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https://ucdavis365-my.sharepoint.com/personal/sshroyer_ucdavis_edu/Documents/Sitebuilder/Aggie Enterprise Website/"/>
    </mc:Choice>
  </mc:AlternateContent>
  <xr:revisionPtr revIDLastSave="0" documentId="8_{D9199835-935C-4143-9B2C-6FF7F9D362F7}" xr6:coauthVersionLast="47" xr6:coauthVersionMax="47" xr10:uidLastSave="{00000000-0000-0000-0000-000000000000}"/>
  <bookViews>
    <workbookView xWindow="30" yWindow="730" windowWidth="19170" windowHeight="11270" tabRatio="677" xr2:uid="{00000000-000D-0000-FFFF-FFFF00000000}"/>
  </bookViews>
  <sheets>
    <sheet name="IOC Input" sheetId="1" r:id="rId1"/>
    <sheet name="Fund" sheetId="9" state="hidden" r:id="rId2"/>
    <sheet name="Department" sheetId="10" state="hidden" r:id="rId3"/>
    <sheet name="Account" sheetId="11" state="hidden" r:id="rId4"/>
    <sheet name="Purpose" sheetId="12" state="hidden" r:id="rId5"/>
    <sheet name="Program" sheetId="13" state="hidden" r:id="rId6"/>
    <sheet name="Project" sheetId="14" state="hidden" r:id="rId7"/>
    <sheet name="Activity" sheetId="15" state="hidden" r:id="rId8"/>
    <sheet name="Inner Entity" sheetId="16" state="hidden" r:id="rId9"/>
    <sheet name="M-OP Journal" sheetId="4" state="hidden" r:id="rId10"/>
    <sheet name="E-Journal" sheetId="5" state="hidden" r:id="rId11"/>
    <sheet name="Instructions" sheetId="17" r:id="rId12"/>
    <sheet name="Account Strings" sheetId="2" r:id="rId13"/>
    <sheet name="Process Overview" sheetId="6" r:id="rId14"/>
  </sheets>
  <definedNames>
    <definedName name="_xlnm._FilterDatabase" localSheetId="0" hidden="1">'IOC Input'!$A$47:$AJ$70</definedName>
    <definedName name="_xlnm._FilterDatabase" localSheetId="9" hidden="1">'M-OP Journal'!$A$39:$M$39</definedName>
    <definedName name="AccountFund_Tbl">'E-Journal'!$I$2:$J$12</definedName>
    <definedName name="Campus_Lst">'IOC Input'!$V$2:$V$13</definedName>
    <definedName name="Chart">'IOC Input'!$X$2:$X$12</definedName>
    <definedName name="FiscalMonth_Lst">'IOC Input'!$T$2:$U$13</definedName>
    <definedName name="IOCDeadlines">'IOC Input'!$H$2:$J$13</definedName>
    <definedName name="LastFiscalYr">'IOC Input'!$I$15</definedName>
    <definedName name="Office_of_the_Chancellor">#REF!</definedName>
    <definedName name="_xlnm.Print_Area" localSheetId="12">'Account Strings'!$A$3:$N$39</definedName>
    <definedName name="_xlnm.Print_Area" localSheetId="0">'IOC Input'!$A$29:$AO$78</definedName>
    <definedName name="_xlnm.Print_Area" localSheetId="9">'M-OP Journal'!$A$32:$L$965</definedName>
    <definedName name="_xlnm.Print_Titles" localSheetId="0">'IOC Input'!$30:$47</definedName>
    <definedName name="_xlnm.Print_Titles" localSheetId="9">'M-OP Journal'!$32:$39</definedName>
    <definedName name="TodaysDate">'IOC Input'!$N$6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7" i="1" l="1"/>
  <c r="H56" i="1"/>
  <c r="T103" i="1"/>
  <c r="T95" i="1"/>
  <c r="T87" i="1"/>
  <c r="T79" i="1"/>
  <c r="T71" i="1"/>
  <c r="S71" i="1"/>
  <c r="H71" i="1" s="1"/>
  <c r="T63" i="1"/>
  <c r="S63" i="1"/>
  <c r="H63" i="1" s="1"/>
  <c r="T56" i="1"/>
  <c r="S48" i="1"/>
  <c r="H48" i="1" s="1"/>
  <c r="S56" i="1"/>
  <c r="T48" i="1"/>
  <c r="S103" i="1"/>
  <c r="P103" i="1" s="1"/>
  <c r="S95" i="1"/>
  <c r="H95" i="1" s="1"/>
  <c r="S87" i="1"/>
  <c r="S79" i="1"/>
  <c r="H79" i="1" s="1"/>
  <c r="C106" i="1"/>
  <c r="C107" i="1" s="1"/>
  <c r="C105" i="1"/>
  <c r="C98" i="1"/>
  <c r="C99" i="1"/>
  <c r="C100" i="1" s="1"/>
  <c r="C97" i="1"/>
  <c r="C90" i="1"/>
  <c r="C91" i="1"/>
  <c r="C92" i="1" s="1"/>
  <c r="C89" i="1"/>
  <c r="I88" i="1" s="1"/>
  <c r="C82" i="1"/>
  <c r="C83" i="1"/>
  <c r="C84" i="1"/>
  <c r="C85" i="1" s="1"/>
  <c r="C81" i="1"/>
  <c r="C74" i="1"/>
  <c r="C75" i="1" s="1"/>
  <c r="C73" i="1"/>
  <c r="C66" i="1"/>
  <c r="C67" i="1"/>
  <c r="C68" i="1" s="1"/>
  <c r="C65" i="1"/>
  <c r="C58" i="1"/>
  <c r="I57" i="1" s="1"/>
  <c r="C51" i="1"/>
  <c r="C52" i="1"/>
  <c r="C53" i="1" s="1"/>
  <c r="C50" i="1"/>
  <c r="Y110" i="1"/>
  <c r="X110" i="1"/>
  <c r="W110" i="1"/>
  <c r="U110" i="1"/>
  <c r="Y109" i="1"/>
  <c r="X109" i="1"/>
  <c r="W109" i="1"/>
  <c r="U109" i="1"/>
  <c r="Y108" i="1"/>
  <c r="X108" i="1"/>
  <c r="W108" i="1"/>
  <c r="U108" i="1"/>
  <c r="Y107" i="1"/>
  <c r="X107" i="1"/>
  <c r="W107" i="1"/>
  <c r="U107" i="1"/>
  <c r="Y106" i="1"/>
  <c r="X106" i="1"/>
  <c r="W106" i="1"/>
  <c r="U106" i="1"/>
  <c r="Y105" i="1"/>
  <c r="X105" i="1"/>
  <c r="W105" i="1"/>
  <c r="U105" i="1"/>
  <c r="I105" i="1"/>
  <c r="Y104" i="1"/>
  <c r="X104" i="1"/>
  <c r="W104" i="1"/>
  <c r="U104" i="1"/>
  <c r="I104" i="1"/>
  <c r="F103" i="1"/>
  <c r="C103" i="1"/>
  <c r="AL103" i="1" s="1"/>
  <c r="Y102" i="1"/>
  <c r="X102" i="1"/>
  <c r="W102" i="1"/>
  <c r="U102" i="1"/>
  <c r="Y101" i="1"/>
  <c r="X101" i="1"/>
  <c r="W101" i="1"/>
  <c r="U101" i="1"/>
  <c r="Y100" i="1"/>
  <c r="X100" i="1"/>
  <c r="W100" i="1"/>
  <c r="U100" i="1"/>
  <c r="Y99" i="1"/>
  <c r="X99" i="1"/>
  <c r="W99" i="1"/>
  <c r="U99" i="1"/>
  <c r="Y98" i="1"/>
  <c r="X98" i="1"/>
  <c r="W98" i="1"/>
  <c r="U98" i="1"/>
  <c r="I98" i="1"/>
  <c r="Y97" i="1"/>
  <c r="X97" i="1"/>
  <c r="W97" i="1"/>
  <c r="U97" i="1"/>
  <c r="I97" i="1"/>
  <c r="Y96" i="1"/>
  <c r="X96" i="1"/>
  <c r="W96" i="1"/>
  <c r="U96" i="1"/>
  <c r="I96" i="1"/>
  <c r="F95" i="1"/>
  <c r="C95" i="1"/>
  <c r="AL95" i="1" s="1"/>
  <c r="Y111" i="1"/>
  <c r="X111" i="1"/>
  <c r="W111" i="1"/>
  <c r="U111" i="1"/>
  <c r="I111" i="1"/>
  <c r="I90" i="1"/>
  <c r="I89" i="1"/>
  <c r="I83" i="1"/>
  <c r="I82" i="1"/>
  <c r="I81" i="1"/>
  <c r="I80" i="1"/>
  <c r="I73" i="1"/>
  <c r="I72" i="1"/>
  <c r="I66" i="1"/>
  <c r="I65" i="1"/>
  <c r="I64" i="1"/>
  <c r="I51" i="1"/>
  <c r="I50" i="1"/>
  <c r="I49" i="1"/>
  <c r="Y94" i="1"/>
  <c r="X94" i="1"/>
  <c r="W94" i="1"/>
  <c r="U94" i="1"/>
  <c r="Y93" i="1"/>
  <c r="X93" i="1"/>
  <c r="W93" i="1"/>
  <c r="U93" i="1"/>
  <c r="Y92" i="1"/>
  <c r="X92" i="1"/>
  <c r="W92" i="1"/>
  <c r="U92" i="1"/>
  <c r="Y91" i="1"/>
  <c r="X91" i="1"/>
  <c r="W91" i="1"/>
  <c r="U91" i="1"/>
  <c r="Y90" i="1"/>
  <c r="X90" i="1"/>
  <c r="W90" i="1"/>
  <c r="U90" i="1"/>
  <c r="Y89" i="1"/>
  <c r="X89" i="1"/>
  <c r="W89" i="1"/>
  <c r="U89" i="1"/>
  <c r="Y88" i="1"/>
  <c r="X88" i="1"/>
  <c r="W88" i="1"/>
  <c r="U88" i="1"/>
  <c r="F87" i="1"/>
  <c r="C87" i="1"/>
  <c r="AF87" i="1" s="1"/>
  <c r="Y86" i="1"/>
  <c r="X86" i="1"/>
  <c r="W86" i="1"/>
  <c r="U86" i="1"/>
  <c r="Y85" i="1"/>
  <c r="X85" i="1"/>
  <c r="W85" i="1"/>
  <c r="U85" i="1"/>
  <c r="Y84" i="1"/>
  <c r="X84" i="1"/>
  <c r="W84" i="1"/>
  <c r="U84" i="1"/>
  <c r="Y83" i="1"/>
  <c r="X83" i="1"/>
  <c r="W83" i="1"/>
  <c r="U83" i="1"/>
  <c r="Y82" i="1"/>
  <c r="X82" i="1"/>
  <c r="W82" i="1"/>
  <c r="U82" i="1"/>
  <c r="Y81" i="1"/>
  <c r="X81" i="1"/>
  <c r="W81" i="1"/>
  <c r="U81" i="1"/>
  <c r="Y80" i="1"/>
  <c r="X80" i="1"/>
  <c r="W80" i="1"/>
  <c r="U80" i="1"/>
  <c r="F79" i="1"/>
  <c r="C79" i="1"/>
  <c r="AF79" i="1" s="1"/>
  <c r="U64" i="1"/>
  <c r="W64" i="1"/>
  <c r="X64" i="1"/>
  <c r="Y64" i="1"/>
  <c r="F71" i="1"/>
  <c r="C71" i="1"/>
  <c r="AL71" i="1" s="1"/>
  <c r="F63" i="1"/>
  <c r="C63" i="1"/>
  <c r="AL63" i="1" s="1"/>
  <c r="F56" i="1"/>
  <c r="C56" i="1"/>
  <c r="AL56" i="1" s="1"/>
  <c r="D13" i="16"/>
  <c r="D12" i="16"/>
  <c r="D11" i="16"/>
  <c r="D10" i="16"/>
  <c r="D9" i="16"/>
  <c r="D8" i="16"/>
  <c r="D7" i="16"/>
  <c r="D6" i="16"/>
  <c r="D5" i="16"/>
  <c r="D4" i="16"/>
  <c r="D3" i="16"/>
  <c r="D2" i="16"/>
  <c r="D1597" i="15"/>
  <c r="D1596" i="15"/>
  <c r="D1595" i="15"/>
  <c r="D1594" i="15"/>
  <c r="D1593" i="15"/>
  <c r="D1592" i="15"/>
  <c r="D1591" i="15"/>
  <c r="D1590" i="15"/>
  <c r="D1589" i="15"/>
  <c r="D1588" i="15"/>
  <c r="D1587" i="15"/>
  <c r="D1586" i="15"/>
  <c r="D1585" i="15"/>
  <c r="D1584" i="15"/>
  <c r="D1583" i="15"/>
  <c r="D1582" i="15"/>
  <c r="D1581" i="15"/>
  <c r="D1580" i="15"/>
  <c r="D1579" i="15"/>
  <c r="D1578" i="15"/>
  <c r="D1577" i="15"/>
  <c r="D1576" i="15"/>
  <c r="D1575" i="15"/>
  <c r="D1574" i="15"/>
  <c r="D1573" i="15"/>
  <c r="D1572" i="15"/>
  <c r="D1571" i="15"/>
  <c r="D1570" i="15"/>
  <c r="D1569" i="15"/>
  <c r="D1568" i="15"/>
  <c r="D1567" i="15"/>
  <c r="D1566" i="15"/>
  <c r="D1565" i="15"/>
  <c r="D1564" i="15"/>
  <c r="D1563" i="15"/>
  <c r="D1562" i="15"/>
  <c r="D1561" i="15"/>
  <c r="D1560" i="15"/>
  <c r="D1559" i="15"/>
  <c r="D1558" i="15"/>
  <c r="D1557" i="15"/>
  <c r="D1556" i="15"/>
  <c r="D1555" i="15"/>
  <c r="D1554" i="15"/>
  <c r="D1553" i="15"/>
  <c r="D1552" i="15"/>
  <c r="D1551" i="15"/>
  <c r="D1550" i="15"/>
  <c r="D1549" i="15"/>
  <c r="D1548" i="15"/>
  <c r="D1547" i="15"/>
  <c r="D1546" i="15"/>
  <c r="D1545" i="15"/>
  <c r="D1544" i="15"/>
  <c r="D1543" i="15"/>
  <c r="D1542" i="15"/>
  <c r="D1541" i="15"/>
  <c r="D1540" i="15"/>
  <c r="D1539" i="15"/>
  <c r="D1538" i="15"/>
  <c r="D1537" i="15"/>
  <c r="D1536" i="15"/>
  <c r="D1535" i="15"/>
  <c r="D1534" i="15"/>
  <c r="D1533" i="15"/>
  <c r="D1532" i="15"/>
  <c r="D1531" i="15"/>
  <c r="D1530" i="15"/>
  <c r="D1529" i="15"/>
  <c r="D1528" i="15"/>
  <c r="D1527" i="15"/>
  <c r="D1526" i="15"/>
  <c r="D1525" i="15"/>
  <c r="D1524" i="15"/>
  <c r="D1523" i="15"/>
  <c r="D1522" i="15"/>
  <c r="D1521" i="15"/>
  <c r="D1520" i="15"/>
  <c r="D1519" i="15"/>
  <c r="D1518" i="15"/>
  <c r="D1517" i="15"/>
  <c r="D1516" i="15"/>
  <c r="D1515" i="15"/>
  <c r="D1514" i="15"/>
  <c r="D1513" i="15"/>
  <c r="D1512" i="15"/>
  <c r="D1511" i="15"/>
  <c r="D1510" i="15"/>
  <c r="D1509" i="15"/>
  <c r="D1508" i="15"/>
  <c r="D1507" i="15"/>
  <c r="D1506" i="15"/>
  <c r="D1505" i="15"/>
  <c r="D1504" i="15"/>
  <c r="D1503" i="15"/>
  <c r="D1502" i="15"/>
  <c r="D1501" i="15"/>
  <c r="D1500" i="15"/>
  <c r="D1499" i="15"/>
  <c r="D1498" i="15"/>
  <c r="D1497" i="15"/>
  <c r="D1496" i="15"/>
  <c r="D1495" i="15"/>
  <c r="D1494" i="15"/>
  <c r="D1493" i="15"/>
  <c r="D1492" i="15"/>
  <c r="D1491" i="15"/>
  <c r="D1490" i="15"/>
  <c r="D1489" i="15"/>
  <c r="D1488" i="15"/>
  <c r="D1487" i="15"/>
  <c r="D1486" i="15"/>
  <c r="D1485" i="15"/>
  <c r="D1484" i="15"/>
  <c r="D1483" i="15"/>
  <c r="D1482" i="15"/>
  <c r="D1481" i="15"/>
  <c r="D1480" i="15"/>
  <c r="D1479" i="15"/>
  <c r="D1478" i="15"/>
  <c r="D1477" i="15"/>
  <c r="D1476" i="15"/>
  <c r="D1475" i="15"/>
  <c r="D1474" i="15"/>
  <c r="D1473" i="15"/>
  <c r="D1472" i="15"/>
  <c r="D1471" i="15"/>
  <c r="D1470" i="15"/>
  <c r="D1469" i="15"/>
  <c r="D1468" i="15"/>
  <c r="D1467" i="15"/>
  <c r="D1466" i="15"/>
  <c r="D1465" i="15"/>
  <c r="D1464" i="15"/>
  <c r="D1463" i="15"/>
  <c r="D1462" i="15"/>
  <c r="D1461" i="15"/>
  <c r="D1460" i="15"/>
  <c r="D1459" i="15"/>
  <c r="D1458" i="15"/>
  <c r="D1457" i="15"/>
  <c r="D1456" i="15"/>
  <c r="D1455" i="15"/>
  <c r="D1454" i="15"/>
  <c r="D1453" i="15"/>
  <c r="D1452" i="15"/>
  <c r="D1451" i="15"/>
  <c r="D1450" i="15"/>
  <c r="D1449" i="15"/>
  <c r="D1448" i="15"/>
  <c r="D1447" i="15"/>
  <c r="D1446" i="15"/>
  <c r="D1445" i="15"/>
  <c r="D1444" i="15"/>
  <c r="D1443" i="15"/>
  <c r="D1442" i="15"/>
  <c r="D1441" i="15"/>
  <c r="D1440" i="15"/>
  <c r="D1439" i="15"/>
  <c r="D1438" i="15"/>
  <c r="D1437" i="15"/>
  <c r="D1436" i="15"/>
  <c r="D1435" i="15"/>
  <c r="D1434" i="15"/>
  <c r="D1433" i="15"/>
  <c r="D1432" i="15"/>
  <c r="D1431" i="15"/>
  <c r="D1430" i="15"/>
  <c r="D1429" i="15"/>
  <c r="D1428" i="15"/>
  <c r="D1427" i="15"/>
  <c r="D1426" i="15"/>
  <c r="D1425" i="15"/>
  <c r="D1424" i="15"/>
  <c r="D1423" i="15"/>
  <c r="D1422" i="15"/>
  <c r="D1421" i="15"/>
  <c r="D1420" i="15"/>
  <c r="D1419" i="15"/>
  <c r="D1418" i="15"/>
  <c r="D1417" i="15"/>
  <c r="D1416" i="15"/>
  <c r="D1415" i="15"/>
  <c r="D1414" i="15"/>
  <c r="D1413" i="15"/>
  <c r="D1412" i="15"/>
  <c r="D1411" i="15"/>
  <c r="D1410" i="15"/>
  <c r="D1409" i="15"/>
  <c r="D1408" i="15"/>
  <c r="D1407" i="15"/>
  <c r="D1406" i="15"/>
  <c r="D1405" i="15"/>
  <c r="D1404" i="15"/>
  <c r="D1403" i="15"/>
  <c r="D1402" i="15"/>
  <c r="D1401" i="15"/>
  <c r="D1400" i="15"/>
  <c r="D1399" i="15"/>
  <c r="D1398" i="15"/>
  <c r="D1397" i="15"/>
  <c r="D1396" i="15"/>
  <c r="D1395" i="15"/>
  <c r="D1394" i="15"/>
  <c r="D1393" i="15"/>
  <c r="D1392" i="15"/>
  <c r="D1391" i="15"/>
  <c r="D1390" i="15"/>
  <c r="D1389" i="15"/>
  <c r="D1388" i="15"/>
  <c r="D1387" i="15"/>
  <c r="D1386" i="15"/>
  <c r="D1385" i="15"/>
  <c r="D1384" i="15"/>
  <c r="D1383" i="15"/>
  <c r="D1382" i="15"/>
  <c r="D1381" i="15"/>
  <c r="D1380" i="15"/>
  <c r="D1379" i="15"/>
  <c r="D1378" i="15"/>
  <c r="D1377" i="15"/>
  <c r="D1376" i="15"/>
  <c r="D1375" i="15"/>
  <c r="D1374" i="15"/>
  <c r="D1373" i="15"/>
  <c r="D1372" i="15"/>
  <c r="D1371" i="15"/>
  <c r="D1370" i="15"/>
  <c r="D1369" i="15"/>
  <c r="D1368" i="15"/>
  <c r="D1367" i="15"/>
  <c r="D1366" i="15"/>
  <c r="D1365" i="15"/>
  <c r="D1364" i="15"/>
  <c r="D1363" i="15"/>
  <c r="D1362" i="15"/>
  <c r="D1361" i="15"/>
  <c r="D1360" i="15"/>
  <c r="D1359" i="15"/>
  <c r="D1358" i="15"/>
  <c r="D1357" i="15"/>
  <c r="D1356" i="15"/>
  <c r="D1355" i="15"/>
  <c r="D1354" i="15"/>
  <c r="D1353" i="15"/>
  <c r="D1352" i="15"/>
  <c r="D1351" i="15"/>
  <c r="D1350" i="15"/>
  <c r="D1349" i="15"/>
  <c r="D1348" i="15"/>
  <c r="D1347" i="15"/>
  <c r="D1346" i="15"/>
  <c r="D1345" i="15"/>
  <c r="D1344" i="15"/>
  <c r="D1343" i="15"/>
  <c r="D1342" i="15"/>
  <c r="D1341" i="15"/>
  <c r="D1340" i="15"/>
  <c r="D1339" i="15"/>
  <c r="D1338" i="15"/>
  <c r="D1337" i="15"/>
  <c r="D1336" i="15"/>
  <c r="D1335" i="15"/>
  <c r="D1334" i="15"/>
  <c r="D1333" i="15"/>
  <c r="D1332" i="15"/>
  <c r="D1331" i="15"/>
  <c r="D1330" i="15"/>
  <c r="D1329" i="15"/>
  <c r="D1328" i="15"/>
  <c r="D1327" i="15"/>
  <c r="D1326" i="15"/>
  <c r="D1325" i="15"/>
  <c r="D1324" i="15"/>
  <c r="D1323" i="15"/>
  <c r="D1322" i="15"/>
  <c r="D1321" i="15"/>
  <c r="D1320" i="15"/>
  <c r="D1319" i="15"/>
  <c r="D1318" i="15"/>
  <c r="D1317" i="15"/>
  <c r="D1316" i="15"/>
  <c r="D1315" i="15"/>
  <c r="D1314" i="15"/>
  <c r="D1313" i="15"/>
  <c r="D1312" i="15"/>
  <c r="D1311" i="15"/>
  <c r="D1310" i="15"/>
  <c r="D1309" i="15"/>
  <c r="D1308" i="15"/>
  <c r="D1307" i="15"/>
  <c r="D1306" i="15"/>
  <c r="D1305" i="15"/>
  <c r="D1304" i="15"/>
  <c r="D1303" i="15"/>
  <c r="D1302" i="15"/>
  <c r="D1301" i="15"/>
  <c r="D1300" i="15"/>
  <c r="D1299" i="15"/>
  <c r="D1298" i="15"/>
  <c r="D1297" i="15"/>
  <c r="D1296" i="15"/>
  <c r="D1295" i="15"/>
  <c r="D1294" i="15"/>
  <c r="D1293" i="15"/>
  <c r="D1292" i="15"/>
  <c r="D1291" i="15"/>
  <c r="D1290" i="15"/>
  <c r="D1289" i="15"/>
  <c r="D1288" i="15"/>
  <c r="D1287" i="15"/>
  <c r="D1286" i="15"/>
  <c r="D1285" i="15"/>
  <c r="D1284" i="15"/>
  <c r="D1283" i="15"/>
  <c r="D1282" i="15"/>
  <c r="D1281" i="15"/>
  <c r="D1280" i="15"/>
  <c r="D1279" i="15"/>
  <c r="D1278" i="15"/>
  <c r="D1277" i="15"/>
  <c r="D1276" i="15"/>
  <c r="D1275" i="15"/>
  <c r="D1274" i="15"/>
  <c r="D1273" i="15"/>
  <c r="D1272" i="15"/>
  <c r="D1271" i="15"/>
  <c r="D1270" i="15"/>
  <c r="D1269" i="15"/>
  <c r="D1268" i="15"/>
  <c r="D1267" i="15"/>
  <c r="D1266" i="15"/>
  <c r="D1265" i="15"/>
  <c r="D1264" i="15"/>
  <c r="D1263" i="15"/>
  <c r="D1262" i="15"/>
  <c r="D1261" i="15"/>
  <c r="D1260" i="15"/>
  <c r="D1259" i="15"/>
  <c r="D1258" i="15"/>
  <c r="D1257" i="15"/>
  <c r="D1256" i="15"/>
  <c r="D1255" i="15"/>
  <c r="D1254" i="15"/>
  <c r="D1253" i="15"/>
  <c r="D1252" i="15"/>
  <c r="D1251" i="15"/>
  <c r="D1250" i="15"/>
  <c r="D1249" i="15"/>
  <c r="D1248" i="15"/>
  <c r="D1247" i="15"/>
  <c r="D1246" i="15"/>
  <c r="D1245" i="15"/>
  <c r="D1244" i="15"/>
  <c r="D1243" i="15"/>
  <c r="D1242" i="15"/>
  <c r="D1241" i="15"/>
  <c r="D1240" i="15"/>
  <c r="D1239" i="15"/>
  <c r="D1238" i="15"/>
  <c r="D1237" i="15"/>
  <c r="D1236" i="15"/>
  <c r="D1235" i="15"/>
  <c r="D1234" i="15"/>
  <c r="D1233" i="15"/>
  <c r="D1232" i="15"/>
  <c r="D1231" i="15"/>
  <c r="D1230" i="15"/>
  <c r="D1229" i="15"/>
  <c r="D1228" i="15"/>
  <c r="D1227" i="15"/>
  <c r="D1226" i="15"/>
  <c r="D1225" i="15"/>
  <c r="D1224" i="15"/>
  <c r="D1223" i="15"/>
  <c r="D1222" i="15"/>
  <c r="D1221" i="15"/>
  <c r="D1220" i="15"/>
  <c r="D1219" i="15"/>
  <c r="D1218" i="15"/>
  <c r="D1217" i="15"/>
  <c r="D1216" i="15"/>
  <c r="D1215" i="15"/>
  <c r="D1214" i="15"/>
  <c r="D1213" i="15"/>
  <c r="D1212" i="15"/>
  <c r="D1211" i="15"/>
  <c r="D1210" i="15"/>
  <c r="D1209" i="15"/>
  <c r="D1208" i="15"/>
  <c r="D1207" i="15"/>
  <c r="D1206" i="15"/>
  <c r="D1205" i="15"/>
  <c r="D1204" i="15"/>
  <c r="D1203" i="15"/>
  <c r="D1202" i="15"/>
  <c r="D1201" i="15"/>
  <c r="D1200" i="15"/>
  <c r="D1199" i="15"/>
  <c r="D1198" i="15"/>
  <c r="D1197" i="15"/>
  <c r="D1196" i="15"/>
  <c r="D1195" i="15"/>
  <c r="D1194" i="15"/>
  <c r="D1193" i="15"/>
  <c r="D1192" i="15"/>
  <c r="D1191" i="15"/>
  <c r="D1190" i="15"/>
  <c r="D1189" i="15"/>
  <c r="D1188" i="15"/>
  <c r="D1187" i="15"/>
  <c r="D1186" i="15"/>
  <c r="D1185" i="15"/>
  <c r="D1184" i="15"/>
  <c r="D1183" i="15"/>
  <c r="D1182" i="15"/>
  <c r="D1181" i="15"/>
  <c r="D1180" i="15"/>
  <c r="D1179" i="15"/>
  <c r="D1178" i="15"/>
  <c r="D1177" i="15"/>
  <c r="D1176" i="15"/>
  <c r="D1175" i="15"/>
  <c r="D1174" i="15"/>
  <c r="D1173" i="15"/>
  <c r="D1172" i="15"/>
  <c r="D1171" i="15"/>
  <c r="D1170" i="15"/>
  <c r="D1169" i="15"/>
  <c r="D1168" i="15"/>
  <c r="D1167" i="15"/>
  <c r="D1166" i="15"/>
  <c r="D1165" i="15"/>
  <c r="D1164" i="15"/>
  <c r="D1163" i="15"/>
  <c r="D1162" i="15"/>
  <c r="D1161" i="15"/>
  <c r="D1160" i="15"/>
  <c r="D1159" i="15"/>
  <c r="D1158" i="15"/>
  <c r="D1157" i="15"/>
  <c r="D1156" i="15"/>
  <c r="D1155" i="15"/>
  <c r="D1154" i="15"/>
  <c r="D1153" i="15"/>
  <c r="D1152" i="15"/>
  <c r="D1151" i="15"/>
  <c r="D1150" i="15"/>
  <c r="D1149" i="15"/>
  <c r="D1148" i="15"/>
  <c r="D1147" i="15"/>
  <c r="D1146" i="15"/>
  <c r="D1145" i="15"/>
  <c r="D1144" i="15"/>
  <c r="D1143" i="15"/>
  <c r="D1142" i="15"/>
  <c r="D1141" i="15"/>
  <c r="D1140" i="15"/>
  <c r="D1139" i="15"/>
  <c r="D1138" i="15"/>
  <c r="D1137" i="15"/>
  <c r="D1136" i="15"/>
  <c r="D1135" i="15"/>
  <c r="D1134" i="15"/>
  <c r="D1133" i="15"/>
  <c r="D1132" i="15"/>
  <c r="D1131" i="15"/>
  <c r="D1130" i="15"/>
  <c r="D1129" i="15"/>
  <c r="D1128" i="15"/>
  <c r="D1127" i="15"/>
  <c r="D1126" i="15"/>
  <c r="D1125" i="15"/>
  <c r="D1124" i="15"/>
  <c r="D1123" i="15"/>
  <c r="D1122" i="15"/>
  <c r="D1121" i="15"/>
  <c r="D1120" i="15"/>
  <c r="D1119" i="15"/>
  <c r="D1118" i="15"/>
  <c r="D1117" i="15"/>
  <c r="D1116" i="15"/>
  <c r="D1115" i="15"/>
  <c r="D1114" i="15"/>
  <c r="D1113" i="15"/>
  <c r="D1112" i="15"/>
  <c r="D1111" i="15"/>
  <c r="D1110" i="15"/>
  <c r="D1109" i="15"/>
  <c r="D1108" i="15"/>
  <c r="D1107" i="15"/>
  <c r="D1106" i="15"/>
  <c r="D1105" i="15"/>
  <c r="D1104" i="15"/>
  <c r="D1103" i="15"/>
  <c r="D1102" i="15"/>
  <c r="D1101" i="15"/>
  <c r="D1100" i="15"/>
  <c r="D1099" i="15"/>
  <c r="D1098" i="15"/>
  <c r="D1097" i="15"/>
  <c r="D1096" i="15"/>
  <c r="D1095" i="15"/>
  <c r="D1094" i="15"/>
  <c r="D1093" i="15"/>
  <c r="D1092" i="15"/>
  <c r="D1091" i="15"/>
  <c r="D1090" i="15"/>
  <c r="D1089" i="15"/>
  <c r="D1088" i="15"/>
  <c r="D1087" i="15"/>
  <c r="D1086" i="15"/>
  <c r="D1085" i="15"/>
  <c r="D1084" i="15"/>
  <c r="D1083" i="15"/>
  <c r="D1082" i="15"/>
  <c r="D1081" i="15"/>
  <c r="D1080" i="15"/>
  <c r="D1079" i="15"/>
  <c r="D1078" i="15"/>
  <c r="D1077" i="15"/>
  <c r="D1076" i="15"/>
  <c r="D1075" i="15"/>
  <c r="D1074" i="15"/>
  <c r="D1073" i="15"/>
  <c r="D1072" i="15"/>
  <c r="D1071" i="15"/>
  <c r="D1070" i="15"/>
  <c r="D1069" i="15"/>
  <c r="D1068" i="15"/>
  <c r="D1067" i="15"/>
  <c r="D1066" i="15"/>
  <c r="D1065" i="15"/>
  <c r="D1064" i="15"/>
  <c r="D1063" i="15"/>
  <c r="D1062" i="15"/>
  <c r="D1061" i="15"/>
  <c r="D1060" i="15"/>
  <c r="D1059" i="15"/>
  <c r="D1058" i="15"/>
  <c r="D1057" i="15"/>
  <c r="D1056" i="15"/>
  <c r="D1055" i="15"/>
  <c r="D1054" i="15"/>
  <c r="D1053" i="15"/>
  <c r="D1052" i="15"/>
  <c r="D1051" i="15"/>
  <c r="D1050" i="15"/>
  <c r="D1049" i="15"/>
  <c r="D1048" i="15"/>
  <c r="D1047" i="15"/>
  <c r="D1046" i="15"/>
  <c r="D1045" i="15"/>
  <c r="D1044" i="15"/>
  <c r="D1043" i="15"/>
  <c r="D1042" i="15"/>
  <c r="D1041" i="15"/>
  <c r="D1040" i="15"/>
  <c r="D1039" i="15"/>
  <c r="D1038" i="15"/>
  <c r="D1037" i="15"/>
  <c r="D1036" i="15"/>
  <c r="D1035" i="15"/>
  <c r="D1034" i="15"/>
  <c r="D1033" i="15"/>
  <c r="D1032" i="15"/>
  <c r="D1031" i="15"/>
  <c r="D1030" i="15"/>
  <c r="D1029" i="15"/>
  <c r="D1028" i="15"/>
  <c r="D1027" i="15"/>
  <c r="D1026" i="15"/>
  <c r="D1025" i="15"/>
  <c r="D1024" i="15"/>
  <c r="D1023" i="15"/>
  <c r="D1022" i="15"/>
  <c r="D1021" i="15"/>
  <c r="D1020" i="15"/>
  <c r="D1019" i="15"/>
  <c r="D1018" i="15"/>
  <c r="D1017" i="15"/>
  <c r="D1016" i="15"/>
  <c r="D1015" i="15"/>
  <c r="D1014" i="15"/>
  <c r="D1013" i="15"/>
  <c r="D1012" i="15"/>
  <c r="D1011" i="15"/>
  <c r="D1010" i="15"/>
  <c r="D1009" i="15"/>
  <c r="D1008" i="15"/>
  <c r="D1007" i="15"/>
  <c r="D1006" i="15"/>
  <c r="D1005" i="15"/>
  <c r="D1004" i="15"/>
  <c r="D1003" i="15"/>
  <c r="D1002" i="15"/>
  <c r="D1001" i="15"/>
  <c r="D1000" i="15"/>
  <c r="D999" i="15"/>
  <c r="D998" i="15"/>
  <c r="D997" i="15"/>
  <c r="D996" i="15"/>
  <c r="D995" i="15"/>
  <c r="D994" i="15"/>
  <c r="D993" i="15"/>
  <c r="D992" i="15"/>
  <c r="D991" i="15"/>
  <c r="D990" i="15"/>
  <c r="D989" i="15"/>
  <c r="D988" i="15"/>
  <c r="D987" i="15"/>
  <c r="D986" i="15"/>
  <c r="D985" i="15"/>
  <c r="D984" i="15"/>
  <c r="D983" i="15"/>
  <c r="D982" i="15"/>
  <c r="D981" i="15"/>
  <c r="D980" i="15"/>
  <c r="D979" i="15"/>
  <c r="D978" i="15"/>
  <c r="D977" i="15"/>
  <c r="D976" i="15"/>
  <c r="D975" i="15"/>
  <c r="D974" i="15"/>
  <c r="D973" i="15"/>
  <c r="D972" i="15"/>
  <c r="D971" i="15"/>
  <c r="D970" i="15"/>
  <c r="D969" i="15"/>
  <c r="D968" i="15"/>
  <c r="D967" i="15"/>
  <c r="D966" i="15"/>
  <c r="D965" i="15"/>
  <c r="D964" i="15"/>
  <c r="D963" i="15"/>
  <c r="D962" i="15"/>
  <c r="D961" i="15"/>
  <c r="D960" i="15"/>
  <c r="D959" i="15"/>
  <c r="D958" i="15"/>
  <c r="D957" i="15"/>
  <c r="D956" i="15"/>
  <c r="D955" i="15"/>
  <c r="D954" i="15"/>
  <c r="D953" i="15"/>
  <c r="D952" i="15"/>
  <c r="D951" i="15"/>
  <c r="D950" i="15"/>
  <c r="D949" i="15"/>
  <c r="D948" i="15"/>
  <c r="D947" i="15"/>
  <c r="D946" i="15"/>
  <c r="D945" i="15"/>
  <c r="D944" i="15"/>
  <c r="D943" i="15"/>
  <c r="D942" i="15"/>
  <c r="D941" i="15"/>
  <c r="D940" i="15"/>
  <c r="D939" i="15"/>
  <c r="D938" i="15"/>
  <c r="D937" i="15"/>
  <c r="D936" i="15"/>
  <c r="D935" i="15"/>
  <c r="D934" i="15"/>
  <c r="D933" i="15"/>
  <c r="D932" i="15"/>
  <c r="D931" i="15"/>
  <c r="D930" i="15"/>
  <c r="D929" i="15"/>
  <c r="D928" i="15"/>
  <c r="D927" i="15"/>
  <c r="D926" i="15"/>
  <c r="D925" i="15"/>
  <c r="D924" i="15"/>
  <c r="D923" i="15"/>
  <c r="D922" i="15"/>
  <c r="D921" i="15"/>
  <c r="D920" i="15"/>
  <c r="D919" i="15"/>
  <c r="D918" i="15"/>
  <c r="D917" i="15"/>
  <c r="D916" i="15"/>
  <c r="D915" i="15"/>
  <c r="D914" i="15"/>
  <c r="D913" i="15"/>
  <c r="D912" i="15"/>
  <c r="D911" i="15"/>
  <c r="D910" i="15"/>
  <c r="D909" i="15"/>
  <c r="D908" i="15"/>
  <c r="D907" i="15"/>
  <c r="D906" i="15"/>
  <c r="D905" i="15"/>
  <c r="D904" i="15"/>
  <c r="D903" i="15"/>
  <c r="D902" i="15"/>
  <c r="D901" i="15"/>
  <c r="D900" i="15"/>
  <c r="D899" i="15"/>
  <c r="D898" i="15"/>
  <c r="D897" i="15"/>
  <c r="D896" i="15"/>
  <c r="D895" i="15"/>
  <c r="D894" i="15"/>
  <c r="D893" i="15"/>
  <c r="D892" i="15"/>
  <c r="D891" i="15"/>
  <c r="D890" i="15"/>
  <c r="D889" i="15"/>
  <c r="D888" i="15"/>
  <c r="D887" i="15"/>
  <c r="D886" i="15"/>
  <c r="D885" i="15"/>
  <c r="D884" i="15"/>
  <c r="D883" i="15"/>
  <c r="D882" i="15"/>
  <c r="D881" i="15"/>
  <c r="D880" i="15"/>
  <c r="D879" i="15"/>
  <c r="D878" i="15"/>
  <c r="D877" i="15"/>
  <c r="D876" i="15"/>
  <c r="D875" i="15"/>
  <c r="D874" i="15"/>
  <c r="D873" i="15"/>
  <c r="D872" i="15"/>
  <c r="D871" i="15"/>
  <c r="D870" i="15"/>
  <c r="D869" i="15"/>
  <c r="D868" i="15"/>
  <c r="D867" i="15"/>
  <c r="D866" i="15"/>
  <c r="D865" i="15"/>
  <c r="D864" i="15"/>
  <c r="D863" i="15"/>
  <c r="D862" i="15"/>
  <c r="D861" i="15"/>
  <c r="D860" i="15"/>
  <c r="D859" i="15"/>
  <c r="D858" i="15"/>
  <c r="D857" i="15"/>
  <c r="D856" i="15"/>
  <c r="D855" i="15"/>
  <c r="D854" i="15"/>
  <c r="D853" i="15"/>
  <c r="D852" i="15"/>
  <c r="D851" i="15"/>
  <c r="D850" i="15"/>
  <c r="D849" i="15"/>
  <c r="D848" i="15"/>
  <c r="D847" i="15"/>
  <c r="D846" i="15"/>
  <c r="D845" i="15"/>
  <c r="D844" i="15"/>
  <c r="D843" i="15"/>
  <c r="D842" i="15"/>
  <c r="D841" i="15"/>
  <c r="D840" i="15"/>
  <c r="D839" i="15"/>
  <c r="D838" i="15"/>
  <c r="D837" i="15"/>
  <c r="D836" i="15"/>
  <c r="D835" i="15"/>
  <c r="D834" i="15"/>
  <c r="D833" i="15"/>
  <c r="D832" i="15"/>
  <c r="D831" i="15"/>
  <c r="D830" i="15"/>
  <c r="D829" i="15"/>
  <c r="D828" i="15"/>
  <c r="D827" i="15"/>
  <c r="D826" i="15"/>
  <c r="D825" i="15"/>
  <c r="D824" i="15"/>
  <c r="D823" i="15"/>
  <c r="D822" i="15"/>
  <c r="D821" i="15"/>
  <c r="D820" i="15"/>
  <c r="D819" i="15"/>
  <c r="D818" i="15"/>
  <c r="D817" i="15"/>
  <c r="D816" i="15"/>
  <c r="D815" i="15"/>
  <c r="D814" i="15"/>
  <c r="D813" i="15"/>
  <c r="D812" i="15"/>
  <c r="D811" i="15"/>
  <c r="D810" i="15"/>
  <c r="D809" i="15"/>
  <c r="D808" i="15"/>
  <c r="D807" i="15"/>
  <c r="D806" i="15"/>
  <c r="D805" i="15"/>
  <c r="D804" i="15"/>
  <c r="D803" i="15"/>
  <c r="D802" i="15"/>
  <c r="D801" i="15"/>
  <c r="D800" i="15"/>
  <c r="D799" i="15"/>
  <c r="D798" i="15"/>
  <c r="D797" i="15"/>
  <c r="D796" i="15"/>
  <c r="D795" i="15"/>
  <c r="D794" i="15"/>
  <c r="D793" i="15"/>
  <c r="D792" i="15"/>
  <c r="D791" i="15"/>
  <c r="D790" i="15"/>
  <c r="D789" i="15"/>
  <c r="D788" i="15"/>
  <c r="D787" i="15"/>
  <c r="D786" i="15"/>
  <c r="D785" i="15"/>
  <c r="D784" i="15"/>
  <c r="D783" i="15"/>
  <c r="D782" i="15"/>
  <c r="D781" i="15"/>
  <c r="D780" i="15"/>
  <c r="D779" i="15"/>
  <c r="D778" i="15"/>
  <c r="D777" i="15"/>
  <c r="D776" i="15"/>
  <c r="D775" i="15"/>
  <c r="D774" i="15"/>
  <c r="D773" i="15"/>
  <c r="D772" i="15"/>
  <c r="D771" i="15"/>
  <c r="D770" i="15"/>
  <c r="D769" i="15"/>
  <c r="D768" i="15"/>
  <c r="D767" i="15"/>
  <c r="D766" i="15"/>
  <c r="D765" i="15"/>
  <c r="D764" i="15"/>
  <c r="D763" i="15"/>
  <c r="D762" i="15"/>
  <c r="D761" i="15"/>
  <c r="D760" i="15"/>
  <c r="D759" i="15"/>
  <c r="D758" i="15"/>
  <c r="D757" i="15"/>
  <c r="D756" i="15"/>
  <c r="D755" i="15"/>
  <c r="D754" i="15"/>
  <c r="D753" i="15"/>
  <c r="D752" i="15"/>
  <c r="D751" i="15"/>
  <c r="D750" i="15"/>
  <c r="D749" i="15"/>
  <c r="D748" i="15"/>
  <c r="D747" i="15"/>
  <c r="D746" i="15"/>
  <c r="D745" i="15"/>
  <c r="D744" i="15"/>
  <c r="D743" i="15"/>
  <c r="D742" i="15"/>
  <c r="D741" i="15"/>
  <c r="D740" i="15"/>
  <c r="D739" i="15"/>
  <c r="D738" i="15"/>
  <c r="D737" i="15"/>
  <c r="D736" i="15"/>
  <c r="D735" i="15"/>
  <c r="D734" i="15"/>
  <c r="D733" i="15"/>
  <c r="D732" i="15"/>
  <c r="D731" i="15"/>
  <c r="D730" i="15"/>
  <c r="D729" i="15"/>
  <c r="D728" i="15"/>
  <c r="D727" i="15"/>
  <c r="D726" i="15"/>
  <c r="D725" i="15"/>
  <c r="D724" i="15"/>
  <c r="D723" i="15"/>
  <c r="D722" i="15"/>
  <c r="D721" i="15"/>
  <c r="D720" i="15"/>
  <c r="D719" i="15"/>
  <c r="D718" i="15"/>
  <c r="D717" i="15"/>
  <c r="D716" i="15"/>
  <c r="D715" i="15"/>
  <c r="D714" i="15"/>
  <c r="D713" i="15"/>
  <c r="D712" i="15"/>
  <c r="D711" i="15"/>
  <c r="D710" i="15"/>
  <c r="D709" i="15"/>
  <c r="D708" i="15"/>
  <c r="D707" i="15"/>
  <c r="D706" i="15"/>
  <c r="D705" i="15"/>
  <c r="D704" i="15"/>
  <c r="D703" i="15"/>
  <c r="D702" i="15"/>
  <c r="D701" i="15"/>
  <c r="D700" i="15"/>
  <c r="D699" i="15"/>
  <c r="D698" i="15"/>
  <c r="D697" i="15"/>
  <c r="D696" i="15"/>
  <c r="D695" i="15"/>
  <c r="D694" i="15"/>
  <c r="D693" i="15"/>
  <c r="D692" i="15"/>
  <c r="D691" i="15"/>
  <c r="D690" i="15"/>
  <c r="D689" i="15"/>
  <c r="D688" i="15"/>
  <c r="D687" i="15"/>
  <c r="D686" i="15"/>
  <c r="D685" i="15"/>
  <c r="D684" i="15"/>
  <c r="D683" i="15"/>
  <c r="D682" i="15"/>
  <c r="D681" i="15"/>
  <c r="D680" i="15"/>
  <c r="D679" i="15"/>
  <c r="D678" i="15"/>
  <c r="D677" i="15"/>
  <c r="D676" i="15"/>
  <c r="D675" i="15"/>
  <c r="D674" i="15"/>
  <c r="D673" i="15"/>
  <c r="D672" i="15"/>
  <c r="D671" i="15"/>
  <c r="D670" i="15"/>
  <c r="D669" i="15"/>
  <c r="D668" i="15"/>
  <c r="D667" i="15"/>
  <c r="D666" i="15"/>
  <c r="D665" i="15"/>
  <c r="D664" i="15"/>
  <c r="D663" i="15"/>
  <c r="D662" i="15"/>
  <c r="D661" i="15"/>
  <c r="D660" i="15"/>
  <c r="D659" i="15"/>
  <c r="D658" i="15"/>
  <c r="D657" i="15"/>
  <c r="D656" i="15"/>
  <c r="D655" i="15"/>
  <c r="D654" i="15"/>
  <c r="D653" i="15"/>
  <c r="D652" i="15"/>
  <c r="D651" i="15"/>
  <c r="D650" i="15"/>
  <c r="D649" i="15"/>
  <c r="D648" i="15"/>
  <c r="D647" i="15"/>
  <c r="D646" i="15"/>
  <c r="D645" i="15"/>
  <c r="D644" i="15"/>
  <c r="D643" i="15"/>
  <c r="D642" i="15"/>
  <c r="D641" i="15"/>
  <c r="D640" i="15"/>
  <c r="D639" i="15"/>
  <c r="D638" i="15"/>
  <c r="D637" i="15"/>
  <c r="D636" i="15"/>
  <c r="D635" i="15"/>
  <c r="D634" i="15"/>
  <c r="D633" i="15"/>
  <c r="D632" i="15"/>
  <c r="D631" i="15"/>
  <c r="D630" i="15"/>
  <c r="D629" i="15"/>
  <c r="D628" i="15"/>
  <c r="D627" i="15"/>
  <c r="D626" i="15"/>
  <c r="D625" i="15"/>
  <c r="D624" i="15"/>
  <c r="D623" i="15"/>
  <c r="D622" i="15"/>
  <c r="D621" i="15"/>
  <c r="D620" i="15"/>
  <c r="D619" i="15"/>
  <c r="D618" i="15"/>
  <c r="D617" i="15"/>
  <c r="D616" i="15"/>
  <c r="D615" i="15"/>
  <c r="D614" i="15"/>
  <c r="D613" i="15"/>
  <c r="D612" i="15"/>
  <c r="D611" i="15"/>
  <c r="D610" i="15"/>
  <c r="D609" i="15"/>
  <c r="D608" i="15"/>
  <c r="D607" i="15"/>
  <c r="D606" i="15"/>
  <c r="D605" i="15"/>
  <c r="D604" i="15"/>
  <c r="D603" i="15"/>
  <c r="D602" i="15"/>
  <c r="D601" i="15"/>
  <c r="D600" i="15"/>
  <c r="D599" i="15"/>
  <c r="D598" i="15"/>
  <c r="D597" i="15"/>
  <c r="D596" i="15"/>
  <c r="D595" i="15"/>
  <c r="D594" i="15"/>
  <c r="D593" i="15"/>
  <c r="D592" i="15"/>
  <c r="D591" i="15"/>
  <c r="D590" i="15"/>
  <c r="D589" i="15"/>
  <c r="D588" i="15"/>
  <c r="D587" i="15"/>
  <c r="D586" i="15"/>
  <c r="D585" i="15"/>
  <c r="D584" i="15"/>
  <c r="D583" i="15"/>
  <c r="D582" i="15"/>
  <c r="D581" i="15"/>
  <c r="D580" i="15"/>
  <c r="D579" i="15"/>
  <c r="D578" i="15"/>
  <c r="D577" i="15"/>
  <c r="D576" i="15"/>
  <c r="D575" i="15"/>
  <c r="D574" i="15"/>
  <c r="D573" i="15"/>
  <c r="D572" i="15"/>
  <c r="D571" i="15"/>
  <c r="D570" i="15"/>
  <c r="D569" i="15"/>
  <c r="D568" i="15"/>
  <c r="D567" i="15"/>
  <c r="D566" i="15"/>
  <c r="D565" i="15"/>
  <c r="D564" i="15"/>
  <c r="D563" i="15"/>
  <c r="D562" i="15"/>
  <c r="D561" i="15"/>
  <c r="D560" i="15"/>
  <c r="D559" i="15"/>
  <c r="D558" i="15"/>
  <c r="D557" i="15"/>
  <c r="D556" i="15"/>
  <c r="D555" i="15"/>
  <c r="D554" i="15"/>
  <c r="D553" i="15"/>
  <c r="D552" i="15"/>
  <c r="D551" i="15"/>
  <c r="D550" i="15"/>
  <c r="D549" i="15"/>
  <c r="D548" i="15"/>
  <c r="D547" i="15"/>
  <c r="D546" i="15"/>
  <c r="D545" i="15"/>
  <c r="D544" i="15"/>
  <c r="D543" i="15"/>
  <c r="D542" i="15"/>
  <c r="D541" i="15"/>
  <c r="D540" i="15"/>
  <c r="D539" i="15"/>
  <c r="D538" i="15"/>
  <c r="D537" i="15"/>
  <c r="D536" i="15"/>
  <c r="D535" i="15"/>
  <c r="D534" i="15"/>
  <c r="D533" i="15"/>
  <c r="D532" i="15"/>
  <c r="D531" i="15"/>
  <c r="D530" i="15"/>
  <c r="D529" i="15"/>
  <c r="D528" i="15"/>
  <c r="D527" i="15"/>
  <c r="D526" i="15"/>
  <c r="D525" i="15"/>
  <c r="D524" i="15"/>
  <c r="D523" i="15"/>
  <c r="D522" i="15"/>
  <c r="D521" i="15"/>
  <c r="D520" i="15"/>
  <c r="D519" i="15"/>
  <c r="D518" i="15"/>
  <c r="D517" i="15"/>
  <c r="D516" i="15"/>
  <c r="D515" i="15"/>
  <c r="D514" i="15"/>
  <c r="D513" i="15"/>
  <c r="D512" i="15"/>
  <c r="D511" i="15"/>
  <c r="D510" i="15"/>
  <c r="D509" i="15"/>
  <c r="D508" i="15"/>
  <c r="D507" i="15"/>
  <c r="D506" i="15"/>
  <c r="D505" i="15"/>
  <c r="D504" i="15"/>
  <c r="D503" i="15"/>
  <c r="D502" i="15"/>
  <c r="D501" i="15"/>
  <c r="D500" i="15"/>
  <c r="D499" i="15"/>
  <c r="D498" i="15"/>
  <c r="D497" i="15"/>
  <c r="D496" i="15"/>
  <c r="D495" i="15"/>
  <c r="D494" i="15"/>
  <c r="D493" i="15"/>
  <c r="D492" i="15"/>
  <c r="D491" i="15"/>
  <c r="D490" i="15"/>
  <c r="D489" i="15"/>
  <c r="D488" i="15"/>
  <c r="D487" i="15"/>
  <c r="D486" i="15"/>
  <c r="D485" i="15"/>
  <c r="D484" i="15"/>
  <c r="D483" i="15"/>
  <c r="D482" i="15"/>
  <c r="D481" i="15"/>
  <c r="D480" i="15"/>
  <c r="D479" i="15"/>
  <c r="D478" i="15"/>
  <c r="D477" i="15"/>
  <c r="D476" i="15"/>
  <c r="D475" i="15"/>
  <c r="D474" i="15"/>
  <c r="D473" i="15"/>
  <c r="D472" i="15"/>
  <c r="D471" i="15"/>
  <c r="D470" i="15"/>
  <c r="D469" i="15"/>
  <c r="D468" i="15"/>
  <c r="D467" i="15"/>
  <c r="D466" i="15"/>
  <c r="D465" i="15"/>
  <c r="D464" i="15"/>
  <c r="D463" i="15"/>
  <c r="D462" i="15"/>
  <c r="D461" i="15"/>
  <c r="D460" i="15"/>
  <c r="D459" i="15"/>
  <c r="D458" i="15"/>
  <c r="D457" i="15"/>
  <c r="D456" i="15"/>
  <c r="D455" i="15"/>
  <c r="D454" i="15"/>
  <c r="D453" i="15"/>
  <c r="D452" i="15"/>
  <c r="D451" i="15"/>
  <c r="D450" i="15"/>
  <c r="D449" i="15"/>
  <c r="D448" i="15"/>
  <c r="D447" i="15"/>
  <c r="D446" i="15"/>
  <c r="D445" i="15"/>
  <c r="D444" i="15"/>
  <c r="D443" i="15"/>
  <c r="D442" i="15"/>
  <c r="D441" i="15"/>
  <c r="D440" i="15"/>
  <c r="D439" i="15"/>
  <c r="D438" i="15"/>
  <c r="D437" i="15"/>
  <c r="D436" i="15"/>
  <c r="D435" i="15"/>
  <c r="D434" i="15"/>
  <c r="D433" i="15"/>
  <c r="D432" i="15"/>
  <c r="D431" i="15"/>
  <c r="D430" i="15"/>
  <c r="D429" i="15"/>
  <c r="D428" i="15"/>
  <c r="D427" i="15"/>
  <c r="D426" i="15"/>
  <c r="D425" i="15"/>
  <c r="D424" i="15"/>
  <c r="D423" i="15"/>
  <c r="D422" i="15"/>
  <c r="D421" i="15"/>
  <c r="D420" i="15"/>
  <c r="D419" i="15"/>
  <c r="D418" i="15"/>
  <c r="D417" i="15"/>
  <c r="D416" i="15"/>
  <c r="D415" i="15"/>
  <c r="D414" i="15"/>
  <c r="D413" i="15"/>
  <c r="D412" i="15"/>
  <c r="D411" i="15"/>
  <c r="D410" i="15"/>
  <c r="D409" i="15"/>
  <c r="D408" i="15"/>
  <c r="D407" i="15"/>
  <c r="D406" i="15"/>
  <c r="D405" i="15"/>
  <c r="D404" i="15"/>
  <c r="D403" i="15"/>
  <c r="D402" i="15"/>
  <c r="D401" i="15"/>
  <c r="D400" i="15"/>
  <c r="D399" i="15"/>
  <c r="D398" i="15"/>
  <c r="D397" i="15"/>
  <c r="D396" i="15"/>
  <c r="D395" i="15"/>
  <c r="D394" i="15"/>
  <c r="D393" i="15"/>
  <c r="D392" i="15"/>
  <c r="D391" i="15"/>
  <c r="D390" i="15"/>
  <c r="D389" i="15"/>
  <c r="D388" i="15"/>
  <c r="D387" i="15"/>
  <c r="D386" i="15"/>
  <c r="D385" i="15"/>
  <c r="D384" i="15"/>
  <c r="D383" i="15"/>
  <c r="D382" i="15"/>
  <c r="D381" i="15"/>
  <c r="D380" i="15"/>
  <c r="D379" i="15"/>
  <c r="D378" i="15"/>
  <c r="D377" i="15"/>
  <c r="D376" i="15"/>
  <c r="D375" i="15"/>
  <c r="D374" i="15"/>
  <c r="D373" i="15"/>
  <c r="D372" i="15"/>
  <c r="D371" i="15"/>
  <c r="D370" i="15"/>
  <c r="D369" i="15"/>
  <c r="D368" i="15"/>
  <c r="D367" i="15"/>
  <c r="D366" i="15"/>
  <c r="D365" i="15"/>
  <c r="D364" i="15"/>
  <c r="D363" i="15"/>
  <c r="D362" i="15"/>
  <c r="D361" i="15"/>
  <c r="D360" i="15"/>
  <c r="D359" i="15"/>
  <c r="D358" i="15"/>
  <c r="D357" i="15"/>
  <c r="D356" i="15"/>
  <c r="D355" i="15"/>
  <c r="D354" i="15"/>
  <c r="D353" i="15"/>
  <c r="D352" i="15"/>
  <c r="D351" i="15"/>
  <c r="D350" i="15"/>
  <c r="D349" i="15"/>
  <c r="D348" i="15"/>
  <c r="D347" i="15"/>
  <c r="D346" i="15"/>
  <c r="D345" i="15"/>
  <c r="D344" i="15"/>
  <c r="D343" i="15"/>
  <c r="D342" i="15"/>
  <c r="D341" i="15"/>
  <c r="D340" i="15"/>
  <c r="D339" i="15"/>
  <c r="D338" i="15"/>
  <c r="D337" i="15"/>
  <c r="D336" i="15"/>
  <c r="D335" i="15"/>
  <c r="D334" i="15"/>
  <c r="D333" i="15"/>
  <c r="D332" i="15"/>
  <c r="D331" i="15"/>
  <c r="D330" i="15"/>
  <c r="D329" i="15"/>
  <c r="D328" i="15"/>
  <c r="D327" i="15"/>
  <c r="D326" i="15"/>
  <c r="D325" i="15"/>
  <c r="D324" i="15"/>
  <c r="D323" i="15"/>
  <c r="D322" i="15"/>
  <c r="D321" i="15"/>
  <c r="D320" i="15"/>
  <c r="D319" i="15"/>
  <c r="D318" i="15"/>
  <c r="D317" i="15"/>
  <c r="D316" i="15"/>
  <c r="D315" i="15"/>
  <c r="D314" i="15"/>
  <c r="D313" i="15"/>
  <c r="D312" i="15"/>
  <c r="D311" i="15"/>
  <c r="D310" i="15"/>
  <c r="D309" i="15"/>
  <c r="D308" i="15"/>
  <c r="D307" i="15"/>
  <c r="D306" i="15"/>
  <c r="D305" i="15"/>
  <c r="D304" i="15"/>
  <c r="D303" i="15"/>
  <c r="D302" i="15"/>
  <c r="D301" i="15"/>
  <c r="D300" i="15"/>
  <c r="D299" i="15"/>
  <c r="D298" i="15"/>
  <c r="D297" i="15"/>
  <c r="D296" i="15"/>
  <c r="D295" i="15"/>
  <c r="D294" i="15"/>
  <c r="D293" i="15"/>
  <c r="D292" i="15"/>
  <c r="D291" i="15"/>
  <c r="D290" i="15"/>
  <c r="D289" i="15"/>
  <c r="D288" i="15"/>
  <c r="D287" i="15"/>
  <c r="D286" i="15"/>
  <c r="D285" i="15"/>
  <c r="D284" i="15"/>
  <c r="D283" i="15"/>
  <c r="D282" i="15"/>
  <c r="D281" i="15"/>
  <c r="D280" i="15"/>
  <c r="D279" i="15"/>
  <c r="D278" i="15"/>
  <c r="D277" i="15"/>
  <c r="D276" i="15"/>
  <c r="D275" i="15"/>
  <c r="D274" i="15"/>
  <c r="D273" i="15"/>
  <c r="D272" i="15"/>
  <c r="D271" i="15"/>
  <c r="D270" i="15"/>
  <c r="D269" i="15"/>
  <c r="D268" i="15"/>
  <c r="D267" i="15"/>
  <c r="D266" i="15"/>
  <c r="D265" i="15"/>
  <c r="D264" i="15"/>
  <c r="D263" i="15"/>
  <c r="D262" i="15"/>
  <c r="D261" i="15"/>
  <c r="D260" i="15"/>
  <c r="D259" i="15"/>
  <c r="D258" i="15"/>
  <c r="D257" i="15"/>
  <c r="D256" i="15"/>
  <c r="D255" i="15"/>
  <c r="D254" i="15"/>
  <c r="D253" i="15"/>
  <c r="D252" i="15"/>
  <c r="D251" i="15"/>
  <c r="D250" i="15"/>
  <c r="D249" i="15"/>
  <c r="D248" i="15"/>
  <c r="D247" i="15"/>
  <c r="D246" i="15"/>
  <c r="D245" i="15"/>
  <c r="D244" i="15"/>
  <c r="D243" i="15"/>
  <c r="D242" i="15"/>
  <c r="D241" i="15"/>
  <c r="D240" i="15"/>
  <c r="D239" i="15"/>
  <c r="D238" i="15"/>
  <c r="D237" i="15"/>
  <c r="D236" i="15"/>
  <c r="D235" i="15"/>
  <c r="D234" i="15"/>
  <c r="D233" i="15"/>
  <c r="D232" i="15"/>
  <c r="D231" i="15"/>
  <c r="D230" i="15"/>
  <c r="D229" i="15"/>
  <c r="D228" i="15"/>
  <c r="D227" i="15"/>
  <c r="D226" i="15"/>
  <c r="D225" i="15"/>
  <c r="D224" i="15"/>
  <c r="D223" i="15"/>
  <c r="D222" i="15"/>
  <c r="D221" i="15"/>
  <c r="D220" i="15"/>
  <c r="D219" i="15"/>
  <c r="D218" i="15"/>
  <c r="D217" i="15"/>
  <c r="D216" i="15"/>
  <c r="D215" i="15"/>
  <c r="D214" i="15"/>
  <c r="D213" i="15"/>
  <c r="D212" i="15"/>
  <c r="D211" i="15"/>
  <c r="D210" i="15"/>
  <c r="D209" i="15"/>
  <c r="D208" i="15"/>
  <c r="D207" i="15"/>
  <c r="D206" i="15"/>
  <c r="D205" i="15"/>
  <c r="D204" i="15"/>
  <c r="D203" i="15"/>
  <c r="D202" i="15"/>
  <c r="D201" i="15"/>
  <c r="D200" i="15"/>
  <c r="D199" i="15"/>
  <c r="D198" i="15"/>
  <c r="D197" i="15"/>
  <c r="D196" i="15"/>
  <c r="D195" i="15"/>
  <c r="D194" i="15"/>
  <c r="D193" i="15"/>
  <c r="D192" i="15"/>
  <c r="D191" i="15"/>
  <c r="D190" i="15"/>
  <c r="D189" i="15"/>
  <c r="D188" i="15"/>
  <c r="D187" i="15"/>
  <c r="D186" i="15"/>
  <c r="D185" i="15"/>
  <c r="D184" i="15"/>
  <c r="D183" i="15"/>
  <c r="D182" i="15"/>
  <c r="D181" i="15"/>
  <c r="D180" i="15"/>
  <c r="D179" i="15"/>
  <c r="D178" i="15"/>
  <c r="D177" i="15"/>
  <c r="D176" i="15"/>
  <c r="D175" i="15"/>
  <c r="D174" i="15"/>
  <c r="D173" i="15"/>
  <c r="D172" i="15"/>
  <c r="D171" i="15"/>
  <c r="D170" i="15"/>
  <c r="D169" i="15"/>
  <c r="D168" i="15"/>
  <c r="D167" i="15"/>
  <c r="D166" i="15"/>
  <c r="D165" i="15"/>
  <c r="D164" i="15"/>
  <c r="D163" i="15"/>
  <c r="D162" i="15"/>
  <c r="D161" i="15"/>
  <c r="D160" i="15"/>
  <c r="D159" i="15"/>
  <c r="D158" i="15"/>
  <c r="D157" i="15"/>
  <c r="D156" i="15"/>
  <c r="D155" i="15"/>
  <c r="D154" i="15"/>
  <c r="D153" i="15"/>
  <c r="D152" i="15"/>
  <c r="D151" i="15"/>
  <c r="D150" i="15"/>
  <c r="D149" i="15"/>
  <c r="D148" i="15"/>
  <c r="D147" i="15"/>
  <c r="D146" i="15"/>
  <c r="D145" i="15"/>
  <c r="D144" i="15"/>
  <c r="D143" i="15"/>
  <c r="D142" i="15"/>
  <c r="D141" i="15"/>
  <c r="D140" i="15"/>
  <c r="D139" i="15"/>
  <c r="D138" i="15"/>
  <c r="D137" i="15"/>
  <c r="D136" i="15"/>
  <c r="D135" i="15"/>
  <c r="D134" i="15"/>
  <c r="D133" i="15"/>
  <c r="D132" i="15"/>
  <c r="D131" i="15"/>
  <c r="D130" i="15"/>
  <c r="D129" i="15"/>
  <c r="D128" i="15"/>
  <c r="D127" i="15"/>
  <c r="D126" i="15"/>
  <c r="D125" i="15"/>
  <c r="D124" i="15"/>
  <c r="D123" i="15"/>
  <c r="D122" i="15"/>
  <c r="D121" i="15"/>
  <c r="D120" i="15"/>
  <c r="D119" i="15"/>
  <c r="D118" i="15"/>
  <c r="D117" i="15"/>
  <c r="D116" i="15"/>
  <c r="D115" i="15"/>
  <c r="D114" i="15"/>
  <c r="D113" i="15"/>
  <c r="D112" i="15"/>
  <c r="D111" i="15"/>
  <c r="D110" i="15"/>
  <c r="D109" i="15"/>
  <c r="D108" i="15"/>
  <c r="D107" i="15"/>
  <c r="D106" i="15"/>
  <c r="D105" i="15"/>
  <c r="D104" i="15"/>
  <c r="D103" i="15"/>
  <c r="D102" i="15"/>
  <c r="D101" i="15"/>
  <c r="D100" i="15"/>
  <c r="D99" i="15"/>
  <c r="D98" i="15"/>
  <c r="D97" i="15"/>
  <c r="D96" i="15"/>
  <c r="D95" i="15"/>
  <c r="D94" i="15"/>
  <c r="D93" i="15"/>
  <c r="D92" i="15"/>
  <c r="D91" i="15"/>
  <c r="D90" i="15"/>
  <c r="D89" i="15"/>
  <c r="D88" i="15"/>
  <c r="D87" i="15"/>
  <c r="D86" i="15"/>
  <c r="D85" i="15"/>
  <c r="D84" i="15"/>
  <c r="D83" i="15"/>
  <c r="D82" i="15"/>
  <c r="D81" i="15"/>
  <c r="D80" i="15"/>
  <c r="D79" i="15"/>
  <c r="D78" i="15"/>
  <c r="D77" i="15"/>
  <c r="D76" i="15"/>
  <c r="D75" i="15"/>
  <c r="D74" i="15"/>
  <c r="D73" i="15"/>
  <c r="D72" i="15"/>
  <c r="D71" i="15"/>
  <c r="D70" i="15"/>
  <c r="D69" i="15"/>
  <c r="D68" i="15"/>
  <c r="D67" i="15"/>
  <c r="D66" i="15"/>
  <c r="D65" i="15"/>
  <c r="D64" i="15"/>
  <c r="D63" i="15"/>
  <c r="D62" i="15"/>
  <c r="D61" i="15"/>
  <c r="D60" i="15"/>
  <c r="D59" i="15"/>
  <c r="D58" i="15"/>
  <c r="D57" i="15"/>
  <c r="D56" i="15"/>
  <c r="D55" i="15"/>
  <c r="D54" i="15"/>
  <c r="D53" i="15"/>
  <c r="D52" i="15"/>
  <c r="D51" i="15"/>
  <c r="D50" i="15"/>
  <c r="D49" i="15"/>
  <c r="D48" i="15"/>
  <c r="D47" i="15"/>
  <c r="D46" i="15"/>
  <c r="D45" i="15"/>
  <c r="D44" i="15"/>
  <c r="D43" i="15"/>
  <c r="D42" i="15"/>
  <c r="D41" i="15"/>
  <c r="D40" i="15"/>
  <c r="D39" i="15"/>
  <c r="D38" i="15"/>
  <c r="D37" i="15"/>
  <c r="D36" i="15"/>
  <c r="D35" i="15"/>
  <c r="D34" i="15"/>
  <c r="D33" i="15"/>
  <c r="D32" i="15"/>
  <c r="D31" i="15"/>
  <c r="D30" i="15"/>
  <c r="D29" i="15"/>
  <c r="D28" i="15"/>
  <c r="D27" i="15"/>
  <c r="D26" i="15"/>
  <c r="D25" i="15"/>
  <c r="D24" i="15"/>
  <c r="D23" i="15"/>
  <c r="D22" i="15"/>
  <c r="D21" i="15"/>
  <c r="D20" i="15"/>
  <c r="D19" i="15"/>
  <c r="D18" i="15"/>
  <c r="D17" i="15"/>
  <c r="D16" i="15"/>
  <c r="D15" i="15"/>
  <c r="D14" i="15"/>
  <c r="D13" i="15"/>
  <c r="D12" i="15"/>
  <c r="D11" i="15"/>
  <c r="D10" i="15"/>
  <c r="D9" i="15"/>
  <c r="D8" i="15"/>
  <c r="D7" i="15"/>
  <c r="D6" i="15"/>
  <c r="D5" i="15"/>
  <c r="D4" i="15"/>
  <c r="D3" i="15"/>
  <c r="D2" i="15"/>
  <c r="D29286" i="14"/>
  <c r="D29285" i="14"/>
  <c r="D29284" i="14"/>
  <c r="D29283" i="14"/>
  <c r="D29282" i="14"/>
  <c r="D29281" i="14"/>
  <c r="D29280" i="14"/>
  <c r="D29279" i="14"/>
  <c r="D29278" i="14"/>
  <c r="D29277" i="14"/>
  <c r="D29276" i="14"/>
  <c r="D29275" i="14"/>
  <c r="D29274" i="14"/>
  <c r="D29273" i="14"/>
  <c r="D29272" i="14"/>
  <c r="D29271" i="14"/>
  <c r="D29270" i="14"/>
  <c r="D29269" i="14"/>
  <c r="D29268" i="14"/>
  <c r="D29267" i="14"/>
  <c r="D29266" i="14"/>
  <c r="D29265" i="14"/>
  <c r="D29264" i="14"/>
  <c r="D29263" i="14"/>
  <c r="D29262" i="14"/>
  <c r="D29261" i="14"/>
  <c r="D29260" i="14"/>
  <c r="D29259" i="14"/>
  <c r="D29258" i="14"/>
  <c r="D29257" i="14"/>
  <c r="D29256" i="14"/>
  <c r="D29255" i="14"/>
  <c r="D29254" i="14"/>
  <c r="D29253" i="14"/>
  <c r="D29252" i="14"/>
  <c r="D29251" i="14"/>
  <c r="D29250" i="14"/>
  <c r="D29249" i="14"/>
  <c r="D29248" i="14"/>
  <c r="D29247" i="14"/>
  <c r="D29246" i="14"/>
  <c r="D29245" i="14"/>
  <c r="D29244" i="14"/>
  <c r="D29243" i="14"/>
  <c r="D29242" i="14"/>
  <c r="D29241" i="14"/>
  <c r="D29240" i="14"/>
  <c r="D29239" i="14"/>
  <c r="D29238" i="14"/>
  <c r="D29237" i="14"/>
  <c r="D29236" i="14"/>
  <c r="D29235" i="14"/>
  <c r="D29234" i="14"/>
  <c r="D29233" i="14"/>
  <c r="D29232" i="14"/>
  <c r="D29231" i="14"/>
  <c r="D29230" i="14"/>
  <c r="D29229" i="14"/>
  <c r="D29228" i="14"/>
  <c r="D29227" i="14"/>
  <c r="D29226" i="14"/>
  <c r="D29225" i="14"/>
  <c r="D29224" i="14"/>
  <c r="D29223" i="14"/>
  <c r="D29222" i="14"/>
  <c r="D29221" i="14"/>
  <c r="D29220" i="14"/>
  <c r="D29219" i="14"/>
  <c r="D29218" i="14"/>
  <c r="D29217" i="14"/>
  <c r="D29216" i="14"/>
  <c r="D29215" i="14"/>
  <c r="D29214" i="14"/>
  <c r="D29213" i="14"/>
  <c r="D29212" i="14"/>
  <c r="D29211" i="14"/>
  <c r="D29210" i="14"/>
  <c r="D29209" i="14"/>
  <c r="D29208" i="14"/>
  <c r="D29207" i="14"/>
  <c r="D29206" i="14"/>
  <c r="D29205" i="14"/>
  <c r="D29204" i="14"/>
  <c r="D29203" i="14"/>
  <c r="D29202" i="14"/>
  <c r="D29201" i="14"/>
  <c r="D29200" i="14"/>
  <c r="D29199" i="14"/>
  <c r="D29198" i="14"/>
  <c r="D29197" i="14"/>
  <c r="D29196" i="14"/>
  <c r="D29195" i="14"/>
  <c r="D29194" i="14"/>
  <c r="D29193" i="14"/>
  <c r="D29192" i="14"/>
  <c r="D29191" i="14"/>
  <c r="D29190" i="14"/>
  <c r="D29189" i="14"/>
  <c r="D29188" i="14"/>
  <c r="D29187" i="14"/>
  <c r="D29186" i="14"/>
  <c r="D29185" i="14"/>
  <c r="D29184" i="14"/>
  <c r="D29183" i="14"/>
  <c r="D29182" i="14"/>
  <c r="D29181" i="14"/>
  <c r="D29180" i="14"/>
  <c r="D29179" i="14"/>
  <c r="D29178" i="14"/>
  <c r="D29177" i="14"/>
  <c r="D29176" i="14"/>
  <c r="D29175" i="14"/>
  <c r="D29174" i="14"/>
  <c r="D29173" i="14"/>
  <c r="D29172" i="14"/>
  <c r="D29171" i="14"/>
  <c r="D29170" i="14"/>
  <c r="D29169" i="14"/>
  <c r="D29168" i="14"/>
  <c r="D29167" i="14"/>
  <c r="D29166" i="14"/>
  <c r="D29165" i="14"/>
  <c r="D29164" i="14"/>
  <c r="D29163" i="14"/>
  <c r="D29162" i="14"/>
  <c r="D29161" i="14"/>
  <c r="D29160" i="14"/>
  <c r="D29159" i="14"/>
  <c r="D29158" i="14"/>
  <c r="D29157" i="14"/>
  <c r="D29156" i="14"/>
  <c r="D29155" i="14"/>
  <c r="D29154" i="14"/>
  <c r="D29153" i="14"/>
  <c r="D29152" i="14"/>
  <c r="D29151" i="14"/>
  <c r="D29150" i="14"/>
  <c r="D29149" i="14"/>
  <c r="D29148" i="14"/>
  <c r="D29147" i="14"/>
  <c r="D29146" i="14"/>
  <c r="D29145" i="14"/>
  <c r="D29144" i="14"/>
  <c r="D29143" i="14"/>
  <c r="D29142" i="14"/>
  <c r="D29141" i="14"/>
  <c r="D29140" i="14"/>
  <c r="D29139" i="14"/>
  <c r="D29138" i="14"/>
  <c r="D29137" i="14"/>
  <c r="D29136" i="14"/>
  <c r="D29135" i="14"/>
  <c r="D29134" i="14"/>
  <c r="D29133" i="14"/>
  <c r="D29132" i="14"/>
  <c r="D29131" i="14"/>
  <c r="D29130" i="14"/>
  <c r="D29129" i="14"/>
  <c r="D29128" i="14"/>
  <c r="D29127" i="14"/>
  <c r="D29126" i="14"/>
  <c r="D29125" i="14"/>
  <c r="D29124" i="14"/>
  <c r="D29123" i="14"/>
  <c r="D29122" i="14"/>
  <c r="D29121" i="14"/>
  <c r="D29120" i="14"/>
  <c r="D29119" i="14"/>
  <c r="D29118" i="14"/>
  <c r="D29117" i="14"/>
  <c r="D29116" i="14"/>
  <c r="D29115" i="14"/>
  <c r="D29114" i="14"/>
  <c r="D29113" i="14"/>
  <c r="D29112" i="14"/>
  <c r="D29111" i="14"/>
  <c r="D29110" i="14"/>
  <c r="D29109" i="14"/>
  <c r="D29108" i="14"/>
  <c r="D29107" i="14"/>
  <c r="D29106" i="14"/>
  <c r="D29105" i="14"/>
  <c r="D29104" i="14"/>
  <c r="D29103" i="14"/>
  <c r="D29102" i="14"/>
  <c r="D29101" i="14"/>
  <c r="D29100" i="14"/>
  <c r="D29099" i="14"/>
  <c r="D29098" i="14"/>
  <c r="D29097" i="14"/>
  <c r="D29096" i="14"/>
  <c r="D29095" i="14"/>
  <c r="D29094" i="14"/>
  <c r="D29093" i="14"/>
  <c r="D29092" i="14"/>
  <c r="D29091" i="14"/>
  <c r="D29090" i="14"/>
  <c r="D29089" i="14"/>
  <c r="D29088" i="14"/>
  <c r="D29087" i="14"/>
  <c r="D29086" i="14"/>
  <c r="D29085" i="14"/>
  <c r="D29084" i="14"/>
  <c r="D29083" i="14"/>
  <c r="D29082" i="14"/>
  <c r="D29081" i="14"/>
  <c r="D29080" i="14"/>
  <c r="D29079" i="14"/>
  <c r="D29078" i="14"/>
  <c r="D29077" i="14"/>
  <c r="D29076" i="14"/>
  <c r="D29075" i="14"/>
  <c r="D29074" i="14"/>
  <c r="D29073" i="14"/>
  <c r="D29072" i="14"/>
  <c r="D29071" i="14"/>
  <c r="D29070" i="14"/>
  <c r="D29069" i="14"/>
  <c r="D29068" i="14"/>
  <c r="D29067" i="14"/>
  <c r="D29066" i="14"/>
  <c r="D29065" i="14"/>
  <c r="D29064" i="14"/>
  <c r="D29063" i="14"/>
  <c r="D29062" i="14"/>
  <c r="D29061" i="14"/>
  <c r="D29060" i="14"/>
  <c r="D29059" i="14"/>
  <c r="D29058" i="14"/>
  <c r="D29057" i="14"/>
  <c r="D29056" i="14"/>
  <c r="D29055" i="14"/>
  <c r="D29054" i="14"/>
  <c r="D29053" i="14"/>
  <c r="D29052" i="14"/>
  <c r="D29051" i="14"/>
  <c r="D29050" i="14"/>
  <c r="D29049" i="14"/>
  <c r="D29048" i="14"/>
  <c r="D29047" i="14"/>
  <c r="D29046" i="14"/>
  <c r="D29045" i="14"/>
  <c r="D29044" i="14"/>
  <c r="D29043" i="14"/>
  <c r="D29042" i="14"/>
  <c r="D29041" i="14"/>
  <c r="D29040" i="14"/>
  <c r="D29039" i="14"/>
  <c r="D29038" i="14"/>
  <c r="D29037" i="14"/>
  <c r="D29036" i="14"/>
  <c r="D29035" i="14"/>
  <c r="D29034" i="14"/>
  <c r="D29033" i="14"/>
  <c r="D29032" i="14"/>
  <c r="D29031" i="14"/>
  <c r="D29030" i="14"/>
  <c r="D29029" i="14"/>
  <c r="D29028" i="14"/>
  <c r="D29027" i="14"/>
  <c r="D29026" i="14"/>
  <c r="D29025" i="14"/>
  <c r="D29024" i="14"/>
  <c r="D29023" i="14"/>
  <c r="D29022" i="14"/>
  <c r="D29021" i="14"/>
  <c r="D29020" i="14"/>
  <c r="D29019" i="14"/>
  <c r="D29018" i="14"/>
  <c r="D29017" i="14"/>
  <c r="D29016" i="14"/>
  <c r="D29015" i="14"/>
  <c r="D29014" i="14"/>
  <c r="D29013" i="14"/>
  <c r="D29012" i="14"/>
  <c r="D29011" i="14"/>
  <c r="D29010" i="14"/>
  <c r="D29009" i="14"/>
  <c r="D29008" i="14"/>
  <c r="D29007" i="14"/>
  <c r="D29006" i="14"/>
  <c r="D29005" i="14"/>
  <c r="D29004" i="14"/>
  <c r="D29003" i="14"/>
  <c r="D29002" i="14"/>
  <c r="D29001" i="14"/>
  <c r="D29000" i="14"/>
  <c r="D28999" i="14"/>
  <c r="D28998" i="14"/>
  <c r="D28997" i="14"/>
  <c r="D28996" i="14"/>
  <c r="D28995" i="14"/>
  <c r="D28994" i="14"/>
  <c r="D28993" i="14"/>
  <c r="D28992" i="14"/>
  <c r="D28991" i="14"/>
  <c r="D28990" i="14"/>
  <c r="D28989" i="14"/>
  <c r="D28988" i="14"/>
  <c r="D28987" i="14"/>
  <c r="D28986" i="14"/>
  <c r="D28985" i="14"/>
  <c r="D28984" i="14"/>
  <c r="D28983" i="14"/>
  <c r="D28982" i="14"/>
  <c r="D28981" i="14"/>
  <c r="D28980" i="14"/>
  <c r="D28979" i="14"/>
  <c r="D28978" i="14"/>
  <c r="D28977" i="14"/>
  <c r="D28976" i="14"/>
  <c r="D28975" i="14"/>
  <c r="D28974" i="14"/>
  <c r="D28973" i="14"/>
  <c r="D28972" i="14"/>
  <c r="D28971" i="14"/>
  <c r="D28970" i="14"/>
  <c r="D28969" i="14"/>
  <c r="D28968" i="14"/>
  <c r="D28967" i="14"/>
  <c r="D28966" i="14"/>
  <c r="D28965" i="14"/>
  <c r="D28964" i="14"/>
  <c r="D28963" i="14"/>
  <c r="D28962" i="14"/>
  <c r="D28961" i="14"/>
  <c r="D28960" i="14"/>
  <c r="D28959" i="14"/>
  <c r="D28958" i="14"/>
  <c r="D28957" i="14"/>
  <c r="D28956" i="14"/>
  <c r="D28955" i="14"/>
  <c r="D28954" i="14"/>
  <c r="D28953" i="14"/>
  <c r="D28952" i="14"/>
  <c r="D28951" i="14"/>
  <c r="D28950" i="14"/>
  <c r="D28949" i="14"/>
  <c r="D28948" i="14"/>
  <c r="D28947" i="14"/>
  <c r="D28946" i="14"/>
  <c r="D28945" i="14"/>
  <c r="D28944" i="14"/>
  <c r="D28943" i="14"/>
  <c r="D28942" i="14"/>
  <c r="D28941" i="14"/>
  <c r="D28940" i="14"/>
  <c r="D28939" i="14"/>
  <c r="D28938" i="14"/>
  <c r="D28937" i="14"/>
  <c r="D28936" i="14"/>
  <c r="D28935" i="14"/>
  <c r="D28934" i="14"/>
  <c r="D28933" i="14"/>
  <c r="D28932" i="14"/>
  <c r="D28931" i="14"/>
  <c r="D28930" i="14"/>
  <c r="D28929" i="14"/>
  <c r="D28928" i="14"/>
  <c r="D28927" i="14"/>
  <c r="D28926" i="14"/>
  <c r="D28925" i="14"/>
  <c r="D28924" i="14"/>
  <c r="D28923" i="14"/>
  <c r="D28922" i="14"/>
  <c r="D28921" i="14"/>
  <c r="D28920" i="14"/>
  <c r="D28919" i="14"/>
  <c r="D28918" i="14"/>
  <c r="D28917" i="14"/>
  <c r="D28916" i="14"/>
  <c r="D28915" i="14"/>
  <c r="D28914" i="14"/>
  <c r="D28913" i="14"/>
  <c r="D28912" i="14"/>
  <c r="D28911" i="14"/>
  <c r="D28910" i="14"/>
  <c r="D28909" i="14"/>
  <c r="D28908" i="14"/>
  <c r="D28907" i="14"/>
  <c r="D28906" i="14"/>
  <c r="D28905" i="14"/>
  <c r="D28904" i="14"/>
  <c r="D28903" i="14"/>
  <c r="D28902" i="14"/>
  <c r="D28901" i="14"/>
  <c r="D28900" i="14"/>
  <c r="D28899" i="14"/>
  <c r="D28898" i="14"/>
  <c r="D28897" i="14"/>
  <c r="D28896" i="14"/>
  <c r="D28895" i="14"/>
  <c r="D28894" i="14"/>
  <c r="D28893" i="14"/>
  <c r="D28892" i="14"/>
  <c r="D28891" i="14"/>
  <c r="D28890" i="14"/>
  <c r="D28889" i="14"/>
  <c r="D28888" i="14"/>
  <c r="D28887" i="14"/>
  <c r="D28886" i="14"/>
  <c r="D28885" i="14"/>
  <c r="D28884" i="14"/>
  <c r="D28883" i="14"/>
  <c r="D28882" i="14"/>
  <c r="D28881" i="14"/>
  <c r="D28880" i="14"/>
  <c r="D28879" i="14"/>
  <c r="D28878" i="14"/>
  <c r="D28877" i="14"/>
  <c r="D28876" i="14"/>
  <c r="D28875" i="14"/>
  <c r="D28874" i="14"/>
  <c r="D28873" i="14"/>
  <c r="D28872" i="14"/>
  <c r="D28871" i="14"/>
  <c r="D28870" i="14"/>
  <c r="D28869" i="14"/>
  <c r="D28868" i="14"/>
  <c r="D28867" i="14"/>
  <c r="D28866" i="14"/>
  <c r="D28865" i="14"/>
  <c r="D28864" i="14"/>
  <c r="D28863" i="14"/>
  <c r="D28862" i="14"/>
  <c r="D28861" i="14"/>
  <c r="D28860" i="14"/>
  <c r="D28859" i="14"/>
  <c r="D28858" i="14"/>
  <c r="D28857" i="14"/>
  <c r="D28856" i="14"/>
  <c r="D28855" i="14"/>
  <c r="D28854" i="14"/>
  <c r="D28853" i="14"/>
  <c r="D28852" i="14"/>
  <c r="D28851" i="14"/>
  <c r="D28850" i="14"/>
  <c r="D28849" i="14"/>
  <c r="D28848" i="14"/>
  <c r="D28847" i="14"/>
  <c r="D28846" i="14"/>
  <c r="D28845" i="14"/>
  <c r="D28844" i="14"/>
  <c r="D28843" i="14"/>
  <c r="D28842" i="14"/>
  <c r="D28841" i="14"/>
  <c r="D28840" i="14"/>
  <c r="D28839" i="14"/>
  <c r="D28838" i="14"/>
  <c r="D28837" i="14"/>
  <c r="D28836" i="14"/>
  <c r="D28835" i="14"/>
  <c r="D28834" i="14"/>
  <c r="D28833" i="14"/>
  <c r="D28832" i="14"/>
  <c r="D28831" i="14"/>
  <c r="D28830" i="14"/>
  <c r="D28829" i="14"/>
  <c r="D28828" i="14"/>
  <c r="D28827" i="14"/>
  <c r="D28826" i="14"/>
  <c r="D28825" i="14"/>
  <c r="D28824" i="14"/>
  <c r="D28823" i="14"/>
  <c r="D28822" i="14"/>
  <c r="D28821" i="14"/>
  <c r="D28820" i="14"/>
  <c r="D28819" i="14"/>
  <c r="D28818" i="14"/>
  <c r="D28817" i="14"/>
  <c r="D28816" i="14"/>
  <c r="D28815" i="14"/>
  <c r="D28814" i="14"/>
  <c r="D28813" i="14"/>
  <c r="D28812" i="14"/>
  <c r="D28811" i="14"/>
  <c r="D28810" i="14"/>
  <c r="D28809" i="14"/>
  <c r="D28808" i="14"/>
  <c r="D28807" i="14"/>
  <c r="D28806" i="14"/>
  <c r="D28805" i="14"/>
  <c r="D28804" i="14"/>
  <c r="D28803" i="14"/>
  <c r="D28802" i="14"/>
  <c r="D28801" i="14"/>
  <c r="D28800" i="14"/>
  <c r="D28799" i="14"/>
  <c r="D28798" i="14"/>
  <c r="D28797" i="14"/>
  <c r="D28796" i="14"/>
  <c r="D28795" i="14"/>
  <c r="D28794" i="14"/>
  <c r="D28793" i="14"/>
  <c r="D28792" i="14"/>
  <c r="D28791" i="14"/>
  <c r="D28790" i="14"/>
  <c r="D28789" i="14"/>
  <c r="D28788" i="14"/>
  <c r="D28787" i="14"/>
  <c r="D28786" i="14"/>
  <c r="D28785" i="14"/>
  <c r="D28784" i="14"/>
  <c r="D28783" i="14"/>
  <c r="D28782" i="14"/>
  <c r="D28781" i="14"/>
  <c r="D28780" i="14"/>
  <c r="D28779" i="14"/>
  <c r="D28778" i="14"/>
  <c r="D28777" i="14"/>
  <c r="D28776" i="14"/>
  <c r="D28775" i="14"/>
  <c r="D28774" i="14"/>
  <c r="D28773" i="14"/>
  <c r="D28772" i="14"/>
  <c r="D28771" i="14"/>
  <c r="D28770" i="14"/>
  <c r="D28769" i="14"/>
  <c r="D28768" i="14"/>
  <c r="D28767" i="14"/>
  <c r="D28766" i="14"/>
  <c r="D28765" i="14"/>
  <c r="D28764" i="14"/>
  <c r="D28763" i="14"/>
  <c r="D28762" i="14"/>
  <c r="D28761" i="14"/>
  <c r="D28760" i="14"/>
  <c r="D28759" i="14"/>
  <c r="D28758" i="14"/>
  <c r="D28757" i="14"/>
  <c r="D28756" i="14"/>
  <c r="D28755" i="14"/>
  <c r="D28754" i="14"/>
  <c r="D28753" i="14"/>
  <c r="D28752" i="14"/>
  <c r="D28751" i="14"/>
  <c r="D28750" i="14"/>
  <c r="D28749" i="14"/>
  <c r="D28748" i="14"/>
  <c r="D28747" i="14"/>
  <c r="D28746" i="14"/>
  <c r="D28745" i="14"/>
  <c r="D28744" i="14"/>
  <c r="D28743" i="14"/>
  <c r="D28742" i="14"/>
  <c r="D28741" i="14"/>
  <c r="D28740" i="14"/>
  <c r="D28739" i="14"/>
  <c r="D28738" i="14"/>
  <c r="D28737" i="14"/>
  <c r="D28736" i="14"/>
  <c r="D28735" i="14"/>
  <c r="D28734" i="14"/>
  <c r="D28733" i="14"/>
  <c r="D28732" i="14"/>
  <c r="D28731" i="14"/>
  <c r="D28730" i="14"/>
  <c r="D28729" i="14"/>
  <c r="D28728" i="14"/>
  <c r="D28727" i="14"/>
  <c r="D28726" i="14"/>
  <c r="D28725" i="14"/>
  <c r="D28724" i="14"/>
  <c r="D28723" i="14"/>
  <c r="D28722" i="14"/>
  <c r="D28721" i="14"/>
  <c r="D28720" i="14"/>
  <c r="D28719" i="14"/>
  <c r="D28718" i="14"/>
  <c r="D28717" i="14"/>
  <c r="D28716" i="14"/>
  <c r="D28715" i="14"/>
  <c r="D28714" i="14"/>
  <c r="D28713" i="14"/>
  <c r="D28712" i="14"/>
  <c r="D28711" i="14"/>
  <c r="D28710" i="14"/>
  <c r="D28709" i="14"/>
  <c r="D28708" i="14"/>
  <c r="D28707" i="14"/>
  <c r="D28706" i="14"/>
  <c r="D28705" i="14"/>
  <c r="D28704" i="14"/>
  <c r="D28703" i="14"/>
  <c r="D28702" i="14"/>
  <c r="D28701" i="14"/>
  <c r="D28700" i="14"/>
  <c r="D28699" i="14"/>
  <c r="D28698" i="14"/>
  <c r="D28697" i="14"/>
  <c r="D28696" i="14"/>
  <c r="D28695" i="14"/>
  <c r="D28694" i="14"/>
  <c r="D28693" i="14"/>
  <c r="D28692" i="14"/>
  <c r="D28691" i="14"/>
  <c r="D28690" i="14"/>
  <c r="D28689" i="14"/>
  <c r="D28688" i="14"/>
  <c r="D28687" i="14"/>
  <c r="D28686" i="14"/>
  <c r="D28685" i="14"/>
  <c r="D28684" i="14"/>
  <c r="D28683" i="14"/>
  <c r="D28682" i="14"/>
  <c r="D28681" i="14"/>
  <c r="D28680" i="14"/>
  <c r="D28679" i="14"/>
  <c r="D28678" i="14"/>
  <c r="D28677" i="14"/>
  <c r="D28676" i="14"/>
  <c r="D28675" i="14"/>
  <c r="D28674" i="14"/>
  <c r="D28673" i="14"/>
  <c r="D28672" i="14"/>
  <c r="D28671" i="14"/>
  <c r="D28670" i="14"/>
  <c r="D28669" i="14"/>
  <c r="D28668" i="14"/>
  <c r="D28667" i="14"/>
  <c r="D28666" i="14"/>
  <c r="D28665" i="14"/>
  <c r="D28664" i="14"/>
  <c r="D28663" i="14"/>
  <c r="D28662" i="14"/>
  <c r="D28661" i="14"/>
  <c r="D28660" i="14"/>
  <c r="D28659" i="14"/>
  <c r="D28658" i="14"/>
  <c r="D28657" i="14"/>
  <c r="D28656" i="14"/>
  <c r="D28655" i="14"/>
  <c r="D28654" i="14"/>
  <c r="D28653" i="14"/>
  <c r="D28652" i="14"/>
  <c r="D28651" i="14"/>
  <c r="D28650" i="14"/>
  <c r="D28649" i="14"/>
  <c r="D28648" i="14"/>
  <c r="D28647" i="14"/>
  <c r="D28646" i="14"/>
  <c r="D28645" i="14"/>
  <c r="D28644" i="14"/>
  <c r="D28643" i="14"/>
  <c r="D28642" i="14"/>
  <c r="D28641" i="14"/>
  <c r="D28640" i="14"/>
  <c r="D28639" i="14"/>
  <c r="D28638" i="14"/>
  <c r="D28637" i="14"/>
  <c r="D28636" i="14"/>
  <c r="D28635" i="14"/>
  <c r="D28634" i="14"/>
  <c r="D28633" i="14"/>
  <c r="D28632" i="14"/>
  <c r="D28631" i="14"/>
  <c r="D28630" i="14"/>
  <c r="D28629" i="14"/>
  <c r="D28628" i="14"/>
  <c r="D28627" i="14"/>
  <c r="D28626" i="14"/>
  <c r="D28625" i="14"/>
  <c r="D28624" i="14"/>
  <c r="D28623" i="14"/>
  <c r="D28622" i="14"/>
  <c r="D28621" i="14"/>
  <c r="D28620" i="14"/>
  <c r="D28619" i="14"/>
  <c r="D28618" i="14"/>
  <c r="D28617" i="14"/>
  <c r="D28616" i="14"/>
  <c r="D28615" i="14"/>
  <c r="D28614" i="14"/>
  <c r="D28613" i="14"/>
  <c r="D28612" i="14"/>
  <c r="D28611" i="14"/>
  <c r="D28610" i="14"/>
  <c r="D28609" i="14"/>
  <c r="D28608" i="14"/>
  <c r="D28607" i="14"/>
  <c r="D28606" i="14"/>
  <c r="D28605" i="14"/>
  <c r="D28604" i="14"/>
  <c r="D28603" i="14"/>
  <c r="D28602" i="14"/>
  <c r="D28601" i="14"/>
  <c r="D28600" i="14"/>
  <c r="D28599" i="14"/>
  <c r="D28598" i="14"/>
  <c r="D28597" i="14"/>
  <c r="D28596" i="14"/>
  <c r="D28595" i="14"/>
  <c r="D28594" i="14"/>
  <c r="D28593" i="14"/>
  <c r="D28592" i="14"/>
  <c r="D28591" i="14"/>
  <c r="D28590" i="14"/>
  <c r="D28589" i="14"/>
  <c r="D28588" i="14"/>
  <c r="D28587" i="14"/>
  <c r="D28586" i="14"/>
  <c r="D28585" i="14"/>
  <c r="D28584" i="14"/>
  <c r="D28583" i="14"/>
  <c r="D28582" i="14"/>
  <c r="D28581" i="14"/>
  <c r="D28580" i="14"/>
  <c r="D28579" i="14"/>
  <c r="D28578" i="14"/>
  <c r="D28577" i="14"/>
  <c r="D28576" i="14"/>
  <c r="D28575" i="14"/>
  <c r="D28574" i="14"/>
  <c r="D28573" i="14"/>
  <c r="D28572" i="14"/>
  <c r="D28571" i="14"/>
  <c r="D28570" i="14"/>
  <c r="D28569" i="14"/>
  <c r="D28568" i="14"/>
  <c r="D28567" i="14"/>
  <c r="D28566" i="14"/>
  <c r="D28565" i="14"/>
  <c r="D28564" i="14"/>
  <c r="D28563" i="14"/>
  <c r="D28562" i="14"/>
  <c r="D28561" i="14"/>
  <c r="D28560" i="14"/>
  <c r="D28559" i="14"/>
  <c r="D28558" i="14"/>
  <c r="D28557" i="14"/>
  <c r="D28556" i="14"/>
  <c r="D28555" i="14"/>
  <c r="D28554" i="14"/>
  <c r="D28553" i="14"/>
  <c r="D28552" i="14"/>
  <c r="D28551" i="14"/>
  <c r="D28550" i="14"/>
  <c r="D28549" i="14"/>
  <c r="D28548" i="14"/>
  <c r="D28547" i="14"/>
  <c r="D28546" i="14"/>
  <c r="D28545" i="14"/>
  <c r="D28544" i="14"/>
  <c r="D28543" i="14"/>
  <c r="D28542" i="14"/>
  <c r="D28541" i="14"/>
  <c r="D28540" i="14"/>
  <c r="D28539" i="14"/>
  <c r="D28538" i="14"/>
  <c r="D28537" i="14"/>
  <c r="D28536" i="14"/>
  <c r="D28535" i="14"/>
  <c r="D28534" i="14"/>
  <c r="D28533" i="14"/>
  <c r="D28532" i="14"/>
  <c r="D28531" i="14"/>
  <c r="D28530" i="14"/>
  <c r="D28529" i="14"/>
  <c r="D28528" i="14"/>
  <c r="D28527" i="14"/>
  <c r="D28526" i="14"/>
  <c r="D28525" i="14"/>
  <c r="D28524" i="14"/>
  <c r="D28523" i="14"/>
  <c r="D28522" i="14"/>
  <c r="D28521" i="14"/>
  <c r="D28520" i="14"/>
  <c r="D28519" i="14"/>
  <c r="D28518" i="14"/>
  <c r="D28517" i="14"/>
  <c r="D28516" i="14"/>
  <c r="D28515" i="14"/>
  <c r="D28514" i="14"/>
  <c r="D28513" i="14"/>
  <c r="D28512" i="14"/>
  <c r="D28511" i="14"/>
  <c r="D28510" i="14"/>
  <c r="D28509" i="14"/>
  <c r="D28508" i="14"/>
  <c r="D28507" i="14"/>
  <c r="D28506" i="14"/>
  <c r="D28505" i="14"/>
  <c r="D28504" i="14"/>
  <c r="D28503" i="14"/>
  <c r="D28502" i="14"/>
  <c r="D28501" i="14"/>
  <c r="D28500" i="14"/>
  <c r="D28499" i="14"/>
  <c r="D28498" i="14"/>
  <c r="D28497" i="14"/>
  <c r="D28496" i="14"/>
  <c r="D28495" i="14"/>
  <c r="D28494" i="14"/>
  <c r="D28493" i="14"/>
  <c r="D28492" i="14"/>
  <c r="D28491" i="14"/>
  <c r="D28490" i="14"/>
  <c r="D28489" i="14"/>
  <c r="D28488" i="14"/>
  <c r="D28487" i="14"/>
  <c r="D28486" i="14"/>
  <c r="D28485" i="14"/>
  <c r="D28484" i="14"/>
  <c r="D28483" i="14"/>
  <c r="D28482" i="14"/>
  <c r="D28481" i="14"/>
  <c r="D28480" i="14"/>
  <c r="D28479" i="14"/>
  <c r="D28478" i="14"/>
  <c r="D28477" i="14"/>
  <c r="D28476" i="14"/>
  <c r="D28475" i="14"/>
  <c r="D28474" i="14"/>
  <c r="D28473" i="14"/>
  <c r="D28472" i="14"/>
  <c r="D28471" i="14"/>
  <c r="D28470" i="14"/>
  <c r="D28469" i="14"/>
  <c r="D28468" i="14"/>
  <c r="D28467" i="14"/>
  <c r="D28466" i="14"/>
  <c r="D28465" i="14"/>
  <c r="D28464" i="14"/>
  <c r="D28463" i="14"/>
  <c r="D28462" i="14"/>
  <c r="D28461" i="14"/>
  <c r="D28460" i="14"/>
  <c r="D28459" i="14"/>
  <c r="D28458" i="14"/>
  <c r="D28457" i="14"/>
  <c r="D28456" i="14"/>
  <c r="D28455" i="14"/>
  <c r="D28454" i="14"/>
  <c r="D28453" i="14"/>
  <c r="D28452" i="14"/>
  <c r="D28451" i="14"/>
  <c r="D28450" i="14"/>
  <c r="D28449" i="14"/>
  <c r="D28448" i="14"/>
  <c r="D28447" i="14"/>
  <c r="D28446" i="14"/>
  <c r="D28445" i="14"/>
  <c r="D28444" i="14"/>
  <c r="D28443" i="14"/>
  <c r="D28442" i="14"/>
  <c r="D28441" i="14"/>
  <c r="D28440" i="14"/>
  <c r="D28439" i="14"/>
  <c r="D28438" i="14"/>
  <c r="D28437" i="14"/>
  <c r="D28436" i="14"/>
  <c r="D28435" i="14"/>
  <c r="D28434" i="14"/>
  <c r="D28433" i="14"/>
  <c r="D28432" i="14"/>
  <c r="D28431" i="14"/>
  <c r="D28430" i="14"/>
  <c r="D28429" i="14"/>
  <c r="D28428" i="14"/>
  <c r="D28427" i="14"/>
  <c r="D28426" i="14"/>
  <c r="D28425" i="14"/>
  <c r="D28424" i="14"/>
  <c r="D28423" i="14"/>
  <c r="D28422" i="14"/>
  <c r="D28421" i="14"/>
  <c r="D28420" i="14"/>
  <c r="D28419" i="14"/>
  <c r="D28418" i="14"/>
  <c r="D28417" i="14"/>
  <c r="D28416" i="14"/>
  <c r="D28415" i="14"/>
  <c r="D28414" i="14"/>
  <c r="D28413" i="14"/>
  <c r="D28412" i="14"/>
  <c r="D28411" i="14"/>
  <c r="D28410" i="14"/>
  <c r="D28409" i="14"/>
  <c r="D28408" i="14"/>
  <c r="D28407" i="14"/>
  <c r="D28406" i="14"/>
  <c r="D28405" i="14"/>
  <c r="D28404" i="14"/>
  <c r="D28403" i="14"/>
  <c r="D28402" i="14"/>
  <c r="D28401" i="14"/>
  <c r="D28400" i="14"/>
  <c r="D28399" i="14"/>
  <c r="D28398" i="14"/>
  <c r="D28397" i="14"/>
  <c r="D28396" i="14"/>
  <c r="D28395" i="14"/>
  <c r="D28394" i="14"/>
  <c r="D28393" i="14"/>
  <c r="D28392" i="14"/>
  <c r="D28391" i="14"/>
  <c r="D28390" i="14"/>
  <c r="D28389" i="14"/>
  <c r="D28388" i="14"/>
  <c r="D28387" i="14"/>
  <c r="D28386" i="14"/>
  <c r="D28385" i="14"/>
  <c r="D28384" i="14"/>
  <c r="D28383" i="14"/>
  <c r="D28382" i="14"/>
  <c r="D28381" i="14"/>
  <c r="D28380" i="14"/>
  <c r="D28379" i="14"/>
  <c r="D28378" i="14"/>
  <c r="D28377" i="14"/>
  <c r="D28376" i="14"/>
  <c r="D28375" i="14"/>
  <c r="D28374" i="14"/>
  <c r="D28373" i="14"/>
  <c r="D28372" i="14"/>
  <c r="D28371" i="14"/>
  <c r="D28370" i="14"/>
  <c r="D28369" i="14"/>
  <c r="D28368" i="14"/>
  <c r="D28367" i="14"/>
  <c r="D28366" i="14"/>
  <c r="D28365" i="14"/>
  <c r="D28364" i="14"/>
  <c r="D28363" i="14"/>
  <c r="D28362" i="14"/>
  <c r="D28361" i="14"/>
  <c r="D28360" i="14"/>
  <c r="D28359" i="14"/>
  <c r="D28358" i="14"/>
  <c r="D28357" i="14"/>
  <c r="D28356" i="14"/>
  <c r="D28355" i="14"/>
  <c r="D28354" i="14"/>
  <c r="D28353" i="14"/>
  <c r="D28352" i="14"/>
  <c r="D28351" i="14"/>
  <c r="D28350" i="14"/>
  <c r="D28349" i="14"/>
  <c r="D28348" i="14"/>
  <c r="D28347" i="14"/>
  <c r="D28346" i="14"/>
  <c r="D28345" i="14"/>
  <c r="D28344" i="14"/>
  <c r="D28343" i="14"/>
  <c r="D28342" i="14"/>
  <c r="D28341" i="14"/>
  <c r="D28340" i="14"/>
  <c r="D28339" i="14"/>
  <c r="D28338" i="14"/>
  <c r="D28337" i="14"/>
  <c r="D28336" i="14"/>
  <c r="D28335" i="14"/>
  <c r="D28334" i="14"/>
  <c r="D28333" i="14"/>
  <c r="D28332" i="14"/>
  <c r="D28331" i="14"/>
  <c r="D28330" i="14"/>
  <c r="D28329" i="14"/>
  <c r="D28328" i="14"/>
  <c r="D28327" i="14"/>
  <c r="D28326" i="14"/>
  <c r="D28325" i="14"/>
  <c r="D28324" i="14"/>
  <c r="D28323" i="14"/>
  <c r="D28322" i="14"/>
  <c r="D28321" i="14"/>
  <c r="D28320" i="14"/>
  <c r="D28319" i="14"/>
  <c r="D28318" i="14"/>
  <c r="D28317" i="14"/>
  <c r="D28316" i="14"/>
  <c r="D28315" i="14"/>
  <c r="D28314" i="14"/>
  <c r="D28313" i="14"/>
  <c r="D28312" i="14"/>
  <c r="D28311" i="14"/>
  <c r="D28310" i="14"/>
  <c r="D28309" i="14"/>
  <c r="D28308" i="14"/>
  <c r="D28307" i="14"/>
  <c r="D28306" i="14"/>
  <c r="D28305" i="14"/>
  <c r="D28304" i="14"/>
  <c r="D28303" i="14"/>
  <c r="D28302" i="14"/>
  <c r="D28301" i="14"/>
  <c r="D28300" i="14"/>
  <c r="D28299" i="14"/>
  <c r="D28298" i="14"/>
  <c r="D28297" i="14"/>
  <c r="D28296" i="14"/>
  <c r="D28295" i="14"/>
  <c r="D28294" i="14"/>
  <c r="D28293" i="14"/>
  <c r="D28292" i="14"/>
  <c r="D28291" i="14"/>
  <c r="D28290" i="14"/>
  <c r="D28289" i="14"/>
  <c r="D28288" i="14"/>
  <c r="D28287" i="14"/>
  <c r="D28286" i="14"/>
  <c r="D28285" i="14"/>
  <c r="D28284" i="14"/>
  <c r="D28283" i="14"/>
  <c r="D28282" i="14"/>
  <c r="D28281" i="14"/>
  <c r="D28280" i="14"/>
  <c r="D28279" i="14"/>
  <c r="D28278" i="14"/>
  <c r="D28277" i="14"/>
  <c r="D28276" i="14"/>
  <c r="D28275" i="14"/>
  <c r="D28274" i="14"/>
  <c r="D28273" i="14"/>
  <c r="D28272" i="14"/>
  <c r="D28271" i="14"/>
  <c r="D28270" i="14"/>
  <c r="D28269" i="14"/>
  <c r="D28268" i="14"/>
  <c r="D28267" i="14"/>
  <c r="D28266" i="14"/>
  <c r="D28265" i="14"/>
  <c r="D28264" i="14"/>
  <c r="D28263" i="14"/>
  <c r="D28262" i="14"/>
  <c r="D28261" i="14"/>
  <c r="D28260" i="14"/>
  <c r="D28259" i="14"/>
  <c r="D28258" i="14"/>
  <c r="D28257" i="14"/>
  <c r="D28256" i="14"/>
  <c r="D28255" i="14"/>
  <c r="D28254" i="14"/>
  <c r="D28253" i="14"/>
  <c r="D28252" i="14"/>
  <c r="D28251" i="14"/>
  <c r="D28250" i="14"/>
  <c r="D28249" i="14"/>
  <c r="D28248" i="14"/>
  <c r="D28247" i="14"/>
  <c r="D28246" i="14"/>
  <c r="D28245" i="14"/>
  <c r="D28244" i="14"/>
  <c r="D28243" i="14"/>
  <c r="D28242" i="14"/>
  <c r="D28241" i="14"/>
  <c r="D28240" i="14"/>
  <c r="D28239" i="14"/>
  <c r="D28238" i="14"/>
  <c r="D28237" i="14"/>
  <c r="D28236" i="14"/>
  <c r="D28235" i="14"/>
  <c r="D28234" i="14"/>
  <c r="D28233" i="14"/>
  <c r="D28232" i="14"/>
  <c r="D28231" i="14"/>
  <c r="D28230" i="14"/>
  <c r="D28229" i="14"/>
  <c r="D28228" i="14"/>
  <c r="D28227" i="14"/>
  <c r="D28226" i="14"/>
  <c r="D28225" i="14"/>
  <c r="D28224" i="14"/>
  <c r="D28223" i="14"/>
  <c r="D28222" i="14"/>
  <c r="D28221" i="14"/>
  <c r="D28220" i="14"/>
  <c r="D28219" i="14"/>
  <c r="D28218" i="14"/>
  <c r="D28217" i="14"/>
  <c r="D28216" i="14"/>
  <c r="D28215" i="14"/>
  <c r="D28214" i="14"/>
  <c r="D28213" i="14"/>
  <c r="D28212" i="14"/>
  <c r="D28211" i="14"/>
  <c r="D28210" i="14"/>
  <c r="D28209" i="14"/>
  <c r="D28208" i="14"/>
  <c r="D28207" i="14"/>
  <c r="D28206" i="14"/>
  <c r="D28205" i="14"/>
  <c r="D28204" i="14"/>
  <c r="D28203" i="14"/>
  <c r="D28202" i="14"/>
  <c r="D28201" i="14"/>
  <c r="D28200" i="14"/>
  <c r="D28199" i="14"/>
  <c r="D28198" i="14"/>
  <c r="D28197" i="14"/>
  <c r="D28196" i="14"/>
  <c r="D28195" i="14"/>
  <c r="D28194" i="14"/>
  <c r="D28193" i="14"/>
  <c r="D28192" i="14"/>
  <c r="D28191" i="14"/>
  <c r="D28190" i="14"/>
  <c r="D28189" i="14"/>
  <c r="D28188" i="14"/>
  <c r="D28187" i="14"/>
  <c r="D28186" i="14"/>
  <c r="D28185" i="14"/>
  <c r="D28184" i="14"/>
  <c r="D28183" i="14"/>
  <c r="D28182" i="14"/>
  <c r="D28181" i="14"/>
  <c r="D28180" i="14"/>
  <c r="D28179" i="14"/>
  <c r="D28178" i="14"/>
  <c r="D28177" i="14"/>
  <c r="D28176" i="14"/>
  <c r="D28175" i="14"/>
  <c r="D28174" i="14"/>
  <c r="D28173" i="14"/>
  <c r="D28172" i="14"/>
  <c r="D28171" i="14"/>
  <c r="D28170" i="14"/>
  <c r="D28169" i="14"/>
  <c r="D28168" i="14"/>
  <c r="D28167" i="14"/>
  <c r="D28166" i="14"/>
  <c r="D28165" i="14"/>
  <c r="D28164" i="14"/>
  <c r="D28163" i="14"/>
  <c r="D28162" i="14"/>
  <c r="D28161" i="14"/>
  <c r="D28160" i="14"/>
  <c r="D28159" i="14"/>
  <c r="D28158" i="14"/>
  <c r="D28157" i="14"/>
  <c r="D28156" i="14"/>
  <c r="D28155" i="14"/>
  <c r="D28154" i="14"/>
  <c r="D28153" i="14"/>
  <c r="D28152" i="14"/>
  <c r="D28151" i="14"/>
  <c r="D28150" i="14"/>
  <c r="D28149" i="14"/>
  <c r="D28148" i="14"/>
  <c r="D28147" i="14"/>
  <c r="D28146" i="14"/>
  <c r="D28145" i="14"/>
  <c r="D28144" i="14"/>
  <c r="D28143" i="14"/>
  <c r="D28142" i="14"/>
  <c r="D28141" i="14"/>
  <c r="D28140" i="14"/>
  <c r="D28139" i="14"/>
  <c r="D28138" i="14"/>
  <c r="D28137" i="14"/>
  <c r="D28136" i="14"/>
  <c r="D28135" i="14"/>
  <c r="D28134" i="14"/>
  <c r="D28133" i="14"/>
  <c r="D28132" i="14"/>
  <c r="D28131" i="14"/>
  <c r="D28130" i="14"/>
  <c r="D28129" i="14"/>
  <c r="D28128" i="14"/>
  <c r="D28127" i="14"/>
  <c r="D28126" i="14"/>
  <c r="D28125" i="14"/>
  <c r="D28124" i="14"/>
  <c r="D28123" i="14"/>
  <c r="D28122" i="14"/>
  <c r="D28121" i="14"/>
  <c r="D28120" i="14"/>
  <c r="D28119" i="14"/>
  <c r="D28118" i="14"/>
  <c r="D28117" i="14"/>
  <c r="D28116" i="14"/>
  <c r="D28115" i="14"/>
  <c r="D28114" i="14"/>
  <c r="D28113" i="14"/>
  <c r="D28112" i="14"/>
  <c r="D28111" i="14"/>
  <c r="D28110" i="14"/>
  <c r="D28109" i="14"/>
  <c r="D28108" i="14"/>
  <c r="D28107" i="14"/>
  <c r="D28106" i="14"/>
  <c r="D28105" i="14"/>
  <c r="D28104" i="14"/>
  <c r="D28103" i="14"/>
  <c r="D28102" i="14"/>
  <c r="D28101" i="14"/>
  <c r="D28100" i="14"/>
  <c r="D28099" i="14"/>
  <c r="D28098" i="14"/>
  <c r="D28097" i="14"/>
  <c r="D28096" i="14"/>
  <c r="D28095" i="14"/>
  <c r="D28094" i="14"/>
  <c r="D28093" i="14"/>
  <c r="D28092" i="14"/>
  <c r="D28091" i="14"/>
  <c r="D28090" i="14"/>
  <c r="D28089" i="14"/>
  <c r="D28088" i="14"/>
  <c r="D28087" i="14"/>
  <c r="D28086" i="14"/>
  <c r="D28085" i="14"/>
  <c r="D28084" i="14"/>
  <c r="D28083" i="14"/>
  <c r="D28082" i="14"/>
  <c r="D28081" i="14"/>
  <c r="D28080" i="14"/>
  <c r="D28079" i="14"/>
  <c r="D28078" i="14"/>
  <c r="D28077" i="14"/>
  <c r="D28076" i="14"/>
  <c r="D28075" i="14"/>
  <c r="D28074" i="14"/>
  <c r="D28073" i="14"/>
  <c r="D28072" i="14"/>
  <c r="D28071" i="14"/>
  <c r="D28070" i="14"/>
  <c r="D28069" i="14"/>
  <c r="D28068" i="14"/>
  <c r="D28067" i="14"/>
  <c r="D28066" i="14"/>
  <c r="D28065" i="14"/>
  <c r="D28064" i="14"/>
  <c r="D28063" i="14"/>
  <c r="D28062" i="14"/>
  <c r="D28061" i="14"/>
  <c r="D28060" i="14"/>
  <c r="D28059" i="14"/>
  <c r="D28058" i="14"/>
  <c r="D28057" i="14"/>
  <c r="D28056" i="14"/>
  <c r="D28055" i="14"/>
  <c r="D28054" i="14"/>
  <c r="D28053" i="14"/>
  <c r="D28052" i="14"/>
  <c r="D28051" i="14"/>
  <c r="D28050" i="14"/>
  <c r="D28049" i="14"/>
  <c r="D28048" i="14"/>
  <c r="D28047" i="14"/>
  <c r="D28046" i="14"/>
  <c r="D28045" i="14"/>
  <c r="D28044" i="14"/>
  <c r="D28043" i="14"/>
  <c r="D28042" i="14"/>
  <c r="D28041" i="14"/>
  <c r="D28040" i="14"/>
  <c r="D28039" i="14"/>
  <c r="D28038" i="14"/>
  <c r="D28037" i="14"/>
  <c r="D28036" i="14"/>
  <c r="D28035" i="14"/>
  <c r="D28034" i="14"/>
  <c r="D28033" i="14"/>
  <c r="D28032" i="14"/>
  <c r="D28031" i="14"/>
  <c r="D28030" i="14"/>
  <c r="D28029" i="14"/>
  <c r="D28028" i="14"/>
  <c r="D28027" i="14"/>
  <c r="D28026" i="14"/>
  <c r="D28025" i="14"/>
  <c r="D28024" i="14"/>
  <c r="D28023" i="14"/>
  <c r="D28022" i="14"/>
  <c r="D28021" i="14"/>
  <c r="D28020" i="14"/>
  <c r="D28019" i="14"/>
  <c r="D28018" i="14"/>
  <c r="D28017" i="14"/>
  <c r="D28016" i="14"/>
  <c r="D28015" i="14"/>
  <c r="D28014" i="14"/>
  <c r="D28013" i="14"/>
  <c r="D28012" i="14"/>
  <c r="D28011" i="14"/>
  <c r="D28010" i="14"/>
  <c r="D28009" i="14"/>
  <c r="D28008" i="14"/>
  <c r="D28007" i="14"/>
  <c r="D28006" i="14"/>
  <c r="D28005" i="14"/>
  <c r="D28004" i="14"/>
  <c r="D28003" i="14"/>
  <c r="D28002" i="14"/>
  <c r="D28001" i="14"/>
  <c r="D28000" i="14"/>
  <c r="D27999" i="14"/>
  <c r="D27998" i="14"/>
  <c r="D27997" i="14"/>
  <c r="D27996" i="14"/>
  <c r="D27995" i="14"/>
  <c r="D27994" i="14"/>
  <c r="D27993" i="14"/>
  <c r="D27992" i="14"/>
  <c r="D27991" i="14"/>
  <c r="D27990" i="14"/>
  <c r="D27989" i="14"/>
  <c r="D27988" i="14"/>
  <c r="D27987" i="14"/>
  <c r="D27986" i="14"/>
  <c r="D27985" i="14"/>
  <c r="D27984" i="14"/>
  <c r="D27983" i="14"/>
  <c r="D27982" i="14"/>
  <c r="D27981" i="14"/>
  <c r="D27980" i="14"/>
  <c r="D27979" i="14"/>
  <c r="D27978" i="14"/>
  <c r="D27977" i="14"/>
  <c r="D27976" i="14"/>
  <c r="D27975" i="14"/>
  <c r="D27974" i="14"/>
  <c r="D27973" i="14"/>
  <c r="D27972" i="14"/>
  <c r="D27971" i="14"/>
  <c r="D27970" i="14"/>
  <c r="D27969" i="14"/>
  <c r="D27968" i="14"/>
  <c r="D27967" i="14"/>
  <c r="D27966" i="14"/>
  <c r="D27965" i="14"/>
  <c r="D27964" i="14"/>
  <c r="D27963" i="14"/>
  <c r="D27962" i="14"/>
  <c r="D27961" i="14"/>
  <c r="D27960" i="14"/>
  <c r="D27959" i="14"/>
  <c r="D27958" i="14"/>
  <c r="D27957" i="14"/>
  <c r="D27956" i="14"/>
  <c r="D27955" i="14"/>
  <c r="D27954" i="14"/>
  <c r="D27953" i="14"/>
  <c r="D27952" i="14"/>
  <c r="D27951" i="14"/>
  <c r="D27950" i="14"/>
  <c r="D27949" i="14"/>
  <c r="D27948" i="14"/>
  <c r="D27947" i="14"/>
  <c r="D27946" i="14"/>
  <c r="D27945" i="14"/>
  <c r="D27944" i="14"/>
  <c r="D27943" i="14"/>
  <c r="D27942" i="14"/>
  <c r="D27941" i="14"/>
  <c r="D27940" i="14"/>
  <c r="D27939" i="14"/>
  <c r="D27938" i="14"/>
  <c r="D27937" i="14"/>
  <c r="D27936" i="14"/>
  <c r="D27935" i="14"/>
  <c r="D27934" i="14"/>
  <c r="D27933" i="14"/>
  <c r="D27932" i="14"/>
  <c r="D27931" i="14"/>
  <c r="D27930" i="14"/>
  <c r="D27929" i="14"/>
  <c r="D27928" i="14"/>
  <c r="D27927" i="14"/>
  <c r="D27926" i="14"/>
  <c r="D27925" i="14"/>
  <c r="D27924" i="14"/>
  <c r="D27923" i="14"/>
  <c r="D27922" i="14"/>
  <c r="D27921" i="14"/>
  <c r="D27920" i="14"/>
  <c r="D27919" i="14"/>
  <c r="D27918" i="14"/>
  <c r="D27917" i="14"/>
  <c r="D27916" i="14"/>
  <c r="D27915" i="14"/>
  <c r="D27914" i="14"/>
  <c r="D27913" i="14"/>
  <c r="D27912" i="14"/>
  <c r="D27911" i="14"/>
  <c r="D27910" i="14"/>
  <c r="D27909" i="14"/>
  <c r="D27908" i="14"/>
  <c r="D27907" i="14"/>
  <c r="D27906" i="14"/>
  <c r="D27905" i="14"/>
  <c r="D27904" i="14"/>
  <c r="D27903" i="14"/>
  <c r="D27902" i="14"/>
  <c r="D27901" i="14"/>
  <c r="D27900" i="14"/>
  <c r="D27899" i="14"/>
  <c r="D27898" i="14"/>
  <c r="D27897" i="14"/>
  <c r="D27896" i="14"/>
  <c r="D27895" i="14"/>
  <c r="D27894" i="14"/>
  <c r="D27893" i="14"/>
  <c r="D27892" i="14"/>
  <c r="D27891" i="14"/>
  <c r="D27890" i="14"/>
  <c r="D27889" i="14"/>
  <c r="D27888" i="14"/>
  <c r="D27887" i="14"/>
  <c r="D27886" i="14"/>
  <c r="D27885" i="14"/>
  <c r="D27884" i="14"/>
  <c r="D27883" i="14"/>
  <c r="D27882" i="14"/>
  <c r="D27881" i="14"/>
  <c r="D27880" i="14"/>
  <c r="D27879" i="14"/>
  <c r="D27878" i="14"/>
  <c r="D27877" i="14"/>
  <c r="D27876" i="14"/>
  <c r="D27875" i="14"/>
  <c r="D27874" i="14"/>
  <c r="D27873" i="14"/>
  <c r="D27872" i="14"/>
  <c r="D27871" i="14"/>
  <c r="D27870" i="14"/>
  <c r="D27869" i="14"/>
  <c r="D27868" i="14"/>
  <c r="D27867" i="14"/>
  <c r="D27866" i="14"/>
  <c r="D27865" i="14"/>
  <c r="D27864" i="14"/>
  <c r="D27863" i="14"/>
  <c r="D27862" i="14"/>
  <c r="D27861" i="14"/>
  <c r="D27860" i="14"/>
  <c r="D27859" i="14"/>
  <c r="D27858" i="14"/>
  <c r="D27857" i="14"/>
  <c r="D27856" i="14"/>
  <c r="D27855" i="14"/>
  <c r="D27854" i="14"/>
  <c r="D27853" i="14"/>
  <c r="D27852" i="14"/>
  <c r="D27851" i="14"/>
  <c r="D27850" i="14"/>
  <c r="D27849" i="14"/>
  <c r="D27848" i="14"/>
  <c r="D27847" i="14"/>
  <c r="D27846" i="14"/>
  <c r="D27845" i="14"/>
  <c r="D27844" i="14"/>
  <c r="D27843" i="14"/>
  <c r="D27842" i="14"/>
  <c r="D27841" i="14"/>
  <c r="D27840" i="14"/>
  <c r="D27839" i="14"/>
  <c r="D27838" i="14"/>
  <c r="D27837" i="14"/>
  <c r="D27836" i="14"/>
  <c r="D27835" i="14"/>
  <c r="D27834" i="14"/>
  <c r="D27833" i="14"/>
  <c r="D27832" i="14"/>
  <c r="D27831" i="14"/>
  <c r="D27830" i="14"/>
  <c r="D27829" i="14"/>
  <c r="D27828" i="14"/>
  <c r="D27827" i="14"/>
  <c r="D27826" i="14"/>
  <c r="D27825" i="14"/>
  <c r="D27824" i="14"/>
  <c r="D27823" i="14"/>
  <c r="D27822" i="14"/>
  <c r="D27821" i="14"/>
  <c r="D27820" i="14"/>
  <c r="D27819" i="14"/>
  <c r="D27818" i="14"/>
  <c r="D27817" i="14"/>
  <c r="D27816" i="14"/>
  <c r="D27815" i="14"/>
  <c r="D27814" i="14"/>
  <c r="D27813" i="14"/>
  <c r="D27812" i="14"/>
  <c r="D27811" i="14"/>
  <c r="D27810" i="14"/>
  <c r="D27809" i="14"/>
  <c r="D27808" i="14"/>
  <c r="D27807" i="14"/>
  <c r="D27806" i="14"/>
  <c r="D27805" i="14"/>
  <c r="D27804" i="14"/>
  <c r="D27803" i="14"/>
  <c r="D27802" i="14"/>
  <c r="D27801" i="14"/>
  <c r="D27800" i="14"/>
  <c r="D27799" i="14"/>
  <c r="D27798" i="14"/>
  <c r="D27797" i="14"/>
  <c r="D27796" i="14"/>
  <c r="D27795" i="14"/>
  <c r="D27794" i="14"/>
  <c r="D27793" i="14"/>
  <c r="D27792" i="14"/>
  <c r="D27791" i="14"/>
  <c r="D27790" i="14"/>
  <c r="D27789" i="14"/>
  <c r="D27788" i="14"/>
  <c r="D27787" i="14"/>
  <c r="D27786" i="14"/>
  <c r="D27785" i="14"/>
  <c r="D27784" i="14"/>
  <c r="D27783" i="14"/>
  <c r="D27782" i="14"/>
  <c r="D27781" i="14"/>
  <c r="D27780" i="14"/>
  <c r="D27779" i="14"/>
  <c r="D27778" i="14"/>
  <c r="D27777" i="14"/>
  <c r="D27776" i="14"/>
  <c r="D27775" i="14"/>
  <c r="D27774" i="14"/>
  <c r="D27773" i="14"/>
  <c r="D27772" i="14"/>
  <c r="D27771" i="14"/>
  <c r="D27770" i="14"/>
  <c r="D27769" i="14"/>
  <c r="D27768" i="14"/>
  <c r="D27767" i="14"/>
  <c r="D27766" i="14"/>
  <c r="D27765" i="14"/>
  <c r="D27764" i="14"/>
  <c r="D27763" i="14"/>
  <c r="D27762" i="14"/>
  <c r="D27761" i="14"/>
  <c r="D27760" i="14"/>
  <c r="D27759" i="14"/>
  <c r="D27758" i="14"/>
  <c r="D27757" i="14"/>
  <c r="D27756" i="14"/>
  <c r="D27755" i="14"/>
  <c r="D27754" i="14"/>
  <c r="D27753" i="14"/>
  <c r="D27752" i="14"/>
  <c r="D27751" i="14"/>
  <c r="D27750" i="14"/>
  <c r="D27749" i="14"/>
  <c r="D27748" i="14"/>
  <c r="D27747" i="14"/>
  <c r="D27746" i="14"/>
  <c r="D27745" i="14"/>
  <c r="D27744" i="14"/>
  <c r="D27743" i="14"/>
  <c r="D27742" i="14"/>
  <c r="D27741" i="14"/>
  <c r="D27740" i="14"/>
  <c r="D27739" i="14"/>
  <c r="D27738" i="14"/>
  <c r="D27737" i="14"/>
  <c r="D27736" i="14"/>
  <c r="D27735" i="14"/>
  <c r="D27734" i="14"/>
  <c r="D27733" i="14"/>
  <c r="D27732" i="14"/>
  <c r="D27731" i="14"/>
  <c r="D27730" i="14"/>
  <c r="D27729" i="14"/>
  <c r="D27728" i="14"/>
  <c r="D27727" i="14"/>
  <c r="D27726" i="14"/>
  <c r="D27725" i="14"/>
  <c r="D27724" i="14"/>
  <c r="D27723" i="14"/>
  <c r="D27722" i="14"/>
  <c r="D27721" i="14"/>
  <c r="D27720" i="14"/>
  <c r="D27719" i="14"/>
  <c r="D27718" i="14"/>
  <c r="D27717" i="14"/>
  <c r="D27716" i="14"/>
  <c r="D27715" i="14"/>
  <c r="D27714" i="14"/>
  <c r="D27713" i="14"/>
  <c r="D27712" i="14"/>
  <c r="D27711" i="14"/>
  <c r="D27710" i="14"/>
  <c r="D27709" i="14"/>
  <c r="D27708" i="14"/>
  <c r="D27707" i="14"/>
  <c r="D27706" i="14"/>
  <c r="D27705" i="14"/>
  <c r="D27704" i="14"/>
  <c r="D27703" i="14"/>
  <c r="D27702" i="14"/>
  <c r="D27701" i="14"/>
  <c r="D27700" i="14"/>
  <c r="D27699" i="14"/>
  <c r="D27698" i="14"/>
  <c r="D27697" i="14"/>
  <c r="D27696" i="14"/>
  <c r="D27695" i="14"/>
  <c r="D27694" i="14"/>
  <c r="D27693" i="14"/>
  <c r="D27692" i="14"/>
  <c r="D27691" i="14"/>
  <c r="D27690" i="14"/>
  <c r="D27689" i="14"/>
  <c r="D27688" i="14"/>
  <c r="D27687" i="14"/>
  <c r="D27686" i="14"/>
  <c r="D27685" i="14"/>
  <c r="D27684" i="14"/>
  <c r="D27683" i="14"/>
  <c r="D27682" i="14"/>
  <c r="D27681" i="14"/>
  <c r="D27680" i="14"/>
  <c r="D27679" i="14"/>
  <c r="D27678" i="14"/>
  <c r="D27677" i="14"/>
  <c r="D27676" i="14"/>
  <c r="D27675" i="14"/>
  <c r="D27674" i="14"/>
  <c r="D27673" i="14"/>
  <c r="D27672" i="14"/>
  <c r="D27671" i="14"/>
  <c r="D27670" i="14"/>
  <c r="D27669" i="14"/>
  <c r="D27668" i="14"/>
  <c r="D27667" i="14"/>
  <c r="D27666" i="14"/>
  <c r="D27665" i="14"/>
  <c r="D27664" i="14"/>
  <c r="D27663" i="14"/>
  <c r="D27662" i="14"/>
  <c r="D27661" i="14"/>
  <c r="D27660" i="14"/>
  <c r="D27659" i="14"/>
  <c r="D27658" i="14"/>
  <c r="D27657" i="14"/>
  <c r="D27656" i="14"/>
  <c r="D27655" i="14"/>
  <c r="D27654" i="14"/>
  <c r="D27653" i="14"/>
  <c r="D27652" i="14"/>
  <c r="D27651" i="14"/>
  <c r="D27650" i="14"/>
  <c r="D27649" i="14"/>
  <c r="D27648" i="14"/>
  <c r="D27647" i="14"/>
  <c r="D27646" i="14"/>
  <c r="D27645" i="14"/>
  <c r="D27644" i="14"/>
  <c r="D27643" i="14"/>
  <c r="D27642" i="14"/>
  <c r="D27641" i="14"/>
  <c r="D27640" i="14"/>
  <c r="D27639" i="14"/>
  <c r="D27638" i="14"/>
  <c r="D27637" i="14"/>
  <c r="D27636" i="14"/>
  <c r="D27635" i="14"/>
  <c r="D27634" i="14"/>
  <c r="D27633" i="14"/>
  <c r="D27632" i="14"/>
  <c r="D27631" i="14"/>
  <c r="D27630" i="14"/>
  <c r="D27629" i="14"/>
  <c r="D27628" i="14"/>
  <c r="D27627" i="14"/>
  <c r="D27626" i="14"/>
  <c r="D27625" i="14"/>
  <c r="D27624" i="14"/>
  <c r="D27623" i="14"/>
  <c r="D27622" i="14"/>
  <c r="D27621" i="14"/>
  <c r="D27620" i="14"/>
  <c r="D27619" i="14"/>
  <c r="D27618" i="14"/>
  <c r="D27617" i="14"/>
  <c r="D27616" i="14"/>
  <c r="D27615" i="14"/>
  <c r="D27614" i="14"/>
  <c r="D27613" i="14"/>
  <c r="D27612" i="14"/>
  <c r="D27611" i="14"/>
  <c r="D27610" i="14"/>
  <c r="D27609" i="14"/>
  <c r="D27608" i="14"/>
  <c r="D27607" i="14"/>
  <c r="D27606" i="14"/>
  <c r="D27605" i="14"/>
  <c r="D27604" i="14"/>
  <c r="D27603" i="14"/>
  <c r="D27602" i="14"/>
  <c r="D27601" i="14"/>
  <c r="D27600" i="14"/>
  <c r="D27599" i="14"/>
  <c r="D27598" i="14"/>
  <c r="D27597" i="14"/>
  <c r="D27596" i="14"/>
  <c r="D27595" i="14"/>
  <c r="D27594" i="14"/>
  <c r="D27593" i="14"/>
  <c r="D27592" i="14"/>
  <c r="D27591" i="14"/>
  <c r="D27590" i="14"/>
  <c r="D27589" i="14"/>
  <c r="D27588" i="14"/>
  <c r="D27587" i="14"/>
  <c r="D27586" i="14"/>
  <c r="D27585" i="14"/>
  <c r="D27584" i="14"/>
  <c r="D27583" i="14"/>
  <c r="D27582" i="14"/>
  <c r="D27581" i="14"/>
  <c r="D27580" i="14"/>
  <c r="D27579" i="14"/>
  <c r="D27578" i="14"/>
  <c r="D27577" i="14"/>
  <c r="D27576" i="14"/>
  <c r="D27575" i="14"/>
  <c r="D27574" i="14"/>
  <c r="D27573" i="14"/>
  <c r="D27572" i="14"/>
  <c r="D27571" i="14"/>
  <c r="D27570" i="14"/>
  <c r="D27569" i="14"/>
  <c r="D27568" i="14"/>
  <c r="D27567" i="14"/>
  <c r="D27566" i="14"/>
  <c r="D27565" i="14"/>
  <c r="D27564" i="14"/>
  <c r="D27563" i="14"/>
  <c r="D27562" i="14"/>
  <c r="D27561" i="14"/>
  <c r="D27560" i="14"/>
  <c r="D27559" i="14"/>
  <c r="D27558" i="14"/>
  <c r="D27557" i="14"/>
  <c r="D27556" i="14"/>
  <c r="D27555" i="14"/>
  <c r="D27554" i="14"/>
  <c r="D27553" i="14"/>
  <c r="D27552" i="14"/>
  <c r="D27551" i="14"/>
  <c r="D27550" i="14"/>
  <c r="D27549" i="14"/>
  <c r="D27548" i="14"/>
  <c r="D27547" i="14"/>
  <c r="D27546" i="14"/>
  <c r="D27545" i="14"/>
  <c r="D27544" i="14"/>
  <c r="D27543" i="14"/>
  <c r="D27542" i="14"/>
  <c r="D27541" i="14"/>
  <c r="D27540" i="14"/>
  <c r="D27539" i="14"/>
  <c r="D27538" i="14"/>
  <c r="D27537" i="14"/>
  <c r="D27536" i="14"/>
  <c r="D27535" i="14"/>
  <c r="D27534" i="14"/>
  <c r="D27533" i="14"/>
  <c r="D27532" i="14"/>
  <c r="D27531" i="14"/>
  <c r="D27530" i="14"/>
  <c r="D27529" i="14"/>
  <c r="D27528" i="14"/>
  <c r="D27527" i="14"/>
  <c r="D27526" i="14"/>
  <c r="D27525" i="14"/>
  <c r="D27524" i="14"/>
  <c r="D27523" i="14"/>
  <c r="D27522" i="14"/>
  <c r="D27521" i="14"/>
  <c r="D27520" i="14"/>
  <c r="D27519" i="14"/>
  <c r="D27518" i="14"/>
  <c r="D27517" i="14"/>
  <c r="D27516" i="14"/>
  <c r="D27515" i="14"/>
  <c r="D27514" i="14"/>
  <c r="D27513" i="14"/>
  <c r="D27512" i="14"/>
  <c r="D27511" i="14"/>
  <c r="D27510" i="14"/>
  <c r="D27509" i="14"/>
  <c r="D27508" i="14"/>
  <c r="D27507" i="14"/>
  <c r="D27506" i="14"/>
  <c r="D27505" i="14"/>
  <c r="D27504" i="14"/>
  <c r="D27503" i="14"/>
  <c r="D27502" i="14"/>
  <c r="D27501" i="14"/>
  <c r="D27500" i="14"/>
  <c r="D27499" i="14"/>
  <c r="D27498" i="14"/>
  <c r="D27497" i="14"/>
  <c r="D27496" i="14"/>
  <c r="D27495" i="14"/>
  <c r="D27494" i="14"/>
  <c r="D27493" i="14"/>
  <c r="D27492" i="14"/>
  <c r="D27491" i="14"/>
  <c r="D27490" i="14"/>
  <c r="D27489" i="14"/>
  <c r="D27488" i="14"/>
  <c r="D27487" i="14"/>
  <c r="D27486" i="14"/>
  <c r="D27485" i="14"/>
  <c r="D27484" i="14"/>
  <c r="D27483" i="14"/>
  <c r="D27482" i="14"/>
  <c r="D27481" i="14"/>
  <c r="D27480" i="14"/>
  <c r="D27479" i="14"/>
  <c r="D27478" i="14"/>
  <c r="D27477" i="14"/>
  <c r="D27476" i="14"/>
  <c r="D27475" i="14"/>
  <c r="D27474" i="14"/>
  <c r="D27473" i="14"/>
  <c r="D27472" i="14"/>
  <c r="D27471" i="14"/>
  <c r="D27470" i="14"/>
  <c r="D27469" i="14"/>
  <c r="D27468" i="14"/>
  <c r="D27467" i="14"/>
  <c r="D27466" i="14"/>
  <c r="D27465" i="14"/>
  <c r="D27464" i="14"/>
  <c r="D27463" i="14"/>
  <c r="D27462" i="14"/>
  <c r="D27461" i="14"/>
  <c r="D27460" i="14"/>
  <c r="D27459" i="14"/>
  <c r="D27458" i="14"/>
  <c r="D27457" i="14"/>
  <c r="D27456" i="14"/>
  <c r="D27455" i="14"/>
  <c r="D27454" i="14"/>
  <c r="D27453" i="14"/>
  <c r="D27452" i="14"/>
  <c r="D27451" i="14"/>
  <c r="D27450" i="14"/>
  <c r="D27449" i="14"/>
  <c r="D27448" i="14"/>
  <c r="D27447" i="14"/>
  <c r="D27446" i="14"/>
  <c r="D27445" i="14"/>
  <c r="D27444" i="14"/>
  <c r="D27443" i="14"/>
  <c r="D27442" i="14"/>
  <c r="D27441" i="14"/>
  <c r="D27440" i="14"/>
  <c r="D27439" i="14"/>
  <c r="D27438" i="14"/>
  <c r="D27437" i="14"/>
  <c r="D27436" i="14"/>
  <c r="D27435" i="14"/>
  <c r="D27434" i="14"/>
  <c r="D27433" i="14"/>
  <c r="D27432" i="14"/>
  <c r="D27431" i="14"/>
  <c r="D27430" i="14"/>
  <c r="D27429" i="14"/>
  <c r="D27428" i="14"/>
  <c r="D27427" i="14"/>
  <c r="D27426" i="14"/>
  <c r="D27425" i="14"/>
  <c r="D27424" i="14"/>
  <c r="D27423" i="14"/>
  <c r="D27422" i="14"/>
  <c r="D27421" i="14"/>
  <c r="D27420" i="14"/>
  <c r="D27419" i="14"/>
  <c r="D27418" i="14"/>
  <c r="D27417" i="14"/>
  <c r="D27416" i="14"/>
  <c r="D27415" i="14"/>
  <c r="D27414" i="14"/>
  <c r="D27413" i="14"/>
  <c r="D27412" i="14"/>
  <c r="D27411" i="14"/>
  <c r="D27410" i="14"/>
  <c r="D27409" i="14"/>
  <c r="D27408" i="14"/>
  <c r="D27407" i="14"/>
  <c r="D27406" i="14"/>
  <c r="D27405" i="14"/>
  <c r="D27404" i="14"/>
  <c r="D27403" i="14"/>
  <c r="D27402" i="14"/>
  <c r="D27401" i="14"/>
  <c r="D27400" i="14"/>
  <c r="D27399" i="14"/>
  <c r="D27398" i="14"/>
  <c r="D27397" i="14"/>
  <c r="D27396" i="14"/>
  <c r="D27395" i="14"/>
  <c r="D27394" i="14"/>
  <c r="D27393" i="14"/>
  <c r="D27392" i="14"/>
  <c r="D27391" i="14"/>
  <c r="D27390" i="14"/>
  <c r="D27389" i="14"/>
  <c r="D27388" i="14"/>
  <c r="D27387" i="14"/>
  <c r="D27386" i="14"/>
  <c r="D27385" i="14"/>
  <c r="D27384" i="14"/>
  <c r="D27383" i="14"/>
  <c r="D27382" i="14"/>
  <c r="D27381" i="14"/>
  <c r="D27380" i="14"/>
  <c r="D27379" i="14"/>
  <c r="D27378" i="14"/>
  <c r="D27377" i="14"/>
  <c r="D27376" i="14"/>
  <c r="D27375" i="14"/>
  <c r="D27374" i="14"/>
  <c r="D27373" i="14"/>
  <c r="D27372" i="14"/>
  <c r="D27371" i="14"/>
  <c r="D27370" i="14"/>
  <c r="D27369" i="14"/>
  <c r="D27368" i="14"/>
  <c r="D27367" i="14"/>
  <c r="D27366" i="14"/>
  <c r="D27365" i="14"/>
  <c r="D27364" i="14"/>
  <c r="D27363" i="14"/>
  <c r="D27362" i="14"/>
  <c r="D27361" i="14"/>
  <c r="D27360" i="14"/>
  <c r="D27359" i="14"/>
  <c r="D27358" i="14"/>
  <c r="D27357" i="14"/>
  <c r="D27356" i="14"/>
  <c r="D27355" i="14"/>
  <c r="D27354" i="14"/>
  <c r="D27353" i="14"/>
  <c r="D27352" i="14"/>
  <c r="D27351" i="14"/>
  <c r="D27350" i="14"/>
  <c r="D27349" i="14"/>
  <c r="D27348" i="14"/>
  <c r="D27347" i="14"/>
  <c r="D27346" i="14"/>
  <c r="D27345" i="14"/>
  <c r="D27344" i="14"/>
  <c r="D27343" i="14"/>
  <c r="D27342" i="14"/>
  <c r="D27341" i="14"/>
  <c r="D27340" i="14"/>
  <c r="D27339" i="14"/>
  <c r="D27338" i="14"/>
  <c r="D27337" i="14"/>
  <c r="D27336" i="14"/>
  <c r="D27335" i="14"/>
  <c r="D27334" i="14"/>
  <c r="D27333" i="14"/>
  <c r="D27332" i="14"/>
  <c r="D27331" i="14"/>
  <c r="D27330" i="14"/>
  <c r="D27329" i="14"/>
  <c r="D27328" i="14"/>
  <c r="D27327" i="14"/>
  <c r="D27326" i="14"/>
  <c r="D27325" i="14"/>
  <c r="D27324" i="14"/>
  <c r="D27323" i="14"/>
  <c r="D27322" i="14"/>
  <c r="D27321" i="14"/>
  <c r="D27320" i="14"/>
  <c r="D27319" i="14"/>
  <c r="D27318" i="14"/>
  <c r="D27317" i="14"/>
  <c r="D27316" i="14"/>
  <c r="D27315" i="14"/>
  <c r="D27314" i="14"/>
  <c r="D27313" i="14"/>
  <c r="D27312" i="14"/>
  <c r="D27311" i="14"/>
  <c r="D27310" i="14"/>
  <c r="D27309" i="14"/>
  <c r="D27308" i="14"/>
  <c r="D27307" i="14"/>
  <c r="D27306" i="14"/>
  <c r="D27305" i="14"/>
  <c r="D27304" i="14"/>
  <c r="D27303" i="14"/>
  <c r="D27302" i="14"/>
  <c r="D27301" i="14"/>
  <c r="D27300" i="14"/>
  <c r="D27299" i="14"/>
  <c r="D27298" i="14"/>
  <c r="D27297" i="14"/>
  <c r="D27296" i="14"/>
  <c r="D27295" i="14"/>
  <c r="D27294" i="14"/>
  <c r="D27293" i="14"/>
  <c r="D27292" i="14"/>
  <c r="D27291" i="14"/>
  <c r="D27290" i="14"/>
  <c r="D27289" i="14"/>
  <c r="D27288" i="14"/>
  <c r="D27287" i="14"/>
  <c r="D27286" i="14"/>
  <c r="D27285" i="14"/>
  <c r="D27284" i="14"/>
  <c r="D27283" i="14"/>
  <c r="D27282" i="14"/>
  <c r="D27281" i="14"/>
  <c r="D27280" i="14"/>
  <c r="D27279" i="14"/>
  <c r="D27278" i="14"/>
  <c r="D27277" i="14"/>
  <c r="D27276" i="14"/>
  <c r="D27275" i="14"/>
  <c r="D27274" i="14"/>
  <c r="D27273" i="14"/>
  <c r="D27272" i="14"/>
  <c r="D27271" i="14"/>
  <c r="D27270" i="14"/>
  <c r="D27269" i="14"/>
  <c r="D27268" i="14"/>
  <c r="D27267" i="14"/>
  <c r="D27266" i="14"/>
  <c r="D27265" i="14"/>
  <c r="D27264" i="14"/>
  <c r="D27263" i="14"/>
  <c r="D27262" i="14"/>
  <c r="D27261" i="14"/>
  <c r="D27260" i="14"/>
  <c r="D27259" i="14"/>
  <c r="D27258" i="14"/>
  <c r="D27257" i="14"/>
  <c r="D27256" i="14"/>
  <c r="D27255" i="14"/>
  <c r="D27254" i="14"/>
  <c r="D27253" i="14"/>
  <c r="D27252" i="14"/>
  <c r="D27251" i="14"/>
  <c r="D27250" i="14"/>
  <c r="D27249" i="14"/>
  <c r="D27248" i="14"/>
  <c r="D27247" i="14"/>
  <c r="D27246" i="14"/>
  <c r="D27245" i="14"/>
  <c r="D27244" i="14"/>
  <c r="D27243" i="14"/>
  <c r="D27242" i="14"/>
  <c r="D27241" i="14"/>
  <c r="D27240" i="14"/>
  <c r="D27239" i="14"/>
  <c r="D27238" i="14"/>
  <c r="D27237" i="14"/>
  <c r="D27236" i="14"/>
  <c r="D27235" i="14"/>
  <c r="D27234" i="14"/>
  <c r="D27233" i="14"/>
  <c r="D27232" i="14"/>
  <c r="D27231" i="14"/>
  <c r="D27230" i="14"/>
  <c r="D27229" i="14"/>
  <c r="D27228" i="14"/>
  <c r="D27227" i="14"/>
  <c r="D27226" i="14"/>
  <c r="D27225" i="14"/>
  <c r="D27224" i="14"/>
  <c r="D27223" i="14"/>
  <c r="D27222" i="14"/>
  <c r="D27221" i="14"/>
  <c r="D27220" i="14"/>
  <c r="D27219" i="14"/>
  <c r="D27218" i="14"/>
  <c r="D27217" i="14"/>
  <c r="D27216" i="14"/>
  <c r="D27215" i="14"/>
  <c r="D27214" i="14"/>
  <c r="D27213" i="14"/>
  <c r="D27212" i="14"/>
  <c r="D27211" i="14"/>
  <c r="D27210" i="14"/>
  <c r="D27209" i="14"/>
  <c r="D27208" i="14"/>
  <c r="D27207" i="14"/>
  <c r="D27206" i="14"/>
  <c r="D27205" i="14"/>
  <c r="D27204" i="14"/>
  <c r="D27203" i="14"/>
  <c r="D27202" i="14"/>
  <c r="D27201" i="14"/>
  <c r="D27200" i="14"/>
  <c r="D27199" i="14"/>
  <c r="D27198" i="14"/>
  <c r="D27197" i="14"/>
  <c r="D27196" i="14"/>
  <c r="D27195" i="14"/>
  <c r="D27194" i="14"/>
  <c r="D27193" i="14"/>
  <c r="D27192" i="14"/>
  <c r="D27191" i="14"/>
  <c r="D27190" i="14"/>
  <c r="D27189" i="14"/>
  <c r="D27188" i="14"/>
  <c r="D27187" i="14"/>
  <c r="D27186" i="14"/>
  <c r="D27185" i="14"/>
  <c r="D27184" i="14"/>
  <c r="D27183" i="14"/>
  <c r="D27182" i="14"/>
  <c r="D27181" i="14"/>
  <c r="D27180" i="14"/>
  <c r="D27179" i="14"/>
  <c r="D27178" i="14"/>
  <c r="D27177" i="14"/>
  <c r="D27176" i="14"/>
  <c r="D27175" i="14"/>
  <c r="D27174" i="14"/>
  <c r="D27173" i="14"/>
  <c r="D27172" i="14"/>
  <c r="D27171" i="14"/>
  <c r="D27170" i="14"/>
  <c r="D27169" i="14"/>
  <c r="D27168" i="14"/>
  <c r="D27167" i="14"/>
  <c r="D27166" i="14"/>
  <c r="D27165" i="14"/>
  <c r="D27164" i="14"/>
  <c r="D27163" i="14"/>
  <c r="D27162" i="14"/>
  <c r="D27161" i="14"/>
  <c r="D27160" i="14"/>
  <c r="D27159" i="14"/>
  <c r="D27158" i="14"/>
  <c r="D27157" i="14"/>
  <c r="D27156" i="14"/>
  <c r="D27155" i="14"/>
  <c r="D27154" i="14"/>
  <c r="D27153" i="14"/>
  <c r="D27152" i="14"/>
  <c r="D27151" i="14"/>
  <c r="D27150" i="14"/>
  <c r="D27149" i="14"/>
  <c r="D27148" i="14"/>
  <c r="D27147" i="14"/>
  <c r="D27146" i="14"/>
  <c r="D27145" i="14"/>
  <c r="D27144" i="14"/>
  <c r="D27143" i="14"/>
  <c r="D27142" i="14"/>
  <c r="D27141" i="14"/>
  <c r="D27140" i="14"/>
  <c r="D27139" i="14"/>
  <c r="D27138" i="14"/>
  <c r="D27137" i="14"/>
  <c r="D27136" i="14"/>
  <c r="D27135" i="14"/>
  <c r="D27134" i="14"/>
  <c r="D27133" i="14"/>
  <c r="D27132" i="14"/>
  <c r="D27131" i="14"/>
  <c r="D27130" i="14"/>
  <c r="D27129" i="14"/>
  <c r="D27128" i="14"/>
  <c r="D27127" i="14"/>
  <c r="D27126" i="14"/>
  <c r="D27125" i="14"/>
  <c r="D27124" i="14"/>
  <c r="D27123" i="14"/>
  <c r="D27122" i="14"/>
  <c r="D27121" i="14"/>
  <c r="D27120" i="14"/>
  <c r="D27119" i="14"/>
  <c r="D27118" i="14"/>
  <c r="D27117" i="14"/>
  <c r="D27116" i="14"/>
  <c r="D27115" i="14"/>
  <c r="D27114" i="14"/>
  <c r="D27113" i="14"/>
  <c r="D27112" i="14"/>
  <c r="D27111" i="14"/>
  <c r="D27110" i="14"/>
  <c r="D27109" i="14"/>
  <c r="D27108" i="14"/>
  <c r="D27107" i="14"/>
  <c r="D27106" i="14"/>
  <c r="D27105" i="14"/>
  <c r="D27104" i="14"/>
  <c r="D27103" i="14"/>
  <c r="D27102" i="14"/>
  <c r="D27101" i="14"/>
  <c r="D27100" i="14"/>
  <c r="D27099" i="14"/>
  <c r="D27098" i="14"/>
  <c r="D27097" i="14"/>
  <c r="D27096" i="14"/>
  <c r="D27095" i="14"/>
  <c r="D27094" i="14"/>
  <c r="D27093" i="14"/>
  <c r="D27092" i="14"/>
  <c r="D27091" i="14"/>
  <c r="D27090" i="14"/>
  <c r="D27089" i="14"/>
  <c r="D27088" i="14"/>
  <c r="D27087" i="14"/>
  <c r="D27086" i="14"/>
  <c r="D27085" i="14"/>
  <c r="D27084" i="14"/>
  <c r="D27083" i="14"/>
  <c r="D27082" i="14"/>
  <c r="D27081" i="14"/>
  <c r="D27080" i="14"/>
  <c r="D27079" i="14"/>
  <c r="D27078" i="14"/>
  <c r="D27077" i="14"/>
  <c r="D27076" i="14"/>
  <c r="D27075" i="14"/>
  <c r="D27074" i="14"/>
  <c r="D27073" i="14"/>
  <c r="D27072" i="14"/>
  <c r="D27071" i="14"/>
  <c r="D27070" i="14"/>
  <c r="D27069" i="14"/>
  <c r="D27068" i="14"/>
  <c r="D27067" i="14"/>
  <c r="D27066" i="14"/>
  <c r="D27065" i="14"/>
  <c r="D27064" i="14"/>
  <c r="D27063" i="14"/>
  <c r="D27062" i="14"/>
  <c r="D27061" i="14"/>
  <c r="D27060" i="14"/>
  <c r="D27059" i="14"/>
  <c r="D27058" i="14"/>
  <c r="D27057" i="14"/>
  <c r="D27056" i="14"/>
  <c r="D27055" i="14"/>
  <c r="D27054" i="14"/>
  <c r="D27053" i="14"/>
  <c r="D27052" i="14"/>
  <c r="D27051" i="14"/>
  <c r="D27050" i="14"/>
  <c r="D27049" i="14"/>
  <c r="D27048" i="14"/>
  <c r="D27047" i="14"/>
  <c r="D27046" i="14"/>
  <c r="D27045" i="14"/>
  <c r="D27044" i="14"/>
  <c r="D27043" i="14"/>
  <c r="D27042" i="14"/>
  <c r="D27041" i="14"/>
  <c r="D27040" i="14"/>
  <c r="D27039" i="14"/>
  <c r="D27038" i="14"/>
  <c r="D27037" i="14"/>
  <c r="D27036" i="14"/>
  <c r="D27035" i="14"/>
  <c r="D27034" i="14"/>
  <c r="D27033" i="14"/>
  <c r="D27032" i="14"/>
  <c r="D27031" i="14"/>
  <c r="D27030" i="14"/>
  <c r="D27029" i="14"/>
  <c r="D27028" i="14"/>
  <c r="D27027" i="14"/>
  <c r="D27026" i="14"/>
  <c r="D27025" i="14"/>
  <c r="D27024" i="14"/>
  <c r="D27023" i="14"/>
  <c r="D27022" i="14"/>
  <c r="D27021" i="14"/>
  <c r="D27020" i="14"/>
  <c r="D27019" i="14"/>
  <c r="D27018" i="14"/>
  <c r="D27017" i="14"/>
  <c r="D27016" i="14"/>
  <c r="D27015" i="14"/>
  <c r="D27014" i="14"/>
  <c r="D27013" i="14"/>
  <c r="D27012" i="14"/>
  <c r="D27011" i="14"/>
  <c r="D27010" i="14"/>
  <c r="D27009" i="14"/>
  <c r="D27008" i="14"/>
  <c r="D27007" i="14"/>
  <c r="D27006" i="14"/>
  <c r="D27005" i="14"/>
  <c r="D27004" i="14"/>
  <c r="D27003" i="14"/>
  <c r="D27002" i="14"/>
  <c r="D27001" i="14"/>
  <c r="D27000" i="14"/>
  <c r="D26999" i="14"/>
  <c r="D26998" i="14"/>
  <c r="D26997" i="14"/>
  <c r="D26996" i="14"/>
  <c r="D26995" i="14"/>
  <c r="D26994" i="14"/>
  <c r="D26993" i="14"/>
  <c r="D26992" i="14"/>
  <c r="D26991" i="14"/>
  <c r="D26990" i="14"/>
  <c r="D26989" i="14"/>
  <c r="D26988" i="14"/>
  <c r="D26987" i="14"/>
  <c r="D26986" i="14"/>
  <c r="D26985" i="14"/>
  <c r="D26984" i="14"/>
  <c r="D26983" i="14"/>
  <c r="D26982" i="14"/>
  <c r="D26981" i="14"/>
  <c r="D26980" i="14"/>
  <c r="D26979" i="14"/>
  <c r="D26978" i="14"/>
  <c r="D26977" i="14"/>
  <c r="D26976" i="14"/>
  <c r="D26975" i="14"/>
  <c r="D26974" i="14"/>
  <c r="D26973" i="14"/>
  <c r="D26972" i="14"/>
  <c r="D26971" i="14"/>
  <c r="D26970" i="14"/>
  <c r="D26969" i="14"/>
  <c r="D26968" i="14"/>
  <c r="D26967" i="14"/>
  <c r="D26966" i="14"/>
  <c r="D26965" i="14"/>
  <c r="D26964" i="14"/>
  <c r="D26963" i="14"/>
  <c r="D26962" i="14"/>
  <c r="D26961" i="14"/>
  <c r="D26960" i="14"/>
  <c r="D26959" i="14"/>
  <c r="D26958" i="14"/>
  <c r="D26957" i="14"/>
  <c r="D26956" i="14"/>
  <c r="D26955" i="14"/>
  <c r="D26954" i="14"/>
  <c r="D26953" i="14"/>
  <c r="D26952" i="14"/>
  <c r="D26951" i="14"/>
  <c r="D26950" i="14"/>
  <c r="D26949" i="14"/>
  <c r="D26948" i="14"/>
  <c r="D26947" i="14"/>
  <c r="D26946" i="14"/>
  <c r="D26945" i="14"/>
  <c r="D26944" i="14"/>
  <c r="D26943" i="14"/>
  <c r="D26942" i="14"/>
  <c r="D26941" i="14"/>
  <c r="D26940" i="14"/>
  <c r="D26939" i="14"/>
  <c r="D26938" i="14"/>
  <c r="D26937" i="14"/>
  <c r="D26936" i="14"/>
  <c r="D26935" i="14"/>
  <c r="D26934" i="14"/>
  <c r="D26933" i="14"/>
  <c r="D26932" i="14"/>
  <c r="D26931" i="14"/>
  <c r="D26930" i="14"/>
  <c r="D26929" i="14"/>
  <c r="D26928" i="14"/>
  <c r="D26927" i="14"/>
  <c r="D26926" i="14"/>
  <c r="D26925" i="14"/>
  <c r="D26924" i="14"/>
  <c r="D26923" i="14"/>
  <c r="D26922" i="14"/>
  <c r="D26921" i="14"/>
  <c r="D26920" i="14"/>
  <c r="D26919" i="14"/>
  <c r="D26918" i="14"/>
  <c r="D26917" i="14"/>
  <c r="D26916" i="14"/>
  <c r="D26915" i="14"/>
  <c r="D26914" i="14"/>
  <c r="D26913" i="14"/>
  <c r="D26912" i="14"/>
  <c r="D26911" i="14"/>
  <c r="D26910" i="14"/>
  <c r="D26909" i="14"/>
  <c r="D26908" i="14"/>
  <c r="D26907" i="14"/>
  <c r="D26906" i="14"/>
  <c r="D26905" i="14"/>
  <c r="D26904" i="14"/>
  <c r="D26903" i="14"/>
  <c r="D26902" i="14"/>
  <c r="D26901" i="14"/>
  <c r="D26900" i="14"/>
  <c r="D26899" i="14"/>
  <c r="D26898" i="14"/>
  <c r="D26897" i="14"/>
  <c r="D26896" i="14"/>
  <c r="D26895" i="14"/>
  <c r="D26894" i="14"/>
  <c r="D26893" i="14"/>
  <c r="D26892" i="14"/>
  <c r="D26891" i="14"/>
  <c r="D26890" i="14"/>
  <c r="D26889" i="14"/>
  <c r="D26888" i="14"/>
  <c r="D26887" i="14"/>
  <c r="D26886" i="14"/>
  <c r="D26885" i="14"/>
  <c r="D26884" i="14"/>
  <c r="D26883" i="14"/>
  <c r="D26882" i="14"/>
  <c r="D26881" i="14"/>
  <c r="D26880" i="14"/>
  <c r="D26879" i="14"/>
  <c r="D26878" i="14"/>
  <c r="D26877" i="14"/>
  <c r="D26876" i="14"/>
  <c r="D26875" i="14"/>
  <c r="D26874" i="14"/>
  <c r="D26873" i="14"/>
  <c r="D26872" i="14"/>
  <c r="D26871" i="14"/>
  <c r="D26870" i="14"/>
  <c r="D26869" i="14"/>
  <c r="D26868" i="14"/>
  <c r="D26867" i="14"/>
  <c r="D26866" i="14"/>
  <c r="D26865" i="14"/>
  <c r="D26864" i="14"/>
  <c r="D26863" i="14"/>
  <c r="D26862" i="14"/>
  <c r="D26861" i="14"/>
  <c r="D26860" i="14"/>
  <c r="D26859" i="14"/>
  <c r="D26858" i="14"/>
  <c r="D26857" i="14"/>
  <c r="D26856" i="14"/>
  <c r="D26855" i="14"/>
  <c r="D26854" i="14"/>
  <c r="D26853" i="14"/>
  <c r="D26852" i="14"/>
  <c r="D26851" i="14"/>
  <c r="D26850" i="14"/>
  <c r="D26849" i="14"/>
  <c r="D26848" i="14"/>
  <c r="D26847" i="14"/>
  <c r="D26846" i="14"/>
  <c r="D26845" i="14"/>
  <c r="D26844" i="14"/>
  <c r="D26843" i="14"/>
  <c r="D26842" i="14"/>
  <c r="D26841" i="14"/>
  <c r="D26840" i="14"/>
  <c r="D26839" i="14"/>
  <c r="D26838" i="14"/>
  <c r="D26837" i="14"/>
  <c r="D26836" i="14"/>
  <c r="D26835" i="14"/>
  <c r="D26834" i="14"/>
  <c r="D26833" i="14"/>
  <c r="D26832" i="14"/>
  <c r="D26831" i="14"/>
  <c r="D26830" i="14"/>
  <c r="D26829" i="14"/>
  <c r="D26828" i="14"/>
  <c r="D26827" i="14"/>
  <c r="D26826" i="14"/>
  <c r="D26825" i="14"/>
  <c r="D26824" i="14"/>
  <c r="D26823" i="14"/>
  <c r="D26822" i="14"/>
  <c r="D26821" i="14"/>
  <c r="D26820" i="14"/>
  <c r="D26819" i="14"/>
  <c r="D26818" i="14"/>
  <c r="D26817" i="14"/>
  <c r="D26816" i="14"/>
  <c r="D26815" i="14"/>
  <c r="D26814" i="14"/>
  <c r="D26813" i="14"/>
  <c r="D26812" i="14"/>
  <c r="D26811" i="14"/>
  <c r="D26810" i="14"/>
  <c r="D26809" i="14"/>
  <c r="D26808" i="14"/>
  <c r="D26807" i="14"/>
  <c r="D26806" i="14"/>
  <c r="D26805" i="14"/>
  <c r="D26804" i="14"/>
  <c r="D26803" i="14"/>
  <c r="D26802" i="14"/>
  <c r="D26801" i="14"/>
  <c r="D26800" i="14"/>
  <c r="D26799" i="14"/>
  <c r="D26798" i="14"/>
  <c r="D26797" i="14"/>
  <c r="D26796" i="14"/>
  <c r="D26795" i="14"/>
  <c r="D26794" i="14"/>
  <c r="D26793" i="14"/>
  <c r="D26792" i="14"/>
  <c r="D26791" i="14"/>
  <c r="D26790" i="14"/>
  <c r="D26789" i="14"/>
  <c r="D26788" i="14"/>
  <c r="D26787" i="14"/>
  <c r="D26786" i="14"/>
  <c r="D26785" i="14"/>
  <c r="D26784" i="14"/>
  <c r="D26783" i="14"/>
  <c r="D26782" i="14"/>
  <c r="D26781" i="14"/>
  <c r="D26780" i="14"/>
  <c r="D26779" i="14"/>
  <c r="D26778" i="14"/>
  <c r="D26777" i="14"/>
  <c r="D26776" i="14"/>
  <c r="D26775" i="14"/>
  <c r="D26774" i="14"/>
  <c r="D26773" i="14"/>
  <c r="D26772" i="14"/>
  <c r="D26771" i="14"/>
  <c r="D26770" i="14"/>
  <c r="D26769" i="14"/>
  <c r="D26768" i="14"/>
  <c r="D26767" i="14"/>
  <c r="D26766" i="14"/>
  <c r="D26765" i="14"/>
  <c r="D26764" i="14"/>
  <c r="D26763" i="14"/>
  <c r="D26762" i="14"/>
  <c r="D26761" i="14"/>
  <c r="D26760" i="14"/>
  <c r="D26759" i="14"/>
  <c r="D26758" i="14"/>
  <c r="D26757" i="14"/>
  <c r="D26756" i="14"/>
  <c r="D26755" i="14"/>
  <c r="D26754" i="14"/>
  <c r="D26753" i="14"/>
  <c r="D26752" i="14"/>
  <c r="D26751" i="14"/>
  <c r="D26750" i="14"/>
  <c r="D26749" i="14"/>
  <c r="D26748" i="14"/>
  <c r="D26747" i="14"/>
  <c r="D26746" i="14"/>
  <c r="D26745" i="14"/>
  <c r="D26744" i="14"/>
  <c r="D26743" i="14"/>
  <c r="D26742" i="14"/>
  <c r="D26741" i="14"/>
  <c r="D26740" i="14"/>
  <c r="D26739" i="14"/>
  <c r="D26738" i="14"/>
  <c r="D26737" i="14"/>
  <c r="D26736" i="14"/>
  <c r="D26735" i="14"/>
  <c r="D26734" i="14"/>
  <c r="D26733" i="14"/>
  <c r="D26732" i="14"/>
  <c r="D26731" i="14"/>
  <c r="D26730" i="14"/>
  <c r="D26729" i="14"/>
  <c r="D26728" i="14"/>
  <c r="D26727" i="14"/>
  <c r="D26726" i="14"/>
  <c r="D26725" i="14"/>
  <c r="D26724" i="14"/>
  <c r="D26723" i="14"/>
  <c r="D26722" i="14"/>
  <c r="D26721" i="14"/>
  <c r="D26720" i="14"/>
  <c r="D26719" i="14"/>
  <c r="D26718" i="14"/>
  <c r="D26717" i="14"/>
  <c r="D26716" i="14"/>
  <c r="D26715" i="14"/>
  <c r="D26714" i="14"/>
  <c r="D26713" i="14"/>
  <c r="D26712" i="14"/>
  <c r="D26711" i="14"/>
  <c r="D26710" i="14"/>
  <c r="D26709" i="14"/>
  <c r="D26708" i="14"/>
  <c r="D26707" i="14"/>
  <c r="D26706" i="14"/>
  <c r="D26705" i="14"/>
  <c r="D26704" i="14"/>
  <c r="D26703" i="14"/>
  <c r="D26702" i="14"/>
  <c r="D26701" i="14"/>
  <c r="D26700" i="14"/>
  <c r="D26699" i="14"/>
  <c r="D26698" i="14"/>
  <c r="D26697" i="14"/>
  <c r="D26696" i="14"/>
  <c r="D26695" i="14"/>
  <c r="D26694" i="14"/>
  <c r="D26693" i="14"/>
  <c r="D26692" i="14"/>
  <c r="D26691" i="14"/>
  <c r="D26690" i="14"/>
  <c r="D26689" i="14"/>
  <c r="D26688" i="14"/>
  <c r="D26687" i="14"/>
  <c r="D26686" i="14"/>
  <c r="D26685" i="14"/>
  <c r="D26684" i="14"/>
  <c r="D26683" i="14"/>
  <c r="D26682" i="14"/>
  <c r="D26681" i="14"/>
  <c r="D26680" i="14"/>
  <c r="D26679" i="14"/>
  <c r="D26678" i="14"/>
  <c r="D26677" i="14"/>
  <c r="D26676" i="14"/>
  <c r="D26675" i="14"/>
  <c r="D26674" i="14"/>
  <c r="D26673" i="14"/>
  <c r="D26672" i="14"/>
  <c r="D26671" i="14"/>
  <c r="D26670" i="14"/>
  <c r="D26669" i="14"/>
  <c r="D26668" i="14"/>
  <c r="D26667" i="14"/>
  <c r="D26666" i="14"/>
  <c r="D26665" i="14"/>
  <c r="D26664" i="14"/>
  <c r="D26663" i="14"/>
  <c r="D26662" i="14"/>
  <c r="D26661" i="14"/>
  <c r="D26660" i="14"/>
  <c r="D26659" i="14"/>
  <c r="D26658" i="14"/>
  <c r="D26657" i="14"/>
  <c r="D26656" i="14"/>
  <c r="D26655" i="14"/>
  <c r="D26654" i="14"/>
  <c r="D26653" i="14"/>
  <c r="D26652" i="14"/>
  <c r="D26651" i="14"/>
  <c r="D26650" i="14"/>
  <c r="D26649" i="14"/>
  <c r="D26648" i="14"/>
  <c r="D26647" i="14"/>
  <c r="D26646" i="14"/>
  <c r="D26645" i="14"/>
  <c r="D26644" i="14"/>
  <c r="D26643" i="14"/>
  <c r="D26642" i="14"/>
  <c r="D26641" i="14"/>
  <c r="D26640" i="14"/>
  <c r="D26639" i="14"/>
  <c r="D26638" i="14"/>
  <c r="D26637" i="14"/>
  <c r="D26636" i="14"/>
  <c r="D26635" i="14"/>
  <c r="D26634" i="14"/>
  <c r="D26633" i="14"/>
  <c r="D26632" i="14"/>
  <c r="D26631" i="14"/>
  <c r="D26630" i="14"/>
  <c r="D26629" i="14"/>
  <c r="D26628" i="14"/>
  <c r="D26627" i="14"/>
  <c r="D26626" i="14"/>
  <c r="D26625" i="14"/>
  <c r="D26624" i="14"/>
  <c r="D26623" i="14"/>
  <c r="D26622" i="14"/>
  <c r="D26621" i="14"/>
  <c r="D26620" i="14"/>
  <c r="D26619" i="14"/>
  <c r="D26618" i="14"/>
  <c r="D26617" i="14"/>
  <c r="D26616" i="14"/>
  <c r="D26615" i="14"/>
  <c r="D26614" i="14"/>
  <c r="D26613" i="14"/>
  <c r="D26612" i="14"/>
  <c r="D26611" i="14"/>
  <c r="D26610" i="14"/>
  <c r="D26609" i="14"/>
  <c r="D26608" i="14"/>
  <c r="D26607" i="14"/>
  <c r="D26606" i="14"/>
  <c r="D26605" i="14"/>
  <c r="D26604" i="14"/>
  <c r="D26603" i="14"/>
  <c r="D26602" i="14"/>
  <c r="D26601" i="14"/>
  <c r="D26600" i="14"/>
  <c r="D26599" i="14"/>
  <c r="D26598" i="14"/>
  <c r="D26597" i="14"/>
  <c r="D26596" i="14"/>
  <c r="D26595" i="14"/>
  <c r="D26594" i="14"/>
  <c r="D26593" i="14"/>
  <c r="D26592" i="14"/>
  <c r="D26591" i="14"/>
  <c r="D26590" i="14"/>
  <c r="D26589" i="14"/>
  <c r="D26588" i="14"/>
  <c r="D26587" i="14"/>
  <c r="D26586" i="14"/>
  <c r="D26585" i="14"/>
  <c r="D26584" i="14"/>
  <c r="D26583" i="14"/>
  <c r="D26582" i="14"/>
  <c r="D26581" i="14"/>
  <c r="D26580" i="14"/>
  <c r="D26579" i="14"/>
  <c r="D26578" i="14"/>
  <c r="D26577" i="14"/>
  <c r="D26576" i="14"/>
  <c r="D26575" i="14"/>
  <c r="D26574" i="14"/>
  <c r="D26573" i="14"/>
  <c r="D26572" i="14"/>
  <c r="D26571" i="14"/>
  <c r="D26570" i="14"/>
  <c r="D26569" i="14"/>
  <c r="D26568" i="14"/>
  <c r="D26567" i="14"/>
  <c r="D26566" i="14"/>
  <c r="D26565" i="14"/>
  <c r="D26564" i="14"/>
  <c r="D26563" i="14"/>
  <c r="D26562" i="14"/>
  <c r="D26561" i="14"/>
  <c r="D26560" i="14"/>
  <c r="D26559" i="14"/>
  <c r="D26558" i="14"/>
  <c r="D26557" i="14"/>
  <c r="D26556" i="14"/>
  <c r="D26555" i="14"/>
  <c r="D26554" i="14"/>
  <c r="D26553" i="14"/>
  <c r="D26552" i="14"/>
  <c r="D26551" i="14"/>
  <c r="D26550" i="14"/>
  <c r="D26549" i="14"/>
  <c r="D26548" i="14"/>
  <c r="D26547" i="14"/>
  <c r="D26546" i="14"/>
  <c r="D26545" i="14"/>
  <c r="D26544" i="14"/>
  <c r="D26543" i="14"/>
  <c r="D26542" i="14"/>
  <c r="D26541" i="14"/>
  <c r="D26540" i="14"/>
  <c r="D26539" i="14"/>
  <c r="D26538" i="14"/>
  <c r="D26537" i="14"/>
  <c r="D26536" i="14"/>
  <c r="D26535" i="14"/>
  <c r="D26534" i="14"/>
  <c r="D26533" i="14"/>
  <c r="D26532" i="14"/>
  <c r="D26531" i="14"/>
  <c r="D26530" i="14"/>
  <c r="D26529" i="14"/>
  <c r="D26528" i="14"/>
  <c r="D26527" i="14"/>
  <c r="D26526" i="14"/>
  <c r="D26525" i="14"/>
  <c r="D26524" i="14"/>
  <c r="D26523" i="14"/>
  <c r="D26522" i="14"/>
  <c r="D26521" i="14"/>
  <c r="D26520" i="14"/>
  <c r="D26519" i="14"/>
  <c r="D26518" i="14"/>
  <c r="D26517" i="14"/>
  <c r="D26516" i="14"/>
  <c r="D26515" i="14"/>
  <c r="D26514" i="14"/>
  <c r="D26513" i="14"/>
  <c r="D26512" i="14"/>
  <c r="D26511" i="14"/>
  <c r="D26510" i="14"/>
  <c r="D26509" i="14"/>
  <c r="D26508" i="14"/>
  <c r="D26507" i="14"/>
  <c r="D26506" i="14"/>
  <c r="D26505" i="14"/>
  <c r="D26504" i="14"/>
  <c r="D26503" i="14"/>
  <c r="D26502" i="14"/>
  <c r="D26501" i="14"/>
  <c r="D26500" i="14"/>
  <c r="D26499" i="14"/>
  <c r="D26498" i="14"/>
  <c r="D26497" i="14"/>
  <c r="D26496" i="14"/>
  <c r="D26495" i="14"/>
  <c r="D26494" i="14"/>
  <c r="D26493" i="14"/>
  <c r="D26492" i="14"/>
  <c r="D26491" i="14"/>
  <c r="D26490" i="14"/>
  <c r="D26489" i="14"/>
  <c r="D26488" i="14"/>
  <c r="D26487" i="14"/>
  <c r="D26486" i="14"/>
  <c r="D26485" i="14"/>
  <c r="D26484" i="14"/>
  <c r="D26483" i="14"/>
  <c r="D26482" i="14"/>
  <c r="D26481" i="14"/>
  <c r="D26480" i="14"/>
  <c r="D26479" i="14"/>
  <c r="D26478" i="14"/>
  <c r="D26477" i="14"/>
  <c r="D26476" i="14"/>
  <c r="D26475" i="14"/>
  <c r="D26474" i="14"/>
  <c r="D26473" i="14"/>
  <c r="D26472" i="14"/>
  <c r="D26471" i="14"/>
  <c r="D26470" i="14"/>
  <c r="D26469" i="14"/>
  <c r="D26468" i="14"/>
  <c r="D26467" i="14"/>
  <c r="D26466" i="14"/>
  <c r="D26465" i="14"/>
  <c r="D26464" i="14"/>
  <c r="D26463" i="14"/>
  <c r="D26462" i="14"/>
  <c r="D26461" i="14"/>
  <c r="D26460" i="14"/>
  <c r="D26459" i="14"/>
  <c r="D26458" i="14"/>
  <c r="D26457" i="14"/>
  <c r="D26456" i="14"/>
  <c r="D26455" i="14"/>
  <c r="D26454" i="14"/>
  <c r="D26453" i="14"/>
  <c r="D26452" i="14"/>
  <c r="D26451" i="14"/>
  <c r="D26450" i="14"/>
  <c r="D26449" i="14"/>
  <c r="D26448" i="14"/>
  <c r="D26447" i="14"/>
  <c r="D26446" i="14"/>
  <c r="D26445" i="14"/>
  <c r="D26444" i="14"/>
  <c r="D26443" i="14"/>
  <c r="D26442" i="14"/>
  <c r="D26441" i="14"/>
  <c r="D26440" i="14"/>
  <c r="D26439" i="14"/>
  <c r="D26438" i="14"/>
  <c r="D26437" i="14"/>
  <c r="D26436" i="14"/>
  <c r="D26435" i="14"/>
  <c r="D26434" i="14"/>
  <c r="D26433" i="14"/>
  <c r="D26432" i="14"/>
  <c r="D26431" i="14"/>
  <c r="D26430" i="14"/>
  <c r="D26429" i="14"/>
  <c r="D26428" i="14"/>
  <c r="D26427" i="14"/>
  <c r="D26426" i="14"/>
  <c r="D26425" i="14"/>
  <c r="D26424" i="14"/>
  <c r="D26423" i="14"/>
  <c r="D26422" i="14"/>
  <c r="D26421" i="14"/>
  <c r="D26420" i="14"/>
  <c r="D26419" i="14"/>
  <c r="D26418" i="14"/>
  <c r="D26417" i="14"/>
  <c r="D26416" i="14"/>
  <c r="D26415" i="14"/>
  <c r="D26414" i="14"/>
  <c r="D26413" i="14"/>
  <c r="D26412" i="14"/>
  <c r="D26411" i="14"/>
  <c r="D26410" i="14"/>
  <c r="D26409" i="14"/>
  <c r="D26408" i="14"/>
  <c r="D26407" i="14"/>
  <c r="D26406" i="14"/>
  <c r="D26405" i="14"/>
  <c r="D26404" i="14"/>
  <c r="D26403" i="14"/>
  <c r="D26402" i="14"/>
  <c r="D26401" i="14"/>
  <c r="D26400" i="14"/>
  <c r="D26399" i="14"/>
  <c r="D26398" i="14"/>
  <c r="D26397" i="14"/>
  <c r="D26396" i="14"/>
  <c r="D26395" i="14"/>
  <c r="D26394" i="14"/>
  <c r="D26393" i="14"/>
  <c r="D26392" i="14"/>
  <c r="D26391" i="14"/>
  <c r="D26390" i="14"/>
  <c r="D26389" i="14"/>
  <c r="D26388" i="14"/>
  <c r="D26387" i="14"/>
  <c r="D26386" i="14"/>
  <c r="D26385" i="14"/>
  <c r="D26384" i="14"/>
  <c r="D26383" i="14"/>
  <c r="D26382" i="14"/>
  <c r="D26381" i="14"/>
  <c r="D26380" i="14"/>
  <c r="D26379" i="14"/>
  <c r="D26378" i="14"/>
  <c r="D26377" i="14"/>
  <c r="D26376" i="14"/>
  <c r="D26375" i="14"/>
  <c r="D26374" i="14"/>
  <c r="D26373" i="14"/>
  <c r="D26372" i="14"/>
  <c r="D26371" i="14"/>
  <c r="D26370" i="14"/>
  <c r="D26369" i="14"/>
  <c r="D26368" i="14"/>
  <c r="D26367" i="14"/>
  <c r="D26366" i="14"/>
  <c r="D26365" i="14"/>
  <c r="D26364" i="14"/>
  <c r="D26363" i="14"/>
  <c r="D26362" i="14"/>
  <c r="D26361" i="14"/>
  <c r="D26360" i="14"/>
  <c r="D26359" i="14"/>
  <c r="D26358" i="14"/>
  <c r="D26357" i="14"/>
  <c r="D26356" i="14"/>
  <c r="D26355" i="14"/>
  <c r="D26354" i="14"/>
  <c r="D26353" i="14"/>
  <c r="D26352" i="14"/>
  <c r="D26351" i="14"/>
  <c r="D26350" i="14"/>
  <c r="D26349" i="14"/>
  <c r="D26348" i="14"/>
  <c r="D26347" i="14"/>
  <c r="D26346" i="14"/>
  <c r="D26345" i="14"/>
  <c r="D26344" i="14"/>
  <c r="D26343" i="14"/>
  <c r="D26342" i="14"/>
  <c r="D26341" i="14"/>
  <c r="D26340" i="14"/>
  <c r="D26339" i="14"/>
  <c r="D26338" i="14"/>
  <c r="D26337" i="14"/>
  <c r="D26336" i="14"/>
  <c r="D26335" i="14"/>
  <c r="D26334" i="14"/>
  <c r="D26333" i="14"/>
  <c r="D26332" i="14"/>
  <c r="D26331" i="14"/>
  <c r="D26330" i="14"/>
  <c r="D26329" i="14"/>
  <c r="D26328" i="14"/>
  <c r="D26327" i="14"/>
  <c r="D26326" i="14"/>
  <c r="D26325" i="14"/>
  <c r="D26324" i="14"/>
  <c r="D26323" i="14"/>
  <c r="D26322" i="14"/>
  <c r="D26321" i="14"/>
  <c r="D26320" i="14"/>
  <c r="D26319" i="14"/>
  <c r="D26318" i="14"/>
  <c r="D26317" i="14"/>
  <c r="D26316" i="14"/>
  <c r="D26315" i="14"/>
  <c r="D26314" i="14"/>
  <c r="D26313" i="14"/>
  <c r="D26312" i="14"/>
  <c r="D26311" i="14"/>
  <c r="D26310" i="14"/>
  <c r="D26309" i="14"/>
  <c r="D26308" i="14"/>
  <c r="D26307" i="14"/>
  <c r="D26306" i="14"/>
  <c r="D26305" i="14"/>
  <c r="D26304" i="14"/>
  <c r="D26303" i="14"/>
  <c r="D26302" i="14"/>
  <c r="D26301" i="14"/>
  <c r="D26300" i="14"/>
  <c r="D26299" i="14"/>
  <c r="D26298" i="14"/>
  <c r="D26297" i="14"/>
  <c r="D26296" i="14"/>
  <c r="D26295" i="14"/>
  <c r="D26294" i="14"/>
  <c r="D26293" i="14"/>
  <c r="D26292" i="14"/>
  <c r="D26291" i="14"/>
  <c r="D26290" i="14"/>
  <c r="D26289" i="14"/>
  <c r="D26288" i="14"/>
  <c r="D26287" i="14"/>
  <c r="D26286" i="14"/>
  <c r="D26285" i="14"/>
  <c r="D26284" i="14"/>
  <c r="D26283" i="14"/>
  <c r="D26282" i="14"/>
  <c r="D26281" i="14"/>
  <c r="D26280" i="14"/>
  <c r="D26279" i="14"/>
  <c r="D26278" i="14"/>
  <c r="D26277" i="14"/>
  <c r="D26276" i="14"/>
  <c r="D26275" i="14"/>
  <c r="D26274" i="14"/>
  <c r="D26273" i="14"/>
  <c r="D26272" i="14"/>
  <c r="D26271" i="14"/>
  <c r="D26270" i="14"/>
  <c r="D26269" i="14"/>
  <c r="D26268" i="14"/>
  <c r="D26267" i="14"/>
  <c r="D26266" i="14"/>
  <c r="D26265" i="14"/>
  <c r="D26264" i="14"/>
  <c r="D26263" i="14"/>
  <c r="D26262" i="14"/>
  <c r="D26261" i="14"/>
  <c r="D26260" i="14"/>
  <c r="D26259" i="14"/>
  <c r="D26258" i="14"/>
  <c r="D26257" i="14"/>
  <c r="D26256" i="14"/>
  <c r="D26255" i="14"/>
  <c r="D26254" i="14"/>
  <c r="D26253" i="14"/>
  <c r="D26252" i="14"/>
  <c r="D26251" i="14"/>
  <c r="D26250" i="14"/>
  <c r="D26249" i="14"/>
  <c r="D26248" i="14"/>
  <c r="D26247" i="14"/>
  <c r="D26246" i="14"/>
  <c r="D26245" i="14"/>
  <c r="D26244" i="14"/>
  <c r="D26243" i="14"/>
  <c r="D26242" i="14"/>
  <c r="D26241" i="14"/>
  <c r="D26240" i="14"/>
  <c r="D26239" i="14"/>
  <c r="D26238" i="14"/>
  <c r="D26237" i="14"/>
  <c r="D26236" i="14"/>
  <c r="D26235" i="14"/>
  <c r="D26234" i="14"/>
  <c r="D26233" i="14"/>
  <c r="D26232" i="14"/>
  <c r="D26231" i="14"/>
  <c r="D26230" i="14"/>
  <c r="D26229" i="14"/>
  <c r="D26228" i="14"/>
  <c r="D26227" i="14"/>
  <c r="D26226" i="14"/>
  <c r="D26225" i="14"/>
  <c r="D26224" i="14"/>
  <c r="D26223" i="14"/>
  <c r="D26222" i="14"/>
  <c r="D26221" i="14"/>
  <c r="D26220" i="14"/>
  <c r="D26219" i="14"/>
  <c r="D26218" i="14"/>
  <c r="D26217" i="14"/>
  <c r="D26216" i="14"/>
  <c r="D26215" i="14"/>
  <c r="D26214" i="14"/>
  <c r="D26213" i="14"/>
  <c r="D26212" i="14"/>
  <c r="D26211" i="14"/>
  <c r="D26210" i="14"/>
  <c r="D26209" i="14"/>
  <c r="D26208" i="14"/>
  <c r="D26207" i="14"/>
  <c r="D26206" i="14"/>
  <c r="D26205" i="14"/>
  <c r="D26204" i="14"/>
  <c r="D26203" i="14"/>
  <c r="D26202" i="14"/>
  <c r="D26201" i="14"/>
  <c r="D26200" i="14"/>
  <c r="D26199" i="14"/>
  <c r="D26198" i="14"/>
  <c r="D26197" i="14"/>
  <c r="D26196" i="14"/>
  <c r="D26195" i="14"/>
  <c r="D26194" i="14"/>
  <c r="D26193" i="14"/>
  <c r="D26192" i="14"/>
  <c r="D26191" i="14"/>
  <c r="D26190" i="14"/>
  <c r="D26189" i="14"/>
  <c r="D26188" i="14"/>
  <c r="D26187" i="14"/>
  <c r="D26186" i="14"/>
  <c r="D26185" i="14"/>
  <c r="D26184" i="14"/>
  <c r="D26183" i="14"/>
  <c r="D26182" i="14"/>
  <c r="D26181" i="14"/>
  <c r="D26180" i="14"/>
  <c r="D26179" i="14"/>
  <c r="D26178" i="14"/>
  <c r="D26177" i="14"/>
  <c r="D26176" i="14"/>
  <c r="D26175" i="14"/>
  <c r="D26174" i="14"/>
  <c r="D26173" i="14"/>
  <c r="D26172" i="14"/>
  <c r="D26171" i="14"/>
  <c r="D26170" i="14"/>
  <c r="D26169" i="14"/>
  <c r="D26168" i="14"/>
  <c r="D26167" i="14"/>
  <c r="D26166" i="14"/>
  <c r="D26165" i="14"/>
  <c r="D26164" i="14"/>
  <c r="D26163" i="14"/>
  <c r="D26162" i="14"/>
  <c r="D26161" i="14"/>
  <c r="D26160" i="14"/>
  <c r="D26159" i="14"/>
  <c r="D26158" i="14"/>
  <c r="D26157" i="14"/>
  <c r="D26156" i="14"/>
  <c r="D26155" i="14"/>
  <c r="D26154" i="14"/>
  <c r="D26153" i="14"/>
  <c r="D26152" i="14"/>
  <c r="D26151" i="14"/>
  <c r="D26150" i="14"/>
  <c r="D26149" i="14"/>
  <c r="D26148" i="14"/>
  <c r="D26147" i="14"/>
  <c r="D26146" i="14"/>
  <c r="D26145" i="14"/>
  <c r="D26144" i="14"/>
  <c r="D26143" i="14"/>
  <c r="D26142" i="14"/>
  <c r="D26141" i="14"/>
  <c r="D26140" i="14"/>
  <c r="D26139" i="14"/>
  <c r="D26138" i="14"/>
  <c r="D26137" i="14"/>
  <c r="D26136" i="14"/>
  <c r="D26135" i="14"/>
  <c r="D26134" i="14"/>
  <c r="D26133" i="14"/>
  <c r="D26132" i="14"/>
  <c r="D26131" i="14"/>
  <c r="D26130" i="14"/>
  <c r="D26129" i="14"/>
  <c r="D26128" i="14"/>
  <c r="D26127" i="14"/>
  <c r="D26126" i="14"/>
  <c r="D26125" i="14"/>
  <c r="D26124" i="14"/>
  <c r="D26123" i="14"/>
  <c r="D26122" i="14"/>
  <c r="D26121" i="14"/>
  <c r="D26120" i="14"/>
  <c r="D26119" i="14"/>
  <c r="D26118" i="14"/>
  <c r="D26117" i="14"/>
  <c r="D26116" i="14"/>
  <c r="D26115" i="14"/>
  <c r="D26114" i="14"/>
  <c r="D26113" i="14"/>
  <c r="D26112" i="14"/>
  <c r="D26111" i="14"/>
  <c r="D26110" i="14"/>
  <c r="D26109" i="14"/>
  <c r="D26108" i="14"/>
  <c r="D26107" i="14"/>
  <c r="D26106" i="14"/>
  <c r="D26105" i="14"/>
  <c r="D26104" i="14"/>
  <c r="D26103" i="14"/>
  <c r="D26102" i="14"/>
  <c r="D26101" i="14"/>
  <c r="D26100" i="14"/>
  <c r="D26099" i="14"/>
  <c r="D26098" i="14"/>
  <c r="D26097" i="14"/>
  <c r="D26096" i="14"/>
  <c r="D26095" i="14"/>
  <c r="D26094" i="14"/>
  <c r="D26093" i="14"/>
  <c r="D26092" i="14"/>
  <c r="D26091" i="14"/>
  <c r="D26090" i="14"/>
  <c r="D26089" i="14"/>
  <c r="D26088" i="14"/>
  <c r="D26087" i="14"/>
  <c r="D26086" i="14"/>
  <c r="D26085" i="14"/>
  <c r="D26084" i="14"/>
  <c r="D26083" i="14"/>
  <c r="D26082" i="14"/>
  <c r="D26081" i="14"/>
  <c r="D26080" i="14"/>
  <c r="D26079" i="14"/>
  <c r="D26078" i="14"/>
  <c r="D26077" i="14"/>
  <c r="D26076" i="14"/>
  <c r="D26075" i="14"/>
  <c r="D26074" i="14"/>
  <c r="D26073" i="14"/>
  <c r="D26072" i="14"/>
  <c r="D26071" i="14"/>
  <c r="D26070" i="14"/>
  <c r="D26069" i="14"/>
  <c r="D26068" i="14"/>
  <c r="D26067" i="14"/>
  <c r="D26066" i="14"/>
  <c r="D26065" i="14"/>
  <c r="D26064" i="14"/>
  <c r="D26063" i="14"/>
  <c r="D26062" i="14"/>
  <c r="D26061" i="14"/>
  <c r="D26060" i="14"/>
  <c r="D26059" i="14"/>
  <c r="D26058" i="14"/>
  <c r="D26057" i="14"/>
  <c r="D26056" i="14"/>
  <c r="D26055" i="14"/>
  <c r="D26054" i="14"/>
  <c r="D26053" i="14"/>
  <c r="D26052" i="14"/>
  <c r="D26051" i="14"/>
  <c r="D26050" i="14"/>
  <c r="D26049" i="14"/>
  <c r="D26048" i="14"/>
  <c r="D26047" i="14"/>
  <c r="D26046" i="14"/>
  <c r="D26045" i="14"/>
  <c r="D26044" i="14"/>
  <c r="D26043" i="14"/>
  <c r="D26042" i="14"/>
  <c r="D26041" i="14"/>
  <c r="D26040" i="14"/>
  <c r="D26039" i="14"/>
  <c r="D26038" i="14"/>
  <c r="D26037" i="14"/>
  <c r="D26036" i="14"/>
  <c r="D26035" i="14"/>
  <c r="D26034" i="14"/>
  <c r="D26033" i="14"/>
  <c r="D26032" i="14"/>
  <c r="D26031" i="14"/>
  <c r="D26030" i="14"/>
  <c r="D26029" i="14"/>
  <c r="D26028" i="14"/>
  <c r="D26027" i="14"/>
  <c r="D26026" i="14"/>
  <c r="D26025" i="14"/>
  <c r="D26024" i="14"/>
  <c r="D26023" i="14"/>
  <c r="D26022" i="14"/>
  <c r="D26021" i="14"/>
  <c r="D26020" i="14"/>
  <c r="D26019" i="14"/>
  <c r="D26018" i="14"/>
  <c r="D26017" i="14"/>
  <c r="D26016" i="14"/>
  <c r="D26015" i="14"/>
  <c r="D26014" i="14"/>
  <c r="D26013" i="14"/>
  <c r="D26012" i="14"/>
  <c r="D26011" i="14"/>
  <c r="D26010" i="14"/>
  <c r="D26009" i="14"/>
  <c r="D26008" i="14"/>
  <c r="D26007" i="14"/>
  <c r="D26006" i="14"/>
  <c r="D26005" i="14"/>
  <c r="D26004" i="14"/>
  <c r="D26003" i="14"/>
  <c r="D26002" i="14"/>
  <c r="D26001" i="14"/>
  <c r="D26000" i="14"/>
  <c r="D25999" i="14"/>
  <c r="D25998" i="14"/>
  <c r="D25997" i="14"/>
  <c r="D25996" i="14"/>
  <c r="D25995" i="14"/>
  <c r="D25994" i="14"/>
  <c r="D25993" i="14"/>
  <c r="D25992" i="14"/>
  <c r="D25991" i="14"/>
  <c r="D25990" i="14"/>
  <c r="D25989" i="14"/>
  <c r="D25988" i="14"/>
  <c r="D25987" i="14"/>
  <c r="D25986" i="14"/>
  <c r="D25985" i="14"/>
  <c r="D25984" i="14"/>
  <c r="D25983" i="14"/>
  <c r="D25982" i="14"/>
  <c r="D25981" i="14"/>
  <c r="D25980" i="14"/>
  <c r="D25979" i="14"/>
  <c r="D25978" i="14"/>
  <c r="D25977" i="14"/>
  <c r="D25976" i="14"/>
  <c r="D25975" i="14"/>
  <c r="D25974" i="14"/>
  <c r="D25973" i="14"/>
  <c r="D25972" i="14"/>
  <c r="D25971" i="14"/>
  <c r="D25970" i="14"/>
  <c r="D25969" i="14"/>
  <c r="D25968" i="14"/>
  <c r="D25967" i="14"/>
  <c r="D25966" i="14"/>
  <c r="D25965" i="14"/>
  <c r="D25964" i="14"/>
  <c r="D25963" i="14"/>
  <c r="D25962" i="14"/>
  <c r="D25961" i="14"/>
  <c r="D25960" i="14"/>
  <c r="D25959" i="14"/>
  <c r="D25958" i="14"/>
  <c r="D25957" i="14"/>
  <c r="D25956" i="14"/>
  <c r="D25955" i="14"/>
  <c r="D25954" i="14"/>
  <c r="D25953" i="14"/>
  <c r="D25952" i="14"/>
  <c r="D25951" i="14"/>
  <c r="D25950" i="14"/>
  <c r="D25949" i="14"/>
  <c r="D25948" i="14"/>
  <c r="D25947" i="14"/>
  <c r="D25946" i="14"/>
  <c r="D25945" i="14"/>
  <c r="D25944" i="14"/>
  <c r="D25943" i="14"/>
  <c r="D25942" i="14"/>
  <c r="D25941" i="14"/>
  <c r="D25940" i="14"/>
  <c r="D25939" i="14"/>
  <c r="D25938" i="14"/>
  <c r="D25937" i="14"/>
  <c r="D25936" i="14"/>
  <c r="D25935" i="14"/>
  <c r="D25934" i="14"/>
  <c r="D25933" i="14"/>
  <c r="D25932" i="14"/>
  <c r="D25931" i="14"/>
  <c r="D25930" i="14"/>
  <c r="D25929" i="14"/>
  <c r="D25928" i="14"/>
  <c r="D25927" i="14"/>
  <c r="D25926" i="14"/>
  <c r="D25925" i="14"/>
  <c r="D25924" i="14"/>
  <c r="D25923" i="14"/>
  <c r="D25922" i="14"/>
  <c r="D25921" i="14"/>
  <c r="D25920" i="14"/>
  <c r="D25919" i="14"/>
  <c r="D25918" i="14"/>
  <c r="D25917" i="14"/>
  <c r="D25916" i="14"/>
  <c r="D25915" i="14"/>
  <c r="D25914" i="14"/>
  <c r="D25913" i="14"/>
  <c r="D25912" i="14"/>
  <c r="D25911" i="14"/>
  <c r="D25910" i="14"/>
  <c r="D25909" i="14"/>
  <c r="D25908" i="14"/>
  <c r="D25907" i="14"/>
  <c r="D25906" i="14"/>
  <c r="D25905" i="14"/>
  <c r="D25904" i="14"/>
  <c r="D25903" i="14"/>
  <c r="D25902" i="14"/>
  <c r="D25901" i="14"/>
  <c r="D25900" i="14"/>
  <c r="D25899" i="14"/>
  <c r="D25898" i="14"/>
  <c r="D25897" i="14"/>
  <c r="D25896" i="14"/>
  <c r="D25895" i="14"/>
  <c r="D25894" i="14"/>
  <c r="D25893" i="14"/>
  <c r="D25892" i="14"/>
  <c r="D25891" i="14"/>
  <c r="D25890" i="14"/>
  <c r="D25889" i="14"/>
  <c r="D25888" i="14"/>
  <c r="D25887" i="14"/>
  <c r="D25886" i="14"/>
  <c r="D25885" i="14"/>
  <c r="D25884" i="14"/>
  <c r="D25883" i="14"/>
  <c r="D25882" i="14"/>
  <c r="D25881" i="14"/>
  <c r="D25880" i="14"/>
  <c r="D25879" i="14"/>
  <c r="D25878" i="14"/>
  <c r="D25877" i="14"/>
  <c r="D25876" i="14"/>
  <c r="D25875" i="14"/>
  <c r="D25874" i="14"/>
  <c r="D25873" i="14"/>
  <c r="D25872" i="14"/>
  <c r="D25871" i="14"/>
  <c r="D25870" i="14"/>
  <c r="D25869" i="14"/>
  <c r="D25868" i="14"/>
  <c r="D25867" i="14"/>
  <c r="D25866" i="14"/>
  <c r="D25865" i="14"/>
  <c r="D25864" i="14"/>
  <c r="D25863" i="14"/>
  <c r="D25862" i="14"/>
  <c r="D25861" i="14"/>
  <c r="D25860" i="14"/>
  <c r="D25859" i="14"/>
  <c r="D25858" i="14"/>
  <c r="D25857" i="14"/>
  <c r="D25856" i="14"/>
  <c r="D25855" i="14"/>
  <c r="D25854" i="14"/>
  <c r="D25853" i="14"/>
  <c r="D25852" i="14"/>
  <c r="D25851" i="14"/>
  <c r="D25850" i="14"/>
  <c r="D25849" i="14"/>
  <c r="D25848" i="14"/>
  <c r="D25847" i="14"/>
  <c r="D25846" i="14"/>
  <c r="D25845" i="14"/>
  <c r="D25844" i="14"/>
  <c r="D25843" i="14"/>
  <c r="D25842" i="14"/>
  <c r="D25841" i="14"/>
  <c r="D25840" i="14"/>
  <c r="D25839" i="14"/>
  <c r="D25838" i="14"/>
  <c r="D25837" i="14"/>
  <c r="D25836" i="14"/>
  <c r="D25835" i="14"/>
  <c r="D25834" i="14"/>
  <c r="D25833" i="14"/>
  <c r="D25832" i="14"/>
  <c r="D25831" i="14"/>
  <c r="D25830" i="14"/>
  <c r="D25829" i="14"/>
  <c r="D25828" i="14"/>
  <c r="D25827" i="14"/>
  <c r="D25826" i="14"/>
  <c r="D25825" i="14"/>
  <c r="D25824" i="14"/>
  <c r="D25823" i="14"/>
  <c r="D25822" i="14"/>
  <c r="D25821" i="14"/>
  <c r="D25820" i="14"/>
  <c r="D25819" i="14"/>
  <c r="D25818" i="14"/>
  <c r="D25817" i="14"/>
  <c r="D25816" i="14"/>
  <c r="D25815" i="14"/>
  <c r="D25814" i="14"/>
  <c r="D25813" i="14"/>
  <c r="D25812" i="14"/>
  <c r="D25811" i="14"/>
  <c r="D25810" i="14"/>
  <c r="D25809" i="14"/>
  <c r="D25808" i="14"/>
  <c r="D25807" i="14"/>
  <c r="D25806" i="14"/>
  <c r="D25805" i="14"/>
  <c r="D25804" i="14"/>
  <c r="D25803" i="14"/>
  <c r="D25802" i="14"/>
  <c r="D25801" i="14"/>
  <c r="D25800" i="14"/>
  <c r="D25799" i="14"/>
  <c r="D25798" i="14"/>
  <c r="D25797" i="14"/>
  <c r="D25796" i="14"/>
  <c r="D25795" i="14"/>
  <c r="D25794" i="14"/>
  <c r="D25793" i="14"/>
  <c r="D25792" i="14"/>
  <c r="D25791" i="14"/>
  <c r="D25790" i="14"/>
  <c r="D25789" i="14"/>
  <c r="D25788" i="14"/>
  <c r="D25787" i="14"/>
  <c r="D25786" i="14"/>
  <c r="D25785" i="14"/>
  <c r="D25784" i="14"/>
  <c r="D25783" i="14"/>
  <c r="D25782" i="14"/>
  <c r="D25781" i="14"/>
  <c r="D25780" i="14"/>
  <c r="D25779" i="14"/>
  <c r="D25778" i="14"/>
  <c r="D25777" i="14"/>
  <c r="D25776" i="14"/>
  <c r="D25775" i="14"/>
  <c r="D25774" i="14"/>
  <c r="D25773" i="14"/>
  <c r="D25772" i="14"/>
  <c r="D25771" i="14"/>
  <c r="D25770" i="14"/>
  <c r="D25769" i="14"/>
  <c r="D25768" i="14"/>
  <c r="D25767" i="14"/>
  <c r="D25766" i="14"/>
  <c r="D25765" i="14"/>
  <c r="D25764" i="14"/>
  <c r="D25763" i="14"/>
  <c r="D25762" i="14"/>
  <c r="D25761" i="14"/>
  <c r="D25760" i="14"/>
  <c r="D25759" i="14"/>
  <c r="D25758" i="14"/>
  <c r="D25757" i="14"/>
  <c r="D25756" i="14"/>
  <c r="D25755" i="14"/>
  <c r="D25754" i="14"/>
  <c r="D25753" i="14"/>
  <c r="D25752" i="14"/>
  <c r="D25751" i="14"/>
  <c r="D25750" i="14"/>
  <c r="D25749" i="14"/>
  <c r="D25748" i="14"/>
  <c r="D25747" i="14"/>
  <c r="D25746" i="14"/>
  <c r="D25745" i="14"/>
  <c r="D25744" i="14"/>
  <c r="D25743" i="14"/>
  <c r="D25742" i="14"/>
  <c r="D25741" i="14"/>
  <c r="D25740" i="14"/>
  <c r="D25739" i="14"/>
  <c r="D25738" i="14"/>
  <c r="D25737" i="14"/>
  <c r="D25736" i="14"/>
  <c r="D25735" i="14"/>
  <c r="D25734" i="14"/>
  <c r="D25733" i="14"/>
  <c r="D25732" i="14"/>
  <c r="D25731" i="14"/>
  <c r="D25730" i="14"/>
  <c r="D25729" i="14"/>
  <c r="D25728" i="14"/>
  <c r="D25727" i="14"/>
  <c r="D25726" i="14"/>
  <c r="D25725" i="14"/>
  <c r="D25724" i="14"/>
  <c r="D25723" i="14"/>
  <c r="D25722" i="14"/>
  <c r="D25721" i="14"/>
  <c r="D25720" i="14"/>
  <c r="D25719" i="14"/>
  <c r="D25718" i="14"/>
  <c r="D25717" i="14"/>
  <c r="D25716" i="14"/>
  <c r="D25715" i="14"/>
  <c r="D25714" i="14"/>
  <c r="D25713" i="14"/>
  <c r="D25712" i="14"/>
  <c r="D25711" i="14"/>
  <c r="D25710" i="14"/>
  <c r="D25709" i="14"/>
  <c r="D25708" i="14"/>
  <c r="D25707" i="14"/>
  <c r="D25706" i="14"/>
  <c r="D25705" i="14"/>
  <c r="D25704" i="14"/>
  <c r="D25703" i="14"/>
  <c r="D25702" i="14"/>
  <c r="D25701" i="14"/>
  <c r="D25700" i="14"/>
  <c r="D25699" i="14"/>
  <c r="D25698" i="14"/>
  <c r="D25697" i="14"/>
  <c r="D25696" i="14"/>
  <c r="D25695" i="14"/>
  <c r="D25694" i="14"/>
  <c r="D25693" i="14"/>
  <c r="D25692" i="14"/>
  <c r="D25691" i="14"/>
  <c r="D25690" i="14"/>
  <c r="D25689" i="14"/>
  <c r="D25688" i="14"/>
  <c r="D25687" i="14"/>
  <c r="D25686" i="14"/>
  <c r="D25685" i="14"/>
  <c r="D25684" i="14"/>
  <c r="D25683" i="14"/>
  <c r="D25682" i="14"/>
  <c r="D25681" i="14"/>
  <c r="D25680" i="14"/>
  <c r="D25679" i="14"/>
  <c r="D25678" i="14"/>
  <c r="D25677" i="14"/>
  <c r="D25676" i="14"/>
  <c r="D25675" i="14"/>
  <c r="D25674" i="14"/>
  <c r="D25673" i="14"/>
  <c r="D25672" i="14"/>
  <c r="D25671" i="14"/>
  <c r="D25670" i="14"/>
  <c r="D25669" i="14"/>
  <c r="D25668" i="14"/>
  <c r="D25667" i="14"/>
  <c r="D25666" i="14"/>
  <c r="D25665" i="14"/>
  <c r="D25664" i="14"/>
  <c r="D25663" i="14"/>
  <c r="D25662" i="14"/>
  <c r="D25661" i="14"/>
  <c r="D25660" i="14"/>
  <c r="D25659" i="14"/>
  <c r="D25658" i="14"/>
  <c r="D25657" i="14"/>
  <c r="D25656" i="14"/>
  <c r="D25655" i="14"/>
  <c r="D25654" i="14"/>
  <c r="D25653" i="14"/>
  <c r="D25652" i="14"/>
  <c r="D25651" i="14"/>
  <c r="D25650" i="14"/>
  <c r="D25649" i="14"/>
  <c r="D25648" i="14"/>
  <c r="D25647" i="14"/>
  <c r="D25646" i="14"/>
  <c r="D25645" i="14"/>
  <c r="D25644" i="14"/>
  <c r="D25643" i="14"/>
  <c r="D25642" i="14"/>
  <c r="D25641" i="14"/>
  <c r="D25640" i="14"/>
  <c r="D25639" i="14"/>
  <c r="D25638" i="14"/>
  <c r="D25637" i="14"/>
  <c r="D25636" i="14"/>
  <c r="D25635" i="14"/>
  <c r="D25634" i="14"/>
  <c r="D25633" i="14"/>
  <c r="D25632" i="14"/>
  <c r="D25631" i="14"/>
  <c r="D25630" i="14"/>
  <c r="D25629" i="14"/>
  <c r="D25628" i="14"/>
  <c r="D25627" i="14"/>
  <c r="D25626" i="14"/>
  <c r="D25625" i="14"/>
  <c r="D25624" i="14"/>
  <c r="D25623" i="14"/>
  <c r="D25622" i="14"/>
  <c r="D25621" i="14"/>
  <c r="D25620" i="14"/>
  <c r="D25619" i="14"/>
  <c r="D25618" i="14"/>
  <c r="D25617" i="14"/>
  <c r="D25616" i="14"/>
  <c r="D25615" i="14"/>
  <c r="D25614" i="14"/>
  <c r="D25613" i="14"/>
  <c r="D25612" i="14"/>
  <c r="D25611" i="14"/>
  <c r="D25610" i="14"/>
  <c r="D25609" i="14"/>
  <c r="D25608" i="14"/>
  <c r="D25607" i="14"/>
  <c r="D25606" i="14"/>
  <c r="D25605" i="14"/>
  <c r="D25604" i="14"/>
  <c r="D25603" i="14"/>
  <c r="D25602" i="14"/>
  <c r="D25601" i="14"/>
  <c r="D25600" i="14"/>
  <c r="D25599" i="14"/>
  <c r="D25598" i="14"/>
  <c r="D25597" i="14"/>
  <c r="D25596" i="14"/>
  <c r="D25595" i="14"/>
  <c r="D25594" i="14"/>
  <c r="D25593" i="14"/>
  <c r="D25592" i="14"/>
  <c r="D25591" i="14"/>
  <c r="D25590" i="14"/>
  <c r="D25589" i="14"/>
  <c r="D25588" i="14"/>
  <c r="D25587" i="14"/>
  <c r="D25586" i="14"/>
  <c r="D25585" i="14"/>
  <c r="D25584" i="14"/>
  <c r="D25583" i="14"/>
  <c r="D25582" i="14"/>
  <c r="D25581" i="14"/>
  <c r="D25580" i="14"/>
  <c r="D25579" i="14"/>
  <c r="D25578" i="14"/>
  <c r="D25577" i="14"/>
  <c r="D25576" i="14"/>
  <c r="D25575" i="14"/>
  <c r="D25574" i="14"/>
  <c r="D25573" i="14"/>
  <c r="D25572" i="14"/>
  <c r="D25571" i="14"/>
  <c r="D25570" i="14"/>
  <c r="D25569" i="14"/>
  <c r="D25568" i="14"/>
  <c r="D25567" i="14"/>
  <c r="D25566" i="14"/>
  <c r="D25565" i="14"/>
  <c r="D25564" i="14"/>
  <c r="D25563" i="14"/>
  <c r="D25562" i="14"/>
  <c r="D25561" i="14"/>
  <c r="D25560" i="14"/>
  <c r="D25559" i="14"/>
  <c r="D25558" i="14"/>
  <c r="D25557" i="14"/>
  <c r="D25556" i="14"/>
  <c r="D25555" i="14"/>
  <c r="D25554" i="14"/>
  <c r="D25553" i="14"/>
  <c r="D25552" i="14"/>
  <c r="D25551" i="14"/>
  <c r="D25550" i="14"/>
  <c r="D25549" i="14"/>
  <c r="D25548" i="14"/>
  <c r="D25547" i="14"/>
  <c r="D25546" i="14"/>
  <c r="D25545" i="14"/>
  <c r="D25544" i="14"/>
  <c r="D25543" i="14"/>
  <c r="D25542" i="14"/>
  <c r="D25541" i="14"/>
  <c r="D25540" i="14"/>
  <c r="D25539" i="14"/>
  <c r="D25538" i="14"/>
  <c r="D25537" i="14"/>
  <c r="D25536" i="14"/>
  <c r="D25535" i="14"/>
  <c r="D25534" i="14"/>
  <c r="D25533" i="14"/>
  <c r="D25532" i="14"/>
  <c r="D25531" i="14"/>
  <c r="D25530" i="14"/>
  <c r="D25529" i="14"/>
  <c r="D25528" i="14"/>
  <c r="D25527" i="14"/>
  <c r="D25526" i="14"/>
  <c r="D25525" i="14"/>
  <c r="D25524" i="14"/>
  <c r="D25523" i="14"/>
  <c r="D25522" i="14"/>
  <c r="D25521" i="14"/>
  <c r="D25520" i="14"/>
  <c r="D25519" i="14"/>
  <c r="D25518" i="14"/>
  <c r="D25517" i="14"/>
  <c r="D25516" i="14"/>
  <c r="D25515" i="14"/>
  <c r="D25514" i="14"/>
  <c r="D25513" i="14"/>
  <c r="D25512" i="14"/>
  <c r="D25511" i="14"/>
  <c r="D25510" i="14"/>
  <c r="D25509" i="14"/>
  <c r="D25508" i="14"/>
  <c r="D25507" i="14"/>
  <c r="D25506" i="14"/>
  <c r="D25505" i="14"/>
  <c r="D25504" i="14"/>
  <c r="D25503" i="14"/>
  <c r="D25502" i="14"/>
  <c r="D25501" i="14"/>
  <c r="D25500" i="14"/>
  <c r="D25499" i="14"/>
  <c r="D25498" i="14"/>
  <c r="D25497" i="14"/>
  <c r="D25496" i="14"/>
  <c r="D25495" i="14"/>
  <c r="D25494" i="14"/>
  <c r="D25493" i="14"/>
  <c r="D25492" i="14"/>
  <c r="D25491" i="14"/>
  <c r="D25490" i="14"/>
  <c r="D25489" i="14"/>
  <c r="D25488" i="14"/>
  <c r="D25487" i="14"/>
  <c r="D25486" i="14"/>
  <c r="D25485" i="14"/>
  <c r="D25484" i="14"/>
  <c r="D25483" i="14"/>
  <c r="D25482" i="14"/>
  <c r="D25481" i="14"/>
  <c r="D25480" i="14"/>
  <c r="D25479" i="14"/>
  <c r="D25478" i="14"/>
  <c r="D25477" i="14"/>
  <c r="D25476" i="14"/>
  <c r="D25475" i="14"/>
  <c r="D25474" i="14"/>
  <c r="D25473" i="14"/>
  <c r="D25472" i="14"/>
  <c r="D25471" i="14"/>
  <c r="D25470" i="14"/>
  <c r="D25469" i="14"/>
  <c r="D25468" i="14"/>
  <c r="D25467" i="14"/>
  <c r="D25466" i="14"/>
  <c r="D25465" i="14"/>
  <c r="D25464" i="14"/>
  <c r="D25463" i="14"/>
  <c r="D25462" i="14"/>
  <c r="D25461" i="14"/>
  <c r="D25460" i="14"/>
  <c r="D25459" i="14"/>
  <c r="D25458" i="14"/>
  <c r="D25457" i="14"/>
  <c r="D25456" i="14"/>
  <c r="D25455" i="14"/>
  <c r="D25454" i="14"/>
  <c r="D25453" i="14"/>
  <c r="D25452" i="14"/>
  <c r="D25451" i="14"/>
  <c r="D25450" i="14"/>
  <c r="D25449" i="14"/>
  <c r="D25448" i="14"/>
  <c r="D25447" i="14"/>
  <c r="D25446" i="14"/>
  <c r="D25445" i="14"/>
  <c r="D25444" i="14"/>
  <c r="D25443" i="14"/>
  <c r="D25442" i="14"/>
  <c r="D25441" i="14"/>
  <c r="D25440" i="14"/>
  <c r="D25439" i="14"/>
  <c r="D25438" i="14"/>
  <c r="D25437" i="14"/>
  <c r="D25436" i="14"/>
  <c r="D25435" i="14"/>
  <c r="D25434" i="14"/>
  <c r="D25433" i="14"/>
  <c r="D25432" i="14"/>
  <c r="D25431" i="14"/>
  <c r="D25430" i="14"/>
  <c r="D25429" i="14"/>
  <c r="D25428" i="14"/>
  <c r="D25427" i="14"/>
  <c r="D25426" i="14"/>
  <c r="D25425" i="14"/>
  <c r="D25424" i="14"/>
  <c r="D25423" i="14"/>
  <c r="D25422" i="14"/>
  <c r="D25421" i="14"/>
  <c r="D25420" i="14"/>
  <c r="D25419" i="14"/>
  <c r="D25418" i="14"/>
  <c r="D25417" i="14"/>
  <c r="D25416" i="14"/>
  <c r="D25415" i="14"/>
  <c r="D25414" i="14"/>
  <c r="D25413" i="14"/>
  <c r="D25412" i="14"/>
  <c r="D25411" i="14"/>
  <c r="D25410" i="14"/>
  <c r="D25409" i="14"/>
  <c r="D25408" i="14"/>
  <c r="D25407" i="14"/>
  <c r="D25406" i="14"/>
  <c r="D25405" i="14"/>
  <c r="D25404" i="14"/>
  <c r="D25403" i="14"/>
  <c r="D25402" i="14"/>
  <c r="D25401" i="14"/>
  <c r="D25400" i="14"/>
  <c r="D25399" i="14"/>
  <c r="D25398" i="14"/>
  <c r="D25397" i="14"/>
  <c r="D25396" i="14"/>
  <c r="D25395" i="14"/>
  <c r="D25394" i="14"/>
  <c r="D25393" i="14"/>
  <c r="D25392" i="14"/>
  <c r="D25391" i="14"/>
  <c r="D25390" i="14"/>
  <c r="D25389" i="14"/>
  <c r="D25388" i="14"/>
  <c r="D25387" i="14"/>
  <c r="D25386" i="14"/>
  <c r="D25385" i="14"/>
  <c r="D25384" i="14"/>
  <c r="D25383" i="14"/>
  <c r="D25382" i="14"/>
  <c r="D25381" i="14"/>
  <c r="D25380" i="14"/>
  <c r="D25379" i="14"/>
  <c r="D25378" i="14"/>
  <c r="D25377" i="14"/>
  <c r="D25376" i="14"/>
  <c r="D25375" i="14"/>
  <c r="D25374" i="14"/>
  <c r="D25373" i="14"/>
  <c r="D25372" i="14"/>
  <c r="D25371" i="14"/>
  <c r="D25370" i="14"/>
  <c r="D25369" i="14"/>
  <c r="D25368" i="14"/>
  <c r="D25367" i="14"/>
  <c r="D25366" i="14"/>
  <c r="D25365" i="14"/>
  <c r="D25364" i="14"/>
  <c r="D25363" i="14"/>
  <c r="D25362" i="14"/>
  <c r="D25361" i="14"/>
  <c r="D25360" i="14"/>
  <c r="D25359" i="14"/>
  <c r="D25358" i="14"/>
  <c r="D25357" i="14"/>
  <c r="D25356" i="14"/>
  <c r="D25355" i="14"/>
  <c r="D25354" i="14"/>
  <c r="D25353" i="14"/>
  <c r="D25352" i="14"/>
  <c r="D25351" i="14"/>
  <c r="D25350" i="14"/>
  <c r="D25349" i="14"/>
  <c r="D25348" i="14"/>
  <c r="D25347" i="14"/>
  <c r="D25346" i="14"/>
  <c r="D25345" i="14"/>
  <c r="D25344" i="14"/>
  <c r="D25343" i="14"/>
  <c r="D25342" i="14"/>
  <c r="D25341" i="14"/>
  <c r="D25340" i="14"/>
  <c r="D25339" i="14"/>
  <c r="D25338" i="14"/>
  <c r="D25337" i="14"/>
  <c r="D25336" i="14"/>
  <c r="D25335" i="14"/>
  <c r="D25334" i="14"/>
  <c r="D25333" i="14"/>
  <c r="D25332" i="14"/>
  <c r="D25331" i="14"/>
  <c r="D25330" i="14"/>
  <c r="D25329" i="14"/>
  <c r="D25328" i="14"/>
  <c r="D25327" i="14"/>
  <c r="D25326" i="14"/>
  <c r="D25325" i="14"/>
  <c r="D25324" i="14"/>
  <c r="D25323" i="14"/>
  <c r="D25322" i="14"/>
  <c r="D25321" i="14"/>
  <c r="D25320" i="14"/>
  <c r="D25319" i="14"/>
  <c r="D25318" i="14"/>
  <c r="D25317" i="14"/>
  <c r="D25316" i="14"/>
  <c r="D25315" i="14"/>
  <c r="D25314" i="14"/>
  <c r="D25313" i="14"/>
  <c r="D25312" i="14"/>
  <c r="D25311" i="14"/>
  <c r="D25310" i="14"/>
  <c r="D25309" i="14"/>
  <c r="D25308" i="14"/>
  <c r="D25307" i="14"/>
  <c r="D25306" i="14"/>
  <c r="D25305" i="14"/>
  <c r="D25304" i="14"/>
  <c r="D25303" i="14"/>
  <c r="D25302" i="14"/>
  <c r="D25301" i="14"/>
  <c r="D25300" i="14"/>
  <c r="D25299" i="14"/>
  <c r="D25298" i="14"/>
  <c r="D25297" i="14"/>
  <c r="D25296" i="14"/>
  <c r="D25295" i="14"/>
  <c r="D25294" i="14"/>
  <c r="D25293" i="14"/>
  <c r="D25292" i="14"/>
  <c r="D25291" i="14"/>
  <c r="D25290" i="14"/>
  <c r="D25289" i="14"/>
  <c r="D25288" i="14"/>
  <c r="D25287" i="14"/>
  <c r="D25286" i="14"/>
  <c r="D25285" i="14"/>
  <c r="D25284" i="14"/>
  <c r="D25283" i="14"/>
  <c r="D25282" i="14"/>
  <c r="D25281" i="14"/>
  <c r="D25280" i="14"/>
  <c r="D25279" i="14"/>
  <c r="D25278" i="14"/>
  <c r="D25277" i="14"/>
  <c r="D25276" i="14"/>
  <c r="D25275" i="14"/>
  <c r="D25274" i="14"/>
  <c r="D25273" i="14"/>
  <c r="D25272" i="14"/>
  <c r="D25271" i="14"/>
  <c r="D25270" i="14"/>
  <c r="D25269" i="14"/>
  <c r="D25268" i="14"/>
  <c r="D25267" i="14"/>
  <c r="D25266" i="14"/>
  <c r="D25265" i="14"/>
  <c r="D25264" i="14"/>
  <c r="D25263" i="14"/>
  <c r="D25262" i="14"/>
  <c r="D25261" i="14"/>
  <c r="D25260" i="14"/>
  <c r="D25259" i="14"/>
  <c r="D25258" i="14"/>
  <c r="D25257" i="14"/>
  <c r="D25256" i="14"/>
  <c r="D25255" i="14"/>
  <c r="D25254" i="14"/>
  <c r="D25253" i="14"/>
  <c r="D25252" i="14"/>
  <c r="D25251" i="14"/>
  <c r="D25250" i="14"/>
  <c r="D25249" i="14"/>
  <c r="D25248" i="14"/>
  <c r="D25247" i="14"/>
  <c r="D25246" i="14"/>
  <c r="D25245" i="14"/>
  <c r="D25244" i="14"/>
  <c r="D25243" i="14"/>
  <c r="D25242" i="14"/>
  <c r="D25241" i="14"/>
  <c r="D25240" i="14"/>
  <c r="D25239" i="14"/>
  <c r="D25238" i="14"/>
  <c r="D25237" i="14"/>
  <c r="D25236" i="14"/>
  <c r="D25235" i="14"/>
  <c r="D25234" i="14"/>
  <c r="D25233" i="14"/>
  <c r="D25232" i="14"/>
  <c r="D25231" i="14"/>
  <c r="D25230" i="14"/>
  <c r="D25229" i="14"/>
  <c r="D25228" i="14"/>
  <c r="D25227" i="14"/>
  <c r="D25226" i="14"/>
  <c r="D25225" i="14"/>
  <c r="D25224" i="14"/>
  <c r="D25223" i="14"/>
  <c r="D25222" i="14"/>
  <c r="D25221" i="14"/>
  <c r="D25220" i="14"/>
  <c r="D25219" i="14"/>
  <c r="D25218" i="14"/>
  <c r="D25217" i="14"/>
  <c r="D25216" i="14"/>
  <c r="D25215" i="14"/>
  <c r="D25214" i="14"/>
  <c r="D25213" i="14"/>
  <c r="D25212" i="14"/>
  <c r="D25211" i="14"/>
  <c r="D25210" i="14"/>
  <c r="D25209" i="14"/>
  <c r="D25208" i="14"/>
  <c r="D25207" i="14"/>
  <c r="D25206" i="14"/>
  <c r="D25205" i="14"/>
  <c r="D25204" i="14"/>
  <c r="D25203" i="14"/>
  <c r="D25202" i="14"/>
  <c r="D25201" i="14"/>
  <c r="D25200" i="14"/>
  <c r="D25199" i="14"/>
  <c r="D25198" i="14"/>
  <c r="D25197" i="14"/>
  <c r="D25196" i="14"/>
  <c r="D25195" i="14"/>
  <c r="D25194" i="14"/>
  <c r="D25193" i="14"/>
  <c r="D25192" i="14"/>
  <c r="D25191" i="14"/>
  <c r="D25190" i="14"/>
  <c r="D25189" i="14"/>
  <c r="D25188" i="14"/>
  <c r="D25187" i="14"/>
  <c r="D25186" i="14"/>
  <c r="D25185" i="14"/>
  <c r="D25184" i="14"/>
  <c r="D25183" i="14"/>
  <c r="D25182" i="14"/>
  <c r="D25181" i="14"/>
  <c r="D25180" i="14"/>
  <c r="D25179" i="14"/>
  <c r="D25178" i="14"/>
  <c r="D25177" i="14"/>
  <c r="D25176" i="14"/>
  <c r="D25175" i="14"/>
  <c r="D25174" i="14"/>
  <c r="D25173" i="14"/>
  <c r="D25172" i="14"/>
  <c r="D25171" i="14"/>
  <c r="D25170" i="14"/>
  <c r="D25169" i="14"/>
  <c r="D25168" i="14"/>
  <c r="D25167" i="14"/>
  <c r="D25166" i="14"/>
  <c r="D25165" i="14"/>
  <c r="D25164" i="14"/>
  <c r="D25163" i="14"/>
  <c r="D25162" i="14"/>
  <c r="D25161" i="14"/>
  <c r="D25160" i="14"/>
  <c r="D25159" i="14"/>
  <c r="D25158" i="14"/>
  <c r="D25157" i="14"/>
  <c r="D25156" i="14"/>
  <c r="D25155" i="14"/>
  <c r="D25154" i="14"/>
  <c r="D25153" i="14"/>
  <c r="D25152" i="14"/>
  <c r="D25151" i="14"/>
  <c r="D25150" i="14"/>
  <c r="D25149" i="14"/>
  <c r="D25148" i="14"/>
  <c r="D25147" i="14"/>
  <c r="D25146" i="14"/>
  <c r="D25145" i="14"/>
  <c r="D25144" i="14"/>
  <c r="D25143" i="14"/>
  <c r="D25142" i="14"/>
  <c r="D25141" i="14"/>
  <c r="D25140" i="14"/>
  <c r="D25139" i="14"/>
  <c r="D25138" i="14"/>
  <c r="D25137" i="14"/>
  <c r="D25136" i="14"/>
  <c r="D25135" i="14"/>
  <c r="D25134" i="14"/>
  <c r="D25133" i="14"/>
  <c r="D25132" i="14"/>
  <c r="D25131" i="14"/>
  <c r="D25130" i="14"/>
  <c r="D25129" i="14"/>
  <c r="D25128" i="14"/>
  <c r="D25127" i="14"/>
  <c r="D25126" i="14"/>
  <c r="D25125" i="14"/>
  <c r="D25124" i="14"/>
  <c r="D25123" i="14"/>
  <c r="D25122" i="14"/>
  <c r="D25121" i="14"/>
  <c r="D25120" i="14"/>
  <c r="D25119" i="14"/>
  <c r="D25118" i="14"/>
  <c r="D25117" i="14"/>
  <c r="D25116" i="14"/>
  <c r="D25115" i="14"/>
  <c r="D25114" i="14"/>
  <c r="D25113" i="14"/>
  <c r="D25112" i="14"/>
  <c r="D25111" i="14"/>
  <c r="D25110" i="14"/>
  <c r="D25109" i="14"/>
  <c r="D25108" i="14"/>
  <c r="D25107" i="14"/>
  <c r="D25106" i="14"/>
  <c r="D25105" i="14"/>
  <c r="D25104" i="14"/>
  <c r="D25103" i="14"/>
  <c r="D25102" i="14"/>
  <c r="D25101" i="14"/>
  <c r="D25100" i="14"/>
  <c r="D25099" i="14"/>
  <c r="D25098" i="14"/>
  <c r="D25097" i="14"/>
  <c r="D25096" i="14"/>
  <c r="D25095" i="14"/>
  <c r="D25094" i="14"/>
  <c r="D25093" i="14"/>
  <c r="D25092" i="14"/>
  <c r="D25091" i="14"/>
  <c r="D25090" i="14"/>
  <c r="D25089" i="14"/>
  <c r="D25088" i="14"/>
  <c r="D25087" i="14"/>
  <c r="D25086" i="14"/>
  <c r="D25085" i="14"/>
  <c r="D25084" i="14"/>
  <c r="D25083" i="14"/>
  <c r="D25082" i="14"/>
  <c r="D25081" i="14"/>
  <c r="D25080" i="14"/>
  <c r="D25079" i="14"/>
  <c r="D25078" i="14"/>
  <c r="D25077" i="14"/>
  <c r="D25076" i="14"/>
  <c r="D25075" i="14"/>
  <c r="D25074" i="14"/>
  <c r="D25073" i="14"/>
  <c r="D25072" i="14"/>
  <c r="D25071" i="14"/>
  <c r="D25070" i="14"/>
  <c r="D25069" i="14"/>
  <c r="D25068" i="14"/>
  <c r="D25067" i="14"/>
  <c r="D25066" i="14"/>
  <c r="D25065" i="14"/>
  <c r="D25064" i="14"/>
  <c r="D25063" i="14"/>
  <c r="D25062" i="14"/>
  <c r="D25061" i="14"/>
  <c r="D25060" i="14"/>
  <c r="D25059" i="14"/>
  <c r="D25058" i="14"/>
  <c r="D25057" i="14"/>
  <c r="D25056" i="14"/>
  <c r="D25055" i="14"/>
  <c r="D25054" i="14"/>
  <c r="D25053" i="14"/>
  <c r="D25052" i="14"/>
  <c r="D25051" i="14"/>
  <c r="D25050" i="14"/>
  <c r="D25049" i="14"/>
  <c r="D25048" i="14"/>
  <c r="D25047" i="14"/>
  <c r="D25046" i="14"/>
  <c r="D25045" i="14"/>
  <c r="D25044" i="14"/>
  <c r="D25043" i="14"/>
  <c r="D25042" i="14"/>
  <c r="D25041" i="14"/>
  <c r="D25040" i="14"/>
  <c r="D25039" i="14"/>
  <c r="D25038" i="14"/>
  <c r="D25037" i="14"/>
  <c r="D25036" i="14"/>
  <c r="D25035" i="14"/>
  <c r="D25034" i="14"/>
  <c r="D25033" i="14"/>
  <c r="D25032" i="14"/>
  <c r="D25031" i="14"/>
  <c r="D25030" i="14"/>
  <c r="D25029" i="14"/>
  <c r="D25028" i="14"/>
  <c r="D25027" i="14"/>
  <c r="D25026" i="14"/>
  <c r="D25025" i="14"/>
  <c r="D25024" i="14"/>
  <c r="D25023" i="14"/>
  <c r="D25022" i="14"/>
  <c r="D25021" i="14"/>
  <c r="D25020" i="14"/>
  <c r="D25019" i="14"/>
  <c r="D25018" i="14"/>
  <c r="D25017" i="14"/>
  <c r="D25016" i="14"/>
  <c r="D25015" i="14"/>
  <c r="D25014" i="14"/>
  <c r="D25013" i="14"/>
  <c r="D25012" i="14"/>
  <c r="D25011" i="14"/>
  <c r="D25010" i="14"/>
  <c r="D25009" i="14"/>
  <c r="D25008" i="14"/>
  <c r="D25007" i="14"/>
  <c r="D25006" i="14"/>
  <c r="D25005" i="14"/>
  <c r="D25004" i="14"/>
  <c r="D25003" i="14"/>
  <c r="D25002" i="14"/>
  <c r="D25001" i="14"/>
  <c r="D25000" i="14"/>
  <c r="D24999" i="14"/>
  <c r="D24998" i="14"/>
  <c r="D24997" i="14"/>
  <c r="D24996" i="14"/>
  <c r="D24995" i="14"/>
  <c r="D24994" i="14"/>
  <c r="D24993" i="14"/>
  <c r="D24992" i="14"/>
  <c r="D24991" i="14"/>
  <c r="D24990" i="14"/>
  <c r="D24989" i="14"/>
  <c r="D24988" i="14"/>
  <c r="D24987" i="14"/>
  <c r="D24986" i="14"/>
  <c r="D24985" i="14"/>
  <c r="D24984" i="14"/>
  <c r="D24983" i="14"/>
  <c r="D24982" i="14"/>
  <c r="D24981" i="14"/>
  <c r="D24980" i="14"/>
  <c r="D24979" i="14"/>
  <c r="D24978" i="14"/>
  <c r="D24977" i="14"/>
  <c r="D24976" i="14"/>
  <c r="D24975" i="14"/>
  <c r="D24974" i="14"/>
  <c r="D24973" i="14"/>
  <c r="D24972" i="14"/>
  <c r="D24971" i="14"/>
  <c r="D24970" i="14"/>
  <c r="D24969" i="14"/>
  <c r="D24968" i="14"/>
  <c r="D24967" i="14"/>
  <c r="D24966" i="14"/>
  <c r="D24965" i="14"/>
  <c r="D24964" i="14"/>
  <c r="D24963" i="14"/>
  <c r="D24962" i="14"/>
  <c r="D24961" i="14"/>
  <c r="D24960" i="14"/>
  <c r="D24959" i="14"/>
  <c r="D24958" i="14"/>
  <c r="D24957" i="14"/>
  <c r="D24956" i="14"/>
  <c r="D24955" i="14"/>
  <c r="D24954" i="14"/>
  <c r="D24953" i="14"/>
  <c r="D24952" i="14"/>
  <c r="D24951" i="14"/>
  <c r="D24950" i="14"/>
  <c r="D24949" i="14"/>
  <c r="D24948" i="14"/>
  <c r="D24947" i="14"/>
  <c r="D24946" i="14"/>
  <c r="D24945" i="14"/>
  <c r="D24944" i="14"/>
  <c r="D24943" i="14"/>
  <c r="D24942" i="14"/>
  <c r="D24941" i="14"/>
  <c r="D24940" i="14"/>
  <c r="D24939" i="14"/>
  <c r="D24938" i="14"/>
  <c r="D24937" i="14"/>
  <c r="D24936" i="14"/>
  <c r="D24935" i="14"/>
  <c r="D24934" i="14"/>
  <c r="D24933" i="14"/>
  <c r="D24932" i="14"/>
  <c r="D24931" i="14"/>
  <c r="D24930" i="14"/>
  <c r="D24929" i="14"/>
  <c r="D24928" i="14"/>
  <c r="D24927" i="14"/>
  <c r="D24926" i="14"/>
  <c r="D24925" i="14"/>
  <c r="D24924" i="14"/>
  <c r="D24923" i="14"/>
  <c r="D24922" i="14"/>
  <c r="D24921" i="14"/>
  <c r="D24920" i="14"/>
  <c r="D24919" i="14"/>
  <c r="D24918" i="14"/>
  <c r="D24917" i="14"/>
  <c r="D24916" i="14"/>
  <c r="D24915" i="14"/>
  <c r="D24914" i="14"/>
  <c r="D24913" i="14"/>
  <c r="D24912" i="14"/>
  <c r="D24911" i="14"/>
  <c r="D24910" i="14"/>
  <c r="D24909" i="14"/>
  <c r="D24908" i="14"/>
  <c r="D24907" i="14"/>
  <c r="D24906" i="14"/>
  <c r="D24905" i="14"/>
  <c r="D24904" i="14"/>
  <c r="D24903" i="14"/>
  <c r="D24902" i="14"/>
  <c r="D24901" i="14"/>
  <c r="D24900" i="14"/>
  <c r="D24899" i="14"/>
  <c r="D24898" i="14"/>
  <c r="D24897" i="14"/>
  <c r="D24896" i="14"/>
  <c r="D24895" i="14"/>
  <c r="D24894" i="14"/>
  <c r="D24893" i="14"/>
  <c r="D24892" i="14"/>
  <c r="D24891" i="14"/>
  <c r="D24890" i="14"/>
  <c r="D24889" i="14"/>
  <c r="D24888" i="14"/>
  <c r="D24887" i="14"/>
  <c r="D24886" i="14"/>
  <c r="D24885" i="14"/>
  <c r="D24884" i="14"/>
  <c r="D24883" i="14"/>
  <c r="D24882" i="14"/>
  <c r="D24881" i="14"/>
  <c r="D24880" i="14"/>
  <c r="D24879" i="14"/>
  <c r="D24878" i="14"/>
  <c r="D24877" i="14"/>
  <c r="D24876" i="14"/>
  <c r="D24875" i="14"/>
  <c r="D24874" i="14"/>
  <c r="D24873" i="14"/>
  <c r="D24872" i="14"/>
  <c r="D24871" i="14"/>
  <c r="D24870" i="14"/>
  <c r="D24869" i="14"/>
  <c r="D24868" i="14"/>
  <c r="D24867" i="14"/>
  <c r="D24866" i="14"/>
  <c r="D24865" i="14"/>
  <c r="D24864" i="14"/>
  <c r="D24863" i="14"/>
  <c r="D24862" i="14"/>
  <c r="D24861" i="14"/>
  <c r="D24860" i="14"/>
  <c r="D24859" i="14"/>
  <c r="D24858" i="14"/>
  <c r="D24857" i="14"/>
  <c r="D24856" i="14"/>
  <c r="D24855" i="14"/>
  <c r="D24854" i="14"/>
  <c r="D24853" i="14"/>
  <c r="D24852" i="14"/>
  <c r="D24851" i="14"/>
  <c r="D24850" i="14"/>
  <c r="D24849" i="14"/>
  <c r="D24848" i="14"/>
  <c r="D24847" i="14"/>
  <c r="D24846" i="14"/>
  <c r="D24845" i="14"/>
  <c r="D24844" i="14"/>
  <c r="D24843" i="14"/>
  <c r="D24842" i="14"/>
  <c r="D24841" i="14"/>
  <c r="D24840" i="14"/>
  <c r="D24839" i="14"/>
  <c r="D24838" i="14"/>
  <c r="D24837" i="14"/>
  <c r="D24836" i="14"/>
  <c r="D24835" i="14"/>
  <c r="D24834" i="14"/>
  <c r="D24833" i="14"/>
  <c r="D24832" i="14"/>
  <c r="D24831" i="14"/>
  <c r="D24830" i="14"/>
  <c r="D24829" i="14"/>
  <c r="D24828" i="14"/>
  <c r="D24827" i="14"/>
  <c r="D24826" i="14"/>
  <c r="D24825" i="14"/>
  <c r="D24824" i="14"/>
  <c r="D24823" i="14"/>
  <c r="D24822" i="14"/>
  <c r="D24821" i="14"/>
  <c r="D24820" i="14"/>
  <c r="D24819" i="14"/>
  <c r="D24818" i="14"/>
  <c r="D24817" i="14"/>
  <c r="D24816" i="14"/>
  <c r="D24815" i="14"/>
  <c r="D24814" i="14"/>
  <c r="D24813" i="14"/>
  <c r="D24812" i="14"/>
  <c r="D24811" i="14"/>
  <c r="D24810" i="14"/>
  <c r="D24809" i="14"/>
  <c r="D24808" i="14"/>
  <c r="D24807" i="14"/>
  <c r="D24806" i="14"/>
  <c r="D24805" i="14"/>
  <c r="D24804" i="14"/>
  <c r="D24803" i="14"/>
  <c r="D24802" i="14"/>
  <c r="D24801" i="14"/>
  <c r="D24800" i="14"/>
  <c r="D24799" i="14"/>
  <c r="D24798" i="14"/>
  <c r="D24797" i="14"/>
  <c r="D24796" i="14"/>
  <c r="D24795" i="14"/>
  <c r="D24794" i="14"/>
  <c r="D24793" i="14"/>
  <c r="D24792" i="14"/>
  <c r="D24791" i="14"/>
  <c r="D24790" i="14"/>
  <c r="D24789" i="14"/>
  <c r="D24788" i="14"/>
  <c r="D24787" i="14"/>
  <c r="D24786" i="14"/>
  <c r="D24785" i="14"/>
  <c r="D24784" i="14"/>
  <c r="D24783" i="14"/>
  <c r="D24782" i="14"/>
  <c r="D24781" i="14"/>
  <c r="D24780" i="14"/>
  <c r="D24779" i="14"/>
  <c r="D24778" i="14"/>
  <c r="D24777" i="14"/>
  <c r="D24776" i="14"/>
  <c r="D24775" i="14"/>
  <c r="D24774" i="14"/>
  <c r="D24773" i="14"/>
  <c r="D24772" i="14"/>
  <c r="D24771" i="14"/>
  <c r="D24770" i="14"/>
  <c r="D24769" i="14"/>
  <c r="D24768" i="14"/>
  <c r="D24767" i="14"/>
  <c r="D24766" i="14"/>
  <c r="D24765" i="14"/>
  <c r="D24764" i="14"/>
  <c r="D24763" i="14"/>
  <c r="D24762" i="14"/>
  <c r="D24761" i="14"/>
  <c r="D24760" i="14"/>
  <c r="D24759" i="14"/>
  <c r="D24758" i="14"/>
  <c r="D24757" i="14"/>
  <c r="D24756" i="14"/>
  <c r="D24755" i="14"/>
  <c r="D24754" i="14"/>
  <c r="D24753" i="14"/>
  <c r="D24752" i="14"/>
  <c r="D24751" i="14"/>
  <c r="D24750" i="14"/>
  <c r="D24749" i="14"/>
  <c r="D24748" i="14"/>
  <c r="D24747" i="14"/>
  <c r="D24746" i="14"/>
  <c r="D24745" i="14"/>
  <c r="D24744" i="14"/>
  <c r="D24743" i="14"/>
  <c r="D24742" i="14"/>
  <c r="D24741" i="14"/>
  <c r="D24740" i="14"/>
  <c r="D24739" i="14"/>
  <c r="D24738" i="14"/>
  <c r="D24737" i="14"/>
  <c r="D24736" i="14"/>
  <c r="D24735" i="14"/>
  <c r="D24734" i="14"/>
  <c r="D24733" i="14"/>
  <c r="D24732" i="14"/>
  <c r="D24731" i="14"/>
  <c r="D24730" i="14"/>
  <c r="D24729" i="14"/>
  <c r="D24728" i="14"/>
  <c r="D24727" i="14"/>
  <c r="D24726" i="14"/>
  <c r="D24725" i="14"/>
  <c r="D24724" i="14"/>
  <c r="D24723" i="14"/>
  <c r="D24722" i="14"/>
  <c r="D24721" i="14"/>
  <c r="D24720" i="14"/>
  <c r="D24719" i="14"/>
  <c r="D24718" i="14"/>
  <c r="D24717" i="14"/>
  <c r="D24716" i="14"/>
  <c r="D24715" i="14"/>
  <c r="D24714" i="14"/>
  <c r="D24713" i="14"/>
  <c r="D24712" i="14"/>
  <c r="D24711" i="14"/>
  <c r="D24710" i="14"/>
  <c r="D24709" i="14"/>
  <c r="D24708" i="14"/>
  <c r="D24707" i="14"/>
  <c r="D24706" i="14"/>
  <c r="D24705" i="14"/>
  <c r="D24704" i="14"/>
  <c r="D24703" i="14"/>
  <c r="D24702" i="14"/>
  <c r="D24701" i="14"/>
  <c r="D24700" i="14"/>
  <c r="D24699" i="14"/>
  <c r="D24698" i="14"/>
  <c r="D24697" i="14"/>
  <c r="D24696" i="14"/>
  <c r="D24695" i="14"/>
  <c r="D24694" i="14"/>
  <c r="D24693" i="14"/>
  <c r="D24692" i="14"/>
  <c r="D24691" i="14"/>
  <c r="D24690" i="14"/>
  <c r="D24689" i="14"/>
  <c r="D24688" i="14"/>
  <c r="D24687" i="14"/>
  <c r="D24686" i="14"/>
  <c r="D24685" i="14"/>
  <c r="D24684" i="14"/>
  <c r="D24683" i="14"/>
  <c r="D24682" i="14"/>
  <c r="D24681" i="14"/>
  <c r="D24680" i="14"/>
  <c r="D24679" i="14"/>
  <c r="D24678" i="14"/>
  <c r="D24677" i="14"/>
  <c r="D24676" i="14"/>
  <c r="D24675" i="14"/>
  <c r="D24674" i="14"/>
  <c r="D24673" i="14"/>
  <c r="D24672" i="14"/>
  <c r="D24671" i="14"/>
  <c r="D24670" i="14"/>
  <c r="D24669" i="14"/>
  <c r="D24668" i="14"/>
  <c r="D24667" i="14"/>
  <c r="D24666" i="14"/>
  <c r="D24665" i="14"/>
  <c r="D24664" i="14"/>
  <c r="D24663" i="14"/>
  <c r="D24662" i="14"/>
  <c r="D24661" i="14"/>
  <c r="D24660" i="14"/>
  <c r="D24659" i="14"/>
  <c r="D24658" i="14"/>
  <c r="D24657" i="14"/>
  <c r="D24656" i="14"/>
  <c r="D24655" i="14"/>
  <c r="D24654" i="14"/>
  <c r="D24653" i="14"/>
  <c r="D24652" i="14"/>
  <c r="D24651" i="14"/>
  <c r="D24650" i="14"/>
  <c r="D24649" i="14"/>
  <c r="D24648" i="14"/>
  <c r="D24647" i="14"/>
  <c r="D24646" i="14"/>
  <c r="D24645" i="14"/>
  <c r="D24644" i="14"/>
  <c r="D24643" i="14"/>
  <c r="D24642" i="14"/>
  <c r="D24641" i="14"/>
  <c r="D24640" i="14"/>
  <c r="D24639" i="14"/>
  <c r="D24638" i="14"/>
  <c r="D24637" i="14"/>
  <c r="D24636" i="14"/>
  <c r="D24635" i="14"/>
  <c r="D24634" i="14"/>
  <c r="D24633" i="14"/>
  <c r="D24632" i="14"/>
  <c r="D24631" i="14"/>
  <c r="D24630" i="14"/>
  <c r="D24629" i="14"/>
  <c r="D24628" i="14"/>
  <c r="D24627" i="14"/>
  <c r="D24626" i="14"/>
  <c r="D24625" i="14"/>
  <c r="D24624" i="14"/>
  <c r="D24623" i="14"/>
  <c r="D24622" i="14"/>
  <c r="D24621" i="14"/>
  <c r="D24620" i="14"/>
  <c r="D24619" i="14"/>
  <c r="D24618" i="14"/>
  <c r="D24617" i="14"/>
  <c r="D24616" i="14"/>
  <c r="D24615" i="14"/>
  <c r="D24614" i="14"/>
  <c r="D24613" i="14"/>
  <c r="D24612" i="14"/>
  <c r="D24611" i="14"/>
  <c r="D24610" i="14"/>
  <c r="D24609" i="14"/>
  <c r="D24608" i="14"/>
  <c r="D24607" i="14"/>
  <c r="D24606" i="14"/>
  <c r="D24605" i="14"/>
  <c r="D24604" i="14"/>
  <c r="D24603" i="14"/>
  <c r="D24602" i="14"/>
  <c r="D24601" i="14"/>
  <c r="D24600" i="14"/>
  <c r="D24599" i="14"/>
  <c r="D24598" i="14"/>
  <c r="D24597" i="14"/>
  <c r="D24596" i="14"/>
  <c r="D24595" i="14"/>
  <c r="D24594" i="14"/>
  <c r="D24593" i="14"/>
  <c r="D24592" i="14"/>
  <c r="D24591" i="14"/>
  <c r="D24590" i="14"/>
  <c r="D24589" i="14"/>
  <c r="D24588" i="14"/>
  <c r="D24587" i="14"/>
  <c r="D24586" i="14"/>
  <c r="D24585" i="14"/>
  <c r="D24584" i="14"/>
  <c r="D24583" i="14"/>
  <c r="D24582" i="14"/>
  <c r="D24581" i="14"/>
  <c r="D24580" i="14"/>
  <c r="D24579" i="14"/>
  <c r="D24578" i="14"/>
  <c r="D24577" i="14"/>
  <c r="D24576" i="14"/>
  <c r="D24575" i="14"/>
  <c r="D24574" i="14"/>
  <c r="D24573" i="14"/>
  <c r="D24572" i="14"/>
  <c r="D24571" i="14"/>
  <c r="D24570" i="14"/>
  <c r="D24569" i="14"/>
  <c r="D24568" i="14"/>
  <c r="D24567" i="14"/>
  <c r="D24566" i="14"/>
  <c r="D24565" i="14"/>
  <c r="D24564" i="14"/>
  <c r="D24563" i="14"/>
  <c r="D24562" i="14"/>
  <c r="D24561" i="14"/>
  <c r="D24560" i="14"/>
  <c r="D24559" i="14"/>
  <c r="D24558" i="14"/>
  <c r="D24557" i="14"/>
  <c r="D24556" i="14"/>
  <c r="D24555" i="14"/>
  <c r="D24554" i="14"/>
  <c r="D24553" i="14"/>
  <c r="D24552" i="14"/>
  <c r="D24551" i="14"/>
  <c r="D24550" i="14"/>
  <c r="D24549" i="14"/>
  <c r="D24548" i="14"/>
  <c r="D24547" i="14"/>
  <c r="D24546" i="14"/>
  <c r="D24545" i="14"/>
  <c r="D24544" i="14"/>
  <c r="D24543" i="14"/>
  <c r="D24542" i="14"/>
  <c r="D24541" i="14"/>
  <c r="D24540" i="14"/>
  <c r="D24539" i="14"/>
  <c r="D24538" i="14"/>
  <c r="D24537" i="14"/>
  <c r="D24536" i="14"/>
  <c r="D24535" i="14"/>
  <c r="D24534" i="14"/>
  <c r="D24533" i="14"/>
  <c r="D24532" i="14"/>
  <c r="D24531" i="14"/>
  <c r="D24530" i="14"/>
  <c r="D24529" i="14"/>
  <c r="D24528" i="14"/>
  <c r="D24527" i="14"/>
  <c r="D24526" i="14"/>
  <c r="D24525" i="14"/>
  <c r="D24524" i="14"/>
  <c r="D24523" i="14"/>
  <c r="D24522" i="14"/>
  <c r="D24521" i="14"/>
  <c r="D24520" i="14"/>
  <c r="D24519" i="14"/>
  <c r="D24518" i="14"/>
  <c r="D24517" i="14"/>
  <c r="D24516" i="14"/>
  <c r="D24515" i="14"/>
  <c r="D24514" i="14"/>
  <c r="D24513" i="14"/>
  <c r="D24512" i="14"/>
  <c r="D24511" i="14"/>
  <c r="D24510" i="14"/>
  <c r="D24509" i="14"/>
  <c r="D24508" i="14"/>
  <c r="D24507" i="14"/>
  <c r="D24506" i="14"/>
  <c r="D24505" i="14"/>
  <c r="D24504" i="14"/>
  <c r="D24503" i="14"/>
  <c r="D24502" i="14"/>
  <c r="D24501" i="14"/>
  <c r="D24500" i="14"/>
  <c r="D24499" i="14"/>
  <c r="D24498" i="14"/>
  <c r="D24497" i="14"/>
  <c r="D24496" i="14"/>
  <c r="D24495" i="14"/>
  <c r="D24494" i="14"/>
  <c r="D24493" i="14"/>
  <c r="D24492" i="14"/>
  <c r="D24491" i="14"/>
  <c r="D24490" i="14"/>
  <c r="D24489" i="14"/>
  <c r="D24488" i="14"/>
  <c r="D24487" i="14"/>
  <c r="D24486" i="14"/>
  <c r="D24485" i="14"/>
  <c r="D24484" i="14"/>
  <c r="D24483" i="14"/>
  <c r="D24482" i="14"/>
  <c r="D24481" i="14"/>
  <c r="D24480" i="14"/>
  <c r="D24479" i="14"/>
  <c r="D24478" i="14"/>
  <c r="D24477" i="14"/>
  <c r="D24476" i="14"/>
  <c r="D24475" i="14"/>
  <c r="D24474" i="14"/>
  <c r="D24473" i="14"/>
  <c r="D24472" i="14"/>
  <c r="D24471" i="14"/>
  <c r="D24470" i="14"/>
  <c r="D24469" i="14"/>
  <c r="D24468" i="14"/>
  <c r="D24467" i="14"/>
  <c r="D24466" i="14"/>
  <c r="D24465" i="14"/>
  <c r="D24464" i="14"/>
  <c r="D24463" i="14"/>
  <c r="D24462" i="14"/>
  <c r="D24461" i="14"/>
  <c r="D24460" i="14"/>
  <c r="D24459" i="14"/>
  <c r="D24458" i="14"/>
  <c r="D24457" i="14"/>
  <c r="D24456" i="14"/>
  <c r="D24455" i="14"/>
  <c r="D24454" i="14"/>
  <c r="D24453" i="14"/>
  <c r="D24452" i="14"/>
  <c r="D24451" i="14"/>
  <c r="D24450" i="14"/>
  <c r="D24449" i="14"/>
  <c r="D24448" i="14"/>
  <c r="D24447" i="14"/>
  <c r="D24446" i="14"/>
  <c r="D24445" i="14"/>
  <c r="D24444" i="14"/>
  <c r="D24443" i="14"/>
  <c r="D24442" i="14"/>
  <c r="D24441" i="14"/>
  <c r="D24440" i="14"/>
  <c r="D24439" i="14"/>
  <c r="D24438" i="14"/>
  <c r="D24437" i="14"/>
  <c r="D24436" i="14"/>
  <c r="D24435" i="14"/>
  <c r="D24434" i="14"/>
  <c r="D24433" i="14"/>
  <c r="D24432" i="14"/>
  <c r="D24431" i="14"/>
  <c r="D24430" i="14"/>
  <c r="D24429" i="14"/>
  <c r="D24428" i="14"/>
  <c r="D24427" i="14"/>
  <c r="D24426" i="14"/>
  <c r="D24425" i="14"/>
  <c r="D24424" i="14"/>
  <c r="D24423" i="14"/>
  <c r="D24422" i="14"/>
  <c r="D24421" i="14"/>
  <c r="D24420" i="14"/>
  <c r="D24419" i="14"/>
  <c r="D24418" i="14"/>
  <c r="D24417" i="14"/>
  <c r="D24416" i="14"/>
  <c r="D24415" i="14"/>
  <c r="D24414" i="14"/>
  <c r="D24413" i="14"/>
  <c r="D24412" i="14"/>
  <c r="D24411" i="14"/>
  <c r="D24410" i="14"/>
  <c r="D24409" i="14"/>
  <c r="D24408" i="14"/>
  <c r="D24407" i="14"/>
  <c r="D24406" i="14"/>
  <c r="D24405" i="14"/>
  <c r="D24404" i="14"/>
  <c r="D24403" i="14"/>
  <c r="D24402" i="14"/>
  <c r="D24401" i="14"/>
  <c r="D24400" i="14"/>
  <c r="D24399" i="14"/>
  <c r="D24398" i="14"/>
  <c r="D24397" i="14"/>
  <c r="D24396" i="14"/>
  <c r="D24395" i="14"/>
  <c r="D24394" i="14"/>
  <c r="D24393" i="14"/>
  <c r="D24392" i="14"/>
  <c r="D24391" i="14"/>
  <c r="D24390" i="14"/>
  <c r="D24389" i="14"/>
  <c r="D24388" i="14"/>
  <c r="D24387" i="14"/>
  <c r="D24386" i="14"/>
  <c r="D24385" i="14"/>
  <c r="D24384" i="14"/>
  <c r="D24383" i="14"/>
  <c r="D24382" i="14"/>
  <c r="D24381" i="14"/>
  <c r="D24380" i="14"/>
  <c r="D24379" i="14"/>
  <c r="D24378" i="14"/>
  <c r="D24377" i="14"/>
  <c r="D24376" i="14"/>
  <c r="D24375" i="14"/>
  <c r="D24374" i="14"/>
  <c r="D24373" i="14"/>
  <c r="D24372" i="14"/>
  <c r="D24371" i="14"/>
  <c r="D24370" i="14"/>
  <c r="D24369" i="14"/>
  <c r="D24368" i="14"/>
  <c r="D24367" i="14"/>
  <c r="D24366" i="14"/>
  <c r="D24365" i="14"/>
  <c r="D24364" i="14"/>
  <c r="D24363" i="14"/>
  <c r="D24362" i="14"/>
  <c r="D24361" i="14"/>
  <c r="D24360" i="14"/>
  <c r="D24359" i="14"/>
  <c r="D24358" i="14"/>
  <c r="D24357" i="14"/>
  <c r="D24356" i="14"/>
  <c r="D24355" i="14"/>
  <c r="D24354" i="14"/>
  <c r="D24353" i="14"/>
  <c r="D24352" i="14"/>
  <c r="D24351" i="14"/>
  <c r="D24350" i="14"/>
  <c r="D24349" i="14"/>
  <c r="D24348" i="14"/>
  <c r="D24347" i="14"/>
  <c r="D24346" i="14"/>
  <c r="D24345" i="14"/>
  <c r="D24344" i="14"/>
  <c r="D24343" i="14"/>
  <c r="D24342" i="14"/>
  <c r="D24341" i="14"/>
  <c r="D24340" i="14"/>
  <c r="D24339" i="14"/>
  <c r="D24338" i="14"/>
  <c r="D24337" i="14"/>
  <c r="D24336" i="14"/>
  <c r="D24335" i="14"/>
  <c r="D24334" i="14"/>
  <c r="D24333" i="14"/>
  <c r="D24332" i="14"/>
  <c r="D24331" i="14"/>
  <c r="D24330" i="14"/>
  <c r="D24329" i="14"/>
  <c r="D24328" i="14"/>
  <c r="D24327" i="14"/>
  <c r="D24326" i="14"/>
  <c r="D24325" i="14"/>
  <c r="D24324" i="14"/>
  <c r="D24323" i="14"/>
  <c r="D24322" i="14"/>
  <c r="D24321" i="14"/>
  <c r="D24320" i="14"/>
  <c r="D24319" i="14"/>
  <c r="D24318" i="14"/>
  <c r="D24317" i="14"/>
  <c r="D24316" i="14"/>
  <c r="D24315" i="14"/>
  <c r="D24314" i="14"/>
  <c r="D24313" i="14"/>
  <c r="D24312" i="14"/>
  <c r="D24311" i="14"/>
  <c r="D24310" i="14"/>
  <c r="D24309" i="14"/>
  <c r="D24308" i="14"/>
  <c r="D24307" i="14"/>
  <c r="D24306" i="14"/>
  <c r="D24305" i="14"/>
  <c r="D24304" i="14"/>
  <c r="D24303" i="14"/>
  <c r="D24302" i="14"/>
  <c r="D24301" i="14"/>
  <c r="D24300" i="14"/>
  <c r="D24299" i="14"/>
  <c r="D24298" i="14"/>
  <c r="D24297" i="14"/>
  <c r="D24296" i="14"/>
  <c r="D24295" i="14"/>
  <c r="D24294" i="14"/>
  <c r="D24293" i="14"/>
  <c r="D24292" i="14"/>
  <c r="D24291" i="14"/>
  <c r="D24290" i="14"/>
  <c r="D24289" i="14"/>
  <c r="D24288" i="14"/>
  <c r="D24287" i="14"/>
  <c r="D24286" i="14"/>
  <c r="D24285" i="14"/>
  <c r="D24284" i="14"/>
  <c r="D24283" i="14"/>
  <c r="D24282" i="14"/>
  <c r="D24281" i="14"/>
  <c r="D24280" i="14"/>
  <c r="D24279" i="14"/>
  <c r="D24278" i="14"/>
  <c r="D24277" i="14"/>
  <c r="D24276" i="14"/>
  <c r="D24275" i="14"/>
  <c r="D24274" i="14"/>
  <c r="D24273" i="14"/>
  <c r="D24272" i="14"/>
  <c r="D24271" i="14"/>
  <c r="D24270" i="14"/>
  <c r="D24269" i="14"/>
  <c r="D24268" i="14"/>
  <c r="D24267" i="14"/>
  <c r="D24266" i="14"/>
  <c r="D24265" i="14"/>
  <c r="D24264" i="14"/>
  <c r="D24263" i="14"/>
  <c r="D24262" i="14"/>
  <c r="D24261" i="14"/>
  <c r="D24260" i="14"/>
  <c r="D24259" i="14"/>
  <c r="D24258" i="14"/>
  <c r="D24257" i="14"/>
  <c r="D24256" i="14"/>
  <c r="D24255" i="14"/>
  <c r="D24254" i="14"/>
  <c r="D24253" i="14"/>
  <c r="D24252" i="14"/>
  <c r="D24251" i="14"/>
  <c r="D24250" i="14"/>
  <c r="D24249" i="14"/>
  <c r="D24248" i="14"/>
  <c r="D24247" i="14"/>
  <c r="D24246" i="14"/>
  <c r="D24245" i="14"/>
  <c r="D24244" i="14"/>
  <c r="D24243" i="14"/>
  <c r="D24242" i="14"/>
  <c r="D24241" i="14"/>
  <c r="D24240" i="14"/>
  <c r="D24239" i="14"/>
  <c r="D24238" i="14"/>
  <c r="D24237" i="14"/>
  <c r="D24236" i="14"/>
  <c r="D24235" i="14"/>
  <c r="D24234" i="14"/>
  <c r="D24233" i="14"/>
  <c r="D24232" i="14"/>
  <c r="D24231" i="14"/>
  <c r="D24230" i="14"/>
  <c r="D24229" i="14"/>
  <c r="D24228" i="14"/>
  <c r="D24227" i="14"/>
  <c r="D24226" i="14"/>
  <c r="D24225" i="14"/>
  <c r="D24224" i="14"/>
  <c r="D24223" i="14"/>
  <c r="D24222" i="14"/>
  <c r="D24221" i="14"/>
  <c r="D24220" i="14"/>
  <c r="D24219" i="14"/>
  <c r="D24218" i="14"/>
  <c r="D24217" i="14"/>
  <c r="D24216" i="14"/>
  <c r="D24215" i="14"/>
  <c r="D24214" i="14"/>
  <c r="D24213" i="14"/>
  <c r="D24212" i="14"/>
  <c r="D24211" i="14"/>
  <c r="D24210" i="14"/>
  <c r="D24209" i="14"/>
  <c r="D24208" i="14"/>
  <c r="D24207" i="14"/>
  <c r="D24206" i="14"/>
  <c r="D24205" i="14"/>
  <c r="D24204" i="14"/>
  <c r="D24203" i="14"/>
  <c r="D24202" i="14"/>
  <c r="D24201" i="14"/>
  <c r="D24200" i="14"/>
  <c r="D24199" i="14"/>
  <c r="D24198" i="14"/>
  <c r="D24197" i="14"/>
  <c r="D24196" i="14"/>
  <c r="D24195" i="14"/>
  <c r="D24194" i="14"/>
  <c r="D24193" i="14"/>
  <c r="D24192" i="14"/>
  <c r="D24191" i="14"/>
  <c r="D24190" i="14"/>
  <c r="D24189" i="14"/>
  <c r="D24188" i="14"/>
  <c r="D24187" i="14"/>
  <c r="D24186" i="14"/>
  <c r="D24185" i="14"/>
  <c r="D24184" i="14"/>
  <c r="D24183" i="14"/>
  <c r="D24182" i="14"/>
  <c r="D24181" i="14"/>
  <c r="D24180" i="14"/>
  <c r="D24179" i="14"/>
  <c r="D24178" i="14"/>
  <c r="D24177" i="14"/>
  <c r="D24176" i="14"/>
  <c r="D24175" i="14"/>
  <c r="D24174" i="14"/>
  <c r="D24173" i="14"/>
  <c r="D24172" i="14"/>
  <c r="D24171" i="14"/>
  <c r="D24170" i="14"/>
  <c r="D24169" i="14"/>
  <c r="D24168" i="14"/>
  <c r="D24167" i="14"/>
  <c r="D24166" i="14"/>
  <c r="D24165" i="14"/>
  <c r="D24164" i="14"/>
  <c r="D24163" i="14"/>
  <c r="D24162" i="14"/>
  <c r="D24161" i="14"/>
  <c r="D24160" i="14"/>
  <c r="D24159" i="14"/>
  <c r="D24158" i="14"/>
  <c r="D24157" i="14"/>
  <c r="D24156" i="14"/>
  <c r="D24155" i="14"/>
  <c r="D24154" i="14"/>
  <c r="D24153" i="14"/>
  <c r="D24152" i="14"/>
  <c r="D24151" i="14"/>
  <c r="D24150" i="14"/>
  <c r="D24149" i="14"/>
  <c r="D24148" i="14"/>
  <c r="D24147" i="14"/>
  <c r="D24146" i="14"/>
  <c r="D24145" i="14"/>
  <c r="D24144" i="14"/>
  <c r="D24143" i="14"/>
  <c r="D24142" i="14"/>
  <c r="D24141" i="14"/>
  <c r="D24140" i="14"/>
  <c r="D24139" i="14"/>
  <c r="D24138" i="14"/>
  <c r="D24137" i="14"/>
  <c r="D24136" i="14"/>
  <c r="D24135" i="14"/>
  <c r="D24134" i="14"/>
  <c r="D24133" i="14"/>
  <c r="D24132" i="14"/>
  <c r="D24131" i="14"/>
  <c r="D24130" i="14"/>
  <c r="D24129" i="14"/>
  <c r="D24128" i="14"/>
  <c r="D24127" i="14"/>
  <c r="D24126" i="14"/>
  <c r="D24125" i="14"/>
  <c r="D24124" i="14"/>
  <c r="D24123" i="14"/>
  <c r="D24122" i="14"/>
  <c r="D24121" i="14"/>
  <c r="D24120" i="14"/>
  <c r="D24119" i="14"/>
  <c r="D24118" i="14"/>
  <c r="D24117" i="14"/>
  <c r="D24116" i="14"/>
  <c r="D24115" i="14"/>
  <c r="D24114" i="14"/>
  <c r="D24113" i="14"/>
  <c r="D24112" i="14"/>
  <c r="D24111" i="14"/>
  <c r="D24110" i="14"/>
  <c r="D24109" i="14"/>
  <c r="D24108" i="14"/>
  <c r="D24107" i="14"/>
  <c r="D24106" i="14"/>
  <c r="D24105" i="14"/>
  <c r="D24104" i="14"/>
  <c r="D24103" i="14"/>
  <c r="D24102" i="14"/>
  <c r="D24101" i="14"/>
  <c r="D24100" i="14"/>
  <c r="D24099" i="14"/>
  <c r="D24098" i="14"/>
  <c r="D24097" i="14"/>
  <c r="D24096" i="14"/>
  <c r="D24095" i="14"/>
  <c r="D24094" i="14"/>
  <c r="D24093" i="14"/>
  <c r="D24092" i="14"/>
  <c r="D24091" i="14"/>
  <c r="D24090" i="14"/>
  <c r="D24089" i="14"/>
  <c r="D24088" i="14"/>
  <c r="D24087" i="14"/>
  <c r="D24086" i="14"/>
  <c r="D24085" i="14"/>
  <c r="D24084" i="14"/>
  <c r="D24083" i="14"/>
  <c r="D24082" i="14"/>
  <c r="D24081" i="14"/>
  <c r="D24080" i="14"/>
  <c r="D24079" i="14"/>
  <c r="D24078" i="14"/>
  <c r="D24077" i="14"/>
  <c r="D24076" i="14"/>
  <c r="D24075" i="14"/>
  <c r="D24074" i="14"/>
  <c r="D24073" i="14"/>
  <c r="D24072" i="14"/>
  <c r="D24071" i="14"/>
  <c r="D24070" i="14"/>
  <c r="D24069" i="14"/>
  <c r="D24068" i="14"/>
  <c r="D24067" i="14"/>
  <c r="D24066" i="14"/>
  <c r="D24065" i="14"/>
  <c r="D24064" i="14"/>
  <c r="D24063" i="14"/>
  <c r="D24062" i="14"/>
  <c r="D24061" i="14"/>
  <c r="D24060" i="14"/>
  <c r="D24059" i="14"/>
  <c r="D24058" i="14"/>
  <c r="D24057" i="14"/>
  <c r="D24056" i="14"/>
  <c r="D24055" i="14"/>
  <c r="D24054" i="14"/>
  <c r="D24053" i="14"/>
  <c r="D24052" i="14"/>
  <c r="D24051" i="14"/>
  <c r="D24050" i="14"/>
  <c r="D24049" i="14"/>
  <c r="D24048" i="14"/>
  <c r="D24047" i="14"/>
  <c r="D24046" i="14"/>
  <c r="D24045" i="14"/>
  <c r="D24044" i="14"/>
  <c r="D24043" i="14"/>
  <c r="D24042" i="14"/>
  <c r="D24041" i="14"/>
  <c r="D24040" i="14"/>
  <c r="D24039" i="14"/>
  <c r="D24038" i="14"/>
  <c r="D24037" i="14"/>
  <c r="D24036" i="14"/>
  <c r="D24035" i="14"/>
  <c r="D24034" i="14"/>
  <c r="D24033" i="14"/>
  <c r="D24032" i="14"/>
  <c r="D24031" i="14"/>
  <c r="D24030" i="14"/>
  <c r="D24029" i="14"/>
  <c r="D24028" i="14"/>
  <c r="D24027" i="14"/>
  <c r="D24026" i="14"/>
  <c r="D24025" i="14"/>
  <c r="D24024" i="14"/>
  <c r="D24023" i="14"/>
  <c r="D24022" i="14"/>
  <c r="D24021" i="14"/>
  <c r="D24020" i="14"/>
  <c r="D24019" i="14"/>
  <c r="D24018" i="14"/>
  <c r="D24017" i="14"/>
  <c r="D24016" i="14"/>
  <c r="D24015" i="14"/>
  <c r="D24014" i="14"/>
  <c r="D24013" i="14"/>
  <c r="D24012" i="14"/>
  <c r="D24011" i="14"/>
  <c r="D24010" i="14"/>
  <c r="D24009" i="14"/>
  <c r="D24008" i="14"/>
  <c r="D24007" i="14"/>
  <c r="D24006" i="14"/>
  <c r="D24005" i="14"/>
  <c r="D24004" i="14"/>
  <c r="D24003" i="14"/>
  <c r="D24002" i="14"/>
  <c r="D24001" i="14"/>
  <c r="D24000" i="14"/>
  <c r="D23999" i="14"/>
  <c r="D23998" i="14"/>
  <c r="D23997" i="14"/>
  <c r="D23996" i="14"/>
  <c r="D23995" i="14"/>
  <c r="D23994" i="14"/>
  <c r="D23993" i="14"/>
  <c r="D23992" i="14"/>
  <c r="D23991" i="14"/>
  <c r="D23990" i="14"/>
  <c r="D23989" i="14"/>
  <c r="D23988" i="14"/>
  <c r="D23987" i="14"/>
  <c r="D23986" i="14"/>
  <c r="D23985" i="14"/>
  <c r="D23984" i="14"/>
  <c r="D23983" i="14"/>
  <c r="D23982" i="14"/>
  <c r="D23981" i="14"/>
  <c r="D23980" i="14"/>
  <c r="D23979" i="14"/>
  <c r="D23978" i="14"/>
  <c r="D23977" i="14"/>
  <c r="D23976" i="14"/>
  <c r="D23975" i="14"/>
  <c r="D23974" i="14"/>
  <c r="D23973" i="14"/>
  <c r="D23972" i="14"/>
  <c r="D23971" i="14"/>
  <c r="D23970" i="14"/>
  <c r="D23969" i="14"/>
  <c r="D23968" i="14"/>
  <c r="D23967" i="14"/>
  <c r="D23966" i="14"/>
  <c r="D23965" i="14"/>
  <c r="D23964" i="14"/>
  <c r="D23963" i="14"/>
  <c r="D23962" i="14"/>
  <c r="D23961" i="14"/>
  <c r="D23960" i="14"/>
  <c r="D23959" i="14"/>
  <c r="D23958" i="14"/>
  <c r="D23957" i="14"/>
  <c r="D23956" i="14"/>
  <c r="D23955" i="14"/>
  <c r="D23954" i="14"/>
  <c r="D23953" i="14"/>
  <c r="D23952" i="14"/>
  <c r="D23951" i="14"/>
  <c r="D23950" i="14"/>
  <c r="D23949" i="14"/>
  <c r="D23948" i="14"/>
  <c r="D23947" i="14"/>
  <c r="D23946" i="14"/>
  <c r="D23945" i="14"/>
  <c r="D23944" i="14"/>
  <c r="D23943" i="14"/>
  <c r="D23942" i="14"/>
  <c r="D23941" i="14"/>
  <c r="D23940" i="14"/>
  <c r="D23939" i="14"/>
  <c r="D23938" i="14"/>
  <c r="D23937" i="14"/>
  <c r="D23936" i="14"/>
  <c r="D23935" i="14"/>
  <c r="D23934" i="14"/>
  <c r="D23933" i="14"/>
  <c r="D23932" i="14"/>
  <c r="D23931" i="14"/>
  <c r="D23930" i="14"/>
  <c r="D23929" i="14"/>
  <c r="D23928" i="14"/>
  <c r="D23927" i="14"/>
  <c r="D23926" i="14"/>
  <c r="D23925" i="14"/>
  <c r="D23924" i="14"/>
  <c r="D23923" i="14"/>
  <c r="D23922" i="14"/>
  <c r="D23921" i="14"/>
  <c r="D23920" i="14"/>
  <c r="D23919" i="14"/>
  <c r="D23918" i="14"/>
  <c r="D23917" i="14"/>
  <c r="D23916" i="14"/>
  <c r="D23915" i="14"/>
  <c r="D23914" i="14"/>
  <c r="D23913" i="14"/>
  <c r="D23912" i="14"/>
  <c r="D23911" i="14"/>
  <c r="D23910" i="14"/>
  <c r="D23909" i="14"/>
  <c r="D23908" i="14"/>
  <c r="D23907" i="14"/>
  <c r="D23906" i="14"/>
  <c r="D23905" i="14"/>
  <c r="D23904" i="14"/>
  <c r="D23903" i="14"/>
  <c r="D23902" i="14"/>
  <c r="D23901" i="14"/>
  <c r="D23900" i="14"/>
  <c r="D23899" i="14"/>
  <c r="D23898" i="14"/>
  <c r="D23897" i="14"/>
  <c r="D23896" i="14"/>
  <c r="D23895" i="14"/>
  <c r="D23894" i="14"/>
  <c r="D23893" i="14"/>
  <c r="D23892" i="14"/>
  <c r="D23891" i="14"/>
  <c r="D23890" i="14"/>
  <c r="D23889" i="14"/>
  <c r="D23888" i="14"/>
  <c r="D23887" i="14"/>
  <c r="D23886" i="14"/>
  <c r="D23885" i="14"/>
  <c r="D23884" i="14"/>
  <c r="D23883" i="14"/>
  <c r="D23882" i="14"/>
  <c r="D23881" i="14"/>
  <c r="D23880" i="14"/>
  <c r="D23879" i="14"/>
  <c r="D23878" i="14"/>
  <c r="D23877" i="14"/>
  <c r="D23876" i="14"/>
  <c r="D23875" i="14"/>
  <c r="D23874" i="14"/>
  <c r="D23873" i="14"/>
  <c r="D23872" i="14"/>
  <c r="D23871" i="14"/>
  <c r="D23870" i="14"/>
  <c r="D23869" i="14"/>
  <c r="D23868" i="14"/>
  <c r="D23867" i="14"/>
  <c r="D23866" i="14"/>
  <c r="D23865" i="14"/>
  <c r="D23864" i="14"/>
  <c r="D23863" i="14"/>
  <c r="D23862" i="14"/>
  <c r="D23861" i="14"/>
  <c r="D23860" i="14"/>
  <c r="D23859" i="14"/>
  <c r="D23858" i="14"/>
  <c r="D23857" i="14"/>
  <c r="D23856" i="14"/>
  <c r="D23855" i="14"/>
  <c r="D23854" i="14"/>
  <c r="D23853" i="14"/>
  <c r="D23852" i="14"/>
  <c r="D23851" i="14"/>
  <c r="D23850" i="14"/>
  <c r="D23849" i="14"/>
  <c r="D23848" i="14"/>
  <c r="D23847" i="14"/>
  <c r="D23846" i="14"/>
  <c r="D23845" i="14"/>
  <c r="D23844" i="14"/>
  <c r="D23843" i="14"/>
  <c r="D23842" i="14"/>
  <c r="D23841" i="14"/>
  <c r="D23840" i="14"/>
  <c r="D23839" i="14"/>
  <c r="D23838" i="14"/>
  <c r="D23837" i="14"/>
  <c r="D23836" i="14"/>
  <c r="D23835" i="14"/>
  <c r="D23834" i="14"/>
  <c r="D23833" i="14"/>
  <c r="D23832" i="14"/>
  <c r="D23831" i="14"/>
  <c r="D23830" i="14"/>
  <c r="D23829" i="14"/>
  <c r="D23828" i="14"/>
  <c r="D23827" i="14"/>
  <c r="D23826" i="14"/>
  <c r="D23825" i="14"/>
  <c r="D23824" i="14"/>
  <c r="D23823" i="14"/>
  <c r="D23822" i="14"/>
  <c r="D23821" i="14"/>
  <c r="D23820" i="14"/>
  <c r="D23819" i="14"/>
  <c r="D23818" i="14"/>
  <c r="D23817" i="14"/>
  <c r="D23816" i="14"/>
  <c r="D23815" i="14"/>
  <c r="D23814" i="14"/>
  <c r="D23813" i="14"/>
  <c r="D23812" i="14"/>
  <c r="D23811" i="14"/>
  <c r="D23810" i="14"/>
  <c r="D23809" i="14"/>
  <c r="D23808" i="14"/>
  <c r="D23807" i="14"/>
  <c r="D23806" i="14"/>
  <c r="D23805" i="14"/>
  <c r="D23804" i="14"/>
  <c r="D23803" i="14"/>
  <c r="D23802" i="14"/>
  <c r="D23801" i="14"/>
  <c r="D23800" i="14"/>
  <c r="D23799" i="14"/>
  <c r="D23798" i="14"/>
  <c r="D23797" i="14"/>
  <c r="D23796" i="14"/>
  <c r="D23795" i="14"/>
  <c r="D23794" i="14"/>
  <c r="D23793" i="14"/>
  <c r="D23792" i="14"/>
  <c r="D23791" i="14"/>
  <c r="D23790" i="14"/>
  <c r="D23789" i="14"/>
  <c r="D23788" i="14"/>
  <c r="D23787" i="14"/>
  <c r="D23786" i="14"/>
  <c r="D23785" i="14"/>
  <c r="D23784" i="14"/>
  <c r="D23783" i="14"/>
  <c r="D23782" i="14"/>
  <c r="D23781" i="14"/>
  <c r="D23780" i="14"/>
  <c r="D23779" i="14"/>
  <c r="D23778" i="14"/>
  <c r="D23777" i="14"/>
  <c r="D23776" i="14"/>
  <c r="D23775" i="14"/>
  <c r="D23774" i="14"/>
  <c r="D23773" i="14"/>
  <c r="D23772" i="14"/>
  <c r="D23771" i="14"/>
  <c r="D23770" i="14"/>
  <c r="D23769" i="14"/>
  <c r="D23768" i="14"/>
  <c r="D23767" i="14"/>
  <c r="D23766" i="14"/>
  <c r="D23765" i="14"/>
  <c r="D23764" i="14"/>
  <c r="D23763" i="14"/>
  <c r="D23762" i="14"/>
  <c r="D23761" i="14"/>
  <c r="D23760" i="14"/>
  <c r="D23759" i="14"/>
  <c r="D23758" i="14"/>
  <c r="D23757" i="14"/>
  <c r="D23756" i="14"/>
  <c r="D23755" i="14"/>
  <c r="D23754" i="14"/>
  <c r="D23753" i="14"/>
  <c r="D23752" i="14"/>
  <c r="D23751" i="14"/>
  <c r="D23750" i="14"/>
  <c r="D23749" i="14"/>
  <c r="D23748" i="14"/>
  <c r="D23747" i="14"/>
  <c r="D23746" i="14"/>
  <c r="D23745" i="14"/>
  <c r="D23744" i="14"/>
  <c r="D23743" i="14"/>
  <c r="D23742" i="14"/>
  <c r="D23741" i="14"/>
  <c r="D23740" i="14"/>
  <c r="D23739" i="14"/>
  <c r="D23738" i="14"/>
  <c r="D23737" i="14"/>
  <c r="D23736" i="14"/>
  <c r="D23735" i="14"/>
  <c r="D23734" i="14"/>
  <c r="D23733" i="14"/>
  <c r="D23732" i="14"/>
  <c r="D23731" i="14"/>
  <c r="D23730" i="14"/>
  <c r="D23729" i="14"/>
  <c r="D23728" i="14"/>
  <c r="D23727" i="14"/>
  <c r="D23726" i="14"/>
  <c r="D23725" i="14"/>
  <c r="D23724" i="14"/>
  <c r="D23723" i="14"/>
  <c r="D23722" i="14"/>
  <c r="D23721" i="14"/>
  <c r="D23720" i="14"/>
  <c r="D23719" i="14"/>
  <c r="D23718" i="14"/>
  <c r="D23717" i="14"/>
  <c r="D23716" i="14"/>
  <c r="D23715" i="14"/>
  <c r="D23714" i="14"/>
  <c r="D23713" i="14"/>
  <c r="D23712" i="14"/>
  <c r="D23711" i="14"/>
  <c r="D23710" i="14"/>
  <c r="D23709" i="14"/>
  <c r="D23708" i="14"/>
  <c r="D23707" i="14"/>
  <c r="D23706" i="14"/>
  <c r="D23705" i="14"/>
  <c r="D23704" i="14"/>
  <c r="D23703" i="14"/>
  <c r="D23702" i="14"/>
  <c r="D23701" i="14"/>
  <c r="D23700" i="14"/>
  <c r="D23699" i="14"/>
  <c r="D23698" i="14"/>
  <c r="D23697" i="14"/>
  <c r="D23696" i="14"/>
  <c r="D23695" i="14"/>
  <c r="D23694" i="14"/>
  <c r="D23693" i="14"/>
  <c r="D23692" i="14"/>
  <c r="D23691" i="14"/>
  <c r="D23690" i="14"/>
  <c r="D23689" i="14"/>
  <c r="D23688" i="14"/>
  <c r="D23687" i="14"/>
  <c r="D23686" i="14"/>
  <c r="D23685" i="14"/>
  <c r="D23684" i="14"/>
  <c r="D23683" i="14"/>
  <c r="D23682" i="14"/>
  <c r="D23681" i="14"/>
  <c r="D23680" i="14"/>
  <c r="D23679" i="14"/>
  <c r="D23678" i="14"/>
  <c r="D23677" i="14"/>
  <c r="D23676" i="14"/>
  <c r="D23675" i="14"/>
  <c r="D23674" i="14"/>
  <c r="D23673" i="14"/>
  <c r="D23672" i="14"/>
  <c r="D23671" i="14"/>
  <c r="D23670" i="14"/>
  <c r="D23669" i="14"/>
  <c r="D23668" i="14"/>
  <c r="D23667" i="14"/>
  <c r="D23666" i="14"/>
  <c r="D23665" i="14"/>
  <c r="D23664" i="14"/>
  <c r="D23663" i="14"/>
  <c r="D23662" i="14"/>
  <c r="D23661" i="14"/>
  <c r="D23660" i="14"/>
  <c r="D23659" i="14"/>
  <c r="D23658" i="14"/>
  <c r="D23657" i="14"/>
  <c r="D23656" i="14"/>
  <c r="D23655" i="14"/>
  <c r="D23654" i="14"/>
  <c r="D23653" i="14"/>
  <c r="D23652" i="14"/>
  <c r="D23651" i="14"/>
  <c r="D23650" i="14"/>
  <c r="D23649" i="14"/>
  <c r="D23648" i="14"/>
  <c r="D23647" i="14"/>
  <c r="D23646" i="14"/>
  <c r="D23645" i="14"/>
  <c r="D23644" i="14"/>
  <c r="D23643" i="14"/>
  <c r="D23642" i="14"/>
  <c r="D23641" i="14"/>
  <c r="D23640" i="14"/>
  <c r="D23639" i="14"/>
  <c r="D23638" i="14"/>
  <c r="D23637" i="14"/>
  <c r="D23636" i="14"/>
  <c r="D23635" i="14"/>
  <c r="D23634" i="14"/>
  <c r="D23633" i="14"/>
  <c r="D23632" i="14"/>
  <c r="D23631" i="14"/>
  <c r="D23630" i="14"/>
  <c r="D23629" i="14"/>
  <c r="D23628" i="14"/>
  <c r="D23627" i="14"/>
  <c r="D23626" i="14"/>
  <c r="D23625" i="14"/>
  <c r="D23624" i="14"/>
  <c r="D23623" i="14"/>
  <c r="D23622" i="14"/>
  <c r="D23621" i="14"/>
  <c r="D23620" i="14"/>
  <c r="D23619" i="14"/>
  <c r="D23618" i="14"/>
  <c r="D23617" i="14"/>
  <c r="D23616" i="14"/>
  <c r="D23615" i="14"/>
  <c r="D23614" i="14"/>
  <c r="D23613" i="14"/>
  <c r="D23612" i="14"/>
  <c r="D23611" i="14"/>
  <c r="D23610" i="14"/>
  <c r="D23609" i="14"/>
  <c r="D23608" i="14"/>
  <c r="D23607" i="14"/>
  <c r="D23606" i="14"/>
  <c r="D23605" i="14"/>
  <c r="D23604" i="14"/>
  <c r="D23603" i="14"/>
  <c r="D23602" i="14"/>
  <c r="D23601" i="14"/>
  <c r="D23600" i="14"/>
  <c r="D23599" i="14"/>
  <c r="D23598" i="14"/>
  <c r="D23597" i="14"/>
  <c r="D23596" i="14"/>
  <c r="D23595" i="14"/>
  <c r="D23594" i="14"/>
  <c r="D23593" i="14"/>
  <c r="D23592" i="14"/>
  <c r="D23591" i="14"/>
  <c r="D23590" i="14"/>
  <c r="D23589" i="14"/>
  <c r="D23588" i="14"/>
  <c r="D23587" i="14"/>
  <c r="D23586" i="14"/>
  <c r="D23585" i="14"/>
  <c r="D23584" i="14"/>
  <c r="D23583" i="14"/>
  <c r="D23582" i="14"/>
  <c r="D23581" i="14"/>
  <c r="D23580" i="14"/>
  <c r="D23579" i="14"/>
  <c r="D23578" i="14"/>
  <c r="D23577" i="14"/>
  <c r="D23576" i="14"/>
  <c r="D23575" i="14"/>
  <c r="D23574" i="14"/>
  <c r="D23573" i="14"/>
  <c r="D23572" i="14"/>
  <c r="D23571" i="14"/>
  <c r="D23570" i="14"/>
  <c r="D23569" i="14"/>
  <c r="D23568" i="14"/>
  <c r="D23567" i="14"/>
  <c r="D23566" i="14"/>
  <c r="D23565" i="14"/>
  <c r="D23564" i="14"/>
  <c r="D23563" i="14"/>
  <c r="D23562" i="14"/>
  <c r="D23561" i="14"/>
  <c r="D23560" i="14"/>
  <c r="D23559" i="14"/>
  <c r="D23558" i="14"/>
  <c r="D23557" i="14"/>
  <c r="D23556" i="14"/>
  <c r="D23555" i="14"/>
  <c r="D23554" i="14"/>
  <c r="D23553" i="14"/>
  <c r="D23552" i="14"/>
  <c r="D23551" i="14"/>
  <c r="D23550" i="14"/>
  <c r="D23549" i="14"/>
  <c r="D23548" i="14"/>
  <c r="D23547" i="14"/>
  <c r="D23546" i="14"/>
  <c r="D23545" i="14"/>
  <c r="D23544" i="14"/>
  <c r="D23543" i="14"/>
  <c r="D23542" i="14"/>
  <c r="D23541" i="14"/>
  <c r="D23540" i="14"/>
  <c r="D23539" i="14"/>
  <c r="D23538" i="14"/>
  <c r="D23537" i="14"/>
  <c r="D23536" i="14"/>
  <c r="D23535" i="14"/>
  <c r="D23534" i="14"/>
  <c r="D23533" i="14"/>
  <c r="D23532" i="14"/>
  <c r="D23531" i="14"/>
  <c r="D23530" i="14"/>
  <c r="D23529" i="14"/>
  <c r="D23528" i="14"/>
  <c r="D23527" i="14"/>
  <c r="D23526" i="14"/>
  <c r="D23525" i="14"/>
  <c r="D23524" i="14"/>
  <c r="D23523" i="14"/>
  <c r="D23522" i="14"/>
  <c r="D23521" i="14"/>
  <c r="D23520" i="14"/>
  <c r="D23519" i="14"/>
  <c r="D23518" i="14"/>
  <c r="D23517" i="14"/>
  <c r="D23516" i="14"/>
  <c r="D23515" i="14"/>
  <c r="D23514" i="14"/>
  <c r="D23513" i="14"/>
  <c r="D23512" i="14"/>
  <c r="D23511" i="14"/>
  <c r="D23510" i="14"/>
  <c r="D23509" i="14"/>
  <c r="D23508" i="14"/>
  <c r="D23507" i="14"/>
  <c r="D23506" i="14"/>
  <c r="D23505" i="14"/>
  <c r="D23504" i="14"/>
  <c r="D23503" i="14"/>
  <c r="D23502" i="14"/>
  <c r="D23501" i="14"/>
  <c r="D23500" i="14"/>
  <c r="D23499" i="14"/>
  <c r="D23498" i="14"/>
  <c r="D23497" i="14"/>
  <c r="D23496" i="14"/>
  <c r="D23495" i="14"/>
  <c r="D23494" i="14"/>
  <c r="D23493" i="14"/>
  <c r="D23492" i="14"/>
  <c r="D23491" i="14"/>
  <c r="D23490" i="14"/>
  <c r="D23489" i="14"/>
  <c r="D23488" i="14"/>
  <c r="D23487" i="14"/>
  <c r="D23486" i="14"/>
  <c r="D23485" i="14"/>
  <c r="D23484" i="14"/>
  <c r="D23483" i="14"/>
  <c r="D23482" i="14"/>
  <c r="D23481" i="14"/>
  <c r="D23480" i="14"/>
  <c r="D23479" i="14"/>
  <c r="D23478" i="14"/>
  <c r="D23477" i="14"/>
  <c r="D23476" i="14"/>
  <c r="D23475" i="14"/>
  <c r="D23474" i="14"/>
  <c r="D23473" i="14"/>
  <c r="D23472" i="14"/>
  <c r="D23471" i="14"/>
  <c r="D23470" i="14"/>
  <c r="D23469" i="14"/>
  <c r="D23468" i="14"/>
  <c r="D23467" i="14"/>
  <c r="D23466" i="14"/>
  <c r="D23465" i="14"/>
  <c r="D23464" i="14"/>
  <c r="D23463" i="14"/>
  <c r="D23462" i="14"/>
  <c r="D23461" i="14"/>
  <c r="D23460" i="14"/>
  <c r="D23459" i="14"/>
  <c r="D23458" i="14"/>
  <c r="D23457" i="14"/>
  <c r="D23456" i="14"/>
  <c r="D23455" i="14"/>
  <c r="D23454" i="14"/>
  <c r="D23453" i="14"/>
  <c r="D23452" i="14"/>
  <c r="D23451" i="14"/>
  <c r="D23450" i="14"/>
  <c r="D23449" i="14"/>
  <c r="D23448" i="14"/>
  <c r="D23447" i="14"/>
  <c r="D23446" i="14"/>
  <c r="D23445" i="14"/>
  <c r="D23444" i="14"/>
  <c r="D23443" i="14"/>
  <c r="D23442" i="14"/>
  <c r="D23441" i="14"/>
  <c r="D23440" i="14"/>
  <c r="D23439" i="14"/>
  <c r="D23438" i="14"/>
  <c r="D23437" i="14"/>
  <c r="D23436" i="14"/>
  <c r="D23435" i="14"/>
  <c r="D23434" i="14"/>
  <c r="D23433" i="14"/>
  <c r="D23432" i="14"/>
  <c r="D23431" i="14"/>
  <c r="D23430" i="14"/>
  <c r="D23429" i="14"/>
  <c r="D23428" i="14"/>
  <c r="D23427" i="14"/>
  <c r="D23426" i="14"/>
  <c r="D23425" i="14"/>
  <c r="D23424" i="14"/>
  <c r="D23423" i="14"/>
  <c r="D23422" i="14"/>
  <c r="D23421" i="14"/>
  <c r="D23420" i="14"/>
  <c r="D23419" i="14"/>
  <c r="D23418" i="14"/>
  <c r="D23417" i="14"/>
  <c r="D23416" i="14"/>
  <c r="D23415" i="14"/>
  <c r="D23414" i="14"/>
  <c r="D23413" i="14"/>
  <c r="D23412" i="14"/>
  <c r="D23411" i="14"/>
  <c r="D23410" i="14"/>
  <c r="D23409" i="14"/>
  <c r="D23408" i="14"/>
  <c r="D23407" i="14"/>
  <c r="D23406" i="14"/>
  <c r="D23405" i="14"/>
  <c r="D23404" i="14"/>
  <c r="D23403" i="14"/>
  <c r="D23402" i="14"/>
  <c r="D23401" i="14"/>
  <c r="D23400" i="14"/>
  <c r="D23399" i="14"/>
  <c r="D23398" i="14"/>
  <c r="D23397" i="14"/>
  <c r="D23396" i="14"/>
  <c r="D23395" i="14"/>
  <c r="D23394" i="14"/>
  <c r="D23393" i="14"/>
  <c r="D23392" i="14"/>
  <c r="D23391" i="14"/>
  <c r="D23390" i="14"/>
  <c r="D23389" i="14"/>
  <c r="D23388" i="14"/>
  <c r="D23387" i="14"/>
  <c r="D23386" i="14"/>
  <c r="D23385" i="14"/>
  <c r="D23384" i="14"/>
  <c r="D23383" i="14"/>
  <c r="D23382" i="14"/>
  <c r="D23381" i="14"/>
  <c r="D23380" i="14"/>
  <c r="D23379" i="14"/>
  <c r="D23378" i="14"/>
  <c r="D23377" i="14"/>
  <c r="D23376" i="14"/>
  <c r="D23375" i="14"/>
  <c r="D23374" i="14"/>
  <c r="D23373" i="14"/>
  <c r="D23372" i="14"/>
  <c r="D23371" i="14"/>
  <c r="D23370" i="14"/>
  <c r="D23369" i="14"/>
  <c r="D23368" i="14"/>
  <c r="D23367" i="14"/>
  <c r="D23366" i="14"/>
  <c r="D23365" i="14"/>
  <c r="D23364" i="14"/>
  <c r="D23363" i="14"/>
  <c r="D23362" i="14"/>
  <c r="D23361" i="14"/>
  <c r="D23360" i="14"/>
  <c r="D23359" i="14"/>
  <c r="D23358" i="14"/>
  <c r="D23357" i="14"/>
  <c r="D23356" i="14"/>
  <c r="D23355" i="14"/>
  <c r="D23354" i="14"/>
  <c r="D23353" i="14"/>
  <c r="D23352" i="14"/>
  <c r="D23351" i="14"/>
  <c r="D23350" i="14"/>
  <c r="D23349" i="14"/>
  <c r="D23348" i="14"/>
  <c r="D23347" i="14"/>
  <c r="D23346" i="14"/>
  <c r="D23345" i="14"/>
  <c r="D23344" i="14"/>
  <c r="D23343" i="14"/>
  <c r="D23342" i="14"/>
  <c r="D23341" i="14"/>
  <c r="D23340" i="14"/>
  <c r="D23339" i="14"/>
  <c r="D23338" i="14"/>
  <c r="D23337" i="14"/>
  <c r="D23336" i="14"/>
  <c r="D23335" i="14"/>
  <c r="D23334" i="14"/>
  <c r="D23333" i="14"/>
  <c r="D23332" i="14"/>
  <c r="D23331" i="14"/>
  <c r="D23330" i="14"/>
  <c r="D23329" i="14"/>
  <c r="D23328" i="14"/>
  <c r="D23327" i="14"/>
  <c r="D23326" i="14"/>
  <c r="D23325" i="14"/>
  <c r="D23324" i="14"/>
  <c r="D23323" i="14"/>
  <c r="D23322" i="14"/>
  <c r="D23321" i="14"/>
  <c r="D23320" i="14"/>
  <c r="D23319" i="14"/>
  <c r="D23318" i="14"/>
  <c r="D23317" i="14"/>
  <c r="D23316" i="14"/>
  <c r="D23315" i="14"/>
  <c r="D23314" i="14"/>
  <c r="D23313" i="14"/>
  <c r="D23312" i="14"/>
  <c r="D23311" i="14"/>
  <c r="D23310" i="14"/>
  <c r="D23309" i="14"/>
  <c r="D23308" i="14"/>
  <c r="D23307" i="14"/>
  <c r="D23306" i="14"/>
  <c r="D23305" i="14"/>
  <c r="D23304" i="14"/>
  <c r="D23303" i="14"/>
  <c r="D23302" i="14"/>
  <c r="D23301" i="14"/>
  <c r="D23300" i="14"/>
  <c r="D23299" i="14"/>
  <c r="D23298" i="14"/>
  <c r="D23297" i="14"/>
  <c r="D23296" i="14"/>
  <c r="D23295" i="14"/>
  <c r="D23294" i="14"/>
  <c r="D23293" i="14"/>
  <c r="D23292" i="14"/>
  <c r="D23291" i="14"/>
  <c r="D23290" i="14"/>
  <c r="D23289" i="14"/>
  <c r="D23288" i="14"/>
  <c r="D23287" i="14"/>
  <c r="D23286" i="14"/>
  <c r="D23285" i="14"/>
  <c r="D23284" i="14"/>
  <c r="D23283" i="14"/>
  <c r="D23282" i="14"/>
  <c r="D23281" i="14"/>
  <c r="D23280" i="14"/>
  <c r="D23279" i="14"/>
  <c r="D23278" i="14"/>
  <c r="D23277" i="14"/>
  <c r="D23276" i="14"/>
  <c r="D23275" i="14"/>
  <c r="D23274" i="14"/>
  <c r="D23273" i="14"/>
  <c r="D23272" i="14"/>
  <c r="D23271" i="14"/>
  <c r="D23270" i="14"/>
  <c r="D23269" i="14"/>
  <c r="D23268" i="14"/>
  <c r="D23267" i="14"/>
  <c r="D23266" i="14"/>
  <c r="D23265" i="14"/>
  <c r="D23264" i="14"/>
  <c r="D23263" i="14"/>
  <c r="D23262" i="14"/>
  <c r="D23261" i="14"/>
  <c r="D23260" i="14"/>
  <c r="D23259" i="14"/>
  <c r="D23258" i="14"/>
  <c r="D23257" i="14"/>
  <c r="D23256" i="14"/>
  <c r="D23255" i="14"/>
  <c r="D23254" i="14"/>
  <c r="D23253" i="14"/>
  <c r="D23252" i="14"/>
  <c r="D23251" i="14"/>
  <c r="D23250" i="14"/>
  <c r="D23249" i="14"/>
  <c r="D23248" i="14"/>
  <c r="D23247" i="14"/>
  <c r="D23246" i="14"/>
  <c r="D23245" i="14"/>
  <c r="D23244" i="14"/>
  <c r="D23243" i="14"/>
  <c r="D23242" i="14"/>
  <c r="D23241" i="14"/>
  <c r="D23240" i="14"/>
  <c r="D23239" i="14"/>
  <c r="D23238" i="14"/>
  <c r="D23237" i="14"/>
  <c r="D23236" i="14"/>
  <c r="D23235" i="14"/>
  <c r="D23234" i="14"/>
  <c r="D23233" i="14"/>
  <c r="D23232" i="14"/>
  <c r="D23231" i="14"/>
  <c r="D23230" i="14"/>
  <c r="D23229" i="14"/>
  <c r="D23228" i="14"/>
  <c r="D23227" i="14"/>
  <c r="D23226" i="14"/>
  <c r="D23225" i="14"/>
  <c r="D23224" i="14"/>
  <c r="D23223" i="14"/>
  <c r="D23222" i="14"/>
  <c r="D23221" i="14"/>
  <c r="D23220" i="14"/>
  <c r="D23219" i="14"/>
  <c r="D23218" i="14"/>
  <c r="D23217" i="14"/>
  <c r="D23216" i="14"/>
  <c r="D23215" i="14"/>
  <c r="D23214" i="14"/>
  <c r="D23213" i="14"/>
  <c r="D23212" i="14"/>
  <c r="D23211" i="14"/>
  <c r="D23210" i="14"/>
  <c r="D23209" i="14"/>
  <c r="D23208" i="14"/>
  <c r="D23207" i="14"/>
  <c r="D23206" i="14"/>
  <c r="D23205" i="14"/>
  <c r="D23204" i="14"/>
  <c r="D23203" i="14"/>
  <c r="D23202" i="14"/>
  <c r="D23201" i="14"/>
  <c r="D23200" i="14"/>
  <c r="D23199" i="14"/>
  <c r="D23198" i="14"/>
  <c r="D23197" i="14"/>
  <c r="D23196" i="14"/>
  <c r="D23195" i="14"/>
  <c r="D23194" i="14"/>
  <c r="D23193" i="14"/>
  <c r="D23192" i="14"/>
  <c r="D23191" i="14"/>
  <c r="D23190" i="14"/>
  <c r="D23189" i="14"/>
  <c r="D23188" i="14"/>
  <c r="D23187" i="14"/>
  <c r="D23186" i="14"/>
  <c r="D23185" i="14"/>
  <c r="D23184" i="14"/>
  <c r="D23183" i="14"/>
  <c r="D23182" i="14"/>
  <c r="D23181" i="14"/>
  <c r="D23180" i="14"/>
  <c r="D23179" i="14"/>
  <c r="D23178" i="14"/>
  <c r="D23177" i="14"/>
  <c r="D23176" i="14"/>
  <c r="D23175" i="14"/>
  <c r="D23174" i="14"/>
  <c r="D23173" i="14"/>
  <c r="D23172" i="14"/>
  <c r="D23171" i="14"/>
  <c r="D23170" i="14"/>
  <c r="D23169" i="14"/>
  <c r="D23168" i="14"/>
  <c r="D23167" i="14"/>
  <c r="D23166" i="14"/>
  <c r="D23165" i="14"/>
  <c r="D23164" i="14"/>
  <c r="D23163" i="14"/>
  <c r="D23162" i="14"/>
  <c r="D23161" i="14"/>
  <c r="D23160" i="14"/>
  <c r="D23159" i="14"/>
  <c r="D23158" i="14"/>
  <c r="D23157" i="14"/>
  <c r="D23156" i="14"/>
  <c r="D23155" i="14"/>
  <c r="D23154" i="14"/>
  <c r="D23153" i="14"/>
  <c r="D23152" i="14"/>
  <c r="D23151" i="14"/>
  <c r="D23150" i="14"/>
  <c r="D23149" i="14"/>
  <c r="D23148" i="14"/>
  <c r="D23147" i="14"/>
  <c r="D23146" i="14"/>
  <c r="D23145" i="14"/>
  <c r="D23144" i="14"/>
  <c r="D23143" i="14"/>
  <c r="D23142" i="14"/>
  <c r="D23141" i="14"/>
  <c r="D23140" i="14"/>
  <c r="D23139" i="14"/>
  <c r="D23138" i="14"/>
  <c r="D23137" i="14"/>
  <c r="D23136" i="14"/>
  <c r="D23135" i="14"/>
  <c r="D23134" i="14"/>
  <c r="D23133" i="14"/>
  <c r="D23132" i="14"/>
  <c r="D23131" i="14"/>
  <c r="D23130" i="14"/>
  <c r="D23129" i="14"/>
  <c r="D23128" i="14"/>
  <c r="D23127" i="14"/>
  <c r="D23126" i="14"/>
  <c r="D23125" i="14"/>
  <c r="D23124" i="14"/>
  <c r="D23123" i="14"/>
  <c r="D23122" i="14"/>
  <c r="D23121" i="14"/>
  <c r="D23120" i="14"/>
  <c r="D23119" i="14"/>
  <c r="D23118" i="14"/>
  <c r="D23117" i="14"/>
  <c r="D23116" i="14"/>
  <c r="D23115" i="14"/>
  <c r="D23114" i="14"/>
  <c r="D23113" i="14"/>
  <c r="D23112" i="14"/>
  <c r="D23111" i="14"/>
  <c r="D23110" i="14"/>
  <c r="D23109" i="14"/>
  <c r="D23108" i="14"/>
  <c r="D23107" i="14"/>
  <c r="D23106" i="14"/>
  <c r="D23105" i="14"/>
  <c r="D23104" i="14"/>
  <c r="D23103" i="14"/>
  <c r="D23102" i="14"/>
  <c r="D23101" i="14"/>
  <c r="D23100" i="14"/>
  <c r="D23099" i="14"/>
  <c r="D23098" i="14"/>
  <c r="D23097" i="14"/>
  <c r="D23096" i="14"/>
  <c r="D23095" i="14"/>
  <c r="D23094" i="14"/>
  <c r="D23093" i="14"/>
  <c r="D23092" i="14"/>
  <c r="D23091" i="14"/>
  <c r="D23090" i="14"/>
  <c r="D23089" i="14"/>
  <c r="D23088" i="14"/>
  <c r="D23087" i="14"/>
  <c r="D23086" i="14"/>
  <c r="D23085" i="14"/>
  <c r="D23084" i="14"/>
  <c r="D23083" i="14"/>
  <c r="D23082" i="14"/>
  <c r="D23081" i="14"/>
  <c r="D23080" i="14"/>
  <c r="D23079" i="14"/>
  <c r="D23078" i="14"/>
  <c r="D23077" i="14"/>
  <c r="D23076" i="14"/>
  <c r="D23075" i="14"/>
  <c r="D23074" i="14"/>
  <c r="D23073" i="14"/>
  <c r="D23072" i="14"/>
  <c r="D23071" i="14"/>
  <c r="D23070" i="14"/>
  <c r="D23069" i="14"/>
  <c r="D23068" i="14"/>
  <c r="D23067" i="14"/>
  <c r="D23066" i="14"/>
  <c r="D23065" i="14"/>
  <c r="D23064" i="14"/>
  <c r="D23063" i="14"/>
  <c r="D23062" i="14"/>
  <c r="D23061" i="14"/>
  <c r="D23060" i="14"/>
  <c r="D23059" i="14"/>
  <c r="D23058" i="14"/>
  <c r="D23057" i="14"/>
  <c r="D23056" i="14"/>
  <c r="D23055" i="14"/>
  <c r="D23054" i="14"/>
  <c r="D23053" i="14"/>
  <c r="D23052" i="14"/>
  <c r="D23051" i="14"/>
  <c r="D23050" i="14"/>
  <c r="D23049" i="14"/>
  <c r="D23048" i="14"/>
  <c r="D23047" i="14"/>
  <c r="D23046" i="14"/>
  <c r="D23045" i="14"/>
  <c r="D23044" i="14"/>
  <c r="D23043" i="14"/>
  <c r="D23042" i="14"/>
  <c r="D23041" i="14"/>
  <c r="D23040" i="14"/>
  <c r="D23039" i="14"/>
  <c r="D23038" i="14"/>
  <c r="D23037" i="14"/>
  <c r="D23036" i="14"/>
  <c r="D23035" i="14"/>
  <c r="D23034" i="14"/>
  <c r="D23033" i="14"/>
  <c r="D23032" i="14"/>
  <c r="D23031" i="14"/>
  <c r="D23030" i="14"/>
  <c r="D23029" i="14"/>
  <c r="D23028" i="14"/>
  <c r="D23027" i="14"/>
  <c r="D23026" i="14"/>
  <c r="D23025" i="14"/>
  <c r="D23024" i="14"/>
  <c r="D23023" i="14"/>
  <c r="D23022" i="14"/>
  <c r="D23021" i="14"/>
  <c r="D23020" i="14"/>
  <c r="D23019" i="14"/>
  <c r="D23018" i="14"/>
  <c r="D23017" i="14"/>
  <c r="D23016" i="14"/>
  <c r="D23015" i="14"/>
  <c r="D23014" i="14"/>
  <c r="D23013" i="14"/>
  <c r="D23012" i="14"/>
  <c r="D23011" i="14"/>
  <c r="D23010" i="14"/>
  <c r="D23009" i="14"/>
  <c r="D23008" i="14"/>
  <c r="D23007" i="14"/>
  <c r="D23006" i="14"/>
  <c r="D23005" i="14"/>
  <c r="D23004" i="14"/>
  <c r="D23003" i="14"/>
  <c r="D23002" i="14"/>
  <c r="D23001" i="14"/>
  <c r="D23000" i="14"/>
  <c r="D22999" i="14"/>
  <c r="D22998" i="14"/>
  <c r="D22997" i="14"/>
  <c r="D22996" i="14"/>
  <c r="D22995" i="14"/>
  <c r="D22994" i="14"/>
  <c r="D22993" i="14"/>
  <c r="D22992" i="14"/>
  <c r="D22991" i="14"/>
  <c r="D22990" i="14"/>
  <c r="D22989" i="14"/>
  <c r="D22988" i="14"/>
  <c r="D22987" i="14"/>
  <c r="D22986" i="14"/>
  <c r="D22985" i="14"/>
  <c r="D22984" i="14"/>
  <c r="D22983" i="14"/>
  <c r="D22982" i="14"/>
  <c r="D22981" i="14"/>
  <c r="D22980" i="14"/>
  <c r="D22979" i="14"/>
  <c r="D22978" i="14"/>
  <c r="D22977" i="14"/>
  <c r="D22976" i="14"/>
  <c r="D22975" i="14"/>
  <c r="D22974" i="14"/>
  <c r="D22973" i="14"/>
  <c r="D22972" i="14"/>
  <c r="D22971" i="14"/>
  <c r="D22970" i="14"/>
  <c r="D22969" i="14"/>
  <c r="D22968" i="14"/>
  <c r="D22967" i="14"/>
  <c r="D22966" i="14"/>
  <c r="D22965" i="14"/>
  <c r="D22964" i="14"/>
  <c r="D22963" i="14"/>
  <c r="D22962" i="14"/>
  <c r="D22961" i="14"/>
  <c r="D22960" i="14"/>
  <c r="D22959" i="14"/>
  <c r="D22958" i="14"/>
  <c r="D22957" i="14"/>
  <c r="D22956" i="14"/>
  <c r="D22955" i="14"/>
  <c r="D22954" i="14"/>
  <c r="D22953" i="14"/>
  <c r="D22952" i="14"/>
  <c r="D22951" i="14"/>
  <c r="D22950" i="14"/>
  <c r="D22949" i="14"/>
  <c r="D22948" i="14"/>
  <c r="D22947" i="14"/>
  <c r="D22946" i="14"/>
  <c r="D22945" i="14"/>
  <c r="D22944" i="14"/>
  <c r="D22943" i="14"/>
  <c r="D22942" i="14"/>
  <c r="D22941" i="14"/>
  <c r="D22940" i="14"/>
  <c r="D22939" i="14"/>
  <c r="D22938" i="14"/>
  <c r="D22937" i="14"/>
  <c r="D22936" i="14"/>
  <c r="D22935" i="14"/>
  <c r="D22934" i="14"/>
  <c r="D22933" i="14"/>
  <c r="D22932" i="14"/>
  <c r="D22931" i="14"/>
  <c r="D22930" i="14"/>
  <c r="D22929" i="14"/>
  <c r="D22928" i="14"/>
  <c r="D22927" i="14"/>
  <c r="D22926" i="14"/>
  <c r="D22925" i="14"/>
  <c r="D22924" i="14"/>
  <c r="D22923" i="14"/>
  <c r="D22922" i="14"/>
  <c r="D22921" i="14"/>
  <c r="D22920" i="14"/>
  <c r="D22919" i="14"/>
  <c r="D22918" i="14"/>
  <c r="D22917" i="14"/>
  <c r="D22916" i="14"/>
  <c r="D22915" i="14"/>
  <c r="D22914" i="14"/>
  <c r="D22913" i="14"/>
  <c r="D22912" i="14"/>
  <c r="D22911" i="14"/>
  <c r="D22910" i="14"/>
  <c r="D22909" i="14"/>
  <c r="D22908" i="14"/>
  <c r="D22907" i="14"/>
  <c r="D22906" i="14"/>
  <c r="D22905" i="14"/>
  <c r="D22904" i="14"/>
  <c r="D22903" i="14"/>
  <c r="D22902" i="14"/>
  <c r="D22901" i="14"/>
  <c r="D22900" i="14"/>
  <c r="D22899" i="14"/>
  <c r="D22898" i="14"/>
  <c r="D22897" i="14"/>
  <c r="D22896" i="14"/>
  <c r="D22895" i="14"/>
  <c r="D22894" i="14"/>
  <c r="D22893" i="14"/>
  <c r="D22892" i="14"/>
  <c r="D22891" i="14"/>
  <c r="D22890" i="14"/>
  <c r="D22889" i="14"/>
  <c r="D22888" i="14"/>
  <c r="D22887" i="14"/>
  <c r="D22886" i="14"/>
  <c r="D22885" i="14"/>
  <c r="D22884" i="14"/>
  <c r="D22883" i="14"/>
  <c r="D22882" i="14"/>
  <c r="D22881" i="14"/>
  <c r="D22880" i="14"/>
  <c r="D22879" i="14"/>
  <c r="D22878" i="14"/>
  <c r="D22877" i="14"/>
  <c r="D22876" i="14"/>
  <c r="D22875" i="14"/>
  <c r="D22874" i="14"/>
  <c r="D22873" i="14"/>
  <c r="D22872" i="14"/>
  <c r="D22871" i="14"/>
  <c r="D22870" i="14"/>
  <c r="D22869" i="14"/>
  <c r="D22868" i="14"/>
  <c r="D22867" i="14"/>
  <c r="D22866" i="14"/>
  <c r="D22865" i="14"/>
  <c r="D22864" i="14"/>
  <c r="D22863" i="14"/>
  <c r="D22862" i="14"/>
  <c r="D22861" i="14"/>
  <c r="D22860" i="14"/>
  <c r="D22859" i="14"/>
  <c r="D22858" i="14"/>
  <c r="D22857" i="14"/>
  <c r="D22856" i="14"/>
  <c r="D22855" i="14"/>
  <c r="D22854" i="14"/>
  <c r="D22853" i="14"/>
  <c r="D22852" i="14"/>
  <c r="D22851" i="14"/>
  <c r="D22850" i="14"/>
  <c r="D22849" i="14"/>
  <c r="D22848" i="14"/>
  <c r="D22847" i="14"/>
  <c r="D22846" i="14"/>
  <c r="D22845" i="14"/>
  <c r="D22844" i="14"/>
  <c r="D22843" i="14"/>
  <c r="D22842" i="14"/>
  <c r="D22841" i="14"/>
  <c r="D22840" i="14"/>
  <c r="D22839" i="14"/>
  <c r="D22838" i="14"/>
  <c r="D22837" i="14"/>
  <c r="D22836" i="14"/>
  <c r="D22835" i="14"/>
  <c r="D22834" i="14"/>
  <c r="D22833" i="14"/>
  <c r="D22832" i="14"/>
  <c r="D22831" i="14"/>
  <c r="D22830" i="14"/>
  <c r="D22829" i="14"/>
  <c r="D22828" i="14"/>
  <c r="D22827" i="14"/>
  <c r="D22826" i="14"/>
  <c r="D22825" i="14"/>
  <c r="D22824" i="14"/>
  <c r="D22823" i="14"/>
  <c r="D22822" i="14"/>
  <c r="D22821" i="14"/>
  <c r="D22820" i="14"/>
  <c r="D22819" i="14"/>
  <c r="D22818" i="14"/>
  <c r="D22817" i="14"/>
  <c r="D22816" i="14"/>
  <c r="D22815" i="14"/>
  <c r="D22814" i="14"/>
  <c r="D22813" i="14"/>
  <c r="D22812" i="14"/>
  <c r="D22811" i="14"/>
  <c r="D22810" i="14"/>
  <c r="D22809" i="14"/>
  <c r="D22808" i="14"/>
  <c r="D22807" i="14"/>
  <c r="D22806" i="14"/>
  <c r="D22805" i="14"/>
  <c r="D22804" i="14"/>
  <c r="D22803" i="14"/>
  <c r="D22802" i="14"/>
  <c r="D22801" i="14"/>
  <c r="D22800" i="14"/>
  <c r="D22799" i="14"/>
  <c r="D22798" i="14"/>
  <c r="D22797" i="14"/>
  <c r="D22796" i="14"/>
  <c r="D22795" i="14"/>
  <c r="D22794" i="14"/>
  <c r="D22793" i="14"/>
  <c r="D22792" i="14"/>
  <c r="D22791" i="14"/>
  <c r="D22790" i="14"/>
  <c r="D22789" i="14"/>
  <c r="D22788" i="14"/>
  <c r="D22787" i="14"/>
  <c r="D22786" i="14"/>
  <c r="D22785" i="14"/>
  <c r="D22784" i="14"/>
  <c r="D22783" i="14"/>
  <c r="D22782" i="14"/>
  <c r="D22781" i="14"/>
  <c r="D22780" i="14"/>
  <c r="D22779" i="14"/>
  <c r="D22778" i="14"/>
  <c r="D22777" i="14"/>
  <c r="D22776" i="14"/>
  <c r="D22775" i="14"/>
  <c r="D22774" i="14"/>
  <c r="D22773" i="14"/>
  <c r="D22772" i="14"/>
  <c r="D22771" i="14"/>
  <c r="D22770" i="14"/>
  <c r="D22769" i="14"/>
  <c r="D22768" i="14"/>
  <c r="D22767" i="14"/>
  <c r="D22766" i="14"/>
  <c r="D22765" i="14"/>
  <c r="D22764" i="14"/>
  <c r="D22763" i="14"/>
  <c r="D22762" i="14"/>
  <c r="D22761" i="14"/>
  <c r="D22760" i="14"/>
  <c r="D22759" i="14"/>
  <c r="D22758" i="14"/>
  <c r="D22757" i="14"/>
  <c r="D22756" i="14"/>
  <c r="D22755" i="14"/>
  <c r="D22754" i="14"/>
  <c r="D22753" i="14"/>
  <c r="D22752" i="14"/>
  <c r="D22751" i="14"/>
  <c r="D22750" i="14"/>
  <c r="D22749" i="14"/>
  <c r="D22748" i="14"/>
  <c r="D22747" i="14"/>
  <c r="D22746" i="14"/>
  <c r="D22745" i="14"/>
  <c r="D22744" i="14"/>
  <c r="D22743" i="14"/>
  <c r="D22742" i="14"/>
  <c r="D22741" i="14"/>
  <c r="D22740" i="14"/>
  <c r="D22739" i="14"/>
  <c r="D22738" i="14"/>
  <c r="D22737" i="14"/>
  <c r="D22736" i="14"/>
  <c r="D22735" i="14"/>
  <c r="D22734" i="14"/>
  <c r="D22733" i="14"/>
  <c r="D22732" i="14"/>
  <c r="D22731" i="14"/>
  <c r="D22730" i="14"/>
  <c r="D22729" i="14"/>
  <c r="D22728" i="14"/>
  <c r="D22727" i="14"/>
  <c r="D22726" i="14"/>
  <c r="D22725" i="14"/>
  <c r="D22724" i="14"/>
  <c r="D22723" i="14"/>
  <c r="D22722" i="14"/>
  <c r="D22721" i="14"/>
  <c r="D22720" i="14"/>
  <c r="D22719" i="14"/>
  <c r="D22718" i="14"/>
  <c r="D22717" i="14"/>
  <c r="D22716" i="14"/>
  <c r="D22715" i="14"/>
  <c r="D22714" i="14"/>
  <c r="D22713" i="14"/>
  <c r="D22712" i="14"/>
  <c r="D22711" i="14"/>
  <c r="D22710" i="14"/>
  <c r="D22709" i="14"/>
  <c r="D22708" i="14"/>
  <c r="D22707" i="14"/>
  <c r="D22706" i="14"/>
  <c r="D22705" i="14"/>
  <c r="D22704" i="14"/>
  <c r="D22703" i="14"/>
  <c r="D22702" i="14"/>
  <c r="D22701" i="14"/>
  <c r="D22700" i="14"/>
  <c r="D22699" i="14"/>
  <c r="D22698" i="14"/>
  <c r="D22697" i="14"/>
  <c r="D22696" i="14"/>
  <c r="D22695" i="14"/>
  <c r="D22694" i="14"/>
  <c r="D22693" i="14"/>
  <c r="D22692" i="14"/>
  <c r="D22691" i="14"/>
  <c r="D22690" i="14"/>
  <c r="D22689" i="14"/>
  <c r="D22688" i="14"/>
  <c r="D22687" i="14"/>
  <c r="D22686" i="14"/>
  <c r="D22685" i="14"/>
  <c r="D22684" i="14"/>
  <c r="D22683" i="14"/>
  <c r="D22682" i="14"/>
  <c r="D22681" i="14"/>
  <c r="D22680" i="14"/>
  <c r="D22679" i="14"/>
  <c r="D22678" i="14"/>
  <c r="D22677" i="14"/>
  <c r="D22676" i="14"/>
  <c r="D22675" i="14"/>
  <c r="D22674" i="14"/>
  <c r="D22673" i="14"/>
  <c r="D22672" i="14"/>
  <c r="D22671" i="14"/>
  <c r="D22670" i="14"/>
  <c r="D22669" i="14"/>
  <c r="D22668" i="14"/>
  <c r="D22667" i="14"/>
  <c r="D22666" i="14"/>
  <c r="D22665" i="14"/>
  <c r="D22664" i="14"/>
  <c r="D22663" i="14"/>
  <c r="D22662" i="14"/>
  <c r="D22661" i="14"/>
  <c r="D22660" i="14"/>
  <c r="D22659" i="14"/>
  <c r="D22658" i="14"/>
  <c r="D22657" i="14"/>
  <c r="D22656" i="14"/>
  <c r="D22655" i="14"/>
  <c r="D22654" i="14"/>
  <c r="D22653" i="14"/>
  <c r="D22652" i="14"/>
  <c r="D22651" i="14"/>
  <c r="D22650" i="14"/>
  <c r="D22649" i="14"/>
  <c r="D22648" i="14"/>
  <c r="D22647" i="14"/>
  <c r="D22646" i="14"/>
  <c r="D22645" i="14"/>
  <c r="D22644" i="14"/>
  <c r="D22643" i="14"/>
  <c r="D22642" i="14"/>
  <c r="D22641" i="14"/>
  <c r="D22640" i="14"/>
  <c r="D22639" i="14"/>
  <c r="D22638" i="14"/>
  <c r="D22637" i="14"/>
  <c r="D22636" i="14"/>
  <c r="D22635" i="14"/>
  <c r="D22634" i="14"/>
  <c r="D22633" i="14"/>
  <c r="D22632" i="14"/>
  <c r="D22631" i="14"/>
  <c r="D22630" i="14"/>
  <c r="D22629" i="14"/>
  <c r="D22628" i="14"/>
  <c r="D22627" i="14"/>
  <c r="D22626" i="14"/>
  <c r="D22625" i="14"/>
  <c r="D22624" i="14"/>
  <c r="D22623" i="14"/>
  <c r="D22622" i="14"/>
  <c r="D22621" i="14"/>
  <c r="D22620" i="14"/>
  <c r="D22619" i="14"/>
  <c r="D22618" i="14"/>
  <c r="D22617" i="14"/>
  <c r="D22616" i="14"/>
  <c r="D22615" i="14"/>
  <c r="D22614" i="14"/>
  <c r="D22613" i="14"/>
  <c r="D22612" i="14"/>
  <c r="D22611" i="14"/>
  <c r="D22610" i="14"/>
  <c r="D22609" i="14"/>
  <c r="D22608" i="14"/>
  <c r="D22607" i="14"/>
  <c r="D22606" i="14"/>
  <c r="D22605" i="14"/>
  <c r="D22604" i="14"/>
  <c r="D22603" i="14"/>
  <c r="D22602" i="14"/>
  <c r="D22601" i="14"/>
  <c r="D22600" i="14"/>
  <c r="D22599" i="14"/>
  <c r="D22598" i="14"/>
  <c r="D22597" i="14"/>
  <c r="D22596" i="14"/>
  <c r="D22595" i="14"/>
  <c r="D22594" i="14"/>
  <c r="D22593" i="14"/>
  <c r="D22592" i="14"/>
  <c r="D22591" i="14"/>
  <c r="D22590" i="14"/>
  <c r="D22589" i="14"/>
  <c r="D22588" i="14"/>
  <c r="D22587" i="14"/>
  <c r="D22586" i="14"/>
  <c r="D22585" i="14"/>
  <c r="D22584" i="14"/>
  <c r="D22583" i="14"/>
  <c r="D22582" i="14"/>
  <c r="D22581" i="14"/>
  <c r="D22580" i="14"/>
  <c r="D22579" i="14"/>
  <c r="D22578" i="14"/>
  <c r="D22577" i="14"/>
  <c r="D22576" i="14"/>
  <c r="D22575" i="14"/>
  <c r="D22574" i="14"/>
  <c r="D22573" i="14"/>
  <c r="D22572" i="14"/>
  <c r="D22571" i="14"/>
  <c r="D22570" i="14"/>
  <c r="D22569" i="14"/>
  <c r="D22568" i="14"/>
  <c r="D22567" i="14"/>
  <c r="D22566" i="14"/>
  <c r="D22565" i="14"/>
  <c r="D22564" i="14"/>
  <c r="D22563" i="14"/>
  <c r="D22562" i="14"/>
  <c r="D22561" i="14"/>
  <c r="D22560" i="14"/>
  <c r="D22559" i="14"/>
  <c r="D22558" i="14"/>
  <c r="D22557" i="14"/>
  <c r="D22556" i="14"/>
  <c r="D22555" i="14"/>
  <c r="D22554" i="14"/>
  <c r="D22553" i="14"/>
  <c r="D22552" i="14"/>
  <c r="D22551" i="14"/>
  <c r="D22550" i="14"/>
  <c r="D22549" i="14"/>
  <c r="D22548" i="14"/>
  <c r="D22547" i="14"/>
  <c r="D22546" i="14"/>
  <c r="D22545" i="14"/>
  <c r="D22544" i="14"/>
  <c r="D22543" i="14"/>
  <c r="D22542" i="14"/>
  <c r="D22541" i="14"/>
  <c r="D22540" i="14"/>
  <c r="D22539" i="14"/>
  <c r="D22538" i="14"/>
  <c r="D22537" i="14"/>
  <c r="D22536" i="14"/>
  <c r="D22535" i="14"/>
  <c r="D22534" i="14"/>
  <c r="D22533" i="14"/>
  <c r="D22532" i="14"/>
  <c r="D22531" i="14"/>
  <c r="D22530" i="14"/>
  <c r="D22529" i="14"/>
  <c r="D22528" i="14"/>
  <c r="D22527" i="14"/>
  <c r="D22526" i="14"/>
  <c r="D22525" i="14"/>
  <c r="D22524" i="14"/>
  <c r="D22523" i="14"/>
  <c r="D22522" i="14"/>
  <c r="D22521" i="14"/>
  <c r="D22520" i="14"/>
  <c r="D22519" i="14"/>
  <c r="D22518" i="14"/>
  <c r="D22517" i="14"/>
  <c r="D22516" i="14"/>
  <c r="D22515" i="14"/>
  <c r="D22514" i="14"/>
  <c r="D22513" i="14"/>
  <c r="D22512" i="14"/>
  <c r="D22511" i="14"/>
  <c r="D22510" i="14"/>
  <c r="D22509" i="14"/>
  <c r="D22508" i="14"/>
  <c r="D22507" i="14"/>
  <c r="D22506" i="14"/>
  <c r="D22505" i="14"/>
  <c r="D22504" i="14"/>
  <c r="D22503" i="14"/>
  <c r="D22502" i="14"/>
  <c r="D22501" i="14"/>
  <c r="D22500" i="14"/>
  <c r="D22499" i="14"/>
  <c r="D22498" i="14"/>
  <c r="D22497" i="14"/>
  <c r="D22496" i="14"/>
  <c r="D22495" i="14"/>
  <c r="D22494" i="14"/>
  <c r="D22493" i="14"/>
  <c r="D22492" i="14"/>
  <c r="D22491" i="14"/>
  <c r="D22490" i="14"/>
  <c r="D22489" i="14"/>
  <c r="D22488" i="14"/>
  <c r="D22487" i="14"/>
  <c r="D22486" i="14"/>
  <c r="D22485" i="14"/>
  <c r="D22484" i="14"/>
  <c r="D22483" i="14"/>
  <c r="D22482" i="14"/>
  <c r="D22481" i="14"/>
  <c r="D22480" i="14"/>
  <c r="D22479" i="14"/>
  <c r="D22478" i="14"/>
  <c r="D22477" i="14"/>
  <c r="D22476" i="14"/>
  <c r="D22475" i="14"/>
  <c r="D22474" i="14"/>
  <c r="D22473" i="14"/>
  <c r="D22472" i="14"/>
  <c r="D22471" i="14"/>
  <c r="D22470" i="14"/>
  <c r="D22469" i="14"/>
  <c r="D22468" i="14"/>
  <c r="D22467" i="14"/>
  <c r="D22466" i="14"/>
  <c r="D22465" i="14"/>
  <c r="D22464" i="14"/>
  <c r="D22463" i="14"/>
  <c r="D22462" i="14"/>
  <c r="D22461" i="14"/>
  <c r="D22460" i="14"/>
  <c r="D22459" i="14"/>
  <c r="D22458" i="14"/>
  <c r="D22457" i="14"/>
  <c r="D22456" i="14"/>
  <c r="D22455" i="14"/>
  <c r="D22454" i="14"/>
  <c r="D22453" i="14"/>
  <c r="D22452" i="14"/>
  <c r="D22451" i="14"/>
  <c r="D22450" i="14"/>
  <c r="D22449" i="14"/>
  <c r="D22448" i="14"/>
  <c r="D22447" i="14"/>
  <c r="D22446" i="14"/>
  <c r="D22445" i="14"/>
  <c r="D22444" i="14"/>
  <c r="D22443" i="14"/>
  <c r="D22442" i="14"/>
  <c r="D22441" i="14"/>
  <c r="D22440" i="14"/>
  <c r="D22439" i="14"/>
  <c r="D22438" i="14"/>
  <c r="D22437" i="14"/>
  <c r="D22436" i="14"/>
  <c r="D22435" i="14"/>
  <c r="D22434" i="14"/>
  <c r="D22433" i="14"/>
  <c r="D22432" i="14"/>
  <c r="D22431" i="14"/>
  <c r="D22430" i="14"/>
  <c r="D22429" i="14"/>
  <c r="D22428" i="14"/>
  <c r="D22427" i="14"/>
  <c r="D22426" i="14"/>
  <c r="D22425" i="14"/>
  <c r="D22424" i="14"/>
  <c r="D22423" i="14"/>
  <c r="D22422" i="14"/>
  <c r="D22421" i="14"/>
  <c r="D22420" i="14"/>
  <c r="D22419" i="14"/>
  <c r="D22418" i="14"/>
  <c r="D22417" i="14"/>
  <c r="D22416" i="14"/>
  <c r="D22415" i="14"/>
  <c r="D22414" i="14"/>
  <c r="D22413" i="14"/>
  <c r="D22412" i="14"/>
  <c r="D22411" i="14"/>
  <c r="D22410" i="14"/>
  <c r="D22409" i="14"/>
  <c r="D22408" i="14"/>
  <c r="D22407" i="14"/>
  <c r="D22406" i="14"/>
  <c r="D22405" i="14"/>
  <c r="D22404" i="14"/>
  <c r="D22403" i="14"/>
  <c r="D22402" i="14"/>
  <c r="D22401" i="14"/>
  <c r="D22400" i="14"/>
  <c r="D22399" i="14"/>
  <c r="D22398" i="14"/>
  <c r="D22397" i="14"/>
  <c r="D22396" i="14"/>
  <c r="D22395" i="14"/>
  <c r="D22394" i="14"/>
  <c r="D22393" i="14"/>
  <c r="D22392" i="14"/>
  <c r="D22391" i="14"/>
  <c r="D22390" i="14"/>
  <c r="D22389" i="14"/>
  <c r="D22388" i="14"/>
  <c r="D22387" i="14"/>
  <c r="D22386" i="14"/>
  <c r="D22385" i="14"/>
  <c r="D22384" i="14"/>
  <c r="D22383" i="14"/>
  <c r="D22382" i="14"/>
  <c r="D22381" i="14"/>
  <c r="D22380" i="14"/>
  <c r="D22379" i="14"/>
  <c r="D22378" i="14"/>
  <c r="D22377" i="14"/>
  <c r="D22376" i="14"/>
  <c r="D22375" i="14"/>
  <c r="D22374" i="14"/>
  <c r="D22373" i="14"/>
  <c r="D22372" i="14"/>
  <c r="D22371" i="14"/>
  <c r="D22370" i="14"/>
  <c r="D22369" i="14"/>
  <c r="D22368" i="14"/>
  <c r="D22367" i="14"/>
  <c r="D22366" i="14"/>
  <c r="D22365" i="14"/>
  <c r="D22364" i="14"/>
  <c r="D22363" i="14"/>
  <c r="D22362" i="14"/>
  <c r="D22361" i="14"/>
  <c r="D22360" i="14"/>
  <c r="D22359" i="14"/>
  <c r="D22358" i="14"/>
  <c r="D22357" i="14"/>
  <c r="D22356" i="14"/>
  <c r="D22355" i="14"/>
  <c r="D22354" i="14"/>
  <c r="D22353" i="14"/>
  <c r="D22352" i="14"/>
  <c r="D22351" i="14"/>
  <c r="D22350" i="14"/>
  <c r="D22349" i="14"/>
  <c r="D22348" i="14"/>
  <c r="D22347" i="14"/>
  <c r="D22346" i="14"/>
  <c r="D22345" i="14"/>
  <c r="D22344" i="14"/>
  <c r="D22343" i="14"/>
  <c r="D22342" i="14"/>
  <c r="D22341" i="14"/>
  <c r="D22340" i="14"/>
  <c r="D22339" i="14"/>
  <c r="D22338" i="14"/>
  <c r="D22337" i="14"/>
  <c r="D22336" i="14"/>
  <c r="D22335" i="14"/>
  <c r="D22334" i="14"/>
  <c r="D22333" i="14"/>
  <c r="D22332" i="14"/>
  <c r="D22331" i="14"/>
  <c r="D22330" i="14"/>
  <c r="D22329" i="14"/>
  <c r="D22328" i="14"/>
  <c r="D22327" i="14"/>
  <c r="D22326" i="14"/>
  <c r="D22325" i="14"/>
  <c r="D22324" i="14"/>
  <c r="D22323" i="14"/>
  <c r="D22322" i="14"/>
  <c r="D22321" i="14"/>
  <c r="D22320" i="14"/>
  <c r="D22319" i="14"/>
  <c r="D22318" i="14"/>
  <c r="D22317" i="14"/>
  <c r="D22316" i="14"/>
  <c r="D22315" i="14"/>
  <c r="D22314" i="14"/>
  <c r="D22313" i="14"/>
  <c r="D22312" i="14"/>
  <c r="D22311" i="14"/>
  <c r="D22310" i="14"/>
  <c r="D22309" i="14"/>
  <c r="D22308" i="14"/>
  <c r="D22307" i="14"/>
  <c r="D22306" i="14"/>
  <c r="D22305" i="14"/>
  <c r="D22304" i="14"/>
  <c r="D22303" i="14"/>
  <c r="D22302" i="14"/>
  <c r="D22301" i="14"/>
  <c r="D22300" i="14"/>
  <c r="D22299" i="14"/>
  <c r="D22298" i="14"/>
  <c r="D22297" i="14"/>
  <c r="D22296" i="14"/>
  <c r="D22295" i="14"/>
  <c r="D22294" i="14"/>
  <c r="D22293" i="14"/>
  <c r="D22292" i="14"/>
  <c r="D22291" i="14"/>
  <c r="D22290" i="14"/>
  <c r="D22289" i="14"/>
  <c r="D22288" i="14"/>
  <c r="D22287" i="14"/>
  <c r="D22286" i="14"/>
  <c r="D22285" i="14"/>
  <c r="D22284" i="14"/>
  <c r="D22283" i="14"/>
  <c r="D22282" i="14"/>
  <c r="D22281" i="14"/>
  <c r="D22280" i="14"/>
  <c r="D22279" i="14"/>
  <c r="D22278" i="14"/>
  <c r="D22277" i="14"/>
  <c r="D22276" i="14"/>
  <c r="D22275" i="14"/>
  <c r="D22274" i="14"/>
  <c r="D22273" i="14"/>
  <c r="D22272" i="14"/>
  <c r="D22271" i="14"/>
  <c r="D22270" i="14"/>
  <c r="D22269" i="14"/>
  <c r="D22268" i="14"/>
  <c r="D22267" i="14"/>
  <c r="D22266" i="14"/>
  <c r="D22265" i="14"/>
  <c r="D22264" i="14"/>
  <c r="D22263" i="14"/>
  <c r="D22262" i="14"/>
  <c r="D22261" i="14"/>
  <c r="D22260" i="14"/>
  <c r="D22259" i="14"/>
  <c r="D22258" i="14"/>
  <c r="D22257" i="14"/>
  <c r="D22256" i="14"/>
  <c r="D22255" i="14"/>
  <c r="D22254" i="14"/>
  <c r="D22253" i="14"/>
  <c r="D22252" i="14"/>
  <c r="D22251" i="14"/>
  <c r="D22250" i="14"/>
  <c r="D22249" i="14"/>
  <c r="D22248" i="14"/>
  <c r="D22247" i="14"/>
  <c r="D22246" i="14"/>
  <c r="D22245" i="14"/>
  <c r="D22244" i="14"/>
  <c r="D22243" i="14"/>
  <c r="D22242" i="14"/>
  <c r="D22241" i="14"/>
  <c r="D22240" i="14"/>
  <c r="D22239" i="14"/>
  <c r="D22238" i="14"/>
  <c r="D22237" i="14"/>
  <c r="D22236" i="14"/>
  <c r="D22235" i="14"/>
  <c r="D22234" i="14"/>
  <c r="D22233" i="14"/>
  <c r="D22232" i="14"/>
  <c r="D22231" i="14"/>
  <c r="D22230" i="14"/>
  <c r="D22229" i="14"/>
  <c r="D22228" i="14"/>
  <c r="D22227" i="14"/>
  <c r="D22226" i="14"/>
  <c r="D22225" i="14"/>
  <c r="D22224" i="14"/>
  <c r="D22223" i="14"/>
  <c r="D22222" i="14"/>
  <c r="D22221" i="14"/>
  <c r="D22220" i="14"/>
  <c r="D22219" i="14"/>
  <c r="D22218" i="14"/>
  <c r="D22217" i="14"/>
  <c r="D22216" i="14"/>
  <c r="D22215" i="14"/>
  <c r="D22214" i="14"/>
  <c r="D22213" i="14"/>
  <c r="D22212" i="14"/>
  <c r="D22211" i="14"/>
  <c r="D22210" i="14"/>
  <c r="D22209" i="14"/>
  <c r="D22208" i="14"/>
  <c r="D22207" i="14"/>
  <c r="D22206" i="14"/>
  <c r="D22205" i="14"/>
  <c r="D22204" i="14"/>
  <c r="D22203" i="14"/>
  <c r="D22202" i="14"/>
  <c r="D22201" i="14"/>
  <c r="D22200" i="14"/>
  <c r="D22199" i="14"/>
  <c r="D22198" i="14"/>
  <c r="D22197" i="14"/>
  <c r="D22196" i="14"/>
  <c r="D22195" i="14"/>
  <c r="D22194" i="14"/>
  <c r="D22193" i="14"/>
  <c r="D22192" i="14"/>
  <c r="D22191" i="14"/>
  <c r="D22190" i="14"/>
  <c r="D22189" i="14"/>
  <c r="D22188" i="14"/>
  <c r="D22187" i="14"/>
  <c r="D22186" i="14"/>
  <c r="D22185" i="14"/>
  <c r="D22184" i="14"/>
  <c r="D22183" i="14"/>
  <c r="D22182" i="14"/>
  <c r="D22181" i="14"/>
  <c r="D22180" i="14"/>
  <c r="D22179" i="14"/>
  <c r="D22178" i="14"/>
  <c r="D22177" i="14"/>
  <c r="D22176" i="14"/>
  <c r="D22175" i="14"/>
  <c r="D22174" i="14"/>
  <c r="D22173" i="14"/>
  <c r="D22172" i="14"/>
  <c r="D22171" i="14"/>
  <c r="D22170" i="14"/>
  <c r="D22169" i="14"/>
  <c r="D22168" i="14"/>
  <c r="D22167" i="14"/>
  <c r="D22166" i="14"/>
  <c r="D22165" i="14"/>
  <c r="D22164" i="14"/>
  <c r="D22163" i="14"/>
  <c r="D22162" i="14"/>
  <c r="D22161" i="14"/>
  <c r="D22160" i="14"/>
  <c r="D22159" i="14"/>
  <c r="D22158" i="14"/>
  <c r="D22157" i="14"/>
  <c r="D22156" i="14"/>
  <c r="D22155" i="14"/>
  <c r="D22154" i="14"/>
  <c r="D22153" i="14"/>
  <c r="D22152" i="14"/>
  <c r="D22151" i="14"/>
  <c r="D22150" i="14"/>
  <c r="D22149" i="14"/>
  <c r="D22148" i="14"/>
  <c r="D22147" i="14"/>
  <c r="D22146" i="14"/>
  <c r="D22145" i="14"/>
  <c r="D22144" i="14"/>
  <c r="D22143" i="14"/>
  <c r="D22142" i="14"/>
  <c r="D22141" i="14"/>
  <c r="D22140" i="14"/>
  <c r="D22139" i="14"/>
  <c r="D22138" i="14"/>
  <c r="D22137" i="14"/>
  <c r="D22136" i="14"/>
  <c r="D22135" i="14"/>
  <c r="D22134" i="14"/>
  <c r="D22133" i="14"/>
  <c r="D22132" i="14"/>
  <c r="D22131" i="14"/>
  <c r="D22130" i="14"/>
  <c r="D22129" i="14"/>
  <c r="D22128" i="14"/>
  <c r="D22127" i="14"/>
  <c r="D22126" i="14"/>
  <c r="D22125" i="14"/>
  <c r="D22124" i="14"/>
  <c r="D22123" i="14"/>
  <c r="D22122" i="14"/>
  <c r="D22121" i="14"/>
  <c r="D22120" i="14"/>
  <c r="D22119" i="14"/>
  <c r="D22118" i="14"/>
  <c r="D22117" i="14"/>
  <c r="D22116" i="14"/>
  <c r="D22115" i="14"/>
  <c r="D22114" i="14"/>
  <c r="D22113" i="14"/>
  <c r="D22112" i="14"/>
  <c r="D22111" i="14"/>
  <c r="D22110" i="14"/>
  <c r="D22109" i="14"/>
  <c r="D22108" i="14"/>
  <c r="D22107" i="14"/>
  <c r="D22106" i="14"/>
  <c r="D22105" i="14"/>
  <c r="D22104" i="14"/>
  <c r="D22103" i="14"/>
  <c r="D22102" i="14"/>
  <c r="D22101" i="14"/>
  <c r="D22100" i="14"/>
  <c r="D22099" i="14"/>
  <c r="D22098" i="14"/>
  <c r="D22097" i="14"/>
  <c r="D22096" i="14"/>
  <c r="D22095" i="14"/>
  <c r="D22094" i="14"/>
  <c r="D22093" i="14"/>
  <c r="D22092" i="14"/>
  <c r="D22091" i="14"/>
  <c r="D22090" i="14"/>
  <c r="D22089" i="14"/>
  <c r="D22088" i="14"/>
  <c r="D22087" i="14"/>
  <c r="D22086" i="14"/>
  <c r="D22085" i="14"/>
  <c r="D22084" i="14"/>
  <c r="D22083" i="14"/>
  <c r="D22082" i="14"/>
  <c r="D22081" i="14"/>
  <c r="D22080" i="14"/>
  <c r="D22079" i="14"/>
  <c r="D22078" i="14"/>
  <c r="D22077" i="14"/>
  <c r="D22076" i="14"/>
  <c r="D22075" i="14"/>
  <c r="D22074" i="14"/>
  <c r="D22073" i="14"/>
  <c r="D22072" i="14"/>
  <c r="D22071" i="14"/>
  <c r="D22070" i="14"/>
  <c r="D22069" i="14"/>
  <c r="D22068" i="14"/>
  <c r="D22067" i="14"/>
  <c r="D22066" i="14"/>
  <c r="D22065" i="14"/>
  <c r="D22064" i="14"/>
  <c r="D22063" i="14"/>
  <c r="D22062" i="14"/>
  <c r="D22061" i="14"/>
  <c r="D22060" i="14"/>
  <c r="D22059" i="14"/>
  <c r="D22058" i="14"/>
  <c r="D22057" i="14"/>
  <c r="D22056" i="14"/>
  <c r="D22055" i="14"/>
  <c r="D22054" i="14"/>
  <c r="D22053" i="14"/>
  <c r="D22052" i="14"/>
  <c r="D22051" i="14"/>
  <c r="D22050" i="14"/>
  <c r="D22049" i="14"/>
  <c r="D22048" i="14"/>
  <c r="D22047" i="14"/>
  <c r="D22046" i="14"/>
  <c r="D22045" i="14"/>
  <c r="D22044" i="14"/>
  <c r="D22043" i="14"/>
  <c r="D22042" i="14"/>
  <c r="D22041" i="14"/>
  <c r="D22040" i="14"/>
  <c r="D22039" i="14"/>
  <c r="D22038" i="14"/>
  <c r="D22037" i="14"/>
  <c r="D22036" i="14"/>
  <c r="D22035" i="14"/>
  <c r="D22034" i="14"/>
  <c r="D22033" i="14"/>
  <c r="D22032" i="14"/>
  <c r="D22031" i="14"/>
  <c r="D22030" i="14"/>
  <c r="D22029" i="14"/>
  <c r="D22028" i="14"/>
  <c r="D22027" i="14"/>
  <c r="D22026" i="14"/>
  <c r="D22025" i="14"/>
  <c r="D22024" i="14"/>
  <c r="D22023" i="14"/>
  <c r="D22022" i="14"/>
  <c r="D22021" i="14"/>
  <c r="D22020" i="14"/>
  <c r="D22019" i="14"/>
  <c r="D22018" i="14"/>
  <c r="D22017" i="14"/>
  <c r="D22016" i="14"/>
  <c r="D22015" i="14"/>
  <c r="D22014" i="14"/>
  <c r="D22013" i="14"/>
  <c r="D22012" i="14"/>
  <c r="D22011" i="14"/>
  <c r="D22010" i="14"/>
  <c r="D22009" i="14"/>
  <c r="D22008" i="14"/>
  <c r="D22007" i="14"/>
  <c r="D22006" i="14"/>
  <c r="D22005" i="14"/>
  <c r="D22004" i="14"/>
  <c r="D22003" i="14"/>
  <c r="D22002" i="14"/>
  <c r="D22001" i="14"/>
  <c r="D22000" i="14"/>
  <c r="D21999" i="14"/>
  <c r="D21998" i="14"/>
  <c r="D21997" i="14"/>
  <c r="D21996" i="14"/>
  <c r="D21995" i="14"/>
  <c r="D21994" i="14"/>
  <c r="D21993" i="14"/>
  <c r="D21992" i="14"/>
  <c r="D21991" i="14"/>
  <c r="D21990" i="14"/>
  <c r="D21989" i="14"/>
  <c r="D21988" i="14"/>
  <c r="D21987" i="14"/>
  <c r="D21986" i="14"/>
  <c r="D21985" i="14"/>
  <c r="D21984" i="14"/>
  <c r="D21983" i="14"/>
  <c r="D21982" i="14"/>
  <c r="D21981" i="14"/>
  <c r="D21980" i="14"/>
  <c r="D21979" i="14"/>
  <c r="D21978" i="14"/>
  <c r="D21977" i="14"/>
  <c r="D21976" i="14"/>
  <c r="D21975" i="14"/>
  <c r="D21974" i="14"/>
  <c r="D21973" i="14"/>
  <c r="D21972" i="14"/>
  <c r="D21971" i="14"/>
  <c r="D21970" i="14"/>
  <c r="D21969" i="14"/>
  <c r="D21968" i="14"/>
  <c r="D21967" i="14"/>
  <c r="D21966" i="14"/>
  <c r="D21965" i="14"/>
  <c r="D21964" i="14"/>
  <c r="D21963" i="14"/>
  <c r="D21962" i="14"/>
  <c r="D21961" i="14"/>
  <c r="D21960" i="14"/>
  <c r="D21959" i="14"/>
  <c r="D21958" i="14"/>
  <c r="D21957" i="14"/>
  <c r="D21956" i="14"/>
  <c r="D21955" i="14"/>
  <c r="D21954" i="14"/>
  <c r="D21953" i="14"/>
  <c r="D21952" i="14"/>
  <c r="D21951" i="14"/>
  <c r="D21950" i="14"/>
  <c r="D21949" i="14"/>
  <c r="D21948" i="14"/>
  <c r="D21947" i="14"/>
  <c r="D21946" i="14"/>
  <c r="D21945" i="14"/>
  <c r="D21944" i="14"/>
  <c r="D21943" i="14"/>
  <c r="D21942" i="14"/>
  <c r="D21941" i="14"/>
  <c r="D21940" i="14"/>
  <c r="D21939" i="14"/>
  <c r="D21938" i="14"/>
  <c r="D21937" i="14"/>
  <c r="D21936" i="14"/>
  <c r="D21935" i="14"/>
  <c r="D21934" i="14"/>
  <c r="D21933" i="14"/>
  <c r="D21932" i="14"/>
  <c r="D21931" i="14"/>
  <c r="D21930" i="14"/>
  <c r="D21929" i="14"/>
  <c r="D21928" i="14"/>
  <c r="D21927" i="14"/>
  <c r="D21926" i="14"/>
  <c r="D21925" i="14"/>
  <c r="D21924" i="14"/>
  <c r="D21923" i="14"/>
  <c r="D21922" i="14"/>
  <c r="D21921" i="14"/>
  <c r="D21920" i="14"/>
  <c r="D21919" i="14"/>
  <c r="D21918" i="14"/>
  <c r="D21917" i="14"/>
  <c r="D21916" i="14"/>
  <c r="D21915" i="14"/>
  <c r="D21914" i="14"/>
  <c r="D21913" i="14"/>
  <c r="D21912" i="14"/>
  <c r="D21911" i="14"/>
  <c r="D21910" i="14"/>
  <c r="D21909" i="14"/>
  <c r="D21908" i="14"/>
  <c r="D21907" i="14"/>
  <c r="D21906" i="14"/>
  <c r="D21905" i="14"/>
  <c r="D21904" i="14"/>
  <c r="D21903" i="14"/>
  <c r="D21902" i="14"/>
  <c r="D21901" i="14"/>
  <c r="D21900" i="14"/>
  <c r="D21899" i="14"/>
  <c r="D21898" i="14"/>
  <c r="D21897" i="14"/>
  <c r="D21896" i="14"/>
  <c r="D21895" i="14"/>
  <c r="D21894" i="14"/>
  <c r="D21893" i="14"/>
  <c r="D21892" i="14"/>
  <c r="D21891" i="14"/>
  <c r="D21890" i="14"/>
  <c r="D21889" i="14"/>
  <c r="D21888" i="14"/>
  <c r="D21887" i="14"/>
  <c r="D21886" i="14"/>
  <c r="D21885" i="14"/>
  <c r="D21884" i="14"/>
  <c r="D21883" i="14"/>
  <c r="D21882" i="14"/>
  <c r="D21881" i="14"/>
  <c r="D21880" i="14"/>
  <c r="D21879" i="14"/>
  <c r="D21878" i="14"/>
  <c r="D21877" i="14"/>
  <c r="D21876" i="14"/>
  <c r="D21875" i="14"/>
  <c r="D21874" i="14"/>
  <c r="D21873" i="14"/>
  <c r="D21872" i="14"/>
  <c r="D21871" i="14"/>
  <c r="D21870" i="14"/>
  <c r="D21869" i="14"/>
  <c r="D21868" i="14"/>
  <c r="D21867" i="14"/>
  <c r="D21866" i="14"/>
  <c r="D21865" i="14"/>
  <c r="D21864" i="14"/>
  <c r="D21863" i="14"/>
  <c r="D21862" i="14"/>
  <c r="D21861" i="14"/>
  <c r="D21860" i="14"/>
  <c r="D21859" i="14"/>
  <c r="D21858" i="14"/>
  <c r="D21857" i="14"/>
  <c r="D21856" i="14"/>
  <c r="D21855" i="14"/>
  <c r="D21854" i="14"/>
  <c r="D21853" i="14"/>
  <c r="D21852" i="14"/>
  <c r="D21851" i="14"/>
  <c r="D21850" i="14"/>
  <c r="D21849" i="14"/>
  <c r="D21848" i="14"/>
  <c r="D21847" i="14"/>
  <c r="D21846" i="14"/>
  <c r="D21845" i="14"/>
  <c r="D21844" i="14"/>
  <c r="D21843" i="14"/>
  <c r="D21842" i="14"/>
  <c r="D21841" i="14"/>
  <c r="D21840" i="14"/>
  <c r="D21839" i="14"/>
  <c r="D21838" i="14"/>
  <c r="D21837" i="14"/>
  <c r="D21836" i="14"/>
  <c r="D21835" i="14"/>
  <c r="D21834" i="14"/>
  <c r="D21833" i="14"/>
  <c r="D21832" i="14"/>
  <c r="D21831" i="14"/>
  <c r="D21830" i="14"/>
  <c r="D21829" i="14"/>
  <c r="D21828" i="14"/>
  <c r="D21827" i="14"/>
  <c r="D21826" i="14"/>
  <c r="D21825" i="14"/>
  <c r="D21824" i="14"/>
  <c r="D21823" i="14"/>
  <c r="D21822" i="14"/>
  <c r="D21821" i="14"/>
  <c r="D21820" i="14"/>
  <c r="D21819" i="14"/>
  <c r="D21818" i="14"/>
  <c r="D21817" i="14"/>
  <c r="D21816" i="14"/>
  <c r="D21815" i="14"/>
  <c r="D21814" i="14"/>
  <c r="D21813" i="14"/>
  <c r="D21812" i="14"/>
  <c r="D21811" i="14"/>
  <c r="D21810" i="14"/>
  <c r="D21809" i="14"/>
  <c r="D21808" i="14"/>
  <c r="D21807" i="14"/>
  <c r="D21806" i="14"/>
  <c r="D21805" i="14"/>
  <c r="D21804" i="14"/>
  <c r="D21803" i="14"/>
  <c r="D21802" i="14"/>
  <c r="D21801" i="14"/>
  <c r="D21800" i="14"/>
  <c r="D21799" i="14"/>
  <c r="D21798" i="14"/>
  <c r="D21797" i="14"/>
  <c r="D21796" i="14"/>
  <c r="D21795" i="14"/>
  <c r="D21794" i="14"/>
  <c r="D21793" i="14"/>
  <c r="D21792" i="14"/>
  <c r="D21791" i="14"/>
  <c r="D21790" i="14"/>
  <c r="D21789" i="14"/>
  <c r="D21788" i="14"/>
  <c r="D21787" i="14"/>
  <c r="D21786" i="14"/>
  <c r="D21785" i="14"/>
  <c r="D21784" i="14"/>
  <c r="D21783" i="14"/>
  <c r="D21782" i="14"/>
  <c r="D21781" i="14"/>
  <c r="D21780" i="14"/>
  <c r="D21779" i="14"/>
  <c r="D21778" i="14"/>
  <c r="D21777" i="14"/>
  <c r="D21776" i="14"/>
  <c r="D21775" i="14"/>
  <c r="D21774" i="14"/>
  <c r="D21773" i="14"/>
  <c r="D21772" i="14"/>
  <c r="D21771" i="14"/>
  <c r="D21770" i="14"/>
  <c r="D21769" i="14"/>
  <c r="D21768" i="14"/>
  <c r="D21767" i="14"/>
  <c r="D21766" i="14"/>
  <c r="D21765" i="14"/>
  <c r="D21764" i="14"/>
  <c r="D21763" i="14"/>
  <c r="D21762" i="14"/>
  <c r="D21761" i="14"/>
  <c r="D21760" i="14"/>
  <c r="D21759" i="14"/>
  <c r="D21758" i="14"/>
  <c r="D21757" i="14"/>
  <c r="D21756" i="14"/>
  <c r="D21755" i="14"/>
  <c r="D21754" i="14"/>
  <c r="D21753" i="14"/>
  <c r="D21752" i="14"/>
  <c r="D21751" i="14"/>
  <c r="D21750" i="14"/>
  <c r="D21749" i="14"/>
  <c r="D21748" i="14"/>
  <c r="D21747" i="14"/>
  <c r="D21746" i="14"/>
  <c r="D21745" i="14"/>
  <c r="D21744" i="14"/>
  <c r="D21743" i="14"/>
  <c r="D21742" i="14"/>
  <c r="D21741" i="14"/>
  <c r="D21740" i="14"/>
  <c r="D21739" i="14"/>
  <c r="D21738" i="14"/>
  <c r="D21737" i="14"/>
  <c r="D21736" i="14"/>
  <c r="D21735" i="14"/>
  <c r="D21734" i="14"/>
  <c r="D21733" i="14"/>
  <c r="D21732" i="14"/>
  <c r="D21731" i="14"/>
  <c r="D21730" i="14"/>
  <c r="D21729" i="14"/>
  <c r="D21728" i="14"/>
  <c r="D21727" i="14"/>
  <c r="D21726" i="14"/>
  <c r="D21725" i="14"/>
  <c r="D21724" i="14"/>
  <c r="D21723" i="14"/>
  <c r="D21722" i="14"/>
  <c r="D21721" i="14"/>
  <c r="D21720" i="14"/>
  <c r="D21719" i="14"/>
  <c r="D21718" i="14"/>
  <c r="D21717" i="14"/>
  <c r="D21716" i="14"/>
  <c r="D21715" i="14"/>
  <c r="D21714" i="14"/>
  <c r="D21713" i="14"/>
  <c r="D21712" i="14"/>
  <c r="D21711" i="14"/>
  <c r="D21710" i="14"/>
  <c r="D21709" i="14"/>
  <c r="D21708" i="14"/>
  <c r="D21707" i="14"/>
  <c r="D21706" i="14"/>
  <c r="D21705" i="14"/>
  <c r="D21704" i="14"/>
  <c r="D21703" i="14"/>
  <c r="D21702" i="14"/>
  <c r="D21701" i="14"/>
  <c r="D21700" i="14"/>
  <c r="D21699" i="14"/>
  <c r="D21698" i="14"/>
  <c r="D21697" i="14"/>
  <c r="D21696" i="14"/>
  <c r="D21695" i="14"/>
  <c r="D21694" i="14"/>
  <c r="D21693" i="14"/>
  <c r="D21692" i="14"/>
  <c r="D21691" i="14"/>
  <c r="D21690" i="14"/>
  <c r="D21689" i="14"/>
  <c r="D21688" i="14"/>
  <c r="D21687" i="14"/>
  <c r="D21686" i="14"/>
  <c r="D21685" i="14"/>
  <c r="D21684" i="14"/>
  <c r="D21683" i="14"/>
  <c r="D21682" i="14"/>
  <c r="D21681" i="14"/>
  <c r="D21680" i="14"/>
  <c r="D21679" i="14"/>
  <c r="D21678" i="14"/>
  <c r="D21677" i="14"/>
  <c r="D21676" i="14"/>
  <c r="D21675" i="14"/>
  <c r="D21674" i="14"/>
  <c r="D21673" i="14"/>
  <c r="D21672" i="14"/>
  <c r="D21671" i="14"/>
  <c r="D21670" i="14"/>
  <c r="D21669" i="14"/>
  <c r="D21668" i="14"/>
  <c r="D21667" i="14"/>
  <c r="D21666" i="14"/>
  <c r="D21665" i="14"/>
  <c r="D21664" i="14"/>
  <c r="D21663" i="14"/>
  <c r="D21662" i="14"/>
  <c r="D21661" i="14"/>
  <c r="D21660" i="14"/>
  <c r="D21659" i="14"/>
  <c r="D21658" i="14"/>
  <c r="D21657" i="14"/>
  <c r="D21656" i="14"/>
  <c r="D21655" i="14"/>
  <c r="D21654" i="14"/>
  <c r="D21653" i="14"/>
  <c r="D21652" i="14"/>
  <c r="D21651" i="14"/>
  <c r="D21650" i="14"/>
  <c r="D21649" i="14"/>
  <c r="D21648" i="14"/>
  <c r="D21647" i="14"/>
  <c r="D21646" i="14"/>
  <c r="D21645" i="14"/>
  <c r="D21644" i="14"/>
  <c r="D21643" i="14"/>
  <c r="D21642" i="14"/>
  <c r="D21641" i="14"/>
  <c r="D21640" i="14"/>
  <c r="D21639" i="14"/>
  <c r="D21638" i="14"/>
  <c r="D21637" i="14"/>
  <c r="D21636" i="14"/>
  <c r="D21635" i="14"/>
  <c r="D21634" i="14"/>
  <c r="D21633" i="14"/>
  <c r="D21632" i="14"/>
  <c r="D21631" i="14"/>
  <c r="D21630" i="14"/>
  <c r="D21629" i="14"/>
  <c r="D21628" i="14"/>
  <c r="D21627" i="14"/>
  <c r="D21626" i="14"/>
  <c r="D21625" i="14"/>
  <c r="D21624" i="14"/>
  <c r="D21623" i="14"/>
  <c r="D21622" i="14"/>
  <c r="D21621" i="14"/>
  <c r="D21620" i="14"/>
  <c r="D21619" i="14"/>
  <c r="D21618" i="14"/>
  <c r="D21617" i="14"/>
  <c r="D21616" i="14"/>
  <c r="D21615" i="14"/>
  <c r="D21614" i="14"/>
  <c r="D21613" i="14"/>
  <c r="D21612" i="14"/>
  <c r="D21611" i="14"/>
  <c r="D21610" i="14"/>
  <c r="D21609" i="14"/>
  <c r="D21608" i="14"/>
  <c r="D21607" i="14"/>
  <c r="D21606" i="14"/>
  <c r="D21605" i="14"/>
  <c r="D21604" i="14"/>
  <c r="D21603" i="14"/>
  <c r="D21602" i="14"/>
  <c r="D21601" i="14"/>
  <c r="D21600" i="14"/>
  <c r="D21599" i="14"/>
  <c r="D21598" i="14"/>
  <c r="D21597" i="14"/>
  <c r="D21596" i="14"/>
  <c r="D21595" i="14"/>
  <c r="D21594" i="14"/>
  <c r="D21593" i="14"/>
  <c r="D21592" i="14"/>
  <c r="D21591" i="14"/>
  <c r="D21590" i="14"/>
  <c r="D21589" i="14"/>
  <c r="D21588" i="14"/>
  <c r="D21587" i="14"/>
  <c r="D21586" i="14"/>
  <c r="D21585" i="14"/>
  <c r="D21584" i="14"/>
  <c r="D21583" i="14"/>
  <c r="D21582" i="14"/>
  <c r="D21581" i="14"/>
  <c r="D21580" i="14"/>
  <c r="D21579" i="14"/>
  <c r="D21578" i="14"/>
  <c r="D21577" i="14"/>
  <c r="D21576" i="14"/>
  <c r="D21575" i="14"/>
  <c r="D21574" i="14"/>
  <c r="D21573" i="14"/>
  <c r="D21572" i="14"/>
  <c r="D21571" i="14"/>
  <c r="D21570" i="14"/>
  <c r="D21569" i="14"/>
  <c r="D21568" i="14"/>
  <c r="D21567" i="14"/>
  <c r="D21566" i="14"/>
  <c r="D21565" i="14"/>
  <c r="D21564" i="14"/>
  <c r="D21563" i="14"/>
  <c r="D21562" i="14"/>
  <c r="D21561" i="14"/>
  <c r="D21560" i="14"/>
  <c r="D21559" i="14"/>
  <c r="D21558" i="14"/>
  <c r="D21557" i="14"/>
  <c r="D21556" i="14"/>
  <c r="D21555" i="14"/>
  <c r="D21554" i="14"/>
  <c r="D21553" i="14"/>
  <c r="D21552" i="14"/>
  <c r="D21551" i="14"/>
  <c r="D21550" i="14"/>
  <c r="D21549" i="14"/>
  <c r="D21548" i="14"/>
  <c r="D21547" i="14"/>
  <c r="D21546" i="14"/>
  <c r="D21545" i="14"/>
  <c r="D21544" i="14"/>
  <c r="D21543" i="14"/>
  <c r="D21542" i="14"/>
  <c r="D21541" i="14"/>
  <c r="D21540" i="14"/>
  <c r="D21539" i="14"/>
  <c r="D21538" i="14"/>
  <c r="D21537" i="14"/>
  <c r="D21536" i="14"/>
  <c r="D21535" i="14"/>
  <c r="D21534" i="14"/>
  <c r="D21533" i="14"/>
  <c r="D21532" i="14"/>
  <c r="D21531" i="14"/>
  <c r="D21530" i="14"/>
  <c r="D21529" i="14"/>
  <c r="D21528" i="14"/>
  <c r="D21527" i="14"/>
  <c r="D21526" i="14"/>
  <c r="D21525" i="14"/>
  <c r="D21524" i="14"/>
  <c r="D21523" i="14"/>
  <c r="D21522" i="14"/>
  <c r="D21521" i="14"/>
  <c r="D21520" i="14"/>
  <c r="D21519" i="14"/>
  <c r="D21518" i="14"/>
  <c r="D21517" i="14"/>
  <c r="D21516" i="14"/>
  <c r="D21515" i="14"/>
  <c r="D21514" i="14"/>
  <c r="D21513" i="14"/>
  <c r="D21512" i="14"/>
  <c r="D21511" i="14"/>
  <c r="D21510" i="14"/>
  <c r="D21509" i="14"/>
  <c r="D21508" i="14"/>
  <c r="D21507" i="14"/>
  <c r="D21506" i="14"/>
  <c r="D21505" i="14"/>
  <c r="D21504" i="14"/>
  <c r="D21503" i="14"/>
  <c r="D21502" i="14"/>
  <c r="D21501" i="14"/>
  <c r="D21500" i="14"/>
  <c r="D21499" i="14"/>
  <c r="D21498" i="14"/>
  <c r="D21497" i="14"/>
  <c r="D21496" i="14"/>
  <c r="D21495" i="14"/>
  <c r="D21494" i="14"/>
  <c r="D21493" i="14"/>
  <c r="D21492" i="14"/>
  <c r="D21491" i="14"/>
  <c r="D21490" i="14"/>
  <c r="D21489" i="14"/>
  <c r="D21488" i="14"/>
  <c r="D21487" i="14"/>
  <c r="D21486" i="14"/>
  <c r="D21485" i="14"/>
  <c r="D21484" i="14"/>
  <c r="D21483" i="14"/>
  <c r="D21482" i="14"/>
  <c r="D21481" i="14"/>
  <c r="D21480" i="14"/>
  <c r="D21479" i="14"/>
  <c r="D21478" i="14"/>
  <c r="D21477" i="14"/>
  <c r="D21476" i="14"/>
  <c r="D21475" i="14"/>
  <c r="D21474" i="14"/>
  <c r="D21473" i="14"/>
  <c r="D21472" i="14"/>
  <c r="D21471" i="14"/>
  <c r="D21470" i="14"/>
  <c r="D21469" i="14"/>
  <c r="D21468" i="14"/>
  <c r="D21467" i="14"/>
  <c r="D21466" i="14"/>
  <c r="D21465" i="14"/>
  <c r="D21464" i="14"/>
  <c r="D21463" i="14"/>
  <c r="D21462" i="14"/>
  <c r="D21461" i="14"/>
  <c r="D21460" i="14"/>
  <c r="D21459" i="14"/>
  <c r="D21458" i="14"/>
  <c r="D21457" i="14"/>
  <c r="D21456" i="14"/>
  <c r="D21455" i="14"/>
  <c r="D21454" i="14"/>
  <c r="D21453" i="14"/>
  <c r="D21452" i="14"/>
  <c r="D21451" i="14"/>
  <c r="D21450" i="14"/>
  <c r="D21449" i="14"/>
  <c r="D21448" i="14"/>
  <c r="D21447" i="14"/>
  <c r="D21446" i="14"/>
  <c r="D21445" i="14"/>
  <c r="D21444" i="14"/>
  <c r="D21443" i="14"/>
  <c r="D21442" i="14"/>
  <c r="D21441" i="14"/>
  <c r="D21440" i="14"/>
  <c r="D21439" i="14"/>
  <c r="D21438" i="14"/>
  <c r="D21437" i="14"/>
  <c r="D21436" i="14"/>
  <c r="D21435" i="14"/>
  <c r="D21434" i="14"/>
  <c r="D21433" i="14"/>
  <c r="D21432" i="14"/>
  <c r="D21431" i="14"/>
  <c r="D21430" i="14"/>
  <c r="D21429" i="14"/>
  <c r="D21428" i="14"/>
  <c r="D21427" i="14"/>
  <c r="D21426" i="14"/>
  <c r="D21425" i="14"/>
  <c r="D21424" i="14"/>
  <c r="D21423" i="14"/>
  <c r="D21422" i="14"/>
  <c r="D21421" i="14"/>
  <c r="D21420" i="14"/>
  <c r="D21419" i="14"/>
  <c r="D21418" i="14"/>
  <c r="D21417" i="14"/>
  <c r="D21416" i="14"/>
  <c r="D21415" i="14"/>
  <c r="D21414" i="14"/>
  <c r="D21413" i="14"/>
  <c r="D21412" i="14"/>
  <c r="D21411" i="14"/>
  <c r="D21410" i="14"/>
  <c r="D21409" i="14"/>
  <c r="D21408" i="14"/>
  <c r="D21407" i="14"/>
  <c r="D21406" i="14"/>
  <c r="D21405" i="14"/>
  <c r="D21404" i="14"/>
  <c r="D21403" i="14"/>
  <c r="D21402" i="14"/>
  <c r="D21401" i="14"/>
  <c r="D21400" i="14"/>
  <c r="D21399" i="14"/>
  <c r="D21398" i="14"/>
  <c r="D21397" i="14"/>
  <c r="D21396" i="14"/>
  <c r="D21395" i="14"/>
  <c r="D21394" i="14"/>
  <c r="D21393" i="14"/>
  <c r="D21392" i="14"/>
  <c r="D21391" i="14"/>
  <c r="D21390" i="14"/>
  <c r="D21389" i="14"/>
  <c r="D21388" i="14"/>
  <c r="D21387" i="14"/>
  <c r="D21386" i="14"/>
  <c r="D21385" i="14"/>
  <c r="D21384" i="14"/>
  <c r="D21383" i="14"/>
  <c r="D21382" i="14"/>
  <c r="D21381" i="14"/>
  <c r="D21380" i="14"/>
  <c r="D21379" i="14"/>
  <c r="D21378" i="14"/>
  <c r="D21377" i="14"/>
  <c r="D21376" i="14"/>
  <c r="D21375" i="14"/>
  <c r="D21374" i="14"/>
  <c r="D21373" i="14"/>
  <c r="D21372" i="14"/>
  <c r="D21371" i="14"/>
  <c r="D21370" i="14"/>
  <c r="D21369" i="14"/>
  <c r="D21368" i="14"/>
  <c r="D21367" i="14"/>
  <c r="D21366" i="14"/>
  <c r="D21365" i="14"/>
  <c r="D21364" i="14"/>
  <c r="D21363" i="14"/>
  <c r="D21362" i="14"/>
  <c r="D21361" i="14"/>
  <c r="D21360" i="14"/>
  <c r="D21359" i="14"/>
  <c r="D21358" i="14"/>
  <c r="D21357" i="14"/>
  <c r="D21356" i="14"/>
  <c r="D21355" i="14"/>
  <c r="D21354" i="14"/>
  <c r="D21353" i="14"/>
  <c r="D21352" i="14"/>
  <c r="D21351" i="14"/>
  <c r="D21350" i="14"/>
  <c r="D21349" i="14"/>
  <c r="D21348" i="14"/>
  <c r="D21347" i="14"/>
  <c r="D21346" i="14"/>
  <c r="D21345" i="14"/>
  <c r="D21344" i="14"/>
  <c r="D21343" i="14"/>
  <c r="D21342" i="14"/>
  <c r="D21341" i="14"/>
  <c r="D21340" i="14"/>
  <c r="D21339" i="14"/>
  <c r="D21338" i="14"/>
  <c r="D21337" i="14"/>
  <c r="D21336" i="14"/>
  <c r="D21335" i="14"/>
  <c r="D21334" i="14"/>
  <c r="D21333" i="14"/>
  <c r="D21332" i="14"/>
  <c r="D21331" i="14"/>
  <c r="D21330" i="14"/>
  <c r="D21329" i="14"/>
  <c r="D21328" i="14"/>
  <c r="D21327" i="14"/>
  <c r="D21326" i="14"/>
  <c r="D21325" i="14"/>
  <c r="D21324" i="14"/>
  <c r="D21323" i="14"/>
  <c r="D21322" i="14"/>
  <c r="D21321" i="14"/>
  <c r="D21320" i="14"/>
  <c r="D21319" i="14"/>
  <c r="D21318" i="14"/>
  <c r="D21317" i="14"/>
  <c r="D21316" i="14"/>
  <c r="D21315" i="14"/>
  <c r="D21314" i="14"/>
  <c r="D21313" i="14"/>
  <c r="D21312" i="14"/>
  <c r="D21311" i="14"/>
  <c r="D21310" i="14"/>
  <c r="D21309" i="14"/>
  <c r="D21308" i="14"/>
  <c r="D21307" i="14"/>
  <c r="D21306" i="14"/>
  <c r="D21305" i="14"/>
  <c r="D21304" i="14"/>
  <c r="D21303" i="14"/>
  <c r="D21302" i="14"/>
  <c r="D21301" i="14"/>
  <c r="D21300" i="14"/>
  <c r="D21299" i="14"/>
  <c r="D21298" i="14"/>
  <c r="D21297" i="14"/>
  <c r="D21296" i="14"/>
  <c r="D21295" i="14"/>
  <c r="D21294" i="14"/>
  <c r="D21293" i="14"/>
  <c r="D21292" i="14"/>
  <c r="D21291" i="14"/>
  <c r="D21290" i="14"/>
  <c r="D21289" i="14"/>
  <c r="D21288" i="14"/>
  <c r="D21287" i="14"/>
  <c r="D21286" i="14"/>
  <c r="D21285" i="14"/>
  <c r="D21284" i="14"/>
  <c r="D21283" i="14"/>
  <c r="D21282" i="14"/>
  <c r="D21281" i="14"/>
  <c r="D21280" i="14"/>
  <c r="D21279" i="14"/>
  <c r="D21278" i="14"/>
  <c r="D21277" i="14"/>
  <c r="D21276" i="14"/>
  <c r="D21275" i="14"/>
  <c r="D21274" i="14"/>
  <c r="D21273" i="14"/>
  <c r="D21272" i="14"/>
  <c r="D21271" i="14"/>
  <c r="D21270" i="14"/>
  <c r="D21269" i="14"/>
  <c r="D21268" i="14"/>
  <c r="D21267" i="14"/>
  <c r="D21266" i="14"/>
  <c r="D21265" i="14"/>
  <c r="D21264" i="14"/>
  <c r="D21263" i="14"/>
  <c r="D21262" i="14"/>
  <c r="D21261" i="14"/>
  <c r="D21260" i="14"/>
  <c r="D21259" i="14"/>
  <c r="D21258" i="14"/>
  <c r="D21257" i="14"/>
  <c r="D21256" i="14"/>
  <c r="D21255" i="14"/>
  <c r="D21254" i="14"/>
  <c r="D21253" i="14"/>
  <c r="D21252" i="14"/>
  <c r="D21251" i="14"/>
  <c r="D21250" i="14"/>
  <c r="D21249" i="14"/>
  <c r="D21248" i="14"/>
  <c r="D21247" i="14"/>
  <c r="D21246" i="14"/>
  <c r="D21245" i="14"/>
  <c r="D21244" i="14"/>
  <c r="D21243" i="14"/>
  <c r="D21242" i="14"/>
  <c r="D21241" i="14"/>
  <c r="D21240" i="14"/>
  <c r="D21239" i="14"/>
  <c r="D21238" i="14"/>
  <c r="D21237" i="14"/>
  <c r="D21236" i="14"/>
  <c r="D21235" i="14"/>
  <c r="D21234" i="14"/>
  <c r="D21233" i="14"/>
  <c r="D21232" i="14"/>
  <c r="D21231" i="14"/>
  <c r="D21230" i="14"/>
  <c r="D21229" i="14"/>
  <c r="D21228" i="14"/>
  <c r="D21227" i="14"/>
  <c r="D21226" i="14"/>
  <c r="D21225" i="14"/>
  <c r="D21224" i="14"/>
  <c r="D21223" i="14"/>
  <c r="D21222" i="14"/>
  <c r="D21221" i="14"/>
  <c r="D21220" i="14"/>
  <c r="D21219" i="14"/>
  <c r="D21218" i="14"/>
  <c r="D21217" i="14"/>
  <c r="D21216" i="14"/>
  <c r="D21215" i="14"/>
  <c r="D21214" i="14"/>
  <c r="D21213" i="14"/>
  <c r="D21212" i="14"/>
  <c r="D21211" i="14"/>
  <c r="D21210" i="14"/>
  <c r="D21209" i="14"/>
  <c r="D21208" i="14"/>
  <c r="D21207" i="14"/>
  <c r="D21206" i="14"/>
  <c r="D21205" i="14"/>
  <c r="D21204" i="14"/>
  <c r="D21203" i="14"/>
  <c r="D21202" i="14"/>
  <c r="D21201" i="14"/>
  <c r="D21200" i="14"/>
  <c r="D21199" i="14"/>
  <c r="D21198" i="14"/>
  <c r="D21197" i="14"/>
  <c r="D21196" i="14"/>
  <c r="D21195" i="14"/>
  <c r="D21194" i="14"/>
  <c r="D21193" i="14"/>
  <c r="D21192" i="14"/>
  <c r="D21191" i="14"/>
  <c r="D21190" i="14"/>
  <c r="D21189" i="14"/>
  <c r="D21188" i="14"/>
  <c r="D21187" i="14"/>
  <c r="D21186" i="14"/>
  <c r="D21185" i="14"/>
  <c r="D21184" i="14"/>
  <c r="D21183" i="14"/>
  <c r="D21182" i="14"/>
  <c r="D21181" i="14"/>
  <c r="D21180" i="14"/>
  <c r="D21179" i="14"/>
  <c r="D21178" i="14"/>
  <c r="D21177" i="14"/>
  <c r="D21176" i="14"/>
  <c r="D21175" i="14"/>
  <c r="D21174" i="14"/>
  <c r="D21173" i="14"/>
  <c r="D21172" i="14"/>
  <c r="D21171" i="14"/>
  <c r="D21170" i="14"/>
  <c r="D21169" i="14"/>
  <c r="D21168" i="14"/>
  <c r="D21167" i="14"/>
  <c r="D21166" i="14"/>
  <c r="D21165" i="14"/>
  <c r="D21164" i="14"/>
  <c r="D21163" i="14"/>
  <c r="D21162" i="14"/>
  <c r="D21161" i="14"/>
  <c r="D21160" i="14"/>
  <c r="D21159" i="14"/>
  <c r="D21158" i="14"/>
  <c r="D21157" i="14"/>
  <c r="D21156" i="14"/>
  <c r="D21155" i="14"/>
  <c r="D21154" i="14"/>
  <c r="D21153" i="14"/>
  <c r="D21152" i="14"/>
  <c r="D21151" i="14"/>
  <c r="D21150" i="14"/>
  <c r="D21149" i="14"/>
  <c r="D21148" i="14"/>
  <c r="D21147" i="14"/>
  <c r="D21146" i="14"/>
  <c r="D21145" i="14"/>
  <c r="D21144" i="14"/>
  <c r="D21143" i="14"/>
  <c r="D21142" i="14"/>
  <c r="D21141" i="14"/>
  <c r="D21140" i="14"/>
  <c r="D21139" i="14"/>
  <c r="D21138" i="14"/>
  <c r="D21137" i="14"/>
  <c r="D21136" i="14"/>
  <c r="D21135" i="14"/>
  <c r="D21134" i="14"/>
  <c r="D21133" i="14"/>
  <c r="D21132" i="14"/>
  <c r="D21131" i="14"/>
  <c r="D21130" i="14"/>
  <c r="D21129" i="14"/>
  <c r="D21128" i="14"/>
  <c r="D21127" i="14"/>
  <c r="D21126" i="14"/>
  <c r="D21125" i="14"/>
  <c r="D21124" i="14"/>
  <c r="D21123" i="14"/>
  <c r="D21122" i="14"/>
  <c r="D21121" i="14"/>
  <c r="D21120" i="14"/>
  <c r="D21119" i="14"/>
  <c r="D21118" i="14"/>
  <c r="D21117" i="14"/>
  <c r="D21116" i="14"/>
  <c r="D21115" i="14"/>
  <c r="D21114" i="14"/>
  <c r="D21113" i="14"/>
  <c r="D21112" i="14"/>
  <c r="D21111" i="14"/>
  <c r="D21110" i="14"/>
  <c r="D21109" i="14"/>
  <c r="D21108" i="14"/>
  <c r="D21107" i="14"/>
  <c r="D21106" i="14"/>
  <c r="D21105" i="14"/>
  <c r="D21104" i="14"/>
  <c r="D21103" i="14"/>
  <c r="D21102" i="14"/>
  <c r="D21101" i="14"/>
  <c r="D21100" i="14"/>
  <c r="D21099" i="14"/>
  <c r="D21098" i="14"/>
  <c r="D21097" i="14"/>
  <c r="D21096" i="14"/>
  <c r="D21095" i="14"/>
  <c r="D21094" i="14"/>
  <c r="D21093" i="14"/>
  <c r="D21092" i="14"/>
  <c r="D21091" i="14"/>
  <c r="D21090" i="14"/>
  <c r="D21089" i="14"/>
  <c r="D21088" i="14"/>
  <c r="D21087" i="14"/>
  <c r="D21086" i="14"/>
  <c r="D21085" i="14"/>
  <c r="D21084" i="14"/>
  <c r="D21083" i="14"/>
  <c r="D21082" i="14"/>
  <c r="D21081" i="14"/>
  <c r="D21080" i="14"/>
  <c r="D21079" i="14"/>
  <c r="D21078" i="14"/>
  <c r="D21077" i="14"/>
  <c r="D21076" i="14"/>
  <c r="D21075" i="14"/>
  <c r="D21074" i="14"/>
  <c r="D21073" i="14"/>
  <c r="D21072" i="14"/>
  <c r="D21071" i="14"/>
  <c r="D21070" i="14"/>
  <c r="D21069" i="14"/>
  <c r="D21068" i="14"/>
  <c r="D21067" i="14"/>
  <c r="D21066" i="14"/>
  <c r="D21065" i="14"/>
  <c r="D21064" i="14"/>
  <c r="D21063" i="14"/>
  <c r="D21062" i="14"/>
  <c r="D21061" i="14"/>
  <c r="D21060" i="14"/>
  <c r="D21059" i="14"/>
  <c r="D21058" i="14"/>
  <c r="D21057" i="14"/>
  <c r="D21056" i="14"/>
  <c r="D21055" i="14"/>
  <c r="D21054" i="14"/>
  <c r="D21053" i="14"/>
  <c r="D21052" i="14"/>
  <c r="D21051" i="14"/>
  <c r="D21050" i="14"/>
  <c r="D21049" i="14"/>
  <c r="D21048" i="14"/>
  <c r="D21047" i="14"/>
  <c r="D21046" i="14"/>
  <c r="D21045" i="14"/>
  <c r="D21044" i="14"/>
  <c r="D21043" i="14"/>
  <c r="D21042" i="14"/>
  <c r="D21041" i="14"/>
  <c r="D21040" i="14"/>
  <c r="D21039" i="14"/>
  <c r="D21038" i="14"/>
  <c r="D21037" i="14"/>
  <c r="D21036" i="14"/>
  <c r="D21035" i="14"/>
  <c r="D21034" i="14"/>
  <c r="D21033" i="14"/>
  <c r="D21032" i="14"/>
  <c r="D21031" i="14"/>
  <c r="D21030" i="14"/>
  <c r="D21029" i="14"/>
  <c r="D21028" i="14"/>
  <c r="D21027" i="14"/>
  <c r="D21026" i="14"/>
  <c r="D21025" i="14"/>
  <c r="D21024" i="14"/>
  <c r="D21023" i="14"/>
  <c r="D21022" i="14"/>
  <c r="D21021" i="14"/>
  <c r="D21020" i="14"/>
  <c r="D21019" i="14"/>
  <c r="D21018" i="14"/>
  <c r="D21017" i="14"/>
  <c r="D21016" i="14"/>
  <c r="D21015" i="14"/>
  <c r="D21014" i="14"/>
  <c r="D21013" i="14"/>
  <c r="D21012" i="14"/>
  <c r="D21011" i="14"/>
  <c r="D21010" i="14"/>
  <c r="D21009" i="14"/>
  <c r="D21008" i="14"/>
  <c r="D21007" i="14"/>
  <c r="D21006" i="14"/>
  <c r="D21005" i="14"/>
  <c r="D21004" i="14"/>
  <c r="D21003" i="14"/>
  <c r="D21002" i="14"/>
  <c r="D21001" i="14"/>
  <c r="D21000" i="14"/>
  <c r="D20999" i="14"/>
  <c r="D20998" i="14"/>
  <c r="D20997" i="14"/>
  <c r="D20996" i="14"/>
  <c r="D20995" i="14"/>
  <c r="D20994" i="14"/>
  <c r="D20993" i="14"/>
  <c r="D20992" i="14"/>
  <c r="D20991" i="14"/>
  <c r="D20990" i="14"/>
  <c r="D20989" i="14"/>
  <c r="D20988" i="14"/>
  <c r="D20987" i="14"/>
  <c r="D20986" i="14"/>
  <c r="D20985" i="14"/>
  <c r="D20984" i="14"/>
  <c r="D20983" i="14"/>
  <c r="D20982" i="14"/>
  <c r="D20981" i="14"/>
  <c r="D20980" i="14"/>
  <c r="D20979" i="14"/>
  <c r="D20978" i="14"/>
  <c r="D20977" i="14"/>
  <c r="D20976" i="14"/>
  <c r="D20975" i="14"/>
  <c r="D20974" i="14"/>
  <c r="D20973" i="14"/>
  <c r="D20972" i="14"/>
  <c r="D20971" i="14"/>
  <c r="D20970" i="14"/>
  <c r="D20969" i="14"/>
  <c r="D20968" i="14"/>
  <c r="D20967" i="14"/>
  <c r="D20966" i="14"/>
  <c r="D20965" i="14"/>
  <c r="D20964" i="14"/>
  <c r="D20963" i="14"/>
  <c r="D20962" i="14"/>
  <c r="D20961" i="14"/>
  <c r="D20960" i="14"/>
  <c r="D20959" i="14"/>
  <c r="D20958" i="14"/>
  <c r="D20957" i="14"/>
  <c r="D20956" i="14"/>
  <c r="D20955" i="14"/>
  <c r="D20954" i="14"/>
  <c r="D20953" i="14"/>
  <c r="D20952" i="14"/>
  <c r="D20951" i="14"/>
  <c r="D20950" i="14"/>
  <c r="D20949" i="14"/>
  <c r="D20948" i="14"/>
  <c r="D20947" i="14"/>
  <c r="D20946" i="14"/>
  <c r="D20945" i="14"/>
  <c r="D20944" i="14"/>
  <c r="D20943" i="14"/>
  <c r="D20942" i="14"/>
  <c r="D20941" i="14"/>
  <c r="D20940" i="14"/>
  <c r="D20939" i="14"/>
  <c r="D20938" i="14"/>
  <c r="D20937" i="14"/>
  <c r="D20936" i="14"/>
  <c r="D20935" i="14"/>
  <c r="D20934" i="14"/>
  <c r="D20933" i="14"/>
  <c r="D20932" i="14"/>
  <c r="D20931" i="14"/>
  <c r="D20930" i="14"/>
  <c r="D20929" i="14"/>
  <c r="D20928" i="14"/>
  <c r="D20927" i="14"/>
  <c r="D20926" i="14"/>
  <c r="D20925" i="14"/>
  <c r="D20924" i="14"/>
  <c r="D20923" i="14"/>
  <c r="D20922" i="14"/>
  <c r="D20921" i="14"/>
  <c r="D20920" i="14"/>
  <c r="D20919" i="14"/>
  <c r="D20918" i="14"/>
  <c r="D20917" i="14"/>
  <c r="D20916" i="14"/>
  <c r="D20915" i="14"/>
  <c r="D20914" i="14"/>
  <c r="D20913" i="14"/>
  <c r="D20912" i="14"/>
  <c r="D20911" i="14"/>
  <c r="D20910" i="14"/>
  <c r="D20909" i="14"/>
  <c r="D20908" i="14"/>
  <c r="D20907" i="14"/>
  <c r="D20906" i="14"/>
  <c r="D20905" i="14"/>
  <c r="D20904" i="14"/>
  <c r="D20903" i="14"/>
  <c r="D20902" i="14"/>
  <c r="D20901" i="14"/>
  <c r="D20900" i="14"/>
  <c r="D20899" i="14"/>
  <c r="D20898" i="14"/>
  <c r="D20897" i="14"/>
  <c r="D20896" i="14"/>
  <c r="D20895" i="14"/>
  <c r="D20894" i="14"/>
  <c r="D20893" i="14"/>
  <c r="D20892" i="14"/>
  <c r="D20891" i="14"/>
  <c r="D20890" i="14"/>
  <c r="D20889" i="14"/>
  <c r="D20888" i="14"/>
  <c r="D20887" i="14"/>
  <c r="D20886" i="14"/>
  <c r="D20885" i="14"/>
  <c r="D20884" i="14"/>
  <c r="D20883" i="14"/>
  <c r="D20882" i="14"/>
  <c r="D20881" i="14"/>
  <c r="D20880" i="14"/>
  <c r="D20879" i="14"/>
  <c r="D20878" i="14"/>
  <c r="D20877" i="14"/>
  <c r="D20876" i="14"/>
  <c r="D20875" i="14"/>
  <c r="D20874" i="14"/>
  <c r="D20873" i="14"/>
  <c r="D20872" i="14"/>
  <c r="D20871" i="14"/>
  <c r="D20870" i="14"/>
  <c r="D20869" i="14"/>
  <c r="D20868" i="14"/>
  <c r="D20867" i="14"/>
  <c r="D20866" i="14"/>
  <c r="D20865" i="14"/>
  <c r="D20864" i="14"/>
  <c r="D20863" i="14"/>
  <c r="D20862" i="14"/>
  <c r="D20861" i="14"/>
  <c r="D20860" i="14"/>
  <c r="D20859" i="14"/>
  <c r="D20858" i="14"/>
  <c r="D20857" i="14"/>
  <c r="D20856" i="14"/>
  <c r="D20855" i="14"/>
  <c r="D20854" i="14"/>
  <c r="D20853" i="14"/>
  <c r="D20852" i="14"/>
  <c r="D20851" i="14"/>
  <c r="D20850" i="14"/>
  <c r="D20849" i="14"/>
  <c r="D20848" i="14"/>
  <c r="D20847" i="14"/>
  <c r="D20846" i="14"/>
  <c r="D20845" i="14"/>
  <c r="D20844" i="14"/>
  <c r="D20843" i="14"/>
  <c r="D20842" i="14"/>
  <c r="D20841" i="14"/>
  <c r="D20840" i="14"/>
  <c r="D20839" i="14"/>
  <c r="D20838" i="14"/>
  <c r="D20837" i="14"/>
  <c r="D20836" i="14"/>
  <c r="D20835" i="14"/>
  <c r="D20834" i="14"/>
  <c r="D20833" i="14"/>
  <c r="D20832" i="14"/>
  <c r="D20831" i="14"/>
  <c r="D20830" i="14"/>
  <c r="D20829" i="14"/>
  <c r="D20828" i="14"/>
  <c r="D20827" i="14"/>
  <c r="D20826" i="14"/>
  <c r="D20825" i="14"/>
  <c r="D20824" i="14"/>
  <c r="D20823" i="14"/>
  <c r="D20822" i="14"/>
  <c r="D20821" i="14"/>
  <c r="D20820" i="14"/>
  <c r="D20819" i="14"/>
  <c r="D20818" i="14"/>
  <c r="D20817" i="14"/>
  <c r="D20816" i="14"/>
  <c r="D20815" i="14"/>
  <c r="D20814" i="14"/>
  <c r="D20813" i="14"/>
  <c r="D20812" i="14"/>
  <c r="D20811" i="14"/>
  <c r="D20810" i="14"/>
  <c r="D20809" i="14"/>
  <c r="D20808" i="14"/>
  <c r="D20807" i="14"/>
  <c r="D20806" i="14"/>
  <c r="D20805" i="14"/>
  <c r="D20804" i="14"/>
  <c r="D20803" i="14"/>
  <c r="D20802" i="14"/>
  <c r="D20801" i="14"/>
  <c r="D20800" i="14"/>
  <c r="D20799" i="14"/>
  <c r="D20798" i="14"/>
  <c r="D20797" i="14"/>
  <c r="D20796" i="14"/>
  <c r="D20795" i="14"/>
  <c r="D20794" i="14"/>
  <c r="D20793" i="14"/>
  <c r="D20792" i="14"/>
  <c r="D20791" i="14"/>
  <c r="D20790" i="14"/>
  <c r="D20789" i="14"/>
  <c r="D20788" i="14"/>
  <c r="D20787" i="14"/>
  <c r="D20786" i="14"/>
  <c r="D20785" i="14"/>
  <c r="D20784" i="14"/>
  <c r="D20783" i="14"/>
  <c r="D20782" i="14"/>
  <c r="D20781" i="14"/>
  <c r="D20780" i="14"/>
  <c r="D20779" i="14"/>
  <c r="D20778" i="14"/>
  <c r="D20777" i="14"/>
  <c r="D20776" i="14"/>
  <c r="D20775" i="14"/>
  <c r="D20774" i="14"/>
  <c r="D20773" i="14"/>
  <c r="D20772" i="14"/>
  <c r="D20771" i="14"/>
  <c r="D20770" i="14"/>
  <c r="D20769" i="14"/>
  <c r="D20768" i="14"/>
  <c r="D20767" i="14"/>
  <c r="D20766" i="14"/>
  <c r="D20765" i="14"/>
  <c r="D20764" i="14"/>
  <c r="D20763" i="14"/>
  <c r="D20762" i="14"/>
  <c r="D20761" i="14"/>
  <c r="D20760" i="14"/>
  <c r="D20759" i="14"/>
  <c r="D20758" i="14"/>
  <c r="D20757" i="14"/>
  <c r="D20756" i="14"/>
  <c r="D20755" i="14"/>
  <c r="D20754" i="14"/>
  <c r="D20753" i="14"/>
  <c r="D20752" i="14"/>
  <c r="D20751" i="14"/>
  <c r="D20750" i="14"/>
  <c r="D20749" i="14"/>
  <c r="D20748" i="14"/>
  <c r="D20747" i="14"/>
  <c r="D20746" i="14"/>
  <c r="D20745" i="14"/>
  <c r="D20744" i="14"/>
  <c r="D20743" i="14"/>
  <c r="D20742" i="14"/>
  <c r="D20741" i="14"/>
  <c r="D20740" i="14"/>
  <c r="D20739" i="14"/>
  <c r="D20738" i="14"/>
  <c r="D20737" i="14"/>
  <c r="D20736" i="14"/>
  <c r="D20735" i="14"/>
  <c r="D20734" i="14"/>
  <c r="D20733" i="14"/>
  <c r="D20732" i="14"/>
  <c r="D20731" i="14"/>
  <c r="D20730" i="14"/>
  <c r="D20729" i="14"/>
  <c r="D20728" i="14"/>
  <c r="D20727" i="14"/>
  <c r="D20726" i="14"/>
  <c r="D20725" i="14"/>
  <c r="D20724" i="14"/>
  <c r="D20723" i="14"/>
  <c r="D20722" i="14"/>
  <c r="D20721" i="14"/>
  <c r="D20720" i="14"/>
  <c r="D20719" i="14"/>
  <c r="D20718" i="14"/>
  <c r="D20717" i="14"/>
  <c r="D20716" i="14"/>
  <c r="D20715" i="14"/>
  <c r="D20714" i="14"/>
  <c r="D20713" i="14"/>
  <c r="D20712" i="14"/>
  <c r="D20711" i="14"/>
  <c r="D20710" i="14"/>
  <c r="D20709" i="14"/>
  <c r="D20708" i="14"/>
  <c r="D20707" i="14"/>
  <c r="D20706" i="14"/>
  <c r="D20705" i="14"/>
  <c r="D20704" i="14"/>
  <c r="D20703" i="14"/>
  <c r="D20702" i="14"/>
  <c r="D20701" i="14"/>
  <c r="D20700" i="14"/>
  <c r="D20699" i="14"/>
  <c r="D20698" i="14"/>
  <c r="D20697" i="14"/>
  <c r="D20696" i="14"/>
  <c r="D20695" i="14"/>
  <c r="D20694" i="14"/>
  <c r="D20693" i="14"/>
  <c r="D20692" i="14"/>
  <c r="D20691" i="14"/>
  <c r="D20690" i="14"/>
  <c r="D20689" i="14"/>
  <c r="D20688" i="14"/>
  <c r="D20687" i="14"/>
  <c r="D20686" i="14"/>
  <c r="D20685" i="14"/>
  <c r="D20684" i="14"/>
  <c r="D20683" i="14"/>
  <c r="D20682" i="14"/>
  <c r="D20681" i="14"/>
  <c r="D20680" i="14"/>
  <c r="D20679" i="14"/>
  <c r="D20678" i="14"/>
  <c r="D20677" i="14"/>
  <c r="D20676" i="14"/>
  <c r="D20675" i="14"/>
  <c r="D20674" i="14"/>
  <c r="D20673" i="14"/>
  <c r="D20672" i="14"/>
  <c r="D20671" i="14"/>
  <c r="D20670" i="14"/>
  <c r="D20669" i="14"/>
  <c r="D20668" i="14"/>
  <c r="D20667" i="14"/>
  <c r="D20666" i="14"/>
  <c r="D20665" i="14"/>
  <c r="D20664" i="14"/>
  <c r="D20663" i="14"/>
  <c r="D20662" i="14"/>
  <c r="D20661" i="14"/>
  <c r="D20660" i="14"/>
  <c r="D20659" i="14"/>
  <c r="D20658" i="14"/>
  <c r="D20657" i="14"/>
  <c r="D20656" i="14"/>
  <c r="D20655" i="14"/>
  <c r="D20654" i="14"/>
  <c r="D20653" i="14"/>
  <c r="D20652" i="14"/>
  <c r="D20651" i="14"/>
  <c r="D20650" i="14"/>
  <c r="D20649" i="14"/>
  <c r="D20648" i="14"/>
  <c r="D20647" i="14"/>
  <c r="D20646" i="14"/>
  <c r="D20645" i="14"/>
  <c r="D20644" i="14"/>
  <c r="D20643" i="14"/>
  <c r="D20642" i="14"/>
  <c r="D20641" i="14"/>
  <c r="D20640" i="14"/>
  <c r="D20639" i="14"/>
  <c r="D20638" i="14"/>
  <c r="D20637" i="14"/>
  <c r="D20636" i="14"/>
  <c r="D20635" i="14"/>
  <c r="D20634" i="14"/>
  <c r="D20633" i="14"/>
  <c r="D20632" i="14"/>
  <c r="D20631" i="14"/>
  <c r="D20630" i="14"/>
  <c r="D20629" i="14"/>
  <c r="D20628" i="14"/>
  <c r="D20627" i="14"/>
  <c r="D20626" i="14"/>
  <c r="D20625" i="14"/>
  <c r="D20624" i="14"/>
  <c r="D20623" i="14"/>
  <c r="D20622" i="14"/>
  <c r="D20621" i="14"/>
  <c r="D20620" i="14"/>
  <c r="D20619" i="14"/>
  <c r="D20618" i="14"/>
  <c r="D20617" i="14"/>
  <c r="D20616" i="14"/>
  <c r="D20615" i="14"/>
  <c r="D20614" i="14"/>
  <c r="D20613" i="14"/>
  <c r="D20612" i="14"/>
  <c r="D20611" i="14"/>
  <c r="D20610" i="14"/>
  <c r="D20609" i="14"/>
  <c r="D20608" i="14"/>
  <c r="D20607" i="14"/>
  <c r="D20606" i="14"/>
  <c r="D20605" i="14"/>
  <c r="D20604" i="14"/>
  <c r="D20603" i="14"/>
  <c r="D20602" i="14"/>
  <c r="D20601" i="14"/>
  <c r="D20600" i="14"/>
  <c r="D20599" i="14"/>
  <c r="D20598" i="14"/>
  <c r="D20597" i="14"/>
  <c r="D20596" i="14"/>
  <c r="D20595" i="14"/>
  <c r="D20594" i="14"/>
  <c r="D20593" i="14"/>
  <c r="D20592" i="14"/>
  <c r="D20591" i="14"/>
  <c r="D20590" i="14"/>
  <c r="D20589" i="14"/>
  <c r="D20588" i="14"/>
  <c r="D20587" i="14"/>
  <c r="D20586" i="14"/>
  <c r="D20585" i="14"/>
  <c r="D20584" i="14"/>
  <c r="D20583" i="14"/>
  <c r="D20582" i="14"/>
  <c r="D20581" i="14"/>
  <c r="D20580" i="14"/>
  <c r="D20579" i="14"/>
  <c r="D20578" i="14"/>
  <c r="D20577" i="14"/>
  <c r="D20576" i="14"/>
  <c r="D20575" i="14"/>
  <c r="D20574" i="14"/>
  <c r="D20573" i="14"/>
  <c r="D20572" i="14"/>
  <c r="D20571" i="14"/>
  <c r="D20570" i="14"/>
  <c r="D20569" i="14"/>
  <c r="D20568" i="14"/>
  <c r="D20567" i="14"/>
  <c r="D20566" i="14"/>
  <c r="D20565" i="14"/>
  <c r="D20564" i="14"/>
  <c r="D20563" i="14"/>
  <c r="D20562" i="14"/>
  <c r="D20561" i="14"/>
  <c r="D20560" i="14"/>
  <c r="D20559" i="14"/>
  <c r="D20558" i="14"/>
  <c r="D20557" i="14"/>
  <c r="D20556" i="14"/>
  <c r="D20555" i="14"/>
  <c r="D20554" i="14"/>
  <c r="D20553" i="14"/>
  <c r="D20552" i="14"/>
  <c r="D20551" i="14"/>
  <c r="D20550" i="14"/>
  <c r="D20549" i="14"/>
  <c r="D20548" i="14"/>
  <c r="D20547" i="14"/>
  <c r="D20546" i="14"/>
  <c r="D20545" i="14"/>
  <c r="D20544" i="14"/>
  <c r="D20543" i="14"/>
  <c r="D20542" i="14"/>
  <c r="D20541" i="14"/>
  <c r="D20540" i="14"/>
  <c r="D20539" i="14"/>
  <c r="D20538" i="14"/>
  <c r="D20537" i="14"/>
  <c r="D20536" i="14"/>
  <c r="D20535" i="14"/>
  <c r="D20534" i="14"/>
  <c r="D20533" i="14"/>
  <c r="D20532" i="14"/>
  <c r="D20531" i="14"/>
  <c r="D20530" i="14"/>
  <c r="D20529" i="14"/>
  <c r="D20528" i="14"/>
  <c r="D20527" i="14"/>
  <c r="D20526" i="14"/>
  <c r="D20525" i="14"/>
  <c r="D20524" i="14"/>
  <c r="D20523" i="14"/>
  <c r="D20522" i="14"/>
  <c r="D20521" i="14"/>
  <c r="D20520" i="14"/>
  <c r="D20519" i="14"/>
  <c r="D20518" i="14"/>
  <c r="D20517" i="14"/>
  <c r="D20516" i="14"/>
  <c r="D20515" i="14"/>
  <c r="D20514" i="14"/>
  <c r="D20513" i="14"/>
  <c r="D20512" i="14"/>
  <c r="D20511" i="14"/>
  <c r="D20510" i="14"/>
  <c r="D20509" i="14"/>
  <c r="D20508" i="14"/>
  <c r="D20507" i="14"/>
  <c r="D20506" i="14"/>
  <c r="D20505" i="14"/>
  <c r="D20504" i="14"/>
  <c r="D20503" i="14"/>
  <c r="D20502" i="14"/>
  <c r="D20501" i="14"/>
  <c r="D20500" i="14"/>
  <c r="D20499" i="14"/>
  <c r="D20498" i="14"/>
  <c r="D20497" i="14"/>
  <c r="D20496" i="14"/>
  <c r="D20495" i="14"/>
  <c r="D20494" i="14"/>
  <c r="D20493" i="14"/>
  <c r="D20492" i="14"/>
  <c r="D20491" i="14"/>
  <c r="D20490" i="14"/>
  <c r="D20489" i="14"/>
  <c r="D20488" i="14"/>
  <c r="D20487" i="14"/>
  <c r="D20486" i="14"/>
  <c r="D20485" i="14"/>
  <c r="D20484" i="14"/>
  <c r="D20483" i="14"/>
  <c r="D20482" i="14"/>
  <c r="D20481" i="14"/>
  <c r="D20480" i="14"/>
  <c r="D20479" i="14"/>
  <c r="D20478" i="14"/>
  <c r="D20477" i="14"/>
  <c r="D20476" i="14"/>
  <c r="D20475" i="14"/>
  <c r="D20474" i="14"/>
  <c r="D20473" i="14"/>
  <c r="D20472" i="14"/>
  <c r="D20471" i="14"/>
  <c r="D20470" i="14"/>
  <c r="D20469" i="14"/>
  <c r="D20468" i="14"/>
  <c r="D20467" i="14"/>
  <c r="D20466" i="14"/>
  <c r="D20465" i="14"/>
  <c r="D20464" i="14"/>
  <c r="D20463" i="14"/>
  <c r="D20462" i="14"/>
  <c r="D20461" i="14"/>
  <c r="D20460" i="14"/>
  <c r="D20459" i="14"/>
  <c r="D20458" i="14"/>
  <c r="D20457" i="14"/>
  <c r="D20456" i="14"/>
  <c r="D20455" i="14"/>
  <c r="D20454" i="14"/>
  <c r="D20453" i="14"/>
  <c r="D20452" i="14"/>
  <c r="D20451" i="14"/>
  <c r="D20450" i="14"/>
  <c r="D20449" i="14"/>
  <c r="D20448" i="14"/>
  <c r="D20447" i="14"/>
  <c r="D20446" i="14"/>
  <c r="D20445" i="14"/>
  <c r="D20444" i="14"/>
  <c r="D20443" i="14"/>
  <c r="D20442" i="14"/>
  <c r="D20441" i="14"/>
  <c r="D20440" i="14"/>
  <c r="D20439" i="14"/>
  <c r="D20438" i="14"/>
  <c r="D20437" i="14"/>
  <c r="D20436" i="14"/>
  <c r="D20435" i="14"/>
  <c r="D20434" i="14"/>
  <c r="D20433" i="14"/>
  <c r="D20432" i="14"/>
  <c r="D20431" i="14"/>
  <c r="D20430" i="14"/>
  <c r="D20429" i="14"/>
  <c r="D20428" i="14"/>
  <c r="D20427" i="14"/>
  <c r="D20426" i="14"/>
  <c r="D20425" i="14"/>
  <c r="D20424" i="14"/>
  <c r="D20423" i="14"/>
  <c r="D20422" i="14"/>
  <c r="D20421" i="14"/>
  <c r="D20420" i="14"/>
  <c r="D20419" i="14"/>
  <c r="D20418" i="14"/>
  <c r="D20417" i="14"/>
  <c r="D20416" i="14"/>
  <c r="D20415" i="14"/>
  <c r="D20414" i="14"/>
  <c r="D20413" i="14"/>
  <c r="D20412" i="14"/>
  <c r="D20411" i="14"/>
  <c r="D20410" i="14"/>
  <c r="D20409" i="14"/>
  <c r="D20408" i="14"/>
  <c r="D20407" i="14"/>
  <c r="D20406" i="14"/>
  <c r="D20405" i="14"/>
  <c r="D20404" i="14"/>
  <c r="D20403" i="14"/>
  <c r="D20402" i="14"/>
  <c r="D20401" i="14"/>
  <c r="D20400" i="14"/>
  <c r="D20399" i="14"/>
  <c r="D20398" i="14"/>
  <c r="D20397" i="14"/>
  <c r="D20396" i="14"/>
  <c r="D20395" i="14"/>
  <c r="D20394" i="14"/>
  <c r="D20393" i="14"/>
  <c r="D20392" i="14"/>
  <c r="D20391" i="14"/>
  <c r="D20390" i="14"/>
  <c r="D20389" i="14"/>
  <c r="D20388" i="14"/>
  <c r="D20387" i="14"/>
  <c r="D20386" i="14"/>
  <c r="D20385" i="14"/>
  <c r="D20384" i="14"/>
  <c r="D20383" i="14"/>
  <c r="D20382" i="14"/>
  <c r="D20381" i="14"/>
  <c r="D20380" i="14"/>
  <c r="D20379" i="14"/>
  <c r="D20378" i="14"/>
  <c r="D20377" i="14"/>
  <c r="D20376" i="14"/>
  <c r="D20375" i="14"/>
  <c r="D20374" i="14"/>
  <c r="D20373" i="14"/>
  <c r="D20372" i="14"/>
  <c r="D20371" i="14"/>
  <c r="D20370" i="14"/>
  <c r="D20369" i="14"/>
  <c r="D20368" i="14"/>
  <c r="D20367" i="14"/>
  <c r="D20366" i="14"/>
  <c r="D20365" i="14"/>
  <c r="D20364" i="14"/>
  <c r="D20363" i="14"/>
  <c r="D20362" i="14"/>
  <c r="D20361" i="14"/>
  <c r="D20360" i="14"/>
  <c r="D20359" i="14"/>
  <c r="D20358" i="14"/>
  <c r="D20357" i="14"/>
  <c r="D20356" i="14"/>
  <c r="D20355" i="14"/>
  <c r="D20354" i="14"/>
  <c r="D20353" i="14"/>
  <c r="D20352" i="14"/>
  <c r="D20351" i="14"/>
  <c r="D20350" i="14"/>
  <c r="D20349" i="14"/>
  <c r="D20348" i="14"/>
  <c r="D20347" i="14"/>
  <c r="D20346" i="14"/>
  <c r="D20345" i="14"/>
  <c r="D20344" i="14"/>
  <c r="D20343" i="14"/>
  <c r="D20342" i="14"/>
  <c r="D20341" i="14"/>
  <c r="D20340" i="14"/>
  <c r="D20339" i="14"/>
  <c r="D20338" i="14"/>
  <c r="D20337" i="14"/>
  <c r="D20336" i="14"/>
  <c r="D20335" i="14"/>
  <c r="D20334" i="14"/>
  <c r="D20333" i="14"/>
  <c r="D20332" i="14"/>
  <c r="D20331" i="14"/>
  <c r="D20330" i="14"/>
  <c r="D20329" i="14"/>
  <c r="D20328" i="14"/>
  <c r="D20327" i="14"/>
  <c r="D20326" i="14"/>
  <c r="D20325" i="14"/>
  <c r="D20324" i="14"/>
  <c r="D20323" i="14"/>
  <c r="D20322" i="14"/>
  <c r="D20321" i="14"/>
  <c r="D20320" i="14"/>
  <c r="D20319" i="14"/>
  <c r="D20318" i="14"/>
  <c r="D20317" i="14"/>
  <c r="D20316" i="14"/>
  <c r="D20315" i="14"/>
  <c r="D20314" i="14"/>
  <c r="D20313" i="14"/>
  <c r="D20312" i="14"/>
  <c r="D20311" i="14"/>
  <c r="D20310" i="14"/>
  <c r="D20309" i="14"/>
  <c r="D20308" i="14"/>
  <c r="D20307" i="14"/>
  <c r="D20306" i="14"/>
  <c r="D20305" i="14"/>
  <c r="D20304" i="14"/>
  <c r="D20303" i="14"/>
  <c r="D20302" i="14"/>
  <c r="D20301" i="14"/>
  <c r="D20300" i="14"/>
  <c r="D20299" i="14"/>
  <c r="D20298" i="14"/>
  <c r="D20297" i="14"/>
  <c r="D20296" i="14"/>
  <c r="D20295" i="14"/>
  <c r="D20294" i="14"/>
  <c r="D20293" i="14"/>
  <c r="D20292" i="14"/>
  <c r="D20291" i="14"/>
  <c r="D20290" i="14"/>
  <c r="D20289" i="14"/>
  <c r="D20288" i="14"/>
  <c r="D20287" i="14"/>
  <c r="D20286" i="14"/>
  <c r="D20285" i="14"/>
  <c r="D20284" i="14"/>
  <c r="D20283" i="14"/>
  <c r="D20282" i="14"/>
  <c r="D20281" i="14"/>
  <c r="D20280" i="14"/>
  <c r="D20279" i="14"/>
  <c r="D20278" i="14"/>
  <c r="D20277" i="14"/>
  <c r="D20276" i="14"/>
  <c r="D20275" i="14"/>
  <c r="D20274" i="14"/>
  <c r="D20273" i="14"/>
  <c r="D20272" i="14"/>
  <c r="D20271" i="14"/>
  <c r="D20270" i="14"/>
  <c r="D20269" i="14"/>
  <c r="D20268" i="14"/>
  <c r="D20267" i="14"/>
  <c r="D20266" i="14"/>
  <c r="D20265" i="14"/>
  <c r="D20264" i="14"/>
  <c r="D20263" i="14"/>
  <c r="D20262" i="14"/>
  <c r="D20261" i="14"/>
  <c r="D20260" i="14"/>
  <c r="D20259" i="14"/>
  <c r="D20258" i="14"/>
  <c r="D20257" i="14"/>
  <c r="D20256" i="14"/>
  <c r="D20255" i="14"/>
  <c r="D20254" i="14"/>
  <c r="D20253" i="14"/>
  <c r="D20252" i="14"/>
  <c r="D20251" i="14"/>
  <c r="D20250" i="14"/>
  <c r="D20249" i="14"/>
  <c r="D20248" i="14"/>
  <c r="D20247" i="14"/>
  <c r="D20246" i="14"/>
  <c r="D20245" i="14"/>
  <c r="D20244" i="14"/>
  <c r="D20243" i="14"/>
  <c r="D20242" i="14"/>
  <c r="D20241" i="14"/>
  <c r="D20240" i="14"/>
  <c r="D20239" i="14"/>
  <c r="D20238" i="14"/>
  <c r="D20237" i="14"/>
  <c r="D20236" i="14"/>
  <c r="D20235" i="14"/>
  <c r="D20234" i="14"/>
  <c r="D20233" i="14"/>
  <c r="D20232" i="14"/>
  <c r="D20231" i="14"/>
  <c r="D20230" i="14"/>
  <c r="D20229" i="14"/>
  <c r="D20228" i="14"/>
  <c r="D20227" i="14"/>
  <c r="D20226" i="14"/>
  <c r="D20225" i="14"/>
  <c r="D20224" i="14"/>
  <c r="D20223" i="14"/>
  <c r="D20222" i="14"/>
  <c r="D20221" i="14"/>
  <c r="D20220" i="14"/>
  <c r="D20219" i="14"/>
  <c r="D20218" i="14"/>
  <c r="D20217" i="14"/>
  <c r="D20216" i="14"/>
  <c r="D20215" i="14"/>
  <c r="D20214" i="14"/>
  <c r="D20213" i="14"/>
  <c r="D20212" i="14"/>
  <c r="D20211" i="14"/>
  <c r="D20210" i="14"/>
  <c r="D20209" i="14"/>
  <c r="D20208" i="14"/>
  <c r="D20207" i="14"/>
  <c r="D20206" i="14"/>
  <c r="D20205" i="14"/>
  <c r="D20204" i="14"/>
  <c r="D20203" i="14"/>
  <c r="D20202" i="14"/>
  <c r="D20201" i="14"/>
  <c r="D20200" i="14"/>
  <c r="D20199" i="14"/>
  <c r="D20198" i="14"/>
  <c r="D20197" i="14"/>
  <c r="D20196" i="14"/>
  <c r="D20195" i="14"/>
  <c r="D20194" i="14"/>
  <c r="D20193" i="14"/>
  <c r="D20192" i="14"/>
  <c r="D20191" i="14"/>
  <c r="D20190" i="14"/>
  <c r="D20189" i="14"/>
  <c r="D20188" i="14"/>
  <c r="D20187" i="14"/>
  <c r="D20186" i="14"/>
  <c r="D20185" i="14"/>
  <c r="D20184" i="14"/>
  <c r="D20183" i="14"/>
  <c r="D20182" i="14"/>
  <c r="D20181" i="14"/>
  <c r="D20180" i="14"/>
  <c r="D20179" i="14"/>
  <c r="D20178" i="14"/>
  <c r="D20177" i="14"/>
  <c r="D20176" i="14"/>
  <c r="D20175" i="14"/>
  <c r="D20174" i="14"/>
  <c r="D20173" i="14"/>
  <c r="D20172" i="14"/>
  <c r="D20171" i="14"/>
  <c r="D20170" i="14"/>
  <c r="D20169" i="14"/>
  <c r="D20168" i="14"/>
  <c r="D20167" i="14"/>
  <c r="D20166" i="14"/>
  <c r="D20165" i="14"/>
  <c r="D20164" i="14"/>
  <c r="D20163" i="14"/>
  <c r="D20162" i="14"/>
  <c r="D20161" i="14"/>
  <c r="D20160" i="14"/>
  <c r="D20159" i="14"/>
  <c r="D20158" i="14"/>
  <c r="D20157" i="14"/>
  <c r="D20156" i="14"/>
  <c r="D20155" i="14"/>
  <c r="D20154" i="14"/>
  <c r="D20153" i="14"/>
  <c r="D20152" i="14"/>
  <c r="D20151" i="14"/>
  <c r="D20150" i="14"/>
  <c r="D20149" i="14"/>
  <c r="D20148" i="14"/>
  <c r="D20147" i="14"/>
  <c r="D20146" i="14"/>
  <c r="D20145" i="14"/>
  <c r="D20144" i="14"/>
  <c r="D20143" i="14"/>
  <c r="D20142" i="14"/>
  <c r="D20141" i="14"/>
  <c r="D20140" i="14"/>
  <c r="D20139" i="14"/>
  <c r="D20138" i="14"/>
  <c r="D20137" i="14"/>
  <c r="D20136" i="14"/>
  <c r="D20135" i="14"/>
  <c r="D20134" i="14"/>
  <c r="D20133" i="14"/>
  <c r="D20132" i="14"/>
  <c r="D20131" i="14"/>
  <c r="D20130" i="14"/>
  <c r="D20129" i="14"/>
  <c r="D20128" i="14"/>
  <c r="D20127" i="14"/>
  <c r="D20126" i="14"/>
  <c r="D20125" i="14"/>
  <c r="D20124" i="14"/>
  <c r="D20123" i="14"/>
  <c r="D20122" i="14"/>
  <c r="D20121" i="14"/>
  <c r="D20120" i="14"/>
  <c r="D20119" i="14"/>
  <c r="D20118" i="14"/>
  <c r="D20117" i="14"/>
  <c r="D20116" i="14"/>
  <c r="D20115" i="14"/>
  <c r="D20114" i="14"/>
  <c r="D20113" i="14"/>
  <c r="D20112" i="14"/>
  <c r="D20111" i="14"/>
  <c r="D20110" i="14"/>
  <c r="D20109" i="14"/>
  <c r="D20108" i="14"/>
  <c r="D20107" i="14"/>
  <c r="D20106" i="14"/>
  <c r="D20105" i="14"/>
  <c r="D20104" i="14"/>
  <c r="D20103" i="14"/>
  <c r="D20102" i="14"/>
  <c r="D20101" i="14"/>
  <c r="D20100" i="14"/>
  <c r="D20099" i="14"/>
  <c r="D20098" i="14"/>
  <c r="D20097" i="14"/>
  <c r="D20096" i="14"/>
  <c r="D20095" i="14"/>
  <c r="D20094" i="14"/>
  <c r="D20093" i="14"/>
  <c r="D20092" i="14"/>
  <c r="D20091" i="14"/>
  <c r="D20090" i="14"/>
  <c r="D20089" i="14"/>
  <c r="D20088" i="14"/>
  <c r="D20087" i="14"/>
  <c r="D20086" i="14"/>
  <c r="D20085" i="14"/>
  <c r="D20084" i="14"/>
  <c r="D20083" i="14"/>
  <c r="D20082" i="14"/>
  <c r="D20081" i="14"/>
  <c r="D20080" i="14"/>
  <c r="D20079" i="14"/>
  <c r="D20078" i="14"/>
  <c r="D20077" i="14"/>
  <c r="D20076" i="14"/>
  <c r="D20075" i="14"/>
  <c r="D20074" i="14"/>
  <c r="D20073" i="14"/>
  <c r="D20072" i="14"/>
  <c r="D20071" i="14"/>
  <c r="D20070" i="14"/>
  <c r="D20069" i="14"/>
  <c r="D20068" i="14"/>
  <c r="D20067" i="14"/>
  <c r="D20066" i="14"/>
  <c r="D20065" i="14"/>
  <c r="D20064" i="14"/>
  <c r="D20063" i="14"/>
  <c r="D20062" i="14"/>
  <c r="D20061" i="14"/>
  <c r="D20060" i="14"/>
  <c r="D20059" i="14"/>
  <c r="D20058" i="14"/>
  <c r="D20057" i="14"/>
  <c r="D20056" i="14"/>
  <c r="D20055" i="14"/>
  <c r="D20054" i="14"/>
  <c r="D20053" i="14"/>
  <c r="D20052" i="14"/>
  <c r="D20051" i="14"/>
  <c r="D20050" i="14"/>
  <c r="D20049" i="14"/>
  <c r="D20048" i="14"/>
  <c r="D20047" i="14"/>
  <c r="D20046" i="14"/>
  <c r="D20045" i="14"/>
  <c r="D20044" i="14"/>
  <c r="D20043" i="14"/>
  <c r="D20042" i="14"/>
  <c r="D20041" i="14"/>
  <c r="D20040" i="14"/>
  <c r="D20039" i="14"/>
  <c r="D20038" i="14"/>
  <c r="D20037" i="14"/>
  <c r="D20036" i="14"/>
  <c r="D20035" i="14"/>
  <c r="D20034" i="14"/>
  <c r="D20033" i="14"/>
  <c r="D20032" i="14"/>
  <c r="D20031" i="14"/>
  <c r="D20030" i="14"/>
  <c r="D20029" i="14"/>
  <c r="D20028" i="14"/>
  <c r="D20027" i="14"/>
  <c r="D20026" i="14"/>
  <c r="D20025" i="14"/>
  <c r="D20024" i="14"/>
  <c r="D20023" i="14"/>
  <c r="D20022" i="14"/>
  <c r="D20021" i="14"/>
  <c r="D20020" i="14"/>
  <c r="D20019" i="14"/>
  <c r="D20018" i="14"/>
  <c r="D20017" i="14"/>
  <c r="D20016" i="14"/>
  <c r="D20015" i="14"/>
  <c r="D20014" i="14"/>
  <c r="D20013" i="14"/>
  <c r="D20012" i="14"/>
  <c r="D20011" i="14"/>
  <c r="D20010" i="14"/>
  <c r="D20009" i="14"/>
  <c r="D20008" i="14"/>
  <c r="D20007" i="14"/>
  <c r="D20006" i="14"/>
  <c r="D20005" i="14"/>
  <c r="D20004" i="14"/>
  <c r="D20003" i="14"/>
  <c r="D20002" i="14"/>
  <c r="D20001" i="14"/>
  <c r="D20000" i="14"/>
  <c r="D19999" i="14"/>
  <c r="D19998" i="14"/>
  <c r="D19997" i="14"/>
  <c r="D19996" i="14"/>
  <c r="D19995" i="14"/>
  <c r="D19994" i="14"/>
  <c r="D19993" i="14"/>
  <c r="D19992" i="14"/>
  <c r="D19991" i="14"/>
  <c r="D19990" i="14"/>
  <c r="D19989" i="14"/>
  <c r="D19988" i="14"/>
  <c r="D19987" i="14"/>
  <c r="D19986" i="14"/>
  <c r="D19985" i="14"/>
  <c r="D19984" i="14"/>
  <c r="D19983" i="14"/>
  <c r="D19982" i="14"/>
  <c r="D19981" i="14"/>
  <c r="D19980" i="14"/>
  <c r="D19979" i="14"/>
  <c r="D19978" i="14"/>
  <c r="D19977" i="14"/>
  <c r="D19976" i="14"/>
  <c r="D19975" i="14"/>
  <c r="D19974" i="14"/>
  <c r="D19973" i="14"/>
  <c r="D19972" i="14"/>
  <c r="D19971" i="14"/>
  <c r="D19970" i="14"/>
  <c r="D19969" i="14"/>
  <c r="D19968" i="14"/>
  <c r="D19967" i="14"/>
  <c r="D19966" i="14"/>
  <c r="D19965" i="14"/>
  <c r="D19964" i="14"/>
  <c r="D19963" i="14"/>
  <c r="D19962" i="14"/>
  <c r="D19961" i="14"/>
  <c r="D19960" i="14"/>
  <c r="D19959" i="14"/>
  <c r="D19958" i="14"/>
  <c r="D19957" i="14"/>
  <c r="D19956" i="14"/>
  <c r="D19955" i="14"/>
  <c r="D19954" i="14"/>
  <c r="D19953" i="14"/>
  <c r="D19952" i="14"/>
  <c r="D19951" i="14"/>
  <c r="D19950" i="14"/>
  <c r="D19949" i="14"/>
  <c r="D19948" i="14"/>
  <c r="D19947" i="14"/>
  <c r="D19946" i="14"/>
  <c r="D19945" i="14"/>
  <c r="D19944" i="14"/>
  <c r="D19943" i="14"/>
  <c r="D19942" i="14"/>
  <c r="D19941" i="14"/>
  <c r="D19940" i="14"/>
  <c r="D19939" i="14"/>
  <c r="D19938" i="14"/>
  <c r="D19937" i="14"/>
  <c r="D19936" i="14"/>
  <c r="D19935" i="14"/>
  <c r="D19934" i="14"/>
  <c r="D19933" i="14"/>
  <c r="D19932" i="14"/>
  <c r="D19931" i="14"/>
  <c r="D19930" i="14"/>
  <c r="D19929" i="14"/>
  <c r="D19928" i="14"/>
  <c r="D19927" i="14"/>
  <c r="D19926" i="14"/>
  <c r="D19925" i="14"/>
  <c r="D19924" i="14"/>
  <c r="D19923" i="14"/>
  <c r="D19922" i="14"/>
  <c r="D19921" i="14"/>
  <c r="D19920" i="14"/>
  <c r="D19919" i="14"/>
  <c r="D19918" i="14"/>
  <c r="D19917" i="14"/>
  <c r="D19916" i="14"/>
  <c r="D19915" i="14"/>
  <c r="D19914" i="14"/>
  <c r="D19913" i="14"/>
  <c r="D19912" i="14"/>
  <c r="D19911" i="14"/>
  <c r="D19910" i="14"/>
  <c r="D19909" i="14"/>
  <c r="D19908" i="14"/>
  <c r="D19907" i="14"/>
  <c r="D19906" i="14"/>
  <c r="D19905" i="14"/>
  <c r="D19904" i="14"/>
  <c r="D19903" i="14"/>
  <c r="D19902" i="14"/>
  <c r="D19901" i="14"/>
  <c r="D19900" i="14"/>
  <c r="D19899" i="14"/>
  <c r="D19898" i="14"/>
  <c r="D19897" i="14"/>
  <c r="D19896" i="14"/>
  <c r="D19895" i="14"/>
  <c r="D19894" i="14"/>
  <c r="D19893" i="14"/>
  <c r="D19892" i="14"/>
  <c r="D19891" i="14"/>
  <c r="D19890" i="14"/>
  <c r="D19889" i="14"/>
  <c r="D19888" i="14"/>
  <c r="D19887" i="14"/>
  <c r="D19886" i="14"/>
  <c r="D19885" i="14"/>
  <c r="D19884" i="14"/>
  <c r="D19883" i="14"/>
  <c r="D19882" i="14"/>
  <c r="D19881" i="14"/>
  <c r="D19880" i="14"/>
  <c r="D19879" i="14"/>
  <c r="D19878" i="14"/>
  <c r="D19877" i="14"/>
  <c r="D19876" i="14"/>
  <c r="D19875" i="14"/>
  <c r="D19874" i="14"/>
  <c r="D19873" i="14"/>
  <c r="D19872" i="14"/>
  <c r="D19871" i="14"/>
  <c r="D19870" i="14"/>
  <c r="D19869" i="14"/>
  <c r="D19868" i="14"/>
  <c r="D19867" i="14"/>
  <c r="D19866" i="14"/>
  <c r="D19865" i="14"/>
  <c r="D19864" i="14"/>
  <c r="D19863" i="14"/>
  <c r="D19862" i="14"/>
  <c r="D19861" i="14"/>
  <c r="D19860" i="14"/>
  <c r="D19859" i="14"/>
  <c r="D19858" i="14"/>
  <c r="D19857" i="14"/>
  <c r="D19856" i="14"/>
  <c r="D19855" i="14"/>
  <c r="D19854" i="14"/>
  <c r="D19853" i="14"/>
  <c r="D19852" i="14"/>
  <c r="D19851" i="14"/>
  <c r="D19850" i="14"/>
  <c r="D19849" i="14"/>
  <c r="D19848" i="14"/>
  <c r="D19847" i="14"/>
  <c r="D19846" i="14"/>
  <c r="D19845" i="14"/>
  <c r="D19844" i="14"/>
  <c r="D19843" i="14"/>
  <c r="D19842" i="14"/>
  <c r="D19841" i="14"/>
  <c r="D19840" i="14"/>
  <c r="D19839" i="14"/>
  <c r="D19838" i="14"/>
  <c r="D19837" i="14"/>
  <c r="D19836" i="14"/>
  <c r="D19835" i="14"/>
  <c r="D19834" i="14"/>
  <c r="D19833" i="14"/>
  <c r="D19832" i="14"/>
  <c r="D19831" i="14"/>
  <c r="D19830" i="14"/>
  <c r="D19829" i="14"/>
  <c r="D19828" i="14"/>
  <c r="D19827" i="14"/>
  <c r="D19826" i="14"/>
  <c r="D19825" i="14"/>
  <c r="D19824" i="14"/>
  <c r="D19823" i="14"/>
  <c r="D19822" i="14"/>
  <c r="D19821" i="14"/>
  <c r="D19820" i="14"/>
  <c r="D19819" i="14"/>
  <c r="D19818" i="14"/>
  <c r="D19817" i="14"/>
  <c r="D19816" i="14"/>
  <c r="D19815" i="14"/>
  <c r="D19814" i="14"/>
  <c r="D19813" i="14"/>
  <c r="D19812" i="14"/>
  <c r="D19811" i="14"/>
  <c r="D19810" i="14"/>
  <c r="D19809" i="14"/>
  <c r="D19808" i="14"/>
  <c r="D19807" i="14"/>
  <c r="D19806" i="14"/>
  <c r="D19805" i="14"/>
  <c r="D19804" i="14"/>
  <c r="D19803" i="14"/>
  <c r="D19802" i="14"/>
  <c r="D19801" i="14"/>
  <c r="D19800" i="14"/>
  <c r="D19799" i="14"/>
  <c r="D19798" i="14"/>
  <c r="D19797" i="14"/>
  <c r="D19796" i="14"/>
  <c r="D19795" i="14"/>
  <c r="D19794" i="14"/>
  <c r="D19793" i="14"/>
  <c r="D19792" i="14"/>
  <c r="D19791" i="14"/>
  <c r="D19790" i="14"/>
  <c r="D19789" i="14"/>
  <c r="D19788" i="14"/>
  <c r="D19787" i="14"/>
  <c r="D19786" i="14"/>
  <c r="D19785" i="14"/>
  <c r="D19784" i="14"/>
  <c r="D19783" i="14"/>
  <c r="D19782" i="14"/>
  <c r="D19781" i="14"/>
  <c r="D19780" i="14"/>
  <c r="D19779" i="14"/>
  <c r="D19778" i="14"/>
  <c r="D19777" i="14"/>
  <c r="D19776" i="14"/>
  <c r="D19775" i="14"/>
  <c r="D19774" i="14"/>
  <c r="D19773" i="14"/>
  <c r="D19772" i="14"/>
  <c r="D19771" i="14"/>
  <c r="D19770" i="14"/>
  <c r="D19769" i="14"/>
  <c r="D19768" i="14"/>
  <c r="D19767" i="14"/>
  <c r="D19766" i="14"/>
  <c r="D19765" i="14"/>
  <c r="D19764" i="14"/>
  <c r="D19763" i="14"/>
  <c r="D19762" i="14"/>
  <c r="D19761" i="14"/>
  <c r="D19760" i="14"/>
  <c r="D19759" i="14"/>
  <c r="D19758" i="14"/>
  <c r="D19757" i="14"/>
  <c r="D19756" i="14"/>
  <c r="D19755" i="14"/>
  <c r="D19754" i="14"/>
  <c r="D19753" i="14"/>
  <c r="D19752" i="14"/>
  <c r="D19751" i="14"/>
  <c r="D19750" i="14"/>
  <c r="D19749" i="14"/>
  <c r="D19748" i="14"/>
  <c r="D19747" i="14"/>
  <c r="D19746" i="14"/>
  <c r="D19745" i="14"/>
  <c r="D19744" i="14"/>
  <c r="D19743" i="14"/>
  <c r="D19742" i="14"/>
  <c r="D19741" i="14"/>
  <c r="D19740" i="14"/>
  <c r="D19739" i="14"/>
  <c r="D19738" i="14"/>
  <c r="D19737" i="14"/>
  <c r="D19736" i="14"/>
  <c r="D19735" i="14"/>
  <c r="D19734" i="14"/>
  <c r="D19733" i="14"/>
  <c r="D19732" i="14"/>
  <c r="D19731" i="14"/>
  <c r="D19730" i="14"/>
  <c r="D19729" i="14"/>
  <c r="D19728" i="14"/>
  <c r="D19727" i="14"/>
  <c r="D19726" i="14"/>
  <c r="D19725" i="14"/>
  <c r="D19724" i="14"/>
  <c r="D19723" i="14"/>
  <c r="D19722" i="14"/>
  <c r="D19721" i="14"/>
  <c r="D19720" i="14"/>
  <c r="D19719" i="14"/>
  <c r="D19718" i="14"/>
  <c r="D19717" i="14"/>
  <c r="D19716" i="14"/>
  <c r="D19715" i="14"/>
  <c r="D19714" i="14"/>
  <c r="D19713" i="14"/>
  <c r="D19712" i="14"/>
  <c r="D19711" i="14"/>
  <c r="D19710" i="14"/>
  <c r="D19709" i="14"/>
  <c r="D19708" i="14"/>
  <c r="D19707" i="14"/>
  <c r="D19706" i="14"/>
  <c r="D19705" i="14"/>
  <c r="D19704" i="14"/>
  <c r="D19703" i="14"/>
  <c r="D19702" i="14"/>
  <c r="D19701" i="14"/>
  <c r="D19700" i="14"/>
  <c r="D19699" i="14"/>
  <c r="D19698" i="14"/>
  <c r="D19697" i="14"/>
  <c r="D19696" i="14"/>
  <c r="D19695" i="14"/>
  <c r="D19694" i="14"/>
  <c r="D19693" i="14"/>
  <c r="D19692" i="14"/>
  <c r="D19691" i="14"/>
  <c r="D19690" i="14"/>
  <c r="D19689" i="14"/>
  <c r="D19688" i="14"/>
  <c r="D19687" i="14"/>
  <c r="D19686" i="14"/>
  <c r="D19685" i="14"/>
  <c r="D19684" i="14"/>
  <c r="D19683" i="14"/>
  <c r="D19682" i="14"/>
  <c r="D19681" i="14"/>
  <c r="D19680" i="14"/>
  <c r="D19679" i="14"/>
  <c r="D19678" i="14"/>
  <c r="D19677" i="14"/>
  <c r="D19676" i="14"/>
  <c r="D19675" i="14"/>
  <c r="D19674" i="14"/>
  <c r="D19673" i="14"/>
  <c r="D19672" i="14"/>
  <c r="D19671" i="14"/>
  <c r="D19670" i="14"/>
  <c r="D19669" i="14"/>
  <c r="D19668" i="14"/>
  <c r="D19667" i="14"/>
  <c r="D19666" i="14"/>
  <c r="D19665" i="14"/>
  <c r="D19664" i="14"/>
  <c r="D19663" i="14"/>
  <c r="D19662" i="14"/>
  <c r="D19661" i="14"/>
  <c r="D19660" i="14"/>
  <c r="D19659" i="14"/>
  <c r="D19658" i="14"/>
  <c r="D19657" i="14"/>
  <c r="D19656" i="14"/>
  <c r="D19655" i="14"/>
  <c r="D19654" i="14"/>
  <c r="D19653" i="14"/>
  <c r="D19652" i="14"/>
  <c r="D19651" i="14"/>
  <c r="D19650" i="14"/>
  <c r="D19649" i="14"/>
  <c r="D19648" i="14"/>
  <c r="D19647" i="14"/>
  <c r="D19646" i="14"/>
  <c r="D19645" i="14"/>
  <c r="D19644" i="14"/>
  <c r="D19643" i="14"/>
  <c r="D19642" i="14"/>
  <c r="D19641" i="14"/>
  <c r="D19640" i="14"/>
  <c r="D19639" i="14"/>
  <c r="D19638" i="14"/>
  <c r="D19637" i="14"/>
  <c r="D19636" i="14"/>
  <c r="D19635" i="14"/>
  <c r="D19634" i="14"/>
  <c r="D19633" i="14"/>
  <c r="D19632" i="14"/>
  <c r="D19631" i="14"/>
  <c r="D19630" i="14"/>
  <c r="D19629" i="14"/>
  <c r="D19628" i="14"/>
  <c r="D19627" i="14"/>
  <c r="D19626" i="14"/>
  <c r="D19625" i="14"/>
  <c r="D19624" i="14"/>
  <c r="D19623" i="14"/>
  <c r="D19622" i="14"/>
  <c r="D19621" i="14"/>
  <c r="D19620" i="14"/>
  <c r="D19619" i="14"/>
  <c r="D19618" i="14"/>
  <c r="D19617" i="14"/>
  <c r="D19616" i="14"/>
  <c r="D19615" i="14"/>
  <c r="D19614" i="14"/>
  <c r="D19613" i="14"/>
  <c r="D19612" i="14"/>
  <c r="D19611" i="14"/>
  <c r="D19610" i="14"/>
  <c r="D19609" i="14"/>
  <c r="D19608" i="14"/>
  <c r="D19607" i="14"/>
  <c r="D19606" i="14"/>
  <c r="D19605" i="14"/>
  <c r="D19604" i="14"/>
  <c r="D19603" i="14"/>
  <c r="D19602" i="14"/>
  <c r="D19601" i="14"/>
  <c r="D19600" i="14"/>
  <c r="D19599" i="14"/>
  <c r="D19598" i="14"/>
  <c r="D19597" i="14"/>
  <c r="D19596" i="14"/>
  <c r="D19595" i="14"/>
  <c r="D19594" i="14"/>
  <c r="D19593" i="14"/>
  <c r="D19592" i="14"/>
  <c r="D19591" i="14"/>
  <c r="D19590" i="14"/>
  <c r="D19589" i="14"/>
  <c r="D19588" i="14"/>
  <c r="D19587" i="14"/>
  <c r="D19586" i="14"/>
  <c r="D19585" i="14"/>
  <c r="D19584" i="14"/>
  <c r="D19583" i="14"/>
  <c r="D19582" i="14"/>
  <c r="D19581" i="14"/>
  <c r="D19580" i="14"/>
  <c r="D19579" i="14"/>
  <c r="D19578" i="14"/>
  <c r="D19577" i="14"/>
  <c r="D19576" i="14"/>
  <c r="D19575" i="14"/>
  <c r="D19574" i="14"/>
  <c r="D19573" i="14"/>
  <c r="D19572" i="14"/>
  <c r="D19571" i="14"/>
  <c r="D19570" i="14"/>
  <c r="D19569" i="14"/>
  <c r="D19568" i="14"/>
  <c r="D19567" i="14"/>
  <c r="D19566" i="14"/>
  <c r="D19565" i="14"/>
  <c r="D19564" i="14"/>
  <c r="D19563" i="14"/>
  <c r="D19562" i="14"/>
  <c r="D19561" i="14"/>
  <c r="D19560" i="14"/>
  <c r="D19559" i="14"/>
  <c r="D19558" i="14"/>
  <c r="D19557" i="14"/>
  <c r="D19556" i="14"/>
  <c r="D19555" i="14"/>
  <c r="D19554" i="14"/>
  <c r="D19553" i="14"/>
  <c r="D19552" i="14"/>
  <c r="D19551" i="14"/>
  <c r="D19550" i="14"/>
  <c r="D19549" i="14"/>
  <c r="D19548" i="14"/>
  <c r="D19547" i="14"/>
  <c r="D19546" i="14"/>
  <c r="D19545" i="14"/>
  <c r="D19544" i="14"/>
  <c r="D19543" i="14"/>
  <c r="D19542" i="14"/>
  <c r="D19541" i="14"/>
  <c r="D19540" i="14"/>
  <c r="D19539" i="14"/>
  <c r="D19538" i="14"/>
  <c r="D19537" i="14"/>
  <c r="D19536" i="14"/>
  <c r="D19535" i="14"/>
  <c r="D19534" i="14"/>
  <c r="D19533" i="14"/>
  <c r="D19532" i="14"/>
  <c r="D19531" i="14"/>
  <c r="D19530" i="14"/>
  <c r="D19529" i="14"/>
  <c r="D19528" i="14"/>
  <c r="D19527" i="14"/>
  <c r="D19526" i="14"/>
  <c r="D19525" i="14"/>
  <c r="D19524" i="14"/>
  <c r="D19523" i="14"/>
  <c r="D19522" i="14"/>
  <c r="D19521" i="14"/>
  <c r="D19520" i="14"/>
  <c r="D19519" i="14"/>
  <c r="D19518" i="14"/>
  <c r="D19517" i="14"/>
  <c r="D19516" i="14"/>
  <c r="D19515" i="14"/>
  <c r="D19514" i="14"/>
  <c r="D19513" i="14"/>
  <c r="D19512" i="14"/>
  <c r="D19511" i="14"/>
  <c r="D19510" i="14"/>
  <c r="D19509" i="14"/>
  <c r="D19508" i="14"/>
  <c r="D19507" i="14"/>
  <c r="D19506" i="14"/>
  <c r="D19505" i="14"/>
  <c r="D19504" i="14"/>
  <c r="D19503" i="14"/>
  <c r="D19502" i="14"/>
  <c r="D19501" i="14"/>
  <c r="D19500" i="14"/>
  <c r="D19499" i="14"/>
  <c r="D19498" i="14"/>
  <c r="D19497" i="14"/>
  <c r="D19496" i="14"/>
  <c r="D19495" i="14"/>
  <c r="D19494" i="14"/>
  <c r="D19493" i="14"/>
  <c r="D19492" i="14"/>
  <c r="D19491" i="14"/>
  <c r="D19490" i="14"/>
  <c r="D19489" i="14"/>
  <c r="D19488" i="14"/>
  <c r="D19487" i="14"/>
  <c r="D19486" i="14"/>
  <c r="D19485" i="14"/>
  <c r="D19484" i="14"/>
  <c r="D19483" i="14"/>
  <c r="D19482" i="14"/>
  <c r="D19481" i="14"/>
  <c r="D19480" i="14"/>
  <c r="D19479" i="14"/>
  <c r="D19478" i="14"/>
  <c r="D19477" i="14"/>
  <c r="D19476" i="14"/>
  <c r="D19475" i="14"/>
  <c r="D19474" i="14"/>
  <c r="D19473" i="14"/>
  <c r="D19472" i="14"/>
  <c r="D19471" i="14"/>
  <c r="D19470" i="14"/>
  <c r="D19469" i="14"/>
  <c r="D19468" i="14"/>
  <c r="D19467" i="14"/>
  <c r="D19466" i="14"/>
  <c r="D19465" i="14"/>
  <c r="D19464" i="14"/>
  <c r="D19463" i="14"/>
  <c r="D19462" i="14"/>
  <c r="D19461" i="14"/>
  <c r="D19460" i="14"/>
  <c r="D19459" i="14"/>
  <c r="D19458" i="14"/>
  <c r="D19457" i="14"/>
  <c r="D19456" i="14"/>
  <c r="D19455" i="14"/>
  <c r="D19454" i="14"/>
  <c r="D19453" i="14"/>
  <c r="D19452" i="14"/>
  <c r="D19451" i="14"/>
  <c r="D19450" i="14"/>
  <c r="D19449" i="14"/>
  <c r="D19448" i="14"/>
  <c r="D19447" i="14"/>
  <c r="D19446" i="14"/>
  <c r="D19445" i="14"/>
  <c r="D19444" i="14"/>
  <c r="D19443" i="14"/>
  <c r="D19442" i="14"/>
  <c r="D19441" i="14"/>
  <c r="D19440" i="14"/>
  <c r="D19439" i="14"/>
  <c r="D19438" i="14"/>
  <c r="D19437" i="14"/>
  <c r="D19436" i="14"/>
  <c r="D19435" i="14"/>
  <c r="D19434" i="14"/>
  <c r="D19433" i="14"/>
  <c r="D19432" i="14"/>
  <c r="D19431" i="14"/>
  <c r="D19430" i="14"/>
  <c r="D19429" i="14"/>
  <c r="D19428" i="14"/>
  <c r="D19427" i="14"/>
  <c r="D19426" i="14"/>
  <c r="D19425" i="14"/>
  <c r="D19424" i="14"/>
  <c r="D19423" i="14"/>
  <c r="D19422" i="14"/>
  <c r="D19421" i="14"/>
  <c r="D19420" i="14"/>
  <c r="D19419" i="14"/>
  <c r="D19418" i="14"/>
  <c r="D19417" i="14"/>
  <c r="D19416" i="14"/>
  <c r="D19415" i="14"/>
  <c r="D19414" i="14"/>
  <c r="D19413" i="14"/>
  <c r="D19412" i="14"/>
  <c r="D19411" i="14"/>
  <c r="D19410" i="14"/>
  <c r="D19409" i="14"/>
  <c r="D19408" i="14"/>
  <c r="D19407" i="14"/>
  <c r="D19406" i="14"/>
  <c r="D19405" i="14"/>
  <c r="D19404" i="14"/>
  <c r="D19403" i="14"/>
  <c r="D19402" i="14"/>
  <c r="D19401" i="14"/>
  <c r="D19400" i="14"/>
  <c r="D19399" i="14"/>
  <c r="D19398" i="14"/>
  <c r="D19397" i="14"/>
  <c r="D19396" i="14"/>
  <c r="D19395" i="14"/>
  <c r="D19394" i="14"/>
  <c r="D19393" i="14"/>
  <c r="D19392" i="14"/>
  <c r="D19391" i="14"/>
  <c r="D19390" i="14"/>
  <c r="D19389" i="14"/>
  <c r="D19388" i="14"/>
  <c r="D19387" i="14"/>
  <c r="D19386" i="14"/>
  <c r="D19385" i="14"/>
  <c r="D19384" i="14"/>
  <c r="D19383" i="14"/>
  <c r="D19382" i="14"/>
  <c r="D19381" i="14"/>
  <c r="D19380" i="14"/>
  <c r="D19379" i="14"/>
  <c r="D19378" i="14"/>
  <c r="D19377" i="14"/>
  <c r="D19376" i="14"/>
  <c r="D19375" i="14"/>
  <c r="D19374" i="14"/>
  <c r="D19373" i="14"/>
  <c r="D19372" i="14"/>
  <c r="D19371" i="14"/>
  <c r="D19370" i="14"/>
  <c r="D19369" i="14"/>
  <c r="D19368" i="14"/>
  <c r="D19367" i="14"/>
  <c r="D19366" i="14"/>
  <c r="D19365" i="14"/>
  <c r="D19364" i="14"/>
  <c r="D19363" i="14"/>
  <c r="D19362" i="14"/>
  <c r="D19361" i="14"/>
  <c r="D19360" i="14"/>
  <c r="D19359" i="14"/>
  <c r="D19358" i="14"/>
  <c r="D19357" i="14"/>
  <c r="D19356" i="14"/>
  <c r="D19355" i="14"/>
  <c r="D19354" i="14"/>
  <c r="D19353" i="14"/>
  <c r="D19352" i="14"/>
  <c r="D19351" i="14"/>
  <c r="D19350" i="14"/>
  <c r="D19349" i="14"/>
  <c r="D19348" i="14"/>
  <c r="D19347" i="14"/>
  <c r="D19346" i="14"/>
  <c r="D19345" i="14"/>
  <c r="D19344" i="14"/>
  <c r="D19343" i="14"/>
  <c r="D19342" i="14"/>
  <c r="D19341" i="14"/>
  <c r="D19340" i="14"/>
  <c r="D19339" i="14"/>
  <c r="D19338" i="14"/>
  <c r="D19337" i="14"/>
  <c r="D19336" i="14"/>
  <c r="D19335" i="14"/>
  <c r="D19334" i="14"/>
  <c r="D19333" i="14"/>
  <c r="D19332" i="14"/>
  <c r="D19331" i="14"/>
  <c r="D19330" i="14"/>
  <c r="D19329" i="14"/>
  <c r="D19328" i="14"/>
  <c r="D19327" i="14"/>
  <c r="D19326" i="14"/>
  <c r="D19325" i="14"/>
  <c r="D19324" i="14"/>
  <c r="D19323" i="14"/>
  <c r="D19322" i="14"/>
  <c r="D19321" i="14"/>
  <c r="D19320" i="14"/>
  <c r="D19319" i="14"/>
  <c r="D19318" i="14"/>
  <c r="D19317" i="14"/>
  <c r="D19316" i="14"/>
  <c r="D19315" i="14"/>
  <c r="D19314" i="14"/>
  <c r="D19313" i="14"/>
  <c r="D19312" i="14"/>
  <c r="D19311" i="14"/>
  <c r="D19310" i="14"/>
  <c r="D19309" i="14"/>
  <c r="D19308" i="14"/>
  <c r="D19307" i="14"/>
  <c r="D19306" i="14"/>
  <c r="D19305" i="14"/>
  <c r="D19304" i="14"/>
  <c r="D19303" i="14"/>
  <c r="D19302" i="14"/>
  <c r="D19301" i="14"/>
  <c r="D19300" i="14"/>
  <c r="D19299" i="14"/>
  <c r="D19298" i="14"/>
  <c r="D19297" i="14"/>
  <c r="D19296" i="14"/>
  <c r="D19295" i="14"/>
  <c r="D19294" i="14"/>
  <c r="D19293" i="14"/>
  <c r="D19292" i="14"/>
  <c r="D19291" i="14"/>
  <c r="D19290" i="14"/>
  <c r="D19289" i="14"/>
  <c r="D19288" i="14"/>
  <c r="D19287" i="14"/>
  <c r="D19286" i="14"/>
  <c r="D19285" i="14"/>
  <c r="D19284" i="14"/>
  <c r="D19283" i="14"/>
  <c r="D19282" i="14"/>
  <c r="D19281" i="14"/>
  <c r="D19280" i="14"/>
  <c r="D19279" i="14"/>
  <c r="D19278" i="14"/>
  <c r="D19277" i="14"/>
  <c r="D19276" i="14"/>
  <c r="D19275" i="14"/>
  <c r="D19274" i="14"/>
  <c r="D19273" i="14"/>
  <c r="D19272" i="14"/>
  <c r="D19271" i="14"/>
  <c r="D19270" i="14"/>
  <c r="D19269" i="14"/>
  <c r="D19268" i="14"/>
  <c r="D19267" i="14"/>
  <c r="D19266" i="14"/>
  <c r="D19265" i="14"/>
  <c r="D19264" i="14"/>
  <c r="D19263" i="14"/>
  <c r="D19262" i="14"/>
  <c r="D19261" i="14"/>
  <c r="D19260" i="14"/>
  <c r="D19259" i="14"/>
  <c r="D19258" i="14"/>
  <c r="D19257" i="14"/>
  <c r="D19256" i="14"/>
  <c r="D19255" i="14"/>
  <c r="D19254" i="14"/>
  <c r="D19253" i="14"/>
  <c r="D19252" i="14"/>
  <c r="D19251" i="14"/>
  <c r="D19250" i="14"/>
  <c r="D19249" i="14"/>
  <c r="D19248" i="14"/>
  <c r="D19247" i="14"/>
  <c r="D19246" i="14"/>
  <c r="D19245" i="14"/>
  <c r="D19244" i="14"/>
  <c r="D19243" i="14"/>
  <c r="D19242" i="14"/>
  <c r="D19241" i="14"/>
  <c r="D19240" i="14"/>
  <c r="D19239" i="14"/>
  <c r="D19238" i="14"/>
  <c r="D19237" i="14"/>
  <c r="D19236" i="14"/>
  <c r="D19235" i="14"/>
  <c r="D19234" i="14"/>
  <c r="D19233" i="14"/>
  <c r="D19232" i="14"/>
  <c r="D19231" i="14"/>
  <c r="D19230" i="14"/>
  <c r="D19229" i="14"/>
  <c r="D19228" i="14"/>
  <c r="D19227" i="14"/>
  <c r="D19226" i="14"/>
  <c r="D19225" i="14"/>
  <c r="D19224" i="14"/>
  <c r="D19223" i="14"/>
  <c r="D19222" i="14"/>
  <c r="D19221" i="14"/>
  <c r="D19220" i="14"/>
  <c r="D19219" i="14"/>
  <c r="D19218" i="14"/>
  <c r="D19217" i="14"/>
  <c r="D19216" i="14"/>
  <c r="D19215" i="14"/>
  <c r="D19214" i="14"/>
  <c r="D19213" i="14"/>
  <c r="D19212" i="14"/>
  <c r="D19211" i="14"/>
  <c r="D19210" i="14"/>
  <c r="D19209" i="14"/>
  <c r="D19208" i="14"/>
  <c r="D19207" i="14"/>
  <c r="D19206" i="14"/>
  <c r="D19205" i="14"/>
  <c r="D19204" i="14"/>
  <c r="D19203" i="14"/>
  <c r="D19202" i="14"/>
  <c r="D19201" i="14"/>
  <c r="D19200" i="14"/>
  <c r="D19199" i="14"/>
  <c r="D19198" i="14"/>
  <c r="D19197" i="14"/>
  <c r="D19196" i="14"/>
  <c r="D19195" i="14"/>
  <c r="D19194" i="14"/>
  <c r="D19193" i="14"/>
  <c r="D19192" i="14"/>
  <c r="D19191" i="14"/>
  <c r="D19190" i="14"/>
  <c r="D19189" i="14"/>
  <c r="D19188" i="14"/>
  <c r="D19187" i="14"/>
  <c r="D19186" i="14"/>
  <c r="D19185" i="14"/>
  <c r="D19184" i="14"/>
  <c r="D19183" i="14"/>
  <c r="D19182" i="14"/>
  <c r="D19181" i="14"/>
  <c r="D19180" i="14"/>
  <c r="D19179" i="14"/>
  <c r="D19178" i="14"/>
  <c r="D19177" i="14"/>
  <c r="D19176" i="14"/>
  <c r="D19175" i="14"/>
  <c r="D19174" i="14"/>
  <c r="D19173" i="14"/>
  <c r="D19172" i="14"/>
  <c r="D19171" i="14"/>
  <c r="D19170" i="14"/>
  <c r="D19169" i="14"/>
  <c r="D19168" i="14"/>
  <c r="D19167" i="14"/>
  <c r="D19166" i="14"/>
  <c r="D19165" i="14"/>
  <c r="D19164" i="14"/>
  <c r="D19163" i="14"/>
  <c r="D19162" i="14"/>
  <c r="D19161" i="14"/>
  <c r="D19160" i="14"/>
  <c r="D19159" i="14"/>
  <c r="D19158" i="14"/>
  <c r="D19157" i="14"/>
  <c r="D19156" i="14"/>
  <c r="D19155" i="14"/>
  <c r="D19154" i="14"/>
  <c r="D19153" i="14"/>
  <c r="D19152" i="14"/>
  <c r="D19151" i="14"/>
  <c r="D19150" i="14"/>
  <c r="D19149" i="14"/>
  <c r="D19148" i="14"/>
  <c r="D19147" i="14"/>
  <c r="D19146" i="14"/>
  <c r="D19145" i="14"/>
  <c r="D19144" i="14"/>
  <c r="D19143" i="14"/>
  <c r="D19142" i="14"/>
  <c r="D19141" i="14"/>
  <c r="D19140" i="14"/>
  <c r="D19139" i="14"/>
  <c r="D19138" i="14"/>
  <c r="D19137" i="14"/>
  <c r="D19136" i="14"/>
  <c r="D19135" i="14"/>
  <c r="D19134" i="14"/>
  <c r="D19133" i="14"/>
  <c r="D19132" i="14"/>
  <c r="D19131" i="14"/>
  <c r="D19130" i="14"/>
  <c r="D19129" i="14"/>
  <c r="D19128" i="14"/>
  <c r="D19127" i="14"/>
  <c r="D19126" i="14"/>
  <c r="D19125" i="14"/>
  <c r="D19124" i="14"/>
  <c r="D19123" i="14"/>
  <c r="D19122" i="14"/>
  <c r="D19121" i="14"/>
  <c r="D19120" i="14"/>
  <c r="D19119" i="14"/>
  <c r="D19118" i="14"/>
  <c r="D19117" i="14"/>
  <c r="D19116" i="14"/>
  <c r="D19115" i="14"/>
  <c r="D19114" i="14"/>
  <c r="D19113" i="14"/>
  <c r="D19112" i="14"/>
  <c r="D19111" i="14"/>
  <c r="D19110" i="14"/>
  <c r="D19109" i="14"/>
  <c r="D19108" i="14"/>
  <c r="D19107" i="14"/>
  <c r="D19106" i="14"/>
  <c r="D19105" i="14"/>
  <c r="D19104" i="14"/>
  <c r="D19103" i="14"/>
  <c r="D19102" i="14"/>
  <c r="D19101" i="14"/>
  <c r="D19100" i="14"/>
  <c r="D19099" i="14"/>
  <c r="D19098" i="14"/>
  <c r="D19097" i="14"/>
  <c r="D19096" i="14"/>
  <c r="D19095" i="14"/>
  <c r="D19094" i="14"/>
  <c r="D19093" i="14"/>
  <c r="D19092" i="14"/>
  <c r="D19091" i="14"/>
  <c r="D19090" i="14"/>
  <c r="D19089" i="14"/>
  <c r="D19088" i="14"/>
  <c r="D19087" i="14"/>
  <c r="D19086" i="14"/>
  <c r="D19085" i="14"/>
  <c r="D19084" i="14"/>
  <c r="D19083" i="14"/>
  <c r="D19082" i="14"/>
  <c r="D19081" i="14"/>
  <c r="D19080" i="14"/>
  <c r="D19079" i="14"/>
  <c r="D19078" i="14"/>
  <c r="D19077" i="14"/>
  <c r="D19076" i="14"/>
  <c r="D19075" i="14"/>
  <c r="D19074" i="14"/>
  <c r="D19073" i="14"/>
  <c r="D19072" i="14"/>
  <c r="D19071" i="14"/>
  <c r="D19070" i="14"/>
  <c r="D19069" i="14"/>
  <c r="D19068" i="14"/>
  <c r="D19067" i="14"/>
  <c r="D19066" i="14"/>
  <c r="D19065" i="14"/>
  <c r="D19064" i="14"/>
  <c r="D19063" i="14"/>
  <c r="D19062" i="14"/>
  <c r="D19061" i="14"/>
  <c r="D19060" i="14"/>
  <c r="D19059" i="14"/>
  <c r="D19058" i="14"/>
  <c r="D19057" i="14"/>
  <c r="D19056" i="14"/>
  <c r="D19055" i="14"/>
  <c r="D19054" i="14"/>
  <c r="D19053" i="14"/>
  <c r="D19052" i="14"/>
  <c r="D19051" i="14"/>
  <c r="D19050" i="14"/>
  <c r="D19049" i="14"/>
  <c r="D19048" i="14"/>
  <c r="D19047" i="14"/>
  <c r="D19046" i="14"/>
  <c r="D19045" i="14"/>
  <c r="D19044" i="14"/>
  <c r="D19043" i="14"/>
  <c r="D19042" i="14"/>
  <c r="D19041" i="14"/>
  <c r="D19040" i="14"/>
  <c r="D19039" i="14"/>
  <c r="D19038" i="14"/>
  <c r="D19037" i="14"/>
  <c r="D19036" i="14"/>
  <c r="D19035" i="14"/>
  <c r="D19034" i="14"/>
  <c r="D19033" i="14"/>
  <c r="D19032" i="14"/>
  <c r="D19031" i="14"/>
  <c r="D19030" i="14"/>
  <c r="D19029" i="14"/>
  <c r="D19028" i="14"/>
  <c r="D19027" i="14"/>
  <c r="D19026" i="14"/>
  <c r="D19025" i="14"/>
  <c r="D19024" i="14"/>
  <c r="D19023" i="14"/>
  <c r="D19022" i="14"/>
  <c r="D19021" i="14"/>
  <c r="D19020" i="14"/>
  <c r="D19019" i="14"/>
  <c r="D19018" i="14"/>
  <c r="D19017" i="14"/>
  <c r="D19016" i="14"/>
  <c r="D19015" i="14"/>
  <c r="D19014" i="14"/>
  <c r="D19013" i="14"/>
  <c r="D19012" i="14"/>
  <c r="D19011" i="14"/>
  <c r="D19010" i="14"/>
  <c r="D19009" i="14"/>
  <c r="D19008" i="14"/>
  <c r="D19007" i="14"/>
  <c r="D19006" i="14"/>
  <c r="D19005" i="14"/>
  <c r="D19004" i="14"/>
  <c r="D19003" i="14"/>
  <c r="D19002" i="14"/>
  <c r="D19001" i="14"/>
  <c r="D19000" i="14"/>
  <c r="D18999" i="14"/>
  <c r="D18998" i="14"/>
  <c r="D18997" i="14"/>
  <c r="D18996" i="14"/>
  <c r="D18995" i="14"/>
  <c r="D18994" i="14"/>
  <c r="D18993" i="14"/>
  <c r="D18992" i="14"/>
  <c r="D18991" i="14"/>
  <c r="D18990" i="14"/>
  <c r="D18989" i="14"/>
  <c r="D18988" i="14"/>
  <c r="D18987" i="14"/>
  <c r="D18986" i="14"/>
  <c r="D18985" i="14"/>
  <c r="D18984" i="14"/>
  <c r="D18983" i="14"/>
  <c r="D18982" i="14"/>
  <c r="D18981" i="14"/>
  <c r="D18980" i="14"/>
  <c r="D18979" i="14"/>
  <c r="D18978" i="14"/>
  <c r="D18977" i="14"/>
  <c r="D18976" i="14"/>
  <c r="D18975" i="14"/>
  <c r="D18974" i="14"/>
  <c r="D18973" i="14"/>
  <c r="D18972" i="14"/>
  <c r="D18971" i="14"/>
  <c r="D18970" i="14"/>
  <c r="D18969" i="14"/>
  <c r="D18968" i="14"/>
  <c r="D18967" i="14"/>
  <c r="D18966" i="14"/>
  <c r="D18965" i="14"/>
  <c r="D18964" i="14"/>
  <c r="D18963" i="14"/>
  <c r="D18962" i="14"/>
  <c r="D18961" i="14"/>
  <c r="D18960" i="14"/>
  <c r="D18959" i="14"/>
  <c r="D18958" i="14"/>
  <c r="D18957" i="14"/>
  <c r="D18956" i="14"/>
  <c r="D18955" i="14"/>
  <c r="D18954" i="14"/>
  <c r="D18953" i="14"/>
  <c r="D18952" i="14"/>
  <c r="D18951" i="14"/>
  <c r="D18950" i="14"/>
  <c r="D18949" i="14"/>
  <c r="D18948" i="14"/>
  <c r="D18947" i="14"/>
  <c r="D18946" i="14"/>
  <c r="D18945" i="14"/>
  <c r="D18944" i="14"/>
  <c r="D18943" i="14"/>
  <c r="D18942" i="14"/>
  <c r="D18941" i="14"/>
  <c r="D18940" i="14"/>
  <c r="D18939" i="14"/>
  <c r="D18938" i="14"/>
  <c r="D18937" i="14"/>
  <c r="D18936" i="14"/>
  <c r="D18935" i="14"/>
  <c r="D18934" i="14"/>
  <c r="D18933" i="14"/>
  <c r="D18932" i="14"/>
  <c r="D18931" i="14"/>
  <c r="D18930" i="14"/>
  <c r="D18929" i="14"/>
  <c r="D18928" i="14"/>
  <c r="D18927" i="14"/>
  <c r="D18926" i="14"/>
  <c r="D18925" i="14"/>
  <c r="D18924" i="14"/>
  <c r="D18923" i="14"/>
  <c r="D18922" i="14"/>
  <c r="D18921" i="14"/>
  <c r="D18920" i="14"/>
  <c r="D18919" i="14"/>
  <c r="D18918" i="14"/>
  <c r="D18917" i="14"/>
  <c r="D18916" i="14"/>
  <c r="D18915" i="14"/>
  <c r="D18914" i="14"/>
  <c r="D18913" i="14"/>
  <c r="D18912" i="14"/>
  <c r="D18911" i="14"/>
  <c r="D18910" i="14"/>
  <c r="D18909" i="14"/>
  <c r="D18908" i="14"/>
  <c r="D18907" i="14"/>
  <c r="D18906" i="14"/>
  <c r="D18905" i="14"/>
  <c r="D18904" i="14"/>
  <c r="D18903" i="14"/>
  <c r="D18902" i="14"/>
  <c r="D18901" i="14"/>
  <c r="D18900" i="14"/>
  <c r="D18899" i="14"/>
  <c r="D18898" i="14"/>
  <c r="D18897" i="14"/>
  <c r="D18896" i="14"/>
  <c r="D18895" i="14"/>
  <c r="D18894" i="14"/>
  <c r="D18893" i="14"/>
  <c r="D18892" i="14"/>
  <c r="D18891" i="14"/>
  <c r="D18890" i="14"/>
  <c r="D18889" i="14"/>
  <c r="D18888" i="14"/>
  <c r="D18887" i="14"/>
  <c r="D18886" i="14"/>
  <c r="D18885" i="14"/>
  <c r="D18884" i="14"/>
  <c r="D18883" i="14"/>
  <c r="D18882" i="14"/>
  <c r="D18881" i="14"/>
  <c r="D18880" i="14"/>
  <c r="D18879" i="14"/>
  <c r="D18878" i="14"/>
  <c r="D18877" i="14"/>
  <c r="D18876" i="14"/>
  <c r="D18875" i="14"/>
  <c r="D18874" i="14"/>
  <c r="D18873" i="14"/>
  <c r="D18872" i="14"/>
  <c r="D18871" i="14"/>
  <c r="D18870" i="14"/>
  <c r="D18869" i="14"/>
  <c r="D18868" i="14"/>
  <c r="D18867" i="14"/>
  <c r="D18866" i="14"/>
  <c r="D18865" i="14"/>
  <c r="D18864" i="14"/>
  <c r="D18863" i="14"/>
  <c r="D18862" i="14"/>
  <c r="D18861" i="14"/>
  <c r="D18860" i="14"/>
  <c r="D18859" i="14"/>
  <c r="D18858" i="14"/>
  <c r="D18857" i="14"/>
  <c r="D18856" i="14"/>
  <c r="D18855" i="14"/>
  <c r="D18854" i="14"/>
  <c r="D18853" i="14"/>
  <c r="D18852" i="14"/>
  <c r="D18851" i="14"/>
  <c r="D18850" i="14"/>
  <c r="D18849" i="14"/>
  <c r="D18848" i="14"/>
  <c r="D18847" i="14"/>
  <c r="D18846" i="14"/>
  <c r="D18845" i="14"/>
  <c r="D18844" i="14"/>
  <c r="D18843" i="14"/>
  <c r="D18842" i="14"/>
  <c r="D18841" i="14"/>
  <c r="D18840" i="14"/>
  <c r="D18839" i="14"/>
  <c r="D18838" i="14"/>
  <c r="D18837" i="14"/>
  <c r="D18836" i="14"/>
  <c r="D18835" i="14"/>
  <c r="D18834" i="14"/>
  <c r="D18833" i="14"/>
  <c r="D18832" i="14"/>
  <c r="D18831" i="14"/>
  <c r="D18830" i="14"/>
  <c r="D18829" i="14"/>
  <c r="D18828" i="14"/>
  <c r="D18827" i="14"/>
  <c r="D18826" i="14"/>
  <c r="D18825" i="14"/>
  <c r="D18824" i="14"/>
  <c r="D18823" i="14"/>
  <c r="D18822" i="14"/>
  <c r="D18821" i="14"/>
  <c r="D18820" i="14"/>
  <c r="D18819" i="14"/>
  <c r="D18818" i="14"/>
  <c r="D18817" i="14"/>
  <c r="D18816" i="14"/>
  <c r="D18815" i="14"/>
  <c r="D18814" i="14"/>
  <c r="D18813" i="14"/>
  <c r="D18812" i="14"/>
  <c r="D18811" i="14"/>
  <c r="D18810" i="14"/>
  <c r="D18809" i="14"/>
  <c r="D18808" i="14"/>
  <c r="D18807" i="14"/>
  <c r="D18806" i="14"/>
  <c r="D18805" i="14"/>
  <c r="D18804" i="14"/>
  <c r="D18803" i="14"/>
  <c r="D18802" i="14"/>
  <c r="D18801" i="14"/>
  <c r="D18800" i="14"/>
  <c r="D18799" i="14"/>
  <c r="D18798" i="14"/>
  <c r="D18797" i="14"/>
  <c r="D18796" i="14"/>
  <c r="D18795" i="14"/>
  <c r="D18794" i="14"/>
  <c r="D18793" i="14"/>
  <c r="D18792" i="14"/>
  <c r="D18791" i="14"/>
  <c r="D18790" i="14"/>
  <c r="D18789" i="14"/>
  <c r="D18788" i="14"/>
  <c r="D18787" i="14"/>
  <c r="D18786" i="14"/>
  <c r="D18785" i="14"/>
  <c r="D18784" i="14"/>
  <c r="D18783" i="14"/>
  <c r="D18782" i="14"/>
  <c r="D18781" i="14"/>
  <c r="D18780" i="14"/>
  <c r="D18779" i="14"/>
  <c r="D18778" i="14"/>
  <c r="D18777" i="14"/>
  <c r="D18776" i="14"/>
  <c r="D18775" i="14"/>
  <c r="D18774" i="14"/>
  <c r="D18773" i="14"/>
  <c r="D18772" i="14"/>
  <c r="D18771" i="14"/>
  <c r="D18770" i="14"/>
  <c r="D18769" i="14"/>
  <c r="D18768" i="14"/>
  <c r="D18767" i="14"/>
  <c r="D18766" i="14"/>
  <c r="D18765" i="14"/>
  <c r="D18764" i="14"/>
  <c r="D18763" i="14"/>
  <c r="D18762" i="14"/>
  <c r="D18761" i="14"/>
  <c r="D18760" i="14"/>
  <c r="D18759" i="14"/>
  <c r="D18758" i="14"/>
  <c r="D18757" i="14"/>
  <c r="D18756" i="14"/>
  <c r="D18755" i="14"/>
  <c r="D18754" i="14"/>
  <c r="D18753" i="14"/>
  <c r="D18752" i="14"/>
  <c r="D18751" i="14"/>
  <c r="D18750" i="14"/>
  <c r="D18749" i="14"/>
  <c r="D18748" i="14"/>
  <c r="D18747" i="14"/>
  <c r="D18746" i="14"/>
  <c r="D18745" i="14"/>
  <c r="D18744" i="14"/>
  <c r="D18743" i="14"/>
  <c r="D18742" i="14"/>
  <c r="D18741" i="14"/>
  <c r="D18740" i="14"/>
  <c r="D18739" i="14"/>
  <c r="D18738" i="14"/>
  <c r="D18737" i="14"/>
  <c r="D18736" i="14"/>
  <c r="D18735" i="14"/>
  <c r="D18734" i="14"/>
  <c r="D18733" i="14"/>
  <c r="D18732" i="14"/>
  <c r="D18731" i="14"/>
  <c r="D18730" i="14"/>
  <c r="D18729" i="14"/>
  <c r="D18728" i="14"/>
  <c r="D18727" i="14"/>
  <c r="D18726" i="14"/>
  <c r="D18725" i="14"/>
  <c r="D18724" i="14"/>
  <c r="D18723" i="14"/>
  <c r="D18722" i="14"/>
  <c r="D18721" i="14"/>
  <c r="D18720" i="14"/>
  <c r="D18719" i="14"/>
  <c r="D18718" i="14"/>
  <c r="D18717" i="14"/>
  <c r="D18716" i="14"/>
  <c r="D18715" i="14"/>
  <c r="D18714" i="14"/>
  <c r="D18713" i="14"/>
  <c r="D18712" i="14"/>
  <c r="D18711" i="14"/>
  <c r="D18710" i="14"/>
  <c r="D18709" i="14"/>
  <c r="D18708" i="14"/>
  <c r="D18707" i="14"/>
  <c r="D18706" i="14"/>
  <c r="D18705" i="14"/>
  <c r="D18704" i="14"/>
  <c r="D18703" i="14"/>
  <c r="D18702" i="14"/>
  <c r="D18701" i="14"/>
  <c r="D18700" i="14"/>
  <c r="D18699" i="14"/>
  <c r="D18698" i="14"/>
  <c r="D18697" i="14"/>
  <c r="D18696" i="14"/>
  <c r="D18695" i="14"/>
  <c r="D18694" i="14"/>
  <c r="D18693" i="14"/>
  <c r="D18692" i="14"/>
  <c r="D18691" i="14"/>
  <c r="D18690" i="14"/>
  <c r="D18689" i="14"/>
  <c r="D18688" i="14"/>
  <c r="D18687" i="14"/>
  <c r="D18686" i="14"/>
  <c r="D18685" i="14"/>
  <c r="D18684" i="14"/>
  <c r="D18683" i="14"/>
  <c r="D18682" i="14"/>
  <c r="D18681" i="14"/>
  <c r="D18680" i="14"/>
  <c r="D18679" i="14"/>
  <c r="D18678" i="14"/>
  <c r="D18677" i="14"/>
  <c r="D18676" i="14"/>
  <c r="D18675" i="14"/>
  <c r="D18674" i="14"/>
  <c r="D18673" i="14"/>
  <c r="D18672" i="14"/>
  <c r="D18671" i="14"/>
  <c r="D18670" i="14"/>
  <c r="D18669" i="14"/>
  <c r="D18668" i="14"/>
  <c r="D18667" i="14"/>
  <c r="D18666" i="14"/>
  <c r="D18665" i="14"/>
  <c r="D18664" i="14"/>
  <c r="D18663" i="14"/>
  <c r="D18662" i="14"/>
  <c r="D18661" i="14"/>
  <c r="D18660" i="14"/>
  <c r="D18659" i="14"/>
  <c r="D18658" i="14"/>
  <c r="D18657" i="14"/>
  <c r="D18656" i="14"/>
  <c r="D18655" i="14"/>
  <c r="D18654" i="14"/>
  <c r="D18653" i="14"/>
  <c r="D18652" i="14"/>
  <c r="D18651" i="14"/>
  <c r="D18650" i="14"/>
  <c r="D18649" i="14"/>
  <c r="D18648" i="14"/>
  <c r="D18647" i="14"/>
  <c r="D18646" i="14"/>
  <c r="D18645" i="14"/>
  <c r="D18644" i="14"/>
  <c r="D18643" i="14"/>
  <c r="D18642" i="14"/>
  <c r="D18641" i="14"/>
  <c r="D18640" i="14"/>
  <c r="D18639" i="14"/>
  <c r="D18638" i="14"/>
  <c r="D18637" i="14"/>
  <c r="D18636" i="14"/>
  <c r="D18635" i="14"/>
  <c r="D18634" i="14"/>
  <c r="D18633" i="14"/>
  <c r="D18632" i="14"/>
  <c r="D18631" i="14"/>
  <c r="D18630" i="14"/>
  <c r="D18629" i="14"/>
  <c r="D18628" i="14"/>
  <c r="D18627" i="14"/>
  <c r="D18626" i="14"/>
  <c r="D18625" i="14"/>
  <c r="D18624" i="14"/>
  <c r="D18623" i="14"/>
  <c r="D18622" i="14"/>
  <c r="D18621" i="14"/>
  <c r="D18620" i="14"/>
  <c r="D18619" i="14"/>
  <c r="D18618" i="14"/>
  <c r="D18617" i="14"/>
  <c r="D18616" i="14"/>
  <c r="D18615" i="14"/>
  <c r="D18614" i="14"/>
  <c r="D18613" i="14"/>
  <c r="D18612" i="14"/>
  <c r="D18611" i="14"/>
  <c r="D18610" i="14"/>
  <c r="D18609" i="14"/>
  <c r="D18608" i="14"/>
  <c r="D18607" i="14"/>
  <c r="D18606" i="14"/>
  <c r="D18605" i="14"/>
  <c r="D18604" i="14"/>
  <c r="D18603" i="14"/>
  <c r="D18602" i="14"/>
  <c r="D18601" i="14"/>
  <c r="D18600" i="14"/>
  <c r="D18599" i="14"/>
  <c r="D18598" i="14"/>
  <c r="D18597" i="14"/>
  <c r="D18596" i="14"/>
  <c r="D18595" i="14"/>
  <c r="D18594" i="14"/>
  <c r="D18593" i="14"/>
  <c r="D18592" i="14"/>
  <c r="D18591" i="14"/>
  <c r="D18590" i="14"/>
  <c r="D18589" i="14"/>
  <c r="D18588" i="14"/>
  <c r="D18587" i="14"/>
  <c r="D18586" i="14"/>
  <c r="D18585" i="14"/>
  <c r="D18584" i="14"/>
  <c r="D18583" i="14"/>
  <c r="D18582" i="14"/>
  <c r="D18581" i="14"/>
  <c r="D18580" i="14"/>
  <c r="D18579" i="14"/>
  <c r="D18578" i="14"/>
  <c r="D18577" i="14"/>
  <c r="D18576" i="14"/>
  <c r="D18575" i="14"/>
  <c r="D18574" i="14"/>
  <c r="D18573" i="14"/>
  <c r="D18572" i="14"/>
  <c r="D18571" i="14"/>
  <c r="D18570" i="14"/>
  <c r="D18569" i="14"/>
  <c r="D18568" i="14"/>
  <c r="D18567" i="14"/>
  <c r="D18566" i="14"/>
  <c r="D18565" i="14"/>
  <c r="D18564" i="14"/>
  <c r="D18563" i="14"/>
  <c r="D18562" i="14"/>
  <c r="D18561" i="14"/>
  <c r="D18560" i="14"/>
  <c r="D18559" i="14"/>
  <c r="D18558" i="14"/>
  <c r="D18557" i="14"/>
  <c r="D18556" i="14"/>
  <c r="D18555" i="14"/>
  <c r="D18554" i="14"/>
  <c r="D18553" i="14"/>
  <c r="D18552" i="14"/>
  <c r="D18551" i="14"/>
  <c r="D18550" i="14"/>
  <c r="D18549" i="14"/>
  <c r="D18548" i="14"/>
  <c r="D18547" i="14"/>
  <c r="D18546" i="14"/>
  <c r="D18545" i="14"/>
  <c r="D18544" i="14"/>
  <c r="D18543" i="14"/>
  <c r="D18542" i="14"/>
  <c r="D18541" i="14"/>
  <c r="D18540" i="14"/>
  <c r="D18539" i="14"/>
  <c r="D18538" i="14"/>
  <c r="D18537" i="14"/>
  <c r="D18536" i="14"/>
  <c r="D18535" i="14"/>
  <c r="D18534" i="14"/>
  <c r="D18533" i="14"/>
  <c r="D18532" i="14"/>
  <c r="D18531" i="14"/>
  <c r="D18530" i="14"/>
  <c r="D18529" i="14"/>
  <c r="D18528" i="14"/>
  <c r="D18527" i="14"/>
  <c r="D18526" i="14"/>
  <c r="D18525" i="14"/>
  <c r="D18524" i="14"/>
  <c r="D18523" i="14"/>
  <c r="D18522" i="14"/>
  <c r="D18521" i="14"/>
  <c r="D18520" i="14"/>
  <c r="D18519" i="14"/>
  <c r="D18518" i="14"/>
  <c r="D18517" i="14"/>
  <c r="D18516" i="14"/>
  <c r="D18515" i="14"/>
  <c r="D18514" i="14"/>
  <c r="D18513" i="14"/>
  <c r="D18512" i="14"/>
  <c r="D18511" i="14"/>
  <c r="D18510" i="14"/>
  <c r="D18509" i="14"/>
  <c r="D18508" i="14"/>
  <c r="D18507" i="14"/>
  <c r="D18506" i="14"/>
  <c r="D18505" i="14"/>
  <c r="D18504" i="14"/>
  <c r="D18503" i="14"/>
  <c r="D18502" i="14"/>
  <c r="D18501" i="14"/>
  <c r="D18500" i="14"/>
  <c r="D18499" i="14"/>
  <c r="D18498" i="14"/>
  <c r="D18497" i="14"/>
  <c r="D18496" i="14"/>
  <c r="D18495" i="14"/>
  <c r="D18494" i="14"/>
  <c r="D18493" i="14"/>
  <c r="D18492" i="14"/>
  <c r="D18491" i="14"/>
  <c r="D18490" i="14"/>
  <c r="D18489" i="14"/>
  <c r="D18488" i="14"/>
  <c r="D18487" i="14"/>
  <c r="D18486" i="14"/>
  <c r="D18485" i="14"/>
  <c r="D18484" i="14"/>
  <c r="D18483" i="14"/>
  <c r="D18482" i="14"/>
  <c r="D18481" i="14"/>
  <c r="D18480" i="14"/>
  <c r="D18479" i="14"/>
  <c r="D18478" i="14"/>
  <c r="D18477" i="14"/>
  <c r="D18476" i="14"/>
  <c r="D18475" i="14"/>
  <c r="D18474" i="14"/>
  <c r="D18473" i="14"/>
  <c r="D18472" i="14"/>
  <c r="D18471" i="14"/>
  <c r="D18470" i="14"/>
  <c r="D18469" i="14"/>
  <c r="D18468" i="14"/>
  <c r="D18467" i="14"/>
  <c r="D18466" i="14"/>
  <c r="D18465" i="14"/>
  <c r="D18464" i="14"/>
  <c r="D18463" i="14"/>
  <c r="D18462" i="14"/>
  <c r="D18461" i="14"/>
  <c r="D18460" i="14"/>
  <c r="D18459" i="14"/>
  <c r="D18458" i="14"/>
  <c r="D18457" i="14"/>
  <c r="D18456" i="14"/>
  <c r="D18455" i="14"/>
  <c r="D18454" i="14"/>
  <c r="D18453" i="14"/>
  <c r="D18452" i="14"/>
  <c r="D18451" i="14"/>
  <c r="D18450" i="14"/>
  <c r="D18449" i="14"/>
  <c r="D18448" i="14"/>
  <c r="D18447" i="14"/>
  <c r="D18446" i="14"/>
  <c r="D18445" i="14"/>
  <c r="D18444" i="14"/>
  <c r="D18443" i="14"/>
  <c r="D18442" i="14"/>
  <c r="D18441" i="14"/>
  <c r="D18440" i="14"/>
  <c r="D18439" i="14"/>
  <c r="D18438" i="14"/>
  <c r="D18437" i="14"/>
  <c r="D18436" i="14"/>
  <c r="D18435" i="14"/>
  <c r="D18434" i="14"/>
  <c r="D18433" i="14"/>
  <c r="D18432" i="14"/>
  <c r="D18431" i="14"/>
  <c r="D18430" i="14"/>
  <c r="D18429" i="14"/>
  <c r="D18428" i="14"/>
  <c r="D18427" i="14"/>
  <c r="D18426" i="14"/>
  <c r="D18425" i="14"/>
  <c r="D18424" i="14"/>
  <c r="D18423" i="14"/>
  <c r="D18422" i="14"/>
  <c r="D18421" i="14"/>
  <c r="D18420" i="14"/>
  <c r="D18419" i="14"/>
  <c r="D18418" i="14"/>
  <c r="D18417" i="14"/>
  <c r="D18416" i="14"/>
  <c r="D18415" i="14"/>
  <c r="D18414" i="14"/>
  <c r="D18413" i="14"/>
  <c r="D18412" i="14"/>
  <c r="D18411" i="14"/>
  <c r="D18410" i="14"/>
  <c r="D18409" i="14"/>
  <c r="D18408" i="14"/>
  <c r="D18407" i="14"/>
  <c r="D18406" i="14"/>
  <c r="D18405" i="14"/>
  <c r="D18404" i="14"/>
  <c r="D18403" i="14"/>
  <c r="D18402" i="14"/>
  <c r="D18401" i="14"/>
  <c r="D18400" i="14"/>
  <c r="D18399" i="14"/>
  <c r="D18398" i="14"/>
  <c r="D18397" i="14"/>
  <c r="D18396" i="14"/>
  <c r="D18395" i="14"/>
  <c r="D18394" i="14"/>
  <c r="D18393" i="14"/>
  <c r="D18392" i="14"/>
  <c r="D18391" i="14"/>
  <c r="D18390" i="14"/>
  <c r="D18389" i="14"/>
  <c r="D18388" i="14"/>
  <c r="D18387" i="14"/>
  <c r="D18386" i="14"/>
  <c r="D18385" i="14"/>
  <c r="D18384" i="14"/>
  <c r="D18383" i="14"/>
  <c r="D18382" i="14"/>
  <c r="D18381" i="14"/>
  <c r="D18380" i="14"/>
  <c r="D18379" i="14"/>
  <c r="D18378" i="14"/>
  <c r="D18377" i="14"/>
  <c r="D18376" i="14"/>
  <c r="D18375" i="14"/>
  <c r="D18374" i="14"/>
  <c r="D18373" i="14"/>
  <c r="D18372" i="14"/>
  <c r="D18371" i="14"/>
  <c r="D18370" i="14"/>
  <c r="D18369" i="14"/>
  <c r="D18368" i="14"/>
  <c r="D18367" i="14"/>
  <c r="D18366" i="14"/>
  <c r="D18365" i="14"/>
  <c r="D18364" i="14"/>
  <c r="D18363" i="14"/>
  <c r="D18362" i="14"/>
  <c r="D18361" i="14"/>
  <c r="D18360" i="14"/>
  <c r="D18359" i="14"/>
  <c r="D18358" i="14"/>
  <c r="D18357" i="14"/>
  <c r="D18356" i="14"/>
  <c r="D18355" i="14"/>
  <c r="D18354" i="14"/>
  <c r="D18353" i="14"/>
  <c r="D18352" i="14"/>
  <c r="D18351" i="14"/>
  <c r="D18350" i="14"/>
  <c r="D18349" i="14"/>
  <c r="D18348" i="14"/>
  <c r="D18347" i="14"/>
  <c r="D18346" i="14"/>
  <c r="D18345" i="14"/>
  <c r="D18344" i="14"/>
  <c r="D18343" i="14"/>
  <c r="D18342" i="14"/>
  <c r="D18341" i="14"/>
  <c r="D18340" i="14"/>
  <c r="D18339" i="14"/>
  <c r="D18338" i="14"/>
  <c r="D18337" i="14"/>
  <c r="D18336" i="14"/>
  <c r="D18335" i="14"/>
  <c r="D18334" i="14"/>
  <c r="D18333" i="14"/>
  <c r="D18332" i="14"/>
  <c r="D18331" i="14"/>
  <c r="D18330" i="14"/>
  <c r="D18329" i="14"/>
  <c r="D18328" i="14"/>
  <c r="D18327" i="14"/>
  <c r="D18326" i="14"/>
  <c r="D18325" i="14"/>
  <c r="D18324" i="14"/>
  <c r="D18323" i="14"/>
  <c r="D18322" i="14"/>
  <c r="D18321" i="14"/>
  <c r="D18320" i="14"/>
  <c r="D18319" i="14"/>
  <c r="D18318" i="14"/>
  <c r="D18317" i="14"/>
  <c r="D18316" i="14"/>
  <c r="D18315" i="14"/>
  <c r="D18314" i="14"/>
  <c r="D18313" i="14"/>
  <c r="D18312" i="14"/>
  <c r="D18311" i="14"/>
  <c r="D18310" i="14"/>
  <c r="D18309" i="14"/>
  <c r="D18308" i="14"/>
  <c r="D18307" i="14"/>
  <c r="D18306" i="14"/>
  <c r="D18305" i="14"/>
  <c r="D18304" i="14"/>
  <c r="D18303" i="14"/>
  <c r="D18302" i="14"/>
  <c r="D18301" i="14"/>
  <c r="D18300" i="14"/>
  <c r="D18299" i="14"/>
  <c r="D18298" i="14"/>
  <c r="D18297" i="14"/>
  <c r="D18296" i="14"/>
  <c r="D18295" i="14"/>
  <c r="D18294" i="14"/>
  <c r="D18293" i="14"/>
  <c r="D18292" i="14"/>
  <c r="D18291" i="14"/>
  <c r="D18290" i="14"/>
  <c r="D18289" i="14"/>
  <c r="D18288" i="14"/>
  <c r="D18287" i="14"/>
  <c r="D18286" i="14"/>
  <c r="D18285" i="14"/>
  <c r="D18284" i="14"/>
  <c r="D18283" i="14"/>
  <c r="D18282" i="14"/>
  <c r="D18281" i="14"/>
  <c r="D18280" i="14"/>
  <c r="D18279" i="14"/>
  <c r="D18278" i="14"/>
  <c r="D18277" i="14"/>
  <c r="D18276" i="14"/>
  <c r="D18275" i="14"/>
  <c r="D18274" i="14"/>
  <c r="D18273" i="14"/>
  <c r="D18272" i="14"/>
  <c r="D18271" i="14"/>
  <c r="D18270" i="14"/>
  <c r="D18269" i="14"/>
  <c r="D18268" i="14"/>
  <c r="D18267" i="14"/>
  <c r="D18266" i="14"/>
  <c r="D18265" i="14"/>
  <c r="D18264" i="14"/>
  <c r="D18263" i="14"/>
  <c r="D18262" i="14"/>
  <c r="D18261" i="14"/>
  <c r="D18260" i="14"/>
  <c r="D18259" i="14"/>
  <c r="D18258" i="14"/>
  <c r="D18257" i="14"/>
  <c r="D18256" i="14"/>
  <c r="D18255" i="14"/>
  <c r="D18254" i="14"/>
  <c r="D18253" i="14"/>
  <c r="D18252" i="14"/>
  <c r="D18251" i="14"/>
  <c r="D18250" i="14"/>
  <c r="D18249" i="14"/>
  <c r="D18248" i="14"/>
  <c r="D18247" i="14"/>
  <c r="D18246" i="14"/>
  <c r="D18245" i="14"/>
  <c r="D18244" i="14"/>
  <c r="D18243" i="14"/>
  <c r="D18242" i="14"/>
  <c r="D18241" i="14"/>
  <c r="D18240" i="14"/>
  <c r="D18239" i="14"/>
  <c r="D18238" i="14"/>
  <c r="D18237" i="14"/>
  <c r="D18236" i="14"/>
  <c r="D18235" i="14"/>
  <c r="D18234" i="14"/>
  <c r="D18233" i="14"/>
  <c r="D18232" i="14"/>
  <c r="D18231" i="14"/>
  <c r="D18230" i="14"/>
  <c r="D18229" i="14"/>
  <c r="D18228" i="14"/>
  <c r="D18227" i="14"/>
  <c r="D18226" i="14"/>
  <c r="D18225" i="14"/>
  <c r="D18224" i="14"/>
  <c r="D18223" i="14"/>
  <c r="D18222" i="14"/>
  <c r="D18221" i="14"/>
  <c r="D18220" i="14"/>
  <c r="D18219" i="14"/>
  <c r="D18218" i="14"/>
  <c r="D18217" i="14"/>
  <c r="D18216" i="14"/>
  <c r="D18215" i="14"/>
  <c r="D18214" i="14"/>
  <c r="D18213" i="14"/>
  <c r="D18212" i="14"/>
  <c r="D18211" i="14"/>
  <c r="D18210" i="14"/>
  <c r="D18209" i="14"/>
  <c r="D18208" i="14"/>
  <c r="D18207" i="14"/>
  <c r="D18206" i="14"/>
  <c r="D18205" i="14"/>
  <c r="D18204" i="14"/>
  <c r="D18203" i="14"/>
  <c r="D18202" i="14"/>
  <c r="D18201" i="14"/>
  <c r="D18200" i="14"/>
  <c r="D18199" i="14"/>
  <c r="D18198" i="14"/>
  <c r="D18197" i="14"/>
  <c r="D18196" i="14"/>
  <c r="D18195" i="14"/>
  <c r="D18194" i="14"/>
  <c r="D18193" i="14"/>
  <c r="D18192" i="14"/>
  <c r="D18191" i="14"/>
  <c r="D18190" i="14"/>
  <c r="D18189" i="14"/>
  <c r="D18188" i="14"/>
  <c r="D18187" i="14"/>
  <c r="D18186" i="14"/>
  <c r="D18185" i="14"/>
  <c r="D18184" i="14"/>
  <c r="D18183" i="14"/>
  <c r="D18182" i="14"/>
  <c r="D18181" i="14"/>
  <c r="D18180" i="14"/>
  <c r="D18179" i="14"/>
  <c r="D18178" i="14"/>
  <c r="D18177" i="14"/>
  <c r="D18176" i="14"/>
  <c r="D18175" i="14"/>
  <c r="D18174" i="14"/>
  <c r="D18173" i="14"/>
  <c r="D18172" i="14"/>
  <c r="D18171" i="14"/>
  <c r="D18170" i="14"/>
  <c r="D18169" i="14"/>
  <c r="D18168" i="14"/>
  <c r="D18167" i="14"/>
  <c r="D18166" i="14"/>
  <c r="D18165" i="14"/>
  <c r="D18164" i="14"/>
  <c r="D18163" i="14"/>
  <c r="D18162" i="14"/>
  <c r="D18161" i="14"/>
  <c r="D18160" i="14"/>
  <c r="D18159" i="14"/>
  <c r="D18158" i="14"/>
  <c r="D18157" i="14"/>
  <c r="D18156" i="14"/>
  <c r="D18155" i="14"/>
  <c r="D18154" i="14"/>
  <c r="D18153" i="14"/>
  <c r="D18152" i="14"/>
  <c r="D18151" i="14"/>
  <c r="D18150" i="14"/>
  <c r="D18149" i="14"/>
  <c r="D18148" i="14"/>
  <c r="D18147" i="14"/>
  <c r="D18146" i="14"/>
  <c r="D18145" i="14"/>
  <c r="D18144" i="14"/>
  <c r="D18143" i="14"/>
  <c r="D18142" i="14"/>
  <c r="D18141" i="14"/>
  <c r="D18140" i="14"/>
  <c r="D18139" i="14"/>
  <c r="D18138" i="14"/>
  <c r="D18137" i="14"/>
  <c r="D18136" i="14"/>
  <c r="D18135" i="14"/>
  <c r="D18134" i="14"/>
  <c r="D18133" i="14"/>
  <c r="D18132" i="14"/>
  <c r="D18131" i="14"/>
  <c r="D18130" i="14"/>
  <c r="D18129" i="14"/>
  <c r="D18128" i="14"/>
  <c r="D18127" i="14"/>
  <c r="D18126" i="14"/>
  <c r="D18125" i="14"/>
  <c r="D18124" i="14"/>
  <c r="D18123" i="14"/>
  <c r="D18122" i="14"/>
  <c r="D18121" i="14"/>
  <c r="D18120" i="14"/>
  <c r="D18119" i="14"/>
  <c r="D18118" i="14"/>
  <c r="D18117" i="14"/>
  <c r="D18116" i="14"/>
  <c r="D18115" i="14"/>
  <c r="D18114" i="14"/>
  <c r="D18113" i="14"/>
  <c r="D18112" i="14"/>
  <c r="D18111" i="14"/>
  <c r="D18110" i="14"/>
  <c r="D18109" i="14"/>
  <c r="D18108" i="14"/>
  <c r="D18107" i="14"/>
  <c r="D18106" i="14"/>
  <c r="D18105" i="14"/>
  <c r="D18104" i="14"/>
  <c r="D18103" i="14"/>
  <c r="D18102" i="14"/>
  <c r="D18101" i="14"/>
  <c r="D18100" i="14"/>
  <c r="D18099" i="14"/>
  <c r="D18098" i="14"/>
  <c r="D18097" i="14"/>
  <c r="D18096" i="14"/>
  <c r="D18095" i="14"/>
  <c r="D18094" i="14"/>
  <c r="D18093" i="14"/>
  <c r="D18092" i="14"/>
  <c r="D18091" i="14"/>
  <c r="D18090" i="14"/>
  <c r="D18089" i="14"/>
  <c r="D18088" i="14"/>
  <c r="D18087" i="14"/>
  <c r="D18086" i="14"/>
  <c r="D18085" i="14"/>
  <c r="D18084" i="14"/>
  <c r="D18083" i="14"/>
  <c r="D18082" i="14"/>
  <c r="D18081" i="14"/>
  <c r="D18080" i="14"/>
  <c r="D18079" i="14"/>
  <c r="D18078" i="14"/>
  <c r="D18077" i="14"/>
  <c r="D18076" i="14"/>
  <c r="D18075" i="14"/>
  <c r="D18074" i="14"/>
  <c r="D18073" i="14"/>
  <c r="D18072" i="14"/>
  <c r="D18071" i="14"/>
  <c r="D18070" i="14"/>
  <c r="D18069" i="14"/>
  <c r="D18068" i="14"/>
  <c r="D18067" i="14"/>
  <c r="D18066" i="14"/>
  <c r="D18065" i="14"/>
  <c r="D18064" i="14"/>
  <c r="D18063" i="14"/>
  <c r="D18062" i="14"/>
  <c r="D18061" i="14"/>
  <c r="D18060" i="14"/>
  <c r="D18059" i="14"/>
  <c r="D18058" i="14"/>
  <c r="D18057" i="14"/>
  <c r="D18056" i="14"/>
  <c r="D18055" i="14"/>
  <c r="D18054" i="14"/>
  <c r="D18053" i="14"/>
  <c r="D18052" i="14"/>
  <c r="D18051" i="14"/>
  <c r="D18050" i="14"/>
  <c r="D18049" i="14"/>
  <c r="D18048" i="14"/>
  <c r="D18047" i="14"/>
  <c r="D18046" i="14"/>
  <c r="D18045" i="14"/>
  <c r="D18044" i="14"/>
  <c r="D18043" i="14"/>
  <c r="D18042" i="14"/>
  <c r="D18041" i="14"/>
  <c r="D18040" i="14"/>
  <c r="D18039" i="14"/>
  <c r="D18038" i="14"/>
  <c r="D18037" i="14"/>
  <c r="D18036" i="14"/>
  <c r="D18035" i="14"/>
  <c r="D18034" i="14"/>
  <c r="D18033" i="14"/>
  <c r="D18032" i="14"/>
  <c r="D18031" i="14"/>
  <c r="D18030" i="14"/>
  <c r="D18029" i="14"/>
  <c r="D18028" i="14"/>
  <c r="D18027" i="14"/>
  <c r="D18026" i="14"/>
  <c r="D18025" i="14"/>
  <c r="D18024" i="14"/>
  <c r="D18023" i="14"/>
  <c r="D18022" i="14"/>
  <c r="D18021" i="14"/>
  <c r="D18020" i="14"/>
  <c r="D18019" i="14"/>
  <c r="D18018" i="14"/>
  <c r="D18017" i="14"/>
  <c r="D18016" i="14"/>
  <c r="D18015" i="14"/>
  <c r="D18014" i="14"/>
  <c r="D18013" i="14"/>
  <c r="D18012" i="14"/>
  <c r="D18011" i="14"/>
  <c r="D18010" i="14"/>
  <c r="D18009" i="14"/>
  <c r="D18008" i="14"/>
  <c r="D18007" i="14"/>
  <c r="D18006" i="14"/>
  <c r="D18005" i="14"/>
  <c r="D18004" i="14"/>
  <c r="D18003" i="14"/>
  <c r="D18002" i="14"/>
  <c r="D18001" i="14"/>
  <c r="D18000" i="14"/>
  <c r="D17999" i="14"/>
  <c r="D17998" i="14"/>
  <c r="D17997" i="14"/>
  <c r="D17996" i="14"/>
  <c r="D17995" i="14"/>
  <c r="D17994" i="14"/>
  <c r="D17993" i="14"/>
  <c r="D17992" i="14"/>
  <c r="D17991" i="14"/>
  <c r="D17990" i="14"/>
  <c r="D17989" i="14"/>
  <c r="D17988" i="14"/>
  <c r="D17987" i="14"/>
  <c r="D17986" i="14"/>
  <c r="D17985" i="14"/>
  <c r="D17984" i="14"/>
  <c r="D17983" i="14"/>
  <c r="D17982" i="14"/>
  <c r="D17981" i="14"/>
  <c r="D17980" i="14"/>
  <c r="D17979" i="14"/>
  <c r="D17978" i="14"/>
  <c r="D17977" i="14"/>
  <c r="D17976" i="14"/>
  <c r="D17975" i="14"/>
  <c r="D17974" i="14"/>
  <c r="D17973" i="14"/>
  <c r="D17972" i="14"/>
  <c r="D17971" i="14"/>
  <c r="D17970" i="14"/>
  <c r="D17969" i="14"/>
  <c r="D17968" i="14"/>
  <c r="D17967" i="14"/>
  <c r="D17966" i="14"/>
  <c r="D17965" i="14"/>
  <c r="D17964" i="14"/>
  <c r="D17963" i="14"/>
  <c r="D17962" i="14"/>
  <c r="D17961" i="14"/>
  <c r="D17960" i="14"/>
  <c r="D17959" i="14"/>
  <c r="D17958" i="14"/>
  <c r="D17957" i="14"/>
  <c r="D17956" i="14"/>
  <c r="D17955" i="14"/>
  <c r="D17954" i="14"/>
  <c r="D17953" i="14"/>
  <c r="D17952" i="14"/>
  <c r="D17951" i="14"/>
  <c r="D17950" i="14"/>
  <c r="D17949" i="14"/>
  <c r="D17948" i="14"/>
  <c r="D17947" i="14"/>
  <c r="D17946" i="14"/>
  <c r="D17945" i="14"/>
  <c r="D17944" i="14"/>
  <c r="D17943" i="14"/>
  <c r="D17942" i="14"/>
  <c r="D17941" i="14"/>
  <c r="D17940" i="14"/>
  <c r="D17939" i="14"/>
  <c r="D17938" i="14"/>
  <c r="D17937" i="14"/>
  <c r="D17936" i="14"/>
  <c r="D17935" i="14"/>
  <c r="D17934" i="14"/>
  <c r="D17933" i="14"/>
  <c r="D17932" i="14"/>
  <c r="D17931" i="14"/>
  <c r="D17930" i="14"/>
  <c r="D17929" i="14"/>
  <c r="D17928" i="14"/>
  <c r="D17927" i="14"/>
  <c r="D17926" i="14"/>
  <c r="D17925" i="14"/>
  <c r="D17924" i="14"/>
  <c r="D17923" i="14"/>
  <c r="D17922" i="14"/>
  <c r="D17921" i="14"/>
  <c r="D17920" i="14"/>
  <c r="D17919" i="14"/>
  <c r="D17918" i="14"/>
  <c r="D17917" i="14"/>
  <c r="D17916" i="14"/>
  <c r="D17915" i="14"/>
  <c r="D17914" i="14"/>
  <c r="D17913" i="14"/>
  <c r="D17912" i="14"/>
  <c r="D17911" i="14"/>
  <c r="D17910" i="14"/>
  <c r="D17909" i="14"/>
  <c r="D17908" i="14"/>
  <c r="D17907" i="14"/>
  <c r="D17906" i="14"/>
  <c r="D17905" i="14"/>
  <c r="D17904" i="14"/>
  <c r="D17903" i="14"/>
  <c r="D17902" i="14"/>
  <c r="D17901" i="14"/>
  <c r="D17900" i="14"/>
  <c r="D17899" i="14"/>
  <c r="D17898" i="14"/>
  <c r="D17897" i="14"/>
  <c r="D17896" i="14"/>
  <c r="D17895" i="14"/>
  <c r="D17894" i="14"/>
  <c r="D17893" i="14"/>
  <c r="D17892" i="14"/>
  <c r="D17891" i="14"/>
  <c r="D17890" i="14"/>
  <c r="D17889" i="14"/>
  <c r="D17888" i="14"/>
  <c r="D17887" i="14"/>
  <c r="D17886" i="14"/>
  <c r="D17885" i="14"/>
  <c r="D17884" i="14"/>
  <c r="D17883" i="14"/>
  <c r="D17882" i="14"/>
  <c r="D17881" i="14"/>
  <c r="D17880" i="14"/>
  <c r="D17879" i="14"/>
  <c r="D17878" i="14"/>
  <c r="D17877" i="14"/>
  <c r="D17876" i="14"/>
  <c r="D17875" i="14"/>
  <c r="D17874" i="14"/>
  <c r="D17873" i="14"/>
  <c r="D17872" i="14"/>
  <c r="D17871" i="14"/>
  <c r="D17870" i="14"/>
  <c r="D17869" i="14"/>
  <c r="D17868" i="14"/>
  <c r="D17867" i="14"/>
  <c r="D17866" i="14"/>
  <c r="D17865" i="14"/>
  <c r="D17864" i="14"/>
  <c r="D17863" i="14"/>
  <c r="D17862" i="14"/>
  <c r="D17861" i="14"/>
  <c r="D17860" i="14"/>
  <c r="D17859" i="14"/>
  <c r="D17858" i="14"/>
  <c r="D17857" i="14"/>
  <c r="D17856" i="14"/>
  <c r="D17855" i="14"/>
  <c r="D17854" i="14"/>
  <c r="D17853" i="14"/>
  <c r="D17852" i="14"/>
  <c r="D17851" i="14"/>
  <c r="D17850" i="14"/>
  <c r="D17849" i="14"/>
  <c r="D17848" i="14"/>
  <c r="D17847" i="14"/>
  <c r="D17846" i="14"/>
  <c r="D17845" i="14"/>
  <c r="D17844" i="14"/>
  <c r="D17843" i="14"/>
  <c r="D17842" i="14"/>
  <c r="D17841" i="14"/>
  <c r="D17840" i="14"/>
  <c r="D17839" i="14"/>
  <c r="D17838" i="14"/>
  <c r="D17837" i="14"/>
  <c r="D17836" i="14"/>
  <c r="D17835" i="14"/>
  <c r="D17834" i="14"/>
  <c r="D17833" i="14"/>
  <c r="D17832" i="14"/>
  <c r="D17831" i="14"/>
  <c r="D17830" i="14"/>
  <c r="D17829" i="14"/>
  <c r="D17828" i="14"/>
  <c r="D17827" i="14"/>
  <c r="D17826" i="14"/>
  <c r="D17825" i="14"/>
  <c r="D17824" i="14"/>
  <c r="D17823" i="14"/>
  <c r="D17822" i="14"/>
  <c r="D17821" i="14"/>
  <c r="D17820" i="14"/>
  <c r="D17819" i="14"/>
  <c r="D17818" i="14"/>
  <c r="D17817" i="14"/>
  <c r="D17816" i="14"/>
  <c r="D17815" i="14"/>
  <c r="D17814" i="14"/>
  <c r="D17813" i="14"/>
  <c r="D17812" i="14"/>
  <c r="D17811" i="14"/>
  <c r="D17810" i="14"/>
  <c r="D17809" i="14"/>
  <c r="D17808" i="14"/>
  <c r="D17807" i="14"/>
  <c r="D17806" i="14"/>
  <c r="D17805" i="14"/>
  <c r="D17804" i="14"/>
  <c r="D17803" i="14"/>
  <c r="D17802" i="14"/>
  <c r="D17801" i="14"/>
  <c r="D17800" i="14"/>
  <c r="D17799" i="14"/>
  <c r="D17798" i="14"/>
  <c r="D17797" i="14"/>
  <c r="D17796" i="14"/>
  <c r="D17795" i="14"/>
  <c r="D17794" i="14"/>
  <c r="D17793" i="14"/>
  <c r="D17792" i="14"/>
  <c r="D17791" i="14"/>
  <c r="D17790" i="14"/>
  <c r="D17789" i="14"/>
  <c r="D17788" i="14"/>
  <c r="D17787" i="14"/>
  <c r="D17786" i="14"/>
  <c r="D17785" i="14"/>
  <c r="D17784" i="14"/>
  <c r="D17783" i="14"/>
  <c r="D17782" i="14"/>
  <c r="D17781" i="14"/>
  <c r="D17780" i="14"/>
  <c r="D17779" i="14"/>
  <c r="D17778" i="14"/>
  <c r="D17777" i="14"/>
  <c r="D17776" i="14"/>
  <c r="D17775" i="14"/>
  <c r="D17774" i="14"/>
  <c r="D17773" i="14"/>
  <c r="D17772" i="14"/>
  <c r="D17771" i="14"/>
  <c r="D17770" i="14"/>
  <c r="D17769" i="14"/>
  <c r="D17768" i="14"/>
  <c r="D17767" i="14"/>
  <c r="D17766" i="14"/>
  <c r="D17765" i="14"/>
  <c r="D17764" i="14"/>
  <c r="D17763" i="14"/>
  <c r="D17762" i="14"/>
  <c r="D17761" i="14"/>
  <c r="D17760" i="14"/>
  <c r="D17759" i="14"/>
  <c r="D17758" i="14"/>
  <c r="D17757" i="14"/>
  <c r="D17756" i="14"/>
  <c r="D17755" i="14"/>
  <c r="D17754" i="14"/>
  <c r="D17753" i="14"/>
  <c r="D17752" i="14"/>
  <c r="D17751" i="14"/>
  <c r="D17750" i="14"/>
  <c r="D17749" i="14"/>
  <c r="D17748" i="14"/>
  <c r="D17747" i="14"/>
  <c r="D17746" i="14"/>
  <c r="D17745" i="14"/>
  <c r="D17744" i="14"/>
  <c r="D17743" i="14"/>
  <c r="D17742" i="14"/>
  <c r="D17741" i="14"/>
  <c r="D17740" i="14"/>
  <c r="D17739" i="14"/>
  <c r="D17738" i="14"/>
  <c r="D17737" i="14"/>
  <c r="D17736" i="14"/>
  <c r="D17735" i="14"/>
  <c r="D17734" i="14"/>
  <c r="D17733" i="14"/>
  <c r="D17732" i="14"/>
  <c r="D17731" i="14"/>
  <c r="D17730" i="14"/>
  <c r="D17729" i="14"/>
  <c r="D17728" i="14"/>
  <c r="D17727" i="14"/>
  <c r="D17726" i="14"/>
  <c r="D17725" i="14"/>
  <c r="D17724" i="14"/>
  <c r="D17723" i="14"/>
  <c r="D17722" i="14"/>
  <c r="D17721" i="14"/>
  <c r="D17720" i="14"/>
  <c r="D17719" i="14"/>
  <c r="D17718" i="14"/>
  <c r="D17717" i="14"/>
  <c r="D17716" i="14"/>
  <c r="D17715" i="14"/>
  <c r="D17714" i="14"/>
  <c r="D17713" i="14"/>
  <c r="D17712" i="14"/>
  <c r="D17711" i="14"/>
  <c r="D17710" i="14"/>
  <c r="D17709" i="14"/>
  <c r="D17708" i="14"/>
  <c r="D17707" i="14"/>
  <c r="D17706" i="14"/>
  <c r="D17705" i="14"/>
  <c r="D17704" i="14"/>
  <c r="D17703" i="14"/>
  <c r="D17702" i="14"/>
  <c r="D17701" i="14"/>
  <c r="D17700" i="14"/>
  <c r="D17699" i="14"/>
  <c r="D17698" i="14"/>
  <c r="D17697" i="14"/>
  <c r="D17696" i="14"/>
  <c r="D17695" i="14"/>
  <c r="D17694" i="14"/>
  <c r="D17693" i="14"/>
  <c r="D17692" i="14"/>
  <c r="D17691" i="14"/>
  <c r="D17690" i="14"/>
  <c r="D17689" i="14"/>
  <c r="D17688" i="14"/>
  <c r="D17687" i="14"/>
  <c r="D17686" i="14"/>
  <c r="D17685" i="14"/>
  <c r="D17684" i="14"/>
  <c r="D17683" i="14"/>
  <c r="D17682" i="14"/>
  <c r="D17681" i="14"/>
  <c r="D17680" i="14"/>
  <c r="D17679" i="14"/>
  <c r="D17678" i="14"/>
  <c r="D17677" i="14"/>
  <c r="D17676" i="14"/>
  <c r="D17675" i="14"/>
  <c r="D17674" i="14"/>
  <c r="D17673" i="14"/>
  <c r="D17672" i="14"/>
  <c r="D17671" i="14"/>
  <c r="D17670" i="14"/>
  <c r="D17669" i="14"/>
  <c r="D17668" i="14"/>
  <c r="D17667" i="14"/>
  <c r="D17666" i="14"/>
  <c r="D17665" i="14"/>
  <c r="D17664" i="14"/>
  <c r="D17663" i="14"/>
  <c r="D17662" i="14"/>
  <c r="D17661" i="14"/>
  <c r="D17660" i="14"/>
  <c r="D17659" i="14"/>
  <c r="D17658" i="14"/>
  <c r="D17657" i="14"/>
  <c r="D17656" i="14"/>
  <c r="D17655" i="14"/>
  <c r="D17654" i="14"/>
  <c r="D17653" i="14"/>
  <c r="D17652" i="14"/>
  <c r="D17651" i="14"/>
  <c r="D17650" i="14"/>
  <c r="D17649" i="14"/>
  <c r="D17648" i="14"/>
  <c r="D17647" i="14"/>
  <c r="D17646" i="14"/>
  <c r="D17645" i="14"/>
  <c r="D17644" i="14"/>
  <c r="D17643" i="14"/>
  <c r="D17642" i="14"/>
  <c r="D17641" i="14"/>
  <c r="D17640" i="14"/>
  <c r="D17639" i="14"/>
  <c r="D17638" i="14"/>
  <c r="D17637" i="14"/>
  <c r="D17636" i="14"/>
  <c r="D17635" i="14"/>
  <c r="D17634" i="14"/>
  <c r="D17633" i="14"/>
  <c r="D17632" i="14"/>
  <c r="D17631" i="14"/>
  <c r="D17630" i="14"/>
  <c r="D17629" i="14"/>
  <c r="D17628" i="14"/>
  <c r="D17627" i="14"/>
  <c r="D17626" i="14"/>
  <c r="D17625" i="14"/>
  <c r="D17624" i="14"/>
  <c r="D17623" i="14"/>
  <c r="D17622" i="14"/>
  <c r="D17621" i="14"/>
  <c r="D17620" i="14"/>
  <c r="D17619" i="14"/>
  <c r="D17618" i="14"/>
  <c r="D17617" i="14"/>
  <c r="D17616" i="14"/>
  <c r="D17615" i="14"/>
  <c r="D17614" i="14"/>
  <c r="D17613" i="14"/>
  <c r="D17612" i="14"/>
  <c r="D17611" i="14"/>
  <c r="D17610" i="14"/>
  <c r="D17609" i="14"/>
  <c r="D17608" i="14"/>
  <c r="D17607" i="14"/>
  <c r="D17606" i="14"/>
  <c r="D17605" i="14"/>
  <c r="D17604" i="14"/>
  <c r="D17603" i="14"/>
  <c r="D17602" i="14"/>
  <c r="D17601" i="14"/>
  <c r="D17600" i="14"/>
  <c r="D17599" i="14"/>
  <c r="D17598" i="14"/>
  <c r="D17597" i="14"/>
  <c r="D17596" i="14"/>
  <c r="D17595" i="14"/>
  <c r="D17594" i="14"/>
  <c r="D17593" i="14"/>
  <c r="D17592" i="14"/>
  <c r="D17591" i="14"/>
  <c r="D17590" i="14"/>
  <c r="D17589" i="14"/>
  <c r="D17588" i="14"/>
  <c r="D17587" i="14"/>
  <c r="D17586" i="14"/>
  <c r="D17585" i="14"/>
  <c r="D17584" i="14"/>
  <c r="D17583" i="14"/>
  <c r="D17582" i="14"/>
  <c r="D17581" i="14"/>
  <c r="D17580" i="14"/>
  <c r="D17579" i="14"/>
  <c r="D17578" i="14"/>
  <c r="D17577" i="14"/>
  <c r="D17576" i="14"/>
  <c r="D17575" i="14"/>
  <c r="D17574" i="14"/>
  <c r="D17573" i="14"/>
  <c r="D17572" i="14"/>
  <c r="D17571" i="14"/>
  <c r="D17570" i="14"/>
  <c r="D17569" i="14"/>
  <c r="D17568" i="14"/>
  <c r="D17567" i="14"/>
  <c r="D17566" i="14"/>
  <c r="D17565" i="14"/>
  <c r="D17564" i="14"/>
  <c r="D17563" i="14"/>
  <c r="D17562" i="14"/>
  <c r="D17561" i="14"/>
  <c r="D17560" i="14"/>
  <c r="D17559" i="14"/>
  <c r="D17558" i="14"/>
  <c r="D17557" i="14"/>
  <c r="D17556" i="14"/>
  <c r="D17555" i="14"/>
  <c r="D17554" i="14"/>
  <c r="D17553" i="14"/>
  <c r="D17552" i="14"/>
  <c r="D17551" i="14"/>
  <c r="D17550" i="14"/>
  <c r="D17549" i="14"/>
  <c r="D17548" i="14"/>
  <c r="D17547" i="14"/>
  <c r="D17546" i="14"/>
  <c r="D17545" i="14"/>
  <c r="D17544" i="14"/>
  <c r="D17543" i="14"/>
  <c r="D17542" i="14"/>
  <c r="D17541" i="14"/>
  <c r="D17540" i="14"/>
  <c r="D17539" i="14"/>
  <c r="D17538" i="14"/>
  <c r="D17537" i="14"/>
  <c r="D17536" i="14"/>
  <c r="D17535" i="14"/>
  <c r="D17534" i="14"/>
  <c r="D17533" i="14"/>
  <c r="D17532" i="14"/>
  <c r="D17531" i="14"/>
  <c r="D17530" i="14"/>
  <c r="D17529" i="14"/>
  <c r="D17528" i="14"/>
  <c r="D17527" i="14"/>
  <c r="D17526" i="14"/>
  <c r="D17525" i="14"/>
  <c r="D17524" i="14"/>
  <c r="D17523" i="14"/>
  <c r="D17522" i="14"/>
  <c r="D17521" i="14"/>
  <c r="D17520" i="14"/>
  <c r="D17519" i="14"/>
  <c r="D17518" i="14"/>
  <c r="D17517" i="14"/>
  <c r="D17516" i="14"/>
  <c r="D17515" i="14"/>
  <c r="D17514" i="14"/>
  <c r="D17513" i="14"/>
  <c r="D17512" i="14"/>
  <c r="D17511" i="14"/>
  <c r="D17510" i="14"/>
  <c r="D17509" i="14"/>
  <c r="D17508" i="14"/>
  <c r="D17507" i="14"/>
  <c r="D17506" i="14"/>
  <c r="D17505" i="14"/>
  <c r="D17504" i="14"/>
  <c r="D17503" i="14"/>
  <c r="D17502" i="14"/>
  <c r="D17501" i="14"/>
  <c r="D17500" i="14"/>
  <c r="D17499" i="14"/>
  <c r="D17498" i="14"/>
  <c r="D17497" i="14"/>
  <c r="D17496" i="14"/>
  <c r="D17495" i="14"/>
  <c r="D17494" i="14"/>
  <c r="D17493" i="14"/>
  <c r="D17492" i="14"/>
  <c r="D17491" i="14"/>
  <c r="D17490" i="14"/>
  <c r="D17489" i="14"/>
  <c r="D17488" i="14"/>
  <c r="D17487" i="14"/>
  <c r="D17486" i="14"/>
  <c r="D17485" i="14"/>
  <c r="D17484" i="14"/>
  <c r="D17483" i="14"/>
  <c r="D17482" i="14"/>
  <c r="D17481" i="14"/>
  <c r="D17480" i="14"/>
  <c r="D17479" i="14"/>
  <c r="D17478" i="14"/>
  <c r="D17477" i="14"/>
  <c r="D17476" i="14"/>
  <c r="D17475" i="14"/>
  <c r="D17474" i="14"/>
  <c r="D17473" i="14"/>
  <c r="D17472" i="14"/>
  <c r="D17471" i="14"/>
  <c r="D17470" i="14"/>
  <c r="D17469" i="14"/>
  <c r="D17468" i="14"/>
  <c r="D17467" i="14"/>
  <c r="D17466" i="14"/>
  <c r="D17465" i="14"/>
  <c r="D17464" i="14"/>
  <c r="D17463" i="14"/>
  <c r="D17462" i="14"/>
  <c r="D17461" i="14"/>
  <c r="D17460" i="14"/>
  <c r="D17459" i="14"/>
  <c r="D17458" i="14"/>
  <c r="D17457" i="14"/>
  <c r="D17456" i="14"/>
  <c r="D17455" i="14"/>
  <c r="D17454" i="14"/>
  <c r="D17453" i="14"/>
  <c r="D17452" i="14"/>
  <c r="D17451" i="14"/>
  <c r="D17450" i="14"/>
  <c r="D17449" i="14"/>
  <c r="D17448" i="14"/>
  <c r="D17447" i="14"/>
  <c r="D17446" i="14"/>
  <c r="D17445" i="14"/>
  <c r="D17444" i="14"/>
  <c r="D17443" i="14"/>
  <c r="D17442" i="14"/>
  <c r="D17441" i="14"/>
  <c r="D17440" i="14"/>
  <c r="D17439" i="14"/>
  <c r="D17438" i="14"/>
  <c r="D17437" i="14"/>
  <c r="D17436" i="14"/>
  <c r="D17435" i="14"/>
  <c r="D17434" i="14"/>
  <c r="D17433" i="14"/>
  <c r="D17432" i="14"/>
  <c r="D17431" i="14"/>
  <c r="D17430" i="14"/>
  <c r="D17429" i="14"/>
  <c r="D17428" i="14"/>
  <c r="D17427" i="14"/>
  <c r="D17426" i="14"/>
  <c r="D17425" i="14"/>
  <c r="D17424" i="14"/>
  <c r="D17423" i="14"/>
  <c r="D17422" i="14"/>
  <c r="D17421" i="14"/>
  <c r="D17420" i="14"/>
  <c r="D17419" i="14"/>
  <c r="D17418" i="14"/>
  <c r="D17417" i="14"/>
  <c r="D17416" i="14"/>
  <c r="D17415" i="14"/>
  <c r="D17414" i="14"/>
  <c r="D17413" i="14"/>
  <c r="D17412" i="14"/>
  <c r="D17411" i="14"/>
  <c r="D17410" i="14"/>
  <c r="D17409" i="14"/>
  <c r="D17408" i="14"/>
  <c r="D17407" i="14"/>
  <c r="D17406" i="14"/>
  <c r="D17405" i="14"/>
  <c r="D17404" i="14"/>
  <c r="D17403" i="14"/>
  <c r="D17402" i="14"/>
  <c r="D17401" i="14"/>
  <c r="D17400" i="14"/>
  <c r="D17399" i="14"/>
  <c r="D17398" i="14"/>
  <c r="D17397" i="14"/>
  <c r="D17396" i="14"/>
  <c r="D17395" i="14"/>
  <c r="D17394" i="14"/>
  <c r="D17393" i="14"/>
  <c r="D17392" i="14"/>
  <c r="D17391" i="14"/>
  <c r="D17390" i="14"/>
  <c r="D17389" i="14"/>
  <c r="D17388" i="14"/>
  <c r="D17387" i="14"/>
  <c r="D17386" i="14"/>
  <c r="D17385" i="14"/>
  <c r="D17384" i="14"/>
  <c r="D17383" i="14"/>
  <c r="D17382" i="14"/>
  <c r="D17381" i="14"/>
  <c r="D17380" i="14"/>
  <c r="D17379" i="14"/>
  <c r="D17378" i="14"/>
  <c r="D17377" i="14"/>
  <c r="D17376" i="14"/>
  <c r="D17375" i="14"/>
  <c r="D17374" i="14"/>
  <c r="D17373" i="14"/>
  <c r="D17372" i="14"/>
  <c r="D17371" i="14"/>
  <c r="D17370" i="14"/>
  <c r="D17369" i="14"/>
  <c r="D17368" i="14"/>
  <c r="D17367" i="14"/>
  <c r="D17366" i="14"/>
  <c r="D17365" i="14"/>
  <c r="D17364" i="14"/>
  <c r="D17363" i="14"/>
  <c r="D17362" i="14"/>
  <c r="D17361" i="14"/>
  <c r="D17360" i="14"/>
  <c r="D17359" i="14"/>
  <c r="D17358" i="14"/>
  <c r="D17357" i="14"/>
  <c r="D17356" i="14"/>
  <c r="D17355" i="14"/>
  <c r="D17354" i="14"/>
  <c r="D17353" i="14"/>
  <c r="D17352" i="14"/>
  <c r="D17351" i="14"/>
  <c r="D17350" i="14"/>
  <c r="D17349" i="14"/>
  <c r="D17348" i="14"/>
  <c r="D17347" i="14"/>
  <c r="D17346" i="14"/>
  <c r="D17345" i="14"/>
  <c r="D17344" i="14"/>
  <c r="D17343" i="14"/>
  <c r="D17342" i="14"/>
  <c r="D17341" i="14"/>
  <c r="D17340" i="14"/>
  <c r="D17339" i="14"/>
  <c r="D17338" i="14"/>
  <c r="D17337" i="14"/>
  <c r="D17336" i="14"/>
  <c r="D17335" i="14"/>
  <c r="D17334" i="14"/>
  <c r="D17333" i="14"/>
  <c r="D17332" i="14"/>
  <c r="D17331" i="14"/>
  <c r="D17330" i="14"/>
  <c r="D17329" i="14"/>
  <c r="D17328" i="14"/>
  <c r="D17327" i="14"/>
  <c r="D17326" i="14"/>
  <c r="D17325" i="14"/>
  <c r="D17324" i="14"/>
  <c r="D17323" i="14"/>
  <c r="D17322" i="14"/>
  <c r="D17321" i="14"/>
  <c r="D17320" i="14"/>
  <c r="D17319" i="14"/>
  <c r="D17318" i="14"/>
  <c r="D17317" i="14"/>
  <c r="D17316" i="14"/>
  <c r="D17315" i="14"/>
  <c r="D17314" i="14"/>
  <c r="D17313" i="14"/>
  <c r="D17312" i="14"/>
  <c r="D17311" i="14"/>
  <c r="D17310" i="14"/>
  <c r="D17309" i="14"/>
  <c r="D17308" i="14"/>
  <c r="D17307" i="14"/>
  <c r="D17306" i="14"/>
  <c r="D17305" i="14"/>
  <c r="D17304" i="14"/>
  <c r="D17303" i="14"/>
  <c r="D17302" i="14"/>
  <c r="D17301" i="14"/>
  <c r="D17300" i="14"/>
  <c r="D17299" i="14"/>
  <c r="D17298" i="14"/>
  <c r="D17297" i="14"/>
  <c r="D17296" i="14"/>
  <c r="D17295" i="14"/>
  <c r="D17294" i="14"/>
  <c r="D17293" i="14"/>
  <c r="D17292" i="14"/>
  <c r="D17291" i="14"/>
  <c r="D17290" i="14"/>
  <c r="D17289" i="14"/>
  <c r="D17288" i="14"/>
  <c r="D17287" i="14"/>
  <c r="D17286" i="14"/>
  <c r="D17285" i="14"/>
  <c r="D17284" i="14"/>
  <c r="D17283" i="14"/>
  <c r="D17282" i="14"/>
  <c r="D17281" i="14"/>
  <c r="D17280" i="14"/>
  <c r="D17279" i="14"/>
  <c r="D17278" i="14"/>
  <c r="D17277" i="14"/>
  <c r="D17276" i="14"/>
  <c r="D17275" i="14"/>
  <c r="D17274" i="14"/>
  <c r="D17273" i="14"/>
  <c r="D17272" i="14"/>
  <c r="D17271" i="14"/>
  <c r="D17270" i="14"/>
  <c r="D17269" i="14"/>
  <c r="D17268" i="14"/>
  <c r="D17267" i="14"/>
  <c r="D17266" i="14"/>
  <c r="D17265" i="14"/>
  <c r="D17264" i="14"/>
  <c r="D17263" i="14"/>
  <c r="D17262" i="14"/>
  <c r="D17261" i="14"/>
  <c r="D17260" i="14"/>
  <c r="D17259" i="14"/>
  <c r="D17258" i="14"/>
  <c r="D17257" i="14"/>
  <c r="D17256" i="14"/>
  <c r="D17255" i="14"/>
  <c r="D17254" i="14"/>
  <c r="D17253" i="14"/>
  <c r="D17252" i="14"/>
  <c r="D17251" i="14"/>
  <c r="D17250" i="14"/>
  <c r="D17249" i="14"/>
  <c r="D17248" i="14"/>
  <c r="D17247" i="14"/>
  <c r="D17246" i="14"/>
  <c r="D17245" i="14"/>
  <c r="D17244" i="14"/>
  <c r="D17243" i="14"/>
  <c r="D17242" i="14"/>
  <c r="D17241" i="14"/>
  <c r="D17240" i="14"/>
  <c r="D17239" i="14"/>
  <c r="D17238" i="14"/>
  <c r="D17237" i="14"/>
  <c r="D17236" i="14"/>
  <c r="D17235" i="14"/>
  <c r="D17234" i="14"/>
  <c r="D17233" i="14"/>
  <c r="D17232" i="14"/>
  <c r="D17231" i="14"/>
  <c r="D17230" i="14"/>
  <c r="D17229" i="14"/>
  <c r="D17228" i="14"/>
  <c r="D17227" i="14"/>
  <c r="D17226" i="14"/>
  <c r="D17225" i="14"/>
  <c r="D17224" i="14"/>
  <c r="D17223" i="14"/>
  <c r="D17222" i="14"/>
  <c r="D17221" i="14"/>
  <c r="D17220" i="14"/>
  <c r="D17219" i="14"/>
  <c r="D17218" i="14"/>
  <c r="D17217" i="14"/>
  <c r="D17216" i="14"/>
  <c r="D17215" i="14"/>
  <c r="D17214" i="14"/>
  <c r="D17213" i="14"/>
  <c r="D17212" i="14"/>
  <c r="D17211" i="14"/>
  <c r="D17210" i="14"/>
  <c r="D17209" i="14"/>
  <c r="D17208" i="14"/>
  <c r="D17207" i="14"/>
  <c r="D17206" i="14"/>
  <c r="D17205" i="14"/>
  <c r="D17204" i="14"/>
  <c r="D17203" i="14"/>
  <c r="D17202" i="14"/>
  <c r="D17201" i="14"/>
  <c r="D17200" i="14"/>
  <c r="D17199" i="14"/>
  <c r="D17198" i="14"/>
  <c r="D17197" i="14"/>
  <c r="D17196" i="14"/>
  <c r="D17195" i="14"/>
  <c r="D17194" i="14"/>
  <c r="D17193" i="14"/>
  <c r="D17192" i="14"/>
  <c r="D17191" i="14"/>
  <c r="D17190" i="14"/>
  <c r="D17189" i="14"/>
  <c r="D17188" i="14"/>
  <c r="D17187" i="14"/>
  <c r="D17186" i="14"/>
  <c r="D17185" i="14"/>
  <c r="D17184" i="14"/>
  <c r="D17183" i="14"/>
  <c r="D17182" i="14"/>
  <c r="D17181" i="14"/>
  <c r="D17180" i="14"/>
  <c r="D17179" i="14"/>
  <c r="D17178" i="14"/>
  <c r="D17177" i="14"/>
  <c r="D17176" i="14"/>
  <c r="D17175" i="14"/>
  <c r="D17174" i="14"/>
  <c r="D17173" i="14"/>
  <c r="D17172" i="14"/>
  <c r="D17171" i="14"/>
  <c r="D17170" i="14"/>
  <c r="D17169" i="14"/>
  <c r="D17168" i="14"/>
  <c r="D17167" i="14"/>
  <c r="D17166" i="14"/>
  <c r="D17165" i="14"/>
  <c r="D17164" i="14"/>
  <c r="D17163" i="14"/>
  <c r="D17162" i="14"/>
  <c r="D17161" i="14"/>
  <c r="D17160" i="14"/>
  <c r="D17159" i="14"/>
  <c r="D17158" i="14"/>
  <c r="D17157" i="14"/>
  <c r="D17156" i="14"/>
  <c r="D17155" i="14"/>
  <c r="D17154" i="14"/>
  <c r="D17153" i="14"/>
  <c r="D17152" i="14"/>
  <c r="D17151" i="14"/>
  <c r="D17150" i="14"/>
  <c r="D17149" i="14"/>
  <c r="D17148" i="14"/>
  <c r="D17147" i="14"/>
  <c r="D17146" i="14"/>
  <c r="D17145" i="14"/>
  <c r="D17144" i="14"/>
  <c r="D17143" i="14"/>
  <c r="D17142" i="14"/>
  <c r="D17141" i="14"/>
  <c r="D17140" i="14"/>
  <c r="D17139" i="14"/>
  <c r="D17138" i="14"/>
  <c r="D17137" i="14"/>
  <c r="D17136" i="14"/>
  <c r="D17135" i="14"/>
  <c r="D17134" i="14"/>
  <c r="D17133" i="14"/>
  <c r="D17132" i="14"/>
  <c r="D17131" i="14"/>
  <c r="D17130" i="14"/>
  <c r="D17129" i="14"/>
  <c r="D17128" i="14"/>
  <c r="D17127" i="14"/>
  <c r="D17126" i="14"/>
  <c r="D17125" i="14"/>
  <c r="D17124" i="14"/>
  <c r="D17123" i="14"/>
  <c r="D17122" i="14"/>
  <c r="D17121" i="14"/>
  <c r="D17120" i="14"/>
  <c r="D17119" i="14"/>
  <c r="D17118" i="14"/>
  <c r="D17117" i="14"/>
  <c r="D17116" i="14"/>
  <c r="D17115" i="14"/>
  <c r="D17114" i="14"/>
  <c r="D17113" i="14"/>
  <c r="D17112" i="14"/>
  <c r="D17111" i="14"/>
  <c r="D17110" i="14"/>
  <c r="D17109" i="14"/>
  <c r="D17108" i="14"/>
  <c r="D17107" i="14"/>
  <c r="D17106" i="14"/>
  <c r="D17105" i="14"/>
  <c r="D17104" i="14"/>
  <c r="D17103" i="14"/>
  <c r="D17102" i="14"/>
  <c r="D17101" i="14"/>
  <c r="D17100" i="14"/>
  <c r="D17099" i="14"/>
  <c r="D17098" i="14"/>
  <c r="D17097" i="14"/>
  <c r="D17096" i="14"/>
  <c r="D17095" i="14"/>
  <c r="D17094" i="14"/>
  <c r="D17093" i="14"/>
  <c r="D17092" i="14"/>
  <c r="D17091" i="14"/>
  <c r="D17090" i="14"/>
  <c r="D17089" i="14"/>
  <c r="D17088" i="14"/>
  <c r="D17087" i="14"/>
  <c r="D17086" i="14"/>
  <c r="D17085" i="14"/>
  <c r="D17084" i="14"/>
  <c r="D17083" i="14"/>
  <c r="D17082" i="14"/>
  <c r="D17081" i="14"/>
  <c r="D17080" i="14"/>
  <c r="D17079" i="14"/>
  <c r="D17078" i="14"/>
  <c r="D17077" i="14"/>
  <c r="D17076" i="14"/>
  <c r="D17075" i="14"/>
  <c r="D17074" i="14"/>
  <c r="D17073" i="14"/>
  <c r="D17072" i="14"/>
  <c r="D17071" i="14"/>
  <c r="D17070" i="14"/>
  <c r="D17069" i="14"/>
  <c r="D17068" i="14"/>
  <c r="D17067" i="14"/>
  <c r="D17066" i="14"/>
  <c r="D17065" i="14"/>
  <c r="D17064" i="14"/>
  <c r="D17063" i="14"/>
  <c r="D17062" i="14"/>
  <c r="D17061" i="14"/>
  <c r="D17060" i="14"/>
  <c r="D17059" i="14"/>
  <c r="D17058" i="14"/>
  <c r="D17057" i="14"/>
  <c r="D17056" i="14"/>
  <c r="D17055" i="14"/>
  <c r="D17054" i="14"/>
  <c r="D17053" i="14"/>
  <c r="D17052" i="14"/>
  <c r="D17051" i="14"/>
  <c r="D17050" i="14"/>
  <c r="D17049" i="14"/>
  <c r="D17048" i="14"/>
  <c r="D17047" i="14"/>
  <c r="D17046" i="14"/>
  <c r="D17045" i="14"/>
  <c r="D17044" i="14"/>
  <c r="D17043" i="14"/>
  <c r="D17042" i="14"/>
  <c r="D17041" i="14"/>
  <c r="D17040" i="14"/>
  <c r="D17039" i="14"/>
  <c r="D17038" i="14"/>
  <c r="D17037" i="14"/>
  <c r="D17036" i="14"/>
  <c r="D17035" i="14"/>
  <c r="D17034" i="14"/>
  <c r="D17033" i="14"/>
  <c r="D17032" i="14"/>
  <c r="D17031" i="14"/>
  <c r="D17030" i="14"/>
  <c r="D17029" i="14"/>
  <c r="D17028" i="14"/>
  <c r="D17027" i="14"/>
  <c r="D17026" i="14"/>
  <c r="D17025" i="14"/>
  <c r="D17024" i="14"/>
  <c r="D17023" i="14"/>
  <c r="D17022" i="14"/>
  <c r="D17021" i="14"/>
  <c r="D17020" i="14"/>
  <c r="D17019" i="14"/>
  <c r="D17018" i="14"/>
  <c r="D17017" i="14"/>
  <c r="D17016" i="14"/>
  <c r="D17015" i="14"/>
  <c r="D17014" i="14"/>
  <c r="D17013" i="14"/>
  <c r="D17012" i="14"/>
  <c r="D17011" i="14"/>
  <c r="D17010" i="14"/>
  <c r="D17009" i="14"/>
  <c r="D17008" i="14"/>
  <c r="D17007" i="14"/>
  <c r="D17006" i="14"/>
  <c r="D17005" i="14"/>
  <c r="D17004" i="14"/>
  <c r="D17003" i="14"/>
  <c r="D17002" i="14"/>
  <c r="D17001" i="14"/>
  <c r="D17000" i="14"/>
  <c r="D16999" i="14"/>
  <c r="D16998" i="14"/>
  <c r="D16997" i="14"/>
  <c r="D16996" i="14"/>
  <c r="D16995" i="14"/>
  <c r="D16994" i="14"/>
  <c r="D16993" i="14"/>
  <c r="D16992" i="14"/>
  <c r="D16991" i="14"/>
  <c r="D16990" i="14"/>
  <c r="D16989" i="14"/>
  <c r="D16988" i="14"/>
  <c r="D16987" i="14"/>
  <c r="D16986" i="14"/>
  <c r="D16985" i="14"/>
  <c r="D16984" i="14"/>
  <c r="D16983" i="14"/>
  <c r="D16982" i="14"/>
  <c r="D16981" i="14"/>
  <c r="D16980" i="14"/>
  <c r="D16979" i="14"/>
  <c r="D16978" i="14"/>
  <c r="D16977" i="14"/>
  <c r="D16976" i="14"/>
  <c r="D16975" i="14"/>
  <c r="D16974" i="14"/>
  <c r="D16973" i="14"/>
  <c r="D16972" i="14"/>
  <c r="D16971" i="14"/>
  <c r="D16970" i="14"/>
  <c r="D16969" i="14"/>
  <c r="D16968" i="14"/>
  <c r="D16967" i="14"/>
  <c r="D16966" i="14"/>
  <c r="D16965" i="14"/>
  <c r="D16964" i="14"/>
  <c r="D16963" i="14"/>
  <c r="D16962" i="14"/>
  <c r="D16961" i="14"/>
  <c r="D16960" i="14"/>
  <c r="D16959" i="14"/>
  <c r="D16958" i="14"/>
  <c r="D16957" i="14"/>
  <c r="D16956" i="14"/>
  <c r="D16955" i="14"/>
  <c r="D16954" i="14"/>
  <c r="D16953" i="14"/>
  <c r="D16952" i="14"/>
  <c r="D16951" i="14"/>
  <c r="D16950" i="14"/>
  <c r="D16949" i="14"/>
  <c r="D16948" i="14"/>
  <c r="D16947" i="14"/>
  <c r="D16946" i="14"/>
  <c r="D16945" i="14"/>
  <c r="D16944" i="14"/>
  <c r="D16943" i="14"/>
  <c r="D16942" i="14"/>
  <c r="D16941" i="14"/>
  <c r="D16940" i="14"/>
  <c r="D16939" i="14"/>
  <c r="D16938" i="14"/>
  <c r="D16937" i="14"/>
  <c r="D16936" i="14"/>
  <c r="D16935" i="14"/>
  <c r="D16934" i="14"/>
  <c r="D16933" i="14"/>
  <c r="D16932" i="14"/>
  <c r="D16931" i="14"/>
  <c r="D16930" i="14"/>
  <c r="D16929" i="14"/>
  <c r="D16928" i="14"/>
  <c r="D16927" i="14"/>
  <c r="D16926" i="14"/>
  <c r="D16925" i="14"/>
  <c r="D16924" i="14"/>
  <c r="D16923" i="14"/>
  <c r="D16922" i="14"/>
  <c r="D16921" i="14"/>
  <c r="D16920" i="14"/>
  <c r="D16919" i="14"/>
  <c r="D16918" i="14"/>
  <c r="D16917" i="14"/>
  <c r="D16916" i="14"/>
  <c r="D16915" i="14"/>
  <c r="D16914" i="14"/>
  <c r="D16913" i="14"/>
  <c r="D16912" i="14"/>
  <c r="D16911" i="14"/>
  <c r="D16910" i="14"/>
  <c r="D16909" i="14"/>
  <c r="D16908" i="14"/>
  <c r="D16907" i="14"/>
  <c r="D16906" i="14"/>
  <c r="D16905" i="14"/>
  <c r="D16904" i="14"/>
  <c r="D16903" i="14"/>
  <c r="D16902" i="14"/>
  <c r="D16901" i="14"/>
  <c r="D16900" i="14"/>
  <c r="D16899" i="14"/>
  <c r="D16898" i="14"/>
  <c r="D16897" i="14"/>
  <c r="D16896" i="14"/>
  <c r="D16895" i="14"/>
  <c r="D16894" i="14"/>
  <c r="D16893" i="14"/>
  <c r="D16892" i="14"/>
  <c r="D16891" i="14"/>
  <c r="D16890" i="14"/>
  <c r="D16889" i="14"/>
  <c r="D16888" i="14"/>
  <c r="D16887" i="14"/>
  <c r="D16886" i="14"/>
  <c r="D16885" i="14"/>
  <c r="D16884" i="14"/>
  <c r="D16883" i="14"/>
  <c r="D16882" i="14"/>
  <c r="D16881" i="14"/>
  <c r="D16880" i="14"/>
  <c r="D16879" i="14"/>
  <c r="D16878" i="14"/>
  <c r="D16877" i="14"/>
  <c r="D16876" i="14"/>
  <c r="D16875" i="14"/>
  <c r="D16874" i="14"/>
  <c r="D16873" i="14"/>
  <c r="D16872" i="14"/>
  <c r="D16871" i="14"/>
  <c r="D16870" i="14"/>
  <c r="D16869" i="14"/>
  <c r="D16868" i="14"/>
  <c r="D16867" i="14"/>
  <c r="D16866" i="14"/>
  <c r="D16865" i="14"/>
  <c r="D16864" i="14"/>
  <c r="D16863" i="14"/>
  <c r="D16862" i="14"/>
  <c r="D16861" i="14"/>
  <c r="D16860" i="14"/>
  <c r="D16859" i="14"/>
  <c r="D16858" i="14"/>
  <c r="D16857" i="14"/>
  <c r="D16856" i="14"/>
  <c r="D16855" i="14"/>
  <c r="D16854" i="14"/>
  <c r="D16853" i="14"/>
  <c r="D16852" i="14"/>
  <c r="D16851" i="14"/>
  <c r="D16850" i="14"/>
  <c r="D16849" i="14"/>
  <c r="D16848" i="14"/>
  <c r="D16847" i="14"/>
  <c r="D16846" i="14"/>
  <c r="D16845" i="14"/>
  <c r="D16844" i="14"/>
  <c r="D16843" i="14"/>
  <c r="D16842" i="14"/>
  <c r="D16841" i="14"/>
  <c r="D16840" i="14"/>
  <c r="D16839" i="14"/>
  <c r="D16838" i="14"/>
  <c r="D16837" i="14"/>
  <c r="D16836" i="14"/>
  <c r="D16835" i="14"/>
  <c r="D16834" i="14"/>
  <c r="D16833" i="14"/>
  <c r="D16832" i="14"/>
  <c r="D16831" i="14"/>
  <c r="D16830" i="14"/>
  <c r="D16829" i="14"/>
  <c r="D16828" i="14"/>
  <c r="D16827" i="14"/>
  <c r="D16826" i="14"/>
  <c r="D16825" i="14"/>
  <c r="D16824" i="14"/>
  <c r="D16823" i="14"/>
  <c r="D16822" i="14"/>
  <c r="D16821" i="14"/>
  <c r="D16820" i="14"/>
  <c r="D16819" i="14"/>
  <c r="D16818" i="14"/>
  <c r="D16817" i="14"/>
  <c r="D16816" i="14"/>
  <c r="D16815" i="14"/>
  <c r="D16814" i="14"/>
  <c r="D16813" i="14"/>
  <c r="D16812" i="14"/>
  <c r="D16811" i="14"/>
  <c r="D16810" i="14"/>
  <c r="D16809" i="14"/>
  <c r="D16808" i="14"/>
  <c r="D16807" i="14"/>
  <c r="D16806" i="14"/>
  <c r="D16805" i="14"/>
  <c r="D16804" i="14"/>
  <c r="D16803" i="14"/>
  <c r="D16802" i="14"/>
  <c r="D16801" i="14"/>
  <c r="D16800" i="14"/>
  <c r="D16799" i="14"/>
  <c r="D16798" i="14"/>
  <c r="D16797" i="14"/>
  <c r="D16796" i="14"/>
  <c r="D16795" i="14"/>
  <c r="D16794" i="14"/>
  <c r="D16793" i="14"/>
  <c r="D16792" i="14"/>
  <c r="D16791" i="14"/>
  <c r="D16790" i="14"/>
  <c r="D16789" i="14"/>
  <c r="D16788" i="14"/>
  <c r="D16787" i="14"/>
  <c r="D16786" i="14"/>
  <c r="D16785" i="14"/>
  <c r="D16784" i="14"/>
  <c r="D16783" i="14"/>
  <c r="D16782" i="14"/>
  <c r="D16781" i="14"/>
  <c r="D16780" i="14"/>
  <c r="D16779" i="14"/>
  <c r="D16778" i="14"/>
  <c r="D16777" i="14"/>
  <c r="D16776" i="14"/>
  <c r="D16775" i="14"/>
  <c r="D16774" i="14"/>
  <c r="D16773" i="14"/>
  <c r="D16772" i="14"/>
  <c r="D16771" i="14"/>
  <c r="D16770" i="14"/>
  <c r="D16769" i="14"/>
  <c r="D16768" i="14"/>
  <c r="D16767" i="14"/>
  <c r="D16766" i="14"/>
  <c r="D16765" i="14"/>
  <c r="D16764" i="14"/>
  <c r="D16763" i="14"/>
  <c r="D16762" i="14"/>
  <c r="D16761" i="14"/>
  <c r="D16760" i="14"/>
  <c r="D16759" i="14"/>
  <c r="D16758" i="14"/>
  <c r="D16757" i="14"/>
  <c r="D16756" i="14"/>
  <c r="D16755" i="14"/>
  <c r="D16754" i="14"/>
  <c r="D16753" i="14"/>
  <c r="D16752" i="14"/>
  <c r="D16751" i="14"/>
  <c r="D16750" i="14"/>
  <c r="D16749" i="14"/>
  <c r="D16748" i="14"/>
  <c r="D16747" i="14"/>
  <c r="D16746" i="14"/>
  <c r="D16745" i="14"/>
  <c r="D16744" i="14"/>
  <c r="D16743" i="14"/>
  <c r="D16742" i="14"/>
  <c r="D16741" i="14"/>
  <c r="D16740" i="14"/>
  <c r="D16739" i="14"/>
  <c r="D16738" i="14"/>
  <c r="D16737" i="14"/>
  <c r="D16736" i="14"/>
  <c r="D16735" i="14"/>
  <c r="D16734" i="14"/>
  <c r="D16733" i="14"/>
  <c r="D16732" i="14"/>
  <c r="D16731" i="14"/>
  <c r="D16730" i="14"/>
  <c r="D16729" i="14"/>
  <c r="D16728" i="14"/>
  <c r="D16727" i="14"/>
  <c r="D16726" i="14"/>
  <c r="D16725" i="14"/>
  <c r="D16724" i="14"/>
  <c r="D16723" i="14"/>
  <c r="D16722" i="14"/>
  <c r="D16721" i="14"/>
  <c r="D16720" i="14"/>
  <c r="D16719" i="14"/>
  <c r="D16718" i="14"/>
  <c r="D16717" i="14"/>
  <c r="D16716" i="14"/>
  <c r="D16715" i="14"/>
  <c r="D16714" i="14"/>
  <c r="D16713" i="14"/>
  <c r="D16712" i="14"/>
  <c r="D16711" i="14"/>
  <c r="D16710" i="14"/>
  <c r="D16709" i="14"/>
  <c r="D16708" i="14"/>
  <c r="D16707" i="14"/>
  <c r="D16706" i="14"/>
  <c r="D16705" i="14"/>
  <c r="D16704" i="14"/>
  <c r="D16703" i="14"/>
  <c r="D16702" i="14"/>
  <c r="D16701" i="14"/>
  <c r="D16700" i="14"/>
  <c r="D16699" i="14"/>
  <c r="D16698" i="14"/>
  <c r="D16697" i="14"/>
  <c r="D16696" i="14"/>
  <c r="D16695" i="14"/>
  <c r="D16694" i="14"/>
  <c r="D16693" i="14"/>
  <c r="D16692" i="14"/>
  <c r="D16691" i="14"/>
  <c r="D16690" i="14"/>
  <c r="D16689" i="14"/>
  <c r="D16688" i="14"/>
  <c r="D16687" i="14"/>
  <c r="D16686" i="14"/>
  <c r="D16685" i="14"/>
  <c r="D16684" i="14"/>
  <c r="D16683" i="14"/>
  <c r="D16682" i="14"/>
  <c r="D16681" i="14"/>
  <c r="D16680" i="14"/>
  <c r="D16679" i="14"/>
  <c r="D16678" i="14"/>
  <c r="D16677" i="14"/>
  <c r="D16676" i="14"/>
  <c r="D16675" i="14"/>
  <c r="D16674" i="14"/>
  <c r="D16673" i="14"/>
  <c r="D16672" i="14"/>
  <c r="D16671" i="14"/>
  <c r="D16670" i="14"/>
  <c r="D16669" i="14"/>
  <c r="D16668" i="14"/>
  <c r="D16667" i="14"/>
  <c r="D16666" i="14"/>
  <c r="D16665" i="14"/>
  <c r="D16664" i="14"/>
  <c r="D16663" i="14"/>
  <c r="D16662" i="14"/>
  <c r="D16661" i="14"/>
  <c r="D16660" i="14"/>
  <c r="D16659" i="14"/>
  <c r="D16658" i="14"/>
  <c r="D16657" i="14"/>
  <c r="D16656" i="14"/>
  <c r="D16655" i="14"/>
  <c r="D16654" i="14"/>
  <c r="D16653" i="14"/>
  <c r="D16652" i="14"/>
  <c r="D16651" i="14"/>
  <c r="D16650" i="14"/>
  <c r="D16649" i="14"/>
  <c r="D16648" i="14"/>
  <c r="D16647" i="14"/>
  <c r="D16646" i="14"/>
  <c r="D16645" i="14"/>
  <c r="D16644" i="14"/>
  <c r="D16643" i="14"/>
  <c r="D16642" i="14"/>
  <c r="D16641" i="14"/>
  <c r="D16640" i="14"/>
  <c r="D16639" i="14"/>
  <c r="D16638" i="14"/>
  <c r="D16637" i="14"/>
  <c r="D16636" i="14"/>
  <c r="D16635" i="14"/>
  <c r="D16634" i="14"/>
  <c r="D16633" i="14"/>
  <c r="D16632" i="14"/>
  <c r="D16631" i="14"/>
  <c r="D16630" i="14"/>
  <c r="D16629" i="14"/>
  <c r="D16628" i="14"/>
  <c r="D16627" i="14"/>
  <c r="D16626" i="14"/>
  <c r="D16625" i="14"/>
  <c r="D16624" i="14"/>
  <c r="D16623" i="14"/>
  <c r="D16622" i="14"/>
  <c r="D16621" i="14"/>
  <c r="D16620" i="14"/>
  <c r="D16619" i="14"/>
  <c r="D16618" i="14"/>
  <c r="D16617" i="14"/>
  <c r="D16616" i="14"/>
  <c r="D16615" i="14"/>
  <c r="D16614" i="14"/>
  <c r="D16613" i="14"/>
  <c r="D16612" i="14"/>
  <c r="D16611" i="14"/>
  <c r="D16610" i="14"/>
  <c r="D16609" i="14"/>
  <c r="D16608" i="14"/>
  <c r="D16607" i="14"/>
  <c r="D16606" i="14"/>
  <c r="D16605" i="14"/>
  <c r="D16604" i="14"/>
  <c r="D16603" i="14"/>
  <c r="D16602" i="14"/>
  <c r="D16601" i="14"/>
  <c r="D16600" i="14"/>
  <c r="D16599" i="14"/>
  <c r="D16598" i="14"/>
  <c r="D16597" i="14"/>
  <c r="D16596" i="14"/>
  <c r="D16595" i="14"/>
  <c r="D16594" i="14"/>
  <c r="D16593" i="14"/>
  <c r="D16592" i="14"/>
  <c r="D16591" i="14"/>
  <c r="D16590" i="14"/>
  <c r="D16589" i="14"/>
  <c r="D16588" i="14"/>
  <c r="D16587" i="14"/>
  <c r="D16586" i="14"/>
  <c r="D16585" i="14"/>
  <c r="D16584" i="14"/>
  <c r="D16583" i="14"/>
  <c r="D16582" i="14"/>
  <c r="D16581" i="14"/>
  <c r="D16580" i="14"/>
  <c r="D16579" i="14"/>
  <c r="D16578" i="14"/>
  <c r="D16577" i="14"/>
  <c r="D16576" i="14"/>
  <c r="D16575" i="14"/>
  <c r="D16574" i="14"/>
  <c r="D16573" i="14"/>
  <c r="D16572" i="14"/>
  <c r="D16571" i="14"/>
  <c r="D16570" i="14"/>
  <c r="D16569" i="14"/>
  <c r="D16568" i="14"/>
  <c r="D16567" i="14"/>
  <c r="D16566" i="14"/>
  <c r="D16565" i="14"/>
  <c r="D16564" i="14"/>
  <c r="D16563" i="14"/>
  <c r="D16562" i="14"/>
  <c r="D16561" i="14"/>
  <c r="D16560" i="14"/>
  <c r="D16559" i="14"/>
  <c r="D16558" i="14"/>
  <c r="D16557" i="14"/>
  <c r="D16556" i="14"/>
  <c r="D16555" i="14"/>
  <c r="D16554" i="14"/>
  <c r="D16553" i="14"/>
  <c r="D16552" i="14"/>
  <c r="D16551" i="14"/>
  <c r="D16550" i="14"/>
  <c r="D16549" i="14"/>
  <c r="D16548" i="14"/>
  <c r="D16547" i="14"/>
  <c r="D16546" i="14"/>
  <c r="D16545" i="14"/>
  <c r="D16544" i="14"/>
  <c r="D16543" i="14"/>
  <c r="D16542" i="14"/>
  <c r="D16541" i="14"/>
  <c r="D16540" i="14"/>
  <c r="D16539" i="14"/>
  <c r="D16538" i="14"/>
  <c r="D16537" i="14"/>
  <c r="D16536" i="14"/>
  <c r="D16535" i="14"/>
  <c r="D16534" i="14"/>
  <c r="D16533" i="14"/>
  <c r="D16532" i="14"/>
  <c r="D16531" i="14"/>
  <c r="D16530" i="14"/>
  <c r="D16529" i="14"/>
  <c r="D16528" i="14"/>
  <c r="D16527" i="14"/>
  <c r="D16526" i="14"/>
  <c r="D16525" i="14"/>
  <c r="D16524" i="14"/>
  <c r="D16523" i="14"/>
  <c r="D16522" i="14"/>
  <c r="D16521" i="14"/>
  <c r="D16520" i="14"/>
  <c r="D16519" i="14"/>
  <c r="D16518" i="14"/>
  <c r="D16517" i="14"/>
  <c r="D16516" i="14"/>
  <c r="D16515" i="14"/>
  <c r="D16514" i="14"/>
  <c r="D16513" i="14"/>
  <c r="D16512" i="14"/>
  <c r="D16511" i="14"/>
  <c r="D16510" i="14"/>
  <c r="D16509" i="14"/>
  <c r="D16508" i="14"/>
  <c r="D16507" i="14"/>
  <c r="D16506" i="14"/>
  <c r="D16505" i="14"/>
  <c r="D16504" i="14"/>
  <c r="D16503" i="14"/>
  <c r="D16502" i="14"/>
  <c r="D16501" i="14"/>
  <c r="D16500" i="14"/>
  <c r="D16499" i="14"/>
  <c r="D16498" i="14"/>
  <c r="D16497" i="14"/>
  <c r="D16496" i="14"/>
  <c r="D16495" i="14"/>
  <c r="D16494" i="14"/>
  <c r="D16493" i="14"/>
  <c r="D16492" i="14"/>
  <c r="D16491" i="14"/>
  <c r="D16490" i="14"/>
  <c r="D16489" i="14"/>
  <c r="D16488" i="14"/>
  <c r="D16487" i="14"/>
  <c r="D16486" i="14"/>
  <c r="D16485" i="14"/>
  <c r="D16484" i="14"/>
  <c r="D16483" i="14"/>
  <c r="D16482" i="14"/>
  <c r="D16481" i="14"/>
  <c r="D16480" i="14"/>
  <c r="D16479" i="14"/>
  <c r="D16478" i="14"/>
  <c r="D16477" i="14"/>
  <c r="D16476" i="14"/>
  <c r="D16475" i="14"/>
  <c r="D16474" i="14"/>
  <c r="D16473" i="14"/>
  <c r="D16472" i="14"/>
  <c r="D16471" i="14"/>
  <c r="D16470" i="14"/>
  <c r="D16469" i="14"/>
  <c r="D16468" i="14"/>
  <c r="D16467" i="14"/>
  <c r="D16466" i="14"/>
  <c r="D16465" i="14"/>
  <c r="D16464" i="14"/>
  <c r="D16463" i="14"/>
  <c r="D16462" i="14"/>
  <c r="D16461" i="14"/>
  <c r="D16460" i="14"/>
  <c r="D16459" i="14"/>
  <c r="D16458" i="14"/>
  <c r="D16457" i="14"/>
  <c r="D16456" i="14"/>
  <c r="D16455" i="14"/>
  <c r="D16454" i="14"/>
  <c r="D16453" i="14"/>
  <c r="D16452" i="14"/>
  <c r="D16451" i="14"/>
  <c r="D16450" i="14"/>
  <c r="D16449" i="14"/>
  <c r="D16448" i="14"/>
  <c r="D16447" i="14"/>
  <c r="D16446" i="14"/>
  <c r="D16445" i="14"/>
  <c r="D16444" i="14"/>
  <c r="D16443" i="14"/>
  <c r="D16442" i="14"/>
  <c r="D16441" i="14"/>
  <c r="D16440" i="14"/>
  <c r="D16439" i="14"/>
  <c r="D16438" i="14"/>
  <c r="D16437" i="14"/>
  <c r="D16436" i="14"/>
  <c r="D16435" i="14"/>
  <c r="D16434" i="14"/>
  <c r="D16433" i="14"/>
  <c r="D16432" i="14"/>
  <c r="D16431" i="14"/>
  <c r="D16430" i="14"/>
  <c r="D16429" i="14"/>
  <c r="D16428" i="14"/>
  <c r="D16427" i="14"/>
  <c r="D16426" i="14"/>
  <c r="D16425" i="14"/>
  <c r="D16424" i="14"/>
  <c r="D16423" i="14"/>
  <c r="D16422" i="14"/>
  <c r="D16421" i="14"/>
  <c r="D16420" i="14"/>
  <c r="D16419" i="14"/>
  <c r="D16418" i="14"/>
  <c r="D16417" i="14"/>
  <c r="D16416" i="14"/>
  <c r="D16415" i="14"/>
  <c r="D16414" i="14"/>
  <c r="D16413" i="14"/>
  <c r="D16412" i="14"/>
  <c r="D16411" i="14"/>
  <c r="D16410" i="14"/>
  <c r="D16409" i="14"/>
  <c r="D16408" i="14"/>
  <c r="D16407" i="14"/>
  <c r="D16406" i="14"/>
  <c r="D16405" i="14"/>
  <c r="D16404" i="14"/>
  <c r="D16403" i="14"/>
  <c r="D16402" i="14"/>
  <c r="D16401" i="14"/>
  <c r="D16400" i="14"/>
  <c r="D16399" i="14"/>
  <c r="D16398" i="14"/>
  <c r="D16397" i="14"/>
  <c r="D16396" i="14"/>
  <c r="D16395" i="14"/>
  <c r="D16394" i="14"/>
  <c r="D16393" i="14"/>
  <c r="D16392" i="14"/>
  <c r="D16391" i="14"/>
  <c r="D16390" i="14"/>
  <c r="D16389" i="14"/>
  <c r="D16388" i="14"/>
  <c r="D16387" i="14"/>
  <c r="D16386" i="14"/>
  <c r="D16385" i="14"/>
  <c r="D16384" i="14"/>
  <c r="D16383" i="14"/>
  <c r="D16382" i="14"/>
  <c r="D16381" i="14"/>
  <c r="D16380" i="14"/>
  <c r="D16379" i="14"/>
  <c r="D16378" i="14"/>
  <c r="D16377" i="14"/>
  <c r="D16376" i="14"/>
  <c r="D16375" i="14"/>
  <c r="D16374" i="14"/>
  <c r="D16373" i="14"/>
  <c r="D16372" i="14"/>
  <c r="D16371" i="14"/>
  <c r="D16370" i="14"/>
  <c r="D16369" i="14"/>
  <c r="D16368" i="14"/>
  <c r="D16367" i="14"/>
  <c r="D16366" i="14"/>
  <c r="D16365" i="14"/>
  <c r="D16364" i="14"/>
  <c r="D16363" i="14"/>
  <c r="D16362" i="14"/>
  <c r="D16361" i="14"/>
  <c r="D16360" i="14"/>
  <c r="D16359" i="14"/>
  <c r="D16358" i="14"/>
  <c r="D16357" i="14"/>
  <c r="D16356" i="14"/>
  <c r="D16355" i="14"/>
  <c r="D16354" i="14"/>
  <c r="D16353" i="14"/>
  <c r="D16352" i="14"/>
  <c r="D16351" i="14"/>
  <c r="D16350" i="14"/>
  <c r="D16349" i="14"/>
  <c r="D16348" i="14"/>
  <c r="D16347" i="14"/>
  <c r="D16346" i="14"/>
  <c r="D16345" i="14"/>
  <c r="D16344" i="14"/>
  <c r="D16343" i="14"/>
  <c r="D16342" i="14"/>
  <c r="D16341" i="14"/>
  <c r="D16340" i="14"/>
  <c r="D16339" i="14"/>
  <c r="D16338" i="14"/>
  <c r="D16337" i="14"/>
  <c r="D16336" i="14"/>
  <c r="D16335" i="14"/>
  <c r="D16334" i="14"/>
  <c r="D16333" i="14"/>
  <c r="D16332" i="14"/>
  <c r="D16331" i="14"/>
  <c r="D16330" i="14"/>
  <c r="D16329" i="14"/>
  <c r="D16328" i="14"/>
  <c r="D16327" i="14"/>
  <c r="D16326" i="14"/>
  <c r="D16325" i="14"/>
  <c r="D16324" i="14"/>
  <c r="D16323" i="14"/>
  <c r="D16322" i="14"/>
  <c r="D16321" i="14"/>
  <c r="D16320" i="14"/>
  <c r="D16319" i="14"/>
  <c r="D16318" i="14"/>
  <c r="D16317" i="14"/>
  <c r="D16316" i="14"/>
  <c r="D16315" i="14"/>
  <c r="D16314" i="14"/>
  <c r="D16313" i="14"/>
  <c r="D16312" i="14"/>
  <c r="D16311" i="14"/>
  <c r="D16310" i="14"/>
  <c r="D16309" i="14"/>
  <c r="D16308" i="14"/>
  <c r="D16307" i="14"/>
  <c r="D16306" i="14"/>
  <c r="D16305" i="14"/>
  <c r="D16304" i="14"/>
  <c r="D16303" i="14"/>
  <c r="D16302" i="14"/>
  <c r="D16301" i="14"/>
  <c r="D16300" i="14"/>
  <c r="D16299" i="14"/>
  <c r="D16298" i="14"/>
  <c r="D16297" i="14"/>
  <c r="D16296" i="14"/>
  <c r="D16295" i="14"/>
  <c r="D16294" i="14"/>
  <c r="D16293" i="14"/>
  <c r="D16292" i="14"/>
  <c r="D16291" i="14"/>
  <c r="D16290" i="14"/>
  <c r="D16289" i="14"/>
  <c r="D16288" i="14"/>
  <c r="D16287" i="14"/>
  <c r="D16286" i="14"/>
  <c r="D16285" i="14"/>
  <c r="D16284" i="14"/>
  <c r="D16283" i="14"/>
  <c r="D16282" i="14"/>
  <c r="D16281" i="14"/>
  <c r="D16280" i="14"/>
  <c r="D16279" i="14"/>
  <c r="D16278" i="14"/>
  <c r="D16277" i="14"/>
  <c r="D16276" i="14"/>
  <c r="D16275" i="14"/>
  <c r="D16274" i="14"/>
  <c r="D16273" i="14"/>
  <c r="D16272" i="14"/>
  <c r="D16271" i="14"/>
  <c r="D16270" i="14"/>
  <c r="D16269" i="14"/>
  <c r="D16268" i="14"/>
  <c r="D16267" i="14"/>
  <c r="D16266" i="14"/>
  <c r="D16265" i="14"/>
  <c r="D16264" i="14"/>
  <c r="D16263" i="14"/>
  <c r="D16262" i="14"/>
  <c r="D16261" i="14"/>
  <c r="D16260" i="14"/>
  <c r="D16259" i="14"/>
  <c r="D16258" i="14"/>
  <c r="D16257" i="14"/>
  <c r="D16256" i="14"/>
  <c r="D16255" i="14"/>
  <c r="D16254" i="14"/>
  <c r="D16253" i="14"/>
  <c r="D16252" i="14"/>
  <c r="D16251" i="14"/>
  <c r="D16250" i="14"/>
  <c r="D16249" i="14"/>
  <c r="D16248" i="14"/>
  <c r="D16247" i="14"/>
  <c r="D16246" i="14"/>
  <c r="D16245" i="14"/>
  <c r="D16244" i="14"/>
  <c r="D16243" i="14"/>
  <c r="D16242" i="14"/>
  <c r="D16241" i="14"/>
  <c r="D16240" i="14"/>
  <c r="D16239" i="14"/>
  <c r="D16238" i="14"/>
  <c r="D16237" i="14"/>
  <c r="D16236" i="14"/>
  <c r="D16235" i="14"/>
  <c r="D16234" i="14"/>
  <c r="D16233" i="14"/>
  <c r="D16232" i="14"/>
  <c r="D16231" i="14"/>
  <c r="D16230" i="14"/>
  <c r="D16229" i="14"/>
  <c r="D16228" i="14"/>
  <c r="D16227" i="14"/>
  <c r="D16226" i="14"/>
  <c r="D16225" i="14"/>
  <c r="D16224" i="14"/>
  <c r="D16223" i="14"/>
  <c r="D16222" i="14"/>
  <c r="D16221" i="14"/>
  <c r="D16220" i="14"/>
  <c r="D16219" i="14"/>
  <c r="D16218" i="14"/>
  <c r="D16217" i="14"/>
  <c r="D16216" i="14"/>
  <c r="D16215" i="14"/>
  <c r="D16214" i="14"/>
  <c r="D16213" i="14"/>
  <c r="D16212" i="14"/>
  <c r="D16211" i="14"/>
  <c r="D16210" i="14"/>
  <c r="D16209" i="14"/>
  <c r="D16208" i="14"/>
  <c r="D16207" i="14"/>
  <c r="D16206" i="14"/>
  <c r="D16205" i="14"/>
  <c r="D16204" i="14"/>
  <c r="D16203" i="14"/>
  <c r="D16202" i="14"/>
  <c r="D16201" i="14"/>
  <c r="D16200" i="14"/>
  <c r="D16199" i="14"/>
  <c r="D16198" i="14"/>
  <c r="D16197" i="14"/>
  <c r="D16196" i="14"/>
  <c r="D16195" i="14"/>
  <c r="D16194" i="14"/>
  <c r="D16193" i="14"/>
  <c r="D16192" i="14"/>
  <c r="D16191" i="14"/>
  <c r="D16190" i="14"/>
  <c r="D16189" i="14"/>
  <c r="D16188" i="14"/>
  <c r="D16187" i="14"/>
  <c r="D16186" i="14"/>
  <c r="D16185" i="14"/>
  <c r="D16184" i="14"/>
  <c r="D16183" i="14"/>
  <c r="D16182" i="14"/>
  <c r="D16181" i="14"/>
  <c r="D16180" i="14"/>
  <c r="D16179" i="14"/>
  <c r="D16178" i="14"/>
  <c r="D16177" i="14"/>
  <c r="D16176" i="14"/>
  <c r="D16175" i="14"/>
  <c r="D16174" i="14"/>
  <c r="D16173" i="14"/>
  <c r="D16172" i="14"/>
  <c r="D16171" i="14"/>
  <c r="D16170" i="14"/>
  <c r="D16169" i="14"/>
  <c r="D16168" i="14"/>
  <c r="D16167" i="14"/>
  <c r="D16166" i="14"/>
  <c r="D16165" i="14"/>
  <c r="D16164" i="14"/>
  <c r="D16163" i="14"/>
  <c r="D16162" i="14"/>
  <c r="D16161" i="14"/>
  <c r="D16160" i="14"/>
  <c r="D16159" i="14"/>
  <c r="D16158" i="14"/>
  <c r="D16157" i="14"/>
  <c r="D16156" i="14"/>
  <c r="D16155" i="14"/>
  <c r="D16154" i="14"/>
  <c r="D16153" i="14"/>
  <c r="D16152" i="14"/>
  <c r="D16151" i="14"/>
  <c r="D16150" i="14"/>
  <c r="D16149" i="14"/>
  <c r="D16148" i="14"/>
  <c r="D16147" i="14"/>
  <c r="D16146" i="14"/>
  <c r="D16145" i="14"/>
  <c r="D16144" i="14"/>
  <c r="D16143" i="14"/>
  <c r="D16142" i="14"/>
  <c r="D16141" i="14"/>
  <c r="D16140" i="14"/>
  <c r="D16139" i="14"/>
  <c r="D16138" i="14"/>
  <c r="D16137" i="14"/>
  <c r="D16136" i="14"/>
  <c r="D16135" i="14"/>
  <c r="D16134" i="14"/>
  <c r="D16133" i="14"/>
  <c r="D16132" i="14"/>
  <c r="D16131" i="14"/>
  <c r="D16130" i="14"/>
  <c r="D16129" i="14"/>
  <c r="D16128" i="14"/>
  <c r="D16127" i="14"/>
  <c r="D16126" i="14"/>
  <c r="D16125" i="14"/>
  <c r="D16124" i="14"/>
  <c r="D16123" i="14"/>
  <c r="D16122" i="14"/>
  <c r="D16121" i="14"/>
  <c r="D16120" i="14"/>
  <c r="D16119" i="14"/>
  <c r="D16118" i="14"/>
  <c r="D16117" i="14"/>
  <c r="D16116" i="14"/>
  <c r="D16115" i="14"/>
  <c r="D16114" i="14"/>
  <c r="D16113" i="14"/>
  <c r="D16112" i="14"/>
  <c r="D16111" i="14"/>
  <c r="D16110" i="14"/>
  <c r="D16109" i="14"/>
  <c r="D16108" i="14"/>
  <c r="D16107" i="14"/>
  <c r="D16106" i="14"/>
  <c r="D16105" i="14"/>
  <c r="D16104" i="14"/>
  <c r="D16103" i="14"/>
  <c r="D16102" i="14"/>
  <c r="D16101" i="14"/>
  <c r="D16100" i="14"/>
  <c r="D16099" i="14"/>
  <c r="D16098" i="14"/>
  <c r="D16097" i="14"/>
  <c r="D16096" i="14"/>
  <c r="D16095" i="14"/>
  <c r="D16094" i="14"/>
  <c r="D16093" i="14"/>
  <c r="D16092" i="14"/>
  <c r="D16091" i="14"/>
  <c r="D16090" i="14"/>
  <c r="D16089" i="14"/>
  <c r="D16088" i="14"/>
  <c r="D16087" i="14"/>
  <c r="D16086" i="14"/>
  <c r="D16085" i="14"/>
  <c r="D16084" i="14"/>
  <c r="D16083" i="14"/>
  <c r="D16082" i="14"/>
  <c r="D16081" i="14"/>
  <c r="D16080" i="14"/>
  <c r="D16079" i="14"/>
  <c r="D16078" i="14"/>
  <c r="D16077" i="14"/>
  <c r="D16076" i="14"/>
  <c r="D16075" i="14"/>
  <c r="D16074" i="14"/>
  <c r="D16073" i="14"/>
  <c r="D16072" i="14"/>
  <c r="D16071" i="14"/>
  <c r="D16070" i="14"/>
  <c r="D16069" i="14"/>
  <c r="D16068" i="14"/>
  <c r="D16067" i="14"/>
  <c r="D16066" i="14"/>
  <c r="D16065" i="14"/>
  <c r="D16064" i="14"/>
  <c r="D16063" i="14"/>
  <c r="D16062" i="14"/>
  <c r="D16061" i="14"/>
  <c r="D16060" i="14"/>
  <c r="D16059" i="14"/>
  <c r="D16058" i="14"/>
  <c r="D16057" i="14"/>
  <c r="D16056" i="14"/>
  <c r="D16055" i="14"/>
  <c r="D16054" i="14"/>
  <c r="D16053" i="14"/>
  <c r="D16052" i="14"/>
  <c r="D16051" i="14"/>
  <c r="D16050" i="14"/>
  <c r="D16049" i="14"/>
  <c r="D16048" i="14"/>
  <c r="D16047" i="14"/>
  <c r="D16046" i="14"/>
  <c r="D16045" i="14"/>
  <c r="D16044" i="14"/>
  <c r="D16043" i="14"/>
  <c r="D16042" i="14"/>
  <c r="D16041" i="14"/>
  <c r="D16040" i="14"/>
  <c r="D16039" i="14"/>
  <c r="D16038" i="14"/>
  <c r="D16037" i="14"/>
  <c r="D16036" i="14"/>
  <c r="D16035" i="14"/>
  <c r="D16034" i="14"/>
  <c r="D16033" i="14"/>
  <c r="D16032" i="14"/>
  <c r="D16031" i="14"/>
  <c r="D16030" i="14"/>
  <c r="D16029" i="14"/>
  <c r="D16028" i="14"/>
  <c r="D16027" i="14"/>
  <c r="D16026" i="14"/>
  <c r="D16025" i="14"/>
  <c r="D16024" i="14"/>
  <c r="D16023" i="14"/>
  <c r="D16022" i="14"/>
  <c r="D16021" i="14"/>
  <c r="D16020" i="14"/>
  <c r="D16019" i="14"/>
  <c r="D16018" i="14"/>
  <c r="D16017" i="14"/>
  <c r="D16016" i="14"/>
  <c r="D16015" i="14"/>
  <c r="D16014" i="14"/>
  <c r="D16013" i="14"/>
  <c r="D16012" i="14"/>
  <c r="D16011" i="14"/>
  <c r="D16010" i="14"/>
  <c r="D16009" i="14"/>
  <c r="D16008" i="14"/>
  <c r="D16007" i="14"/>
  <c r="D16006" i="14"/>
  <c r="D16005" i="14"/>
  <c r="D16004" i="14"/>
  <c r="D16003" i="14"/>
  <c r="D16002" i="14"/>
  <c r="D16001" i="14"/>
  <c r="D16000" i="14"/>
  <c r="D15999" i="14"/>
  <c r="D15998" i="14"/>
  <c r="D15997" i="14"/>
  <c r="D15996" i="14"/>
  <c r="D15995" i="14"/>
  <c r="D15994" i="14"/>
  <c r="D15993" i="14"/>
  <c r="D15992" i="14"/>
  <c r="D15991" i="14"/>
  <c r="D15990" i="14"/>
  <c r="D15989" i="14"/>
  <c r="D15988" i="14"/>
  <c r="D15987" i="14"/>
  <c r="D15986" i="14"/>
  <c r="D15985" i="14"/>
  <c r="D15984" i="14"/>
  <c r="D15983" i="14"/>
  <c r="D15982" i="14"/>
  <c r="D15981" i="14"/>
  <c r="D15980" i="14"/>
  <c r="D15979" i="14"/>
  <c r="D15978" i="14"/>
  <c r="D15977" i="14"/>
  <c r="D15976" i="14"/>
  <c r="D15975" i="14"/>
  <c r="D15974" i="14"/>
  <c r="D15973" i="14"/>
  <c r="D15972" i="14"/>
  <c r="D15971" i="14"/>
  <c r="D15970" i="14"/>
  <c r="D15969" i="14"/>
  <c r="D15968" i="14"/>
  <c r="D15967" i="14"/>
  <c r="D15966" i="14"/>
  <c r="D15965" i="14"/>
  <c r="D15964" i="14"/>
  <c r="D15963" i="14"/>
  <c r="D15962" i="14"/>
  <c r="D15961" i="14"/>
  <c r="D15960" i="14"/>
  <c r="D15959" i="14"/>
  <c r="D15958" i="14"/>
  <c r="D15957" i="14"/>
  <c r="D15956" i="14"/>
  <c r="D15955" i="14"/>
  <c r="D15954" i="14"/>
  <c r="D15953" i="14"/>
  <c r="D15952" i="14"/>
  <c r="D15951" i="14"/>
  <c r="D15950" i="14"/>
  <c r="D15949" i="14"/>
  <c r="D15948" i="14"/>
  <c r="D15947" i="14"/>
  <c r="D15946" i="14"/>
  <c r="D15945" i="14"/>
  <c r="D15944" i="14"/>
  <c r="D15943" i="14"/>
  <c r="D15942" i="14"/>
  <c r="D15941" i="14"/>
  <c r="D15940" i="14"/>
  <c r="D15939" i="14"/>
  <c r="D15938" i="14"/>
  <c r="D15937" i="14"/>
  <c r="D15936" i="14"/>
  <c r="D15935" i="14"/>
  <c r="D15934" i="14"/>
  <c r="D15933" i="14"/>
  <c r="D15932" i="14"/>
  <c r="D15931" i="14"/>
  <c r="D15930" i="14"/>
  <c r="D15929" i="14"/>
  <c r="D15928" i="14"/>
  <c r="D15927" i="14"/>
  <c r="D15926" i="14"/>
  <c r="D15925" i="14"/>
  <c r="D15924" i="14"/>
  <c r="D15923" i="14"/>
  <c r="D15922" i="14"/>
  <c r="D15921" i="14"/>
  <c r="D15920" i="14"/>
  <c r="D15919" i="14"/>
  <c r="D15918" i="14"/>
  <c r="D15917" i="14"/>
  <c r="D15916" i="14"/>
  <c r="D15915" i="14"/>
  <c r="D15914" i="14"/>
  <c r="D15913" i="14"/>
  <c r="D15912" i="14"/>
  <c r="D15911" i="14"/>
  <c r="D15910" i="14"/>
  <c r="D15909" i="14"/>
  <c r="D15908" i="14"/>
  <c r="D15907" i="14"/>
  <c r="D15906" i="14"/>
  <c r="D15905" i="14"/>
  <c r="D15904" i="14"/>
  <c r="D15903" i="14"/>
  <c r="D15902" i="14"/>
  <c r="D15901" i="14"/>
  <c r="D15900" i="14"/>
  <c r="D15899" i="14"/>
  <c r="D15898" i="14"/>
  <c r="D15897" i="14"/>
  <c r="D15896" i="14"/>
  <c r="D15895" i="14"/>
  <c r="D15894" i="14"/>
  <c r="D15893" i="14"/>
  <c r="D15892" i="14"/>
  <c r="D15891" i="14"/>
  <c r="D15890" i="14"/>
  <c r="D15889" i="14"/>
  <c r="D15888" i="14"/>
  <c r="D15887" i="14"/>
  <c r="D15886" i="14"/>
  <c r="D15885" i="14"/>
  <c r="D15884" i="14"/>
  <c r="D15883" i="14"/>
  <c r="D15882" i="14"/>
  <c r="D15881" i="14"/>
  <c r="D15880" i="14"/>
  <c r="D15879" i="14"/>
  <c r="D15878" i="14"/>
  <c r="D15877" i="14"/>
  <c r="D15876" i="14"/>
  <c r="D15875" i="14"/>
  <c r="D15874" i="14"/>
  <c r="D15873" i="14"/>
  <c r="D15872" i="14"/>
  <c r="D15871" i="14"/>
  <c r="D15870" i="14"/>
  <c r="D15869" i="14"/>
  <c r="D15868" i="14"/>
  <c r="D15867" i="14"/>
  <c r="D15866" i="14"/>
  <c r="D15865" i="14"/>
  <c r="D15864" i="14"/>
  <c r="D15863" i="14"/>
  <c r="D15862" i="14"/>
  <c r="D15861" i="14"/>
  <c r="D15860" i="14"/>
  <c r="D15859" i="14"/>
  <c r="D15858" i="14"/>
  <c r="D15857" i="14"/>
  <c r="D15856" i="14"/>
  <c r="D15855" i="14"/>
  <c r="D15854" i="14"/>
  <c r="D15853" i="14"/>
  <c r="D15852" i="14"/>
  <c r="D15851" i="14"/>
  <c r="D15850" i="14"/>
  <c r="D15849" i="14"/>
  <c r="D15848" i="14"/>
  <c r="D15847" i="14"/>
  <c r="D15846" i="14"/>
  <c r="D15845" i="14"/>
  <c r="D15844" i="14"/>
  <c r="D15843" i="14"/>
  <c r="D15842" i="14"/>
  <c r="D15841" i="14"/>
  <c r="D15840" i="14"/>
  <c r="D15839" i="14"/>
  <c r="D15838" i="14"/>
  <c r="D15837" i="14"/>
  <c r="D15836" i="14"/>
  <c r="D15835" i="14"/>
  <c r="D15834" i="14"/>
  <c r="D15833" i="14"/>
  <c r="D15832" i="14"/>
  <c r="D15831" i="14"/>
  <c r="D15830" i="14"/>
  <c r="D15829" i="14"/>
  <c r="D15828" i="14"/>
  <c r="D15827" i="14"/>
  <c r="D15826" i="14"/>
  <c r="D15825" i="14"/>
  <c r="D15824" i="14"/>
  <c r="D15823" i="14"/>
  <c r="D15822" i="14"/>
  <c r="D15821" i="14"/>
  <c r="D15820" i="14"/>
  <c r="D15819" i="14"/>
  <c r="D15818" i="14"/>
  <c r="D15817" i="14"/>
  <c r="D15816" i="14"/>
  <c r="D15815" i="14"/>
  <c r="D15814" i="14"/>
  <c r="D15813" i="14"/>
  <c r="D15812" i="14"/>
  <c r="D15811" i="14"/>
  <c r="D15810" i="14"/>
  <c r="D15809" i="14"/>
  <c r="D15808" i="14"/>
  <c r="D15807" i="14"/>
  <c r="D15806" i="14"/>
  <c r="D15805" i="14"/>
  <c r="D15804" i="14"/>
  <c r="D15803" i="14"/>
  <c r="D15802" i="14"/>
  <c r="D15801" i="14"/>
  <c r="D15800" i="14"/>
  <c r="D15799" i="14"/>
  <c r="D15798" i="14"/>
  <c r="D15797" i="14"/>
  <c r="D15796" i="14"/>
  <c r="D15795" i="14"/>
  <c r="D15794" i="14"/>
  <c r="D15793" i="14"/>
  <c r="D15792" i="14"/>
  <c r="D15791" i="14"/>
  <c r="D15790" i="14"/>
  <c r="D15789" i="14"/>
  <c r="D15788" i="14"/>
  <c r="D15787" i="14"/>
  <c r="D15786" i="14"/>
  <c r="D15785" i="14"/>
  <c r="D15784" i="14"/>
  <c r="D15783" i="14"/>
  <c r="D15782" i="14"/>
  <c r="D15781" i="14"/>
  <c r="D15780" i="14"/>
  <c r="D15779" i="14"/>
  <c r="D15778" i="14"/>
  <c r="D15777" i="14"/>
  <c r="D15776" i="14"/>
  <c r="D15775" i="14"/>
  <c r="D15774" i="14"/>
  <c r="D15773" i="14"/>
  <c r="D15772" i="14"/>
  <c r="D15771" i="14"/>
  <c r="D15770" i="14"/>
  <c r="D15769" i="14"/>
  <c r="D15768" i="14"/>
  <c r="D15767" i="14"/>
  <c r="D15766" i="14"/>
  <c r="D15765" i="14"/>
  <c r="D15764" i="14"/>
  <c r="D15763" i="14"/>
  <c r="D15762" i="14"/>
  <c r="D15761" i="14"/>
  <c r="D15760" i="14"/>
  <c r="D15759" i="14"/>
  <c r="D15758" i="14"/>
  <c r="D15757" i="14"/>
  <c r="D15756" i="14"/>
  <c r="D15755" i="14"/>
  <c r="D15754" i="14"/>
  <c r="D15753" i="14"/>
  <c r="D15752" i="14"/>
  <c r="D15751" i="14"/>
  <c r="D15750" i="14"/>
  <c r="D15749" i="14"/>
  <c r="D15748" i="14"/>
  <c r="D15747" i="14"/>
  <c r="D15746" i="14"/>
  <c r="D15745" i="14"/>
  <c r="D15744" i="14"/>
  <c r="D15743" i="14"/>
  <c r="D15742" i="14"/>
  <c r="D15741" i="14"/>
  <c r="D15740" i="14"/>
  <c r="D15739" i="14"/>
  <c r="D15738" i="14"/>
  <c r="D15737" i="14"/>
  <c r="D15736" i="14"/>
  <c r="D15735" i="14"/>
  <c r="D15734" i="14"/>
  <c r="D15733" i="14"/>
  <c r="D15732" i="14"/>
  <c r="D15731" i="14"/>
  <c r="D15730" i="14"/>
  <c r="D15729" i="14"/>
  <c r="D15728" i="14"/>
  <c r="D15727" i="14"/>
  <c r="D15726" i="14"/>
  <c r="D15725" i="14"/>
  <c r="D15724" i="14"/>
  <c r="D15723" i="14"/>
  <c r="D15722" i="14"/>
  <c r="D15721" i="14"/>
  <c r="D15720" i="14"/>
  <c r="D15719" i="14"/>
  <c r="D15718" i="14"/>
  <c r="D15717" i="14"/>
  <c r="D15716" i="14"/>
  <c r="D15715" i="14"/>
  <c r="D15714" i="14"/>
  <c r="D15713" i="14"/>
  <c r="D15712" i="14"/>
  <c r="D15711" i="14"/>
  <c r="D15710" i="14"/>
  <c r="D15709" i="14"/>
  <c r="D15708" i="14"/>
  <c r="D15707" i="14"/>
  <c r="D15706" i="14"/>
  <c r="D15705" i="14"/>
  <c r="D15704" i="14"/>
  <c r="D15703" i="14"/>
  <c r="D15702" i="14"/>
  <c r="D15701" i="14"/>
  <c r="D15700" i="14"/>
  <c r="D15699" i="14"/>
  <c r="D15698" i="14"/>
  <c r="D15697" i="14"/>
  <c r="D15696" i="14"/>
  <c r="D15695" i="14"/>
  <c r="D15694" i="14"/>
  <c r="D15693" i="14"/>
  <c r="D15692" i="14"/>
  <c r="D15691" i="14"/>
  <c r="D15690" i="14"/>
  <c r="D15689" i="14"/>
  <c r="D15688" i="14"/>
  <c r="D15687" i="14"/>
  <c r="D15686" i="14"/>
  <c r="D15685" i="14"/>
  <c r="D15684" i="14"/>
  <c r="D15683" i="14"/>
  <c r="D15682" i="14"/>
  <c r="D15681" i="14"/>
  <c r="D15680" i="14"/>
  <c r="D15679" i="14"/>
  <c r="D15678" i="14"/>
  <c r="D15677" i="14"/>
  <c r="D15676" i="14"/>
  <c r="D15675" i="14"/>
  <c r="D15674" i="14"/>
  <c r="D15673" i="14"/>
  <c r="D15672" i="14"/>
  <c r="D15671" i="14"/>
  <c r="D15670" i="14"/>
  <c r="D15669" i="14"/>
  <c r="D15668" i="14"/>
  <c r="D15667" i="14"/>
  <c r="D15666" i="14"/>
  <c r="D15665" i="14"/>
  <c r="D15664" i="14"/>
  <c r="D15663" i="14"/>
  <c r="D15662" i="14"/>
  <c r="D15661" i="14"/>
  <c r="D15660" i="14"/>
  <c r="D15659" i="14"/>
  <c r="D15658" i="14"/>
  <c r="D15657" i="14"/>
  <c r="D15656" i="14"/>
  <c r="D15655" i="14"/>
  <c r="D15654" i="14"/>
  <c r="D15653" i="14"/>
  <c r="D15652" i="14"/>
  <c r="D15651" i="14"/>
  <c r="D15650" i="14"/>
  <c r="D15649" i="14"/>
  <c r="D15648" i="14"/>
  <c r="D15647" i="14"/>
  <c r="D15646" i="14"/>
  <c r="D15645" i="14"/>
  <c r="D15644" i="14"/>
  <c r="D15643" i="14"/>
  <c r="D15642" i="14"/>
  <c r="D15641" i="14"/>
  <c r="D15640" i="14"/>
  <c r="D15639" i="14"/>
  <c r="D15638" i="14"/>
  <c r="D15637" i="14"/>
  <c r="D15636" i="14"/>
  <c r="D15635" i="14"/>
  <c r="D15634" i="14"/>
  <c r="D15633" i="14"/>
  <c r="D15632" i="14"/>
  <c r="D15631" i="14"/>
  <c r="D15630" i="14"/>
  <c r="D15629" i="14"/>
  <c r="D15628" i="14"/>
  <c r="D15627" i="14"/>
  <c r="D15626" i="14"/>
  <c r="D15625" i="14"/>
  <c r="D15624" i="14"/>
  <c r="D15623" i="14"/>
  <c r="D15622" i="14"/>
  <c r="D15621" i="14"/>
  <c r="D15620" i="14"/>
  <c r="D15619" i="14"/>
  <c r="D15618" i="14"/>
  <c r="D15617" i="14"/>
  <c r="D15616" i="14"/>
  <c r="D15615" i="14"/>
  <c r="D15614" i="14"/>
  <c r="D15613" i="14"/>
  <c r="D15612" i="14"/>
  <c r="D15611" i="14"/>
  <c r="D15610" i="14"/>
  <c r="D15609" i="14"/>
  <c r="D15608" i="14"/>
  <c r="D15607" i="14"/>
  <c r="D15606" i="14"/>
  <c r="D15605" i="14"/>
  <c r="D15604" i="14"/>
  <c r="D15603" i="14"/>
  <c r="D15602" i="14"/>
  <c r="D15601" i="14"/>
  <c r="D15600" i="14"/>
  <c r="D15599" i="14"/>
  <c r="D15598" i="14"/>
  <c r="D15597" i="14"/>
  <c r="D15596" i="14"/>
  <c r="D15595" i="14"/>
  <c r="D15594" i="14"/>
  <c r="D15593" i="14"/>
  <c r="D15592" i="14"/>
  <c r="D15591" i="14"/>
  <c r="D15590" i="14"/>
  <c r="D15589" i="14"/>
  <c r="D15588" i="14"/>
  <c r="D15587" i="14"/>
  <c r="D15586" i="14"/>
  <c r="D15585" i="14"/>
  <c r="D15584" i="14"/>
  <c r="D15583" i="14"/>
  <c r="D15582" i="14"/>
  <c r="D15581" i="14"/>
  <c r="D15580" i="14"/>
  <c r="D15579" i="14"/>
  <c r="D15578" i="14"/>
  <c r="D15577" i="14"/>
  <c r="D15576" i="14"/>
  <c r="D15575" i="14"/>
  <c r="D15574" i="14"/>
  <c r="D15573" i="14"/>
  <c r="D15572" i="14"/>
  <c r="D15571" i="14"/>
  <c r="D15570" i="14"/>
  <c r="D15569" i="14"/>
  <c r="D15568" i="14"/>
  <c r="D15567" i="14"/>
  <c r="D15566" i="14"/>
  <c r="D15565" i="14"/>
  <c r="D15564" i="14"/>
  <c r="D15563" i="14"/>
  <c r="D15562" i="14"/>
  <c r="D15561" i="14"/>
  <c r="D15560" i="14"/>
  <c r="D15559" i="14"/>
  <c r="D15558" i="14"/>
  <c r="D15557" i="14"/>
  <c r="D15556" i="14"/>
  <c r="D15555" i="14"/>
  <c r="D15554" i="14"/>
  <c r="D15553" i="14"/>
  <c r="D15552" i="14"/>
  <c r="D15551" i="14"/>
  <c r="D15550" i="14"/>
  <c r="D15549" i="14"/>
  <c r="D15548" i="14"/>
  <c r="D15547" i="14"/>
  <c r="D15546" i="14"/>
  <c r="D15545" i="14"/>
  <c r="D15544" i="14"/>
  <c r="D15543" i="14"/>
  <c r="D15542" i="14"/>
  <c r="D15541" i="14"/>
  <c r="D15540" i="14"/>
  <c r="D15539" i="14"/>
  <c r="D15538" i="14"/>
  <c r="D15537" i="14"/>
  <c r="D15536" i="14"/>
  <c r="D15535" i="14"/>
  <c r="D15534" i="14"/>
  <c r="D15533" i="14"/>
  <c r="D15532" i="14"/>
  <c r="D15531" i="14"/>
  <c r="D15530" i="14"/>
  <c r="D15529" i="14"/>
  <c r="D15528" i="14"/>
  <c r="D15527" i="14"/>
  <c r="D15526" i="14"/>
  <c r="D15525" i="14"/>
  <c r="D15524" i="14"/>
  <c r="D15523" i="14"/>
  <c r="D15522" i="14"/>
  <c r="D15521" i="14"/>
  <c r="D15520" i="14"/>
  <c r="D15519" i="14"/>
  <c r="D15518" i="14"/>
  <c r="D15517" i="14"/>
  <c r="D15516" i="14"/>
  <c r="D15515" i="14"/>
  <c r="D15514" i="14"/>
  <c r="D15513" i="14"/>
  <c r="D15512" i="14"/>
  <c r="D15511" i="14"/>
  <c r="D15510" i="14"/>
  <c r="D15509" i="14"/>
  <c r="D15508" i="14"/>
  <c r="D15507" i="14"/>
  <c r="D15506" i="14"/>
  <c r="D15505" i="14"/>
  <c r="D15504" i="14"/>
  <c r="D15503" i="14"/>
  <c r="D15502" i="14"/>
  <c r="D15501" i="14"/>
  <c r="D15500" i="14"/>
  <c r="D15499" i="14"/>
  <c r="D15498" i="14"/>
  <c r="D15497" i="14"/>
  <c r="D15496" i="14"/>
  <c r="D15495" i="14"/>
  <c r="D15494" i="14"/>
  <c r="D15493" i="14"/>
  <c r="D15492" i="14"/>
  <c r="D15491" i="14"/>
  <c r="D15490" i="14"/>
  <c r="D15489" i="14"/>
  <c r="D15488" i="14"/>
  <c r="D15487" i="14"/>
  <c r="D15486" i="14"/>
  <c r="D15485" i="14"/>
  <c r="D15484" i="14"/>
  <c r="D15483" i="14"/>
  <c r="D15482" i="14"/>
  <c r="D15481" i="14"/>
  <c r="D15480" i="14"/>
  <c r="D15479" i="14"/>
  <c r="D15478" i="14"/>
  <c r="D15477" i="14"/>
  <c r="D15476" i="14"/>
  <c r="D15475" i="14"/>
  <c r="D15474" i="14"/>
  <c r="D15473" i="14"/>
  <c r="D15472" i="14"/>
  <c r="D15471" i="14"/>
  <c r="D15470" i="14"/>
  <c r="D15469" i="14"/>
  <c r="D15468" i="14"/>
  <c r="D15467" i="14"/>
  <c r="D15466" i="14"/>
  <c r="D15465" i="14"/>
  <c r="D15464" i="14"/>
  <c r="D15463" i="14"/>
  <c r="D15462" i="14"/>
  <c r="D15461" i="14"/>
  <c r="D15460" i="14"/>
  <c r="D15459" i="14"/>
  <c r="D15458" i="14"/>
  <c r="D15457" i="14"/>
  <c r="D15456" i="14"/>
  <c r="D15455" i="14"/>
  <c r="D15454" i="14"/>
  <c r="D15453" i="14"/>
  <c r="D15452" i="14"/>
  <c r="D15451" i="14"/>
  <c r="D15450" i="14"/>
  <c r="D15449" i="14"/>
  <c r="D15448" i="14"/>
  <c r="D15447" i="14"/>
  <c r="D15446" i="14"/>
  <c r="D15445" i="14"/>
  <c r="D15444" i="14"/>
  <c r="D15443" i="14"/>
  <c r="D15442" i="14"/>
  <c r="D15441" i="14"/>
  <c r="D15440" i="14"/>
  <c r="D15439" i="14"/>
  <c r="D15438" i="14"/>
  <c r="D15437" i="14"/>
  <c r="D15436" i="14"/>
  <c r="D15435" i="14"/>
  <c r="D15434" i="14"/>
  <c r="D15433" i="14"/>
  <c r="D15432" i="14"/>
  <c r="D15431" i="14"/>
  <c r="D15430" i="14"/>
  <c r="D15429" i="14"/>
  <c r="D15428" i="14"/>
  <c r="D15427" i="14"/>
  <c r="D15426" i="14"/>
  <c r="D15425" i="14"/>
  <c r="D15424" i="14"/>
  <c r="D15423" i="14"/>
  <c r="D15422" i="14"/>
  <c r="D15421" i="14"/>
  <c r="D15420" i="14"/>
  <c r="D15419" i="14"/>
  <c r="D15418" i="14"/>
  <c r="D15417" i="14"/>
  <c r="D15416" i="14"/>
  <c r="D15415" i="14"/>
  <c r="D15414" i="14"/>
  <c r="D15413" i="14"/>
  <c r="D15412" i="14"/>
  <c r="D15411" i="14"/>
  <c r="D15410" i="14"/>
  <c r="D15409" i="14"/>
  <c r="D15408" i="14"/>
  <c r="D15407" i="14"/>
  <c r="D15406" i="14"/>
  <c r="D15405" i="14"/>
  <c r="D15404" i="14"/>
  <c r="D15403" i="14"/>
  <c r="D15402" i="14"/>
  <c r="D15401" i="14"/>
  <c r="D15400" i="14"/>
  <c r="D15399" i="14"/>
  <c r="D15398" i="14"/>
  <c r="D15397" i="14"/>
  <c r="D15396" i="14"/>
  <c r="D15395" i="14"/>
  <c r="D15394" i="14"/>
  <c r="D15393" i="14"/>
  <c r="D15392" i="14"/>
  <c r="D15391" i="14"/>
  <c r="D15390" i="14"/>
  <c r="D15389" i="14"/>
  <c r="D15388" i="14"/>
  <c r="D15387" i="14"/>
  <c r="D15386" i="14"/>
  <c r="D15385" i="14"/>
  <c r="D15384" i="14"/>
  <c r="D15383" i="14"/>
  <c r="D15382" i="14"/>
  <c r="D15381" i="14"/>
  <c r="D15380" i="14"/>
  <c r="D15379" i="14"/>
  <c r="D15378" i="14"/>
  <c r="D15377" i="14"/>
  <c r="D15376" i="14"/>
  <c r="D15375" i="14"/>
  <c r="D15374" i="14"/>
  <c r="D15373" i="14"/>
  <c r="D15372" i="14"/>
  <c r="D15371" i="14"/>
  <c r="D15370" i="14"/>
  <c r="D15369" i="14"/>
  <c r="D15368" i="14"/>
  <c r="D15367" i="14"/>
  <c r="D15366" i="14"/>
  <c r="D15365" i="14"/>
  <c r="D15364" i="14"/>
  <c r="D15363" i="14"/>
  <c r="D15362" i="14"/>
  <c r="D15361" i="14"/>
  <c r="D15360" i="14"/>
  <c r="D15359" i="14"/>
  <c r="D15358" i="14"/>
  <c r="D15357" i="14"/>
  <c r="D15356" i="14"/>
  <c r="D15355" i="14"/>
  <c r="D15354" i="14"/>
  <c r="D15353" i="14"/>
  <c r="D15352" i="14"/>
  <c r="D15351" i="14"/>
  <c r="D15350" i="14"/>
  <c r="D15349" i="14"/>
  <c r="D15348" i="14"/>
  <c r="D15347" i="14"/>
  <c r="D15346" i="14"/>
  <c r="D15345" i="14"/>
  <c r="D15344" i="14"/>
  <c r="D15343" i="14"/>
  <c r="D15342" i="14"/>
  <c r="D15341" i="14"/>
  <c r="D15340" i="14"/>
  <c r="D15339" i="14"/>
  <c r="D15338" i="14"/>
  <c r="D15337" i="14"/>
  <c r="D15336" i="14"/>
  <c r="D15335" i="14"/>
  <c r="D15334" i="14"/>
  <c r="D15333" i="14"/>
  <c r="D15332" i="14"/>
  <c r="D15331" i="14"/>
  <c r="D15330" i="14"/>
  <c r="D15329" i="14"/>
  <c r="D15328" i="14"/>
  <c r="D15327" i="14"/>
  <c r="D15326" i="14"/>
  <c r="D15325" i="14"/>
  <c r="D15324" i="14"/>
  <c r="D15323" i="14"/>
  <c r="D15322" i="14"/>
  <c r="D15321" i="14"/>
  <c r="D15320" i="14"/>
  <c r="D15319" i="14"/>
  <c r="D15318" i="14"/>
  <c r="D15317" i="14"/>
  <c r="D15316" i="14"/>
  <c r="D15315" i="14"/>
  <c r="D15314" i="14"/>
  <c r="D15313" i="14"/>
  <c r="D15312" i="14"/>
  <c r="D15311" i="14"/>
  <c r="D15310" i="14"/>
  <c r="D15309" i="14"/>
  <c r="D15308" i="14"/>
  <c r="D15307" i="14"/>
  <c r="D15306" i="14"/>
  <c r="D15305" i="14"/>
  <c r="D15304" i="14"/>
  <c r="D15303" i="14"/>
  <c r="D15302" i="14"/>
  <c r="D15301" i="14"/>
  <c r="D15300" i="14"/>
  <c r="D15299" i="14"/>
  <c r="D15298" i="14"/>
  <c r="D15297" i="14"/>
  <c r="D15296" i="14"/>
  <c r="D15295" i="14"/>
  <c r="D15294" i="14"/>
  <c r="D15293" i="14"/>
  <c r="D15292" i="14"/>
  <c r="D15291" i="14"/>
  <c r="D15290" i="14"/>
  <c r="D15289" i="14"/>
  <c r="D15288" i="14"/>
  <c r="D15287" i="14"/>
  <c r="D15286" i="14"/>
  <c r="D15285" i="14"/>
  <c r="D15284" i="14"/>
  <c r="D15283" i="14"/>
  <c r="D15282" i="14"/>
  <c r="D15281" i="14"/>
  <c r="D15280" i="14"/>
  <c r="D15279" i="14"/>
  <c r="D15278" i="14"/>
  <c r="D15277" i="14"/>
  <c r="D15276" i="14"/>
  <c r="D15275" i="14"/>
  <c r="D15274" i="14"/>
  <c r="D15273" i="14"/>
  <c r="D15272" i="14"/>
  <c r="D15271" i="14"/>
  <c r="D15270" i="14"/>
  <c r="D15269" i="14"/>
  <c r="D15268" i="14"/>
  <c r="D15267" i="14"/>
  <c r="D15266" i="14"/>
  <c r="D15265" i="14"/>
  <c r="D15264" i="14"/>
  <c r="D15263" i="14"/>
  <c r="D15262" i="14"/>
  <c r="D15261" i="14"/>
  <c r="D15260" i="14"/>
  <c r="D15259" i="14"/>
  <c r="D15258" i="14"/>
  <c r="D15257" i="14"/>
  <c r="D15256" i="14"/>
  <c r="D15255" i="14"/>
  <c r="D15254" i="14"/>
  <c r="D15253" i="14"/>
  <c r="D15252" i="14"/>
  <c r="D15251" i="14"/>
  <c r="D15250" i="14"/>
  <c r="D15249" i="14"/>
  <c r="D15248" i="14"/>
  <c r="D15247" i="14"/>
  <c r="D15246" i="14"/>
  <c r="D15245" i="14"/>
  <c r="D15244" i="14"/>
  <c r="D15243" i="14"/>
  <c r="D15242" i="14"/>
  <c r="D15241" i="14"/>
  <c r="D15240" i="14"/>
  <c r="D15239" i="14"/>
  <c r="D15238" i="14"/>
  <c r="D15237" i="14"/>
  <c r="D15236" i="14"/>
  <c r="D15235" i="14"/>
  <c r="D15234" i="14"/>
  <c r="D15233" i="14"/>
  <c r="D15232" i="14"/>
  <c r="D15231" i="14"/>
  <c r="D15230" i="14"/>
  <c r="D15229" i="14"/>
  <c r="D15228" i="14"/>
  <c r="D15227" i="14"/>
  <c r="D15226" i="14"/>
  <c r="D15225" i="14"/>
  <c r="D15224" i="14"/>
  <c r="D15223" i="14"/>
  <c r="D15222" i="14"/>
  <c r="D15221" i="14"/>
  <c r="D15220" i="14"/>
  <c r="D15219" i="14"/>
  <c r="D15218" i="14"/>
  <c r="D15217" i="14"/>
  <c r="D15216" i="14"/>
  <c r="D15215" i="14"/>
  <c r="D15214" i="14"/>
  <c r="D15213" i="14"/>
  <c r="D15212" i="14"/>
  <c r="D15211" i="14"/>
  <c r="D15210" i="14"/>
  <c r="D15209" i="14"/>
  <c r="D15208" i="14"/>
  <c r="D15207" i="14"/>
  <c r="D15206" i="14"/>
  <c r="D15205" i="14"/>
  <c r="D15204" i="14"/>
  <c r="D15203" i="14"/>
  <c r="D15202" i="14"/>
  <c r="D15201" i="14"/>
  <c r="D15200" i="14"/>
  <c r="D15199" i="14"/>
  <c r="D15198" i="14"/>
  <c r="D15197" i="14"/>
  <c r="D15196" i="14"/>
  <c r="D15195" i="14"/>
  <c r="D15194" i="14"/>
  <c r="D15193" i="14"/>
  <c r="D15192" i="14"/>
  <c r="D15191" i="14"/>
  <c r="D15190" i="14"/>
  <c r="D15189" i="14"/>
  <c r="D15188" i="14"/>
  <c r="D15187" i="14"/>
  <c r="D15186" i="14"/>
  <c r="D15185" i="14"/>
  <c r="D15184" i="14"/>
  <c r="D15183" i="14"/>
  <c r="D15182" i="14"/>
  <c r="D15181" i="14"/>
  <c r="D15180" i="14"/>
  <c r="D15179" i="14"/>
  <c r="D15178" i="14"/>
  <c r="D15177" i="14"/>
  <c r="D15176" i="14"/>
  <c r="D15175" i="14"/>
  <c r="D15174" i="14"/>
  <c r="D15173" i="14"/>
  <c r="D15172" i="14"/>
  <c r="D15171" i="14"/>
  <c r="D15170" i="14"/>
  <c r="D15169" i="14"/>
  <c r="D15168" i="14"/>
  <c r="D15167" i="14"/>
  <c r="D15166" i="14"/>
  <c r="D15165" i="14"/>
  <c r="D15164" i="14"/>
  <c r="D15163" i="14"/>
  <c r="D15162" i="14"/>
  <c r="D15161" i="14"/>
  <c r="D15160" i="14"/>
  <c r="D15159" i="14"/>
  <c r="D15158" i="14"/>
  <c r="D15157" i="14"/>
  <c r="D15156" i="14"/>
  <c r="D15155" i="14"/>
  <c r="D15154" i="14"/>
  <c r="D15153" i="14"/>
  <c r="D15152" i="14"/>
  <c r="D15151" i="14"/>
  <c r="D15150" i="14"/>
  <c r="D15149" i="14"/>
  <c r="D15148" i="14"/>
  <c r="D15147" i="14"/>
  <c r="D15146" i="14"/>
  <c r="D15145" i="14"/>
  <c r="D15144" i="14"/>
  <c r="D15143" i="14"/>
  <c r="D15142" i="14"/>
  <c r="D15141" i="14"/>
  <c r="D15140" i="14"/>
  <c r="D15139" i="14"/>
  <c r="D15138" i="14"/>
  <c r="D15137" i="14"/>
  <c r="D15136" i="14"/>
  <c r="D15135" i="14"/>
  <c r="D15134" i="14"/>
  <c r="D15133" i="14"/>
  <c r="D15132" i="14"/>
  <c r="D15131" i="14"/>
  <c r="D15130" i="14"/>
  <c r="D15129" i="14"/>
  <c r="D15128" i="14"/>
  <c r="D15127" i="14"/>
  <c r="D15126" i="14"/>
  <c r="D15125" i="14"/>
  <c r="D15124" i="14"/>
  <c r="D15123" i="14"/>
  <c r="D15122" i="14"/>
  <c r="D15121" i="14"/>
  <c r="D15120" i="14"/>
  <c r="D15119" i="14"/>
  <c r="D15118" i="14"/>
  <c r="D15117" i="14"/>
  <c r="D15116" i="14"/>
  <c r="D15115" i="14"/>
  <c r="D15114" i="14"/>
  <c r="D15113" i="14"/>
  <c r="D15112" i="14"/>
  <c r="D15111" i="14"/>
  <c r="D15110" i="14"/>
  <c r="D15109" i="14"/>
  <c r="D15108" i="14"/>
  <c r="D15107" i="14"/>
  <c r="D15106" i="14"/>
  <c r="D15105" i="14"/>
  <c r="D15104" i="14"/>
  <c r="D15103" i="14"/>
  <c r="D15102" i="14"/>
  <c r="D15101" i="14"/>
  <c r="D15100" i="14"/>
  <c r="D15099" i="14"/>
  <c r="D15098" i="14"/>
  <c r="D15097" i="14"/>
  <c r="D15096" i="14"/>
  <c r="D15095" i="14"/>
  <c r="D15094" i="14"/>
  <c r="D15093" i="14"/>
  <c r="D15092" i="14"/>
  <c r="D15091" i="14"/>
  <c r="D15090" i="14"/>
  <c r="D15089" i="14"/>
  <c r="D15088" i="14"/>
  <c r="D15087" i="14"/>
  <c r="D15086" i="14"/>
  <c r="D15085" i="14"/>
  <c r="D15084" i="14"/>
  <c r="D15083" i="14"/>
  <c r="D15082" i="14"/>
  <c r="D15081" i="14"/>
  <c r="D15080" i="14"/>
  <c r="D15079" i="14"/>
  <c r="D15078" i="14"/>
  <c r="D15077" i="14"/>
  <c r="D15076" i="14"/>
  <c r="D15075" i="14"/>
  <c r="D15074" i="14"/>
  <c r="D15073" i="14"/>
  <c r="D15072" i="14"/>
  <c r="D15071" i="14"/>
  <c r="D15070" i="14"/>
  <c r="D15069" i="14"/>
  <c r="D15068" i="14"/>
  <c r="D15067" i="14"/>
  <c r="D15066" i="14"/>
  <c r="D15065" i="14"/>
  <c r="D15064" i="14"/>
  <c r="D15063" i="14"/>
  <c r="D15062" i="14"/>
  <c r="D15061" i="14"/>
  <c r="D15060" i="14"/>
  <c r="D15059" i="14"/>
  <c r="D15058" i="14"/>
  <c r="D15057" i="14"/>
  <c r="D15056" i="14"/>
  <c r="D15055" i="14"/>
  <c r="D15054" i="14"/>
  <c r="D15053" i="14"/>
  <c r="D15052" i="14"/>
  <c r="D15051" i="14"/>
  <c r="D15050" i="14"/>
  <c r="D15049" i="14"/>
  <c r="D15048" i="14"/>
  <c r="D15047" i="14"/>
  <c r="D15046" i="14"/>
  <c r="D15045" i="14"/>
  <c r="D15044" i="14"/>
  <c r="D15043" i="14"/>
  <c r="D15042" i="14"/>
  <c r="D15041" i="14"/>
  <c r="D15040" i="14"/>
  <c r="D15039" i="14"/>
  <c r="D15038" i="14"/>
  <c r="D15037" i="14"/>
  <c r="D15036" i="14"/>
  <c r="D15035" i="14"/>
  <c r="D15034" i="14"/>
  <c r="D15033" i="14"/>
  <c r="D15032" i="14"/>
  <c r="D15031" i="14"/>
  <c r="D15030" i="14"/>
  <c r="D15029" i="14"/>
  <c r="D15028" i="14"/>
  <c r="D15027" i="14"/>
  <c r="D15026" i="14"/>
  <c r="D15025" i="14"/>
  <c r="D15024" i="14"/>
  <c r="D15023" i="14"/>
  <c r="D15022" i="14"/>
  <c r="D15021" i="14"/>
  <c r="D15020" i="14"/>
  <c r="D15019" i="14"/>
  <c r="D15018" i="14"/>
  <c r="D15017" i="14"/>
  <c r="D15016" i="14"/>
  <c r="D15015" i="14"/>
  <c r="D15014" i="14"/>
  <c r="D15013" i="14"/>
  <c r="D15012" i="14"/>
  <c r="D15011" i="14"/>
  <c r="D15010" i="14"/>
  <c r="D15009" i="14"/>
  <c r="D15008" i="14"/>
  <c r="D15007" i="14"/>
  <c r="D15006" i="14"/>
  <c r="D15005" i="14"/>
  <c r="D15004" i="14"/>
  <c r="D15003" i="14"/>
  <c r="D15002" i="14"/>
  <c r="D15001" i="14"/>
  <c r="D15000" i="14"/>
  <c r="D14999" i="14"/>
  <c r="D14998" i="14"/>
  <c r="D14997" i="14"/>
  <c r="D14996" i="14"/>
  <c r="D14995" i="14"/>
  <c r="D14994" i="14"/>
  <c r="D14993" i="14"/>
  <c r="D14992" i="14"/>
  <c r="D14991" i="14"/>
  <c r="D14990" i="14"/>
  <c r="D14989" i="14"/>
  <c r="D14988" i="14"/>
  <c r="D14987" i="14"/>
  <c r="D14986" i="14"/>
  <c r="D14985" i="14"/>
  <c r="D14984" i="14"/>
  <c r="D14983" i="14"/>
  <c r="D14982" i="14"/>
  <c r="D14981" i="14"/>
  <c r="D14980" i="14"/>
  <c r="D14979" i="14"/>
  <c r="D14978" i="14"/>
  <c r="D14977" i="14"/>
  <c r="D14976" i="14"/>
  <c r="D14975" i="14"/>
  <c r="D14974" i="14"/>
  <c r="D14973" i="14"/>
  <c r="D14972" i="14"/>
  <c r="D14971" i="14"/>
  <c r="D14970" i="14"/>
  <c r="D14969" i="14"/>
  <c r="D14968" i="14"/>
  <c r="D14967" i="14"/>
  <c r="D14966" i="14"/>
  <c r="D14965" i="14"/>
  <c r="D14964" i="14"/>
  <c r="D14963" i="14"/>
  <c r="D14962" i="14"/>
  <c r="D14961" i="14"/>
  <c r="D14960" i="14"/>
  <c r="D14959" i="14"/>
  <c r="D14958" i="14"/>
  <c r="D14957" i="14"/>
  <c r="D14956" i="14"/>
  <c r="D14955" i="14"/>
  <c r="D14954" i="14"/>
  <c r="D14953" i="14"/>
  <c r="D14952" i="14"/>
  <c r="D14951" i="14"/>
  <c r="D14950" i="14"/>
  <c r="D14949" i="14"/>
  <c r="D14948" i="14"/>
  <c r="D14947" i="14"/>
  <c r="D14946" i="14"/>
  <c r="D14945" i="14"/>
  <c r="D14944" i="14"/>
  <c r="D14943" i="14"/>
  <c r="D14942" i="14"/>
  <c r="D14941" i="14"/>
  <c r="D14940" i="14"/>
  <c r="D14939" i="14"/>
  <c r="D14938" i="14"/>
  <c r="D14937" i="14"/>
  <c r="D14936" i="14"/>
  <c r="D14935" i="14"/>
  <c r="D14934" i="14"/>
  <c r="D14933" i="14"/>
  <c r="D14932" i="14"/>
  <c r="D14931" i="14"/>
  <c r="D14930" i="14"/>
  <c r="D14929" i="14"/>
  <c r="D14928" i="14"/>
  <c r="D14927" i="14"/>
  <c r="D14926" i="14"/>
  <c r="D14925" i="14"/>
  <c r="D14924" i="14"/>
  <c r="D14923" i="14"/>
  <c r="D14922" i="14"/>
  <c r="D14921" i="14"/>
  <c r="D14920" i="14"/>
  <c r="D14919" i="14"/>
  <c r="D14918" i="14"/>
  <c r="D14917" i="14"/>
  <c r="D14916" i="14"/>
  <c r="D14915" i="14"/>
  <c r="D14914" i="14"/>
  <c r="D14913" i="14"/>
  <c r="D14912" i="14"/>
  <c r="D14911" i="14"/>
  <c r="D14910" i="14"/>
  <c r="D14909" i="14"/>
  <c r="D14908" i="14"/>
  <c r="D14907" i="14"/>
  <c r="D14906" i="14"/>
  <c r="D14905" i="14"/>
  <c r="D14904" i="14"/>
  <c r="D14903" i="14"/>
  <c r="D14902" i="14"/>
  <c r="D14901" i="14"/>
  <c r="D14900" i="14"/>
  <c r="D14899" i="14"/>
  <c r="D14898" i="14"/>
  <c r="D14897" i="14"/>
  <c r="D14896" i="14"/>
  <c r="D14895" i="14"/>
  <c r="D14894" i="14"/>
  <c r="D14893" i="14"/>
  <c r="D14892" i="14"/>
  <c r="D14891" i="14"/>
  <c r="D14890" i="14"/>
  <c r="D14889" i="14"/>
  <c r="D14888" i="14"/>
  <c r="D14887" i="14"/>
  <c r="D14886" i="14"/>
  <c r="D14885" i="14"/>
  <c r="D14884" i="14"/>
  <c r="D14883" i="14"/>
  <c r="D14882" i="14"/>
  <c r="D14881" i="14"/>
  <c r="D14880" i="14"/>
  <c r="D14879" i="14"/>
  <c r="D14878" i="14"/>
  <c r="D14877" i="14"/>
  <c r="D14876" i="14"/>
  <c r="D14875" i="14"/>
  <c r="D14874" i="14"/>
  <c r="D14873" i="14"/>
  <c r="D14872" i="14"/>
  <c r="D14871" i="14"/>
  <c r="D14870" i="14"/>
  <c r="D14869" i="14"/>
  <c r="D14868" i="14"/>
  <c r="D14867" i="14"/>
  <c r="D14866" i="14"/>
  <c r="D14865" i="14"/>
  <c r="D14864" i="14"/>
  <c r="D14863" i="14"/>
  <c r="D14862" i="14"/>
  <c r="D14861" i="14"/>
  <c r="D14860" i="14"/>
  <c r="D14859" i="14"/>
  <c r="D14858" i="14"/>
  <c r="D14857" i="14"/>
  <c r="D14856" i="14"/>
  <c r="D14855" i="14"/>
  <c r="D14854" i="14"/>
  <c r="D14853" i="14"/>
  <c r="D14852" i="14"/>
  <c r="D14851" i="14"/>
  <c r="D14850" i="14"/>
  <c r="D14849" i="14"/>
  <c r="D14848" i="14"/>
  <c r="D14847" i="14"/>
  <c r="D14846" i="14"/>
  <c r="D14845" i="14"/>
  <c r="D14844" i="14"/>
  <c r="D14843" i="14"/>
  <c r="D14842" i="14"/>
  <c r="D14841" i="14"/>
  <c r="D14840" i="14"/>
  <c r="D14839" i="14"/>
  <c r="D14838" i="14"/>
  <c r="D14837" i="14"/>
  <c r="D14836" i="14"/>
  <c r="D14835" i="14"/>
  <c r="D14834" i="14"/>
  <c r="D14833" i="14"/>
  <c r="D14832" i="14"/>
  <c r="D14831" i="14"/>
  <c r="D14830" i="14"/>
  <c r="D14829" i="14"/>
  <c r="D14828" i="14"/>
  <c r="D14827" i="14"/>
  <c r="D14826" i="14"/>
  <c r="D14825" i="14"/>
  <c r="D14824" i="14"/>
  <c r="D14823" i="14"/>
  <c r="D14822" i="14"/>
  <c r="D14821" i="14"/>
  <c r="D14820" i="14"/>
  <c r="D14819" i="14"/>
  <c r="D14818" i="14"/>
  <c r="D14817" i="14"/>
  <c r="D14816" i="14"/>
  <c r="D14815" i="14"/>
  <c r="D14814" i="14"/>
  <c r="D14813" i="14"/>
  <c r="D14812" i="14"/>
  <c r="D14811" i="14"/>
  <c r="D14810" i="14"/>
  <c r="D14809" i="14"/>
  <c r="D14808" i="14"/>
  <c r="D14807" i="14"/>
  <c r="D14806" i="14"/>
  <c r="D14805" i="14"/>
  <c r="D14804" i="14"/>
  <c r="D14803" i="14"/>
  <c r="D14802" i="14"/>
  <c r="D14801" i="14"/>
  <c r="D14800" i="14"/>
  <c r="D14799" i="14"/>
  <c r="D14798" i="14"/>
  <c r="D14797" i="14"/>
  <c r="D14796" i="14"/>
  <c r="D14795" i="14"/>
  <c r="D14794" i="14"/>
  <c r="D14793" i="14"/>
  <c r="D14792" i="14"/>
  <c r="D14791" i="14"/>
  <c r="D14790" i="14"/>
  <c r="D14789" i="14"/>
  <c r="D14788" i="14"/>
  <c r="D14787" i="14"/>
  <c r="D14786" i="14"/>
  <c r="D14785" i="14"/>
  <c r="D14784" i="14"/>
  <c r="D14783" i="14"/>
  <c r="D14782" i="14"/>
  <c r="D14781" i="14"/>
  <c r="D14780" i="14"/>
  <c r="D14779" i="14"/>
  <c r="D14778" i="14"/>
  <c r="D14777" i="14"/>
  <c r="D14776" i="14"/>
  <c r="D14775" i="14"/>
  <c r="D14774" i="14"/>
  <c r="D14773" i="14"/>
  <c r="D14772" i="14"/>
  <c r="D14771" i="14"/>
  <c r="D14770" i="14"/>
  <c r="D14769" i="14"/>
  <c r="D14768" i="14"/>
  <c r="D14767" i="14"/>
  <c r="D14766" i="14"/>
  <c r="D14765" i="14"/>
  <c r="D14764" i="14"/>
  <c r="D14763" i="14"/>
  <c r="D14762" i="14"/>
  <c r="D14761" i="14"/>
  <c r="D14760" i="14"/>
  <c r="D14759" i="14"/>
  <c r="D14758" i="14"/>
  <c r="D14757" i="14"/>
  <c r="D14756" i="14"/>
  <c r="D14755" i="14"/>
  <c r="D14754" i="14"/>
  <c r="D14753" i="14"/>
  <c r="D14752" i="14"/>
  <c r="D14751" i="14"/>
  <c r="D14750" i="14"/>
  <c r="D14749" i="14"/>
  <c r="D14748" i="14"/>
  <c r="D14747" i="14"/>
  <c r="D14746" i="14"/>
  <c r="D14745" i="14"/>
  <c r="D14744" i="14"/>
  <c r="D14743" i="14"/>
  <c r="D14742" i="14"/>
  <c r="D14741" i="14"/>
  <c r="D14740" i="14"/>
  <c r="D14739" i="14"/>
  <c r="D14738" i="14"/>
  <c r="D14737" i="14"/>
  <c r="D14736" i="14"/>
  <c r="D14735" i="14"/>
  <c r="D14734" i="14"/>
  <c r="D14733" i="14"/>
  <c r="D14732" i="14"/>
  <c r="D14731" i="14"/>
  <c r="D14730" i="14"/>
  <c r="D14729" i="14"/>
  <c r="D14728" i="14"/>
  <c r="D14727" i="14"/>
  <c r="D14726" i="14"/>
  <c r="D14725" i="14"/>
  <c r="D14724" i="14"/>
  <c r="D14723" i="14"/>
  <c r="D14722" i="14"/>
  <c r="D14721" i="14"/>
  <c r="D14720" i="14"/>
  <c r="D14719" i="14"/>
  <c r="D14718" i="14"/>
  <c r="D14717" i="14"/>
  <c r="D14716" i="14"/>
  <c r="D14715" i="14"/>
  <c r="D14714" i="14"/>
  <c r="D14713" i="14"/>
  <c r="D14712" i="14"/>
  <c r="D14711" i="14"/>
  <c r="D14710" i="14"/>
  <c r="D14709" i="14"/>
  <c r="D14708" i="14"/>
  <c r="D14707" i="14"/>
  <c r="D14706" i="14"/>
  <c r="D14705" i="14"/>
  <c r="D14704" i="14"/>
  <c r="D14703" i="14"/>
  <c r="D14702" i="14"/>
  <c r="D14701" i="14"/>
  <c r="D14700" i="14"/>
  <c r="D14699" i="14"/>
  <c r="D14698" i="14"/>
  <c r="D14697" i="14"/>
  <c r="D14696" i="14"/>
  <c r="D14695" i="14"/>
  <c r="D14694" i="14"/>
  <c r="D14693" i="14"/>
  <c r="D14692" i="14"/>
  <c r="D14691" i="14"/>
  <c r="D14690" i="14"/>
  <c r="D14689" i="14"/>
  <c r="D14688" i="14"/>
  <c r="D14687" i="14"/>
  <c r="D14686" i="14"/>
  <c r="D14685" i="14"/>
  <c r="D14684" i="14"/>
  <c r="D14683" i="14"/>
  <c r="D14682" i="14"/>
  <c r="D14681" i="14"/>
  <c r="D14680" i="14"/>
  <c r="D14679" i="14"/>
  <c r="D14678" i="14"/>
  <c r="D14677" i="14"/>
  <c r="D14676" i="14"/>
  <c r="D14675" i="14"/>
  <c r="D14674" i="14"/>
  <c r="D14673" i="14"/>
  <c r="D14672" i="14"/>
  <c r="D14671" i="14"/>
  <c r="D14670" i="14"/>
  <c r="D14669" i="14"/>
  <c r="D14668" i="14"/>
  <c r="D14667" i="14"/>
  <c r="D14666" i="14"/>
  <c r="D14665" i="14"/>
  <c r="D14664" i="14"/>
  <c r="D14663" i="14"/>
  <c r="D14662" i="14"/>
  <c r="D14661" i="14"/>
  <c r="D14660" i="14"/>
  <c r="D14659" i="14"/>
  <c r="D14658" i="14"/>
  <c r="D14657" i="14"/>
  <c r="D14656" i="14"/>
  <c r="D14655" i="14"/>
  <c r="D14654" i="14"/>
  <c r="D14653" i="14"/>
  <c r="D14652" i="14"/>
  <c r="D14651" i="14"/>
  <c r="D14650" i="14"/>
  <c r="D14649" i="14"/>
  <c r="D14648" i="14"/>
  <c r="D14647" i="14"/>
  <c r="D14646" i="14"/>
  <c r="D14645" i="14"/>
  <c r="D14644" i="14"/>
  <c r="D14643" i="14"/>
  <c r="D14642" i="14"/>
  <c r="D14641" i="14"/>
  <c r="D14640" i="14"/>
  <c r="D14639" i="14"/>
  <c r="D14638" i="14"/>
  <c r="D14637" i="14"/>
  <c r="D14636" i="14"/>
  <c r="D14635" i="14"/>
  <c r="D14634" i="14"/>
  <c r="D14633" i="14"/>
  <c r="D14632" i="14"/>
  <c r="D14631" i="14"/>
  <c r="D14630" i="14"/>
  <c r="D14629" i="14"/>
  <c r="D14628" i="14"/>
  <c r="D14627" i="14"/>
  <c r="D14626" i="14"/>
  <c r="D14625" i="14"/>
  <c r="D14624" i="14"/>
  <c r="D14623" i="14"/>
  <c r="D14622" i="14"/>
  <c r="D14621" i="14"/>
  <c r="D14620" i="14"/>
  <c r="D14619" i="14"/>
  <c r="D14618" i="14"/>
  <c r="D14617" i="14"/>
  <c r="D14616" i="14"/>
  <c r="D14615" i="14"/>
  <c r="D14614" i="14"/>
  <c r="D14613" i="14"/>
  <c r="D14612" i="14"/>
  <c r="D14611" i="14"/>
  <c r="D14610" i="14"/>
  <c r="D14609" i="14"/>
  <c r="D14608" i="14"/>
  <c r="D14607" i="14"/>
  <c r="D14606" i="14"/>
  <c r="D14605" i="14"/>
  <c r="D14604" i="14"/>
  <c r="D14603" i="14"/>
  <c r="D14602" i="14"/>
  <c r="D14601" i="14"/>
  <c r="D14600" i="14"/>
  <c r="D14599" i="14"/>
  <c r="D14598" i="14"/>
  <c r="D14597" i="14"/>
  <c r="D14596" i="14"/>
  <c r="D14595" i="14"/>
  <c r="D14594" i="14"/>
  <c r="D14593" i="14"/>
  <c r="D14592" i="14"/>
  <c r="D14591" i="14"/>
  <c r="D14590" i="14"/>
  <c r="D14589" i="14"/>
  <c r="D14588" i="14"/>
  <c r="D14587" i="14"/>
  <c r="D14586" i="14"/>
  <c r="D14585" i="14"/>
  <c r="D14584" i="14"/>
  <c r="D14583" i="14"/>
  <c r="D14582" i="14"/>
  <c r="D14581" i="14"/>
  <c r="D14580" i="14"/>
  <c r="D14579" i="14"/>
  <c r="D14578" i="14"/>
  <c r="D14577" i="14"/>
  <c r="D14576" i="14"/>
  <c r="D14575" i="14"/>
  <c r="D14574" i="14"/>
  <c r="D14573" i="14"/>
  <c r="D14572" i="14"/>
  <c r="D14571" i="14"/>
  <c r="D14570" i="14"/>
  <c r="D14569" i="14"/>
  <c r="D14568" i="14"/>
  <c r="D14567" i="14"/>
  <c r="D14566" i="14"/>
  <c r="D14565" i="14"/>
  <c r="D14564" i="14"/>
  <c r="D14563" i="14"/>
  <c r="D14562" i="14"/>
  <c r="D14561" i="14"/>
  <c r="D14560" i="14"/>
  <c r="D14559" i="14"/>
  <c r="D14558" i="14"/>
  <c r="D14557" i="14"/>
  <c r="D14556" i="14"/>
  <c r="D14555" i="14"/>
  <c r="D14554" i="14"/>
  <c r="D14553" i="14"/>
  <c r="D14552" i="14"/>
  <c r="D14551" i="14"/>
  <c r="D14550" i="14"/>
  <c r="D14549" i="14"/>
  <c r="D14548" i="14"/>
  <c r="D14547" i="14"/>
  <c r="D14546" i="14"/>
  <c r="D14545" i="14"/>
  <c r="D14544" i="14"/>
  <c r="D14543" i="14"/>
  <c r="D14542" i="14"/>
  <c r="D14541" i="14"/>
  <c r="D14540" i="14"/>
  <c r="D14539" i="14"/>
  <c r="D14538" i="14"/>
  <c r="D14537" i="14"/>
  <c r="D14536" i="14"/>
  <c r="D14535" i="14"/>
  <c r="D14534" i="14"/>
  <c r="D14533" i="14"/>
  <c r="D14532" i="14"/>
  <c r="D14531" i="14"/>
  <c r="D14530" i="14"/>
  <c r="D14529" i="14"/>
  <c r="D14528" i="14"/>
  <c r="D14527" i="14"/>
  <c r="D14526" i="14"/>
  <c r="D14525" i="14"/>
  <c r="D14524" i="14"/>
  <c r="D14523" i="14"/>
  <c r="D14522" i="14"/>
  <c r="D14521" i="14"/>
  <c r="D14520" i="14"/>
  <c r="D14519" i="14"/>
  <c r="D14518" i="14"/>
  <c r="D14517" i="14"/>
  <c r="D14516" i="14"/>
  <c r="D14515" i="14"/>
  <c r="D14514" i="14"/>
  <c r="D14513" i="14"/>
  <c r="D14512" i="14"/>
  <c r="D14511" i="14"/>
  <c r="D14510" i="14"/>
  <c r="D14509" i="14"/>
  <c r="D14508" i="14"/>
  <c r="D14507" i="14"/>
  <c r="D14506" i="14"/>
  <c r="D14505" i="14"/>
  <c r="D14504" i="14"/>
  <c r="D14503" i="14"/>
  <c r="D14502" i="14"/>
  <c r="D14501" i="14"/>
  <c r="D14500" i="14"/>
  <c r="D14499" i="14"/>
  <c r="D14498" i="14"/>
  <c r="D14497" i="14"/>
  <c r="D14496" i="14"/>
  <c r="D14495" i="14"/>
  <c r="D14494" i="14"/>
  <c r="D14493" i="14"/>
  <c r="D14492" i="14"/>
  <c r="D14491" i="14"/>
  <c r="D14490" i="14"/>
  <c r="D14489" i="14"/>
  <c r="D14488" i="14"/>
  <c r="D14487" i="14"/>
  <c r="D14486" i="14"/>
  <c r="D14485" i="14"/>
  <c r="D14484" i="14"/>
  <c r="D14483" i="14"/>
  <c r="D14482" i="14"/>
  <c r="D14481" i="14"/>
  <c r="D14480" i="14"/>
  <c r="D14479" i="14"/>
  <c r="D14478" i="14"/>
  <c r="D14477" i="14"/>
  <c r="D14476" i="14"/>
  <c r="D14475" i="14"/>
  <c r="D14474" i="14"/>
  <c r="D14473" i="14"/>
  <c r="D14472" i="14"/>
  <c r="D14471" i="14"/>
  <c r="D14470" i="14"/>
  <c r="D14469" i="14"/>
  <c r="D14468" i="14"/>
  <c r="D14467" i="14"/>
  <c r="D14466" i="14"/>
  <c r="D14465" i="14"/>
  <c r="D14464" i="14"/>
  <c r="D14463" i="14"/>
  <c r="D14462" i="14"/>
  <c r="D14461" i="14"/>
  <c r="D14460" i="14"/>
  <c r="D14459" i="14"/>
  <c r="D14458" i="14"/>
  <c r="D14457" i="14"/>
  <c r="D14456" i="14"/>
  <c r="D14455" i="14"/>
  <c r="D14454" i="14"/>
  <c r="D14453" i="14"/>
  <c r="D14452" i="14"/>
  <c r="D14451" i="14"/>
  <c r="D14450" i="14"/>
  <c r="D14449" i="14"/>
  <c r="D14448" i="14"/>
  <c r="D14447" i="14"/>
  <c r="D14446" i="14"/>
  <c r="D14445" i="14"/>
  <c r="D14444" i="14"/>
  <c r="D14443" i="14"/>
  <c r="D14442" i="14"/>
  <c r="D14441" i="14"/>
  <c r="D14440" i="14"/>
  <c r="D14439" i="14"/>
  <c r="D14438" i="14"/>
  <c r="D14437" i="14"/>
  <c r="D14436" i="14"/>
  <c r="D14435" i="14"/>
  <c r="D14434" i="14"/>
  <c r="D14433" i="14"/>
  <c r="D14432" i="14"/>
  <c r="D14431" i="14"/>
  <c r="D14430" i="14"/>
  <c r="D14429" i="14"/>
  <c r="D14428" i="14"/>
  <c r="D14427" i="14"/>
  <c r="D14426" i="14"/>
  <c r="D14425" i="14"/>
  <c r="D14424" i="14"/>
  <c r="D14423" i="14"/>
  <c r="D14422" i="14"/>
  <c r="D14421" i="14"/>
  <c r="D14420" i="14"/>
  <c r="D14419" i="14"/>
  <c r="D14418" i="14"/>
  <c r="D14417" i="14"/>
  <c r="D14416" i="14"/>
  <c r="D14415" i="14"/>
  <c r="D14414" i="14"/>
  <c r="D14413" i="14"/>
  <c r="D14412" i="14"/>
  <c r="D14411" i="14"/>
  <c r="D14410" i="14"/>
  <c r="D14409" i="14"/>
  <c r="D14408" i="14"/>
  <c r="D14407" i="14"/>
  <c r="D14406" i="14"/>
  <c r="D14405" i="14"/>
  <c r="D14404" i="14"/>
  <c r="D14403" i="14"/>
  <c r="D14402" i="14"/>
  <c r="D14401" i="14"/>
  <c r="D14400" i="14"/>
  <c r="D14399" i="14"/>
  <c r="D14398" i="14"/>
  <c r="D14397" i="14"/>
  <c r="D14396" i="14"/>
  <c r="D14395" i="14"/>
  <c r="D14394" i="14"/>
  <c r="D14393" i="14"/>
  <c r="D14392" i="14"/>
  <c r="D14391" i="14"/>
  <c r="D14390" i="14"/>
  <c r="D14389" i="14"/>
  <c r="D14388" i="14"/>
  <c r="D14387" i="14"/>
  <c r="D14386" i="14"/>
  <c r="D14385" i="14"/>
  <c r="D14384" i="14"/>
  <c r="D14383" i="14"/>
  <c r="D14382" i="14"/>
  <c r="D14381" i="14"/>
  <c r="D14380" i="14"/>
  <c r="D14379" i="14"/>
  <c r="D14378" i="14"/>
  <c r="D14377" i="14"/>
  <c r="D14376" i="14"/>
  <c r="D14375" i="14"/>
  <c r="D14374" i="14"/>
  <c r="D14373" i="14"/>
  <c r="D14372" i="14"/>
  <c r="D14371" i="14"/>
  <c r="D14370" i="14"/>
  <c r="D14369" i="14"/>
  <c r="D14368" i="14"/>
  <c r="D14367" i="14"/>
  <c r="D14366" i="14"/>
  <c r="D14365" i="14"/>
  <c r="D14364" i="14"/>
  <c r="D14363" i="14"/>
  <c r="D14362" i="14"/>
  <c r="D14361" i="14"/>
  <c r="D14360" i="14"/>
  <c r="D14359" i="14"/>
  <c r="D14358" i="14"/>
  <c r="D14357" i="14"/>
  <c r="D14356" i="14"/>
  <c r="D14355" i="14"/>
  <c r="D14354" i="14"/>
  <c r="D14353" i="14"/>
  <c r="D14352" i="14"/>
  <c r="D14351" i="14"/>
  <c r="D14350" i="14"/>
  <c r="D14349" i="14"/>
  <c r="D14348" i="14"/>
  <c r="D14347" i="14"/>
  <c r="D14346" i="14"/>
  <c r="D14345" i="14"/>
  <c r="D14344" i="14"/>
  <c r="D14343" i="14"/>
  <c r="D14342" i="14"/>
  <c r="D14341" i="14"/>
  <c r="D14340" i="14"/>
  <c r="D14339" i="14"/>
  <c r="D14338" i="14"/>
  <c r="D14337" i="14"/>
  <c r="D14336" i="14"/>
  <c r="D14335" i="14"/>
  <c r="D14334" i="14"/>
  <c r="D14333" i="14"/>
  <c r="D14332" i="14"/>
  <c r="D14331" i="14"/>
  <c r="D14330" i="14"/>
  <c r="D14329" i="14"/>
  <c r="D14328" i="14"/>
  <c r="D14327" i="14"/>
  <c r="D14326" i="14"/>
  <c r="D14325" i="14"/>
  <c r="D14324" i="14"/>
  <c r="D14323" i="14"/>
  <c r="D14322" i="14"/>
  <c r="D14321" i="14"/>
  <c r="D14320" i="14"/>
  <c r="D14319" i="14"/>
  <c r="D14318" i="14"/>
  <c r="D14317" i="14"/>
  <c r="D14316" i="14"/>
  <c r="D14315" i="14"/>
  <c r="D14314" i="14"/>
  <c r="D14313" i="14"/>
  <c r="D14312" i="14"/>
  <c r="D14311" i="14"/>
  <c r="D14310" i="14"/>
  <c r="D14309" i="14"/>
  <c r="D14308" i="14"/>
  <c r="D14307" i="14"/>
  <c r="D14306" i="14"/>
  <c r="D14305" i="14"/>
  <c r="D14304" i="14"/>
  <c r="D14303" i="14"/>
  <c r="D14302" i="14"/>
  <c r="D14301" i="14"/>
  <c r="D14300" i="14"/>
  <c r="D14299" i="14"/>
  <c r="D14298" i="14"/>
  <c r="D14297" i="14"/>
  <c r="D14296" i="14"/>
  <c r="D14295" i="14"/>
  <c r="D14294" i="14"/>
  <c r="D14293" i="14"/>
  <c r="D14292" i="14"/>
  <c r="D14291" i="14"/>
  <c r="D14290" i="14"/>
  <c r="D14289" i="14"/>
  <c r="D14288" i="14"/>
  <c r="D14287" i="14"/>
  <c r="D14286" i="14"/>
  <c r="D14285" i="14"/>
  <c r="D14284" i="14"/>
  <c r="D14283" i="14"/>
  <c r="D14282" i="14"/>
  <c r="D14281" i="14"/>
  <c r="D14280" i="14"/>
  <c r="D14279" i="14"/>
  <c r="D14278" i="14"/>
  <c r="D14277" i="14"/>
  <c r="D14276" i="14"/>
  <c r="D14275" i="14"/>
  <c r="D14274" i="14"/>
  <c r="D14273" i="14"/>
  <c r="D14272" i="14"/>
  <c r="D14271" i="14"/>
  <c r="D14270" i="14"/>
  <c r="D14269" i="14"/>
  <c r="D14268" i="14"/>
  <c r="D14267" i="14"/>
  <c r="D14266" i="14"/>
  <c r="D14265" i="14"/>
  <c r="D14264" i="14"/>
  <c r="D14263" i="14"/>
  <c r="D14262" i="14"/>
  <c r="D14261" i="14"/>
  <c r="D14260" i="14"/>
  <c r="D14259" i="14"/>
  <c r="D14258" i="14"/>
  <c r="D14257" i="14"/>
  <c r="D14256" i="14"/>
  <c r="D14255" i="14"/>
  <c r="D14254" i="14"/>
  <c r="D14253" i="14"/>
  <c r="D14252" i="14"/>
  <c r="D14251" i="14"/>
  <c r="D14250" i="14"/>
  <c r="D14249" i="14"/>
  <c r="D14248" i="14"/>
  <c r="D14247" i="14"/>
  <c r="D14246" i="14"/>
  <c r="D14245" i="14"/>
  <c r="D14244" i="14"/>
  <c r="D14243" i="14"/>
  <c r="D14242" i="14"/>
  <c r="D14241" i="14"/>
  <c r="D14240" i="14"/>
  <c r="D14239" i="14"/>
  <c r="D14238" i="14"/>
  <c r="D14237" i="14"/>
  <c r="D14236" i="14"/>
  <c r="D14235" i="14"/>
  <c r="D14234" i="14"/>
  <c r="D14233" i="14"/>
  <c r="D14232" i="14"/>
  <c r="D14231" i="14"/>
  <c r="D14230" i="14"/>
  <c r="D14229" i="14"/>
  <c r="D14228" i="14"/>
  <c r="D14227" i="14"/>
  <c r="D14226" i="14"/>
  <c r="D14225" i="14"/>
  <c r="D14224" i="14"/>
  <c r="D14223" i="14"/>
  <c r="D14222" i="14"/>
  <c r="D14221" i="14"/>
  <c r="D14220" i="14"/>
  <c r="D14219" i="14"/>
  <c r="D14218" i="14"/>
  <c r="D14217" i="14"/>
  <c r="D14216" i="14"/>
  <c r="D14215" i="14"/>
  <c r="D14214" i="14"/>
  <c r="D14213" i="14"/>
  <c r="D14212" i="14"/>
  <c r="D14211" i="14"/>
  <c r="D14210" i="14"/>
  <c r="D14209" i="14"/>
  <c r="D14208" i="14"/>
  <c r="D14207" i="14"/>
  <c r="D14206" i="14"/>
  <c r="D14205" i="14"/>
  <c r="D14204" i="14"/>
  <c r="D14203" i="14"/>
  <c r="D14202" i="14"/>
  <c r="D14201" i="14"/>
  <c r="D14200" i="14"/>
  <c r="D14199" i="14"/>
  <c r="D14198" i="14"/>
  <c r="D14197" i="14"/>
  <c r="D14196" i="14"/>
  <c r="D14195" i="14"/>
  <c r="D14194" i="14"/>
  <c r="D14193" i="14"/>
  <c r="D14192" i="14"/>
  <c r="D14191" i="14"/>
  <c r="D14190" i="14"/>
  <c r="D14189" i="14"/>
  <c r="D14188" i="14"/>
  <c r="D14187" i="14"/>
  <c r="D14186" i="14"/>
  <c r="D14185" i="14"/>
  <c r="D14184" i="14"/>
  <c r="D14183" i="14"/>
  <c r="D14182" i="14"/>
  <c r="D14181" i="14"/>
  <c r="D14180" i="14"/>
  <c r="D14179" i="14"/>
  <c r="D14178" i="14"/>
  <c r="D14177" i="14"/>
  <c r="D14176" i="14"/>
  <c r="D14175" i="14"/>
  <c r="D14174" i="14"/>
  <c r="D14173" i="14"/>
  <c r="D14172" i="14"/>
  <c r="D14171" i="14"/>
  <c r="D14170" i="14"/>
  <c r="D14169" i="14"/>
  <c r="D14168" i="14"/>
  <c r="D14167" i="14"/>
  <c r="D14166" i="14"/>
  <c r="D14165" i="14"/>
  <c r="D14164" i="14"/>
  <c r="D14163" i="14"/>
  <c r="D14162" i="14"/>
  <c r="D14161" i="14"/>
  <c r="D14160" i="14"/>
  <c r="D14159" i="14"/>
  <c r="D14158" i="14"/>
  <c r="D14157" i="14"/>
  <c r="D14156" i="14"/>
  <c r="D14155" i="14"/>
  <c r="D14154" i="14"/>
  <c r="D14153" i="14"/>
  <c r="D14152" i="14"/>
  <c r="D14151" i="14"/>
  <c r="D14150" i="14"/>
  <c r="D14149" i="14"/>
  <c r="D14148" i="14"/>
  <c r="D14147" i="14"/>
  <c r="D14146" i="14"/>
  <c r="D14145" i="14"/>
  <c r="D14144" i="14"/>
  <c r="D14143" i="14"/>
  <c r="D14142" i="14"/>
  <c r="D14141" i="14"/>
  <c r="D14140" i="14"/>
  <c r="D14139" i="14"/>
  <c r="D14138" i="14"/>
  <c r="D14137" i="14"/>
  <c r="D14136" i="14"/>
  <c r="D14135" i="14"/>
  <c r="D14134" i="14"/>
  <c r="D14133" i="14"/>
  <c r="D14132" i="14"/>
  <c r="D14131" i="14"/>
  <c r="D14130" i="14"/>
  <c r="D14129" i="14"/>
  <c r="D14128" i="14"/>
  <c r="D14127" i="14"/>
  <c r="D14126" i="14"/>
  <c r="D14125" i="14"/>
  <c r="D14124" i="14"/>
  <c r="D14123" i="14"/>
  <c r="D14122" i="14"/>
  <c r="D14121" i="14"/>
  <c r="D14120" i="14"/>
  <c r="D14119" i="14"/>
  <c r="D14118" i="14"/>
  <c r="D14117" i="14"/>
  <c r="D14116" i="14"/>
  <c r="D14115" i="14"/>
  <c r="D14114" i="14"/>
  <c r="D14113" i="14"/>
  <c r="D14112" i="14"/>
  <c r="D14111" i="14"/>
  <c r="D14110" i="14"/>
  <c r="D14109" i="14"/>
  <c r="D14108" i="14"/>
  <c r="D14107" i="14"/>
  <c r="D14106" i="14"/>
  <c r="D14105" i="14"/>
  <c r="D14104" i="14"/>
  <c r="D14103" i="14"/>
  <c r="D14102" i="14"/>
  <c r="D14101" i="14"/>
  <c r="D14100" i="14"/>
  <c r="D14099" i="14"/>
  <c r="D14098" i="14"/>
  <c r="D14097" i="14"/>
  <c r="D14096" i="14"/>
  <c r="D14095" i="14"/>
  <c r="D14094" i="14"/>
  <c r="D14093" i="14"/>
  <c r="D14092" i="14"/>
  <c r="D14091" i="14"/>
  <c r="D14090" i="14"/>
  <c r="D14089" i="14"/>
  <c r="D14088" i="14"/>
  <c r="D14087" i="14"/>
  <c r="D14086" i="14"/>
  <c r="D14085" i="14"/>
  <c r="D14084" i="14"/>
  <c r="D14083" i="14"/>
  <c r="D14082" i="14"/>
  <c r="D14081" i="14"/>
  <c r="D14080" i="14"/>
  <c r="D14079" i="14"/>
  <c r="D14078" i="14"/>
  <c r="D14077" i="14"/>
  <c r="D14076" i="14"/>
  <c r="D14075" i="14"/>
  <c r="D14074" i="14"/>
  <c r="D14073" i="14"/>
  <c r="D14072" i="14"/>
  <c r="D14071" i="14"/>
  <c r="D14070" i="14"/>
  <c r="D14069" i="14"/>
  <c r="D14068" i="14"/>
  <c r="D14067" i="14"/>
  <c r="D14066" i="14"/>
  <c r="D14065" i="14"/>
  <c r="D14064" i="14"/>
  <c r="D14063" i="14"/>
  <c r="D14062" i="14"/>
  <c r="D14061" i="14"/>
  <c r="D14060" i="14"/>
  <c r="D14059" i="14"/>
  <c r="D14058" i="14"/>
  <c r="D14057" i="14"/>
  <c r="D14056" i="14"/>
  <c r="D14055" i="14"/>
  <c r="D14054" i="14"/>
  <c r="D14053" i="14"/>
  <c r="D14052" i="14"/>
  <c r="D14051" i="14"/>
  <c r="D14050" i="14"/>
  <c r="D14049" i="14"/>
  <c r="D14048" i="14"/>
  <c r="D14047" i="14"/>
  <c r="D14046" i="14"/>
  <c r="D14045" i="14"/>
  <c r="D14044" i="14"/>
  <c r="D14043" i="14"/>
  <c r="D14042" i="14"/>
  <c r="D14041" i="14"/>
  <c r="D14040" i="14"/>
  <c r="D14039" i="14"/>
  <c r="D14038" i="14"/>
  <c r="D14037" i="14"/>
  <c r="D14036" i="14"/>
  <c r="D14035" i="14"/>
  <c r="D14034" i="14"/>
  <c r="D14033" i="14"/>
  <c r="D14032" i="14"/>
  <c r="D14031" i="14"/>
  <c r="D14030" i="14"/>
  <c r="D14029" i="14"/>
  <c r="D14028" i="14"/>
  <c r="D14027" i="14"/>
  <c r="D14026" i="14"/>
  <c r="D14025" i="14"/>
  <c r="D14024" i="14"/>
  <c r="D14023" i="14"/>
  <c r="D14022" i="14"/>
  <c r="D14021" i="14"/>
  <c r="D14020" i="14"/>
  <c r="D14019" i="14"/>
  <c r="D14018" i="14"/>
  <c r="D14017" i="14"/>
  <c r="D14016" i="14"/>
  <c r="D14015" i="14"/>
  <c r="D14014" i="14"/>
  <c r="D14013" i="14"/>
  <c r="D14012" i="14"/>
  <c r="D14011" i="14"/>
  <c r="D14010" i="14"/>
  <c r="D14009" i="14"/>
  <c r="D14008" i="14"/>
  <c r="D14007" i="14"/>
  <c r="D14006" i="14"/>
  <c r="D14005" i="14"/>
  <c r="D14004" i="14"/>
  <c r="D14003" i="14"/>
  <c r="D14002" i="14"/>
  <c r="D14001" i="14"/>
  <c r="D14000" i="14"/>
  <c r="D13999" i="14"/>
  <c r="D13998" i="14"/>
  <c r="D13997" i="14"/>
  <c r="D13996" i="14"/>
  <c r="D13995" i="14"/>
  <c r="D13994" i="14"/>
  <c r="D13993" i="14"/>
  <c r="D13992" i="14"/>
  <c r="D13991" i="14"/>
  <c r="D13990" i="14"/>
  <c r="D13989" i="14"/>
  <c r="D13988" i="14"/>
  <c r="D13987" i="14"/>
  <c r="D13986" i="14"/>
  <c r="D13985" i="14"/>
  <c r="D13984" i="14"/>
  <c r="D13983" i="14"/>
  <c r="D13982" i="14"/>
  <c r="D13981" i="14"/>
  <c r="D13980" i="14"/>
  <c r="D13979" i="14"/>
  <c r="D13978" i="14"/>
  <c r="D13977" i="14"/>
  <c r="D13976" i="14"/>
  <c r="D13975" i="14"/>
  <c r="D13974" i="14"/>
  <c r="D13973" i="14"/>
  <c r="D13972" i="14"/>
  <c r="D13971" i="14"/>
  <c r="D13970" i="14"/>
  <c r="D13969" i="14"/>
  <c r="D13968" i="14"/>
  <c r="D13967" i="14"/>
  <c r="D13966" i="14"/>
  <c r="D13965" i="14"/>
  <c r="D13964" i="14"/>
  <c r="D13963" i="14"/>
  <c r="D13962" i="14"/>
  <c r="D13961" i="14"/>
  <c r="D13960" i="14"/>
  <c r="D13959" i="14"/>
  <c r="D13958" i="14"/>
  <c r="D13957" i="14"/>
  <c r="D13956" i="14"/>
  <c r="D13955" i="14"/>
  <c r="D13954" i="14"/>
  <c r="D13953" i="14"/>
  <c r="D13952" i="14"/>
  <c r="D13951" i="14"/>
  <c r="D13950" i="14"/>
  <c r="D13949" i="14"/>
  <c r="D13948" i="14"/>
  <c r="D13947" i="14"/>
  <c r="D13946" i="14"/>
  <c r="D13945" i="14"/>
  <c r="D13944" i="14"/>
  <c r="D13943" i="14"/>
  <c r="D13942" i="14"/>
  <c r="D13941" i="14"/>
  <c r="D13940" i="14"/>
  <c r="D13939" i="14"/>
  <c r="D13938" i="14"/>
  <c r="D13937" i="14"/>
  <c r="D13936" i="14"/>
  <c r="D13935" i="14"/>
  <c r="D13934" i="14"/>
  <c r="D13933" i="14"/>
  <c r="D13932" i="14"/>
  <c r="D13931" i="14"/>
  <c r="D13930" i="14"/>
  <c r="D13929" i="14"/>
  <c r="D13928" i="14"/>
  <c r="D13927" i="14"/>
  <c r="D13926" i="14"/>
  <c r="D13925" i="14"/>
  <c r="D13924" i="14"/>
  <c r="D13923" i="14"/>
  <c r="D13922" i="14"/>
  <c r="D13921" i="14"/>
  <c r="D13920" i="14"/>
  <c r="D13919" i="14"/>
  <c r="D13918" i="14"/>
  <c r="D13917" i="14"/>
  <c r="D13916" i="14"/>
  <c r="D13915" i="14"/>
  <c r="D13914" i="14"/>
  <c r="D13913" i="14"/>
  <c r="D13912" i="14"/>
  <c r="D13911" i="14"/>
  <c r="D13910" i="14"/>
  <c r="D13909" i="14"/>
  <c r="D13908" i="14"/>
  <c r="D13907" i="14"/>
  <c r="D13906" i="14"/>
  <c r="D13905" i="14"/>
  <c r="D13904" i="14"/>
  <c r="D13903" i="14"/>
  <c r="D13902" i="14"/>
  <c r="D13901" i="14"/>
  <c r="D13900" i="14"/>
  <c r="D13899" i="14"/>
  <c r="D13898" i="14"/>
  <c r="D13897" i="14"/>
  <c r="D13896" i="14"/>
  <c r="D13895" i="14"/>
  <c r="D13894" i="14"/>
  <c r="D13893" i="14"/>
  <c r="D13892" i="14"/>
  <c r="D13891" i="14"/>
  <c r="D13890" i="14"/>
  <c r="D13889" i="14"/>
  <c r="D13888" i="14"/>
  <c r="D13887" i="14"/>
  <c r="D13886" i="14"/>
  <c r="D13885" i="14"/>
  <c r="D13884" i="14"/>
  <c r="D13883" i="14"/>
  <c r="D13882" i="14"/>
  <c r="D13881" i="14"/>
  <c r="D13880" i="14"/>
  <c r="D13879" i="14"/>
  <c r="D13878" i="14"/>
  <c r="D13877" i="14"/>
  <c r="D13876" i="14"/>
  <c r="D13875" i="14"/>
  <c r="D13874" i="14"/>
  <c r="D13873" i="14"/>
  <c r="D13872" i="14"/>
  <c r="D13871" i="14"/>
  <c r="D13870" i="14"/>
  <c r="D13869" i="14"/>
  <c r="D13868" i="14"/>
  <c r="D13867" i="14"/>
  <c r="D13866" i="14"/>
  <c r="D13865" i="14"/>
  <c r="D13864" i="14"/>
  <c r="D13863" i="14"/>
  <c r="D13862" i="14"/>
  <c r="D13861" i="14"/>
  <c r="D13860" i="14"/>
  <c r="D13859" i="14"/>
  <c r="D13858" i="14"/>
  <c r="D13857" i="14"/>
  <c r="D13856" i="14"/>
  <c r="D13855" i="14"/>
  <c r="D13854" i="14"/>
  <c r="D13853" i="14"/>
  <c r="D13852" i="14"/>
  <c r="D13851" i="14"/>
  <c r="D13850" i="14"/>
  <c r="D13849" i="14"/>
  <c r="D13848" i="14"/>
  <c r="D13847" i="14"/>
  <c r="D13846" i="14"/>
  <c r="D13845" i="14"/>
  <c r="D13844" i="14"/>
  <c r="D13843" i="14"/>
  <c r="D13842" i="14"/>
  <c r="D13841" i="14"/>
  <c r="D13840" i="14"/>
  <c r="D13839" i="14"/>
  <c r="D13838" i="14"/>
  <c r="D13837" i="14"/>
  <c r="D13836" i="14"/>
  <c r="D13835" i="14"/>
  <c r="D13834" i="14"/>
  <c r="D13833" i="14"/>
  <c r="D13832" i="14"/>
  <c r="D13831" i="14"/>
  <c r="D13830" i="14"/>
  <c r="D13829" i="14"/>
  <c r="D13828" i="14"/>
  <c r="D13827" i="14"/>
  <c r="D13826" i="14"/>
  <c r="D13825" i="14"/>
  <c r="D13824" i="14"/>
  <c r="D13823" i="14"/>
  <c r="D13822" i="14"/>
  <c r="D13821" i="14"/>
  <c r="D13820" i="14"/>
  <c r="D13819" i="14"/>
  <c r="D13818" i="14"/>
  <c r="D13817" i="14"/>
  <c r="D13816" i="14"/>
  <c r="D13815" i="14"/>
  <c r="D13814" i="14"/>
  <c r="D13813" i="14"/>
  <c r="D13812" i="14"/>
  <c r="D13811" i="14"/>
  <c r="D13810" i="14"/>
  <c r="D13809" i="14"/>
  <c r="D13808" i="14"/>
  <c r="D13807" i="14"/>
  <c r="D13806" i="14"/>
  <c r="D13805" i="14"/>
  <c r="D13804" i="14"/>
  <c r="D13803" i="14"/>
  <c r="D13802" i="14"/>
  <c r="D13801" i="14"/>
  <c r="D13800" i="14"/>
  <c r="D13799" i="14"/>
  <c r="D13798" i="14"/>
  <c r="D13797" i="14"/>
  <c r="D13796" i="14"/>
  <c r="D13795" i="14"/>
  <c r="D13794" i="14"/>
  <c r="D13793" i="14"/>
  <c r="D13792" i="14"/>
  <c r="D13791" i="14"/>
  <c r="D13790" i="14"/>
  <c r="D13789" i="14"/>
  <c r="D13788" i="14"/>
  <c r="D13787" i="14"/>
  <c r="D13786" i="14"/>
  <c r="D13785" i="14"/>
  <c r="D13784" i="14"/>
  <c r="D13783" i="14"/>
  <c r="D13782" i="14"/>
  <c r="D13781" i="14"/>
  <c r="D13780" i="14"/>
  <c r="D13779" i="14"/>
  <c r="D13778" i="14"/>
  <c r="D13777" i="14"/>
  <c r="D13776" i="14"/>
  <c r="D13775" i="14"/>
  <c r="D13774" i="14"/>
  <c r="D13773" i="14"/>
  <c r="D13772" i="14"/>
  <c r="D13771" i="14"/>
  <c r="D13770" i="14"/>
  <c r="D13769" i="14"/>
  <c r="D13768" i="14"/>
  <c r="D13767" i="14"/>
  <c r="D13766" i="14"/>
  <c r="D13765" i="14"/>
  <c r="D13764" i="14"/>
  <c r="D13763" i="14"/>
  <c r="D13762" i="14"/>
  <c r="D13761" i="14"/>
  <c r="D13760" i="14"/>
  <c r="D13759" i="14"/>
  <c r="D13758" i="14"/>
  <c r="D13757" i="14"/>
  <c r="D13756" i="14"/>
  <c r="D13755" i="14"/>
  <c r="D13754" i="14"/>
  <c r="D13753" i="14"/>
  <c r="D13752" i="14"/>
  <c r="D13751" i="14"/>
  <c r="D13750" i="14"/>
  <c r="D13749" i="14"/>
  <c r="D13748" i="14"/>
  <c r="D13747" i="14"/>
  <c r="D13746" i="14"/>
  <c r="D13745" i="14"/>
  <c r="D13744" i="14"/>
  <c r="D13743" i="14"/>
  <c r="D13742" i="14"/>
  <c r="D13741" i="14"/>
  <c r="D13740" i="14"/>
  <c r="D13739" i="14"/>
  <c r="D13738" i="14"/>
  <c r="D13737" i="14"/>
  <c r="D13736" i="14"/>
  <c r="D13735" i="14"/>
  <c r="D13734" i="14"/>
  <c r="D13733" i="14"/>
  <c r="D13732" i="14"/>
  <c r="D13731" i="14"/>
  <c r="D13730" i="14"/>
  <c r="D13729" i="14"/>
  <c r="D13728" i="14"/>
  <c r="D13727" i="14"/>
  <c r="D13726" i="14"/>
  <c r="D13725" i="14"/>
  <c r="D13724" i="14"/>
  <c r="D13723" i="14"/>
  <c r="D13722" i="14"/>
  <c r="D13721" i="14"/>
  <c r="D13720" i="14"/>
  <c r="D13719" i="14"/>
  <c r="D13718" i="14"/>
  <c r="D13717" i="14"/>
  <c r="D13716" i="14"/>
  <c r="D13715" i="14"/>
  <c r="D13714" i="14"/>
  <c r="D13713" i="14"/>
  <c r="D13712" i="14"/>
  <c r="D13711" i="14"/>
  <c r="D13710" i="14"/>
  <c r="D13709" i="14"/>
  <c r="D13708" i="14"/>
  <c r="D13707" i="14"/>
  <c r="D13706" i="14"/>
  <c r="D13705" i="14"/>
  <c r="D13704" i="14"/>
  <c r="D13703" i="14"/>
  <c r="D13702" i="14"/>
  <c r="D13701" i="14"/>
  <c r="D13700" i="14"/>
  <c r="D13699" i="14"/>
  <c r="D13698" i="14"/>
  <c r="D13697" i="14"/>
  <c r="D13696" i="14"/>
  <c r="D13695" i="14"/>
  <c r="D13694" i="14"/>
  <c r="D13693" i="14"/>
  <c r="D13692" i="14"/>
  <c r="D13691" i="14"/>
  <c r="D13690" i="14"/>
  <c r="D13689" i="14"/>
  <c r="D13688" i="14"/>
  <c r="D13687" i="14"/>
  <c r="D13686" i="14"/>
  <c r="D13685" i="14"/>
  <c r="D13684" i="14"/>
  <c r="D13683" i="14"/>
  <c r="D13682" i="14"/>
  <c r="D13681" i="14"/>
  <c r="D13680" i="14"/>
  <c r="D13679" i="14"/>
  <c r="D13678" i="14"/>
  <c r="D13677" i="14"/>
  <c r="D13676" i="14"/>
  <c r="D13675" i="14"/>
  <c r="D13674" i="14"/>
  <c r="D13673" i="14"/>
  <c r="D13672" i="14"/>
  <c r="D13671" i="14"/>
  <c r="D13670" i="14"/>
  <c r="D13669" i="14"/>
  <c r="D13668" i="14"/>
  <c r="D13667" i="14"/>
  <c r="D13666" i="14"/>
  <c r="D13665" i="14"/>
  <c r="D13664" i="14"/>
  <c r="D13663" i="14"/>
  <c r="D13662" i="14"/>
  <c r="D13661" i="14"/>
  <c r="D13660" i="14"/>
  <c r="D13659" i="14"/>
  <c r="D13658" i="14"/>
  <c r="D13657" i="14"/>
  <c r="D13656" i="14"/>
  <c r="D13655" i="14"/>
  <c r="D13654" i="14"/>
  <c r="D13653" i="14"/>
  <c r="D13652" i="14"/>
  <c r="D13651" i="14"/>
  <c r="D13650" i="14"/>
  <c r="D13649" i="14"/>
  <c r="D13648" i="14"/>
  <c r="D13647" i="14"/>
  <c r="D13646" i="14"/>
  <c r="D13645" i="14"/>
  <c r="D13644" i="14"/>
  <c r="D13643" i="14"/>
  <c r="D13642" i="14"/>
  <c r="D13641" i="14"/>
  <c r="D13640" i="14"/>
  <c r="D13639" i="14"/>
  <c r="D13638" i="14"/>
  <c r="D13637" i="14"/>
  <c r="D13636" i="14"/>
  <c r="D13635" i="14"/>
  <c r="D13634" i="14"/>
  <c r="D13633" i="14"/>
  <c r="D13632" i="14"/>
  <c r="D13631" i="14"/>
  <c r="D13630" i="14"/>
  <c r="D13629" i="14"/>
  <c r="D13628" i="14"/>
  <c r="D13627" i="14"/>
  <c r="D13626" i="14"/>
  <c r="D13625" i="14"/>
  <c r="D13624" i="14"/>
  <c r="D13623" i="14"/>
  <c r="D13622" i="14"/>
  <c r="D13621" i="14"/>
  <c r="D13620" i="14"/>
  <c r="D13619" i="14"/>
  <c r="D13618" i="14"/>
  <c r="D13617" i="14"/>
  <c r="D13616" i="14"/>
  <c r="D13615" i="14"/>
  <c r="D13614" i="14"/>
  <c r="D13613" i="14"/>
  <c r="D13612" i="14"/>
  <c r="D13611" i="14"/>
  <c r="D13610" i="14"/>
  <c r="D13609" i="14"/>
  <c r="D13608" i="14"/>
  <c r="D13607" i="14"/>
  <c r="D13606" i="14"/>
  <c r="D13605" i="14"/>
  <c r="D13604" i="14"/>
  <c r="D13603" i="14"/>
  <c r="D13602" i="14"/>
  <c r="D13601" i="14"/>
  <c r="D13600" i="14"/>
  <c r="D13599" i="14"/>
  <c r="D13598" i="14"/>
  <c r="D13597" i="14"/>
  <c r="D13596" i="14"/>
  <c r="D13595" i="14"/>
  <c r="D13594" i="14"/>
  <c r="D13593" i="14"/>
  <c r="D13592" i="14"/>
  <c r="D13591" i="14"/>
  <c r="D13590" i="14"/>
  <c r="D13589" i="14"/>
  <c r="D13588" i="14"/>
  <c r="D13587" i="14"/>
  <c r="D13586" i="14"/>
  <c r="D13585" i="14"/>
  <c r="D13584" i="14"/>
  <c r="D13583" i="14"/>
  <c r="D13582" i="14"/>
  <c r="D13581" i="14"/>
  <c r="D13580" i="14"/>
  <c r="D13579" i="14"/>
  <c r="D13578" i="14"/>
  <c r="D13577" i="14"/>
  <c r="D13576" i="14"/>
  <c r="D13575" i="14"/>
  <c r="D13574" i="14"/>
  <c r="D13573" i="14"/>
  <c r="D13572" i="14"/>
  <c r="D13571" i="14"/>
  <c r="D13570" i="14"/>
  <c r="D13569" i="14"/>
  <c r="D13568" i="14"/>
  <c r="D13567" i="14"/>
  <c r="D13566" i="14"/>
  <c r="D13565" i="14"/>
  <c r="D13564" i="14"/>
  <c r="D13563" i="14"/>
  <c r="D13562" i="14"/>
  <c r="D13561" i="14"/>
  <c r="D13560" i="14"/>
  <c r="D13559" i="14"/>
  <c r="D13558" i="14"/>
  <c r="D13557" i="14"/>
  <c r="D13556" i="14"/>
  <c r="D13555" i="14"/>
  <c r="D13554" i="14"/>
  <c r="D13553" i="14"/>
  <c r="D13552" i="14"/>
  <c r="D13551" i="14"/>
  <c r="D13550" i="14"/>
  <c r="D13549" i="14"/>
  <c r="D13548" i="14"/>
  <c r="D13547" i="14"/>
  <c r="D13546" i="14"/>
  <c r="D13545" i="14"/>
  <c r="D13544" i="14"/>
  <c r="D13543" i="14"/>
  <c r="D13542" i="14"/>
  <c r="D13541" i="14"/>
  <c r="D13540" i="14"/>
  <c r="D13539" i="14"/>
  <c r="D13538" i="14"/>
  <c r="D13537" i="14"/>
  <c r="D13536" i="14"/>
  <c r="D13535" i="14"/>
  <c r="D13534" i="14"/>
  <c r="D13533" i="14"/>
  <c r="D13532" i="14"/>
  <c r="D13531" i="14"/>
  <c r="D13530" i="14"/>
  <c r="D13529" i="14"/>
  <c r="D13528" i="14"/>
  <c r="D13527" i="14"/>
  <c r="D13526" i="14"/>
  <c r="D13525" i="14"/>
  <c r="D13524" i="14"/>
  <c r="D13523" i="14"/>
  <c r="D13522" i="14"/>
  <c r="D13521" i="14"/>
  <c r="D13520" i="14"/>
  <c r="D13519" i="14"/>
  <c r="D13518" i="14"/>
  <c r="D13517" i="14"/>
  <c r="D13516" i="14"/>
  <c r="D13515" i="14"/>
  <c r="D13514" i="14"/>
  <c r="D13513" i="14"/>
  <c r="D13512" i="14"/>
  <c r="D13511" i="14"/>
  <c r="D13510" i="14"/>
  <c r="D13509" i="14"/>
  <c r="D13508" i="14"/>
  <c r="D13507" i="14"/>
  <c r="D13506" i="14"/>
  <c r="D13505" i="14"/>
  <c r="D13504" i="14"/>
  <c r="D13503" i="14"/>
  <c r="D13502" i="14"/>
  <c r="D13501" i="14"/>
  <c r="D13500" i="14"/>
  <c r="D13499" i="14"/>
  <c r="D13498" i="14"/>
  <c r="D13497" i="14"/>
  <c r="D13496" i="14"/>
  <c r="D13495" i="14"/>
  <c r="D13494" i="14"/>
  <c r="D13493" i="14"/>
  <c r="D13492" i="14"/>
  <c r="D13491" i="14"/>
  <c r="D13490" i="14"/>
  <c r="D13489" i="14"/>
  <c r="D13488" i="14"/>
  <c r="D13487" i="14"/>
  <c r="D13486" i="14"/>
  <c r="D13485" i="14"/>
  <c r="D13484" i="14"/>
  <c r="D13483" i="14"/>
  <c r="D13482" i="14"/>
  <c r="D13481" i="14"/>
  <c r="D13480" i="14"/>
  <c r="D13479" i="14"/>
  <c r="D13478" i="14"/>
  <c r="D13477" i="14"/>
  <c r="D13476" i="14"/>
  <c r="D13475" i="14"/>
  <c r="D13474" i="14"/>
  <c r="D13473" i="14"/>
  <c r="D13472" i="14"/>
  <c r="D13471" i="14"/>
  <c r="D13470" i="14"/>
  <c r="D13469" i="14"/>
  <c r="D13468" i="14"/>
  <c r="D13467" i="14"/>
  <c r="D13466" i="14"/>
  <c r="D13465" i="14"/>
  <c r="D13464" i="14"/>
  <c r="D13463" i="14"/>
  <c r="D13462" i="14"/>
  <c r="D13461" i="14"/>
  <c r="D13460" i="14"/>
  <c r="D13459" i="14"/>
  <c r="D13458" i="14"/>
  <c r="D13457" i="14"/>
  <c r="D13456" i="14"/>
  <c r="D13455" i="14"/>
  <c r="D13454" i="14"/>
  <c r="D13453" i="14"/>
  <c r="D13452" i="14"/>
  <c r="D13451" i="14"/>
  <c r="D13450" i="14"/>
  <c r="D13449" i="14"/>
  <c r="D13448" i="14"/>
  <c r="D13447" i="14"/>
  <c r="D13446" i="14"/>
  <c r="D13445" i="14"/>
  <c r="D13444" i="14"/>
  <c r="D13443" i="14"/>
  <c r="D13442" i="14"/>
  <c r="D13441" i="14"/>
  <c r="D13440" i="14"/>
  <c r="D13439" i="14"/>
  <c r="D13438" i="14"/>
  <c r="D13437" i="14"/>
  <c r="D13436" i="14"/>
  <c r="D13435" i="14"/>
  <c r="D13434" i="14"/>
  <c r="D13433" i="14"/>
  <c r="D13432" i="14"/>
  <c r="D13431" i="14"/>
  <c r="D13430" i="14"/>
  <c r="D13429" i="14"/>
  <c r="D13428" i="14"/>
  <c r="D13427" i="14"/>
  <c r="D13426" i="14"/>
  <c r="D13425" i="14"/>
  <c r="D13424" i="14"/>
  <c r="D13423" i="14"/>
  <c r="D13422" i="14"/>
  <c r="D13421" i="14"/>
  <c r="D13420" i="14"/>
  <c r="D13419" i="14"/>
  <c r="D13418" i="14"/>
  <c r="D13417" i="14"/>
  <c r="D13416" i="14"/>
  <c r="D13415" i="14"/>
  <c r="D13414" i="14"/>
  <c r="D13413" i="14"/>
  <c r="D13412" i="14"/>
  <c r="D13411" i="14"/>
  <c r="D13410" i="14"/>
  <c r="D13409" i="14"/>
  <c r="D13408" i="14"/>
  <c r="D13407" i="14"/>
  <c r="D13406" i="14"/>
  <c r="D13405" i="14"/>
  <c r="D13404" i="14"/>
  <c r="D13403" i="14"/>
  <c r="D13402" i="14"/>
  <c r="D13401" i="14"/>
  <c r="D13400" i="14"/>
  <c r="D13399" i="14"/>
  <c r="D13398" i="14"/>
  <c r="D13397" i="14"/>
  <c r="D13396" i="14"/>
  <c r="D13395" i="14"/>
  <c r="D13394" i="14"/>
  <c r="D13393" i="14"/>
  <c r="D13392" i="14"/>
  <c r="D13391" i="14"/>
  <c r="D13390" i="14"/>
  <c r="D13389" i="14"/>
  <c r="D13388" i="14"/>
  <c r="D13387" i="14"/>
  <c r="D13386" i="14"/>
  <c r="D13385" i="14"/>
  <c r="D13384" i="14"/>
  <c r="D13383" i="14"/>
  <c r="D13382" i="14"/>
  <c r="D13381" i="14"/>
  <c r="D13380" i="14"/>
  <c r="D13379" i="14"/>
  <c r="D13378" i="14"/>
  <c r="D13377" i="14"/>
  <c r="D13376" i="14"/>
  <c r="D13375" i="14"/>
  <c r="D13374" i="14"/>
  <c r="D13373" i="14"/>
  <c r="D13372" i="14"/>
  <c r="D13371" i="14"/>
  <c r="D13370" i="14"/>
  <c r="D13369" i="14"/>
  <c r="D13368" i="14"/>
  <c r="D13367" i="14"/>
  <c r="D13366" i="14"/>
  <c r="D13365" i="14"/>
  <c r="D13364" i="14"/>
  <c r="D13363" i="14"/>
  <c r="D13362" i="14"/>
  <c r="D13361" i="14"/>
  <c r="D13360" i="14"/>
  <c r="D13359" i="14"/>
  <c r="D13358" i="14"/>
  <c r="D13357" i="14"/>
  <c r="D13356" i="14"/>
  <c r="D13355" i="14"/>
  <c r="D13354" i="14"/>
  <c r="D13353" i="14"/>
  <c r="D13352" i="14"/>
  <c r="D13351" i="14"/>
  <c r="D13350" i="14"/>
  <c r="D13349" i="14"/>
  <c r="D13348" i="14"/>
  <c r="D13347" i="14"/>
  <c r="D13346" i="14"/>
  <c r="D13345" i="14"/>
  <c r="D13344" i="14"/>
  <c r="D13343" i="14"/>
  <c r="D13342" i="14"/>
  <c r="D13341" i="14"/>
  <c r="D13340" i="14"/>
  <c r="D13339" i="14"/>
  <c r="D13338" i="14"/>
  <c r="D13337" i="14"/>
  <c r="D13336" i="14"/>
  <c r="D13335" i="14"/>
  <c r="D13334" i="14"/>
  <c r="D13333" i="14"/>
  <c r="D13332" i="14"/>
  <c r="D13331" i="14"/>
  <c r="D13330" i="14"/>
  <c r="D13329" i="14"/>
  <c r="D13328" i="14"/>
  <c r="D13327" i="14"/>
  <c r="D13326" i="14"/>
  <c r="D13325" i="14"/>
  <c r="D13324" i="14"/>
  <c r="D13323" i="14"/>
  <c r="D13322" i="14"/>
  <c r="D13321" i="14"/>
  <c r="D13320" i="14"/>
  <c r="D13319" i="14"/>
  <c r="D13318" i="14"/>
  <c r="D13317" i="14"/>
  <c r="D13316" i="14"/>
  <c r="D13315" i="14"/>
  <c r="D13314" i="14"/>
  <c r="D13313" i="14"/>
  <c r="D13312" i="14"/>
  <c r="D13311" i="14"/>
  <c r="D13310" i="14"/>
  <c r="D13309" i="14"/>
  <c r="D13308" i="14"/>
  <c r="D13307" i="14"/>
  <c r="D13306" i="14"/>
  <c r="D13305" i="14"/>
  <c r="D13304" i="14"/>
  <c r="D13303" i="14"/>
  <c r="D13302" i="14"/>
  <c r="D13301" i="14"/>
  <c r="D13300" i="14"/>
  <c r="D13299" i="14"/>
  <c r="D13298" i="14"/>
  <c r="D13297" i="14"/>
  <c r="D13296" i="14"/>
  <c r="D13295" i="14"/>
  <c r="D13294" i="14"/>
  <c r="D13293" i="14"/>
  <c r="D13292" i="14"/>
  <c r="D13291" i="14"/>
  <c r="D13290" i="14"/>
  <c r="D13289" i="14"/>
  <c r="D13288" i="14"/>
  <c r="D13287" i="14"/>
  <c r="D13286" i="14"/>
  <c r="D13285" i="14"/>
  <c r="D13284" i="14"/>
  <c r="D13283" i="14"/>
  <c r="D13282" i="14"/>
  <c r="D13281" i="14"/>
  <c r="D13280" i="14"/>
  <c r="D13279" i="14"/>
  <c r="D13278" i="14"/>
  <c r="D13277" i="14"/>
  <c r="D13276" i="14"/>
  <c r="D13275" i="14"/>
  <c r="D13274" i="14"/>
  <c r="D13273" i="14"/>
  <c r="D13272" i="14"/>
  <c r="D13271" i="14"/>
  <c r="D13270" i="14"/>
  <c r="D13269" i="14"/>
  <c r="D13268" i="14"/>
  <c r="D13267" i="14"/>
  <c r="D13266" i="14"/>
  <c r="D13265" i="14"/>
  <c r="D13264" i="14"/>
  <c r="D13263" i="14"/>
  <c r="D13262" i="14"/>
  <c r="D13261" i="14"/>
  <c r="D13260" i="14"/>
  <c r="D13259" i="14"/>
  <c r="D13258" i="14"/>
  <c r="D13257" i="14"/>
  <c r="D13256" i="14"/>
  <c r="D13255" i="14"/>
  <c r="D13254" i="14"/>
  <c r="D13253" i="14"/>
  <c r="D13252" i="14"/>
  <c r="D13251" i="14"/>
  <c r="D13250" i="14"/>
  <c r="D13249" i="14"/>
  <c r="D13248" i="14"/>
  <c r="D13247" i="14"/>
  <c r="D13246" i="14"/>
  <c r="D13245" i="14"/>
  <c r="D13244" i="14"/>
  <c r="D13243" i="14"/>
  <c r="D13242" i="14"/>
  <c r="D13241" i="14"/>
  <c r="D13240" i="14"/>
  <c r="D13239" i="14"/>
  <c r="D13238" i="14"/>
  <c r="D13237" i="14"/>
  <c r="D13236" i="14"/>
  <c r="D13235" i="14"/>
  <c r="D13234" i="14"/>
  <c r="D13233" i="14"/>
  <c r="D13232" i="14"/>
  <c r="D13231" i="14"/>
  <c r="D13230" i="14"/>
  <c r="D13229" i="14"/>
  <c r="D13228" i="14"/>
  <c r="D13227" i="14"/>
  <c r="D13226" i="14"/>
  <c r="D13225" i="14"/>
  <c r="D13224" i="14"/>
  <c r="D13223" i="14"/>
  <c r="D13222" i="14"/>
  <c r="D13221" i="14"/>
  <c r="D13220" i="14"/>
  <c r="D13219" i="14"/>
  <c r="D13218" i="14"/>
  <c r="D13217" i="14"/>
  <c r="D13216" i="14"/>
  <c r="D13215" i="14"/>
  <c r="D13214" i="14"/>
  <c r="D13213" i="14"/>
  <c r="D13212" i="14"/>
  <c r="D13211" i="14"/>
  <c r="D13210" i="14"/>
  <c r="D13209" i="14"/>
  <c r="D13208" i="14"/>
  <c r="D13207" i="14"/>
  <c r="D13206" i="14"/>
  <c r="D13205" i="14"/>
  <c r="D13204" i="14"/>
  <c r="D13203" i="14"/>
  <c r="D13202" i="14"/>
  <c r="D13201" i="14"/>
  <c r="D13200" i="14"/>
  <c r="D13199" i="14"/>
  <c r="D13198" i="14"/>
  <c r="D13197" i="14"/>
  <c r="D13196" i="14"/>
  <c r="D13195" i="14"/>
  <c r="D13194" i="14"/>
  <c r="D13193" i="14"/>
  <c r="D13192" i="14"/>
  <c r="D13191" i="14"/>
  <c r="D13190" i="14"/>
  <c r="D13189" i="14"/>
  <c r="D13188" i="14"/>
  <c r="D13187" i="14"/>
  <c r="D13186" i="14"/>
  <c r="D13185" i="14"/>
  <c r="D13184" i="14"/>
  <c r="D13183" i="14"/>
  <c r="D13182" i="14"/>
  <c r="D13181" i="14"/>
  <c r="D13180" i="14"/>
  <c r="D13179" i="14"/>
  <c r="D13178" i="14"/>
  <c r="D13177" i="14"/>
  <c r="D13176" i="14"/>
  <c r="D13175" i="14"/>
  <c r="D13174" i="14"/>
  <c r="D13173" i="14"/>
  <c r="D13172" i="14"/>
  <c r="D13171" i="14"/>
  <c r="D13170" i="14"/>
  <c r="D13169" i="14"/>
  <c r="D13168" i="14"/>
  <c r="D13167" i="14"/>
  <c r="D13166" i="14"/>
  <c r="D13165" i="14"/>
  <c r="D13164" i="14"/>
  <c r="D13163" i="14"/>
  <c r="D13162" i="14"/>
  <c r="D13161" i="14"/>
  <c r="D13160" i="14"/>
  <c r="D13159" i="14"/>
  <c r="D13158" i="14"/>
  <c r="D13157" i="14"/>
  <c r="D13156" i="14"/>
  <c r="D13155" i="14"/>
  <c r="D13154" i="14"/>
  <c r="D13153" i="14"/>
  <c r="D13152" i="14"/>
  <c r="D13151" i="14"/>
  <c r="D13150" i="14"/>
  <c r="D13149" i="14"/>
  <c r="D13148" i="14"/>
  <c r="D13147" i="14"/>
  <c r="D13146" i="14"/>
  <c r="D13145" i="14"/>
  <c r="D13144" i="14"/>
  <c r="D13143" i="14"/>
  <c r="D13142" i="14"/>
  <c r="D13141" i="14"/>
  <c r="D13140" i="14"/>
  <c r="D13139" i="14"/>
  <c r="D13138" i="14"/>
  <c r="D13137" i="14"/>
  <c r="D13136" i="14"/>
  <c r="D13135" i="14"/>
  <c r="D13134" i="14"/>
  <c r="D13133" i="14"/>
  <c r="D13132" i="14"/>
  <c r="D13131" i="14"/>
  <c r="D13130" i="14"/>
  <c r="D13129" i="14"/>
  <c r="D13128" i="14"/>
  <c r="D13127" i="14"/>
  <c r="D13126" i="14"/>
  <c r="D13125" i="14"/>
  <c r="D13124" i="14"/>
  <c r="D13123" i="14"/>
  <c r="D13122" i="14"/>
  <c r="D13121" i="14"/>
  <c r="D13120" i="14"/>
  <c r="D13119" i="14"/>
  <c r="D13118" i="14"/>
  <c r="D13117" i="14"/>
  <c r="D13116" i="14"/>
  <c r="D13115" i="14"/>
  <c r="D13114" i="14"/>
  <c r="D13113" i="14"/>
  <c r="D13112" i="14"/>
  <c r="D13111" i="14"/>
  <c r="D13110" i="14"/>
  <c r="D13109" i="14"/>
  <c r="D13108" i="14"/>
  <c r="D13107" i="14"/>
  <c r="D13106" i="14"/>
  <c r="D13105" i="14"/>
  <c r="D13104" i="14"/>
  <c r="D13103" i="14"/>
  <c r="D13102" i="14"/>
  <c r="D13101" i="14"/>
  <c r="D13100" i="14"/>
  <c r="D13099" i="14"/>
  <c r="D13098" i="14"/>
  <c r="D13097" i="14"/>
  <c r="D13096" i="14"/>
  <c r="D13095" i="14"/>
  <c r="D13094" i="14"/>
  <c r="D13093" i="14"/>
  <c r="D13092" i="14"/>
  <c r="D13091" i="14"/>
  <c r="D13090" i="14"/>
  <c r="D13089" i="14"/>
  <c r="D13088" i="14"/>
  <c r="D13087" i="14"/>
  <c r="D13086" i="14"/>
  <c r="D13085" i="14"/>
  <c r="D13084" i="14"/>
  <c r="D13083" i="14"/>
  <c r="D13082" i="14"/>
  <c r="D13081" i="14"/>
  <c r="D13080" i="14"/>
  <c r="D13079" i="14"/>
  <c r="D13078" i="14"/>
  <c r="D13077" i="14"/>
  <c r="D13076" i="14"/>
  <c r="D13075" i="14"/>
  <c r="D13074" i="14"/>
  <c r="D13073" i="14"/>
  <c r="D13072" i="14"/>
  <c r="D13071" i="14"/>
  <c r="D13070" i="14"/>
  <c r="D13069" i="14"/>
  <c r="D13068" i="14"/>
  <c r="D13067" i="14"/>
  <c r="D13066" i="14"/>
  <c r="D13065" i="14"/>
  <c r="D13064" i="14"/>
  <c r="D13063" i="14"/>
  <c r="D13062" i="14"/>
  <c r="D13061" i="14"/>
  <c r="D13060" i="14"/>
  <c r="D13059" i="14"/>
  <c r="D13058" i="14"/>
  <c r="D13057" i="14"/>
  <c r="D13056" i="14"/>
  <c r="D13055" i="14"/>
  <c r="D13054" i="14"/>
  <c r="D13053" i="14"/>
  <c r="D13052" i="14"/>
  <c r="D13051" i="14"/>
  <c r="D13050" i="14"/>
  <c r="D13049" i="14"/>
  <c r="D13048" i="14"/>
  <c r="D13047" i="14"/>
  <c r="D13046" i="14"/>
  <c r="D13045" i="14"/>
  <c r="D13044" i="14"/>
  <c r="D13043" i="14"/>
  <c r="D13042" i="14"/>
  <c r="D13041" i="14"/>
  <c r="D13040" i="14"/>
  <c r="D13039" i="14"/>
  <c r="D13038" i="14"/>
  <c r="D13037" i="14"/>
  <c r="D13036" i="14"/>
  <c r="D13035" i="14"/>
  <c r="D13034" i="14"/>
  <c r="D13033" i="14"/>
  <c r="D13032" i="14"/>
  <c r="D13031" i="14"/>
  <c r="D13030" i="14"/>
  <c r="D13029" i="14"/>
  <c r="D13028" i="14"/>
  <c r="D13027" i="14"/>
  <c r="D13026" i="14"/>
  <c r="D13025" i="14"/>
  <c r="D13024" i="14"/>
  <c r="D13023" i="14"/>
  <c r="D13022" i="14"/>
  <c r="D13021" i="14"/>
  <c r="D13020" i="14"/>
  <c r="D13019" i="14"/>
  <c r="D13018" i="14"/>
  <c r="D13017" i="14"/>
  <c r="D13016" i="14"/>
  <c r="D13015" i="14"/>
  <c r="D13014" i="14"/>
  <c r="D13013" i="14"/>
  <c r="D13012" i="14"/>
  <c r="D13011" i="14"/>
  <c r="D13010" i="14"/>
  <c r="D13009" i="14"/>
  <c r="D13008" i="14"/>
  <c r="D13007" i="14"/>
  <c r="D13006" i="14"/>
  <c r="D13005" i="14"/>
  <c r="D13004" i="14"/>
  <c r="D13003" i="14"/>
  <c r="D13002" i="14"/>
  <c r="D13001" i="14"/>
  <c r="D13000" i="14"/>
  <c r="D12999" i="14"/>
  <c r="D12998" i="14"/>
  <c r="D12997" i="14"/>
  <c r="D12996" i="14"/>
  <c r="D12995" i="14"/>
  <c r="D12994" i="14"/>
  <c r="D12993" i="14"/>
  <c r="D12992" i="14"/>
  <c r="D12991" i="14"/>
  <c r="D12990" i="14"/>
  <c r="D12989" i="14"/>
  <c r="D12988" i="14"/>
  <c r="D12987" i="14"/>
  <c r="D12986" i="14"/>
  <c r="D12985" i="14"/>
  <c r="D12984" i="14"/>
  <c r="D12983" i="14"/>
  <c r="D12982" i="14"/>
  <c r="D12981" i="14"/>
  <c r="D12980" i="14"/>
  <c r="D12979" i="14"/>
  <c r="D12978" i="14"/>
  <c r="D12977" i="14"/>
  <c r="D12976" i="14"/>
  <c r="D12975" i="14"/>
  <c r="D12974" i="14"/>
  <c r="D12973" i="14"/>
  <c r="D12972" i="14"/>
  <c r="D12971" i="14"/>
  <c r="D12970" i="14"/>
  <c r="D12969" i="14"/>
  <c r="D12968" i="14"/>
  <c r="D12967" i="14"/>
  <c r="D12966" i="14"/>
  <c r="D12965" i="14"/>
  <c r="D12964" i="14"/>
  <c r="D12963" i="14"/>
  <c r="D12962" i="14"/>
  <c r="D12961" i="14"/>
  <c r="D12960" i="14"/>
  <c r="D12959" i="14"/>
  <c r="D12958" i="14"/>
  <c r="D12957" i="14"/>
  <c r="D12956" i="14"/>
  <c r="D12955" i="14"/>
  <c r="D12954" i="14"/>
  <c r="D12953" i="14"/>
  <c r="D12952" i="14"/>
  <c r="D12951" i="14"/>
  <c r="D12950" i="14"/>
  <c r="D12949" i="14"/>
  <c r="D12948" i="14"/>
  <c r="D12947" i="14"/>
  <c r="D12946" i="14"/>
  <c r="D12945" i="14"/>
  <c r="D12944" i="14"/>
  <c r="D12943" i="14"/>
  <c r="D12942" i="14"/>
  <c r="D12941" i="14"/>
  <c r="D12940" i="14"/>
  <c r="D12939" i="14"/>
  <c r="D12938" i="14"/>
  <c r="D12937" i="14"/>
  <c r="D12936" i="14"/>
  <c r="D12935" i="14"/>
  <c r="D12934" i="14"/>
  <c r="D12933" i="14"/>
  <c r="D12932" i="14"/>
  <c r="D12931" i="14"/>
  <c r="D12930" i="14"/>
  <c r="D12929" i="14"/>
  <c r="D12928" i="14"/>
  <c r="D12927" i="14"/>
  <c r="D12926" i="14"/>
  <c r="D12925" i="14"/>
  <c r="D12924" i="14"/>
  <c r="D12923" i="14"/>
  <c r="D12922" i="14"/>
  <c r="D12921" i="14"/>
  <c r="D12920" i="14"/>
  <c r="D12919" i="14"/>
  <c r="D12918" i="14"/>
  <c r="D12917" i="14"/>
  <c r="D12916" i="14"/>
  <c r="D12915" i="14"/>
  <c r="D12914" i="14"/>
  <c r="D12913" i="14"/>
  <c r="D12912" i="14"/>
  <c r="D12911" i="14"/>
  <c r="D12910" i="14"/>
  <c r="D12909" i="14"/>
  <c r="D12908" i="14"/>
  <c r="D12907" i="14"/>
  <c r="D12906" i="14"/>
  <c r="D12905" i="14"/>
  <c r="D12904" i="14"/>
  <c r="D12903" i="14"/>
  <c r="D12902" i="14"/>
  <c r="D12901" i="14"/>
  <c r="D12900" i="14"/>
  <c r="D12899" i="14"/>
  <c r="D12898" i="14"/>
  <c r="D12897" i="14"/>
  <c r="D12896" i="14"/>
  <c r="D12895" i="14"/>
  <c r="D12894" i="14"/>
  <c r="D12893" i="14"/>
  <c r="D12892" i="14"/>
  <c r="D12891" i="14"/>
  <c r="D12890" i="14"/>
  <c r="D12889" i="14"/>
  <c r="D12888" i="14"/>
  <c r="D12887" i="14"/>
  <c r="D12886" i="14"/>
  <c r="D12885" i="14"/>
  <c r="D12884" i="14"/>
  <c r="D12883" i="14"/>
  <c r="D12882" i="14"/>
  <c r="D12881" i="14"/>
  <c r="D12880" i="14"/>
  <c r="D12879" i="14"/>
  <c r="D12878" i="14"/>
  <c r="D12877" i="14"/>
  <c r="D12876" i="14"/>
  <c r="D12875" i="14"/>
  <c r="D12874" i="14"/>
  <c r="D12873" i="14"/>
  <c r="D12872" i="14"/>
  <c r="D12871" i="14"/>
  <c r="D12870" i="14"/>
  <c r="D12869" i="14"/>
  <c r="D12868" i="14"/>
  <c r="D12867" i="14"/>
  <c r="D12866" i="14"/>
  <c r="D12865" i="14"/>
  <c r="D12864" i="14"/>
  <c r="D12863" i="14"/>
  <c r="D12862" i="14"/>
  <c r="D12861" i="14"/>
  <c r="D12860" i="14"/>
  <c r="D12859" i="14"/>
  <c r="D12858" i="14"/>
  <c r="D12857" i="14"/>
  <c r="D12856" i="14"/>
  <c r="D12855" i="14"/>
  <c r="D12854" i="14"/>
  <c r="D12853" i="14"/>
  <c r="D12852" i="14"/>
  <c r="D12851" i="14"/>
  <c r="D12850" i="14"/>
  <c r="D12849" i="14"/>
  <c r="D12848" i="14"/>
  <c r="D12847" i="14"/>
  <c r="D12846" i="14"/>
  <c r="D12845" i="14"/>
  <c r="D12844" i="14"/>
  <c r="D12843" i="14"/>
  <c r="D12842" i="14"/>
  <c r="D12841" i="14"/>
  <c r="D12840" i="14"/>
  <c r="D12839" i="14"/>
  <c r="D12838" i="14"/>
  <c r="D12837" i="14"/>
  <c r="D12836" i="14"/>
  <c r="D12835" i="14"/>
  <c r="D12834" i="14"/>
  <c r="D12833" i="14"/>
  <c r="D12832" i="14"/>
  <c r="D12831" i="14"/>
  <c r="D12830" i="14"/>
  <c r="D12829" i="14"/>
  <c r="D12828" i="14"/>
  <c r="D12827" i="14"/>
  <c r="D12826" i="14"/>
  <c r="D12825" i="14"/>
  <c r="D12824" i="14"/>
  <c r="D12823" i="14"/>
  <c r="D12822" i="14"/>
  <c r="D12821" i="14"/>
  <c r="D12820" i="14"/>
  <c r="D12819" i="14"/>
  <c r="D12818" i="14"/>
  <c r="D12817" i="14"/>
  <c r="D12816" i="14"/>
  <c r="D12815" i="14"/>
  <c r="D12814" i="14"/>
  <c r="D12813" i="14"/>
  <c r="D12812" i="14"/>
  <c r="D12811" i="14"/>
  <c r="D12810" i="14"/>
  <c r="D12809" i="14"/>
  <c r="D12808" i="14"/>
  <c r="D12807" i="14"/>
  <c r="D12806" i="14"/>
  <c r="D12805" i="14"/>
  <c r="D12804" i="14"/>
  <c r="D12803" i="14"/>
  <c r="D12802" i="14"/>
  <c r="D12801" i="14"/>
  <c r="D12800" i="14"/>
  <c r="D12799" i="14"/>
  <c r="D12798" i="14"/>
  <c r="D12797" i="14"/>
  <c r="D12796" i="14"/>
  <c r="D12795" i="14"/>
  <c r="D12794" i="14"/>
  <c r="D12793" i="14"/>
  <c r="D12792" i="14"/>
  <c r="D12791" i="14"/>
  <c r="D12790" i="14"/>
  <c r="D12789" i="14"/>
  <c r="D12788" i="14"/>
  <c r="D12787" i="14"/>
  <c r="D12786" i="14"/>
  <c r="D12785" i="14"/>
  <c r="D12784" i="14"/>
  <c r="D12783" i="14"/>
  <c r="D12782" i="14"/>
  <c r="D12781" i="14"/>
  <c r="D12780" i="14"/>
  <c r="D12779" i="14"/>
  <c r="D12778" i="14"/>
  <c r="D12777" i="14"/>
  <c r="D12776" i="14"/>
  <c r="D12775" i="14"/>
  <c r="D12774" i="14"/>
  <c r="D12773" i="14"/>
  <c r="D12772" i="14"/>
  <c r="D12771" i="14"/>
  <c r="D12770" i="14"/>
  <c r="D12769" i="14"/>
  <c r="D12768" i="14"/>
  <c r="D12767" i="14"/>
  <c r="D12766" i="14"/>
  <c r="D12765" i="14"/>
  <c r="D12764" i="14"/>
  <c r="D12763" i="14"/>
  <c r="D12762" i="14"/>
  <c r="D12761" i="14"/>
  <c r="D12760" i="14"/>
  <c r="D12759" i="14"/>
  <c r="D12758" i="14"/>
  <c r="D12757" i="14"/>
  <c r="D12756" i="14"/>
  <c r="D12755" i="14"/>
  <c r="D12754" i="14"/>
  <c r="D12753" i="14"/>
  <c r="D12752" i="14"/>
  <c r="D12751" i="14"/>
  <c r="D12750" i="14"/>
  <c r="D12749" i="14"/>
  <c r="D12748" i="14"/>
  <c r="D12747" i="14"/>
  <c r="D12746" i="14"/>
  <c r="D12745" i="14"/>
  <c r="D12744" i="14"/>
  <c r="D12743" i="14"/>
  <c r="D12742" i="14"/>
  <c r="D12741" i="14"/>
  <c r="D12740" i="14"/>
  <c r="D12739" i="14"/>
  <c r="D12738" i="14"/>
  <c r="D12737" i="14"/>
  <c r="D12736" i="14"/>
  <c r="D12735" i="14"/>
  <c r="D12734" i="14"/>
  <c r="D12733" i="14"/>
  <c r="D12732" i="14"/>
  <c r="D12731" i="14"/>
  <c r="D12730" i="14"/>
  <c r="D12729" i="14"/>
  <c r="D12728" i="14"/>
  <c r="D12727" i="14"/>
  <c r="D12726" i="14"/>
  <c r="D12725" i="14"/>
  <c r="D12724" i="14"/>
  <c r="D12723" i="14"/>
  <c r="D12722" i="14"/>
  <c r="D12721" i="14"/>
  <c r="D12720" i="14"/>
  <c r="D12719" i="14"/>
  <c r="D12718" i="14"/>
  <c r="D12717" i="14"/>
  <c r="D12716" i="14"/>
  <c r="D12715" i="14"/>
  <c r="D12714" i="14"/>
  <c r="D12713" i="14"/>
  <c r="D12712" i="14"/>
  <c r="D12711" i="14"/>
  <c r="D12710" i="14"/>
  <c r="D12709" i="14"/>
  <c r="D12708" i="14"/>
  <c r="D12707" i="14"/>
  <c r="D12706" i="14"/>
  <c r="D12705" i="14"/>
  <c r="D12704" i="14"/>
  <c r="D12703" i="14"/>
  <c r="D12702" i="14"/>
  <c r="D12701" i="14"/>
  <c r="D12700" i="14"/>
  <c r="D12699" i="14"/>
  <c r="D12698" i="14"/>
  <c r="D12697" i="14"/>
  <c r="D12696" i="14"/>
  <c r="D12695" i="14"/>
  <c r="D12694" i="14"/>
  <c r="D12693" i="14"/>
  <c r="D12692" i="14"/>
  <c r="D12691" i="14"/>
  <c r="D12690" i="14"/>
  <c r="D12689" i="14"/>
  <c r="D12688" i="14"/>
  <c r="D12687" i="14"/>
  <c r="D12686" i="14"/>
  <c r="D12685" i="14"/>
  <c r="D12684" i="14"/>
  <c r="D12683" i="14"/>
  <c r="D12682" i="14"/>
  <c r="D12681" i="14"/>
  <c r="D12680" i="14"/>
  <c r="D12679" i="14"/>
  <c r="D12678" i="14"/>
  <c r="D12677" i="14"/>
  <c r="D12676" i="14"/>
  <c r="D12675" i="14"/>
  <c r="D12674" i="14"/>
  <c r="D12673" i="14"/>
  <c r="D12672" i="14"/>
  <c r="D12671" i="14"/>
  <c r="D12670" i="14"/>
  <c r="D12669" i="14"/>
  <c r="D12668" i="14"/>
  <c r="D12667" i="14"/>
  <c r="D12666" i="14"/>
  <c r="D12665" i="14"/>
  <c r="D12664" i="14"/>
  <c r="D12663" i="14"/>
  <c r="D12662" i="14"/>
  <c r="D12661" i="14"/>
  <c r="D12660" i="14"/>
  <c r="D12659" i="14"/>
  <c r="D12658" i="14"/>
  <c r="D12657" i="14"/>
  <c r="D12656" i="14"/>
  <c r="D12655" i="14"/>
  <c r="D12654" i="14"/>
  <c r="D12653" i="14"/>
  <c r="D12652" i="14"/>
  <c r="D12651" i="14"/>
  <c r="D12650" i="14"/>
  <c r="D12649" i="14"/>
  <c r="D12648" i="14"/>
  <c r="D12647" i="14"/>
  <c r="D12646" i="14"/>
  <c r="D12645" i="14"/>
  <c r="D12644" i="14"/>
  <c r="D12643" i="14"/>
  <c r="D12642" i="14"/>
  <c r="D12641" i="14"/>
  <c r="D12640" i="14"/>
  <c r="D12639" i="14"/>
  <c r="D12638" i="14"/>
  <c r="D12637" i="14"/>
  <c r="D12636" i="14"/>
  <c r="D12635" i="14"/>
  <c r="D12634" i="14"/>
  <c r="D12633" i="14"/>
  <c r="D12632" i="14"/>
  <c r="D12631" i="14"/>
  <c r="D12630" i="14"/>
  <c r="D12629" i="14"/>
  <c r="D12628" i="14"/>
  <c r="D12627" i="14"/>
  <c r="D12626" i="14"/>
  <c r="D12625" i="14"/>
  <c r="D12624" i="14"/>
  <c r="D12623" i="14"/>
  <c r="D12622" i="14"/>
  <c r="D12621" i="14"/>
  <c r="D12620" i="14"/>
  <c r="D12619" i="14"/>
  <c r="D12618" i="14"/>
  <c r="D12617" i="14"/>
  <c r="D12616" i="14"/>
  <c r="D12615" i="14"/>
  <c r="D12614" i="14"/>
  <c r="D12613" i="14"/>
  <c r="D12612" i="14"/>
  <c r="D12611" i="14"/>
  <c r="D12610" i="14"/>
  <c r="D12609" i="14"/>
  <c r="D12608" i="14"/>
  <c r="D12607" i="14"/>
  <c r="D12606" i="14"/>
  <c r="D12605" i="14"/>
  <c r="D12604" i="14"/>
  <c r="D12603" i="14"/>
  <c r="D12602" i="14"/>
  <c r="D12601" i="14"/>
  <c r="D12600" i="14"/>
  <c r="D12599" i="14"/>
  <c r="D12598" i="14"/>
  <c r="D12597" i="14"/>
  <c r="D12596" i="14"/>
  <c r="D12595" i="14"/>
  <c r="D12594" i="14"/>
  <c r="D12593" i="14"/>
  <c r="D12592" i="14"/>
  <c r="D12591" i="14"/>
  <c r="D12590" i="14"/>
  <c r="D12589" i="14"/>
  <c r="D12588" i="14"/>
  <c r="D12587" i="14"/>
  <c r="D12586" i="14"/>
  <c r="D12585" i="14"/>
  <c r="D12584" i="14"/>
  <c r="D12583" i="14"/>
  <c r="D12582" i="14"/>
  <c r="D12581" i="14"/>
  <c r="D12580" i="14"/>
  <c r="D12579" i="14"/>
  <c r="D12578" i="14"/>
  <c r="D12577" i="14"/>
  <c r="D12576" i="14"/>
  <c r="D12575" i="14"/>
  <c r="D12574" i="14"/>
  <c r="D12573" i="14"/>
  <c r="D12572" i="14"/>
  <c r="D12571" i="14"/>
  <c r="D12570" i="14"/>
  <c r="D12569" i="14"/>
  <c r="D12568" i="14"/>
  <c r="D12567" i="14"/>
  <c r="D12566" i="14"/>
  <c r="D12565" i="14"/>
  <c r="D12564" i="14"/>
  <c r="D12563" i="14"/>
  <c r="D12562" i="14"/>
  <c r="D12561" i="14"/>
  <c r="D12560" i="14"/>
  <c r="D12559" i="14"/>
  <c r="D12558" i="14"/>
  <c r="D12557" i="14"/>
  <c r="D12556" i="14"/>
  <c r="D12555" i="14"/>
  <c r="D12554" i="14"/>
  <c r="D12553" i="14"/>
  <c r="D12552" i="14"/>
  <c r="D12551" i="14"/>
  <c r="D12550" i="14"/>
  <c r="D12549" i="14"/>
  <c r="D12548" i="14"/>
  <c r="D12547" i="14"/>
  <c r="D12546" i="14"/>
  <c r="D12545" i="14"/>
  <c r="D12544" i="14"/>
  <c r="D12543" i="14"/>
  <c r="D12542" i="14"/>
  <c r="D12541" i="14"/>
  <c r="D12540" i="14"/>
  <c r="D12539" i="14"/>
  <c r="D12538" i="14"/>
  <c r="D12537" i="14"/>
  <c r="D12536" i="14"/>
  <c r="D12535" i="14"/>
  <c r="D12534" i="14"/>
  <c r="D12533" i="14"/>
  <c r="D12532" i="14"/>
  <c r="D12531" i="14"/>
  <c r="D12530" i="14"/>
  <c r="D12529" i="14"/>
  <c r="D12528" i="14"/>
  <c r="D12527" i="14"/>
  <c r="D12526" i="14"/>
  <c r="D12525" i="14"/>
  <c r="D12524" i="14"/>
  <c r="D12523" i="14"/>
  <c r="D12522" i="14"/>
  <c r="D12521" i="14"/>
  <c r="D12520" i="14"/>
  <c r="D12519" i="14"/>
  <c r="D12518" i="14"/>
  <c r="D12517" i="14"/>
  <c r="D12516" i="14"/>
  <c r="D12515" i="14"/>
  <c r="D12514" i="14"/>
  <c r="D12513" i="14"/>
  <c r="D12512" i="14"/>
  <c r="D12511" i="14"/>
  <c r="D12510" i="14"/>
  <c r="D12509" i="14"/>
  <c r="D12508" i="14"/>
  <c r="D12507" i="14"/>
  <c r="D12506" i="14"/>
  <c r="D12505" i="14"/>
  <c r="D12504" i="14"/>
  <c r="D12503" i="14"/>
  <c r="D12502" i="14"/>
  <c r="D12501" i="14"/>
  <c r="D12500" i="14"/>
  <c r="D12499" i="14"/>
  <c r="D12498" i="14"/>
  <c r="D12497" i="14"/>
  <c r="D12496" i="14"/>
  <c r="D12495" i="14"/>
  <c r="D12494" i="14"/>
  <c r="D12493" i="14"/>
  <c r="D12492" i="14"/>
  <c r="D12491" i="14"/>
  <c r="D12490" i="14"/>
  <c r="D12489" i="14"/>
  <c r="D12488" i="14"/>
  <c r="D12487" i="14"/>
  <c r="D12486" i="14"/>
  <c r="D12485" i="14"/>
  <c r="D12484" i="14"/>
  <c r="D12483" i="14"/>
  <c r="D12482" i="14"/>
  <c r="D12481" i="14"/>
  <c r="D12480" i="14"/>
  <c r="D12479" i="14"/>
  <c r="D12478" i="14"/>
  <c r="D12477" i="14"/>
  <c r="D12476" i="14"/>
  <c r="D12475" i="14"/>
  <c r="D12474" i="14"/>
  <c r="D12473" i="14"/>
  <c r="D12472" i="14"/>
  <c r="D12471" i="14"/>
  <c r="D12470" i="14"/>
  <c r="D12469" i="14"/>
  <c r="D12468" i="14"/>
  <c r="D12467" i="14"/>
  <c r="D12466" i="14"/>
  <c r="D12465" i="14"/>
  <c r="D12464" i="14"/>
  <c r="D12463" i="14"/>
  <c r="D12462" i="14"/>
  <c r="D12461" i="14"/>
  <c r="D12460" i="14"/>
  <c r="D12459" i="14"/>
  <c r="D12458" i="14"/>
  <c r="D12457" i="14"/>
  <c r="D12456" i="14"/>
  <c r="D12455" i="14"/>
  <c r="D12454" i="14"/>
  <c r="D12453" i="14"/>
  <c r="D12452" i="14"/>
  <c r="D12451" i="14"/>
  <c r="D12450" i="14"/>
  <c r="D12449" i="14"/>
  <c r="D12448" i="14"/>
  <c r="D12447" i="14"/>
  <c r="D12446" i="14"/>
  <c r="D12445" i="14"/>
  <c r="D12444" i="14"/>
  <c r="D12443" i="14"/>
  <c r="D12442" i="14"/>
  <c r="D12441" i="14"/>
  <c r="D12440" i="14"/>
  <c r="D12439" i="14"/>
  <c r="D12438" i="14"/>
  <c r="D12437" i="14"/>
  <c r="D12436" i="14"/>
  <c r="D12435" i="14"/>
  <c r="D12434" i="14"/>
  <c r="D12433" i="14"/>
  <c r="D12432" i="14"/>
  <c r="D12431" i="14"/>
  <c r="D12430" i="14"/>
  <c r="D12429" i="14"/>
  <c r="D12428" i="14"/>
  <c r="D12427" i="14"/>
  <c r="D12426" i="14"/>
  <c r="D12425" i="14"/>
  <c r="D12424" i="14"/>
  <c r="D12423" i="14"/>
  <c r="D12422" i="14"/>
  <c r="D12421" i="14"/>
  <c r="D12420" i="14"/>
  <c r="D12419" i="14"/>
  <c r="D12418" i="14"/>
  <c r="D12417" i="14"/>
  <c r="D12416" i="14"/>
  <c r="D12415" i="14"/>
  <c r="D12414" i="14"/>
  <c r="D12413" i="14"/>
  <c r="D12412" i="14"/>
  <c r="D12411" i="14"/>
  <c r="D12410" i="14"/>
  <c r="D12409" i="14"/>
  <c r="D12408" i="14"/>
  <c r="D12407" i="14"/>
  <c r="D12406" i="14"/>
  <c r="D12405" i="14"/>
  <c r="D12404" i="14"/>
  <c r="D12403" i="14"/>
  <c r="D12402" i="14"/>
  <c r="D12401" i="14"/>
  <c r="D12400" i="14"/>
  <c r="D12399" i="14"/>
  <c r="D12398" i="14"/>
  <c r="D12397" i="14"/>
  <c r="D12396" i="14"/>
  <c r="D12395" i="14"/>
  <c r="D12394" i="14"/>
  <c r="D12393" i="14"/>
  <c r="D12392" i="14"/>
  <c r="D12391" i="14"/>
  <c r="D12390" i="14"/>
  <c r="D12389" i="14"/>
  <c r="D12388" i="14"/>
  <c r="D12387" i="14"/>
  <c r="D12386" i="14"/>
  <c r="D12385" i="14"/>
  <c r="D12384" i="14"/>
  <c r="D12383" i="14"/>
  <c r="D12382" i="14"/>
  <c r="D12381" i="14"/>
  <c r="D12380" i="14"/>
  <c r="D12379" i="14"/>
  <c r="D12378" i="14"/>
  <c r="D12377" i="14"/>
  <c r="D12376" i="14"/>
  <c r="D12375" i="14"/>
  <c r="D12374" i="14"/>
  <c r="D12373" i="14"/>
  <c r="D12372" i="14"/>
  <c r="D12371" i="14"/>
  <c r="D12370" i="14"/>
  <c r="D12369" i="14"/>
  <c r="D12368" i="14"/>
  <c r="D12367" i="14"/>
  <c r="D12366" i="14"/>
  <c r="D12365" i="14"/>
  <c r="D12364" i="14"/>
  <c r="D12363" i="14"/>
  <c r="D12362" i="14"/>
  <c r="D12361" i="14"/>
  <c r="D12360" i="14"/>
  <c r="D12359" i="14"/>
  <c r="D12358" i="14"/>
  <c r="D12357" i="14"/>
  <c r="D12356" i="14"/>
  <c r="D12355" i="14"/>
  <c r="D12354" i="14"/>
  <c r="D12353" i="14"/>
  <c r="D12352" i="14"/>
  <c r="D12351" i="14"/>
  <c r="D12350" i="14"/>
  <c r="D12349" i="14"/>
  <c r="D12348" i="14"/>
  <c r="D12347" i="14"/>
  <c r="D12346" i="14"/>
  <c r="D12345" i="14"/>
  <c r="D12344" i="14"/>
  <c r="D12343" i="14"/>
  <c r="D12342" i="14"/>
  <c r="D12341" i="14"/>
  <c r="D12340" i="14"/>
  <c r="D12339" i="14"/>
  <c r="D12338" i="14"/>
  <c r="D12337" i="14"/>
  <c r="D12336" i="14"/>
  <c r="D12335" i="14"/>
  <c r="D12334" i="14"/>
  <c r="D12333" i="14"/>
  <c r="D12332" i="14"/>
  <c r="D12331" i="14"/>
  <c r="D12330" i="14"/>
  <c r="D12329" i="14"/>
  <c r="D12328" i="14"/>
  <c r="D12327" i="14"/>
  <c r="D12326" i="14"/>
  <c r="D12325" i="14"/>
  <c r="D12324" i="14"/>
  <c r="D12323" i="14"/>
  <c r="D12322" i="14"/>
  <c r="D12321" i="14"/>
  <c r="D12320" i="14"/>
  <c r="D12319" i="14"/>
  <c r="D12318" i="14"/>
  <c r="D12317" i="14"/>
  <c r="D12316" i="14"/>
  <c r="D12315" i="14"/>
  <c r="D12314" i="14"/>
  <c r="D12313" i="14"/>
  <c r="D12312" i="14"/>
  <c r="D12311" i="14"/>
  <c r="D12310" i="14"/>
  <c r="D12309" i="14"/>
  <c r="D12308" i="14"/>
  <c r="D12307" i="14"/>
  <c r="D12306" i="14"/>
  <c r="D12305" i="14"/>
  <c r="D12304" i="14"/>
  <c r="D12303" i="14"/>
  <c r="D12302" i="14"/>
  <c r="D12301" i="14"/>
  <c r="D12300" i="14"/>
  <c r="D12299" i="14"/>
  <c r="D12298" i="14"/>
  <c r="D12297" i="14"/>
  <c r="D12296" i="14"/>
  <c r="D12295" i="14"/>
  <c r="D12294" i="14"/>
  <c r="D12293" i="14"/>
  <c r="D12292" i="14"/>
  <c r="D12291" i="14"/>
  <c r="D12290" i="14"/>
  <c r="D12289" i="14"/>
  <c r="D12288" i="14"/>
  <c r="D12287" i="14"/>
  <c r="D12286" i="14"/>
  <c r="D12285" i="14"/>
  <c r="D12284" i="14"/>
  <c r="D12283" i="14"/>
  <c r="D12282" i="14"/>
  <c r="D12281" i="14"/>
  <c r="D12280" i="14"/>
  <c r="D12279" i="14"/>
  <c r="D12278" i="14"/>
  <c r="D12277" i="14"/>
  <c r="D12276" i="14"/>
  <c r="D12275" i="14"/>
  <c r="D12274" i="14"/>
  <c r="D12273" i="14"/>
  <c r="D12272" i="14"/>
  <c r="D12271" i="14"/>
  <c r="D12270" i="14"/>
  <c r="D12269" i="14"/>
  <c r="D12268" i="14"/>
  <c r="D12267" i="14"/>
  <c r="D12266" i="14"/>
  <c r="D12265" i="14"/>
  <c r="D12264" i="14"/>
  <c r="D12263" i="14"/>
  <c r="D12262" i="14"/>
  <c r="D12261" i="14"/>
  <c r="D12260" i="14"/>
  <c r="D12259" i="14"/>
  <c r="D12258" i="14"/>
  <c r="D12257" i="14"/>
  <c r="D12256" i="14"/>
  <c r="D12255" i="14"/>
  <c r="D12254" i="14"/>
  <c r="D12253" i="14"/>
  <c r="D12252" i="14"/>
  <c r="D12251" i="14"/>
  <c r="D12250" i="14"/>
  <c r="D12249" i="14"/>
  <c r="D12248" i="14"/>
  <c r="D12247" i="14"/>
  <c r="D12246" i="14"/>
  <c r="D12245" i="14"/>
  <c r="D12244" i="14"/>
  <c r="D12243" i="14"/>
  <c r="D12242" i="14"/>
  <c r="D12241" i="14"/>
  <c r="D12240" i="14"/>
  <c r="D12239" i="14"/>
  <c r="D12238" i="14"/>
  <c r="D12237" i="14"/>
  <c r="D12236" i="14"/>
  <c r="D12235" i="14"/>
  <c r="D12234" i="14"/>
  <c r="D12233" i="14"/>
  <c r="D12232" i="14"/>
  <c r="D12231" i="14"/>
  <c r="D12230" i="14"/>
  <c r="D12229" i="14"/>
  <c r="D12228" i="14"/>
  <c r="D12227" i="14"/>
  <c r="D12226" i="14"/>
  <c r="D12225" i="14"/>
  <c r="D12224" i="14"/>
  <c r="D12223" i="14"/>
  <c r="D12222" i="14"/>
  <c r="D12221" i="14"/>
  <c r="D12220" i="14"/>
  <c r="D12219" i="14"/>
  <c r="D12218" i="14"/>
  <c r="D12217" i="14"/>
  <c r="D12216" i="14"/>
  <c r="D12215" i="14"/>
  <c r="D12214" i="14"/>
  <c r="D12213" i="14"/>
  <c r="D12212" i="14"/>
  <c r="D12211" i="14"/>
  <c r="D12210" i="14"/>
  <c r="D12209" i="14"/>
  <c r="D12208" i="14"/>
  <c r="D12207" i="14"/>
  <c r="D12206" i="14"/>
  <c r="D12205" i="14"/>
  <c r="D12204" i="14"/>
  <c r="D12203" i="14"/>
  <c r="D12202" i="14"/>
  <c r="D12201" i="14"/>
  <c r="D12200" i="14"/>
  <c r="D12199" i="14"/>
  <c r="D12198" i="14"/>
  <c r="D12197" i="14"/>
  <c r="D12196" i="14"/>
  <c r="D12195" i="14"/>
  <c r="D12194" i="14"/>
  <c r="D12193" i="14"/>
  <c r="D12192" i="14"/>
  <c r="D12191" i="14"/>
  <c r="D12190" i="14"/>
  <c r="D12189" i="14"/>
  <c r="D12188" i="14"/>
  <c r="D12187" i="14"/>
  <c r="D12186" i="14"/>
  <c r="D12185" i="14"/>
  <c r="D12184" i="14"/>
  <c r="D12183" i="14"/>
  <c r="D12182" i="14"/>
  <c r="D12181" i="14"/>
  <c r="D12180" i="14"/>
  <c r="D12179" i="14"/>
  <c r="D12178" i="14"/>
  <c r="D12177" i="14"/>
  <c r="D12176" i="14"/>
  <c r="D12175" i="14"/>
  <c r="D12174" i="14"/>
  <c r="D12173" i="14"/>
  <c r="D12172" i="14"/>
  <c r="D12171" i="14"/>
  <c r="D12170" i="14"/>
  <c r="D12169" i="14"/>
  <c r="D12168" i="14"/>
  <c r="D12167" i="14"/>
  <c r="D12166" i="14"/>
  <c r="D12165" i="14"/>
  <c r="D12164" i="14"/>
  <c r="D12163" i="14"/>
  <c r="D12162" i="14"/>
  <c r="D12161" i="14"/>
  <c r="D12160" i="14"/>
  <c r="D12159" i="14"/>
  <c r="D12158" i="14"/>
  <c r="D12157" i="14"/>
  <c r="D12156" i="14"/>
  <c r="D12155" i="14"/>
  <c r="D12154" i="14"/>
  <c r="D12153" i="14"/>
  <c r="D12152" i="14"/>
  <c r="D12151" i="14"/>
  <c r="D12150" i="14"/>
  <c r="D12149" i="14"/>
  <c r="D12148" i="14"/>
  <c r="D12147" i="14"/>
  <c r="D12146" i="14"/>
  <c r="D12145" i="14"/>
  <c r="D12144" i="14"/>
  <c r="D12143" i="14"/>
  <c r="D12142" i="14"/>
  <c r="D12141" i="14"/>
  <c r="D12140" i="14"/>
  <c r="D12139" i="14"/>
  <c r="D12138" i="14"/>
  <c r="D12137" i="14"/>
  <c r="D12136" i="14"/>
  <c r="D12135" i="14"/>
  <c r="D12134" i="14"/>
  <c r="D12133" i="14"/>
  <c r="D12132" i="14"/>
  <c r="D12131" i="14"/>
  <c r="D12130" i="14"/>
  <c r="D12129" i="14"/>
  <c r="D12128" i="14"/>
  <c r="D12127" i="14"/>
  <c r="D12126" i="14"/>
  <c r="D12125" i="14"/>
  <c r="D12124" i="14"/>
  <c r="D12123" i="14"/>
  <c r="D12122" i="14"/>
  <c r="D12121" i="14"/>
  <c r="D12120" i="14"/>
  <c r="D12119" i="14"/>
  <c r="D12118" i="14"/>
  <c r="D12117" i="14"/>
  <c r="D12116" i="14"/>
  <c r="D12115" i="14"/>
  <c r="D12114" i="14"/>
  <c r="D12113" i="14"/>
  <c r="D12112" i="14"/>
  <c r="D12111" i="14"/>
  <c r="D12110" i="14"/>
  <c r="D12109" i="14"/>
  <c r="D12108" i="14"/>
  <c r="D12107" i="14"/>
  <c r="D12106" i="14"/>
  <c r="D12105" i="14"/>
  <c r="D12104" i="14"/>
  <c r="D12103" i="14"/>
  <c r="D12102" i="14"/>
  <c r="D12101" i="14"/>
  <c r="D12100" i="14"/>
  <c r="D12099" i="14"/>
  <c r="D12098" i="14"/>
  <c r="D12097" i="14"/>
  <c r="D12096" i="14"/>
  <c r="D12095" i="14"/>
  <c r="D12094" i="14"/>
  <c r="D12093" i="14"/>
  <c r="D12092" i="14"/>
  <c r="D12091" i="14"/>
  <c r="D12090" i="14"/>
  <c r="D12089" i="14"/>
  <c r="D12088" i="14"/>
  <c r="D12087" i="14"/>
  <c r="D12086" i="14"/>
  <c r="D12085" i="14"/>
  <c r="D12084" i="14"/>
  <c r="D12083" i="14"/>
  <c r="D12082" i="14"/>
  <c r="D12081" i="14"/>
  <c r="D12080" i="14"/>
  <c r="D12079" i="14"/>
  <c r="D12078" i="14"/>
  <c r="D12077" i="14"/>
  <c r="D12076" i="14"/>
  <c r="D12075" i="14"/>
  <c r="D12074" i="14"/>
  <c r="D12073" i="14"/>
  <c r="D12072" i="14"/>
  <c r="D12071" i="14"/>
  <c r="D12070" i="14"/>
  <c r="D12069" i="14"/>
  <c r="D12068" i="14"/>
  <c r="D12067" i="14"/>
  <c r="D12066" i="14"/>
  <c r="D12065" i="14"/>
  <c r="D12064" i="14"/>
  <c r="D12063" i="14"/>
  <c r="D12062" i="14"/>
  <c r="D12061" i="14"/>
  <c r="D12060" i="14"/>
  <c r="D12059" i="14"/>
  <c r="D12058" i="14"/>
  <c r="D12057" i="14"/>
  <c r="D12056" i="14"/>
  <c r="D12055" i="14"/>
  <c r="D12054" i="14"/>
  <c r="D12053" i="14"/>
  <c r="D12052" i="14"/>
  <c r="D12051" i="14"/>
  <c r="D12050" i="14"/>
  <c r="D12049" i="14"/>
  <c r="D12048" i="14"/>
  <c r="D12047" i="14"/>
  <c r="D12046" i="14"/>
  <c r="D12045" i="14"/>
  <c r="D12044" i="14"/>
  <c r="D12043" i="14"/>
  <c r="D12042" i="14"/>
  <c r="D12041" i="14"/>
  <c r="D12040" i="14"/>
  <c r="D12039" i="14"/>
  <c r="D12038" i="14"/>
  <c r="D12037" i="14"/>
  <c r="D12036" i="14"/>
  <c r="D12035" i="14"/>
  <c r="D12034" i="14"/>
  <c r="D12033" i="14"/>
  <c r="D12032" i="14"/>
  <c r="D12031" i="14"/>
  <c r="D12030" i="14"/>
  <c r="D12029" i="14"/>
  <c r="D12028" i="14"/>
  <c r="D12027" i="14"/>
  <c r="D12026" i="14"/>
  <c r="D12025" i="14"/>
  <c r="D12024" i="14"/>
  <c r="D12023" i="14"/>
  <c r="D12022" i="14"/>
  <c r="D12021" i="14"/>
  <c r="D12020" i="14"/>
  <c r="D12019" i="14"/>
  <c r="D12018" i="14"/>
  <c r="D12017" i="14"/>
  <c r="D12016" i="14"/>
  <c r="D12015" i="14"/>
  <c r="D12014" i="14"/>
  <c r="D12013" i="14"/>
  <c r="D12012" i="14"/>
  <c r="D12011" i="14"/>
  <c r="D12010" i="14"/>
  <c r="D12009" i="14"/>
  <c r="D12008" i="14"/>
  <c r="D12007" i="14"/>
  <c r="D12006" i="14"/>
  <c r="D12005" i="14"/>
  <c r="D12004" i="14"/>
  <c r="D12003" i="14"/>
  <c r="D12002" i="14"/>
  <c r="D12001" i="14"/>
  <c r="D12000" i="14"/>
  <c r="D11999" i="14"/>
  <c r="D11998" i="14"/>
  <c r="D11997" i="14"/>
  <c r="D11996" i="14"/>
  <c r="D11995" i="14"/>
  <c r="D11994" i="14"/>
  <c r="D11993" i="14"/>
  <c r="D11992" i="14"/>
  <c r="D11991" i="14"/>
  <c r="D11990" i="14"/>
  <c r="D11989" i="14"/>
  <c r="D11988" i="14"/>
  <c r="D11987" i="14"/>
  <c r="D11986" i="14"/>
  <c r="D11985" i="14"/>
  <c r="D11984" i="14"/>
  <c r="D11983" i="14"/>
  <c r="D11982" i="14"/>
  <c r="D11981" i="14"/>
  <c r="D11980" i="14"/>
  <c r="D11979" i="14"/>
  <c r="D11978" i="14"/>
  <c r="D11977" i="14"/>
  <c r="D11976" i="14"/>
  <c r="D11975" i="14"/>
  <c r="D11974" i="14"/>
  <c r="D11973" i="14"/>
  <c r="D11972" i="14"/>
  <c r="D11971" i="14"/>
  <c r="D11970" i="14"/>
  <c r="D11969" i="14"/>
  <c r="D11968" i="14"/>
  <c r="D11967" i="14"/>
  <c r="D11966" i="14"/>
  <c r="D11965" i="14"/>
  <c r="D11964" i="14"/>
  <c r="D11963" i="14"/>
  <c r="D11962" i="14"/>
  <c r="D11961" i="14"/>
  <c r="D11960" i="14"/>
  <c r="D11959" i="14"/>
  <c r="D11958" i="14"/>
  <c r="D11957" i="14"/>
  <c r="D11956" i="14"/>
  <c r="D11955" i="14"/>
  <c r="D11954" i="14"/>
  <c r="D11953" i="14"/>
  <c r="D11952" i="14"/>
  <c r="D11951" i="14"/>
  <c r="D11950" i="14"/>
  <c r="D11949" i="14"/>
  <c r="D11948" i="14"/>
  <c r="D11947" i="14"/>
  <c r="D11946" i="14"/>
  <c r="D11945" i="14"/>
  <c r="D11944" i="14"/>
  <c r="D11943" i="14"/>
  <c r="D11942" i="14"/>
  <c r="D11941" i="14"/>
  <c r="D11940" i="14"/>
  <c r="D11939" i="14"/>
  <c r="D11938" i="14"/>
  <c r="D11937" i="14"/>
  <c r="D11936" i="14"/>
  <c r="D11935" i="14"/>
  <c r="D11934" i="14"/>
  <c r="D11933" i="14"/>
  <c r="D11932" i="14"/>
  <c r="D11931" i="14"/>
  <c r="D11930" i="14"/>
  <c r="D11929" i="14"/>
  <c r="D11928" i="14"/>
  <c r="D11927" i="14"/>
  <c r="D11926" i="14"/>
  <c r="D11925" i="14"/>
  <c r="D11924" i="14"/>
  <c r="D11923" i="14"/>
  <c r="D11922" i="14"/>
  <c r="D11921" i="14"/>
  <c r="D11920" i="14"/>
  <c r="D11919" i="14"/>
  <c r="D11918" i="14"/>
  <c r="D11917" i="14"/>
  <c r="D11916" i="14"/>
  <c r="D11915" i="14"/>
  <c r="D11914" i="14"/>
  <c r="D11913" i="14"/>
  <c r="D11912" i="14"/>
  <c r="D11911" i="14"/>
  <c r="D11910" i="14"/>
  <c r="D11909" i="14"/>
  <c r="D11908" i="14"/>
  <c r="D11907" i="14"/>
  <c r="D11906" i="14"/>
  <c r="D11905" i="14"/>
  <c r="D11904" i="14"/>
  <c r="D11903" i="14"/>
  <c r="D11902" i="14"/>
  <c r="D11901" i="14"/>
  <c r="D11900" i="14"/>
  <c r="D11899" i="14"/>
  <c r="D11898" i="14"/>
  <c r="D11897" i="14"/>
  <c r="D11896" i="14"/>
  <c r="D11895" i="14"/>
  <c r="D11894" i="14"/>
  <c r="D11893" i="14"/>
  <c r="D11892" i="14"/>
  <c r="D11891" i="14"/>
  <c r="D11890" i="14"/>
  <c r="D11889" i="14"/>
  <c r="D11888" i="14"/>
  <c r="D11887" i="14"/>
  <c r="D11886" i="14"/>
  <c r="D11885" i="14"/>
  <c r="D11884" i="14"/>
  <c r="D11883" i="14"/>
  <c r="D11882" i="14"/>
  <c r="D11881" i="14"/>
  <c r="D11880" i="14"/>
  <c r="D11879" i="14"/>
  <c r="D11878" i="14"/>
  <c r="D11877" i="14"/>
  <c r="D11876" i="14"/>
  <c r="D11875" i="14"/>
  <c r="D11874" i="14"/>
  <c r="D11873" i="14"/>
  <c r="D11872" i="14"/>
  <c r="D11871" i="14"/>
  <c r="D11870" i="14"/>
  <c r="D11869" i="14"/>
  <c r="D11868" i="14"/>
  <c r="D11867" i="14"/>
  <c r="D11866" i="14"/>
  <c r="D11865" i="14"/>
  <c r="D11864" i="14"/>
  <c r="D11863" i="14"/>
  <c r="D11862" i="14"/>
  <c r="D11861" i="14"/>
  <c r="D11860" i="14"/>
  <c r="D11859" i="14"/>
  <c r="D11858" i="14"/>
  <c r="D11857" i="14"/>
  <c r="D11856" i="14"/>
  <c r="D11855" i="14"/>
  <c r="D11854" i="14"/>
  <c r="D11853" i="14"/>
  <c r="D11852" i="14"/>
  <c r="D11851" i="14"/>
  <c r="D11850" i="14"/>
  <c r="D11849" i="14"/>
  <c r="D11848" i="14"/>
  <c r="D11847" i="14"/>
  <c r="D11846" i="14"/>
  <c r="D11845" i="14"/>
  <c r="D11844" i="14"/>
  <c r="D11843" i="14"/>
  <c r="D11842" i="14"/>
  <c r="D11841" i="14"/>
  <c r="D11840" i="14"/>
  <c r="D11839" i="14"/>
  <c r="D11838" i="14"/>
  <c r="D11837" i="14"/>
  <c r="D11836" i="14"/>
  <c r="D11835" i="14"/>
  <c r="D11834" i="14"/>
  <c r="D11833" i="14"/>
  <c r="D11832" i="14"/>
  <c r="D11831" i="14"/>
  <c r="D11830" i="14"/>
  <c r="D11829" i="14"/>
  <c r="D11828" i="14"/>
  <c r="D11827" i="14"/>
  <c r="D11826" i="14"/>
  <c r="D11825" i="14"/>
  <c r="D11824" i="14"/>
  <c r="D11823" i="14"/>
  <c r="D11822" i="14"/>
  <c r="D11821" i="14"/>
  <c r="D11820" i="14"/>
  <c r="D11819" i="14"/>
  <c r="D11818" i="14"/>
  <c r="D11817" i="14"/>
  <c r="D11816" i="14"/>
  <c r="D11815" i="14"/>
  <c r="D11814" i="14"/>
  <c r="D11813" i="14"/>
  <c r="D11812" i="14"/>
  <c r="D11811" i="14"/>
  <c r="D11810" i="14"/>
  <c r="D11809" i="14"/>
  <c r="D11808" i="14"/>
  <c r="D11807" i="14"/>
  <c r="D11806" i="14"/>
  <c r="D11805" i="14"/>
  <c r="D11804" i="14"/>
  <c r="D11803" i="14"/>
  <c r="D11802" i="14"/>
  <c r="D11801" i="14"/>
  <c r="D11800" i="14"/>
  <c r="D11799" i="14"/>
  <c r="D11798" i="14"/>
  <c r="D11797" i="14"/>
  <c r="D11796" i="14"/>
  <c r="D11795" i="14"/>
  <c r="D11794" i="14"/>
  <c r="D11793" i="14"/>
  <c r="D11792" i="14"/>
  <c r="D11791" i="14"/>
  <c r="D11790" i="14"/>
  <c r="D11789" i="14"/>
  <c r="D11788" i="14"/>
  <c r="D11787" i="14"/>
  <c r="D11786" i="14"/>
  <c r="D11785" i="14"/>
  <c r="D11784" i="14"/>
  <c r="D11783" i="14"/>
  <c r="D11782" i="14"/>
  <c r="D11781" i="14"/>
  <c r="D11780" i="14"/>
  <c r="D11779" i="14"/>
  <c r="D11778" i="14"/>
  <c r="D11777" i="14"/>
  <c r="D11776" i="14"/>
  <c r="D11775" i="14"/>
  <c r="D11774" i="14"/>
  <c r="D11773" i="14"/>
  <c r="D11772" i="14"/>
  <c r="D11771" i="14"/>
  <c r="D11770" i="14"/>
  <c r="D11769" i="14"/>
  <c r="D11768" i="14"/>
  <c r="D11767" i="14"/>
  <c r="D11766" i="14"/>
  <c r="D11765" i="14"/>
  <c r="D11764" i="14"/>
  <c r="D11763" i="14"/>
  <c r="D11762" i="14"/>
  <c r="D11761" i="14"/>
  <c r="D11760" i="14"/>
  <c r="D11759" i="14"/>
  <c r="D11758" i="14"/>
  <c r="D11757" i="14"/>
  <c r="D11756" i="14"/>
  <c r="D11755" i="14"/>
  <c r="D11754" i="14"/>
  <c r="D11753" i="14"/>
  <c r="D11752" i="14"/>
  <c r="D11751" i="14"/>
  <c r="D11750" i="14"/>
  <c r="D11749" i="14"/>
  <c r="D11748" i="14"/>
  <c r="D11747" i="14"/>
  <c r="D11746" i="14"/>
  <c r="D11745" i="14"/>
  <c r="D11744" i="14"/>
  <c r="D11743" i="14"/>
  <c r="D11742" i="14"/>
  <c r="D11741" i="14"/>
  <c r="D11740" i="14"/>
  <c r="D11739" i="14"/>
  <c r="D11738" i="14"/>
  <c r="D11737" i="14"/>
  <c r="D11736" i="14"/>
  <c r="D11735" i="14"/>
  <c r="D11734" i="14"/>
  <c r="D11733" i="14"/>
  <c r="D11732" i="14"/>
  <c r="D11731" i="14"/>
  <c r="D11730" i="14"/>
  <c r="D11729" i="14"/>
  <c r="D11728" i="14"/>
  <c r="D11727" i="14"/>
  <c r="D11726" i="14"/>
  <c r="D11725" i="14"/>
  <c r="D11724" i="14"/>
  <c r="D11723" i="14"/>
  <c r="D11722" i="14"/>
  <c r="D11721" i="14"/>
  <c r="D11720" i="14"/>
  <c r="D11719" i="14"/>
  <c r="D11718" i="14"/>
  <c r="D11717" i="14"/>
  <c r="D11716" i="14"/>
  <c r="D11715" i="14"/>
  <c r="D11714" i="14"/>
  <c r="D11713" i="14"/>
  <c r="D11712" i="14"/>
  <c r="D11711" i="14"/>
  <c r="D11710" i="14"/>
  <c r="D11709" i="14"/>
  <c r="D11708" i="14"/>
  <c r="D11707" i="14"/>
  <c r="D11706" i="14"/>
  <c r="D11705" i="14"/>
  <c r="D11704" i="14"/>
  <c r="D11703" i="14"/>
  <c r="D11702" i="14"/>
  <c r="D11701" i="14"/>
  <c r="D11700" i="14"/>
  <c r="D11699" i="14"/>
  <c r="D11698" i="14"/>
  <c r="D11697" i="14"/>
  <c r="D11696" i="14"/>
  <c r="D11695" i="14"/>
  <c r="D11694" i="14"/>
  <c r="D11693" i="14"/>
  <c r="D11692" i="14"/>
  <c r="D11691" i="14"/>
  <c r="D11690" i="14"/>
  <c r="D11689" i="14"/>
  <c r="D11688" i="14"/>
  <c r="D11687" i="14"/>
  <c r="D11686" i="14"/>
  <c r="D11685" i="14"/>
  <c r="D11684" i="14"/>
  <c r="D11683" i="14"/>
  <c r="D11682" i="14"/>
  <c r="D11681" i="14"/>
  <c r="D11680" i="14"/>
  <c r="D11679" i="14"/>
  <c r="D11678" i="14"/>
  <c r="D11677" i="14"/>
  <c r="D11676" i="14"/>
  <c r="D11675" i="14"/>
  <c r="D11674" i="14"/>
  <c r="D11673" i="14"/>
  <c r="D11672" i="14"/>
  <c r="D11671" i="14"/>
  <c r="D11670" i="14"/>
  <c r="D11669" i="14"/>
  <c r="D11668" i="14"/>
  <c r="D11667" i="14"/>
  <c r="D11666" i="14"/>
  <c r="D11665" i="14"/>
  <c r="D11664" i="14"/>
  <c r="D11663" i="14"/>
  <c r="D11662" i="14"/>
  <c r="D11661" i="14"/>
  <c r="D11660" i="14"/>
  <c r="D11659" i="14"/>
  <c r="D11658" i="14"/>
  <c r="D11657" i="14"/>
  <c r="D11656" i="14"/>
  <c r="D11655" i="14"/>
  <c r="D11654" i="14"/>
  <c r="D11653" i="14"/>
  <c r="D11652" i="14"/>
  <c r="D11651" i="14"/>
  <c r="D11650" i="14"/>
  <c r="D11649" i="14"/>
  <c r="D11648" i="14"/>
  <c r="D11647" i="14"/>
  <c r="D11646" i="14"/>
  <c r="D11645" i="14"/>
  <c r="D11644" i="14"/>
  <c r="D11643" i="14"/>
  <c r="D11642" i="14"/>
  <c r="D11641" i="14"/>
  <c r="D11640" i="14"/>
  <c r="D11639" i="14"/>
  <c r="D11638" i="14"/>
  <c r="D11637" i="14"/>
  <c r="D11636" i="14"/>
  <c r="D11635" i="14"/>
  <c r="D11634" i="14"/>
  <c r="D11633" i="14"/>
  <c r="D11632" i="14"/>
  <c r="D11631" i="14"/>
  <c r="D11630" i="14"/>
  <c r="D11629" i="14"/>
  <c r="D11628" i="14"/>
  <c r="D11627" i="14"/>
  <c r="D11626" i="14"/>
  <c r="D11625" i="14"/>
  <c r="D11624" i="14"/>
  <c r="D11623" i="14"/>
  <c r="D11622" i="14"/>
  <c r="D11621" i="14"/>
  <c r="D11620" i="14"/>
  <c r="D11619" i="14"/>
  <c r="D11618" i="14"/>
  <c r="D11617" i="14"/>
  <c r="D11616" i="14"/>
  <c r="D11615" i="14"/>
  <c r="D11614" i="14"/>
  <c r="D11613" i="14"/>
  <c r="D11612" i="14"/>
  <c r="D11611" i="14"/>
  <c r="D11610" i="14"/>
  <c r="D11609" i="14"/>
  <c r="D11608" i="14"/>
  <c r="D11607" i="14"/>
  <c r="D11606" i="14"/>
  <c r="D11605" i="14"/>
  <c r="D11604" i="14"/>
  <c r="D11603" i="14"/>
  <c r="D11602" i="14"/>
  <c r="D11601" i="14"/>
  <c r="D11600" i="14"/>
  <c r="D11599" i="14"/>
  <c r="D11598" i="14"/>
  <c r="D11597" i="14"/>
  <c r="D11596" i="14"/>
  <c r="D11595" i="14"/>
  <c r="D11594" i="14"/>
  <c r="D11593" i="14"/>
  <c r="D11592" i="14"/>
  <c r="D11591" i="14"/>
  <c r="D11590" i="14"/>
  <c r="D11589" i="14"/>
  <c r="D11588" i="14"/>
  <c r="D11587" i="14"/>
  <c r="D11586" i="14"/>
  <c r="D11585" i="14"/>
  <c r="D11584" i="14"/>
  <c r="D11583" i="14"/>
  <c r="D11582" i="14"/>
  <c r="D11581" i="14"/>
  <c r="D11580" i="14"/>
  <c r="D11579" i="14"/>
  <c r="D11578" i="14"/>
  <c r="D11577" i="14"/>
  <c r="D11576" i="14"/>
  <c r="D11575" i="14"/>
  <c r="D11574" i="14"/>
  <c r="D11573" i="14"/>
  <c r="D11572" i="14"/>
  <c r="D11571" i="14"/>
  <c r="D11570" i="14"/>
  <c r="D11569" i="14"/>
  <c r="D11568" i="14"/>
  <c r="D11567" i="14"/>
  <c r="D11566" i="14"/>
  <c r="D11565" i="14"/>
  <c r="D11564" i="14"/>
  <c r="D11563" i="14"/>
  <c r="D11562" i="14"/>
  <c r="D11561" i="14"/>
  <c r="D11560" i="14"/>
  <c r="D11559" i="14"/>
  <c r="D11558" i="14"/>
  <c r="D11557" i="14"/>
  <c r="D11556" i="14"/>
  <c r="D11555" i="14"/>
  <c r="D11554" i="14"/>
  <c r="D11553" i="14"/>
  <c r="D11552" i="14"/>
  <c r="D11551" i="14"/>
  <c r="D11550" i="14"/>
  <c r="D11549" i="14"/>
  <c r="D11548" i="14"/>
  <c r="D11547" i="14"/>
  <c r="D11546" i="14"/>
  <c r="D11545" i="14"/>
  <c r="D11544" i="14"/>
  <c r="D11543" i="14"/>
  <c r="D11542" i="14"/>
  <c r="D11541" i="14"/>
  <c r="D11540" i="14"/>
  <c r="D11539" i="14"/>
  <c r="D11538" i="14"/>
  <c r="D11537" i="14"/>
  <c r="D11536" i="14"/>
  <c r="D11535" i="14"/>
  <c r="D11534" i="14"/>
  <c r="D11533" i="14"/>
  <c r="D11532" i="14"/>
  <c r="D11531" i="14"/>
  <c r="D11530" i="14"/>
  <c r="D11529" i="14"/>
  <c r="D11528" i="14"/>
  <c r="D11527" i="14"/>
  <c r="D11526" i="14"/>
  <c r="D11525" i="14"/>
  <c r="D11524" i="14"/>
  <c r="D11523" i="14"/>
  <c r="D11522" i="14"/>
  <c r="D11521" i="14"/>
  <c r="D11520" i="14"/>
  <c r="D11519" i="14"/>
  <c r="D11518" i="14"/>
  <c r="D11517" i="14"/>
  <c r="D11516" i="14"/>
  <c r="D11515" i="14"/>
  <c r="D11514" i="14"/>
  <c r="D11513" i="14"/>
  <c r="D11512" i="14"/>
  <c r="D11511" i="14"/>
  <c r="D11510" i="14"/>
  <c r="D11509" i="14"/>
  <c r="D11508" i="14"/>
  <c r="D11507" i="14"/>
  <c r="D11506" i="14"/>
  <c r="D11505" i="14"/>
  <c r="D11504" i="14"/>
  <c r="D11503" i="14"/>
  <c r="D11502" i="14"/>
  <c r="D11501" i="14"/>
  <c r="D11500" i="14"/>
  <c r="D11499" i="14"/>
  <c r="D11498" i="14"/>
  <c r="D11497" i="14"/>
  <c r="D11496" i="14"/>
  <c r="D11495" i="14"/>
  <c r="D11494" i="14"/>
  <c r="D11493" i="14"/>
  <c r="D11492" i="14"/>
  <c r="D11491" i="14"/>
  <c r="D11490" i="14"/>
  <c r="D11489" i="14"/>
  <c r="D11488" i="14"/>
  <c r="D11487" i="14"/>
  <c r="D11486" i="14"/>
  <c r="D11485" i="14"/>
  <c r="D11484" i="14"/>
  <c r="D11483" i="14"/>
  <c r="D11482" i="14"/>
  <c r="D11481" i="14"/>
  <c r="D11480" i="14"/>
  <c r="D11479" i="14"/>
  <c r="D11478" i="14"/>
  <c r="D11477" i="14"/>
  <c r="D11476" i="14"/>
  <c r="D11475" i="14"/>
  <c r="D11474" i="14"/>
  <c r="D11473" i="14"/>
  <c r="D11472" i="14"/>
  <c r="D11471" i="14"/>
  <c r="D11470" i="14"/>
  <c r="D11469" i="14"/>
  <c r="D11468" i="14"/>
  <c r="D11467" i="14"/>
  <c r="D11466" i="14"/>
  <c r="D11465" i="14"/>
  <c r="D11464" i="14"/>
  <c r="D11463" i="14"/>
  <c r="D11462" i="14"/>
  <c r="D11461" i="14"/>
  <c r="D11460" i="14"/>
  <c r="D11459" i="14"/>
  <c r="D11458" i="14"/>
  <c r="D11457" i="14"/>
  <c r="D11456" i="14"/>
  <c r="D11455" i="14"/>
  <c r="D11454" i="14"/>
  <c r="D11453" i="14"/>
  <c r="D11452" i="14"/>
  <c r="D11451" i="14"/>
  <c r="D11450" i="14"/>
  <c r="D11449" i="14"/>
  <c r="D11448" i="14"/>
  <c r="D11447" i="14"/>
  <c r="D11446" i="14"/>
  <c r="D11445" i="14"/>
  <c r="D11444" i="14"/>
  <c r="D11443" i="14"/>
  <c r="D11442" i="14"/>
  <c r="D11441" i="14"/>
  <c r="D11440" i="14"/>
  <c r="D11439" i="14"/>
  <c r="D11438" i="14"/>
  <c r="D11437" i="14"/>
  <c r="D11436" i="14"/>
  <c r="D11435" i="14"/>
  <c r="D11434" i="14"/>
  <c r="D11433" i="14"/>
  <c r="D11432" i="14"/>
  <c r="D11431" i="14"/>
  <c r="D11430" i="14"/>
  <c r="D11429" i="14"/>
  <c r="D11428" i="14"/>
  <c r="D11427" i="14"/>
  <c r="D11426" i="14"/>
  <c r="D11425" i="14"/>
  <c r="D11424" i="14"/>
  <c r="D11423" i="14"/>
  <c r="D11422" i="14"/>
  <c r="D11421" i="14"/>
  <c r="D11420" i="14"/>
  <c r="D11419" i="14"/>
  <c r="D11418" i="14"/>
  <c r="D11417" i="14"/>
  <c r="D11416" i="14"/>
  <c r="D11415" i="14"/>
  <c r="D11414" i="14"/>
  <c r="D11413" i="14"/>
  <c r="D11412" i="14"/>
  <c r="D11411" i="14"/>
  <c r="D11410" i="14"/>
  <c r="D11409" i="14"/>
  <c r="D11408" i="14"/>
  <c r="D11407" i="14"/>
  <c r="D11406" i="14"/>
  <c r="D11405" i="14"/>
  <c r="D11404" i="14"/>
  <c r="D11403" i="14"/>
  <c r="D11402" i="14"/>
  <c r="D11401" i="14"/>
  <c r="D11400" i="14"/>
  <c r="D11399" i="14"/>
  <c r="D11398" i="14"/>
  <c r="D11397" i="14"/>
  <c r="D11396" i="14"/>
  <c r="D11395" i="14"/>
  <c r="D11394" i="14"/>
  <c r="D11393" i="14"/>
  <c r="D11392" i="14"/>
  <c r="D11391" i="14"/>
  <c r="D11390" i="14"/>
  <c r="D11389" i="14"/>
  <c r="D11388" i="14"/>
  <c r="D11387" i="14"/>
  <c r="D11386" i="14"/>
  <c r="D11385" i="14"/>
  <c r="D11384" i="14"/>
  <c r="D11383" i="14"/>
  <c r="D11382" i="14"/>
  <c r="D11381" i="14"/>
  <c r="D11380" i="14"/>
  <c r="D11379" i="14"/>
  <c r="D11378" i="14"/>
  <c r="D11377" i="14"/>
  <c r="D11376" i="14"/>
  <c r="D11375" i="14"/>
  <c r="D11374" i="14"/>
  <c r="D11373" i="14"/>
  <c r="D11372" i="14"/>
  <c r="D11371" i="14"/>
  <c r="D11370" i="14"/>
  <c r="D11369" i="14"/>
  <c r="D11368" i="14"/>
  <c r="D11367" i="14"/>
  <c r="D11366" i="14"/>
  <c r="D11365" i="14"/>
  <c r="D11364" i="14"/>
  <c r="D11363" i="14"/>
  <c r="D11362" i="14"/>
  <c r="D11361" i="14"/>
  <c r="D11360" i="14"/>
  <c r="D11359" i="14"/>
  <c r="D11358" i="14"/>
  <c r="D11357" i="14"/>
  <c r="D11356" i="14"/>
  <c r="D11355" i="14"/>
  <c r="D11354" i="14"/>
  <c r="D11353" i="14"/>
  <c r="D11352" i="14"/>
  <c r="D11351" i="14"/>
  <c r="D11350" i="14"/>
  <c r="D11349" i="14"/>
  <c r="D11348" i="14"/>
  <c r="D11347" i="14"/>
  <c r="D11346" i="14"/>
  <c r="D11345" i="14"/>
  <c r="D11344" i="14"/>
  <c r="D11343" i="14"/>
  <c r="D11342" i="14"/>
  <c r="D11341" i="14"/>
  <c r="D11340" i="14"/>
  <c r="D11339" i="14"/>
  <c r="D11338" i="14"/>
  <c r="D11337" i="14"/>
  <c r="D11336" i="14"/>
  <c r="D11335" i="14"/>
  <c r="D11334" i="14"/>
  <c r="D11333" i="14"/>
  <c r="D11332" i="14"/>
  <c r="D11331" i="14"/>
  <c r="D11330" i="14"/>
  <c r="D11329" i="14"/>
  <c r="D11328" i="14"/>
  <c r="D11327" i="14"/>
  <c r="D11326" i="14"/>
  <c r="D11325" i="14"/>
  <c r="D11324" i="14"/>
  <c r="D11323" i="14"/>
  <c r="D11322" i="14"/>
  <c r="D11321" i="14"/>
  <c r="D11320" i="14"/>
  <c r="D11319" i="14"/>
  <c r="D11318" i="14"/>
  <c r="D11317" i="14"/>
  <c r="D11316" i="14"/>
  <c r="D11315" i="14"/>
  <c r="D11314" i="14"/>
  <c r="D11313" i="14"/>
  <c r="D11312" i="14"/>
  <c r="D11311" i="14"/>
  <c r="D11310" i="14"/>
  <c r="D11309" i="14"/>
  <c r="D11308" i="14"/>
  <c r="D11307" i="14"/>
  <c r="D11306" i="14"/>
  <c r="D11305" i="14"/>
  <c r="D11304" i="14"/>
  <c r="D11303" i="14"/>
  <c r="D11302" i="14"/>
  <c r="D11301" i="14"/>
  <c r="D11300" i="14"/>
  <c r="D11299" i="14"/>
  <c r="D11298" i="14"/>
  <c r="D11297" i="14"/>
  <c r="D11296" i="14"/>
  <c r="D11295" i="14"/>
  <c r="D11294" i="14"/>
  <c r="D11293" i="14"/>
  <c r="D11292" i="14"/>
  <c r="D11291" i="14"/>
  <c r="D11290" i="14"/>
  <c r="D11289" i="14"/>
  <c r="D11288" i="14"/>
  <c r="D11287" i="14"/>
  <c r="D11286" i="14"/>
  <c r="D11285" i="14"/>
  <c r="D11284" i="14"/>
  <c r="D11283" i="14"/>
  <c r="D11282" i="14"/>
  <c r="D11281" i="14"/>
  <c r="D11280" i="14"/>
  <c r="D11279" i="14"/>
  <c r="D11278" i="14"/>
  <c r="D11277" i="14"/>
  <c r="D11276" i="14"/>
  <c r="D11275" i="14"/>
  <c r="D11274" i="14"/>
  <c r="D11273" i="14"/>
  <c r="D11272" i="14"/>
  <c r="D11271" i="14"/>
  <c r="D11270" i="14"/>
  <c r="D11269" i="14"/>
  <c r="D11268" i="14"/>
  <c r="D11267" i="14"/>
  <c r="D11266" i="14"/>
  <c r="D11265" i="14"/>
  <c r="D11264" i="14"/>
  <c r="D11263" i="14"/>
  <c r="D11262" i="14"/>
  <c r="D11261" i="14"/>
  <c r="D11260" i="14"/>
  <c r="D11259" i="14"/>
  <c r="D11258" i="14"/>
  <c r="D11257" i="14"/>
  <c r="D11256" i="14"/>
  <c r="D11255" i="14"/>
  <c r="D11254" i="14"/>
  <c r="D11253" i="14"/>
  <c r="D11252" i="14"/>
  <c r="D11251" i="14"/>
  <c r="D11250" i="14"/>
  <c r="D11249" i="14"/>
  <c r="D11248" i="14"/>
  <c r="D11247" i="14"/>
  <c r="D11246" i="14"/>
  <c r="D11245" i="14"/>
  <c r="D11244" i="14"/>
  <c r="D11243" i="14"/>
  <c r="D11242" i="14"/>
  <c r="D11241" i="14"/>
  <c r="D11240" i="14"/>
  <c r="D11239" i="14"/>
  <c r="D11238" i="14"/>
  <c r="D11237" i="14"/>
  <c r="D11236" i="14"/>
  <c r="D11235" i="14"/>
  <c r="D11234" i="14"/>
  <c r="D11233" i="14"/>
  <c r="D11232" i="14"/>
  <c r="D11231" i="14"/>
  <c r="D11230" i="14"/>
  <c r="D11229" i="14"/>
  <c r="D11228" i="14"/>
  <c r="D11227" i="14"/>
  <c r="D11226" i="14"/>
  <c r="D11225" i="14"/>
  <c r="D11224" i="14"/>
  <c r="D11223" i="14"/>
  <c r="D11222" i="14"/>
  <c r="D11221" i="14"/>
  <c r="D11220" i="14"/>
  <c r="D11219" i="14"/>
  <c r="D11218" i="14"/>
  <c r="D11217" i="14"/>
  <c r="D11216" i="14"/>
  <c r="D11215" i="14"/>
  <c r="D11214" i="14"/>
  <c r="D11213" i="14"/>
  <c r="D11212" i="14"/>
  <c r="D11211" i="14"/>
  <c r="D11210" i="14"/>
  <c r="D11209" i="14"/>
  <c r="D11208" i="14"/>
  <c r="D11207" i="14"/>
  <c r="D11206" i="14"/>
  <c r="D11205" i="14"/>
  <c r="D11204" i="14"/>
  <c r="D11203" i="14"/>
  <c r="D11202" i="14"/>
  <c r="D11201" i="14"/>
  <c r="D11200" i="14"/>
  <c r="D11199" i="14"/>
  <c r="D11198" i="14"/>
  <c r="D11197" i="14"/>
  <c r="D11196" i="14"/>
  <c r="D11195" i="14"/>
  <c r="D11194" i="14"/>
  <c r="D11193" i="14"/>
  <c r="D11192" i="14"/>
  <c r="D11191" i="14"/>
  <c r="D11190" i="14"/>
  <c r="D11189" i="14"/>
  <c r="D11188" i="14"/>
  <c r="D11187" i="14"/>
  <c r="D11186" i="14"/>
  <c r="D11185" i="14"/>
  <c r="D11184" i="14"/>
  <c r="D11183" i="14"/>
  <c r="D11182" i="14"/>
  <c r="D11181" i="14"/>
  <c r="D11180" i="14"/>
  <c r="D11179" i="14"/>
  <c r="D11178" i="14"/>
  <c r="D11177" i="14"/>
  <c r="D11176" i="14"/>
  <c r="D11175" i="14"/>
  <c r="D11174" i="14"/>
  <c r="D11173" i="14"/>
  <c r="D11172" i="14"/>
  <c r="D11171" i="14"/>
  <c r="D11170" i="14"/>
  <c r="D11169" i="14"/>
  <c r="D11168" i="14"/>
  <c r="D11167" i="14"/>
  <c r="D11166" i="14"/>
  <c r="D11165" i="14"/>
  <c r="D11164" i="14"/>
  <c r="D11163" i="14"/>
  <c r="D11162" i="14"/>
  <c r="D11161" i="14"/>
  <c r="D11160" i="14"/>
  <c r="D11159" i="14"/>
  <c r="D11158" i="14"/>
  <c r="D11157" i="14"/>
  <c r="D11156" i="14"/>
  <c r="D11155" i="14"/>
  <c r="D11154" i="14"/>
  <c r="D11153" i="14"/>
  <c r="D11152" i="14"/>
  <c r="D11151" i="14"/>
  <c r="D11150" i="14"/>
  <c r="D11149" i="14"/>
  <c r="D11148" i="14"/>
  <c r="D11147" i="14"/>
  <c r="D11146" i="14"/>
  <c r="D11145" i="14"/>
  <c r="D11144" i="14"/>
  <c r="D11143" i="14"/>
  <c r="D11142" i="14"/>
  <c r="D11141" i="14"/>
  <c r="D11140" i="14"/>
  <c r="D11139" i="14"/>
  <c r="D11138" i="14"/>
  <c r="D11137" i="14"/>
  <c r="D11136" i="14"/>
  <c r="D11135" i="14"/>
  <c r="D11134" i="14"/>
  <c r="D11133" i="14"/>
  <c r="D11132" i="14"/>
  <c r="D11131" i="14"/>
  <c r="D11130" i="14"/>
  <c r="D11129" i="14"/>
  <c r="D11128" i="14"/>
  <c r="D11127" i="14"/>
  <c r="D11126" i="14"/>
  <c r="D11125" i="14"/>
  <c r="D11124" i="14"/>
  <c r="D11123" i="14"/>
  <c r="D11122" i="14"/>
  <c r="D11121" i="14"/>
  <c r="D11120" i="14"/>
  <c r="D11119" i="14"/>
  <c r="D11118" i="14"/>
  <c r="D11117" i="14"/>
  <c r="D11116" i="14"/>
  <c r="D11115" i="14"/>
  <c r="D11114" i="14"/>
  <c r="D11113" i="14"/>
  <c r="D11112" i="14"/>
  <c r="D11111" i="14"/>
  <c r="D11110" i="14"/>
  <c r="D11109" i="14"/>
  <c r="D11108" i="14"/>
  <c r="D11107" i="14"/>
  <c r="D11106" i="14"/>
  <c r="D11105" i="14"/>
  <c r="D11104" i="14"/>
  <c r="D11103" i="14"/>
  <c r="D11102" i="14"/>
  <c r="D11101" i="14"/>
  <c r="D11100" i="14"/>
  <c r="D11099" i="14"/>
  <c r="D11098" i="14"/>
  <c r="D11097" i="14"/>
  <c r="D11096" i="14"/>
  <c r="D11095" i="14"/>
  <c r="D11094" i="14"/>
  <c r="D11093" i="14"/>
  <c r="D11092" i="14"/>
  <c r="D11091" i="14"/>
  <c r="D11090" i="14"/>
  <c r="D11089" i="14"/>
  <c r="D11088" i="14"/>
  <c r="D11087" i="14"/>
  <c r="D11086" i="14"/>
  <c r="D11085" i="14"/>
  <c r="D11084" i="14"/>
  <c r="D11083" i="14"/>
  <c r="D11082" i="14"/>
  <c r="D11081" i="14"/>
  <c r="D11080" i="14"/>
  <c r="D11079" i="14"/>
  <c r="D11078" i="14"/>
  <c r="D11077" i="14"/>
  <c r="D11076" i="14"/>
  <c r="D11075" i="14"/>
  <c r="D11074" i="14"/>
  <c r="D11073" i="14"/>
  <c r="D11072" i="14"/>
  <c r="D11071" i="14"/>
  <c r="D11070" i="14"/>
  <c r="D11069" i="14"/>
  <c r="D11068" i="14"/>
  <c r="D11067" i="14"/>
  <c r="D11066" i="14"/>
  <c r="D11065" i="14"/>
  <c r="D11064" i="14"/>
  <c r="D11063" i="14"/>
  <c r="D11062" i="14"/>
  <c r="D11061" i="14"/>
  <c r="D11060" i="14"/>
  <c r="D11059" i="14"/>
  <c r="D11058" i="14"/>
  <c r="D11057" i="14"/>
  <c r="D11056" i="14"/>
  <c r="D11055" i="14"/>
  <c r="D11054" i="14"/>
  <c r="D11053" i="14"/>
  <c r="D11052" i="14"/>
  <c r="D11051" i="14"/>
  <c r="D11050" i="14"/>
  <c r="D11049" i="14"/>
  <c r="D11048" i="14"/>
  <c r="D11047" i="14"/>
  <c r="D11046" i="14"/>
  <c r="D11045" i="14"/>
  <c r="D11044" i="14"/>
  <c r="D11043" i="14"/>
  <c r="D11042" i="14"/>
  <c r="D11041" i="14"/>
  <c r="D11040" i="14"/>
  <c r="D11039" i="14"/>
  <c r="D11038" i="14"/>
  <c r="D11037" i="14"/>
  <c r="D11036" i="14"/>
  <c r="D11035" i="14"/>
  <c r="D11034" i="14"/>
  <c r="D11033" i="14"/>
  <c r="D11032" i="14"/>
  <c r="D11031" i="14"/>
  <c r="D11030" i="14"/>
  <c r="D11029" i="14"/>
  <c r="D11028" i="14"/>
  <c r="D11027" i="14"/>
  <c r="D11026" i="14"/>
  <c r="D11025" i="14"/>
  <c r="D11024" i="14"/>
  <c r="D11023" i="14"/>
  <c r="D11022" i="14"/>
  <c r="D11021" i="14"/>
  <c r="D11020" i="14"/>
  <c r="D11019" i="14"/>
  <c r="D11018" i="14"/>
  <c r="D11017" i="14"/>
  <c r="D11016" i="14"/>
  <c r="D11015" i="14"/>
  <c r="D11014" i="14"/>
  <c r="D11013" i="14"/>
  <c r="D11012" i="14"/>
  <c r="D11011" i="14"/>
  <c r="D11010" i="14"/>
  <c r="D11009" i="14"/>
  <c r="D11008" i="14"/>
  <c r="D11007" i="14"/>
  <c r="D11006" i="14"/>
  <c r="D11005" i="14"/>
  <c r="D11004" i="14"/>
  <c r="D11003" i="14"/>
  <c r="D11002" i="14"/>
  <c r="D11001" i="14"/>
  <c r="D11000" i="14"/>
  <c r="D10999" i="14"/>
  <c r="D10998" i="14"/>
  <c r="D10997" i="14"/>
  <c r="D10996" i="14"/>
  <c r="D10995" i="14"/>
  <c r="D10994" i="14"/>
  <c r="D10993" i="14"/>
  <c r="D10992" i="14"/>
  <c r="D10991" i="14"/>
  <c r="D10990" i="14"/>
  <c r="D10989" i="14"/>
  <c r="D10988" i="14"/>
  <c r="D10987" i="14"/>
  <c r="D10986" i="14"/>
  <c r="D10985" i="14"/>
  <c r="D10984" i="14"/>
  <c r="D10983" i="14"/>
  <c r="D10982" i="14"/>
  <c r="D10981" i="14"/>
  <c r="D10980" i="14"/>
  <c r="D10979" i="14"/>
  <c r="D10978" i="14"/>
  <c r="D10977" i="14"/>
  <c r="D10976" i="14"/>
  <c r="D10975" i="14"/>
  <c r="D10974" i="14"/>
  <c r="D10973" i="14"/>
  <c r="D10972" i="14"/>
  <c r="D10971" i="14"/>
  <c r="D10970" i="14"/>
  <c r="D10969" i="14"/>
  <c r="D10968" i="14"/>
  <c r="D10967" i="14"/>
  <c r="D10966" i="14"/>
  <c r="D10965" i="14"/>
  <c r="D10964" i="14"/>
  <c r="D10963" i="14"/>
  <c r="D10962" i="14"/>
  <c r="D10961" i="14"/>
  <c r="D10960" i="14"/>
  <c r="D10959" i="14"/>
  <c r="D10958" i="14"/>
  <c r="D10957" i="14"/>
  <c r="D10956" i="14"/>
  <c r="D10955" i="14"/>
  <c r="D10954" i="14"/>
  <c r="D10953" i="14"/>
  <c r="D10952" i="14"/>
  <c r="D10951" i="14"/>
  <c r="D10950" i="14"/>
  <c r="D10949" i="14"/>
  <c r="D10948" i="14"/>
  <c r="D10947" i="14"/>
  <c r="D10946" i="14"/>
  <c r="D10945" i="14"/>
  <c r="D10944" i="14"/>
  <c r="D10943" i="14"/>
  <c r="D10942" i="14"/>
  <c r="D10941" i="14"/>
  <c r="D10940" i="14"/>
  <c r="D10939" i="14"/>
  <c r="D10938" i="14"/>
  <c r="D10937" i="14"/>
  <c r="D10936" i="14"/>
  <c r="D10935" i="14"/>
  <c r="D10934" i="14"/>
  <c r="D10933" i="14"/>
  <c r="D10932" i="14"/>
  <c r="D10931" i="14"/>
  <c r="D10930" i="14"/>
  <c r="D10929" i="14"/>
  <c r="D10928" i="14"/>
  <c r="D10927" i="14"/>
  <c r="D10926" i="14"/>
  <c r="D10925" i="14"/>
  <c r="D10924" i="14"/>
  <c r="D10923" i="14"/>
  <c r="D10922" i="14"/>
  <c r="D10921" i="14"/>
  <c r="D10920" i="14"/>
  <c r="D10919" i="14"/>
  <c r="D10918" i="14"/>
  <c r="D10917" i="14"/>
  <c r="D10916" i="14"/>
  <c r="D10915" i="14"/>
  <c r="D10914" i="14"/>
  <c r="D10913" i="14"/>
  <c r="D10912" i="14"/>
  <c r="D10911" i="14"/>
  <c r="D10910" i="14"/>
  <c r="D10909" i="14"/>
  <c r="D10908" i="14"/>
  <c r="D10907" i="14"/>
  <c r="D10906" i="14"/>
  <c r="D10905" i="14"/>
  <c r="D10904" i="14"/>
  <c r="D10903" i="14"/>
  <c r="D10902" i="14"/>
  <c r="D10901" i="14"/>
  <c r="D10900" i="14"/>
  <c r="D10899" i="14"/>
  <c r="D10898" i="14"/>
  <c r="D10897" i="14"/>
  <c r="D10896" i="14"/>
  <c r="D10895" i="14"/>
  <c r="D10894" i="14"/>
  <c r="D10893" i="14"/>
  <c r="D10892" i="14"/>
  <c r="D10891" i="14"/>
  <c r="D10890" i="14"/>
  <c r="D10889" i="14"/>
  <c r="D10888" i="14"/>
  <c r="D10887" i="14"/>
  <c r="D10886" i="14"/>
  <c r="D10885" i="14"/>
  <c r="D10884" i="14"/>
  <c r="D10883" i="14"/>
  <c r="D10882" i="14"/>
  <c r="D10881" i="14"/>
  <c r="D10880" i="14"/>
  <c r="D10879" i="14"/>
  <c r="D10878" i="14"/>
  <c r="D10877" i="14"/>
  <c r="D10876" i="14"/>
  <c r="D10875" i="14"/>
  <c r="D10874" i="14"/>
  <c r="D10873" i="14"/>
  <c r="D10872" i="14"/>
  <c r="D10871" i="14"/>
  <c r="D10870" i="14"/>
  <c r="D10869" i="14"/>
  <c r="D10868" i="14"/>
  <c r="D10867" i="14"/>
  <c r="D10866" i="14"/>
  <c r="D10865" i="14"/>
  <c r="D10864" i="14"/>
  <c r="D10863" i="14"/>
  <c r="D10862" i="14"/>
  <c r="D10861" i="14"/>
  <c r="D10860" i="14"/>
  <c r="D10859" i="14"/>
  <c r="D10858" i="14"/>
  <c r="D10857" i="14"/>
  <c r="D10856" i="14"/>
  <c r="D10855" i="14"/>
  <c r="D10854" i="14"/>
  <c r="D10853" i="14"/>
  <c r="D10852" i="14"/>
  <c r="D10851" i="14"/>
  <c r="D10850" i="14"/>
  <c r="D10849" i="14"/>
  <c r="D10848" i="14"/>
  <c r="D10847" i="14"/>
  <c r="D10846" i="14"/>
  <c r="D10845" i="14"/>
  <c r="D10844" i="14"/>
  <c r="D10843" i="14"/>
  <c r="D10842" i="14"/>
  <c r="D10841" i="14"/>
  <c r="D10840" i="14"/>
  <c r="D10839" i="14"/>
  <c r="D10838" i="14"/>
  <c r="D10837" i="14"/>
  <c r="D10836" i="14"/>
  <c r="D10835" i="14"/>
  <c r="D10834" i="14"/>
  <c r="D10833" i="14"/>
  <c r="D10832" i="14"/>
  <c r="D10831" i="14"/>
  <c r="D10830" i="14"/>
  <c r="D10829" i="14"/>
  <c r="D10828" i="14"/>
  <c r="D10827" i="14"/>
  <c r="D10826" i="14"/>
  <c r="D10825" i="14"/>
  <c r="D10824" i="14"/>
  <c r="D10823" i="14"/>
  <c r="D10822" i="14"/>
  <c r="D10821" i="14"/>
  <c r="D10820" i="14"/>
  <c r="D10819" i="14"/>
  <c r="D10818" i="14"/>
  <c r="D10817" i="14"/>
  <c r="D10816" i="14"/>
  <c r="D10815" i="14"/>
  <c r="D10814" i="14"/>
  <c r="D10813" i="14"/>
  <c r="D10812" i="14"/>
  <c r="D10811" i="14"/>
  <c r="D10810" i="14"/>
  <c r="D10809" i="14"/>
  <c r="D10808" i="14"/>
  <c r="D10807" i="14"/>
  <c r="D10806" i="14"/>
  <c r="D10805" i="14"/>
  <c r="D10804" i="14"/>
  <c r="D10803" i="14"/>
  <c r="D10802" i="14"/>
  <c r="D10801" i="14"/>
  <c r="D10800" i="14"/>
  <c r="D10799" i="14"/>
  <c r="D10798" i="14"/>
  <c r="D10797" i="14"/>
  <c r="D10796" i="14"/>
  <c r="D10795" i="14"/>
  <c r="D10794" i="14"/>
  <c r="D10793" i="14"/>
  <c r="D10792" i="14"/>
  <c r="D10791" i="14"/>
  <c r="D10790" i="14"/>
  <c r="D10789" i="14"/>
  <c r="D10788" i="14"/>
  <c r="D10787" i="14"/>
  <c r="D10786" i="14"/>
  <c r="D10785" i="14"/>
  <c r="D10784" i="14"/>
  <c r="D10783" i="14"/>
  <c r="D10782" i="14"/>
  <c r="D10781" i="14"/>
  <c r="D10780" i="14"/>
  <c r="D10779" i="14"/>
  <c r="D10778" i="14"/>
  <c r="D10777" i="14"/>
  <c r="D10776" i="14"/>
  <c r="D10775" i="14"/>
  <c r="D10774" i="14"/>
  <c r="D10773" i="14"/>
  <c r="D10772" i="14"/>
  <c r="D10771" i="14"/>
  <c r="D10770" i="14"/>
  <c r="D10769" i="14"/>
  <c r="D10768" i="14"/>
  <c r="D10767" i="14"/>
  <c r="D10766" i="14"/>
  <c r="D10765" i="14"/>
  <c r="D10764" i="14"/>
  <c r="D10763" i="14"/>
  <c r="D10762" i="14"/>
  <c r="D10761" i="14"/>
  <c r="D10760" i="14"/>
  <c r="D10759" i="14"/>
  <c r="D10758" i="14"/>
  <c r="D10757" i="14"/>
  <c r="D10756" i="14"/>
  <c r="D10755" i="14"/>
  <c r="D10754" i="14"/>
  <c r="D10753" i="14"/>
  <c r="D10752" i="14"/>
  <c r="D10751" i="14"/>
  <c r="D10750" i="14"/>
  <c r="D10749" i="14"/>
  <c r="D10748" i="14"/>
  <c r="D10747" i="14"/>
  <c r="D10746" i="14"/>
  <c r="D10745" i="14"/>
  <c r="D10744" i="14"/>
  <c r="D10743" i="14"/>
  <c r="D10742" i="14"/>
  <c r="D10741" i="14"/>
  <c r="D10740" i="14"/>
  <c r="D10739" i="14"/>
  <c r="D10738" i="14"/>
  <c r="D10737" i="14"/>
  <c r="D10736" i="14"/>
  <c r="D10735" i="14"/>
  <c r="D10734" i="14"/>
  <c r="D10733" i="14"/>
  <c r="D10732" i="14"/>
  <c r="D10731" i="14"/>
  <c r="D10730" i="14"/>
  <c r="D10729" i="14"/>
  <c r="D10728" i="14"/>
  <c r="D10727" i="14"/>
  <c r="D10726" i="14"/>
  <c r="D10725" i="14"/>
  <c r="D10724" i="14"/>
  <c r="D10723" i="14"/>
  <c r="D10722" i="14"/>
  <c r="D10721" i="14"/>
  <c r="D10720" i="14"/>
  <c r="D10719" i="14"/>
  <c r="D10718" i="14"/>
  <c r="D10717" i="14"/>
  <c r="D10716" i="14"/>
  <c r="D10715" i="14"/>
  <c r="D10714" i="14"/>
  <c r="D10713" i="14"/>
  <c r="D10712" i="14"/>
  <c r="D10711" i="14"/>
  <c r="D10710" i="14"/>
  <c r="D10709" i="14"/>
  <c r="D10708" i="14"/>
  <c r="D10707" i="14"/>
  <c r="D10706" i="14"/>
  <c r="D10705" i="14"/>
  <c r="D10704" i="14"/>
  <c r="D10703" i="14"/>
  <c r="D10702" i="14"/>
  <c r="D10701" i="14"/>
  <c r="D10700" i="14"/>
  <c r="D10699" i="14"/>
  <c r="D10698" i="14"/>
  <c r="D10697" i="14"/>
  <c r="D10696" i="14"/>
  <c r="D10695" i="14"/>
  <c r="D10694" i="14"/>
  <c r="D10693" i="14"/>
  <c r="D10692" i="14"/>
  <c r="D10691" i="14"/>
  <c r="D10690" i="14"/>
  <c r="D10689" i="14"/>
  <c r="D10688" i="14"/>
  <c r="D10687" i="14"/>
  <c r="D10686" i="14"/>
  <c r="D10685" i="14"/>
  <c r="D10684" i="14"/>
  <c r="D10683" i="14"/>
  <c r="D10682" i="14"/>
  <c r="D10681" i="14"/>
  <c r="D10680" i="14"/>
  <c r="D10679" i="14"/>
  <c r="D10678" i="14"/>
  <c r="D10677" i="14"/>
  <c r="D10676" i="14"/>
  <c r="D10675" i="14"/>
  <c r="D10674" i="14"/>
  <c r="D10673" i="14"/>
  <c r="D10672" i="14"/>
  <c r="D10671" i="14"/>
  <c r="D10670" i="14"/>
  <c r="D10669" i="14"/>
  <c r="D10668" i="14"/>
  <c r="D10667" i="14"/>
  <c r="D10666" i="14"/>
  <c r="D10665" i="14"/>
  <c r="D10664" i="14"/>
  <c r="D10663" i="14"/>
  <c r="D10662" i="14"/>
  <c r="D10661" i="14"/>
  <c r="D10660" i="14"/>
  <c r="D10659" i="14"/>
  <c r="D10658" i="14"/>
  <c r="D10657" i="14"/>
  <c r="D10656" i="14"/>
  <c r="D10655" i="14"/>
  <c r="D10654" i="14"/>
  <c r="D10653" i="14"/>
  <c r="D10652" i="14"/>
  <c r="D10651" i="14"/>
  <c r="D10650" i="14"/>
  <c r="D10649" i="14"/>
  <c r="D10648" i="14"/>
  <c r="D10647" i="14"/>
  <c r="D10646" i="14"/>
  <c r="D10645" i="14"/>
  <c r="D10644" i="14"/>
  <c r="D10643" i="14"/>
  <c r="D10642" i="14"/>
  <c r="D10641" i="14"/>
  <c r="D10640" i="14"/>
  <c r="D10639" i="14"/>
  <c r="D10638" i="14"/>
  <c r="D10637" i="14"/>
  <c r="D10636" i="14"/>
  <c r="D10635" i="14"/>
  <c r="D10634" i="14"/>
  <c r="D10633" i="14"/>
  <c r="D10632" i="14"/>
  <c r="D10631" i="14"/>
  <c r="D10630" i="14"/>
  <c r="D10629" i="14"/>
  <c r="D10628" i="14"/>
  <c r="D10627" i="14"/>
  <c r="D10626" i="14"/>
  <c r="D10625" i="14"/>
  <c r="D10624" i="14"/>
  <c r="D10623" i="14"/>
  <c r="D10622" i="14"/>
  <c r="D10621" i="14"/>
  <c r="D10620" i="14"/>
  <c r="D10619" i="14"/>
  <c r="D10618" i="14"/>
  <c r="D10617" i="14"/>
  <c r="D10616" i="14"/>
  <c r="D10615" i="14"/>
  <c r="D10614" i="14"/>
  <c r="D10613" i="14"/>
  <c r="D10612" i="14"/>
  <c r="D10611" i="14"/>
  <c r="D10610" i="14"/>
  <c r="D10609" i="14"/>
  <c r="D10608" i="14"/>
  <c r="D10607" i="14"/>
  <c r="D10606" i="14"/>
  <c r="D10605" i="14"/>
  <c r="D10604" i="14"/>
  <c r="D10603" i="14"/>
  <c r="D10602" i="14"/>
  <c r="D10601" i="14"/>
  <c r="D10600" i="14"/>
  <c r="D10599" i="14"/>
  <c r="D10598" i="14"/>
  <c r="D10597" i="14"/>
  <c r="D10596" i="14"/>
  <c r="D10595" i="14"/>
  <c r="D10594" i="14"/>
  <c r="D10593" i="14"/>
  <c r="D10592" i="14"/>
  <c r="D10591" i="14"/>
  <c r="D10590" i="14"/>
  <c r="D10589" i="14"/>
  <c r="D10588" i="14"/>
  <c r="D10587" i="14"/>
  <c r="D10586" i="14"/>
  <c r="D10585" i="14"/>
  <c r="D10584" i="14"/>
  <c r="D10583" i="14"/>
  <c r="D10582" i="14"/>
  <c r="D10581" i="14"/>
  <c r="D10580" i="14"/>
  <c r="D10579" i="14"/>
  <c r="D10578" i="14"/>
  <c r="D10577" i="14"/>
  <c r="D10576" i="14"/>
  <c r="D10575" i="14"/>
  <c r="D10574" i="14"/>
  <c r="D10573" i="14"/>
  <c r="D10572" i="14"/>
  <c r="D10571" i="14"/>
  <c r="D10570" i="14"/>
  <c r="D10569" i="14"/>
  <c r="D10568" i="14"/>
  <c r="D10567" i="14"/>
  <c r="D10566" i="14"/>
  <c r="D10565" i="14"/>
  <c r="D10564" i="14"/>
  <c r="D10563" i="14"/>
  <c r="D10562" i="14"/>
  <c r="D10561" i="14"/>
  <c r="D10560" i="14"/>
  <c r="D10559" i="14"/>
  <c r="D10558" i="14"/>
  <c r="D10557" i="14"/>
  <c r="D10556" i="14"/>
  <c r="D10555" i="14"/>
  <c r="D10554" i="14"/>
  <c r="D10553" i="14"/>
  <c r="D10552" i="14"/>
  <c r="D10551" i="14"/>
  <c r="D10550" i="14"/>
  <c r="D10549" i="14"/>
  <c r="D10548" i="14"/>
  <c r="D10547" i="14"/>
  <c r="D10546" i="14"/>
  <c r="D10545" i="14"/>
  <c r="D10544" i="14"/>
  <c r="D10543" i="14"/>
  <c r="D10542" i="14"/>
  <c r="D10541" i="14"/>
  <c r="D10540" i="14"/>
  <c r="D10539" i="14"/>
  <c r="D10538" i="14"/>
  <c r="D10537" i="14"/>
  <c r="D10536" i="14"/>
  <c r="D10535" i="14"/>
  <c r="D10534" i="14"/>
  <c r="D10533" i="14"/>
  <c r="D10532" i="14"/>
  <c r="D10531" i="14"/>
  <c r="D10530" i="14"/>
  <c r="D10529" i="14"/>
  <c r="D10528" i="14"/>
  <c r="D10527" i="14"/>
  <c r="D10526" i="14"/>
  <c r="D10525" i="14"/>
  <c r="D10524" i="14"/>
  <c r="D10523" i="14"/>
  <c r="D10522" i="14"/>
  <c r="D10521" i="14"/>
  <c r="D10520" i="14"/>
  <c r="D10519" i="14"/>
  <c r="D10518" i="14"/>
  <c r="D10517" i="14"/>
  <c r="D10516" i="14"/>
  <c r="D10515" i="14"/>
  <c r="D10514" i="14"/>
  <c r="D10513" i="14"/>
  <c r="D10512" i="14"/>
  <c r="D10511" i="14"/>
  <c r="D10510" i="14"/>
  <c r="D10509" i="14"/>
  <c r="D10508" i="14"/>
  <c r="D10507" i="14"/>
  <c r="D10506" i="14"/>
  <c r="D10505" i="14"/>
  <c r="D10504" i="14"/>
  <c r="D10503" i="14"/>
  <c r="D10502" i="14"/>
  <c r="D10501" i="14"/>
  <c r="D10500" i="14"/>
  <c r="D10499" i="14"/>
  <c r="D10498" i="14"/>
  <c r="D10497" i="14"/>
  <c r="D10496" i="14"/>
  <c r="D10495" i="14"/>
  <c r="D10494" i="14"/>
  <c r="D10493" i="14"/>
  <c r="D10492" i="14"/>
  <c r="D10491" i="14"/>
  <c r="D10490" i="14"/>
  <c r="D10489" i="14"/>
  <c r="D10488" i="14"/>
  <c r="D10487" i="14"/>
  <c r="D10486" i="14"/>
  <c r="D10485" i="14"/>
  <c r="D10484" i="14"/>
  <c r="D10483" i="14"/>
  <c r="D10482" i="14"/>
  <c r="D10481" i="14"/>
  <c r="D10480" i="14"/>
  <c r="D10479" i="14"/>
  <c r="D10478" i="14"/>
  <c r="D10477" i="14"/>
  <c r="D10476" i="14"/>
  <c r="D10475" i="14"/>
  <c r="D10474" i="14"/>
  <c r="D10473" i="14"/>
  <c r="D10472" i="14"/>
  <c r="D10471" i="14"/>
  <c r="D10470" i="14"/>
  <c r="D10469" i="14"/>
  <c r="D10468" i="14"/>
  <c r="D10467" i="14"/>
  <c r="D10466" i="14"/>
  <c r="D10465" i="14"/>
  <c r="D10464" i="14"/>
  <c r="D10463" i="14"/>
  <c r="D10462" i="14"/>
  <c r="D10461" i="14"/>
  <c r="D10460" i="14"/>
  <c r="D10459" i="14"/>
  <c r="D10458" i="14"/>
  <c r="D10457" i="14"/>
  <c r="D10456" i="14"/>
  <c r="D10455" i="14"/>
  <c r="D10454" i="14"/>
  <c r="D10453" i="14"/>
  <c r="D10452" i="14"/>
  <c r="D10451" i="14"/>
  <c r="D10450" i="14"/>
  <c r="D10449" i="14"/>
  <c r="D10448" i="14"/>
  <c r="D10447" i="14"/>
  <c r="D10446" i="14"/>
  <c r="D10445" i="14"/>
  <c r="D10444" i="14"/>
  <c r="D10443" i="14"/>
  <c r="D10442" i="14"/>
  <c r="D10441" i="14"/>
  <c r="D10440" i="14"/>
  <c r="D10439" i="14"/>
  <c r="D10438" i="14"/>
  <c r="D10437" i="14"/>
  <c r="D10436" i="14"/>
  <c r="D10435" i="14"/>
  <c r="D10434" i="14"/>
  <c r="D10433" i="14"/>
  <c r="D10432" i="14"/>
  <c r="D10431" i="14"/>
  <c r="D10430" i="14"/>
  <c r="D10429" i="14"/>
  <c r="D10428" i="14"/>
  <c r="D10427" i="14"/>
  <c r="D10426" i="14"/>
  <c r="D10425" i="14"/>
  <c r="D10424" i="14"/>
  <c r="D10423" i="14"/>
  <c r="D10422" i="14"/>
  <c r="D10421" i="14"/>
  <c r="D10420" i="14"/>
  <c r="D10419" i="14"/>
  <c r="D10418" i="14"/>
  <c r="D10417" i="14"/>
  <c r="D10416" i="14"/>
  <c r="D10415" i="14"/>
  <c r="D10414" i="14"/>
  <c r="D10413" i="14"/>
  <c r="D10412" i="14"/>
  <c r="D10411" i="14"/>
  <c r="D10410" i="14"/>
  <c r="D10409" i="14"/>
  <c r="D10408" i="14"/>
  <c r="D10407" i="14"/>
  <c r="D10406" i="14"/>
  <c r="D10405" i="14"/>
  <c r="D10404" i="14"/>
  <c r="D10403" i="14"/>
  <c r="D10402" i="14"/>
  <c r="D10401" i="14"/>
  <c r="D10400" i="14"/>
  <c r="D10399" i="14"/>
  <c r="D10398" i="14"/>
  <c r="D10397" i="14"/>
  <c r="D10396" i="14"/>
  <c r="D10395" i="14"/>
  <c r="D10394" i="14"/>
  <c r="D10393" i="14"/>
  <c r="D10392" i="14"/>
  <c r="D10391" i="14"/>
  <c r="D10390" i="14"/>
  <c r="D10389" i="14"/>
  <c r="D10388" i="14"/>
  <c r="D10387" i="14"/>
  <c r="D10386" i="14"/>
  <c r="D10385" i="14"/>
  <c r="D10384" i="14"/>
  <c r="D10383" i="14"/>
  <c r="D10382" i="14"/>
  <c r="D10381" i="14"/>
  <c r="D10380" i="14"/>
  <c r="D10379" i="14"/>
  <c r="D10378" i="14"/>
  <c r="D10377" i="14"/>
  <c r="D10376" i="14"/>
  <c r="D10375" i="14"/>
  <c r="D10374" i="14"/>
  <c r="D10373" i="14"/>
  <c r="D10372" i="14"/>
  <c r="D10371" i="14"/>
  <c r="D10370" i="14"/>
  <c r="D10369" i="14"/>
  <c r="D10368" i="14"/>
  <c r="D10367" i="14"/>
  <c r="D10366" i="14"/>
  <c r="D10365" i="14"/>
  <c r="D10364" i="14"/>
  <c r="D10363" i="14"/>
  <c r="D10362" i="14"/>
  <c r="D10361" i="14"/>
  <c r="D10360" i="14"/>
  <c r="D10359" i="14"/>
  <c r="D10358" i="14"/>
  <c r="D10357" i="14"/>
  <c r="D10356" i="14"/>
  <c r="D10355" i="14"/>
  <c r="D10354" i="14"/>
  <c r="D10353" i="14"/>
  <c r="D10352" i="14"/>
  <c r="D10351" i="14"/>
  <c r="D10350" i="14"/>
  <c r="D10349" i="14"/>
  <c r="D10348" i="14"/>
  <c r="D10347" i="14"/>
  <c r="D10346" i="14"/>
  <c r="D10345" i="14"/>
  <c r="D10344" i="14"/>
  <c r="D10343" i="14"/>
  <c r="D10342" i="14"/>
  <c r="D10341" i="14"/>
  <c r="D10340" i="14"/>
  <c r="D10339" i="14"/>
  <c r="D10338" i="14"/>
  <c r="D10337" i="14"/>
  <c r="D10336" i="14"/>
  <c r="D10335" i="14"/>
  <c r="D10334" i="14"/>
  <c r="D10333" i="14"/>
  <c r="D10332" i="14"/>
  <c r="D10331" i="14"/>
  <c r="D10330" i="14"/>
  <c r="D10329" i="14"/>
  <c r="D10328" i="14"/>
  <c r="D10327" i="14"/>
  <c r="D10326" i="14"/>
  <c r="D10325" i="14"/>
  <c r="D10324" i="14"/>
  <c r="D10323" i="14"/>
  <c r="D10322" i="14"/>
  <c r="D10321" i="14"/>
  <c r="D10320" i="14"/>
  <c r="D10319" i="14"/>
  <c r="D10318" i="14"/>
  <c r="D10317" i="14"/>
  <c r="D10316" i="14"/>
  <c r="D10315" i="14"/>
  <c r="D10314" i="14"/>
  <c r="D10313" i="14"/>
  <c r="D10312" i="14"/>
  <c r="D10311" i="14"/>
  <c r="D10310" i="14"/>
  <c r="D10309" i="14"/>
  <c r="D10308" i="14"/>
  <c r="D10307" i="14"/>
  <c r="D10306" i="14"/>
  <c r="D10305" i="14"/>
  <c r="D10304" i="14"/>
  <c r="D10303" i="14"/>
  <c r="D10302" i="14"/>
  <c r="D10301" i="14"/>
  <c r="D10300" i="14"/>
  <c r="D10299" i="14"/>
  <c r="D10298" i="14"/>
  <c r="D10297" i="14"/>
  <c r="D10296" i="14"/>
  <c r="D10295" i="14"/>
  <c r="D10294" i="14"/>
  <c r="D10293" i="14"/>
  <c r="D10292" i="14"/>
  <c r="D10291" i="14"/>
  <c r="D10290" i="14"/>
  <c r="D10289" i="14"/>
  <c r="D10288" i="14"/>
  <c r="D10287" i="14"/>
  <c r="D10286" i="14"/>
  <c r="D10285" i="14"/>
  <c r="D10284" i="14"/>
  <c r="D10283" i="14"/>
  <c r="D10282" i="14"/>
  <c r="D10281" i="14"/>
  <c r="D10280" i="14"/>
  <c r="D10279" i="14"/>
  <c r="D10278" i="14"/>
  <c r="D10277" i="14"/>
  <c r="D10276" i="14"/>
  <c r="D10275" i="14"/>
  <c r="D10274" i="14"/>
  <c r="D10273" i="14"/>
  <c r="D10272" i="14"/>
  <c r="D10271" i="14"/>
  <c r="D10270" i="14"/>
  <c r="D10269" i="14"/>
  <c r="D10268" i="14"/>
  <c r="D10267" i="14"/>
  <c r="D10266" i="14"/>
  <c r="D10265" i="14"/>
  <c r="D10264" i="14"/>
  <c r="D10263" i="14"/>
  <c r="D10262" i="14"/>
  <c r="D10261" i="14"/>
  <c r="D10260" i="14"/>
  <c r="D10259" i="14"/>
  <c r="D10258" i="14"/>
  <c r="D10257" i="14"/>
  <c r="D10256" i="14"/>
  <c r="D10255" i="14"/>
  <c r="D10254" i="14"/>
  <c r="D10253" i="14"/>
  <c r="D10252" i="14"/>
  <c r="D10251" i="14"/>
  <c r="D10250" i="14"/>
  <c r="D10249" i="14"/>
  <c r="D10248" i="14"/>
  <c r="D10247" i="14"/>
  <c r="D10246" i="14"/>
  <c r="D10245" i="14"/>
  <c r="D10244" i="14"/>
  <c r="D10243" i="14"/>
  <c r="D10242" i="14"/>
  <c r="D10241" i="14"/>
  <c r="D10240" i="14"/>
  <c r="D10239" i="14"/>
  <c r="D10238" i="14"/>
  <c r="D10237" i="14"/>
  <c r="D10236" i="14"/>
  <c r="D10235" i="14"/>
  <c r="D10234" i="14"/>
  <c r="D10233" i="14"/>
  <c r="D10232" i="14"/>
  <c r="D10231" i="14"/>
  <c r="D10230" i="14"/>
  <c r="D10229" i="14"/>
  <c r="D10228" i="14"/>
  <c r="D10227" i="14"/>
  <c r="D10226" i="14"/>
  <c r="D10225" i="14"/>
  <c r="D10224" i="14"/>
  <c r="D10223" i="14"/>
  <c r="D10222" i="14"/>
  <c r="D10221" i="14"/>
  <c r="D10220" i="14"/>
  <c r="D10219" i="14"/>
  <c r="D10218" i="14"/>
  <c r="D10217" i="14"/>
  <c r="D10216" i="14"/>
  <c r="D10215" i="14"/>
  <c r="D10214" i="14"/>
  <c r="D10213" i="14"/>
  <c r="D10212" i="14"/>
  <c r="D10211" i="14"/>
  <c r="D10210" i="14"/>
  <c r="D10209" i="14"/>
  <c r="D10208" i="14"/>
  <c r="D10207" i="14"/>
  <c r="D10206" i="14"/>
  <c r="D10205" i="14"/>
  <c r="D10204" i="14"/>
  <c r="D10203" i="14"/>
  <c r="D10202" i="14"/>
  <c r="D10201" i="14"/>
  <c r="D10200" i="14"/>
  <c r="D10199" i="14"/>
  <c r="D10198" i="14"/>
  <c r="D10197" i="14"/>
  <c r="D10196" i="14"/>
  <c r="D10195" i="14"/>
  <c r="D10194" i="14"/>
  <c r="D10193" i="14"/>
  <c r="D10192" i="14"/>
  <c r="D10191" i="14"/>
  <c r="D10190" i="14"/>
  <c r="D10189" i="14"/>
  <c r="D10188" i="14"/>
  <c r="D10187" i="14"/>
  <c r="D10186" i="14"/>
  <c r="D10185" i="14"/>
  <c r="D10184" i="14"/>
  <c r="D10183" i="14"/>
  <c r="D10182" i="14"/>
  <c r="D10181" i="14"/>
  <c r="D10180" i="14"/>
  <c r="D10179" i="14"/>
  <c r="D10178" i="14"/>
  <c r="D10177" i="14"/>
  <c r="D10176" i="14"/>
  <c r="D10175" i="14"/>
  <c r="D10174" i="14"/>
  <c r="D10173" i="14"/>
  <c r="D10172" i="14"/>
  <c r="D10171" i="14"/>
  <c r="D10170" i="14"/>
  <c r="D10169" i="14"/>
  <c r="D10168" i="14"/>
  <c r="D10167" i="14"/>
  <c r="D10166" i="14"/>
  <c r="D10165" i="14"/>
  <c r="D10164" i="14"/>
  <c r="D10163" i="14"/>
  <c r="D10162" i="14"/>
  <c r="D10161" i="14"/>
  <c r="D10160" i="14"/>
  <c r="D10159" i="14"/>
  <c r="D10158" i="14"/>
  <c r="D10157" i="14"/>
  <c r="D10156" i="14"/>
  <c r="D10155" i="14"/>
  <c r="D10154" i="14"/>
  <c r="D10153" i="14"/>
  <c r="D10152" i="14"/>
  <c r="D10151" i="14"/>
  <c r="D10150" i="14"/>
  <c r="D10149" i="14"/>
  <c r="D10148" i="14"/>
  <c r="D10147" i="14"/>
  <c r="D10146" i="14"/>
  <c r="D10145" i="14"/>
  <c r="D10144" i="14"/>
  <c r="D10143" i="14"/>
  <c r="D10142" i="14"/>
  <c r="D10141" i="14"/>
  <c r="D10140" i="14"/>
  <c r="D10139" i="14"/>
  <c r="D10138" i="14"/>
  <c r="D10137" i="14"/>
  <c r="D10136" i="14"/>
  <c r="D10135" i="14"/>
  <c r="D10134" i="14"/>
  <c r="D10133" i="14"/>
  <c r="D10132" i="14"/>
  <c r="D10131" i="14"/>
  <c r="D10130" i="14"/>
  <c r="D10129" i="14"/>
  <c r="D10128" i="14"/>
  <c r="D10127" i="14"/>
  <c r="D10126" i="14"/>
  <c r="D10125" i="14"/>
  <c r="D10124" i="14"/>
  <c r="D10123" i="14"/>
  <c r="D10122" i="14"/>
  <c r="D10121" i="14"/>
  <c r="D10120" i="14"/>
  <c r="D10119" i="14"/>
  <c r="D10118" i="14"/>
  <c r="D10117" i="14"/>
  <c r="D10116" i="14"/>
  <c r="D10115" i="14"/>
  <c r="D10114" i="14"/>
  <c r="D10113" i="14"/>
  <c r="D10112" i="14"/>
  <c r="D10111" i="14"/>
  <c r="D10110" i="14"/>
  <c r="D10109" i="14"/>
  <c r="D10108" i="14"/>
  <c r="D10107" i="14"/>
  <c r="D10106" i="14"/>
  <c r="D10105" i="14"/>
  <c r="D10104" i="14"/>
  <c r="D10103" i="14"/>
  <c r="D10102" i="14"/>
  <c r="D10101" i="14"/>
  <c r="D10100" i="14"/>
  <c r="D10099" i="14"/>
  <c r="D10098" i="14"/>
  <c r="D10097" i="14"/>
  <c r="D10096" i="14"/>
  <c r="D10095" i="14"/>
  <c r="D10094" i="14"/>
  <c r="D10093" i="14"/>
  <c r="D10092" i="14"/>
  <c r="D10091" i="14"/>
  <c r="D10090" i="14"/>
  <c r="D10089" i="14"/>
  <c r="D10088" i="14"/>
  <c r="D10087" i="14"/>
  <c r="D10086" i="14"/>
  <c r="D10085" i="14"/>
  <c r="D10084" i="14"/>
  <c r="D10083" i="14"/>
  <c r="D10082" i="14"/>
  <c r="D10081" i="14"/>
  <c r="D10080" i="14"/>
  <c r="D10079" i="14"/>
  <c r="D10078" i="14"/>
  <c r="D10077" i="14"/>
  <c r="D10076" i="14"/>
  <c r="D10075" i="14"/>
  <c r="D10074" i="14"/>
  <c r="D10073" i="14"/>
  <c r="D10072" i="14"/>
  <c r="D10071" i="14"/>
  <c r="D10070" i="14"/>
  <c r="D10069" i="14"/>
  <c r="D10068" i="14"/>
  <c r="D10067" i="14"/>
  <c r="D10066" i="14"/>
  <c r="D10065" i="14"/>
  <c r="D10064" i="14"/>
  <c r="D10063" i="14"/>
  <c r="D10062" i="14"/>
  <c r="D10061" i="14"/>
  <c r="D10060" i="14"/>
  <c r="D10059" i="14"/>
  <c r="D10058" i="14"/>
  <c r="D10057" i="14"/>
  <c r="D10056" i="14"/>
  <c r="D10055" i="14"/>
  <c r="D10054" i="14"/>
  <c r="D10053" i="14"/>
  <c r="D10052" i="14"/>
  <c r="D10051" i="14"/>
  <c r="D10050" i="14"/>
  <c r="D10049" i="14"/>
  <c r="D10048" i="14"/>
  <c r="D10047" i="14"/>
  <c r="D10046" i="14"/>
  <c r="D10045" i="14"/>
  <c r="D10044" i="14"/>
  <c r="D10043" i="14"/>
  <c r="D10042" i="14"/>
  <c r="D10041" i="14"/>
  <c r="D10040" i="14"/>
  <c r="D10039" i="14"/>
  <c r="D10038" i="14"/>
  <c r="D10037" i="14"/>
  <c r="D10036" i="14"/>
  <c r="D10035" i="14"/>
  <c r="D10034" i="14"/>
  <c r="D10033" i="14"/>
  <c r="D10032" i="14"/>
  <c r="D10031" i="14"/>
  <c r="D10030" i="14"/>
  <c r="D10029" i="14"/>
  <c r="D10028" i="14"/>
  <c r="D10027" i="14"/>
  <c r="D10026" i="14"/>
  <c r="D10025" i="14"/>
  <c r="D10024" i="14"/>
  <c r="D10023" i="14"/>
  <c r="D10022" i="14"/>
  <c r="D10021" i="14"/>
  <c r="D10020" i="14"/>
  <c r="D10019" i="14"/>
  <c r="D10018" i="14"/>
  <c r="D10017" i="14"/>
  <c r="D10016" i="14"/>
  <c r="D10015" i="14"/>
  <c r="D10014" i="14"/>
  <c r="D10013" i="14"/>
  <c r="D10012" i="14"/>
  <c r="D10011" i="14"/>
  <c r="D10010" i="14"/>
  <c r="D10009" i="14"/>
  <c r="D10008" i="14"/>
  <c r="D10007" i="14"/>
  <c r="D10006" i="14"/>
  <c r="D10005" i="14"/>
  <c r="D10004" i="14"/>
  <c r="D10003" i="14"/>
  <c r="D10002" i="14"/>
  <c r="D10001" i="14"/>
  <c r="D10000" i="14"/>
  <c r="D9999" i="14"/>
  <c r="D9998" i="14"/>
  <c r="D9997" i="14"/>
  <c r="D9996" i="14"/>
  <c r="D9995" i="14"/>
  <c r="D9994" i="14"/>
  <c r="D9993" i="14"/>
  <c r="D9992" i="14"/>
  <c r="D9991" i="14"/>
  <c r="D9990" i="14"/>
  <c r="D9989" i="14"/>
  <c r="D9988" i="14"/>
  <c r="D9987" i="14"/>
  <c r="D9986" i="14"/>
  <c r="D9985" i="14"/>
  <c r="D9984" i="14"/>
  <c r="D9983" i="14"/>
  <c r="D9982" i="14"/>
  <c r="D9981" i="14"/>
  <c r="D9980" i="14"/>
  <c r="D9979" i="14"/>
  <c r="D9978" i="14"/>
  <c r="D9977" i="14"/>
  <c r="D9976" i="14"/>
  <c r="D9975" i="14"/>
  <c r="D9974" i="14"/>
  <c r="D9973" i="14"/>
  <c r="D9972" i="14"/>
  <c r="D9971" i="14"/>
  <c r="D9970" i="14"/>
  <c r="D9969" i="14"/>
  <c r="D9968" i="14"/>
  <c r="D9967" i="14"/>
  <c r="D9966" i="14"/>
  <c r="D9965" i="14"/>
  <c r="D9964" i="14"/>
  <c r="D9963" i="14"/>
  <c r="D9962" i="14"/>
  <c r="D9961" i="14"/>
  <c r="D9960" i="14"/>
  <c r="D9959" i="14"/>
  <c r="D9958" i="14"/>
  <c r="D9957" i="14"/>
  <c r="D9956" i="14"/>
  <c r="D9955" i="14"/>
  <c r="D9954" i="14"/>
  <c r="D9953" i="14"/>
  <c r="D9952" i="14"/>
  <c r="D9951" i="14"/>
  <c r="D9950" i="14"/>
  <c r="D9949" i="14"/>
  <c r="D9948" i="14"/>
  <c r="D9947" i="14"/>
  <c r="D9946" i="14"/>
  <c r="D9945" i="14"/>
  <c r="D9944" i="14"/>
  <c r="D9943" i="14"/>
  <c r="D9942" i="14"/>
  <c r="D9941" i="14"/>
  <c r="D9940" i="14"/>
  <c r="D9939" i="14"/>
  <c r="D9938" i="14"/>
  <c r="D9937" i="14"/>
  <c r="D9936" i="14"/>
  <c r="D9935" i="14"/>
  <c r="D9934" i="14"/>
  <c r="D9933" i="14"/>
  <c r="D9932" i="14"/>
  <c r="D9931" i="14"/>
  <c r="D9930" i="14"/>
  <c r="D9929" i="14"/>
  <c r="D9928" i="14"/>
  <c r="D9927" i="14"/>
  <c r="D9926" i="14"/>
  <c r="D9925" i="14"/>
  <c r="D9924" i="14"/>
  <c r="D9923" i="14"/>
  <c r="D9922" i="14"/>
  <c r="D9921" i="14"/>
  <c r="D9920" i="14"/>
  <c r="D9919" i="14"/>
  <c r="D9918" i="14"/>
  <c r="D9917" i="14"/>
  <c r="D9916" i="14"/>
  <c r="D9915" i="14"/>
  <c r="D9914" i="14"/>
  <c r="D9913" i="14"/>
  <c r="D9912" i="14"/>
  <c r="D9911" i="14"/>
  <c r="D9910" i="14"/>
  <c r="D9909" i="14"/>
  <c r="D9908" i="14"/>
  <c r="D9907" i="14"/>
  <c r="D9906" i="14"/>
  <c r="D9905" i="14"/>
  <c r="D9904" i="14"/>
  <c r="D9903" i="14"/>
  <c r="D9902" i="14"/>
  <c r="D9901" i="14"/>
  <c r="D9900" i="14"/>
  <c r="D9899" i="14"/>
  <c r="D9898" i="14"/>
  <c r="D9897" i="14"/>
  <c r="D9896" i="14"/>
  <c r="D9895" i="14"/>
  <c r="D9894" i="14"/>
  <c r="D9893" i="14"/>
  <c r="D9892" i="14"/>
  <c r="D9891" i="14"/>
  <c r="D9890" i="14"/>
  <c r="D9889" i="14"/>
  <c r="D9888" i="14"/>
  <c r="D9887" i="14"/>
  <c r="D9886" i="14"/>
  <c r="D9885" i="14"/>
  <c r="D9884" i="14"/>
  <c r="D9883" i="14"/>
  <c r="D9882" i="14"/>
  <c r="D9881" i="14"/>
  <c r="D9880" i="14"/>
  <c r="D9879" i="14"/>
  <c r="D9878" i="14"/>
  <c r="D9877" i="14"/>
  <c r="D9876" i="14"/>
  <c r="D9875" i="14"/>
  <c r="D9874" i="14"/>
  <c r="D9873" i="14"/>
  <c r="D9872" i="14"/>
  <c r="D9871" i="14"/>
  <c r="D9870" i="14"/>
  <c r="D9869" i="14"/>
  <c r="D9868" i="14"/>
  <c r="D9867" i="14"/>
  <c r="D9866" i="14"/>
  <c r="D9865" i="14"/>
  <c r="D9864" i="14"/>
  <c r="D9863" i="14"/>
  <c r="D9862" i="14"/>
  <c r="D9861" i="14"/>
  <c r="D9860" i="14"/>
  <c r="D9859" i="14"/>
  <c r="D9858" i="14"/>
  <c r="D9857" i="14"/>
  <c r="D9856" i="14"/>
  <c r="D9855" i="14"/>
  <c r="D9854" i="14"/>
  <c r="D9853" i="14"/>
  <c r="D9852" i="14"/>
  <c r="D9851" i="14"/>
  <c r="D9850" i="14"/>
  <c r="D9849" i="14"/>
  <c r="D9848" i="14"/>
  <c r="D9847" i="14"/>
  <c r="D9846" i="14"/>
  <c r="D9845" i="14"/>
  <c r="D9844" i="14"/>
  <c r="D9843" i="14"/>
  <c r="D9842" i="14"/>
  <c r="D9841" i="14"/>
  <c r="D9840" i="14"/>
  <c r="D9839" i="14"/>
  <c r="D9838" i="14"/>
  <c r="D9837" i="14"/>
  <c r="D9836" i="14"/>
  <c r="D9835" i="14"/>
  <c r="D9834" i="14"/>
  <c r="D9833" i="14"/>
  <c r="D9832" i="14"/>
  <c r="D9831" i="14"/>
  <c r="D9830" i="14"/>
  <c r="D9829" i="14"/>
  <c r="D9828" i="14"/>
  <c r="D9827" i="14"/>
  <c r="D9826" i="14"/>
  <c r="D9825" i="14"/>
  <c r="D9824" i="14"/>
  <c r="D9823" i="14"/>
  <c r="D9822" i="14"/>
  <c r="D9821" i="14"/>
  <c r="D9820" i="14"/>
  <c r="D9819" i="14"/>
  <c r="D9818" i="14"/>
  <c r="D9817" i="14"/>
  <c r="D9816" i="14"/>
  <c r="D9815" i="14"/>
  <c r="D9814" i="14"/>
  <c r="D9813" i="14"/>
  <c r="D9812" i="14"/>
  <c r="D9811" i="14"/>
  <c r="D9810" i="14"/>
  <c r="D9809" i="14"/>
  <c r="D9808" i="14"/>
  <c r="D9807" i="14"/>
  <c r="D9806" i="14"/>
  <c r="D9805" i="14"/>
  <c r="D9804" i="14"/>
  <c r="D9803" i="14"/>
  <c r="D9802" i="14"/>
  <c r="D9801" i="14"/>
  <c r="D9800" i="14"/>
  <c r="D9799" i="14"/>
  <c r="D9798" i="14"/>
  <c r="D9797" i="14"/>
  <c r="D9796" i="14"/>
  <c r="D9795" i="14"/>
  <c r="D9794" i="14"/>
  <c r="D9793" i="14"/>
  <c r="D9792" i="14"/>
  <c r="D9791" i="14"/>
  <c r="D9790" i="14"/>
  <c r="D9789" i="14"/>
  <c r="D9788" i="14"/>
  <c r="D9787" i="14"/>
  <c r="D9786" i="14"/>
  <c r="D9785" i="14"/>
  <c r="D9784" i="14"/>
  <c r="D9783" i="14"/>
  <c r="D9782" i="14"/>
  <c r="D9781" i="14"/>
  <c r="D9780" i="14"/>
  <c r="D9779" i="14"/>
  <c r="D9778" i="14"/>
  <c r="D9777" i="14"/>
  <c r="D9776" i="14"/>
  <c r="D9775" i="14"/>
  <c r="D9774" i="14"/>
  <c r="D9773" i="14"/>
  <c r="D9772" i="14"/>
  <c r="D9771" i="14"/>
  <c r="D9770" i="14"/>
  <c r="D9769" i="14"/>
  <c r="D9768" i="14"/>
  <c r="D9767" i="14"/>
  <c r="D9766" i="14"/>
  <c r="D9765" i="14"/>
  <c r="D9764" i="14"/>
  <c r="D9763" i="14"/>
  <c r="D9762" i="14"/>
  <c r="D9761" i="14"/>
  <c r="D9760" i="14"/>
  <c r="D9759" i="14"/>
  <c r="D9758" i="14"/>
  <c r="D9757" i="14"/>
  <c r="D9756" i="14"/>
  <c r="D9755" i="14"/>
  <c r="D9754" i="14"/>
  <c r="D9753" i="14"/>
  <c r="D9752" i="14"/>
  <c r="D9751" i="14"/>
  <c r="D9750" i="14"/>
  <c r="D9749" i="14"/>
  <c r="D9748" i="14"/>
  <c r="D9747" i="14"/>
  <c r="D9746" i="14"/>
  <c r="D9745" i="14"/>
  <c r="D9744" i="14"/>
  <c r="D9743" i="14"/>
  <c r="D9742" i="14"/>
  <c r="D9741" i="14"/>
  <c r="D9740" i="14"/>
  <c r="D9739" i="14"/>
  <c r="D9738" i="14"/>
  <c r="D9737" i="14"/>
  <c r="D9736" i="14"/>
  <c r="D9735" i="14"/>
  <c r="D9734" i="14"/>
  <c r="D9733" i="14"/>
  <c r="D9732" i="14"/>
  <c r="D9731" i="14"/>
  <c r="D9730" i="14"/>
  <c r="D9729" i="14"/>
  <c r="D9728" i="14"/>
  <c r="D9727" i="14"/>
  <c r="D9726" i="14"/>
  <c r="D9725" i="14"/>
  <c r="D9724" i="14"/>
  <c r="D9723" i="14"/>
  <c r="D9722" i="14"/>
  <c r="D9721" i="14"/>
  <c r="D9720" i="14"/>
  <c r="D9719" i="14"/>
  <c r="D9718" i="14"/>
  <c r="D9717" i="14"/>
  <c r="D9716" i="14"/>
  <c r="D9715" i="14"/>
  <c r="D9714" i="14"/>
  <c r="D9713" i="14"/>
  <c r="D9712" i="14"/>
  <c r="D9711" i="14"/>
  <c r="D9710" i="14"/>
  <c r="D9709" i="14"/>
  <c r="D9708" i="14"/>
  <c r="D9707" i="14"/>
  <c r="D9706" i="14"/>
  <c r="D9705" i="14"/>
  <c r="D9704" i="14"/>
  <c r="D9703" i="14"/>
  <c r="D9702" i="14"/>
  <c r="D9701" i="14"/>
  <c r="D9700" i="14"/>
  <c r="D9699" i="14"/>
  <c r="D9698" i="14"/>
  <c r="D9697" i="14"/>
  <c r="D9696" i="14"/>
  <c r="D9695" i="14"/>
  <c r="D9694" i="14"/>
  <c r="D9693" i="14"/>
  <c r="D9692" i="14"/>
  <c r="D9691" i="14"/>
  <c r="D9690" i="14"/>
  <c r="D9689" i="14"/>
  <c r="D9688" i="14"/>
  <c r="D9687" i="14"/>
  <c r="D9686" i="14"/>
  <c r="D9685" i="14"/>
  <c r="D9684" i="14"/>
  <c r="D9683" i="14"/>
  <c r="D9682" i="14"/>
  <c r="D9681" i="14"/>
  <c r="D9680" i="14"/>
  <c r="D9679" i="14"/>
  <c r="D9678" i="14"/>
  <c r="D9677" i="14"/>
  <c r="D9676" i="14"/>
  <c r="D9675" i="14"/>
  <c r="D9674" i="14"/>
  <c r="D9673" i="14"/>
  <c r="D9672" i="14"/>
  <c r="D9671" i="14"/>
  <c r="D9670" i="14"/>
  <c r="D9669" i="14"/>
  <c r="D9668" i="14"/>
  <c r="D9667" i="14"/>
  <c r="D9666" i="14"/>
  <c r="D9665" i="14"/>
  <c r="D9664" i="14"/>
  <c r="D9663" i="14"/>
  <c r="D9662" i="14"/>
  <c r="D9661" i="14"/>
  <c r="D9660" i="14"/>
  <c r="D9659" i="14"/>
  <c r="D9658" i="14"/>
  <c r="D9657" i="14"/>
  <c r="D9656" i="14"/>
  <c r="D9655" i="14"/>
  <c r="D9654" i="14"/>
  <c r="D9653" i="14"/>
  <c r="D9652" i="14"/>
  <c r="D9651" i="14"/>
  <c r="D9650" i="14"/>
  <c r="D9649" i="14"/>
  <c r="D9648" i="14"/>
  <c r="D9647" i="14"/>
  <c r="D9646" i="14"/>
  <c r="D9645" i="14"/>
  <c r="D9644" i="14"/>
  <c r="D9643" i="14"/>
  <c r="D9642" i="14"/>
  <c r="D9641" i="14"/>
  <c r="D9640" i="14"/>
  <c r="D9639" i="14"/>
  <c r="D9638" i="14"/>
  <c r="D9637" i="14"/>
  <c r="D9636" i="14"/>
  <c r="D9635" i="14"/>
  <c r="D9634" i="14"/>
  <c r="D9633" i="14"/>
  <c r="D9632" i="14"/>
  <c r="D9631" i="14"/>
  <c r="D9630" i="14"/>
  <c r="D9629" i="14"/>
  <c r="D9628" i="14"/>
  <c r="D9627" i="14"/>
  <c r="D9626" i="14"/>
  <c r="D9625" i="14"/>
  <c r="D9624" i="14"/>
  <c r="D9623" i="14"/>
  <c r="D9622" i="14"/>
  <c r="D9621" i="14"/>
  <c r="D9620" i="14"/>
  <c r="D9619" i="14"/>
  <c r="D9618" i="14"/>
  <c r="D9617" i="14"/>
  <c r="D9616" i="14"/>
  <c r="D9615" i="14"/>
  <c r="D9614" i="14"/>
  <c r="D9613" i="14"/>
  <c r="D9612" i="14"/>
  <c r="D9611" i="14"/>
  <c r="D9610" i="14"/>
  <c r="D9609" i="14"/>
  <c r="D9608" i="14"/>
  <c r="D9607" i="14"/>
  <c r="D9606" i="14"/>
  <c r="D9605" i="14"/>
  <c r="D9604" i="14"/>
  <c r="D9603" i="14"/>
  <c r="D9602" i="14"/>
  <c r="D9601" i="14"/>
  <c r="D9600" i="14"/>
  <c r="D9599" i="14"/>
  <c r="D9598" i="14"/>
  <c r="D9597" i="14"/>
  <c r="D9596" i="14"/>
  <c r="D9595" i="14"/>
  <c r="D9594" i="14"/>
  <c r="D9593" i="14"/>
  <c r="D9592" i="14"/>
  <c r="D9591" i="14"/>
  <c r="D9590" i="14"/>
  <c r="D9589" i="14"/>
  <c r="D9588" i="14"/>
  <c r="D9587" i="14"/>
  <c r="D9586" i="14"/>
  <c r="D9585" i="14"/>
  <c r="D9584" i="14"/>
  <c r="D9583" i="14"/>
  <c r="D9582" i="14"/>
  <c r="D9581" i="14"/>
  <c r="D9580" i="14"/>
  <c r="D9579" i="14"/>
  <c r="D9578" i="14"/>
  <c r="D9577" i="14"/>
  <c r="D9576" i="14"/>
  <c r="D9575" i="14"/>
  <c r="D9574" i="14"/>
  <c r="D9573" i="14"/>
  <c r="D9572" i="14"/>
  <c r="D9571" i="14"/>
  <c r="D9570" i="14"/>
  <c r="D9569" i="14"/>
  <c r="D9568" i="14"/>
  <c r="D9567" i="14"/>
  <c r="D9566" i="14"/>
  <c r="D9565" i="14"/>
  <c r="D9564" i="14"/>
  <c r="D9563" i="14"/>
  <c r="D9562" i="14"/>
  <c r="D9561" i="14"/>
  <c r="D9560" i="14"/>
  <c r="D9559" i="14"/>
  <c r="D9558" i="14"/>
  <c r="D9557" i="14"/>
  <c r="D9556" i="14"/>
  <c r="D9555" i="14"/>
  <c r="D9554" i="14"/>
  <c r="D9553" i="14"/>
  <c r="D9552" i="14"/>
  <c r="D9551" i="14"/>
  <c r="D9550" i="14"/>
  <c r="D9549" i="14"/>
  <c r="D9548" i="14"/>
  <c r="D9547" i="14"/>
  <c r="D9546" i="14"/>
  <c r="D9545" i="14"/>
  <c r="D9544" i="14"/>
  <c r="D9543" i="14"/>
  <c r="D9542" i="14"/>
  <c r="D9541" i="14"/>
  <c r="D9540" i="14"/>
  <c r="D9539" i="14"/>
  <c r="D9538" i="14"/>
  <c r="D9537" i="14"/>
  <c r="D9536" i="14"/>
  <c r="D9535" i="14"/>
  <c r="D9534" i="14"/>
  <c r="D9533" i="14"/>
  <c r="D9532" i="14"/>
  <c r="D9531" i="14"/>
  <c r="D9530" i="14"/>
  <c r="D9529" i="14"/>
  <c r="D9528" i="14"/>
  <c r="D9527" i="14"/>
  <c r="D9526" i="14"/>
  <c r="D9525" i="14"/>
  <c r="D9524" i="14"/>
  <c r="D9523" i="14"/>
  <c r="D9522" i="14"/>
  <c r="D9521" i="14"/>
  <c r="D9520" i="14"/>
  <c r="D9519" i="14"/>
  <c r="D9518" i="14"/>
  <c r="D9517" i="14"/>
  <c r="D9516" i="14"/>
  <c r="D9515" i="14"/>
  <c r="D9514" i="14"/>
  <c r="D9513" i="14"/>
  <c r="D9512" i="14"/>
  <c r="D9511" i="14"/>
  <c r="D9510" i="14"/>
  <c r="D9509" i="14"/>
  <c r="D9508" i="14"/>
  <c r="D9507" i="14"/>
  <c r="D9506" i="14"/>
  <c r="D9505" i="14"/>
  <c r="D9504" i="14"/>
  <c r="D9503" i="14"/>
  <c r="D9502" i="14"/>
  <c r="D9501" i="14"/>
  <c r="D9500" i="14"/>
  <c r="D9499" i="14"/>
  <c r="D9498" i="14"/>
  <c r="D9497" i="14"/>
  <c r="D9496" i="14"/>
  <c r="D9495" i="14"/>
  <c r="D9494" i="14"/>
  <c r="D9493" i="14"/>
  <c r="D9492" i="14"/>
  <c r="D9491" i="14"/>
  <c r="D9490" i="14"/>
  <c r="D9489" i="14"/>
  <c r="D9488" i="14"/>
  <c r="D9487" i="14"/>
  <c r="D9486" i="14"/>
  <c r="D9485" i="14"/>
  <c r="D9484" i="14"/>
  <c r="D9483" i="14"/>
  <c r="D9482" i="14"/>
  <c r="D9481" i="14"/>
  <c r="D9480" i="14"/>
  <c r="D9479" i="14"/>
  <c r="D9478" i="14"/>
  <c r="D9477" i="14"/>
  <c r="D9476" i="14"/>
  <c r="D9475" i="14"/>
  <c r="D9474" i="14"/>
  <c r="D9473" i="14"/>
  <c r="D9472" i="14"/>
  <c r="D9471" i="14"/>
  <c r="D9470" i="14"/>
  <c r="D9469" i="14"/>
  <c r="D9468" i="14"/>
  <c r="D9467" i="14"/>
  <c r="D9466" i="14"/>
  <c r="D9465" i="14"/>
  <c r="D9464" i="14"/>
  <c r="D9463" i="14"/>
  <c r="D9462" i="14"/>
  <c r="D9461" i="14"/>
  <c r="D9460" i="14"/>
  <c r="D9459" i="14"/>
  <c r="D9458" i="14"/>
  <c r="D9457" i="14"/>
  <c r="D9456" i="14"/>
  <c r="D9455" i="14"/>
  <c r="D9454" i="14"/>
  <c r="D9453" i="14"/>
  <c r="D9452" i="14"/>
  <c r="D9451" i="14"/>
  <c r="D9450" i="14"/>
  <c r="D9449" i="14"/>
  <c r="D9448" i="14"/>
  <c r="D9447" i="14"/>
  <c r="D9446" i="14"/>
  <c r="D9445" i="14"/>
  <c r="D9444" i="14"/>
  <c r="D9443" i="14"/>
  <c r="D9442" i="14"/>
  <c r="D9441" i="14"/>
  <c r="D9440" i="14"/>
  <c r="D9439" i="14"/>
  <c r="D9438" i="14"/>
  <c r="D9437" i="14"/>
  <c r="D9436" i="14"/>
  <c r="D9435" i="14"/>
  <c r="D9434" i="14"/>
  <c r="D9433" i="14"/>
  <c r="D9432" i="14"/>
  <c r="D9431" i="14"/>
  <c r="D9430" i="14"/>
  <c r="D9429" i="14"/>
  <c r="D9428" i="14"/>
  <c r="D9427" i="14"/>
  <c r="D9426" i="14"/>
  <c r="D9425" i="14"/>
  <c r="D9424" i="14"/>
  <c r="D9423" i="14"/>
  <c r="D9422" i="14"/>
  <c r="D9421" i="14"/>
  <c r="D9420" i="14"/>
  <c r="D9419" i="14"/>
  <c r="D9418" i="14"/>
  <c r="D9417" i="14"/>
  <c r="D9416" i="14"/>
  <c r="D9415" i="14"/>
  <c r="D9414" i="14"/>
  <c r="D9413" i="14"/>
  <c r="D9412" i="14"/>
  <c r="D9411" i="14"/>
  <c r="D9410" i="14"/>
  <c r="D9409" i="14"/>
  <c r="D9408" i="14"/>
  <c r="D9407" i="14"/>
  <c r="D9406" i="14"/>
  <c r="D9405" i="14"/>
  <c r="D9404" i="14"/>
  <c r="D9403" i="14"/>
  <c r="D9402" i="14"/>
  <c r="D9401" i="14"/>
  <c r="D9400" i="14"/>
  <c r="D9399" i="14"/>
  <c r="D9398" i="14"/>
  <c r="D9397" i="14"/>
  <c r="D9396" i="14"/>
  <c r="D9395" i="14"/>
  <c r="D9394" i="14"/>
  <c r="D9393" i="14"/>
  <c r="D9392" i="14"/>
  <c r="D9391" i="14"/>
  <c r="D9390" i="14"/>
  <c r="D9389" i="14"/>
  <c r="D9388" i="14"/>
  <c r="D9387" i="14"/>
  <c r="D9386" i="14"/>
  <c r="D9385" i="14"/>
  <c r="D9384" i="14"/>
  <c r="D9383" i="14"/>
  <c r="D9382" i="14"/>
  <c r="D9381" i="14"/>
  <c r="D9380" i="14"/>
  <c r="D9379" i="14"/>
  <c r="D9378" i="14"/>
  <c r="D9377" i="14"/>
  <c r="D9376" i="14"/>
  <c r="D9375" i="14"/>
  <c r="D9374" i="14"/>
  <c r="D9373" i="14"/>
  <c r="D9372" i="14"/>
  <c r="D9371" i="14"/>
  <c r="D9370" i="14"/>
  <c r="D9369" i="14"/>
  <c r="D9368" i="14"/>
  <c r="D9367" i="14"/>
  <c r="D9366" i="14"/>
  <c r="D9365" i="14"/>
  <c r="D9364" i="14"/>
  <c r="D9363" i="14"/>
  <c r="D9362" i="14"/>
  <c r="D9361" i="14"/>
  <c r="D9360" i="14"/>
  <c r="D9359" i="14"/>
  <c r="D9358" i="14"/>
  <c r="D9357" i="14"/>
  <c r="D9356" i="14"/>
  <c r="D9355" i="14"/>
  <c r="D9354" i="14"/>
  <c r="D9353" i="14"/>
  <c r="D9352" i="14"/>
  <c r="D9351" i="14"/>
  <c r="D9350" i="14"/>
  <c r="D9349" i="14"/>
  <c r="D9348" i="14"/>
  <c r="D9347" i="14"/>
  <c r="D9346" i="14"/>
  <c r="D9345" i="14"/>
  <c r="D9344" i="14"/>
  <c r="D9343" i="14"/>
  <c r="D9342" i="14"/>
  <c r="D9341" i="14"/>
  <c r="D9340" i="14"/>
  <c r="D9339" i="14"/>
  <c r="D9338" i="14"/>
  <c r="D9337" i="14"/>
  <c r="D9336" i="14"/>
  <c r="D9335" i="14"/>
  <c r="D9334" i="14"/>
  <c r="D9333" i="14"/>
  <c r="D9332" i="14"/>
  <c r="D9331" i="14"/>
  <c r="D9330" i="14"/>
  <c r="D9329" i="14"/>
  <c r="D9328" i="14"/>
  <c r="D9327" i="14"/>
  <c r="D9326" i="14"/>
  <c r="D9325" i="14"/>
  <c r="D9324" i="14"/>
  <c r="D9323" i="14"/>
  <c r="D9322" i="14"/>
  <c r="D9321" i="14"/>
  <c r="D9320" i="14"/>
  <c r="D9319" i="14"/>
  <c r="D9318" i="14"/>
  <c r="D9317" i="14"/>
  <c r="D9316" i="14"/>
  <c r="D9315" i="14"/>
  <c r="D9314" i="14"/>
  <c r="D9313" i="14"/>
  <c r="D9312" i="14"/>
  <c r="D9311" i="14"/>
  <c r="D9310" i="14"/>
  <c r="D9309" i="14"/>
  <c r="D9308" i="14"/>
  <c r="D9307" i="14"/>
  <c r="D9306" i="14"/>
  <c r="D9305" i="14"/>
  <c r="D9304" i="14"/>
  <c r="D9303" i="14"/>
  <c r="D9302" i="14"/>
  <c r="D9301" i="14"/>
  <c r="D9300" i="14"/>
  <c r="D9299" i="14"/>
  <c r="D9298" i="14"/>
  <c r="D9297" i="14"/>
  <c r="D9296" i="14"/>
  <c r="D9295" i="14"/>
  <c r="D9294" i="14"/>
  <c r="D9293" i="14"/>
  <c r="D9292" i="14"/>
  <c r="D9291" i="14"/>
  <c r="D9290" i="14"/>
  <c r="D9289" i="14"/>
  <c r="D9288" i="14"/>
  <c r="D9287" i="14"/>
  <c r="D9286" i="14"/>
  <c r="D9285" i="14"/>
  <c r="D9284" i="14"/>
  <c r="D9283" i="14"/>
  <c r="D9282" i="14"/>
  <c r="D9281" i="14"/>
  <c r="D9280" i="14"/>
  <c r="D9279" i="14"/>
  <c r="D9278" i="14"/>
  <c r="D9277" i="14"/>
  <c r="D9276" i="14"/>
  <c r="D9275" i="14"/>
  <c r="D9274" i="14"/>
  <c r="D9273" i="14"/>
  <c r="D9272" i="14"/>
  <c r="D9271" i="14"/>
  <c r="D9270" i="14"/>
  <c r="D9269" i="14"/>
  <c r="D9268" i="14"/>
  <c r="D9267" i="14"/>
  <c r="D9266" i="14"/>
  <c r="D9265" i="14"/>
  <c r="D9264" i="14"/>
  <c r="D9263" i="14"/>
  <c r="D9262" i="14"/>
  <c r="D9261" i="14"/>
  <c r="D9260" i="14"/>
  <c r="D9259" i="14"/>
  <c r="D9258" i="14"/>
  <c r="D9257" i="14"/>
  <c r="D9256" i="14"/>
  <c r="D9255" i="14"/>
  <c r="D9254" i="14"/>
  <c r="D9253" i="14"/>
  <c r="D9252" i="14"/>
  <c r="D9251" i="14"/>
  <c r="D9250" i="14"/>
  <c r="D9249" i="14"/>
  <c r="D9248" i="14"/>
  <c r="D9247" i="14"/>
  <c r="D9246" i="14"/>
  <c r="D9245" i="14"/>
  <c r="D9244" i="14"/>
  <c r="D9243" i="14"/>
  <c r="D9242" i="14"/>
  <c r="D9241" i="14"/>
  <c r="D9240" i="14"/>
  <c r="D9239" i="14"/>
  <c r="D9238" i="14"/>
  <c r="D9237" i="14"/>
  <c r="D9236" i="14"/>
  <c r="D9235" i="14"/>
  <c r="D9234" i="14"/>
  <c r="D9233" i="14"/>
  <c r="D9232" i="14"/>
  <c r="D9231" i="14"/>
  <c r="D9230" i="14"/>
  <c r="D9229" i="14"/>
  <c r="D9228" i="14"/>
  <c r="D9227" i="14"/>
  <c r="D9226" i="14"/>
  <c r="D9225" i="14"/>
  <c r="D9224" i="14"/>
  <c r="D9223" i="14"/>
  <c r="D9222" i="14"/>
  <c r="D9221" i="14"/>
  <c r="D9220" i="14"/>
  <c r="D9219" i="14"/>
  <c r="D9218" i="14"/>
  <c r="D9217" i="14"/>
  <c r="D9216" i="14"/>
  <c r="D9215" i="14"/>
  <c r="D9214" i="14"/>
  <c r="D9213" i="14"/>
  <c r="D9212" i="14"/>
  <c r="D9211" i="14"/>
  <c r="D9210" i="14"/>
  <c r="D9209" i="14"/>
  <c r="D9208" i="14"/>
  <c r="D9207" i="14"/>
  <c r="D9206" i="14"/>
  <c r="D9205" i="14"/>
  <c r="D9204" i="14"/>
  <c r="D9203" i="14"/>
  <c r="D9202" i="14"/>
  <c r="D9201" i="14"/>
  <c r="D9200" i="14"/>
  <c r="D9199" i="14"/>
  <c r="D9198" i="14"/>
  <c r="D9197" i="14"/>
  <c r="D9196" i="14"/>
  <c r="D9195" i="14"/>
  <c r="D9194" i="14"/>
  <c r="D9193" i="14"/>
  <c r="D9192" i="14"/>
  <c r="D9191" i="14"/>
  <c r="D9190" i="14"/>
  <c r="D9189" i="14"/>
  <c r="D9188" i="14"/>
  <c r="D9187" i="14"/>
  <c r="D9186" i="14"/>
  <c r="D9185" i="14"/>
  <c r="D9184" i="14"/>
  <c r="D9183" i="14"/>
  <c r="D9182" i="14"/>
  <c r="D9181" i="14"/>
  <c r="D9180" i="14"/>
  <c r="D9179" i="14"/>
  <c r="D9178" i="14"/>
  <c r="D9177" i="14"/>
  <c r="D9176" i="14"/>
  <c r="D9175" i="14"/>
  <c r="D9174" i="14"/>
  <c r="D9173" i="14"/>
  <c r="D9172" i="14"/>
  <c r="D9171" i="14"/>
  <c r="D9170" i="14"/>
  <c r="D9169" i="14"/>
  <c r="D9168" i="14"/>
  <c r="D9167" i="14"/>
  <c r="D9166" i="14"/>
  <c r="D9165" i="14"/>
  <c r="D9164" i="14"/>
  <c r="D9163" i="14"/>
  <c r="D9162" i="14"/>
  <c r="D9161" i="14"/>
  <c r="D9160" i="14"/>
  <c r="D9159" i="14"/>
  <c r="D9158" i="14"/>
  <c r="D9157" i="14"/>
  <c r="D9156" i="14"/>
  <c r="D9155" i="14"/>
  <c r="D9154" i="14"/>
  <c r="D9153" i="14"/>
  <c r="D9152" i="14"/>
  <c r="D9151" i="14"/>
  <c r="D9150" i="14"/>
  <c r="D9149" i="14"/>
  <c r="D9148" i="14"/>
  <c r="D9147" i="14"/>
  <c r="D9146" i="14"/>
  <c r="D9145" i="14"/>
  <c r="D9144" i="14"/>
  <c r="D9143" i="14"/>
  <c r="D9142" i="14"/>
  <c r="D9141" i="14"/>
  <c r="D9140" i="14"/>
  <c r="D9139" i="14"/>
  <c r="D9138" i="14"/>
  <c r="D9137" i="14"/>
  <c r="D9136" i="14"/>
  <c r="D9135" i="14"/>
  <c r="D9134" i="14"/>
  <c r="D9133" i="14"/>
  <c r="D9132" i="14"/>
  <c r="D9131" i="14"/>
  <c r="D9130" i="14"/>
  <c r="D9129" i="14"/>
  <c r="D9128" i="14"/>
  <c r="D9127" i="14"/>
  <c r="D9126" i="14"/>
  <c r="D9125" i="14"/>
  <c r="D9124" i="14"/>
  <c r="D9123" i="14"/>
  <c r="D9122" i="14"/>
  <c r="D9121" i="14"/>
  <c r="D9120" i="14"/>
  <c r="D9119" i="14"/>
  <c r="D9118" i="14"/>
  <c r="D9117" i="14"/>
  <c r="D9116" i="14"/>
  <c r="D9115" i="14"/>
  <c r="D9114" i="14"/>
  <c r="D9113" i="14"/>
  <c r="D9112" i="14"/>
  <c r="D9111" i="14"/>
  <c r="D9110" i="14"/>
  <c r="D9109" i="14"/>
  <c r="D9108" i="14"/>
  <c r="D9107" i="14"/>
  <c r="D9106" i="14"/>
  <c r="D9105" i="14"/>
  <c r="D9104" i="14"/>
  <c r="D9103" i="14"/>
  <c r="D9102" i="14"/>
  <c r="D9101" i="14"/>
  <c r="D9100" i="14"/>
  <c r="D9099" i="14"/>
  <c r="D9098" i="14"/>
  <c r="D9097" i="14"/>
  <c r="D9096" i="14"/>
  <c r="D9095" i="14"/>
  <c r="D9094" i="14"/>
  <c r="D9093" i="14"/>
  <c r="D9092" i="14"/>
  <c r="D9091" i="14"/>
  <c r="D9090" i="14"/>
  <c r="D9089" i="14"/>
  <c r="D9088" i="14"/>
  <c r="D9087" i="14"/>
  <c r="D9086" i="14"/>
  <c r="D9085" i="14"/>
  <c r="D9084" i="14"/>
  <c r="D9083" i="14"/>
  <c r="D9082" i="14"/>
  <c r="D9081" i="14"/>
  <c r="D9080" i="14"/>
  <c r="D9079" i="14"/>
  <c r="D9078" i="14"/>
  <c r="D9077" i="14"/>
  <c r="D9076" i="14"/>
  <c r="D9075" i="14"/>
  <c r="D9074" i="14"/>
  <c r="D9073" i="14"/>
  <c r="D9072" i="14"/>
  <c r="D9071" i="14"/>
  <c r="D9070" i="14"/>
  <c r="D9069" i="14"/>
  <c r="D9068" i="14"/>
  <c r="D9067" i="14"/>
  <c r="D9066" i="14"/>
  <c r="D9065" i="14"/>
  <c r="D9064" i="14"/>
  <c r="D9063" i="14"/>
  <c r="D9062" i="14"/>
  <c r="D9061" i="14"/>
  <c r="D9060" i="14"/>
  <c r="D9059" i="14"/>
  <c r="D9058" i="14"/>
  <c r="D9057" i="14"/>
  <c r="D9056" i="14"/>
  <c r="D9055" i="14"/>
  <c r="D9054" i="14"/>
  <c r="D9053" i="14"/>
  <c r="D9052" i="14"/>
  <c r="D9051" i="14"/>
  <c r="D9050" i="14"/>
  <c r="D9049" i="14"/>
  <c r="D9048" i="14"/>
  <c r="D9047" i="14"/>
  <c r="D9046" i="14"/>
  <c r="D9045" i="14"/>
  <c r="D9044" i="14"/>
  <c r="D9043" i="14"/>
  <c r="D9042" i="14"/>
  <c r="D9041" i="14"/>
  <c r="D9040" i="14"/>
  <c r="D9039" i="14"/>
  <c r="D9038" i="14"/>
  <c r="D9037" i="14"/>
  <c r="D9036" i="14"/>
  <c r="D9035" i="14"/>
  <c r="D9034" i="14"/>
  <c r="D9033" i="14"/>
  <c r="D9032" i="14"/>
  <c r="D9031" i="14"/>
  <c r="D9030" i="14"/>
  <c r="D9029" i="14"/>
  <c r="D9028" i="14"/>
  <c r="D9027" i="14"/>
  <c r="D9026" i="14"/>
  <c r="D9025" i="14"/>
  <c r="D9024" i="14"/>
  <c r="D9023" i="14"/>
  <c r="D9022" i="14"/>
  <c r="D9021" i="14"/>
  <c r="D9020" i="14"/>
  <c r="D9019" i="14"/>
  <c r="D9018" i="14"/>
  <c r="D9017" i="14"/>
  <c r="D9016" i="14"/>
  <c r="D9015" i="14"/>
  <c r="D9014" i="14"/>
  <c r="D9013" i="14"/>
  <c r="D9012" i="14"/>
  <c r="D9011" i="14"/>
  <c r="D9010" i="14"/>
  <c r="D9009" i="14"/>
  <c r="D9008" i="14"/>
  <c r="D9007" i="14"/>
  <c r="D9006" i="14"/>
  <c r="D9005" i="14"/>
  <c r="D9004" i="14"/>
  <c r="D9003" i="14"/>
  <c r="D9002" i="14"/>
  <c r="D9001" i="14"/>
  <c r="D9000" i="14"/>
  <c r="D8999" i="14"/>
  <c r="D8998" i="14"/>
  <c r="D8997" i="14"/>
  <c r="D8996" i="14"/>
  <c r="D8995" i="14"/>
  <c r="D8994" i="14"/>
  <c r="D8993" i="14"/>
  <c r="D8992" i="14"/>
  <c r="D8991" i="14"/>
  <c r="D8990" i="14"/>
  <c r="D8989" i="14"/>
  <c r="D8988" i="14"/>
  <c r="D8987" i="14"/>
  <c r="D8986" i="14"/>
  <c r="D8985" i="14"/>
  <c r="D8984" i="14"/>
  <c r="D8983" i="14"/>
  <c r="D8982" i="14"/>
  <c r="D8981" i="14"/>
  <c r="D8980" i="14"/>
  <c r="D8979" i="14"/>
  <c r="D8978" i="14"/>
  <c r="D8977" i="14"/>
  <c r="D8976" i="14"/>
  <c r="D8975" i="14"/>
  <c r="D8974" i="14"/>
  <c r="D8973" i="14"/>
  <c r="D8972" i="14"/>
  <c r="D8971" i="14"/>
  <c r="D8970" i="14"/>
  <c r="D8969" i="14"/>
  <c r="D8968" i="14"/>
  <c r="D8967" i="14"/>
  <c r="D8966" i="14"/>
  <c r="D8965" i="14"/>
  <c r="D8964" i="14"/>
  <c r="D8963" i="14"/>
  <c r="D8962" i="14"/>
  <c r="D8961" i="14"/>
  <c r="D8960" i="14"/>
  <c r="D8959" i="14"/>
  <c r="D8958" i="14"/>
  <c r="D8957" i="14"/>
  <c r="D8956" i="14"/>
  <c r="D8955" i="14"/>
  <c r="D8954" i="14"/>
  <c r="D8953" i="14"/>
  <c r="D8952" i="14"/>
  <c r="D8951" i="14"/>
  <c r="D8950" i="14"/>
  <c r="D8949" i="14"/>
  <c r="D8948" i="14"/>
  <c r="D8947" i="14"/>
  <c r="D8946" i="14"/>
  <c r="D8945" i="14"/>
  <c r="D8944" i="14"/>
  <c r="D8943" i="14"/>
  <c r="D8942" i="14"/>
  <c r="D8941" i="14"/>
  <c r="D8940" i="14"/>
  <c r="D8939" i="14"/>
  <c r="D8938" i="14"/>
  <c r="D8937" i="14"/>
  <c r="D8936" i="14"/>
  <c r="D8935" i="14"/>
  <c r="D8934" i="14"/>
  <c r="D8933" i="14"/>
  <c r="D8932" i="14"/>
  <c r="D8931" i="14"/>
  <c r="D8930" i="14"/>
  <c r="D8929" i="14"/>
  <c r="D8928" i="14"/>
  <c r="D8927" i="14"/>
  <c r="D8926" i="14"/>
  <c r="D8925" i="14"/>
  <c r="D8924" i="14"/>
  <c r="D8923" i="14"/>
  <c r="D8922" i="14"/>
  <c r="D8921" i="14"/>
  <c r="D8920" i="14"/>
  <c r="D8919" i="14"/>
  <c r="D8918" i="14"/>
  <c r="D8917" i="14"/>
  <c r="D8916" i="14"/>
  <c r="D8915" i="14"/>
  <c r="D8914" i="14"/>
  <c r="D8913" i="14"/>
  <c r="D8912" i="14"/>
  <c r="D8911" i="14"/>
  <c r="D8910" i="14"/>
  <c r="D8909" i="14"/>
  <c r="D8908" i="14"/>
  <c r="D8907" i="14"/>
  <c r="D8906" i="14"/>
  <c r="D8905" i="14"/>
  <c r="D8904" i="14"/>
  <c r="D8903" i="14"/>
  <c r="D8902" i="14"/>
  <c r="D8901" i="14"/>
  <c r="D8900" i="14"/>
  <c r="D8899" i="14"/>
  <c r="D8898" i="14"/>
  <c r="D8897" i="14"/>
  <c r="D8896" i="14"/>
  <c r="D8895" i="14"/>
  <c r="D8894" i="14"/>
  <c r="D8893" i="14"/>
  <c r="D8892" i="14"/>
  <c r="D8891" i="14"/>
  <c r="D8890" i="14"/>
  <c r="D8889" i="14"/>
  <c r="D8888" i="14"/>
  <c r="D8887" i="14"/>
  <c r="D8886" i="14"/>
  <c r="D8885" i="14"/>
  <c r="D8884" i="14"/>
  <c r="D8883" i="14"/>
  <c r="D8882" i="14"/>
  <c r="D8881" i="14"/>
  <c r="D8880" i="14"/>
  <c r="D8879" i="14"/>
  <c r="D8878" i="14"/>
  <c r="D8877" i="14"/>
  <c r="D8876" i="14"/>
  <c r="D8875" i="14"/>
  <c r="D8874" i="14"/>
  <c r="D8873" i="14"/>
  <c r="D8872" i="14"/>
  <c r="D8871" i="14"/>
  <c r="D8870" i="14"/>
  <c r="D8869" i="14"/>
  <c r="D8868" i="14"/>
  <c r="D8867" i="14"/>
  <c r="D8866" i="14"/>
  <c r="D8865" i="14"/>
  <c r="D8864" i="14"/>
  <c r="D8863" i="14"/>
  <c r="D8862" i="14"/>
  <c r="D8861" i="14"/>
  <c r="D8860" i="14"/>
  <c r="D8859" i="14"/>
  <c r="D8858" i="14"/>
  <c r="D8857" i="14"/>
  <c r="D8856" i="14"/>
  <c r="D8855" i="14"/>
  <c r="D8854" i="14"/>
  <c r="D8853" i="14"/>
  <c r="D8852" i="14"/>
  <c r="D8851" i="14"/>
  <c r="D8850" i="14"/>
  <c r="D8849" i="14"/>
  <c r="D8848" i="14"/>
  <c r="D8847" i="14"/>
  <c r="D8846" i="14"/>
  <c r="D8845" i="14"/>
  <c r="D8844" i="14"/>
  <c r="D8843" i="14"/>
  <c r="D8842" i="14"/>
  <c r="D8841" i="14"/>
  <c r="D8840" i="14"/>
  <c r="D8839" i="14"/>
  <c r="D8838" i="14"/>
  <c r="D8837" i="14"/>
  <c r="D8836" i="14"/>
  <c r="D8835" i="14"/>
  <c r="D8834" i="14"/>
  <c r="D8833" i="14"/>
  <c r="D8832" i="14"/>
  <c r="D8831" i="14"/>
  <c r="D8830" i="14"/>
  <c r="D8829" i="14"/>
  <c r="D8828" i="14"/>
  <c r="D8827" i="14"/>
  <c r="D8826" i="14"/>
  <c r="D8825" i="14"/>
  <c r="D8824" i="14"/>
  <c r="D8823" i="14"/>
  <c r="D8822" i="14"/>
  <c r="D8821" i="14"/>
  <c r="D8820" i="14"/>
  <c r="D8819" i="14"/>
  <c r="D8818" i="14"/>
  <c r="D8817" i="14"/>
  <c r="D8816" i="14"/>
  <c r="D8815" i="14"/>
  <c r="D8814" i="14"/>
  <c r="D8813" i="14"/>
  <c r="D8812" i="14"/>
  <c r="D8811" i="14"/>
  <c r="D8810" i="14"/>
  <c r="D8809" i="14"/>
  <c r="D8808" i="14"/>
  <c r="D8807" i="14"/>
  <c r="D8806" i="14"/>
  <c r="D8805" i="14"/>
  <c r="D8804" i="14"/>
  <c r="D8803" i="14"/>
  <c r="D8802" i="14"/>
  <c r="D8801" i="14"/>
  <c r="D8800" i="14"/>
  <c r="D8799" i="14"/>
  <c r="D8798" i="14"/>
  <c r="D8797" i="14"/>
  <c r="D8796" i="14"/>
  <c r="D8795" i="14"/>
  <c r="D8794" i="14"/>
  <c r="D8793" i="14"/>
  <c r="D8792" i="14"/>
  <c r="D8791" i="14"/>
  <c r="D8790" i="14"/>
  <c r="D8789" i="14"/>
  <c r="D8788" i="14"/>
  <c r="D8787" i="14"/>
  <c r="D8786" i="14"/>
  <c r="D8785" i="14"/>
  <c r="D8784" i="14"/>
  <c r="D8783" i="14"/>
  <c r="D8782" i="14"/>
  <c r="D8781" i="14"/>
  <c r="D8780" i="14"/>
  <c r="D8779" i="14"/>
  <c r="D8778" i="14"/>
  <c r="D8777" i="14"/>
  <c r="D8776" i="14"/>
  <c r="D8775" i="14"/>
  <c r="D8774" i="14"/>
  <c r="D8773" i="14"/>
  <c r="D8772" i="14"/>
  <c r="D8771" i="14"/>
  <c r="D8770" i="14"/>
  <c r="D8769" i="14"/>
  <c r="D8768" i="14"/>
  <c r="D8767" i="14"/>
  <c r="D8766" i="14"/>
  <c r="D8765" i="14"/>
  <c r="D8764" i="14"/>
  <c r="D8763" i="14"/>
  <c r="D8762" i="14"/>
  <c r="D8761" i="14"/>
  <c r="D8760" i="14"/>
  <c r="D8759" i="14"/>
  <c r="D8758" i="14"/>
  <c r="D8757" i="14"/>
  <c r="D8756" i="14"/>
  <c r="D8755" i="14"/>
  <c r="D8754" i="14"/>
  <c r="D8753" i="14"/>
  <c r="D8752" i="14"/>
  <c r="D8751" i="14"/>
  <c r="D8750" i="14"/>
  <c r="D8749" i="14"/>
  <c r="D8748" i="14"/>
  <c r="D8747" i="14"/>
  <c r="D8746" i="14"/>
  <c r="D8745" i="14"/>
  <c r="D8744" i="14"/>
  <c r="D8743" i="14"/>
  <c r="D8742" i="14"/>
  <c r="D8741" i="14"/>
  <c r="D8740" i="14"/>
  <c r="D8739" i="14"/>
  <c r="D8738" i="14"/>
  <c r="D8737" i="14"/>
  <c r="D8736" i="14"/>
  <c r="D8735" i="14"/>
  <c r="D8734" i="14"/>
  <c r="D8733" i="14"/>
  <c r="D8732" i="14"/>
  <c r="D8731" i="14"/>
  <c r="D8730" i="14"/>
  <c r="D8729" i="14"/>
  <c r="D8728" i="14"/>
  <c r="D8727" i="14"/>
  <c r="D8726" i="14"/>
  <c r="D8725" i="14"/>
  <c r="D8724" i="14"/>
  <c r="D8723" i="14"/>
  <c r="D8722" i="14"/>
  <c r="D8721" i="14"/>
  <c r="D8720" i="14"/>
  <c r="D8719" i="14"/>
  <c r="D8718" i="14"/>
  <c r="D8717" i="14"/>
  <c r="D8716" i="14"/>
  <c r="D8715" i="14"/>
  <c r="D8714" i="14"/>
  <c r="D8713" i="14"/>
  <c r="D8712" i="14"/>
  <c r="D8711" i="14"/>
  <c r="D8710" i="14"/>
  <c r="D8709" i="14"/>
  <c r="D8708" i="14"/>
  <c r="D8707" i="14"/>
  <c r="D8706" i="14"/>
  <c r="D8705" i="14"/>
  <c r="D8704" i="14"/>
  <c r="D8703" i="14"/>
  <c r="D8702" i="14"/>
  <c r="D8701" i="14"/>
  <c r="D8700" i="14"/>
  <c r="D8699" i="14"/>
  <c r="D8698" i="14"/>
  <c r="D8697" i="14"/>
  <c r="D8696" i="14"/>
  <c r="D8695" i="14"/>
  <c r="D8694" i="14"/>
  <c r="D8693" i="14"/>
  <c r="D8692" i="14"/>
  <c r="D8691" i="14"/>
  <c r="D8690" i="14"/>
  <c r="D8689" i="14"/>
  <c r="D8688" i="14"/>
  <c r="D8687" i="14"/>
  <c r="D8686" i="14"/>
  <c r="D8685" i="14"/>
  <c r="D8684" i="14"/>
  <c r="D8683" i="14"/>
  <c r="D8682" i="14"/>
  <c r="D8681" i="14"/>
  <c r="D8680" i="14"/>
  <c r="D8679" i="14"/>
  <c r="D8678" i="14"/>
  <c r="D8677" i="14"/>
  <c r="D8676" i="14"/>
  <c r="D8675" i="14"/>
  <c r="D8674" i="14"/>
  <c r="D8673" i="14"/>
  <c r="D8672" i="14"/>
  <c r="D8671" i="14"/>
  <c r="D8670" i="14"/>
  <c r="D8669" i="14"/>
  <c r="D8668" i="14"/>
  <c r="D8667" i="14"/>
  <c r="D8666" i="14"/>
  <c r="D8665" i="14"/>
  <c r="D8664" i="14"/>
  <c r="D8663" i="14"/>
  <c r="D8662" i="14"/>
  <c r="D8661" i="14"/>
  <c r="D8660" i="14"/>
  <c r="D8659" i="14"/>
  <c r="D8658" i="14"/>
  <c r="D8657" i="14"/>
  <c r="D8656" i="14"/>
  <c r="D8655" i="14"/>
  <c r="D8654" i="14"/>
  <c r="D8653" i="14"/>
  <c r="D8652" i="14"/>
  <c r="D8651" i="14"/>
  <c r="D8650" i="14"/>
  <c r="D8649" i="14"/>
  <c r="D8648" i="14"/>
  <c r="D8647" i="14"/>
  <c r="D8646" i="14"/>
  <c r="D8645" i="14"/>
  <c r="D8644" i="14"/>
  <c r="D8643" i="14"/>
  <c r="D8642" i="14"/>
  <c r="D8641" i="14"/>
  <c r="D8640" i="14"/>
  <c r="D8639" i="14"/>
  <c r="D8638" i="14"/>
  <c r="D8637" i="14"/>
  <c r="D8636" i="14"/>
  <c r="D8635" i="14"/>
  <c r="D8634" i="14"/>
  <c r="D8633" i="14"/>
  <c r="D8632" i="14"/>
  <c r="D8631" i="14"/>
  <c r="D8630" i="14"/>
  <c r="D8629" i="14"/>
  <c r="D8628" i="14"/>
  <c r="D8627" i="14"/>
  <c r="D8626" i="14"/>
  <c r="D8625" i="14"/>
  <c r="D8624" i="14"/>
  <c r="D8623" i="14"/>
  <c r="D8622" i="14"/>
  <c r="D8621" i="14"/>
  <c r="D8620" i="14"/>
  <c r="D8619" i="14"/>
  <c r="D8618" i="14"/>
  <c r="D8617" i="14"/>
  <c r="D8616" i="14"/>
  <c r="D8615" i="14"/>
  <c r="D8614" i="14"/>
  <c r="D8613" i="14"/>
  <c r="D8612" i="14"/>
  <c r="D8611" i="14"/>
  <c r="D8610" i="14"/>
  <c r="D8609" i="14"/>
  <c r="D8608" i="14"/>
  <c r="D8607" i="14"/>
  <c r="D8606" i="14"/>
  <c r="D8605" i="14"/>
  <c r="D8604" i="14"/>
  <c r="D8603" i="14"/>
  <c r="D8602" i="14"/>
  <c r="D8601" i="14"/>
  <c r="D8600" i="14"/>
  <c r="D8599" i="14"/>
  <c r="D8598" i="14"/>
  <c r="D8597" i="14"/>
  <c r="D8596" i="14"/>
  <c r="D8595" i="14"/>
  <c r="D8594" i="14"/>
  <c r="D8593" i="14"/>
  <c r="D8592" i="14"/>
  <c r="D8591" i="14"/>
  <c r="D8590" i="14"/>
  <c r="D8589" i="14"/>
  <c r="D8588" i="14"/>
  <c r="D8587" i="14"/>
  <c r="D8586" i="14"/>
  <c r="D8585" i="14"/>
  <c r="D8584" i="14"/>
  <c r="D8583" i="14"/>
  <c r="D8582" i="14"/>
  <c r="D8581" i="14"/>
  <c r="D8580" i="14"/>
  <c r="D8579" i="14"/>
  <c r="D8578" i="14"/>
  <c r="D8577" i="14"/>
  <c r="D8576" i="14"/>
  <c r="D8575" i="14"/>
  <c r="D8574" i="14"/>
  <c r="D8573" i="14"/>
  <c r="D8572" i="14"/>
  <c r="D8571" i="14"/>
  <c r="D8570" i="14"/>
  <c r="D8569" i="14"/>
  <c r="D8568" i="14"/>
  <c r="D8567" i="14"/>
  <c r="D8566" i="14"/>
  <c r="D8565" i="14"/>
  <c r="D8564" i="14"/>
  <c r="D8563" i="14"/>
  <c r="D8562" i="14"/>
  <c r="D8561" i="14"/>
  <c r="D8560" i="14"/>
  <c r="D8559" i="14"/>
  <c r="D8558" i="14"/>
  <c r="D8557" i="14"/>
  <c r="D8556" i="14"/>
  <c r="D8555" i="14"/>
  <c r="D8554" i="14"/>
  <c r="D8553" i="14"/>
  <c r="D8552" i="14"/>
  <c r="D8551" i="14"/>
  <c r="D8550" i="14"/>
  <c r="D8549" i="14"/>
  <c r="D8548" i="14"/>
  <c r="D8547" i="14"/>
  <c r="D8546" i="14"/>
  <c r="D8545" i="14"/>
  <c r="D8544" i="14"/>
  <c r="D8543" i="14"/>
  <c r="D8542" i="14"/>
  <c r="D8541" i="14"/>
  <c r="D8540" i="14"/>
  <c r="D8539" i="14"/>
  <c r="D8538" i="14"/>
  <c r="D8537" i="14"/>
  <c r="D8536" i="14"/>
  <c r="D8535" i="14"/>
  <c r="D8534" i="14"/>
  <c r="D8533" i="14"/>
  <c r="D8532" i="14"/>
  <c r="D8531" i="14"/>
  <c r="D8530" i="14"/>
  <c r="D8529" i="14"/>
  <c r="D8528" i="14"/>
  <c r="D8527" i="14"/>
  <c r="D8526" i="14"/>
  <c r="D8525" i="14"/>
  <c r="D8524" i="14"/>
  <c r="D8523" i="14"/>
  <c r="D8522" i="14"/>
  <c r="D8521" i="14"/>
  <c r="D8520" i="14"/>
  <c r="D8519" i="14"/>
  <c r="D8518" i="14"/>
  <c r="D8517" i="14"/>
  <c r="D8516" i="14"/>
  <c r="D8515" i="14"/>
  <c r="D8514" i="14"/>
  <c r="D8513" i="14"/>
  <c r="D8512" i="14"/>
  <c r="D8511" i="14"/>
  <c r="D8510" i="14"/>
  <c r="D8509" i="14"/>
  <c r="D8508" i="14"/>
  <c r="D8507" i="14"/>
  <c r="D8506" i="14"/>
  <c r="D8505" i="14"/>
  <c r="D8504" i="14"/>
  <c r="D8503" i="14"/>
  <c r="D8502" i="14"/>
  <c r="D8501" i="14"/>
  <c r="D8500" i="14"/>
  <c r="D8499" i="14"/>
  <c r="D8498" i="14"/>
  <c r="D8497" i="14"/>
  <c r="D8496" i="14"/>
  <c r="D8495" i="14"/>
  <c r="D8494" i="14"/>
  <c r="D8493" i="14"/>
  <c r="D8492" i="14"/>
  <c r="D8491" i="14"/>
  <c r="D8490" i="14"/>
  <c r="D8489" i="14"/>
  <c r="D8488" i="14"/>
  <c r="D8487" i="14"/>
  <c r="D8486" i="14"/>
  <c r="D8485" i="14"/>
  <c r="D8484" i="14"/>
  <c r="D8483" i="14"/>
  <c r="D8482" i="14"/>
  <c r="D8481" i="14"/>
  <c r="D8480" i="14"/>
  <c r="D8479" i="14"/>
  <c r="D8478" i="14"/>
  <c r="D8477" i="14"/>
  <c r="D8476" i="14"/>
  <c r="D8475" i="14"/>
  <c r="D8474" i="14"/>
  <c r="D8473" i="14"/>
  <c r="D8472" i="14"/>
  <c r="D8471" i="14"/>
  <c r="D8470" i="14"/>
  <c r="D8469" i="14"/>
  <c r="D8468" i="14"/>
  <c r="D8467" i="14"/>
  <c r="D8466" i="14"/>
  <c r="D8465" i="14"/>
  <c r="D8464" i="14"/>
  <c r="D8463" i="14"/>
  <c r="D8462" i="14"/>
  <c r="D8461" i="14"/>
  <c r="D8460" i="14"/>
  <c r="D8459" i="14"/>
  <c r="D8458" i="14"/>
  <c r="D8457" i="14"/>
  <c r="D8456" i="14"/>
  <c r="D8455" i="14"/>
  <c r="D8454" i="14"/>
  <c r="D8453" i="14"/>
  <c r="D8452" i="14"/>
  <c r="D8451" i="14"/>
  <c r="D8450" i="14"/>
  <c r="D8449" i="14"/>
  <c r="D8448" i="14"/>
  <c r="D8447" i="14"/>
  <c r="D8446" i="14"/>
  <c r="D8445" i="14"/>
  <c r="D8444" i="14"/>
  <c r="D8443" i="14"/>
  <c r="D8442" i="14"/>
  <c r="D8441" i="14"/>
  <c r="D8440" i="14"/>
  <c r="D8439" i="14"/>
  <c r="D8438" i="14"/>
  <c r="D8437" i="14"/>
  <c r="D8436" i="14"/>
  <c r="D8435" i="14"/>
  <c r="D8434" i="14"/>
  <c r="D8433" i="14"/>
  <c r="D8432" i="14"/>
  <c r="D8431" i="14"/>
  <c r="D8430" i="14"/>
  <c r="D8429" i="14"/>
  <c r="D8428" i="14"/>
  <c r="D8427" i="14"/>
  <c r="D8426" i="14"/>
  <c r="D8425" i="14"/>
  <c r="D8424" i="14"/>
  <c r="D8423" i="14"/>
  <c r="D8422" i="14"/>
  <c r="D8421" i="14"/>
  <c r="D8420" i="14"/>
  <c r="D8419" i="14"/>
  <c r="D8418" i="14"/>
  <c r="D8417" i="14"/>
  <c r="D8416" i="14"/>
  <c r="D8415" i="14"/>
  <c r="D8414" i="14"/>
  <c r="D8413" i="14"/>
  <c r="D8412" i="14"/>
  <c r="D8411" i="14"/>
  <c r="D8410" i="14"/>
  <c r="D8409" i="14"/>
  <c r="D8408" i="14"/>
  <c r="D8407" i="14"/>
  <c r="D8406" i="14"/>
  <c r="D8405" i="14"/>
  <c r="D8404" i="14"/>
  <c r="D8403" i="14"/>
  <c r="D8402" i="14"/>
  <c r="D8401" i="14"/>
  <c r="D8400" i="14"/>
  <c r="D8399" i="14"/>
  <c r="D8398" i="14"/>
  <c r="D8397" i="14"/>
  <c r="D8396" i="14"/>
  <c r="D8395" i="14"/>
  <c r="D8394" i="14"/>
  <c r="D8393" i="14"/>
  <c r="D8392" i="14"/>
  <c r="D8391" i="14"/>
  <c r="D8390" i="14"/>
  <c r="D8389" i="14"/>
  <c r="D8388" i="14"/>
  <c r="D8387" i="14"/>
  <c r="D8386" i="14"/>
  <c r="D8385" i="14"/>
  <c r="D8384" i="14"/>
  <c r="D8383" i="14"/>
  <c r="D8382" i="14"/>
  <c r="D8381" i="14"/>
  <c r="D8380" i="14"/>
  <c r="D8379" i="14"/>
  <c r="D8378" i="14"/>
  <c r="D8377" i="14"/>
  <c r="D8376" i="14"/>
  <c r="D8375" i="14"/>
  <c r="D8374" i="14"/>
  <c r="D8373" i="14"/>
  <c r="D8372" i="14"/>
  <c r="D8371" i="14"/>
  <c r="D8370" i="14"/>
  <c r="D8369" i="14"/>
  <c r="D8368" i="14"/>
  <c r="D8367" i="14"/>
  <c r="D8366" i="14"/>
  <c r="D8365" i="14"/>
  <c r="D8364" i="14"/>
  <c r="D8363" i="14"/>
  <c r="D8362" i="14"/>
  <c r="D8361" i="14"/>
  <c r="D8360" i="14"/>
  <c r="D8359" i="14"/>
  <c r="D8358" i="14"/>
  <c r="D8357" i="14"/>
  <c r="D8356" i="14"/>
  <c r="D8355" i="14"/>
  <c r="D8354" i="14"/>
  <c r="D8353" i="14"/>
  <c r="D8352" i="14"/>
  <c r="D8351" i="14"/>
  <c r="D8350" i="14"/>
  <c r="D8349" i="14"/>
  <c r="D8348" i="14"/>
  <c r="D8347" i="14"/>
  <c r="D8346" i="14"/>
  <c r="D8345" i="14"/>
  <c r="D8344" i="14"/>
  <c r="D8343" i="14"/>
  <c r="D8342" i="14"/>
  <c r="D8341" i="14"/>
  <c r="D8340" i="14"/>
  <c r="D8339" i="14"/>
  <c r="D8338" i="14"/>
  <c r="D8337" i="14"/>
  <c r="D8336" i="14"/>
  <c r="D8335" i="14"/>
  <c r="D8334" i="14"/>
  <c r="D8333" i="14"/>
  <c r="D8332" i="14"/>
  <c r="D8331" i="14"/>
  <c r="D8330" i="14"/>
  <c r="D8329" i="14"/>
  <c r="D8328" i="14"/>
  <c r="D8327" i="14"/>
  <c r="D8326" i="14"/>
  <c r="D8325" i="14"/>
  <c r="D8324" i="14"/>
  <c r="D8323" i="14"/>
  <c r="D8322" i="14"/>
  <c r="D8321" i="14"/>
  <c r="D8320" i="14"/>
  <c r="D8319" i="14"/>
  <c r="D8318" i="14"/>
  <c r="D8317" i="14"/>
  <c r="D8316" i="14"/>
  <c r="D8315" i="14"/>
  <c r="D8314" i="14"/>
  <c r="D8313" i="14"/>
  <c r="D8312" i="14"/>
  <c r="D8311" i="14"/>
  <c r="D8310" i="14"/>
  <c r="D8309" i="14"/>
  <c r="D8308" i="14"/>
  <c r="D8307" i="14"/>
  <c r="D8306" i="14"/>
  <c r="D8305" i="14"/>
  <c r="D8304" i="14"/>
  <c r="D8303" i="14"/>
  <c r="D8302" i="14"/>
  <c r="D8301" i="14"/>
  <c r="D8300" i="14"/>
  <c r="D8299" i="14"/>
  <c r="D8298" i="14"/>
  <c r="D8297" i="14"/>
  <c r="D8296" i="14"/>
  <c r="D8295" i="14"/>
  <c r="D8294" i="14"/>
  <c r="D8293" i="14"/>
  <c r="D8292" i="14"/>
  <c r="D8291" i="14"/>
  <c r="D8290" i="14"/>
  <c r="D8289" i="14"/>
  <c r="D8288" i="14"/>
  <c r="D8287" i="14"/>
  <c r="D8286" i="14"/>
  <c r="D8285" i="14"/>
  <c r="D8284" i="14"/>
  <c r="D8283" i="14"/>
  <c r="D8282" i="14"/>
  <c r="D8281" i="14"/>
  <c r="D8280" i="14"/>
  <c r="D8279" i="14"/>
  <c r="D8278" i="14"/>
  <c r="D8277" i="14"/>
  <c r="D8276" i="14"/>
  <c r="D8275" i="14"/>
  <c r="D8274" i="14"/>
  <c r="D8273" i="14"/>
  <c r="D8272" i="14"/>
  <c r="D8271" i="14"/>
  <c r="D8270" i="14"/>
  <c r="D8269" i="14"/>
  <c r="D8268" i="14"/>
  <c r="D8267" i="14"/>
  <c r="D8266" i="14"/>
  <c r="D8265" i="14"/>
  <c r="D8264" i="14"/>
  <c r="D8263" i="14"/>
  <c r="D8262" i="14"/>
  <c r="D8261" i="14"/>
  <c r="D8260" i="14"/>
  <c r="D8259" i="14"/>
  <c r="D8258" i="14"/>
  <c r="D8257" i="14"/>
  <c r="D8256" i="14"/>
  <c r="D8255" i="14"/>
  <c r="D8254" i="14"/>
  <c r="D8253" i="14"/>
  <c r="D8252" i="14"/>
  <c r="D8251" i="14"/>
  <c r="D8250" i="14"/>
  <c r="D8249" i="14"/>
  <c r="D8248" i="14"/>
  <c r="D8247" i="14"/>
  <c r="D8246" i="14"/>
  <c r="D8245" i="14"/>
  <c r="D8244" i="14"/>
  <c r="D8243" i="14"/>
  <c r="D8242" i="14"/>
  <c r="D8241" i="14"/>
  <c r="D8240" i="14"/>
  <c r="D8239" i="14"/>
  <c r="D8238" i="14"/>
  <c r="D8237" i="14"/>
  <c r="D8236" i="14"/>
  <c r="D8235" i="14"/>
  <c r="D8234" i="14"/>
  <c r="D8233" i="14"/>
  <c r="D8232" i="14"/>
  <c r="D8231" i="14"/>
  <c r="D8230" i="14"/>
  <c r="D8229" i="14"/>
  <c r="D8228" i="14"/>
  <c r="D8227" i="14"/>
  <c r="D8226" i="14"/>
  <c r="D8225" i="14"/>
  <c r="D8224" i="14"/>
  <c r="D8223" i="14"/>
  <c r="D8222" i="14"/>
  <c r="D8221" i="14"/>
  <c r="D8220" i="14"/>
  <c r="D8219" i="14"/>
  <c r="D8218" i="14"/>
  <c r="D8217" i="14"/>
  <c r="D8216" i="14"/>
  <c r="D8215" i="14"/>
  <c r="D8214" i="14"/>
  <c r="D8213" i="14"/>
  <c r="D8212" i="14"/>
  <c r="D8211" i="14"/>
  <c r="D8210" i="14"/>
  <c r="D8209" i="14"/>
  <c r="D8208" i="14"/>
  <c r="D8207" i="14"/>
  <c r="D8206" i="14"/>
  <c r="D8205" i="14"/>
  <c r="D8204" i="14"/>
  <c r="D8203" i="14"/>
  <c r="D8202" i="14"/>
  <c r="D8201" i="14"/>
  <c r="D8200" i="14"/>
  <c r="D8199" i="14"/>
  <c r="D8198" i="14"/>
  <c r="D8197" i="14"/>
  <c r="D8196" i="14"/>
  <c r="D8195" i="14"/>
  <c r="D8194" i="14"/>
  <c r="D8193" i="14"/>
  <c r="D8192" i="14"/>
  <c r="D8191" i="14"/>
  <c r="D8190" i="14"/>
  <c r="D8189" i="14"/>
  <c r="D8188" i="14"/>
  <c r="D8187" i="14"/>
  <c r="D8186" i="14"/>
  <c r="D8185" i="14"/>
  <c r="D8184" i="14"/>
  <c r="D8183" i="14"/>
  <c r="D8182" i="14"/>
  <c r="D8181" i="14"/>
  <c r="D8180" i="14"/>
  <c r="D8179" i="14"/>
  <c r="D8178" i="14"/>
  <c r="D8177" i="14"/>
  <c r="D8176" i="14"/>
  <c r="D8175" i="14"/>
  <c r="D8174" i="14"/>
  <c r="D8173" i="14"/>
  <c r="D8172" i="14"/>
  <c r="D8171" i="14"/>
  <c r="D8170" i="14"/>
  <c r="D8169" i="14"/>
  <c r="D8168" i="14"/>
  <c r="D8167" i="14"/>
  <c r="D8166" i="14"/>
  <c r="D8165" i="14"/>
  <c r="D8164" i="14"/>
  <c r="D8163" i="14"/>
  <c r="D8162" i="14"/>
  <c r="D8161" i="14"/>
  <c r="D8160" i="14"/>
  <c r="D8159" i="14"/>
  <c r="D8158" i="14"/>
  <c r="D8157" i="14"/>
  <c r="D8156" i="14"/>
  <c r="D8155" i="14"/>
  <c r="D8154" i="14"/>
  <c r="D8153" i="14"/>
  <c r="D8152" i="14"/>
  <c r="D8151" i="14"/>
  <c r="D8150" i="14"/>
  <c r="D8149" i="14"/>
  <c r="D8148" i="14"/>
  <c r="D8147" i="14"/>
  <c r="D8146" i="14"/>
  <c r="D8145" i="14"/>
  <c r="D8144" i="14"/>
  <c r="D8143" i="14"/>
  <c r="D8142" i="14"/>
  <c r="D8141" i="14"/>
  <c r="D8140" i="14"/>
  <c r="D8139" i="14"/>
  <c r="D8138" i="14"/>
  <c r="D8137" i="14"/>
  <c r="D8136" i="14"/>
  <c r="D8135" i="14"/>
  <c r="D8134" i="14"/>
  <c r="D8133" i="14"/>
  <c r="D8132" i="14"/>
  <c r="D8131" i="14"/>
  <c r="D8130" i="14"/>
  <c r="D8129" i="14"/>
  <c r="D8128" i="14"/>
  <c r="D8127" i="14"/>
  <c r="D8126" i="14"/>
  <c r="D8125" i="14"/>
  <c r="D8124" i="14"/>
  <c r="D8123" i="14"/>
  <c r="D8122" i="14"/>
  <c r="D8121" i="14"/>
  <c r="D8120" i="14"/>
  <c r="D8119" i="14"/>
  <c r="D8118" i="14"/>
  <c r="D8117" i="14"/>
  <c r="D8116" i="14"/>
  <c r="D8115" i="14"/>
  <c r="D8114" i="14"/>
  <c r="D8113" i="14"/>
  <c r="D8112" i="14"/>
  <c r="D8111" i="14"/>
  <c r="D8110" i="14"/>
  <c r="D8109" i="14"/>
  <c r="D8108" i="14"/>
  <c r="D8107" i="14"/>
  <c r="D8106" i="14"/>
  <c r="D8105" i="14"/>
  <c r="D8104" i="14"/>
  <c r="D8103" i="14"/>
  <c r="D8102" i="14"/>
  <c r="D8101" i="14"/>
  <c r="D8100" i="14"/>
  <c r="D8099" i="14"/>
  <c r="D8098" i="14"/>
  <c r="D8097" i="14"/>
  <c r="D8096" i="14"/>
  <c r="D8095" i="14"/>
  <c r="D8094" i="14"/>
  <c r="D8093" i="14"/>
  <c r="D8092" i="14"/>
  <c r="D8091" i="14"/>
  <c r="D8090" i="14"/>
  <c r="D8089" i="14"/>
  <c r="D8088" i="14"/>
  <c r="D8087" i="14"/>
  <c r="D8086" i="14"/>
  <c r="D8085" i="14"/>
  <c r="D8084" i="14"/>
  <c r="D8083" i="14"/>
  <c r="D8082" i="14"/>
  <c r="D8081" i="14"/>
  <c r="D8080" i="14"/>
  <c r="D8079" i="14"/>
  <c r="D8078" i="14"/>
  <c r="D8077" i="14"/>
  <c r="D8076" i="14"/>
  <c r="D8075" i="14"/>
  <c r="D8074" i="14"/>
  <c r="D8073" i="14"/>
  <c r="D8072" i="14"/>
  <c r="D8071" i="14"/>
  <c r="D8070" i="14"/>
  <c r="D8069" i="14"/>
  <c r="D8068" i="14"/>
  <c r="D8067" i="14"/>
  <c r="D8066" i="14"/>
  <c r="D8065" i="14"/>
  <c r="D8064" i="14"/>
  <c r="D8063" i="14"/>
  <c r="D8062" i="14"/>
  <c r="D8061" i="14"/>
  <c r="D8060" i="14"/>
  <c r="D8059" i="14"/>
  <c r="D8058" i="14"/>
  <c r="D8057" i="14"/>
  <c r="D8056" i="14"/>
  <c r="D8055" i="14"/>
  <c r="D8054" i="14"/>
  <c r="D8053" i="14"/>
  <c r="D8052" i="14"/>
  <c r="D8051" i="14"/>
  <c r="D8050" i="14"/>
  <c r="D8049" i="14"/>
  <c r="D8048" i="14"/>
  <c r="D8047" i="14"/>
  <c r="D8046" i="14"/>
  <c r="D8045" i="14"/>
  <c r="D8044" i="14"/>
  <c r="D8043" i="14"/>
  <c r="D8042" i="14"/>
  <c r="D8041" i="14"/>
  <c r="D8040" i="14"/>
  <c r="D8039" i="14"/>
  <c r="D8038" i="14"/>
  <c r="D8037" i="14"/>
  <c r="D8036" i="14"/>
  <c r="D8035" i="14"/>
  <c r="D8034" i="14"/>
  <c r="D8033" i="14"/>
  <c r="D8032" i="14"/>
  <c r="D8031" i="14"/>
  <c r="D8030" i="14"/>
  <c r="D8029" i="14"/>
  <c r="D8028" i="14"/>
  <c r="D8027" i="14"/>
  <c r="D8026" i="14"/>
  <c r="D8025" i="14"/>
  <c r="D8024" i="14"/>
  <c r="D8023" i="14"/>
  <c r="D8022" i="14"/>
  <c r="D8021" i="14"/>
  <c r="D8020" i="14"/>
  <c r="D8019" i="14"/>
  <c r="D8018" i="14"/>
  <c r="D8017" i="14"/>
  <c r="D8016" i="14"/>
  <c r="D8015" i="14"/>
  <c r="D8014" i="14"/>
  <c r="D8013" i="14"/>
  <c r="D8012" i="14"/>
  <c r="D8011" i="14"/>
  <c r="D8010" i="14"/>
  <c r="D8009" i="14"/>
  <c r="D8008" i="14"/>
  <c r="D8007" i="14"/>
  <c r="D8006" i="14"/>
  <c r="D8005" i="14"/>
  <c r="D8004" i="14"/>
  <c r="D8003" i="14"/>
  <c r="D8002" i="14"/>
  <c r="D8001" i="14"/>
  <c r="D8000" i="14"/>
  <c r="D7999" i="14"/>
  <c r="D7998" i="14"/>
  <c r="D7997" i="14"/>
  <c r="D7996" i="14"/>
  <c r="D7995" i="14"/>
  <c r="D7994" i="14"/>
  <c r="D7993" i="14"/>
  <c r="D7992" i="14"/>
  <c r="D7991" i="14"/>
  <c r="D7990" i="14"/>
  <c r="D7989" i="14"/>
  <c r="D7988" i="14"/>
  <c r="D7987" i="14"/>
  <c r="D7986" i="14"/>
  <c r="D7985" i="14"/>
  <c r="D7984" i="14"/>
  <c r="D7983" i="14"/>
  <c r="D7982" i="14"/>
  <c r="D7981" i="14"/>
  <c r="D7980" i="14"/>
  <c r="D7979" i="14"/>
  <c r="D7978" i="14"/>
  <c r="D7977" i="14"/>
  <c r="D7976" i="14"/>
  <c r="D7975" i="14"/>
  <c r="D7974" i="14"/>
  <c r="D7973" i="14"/>
  <c r="D7972" i="14"/>
  <c r="D7971" i="14"/>
  <c r="D7970" i="14"/>
  <c r="D7969" i="14"/>
  <c r="D7968" i="14"/>
  <c r="D7967" i="14"/>
  <c r="D7966" i="14"/>
  <c r="D7965" i="14"/>
  <c r="D7964" i="14"/>
  <c r="D7963" i="14"/>
  <c r="D7962" i="14"/>
  <c r="D7961" i="14"/>
  <c r="D7960" i="14"/>
  <c r="D7959" i="14"/>
  <c r="D7958" i="14"/>
  <c r="D7957" i="14"/>
  <c r="D7956" i="14"/>
  <c r="D7955" i="14"/>
  <c r="D7954" i="14"/>
  <c r="D7953" i="14"/>
  <c r="D7952" i="14"/>
  <c r="D7951" i="14"/>
  <c r="D7950" i="14"/>
  <c r="D7949" i="14"/>
  <c r="D7948" i="14"/>
  <c r="D7947" i="14"/>
  <c r="D7946" i="14"/>
  <c r="D7945" i="14"/>
  <c r="D7944" i="14"/>
  <c r="D7943" i="14"/>
  <c r="D7942" i="14"/>
  <c r="D7941" i="14"/>
  <c r="D7940" i="14"/>
  <c r="D7939" i="14"/>
  <c r="D7938" i="14"/>
  <c r="D7937" i="14"/>
  <c r="D7936" i="14"/>
  <c r="D7935" i="14"/>
  <c r="D7934" i="14"/>
  <c r="D7933" i="14"/>
  <c r="D7932" i="14"/>
  <c r="D7931" i="14"/>
  <c r="D7930" i="14"/>
  <c r="D7929" i="14"/>
  <c r="D7928" i="14"/>
  <c r="D7927" i="14"/>
  <c r="D7926" i="14"/>
  <c r="D7925" i="14"/>
  <c r="D7924" i="14"/>
  <c r="D7923" i="14"/>
  <c r="D7922" i="14"/>
  <c r="D7921" i="14"/>
  <c r="D7920" i="14"/>
  <c r="D7919" i="14"/>
  <c r="D7918" i="14"/>
  <c r="D7917" i="14"/>
  <c r="D7916" i="14"/>
  <c r="D7915" i="14"/>
  <c r="D7914" i="14"/>
  <c r="D7913" i="14"/>
  <c r="D7912" i="14"/>
  <c r="D7911" i="14"/>
  <c r="D7910" i="14"/>
  <c r="D7909" i="14"/>
  <c r="D7908" i="14"/>
  <c r="D7907" i="14"/>
  <c r="D7906" i="14"/>
  <c r="D7905" i="14"/>
  <c r="D7904" i="14"/>
  <c r="D7903" i="14"/>
  <c r="D7902" i="14"/>
  <c r="D7901" i="14"/>
  <c r="D7900" i="14"/>
  <c r="D7899" i="14"/>
  <c r="D7898" i="14"/>
  <c r="D7897" i="14"/>
  <c r="D7896" i="14"/>
  <c r="D7895" i="14"/>
  <c r="D7894" i="14"/>
  <c r="D7893" i="14"/>
  <c r="D7892" i="14"/>
  <c r="D7891" i="14"/>
  <c r="D7890" i="14"/>
  <c r="D7889" i="14"/>
  <c r="D7888" i="14"/>
  <c r="D7887" i="14"/>
  <c r="D7886" i="14"/>
  <c r="D7885" i="14"/>
  <c r="D7884" i="14"/>
  <c r="D7883" i="14"/>
  <c r="D7882" i="14"/>
  <c r="D7881" i="14"/>
  <c r="D7880" i="14"/>
  <c r="D7879" i="14"/>
  <c r="D7878" i="14"/>
  <c r="D7877" i="14"/>
  <c r="D7876" i="14"/>
  <c r="D7875" i="14"/>
  <c r="D7874" i="14"/>
  <c r="D7873" i="14"/>
  <c r="D7872" i="14"/>
  <c r="D7871" i="14"/>
  <c r="D7870" i="14"/>
  <c r="D7869" i="14"/>
  <c r="D7868" i="14"/>
  <c r="D7867" i="14"/>
  <c r="D7866" i="14"/>
  <c r="D7865" i="14"/>
  <c r="D7864" i="14"/>
  <c r="D7863" i="14"/>
  <c r="D7862" i="14"/>
  <c r="D7861" i="14"/>
  <c r="D7860" i="14"/>
  <c r="D7859" i="14"/>
  <c r="D7858" i="14"/>
  <c r="D7857" i="14"/>
  <c r="D7856" i="14"/>
  <c r="D7855" i="14"/>
  <c r="D7854" i="14"/>
  <c r="D7853" i="14"/>
  <c r="D7852" i="14"/>
  <c r="D7851" i="14"/>
  <c r="D7850" i="14"/>
  <c r="D7849" i="14"/>
  <c r="D7848" i="14"/>
  <c r="D7847" i="14"/>
  <c r="D7846" i="14"/>
  <c r="D7845" i="14"/>
  <c r="D7844" i="14"/>
  <c r="D7843" i="14"/>
  <c r="D7842" i="14"/>
  <c r="D7841" i="14"/>
  <c r="D7840" i="14"/>
  <c r="D7839" i="14"/>
  <c r="D7838" i="14"/>
  <c r="D7837" i="14"/>
  <c r="D7836" i="14"/>
  <c r="D7835" i="14"/>
  <c r="D7834" i="14"/>
  <c r="D7833" i="14"/>
  <c r="D7832" i="14"/>
  <c r="D7831" i="14"/>
  <c r="D7830" i="14"/>
  <c r="D7829" i="14"/>
  <c r="D7828" i="14"/>
  <c r="D7827" i="14"/>
  <c r="D7826" i="14"/>
  <c r="D7825" i="14"/>
  <c r="D7824" i="14"/>
  <c r="D7823" i="14"/>
  <c r="D7822" i="14"/>
  <c r="D7821" i="14"/>
  <c r="D7820" i="14"/>
  <c r="D7819" i="14"/>
  <c r="D7818" i="14"/>
  <c r="D7817" i="14"/>
  <c r="D7816" i="14"/>
  <c r="D7815" i="14"/>
  <c r="D7814" i="14"/>
  <c r="D7813" i="14"/>
  <c r="D7812" i="14"/>
  <c r="D7811" i="14"/>
  <c r="D7810" i="14"/>
  <c r="D7809" i="14"/>
  <c r="D7808" i="14"/>
  <c r="D7807" i="14"/>
  <c r="D7806" i="14"/>
  <c r="D7805" i="14"/>
  <c r="D7804" i="14"/>
  <c r="D7803" i="14"/>
  <c r="D7802" i="14"/>
  <c r="D7801" i="14"/>
  <c r="D7800" i="14"/>
  <c r="D7799" i="14"/>
  <c r="D7798" i="14"/>
  <c r="D7797" i="14"/>
  <c r="D7796" i="14"/>
  <c r="D7795" i="14"/>
  <c r="D7794" i="14"/>
  <c r="D7793" i="14"/>
  <c r="D7792" i="14"/>
  <c r="D7791" i="14"/>
  <c r="D7790" i="14"/>
  <c r="D7789" i="14"/>
  <c r="D7788" i="14"/>
  <c r="D7787" i="14"/>
  <c r="D7786" i="14"/>
  <c r="D7785" i="14"/>
  <c r="D7784" i="14"/>
  <c r="D7783" i="14"/>
  <c r="D7782" i="14"/>
  <c r="D7781" i="14"/>
  <c r="D7780" i="14"/>
  <c r="D7779" i="14"/>
  <c r="D7778" i="14"/>
  <c r="D7777" i="14"/>
  <c r="D7776" i="14"/>
  <c r="D7775" i="14"/>
  <c r="D7774" i="14"/>
  <c r="D7773" i="14"/>
  <c r="D7772" i="14"/>
  <c r="D7771" i="14"/>
  <c r="D7770" i="14"/>
  <c r="D7769" i="14"/>
  <c r="D7768" i="14"/>
  <c r="D7767" i="14"/>
  <c r="D7766" i="14"/>
  <c r="D7765" i="14"/>
  <c r="D7764" i="14"/>
  <c r="D7763" i="14"/>
  <c r="D7762" i="14"/>
  <c r="D7761" i="14"/>
  <c r="D7760" i="14"/>
  <c r="D7759" i="14"/>
  <c r="D7758" i="14"/>
  <c r="D7757" i="14"/>
  <c r="D7756" i="14"/>
  <c r="D7755" i="14"/>
  <c r="D7754" i="14"/>
  <c r="D7753" i="14"/>
  <c r="D7752" i="14"/>
  <c r="D7751" i="14"/>
  <c r="D7750" i="14"/>
  <c r="D7749" i="14"/>
  <c r="D7748" i="14"/>
  <c r="D7747" i="14"/>
  <c r="D7746" i="14"/>
  <c r="D7745" i="14"/>
  <c r="D7744" i="14"/>
  <c r="D7743" i="14"/>
  <c r="D7742" i="14"/>
  <c r="D7741" i="14"/>
  <c r="D7740" i="14"/>
  <c r="D7739" i="14"/>
  <c r="D7738" i="14"/>
  <c r="D7737" i="14"/>
  <c r="D7736" i="14"/>
  <c r="D7735" i="14"/>
  <c r="D7734" i="14"/>
  <c r="D7733" i="14"/>
  <c r="D7732" i="14"/>
  <c r="D7731" i="14"/>
  <c r="D7730" i="14"/>
  <c r="D7729" i="14"/>
  <c r="D7728" i="14"/>
  <c r="D7727" i="14"/>
  <c r="D7726" i="14"/>
  <c r="D7725" i="14"/>
  <c r="D7724" i="14"/>
  <c r="D7723" i="14"/>
  <c r="D7722" i="14"/>
  <c r="D7721" i="14"/>
  <c r="D7720" i="14"/>
  <c r="D7719" i="14"/>
  <c r="D7718" i="14"/>
  <c r="D7717" i="14"/>
  <c r="D7716" i="14"/>
  <c r="D7715" i="14"/>
  <c r="D7714" i="14"/>
  <c r="D7713" i="14"/>
  <c r="D7712" i="14"/>
  <c r="D7711" i="14"/>
  <c r="D7710" i="14"/>
  <c r="D7709" i="14"/>
  <c r="D7708" i="14"/>
  <c r="D7707" i="14"/>
  <c r="D7706" i="14"/>
  <c r="D7705" i="14"/>
  <c r="D7704" i="14"/>
  <c r="D7703" i="14"/>
  <c r="D7702" i="14"/>
  <c r="D7701" i="14"/>
  <c r="D7700" i="14"/>
  <c r="D7699" i="14"/>
  <c r="D7698" i="14"/>
  <c r="D7697" i="14"/>
  <c r="D7696" i="14"/>
  <c r="D7695" i="14"/>
  <c r="D7694" i="14"/>
  <c r="D7693" i="14"/>
  <c r="D7692" i="14"/>
  <c r="D7691" i="14"/>
  <c r="D7690" i="14"/>
  <c r="D7689" i="14"/>
  <c r="D7688" i="14"/>
  <c r="D7687" i="14"/>
  <c r="D7686" i="14"/>
  <c r="D7685" i="14"/>
  <c r="D7684" i="14"/>
  <c r="D7683" i="14"/>
  <c r="D7682" i="14"/>
  <c r="D7681" i="14"/>
  <c r="D7680" i="14"/>
  <c r="D7679" i="14"/>
  <c r="D7678" i="14"/>
  <c r="D7677" i="14"/>
  <c r="D7676" i="14"/>
  <c r="D7675" i="14"/>
  <c r="D7674" i="14"/>
  <c r="D7673" i="14"/>
  <c r="D7672" i="14"/>
  <c r="D7671" i="14"/>
  <c r="D7670" i="14"/>
  <c r="D7669" i="14"/>
  <c r="D7668" i="14"/>
  <c r="D7667" i="14"/>
  <c r="D7666" i="14"/>
  <c r="D7665" i="14"/>
  <c r="D7664" i="14"/>
  <c r="D7663" i="14"/>
  <c r="D7662" i="14"/>
  <c r="D7661" i="14"/>
  <c r="D7660" i="14"/>
  <c r="D7659" i="14"/>
  <c r="D7658" i="14"/>
  <c r="D7657" i="14"/>
  <c r="D7656" i="14"/>
  <c r="D7655" i="14"/>
  <c r="D7654" i="14"/>
  <c r="D7653" i="14"/>
  <c r="D7652" i="14"/>
  <c r="D7651" i="14"/>
  <c r="D7650" i="14"/>
  <c r="D7649" i="14"/>
  <c r="D7648" i="14"/>
  <c r="D7647" i="14"/>
  <c r="D7646" i="14"/>
  <c r="D7645" i="14"/>
  <c r="D7644" i="14"/>
  <c r="D7643" i="14"/>
  <c r="D7642" i="14"/>
  <c r="D7641" i="14"/>
  <c r="D7640" i="14"/>
  <c r="D7639" i="14"/>
  <c r="D7638" i="14"/>
  <c r="D7637" i="14"/>
  <c r="D7636" i="14"/>
  <c r="D7635" i="14"/>
  <c r="D7634" i="14"/>
  <c r="D7633" i="14"/>
  <c r="D7632" i="14"/>
  <c r="D7631" i="14"/>
  <c r="D7630" i="14"/>
  <c r="D7629" i="14"/>
  <c r="D7628" i="14"/>
  <c r="D7627" i="14"/>
  <c r="D7626" i="14"/>
  <c r="D7625" i="14"/>
  <c r="D7624" i="14"/>
  <c r="D7623" i="14"/>
  <c r="D7622" i="14"/>
  <c r="D7621" i="14"/>
  <c r="D7620" i="14"/>
  <c r="D7619" i="14"/>
  <c r="D7618" i="14"/>
  <c r="D7617" i="14"/>
  <c r="D7616" i="14"/>
  <c r="D7615" i="14"/>
  <c r="D7614" i="14"/>
  <c r="D7613" i="14"/>
  <c r="D7612" i="14"/>
  <c r="D7611" i="14"/>
  <c r="D7610" i="14"/>
  <c r="D7609" i="14"/>
  <c r="D7608" i="14"/>
  <c r="D7607" i="14"/>
  <c r="D7606" i="14"/>
  <c r="D7605" i="14"/>
  <c r="D7604" i="14"/>
  <c r="D7603" i="14"/>
  <c r="D7602" i="14"/>
  <c r="D7601" i="14"/>
  <c r="D7600" i="14"/>
  <c r="D7599" i="14"/>
  <c r="D7598" i="14"/>
  <c r="D7597" i="14"/>
  <c r="D7596" i="14"/>
  <c r="D7595" i="14"/>
  <c r="D7594" i="14"/>
  <c r="D7593" i="14"/>
  <c r="D7592" i="14"/>
  <c r="D7591" i="14"/>
  <c r="D7590" i="14"/>
  <c r="D7589" i="14"/>
  <c r="D7588" i="14"/>
  <c r="D7587" i="14"/>
  <c r="D7586" i="14"/>
  <c r="D7585" i="14"/>
  <c r="D7584" i="14"/>
  <c r="D7583" i="14"/>
  <c r="D7582" i="14"/>
  <c r="D7581" i="14"/>
  <c r="D7580" i="14"/>
  <c r="D7579" i="14"/>
  <c r="D7578" i="14"/>
  <c r="D7577" i="14"/>
  <c r="D7576" i="14"/>
  <c r="D7575" i="14"/>
  <c r="D7574" i="14"/>
  <c r="D7573" i="14"/>
  <c r="D7572" i="14"/>
  <c r="D7571" i="14"/>
  <c r="D7570" i="14"/>
  <c r="D7569" i="14"/>
  <c r="D7568" i="14"/>
  <c r="D7567" i="14"/>
  <c r="D7566" i="14"/>
  <c r="D7565" i="14"/>
  <c r="D7564" i="14"/>
  <c r="D7563" i="14"/>
  <c r="D7562" i="14"/>
  <c r="D7561" i="14"/>
  <c r="D7560" i="14"/>
  <c r="D7559" i="14"/>
  <c r="D7558" i="14"/>
  <c r="D7557" i="14"/>
  <c r="D7556" i="14"/>
  <c r="D7555" i="14"/>
  <c r="D7554" i="14"/>
  <c r="D7553" i="14"/>
  <c r="D7552" i="14"/>
  <c r="D7551" i="14"/>
  <c r="D7550" i="14"/>
  <c r="D7549" i="14"/>
  <c r="D7548" i="14"/>
  <c r="D7547" i="14"/>
  <c r="D7546" i="14"/>
  <c r="D7545" i="14"/>
  <c r="D7544" i="14"/>
  <c r="D7543" i="14"/>
  <c r="D7542" i="14"/>
  <c r="D7541" i="14"/>
  <c r="D7540" i="14"/>
  <c r="D7539" i="14"/>
  <c r="D7538" i="14"/>
  <c r="D7537" i="14"/>
  <c r="D7536" i="14"/>
  <c r="D7535" i="14"/>
  <c r="D7534" i="14"/>
  <c r="D7533" i="14"/>
  <c r="D7532" i="14"/>
  <c r="D7531" i="14"/>
  <c r="D7530" i="14"/>
  <c r="D7529" i="14"/>
  <c r="D7528" i="14"/>
  <c r="D7527" i="14"/>
  <c r="D7526" i="14"/>
  <c r="D7525" i="14"/>
  <c r="D7524" i="14"/>
  <c r="D7523" i="14"/>
  <c r="D7522" i="14"/>
  <c r="D7521" i="14"/>
  <c r="D7520" i="14"/>
  <c r="D7519" i="14"/>
  <c r="D7518" i="14"/>
  <c r="D7517" i="14"/>
  <c r="D7516" i="14"/>
  <c r="D7515" i="14"/>
  <c r="D7514" i="14"/>
  <c r="D7513" i="14"/>
  <c r="D7512" i="14"/>
  <c r="D7511" i="14"/>
  <c r="D7510" i="14"/>
  <c r="D7509" i="14"/>
  <c r="D7508" i="14"/>
  <c r="D7507" i="14"/>
  <c r="D7506" i="14"/>
  <c r="D7505" i="14"/>
  <c r="D7504" i="14"/>
  <c r="D7503" i="14"/>
  <c r="D7502" i="14"/>
  <c r="D7501" i="14"/>
  <c r="D7500" i="14"/>
  <c r="D7499" i="14"/>
  <c r="D7498" i="14"/>
  <c r="D7497" i="14"/>
  <c r="D7496" i="14"/>
  <c r="D7495" i="14"/>
  <c r="D7494" i="14"/>
  <c r="D7493" i="14"/>
  <c r="D7492" i="14"/>
  <c r="D7491" i="14"/>
  <c r="D7490" i="14"/>
  <c r="D7489" i="14"/>
  <c r="D7488" i="14"/>
  <c r="D7487" i="14"/>
  <c r="D7486" i="14"/>
  <c r="D7485" i="14"/>
  <c r="D7484" i="14"/>
  <c r="D7483" i="14"/>
  <c r="D7482" i="14"/>
  <c r="D7481" i="14"/>
  <c r="D7480" i="14"/>
  <c r="D7479" i="14"/>
  <c r="D7478" i="14"/>
  <c r="D7477" i="14"/>
  <c r="D7476" i="14"/>
  <c r="D7475" i="14"/>
  <c r="D7474" i="14"/>
  <c r="D7473" i="14"/>
  <c r="D7472" i="14"/>
  <c r="D7471" i="14"/>
  <c r="D7470" i="14"/>
  <c r="D7469" i="14"/>
  <c r="D7468" i="14"/>
  <c r="D7467" i="14"/>
  <c r="D7466" i="14"/>
  <c r="D7465" i="14"/>
  <c r="D7464" i="14"/>
  <c r="D7463" i="14"/>
  <c r="D7462" i="14"/>
  <c r="D7461" i="14"/>
  <c r="D7460" i="14"/>
  <c r="D7459" i="14"/>
  <c r="D7458" i="14"/>
  <c r="D7457" i="14"/>
  <c r="D7456" i="14"/>
  <c r="D7455" i="14"/>
  <c r="D7454" i="14"/>
  <c r="D7453" i="14"/>
  <c r="D7452" i="14"/>
  <c r="D7451" i="14"/>
  <c r="D7450" i="14"/>
  <c r="D7449" i="14"/>
  <c r="D7448" i="14"/>
  <c r="D7447" i="14"/>
  <c r="D7446" i="14"/>
  <c r="D7445" i="14"/>
  <c r="D7444" i="14"/>
  <c r="D7443" i="14"/>
  <c r="D7442" i="14"/>
  <c r="D7441" i="14"/>
  <c r="D7440" i="14"/>
  <c r="D7439" i="14"/>
  <c r="D7438" i="14"/>
  <c r="D7437" i="14"/>
  <c r="D7436" i="14"/>
  <c r="D7435" i="14"/>
  <c r="D7434" i="14"/>
  <c r="D7433" i="14"/>
  <c r="D7432" i="14"/>
  <c r="D7431" i="14"/>
  <c r="D7430" i="14"/>
  <c r="D7429" i="14"/>
  <c r="D7428" i="14"/>
  <c r="D7427" i="14"/>
  <c r="D7426" i="14"/>
  <c r="D7425" i="14"/>
  <c r="D7424" i="14"/>
  <c r="D7423" i="14"/>
  <c r="D7422" i="14"/>
  <c r="D7421" i="14"/>
  <c r="D7420" i="14"/>
  <c r="D7419" i="14"/>
  <c r="D7418" i="14"/>
  <c r="D7417" i="14"/>
  <c r="D7416" i="14"/>
  <c r="D7415" i="14"/>
  <c r="D7414" i="14"/>
  <c r="D7413" i="14"/>
  <c r="D7412" i="14"/>
  <c r="D7411" i="14"/>
  <c r="D7410" i="14"/>
  <c r="D7409" i="14"/>
  <c r="D7408" i="14"/>
  <c r="D7407" i="14"/>
  <c r="D7406" i="14"/>
  <c r="D7405" i="14"/>
  <c r="D7404" i="14"/>
  <c r="D7403" i="14"/>
  <c r="D7402" i="14"/>
  <c r="D7401" i="14"/>
  <c r="D7400" i="14"/>
  <c r="D7399" i="14"/>
  <c r="D7398" i="14"/>
  <c r="D7397" i="14"/>
  <c r="D7396" i="14"/>
  <c r="D7395" i="14"/>
  <c r="D7394" i="14"/>
  <c r="D7393" i="14"/>
  <c r="D7392" i="14"/>
  <c r="D7391" i="14"/>
  <c r="D7390" i="14"/>
  <c r="D7389" i="14"/>
  <c r="D7388" i="14"/>
  <c r="D7387" i="14"/>
  <c r="D7386" i="14"/>
  <c r="D7385" i="14"/>
  <c r="D7384" i="14"/>
  <c r="D7383" i="14"/>
  <c r="D7382" i="14"/>
  <c r="D7381" i="14"/>
  <c r="D7380" i="14"/>
  <c r="D7379" i="14"/>
  <c r="D7378" i="14"/>
  <c r="D7377" i="14"/>
  <c r="D7376" i="14"/>
  <c r="D7375" i="14"/>
  <c r="D7374" i="14"/>
  <c r="D7373" i="14"/>
  <c r="D7372" i="14"/>
  <c r="D7371" i="14"/>
  <c r="D7370" i="14"/>
  <c r="D7369" i="14"/>
  <c r="D7368" i="14"/>
  <c r="D7367" i="14"/>
  <c r="D7366" i="14"/>
  <c r="D7365" i="14"/>
  <c r="D7364" i="14"/>
  <c r="D7363" i="14"/>
  <c r="D7362" i="14"/>
  <c r="D7361" i="14"/>
  <c r="D7360" i="14"/>
  <c r="D7359" i="14"/>
  <c r="D7358" i="14"/>
  <c r="D7357" i="14"/>
  <c r="D7356" i="14"/>
  <c r="D7355" i="14"/>
  <c r="D7354" i="14"/>
  <c r="D7353" i="14"/>
  <c r="D7352" i="14"/>
  <c r="D7351" i="14"/>
  <c r="D7350" i="14"/>
  <c r="D7349" i="14"/>
  <c r="D7348" i="14"/>
  <c r="D7347" i="14"/>
  <c r="D7346" i="14"/>
  <c r="D7345" i="14"/>
  <c r="D7344" i="14"/>
  <c r="D7343" i="14"/>
  <c r="D7342" i="14"/>
  <c r="D7341" i="14"/>
  <c r="D7340" i="14"/>
  <c r="D7339" i="14"/>
  <c r="D7338" i="14"/>
  <c r="D7337" i="14"/>
  <c r="D7336" i="14"/>
  <c r="D7335" i="14"/>
  <c r="D7334" i="14"/>
  <c r="D7333" i="14"/>
  <c r="D7332" i="14"/>
  <c r="D7331" i="14"/>
  <c r="D7330" i="14"/>
  <c r="D7329" i="14"/>
  <c r="D7328" i="14"/>
  <c r="D7327" i="14"/>
  <c r="D7326" i="14"/>
  <c r="D7325" i="14"/>
  <c r="D7324" i="14"/>
  <c r="D7323" i="14"/>
  <c r="D7322" i="14"/>
  <c r="D7321" i="14"/>
  <c r="D7320" i="14"/>
  <c r="D7319" i="14"/>
  <c r="D7318" i="14"/>
  <c r="D7317" i="14"/>
  <c r="D7316" i="14"/>
  <c r="D7315" i="14"/>
  <c r="D7314" i="14"/>
  <c r="D7313" i="14"/>
  <c r="D7312" i="14"/>
  <c r="D7311" i="14"/>
  <c r="D7310" i="14"/>
  <c r="D7309" i="14"/>
  <c r="D7308" i="14"/>
  <c r="D7307" i="14"/>
  <c r="D7306" i="14"/>
  <c r="D7305" i="14"/>
  <c r="D7304" i="14"/>
  <c r="D7303" i="14"/>
  <c r="D7302" i="14"/>
  <c r="D7301" i="14"/>
  <c r="D7300" i="14"/>
  <c r="D7299" i="14"/>
  <c r="D7298" i="14"/>
  <c r="D7297" i="14"/>
  <c r="D7296" i="14"/>
  <c r="D7295" i="14"/>
  <c r="D7294" i="14"/>
  <c r="D7293" i="14"/>
  <c r="D7292" i="14"/>
  <c r="D7291" i="14"/>
  <c r="D7290" i="14"/>
  <c r="D7289" i="14"/>
  <c r="D7288" i="14"/>
  <c r="D7287" i="14"/>
  <c r="D7286" i="14"/>
  <c r="D7285" i="14"/>
  <c r="D7284" i="14"/>
  <c r="D7283" i="14"/>
  <c r="D7282" i="14"/>
  <c r="D7281" i="14"/>
  <c r="D7280" i="14"/>
  <c r="D7279" i="14"/>
  <c r="D7278" i="14"/>
  <c r="D7277" i="14"/>
  <c r="D7276" i="14"/>
  <c r="D7275" i="14"/>
  <c r="D7274" i="14"/>
  <c r="D7273" i="14"/>
  <c r="D7272" i="14"/>
  <c r="D7271" i="14"/>
  <c r="D7270" i="14"/>
  <c r="D7269" i="14"/>
  <c r="D7268" i="14"/>
  <c r="D7267" i="14"/>
  <c r="D7266" i="14"/>
  <c r="D7265" i="14"/>
  <c r="D7264" i="14"/>
  <c r="D7263" i="14"/>
  <c r="D7262" i="14"/>
  <c r="D7261" i="14"/>
  <c r="D7260" i="14"/>
  <c r="D7259" i="14"/>
  <c r="D7258" i="14"/>
  <c r="D7257" i="14"/>
  <c r="D7256" i="14"/>
  <c r="D7255" i="14"/>
  <c r="D7254" i="14"/>
  <c r="D7253" i="14"/>
  <c r="D7252" i="14"/>
  <c r="D7251" i="14"/>
  <c r="D7250" i="14"/>
  <c r="D7249" i="14"/>
  <c r="D7248" i="14"/>
  <c r="D7247" i="14"/>
  <c r="D7246" i="14"/>
  <c r="D7245" i="14"/>
  <c r="D7244" i="14"/>
  <c r="D7243" i="14"/>
  <c r="D7242" i="14"/>
  <c r="D7241" i="14"/>
  <c r="D7240" i="14"/>
  <c r="D7239" i="14"/>
  <c r="D7238" i="14"/>
  <c r="D7237" i="14"/>
  <c r="D7236" i="14"/>
  <c r="D7235" i="14"/>
  <c r="D7234" i="14"/>
  <c r="D7233" i="14"/>
  <c r="D7232" i="14"/>
  <c r="D7231" i="14"/>
  <c r="D7230" i="14"/>
  <c r="D7229" i="14"/>
  <c r="D7228" i="14"/>
  <c r="D7227" i="14"/>
  <c r="D7226" i="14"/>
  <c r="D7225" i="14"/>
  <c r="D7224" i="14"/>
  <c r="D7223" i="14"/>
  <c r="D7222" i="14"/>
  <c r="D7221" i="14"/>
  <c r="D7220" i="14"/>
  <c r="D7219" i="14"/>
  <c r="D7218" i="14"/>
  <c r="D7217" i="14"/>
  <c r="D7216" i="14"/>
  <c r="D7215" i="14"/>
  <c r="D7214" i="14"/>
  <c r="D7213" i="14"/>
  <c r="D7212" i="14"/>
  <c r="D7211" i="14"/>
  <c r="D7210" i="14"/>
  <c r="D7209" i="14"/>
  <c r="D7208" i="14"/>
  <c r="D7207" i="14"/>
  <c r="D7206" i="14"/>
  <c r="D7205" i="14"/>
  <c r="D7204" i="14"/>
  <c r="D7203" i="14"/>
  <c r="D7202" i="14"/>
  <c r="D7201" i="14"/>
  <c r="D7200" i="14"/>
  <c r="D7199" i="14"/>
  <c r="D7198" i="14"/>
  <c r="D7197" i="14"/>
  <c r="D7196" i="14"/>
  <c r="D7195" i="14"/>
  <c r="D7194" i="14"/>
  <c r="D7193" i="14"/>
  <c r="D7192" i="14"/>
  <c r="D7191" i="14"/>
  <c r="D7190" i="14"/>
  <c r="D7189" i="14"/>
  <c r="D7188" i="14"/>
  <c r="D7187" i="14"/>
  <c r="D7186" i="14"/>
  <c r="D7185" i="14"/>
  <c r="D7184" i="14"/>
  <c r="D7183" i="14"/>
  <c r="D7182" i="14"/>
  <c r="D7181" i="14"/>
  <c r="D7180" i="14"/>
  <c r="D7179" i="14"/>
  <c r="D7178" i="14"/>
  <c r="D7177" i="14"/>
  <c r="D7176" i="14"/>
  <c r="D7175" i="14"/>
  <c r="D7174" i="14"/>
  <c r="D7173" i="14"/>
  <c r="D7172" i="14"/>
  <c r="D7171" i="14"/>
  <c r="D7170" i="14"/>
  <c r="D7169" i="14"/>
  <c r="D7168" i="14"/>
  <c r="D7167" i="14"/>
  <c r="D7166" i="14"/>
  <c r="D7165" i="14"/>
  <c r="D7164" i="14"/>
  <c r="D7163" i="14"/>
  <c r="D7162" i="14"/>
  <c r="D7161" i="14"/>
  <c r="D7160" i="14"/>
  <c r="D7159" i="14"/>
  <c r="D7158" i="14"/>
  <c r="D7157" i="14"/>
  <c r="D7156" i="14"/>
  <c r="D7155" i="14"/>
  <c r="D7154" i="14"/>
  <c r="D7153" i="14"/>
  <c r="D7152" i="14"/>
  <c r="D7151" i="14"/>
  <c r="D7150" i="14"/>
  <c r="D7149" i="14"/>
  <c r="D7148" i="14"/>
  <c r="D7147" i="14"/>
  <c r="D7146" i="14"/>
  <c r="D7145" i="14"/>
  <c r="D7144" i="14"/>
  <c r="D7143" i="14"/>
  <c r="D7142" i="14"/>
  <c r="D7141" i="14"/>
  <c r="D7140" i="14"/>
  <c r="D7139" i="14"/>
  <c r="D7138" i="14"/>
  <c r="D7137" i="14"/>
  <c r="D7136" i="14"/>
  <c r="D7135" i="14"/>
  <c r="D7134" i="14"/>
  <c r="D7133" i="14"/>
  <c r="D7132" i="14"/>
  <c r="D7131" i="14"/>
  <c r="D7130" i="14"/>
  <c r="D7129" i="14"/>
  <c r="D7128" i="14"/>
  <c r="D7127" i="14"/>
  <c r="D7126" i="14"/>
  <c r="D7125" i="14"/>
  <c r="D7124" i="14"/>
  <c r="D7123" i="14"/>
  <c r="D7122" i="14"/>
  <c r="D7121" i="14"/>
  <c r="D7120" i="14"/>
  <c r="D7119" i="14"/>
  <c r="D7118" i="14"/>
  <c r="D7117" i="14"/>
  <c r="D7116" i="14"/>
  <c r="D7115" i="14"/>
  <c r="D7114" i="14"/>
  <c r="D7113" i="14"/>
  <c r="D7112" i="14"/>
  <c r="D7111" i="14"/>
  <c r="D7110" i="14"/>
  <c r="D7109" i="14"/>
  <c r="D7108" i="14"/>
  <c r="D7107" i="14"/>
  <c r="D7106" i="14"/>
  <c r="D7105" i="14"/>
  <c r="D7104" i="14"/>
  <c r="D7103" i="14"/>
  <c r="D7102" i="14"/>
  <c r="D7101" i="14"/>
  <c r="D7100" i="14"/>
  <c r="D7099" i="14"/>
  <c r="D7098" i="14"/>
  <c r="D7097" i="14"/>
  <c r="D7096" i="14"/>
  <c r="D7095" i="14"/>
  <c r="D7094" i="14"/>
  <c r="D7093" i="14"/>
  <c r="D7092" i="14"/>
  <c r="D7091" i="14"/>
  <c r="D7090" i="14"/>
  <c r="D7089" i="14"/>
  <c r="D7088" i="14"/>
  <c r="D7087" i="14"/>
  <c r="D7086" i="14"/>
  <c r="D7085" i="14"/>
  <c r="D7084" i="14"/>
  <c r="D7083" i="14"/>
  <c r="D7082" i="14"/>
  <c r="D7081" i="14"/>
  <c r="D7080" i="14"/>
  <c r="D7079" i="14"/>
  <c r="D7078" i="14"/>
  <c r="D7077" i="14"/>
  <c r="D7076" i="14"/>
  <c r="D7075" i="14"/>
  <c r="D7074" i="14"/>
  <c r="D7073" i="14"/>
  <c r="D7072" i="14"/>
  <c r="D7071" i="14"/>
  <c r="D7070" i="14"/>
  <c r="D7069" i="14"/>
  <c r="D7068" i="14"/>
  <c r="D7067" i="14"/>
  <c r="D7066" i="14"/>
  <c r="D7065" i="14"/>
  <c r="D7064" i="14"/>
  <c r="D7063" i="14"/>
  <c r="D7062" i="14"/>
  <c r="D7061" i="14"/>
  <c r="D7060" i="14"/>
  <c r="D7059" i="14"/>
  <c r="D7058" i="14"/>
  <c r="D7057" i="14"/>
  <c r="D7056" i="14"/>
  <c r="D7055" i="14"/>
  <c r="D7054" i="14"/>
  <c r="D7053" i="14"/>
  <c r="D7052" i="14"/>
  <c r="D7051" i="14"/>
  <c r="D7050" i="14"/>
  <c r="D7049" i="14"/>
  <c r="D7048" i="14"/>
  <c r="D7047" i="14"/>
  <c r="D7046" i="14"/>
  <c r="D7045" i="14"/>
  <c r="D7044" i="14"/>
  <c r="D7043" i="14"/>
  <c r="D7042" i="14"/>
  <c r="D7041" i="14"/>
  <c r="D7040" i="14"/>
  <c r="D7039" i="14"/>
  <c r="D7038" i="14"/>
  <c r="D7037" i="14"/>
  <c r="D7036" i="14"/>
  <c r="D7035" i="14"/>
  <c r="D7034" i="14"/>
  <c r="D7033" i="14"/>
  <c r="D7032" i="14"/>
  <c r="D7031" i="14"/>
  <c r="D7030" i="14"/>
  <c r="D7029" i="14"/>
  <c r="D7028" i="14"/>
  <c r="D7027" i="14"/>
  <c r="D7026" i="14"/>
  <c r="D7025" i="14"/>
  <c r="D7024" i="14"/>
  <c r="D7023" i="14"/>
  <c r="D7022" i="14"/>
  <c r="D7021" i="14"/>
  <c r="D7020" i="14"/>
  <c r="D7019" i="14"/>
  <c r="D7018" i="14"/>
  <c r="D7017" i="14"/>
  <c r="D7016" i="14"/>
  <c r="D7015" i="14"/>
  <c r="D7014" i="14"/>
  <c r="D7013" i="14"/>
  <c r="D7012" i="14"/>
  <c r="D7011" i="14"/>
  <c r="D7010" i="14"/>
  <c r="D7009" i="14"/>
  <c r="D7008" i="14"/>
  <c r="D7007" i="14"/>
  <c r="D7006" i="14"/>
  <c r="D7005" i="14"/>
  <c r="D7004" i="14"/>
  <c r="D7003" i="14"/>
  <c r="D7002" i="14"/>
  <c r="D7001" i="14"/>
  <c r="D7000" i="14"/>
  <c r="D6999" i="14"/>
  <c r="D6998" i="14"/>
  <c r="D6997" i="14"/>
  <c r="D6996" i="14"/>
  <c r="D6995" i="14"/>
  <c r="D6994" i="14"/>
  <c r="D6993" i="14"/>
  <c r="D6992" i="14"/>
  <c r="D6991" i="14"/>
  <c r="D6990" i="14"/>
  <c r="D6989" i="14"/>
  <c r="D6988" i="14"/>
  <c r="D6987" i="14"/>
  <c r="D6986" i="14"/>
  <c r="D6985" i="14"/>
  <c r="D6984" i="14"/>
  <c r="D6983" i="14"/>
  <c r="D6982" i="14"/>
  <c r="D6981" i="14"/>
  <c r="D6980" i="14"/>
  <c r="D6979" i="14"/>
  <c r="D6978" i="14"/>
  <c r="D6977" i="14"/>
  <c r="D6976" i="14"/>
  <c r="D6975" i="14"/>
  <c r="D6974" i="14"/>
  <c r="D6973" i="14"/>
  <c r="D6972" i="14"/>
  <c r="D6971" i="14"/>
  <c r="D6970" i="14"/>
  <c r="D6969" i="14"/>
  <c r="D6968" i="14"/>
  <c r="D6967" i="14"/>
  <c r="D6966" i="14"/>
  <c r="D6965" i="14"/>
  <c r="D6964" i="14"/>
  <c r="D6963" i="14"/>
  <c r="D6962" i="14"/>
  <c r="D6961" i="14"/>
  <c r="D6960" i="14"/>
  <c r="D6959" i="14"/>
  <c r="D6958" i="14"/>
  <c r="D6957" i="14"/>
  <c r="D6956" i="14"/>
  <c r="D6955" i="14"/>
  <c r="D6954" i="14"/>
  <c r="D6953" i="14"/>
  <c r="D6952" i="14"/>
  <c r="D6951" i="14"/>
  <c r="D6950" i="14"/>
  <c r="D6949" i="14"/>
  <c r="D6948" i="14"/>
  <c r="D6947" i="14"/>
  <c r="D6946" i="14"/>
  <c r="D6945" i="14"/>
  <c r="D6944" i="14"/>
  <c r="D6943" i="14"/>
  <c r="D6942" i="14"/>
  <c r="D6941" i="14"/>
  <c r="D6940" i="14"/>
  <c r="D6939" i="14"/>
  <c r="D6938" i="14"/>
  <c r="D6937" i="14"/>
  <c r="D6936" i="14"/>
  <c r="D6935" i="14"/>
  <c r="D6934" i="14"/>
  <c r="D6933" i="14"/>
  <c r="D6932" i="14"/>
  <c r="D6931" i="14"/>
  <c r="D6930" i="14"/>
  <c r="D6929" i="14"/>
  <c r="D6928" i="14"/>
  <c r="D6927" i="14"/>
  <c r="D6926" i="14"/>
  <c r="D6925" i="14"/>
  <c r="D6924" i="14"/>
  <c r="D6923" i="14"/>
  <c r="D6922" i="14"/>
  <c r="D6921" i="14"/>
  <c r="D6920" i="14"/>
  <c r="D6919" i="14"/>
  <c r="D6918" i="14"/>
  <c r="D6917" i="14"/>
  <c r="D6916" i="14"/>
  <c r="D6915" i="14"/>
  <c r="D6914" i="14"/>
  <c r="D6913" i="14"/>
  <c r="D6912" i="14"/>
  <c r="D6911" i="14"/>
  <c r="D6910" i="14"/>
  <c r="D6909" i="14"/>
  <c r="D6908" i="14"/>
  <c r="D6907" i="14"/>
  <c r="D6906" i="14"/>
  <c r="D6905" i="14"/>
  <c r="D6904" i="14"/>
  <c r="D6903" i="14"/>
  <c r="D6902" i="14"/>
  <c r="D6901" i="14"/>
  <c r="D6900" i="14"/>
  <c r="D6899" i="14"/>
  <c r="D6898" i="14"/>
  <c r="D6897" i="14"/>
  <c r="D6896" i="14"/>
  <c r="D6895" i="14"/>
  <c r="D6894" i="14"/>
  <c r="D6893" i="14"/>
  <c r="D6892" i="14"/>
  <c r="D6891" i="14"/>
  <c r="D6890" i="14"/>
  <c r="D6889" i="14"/>
  <c r="D6888" i="14"/>
  <c r="D6887" i="14"/>
  <c r="D6886" i="14"/>
  <c r="D6885" i="14"/>
  <c r="D6884" i="14"/>
  <c r="D6883" i="14"/>
  <c r="D6882" i="14"/>
  <c r="D6881" i="14"/>
  <c r="D6880" i="14"/>
  <c r="D6879" i="14"/>
  <c r="D6878" i="14"/>
  <c r="D6877" i="14"/>
  <c r="D6876" i="14"/>
  <c r="D6875" i="14"/>
  <c r="D6874" i="14"/>
  <c r="D6873" i="14"/>
  <c r="D6872" i="14"/>
  <c r="D6871" i="14"/>
  <c r="D6870" i="14"/>
  <c r="D6869" i="14"/>
  <c r="D6868" i="14"/>
  <c r="D6867" i="14"/>
  <c r="D6866" i="14"/>
  <c r="D6865" i="14"/>
  <c r="D6864" i="14"/>
  <c r="D6863" i="14"/>
  <c r="D6862" i="14"/>
  <c r="D6861" i="14"/>
  <c r="D6860" i="14"/>
  <c r="D6859" i="14"/>
  <c r="D6858" i="14"/>
  <c r="D6857" i="14"/>
  <c r="D6856" i="14"/>
  <c r="D6855" i="14"/>
  <c r="D6854" i="14"/>
  <c r="D6853" i="14"/>
  <c r="D6852" i="14"/>
  <c r="D6851" i="14"/>
  <c r="D6850" i="14"/>
  <c r="D6849" i="14"/>
  <c r="D6848" i="14"/>
  <c r="D6847" i="14"/>
  <c r="D6846" i="14"/>
  <c r="D6845" i="14"/>
  <c r="D6844" i="14"/>
  <c r="D6843" i="14"/>
  <c r="D6842" i="14"/>
  <c r="D6841" i="14"/>
  <c r="D6840" i="14"/>
  <c r="D6839" i="14"/>
  <c r="D6838" i="14"/>
  <c r="D6837" i="14"/>
  <c r="D6836" i="14"/>
  <c r="D6835" i="14"/>
  <c r="D6834" i="14"/>
  <c r="D6833" i="14"/>
  <c r="D6832" i="14"/>
  <c r="D6831" i="14"/>
  <c r="D6830" i="14"/>
  <c r="D6829" i="14"/>
  <c r="D6828" i="14"/>
  <c r="D6827" i="14"/>
  <c r="D6826" i="14"/>
  <c r="D6825" i="14"/>
  <c r="D6824" i="14"/>
  <c r="D6823" i="14"/>
  <c r="D6822" i="14"/>
  <c r="D6821" i="14"/>
  <c r="D6820" i="14"/>
  <c r="D6819" i="14"/>
  <c r="D6818" i="14"/>
  <c r="D6817" i="14"/>
  <c r="D6816" i="14"/>
  <c r="D6815" i="14"/>
  <c r="D6814" i="14"/>
  <c r="D6813" i="14"/>
  <c r="D6812" i="14"/>
  <c r="D6811" i="14"/>
  <c r="D6810" i="14"/>
  <c r="D6809" i="14"/>
  <c r="D6808" i="14"/>
  <c r="D6807" i="14"/>
  <c r="D6806" i="14"/>
  <c r="D6805" i="14"/>
  <c r="D6804" i="14"/>
  <c r="D6803" i="14"/>
  <c r="D6802" i="14"/>
  <c r="D6801" i="14"/>
  <c r="D6800" i="14"/>
  <c r="D6799" i="14"/>
  <c r="D6798" i="14"/>
  <c r="D6797" i="14"/>
  <c r="D6796" i="14"/>
  <c r="D6795" i="14"/>
  <c r="D6794" i="14"/>
  <c r="D6793" i="14"/>
  <c r="D6792" i="14"/>
  <c r="D6791" i="14"/>
  <c r="D6790" i="14"/>
  <c r="D6789" i="14"/>
  <c r="D6788" i="14"/>
  <c r="D6787" i="14"/>
  <c r="D6786" i="14"/>
  <c r="D6785" i="14"/>
  <c r="D6784" i="14"/>
  <c r="D6783" i="14"/>
  <c r="D6782" i="14"/>
  <c r="D6781" i="14"/>
  <c r="D6780" i="14"/>
  <c r="D6779" i="14"/>
  <c r="D6778" i="14"/>
  <c r="D6777" i="14"/>
  <c r="D6776" i="14"/>
  <c r="D6775" i="14"/>
  <c r="D6774" i="14"/>
  <c r="D6773" i="14"/>
  <c r="D6772" i="14"/>
  <c r="D6771" i="14"/>
  <c r="D6770" i="14"/>
  <c r="D6769" i="14"/>
  <c r="D6768" i="14"/>
  <c r="D6767" i="14"/>
  <c r="D6766" i="14"/>
  <c r="D6765" i="14"/>
  <c r="D6764" i="14"/>
  <c r="D6763" i="14"/>
  <c r="D6762" i="14"/>
  <c r="D6761" i="14"/>
  <c r="D6760" i="14"/>
  <c r="D6759" i="14"/>
  <c r="D6758" i="14"/>
  <c r="D6757" i="14"/>
  <c r="D6756" i="14"/>
  <c r="D6755" i="14"/>
  <c r="D6754" i="14"/>
  <c r="D6753" i="14"/>
  <c r="D6752" i="14"/>
  <c r="D6751" i="14"/>
  <c r="D6750" i="14"/>
  <c r="D6749" i="14"/>
  <c r="D6748" i="14"/>
  <c r="D6747" i="14"/>
  <c r="D6746" i="14"/>
  <c r="D6745" i="14"/>
  <c r="D6744" i="14"/>
  <c r="D6743" i="14"/>
  <c r="D6742" i="14"/>
  <c r="D6741" i="14"/>
  <c r="D6740" i="14"/>
  <c r="D6739" i="14"/>
  <c r="D6738" i="14"/>
  <c r="D6737" i="14"/>
  <c r="D6736" i="14"/>
  <c r="D6735" i="14"/>
  <c r="D6734" i="14"/>
  <c r="D6733" i="14"/>
  <c r="D6732" i="14"/>
  <c r="D6731" i="14"/>
  <c r="D6730" i="14"/>
  <c r="D6729" i="14"/>
  <c r="D6728" i="14"/>
  <c r="D6727" i="14"/>
  <c r="D6726" i="14"/>
  <c r="D6725" i="14"/>
  <c r="D6724" i="14"/>
  <c r="D6723" i="14"/>
  <c r="D6722" i="14"/>
  <c r="D6721" i="14"/>
  <c r="D6720" i="14"/>
  <c r="D6719" i="14"/>
  <c r="D6718" i="14"/>
  <c r="D6717" i="14"/>
  <c r="D6716" i="14"/>
  <c r="D6715" i="14"/>
  <c r="D6714" i="14"/>
  <c r="D6713" i="14"/>
  <c r="D6712" i="14"/>
  <c r="D6711" i="14"/>
  <c r="D6710" i="14"/>
  <c r="D6709" i="14"/>
  <c r="D6708" i="14"/>
  <c r="D6707" i="14"/>
  <c r="D6706" i="14"/>
  <c r="D6705" i="14"/>
  <c r="D6704" i="14"/>
  <c r="D6703" i="14"/>
  <c r="D6702" i="14"/>
  <c r="D6701" i="14"/>
  <c r="D6700" i="14"/>
  <c r="D6699" i="14"/>
  <c r="D6698" i="14"/>
  <c r="D6697" i="14"/>
  <c r="D6696" i="14"/>
  <c r="D6695" i="14"/>
  <c r="D6694" i="14"/>
  <c r="D6693" i="14"/>
  <c r="D6692" i="14"/>
  <c r="D6691" i="14"/>
  <c r="D6690" i="14"/>
  <c r="D6689" i="14"/>
  <c r="D6688" i="14"/>
  <c r="D6687" i="14"/>
  <c r="D6686" i="14"/>
  <c r="D6685" i="14"/>
  <c r="D6684" i="14"/>
  <c r="D6683" i="14"/>
  <c r="D6682" i="14"/>
  <c r="D6681" i="14"/>
  <c r="D6680" i="14"/>
  <c r="D6679" i="14"/>
  <c r="D6678" i="14"/>
  <c r="D6677" i="14"/>
  <c r="D6676" i="14"/>
  <c r="D6675" i="14"/>
  <c r="D6674" i="14"/>
  <c r="D6673" i="14"/>
  <c r="D6672" i="14"/>
  <c r="D6671" i="14"/>
  <c r="D6670" i="14"/>
  <c r="D6669" i="14"/>
  <c r="D6668" i="14"/>
  <c r="D6667" i="14"/>
  <c r="D6666" i="14"/>
  <c r="D6665" i="14"/>
  <c r="D6664" i="14"/>
  <c r="D6663" i="14"/>
  <c r="D6662" i="14"/>
  <c r="D6661" i="14"/>
  <c r="D6660" i="14"/>
  <c r="D6659" i="14"/>
  <c r="D6658" i="14"/>
  <c r="D6657" i="14"/>
  <c r="D6656" i="14"/>
  <c r="D6655" i="14"/>
  <c r="D6654" i="14"/>
  <c r="D6653" i="14"/>
  <c r="D6652" i="14"/>
  <c r="D6651" i="14"/>
  <c r="D6650" i="14"/>
  <c r="D6649" i="14"/>
  <c r="D6648" i="14"/>
  <c r="D6647" i="14"/>
  <c r="D6646" i="14"/>
  <c r="D6645" i="14"/>
  <c r="D6644" i="14"/>
  <c r="D6643" i="14"/>
  <c r="D6642" i="14"/>
  <c r="D6641" i="14"/>
  <c r="D6640" i="14"/>
  <c r="D6639" i="14"/>
  <c r="D6638" i="14"/>
  <c r="D6637" i="14"/>
  <c r="D6636" i="14"/>
  <c r="D6635" i="14"/>
  <c r="D6634" i="14"/>
  <c r="D6633" i="14"/>
  <c r="D6632" i="14"/>
  <c r="D6631" i="14"/>
  <c r="D6630" i="14"/>
  <c r="D6629" i="14"/>
  <c r="D6628" i="14"/>
  <c r="D6627" i="14"/>
  <c r="D6626" i="14"/>
  <c r="D6625" i="14"/>
  <c r="D6624" i="14"/>
  <c r="D6623" i="14"/>
  <c r="D6622" i="14"/>
  <c r="D6621" i="14"/>
  <c r="D6620" i="14"/>
  <c r="D6619" i="14"/>
  <c r="D6618" i="14"/>
  <c r="D6617" i="14"/>
  <c r="D6616" i="14"/>
  <c r="D6615" i="14"/>
  <c r="D6614" i="14"/>
  <c r="D6613" i="14"/>
  <c r="D6612" i="14"/>
  <c r="D6611" i="14"/>
  <c r="D6610" i="14"/>
  <c r="D6609" i="14"/>
  <c r="D6608" i="14"/>
  <c r="D6607" i="14"/>
  <c r="D6606" i="14"/>
  <c r="D6605" i="14"/>
  <c r="D6604" i="14"/>
  <c r="D6603" i="14"/>
  <c r="D6602" i="14"/>
  <c r="D6601" i="14"/>
  <c r="D6600" i="14"/>
  <c r="D6599" i="14"/>
  <c r="D6598" i="14"/>
  <c r="D6597" i="14"/>
  <c r="D6596" i="14"/>
  <c r="D6595" i="14"/>
  <c r="D6594" i="14"/>
  <c r="D6593" i="14"/>
  <c r="D6592" i="14"/>
  <c r="D6591" i="14"/>
  <c r="D6590" i="14"/>
  <c r="D6589" i="14"/>
  <c r="D6588" i="14"/>
  <c r="D6587" i="14"/>
  <c r="D6586" i="14"/>
  <c r="D6585" i="14"/>
  <c r="D6584" i="14"/>
  <c r="D6583" i="14"/>
  <c r="D6582" i="14"/>
  <c r="D6581" i="14"/>
  <c r="D6580" i="14"/>
  <c r="D6579" i="14"/>
  <c r="D6578" i="14"/>
  <c r="D6577" i="14"/>
  <c r="D6576" i="14"/>
  <c r="D6575" i="14"/>
  <c r="D6574" i="14"/>
  <c r="D6573" i="14"/>
  <c r="D6572" i="14"/>
  <c r="D6571" i="14"/>
  <c r="D6570" i="14"/>
  <c r="D6569" i="14"/>
  <c r="D6568" i="14"/>
  <c r="D6567" i="14"/>
  <c r="D6566" i="14"/>
  <c r="D6565" i="14"/>
  <c r="D6564" i="14"/>
  <c r="D6563" i="14"/>
  <c r="D6562" i="14"/>
  <c r="D6561" i="14"/>
  <c r="D6560" i="14"/>
  <c r="D6559" i="14"/>
  <c r="D6558" i="14"/>
  <c r="D6557" i="14"/>
  <c r="D6556" i="14"/>
  <c r="D6555" i="14"/>
  <c r="D6554" i="14"/>
  <c r="D6553" i="14"/>
  <c r="D6552" i="14"/>
  <c r="D6551" i="14"/>
  <c r="D6550" i="14"/>
  <c r="D6549" i="14"/>
  <c r="D6548" i="14"/>
  <c r="D6547" i="14"/>
  <c r="D6546" i="14"/>
  <c r="D6545" i="14"/>
  <c r="D6544" i="14"/>
  <c r="D6543" i="14"/>
  <c r="D6542" i="14"/>
  <c r="D6541" i="14"/>
  <c r="D6540" i="14"/>
  <c r="D6539" i="14"/>
  <c r="D6538" i="14"/>
  <c r="D6537" i="14"/>
  <c r="D6536" i="14"/>
  <c r="D6535" i="14"/>
  <c r="D6534" i="14"/>
  <c r="D6533" i="14"/>
  <c r="D6532" i="14"/>
  <c r="D6531" i="14"/>
  <c r="D6530" i="14"/>
  <c r="D6529" i="14"/>
  <c r="D6528" i="14"/>
  <c r="D6527" i="14"/>
  <c r="D6526" i="14"/>
  <c r="D6525" i="14"/>
  <c r="D6524" i="14"/>
  <c r="D6523" i="14"/>
  <c r="D6522" i="14"/>
  <c r="D6521" i="14"/>
  <c r="D6520" i="14"/>
  <c r="D6519" i="14"/>
  <c r="D6518" i="14"/>
  <c r="D6517" i="14"/>
  <c r="D6516" i="14"/>
  <c r="D6515" i="14"/>
  <c r="D6514" i="14"/>
  <c r="D6513" i="14"/>
  <c r="D6512" i="14"/>
  <c r="D6511" i="14"/>
  <c r="D6510" i="14"/>
  <c r="D6509" i="14"/>
  <c r="D6508" i="14"/>
  <c r="D6507" i="14"/>
  <c r="D6506" i="14"/>
  <c r="D6505" i="14"/>
  <c r="D6504" i="14"/>
  <c r="D6503" i="14"/>
  <c r="D6502" i="14"/>
  <c r="D6501" i="14"/>
  <c r="D6500" i="14"/>
  <c r="D6499" i="14"/>
  <c r="D6498" i="14"/>
  <c r="D6497" i="14"/>
  <c r="D6496" i="14"/>
  <c r="D6495" i="14"/>
  <c r="D6494" i="14"/>
  <c r="D6493" i="14"/>
  <c r="D6492" i="14"/>
  <c r="D6491" i="14"/>
  <c r="D6490" i="14"/>
  <c r="D6489" i="14"/>
  <c r="D6488" i="14"/>
  <c r="D6487" i="14"/>
  <c r="D6486" i="14"/>
  <c r="D6485" i="14"/>
  <c r="D6484" i="14"/>
  <c r="D6483" i="14"/>
  <c r="D6482" i="14"/>
  <c r="D6481" i="14"/>
  <c r="D6480" i="14"/>
  <c r="D6479" i="14"/>
  <c r="D6478" i="14"/>
  <c r="D6477" i="14"/>
  <c r="D6476" i="14"/>
  <c r="D6475" i="14"/>
  <c r="D6474" i="14"/>
  <c r="D6473" i="14"/>
  <c r="D6472" i="14"/>
  <c r="D6471" i="14"/>
  <c r="D6470" i="14"/>
  <c r="D6469" i="14"/>
  <c r="D6468" i="14"/>
  <c r="D6467" i="14"/>
  <c r="D6466" i="14"/>
  <c r="D6465" i="14"/>
  <c r="D6464" i="14"/>
  <c r="D6463" i="14"/>
  <c r="D6462" i="14"/>
  <c r="D6461" i="14"/>
  <c r="D6460" i="14"/>
  <c r="D6459" i="14"/>
  <c r="D6458" i="14"/>
  <c r="D6457" i="14"/>
  <c r="D6456" i="14"/>
  <c r="D6455" i="14"/>
  <c r="D6454" i="14"/>
  <c r="D6453" i="14"/>
  <c r="D6452" i="14"/>
  <c r="D6451" i="14"/>
  <c r="D6450" i="14"/>
  <c r="D6449" i="14"/>
  <c r="D6448" i="14"/>
  <c r="D6447" i="14"/>
  <c r="D6446" i="14"/>
  <c r="D6445" i="14"/>
  <c r="D6444" i="14"/>
  <c r="D6443" i="14"/>
  <c r="D6442" i="14"/>
  <c r="D6441" i="14"/>
  <c r="D6440" i="14"/>
  <c r="D6439" i="14"/>
  <c r="D6438" i="14"/>
  <c r="D6437" i="14"/>
  <c r="D6436" i="14"/>
  <c r="D6435" i="14"/>
  <c r="D6434" i="14"/>
  <c r="D6433" i="14"/>
  <c r="D6432" i="14"/>
  <c r="D6431" i="14"/>
  <c r="D6430" i="14"/>
  <c r="D6429" i="14"/>
  <c r="D6428" i="14"/>
  <c r="D6427" i="14"/>
  <c r="D6426" i="14"/>
  <c r="D6425" i="14"/>
  <c r="D6424" i="14"/>
  <c r="D6423" i="14"/>
  <c r="D6422" i="14"/>
  <c r="D6421" i="14"/>
  <c r="D6420" i="14"/>
  <c r="D6419" i="14"/>
  <c r="D6418" i="14"/>
  <c r="D6417" i="14"/>
  <c r="D6416" i="14"/>
  <c r="D6415" i="14"/>
  <c r="D6414" i="14"/>
  <c r="D6413" i="14"/>
  <c r="D6412" i="14"/>
  <c r="D6411" i="14"/>
  <c r="D6410" i="14"/>
  <c r="D6409" i="14"/>
  <c r="D6408" i="14"/>
  <c r="D6407" i="14"/>
  <c r="D6406" i="14"/>
  <c r="D6405" i="14"/>
  <c r="D6404" i="14"/>
  <c r="D6403" i="14"/>
  <c r="D6402" i="14"/>
  <c r="D6401" i="14"/>
  <c r="D6400" i="14"/>
  <c r="D6399" i="14"/>
  <c r="D6398" i="14"/>
  <c r="D6397" i="14"/>
  <c r="D6396" i="14"/>
  <c r="D6395" i="14"/>
  <c r="D6394" i="14"/>
  <c r="D6393" i="14"/>
  <c r="D6392" i="14"/>
  <c r="D6391" i="14"/>
  <c r="D6390" i="14"/>
  <c r="D6389" i="14"/>
  <c r="D6388" i="14"/>
  <c r="D6387" i="14"/>
  <c r="D6386" i="14"/>
  <c r="D6385" i="14"/>
  <c r="D6384" i="14"/>
  <c r="D6383" i="14"/>
  <c r="D6382" i="14"/>
  <c r="D6381" i="14"/>
  <c r="D6380" i="14"/>
  <c r="D6379" i="14"/>
  <c r="D6378" i="14"/>
  <c r="D6377" i="14"/>
  <c r="D6376" i="14"/>
  <c r="D6375" i="14"/>
  <c r="D6374" i="14"/>
  <c r="D6373" i="14"/>
  <c r="D6372" i="14"/>
  <c r="D6371" i="14"/>
  <c r="D6370" i="14"/>
  <c r="D6369" i="14"/>
  <c r="D6368" i="14"/>
  <c r="D6367" i="14"/>
  <c r="D6366" i="14"/>
  <c r="D6365" i="14"/>
  <c r="D6364" i="14"/>
  <c r="D6363" i="14"/>
  <c r="D6362" i="14"/>
  <c r="D6361" i="14"/>
  <c r="D6360" i="14"/>
  <c r="D6359" i="14"/>
  <c r="D6358" i="14"/>
  <c r="D6357" i="14"/>
  <c r="D6356" i="14"/>
  <c r="D6355" i="14"/>
  <c r="D6354" i="14"/>
  <c r="D6353" i="14"/>
  <c r="D6352" i="14"/>
  <c r="D6351" i="14"/>
  <c r="D6350" i="14"/>
  <c r="D6349" i="14"/>
  <c r="D6348" i="14"/>
  <c r="D6347" i="14"/>
  <c r="D6346" i="14"/>
  <c r="D6345" i="14"/>
  <c r="D6344" i="14"/>
  <c r="D6343" i="14"/>
  <c r="D6342" i="14"/>
  <c r="D6341" i="14"/>
  <c r="D6340" i="14"/>
  <c r="D6339" i="14"/>
  <c r="D6338" i="14"/>
  <c r="D6337" i="14"/>
  <c r="D6336" i="14"/>
  <c r="D6335" i="14"/>
  <c r="D6334" i="14"/>
  <c r="D6333" i="14"/>
  <c r="D6332" i="14"/>
  <c r="D6331" i="14"/>
  <c r="D6330" i="14"/>
  <c r="D6329" i="14"/>
  <c r="D6328" i="14"/>
  <c r="D6327" i="14"/>
  <c r="D6326" i="14"/>
  <c r="D6325" i="14"/>
  <c r="D6324" i="14"/>
  <c r="D6323" i="14"/>
  <c r="D6322" i="14"/>
  <c r="D6321" i="14"/>
  <c r="D6320" i="14"/>
  <c r="D6319" i="14"/>
  <c r="D6318" i="14"/>
  <c r="D6317" i="14"/>
  <c r="D6316" i="14"/>
  <c r="D6315" i="14"/>
  <c r="D6314" i="14"/>
  <c r="D6313" i="14"/>
  <c r="D6312" i="14"/>
  <c r="D6311" i="14"/>
  <c r="D6310" i="14"/>
  <c r="D6309" i="14"/>
  <c r="D6308" i="14"/>
  <c r="D6307" i="14"/>
  <c r="D6306" i="14"/>
  <c r="D6305" i="14"/>
  <c r="D6304" i="14"/>
  <c r="D6303" i="14"/>
  <c r="D6302" i="14"/>
  <c r="D6301" i="14"/>
  <c r="D6300" i="14"/>
  <c r="D6299" i="14"/>
  <c r="D6298" i="14"/>
  <c r="D6297" i="14"/>
  <c r="D6296" i="14"/>
  <c r="D6295" i="14"/>
  <c r="D6294" i="14"/>
  <c r="D6293" i="14"/>
  <c r="D6292" i="14"/>
  <c r="D6291" i="14"/>
  <c r="D6290" i="14"/>
  <c r="D6289" i="14"/>
  <c r="D6288" i="14"/>
  <c r="D6287" i="14"/>
  <c r="D6286" i="14"/>
  <c r="D6285" i="14"/>
  <c r="D6284" i="14"/>
  <c r="D6283" i="14"/>
  <c r="D6282" i="14"/>
  <c r="D6281" i="14"/>
  <c r="D6280" i="14"/>
  <c r="D6279" i="14"/>
  <c r="D6278" i="14"/>
  <c r="D6277" i="14"/>
  <c r="D6276" i="14"/>
  <c r="D6275" i="14"/>
  <c r="D6274" i="14"/>
  <c r="D6273" i="14"/>
  <c r="D6272" i="14"/>
  <c r="D6271" i="14"/>
  <c r="D6270" i="14"/>
  <c r="D6269" i="14"/>
  <c r="D6268" i="14"/>
  <c r="D6267" i="14"/>
  <c r="D6266" i="14"/>
  <c r="D6265" i="14"/>
  <c r="D6264" i="14"/>
  <c r="D6263" i="14"/>
  <c r="D6262" i="14"/>
  <c r="D6261" i="14"/>
  <c r="D6260" i="14"/>
  <c r="D6259" i="14"/>
  <c r="D6258" i="14"/>
  <c r="D6257" i="14"/>
  <c r="D6256" i="14"/>
  <c r="D6255" i="14"/>
  <c r="D6254" i="14"/>
  <c r="D6253" i="14"/>
  <c r="D6252" i="14"/>
  <c r="D6251" i="14"/>
  <c r="D6250" i="14"/>
  <c r="D6249" i="14"/>
  <c r="D6248" i="14"/>
  <c r="D6247" i="14"/>
  <c r="D6246" i="14"/>
  <c r="D6245" i="14"/>
  <c r="D6244" i="14"/>
  <c r="D6243" i="14"/>
  <c r="D6242" i="14"/>
  <c r="D6241" i="14"/>
  <c r="D6240" i="14"/>
  <c r="D6239" i="14"/>
  <c r="D6238" i="14"/>
  <c r="D6237" i="14"/>
  <c r="D6236" i="14"/>
  <c r="D6235" i="14"/>
  <c r="D6234" i="14"/>
  <c r="D6233" i="14"/>
  <c r="D6232" i="14"/>
  <c r="D6231" i="14"/>
  <c r="D6230" i="14"/>
  <c r="D6229" i="14"/>
  <c r="D6228" i="14"/>
  <c r="D6227" i="14"/>
  <c r="D6226" i="14"/>
  <c r="D6225" i="14"/>
  <c r="D6224" i="14"/>
  <c r="D6223" i="14"/>
  <c r="D6222" i="14"/>
  <c r="D6221" i="14"/>
  <c r="D6220" i="14"/>
  <c r="D6219" i="14"/>
  <c r="D6218" i="14"/>
  <c r="D6217" i="14"/>
  <c r="D6216" i="14"/>
  <c r="D6215" i="14"/>
  <c r="D6214" i="14"/>
  <c r="D6213" i="14"/>
  <c r="D6212" i="14"/>
  <c r="D6211" i="14"/>
  <c r="D6210" i="14"/>
  <c r="D6209" i="14"/>
  <c r="D6208" i="14"/>
  <c r="D6207" i="14"/>
  <c r="D6206" i="14"/>
  <c r="D6205" i="14"/>
  <c r="D6204" i="14"/>
  <c r="D6203" i="14"/>
  <c r="D6202" i="14"/>
  <c r="D6201" i="14"/>
  <c r="D6200" i="14"/>
  <c r="D6199" i="14"/>
  <c r="D6198" i="14"/>
  <c r="D6197" i="14"/>
  <c r="D6196" i="14"/>
  <c r="D6195" i="14"/>
  <c r="D6194" i="14"/>
  <c r="D6193" i="14"/>
  <c r="D6192" i="14"/>
  <c r="D6191" i="14"/>
  <c r="D6190" i="14"/>
  <c r="D6189" i="14"/>
  <c r="D6188" i="14"/>
  <c r="D6187" i="14"/>
  <c r="D6186" i="14"/>
  <c r="D6185" i="14"/>
  <c r="D6184" i="14"/>
  <c r="D6183" i="14"/>
  <c r="D6182" i="14"/>
  <c r="D6181" i="14"/>
  <c r="D6180" i="14"/>
  <c r="D6179" i="14"/>
  <c r="D6178" i="14"/>
  <c r="D6177" i="14"/>
  <c r="D6176" i="14"/>
  <c r="D6175" i="14"/>
  <c r="D6174" i="14"/>
  <c r="D6173" i="14"/>
  <c r="D6172" i="14"/>
  <c r="D6171" i="14"/>
  <c r="D6170" i="14"/>
  <c r="D6169" i="14"/>
  <c r="D6168" i="14"/>
  <c r="D6167" i="14"/>
  <c r="D6166" i="14"/>
  <c r="D6165" i="14"/>
  <c r="D6164" i="14"/>
  <c r="D6163" i="14"/>
  <c r="D6162" i="14"/>
  <c r="D6161" i="14"/>
  <c r="D6160" i="14"/>
  <c r="D6159" i="14"/>
  <c r="D6158" i="14"/>
  <c r="D6157" i="14"/>
  <c r="D6156" i="14"/>
  <c r="D6155" i="14"/>
  <c r="D6154" i="14"/>
  <c r="D6153" i="14"/>
  <c r="D6152" i="14"/>
  <c r="D6151" i="14"/>
  <c r="D6150" i="14"/>
  <c r="D6149" i="14"/>
  <c r="D6148" i="14"/>
  <c r="D6147" i="14"/>
  <c r="D6146" i="14"/>
  <c r="D6145" i="14"/>
  <c r="D6144" i="14"/>
  <c r="D6143" i="14"/>
  <c r="D6142" i="14"/>
  <c r="D6141" i="14"/>
  <c r="D6140" i="14"/>
  <c r="D6139" i="14"/>
  <c r="D6138" i="14"/>
  <c r="D6137" i="14"/>
  <c r="D6136" i="14"/>
  <c r="D6135" i="14"/>
  <c r="D6134" i="14"/>
  <c r="D6133" i="14"/>
  <c r="D6132" i="14"/>
  <c r="D6131" i="14"/>
  <c r="D6130" i="14"/>
  <c r="D6129" i="14"/>
  <c r="D6128" i="14"/>
  <c r="D6127" i="14"/>
  <c r="D6126" i="14"/>
  <c r="D6125" i="14"/>
  <c r="D6124" i="14"/>
  <c r="D6123" i="14"/>
  <c r="D6122" i="14"/>
  <c r="D6121" i="14"/>
  <c r="D6120" i="14"/>
  <c r="D6119" i="14"/>
  <c r="D6118" i="14"/>
  <c r="D6117" i="14"/>
  <c r="D6116" i="14"/>
  <c r="D6115" i="14"/>
  <c r="D6114" i="14"/>
  <c r="D6113" i="14"/>
  <c r="D6112" i="14"/>
  <c r="D6111" i="14"/>
  <c r="D6110" i="14"/>
  <c r="D6109" i="14"/>
  <c r="D6108" i="14"/>
  <c r="D6107" i="14"/>
  <c r="D6106" i="14"/>
  <c r="D6105" i="14"/>
  <c r="D6104" i="14"/>
  <c r="D6103" i="14"/>
  <c r="D6102" i="14"/>
  <c r="D6101" i="14"/>
  <c r="D6100" i="14"/>
  <c r="D6099" i="14"/>
  <c r="D6098" i="14"/>
  <c r="D6097" i="14"/>
  <c r="D6096" i="14"/>
  <c r="D6095" i="14"/>
  <c r="D6094" i="14"/>
  <c r="D6093" i="14"/>
  <c r="D6092" i="14"/>
  <c r="D6091" i="14"/>
  <c r="D6090" i="14"/>
  <c r="D6089" i="14"/>
  <c r="D6088" i="14"/>
  <c r="D6087" i="14"/>
  <c r="D6086" i="14"/>
  <c r="D6085" i="14"/>
  <c r="D6084" i="14"/>
  <c r="D6083" i="14"/>
  <c r="D6082" i="14"/>
  <c r="D6081" i="14"/>
  <c r="D6080" i="14"/>
  <c r="D6079" i="14"/>
  <c r="D6078" i="14"/>
  <c r="D6077" i="14"/>
  <c r="D6076" i="14"/>
  <c r="D6075" i="14"/>
  <c r="D6074" i="14"/>
  <c r="D6073" i="14"/>
  <c r="D6072" i="14"/>
  <c r="D6071" i="14"/>
  <c r="D6070" i="14"/>
  <c r="D6069" i="14"/>
  <c r="D6068" i="14"/>
  <c r="D6067" i="14"/>
  <c r="D6066" i="14"/>
  <c r="D6065" i="14"/>
  <c r="D6064" i="14"/>
  <c r="D6063" i="14"/>
  <c r="D6062" i="14"/>
  <c r="D6061" i="14"/>
  <c r="D6060" i="14"/>
  <c r="D6059" i="14"/>
  <c r="D6058" i="14"/>
  <c r="D6057" i="14"/>
  <c r="D6056" i="14"/>
  <c r="D6055" i="14"/>
  <c r="D6054" i="14"/>
  <c r="D6053" i="14"/>
  <c r="D6052" i="14"/>
  <c r="D6051" i="14"/>
  <c r="D6050" i="14"/>
  <c r="D6049" i="14"/>
  <c r="D6048" i="14"/>
  <c r="D6047" i="14"/>
  <c r="D6046" i="14"/>
  <c r="D6045" i="14"/>
  <c r="D6044" i="14"/>
  <c r="D6043" i="14"/>
  <c r="D6042" i="14"/>
  <c r="D6041" i="14"/>
  <c r="D6040" i="14"/>
  <c r="D6039" i="14"/>
  <c r="D6038" i="14"/>
  <c r="D6037" i="14"/>
  <c r="D6036" i="14"/>
  <c r="D6035" i="14"/>
  <c r="D6034" i="14"/>
  <c r="D6033" i="14"/>
  <c r="D6032" i="14"/>
  <c r="D6031" i="14"/>
  <c r="D6030" i="14"/>
  <c r="D6029" i="14"/>
  <c r="D6028" i="14"/>
  <c r="D6027" i="14"/>
  <c r="D6026" i="14"/>
  <c r="D6025" i="14"/>
  <c r="D6024" i="14"/>
  <c r="D6023" i="14"/>
  <c r="D6022" i="14"/>
  <c r="D6021" i="14"/>
  <c r="D6020" i="14"/>
  <c r="D6019" i="14"/>
  <c r="D6018" i="14"/>
  <c r="D6017" i="14"/>
  <c r="D6016" i="14"/>
  <c r="D6015" i="14"/>
  <c r="D6014" i="14"/>
  <c r="D6013" i="14"/>
  <c r="D6012" i="14"/>
  <c r="D6011" i="14"/>
  <c r="D6010" i="14"/>
  <c r="D6009" i="14"/>
  <c r="D6008" i="14"/>
  <c r="D6007" i="14"/>
  <c r="D6006" i="14"/>
  <c r="D6005" i="14"/>
  <c r="D6004" i="14"/>
  <c r="D6003" i="14"/>
  <c r="D6002" i="14"/>
  <c r="D6001" i="14"/>
  <c r="D6000" i="14"/>
  <c r="D5999" i="14"/>
  <c r="D5998" i="14"/>
  <c r="D5997" i="14"/>
  <c r="D5996" i="14"/>
  <c r="D5995" i="14"/>
  <c r="D5994" i="14"/>
  <c r="D5993" i="14"/>
  <c r="D5992" i="14"/>
  <c r="D5991" i="14"/>
  <c r="D5990" i="14"/>
  <c r="D5989" i="14"/>
  <c r="D5988" i="14"/>
  <c r="D5987" i="14"/>
  <c r="D5986" i="14"/>
  <c r="D5985" i="14"/>
  <c r="D5984" i="14"/>
  <c r="D5983" i="14"/>
  <c r="D5982" i="14"/>
  <c r="D5981" i="14"/>
  <c r="D5980" i="14"/>
  <c r="D5979" i="14"/>
  <c r="D5978" i="14"/>
  <c r="D5977" i="14"/>
  <c r="D5976" i="14"/>
  <c r="D5975" i="14"/>
  <c r="D5974" i="14"/>
  <c r="D5973" i="14"/>
  <c r="D5972" i="14"/>
  <c r="D5971" i="14"/>
  <c r="D5970" i="14"/>
  <c r="D5969" i="14"/>
  <c r="D5968" i="14"/>
  <c r="D5967" i="14"/>
  <c r="D5966" i="14"/>
  <c r="D5965" i="14"/>
  <c r="D5964" i="14"/>
  <c r="D5963" i="14"/>
  <c r="D5962" i="14"/>
  <c r="D5961" i="14"/>
  <c r="D5960" i="14"/>
  <c r="D5959" i="14"/>
  <c r="D5958" i="14"/>
  <c r="D5957" i="14"/>
  <c r="D5956" i="14"/>
  <c r="D5955" i="14"/>
  <c r="D5954" i="14"/>
  <c r="D5953" i="14"/>
  <c r="D5952" i="14"/>
  <c r="D5951" i="14"/>
  <c r="D5950" i="14"/>
  <c r="D5949" i="14"/>
  <c r="D5948" i="14"/>
  <c r="D5947" i="14"/>
  <c r="D5946" i="14"/>
  <c r="D5945" i="14"/>
  <c r="D5944" i="14"/>
  <c r="D5943" i="14"/>
  <c r="D5942" i="14"/>
  <c r="D5941" i="14"/>
  <c r="D5940" i="14"/>
  <c r="D5939" i="14"/>
  <c r="D5938" i="14"/>
  <c r="D5937" i="14"/>
  <c r="D5936" i="14"/>
  <c r="D5935" i="14"/>
  <c r="D5934" i="14"/>
  <c r="D5933" i="14"/>
  <c r="D5932" i="14"/>
  <c r="D5931" i="14"/>
  <c r="D5930" i="14"/>
  <c r="D5929" i="14"/>
  <c r="D5928" i="14"/>
  <c r="D5927" i="14"/>
  <c r="D5926" i="14"/>
  <c r="D5925" i="14"/>
  <c r="D5924" i="14"/>
  <c r="D5923" i="14"/>
  <c r="D5922" i="14"/>
  <c r="D5921" i="14"/>
  <c r="D5920" i="14"/>
  <c r="D5919" i="14"/>
  <c r="D5918" i="14"/>
  <c r="D5917" i="14"/>
  <c r="D5916" i="14"/>
  <c r="D5915" i="14"/>
  <c r="D5914" i="14"/>
  <c r="D5913" i="14"/>
  <c r="D5912" i="14"/>
  <c r="D5911" i="14"/>
  <c r="D5910" i="14"/>
  <c r="D5909" i="14"/>
  <c r="D5908" i="14"/>
  <c r="D5907" i="14"/>
  <c r="D5906" i="14"/>
  <c r="D5905" i="14"/>
  <c r="D5904" i="14"/>
  <c r="D5903" i="14"/>
  <c r="D5902" i="14"/>
  <c r="D5901" i="14"/>
  <c r="D5900" i="14"/>
  <c r="D5899" i="14"/>
  <c r="D5898" i="14"/>
  <c r="D5897" i="14"/>
  <c r="D5896" i="14"/>
  <c r="D5895" i="14"/>
  <c r="D5894" i="14"/>
  <c r="D5893" i="14"/>
  <c r="D5892" i="14"/>
  <c r="D5891" i="14"/>
  <c r="D5890" i="14"/>
  <c r="D5889" i="14"/>
  <c r="D5888" i="14"/>
  <c r="D5887" i="14"/>
  <c r="D5886" i="14"/>
  <c r="D5885" i="14"/>
  <c r="D5884" i="14"/>
  <c r="D5883" i="14"/>
  <c r="D5882" i="14"/>
  <c r="D5881" i="14"/>
  <c r="D5880" i="14"/>
  <c r="D5879" i="14"/>
  <c r="D5878" i="14"/>
  <c r="D5877" i="14"/>
  <c r="D5876" i="14"/>
  <c r="D5875" i="14"/>
  <c r="D5874" i="14"/>
  <c r="D5873" i="14"/>
  <c r="D5872" i="14"/>
  <c r="D5871" i="14"/>
  <c r="D5870" i="14"/>
  <c r="D5869" i="14"/>
  <c r="D5868" i="14"/>
  <c r="D5867" i="14"/>
  <c r="D5866" i="14"/>
  <c r="D5865" i="14"/>
  <c r="D5864" i="14"/>
  <c r="D5863" i="14"/>
  <c r="D5862" i="14"/>
  <c r="D5861" i="14"/>
  <c r="D5860" i="14"/>
  <c r="D5859" i="14"/>
  <c r="D5858" i="14"/>
  <c r="D5857" i="14"/>
  <c r="D5856" i="14"/>
  <c r="D5855" i="14"/>
  <c r="D5854" i="14"/>
  <c r="D5853" i="14"/>
  <c r="D5852" i="14"/>
  <c r="D5851" i="14"/>
  <c r="D5850" i="14"/>
  <c r="D5849" i="14"/>
  <c r="D5848" i="14"/>
  <c r="D5847" i="14"/>
  <c r="D5846" i="14"/>
  <c r="D5845" i="14"/>
  <c r="D5844" i="14"/>
  <c r="D5843" i="14"/>
  <c r="D5842" i="14"/>
  <c r="D5841" i="14"/>
  <c r="D5840" i="14"/>
  <c r="D5839" i="14"/>
  <c r="D5838" i="14"/>
  <c r="D5837" i="14"/>
  <c r="D5836" i="14"/>
  <c r="D5835" i="14"/>
  <c r="D5834" i="14"/>
  <c r="D5833" i="14"/>
  <c r="D5832" i="14"/>
  <c r="D5831" i="14"/>
  <c r="D5830" i="14"/>
  <c r="D5829" i="14"/>
  <c r="D5828" i="14"/>
  <c r="D5827" i="14"/>
  <c r="D5826" i="14"/>
  <c r="D5825" i="14"/>
  <c r="D5824" i="14"/>
  <c r="D5823" i="14"/>
  <c r="D5822" i="14"/>
  <c r="D5821" i="14"/>
  <c r="D5820" i="14"/>
  <c r="D5819" i="14"/>
  <c r="D5818" i="14"/>
  <c r="D5817" i="14"/>
  <c r="D5816" i="14"/>
  <c r="D5815" i="14"/>
  <c r="D5814" i="14"/>
  <c r="D5813" i="14"/>
  <c r="D5812" i="14"/>
  <c r="D5811" i="14"/>
  <c r="D5810" i="14"/>
  <c r="D5809" i="14"/>
  <c r="D5808" i="14"/>
  <c r="D5807" i="14"/>
  <c r="D5806" i="14"/>
  <c r="D5805" i="14"/>
  <c r="D5804" i="14"/>
  <c r="D5803" i="14"/>
  <c r="D5802" i="14"/>
  <c r="D5801" i="14"/>
  <c r="D5800" i="14"/>
  <c r="D5799" i="14"/>
  <c r="D5798" i="14"/>
  <c r="D5797" i="14"/>
  <c r="D5796" i="14"/>
  <c r="D5795" i="14"/>
  <c r="D5794" i="14"/>
  <c r="D5793" i="14"/>
  <c r="D5792" i="14"/>
  <c r="D5791" i="14"/>
  <c r="D5790" i="14"/>
  <c r="D5789" i="14"/>
  <c r="D5788" i="14"/>
  <c r="D5787" i="14"/>
  <c r="D5786" i="14"/>
  <c r="D5785" i="14"/>
  <c r="D5784" i="14"/>
  <c r="D5783" i="14"/>
  <c r="D5782" i="14"/>
  <c r="D5781" i="14"/>
  <c r="D5780" i="14"/>
  <c r="D5779" i="14"/>
  <c r="D5778" i="14"/>
  <c r="D5777" i="14"/>
  <c r="D5776" i="14"/>
  <c r="D5775" i="14"/>
  <c r="D5774" i="14"/>
  <c r="D5773" i="14"/>
  <c r="D5772" i="14"/>
  <c r="D5771" i="14"/>
  <c r="D5770" i="14"/>
  <c r="D5769" i="14"/>
  <c r="D5768" i="14"/>
  <c r="D5767" i="14"/>
  <c r="D5766" i="14"/>
  <c r="D5765" i="14"/>
  <c r="D5764" i="14"/>
  <c r="D5763" i="14"/>
  <c r="D5762" i="14"/>
  <c r="D5761" i="14"/>
  <c r="D5760" i="14"/>
  <c r="D5759" i="14"/>
  <c r="D5758" i="14"/>
  <c r="D5757" i="14"/>
  <c r="D5756" i="14"/>
  <c r="D5755" i="14"/>
  <c r="D5754" i="14"/>
  <c r="D5753" i="14"/>
  <c r="D5752" i="14"/>
  <c r="D5751" i="14"/>
  <c r="D5750" i="14"/>
  <c r="D5749" i="14"/>
  <c r="D5748" i="14"/>
  <c r="D5747" i="14"/>
  <c r="D5746" i="14"/>
  <c r="D5745" i="14"/>
  <c r="D5744" i="14"/>
  <c r="D5743" i="14"/>
  <c r="D5742" i="14"/>
  <c r="D5741" i="14"/>
  <c r="D5740" i="14"/>
  <c r="D5739" i="14"/>
  <c r="D5738" i="14"/>
  <c r="D5737" i="14"/>
  <c r="D5736" i="14"/>
  <c r="D5735" i="14"/>
  <c r="D5734" i="14"/>
  <c r="D5733" i="14"/>
  <c r="D5732" i="14"/>
  <c r="D5731" i="14"/>
  <c r="D5730" i="14"/>
  <c r="D5729" i="14"/>
  <c r="D5728" i="14"/>
  <c r="D5727" i="14"/>
  <c r="D5726" i="14"/>
  <c r="D5725" i="14"/>
  <c r="D5724" i="14"/>
  <c r="D5723" i="14"/>
  <c r="D5722" i="14"/>
  <c r="D5721" i="14"/>
  <c r="D5720" i="14"/>
  <c r="D5719" i="14"/>
  <c r="D5718" i="14"/>
  <c r="D5717" i="14"/>
  <c r="D5716" i="14"/>
  <c r="D5715" i="14"/>
  <c r="D5714" i="14"/>
  <c r="D5713" i="14"/>
  <c r="D5712" i="14"/>
  <c r="D5711" i="14"/>
  <c r="D5710" i="14"/>
  <c r="D5709" i="14"/>
  <c r="D5708" i="14"/>
  <c r="D5707" i="14"/>
  <c r="D5706" i="14"/>
  <c r="D5705" i="14"/>
  <c r="D5704" i="14"/>
  <c r="D5703" i="14"/>
  <c r="D5702" i="14"/>
  <c r="D5701" i="14"/>
  <c r="D5700" i="14"/>
  <c r="D5699" i="14"/>
  <c r="D5698" i="14"/>
  <c r="D5697" i="14"/>
  <c r="D5696" i="14"/>
  <c r="D5695" i="14"/>
  <c r="D5694" i="14"/>
  <c r="D5693" i="14"/>
  <c r="D5692" i="14"/>
  <c r="D5691" i="14"/>
  <c r="D5690" i="14"/>
  <c r="D5689" i="14"/>
  <c r="D5688" i="14"/>
  <c r="D5687" i="14"/>
  <c r="D5686" i="14"/>
  <c r="D5685" i="14"/>
  <c r="D5684" i="14"/>
  <c r="D5683" i="14"/>
  <c r="D5682" i="14"/>
  <c r="D5681" i="14"/>
  <c r="D5680" i="14"/>
  <c r="D5679" i="14"/>
  <c r="D5678" i="14"/>
  <c r="D5677" i="14"/>
  <c r="D5676" i="14"/>
  <c r="D5675" i="14"/>
  <c r="D5674" i="14"/>
  <c r="D5673" i="14"/>
  <c r="D5672" i="14"/>
  <c r="D5671" i="14"/>
  <c r="D5670" i="14"/>
  <c r="D5669" i="14"/>
  <c r="D5668" i="14"/>
  <c r="D5667" i="14"/>
  <c r="D5666" i="14"/>
  <c r="D5665" i="14"/>
  <c r="D5664" i="14"/>
  <c r="D5663" i="14"/>
  <c r="D5662" i="14"/>
  <c r="D5661" i="14"/>
  <c r="D5660" i="14"/>
  <c r="D5659" i="14"/>
  <c r="D5658" i="14"/>
  <c r="D5657" i="14"/>
  <c r="D5656" i="14"/>
  <c r="D5655" i="14"/>
  <c r="D5654" i="14"/>
  <c r="D5653" i="14"/>
  <c r="D5652" i="14"/>
  <c r="D5651" i="14"/>
  <c r="D5650" i="14"/>
  <c r="D5649" i="14"/>
  <c r="D5648" i="14"/>
  <c r="D5647" i="14"/>
  <c r="D5646" i="14"/>
  <c r="D5645" i="14"/>
  <c r="D5644" i="14"/>
  <c r="D5643" i="14"/>
  <c r="D5642" i="14"/>
  <c r="D5641" i="14"/>
  <c r="D5640" i="14"/>
  <c r="D5639" i="14"/>
  <c r="D5638" i="14"/>
  <c r="D5637" i="14"/>
  <c r="D5636" i="14"/>
  <c r="D5635" i="14"/>
  <c r="D5634" i="14"/>
  <c r="D5633" i="14"/>
  <c r="D5632" i="14"/>
  <c r="D5631" i="14"/>
  <c r="D5630" i="14"/>
  <c r="D5629" i="14"/>
  <c r="D5628" i="14"/>
  <c r="D5627" i="14"/>
  <c r="D5626" i="14"/>
  <c r="D5625" i="14"/>
  <c r="D5624" i="14"/>
  <c r="D5623" i="14"/>
  <c r="D5622" i="14"/>
  <c r="D5621" i="14"/>
  <c r="D5620" i="14"/>
  <c r="D5619" i="14"/>
  <c r="D5618" i="14"/>
  <c r="D5617" i="14"/>
  <c r="D5616" i="14"/>
  <c r="D5615" i="14"/>
  <c r="D5614" i="14"/>
  <c r="D5613" i="14"/>
  <c r="D5612" i="14"/>
  <c r="D5611" i="14"/>
  <c r="D5610" i="14"/>
  <c r="D5609" i="14"/>
  <c r="D5608" i="14"/>
  <c r="D5607" i="14"/>
  <c r="D5606" i="14"/>
  <c r="D5605" i="14"/>
  <c r="D5604" i="14"/>
  <c r="D5603" i="14"/>
  <c r="D5602" i="14"/>
  <c r="D5601" i="14"/>
  <c r="D5600" i="14"/>
  <c r="D5599" i="14"/>
  <c r="D5598" i="14"/>
  <c r="D5597" i="14"/>
  <c r="D5596" i="14"/>
  <c r="D5595" i="14"/>
  <c r="D5594" i="14"/>
  <c r="D5593" i="14"/>
  <c r="D5592" i="14"/>
  <c r="D5591" i="14"/>
  <c r="D5590" i="14"/>
  <c r="D5589" i="14"/>
  <c r="D5588" i="14"/>
  <c r="D5587" i="14"/>
  <c r="D5586" i="14"/>
  <c r="D5585" i="14"/>
  <c r="D5584" i="14"/>
  <c r="D5583" i="14"/>
  <c r="D5582" i="14"/>
  <c r="D5581" i="14"/>
  <c r="D5580" i="14"/>
  <c r="D5579" i="14"/>
  <c r="D5578" i="14"/>
  <c r="D5577" i="14"/>
  <c r="D5576" i="14"/>
  <c r="D5575" i="14"/>
  <c r="D5574" i="14"/>
  <c r="D5573" i="14"/>
  <c r="D5572" i="14"/>
  <c r="D5571" i="14"/>
  <c r="D5570" i="14"/>
  <c r="D5569" i="14"/>
  <c r="D5568" i="14"/>
  <c r="D5567" i="14"/>
  <c r="D5566" i="14"/>
  <c r="D5565" i="14"/>
  <c r="D5564" i="14"/>
  <c r="D5563" i="14"/>
  <c r="D5562" i="14"/>
  <c r="D5561" i="14"/>
  <c r="D5560" i="14"/>
  <c r="D5559" i="14"/>
  <c r="D5558" i="14"/>
  <c r="D5557" i="14"/>
  <c r="D5556" i="14"/>
  <c r="D5555" i="14"/>
  <c r="D5554" i="14"/>
  <c r="D5553" i="14"/>
  <c r="D5552" i="14"/>
  <c r="D5551" i="14"/>
  <c r="D5550" i="14"/>
  <c r="D5549" i="14"/>
  <c r="D5548" i="14"/>
  <c r="D5547" i="14"/>
  <c r="D5546" i="14"/>
  <c r="D5545" i="14"/>
  <c r="D5544" i="14"/>
  <c r="D5543" i="14"/>
  <c r="D5542" i="14"/>
  <c r="D5541" i="14"/>
  <c r="D5540" i="14"/>
  <c r="D5539" i="14"/>
  <c r="D5538" i="14"/>
  <c r="D5537" i="14"/>
  <c r="D5536" i="14"/>
  <c r="D5535" i="14"/>
  <c r="D5534" i="14"/>
  <c r="D5533" i="14"/>
  <c r="D5532" i="14"/>
  <c r="D5531" i="14"/>
  <c r="D5530" i="14"/>
  <c r="D5529" i="14"/>
  <c r="D5528" i="14"/>
  <c r="D5527" i="14"/>
  <c r="D5526" i="14"/>
  <c r="D5525" i="14"/>
  <c r="D5524" i="14"/>
  <c r="D5523" i="14"/>
  <c r="D5522" i="14"/>
  <c r="D5521" i="14"/>
  <c r="D5520" i="14"/>
  <c r="D5519" i="14"/>
  <c r="D5518" i="14"/>
  <c r="D5517" i="14"/>
  <c r="D5516" i="14"/>
  <c r="D5515" i="14"/>
  <c r="D5514" i="14"/>
  <c r="D5513" i="14"/>
  <c r="D5512" i="14"/>
  <c r="D5511" i="14"/>
  <c r="D5510" i="14"/>
  <c r="D5509" i="14"/>
  <c r="D5508" i="14"/>
  <c r="D5507" i="14"/>
  <c r="D5506" i="14"/>
  <c r="D5505" i="14"/>
  <c r="D5504" i="14"/>
  <c r="D5503" i="14"/>
  <c r="D5502" i="14"/>
  <c r="D5501" i="14"/>
  <c r="D5500" i="14"/>
  <c r="D5499" i="14"/>
  <c r="D5498" i="14"/>
  <c r="D5497" i="14"/>
  <c r="D5496" i="14"/>
  <c r="D5495" i="14"/>
  <c r="D5494" i="14"/>
  <c r="D5493" i="14"/>
  <c r="D5492" i="14"/>
  <c r="D5491" i="14"/>
  <c r="D5490" i="14"/>
  <c r="D5489" i="14"/>
  <c r="D5488" i="14"/>
  <c r="D5487" i="14"/>
  <c r="D5486" i="14"/>
  <c r="D5485" i="14"/>
  <c r="D5484" i="14"/>
  <c r="D5483" i="14"/>
  <c r="D5482" i="14"/>
  <c r="D5481" i="14"/>
  <c r="D5480" i="14"/>
  <c r="D5479" i="14"/>
  <c r="D5478" i="14"/>
  <c r="D5477" i="14"/>
  <c r="D5476" i="14"/>
  <c r="D5475" i="14"/>
  <c r="D5474" i="14"/>
  <c r="D5473" i="14"/>
  <c r="D5472" i="14"/>
  <c r="D5471" i="14"/>
  <c r="D5470" i="14"/>
  <c r="D5469" i="14"/>
  <c r="D5468" i="14"/>
  <c r="D5467" i="14"/>
  <c r="D5466" i="14"/>
  <c r="D5465" i="14"/>
  <c r="D5464" i="14"/>
  <c r="D5463" i="14"/>
  <c r="D5462" i="14"/>
  <c r="D5461" i="14"/>
  <c r="D5460" i="14"/>
  <c r="D5459" i="14"/>
  <c r="D5458" i="14"/>
  <c r="D5457" i="14"/>
  <c r="D5456" i="14"/>
  <c r="D5455" i="14"/>
  <c r="D5454" i="14"/>
  <c r="D5453" i="14"/>
  <c r="D5452" i="14"/>
  <c r="D5451" i="14"/>
  <c r="D5450" i="14"/>
  <c r="D5449" i="14"/>
  <c r="D5448" i="14"/>
  <c r="D5447" i="14"/>
  <c r="D5446" i="14"/>
  <c r="D5445" i="14"/>
  <c r="D5444" i="14"/>
  <c r="D5443" i="14"/>
  <c r="D5442" i="14"/>
  <c r="D5441" i="14"/>
  <c r="D5440" i="14"/>
  <c r="D5439" i="14"/>
  <c r="D5438" i="14"/>
  <c r="D5437" i="14"/>
  <c r="D5436" i="14"/>
  <c r="D5435" i="14"/>
  <c r="D5434" i="14"/>
  <c r="D5433" i="14"/>
  <c r="D5432" i="14"/>
  <c r="D5431" i="14"/>
  <c r="D5430" i="14"/>
  <c r="D5429" i="14"/>
  <c r="D5428" i="14"/>
  <c r="D5427" i="14"/>
  <c r="D5426" i="14"/>
  <c r="D5425" i="14"/>
  <c r="D5424" i="14"/>
  <c r="D5423" i="14"/>
  <c r="D5422" i="14"/>
  <c r="D5421" i="14"/>
  <c r="D5420" i="14"/>
  <c r="D5419" i="14"/>
  <c r="D5418" i="14"/>
  <c r="D5417" i="14"/>
  <c r="D5416" i="14"/>
  <c r="D5415" i="14"/>
  <c r="D5414" i="14"/>
  <c r="D5413" i="14"/>
  <c r="D5412" i="14"/>
  <c r="D5411" i="14"/>
  <c r="D5410" i="14"/>
  <c r="D5409" i="14"/>
  <c r="D5408" i="14"/>
  <c r="D5407" i="14"/>
  <c r="D5406" i="14"/>
  <c r="D5405" i="14"/>
  <c r="D5404" i="14"/>
  <c r="D5403" i="14"/>
  <c r="D5402" i="14"/>
  <c r="D5401" i="14"/>
  <c r="D5400" i="14"/>
  <c r="D5399" i="14"/>
  <c r="D5398" i="14"/>
  <c r="D5397" i="14"/>
  <c r="D5396" i="14"/>
  <c r="D5395" i="14"/>
  <c r="D5394" i="14"/>
  <c r="D5393" i="14"/>
  <c r="D5392" i="14"/>
  <c r="D5391" i="14"/>
  <c r="D5390" i="14"/>
  <c r="D5389" i="14"/>
  <c r="D5388" i="14"/>
  <c r="D5387" i="14"/>
  <c r="D5386" i="14"/>
  <c r="D5385" i="14"/>
  <c r="D5384" i="14"/>
  <c r="D5383" i="14"/>
  <c r="D5382" i="14"/>
  <c r="D5381" i="14"/>
  <c r="D5380" i="14"/>
  <c r="D5379" i="14"/>
  <c r="D5378" i="14"/>
  <c r="D5377" i="14"/>
  <c r="D5376" i="14"/>
  <c r="D5375" i="14"/>
  <c r="D5374" i="14"/>
  <c r="D5373" i="14"/>
  <c r="D5372" i="14"/>
  <c r="D5371" i="14"/>
  <c r="D5370" i="14"/>
  <c r="D5369" i="14"/>
  <c r="D5368" i="14"/>
  <c r="D5367" i="14"/>
  <c r="D5366" i="14"/>
  <c r="D5365" i="14"/>
  <c r="D5364" i="14"/>
  <c r="D5363" i="14"/>
  <c r="D5362" i="14"/>
  <c r="D5361" i="14"/>
  <c r="D5360" i="14"/>
  <c r="D5359" i="14"/>
  <c r="D5358" i="14"/>
  <c r="D5357" i="14"/>
  <c r="D5356" i="14"/>
  <c r="D5355" i="14"/>
  <c r="D5354" i="14"/>
  <c r="D5353" i="14"/>
  <c r="D5352" i="14"/>
  <c r="D5351" i="14"/>
  <c r="D5350" i="14"/>
  <c r="D5349" i="14"/>
  <c r="D5348" i="14"/>
  <c r="D5347" i="14"/>
  <c r="D5346" i="14"/>
  <c r="D5345" i="14"/>
  <c r="D5344" i="14"/>
  <c r="D5343" i="14"/>
  <c r="D5342" i="14"/>
  <c r="D5341" i="14"/>
  <c r="D5340" i="14"/>
  <c r="D5339" i="14"/>
  <c r="D5338" i="14"/>
  <c r="D5337" i="14"/>
  <c r="D5336" i="14"/>
  <c r="D5335" i="14"/>
  <c r="D5334" i="14"/>
  <c r="D5333" i="14"/>
  <c r="D5332" i="14"/>
  <c r="D5331" i="14"/>
  <c r="D5330" i="14"/>
  <c r="D5329" i="14"/>
  <c r="D5328" i="14"/>
  <c r="D5327" i="14"/>
  <c r="D5326" i="14"/>
  <c r="D5325" i="14"/>
  <c r="D5324" i="14"/>
  <c r="D5323" i="14"/>
  <c r="D5322" i="14"/>
  <c r="D5321" i="14"/>
  <c r="D5320" i="14"/>
  <c r="D5319" i="14"/>
  <c r="D5318" i="14"/>
  <c r="D5317" i="14"/>
  <c r="D5316" i="14"/>
  <c r="D5315" i="14"/>
  <c r="D5314" i="14"/>
  <c r="D5313" i="14"/>
  <c r="D5312" i="14"/>
  <c r="D5311" i="14"/>
  <c r="D5310" i="14"/>
  <c r="D5309" i="14"/>
  <c r="D5308" i="14"/>
  <c r="D5307" i="14"/>
  <c r="D5306" i="14"/>
  <c r="D5305" i="14"/>
  <c r="D5304" i="14"/>
  <c r="D5303" i="14"/>
  <c r="D5302" i="14"/>
  <c r="D5301" i="14"/>
  <c r="D5300" i="14"/>
  <c r="D5299" i="14"/>
  <c r="D5298" i="14"/>
  <c r="D5297" i="14"/>
  <c r="D5296" i="14"/>
  <c r="D5295" i="14"/>
  <c r="D5294" i="14"/>
  <c r="D5293" i="14"/>
  <c r="D5292" i="14"/>
  <c r="D5291" i="14"/>
  <c r="D5290" i="14"/>
  <c r="D5289" i="14"/>
  <c r="D5288" i="14"/>
  <c r="D5287" i="14"/>
  <c r="D5286" i="14"/>
  <c r="D5285" i="14"/>
  <c r="D5284" i="14"/>
  <c r="D5283" i="14"/>
  <c r="D5282" i="14"/>
  <c r="D5281" i="14"/>
  <c r="D5280" i="14"/>
  <c r="D5279" i="14"/>
  <c r="D5278" i="14"/>
  <c r="D5277" i="14"/>
  <c r="D5276" i="14"/>
  <c r="D5275" i="14"/>
  <c r="D5274" i="14"/>
  <c r="D5273" i="14"/>
  <c r="D5272" i="14"/>
  <c r="D5271" i="14"/>
  <c r="D5270" i="14"/>
  <c r="D5269" i="14"/>
  <c r="D5268" i="14"/>
  <c r="D5267" i="14"/>
  <c r="D5266" i="14"/>
  <c r="D5265" i="14"/>
  <c r="D5264" i="14"/>
  <c r="D5263" i="14"/>
  <c r="D5262" i="14"/>
  <c r="D5261" i="14"/>
  <c r="D5260" i="14"/>
  <c r="D5259" i="14"/>
  <c r="D5258" i="14"/>
  <c r="D5257" i="14"/>
  <c r="D5256" i="14"/>
  <c r="D5255" i="14"/>
  <c r="D5254" i="14"/>
  <c r="D5253" i="14"/>
  <c r="D5252" i="14"/>
  <c r="D5251" i="14"/>
  <c r="D5250" i="14"/>
  <c r="D5249" i="14"/>
  <c r="D5248" i="14"/>
  <c r="D5247" i="14"/>
  <c r="D5246" i="14"/>
  <c r="D5245" i="14"/>
  <c r="D5244" i="14"/>
  <c r="D5243" i="14"/>
  <c r="D5242" i="14"/>
  <c r="D5241" i="14"/>
  <c r="D5240" i="14"/>
  <c r="D5239" i="14"/>
  <c r="D5238" i="14"/>
  <c r="D5237" i="14"/>
  <c r="D5236" i="14"/>
  <c r="D5235" i="14"/>
  <c r="D5234" i="14"/>
  <c r="D5233" i="14"/>
  <c r="D5232" i="14"/>
  <c r="D5231" i="14"/>
  <c r="D5230" i="14"/>
  <c r="D5229" i="14"/>
  <c r="D5228" i="14"/>
  <c r="D5227" i="14"/>
  <c r="D5226" i="14"/>
  <c r="D5225" i="14"/>
  <c r="D5224" i="14"/>
  <c r="D5223" i="14"/>
  <c r="D5222" i="14"/>
  <c r="D5221" i="14"/>
  <c r="D5220" i="14"/>
  <c r="D5219" i="14"/>
  <c r="D5218" i="14"/>
  <c r="D5217" i="14"/>
  <c r="D5216" i="14"/>
  <c r="D5215" i="14"/>
  <c r="D5214" i="14"/>
  <c r="D5213" i="14"/>
  <c r="D5212" i="14"/>
  <c r="D5211" i="14"/>
  <c r="D5210" i="14"/>
  <c r="D5209" i="14"/>
  <c r="D5208" i="14"/>
  <c r="D5207" i="14"/>
  <c r="D5206" i="14"/>
  <c r="D5205" i="14"/>
  <c r="D5204" i="14"/>
  <c r="D5203" i="14"/>
  <c r="D5202" i="14"/>
  <c r="D5201" i="14"/>
  <c r="D5200" i="14"/>
  <c r="D5199" i="14"/>
  <c r="D5198" i="14"/>
  <c r="D5197" i="14"/>
  <c r="D5196" i="14"/>
  <c r="D5195" i="14"/>
  <c r="D5194" i="14"/>
  <c r="D5193" i="14"/>
  <c r="D5192" i="14"/>
  <c r="D5191" i="14"/>
  <c r="D5190" i="14"/>
  <c r="D5189" i="14"/>
  <c r="D5188" i="14"/>
  <c r="D5187" i="14"/>
  <c r="D5186" i="14"/>
  <c r="D5185" i="14"/>
  <c r="D5184" i="14"/>
  <c r="D5183" i="14"/>
  <c r="D5182" i="14"/>
  <c r="D5181" i="14"/>
  <c r="D5180" i="14"/>
  <c r="D5179" i="14"/>
  <c r="D5178" i="14"/>
  <c r="D5177" i="14"/>
  <c r="D5176" i="14"/>
  <c r="D5175" i="14"/>
  <c r="D5174" i="14"/>
  <c r="D5173" i="14"/>
  <c r="D5172" i="14"/>
  <c r="D5171" i="14"/>
  <c r="D5170" i="14"/>
  <c r="D5169" i="14"/>
  <c r="D5168" i="14"/>
  <c r="D5167" i="14"/>
  <c r="D5166" i="14"/>
  <c r="D5165" i="14"/>
  <c r="D5164" i="14"/>
  <c r="D5163" i="14"/>
  <c r="D5162" i="14"/>
  <c r="D5161" i="14"/>
  <c r="D5160" i="14"/>
  <c r="D5159" i="14"/>
  <c r="D5158" i="14"/>
  <c r="D5157" i="14"/>
  <c r="D5156" i="14"/>
  <c r="D5155" i="14"/>
  <c r="D5154" i="14"/>
  <c r="D5153" i="14"/>
  <c r="D5152" i="14"/>
  <c r="D5151" i="14"/>
  <c r="D5150" i="14"/>
  <c r="D5149" i="14"/>
  <c r="D5148" i="14"/>
  <c r="D5147" i="14"/>
  <c r="D5146" i="14"/>
  <c r="D5145" i="14"/>
  <c r="D5144" i="14"/>
  <c r="D5143" i="14"/>
  <c r="D5142" i="14"/>
  <c r="D5141" i="14"/>
  <c r="D5140" i="14"/>
  <c r="D5139" i="14"/>
  <c r="D5138" i="14"/>
  <c r="D5137" i="14"/>
  <c r="D5136" i="14"/>
  <c r="D5135" i="14"/>
  <c r="D5134" i="14"/>
  <c r="D5133" i="14"/>
  <c r="D5132" i="14"/>
  <c r="D5131" i="14"/>
  <c r="D5130" i="14"/>
  <c r="D5129" i="14"/>
  <c r="D5128" i="14"/>
  <c r="D5127" i="14"/>
  <c r="D5126" i="14"/>
  <c r="D5125" i="14"/>
  <c r="D5124" i="14"/>
  <c r="D5123" i="14"/>
  <c r="D5122" i="14"/>
  <c r="D5121" i="14"/>
  <c r="D5120" i="14"/>
  <c r="D5119" i="14"/>
  <c r="D5118" i="14"/>
  <c r="D5117" i="14"/>
  <c r="D5116" i="14"/>
  <c r="D5115" i="14"/>
  <c r="D5114" i="14"/>
  <c r="D5113" i="14"/>
  <c r="D5112" i="14"/>
  <c r="D5111" i="14"/>
  <c r="D5110" i="14"/>
  <c r="D5109" i="14"/>
  <c r="D5108" i="14"/>
  <c r="D5107" i="14"/>
  <c r="D5106" i="14"/>
  <c r="D5105" i="14"/>
  <c r="D5104" i="14"/>
  <c r="D5103" i="14"/>
  <c r="D5102" i="14"/>
  <c r="D5101" i="14"/>
  <c r="D5100" i="14"/>
  <c r="D5099" i="14"/>
  <c r="D5098" i="14"/>
  <c r="D5097" i="14"/>
  <c r="D5096" i="14"/>
  <c r="D5095" i="14"/>
  <c r="D5094" i="14"/>
  <c r="D5093" i="14"/>
  <c r="D5092" i="14"/>
  <c r="D5091" i="14"/>
  <c r="D5090" i="14"/>
  <c r="D5089" i="14"/>
  <c r="D5088" i="14"/>
  <c r="D5087" i="14"/>
  <c r="D5086" i="14"/>
  <c r="D5085" i="14"/>
  <c r="D5084" i="14"/>
  <c r="D5083" i="14"/>
  <c r="D5082" i="14"/>
  <c r="D5081" i="14"/>
  <c r="D5080" i="14"/>
  <c r="D5079" i="14"/>
  <c r="D5078" i="14"/>
  <c r="D5077" i="14"/>
  <c r="D5076" i="14"/>
  <c r="D5075" i="14"/>
  <c r="D5074" i="14"/>
  <c r="D5073" i="14"/>
  <c r="D5072" i="14"/>
  <c r="D5071" i="14"/>
  <c r="D5070" i="14"/>
  <c r="D5069" i="14"/>
  <c r="D5068" i="14"/>
  <c r="D5067" i="14"/>
  <c r="D5066" i="14"/>
  <c r="D5065" i="14"/>
  <c r="D5064" i="14"/>
  <c r="D5063" i="14"/>
  <c r="D5062" i="14"/>
  <c r="D5061" i="14"/>
  <c r="D5060" i="14"/>
  <c r="D5059" i="14"/>
  <c r="D5058" i="14"/>
  <c r="D5057" i="14"/>
  <c r="D5056" i="14"/>
  <c r="D5055" i="14"/>
  <c r="D5054" i="14"/>
  <c r="D5053" i="14"/>
  <c r="D5052" i="14"/>
  <c r="D5051" i="14"/>
  <c r="D5050" i="14"/>
  <c r="D5049" i="14"/>
  <c r="D5048" i="14"/>
  <c r="D5047" i="14"/>
  <c r="D5046" i="14"/>
  <c r="D5045" i="14"/>
  <c r="D5044" i="14"/>
  <c r="D5043" i="14"/>
  <c r="D5042" i="14"/>
  <c r="D5041" i="14"/>
  <c r="D5040" i="14"/>
  <c r="D5039" i="14"/>
  <c r="D5038" i="14"/>
  <c r="D5037" i="14"/>
  <c r="D5036" i="14"/>
  <c r="D5035" i="14"/>
  <c r="D5034" i="14"/>
  <c r="D5033" i="14"/>
  <c r="D5032" i="14"/>
  <c r="D5031" i="14"/>
  <c r="D5030" i="14"/>
  <c r="D5029" i="14"/>
  <c r="D5028" i="14"/>
  <c r="D5027" i="14"/>
  <c r="D5026" i="14"/>
  <c r="D5025" i="14"/>
  <c r="D5024" i="14"/>
  <c r="D5023" i="14"/>
  <c r="D5022" i="14"/>
  <c r="D5021" i="14"/>
  <c r="D5020" i="14"/>
  <c r="D5019" i="14"/>
  <c r="D5018" i="14"/>
  <c r="D5017" i="14"/>
  <c r="D5016" i="14"/>
  <c r="D5015" i="14"/>
  <c r="D5014" i="14"/>
  <c r="D5013" i="14"/>
  <c r="D5012" i="14"/>
  <c r="D5011" i="14"/>
  <c r="D5010" i="14"/>
  <c r="D5009" i="14"/>
  <c r="D5008" i="14"/>
  <c r="D5007" i="14"/>
  <c r="D5006" i="14"/>
  <c r="D5005" i="14"/>
  <c r="D5004" i="14"/>
  <c r="D5003" i="14"/>
  <c r="D5002" i="14"/>
  <c r="D5001" i="14"/>
  <c r="D5000" i="14"/>
  <c r="D4999" i="14"/>
  <c r="D4998" i="14"/>
  <c r="D4997" i="14"/>
  <c r="D4996" i="14"/>
  <c r="D4995" i="14"/>
  <c r="D4994" i="14"/>
  <c r="D4993" i="14"/>
  <c r="D4992" i="14"/>
  <c r="D4991" i="14"/>
  <c r="D4990" i="14"/>
  <c r="D4989" i="14"/>
  <c r="D4988" i="14"/>
  <c r="D4987" i="14"/>
  <c r="D4986" i="14"/>
  <c r="D4985" i="14"/>
  <c r="D4984" i="14"/>
  <c r="D4983" i="14"/>
  <c r="D4982" i="14"/>
  <c r="D4981" i="14"/>
  <c r="D4980" i="14"/>
  <c r="D4979" i="14"/>
  <c r="D4978" i="14"/>
  <c r="D4977" i="14"/>
  <c r="D4976" i="14"/>
  <c r="D4975" i="14"/>
  <c r="D4974" i="14"/>
  <c r="D4973" i="14"/>
  <c r="D4972" i="14"/>
  <c r="D4971" i="14"/>
  <c r="D4970" i="14"/>
  <c r="D4969" i="14"/>
  <c r="D4968" i="14"/>
  <c r="D4967" i="14"/>
  <c r="D4966" i="14"/>
  <c r="D4965" i="14"/>
  <c r="D4964" i="14"/>
  <c r="D4963" i="14"/>
  <c r="D4962" i="14"/>
  <c r="D4961" i="14"/>
  <c r="D4960" i="14"/>
  <c r="D4959" i="14"/>
  <c r="D4958" i="14"/>
  <c r="D4957" i="14"/>
  <c r="D4956" i="14"/>
  <c r="D4955" i="14"/>
  <c r="D4954" i="14"/>
  <c r="D4953" i="14"/>
  <c r="D4952" i="14"/>
  <c r="D4951" i="14"/>
  <c r="D4950" i="14"/>
  <c r="D4949" i="14"/>
  <c r="D4948" i="14"/>
  <c r="D4947" i="14"/>
  <c r="D4946" i="14"/>
  <c r="D4945" i="14"/>
  <c r="D4944" i="14"/>
  <c r="D4943" i="14"/>
  <c r="D4942" i="14"/>
  <c r="D4941" i="14"/>
  <c r="D4940" i="14"/>
  <c r="D4939" i="14"/>
  <c r="D4938" i="14"/>
  <c r="D4937" i="14"/>
  <c r="D4936" i="14"/>
  <c r="D4935" i="14"/>
  <c r="D4934" i="14"/>
  <c r="D4933" i="14"/>
  <c r="D4932" i="14"/>
  <c r="D4931" i="14"/>
  <c r="D4930" i="14"/>
  <c r="D4929" i="14"/>
  <c r="D4928" i="14"/>
  <c r="D4927" i="14"/>
  <c r="D4926" i="14"/>
  <c r="D4925" i="14"/>
  <c r="D4924" i="14"/>
  <c r="D4923" i="14"/>
  <c r="D4922" i="14"/>
  <c r="D4921" i="14"/>
  <c r="D4920" i="14"/>
  <c r="D4919" i="14"/>
  <c r="D4918" i="14"/>
  <c r="D4917" i="14"/>
  <c r="D4916" i="14"/>
  <c r="D4915" i="14"/>
  <c r="D4914" i="14"/>
  <c r="D4913" i="14"/>
  <c r="D4912" i="14"/>
  <c r="D4911" i="14"/>
  <c r="D4910" i="14"/>
  <c r="D4909" i="14"/>
  <c r="D4908" i="14"/>
  <c r="D4907" i="14"/>
  <c r="D4906" i="14"/>
  <c r="D4905" i="14"/>
  <c r="D4904" i="14"/>
  <c r="D4903" i="14"/>
  <c r="D4902" i="14"/>
  <c r="D4901" i="14"/>
  <c r="D4900" i="14"/>
  <c r="D4899" i="14"/>
  <c r="D4898" i="14"/>
  <c r="D4897" i="14"/>
  <c r="D4896" i="14"/>
  <c r="D4895" i="14"/>
  <c r="D4894" i="14"/>
  <c r="D4893" i="14"/>
  <c r="D4892" i="14"/>
  <c r="D4891" i="14"/>
  <c r="D4890" i="14"/>
  <c r="D4889" i="14"/>
  <c r="D4888" i="14"/>
  <c r="D4887" i="14"/>
  <c r="D4886" i="14"/>
  <c r="D4885" i="14"/>
  <c r="D4884" i="14"/>
  <c r="D4883" i="14"/>
  <c r="D4882" i="14"/>
  <c r="D4881" i="14"/>
  <c r="D4880" i="14"/>
  <c r="D4879" i="14"/>
  <c r="D4878" i="14"/>
  <c r="D4877" i="14"/>
  <c r="D4876" i="14"/>
  <c r="D4875" i="14"/>
  <c r="D4874" i="14"/>
  <c r="D4873" i="14"/>
  <c r="D4872" i="14"/>
  <c r="D4871" i="14"/>
  <c r="D4870" i="14"/>
  <c r="D4869" i="14"/>
  <c r="D4868" i="14"/>
  <c r="D4867" i="14"/>
  <c r="D4866" i="14"/>
  <c r="D4865" i="14"/>
  <c r="D4864" i="14"/>
  <c r="D4863" i="14"/>
  <c r="D4862" i="14"/>
  <c r="D4861" i="14"/>
  <c r="D4860" i="14"/>
  <c r="D4859" i="14"/>
  <c r="D4858" i="14"/>
  <c r="D4857" i="14"/>
  <c r="D4856" i="14"/>
  <c r="D4855" i="14"/>
  <c r="D4854" i="14"/>
  <c r="D4853" i="14"/>
  <c r="D4852" i="14"/>
  <c r="D4851" i="14"/>
  <c r="D4850" i="14"/>
  <c r="D4849" i="14"/>
  <c r="D4848" i="14"/>
  <c r="D4847" i="14"/>
  <c r="D4846" i="14"/>
  <c r="D4845" i="14"/>
  <c r="D4844" i="14"/>
  <c r="D4843" i="14"/>
  <c r="D4842" i="14"/>
  <c r="D4841" i="14"/>
  <c r="D4840" i="14"/>
  <c r="D4839" i="14"/>
  <c r="D4838" i="14"/>
  <c r="D4837" i="14"/>
  <c r="D4836" i="14"/>
  <c r="D4835" i="14"/>
  <c r="D4834" i="14"/>
  <c r="D4833" i="14"/>
  <c r="D4832" i="14"/>
  <c r="D4831" i="14"/>
  <c r="D4830" i="14"/>
  <c r="D4829" i="14"/>
  <c r="D4828" i="14"/>
  <c r="D4827" i="14"/>
  <c r="D4826" i="14"/>
  <c r="D4825" i="14"/>
  <c r="D4824" i="14"/>
  <c r="D4823" i="14"/>
  <c r="D4822" i="14"/>
  <c r="D4821" i="14"/>
  <c r="D4820" i="14"/>
  <c r="D4819" i="14"/>
  <c r="D4818" i="14"/>
  <c r="D4817" i="14"/>
  <c r="D4816" i="14"/>
  <c r="D4815" i="14"/>
  <c r="D4814" i="14"/>
  <c r="D4813" i="14"/>
  <c r="D4812" i="14"/>
  <c r="D4811" i="14"/>
  <c r="D4810" i="14"/>
  <c r="D4809" i="14"/>
  <c r="D4808" i="14"/>
  <c r="D4807" i="14"/>
  <c r="D4806" i="14"/>
  <c r="D4805" i="14"/>
  <c r="D4804" i="14"/>
  <c r="D4803" i="14"/>
  <c r="D4802" i="14"/>
  <c r="D4801" i="14"/>
  <c r="D4800" i="14"/>
  <c r="D4799" i="14"/>
  <c r="D4798" i="14"/>
  <c r="D4797" i="14"/>
  <c r="D4796" i="14"/>
  <c r="D4795" i="14"/>
  <c r="D4794" i="14"/>
  <c r="D4793" i="14"/>
  <c r="D4792" i="14"/>
  <c r="D4791" i="14"/>
  <c r="D4790" i="14"/>
  <c r="D4789" i="14"/>
  <c r="D4788" i="14"/>
  <c r="D4787" i="14"/>
  <c r="D4786" i="14"/>
  <c r="D4785" i="14"/>
  <c r="D4784" i="14"/>
  <c r="D4783" i="14"/>
  <c r="D4782" i="14"/>
  <c r="D4781" i="14"/>
  <c r="D4780" i="14"/>
  <c r="D4779" i="14"/>
  <c r="D4778" i="14"/>
  <c r="D4777" i="14"/>
  <c r="D4776" i="14"/>
  <c r="D4775" i="14"/>
  <c r="D4774" i="14"/>
  <c r="D4773" i="14"/>
  <c r="D4772" i="14"/>
  <c r="D4771" i="14"/>
  <c r="D4770" i="14"/>
  <c r="D4769" i="14"/>
  <c r="D4768" i="14"/>
  <c r="D4767" i="14"/>
  <c r="D4766" i="14"/>
  <c r="D4765" i="14"/>
  <c r="D4764" i="14"/>
  <c r="D4763" i="14"/>
  <c r="D4762" i="14"/>
  <c r="D4761" i="14"/>
  <c r="D4760" i="14"/>
  <c r="D4759" i="14"/>
  <c r="D4758" i="14"/>
  <c r="D4757" i="14"/>
  <c r="D4756" i="14"/>
  <c r="D4755" i="14"/>
  <c r="D4754" i="14"/>
  <c r="D4753" i="14"/>
  <c r="D4752" i="14"/>
  <c r="D4751" i="14"/>
  <c r="D4750" i="14"/>
  <c r="D4749" i="14"/>
  <c r="D4748" i="14"/>
  <c r="D4747" i="14"/>
  <c r="D4746" i="14"/>
  <c r="D4745" i="14"/>
  <c r="D4744" i="14"/>
  <c r="D4743" i="14"/>
  <c r="D4742" i="14"/>
  <c r="D4741" i="14"/>
  <c r="D4740" i="14"/>
  <c r="D4739" i="14"/>
  <c r="D4738" i="14"/>
  <c r="D4737" i="14"/>
  <c r="D4736" i="14"/>
  <c r="D4735" i="14"/>
  <c r="D4734" i="14"/>
  <c r="D4733" i="14"/>
  <c r="D4732" i="14"/>
  <c r="D4731" i="14"/>
  <c r="D4730" i="14"/>
  <c r="D4729" i="14"/>
  <c r="D4728" i="14"/>
  <c r="D4727" i="14"/>
  <c r="D4726" i="14"/>
  <c r="D4725" i="14"/>
  <c r="D4724" i="14"/>
  <c r="D4723" i="14"/>
  <c r="D4722" i="14"/>
  <c r="D4721" i="14"/>
  <c r="D4720" i="14"/>
  <c r="D4719" i="14"/>
  <c r="D4718" i="14"/>
  <c r="D4717" i="14"/>
  <c r="D4716" i="14"/>
  <c r="D4715" i="14"/>
  <c r="D4714" i="14"/>
  <c r="D4713" i="14"/>
  <c r="D4712" i="14"/>
  <c r="D4711" i="14"/>
  <c r="D4710" i="14"/>
  <c r="D4709" i="14"/>
  <c r="D4708" i="14"/>
  <c r="D4707" i="14"/>
  <c r="D4706" i="14"/>
  <c r="D4705" i="14"/>
  <c r="D4704" i="14"/>
  <c r="D4703" i="14"/>
  <c r="D4702" i="14"/>
  <c r="D4701" i="14"/>
  <c r="D4700" i="14"/>
  <c r="D4699" i="14"/>
  <c r="D4698" i="14"/>
  <c r="D4697" i="14"/>
  <c r="D4696" i="14"/>
  <c r="D4695" i="14"/>
  <c r="D4694" i="14"/>
  <c r="D4693" i="14"/>
  <c r="D4692" i="14"/>
  <c r="D4691" i="14"/>
  <c r="D4690" i="14"/>
  <c r="D4689" i="14"/>
  <c r="D4688" i="14"/>
  <c r="D4687" i="14"/>
  <c r="D4686" i="14"/>
  <c r="D4685" i="14"/>
  <c r="D4684" i="14"/>
  <c r="D4683" i="14"/>
  <c r="D4682" i="14"/>
  <c r="D4681" i="14"/>
  <c r="D4680" i="14"/>
  <c r="D4679" i="14"/>
  <c r="D4678" i="14"/>
  <c r="D4677" i="14"/>
  <c r="D4676" i="14"/>
  <c r="D4675" i="14"/>
  <c r="D4674" i="14"/>
  <c r="D4673" i="14"/>
  <c r="D4672" i="14"/>
  <c r="D4671" i="14"/>
  <c r="D4670" i="14"/>
  <c r="D4669" i="14"/>
  <c r="D4668" i="14"/>
  <c r="D4667" i="14"/>
  <c r="D4666" i="14"/>
  <c r="D4665" i="14"/>
  <c r="D4664" i="14"/>
  <c r="D4663" i="14"/>
  <c r="D4662" i="14"/>
  <c r="D4661" i="14"/>
  <c r="D4660" i="14"/>
  <c r="D4659" i="14"/>
  <c r="D4658" i="14"/>
  <c r="D4657" i="14"/>
  <c r="D4656" i="14"/>
  <c r="D4655" i="14"/>
  <c r="D4654" i="14"/>
  <c r="D4653" i="14"/>
  <c r="D4652" i="14"/>
  <c r="D4651" i="14"/>
  <c r="D4650" i="14"/>
  <c r="D4649" i="14"/>
  <c r="D4648" i="14"/>
  <c r="D4647" i="14"/>
  <c r="D4646" i="14"/>
  <c r="D4645" i="14"/>
  <c r="D4644" i="14"/>
  <c r="D4643" i="14"/>
  <c r="D4642" i="14"/>
  <c r="D4641" i="14"/>
  <c r="D4640" i="14"/>
  <c r="D4639" i="14"/>
  <c r="D4638" i="14"/>
  <c r="D4637" i="14"/>
  <c r="D4636" i="14"/>
  <c r="D4635" i="14"/>
  <c r="D4634" i="14"/>
  <c r="D4633" i="14"/>
  <c r="D4632" i="14"/>
  <c r="D4631" i="14"/>
  <c r="D4630" i="14"/>
  <c r="D4629" i="14"/>
  <c r="D4628" i="14"/>
  <c r="D4627" i="14"/>
  <c r="D4626" i="14"/>
  <c r="D4625" i="14"/>
  <c r="D4624" i="14"/>
  <c r="D4623" i="14"/>
  <c r="D4622" i="14"/>
  <c r="D4621" i="14"/>
  <c r="D4620" i="14"/>
  <c r="D4619" i="14"/>
  <c r="D4618" i="14"/>
  <c r="D4617" i="14"/>
  <c r="D4616" i="14"/>
  <c r="D4615" i="14"/>
  <c r="D4614" i="14"/>
  <c r="D4613" i="14"/>
  <c r="D4612" i="14"/>
  <c r="D4611" i="14"/>
  <c r="D4610" i="14"/>
  <c r="D4609" i="14"/>
  <c r="D4608" i="14"/>
  <c r="D4607" i="14"/>
  <c r="D4606" i="14"/>
  <c r="D4605" i="14"/>
  <c r="D4604" i="14"/>
  <c r="D4603" i="14"/>
  <c r="D4602" i="14"/>
  <c r="D4601" i="14"/>
  <c r="D4600" i="14"/>
  <c r="D4599" i="14"/>
  <c r="D4598" i="14"/>
  <c r="D4597" i="14"/>
  <c r="D4596" i="14"/>
  <c r="D4595" i="14"/>
  <c r="D4594" i="14"/>
  <c r="D4593" i="14"/>
  <c r="D4592" i="14"/>
  <c r="D4591" i="14"/>
  <c r="D4590" i="14"/>
  <c r="D4589" i="14"/>
  <c r="D4588" i="14"/>
  <c r="D4587" i="14"/>
  <c r="D4586" i="14"/>
  <c r="D4585" i="14"/>
  <c r="D4584" i="14"/>
  <c r="D4583" i="14"/>
  <c r="D4582" i="14"/>
  <c r="D4581" i="14"/>
  <c r="D4580" i="14"/>
  <c r="D4579" i="14"/>
  <c r="D4578" i="14"/>
  <c r="D4577" i="14"/>
  <c r="D4576" i="14"/>
  <c r="D4575" i="14"/>
  <c r="D4574" i="14"/>
  <c r="D4573" i="14"/>
  <c r="D4572" i="14"/>
  <c r="D4571" i="14"/>
  <c r="D4570" i="14"/>
  <c r="D4569" i="14"/>
  <c r="D4568" i="14"/>
  <c r="D4567" i="14"/>
  <c r="D4566" i="14"/>
  <c r="D4565" i="14"/>
  <c r="D4564" i="14"/>
  <c r="D4563" i="14"/>
  <c r="D4562" i="14"/>
  <c r="D4561" i="14"/>
  <c r="D4560" i="14"/>
  <c r="D4559" i="14"/>
  <c r="D4558" i="14"/>
  <c r="D4557" i="14"/>
  <c r="D4556" i="14"/>
  <c r="D4555" i="14"/>
  <c r="D4554" i="14"/>
  <c r="D4553" i="14"/>
  <c r="D4552" i="14"/>
  <c r="D4551" i="14"/>
  <c r="D4550" i="14"/>
  <c r="D4549" i="14"/>
  <c r="D4548" i="14"/>
  <c r="D4547" i="14"/>
  <c r="D4546" i="14"/>
  <c r="D4545" i="14"/>
  <c r="D4544" i="14"/>
  <c r="D4543" i="14"/>
  <c r="D4542" i="14"/>
  <c r="D4541" i="14"/>
  <c r="D4540" i="14"/>
  <c r="D4539" i="14"/>
  <c r="D4538" i="14"/>
  <c r="D4537" i="14"/>
  <c r="D4536" i="14"/>
  <c r="D4535" i="14"/>
  <c r="D4534" i="14"/>
  <c r="D4533" i="14"/>
  <c r="D4532" i="14"/>
  <c r="D4531" i="14"/>
  <c r="D4530" i="14"/>
  <c r="D4529" i="14"/>
  <c r="D4528" i="14"/>
  <c r="D4527" i="14"/>
  <c r="D4526" i="14"/>
  <c r="D4525" i="14"/>
  <c r="D4524" i="14"/>
  <c r="D4523" i="14"/>
  <c r="D4522" i="14"/>
  <c r="D4521" i="14"/>
  <c r="D4520" i="14"/>
  <c r="D4519" i="14"/>
  <c r="D4518" i="14"/>
  <c r="D4517" i="14"/>
  <c r="D4516" i="14"/>
  <c r="D4515" i="14"/>
  <c r="D4514" i="14"/>
  <c r="D4513" i="14"/>
  <c r="D4512" i="14"/>
  <c r="D4511" i="14"/>
  <c r="D4510" i="14"/>
  <c r="D4509" i="14"/>
  <c r="D4508" i="14"/>
  <c r="D4507" i="14"/>
  <c r="D4506" i="14"/>
  <c r="D4505" i="14"/>
  <c r="D4504" i="14"/>
  <c r="D4503" i="14"/>
  <c r="D4502" i="14"/>
  <c r="D4501" i="14"/>
  <c r="D4500" i="14"/>
  <c r="D4499" i="14"/>
  <c r="D4498" i="14"/>
  <c r="D4497" i="14"/>
  <c r="D4496" i="14"/>
  <c r="D4495" i="14"/>
  <c r="D4494" i="14"/>
  <c r="D4493" i="14"/>
  <c r="D4492" i="14"/>
  <c r="D4491" i="14"/>
  <c r="D4490" i="14"/>
  <c r="D4489" i="14"/>
  <c r="D4488" i="14"/>
  <c r="D4487" i="14"/>
  <c r="D4486" i="14"/>
  <c r="D4485" i="14"/>
  <c r="D4484" i="14"/>
  <c r="D4483" i="14"/>
  <c r="D4482" i="14"/>
  <c r="D4481" i="14"/>
  <c r="D4480" i="14"/>
  <c r="D4479" i="14"/>
  <c r="D4478" i="14"/>
  <c r="D4477" i="14"/>
  <c r="D4476" i="14"/>
  <c r="D4475" i="14"/>
  <c r="D4474" i="14"/>
  <c r="D4473" i="14"/>
  <c r="D4472" i="14"/>
  <c r="D4471" i="14"/>
  <c r="D4470" i="14"/>
  <c r="D4469" i="14"/>
  <c r="D4468" i="14"/>
  <c r="D4467" i="14"/>
  <c r="D4466" i="14"/>
  <c r="D4465" i="14"/>
  <c r="D4464" i="14"/>
  <c r="D4463" i="14"/>
  <c r="D4462" i="14"/>
  <c r="D4461" i="14"/>
  <c r="D4460" i="14"/>
  <c r="D4459" i="14"/>
  <c r="D4458" i="14"/>
  <c r="D4457" i="14"/>
  <c r="D4456" i="14"/>
  <c r="D4455" i="14"/>
  <c r="D4454" i="14"/>
  <c r="D4453" i="14"/>
  <c r="D4452" i="14"/>
  <c r="D4451" i="14"/>
  <c r="D4450" i="14"/>
  <c r="D4449" i="14"/>
  <c r="D4448" i="14"/>
  <c r="D4447" i="14"/>
  <c r="D4446" i="14"/>
  <c r="D4445" i="14"/>
  <c r="D4444" i="14"/>
  <c r="D4443" i="14"/>
  <c r="D4442" i="14"/>
  <c r="D4441" i="14"/>
  <c r="D4440" i="14"/>
  <c r="D4439" i="14"/>
  <c r="D4438" i="14"/>
  <c r="D4437" i="14"/>
  <c r="D4436" i="14"/>
  <c r="D4435" i="14"/>
  <c r="D4434" i="14"/>
  <c r="D4433" i="14"/>
  <c r="D4432" i="14"/>
  <c r="D4431" i="14"/>
  <c r="D4430" i="14"/>
  <c r="D4429" i="14"/>
  <c r="D4428" i="14"/>
  <c r="D4427" i="14"/>
  <c r="D4426" i="14"/>
  <c r="D4425" i="14"/>
  <c r="D4424" i="14"/>
  <c r="D4423" i="14"/>
  <c r="D4422" i="14"/>
  <c r="D4421" i="14"/>
  <c r="D4420" i="14"/>
  <c r="D4419" i="14"/>
  <c r="D4418" i="14"/>
  <c r="D4417" i="14"/>
  <c r="D4416" i="14"/>
  <c r="D4415" i="14"/>
  <c r="D4414" i="14"/>
  <c r="D4413" i="14"/>
  <c r="D4412" i="14"/>
  <c r="D4411" i="14"/>
  <c r="D4410" i="14"/>
  <c r="D4409" i="14"/>
  <c r="D4408" i="14"/>
  <c r="D4407" i="14"/>
  <c r="D4406" i="14"/>
  <c r="D4405" i="14"/>
  <c r="D4404" i="14"/>
  <c r="D4403" i="14"/>
  <c r="D4402" i="14"/>
  <c r="D4401" i="14"/>
  <c r="D4400" i="14"/>
  <c r="D4399" i="14"/>
  <c r="D4398" i="14"/>
  <c r="D4397" i="14"/>
  <c r="D4396" i="14"/>
  <c r="D4395" i="14"/>
  <c r="D4394" i="14"/>
  <c r="D4393" i="14"/>
  <c r="D4392" i="14"/>
  <c r="D4391" i="14"/>
  <c r="D4390" i="14"/>
  <c r="D4389" i="14"/>
  <c r="D4388" i="14"/>
  <c r="D4387" i="14"/>
  <c r="D4386" i="14"/>
  <c r="D4385" i="14"/>
  <c r="D4384" i="14"/>
  <c r="D4383" i="14"/>
  <c r="D4382" i="14"/>
  <c r="D4381" i="14"/>
  <c r="D4380" i="14"/>
  <c r="D4379" i="14"/>
  <c r="D4378" i="14"/>
  <c r="D4377" i="14"/>
  <c r="D4376" i="14"/>
  <c r="D4375" i="14"/>
  <c r="D4374" i="14"/>
  <c r="D4373" i="14"/>
  <c r="D4372" i="14"/>
  <c r="D4371" i="14"/>
  <c r="D4370" i="14"/>
  <c r="D4369" i="14"/>
  <c r="D4368" i="14"/>
  <c r="D4367" i="14"/>
  <c r="D4366" i="14"/>
  <c r="D4365" i="14"/>
  <c r="D4364" i="14"/>
  <c r="D4363" i="14"/>
  <c r="D4362" i="14"/>
  <c r="D4361" i="14"/>
  <c r="D4360" i="14"/>
  <c r="D4359" i="14"/>
  <c r="D4358" i="14"/>
  <c r="D4357" i="14"/>
  <c r="D4356" i="14"/>
  <c r="D4355" i="14"/>
  <c r="D4354" i="14"/>
  <c r="D4353" i="14"/>
  <c r="D4352" i="14"/>
  <c r="D4351" i="14"/>
  <c r="D4350" i="14"/>
  <c r="D4349" i="14"/>
  <c r="D4348" i="14"/>
  <c r="D4347" i="14"/>
  <c r="D4346" i="14"/>
  <c r="D4345" i="14"/>
  <c r="D4344" i="14"/>
  <c r="D4343" i="14"/>
  <c r="D4342" i="14"/>
  <c r="D4341" i="14"/>
  <c r="D4340" i="14"/>
  <c r="D4339" i="14"/>
  <c r="D4338" i="14"/>
  <c r="D4337" i="14"/>
  <c r="D4336" i="14"/>
  <c r="D4335" i="14"/>
  <c r="D4334" i="14"/>
  <c r="D4333" i="14"/>
  <c r="D4332" i="14"/>
  <c r="D4331" i="14"/>
  <c r="D4330" i="14"/>
  <c r="D4329" i="14"/>
  <c r="D4328" i="14"/>
  <c r="D4327" i="14"/>
  <c r="D4326" i="14"/>
  <c r="D4325" i="14"/>
  <c r="D4324" i="14"/>
  <c r="D4323" i="14"/>
  <c r="D4322" i="14"/>
  <c r="D4321" i="14"/>
  <c r="D4320" i="14"/>
  <c r="D4319" i="14"/>
  <c r="D4318" i="14"/>
  <c r="D4317" i="14"/>
  <c r="D4316" i="14"/>
  <c r="D4315" i="14"/>
  <c r="D4314" i="14"/>
  <c r="D4313" i="14"/>
  <c r="D4312" i="14"/>
  <c r="D4311" i="14"/>
  <c r="D4310" i="14"/>
  <c r="D4309" i="14"/>
  <c r="D4308" i="14"/>
  <c r="D4307" i="14"/>
  <c r="D4306" i="14"/>
  <c r="D4305" i="14"/>
  <c r="D4304" i="14"/>
  <c r="D4303" i="14"/>
  <c r="D4302" i="14"/>
  <c r="D4301" i="14"/>
  <c r="D4300" i="14"/>
  <c r="D4299" i="14"/>
  <c r="D4298" i="14"/>
  <c r="D4297" i="14"/>
  <c r="D4296" i="14"/>
  <c r="D4295" i="14"/>
  <c r="D4294" i="14"/>
  <c r="D4293" i="14"/>
  <c r="D4292" i="14"/>
  <c r="D4291" i="14"/>
  <c r="D4290" i="14"/>
  <c r="D4289" i="14"/>
  <c r="D4288" i="14"/>
  <c r="D4287" i="14"/>
  <c r="D4286" i="14"/>
  <c r="D4285" i="14"/>
  <c r="D4284" i="14"/>
  <c r="D4283" i="14"/>
  <c r="D4282" i="14"/>
  <c r="D4281" i="14"/>
  <c r="D4280" i="14"/>
  <c r="D4279" i="14"/>
  <c r="D4278" i="14"/>
  <c r="D4277" i="14"/>
  <c r="D4276" i="14"/>
  <c r="D4275" i="14"/>
  <c r="D4274" i="14"/>
  <c r="D4273" i="14"/>
  <c r="D4272" i="14"/>
  <c r="D4271" i="14"/>
  <c r="D4270" i="14"/>
  <c r="D4269" i="14"/>
  <c r="D4268" i="14"/>
  <c r="D4267" i="14"/>
  <c r="D4266" i="14"/>
  <c r="D4265" i="14"/>
  <c r="D4264" i="14"/>
  <c r="D4263" i="14"/>
  <c r="D4262" i="14"/>
  <c r="D4261" i="14"/>
  <c r="D4260" i="14"/>
  <c r="D4259" i="14"/>
  <c r="D4258" i="14"/>
  <c r="D4257" i="14"/>
  <c r="D4256" i="14"/>
  <c r="D4255" i="14"/>
  <c r="D4254" i="14"/>
  <c r="D4253" i="14"/>
  <c r="D4252" i="14"/>
  <c r="D4251" i="14"/>
  <c r="D4250" i="14"/>
  <c r="D4249" i="14"/>
  <c r="D4248" i="14"/>
  <c r="D4247" i="14"/>
  <c r="D4246" i="14"/>
  <c r="D4245" i="14"/>
  <c r="D4244" i="14"/>
  <c r="D4243" i="14"/>
  <c r="D4242" i="14"/>
  <c r="D4241" i="14"/>
  <c r="D4240" i="14"/>
  <c r="D4239" i="14"/>
  <c r="D4238" i="14"/>
  <c r="D4237" i="14"/>
  <c r="D4236" i="14"/>
  <c r="D4235" i="14"/>
  <c r="D4234" i="14"/>
  <c r="D4233" i="14"/>
  <c r="D4232" i="14"/>
  <c r="D4231" i="14"/>
  <c r="D4230" i="14"/>
  <c r="D4229" i="14"/>
  <c r="D4228" i="14"/>
  <c r="D4227" i="14"/>
  <c r="D4226" i="14"/>
  <c r="D4225" i="14"/>
  <c r="D4224" i="14"/>
  <c r="D4223" i="14"/>
  <c r="D4222" i="14"/>
  <c r="D4221" i="14"/>
  <c r="D4220" i="14"/>
  <c r="D4219" i="14"/>
  <c r="D4218" i="14"/>
  <c r="D4217" i="14"/>
  <c r="D4216" i="14"/>
  <c r="D4215" i="14"/>
  <c r="D4214" i="14"/>
  <c r="D4213" i="14"/>
  <c r="D4212" i="14"/>
  <c r="D4211" i="14"/>
  <c r="D4210" i="14"/>
  <c r="D4209" i="14"/>
  <c r="D4208" i="14"/>
  <c r="D4207" i="14"/>
  <c r="D4206" i="14"/>
  <c r="D4205" i="14"/>
  <c r="D4204" i="14"/>
  <c r="D4203" i="14"/>
  <c r="D4202" i="14"/>
  <c r="D4201" i="14"/>
  <c r="D4200" i="14"/>
  <c r="D4199" i="14"/>
  <c r="D4198" i="14"/>
  <c r="D4197" i="14"/>
  <c r="D4196" i="14"/>
  <c r="D4195" i="14"/>
  <c r="D4194" i="14"/>
  <c r="D4193" i="14"/>
  <c r="D4192" i="14"/>
  <c r="D4191" i="14"/>
  <c r="D4190" i="14"/>
  <c r="D4189" i="14"/>
  <c r="D4188" i="14"/>
  <c r="D4187" i="14"/>
  <c r="D4186" i="14"/>
  <c r="D4185" i="14"/>
  <c r="D4184" i="14"/>
  <c r="D4183" i="14"/>
  <c r="D4182" i="14"/>
  <c r="D4181" i="14"/>
  <c r="D4180" i="14"/>
  <c r="D4179" i="14"/>
  <c r="D4178" i="14"/>
  <c r="D4177" i="14"/>
  <c r="D4176" i="14"/>
  <c r="D4175" i="14"/>
  <c r="D4174" i="14"/>
  <c r="D4173" i="14"/>
  <c r="D4172" i="14"/>
  <c r="D4171" i="14"/>
  <c r="D4170" i="14"/>
  <c r="D4169" i="14"/>
  <c r="D4168" i="14"/>
  <c r="D4167" i="14"/>
  <c r="D4166" i="14"/>
  <c r="D4165" i="14"/>
  <c r="D4164" i="14"/>
  <c r="D4163" i="14"/>
  <c r="D4162" i="14"/>
  <c r="D4161" i="14"/>
  <c r="D4160" i="14"/>
  <c r="D4159" i="14"/>
  <c r="D4158" i="14"/>
  <c r="D4157" i="14"/>
  <c r="D4156" i="14"/>
  <c r="D4155" i="14"/>
  <c r="D4154" i="14"/>
  <c r="D4153" i="14"/>
  <c r="D4152" i="14"/>
  <c r="D4151" i="14"/>
  <c r="D4150" i="14"/>
  <c r="D4149" i="14"/>
  <c r="D4148" i="14"/>
  <c r="D4147" i="14"/>
  <c r="D4146" i="14"/>
  <c r="D4145" i="14"/>
  <c r="D4144" i="14"/>
  <c r="D4143" i="14"/>
  <c r="D4142" i="14"/>
  <c r="D4141" i="14"/>
  <c r="D4140" i="14"/>
  <c r="D4139" i="14"/>
  <c r="D4138" i="14"/>
  <c r="D4137" i="14"/>
  <c r="D4136" i="14"/>
  <c r="D4135" i="14"/>
  <c r="D4134" i="14"/>
  <c r="D4133" i="14"/>
  <c r="D4132" i="14"/>
  <c r="D4131" i="14"/>
  <c r="D4130" i="14"/>
  <c r="D4129" i="14"/>
  <c r="D4128" i="14"/>
  <c r="D4127" i="14"/>
  <c r="D4126" i="14"/>
  <c r="D4125" i="14"/>
  <c r="D4124" i="14"/>
  <c r="D4123" i="14"/>
  <c r="D4122" i="14"/>
  <c r="D4121" i="14"/>
  <c r="D4120" i="14"/>
  <c r="D4119" i="14"/>
  <c r="D4118" i="14"/>
  <c r="D4117" i="14"/>
  <c r="D4116" i="14"/>
  <c r="D4115" i="14"/>
  <c r="D4114" i="14"/>
  <c r="D4113" i="14"/>
  <c r="D4112" i="14"/>
  <c r="D4111" i="14"/>
  <c r="D4110" i="14"/>
  <c r="D4109" i="14"/>
  <c r="D4108" i="14"/>
  <c r="D4107" i="14"/>
  <c r="D4106" i="14"/>
  <c r="D4105" i="14"/>
  <c r="D4104" i="14"/>
  <c r="D4103" i="14"/>
  <c r="D4102" i="14"/>
  <c r="D4101" i="14"/>
  <c r="D4100" i="14"/>
  <c r="D4099" i="14"/>
  <c r="D4098" i="14"/>
  <c r="D4097" i="14"/>
  <c r="D4096" i="14"/>
  <c r="D4095" i="14"/>
  <c r="D4094" i="14"/>
  <c r="D4093" i="14"/>
  <c r="D4092" i="14"/>
  <c r="D4091" i="14"/>
  <c r="D4090" i="14"/>
  <c r="D4089" i="14"/>
  <c r="D4088" i="14"/>
  <c r="D4087" i="14"/>
  <c r="D4086" i="14"/>
  <c r="D4085" i="14"/>
  <c r="D4084" i="14"/>
  <c r="D4083" i="14"/>
  <c r="D4082" i="14"/>
  <c r="D4081" i="14"/>
  <c r="D4080" i="14"/>
  <c r="D4079" i="14"/>
  <c r="D4078" i="14"/>
  <c r="D4077" i="14"/>
  <c r="D4076" i="14"/>
  <c r="D4075" i="14"/>
  <c r="D4074" i="14"/>
  <c r="D4073" i="14"/>
  <c r="D4072" i="14"/>
  <c r="D4071" i="14"/>
  <c r="D4070" i="14"/>
  <c r="D4069" i="14"/>
  <c r="D4068" i="14"/>
  <c r="D4067" i="14"/>
  <c r="D4066" i="14"/>
  <c r="D4065" i="14"/>
  <c r="D4064" i="14"/>
  <c r="D4063" i="14"/>
  <c r="D4062" i="14"/>
  <c r="D4061" i="14"/>
  <c r="D4060" i="14"/>
  <c r="D4059" i="14"/>
  <c r="D4058" i="14"/>
  <c r="D4057" i="14"/>
  <c r="D4056" i="14"/>
  <c r="D4055" i="14"/>
  <c r="D4054" i="14"/>
  <c r="D4053" i="14"/>
  <c r="D4052" i="14"/>
  <c r="D4051" i="14"/>
  <c r="D4050" i="14"/>
  <c r="D4049" i="14"/>
  <c r="D4048" i="14"/>
  <c r="D4047" i="14"/>
  <c r="D4046" i="14"/>
  <c r="D4045" i="14"/>
  <c r="D4044" i="14"/>
  <c r="D4043" i="14"/>
  <c r="D4042" i="14"/>
  <c r="D4041" i="14"/>
  <c r="D4040" i="14"/>
  <c r="D4039" i="14"/>
  <c r="D4038" i="14"/>
  <c r="D4037" i="14"/>
  <c r="D4036" i="14"/>
  <c r="D4035" i="14"/>
  <c r="D4034" i="14"/>
  <c r="D4033" i="14"/>
  <c r="D4032" i="14"/>
  <c r="D4031" i="14"/>
  <c r="D4030" i="14"/>
  <c r="D4029" i="14"/>
  <c r="D4028" i="14"/>
  <c r="D4027" i="14"/>
  <c r="D4026" i="14"/>
  <c r="D4025" i="14"/>
  <c r="D4024" i="14"/>
  <c r="D4023" i="14"/>
  <c r="D4022" i="14"/>
  <c r="D4021" i="14"/>
  <c r="D4020" i="14"/>
  <c r="D4019" i="14"/>
  <c r="D4018" i="14"/>
  <c r="D4017" i="14"/>
  <c r="D4016" i="14"/>
  <c r="D4015" i="14"/>
  <c r="D4014" i="14"/>
  <c r="D4013" i="14"/>
  <c r="D4012" i="14"/>
  <c r="D4011" i="14"/>
  <c r="D4010" i="14"/>
  <c r="D4009" i="14"/>
  <c r="D4008" i="14"/>
  <c r="D4007" i="14"/>
  <c r="D4006" i="14"/>
  <c r="D4005" i="14"/>
  <c r="D4004" i="14"/>
  <c r="D4003" i="14"/>
  <c r="D4002" i="14"/>
  <c r="D4001" i="14"/>
  <c r="D4000" i="14"/>
  <c r="D3999" i="14"/>
  <c r="D3998" i="14"/>
  <c r="D3997" i="14"/>
  <c r="D3996" i="14"/>
  <c r="D3995" i="14"/>
  <c r="D3994" i="14"/>
  <c r="D3993" i="14"/>
  <c r="D3992" i="14"/>
  <c r="D3991" i="14"/>
  <c r="D3990" i="14"/>
  <c r="D3989" i="14"/>
  <c r="D3988" i="14"/>
  <c r="D3987" i="14"/>
  <c r="D3986" i="14"/>
  <c r="D3985" i="14"/>
  <c r="D3984" i="14"/>
  <c r="D3983" i="14"/>
  <c r="D3982" i="14"/>
  <c r="D3981" i="14"/>
  <c r="D3980" i="14"/>
  <c r="D3979" i="14"/>
  <c r="D3978" i="14"/>
  <c r="D3977" i="14"/>
  <c r="D3976" i="14"/>
  <c r="D3975" i="14"/>
  <c r="D3974" i="14"/>
  <c r="D3973" i="14"/>
  <c r="D3972" i="14"/>
  <c r="D3971" i="14"/>
  <c r="D3970" i="14"/>
  <c r="D3969" i="14"/>
  <c r="D3968" i="14"/>
  <c r="D3967" i="14"/>
  <c r="D3966" i="14"/>
  <c r="D3965" i="14"/>
  <c r="D3964" i="14"/>
  <c r="D3963" i="14"/>
  <c r="D3962" i="14"/>
  <c r="D3961" i="14"/>
  <c r="D3960" i="14"/>
  <c r="D3959" i="14"/>
  <c r="D3958" i="14"/>
  <c r="D3957" i="14"/>
  <c r="D3956" i="14"/>
  <c r="D3955" i="14"/>
  <c r="D3954" i="14"/>
  <c r="D3953" i="14"/>
  <c r="D3952" i="14"/>
  <c r="D3951" i="14"/>
  <c r="D3950" i="14"/>
  <c r="D3949" i="14"/>
  <c r="D3948" i="14"/>
  <c r="D3947" i="14"/>
  <c r="D3946" i="14"/>
  <c r="D3945" i="14"/>
  <c r="D3944" i="14"/>
  <c r="D3943" i="14"/>
  <c r="D3942" i="14"/>
  <c r="D3941" i="14"/>
  <c r="D3940" i="14"/>
  <c r="D3939" i="14"/>
  <c r="D3938" i="14"/>
  <c r="D3937" i="14"/>
  <c r="D3936" i="14"/>
  <c r="D3935" i="14"/>
  <c r="D3934" i="14"/>
  <c r="D3933" i="14"/>
  <c r="D3932" i="14"/>
  <c r="D3931" i="14"/>
  <c r="D3930" i="14"/>
  <c r="D3929" i="14"/>
  <c r="D3928" i="14"/>
  <c r="D3927" i="14"/>
  <c r="D3926" i="14"/>
  <c r="D3925" i="14"/>
  <c r="D3924" i="14"/>
  <c r="D3923" i="14"/>
  <c r="D3922" i="14"/>
  <c r="D3921" i="14"/>
  <c r="D3920" i="14"/>
  <c r="D3919" i="14"/>
  <c r="D3918" i="14"/>
  <c r="D3917" i="14"/>
  <c r="D3916" i="14"/>
  <c r="D3915" i="14"/>
  <c r="D3914" i="14"/>
  <c r="D3913" i="14"/>
  <c r="D3912" i="14"/>
  <c r="D3911" i="14"/>
  <c r="D3910" i="14"/>
  <c r="D3909" i="14"/>
  <c r="D3908" i="14"/>
  <c r="D3907" i="14"/>
  <c r="D3906" i="14"/>
  <c r="D3905" i="14"/>
  <c r="D3904" i="14"/>
  <c r="D3903" i="14"/>
  <c r="D3902" i="14"/>
  <c r="D3901" i="14"/>
  <c r="D3900" i="14"/>
  <c r="D3899" i="14"/>
  <c r="D3898" i="14"/>
  <c r="D3897" i="14"/>
  <c r="D3896" i="14"/>
  <c r="D3895" i="14"/>
  <c r="D3894" i="14"/>
  <c r="D3893" i="14"/>
  <c r="D3892" i="14"/>
  <c r="D3891" i="14"/>
  <c r="D3890" i="14"/>
  <c r="D3889" i="14"/>
  <c r="D3888" i="14"/>
  <c r="D3887" i="14"/>
  <c r="D3886" i="14"/>
  <c r="D3885" i="14"/>
  <c r="D3884" i="14"/>
  <c r="D3883" i="14"/>
  <c r="D3882" i="14"/>
  <c r="D3881" i="14"/>
  <c r="D3880" i="14"/>
  <c r="D3879" i="14"/>
  <c r="D3878" i="14"/>
  <c r="D3877" i="14"/>
  <c r="D3876" i="14"/>
  <c r="D3875" i="14"/>
  <c r="D3874" i="14"/>
  <c r="D3873" i="14"/>
  <c r="D3872" i="14"/>
  <c r="D3871" i="14"/>
  <c r="D3870" i="14"/>
  <c r="D3869" i="14"/>
  <c r="D3868" i="14"/>
  <c r="D3867" i="14"/>
  <c r="D3866" i="14"/>
  <c r="D3865" i="14"/>
  <c r="D3864" i="14"/>
  <c r="D3863" i="14"/>
  <c r="D3862" i="14"/>
  <c r="D3861" i="14"/>
  <c r="D3860" i="14"/>
  <c r="D3859" i="14"/>
  <c r="D3858" i="14"/>
  <c r="D3857" i="14"/>
  <c r="D3856" i="14"/>
  <c r="D3855" i="14"/>
  <c r="D3854" i="14"/>
  <c r="D3853" i="14"/>
  <c r="D3852" i="14"/>
  <c r="D3851" i="14"/>
  <c r="D3850" i="14"/>
  <c r="D3849" i="14"/>
  <c r="D3848" i="14"/>
  <c r="D3847" i="14"/>
  <c r="D3846" i="14"/>
  <c r="D3845" i="14"/>
  <c r="D3844" i="14"/>
  <c r="D3843" i="14"/>
  <c r="D3842" i="14"/>
  <c r="D3841" i="14"/>
  <c r="D3840" i="14"/>
  <c r="D3839" i="14"/>
  <c r="D3838" i="14"/>
  <c r="D3837" i="14"/>
  <c r="D3836" i="14"/>
  <c r="D3835" i="14"/>
  <c r="D3834" i="14"/>
  <c r="D3833" i="14"/>
  <c r="D3832" i="14"/>
  <c r="D3831" i="14"/>
  <c r="D3830" i="14"/>
  <c r="D3829" i="14"/>
  <c r="D3828" i="14"/>
  <c r="D3827" i="14"/>
  <c r="D3826" i="14"/>
  <c r="D3825" i="14"/>
  <c r="D3824" i="14"/>
  <c r="D3823" i="14"/>
  <c r="D3822" i="14"/>
  <c r="D3821" i="14"/>
  <c r="D3820" i="14"/>
  <c r="D3819" i="14"/>
  <c r="D3818" i="14"/>
  <c r="D3817" i="14"/>
  <c r="D3816" i="14"/>
  <c r="D3815" i="14"/>
  <c r="D3814" i="14"/>
  <c r="D3813" i="14"/>
  <c r="D3812" i="14"/>
  <c r="D3811" i="14"/>
  <c r="D3810" i="14"/>
  <c r="D3809" i="14"/>
  <c r="D3808" i="14"/>
  <c r="D3807" i="14"/>
  <c r="D3806" i="14"/>
  <c r="D3805" i="14"/>
  <c r="D3804" i="14"/>
  <c r="D3803" i="14"/>
  <c r="D3802" i="14"/>
  <c r="D3801" i="14"/>
  <c r="D3800" i="14"/>
  <c r="D3799" i="14"/>
  <c r="D3798" i="14"/>
  <c r="D3797" i="14"/>
  <c r="D3796" i="14"/>
  <c r="D3795" i="14"/>
  <c r="D3794" i="14"/>
  <c r="D3793" i="14"/>
  <c r="D3792" i="14"/>
  <c r="D3791" i="14"/>
  <c r="D3790" i="14"/>
  <c r="D3789" i="14"/>
  <c r="D3788" i="14"/>
  <c r="D3787" i="14"/>
  <c r="D3786" i="14"/>
  <c r="D3785" i="14"/>
  <c r="D3784" i="14"/>
  <c r="D3783" i="14"/>
  <c r="D3782" i="14"/>
  <c r="D3781" i="14"/>
  <c r="D3780" i="14"/>
  <c r="D3779" i="14"/>
  <c r="D3778" i="14"/>
  <c r="D3777" i="14"/>
  <c r="D3776" i="14"/>
  <c r="D3775" i="14"/>
  <c r="D3774" i="14"/>
  <c r="D3773" i="14"/>
  <c r="D3772" i="14"/>
  <c r="D3771" i="14"/>
  <c r="D3770" i="14"/>
  <c r="D3769" i="14"/>
  <c r="D3768" i="14"/>
  <c r="D3767" i="14"/>
  <c r="D3766" i="14"/>
  <c r="D3765" i="14"/>
  <c r="D3764" i="14"/>
  <c r="D3763" i="14"/>
  <c r="D3762" i="14"/>
  <c r="D3761" i="14"/>
  <c r="D3760" i="14"/>
  <c r="D3759" i="14"/>
  <c r="D3758" i="14"/>
  <c r="D3757" i="14"/>
  <c r="D3756" i="14"/>
  <c r="D3755" i="14"/>
  <c r="D3754" i="14"/>
  <c r="D3753" i="14"/>
  <c r="D3752" i="14"/>
  <c r="D3751" i="14"/>
  <c r="D3750" i="14"/>
  <c r="D3749" i="14"/>
  <c r="D3748" i="14"/>
  <c r="D3747" i="14"/>
  <c r="D3746" i="14"/>
  <c r="D3745" i="14"/>
  <c r="D3744" i="14"/>
  <c r="D3743" i="14"/>
  <c r="D3742" i="14"/>
  <c r="D3741" i="14"/>
  <c r="D3740" i="14"/>
  <c r="D3739" i="14"/>
  <c r="D3738" i="14"/>
  <c r="D3737" i="14"/>
  <c r="D3736" i="14"/>
  <c r="D3735" i="14"/>
  <c r="D3734" i="14"/>
  <c r="D3733" i="14"/>
  <c r="D3732" i="14"/>
  <c r="D3731" i="14"/>
  <c r="D3730" i="14"/>
  <c r="D3729" i="14"/>
  <c r="D3728" i="14"/>
  <c r="D3727" i="14"/>
  <c r="D3726" i="14"/>
  <c r="D3725" i="14"/>
  <c r="D3724" i="14"/>
  <c r="D3723" i="14"/>
  <c r="D3722" i="14"/>
  <c r="D3721" i="14"/>
  <c r="D3720" i="14"/>
  <c r="D3719" i="14"/>
  <c r="D3718" i="14"/>
  <c r="D3717" i="14"/>
  <c r="D3716" i="14"/>
  <c r="D3715" i="14"/>
  <c r="D3714" i="14"/>
  <c r="D3713" i="14"/>
  <c r="D3712" i="14"/>
  <c r="D3711" i="14"/>
  <c r="D3710" i="14"/>
  <c r="D3709" i="14"/>
  <c r="D3708" i="14"/>
  <c r="D3707" i="14"/>
  <c r="D3706" i="14"/>
  <c r="D3705" i="14"/>
  <c r="D3704" i="14"/>
  <c r="D3703" i="14"/>
  <c r="D3702" i="14"/>
  <c r="D3701" i="14"/>
  <c r="D3700" i="14"/>
  <c r="D3699" i="14"/>
  <c r="D3698" i="14"/>
  <c r="D3697" i="14"/>
  <c r="D3696" i="14"/>
  <c r="D3695" i="14"/>
  <c r="D3694" i="14"/>
  <c r="D3693" i="14"/>
  <c r="D3692" i="14"/>
  <c r="D3691" i="14"/>
  <c r="D3690" i="14"/>
  <c r="D3689" i="14"/>
  <c r="D3688" i="14"/>
  <c r="D3687" i="14"/>
  <c r="D3686" i="14"/>
  <c r="D3685" i="14"/>
  <c r="D3684" i="14"/>
  <c r="D3683" i="14"/>
  <c r="D3682" i="14"/>
  <c r="D3681" i="14"/>
  <c r="D3680" i="14"/>
  <c r="D3679" i="14"/>
  <c r="D3678" i="14"/>
  <c r="D3677" i="14"/>
  <c r="D3676" i="14"/>
  <c r="D3675" i="14"/>
  <c r="D3674" i="14"/>
  <c r="D3673" i="14"/>
  <c r="D3672" i="14"/>
  <c r="D3671" i="14"/>
  <c r="D3670" i="14"/>
  <c r="D3669" i="14"/>
  <c r="D3668" i="14"/>
  <c r="D3667" i="14"/>
  <c r="D3666" i="14"/>
  <c r="D3665" i="14"/>
  <c r="D3664" i="14"/>
  <c r="D3663" i="14"/>
  <c r="D3662" i="14"/>
  <c r="D3661" i="14"/>
  <c r="D3660" i="14"/>
  <c r="D3659" i="14"/>
  <c r="D3658" i="14"/>
  <c r="D3657" i="14"/>
  <c r="D3656" i="14"/>
  <c r="D3655" i="14"/>
  <c r="D3654" i="14"/>
  <c r="D3653" i="14"/>
  <c r="D3652" i="14"/>
  <c r="D3651" i="14"/>
  <c r="D3650" i="14"/>
  <c r="D3649" i="14"/>
  <c r="D3648" i="14"/>
  <c r="D3647" i="14"/>
  <c r="D3646" i="14"/>
  <c r="D3645" i="14"/>
  <c r="D3644" i="14"/>
  <c r="D3643" i="14"/>
  <c r="D3642" i="14"/>
  <c r="D3641" i="14"/>
  <c r="D3640" i="14"/>
  <c r="D3639" i="14"/>
  <c r="D3638" i="14"/>
  <c r="D3637" i="14"/>
  <c r="D3636" i="14"/>
  <c r="D3635" i="14"/>
  <c r="D3634" i="14"/>
  <c r="D3633" i="14"/>
  <c r="D3632" i="14"/>
  <c r="D3631" i="14"/>
  <c r="D3630" i="14"/>
  <c r="D3629" i="14"/>
  <c r="D3628" i="14"/>
  <c r="D3627" i="14"/>
  <c r="D3626" i="14"/>
  <c r="D3625" i="14"/>
  <c r="D3624" i="14"/>
  <c r="D3623" i="14"/>
  <c r="D3622" i="14"/>
  <c r="D3621" i="14"/>
  <c r="D3620" i="14"/>
  <c r="D3619" i="14"/>
  <c r="D3618" i="14"/>
  <c r="D3617" i="14"/>
  <c r="D3616" i="14"/>
  <c r="D3615" i="14"/>
  <c r="D3614" i="14"/>
  <c r="D3613" i="14"/>
  <c r="D3612" i="14"/>
  <c r="D3611" i="14"/>
  <c r="D3610" i="14"/>
  <c r="D3609" i="14"/>
  <c r="D3608" i="14"/>
  <c r="D3607" i="14"/>
  <c r="D3606" i="14"/>
  <c r="D3605" i="14"/>
  <c r="D3604" i="14"/>
  <c r="D3603" i="14"/>
  <c r="D3602" i="14"/>
  <c r="D3601" i="14"/>
  <c r="D3600" i="14"/>
  <c r="D3599" i="14"/>
  <c r="D3598" i="14"/>
  <c r="D3597" i="14"/>
  <c r="D3596" i="14"/>
  <c r="D3595" i="14"/>
  <c r="D3594" i="14"/>
  <c r="D3593" i="14"/>
  <c r="D3592" i="14"/>
  <c r="D3591" i="14"/>
  <c r="D3590" i="14"/>
  <c r="D3589" i="14"/>
  <c r="D3588" i="14"/>
  <c r="D3587" i="14"/>
  <c r="D3586" i="14"/>
  <c r="D3585" i="14"/>
  <c r="D3584" i="14"/>
  <c r="D3583" i="14"/>
  <c r="D3582" i="14"/>
  <c r="D3581" i="14"/>
  <c r="D3580" i="14"/>
  <c r="D3579" i="14"/>
  <c r="D3578" i="14"/>
  <c r="D3577" i="14"/>
  <c r="D3576" i="14"/>
  <c r="D3575" i="14"/>
  <c r="D3574" i="14"/>
  <c r="D3573" i="14"/>
  <c r="D3572" i="14"/>
  <c r="D3571" i="14"/>
  <c r="D3570" i="14"/>
  <c r="D3569" i="14"/>
  <c r="D3568" i="14"/>
  <c r="D3567" i="14"/>
  <c r="D3566" i="14"/>
  <c r="D3565" i="14"/>
  <c r="D3564" i="14"/>
  <c r="D3563" i="14"/>
  <c r="D3562" i="14"/>
  <c r="D3561" i="14"/>
  <c r="D3560" i="14"/>
  <c r="D3559" i="14"/>
  <c r="D3558" i="14"/>
  <c r="D3557" i="14"/>
  <c r="D3556" i="14"/>
  <c r="D3555" i="14"/>
  <c r="D3554" i="14"/>
  <c r="D3553" i="14"/>
  <c r="D3552" i="14"/>
  <c r="D3551" i="14"/>
  <c r="D3550" i="14"/>
  <c r="D3549" i="14"/>
  <c r="D3548" i="14"/>
  <c r="D3547" i="14"/>
  <c r="D3546" i="14"/>
  <c r="D3545" i="14"/>
  <c r="D3544" i="14"/>
  <c r="D3543" i="14"/>
  <c r="D3542" i="14"/>
  <c r="D3541" i="14"/>
  <c r="D3540" i="14"/>
  <c r="D3539" i="14"/>
  <c r="D3538" i="14"/>
  <c r="D3537" i="14"/>
  <c r="D3536" i="14"/>
  <c r="D3535" i="14"/>
  <c r="D3534" i="14"/>
  <c r="D3533" i="14"/>
  <c r="D3532" i="14"/>
  <c r="D3531" i="14"/>
  <c r="D3530" i="14"/>
  <c r="D3529" i="14"/>
  <c r="D3528" i="14"/>
  <c r="D3527" i="14"/>
  <c r="D3526" i="14"/>
  <c r="D3525" i="14"/>
  <c r="D3524" i="14"/>
  <c r="D3523" i="14"/>
  <c r="D3522" i="14"/>
  <c r="D3521" i="14"/>
  <c r="D3520" i="14"/>
  <c r="D3519" i="14"/>
  <c r="D3518" i="14"/>
  <c r="D3517" i="14"/>
  <c r="D3516" i="14"/>
  <c r="D3515" i="14"/>
  <c r="D3514" i="14"/>
  <c r="D3513" i="14"/>
  <c r="D3512" i="14"/>
  <c r="D3511" i="14"/>
  <c r="D3510" i="14"/>
  <c r="D3509" i="14"/>
  <c r="D3508" i="14"/>
  <c r="D3507" i="14"/>
  <c r="D3506" i="14"/>
  <c r="D3505" i="14"/>
  <c r="D3504" i="14"/>
  <c r="D3503" i="14"/>
  <c r="D3502" i="14"/>
  <c r="D3501" i="14"/>
  <c r="D3500" i="14"/>
  <c r="D3499" i="14"/>
  <c r="D3498" i="14"/>
  <c r="D3497" i="14"/>
  <c r="D3496" i="14"/>
  <c r="D3495" i="14"/>
  <c r="D3494" i="14"/>
  <c r="D3493" i="14"/>
  <c r="D3492" i="14"/>
  <c r="D3491" i="14"/>
  <c r="D3490" i="14"/>
  <c r="D3489" i="14"/>
  <c r="D3488" i="14"/>
  <c r="D3487" i="14"/>
  <c r="D3486" i="14"/>
  <c r="D3485" i="14"/>
  <c r="D3484" i="14"/>
  <c r="D3483" i="14"/>
  <c r="D3482" i="14"/>
  <c r="D3481" i="14"/>
  <c r="D3480" i="14"/>
  <c r="D3479" i="14"/>
  <c r="D3478" i="14"/>
  <c r="D3477" i="14"/>
  <c r="D3476" i="14"/>
  <c r="D3475" i="14"/>
  <c r="D3474" i="14"/>
  <c r="D3473" i="14"/>
  <c r="D3472" i="14"/>
  <c r="D3471" i="14"/>
  <c r="D3470" i="14"/>
  <c r="D3469" i="14"/>
  <c r="D3468" i="14"/>
  <c r="D3467" i="14"/>
  <c r="D3466" i="14"/>
  <c r="D3465" i="14"/>
  <c r="D3464" i="14"/>
  <c r="D3463" i="14"/>
  <c r="D3462" i="14"/>
  <c r="D3461" i="14"/>
  <c r="D3460" i="14"/>
  <c r="D3459" i="14"/>
  <c r="D3458" i="14"/>
  <c r="D3457" i="14"/>
  <c r="D3456" i="14"/>
  <c r="D3455" i="14"/>
  <c r="D3454" i="14"/>
  <c r="D3453" i="14"/>
  <c r="D3452" i="14"/>
  <c r="D3451" i="14"/>
  <c r="D3450" i="14"/>
  <c r="D3449" i="14"/>
  <c r="D3448" i="14"/>
  <c r="D3447" i="14"/>
  <c r="D3446" i="14"/>
  <c r="D3445" i="14"/>
  <c r="D3444" i="14"/>
  <c r="D3443" i="14"/>
  <c r="D3442" i="14"/>
  <c r="D3441" i="14"/>
  <c r="D3440" i="14"/>
  <c r="D3439" i="14"/>
  <c r="D3438" i="14"/>
  <c r="D3437" i="14"/>
  <c r="D3436" i="14"/>
  <c r="D3435" i="14"/>
  <c r="D3434" i="14"/>
  <c r="D3433" i="14"/>
  <c r="D3432" i="14"/>
  <c r="D3431" i="14"/>
  <c r="D3430" i="14"/>
  <c r="D3429" i="14"/>
  <c r="D3428" i="14"/>
  <c r="D3427" i="14"/>
  <c r="D3426" i="14"/>
  <c r="D3425" i="14"/>
  <c r="D3424" i="14"/>
  <c r="D3423" i="14"/>
  <c r="D3422" i="14"/>
  <c r="D3421" i="14"/>
  <c r="D3420" i="14"/>
  <c r="D3419" i="14"/>
  <c r="D3418" i="14"/>
  <c r="D3417" i="14"/>
  <c r="D3416" i="14"/>
  <c r="D3415" i="14"/>
  <c r="D3414" i="14"/>
  <c r="D3413" i="14"/>
  <c r="D3412" i="14"/>
  <c r="D3411" i="14"/>
  <c r="D3410" i="14"/>
  <c r="D3409" i="14"/>
  <c r="D3408" i="14"/>
  <c r="D3407" i="14"/>
  <c r="D3406" i="14"/>
  <c r="D3405" i="14"/>
  <c r="D3404" i="14"/>
  <c r="D3403" i="14"/>
  <c r="D3402" i="14"/>
  <c r="D3401" i="14"/>
  <c r="D3400" i="14"/>
  <c r="D3399" i="14"/>
  <c r="D3398" i="14"/>
  <c r="D3397" i="14"/>
  <c r="D3396" i="14"/>
  <c r="D3395" i="14"/>
  <c r="D3394" i="14"/>
  <c r="D3393" i="14"/>
  <c r="D3392" i="14"/>
  <c r="D3391" i="14"/>
  <c r="D3390" i="14"/>
  <c r="D3389" i="14"/>
  <c r="D3388" i="14"/>
  <c r="D3387" i="14"/>
  <c r="D3386" i="14"/>
  <c r="D3385" i="14"/>
  <c r="D3384" i="14"/>
  <c r="D3383" i="14"/>
  <c r="D3382" i="14"/>
  <c r="D3381" i="14"/>
  <c r="D3380" i="14"/>
  <c r="D3379" i="14"/>
  <c r="D3378" i="14"/>
  <c r="D3377" i="14"/>
  <c r="D3376" i="14"/>
  <c r="D3375" i="14"/>
  <c r="D3374" i="14"/>
  <c r="D3373" i="14"/>
  <c r="D3372" i="14"/>
  <c r="D3371" i="14"/>
  <c r="D3370" i="14"/>
  <c r="D3369" i="14"/>
  <c r="D3368" i="14"/>
  <c r="D3367" i="14"/>
  <c r="D3366" i="14"/>
  <c r="D3365" i="14"/>
  <c r="D3364" i="14"/>
  <c r="D3363" i="14"/>
  <c r="D3362" i="14"/>
  <c r="D3361" i="14"/>
  <c r="D3360" i="14"/>
  <c r="D3359" i="14"/>
  <c r="D3358" i="14"/>
  <c r="D3357" i="14"/>
  <c r="D3356" i="14"/>
  <c r="D3355" i="14"/>
  <c r="D3354" i="14"/>
  <c r="D3353" i="14"/>
  <c r="D3352" i="14"/>
  <c r="D3351" i="14"/>
  <c r="D3350" i="14"/>
  <c r="D3349" i="14"/>
  <c r="D3348" i="14"/>
  <c r="D3347" i="14"/>
  <c r="D3346" i="14"/>
  <c r="D3345" i="14"/>
  <c r="D3344" i="14"/>
  <c r="D3343" i="14"/>
  <c r="D3342" i="14"/>
  <c r="D3341" i="14"/>
  <c r="D3340" i="14"/>
  <c r="D3339" i="14"/>
  <c r="D3338" i="14"/>
  <c r="D3337" i="14"/>
  <c r="D3336" i="14"/>
  <c r="D3335" i="14"/>
  <c r="D3334" i="14"/>
  <c r="D3333" i="14"/>
  <c r="D3332" i="14"/>
  <c r="D3331" i="14"/>
  <c r="D3330" i="14"/>
  <c r="D3329" i="14"/>
  <c r="D3328" i="14"/>
  <c r="D3327" i="14"/>
  <c r="D3326" i="14"/>
  <c r="D3325" i="14"/>
  <c r="D3324" i="14"/>
  <c r="D3323" i="14"/>
  <c r="D3322" i="14"/>
  <c r="D3321" i="14"/>
  <c r="D3320" i="14"/>
  <c r="D3319" i="14"/>
  <c r="D3318" i="14"/>
  <c r="D3317" i="14"/>
  <c r="D3316" i="14"/>
  <c r="D3315" i="14"/>
  <c r="D3314" i="14"/>
  <c r="D3313" i="14"/>
  <c r="D3312" i="14"/>
  <c r="D3311" i="14"/>
  <c r="D3310" i="14"/>
  <c r="D3309" i="14"/>
  <c r="D3308" i="14"/>
  <c r="D3307" i="14"/>
  <c r="D3306" i="14"/>
  <c r="D3305" i="14"/>
  <c r="D3304" i="14"/>
  <c r="D3303" i="14"/>
  <c r="D3302" i="14"/>
  <c r="D3301" i="14"/>
  <c r="D3300" i="14"/>
  <c r="D3299" i="14"/>
  <c r="D3298" i="14"/>
  <c r="D3297" i="14"/>
  <c r="D3296" i="14"/>
  <c r="D3295" i="14"/>
  <c r="D3294" i="14"/>
  <c r="D3293" i="14"/>
  <c r="D3292" i="14"/>
  <c r="D3291" i="14"/>
  <c r="D3290" i="14"/>
  <c r="D3289" i="14"/>
  <c r="D3288" i="14"/>
  <c r="D3287" i="14"/>
  <c r="D3286" i="14"/>
  <c r="D3285" i="14"/>
  <c r="D3284" i="14"/>
  <c r="D3283" i="14"/>
  <c r="D3282" i="14"/>
  <c r="D3281" i="14"/>
  <c r="D3280" i="14"/>
  <c r="D3279" i="14"/>
  <c r="D3278" i="14"/>
  <c r="D3277" i="14"/>
  <c r="D3276" i="14"/>
  <c r="D3275" i="14"/>
  <c r="D3274" i="14"/>
  <c r="D3273" i="14"/>
  <c r="D3272" i="14"/>
  <c r="D3271" i="14"/>
  <c r="D3270" i="14"/>
  <c r="D3269" i="14"/>
  <c r="D3268" i="14"/>
  <c r="D3267" i="14"/>
  <c r="D3266" i="14"/>
  <c r="D3265" i="14"/>
  <c r="D3264" i="14"/>
  <c r="D3263" i="14"/>
  <c r="D3262" i="14"/>
  <c r="D3261" i="14"/>
  <c r="D3260" i="14"/>
  <c r="D3259" i="14"/>
  <c r="D3258" i="14"/>
  <c r="D3257" i="14"/>
  <c r="D3256" i="14"/>
  <c r="D3255" i="14"/>
  <c r="D3254" i="14"/>
  <c r="D3253" i="14"/>
  <c r="D3252" i="14"/>
  <c r="D3251" i="14"/>
  <c r="D3250" i="14"/>
  <c r="D3249" i="14"/>
  <c r="D3248" i="14"/>
  <c r="D3247" i="14"/>
  <c r="D3246" i="14"/>
  <c r="D3245" i="14"/>
  <c r="D3244" i="14"/>
  <c r="D3243" i="14"/>
  <c r="D3242" i="14"/>
  <c r="D3241" i="14"/>
  <c r="D3240" i="14"/>
  <c r="D3239" i="14"/>
  <c r="D3238" i="14"/>
  <c r="D3237" i="14"/>
  <c r="D3236" i="14"/>
  <c r="D3235" i="14"/>
  <c r="D3234" i="14"/>
  <c r="D3233" i="14"/>
  <c r="D3232" i="14"/>
  <c r="D3231" i="14"/>
  <c r="D3230" i="14"/>
  <c r="D3229" i="14"/>
  <c r="D3228" i="14"/>
  <c r="D3227" i="14"/>
  <c r="D3226" i="14"/>
  <c r="D3225" i="14"/>
  <c r="D3224" i="14"/>
  <c r="D3223" i="14"/>
  <c r="D3222" i="14"/>
  <c r="D3221" i="14"/>
  <c r="D3220" i="14"/>
  <c r="D3219" i="14"/>
  <c r="D3218" i="14"/>
  <c r="D3217" i="14"/>
  <c r="D3216" i="14"/>
  <c r="D3215" i="14"/>
  <c r="D3214" i="14"/>
  <c r="D3213" i="14"/>
  <c r="D3212" i="14"/>
  <c r="D3211" i="14"/>
  <c r="D3210" i="14"/>
  <c r="D3209" i="14"/>
  <c r="D3208" i="14"/>
  <c r="D3207" i="14"/>
  <c r="D3206" i="14"/>
  <c r="D3205" i="14"/>
  <c r="D3204" i="14"/>
  <c r="D3203" i="14"/>
  <c r="D3202" i="14"/>
  <c r="D3201" i="14"/>
  <c r="D3200" i="14"/>
  <c r="D3199" i="14"/>
  <c r="D3198" i="14"/>
  <c r="D3197" i="14"/>
  <c r="D3196" i="14"/>
  <c r="D3195" i="14"/>
  <c r="D3194" i="14"/>
  <c r="D3193" i="14"/>
  <c r="D3192" i="14"/>
  <c r="D3191" i="14"/>
  <c r="D3190" i="14"/>
  <c r="D3189" i="14"/>
  <c r="D3188" i="14"/>
  <c r="D3187" i="14"/>
  <c r="D3186" i="14"/>
  <c r="D3185" i="14"/>
  <c r="D3184" i="14"/>
  <c r="D3183" i="14"/>
  <c r="D3182" i="14"/>
  <c r="D3181" i="14"/>
  <c r="D3180" i="14"/>
  <c r="D3179" i="14"/>
  <c r="D3178" i="14"/>
  <c r="D3177" i="14"/>
  <c r="D3176" i="14"/>
  <c r="D3175" i="14"/>
  <c r="D3174" i="14"/>
  <c r="D3173" i="14"/>
  <c r="D3172" i="14"/>
  <c r="D3171" i="14"/>
  <c r="D3170" i="14"/>
  <c r="D3169" i="14"/>
  <c r="D3168" i="14"/>
  <c r="D3167" i="14"/>
  <c r="D3166" i="14"/>
  <c r="D3165" i="14"/>
  <c r="D3164" i="14"/>
  <c r="D3163" i="14"/>
  <c r="D3162" i="14"/>
  <c r="D3161" i="14"/>
  <c r="D3160" i="14"/>
  <c r="D3159" i="14"/>
  <c r="D3158" i="14"/>
  <c r="D3157" i="14"/>
  <c r="D3156" i="14"/>
  <c r="D3155" i="14"/>
  <c r="D3154" i="14"/>
  <c r="D3153" i="14"/>
  <c r="D3152" i="14"/>
  <c r="D3151" i="14"/>
  <c r="D3150" i="14"/>
  <c r="D3149" i="14"/>
  <c r="D3148" i="14"/>
  <c r="D3147" i="14"/>
  <c r="D3146" i="14"/>
  <c r="D3145" i="14"/>
  <c r="D3144" i="14"/>
  <c r="D3143" i="14"/>
  <c r="D3142" i="14"/>
  <c r="D3141" i="14"/>
  <c r="D3140" i="14"/>
  <c r="D3139" i="14"/>
  <c r="D3138" i="14"/>
  <c r="D3137" i="14"/>
  <c r="D3136" i="14"/>
  <c r="D3135" i="14"/>
  <c r="D3134" i="14"/>
  <c r="D3133" i="14"/>
  <c r="D3132" i="14"/>
  <c r="D3131" i="14"/>
  <c r="D3130" i="14"/>
  <c r="D3129" i="14"/>
  <c r="D3128" i="14"/>
  <c r="D3127" i="14"/>
  <c r="D3126" i="14"/>
  <c r="D3125" i="14"/>
  <c r="D3124" i="14"/>
  <c r="D3123" i="14"/>
  <c r="D3122" i="14"/>
  <c r="D3121" i="14"/>
  <c r="D3120" i="14"/>
  <c r="D3119" i="14"/>
  <c r="D3118" i="14"/>
  <c r="D3117" i="14"/>
  <c r="D3116" i="14"/>
  <c r="D3115" i="14"/>
  <c r="D3114" i="14"/>
  <c r="D3113" i="14"/>
  <c r="D3112" i="14"/>
  <c r="D3111" i="14"/>
  <c r="D3110" i="14"/>
  <c r="D3109" i="14"/>
  <c r="D3108" i="14"/>
  <c r="D3107" i="14"/>
  <c r="D3106" i="14"/>
  <c r="D3105" i="14"/>
  <c r="D3104" i="14"/>
  <c r="D3103" i="14"/>
  <c r="D3102" i="14"/>
  <c r="D3101" i="14"/>
  <c r="D3100" i="14"/>
  <c r="D3099" i="14"/>
  <c r="D3098" i="14"/>
  <c r="D3097" i="14"/>
  <c r="D3096" i="14"/>
  <c r="D3095" i="14"/>
  <c r="D3094" i="14"/>
  <c r="D3093" i="14"/>
  <c r="D3092" i="14"/>
  <c r="D3091" i="14"/>
  <c r="D3090" i="14"/>
  <c r="D3089" i="14"/>
  <c r="D3088" i="14"/>
  <c r="D3087" i="14"/>
  <c r="D3086" i="14"/>
  <c r="D3085" i="14"/>
  <c r="D3084" i="14"/>
  <c r="D3083" i="14"/>
  <c r="D3082" i="14"/>
  <c r="D3081" i="14"/>
  <c r="D3080" i="14"/>
  <c r="D3079" i="14"/>
  <c r="D3078" i="14"/>
  <c r="D3077" i="14"/>
  <c r="D3076" i="14"/>
  <c r="D3075" i="14"/>
  <c r="D3074" i="14"/>
  <c r="D3073" i="14"/>
  <c r="D3072" i="14"/>
  <c r="D3071" i="14"/>
  <c r="D3070" i="14"/>
  <c r="D3069" i="14"/>
  <c r="D3068" i="14"/>
  <c r="D3067" i="14"/>
  <c r="D3066" i="14"/>
  <c r="D3065" i="14"/>
  <c r="D3064" i="14"/>
  <c r="D3063" i="14"/>
  <c r="D3062" i="14"/>
  <c r="D3061" i="14"/>
  <c r="D3060" i="14"/>
  <c r="D3059" i="14"/>
  <c r="D3058" i="14"/>
  <c r="D3057" i="14"/>
  <c r="D3056" i="14"/>
  <c r="D3055" i="14"/>
  <c r="D3054" i="14"/>
  <c r="D3053" i="14"/>
  <c r="D3052" i="14"/>
  <c r="D3051" i="14"/>
  <c r="D3050" i="14"/>
  <c r="D3049" i="14"/>
  <c r="D3048" i="14"/>
  <c r="D3047" i="14"/>
  <c r="D3046" i="14"/>
  <c r="D3045" i="14"/>
  <c r="D3044" i="14"/>
  <c r="D3043" i="14"/>
  <c r="D3042" i="14"/>
  <c r="D3041" i="14"/>
  <c r="D3040" i="14"/>
  <c r="D3039" i="14"/>
  <c r="D3038" i="14"/>
  <c r="D3037" i="14"/>
  <c r="D3036" i="14"/>
  <c r="D3035" i="14"/>
  <c r="D3034" i="14"/>
  <c r="D3033" i="14"/>
  <c r="D3032" i="14"/>
  <c r="D3031" i="14"/>
  <c r="D3030" i="14"/>
  <c r="D3029" i="14"/>
  <c r="D3028" i="14"/>
  <c r="D3027" i="14"/>
  <c r="D3026" i="14"/>
  <c r="D3025" i="14"/>
  <c r="D3024" i="14"/>
  <c r="D3023" i="14"/>
  <c r="D3022" i="14"/>
  <c r="D3021" i="14"/>
  <c r="D3020" i="14"/>
  <c r="D3019" i="14"/>
  <c r="D3018" i="14"/>
  <c r="D3017" i="14"/>
  <c r="D3016" i="14"/>
  <c r="D3015" i="14"/>
  <c r="D3014" i="14"/>
  <c r="D3013" i="14"/>
  <c r="D3012" i="14"/>
  <c r="D3011" i="14"/>
  <c r="D3010" i="14"/>
  <c r="D3009" i="14"/>
  <c r="D3008" i="14"/>
  <c r="D3007" i="14"/>
  <c r="D3006" i="14"/>
  <c r="D3005" i="14"/>
  <c r="D3004" i="14"/>
  <c r="D3003" i="14"/>
  <c r="D3002" i="14"/>
  <c r="D3001" i="14"/>
  <c r="D3000" i="14"/>
  <c r="D2999" i="14"/>
  <c r="D2998" i="14"/>
  <c r="D2997" i="14"/>
  <c r="D2996" i="14"/>
  <c r="D2995" i="14"/>
  <c r="D2994" i="14"/>
  <c r="D2993" i="14"/>
  <c r="D2992" i="14"/>
  <c r="D2991" i="14"/>
  <c r="D2990" i="14"/>
  <c r="D2989" i="14"/>
  <c r="D2988" i="14"/>
  <c r="D2987" i="14"/>
  <c r="D2986" i="14"/>
  <c r="D2985" i="14"/>
  <c r="D2984" i="14"/>
  <c r="D2983" i="14"/>
  <c r="D2982" i="14"/>
  <c r="D2981" i="14"/>
  <c r="D2980" i="14"/>
  <c r="D2979" i="14"/>
  <c r="D2978" i="14"/>
  <c r="D2977" i="14"/>
  <c r="D2976" i="14"/>
  <c r="D2975" i="14"/>
  <c r="D2974" i="14"/>
  <c r="D2973" i="14"/>
  <c r="D2972" i="14"/>
  <c r="D2971" i="14"/>
  <c r="D2970" i="14"/>
  <c r="D2969" i="14"/>
  <c r="D2968" i="14"/>
  <c r="D2967" i="14"/>
  <c r="D2966" i="14"/>
  <c r="D2965" i="14"/>
  <c r="D2964" i="14"/>
  <c r="D2963" i="14"/>
  <c r="D2962" i="14"/>
  <c r="D2961" i="14"/>
  <c r="D2960" i="14"/>
  <c r="D2959" i="14"/>
  <c r="D2958" i="14"/>
  <c r="D2957" i="14"/>
  <c r="D2956" i="14"/>
  <c r="D2955" i="14"/>
  <c r="D2954" i="14"/>
  <c r="D2953" i="14"/>
  <c r="D2952" i="14"/>
  <c r="D2951" i="14"/>
  <c r="D2950" i="14"/>
  <c r="D2949" i="14"/>
  <c r="D2948" i="14"/>
  <c r="D2947" i="14"/>
  <c r="D2946" i="14"/>
  <c r="D2945" i="14"/>
  <c r="D2944" i="14"/>
  <c r="D2943" i="14"/>
  <c r="D2942" i="14"/>
  <c r="D2941" i="14"/>
  <c r="D2940" i="14"/>
  <c r="D2939" i="14"/>
  <c r="D2938" i="14"/>
  <c r="D2937" i="14"/>
  <c r="D2936" i="14"/>
  <c r="D2935" i="14"/>
  <c r="D2934" i="14"/>
  <c r="D2933" i="14"/>
  <c r="D2932" i="14"/>
  <c r="D2931" i="14"/>
  <c r="D2930" i="14"/>
  <c r="D2929" i="14"/>
  <c r="D2928" i="14"/>
  <c r="D2927" i="14"/>
  <c r="D2926" i="14"/>
  <c r="D2925" i="14"/>
  <c r="D2924" i="14"/>
  <c r="D2923" i="14"/>
  <c r="D2922" i="14"/>
  <c r="D2921" i="14"/>
  <c r="D2920" i="14"/>
  <c r="D2919" i="14"/>
  <c r="D2918" i="14"/>
  <c r="D2917" i="14"/>
  <c r="D2916" i="14"/>
  <c r="D2915" i="14"/>
  <c r="D2914" i="14"/>
  <c r="D2913" i="14"/>
  <c r="D2912" i="14"/>
  <c r="D2911" i="14"/>
  <c r="D2910" i="14"/>
  <c r="D2909" i="14"/>
  <c r="D2908" i="14"/>
  <c r="D2907" i="14"/>
  <c r="D2906" i="14"/>
  <c r="D2905" i="14"/>
  <c r="D2904" i="14"/>
  <c r="D2903" i="14"/>
  <c r="D2902" i="14"/>
  <c r="D2901" i="14"/>
  <c r="D2900" i="14"/>
  <c r="D2899" i="14"/>
  <c r="D2898" i="14"/>
  <c r="D2897" i="14"/>
  <c r="D2896" i="14"/>
  <c r="D2895" i="14"/>
  <c r="D2894" i="14"/>
  <c r="D2893" i="14"/>
  <c r="D2892" i="14"/>
  <c r="D2891" i="14"/>
  <c r="D2890" i="14"/>
  <c r="D2889" i="14"/>
  <c r="D2888" i="14"/>
  <c r="D2887" i="14"/>
  <c r="D2886" i="14"/>
  <c r="D2885" i="14"/>
  <c r="D2884" i="14"/>
  <c r="D2883" i="14"/>
  <c r="D2882" i="14"/>
  <c r="D2881" i="14"/>
  <c r="D2880" i="14"/>
  <c r="D2879" i="14"/>
  <c r="D2878" i="14"/>
  <c r="D2877" i="14"/>
  <c r="D2876" i="14"/>
  <c r="D2875" i="14"/>
  <c r="D2874" i="14"/>
  <c r="D2873" i="14"/>
  <c r="D2872" i="14"/>
  <c r="D2871" i="14"/>
  <c r="D2870" i="14"/>
  <c r="D2869" i="14"/>
  <c r="D2868" i="14"/>
  <c r="D2867" i="14"/>
  <c r="D2866" i="14"/>
  <c r="D2865" i="14"/>
  <c r="D2864" i="14"/>
  <c r="D2863" i="14"/>
  <c r="D2862" i="14"/>
  <c r="D2861" i="14"/>
  <c r="D2860" i="14"/>
  <c r="D2859" i="14"/>
  <c r="D2858" i="14"/>
  <c r="D2857" i="14"/>
  <c r="D2856" i="14"/>
  <c r="D2855" i="14"/>
  <c r="D2854" i="14"/>
  <c r="D2853" i="14"/>
  <c r="D2852" i="14"/>
  <c r="D2851" i="14"/>
  <c r="D2850" i="14"/>
  <c r="D2849" i="14"/>
  <c r="D2848" i="14"/>
  <c r="D2847" i="14"/>
  <c r="D2846" i="14"/>
  <c r="D2845" i="14"/>
  <c r="D2844" i="14"/>
  <c r="D2843" i="14"/>
  <c r="D2842" i="14"/>
  <c r="D2841" i="14"/>
  <c r="D2840" i="14"/>
  <c r="D2839" i="14"/>
  <c r="D2838" i="14"/>
  <c r="D2837" i="14"/>
  <c r="D2836" i="14"/>
  <c r="D2835" i="14"/>
  <c r="D2834" i="14"/>
  <c r="D2833" i="14"/>
  <c r="D2832" i="14"/>
  <c r="D2831" i="14"/>
  <c r="D2830" i="14"/>
  <c r="D2829" i="14"/>
  <c r="D2828" i="14"/>
  <c r="D2827" i="14"/>
  <c r="D2826" i="14"/>
  <c r="D2825" i="14"/>
  <c r="D2824" i="14"/>
  <c r="D2823" i="14"/>
  <c r="D2822" i="14"/>
  <c r="D2821" i="14"/>
  <c r="D2820" i="14"/>
  <c r="D2819" i="14"/>
  <c r="D2818" i="14"/>
  <c r="D2817" i="14"/>
  <c r="D2816" i="14"/>
  <c r="D2815" i="14"/>
  <c r="D2814" i="14"/>
  <c r="D2813" i="14"/>
  <c r="D2812" i="14"/>
  <c r="D2811" i="14"/>
  <c r="D2810" i="14"/>
  <c r="D2809" i="14"/>
  <c r="D2808" i="14"/>
  <c r="D2807" i="14"/>
  <c r="D2806" i="14"/>
  <c r="D2805" i="14"/>
  <c r="D2804" i="14"/>
  <c r="D2803" i="14"/>
  <c r="D2802" i="14"/>
  <c r="D2801" i="14"/>
  <c r="D2800" i="14"/>
  <c r="D2799" i="14"/>
  <c r="D2798" i="14"/>
  <c r="D2797" i="14"/>
  <c r="D2796" i="14"/>
  <c r="D2795" i="14"/>
  <c r="D2794" i="14"/>
  <c r="D2793" i="14"/>
  <c r="D2792" i="14"/>
  <c r="D2791" i="14"/>
  <c r="D2790" i="14"/>
  <c r="D2789" i="14"/>
  <c r="D2788" i="14"/>
  <c r="D2787" i="14"/>
  <c r="D2786" i="14"/>
  <c r="D2785" i="14"/>
  <c r="D2784" i="14"/>
  <c r="D2783" i="14"/>
  <c r="D2782" i="14"/>
  <c r="D2781" i="14"/>
  <c r="D2780" i="14"/>
  <c r="D2779" i="14"/>
  <c r="D2778" i="14"/>
  <c r="D2777" i="14"/>
  <c r="D2776" i="14"/>
  <c r="D2775" i="14"/>
  <c r="D2774" i="14"/>
  <c r="D2773" i="14"/>
  <c r="D2772" i="14"/>
  <c r="D2771" i="14"/>
  <c r="D2770" i="14"/>
  <c r="D2769" i="14"/>
  <c r="D2768" i="14"/>
  <c r="D2767" i="14"/>
  <c r="D2766" i="14"/>
  <c r="D2765" i="14"/>
  <c r="D2764" i="14"/>
  <c r="D2763" i="14"/>
  <c r="D2762" i="14"/>
  <c r="D2761" i="14"/>
  <c r="D2760" i="14"/>
  <c r="D2759" i="14"/>
  <c r="D2758" i="14"/>
  <c r="D2757" i="14"/>
  <c r="D2756" i="14"/>
  <c r="D2755" i="14"/>
  <c r="D2754" i="14"/>
  <c r="D2753" i="14"/>
  <c r="D2752" i="14"/>
  <c r="D2751" i="14"/>
  <c r="D2750" i="14"/>
  <c r="D2749" i="14"/>
  <c r="D2748" i="14"/>
  <c r="D2747" i="14"/>
  <c r="D2746" i="14"/>
  <c r="D2745" i="14"/>
  <c r="D2744" i="14"/>
  <c r="D2743" i="14"/>
  <c r="D2742" i="14"/>
  <c r="D2741" i="14"/>
  <c r="D2740" i="14"/>
  <c r="D2739" i="14"/>
  <c r="D2738" i="14"/>
  <c r="D2737" i="14"/>
  <c r="D2736" i="14"/>
  <c r="D2735" i="14"/>
  <c r="D2734" i="14"/>
  <c r="D2733" i="14"/>
  <c r="D2732" i="14"/>
  <c r="D2731" i="14"/>
  <c r="D2730" i="14"/>
  <c r="D2729" i="14"/>
  <c r="D2728" i="14"/>
  <c r="D2727" i="14"/>
  <c r="D2726" i="14"/>
  <c r="D2725" i="14"/>
  <c r="D2724" i="14"/>
  <c r="D2723" i="14"/>
  <c r="D2722" i="14"/>
  <c r="D2721" i="14"/>
  <c r="D2720" i="14"/>
  <c r="D2719" i="14"/>
  <c r="D2718" i="14"/>
  <c r="D2717" i="14"/>
  <c r="D2716" i="14"/>
  <c r="D2715" i="14"/>
  <c r="D2714" i="14"/>
  <c r="D2713" i="14"/>
  <c r="D2712" i="14"/>
  <c r="D2711" i="14"/>
  <c r="D2710" i="14"/>
  <c r="D2709" i="14"/>
  <c r="D2708" i="14"/>
  <c r="D2707" i="14"/>
  <c r="D2706" i="14"/>
  <c r="D2705" i="14"/>
  <c r="D2704" i="14"/>
  <c r="D2703" i="14"/>
  <c r="D2702" i="14"/>
  <c r="D2701" i="14"/>
  <c r="D2700" i="14"/>
  <c r="D2699" i="14"/>
  <c r="D2698" i="14"/>
  <c r="D2697" i="14"/>
  <c r="D2696" i="14"/>
  <c r="D2695" i="14"/>
  <c r="D2694" i="14"/>
  <c r="D2693" i="14"/>
  <c r="D2692" i="14"/>
  <c r="D2691" i="14"/>
  <c r="D2690" i="14"/>
  <c r="D2689" i="14"/>
  <c r="D2688" i="14"/>
  <c r="D2687" i="14"/>
  <c r="D2686" i="14"/>
  <c r="D2685" i="14"/>
  <c r="D2684" i="14"/>
  <c r="D2683" i="14"/>
  <c r="D2682" i="14"/>
  <c r="D2681" i="14"/>
  <c r="D2680" i="14"/>
  <c r="D2679" i="14"/>
  <c r="D2678" i="14"/>
  <c r="D2677" i="14"/>
  <c r="D2676" i="14"/>
  <c r="D2675" i="14"/>
  <c r="D2674" i="14"/>
  <c r="D2673" i="14"/>
  <c r="D2672" i="14"/>
  <c r="D2671" i="14"/>
  <c r="D2670" i="14"/>
  <c r="D2669" i="14"/>
  <c r="D2668" i="14"/>
  <c r="D2667" i="14"/>
  <c r="D2666" i="14"/>
  <c r="D2665" i="14"/>
  <c r="D2664" i="14"/>
  <c r="D2663" i="14"/>
  <c r="D2662" i="14"/>
  <c r="D2661" i="14"/>
  <c r="D2660" i="14"/>
  <c r="D2659" i="14"/>
  <c r="D2658" i="14"/>
  <c r="D2657" i="14"/>
  <c r="D2656" i="14"/>
  <c r="D2655" i="14"/>
  <c r="D2654" i="14"/>
  <c r="D2653" i="14"/>
  <c r="D2652" i="14"/>
  <c r="D2651" i="14"/>
  <c r="D2650" i="14"/>
  <c r="D2649" i="14"/>
  <c r="D2648" i="14"/>
  <c r="D2647" i="14"/>
  <c r="D2646" i="14"/>
  <c r="D2645" i="14"/>
  <c r="D2644" i="14"/>
  <c r="D2643" i="14"/>
  <c r="D2642" i="14"/>
  <c r="D2641" i="14"/>
  <c r="D2640" i="14"/>
  <c r="D2639" i="14"/>
  <c r="D2638" i="14"/>
  <c r="D2637" i="14"/>
  <c r="D2636" i="14"/>
  <c r="D2635" i="14"/>
  <c r="D2634" i="14"/>
  <c r="D2633" i="14"/>
  <c r="D2632" i="14"/>
  <c r="D2631" i="14"/>
  <c r="D2630" i="14"/>
  <c r="D2629" i="14"/>
  <c r="D2628" i="14"/>
  <c r="D2627" i="14"/>
  <c r="D2626" i="14"/>
  <c r="D2625" i="14"/>
  <c r="D2624" i="14"/>
  <c r="D2623" i="14"/>
  <c r="D2622" i="14"/>
  <c r="D2621" i="14"/>
  <c r="D2620" i="14"/>
  <c r="D2619" i="14"/>
  <c r="D2618" i="14"/>
  <c r="D2617" i="14"/>
  <c r="D2616" i="14"/>
  <c r="D2615" i="14"/>
  <c r="D2614" i="14"/>
  <c r="D2613" i="14"/>
  <c r="D2612" i="14"/>
  <c r="D2611" i="14"/>
  <c r="D2610" i="14"/>
  <c r="D2609" i="14"/>
  <c r="D2608" i="14"/>
  <c r="D2607" i="14"/>
  <c r="D2606" i="14"/>
  <c r="D2605" i="14"/>
  <c r="D2604" i="14"/>
  <c r="D2603" i="14"/>
  <c r="D2602" i="14"/>
  <c r="D2601" i="14"/>
  <c r="D2600" i="14"/>
  <c r="D2599" i="14"/>
  <c r="D2598" i="14"/>
  <c r="D2597" i="14"/>
  <c r="D2596" i="14"/>
  <c r="D2595" i="14"/>
  <c r="D2594" i="14"/>
  <c r="D2593" i="14"/>
  <c r="D2592" i="14"/>
  <c r="D2591" i="14"/>
  <c r="D2590" i="14"/>
  <c r="D2589" i="14"/>
  <c r="D2588" i="14"/>
  <c r="D2587" i="14"/>
  <c r="D2586" i="14"/>
  <c r="D2585" i="14"/>
  <c r="D2584" i="14"/>
  <c r="D2583" i="14"/>
  <c r="D2582" i="14"/>
  <c r="D2581" i="14"/>
  <c r="D2580" i="14"/>
  <c r="D2579" i="14"/>
  <c r="D2578" i="14"/>
  <c r="D2577" i="14"/>
  <c r="D2576" i="14"/>
  <c r="D2575" i="14"/>
  <c r="D2574" i="14"/>
  <c r="D2573" i="14"/>
  <c r="D2572" i="14"/>
  <c r="D2571" i="14"/>
  <c r="D2570" i="14"/>
  <c r="D2569" i="14"/>
  <c r="D2568" i="14"/>
  <c r="D2567" i="14"/>
  <c r="D2566" i="14"/>
  <c r="D2565" i="14"/>
  <c r="D2564" i="14"/>
  <c r="D2563" i="14"/>
  <c r="D2562" i="14"/>
  <c r="D2561" i="14"/>
  <c r="D2560" i="14"/>
  <c r="D2559" i="14"/>
  <c r="D2558" i="14"/>
  <c r="D2557" i="14"/>
  <c r="D2556" i="14"/>
  <c r="D2555" i="14"/>
  <c r="D2554" i="14"/>
  <c r="D2553" i="14"/>
  <c r="D2552" i="14"/>
  <c r="D2551" i="14"/>
  <c r="D2550" i="14"/>
  <c r="D2549" i="14"/>
  <c r="D2548" i="14"/>
  <c r="D2547" i="14"/>
  <c r="D2546" i="14"/>
  <c r="D2545" i="14"/>
  <c r="D2544" i="14"/>
  <c r="D2543" i="14"/>
  <c r="D2542" i="14"/>
  <c r="D2541" i="14"/>
  <c r="D2540" i="14"/>
  <c r="D2539" i="14"/>
  <c r="D2538" i="14"/>
  <c r="D2537" i="14"/>
  <c r="D2536" i="14"/>
  <c r="D2535" i="14"/>
  <c r="D2534" i="14"/>
  <c r="D2533" i="14"/>
  <c r="D2532" i="14"/>
  <c r="D2531" i="14"/>
  <c r="D2530" i="14"/>
  <c r="D2529" i="14"/>
  <c r="D2528" i="14"/>
  <c r="D2527" i="14"/>
  <c r="D2526" i="14"/>
  <c r="D2525" i="14"/>
  <c r="D2524" i="14"/>
  <c r="D2523" i="14"/>
  <c r="D2522" i="14"/>
  <c r="D2521" i="14"/>
  <c r="D2520" i="14"/>
  <c r="D2519" i="14"/>
  <c r="D2518" i="14"/>
  <c r="D2517" i="14"/>
  <c r="D2516" i="14"/>
  <c r="D2515" i="14"/>
  <c r="D2514" i="14"/>
  <c r="D2513" i="14"/>
  <c r="D2512" i="14"/>
  <c r="D2511" i="14"/>
  <c r="D2510" i="14"/>
  <c r="D2509" i="14"/>
  <c r="D2508" i="14"/>
  <c r="D2507" i="14"/>
  <c r="D2506" i="14"/>
  <c r="D2505" i="14"/>
  <c r="D2504" i="14"/>
  <c r="D2503" i="14"/>
  <c r="D2502" i="14"/>
  <c r="D2501" i="14"/>
  <c r="D2500" i="14"/>
  <c r="D2499" i="14"/>
  <c r="D2498" i="14"/>
  <c r="D2497" i="14"/>
  <c r="D2496" i="14"/>
  <c r="D2495" i="14"/>
  <c r="D2494" i="14"/>
  <c r="D2493" i="14"/>
  <c r="D2492" i="14"/>
  <c r="D2491" i="14"/>
  <c r="D2490" i="14"/>
  <c r="D2489" i="14"/>
  <c r="D2488" i="14"/>
  <c r="D2487" i="14"/>
  <c r="D2486" i="14"/>
  <c r="D2485" i="14"/>
  <c r="D2484" i="14"/>
  <c r="D2483" i="14"/>
  <c r="D2482" i="14"/>
  <c r="D2481" i="14"/>
  <c r="D2480" i="14"/>
  <c r="D2479" i="14"/>
  <c r="D2478" i="14"/>
  <c r="D2477" i="14"/>
  <c r="D2476" i="14"/>
  <c r="D2475" i="14"/>
  <c r="D2474" i="14"/>
  <c r="D2473" i="14"/>
  <c r="D2472" i="14"/>
  <c r="D2471" i="14"/>
  <c r="D2470" i="14"/>
  <c r="D2469" i="14"/>
  <c r="D2468" i="14"/>
  <c r="D2467" i="14"/>
  <c r="D2466" i="14"/>
  <c r="D2465" i="14"/>
  <c r="D2464" i="14"/>
  <c r="D2463" i="14"/>
  <c r="D2462" i="14"/>
  <c r="D2461" i="14"/>
  <c r="D2460" i="14"/>
  <c r="D2459" i="14"/>
  <c r="D2458" i="14"/>
  <c r="D2457" i="14"/>
  <c r="D2456" i="14"/>
  <c r="D2455" i="14"/>
  <c r="D2454" i="14"/>
  <c r="D2453" i="14"/>
  <c r="D2452" i="14"/>
  <c r="D2451" i="14"/>
  <c r="D2450" i="14"/>
  <c r="D2449" i="14"/>
  <c r="D2448" i="14"/>
  <c r="D2447" i="14"/>
  <c r="D2446" i="14"/>
  <c r="D2445" i="14"/>
  <c r="D2444" i="14"/>
  <c r="D2443" i="14"/>
  <c r="D2442" i="14"/>
  <c r="D2441" i="14"/>
  <c r="D2440" i="14"/>
  <c r="D2439" i="14"/>
  <c r="D2438" i="14"/>
  <c r="D2437" i="14"/>
  <c r="D2436" i="14"/>
  <c r="D2435" i="14"/>
  <c r="D2434" i="14"/>
  <c r="D2433" i="14"/>
  <c r="D2432" i="14"/>
  <c r="D2431" i="14"/>
  <c r="D2430" i="14"/>
  <c r="D2429" i="14"/>
  <c r="D2428" i="14"/>
  <c r="D2427" i="14"/>
  <c r="D2426" i="14"/>
  <c r="D2425" i="14"/>
  <c r="D2424" i="14"/>
  <c r="D2423" i="14"/>
  <c r="D2422" i="14"/>
  <c r="D2421" i="14"/>
  <c r="D2420" i="14"/>
  <c r="D2419" i="14"/>
  <c r="D2418" i="14"/>
  <c r="D2417" i="14"/>
  <c r="D2416" i="14"/>
  <c r="D2415" i="14"/>
  <c r="D2414" i="14"/>
  <c r="D2413" i="14"/>
  <c r="D2412" i="14"/>
  <c r="D2411" i="14"/>
  <c r="D2410" i="14"/>
  <c r="D2409" i="14"/>
  <c r="D2408" i="14"/>
  <c r="D2407" i="14"/>
  <c r="D2406" i="14"/>
  <c r="D2405" i="14"/>
  <c r="D2404" i="14"/>
  <c r="D2403" i="14"/>
  <c r="D2402" i="14"/>
  <c r="D2401" i="14"/>
  <c r="D2400" i="14"/>
  <c r="D2399" i="14"/>
  <c r="D2398" i="14"/>
  <c r="D2397" i="14"/>
  <c r="D2396" i="14"/>
  <c r="D2395" i="14"/>
  <c r="D2394" i="14"/>
  <c r="D2393" i="14"/>
  <c r="D2392" i="14"/>
  <c r="D2391" i="14"/>
  <c r="D2390" i="14"/>
  <c r="D2389" i="14"/>
  <c r="D2388" i="14"/>
  <c r="D2387" i="14"/>
  <c r="D2386" i="14"/>
  <c r="D2385" i="14"/>
  <c r="D2384" i="14"/>
  <c r="D2383" i="14"/>
  <c r="D2382" i="14"/>
  <c r="D2381" i="14"/>
  <c r="D2380" i="14"/>
  <c r="D2379" i="14"/>
  <c r="D2378" i="14"/>
  <c r="D2377" i="14"/>
  <c r="D2376" i="14"/>
  <c r="D2375" i="14"/>
  <c r="D2374" i="14"/>
  <c r="D2373" i="14"/>
  <c r="D2372" i="14"/>
  <c r="D2371" i="14"/>
  <c r="D2370" i="14"/>
  <c r="D2369" i="14"/>
  <c r="D2368" i="14"/>
  <c r="D2367" i="14"/>
  <c r="D2366" i="14"/>
  <c r="D2365" i="14"/>
  <c r="D2364" i="14"/>
  <c r="D2363" i="14"/>
  <c r="D2362" i="14"/>
  <c r="D2361" i="14"/>
  <c r="D2360" i="14"/>
  <c r="D2359" i="14"/>
  <c r="D2358" i="14"/>
  <c r="D2357" i="14"/>
  <c r="D2356" i="14"/>
  <c r="D2355" i="14"/>
  <c r="D2354" i="14"/>
  <c r="D2353" i="14"/>
  <c r="D2352" i="14"/>
  <c r="D2351" i="14"/>
  <c r="D2350" i="14"/>
  <c r="D2349" i="14"/>
  <c r="D2348" i="14"/>
  <c r="D2347" i="14"/>
  <c r="D2346" i="14"/>
  <c r="D2345" i="14"/>
  <c r="D2344" i="14"/>
  <c r="D2343" i="14"/>
  <c r="D2342" i="14"/>
  <c r="D2341" i="14"/>
  <c r="D2340" i="14"/>
  <c r="D2339" i="14"/>
  <c r="D2338" i="14"/>
  <c r="D2337" i="14"/>
  <c r="D2336" i="14"/>
  <c r="D2335" i="14"/>
  <c r="D2334" i="14"/>
  <c r="D2333" i="14"/>
  <c r="D2332" i="14"/>
  <c r="D2331" i="14"/>
  <c r="D2330" i="14"/>
  <c r="D2329" i="14"/>
  <c r="D2328" i="14"/>
  <c r="D2327" i="14"/>
  <c r="D2326" i="14"/>
  <c r="D2325" i="14"/>
  <c r="D2324" i="14"/>
  <c r="D2323" i="14"/>
  <c r="D2322" i="14"/>
  <c r="D2321" i="14"/>
  <c r="D2320" i="14"/>
  <c r="D2319" i="14"/>
  <c r="D2318" i="14"/>
  <c r="D2317" i="14"/>
  <c r="D2316" i="14"/>
  <c r="D2315" i="14"/>
  <c r="D2314" i="14"/>
  <c r="D2313" i="14"/>
  <c r="D2312" i="14"/>
  <c r="D2311" i="14"/>
  <c r="D2310" i="14"/>
  <c r="D2309" i="14"/>
  <c r="D2308" i="14"/>
  <c r="D2307" i="14"/>
  <c r="D2306" i="14"/>
  <c r="D2305" i="14"/>
  <c r="D2304" i="14"/>
  <c r="D2303" i="14"/>
  <c r="D2302" i="14"/>
  <c r="D2301" i="14"/>
  <c r="D2300" i="14"/>
  <c r="D2299" i="14"/>
  <c r="D2298" i="14"/>
  <c r="D2297" i="14"/>
  <c r="D2296" i="14"/>
  <c r="D2295" i="14"/>
  <c r="D2294" i="14"/>
  <c r="D2293" i="14"/>
  <c r="D2292" i="14"/>
  <c r="D2291" i="14"/>
  <c r="D2290" i="14"/>
  <c r="D2289" i="14"/>
  <c r="D2288" i="14"/>
  <c r="D2287" i="14"/>
  <c r="D2286" i="14"/>
  <c r="D2285" i="14"/>
  <c r="D2284" i="14"/>
  <c r="D2283" i="14"/>
  <c r="D2282" i="14"/>
  <c r="D2281" i="14"/>
  <c r="D2280" i="14"/>
  <c r="D2279" i="14"/>
  <c r="D2278" i="14"/>
  <c r="D2277" i="14"/>
  <c r="D2276" i="14"/>
  <c r="D2275" i="14"/>
  <c r="D2274" i="14"/>
  <c r="D2273" i="14"/>
  <c r="D2272" i="14"/>
  <c r="D2271" i="14"/>
  <c r="D2270" i="14"/>
  <c r="D2269" i="14"/>
  <c r="D2268" i="14"/>
  <c r="D2267" i="14"/>
  <c r="D2266" i="14"/>
  <c r="D2265" i="14"/>
  <c r="D2264" i="14"/>
  <c r="D2263" i="14"/>
  <c r="D2262" i="14"/>
  <c r="D2261" i="14"/>
  <c r="D2260" i="14"/>
  <c r="D2259" i="14"/>
  <c r="D2258" i="14"/>
  <c r="D2257" i="14"/>
  <c r="D2256" i="14"/>
  <c r="D2255" i="14"/>
  <c r="D2254" i="14"/>
  <c r="D2253" i="14"/>
  <c r="D2252" i="14"/>
  <c r="D2251" i="14"/>
  <c r="D2250" i="14"/>
  <c r="D2249" i="14"/>
  <c r="D2248" i="14"/>
  <c r="D2247" i="14"/>
  <c r="D2246" i="14"/>
  <c r="D2245" i="14"/>
  <c r="D2244" i="14"/>
  <c r="D2243" i="14"/>
  <c r="D2242" i="14"/>
  <c r="D2241" i="14"/>
  <c r="D2240" i="14"/>
  <c r="D2239" i="14"/>
  <c r="D2238" i="14"/>
  <c r="D2237" i="14"/>
  <c r="D2236" i="14"/>
  <c r="D2235" i="14"/>
  <c r="D2234" i="14"/>
  <c r="D2233" i="14"/>
  <c r="D2232" i="14"/>
  <c r="D2231" i="14"/>
  <c r="D2230" i="14"/>
  <c r="D2229" i="14"/>
  <c r="D2228" i="14"/>
  <c r="D2227" i="14"/>
  <c r="D2226" i="14"/>
  <c r="D2225" i="14"/>
  <c r="D2224" i="14"/>
  <c r="D2223" i="14"/>
  <c r="D2222" i="14"/>
  <c r="D2221" i="14"/>
  <c r="D2220" i="14"/>
  <c r="D2219" i="14"/>
  <c r="D2218" i="14"/>
  <c r="D2217" i="14"/>
  <c r="D2216" i="14"/>
  <c r="D2215" i="14"/>
  <c r="D2214" i="14"/>
  <c r="D2213" i="14"/>
  <c r="D2212" i="14"/>
  <c r="D2211" i="14"/>
  <c r="D2210" i="14"/>
  <c r="D2209" i="14"/>
  <c r="D2208" i="14"/>
  <c r="D2207" i="14"/>
  <c r="D2206" i="14"/>
  <c r="D2205" i="14"/>
  <c r="D2204" i="14"/>
  <c r="D2203" i="14"/>
  <c r="D2202" i="14"/>
  <c r="D2201" i="14"/>
  <c r="D2200" i="14"/>
  <c r="D2199" i="14"/>
  <c r="D2198" i="14"/>
  <c r="D2197" i="14"/>
  <c r="D2196" i="14"/>
  <c r="D2195" i="14"/>
  <c r="D2194" i="14"/>
  <c r="D2193" i="14"/>
  <c r="D2192" i="14"/>
  <c r="D2191" i="14"/>
  <c r="D2190" i="14"/>
  <c r="D2189" i="14"/>
  <c r="D2188" i="14"/>
  <c r="D2187" i="14"/>
  <c r="D2186" i="14"/>
  <c r="D2185" i="14"/>
  <c r="D2184" i="14"/>
  <c r="D2183" i="14"/>
  <c r="D2182" i="14"/>
  <c r="D2181" i="14"/>
  <c r="D2180" i="14"/>
  <c r="D2179" i="14"/>
  <c r="D2178" i="14"/>
  <c r="D2177" i="14"/>
  <c r="D2176" i="14"/>
  <c r="D2175" i="14"/>
  <c r="D2174" i="14"/>
  <c r="D2173" i="14"/>
  <c r="D2172" i="14"/>
  <c r="D2171" i="14"/>
  <c r="D2170" i="14"/>
  <c r="D2169" i="14"/>
  <c r="D2168" i="14"/>
  <c r="D2167" i="14"/>
  <c r="D2166" i="14"/>
  <c r="D2165" i="14"/>
  <c r="D2164" i="14"/>
  <c r="D2163" i="14"/>
  <c r="D2162" i="14"/>
  <c r="D2161" i="14"/>
  <c r="D2160" i="14"/>
  <c r="D2159" i="14"/>
  <c r="D2158" i="14"/>
  <c r="D2157" i="14"/>
  <c r="D2156" i="14"/>
  <c r="D2155" i="14"/>
  <c r="D2154" i="14"/>
  <c r="D2153" i="14"/>
  <c r="D2152" i="14"/>
  <c r="D2151" i="14"/>
  <c r="D2150" i="14"/>
  <c r="D2149" i="14"/>
  <c r="D2148" i="14"/>
  <c r="D2147" i="14"/>
  <c r="D2146" i="14"/>
  <c r="D2145" i="14"/>
  <c r="D2144" i="14"/>
  <c r="D2143" i="14"/>
  <c r="D2142" i="14"/>
  <c r="D2141" i="14"/>
  <c r="D2140" i="14"/>
  <c r="D2139" i="14"/>
  <c r="D2138" i="14"/>
  <c r="D2137" i="14"/>
  <c r="D2136" i="14"/>
  <c r="D2135" i="14"/>
  <c r="D2134" i="14"/>
  <c r="D2133" i="14"/>
  <c r="D2132" i="14"/>
  <c r="D2131" i="14"/>
  <c r="D2130" i="14"/>
  <c r="D2129" i="14"/>
  <c r="D2128" i="14"/>
  <c r="D2127" i="14"/>
  <c r="D2126" i="14"/>
  <c r="D2125" i="14"/>
  <c r="D2124" i="14"/>
  <c r="D2123" i="14"/>
  <c r="D2122" i="14"/>
  <c r="D2121" i="14"/>
  <c r="D2120" i="14"/>
  <c r="D2119" i="14"/>
  <c r="D2118" i="14"/>
  <c r="D2117" i="14"/>
  <c r="D2116" i="14"/>
  <c r="D2115" i="14"/>
  <c r="D2114" i="14"/>
  <c r="D2113" i="14"/>
  <c r="D2112" i="14"/>
  <c r="D2111" i="14"/>
  <c r="D2110" i="14"/>
  <c r="D2109" i="14"/>
  <c r="D2108" i="14"/>
  <c r="D2107" i="14"/>
  <c r="D2106" i="14"/>
  <c r="D2105" i="14"/>
  <c r="D2104" i="14"/>
  <c r="D2103" i="14"/>
  <c r="D2102" i="14"/>
  <c r="D2101" i="14"/>
  <c r="D2100" i="14"/>
  <c r="D2099" i="14"/>
  <c r="D2098" i="14"/>
  <c r="D2097" i="14"/>
  <c r="D2096" i="14"/>
  <c r="D2095" i="14"/>
  <c r="D2094" i="14"/>
  <c r="D2093" i="14"/>
  <c r="D2092" i="14"/>
  <c r="D2091" i="14"/>
  <c r="D2090" i="14"/>
  <c r="D2089" i="14"/>
  <c r="D2088" i="14"/>
  <c r="D2087" i="14"/>
  <c r="D2086" i="14"/>
  <c r="D2085" i="14"/>
  <c r="D2084" i="14"/>
  <c r="D2083" i="14"/>
  <c r="D2082" i="14"/>
  <c r="D2081" i="14"/>
  <c r="D2080" i="14"/>
  <c r="D2079" i="14"/>
  <c r="D2078" i="14"/>
  <c r="D2077" i="14"/>
  <c r="D2076" i="14"/>
  <c r="D2075" i="14"/>
  <c r="D2074" i="14"/>
  <c r="D2073" i="14"/>
  <c r="D2072" i="14"/>
  <c r="D2071" i="14"/>
  <c r="D2070" i="14"/>
  <c r="D2069" i="14"/>
  <c r="D2068" i="14"/>
  <c r="D2067" i="14"/>
  <c r="D2066" i="14"/>
  <c r="D2065" i="14"/>
  <c r="D2064" i="14"/>
  <c r="D2063" i="14"/>
  <c r="D2062" i="14"/>
  <c r="D2061" i="14"/>
  <c r="D2060" i="14"/>
  <c r="D2059" i="14"/>
  <c r="D2058" i="14"/>
  <c r="D2057" i="14"/>
  <c r="D2056" i="14"/>
  <c r="D2055" i="14"/>
  <c r="D2054" i="14"/>
  <c r="D2053" i="14"/>
  <c r="D2052" i="14"/>
  <c r="D2051" i="14"/>
  <c r="D2050" i="14"/>
  <c r="D2049" i="14"/>
  <c r="D2048" i="14"/>
  <c r="D2047" i="14"/>
  <c r="D2046" i="14"/>
  <c r="D2045" i="14"/>
  <c r="D2044" i="14"/>
  <c r="D2043" i="14"/>
  <c r="D2042" i="14"/>
  <c r="D2041" i="14"/>
  <c r="D2040" i="14"/>
  <c r="D2039" i="14"/>
  <c r="D2038" i="14"/>
  <c r="D2037" i="14"/>
  <c r="D2036" i="14"/>
  <c r="D2035" i="14"/>
  <c r="D2034" i="14"/>
  <c r="D2033" i="14"/>
  <c r="D2032" i="14"/>
  <c r="D2031" i="14"/>
  <c r="D2030" i="14"/>
  <c r="D2029" i="14"/>
  <c r="D2028" i="14"/>
  <c r="D2027" i="14"/>
  <c r="D2026" i="14"/>
  <c r="D2025" i="14"/>
  <c r="D2024" i="14"/>
  <c r="D2023" i="14"/>
  <c r="D2022" i="14"/>
  <c r="D2021" i="14"/>
  <c r="D2020" i="14"/>
  <c r="D2019" i="14"/>
  <c r="D2018" i="14"/>
  <c r="D2017" i="14"/>
  <c r="D2016" i="14"/>
  <c r="D2015" i="14"/>
  <c r="D2014" i="14"/>
  <c r="D2013" i="14"/>
  <c r="D2012" i="14"/>
  <c r="D2011" i="14"/>
  <c r="D2010" i="14"/>
  <c r="D2009" i="14"/>
  <c r="D2008" i="14"/>
  <c r="D2007" i="14"/>
  <c r="D2006" i="14"/>
  <c r="D2005" i="14"/>
  <c r="D2004" i="14"/>
  <c r="D2003" i="14"/>
  <c r="D2002" i="14"/>
  <c r="D2001" i="14"/>
  <c r="D2000" i="14"/>
  <c r="D1999" i="14"/>
  <c r="D1998" i="14"/>
  <c r="D1997" i="14"/>
  <c r="D1996" i="14"/>
  <c r="D1995" i="14"/>
  <c r="D1994" i="14"/>
  <c r="D1993" i="14"/>
  <c r="D1992" i="14"/>
  <c r="D1991" i="14"/>
  <c r="D1990" i="14"/>
  <c r="D1989" i="14"/>
  <c r="D1988" i="14"/>
  <c r="D1987" i="14"/>
  <c r="D1986" i="14"/>
  <c r="D1985" i="14"/>
  <c r="D1984" i="14"/>
  <c r="D1983" i="14"/>
  <c r="D1982" i="14"/>
  <c r="D1981" i="14"/>
  <c r="D1980" i="14"/>
  <c r="D1979" i="14"/>
  <c r="D1978" i="14"/>
  <c r="D1977" i="14"/>
  <c r="D1976" i="14"/>
  <c r="D1975" i="14"/>
  <c r="D1974" i="14"/>
  <c r="D1973" i="14"/>
  <c r="D1972" i="14"/>
  <c r="D1971" i="14"/>
  <c r="D1970" i="14"/>
  <c r="D1969" i="14"/>
  <c r="D1968" i="14"/>
  <c r="D1967" i="14"/>
  <c r="D1966" i="14"/>
  <c r="D1965" i="14"/>
  <c r="D1964" i="14"/>
  <c r="D1963" i="14"/>
  <c r="D1962" i="14"/>
  <c r="D1961" i="14"/>
  <c r="D1960" i="14"/>
  <c r="D1959" i="14"/>
  <c r="D1958" i="14"/>
  <c r="D1957" i="14"/>
  <c r="D1956" i="14"/>
  <c r="D1955" i="14"/>
  <c r="D1954" i="14"/>
  <c r="D1953" i="14"/>
  <c r="D1952" i="14"/>
  <c r="D1951" i="14"/>
  <c r="D1950" i="14"/>
  <c r="D1949" i="14"/>
  <c r="D1948" i="14"/>
  <c r="D1947" i="14"/>
  <c r="D1946" i="14"/>
  <c r="D1945" i="14"/>
  <c r="D1944" i="14"/>
  <c r="D1943" i="14"/>
  <c r="D1942" i="14"/>
  <c r="D1941" i="14"/>
  <c r="D1940" i="14"/>
  <c r="D1939" i="14"/>
  <c r="D1938" i="14"/>
  <c r="D1937" i="14"/>
  <c r="D1936" i="14"/>
  <c r="D1935" i="14"/>
  <c r="D1934" i="14"/>
  <c r="D1933" i="14"/>
  <c r="D1932" i="14"/>
  <c r="D1931" i="14"/>
  <c r="D1930" i="14"/>
  <c r="D1929" i="14"/>
  <c r="D1928" i="14"/>
  <c r="D1927" i="14"/>
  <c r="D1926" i="14"/>
  <c r="D1925" i="14"/>
  <c r="D1924" i="14"/>
  <c r="D1923" i="14"/>
  <c r="D1922" i="14"/>
  <c r="D1921" i="14"/>
  <c r="D1920" i="14"/>
  <c r="D1919" i="14"/>
  <c r="D1918" i="14"/>
  <c r="D1917" i="14"/>
  <c r="D1916" i="14"/>
  <c r="D1915" i="14"/>
  <c r="D1914" i="14"/>
  <c r="D1913" i="14"/>
  <c r="D1912" i="14"/>
  <c r="D1911" i="14"/>
  <c r="D1910" i="14"/>
  <c r="D1909" i="14"/>
  <c r="D1908" i="14"/>
  <c r="D1907" i="14"/>
  <c r="D1906" i="14"/>
  <c r="D1905" i="14"/>
  <c r="D1904" i="14"/>
  <c r="D1903" i="14"/>
  <c r="D1902" i="14"/>
  <c r="D1901" i="14"/>
  <c r="D1900" i="14"/>
  <c r="D1899" i="14"/>
  <c r="D1898" i="14"/>
  <c r="D1897" i="14"/>
  <c r="D1896" i="14"/>
  <c r="D1895" i="14"/>
  <c r="D1894" i="14"/>
  <c r="D1893" i="14"/>
  <c r="D1892" i="14"/>
  <c r="D1891" i="14"/>
  <c r="D1890" i="14"/>
  <c r="D1889" i="14"/>
  <c r="D1888" i="14"/>
  <c r="D1887" i="14"/>
  <c r="D1886" i="14"/>
  <c r="D1885" i="14"/>
  <c r="D1884" i="14"/>
  <c r="D1883" i="14"/>
  <c r="D1882" i="14"/>
  <c r="D1881" i="14"/>
  <c r="D1880" i="14"/>
  <c r="D1879" i="14"/>
  <c r="D1878" i="14"/>
  <c r="D1877" i="14"/>
  <c r="D1876" i="14"/>
  <c r="D1875" i="14"/>
  <c r="D1874" i="14"/>
  <c r="D1873" i="14"/>
  <c r="D1872" i="14"/>
  <c r="D1871" i="14"/>
  <c r="D1870" i="14"/>
  <c r="D1869" i="14"/>
  <c r="D1868" i="14"/>
  <c r="D1867" i="14"/>
  <c r="D1866" i="14"/>
  <c r="D1865" i="14"/>
  <c r="D1864" i="14"/>
  <c r="D1863" i="14"/>
  <c r="D1862" i="14"/>
  <c r="D1861" i="14"/>
  <c r="D1860" i="14"/>
  <c r="D1859" i="14"/>
  <c r="D1858" i="14"/>
  <c r="D1857" i="14"/>
  <c r="D1856" i="14"/>
  <c r="D1855" i="14"/>
  <c r="D1854" i="14"/>
  <c r="D1853" i="14"/>
  <c r="D1852" i="14"/>
  <c r="D1851" i="14"/>
  <c r="D1850" i="14"/>
  <c r="D1849" i="14"/>
  <c r="D1848" i="14"/>
  <c r="D1847" i="14"/>
  <c r="D1846" i="14"/>
  <c r="D1845" i="14"/>
  <c r="D1844" i="14"/>
  <c r="D1843" i="14"/>
  <c r="D1842" i="14"/>
  <c r="D1841" i="14"/>
  <c r="D1840" i="14"/>
  <c r="D1839" i="14"/>
  <c r="D1838" i="14"/>
  <c r="D1837" i="14"/>
  <c r="D1836" i="14"/>
  <c r="D1835" i="14"/>
  <c r="D1834" i="14"/>
  <c r="D1833" i="14"/>
  <c r="D1832" i="14"/>
  <c r="D1831" i="14"/>
  <c r="D1830" i="14"/>
  <c r="D1829" i="14"/>
  <c r="D1828" i="14"/>
  <c r="D1827" i="14"/>
  <c r="D1826" i="14"/>
  <c r="D1825" i="14"/>
  <c r="D1824" i="14"/>
  <c r="D1823" i="14"/>
  <c r="D1822" i="14"/>
  <c r="D1821" i="14"/>
  <c r="D1820" i="14"/>
  <c r="D1819" i="14"/>
  <c r="D1818" i="14"/>
  <c r="D1817" i="14"/>
  <c r="D1816" i="14"/>
  <c r="D1815" i="14"/>
  <c r="D1814" i="14"/>
  <c r="D1813" i="14"/>
  <c r="D1812" i="14"/>
  <c r="D1811" i="14"/>
  <c r="D1810" i="14"/>
  <c r="D1809" i="14"/>
  <c r="D1808" i="14"/>
  <c r="D1807" i="14"/>
  <c r="D1806" i="14"/>
  <c r="D1805" i="14"/>
  <c r="D1804" i="14"/>
  <c r="D1803" i="14"/>
  <c r="D1802" i="14"/>
  <c r="D1801" i="14"/>
  <c r="D1800" i="14"/>
  <c r="D1799" i="14"/>
  <c r="D1798" i="14"/>
  <c r="D1797" i="14"/>
  <c r="D1796" i="14"/>
  <c r="D1795" i="14"/>
  <c r="D1794" i="14"/>
  <c r="D1793" i="14"/>
  <c r="D1792" i="14"/>
  <c r="D1791" i="14"/>
  <c r="D1790" i="14"/>
  <c r="D1789" i="14"/>
  <c r="D1788" i="14"/>
  <c r="D1787" i="14"/>
  <c r="D1786" i="14"/>
  <c r="D1785" i="14"/>
  <c r="D1784" i="14"/>
  <c r="D1783" i="14"/>
  <c r="D1782" i="14"/>
  <c r="D1781" i="14"/>
  <c r="D1780" i="14"/>
  <c r="D1779" i="14"/>
  <c r="D1778" i="14"/>
  <c r="D1777" i="14"/>
  <c r="D1776" i="14"/>
  <c r="D1775" i="14"/>
  <c r="D1774" i="14"/>
  <c r="D1773" i="14"/>
  <c r="D1772" i="14"/>
  <c r="D1771" i="14"/>
  <c r="D1770" i="14"/>
  <c r="D1769" i="14"/>
  <c r="D1768" i="14"/>
  <c r="D1767" i="14"/>
  <c r="D1766" i="14"/>
  <c r="D1765" i="14"/>
  <c r="D1764" i="14"/>
  <c r="D1763" i="14"/>
  <c r="D1762" i="14"/>
  <c r="D1761" i="14"/>
  <c r="D1760" i="14"/>
  <c r="D1759" i="14"/>
  <c r="D1758" i="14"/>
  <c r="D1757" i="14"/>
  <c r="D1756" i="14"/>
  <c r="D1755" i="14"/>
  <c r="D1754" i="14"/>
  <c r="D1753" i="14"/>
  <c r="D1752" i="14"/>
  <c r="D1751" i="14"/>
  <c r="D1750" i="14"/>
  <c r="D1749" i="14"/>
  <c r="D1748" i="14"/>
  <c r="D1747" i="14"/>
  <c r="D1746" i="14"/>
  <c r="D1745" i="14"/>
  <c r="D1744" i="14"/>
  <c r="D1743" i="14"/>
  <c r="D1742" i="14"/>
  <c r="D1741" i="14"/>
  <c r="D1740" i="14"/>
  <c r="D1739" i="14"/>
  <c r="D1738" i="14"/>
  <c r="D1737" i="14"/>
  <c r="D1736" i="14"/>
  <c r="D1735" i="14"/>
  <c r="D1734" i="14"/>
  <c r="D1733" i="14"/>
  <c r="D1732" i="14"/>
  <c r="D1731" i="14"/>
  <c r="D1730" i="14"/>
  <c r="D1729" i="14"/>
  <c r="D1728" i="14"/>
  <c r="D1727" i="14"/>
  <c r="D1726" i="14"/>
  <c r="D1725" i="14"/>
  <c r="D1724" i="14"/>
  <c r="D1723" i="14"/>
  <c r="D1722" i="14"/>
  <c r="D1721" i="14"/>
  <c r="D1720" i="14"/>
  <c r="D1719" i="14"/>
  <c r="D1718" i="14"/>
  <c r="D1717" i="14"/>
  <c r="D1716" i="14"/>
  <c r="D1715" i="14"/>
  <c r="D1714" i="14"/>
  <c r="D1713" i="14"/>
  <c r="D1712" i="14"/>
  <c r="D1711" i="14"/>
  <c r="D1710" i="14"/>
  <c r="D1709" i="14"/>
  <c r="D1708" i="14"/>
  <c r="D1707" i="14"/>
  <c r="D1706" i="14"/>
  <c r="D1705" i="14"/>
  <c r="D1704" i="14"/>
  <c r="D1703" i="14"/>
  <c r="D1702" i="14"/>
  <c r="D1701" i="14"/>
  <c r="D1700" i="14"/>
  <c r="D1699" i="14"/>
  <c r="D1698" i="14"/>
  <c r="D1697" i="14"/>
  <c r="D1696" i="14"/>
  <c r="D1695" i="14"/>
  <c r="D1694" i="14"/>
  <c r="D1693" i="14"/>
  <c r="D1692" i="14"/>
  <c r="D1691" i="14"/>
  <c r="D1690" i="14"/>
  <c r="D1689" i="14"/>
  <c r="D1688" i="14"/>
  <c r="D1687" i="14"/>
  <c r="D1686" i="14"/>
  <c r="D1685" i="14"/>
  <c r="D1684" i="14"/>
  <c r="D1683" i="14"/>
  <c r="D1682" i="14"/>
  <c r="D1681" i="14"/>
  <c r="D1680" i="14"/>
  <c r="D1679" i="14"/>
  <c r="D1678" i="14"/>
  <c r="D1677" i="14"/>
  <c r="D1676" i="14"/>
  <c r="D1675" i="14"/>
  <c r="D1674" i="14"/>
  <c r="D1673" i="14"/>
  <c r="D1672" i="14"/>
  <c r="D1671" i="14"/>
  <c r="D1670" i="14"/>
  <c r="D1669" i="14"/>
  <c r="D1668" i="14"/>
  <c r="D1667" i="14"/>
  <c r="D1666" i="14"/>
  <c r="D1665" i="14"/>
  <c r="D1664" i="14"/>
  <c r="D1663" i="14"/>
  <c r="D1662" i="14"/>
  <c r="D1661" i="14"/>
  <c r="D1660" i="14"/>
  <c r="D1659" i="14"/>
  <c r="D1658" i="14"/>
  <c r="D1657" i="14"/>
  <c r="D1656" i="14"/>
  <c r="D1655" i="14"/>
  <c r="D1654" i="14"/>
  <c r="D1653" i="14"/>
  <c r="D1652" i="14"/>
  <c r="D1651" i="14"/>
  <c r="D1650" i="14"/>
  <c r="D1649" i="14"/>
  <c r="D1648" i="14"/>
  <c r="D1647" i="14"/>
  <c r="D1646" i="14"/>
  <c r="D1645" i="14"/>
  <c r="D1644" i="14"/>
  <c r="D1643" i="14"/>
  <c r="D1642" i="14"/>
  <c r="D1641" i="14"/>
  <c r="D1640" i="14"/>
  <c r="D1639" i="14"/>
  <c r="D1638" i="14"/>
  <c r="D1637" i="14"/>
  <c r="D1636" i="14"/>
  <c r="D1635" i="14"/>
  <c r="D1634" i="14"/>
  <c r="D1633" i="14"/>
  <c r="D1632" i="14"/>
  <c r="D1631" i="14"/>
  <c r="D1630" i="14"/>
  <c r="D1629" i="14"/>
  <c r="D1628" i="14"/>
  <c r="D1627" i="14"/>
  <c r="D1626" i="14"/>
  <c r="D1625" i="14"/>
  <c r="D1624" i="14"/>
  <c r="D1623" i="14"/>
  <c r="D1622" i="14"/>
  <c r="D1621" i="14"/>
  <c r="D1620" i="14"/>
  <c r="D1619" i="14"/>
  <c r="D1618" i="14"/>
  <c r="D1617" i="14"/>
  <c r="D1616" i="14"/>
  <c r="D1615" i="14"/>
  <c r="D1614" i="14"/>
  <c r="D1613" i="14"/>
  <c r="D1612" i="14"/>
  <c r="D1611" i="14"/>
  <c r="D1610" i="14"/>
  <c r="D1609" i="14"/>
  <c r="D1608" i="14"/>
  <c r="D1607" i="14"/>
  <c r="D1606" i="14"/>
  <c r="D1605" i="14"/>
  <c r="D1604" i="14"/>
  <c r="D1603" i="14"/>
  <c r="D1602" i="14"/>
  <c r="D1601" i="14"/>
  <c r="D1600" i="14"/>
  <c r="D1599" i="14"/>
  <c r="D1598" i="14"/>
  <c r="D1597" i="14"/>
  <c r="D1596" i="14"/>
  <c r="D1595" i="14"/>
  <c r="D1594" i="14"/>
  <c r="D1593" i="14"/>
  <c r="D1592" i="14"/>
  <c r="D1591" i="14"/>
  <c r="D1590" i="14"/>
  <c r="D1589" i="14"/>
  <c r="D1588" i="14"/>
  <c r="D1587" i="14"/>
  <c r="D1586" i="14"/>
  <c r="D1585" i="14"/>
  <c r="D1584" i="14"/>
  <c r="D1583" i="14"/>
  <c r="D1582" i="14"/>
  <c r="D1581" i="14"/>
  <c r="D1580" i="14"/>
  <c r="D1579" i="14"/>
  <c r="D1578" i="14"/>
  <c r="D1577" i="14"/>
  <c r="D1576" i="14"/>
  <c r="D1575" i="14"/>
  <c r="D1574" i="14"/>
  <c r="D1573" i="14"/>
  <c r="D1572" i="14"/>
  <c r="D1571" i="14"/>
  <c r="D1570" i="14"/>
  <c r="D1569" i="14"/>
  <c r="D1568" i="14"/>
  <c r="D1567" i="14"/>
  <c r="D1566" i="14"/>
  <c r="D1565" i="14"/>
  <c r="D1564" i="14"/>
  <c r="D1563" i="14"/>
  <c r="D1562" i="14"/>
  <c r="D1561" i="14"/>
  <c r="D1560" i="14"/>
  <c r="D1559" i="14"/>
  <c r="D1558" i="14"/>
  <c r="D1557" i="14"/>
  <c r="D1556" i="14"/>
  <c r="D1555" i="14"/>
  <c r="D1554" i="14"/>
  <c r="D1553" i="14"/>
  <c r="D1552" i="14"/>
  <c r="D1551" i="14"/>
  <c r="D1550" i="14"/>
  <c r="D1549" i="14"/>
  <c r="D1548" i="14"/>
  <c r="D1547" i="14"/>
  <c r="D1546" i="14"/>
  <c r="D1545" i="14"/>
  <c r="D1544" i="14"/>
  <c r="D1543" i="14"/>
  <c r="D1542" i="14"/>
  <c r="D1541" i="14"/>
  <c r="D1540" i="14"/>
  <c r="D1539" i="14"/>
  <c r="D1538" i="14"/>
  <c r="D1537" i="14"/>
  <c r="D1536" i="14"/>
  <c r="D1535" i="14"/>
  <c r="D1534" i="14"/>
  <c r="D1533" i="14"/>
  <c r="D1532" i="14"/>
  <c r="D1531" i="14"/>
  <c r="D1530" i="14"/>
  <c r="D1529" i="14"/>
  <c r="D1528" i="14"/>
  <c r="D1527" i="14"/>
  <c r="D1526" i="14"/>
  <c r="D1525" i="14"/>
  <c r="D1524" i="14"/>
  <c r="D1523" i="14"/>
  <c r="D1522" i="14"/>
  <c r="D1521" i="14"/>
  <c r="D1520" i="14"/>
  <c r="D1519" i="14"/>
  <c r="D1518" i="14"/>
  <c r="D1517" i="14"/>
  <c r="D1516" i="14"/>
  <c r="D1515" i="14"/>
  <c r="D1514" i="14"/>
  <c r="D1513" i="14"/>
  <c r="D1512" i="14"/>
  <c r="D1511" i="14"/>
  <c r="D1510" i="14"/>
  <c r="D1509" i="14"/>
  <c r="D1508" i="14"/>
  <c r="D1507" i="14"/>
  <c r="D1506" i="14"/>
  <c r="D1505" i="14"/>
  <c r="D1504" i="14"/>
  <c r="D1503" i="14"/>
  <c r="D1502" i="14"/>
  <c r="D1501" i="14"/>
  <c r="D1500" i="14"/>
  <c r="D1499" i="14"/>
  <c r="D1498" i="14"/>
  <c r="D1497" i="14"/>
  <c r="D1496" i="14"/>
  <c r="D1495" i="14"/>
  <c r="D1494" i="14"/>
  <c r="D1493" i="14"/>
  <c r="D1492" i="14"/>
  <c r="D1491" i="14"/>
  <c r="D1490" i="14"/>
  <c r="D1489" i="14"/>
  <c r="D1488" i="14"/>
  <c r="D1487" i="14"/>
  <c r="D1486" i="14"/>
  <c r="D1485" i="14"/>
  <c r="D1484" i="14"/>
  <c r="D1483" i="14"/>
  <c r="D1482" i="14"/>
  <c r="D1481" i="14"/>
  <c r="D1480" i="14"/>
  <c r="D1479" i="14"/>
  <c r="D1478" i="14"/>
  <c r="D1477" i="14"/>
  <c r="D1476" i="14"/>
  <c r="D1475" i="14"/>
  <c r="D1474" i="14"/>
  <c r="D1473" i="14"/>
  <c r="D1472" i="14"/>
  <c r="D1471" i="14"/>
  <c r="D1470" i="14"/>
  <c r="D1469" i="14"/>
  <c r="D1468" i="14"/>
  <c r="D1467" i="14"/>
  <c r="D1466" i="14"/>
  <c r="D1465" i="14"/>
  <c r="D1464" i="14"/>
  <c r="D1463" i="14"/>
  <c r="D1462" i="14"/>
  <c r="D1461" i="14"/>
  <c r="D1460" i="14"/>
  <c r="D1459" i="14"/>
  <c r="D1458" i="14"/>
  <c r="D1457" i="14"/>
  <c r="D1456" i="14"/>
  <c r="D1455" i="14"/>
  <c r="D1454" i="14"/>
  <c r="D1453" i="14"/>
  <c r="D1452" i="14"/>
  <c r="D1451" i="14"/>
  <c r="D1450" i="14"/>
  <c r="D1449" i="14"/>
  <c r="D1448" i="14"/>
  <c r="D1447" i="14"/>
  <c r="D1446" i="14"/>
  <c r="D1445" i="14"/>
  <c r="D1444" i="14"/>
  <c r="D1443" i="14"/>
  <c r="D1442" i="14"/>
  <c r="D1441" i="14"/>
  <c r="D1440" i="14"/>
  <c r="D1439" i="14"/>
  <c r="D1438" i="14"/>
  <c r="D1437" i="14"/>
  <c r="D1436" i="14"/>
  <c r="D1435" i="14"/>
  <c r="D1434" i="14"/>
  <c r="D1433" i="14"/>
  <c r="D1432" i="14"/>
  <c r="D1431" i="14"/>
  <c r="D1430" i="14"/>
  <c r="D1429" i="14"/>
  <c r="D1428" i="14"/>
  <c r="D1427" i="14"/>
  <c r="D1426" i="14"/>
  <c r="D1425" i="14"/>
  <c r="D1424" i="14"/>
  <c r="D1423" i="14"/>
  <c r="D1422" i="14"/>
  <c r="D1421" i="14"/>
  <c r="D1420" i="14"/>
  <c r="D1419" i="14"/>
  <c r="D1418" i="14"/>
  <c r="D1417" i="14"/>
  <c r="D1416" i="14"/>
  <c r="D1415" i="14"/>
  <c r="D1414" i="14"/>
  <c r="D1413" i="14"/>
  <c r="D1412" i="14"/>
  <c r="D1411" i="14"/>
  <c r="D1410" i="14"/>
  <c r="D1409" i="14"/>
  <c r="D1408" i="14"/>
  <c r="D1407" i="14"/>
  <c r="D1406" i="14"/>
  <c r="D1405" i="14"/>
  <c r="D1404" i="14"/>
  <c r="D1403" i="14"/>
  <c r="D1402" i="14"/>
  <c r="D1401" i="14"/>
  <c r="D1400" i="14"/>
  <c r="D1399" i="14"/>
  <c r="D1398" i="14"/>
  <c r="D1397" i="14"/>
  <c r="D1396" i="14"/>
  <c r="D1395" i="14"/>
  <c r="D1394" i="14"/>
  <c r="D1393" i="14"/>
  <c r="D1392" i="14"/>
  <c r="D1391" i="14"/>
  <c r="D1390" i="14"/>
  <c r="D1389" i="14"/>
  <c r="D1388" i="14"/>
  <c r="D1387" i="14"/>
  <c r="D1386" i="14"/>
  <c r="D1385" i="14"/>
  <c r="D1384" i="14"/>
  <c r="D1383" i="14"/>
  <c r="D1382" i="14"/>
  <c r="D1381" i="14"/>
  <c r="D1380" i="14"/>
  <c r="D1379" i="14"/>
  <c r="D1378" i="14"/>
  <c r="D1377" i="14"/>
  <c r="D1376" i="14"/>
  <c r="D1375" i="14"/>
  <c r="D1374" i="14"/>
  <c r="D1373" i="14"/>
  <c r="D1372" i="14"/>
  <c r="D1371" i="14"/>
  <c r="D1370" i="14"/>
  <c r="D1369" i="14"/>
  <c r="D1368" i="14"/>
  <c r="D1367" i="14"/>
  <c r="D1366" i="14"/>
  <c r="D1365" i="14"/>
  <c r="D1364" i="14"/>
  <c r="D1363" i="14"/>
  <c r="D1362" i="14"/>
  <c r="D1361" i="14"/>
  <c r="D1360" i="14"/>
  <c r="D1359" i="14"/>
  <c r="D1358" i="14"/>
  <c r="D1357" i="14"/>
  <c r="D1356" i="14"/>
  <c r="D1355" i="14"/>
  <c r="D1354" i="14"/>
  <c r="D1353" i="14"/>
  <c r="D1352" i="14"/>
  <c r="D1351" i="14"/>
  <c r="D1350" i="14"/>
  <c r="D1349" i="14"/>
  <c r="D1348" i="14"/>
  <c r="D1347" i="14"/>
  <c r="D1346" i="14"/>
  <c r="D1345" i="14"/>
  <c r="D1344" i="14"/>
  <c r="D1343" i="14"/>
  <c r="D1342" i="14"/>
  <c r="D1341" i="14"/>
  <c r="D1340" i="14"/>
  <c r="D1339" i="14"/>
  <c r="D1338" i="14"/>
  <c r="D1337" i="14"/>
  <c r="D1336" i="14"/>
  <c r="D1335" i="14"/>
  <c r="D1334" i="14"/>
  <c r="D1333" i="14"/>
  <c r="D1332" i="14"/>
  <c r="D1331" i="14"/>
  <c r="D1330" i="14"/>
  <c r="D1329" i="14"/>
  <c r="D1328" i="14"/>
  <c r="D1327" i="14"/>
  <c r="D1326" i="14"/>
  <c r="D1325" i="14"/>
  <c r="D1324" i="14"/>
  <c r="D1323" i="14"/>
  <c r="D1322" i="14"/>
  <c r="D1321" i="14"/>
  <c r="D1320" i="14"/>
  <c r="D1319" i="14"/>
  <c r="D1318" i="14"/>
  <c r="D1317" i="14"/>
  <c r="D1316" i="14"/>
  <c r="D1315" i="14"/>
  <c r="D1314" i="14"/>
  <c r="D1313" i="14"/>
  <c r="D1312" i="14"/>
  <c r="D1311" i="14"/>
  <c r="D1310" i="14"/>
  <c r="D1309" i="14"/>
  <c r="D1308" i="14"/>
  <c r="D1307" i="14"/>
  <c r="D1306" i="14"/>
  <c r="D1305" i="14"/>
  <c r="D1304" i="14"/>
  <c r="D1303" i="14"/>
  <c r="D1302" i="14"/>
  <c r="D1301" i="14"/>
  <c r="D1300" i="14"/>
  <c r="D1299" i="14"/>
  <c r="D1298" i="14"/>
  <c r="D1297" i="14"/>
  <c r="D1296" i="14"/>
  <c r="D1295" i="14"/>
  <c r="D1294" i="14"/>
  <c r="D1293" i="14"/>
  <c r="D1292" i="14"/>
  <c r="D1291" i="14"/>
  <c r="D1290" i="14"/>
  <c r="D1289" i="14"/>
  <c r="D1288" i="14"/>
  <c r="D1287" i="14"/>
  <c r="D1286" i="14"/>
  <c r="D1285" i="14"/>
  <c r="D1284" i="14"/>
  <c r="D1283" i="14"/>
  <c r="D1282" i="14"/>
  <c r="D1281" i="14"/>
  <c r="D1280" i="14"/>
  <c r="D1279" i="14"/>
  <c r="D1278" i="14"/>
  <c r="D1277" i="14"/>
  <c r="D1276" i="14"/>
  <c r="D1275" i="14"/>
  <c r="D1274" i="14"/>
  <c r="D1273" i="14"/>
  <c r="D1272" i="14"/>
  <c r="D1271" i="14"/>
  <c r="D1270" i="14"/>
  <c r="D1269" i="14"/>
  <c r="D1268" i="14"/>
  <c r="D1267" i="14"/>
  <c r="D1266" i="14"/>
  <c r="D1265" i="14"/>
  <c r="D1264" i="14"/>
  <c r="D1263" i="14"/>
  <c r="D1262" i="14"/>
  <c r="D1261" i="14"/>
  <c r="D1260" i="14"/>
  <c r="D1259" i="14"/>
  <c r="D1258" i="14"/>
  <c r="D1257" i="14"/>
  <c r="D1256" i="14"/>
  <c r="D1255" i="14"/>
  <c r="D1254" i="14"/>
  <c r="D1253" i="14"/>
  <c r="D1252" i="14"/>
  <c r="D1251" i="14"/>
  <c r="D1250" i="14"/>
  <c r="D1249" i="14"/>
  <c r="D1248" i="14"/>
  <c r="D1247" i="14"/>
  <c r="D1246" i="14"/>
  <c r="D1245" i="14"/>
  <c r="D1244" i="14"/>
  <c r="D1243" i="14"/>
  <c r="D1242" i="14"/>
  <c r="D1241" i="14"/>
  <c r="D1240" i="14"/>
  <c r="D1239" i="14"/>
  <c r="D1238" i="14"/>
  <c r="D1237" i="14"/>
  <c r="D1236" i="14"/>
  <c r="D1235" i="14"/>
  <c r="D1234" i="14"/>
  <c r="D1233" i="14"/>
  <c r="D1232" i="14"/>
  <c r="D1231" i="14"/>
  <c r="D1230" i="14"/>
  <c r="D1229" i="14"/>
  <c r="D1228" i="14"/>
  <c r="D1227" i="14"/>
  <c r="D1226" i="14"/>
  <c r="D1225" i="14"/>
  <c r="D1224" i="14"/>
  <c r="D1223" i="14"/>
  <c r="D1222" i="14"/>
  <c r="D1221" i="14"/>
  <c r="D1220" i="14"/>
  <c r="D1219" i="14"/>
  <c r="D1218" i="14"/>
  <c r="D1217" i="14"/>
  <c r="D1216" i="14"/>
  <c r="D1215" i="14"/>
  <c r="D1214" i="14"/>
  <c r="D1213" i="14"/>
  <c r="D1212" i="14"/>
  <c r="D1211" i="14"/>
  <c r="D1210" i="14"/>
  <c r="D1209" i="14"/>
  <c r="D1208" i="14"/>
  <c r="D1207" i="14"/>
  <c r="D1206" i="14"/>
  <c r="D1205" i="14"/>
  <c r="D1204" i="14"/>
  <c r="D1203" i="14"/>
  <c r="D1202" i="14"/>
  <c r="D1201" i="14"/>
  <c r="D1200" i="14"/>
  <c r="D1199" i="14"/>
  <c r="D1198" i="14"/>
  <c r="D1197" i="14"/>
  <c r="D1196" i="14"/>
  <c r="D1195" i="14"/>
  <c r="D1194" i="14"/>
  <c r="D1193" i="14"/>
  <c r="D1192" i="14"/>
  <c r="D1191" i="14"/>
  <c r="D1190" i="14"/>
  <c r="D1189" i="14"/>
  <c r="D1188" i="14"/>
  <c r="D1187" i="14"/>
  <c r="D1186" i="14"/>
  <c r="D1185" i="14"/>
  <c r="D1184" i="14"/>
  <c r="D1183" i="14"/>
  <c r="D1182" i="14"/>
  <c r="D1181" i="14"/>
  <c r="D1180" i="14"/>
  <c r="D1179" i="14"/>
  <c r="D1178" i="14"/>
  <c r="D1177" i="14"/>
  <c r="D1176" i="14"/>
  <c r="D1175" i="14"/>
  <c r="D1174" i="14"/>
  <c r="D1173" i="14"/>
  <c r="D1172" i="14"/>
  <c r="D1171" i="14"/>
  <c r="D1170" i="14"/>
  <c r="D1169" i="14"/>
  <c r="D1168" i="14"/>
  <c r="D1167" i="14"/>
  <c r="D1166" i="14"/>
  <c r="D1165" i="14"/>
  <c r="D1164" i="14"/>
  <c r="D1163" i="14"/>
  <c r="D1162" i="14"/>
  <c r="D1161" i="14"/>
  <c r="D1160" i="14"/>
  <c r="D1159" i="14"/>
  <c r="D1158" i="14"/>
  <c r="D1157" i="14"/>
  <c r="D1156" i="14"/>
  <c r="D1155" i="14"/>
  <c r="D1154" i="14"/>
  <c r="D1153" i="14"/>
  <c r="D1152" i="14"/>
  <c r="D1151" i="14"/>
  <c r="D1150" i="14"/>
  <c r="D1149" i="14"/>
  <c r="D1148" i="14"/>
  <c r="D1147" i="14"/>
  <c r="D1146" i="14"/>
  <c r="D1145" i="14"/>
  <c r="D1144" i="14"/>
  <c r="D1143" i="14"/>
  <c r="D1142" i="14"/>
  <c r="D1141" i="14"/>
  <c r="D1140" i="14"/>
  <c r="D1139" i="14"/>
  <c r="D1138" i="14"/>
  <c r="D1137" i="14"/>
  <c r="D1136" i="14"/>
  <c r="D1135" i="14"/>
  <c r="D1134" i="14"/>
  <c r="D1133" i="14"/>
  <c r="D1132" i="14"/>
  <c r="D1131" i="14"/>
  <c r="D1130" i="14"/>
  <c r="D1129" i="14"/>
  <c r="D1128" i="14"/>
  <c r="D1127" i="14"/>
  <c r="D1126" i="14"/>
  <c r="D1125" i="14"/>
  <c r="D1124" i="14"/>
  <c r="D1123" i="14"/>
  <c r="D1122" i="14"/>
  <c r="D1121" i="14"/>
  <c r="D1120" i="14"/>
  <c r="D1119" i="14"/>
  <c r="D1118" i="14"/>
  <c r="D1117" i="14"/>
  <c r="D1116" i="14"/>
  <c r="D1115" i="14"/>
  <c r="D1114" i="14"/>
  <c r="D1113" i="14"/>
  <c r="D1112" i="14"/>
  <c r="D1111" i="14"/>
  <c r="D1110" i="14"/>
  <c r="D1109" i="14"/>
  <c r="D1108" i="14"/>
  <c r="D1107" i="14"/>
  <c r="D1106" i="14"/>
  <c r="D1105" i="14"/>
  <c r="D1104" i="14"/>
  <c r="D1103" i="14"/>
  <c r="D1102" i="14"/>
  <c r="D1101" i="14"/>
  <c r="D1100" i="14"/>
  <c r="D1099" i="14"/>
  <c r="D1098" i="14"/>
  <c r="D1097" i="14"/>
  <c r="D1096" i="14"/>
  <c r="D1095" i="14"/>
  <c r="D1094" i="14"/>
  <c r="D1093" i="14"/>
  <c r="D1092" i="14"/>
  <c r="D1091" i="14"/>
  <c r="D1090" i="14"/>
  <c r="D1089" i="14"/>
  <c r="D1088" i="14"/>
  <c r="D1087" i="14"/>
  <c r="D1086" i="14"/>
  <c r="D1085" i="14"/>
  <c r="D1084" i="14"/>
  <c r="D1083" i="14"/>
  <c r="D1082" i="14"/>
  <c r="D1081" i="14"/>
  <c r="D1080" i="14"/>
  <c r="D1079" i="14"/>
  <c r="D1078" i="14"/>
  <c r="D1077" i="14"/>
  <c r="D1076" i="14"/>
  <c r="D1075" i="14"/>
  <c r="D1074" i="14"/>
  <c r="D1073" i="14"/>
  <c r="D1072" i="14"/>
  <c r="D1071" i="14"/>
  <c r="D1070" i="14"/>
  <c r="D1069" i="14"/>
  <c r="D1068" i="14"/>
  <c r="D1067" i="14"/>
  <c r="D1066" i="14"/>
  <c r="D1065" i="14"/>
  <c r="D1064" i="14"/>
  <c r="D1063" i="14"/>
  <c r="D1062" i="14"/>
  <c r="D1061" i="14"/>
  <c r="D1060" i="14"/>
  <c r="D1059" i="14"/>
  <c r="D1058" i="14"/>
  <c r="D1057" i="14"/>
  <c r="D1056" i="14"/>
  <c r="D1055" i="14"/>
  <c r="D1054" i="14"/>
  <c r="D1053" i="14"/>
  <c r="D1052" i="14"/>
  <c r="D1051" i="14"/>
  <c r="D1050" i="14"/>
  <c r="D1049" i="14"/>
  <c r="D1048" i="14"/>
  <c r="D1047" i="14"/>
  <c r="D1046" i="14"/>
  <c r="D1045" i="14"/>
  <c r="D1044" i="14"/>
  <c r="D1043" i="14"/>
  <c r="D1042" i="14"/>
  <c r="D1041" i="14"/>
  <c r="D1040" i="14"/>
  <c r="D1039" i="14"/>
  <c r="D1038" i="14"/>
  <c r="D1037" i="14"/>
  <c r="D1036" i="14"/>
  <c r="D1035" i="14"/>
  <c r="D1034" i="14"/>
  <c r="D1033" i="14"/>
  <c r="D1032" i="14"/>
  <c r="D1031" i="14"/>
  <c r="D1030" i="14"/>
  <c r="D1029" i="14"/>
  <c r="D1028" i="14"/>
  <c r="D1027" i="14"/>
  <c r="D1026" i="14"/>
  <c r="D1025" i="14"/>
  <c r="D1024" i="14"/>
  <c r="D1023" i="14"/>
  <c r="D1022" i="14"/>
  <c r="D1021" i="14"/>
  <c r="D1020" i="14"/>
  <c r="D1019" i="14"/>
  <c r="D1018" i="14"/>
  <c r="D1017" i="14"/>
  <c r="D1016" i="14"/>
  <c r="D1015" i="14"/>
  <c r="D1014" i="14"/>
  <c r="D1013" i="14"/>
  <c r="D1012" i="14"/>
  <c r="D1011" i="14"/>
  <c r="D1010" i="14"/>
  <c r="D1009" i="14"/>
  <c r="D1008" i="14"/>
  <c r="D1007" i="14"/>
  <c r="D1006" i="14"/>
  <c r="D1005" i="14"/>
  <c r="D1004" i="14"/>
  <c r="D1003" i="14"/>
  <c r="D1002" i="14"/>
  <c r="D1001" i="14"/>
  <c r="D1000" i="14"/>
  <c r="D999" i="14"/>
  <c r="D998" i="14"/>
  <c r="D997" i="14"/>
  <c r="D996" i="14"/>
  <c r="D995" i="14"/>
  <c r="D994" i="14"/>
  <c r="D993" i="14"/>
  <c r="D992" i="14"/>
  <c r="D991" i="14"/>
  <c r="D990" i="14"/>
  <c r="D989" i="14"/>
  <c r="D988" i="14"/>
  <c r="D987" i="14"/>
  <c r="D986" i="14"/>
  <c r="D985" i="14"/>
  <c r="D984" i="14"/>
  <c r="D983" i="14"/>
  <c r="D982" i="14"/>
  <c r="D981" i="14"/>
  <c r="D980" i="14"/>
  <c r="D979" i="14"/>
  <c r="D978" i="14"/>
  <c r="D977" i="14"/>
  <c r="D976" i="14"/>
  <c r="D975" i="14"/>
  <c r="D974" i="14"/>
  <c r="D973" i="14"/>
  <c r="D972" i="14"/>
  <c r="D971" i="14"/>
  <c r="D970" i="14"/>
  <c r="D969" i="14"/>
  <c r="D968" i="14"/>
  <c r="D967" i="14"/>
  <c r="D966" i="14"/>
  <c r="D965" i="14"/>
  <c r="D964" i="14"/>
  <c r="D963" i="14"/>
  <c r="D962" i="14"/>
  <c r="D961" i="14"/>
  <c r="D960" i="14"/>
  <c r="D959" i="14"/>
  <c r="D958" i="14"/>
  <c r="D957" i="14"/>
  <c r="D956" i="14"/>
  <c r="D955" i="14"/>
  <c r="D954" i="14"/>
  <c r="D953" i="14"/>
  <c r="D952" i="14"/>
  <c r="D951" i="14"/>
  <c r="D950" i="14"/>
  <c r="D949" i="14"/>
  <c r="D948" i="14"/>
  <c r="D947" i="14"/>
  <c r="D946" i="14"/>
  <c r="D945" i="14"/>
  <c r="D944" i="14"/>
  <c r="D943" i="14"/>
  <c r="D942" i="14"/>
  <c r="D941" i="14"/>
  <c r="D940" i="14"/>
  <c r="D939" i="14"/>
  <c r="D938" i="14"/>
  <c r="D937" i="14"/>
  <c r="D936" i="14"/>
  <c r="D935" i="14"/>
  <c r="D934" i="14"/>
  <c r="D933" i="14"/>
  <c r="D932" i="14"/>
  <c r="D931" i="14"/>
  <c r="D930" i="14"/>
  <c r="D929" i="14"/>
  <c r="D928" i="14"/>
  <c r="D927" i="14"/>
  <c r="D926" i="14"/>
  <c r="D925" i="14"/>
  <c r="D924" i="14"/>
  <c r="D923" i="14"/>
  <c r="D922" i="14"/>
  <c r="D921" i="14"/>
  <c r="D920" i="14"/>
  <c r="D919" i="14"/>
  <c r="D918" i="14"/>
  <c r="D917" i="14"/>
  <c r="D916" i="14"/>
  <c r="D915" i="14"/>
  <c r="D914" i="14"/>
  <c r="D913" i="14"/>
  <c r="D912" i="14"/>
  <c r="D911" i="14"/>
  <c r="D910" i="14"/>
  <c r="D909" i="14"/>
  <c r="D908" i="14"/>
  <c r="D907" i="14"/>
  <c r="D906" i="14"/>
  <c r="D905" i="14"/>
  <c r="D904" i="14"/>
  <c r="D903" i="14"/>
  <c r="D902" i="14"/>
  <c r="D901" i="14"/>
  <c r="D900" i="14"/>
  <c r="D899" i="14"/>
  <c r="D898" i="14"/>
  <c r="D897" i="14"/>
  <c r="D896" i="14"/>
  <c r="D895" i="14"/>
  <c r="D894" i="14"/>
  <c r="D893" i="14"/>
  <c r="D892" i="14"/>
  <c r="D891" i="14"/>
  <c r="D890" i="14"/>
  <c r="D889" i="14"/>
  <c r="D888" i="14"/>
  <c r="D887" i="14"/>
  <c r="D886" i="14"/>
  <c r="D885" i="14"/>
  <c r="D884" i="14"/>
  <c r="D883" i="14"/>
  <c r="D882" i="14"/>
  <c r="D881" i="14"/>
  <c r="D880" i="14"/>
  <c r="D879" i="14"/>
  <c r="D878" i="14"/>
  <c r="D877" i="14"/>
  <c r="D876" i="14"/>
  <c r="D875" i="14"/>
  <c r="D874" i="14"/>
  <c r="D873" i="14"/>
  <c r="D872" i="14"/>
  <c r="D871" i="14"/>
  <c r="D870" i="14"/>
  <c r="D869" i="14"/>
  <c r="D868" i="14"/>
  <c r="D867" i="14"/>
  <c r="D866" i="14"/>
  <c r="D865" i="14"/>
  <c r="D864" i="14"/>
  <c r="D863" i="14"/>
  <c r="D862" i="14"/>
  <c r="D861" i="14"/>
  <c r="D860" i="14"/>
  <c r="D859" i="14"/>
  <c r="D858" i="14"/>
  <c r="D857" i="14"/>
  <c r="D856" i="14"/>
  <c r="D855" i="14"/>
  <c r="D854" i="14"/>
  <c r="D853" i="14"/>
  <c r="D852" i="14"/>
  <c r="D851" i="14"/>
  <c r="D850" i="14"/>
  <c r="D849" i="14"/>
  <c r="D848" i="14"/>
  <c r="D847" i="14"/>
  <c r="D846" i="14"/>
  <c r="D845" i="14"/>
  <c r="D844" i="14"/>
  <c r="D843" i="14"/>
  <c r="D842" i="14"/>
  <c r="D841" i="14"/>
  <c r="D840" i="14"/>
  <c r="D839" i="14"/>
  <c r="D838" i="14"/>
  <c r="D837" i="14"/>
  <c r="D836" i="14"/>
  <c r="D835" i="14"/>
  <c r="D834" i="14"/>
  <c r="D833" i="14"/>
  <c r="D832" i="14"/>
  <c r="D831" i="14"/>
  <c r="D830" i="14"/>
  <c r="D829" i="14"/>
  <c r="D828" i="14"/>
  <c r="D827" i="14"/>
  <c r="D826" i="14"/>
  <c r="D825" i="14"/>
  <c r="D824" i="14"/>
  <c r="D823" i="14"/>
  <c r="D822" i="14"/>
  <c r="D821" i="14"/>
  <c r="D820" i="14"/>
  <c r="D819" i="14"/>
  <c r="D818" i="14"/>
  <c r="D817" i="14"/>
  <c r="D816" i="14"/>
  <c r="D815" i="14"/>
  <c r="D814" i="14"/>
  <c r="D813" i="14"/>
  <c r="D812" i="14"/>
  <c r="D811" i="14"/>
  <c r="D810" i="14"/>
  <c r="D809" i="14"/>
  <c r="D808" i="14"/>
  <c r="D807" i="14"/>
  <c r="D806" i="14"/>
  <c r="D805" i="14"/>
  <c r="D804" i="14"/>
  <c r="D803" i="14"/>
  <c r="D802" i="14"/>
  <c r="D801" i="14"/>
  <c r="D800" i="14"/>
  <c r="D799" i="14"/>
  <c r="D798" i="14"/>
  <c r="D797" i="14"/>
  <c r="D796" i="14"/>
  <c r="D795" i="14"/>
  <c r="D794" i="14"/>
  <c r="D793" i="14"/>
  <c r="D792" i="14"/>
  <c r="D791" i="14"/>
  <c r="D790" i="14"/>
  <c r="D789" i="14"/>
  <c r="D788" i="14"/>
  <c r="D787" i="14"/>
  <c r="D786" i="14"/>
  <c r="D785" i="14"/>
  <c r="D784" i="14"/>
  <c r="D783" i="14"/>
  <c r="D782" i="14"/>
  <c r="D781" i="14"/>
  <c r="D780" i="14"/>
  <c r="D779" i="14"/>
  <c r="D778" i="14"/>
  <c r="D777" i="14"/>
  <c r="D776" i="14"/>
  <c r="D775" i="14"/>
  <c r="D774" i="14"/>
  <c r="D773" i="14"/>
  <c r="D772" i="14"/>
  <c r="D771" i="14"/>
  <c r="D770" i="14"/>
  <c r="D769" i="14"/>
  <c r="D768" i="14"/>
  <c r="D767" i="14"/>
  <c r="D766" i="14"/>
  <c r="D765" i="14"/>
  <c r="D764" i="14"/>
  <c r="D763" i="14"/>
  <c r="D762" i="14"/>
  <c r="D761" i="14"/>
  <c r="D760" i="14"/>
  <c r="D759" i="14"/>
  <c r="D758" i="14"/>
  <c r="D757" i="14"/>
  <c r="D756" i="14"/>
  <c r="D755" i="14"/>
  <c r="D754" i="14"/>
  <c r="D753" i="14"/>
  <c r="D752" i="14"/>
  <c r="D751" i="14"/>
  <c r="D750" i="14"/>
  <c r="D749" i="14"/>
  <c r="D748" i="14"/>
  <c r="D747" i="14"/>
  <c r="D746" i="14"/>
  <c r="D745" i="14"/>
  <c r="D744" i="14"/>
  <c r="D743" i="14"/>
  <c r="D742" i="14"/>
  <c r="D741" i="14"/>
  <c r="D740" i="14"/>
  <c r="D739" i="14"/>
  <c r="D738" i="14"/>
  <c r="D737" i="14"/>
  <c r="D736" i="14"/>
  <c r="D735" i="14"/>
  <c r="D734" i="14"/>
  <c r="D733" i="14"/>
  <c r="D732" i="14"/>
  <c r="D731" i="14"/>
  <c r="D730" i="14"/>
  <c r="D729" i="14"/>
  <c r="D728" i="14"/>
  <c r="D727" i="14"/>
  <c r="D726" i="14"/>
  <c r="D725" i="14"/>
  <c r="D724" i="14"/>
  <c r="D723" i="14"/>
  <c r="D722" i="14"/>
  <c r="D721" i="14"/>
  <c r="D720" i="14"/>
  <c r="D719" i="14"/>
  <c r="D718" i="14"/>
  <c r="D717" i="14"/>
  <c r="D716" i="14"/>
  <c r="D715" i="14"/>
  <c r="D714" i="14"/>
  <c r="D713" i="14"/>
  <c r="D712" i="14"/>
  <c r="D711" i="14"/>
  <c r="D710" i="14"/>
  <c r="D709" i="14"/>
  <c r="D708" i="14"/>
  <c r="D707" i="14"/>
  <c r="D706" i="14"/>
  <c r="D705" i="14"/>
  <c r="D704" i="14"/>
  <c r="D703" i="14"/>
  <c r="D702" i="14"/>
  <c r="D701" i="14"/>
  <c r="D700" i="14"/>
  <c r="D699" i="14"/>
  <c r="D698" i="14"/>
  <c r="D697" i="14"/>
  <c r="D696" i="14"/>
  <c r="D695" i="14"/>
  <c r="D694" i="14"/>
  <c r="D693" i="14"/>
  <c r="D692" i="14"/>
  <c r="D691" i="14"/>
  <c r="D690" i="14"/>
  <c r="D689" i="14"/>
  <c r="D688" i="14"/>
  <c r="D687" i="14"/>
  <c r="D686" i="14"/>
  <c r="D685" i="14"/>
  <c r="D684" i="14"/>
  <c r="D683" i="14"/>
  <c r="D682" i="14"/>
  <c r="D681" i="14"/>
  <c r="D680" i="14"/>
  <c r="D679" i="14"/>
  <c r="D678" i="14"/>
  <c r="D677" i="14"/>
  <c r="D676" i="14"/>
  <c r="D675" i="14"/>
  <c r="D674" i="14"/>
  <c r="D673" i="14"/>
  <c r="D672" i="14"/>
  <c r="D671" i="14"/>
  <c r="D670" i="14"/>
  <c r="D669" i="14"/>
  <c r="D668" i="14"/>
  <c r="D667" i="14"/>
  <c r="D666" i="14"/>
  <c r="D665" i="14"/>
  <c r="D664" i="14"/>
  <c r="D663" i="14"/>
  <c r="D662" i="14"/>
  <c r="D661" i="14"/>
  <c r="D660" i="14"/>
  <c r="D659" i="14"/>
  <c r="D658" i="14"/>
  <c r="D657" i="14"/>
  <c r="D656" i="14"/>
  <c r="D655" i="14"/>
  <c r="D654" i="14"/>
  <c r="D653" i="14"/>
  <c r="D652" i="14"/>
  <c r="D651" i="14"/>
  <c r="D650" i="14"/>
  <c r="D649" i="14"/>
  <c r="D648" i="14"/>
  <c r="D647" i="14"/>
  <c r="D646" i="14"/>
  <c r="D645" i="14"/>
  <c r="D644" i="14"/>
  <c r="D643" i="14"/>
  <c r="D642" i="14"/>
  <c r="D641" i="14"/>
  <c r="D640" i="14"/>
  <c r="D639" i="14"/>
  <c r="D638" i="14"/>
  <c r="D637" i="14"/>
  <c r="D636" i="14"/>
  <c r="D635" i="14"/>
  <c r="D634" i="14"/>
  <c r="D633" i="14"/>
  <c r="D632" i="14"/>
  <c r="D631" i="14"/>
  <c r="D630" i="14"/>
  <c r="D629" i="14"/>
  <c r="D628" i="14"/>
  <c r="D627" i="14"/>
  <c r="D626" i="14"/>
  <c r="D625" i="14"/>
  <c r="D624" i="14"/>
  <c r="D623" i="14"/>
  <c r="D622" i="14"/>
  <c r="D621" i="14"/>
  <c r="D620" i="14"/>
  <c r="D619" i="14"/>
  <c r="D618" i="14"/>
  <c r="D617" i="14"/>
  <c r="D616" i="14"/>
  <c r="D615" i="14"/>
  <c r="D614" i="14"/>
  <c r="D613" i="14"/>
  <c r="D612" i="14"/>
  <c r="D611" i="14"/>
  <c r="D610" i="14"/>
  <c r="D609" i="14"/>
  <c r="D608" i="14"/>
  <c r="D607" i="14"/>
  <c r="D606" i="14"/>
  <c r="D605" i="14"/>
  <c r="D604" i="14"/>
  <c r="D603" i="14"/>
  <c r="D602" i="14"/>
  <c r="D601" i="14"/>
  <c r="D600" i="14"/>
  <c r="D599" i="14"/>
  <c r="D598" i="14"/>
  <c r="D597" i="14"/>
  <c r="D596" i="14"/>
  <c r="D595" i="14"/>
  <c r="D594" i="14"/>
  <c r="D593" i="14"/>
  <c r="D592" i="14"/>
  <c r="D591" i="14"/>
  <c r="D590" i="14"/>
  <c r="D589" i="14"/>
  <c r="D588" i="14"/>
  <c r="D587" i="14"/>
  <c r="D586" i="14"/>
  <c r="D585" i="14"/>
  <c r="D584" i="14"/>
  <c r="D583" i="14"/>
  <c r="D582" i="14"/>
  <c r="D581" i="14"/>
  <c r="D580" i="14"/>
  <c r="D579" i="14"/>
  <c r="D578" i="14"/>
  <c r="D577" i="14"/>
  <c r="D576" i="14"/>
  <c r="D575" i="14"/>
  <c r="D574" i="14"/>
  <c r="D573" i="14"/>
  <c r="D572" i="14"/>
  <c r="D571" i="14"/>
  <c r="D570" i="14"/>
  <c r="D569" i="14"/>
  <c r="D568" i="14"/>
  <c r="D567" i="14"/>
  <c r="D566" i="14"/>
  <c r="D565" i="14"/>
  <c r="D564" i="14"/>
  <c r="D563" i="14"/>
  <c r="D562" i="14"/>
  <c r="D561" i="14"/>
  <c r="D560" i="14"/>
  <c r="D559" i="14"/>
  <c r="D558" i="14"/>
  <c r="D557" i="14"/>
  <c r="D556" i="14"/>
  <c r="D555" i="14"/>
  <c r="D554" i="14"/>
  <c r="D553" i="14"/>
  <c r="D552" i="14"/>
  <c r="D551" i="14"/>
  <c r="D550" i="14"/>
  <c r="D549" i="14"/>
  <c r="D548" i="14"/>
  <c r="D547" i="14"/>
  <c r="D546" i="14"/>
  <c r="D545" i="14"/>
  <c r="D544" i="14"/>
  <c r="D543" i="14"/>
  <c r="D542" i="14"/>
  <c r="D541" i="14"/>
  <c r="D540" i="14"/>
  <c r="D539" i="14"/>
  <c r="D538" i="14"/>
  <c r="D537" i="14"/>
  <c r="D536" i="14"/>
  <c r="D535" i="14"/>
  <c r="D534" i="14"/>
  <c r="D533" i="14"/>
  <c r="D532" i="14"/>
  <c r="D531" i="14"/>
  <c r="D530" i="14"/>
  <c r="D529" i="14"/>
  <c r="D528" i="14"/>
  <c r="D527" i="14"/>
  <c r="D526" i="14"/>
  <c r="D525" i="14"/>
  <c r="D524" i="14"/>
  <c r="D523" i="14"/>
  <c r="D522" i="14"/>
  <c r="D521" i="14"/>
  <c r="D520" i="14"/>
  <c r="D519" i="14"/>
  <c r="D518" i="14"/>
  <c r="D517" i="14"/>
  <c r="D516" i="14"/>
  <c r="D515" i="14"/>
  <c r="D514" i="14"/>
  <c r="D513" i="14"/>
  <c r="D512" i="14"/>
  <c r="D511" i="14"/>
  <c r="D510" i="14"/>
  <c r="D509" i="14"/>
  <c r="D508" i="14"/>
  <c r="D507" i="14"/>
  <c r="D506" i="14"/>
  <c r="D505" i="14"/>
  <c r="D504" i="14"/>
  <c r="D503" i="14"/>
  <c r="D502" i="14"/>
  <c r="D501" i="14"/>
  <c r="D500" i="14"/>
  <c r="D499" i="14"/>
  <c r="D498" i="14"/>
  <c r="D497" i="14"/>
  <c r="D496" i="14"/>
  <c r="D495" i="14"/>
  <c r="D494" i="14"/>
  <c r="D493" i="14"/>
  <c r="D492" i="14"/>
  <c r="D491" i="14"/>
  <c r="D490" i="14"/>
  <c r="D489" i="14"/>
  <c r="D488" i="14"/>
  <c r="D487" i="14"/>
  <c r="D486" i="14"/>
  <c r="D485" i="14"/>
  <c r="D484" i="14"/>
  <c r="D483" i="14"/>
  <c r="D482" i="14"/>
  <c r="D481" i="14"/>
  <c r="D480" i="14"/>
  <c r="D479" i="14"/>
  <c r="D478" i="14"/>
  <c r="D477" i="14"/>
  <c r="D476" i="14"/>
  <c r="D475" i="14"/>
  <c r="D474" i="14"/>
  <c r="D473" i="14"/>
  <c r="D472" i="14"/>
  <c r="D471" i="14"/>
  <c r="D470" i="14"/>
  <c r="D469" i="14"/>
  <c r="D468" i="14"/>
  <c r="D467" i="14"/>
  <c r="D466" i="14"/>
  <c r="D465" i="14"/>
  <c r="D464" i="14"/>
  <c r="D463" i="14"/>
  <c r="D462" i="14"/>
  <c r="D461" i="14"/>
  <c r="D460" i="14"/>
  <c r="D459" i="14"/>
  <c r="D458" i="14"/>
  <c r="D457" i="14"/>
  <c r="D456" i="14"/>
  <c r="D455" i="14"/>
  <c r="D454" i="14"/>
  <c r="D453" i="14"/>
  <c r="D452" i="14"/>
  <c r="D451" i="14"/>
  <c r="D450" i="14"/>
  <c r="D449" i="14"/>
  <c r="D448" i="14"/>
  <c r="D447" i="14"/>
  <c r="D446" i="14"/>
  <c r="D445" i="14"/>
  <c r="D444" i="14"/>
  <c r="D443" i="14"/>
  <c r="D442" i="14"/>
  <c r="D441" i="14"/>
  <c r="D440" i="14"/>
  <c r="D439" i="14"/>
  <c r="D438" i="14"/>
  <c r="D437" i="14"/>
  <c r="D436" i="14"/>
  <c r="D435" i="14"/>
  <c r="D434" i="14"/>
  <c r="D433" i="14"/>
  <c r="D432" i="14"/>
  <c r="D431" i="14"/>
  <c r="D430" i="14"/>
  <c r="D429" i="14"/>
  <c r="D428" i="14"/>
  <c r="D427" i="14"/>
  <c r="D426" i="14"/>
  <c r="D425" i="14"/>
  <c r="D424" i="14"/>
  <c r="D423" i="14"/>
  <c r="D422" i="14"/>
  <c r="D421" i="14"/>
  <c r="D420" i="14"/>
  <c r="D419" i="14"/>
  <c r="D418" i="14"/>
  <c r="D417" i="14"/>
  <c r="D416" i="14"/>
  <c r="D415" i="14"/>
  <c r="D414" i="14"/>
  <c r="D413" i="14"/>
  <c r="D412" i="14"/>
  <c r="D411" i="14"/>
  <c r="D410" i="14"/>
  <c r="D409" i="14"/>
  <c r="D408" i="14"/>
  <c r="D407" i="14"/>
  <c r="D406" i="14"/>
  <c r="D405" i="14"/>
  <c r="D404" i="14"/>
  <c r="D403" i="14"/>
  <c r="D402" i="14"/>
  <c r="D401" i="14"/>
  <c r="D400" i="14"/>
  <c r="D399" i="14"/>
  <c r="D398" i="14"/>
  <c r="D397" i="14"/>
  <c r="D396" i="14"/>
  <c r="D395" i="14"/>
  <c r="D394" i="14"/>
  <c r="D393" i="14"/>
  <c r="D392" i="14"/>
  <c r="D391" i="14"/>
  <c r="D390" i="14"/>
  <c r="D389" i="14"/>
  <c r="D388" i="14"/>
  <c r="D387" i="14"/>
  <c r="D386" i="14"/>
  <c r="D385" i="14"/>
  <c r="D384" i="14"/>
  <c r="D383" i="14"/>
  <c r="D382" i="14"/>
  <c r="D381" i="14"/>
  <c r="D380" i="14"/>
  <c r="D379" i="14"/>
  <c r="D378" i="14"/>
  <c r="D377" i="14"/>
  <c r="D376" i="14"/>
  <c r="D375" i="14"/>
  <c r="D374" i="14"/>
  <c r="D373" i="14"/>
  <c r="D372" i="14"/>
  <c r="D371" i="14"/>
  <c r="D370" i="14"/>
  <c r="D369" i="14"/>
  <c r="D368" i="14"/>
  <c r="D367" i="14"/>
  <c r="D366" i="14"/>
  <c r="D365" i="14"/>
  <c r="D364" i="14"/>
  <c r="D363" i="14"/>
  <c r="D362" i="14"/>
  <c r="D361" i="14"/>
  <c r="D360" i="14"/>
  <c r="D359" i="14"/>
  <c r="D358" i="14"/>
  <c r="D357" i="14"/>
  <c r="D356" i="14"/>
  <c r="D355" i="14"/>
  <c r="D354" i="14"/>
  <c r="D353" i="14"/>
  <c r="D352" i="14"/>
  <c r="D351" i="14"/>
  <c r="D350" i="14"/>
  <c r="D349" i="14"/>
  <c r="D348" i="14"/>
  <c r="D347" i="14"/>
  <c r="D346" i="14"/>
  <c r="D345" i="14"/>
  <c r="D344" i="14"/>
  <c r="D343" i="14"/>
  <c r="D342" i="14"/>
  <c r="D341" i="14"/>
  <c r="D340" i="14"/>
  <c r="D339" i="14"/>
  <c r="D338" i="14"/>
  <c r="D337" i="14"/>
  <c r="D336" i="14"/>
  <c r="D335" i="14"/>
  <c r="D334" i="14"/>
  <c r="D333" i="14"/>
  <c r="D332" i="14"/>
  <c r="D331" i="14"/>
  <c r="D330" i="14"/>
  <c r="D329" i="14"/>
  <c r="D328" i="14"/>
  <c r="D327" i="14"/>
  <c r="D326" i="14"/>
  <c r="D325" i="14"/>
  <c r="D324" i="14"/>
  <c r="D323" i="14"/>
  <c r="D322" i="14"/>
  <c r="D321" i="14"/>
  <c r="D320" i="14"/>
  <c r="D319" i="14"/>
  <c r="D318" i="14"/>
  <c r="D317" i="14"/>
  <c r="D316" i="14"/>
  <c r="D315" i="14"/>
  <c r="D314" i="14"/>
  <c r="D313" i="14"/>
  <c r="D312" i="14"/>
  <c r="D311" i="14"/>
  <c r="D310" i="14"/>
  <c r="D309" i="14"/>
  <c r="D308" i="14"/>
  <c r="D307" i="14"/>
  <c r="D306" i="14"/>
  <c r="D305" i="14"/>
  <c r="D304" i="14"/>
  <c r="D303" i="14"/>
  <c r="D302" i="14"/>
  <c r="D301" i="14"/>
  <c r="D300" i="14"/>
  <c r="D299" i="14"/>
  <c r="D298" i="14"/>
  <c r="D297" i="14"/>
  <c r="D296" i="14"/>
  <c r="D295" i="14"/>
  <c r="D294" i="14"/>
  <c r="D293" i="14"/>
  <c r="D292" i="14"/>
  <c r="D291" i="14"/>
  <c r="D290" i="14"/>
  <c r="D289" i="14"/>
  <c r="D288" i="14"/>
  <c r="D287" i="14"/>
  <c r="D286" i="14"/>
  <c r="D285" i="14"/>
  <c r="D284" i="14"/>
  <c r="D283" i="14"/>
  <c r="D282" i="14"/>
  <c r="D281" i="14"/>
  <c r="D280" i="14"/>
  <c r="D279" i="14"/>
  <c r="D278" i="14"/>
  <c r="D277" i="14"/>
  <c r="D276" i="14"/>
  <c r="D275" i="14"/>
  <c r="D274" i="14"/>
  <c r="D273" i="14"/>
  <c r="D272" i="14"/>
  <c r="D271" i="14"/>
  <c r="D270" i="14"/>
  <c r="D269" i="14"/>
  <c r="D268" i="14"/>
  <c r="D267" i="14"/>
  <c r="D266" i="14"/>
  <c r="D265" i="14"/>
  <c r="D264" i="14"/>
  <c r="D263" i="14"/>
  <c r="D262" i="14"/>
  <c r="D261" i="14"/>
  <c r="D260" i="14"/>
  <c r="D259" i="14"/>
  <c r="D258" i="14"/>
  <c r="D257" i="14"/>
  <c r="D256" i="14"/>
  <c r="D255" i="14"/>
  <c r="D254" i="14"/>
  <c r="D253" i="14"/>
  <c r="D252" i="14"/>
  <c r="D251" i="14"/>
  <c r="D250" i="14"/>
  <c r="D249" i="14"/>
  <c r="D248" i="14"/>
  <c r="D247" i="14"/>
  <c r="D246" i="14"/>
  <c r="D245" i="14"/>
  <c r="D244" i="14"/>
  <c r="D243" i="14"/>
  <c r="D242" i="14"/>
  <c r="D241" i="14"/>
  <c r="D240" i="14"/>
  <c r="D239" i="14"/>
  <c r="D238" i="14"/>
  <c r="D237" i="14"/>
  <c r="D236" i="14"/>
  <c r="D235" i="14"/>
  <c r="D234" i="14"/>
  <c r="D233" i="14"/>
  <c r="D232" i="14"/>
  <c r="D231" i="14"/>
  <c r="D230" i="14"/>
  <c r="D229" i="14"/>
  <c r="D228" i="14"/>
  <c r="D227" i="14"/>
  <c r="D226" i="14"/>
  <c r="D225" i="14"/>
  <c r="D224" i="14"/>
  <c r="D223" i="14"/>
  <c r="D222" i="14"/>
  <c r="D221" i="14"/>
  <c r="D220" i="14"/>
  <c r="D219" i="14"/>
  <c r="D218" i="14"/>
  <c r="D217" i="14"/>
  <c r="D216" i="14"/>
  <c r="D215" i="14"/>
  <c r="D214" i="14"/>
  <c r="D213" i="14"/>
  <c r="D212" i="14"/>
  <c r="D211" i="14"/>
  <c r="D210" i="14"/>
  <c r="D209" i="14"/>
  <c r="D208" i="14"/>
  <c r="D207" i="14"/>
  <c r="D206" i="14"/>
  <c r="D205" i="14"/>
  <c r="D204" i="14"/>
  <c r="D203" i="14"/>
  <c r="D202" i="14"/>
  <c r="D201" i="14"/>
  <c r="D200" i="14"/>
  <c r="D199" i="14"/>
  <c r="D198" i="14"/>
  <c r="D197" i="14"/>
  <c r="D196" i="14"/>
  <c r="D195" i="14"/>
  <c r="D194" i="14"/>
  <c r="D193" i="14"/>
  <c r="D192" i="14"/>
  <c r="D191" i="14"/>
  <c r="D190" i="14"/>
  <c r="D189" i="14"/>
  <c r="D188" i="14"/>
  <c r="D187" i="14"/>
  <c r="D186" i="14"/>
  <c r="D185" i="14"/>
  <c r="D184" i="14"/>
  <c r="D183" i="14"/>
  <c r="D182" i="14"/>
  <c r="D181" i="14"/>
  <c r="D180" i="14"/>
  <c r="D179" i="14"/>
  <c r="D178" i="14"/>
  <c r="D177" i="14"/>
  <c r="D176" i="14"/>
  <c r="D175" i="14"/>
  <c r="D174" i="14"/>
  <c r="D173" i="14"/>
  <c r="D172" i="14"/>
  <c r="D171" i="14"/>
  <c r="D170" i="14"/>
  <c r="D169" i="14"/>
  <c r="D168" i="14"/>
  <c r="D167" i="14"/>
  <c r="D166" i="14"/>
  <c r="D165" i="14"/>
  <c r="D164" i="14"/>
  <c r="D163" i="14"/>
  <c r="D162" i="14"/>
  <c r="D161" i="14"/>
  <c r="D160" i="14"/>
  <c r="D159" i="14"/>
  <c r="D158" i="14"/>
  <c r="D157" i="14"/>
  <c r="D156" i="14"/>
  <c r="D155" i="14"/>
  <c r="D154" i="14"/>
  <c r="D153" i="14"/>
  <c r="D152" i="14"/>
  <c r="D151" i="14"/>
  <c r="D150" i="14"/>
  <c r="D149" i="14"/>
  <c r="D148" i="14"/>
  <c r="D147" i="14"/>
  <c r="D146" i="14"/>
  <c r="D145" i="14"/>
  <c r="D144" i="14"/>
  <c r="D143" i="14"/>
  <c r="D142" i="14"/>
  <c r="D141" i="14"/>
  <c r="D140" i="14"/>
  <c r="D139" i="14"/>
  <c r="D138" i="14"/>
  <c r="D137" i="14"/>
  <c r="D136" i="14"/>
  <c r="D135" i="14"/>
  <c r="D134" i="14"/>
  <c r="D133" i="14"/>
  <c r="D132" i="14"/>
  <c r="D131" i="14"/>
  <c r="D130" i="14"/>
  <c r="D129" i="14"/>
  <c r="D128" i="14"/>
  <c r="D127" i="14"/>
  <c r="D126" i="14"/>
  <c r="D125" i="14"/>
  <c r="D124" i="14"/>
  <c r="D123" i="14"/>
  <c r="D122" i="14"/>
  <c r="D121" i="14"/>
  <c r="D120" i="14"/>
  <c r="D119" i="14"/>
  <c r="D118" i="14"/>
  <c r="D117" i="14"/>
  <c r="D116" i="14"/>
  <c r="D115" i="14"/>
  <c r="D114" i="14"/>
  <c r="D113" i="14"/>
  <c r="D112" i="14"/>
  <c r="D111" i="14"/>
  <c r="D110" i="14"/>
  <c r="D109" i="14"/>
  <c r="D108" i="14"/>
  <c r="D107" i="14"/>
  <c r="D106" i="14"/>
  <c r="D105" i="14"/>
  <c r="D104" i="14"/>
  <c r="D103" i="14"/>
  <c r="D102" i="14"/>
  <c r="D101" i="14"/>
  <c r="D100" i="14"/>
  <c r="D99" i="14"/>
  <c r="D98" i="14"/>
  <c r="D97" i="14"/>
  <c r="D96" i="14"/>
  <c r="D95" i="14"/>
  <c r="D94" i="14"/>
  <c r="D93" i="14"/>
  <c r="D92" i="14"/>
  <c r="D91" i="14"/>
  <c r="D90" i="14"/>
  <c r="D89" i="14"/>
  <c r="D88" i="14"/>
  <c r="D87" i="14"/>
  <c r="D86" i="14"/>
  <c r="D85" i="14"/>
  <c r="D84" i="14"/>
  <c r="D83" i="14"/>
  <c r="D82" i="14"/>
  <c r="D81" i="14"/>
  <c r="D80" i="14"/>
  <c r="D79" i="14"/>
  <c r="D78" i="14"/>
  <c r="D77" i="14"/>
  <c r="D76" i="14"/>
  <c r="D75" i="14"/>
  <c r="D74" i="14"/>
  <c r="D73" i="14"/>
  <c r="D72" i="14"/>
  <c r="D71" i="14"/>
  <c r="D70" i="14"/>
  <c r="D69" i="14"/>
  <c r="D68" i="14"/>
  <c r="D67" i="14"/>
  <c r="D66" i="14"/>
  <c r="D65" i="14"/>
  <c r="D64" i="14"/>
  <c r="D63" i="14"/>
  <c r="D62" i="14"/>
  <c r="D61" i="14"/>
  <c r="D60" i="14"/>
  <c r="D59" i="14"/>
  <c r="D58" i="14"/>
  <c r="D57" i="14"/>
  <c r="D56" i="14"/>
  <c r="D55" i="14"/>
  <c r="D54" i="14"/>
  <c r="D53" i="14"/>
  <c r="D52" i="14"/>
  <c r="D51" i="14"/>
  <c r="D50" i="14"/>
  <c r="D49" i="14"/>
  <c r="D48" i="14"/>
  <c r="D47" i="14"/>
  <c r="D46" i="14"/>
  <c r="D45" i="14"/>
  <c r="D44" i="14"/>
  <c r="D43" i="14"/>
  <c r="D42" i="14"/>
  <c r="D41" i="14"/>
  <c r="D40" i="14"/>
  <c r="D39" i="14"/>
  <c r="D38" i="14"/>
  <c r="D37" i="14"/>
  <c r="D36" i="14"/>
  <c r="D35" i="14"/>
  <c r="D34" i="14"/>
  <c r="D33" i="14"/>
  <c r="D32" i="14"/>
  <c r="D31" i="14"/>
  <c r="D30" i="14"/>
  <c r="D29" i="14"/>
  <c r="D28" i="14"/>
  <c r="D27" i="14"/>
  <c r="D26" i="14"/>
  <c r="D25" i="14"/>
  <c r="D24" i="14"/>
  <c r="D23" i="14"/>
  <c r="D22" i="14"/>
  <c r="D21" i="14"/>
  <c r="D20" i="14"/>
  <c r="D19" i="14"/>
  <c r="D18" i="14"/>
  <c r="D17" i="14"/>
  <c r="D16" i="14"/>
  <c r="D15" i="14"/>
  <c r="D14" i="14"/>
  <c r="D13" i="14"/>
  <c r="D12" i="14"/>
  <c r="D11" i="14"/>
  <c r="D10" i="14"/>
  <c r="D9" i="14"/>
  <c r="D8" i="14"/>
  <c r="D7" i="14"/>
  <c r="D6" i="14"/>
  <c r="D5" i="14"/>
  <c r="D4" i="14"/>
  <c r="D3" i="14"/>
  <c r="D2" i="14"/>
  <c r="D418" i="13"/>
  <c r="D417" i="13"/>
  <c r="D416" i="13"/>
  <c r="D415" i="13"/>
  <c r="D414" i="13"/>
  <c r="D413" i="13"/>
  <c r="D412" i="13"/>
  <c r="D411" i="13"/>
  <c r="D410" i="13"/>
  <c r="D409" i="13"/>
  <c r="D408" i="13"/>
  <c r="D407" i="13"/>
  <c r="D406" i="13"/>
  <c r="D405" i="13"/>
  <c r="D404" i="13"/>
  <c r="D403" i="13"/>
  <c r="D402" i="13"/>
  <c r="D401" i="13"/>
  <c r="D400" i="13"/>
  <c r="D399" i="13"/>
  <c r="D398" i="13"/>
  <c r="D397" i="13"/>
  <c r="D396" i="13"/>
  <c r="D395" i="13"/>
  <c r="D394" i="13"/>
  <c r="D393" i="13"/>
  <c r="D392" i="13"/>
  <c r="D391" i="13"/>
  <c r="D390" i="13"/>
  <c r="D389" i="13"/>
  <c r="D388" i="13"/>
  <c r="D387" i="13"/>
  <c r="D386" i="13"/>
  <c r="D385" i="13"/>
  <c r="D384" i="13"/>
  <c r="D383" i="13"/>
  <c r="D382" i="13"/>
  <c r="D381" i="13"/>
  <c r="D380" i="13"/>
  <c r="D379" i="13"/>
  <c r="D378" i="13"/>
  <c r="D377" i="13"/>
  <c r="D376" i="13"/>
  <c r="D375" i="13"/>
  <c r="D374" i="13"/>
  <c r="D373" i="13"/>
  <c r="D372" i="13"/>
  <c r="D371" i="13"/>
  <c r="D370" i="13"/>
  <c r="D369" i="13"/>
  <c r="D368" i="13"/>
  <c r="D367" i="13"/>
  <c r="D366" i="13"/>
  <c r="D365" i="13"/>
  <c r="D364" i="13"/>
  <c r="D363" i="13"/>
  <c r="D362" i="13"/>
  <c r="D361" i="13"/>
  <c r="D360" i="13"/>
  <c r="D359" i="13"/>
  <c r="D358" i="13"/>
  <c r="D357" i="13"/>
  <c r="D356" i="13"/>
  <c r="D355" i="13"/>
  <c r="D354" i="13"/>
  <c r="D353" i="13"/>
  <c r="D352" i="13"/>
  <c r="D351" i="13"/>
  <c r="D350" i="13"/>
  <c r="D349" i="13"/>
  <c r="D348" i="13"/>
  <c r="D347" i="13"/>
  <c r="D346" i="13"/>
  <c r="D345" i="13"/>
  <c r="D344" i="13"/>
  <c r="D343" i="13"/>
  <c r="D342" i="13"/>
  <c r="D341" i="13"/>
  <c r="D340" i="13"/>
  <c r="D339" i="13"/>
  <c r="D338" i="13"/>
  <c r="D337" i="13"/>
  <c r="D336" i="13"/>
  <c r="D335" i="13"/>
  <c r="D334" i="13"/>
  <c r="D333" i="13"/>
  <c r="D332" i="13"/>
  <c r="D331" i="13"/>
  <c r="D330" i="13"/>
  <c r="D329" i="13"/>
  <c r="D328" i="13"/>
  <c r="D327" i="13"/>
  <c r="D326" i="13"/>
  <c r="D325" i="13"/>
  <c r="D324" i="13"/>
  <c r="D323" i="13"/>
  <c r="D322" i="13"/>
  <c r="D321" i="13"/>
  <c r="D320" i="13"/>
  <c r="D319" i="13"/>
  <c r="D318" i="13"/>
  <c r="D317" i="13"/>
  <c r="D316" i="13"/>
  <c r="D315" i="13"/>
  <c r="D314" i="13"/>
  <c r="D313" i="13"/>
  <c r="D312" i="13"/>
  <c r="D311" i="13"/>
  <c r="D310" i="13"/>
  <c r="D309" i="13"/>
  <c r="D308" i="13"/>
  <c r="D307" i="13"/>
  <c r="D306" i="13"/>
  <c r="D305" i="13"/>
  <c r="D304" i="13"/>
  <c r="D303" i="13"/>
  <c r="D302" i="13"/>
  <c r="D301" i="13"/>
  <c r="D300" i="13"/>
  <c r="D299" i="13"/>
  <c r="D298" i="13"/>
  <c r="D297" i="13"/>
  <c r="D296" i="13"/>
  <c r="D295" i="13"/>
  <c r="D294" i="13"/>
  <c r="D293" i="13"/>
  <c r="D292" i="13"/>
  <c r="D291" i="13"/>
  <c r="D290" i="13"/>
  <c r="D289" i="13"/>
  <c r="D288" i="13"/>
  <c r="D287" i="13"/>
  <c r="D286" i="13"/>
  <c r="D285" i="13"/>
  <c r="D284" i="13"/>
  <c r="D283" i="13"/>
  <c r="D282" i="13"/>
  <c r="D281" i="13"/>
  <c r="D280" i="13"/>
  <c r="D279" i="13"/>
  <c r="D278" i="13"/>
  <c r="D277" i="13"/>
  <c r="D276" i="13"/>
  <c r="D275" i="13"/>
  <c r="D274" i="13"/>
  <c r="D273" i="13"/>
  <c r="D272" i="13"/>
  <c r="D271" i="13"/>
  <c r="D270" i="13"/>
  <c r="D269" i="13"/>
  <c r="D268" i="13"/>
  <c r="D267" i="13"/>
  <c r="D266" i="13"/>
  <c r="D265" i="13"/>
  <c r="D264" i="13"/>
  <c r="D263" i="13"/>
  <c r="D262" i="13"/>
  <c r="D261" i="13"/>
  <c r="D260" i="13"/>
  <c r="D259" i="13"/>
  <c r="D258" i="13"/>
  <c r="D257" i="13"/>
  <c r="D256" i="13"/>
  <c r="D255" i="13"/>
  <c r="D254" i="13"/>
  <c r="D253" i="13"/>
  <c r="D252" i="13"/>
  <c r="D251" i="13"/>
  <c r="D250" i="13"/>
  <c r="D249" i="13"/>
  <c r="D248" i="13"/>
  <c r="D247" i="13"/>
  <c r="D246" i="13"/>
  <c r="D245" i="13"/>
  <c r="D244" i="13"/>
  <c r="D243" i="13"/>
  <c r="D242" i="13"/>
  <c r="D241" i="13"/>
  <c r="D240" i="13"/>
  <c r="D239" i="13"/>
  <c r="D238" i="13"/>
  <c r="D237" i="13"/>
  <c r="D236" i="13"/>
  <c r="D235" i="13"/>
  <c r="D234" i="13"/>
  <c r="D233" i="13"/>
  <c r="D232" i="13"/>
  <c r="D231" i="13"/>
  <c r="D230" i="13"/>
  <c r="D229" i="13"/>
  <c r="D228" i="13"/>
  <c r="D227" i="13"/>
  <c r="D226" i="13"/>
  <c r="D225" i="13"/>
  <c r="D224" i="13"/>
  <c r="D223" i="13"/>
  <c r="D222" i="13"/>
  <c r="D221" i="13"/>
  <c r="D220" i="13"/>
  <c r="D219" i="13"/>
  <c r="D218" i="13"/>
  <c r="D217" i="13"/>
  <c r="D216" i="13"/>
  <c r="D215" i="13"/>
  <c r="D214" i="13"/>
  <c r="D213" i="13"/>
  <c r="D212" i="13"/>
  <c r="D211" i="13"/>
  <c r="D210" i="13"/>
  <c r="D209" i="13"/>
  <c r="D208" i="13"/>
  <c r="D207" i="13"/>
  <c r="D206" i="13"/>
  <c r="D205" i="13"/>
  <c r="D204" i="13"/>
  <c r="D203" i="13"/>
  <c r="D202" i="13"/>
  <c r="D201" i="13"/>
  <c r="D200" i="13"/>
  <c r="D199" i="13"/>
  <c r="D198" i="13"/>
  <c r="D197" i="13"/>
  <c r="D196" i="13"/>
  <c r="D195" i="13"/>
  <c r="D194" i="13"/>
  <c r="D193" i="13"/>
  <c r="D192" i="13"/>
  <c r="D191" i="13"/>
  <c r="D190" i="13"/>
  <c r="D189" i="13"/>
  <c r="D188" i="13"/>
  <c r="D187" i="13"/>
  <c r="D186" i="13"/>
  <c r="D185" i="13"/>
  <c r="D184" i="13"/>
  <c r="D183" i="13"/>
  <c r="D182" i="13"/>
  <c r="D181" i="13"/>
  <c r="D180" i="13"/>
  <c r="D179" i="13"/>
  <c r="D178" i="13"/>
  <c r="D177" i="13"/>
  <c r="D176" i="13"/>
  <c r="D175" i="13"/>
  <c r="D174" i="13"/>
  <c r="D173" i="13"/>
  <c r="D172" i="13"/>
  <c r="D171" i="13"/>
  <c r="D170" i="13"/>
  <c r="D169" i="13"/>
  <c r="D168" i="13"/>
  <c r="D167" i="13"/>
  <c r="D166" i="13"/>
  <c r="D165" i="13"/>
  <c r="D164" i="13"/>
  <c r="D163" i="13"/>
  <c r="D162" i="13"/>
  <c r="D161" i="13"/>
  <c r="D160" i="13"/>
  <c r="D159" i="13"/>
  <c r="D158" i="13"/>
  <c r="D157" i="13"/>
  <c r="D156" i="13"/>
  <c r="D155" i="13"/>
  <c r="D154" i="13"/>
  <c r="D153" i="13"/>
  <c r="D152" i="13"/>
  <c r="D151" i="13"/>
  <c r="D150" i="13"/>
  <c r="D149" i="13"/>
  <c r="D148" i="13"/>
  <c r="D147" i="13"/>
  <c r="D146" i="13"/>
  <c r="D145" i="13"/>
  <c r="D144" i="13"/>
  <c r="D143" i="13"/>
  <c r="D142" i="13"/>
  <c r="D141" i="13"/>
  <c r="D140" i="13"/>
  <c r="D139" i="13"/>
  <c r="D138" i="13"/>
  <c r="D137" i="13"/>
  <c r="D136" i="13"/>
  <c r="D135" i="13"/>
  <c r="D134" i="13"/>
  <c r="D133" i="13"/>
  <c r="D132" i="13"/>
  <c r="D131" i="13"/>
  <c r="D130" i="13"/>
  <c r="D129" i="13"/>
  <c r="D128" i="13"/>
  <c r="D127" i="13"/>
  <c r="D126" i="13"/>
  <c r="D125" i="13"/>
  <c r="D124" i="13"/>
  <c r="D123" i="13"/>
  <c r="D122" i="13"/>
  <c r="D121" i="13"/>
  <c r="D120" i="13"/>
  <c r="D119" i="13"/>
  <c r="D118" i="13"/>
  <c r="D117" i="13"/>
  <c r="D116" i="13"/>
  <c r="D115" i="13"/>
  <c r="D114" i="13"/>
  <c r="D113" i="13"/>
  <c r="D112" i="13"/>
  <c r="D111" i="13"/>
  <c r="D110" i="13"/>
  <c r="D109" i="13"/>
  <c r="D108" i="13"/>
  <c r="D107" i="13"/>
  <c r="D106" i="13"/>
  <c r="D105" i="13"/>
  <c r="D104" i="13"/>
  <c r="D103" i="13"/>
  <c r="D102" i="13"/>
  <c r="D101" i="13"/>
  <c r="D100" i="13"/>
  <c r="D99" i="13"/>
  <c r="D98" i="13"/>
  <c r="D97" i="13"/>
  <c r="D96" i="13"/>
  <c r="D95"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68" i="13"/>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D5" i="13"/>
  <c r="D4" i="13"/>
  <c r="D3" i="13"/>
  <c r="D2" i="13"/>
  <c r="D20" i="12"/>
  <c r="D19" i="12"/>
  <c r="D18" i="12"/>
  <c r="D17" i="12"/>
  <c r="D16" i="12"/>
  <c r="D15" i="12"/>
  <c r="D14" i="12"/>
  <c r="D13" i="12"/>
  <c r="D12" i="12"/>
  <c r="D11" i="12"/>
  <c r="D10" i="12"/>
  <c r="D9" i="12"/>
  <c r="D8" i="12"/>
  <c r="D7" i="12"/>
  <c r="D6" i="12"/>
  <c r="D5" i="12"/>
  <c r="D4" i="12"/>
  <c r="D3" i="12"/>
  <c r="D2" i="12"/>
  <c r="H26" i="11"/>
  <c r="H25" i="11"/>
  <c r="H24" i="11"/>
  <c r="H23" i="11"/>
  <c r="H22" i="11"/>
  <c r="H21" i="11"/>
  <c r="H20" i="11"/>
  <c r="H19" i="11"/>
  <c r="H18" i="11"/>
  <c r="H17" i="11"/>
  <c r="H16" i="11"/>
  <c r="H12" i="11"/>
  <c r="H11" i="11"/>
  <c r="H10" i="11"/>
  <c r="H9" i="11"/>
  <c r="H8" i="11"/>
  <c r="H7" i="11"/>
  <c r="H6" i="11"/>
  <c r="H5" i="11"/>
  <c r="H4" i="11"/>
  <c r="H3" i="11"/>
  <c r="H2" i="11"/>
  <c r="D155" i="10"/>
  <c r="D154" i="10"/>
  <c r="D153" i="10"/>
  <c r="D152" i="10"/>
  <c r="D151" i="10"/>
  <c r="D150" i="10"/>
  <c r="D149" i="10"/>
  <c r="D148" i="10"/>
  <c r="D147" i="10"/>
  <c r="D146" i="10"/>
  <c r="D145" i="10"/>
  <c r="D144" i="10"/>
  <c r="D143" i="10"/>
  <c r="D142" i="10"/>
  <c r="D141" i="10"/>
  <c r="D140" i="10"/>
  <c r="D139" i="10"/>
  <c r="D138" i="10"/>
  <c r="D137" i="10"/>
  <c r="D136" i="10"/>
  <c r="D135" i="10"/>
  <c r="D134" i="10"/>
  <c r="D133" i="10"/>
  <c r="D132" i="10"/>
  <c r="D131" i="10"/>
  <c r="D130" i="10"/>
  <c r="D129" i="10"/>
  <c r="D128" i="10"/>
  <c r="D127" i="10"/>
  <c r="D126" i="10"/>
  <c r="D125" i="10"/>
  <c r="D124" i="10"/>
  <c r="D123" i="10"/>
  <c r="D122" i="10"/>
  <c r="D121" i="10"/>
  <c r="D120" i="10"/>
  <c r="D119" i="10"/>
  <c r="D118" i="10"/>
  <c r="D117" i="10"/>
  <c r="D116" i="10"/>
  <c r="D115" i="10"/>
  <c r="D114" i="10"/>
  <c r="D113" i="10"/>
  <c r="D112" i="10"/>
  <c r="D111" i="10"/>
  <c r="D110" i="10"/>
  <c r="D109" i="10"/>
  <c r="D108" i="10"/>
  <c r="D107" i="10"/>
  <c r="D106" i="10"/>
  <c r="D105" i="10"/>
  <c r="D104" i="10"/>
  <c r="D103" i="10"/>
  <c r="D102" i="10"/>
  <c r="D101" i="10"/>
  <c r="D100" i="10"/>
  <c r="D99" i="10"/>
  <c r="D98" i="10"/>
  <c r="D97" i="10"/>
  <c r="D96" i="10"/>
  <c r="D95" i="10"/>
  <c r="D94" i="10"/>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D5" i="10"/>
  <c r="D4" i="10"/>
  <c r="D3" i="10"/>
  <c r="D2" i="10"/>
  <c r="A21029" i="9"/>
  <c r="A21028" i="9"/>
  <c r="A21027" i="9"/>
  <c r="A21026" i="9"/>
  <c r="A21025" i="9"/>
  <c r="A21024" i="9"/>
  <c r="A21023" i="9"/>
  <c r="A21022" i="9"/>
  <c r="A21021" i="9"/>
  <c r="A21020" i="9"/>
  <c r="A21019" i="9"/>
  <c r="A21018" i="9"/>
  <c r="A21017" i="9"/>
  <c r="A21016" i="9"/>
  <c r="A21015" i="9"/>
  <c r="A21014" i="9"/>
  <c r="A21013" i="9"/>
  <c r="A21012" i="9"/>
  <c r="A21011" i="9"/>
  <c r="A21010" i="9"/>
  <c r="A21009" i="9"/>
  <c r="A21008" i="9"/>
  <c r="A21007" i="9"/>
  <c r="A21006" i="9"/>
  <c r="A21005" i="9"/>
  <c r="A21004" i="9"/>
  <c r="A21003" i="9"/>
  <c r="A21002" i="9"/>
  <c r="A21001" i="9"/>
  <c r="A21000" i="9"/>
  <c r="A20999" i="9"/>
  <c r="A20998" i="9"/>
  <c r="A20997" i="9"/>
  <c r="A20996" i="9"/>
  <c r="A20995" i="9"/>
  <c r="A20994" i="9"/>
  <c r="A20993" i="9"/>
  <c r="A20992" i="9"/>
  <c r="A20991" i="9"/>
  <c r="A20990" i="9"/>
  <c r="A20989" i="9"/>
  <c r="A20988" i="9"/>
  <c r="A20987" i="9"/>
  <c r="A20986" i="9"/>
  <c r="A20985" i="9"/>
  <c r="A20984" i="9"/>
  <c r="A20983" i="9"/>
  <c r="A20982" i="9"/>
  <c r="A20981" i="9"/>
  <c r="A20980" i="9"/>
  <c r="A20979" i="9"/>
  <c r="A20978" i="9"/>
  <c r="A20977" i="9"/>
  <c r="A20976" i="9"/>
  <c r="A20975" i="9"/>
  <c r="A20974" i="9"/>
  <c r="A20973" i="9"/>
  <c r="A20972" i="9"/>
  <c r="A20971" i="9"/>
  <c r="A20970" i="9"/>
  <c r="A20969" i="9"/>
  <c r="A20968" i="9"/>
  <c r="A20967" i="9"/>
  <c r="A20966" i="9"/>
  <c r="A20965" i="9"/>
  <c r="A20964" i="9"/>
  <c r="A20963" i="9"/>
  <c r="A20962" i="9"/>
  <c r="A20961" i="9"/>
  <c r="A20960" i="9"/>
  <c r="A20959" i="9"/>
  <c r="A20958" i="9"/>
  <c r="A20957" i="9"/>
  <c r="A20956" i="9"/>
  <c r="A20955" i="9"/>
  <c r="A20954" i="9"/>
  <c r="A20953" i="9"/>
  <c r="A20952" i="9"/>
  <c r="A20951" i="9"/>
  <c r="A20950" i="9"/>
  <c r="A20949" i="9"/>
  <c r="A20948" i="9"/>
  <c r="A20947" i="9"/>
  <c r="A20946" i="9"/>
  <c r="A20945" i="9"/>
  <c r="A20944" i="9"/>
  <c r="A20943" i="9"/>
  <c r="A20942" i="9"/>
  <c r="A20941" i="9"/>
  <c r="A20940" i="9"/>
  <c r="A20939" i="9"/>
  <c r="A20938" i="9"/>
  <c r="A20937" i="9"/>
  <c r="A20936" i="9"/>
  <c r="A20935" i="9"/>
  <c r="A20934" i="9"/>
  <c r="A20933" i="9"/>
  <c r="A20932" i="9"/>
  <c r="A20931" i="9"/>
  <c r="A20930" i="9"/>
  <c r="A20929" i="9"/>
  <c r="A20928" i="9"/>
  <c r="A20927" i="9"/>
  <c r="A20926" i="9"/>
  <c r="A20925" i="9"/>
  <c r="A20924" i="9"/>
  <c r="A20923" i="9"/>
  <c r="A20922" i="9"/>
  <c r="A20921" i="9"/>
  <c r="A20920" i="9"/>
  <c r="A20919" i="9"/>
  <c r="A20918" i="9"/>
  <c r="A20917" i="9"/>
  <c r="A20916" i="9"/>
  <c r="A20915" i="9"/>
  <c r="A20914" i="9"/>
  <c r="A20913" i="9"/>
  <c r="A20912" i="9"/>
  <c r="A20911" i="9"/>
  <c r="A20910" i="9"/>
  <c r="A20909" i="9"/>
  <c r="A20908" i="9"/>
  <c r="A20907" i="9"/>
  <c r="A20906" i="9"/>
  <c r="A20905" i="9"/>
  <c r="A20904" i="9"/>
  <c r="A20903" i="9"/>
  <c r="A20902" i="9"/>
  <c r="A20901" i="9"/>
  <c r="A20900" i="9"/>
  <c r="A20899" i="9"/>
  <c r="A20898" i="9"/>
  <c r="A20897" i="9"/>
  <c r="A20896" i="9"/>
  <c r="A20895" i="9"/>
  <c r="A20894" i="9"/>
  <c r="A20893" i="9"/>
  <c r="A20892" i="9"/>
  <c r="A20891" i="9"/>
  <c r="A20890" i="9"/>
  <c r="A20889" i="9"/>
  <c r="A20888" i="9"/>
  <c r="A20887" i="9"/>
  <c r="A20886" i="9"/>
  <c r="A20885" i="9"/>
  <c r="A20884" i="9"/>
  <c r="A20883" i="9"/>
  <c r="A20882" i="9"/>
  <c r="A20881" i="9"/>
  <c r="A20880" i="9"/>
  <c r="A20879" i="9"/>
  <c r="A20878" i="9"/>
  <c r="A20877" i="9"/>
  <c r="A20876" i="9"/>
  <c r="A20875" i="9"/>
  <c r="A20874" i="9"/>
  <c r="A20873" i="9"/>
  <c r="A20872" i="9"/>
  <c r="A20871" i="9"/>
  <c r="A20870" i="9"/>
  <c r="A20869" i="9"/>
  <c r="A20868" i="9"/>
  <c r="A20867" i="9"/>
  <c r="A20866" i="9"/>
  <c r="A20865" i="9"/>
  <c r="A20864" i="9"/>
  <c r="A20863" i="9"/>
  <c r="A20862" i="9"/>
  <c r="A20861" i="9"/>
  <c r="A20860" i="9"/>
  <c r="A20859" i="9"/>
  <c r="A20858" i="9"/>
  <c r="A20857" i="9"/>
  <c r="A20856" i="9"/>
  <c r="A20855" i="9"/>
  <c r="A20854" i="9"/>
  <c r="A20853" i="9"/>
  <c r="A20852" i="9"/>
  <c r="A20851" i="9"/>
  <c r="A20850" i="9"/>
  <c r="A20849" i="9"/>
  <c r="A20848" i="9"/>
  <c r="A20847" i="9"/>
  <c r="A20846" i="9"/>
  <c r="A20845" i="9"/>
  <c r="A20844" i="9"/>
  <c r="A20843" i="9"/>
  <c r="A20842" i="9"/>
  <c r="A20841" i="9"/>
  <c r="A20840" i="9"/>
  <c r="A20839" i="9"/>
  <c r="A20838" i="9"/>
  <c r="A20837" i="9"/>
  <c r="A20836" i="9"/>
  <c r="A20835" i="9"/>
  <c r="A20834" i="9"/>
  <c r="A20833" i="9"/>
  <c r="A20832" i="9"/>
  <c r="A20831" i="9"/>
  <c r="A20830" i="9"/>
  <c r="A20829" i="9"/>
  <c r="A20828" i="9"/>
  <c r="A20827" i="9"/>
  <c r="A20826" i="9"/>
  <c r="A20825" i="9"/>
  <c r="A20824" i="9"/>
  <c r="A20823" i="9"/>
  <c r="A20822" i="9"/>
  <c r="A20821" i="9"/>
  <c r="A20820" i="9"/>
  <c r="A20819" i="9"/>
  <c r="A20818" i="9"/>
  <c r="A20817" i="9"/>
  <c r="A20816" i="9"/>
  <c r="A20815" i="9"/>
  <c r="A20814" i="9"/>
  <c r="A20813" i="9"/>
  <c r="A20812" i="9"/>
  <c r="A20811" i="9"/>
  <c r="A20810" i="9"/>
  <c r="A20809" i="9"/>
  <c r="A20808" i="9"/>
  <c r="A20807" i="9"/>
  <c r="A20806" i="9"/>
  <c r="A20805" i="9"/>
  <c r="A20804" i="9"/>
  <c r="A20803" i="9"/>
  <c r="A20802" i="9"/>
  <c r="A20801" i="9"/>
  <c r="A20800" i="9"/>
  <c r="A20799" i="9"/>
  <c r="A20798" i="9"/>
  <c r="A20797" i="9"/>
  <c r="A20796" i="9"/>
  <c r="A20795" i="9"/>
  <c r="A20794" i="9"/>
  <c r="A20793" i="9"/>
  <c r="A20792" i="9"/>
  <c r="A20791" i="9"/>
  <c r="A20790" i="9"/>
  <c r="A20789" i="9"/>
  <c r="A20788" i="9"/>
  <c r="A20787" i="9"/>
  <c r="A20786" i="9"/>
  <c r="A20785" i="9"/>
  <c r="A20784" i="9"/>
  <c r="A20783" i="9"/>
  <c r="A20782" i="9"/>
  <c r="A20781" i="9"/>
  <c r="A20780" i="9"/>
  <c r="A20779" i="9"/>
  <c r="A20778" i="9"/>
  <c r="A20777" i="9"/>
  <c r="A20776" i="9"/>
  <c r="A20775" i="9"/>
  <c r="A20774" i="9"/>
  <c r="A20773" i="9"/>
  <c r="A20772" i="9"/>
  <c r="A20771" i="9"/>
  <c r="A20770" i="9"/>
  <c r="A20769" i="9"/>
  <c r="A20768" i="9"/>
  <c r="A20767" i="9"/>
  <c r="A20766" i="9"/>
  <c r="A20765" i="9"/>
  <c r="A20764" i="9"/>
  <c r="A20763" i="9"/>
  <c r="A20762" i="9"/>
  <c r="A20761" i="9"/>
  <c r="A20760" i="9"/>
  <c r="A20759" i="9"/>
  <c r="A20758" i="9"/>
  <c r="A20757" i="9"/>
  <c r="A20756" i="9"/>
  <c r="A20755" i="9"/>
  <c r="A20754" i="9"/>
  <c r="A20753" i="9"/>
  <c r="A20752" i="9"/>
  <c r="A20751" i="9"/>
  <c r="A20750" i="9"/>
  <c r="A20749" i="9"/>
  <c r="A20748" i="9"/>
  <c r="A20747" i="9"/>
  <c r="A20746" i="9"/>
  <c r="A20745" i="9"/>
  <c r="A20744" i="9"/>
  <c r="A20743" i="9"/>
  <c r="A20742" i="9"/>
  <c r="A20741" i="9"/>
  <c r="A20740" i="9"/>
  <c r="A20739" i="9"/>
  <c r="A20738" i="9"/>
  <c r="A20737" i="9"/>
  <c r="A20736" i="9"/>
  <c r="A20735" i="9"/>
  <c r="A20734" i="9"/>
  <c r="A20733" i="9"/>
  <c r="A20732" i="9"/>
  <c r="A20731" i="9"/>
  <c r="A20730" i="9"/>
  <c r="A20729" i="9"/>
  <c r="A20728" i="9"/>
  <c r="A20727" i="9"/>
  <c r="A20726" i="9"/>
  <c r="A20725" i="9"/>
  <c r="A20724" i="9"/>
  <c r="A20723" i="9"/>
  <c r="A20722" i="9"/>
  <c r="A20721" i="9"/>
  <c r="A20720" i="9"/>
  <c r="A20719" i="9"/>
  <c r="A20718" i="9"/>
  <c r="A20717" i="9"/>
  <c r="A20716" i="9"/>
  <c r="A20715" i="9"/>
  <c r="A20714" i="9"/>
  <c r="A20713" i="9"/>
  <c r="A20712" i="9"/>
  <c r="A20711" i="9"/>
  <c r="A20710" i="9"/>
  <c r="A20709" i="9"/>
  <c r="A20708" i="9"/>
  <c r="A20707" i="9"/>
  <c r="A20706" i="9"/>
  <c r="A20705" i="9"/>
  <c r="A20704" i="9"/>
  <c r="A20703" i="9"/>
  <c r="A20702" i="9"/>
  <c r="A20701" i="9"/>
  <c r="A20700" i="9"/>
  <c r="A20699" i="9"/>
  <c r="A20698" i="9"/>
  <c r="A20697" i="9"/>
  <c r="A20696" i="9"/>
  <c r="A20695" i="9"/>
  <c r="A20694" i="9"/>
  <c r="A20693" i="9"/>
  <c r="A20692" i="9"/>
  <c r="A20691" i="9"/>
  <c r="A20690" i="9"/>
  <c r="A20689" i="9"/>
  <c r="A20688" i="9"/>
  <c r="A20687" i="9"/>
  <c r="A20686" i="9"/>
  <c r="A20685" i="9"/>
  <c r="A20684" i="9"/>
  <c r="A20683" i="9"/>
  <c r="A20682" i="9"/>
  <c r="A20681" i="9"/>
  <c r="A20680" i="9"/>
  <c r="A20679" i="9"/>
  <c r="A20678" i="9"/>
  <c r="A20677" i="9"/>
  <c r="A20676" i="9"/>
  <c r="A20675" i="9"/>
  <c r="A20674" i="9"/>
  <c r="A20673" i="9"/>
  <c r="A20672" i="9"/>
  <c r="A20671" i="9"/>
  <c r="A20670" i="9"/>
  <c r="A20669" i="9"/>
  <c r="A20668" i="9"/>
  <c r="A20667" i="9"/>
  <c r="A20666" i="9"/>
  <c r="A20665" i="9"/>
  <c r="A20664" i="9"/>
  <c r="A20663" i="9"/>
  <c r="A20662" i="9"/>
  <c r="A20661" i="9"/>
  <c r="A20660" i="9"/>
  <c r="A20659" i="9"/>
  <c r="A20658" i="9"/>
  <c r="A20657" i="9"/>
  <c r="A20656" i="9"/>
  <c r="A20655" i="9"/>
  <c r="A20654" i="9"/>
  <c r="A20653" i="9"/>
  <c r="A20652" i="9"/>
  <c r="A20651" i="9"/>
  <c r="A20650" i="9"/>
  <c r="A20649" i="9"/>
  <c r="A20648" i="9"/>
  <c r="A20647" i="9"/>
  <c r="A20646" i="9"/>
  <c r="A20645" i="9"/>
  <c r="A20644" i="9"/>
  <c r="A20643" i="9"/>
  <c r="A20642" i="9"/>
  <c r="A20641" i="9"/>
  <c r="A20640" i="9"/>
  <c r="A20639" i="9"/>
  <c r="A20638" i="9"/>
  <c r="A20637" i="9"/>
  <c r="A20636" i="9"/>
  <c r="A20635" i="9"/>
  <c r="A20634" i="9"/>
  <c r="A20633" i="9"/>
  <c r="A20632" i="9"/>
  <c r="A20631" i="9"/>
  <c r="A20630" i="9"/>
  <c r="A20629" i="9"/>
  <c r="A20628" i="9"/>
  <c r="A20627" i="9"/>
  <c r="A20626" i="9"/>
  <c r="A20625" i="9"/>
  <c r="A20624" i="9"/>
  <c r="A20623" i="9"/>
  <c r="A20622" i="9"/>
  <c r="A20621" i="9"/>
  <c r="A20620" i="9"/>
  <c r="A20619" i="9"/>
  <c r="A20618" i="9"/>
  <c r="A20617" i="9"/>
  <c r="A20616" i="9"/>
  <c r="A20615" i="9"/>
  <c r="A20614" i="9"/>
  <c r="A20613" i="9"/>
  <c r="A20612" i="9"/>
  <c r="A20611" i="9"/>
  <c r="A20610" i="9"/>
  <c r="A20609" i="9"/>
  <c r="A20608" i="9"/>
  <c r="A20607" i="9"/>
  <c r="A20606" i="9"/>
  <c r="A20605" i="9"/>
  <c r="A20604" i="9"/>
  <c r="A20603" i="9"/>
  <c r="A20602" i="9"/>
  <c r="A20601" i="9"/>
  <c r="A20600" i="9"/>
  <c r="A20599" i="9"/>
  <c r="A20598" i="9"/>
  <c r="A20597" i="9"/>
  <c r="A20596" i="9"/>
  <c r="A20595" i="9"/>
  <c r="A20594" i="9"/>
  <c r="A20593" i="9"/>
  <c r="A20592" i="9"/>
  <c r="A20591" i="9"/>
  <c r="A20590" i="9"/>
  <c r="A20589" i="9"/>
  <c r="A20588" i="9"/>
  <c r="A20587" i="9"/>
  <c r="A20586" i="9"/>
  <c r="A20585" i="9"/>
  <c r="A20584" i="9"/>
  <c r="A20583" i="9"/>
  <c r="A20582" i="9"/>
  <c r="A20581" i="9"/>
  <c r="A20580" i="9"/>
  <c r="A20579" i="9"/>
  <c r="A20578" i="9"/>
  <c r="A20577" i="9"/>
  <c r="A20576" i="9"/>
  <c r="A20575" i="9"/>
  <c r="A20574" i="9"/>
  <c r="A20573" i="9"/>
  <c r="A20572" i="9"/>
  <c r="A20571" i="9"/>
  <c r="A20570" i="9"/>
  <c r="A20569" i="9"/>
  <c r="A20568" i="9"/>
  <c r="A20567" i="9"/>
  <c r="A20566" i="9"/>
  <c r="A20565" i="9"/>
  <c r="A20564" i="9"/>
  <c r="A20563" i="9"/>
  <c r="A20562" i="9"/>
  <c r="A20561" i="9"/>
  <c r="A20560" i="9"/>
  <c r="A20559" i="9"/>
  <c r="A20558" i="9"/>
  <c r="A20557" i="9"/>
  <c r="A20556" i="9"/>
  <c r="A20555" i="9"/>
  <c r="A20554" i="9"/>
  <c r="A20553" i="9"/>
  <c r="A20552" i="9"/>
  <c r="A20551" i="9"/>
  <c r="A20550" i="9"/>
  <c r="A20549" i="9"/>
  <c r="A20548" i="9"/>
  <c r="A20547" i="9"/>
  <c r="A20546" i="9"/>
  <c r="A20545" i="9"/>
  <c r="A20544" i="9"/>
  <c r="A20543" i="9"/>
  <c r="A20542" i="9"/>
  <c r="A20541" i="9"/>
  <c r="A20540" i="9"/>
  <c r="A20539" i="9"/>
  <c r="A20538" i="9"/>
  <c r="A20537" i="9"/>
  <c r="A20536" i="9"/>
  <c r="A20535" i="9"/>
  <c r="A20534" i="9"/>
  <c r="A20533" i="9"/>
  <c r="A20532" i="9"/>
  <c r="A20531" i="9"/>
  <c r="A20530" i="9"/>
  <c r="A20529" i="9"/>
  <c r="A20528" i="9"/>
  <c r="A20527" i="9"/>
  <c r="A20526" i="9"/>
  <c r="A20525" i="9"/>
  <c r="A20524" i="9"/>
  <c r="A20523" i="9"/>
  <c r="A20522" i="9"/>
  <c r="A20521" i="9"/>
  <c r="A20520" i="9"/>
  <c r="A20519" i="9"/>
  <c r="A20518" i="9"/>
  <c r="A20517" i="9"/>
  <c r="A20516" i="9"/>
  <c r="A20515" i="9"/>
  <c r="A20514" i="9"/>
  <c r="A20513" i="9"/>
  <c r="A20512" i="9"/>
  <c r="A20511" i="9"/>
  <c r="A20510" i="9"/>
  <c r="A20509" i="9"/>
  <c r="A20508" i="9"/>
  <c r="A20507" i="9"/>
  <c r="A20506" i="9"/>
  <c r="A20505" i="9"/>
  <c r="A20504" i="9"/>
  <c r="A20503" i="9"/>
  <c r="A20502" i="9"/>
  <c r="A20501" i="9"/>
  <c r="A20500" i="9"/>
  <c r="A20499" i="9"/>
  <c r="A20498" i="9"/>
  <c r="A20497" i="9"/>
  <c r="A20496" i="9"/>
  <c r="A20495" i="9"/>
  <c r="A20494" i="9"/>
  <c r="A20493" i="9"/>
  <c r="A20492" i="9"/>
  <c r="A20491" i="9"/>
  <c r="A20490" i="9"/>
  <c r="A20489" i="9"/>
  <c r="A20488" i="9"/>
  <c r="A20487" i="9"/>
  <c r="A20486" i="9"/>
  <c r="A20485" i="9"/>
  <c r="A20484" i="9"/>
  <c r="A20483" i="9"/>
  <c r="A20482" i="9"/>
  <c r="A20481" i="9"/>
  <c r="A20480" i="9"/>
  <c r="A20479" i="9"/>
  <c r="A20478" i="9"/>
  <c r="A20477" i="9"/>
  <c r="A20476" i="9"/>
  <c r="A20475" i="9"/>
  <c r="A20474" i="9"/>
  <c r="A20473" i="9"/>
  <c r="A20472" i="9"/>
  <c r="A20471" i="9"/>
  <c r="A20470" i="9"/>
  <c r="A20469" i="9"/>
  <c r="A20468" i="9"/>
  <c r="A20467" i="9"/>
  <c r="A20466" i="9"/>
  <c r="A20465" i="9"/>
  <c r="A20464" i="9"/>
  <c r="A20463" i="9"/>
  <c r="A20462" i="9"/>
  <c r="A20461" i="9"/>
  <c r="A20460" i="9"/>
  <c r="A20459" i="9"/>
  <c r="A20458" i="9"/>
  <c r="A20457" i="9"/>
  <c r="A20456" i="9"/>
  <c r="A20455" i="9"/>
  <c r="A20454" i="9"/>
  <c r="A20453" i="9"/>
  <c r="A20452" i="9"/>
  <c r="A20451" i="9"/>
  <c r="A20450" i="9"/>
  <c r="A20449" i="9"/>
  <c r="A20448" i="9"/>
  <c r="A20447" i="9"/>
  <c r="A20446" i="9"/>
  <c r="A20445" i="9"/>
  <c r="A20444" i="9"/>
  <c r="A20443" i="9"/>
  <c r="A20442" i="9"/>
  <c r="A20441" i="9"/>
  <c r="A20440" i="9"/>
  <c r="A20439" i="9"/>
  <c r="A20438" i="9"/>
  <c r="A20437" i="9"/>
  <c r="A20436" i="9"/>
  <c r="A20435" i="9"/>
  <c r="A20434" i="9"/>
  <c r="A20433" i="9"/>
  <c r="A20432" i="9"/>
  <c r="A20431" i="9"/>
  <c r="A20430" i="9"/>
  <c r="A20429" i="9"/>
  <c r="A20428" i="9"/>
  <c r="A20427" i="9"/>
  <c r="A20426" i="9"/>
  <c r="A20425" i="9"/>
  <c r="A20424" i="9"/>
  <c r="A20423" i="9"/>
  <c r="A20422" i="9"/>
  <c r="A20421" i="9"/>
  <c r="A20420" i="9"/>
  <c r="A20419" i="9"/>
  <c r="A20418" i="9"/>
  <c r="A20417" i="9"/>
  <c r="A20416" i="9"/>
  <c r="A20415" i="9"/>
  <c r="A20414" i="9"/>
  <c r="A20413" i="9"/>
  <c r="A20412" i="9"/>
  <c r="A20411" i="9"/>
  <c r="A20410" i="9"/>
  <c r="A20409" i="9"/>
  <c r="A20408" i="9"/>
  <c r="A20407" i="9"/>
  <c r="A20406" i="9"/>
  <c r="A20405" i="9"/>
  <c r="A20404" i="9"/>
  <c r="A20403" i="9"/>
  <c r="A20402" i="9"/>
  <c r="A20401" i="9"/>
  <c r="A20400" i="9"/>
  <c r="A20399" i="9"/>
  <c r="A20398" i="9"/>
  <c r="A20397" i="9"/>
  <c r="A20396" i="9"/>
  <c r="A20395" i="9"/>
  <c r="A20394" i="9"/>
  <c r="A20393" i="9"/>
  <c r="A20392" i="9"/>
  <c r="A20391" i="9"/>
  <c r="A20390" i="9"/>
  <c r="A20389" i="9"/>
  <c r="A20388" i="9"/>
  <c r="A20387" i="9"/>
  <c r="A20386" i="9"/>
  <c r="A20385" i="9"/>
  <c r="A20384" i="9"/>
  <c r="A20383" i="9"/>
  <c r="A20382" i="9"/>
  <c r="A20381" i="9"/>
  <c r="A20380" i="9"/>
  <c r="A20379" i="9"/>
  <c r="A20378" i="9"/>
  <c r="A20377" i="9"/>
  <c r="A20376" i="9"/>
  <c r="A20375" i="9"/>
  <c r="A20374" i="9"/>
  <c r="A20373" i="9"/>
  <c r="A20372" i="9"/>
  <c r="A20371" i="9"/>
  <c r="A20370" i="9"/>
  <c r="A20369" i="9"/>
  <c r="A20368" i="9"/>
  <c r="A20367" i="9"/>
  <c r="A20366" i="9"/>
  <c r="A20365" i="9"/>
  <c r="A20364" i="9"/>
  <c r="A20363" i="9"/>
  <c r="A20362" i="9"/>
  <c r="A20361" i="9"/>
  <c r="A20360" i="9"/>
  <c r="A20359" i="9"/>
  <c r="A20358" i="9"/>
  <c r="A20357" i="9"/>
  <c r="A20356" i="9"/>
  <c r="A20355" i="9"/>
  <c r="A20354" i="9"/>
  <c r="A20353" i="9"/>
  <c r="A20352" i="9"/>
  <c r="A20351" i="9"/>
  <c r="A20350" i="9"/>
  <c r="A20349" i="9"/>
  <c r="A20348" i="9"/>
  <c r="A20347" i="9"/>
  <c r="A20346" i="9"/>
  <c r="A20345" i="9"/>
  <c r="A20344" i="9"/>
  <c r="A20343" i="9"/>
  <c r="A20342" i="9"/>
  <c r="A20341" i="9"/>
  <c r="A20340" i="9"/>
  <c r="A20339" i="9"/>
  <c r="A20338" i="9"/>
  <c r="A20337" i="9"/>
  <c r="A20336" i="9"/>
  <c r="A20335" i="9"/>
  <c r="A20334" i="9"/>
  <c r="A20333" i="9"/>
  <c r="A20332" i="9"/>
  <c r="A20331" i="9"/>
  <c r="A20330" i="9"/>
  <c r="A20329" i="9"/>
  <c r="A20328" i="9"/>
  <c r="A20327" i="9"/>
  <c r="A20326" i="9"/>
  <c r="A20325" i="9"/>
  <c r="A20324" i="9"/>
  <c r="A20323" i="9"/>
  <c r="A20322" i="9"/>
  <c r="A20321" i="9"/>
  <c r="A20320" i="9"/>
  <c r="A20319" i="9"/>
  <c r="A20318" i="9"/>
  <c r="A20317" i="9"/>
  <c r="A20316" i="9"/>
  <c r="A20315" i="9"/>
  <c r="A20314" i="9"/>
  <c r="A20313" i="9"/>
  <c r="A20312" i="9"/>
  <c r="A20311" i="9"/>
  <c r="A20310" i="9"/>
  <c r="A20309" i="9"/>
  <c r="A20308" i="9"/>
  <c r="A20307" i="9"/>
  <c r="A20306" i="9"/>
  <c r="A20305" i="9"/>
  <c r="A20304" i="9"/>
  <c r="A20303" i="9"/>
  <c r="A20302" i="9"/>
  <c r="A20301" i="9"/>
  <c r="A20300" i="9"/>
  <c r="A20299" i="9"/>
  <c r="A20298" i="9"/>
  <c r="A20297" i="9"/>
  <c r="A20296" i="9"/>
  <c r="A20295" i="9"/>
  <c r="A20294" i="9"/>
  <c r="A20293" i="9"/>
  <c r="A20292" i="9"/>
  <c r="A20291" i="9"/>
  <c r="A20290" i="9"/>
  <c r="A20289" i="9"/>
  <c r="A20288" i="9"/>
  <c r="A20287" i="9"/>
  <c r="A20286" i="9"/>
  <c r="A20285" i="9"/>
  <c r="A20284" i="9"/>
  <c r="A20283" i="9"/>
  <c r="A20282" i="9"/>
  <c r="A20281" i="9"/>
  <c r="A20280" i="9"/>
  <c r="A20279" i="9"/>
  <c r="A20278" i="9"/>
  <c r="A20277" i="9"/>
  <c r="A20276" i="9"/>
  <c r="A20275" i="9"/>
  <c r="A20274" i="9"/>
  <c r="A20273" i="9"/>
  <c r="A20272" i="9"/>
  <c r="A20271" i="9"/>
  <c r="A20270" i="9"/>
  <c r="A20269" i="9"/>
  <c r="A20268" i="9"/>
  <c r="A20267" i="9"/>
  <c r="A20266" i="9"/>
  <c r="A20265" i="9"/>
  <c r="A20264" i="9"/>
  <c r="A20263" i="9"/>
  <c r="A20262" i="9"/>
  <c r="A20261" i="9"/>
  <c r="A20260" i="9"/>
  <c r="A20259" i="9"/>
  <c r="A20258" i="9"/>
  <c r="A20257" i="9"/>
  <c r="A20256" i="9"/>
  <c r="A20255" i="9"/>
  <c r="A20254" i="9"/>
  <c r="A20253" i="9"/>
  <c r="A20252" i="9"/>
  <c r="A20251" i="9"/>
  <c r="A20250" i="9"/>
  <c r="A20249" i="9"/>
  <c r="A20248" i="9"/>
  <c r="A20247" i="9"/>
  <c r="A20246" i="9"/>
  <c r="A20245" i="9"/>
  <c r="A20244" i="9"/>
  <c r="A20243" i="9"/>
  <c r="A20242" i="9"/>
  <c r="A20241" i="9"/>
  <c r="A20240" i="9"/>
  <c r="A20239" i="9"/>
  <c r="A20238" i="9"/>
  <c r="A20237" i="9"/>
  <c r="A20236" i="9"/>
  <c r="A20235" i="9"/>
  <c r="A20234" i="9"/>
  <c r="A20233" i="9"/>
  <c r="A20232" i="9"/>
  <c r="A20231" i="9"/>
  <c r="A20230" i="9"/>
  <c r="A20229" i="9"/>
  <c r="A20228" i="9"/>
  <c r="A20227" i="9"/>
  <c r="A20226" i="9"/>
  <c r="A20225" i="9"/>
  <c r="A20224" i="9"/>
  <c r="A20223" i="9"/>
  <c r="A20222" i="9"/>
  <c r="A20221" i="9"/>
  <c r="A20220" i="9"/>
  <c r="A20219" i="9"/>
  <c r="A20218" i="9"/>
  <c r="A20217" i="9"/>
  <c r="A20216" i="9"/>
  <c r="A20215" i="9"/>
  <c r="A20214" i="9"/>
  <c r="A20213" i="9"/>
  <c r="A20212" i="9"/>
  <c r="A20211" i="9"/>
  <c r="A20210" i="9"/>
  <c r="A20209" i="9"/>
  <c r="A20208" i="9"/>
  <c r="A20207" i="9"/>
  <c r="A20206" i="9"/>
  <c r="A20205" i="9"/>
  <c r="A20204" i="9"/>
  <c r="A20203" i="9"/>
  <c r="A20202" i="9"/>
  <c r="A20201" i="9"/>
  <c r="A20200" i="9"/>
  <c r="A20199" i="9"/>
  <c r="A20198" i="9"/>
  <c r="A20197" i="9"/>
  <c r="A20196" i="9"/>
  <c r="A20195" i="9"/>
  <c r="A20194" i="9"/>
  <c r="A20193" i="9"/>
  <c r="A20192" i="9"/>
  <c r="A20191" i="9"/>
  <c r="A20190" i="9"/>
  <c r="A20189" i="9"/>
  <c r="A20188" i="9"/>
  <c r="A20187" i="9"/>
  <c r="A20186" i="9"/>
  <c r="A20185" i="9"/>
  <c r="A20184" i="9"/>
  <c r="A20183" i="9"/>
  <c r="A20182" i="9"/>
  <c r="A20181" i="9"/>
  <c r="A20180" i="9"/>
  <c r="A20179" i="9"/>
  <c r="A20178" i="9"/>
  <c r="A20177" i="9"/>
  <c r="A20176" i="9"/>
  <c r="A20175" i="9"/>
  <c r="A20174" i="9"/>
  <c r="A20173" i="9"/>
  <c r="A20172" i="9"/>
  <c r="A20171" i="9"/>
  <c r="A20170" i="9"/>
  <c r="A20169" i="9"/>
  <c r="A20168" i="9"/>
  <c r="A20167" i="9"/>
  <c r="A20166" i="9"/>
  <c r="A20165" i="9"/>
  <c r="A20164" i="9"/>
  <c r="A20163" i="9"/>
  <c r="A20162" i="9"/>
  <c r="A20161" i="9"/>
  <c r="A20160" i="9"/>
  <c r="A20159" i="9"/>
  <c r="A20158" i="9"/>
  <c r="A20157" i="9"/>
  <c r="A20156" i="9"/>
  <c r="A20155" i="9"/>
  <c r="A20154" i="9"/>
  <c r="A20153" i="9"/>
  <c r="A20152" i="9"/>
  <c r="A20151" i="9"/>
  <c r="A20150" i="9"/>
  <c r="A20149" i="9"/>
  <c r="A20148" i="9"/>
  <c r="A20147" i="9"/>
  <c r="A20146" i="9"/>
  <c r="A20145" i="9"/>
  <c r="A20144" i="9"/>
  <c r="A20143" i="9"/>
  <c r="A20142" i="9"/>
  <c r="A20141" i="9"/>
  <c r="A20140" i="9"/>
  <c r="A20139" i="9"/>
  <c r="A20138" i="9"/>
  <c r="A20137" i="9"/>
  <c r="A20136" i="9"/>
  <c r="A20135" i="9"/>
  <c r="A20134" i="9"/>
  <c r="A20133" i="9"/>
  <c r="A20132" i="9"/>
  <c r="A20131" i="9"/>
  <c r="A20130" i="9"/>
  <c r="A20129" i="9"/>
  <c r="A20128" i="9"/>
  <c r="A20127" i="9"/>
  <c r="A20126" i="9"/>
  <c r="A20125" i="9"/>
  <c r="A20124" i="9"/>
  <c r="A20123" i="9"/>
  <c r="A20122" i="9"/>
  <c r="A20121" i="9"/>
  <c r="A20120" i="9"/>
  <c r="A20119" i="9"/>
  <c r="A20118" i="9"/>
  <c r="A20117" i="9"/>
  <c r="A20116" i="9"/>
  <c r="A20115" i="9"/>
  <c r="A20114" i="9"/>
  <c r="A20113" i="9"/>
  <c r="A20112" i="9"/>
  <c r="A20111" i="9"/>
  <c r="A20110" i="9"/>
  <c r="A20109" i="9"/>
  <c r="A20108" i="9"/>
  <c r="A20107" i="9"/>
  <c r="A20106" i="9"/>
  <c r="A20105" i="9"/>
  <c r="A20104" i="9"/>
  <c r="A20103" i="9"/>
  <c r="A20102" i="9"/>
  <c r="A20101" i="9"/>
  <c r="A20100" i="9"/>
  <c r="A20099" i="9"/>
  <c r="A20098" i="9"/>
  <c r="A20097" i="9"/>
  <c r="A20096" i="9"/>
  <c r="A20095" i="9"/>
  <c r="A20094" i="9"/>
  <c r="A20093" i="9"/>
  <c r="A20092" i="9"/>
  <c r="A20091" i="9"/>
  <c r="A20090" i="9"/>
  <c r="A20089" i="9"/>
  <c r="A20088" i="9"/>
  <c r="A20087" i="9"/>
  <c r="A20086" i="9"/>
  <c r="A20085" i="9"/>
  <c r="A20084" i="9"/>
  <c r="A20083" i="9"/>
  <c r="A20082" i="9"/>
  <c r="A20081" i="9"/>
  <c r="A20080" i="9"/>
  <c r="A20079" i="9"/>
  <c r="A20078" i="9"/>
  <c r="A20077" i="9"/>
  <c r="A20076" i="9"/>
  <c r="A20075" i="9"/>
  <c r="A20074" i="9"/>
  <c r="A20073" i="9"/>
  <c r="A20072" i="9"/>
  <c r="A20071" i="9"/>
  <c r="A20070" i="9"/>
  <c r="A20069" i="9"/>
  <c r="A20068" i="9"/>
  <c r="A20067" i="9"/>
  <c r="A20066" i="9"/>
  <c r="A20065" i="9"/>
  <c r="A20064" i="9"/>
  <c r="A20063" i="9"/>
  <c r="A20062" i="9"/>
  <c r="A20061" i="9"/>
  <c r="A20060" i="9"/>
  <c r="A20059" i="9"/>
  <c r="A20058" i="9"/>
  <c r="A20057" i="9"/>
  <c r="A20056" i="9"/>
  <c r="A20055" i="9"/>
  <c r="A20054" i="9"/>
  <c r="A20053" i="9"/>
  <c r="A20052" i="9"/>
  <c r="A20051" i="9"/>
  <c r="A20050" i="9"/>
  <c r="A20049" i="9"/>
  <c r="A20048" i="9"/>
  <c r="A20047" i="9"/>
  <c r="A20046" i="9"/>
  <c r="A20045" i="9"/>
  <c r="A20044" i="9"/>
  <c r="A20043" i="9"/>
  <c r="A20042" i="9"/>
  <c r="A20041" i="9"/>
  <c r="A20040" i="9"/>
  <c r="A20039" i="9"/>
  <c r="A20038" i="9"/>
  <c r="A20037" i="9"/>
  <c r="A20036" i="9"/>
  <c r="A20035" i="9"/>
  <c r="A20034" i="9"/>
  <c r="A20033" i="9"/>
  <c r="A20032" i="9"/>
  <c r="A20031" i="9"/>
  <c r="A20030" i="9"/>
  <c r="A20029" i="9"/>
  <c r="A20028" i="9"/>
  <c r="A20027" i="9"/>
  <c r="A20026" i="9"/>
  <c r="A20025" i="9"/>
  <c r="A20024" i="9"/>
  <c r="A20023" i="9"/>
  <c r="A20022" i="9"/>
  <c r="A20021" i="9"/>
  <c r="A20020" i="9"/>
  <c r="A20019" i="9"/>
  <c r="A20018" i="9"/>
  <c r="A20017" i="9"/>
  <c r="A20016" i="9"/>
  <c r="A20015" i="9"/>
  <c r="A20014" i="9"/>
  <c r="A20013" i="9"/>
  <c r="A20012" i="9"/>
  <c r="A20011" i="9"/>
  <c r="A20010" i="9"/>
  <c r="A20009" i="9"/>
  <c r="A20008" i="9"/>
  <c r="A20007" i="9"/>
  <c r="A20006" i="9"/>
  <c r="A20005" i="9"/>
  <c r="A20004" i="9"/>
  <c r="A20003" i="9"/>
  <c r="A20002" i="9"/>
  <c r="A20001" i="9"/>
  <c r="A20000" i="9"/>
  <c r="A19999" i="9"/>
  <c r="A19998" i="9"/>
  <c r="A19997" i="9"/>
  <c r="A19996" i="9"/>
  <c r="A19995" i="9"/>
  <c r="A19994" i="9"/>
  <c r="A19993" i="9"/>
  <c r="A19992" i="9"/>
  <c r="A19991" i="9"/>
  <c r="A19990" i="9"/>
  <c r="A19989" i="9"/>
  <c r="A19988" i="9"/>
  <c r="A19987" i="9"/>
  <c r="A19986" i="9"/>
  <c r="A19985" i="9"/>
  <c r="A19984" i="9"/>
  <c r="A19983" i="9"/>
  <c r="A19982" i="9"/>
  <c r="A19981" i="9"/>
  <c r="A19980" i="9"/>
  <c r="A19979" i="9"/>
  <c r="A19978" i="9"/>
  <c r="A19977" i="9"/>
  <c r="A19976" i="9"/>
  <c r="A19975" i="9"/>
  <c r="A19974" i="9"/>
  <c r="A19973" i="9"/>
  <c r="A19972" i="9"/>
  <c r="A19971" i="9"/>
  <c r="A19970" i="9"/>
  <c r="A19969" i="9"/>
  <c r="A19968" i="9"/>
  <c r="A19967" i="9"/>
  <c r="A19966" i="9"/>
  <c r="A19965" i="9"/>
  <c r="A19964" i="9"/>
  <c r="A19963" i="9"/>
  <c r="A19962" i="9"/>
  <c r="A19961" i="9"/>
  <c r="A19960" i="9"/>
  <c r="A19959" i="9"/>
  <c r="A19958" i="9"/>
  <c r="A19957" i="9"/>
  <c r="A19956" i="9"/>
  <c r="A19955" i="9"/>
  <c r="A19954" i="9"/>
  <c r="A19953" i="9"/>
  <c r="A19952" i="9"/>
  <c r="A19951" i="9"/>
  <c r="A19950" i="9"/>
  <c r="A19949" i="9"/>
  <c r="A19948" i="9"/>
  <c r="A19947" i="9"/>
  <c r="A19946" i="9"/>
  <c r="A19945" i="9"/>
  <c r="A19944" i="9"/>
  <c r="A19943" i="9"/>
  <c r="A19942" i="9"/>
  <c r="A19941" i="9"/>
  <c r="A19940" i="9"/>
  <c r="A19939" i="9"/>
  <c r="A19938" i="9"/>
  <c r="A19937" i="9"/>
  <c r="A19936" i="9"/>
  <c r="A19935" i="9"/>
  <c r="A19934" i="9"/>
  <c r="A19933" i="9"/>
  <c r="A19932" i="9"/>
  <c r="A19931" i="9"/>
  <c r="A19930" i="9"/>
  <c r="A19929" i="9"/>
  <c r="A19928" i="9"/>
  <c r="A19927" i="9"/>
  <c r="A19926" i="9"/>
  <c r="A19925" i="9"/>
  <c r="A19924" i="9"/>
  <c r="A19923" i="9"/>
  <c r="A19922" i="9"/>
  <c r="A19921" i="9"/>
  <c r="A19920" i="9"/>
  <c r="A19919" i="9"/>
  <c r="A19918" i="9"/>
  <c r="A19917" i="9"/>
  <c r="A19916" i="9"/>
  <c r="A19915" i="9"/>
  <c r="A19914" i="9"/>
  <c r="A19913" i="9"/>
  <c r="A19912" i="9"/>
  <c r="A19911" i="9"/>
  <c r="A19910" i="9"/>
  <c r="A19909" i="9"/>
  <c r="A19908" i="9"/>
  <c r="A19907" i="9"/>
  <c r="A19906" i="9"/>
  <c r="A19905" i="9"/>
  <c r="A19904" i="9"/>
  <c r="A19903" i="9"/>
  <c r="A19902" i="9"/>
  <c r="A19901" i="9"/>
  <c r="A19900" i="9"/>
  <c r="A19899" i="9"/>
  <c r="A19898" i="9"/>
  <c r="A19897" i="9"/>
  <c r="A19896" i="9"/>
  <c r="A19895" i="9"/>
  <c r="A19894" i="9"/>
  <c r="A19893" i="9"/>
  <c r="A19892" i="9"/>
  <c r="A19891" i="9"/>
  <c r="A19890" i="9"/>
  <c r="A19889" i="9"/>
  <c r="A19888" i="9"/>
  <c r="A19887" i="9"/>
  <c r="A19886" i="9"/>
  <c r="A19885" i="9"/>
  <c r="A19884" i="9"/>
  <c r="A19883" i="9"/>
  <c r="A19882" i="9"/>
  <c r="A19881" i="9"/>
  <c r="A19880" i="9"/>
  <c r="A19879" i="9"/>
  <c r="A19878" i="9"/>
  <c r="A19877" i="9"/>
  <c r="A19876" i="9"/>
  <c r="A19875" i="9"/>
  <c r="A19874" i="9"/>
  <c r="A19873" i="9"/>
  <c r="A19872" i="9"/>
  <c r="A19871" i="9"/>
  <c r="A19870" i="9"/>
  <c r="A19869" i="9"/>
  <c r="A19868" i="9"/>
  <c r="A19867" i="9"/>
  <c r="A19866" i="9"/>
  <c r="A19865" i="9"/>
  <c r="A19864" i="9"/>
  <c r="A19863" i="9"/>
  <c r="A19862" i="9"/>
  <c r="A19861" i="9"/>
  <c r="A19860" i="9"/>
  <c r="A19859" i="9"/>
  <c r="A19858" i="9"/>
  <c r="A19857" i="9"/>
  <c r="A19856" i="9"/>
  <c r="A19855" i="9"/>
  <c r="A19854" i="9"/>
  <c r="A19853" i="9"/>
  <c r="A19852" i="9"/>
  <c r="A19851" i="9"/>
  <c r="A19850" i="9"/>
  <c r="A19849" i="9"/>
  <c r="A19848" i="9"/>
  <c r="A19847" i="9"/>
  <c r="A19846" i="9"/>
  <c r="A19845" i="9"/>
  <c r="A19844" i="9"/>
  <c r="A19843" i="9"/>
  <c r="A19842" i="9"/>
  <c r="A19841" i="9"/>
  <c r="A19840" i="9"/>
  <c r="A19839" i="9"/>
  <c r="A19838" i="9"/>
  <c r="A19837" i="9"/>
  <c r="A19836" i="9"/>
  <c r="A19835" i="9"/>
  <c r="A19834" i="9"/>
  <c r="A19833" i="9"/>
  <c r="A19832" i="9"/>
  <c r="A19831" i="9"/>
  <c r="A19830" i="9"/>
  <c r="A19829" i="9"/>
  <c r="A19828" i="9"/>
  <c r="A19827" i="9"/>
  <c r="A19826" i="9"/>
  <c r="A19825" i="9"/>
  <c r="A19824" i="9"/>
  <c r="A19823" i="9"/>
  <c r="A19822" i="9"/>
  <c r="A19821" i="9"/>
  <c r="A19820" i="9"/>
  <c r="A19819" i="9"/>
  <c r="A19818" i="9"/>
  <c r="A19817" i="9"/>
  <c r="A19816" i="9"/>
  <c r="A19815" i="9"/>
  <c r="A19814" i="9"/>
  <c r="A19813" i="9"/>
  <c r="A19812" i="9"/>
  <c r="A19811" i="9"/>
  <c r="A19810" i="9"/>
  <c r="A19809" i="9"/>
  <c r="A19808" i="9"/>
  <c r="A19807" i="9"/>
  <c r="A19806" i="9"/>
  <c r="A19805" i="9"/>
  <c r="A19804" i="9"/>
  <c r="A19803" i="9"/>
  <c r="A19802" i="9"/>
  <c r="A19801" i="9"/>
  <c r="A19800" i="9"/>
  <c r="A19799" i="9"/>
  <c r="A19798" i="9"/>
  <c r="A19797" i="9"/>
  <c r="A19796" i="9"/>
  <c r="A19795" i="9"/>
  <c r="A19794" i="9"/>
  <c r="A19793" i="9"/>
  <c r="A19792" i="9"/>
  <c r="A19791" i="9"/>
  <c r="A19790" i="9"/>
  <c r="A19789" i="9"/>
  <c r="A19788" i="9"/>
  <c r="A19787" i="9"/>
  <c r="A19786" i="9"/>
  <c r="A19785" i="9"/>
  <c r="A19784" i="9"/>
  <c r="A19783" i="9"/>
  <c r="A19782" i="9"/>
  <c r="A19781" i="9"/>
  <c r="A19780" i="9"/>
  <c r="A19779" i="9"/>
  <c r="A19778" i="9"/>
  <c r="A19777" i="9"/>
  <c r="A19776" i="9"/>
  <c r="A19775" i="9"/>
  <c r="A19774" i="9"/>
  <c r="A19773" i="9"/>
  <c r="A19772" i="9"/>
  <c r="A19771" i="9"/>
  <c r="A19770" i="9"/>
  <c r="A19769" i="9"/>
  <c r="A19768" i="9"/>
  <c r="A19767" i="9"/>
  <c r="A19766" i="9"/>
  <c r="A19765" i="9"/>
  <c r="A19764" i="9"/>
  <c r="A19763" i="9"/>
  <c r="A19762" i="9"/>
  <c r="A19761" i="9"/>
  <c r="A19760" i="9"/>
  <c r="A19759" i="9"/>
  <c r="A19758" i="9"/>
  <c r="A19757" i="9"/>
  <c r="A19756" i="9"/>
  <c r="A19755" i="9"/>
  <c r="A19754" i="9"/>
  <c r="A19753" i="9"/>
  <c r="A19752" i="9"/>
  <c r="A19751" i="9"/>
  <c r="A19750" i="9"/>
  <c r="A19749" i="9"/>
  <c r="A19748" i="9"/>
  <c r="A19747" i="9"/>
  <c r="A19746" i="9"/>
  <c r="A19745" i="9"/>
  <c r="A19744" i="9"/>
  <c r="A19743" i="9"/>
  <c r="A19742" i="9"/>
  <c r="A19741" i="9"/>
  <c r="A19740" i="9"/>
  <c r="A19739" i="9"/>
  <c r="A19738" i="9"/>
  <c r="A19737" i="9"/>
  <c r="A19736" i="9"/>
  <c r="A19735" i="9"/>
  <c r="A19734" i="9"/>
  <c r="A19733" i="9"/>
  <c r="A19732" i="9"/>
  <c r="A19731" i="9"/>
  <c r="A19730" i="9"/>
  <c r="A19729" i="9"/>
  <c r="A19728" i="9"/>
  <c r="A19727" i="9"/>
  <c r="A19726" i="9"/>
  <c r="A19725" i="9"/>
  <c r="A19724" i="9"/>
  <c r="A19723" i="9"/>
  <c r="A19722" i="9"/>
  <c r="A19721" i="9"/>
  <c r="A19720" i="9"/>
  <c r="A19719" i="9"/>
  <c r="A19718" i="9"/>
  <c r="A19717" i="9"/>
  <c r="A19716" i="9"/>
  <c r="A19715" i="9"/>
  <c r="A19714" i="9"/>
  <c r="A19713" i="9"/>
  <c r="A19712" i="9"/>
  <c r="A19711" i="9"/>
  <c r="A19710" i="9"/>
  <c r="A19709" i="9"/>
  <c r="A19708" i="9"/>
  <c r="A19707" i="9"/>
  <c r="A19706" i="9"/>
  <c r="A19705" i="9"/>
  <c r="A19704" i="9"/>
  <c r="A19703" i="9"/>
  <c r="A19702" i="9"/>
  <c r="A19701" i="9"/>
  <c r="A19700" i="9"/>
  <c r="A19699" i="9"/>
  <c r="A19698" i="9"/>
  <c r="A19697" i="9"/>
  <c r="A19696" i="9"/>
  <c r="A19695" i="9"/>
  <c r="A19694" i="9"/>
  <c r="A19693" i="9"/>
  <c r="A19692" i="9"/>
  <c r="A19691" i="9"/>
  <c r="A19690" i="9"/>
  <c r="A19689" i="9"/>
  <c r="A19688" i="9"/>
  <c r="A19687" i="9"/>
  <c r="A19686" i="9"/>
  <c r="A19685" i="9"/>
  <c r="A19684" i="9"/>
  <c r="A19683" i="9"/>
  <c r="A19682" i="9"/>
  <c r="A19681" i="9"/>
  <c r="A19680" i="9"/>
  <c r="A19679" i="9"/>
  <c r="A19678" i="9"/>
  <c r="A19677" i="9"/>
  <c r="A19676" i="9"/>
  <c r="A19675" i="9"/>
  <c r="A19674" i="9"/>
  <c r="A19673" i="9"/>
  <c r="A19672" i="9"/>
  <c r="A19671" i="9"/>
  <c r="A19670" i="9"/>
  <c r="A19669" i="9"/>
  <c r="A19668" i="9"/>
  <c r="A19667" i="9"/>
  <c r="A19666" i="9"/>
  <c r="A19665" i="9"/>
  <c r="A19664" i="9"/>
  <c r="A19663" i="9"/>
  <c r="A19662" i="9"/>
  <c r="A19661" i="9"/>
  <c r="A19660" i="9"/>
  <c r="A19659" i="9"/>
  <c r="A19658" i="9"/>
  <c r="A19657" i="9"/>
  <c r="A19656" i="9"/>
  <c r="A19655" i="9"/>
  <c r="A19654" i="9"/>
  <c r="A19653" i="9"/>
  <c r="A19652" i="9"/>
  <c r="A19651" i="9"/>
  <c r="A19650" i="9"/>
  <c r="A19649" i="9"/>
  <c r="A19648" i="9"/>
  <c r="A19647" i="9"/>
  <c r="A19646" i="9"/>
  <c r="A19645" i="9"/>
  <c r="A19644" i="9"/>
  <c r="A19643" i="9"/>
  <c r="A19642" i="9"/>
  <c r="A19641" i="9"/>
  <c r="A19640" i="9"/>
  <c r="A19639" i="9"/>
  <c r="A19638" i="9"/>
  <c r="A19637" i="9"/>
  <c r="A19636" i="9"/>
  <c r="A19635" i="9"/>
  <c r="A19634" i="9"/>
  <c r="A19633" i="9"/>
  <c r="A19632" i="9"/>
  <c r="A19631" i="9"/>
  <c r="A19630" i="9"/>
  <c r="A19629" i="9"/>
  <c r="A19628" i="9"/>
  <c r="A19627" i="9"/>
  <c r="A19626" i="9"/>
  <c r="A19625" i="9"/>
  <c r="A19624" i="9"/>
  <c r="A19623" i="9"/>
  <c r="A19622" i="9"/>
  <c r="A19621" i="9"/>
  <c r="A19620" i="9"/>
  <c r="A19619" i="9"/>
  <c r="A19618" i="9"/>
  <c r="A19617" i="9"/>
  <c r="A19616" i="9"/>
  <c r="A19615" i="9"/>
  <c r="A19614" i="9"/>
  <c r="A19613" i="9"/>
  <c r="A19612" i="9"/>
  <c r="A19611" i="9"/>
  <c r="A19610" i="9"/>
  <c r="A19609" i="9"/>
  <c r="A19608" i="9"/>
  <c r="A19607" i="9"/>
  <c r="A19606" i="9"/>
  <c r="A19605" i="9"/>
  <c r="A19604" i="9"/>
  <c r="A19603" i="9"/>
  <c r="A19602" i="9"/>
  <c r="A19601" i="9"/>
  <c r="A19600" i="9"/>
  <c r="A19599" i="9"/>
  <c r="A19598" i="9"/>
  <c r="A19597" i="9"/>
  <c r="A19596" i="9"/>
  <c r="A19595" i="9"/>
  <c r="A19594" i="9"/>
  <c r="A19593" i="9"/>
  <c r="A19592" i="9"/>
  <c r="A19591" i="9"/>
  <c r="A19590" i="9"/>
  <c r="A19589" i="9"/>
  <c r="A19588" i="9"/>
  <c r="A19587" i="9"/>
  <c r="A19586" i="9"/>
  <c r="A19585" i="9"/>
  <c r="A19584" i="9"/>
  <c r="A19583" i="9"/>
  <c r="A19582" i="9"/>
  <c r="A19581" i="9"/>
  <c r="A19580" i="9"/>
  <c r="A19579" i="9"/>
  <c r="A19578" i="9"/>
  <c r="A19577" i="9"/>
  <c r="A19576" i="9"/>
  <c r="A19575" i="9"/>
  <c r="A19574" i="9"/>
  <c r="A19573" i="9"/>
  <c r="A19572" i="9"/>
  <c r="A19571" i="9"/>
  <c r="A19570" i="9"/>
  <c r="A19569" i="9"/>
  <c r="A19568" i="9"/>
  <c r="A19567" i="9"/>
  <c r="A19566" i="9"/>
  <c r="A19565" i="9"/>
  <c r="A19564" i="9"/>
  <c r="A19563" i="9"/>
  <c r="A19562" i="9"/>
  <c r="A19561" i="9"/>
  <c r="A19560" i="9"/>
  <c r="A19559" i="9"/>
  <c r="A19558" i="9"/>
  <c r="A19557" i="9"/>
  <c r="A19556" i="9"/>
  <c r="A19555" i="9"/>
  <c r="A19554" i="9"/>
  <c r="A19553" i="9"/>
  <c r="A19552" i="9"/>
  <c r="A19551" i="9"/>
  <c r="A19550" i="9"/>
  <c r="A19549" i="9"/>
  <c r="A19548" i="9"/>
  <c r="A19547" i="9"/>
  <c r="A19546" i="9"/>
  <c r="A19545" i="9"/>
  <c r="A19544" i="9"/>
  <c r="A19543" i="9"/>
  <c r="A19542" i="9"/>
  <c r="A19541" i="9"/>
  <c r="A19540" i="9"/>
  <c r="A19539" i="9"/>
  <c r="A19538" i="9"/>
  <c r="A19537" i="9"/>
  <c r="A19536" i="9"/>
  <c r="A19535" i="9"/>
  <c r="A19534" i="9"/>
  <c r="A19533" i="9"/>
  <c r="A19532" i="9"/>
  <c r="A19531" i="9"/>
  <c r="A19530" i="9"/>
  <c r="A19529" i="9"/>
  <c r="A19528" i="9"/>
  <c r="A19527" i="9"/>
  <c r="A19526" i="9"/>
  <c r="A19525" i="9"/>
  <c r="A19524" i="9"/>
  <c r="A19523" i="9"/>
  <c r="A19522" i="9"/>
  <c r="A19521" i="9"/>
  <c r="A19520" i="9"/>
  <c r="A19519" i="9"/>
  <c r="A19518" i="9"/>
  <c r="A19517" i="9"/>
  <c r="A19516" i="9"/>
  <c r="A19515" i="9"/>
  <c r="A19514" i="9"/>
  <c r="A19513" i="9"/>
  <c r="A19512" i="9"/>
  <c r="A19511" i="9"/>
  <c r="A19510" i="9"/>
  <c r="A19509" i="9"/>
  <c r="A19508" i="9"/>
  <c r="A19507" i="9"/>
  <c r="A19506" i="9"/>
  <c r="A19505" i="9"/>
  <c r="A19504" i="9"/>
  <c r="A19503" i="9"/>
  <c r="A19502" i="9"/>
  <c r="A19501" i="9"/>
  <c r="A19500" i="9"/>
  <c r="A19499" i="9"/>
  <c r="A19498" i="9"/>
  <c r="A19497" i="9"/>
  <c r="A19496" i="9"/>
  <c r="A19495" i="9"/>
  <c r="A19494" i="9"/>
  <c r="A19493" i="9"/>
  <c r="A19492" i="9"/>
  <c r="A19491" i="9"/>
  <c r="A19490" i="9"/>
  <c r="A19489" i="9"/>
  <c r="A19488" i="9"/>
  <c r="A19487" i="9"/>
  <c r="A19486" i="9"/>
  <c r="A19485" i="9"/>
  <c r="A19484" i="9"/>
  <c r="A19483" i="9"/>
  <c r="A19482" i="9"/>
  <c r="A19481" i="9"/>
  <c r="A19480" i="9"/>
  <c r="A19479" i="9"/>
  <c r="A19478" i="9"/>
  <c r="A19477" i="9"/>
  <c r="A19476" i="9"/>
  <c r="A19475" i="9"/>
  <c r="A19474" i="9"/>
  <c r="A19473" i="9"/>
  <c r="A19472" i="9"/>
  <c r="A19471" i="9"/>
  <c r="A19470" i="9"/>
  <c r="A19469" i="9"/>
  <c r="A19468" i="9"/>
  <c r="A19467" i="9"/>
  <c r="A19466" i="9"/>
  <c r="A19465" i="9"/>
  <c r="A19464" i="9"/>
  <c r="A19463" i="9"/>
  <c r="A19462" i="9"/>
  <c r="A19461" i="9"/>
  <c r="A19460" i="9"/>
  <c r="A19459" i="9"/>
  <c r="A19458" i="9"/>
  <c r="A19457" i="9"/>
  <c r="A19456" i="9"/>
  <c r="A19455" i="9"/>
  <c r="A19454" i="9"/>
  <c r="A19453" i="9"/>
  <c r="A19452" i="9"/>
  <c r="A19451" i="9"/>
  <c r="A19450" i="9"/>
  <c r="A19449" i="9"/>
  <c r="A19448" i="9"/>
  <c r="A19447" i="9"/>
  <c r="A19446" i="9"/>
  <c r="A19445" i="9"/>
  <c r="A19444" i="9"/>
  <c r="A19443" i="9"/>
  <c r="A19442" i="9"/>
  <c r="A19441" i="9"/>
  <c r="A19440" i="9"/>
  <c r="A19439" i="9"/>
  <c r="A19438" i="9"/>
  <c r="A19437" i="9"/>
  <c r="A19436" i="9"/>
  <c r="A19435" i="9"/>
  <c r="A19434" i="9"/>
  <c r="A19433" i="9"/>
  <c r="A19432" i="9"/>
  <c r="A19431" i="9"/>
  <c r="A19430" i="9"/>
  <c r="A19429" i="9"/>
  <c r="A19428" i="9"/>
  <c r="A19427" i="9"/>
  <c r="A19426" i="9"/>
  <c r="A19425" i="9"/>
  <c r="A19424" i="9"/>
  <c r="A19423" i="9"/>
  <c r="A19422" i="9"/>
  <c r="A19421" i="9"/>
  <c r="A19420" i="9"/>
  <c r="A19419" i="9"/>
  <c r="A19418" i="9"/>
  <c r="A19417" i="9"/>
  <c r="A19416" i="9"/>
  <c r="A19415" i="9"/>
  <c r="A19414" i="9"/>
  <c r="A19413" i="9"/>
  <c r="A19412" i="9"/>
  <c r="A19411" i="9"/>
  <c r="A19410" i="9"/>
  <c r="A19409" i="9"/>
  <c r="A19408" i="9"/>
  <c r="A19407" i="9"/>
  <c r="A19406" i="9"/>
  <c r="A19405" i="9"/>
  <c r="A19404" i="9"/>
  <c r="A19403" i="9"/>
  <c r="A19402" i="9"/>
  <c r="A19401" i="9"/>
  <c r="A19400" i="9"/>
  <c r="A19399" i="9"/>
  <c r="A19398" i="9"/>
  <c r="A19397" i="9"/>
  <c r="A19396" i="9"/>
  <c r="A19395" i="9"/>
  <c r="A19394" i="9"/>
  <c r="A19393" i="9"/>
  <c r="A19392" i="9"/>
  <c r="A19391" i="9"/>
  <c r="A19390" i="9"/>
  <c r="A19389" i="9"/>
  <c r="A19388" i="9"/>
  <c r="A19387" i="9"/>
  <c r="A19386" i="9"/>
  <c r="A19385" i="9"/>
  <c r="A19384" i="9"/>
  <c r="A19383" i="9"/>
  <c r="A19382" i="9"/>
  <c r="A19381" i="9"/>
  <c r="A19380" i="9"/>
  <c r="A19379" i="9"/>
  <c r="A19378" i="9"/>
  <c r="A19377" i="9"/>
  <c r="A19376" i="9"/>
  <c r="A19375" i="9"/>
  <c r="A19374" i="9"/>
  <c r="A19373" i="9"/>
  <c r="A19372" i="9"/>
  <c r="A19371" i="9"/>
  <c r="A19370" i="9"/>
  <c r="A19369" i="9"/>
  <c r="A19368" i="9"/>
  <c r="A19367" i="9"/>
  <c r="A19366" i="9"/>
  <c r="A19365" i="9"/>
  <c r="A19364" i="9"/>
  <c r="A19363" i="9"/>
  <c r="A19362" i="9"/>
  <c r="A19361" i="9"/>
  <c r="A19360" i="9"/>
  <c r="A19359" i="9"/>
  <c r="A19358" i="9"/>
  <c r="A19357" i="9"/>
  <c r="A19356" i="9"/>
  <c r="A19355" i="9"/>
  <c r="A19354" i="9"/>
  <c r="A19353" i="9"/>
  <c r="A19352" i="9"/>
  <c r="A19351" i="9"/>
  <c r="A19350" i="9"/>
  <c r="A19349" i="9"/>
  <c r="A19348" i="9"/>
  <c r="A19347" i="9"/>
  <c r="A19346" i="9"/>
  <c r="A19345" i="9"/>
  <c r="A19344" i="9"/>
  <c r="A19343" i="9"/>
  <c r="A19342" i="9"/>
  <c r="A19341" i="9"/>
  <c r="A19340" i="9"/>
  <c r="A19339" i="9"/>
  <c r="A19338" i="9"/>
  <c r="A19337" i="9"/>
  <c r="A19336" i="9"/>
  <c r="A19335" i="9"/>
  <c r="A19334" i="9"/>
  <c r="A19333" i="9"/>
  <c r="A19332" i="9"/>
  <c r="A19331" i="9"/>
  <c r="A19330" i="9"/>
  <c r="A19329" i="9"/>
  <c r="A19328" i="9"/>
  <c r="A19327" i="9"/>
  <c r="A19326" i="9"/>
  <c r="A19325" i="9"/>
  <c r="A19324" i="9"/>
  <c r="A19323" i="9"/>
  <c r="A19322" i="9"/>
  <c r="A19321" i="9"/>
  <c r="A19320" i="9"/>
  <c r="A19319" i="9"/>
  <c r="A19318" i="9"/>
  <c r="A19317" i="9"/>
  <c r="A19316" i="9"/>
  <c r="A19315" i="9"/>
  <c r="A19314" i="9"/>
  <c r="A19313" i="9"/>
  <c r="A19312" i="9"/>
  <c r="A19311" i="9"/>
  <c r="A19310" i="9"/>
  <c r="A19309" i="9"/>
  <c r="A19308" i="9"/>
  <c r="A19307" i="9"/>
  <c r="A19306" i="9"/>
  <c r="A19305" i="9"/>
  <c r="A19304" i="9"/>
  <c r="A19303" i="9"/>
  <c r="A19302" i="9"/>
  <c r="A19301" i="9"/>
  <c r="A19300" i="9"/>
  <c r="A19299" i="9"/>
  <c r="A19298" i="9"/>
  <c r="A19297" i="9"/>
  <c r="A19296" i="9"/>
  <c r="A19295" i="9"/>
  <c r="A19294" i="9"/>
  <c r="A19293" i="9"/>
  <c r="A19292" i="9"/>
  <c r="A19291" i="9"/>
  <c r="A19290" i="9"/>
  <c r="A19289" i="9"/>
  <c r="A19288" i="9"/>
  <c r="A19287" i="9"/>
  <c r="A19286" i="9"/>
  <c r="A19285" i="9"/>
  <c r="A19284" i="9"/>
  <c r="A19283" i="9"/>
  <c r="A19282" i="9"/>
  <c r="A19281" i="9"/>
  <c r="A19280" i="9"/>
  <c r="A19279" i="9"/>
  <c r="A19278" i="9"/>
  <c r="A19277" i="9"/>
  <c r="A19276" i="9"/>
  <c r="A19275" i="9"/>
  <c r="A19274" i="9"/>
  <c r="A19273" i="9"/>
  <c r="A19272" i="9"/>
  <c r="A19271" i="9"/>
  <c r="A19270" i="9"/>
  <c r="A19269" i="9"/>
  <c r="A19268" i="9"/>
  <c r="A19267" i="9"/>
  <c r="A19266" i="9"/>
  <c r="A19265" i="9"/>
  <c r="A19264" i="9"/>
  <c r="A19263" i="9"/>
  <c r="A19262" i="9"/>
  <c r="A19261" i="9"/>
  <c r="A19260" i="9"/>
  <c r="A19259" i="9"/>
  <c r="A19258" i="9"/>
  <c r="A19257" i="9"/>
  <c r="A19256" i="9"/>
  <c r="A19255" i="9"/>
  <c r="A19254" i="9"/>
  <c r="A19253" i="9"/>
  <c r="A19252" i="9"/>
  <c r="A19251" i="9"/>
  <c r="A19250" i="9"/>
  <c r="A19249" i="9"/>
  <c r="A19248" i="9"/>
  <c r="A19247" i="9"/>
  <c r="A19246" i="9"/>
  <c r="A19245" i="9"/>
  <c r="A19244" i="9"/>
  <c r="A19243" i="9"/>
  <c r="A19242" i="9"/>
  <c r="A19241" i="9"/>
  <c r="A19240" i="9"/>
  <c r="A19239" i="9"/>
  <c r="A19238" i="9"/>
  <c r="A19237" i="9"/>
  <c r="A19236" i="9"/>
  <c r="A19235" i="9"/>
  <c r="A19234" i="9"/>
  <c r="A19233" i="9"/>
  <c r="A19232" i="9"/>
  <c r="A19231" i="9"/>
  <c r="A19230" i="9"/>
  <c r="A19229" i="9"/>
  <c r="A19228" i="9"/>
  <c r="A19227" i="9"/>
  <c r="A19226" i="9"/>
  <c r="A19225" i="9"/>
  <c r="A19224" i="9"/>
  <c r="A19223" i="9"/>
  <c r="A19222" i="9"/>
  <c r="A19221" i="9"/>
  <c r="A19220" i="9"/>
  <c r="A19219" i="9"/>
  <c r="A19218" i="9"/>
  <c r="A19217" i="9"/>
  <c r="A19216" i="9"/>
  <c r="A19215" i="9"/>
  <c r="A19214" i="9"/>
  <c r="A19213" i="9"/>
  <c r="A19212" i="9"/>
  <c r="A19211" i="9"/>
  <c r="A19210" i="9"/>
  <c r="A19209" i="9"/>
  <c r="A19208" i="9"/>
  <c r="A19207" i="9"/>
  <c r="A19206" i="9"/>
  <c r="A19205" i="9"/>
  <c r="A19204" i="9"/>
  <c r="A19203" i="9"/>
  <c r="A19202" i="9"/>
  <c r="A19201" i="9"/>
  <c r="A19200" i="9"/>
  <c r="A19199" i="9"/>
  <c r="A19198" i="9"/>
  <c r="A19197" i="9"/>
  <c r="A19196" i="9"/>
  <c r="A19195" i="9"/>
  <c r="A19194" i="9"/>
  <c r="A19193" i="9"/>
  <c r="A19192" i="9"/>
  <c r="A19191" i="9"/>
  <c r="A19190" i="9"/>
  <c r="A19189" i="9"/>
  <c r="A19188" i="9"/>
  <c r="A19187" i="9"/>
  <c r="A19186" i="9"/>
  <c r="A19185" i="9"/>
  <c r="A19184" i="9"/>
  <c r="A19183" i="9"/>
  <c r="A19182" i="9"/>
  <c r="A19181" i="9"/>
  <c r="A19180" i="9"/>
  <c r="A19179" i="9"/>
  <c r="A19178" i="9"/>
  <c r="A19177" i="9"/>
  <c r="A19176" i="9"/>
  <c r="A19175" i="9"/>
  <c r="A19174" i="9"/>
  <c r="A19173" i="9"/>
  <c r="A19172" i="9"/>
  <c r="A19171" i="9"/>
  <c r="A19170" i="9"/>
  <c r="A19169" i="9"/>
  <c r="A19168" i="9"/>
  <c r="A19167" i="9"/>
  <c r="A19166" i="9"/>
  <c r="A19165" i="9"/>
  <c r="A19164" i="9"/>
  <c r="A19163" i="9"/>
  <c r="A19162" i="9"/>
  <c r="A19161" i="9"/>
  <c r="A19160" i="9"/>
  <c r="A19159" i="9"/>
  <c r="A19158" i="9"/>
  <c r="A19157" i="9"/>
  <c r="A19156" i="9"/>
  <c r="A19155" i="9"/>
  <c r="A19154" i="9"/>
  <c r="A19153" i="9"/>
  <c r="A19152" i="9"/>
  <c r="A19151" i="9"/>
  <c r="A19150" i="9"/>
  <c r="A19149" i="9"/>
  <c r="A19148" i="9"/>
  <c r="A19147" i="9"/>
  <c r="A19146" i="9"/>
  <c r="A19145" i="9"/>
  <c r="A19144" i="9"/>
  <c r="A19143" i="9"/>
  <c r="A19142" i="9"/>
  <c r="A19141" i="9"/>
  <c r="A19140" i="9"/>
  <c r="A19139" i="9"/>
  <c r="A19138" i="9"/>
  <c r="A19137" i="9"/>
  <c r="A19136" i="9"/>
  <c r="A19135" i="9"/>
  <c r="A19134" i="9"/>
  <c r="A19133" i="9"/>
  <c r="A19132" i="9"/>
  <c r="A19131" i="9"/>
  <c r="A19130" i="9"/>
  <c r="A19129" i="9"/>
  <c r="A19128" i="9"/>
  <c r="A19127" i="9"/>
  <c r="A19126" i="9"/>
  <c r="A19125" i="9"/>
  <c r="A19124" i="9"/>
  <c r="A19123" i="9"/>
  <c r="A19122" i="9"/>
  <c r="A19121" i="9"/>
  <c r="A19120" i="9"/>
  <c r="A19119" i="9"/>
  <c r="A19118" i="9"/>
  <c r="A19117" i="9"/>
  <c r="A19116" i="9"/>
  <c r="A19115" i="9"/>
  <c r="A19114" i="9"/>
  <c r="A19113" i="9"/>
  <c r="A19112" i="9"/>
  <c r="A19111" i="9"/>
  <c r="A19110" i="9"/>
  <c r="A19109" i="9"/>
  <c r="A19108" i="9"/>
  <c r="A19107" i="9"/>
  <c r="A19106" i="9"/>
  <c r="A19105" i="9"/>
  <c r="A19104" i="9"/>
  <c r="A19103" i="9"/>
  <c r="A19102" i="9"/>
  <c r="A19101" i="9"/>
  <c r="A19100" i="9"/>
  <c r="A19099" i="9"/>
  <c r="A19098" i="9"/>
  <c r="A19097" i="9"/>
  <c r="A19096" i="9"/>
  <c r="A19095" i="9"/>
  <c r="A19094" i="9"/>
  <c r="A19093" i="9"/>
  <c r="A19092" i="9"/>
  <c r="A19091" i="9"/>
  <c r="A19090" i="9"/>
  <c r="A19089" i="9"/>
  <c r="A19088" i="9"/>
  <c r="A19087" i="9"/>
  <c r="A19086" i="9"/>
  <c r="A19085" i="9"/>
  <c r="A19084" i="9"/>
  <c r="A19083" i="9"/>
  <c r="A19082" i="9"/>
  <c r="A19081" i="9"/>
  <c r="A19080" i="9"/>
  <c r="A19079" i="9"/>
  <c r="A19078" i="9"/>
  <c r="A19077" i="9"/>
  <c r="A19076" i="9"/>
  <c r="A19075" i="9"/>
  <c r="A19074" i="9"/>
  <c r="A19073" i="9"/>
  <c r="A19072" i="9"/>
  <c r="A19071" i="9"/>
  <c r="A19070" i="9"/>
  <c r="A19069" i="9"/>
  <c r="A19068" i="9"/>
  <c r="A19067" i="9"/>
  <c r="A19066" i="9"/>
  <c r="A19065" i="9"/>
  <c r="A19064" i="9"/>
  <c r="A19063" i="9"/>
  <c r="A19062" i="9"/>
  <c r="A19061" i="9"/>
  <c r="A19060" i="9"/>
  <c r="A19059" i="9"/>
  <c r="A19058" i="9"/>
  <c r="A19057" i="9"/>
  <c r="A19056" i="9"/>
  <c r="A19055" i="9"/>
  <c r="A19054" i="9"/>
  <c r="A19053" i="9"/>
  <c r="A19052" i="9"/>
  <c r="A19051" i="9"/>
  <c r="A19050" i="9"/>
  <c r="A19049" i="9"/>
  <c r="A19048" i="9"/>
  <c r="A19047" i="9"/>
  <c r="A19046" i="9"/>
  <c r="A19045" i="9"/>
  <c r="A19044" i="9"/>
  <c r="A19043" i="9"/>
  <c r="A19042" i="9"/>
  <c r="A19041" i="9"/>
  <c r="A19040" i="9"/>
  <c r="A19039" i="9"/>
  <c r="A19038" i="9"/>
  <c r="A19037" i="9"/>
  <c r="A19036" i="9"/>
  <c r="A19035" i="9"/>
  <c r="A19034" i="9"/>
  <c r="A19033" i="9"/>
  <c r="A19032" i="9"/>
  <c r="A19031" i="9"/>
  <c r="A19030" i="9"/>
  <c r="A19029" i="9"/>
  <c r="A19028" i="9"/>
  <c r="A19027" i="9"/>
  <c r="A19026" i="9"/>
  <c r="A19025" i="9"/>
  <c r="A19024" i="9"/>
  <c r="A19023" i="9"/>
  <c r="A19022" i="9"/>
  <c r="A19021" i="9"/>
  <c r="A19020" i="9"/>
  <c r="A19019" i="9"/>
  <c r="A19018" i="9"/>
  <c r="A19017" i="9"/>
  <c r="A19016" i="9"/>
  <c r="A19015" i="9"/>
  <c r="A19014" i="9"/>
  <c r="A19013" i="9"/>
  <c r="A19012" i="9"/>
  <c r="A19011" i="9"/>
  <c r="A19010" i="9"/>
  <c r="A19009" i="9"/>
  <c r="A19008" i="9"/>
  <c r="A19007" i="9"/>
  <c r="A19006" i="9"/>
  <c r="A19005" i="9"/>
  <c r="A19004" i="9"/>
  <c r="A19003" i="9"/>
  <c r="A19002" i="9"/>
  <c r="A19001" i="9"/>
  <c r="A19000" i="9"/>
  <c r="A18999" i="9"/>
  <c r="A18998" i="9"/>
  <c r="A18997" i="9"/>
  <c r="A18996" i="9"/>
  <c r="A18995" i="9"/>
  <c r="A18994" i="9"/>
  <c r="A18993" i="9"/>
  <c r="A18992" i="9"/>
  <c r="A18991" i="9"/>
  <c r="A18990" i="9"/>
  <c r="A18989" i="9"/>
  <c r="A18988" i="9"/>
  <c r="A18987" i="9"/>
  <c r="A18986" i="9"/>
  <c r="A18985" i="9"/>
  <c r="A18984" i="9"/>
  <c r="A18983" i="9"/>
  <c r="A18982" i="9"/>
  <c r="A18981" i="9"/>
  <c r="A18980" i="9"/>
  <c r="A18979" i="9"/>
  <c r="A18978" i="9"/>
  <c r="A18977" i="9"/>
  <c r="A18976" i="9"/>
  <c r="A18975" i="9"/>
  <c r="A18974" i="9"/>
  <c r="A18973" i="9"/>
  <c r="A18972" i="9"/>
  <c r="A18971" i="9"/>
  <c r="A18970" i="9"/>
  <c r="A18969" i="9"/>
  <c r="A18968" i="9"/>
  <c r="A18967" i="9"/>
  <c r="A18966" i="9"/>
  <c r="A18965" i="9"/>
  <c r="A18964" i="9"/>
  <c r="A18963" i="9"/>
  <c r="A18962" i="9"/>
  <c r="A18961" i="9"/>
  <c r="A18960" i="9"/>
  <c r="A18959" i="9"/>
  <c r="A18958" i="9"/>
  <c r="A18957" i="9"/>
  <c r="A18956" i="9"/>
  <c r="A18955" i="9"/>
  <c r="A18954" i="9"/>
  <c r="A18953" i="9"/>
  <c r="A18952" i="9"/>
  <c r="A18951" i="9"/>
  <c r="A18950" i="9"/>
  <c r="A18949" i="9"/>
  <c r="A18948" i="9"/>
  <c r="A18947" i="9"/>
  <c r="A18946" i="9"/>
  <c r="A18945" i="9"/>
  <c r="A18944" i="9"/>
  <c r="A18943" i="9"/>
  <c r="A18942" i="9"/>
  <c r="A18941" i="9"/>
  <c r="A18940" i="9"/>
  <c r="A18939" i="9"/>
  <c r="A18938" i="9"/>
  <c r="A18937" i="9"/>
  <c r="A18936" i="9"/>
  <c r="A18935" i="9"/>
  <c r="A18934" i="9"/>
  <c r="A18933" i="9"/>
  <c r="A18932" i="9"/>
  <c r="A18931" i="9"/>
  <c r="A18930" i="9"/>
  <c r="A18929" i="9"/>
  <c r="A18928" i="9"/>
  <c r="A18927" i="9"/>
  <c r="A18926" i="9"/>
  <c r="A18925" i="9"/>
  <c r="A18924" i="9"/>
  <c r="A18923" i="9"/>
  <c r="A18922" i="9"/>
  <c r="A18921" i="9"/>
  <c r="A18920" i="9"/>
  <c r="A18919" i="9"/>
  <c r="A18918" i="9"/>
  <c r="A18917" i="9"/>
  <c r="A18916" i="9"/>
  <c r="A18915" i="9"/>
  <c r="A18914" i="9"/>
  <c r="A18913" i="9"/>
  <c r="A18912" i="9"/>
  <c r="A18911" i="9"/>
  <c r="A18910" i="9"/>
  <c r="A18909" i="9"/>
  <c r="A18908" i="9"/>
  <c r="A18907" i="9"/>
  <c r="A18906" i="9"/>
  <c r="A18905" i="9"/>
  <c r="A18904" i="9"/>
  <c r="A18903" i="9"/>
  <c r="A18902" i="9"/>
  <c r="A18901" i="9"/>
  <c r="A18900" i="9"/>
  <c r="A18899" i="9"/>
  <c r="A18898" i="9"/>
  <c r="A18897" i="9"/>
  <c r="A18896" i="9"/>
  <c r="A18895" i="9"/>
  <c r="A18894" i="9"/>
  <c r="A18893" i="9"/>
  <c r="A18892" i="9"/>
  <c r="A18891" i="9"/>
  <c r="A18890" i="9"/>
  <c r="A18889" i="9"/>
  <c r="A18888" i="9"/>
  <c r="A18887" i="9"/>
  <c r="A18886" i="9"/>
  <c r="A18885" i="9"/>
  <c r="A18884" i="9"/>
  <c r="A18883" i="9"/>
  <c r="A18882" i="9"/>
  <c r="A18881" i="9"/>
  <c r="A18880" i="9"/>
  <c r="A18879" i="9"/>
  <c r="A18878" i="9"/>
  <c r="A18877" i="9"/>
  <c r="A18876" i="9"/>
  <c r="A18875" i="9"/>
  <c r="A18874" i="9"/>
  <c r="A18873" i="9"/>
  <c r="A18872" i="9"/>
  <c r="A18871" i="9"/>
  <c r="A18870" i="9"/>
  <c r="A18869" i="9"/>
  <c r="A18868" i="9"/>
  <c r="A18867" i="9"/>
  <c r="A18866" i="9"/>
  <c r="A18865" i="9"/>
  <c r="A18864" i="9"/>
  <c r="A18863" i="9"/>
  <c r="A18862" i="9"/>
  <c r="A18861" i="9"/>
  <c r="A18860" i="9"/>
  <c r="A18859" i="9"/>
  <c r="A18858" i="9"/>
  <c r="A18857" i="9"/>
  <c r="A18856" i="9"/>
  <c r="A18855" i="9"/>
  <c r="A18854" i="9"/>
  <c r="A18853" i="9"/>
  <c r="A18852" i="9"/>
  <c r="A18851" i="9"/>
  <c r="A18850" i="9"/>
  <c r="A18849" i="9"/>
  <c r="A18848" i="9"/>
  <c r="A18847" i="9"/>
  <c r="A18846" i="9"/>
  <c r="A18845" i="9"/>
  <c r="A18844" i="9"/>
  <c r="A18843" i="9"/>
  <c r="A18842" i="9"/>
  <c r="A18841" i="9"/>
  <c r="A18840" i="9"/>
  <c r="A18839" i="9"/>
  <c r="A18838" i="9"/>
  <c r="A18837" i="9"/>
  <c r="A18836" i="9"/>
  <c r="A18835" i="9"/>
  <c r="A18834" i="9"/>
  <c r="A18833" i="9"/>
  <c r="A18832" i="9"/>
  <c r="A18831" i="9"/>
  <c r="A18830" i="9"/>
  <c r="A18829" i="9"/>
  <c r="A18828" i="9"/>
  <c r="A18827" i="9"/>
  <c r="A18826" i="9"/>
  <c r="A18825" i="9"/>
  <c r="A18824" i="9"/>
  <c r="A18823" i="9"/>
  <c r="A18822" i="9"/>
  <c r="A18821" i="9"/>
  <c r="A18820" i="9"/>
  <c r="A18819" i="9"/>
  <c r="A18818" i="9"/>
  <c r="A18817" i="9"/>
  <c r="A18816" i="9"/>
  <c r="A18815" i="9"/>
  <c r="A18814" i="9"/>
  <c r="A18813" i="9"/>
  <c r="A18812" i="9"/>
  <c r="A18811" i="9"/>
  <c r="A18810" i="9"/>
  <c r="A18809" i="9"/>
  <c r="A18808" i="9"/>
  <c r="A18807" i="9"/>
  <c r="A18806" i="9"/>
  <c r="A18805" i="9"/>
  <c r="A18804" i="9"/>
  <c r="A18803" i="9"/>
  <c r="A18802" i="9"/>
  <c r="A18801" i="9"/>
  <c r="A18800" i="9"/>
  <c r="A18799" i="9"/>
  <c r="A18798" i="9"/>
  <c r="A18797" i="9"/>
  <c r="A18796" i="9"/>
  <c r="A18795" i="9"/>
  <c r="A18794" i="9"/>
  <c r="A18793" i="9"/>
  <c r="A18792" i="9"/>
  <c r="A18791" i="9"/>
  <c r="A18790" i="9"/>
  <c r="A18789" i="9"/>
  <c r="A18788" i="9"/>
  <c r="A18787" i="9"/>
  <c r="A18786" i="9"/>
  <c r="A18785" i="9"/>
  <c r="A18784" i="9"/>
  <c r="A18783" i="9"/>
  <c r="A18782" i="9"/>
  <c r="A18781" i="9"/>
  <c r="A18780" i="9"/>
  <c r="A18779" i="9"/>
  <c r="A18778" i="9"/>
  <c r="A18777" i="9"/>
  <c r="A18776" i="9"/>
  <c r="A18775" i="9"/>
  <c r="A18774" i="9"/>
  <c r="A18773" i="9"/>
  <c r="A18772" i="9"/>
  <c r="A18771" i="9"/>
  <c r="A18770" i="9"/>
  <c r="A18769" i="9"/>
  <c r="A18768" i="9"/>
  <c r="A18767" i="9"/>
  <c r="A18766" i="9"/>
  <c r="A18765" i="9"/>
  <c r="A18764" i="9"/>
  <c r="A18763" i="9"/>
  <c r="A18762" i="9"/>
  <c r="A18761" i="9"/>
  <c r="A18760" i="9"/>
  <c r="A18759" i="9"/>
  <c r="A18758" i="9"/>
  <c r="A18757" i="9"/>
  <c r="A18756" i="9"/>
  <c r="A18755" i="9"/>
  <c r="A18754" i="9"/>
  <c r="A18753" i="9"/>
  <c r="A18752" i="9"/>
  <c r="A18751" i="9"/>
  <c r="A18750" i="9"/>
  <c r="A18749" i="9"/>
  <c r="A18748" i="9"/>
  <c r="A18747" i="9"/>
  <c r="A18746" i="9"/>
  <c r="A18745" i="9"/>
  <c r="A18744" i="9"/>
  <c r="A18743" i="9"/>
  <c r="A18742" i="9"/>
  <c r="A18741" i="9"/>
  <c r="A18740" i="9"/>
  <c r="A18739" i="9"/>
  <c r="A18738" i="9"/>
  <c r="A18737" i="9"/>
  <c r="A18736" i="9"/>
  <c r="A18735" i="9"/>
  <c r="A18734" i="9"/>
  <c r="A18733" i="9"/>
  <c r="A18732" i="9"/>
  <c r="A18731" i="9"/>
  <c r="A18730" i="9"/>
  <c r="A18729" i="9"/>
  <c r="A18728" i="9"/>
  <c r="A18727" i="9"/>
  <c r="A18726" i="9"/>
  <c r="A18725" i="9"/>
  <c r="A18724" i="9"/>
  <c r="A18723" i="9"/>
  <c r="A18722" i="9"/>
  <c r="A18721" i="9"/>
  <c r="A18720" i="9"/>
  <c r="A18719" i="9"/>
  <c r="A18718" i="9"/>
  <c r="A18717" i="9"/>
  <c r="A18716" i="9"/>
  <c r="A18715" i="9"/>
  <c r="A18714" i="9"/>
  <c r="A18713" i="9"/>
  <c r="A18712" i="9"/>
  <c r="A18711" i="9"/>
  <c r="A18710" i="9"/>
  <c r="A18709" i="9"/>
  <c r="A18708" i="9"/>
  <c r="A18707" i="9"/>
  <c r="A18706" i="9"/>
  <c r="A18705" i="9"/>
  <c r="A18704" i="9"/>
  <c r="A18703" i="9"/>
  <c r="A18702" i="9"/>
  <c r="A18701" i="9"/>
  <c r="A18700" i="9"/>
  <c r="A18699" i="9"/>
  <c r="A18698" i="9"/>
  <c r="A18697" i="9"/>
  <c r="A18696" i="9"/>
  <c r="A18695" i="9"/>
  <c r="A18694" i="9"/>
  <c r="A18693" i="9"/>
  <c r="A18692" i="9"/>
  <c r="A18691" i="9"/>
  <c r="A18690" i="9"/>
  <c r="A18689" i="9"/>
  <c r="A18688" i="9"/>
  <c r="A18687" i="9"/>
  <c r="A18686" i="9"/>
  <c r="A18685" i="9"/>
  <c r="A18684" i="9"/>
  <c r="A18683" i="9"/>
  <c r="A18682" i="9"/>
  <c r="A18681" i="9"/>
  <c r="A18680" i="9"/>
  <c r="A18679" i="9"/>
  <c r="A18678" i="9"/>
  <c r="A18677" i="9"/>
  <c r="A18676" i="9"/>
  <c r="A18675" i="9"/>
  <c r="A18674" i="9"/>
  <c r="A18673" i="9"/>
  <c r="A18672" i="9"/>
  <c r="A18671" i="9"/>
  <c r="A18670" i="9"/>
  <c r="A18669" i="9"/>
  <c r="A18668" i="9"/>
  <c r="A18667" i="9"/>
  <c r="A18666" i="9"/>
  <c r="A18665" i="9"/>
  <c r="A18664" i="9"/>
  <c r="A18663" i="9"/>
  <c r="A18662" i="9"/>
  <c r="A18661" i="9"/>
  <c r="A18660" i="9"/>
  <c r="A18659" i="9"/>
  <c r="A18658" i="9"/>
  <c r="A18657" i="9"/>
  <c r="A18656" i="9"/>
  <c r="A18655" i="9"/>
  <c r="A18654" i="9"/>
  <c r="A18653" i="9"/>
  <c r="A18652" i="9"/>
  <c r="A18651" i="9"/>
  <c r="A18650" i="9"/>
  <c r="A18649" i="9"/>
  <c r="A18648" i="9"/>
  <c r="A18647" i="9"/>
  <c r="A18646" i="9"/>
  <c r="A18645" i="9"/>
  <c r="A18644" i="9"/>
  <c r="A18643" i="9"/>
  <c r="A18642" i="9"/>
  <c r="A18641" i="9"/>
  <c r="A18640" i="9"/>
  <c r="A18639" i="9"/>
  <c r="A18638" i="9"/>
  <c r="A18637" i="9"/>
  <c r="A18636" i="9"/>
  <c r="A18635" i="9"/>
  <c r="A18634" i="9"/>
  <c r="A18633" i="9"/>
  <c r="A18632" i="9"/>
  <c r="A18631" i="9"/>
  <c r="A18630" i="9"/>
  <c r="A18629" i="9"/>
  <c r="A18628" i="9"/>
  <c r="A18627" i="9"/>
  <c r="A18626" i="9"/>
  <c r="A18625" i="9"/>
  <c r="A18624" i="9"/>
  <c r="A18623" i="9"/>
  <c r="A18622" i="9"/>
  <c r="A18621" i="9"/>
  <c r="A18620" i="9"/>
  <c r="A18619" i="9"/>
  <c r="A18618" i="9"/>
  <c r="A18617" i="9"/>
  <c r="A18616" i="9"/>
  <c r="A18615" i="9"/>
  <c r="A18614" i="9"/>
  <c r="A18613" i="9"/>
  <c r="A18612" i="9"/>
  <c r="A18611" i="9"/>
  <c r="A18610" i="9"/>
  <c r="A18609" i="9"/>
  <c r="A18608" i="9"/>
  <c r="A18607" i="9"/>
  <c r="A18606" i="9"/>
  <c r="A18605" i="9"/>
  <c r="A18604" i="9"/>
  <c r="A18603" i="9"/>
  <c r="A18602" i="9"/>
  <c r="A18601" i="9"/>
  <c r="A18600" i="9"/>
  <c r="A18599" i="9"/>
  <c r="A18598" i="9"/>
  <c r="A18597" i="9"/>
  <c r="A18596" i="9"/>
  <c r="A18595" i="9"/>
  <c r="A18594" i="9"/>
  <c r="A18593" i="9"/>
  <c r="A18592" i="9"/>
  <c r="A18591" i="9"/>
  <c r="A18590" i="9"/>
  <c r="A18589" i="9"/>
  <c r="A18588" i="9"/>
  <c r="A18587" i="9"/>
  <c r="A18586" i="9"/>
  <c r="A18585" i="9"/>
  <c r="A18584" i="9"/>
  <c r="A18583" i="9"/>
  <c r="A18582" i="9"/>
  <c r="A18581" i="9"/>
  <c r="A18580" i="9"/>
  <c r="A18579" i="9"/>
  <c r="A18578" i="9"/>
  <c r="A18577" i="9"/>
  <c r="A18576" i="9"/>
  <c r="A18575" i="9"/>
  <c r="A18574" i="9"/>
  <c r="A18573" i="9"/>
  <c r="A18572" i="9"/>
  <c r="A18571" i="9"/>
  <c r="A18570" i="9"/>
  <c r="A18569" i="9"/>
  <c r="A18568" i="9"/>
  <c r="A18567" i="9"/>
  <c r="A18566" i="9"/>
  <c r="A18565" i="9"/>
  <c r="A18564" i="9"/>
  <c r="A18563" i="9"/>
  <c r="A18562" i="9"/>
  <c r="A18561" i="9"/>
  <c r="A18560" i="9"/>
  <c r="A18559" i="9"/>
  <c r="A18558" i="9"/>
  <c r="A18557" i="9"/>
  <c r="A18556" i="9"/>
  <c r="A18555" i="9"/>
  <c r="A18554" i="9"/>
  <c r="A18553" i="9"/>
  <c r="A18552" i="9"/>
  <c r="A18551" i="9"/>
  <c r="A18550" i="9"/>
  <c r="A18549" i="9"/>
  <c r="A18548" i="9"/>
  <c r="A18547" i="9"/>
  <c r="A18546" i="9"/>
  <c r="A18545" i="9"/>
  <c r="A18544" i="9"/>
  <c r="A18543" i="9"/>
  <c r="A18542" i="9"/>
  <c r="A18541" i="9"/>
  <c r="A18540" i="9"/>
  <c r="A18539" i="9"/>
  <c r="A18538" i="9"/>
  <c r="A18537" i="9"/>
  <c r="A18536" i="9"/>
  <c r="A18535" i="9"/>
  <c r="A18534" i="9"/>
  <c r="A18533" i="9"/>
  <c r="A18532" i="9"/>
  <c r="A18531" i="9"/>
  <c r="A18530" i="9"/>
  <c r="A18529" i="9"/>
  <c r="A18528" i="9"/>
  <c r="A18527" i="9"/>
  <c r="A18526" i="9"/>
  <c r="A18525" i="9"/>
  <c r="A18524" i="9"/>
  <c r="A18523" i="9"/>
  <c r="A18522" i="9"/>
  <c r="A18521" i="9"/>
  <c r="A18520" i="9"/>
  <c r="A18519" i="9"/>
  <c r="A18518" i="9"/>
  <c r="A18517" i="9"/>
  <c r="A18516" i="9"/>
  <c r="A18515" i="9"/>
  <c r="A18514" i="9"/>
  <c r="A18513" i="9"/>
  <c r="A18512" i="9"/>
  <c r="A18511" i="9"/>
  <c r="A18510" i="9"/>
  <c r="A18509" i="9"/>
  <c r="A18508" i="9"/>
  <c r="A18507" i="9"/>
  <c r="A18506" i="9"/>
  <c r="A18505" i="9"/>
  <c r="A18504" i="9"/>
  <c r="A18503" i="9"/>
  <c r="A18502" i="9"/>
  <c r="A18501" i="9"/>
  <c r="A18500" i="9"/>
  <c r="A18499" i="9"/>
  <c r="A18498" i="9"/>
  <c r="A18497" i="9"/>
  <c r="A18496" i="9"/>
  <c r="A18495" i="9"/>
  <c r="A18494" i="9"/>
  <c r="A18493" i="9"/>
  <c r="A18492" i="9"/>
  <c r="A18491" i="9"/>
  <c r="A18490" i="9"/>
  <c r="A18489" i="9"/>
  <c r="A18488" i="9"/>
  <c r="A18487" i="9"/>
  <c r="A18486" i="9"/>
  <c r="A18485" i="9"/>
  <c r="A18484" i="9"/>
  <c r="A18483" i="9"/>
  <c r="A18482" i="9"/>
  <c r="A18481" i="9"/>
  <c r="A18480" i="9"/>
  <c r="A18479" i="9"/>
  <c r="A18478" i="9"/>
  <c r="A18477" i="9"/>
  <c r="A18476" i="9"/>
  <c r="A18475" i="9"/>
  <c r="A18474" i="9"/>
  <c r="A18473" i="9"/>
  <c r="A18472" i="9"/>
  <c r="A18471" i="9"/>
  <c r="A18470" i="9"/>
  <c r="A18469" i="9"/>
  <c r="A18468" i="9"/>
  <c r="A18467" i="9"/>
  <c r="A18466" i="9"/>
  <c r="A18465" i="9"/>
  <c r="A18464" i="9"/>
  <c r="A18463" i="9"/>
  <c r="A18462" i="9"/>
  <c r="A18461" i="9"/>
  <c r="A18460" i="9"/>
  <c r="A18459" i="9"/>
  <c r="A18458" i="9"/>
  <c r="A18457" i="9"/>
  <c r="A18456" i="9"/>
  <c r="A18455" i="9"/>
  <c r="A18454" i="9"/>
  <c r="A18453" i="9"/>
  <c r="A18452" i="9"/>
  <c r="A18451" i="9"/>
  <c r="A18450" i="9"/>
  <c r="A18449" i="9"/>
  <c r="A18448" i="9"/>
  <c r="A18447" i="9"/>
  <c r="A18446" i="9"/>
  <c r="A18445" i="9"/>
  <c r="A18444" i="9"/>
  <c r="A18443" i="9"/>
  <c r="A18442" i="9"/>
  <c r="A18441" i="9"/>
  <c r="A18440" i="9"/>
  <c r="A18439" i="9"/>
  <c r="A18438" i="9"/>
  <c r="A18437" i="9"/>
  <c r="A18436" i="9"/>
  <c r="A18435" i="9"/>
  <c r="A18434" i="9"/>
  <c r="A18433" i="9"/>
  <c r="A18432" i="9"/>
  <c r="A18431" i="9"/>
  <c r="A18430" i="9"/>
  <c r="A18429" i="9"/>
  <c r="A18428" i="9"/>
  <c r="A18427" i="9"/>
  <c r="A18426" i="9"/>
  <c r="A18425" i="9"/>
  <c r="A18424" i="9"/>
  <c r="A18423" i="9"/>
  <c r="A18422" i="9"/>
  <c r="A18421" i="9"/>
  <c r="A18420" i="9"/>
  <c r="A18419" i="9"/>
  <c r="A18418" i="9"/>
  <c r="A18417" i="9"/>
  <c r="A18416" i="9"/>
  <c r="A18415" i="9"/>
  <c r="A18414" i="9"/>
  <c r="A18413" i="9"/>
  <c r="A18412" i="9"/>
  <c r="A18411" i="9"/>
  <c r="A18410" i="9"/>
  <c r="A18409" i="9"/>
  <c r="A18408" i="9"/>
  <c r="A18407" i="9"/>
  <c r="A18406" i="9"/>
  <c r="A18405" i="9"/>
  <c r="A18404" i="9"/>
  <c r="A18403" i="9"/>
  <c r="A18402" i="9"/>
  <c r="A18401" i="9"/>
  <c r="A18400" i="9"/>
  <c r="A18399" i="9"/>
  <c r="A18398" i="9"/>
  <c r="A18397" i="9"/>
  <c r="A18396" i="9"/>
  <c r="A18395" i="9"/>
  <c r="A18394" i="9"/>
  <c r="A18393" i="9"/>
  <c r="A18392" i="9"/>
  <c r="A18391" i="9"/>
  <c r="A18390" i="9"/>
  <c r="A18389" i="9"/>
  <c r="A18388" i="9"/>
  <c r="A18387" i="9"/>
  <c r="A18386" i="9"/>
  <c r="A18385" i="9"/>
  <c r="A18384" i="9"/>
  <c r="A18383" i="9"/>
  <c r="A18382" i="9"/>
  <c r="A18381" i="9"/>
  <c r="A18380" i="9"/>
  <c r="A18379" i="9"/>
  <c r="A18378" i="9"/>
  <c r="A18377" i="9"/>
  <c r="A18376" i="9"/>
  <c r="A18375" i="9"/>
  <c r="A18374" i="9"/>
  <c r="A18373" i="9"/>
  <c r="A18372" i="9"/>
  <c r="A18371" i="9"/>
  <c r="A18370" i="9"/>
  <c r="A18369" i="9"/>
  <c r="A18368" i="9"/>
  <c r="A18367" i="9"/>
  <c r="A18366" i="9"/>
  <c r="A18365" i="9"/>
  <c r="A18364" i="9"/>
  <c r="A18363" i="9"/>
  <c r="A18362" i="9"/>
  <c r="A18361" i="9"/>
  <c r="A18360" i="9"/>
  <c r="A18359" i="9"/>
  <c r="A18358" i="9"/>
  <c r="A18357" i="9"/>
  <c r="A18356" i="9"/>
  <c r="A18355" i="9"/>
  <c r="A18354" i="9"/>
  <c r="A18353" i="9"/>
  <c r="A18352" i="9"/>
  <c r="A18351" i="9"/>
  <c r="A18350" i="9"/>
  <c r="A18349" i="9"/>
  <c r="A18348" i="9"/>
  <c r="A18347" i="9"/>
  <c r="A18346" i="9"/>
  <c r="A18345" i="9"/>
  <c r="A18344" i="9"/>
  <c r="A18343" i="9"/>
  <c r="A18342" i="9"/>
  <c r="A18341" i="9"/>
  <c r="A18340" i="9"/>
  <c r="A18339" i="9"/>
  <c r="A18338" i="9"/>
  <c r="A18337" i="9"/>
  <c r="A18336" i="9"/>
  <c r="A18335" i="9"/>
  <c r="A18334" i="9"/>
  <c r="A18333" i="9"/>
  <c r="A18332" i="9"/>
  <c r="A18331" i="9"/>
  <c r="A18330" i="9"/>
  <c r="A18329" i="9"/>
  <c r="A18328" i="9"/>
  <c r="A18327" i="9"/>
  <c r="A18326" i="9"/>
  <c r="A18325" i="9"/>
  <c r="A18324" i="9"/>
  <c r="A18323" i="9"/>
  <c r="A18322" i="9"/>
  <c r="A18321" i="9"/>
  <c r="A18320" i="9"/>
  <c r="A18319" i="9"/>
  <c r="A18318" i="9"/>
  <c r="A18317" i="9"/>
  <c r="A18316" i="9"/>
  <c r="A18315" i="9"/>
  <c r="A18314" i="9"/>
  <c r="A18313" i="9"/>
  <c r="A18312" i="9"/>
  <c r="A18311" i="9"/>
  <c r="A18310" i="9"/>
  <c r="A18309" i="9"/>
  <c r="A18308" i="9"/>
  <c r="A18307" i="9"/>
  <c r="A18306" i="9"/>
  <c r="A18305" i="9"/>
  <c r="A18304" i="9"/>
  <c r="A18303" i="9"/>
  <c r="A18302" i="9"/>
  <c r="A18301" i="9"/>
  <c r="A18300" i="9"/>
  <c r="A18299" i="9"/>
  <c r="A18298" i="9"/>
  <c r="A18297" i="9"/>
  <c r="A18296" i="9"/>
  <c r="A18295" i="9"/>
  <c r="A18294" i="9"/>
  <c r="A18293" i="9"/>
  <c r="A18292" i="9"/>
  <c r="A18291" i="9"/>
  <c r="A18290" i="9"/>
  <c r="A18289" i="9"/>
  <c r="A18288" i="9"/>
  <c r="A18287" i="9"/>
  <c r="A18286" i="9"/>
  <c r="A18285" i="9"/>
  <c r="A18284" i="9"/>
  <c r="A18283" i="9"/>
  <c r="A18282" i="9"/>
  <c r="A18281" i="9"/>
  <c r="A18280" i="9"/>
  <c r="A18279" i="9"/>
  <c r="A18278" i="9"/>
  <c r="A18277" i="9"/>
  <c r="A18276" i="9"/>
  <c r="A18275" i="9"/>
  <c r="A18274" i="9"/>
  <c r="A18273" i="9"/>
  <c r="A18272" i="9"/>
  <c r="A18271" i="9"/>
  <c r="A18270" i="9"/>
  <c r="A18269" i="9"/>
  <c r="A18268" i="9"/>
  <c r="A18267" i="9"/>
  <c r="A18266" i="9"/>
  <c r="A18265" i="9"/>
  <c r="A18264" i="9"/>
  <c r="A18263" i="9"/>
  <c r="A18262" i="9"/>
  <c r="A18261" i="9"/>
  <c r="A18260" i="9"/>
  <c r="A18259" i="9"/>
  <c r="A18258" i="9"/>
  <c r="A18257" i="9"/>
  <c r="A18256" i="9"/>
  <c r="A18255" i="9"/>
  <c r="A18254" i="9"/>
  <c r="A18253" i="9"/>
  <c r="A18252" i="9"/>
  <c r="A18251" i="9"/>
  <c r="A18250" i="9"/>
  <c r="A18249" i="9"/>
  <c r="A18248" i="9"/>
  <c r="A18247" i="9"/>
  <c r="A18246" i="9"/>
  <c r="A18245" i="9"/>
  <c r="A18244" i="9"/>
  <c r="A18243" i="9"/>
  <c r="A18242" i="9"/>
  <c r="A18241" i="9"/>
  <c r="A18240" i="9"/>
  <c r="A18239" i="9"/>
  <c r="A18238" i="9"/>
  <c r="A18237" i="9"/>
  <c r="A18236" i="9"/>
  <c r="A18235" i="9"/>
  <c r="A18234" i="9"/>
  <c r="A18233" i="9"/>
  <c r="A18232" i="9"/>
  <c r="A18231" i="9"/>
  <c r="A18230" i="9"/>
  <c r="A18229" i="9"/>
  <c r="A18228" i="9"/>
  <c r="A18227" i="9"/>
  <c r="A18226" i="9"/>
  <c r="A18225" i="9"/>
  <c r="A18224" i="9"/>
  <c r="A18223" i="9"/>
  <c r="A18222" i="9"/>
  <c r="A18221" i="9"/>
  <c r="A18220" i="9"/>
  <c r="A18219" i="9"/>
  <c r="A18218" i="9"/>
  <c r="A18217" i="9"/>
  <c r="A18216" i="9"/>
  <c r="A18215" i="9"/>
  <c r="A18214" i="9"/>
  <c r="A18213" i="9"/>
  <c r="A18212" i="9"/>
  <c r="A18211" i="9"/>
  <c r="A18210" i="9"/>
  <c r="A18209" i="9"/>
  <c r="A18208" i="9"/>
  <c r="A18207" i="9"/>
  <c r="A18206" i="9"/>
  <c r="A18205" i="9"/>
  <c r="A18204" i="9"/>
  <c r="A18203" i="9"/>
  <c r="A18202" i="9"/>
  <c r="A18201" i="9"/>
  <c r="A18200" i="9"/>
  <c r="A18199" i="9"/>
  <c r="A18198" i="9"/>
  <c r="A18197" i="9"/>
  <c r="A18196" i="9"/>
  <c r="A18195" i="9"/>
  <c r="A18194" i="9"/>
  <c r="A18193" i="9"/>
  <c r="A18192" i="9"/>
  <c r="A18191" i="9"/>
  <c r="A18190" i="9"/>
  <c r="A18189" i="9"/>
  <c r="A18188" i="9"/>
  <c r="A18187" i="9"/>
  <c r="A18186" i="9"/>
  <c r="A18185" i="9"/>
  <c r="A18184" i="9"/>
  <c r="A18183" i="9"/>
  <c r="A18182" i="9"/>
  <c r="A18181" i="9"/>
  <c r="A18180" i="9"/>
  <c r="A18179" i="9"/>
  <c r="A18178" i="9"/>
  <c r="A18177" i="9"/>
  <c r="A18176" i="9"/>
  <c r="A18175" i="9"/>
  <c r="A18174" i="9"/>
  <c r="A18173" i="9"/>
  <c r="A18172" i="9"/>
  <c r="A18171" i="9"/>
  <c r="A18170" i="9"/>
  <c r="A18169" i="9"/>
  <c r="A18168" i="9"/>
  <c r="A18167" i="9"/>
  <c r="A18166" i="9"/>
  <c r="A18165" i="9"/>
  <c r="A18164" i="9"/>
  <c r="A18163" i="9"/>
  <c r="A18162" i="9"/>
  <c r="A18161" i="9"/>
  <c r="A18160" i="9"/>
  <c r="A18159" i="9"/>
  <c r="A18158" i="9"/>
  <c r="A18157" i="9"/>
  <c r="A18156" i="9"/>
  <c r="A18155" i="9"/>
  <c r="A18154" i="9"/>
  <c r="A18153" i="9"/>
  <c r="A18152" i="9"/>
  <c r="A18151" i="9"/>
  <c r="A18150" i="9"/>
  <c r="A18149" i="9"/>
  <c r="A18148" i="9"/>
  <c r="A18147" i="9"/>
  <c r="A18146" i="9"/>
  <c r="A18145" i="9"/>
  <c r="A18144" i="9"/>
  <c r="A18143" i="9"/>
  <c r="A18142" i="9"/>
  <c r="A18141" i="9"/>
  <c r="A18140" i="9"/>
  <c r="A18139" i="9"/>
  <c r="A18138" i="9"/>
  <c r="A18137" i="9"/>
  <c r="A18136" i="9"/>
  <c r="A18135" i="9"/>
  <c r="A18134" i="9"/>
  <c r="A18133" i="9"/>
  <c r="A18132" i="9"/>
  <c r="A18131" i="9"/>
  <c r="A18130" i="9"/>
  <c r="A18129" i="9"/>
  <c r="A18128" i="9"/>
  <c r="A18127" i="9"/>
  <c r="A18126" i="9"/>
  <c r="A18125" i="9"/>
  <c r="A18124" i="9"/>
  <c r="A18123" i="9"/>
  <c r="A18122" i="9"/>
  <c r="A18121" i="9"/>
  <c r="A18120" i="9"/>
  <c r="A18119" i="9"/>
  <c r="A18118" i="9"/>
  <c r="A18117" i="9"/>
  <c r="A18116" i="9"/>
  <c r="A18115" i="9"/>
  <c r="A18114" i="9"/>
  <c r="A18113" i="9"/>
  <c r="A18112" i="9"/>
  <c r="A18111" i="9"/>
  <c r="A18110" i="9"/>
  <c r="A18109" i="9"/>
  <c r="A18108" i="9"/>
  <c r="A18107" i="9"/>
  <c r="A18106" i="9"/>
  <c r="A18105" i="9"/>
  <c r="A18104" i="9"/>
  <c r="A18103" i="9"/>
  <c r="A18102" i="9"/>
  <c r="A18101" i="9"/>
  <c r="A18100" i="9"/>
  <c r="A18099" i="9"/>
  <c r="A18098" i="9"/>
  <c r="A18097" i="9"/>
  <c r="A18096" i="9"/>
  <c r="A18095" i="9"/>
  <c r="A18094" i="9"/>
  <c r="A18093" i="9"/>
  <c r="A18092" i="9"/>
  <c r="A18091" i="9"/>
  <c r="A18090" i="9"/>
  <c r="A18089" i="9"/>
  <c r="A18088" i="9"/>
  <c r="A18087" i="9"/>
  <c r="A18086" i="9"/>
  <c r="A18085" i="9"/>
  <c r="A18084" i="9"/>
  <c r="A18083" i="9"/>
  <c r="A18082" i="9"/>
  <c r="A18081" i="9"/>
  <c r="A18080" i="9"/>
  <c r="A18079" i="9"/>
  <c r="A18078" i="9"/>
  <c r="A18077" i="9"/>
  <c r="A18076" i="9"/>
  <c r="A18075" i="9"/>
  <c r="A18074" i="9"/>
  <c r="A18073" i="9"/>
  <c r="A18072" i="9"/>
  <c r="A18071" i="9"/>
  <c r="A18070" i="9"/>
  <c r="A18069" i="9"/>
  <c r="A18068" i="9"/>
  <c r="A18067" i="9"/>
  <c r="A18066" i="9"/>
  <c r="A18065" i="9"/>
  <c r="A18064" i="9"/>
  <c r="A18063" i="9"/>
  <c r="A18062" i="9"/>
  <c r="A18061" i="9"/>
  <c r="A18060" i="9"/>
  <c r="A18059" i="9"/>
  <c r="A18058" i="9"/>
  <c r="A18057" i="9"/>
  <c r="A18056" i="9"/>
  <c r="A18055" i="9"/>
  <c r="A18054" i="9"/>
  <c r="A18053" i="9"/>
  <c r="A18052" i="9"/>
  <c r="A18051" i="9"/>
  <c r="A18050" i="9"/>
  <c r="A18049" i="9"/>
  <c r="A18048" i="9"/>
  <c r="A18047" i="9"/>
  <c r="A18046" i="9"/>
  <c r="A18045" i="9"/>
  <c r="A18044" i="9"/>
  <c r="A18043" i="9"/>
  <c r="A18042" i="9"/>
  <c r="A18041" i="9"/>
  <c r="A18040" i="9"/>
  <c r="A18039" i="9"/>
  <c r="A18038" i="9"/>
  <c r="A18037" i="9"/>
  <c r="A18036" i="9"/>
  <c r="A18035" i="9"/>
  <c r="A18034" i="9"/>
  <c r="A18033" i="9"/>
  <c r="A18032" i="9"/>
  <c r="A18031" i="9"/>
  <c r="A18030" i="9"/>
  <c r="A18029" i="9"/>
  <c r="A18028" i="9"/>
  <c r="A18027" i="9"/>
  <c r="A18026" i="9"/>
  <c r="A18025" i="9"/>
  <c r="A18024" i="9"/>
  <c r="A18023" i="9"/>
  <c r="A18022" i="9"/>
  <c r="A18021" i="9"/>
  <c r="A18020" i="9"/>
  <c r="A18019" i="9"/>
  <c r="A18018" i="9"/>
  <c r="A18017" i="9"/>
  <c r="A18016" i="9"/>
  <c r="A18015" i="9"/>
  <c r="A18014" i="9"/>
  <c r="A18013" i="9"/>
  <c r="A18012" i="9"/>
  <c r="A18011" i="9"/>
  <c r="A18010" i="9"/>
  <c r="A18009" i="9"/>
  <c r="A18008" i="9"/>
  <c r="A18007" i="9"/>
  <c r="A18006" i="9"/>
  <c r="A18005" i="9"/>
  <c r="A18004" i="9"/>
  <c r="A18003" i="9"/>
  <c r="A18002" i="9"/>
  <c r="A18001" i="9"/>
  <c r="A18000" i="9"/>
  <c r="A17999" i="9"/>
  <c r="A17998" i="9"/>
  <c r="A17997" i="9"/>
  <c r="A17996" i="9"/>
  <c r="A17995" i="9"/>
  <c r="A17994" i="9"/>
  <c r="A17993" i="9"/>
  <c r="A17992" i="9"/>
  <c r="A17991" i="9"/>
  <c r="A17990" i="9"/>
  <c r="A17989" i="9"/>
  <c r="A17988" i="9"/>
  <c r="A17987" i="9"/>
  <c r="A17986" i="9"/>
  <c r="A17985" i="9"/>
  <c r="A17984" i="9"/>
  <c r="A17983" i="9"/>
  <c r="A17982" i="9"/>
  <c r="A17981" i="9"/>
  <c r="A17980" i="9"/>
  <c r="A17979" i="9"/>
  <c r="A17978" i="9"/>
  <c r="A17977" i="9"/>
  <c r="A17976" i="9"/>
  <c r="A17975" i="9"/>
  <c r="A17974" i="9"/>
  <c r="A17973" i="9"/>
  <c r="A17972" i="9"/>
  <c r="A17971" i="9"/>
  <c r="A17970" i="9"/>
  <c r="A17969" i="9"/>
  <c r="A17968" i="9"/>
  <c r="A17967" i="9"/>
  <c r="A17966" i="9"/>
  <c r="A17965" i="9"/>
  <c r="A17964" i="9"/>
  <c r="A17963" i="9"/>
  <c r="A17962" i="9"/>
  <c r="A17961" i="9"/>
  <c r="A17960" i="9"/>
  <c r="A17959" i="9"/>
  <c r="A17958" i="9"/>
  <c r="A17957" i="9"/>
  <c r="A17956" i="9"/>
  <c r="A17955" i="9"/>
  <c r="A17954" i="9"/>
  <c r="A17953" i="9"/>
  <c r="A17952" i="9"/>
  <c r="A17951" i="9"/>
  <c r="A17950" i="9"/>
  <c r="A17949" i="9"/>
  <c r="A17948" i="9"/>
  <c r="A17947" i="9"/>
  <c r="A17946" i="9"/>
  <c r="A17945" i="9"/>
  <c r="A17944" i="9"/>
  <c r="A17943" i="9"/>
  <c r="A17942" i="9"/>
  <c r="A17941" i="9"/>
  <c r="A17940" i="9"/>
  <c r="A17939" i="9"/>
  <c r="A17938" i="9"/>
  <c r="A17937" i="9"/>
  <c r="A17936" i="9"/>
  <c r="A17935" i="9"/>
  <c r="A17934" i="9"/>
  <c r="A17933" i="9"/>
  <c r="A17932" i="9"/>
  <c r="A17931" i="9"/>
  <c r="A17930" i="9"/>
  <c r="A17929" i="9"/>
  <c r="A17928" i="9"/>
  <c r="A17927" i="9"/>
  <c r="A17926" i="9"/>
  <c r="A17925" i="9"/>
  <c r="A17924" i="9"/>
  <c r="A17923" i="9"/>
  <c r="A17922" i="9"/>
  <c r="A17921" i="9"/>
  <c r="A17920" i="9"/>
  <c r="A17919" i="9"/>
  <c r="A17918" i="9"/>
  <c r="A17917" i="9"/>
  <c r="A17916" i="9"/>
  <c r="A17915" i="9"/>
  <c r="A17914" i="9"/>
  <c r="A17913" i="9"/>
  <c r="A17912" i="9"/>
  <c r="A17911" i="9"/>
  <c r="A17910" i="9"/>
  <c r="A17909" i="9"/>
  <c r="A17908" i="9"/>
  <c r="A17907" i="9"/>
  <c r="A17906" i="9"/>
  <c r="A17905" i="9"/>
  <c r="A17904" i="9"/>
  <c r="A17903" i="9"/>
  <c r="A17902" i="9"/>
  <c r="A17901" i="9"/>
  <c r="A17900" i="9"/>
  <c r="A17899" i="9"/>
  <c r="A17898" i="9"/>
  <c r="A17897" i="9"/>
  <c r="A17896" i="9"/>
  <c r="A17895" i="9"/>
  <c r="A17894" i="9"/>
  <c r="A17893" i="9"/>
  <c r="A17892" i="9"/>
  <c r="A17891" i="9"/>
  <c r="A17890" i="9"/>
  <c r="A17889" i="9"/>
  <c r="A17888" i="9"/>
  <c r="A17887" i="9"/>
  <c r="A17886" i="9"/>
  <c r="A17885" i="9"/>
  <c r="A17884" i="9"/>
  <c r="A17883" i="9"/>
  <c r="A17882" i="9"/>
  <c r="A17881" i="9"/>
  <c r="A17880" i="9"/>
  <c r="A17879" i="9"/>
  <c r="A17878" i="9"/>
  <c r="A17877" i="9"/>
  <c r="A17876" i="9"/>
  <c r="A17875" i="9"/>
  <c r="A17874" i="9"/>
  <c r="A17873" i="9"/>
  <c r="A17872" i="9"/>
  <c r="A17871" i="9"/>
  <c r="A17870" i="9"/>
  <c r="A17869" i="9"/>
  <c r="A17868" i="9"/>
  <c r="A17867" i="9"/>
  <c r="A17866" i="9"/>
  <c r="A17865" i="9"/>
  <c r="A17864" i="9"/>
  <c r="A17863" i="9"/>
  <c r="A17862" i="9"/>
  <c r="A17861" i="9"/>
  <c r="A17860" i="9"/>
  <c r="A17859" i="9"/>
  <c r="A17858" i="9"/>
  <c r="A17857" i="9"/>
  <c r="A17856" i="9"/>
  <c r="A17855" i="9"/>
  <c r="A17854" i="9"/>
  <c r="A17853" i="9"/>
  <c r="A17852" i="9"/>
  <c r="A17851" i="9"/>
  <c r="A17850" i="9"/>
  <c r="A17849" i="9"/>
  <c r="A17848" i="9"/>
  <c r="A17847" i="9"/>
  <c r="A17846" i="9"/>
  <c r="A17845" i="9"/>
  <c r="A17844" i="9"/>
  <c r="A17843" i="9"/>
  <c r="A17842" i="9"/>
  <c r="A17841" i="9"/>
  <c r="A17840" i="9"/>
  <c r="A17839" i="9"/>
  <c r="A17838" i="9"/>
  <c r="A17837" i="9"/>
  <c r="A17836" i="9"/>
  <c r="A17835" i="9"/>
  <c r="A17834" i="9"/>
  <c r="A17833" i="9"/>
  <c r="A17832" i="9"/>
  <c r="A17831" i="9"/>
  <c r="A17830" i="9"/>
  <c r="A17829" i="9"/>
  <c r="A17828" i="9"/>
  <c r="A17827" i="9"/>
  <c r="A17826" i="9"/>
  <c r="A17825" i="9"/>
  <c r="A17824" i="9"/>
  <c r="A17823" i="9"/>
  <c r="A17822" i="9"/>
  <c r="A17821" i="9"/>
  <c r="A17820" i="9"/>
  <c r="A17819" i="9"/>
  <c r="A17818" i="9"/>
  <c r="A17817" i="9"/>
  <c r="A17816" i="9"/>
  <c r="A17815" i="9"/>
  <c r="A17814" i="9"/>
  <c r="A17813" i="9"/>
  <c r="A17812" i="9"/>
  <c r="A17811" i="9"/>
  <c r="A17810" i="9"/>
  <c r="A17809" i="9"/>
  <c r="A17808" i="9"/>
  <c r="A17807" i="9"/>
  <c r="A17806" i="9"/>
  <c r="A17805" i="9"/>
  <c r="A17804" i="9"/>
  <c r="A17803" i="9"/>
  <c r="A17802" i="9"/>
  <c r="A17801" i="9"/>
  <c r="A17800" i="9"/>
  <c r="A17799" i="9"/>
  <c r="A17798" i="9"/>
  <c r="A17797" i="9"/>
  <c r="A17796" i="9"/>
  <c r="A17795" i="9"/>
  <c r="A17794" i="9"/>
  <c r="A17793" i="9"/>
  <c r="A17792" i="9"/>
  <c r="A17791" i="9"/>
  <c r="A17790" i="9"/>
  <c r="A17789" i="9"/>
  <c r="A17788" i="9"/>
  <c r="A17787" i="9"/>
  <c r="A17786" i="9"/>
  <c r="A17785" i="9"/>
  <c r="A17784" i="9"/>
  <c r="A17783" i="9"/>
  <c r="A17782" i="9"/>
  <c r="A17781" i="9"/>
  <c r="A17780" i="9"/>
  <c r="A17779" i="9"/>
  <c r="A17778" i="9"/>
  <c r="A17777" i="9"/>
  <c r="A17776" i="9"/>
  <c r="A17775" i="9"/>
  <c r="A17774" i="9"/>
  <c r="A17773" i="9"/>
  <c r="A17772" i="9"/>
  <c r="A17771" i="9"/>
  <c r="A17770" i="9"/>
  <c r="A17769" i="9"/>
  <c r="A17768" i="9"/>
  <c r="A17767" i="9"/>
  <c r="A17766" i="9"/>
  <c r="A17765" i="9"/>
  <c r="A17764" i="9"/>
  <c r="A17763" i="9"/>
  <c r="A17762" i="9"/>
  <c r="A17761" i="9"/>
  <c r="A17760" i="9"/>
  <c r="A17759" i="9"/>
  <c r="A17758" i="9"/>
  <c r="A17757" i="9"/>
  <c r="A17756" i="9"/>
  <c r="A17755" i="9"/>
  <c r="A17754" i="9"/>
  <c r="A17753" i="9"/>
  <c r="A17752" i="9"/>
  <c r="A17751" i="9"/>
  <c r="A17750" i="9"/>
  <c r="A17749" i="9"/>
  <c r="A17748" i="9"/>
  <c r="A17747" i="9"/>
  <c r="A17746" i="9"/>
  <c r="A17745" i="9"/>
  <c r="A17744" i="9"/>
  <c r="A17743" i="9"/>
  <c r="A17742" i="9"/>
  <c r="A17741" i="9"/>
  <c r="A17740" i="9"/>
  <c r="A17739" i="9"/>
  <c r="A17738" i="9"/>
  <c r="A17737" i="9"/>
  <c r="A17736" i="9"/>
  <c r="A17735" i="9"/>
  <c r="A17734" i="9"/>
  <c r="A17733" i="9"/>
  <c r="A17732" i="9"/>
  <c r="A17731" i="9"/>
  <c r="A17730" i="9"/>
  <c r="A17729" i="9"/>
  <c r="A17728" i="9"/>
  <c r="A17727" i="9"/>
  <c r="A17726" i="9"/>
  <c r="A17725" i="9"/>
  <c r="A17724" i="9"/>
  <c r="A17723" i="9"/>
  <c r="A17722" i="9"/>
  <c r="A17721" i="9"/>
  <c r="A17720" i="9"/>
  <c r="A17719" i="9"/>
  <c r="A17718" i="9"/>
  <c r="A17717" i="9"/>
  <c r="A17716" i="9"/>
  <c r="A17715" i="9"/>
  <c r="A17714" i="9"/>
  <c r="A17713" i="9"/>
  <c r="A17712" i="9"/>
  <c r="A17711" i="9"/>
  <c r="A17710" i="9"/>
  <c r="A17709" i="9"/>
  <c r="A17708" i="9"/>
  <c r="A17707" i="9"/>
  <c r="A17706" i="9"/>
  <c r="A17705" i="9"/>
  <c r="A17704" i="9"/>
  <c r="A17703" i="9"/>
  <c r="A17702" i="9"/>
  <c r="A17701" i="9"/>
  <c r="A17700" i="9"/>
  <c r="A17699" i="9"/>
  <c r="A17698" i="9"/>
  <c r="A17697" i="9"/>
  <c r="A17696" i="9"/>
  <c r="A17695" i="9"/>
  <c r="A17694" i="9"/>
  <c r="A17693" i="9"/>
  <c r="A17692" i="9"/>
  <c r="A17691" i="9"/>
  <c r="A17690" i="9"/>
  <c r="A17689" i="9"/>
  <c r="A17688" i="9"/>
  <c r="A17687" i="9"/>
  <c r="A17686" i="9"/>
  <c r="A17685" i="9"/>
  <c r="A17684" i="9"/>
  <c r="A17683" i="9"/>
  <c r="A17682" i="9"/>
  <c r="A17681" i="9"/>
  <c r="A17680" i="9"/>
  <c r="A17679" i="9"/>
  <c r="A17678" i="9"/>
  <c r="A17677" i="9"/>
  <c r="A17676" i="9"/>
  <c r="A17675" i="9"/>
  <c r="A17674" i="9"/>
  <c r="A17673" i="9"/>
  <c r="A17672" i="9"/>
  <c r="A17671" i="9"/>
  <c r="A17670" i="9"/>
  <c r="A17669" i="9"/>
  <c r="A17668" i="9"/>
  <c r="A17667" i="9"/>
  <c r="A17666" i="9"/>
  <c r="A17665" i="9"/>
  <c r="A17664" i="9"/>
  <c r="A17663" i="9"/>
  <c r="A17662" i="9"/>
  <c r="A17661" i="9"/>
  <c r="A17660" i="9"/>
  <c r="A17659" i="9"/>
  <c r="A17658" i="9"/>
  <c r="A17657" i="9"/>
  <c r="A17656" i="9"/>
  <c r="A17655" i="9"/>
  <c r="A17654" i="9"/>
  <c r="A17653" i="9"/>
  <c r="A17652" i="9"/>
  <c r="A17651" i="9"/>
  <c r="A17650" i="9"/>
  <c r="A17649" i="9"/>
  <c r="A17648" i="9"/>
  <c r="A17647" i="9"/>
  <c r="A17646" i="9"/>
  <c r="A17645" i="9"/>
  <c r="A17644" i="9"/>
  <c r="A17643" i="9"/>
  <c r="A17642" i="9"/>
  <c r="A17641" i="9"/>
  <c r="A17640" i="9"/>
  <c r="A17639" i="9"/>
  <c r="A17638" i="9"/>
  <c r="A17637" i="9"/>
  <c r="A17636" i="9"/>
  <c r="A17635" i="9"/>
  <c r="A17634" i="9"/>
  <c r="A17633" i="9"/>
  <c r="A17632" i="9"/>
  <c r="A17631" i="9"/>
  <c r="A17630" i="9"/>
  <c r="A17629" i="9"/>
  <c r="A17628" i="9"/>
  <c r="A17627" i="9"/>
  <c r="A17626" i="9"/>
  <c r="A17625" i="9"/>
  <c r="A17624" i="9"/>
  <c r="A17623" i="9"/>
  <c r="A17622" i="9"/>
  <c r="A17621" i="9"/>
  <c r="A17620" i="9"/>
  <c r="A17619" i="9"/>
  <c r="A17618" i="9"/>
  <c r="A17617" i="9"/>
  <c r="A17616" i="9"/>
  <c r="A17615" i="9"/>
  <c r="A17614" i="9"/>
  <c r="A17613" i="9"/>
  <c r="A17612" i="9"/>
  <c r="A17611" i="9"/>
  <c r="A17610" i="9"/>
  <c r="A17609" i="9"/>
  <c r="A17608" i="9"/>
  <c r="A17607" i="9"/>
  <c r="A17606" i="9"/>
  <c r="A17605" i="9"/>
  <c r="A17604" i="9"/>
  <c r="A17603" i="9"/>
  <c r="A17602" i="9"/>
  <c r="A17601" i="9"/>
  <c r="A17600" i="9"/>
  <c r="A17599" i="9"/>
  <c r="A17598" i="9"/>
  <c r="A17597" i="9"/>
  <c r="A17596" i="9"/>
  <c r="A17595" i="9"/>
  <c r="A17594" i="9"/>
  <c r="A17593" i="9"/>
  <c r="A17592" i="9"/>
  <c r="A17591" i="9"/>
  <c r="A17590" i="9"/>
  <c r="A17589" i="9"/>
  <c r="A17588" i="9"/>
  <c r="A17587" i="9"/>
  <c r="A17586" i="9"/>
  <c r="A17585" i="9"/>
  <c r="A17584" i="9"/>
  <c r="A17583" i="9"/>
  <c r="A17582" i="9"/>
  <c r="A17581" i="9"/>
  <c r="A17580" i="9"/>
  <c r="A17579" i="9"/>
  <c r="A17578" i="9"/>
  <c r="A17577" i="9"/>
  <c r="A17576" i="9"/>
  <c r="A17575" i="9"/>
  <c r="A17574" i="9"/>
  <c r="A17573" i="9"/>
  <c r="A17572" i="9"/>
  <c r="A17571" i="9"/>
  <c r="A17570" i="9"/>
  <c r="A17569" i="9"/>
  <c r="A17568" i="9"/>
  <c r="A17567" i="9"/>
  <c r="A17566" i="9"/>
  <c r="A17565" i="9"/>
  <c r="A17564" i="9"/>
  <c r="A17563" i="9"/>
  <c r="A17562" i="9"/>
  <c r="A17561" i="9"/>
  <c r="A17560" i="9"/>
  <c r="A17559" i="9"/>
  <c r="A17558" i="9"/>
  <c r="A17557" i="9"/>
  <c r="A17556" i="9"/>
  <c r="A17555" i="9"/>
  <c r="A17554" i="9"/>
  <c r="A17553" i="9"/>
  <c r="A17552" i="9"/>
  <c r="A17551" i="9"/>
  <c r="A17550" i="9"/>
  <c r="A17549" i="9"/>
  <c r="A17548" i="9"/>
  <c r="A17547" i="9"/>
  <c r="A17546" i="9"/>
  <c r="A17545" i="9"/>
  <c r="A17544" i="9"/>
  <c r="A17543" i="9"/>
  <c r="A17542" i="9"/>
  <c r="A17541" i="9"/>
  <c r="A17540" i="9"/>
  <c r="A17539" i="9"/>
  <c r="A17538" i="9"/>
  <c r="A17537" i="9"/>
  <c r="A17536" i="9"/>
  <c r="A17535" i="9"/>
  <c r="A17534" i="9"/>
  <c r="A17533" i="9"/>
  <c r="A17532" i="9"/>
  <c r="A17531" i="9"/>
  <c r="A17530" i="9"/>
  <c r="A17529" i="9"/>
  <c r="A17528" i="9"/>
  <c r="A17527" i="9"/>
  <c r="A17526" i="9"/>
  <c r="A17525" i="9"/>
  <c r="A17524" i="9"/>
  <c r="A17523" i="9"/>
  <c r="A17522" i="9"/>
  <c r="A17521" i="9"/>
  <c r="A17520" i="9"/>
  <c r="A17519" i="9"/>
  <c r="A17518" i="9"/>
  <c r="A17517" i="9"/>
  <c r="A17516" i="9"/>
  <c r="A17515" i="9"/>
  <c r="A17514" i="9"/>
  <c r="A17513" i="9"/>
  <c r="A17512" i="9"/>
  <c r="A17511" i="9"/>
  <c r="A17510" i="9"/>
  <c r="A17509" i="9"/>
  <c r="A17508" i="9"/>
  <c r="A17507" i="9"/>
  <c r="A17506" i="9"/>
  <c r="A17505" i="9"/>
  <c r="A17504" i="9"/>
  <c r="A17503" i="9"/>
  <c r="A17502" i="9"/>
  <c r="A17501" i="9"/>
  <c r="A17500" i="9"/>
  <c r="A17499" i="9"/>
  <c r="A17498" i="9"/>
  <c r="A17497" i="9"/>
  <c r="A17496" i="9"/>
  <c r="A17495" i="9"/>
  <c r="A17494" i="9"/>
  <c r="A17493" i="9"/>
  <c r="A17492" i="9"/>
  <c r="A17491" i="9"/>
  <c r="A17490" i="9"/>
  <c r="A17489" i="9"/>
  <c r="A17488" i="9"/>
  <c r="A17487" i="9"/>
  <c r="A17486" i="9"/>
  <c r="A17485" i="9"/>
  <c r="A17484" i="9"/>
  <c r="A17483" i="9"/>
  <c r="A17482" i="9"/>
  <c r="A17481" i="9"/>
  <c r="A17480" i="9"/>
  <c r="A17479" i="9"/>
  <c r="A17478" i="9"/>
  <c r="A17477" i="9"/>
  <c r="A17476" i="9"/>
  <c r="A17475" i="9"/>
  <c r="A17474" i="9"/>
  <c r="A17473" i="9"/>
  <c r="A17472" i="9"/>
  <c r="A17471" i="9"/>
  <c r="A17470" i="9"/>
  <c r="A17469" i="9"/>
  <c r="A17468" i="9"/>
  <c r="A17467" i="9"/>
  <c r="A17466" i="9"/>
  <c r="A17465" i="9"/>
  <c r="A17464" i="9"/>
  <c r="A17463" i="9"/>
  <c r="A17462" i="9"/>
  <c r="A17461" i="9"/>
  <c r="A17460" i="9"/>
  <c r="A17459" i="9"/>
  <c r="A17458" i="9"/>
  <c r="A17457" i="9"/>
  <c r="A17456" i="9"/>
  <c r="A17455" i="9"/>
  <c r="A17454" i="9"/>
  <c r="A17453" i="9"/>
  <c r="A17452" i="9"/>
  <c r="A17451" i="9"/>
  <c r="A17450" i="9"/>
  <c r="A17449" i="9"/>
  <c r="A17448" i="9"/>
  <c r="A17447" i="9"/>
  <c r="A17446" i="9"/>
  <c r="A17445" i="9"/>
  <c r="A17444" i="9"/>
  <c r="A17443" i="9"/>
  <c r="A17442" i="9"/>
  <c r="A17441" i="9"/>
  <c r="A17440" i="9"/>
  <c r="A17439" i="9"/>
  <c r="A17438" i="9"/>
  <c r="A17437" i="9"/>
  <c r="A17436" i="9"/>
  <c r="A17435" i="9"/>
  <c r="A17434" i="9"/>
  <c r="A17433" i="9"/>
  <c r="A17432" i="9"/>
  <c r="A17431" i="9"/>
  <c r="A17430" i="9"/>
  <c r="A17429" i="9"/>
  <c r="A17428" i="9"/>
  <c r="A17427" i="9"/>
  <c r="A17426" i="9"/>
  <c r="A17425" i="9"/>
  <c r="A17424" i="9"/>
  <c r="A17423" i="9"/>
  <c r="A17422" i="9"/>
  <c r="A17421" i="9"/>
  <c r="A17420" i="9"/>
  <c r="A17419" i="9"/>
  <c r="A17418" i="9"/>
  <c r="A17417" i="9"/>
  <c r="A17416" i="9"/>
  <c r="A17415" i="9"/>
  <c r="A17414" i="9"/>
  <c r="A17413" i="9"/>
  <c r="A17412" i="9"/>
  <c r="A17411" i="9"/>
  <c r="A17410" i="9"/>
  <c r="A17409" i="9"/>
  <c r="A17408" i="9"/>
  <c r="A17407" i="9"/>
  <c r="A17406" i="9"/>
  <c r="A17405" i="9"/>
  <c r="A17404" i="9"/>
  <c r="A17403" i="9"/>
  <c r="A17402" i="9"/>
  <c r="A17401" i="9"/>
  <c r="A17400" i="9"/>
  <c r="A17399" i="9"/>
  <c r="A17398" i="9"/>
  <c r="A17397" i="9"/>
  <c r="A17396" i="9"/>
  <c r="A17395" i="9"/>
  <c r="A17394" i="9"/>
  <c r="A17393" i="9"/>
  <c r="A17392" i="9"/>
  <c r="A17391" i="9"/>
  <c r="A17390" i="9"/>
  <c r="A17389" i="9"/>
  <c r="A17388" i="9"/>
  <c r="A17387" i="9"/>
  <c r="A17386" i="9"/>
  <c r="A17385" i="9"/>
  <c r="A17384" i="9"/>
  <c r="A17383" i="9"/>
  <c r="A17382" i="9"/>
  <c r="A17381" i="9"/>
  <c r="A17380" i="9"/>
  <c r="A17379" i="9"/>
  <c r="A17378" i="9"/>
  <c r="A17377" i="9"/>
  <c r="A17376" i="9"/>
  <c r="A17375" i="9"/>
  <c r="A17374" i="9"/>
  <c r="A17373" i="9"/>
  <c r="A17372" i="9"/>
  <c r="A17371" i="9"/>
  <c r="A17370" i="9"/>
  <c r="A17369" i="9"/>
  <c r="A17368" i="9"/>
  <c r="A17367" i="9"/>
  <c r="A17366" i="9"/>
  <c r="A17365" i="9"/>
  <c r="A17364" i="9"/>
  <c r="A17363" i="9"/>
  <c r="A17362" i="9"/>
  <c r="A17361" i="9"/>
  <c r="A17360" i="9"/>
  <c r="A17359" i="9"/>
  <c r="A17358" i="9"/>
  <c r="A17357" i="9"/>
  <c r="A17356" i="9"/>
  <c r="A17355" i="9"/>
  <c r="A17354" i="9"/>
  <c r="A17353" i="9"/>
  <c r="A17352" i="9"/>
  <c r="A17351" i="9"/>
  <c r="A17350" i="9"/>
  <c r="A17349" i="9"/>
  <c r="A17348" i="9"/>
  <c r="A17347" i="9"/>
  <c r="A17346" i="9"/>
  <c r="A17345" i="9"/>
  <c r="A17344" i="9"/>
  <c r="A17343" i="9"/>
  <c r="A17342" i="9"/>
  <c r="A17341" i="9"/>
  <c r="A17340" i="9"/>
  <c r="A17339" i="9"/>
  <c r="A17338" i="9"/>
  <c r="A17337" i="9"/>
  <c r="A17336" i="9"/>
  <c r="A17335" i="9"/>
  <c r="A17334" i="9"/>
  <c r="A17333" i="9"/>
  <c r="A17332" i="9"/>
  <c r="A17331" i="9"/>
  <c r="A17330" i="9"/>
  <c r="A17329" i="9"/>
  <c r="A17328" i="9"/>
  <c r="A17327" i="9"/>
  <c r="A17326" i="9"/>
  <c r="A17325" i="9"/>
  <c r="A17324" i="9"/>
  <c r="A17323" i="9"/>
  <c r="A17322" i="9"/>
  <c r="A17321" i="9"/>
  <c r="A17320" i="9"/>
  <c r="A17319" i="9"/>
  <c r="A17318" i="9"/>
  <c r="A17317" i="9"/>
  <c r="A17316" i="9"/>
  <c r="A17315" i="9"/>
  <c r="A17314" i="9"/>
  <c r="A17313" i="9"/>
  <c r="A17312" i="9"/>
  <c r="A17311" i="9"/>
  <c r="A17310" i="9"/>
  <c r="A17309" i="9"/>
  <c r="A17308" i="9"/>
  <c r="A17307" i="9"/>
  <c r="A17306" i="9"/>
  <c r="A17305" i="9"/>
  <c r="A17304" i="9"/>
  <c r="A17303" i="9"/>
  <c r="A17302" i="9"/>
  <c r="A17301" i="9"/>
  <c r="A17300" i="9"/>
  <c r="A17299" i="9"/>
  <c r="A17298" i="9"/>
  <c r="A17297" i="9"/>
  <c r="A17296" i="9"/>
  <c r="A17295" i="9"/>
  <c r="A17294" i="9"/>
  <c r="A17293" i="9"/>
  <c r="A17292" i="9"/>
  <c r="A17291" i="9"/>
  <c r="A17290" i="9"/>
  <c r="A17289" i="9"/>
  <c r="A17288" i="9"/>
  <c r="A17287" i="9"/>
  <c r="A17286" i="9"/>
  <c r="A17285" i="9"/>
  <c r="A17284" i="9"/>
  <c r="A17283" i="9"/>
  <c r="A17282" i="9"/>
  <c r="A17281" i="9"/>
  <c r="A17280" i="9"/>
  <c r="A17279" i="9"/>
  <c r="A17278" i="9"/>
  <c r="A17277" i="9"/>
  <c r="A17276" i="9"/>
  <c r="A17275" i="9"/>
  <c r="A17274" i="9"/>
  <c r="A17273" i="9"/>
  <c r="A17272" i="9"/>
  <c r="A17271" i="9"/>
  <c r="A17270" i="9"/>
  <c r="A17269" i="9"/>
  <c r="A17268" i="9"/>
  <c r="A17267" i="9"/>
  <c r="A17266" i="9"/>
  <c r="A17265" i="9"/>
  <c r="A17264" i="9"/>
  <c r="A17263" i="9"/>
  <c r="A17262" i="9"/>
  <c r="A17261" i="9"/>
  <c r="A17260" i="9"/>
  <c r="A17259" i="9"/>
  <c r="A17258" i="9"/>
  <c r="A17257" i="9"/>
  <c r="A17256" i="9"/>
  <c r="A17255" i="9"/>
  <c r="A17254" i="9"/>
  <c r="A17253" i="9"/>
  <c r="A17252" i="9"/>
  <c r="A17251" i="9"/>
  <c r="A17250" i="9"/>
  <c r="A17249" i="9"/>
  <c r="A17248" i="9"/>
  <c r="A17247" i="9"/>
  <c r="A17246" i="9"/>
  <c r="A17245" i="9"/>
  <c r="A17244" i="9"/>
  <c r="A17243" i="9"/>
  <c r="A17242" i="9"/>
  <c r="A17241" i="9"/>
  <c r="A17240" i="9"/>
  <c r="A17239" i="9"/>
  <c r="A17238" i="9"/>
  <c r="A17237" i="9"/>
  <c r="A17236" i="9"/>
  <c r="A17235" i="9"/>
  <c r="A17234" i="9"/>
  <c r="A17233" i="9"/>
  <c r="A17232" i="9"/>
  <c r="A17231" i="9"/>
  <c r="A17230" i="9"/>
  <c r="A17229" i="9"/>
  <c r="A17228" i="9"/>
  <c r="A17227" i="9"/>
  <c r="A17226" i="9"/>
  <c r="A17225" i="9"/>
  <c r="A17224" i="9"/>
  <c r="A17223" i="9"/>
  <c r="A17222" i="9"/>
  <c r="A17221" i="9"/>
  <c r="A17220" i="9"/>
  <c r="A17219" i="9"/>
  <c r="A17218" i="9"/>
  <c r="A17217" i="9"/>
  <c r="A17216" i="9"/>
  <c r="A17215" i="9"/>
  <c r="A17214" i="9"/>
  <c r="A17213" i="9"/>
  <c r="A17212" i="9"/>
  <c r="A17211" i="9"/>
  <c r="A17210" i="9"/>
  <c r="A17209" i="9"/>
  <c r="A17208" i="9"/>
  <c r="A17207" i="9"/>
  <c r="A17206" i="9"/>
  <c r="A17205" i="9"/>
  <c r="A17204" i="9"/>
  <c r="A17203" i="9"/>
  <c r="A17202" i="9"/>
  <c r="A17201" i="9"/>
  <c r="A17200" i="9"/>
  <c r="A17199" i="9"/>
  <c r="A17198" i="9"/>
  <c r="A17197" i="9"/>
  <c r="A17196" i="9"/>
  <c r="A17195" i="9"/>
  <c r="A17194" i="9"/>
  <c r="A17193" i="9"/>
  <c r="A17192" i="9"/>
  <c r="A17191" i="9"/>
  <c r="A17190" i="9"/>
  <c r="A17189" i="9"/>
  <c r="A17188" i="9"/>
  <c r="A17187" i="9"/>
  <c r="A17186" i="9"/>
  <c r="A17185" i="9"/>
  <c r="A17184" i="9"/>
  <c r="A17183" i="9"/>
  <c r="A17182" i="9"/>
  <c r="A17181" i="9"/>
  <c r="A17180" i="9"/>
  <c r="A17179" i="9"/>
  <c r="A17178" i="9"/>
  <c r="A17177" i="9"/>
  <c r="A17176" i="9"/>
  <c r="A17175" i="9"/>
  <c r="A17174" i="9"/>
  <c r="A17173" i="9"/>
  <c r="A17172" i="9"/>
  <c r="A17171" i="9"/>
  <c r="A17170" i="9"/>
  <c r="A17169" i="9"/>
  <c r="A17168" i="9"/>
  <c r="A17167" i="9"/>
  <c r="A17166" i="9"/>
  <c r="A17165" i="9"/>
  <c r="A17164" i="9"/>
  <c r="A17163" i="9"/>
  <c r="A17162" i="9"/>
  <c r="A17161" i="9"/>
  <c r="A17160" i="9"/>
  <c r="A17159" i="9"/>
  <c r="A17158" i="9"/>
  <c r="A17157" i="9"/>
  <c r="A17156" i="9"/>
  <c r="A17155" i="9"/>
  <c r="A17154" i="9"/>
  <c r="A17153" i="9"/>
  <c r="A17152" i="9"/>
  <c r="A17151" i="9"/>
  <c r="A17150" i="9"/>
  <c r="A17149" i="9"/>
  <c r="A17148" i="9"/>
  <c r="A17147" i="9"/>
  <c r="A17146" i="9"/>
  <c r="A17145" i="9"/>
  <c r="A17144" i="9"/>
  <c r="A17143" i="9"/>
  <c r="A17142" i="9"/>
  <c r="A17141" i="9"/>
  <c r="A17140" i="9"/>
  <c r="A17139" i="9"/>
  <c r="A17138" i="9"/>
  <c r="A17137" i="9"/>
  <c r="A17136" i="9"/>
  <c r="A17135" i="9"/>
  <c r="A17134" i="9"/>
  <c r="A17133" i="9"/>
  <c r="A17132" i="9"/>
  <c r="A17131" i="9"/>
  <c r="A17130" i="9"/>
  <c r="A17129" i="9"/>
  <c r="A17128" i="9"/>
  <c r="A17127" i="9"/>
  <c r="A17126" i="9"/>
  <c r="A17125" i="9"/>
  <c r="A17124" i="9"/>
  <c r="A17123" i="9"/>
  <c r="A17122" i="9"/>
  <c r="A17121" i="9"/>
  <c r="A17120" i="9"/>
  <c r="A17119" i="9"/>
  <c r="A17118" i="9"/>
  <c r="A17117" i="9"/>
  <c r="A17116" i="9"/>
  <c r="A17115" i="9"/>
  <c r="A17114" i="9"/>
  <c r="A17113" i="9"/>
  <c r="A17112" i="9"/>
  <c r="A17111" i="9"/>
  <c r="A17110" i="9"/>
  <c r="A17109" i="9"/>
  <c r="A17108" i="9"/>
  <c r="A17107" i="9"/>
  <c r="A17106" i="9"/>
  <c r="A17105" i="9"/>
  <c r="A17104" i="9"/>
  <c r="A17103" i="9"/>
  <c r="A17102" i="9"/>
  <c r="A17101" i="9"/>
  <c r="A17100" i="9"/>
  <c r="A17099" i="9"/>
  <c r="A17098" i="9"/>
  <c r="A17097" i="9"/>
  <c r="A17096" i="9"/>
  <c r="A17095" i="9"/>
  <c r="A17094" i="9"/>
  <c r="A17093" i="9"/>
  <c r="A17092" i="9"/>
  <c r="A17091" i="9"/>
  <c r="A17090" i="9"/>
  <c r="A17089" i="9"/>
  <c r="A17088" i="9"/>
  <c r="A17087" i="9"/>
  <c r="A17086" i="9"/>
  <c r="A17085" i="9"/>
  <c r="A17084" i="9"/>
  <c r="A17083" i="9"/>
  <c r="A17082" i="9"/>
  <c r="A17081" i="9"/>
  <c r="A17080" i="9"/>
  <c r="A17079" i="9"/>
  <c r="A17078" i="9"/>
  <c r="A17077" i="9"/>
  <c r="A17076" i="9"/>
  <c r="A17075" i="9"/>
  <c r="A17074" i="9"/>
  <c r="A17073" i="9"/>
  <c r="A17072" i="9"/>
  <c r="A17071" i="9"/>
  <c r="A17070" i="9"/>
  <c r="A17069" i="9"/>
  <c r="A17068" i="9"/>
  <c r="A17067" i="9"/>
  <c r="A17066" i="9"/>
  <c r="A17065" i="9"/>
  <c r="A17064" i="9"/>
  <c r="A17063" i="9"/>
  <c r="A17062" i="9"/>
  <c r="A17061" i="9"/>
  <c r="A17060" i="9"/>
  <c r="A17059" i="9"/>
  <c r="A17058" i="9"/>
  <c r="A17057" i="9"/>
  <c r="A17056" i="9"/>
  <c r="A17055" i="9"/>
  <c r="A17054" i="9"/>
  <c r="A17053" i="9"/>
  <c r="A17052" i="9"/>
  <c r="A17051" i="9"/>
  <c r="A17050" i="9"/>
  <c r="A17049" i="9"/>
  <c r="A17048" i="9"/>
  <c r="A17047" i="9"/>
  <c r="A17046" i="9"/>
  <c r="A17045" i="9"/>
  <c r="A17044" i="9"/>
  <c r="A17043" i="9"/>
  <c r="A17042" i="9"/>
  <c r="A17041" i="9"/>
  <c r="A17040" i="9"/>
  <c r="A17039" i="9"/>
  <c r="A17038" i="9"/>
  <c r="A17037" i="9"/>
  <c r="A17036" i="9"/>
  <c r="A17035" i="9"/>
  <c r="A17034" i="9"/>
  <c r="A17033" i="9"/>
  <c r="A17032" i="9"/>
  <c r="A17031" i="9"/>
  <c r="A17030" i="9"/>
  <c r="A17029" i="9"/>
  <c r="A17028" i="9"/>
  <c r="A17027" i="9"/>
  <c r="A17026" i="9"/>
  <c r="A17025" i="9"/>
  <c r="A17024" i="9"/>
  <c r="A17023" i="9"/>
  <c r="A17022" i="9"/>
  <c r="A17021" i="9"/>
  <c r="A17020" i="9"/>
  <c r="A17019" i="9"/>
  <c r="A17018" i="9"/>
  <c r="A17017" i="9"/>
  <c r="A17016" i="9"/>
  <c r="A17015" i="9"/>
  <c r="A17014" i="9"/>
  <c r="A17013" i="9"/>
  <c r="A17012" i="9"/>
  <c r="A17011" i="9"/>
  <c r="A17010" i="9"/>
  <c r="A17009" i="9"/>
  <c r="A17008" i="9"/>
  <c r="A17007" i="9"/>
  <c r="A17006" i="9"/>
  <c r="A17005" i="9"/>
  <c r="A17004" i="9"/>
  <c r="A17003" i="9"/>
  <c r="A17002" i="9"/>
  <c r="A17001" i="9"/>
  <c r="A17000" i="9"/>
  <c r="A16999" i="9"/>
  <c r="A16998" i="9"/>
  <c r="A16997" i="9"/>
  <c r="A16996" i="9"/>
  <c r="A16995" i="9"/>
  <c r="A16994" i="9"/>
  <c r="A16993" i="9"/>
  <c r="A16992" i="9"/>
  <c r="A16991" i="9"/>
  <c r="A16990" i="9"/>
  <c r="A16989" i="9"/>
  <c r="A16988" i="9"/>
  <c r="A16987" i="9"/>
  <c r="A16986" i="9"/>
  <c r="A16985" i="9"/>
  <c r="A16984" i="9"/>
  <c r="A16983" i="9"/>
  <c r="A16982" i="9"/>
  <c r="A16981" i="9"/>
  <c r="A16980" i="9"/>
  <c r="A16979" i="9"/>
  <c r="A16978" i="9"/>
  <c r="A16977" i="9"/>
  <c r="A16976" i="9"/>
  <c r="A16975" i="9"/>
  <c r="A16974" i="9"/>
  <c r="A16973" i="9"/>
  <c r="A16972" i="9"/>
  <c r="A16971" i="9"/>
  <c r="A16970" i="9"/>
  <c r="A16969" i="9"/>
  <c r="A16968" i="9"/>
  <c r="A16967" i="9"/>
  <c r="A16966" i="9"/>
  <c r="A16965" i="9"/>
  <c r="A16964" i="9"/>
  <c r="A16963" i="9"/>
  <c r="A16962" i="9"/>
  <c r="A16961" i="9"/>
  <c r="A16960" i="9"/>
  <c r="A16959" i="9"/>
  <c r="A16958" i="9"/>
  <c r="A16957" i="9"/>
  <c r="A16956" i="9"/>
  <c r="A16955" i="9"/>
  <c r="A16954" i="9"/>
  <c r="A16953" i="9"/>
  <c r="A16952" i="9"/>
  <c r="A16951" i="9"/>
  <c r="A16950" i="9"/>
  <c r="A16949" i="9"/>
  <c r="A16948" i="9"/>
  <c r="A16947" i="9"/>
  <c r="A16946" i="9"/>
  <c r="A16945" i="9"/>
  <c r="A16944" i="9"/>
  <c r="A16943" i="9"/>
  <c r="A16942" i="9"/>
  <c r="A16941" i="9"/>
  <c r="A16940" i="9"/>
  <c r="A16939" i="9"/>
  <c r="A16938" i="9"/>
  <c r="A16937" i="9"/>
  <c r="A16936" i="9"/>
  <c r="A16935" i="9"/>
  <c r="A16934" i="9"/>
  <c r="A16933" i="9"/>
  <c r="A16932" i="9"/>
  <c r="A16931" i="9"/>
  <c r="A16930" i="9"/>
  <c r="A16929" i="9"/>
  <c r="A16928" i="9"/>
  <c r="A16927" i="9"/>
  <c r="A16926" i="9"/>
  <c r="A16925" i="9"/>
  <c r="A16924" i="9"/>
  <c r="A16923" i="9"/>
  <c r="A16922" i="9"/>
  <c r="A16921" i="9"/>
  <c r="A16920" i="9"/>
  <c r="A16919" i="9"/>
  <c r="A16918" i="9"/>
  <c r="A16917" i="9"/>
  <c r="A16916" i="9"/>
  <c r="A16915" i="9"/>
  <c r="A16914" i="9"/>
  <c r="A16913" i="9"/>
  <c r="A16912" i="9"/>
  <c r="A16911" i="9"/>
  <c r="A16910" i="9"/>
  <c r="A16909" i="9"/>
  <c r="A16908" i="9"/>
  <c r="A16907" i="9"/>
  <c r="A16906" i="9"/>
  <c r="A16905" i="9"/>
  <c r="A16904" i="9"/>
  <c r="A16903" i="9"/>
  <c r="A16902" i="9"/>
  <c r="A16901" i="9"/>
  <c r="A16900" i="9"/>
  <c r="A16899" i="9"/>
  <c r="A16898" i="9"/>
  <c r="A16897" i="9"/>
  <c r="A16896" i="9"/>
  <c r="A16895" i="9"/>
  <c r="A16894" i="9"/>
  <c r="A16893" i="9"/>
  <c r="A16892" i="9"/>
  <c r="A16891" i="9"/>
  <c r="A16890" i="9"/>
  <c r="A16889" i="9"/>
  <c r="A16888" i="9"/>
  <c r="A16887" i="9"/>
  <c r="A16886" i="9"/>
  <c r="A16885" i="9"/>
  <c r="A16884" i="9"/>
  <c r="A16883" i="9"/>
  <c r="A16882" i="9"/>
  <c r="A16881" i="9"/>
  <c r="A16880" i="9"/>
  <c r="A16879" i="9"/>
  <c r="A16878" i="9"/>
  <c r="A16877" i="9"/>
  <c r="A16876" i="9"/>
  <c r="A16875" i="9"/>
  <c r="A16874" i="9"/>
  <c r="A16873" i="9"/>
  <c r="A16872" i="9"/>
  <c r="A16871" i="9"/>
  <c r="A16870" i="9"/>
  <c r="A16869" i="9"/>
  <c r="A16868" i="9"/>
  <c r="A16867" i="9"/>
  <c r="A16866" i="9"/>
  <c r="A16865" i="9"/>
  <c r="A16864" i="9"/>
  <c r="A16863" i="9"/>
  <c r="A16862" i="9"/>
  <c r="A16861" i="9"/>
  <c r="A16860" i="9"/>
  <c r="A16859" i="9"/>
  <c r="A16858" i="9"/>
  <c r="A16857" i="9"/>
  <c r="A16856" i="9"/>
  <c r="A16855" i="9"/>
  <c r="A16854" i="9"/>
  <c r="A16853" i="9"/>
  <c r="A16852" i="9"/>
  <c r="A16851" i="9"/>
  <c r="A16850" i="9"/>
  <c r="A16849" i="9"/>
  <c r="A16848" i="9"/>
  <c r="A16847" i="9"/>
  <c r="A16846" i="9"/>
  <c r="A16845" i="9"/>
  <c r="A16844" i="9"/>
  <c r="A16843" i="9"/>
  <c r="A16842" i="9"/>
  <c r="A16841" i="9"/>
  <c r="A16840" i="9"/>
  <c r="A16839" i="9"/>
  <c r="A16838" i="9"/>
  <c r="A16837" i="9"/>
  <c r="A16836" i="9"/>
  <c r="A16835" i="9"/>
  <c r="A16834" i="9"/>
  <c r="A16833" i="9"/>
  <c r="A16832" i="9"/>
  <c r="A16831" i="9"/>
  <c r="A16830" i="9"/>
  <c r="A16829" i="9"/>
  <c r="A16828" i="9"/>
  <c r="A16827" i="9"/>
  <c r="A16826" i="9"/>
  <c r="A16825" i="9"/>
  <c r="A16824" i="9"/>
  <c r="A16823" i="9"/>
  <c r="A16822" i="9"/>
  <c r="A16821" i="9"/>
  <c r="A16820" i="9"/>
  <c r="A16819" i="9"/>
  <c r="A16818" i="9"/>
  <c r="A16817" i="9"/>
  <c r="A16816" i="9"/>
  <c r="A16815" i="9"/>
  <c r="A16814" i="9"/>
  <c r="A16813" i="9"/>
  <c r="A16812" i="9"/>
  <c r="A16811" i="9"/>
  <c r="A16810" i="9"/>
  <c r="A16809" i="9"/>
  <c r="A16808" i="9"/>
  <c r="A16807" i="9"/>
  <c r="A16806" i="9"/>
  <c r="A16805" i="9"/>
  <c r="A16804" i="9"/>
  <c r="A16803" i="9"/>
  <c r="A16802" i="9"/>
  <c r="A16801" i="9"/>
  <c r="A16800" i="9"/>
  <c r="A16799" i="9"/>
  <c r="A16798" i="9"/>
  <c r="A16797" i="9"/>
  <c r="A16796" i="9"/>
  <c r="A16795" i="9"/>
  <c r="A16794" i="9"/>
  <c r="A16793" i="9"/>
  <c r="A16792" i="9"/>
  <c r="A16791" i="9"/>
  <c r="A16790" i="9"/>
  <c r="A16789" i="9"/>
  <c r="A16788" i="9"/>
  <c r="A16787" i="9"/>
  <c r="A16786" i="9"/>
  <c r="A16785" i="9"/>
  <c r="A16784" i="9"/>
  <c r="A16783" i="9"/>
  <c r="A16782" i="9"/>
  <c r="A16781" i="9"/>
  <c r="A16780" i="9"/>
  <c r="A16779" i="9"/>
  <c r="A16778" i="9"/>
  <c r="A16777" i="9"/>
  <c r="A16776" i="9"/>
  <c r="A16775" i="9"/>
  <c r="A16774" i="9"/>
  <c r="A16773" i="9"/>
  <c r="A16772" i="9"/>
  <c r="A16771" i="9"/>
  <c r="A16770" i="9"/>
  <c r="A16769" i="9"/>
  <c r="A16768" i="9"/>
  <c r="A16767" i="9"/>
  <c r="A16766" i="9"/>
  <c r="A16765" i="9"/>
  <c r="A16764" i="9"/>
  <c r="A16763" i="9"/>
  <c r="A16762" i="9"/>
  <c r="A16761" i="9"/>
  <c r="A16760" i="9"/>
  <c r="A16759" i="9"/>
  <c r="A16758" i="9"/>
  <c r="A16757" i="9"/>
  <c r="A16756" i="9"/>
  <c r="A16755" i="9"/>
  <c r="A16754" i="9"/>
  <c r="A16753" i="9"/>
  <c r="A16752" i="9"/>
  <c r="A16751" i="9"/>
  <c r="A16750" i="9"/>
  <c r="A16749" i="9"/>
  <c r="A16748" i="9"/>
  <c r="A16747" i="9"/>
  <c r="A16746" i="9"/>
  <c r="A16745" i="9"/>
  <c r="A16744" i="9"/>
  <c r="A16743" i="9"/>
  <c r="A16742" i="9"/>
  <c r="A16741" i="9"/>
  <c r="A16740" i="9"/>
  <c r="A16739" i="9"/>
  <c r="A16738" i="9"/>
  <c r="A16737" i="9"/>
  <c r="A16736" i="9"/>
  <c r="A16735" i="9"/>
  <c r="A16734" i="9"/>
  <c r="A16733" i="9"/>
  <c r="A16732" i="9"/>
  <c r="A16731" i="9"/>
  <c r="A16730" i="9"/>
  <c r="A16729" i="9"/>
  <c r="A16728" i="9"/>
  <c r="A16727" i="9"/>
  <c r="A16726" i="9"/>
  <c r="A16725" i="9"/>
  <c r="A16724" i="9"/>
  <c r="A16723" i="9"/>
  <c r="A16722" i="9"/>
  <c r="A16721" i="9"/>
  <c r="A16720" i="9"/>
  <c r="A16719" i="9"/>
  <c r="A16718" i="9"/>
  <c r="A16717" i="9"/>
  <c r="A16716" i="9"/>
  <c r="A16715" i="9"/>
  <c r="A16714" i="9"/>
  <c r="A16713" i="9"/>
  <c r="A16712" i="9"/>
  <c r="A16711" i="9"/>
  <c r="A16710" i="9"/>
  <c r="A16709" i="9"/>
  <c r="A16708" i="9"/>
  <c r="A16707" i="9"/>
  <c r="A16706" i="9"/>
  <c r="A16705" i="9"/>
  <c r="A16704" i="9"/>
  <c r="A16703" i="9"/>
  <c r="A16702" i="9"/>
  <c r="A16701" i="9"/>
  <c r="A16700" i="9"/>
  <c r="A16699" i="9"/>
  <c r="A16698" i="9"/>
  <c r="A16697" i="9"/>
  <c r="A16696" i="9"/>
  <c r="A16695" i="9"/>
  <c r="A16694" i="9"/>
  <c r="A16693" i="9"/>
  <c r="A16692" i="9"/>
  <c r="A16691" i="9"/>
  <c r="A16690" i="9"/>
  <c r="A16689" i="9"/>
  <c r="A16688" i="9"/>
  <c r="A16687" i="9"/>
  <c r="A16686" i="9"/>
  <c r="A16685" i="9"/>
  <c r="A16684" i="9"/>
  <c r="A16683" i="9"/>
  <c r="A16682" i="9"/>
  <c r="A16681" i="9"/>
  <c r="A16680" i="9"/>
  <c r="A16679" i="9"/>
  <c r="A16678" i="9"/>
  <c r="A16677" i="9"/>
  <c r="A16676" i="9"/>
  <c r="A16675" i="9"/>
  <c r="A16674" i="9"/>
  <c r="A16673" i="9"/>
  <c r="A16672" i="9"/>
  <c r="A16671" i="9"/>
  <c r="A16670" i="9"/>
  <c r="A16669" i="9"/>
  <c r="A16668" i="9"/>
  <c r="A16667" i="9"/>
  <c r="A16666" i="9"/>
  <c r="A16665" i="9"/>
  <c r="A16664" i="9"/>
  <c r="A16663" i="9"/>
  <c r="A16662" i="9"/>
  <c r="A16661" i="9"/>
  <c r="A16660" i="9"/>
  <c r="A16659" i="9"/>
  <c r="A16658" i="9"/>
  <c r="A16657" i="9"/>
  <c r="A16656" i="9"/>
  <c r="A16655" i="9"/>
  <c r="A16654" i="9"/>
  <c r="A16653" i="9"/>
  <c r="A16652" i="9"/>
  <c r="A16651" i="9"/>
  <c r="A16650" i="9"/>
  <c r="A16649" i="9"/>
  <c r="A16648" i="9"/>
  <c r="A16647" i="9"/>
  <c r="A16646" i="9"/>
  <c r="A16645" i="9"/>
  <c r="A16644" i="9"/>
  <c r="A16643" i="9"/>
  <c r="A16642" i="9"/>
  <c r="A16641" i="9"/>
  <c r="A16640" i="9"/>
  <c r="A16639" i="9"/>
  <c r="A16638" i="9"/>
  <c r="A16637" i="9"/>
  <c r="A16636" i="9"/>
  <c r="A16635" i="9"/>
  <c r="A16634" i="9"/>
  <c r="A16633" i="9"/>
  <c r="A16632" i="9"/>
  <c r="A16631" i="9"/>
  <c r="A16630" i="9"/>
  <c r="A16629" i="9"/>
  <c r="A16628" i="9"/>
  <c r="A16627" i="9"/>
  <c r="A16626" i="9"/>
  <c r="A16625" i="9"/>
  <c r="A16624" i="9"/>
  <c r="A16623" i="9"/>
  <c r="A16622" i="9"/>
  <c r="A16621" i="9"/>
  <c r="A16620" i="9"/>
  <c r="A16619" i="9"/>
  <c r="A16618" i="9"/>
  <c r="A16617" i="9"/>
  <c r="A16616" i="9"/>
  <c r="A16615" i="9"/>
  <c r="A16614" i="9"/>
  <c r="A16613" i="9"/>
  <c r="A16612" i="9"/>
  <c r="A16611" i="9"/>
  <c r="A16610" i="9"/>
  <c r="A16609" i="9"/>
  <c r="A16608" i="9"/>
  <c r="A16607" i="9"/>
  <c r="A16606" i="9"/>
  <c r="A16605" i="9"/>
  <c r="A16604" i="9"/>
  <c r="A16603" i="9"/>
  <c r="A16602" i="9"/>
  <c r="A16601" i="9"/>
  <c r="A16600" i="9"/>
  <c r="A16599" i="9"/>
  <c r="A16598" i="9"/>
  <c r="A16597" i="9"/>
  <c r="A16596" i="9"/>
  <c r="A16595" i="9"/>
  <c r="A16594" i="9"/>
  <c r="A16593" i="9"/>
  <c r="A16592" i="9"/>
  <c r="A16591" i="9"/>
  <c r="A16590" i="9"/>
  <c r="A16589" i="9"/>
  <c r="A16588" i="9"/>
  <c r="A16587" i="9"/>
  <c r="A16586" i="9"/>
  <c r="A16585" i="9"/>
  <c r="A16584" i="9"/>
  <c r="A16583" i="9"/>
  <c r="A16582" i="9"/>
  <c r="A16581" i="9"/>
  <c r="A16580" i="9"/>
  <c r="A16579" i="9"/>
  <c r="A16578" i="9"/>
  <c r="A16577" i="9"/>
  <c r="A16576" i="9"/>
  <c r="A16575" i="9"/>
  <c r="A16574" i="9"/>
  <c r="A16573" i="9"/>
  <c r="A16572" i="9"/>
  <c r="A16571" i="9"/>
  <c r="A16570" i="9"/>
  <c r="A16569" i="9"/>
  <c r="A16568" i="9"/>
  <c r="A16567" i="9"/>
  <c r="A16566" i="9"/>
  <c r="A16565" i="9"/>
  <c r="A16564" i="9"/>
  <c r="A16563" i="9"/>
  <c r="A16562" i="9"/>
  <c r="A16561" i="9"/>
  <c r="A16560" i="9"/>
  <c r="A16559" i="9"/>
  <c r="A16558" i="9"/>
  <c r="A16557" i="9"/>
  <c r="A16556" i="9"/>
  <c r="A16555" i="9"/>
  <c r="A16554" i="9"/>
  <c r="A16553" i="9"/>
  <c r="A16552" i="9"/>
  <c r="A16551" i="9"/>
  <c r="A16550" i="9"/>
  <c r="A16549" i="9"/>
  <c r="A16548" i="9"/>
  <c r="A16547" i="9"/>
  <c r="A16546" i="9"/>
  <c r="A16545" i="9"/>
  <c r="A16544" i="9"/>
  <c r="A16543" i="9"/>
  <c r="A16542" i="9"/>
  <c r="A16541" i="9"/>
  <c r="A16540" i="9"/>
  <c r="A16539" i="9"/>
  <c r="A16538" i="9"/>
  <c r="A16537" i="9"/>
  <c r="A16536" i="9"/>
  <c r="A16535" i="9"/>
  <c r="A16534" i="9"/>
  <c r="A16533" i="9"/>
  <c r="A16532" i="9"/>
  <c r="A16531" i="9"/>
  <c r="A16530" i="9"/>
  <c r="A16529" i="9"/>
  <c r="A16528" i="9"/>
  <c r="A16527" i="9"/>
  <c r="A16526" i="9"/>
  <c r="A16525" i="9"/>
  <c r="A16524" i="9"/>
  <c r="A16523" i="9"/>
  <c r="A16522" i="9"/>
  <c r="A16521" i="9"/>
  <c r="A16520" i="9"/>
  <c r="A16519" i="9"/>
  <c r="A16518" i="9"/>
  <c r="A16517" i="9"/>
  <c r="A16516" i="9"/>
  <c r="A16515" i="9"/>
  <c r="A16514" i="9"/>
  <c r="A16513" i="9"/>
  <c r="A16512" i="9"/>
  <c r="A16511" i="9"/>
  <c r="A16510" i="9"/>
  <c r="A16509" i="9"/>
  <c r="A16508" i="9"/>
  <c r="A16507" i="9"/>
  <c r="A16506" i="9"/>
  <c r="A16505" i="9"/>
  <c r="A16504" i="9"/>
  <c r="A16503" i="9"/>
  <c r="A16502" i="9"/>
  <c r="A16501" i="9"/>
  <c r="A16500" i="9"/>
  <c r="A16499" i="9"/>
  <c r="A16498" i="9"/>
  <c r="A16497" i="9"/>
  <c r="A16496" i="9"/>
  <c r="A16495" i="9"/>
  <c r="A16494" i="9"/>
  <c r="A16493" i="9"/>
  <c r="A16492" i="9"/>
  <c r="A16491" i="9"/>
  <c r="A16490" i="9"/>
  <c r="A16489" i="9"/>
  <c r="A16488" i="9"/>
  <c r="A16487" i="9"/>
  <c r="A16486" i="9"/>
  <c r="A16485" i="9"/>
  <c r="A16484" i="9"/>
  <c r="A16483" i="9"/>
  <c r="A16482" i="9"/>
  <c r="A16481" i="9"/>
  <c r="A16480" i="9"/>
  <c r="A16479" i="9"/>
  <c r="A16478" i="9"/>
  <c r="A16477" i="9"/>
  <c r="A16476" i="9"/>
  <c r="A16475" i="9"/>
  <c r="A16474" i="9"/>
  <c r="A16473" i="9"/>
  <c r="A16472" i="9"/>
  <c r="A16471" i="9"/>
  <c r="A16470" i="9"/>
  <c r="A16469" i="9"/>
  <c r="A16468" i="9"/>
  <c r="A16467" i="9"/>
  <c r="A16466" i="9"/>
  <c r="A16465" i="9"/>
  <c r="A16464" i="9"/>
  <c r="A16463" i="9"/>
  <c r="A16462" i="9"/>
  <c r="A16461" i="9"/>
  <c r="A16460" i="9"/>
  <c r="A16459" i="9"/>
  <c r="A16458" i="9"/>
  <c r="A16457" i="9"/>
  <c r="A16456" i="9"/>
  <c r="A16455" i="9"/>
  <c r="A16454" i="9"/>
  <c r="A16453" i="9"/>
  <c r="A16452" i="9"/>
  <c r="A16451" i="9"/>
  <c r="A16450" i="9"/>
  <c r="A16449" i="9"/>
  <c r="A16448" i="9"/>
  <c r="A16447" i="9"/>
  <c r="A16446" i="9"/>
  <c r="A16445" i="9"/>
  <c r="A16444" i="9"/>
  <c r="A16443" i="9"/>
  <c r="A16442" i="9"/>
  <c r="A16441" i="9"/>
  <c r="A16440" i="9"/>
  <c r="A16439" i="9"/>
  <c r="A16438" i="9"/>
  <c r="A16437" i="9"/>
  <c r="A16436" i="9"/>
  <c r="A16435" i="9"/>
  <c r="A16434" i="9"/>
  <c r="A16433" i="9"/>
  <c r="A16432" i="9"/>
  <c r="A16431" i="9"/>
  <c r="A16430" i="9"/>
  <c r="A16429" i="9"/>
  <c r="A16428" i="9"/>
  <c r="A16427" i="9"/>
  <c r="A16426" i="9"/>
  <c r="A16425" i="9"/>
  <c r="A16424" i="9"/>
  <c r="A16423" i="9"/>
  <c r="A16422" i="9"/>
  <c r="A16421" i="9"/>
  <c r="A16420" i="9"/>
  <c r="A16419" i="9"/>
  <c r="A16418" i="9"/>
  <c r="A16417" i="9"/>
  <c r="A16416" i="9"/>
  <c r="A16415" i="9"/>
  <c r="A16414" i="9"/>
  <c r="A16413" i="9"/>
  <c r="A16412" i="9"/>
  <c r="A16411" i="9"/>
  <c r="A16410" i="9"/>
  <c r="A16409" i="9"/>
  <c r="A16408" i="9"/>
  <c r="A16407" i="9"/>
  <c r="A16406" i="9"/>
  <c r="A16405" i="9"/>
  <c r="A16404" i="9"/>
  <c r="A16403" i="9"/>
  <c r="A16402" i="9"/>
  <c r="A16401" i="9"/>
  <c r="A16400" i="9"/>
  <c r="A16399" i="9"/>
  <c r="A16398" i="9"/>
  <c r="A16397" i="9"/>
  <c r="A16396" i="9"/>
  <c r="A16395" i="9"/>
  <c r="A16394" i="9"/>
  <c r="A16393" i="9"/>
  <c r="A16392" i="9"/>
  <c r="A16391" i="9"/>
  <c r="A16390" i="9"/>
  <c r="A16389" i="9"/>
  <c r="A16388" i="9"/>
  <c r="A16387" i="9"/>
  <c r="A16386" i="9"/>
  <c r="A16385" i="9"/>
  <c r="A16384" i="9"/>
  <c r="A16383" i="9"/>
  <c r="A16382" i="9"/>
  <c r="A16381" i="9"/>
  <c r="A16380" i="9"/>
  <c r="A16379" i="9"/>
  <c r="A16378" i="9"/>
  <c r="A16377" i="9"/>
  <c r="A16376" i="9"/>
  <c r="A16375" i="9"/>
  <c r="A16374" i="9"/>
  <c r="A16373" i="9"/>
  <c r="A16372" i="9"/>
  <c r="A16371" i="9"/>
  <c r="A16370" i="9"/>
  <c r="A16369" i="9"/>
  <c r="A16368" i="9"/>
  <c r="A16367" i="9"/>
  <c r="A16366" i="9"/>
  <c r="A16365" i="9"/>
  <c r="A16364" i="9"/>
  <c r="A16363" i="9"/>
  <c r="A16362" i="9"/>
  <c r="A16361" i="9"/>
  <c r="A16360" i="9"/>
  <c r="A16359" i="9"/>
  <c r="A16358" i="9"/>
  <c r="A16357" i="9"/>
  <c r="A16356" i="9"/>
  <c r="A16355" i="9"/>
  <c r="A16354" i="9"/>
  <c r="A16353" i="9"/>
  <c r="A16352" i="9"/>
  <c r="A16351" i="9"/>
  <c r="A16350" i="9"/>
  <c r="A16349" i="9"/>
  <c r="A16348" i="9"/>
  <c r="A16347" i="9"/>
  <c r="A16346" i="9"/>
  <c r="A16345" i="9"/>
  <c r="A16344" i="9"/>
  <c r="A16343" i="9"/>
  <c r="A16342" i="9"/>
  <c r="A16341" i="9"/>
  <c r="A16340" i="9"/>
  <c r="A16339" i="9"/>
  <c r="A16338" i="9"/>
  <c r="A16337" i="9"/>
  <c r="A16336" i="9"/>
  <c r="A16335" i="9"/>
  <c r="A16334" i="9"/>
  <c r="A16333" i="9"/>
  <c r="A16332" i="9"/>
  <c r="A16331" i="9"/>
  <c r="A16330" i="9"/>
  <c r="A16329" i="9"/>
  <c r="A16328" i="9"/>
  <c r="A16327" i="9"/>
  <c r="A16326" i="9"/>
  <c r="A16325" i="9"/>
  <c r="A16324" i="9"/>
  <c r="A16323" i="9"/>
  <c r="A16322" i="9"/>
  <c r="A16321" i="9"/>
  <c r="A16320" i="9"/>
  <c r="A16319" i="9"/>
  <c r="A16318" i="9"/>
  <c r="A16317" i="9"/>
  <c r="A16316" i="9"/>
  <c r="A16315" i="9"/>
  <c r="A16314" i="9"/>
  <c r="A16313" i="9"/>
  <c r="A16312" i="9"/>
  <c r="A16311" i="9"/>
  <c r="A16310" i="9"/>
  <c r="A16309" i="9"/>
  <c r="A16308" i="9"/>
  <c r="A16307" i="9"/>
  <c r="A16306" i="9"/>
  <c r="A16305" i="9"/>
  <c r="A16304" i="9"/>
  <c r="A16303" i="9"/>
  <c r="A16302" i="9"/>
  <c r="A16301" i="9"/>
  <c r="A16300" i="9"/>
  <c r="A16299" i="9"/>
  <c r="A16298" i="9"/>
  <c r="A16297" i="9"/>
  <c r="A16296" i="9"/>
  <c r="A16295" i="9"/>
  <c r="A16294" i="9"/>
  <c r="A16293" i="9"/>
  <c r="A16292" i="9"/>
  <c r="A16291" i="9"/>
  <c r="A16290" i="9"/>
  <c r="A16289" i="9"/>
  <c r="A16288" i="9"/>
  <c r="A16287" i="9"/>
  <c r="A16286" i="9"/>
  <c r="A16285" i="9"/>
  <c r="A16284" i="9"/>
  <c r="A16283" i="9"/>
  <c r="A16282" i="9"/>
  <c r="A16281" i="9"/>
  <c r="A16280" i="9"/>
  <c r="A16279" i="9"/>
  <c r="A16278" i="9"/>
  <c r="A16277" i="9"/>
  <c r="A16276" i="9"/>
  <c r="A16275" i="9"/>
  <c r="A16274" i="9"/>
  <c r="A16273" i="9"/>
  <c r="A16272" i="9"/>
  <c r="A16271" i="9"/>
  <c r="A16270" i="9"/>
  <c r="A16269" i="9"/>
  <c r="A16268" i="9"/>
  <c r="A16267" i="9"/>
  <c r="A16266" i="9"/>
  <c r="A16265" i="9"/>
  <c r="A16264" i="9"/>
  <c r="A16263" i="9"/>
  <c r="A16262" i="9"/>
  <c r="A16261" i="9"/>
  <c r="A16260" i="9"/>
  <c r="A16259" i="9"/>
  <c r="A16258" i="9"/>
  <c r="A16257" i="9"/>
  <c r="A16256" i="9"/>
  <c r="A16255" i="9"/>
  <c r="A16254" i="9"/>
  <c r="A16253" i="9"/>
  <c r="A16252" i="9"/>
  <c r="A16251" i="9"/>
  <c r="A16250" i="9"/>
  <c r="A16249" i="9"/>
  <c r="A16248" i="9"/>
  <c r="A16247" i="9"/>
  <c r="A16246" i="9"/>
  <c r="A16245" i="9"/>
  <c r="A16244" i="9"/>
  <c r="A16243" i="9"/>
  <c r="A16242" i="9"/>
  <c r="A16241" i="9"/>
  <c r="A16240" i="9"/>
  <c r="A16239" i="9"/>
  <c r="A16238" i="9"/>
  <c r="A16237" i="9"/>
  <c r="A16236" i="9"/>
  <c r="A16235" i="9"/>
  <c r="A16234" i="9"/>
  <c r="A16233" i="9"/>
  <c r="A16232" i="9"/>
  <c r="A16231" i="9"/>
  <c r="A16230" i="9"/>
  <c r="A16229" i="9"/>
  <c r="A16228" i="9"/>
  <c r="A16227" i="9"/>
  <c r="A16226" i="9"/>
  <c r="A16225" i="9"/>
  <c r="A16224" i="9"/>
  <c r="A16223" i="9"/>
  <c r="A16222" i="9"/>
  <c r="A16221" i="9"/>
  <c r="A16220" i="9"/>
  <c r="A16219" i="9"/>
  <c r="A16218" i="9"/>
  <c r="A16217" i="9"/>
  <c r="A16216" i="9"/>
  <c r="A16215" i="9"/>
  <c r="A16214" i="9"/>
  <c r="A16213" i="9"/>
  <c r="A16212" i="9"/>
  <c r="A16211" i="9"/>
  <c r="A16210" i="9"/>
  <c r="A16209" i="9"/>
  <c r="A16208" i="9"/>
  <c r="A16207" i="9"/>
  <c r="A16206" i="9"/>
  <c r="A16205" i="9"/>
  <c r="A16204" i="9"/>
  <c r="A16203" i="9"/>
  <c r="A16202" i="9"/>
  <c r="A16201" i="9"/>
  <c r="A16200" i="9"/>
  <c r="A16199" i="9"/>
  <c r="A16198" i="9"/>
  <c r="A16197" i="9"/>
  <c r="A16196" i="9"/>
  <c r="A16195" i="9"/>
  <c r="A16194" i="9"/>
  <c r="A16193" i="9"/>
  <c r="A16192" i="9"/>
  <c r="A16191" i="9"/>
  <c r="A16190" i="9"/>
  <c r="A16189" i="9"/>
  <c r="A16188" i="9"/>
  <c r="A16187" i="9"/>
  <c r="A16186" i="9"/>
  <c r="A16185" i="9"/>
  <c r="A16184" i="9"/>
  <c r="A16183" i="9"/>
  <c r="A16182" i="9"/>
  <c r="A16181" i="9"/>
  <c r="A16180" i="9"/>
  <c r="A16179" i="9"/>
  <c r="A16178" i="9"/>
  <c r="A16177" i="9"/>
  <c r="A16176" i="9"/>
  <c r="A16175" i="9"/>
  <c r="A16174" i="9"/>
  <c r="A16173" i="9"/>
  <c r="A16172" i="9"/>
  <c r="A16171" i="9"/>
  <c r="A16170" i="9"/>
  <c r="A16169" i="9"/>
  <c r="A16168" i="9"/>
  <c r="A16167" i="9"/>
  <c r="A16166" i="9"/>
  <c r="A16165" i="9"/>
  <c r="A16164" i="9"/>
  <c r="A16163" i="9"/>
  <c r="A16162" i="9"/>
  <c r="A16161" i="9"/>
  <c r="A16160" i="9"/>
  <c r="A16159" i="9"/>
  <c r="A16158" i="9"/>
  <c r="A16157" i="9"/>
  <c r="A16156" i="9"/>
  <c r="A16155" i="9"/>
  <c r="A16154" i="9"/>
  <c r="A16153" i="9"/>
  <c r="A16152" i="9"/>
  <c r="A16151" i="9"/>
  <c r="A16150" i="9"/>
  <c r="A16149" i="9"/>
  <c r="A16148" i="9"/>
  <c r="A16147" i="9"/>
  <c r="A16146" i="9"/>
  <c r="A16145" i="9"/>
  <c r="A16144" i="9"/>
  <c r="A16143" i="9"/>
  <c r="A16142" i="9"/>
  <c r="A16141" i="9"/>
  <c r="A16140" i="9"/>
  <c r="A16139" i="9"/>
  <c r="A16138" i="9"/>
  <c r="A16137" i="9"/>
  <c r="A16136" i="9"/>
  <c r="A16135" i="9"/>
  <c r="A16134" i="9"/>
  <c r="A16133" i="9"/>
  <c r="A16132" i="9"/>
  <c r="A16131" i="9"/>
  <c r="A16130" i="9"/>
  <c r="A16129" i="9"/>
  <c r="A16128" i="9"/>
  <c r="A16127" i="9"/>
  <c r="A16126" i="9"/>
  <c r="A16125" i="9"/>
  <c r="A16124" i="9"/>
  <c r="A16123" i="9"/>
  <c r="A16122" i="9"/>
  <c r="A16121" i="9"/>
  <c r="A16120" i="9"/>
  <c r="A16119" i="9"/>
  <c r="A16118" i="9"/>
  <c r="A16117" i="9"/>
  <c r="A16116" i="9"/>
  <c r="A16115" i="9"/>
  <c r="A16114" i="9"/>
  <c r="A16113" i="9"/>
  <c r="A16112" i="9"/>
  <c r="A16111" i="9"/>
  <c r="A16110" i="9"/>
  <c r="A16109" i="9"/>
  <c r="A16108" i="9"/>
  <c r="A16107" i="9"/>
  <c r="A16106" i="9"/>
  <c r="A16105" i="9"/>
  <c r="A16104" i="9"/>
  <c r="A16103" i="9"/>
  <c r="A16102" i="9"/>
  <c r="A16101" i="9"/>
  <c r="A16100" i="9"/>
  <c r="A16099" i="9"/>
  <c r="A16098" i="9"/>
  <c r="A16097" i="9"/>
  <c r="A16096" i="9"/>
  <c r="A16095" i="9"/>
  <c r="A16094" i="9"/>
  <c r="A16093" i="9"/>
  <c r="A16092" i="9"/>
  <c r="A16091" i="9"/>
  <c r="A16090" i="9"/>
  <c r="A16089" i="9"/>
  <c r="A16088" i="9"/>
  <c r="A16087" i="9"/>
  <c r="A16086" i="9"/>
  <c r="A16085" i="9"/>
  <c r="A16084" i="9"/>
  <c r="A16083" i="9"/>
  <c r="A16082" i="9"/>
  <c r="A16081" i="9"/>
  <c r="A16080" i="9"/>
  <c r="A16079" i="9"/>
  <c r="A16078" i="9"/>
  <c r="A16077" i="9"/>
  <c r="A16076" i="9"/>
  <c r="A16075" i="9"/>
  <c r="A16074" i="9"/>
  <c r="A16073" i="9"/>
  <c r="A16072" i="9"/>
  <c r="A16071" i="9"/>
  <c r="A16070" i="9"/>
  <c r="A16069" i="9"/>
  <c r="A16068" i="9"/>
  <c r="A16067" i="9"/>
  <c r="A16066" i="9"/>
  <c r="A16065" i="9"/>
  <c r="A16064" i="9"/>
  <c r="A16063" i="9"/>
  <c r="A16062" i="9"/>
  <c r="A16061" i="9"/>
  <c r="A16060" i="9"/>
  <c r="A16059" i="9"/>
  <c r="A16058" i="9"/>
  <c r="A16057" i="9"/>
  <c r="A16056" i="9"/>
  <c r="A16055" i="9"/>
  <c r="A16054" i="9"/>
  <c r="A16053" i="9"/>
  <c r="A16052" i="9"/>
  <c r="A16051" i="9"/>
  <c r="A16050" i="9"/>
  <c r="A16049" i="9"/>
  <c r="A16048" i="9"/>
  <c r="A16047" i="9"/>
  <c r="A16046" i="9"/>
  <c r="A16045" i="9"/>
  <c r="A16044" i="9"/>
  <c r="A16043" i="9"/>
  <c r="A16042" i="9"/>
  <c r="A16041" i="9"/>
  <c r="A16040" i="9"/>
  <c r="A16039" i="9"/>
  <c r="A16038" i="9"/>
  <c r="A16037" i="9"/>
  <c r="A16036" i="9"/>
  <c r="A16035" i="9"/>
  <c r="A16034" i="9"/>
  <c r="A16033" i="9"/>
  <c r="A16032" i="9"/>
  <c r="A16031" i="9"/>
  <c r="A16030" i="9"/>
  <c r="A16029" i="9"/>
  <c r="A16028" i="9"/>
  <c r="A16027" i="9"/>
  <c r="A16026" i="9"/>
  <c r="A16025" i="9"/>
  <c r="A16024" i="9"/>
  <c r="A16023" i="9"/>
  <c r="A16022" i="9"/>
  <c r="A16021" i="9"/>
  <c r="A16020" i="9"/>
  <c r="A16019" i="9"/>
  <c r="A16018" i="9"/>
  <c r="A16017" i="9"/>
  <c r="A16016" i="9"/>
  <c r="A16015" i="9"/>
  <c r="A16014" i="9"/>
  <c r="A16013" i="9"/>
  <c r="A16012" i="9"/>
  <c r="A16011" i="9"/>
  <c r="A16010" i="9"/>
  <c r="A16009" i="9"/>
  <c r="A16008" i="9"/>
  <c r="A16007" i="9"/>
  <c r="A16006" i="9"/>
  <c r="A16005" i="9"/>
  <c r="A16004" i="9"/>
  <c r="A16003" i="9"/>
  <c r="A16002" i="9"/>
  <c r="A16001" i="9"/>
  <c r="A16000" i="9"/>
  <c r="A15999" i="9"/>
  <c r="A15998" i="9"/>
  <c r="A15997" i="9"/>
  <c r="A15996" i="9"/>
  <c r="A15995" i="9"/>
  <c r="A15994" i="9"/>
  <c r="A15993" i="9"/>
  <c r="A15992" i="9"/>
  <c r="A15991" i="9"/>
  <c r="A15990" i="9"/>
  <c r="A15989" i="9"/>
  <c r="A15988" i="9"/>
  <c r="A15987" i="9"/>
  <c r="A15986" i="9"/>
  <c r="A15985" i="9"/>
  <c r="A15984" i="9"/>
  <c r="A15983" i="9"/>
  <c r="A15982" i="9"/>
  <c r="A15981" i="9"/>
  <c r="A15980" i="9"/>
  <c r="A15979" i="9"/>
  <c r="A15978" i="9"/>
  <c r="A15977" i="9"/>
  <c r="A15976" i="9"/>
  <c r="A15975" i="9"/>
  <c r="A15974" i="9"/>
  <c r="A15973" i="9"/>
  <c r="A15972" i="9"/>
  <c r="A15971" i="9"/>
  <c r="A15970" i="9"/>
  <c r="A15969" i="9"/>
  <c r="A15968" i="9"/>
  <c r="A15967" i="9"/>
  <c r="A15966" i="9"/>
  <c r="A15965" i="9"/>
  <c r="A15964" i="9"/>
  <c r="A15963" i="9"/>
  <c r="A15962" i="9"/>
  <c r="A15961" i="9"/>
  <c r="A15960" i="9"/>
  <c r="A15959" i="9"/>
  <c r="A15958" i="9"/>
  <c r="A15957" i="9"/>
  <c r="A15956" i="9"/>
  <c r="A15955" i="9"/>
  <c r="A15954" i="9"/>
  <c r="A15953" i="9"/>
  <c r="A15952" i="9"/>
  <c r="A15951" i="9"/>
  <c r="A15950" i="9"/>
  <c r="A15949" i="9"/>
  <c r="A15948" i="9"/>
  <c r="A15947" i="9"/>
  <c r="A15946" i="9"/>
  <c r="A15945" i="9"/>
  <c r="A15944" i="9"/>
  <c r="A15943" i="9"/>
  <c r="A15942" i="9"/>
  <c r="A15941" i="9"/>
  <c r="A15940" i="9"/>
  <c r="A15939" i="9"/>
  <c r="A15938" i="9"/>
  <c r="A15937" i="9"/>
  <c r="A15936" i="9"/>
  <c r="A15935" i="9"/>
  <c r="A15934" i="9"/>
  <c r="A15933" i="9"/>
  <c r="A15932" i="9"/>
  <c r="A15931" i="9"/>
  <c r="A15930" i="9"/>
  <c r="A15929" i="9"/>
  <c r="A15928" i="9"/>
  <c r="A15927" i="9"/>
  <c r="A15926" i="9"/>
  <c r="A15925" i="9"/>
  <c r="A15924" i="9"/>
  <c r="A15923" i="9"/>
  <c r="A15922" i="9"/>
  <c r="A15921" i="9"/>
  <c r="A15920" i="9"/>
  <c r="A15919" i="9"/>
  <c r="A15918" i="9"/>
  <c r="A15917" i="9"/>
  <c r="A15916" i="9"/>
  <c r="A15915" i="9"/>
  <c r="A15914" i="9"/>
  <c r="A15913" i="9"/>
  <c r="A15912" i="9"/>
  <c r="A15911" i="9"/>
  <c r="A15910" i="9"/>
  <c r="A15909" i="9"/>
  <c r="A15908" i="9"/>
  <c r="A15907" i="9"/>
  <c r="A15906" i="9"/>
  <c r="A15905" i="9"/>
  <c r="A15904" i="9"/>
  <c r="A15903" i="9"/>
  <c r="A15902" i="9"/>
  <c r="A15901" i="9"/>
  <c r="A15900" i="9"/>
  <c r="A15899" i="9"/>
  <c r="A15898" i="9"/>
  <c r="A15897" i="9"/>
  <c r="A15896" i="9"/>
  <c r="A15895" i="9"/>
  <c r="A15894" i="9"/>
  <c r="A15893" i="9"/>
  <c r="A15892" i="9"/>
  <c r="A15891" i="9"/>
  <c r="A15890" i="9"/>
  <c r="A15889" i="9"/>
  <c r="A15888" i="9"/>
  <c r="A15887" i="9"/>
  <c r="A15886" i="9"/>
  <c r="A15885" i="9"/>
  <c r="A15884" i="9"/>
  <c r="A15883" i="9"/>
  <c r="A15882" i="9"/>
  <c r="A15881" i="9"/>
  <c r="A15880" i="9"/>
  <c r="A15879" i="9"/>
  <c r="A15878" i="9"/>
  <c r="A15877" i="9"/>
  <c r="A15876" i="9"/>
  <c r="A15875" i="9"/>
  <c r="A15874" i="9"/>
  <c r="A15873" i="9"/>
  <c r="A15872" i="9"/>
  <c r="A15871" i="9"/>
  <c r="A15870" i="9"/>
  <c r="A15869" i="9"/>
  <c r="A15868" i="9"/>
  <c r="A15867" i="9"/>
  <c r="A15866" i="9"/>
  <c r="A15865" i="9"/>
  <c r="A15864" i="9"/>
  <c r="A15863" i="9"/>
  <c r="A15862" i="9"/>
  <c r="A15861" i="9"/>
  <c r="A15860" i="9"/>
  <c r="A15859" i="9"/>
  <c r="A15858" i="9"/>
  <c r="A15857" i="9"/>
  <c r="A15856" i="9"/>
  <c r="A15855" i="9"/>
  <c r="A15854" i="9"/>
  <c r="A15853" i="9"/>
  <c r="A15852" i="9"/>
  <c r="A15851" i="9"/>
  <c r="A15850" i="9"/>
  <c r="A15849" i="9"/>
  <c r="A15848" i="9"/>
  <c r="A15847" i="9"/>
  <c r="A15846" i="9"/>
  <c r="A15845" i="9"/>
  <c r="A15844" i="9"/>
  <c r="A15843" i="9"/>
  <c r="A15842" i="9"/>
  <c r="A15841" i="9"/>
  <c r="A15840" i="9"/>
  <c r="A15839" i="9"/>
  <c r="A15838" i="9"/>
  <c r="A15837" i="9"/>
  <c r="A15836" i="9"/>
  <c r="A15835" i="9"/>
  <c r="A15834" i="9"/>
  <c r="A15833" i="9"/>
  <c r="A15832" i="9"/>
  <c r="A15831" i="9"/>
  <c r="A15830" i="9"/>
  <c r="A15829" i="9"/>
  <c r="A15828" i="9"/>
  <c r="A15827" i="9"/>
  <c r="A15826" i="9"/>
  <c r="A15825" i="9"/>
  <c r="A15824" i="9"/>
  <c r="A15823" i="9"/>
  <c r="A15822" i="9"/>
  <c r="A15821" i="9"/>
  <c r="A15820" i="9"/>
  <c r="A15819" i="9"/>
  <c r="A15818" i="9"/>
  <c r="A15817" i="9"/>
  <c r="A15816" i="9"/>
  <c r="A15815" i="9"/>
  <c r="A15814" i="9"/>
  <c r="A15813" i="9"/>
  <c r="A15812" i="9"/>
  <c r="A15811" i="9"/>
  <c r="A15810" i="9"/>
  <c r="A15809" i="9"/>
  <c r="A15808" i="9"/>
  <c r="A15807" i="9"/>
  <c r="A15806" i="9"/>
  <c r="A15805" i="9"/>
  <c r="A15804" i="9"/>
  <c r="A15803" i="9"/>
  <c r="A15802" i="9"/>
  <c r="A15801" i="9"/>
  <c r="A15800" i="9"/>
  <c r="A15799" i="9"/>
  <c r="A15798" i="9"/>
  <c r="A15797" i="9"/>
  <c r="A15796" i="9"/>
  <c r="A15795" i="9"/>
  <c r="A15794" i="9"/>
  <c r="A15793" i="9"/>
  <c r="A15792" i="9"/>
  <c r="A15791" i="9"/>
  <c r="A15790" i="9"/>
  <c r="A15789" i="9"/>
  <c r="A15788" i="9"/>
  <c r="A15787" i="9"/>
  <c r="A15786" i="9"/>
  <c r="A15785" i="9"/>
  <c r="A15784" i="9"/>
  <c r="A15783" i="9"/>
  <c r="A15782" i="9"/>
  <c r="A15781" i="9"/>
  <c r="A15780" i="9"/>
  <c r="A15779" i="9"/>
  <c r="A15778" i="9"/>
  <c r="A15777" i="9"/>
  <c r="A15776" i="9"/>
  <c r="A15775" i="9"/>
  <c r="A15774" i="9"/>
  <c r="A15773" i="9"/>
  <c r="A15772" i="9"/>
  <c r="A15771" i="9"/>
  <c r="A15770" i="9"/>
  <c r="A15769" i="9"/>
  <c r="A15768" i="9"/>
  <c r="A15767" i="9"/>
  <c r="A15766" i="9"/>
  <c r="A15765" i="9"/>
  <c r="A15764" i="9"/>
  <c r="A15763" i="9"/>
  <c r="A15762" i="9"/>
  <c r="A15761" i="9"/>
  <c r="A15760" i="9"/>
  <c r="A15759" i="9"/>
  <c r="A15758" i="9"/>
  <c r="A15757" i="9"/>
  <c r="A15756" i="9"/>
  <c r="A15755" i="9"/>
  <c r="A15754" i="9"/>
  <c r="A15753" i="9"/>
  <c r="A15752" i="9"/>
  <c r="A15751" i="9"/>
  <c r="A15750" i="9"/>
  <c r="A15749" i="9"/>
  <c r="A15748" i="9"/>
  <c r="A15747" i="9"/>
  <c r="A15746" i="9"/>
  <c r="A15745" i="9"/>
  <c r="A15744" i="9"/>
  <c r="A15743" i="9"/>
  <c r="A15742" i="9"/>
  <c r="A15741" i="9"/>
  <c r="A15740" i="9"/>
  <c r="A15739" i="9"/>
  <c r="A15738" i="9"/>
  <c r="A15737" i="9"/>
  <c r="A15736" i="9"/>
  <c r="A15735" i="9"/>
  <c r="A15734" i="9"/>
  <c r="A15733" i="9"/>
  <c r="A15732" i="9"/>
  <c r="A15731" i="9"/>
  <c r="A15730" i="9"/>
  <c r="A15729" i="9"/>
  <c r="A15728" i="9"/>
  <c r="A15727" i="9"/>
  <c r="A15726" i="9"/>
  <c r="A15725" i="9"/>
  <c r="A15724" i="9"/>
  <c r="A15723" i="9"/>
  <c r="A15722" i="9"/>
  <c r="A15721" i="9"/>
  <c r="A15720" i="9"/>
  <c r="A15719" i="9"/>
  <c r="A15718" i="9"/>
  <c r="A15717" i="9"/>
  <c r="A15716" i="9"/>
  <c r="A15715" i="9"/>
  <c r="A15714" i="9"/>
  <c r="A15713" i="9"/>
  <c r="A15712" i="9"/>
  <c r="A15711" i="9"/>
  <c r="A15710" i="9"/>
  <c r="A15709" i="9"/>
  <c r="A15708" i="9"/>
  <c r="A15707" i="9"/>
  <c r="A15706" i="9"/>
  <c r="A15705" i="9"/>
  <c r="A15704" i="9"/>
  <c r="A15703" i="9"/>
  <c r="A15702" i="9"/>
  <c r="A15701" i="9"/>
  <c r="A15700" i="9"/>
  <c r="A15699" i="9"/>
  <c r="A15698" i="9"/>
  <c r="A15697" i="9"/>
  <c r="A15696" i="9"/>
  <c r="A15695" i="9"/>
  <c r="A15694" i="9"/>
  <c r="A15693" i="9"/>
  <c r="A15692" i="9"/>
  <c r="A15691" i="9"/>
  <c r="A15690" i="9"/>
  <c r="A15689" i="9"/>
  <c r="A15688" i="9"/>
  <c r="A15687" i="9"/>
  <c r="A15686" i="9"/>
  <c r="A15685" i="9"/>
  <c r="A15684" i="9"/>
  <c r="A15683" i="9"/>
  <c r="A15682" i="9"/>
  <c r="A15681" i="9"/>
  <c r="A15680" i="9"/>
  <c r="A15679" i="9"/>
  <c r="A15678" i="9"/>
  <c r="A15677" i="9"/>
  <c r="A15676" i="9"/>
  <c r="A15675" i="9"/>
  <c r="A15674" i="9"/>
  <c r="A15673" i="9"/>
  <c r="A15672" i="9"/>
  <c r="A15671" i="9"/>
  <c r="A15670" i="9"/>
  <c r="A15669" i="9"/>
  <c r="A15668" i="9"/>
  <c r="A15667" i="9"/>
  <c r="A15666" i="9"/>
  <c r="A15665" i="9"/>
  <c r="A15664" i="9"/>
  <c r="A15663" i="9"/>
  <c r="A15662" i="9"/>
  <c r="A15661" i="9"/>
  <c r="A15660" i="9"/>
  <c r="A15659" i="9"/>
  <c r="A15658" i="9"/>
  <c r="A15657" i="9"/>
  <c r="A15656" i="9"/>
  <c r="A15655" i="9"/>
  <c r="A15654" i="9"/>
  <c r="A15653" i="9"/>
  <c r="A15652" i="9"/>
  <c r="A15651" i="9"/>
  <c r="A15650" i="9"/>
  <c r="A15649" i="9"/>
  <c r="A15648" i="9"/>
  <c r="A15647" i="9"/>
  <c r="A15646" i="9"/>
  <c r="A15645" i="9"/>
  <c r="A15644" i="9"/>
  <c r="A15643" i="9"/>
  <c r="A15642" i="9"/>
  <c r="A15641" i="9"/>
  <c r="A15640" i="9"/>
  <c r="A15639" i="9"/>
  <c r="A15638" i="9"/>
  <c r="A15637" i="9"/>
  <c r="A15636" i="9"/>
  <c r="A15635" i="9"/>
  <c r="A15634" i="9"/>
  <c r="A15633" i="9"/>
  <c r="A15632" i="9"/>
  <c r="A15631" i="9"/>
  <c r="A15630" i="9"/>
  <c r="A15629" i="9"/>
  <c r="A15628" i="9"/>
  <c r="A15627" i="9"/>
  <c r="A15626" i="9"/>
  <c r="A15625" i="9"/>
  <c r="A15624" i="9"/>
  <c r="A15623" i="9"/>
  <c r="A15622" i="9"/>
  <c r="A15621" i="9"/>
  <c r="A15620" i="9"/>
  <c r="A15619" i="9"/>
  <c r="A15618" i="9"/>
  <c r="A15617" i="9"/>
  <c r="A15616" i="9"/>
  <c r="A15615" i="9"/>
  <c r="A15614" i="9"/>
  <c r="A15613" i="9"/>
  <c r="A15612" i="9"/>
  <c r="A15611" i="9"/>
  <c r="A15610" i="9"/>
  <c r="A15609" i="9"/>
  <c r="A15608" i="9"/>
  <c r="A15607" i="9"/>
  <c r="A15606" i="9"/>
  <c r="A15605" i="9"/>
  <c r="A15604" i="9"/>
  <c r="A15603" i="9"/>
  <c r="A15602" i="9"/>
  <c r="A15601" i="9"/>
  <c r="A15600" i="9"/>
  <c r="A15599" i="9"/>
  <c r="A15598" i="9"/>
  <c r="A15597" i="9"/>
  <c r="A15596" i="9"/>
  <c r="A15595" i="9"/>
  <c r="A15594" i="9"/>
  <c r="A15593" i="9"/>
  <c r="A15592" i="9"/>
  <c r="A15591" i="9"/>
  <c r="A15590" i="9"/>
  <c r="A15589" i="9"/>
  <c r="A15588" i="9"/>
  <c r="A15587" i="9"/>
  <c r="A15586" i="9"/>
  <c r="A15585" i="9"/>
  <c r="A15584" i="9"/>
  <c r="A15583" i="9"/>
  <c r="A15582" i="9"/>
  <c r="A15581" i="9"/>
  <c r="A15580" i="9"/>
  <c r="A15579" i="9"/>
  <c r="A15578" i="9"/>
  <c r="A15577" i="9"/>
  <c r="A15576" i="9"/>
  <c r="A15575" i="9"/>
  <c r="A15574" i="9"/>
  <c r="A15573" i="9"/>
  <c r="A15572" i="9"/>
  <c r="A15571" i="9"/>
  <c r="A15570" i="9"/>
  <c r="A15569" i="9"/>
  <c r="A15568" i="9"/>
  <c r="A15567" i="9"/>
  <c r="A15566" i="9"/>
  <c r="A15565" i="9"/>
  <c r="A15564" i="9"/>
  <c r="A15563" i="9"/>
  <c r="A15562" i="9"/>
  <c r="A15561" i="9"/>
  <c r="A15560" i="9"/>
  <c r="A15559" i="9"/>
  <c r="A15558" i="9"/>
  <c r="A15557" i="9"/>
  <c r="A15556" i="9"/>
  <c r="A15555" i="9"/>
  <c r="A15554" i="9"/>
  <c r="A15553" i="9"/>
  <c r="A15552" i="9"/>
  <c r="A15551" i="9"/>
  <c r="A15550" i="9"/>
  <c r="A15549" i="9"/>
  <c r="A15548" i="9"/>
  <c r="A15547" i="9"/>
  <c r="A15546" i="9"/>
  <c r="A15545" i="9"/>
  <c r="A15544" i="9"/>
  <c r="A15543" i="9"/>
  <c r="A15542" i="9"/>
  <c r="A15541" i="9"/>
  <c r="A15540" i="9"/>
  <c r="A15539" i="9"/>
  <c r="A15538" i="9"/>
  <c r="A15537" i="9"/>
  <c r="A15536" i="9"/>
  <c r="A15535" i="9"/>
  <c r="A15534" i="9"/>
  <c r="A15533" i="9"/>
  <c r="A15532" i="9"/>
  <c r="A15531" i="9"/>
  <c r="A15530" i="9"/>
  <c r="A15529" i="9"/>
  <c r="A15528" i="9"/>
  <c r="A15527" i="9"/>
  <c r="A15526" i="9"/>
  <c r="A15525" i="9"/>
  <c r="A15524" i="9"/>
  <c r="A15523" i="9"/>
  <c r="A15522" i="9"/>
  <c r="A15521" i="9"/>
  <c r="A15520" i="9"/>
  <c r="A15519" i="9"/>
  <c r="A15518" i="9"/>
  <c r="A15517" i="9"/>
  <c r="A15516" i="9"/>
  <c r="A15515" i="9"/>
  <c r="A15514" i="9"/>
  <c r="A15513" i="9"/>
  <c r="A15512" i="9"/>
  <c r="A15511" i="9"/>
  <c r="A15510" i="9"/>
  <c r="A15509" i="9"/>
  <c r="A15508" i="9"/>
  <c r="A15507" i="9"/>
  <c r="A15506" i="9"/>
  <c r="A15505" i="9"/>
  <c r="A15504" i="9"/>
  <c r="A15503" i="9"/>
  <c r="A15502" i="9"/>
  <c r="A15501" i="9"/>
  <c r="A15500" i="9"/>
  <c r="A15499" i="9"/>
  <c r="A15498" i="9"/>
  <c r="A15497" i="9"/>
  <c r="A15496" i="9"/>
  <c r="A15495" i="9"/>
  <c r="A15494" i="9"/>
  <c r="A15493" i="9"/>
  <c r="A15492" i="9"/>
  <c r="A15491" i="9"/>
  <c r="A15490" i="9"/>
  <c r="A15489" i="9"/>
  <c r="A15488" i="9"/>
  <c r="A15487" i="9"/>
  <c r="A15486" i="9"/>
  <c r="A15485" i="9"/>
  <c r="A15484" i="9"/>
  <c r="A15483" i="9"/>
  <c r="A15482" i="9"/>
  <c r="A15481" i="9"/>
  <c r="A15480" i="9"/>
  <c r="A15479" i="9"/>
  <c r="A15478" i="9"/>
  <c r="A15477" i="9"/>
  <c r="A15476" i="9"/>
  <c r="A15475" i="9"/>
  <c r="A15474" i="9"/>
  <c r="A15473" i="9"/>
  <c r="A15472" i="9"/>
  <c r="A15471" i="9"/>
  <c r="A15470" i="9"/>
  <c r="A15469" i="9"/>
  <c r="A15468" i="9"/>
  <c r="A15467" i="9"/>
  <c r="A15466" i="9"/>
  <c r="A15465" i="9"/>
  <c r="A15464" i="9"/>
  <c r="A15463" i="9"/>
  <c r="A15462" i="9"/>
  <c r="A15461" i="9"/>
  <c r="A15460" i="9"/>
  <c r="A15459" i="9"/>
  <c r="A15458" i="9"/>
  <c r="A15457" i="9"/>
  <c r="A15456" i="9"/>
  <c r="A15455" i="9"/>
  <c r="A15454" i="9"/>
  <c r="A15453" i="9"/>
  <c r="A15452" i="9"/>
  <c r="A15451" i="9"/>
  <c r="A15450" i="9"/>
  <c r="A15449" i="9"/>
  <c r="A15448" i="9"/>
  <c r="A15447" i="9"/>
  <c r="A15446" i="9"/>
  <c r="A15445" i="9"/>
  <c r="A15444" i="9"/>
  <c r="A15443" i="9"/>
  <c r="A15442" i="9"/>
  <c r="A15441" i="9"/>
  <c r="A15440" i="9"/>
  <c r="A15439" i="9"/>
  <c r="A15438" i="9"/>
  <c r="A15437" i="9"/>
  <c r="A15436" i="9"/>
  <c r="A15435" i="9"/>
  <c r="A15434" i="9"/>
  <c r="A15433" i="9"/>
  <c r="A15432" i="9"/>
  <c r="A15431" i="9"/>
  <c r="A15430" i="9"/>
  <c r="A15429" i="9"/>
  <c r="A15428" i="9"/>
  <c r="A15427" i="9"/>
  <c r="A15426" i="9"/>
  <c r="A15425" i="9"/>
  <c r="A15424" i="9"/>
  <c r="A15423" i="9"/>
  <c r="A15422" i="9"/>
  <c r="A15421" i="9"/>
  <c r="A15420" i="9"/>
  <c r="A15419" i="9"/>
  <c r="A15418" i="9"/>
  <c r="A15417" i="9"/>
  <c r="A15416" i="9"/>
  <c r="A15415" i="9"/>
  <c r="A15414" i="9"/>
  <c r="A15413" i="9"/>
  <c r="A15412" i="9"/>
  <c r="A15411" i="9"/>
  <c r="A15410" i="9"/>
  <c r="A15409" i="9"/>
  <c r="A15408" i="9"/>
  <c r="A15407" i="9"/>
  <c r="A15406" i="9"/>
  <c r="A15405" i="9"/>
  <c r="A15404" i="9"/>
  <c r="A15403" i="9"/>
  <c r="A15402" i="9"/>
  <c r="A15401" i="9"/>
  <c r="A15400" i="9"/>
  <c r="A15399" i="9"/>
  <c r="A15398" i="9"/>
  <c r="A15397" i="9"/>
  <c r="A15396" i="9"/>
  <c r="A15395" i="9"/>
  <c r="A15394" i="9"/>
  <c r="A15393" i="9"/>
  <c r="A15392" i="9"/>
  <c r="A15391" i="9"/>
  <c r="A15390" i="9"/>
  <c r="A15389" i="9"/>
  <c r="A15388" i="9"/>
  <c r="A15387" i="9"/>
  <c r="A15386" i="9"/>
  <c r="A15385" i="9"/>
  <c r="A15384" i="9"/>
  <c r="A15383" i="9"/>
  <c r="A15382" i="9"/>
  <c r="A15381" i="9"/>
  <c r="A15380" i="9"/>
  <c r="A15379" i="9"/>
  <c r="A15378" i="9"/>
  <c r="A15377" i="9"/>
  <c r="A15376" i="9"/>
  <c r="A15375" i="9"/>
  <c r="A15374" i="9"/>
  <c r="A15373" i="9"/>
  <c r="A15372" i="9"/>
  <c r="A15371" i="9"/>
  <c r="A15370" i="9"/>
  <c r="A15369" i="9"/>
  <c r="A15368" i="9"/>
  <c r="A15367" i="9"/>
  <c r="A15366" i="9"/>
  <c r="A15365" i="9"/>
  <c r="A15364" i="9"/>
  <c r="A15363" i="9"/>
  <c r="A15362" i="9"/>
  <c r="A15361" i="9"/>
  <c r="A15360" i="9"/>
  <c r="A15359" i="9"/>
  <c r="A15358" i="9"/>
  <c r="A15357" i="9"/>
  <c r="A15356" i="9"/>
  <c r="A15355" i="9"/>
  <c r="A15354" i="9"/>
  <c r="A15353" i="9"/>
  <c r="A15352" i="9"/>
  <c r="A15351" i="9"/>
  <c r="A15350" i="9"/>
  <c r="A15349" i="9"/>
  <c r="A15348" i="9"/>
  <c r="A15347" i="9"/>
  <c r="A15346" i="9"/>
  <c r="A15345" i="9"/>
  <c r="A15344" i="9"/>
  <c r="A15343" i="9"/>
  <c r="A15342" i="9"/>
  <c r="A15341" i="9"/>
  <c r="A15340" i="9"/>
  <c r="A15339" i="9"/>
  <c r="A15338" i="9"/>
  <c r="A15337" i="9"/>
  <c r="A15336" i="9"/>
  <c r="A15335" i="9"/>
  <c r="A15334" i="9"/>
  <c r="A15333" i="9"/>
  <c r="A15332" i="9"/>
  <c r="A15331" i="9"/>
  <c r="A15330" i="9"/>
  <c r="A15329" i="9"/>
  <c r="A15328" i="9"/>
  <c r="A15327" i="9"/>
  <c r="A15326" i="9"/>
  <c r="A15325" i="9"/>
  <c r="A15324" i="9"/>
  <c r="A15323" i="9"/>
  <c r="A15322" i="9"/>
  <c r="A15321" i="9"/>
  <c r="A15320" i="9"/>
  <c r="A15319" i="9"/>
  <c r="A15318" i="9"/>
  <c r="A15317" i="9"/>
  <c r="A15316" i="9"/>
  <c r="A15315" i="9"/>
  <c r="A15314" i="9"/>
  <c r="A15313" i="9"/>
  <c r="A15312" i="9"/>
  <c r="A15311" i="9"/>
  <c r="A15310" i="9"/>
  <c r="A15309" i="9"/>
  <c r="A15308" i="9"/>
  <c r="A15307" i="9"/>
  <c r="A15306" i="9"/>
  <c r="A15305" i="9"/>
  <c r="A15304" i="9"/>
  <c r="A15303" i="9"/>
  <c r="A15302" i="9"/>
  <c r="A15301" i="9"/>
  <c r="A15300" i="9"/>
  <c r="A15299" i="9"/>
  <c r="A15298" i="9"/>
  <c r="A15297" i="9"/>
  <c r="A15296" i="9"/>
  <c r="A15295" i="9"/>
  <c r="A15294" i="9"/>
  <c r="A15293" i="9"/>
  <c r="A15292" i="9"/>
  <c r="A15291" i="9"/>
  <c r="A15290" i="9"/>
  <c r="A15289" i="9"/>
  <c r="A15288" i="9"/>
  <c r="A15287" i="9"/>
  <c r="A15286" i="9"/>
  <c r="A15285" i="9"/>
  <c r="A15284" i="9"/>
  <c r="A15283" i="9"/>
  <c r="A15282" i="9"/>
  <c r="A15281" i="9"/>
  <c r="A15280" i="9"/>
  <c r="A15279" i="9"/>
  <c r="A15278" i="9"/>
  <c r="A15277" i="9"/>
  <c r="A15276" i="9"/>
  <c r="A15275" i="9"/>
  <c r="A15274" i="9"/>
  <c r="A15273" i="9"/>
  <c r="A15272" i="9"/>
  <c r="A15271" i="9"/>
  <c r="A15270" i="9"/>
  <c r="A15269" i="9"/>
  <c r="A15268" i="9"/>
  <c r="A15267" i="9"/>
  <c r="A15266" i="9"/>
  <c r="A15265" i="9"/>
  <c r="A15264" i="9"/>
  <c r="A15263" i="9"/>
  <c r="A15262" i="9"/>
  <c r="A15261" i="9"/>
  <c r="A15260" i="9"/>
  <c r="A15259" i="9"/>
  <c r="A15258" i="9"/>
  <c r="A15257" i="9"/>
  <c r="A15256" i="9"/>
  <c r="A15255" i="9"/>
  <c r="A15254" i="9"/>
  <c r="A15253" i="9"/>
  <c r="A15252" i="9"/>
  <c r="A15251" i="9"/>
  <c r="A15250" i="9"/>
  <c r="A15249" i="9"/>
  <c r="A15248" i="9"/>
  <c r="A15247" i="9"/>
  <c r="A15246" i="9"/>
  <c r="A15245" i="9"/>
  <c r="A15244" i="9"/>
  <c r="A15243" i="9"/>
  <c r="A15242" i="9"/>
  <c r="A15241" i="9"/>
  <c r="A15240" i="9"/>
  <c r="A15239" i="9"/>
  <c r="A15238" i="9"/>
  <c r="A15237" i="9"/>
  <c r="A15236" i="9"/>
  <c r="A15235" i="9"/>
  <c r="A15234" i="9"/>
  <c r="A15233" i="9"/>
  <c r="A15232" i="9"/>
  <c r="A15231" i="9"/>
  <c r="A15230" i="9"/>
  <c r="A15229" i="9"/>
  <c r="A15228" i="9"/>
  <c r="A15227" i="9"/>
  <c r="A15226" i="9"/>
  <c r="A15225" i="9"/>
  <c r="A15224" i="9"/>
  <c r="A15223" i="9"/>
  <c r="A15222" i="9"/>
  <c r="A15221" i="9"/>
  <c r="A15220" i="9"/>
  <c r="A15219" i="9"/>
  <c r="A15218" i="9"/>
  <c r="A15217" i="9"/>
  <c r="A15216" i="9"/>
  <c r="A15215" i="9"/>
  <c r="A15214" i="9"/>
  <c r="A15213" i="9"/>
  <c r="A15212" i="9"/>
  <c r="A15211" i="9"/>
  <c r="A15210" i="9"/>
  <c r="A15209" i="9"/>
  <c r="A15208" i="9"/>
  <c r="A15207" i="9"/>
  <c r="A15206" i="9"/>
  <c r="A15205" i="9"/>
  <c r="A15204" i="9"/>
  <c r="A15203" i="9"/>
  <c r="A15202" i="9"/>
  <c r="A15201" i="9"/>
  <c r="A15200" i="9"/>
  <c r="A15199" i="9"/>
  <c r="A15198" i="9"/>
  <c r="A15197" i="9"/>
  <c r="A15196" i="9"/>
  <c r="A15195" i="9"/>
  <c r="A15194" i="9"/>
  <c r="A15193" i="9"/>
  <c r="A15192" i="9"/>
  <c r="A15191" i="9"/>
  <c r="A15190" i="9"/>
  <c r="A15189" i="9"/>
  <c r="A15188" i="9"/>
  <c r="A15187" i="9"/>
  <c r="A15186" i="9"/>
  <c r="A15185" i="9"/>
  <c r="A15184" i="9"/>
  <c r="A15183" i="9"/>
  <c r="A15182" i="9"/>
  <c r="A15181" i="9"/>
  <c r="A15180" i="9"/>
  <c r="A15179" i="9"/>
  <c r="A15178" i="9"/>
  <c r="A15177" i="9"/>
  <c r="A15176" i="9"/>
  <c r="A15175" i="9"/>
  <c r="A15174" i="9"/>
  <c r="A15173" i="9"/>
  <c r="A15172" i="9"/>
  <c r="A15171" i="9"/>
  <c r="A15170" i="9"/>
  <c r="A15169" i="9"/>
  <c r="A15168" i="9"/>
  <c r="A15167" i="9"/>
  <c r="A15166" i="9"/>
  <c r="A15165" i="9"/>
  <c r="A15164" i="9"/>
  <c r="A15163" i="9"/>
  <c r="A15162" i="9"/>
  <c r="A15161" i="9"/>
  <c r="A15160" i="9"/>
  <c r="A15159" i="9"/>
  <c r="A15158" i="9"/>
  <c r="A15157" i="9"/>
  <c r="A15156" i="9"/>
  <c r="A15155" i="9"/>
  <c r="A15154" i="9"/>
  <c r="A15153" i="9"/>
  <c r="A15152" i="9"/>
  <c r="A15151" i="9"/>
  <c r="A15150" i="9"/>
  <c r="A15149" i="9"/>
  <c r="A15148" i="9"/>
  <c r="A15147" i="9"/>
  <c r="A15146" i="9"/>
  <c r="A15145" i="9"/>
  <c r="A15144" i="9"/>
  <c r="A15143" i="9"/>
  <c r="A15142" i="9"/>
  <c r="A15141" i="9"/>
  <c r="A15140" i="9"/>
  <c r="A15139" i="9"/>
  <c r="A15138" i="9"/>
  <c r="A15137" i="9"/>
  <c r="A15136" i="9"/>
  <c r="A15135" i="9"/>
  <c r="A15134" i="9"/>
  <c r="A15133" i="9"/>
  <c r="A15132" i="9"/>
  <c r="A15131" i="9"/>
  <c r="A15130" i="9"/>
  <c r="A15129" i="9"/>
  <c r="A15128" i="9"/>
  <c r="A15127" i="9"/>
  <c r="A15126" i="9"/>
  <c r="A15125" i="9"/>
  <c r="A15124" i="9"/>
  <c r="A15123" i="9"/>
  <c r="A15122" i="9"/>
  <c r="A15121" i="9"/>
  <c r="A15120" i="9"/>
  <c r="A15119" i="9"/>
  <c r="A15118" i="9"/>
  <c r="A15117" i="9"/>
  <c r="A15116" i="9"/>
  <c r="A15115" i="9"/>
  <c r="A15114" i="9"/>
  <c r="A15113" i="9"/>
  <c r="A15112" i="9"/>
  <c r="A15111" i="9"/>
  <c r="A15110" i="9"/>
  <c r="A15109" i="9"/>
  <c r="A15108" i="9"/>
  <c r="A15107" i="9"/>
  <c r="A15106" i="9"/>
  <c r="A15105" i="9"/>
  <c r="A15104" i="9"/>
  <c r="A15103" i="9"/>
  <c r="A15102" i="9"/>
  <c r="A15101" i="9"/>
  <c r="A15100" i="9"/>
  <c r="A15099" i="9"/>
  <c r="A15098" i="9"/>
  <c r="A15097" i="9"/>
  <c r="A15096" i="9"/>
  <c r="A15095" i="9"/>
  <c r="A15094" i="9"/>
  <c r="A15093" i="9"/>
  <c r="A15092" i="9"/>
  <c r="A15091" i="9"/>
  <c r="A15090" i="9"/>
  <c r="A15089" i="9"/>
  <c r="A15088" i="9"/>
  <c r="A15087" i="9"/>
  <c r="A15086" i="9"/>
  <c r="A15085" i="9"/>
  <c r="A15084" i="9"/>
  <c r="A15083" i="9"/>
  <c r="A15082" i="9"/>
  <c r="A15081" i="9"/>
  <c r="A15080" i="9"/>
  <c r="A15079" i="9"/>
  <c r="A15078" i="9"/>
  <c r="A15077" i="9"/>
  <c r="A15076" i="9"/>
  <c r="A15075" i="9"/>
  <c r="A15074" i="9"/>
  <c r="A15073" i="9"/>
  <c r="A15072" i="9"/>
  <c r="A15071" i="9"/>
  <c r="A15070" i="9"/>
  <c r="A15069" i="9"/>
  <c r="A15068" i="9"/>
  <c r="A15067" i="9"/>
  <c r="A15066" i="9"/>
  <c r="A15065" i="9"/>
  <c r="A15064" i="9"/>
  <c r="A15063" i="9"/>
  <c r="A15062" i="9"/>
  <c r="A15061" i="9"/>
  <c r="A15060" i="9"/>
  <c r="A15059" i="9"/>
  <c r="A15058" i="9"/>
  <c r="A15057" i="9"/>
  <c r="A15056" i="9"/>
  <c r="A15055" i="9"/>
  <c r="A15054" i="9"/>
  <c r="A15053" i="9"/>
  <c r="A15052" i="9"/>
  <c r="A15051" i="9"/>
  <c r="A15050" i="9"/>
  <c r="A15049" i="9"/>
  <c r="A15048" i="9"/>
  <c r="A15047" i="9"/>
  <c r="A15046" i="9"/>
  <c r="A15045" i="9"/>
  <c r="A15044" i="9"/>
  <c r="A15043" i="9"/>
  <c r="A15042" i="9"/>
  <c r="A15041" i="9"/>
  <c r="A15040" i="9"/>
  <c r="A15039" i="9"/>
  <c r="A15038" i="9"/>
  <c r="A15037" i="9"/>
  <c r="A15036" i="9"/>
  <c r="A15035" i="9"/>
  <c r="A15034" i="9"/>
  <c r="A15033" i="9"/>
  <c r="A15032" i="9"/>
  <c r="A15031" i="9"/>
  <c r="A15030" i="9"/>
  <c r="A15029" i="9"/>
  <c r="A15028" i="9"/>
  <c r="A15027" i="9"/>
  <c r="A15026" i="9"/>
  <c r="A15025" i="9"/>
  <c r="A15024" i="9"/>
  <c r="A15023" i="9"/>
  <c r="A15022" i="9"/>
  <c r="A15021" i="9"/>
  <c r="A15020" i="9"/>
  <c r="A15019" i="9"/>
  <c r="A15018" i="9"/>
  <c r="A15017" i="9"/>
  <c r="A15016" i="9"/>
  <c r="A15015" i="9"/>
  <c r="A15014" i="9"/>
  <c r="A15013" i="9"/>
  <c r="A15012" i="9"/>
  <c r="A15011" i="9"/>
  <c r="A15010" i="9"/>
  <c r="A15009" i="9"/>
  <c r="A15008" i="9"/>
  <c r="A15007" i="9"/>
  <c r="A15006" i="9"/>
  <c r="A15005" i="9"/>
  <c r="A15004" i="9"/>
  <c r="A15003" i="9"/>
  <c r="A15002" i="9"/>
  <c r="A15001" i="9"/>
  <c r="A15000" i="9"/>
  <c r="A14999" i="9"/>
  <c r="A14998" i="9"/>
  <c r="A14997" i="9"/>
  <c r="A14996" i="9"/>
  <c r="A14995" i="9"/>
  <c r="A14994" i="9"/>
  <c r="A14993" i="9"/>
  <c r="A14992" i="9"/>
  <c r="A14991" i="9"/>
  <c r="A14990" i="9"/>
  <c r="A14989" i="9"/>
  <c r="A14988" i="9"/>
  <c r="A14987" i="9"/>
  <c r="A14986" i="9"/>
  <c r="A14985" i="9"/>
  <c r="A14984" i="9"/>
  <c r="A14983" i="9"/>
  <c r="A14982" i="9"/>
  <c r="A14981" i="9"/>
  <c r="A14980" i="9"/>
  <c r="A14979" i="9"/>
  <c r="A14978" i="9"/>
  <c r="A14977" i="9"/>
  <c r="A14976" i="9"/>
  <c r="A14975" i="9"/>
  <c r="A14974" i="9"/>
  <c r="A14973" i="9"/>
  <c r="A14972" i="9"/>
  <c r="A14971" i="9"/>
  <c r="A14970" i="9"/>
  <c r="A14969" i="9"/>
  <c r="A14968" i="9"/>
  <c r="A14967" i="9"/>
  <c r="A14966" i="9"/>
  <c r="A14965" i="9"/>
  <c r="A14964" i="9"/>
  <c r="A14963" i="9"/>
  <c r="A14962" i="9"/>
  <c r="A14961" i="9"/>
  <c r="A14960" i="9"/>
  <c r="A14959" i="9"/>
  <c r="A14958" i="9"/>
  <c r="A14957" i="9"/>
  <c r="A14956" i="9"/>
  <c r="A14955" i="9"/>
  <c r="A14954" i="9"/>
  <c r="A14953" i="9"/>
  <c r="A14952" i="9"/>
  <c r="A14951" i="9"/>
  <c r="A14950" i="9"/>
  <c r="A14949" i="9"/>
  <c r="A14948" i="9"/>
  <c r="A14947" i="9"/>
  <c r="A14946" i="9"/>
  <c r="A14945" i="9"/>
  <c r="A14944" i="9"/>
  <c r="A14943" i="9"/>
  <c r="A14942" i="9"/>
  <c r="A14941" i="9"/>
  <c r="A14940" i="9"/>
  <c r="A14939" i="9"/>
  <c r="A14938" i="9"/>
  <c r="A14937" i="9"/>
  <c r="A14936" i="9"/>
  <c r="A14935" i="9"/>
  <c r="A14934" i="9"/>
  <c r="A14933" i="9"/>
  <c r="A14932" i="9"/>
  <c r="A14931" i="9"/>
  <c r="A14930" i="9"/>
  <c r="A14929" i="9"/>
  <c r="A14928" i="9"/>
  <c r="A14927" i="9"/>
  <c r="A14926" i="9"/>
  <c r="A14925" i="9"/>
  <c r="A14924" i="9"/>
  <c r="A14923" i="9"/>
  <c r="A14922" i="9"/>
  <c r="A14921" i="9"/>
  <c r="A14920" i="9"/>
  <c r="A14919" i="9"/>
  <c r="A14918" i="9"/>
  <c r="A14917" i="9"/>
  <c r="A14916" i="9"/>
  <c r="A14915" i="9"/>
  <c r="A14914" i="9"/>
  <c r="A14913" i="9"/>
  <c r="A14912" i="9"/>
  <c r="A14911" i="9"/>
  <c r="A14910" i="9"/>
  <c r="A14909" i="9"/>
  <c r="A14908" i="9"/>
  <c r="A14907" i="9"/>
  <c r="A14906" i="9"/>
  <c r="A14905" i="9"/>
  <c r="A14904" i="9"/>
  <c r="A14903" i="9"/>
  <c r="A14902" i="9"/>
  <c r="A14901" i="9"/>
  <c r="A14900" i="9"/>
  <c r="A14899" i="9"/>
  <c r="A14898" i="9"/>
  <c r="A14897" i="9"/>
  <c r="A14896" i="9"/>
  <c r="A14895" i="9"/>
  <c r="A14894" i="9"/>
  <c r="A14893" i="9"/>
  <c r="A14892" i="9"/>
  <c r="A14891" i="9"/>
  <c r="A14890" i="9"/>
  <c r="A14889" i="9"/>
  <c r="A14888" i="9"/>
  <c r="A14887" i="9"/>
  <c r="A14886" i="9"/>
  <c r="A14885" i="9"/>
  <c r="A14884" i="9"/>
  <c r="A14883" i="9"/>
  <c r="A14882" i="9"/>
  <c r="A14881" i="9"/>
  <c r="A14880" i="9"/>
  <c r="A14879" i="9"/>
  <c r="A14878" i="9"/>
  <c r="A14877" i="9"/>
  <c r="A14876" i="9"/>
  <c r="A14875" i="9"/>
  <c r="A14874" i="9"/>
  <c r="A14873" i="9"/>
  <c r="A14872" i="9"/>
  <c r="A14871" i="9"/>
  <c r="A14870" i="9"/>
  <c r="A14869" i="9"/>
  <c r="A14868" i="9"/>
  <c r="A14867" i="9"/>
  <c r="A14866" i="9"/>
  <c r="A14865" i="9"/>
  <c r="A14864" i="9"/>
  <c r="A14863" i="9"/>
  <c r="A14862" i="9"/>
  <c r="A14861" i="9"/>
  <c r="A14860" i="9"/>
  <c r="A14859" i="9"/>
  <c r="A14858" i="9"/>
  <c r="A14857" i="9"/>
  <c r="A14856" i="9"/>
  <c r="A14855" i="9"/>
  <c r="A14854" i="9"/>
  <c r="A14853" i="9"/>
  <c r="A14852" i="9"/>
  <c r="A14851" i="9"/>
  <c r="A14850" i="9"/>
  <c r="A14849" i="9"/>
  <c r="A14848" i="9"/>
  <c r="A14847" i="9"/>
  <c r="A14846" i="9"/>
  <c r="A14845" i="9"/>
  <c r="A14844" i="9"/>
  <c r="A14843" i="9"/>
  <c r="A14842" i="9"/>
  <c r="A14841" i="9"/>
  <c r="A14840" i="9"/>
  <c r="A14839" i="9"/>
  <c r="A14838" i="9"/>
  <c r="A14837" i="9"/>
  <c r="A14836" i="9"/>
  <c r="A14835" i="9"/>
  <c r="A14834" i="9"/>
  <c r="A14833" i="9"/>
  <c r="A14832" i="9"/>
  <c r="A14831" i="9"/>
  <c r="A14830" i="9"/>
  <c r="A14829" i="9"/>
  <c r="A14828" i="9"/>
  <c r="A14827" i="9"/>
  <c r="A14826" i="9"/>
  <c r="A14825" i="9"/>
  <c r="A14824" i="9"/>
  <c r="A14823" i="9"/>
  <c r="A14822" i="9"/>
  <c r="A14821" i="9"/>
  <c r="A14820" i="9"/>
  <c r="A14819" i="9"/>
  <c r="A14818" i="9"/>
  <c r="A14817" i="9"/>
  <c r="A14816" i="9"/>
  <c r="A14815" i="9"/>
  <c r="A14814" i="9"/>
  <c r="A14813" i="9"/>
  <c r="A14812" i="9"/>
  <c r="A14811" i="9"/>
  <c r="A14810" i="9"/>
  <c r="A14809" i="9"/>
  <c r="A14808" i="9"/>
  <c r="A14807" i="9"/>
  <c r="A14806" i="9"/>
  <c r="A14805" i="9"/>
  <c r="A14804" i="9"/>
  <c r="A14803" i="9"/>
  <c r="A14802" i="9"/>
  <c r="A14801" i="9"/>
  <c r="A14800" i="9"/>
  <c r="A14799" i="9"/>
  <c r="A14798" i="9"/>
  <c r="A14797" i="9"/>
  <c r="A14796" i="9"/>
  <c r="A14795" i="9"/>
  <c r="A14794" i="9"/>
  <c r="A14793" i="9"/>
  <c r="A14792" i="9"/>
  <c r="A14791" i="9"/>
  <c r="A14790" i="9"/>
  <c r="A14789" i="9"/>
  <c r="A14788" i="9"/>
  <c r="A14787" i="9"/>
  <c r="A14786" i="9"/>
  <c r="A14785" i="9"/>
  <c r="A14784" i="9"/>
  <c r="A14783" i="9"/>
  <c r="A14782" i="9"/>
  <c r="A14781" i="9"/>
  <c r="A14780" i="9"/>
  <c r="A14779" i="9"/>
  <c r="A14778" i="9"/>
  <c r="A14777" i="9"/>
  <c r="A14776" i="9"/>
  <c r="A14775" i="9"/>
  <c r="A14774" i="9"/>
  <c r="A14773" i="9"/>
  <c r="A14772" i="9"/>
  <c r="A14771" i="9"/>
  <c r="A14770" i="9"/>
  <c r="A14769" i="9"/>
  <c r="A14768" i="9"/>
  <c r="A14767" i="9"/>
  <c r="A14766" i="9"/>
  <c r="A14765" i="9"/>
  <c r="A14764" i="9"/>
  <c r="A14763" i="9"/>
  <c r="A14762" i="9"/>
  <c r="A14761" i="9"/>
  <c r="A14760" i="9"/>
  <c r="A14759" i="9"/>
  <c r="A14758" i="9"/>
  <c r="A14757" i="9"/>
  <c r="A14756" i="9"/>
  <c r="A14755" i="9"/>
  <c r="A14754" i="9"/>
  <c r="A14753" i="9"/>
  <c r="A14752" i="9"/>
  <c r="A14751" i="9"/>
  <c r="A14750" i="9"/>
  <c r="A14749" i="9"/>
  <c r="A14748" i="9"/>
  <c r="A14747" i="9"/>
  <c r="A14746" i="9"/>
  <c r="A14745" i="9"/>
  <c r="A14744" i="9"/>
  <c r="A14743" i="9"/>
  <c r="A14742" i="9"/>
  <c r="A14741" i="9"/>
  <c r="A14740" i="9"/>
  <c r="A14739" i="9"/>
  <c r="A14738" i="9"/>
  <c r="A14737" i="9"/>
  <c r="A14736" i="9"/>
  <c r="A14735" i="9"/>
  <c r="A14734" i="9"/>
  <c r="A14733" i="9"/>
  <c r="A14732" i="9"/>
  <c r="A14731" i="9"/>
  <c r="A14730" i="9"/>
  <c r="A14729" i="9"/>
  <c r="A14728" i="9"/>
  <c r="A14727" i="9"/>
  <c r="A14726" i="9"/>
  <c r="A14725" i="9"/>
  <c r="A14724" i="9"/>
  <c r="A14723" i="9"/>
  <c r="A14722" i="9"/>
  <c r="A14721" i="9"/>
  <c r="A14720" i="9"/>
  <c r="A14719" i="9"/>
  <c r="A14718" i="9"/>
  <c r="A14717" i="9"/>
  <c r="A14716" i="9"/>
  <c r="A14715" i="9"/>
  <c r="A14714" i="9"/>
  <c r="A14713" i="9"/>
  <c r="A14712" i="9"/>
  <c r="A14711" i="9"/>
  <c r="A14710" i="9"/>
  <c r="A14709" i="9"/>
  <c r="A14708" i="9"/>
  <c r="A14707" i="9"/>
  <c r="A14706" i="9"/>
  <c r="A14705" i="9"/>
  <c r="A14704" i="9"/>
  <c r="A14703" i="9"/>
  <c r="A14702" i="9"/>
  <c r="A14701" i="9"/>
  <c r="A14700" i="9"/>
  <c r="A14699" i="9"/>
  <c r="A14698" i="9"/>
  <c r="A14697" i="9"/>
  <c r="A14696" i="9"/>
  <c r="A14695" i="9"/>
  <c r="A14694" i="9"/>
  <c r="A14693" i="9"/>
  <c r="A14692" i="9"/>
  <c r="A14691" i="9"/>
  <c r="A14690" i="9"/>
  <c r="A14689" i="9"/>
  <c r="A14688" i="9"/>
  <c r="A14687" i="9"/>
  <c r="A14686" i="9"/>
  <c r="A14685" i="9"/>
  <c r="A14684" i="9"/>
  <c r="A14683" i="9"/>
  <c r="A14682" i="9"/>
  <c r="A14681" i="9"/>
  <c r="A14680" i="9"/>
  <c r="A14679" i="9"/>
  <c r="A14678" i="9"/>
  <c r="A14677" i="9"/>
  <c r="A14676" i="9"/>
  <c r="A14675" i="9"/>
  <c r="A14674" i="9"/>
  <c r="A14673" i="9"/>
  <c r="A14672" i="9"/>
  <c r="A14671" i="9"/>
  <c r="A14670" i="9"/>
  <c r="A14669" i="9"/>
  <c r="A14668" i="9"/>
  <c r="A14667" i="9"/>
  <c r="A14666" i="9"/>
  <c r="A14665" i="9"/>
  <c r="A14664" i="9"/>
  <c r="A14663" i="9"/>
  <c r="A14662" i="9"/>
  <c r="A14661" i="9"/>
  <c r="A14660" i="9"/>
  <c r="A14659" i="9"/>
  <c r="A14658" i="9"/>
  <c r="A14657" i="9"/>
  <c r="A14656" i="9"/>
  <c r="A14655" i="9"/>
  <c r="A14654" i="9"/>
  <c r="A14653" i="9"/>
  <c r="A14652" i="9"/>
  <c r="A14651" i="9"/>
  <c r="A14650" i="9"/>
  <c r="A14649" i="9"/>
  <c r="A14648" i="9"/>
  <c r="A14647" i="9"/>
  <c r="A14646" i="9"/>
  <c r="A14645" i="9"/>
  <c r="A14644" i="9"/>
  <c r="A14643" i="9"/>
  <c r="A14642" i="9"/>
  <c r="A14641" i="9"/>
  <c r="A14640" i="9"/>
  <c r="A14639" i="9"/>
  <c r="A14638" i="9"/>
  <c r="A14637" i="9"/>
  <c r="A14636" i="9"/>
  <c r="A14635" i="9"/>
  <c r="A14634" i="9"/>
  <c r="A14633" i="9"/>
  <c r="A14632" i="9"/>
  <c r="A14631" i="9"/>
  <c r="A14630" i="9"/>
  <c r="A14629" i="9"/>
  <c r="A14628" i="9"/>
  <c r="A14627" i="9"/>
  <c r="A14626" i="9"/>
  <c r="A14625" i="9"/>
  <c r="A14624" i="9"/>
  <c r="A14623" i="9"/>
  <c r="A14622" i="9"/>
  <c r="A14621" i="9"/>
  <c r="A14620" i="9"/>
  <c r="A14619" i="9"/>
  <c r="A14618" i="9"/>
  <c r="A14617" i="9"/>
  <c r="A14616" i="9"/>
  <c r="A14615" i="9"/>
  <c r="A14614" i="9"/>
  <c r="A14613" i="9"/>
  <c r="A14612" i="9"/>
  <c r="A14611" i="9"/>
  <c r="A14610" i="9"/>
  <c r="A14609" i="9"/>
  <c r="A14608" i="9"/>
  <c r="A14607" i="9"/>
  <c r="A14606" i="9"/>
  <c r="A14605" i="9"/>
  <c r="A14604" i="9"/>
  <c r="A14603" i="9"/>
  <c r="A14602" i="9"/>
  <c r="A14601" i="9"/>
  <c r="A14600" i="9"/>
  <c r="A14599" i="9"/>
  <c r="A14598" i="9"/>
  <c r="A14597" i="9"/>
  <c r="A14596" i="9"/>
  <c r="A14595" i="9"/>
  <c r="A14594" i="9"/>
  <c r="A14593" i="9"/>
  <c r="A14592" i="9"/>
  <c r="A14591" i="9"/>
  <c r="A14590" i="9"/>
  <c r="A14589" i="9"/>
  <c r="A14588" i="9"/>
  <c r="A14587" i="9"/>
  <c r="A14586" i="9"/>
  <c r="A14585" i="9"/>
  <c r="A14584" i="9"/>
  <c r="A14583" i="9"/>
  <c r="A14582" i="9"/>
  <c r="A14581" i="9"/>
  <c r="A14580" i="9"/>
  <c r="A14579" i="9"/>
  <c r="A14578" i="9"/>
  <c r="A14577" i="9"/>
  <c r="A14576" i="9"/>
  <c r="A14575" i="9"/>
  <c r="A14574" i="9"/>
  <c r="A14573" i="9"/>
  <c r="A14572" i="9"/>
  <c r="A14571" i="9"/>
  <c r="A14570" i="9"/>
  <c r="A14569" i="9"/>
  <c r="A14568" i="9"/>
  <c r="A14567" i="9"/>
  <c r="A14566" i="9"/>
  <c r="A14565" i="9"/>
  <c r="A14564" i="9"/>
  <c r="A14563" i="9"/>
  <c r="A14562" i="9"/>
  <c r="A14561" i="9"/>
  <c r="A14560" i="9"/>
  <c r="A14559" i="9"/>
  <c r="A14558" i="9"/>
  <c r="A14557" i="9"/>
  <c r="A14556" i="9"/>
  <c r="A14555" i="9"/>
  <c r="A14554" i="9"/>
  <c r="A14553" i="9"/>
  <c r="A14552" i="9"/>
  <c r="A14551" i="9"/>
  <c r="A14550" i="9"/>
  <c r="A14549" i="9"/>
  <c r="A14548" i="9"/>
  <c r="A14547" i="9"/>
  <c r="A14546" i="9"/>
  <c r="A14545" i="9"/>
  <c r="A14544" i="9"/>
  <c r="A14543" i="9"/>
  <c r="A14542" i="9"/>
  <c r="A14541" i="9"/>
  <c r="A14540" i="9"/>
  <c r="A14539" i="9"/>
  <c r="A14538" i="9"/>
  <c r="A14537" i="9"/>
  <c r="A14536" i="9"/>
  <c r="A14535" i="9"/>
  <c r="A14534" i="9"/>
  <c r="A14533" i="9"/>
  <c r="A14532" i="9"/>
  <c r="A14531" i="9"/>
  <c r="A14530" i="9"/>
  <c r="A14529" i="9"/>
  <c r="A14528" i="9"/>
  <c r="A14527" i="9"/>
  <c r="A14526" i="9"/>
  <c r="A14525" i="9"/>
  <c r="A14524" i="9"/>
  <c r="A14523" i="9"/>
  <c r="A14522" i="9"/>
  <c r="A14521" i="9"/>
  <c r="A14520" i="9"/>
  <c r="A14519" i="9"/>
  <c r="A14518" i="9"/>
  <c r="A14517" i="9"/>
  <c r="A14516" i="9"/>
  <c r="A14515" i="9"/>
  <c r="A14514" i="9"/>
  <c r="A14513" i="9"/>
  <c r="A14512" i="9"/>
  <c r="A14511" i="9"/>
  <c r="A14510" i="9"/>
  <c r="A14509" i="9"/>
  <c r="A14508" i="9"/>
  <c r="A14507" i="9"/>
  <c r="A14506" i="9"/>
  <c r="A14505" i="9"/>
  <c r="A14504" i="9"/>
  <c r="A14503" i="9"/>
  <c r="A14502" i="9"/>
  <c r="A14501" i="9"/>
  <c r="A14500" i="9"/>
  <c r="A14499" i="9"/>
  <c r="A14498" i="9"/>
  <c r="A14497" i="9"/>
  <c r="A14496" i="9"/>
  <c r="A14495" i="9"/>
  <c r="A14494" i="9"/>
  <c r="A14493" i="9"/>
  <c r="A14492" i="9"/>
  <c r="A14491" i="9"/>
  <c r="A14490" i="9"/>
  <c r="A14489" i="9"/>
  <c r="A14488" i="9"/>
  <c r="A14487" i="9"/>
  <c r="A14486" i="9"/>
  <c r="A14485" i="9"/>
  <c r="A14484" i="9"/>
  <c r="A14483" i="9"/>
  <c r="A14482" i="9"/>
  <c r="A14481" i="9"/>
  <c r="A14480" i="9"/>
  <c r="A14479" i="9"/>
  <c r="A14478" i="9"/>
  <c r="A14477" i="9"/>
  <c r="A14476" i="9"/>
  <c r="A14475" i="9"/>
  <c r="A14474" i="9"/>
  <c r="A14473" i="9"/>
  <c r="A14472" i="9"/>
  <c r="A14471" i="9"/>
  <c r="A14470" i="9"/>
  <c r="A14469" i="9"/>
  <c r="A14468" i="9"/>
  <c r="A14467" i="9"/>
  <c r="A14466" i="9"/>
  <c r="A14465" i="9"/>
  <c r="A14464" i="9"/>
  <c r="A14463" i="9"/>
  <c r="A14462" i="9"/>
  <c r="A14461" i="9"/>
  <c r="A14460" i="9"/>
  <c r="A14459" i="9"/>
  <c r="A14458" i="9"/>
  <c r="A14457" i="9"/>
  <c r="A14456" i="9"/>
  <c r="A14455" i="9"/>
  <c r="A14454" i="9"/>
  <c r="A14453" i="9"/>
  <c r="A14452" i="9"/>
  <c r="A14451" i="9"/>
  <c r="A14450" i="9"/>
  <c r="A14449" i="9"/>
  <c r="A14448" i="9"/>
  <c r="A14447" i="9"/>
  <c r="A14446" i="9"/>
  <c r="A14445" i="9"/>
  <c r="A14444" i="9"/>
  <c r="A14443" i="9"/>
  <c r="A14442" i="9"/>
  <c r="A14441" i="9"/>
  <c r="A14440" i="9"/>
  <c r="A14439" i="9"/>
  <c r="A14438" i="9"/>
  <c r="A14437" i="9"/>
  <c r="A14436" i="9"/>
  <c r="A14435" i="9"/>
  <c r="A14434" i="9"/>
  <c r="A14433" i="9"/>
  <c r="A14432" i="9"/>
  <c r="A14431" i="9"/>
  <c r="A14430" i="9"/>
  <c r="A14429" i="9"/>
  <c r="A14428" i="9"/>
  <c r="A14427" i="9"/>
  <c r="A14426" i="9"/>
  <c r="A14425" i="9"/>
  <c r="A14424" i="9"/>
  <c r="A14423" i="9"/>
  <c r="A14422" i="9"/>
  <c r="A14421" i="9"/>
  <c r="A14420" i="9"/>
  <c r="A14419" i="9"/>
  <c r="A14418" i="9"/>
  <c r="A14417" i="9"/>
  <c r="A14416" i="9"/>
  <c r="A14415" i="9"/>
  <c r="A14414" i="9"/>
  <c r="A14413" i="9"/>
  <c r="A14412" i="9"/>
  <c r="A14411" i="9"/>
  <c r="A14410" i="9"/>
  <c r="A14409" i="9"/>
  <c r="A14408" i="9"/>
  <c r="A14407" i="9"/>
  <c r="A14406" i="9"/>
  <c r="A14405" i="9"/>
  <c r="A14404" i="9"/>
  <c r="A14403" i="9"/>
  <c r="A14402" i="9"/>
  <c r="A14401" i="9"/>
  <c r="A14400" i="9"/>
  <c r="A14399" i="9"/>
  <c r="A14398" i="9"/>
  <c r="A14397" i="9"/>
  <c r="A14396" i="9"/>
  <c r="A14395" i="9"/>
  <c r="A14394" i="9"/>
  <c r="A14393" i="9"/>
  <c r="A14392" i="9"/>
  <c r="A14391" i="9"/>
  <c r="A14390" i="9"/>
  <c r="A14389" i="9"/>
  <c r="A14388" i="9"/>
  <c r="A14387" i="9"/>
  <c r="A14386" i="9"/>
  <c r="A14385" i="9"/>
  <c r="A14384" i="9"/>
  <c r="A14383" i="9"/>
  <c r="A14382" i="9"/>
  <c r="A14381" i="9"/>
  <c r="A14380" i="9"/>
  <c r="A14379" i="9"/>
  <c r="A14378" i="9"/>
  <c r="A14377" i="9"/>
  <c r="A14376" i="9"/>
  <c r="A14375" i="9"/>
  <c r="A14374" i="9"/>
  <c r="A14373" i="9"/>
  <c r="A14372" i="9"/>
  <c r="A14371" i="9"/>
  <c r="A14370" i="9"/>
  <c r="A14369" i="9"/>
  <c r="A14368" i="9"/>
  <c r="A14367" i="9"/>
  <c r="A14366" i="9"/>
  <c r="A14365" i="9"/>
  <c r="A14364" i="9"/>
  <c r="A14363" i="9"/>
  <c r="A14362" i="9"/>
  <c r="A14361" i="9"/>
  <c r="A14360" i="9"/>
  <c r="A14359" i="9"/>
  <c r="A14358" i="9"/>
  <c r="A14357" i="9"/>
  <c r="A14356" i="9"/>
  <c r="A14355" i="9"/>
  <c r="A14354" i="9"/>
  <c r="A14353" i="9"/>
  <c r="A14352" i="9"/>
  <c r="A14351" i="9"/>
  <c r="A14350" i="9"/>
  <c r="A14349" i="9"/>
  <c r="A14348" i="9"/>
  <c r="A14347" i="9"/>
  <c r="A14346" i="9"/>
  <c r="A14345" i="9"/>
  <c r="A14344" i="9"/>
  <c r="A14343" i="9"/>
  <c r="A14342" i="9"/>
  <c r="A14341" i="9"/>
  <c r="A14340" i="9"/>
  <c r="A14339" i="9"/>
  <c r="A14338" i="9"/>
  <c r="A14337" i="9"/>
  <c r="A14336" i="9"/>
  <c r="A14335" i="9"/>
  <c r="A14334" i="9"/>
  <c r="A14333" i="9"/>
  <c r="A14332" i="9"/>
  <c r="A14331" i="9"/>
  <c r="A14330" i="9"/>
  <c r="A14329" i="9"/>
  <c r="A14328" i="9"/>
  <c r="A14327" i="9"/>
  <c r="A14326" i="9"/>
  <c r="A14325" i="9"/>
  <c r="A14324" i="9"/>
  <c r="A14323" i="9"/>
  <c r="A14322" i="9"/>
  <c r="A14321" i="9"/>
  <c r="A14320" i="9"/>
  <c r="A14319" i="9"/>
  <c r="A14318" i="9"/>
  <c r="A14317" i="9"/>
  <c r="A14316" i="9"/>
  <c r="A14315" i="9"/>
  <c r="A14314" i="9"/>
  <c r="A14313" i="9"/>
  <c r="A14312" i="9"/>
  <c r="A14311" i="9"/>
  <c r="A14310" i="9"/>
  <c r="A14309" i="9"/>
  <c r="A14308" i="9"/>
  <c r="A14307" i="9"/>
  <c r="A14306" i="9"/>
  <c r="A14305" i="9"/>
  <c r="A14304" i="9"/>
  <c r="A14303" i="9"/>
  <c r="A14302" i="9"/>
  <c r="A14301" i="9"/>
  <c r="A14300" i="9"/>
  <c r="A14299" i="9"/>
  <c r="A14298" i="9"/>
  <c r="A14297" i="9"/>
  <c r="A14296" i="9"/>
  <c r="A14295" i="9"/>
  <c r="A14294" i="9"/>
  <c r="A14293" i="9"/>
  <c r="A14292" i="9"/>
  <c r="A14291" i="9"/>
  <c r="A14290" i="9"/>
  <c r="A14289" i="9"/>
  <c r="A14288" i="9"/>
  <c r="A14287" i="9"/>
  <c r="A14286" i="9"/>
  <c r="A14285" i="9"/>
  <c r="A14284" i="9"/>
  <c r="A14283" i="9"/>
  <c r="A14282" i="9"/>
  <c r="A14281" i="9"/>
  <c r="A14280" i="9"/>
  <c r="A14279" i="9"/>
  <c r="A14278" i="9"/>
  <c r="A14277" i="9"/>
  <c r="A14276" i="9"/>
  <c r="A14275" i="9"/>
  <c r="A14274" i="9"/>
  <c r="A14273" i="9"/>
  <c r="A14272" i="9"/>
  <c r="A14271" i="9"/>
  <c r="A14270" i="9"/>
  <c r="A14269" i="9"/>
  <c r="A14268" i="9"/>
  <c r="A14267" i="9"/>
  <c r="A14266" i="9"/>
  <c r="A14265" i="9"/>
  <c r="A14264" i="9"/>
  <c r="A14263" i="9"/>
  <c r="A14262" i="9"/>
  <c r="A14261" i="9"/>
  <c r="A14260" i="9"/>
  <c r="A14259" i="9"/>
  <c r="A14258" i="9"/>
  <c r="A14257" i="9"/>
  <c r="A14256" i="9"/>
  <c r="A14255" i="9"/>
  <c r="A14254" i="9"/>
  <c r="A14253" i="9"/>
  <c r="A14252" i="9"/>
  <c r="A14251" i="9"/>
  <c r="A14250" i="9"/>
  <c r="A14249" i="9"/>
  <c r="A14248" i="9"/>
  <c r="A14247" i="9"/>
  <c r="A14246" i="9"/>
  <c r="A14245" i="9"/>
  <c r="A14244" i="9"/>
  <c r="A14243" i="9"/>
  <c r="A14242" i="9"/>
  <c r="A14241" i="9"/>
  <c r="A14240" i="9"/>
  <c r="A14239" i="9"/>
  <c r="A14238" i="9"/>
  <c r="A14237" i="9"/>
  <c r="A14236" i="9"/>
  <c r="A14235" i="9"/>
  <c r="A14234" i="9"/>
  <c r="A14233" i="9"/>
  <c r="A14232" i="9"/>
  <c r="A14231" i="9"/>
  <c r="A14230" i="9"/>
  <c r="A14229" i="9"/>
  <c r="A14228" i="9"/>
  <c r="A14227" i="9"/>
  <c r="A14226" i="9"/>
  <c r="A14225" i="9"/>
  <c r="A14224" i="9"/>
  <c r="A14223" i="9"/>
  <c r="A14222" i="9"/>
  <c r="A14221" i="9"/>
  <c r="A14220" i="9"/>
  <c r="A14219" i="9"/>
  <c r="A14218" i="9"/>
  <c r="A14217" i="9"/>
  <c r="A14216" i="9"/>
  <c r="A14215" i="9"/>
  <c r="A14214" i="9"/>
  <c r="A14213" i="9"/>
  <c r="A14212" i="9"/>
  <c r="A14211" i="9"/>
  <c r="A14210" i="9"/>
  <c r="A14209" i="9"/>
  <c r="A14208" i="9"/>
  <c r="A14207" i="9"/>
  <c r="A14206" i="9"/>
  <c r="A14205" i="9"/>
  <c r="A14204" i="9"/>
  <c r="A14203" i="9"/>
  <c r="A14202" i="9"/>
  <c r="A14201" i="9"/>
  <c r="A14200" i="9"/>
  <c r="A14199" i="9"/>
  <c r="A14198" i="9"/>
  <c r="A14197" i="9"/>
  <c r="A14196" i="9"/>
  <c r="A14195" i="9"/>
  <c r="A14194" i="9"/>
  <c r="A14193" i="9"/>
  <c r="A14192" i="9"/>
  <c r="A14191" i="9"/>
  <c r="A14190" i="9"/>
  <c r="A14189" i="9"/>
  <c r="A14188" i="9"/>
  <c r="A14187" i="9"/>
  <c r="A14186" i="9"/>
  <c r="A14185" i="9"/>
  <c r="A14184" i="9"/>
  <c r="A14183" i="9"/>
  <c r="A14182" i="9"/>
  <c r="A14181" i="9"/>
  <c r="A14180" i="9"/>
  <c r="A14179" i="9"/>
  <c r="A14178" i="9"/>
  <c r="A14177" i="9"/>
  <c r="A14176" i="9"/>
  <c r="A14175" i="9"/>
  <c r="A14174" i="9"/>
  <c r="A14173" i="9"/>
  <c r="A14172" i="9"/>
  <c r="A14171" i="9"/>
  <c r="A14170" i="9"/>
  <c r="A14169" i="9"/>
  <c r="A14168" i="9"/>
  <c r="A14167" i="9"/>
  <c r="A14166" i="9"/>
  <c r="A14165" i="9"/>
  <c r="A14164" i="9"/>
  <c r="A14163" i="9"/>
  <c r="A14162" i="9"/>
  <c r="A14161" i="9"/>
  <c r="A14160" i="9"/>
  <c r="A14159" i="9"/>
  <c r="A14158" i="9"/>
  <c r="A14157" i="9"/>
  <c r="A14156" i="9"/>
  <c r="A14155" i="9"/>
  <c r="A14154" i="9"/>
  <c r="A14153" i="9"/>
  <c r="A14152" i="9"/>
  <c r="A14151" i="9"/>
  <c r="A14150" i="9"/>
  <c r="A14149" i="9"/>
  <c r="A14148" i="9"/>
  <c r="A14147" i="9"/>
  <c r="A14146" i="9"/>
  <c r="A14145" i="9"/>
  <c r="A14144" i="9"/>
  <c r="A14143" i="9"/>
  <c r="A14142" i="9"/>
  <c r="A14141" i="9"/>
  <c r="A14140" i="9"/>
  <c r="A14139" i="9"/>
  <c r="A14138" i="9"/>
  <c r="A14137" i="9"/>
  <c r="A14136" i="9"/>
  <c r="A14135" i="9"/>
  <c r="A14134" i="9"/>
  <c r="A14133" i="9"/>
  <c r="A14132" i="9"/>
  <c r="A14131" i="9"/>
  <c r="A14130" i="9"/>
  <c r="A14129" i="9"/>
  <c r="A14128" i="9"/>
  <c r="A14127" i="9"/>
  <c r="A14126" i="9"/>
  <c r="A14125" i="9"/>
  <c r="A14124" i="9"/>
  <c r="A14123" i="9"/>
  <c r="A14122" i="9"/>
  <c r="A14121" i="9"/>
  <c r="A14120" i="9"/>
  <c r="A14119" i="9"/>
  <c r="A14118" i="9"/>
  <c r="A14117" i="9"/>
  <c r="A14116" i="9"/>
  <c r="A14115" i="9"/>
  <c r="A14114" i="9"/>
  <c r="A14113" i="9"/>
  <c r="A14112" i="9"/>
  <c r="A14111" i="9"/>
  <c r="A14110" i="9"/>
  <c r="A14109" i="9"/>
  <c r="A14108" i="9"/>
  <c r="A14107" i="9"/>
  <c r="A14106" i="9"/>
  <c r="A14105" i="9"/>
  <c r="A14104" i="9"/>
  <c r="A14103" i="9"/>
  <c r="A14102" i="9"/>
  <c r="A14101" i="9"/>
  <c r="A14100" i="9"/>
  <c r="A14099" i="9"/>
  <c r="A14098" i="9"/>
  <c r="A14097" i="9"/>
  <c r="A14096" i="9"/>
  <c r="A14095" i="9"/>
  <c r="A14094" i="9"/>
  <c r="A14093" i="9"/>
  <c r="A14092" i="9"/>
  <c r="A14091" i="9"/>
  <c r="A14090" i="9"/>
  <c r="A14089" i="9"/>
  <c r="A14088" i="9"/>
  <c r="A14087" i="9"/>
  <c r="A14086" i="9"/>
  <c r="A14085" i="9"/>
  <c r="A14084" i="9"/>
  <c r="A14083" i="9"/>
  <c r="A14082" i="9"/>
  <c r="A14081" i="9"/>
  <c r="A14080" i="9"/>
  <c r="A14079" i="9"/>
  <c r="A14078" i="9"/>
  <c r="A14077" i="9"/>
  <c r="A14076" i="9"/>
  <c r="A14075" i="9"/>
  <c r="A14074" i="9"/>
  <c r="A14073" i="9"/>
  <c r="A14072" i="9"/>
  <c r="A14071" i="9"/>
  <c r="A14070" i="9"/>
  <c r="A14069" i="9"/>
  <c r="A14068" i="9"/>
  <c r="A14067" i="9"/>
  <c r="A14066" i="9"/>
  <c r="A14065" i="9"/>
  <c r="A14064" i="9"/>
  <c r="A14063" i="9"/>
  <c r="A14062" i="9"/>
  <c r="A14061" i="9"/>
  <c r="A14060" i="9"/>
  <c r="A14059" i="9"/>
  <c r="A14058" i="9"/>
  <c r="A14057" i="9"/>
  <c r="A14056" i="9"/>
  <c r="A14055" i="9"/>
  <c r="A14054" i="9"/>
  <c r="A14053" i="9"/>
  <c r="A14052" i="9"/>
  <c r="A14051" i="9"/>
  <c r="A14050" i="9"/>
  <c r="A14049" i="9"/>
  <c r="A14048" i="9"/>
  <c r="A14047" i="9"/>
  <c r="A14046" i="9"/>
  <c r="A14045" i="9"/>
  <c r="A14044" i="9"/>
  <c r="A14043" i="9"/>
  <c r="A14042" i="9"/>
  <c r="A14041" i="9"/>
  <c r="A14040" i="9"/>
  <c r="A14039" i="9"/>
  <c r="A14038" i="9"/>
  <c r="A14037" i="9"/>
  <c r="A14036" i="9"/>
  <c r="A14035" i="9"/>
  <c r="A14034" i="9"/>
  <c r="A14033" i="9"/>
  <c r="A14032" i="9"/>
  <c r="A14031" i="9"/>
  <c r="A14030" i="9"/>
  <c r="A14029" i="9"/>
  <c r="A14028" i="9"/>
  <c r="A14027" i="9"/>
  <c r="A14026" i="9"/>
  <c r="A14025" i="9"/>
  <c r="A14024" i="9"/>
  <c r="A14023" i="9"/>
  <c r="A14022" i="9"/>
  <c r="A14021" i="9"/>
  <c r="A14020" i="9"/>
  <c r="A14019" i="9"/>
  <c r="A14018" i="9"/>
  <c r="A14017" i="9"/>
  <c r="A14016" i="9"/>
  <c r="A14015" i="9"/>
  <c r="A14014" i="9"/>
  <c r="A14013" i="9"/>
  <c r="A14012" i="9"/>
  <c r="A14011" i="9"/>
  <c r="A14010" i="9"/>
  <c r="A14009" i="9"/>
  <c r="A14008" i="9"/>
  <c r="A14007" i="9"/>
  <c r="A14006" i="9"/>
  <c r="A14005" i="9"/>
  <c r="A14004" i="9"/>
  <c r="A14003" i="9"/>
  <c r="A14002" i="9"/>
  <c r="A14001" i="9"/>
  <c r="A14000" i="9"/>
  <c r="A13999" i="9"/>
  <c r="A13998" i="9"/>
  <c r="A13997" i="9"/>
  <c r="A13996" i="9"/>
  <c r="A13995" i="9"/>
  <c r="A13994" i="9"/>
  <c r="A13993" i="9"/>
  <c r="A13992" i="9"/>
  <c r="A13991" i="9"/>
  <c r="A13990" i="9"/>
  <c r="A13989" i="9"/>
  <c r="A13988" i="9"/>
  <c r="A13987" i="9"/>
  <c r="A13986" i="9"/>
  <c r="A13985" i="9"/>
  <c r="A13984" i="9"/>
  <c r="A13983" i="9"/>
  <c r="A13982" i="9"/>
  <c r="A13981" i="9"/>
  <c r="A13980" i="9"/>
  <c r="A13979" i="9"/>
  <c r="A13978" i="9"/>
  <c r="A13977" i="9"/>
  <c r="A13976" i="9"/>
  <c r="A13975" i="9"/>
  <c r="A13974" i="9"/>
  <c r="A13973" i="9"/>
  <c r="A13972" i="9"/>
  <c r="A13971" i="9"/>
  <c r="A13970" i="9"/>
  <c r="A13969" i="9"/>
  <c r="A13968" i="9"/>
  <c r="A13967" i="9"/>
  <c r="A13966" i="9"/>
  <c r="A13965" i="9"/>
  <c r="A13964" i="9"/>
  <c r="A13963" i="9"/>
  <c r="A13962" i="9"/>
  <c r="A13961" i="9"/>
  <c r="A13960" i="9"/>
  <c r="A13959" i="9"/>
  <c r="A13958" i="9"/>
  <c r="A13957" i="9"/>
  <c r="A13956" i="9"/>
  <c r="A13955" i="9"/>
  <c r="A13954" i="9"/>
  <c r="A13953" i="9"/>
  <c r="A13952" i="9"/>
  <c r="A13951" i="9"/>
  <c r="A13950" i="9"/>
  <c r="A13949" i="9"/>
  <c r="A13948" i="9"/>
  <c r="A13947" i="9"/>
  <c r="A13946" i="9"/>
  <c r="A13945" i="9"/>
  <c r="A13944" i="9"/>
  <c r="A13943" i="9"/>
  <c r="A13942" i="9"/>
  <c r="A13941" i="9"/>
  <c r="A13940" i="9"/>
  <c r="A13939" i="9"/>
  <c r="A13938" i="9"/>
  <c r="A13937" i="9"/>
  <c r="A13936" i="9"/>
  <c r="A13935" i="9"/>
  <c r="A13934" i="9"/>
  <c r="A13933" i="9"/>
  <c r="A13932" i="9"/>
  <c r="A13931" i="9"/>
  <c r="A13930" i="9"/>
  <c r="A13929" i="9"/>
  <c r="A13928" i="9"/>
  <c r="A13927" i="9"/>
  <c r="A13926" i="9"/>
  <c r="A13925" i="9"/>
  <c r="A13924" i="9"/>
  <c r="A13923" i="9"/>
  <c r="A13922" i="9"/>
  <c r="A13921" i="9"/>
  <c r="A13920" i="9"/>
  <c r="A13919" i="9"/>
  <c r="A13918" i="9"/>
  <c r="A13917" i="9"/>
  <c r="A13916" i="9"/>
  <c r="A13915" i="9"/>
  <c r="A13914" i="9"/>
  <c r="A13913" i="9"/>
  <c r="A13912" i="9"/>
  <c r="A13911" i="9"/>
  <c r="A13910" i="9"/>
  <c r="A13909" i="9"/>
  <c r="A13908" i="9"/>
  <c r="A13907" i="9"/>
  <c r="A13906" i="9"/>
  <c r="A13905" i="9"/>
  <c r="A13904" i="9"/>
  <c r="A13903" i="9"/>
  <c r="A13902" i="9"/>
  <c r="A13901" i="9"/>
  <c r="A13900" i="9"/>
  <c r="A13899" i="9"/>
  <c r="A13898" i="9"/>
  <c r="A13897" i="9"/>
  <c r="A13896" i="9"/>
  <c r="A13895" i="9"/>
  <c r="A13894" i="9"/>
  <c r="A13893" i="9"/>
  <c r="A13892" i="9"/>
  <c r="A13891" i="9"/>
  <c r="A13890" i="9"/>
  <c r="A13889" i="9"/>
  <c r="A13888" i="9"/>
  <c r="A13887" i="9"/>
  <c r="A13886" i="9"/>
  <c r="A13885" i="9"/>
  <c r="A13884" i="9"/>
  <c r="A13883" i="9"/>
  <c r="A13882" i="9"/>
  <c r="A13881" i="9"/>
  <c r="A13880" i="9"/>
  <c r="A13879" i="9"/>
  <c r="A13878" i="9"/>
  <c r="A13877" i="9"/>
  <c r="A13876" i="9"/>
  <c r="A13875" i="9"/>
  <c r="A13874" i="9"/>
  <c r="A13873" i="9"/>
  <c r="A13872" i="9"/>
  <c r="A13871" i="9"/>
  <c r="A13870" i="9"/>
  <c r="A13869" i="9"/>
  <c r="A13868" i="9"/>
  <c r="A13867" i="9"/>
  <c r="A13866" i="9"/>
  <c r="A13865" i="9"/>
  <c r="A13864" i="9"/>
  <c r="A13863" i="9"/>
  <c r="A13862" i="9"/>
  <c r="A13861" i="9"/>
  <c r="A13860" i="9"/>
  <c r="A13859" i="9"/>
  <c r="A13858" i="9"/>
  <c r="A13857" i="9"/>
  <c r="A13856" i="9"/>
  <c r="A13855" i="9"/>
  <c r="A13854" i="9"/>
  <c r="A13853" i="9"/>
  <c r="A13852" i="9"/>
  <c r="A13851" i="9"/>
  <c r="A13850" i="9"/>
  <c r="A13849" i="9"/>
  <c r="A13848" i="9"/>
  <c r="A13847" i="9"/>
  <c r="A13846" i="9"/>
  <c r="A13845" i="9"/>
  <c r="A13844" i="9"/>
  <c r="A13843" i="9"/>
  <c r="A13842" i="9"/>
  <c r="A13841" i="9"/>
  <c r="A13840" i="9"/>
  <c r="A13839" i="9"/>
  <c r="A13838" i="9"/>
  <c r="A13837" i="9"/>
  <c r="A13836" i="9"/>
  <c r="A13835" i="9"/>
  <c r="A13834" i="9"/>
  <c r="A13833" i="9"/>
  <c r="A13832" i="9"/>
  <c r="A13831" i="9"/>
  <c r="A13830" i="9"/>
  <c r="A13829" i="9"/>
  <c r="A13828" i="9"/>
  <c r="A13827" i="9"/>
  <c r="A13826" i="9"/>
  <c r="A13825" i="9"/>
  <c r="A13824" i="9"/>
  <c r="A13823" i="9"/>
  <c r="A13822" i="9"/>
  <c r="A13821" i="9"/>
  <c r="A13820" i="9"/>
  <c r="A13819" i="9"/>
  <c r="A13818" i="9"/>
  <c r="A13817" i="9"/>
  <c r="A13816" i="9"/>
  <c r="A13815" i="9"/>
  <c r="A13814" i="9"/>
  <c r="A13813" i="9"/>
  <c r="A13812" i="9"/>
  <c r="A13811" i="9"/>
  <c r="A13810" i="9"/>
  <c r="A13809" i="9"/>
  <c r="A13808" i="9"/>
  <c r="A13807" i="9"/>
  <c r="A13806" i="9"/>
  <c r="A13805" i="9"/>
  <c r="A13804" i="9"/>
  <c r="A13803" i="9"/>
  <c r="A13802" i="9"/>
  <c r="A13801" i="9"/>
  <c r="A13800" i="9"/>
  <c r="A13799" i="9"/>
  <c r="A13798" i="9"/>
  <c r="A13797" i="9"/>
  <c r="A13796" i="9"/>
  <c r="A13795" i="9"/>
  <c r="A13794" i="9"/>
  <c r="A13793" i="9"/>
  <c r="A13792" i="9"/>
  <c r="A13791" i="9"/>
  <c r="A13790" i="9"/>
  <c r="A13789" i="9"/>
  <c r="A13788" i="9"/>
  <c r="A13787" i="9"/>
  <c r="A13786" i="9"/>
  <c r="A13785" i="9"/>
  <c r="A13784" i="9"/>
  <c r="A13783" i="9"/>
  <c r="A13782" i="9"/>
  <c r="A13781" i="9"/>
  <c r="A13780" i="9"/>
  <c r="A13779" i="9"/>
  <c r="A13778" i="9"/>
  <c r="A13777" i="9"/>
  <c r="A13776" i="9"/>
  <c r="A13775" i="9"/>
  <c r="A13774" i="9"/>
  <c r="A13773" i="9"/>
  <c r="A13772" i="9"/>
  <c r="A13771" i="9"/>
  <c r="A13770" i="9"/>
  <c r="A13769" i="9"/>
  <c r="A13768" i="9"/>
  <c r="A13767" i="9"/>
  <c r="A13766" i="9"/>
  <c r="A13765" i="9"/>
  <c r="A13764" i="9"/>
  <c r="A13763" i="9"/>
  <c r="A13762" i="9"/>
  <c r="A13761" i="9"/>
  <c r="A13760" i="9"/>
  <c r="A13759" i="9"/>
  <c r="A13758" i="9"/>
  <c r="A13757" i="9"/>
  <c r="A13756" i="9"/>
  <c r="A13755" i="9"/>
  <c r="A13754" i="9"/>
  <c r="A13753" i="9"/>
  <c r="A13752" i="9"/>
  <c r="A13751" i="9"/>
  <c r="A13750" i="9"/>
  <c r="A13749" i="9"/>
  <c r="A13748" i="9"/>
  <c r="A13747" i="9"/>
  <c r="A13746" i="9"/>
  <c r="A13745" i="9"/>
  <c r="A13744" i="9"/>
  <c r="A13743" i="9"/>
  <c r="A13742" i="9"/>
  <c r="A13741" i="9"/>
  <c r="A13740" i="9"/>
  <c r="A13739" i="9"/>
  <c r="A13738" i="9"/>
  <c r="A13737" i="9"/>
  <c r="A13736" i="9"/>
  <c r="A13735" i="9"/>
  <c r="A13734" i="9"/>
  <c r="A13733" i="9"/>
  <c r="A13732" i="9"/>
  <c r="A13731" i="9"/>
  <c r="A13730" i="9"/>
  <c r="A13729" i="9"/>
  <c r="A13728" i="9"/>
  <c r="A13727" i="9"/>
  <c r="A13726" i="9"/>
  <c r="A13725" i="9"/>
  <c r="A13724" i="9"/>
  <c r="A13723" i="9"/>
  <c r="A13722" i="9"/>
  <c r="A13721" i="9"/>
  <c r="A13720" i="9"/>
  <c r="A13719" i="9"/>
  <c r="A13718" i="9"/>
  <c r="A13717" i="9"/>
  <c r="A13716" i="9"/>
  <c r="A13715" i="9"/>
  <c r="A13714" i="9"/>
  <c r="A13713" i="9"/>
  <c r="A13712" i="9"/>
  <c r="A13711" i="9"/>
  <c r="A13710" i="9"/>
  <c r="A13709" i="9"/>
  <c r="A13708" i="9"/>
  <c r="A13707" i="9"/>
  <c r="A13706" i="9"/>
  <c r="A13705" i="9"/>
  <c r="A13704" i="9"/>
  <c r="A13703" i="9"/>
  <c r="A13702" i="9"/>
  <c r="A13701" i="9"/>
  <c r="A13700" i="9"/>
  <c r="A13699" i="9"/>
  <c r="A13698" i="9"/>
  <c r="A13697" i="9"/>
  <c r="A13696" i="9"/>
  <c r="A13695" i="9"/>
  <c r="A13694" i="9"/>
  <c r="A13693" i="9"/>
  <c r="A13692" i="9"/>
  <c r="A13691" i="9"/>
  <c r="A13690" i="9"/>
  <c r="A13689" i="9"/>
  <c r="A13688" i="9"/>
  <c r="A13687" i="9"/>
  <c r="A13686" i="9"/>
  <c r="A13685" i="9"/>
  <c r="A13684" i="9"/>
  <c r="A13683" i="9"/>
  <c r="A13682" i="9"/>
  <c r="A13681" i="9"/>
  <c r="A13680" i="9"/>
  <c r="A13679" i="9"/>
  <c r="A13678" i="9"/>
  <c r="A13677" i="9"/>
  <c r="A13676" i="9"/>
  <c r="A13675" i="9"/>
  <c r="A13674" i="9"/>
  <c r="A13673" i="9"/>
  <c r="A13672" i="9"/>
  <c r="A13671" i="9"/>
  <c r="A13670" i="9"/>
  <c r="A13669" i="9"/>
  <c r="A13668" i="9"/>
  <c r="A13667" i="9"/>
  <c r="A13666" i="9"/>
  <c r="A13665" i="9"/>
  <c r="A13664" i="9"/>
  <c r="A13663" i="9"/>
  <c r="A13662" i="9"/>
  <c r="A13661" i="9"/>
  <c r="A13660" i="9"/>
  <c r="A13659" i="9"/>
  <c r="A13658" i="9"/>
  <c r="A13657" i="9"/>
  <c r="A13656" i="9"/>
  <c r="A13655" i="9"/>
  <c r="A13654" i="9"/>
  <c r="A13653" i="9"/>
  <c r="A13652" i="9"/>
  <c r="A13651" i="9"/>
  <c r="A13650" i="9"/>
  <c r="A13649" i="9"/>
  <c r="A13648" i="9"/>
  <c r="A13647" i="9"/>
  <c r="A13646" i="9"/>
  <c r="A13645" i="9"/>
  <c r="A13644" i="9"/>
  <c r="A13643" i="9"/>
  <c r="A13642" i="9"/>
  <c r="A13641" i="9"/>
  <c r="A13640" i="9"/>
  <c r="A13639" i="9"/>
  <c r="A13638" i="9"/>
  <c r="A13637" i="9"/>
  <c r="A13636" i="9"/>
  <c r="A13635" i="9"/>
  <c r="A13634" i="9"/>
  <c r="A13633" i="9"/>
  <c r="A13632" i="9"/>
  <c r="A13631" i="9"/>
  <c r="A13630" i="9"/>
  <c r="A13629" i="9"/>
  <c r="A13628" i="9"/>
  <c r="A13627" i="9"/>
  <c r="A13626" i="9"/>
  <c r="A13625" i="9"/>
  <c r="A13624" i="9"/>
  <c r="A13623" i="9"/>
  <c r="A13622" i="9"/>
  <c r="A13621" i="9"/>
  <c r="A13620" i="9"/>
  <c r="A13619" i="9"/>
  <c r="A13618" i="9"/>
  <c r="A13617" i="9"/>
  <c r="A13616" i="9"/>
  <c r="A13615" i="9"/>
  <c r="A13614" i="9"/>
  <c r="A13613" i="9"/>
  <c r="A13612" i="9"/>
  <c r="A13611" i="9"/>
  <c r="A13610" i="9"/>
  <c r="A13609" i="9"/>
  <c r="A13608" i="9"/>
  <c r="A13607" i="9"/>
  <c r="A13606" i="9"/>
  <c r="A13605" i="9"/>
  <c r="A13604" i="9"/>
  <c r="A13603" i="9"/>
  <c r="A13602" i="9"/>
  <c r="A13601" i="9"/>
  <c r="A13600" i="9"/>
  <c r="A13599" i="9"/>
  <c r="A13598" i="9"/>
  <c r="A13597" i="9"/>
  <c r="A13596" i="9"/>
  <c r="A13595" i="9"/>
  <c r="A13594" i="9"/>
  <c r="A13593" i="9"/>
  <c r="A13592" i="9"/>
  <c r="A13591" i="9"/>
  <c r="A13590" i="9"/>
  <c r="A13589" i="9"/>
  <c r="A13588" i="9"/>
  <c r="A13587" i="9"/>
  <c r="A13586" i="9"/>
  <c r="A13585" i="9"/>
  <c r="A13584" i="9"/>
  <c r="A13583" i="9"/>
  <c r="A13582" i="9"/>
  <c r="A13581" i="9"/>
  <c r="A13580" i="9"/>
  <c r="A13579" i="9"/>
  <c r="A13578" i="9"/>
  <c r="A13577" i="9"/>
  <c r="A13576" i="9"/>
  <c r="A13575" i="9"/>
  <c r="A13574" i="9"/>
  <c r="A13573" i="9"/>
  <c r="A13572" i="9"/>
  <c r="A13571" i="9"/>
  <c r="A13570" i="9"/>
  <c r="A13569" i="9"/>
  <c r="A13568" i="9"/>
  <c r="A13567" i="9"/>
  <c r="A13566" i="9"/>
  <c r="A13565" i="9"/>
  <c r="A13564" i="9"/>
  <c r="A13563" i="9"/>
  <c r="A13562" i="9"/>
  <c r="A13561" i="9"/>
  <c r="A13560" i="9"/>
  <c r="A13559" i="9"/>
  <c r="A13558" i="9"/>
  <c r="A13557" i="9"/>
  <c r="A13556" i="9"/>
  <c r="A13555" i="9"/>
  <c r="A13554" i="9"/>
  <c r="A13553" i="9"/>
  <c r="A13552" i="9"/>
  <c r="A13551" i="9"/>
  <c r="A13550" i="9"/>
  <c r="A13549" i="9"/>
  <c r="A13548" i="9"/>
  <c r="A13547" i="9"/>
  <c r="A13546" i="9"/>
  <c r="A13545" i="9"/>
  <c r="A13544" i="9"/>
  <c r="A13543" i="9"/>
  <c r="A13542" i="9"/>
  <c r="A13541" i="9"/>
  <c r="A13540" i="9"/>
  <c r="A13539" i="9"/>
  <c r="A13538" i="9"/>
  <c r="A13537" i="9"/>
  <c r="A13536" i="9"/>
  <c r="A13535" i="9"/>
  <c r="A13534" i="9"/>
  <c r="A13533" i="9"/>
  <c r="A13532" i="9"/>
  <c r="A13531" i="9"/>
  <c r="A13530" i="9"/>
  <c r="A13529" i="9"/>
  <c r="A13528" i="9"/>
  <c r="A13527" i="9"/>
  <c r="A13526" i="9"/>
  <c r="A13525" i="9"/>
  <c r="A13524" i="9"/>
  <c r="A13523" i="9"/>
  <c r="A13522" i="9"/>
  <c r="A13521" i="9"/>
  <c r="A13520" i="9"/>
  <c r="A13519" i="9"/>
  <c r="A13518" i="9"/>
  <c r="A13517" i="9"/>
  <c r="A13516" i="9"/>
  <c r="A13515" i="9"/>
  <c r="A13514" i="9"/>
  <c r="A13513" i="9"/>
  <c r="A13512" i="9"/>
  <c r="A13511" i="9"/>
  <c r="A13510" i="9"/>
  <c r="A13509" i="9"/>
  <c r="A13508" i="9"/>
  <c r="A13507" i="9"/>
  <c r="A13506" i="9"/>
  <c r="A13505" i="9"/>
  <c r="A13504" i="9"/>
  <c r="A13503" i="9"/>
  <c r="A13502" i="9"/>
  <c r="A13501" i="9"/>
  <c r="A13500" i="9"/>
  <c r="A13499" i="9"/>
  <c r="A13498" i="9"/>
  <c r="A13497" i="9"/>
  <c r="A13496" i="9"/>
  <c r="A13495" i="9"/>
  <c r="A13494" i="9"/>
  <c r="A13493" i="9"/>
  <c r="A13492" i="9"/>
  <c r="A13491" i="9"/>
  <c r="A13490" i="9"/>
  <c r="A13489" i="9"/>
  <c r="A13488" i="9"/>
  <c r="A13487" i="9"/>
  <c r="A13486" i="9"/>
  <c r="A13485" i="9"/>
  <c r="A13484" i="9"/>
  <c r="A13483" i="9"/>
  <c r="A13482" i="9"/>
  <c r="A13481" i="9"/>
  <c r="A13480" i="9"/>
  <c r="A13479" i="9"/>
  <c r="A13478" i="9"/>
  <c r="A13477" i="9"/>
  <c r="A13476" i="9"/>
  <c r="A13475" i="9"/>
  <c r="A13474" i="9"/>
  <c r="A13473" i="9"/>
  <c r="A13472" i="9"/>
  <c r="A13471" i="9"/>
  <c r="A13470" i="9"/>
  <c r="A13469" i="9"/>
  <c r="A13468" i="9"/>
  <c r="A13467" i="9"/>
  <c r="A13466" i="9"/>
  <c r="A13465" i="9"/>
  <c r="A13464" i="9"/>
  <c r="A13463" i="9"/>
  <c r="A13462" i="9"/>
  <c r="A13461" i="9"/>
  <c r="A13460" i="9"/>
  <c r="A13459" i="9"/>
  <c r="A13458" i="9"/>
  <c r="A13457" i="9"/>
  <c r="A13456" i="9"/>
  <c r="A13455" i="9"/>
  <c r="A13454" i="9"/>
  <c r="A13453" i="9"/>
  <c r="A13452" i="9"/>
  <c r="A13451" i="9"/>
  <c r="A13450" i="9"/>
  <c r="A13449" i="9"/>
  <c r="A13448" i="9"/>
  <c r="A13447" i="9"/>
  <c r="A13446" i="9"/>
  <c r="A13445" i="9"/>
  <c r="A13444" i="9"/>
  <c r="A13443" i="9"/>
  <c r="A13442" i="9"/>
  <c r="A13441" i="9"/>
  <c r="A13440" i="9"/>
  <c r="A13439" i="9"/>
  <c r="A13438" i="9"/>
  <c r="A13437" i="9"/>
  <c r="A13436" i="9"/>
  <c r="A13435" i="9"/>
  <c r="A13434" i="9"/>
  <c r="A13433" i="9"/>
  <c r="A13432" i="9"/>
  <c r="A13431" i="9"/>
  <c r="A13430" i="9"/>
  <c r="A13429" i="9"/>
  <c r="A13428" i="9"/>
  <c r="A13427" i="9"/>
  <c r="A13426" i="9"/>
  <c r="A13425" i="9"/>
  <c r="A13424" i="9"/>
  <c r="A13423" i="9"/>
  <c r="A13422" i="9"/>
  <c r="A13421" i="9"/>
  <c r="A13420" i="9"/>
  <c r="A13419" i="9"/>
  <c r="A13418" i="9"/>
  <c r="A13417" i="9"/>
  <c r="A13416" i="9"/>
  <c r="A13415" i="9"/>
  <c r="A13414" i="9"/>
  <c r="A13413" i="9"/>
  <c r="A13412" i="9"/>
  <c r="A13411" i="9"/>
  <c r="A13410" i="9"/>
  <c r="A13409" i="9"/>
  <c r="A13408" i="9"/>
  <c r="A13407" i="9"/>
  <c r="A13406" i="9"/>
  <c r="A13405" i="9"/>
  <c r="A13404" i="9"/>
  <c r="A13403" i="9"/>
  <c r="A13402" i="9"/>
  <c r="A13401" i="9"/>
  <c r="A13400" i="9"/>
  <c r="A13399" i="9"/>
  <c r="A13398" i="9"/>
  <c r="A13397" i="9"/>
  <c r="A13396" i="9"/>
  <c r="A13395" i="9"/>
  <c r="A13394" i="9"/>
  <c r="A13393" i="9"/>
  <c r="A13392" i="9"/>
  <c r="A13391" i="9"/>
  <c r="A13390" i="9"/>
  <c r="A13389" i="9"/>
  <c r="A13388" i="9"/>
  <c r="A13387" i="9"/>
  <c r="A13386" i="9"/>
  <c r="A13385" i="9"/>
  <c r="A13384" i="9"/>
  <c r="A13383" i="9"/>
  <c r="A13382" i="9"/>
  <c r="A13381" i="9"/>
  <c r="A13380" i="9"/>
  <c r="A13379" i="9"/>
  <c r="A13378" i="9"/>
  <c r="A13377" i="9"/>
  <c r="A13376" i="9"/>
  <c r="A13375" i="9"/>
  <c r="A13374" i="9"/>
  <c r="A13373" i="9"/>
  <c r="A13372" i="9"/>
  <c r="A13371" i="9"/>
  <c r="A13370" i="9"/>
  <c r="A13369" i="9"/>
  <c r="A13368" i="9"/>
  <c r="A13367" i="9"/>
  <c r="A13366" i="9"/>
  <c r="A13365" i="9"/>
  <c r="A13364" i="9"/>
  <c r="A13363" i="9"/>
  <c r="A13362" i="9"/>
  <c r="A13361" i="9"/>
  <c r="A13360" i="9"/>
  <c r="A13359" i="9"/>
  <c r="A13358" i="9"/>
  <c r="A13357" i="9"/>
  <c r="A13356" i="9"/>
  <c r="A13355" i="9"/>
  <c r="A13354" i="9"/>
  <c r="A13353" i="9"/>
  <c r="A13352" i="9"/>
  <c r="A13351" i="9"/>
  <c r="A13350" i="9"/>
  <c r="A13349" i="9"/>
  <c r="A13348" i="9"/>
  <c r="A13347" i="9"/>
  <c r="A13346" i="9"/>
  <c r="A13345" i="9"/>
  <c r="A13344" i="9"/>
  <c r="A13343" i="9"/>
  <c r="A13342" i="9"/>
  <c r="A13341" i="9"/>
  <c r="A13340" i="9"/>
  <c r="A13339" i="9"/>
  <c r="A13338" i="9"/>
  <c r="A13337" i="9"/>
  <c r="A13336" i="9"/>
  <c r="A13335" i="9"/>
  <c r="A13334" i="9"/>
  <c r="A13333" i="9"/>
  <c r="A13332" i="9"/>
  <c r="A13331" i="9"/>
  <c r="A13330" i="9"/>
  <c r="A13329" i="9"/>
  <c r="A13328" i="9"/>
  <c r="A13327" i="9"/>
  <c r="A13326" i="9"/>
  <c r="A13325" i="9"/>
  <c r="A13324" i="9"/>
  <c r="A13323" i="9"/>
  <c r="A13322" i="9"/>
  <c r="A13321" i="9"/>
  <c r="A13320" i="9"/>
  <c r="A13319" i="9"/>
  <c r="A13318" i="9"/>
  <c r="A13317" i="9"/>
  <c r="A13316" i="9"/>
  <c r="A13315" i="9"/>
  <c r="A13314" i="9"/>
  <c r="A13313" i="9"/>
  <c r="A13312" i="9"/>
  <c r="A13311" i="9"/>
  <c r="A13310" i="9"/>
  <c r="A13309" i="9"/>
  <c r="A13308" i="9"/>
  <c r="A13307" i="9"/>
  <c r="A13306" i="9"/>
  <c r="A13305" i="9"/>
  <c r="A13304" i="9"/>
  <c r="A13303" i="9"/>
  <c r="A13302" i="9"/>
  <c r="A13301" i="9"/>
  <c r="A13300" i="9"/>
  <c r="A13299" i="9"/>
  <c r="A13298" i="9"/>
  <c r="A13297" i="9"/>
  <c r="A13296" i="9"/>
  <c r="A13295" i="9"/>
  <c r="A13294" i="9"/>
  <c r="A13293" i="9"/>
  <c r="A13292" i="9"/>
  <c r="A13291" i="9"/>
  <c r="A13290" i="9"/>
  <c r="A13289" i="9"/>
  <c r="A13288" i="9"/>
  <c r="A13287" i="9"/>
  <c r="A13286" i="9"/>
  <c r="A13285" i="9"/>
  <c r="A13284" i="9"/>
  <c r="A13283" i="9"/>
  <c r="A13282" i="9"/>
  <c r="A13281" i="9"/>
  <c r="A13280" i="9"/>
  <c r="A13279" i="9"/>
  <c r="A13278" i="9"/>
  <c r="A13277" i="9"/>
  <c r="A13276" i="9"/>
  <c r="A13275" i="9"/>
  <c r="A13274" i="9"/>
  <c r="A13273" i="9"/>
  <c r="A13272" i="9"/>
  <c r="A13271" i="9"/>
  <c r="A13270" i="9"/>
  <c r="A13269" i="9"/>
  <c r="A13268" i="9"/>
  <c r="A13267" i="9"/>
  <c r="A13266" i="9"/>
  <c r="A13265" i="9"/>
  <c r="A13264" i="9"/>
  <c r="A13263" i="9"/>
  <c r="A13262" i="9"/>
  <c r="A13261" i="9"/>
  <c r="A13260" i="9"/>
  <c r="A13259" i="9"/>
  <c r="A13258" i="9"/>
  <c r="A13257" i="9"/>
  <c r="A13256" i="9"/>
  <c r="A13255" i="9"/>
  <c r="A13254" i="9"/>
  <c r="A13253" i="9"/>
  <c r="A13252" i="9"/>
  <c r="A13251" i="9"/>
  <c r="A13250" i="9"/>
  <c r="A13249" i="9"/>
  <c r="A13248" i="9"/>
  <c r="A13247" i="9"/>
  <c r="A13246" i="9"/>
  <c r="A13245" i="9"/>
  <c r="A13244" i="9"/>
  <c r="A13243" i="9"/>
  <c r="A13242" i="9"/>
  <c r="A13241" i="9"/>
  <c r="A13240" i="9"/>
  <c r="A13239" i="9"/>
  <c r="A13238" i="9"/>
  <c r="A13237" i="9"/>
  <c r="A13236" i="9"/>
  <c r="A13235" i="9"/>
  <c r="A13234" i="9"/>
  <c r="A13233" i="9"/>
  <c r="A13232" i="9"/>
  <c r="A13231" i="9"/>
  <c r="A13230" i="9"/>
  <c r="A13229" i="9"/>
  <c r="A13228" i="9"/>
  <c r="A13227" i="9"/>
  <c r="A13226" i="9"/>
  <c r="A13225" i="9"/>
  <c r="A13224" i="9"/>
  <c r="A13223" i="9"/>
  <c r="A13222" i="9"/>
  <c r="A13221" i="9"/>
  <c r="A13220" i="9"/>
  <c r="A13219" i="9"/>
  <c r="A13218" i="9"/>
  <c r="A13217" i="9"/>
  <c r="A13216" i="9"/>
  <c r="A13215" i="9"/>
  <c r="A13214" i="9"/>
  <c r="A13213" i="9"/>
  <c r="A13212" i="9"/>
  <c r="A13211" i="9"/>
  <c r="A13210" i="9"/>
  <c r="A13209" i="9"/>
  <c r="A13208" i="9"/>
  <c r="A13207" i="9"/>
  <c r="A13206" i="9"/>
  <c r="A13205" i="9"/>
  <c r="A13204" i="9"/>
  <c r="A13203" i="9"/>
  <c r="A13202" i="9"/>
  <c r="A13201" i="9"/>
  <c r="A13200" i="9"/>
  <c r="A13199" i="9"/>
  <c r="A13198" i="9"/>
  <c r="A13197" i="9"/>
  <c r="A13196" i="9"/>
  <c r="A13195" i="9"/>
  <c r="A13194" i="9"/>
  <c r="A13193" i="9"/>
  <c r="A13192" i="9"/>
  <c r="A13191" i="9"/>
  <c r="A13190" i="9"/>
  <c r="A13189" i="9"/>
  <c r="A13188" i="9"/>
  <c r="A13187" i="9"/>
  <c r="A13186" i="9"/>
  <c r="A13185" i="9"/>
  <c r="A13184" i="9"/>
  <c r="A13183" i="9"/>
  <c r="A13182" i="9"/>
  <c r="A13181" i="9"/>
  <c r="A13180" i="9"/>
  <c r="A13179" i="9"/>
  <c r="A13178" i="9"/>
  <c r="A13177" i="9"/>
  <c r="A13176" i="9"/>
  <c r="A13175" i="9"/>
  <c r="A13174" i="9"/>
  <c r="A13173" i="9"/>
  <c r="A13172" i="9"/>
  <c r="A13171" i="9"/>
  <c r="A13170" i="9"/>
  <c r="A13169" i="9"/>
  <c r="A13168" i="9"/>
  <c r="A13167" i="9"/>
  <c r="A13166" i="9"/>
  <c r="A13165" i="9"/>
  <c r="A13164" i="9"/>
  <c r="A13163" i="9"/>
  <c r="A13162" i="9"/>
  <c r="A13161" i="9"/>
  <c r="A13160" i="9"/>
  <c r="A13159" i="9"/>
  <c r="A13158" i="9"/>
  <c r="A13157" i="9"/>
  <c r="A13156" i="9"/>
  <c r="A13155" i="9"/>
  <c r="A13154" i="9"/>
  <c r="A13153" i="9"/>
  <c r="A13152" i="9"/>
  <c r="A13151" i="9"/>
  <c r="A13150" i="9"/>
  <c r="A13149" i="9"/>
  <c r="A13148" i="9"/>
  <c r="A13147" i="9"/>
  <c r="A13146" i="9"/>
  <c r="A13145" i="9"/>
  <c r="A13144" i="9"/>
  <c r="A13143" i="9"/>
  <c r="A13142" i="9"/>
  <c r="A13141" i="9"/>
  <c r="A13140" i="9"/>
  <c r="A13139" i="9"/>
  <c r="A13138" i="9"/>
  <c r="A13137" i="9"/>
  <c r="A13136" i="9"/>
  <c r="A13135" i="9"/>
  <c r="A13134" i="9"/>
  <c r="A13133" i="9"/>
  <c r="A13132" i="9"/>
  <c r="A13131" i="9"/>
  <c r="A13130" i="9"/>
  <c r="A13129" i="9"/>
  <c r="A13128" i="9"/>
  <c r="A13127" i="9"/>
  <c r="A13126" i="9"/>
  <c r="A13125" i="9"/>
  <c r="A13124" i="9"/>
  <c r="A13123" i="9"/>
  <c r="A13122" i="9"/>
  <c r="A13121" i="9"/>
  <c r="A13120" i="9"/>
  <c r="A13119" i="9"/>
  <c r="A13118" i="9"/>
  <c r="A13117" i="9"/>
  <c r="A13116" i="9"/>
  <c r="A13115" i="9"/>
  <c r="A13114" i="9"/>
  <c r="A13113" i="9"/>
  <c r="A13112" i="9"/>
  <c r="A13111" i="9"/>
  <c r="A13110" i="9"/>
  <c r="A13109" i="9"/>
  <c r="A13108" i="9"/>
  <c r="A13107" i="9"/>
  <c r="A13106" i="9"/>
  <c r="A13105" i="9"/>
  <c r="A13104" i="9"/>
  <c r="A13103" i="9"/>
  <c r="A13102" i="9"/>
  <c r="A13101" i="9"/>
  <c r="A13100" i="9"/>
  <c r="A13099" i="9"/>
  <c r="A13098" i="9"/>
  <c r="A13097" i="9"/>
  <c r="A13096" i="9"/>
  <c r="A13095" i="9"/>
  <c r="A13094" i="9"/>
  <c r="A13093" i="9"/>
  <c r="A13092" i="9"/>
  <c r="A13091" i="9"/>
  <c r="A13090" i="9"/>
  <c r="A13089" i="9"/>
  <c r="A13088" i="9"/>
  <c r="A13087" i="9"/>
  <c r="A13086" i="9"/>
  <c r="A13085" i="9"/>
  <c r="A13084" i="9"/>
  <c r="A13083" i="9"/>
  <c r="A13082" i="9"/>
  <c r="A13081" i="9"/>
  <c r="A13080" i="9"/>
  <c r="A13079" i="9"/>
  <c r="A13078" i="9"/>
  <c r="A13077" i="9"/>
  <c r="A13076" i="9"/>
  <c r="A13075" i="9"/>
  <c r="A13074" i="9"/>
  <c r="A13073" i="9"/>
  <c r="A13072" i="9"/>
  <c r="A13071" i="9"/>
  <c r="A13070" i="9"/>
  <c r="A13069" i="9"/>
  <c r="A13068" i="9"/>
  <c r="A13067" i="9"/>
  <c r="A13066" i="9"/>
  <c r="A13065" i="9"/>
  <c r="A13064" i="9"/>
  <c r="A13063" i="9"/>
  <c r="A13062" i="9"/>
  <c r="A13061" i="9"/>
  <c r="A13060" i="9"/>
  <c r="A13059" i="9"/>
  <c r="A13058" i="9"/>
  <c r="A13057" i="9"/>
  <c r="A13056" i="9"/>
  <c r="A13055" i="9"/>
  <c r="A13054" i="9"/>
  <c r="A13053" i="9"/>
  <c r="A13052" i="9"/>
  <c r="A13051" i="9"/>
  <c r="A13050" i="9"/>
  <c r="A13049" i="9"/>
  <c r="A13048" i="9"/>
  <c r="A13047" i="9"/>
  <c r="A13046" i="9"/>
  <c r="A13045" i="9"/>
  <c r="A13044" i="9"/>
  <c r="A13043" i="9"/>
  <c r="A13042" i="9"/>
  <c r="A13041" i="9"/>
  <c r="A13040" i="9"/>
  <c r="A13039" i="9"/>
  <c r="A13038" i="9"/>
  <c r="A13037" i="9"/>
  <c r="A13036" i="9"/>
  <c r="A13035" i="9"/>
  <c r="A13034" i="9"/>
  <c r="A13033" i="9"/>
  <c r="A13032" i="9"/>
  <c r="A13031" i="9"/>
  <c r="A13030" i="9"/>
  <c r="A13029" i="9"/>
  <c r="A13028" i="9"/>
  <c r="A13027" i="9"/>
  <c r="A13026" i="9"/>
  <c r="A13025" i="9"/>
  <c r="A13024" i="9"/>
  <c r="A13023" i="9"/>
  <c r="A13022" i="9"/>
  <c r="A13021" i="9"/>
  <c r="A13020" i="9"/>
  <c r="A13019" i="9"/>
  <c r="A13018" i="9"/>
  <c r="A13017" i="9"/>
  <c r="A13016" i="9"/>
  <c r="A13015" i="9"/>
  <c r="A13014" i="9"/>
  <c r="A13013" i="9"/>
  <c r="A13012" i="9"/>
  <c r="A13011" i="9"/>
  <c r="A13010" i="9"/>
  <c r="A13009" i="9"/>
  <c r="A13008" i="9"/>
  <c r="A13007" i="9"/>
  <c r="A13006" i="9"/>
  <c r="A13005" i="9"/>
  <c r="A13004" i="9"/>
  <c r="A13003" i="9"/>
  <c r="A13002" i="9"/>
  <c r="A13001" i="9"/>
  <c r="A13000" i="9"/>
  <c r="A12999" i="9"/>
  <c r="A12998" i="9"/>
  <c r="A12997" i="9"/>
  <c r="A12996" i="9"/>
  <c r="A12995" i="9"/>
  <c r="A12994" i="9"/>
  <c r="A12993" i="9"/>
  <c r="A12992" i="9"/>
  <c r="A12991" i="9"/>
  <c r="A12990" i="9"/>
  <c r="A12989" i="9"/>
  <c r="A12988" i="9"/>
  <c r="A12987" i="9"/>
  <c r="A12986" i="9"/>
  <c r="A12985" i="9"/>
  <c r="A12984" i="9"/>
  <c r="A12983" i="9"/>
  <c r="A12982" i="9"/>
  <c r="A12981" i="9"/>
  <c r="A12980" i="9"/>
  <c r="A12979" i="9"/>
  <c r="A12978" i="9"/>
  <c r="A12977" i="9"/>
  <c r="A12976" i="9"/>
  <c r="A12975" i="9"/>
  <c r="A12974" i="9"/>
  <c r="A12973" i="9"/>
  <c r="A12972" i="9"/>
  <c r="A12971" i="9"/>
  <c r="A12970" i="9"/>
  <c r="A12969" i="9"/>
  <c r="A12968" i="9"/>
  <c r="A12967" i="9"/>
  <c r="A12966" i="9"/>
  <c r="A12965" i="9"/>
  <c r="A12964" i="9"/>
  <c r="A12963" i="9"/>
  <c r="A12962" i="9"/>
  <c r="A12961" i="9"/>
  <c r="A12960" i="9"/>
  <c r="A12959" i="9"/>
  <c r="A12958" i="9"/>
  <c r="A12957" i="9"/>
  <c r="A12956" i="9"/>
  <c r="A12955" i="9"/>
  <c r="A12954" i="9"/>
  <c r="A12953" i="9"/>
  <c r="A12952" i="9"/>
  <c r="A12951" i="9"/>
  <c r="A12950" i="9"/>
  <c r="A12949" i="9"/>
  <c r="A12948" i="9"/>
  <c r="A12947" i="9"/>
  <c r="A12946" i="9"/>
  <c r="A12945" i="9"/>
  <c r="A12944" i="9"/>
  <c r="A12943" i="9"/>
  <c r="A12942" i="9"/>
  <c r="A12941" i="9"/>
  <c r="A12940" i="9"/>
  <c r="A12939" i="9"/>
  <c r="A12938" i="9"/>
  <c r="A12937" i="9"/>
  <c r="A12936" i="9"/>
  <c r="A12935" i="9"/>
  <c r="A12934" i="9"/>
  <c r="A12933" i="9"/>
  <c r="A12932" i="9"/>
  <c r="A12931" i="9"/>
  <c r="A12930" i="9"/>
  <c r="A12929" i="9"/>
  <c r="A12928" i="9"/>
  <c r="A12927" i="9"/>
  <c r="A12926" i="9"/>
  <c r="A12925" i="9"/>
  <c r="A12924" i="9"/>
  <c r="A12923" i="9"/>
  <c r="A12922" i="9"/>
  <c r="A12921" i="9"/>
  <c r="A12920" i="9"/>
  <c r="A12919" i="9"/>
  <c r="A12918" i="9"/>
  <c r="A12917" i="9"/>
  <c r="A12916" i="9"/>
  <c r="A12915" i="9"/>
  <c r="A12914" i="9"/>
  <c r="A12913" i="9"/>
  <c r="A12912" i="9"/>
  <c r="A12911" i="9"/>
  <c r="A12910" i="9"/>
  <c r="A12909" i="9"/>
  <c r="A12908" i="9"/>
  <c r="A12907" i="9"/>
  <c r="A12906" i="9"/>
  <c r="A12905" i="9"/>
  <c r="A12904" i="9"/>
  <c r="A12903" i="9"/>
  <c r="A12902" i="9"/>
  <c r="A12901" i="9"/>
  <c r="A12900" i="9"/>
  <c r="A12899" i="9"/>
  <c r="A12898" i="9"/>
  <c r="A12897" i="9"/>
  <c r="A12896" i="9"/>
  <c r="A12895" i="9"/>
  <c r="A12894" i="9"/>
  <c r="A12893" i="9"/>
  <c r="A12892" i="9"/>
  <c r="A12891" i="9"/>
  <c r="A12890" i="9"/>
  <c r="A12889" i="9"/>
  <c r="A12888" i="9"/>
  <c r="A12887" i="9"/>
  <c r="A12886" i="9"/>
  <c r="A12885" i="9"/>
  <c r="A12884" i="9"/>
  <c r="A12883" i="9"/>
  <c r="A12882" i="9"/>
  <c r="A12881" i="9"/>
  <c r="A12880" i="9"/>
  <c r="A12879" i="9"/>
  <c r="A12878" i="9"/>
  <c r="A12877" i="9"/>
  <c r="A12876" i="9"/>
  <c r="A12875" i="9"/>
  <c r="A12874" i="9"/>
  <c r="A12873" i="9"/>
  <c r="A12872" i="9"/>
  <c r="A12871" i="9"/>
  <c r="A12870" i="9"/>
  <c r="A12869" i="9"/>
  <c r="A12868" i="9"/>
  <c r="A12867" i="9"/>
  <c r="A12866" i="9"/>
  <c r="A12865" i="9"/>
  <c r="A12864" i="9"/>
  <c r="A12863" i="9"/>
  <c r="A12862" i="9"/>
  <c r="A12861" i="9"/>
  <c r="A12860" i="9"/>
  <c r="A12859" i="9"/>
  <c r="A12858" i="9"/>
  <c r="A12857" i="9"/>
  <c r="A12856" i="9"/>
  <c r="A12855" i="9"/>
  <c r="A12854" i="9"/>
  <c r="A12853" i="9"/>
  <c r="A12852" i="9"/>
  <c r="A12851" i="9"/>
  <c r="A12850" i="9"/>
  <c r="A12849" i="9"/>
  <c r="A12848" i="9"/>
  <c r="A12847" i="9"/>
  <c r="A12846" i="9"/>
  <c r="A12845" i="9"/>
  <c r="A12844" i="9"/>
  <c r="A12843" i="9"/>
  <c r="A12842" i="9"/>
  <c r="A12841" i="9"/>
  <c r="A12840" i="9"/>
  <c r="A12839" i="9"/>
  <c r="A12838" i="9"/>
  <c r="A12837" i="9"/>
  <c r="A12836" i="9"/>
  <c r="A12835" i="9"/>
  <c r="A12834" i="9"/>
  <c r="A12833" i="9"/>
  <c r="A12832" i="9"/>
  <c r="A12831" i="9"/>
  <c r="A12830" i="9"/>
  <c r="A12829" i="9"/>
  <c r="A12828" i="9"/>
  <c r="A12827" i="9"/>
  <c r="A12826" i="9"/>
  <c r="A12825" i="9"/>
  <c r="A12824" i="9"/>
  <c r="A12823" i="9"/>
  <c r="A12822" i="9"/>
  <c r="A12821" i="9"/>
  <c r="A12820" i="9"/>
  <c r="A12819" i="9"/>
  <c r="A12818" i="9"/>
  <c r="A12817" i="9"/>
  <c r="A12816" i="9"/>
  <c r="A12815" i="9"/>
  <c r="A12814" i="9"/>
  <c r="A12813" i="9"/>
  <c r="A12812" i="9"/>
  <c r="A12811" i="9"/>
  <c r="A12810" i="9"/>
  <c r="A12809" i="9"/>
  <c r="A12808" i="9"/>
  <c r="A12807" i="9"/>
  <c r="A12806" i="9"/>
  <c r="A12805" i="9"/>
  <c r="A12804" i="9"/>
  <c r="A12803" i="9"/>
  <c r="A12802" i="9"/>
  <c r="A12801" i="9"/>
  <c r="A12800" i="9"/>
  <c r="A12799" i="9"/>
  <c r="A12798" i="9"/>
  <c r="A12797" i="9"/>
  <c r="A12796" i="9"/>
  <c r="A12795" i="9"/>
  <c r="A12794" i="9"/>
  <c r="A12793" i="9"/>
  <c r="A12792" i="9"/>
  <c r="A12791" i="9"/>
  <c r="A12790" i="9"/>
  <c r="A12789" i="9"/>
  <c r="A12788" i="9"/>
  <c r="A12787" i="9"/>
  <c r="A12786" i="9"/>
  <c r="A12785" i="9"/>
  <c r="A12784" i="9"/>
  <c r="A12783" i="9"/>
  <c r="A12782" i="9"/>
  <c r="A12781" i="9"/>
  <c r="A12780" i="9"/>
  <c r="A12779" i="9"/>
  <c r="A12778" i="9"/>
  <c r="A12777" i="9"/>
  <c r="A12776" i="9"/>
  <c r="A12775" i="9"/>
  <c r="A12774" i="9"/>
  <c r="A12773" i="9"/>
  <c r="A12772" i="9"/>
  <c r="A12771" i="9"/>
  <c r="A12770" i="9"/>
  <c r="A12769" i="9"/>
  <c r="A12768" i="9"/>
  <c r="A12767" i="9"/>
  <c r="A12766" i="9"/>
  <c r="A12765" i="9"/>
  <c r="A12764" i="9"/>
  <c r="A12763" i="9"/>
  <c r="A12762" i="9"/>
  <c r="A12761" i="9"/>
  <c r="A12760" i="9"/>
  <c r="A12759" i="9"/>
  <c r="A12758" i="9"/>
  <c r="A12757" i="9"/>
  <c r="A12756" i="9"/>
  <c r="A12755" i="9"/>
  <c r="A12754" i="9"/>
  <c r="A12753" i="9"/>
  <c r="A12752" i="9"/>
  <c r="A12751" i="9"/>
  <c r="A12750" i="9"/>
  <c r="A12749" i="9"/>
  <c r="A12748" i="9"/>
  <c r="A12747" i="9"/>
  <c r="A12746" i="9"/>
  <c r="A12745" i="9"/>
  <c r="A12744" i="9"/>
  <c r="A12743" i="9"/>
  <c r="A12742" i="9"/>
  <c r="A12741" i="9"/>
  <c r="A12740" i="9"/>
  <c r="A12739" i="9"/>
  <c r="A12738" i="9"/>
  <c r="A12737" i="9"/>
  <c r="A12736" i="9"/>
  <c r="A12735" i="9"/>
  <c r="A12734" i="9"/>
  <c r="A12733" i="9"/>
  <c r="A12732" i="9"/>
  <c r="A12731" i="9"/>
  <c r="A12730" i="9"/>
  <c r="A12729" i="9"/>
  <c r="A12728" i="9"/>
  <c r="A12727" i="9"/>
  <c r="A12726" i="9"/>
  <c r="A12725" i="9"/>
  <c r="A12724" i="9"/>
  <c r="A12723" i="9"/>
  <c r="A12722" i="9"/>
  <c r="A12721" i="9"/>
  <c r="A12720" i="9"/>
  <c r="A12719" i="9"/>
  <c r="A12718" i="9"/>
  <c r="A12717" i="9"/>
  <c r="A12716" i="9"/>
  <c r="A12715" i="9"/>
  <c r="A12714" i="9"/>
  <c r="A12713" i="9"/>
  <c r="A12712" i="9"/>
  <c r="A12711" i="9"/>
  <c r="A12710" i="9"/>
  <c r="A12709" i="9"/>
  <c r="A12708" i="9"/>
  <c r="A12707" i="9"/>
  <c r="A12706" i="9"/>
  <c r="A12705" i="9"/>
  <c r="A12704" i="9"/>
  <c r="A12703" i="9"/>
  <c r="A12702" i="9"/>
  <c r="A12701" i="9"/>
  <c r="A12700" i="9"/>
  <c r="A12699" i="9"/>
  <c r="A12698" i="9"/>
  <c r="A12697" i="9"/>
  <c r="A12696" i="9"/>
  <c r="A12695" i="9"/>
  <c r="A12694" i="9"/>
  <c r="A12693" i="9"/>
  <c r="A12692" i="9"/>
  <c r="A12691" i="9"/>
  <c r="A12690" i="9"/>
  <c r="A12689" i="9"/>
  <c r="A12688" i="9"/>
  <c r="A12687" i="9"/>
  <c r="A12686" i="9"/>
  <c r="A12685" i="9"/>
  <c r="A12684" i="9"/>
  <c r="A12683" i="9"/>
  <c r="A12682" i="9"/>
  <c r="A12681" i="9"/>
  <c r="A12680" i="9"/>
  <c r="A12679" i="9"/>
  <c r="A12678" i="9"/>
  <c r="A12677" i="9"/>
  <c r="A12676" i="9"/>
  <c r="A12675" i="9"/>
  <c r="A12674" i="9"/>
  <c r="A12673" i="9"/>
  <c r="A12672" i="9"/>
  <c r="A12671" i="9"/>
  <c r="A12670" i="9"/>
  <c r="A12669" i="9"/>
  <c r="A12668" i="9"/>
  <c r="A12667" i="9"/>
  <c r="A12666" i="9"/>
  <c r="A12665" i="9"/>
  <c r="A12664" i="9"/>
  <c r="A12663" i="9"/>
  <c r="A12662" i="9"/>
  <c r="A12661" i="9"/>
  <c r="A12660" i="9"/>
  <c r="A12659" i="9"/>
  <c r="A12658" i="9"/>
  <c r="A12657" i="9"/>
  <c r="A12656" i="9"/>
  <c r="A12655" i="9"/>
  <c r="A12654" i="9"/>
  <c r="A12653" i="9"/>
  <c r="A12652" i="9"/>
  <c r="A12651" i="9"/>
  <c r="A12650" i="9"/>
  <c r="A12649" i="9"/>
  <c r="A12648" i="9"/>
  <c r="A12647" i="9"/>
  <c r="A12646" i="9"/>
  <c r="A12645" i="9"/>
  <c r="A12644" i="9"/>
  <c r="A12643" i="9"/>
  <c r="A12642" i="9"/>
  <c r="A12641" i="9"/>
  <c r="A12640" i="9"/>
  <c r="A12639" i="9"/>
  <c r="A12638" i="9"/>
  <c r="A12637" i="9"/>
  <c r="A12636" i="9"/>
  <c r="A12635" i="9"/>
  <c r="A12634" i="9"/>
  <c r="A12633" i="9"/>
  <c r="A12632" i="9"/>
  <c r="A12631" i="9"/>
  <c r="A12630" i="9"/>
  <c r="A12629" i="9"/>
  <c r="A12628" i="9"/>
  <c r="A12627" i="9"/>
  <c r="A12626" i="9"/>
  <c r="A12625" i="9"/>
  <c r="A12624" i="9"/>
  <c r="A12623" i="9"/>
  <c r="A12622" i="9"/>
  <c r="A12621" i="9"/>
  <c r="A12620" i="9"/>
  <c r="A12619" i="9"/>
  <c r="A12618" i="9"/>
  <c r="A12617" i="9"/>
  <c r="A12616" i="9"/>
  <c r="A12615" i="9"/>
  <c r="A12614" i="9"/>
  <c r="A12613" i="9"/>
  <c r="A12612" i="9"/>
  <c r="A12611" i="9"/>
  <c r="A12610" i="9"/>
  <c r="A12609" i="9"/>
  <c r="A12608" i="9"/>
  <c r="A12607" i="9"/>
  <c r="A12606" i="9"/>
  <c r="A12605" i="9"/>
  <c r="A12604" i="9"/>
  <c r="A12603" i="9"/>
  <c r="A12602" i="9"/>
  <c r="A12601" i="9"/>
  <c r="A12600" i="9"/>
  <c r="A12599" i="9"/>
  <c r="A12598" i="9"/>
  <c r="A12597" i="9"/>
  <c r="A12596" i="9"/>
  <c r="A12595" i="9"/>
  <c r="A12594" i="9"/>
  <c r="A12593" i="9"/>
  <c r="A12592" i="9"/>
  <c r="A12591" i="9"/>
  <c r="A12590" i="9"/>
  <c r="A12589" i="9"/>
  <c r="A12588" i="9"/>
  <c r="A12587" i="9"/>
  <c r="A12586" i="9"/>
  <c r="A12585" i="9"/>
  <c r="A12584" i="9"/>
  <c r="A12583" i="9"/>
  <c r="A12582" i="9"/>
  <c r="A12581" i="9"/>
  <c r="A12580" i="9"/>
  <c r="A12579" i="9"/>
  <c r="A12578" i="9"/>
  <c r="A12577" i="9"/>
  <c r="A12576" i="9"/>
  <c r="A12575" i="9"/>
  <c r="A12574" i="9"/>
  <c r="A12573" i="9"/>
  <c r="A12572" i="9"/>
  <c r="A12571" i="9"/>
  <c r="A12570" i="9"/>
  <c r="A12569" i="9"/>
  <c r="A12568" i="9"/>
  <c r="A12567" i="9"/>
  <c r="A12566" i="9"/>
  <c r="A12565" i="9"/>
  <c r="A12564" i="9"/>
  <c r="A12563" i="9"/>
  <c r="A12562" i="9"/>
  <c r="A12561" i="9"/>
  <c r="A12560" i="9"/>
  <c r="A12559" i="9"/>
  <c r="A12558" i="9"/>
  <c r="A12557" i="9"/>
  <c r="A12556" i="9"/>
  <c r="A12555" i="9"/>
  <c r="A12554" i="9"/>
  <c r="A12553" i="9"/>
  <c r="A12552" i="9"/>
  <c r="A12551" i="9"/>
  <c r="A12550" i="9"/>
  <c r="A12549" i="9"/>
  <c r="A12548" i="9"/>
  <c r="A12547" i="9"/>
  <c r="A12546" i="9"/>
  <c r="A12545" i="9"/>
  <c r="A12544" i="9"/>
  <c r="A12543" i="9"/>
  <c r="A12542" i="9"/>
  <c r="A12541" i="9"/>
  <c r="A12540" i="9"/>
  <c r="A12539" i="9"/>
  <c r="A12538" i="9"/>
  <c r="A12537" i="9"/>
  <c r="A12536" i="9"/>
  <c r="A12535" i="9"/>
  <c r="A12534" i="9"/>
  <c r="A12533" i="9"/>
  <c r="A12532" i="9"/>
  <c r="A12531" i="9"/>
  <c r="A12530" i="9"/>
  <c r="A12529" i="9"/>
  <c r="A12528" i="9"/>
  <c r="A12527" i="9"/>
  <c r="A12526" i="9"/>
  <c r="A12525" i="9"/>
  <c r="A12524" i="9"/>
  <c r="A12523" i="9"/>
  <c r="A12522" i="9"/>
  <c r="A12521" i="9"/>
  <c r="A12520" i="9"/>
  <c r="A12519" i="9"/>
  <c r="A12518" i="9"/>
  <c r="A12517" i="9"/>
  <c r="A12516" i="9"/>
  <c r="A12515" i="9"/>
  <c r="A12514" i="9"/>
  <c r="A12513" i="9"/>
  <c r="A12512" i="9"/>
  <c r="A12511" i="9"/>
  <c r="A12510" i="9"/>
  <c r="A12509" i="9"/>
  <c r="A12508" i="9"/>
  <c r="A12507" i="9"/>
  <c r="A12506" i="9"/>
  <c r="A12505" i="9"/>
  <c r="A12504" i="9"/>
  <c r="A12503" i="9"/>
  <c r="A12502" i="9"/>
  <c r="A12501" i="9"/>
  <c r="A12500" i="9"/>
  <c r="A12499" i="9"/>
  <c r="A12498" i="9"/>
  <c r="A12497" i="9"/>
  <c r="A12496" i="9"/>
  <c r="A12495" i="9"/>
  <c r="A12494" i="9"/>
  <c r="A12493" i="9"/>
  <c r="A12492" i="9"/>
  <c r="A12491" i="9"/>
  <c r="A12490" i="9"/>
  <c r="A12489" i="9"/>
  <c r="A12488" i="9"/>
  <c r="A12487" i="9"/>
  <c r="A12486" i="9"/>
  <c r="A12485" i="9"/>
  <c r="A12484" i="9"/>
  <c r="A12483" i="9"/>
  <c r="A12482" i="9"/>
  <c r="A12481" i="9"/>
  <c r="A12480" i="9"/>
  <c r="A12479" i="9"/>
  <c r="A12478" i="9"/>
  <c r="A12477" i="9"/>
  <c r="A12476" i="9"/>
  <c r="A12475" i="9"/>
  <c r="A12474" i="9"/>
  <c r="A12473" i="9"/>
  <c r="A12472" i="9"/>
  <c r="A12471" i="9"/>
  <c r="A12470" i="9"/>
  <c r="A12469" i="9"/>
  <c r="A12468" i="9"/>
  <c r="A12467" i="9"/>
  <c r="A12466" i="9"/>
  <c r="A12465" i="9"/>
  <c r="A12464" i="9"/>
  <c r="A12463" i="9"/>
  <c r="A12462" i="9"/>
  <c r="A12461" i="9"/>
  <c r="A12460" i="9"/>
  <c r="A12459" i="9"/>
  <c r="A12458" i="9"/>
  <c r="A12457" i="9"/>
  <c r="A12456" i="9"/>
  <c r="A12455" i="9"/>
  <c r="A12454" i="9"/>
  <c r="A12453" i="9"/>
  <c r="A12452" i="9"/>
  <c r="A12451" i="9"/>
  <c r="A12450" i="9"/>
  <c r="A12449" i="9"/>
  <c r="A12448" i="9"/>
  <c r="A12447" i="9"/>
  <c r="A12446" i="9"/>
  <c r="A12445" i="9"/>
  <c r="A12444" i="9"/>
  <c r="A12443" i="9"/>
  <c r="A12442" i="9"/>
  <c r="A12441" i="9"/>
  <c r="A12440" i="9"/>
  <c r="A12439" i="9"/>
  <c r="A12438" i="9"/>
  <c r="A12437" i="9"/>
  <c r="A12436" i="9"/>
  <c r="A12435" i="9"/>
  <c r="A12434" i="9"/>
  <c r="A12433" i="9"/>
  <c r="A12432" i="9"/>
  <c r="A12431" i="9"/>
  <c r="A12430" i="9"/>
  <c r="A12429" i="9"/>
  <c r="A12428" i="9"/>
  <c r="A12427" i="9"/>
  <c r="A12426" i="9"/>
  <c r="A12425" i="9"/>
  <c r="A12424" i="9"/>
  <c r="A12423" i="9"/>
  <c r="A12422" i="9"/>
  <c r="A12421" i="9"/>
  <c r="A12420" i="9"/>
  <c r="A12419" i="9"/>
  <c r="A12418" i="9"/>
  <c r="A12417" i="9"/>
  <c r="A12416" i="9"/>
  <c r="A12415" i="9"/>
  <c r="A12414" i="9"/>
  <c r="A12413" i="9"/>
  <c r="A12412" i="9"/>
  <c r="A12411" i="9"/>
  <c r="A12410" i="9"/>
  <c r="A12409" i="9"/>
  <c r="A12408" i="9"/>
  <c r="A12407" i="9"/>
  <c r="A12406" i="9"/>
  <c r="A12405" i="9"/>
  <c r="A12404" i="9"/>
  <c r="A12403" i="9"/>
  <c r="A12402" i="9"/>
  <c r="A12401" i="9"/>
  <c r="A12400" i="9"/>
  <c r="A12399" i="9"/>
  <c r="A12398" i="9"/>
  <c r="A12397" i="9"/>
  <c r="A12396" i="9"/>
  <c r="A12395" i="9"/>
  <c r="A12394" i="9"/>
  <c r="A12393" i="9"/>
  <c r="A12392" i="9"/>
  <c r="A12391" i="9"/>
  <c r="A12390" i="9"/>
  <c r="A12389" i="9"/>
  <c r="A12388" i="9"/>
  <c r="A12387" i="9"/>
  <c r="A12386" i="9"/>
  <c r="A12385" i="9"/>
  <c r="A12384" i="9"/>
  <c r="A12383" i="9"/>
  <c r="A12382" i="9"/>
  <c r="A12381" i="9"/>
  <c r="A12380" i="9"/>
  <c r="A12379" i="9"/>
  <c r="A12378" i="9"/>
  <c r="A12377" i="9"/>
  <c r="A12376" i="9"/>
  <c r="A12375" i="9"/>
  <c r="A12374" i="9"/>
  <c r="A12373" i="9"/>
  <c r="A12372" i="9"/>
  <c r="A12371" i="9"/>
  <c r="A12370" i="9"/>
  <c r="A12369" i="9"/>
  <c r="A12368" i="9"/>
  <c r="A12367" i="9"/>
  <c r="A12366" i="9"/>
  <c r="A12365" i="9"/>
  <c r="A12364" i="9"/>
  <c r="A12363" i="9"/>
  <c r="A12362" i="9"/>
  <c r="A12361" i="9"/>
  <c r="A12360" i="9"/>
  <c r="A12359" i="9"/>
  <c r="A12358" i="9"/>
  <c r="A12357" i="9"/>
  <c r="A12356" i="9"/>
  <c r="A12355" i="9"/>
  <c r="A12354" i="9"/>
  <c r="A12353" i="9"/>
  <c r="A12352" i="9"/>
  <c r="A12351" i="9"/>
  <c r="A12350" i="9"/>
  <c r="A12349" i="9"/>
  <c r="A12348" i="9"/>
  <c r="A12347" i="9"/>
  <c r="A12346" i="9"/>
  <c r="A12345" i="9"/>
  <c r="A12344" i="9"/>
  <c r="A12343" i="9"/>
  <c r="A12342" i="9"/>
  <c r="A12341" i="9"/>
  <c r="A12340" i="9"/>
  <c r="A12339" i="9"/>
  <c r="A12338" i="9"/>
  <c r="A12337" i="9"/>
  <c r="A12336" i="9"/>
  <c r="A12335" i="9"/>
  <c r="A12334" i="9"/>
  <c r="A12333" i="9"/>
  <c r="A12332" i="9"/>
  <c r="A12331" i="9"/>
  <c r="A12330" i="9"/>
  <c r="A12329" i="9"/>
  <c r="A12328" i="9"/>
  <c r="A12327" i="9"/>
  <c r="A12326" i="9"/>
  <c r="A12325" i="9"/>
  <c r="A12324" i="9"/>
  <c r="A12323" i="9"/>
  <c r="A12322" i="9"/>
  <c r="A12321" i="9"/>
  <c r="A12320" i="9"/>
  <c r="A12319" i="9"/>
  <c r="A12318" i="9"/>
  <c r="A12317" i="9"/>
  <c r="A12316" i="9"/>
  <c r="A12315" i="9"/>
  <c r="A12314" i="9"/>
  <c r="A12313" i="9"/>
  <c r="A12312" i="9"/>
  <c r="A12311" i="9"/>
  <c r="A12310" i="9"/>
  <c r="A12309" i="9"/>
  <c r="A12308" i="9"/>
  <c r="A12307" i="9"/>
  <c r="A12306" i="9"/>
  <c r="A12305" i="9"/>
  <c r="A12304" i="9"/>
  <c r="A12303" i="9"/>
  <c r="A12302" i="9"/>
  <c r="A12301" i="9"/>
  <c r="A12300" i="9"/>
  <c r="A12299" i="9"/>
  <c r="A12298" i="9"/>
  <c r="A12297" i="9"/>
  <c r="A12296" i="9"/>
  <c r="A12295" i="9"/>
  <c r="A12294" i="9"/>
  <c r="A12293" i="9"/>
  <c r="A12292" i="9"/>
  <c r="A12291" i="9"/>
  <c r="A12290" i="9"/>
  <c r="A12289" i="9"/>
  <c r="A12288" i="9"/>
  <c r="A12287" i="9"/>
  <c r="A12286" i="9"/>
  <c r="A12285" i="9"/>
  <c r="A12284" i="9"/>
  <c r="A12283" i="9"/>
  <c r="A12282" i="9"/>
  <c r="A12281" i="9"/>
  <c r="A12280" i="9"/>
  <c r="A12279" i="9"/>
  <c r="A12278" i="9"/>
  <c r="A12277" i="9"/>
  <c r="A12276" i="9"/>
  <c r="A12275" i="9"/>
  <c r="A12274" i="9"/>
  <c r="A12273" i="9"/>
  <c r="A12272" i="9"/>
  <c r="A12271" i="9"/>
  <c r="A12270" i="9"/>
  <c r="A12269" i="9"/>
  <c r="A12268" i="9"/>
  <c r="A12267" i="9"/>
  <c r="A12266" i="9"/>
  <c r="A12265" i="9"/>
  <c r="A12264" i="9"/>
  <c r="A12263" i="9"/>
  <c r="A12262" i="9"/>
  <c r="A12261" i="9"/>
  <c r="A12260" i="9"/>
  <c r="A12259" i="9"/>
  <c r="A12258" i="9"/>
  <c r="A12257" i="9"/>
  <c r="A12256" i="9"/>
  <c r="A12255" i="9"/>
  <c r="A12254" i="9"/>
  <c r="A12253" i="9"/>
  <c r="A12252" i="9"/>
  <c r="A12251" i="9"/>
  <c r="A12250" i="9"/>
  <c r="A12249" i="9"/>
  <c r="A12248" i="9"/>
  <c r="A12247" i="9"/>
  <c r="A12246" i="9"/>
  <c r="A12245" i="9"/>
  <c r="A12244" i="9"/>
  <c r="A12243" i="9"/>
  <c r="A12242" i="9"/>
  <c r="A12241" i="9"/>
  <c r="A12240" i="9"/>
  <c r="A12239" i="9"/>
  <c r="A12238" i="9"/>
  <c r="A12237" i="9"/>
  <c r="A12236" i="9"/>
  <c r="A12235" i="9"/>
  <c r="A12234" i="9"/>
  <c r="A12233" i="9"/>
  <c r="A12232" i="9"/>
  <c r="A12231" i="9"/>
  <c r="A12230" i="9"/>
  <c r="A12229" i="9"/>
  <c r="A12228" i="9"/>
  <c r="A12227" i="9"/>
  <c r="A12226" i="9"/>
  <c r="A12225" i="9"/>
  <c r="A12224" i="9"/>
  <c r="A12223" i="9"/>
  <c r="A12222" i="9"/>
  <c r="A12221" i="9"/>
  <c r="A12220" i="9"/>
  <c r="A12219" i="9"/>
  <c r="A12218" i="9"/>
  <c r="A12217" i="9"/>
  <c r="A12216" i="9"/>
  <c r="A12215" i="9"/>
  <c r="A12214" i="9"/>
  <c r="A12213" i="9"/>
  <c r="A12212" i="9"/>
  <c r="A12211" i="9"/>
  <c r="A12210" i="9"/>
  <c r="A12209" i="9"/>
  <c r="A12208" i="9"/>
  <c r="A12207" i="9"/>
  <c r="A12206" i="9"/>
  <c r="A12205" i="9"/>
  <c r="A12204" i="9"/>
  <c r="A12203" i="9"/>
  <c r="A12202" i="9"/>
  <c r="A12201" i="9"/>
  <c r="A12200" i="9"/>
  <c r="A12199" i="9"/>
  <c r="A12198" i="9"/>
  <c r="A12197" i="9"/>
  <c r="A12196" i="9"/>
  <c r="A12195" i="9"/>
  <c r="A12194" i="9"/>
  <c r="A12193" i="9"/>
  <c r="A12192" i="9"/>
  <c r="A12191" i="9"/>
  <c r="A12190" i="9"/>
  <c r="A12189" i="9"/>
  <c r="A12188" i="9"/>
  <c r="A12187" i="9"/>
  <c r="A12186" i="9"/>
  <c r="A12185" i="9"/>
  <c r="A12184" i="9"/>
  <c r="A12183" i="9"/>
  <c r="A12182" i="9"/>
  <c r="A12181" i="9"/>
  <c r="A12180" i="9"/>
  <c r="A12179" i="9"/>
  <c r="A12178" i="9"/>
  <c r="A12177" i="9"/>
  <c r="A12176" i="9"/>
  <c r="A12175" i="9"/>
  <c r="A12174" i="9"/>
  <c r="A12173" i="9"/>
  <c r="A12172" i="9"/>
  <c r="A12171" i="9"/>
  <c r="A12170" i="9"/>
  <c r="A12169" i="9"/>
  <c r="A12168" i="9"/>
  <c r="A12167" i="9"/>
  <c r="A12166" i="9"/>
  <c r="A12165" i="9"/>
  <c r="A12164" i="9"/>
  <c r="A12163" i="9"/>
  <c r="A12162" i="9"/>
  <c r="A12161" i="9"/>
  <c r="A12160" i="9"/>
  <c r="A12159" i="9"/>
  <c r="A12158" i="9"/>
  <c r="A12157" i="9"/>
  <c r="A12156" i="9"/>
  <c r="A12155" i="9"/>
  <c r="A12154" i="9"/>
  <c r="A12153" i="9"/>
  <c r="A12152" i="9"/>
  <c r="A12151" i="9"/>
  <c r="A12150" i="9"/>
  <c r="A12149" i="9"/>
  <c r="A12148" i="9"/>
  <c r="A12147" i="9"/>
  <c r="A12146" i="9"/>
  <c r="A12145" i="9"/>
  <c r="A12144" i="9"/>
  <c r="A12143" i="9"/>
  <c r="A12142" i="9"/>
  <c r="A12141" i="9"/>
  <c r="A12140" i="9"/>
  <c r="A12139" i="9"/>
  <c r="A12138" i="9"/>
  <c r="A12137" i="9"/>
  <c r="A12136" i="9"/>
  <c r="A12135" i="9"/>
  <c r="A12134" i="9"/>
  <c r="A12133" i="9"/>
  <c r="A12132" i="9"/>
  <c r="A12131" i="9"/>
  <c r="A12130" i="9"/>
  <c r="A12129" i="9"/>
  <c r="A12128" i="9"/>
  <c r="A12127" i="9"/>
  <c r="A12126" i="9"/>
  <c r="A12125" i="9"/>
  <c r="A12124" i="9"/>
  <c r="A12123" i="9"/>
  <c r="A12122" i="9"/>
  <c r="A12121" i="9"/>
  <c r="A12120" i="9"/>
  <c r="A12119" i="9"/>
  <c r="A12118" i="9"/>
  <c r="A12117" i="9"/>
  <c r="A12116" i="9"/>
  <c r="A12115" i="9"/>
  <c r="A12114" i="9"/>
  <c r="A12113" i="9"/>
  <c r="A12112" i="9"/>
  <c r="A12111" i="9"/>
  <c r="A12110" i="9"/>
  <c r="A12109" i="9"/>
  <c r="A12108" i="9"/>
  <c r="A12107" i="9"/>
  <c r="A12106" i="9"/>
  <c r="A12105" i="9"/>
  <c r="A12104" i="9"/>
  <c r="A12103" i="9"/>
  <c r="A12102" i="9"/>
  <c r="A12101" i="9"/>
  <c r="A12100" i="9"/>
  <c r="A12099" i="9"/>
  <c r="A12098" i="9"/>
  <c r="A12097" i="9"/>
  <c r="A12096" i="9"/>
  <c r="A12095" i="9"/>
  <c r="A12094" i="9"/>
  <c r="A12093" i="9"/>
  <c r="A12092" i="9"/>
  <c r="A12091" i="9"/>
  <c r="A12090" i="9"/>
  <c r="A12089" i="9"/>
  <c r="A12088" i="9"/>
  <c r="A12087" i="9"/>
  <c r="A12086" i="9"/>
  <c r="A12085" i="9"/>
  <c r="A12084" i="9"/>
  <c r="A12083" i="9"/>
  <c r="A12082" i="9"/>
  <c r="A12081" i="9"/>
  <c r="A12080" i="9"/>
  <c r="A12079" i="9"/>
  <c r="A12078" i="9"/>
  <c r="A12077" i="9"/>
  <c r="A12076" i="9"/>
  <c r="A12075" i="9"/>
  <c r="A12074" i="9"/>
  <c r="A12073" i="9"/>
  <c r="A12072" i="9"/>
  <c r="A12071" i="9"/>
  <c r="A12070" i="9"/>
  <c r="A12069" i="9"/>
  <c r="A12068" i="9"/>
  <c r="A12067" i="9"/>
  <c r="A12066" i="9"/>
  <c r="A12065" i="9"/>
  <c r="A12064" i="9"/>
  <c r="A12063" i="9"/>
  <c r="A12062" i="9"/>
  <c r="A12061" i="9"/>
  <c r="A12060" i="9"/>
  <c r="A12059" i="9"/>
  <c r="A12058" i="9"/>
  <c r="A12057" i="9"/>
  <c r="A12056" i="9"/>
  <c r="A12055" i="9"/>
  <c r="A12054" i="9"/>
  <c r="A12053" i="9"/>
  <c r="A12052" i="9"/>
  <c r="A12051" i="9"/>
  <c r="A12050" i="9"/>
  <c r="A12049" i="9"/>
  <c r="A12048" i="9"/>
  <c r="A12047" i="9"/>
  <c r="A12046" i="9"/>
  <c r="A12045" i="9"/>
  <c r="A12044" i="9"/>
  <c r="A12043" i="9"/>
  <c r="A12042" i="9"/>
  <c r="A12041" i="9"/>
  <c r="A12040" i="9"/>
  <c r="A12039" i="9"/>
  <c r="A12038" i="9"/>
  <c r="A12037" i="9"/>
  <c r="A12036" i="9"/>
  <c r="A12035" i="9"/>
  <c r="A12034" i="9"/>
  <c r="A12033" i="9"/>
  <c r="A12032" i="9"/>
  <c r="A12031" i="9"/>
  <c r="A12030" i="9"/>
  <c r="A12029" i="9"/>
  <c r="A12028" i="9"/>
  <c r="A12027" i="9"/>
  <c r="A12026" i="9"/>
  <c r="A12025" i="9"/>
  <c r="A12024" i="9"/>
  <c r="A12023" i="9"/>
  <c r="A12022" i="9"/>
  <c r="A12021" i="9"/>
  <c r="A12020" i="9"/>
  <c r="A12019" i="9"/>
  <c r="A12018" i="9"/>
  <c r="A12017" i="9"/>
  <c r="A12016" i="9"/>
  <c r="A12015" i="9"/>
  <c r="A12014" i="9"/>
  <c r="A12013" i="9"/>
  <c r="A12012" i="9"/>
  <c r="A12011" i="9"/>
  <c r="A12010" i="9"/>
  <c r="A12009" i="9"/>
  <c r="A12008" i="9"/>
  <c r="A12007" i="9"/>
  <c r="A12006" i="9"/>
  <c r="A12005" i="9"/>
  <c r="A12004" i="9"/>
  <c r="A12003" i="9"/>
  <c r="A12002" i="9"/>
  <c r="A12001" i="9"/>
  <c r="A12000" i="9"/>
  <c r="A11999" i="9"/>
  <c r="A11998" i="9"/>
  <c r="A11997" i="9"/>
  <c r="A11996" i="9"/>
  <c r="A11995" i="9"/>
  <c r="A11994" i="9"/>
  <c r="A11993" i="9"/>
  <c r="A11992" i="9"/>
  <c r="A11991" i="9"/>
  <c r="A11990" i="9"/>
  <c r="A11989" i="9"/>
  <c r="A11988" i="9"/>
  <c r="A11987" i="9"/>
  <c r="A11986" i="9"/>
  <c r="A11985" i="9"/>
  <c r="A11984" i="9"/>
  <c r="A11983" i="9"/>
  <c r="A11982" i="9"/>
  <c r="A11981" i="9"/>
  <c r="A11980" i="9"/>
  <c r="A11979" i="9"/>
  <c r="A11978" i="9"/>
  <c r="A11977" i="9"/>
  <c r="A11976" i="9"/>
  <c r="A11975" i="9"/>
  <c r="A11974" i="9"/>
  <c r="A11973" i="9"/>
  <c r="A11972" i="9"/>
  <c r="A11971" i="9"/>
  <c r="A11970" i="9"/>
  <c r="A11969" i="9"/>
  <c r="A11968" i="9"/>
  <c r="A11967" i="9"/>
  <c r="A11966" i="9"/>
  <c r="A11965" i="9"/>
  <c r="A11964" i="9"/>
  <c r="A11963" i="9"/>
  <c r="A11962" i="9"/>
  <c r="A11961" i="9"/>
  <c r="A11960" i="9"/>
  <c r="A11959" i="9"/>
  <c r="A11958" i="9"/>
  <c r="A11957" i="9"/>
  <c r="A11956" i="9"/>
  <c r="A11955" i="9"/>
  <c r="A11954" i="9"/>
  <c r="A11953" i="9"/>
  <c r="A11952" i="9"/>
  <c r="A11951" i="9"/>
  <c r="A11950" i="9"/>
  <c r="A11949" i="9"/>
  <c r="A11948" i="9"/>
  <c r="A11947" i="9"/>
  <c r="A11946" i="9"/>
  <c r="A11945" i="9"/>
  <c r="A11944" i="9"/>
  <c r="A11943" i="9"/>
  <c r="A11942" i="9"/>
  <c r="A11941" i="9"/>
  <c r="A11940" i="9"/>
  <c r="A11939" i="9"/>
  <c r="A11938" i="9"/>
  <c r="A11937" i="9"/>
  <c r="A11936" i="9"/>
  <c r="A11935" i="9"/>
  <c r="A11934" i="9"/>
  <c r="A11933" i="9"/>
  <c r="A11932" i="9"/>
  <c r="A11931" i="9"/>
  <c r="A11930" i="9"/>
  <c r="A11929" i="9"/>
  <c r="A11928" i="9"/>
  <c r="A11927" i="9"/>
  <c r="A11926" i="9"/>
  <c r="A11925" i="9"/>
  <c r="A11924" i="9"/>
  <c r="A11923" i="9"/>
  <c r="A11922" i="9"/>
  <c r="A11921" i="9"/>
  <c r="A11920" i="9"/>
  <c r="A11919" i="9"/>
  <c r="A11918" i="9"/>
  <c r="A11917" i="9"/>
  <c r="A11916" i="9"/>
  <c r="A11915" i="9"/>
  <c r="A11914" i="9"/>
  <c r="A11913" i="9"/>
  <c r="A11912" i="9"/>
  <c r="A11911" i="9"/>
  <c r="A11910" i="9"/>
  <c r="A11909" i="9"/>
  <c r="A11908" i="9"/>
  <c r="A11907" i="9"/>
  <c r="A11906" i="9"/>
  <c r="A11905" i="9"/>
  <c r="A11904" i="9"/>
  <c r="A11903" i="9"/>
  <c r="A11902" i="9"/>
  <c r="A11901" i="9"/>
  <c r="A11900" i="9"/>
  <c r="A11899" i="9"/>
  <c r="A11898" i="9"/>
  <c r="A11897" i="9"/>
  <c r="A11896" i="9"/>
  <c r="A11895" i="9"/>
  <c r="A11894" i="9"/>
  <c r="A11893" i="9"/>
  <c r="A11892" i="9"/>
  <c r="A11891" i="9"/>
  <c r="A11890" i="9"/>
  <c r="A11889" i="9"/>
  <c r="A11888" i="9"/>
  <c r="A11887" i="9"/>
  <c r="A11886" i="9"/>
  <c r="A11885" i="9"/>
  <c r="A11884" i="9"/>
  <c r="A11883" i="9"/>
  <c r="A11882" i="9"/>
  <c r="A11881" i="9"/>
  <c r="A11880" i="9"/>
  <c r="A11879" i="9"/>
  <c r="A11878" i="9"/>
  <c r="A11877" i="9"/>
  <c r="A11876" i="9"/>
  <c r="A11875" i="9"/>
  <c r="A11874" i="9"/>
  <c r="A11873" i="9"/>
  <c r="A11872" i="9"/>
  <c r="A11871" i="9"/>
  <c r="A11870" i="9"/>
  <c r="A11869" i="9"/>
  <c r="A11868" i="9"/>
  <c r="A11867" i="9"/>
  <c r="A11866" i="9"/>
  <c r="A11865" i="9"/>
  <c r="A11864" i="9"/>
  <c r="A11863" i="9"/>
  <c r="A11862" i="9"/>
  <c r="A11861" i="9"/>
  <c r="A11860" i="9"/>
  <c r="A11859" i="9"/>
  <c r="A11858" i="9"/>
  <c r="A11857" i="9"/>
  <c r="A11856" i="9"/>
  <c r="A11855" i="9"/>
  <c r="A11854" i="9"/>
  <c r="A11853" i="9"/>
  <c r="A11852" i="9"/>
  <c r="A11851" i="9"/>
  <c r="A11850" i="9"/>
  <c r="A11849" i="9"/>
  <c r="A11848" i="9"/>
  <c r="A11847" i="9"/>
  <c r="A11846" i="9"/>
  <c r="A11845" i="9"/>
  <c r="A11844" i="9"/>
  <c r="A11843" i="9"/>
  <c r="A11842" i="9"/>
  <c r="A11841" i="9"/>
  <c r="A11840" i="9"/>
  <c r="A11839" i="9"/>
  <c r="A11838" i="9"/>
  <c r="A11837" i="9"/>
  <c r="A11836" i="9"/>
  <c r="A11835" i="9"/>
  <c r="A11834" i="9"/>
  <c r="A11833" i="9"/>
  <c r="A11832" i="9"/>
  <c r="A11831" i="9"/>
  <c r="A11830" i="9"/>
  <c r="A11829" i="9"/>
  <c r="A11828" i="9"/>
  <c r="A11827" i="9"/>
  <c r="A11826" i="9"/>
  <c r="A11825" i="9"/>
  <c r="A11824" i="9"/>
  <c r="A11823" i="9"/>
  <c r="A11822" i="9"/>
  <c r="A11821" i="9"/>
  <c r="A11820" i="9"/>
  <c r="A11819" i="9"/>
  <c r="A11818" i="9"/>
  <c r="A11817" i="9"/>
  <c r="A11816" i="9"/>
  <c r="A11815" i="9"/>
  <c r="A11814" i="9"/>
  <c r="A11813" i="9"/>
  <c r="A11812" i="9"/>
  <c r="A11811" i="9"/>
  <c r="A11810" i="9"/>
  <c r="A11809" i="9"/>
  <c r="A11808" i="9"/>
  <c r="A11807" i="9"/>
  <c r="A11806" i="9"/>
  <c r="A11805" i="9"/>
  <c r="A11804" i="9"/>
  <c r="A11803" i="9"/>
  <c r="A11802" i="9"/>
  <c r="A11801" i="9"/>
  <c r="A11800" i="9"/>
  <c r="A11799" i="9"/>
  <c r="A11798" i="9"/>
  <c r="A11797" i="9"/>
  <c r="A11796" i="9"/>
  <c r="A11795" i="9"/>
  <c r="A11794" i="9"/>
  <c r="A11793" i="9"/>
  <c r="A11792" i="9"/>
  <c r="A11791" i="9"/>
  <c r="A11790" i="9"/>
  <c r="A11789" i="9"/>
  <c r="A11788" i="9"/>
  <c r="A11787" i="9"/>
  <c r="A11786" i="9"/>
  <c r="A11785" i="9"/>
  <c r="A11784" i="9"/>
  <c r="A11783" i="9"/>
  <c r="A11782" i="9"/>
  <c r="A11781" i="9"/>
  <c r="A11780" i="9"/>
  <c r="A11779" i="9"/>
  <c r="A11778" i="9"/>
  <c r="A11777" i="9"/>
  <c r="A11776" i="9"/>
  <c r="A11775" i="9"/>
  <c r="A11774" i="9"/>
  <c r="A11773" i="9"/>
  <c r="A11772" i="9"/>
  <c r="A11771" i="9"/>
  <c r="A11770" i="9"/>
  <c r="A11769" i="9"/>
  <c r="A11768" i="9"/>
  <c r="A11767" i="9"/>
  <c r="A11766" i="9"/>
  <c r="A11765" i="9"/>
  <c r="A11764" i="9"/>
  <c r="A11763" i="9"/>
  <c r="A11762" i="9"/>
  <c r="A11761" i="9"/>
  <c r="A11760" i="9"/>
  <c r="A11759" i="9"/>
  <c r="A11758" i="9"/>
  <c r="A11757" i="9"/>
  <c r="A11756" i="9"/>
  <c r="A11755" i="9"/>
  <c r="A11754" i="9"/>
  <c r="A11753" i="9"/>
  <c r="A11752" i="9"/>
  <c r="A11751" i="9"/>
  <c r="A11750" i="9"/>
  <c r="A11749" i="9"/>
  <c r="A11748" i="9"/>
  <c r="A11747" i="9"/>
  <c r="A11746" i="9"/>
  <c r="A11745" i="9"/>
  <c r="A11744" i="9"/>
  <c r="A11743" i="9"/>
  <c r="A11742" i="9"/>
  <c r="A11741" i="9"/>
  <c r="A11740" i="9"/>
  <c r="A11739" i="9"/>
  <c r="A11738" i="9"/>
  <c r="A11737" i="9"/>
  <c r="A11736" i="9"/>
  <c r="A11735" i="9"/>
  <c r="A11734" i="9"/>
  <c r="A11733" i="9"/>
  <c r="A11732" i="9"/>
  <c r="A11731" i="9"/>
  <c r="A11730" i="9"/>
  <c r="A11729" i="9"/>
  <c r="A11728" i="9"/>
  <c r="A11727" i="9"/>
  <c r="A11726" i="9"/>
  <c r="A11725" i="9"/>
  <c r="A11724" i="9"/>
  <c r="A11723" i="9"/>
  <c r="A11722" i="9"/>
  <c r="A11721" i="9"/>
  <c r="A11720" i="9"/>
  <c r="A11719" i="9"/>
  <c r="A11718" i="9"/>
  <c r="A11717" i="9"/>
  <c r="A11716" i="9"/>
  <c r="A11715" i="9"/>
  <c r="A11714" i="9"/>
  <c r="A11713" i="9"/>
  <c r="A11712" i="9"/>
  <c r="A11711" i="9"/>
  <c r="A11710" i="9"/>
  <c r="A11709" i="9"/>
  <c r="A11708" i="9"/>
  <c r="A11707" i="9"/>
  <c r="A11706" i="9"/>
  <c r="A11705" i="9"/>
  <c r="A11704" i="9"/>
  <c r="A11703" i="9"/>
  <c r="A11702" i="9"/>
  <c r="A11701" i="9"/>
  <c r="A11700" i="9"/>
  <c r="A11699" i="9"/>
  <c r="A11698" i="9"/>
  <c r="A11697" i="9"/>
  <c r="A11696" i="9"/>
  <c r="A11695" i="9"/>
  <c r="A11694" i="9"/>
  <c r="A11693" i="9"/>
  <c r="A11692" i="9"/>
  <c r="A11691" i="9"/>
  <c r="A11690" i="9"/>
  <c r="A11689" i="9"/>
  <c r="A11688" i="9"/>
  <c r="A11687" i="9"/>
  <c r="A11686" i="9"/>
  <c r="A11685" i="9"/>
  <c r="A11684" i="9"/>
  <c r="A11683" i="9"/>
  <c r="A11682" i="9"/>
  <c r="A11681" i="9"/>
  <c r="A11680" i="9"/>
  <c r="A11679" i="9"/>
  <c r="A11678" i="9"/>
  <c r="A11677" i="9"/>
  <c r="A11676" i="9"/>
  <c r="A11675" i="9"/>
  <c r="A11674" i="9"/>
  <c r="A11673" i="9"/>
  <c r="A11672" i="9"/>
  <c r="A11671" i="9"/>
  <c r="A11670" i="9"/>
  <c r="A11669" i="9"/>
  <c r="A11668" i="9"/>
  <c r="A11667" i="9"/>
  <c r="A11666" i="9"/>
  <c r="A11665" i="9"/>
  <c r="A11664" i="9"/>
  <c r="A11663" i="9"/>
  <c r="A11662" i="9"/>
  <c r="A11661" i="9"/>
  <c r="A11660" i="9"/>
  <c r="A11659" i="9"/>
  <c r="A11658" i="9"/>
  <c r="A11657" i="9"/>
  <c r="A11656" i="9"/>
  <c r="A11655" i="9"/>
  <c r="A11654" i="9"/>
  <c r="A11653" i="9"/>
  <c r="A11652" i="9"/>
  <c r="A11651" i="9"/>
  <c r="A11650" i="9"/>
  <c r="A11649" i="9"/>
  <c r="A11648" i="9"/>
  <c r="A11647" i="9"/>
  <c r="A11646" i="9"/>
  <c r="A11645" i="9"/>
  <c r="A11644" i="9"/>
  <c r="A11643" i="9"/>
  <c r="A11642" i="9"/>
  <c r="A11641" i="9"/>
  <c r="A11640" i="9"/>
  <c r="A11639" i="9"/>
  <c r="A11638" i="9"/>
  <c r="A11637" i="9"/>
  <c r="A11636" i="9"/>
  <c r="A11635" i="9"/>
  <c r="A11634" i="9"/>
  <c r="A11633" i="9"/>
  <c r="A11632" i="9"/>
  <c r="A11631" i="9"/>
  <c r="A11630" i="9"/>
  <c r="A11629" i="9"/>
  <c r="A11628" i="9"/>
  <c r="A11627" i="9"/>
  <c r="A11626" i="9"/>
  <c r="A11625" i="9"/>
  <c r="A11624" i="9"/>
  <c r="A11623" i="9"/>
  <c r="A11622" i="9"/>
  <c r="A11621" i="9"/>
  <c r="A11620" i="9"/>
  <c r="A11619" i="9"/>
  <c r="A11618" i="9"/>
  <c r="A11617" i="9"/>
  <c r="A11616" i="9"/>
  <c r="A11615" i="9"/>
  <c r="A11614" i="9"/>
  <c r="A11613" i="9"/>
  <c r="A11612" i="9"/>
  <c r="A11611" i="9"/>
  <c r="A11610" i="9"/>
  <c r="A11609" i="9"/>
  <c r="A11608" i="9"/>
  <c r="A11607" i="9"/>
  <c r="A11606" i="9"/>
  <c r="A11605" i="9"/>
  <c r="A11604" i="9"/>
  <c r="A11603" i="9"/>
  <c r="A11602" i="9"/>
  <c r="A11601" i="9"/>
  <c r="A11600" i="9"/>
  <c r="A11599" i="9"/>
  <c r="A11598" i="9"/>
  <c r="A11597" i="9"/>
  <c r="A11596" i="9"/>
  <c r="A11595" i="9"/>
  <c r="A11594" i="9"/>
  <c r="A11593" i="9"/>
  <c r="A11592" i="9"/>
  <c r="A11591" i="9"/>
  <c r="A11590" i="9"/>
  <c r="A11589" i="9"/>
  <c r="A11588" i="9"/>
  <c r="A11587" i="9"/>
  <c r="A11586" i="9"/>
  <c r="A11585" i="9"/>
  <c r="A11584" i="9"/>
  <c r="A11583" i="9"/>
  <c r="A11582" i="9"/>
  <c r="A11581" i="9"/>
  <c r="A11580" i="9"/>
  <c r="A11579" i="9"/>
  <c r="A11578" i="9"/>
  <c r="A11577" i="9"/>
  <c r="A11576" i="9"/>
  <c r="A11575" i="9"/>
  <c r="A11574" i="9"/>
  <c r="A11573" i="9"/>
  <c r="A11572" i="9"/>
  <c r="A11571" i="9"/>
  <c r="A11570" i="9"/>
  <c r="A11569" i="9"/>
  <c r="A11568" i="9"/>
  <c r="A11567" i="9"/>
  <c r="A11566" i="9"/>
  <c r="A11565" i="9"/>
  <c r="A11564" i="9"/>
  <c r="A11563" i="9"/>
  <c r="A11562" i="9"/>
  <c r="A11561" i="9"/>
  <c r="A11560" i="9"/>
  <c r="A11559" i="9"/>
  <c r="A11558" i="9"/>
  <c r="A11557" i="9"/>
  <c r="A11556" i="9"/>
  <c r="A11555" i="9"/>
  <c r="A11554" i="9"/>
  <c r="A11553" i="9"/>
  <c r="A11552" i="9"/>
  <c r="A11551" i="9"/>
  <c r="A11550" i="9"/>
  <c r="A11549" i="9"/>
  <c r="A11548" i="9"/>
  <c r="A11547" i="9"/>
  <c r="A11546" i="9"/>
  <c r="A11545" i="9"/>
  <c r="A11544" i="9"/>
  <c r="A11543" i="9"/>
  <c r="A11542" i="9"/>
  <c r="A11541" i="9"/>
  <c r="A11540" i="9"/>
  <c r="A11539" i="9"/>
  <c r="A11538" i="9"/>
  <c r="A11537" i="9"/>
  <c r="A11536" i="9"/>
  <c r="A11535" i="9"/>
  <c r="A11534" i="9"/>
  <c r="A11533" i="9"/>
  <c r="A11532" i="9"/>
  <c r="A11531" i="9"/>
  <c r="A11530" i="9"/>
  <c r="A11529" i="9"/>
  <c r="A11528" i="9"/>
  <c r="A11527" i="9"/>
  <c r="A11526" i="9"/>
  <c r="A11525" i="9"/>
  <c r="A11524" i="9"/>
  <c r="A11523" i="9"/>
  <c r="A11522" i="9"/>
  <c r="A11521" i="9"/>
  <c r="A11520" i="9"/>
  <c r="A11519" i="9"/>
  <c r="A11518" i="9"/>
  <c r="A11517" i="9"/>
  <c r="A11516" i="9"/>
  <c r="A11515" i="9"/>
  <c r="A11514" i="9"/>
  <c r="A11513" i="9"/>
  <c r="A11512" i="9"/>
  <c r="A11511" i="9"/>
  <c r="A11510" i="9"/>
  <c r="A11509" i="9"/>
  <c r="A11508" i="9"/>
  <c r="A11507" i="9"/>
  <c r="A11506" i="9"/>
  <c r="A11505" i="9"/>
  <c r="A11504" i="9"/>
  <c r="A11503" i="9"/>
  <c r="A11502" i="9"/>
  <c r="A11501" i="9"/>
  <c r="A11500" i="9"/>
  <c r="A11499" i="9"/>
  <c r="A11498" i="9"/>
  <c r="A11497" i="9"/>
  <c r="A11496" i="9"/>
  <c r="A11495" i="9"/>
  <c r="A11494" i="9"/>
  <c r="A11493" i="9"/>
  <c r="A11492" i="9"/>
  <c r="A11491" i="9"/>
  <c r="A11490" i="9"/>
  <c r="A11489" i="9"/>
  <c r="A11488" i="9"/>
  <c r="A11487" i="9"/>
  <c r="A11486" i="9"/>
  <c r="A11485" i="9"/>
  <c r="A11484" i="9"/>
  <c r="A11483" i="9"/>
  <c r="A11482" i="9"/>
  <c r="A11481" i="9"/>
  <c r="A11480" i="9"/>
  <c r="A11479" i="9"/>
  <c r="A11478" i="9"/>
  <c r="A11477" i="9"/>
  <c r="A11476" i="9"/>
  <c r="A11475" i="9"/>
  <c r="A11474" i="9"/>
  <c r="A11473" i="9"/>
  <c r="A11472" i="9"/>
  <c r="A11471" i="9"/>
  <c r="A11470" i="9"/>
  <c r="A11469" i="9"/>
  <c r="A11468" i="9"/>
  <c r="A11467" i="9"/>
  <c r="A11466" i="9"/>
  <c r="A11465" i="9"/>
  <c r="A11464" i="9"/>
  <c r="A11463" i="9"/>
  <c r="A11462" i="9"/>
  <c r="A11461" i="9"/>
  <c r="A11460" i="9"/>
  <c r="A11459" i="9"/>
  <c r="A11458" i="9"/>
  <c r="A11457" i="9"/>
  <c r="A11456" i="9"/>
  <c r="A11455" i="9"/>
  <c r="A11454" i="9"/>
  <c r="A11453" i="9"/>
  <c r="A11452" i="9"/>
  <c r="A11451" i="9"/>
  <c r="A11450" i="9"/>
  <c r="A11449" i="9"/>
  <c r="A11448" i="9"/>
  <c r="A11447" i="9"/>
  <c r="A11446" i="9"/>
  <c r="A11445" i="9"/>
  <c r="A11444" i="9"/>
  <c r="A11443" i="9"/>
  <c r="A11442" i="9"/>
  <c r="A11441" i="9"/>
  <c r="A11440" i="9"/>
  <c r="A11439" i="9"/>
  <c r="A11438" i="9"/>
  <c r="A11437" i="9"/>
  <c r="A11436" i="9"/>
  <c r="A11435" i="9"/>
  <c r="A11434" i="9"/>
  <c r="A11433" i="9"/>
  <c r="A11432" i="9"/>
  <c r="A11431" i="9"/>
  <c r="A11430" i="9"/>
  <c r="A11429" i="9"/>
  <c r="A11428" i="9"/>
  <c r="A11427" i="9"/>
  <c r="A11426" i="9"/>
  <c r="A11425" i="9"/>
  <c r="A11424" i="9"/>
  <c r="A11423" i="9"/>
  <c r="A11422" i="9"/>
  <c r="A11421" i="9"/>
  <c r="A11420" i="9"/>
  <c r="A11419" i="9"/>
  <c r="A11418" i="9"/>
  <c r="A11417" i="9"/>
  <c r="A11416" i="9"/>
  <c r="A11415" i="9"/>
  <c r="A11414" i="9"/>
  <c r="A11413" i="9"/>
  <c r="A11412" i="9"/>
  <c r="A11411" i="9"/>
  <c r="A11410" i="9"/>
  <c r="A11409" i="9"/>
  <c r="A11408" i="9"/>
  <c r="A11407" i="9"/>
  <c r="A11406" i="9"/>
  <c r="A11405" i="9"/>
  <c r="A11404" i="9"/>
  <c r="A11403" i="9"/>
  <c r="A11402" i="9"/>
  <c r="A11401" i="9"/>
  <c r="A11400" i="9"/>
  <c r="A11399" i="9"/>
  <c r="A11398" i="9"/>
  <c r="A11397" i="9"/>
  <c r="A11396" i="9"/>
  <c r="A11395" i="9"/>
  <c r="A11394" i="9"/>
  <c r="A11393" i="9"/>
  <c r="A11392" i="9"/>
  <c r="A11391" i="9"/>
  <c r="A11390" i="9"/>
  <c r="A11389" i="9"/>
  <c r="A11388" i="9"/>
  <c r="A11387" i="9"/>
  <c r="A11386" i="9"/>
  <c r="A11385" i="9"/>
  <c r="A11384" i="9"/>
  <c r="A11383" i="9"/>
  <c r="A11382" i="9"/>
  <c r="A11381" i="9"/>
  <c r="A11380" i="9"/>
  <c r="A11379" i="9"/>
  <c r="A11378" i="9"/>
  <c r="A11377" i="9"/>
  <c r="A11376" i="9"/>
  <c r="A11375" i="9"/>
  <c r="A11374" i="9"/>
  <c r="A11373" i="9"/>
  <c r="A11372" i="9"/>
  <c r="A11371" i="9"/>
  <c r="A11370" i="9"/>
  <c r="A11369" i="9"/>
  <c r="A11368" i="9"/>
  <c r="A11367" i="9"/>
  <c r="A11366" i="9"/>
  <c r="A11365" i="9"/>
  <c r="A11364" i="9"/>
  <c r="A11363" i="9"/>
  <c r="A11362" i="9"/>
  <c r="A11361" i="9"/>
  <c r="A11360" i="9"/>
  <c r="A11359" i="9"/>
  <c r="A11358" i="9"/>
  <c r="A11357" i="9"/>
  <c r="A11356" i="9"/>
  <c r="A11355" i="9"/>
  <c r="A11354" i="9"/>
  <c r="A11353" i="9"/>
  <c r="A11352" i="9"/>
  <c r="A11351" i="9"/>
  <c r="A11350" i="9"/>
  <c r="A11349" i="9"/>
  <c r="A11348" i="9"/>
  <c r="A11347" i="9"/>
  <c r="A11346" i="9"/>
  <c r="A11345" i="9"/>
  <c r="A11344" i="9"/>
  <c r="A11343" i="9"/>
  <c r="A11342" i="9"/>
  <c r="A11341" i="9"/>
  <c r="A11340" i="9"/>
  <c r="A11339" i="9"/>
  <c r="A11338" i="9"/>
  <c r="A11337" i="9"/>
  <c r="A11336" i="9"/>
  <c r="A11335" i="9"/>
  <c r="A11334" i="9"/>
  <c r="A11333" i="9"/>
  <c r="A11332" i="9"/>
  <c r="A11331" i="9"/>
  <c r="A11330" i="9"/>
  <c r="A11329" i="9"/>
  <c r="A11328" i="9"/>
  <c r="A11327" i="9"/>
  <c r="A11326" i="9"/>
  <c r="A11325" i="9"/>
  <c r="A11324" i="9"/>
  <c r="A11323" i="9"/>
  <c r="A11322" i="9"/>
  <c r="A11321" i="9"/>
  <c r="A11320" i="9"/>
  <c r="A11319" i="9"/>
  <c r="A11318" i="9"/>
  <c r="A11317" i="9"/>
  <c r="A11316" i="9"/>
  <c r="A11315" i="9"/>
  <c r="A11314" i="9"/>
  <c r="A11313" i="9"/>
  <c r="A11312" i="9"/>
  <c r="A11311" i="9"/>
  <c r="A11310" i="9"/>
  <c r="A11309" i="9"/>
  <c r="A11308" i="9"/>
  <c r="A11307" i="9"/>
  <c r="A11306" i="9"/>
  <c r="A11305" i="9"/>
  <c r="A11304" i="9"/>
  <c r="A11303" i="9"/>
  <c r="A11302" i="9"/>
  <c r="A11301" i="9"/>
  <c r="A11300" i="9"/>
  <c r="A11299" i="9"/>
  <c r="A11298" i="9"/>
  <c r="A11297" i="9"/>
  <c r="A11296" i="9"/>
  <c r="A11295" i="9"/>
  <c r="A11294" i="9"/>
  <c r="A11293" i="9"/>
  <c r="A11292" i="9"/>
  <c r="A11291" i="9"/>
  <c r="A11290" i="9"/>
  <c r="A11289" i="9"/>
  <c r="A11288" i="9"/>
  <c r="A11287" i="9"/>
  <c r="A11286" i="9"/>
  <c r="A11285" i="9"/>
  <c r="A11284" i="9"/>
  <c r="A11283" i="9"/>
  <c r="A11282" i="9"/>
  <c r="A11281" i="9"/>
  <c r="A11280" i="9"/>
  <c r="A11279" i="9"/>
  <c r="A11278" i="9"/>
  <c r="A11277" i="9"/>
  <c r="A11276" i="9"/>
  <c r="A11275" i="9"/>
  <c r="A11274" i="9"/>
  <c r="A11273" i="9"/>
  <c r="A11272" i="9"/>
  <c r="A11271" i="9"/>
  <c r="A11270" i="9"/>
  <c r="A11269" i="9"/>
  <c r="A11268" i="9"/>
  <c r="A11267" i="9"/>
  <c r="A11266" i="9"/>
  <c r="A11265" i="9"/>
  <c r="A11264" i="9"/>
  <c r="A11263" i="9"/>
  <c r="A11262" i="9"/>
  <c r="A11261" i="9"/>
  <c r="A11260" i="9"/>
  <c r="A11259" i="9"/>
  <c r="A11258" i="9"/>
  <c r="A11257" i="9"/>
  <c r="A11256" i="9"/>
  <c r="A11255" i="9"/>
  <c r="A11254" i="9"/>
  <c r="A11253" i="9"/>
  <c r="A11252" i="9"/>
  <c r="A11251" i="9"/>
  <c r="A11250" i="9"/>
  <c r="A11249" i="9"/>
  <c r="A11248" i="9"/>
  <c r="A11247" i="9"/>
  <c r="A11246" i="9"/>
  <c r="A11245" i="9"/>
  <c r="A11244" i="9"/>
  <c r="A11243" i="9"/>
  <c r="A11242" i="9"/>
  <c r="A11241" i="9"/>
  <c r="A11240" i="9"/>
  <c r="A11239" i="9"/>
  <c r="A11238" i="9"/>
  <c r="A11237" i="9"/>
  <c r="A11236" i="9"/>
  <c r="A11235" i="9"/>
  <c r="A11234" i="9"/>
  <c r="A11233" i="9"/>
  <c r="A11232" i="9"/>
  <c r="A11231" i="9"/>
  <c r="A11230" i="9"/>
  <c r="A11229" i="9"/>
  <c r="A11228" i="9"/>
  <c r="A11227" i="9"/>
  <c r="A11226" i="9"/>
  <c r="A11225" i="9"/>
  <c r="A11224" i="9"/>
  <c r="A11223" i="9"/>
  <c r="A11222" i="9"/>
  <c r="A11221" i="9"/>
  <c r="A11220" i="9"/>
  <c r="A11219" i="9"/>
  <c r="A11218" i="9"/>
  <c r="A11217" i="9"/>
  <c r="A11216" i="9"/>
  <c r="A11215" i="9"/>
  <c r="A11214" i="9"/>
  <c r="A11213" i="9"/>
  <c r="A11212" i="9"/>
  <c r="A11211" i="9"/>
  <c r="A11210" i="9"/>
  <c r="A11209" i="9"/>
  <c r="A11208" i="9"/>
  <c r="A11207" i="9"/>
  <c r="A11206" i="9"/>
  <c r="A11205" i="9"/>
  <c r="A11204" i="9"/>
  <c r="A11203" i="9"/>
  <c r="A11202" i="9"/>
  <c r="A11201" i="9"/>
  <c r="A11200" i="9"/>
  <c r="A11199" i="9"/>
  <c r="A11198" i="9"/>
  <c r="A11197" i="9"/>
  <c r="A11196" i="9"/>
  <c r="A11195" i="9"/>
  <c r="A11194" i="9"/>
  <c r="A11193" i="9"/>
  <c r="A11192" i="9"/>
  <c r="A11191" i="9"/>
  <c r="A11190" i="9"/>
  <c r="A11189" i="9"/>
  <c r="A11188" i="9"/>
  <c r="A11187" i="9"/>
  <c r="A11186" i="9"/>
  <c r="A11185" i="9"/>
  <c r="A11184" i="9"/>
  <c r="A11183" i="9"/>
  <c r="A11182" i="9"/>
  <c r="A11181" i="9"/>
  <c r="A11180" i="9"/>
  <c r="A11179" i="9"/>
  <c r="A11178" i="9"/>
  <c r="A11177" i="9"/>
  <c r="A11176" i="9"/>
  <c r="A11175" i="9"/>
  <c r="A11174" i="9"/>
  <c r="A11173" i="9"/>
  <c r="A11172" i="9"/>
  <c r="A11171" i="9"/>
  <c r="A11170" i="9"/>
  <c r="A11169" i="9"/>
  <c r="A11168" i="9"/>
  <c r="A11167" i="9"/>
  <c r="A11166" i="9"/>
  <c r="A11165" i="9"/>
  <c r="A11164" i="9"/>
  <c r="A11163" i="9"/>
  <c r="A11162" i="9"/>
  <c r="A11161" i="9"/>
  <c r="A11160" i="9"/>
  <c r="A11159" i="9"/>
  <c r="A11158" i="9"/>
  <c r="A11157" i="9"/>
  <c r="A11156" i="9"/>
  <c r="A11155" i="9"/>
  <c r="A11154" i="9"/>
  <c r="A11153" i="9"/>
  <c r="A11152" i="9"/>
  <c r="A11151" i="9"/>
  <c r="A11150" i="9"/>
  <c r="A11149" i="9"/>
  <c r="A11148" i="9"/>
  <c r="A11147" i="9"/>
  <c r="A11146" i="9"/>
  <c r="A11145" i="9"/>
  <c r="A11144" i="9"/>
  <c r="A11143" i="9"/>
  <c r="A11142" i="9"/>
  <c r="A11141" i="9"/>
  <c r="A11140" i="9"/>
  <c r="A11139" i="9"/>
  <c r="A11138" i="9"/>
  <c r="A11137" i="9"/>
  <c r="A11136" i="9"/>
  <c r="A11135" i="9"/>
  <c r="A11134" i="9"/>
  <c r="A11133" i="9"/>
  <c r="A11132" i="9"/>
  <c r="A11131" i="9"/>
  <c r="A11130" i="9"/>
  <c r="A11129" i="9"/>
  <c r="A11128" i="9"/>
  <c r="A11127" i="9"/>
  <c r="A11126" i="9"/>
  <c r="A11125" i="9"/>
  <c r="A11124" i="9"/>
  <c r="A11123" i="9"/>
  <c r="A11122" i="9"/>
  <c r="A11121" i="9"/>
  <c r="A11120" i="9"/>
  <c r="A11119" i="9"/>
  <c r="A11118" i="9"/>
  <c r="A11117" i="9"/>
  <c r="A11116" i="9"/>
  <c r="A11115" i="9"/>
  <c r="A11114" i="9"/>
  <c r="A11113" i="9"/>
  <c r="A11112" i="9"/>
  <c r="A11111" i="9"/>
  <c r="A11110" i="9"/>
  <c r="A11109" i="9"/>
  <c r="A11108" i="9"/>
  <c r="A11107" i="9"/>
  <c r="A11106" i="9"/>
  <c r="A11105" i="9"/>
  <c r="A11104" i="9"/>
  <c r="A11103" i="9"/>
  <c r="A11102" i="9"/>
  <c r="A11101" i="9"/>
  <c r="A11100" i="9"/>
  <c r="A11099" i="9"/>
  <c r="A11098" i="9"/>
  <c r="A11097" i="9"/>
  <c r="A11096" i="9"/>
  <c r="A11095" i="9"/>
  <c r="A11094" i="9"/>
  <c r="A11093" i="9"/>
  <c r="A11092" i="9"/>
  <c r="A11091" i="9"/>
  <c r="A11090" i="9"/>
  <c r="A11089" i="9"/>
  <c r="A11088" i="9"/>
  <c r="A11087" i="9"/>
  <c r="A11086" i="9"/>
  <c r="A11085" i="9"/>
  <c r="A11084" i="9"/>
  <c r="A11083" i="9"/>
  <c r="A11082" i="9"/>
  <c r="A11081" i="9"/>
  <c r="A11080" i="9"/>
  <c r="A11079" i="9"/>
  <c r="A11078" i="9"/>
  <c r="A11077" i="9"/>
  <c r="A11076" i="9"/>
  <c r="A11075" i="9"/>
  <c r="A11074" i="9"/>
  <c r="A11073" i="9"/>
  <c r="A11072" i="9"/>
  <c r="A11071" i="9"/>
  <c r="A11070" i="9"/>
  <c r="A11069" i="9"/>
  <c r="A11068" i="9"/>
  <c r="A11067" i="9"/>
  <c r="A11066" i="9"/>
  <c r="A11065" i="9"/>
  <c r="A11064" i="9"/>
  <c r="A11063" i="9"/>
  <c r="A11062" i="9"/>
  <c r="A11061" i="9"/>
  <c r="A11060" i="9"/>
  <c r="A11059" i="9"/>
  <c r="A11058" i="9"/>
  <c r="A11057" i="9"/>
  <c r="A11056" i="9"/>
  <c r="A11055" i="9"/>
  <c r="A11054" i="9"/>
  <c r="A11053" i="9"/>
  <c r="A11052" i="9"/>
  <c r="A11051" i="9"/>
  <c r="A11050" i="9"/>
  <c r="A11049" i="9"/>
  <c r="A11048" i="9"/>
  <c r="A11047" i="9"/>
  <c r="A11046" i="9"/>
  <c r="A11045" i="9"/>
  <c r="A11044" i="9"/>
  <c r="A11043" i="9"/>
  <c r="A11042" i="9"/>
  <c r="A11041" i="9"/>
  <c r="A11040" i="9"/>
  <c r="A11039" i="9"/>
  <c r="A11038" i="9"/>
  <c r="A11037" i="9"/>
  <c r="A11036" i="9"/>
  <c r="A11035" i="9"/>
  <c r="A11034" i="9"/>
  <c r="A11033" i="9"/>
  <c r="A11032" i="9"/>
  <c r="A11031" i="9"/>
  <c r="A11030" i="9"/>
  <c r="A11029" i="9"/>
  <c r="A11028" i="9"/>
  <c r="A11027" i="9"/>
  <c r="A11026" i="9"/>
  <c r="A11025" i="9"/>
  <c r="A11024" i="9"/>
  <c r="A11023" i="9"/>
  <c r="A11022" i="9"/>
  <c r="A11021" i="9"/>
  <c r="A11020" i="9"/>
  <c r="A11019" i="9"/>
  <c r="A11018" i="9"/>
  <c r="A11017" i="9"/>
  <c r="A11016" i="9"/>
  <c r="A11015" i="9"/>
  <c r="A11014" i="9"/>
  <c r="A11013" i="9"/>
  <c r="A11012" i="9"/>
  <c r="A11011" i="9"/>
  <c r="A11010" i="9"/>
  <c r="A11009" i="9"/>
  <c r="A11008" i="9"/>
  <c r="A11007" i="9"/>
  <c r="A11006" i="9"/>
  <c r="A11005" i="9"/>
  <c r="A11004" i="9"/>
  <c r="A11003" i="9"/>
  <c r="A11002" i="9"/>
  <c r="A11001" i="9"/>
  <c r="A11000" i="9"/>
  <c r="A10999" i="9"/>
  <c r="A10998" i="9"/>
  <c r="A10997" i="9"/>
  <c r="A10996" i="9"/>
  <c r="A10995" i="9"/>
  <c r="A10994" i="9"/>
  <c r="A10993" i="9"/>
  <c r="A10992" i="9"/>
  <c r="A10991" i="9"/>
  <c r="A10990" i="9"/>
  <c r="A10989" i="9"/>
  <c r="A10988" i="9"/>
  <c r="A10987" i="9"/>
  <c r="A10986" i="9"/>
  <c r="A10985" i="9"/>
  <c r="A10984" i="9"/>
  <c r="A10983" i="9"/>
  <c r="A10982" i="9"/>
  <c r="A10981" i="9"/>
  <c r="A10980" i="9"/>
  <c r="A10979" i="9"/>
  <c r="A10978" i="9"/>
  <c r="A10977" i="9"/>
  <c r="A10976" i="9"/>
  <c r="A10975" i="9"/>
  <c r="A10974" i="9"/>
  <c r="A10973" i="9"/>
  <c r="A10972" i="9"/>
  <c r="A10971" i="9"/>
  <c r="A10970" i="9"/>
  <c r="A10969" i="9"/>
  <c r="A10968" i="9"/>
  <c r="A10967" i="9"/>
  <c r="A10966" i="9"/>
  <c r="A10965" i="9"/>
  <c r="A10964" i="9"/>
  <c r="A10963" i="9"/>
  <c r="A10962" i="9"/>
  <c r="A10961" i="9"/>
  <c r="A10960" i="9"/>
  <c r="A10959" i="9"/>
  <c r="A10958" i="9"/>
  <c r="A10957" i="9"/>
  <c r="A10956" i="9"/>
  <c r="A10955" i="9"/>
  <c r="A10954" i="9"/>
  <c r="A10953" i="9"/>
  <c r="A10952" i="9"/>
  <c r="A10951" i="9"/>
  <c r="A10950" i="9"/>
  <c r="A10949" i="9"/>
  <c r="A10948" i="9"/>
  <c r="A10947" i="9"/>
  <c r="A10946" i="9"/>
  <c r="A10945" i="9"/>
  <c r="A10944" i="9"/>
  <c r="A10943" i="9"/>
  <c r="A10942" i="9"/>
  <c r="A10941" i="9"/>
  <c r="A10940" i="9"/>
  <c r="A10939" i="9"/>
  <c r="A10938" i="9"/>
  <c r="A10937" i="9"/>
  <c r="A10936" i="9"/>
  <c r="A10935" i="9"/>
  <c r="A10934" i="9"/>
  <c r="A10933" i="9"/>
  <c r="A10932" i="9"/>
  <c r="A10931" i="9"/>
  <c r="A10930" i="9"/>
  <c r="A10929" i="9"/>
  <c r="A10928" i="9"/>
  <c r="A10927" i="9"/>
  <c r="A10926" i="9"/>
  <c r="A10925" i="9"/>
  <c r="A10924" i="9"/>
  <c r="A10923" i="9"/>
  <c r="A10922" i="9"/>
  <c r="A10921" i="9"/>
  <c r="A10920" i="9"/>
  <c r="A10919" i="9"/>
  <c r="A10918" i="9"/>
  <c r="A10917" i="9"/>
  <c r="A10916" i="9"/>
  <c r="A10915" i="9"/>
  <c r="A10914" i="9"/>
  <c r="A10913" i="9"/>
  <c r="A10912" i="9"/>
  <c r="A10911" i="9"/>
  <c r="A10910" i="9"/>
  <c r="A10909" i="9"/>
  <c r="A10908" i="9"/>
  <c r="A10907" i="9"/>
  <c r="A10906" i="9"/>
  <c r="A10905" i="9"/>
  <c r="A10904" i="9"/>
  <c r="A10903" i="9"/>
  <c r="A10902" i="9"/>
  <c r="A10901" i="9"/>
  <c r="A10900" i="9"/>
  <c r="A10899" i="9"/>
  <c r="A10898" i="9"/>
  <c r="A10897" i="9"/>
  <c r="A10896" i="9"/>
  <c r="A10895" i="9"/>
  <c r="A10894" i="9"/>
  <c r="A10893" i="9"/>
  <c r="A10892" i="9"/>
  <c r="A10891" i="9"/>
  <c r="A10890" i="9"/>
  <c r="A10889" i="9"/>
  <c r="A10888" i="9"/>
  <c r="A10887" i="9"/>
  <c r="A10886" i="9"/>
  <c r="A10885" i="9"/>
  <c r="A10884" i="9"/>
  <c r="A10883" i="9"/>
  <c r="A10882" i="9"/>
  <c r="A10881" i="9"/>
  <c r="A10880" i="9"/>
  <c r="A10879" i="9"/>
  <c r="A10878" i="9"/>
  <c r="A10877" i="9"/>
  <c r="A10876" i="9"/>
  <c r="A10875" i="9"/>
  <c r="A10874" i="9"/>
  <c r="A10873" i="9"/>
  <c r="A10872" i="9"/>
  <c r="A10871" i="9"/>
  <c r="A10870" i="9"/>
  <c r="A10869" i="9"/>
  <c r="A10868" i="9"/>
  <c r="A10867" i="9"/>
  <c r="A10866" i="9"/>
  <c r="A10865" i="9"/>
  <c r="A10864" i="9"/>
  <c r="A10863" i="9"/>
  <c r="A10862" i="9"/>
  <c r="A10861" i="9"/>
  <c r="A10860" i="9"/>
  <c r="A10859" i="9"/>
  <c r="A10858" i="9"/>
  <c r="A10857" i="9"/>
  <c r="A10856" i="9"/>
  <c r="A10855" i="9"/>
  <c r="A10854" i="9"/>
  <c r="A10853" i="9"/>
  <c r="A10852" i="9"/>
  <c r="A10851" i="9"/>
  <c r="A10850" i="9"/>
  <c r="A10849" i="9"/>
  <c r="A10848" i="9"/>
  <c r="A10847" i="9"/>
  <c r="A10846" i="9"/>
  <c r="A10845" i="9"/>
  <c r="A10844" i="9"/>
  <c r="A10843" i="9"/>
  <c r="A10842" i="9"/>
  <c r="A10841" i="9"/>
  <c r="A10840" i="9"/>
  <c r="A10839" i="9"/>
  <c r="A10838" i="9"/>
  <c r="A10837" i="9"/>
  <c r="A10836" i="9"/>
  <c r="A10835" i="9"/>
  <c r="A10834" i="9"/>
  <c r="A10833" i="9"/>
  <c r="A10832" i="9"/>
  <c r="A10831" i="9"/>
  <c r="A10830" i="9"/>
  <c r="A10829" i="9"/>
  <c r="A10828" i="9"/>
  <c r="A10827" i="9"/>
  <c r="A10826" i="9"/>
  <c r="A10825" i="9"/>
  <c r="A10824" i="9"/>
  <c r="A10823" i="9"/>
  <c r="A10822" i="9"/>
  <c r="A10821" i="9"/>
  <c r="A10820" i="9"/>
  <c r="A10819" i="9"/>
  <c r="A10818" i="9"/>
  <c r="A10817" i="9"/>
  <c r="A10816" i="9"/>
  <c r="A10815" i="9"/>
  <c r="A10814" i="9"/>
  <c r="A10813" i="9"/>
  <c r="A10812" i="9"/>
  <c r="A10811" i="9"/>
  <c r="A10810" i="9"/>
  <c r="A10809" i="9"/>
  <c r="A10808" i="9"/>
  <c r="A10807" i="9"/>
  <c r="A10806" i="9"/>
  <c r="A10805" i="9"/>
  <c r="A10804" i="9"/>
  <c r="A10803" i="9"/>
  <c r="A10802" i="9"/>
  <c r="A10801" i="9"/>
  <c r="A10800" i="9"/>
  <c r="A10799" i="9"/>
  <c r="A10798" i="9"/>
  <c r="A10797" i="9"/>
  <c r="A10796" i="9"/>
  <c r="A10795" i="9"/>
  <c r="A10794" i="9"/>
  <c r="A10793" i="9"/>
  <c r="A10792" i="9"/>
  <c r="A10791" i="9"/>
  <c r="A10790" i="9"/>
  <c r="A10789" i="9"/>
  <c r="A10788" i="9"/>
  <c r="A10787" i="9"/>
  <c r="A10786" i="9"/>
  <c r="A10785" i="9"/>
  <c r="A10784" i="9"/>
  <c r="A10783" i="9"/>
  <c r="A10782" i="9"/>
  <c r="A10781" i="9"/>
  <c r="A10780" i="9"/>
  <c r="A10779" i="9"/>
  <c r="A10778" i="9"/>
  <c r="A10777" i="9"/>
  <c r="A10776" i="9"/>
  <c r="A10775" i="9"/>
  <c r="A10774" i="9"/>
  <c r="A10773" i="9"/>
  <c r="A10772" i="9"/>
  <c r="A10771" i="9"/>
  <c r="A10770" i="9"/>
  <c r="A10769" i="9"/>
  <c r="A10768" i="9"/>
  <c r="A10767" i="9"/>
  <c r="A10766" i="9"/>
  <c r="A10765" i="9"/>
  <c r="A10764" i="9"/>
  <c r="A10763" i="9"/>
  <c r="A10762" i="9"/>
  <c r="A10761" i="9"/>
  <c r="A10760" i="9"/>
  <c r="A10759" i="9"/>
  <c r="A10758" i="9"/>
  <c r="A10757" i="9"/>
  <c r="A10756" i="9"/>
  <c r="A10755" i="9"/>
  <c r="A10754" i="9"/>
  <c r="A10753" i="9"/>
  <c r="A10752" i="9"/>
  <c r="A10751" i="9"/>
  <c r="A10750" i="9"/>
  <c r="A10749" i="9"/>
  <c r="A10748" i="9"/>
  <c r="A10747" i="9"/>
  <c r="A10746" i="9"/>
  <c r="A10745" i="9"/>
  <c r="A10744" i="9"/>
  <c r="A10743" i="9"/>
  <c r="A10742" i="9"/>
  <c r="A10741" i="9"/>
  <c r="A10740" i="9"/>
  <c r="A10739" i="9"/>
  <c r="A10738" i="9"/>
  <c r="A10737" i="9"/>
  <c r="A10736" i="9"/>
  <c r="A10735" i="9"/>
  <c r="A10734" i="9"/>
  <c r="A10733" i="9"/>
  <c r="A10732" i="9"/>
  <c r="A10731" i="9"/>
  <c r="A10730" i="9"/>
  <c r="A10729" i="9"/>
  <c r="A10728" i="9"/>
  <c r="A10727" i="9"/>
  <c r="A10726" i="9"/>
  <c r="A10725" i="9"/>
  <c r="A10724" i="9"/>
  <c r="A10723" i="9"/>
  <c r="A10722" i="9"/>
  <c r="A10721" i="9"/>
  <c r="A10720" i="9"/>
  <c r="A10719" i="9"/>
  <c r="A10718" i="9"/>
  <c r="A10717" i="9"/>
  <c r="A10716" i="9"/>
  <c r="A10715" i="9"/>
  <c r="A10714" i="9"/>
  <c r="A10713" i="9"/>
  <c r="A10712" i="9"/>
  <c r="A10711" i="9"/>
  <c r="A10710" i="9"/>
  <c r="A10709" i="9"/>
  <c r="A10708" i="9"/>
  <c r="A10707" i="9"/>
  <c r="A10706" i="9"/>
  <c r="A10705" i="9"/>
  <c r="A10704" i="9"/>
  <c r="A10703" i="9"/>
  <c r="A10702" i="9"/>
  <c r="A10701" i="9"/>
  <c r="A10700" i="9"/>
  <c r="A10699" i="9"/>
  <c r="A10698" i="9"/>
  <c r="A10697" i="9"/>
  <c r="A10696" i="9"/>
  <c r="A10695" i="9"/>
  <c r="A10694" i="9"/>
  <c r="A10693" i="9"/>
  <c r="A10692" i="9"/>
  <c r="A10691" i="9"/>
  <c r="A10690" i="9"/>
  <c r="A10689" i="9"/>
  <c r="A10688" i="9"/>
  <c r="A10687" i="9"/>
  <c r="A10686" i="9"/>
  <c r="A10685" i="9"/>
  <c r="A10684" i="9"/>
  <c r="A10683" i="9"/>
  <c r="A10682" i="9"/>
  <c r="A10681" i="9"/>
  <c r="A10680" i="9"/>
  <c r="A10679" i="9"/>
  <c r="A10678" i="9"/>
  <c r="A10677" i="9"/>
  <c r="A10676" i="9"/>
  <c r="A10675" i="9"/>
  <c r="A10674" i="9"/>
  <c r="A10673" i="9"/>
  <c r="A10672" i="9"/>
  <c r="A10671" i="9"/>
  <c r="A10670" i="9"/>
  <c r="A10669" i="9"/>
  <c r="A10668" i="9"/>
  <c r="A10667" i="9"/>
  <c r="A10666" i="9"/>
  <c r="A10665" i="9"/>
  <c r="A10664" i="9"/>
  <c r="A10663" i="9"/>
  <c r="A10662" i="9"/>
  <c r="A10661" i="9"/>
  <c r="A10660" i="9"/>
  <c r="A10659" i="9"/>
  <c r="A10658" i="9"/>
  <c r="A10657" i="9"/>
  <c r="A10656" i="9"/>
  <c r="A10655" i="9"/>
  <c r="A10654" i="9"/>
  <c r="A10653" i="9"/>
  <c r="A10652" i="9"/>
  <c r="A10651" i="9"/>
  <c r="A10650" i="9"/>
  <c r="A10649" i="9"/>
  <c r="A10648" i="9"/>
  <c r="A10647" i="9"/>
  <c r="A10646" i="9"/>
  <c r="A10645" i="9"/>
  <c r="A10644" i="9"/>
  <c r="A10643" i="9"/>
  <c r="A10642" i="9"/>
  <c r="A10641" i="9"/>
  <c r="A10640" i="9"/>
  <c r="A10639" i="9"/>
  <c r="A10638" i="9"/>
  <c r="A10637" i="9"/>
  <c r="A10636" i="9"/>
  <c r="A10635" i="9"/>
  <c r="A10634" i="9"/>
  <c r="A10633" i="9"/>
  <c r="A10632" i="9"/>
  <c r="A10631" i="9"/>
  <c r="A10630" i="9"/>
  <c r="A10629" i="9"/>
  <c r="A10628" i="9"/>
  <c r="A10627" i="9"/>
  <c r="A10626" i="9"/>
  <c r="A10625" i="9"/>
  <c r="A10624" i="9"/>
  <c r="A10623" i="9"/>
  <c r="A10622" i="9"/>
  <c r="A10621" i="9"/>
  <c r="A10620" i="9"/>
  <c r="A10619" i="9"/>
  <c r="A10618" i="9"/>
  <c r="A10617" i="9"/>
  <c r="A10616" i="9"/>
  <c r="A10615" i="9"/>
  <c r="A10614" i="9"/>
  <c r="A10613" i="9"/>
  <c r="A10612" i="9"/>
  <c r="A10611" i="9"/>
  <c r="A10610" i="9"/>
  <c r="A10609" i="9"/>
  <c r="A10608" i="9"/>
  <c r="A10607" i="9"/>
  <c r="A10606" i="9"/>
  <c r="A10605" i="9"/>
  <c r="A10604" i="9"/>
  <c r="A10603" i="9"/>
  <c r="A10602" i="9"/>
  <c r="A10601" i="9"/>
  <c r="A10600" i="9"/>
  <c r="A10599" i="9"/>
  <c r="A10598" i="9"/>
  <c r="A10597" i="9"/>
  <c r="A10596" i="9"/>
  <c r="A10595" i="9"/>
  <c r="A10594" i="9"/>
  <c r="A10593" i="9"/>
  <c r="A10592" i="9"/>
  <c r="A10591" i="9"/>
  <c r="A10590" i="9"/>
  <c r="A10589" i="9"/>
  <c r="A10588" i="9"/>
  <c r="A10587" i="9"/>
  <c r="A10586" i="9"/>
  <c r="A10585" i="9"/>
  <c r="A10584" i="9"/>
  <c r="A10583" i="9"/>
  <c r="A10582" i="9"/>
  <c r="A10581" i="9"/>
  <c r="A10580" i="9"/>
  <c r="A10579" i="9"/>
  <c r="A10578" i="9"/>
  <c r="A10577" i="9"/>
  <c r="A10576" i="9"/>
  <c r="A10575" i="9"/>
  <c r="A10574" i="9"/>
  <c r="A10573" i="9"/>
  <c r="A10572" i="9"/>
  <c r="A10571" i="9"/>
  <c r="A10570" i="9"/>
  <c r="A10569" i="9"/>
  <c r="A10568" i="9"/>
  <c r="A10567" i="9"/>
  <c r="A10566" i="9"/>
  <c r="A10565" i="9"/>
  <c r="A10564" i="9"/>
  <c r="A10563" i="9"/>
  <c r="A10562" i="9"/>
  <c r="A10561" i="9"/>
  <c r="A10560" i="9"/>
  <c r="A10559" i="9"/>
  <c r="A10558" i="9"/>
  <c r="A10557" i="9"/>
  <c r="A10556" i="9"/>
  <c r="A10555" i="9"/>
  <c r="A10554" i="9"/>
  <c r="A10553" i="9"/>
  <c r="A10552" i="9"/>
  <c r="A10551" i="9"/>
  <c r="A10550" i="9"/>
  <c r="A10549" i="9"/>
  <c r="A10548" i="9"/>
  <c r="A10547" i="9"/>
  <c r="A10546" i="9"/>
  <c r="A10545" i="9"/>
  <c r="A10544" i="9"/>
  <c r="A10543" i="9"/>
  <c r="A10542" i="9"/>
  <c r="A10541" i="9"/>
  <c r="A10540" i="9"/>
  <c r="A10539" i="9"/>
  <c r="A10538" i="9"/>
  <c r="A10537" i="9"/>
  <c r="A10536" i="9"/>
  <c r="A10535" i="9"/>
  <c r="A10534" i="9"/>
  <c r="A10533" i="9"/>
  <c r="A10532" i="9"/>
  <c r="A10531" i="9"/>
  <c r="A10530" i="9"/>
  <c r="A10529" i="9"/>
  <c r="A10528" i="9"/>
  <c r="A10527" i="9"/>
  <c r="A10526" i="9"/>
  <c r="A10525" i="9"/>
  <c r="A10524" i="9"/>
  <c r="A10523" i="9"/>
  <c r="A10522" i="9"/>
  <c r="A10521" i="9"/>
  <c r="A10520" i="9"/>
  <c r="A10519" i="9"/>
  <c r="A10518" i="9"/>
  <c r="A10517" i="9"/>
  <c r="A10516" i="9"/>
  <c r="A10515" i="9"/>
  <c r="A10514" i="9"/>
  <c r="A10513" i="9"/>
  <c r="A10512" i="9"/>
  <c r="A10511" i="9"/>
  <c r="A10510" i="9"/>
  <c r="A10509" i="9"/>
  <c r="A10508" i="9"/>
  <c r="A10507" i="9"/>
  <c r="A10506" i="9"/>
  <c r="A10505" i="9"/>
  <c r="A10504" i="9"/>
  <c r="A10503" i="9"/>
  <c r="A10502" i="9"/>
  <c r="A10501" i="9"/>
  <c r="A10500" i="9"/>
  <c r="A10499" i="9"/>
  <c r="A10498" i="9"/>
  <c r="A10497" i="9"/>
  <c r="A10496" i="9"/>
  <c r="A10495" i="9"/>
  <c r="A10494" i="9"/>
  <c r="A10493" i="9"/>
  <c r="A10492" i="9"/>
  <c r="A10491" i="9"/>
  <c r="A10490" i="9"/>
  <c r="A10489" i="9"/>
  <c r="A10488" i="9"/>
  <c r="A10487" i="9"/>
  <c r="A10486" i="9"/>
  <c r="A10485" i="9"/>
  <c r="A10484" i="9"/>
  <c r="A10483" i="9"/>
  <c r="A10482" i="9"/>
  <c r="A10481" i="9"/>
  <c r="A10480" i="9"/>
  <c r="A10479" i="9"/>
  <c r="A10478" i="9"/>
  <c r="A10477" i="9"/>
  <c r="A10476" i="9"/>
  <c r="A10475" i="9"/>
  <c r="A10474" i="9"/>
  <c r="A10473" i="9"/>
  <c r="A10472" i="9"/>
  <c r="A10471" i="9"/>
  <c r="A10470" i="9"/>
  <c r="A10469" i="9"/>
  <c r="A10468" i="9"/>
  <c r="A10467" i="9"/>
  <c r="A10466" i="9"/>
  <c r="A10465" i="9"/>
  <c r="A10464" i="9"/>
  <c r="A10463" i="9"/>
  <c r="A10462" i="9"/>
  <c r="A10461" i="9"/>
  <c r="A10460" i="9"/>
  <c r="A10459" i="9"/>
  <c r="A10458" i="9"/>
  <c r="A10457" i="9"/>
  <c r="A10456" i="9"/>
  <c r="A10455" i="9"/>
  <c r="A10454" i="9"/>
  <c r="A10453" i="9"/>
  <c r="A10452" i="9"/>
  <c r="A10451" i="9"/>
  <c r="A10450" i="9"/>
  <c r="A10449" i="9"/>
  <c r="A10448" i="9"/>
  <c r="A10447" i="9"/>
  <c r="A10446" i="9"/>
  <c r="A10445" i="9"/>
  <c r="A10444" i="9"/>
  <c r="A10443" i="9"/>
  <c r="A10442" i="9"/>
  <c r="A10441" i="9"/>
  <c r="A10440" i="9"/>
  <c r="A10439" i="9"/>
  <c r="A10438" i="9"/>
  <c r="A10437" i="9"/>
  <c r="A10436" i="9"/>
  <c r="A10435" i="9"/>
  <c r="A10434" i="9"/>
  <c r="A10433" i="9"/>
  <c r="A10432" i="9"/>
  <c r="A10431" i="9"/>
  <c r="A10430" i="9"/>
  <c r="A10429" i="9"/>
  <c r="A10428" i="9"/>
  <c r="A10427" i="9"/>
  <c r="A10426" i="9"/>
  <c r="A10425" i="9"/>
  <c r="A10424" i="9"/>
  <c r="A10423" i="9"/>
  <c r="A10422" i="9"/>
  <c r="A10421" i="9"/>
  <c r="A10420" i="9"/>
  <c r="A10419" i="9"/>
  <c r="A10418" i="9"/>
  <c r="A10417" i="9"/>
  <c r="A10416" i="9"/>
  <c r="A10415" i="9"/>
  <c r="A10414" i="9"/>
  <c r="A10413" i="9"/>
  <c r="A10412" i="9"/>
  <c r="A10411" i="9"/>
  <c r="A10410" i="9"/>
  <c r="A10409" i="9"/>
  <c r="A10408" i="9"/>
  <c r="A10407" i="9"/>
  <c r="A10406" i="9"/>
  <c r="A10405" i="9"/>
  <c r="A10404" i="9"/>
  <c r="A10403" i="9"/>
  <c r="A10402" i="9"/>
  <c r="A10401" i="9"/>
  <c r="A10400" i="9"/>
  <c r="A10399" i="9"/>
  <c r="A10398" i="9"/>
  <c r="A10397" i="9"/>
  <c r="A10396" i="9"/>
  <c r="A10395" i="9"/>
  <c r="A10394" i="9"/>
  <c r="A10393" i="9"/>
  <c r="A10392" i="9"/>
  <c r="A10391" i="9"/>
  <c r="A10390" i="9"/>
  <c r="A10389" i="9"/>
  <c r="A10388" i="9"/>
  <c r="A10387" i="9"/>
  <c r="A10386" i="9"/>
  <c r="A10385" i="9"/>
  <c r="A10384" i="9"/>
  <c r="A10383" i="9"/>
  <c r="A10382" i="9"/>
  <c r="A10381" i="9"/>
  <c r="A10380" i="9"/>
  <c r="A10379" i="9"/>
  <c r="A10378" i="9"/>
  <c r="A10377" i="9"/>
  <c r="A10376" i="9"/>
  <c r="A10375" i="9"/>
  <c r="A10374" i="9"/>
  <c r="A10373" i="9"/>
  <c r="A10372" i="9"/>
  <c r="A10371" i="9"/>
  <c r="A10370" i="9"/>
  <c r="A10369" i="9"/>
  <c r="A10368" i="9"/>
  <c r="A10367" i="9"/>
  <c r="A10366" i="9"/>
  <c r="A10365" i="9"/>
  <c r="A10364" i="9"/>
  <c r="A10363" i="9"/>
  <c r="A10362" i="9"/>
  <c r="A10361" i="9"/>
  <c r="A10360" i="9"/>
  <c r="A10359" i="9"/>
  <c r="A10358" i="9"/>
  <c r="A10357" i="9"/>
  <c r="A10356" i="9"/>
  <c r="A10355" i="9"/>
  <c r="A10354" i="9"/>
  <c r="A10353" i="9"/>
  <c r="A10352" i="9"/>
  <c r="A10351" i="9"/>
  <c r="A10350" i="9"/>
  <c r="A10349" i="9"/>
  <c r="A10348" i="9"/>
  <c r="A10347" i="9"/>
  <c r="A10346" i="9"/>
  <c r="A10345" i="9"/>
  <c r="A10344" i="9"/>
  <c r="A10343" i="9"/>
  <c r="A10342" i="9"/>
  <c r="A10341" i="9"/>
  <c r="A10340" i="9"/>
  <c r="A10339" i="9"/>
  <c r="A10338" i="9"/>
  <c r="A10337" i="9"/>
  <c r="A10336" i="9"/>
  <c r="A10335" i="9"/>
  <c r="A10334" i="9"/>
  <c r="A10333" i="9"/>
  <c r="A10332" i="9"/>
  <c r="A10331" i="9"/>
  <c r="A10330" i="9"/>
  <c r="A10329" i="9"/>
  <c r="A10328" i="9"/>
  <c r="A10327" i="9"/>
  <c r="A10326" i="9"/>
  <c r="A10325" i="9"/>
  <c r="A10324" i="9"/>
  <c r="A10323" i="9"/>
  <c r="A10322" i="9"/>
  <c r="A10321" i="9"/>
  <c r="A10320" i="9"/>
  <c r="A10319" i="9"/>
  <c r="A10318" i="9"/>
  <c r="A10317" i="9"/>
  <c r="A10316" i="9"/>
  <c r="A10315" i="9"/>
  <c r="A10314" i="9"/>
  <c r="A10313" i="9"/>
  <c r="A10312" i="9"/>
  <c r="A10311" i="9"/>
  <c r="A10310" i="9"/>
  <c r="A10309" i="9"/>
  <c r="A10308" i="9"/>
  <c r="A10307" i="9"/>
  <c r="A10306" i="9"/>
  <c r="A10305" i="9"/>
  <c r="A10304" i="9"/>
  <c r="A10303" i="9"/>
  <c r="A10302" i="9"/>
  <c r="A10301" i="9"/>
  <c r="A10300" i="9"/>
  <c r="A10299" i="9"/>
  <c r="A10298" i="9"/>
  <c r="A10297" i="9"/>
  <c r="A10296" i="9"/>
  <c r="A10295" i="9"/>
  <c r="A10294" i="9"/>
  <c r="A10293" i="9"/>
  <c r="A10292" i="9"/>
  <c r="A10291" i="9"/>
  <c r="A10290" i="9"/>
  <c r="A10289" i="9"/>
  <c r="A10288" i="9"/>
  <c r="A10287" i="9"/>
  <c r="A10286" i="9"/>
  <c r="A10285" i="9"/>
  <c r="A10284" i="9"/>
  <c r="A10283" i="9"/>
  <c r="A10282" i="9"/>
  <c r="A10281" i="9"/>
  <c r="A10280" i="9"/>
  <c r="A10279" i="9"/>
  <c r="A10278" i="9"/>
  <c r="A10277" i="9"/>
  <c r="A10276" i="9"/>
  <c r="A10275" i="9"/>
  <c r="A10274" i="9"/>
  <c r="A10273" i="9"/>
  <c r="A10272" i="9"/>
  <c r="A10271" i="9"/>
  <c r="A10270" i="9"/>
  <c r="A10269" i="9"/>
  <c r="A10268" i="9"/>
  <c r="A10267" i="9"/>
  <c r="A10266" i="9"/>
  <c r="A10265" i="9"/>
  <c r="A10264" i="9"/>
  <c r="A10263" i="9"/>
  <c r="A10262" i="9"/>
  <c r="A10261" i="9"/>
  <c r="A10260" i="9"/>
  <c r="A10259" i="9"/>
  <c r="A10258" i="9"/>
  <c r="A10257" i="9"/>
  <c r="A10256" i="9"/>
  <c r="A10255" i="9"/>
  <c r="A10254" i="9"/>
  <c r="A10253" i="9"/>
  <c r="A10252" i="9"/>
  <c r="A10251" i="9"/>
  <c r="A10250" i="9"/>
  <c r="A10249" i="9"/>
  <c r="A10248" i="9"/>
  <c r="A10247" i="9"/>
  <c r="A10246" i="9"/>
  <c r="A10245" i="9"/>
  <c r="A10244" i="9"/>
  <c r="A10243" i="9"/>
  <c r="A10242" i="9"/>
  <c r="A10241" i="9"/>
  <c r="A10240" i="9"/>
  <c r="A10239" i="9"/>
  <c r="A10238" i="9"/>
  <c r="A10237" i="9"/>
  <c r="A10236" i="9"/>
  <c r="A10235" i="9"/>
  <c r="A10234" i="9"/>
  <c r="A10233" i="9"/>
  <c r="A10232" i="9"/>
  <c r="A10231" i="9"/>
  <c r="A10230" i="9"/>
  <c r="A10229" i="9"/>
  <c r="A10228" i="9"/>
  <c r="A10227" i="9"/>
  <c r="A10226" i="9"/>
  <c r="A10225" i="9"/>
  <c r="A10224" i="9"/>
  <c r="A10223" i="9"/>
  <c r="A10222" i="9"/>
  <c r="A10221" i="9"/>
  <c r="A10220" i="9"/>
  <c r="A10219" i="9"/>
  <c r="A10218" i="9"/>
  <c r="A10217" i="9"/>
  <c r="A10216" i="9"/>
  <c r="A10215" i="9"/>
  <c r="A10214" i="9"/>
  <c r="A10213" i="9"/>
  <c r="A10212" i="9"/>
  <c r="A10211" i="9"/>
  <c r="A10210" i="9"/>
  <c r="A10209" i="9"/>
  <c r="A10208" i="9"/>
  <c r="A10207" i="9"/>
  <c r="A10206" i="9"/>
  <c r="A10205" i="9"/>
  <c r="A10204" i="9"/>
  <c r="A10203" i="9"/>
  <c r="A10202" i="9"/>
  <c r="A10201" i="9"/>
  <c r="A10200" i="9"/>
  <c r="A10199" i="9"/>
  <c r="A10198" i="9"/>
  <c r="A10197" i="9"/>
  <c r="A10196" i="9"/>
  <c r="A10195" i="9"/>
  <c r="A10194" i="9"/>
  <c r="A10193" i="9"/>
  <c r="A10192" i="9"/>
  <c r="A10191" i="9"/>
  <c r="A10190" i="9"/>
  <c r="A10189" i="9"/>
  <c r="A10188" i="9"/>
  <c r="A10187" i="9"/>
  <c r="A10186" i="9"/>
  <c r="A10185" i="9"/>
  <c r="A10184" i="9"/>
  <c r="A10183" i="9"/>
  <c r="A10182" i="9"/>
  <c r="A10181" i="9"/>
  <c r="A10180" i="9"/>
  <c r="A10179" i="9"/>
  <c r="A10178" i="9"/>
  <c r="A10177" i="9"/>
  <c r="A10176" i="9"/>
  <c r="A10175" i="9"/>
  <c r="A10174" i="9"/>
  <c r="A10173" i="9"/>
  <c r="A10172" i="9"/>
  <c r="A10171" i="9"/>
  <c r="A10170" i="9"/>
  <c r="A10169" i="9"/>
  <c r="A10168" i="9"/>
  <c r="A10167" i="9"/>
  <c r="A10166" i="9"/>
  <c r="A10165" i="9"/>
  <c r="A10164" i="9"/>
  <c r="A10163" i="9"/>
  <c r="A10162" i="9"/>
  <c r="A10161" i="9"/>
  <c r="A10160" i="9"/>
  <c r="A10159" i="9"/>
  <c r="A10158" i="9"/>
  <c r="A10157" i="9"/>
  <c r="A10156" i="9"/>
  <c r="A10155" i="9"/>
  <c r="A10154" i="9"/>
  <c r="A10153" i="9"/>
  <c r="A10152" i="9"/>
  <c r="A10151" i="9"/>
  <c r="A10150" i="9"/>
  <c r="A10149" i="9"/>
  <c r="A10148" i="9"/>
  <c r="A10147" i="9"/>
  <c r="A10146" i="9"/>
  <c r="A10145" i="9"/>
  <c r="A10144" i="9"/>
  <c r="A10143" i="9"/>
  <c r="A10142" i="9"/>
  <c r="A10141" i="9"/>
  <c r="A10140" i="9"/>
  <c r="A10139" i="9"/>
  <c r="A10138" i="9"/>
  <c r="A10137" i="9"/>
  <c r="A10136" i="9"/>
  <c r="A10135" i="9"/>
  <c r="A10134" i="9"/>
  <c r="A10133" i="9"/>
  <c r="A10132" i="9"/>
  <c r="A10131" i="9"/>
  <c r="A10130" i="9"/>
  <c r="A10129" i="9"/>
  <c r="A10128" i="9"/>
  <c r="A10127" i="9"/>
  <c r="A10126" i="9"/>
  <c r="A10125" i="9"/>
  <c r="A10124" i="9"/>
  <c r="A10123" i="9"/>
  <c r="A10122" i="9"/>
  <c r="A10121" i="9"/>
  <c r="A10120" i="9"/>
  <c r="A10119" i="9"/>
  <c r="A10118" i="9"/>
  <c r="A10117" i="9"/>
  <c r="A10116" i="9"/>
  <c r="A10115" i="9"/>
  <c r="A10114" i="9"/>
  <c r="A10113" i="9"/>
  <c r="A10112" i="9"/>
  <c r="A10111" i="9"/>
  <c r="A10110" i="9"/>
  <c r="A10109" i="9"/>
  <c r="A10108" i="9"/>
  <c r="A10107" i="9"/>
  <c r="A10106" i="9"/>
  <c r="A10105" i="9"/>
  <c r="A10104" i="9"/>
  <c r="A10103" i="9"/>
  <c r="A10102" i="9"/>
  <c r="A10101" i="9"/>
  <c r="A10100" i="9"/>
  <c r="A10099" i="9"/>
  <c r="A10098" i="9"/>
  <c r="A10097" i="9"/>
  <c r="A10096" i="9"/>
  <c r="A10095" i="9"/>
  <c r="A10094" i="9"/>
  <c r="A10093" i="9"/>
  <c r="A10092" i="9"/>
  <c r="A10091" i="9"/>
  <c r="A10090" i="9"/>
  <c r="A10089" i="9"/>
  <c r="A10088" i="9"/>
  <c r="A10087" i="9"/>
  <c r="A10086" i="9"/>
  <c r="A10085" i="9"/>
  <c r="A10084" i="9"/>
  <c r="A10083" i="9"/>
  <c r="A10082" i="9"/>
  <c r="A10081" i="9"/>
  <c r="A10080" i="9"/>
  <c r="A10079" i="9"/>
  <c r="A10078" i="9"/>
  <c r="A10077" i="9"/>
  <c r="A10076" i="9"/>
  <c r="A10075" i="9"/>
  <c r="A10074" i="9"/>
  <c r="A10073" i="9"/>
  <c r="A10072" i="9"/>
  <c r="A10071" i="9"/>
  <c r="A10070" i="9"/>
  <c r="A10069" i="9"/>
  <c r="A10068" i="9"/>
  <c r="A10067" i="9"/>
  <c r="A10066" i="9"/>
  <c r="A10065" i="9"/>
  <c r="A10064" i="9"/>
  <c r="A10063" i="9"/>
  <c r="A10062" i="9"/>
  <c r="A10061" i="9"/>
  <c r="A10060" i="9"/>
  <c r="A10059" i="9"/>
  <c r="A10058" i="9"/>
  <c r="A10057" i="9"/>
  <c r="A10056" i="9"/>
  <c r="A10055" i="9"/>
  <c r="A10054" i="9"/>
  <c r="A10053" i="9"/>
  <c r="A10052" i="9"/>
  <c r="A10051" i="9"/>
  <c r="A10050" i="9"/>
  <c r="A10049" i="9"/>
  <c r="A10048" i="9"/>
  <c r="A10047" i="9"/>
  <c r="A10046" i="9"/>
  <c r="A10045" i="9"/>
  <c r="A10044" i="9"/>
  <c r="A10043" i="9"/>
  <c r="A10042" i="9"/>
  <c r="A10041" i="9"/>
  <c r="A10040" i="9"/>
  <c r="A10039" i="9"/>
  <c r="A10038" i="9"/>
  <c r="A10037" i="9"/>
  <c r="A10036" i="9"/>
  <c r="A10035" i="9"/>
  <c r="A10034" i="9"/>
  <c r="A10033" i="9"/>
  <c r="A10032" i="9"/>
  <c r="A10031" i="9"/>
  <c r="A10030" i="9"/>
  <c r="A10029" i="9"/>
  <c r="A10028" i="9"/>
  <c r="A10027" i="9"/>
  <c r="A10026" i="9"/>
  <c r="A10025" i="9"/>
  <c r="A10024" i="9"/>
  <c r="A10023" i="9"/>
  <c r="A10022" i="9"/>
  <c r="A10021" i="9"/>
  <c r="A10020" i="9"/>
  <c r="A10019" i="9"/>
  <c r="A10018" i="9"/>
  <c r="A10017" i="9"/>
  <c r="A10016" i="9"/>
  <c r="A10015" i="9"/>
  <c r="A10014" i="9"/>
  <c r="A10013" i="9"/>
  <c r="A10012" i="9"/>
  <c r="A10011" i="9"/>
  <c r="A10010" i="9"/>
  <c r="A10009" i="9"/>
  <c r="A10008" i="9"/>
  <c r="A10007" i="9"/>
  <c r="A10006" i="9"/>
  <c r="A10005" i="9"/>
  <c r="A10004" i="9"/>
  <c r="A10003" i="9"/>
  <c r="A10002" i="9"/>
  <c r="A10001" i="9"/>
  <c r="A10000" i="9"/>
  <c r="A9999" i="9"/>
  <c r="A9998" i="9"/>
  <c r="A9997" i="9"/>
  <c r="A9996" i="9"/>
  <c r="A9995" i="9"/>
  <c r="A9994" i="9"/>
  <c r="A9993" i="9"/>
  <c r="A9992" i="9"/>
  <c r="A9991" i="9"/>
  <c r="A9990" i="9"/>
  <c r="A9989" i="9"/>
  <c r="A9988" i="9"/>
  <c r="A9987" i="9"/>
  <c r="A9986" i="9"/>
  <c r="A9985" i="9"/>
  <c r="A9984" i="9"/>
  <c r="A9983" i="9"/>
  <c r="A9982" i="9"/>
  <c r="A9981" i="9"/>
  <c r="A9980" i="9"/>
  <c r="A9979" i="9"/>
  <c r="A9978" i="9"/>
  <c r="A9977" i="9"/>
  <c r="A9976" i="9"/>
  <c r="A9975" i="9"/>
  <c r="A9974" i="9"/>
  <c r="A9973" i="9"/>
  <c r="A9972" i="9"/>
  <c r="A9971" i="9"/>
  <c r="A9970" i="9"/>
  <c r="A9969" i="9"/>
  <c r="A9968" i="9"/>
  <c r="A9967" i="9"/>
  <c r="A9966" i="9"/>
  <c r="A9965" i="9"/>
  <c r="A9964" i="9"/>
  <c r="A9963" i="9"/>
  <c r="A9962" i="9"/>
  <c r="A9961" i="9"/>
  <c r="A9960" i="9"/>
  <c r="A9959" i="9"/>
  <c r="A9958" i="9"/>
  <c r="A9957" i="9"/>
  <c r="A9956" i="9"/>
  <c r="A9955" i="9"/>
  <c r="A9954" i="9"/>
  <c r="A9953" i="9"/>
  <c r="A9952" i="9"/>
  <c r="A9951" i="9"/>
  <c r="A9950" i="9"/>
  <c r="A9949" i="9"/>
  <c r="A9948" i="9"/>
  <c r="A9947" i="9"/>
  <c r="A9946" i="9"/>
  <c r="A9945" i="9"/>
  <c r="A9944" i="9"/>
  <c r="A9943" i="9"/>
  <c r="A9942" i="9"/>
  <c r="A9941" i="9"/>
  <c r="A9940" i="9"/>
  <c r="A9939" i="9"/>
  <c r="A9938" i="9"/>
  <c r="A9937" i="9"/>
  <c r="A9936" i="9"/>
  <c r="A9935" i="9"/>
  <c r="A9934" i="9"/>
  <c r="A9933" i="9"/>
  <c r="A9932" i="9"/>
  <c r="A9931" i="9"/>
  <c r="A9930" i="9"/>
  <c r="A9929" i="9"/>
  <c r="A9928" i="9"/>
  <c r="A9927" i="9"/>
  <c r="A9926" i="9"/>
  <c r="A9925" i="9"/>
  <c r="A9924" i="9"/>
  <c r="A9923" i="9"/>
  <c r="A9922" i="9"/>
  <c r="A9921" i="9"/>
  <c r="A9920" i="9"/>
  <c r="A9919" i="9"/>
  <c r="A9918" i="9"/>
  <c r="A9917" i="9"/>
  <c r="A9916" i="9"/>
  <c r="A9915" i="9"/>
  <c r="A9914" i="9"/>
  <c r="A9913" i="9"/>
  <c r="A9912" i="9"/>
  <c r="A9911" i="9"/>
  <c r="A9910" i="9"/>
  <c r="A9909" i="9"/>
  <c r="A9908" i="9"/>
  <c r="A9907" i="9"/>
  <c r="A9906" i="9"/>
  <c r="A9905" i="9"/>
  <c r="A9904" i="9"/>
  <c r="A9903" i="9"/>
  <c r="A9902" i="9"/>
  <c r="A9901" i="9"/>
  <c r="A9900" i="9"/>
  <c r="A9899" i="9"/>
  <c r="A9898" i="9"/>
  <c r="A9897" i="9"/>
  <c r="A9896" i="9"/>
  <c r="A9895" i="9"/>
  <c r="A9894" i="9"/>
  <c r="A9893" i="9"/>
  <c r="A9892" i="9"/>
  <c r="A9891" i="9"/>
  <c r="A9890" i="9"/>
  <c r="A9889" i="9"/>
  <c r="A9888" i="9"/>
  <c r="A9887" i="9"/>
  <c r="A9886" i="9"/>
  <c r="A9885" i="9"/>
  <c r="A9884" i="9"/>
  <c r="A9883" i="9"/>
  <c r="A9882" i="9"/>
  <c r="A9881" i="9"/>
  <c r="A9880" i="9"/>
  <c r="A9879" i="9"/>
  <c r="A9878" i="9"/>
  <c r="A9877" i="9"/>
  <c r="A9876" i="9"/>
  <c r="A9875" i="9"/>
  <c r="A9874" i="9"/>
  <c r="A9873" i="9"/>
  <c r="A9872" i="9"/>
  <c r="A9871" i="9"/>
  <c r="A9870" i="9"/>
  <c r="A9869" i="9"/>
  <c r="A9868" i="9"/>
  <c r="A9867" i="9"/>
  <c r="A9866" i="9"/>
  <c r="A9865" i="9"/>
  <c r="A9864" i="9"/>
  <c r="A9863" i="9"/>
  <c r="A9862" i="9"/>
  <c r="A9861" i="9"/>
  <c r="A9860" i="9"/>
  <c r="A9859" i="9"/>
  <c r="A9858" i="9"/>
  <c r="A9857" i="9"/>
  <c r="A9856" i="9"/>
  <c r="A9855" i="9"/>
  <c r="A9854" i="9"/>
  <c r="A9853" i="9"/>
  <c r="A9852" i="9"/>
  <c r="A9851" i="9"/>
  <c r="A9850" i="9"/>
  <c r="A9849" i="9"/>
  <c r="A9848" i="9"/>
  <c r="A9847" i="9"/>
  <c r="A9846" i="9"/>
  <c r="A9845" i="9"/>
  <c r="A9844" i="9"/>
  <c r="A9843" i="9"/>
  <c r="A9842" i="9"/>
  <c r="A9841" i="9"/>
  <c r="A9840" i="9"/>
  <c r="A9839" i="9"/>
  <c r="A9838" i="9"/>
  <c r="A9837" i="9"/>
  <c r="A9836" i="9"/>
  <c r="A9835" i="9"/>
  <c r="A9834" i="9"/>
  <c r="A9833" i="9"/>
  <c r="A9832" i="9"/>
  <c r="A9831" i="9"/>
  <c r="A9830" i="9"/>
  <c r="A9829" i="9"/>
  <c r="A9828" i="9"/>
  <c r="A9827" i="9"/>
  <c r="A9826" i="9"/>
  <c r="A9825" i="9"/>
  <c r="A9824" i="9"/>
  <c r="A9823" i="9"/>
  <c r="A9822" i="9"/>
  <c r="A9821" i="9"/>
  <c r="A9820" i="9"/>
  <c r="A9819" i="9"/>
  <c r="A9818" i="9"/>
  <c r="A9817" i="9"/>
  <c r="A9816" i="9"/>
  <c r="A9815" i="9"/>
  <c r="A9814" i="9"/>
  <c r="A9813" i="9"/>
  <c r="A9812" i="9"/>
  <c r="A9811" i="9"/>
  <c r="A9810" i="9"/>
  <c r="A9809" i="9"/>
  <c r="A9808" i="9"/>
  <c r="A9807" i="9"/>
  <c r="A9806" i="9"/>
  <c r="A9805" i="9"/>
  <c r="A9804" i="9"/>
  <c r="A9803" i="9"/>
  <c r="A9802" i="9"/>
  <c r="A9801" i="9"/>
  <c r="A9800" i="9"/>
  <c r="A9799" i="9"/>
  <c r="A9798" i="9"/>
  <c r="A9797" i="9"/>
  <c r="A9796" i="9"/>
  <c r="A9795" i="9"/>
  <c r="A9794" i="9"/>
  <c r="A9793" i="9"/>
  <c r="A9792" i="9"/>
  <c r="A9791" i="9"/>
  <c r="A9790" i="9"/>
  <c r="A9789" i="9"/>
  <c r="A9788" i="9"/>
  <c r="A9787" i="9"/>
  <c r="A9786" i="9"/>
  <c r="A9785" i="9"/>
  <c r="A9784" i="9"/>
  <c r="A9783" i="9"/>
  <c r="A9782" i="9"/>
  <c r="A9781" i="9"/>
  <c r="A9780" i="9"/>
  <c r="A9779" i="9"/>
  <c r="A9778" i="9"/>
  <c r="A9777" i="9"/>
  <c r="A9776" i="9"/>
  <c r="A9775" i="9"/>
  <c r="A9774" i="9"/>
  <c r="A9773" i="9"/>
  <c r="A9772" i="9"/>
  <c r="A9771" i="9"/>
  <c r="A9770" i="9"/>
  <c r="A9769" i="9"/>
  <c r="A9768" i="9"/>
  <c r="A9767" i="9"/>
  <c r="A9766" i="9"/>
  <c r="A9765" i="9"/>
  <c r="A9764" i="9"/>
  <c r="A9763" i="9"/>
  <c r="A9762" i="9"/>
  <c r="A9761" i="9"/>
  <c r="A9760" i="9"/>
  <c r="A9759" i="9"/>
  <c r="A9758" i="9"/>
  <c r="A9757" i="9"/>
  <c r="A9756" i="9"/>
  <c r="A9755" i="9"/>
  <c r="A9754" i="9"/>
  <c r="A9753" i="9"/>
  <c r="A9752" i="9"/>
  <c r="A9751" i="9"/>
  <c r="A9750" i="9"/>
  <c r="A9749" i="9"/>
  <c r="A9748" i="9"/>
  <c r="A9747" i="9"/>
  <c r="A9746" i="9"/>
  <c r="A9745" i="9"/>
  <c r="A9744" i="9"/>
  <c r="A9743" i="9"/>
  <c r="A9742" i="9"/>
  <c r="A9741" i="9"/>
  <c r="A9740" i="9"/>
  <c r="A9739" i="9"/>
  <c r="A9738" i="9"/>
  <c r="A9737" i="9"/>
  <c r="A9736" i="9"/>
  <c r="A9735" i="9"/>
  <c r="A9734" i="9"/>
  <c r="A9733" i="9"/>
  <c r="A9732" i="9"/>
  <c r="A9731" i="9"/>
  <c r="A9730" i="9"/>
  <c r="A9729" i="9"/>
  <c r="A9728" i="9"/>
  <c r="A9727" i="9"/>
  <c r="A9726" i="9"/>
  <c r="A9725" i="9"/>
  <c r="A9724" i="9"/>
  <c r="A9723" i="9"/>
  <c r="A9722" i="9"/>
  <c r="A9721" i="9"/>
  <c r="A9720" i="9"/>
  <c r="A9719" i="9"/>
  <c r="A9718" i="9"/>
  <c r="A9717" i="9"/>
  <c r="A9716" i="9"/>
  <c r="A9715" i="9"/>
  <c r="A9714" i="9"/>
  <c r="A9713" i="9"/>
  <c r="A9712" i="9"/>
  <c r="A9711" i="9"/>
  <c r="A9710" i="9"/>
  <c r="A9709" i="9"/>
  <c r="A9708" i="9"/>
  <c r="A9707" i="9"/>
  <c r="A9706" i="9"/>
  <c r="A9705" i="9"/>
  <c r="A9704" i="9"/>
  <c r="A9703" i="9"/>
  <c r="A9702" i="9"/>
  <c r="A9701" i="9"/>
  <c r="A9700" i="9"/>
  <c r="A9699" i="9"/>
  <c r="A9698" i="9"/>
  <c r="A9697" i="9"/>
  <c r="A9696" i="9"/>
  <c r="A9695" i="9"/>
  <c r="A9694" i="9"/>
  <c r="A9693" i="9"/>
  <c r="A9692" i="9"/>
  <c r="A9691" i="9"/>
  <c r="A9690" i="9"/>
  <c r="A9689" i="9"/>
  <c r="A9688" i="9"/>
  <c r="A9687" i="9"/>
  <c r="A9686" i="9"/>
  <c r="A9685" i="9"/>
  <c r="A9684" i="9"/>
  <c r="A9683" i="9"/>
  <c r="A9682" i="9"/>
  <c r="A9681" i="9"/>
  <c r="A9680" i="9"/>
  <c r="A9679" i="9"/>
  <c r="A9678" i="9"/>
  <c r="A9677" i="9"/>
  <c r="A9676" i="9"/>
  <c r="A9675" i="9"/>
  <c r="A9674" i="9"/>
  <c r="A9673" i="9"/>
  <c r="A9672" i="9"/>
  <c r="A9671" i="9"/>
  <c r="A9670" i="9"/>
  <c r="A9669" i="9"/>
  <c r="A9668" i="9"/>
  <c r="A9667" i="9"/>
  <c r="A9666" i="9"/>
  <c r="A9665" i="9"/>
  <c r="A9664" i="9"/>
  <c r="A9663" i="9"/>
  <c r="A9662" i="9"/>
  <c r="A9661" i="9"/>
  <c r="A9660" i="9"/>
  <c r="A9659" i="9"/>
  <c r="A9658" i="9"/>
  <c r="A9657" i="9"/>
  <c r="A9656" i="9"/>
  <c r="A9655" i="9"/>
  <c r="A9654" i="9"/>
  <c r="A9653" i="9"/>
  <c r="A9652" i="9"/>
  <c r="A9651" i="9"/>
  <c r="A9650" i="9"/>
  <c r="A9649" i="9"/>
  <c r="A9648" i="9"/>
  <c r="A9647" i="9"/>
  <c r="A9646" i="9"/>
  <c r="A9645" i="9"/>
  <c r="A9644" i="9"/>
  <c r="A9643" i="9"/>
  <c r="A9642" i="9"/>
  <c r="A9641" i="9"/>
  <c r="A9640" i="9"/>
  <c r="A9639" i="9"/>
  <c r="A9638" i="9"/>
  <c r="A9637" i="9"/>
  <c r="A9636" i="9"/>
  <c r="A9635" i="9"/>
  <c r="A9634" i="9"/>
  <c r="A9633" i="9"/>
  <c r="A9632" i="9"/>
  <c r="A9631" i="9"/>
  <c r="A9630" i="9"/>
  <c r="A9629" i="9"/>
  <c r="A9628" i="9"/>
  <c r="A9627" i="9"/>
  <c r="A9626" i="9"/>
  <c r="A9625" i="9"/>
  <c r="A9624" i="9"/>
  <c r="A9623" i="9"/>
  <c r="A9622" i="9"/>
  <c r="A9621" i="9"/>
  <c r="A9620" i="9"/>
  <c r="A9619" i="9"/>
  <c r="A9618" i="9"/>
  <c r="A9617" i="9"/>
  <c r="A9616" i="9"/>
  <c r="A9615" i="9"/>
  <c r="A9614" i="9"/>
  <c r="A9613" i="9"/>
  <c r="A9612" i="9"/>
  <c r="A9611" i="9"/>
  <c r="A9610" i="9"/>
  <c r="A9609" i="9"/>
  <c r="A9608" i="9"/>
  <c r="A9607" i="9"/>
  <c r="A9606" i="9"/>
  <c r="A9605" i="9"/>
  <c r="A9604" i="9"/>
  <c r="A9603" i="9"/>
  <c r="A9602" i="9"/>
  <c r="A9601" i="9"/>
  <c r="A9600" i="9"/>
  <c r="A9599" i="9"/>
  <c r="A9598" i="9"/>
  <c r="A9597" i="9"/>
  <c r="A9596" i="9"/>
  <c r="A9595" i="9"/>
  <c r="A9594" i="9"/>
  <c r="A9593" i="9"/>
  <c r="A9592" i="9"/>
  <c r="A9591" i="9"/>
  <c r="A9590" i="9"/>
  <c r="A9589" i="9"/>
  <c r="A9588" i="9"/>
  <c r="A9587" i="9"/>
  <c r="A9586" i="9"/>
  <c r="A9585" i="9"/>
  <c r="A9584" i="9"/>
  <c r="A9583" i="9"/>
  <c r="A9582" i="9"/>
  <c r="A9581" i="9"/>
  <c r="A9580" i="9"/>
  <c r="A9579" i="9"/>
  <c r="A9578" i="9"/>
  <c r="A9577" i="9"/>
  <c r="A9576" i="9"/>
  <c r="A9575" i="9"/>
  <c r="A9574" i="9"/>
  <c r="A9573" i="9"/>
  <c r="A9572" i="9"/>
  <c r="A9571" i="9"/>
  <c r="A9570" i="9"/>
  <c r="A9569" i="9"/>
  <c r="A9568" i="9"/>
  <c r="A9567" i="9"/>
  <c r="A9566" i="9"/>
  <c r="A9565" i="9"/>
  <c r="A9564" i="9"/>
  <c r="A9563" i="9"/>
  <c r="A9562" i="9"/>
  <c r="A9561" i="9"/>
  <c r="A9560" i="9"/>
  <c r="A9559" i="9"/>
  <c r="A9558" i="9"/>
  <c r="A9557" i="9"/>
  <c r="A9556" i="9"/>
  <c r="A9555" i="9"/>
  <c r="A9554" i="9"/>
  <c r="A9553" i="9"/>
  <c r="A9552" i="9"/>
  <c r="A9551" i="9"/>
  <c r="A9550" i="9"/>
  <c r="A9549" i="9"/>
  <c r="A9548" i="9"/>
  <c r="A9547" i="9"/>
  <c r="A9546" i="9"/>
  <c r="A9545" i="9"/>
  <c r="A9544" i="9"/>
  <c r="A9543" i="9"/>
  <c r="A9542" i="9"/>
  <c r="A9541" i="9"/>
  <c r="A9540" i="9"/>
  <c r="A9539" i="9"/>
  <c r="A9538" i="9"/>
  <c r="A9537" i="9"/>
  <c r="A9536" i="9"/>
  <c r="A9535" i="9"/>
  <c r="A9534" i="9"/>
  <c r="A9533" i="9"/>
  <c r="A9532" i="9"/>
  <c r="A9531" i="9"/>
  <c r="A9530" i="9"/>
  <c r="A9529" i="9"/>
  <c r="A9528" i="9"/>
  <c r="A9527" i="9"/>
  <c r="A9526" i="9"/>
  <c r="A9525" i="9"/>
  <c r="A9524" i="9"/>
  <c r="A9523" i="9"/>
  <c r="A9522" i="9"/>
  <c r="A9521" i="9"/>
  <c r="A9520" i="9"/>
  <c r="A9519" i="9"/>
  <c r="A9518" i="9"/>
  <c r="A9517" i="9"/>
  <c r="A9516" i="9"/>
  <c r="A9515" i="9"/>
  <c r="A9514" i="9"/>
  <c r="A9513" i="9"/>
  <c r="A9512" i="9"/>
  <c r="A9511" i="9"/>
  <c r="A9510" i="9"/>
  <c r="A9509" i="9"/>
  <c r="A9508" i="9"/>
  <c r="A9507" i="9"/>
  <c r="A9506" i="9"/>
  <c r="A9505" i="9"/>
  <c r="A9504" i="9"/>
  <c r="A9503" i="9"/>
  <c r="A9502" i="9"/>
  <c r="A9501" i="9"/>
  <c r="A9500" i="9"/>
  <c r="A9499" i="9"/>
  <c r="A9498" i="9"/>
  <c r="A9497" i="9"/>
  <c r="A9496" i="9"/>
  <c r="A9495" i="9"/>
  <c r="A9494" i="9"/>
  <c r="A9493" i="9"/>
  <c r="A9492" i="9"/>
  <c r="A9491" i="9"/>
  <c r="A9490" i="9"/>
  <c r="A9489" i="9"/>
  <c r="A9488" i="9"/>
  <c r="A9487" i="9"/>
  <c r="A9486" i="9"/>
  <c r="A9485" i="9"/>
  <c r="A9484" i="9"/>
  <c r="A9483" i="9"/>
  <c r="A9482" i="9"/>
  <c r="A9481" i="9"/>
  <c r="A9480" i="9"/>
  <c r="A9479" i="9"/>
  <c r="A9478" i="9"/>
  <c r="A9477" i="9"/>
  <c r="A9476" i="9"/>
  <c r="A9475" i="9"/>
  <c r="A9474" i="9"/>
  <c r="A9473" i="9"/>
  <c r="A9472" i="9"/>
  <c r="A9471" i="9"/>
  <c r="A9470" i="9"/>
  <c r="A9469" i="9"/>
  <c r="A9468" i="9"/>
  <c r="A9467" i="9"/>
  <c r="A9466" i="9"/>
  <c r="A9465" i="9"/>
  <c r="A9464" i="9"/>
  <c r="A9463" i="9"/>
  <c r="A9462" i="9"/>
  <c r="A9461" i="9"/>
  <c r="A9460" i="9"/>
  <c r="A9459" i="9"/>
  <c r="A9458" i="9"/>
  <c r="A9457" i="9"/>
  <c r="A9456" i="9"/>
  <c r="A9455" i="9"/>
  <c r="A9454" i="9"/>
  <c r="A9453" i="9"/>
  <c r="A9452" i="9"/>
  <c r="A9451" i="9"/>
  <c r="A9450" i="9"/>
  <c r="A9449" i="9"/>
  <c r="A9448" i="9"/>
  <c r="A9447" i="9"/>
  <c r="A9446" i="9"/>
  <c r="A9445" i="9"/>
  <c r="A9444" i="9"/>
  <c r="A9443" i="9"/>
  <c r="A9442" i="9"/>
  <c r="A9441" i="9"/>
  <c r="A9440" i="9"/>
  <c r="A9439" i="9"/>
  <c r="A9438" i="9"/>
  <c r="A9437" i="9"/>
  <c r="A9436" i="9"/>
  <c r="A9435" i="9"/>
  <c r="A9434" i="9"/>
  <c r="A9433" i="9"/>
  <c r="A9432" i="9"/>
  <c r="A9431" i="9"/>
  <c r="A9430" i="9"/>
  <c r="A9429" i="9"/>
  <c r="A9428" i="9"/>
  <c r="A9427" i="9"/>
  <c r="A9426" i="9"/>
  <c r="A9425" i="9"/>
  <c r="A9424" i="9"/>
  <c r="A9423" i="9"/>
  <c r="A9422" i="9"/>
  <c r="A9421" i="9"/>
  <c r="A9420" i="9"/>
  <c r="A9419" i="9"/>
  <c r="A9418" i="9"/>
  <c r="A9417" i="9"/>
  <c r="A9416" i="9"/>
  <c r="A9415" i="9"/>
  <c r="A9414" i="9"/>
  <c r="A9413" i="9"/>
  <c r="A9412" i="9"/>
  <c r="A9411" i="9"/>
  <c r="A9410" i="9"/>
  <c r="A9409" i="9"/>
  <c r="A9408" i="9"/>
  <c r="A9407" i="9"/>
  <c r="A9406" i="9"/>
  <c r="A9405" i="9"/>
  <c r="A9404" i="9"/>
  <c r="A9403" i="9"/>
  <c r="A9402" i="9"/>
  <c r="A9401" i="9"/>
  <c r="A9400" i="9"/>
  <c r="A9399" i="9"/>
  <c r="A9398" i="9"/>
  <c r="A9397" i="9"/>
  <c r="A9396" i="9"/>
  <c r="A9395" i="9"/>
  <c r="A9394" i="9"/>
  <c r="A9393" i="9"/>
  <c r="A9392" i="9"/>
  <c r="A9391" i="9"/>
  <c r="A9390" i="9"/>
  <c r="A9389" i="9"/>
  <c r="A9388" i="9"/>
  <c r="A9387" i="9"/>
  <c r="A9386" i="9"/>
  <c r="A9385" i="9"/>
  <c r="A9384" i="9"/>
  <c r="A9383" i="9"/>
  <c r="A9382" i="9"/>
  <c r="A9381" i="9"/>
  <c r="A9380" i="9"/>
  <c r="A9379" i="9"/>
  <c r="A9378" i="9"/>
  <c r="A9377" i="9"/>
  <c r="A9376" i="9"/>
  <c r="A9375" i="9"/>
  <c r="A9374" i="9"/>
  <c r="A9373" i="9"/>
  <c r="A9372" i="9"/>
  <c r="A9371" i="9"/>
  <c r="A9370" i="9"/>
  <c r="A9369" i="9"/>
  <c r="A9368" i="9"/>
  <c r="A9367" i="9"/>
  <c r="A9366" i="9"/>
  <c r="A9365" i="9"/>
  <c r="A9364" i="9"/>
  <c r="A9363" i="9"/>
  <c r="A9362" i="9"/>
  <c r="A9361" i="9"/>
  <c r="A9360" i="9"/>
  <c r="A9359" i="9"/>
  <c r="A9358" i="9"/>
  <c r="A9357" i="9"/>
  <c r="A9356" i="9"/>
  <c r="A9355" i="9"/>
  <c r="A9354" i="9"/>
  <c r="A9353" i="9"/>
  <c r="A9352" i="9"/>
  <c r="A9351" i="9"/>
  <c r="A9350" i="9"/>
  <c r="A9349" i="9"/>
  <c r="A9348" i="9"/>
  <c r="A9347" i="9"/>
  <c r="A9346" i="9"/>
  <c r="A9345" i="9"/>
  <c r="A9344" i="9"/>
  <c r="A9343" i="9"/>
  <c r="A9342" i="9"/>
  <c r="A9341" i="9"/>
  <c r="A9340" i="9"/>
  <c r="A9339" i="9"/>
  <c r="A9338" i="9"/>
  <c r="A9337" i="9"/>
  <c r="A9336" i="9"/>
  <c r="A9335" i="9"/>
  <c r="A9334" i="9"/>
  <c r="A9333" i="9"/>
  <c r="A9332" i="9"/>
  <c r="A9331" i="9"/>
  <c r="A9330" i="9"/>
  <c r="A9329" i="9"/>
  <c r="A9328" i="9"/>
  <c r="A9327" i="9"/>
  <c r="A9326" i="9"/>
  <c r="A9325" i="9"/>
  <c r="A9324" i="9"/>
  <c r="A9323" i="9"/>
  <c r="A9322" i="9"/>
  <c r="A9321" i="9"/>
  <c r="A9320" i="9"/>
  <c r="A9319" i="9"/>
  <c r="A9318" i="9"/>
  <c r="A9317" i="9"/>
  <c r="A9316" i="9"/>
  <c r="A9315" i="9"/>
  <c r="A9314" i="9"/>
  <c r="A9313" i="9"/>
  <c r="A9312" i="9"/>
  <c r="A9311" i="9"/>
  <c r="A9310" i="9"/>
  <c r="A9309" i="9"/>
  <c r="A9308" i="9"/>
  <c r="A9307" i="9"/>
  <c r="A9306" i="9"/>
  <c r="A9305" i="9"/>
  <c r="A9304" i="9"/>
  <c r="A9303" i="9"/>
  <c r="A9302" i="9"/>
  <c r="A9301" i="9"/>
  <c r="A9300" i="9"/>
  <c r="A9299" i="9"/>
  <c r="A9298" i="9"/>
  <c r="A9297" i="9"/>
  <c r="A9296" i="9"/>
  <c r="A9295" i="9"/>
  <c r="A9294" i="9"/>
  <c r="A9293" i="9"/>
  <c r="A9292" i="9"/>
  <c r="A9291" i="9"/>
  <c r="A9290" i="9"/>
  <c r="A9289" i="9"/>
  <c r="A9288" i="9"/>
  <c r="A9287" i="9"/>
  <c r="A9286" i="9"/>
  <c r="A9285" i="9"/>
  <c r="A9284" i="9"/>
  <c r="A9283" i="9"/>
  <c r="A9282" i="9"/>
  <c r="A9281" i="9"/>
  <c r="A9280" i="9"/>
  <c r="A9279" i="9"/>
  <c r="A9278" i="9"/>
  <c r="A9277" i="9"/>
  <c r="A9276" i="9"/>
  <c r="A9275" i="9"/>
  <c r="A9274" i="9"/>
  <c r="A9273" i="9"/>
  <c r="A9272" i="9"/>
  <c r="A9271" i="9"/>
  <c r="A9270" i="9"/>
  <c r="A9269" i="9"/>
  <c r="A9268" i="9"/>
  <c r="A9267" i="9"/>
  <c r="A9266" i="9"/>
  <c r="A9265" i="9"/>
  <c r="A9264" i="9"/>
  <c r="A9263" i="9"/>
  <c r="A9262" i="9"/>
  <c r="A9261" i="9"/>
  <c r="A9260" i="9"/>
  <c r="A9259" i="9"/>
  <c r="A9258" i="9"/>
  <c r="A9257" i="9"/>
  <c r="A9256" i="9"/>
  <c r="A9255" i="9"/>
  <c r="A9254" i="9"/>
  <c r="A9253" i="9"/>
  <c r="A9252" i="9"/>
  <c r="A9251" i="9"/>
  <c r="A9250" i="9"/>
  <c r="A9249" i="9"/>
  <c r="A9248" i="9"/>
  <c r="A9247" i="9"/>
  <c r="A9246" i="9"/>
  <c r="A9245" i="9"/>
  <c r="A9244" i="9"/>
  <c r="A9243" i="9"/>
  <c r="A9242" i="9"/>
  <c r="A9241" i="9"/>
  <c r="A9240" i="9"/>
  <c r="A9239" i="9"/>
  <c r="A9238" i="9"/>
  <c r="A9237" i="9"/>
  <c r="A9236" i="9"/>
  <c r="A9235" i="9"/>
  <c r="A9234" i="9"/>
  <c r="A9233" i="9"/>
  <c r="A9232" i="9"/>
  <c r="A9231" i="9"/>
  <c r="A9230" i="9"/>
  <c r="A9229" i="9"/>
  <c r="A9228" i="9"/>
  <c r="A9227" i="9"/>
  <c r="A9226" i="9"/>
  <c r="A9225" i="9"/>
  <c r="A9224" i="9"/>
  <c r="A9223" i="9"/>
  <c r="A9222" i="9"/>
  <c r="A9221" i="9"/>
  <c r="A9220" i="9"/>
  <c r="A9219" i="9"/>
  <c r="A9218" i="9"/>
  <c r="A9217" i="9"/>
  <c r="A9216" i="9"/>
  <c r="A9215" i="9"/>
  <c r="A9214" i="9"/>
  <c r="A9213" i="9"/>
  <c r="A9212" i="9"/>
  <c r="A9211" i="9"/>
  <c r="A9210" i="9"/>
  <c r="A9209" i="9"/>
  <c r="A9208" i="9"/>
  <c r="A9207" i="9"/>
  <c r="A9206" i="9"/>
  <c r="A9205" i="9"/>
  <c r="A9204" i="9"/>
  <c r="A9203" i="9"/>
  <c r="A9202" i="9"/>
  <c r="A9201" i="9"/>
  <c r="A9200" i="9"/>
  <c r="A9199" i="9"/>
  <c r="A9198" i="9"/>
  <c r="A9197" i="9"/>
  <c r="A9196" i="9"/>
  <c r="A9195" i="9"/>
  <c r="A9194" i="9"/>
  <c r="A9193" i="9"/>
  <c r="A9192" i="9"/>
  <c r="A9191" i="9"/>
  <c r="A9190" i="9"/>
  <c r="A9189" i="9"/>
  <c r="A9188" i="9"/>
  <c r="A9187" i="9"/>
  <c r="A9186" i="9"/>
  <c r="A9185" i="9"/>
  <c r="A9184" i="9"/>
  <c r="A9183" i="9"/>
  <c r="A9182" i="9"/>
  <c r="A9181" i="9"/>
  <c r="A9180" i="9"/>
  <c r="A9179" i="9"/>
  <c r="A9178" i="9"/>
  <c r="A9177" i="9"/>
  <c r="A9176" i="9"/>
  <c r="A9175" i="9"/>
  <c r="A9174" i="9"/>
  <c r="A9173" i="9"/>
  <c r="A9172" i="9"/>
  <c r="A9171" i="9"/>
  <c r="A9170" i="9"/>
  <c r="A9169" i="9"/>
  <c r="A9168" i="9"/>
  <c r="A9167" i="9"/>
  <c r="A9166" i="9"/>
  <c r="A9165" i="9"/>
  <c r="A9164" i="9"/>
  <c r="A9163" i="9"/>
  <c r="A9162" i="9"/>
  <c r="A9161" i="9"/>
  <c r="A9160" i="9"/>
  <c r="A9159" i="9"/>
  <c r="A9158" i="9"/>
  <c r="A9157" i="9"/>
  <c r="A9156" i="9"/>
  <c r="A9155" i="9"/>
  <c r="A9154" i="9"/>
  <c r="A9153" i="9"/>
  <c r="A9152" i="9"/>
  <c r="A9151" i="9"/>
  <c r="A9150" i="9"/>
  <c r="A9149" i="9"/>
  <c r="A9148" i="9"/>
  <c r="A9147" i="9"/>
  <c r="A9146" i="9"/>
  <c r="A9145" i="9"/>
  <c r="A9144" i="9"/>
  <c r="A9143" i="9"/>
  <c r="A9142" i="9"/>
  <c r="A9141" i="9"/>
  <c r="A9140" i="9"/>
  <c r="A9139" i="9"/>
  <c r="A9138" i="9"/>
  <c r="A9137" i="9"/>
  <c r="A9136" i="9"/>
  <c r="A9135" i="9"/>
  <c r="A9134" i="9"/>
  <c r="A9133" i="9"/>
  <c r="A9132" i="9"/>
  <c r="A9131" i="9"/>
  <c r="A9130" i="9"/>
  <c r="A9129" i="9"/>
  <c r="A9128" i="9"/>
  <c r="A9127" i="9"/>
  <c r="A9126" i="9"/>
  <c r="A9125" i="9"/>
  <c r="A9124" i="9"/>
  <c r="A9123" i="9"/>
  <c r="A9122" i="9"/>
  <c r="A9121" i="9"/>
  <c r="A9120" i="9"/>
  <c r="A9119" i="9"/>
  <c r="A9118" i="9"/>
  <c r="A9117" i="9"/>
  <c r="A9116" i="9"/>
  <c r="A9115" i="9"/>
  <c r="A9114" i="9"/>
  <c r="A9113" i="9"/>
  <c r="A9112" i="9"/>
  <c r="A9111" i="9"/>
  <c r="A9110" i="9"/>
  <c r="A9109" i="9"/>
  <c r="A9108" i="9"/>
  <c r="A9107" i="9"/>
  <c r="A9106" i="9"/>
  <c r="A9105" i="9"/>
  <c r="A9104" i="9"/>
  <c r="A9103" i="9"/>
  <c r="A9102" i="9"/>
  <c r="A9101" i="9"/>
  <c r="A9100" i="9"/>
  <c r="A9099" i="9"/>
  <c r="A9098" i="9"/>
  <c r="A9097" i="9"/>
  <c r="A9096" i="9"/>
  <c r="A9095" i="9"/>
  <c r="A9094" i="9"/>
  <c r="A9093" i="9"/>
  <c r="A9092" i="9"/>
  <c r="A9091" i="9"/>
  <c r="A9090" i="9"/>
  <c r="A9089" i="9"/>
  <c r="A9088" i="9"/>
  <c r="A9087" i="9"/>
  <c r="A9086" i="9"/>
  <c r="A9085" i="9"/>
  <c r="A9084" i="9"/>
  <c r="A9083" i="9"/>
  <c r="A9082" i="9"/>
  <c r="A9081" i="9"/>
  <c r="A9080" i="9"/>
  <c r="A9079" i="9"/>
  <c r="A9078" i="9"/>
  <c r="A9077" i="9"/>
  <c r="A9076" i="9"/>
  <c r="A9075" i="9"/>
  <c r="A9074" i="9"/>
  <c r="A9073" i="9"/>
  <c r="A9072" i="9"/>
  <c r="A9071" i="9"/>
  <c r="A9070" i="9"/>
  <c r="A9069" i="9"/>
  <c r="A9068" i="9"/>
  <c r="A9067" i="9"/>
  <c r="A9066" i="9"/>
  <c r="A9065" i="9"/>
  <c r="A9064" i="9"/>
  <c r="A9063" i="9"/>
  <c r="A9062" i="9"/>
  <c r="A9061" i="9"/>
  <c r="A9060" i="9"/>
  <c r="A9059" i="9"/>
  <c r="A9058" i="9"/>
  <c r="A9057" i="9"/>
  <c r="A9056" i="9"/>
  <c r="A9055" i="9"/>
  <c r="A9054" i="9"/>
  <c r="A9053" i="9"/>
  <c r="A9052" i="9"/>
  <c r="A9051" i="9"/>
  <c r="A9050" i="9"/>
  <c r="A9049" i="9"/>
  <c r="A9048" i="9"/>
  <c r="A9047" i="9"/>
  <c r="A9046" i="9"/>
  <c r="A9045" i="9"/>
  <c r="A9044" i="9"/>
  <c r="A9043" i="9"/>
  <c r="A9042" i="9"/>
  <c r="A9041" i="9"/>
  <c r="A9040" i="9"/>
  <c r="A9039" i="9"/>
  <c r="A9038" i="9"/>
  <c r="A9037" i="9"/>
  <c r="A9036" i="9"/>
  <c r="A9035" i="9"/>
  <c r="A9034" i="9"/>
  <c r="A9033" i="9"/>
  <c r="A9032" i="9"/>
  <c r="A9031" i="9"/>
  <c r="A9030" i="9"/>
  <c r="A9029" i="9"/>
  <c r="A9028" i="9"/>
  <c r="A9027" i="9"/>
  <c r="A9026" i="9"/>
  <c r="A9025" i="9"/>
  <c r="A9024" i="9"/>
  <c r="A9023" i="9"/>
  <c r="A9022" i="9"/>
  <c r="A9021" i="9"/>
  <c r="A9020" i="9"/>
  <c r="A9019" i="9"/>
  <c r="A9018" i="9"/>
  <c r="A9017" i="9"/>
  <c r="A9016" i="9"/>
  <c r="A9015" i="9"/>
  <c r="A9014" i="9"/>
  <c r="A9013" i="9"/>
  <c r="A9012" i="9"/>
  <c r="A9011" i="9"/>
  <c r="A9010" i="9"/>
  <c r="A9009" i="9"/>
  <c r="A9008" i="9"/>
  <c r="A9007" i="9"/>
  <c r="A9006" i="9"/>
  <c r="A9005" i="9"/>
  <c r="A9004" i="9"/>
  <c r="A9003" i="9"/>
  <c r="A9002" i="9"/>
  <c r="A9001" i="9"/>
  <c r="A9000" i="9"/>
  <c r="A8999" i="9"/>
  <c r="A8998" i="9"/>
  <c r="A8997" i="9"/>
  <c r="A8996" i="9"/>
  <c r="A8995" i="9"/>
  <c r="A8994" i="9"/>
  <c r="A8993" i="9"/>
  <c r="A8992" i="9"/>
  <c r="A8991" i="9"/>
  <c r="A8990" i="9"/>
  <c r="A8989" i="9"/>
  <c r="A8988" i="9"/>
  <c r="A8987" i="9"/>
  <c r="A8986" i="9"/>
  <c r="A8985" i="9"/>
  <c r="A8984" i="9"/>
  <c r="A8983" i="9"/>
  <c r="A8982" i="9"/>
  <c r="A8981" i="9"/>
  <c r="A8980" i="9"/>
  <c r="A8979" i="9"/>
  <c r="A8978" i="9"/>
  <c r="A8977" i="9"/>
  <c r="A8976" i="9"/>
  <c r="A8975" i="9"/>
  <c r="A8974" i="9"/>
  <c r="A8973" i="9"/>
  <c r="A8972" i="9"/>
  <c r="A8971" i="9"/>
  <c r="A8970" i="9"/>
  <c r="A8969" i="9"/>
  <c r="A8968" i="9"/>
  <c r="A8967" i="9"/>
  <c r="A8966" i="9"/>
  <c r="A8965" i="9"/>
  <c r="A8964" i="9"/>
  <c r="A8963" i="9"/>
  <c r="A8962" i="9"/>
  <c r="A8961" i="9"/>
  <c r="A8960" i="9"/>
  <c r="A8959" i="9"/>
  <c r="A8958" i="9"/>
  <c r="A8957" i="9"/>
  <c r="A8956" i="9"/>
  <c r="A8955" i="9"/>
  <c r="A8954" i="9"/>
  <c r="A8953" i="9"/>
  <c r="A8952" i="9"/>
  <c r="A8951" i="9"/>
  <c r="A8950" i="9"/>
  <c r="A8949" i="9"/>
  <c r="A8948" i="9"/>
  <c r="A8947" i="9"/>
  <c r="A8946" i="9"/>
  <c r="A8945" i="9"/>
  <c r="A8944" i="9"/>
  <c r="A8943" i="9"/>
  <c r="A8942" i="9"/>
  <c r="A8941" i="9"/>
  <c r="A8940" i="9"/>
  <c r="A8939" i="9"/>
  <c r="A8938" i="9"/>
  <c r="A8937" i="9"/>
  <c r="A8936" i="9"/>
  <c r="A8935" i="9"/>
  <c r="A8934" i="9"/>
  <c r="A8933" i="9"/>
  <c r="A8932" i="9"/>
  <c r="A8931" i="9"/>
  <c r="A8930" i="9"/>
  <c r="A8929" i="9"/>
  <c r="A8928" i="9"/>
  <c r="A8927" i="9"/>
  <c r="A8926" i="9"/>
  <c r="A8925" i="9"/>
  <c r="A8924" i="9"/>
  <c r="A8923" i="9"/>
  <c r="A8922" i="9"/>
  <c r="A8921" i="9"/>
  <c r="A8920" i="9"/>
  <c r="A8919" i="9"/>
  <c r="A8918" i="9"/>
  <c r="A8917" i="9"/>
  <c r="A8916" i="9"/>
  <c r="A8915" i="9"/>
  <c r="A8914" i="9"/>
  <c r="A8913" i="9"/>
  <c r="A8912" i="9"/>
  <c r="A8911" i="9"/>
  <c r="A8910" i="9"/>
  <c r="A8909" i="9"/>
  <c r="A8908" i="9"/>
  <c r="A8907" i="9"/>
  <c r="A8906" i="9"/>
  <c r="A8905" i="9"/>
  <c r="A8904" i="9"/>
  <c r="A8903" i="9"/>
  <c r="A8902" i="9"/>
  <c r="A8901" i="9"/>
  <c r="A8900" i="9"/>
  <c r="A8899" i="9"/>
  <c r="A8898" i="9"/>
  <c r="A8897" i="9"/>
  <c r="A8896" i="9"/>
  <c r="A8895" i="9"/>
  <c r="A8894" i="9"/>
  <c r="A8893" i="9"/>
  <c r="A8892" i="9"/>
  <c r="A8891" i="9"/>
  <c r="A8890" i="9"/>
  <c r="A8889" i="9"/>
  <c r="A8888" i="9"/>
  <c r="A8887" i="9"/>
  <c r="A8886" i="9"/>
  <c r="A8885" i="9"/>
  <c r="A8884" i="9"/>
  <c r="A8883" i="9"/>
  <c r="A8882" i="9"/>
  <c r="A8881" i="9"/>
  <c r="A8880" i="9"/>
  <c r="A8879" i="9"/>
  <c r="A8878" i="9"/>
  <c r="A8877" i="9"/>
  <c r="A8876" i="9"/>
  <c r="A8875" i="9"/>
  <c r="A8874" i="9"/>
  <c r="A8873" i="9"/>
  <c r="A8872" i="9"/>
  <c r="A8871" i="9"/>
  <c r="A8870" i="9"/>
  <c r="A8869" i="9"/>
  <c r="A8868" i="9"/>
  <c r="A8867" i="9"/>
  <c r="A8866" i="9"/>
  <c r="A8865" i="9"/>
  <c r="A8864" i="9"/>
  <c r="A8863" i="9"/>
  <c r="A8862" i="9"/>
  <c r="A8861" i="9"/>
  <c r="A8860" i="9"/>
  <c r="A8859" i="9"/>
  <c r="A8858" i="9"/>
  <c r="A8857" i="9"/>
  <c r="A8856" i="9"/>
  <c r="A8855" i="9"/>
  <c r="A8854" i="9"/>
  <c r="A8853" i="9"/>
  <c r="A8852" i="9"/>
  <c r="A8851" i="9"/>
  <c r="A8850" i="9"/>
  <c r="A8849" i="9"/>
  <c r="A8848" i="9"/>
  <c r="A8847" i="9"/>
  <c r="A8846" i="9"/>
  <c r="A8845" i="9"/>
  <c r="A8844" i="9"/>
  <c r="A8843" i="9"/>
  <c r="A8842" i="9"/>
  <c r="A8841" i="9"/>
  <c r="A8840" i="9"/>
  <c r="A8839" i="9"/>
  <c r="A8838" i="9"/>
  <c r="A8837" i="9"/>
  <c r="A8836" i="9"/>
  <c r="A8835" i="9"/>
  <c r="A8834" i="9"/>
  <c r="A8833" i="9"/>
  <c r="A8832" i="9"/>
  <c r="A8831" i="9"/>
  <c r="A8830" i="9"/>
  <c r="A8829" i="9"/>
  <c r="A8828" i="9"/>
  <c r="A8827" i="9"/>
  <c r="A8826" i="9"/>
  <c r="A8825" i="9"/>
  <c r="A8824" i="9"/>
  <c r="A8823" i="9"/>
  <c r="A8822" i="9"/>
  <c r="A8821" i="9"/>
  <c r="A8820" i="9"/>
  <c r="A8819" i="9"/>
  <c r="A8818" i="9"/>
  <c r="A8817" i="9"/>
  <c r="A8816" i="9"/>
  <c r="A8815" i="9"/>
  <c r="A8814" i="9"/>
  <c r="A8813" i="9"/>
  <c r="A8812" i="9"/>
  <c r="A8811" i="9"/>
  <c r="A8810" i="9"/>
  <c r="A8809" i="9"/>
  <c r="A8808" i="9"/>
  <c r="A8807" i="9"/>
  <c r="A8806" i="9"/>
  <c r="A8805" i="9"/>
  <c r="A8804" i="9"/>
  <c r="A8803" i="9"/>
  <c r="A8802" i="9"/>
  <c r="A8801" i="9"/>
  <c r="A8800" i="9"/>
  <c r="A8799" i="9"/>
  <c r="A8798" i="9"/>
  <c r="A8797" i="9"/>
  <c r="A8796" i="9"/>
  <c r="A8795" i="9"/>
  <c r="A8794" i="9"/>
  <c r="A8793" i="9"/>
  <c r="A8792" i="9"/>
  <c r="A8791" i="9"/>
  <c r="A8790" i="9"/>
  <c r="A8789" i="9"/>
  <c r="A8788" i="9"/>
  <c r="A8787" i="9"/>
  <c r="A8786" i="9"/>
  <c r="A8785" i="9"/>
  <c r="A8784" i="9"/>
  <c r="A8783" i="9"/>
  <c r="A8782" i="9"/>
  <c r="A8781" i="9"/>
  <c r="A8780" i="9"/>
  <c r="A8779" i="9"/>
  <c r="A8778" i="9"/>
  <c r="A8777" i="9"/>
  <c r="A8776" i="9"/>
  <c r="A8775" i="9"/>
  <c r="A8774" i="9"/>
  <c r="A8773" i="9"/>
  <c r="A8772" i="9"/>
  <c r="A8771" i="9"/>
  <c r="A8770" i="9"/>
  <c r="A8769" i="9"/>
  <c r="A8768" i="9"/>
  <c r="A8767" i="9"/>
  <c r="A8766" i="9"/>
  <c r="A8765" i="9"/>
  <c r="A8764" i="9"/>
  <c r="A8763" i="9"/>
  <c r="A8762" i="9"/>
  <c r="A8761" i="9"/>
  <c r="A8760" i="9"/>
  <c r="A8759" i="9"/>
  <c r="A8758" i="9"/>
  <c r="A8757" i="9"/>
  <c r="A8756" i="9"/>
  <c r="A8755" i="9"/>
  <c r="A8754" i="9"/>
  <c r="A8753" i="9"/>
  <c r="A8752" i="9"/>
  <c r="A8751" i="9"/>
  <c r="A8750" i="9"/>
  <c r="A8749" i="9"/>
  <c r="A8748" i="9"/>
  <c r="A8747" i="9"/>
  <c r="A8746" i="9"/>
  <c r="A8745" i="9"/>
  <c r="A8744" i="9"/>
  <c r="A8743" i="9"/>
  <c r="A8742" i="9"/>
  <c r="A8741" i="9"/>
  <c r="A8740" i="9"/>
  <c r="A8739" i="9"/>
  <c r="A8738" i="9"/>
  <c r="A8737" i="9"/>
  <c r="A8736" i="9"/>
  <c r="A8735" i="9"/>
  <c r="A8734" i="9"/>
  <c r="A8733" i="9"/>
  <c r="A8732" i="9"/>
  <c r="A8731" i="9"/>
  <c r="A8730" i="9"/>
  <c r="A8729" i="9"/>
  <c r="A8728" i="9"/>
  <c r="A8727" i="9"/>
  <c r="A8726" i="9"/>
  <c r="A8725" i="9"/>
  <c r="A8724" i="9"/>
  <c r="A8723" i="9"/>
  <c r="A8722" i="9"/>
  <c r="A8721" i="9"/>
  <c r="A8720" i="9"/>
  <c r="A8719" i="9"/>
  <c r="A8718" i="9"/>
  <c r="A8717" i="9"/>
  <c r="A8716" i="9"/>
  <c r="A8715" i="9"/>
  <c r="A8714" i="9"/>
  <c r="A8713" i="9"/>
  <c r="A8712" i="9"/>
  <c r="A8711" i="9"/>
  <c r="A8710" i="9"/>
  <c r="A8709" i="9"/>
  <c r="A8708" i="9"/>
  <c r="A8707" i="9"/>
  <c r="A8706" i="9"/>
  <c r="A8705" i="9"/>
  <c r="A8704" i="9"/>
  <c r="A8703" i="9"/>
  <c r="A8702" i="9"/>
  <c r="A8701" i="9"/>
  <c r="A8700" i="9"/>
  <c r="A8699" i="9"/>
  <c r="A8698" i="9"/>
  <c r="A8697" i="9"/>
  <c r="A8696" i="9"/>
  <c r="A8695" i="9"/>
  <c r="A8694" i="9"/>
  <c r="A8693" i="9"/>
  <c r="A8692" i="9"/>
  <c r="A8691" i="9"/>
  <c r="A8690" i="9"/>
  <c r="A8689" i="9"/>
  <c r="A8688" i="9"/>
  <c r="A8687" i="9"/>
  <c r="A8686" i="9"/>
  <c r="A8685" i="9"/>
  <c r="A8684" i="9"/>
  <c r="A8683" i="9"/>
  <c r="A8682" i="9"/>
  <c r="A8681" i="9"/>
  <c r="A8680" i="9"/>
  <c r="A8679" i="9"/>
  <c r="A8678" i="9"/>
  <c r="A8677" i="9"/>
  <c r="A8676" i="9"/>
  <c r="A8675" i="9"/>
  <c r="A8674" i="9"/>
  <c r="A8673" i="9"/>
  <c r="A8672" i="9"/>
  <c r="A8671" i="9"/>
  <c r="A8670" i="9"/>
  <c r="A8669" i="9"/>
  <c r="A8668" i="9"/>
  <c r="A8667" i="9"/>
  <c r="A8666" i="9"/>
  <c r="A8665" i="9"/>
  <c r="A8664" i="9"/>
  <c r="A8663" i="9"/>
  <c r="A8662" i="9"/>
  <c r="A8661" i="9"/>
  <c r="A8660" i="9"/>
  <c r="A8659" i="9"/>
  <c r="A8658" i="9"/>
  <c r="A8657" i="9"/>
  <c r="A8656" i="9"/>
  <c r="A8655" i="9"/>
  <c r="A8654" i="9"/>
  <c r="A8653" i="9"/>
  <c r="A8652" i="9"/>
  <c r="A8651" i="9"/>
  <c r="A8650" i="9"/>
  <c r="A8649" i="9"/>
  <c r="A8648" i="9"/>
  <c r="A8647" i="9"/>
  <c r="A8646" i="9"/>
  <c r="A8645" i="9"/>
  <c r="A8644" i="9"/>
  <c r="A8643" i="9"/>
  <c r="A8642" i="9"/>
  <c r="A8641" i="9"/>
  <c r="A8640" i="9"/>
  <c r="A8639" i="9"/>
  <c r="A8638" i="9"/>
  <c r="A8637" i="9"/>
  <c r="A8636" i="9"/>
  <c r="A8635" i="9"/>
  <c r="A8634" i="9"/>
  <c r="A8633" i="9"/>
  <c r="A8632" i="9"/>
  <c r="A8631" i="9"/>
  <c r="A8630" i="9"/>
  <c r="A8629" i="9"/>
  <c r="A8628" i="9"/>
  <c r="A8627" i="9"/>
  <c r="A8626" i="9"/>
  <c r="A8625" i="9"/>
  <c r="A8624" i="9"/>
  <c r="A8623" i="9"/>
  <c r="A8622" i="9"/>
  <c r="A8621" i="9"/>
  <c r="A8620" i="9"/>
  <c r="A8619" i="9"/>
  <c r="A8618" i="9"/>
  <c r="A8617" i="9"/>
  <c r="A8616" i="9"/>
  <c r="A8615" i="9"/>
  <c r="A8614" i="9"/>
  <c r="A8613" i="9"/>
  <c r="A8612" i="9"/>
  <c r="A8611" i="9"/>
  <c r="A8610" i="9"/>
  <c r="A8609" i="9"/>
  <c r="A8608" i="9"/>
  <c r="A8607" i="9"/>
  <c r="A8606" i="9"/>
  <c r="A8605" i="9"/>
  <c r="A8604" i="9"/>
  <c r="A8603" i="9"/>
  <c r="A8602" i="9"/>
  <c r="A8601" i="9"/>
  <c r="A8600" i="9"/>
  <c r="A8599" i="9"/>
  <c r="A8598" i="9"/>
  <c r="A8597" i="9"/>
  <c r="A8596" i="9"/>
  <c r="A8595" i="9"/>
  <c r="A8594" i="9"/>
  <c r="A8593" i="9"/>
  <c r="A8592" i="9"/>
  <c r="A8591" i="9"/>
  <c r="A8590" i="9"/>
  <c r="A8589" i="9"/>
  <c r="A8588" i="9"/>
  <c r="A8587" i="9"/>
  <c r="A8586" i="9"/>
  <c r="A8585" i="9"/>
  <c r="A8584" i="9"/>
  <c r="A8583" i="9"/>
  <c r="A8582" i="9"/>
  <c r="A8581" i="9"/>
  <c r="A8580" i="9"/>
  <c r="A8579" i="9"/>
  <c r="A8578" i="9"/>
  <c r="A8577" i="9"/>
  <c r="A8576" i="9"/>
  <c r="A8575" i="9"/>
  <c r="A8574" i="9"/>
  <c r="A8573" i="9"/>
  <c r="A8572" i="9"/>
  <c r="A8571" i="9"/>
  <c r="A8570" i="9"/>
  <c r="A8569" i="9"/>
  <c r="A8568" i="9"/>
  <c r="A8567" i="9"/>
  <c r="A8566" i="9"/>
  <c r="A8565" i="9"/>
  <c r="A8564" i="9"/>
  <c r="A8563" i="9"/>
  <c r="A8562" i="9"/>
  <c r="A8561" i="9"/>
  <c r="A8560" i="9"/>
  <c r="A8559" i="9"/>
  <c r="A8558" i="9"/>
  <c r="A8557" i="9"/>
  <c r="A8556" i="9"/>
  <c r="A8555" i="9"/>
  <c r="A8554" i="9"/>
  <c r="A8553" i="9"/>
  <c r="A8552" i="9"/>
  <c r="A8551" i="9"/>
  <c r="A8550" i="9"/>
  <c r="A8549" i="9"/>
  <c r="A8548" i="9"/>
  <c r="A8547" i="9"/>
  <c r="A8546" i="9"/>
  <c r="A8545" i="9"/>
  <c r="A8544" i="9"/>
  <c r="A8543" i="9"/>
  <c r="A8542" i="9"/>
  <c r="A8541" i="9"/>
  <c r="A8540" i="9"/>
  <c r="A8539" i="9"/>
  <c r="A8538" i="9"/>
  <c r="A8537" i="9"/>
  <c r="A8536" i="9"/>
  <c r="A8535" i="9"/>
  <c r="A8534" i="9"/>
  <c r="A8533" i="9"/>
  <c r="A8532" i="9"/>
  <c r="A8531" i="9"/>
  <c r="A8530" i="9"/>
  <c r="A8529" i="9"/>
  <c r="A8528" i="9"/>
  <c r="A8527" i="9"/>
  <c r="A8526" i="9"/>
  <c r="A8525" i="9"/>
  <c r="A8524" i="9"/>
  <c r="A8523" i="9"/>
  <c r="A8522" i="9"/>
  <c r="A8521" i="9"/>
  <c r="A8520" i="9"/>
  <c r="A8519" i="9"/>
  <c r="A8518" i="9"/>
  <c r="A8517" i="9"/>
  <c r="A8516" i="9"/>
  <c r="A8515" i="9"/>
  <c r="A8514" i="9"/>
  <c r="A8513" i="9"/>
  <c r="A8512" i="9"/>
  <c r="A8511" i="9"/>
  <c r="A8510" i="9"/>
  <c r="A8509" i="9"/>
  <c r="A8508" i="9"/>
  <c r="A8507" i="9"/>
  <c r="A8506" i="9"/>
  <c r="A8505" i="9"/>
  <c r="A8504" i="9"/>
  <c r="A8503" i="9"/>
  <c r="A8502" i="9"/>
  <c r="A8501" i="9"/>
  <c r="A8500" i="9"/>
  <c r="A8499" i="9"/>
  <c r="A8498" i="9"/>
  <c r="A8497" i="9"/>
  <c r="A8496" i="9"/>
  <c r="A8495" i="9"/>
  <c r="A8494" i="9"/>
  <c r="A8493" i="9"/>
  <c r="A8492" i="9"/>
  <c r="A8491" i="9"/>
  <c r="A8490" i="9"/>
  <c r="A8489" i="9"/>
  <c r="A8488" i="9"/>
  <c r="A8487" i="9"/>
  <c r="A8486" i="9"/>
  <c r="A8485" i="9"/>
  <c r="A8484" i="9"/>
  <c r="A8483" i="9"/>
  <c r="A8482" i="9"/>
  <c r="A8481" i="9"/>
  <c r="A8480" i="9"/>
  <c r="A8479" i="9"/>
  <c r="A8478" i="9"/>
  <c r="A8477" i="9"/>
  <c r="A8476" i="9"/>
  <c r="A8475" i="9"/>
  <c r="A8474" i="9"/>
  <c r="A8473" i="9"/>
  <c r="A8472" i="9"/>
  <c r="A8471" i="9"/>
  <c r="A8470" i="9"/>
  <c r="A8469" i="9"/>
  <c r="A8468" i="9"/>
  <c r="A8467" i="9"/>
  <c r="A8466" i="9"/>
  <c r="A8465" i="9"/>
  <c r="A8464" i="9"/>
  <c r="A8463" i="9"/>
  <c r="A8462" i="9"/>
  <c r="A8461" i="9"/>
  <c r="A8460" i="9"/>
  <c r="A8459" i="9"/>
  <c r="A8458" i="9"/>
  <c r="A8457" i="9"/>
  <c r="A8456" i="9"/>
  <c r="A8455" i="9"/>
  <c r="A8454" i="9"/>
  <c r="A8453" i="9"/>
  <c r="A8452" i="9"/>
  <c r="A8451" i="9"/>
  <c r="A8450" i="9"/>
  <c r="A8449" i="9"/>
  <c r="A8448" i="9"/>
  <c r="A8447" i="9"/>
  <c r="A8446" i="9"/>
  <c r="A8445" i="9"/>
  <c r="A8444" i="9"/>
  <c r="A8443" i="9"/>
  <c r="A8442" i="9"/>
  <c r="A8441" i="9"/>
  <c r="A8440" i="9"/>
  <c r="A8439" i="9"/>
  <c r="A8438" i="9"/>
  <c r="A8437" i="9"/>
  <c r="A8436" i="9"/>
  <c r="A8435" i="9"/>
  <c r="A8434" i="9"/>
  <c r="A8433" i="9"/>
  <c r="A8432" i="9"/>
  <c r="A8431" i="9"/>
  <c r="A8430" i="9"/>
  <c r="A8429" i="9"/>
  <c r="A8428" i="9"/>
  <c r="A8427" i="9"/>
  <c r="A8426" i="9"/>
  <c r="A8425" i="9"/>
  <c r="A8424" i="9"/>
  <c r="A8423" i="9"/>
  <c r="A8422" i="9"/>
  <c r="A8421" i="9"/>
  <c r="A8420" i="9"/>
  <c r="A8419" i="9"/>
  <c r="A8418" i="9"/>
  <c r="A8417" i="9"/>
  <c r="A8416" i="9"/>
  <c r="A8415" i="9"/>
  <c r="A8414" i="9"/>
  <c r="A8413" i="9"/>
  <c r="A8412" i="9"/>
  <c r="A8411" i="9"/>
  <c r="A8410" i="9"/>
  <c r="A8409" i="9"/>
  <c r="A8408" i="9"/>
  <c r="A8407" i="9"/>
  <c r="A8406" i="9"/>
  <c r="A8405" i="9"/>
  <c r="A8404" i="9"/>
  <c r="A8403" i="9"/>
  <c r="A8402" i="9"/>
  <c r="A8401" i="9"/>
  <c r="A8400" i="9"/>
  <c r="A8399" i="9"/>
  <c r="A8398" i="9"/>
  <c r="A8397" i="9"/>
  <c r="A8396" i="9"/>
  <c r="A8395" i="9"/>
  <c r="A8394" i="9"/>
  <c r="A8393" i="9"/>
  <c r="A8392" i="9"/>
  <c r="A8391" i="9"/>
  <c r="A8390" i="9"/>
  <c r="A8389" i="9"/>
  <c r="A8388" i="9"/>
  <c r="A8387" i="9"/>
  <c r="A8386" i="9"/>
  <c r="A8385" i="9"/>
  <c r="A8384" i="9"/>
  <c r="A8383" i="9"/>
  <c r="A8382" i="9"/>
  <c r="A8381" i="9"/>
  <c r="A8380" i="9"/>
  <c r="A8379" i="9"/>
  <c r="A8378" i="9"/>
  <c r="A8377" i="9"/>
  <c r="A8376" i="9"/>
  <c r="A8375" i="9"/>
  <c r="A8374" i="9"/>
  <c r="A8373" i="9"/>
  <c r="A8372" i="9"/>
  <c r="A8371" i="9"/>
  <c r="A8370" i="9"/>
  <c r="A8369" i="9"/>
  <c r="A8368" i="9"/>
  <c r="A8367" i="9"/>
  <c r="A8366" i="9"/>
  <c r="A8365" i="9"/>
  <c r="A8364" i="9"/>
  <c r="A8363" i="9"/>
  <c r="A8362" i="9"/>
  <c r="A8361" i="9"/>
  <c r="A8360" i="9"/>
  <c r="A8359" i="9"/>
  <c r="A8358" i="9"/>
  <c r="A8357" i="9"/>
  <c r="A8356" i="9"/>
  <c r="A8355" i="9"/>
  <c r="A8354" i="9"/>
  <c r="A8353" i="9"/>
  <c r="A8352" i="9"/>
  <c r="A8351" i="9"/>
  <c r="A8350" i="9"/>
  <c r="A8349" i="9"/>
  <c r="A8348" i="9"/>
  <c r="A8347" i="9"/>
  <c r="A8346" i="9"/>
  <c r="A8345" i="9"/>
  <c r="A8344" i="9"/>
  <c r="A8343" i="9"/>
  <c r="A8342" i="9"/>
  <c r="A8341" i="9"/>
  <c r="A8340" i="9"/>
  <c r="A8339" i="9"/>
  <c r="A8338" i="9"/>
  <c r="A8337" i="9"/>
  <c r="A8336" i="9"/>
  <c r="A8335" i="9"/>
  <c r="A8334" i="9"/>
  <c r="A8333" i="9"/>
  <c r="A8332" i="9"/>
  <c r="A8331" i="9"/>
  <c r="A8330" i="9"/>
  <c r="A8329" i="9"/>
  <c r="A8328" i="9"/>
  <c r="A8327" i="9"/>
  <c r="A8326" i="9"/>
  <c r="A8325" i="9"/>
  <c r="A8324" i="9"/>
  <c r="A8323" i="9"/>
  <c r="A8322" i="9"/>
  <c r="A8321" i="9"/>
  <c r="A8320" i="9"/>
  <c r="A8319" i="9"/>
  <c r="A8318" i="9"/>
  <c r="A8317" i="9"/>
  <c r="A8316" i="9"/>
  <c r="A8315" i="9"/>
  <c r="A8314" i="9"/>
  <c r="A8313" i="9"/>
  <c r="A8312" i="9"/>
  <c r="A8311" i="9"/>
  <c r="A8310" i="9"/>
  <c r="A8309" i="9"/>
  <c r="A8308" i="9"/>
  <c r="A8307" i="9"/>
  <c r="A8306" i="9"/>
  <c r="A8305" i="9"/>
  <c r="A8304" i="9"/>
  <c r="A8303" i="9"/>
  <c r="A8302" i="9"/>
  <c r="A8301" i="9"/>
  <c r="A8300" i="9"/>
  <c r="A8299" i="9"/>
  <c r="A8298" i="9"/>
  <c r="A8297" i="9"/>
  <c r="A8296" i="9"/>
  <c r="A8295" i="9"/>
  <c r="A8294" i="9"/>
  <c r="A8293" i="9"/>
  <c r="A8292" i="9"/>
  <c r="A8291" i="9"/>
  <c r="A8290" i="9"/>
  <c r="A8289" i="9"/>
  <c r="A8288" i="9"/>
  <c r="A8287" i="9"/>
  <c r="A8286" i="9"/>
  <c r="A8285" i="9"/>
  <c r="A8284" i="9"/>
  <c r="A8283" i="9"/>
  <c r="A8282" i="9"/>
  <c r="A8281" i="9"/>
  <c r="A8280" i="9"/>
  <c r="A8279" i="9"/>
  <c r="A8278" i="9"/>
  <c r="A8277" i="9"/>
  <c r="A8276" i="9"/>
  <c r="A8275" i="9"/>
  <c r="A8274" i="9"/>
  <c r="A8273" i="9"/>
  <c r="A8272" i="9"/>
  <c r="A8271" i="9"/>
  <c r="A8270" i="9"/>
  <c r="A8269" i="9"/>
  <c r="A8268" i="9"/>
  <c r="A8267" i="9"/>
  <c r="A8266" i="9"/>
  <c r="A8265" i="9"/>
  <c r="A8264" i="9"/>
  <c r="A8263" i="9"/>
  <c r="A8262" i="9"/>
  <c r="A8261" i="9"/>
  <c r="A8260" i="9"/>
  <c r="A8259" i="9"/>
  <c r="A8258" i="9"/>
  <c r="A8257" i="9"/>
  <c r="A8256" i="9"/>
  <c r="A8255" i="9"/>
  <c r="A8254" i="9"/>
  <c r="A8253" i="9"/>
  <c r="A8252" i="9"/>
  <c r="A8251" i="9"/>
  <c r="A8250" i="9"/>
  <c r="A8249" i="9"/>
  <c r="A8248" i="9"/>
  <c r="A8247" i="9"/>
  <c r="A8246" i="9"/>
  <c r="A8245" i="9"/>
  <c r="A8244" i="9"/>
  <c r="A8243" i="9"/>
  <c r="A8242" i="9"/>
  <c r="A8241" i="9"/>
  <c r="A8240" i="9"/>
  <c r="A8239" i="9"/>
  <c r="A8238" i="9"/>
  <c r="A8237" i="9"/>
  <c r="A8236" i="9"/>
  <c r="A8235" i="9"/>
  <c r="A8234" i="9"/>
  <c r="A8233" i="9"/>
  <c r="A8232" i="9"/>
  <c r="A8231" i="9"/>
  <c r="A8230" i="9"/>
  <c r="A8229" i="9"/>
  <c r="A8228" i="9"/>
  <c r="A8227" i="9"/>
  <c r="A8226" i="9"/>
  <c r="A8225" i="9"/>
  <c r="A8224" i="9"/>
  <c r="A8223" i="9"/>
  <c r="A8222" i="9"/>
  <c r="A8221" i="9"/>
  <c r="A8220" i="9"/>
  <c r="A8219" i="9"/>
  <c r="A8218" i="9"/>
  <c r="A8217" i="9"/>
  <c r="A8216" i="9"/>
  <c r="A8215" i="9"/>
  <c r="A8214" i="9"/>
  <c r="A8213" i="9"/>
  <c r="A8212" i="9"/>
  <c r="A8211" i="9"/>
  <c r="A8210" i="9"/>
  <c r="A8209" i="9"/>
  <c r="A8208" i="9"/>
  <c r="A8207" i="9"/>
  <c r="A8206" i="9"/>
  <c r="A8205" i="9"/>
  <c r="A8204" i="9"/>
  <c r="A8203" i="9"/>
  <c r="A8202" i="9"/>
  <c r="A8201" i="9"/>
  <c r="A8200" i="9"/>
  <c r="A8199" i="9"/>
  <c r="A8198" i="9"/>
  <c r="A8197" i="9"/>
  <c r="A8196" i="9"/>
  <c r="A8195" i="9"/>
  <c r="A8194" i="9"/>
  <c r="A8193" i="9"/>
  <c r="A8192" i="9"/>
  <c r="A8191" i="9"/>
  <c r="A8190" i="9"/>
  <c r="A8189" i="9"/>
  <c r="A8188" i="9"/>
  <c r="A8187" i="9"/>
  <c r="A8186" i="9"/>
  <c r="A8185" i="9"/>
  <c r="A8184" i="9"/>
  <c r="A8183" i="9"/>
  <c r="A8182" i="9"/>
  <c r="A8181" i="9"/>
  <c r="A8180" i="9"/>
  <c r="A8179" i="9"/>
  <c r="A8178" i="9"/>
  <c r="A8177" i="9"/>
  <c r="A8176" i="9"/>
  <c r="A8175" i="9"/>
  <c r="A8174" i="9"/>
  <c r="A8173" i="9"/>
  <c r="A8172" i="9"/>
  <c r="A8171" i="9"/>
  <c r="A8170" i="9"/>
  <c r="A8169" i="9"/>
  <c r="A8168" i="9"/>
  <c r="A8167" i="9"/>
  <c r="A8166" i="9"/>
  <c r="A8165" i="9"/>
  <c r="A8164" i="9"/>
  <c r="A8163" i="9"/>
  <c r="A8162" i="9"/>
  <c r="A8161" i="9"/>
  <c r="A8160" i="9"/>
  <c r="A8159" i="9"/>
  <c r="A8158" i="9"/>
  <c r="A8157" i="9"/>
  <c r="A8156" i="9"/>
  <c r="A8155" i="9"/>
  <c r="A8154" i="9"/>
  <c r="A8153" i="9"/>
  <c r="A8152" i="9"/>
  <c r="A8151" i="9"/>
  <c r="A8150" i="9"/>
  <c r="A8149" i="9"/>
  <c r="A8148" i="9"/>
  <c r="A8147" i="9"/>
  <c r="A8146" i="9"/>
  <c r="A8145" i="9"/>
  <c r="A8144" i="9"/>
  <c r="A8143" i="9"/>
  <c r="A8142" i="9"/>
  <c r="A8141" i="9"/>
  <c r="A8140" i="9"/>
  <c r="A8139" i="9"/>
  <c r="A8138" i="9"/>
  <c r="A8137" i="9"/>
  <c r="A8136" i="9"/>
  <c r="A8135" i="9"/>
  <c r="A8134" i="9"/>
  <c r="A8133" i="9"/>
  <c r="A8132" i="9"/>
  <c r="A8131" i="9"/>
  <c r="A8130" i="9"/>
  <c r="A8129" i="9"/>
  <c r="A8128" i="9"/>
  <c r="A8127" i="9"/>
  <c r="A8126" i="9"/>
  <c r="A8125" i="9"/>
  <c r="A8124" i="9"/>
  <c r="A8123" i="9"/>
  <c r="A8122" i="9"/>
  <c r="A8121" i="9"/>
  <c r="A8120" i="9"/>
  <c r="A8119" i="9"/>
  <c r="A8118" i="9"/>
  <c r="A8117" i="9"/>
  <c r="A8116" i="9"/>
  <c r="A8115" i="9"/>
  <c r="A8114" i="9"/>
  <c r="A8113" i="9"/>
  <c r="A8112" i="9"/>
  <c r="A8111" i="9"/>
  <c r="A8110" i="9"/>
  <c r="A8109" i="9"/>
  <c r="A8108" i="9"/>
  <c r="A8107" i="9"/>
  <c r="A8106" i="9"/>
  <c r="A8105" i="9"/>
  <c r="A8104" i="9"/>
  <c r="A8103" i="9"/>
  <c r="A8102" i="9"/>
  <c r="A8101" i="9"/>
  <c r="A8100" i="9"/>
  <c r="A8099" i="9"/>
  <c r="A8098" i="9"/>
  <c r="A8097" i="9"/>
  <c r="A8096" i="9"/>
  <c r="A8095" i="9"/>
  <c r="A8094" i="9"/>
  <c r="A8093" i="9"/>
  <c r="A8092" i="9"/>
  <c r="A8091" i="9"/>
  <c r="A8090" i="9"/>
  <c r="A8089" i="9"/>
  <c r="A8088" i="9"/>
  <c r="A8087" i="9"/>
  <c r="A8086" i="9"/>
  <c r="A8085" i="9"/>
  <c r="A8084" i="9"/>
  <c r="A8083" i="9"/>
  <c r="A8082" i="9"/>
  <c r="A8081" i="9"/>
  <c r="A8080" i="9"/>
  <c r="A8079" i="9"/>
  <c r="A8078" i="9"/>
  <c r="A8077" i="9"/>
  <c r="A8076" i="9"/>
  <c r="A8075" i="9"/>
  <c r="A8074" i="9"/>
  <c r="A8073" i="9"/>
  <c r="A8072" i="9"/>
  <c r="A8071" i="9"/>
  <c r="A8070" i="9"/>
  <c r="A8069" i="9"/>
  <c r="A8068" i="9"/>
  <c r="A8067" i="9"/>
  <c r="A8066" i="9"/>
  <c r="A8065" i="9"/>
  <c r="A8064" i="9"/>
  <c r="A8063" i="9"/>
  <c r="A8062" i="9"/>
  <c r="A8061" i="9"/>
  <c r="A8060" i="9"/>
  <c r="A8059" i="9"/>
  <c r="A8058" i="9"/>
  <c r="A8057" i="9"/>
  <c r="A8056" i="9"/>
  <c r="A8055" i="9"/>
  <c r="A8054" i="9"/>
  <c r="A8053" i="9"/>
  <c r="A8052" i="9"/>
  <c r="A8051" i="9"/>
  <c r="A8050" i="9"/>
  <c r="A8049" i="9"/>
  <c r="A8048" i="9"/>
  <c r="A8047" i="9"/>
  <c r="A8046" i="9"/>
  <c r="A8045" i="9"/>
  <c r="A8044" i="9"/>
  <c r="A8043" i="9"/>
  <c r="A8042" i="9"/>
  <c r="A8041" i="9"/>
  <c r="A8040" i="9"/>
  <c r="A8039" i="9"/>
  <c r="A8038" i="9"/>
  <c r="A8037" i="9"/>
  <c r="A8036" i="9"/>
  <c r="A8035" i="9"/>
  <c r="A8034" i="9"/>
  <c r="A8033" i="9"/>
  <c r="A8032" i="9"/>
  <c r="A8031" i="9"/>
  <c r="A8030" i="9"/>
  <c r="A8029" i="9"/>
  <c r="A8028" i="9"/>
  <c r="A8027" i="9"/>
  <c r="A8026" i="9"/>
  <c r="A8025" i="9"/>
  <c r="A8024" i="9"/>
  <c r="A8023" i="9"/>
  <c r="A8022" i="9"/>
  <c r="A8021" i="9"/>
  <c r="A8020" i="9"/>
  <c r="A8019" i="9"/>
  <c r="A8018" i="9"/>
  <c r="A8017" i="9"/>
  <c r="A8016" i="9"/>
  <c r="A8015" i="9"/>
  <c r="A8014" i="9"/>
  <c r="A8013" i="9"/>
  <c r="A8012" i="9"/>
  <c r="A8011" i="9"/>
  <c r="A8010" i="9"/>
  <c r="A8009" i="9"/>
  <c r="A8008" i="9"/>
  <c r="A8007" i="9"/>
  <c r="A8006" i="9"/>
  <c r="A8005" i="9"/>
  <c r="A8004" i="9"/>
  <c r="A8003" i="9"/>
  <c r="A8002" i="9"/>
  <c r="A8001" i="9"/>
  <c r="A8000" i="9"/>
  <c r="A7999" i="9"/>
  <c r="A7998" i="9"/>
  <c r="A7997" i="9"/>
  <c r="A7996" i="9"/>
  <c r="A7995" i="9"/>
  <c r="A7994" i="9"/>
  <c r="A7993" i="9"/>
  <c r="A7992" i="9"/>
  <c r="A7991" i="9"/>
  <c r="A7990" i="9"/>
  <c r="A7989" i="9"/>
  <c r="A7988" i="9"/>
  <c r="A7987" i="9"/>
  <c r="A7986" i="9"/>
  <c r="A7985" i="9"/>
  <c r="A7984" i="9"/>
  <c r="A7983" i="9"/>
  <c r="A7982" i="9"/>
  <c r="A7981" i="9"/>
  <c r="A7980" i="9"/>
  <c r="A7979" i="9"/>
  <c r="A7978" i="9"/>
  <c r="A7977" i="9"/>
  <c r="A7976" i="9"/>
  <c r="A7975" i="9"/>
  <c r="A7974" i="9"/>
  <c r="A7973" i="9"/>
  <c r="A7972" i="9"/>
  <c r="A7971" i="9"/>
  <c r="A7970" i="9"/>
  <c r="A7969" i="9"/>
  <c r="A7968" i="9"/>
  <c r="A7967" i="9"/>
  <c r="A7966" i="9"/>
  <c r="A7965" i="9"/>
  <c r="A7964" i="9"/>
  <c r="A7963" i="9"/>
  <c r="A7962" i="9"/>
  <c r="A7961" i="9"/>
  <c r="A7960" i="9"/>
  <c r="A7959" i="9"/>
  <c r="A7958" i="9"/>
  <c r="A7957" i="9"/>
  <c r="A7956" i="9"/>
  <c r="A7955" i="9"/>
  <c r="A7954" i="9"/>
  <c r="A7953" i="9"/>
  <c r="A7952" i="9"/>
  <c r="A7951" i="9"/>
  <c r="A7950" i="9"/>
  <c r="A7949" i="9"/>
  <c r="A7948" i="9"/>
  <c r="A7947" i="9"/>
  <c r="A7946" i="9"/>
  <c r="A7945" i="9"/>
  <c r="A7944" i="9"/>
  <c r="A7943" i="9"/>
  <c r="A7942" i="9"/>
  <c r="A7941" i="9"/>
  <c r="A7940" i="9"/>
  <c r="A7939" i="9"/>
  <c r="A7938" i="9"/>
  <c r="A7937" i="9"/>
  <c r="A7936" i="9"/>
  <c r="A7935" i="9"/>
  <c r="A7934" i="9"/>
  <c r="A7933" i="9"/>
  <c r="A7932" i="9"/>
  <c r="A7931" i="9"/>
  <c r="A7930" i="9"/>
  <c r="A7929" i="9"/>
  <c r="A7928" i="9"/>
  <c r="A7927" i="9"/>
  <c r="A7926" i="9"/>
  <c r="A7925" i="9"/>
  <c r="A7924" i="9"/>
  <c r="A7923" i="9"/>
  <c r="A7922" i="9"/>
  <c r="A7921" i="9"/>
  <c r="A7920" i="9"/>
  <c r="A7919" i="9"/>
  <c r="A7918" i="9"/>
  <c r="A7917" i="9"/>
  <c r="A7916" i="9"/>
  <c r="A7915" i="9"/>
  <c r="A7914" i="9"/>
  <c r="A7913" i="9"/>
  <c r="A7912" i="9"/>
  <c r="A7911" i="9"/>
  <c r="A7910" i="9"/>
  <c r="A7909" i="9"/>
  <c r="A7908" i="9"/>
  <c r="A7907" i="9"/>
  <c r="A7906" i="9"/>
  <c r="A7905" i="9"/>
  <c r="A7904" i="9"/>
  <c r="A7903" i="9"/>
  <c r="A7902" i="9"/>
  <c r="A7901" i="9"/>
  <c r="A7900" i="9"/>
  <c r="A7899" i="9"/>
  <c r="A7898" i="9"/>
  <c r="A7897" i="9"/>
  <c r="A7896" i="9"/>
  <c r="A7895" i="9"/>
  <c r="A7894" i="9"/>
  <c r="A7893" i="9"/>
  <c r="A7892" i="9"/>
  <c r="A7891" i="9"/>
  <c r="A7890" i="9"/>
  <c r="A7889" i="9"/>
  <c r="A7888" i="9"/>
  <c r="A7887" i="9"/>
  <c r="A7886" i="9"/>
  <c r="A7885" i="9"/>
  <c r="A7884" i="9"/>
  <c r="A7883" i="9"/>
  <c r="A7882" i="9"/>
  <c r="A7881" i="9"/>
  <c r="A7880" i="9"/>
  <c r="A7879" i="9"/>
  <c r="A7878" i="9"/>
  <c r="A7877" i="9"/>
  <c r="A7876" i="9"/>
  <c r="A7875" i="9"/>
  <c r="A7874" i="9"/>
  <c r="A7873" i="9"/>
  <c r="A7872" i="9"/>
  <c r="A7871" i="9"/>
  <c r="A7870" i="9"/>
  <c r="A7869" i="9"/>
  <c r="A7868" i="9"/>
  <c r="A7867" i="9"/>
  <c r="A7866" i="9"/>
  <c r="A7865" i="9"/>
  <c r="A7864" i="9"/>
  <c r="A7863" i="9"/>
  <c r="A7862" i="9"/>
  <c r="A7861" i="9"/>
  <c r="A7860" i="9"/>
  <c r="A7859" i="9"/>
  <c r="A7858" i="9"/>
  <c r="A7857" i="9"/>
  <c r="A7856" i="9"/>
  <c r="A7855" i="9"/>
  <c r="A7854" i="9"/>
  <c r="A7853" i="9"/>
  <c r="A7852" i="9"/>
  <c r="A7851" i="9"/>
  <c r="A7850" i="9"/>
  <c r="A7849" i="9"/>
  <c r="A7848" i="9"/>
  <c r="A7847" i="9"/>
  <c r="A7846" i="9"/>
  <c r="A7845" i="9"/>
  <c r="A7844" i="9"/>
  <c r="A7843" i="9"/>
  <c r="A7842" i="9"/>
  <c r="A7841" i="9"/>
  <c r="A7840" i="9"/>
  <c r="A7839" i="9"/>
  <c r="A7838" i="9"/>
  <c r="A7837" i="9"/>
  <c r="A7836" i="9"/>
  <c r="A7835" i="9"/>
  <c r="A7834" i="9"/>
  <c r="A7833" i="9"/>
  <c r="A7832" i="9"/>
  <c r="A7831" i="9"/>
  <c r="A7830" i="9"/>
  <c r="A7829" i="9"/>
  <c r="A7828" i="9"/>
  <c r="A7827" i="9"/>
  <c r="A7826" i="9"/>
  <c r="A7825" i="9"/>
  <c r="A7824" i="9"/>
  <c r="A7823" i="9"/>
  <c r="A7822" i="9"/>
  <c r="A7821" i="9"/>
  <c r="A7820" i="9"/>
  <c r="A7819" i="9"/>
  <c r="A7818" i="9"/>
  <c r="A7817" i="9"/>
  <c r="A7816" i="9"/>
  <c r="A7815" i="9"/>
  <c r="A7814" i="9"/>
  <c r="A7813" i="9"/>
  <c r="A7812" i="9"/>
  <c r="A7811" i="9"/>
  <c r="A7810" i="9"/>
  <c r="A7809" i="9"/>
  <c r="A7808" i="9"/>
  <c r="A7807" i="9"/>
  <c r="A7806" i="9"/>
  <c r="A7805" i="9"/>
  <c r="A7804" i="9"/>
  <c r="A7803" i="9"/>
  <c r="A7802" i="9"/>
  <c r="A7801" i="9"/>
  <c r="A7800" i="9"/>
  <c r="A7799" i="9"/>
  <c r="A7798" i="9"/>
  <c r="A7797" i="9"/>
  <c r="A7796" i="9"/>
  <c r="A7795" i="9"/>
  <c r="A7794" i="9"/>
  <c r="A7793" i="9"/>
  <c r="A7792" i="9"/>
  <c r="A7791" i="9"/>
  <c r="A7790" i="9"/>
  <c r="A7789" i="9"/>
  <c r="A7788" i="9"/>
  <c r="A7787" i="9"/>
  <c r="A7786" i="9"/>
  <c r="A7785" i="9"/>
  <c r="A7784" i="9"/>
  <c r="A7783" i="9"/>
  <c r="A7782" i="9"/>
  <c r="A7781" i="9"/>
  <c r="A7780" i="9"/>
  <c r="A7779" i="9"/>
  <c r="A7778" i="9"/>
  <c r="A7777" i="9"/>
  <c r="A7776" i="9"/>
  <c r="A7775" i="9"/>
  <c r="A7774" i="9"/>
  <c r="A7773" i="9"/>
  <c r="A7772" i="9"/>
  <c r="A7771" i="9"/>
  <c r="A7770" i="9"/>
  <c r="A7769" i="9"/>
  <c r="A7768" i="9"/>
  <c r="A7767" i="9"/>
  <c r="A7766" i="9"/>
  <c r="A7765" i="9"/>
  <c r="A7764" i="9"/>
  <c r="A7763" i="9"/>
  <c r="A7762" i="9"/>
  <c r="A7761" i="9"/>
  <c r="A7760" i="9"/>
  <c r="A7759" i="9"/>
  <c r="A7758" i="9"/>
  <c r="A7757" i="9"/>
  <c r="A7756" i="9"/>
  <c r="A7755" i="9"/>
  <c r="A7754" i="9"/>
  <c r="A7753" i="9"/>
  <c r="A7752" i="9"/>
  <c r="A7751" i="9"/>
  <c r="A7750" i="9"/>
  <c r="A7749" i="9"/>
  <c r="A7748" i="9"/>
  <c r="A7747" i="9"/>
  <c r="A7746" i="9"/>
  <c r="A7745" i="9"/>
  <c r="A7744" i="9"/>
  <c r="A7743" i="9"/>
  <c r="A7742" i="9"/>
  <c r="A7741" i="9"/>
  <c r="A7740" i="9"/>
  <c r="A7739" i="9"/>
  <c r="A7738" i="9"/>
  <c r="A7737" i="9"/>
  <c r="A7736" i="9"/>
  <c r="A7735" i="9"/>
  <c r="A7734" i="9"/>
  <c r="A7733" i="9"/>
  <c r="A7732" i="9"/>
  <c r="A7731" i="9"/>
  <c r="A7730" i="9"/>
  <c r="A7729" i="9"/>
  <c r="A7728" i="9"/>
  <c r="A7727" i="9"/>
  <c r="A7726" i="9"/>
  <c r="A7725" i="9"/>
  <c r="A7724" i="9"/>
  <c r="A7723" i="9"/>
  <c r="A7722" i="9"/>
  <c r="A7721" i="9"/>
  <c r="A7720" i="9"/>
  <c r="A7719" i="9"/>
  <c r="A7718" i="9"/>
  <c r="A7717" i="9"/>
  <c r="A7716" i="9"/>
  <c r="A7715" i="9"/>
  <c r="A7714" i="9"/>
  <c r="A7713" i="9"/>
  <c r="A7712" i="9"/>
  <c r="A7711" i="9"/>
  <c r="A7710" i="9"/>
  <c r="A7709" i="9"/>
  <c r="A7708" i="9"/>
  <c r="A7707" i="9"/>
  <c r="A7706" i="9"/>
  <c r="A7705" i="9"/>
  <c r="A7704" i="9"/>
  <c r="A7703" i="9"/>
  <c r="A7702" i="9"/>
  <c r="A7701" i="9"/>
  <c r="A7700" i="9"/>
  <c r="A7699" i="9"/>
  <c r="A7698" i="9"/>
  <c r="A7697" i="9"/>
  <c r="A7696" i="9"/>
  <c r="A7695" i="9"/>
  <c r="A7694" i="9"/>
  <c r="A7693" i="9"/>
  <c r="A7692" i="9"/>
  <c r="A7691" i="9"/>
  <c r="A7690" i="9"/>
  <c r="A7689" i="9"/>
  <c r="A7688" i="9"/>
  <c r="A7687" i="9"/>
  <c r="A7686" i="9"/>
  <c r="A7685" i="9"/>
  <c r="A7684" i="9"/>
  <c r="A7683" i="9"/>
  <c r="A7682" i="9"/>
  <c r="A7681" i="9"/>
  <c r="A7680" i="9"/>
  <c r="A7679" i="9"/>
  <c r="A7678" i="9"/>
  <c r="A7677" i="9"/>
  <c r="A7676" i="9"/>
  <c r="A7675" i="9"/>
  <c r="A7674" i="9"/>
  <c r="A7673" i="9"/>
  <c r="A7672" i="9"/>
  <c r="A7671" i="9"/>
  <c r="A7670" i="9"/>
  <c r="A7669" i="9"/>
  <c r="A7668" i="9"/>
  <c r="A7667" i="9"/>
  <c r="A7666" i="9"/>
  <c r="A7665" i="9"/>
  <c r="A7664" i="9"/>
  <c r="A7663" i="9"/>
  <c r="A7662" i="9"/>
  <c r="A7661" i="9"/>
  <c r="A7660" i="9"/>
  <c r="A7659" i="9"/>
  <c r="A7658" i="9"/>
  <c r="A7657" i="9"/>
  <c r="A7656" i="9"/>
  <c r="A7655" i="9"/>
  <c r="A7654" i="9"/>
  <c r="A7653" i="9"/>
  <c r="A7652" i="9"/>
  <c r="A7651" i="9"/>
  <c r="A7650" i="9"/>
  <c r="A7649" i="9"/>
  <c r="A7648" i="9"/>
  <c r="A7647" i="9"/>
  <c r="A7646" i="9"/>
  <c r="A7645" i="9"/>
  <c r="A7644" i="9"/>
  <c r="A7643" i="9"/>
  <c r="A7642" i="9"/>
  <c r="A7641" i="9"/>
  <c r="A7640" i="9"/>
  <c r="A7639" i="9"/>
  <c r="A7638" i="9"/>
  <c r="A7637" i="9"/>
  <c r="A7636" i="9"/>
  <c r="A7635" i="9"/>
  <c r="A7634" i="9"/>
  <c r="A7633" i="9"/>
  <c r="A7632" i="9"/>
  <c r="A7631" i="9"/>
  <c r="A7630" i="9"/>
  <c r="A7629" i="9"/>
  <c r="A7628" i="9"/>
  <c r="A7627" i="9"/>
  <c r="A7626" i="9"/>
  <c r="A7625" i="9"/>
  <c r="A7624" i="9"/>
  <c r="A7623" i="9"/>
  <c r="A7622" i="9"/>
  <c r="A7621" i="9"/>
  <c r="A7620" i="9"/>
  <c r="A7619" i="9"/>
  <c r="A7618" i="9"/>
  <c r="A7617" i="9"/>
  <c r="A7616" i="9"/>
  <c r="A7615" i="9"/>
  <c r="A7614" i="9"/>
  <c r="A7613" i="9"/>
  <c r="A7612" i="9"/>
  <c r="A7611" i="9"/>
  <c r="A7610" i="9"/>
  <c r="A7609" i="9"/>
  <c r="A7608" i="9"/>
  <c r="A7607" i="9"/>
  <c r="A7606" i="9"/>
  <c r="A7605" i="9"/>
  <c r="A7604" i="9"/>
  <c r="A7603" i="9"/>
  <c r="A7602" i="9"/>
  <c r="A7601" i="9"/>
  <c r="A7600" i="9"/>
  <c r="A7599" i="9"/>
  <c r="A7598" i="9"/>
  <c r="A7597" i="9"/>
  <c r="A7596" i="9"/>
  <c r="A7595" i="9"/>
  <c r="A7594" i="9"/>
  <c r="A7593" i="9"/>
  <c r="A7592" i="9"/>
  <c r="A7591" i="9"/>
  <c r="A7590" i="9"/>
  <c r="A7589" i="9"/>
  <c r="A7588" i="9"/>
  <c r="A7587" i="9"/>
  <c r="A7586" i="9"/>
  <c r="A7585" i="9"/>
  <c r="A7584" i="9"/>
  <c r="A7583" i="9"/>
  <c r="A7582" i="9"/>
  <c r="A7581" i="9"/>
  <c r="A7580" i="9"/>
  <c r="A7579" i="9"/>
  <c r="A7578" i="9"/>
  <c r="A7577" i="9"/>
  <c r="A7576" i="9"/>
  <c r="A7575" i="9"/>
  <c r="A7574" i="9"/>
  <c r="A7573" i="9"/>
  <c r="A7572" i="9"/>
  <c r="A7571" i="9"/>
  <c r="A7570" i="9"/>
  <c r="A7569" i="9"/>
  <c r="A7568" i="9"/>
  <c r="A7567" i="9"/>
  <c r="A7566" i="9"/>
  <c r="A7565" i="9"/>
  <c r="A7564" i="9"/>
  <c r="A7563" i="9"/>
  <c r="A7562" i="9"/>
  <c r="A7561" i="9"/>
  <c r="A7560" i="9"/>
  <c r="A7559" i="9"/>
  <c r="A7558" i="9"/>
  <c r="A7557" i="9"/>
  <c r="A7556" i="9"/>
  <c r="A7555" i="9"/>
  <c r="A7554" i="9"/>
  <c r="A7553" i="9"/>
  <c r="A7552" i="9"/>
  <c r="A7551" i="9"/>
  <c r="A7550" i="9"/>
  <c r="A7549" i="9"/>
  <c r="A7548" i="9"/>
  <c r="A7547" i="9"/>
  <c r="A7546" i="9"/>
  <c r="A7545" i="9"/>
  <c r="A7544" i="9"/>
  <c r="A7543" i="9"/>
  <c r="A7542" i="9"/>
  <c r="A7541" i="9"/>
  <c r="A7540" i="9"/>
  <c r="A7539" i="9"/>
  <c r="A7538" i="9"/>
  <c r="A7537" i="9"/>
  <c r="A7536" i="9"/>
  <c r="A7535" i="9"/>
  <c r="A7534" i="9"/>
  <c r="A7533" i="9"/>
  <c r="A7532" i="9"/>
  <c r="A7531" i="9"/>
  <c r="A7530" i="9"/>
  <c r="A7529" i="9"/>
  <c r="A7528" i="9"/>
  <c r="A7527" i="9"/>
  <c r="A7526" i="9"/>
  <c r="A7525" i="9"/>
  <c r="A7524" i="9"/>
  <c r="A7523" i="9"/>
  <c r="A7522" i="9"/>
  <c r="A7521" i="9"/>
  <c r="A7520" i="9"/>
  <c r="A7519" i="9"/>
  <c r="A7518" i="9"/>
  <c r="A7517" i="9"/>
  <c r="A7516" i="9"/>
  <c r="A7515" i="9"/>
  <c r="A7514" i="9"/>
  <c r="A7513" i="9"/>
  <c r="A7512" i="9"/>
  <c r="A7511" i="9"/>
  <c r="A7510" i="9"/>
  <c r="A7509" i="9"/>
  <c r="A7508" i="9"/>
  <c r="A7507" i="9"/>
  <c r="A7506" i="9"/>
  <c r="A7505" i="9"/>
  <c r="A7504" i="9"/>
  <c r="A7503" i="9"/>
  <c r="A7502" i="9"/>
  <c r="A7501" i="9"/>
  <c r="A7500" i="9"/>
  <c r="A7499" i="9"/>
  <c r="A7498" i="9"/>
  <c r="A7497" i="9"/>
  <c r="A7496" i="9"/>
  <c r="A7495" i="9"/>
  <c r="A7494" i="9"/>
  <c r="A7493" i="9"/>
  <c r="A7492" i="9"/>
  <c r="A7491" i="9"/>
  <c r="A7490" i="9"/>
  <c r="A7489" i="9"/>
  <c r="A7488" i="9"/>
  <c r="A7487" i="9"/>
  <c r="A7486" i="9"/>
  <c r="A7485" i="9"/>
  <c r="A7484" i="9"/>
  <c r="A7483" i="9"/>
  <c r="A7482" i="9"/>
  <c r="A7481" i="9"/>
  <c r="A7480" i="9"/>
  <c r="A7479" i="9"/>
  <c r="A7478" i="9"/>
  <c r="A7477" i="9"/>
  <c r="A7476" i="9"/>
  <c r="A7475" i="9"/>
  <c r="A7474" i="9"/>
  <c r="A7473" i="9"/>
  <c r="A7472" i="9"/>
  <c r="A7471" i="9"/>
  <c r="A7470" i="9"/>
  <c r="A7469" i="9"/>
  <c r="A7468" i="9"/>
  <c r="A7467" i="9"/>
  <c r="A7466" i="9"/>
  <c r="A7465" i="9"/>
  <c r="A7464" i="9"/>
  <c r="A7463" i="9"/>
  <c r="A7462" i="9"/>
  <c r="A7461" i="9"/>
  <c r="A7460" i="9"/>
  <c r="A7459" i="9"/>
  <c r="A7458" i="9"/>
  <c r="A7457" i="9"/>
  <c r="A7456" i="9"/>
  <c r="A7455" i="9"/>
  <c r="A7454" i="9"/>
  <c r="A7453" i="9"/>
  <c r="A7452" i="9"/>
  <c r="A7451" i="9"/>
  <c r="A7450" i="9"/>
  <c r="A7449" i="9"/>
  <c r="A7448" i="9"/>
  <c r="A7447" i="9"/>
  <c r="A7446" i="9"/>
  <c r="A7445" i="9"/>
  <c r="A7444" i="9"/>
  <c r="A7443" i="9"/>
  <c r="A7442" i="9"/>
  <c r="A7441" i="9"/>
  <c r="A7440" i="9"/>
  <c r="A7439" i="9"/>
  <c r="A7438" i="9"/>
  <c r="A7437" i="9"/>
  <c r="A7436" i="9"/>
  <c r="A7435" i="9"/>
  <c r="A7434" i="9"/>
  <c r="A7433" i="9"/>
  <c r="A7432" i="9"/>
  <c r="A7431" i="9"/>
  <c r="A7430" i="9"/>
  <c r="A7429" i="9"/>
  <c r="A7428" i="9"/>
  <c r="A7427" i="9"/>
  <c r="A7426" i="9"/>
  <c r="A7425" i="9"/>
  <c r="A7424" i="9"/>
  <c r="A7423" i="9"/>
  <c r="A7422" i="9"/>
  <c r="A7421" i="9"/>
  <c r="A7420" i="9"/>
  <c r="A7419" i="9"/>
  <c r="A7418" i="9"/>
  <c r="A7417" i="9"/>
  <c r="A7416" i="9"/>
  <c r="A7415" i="9"/>
  <c r="A7414" i="9"/>
  <c r="A7413" i="9"/>
  <c r="A7412" i="9"/>
  <c r="A7411" i="9"/>
  <c r="A7410" i="9"/>
  <c r="A7409" i="9"/>
  <c r="A7408" i="9"/>
  <c r="A7407" i="9"/>
  <c r="A7406" i="9"/>
  <c r="A7405" i="9"/>
  <c r="A7404" i="9"/>
  <c r="A7403" i="9"/>
  <c r="A7402" i="9"/>
  <c r="A7401" i="9"/>
  <c r="A7400" i="9"/>
  <c r="A7399" i="9"/>
  <c r="A7398" i="9"/>
  <c r="A7397" i="9"/>
  <c r="A7396" i="9"/>
  <c r="A7395" i="9"/>
  <c r="A7394" i="9"/>
  <c r="A7393" i="9"/>
  <c r="A7392" i="9"/>
  <c r="A7391" i="9"/>
  <c r="A7390" i="9"/>
  <c r="A7389" i="9"/>
  <c r="A7388" i="9"/>
  <c r="A7387" i="9"/>
  <c r="A7386" i="9"/>
  <c r="A7385" i="9"/>
  <c r="A7384" i="9"/>
  <c r="A7383" i="9"/>
  <c r="A7382" i="9"/>
  <c r="A7381" i="9"/>
  <c r="A7380" i="9"/>
  <c r="A7379" i="9"/>
  <c r="A7378" i="9"/>
  <c r="A7377" i="9"/>
  <c r="A7376" i="9"/>
  <c r="A7375" i="9"/>
  <c r="A7374" i="9"/>
  <c r="A7373" i="9"/>
  <c r="A7372" i="9"/>
  <c r="A7371" i="9"/>
  <c r="A7370" i="9"/>
  <c r="A7369" i="9"/>
  <c r="A7368" i="9"/>
  <c r="A7367" i="9"/>
  <c r="A7366" i="9"/>
  <c r="A7365" i="9"/>
  <c r="A7364" i="9"/>
  <c r="A7363" i="9"/>
  <c r="A7362" i="9"/>
  <c r="A7361" i="9"/>
  <c r="A7360" i="9"/>
  <c r="A7359" i="9"/>
  <c r="A7358" i="9"/>
  <c r="A7357" i="9"/>
  <c r="A7356" i="9"/>
  <c r="A7355" i="9"/>
  <c r="A7354" i="9"/>
  <c r="A7353" i="9"/>
  <c r="A7352" i="9"/>
  <c r="A7351" i="9"/>
  <c r="A7350" i="9"/>
  <c r="A7349" i="9"/>
  <c r="A7348" i="9"/>
  <c r="A7347" i="9"/>
  <c r="A7346" i="9"/>
  <c r="A7345" i="9"/>
  <c r="A7344" i="9"/>
  <c r="A7343" i="9"/>
  <c r="A7342" i="9"/>
  <c r="A7341" i="9"/>
  <c r="A7340" i="9"/>
  <c r="A7339" i="9"/>
  <c r="A7338" i="9"/>
  <c r="A7337" i="9"/>
  <c r="A7336" i="9"/>
  <c r="A7335" i="9"/>
  <c r="A7334" i="9"/>
  <c r="A7333" i="9"/>
  <c r="A7332" i="9"/>
  <c r="A7331" i="9"/>
  <c r="A7330" i="9"/>
  <c r="A7329" i="9"/>
  <c r="A7328" i="9"/>
  <c r="A7327" i="9"/>
  <c r="A7326" i="9"/>
  <c r="A7325" i="9"/>
  <c r="A7324" i="9"/>
  <c r="A7323" i="9"/>
  <c r="A7322" i="9"/>
  <c r="A7321" i="9"/>
  <c r="A7320" i="9"/>
  <c r="A7319" i="9"/>
  <c r="A7318" i="9"/>
  <c r="A7317" i="9"/>
  <c r="A7316" i="9"/>
  <c r="A7315" i="9"/>
  <c r="A7314" i="9"/>
  <c r="A7313" i="9"/>
  <c r="A7312" i="9"/>
  <c r="A7311" i="9"/>
  <c r="A7310" i="9"/>
  <c r="A7309" i="9"/>
  <c r="A7308" i="9"/>
  <c r="A7307" i="9"/>
  <c r="A7306" i="9"/>
  <c r="A7305" i="9"/>
  <c r="A7304" i="9"/>
  <c r="A7303" i="9"/>
  <c r="A7302" i="9"/>
  <c r="A7301" i="9"/>
  <c r="A7300" i="9"/>
  <c r="A7299" i="9"/>
  <c r="A7298" i="9"/>
  <c r="A7297" i="9"/>
  <c r="A7296" i="9"/>
  <c r="A7295" i="9"/>
  <c r="A7294" i="9"/>
  <c r="A7293" i="9"/>
  <c r="A7292" i="9"/>
  <c r="A7291" i="9"/>
  <c r="A7290" i="9"/>
  <c r="A7289" i="9"/>
  <c r="A7288" i="9"/>
  <c r="A7287" i="9"/>
  <c r="A7286" i="9"/>
  <c r="A7285" i="9"/>
  <c r="A7284" i="9"/>
  <c r="A7283" i="9"/>
  <c r="A7282" i="9"/>
  <c r="A7281" i="9"/>
  <c r="A7280" i="9"/>
  <c r="A7279" i="9"/>
  <c r="A7278" i="9"/>
  <c r="A7277" i="9"/>
  <c r="A7276" i="9"/>
  <c r="A7275" i="9"/>
  <c r="A7274" i="9"/>
  <c r="A7273" i="9"/>
  <c r="A7272" i="9"/>
  <c r="A7271" i="9"/>
  <c r="A7270" i="9"/>
  <c r="A7269" i="9"/>
  <c r="A7268" i="9"/>
  <c r="A7267" i="9"/>
  <c r="A7266" i="9"/>
  <c r="A7265" i="9"/>
  <c r="A7264" i="9"/>
  <c r="A7263" i="9"/>
  <c r="A7262" i="9"/>
  <c r="A7261" i="9"/>
  <c r="A7260" i="9"/>
  <c r="A7259" i="9"/>
  <c r="A7258" i="9"/>
  <c r="A7257" i="9"/>
  <c r="A7256" i="9"/>
  <c r="A7255" i="9"/>
  <c r="A7254" i="9"/>
  <c r="A7253" i="9"/>
  <c r="A7252" i="9"/>
  <c r="A7251" i="9"/>
  <c r="A7250" i="9"/>
  <c r="A7249" i="9"/>
  <c r="A7248" i="9"/>
  <c r="A7247" i="9"/>
  <c r="A7246" i="9"/>
  <c r="A7245" i="9"/>
  <c r="A7244" i="9"/>
  <c r="A7243" i="9"/>
  <c r="A7242" i="9"/>
  <c r="A7241" i="9"/>
  <c r="A7240" i="9"/>
  <c r="A7239" i="9"/>
  <c r="A7238" i="9"/>
  <c r="A7237" i="9"/>
  <c r="A7236" i="9"/>
  <c r="A7235" i="9"/>
  <c r="A7234" i="9"/>
  <c r="A7233" i="9"/>
  <c r="A7232" i="9"/>
  <c r="A7231" i="9"/>
  <c r="A7230" i="9"/>
  <c r="A7229" i="9"/>
  <c r="A7228" i="9"/>
  <c r="A7227" i="9"/>
  <c r="A7226" i="9"/>
  <c r="A7225" i="9"/>
  <c r="A7224" i="9"/>
  <c r="A7223" i="9"/>
  <c r="A7222" i="9"/>
  <c r="A7221" i="9"/>
  <c r="A7220" i="9"/>
  <c r="A7219" i="9"/>
  <c r="A7218" i="9"/>
  <c r="A7217" i="9"/>
  <c r="A7216" i="9"/>
  <c r="A7215" i="9"/>
  <c r="A7214" i="9"/>
  <c r="A7213" i="9"/>
  <c r="A7212" i="9"/>
  <c r="A7211" i="9"/>
  <c r="A7210" i="9"/>
  <c r="A7209" i="9"/>
  <c r="A7208" i="9"/>
  <c r="A7207" i="9"/>
  <c r="A7206" i="9"/>
  <c r="A7205" i="9"/>
  <c r="A7204" i="9"/>
  <c r="A7203" i="9"/>
  <c r="A7202" i="9"/>
  <c r="A7201" i="9"/>
  <c r="A7200" i="9"/>
  <c r="A7199" i="9"/>
  <c r="A7198" i="9"/>
  <c r="A7197" i="9"/>
  <c r="A7196" i="9"/>
  <c r="A7195" i="9"/>
  <c r="A7194" i="9"/>
  <c r="A7193" i="9"/>
  <c r="A7192" i="9"/>
  <c r="A7191" i="9"/>
  <c r="A7190" i="9"/>
  <c r="A7189" i="9"/>
  <c r="A7188" i="9"/>
  <c r="A7187" i="9"/>
  <c r="A7186" i="9"/>
  <c r="A7185" i="9"/>
  <c r="A7184" i="9"/>
  <c r="A7183" i="9"/>
  <c r="A7182" i="9"/>
  <c r="A7181" i="9"/>
  <c r="A7180" i="9"/>
  <c r="A7179" i="9"/>
  <c r="A7178" i="9"/>
  <c r="A7177" i="9"/>
  <c r="A7176" i="9"/>
  <c r="A7175" i="9"/>
  <c r="A7174" i="9"/>
  <c r="A7173" i="9"/>
  <c r="A7172" i="9"/>
  <c r="A7171" i="9"/>
  <c r="A7170" i="9"/>
  <c r="A7169" i="9"/>
  <c r="A7168" i="9"/>
  <c r="A7167" i="9"/>
  <c r="A7166" i="9"/>
  <c r="A7165" i="9"/>
  <c r="A7164" i="9"/>
  <c r="A7163" i="9"/>
  <c r="A7162" i="9"/>
  <c r="A7161" i="9"/>
  <c r="A7160" i="9"/>
  <c r="A7159" i="9"/>
  <c r="A7158" i="9"/>
  <c r="A7157" i="9"/>
  <c r="A7156" i="9"/>
  <c r="A7155" i="9"/>
  <c r="A7154" i="9"/>
  <c r="A7153" i="9"/>
  <c r="A7152" i="9"/>
  <c r="A7151" i="9"/>
  <c r="A7150" i="9"/>
  <c r="A7149" i="9"/>
  <c r="A7148" i="9"/>
  <c r="A7147" i="9"/>
  <c r="A7146" i="9"/>
  <c r="A7145" i="9"/>
  <c r="A7144" i="9"/>
  <c r="A7143" i="9"/>
  <c r="A7142" i="9"/>
  <c r="A7141" i="9"/>
  <c r="A7140" i="9"/>
  <c r="A7139" i="9"/>
  <c r="A7138" i="9"/>
  <c r="A7137" i="9"/>
  <c r="A7136" i="9"/>
  <c r="A7135" i="9"/>
  <c r="A7134" i="9"/>
  <c r="A7133" i="9"/>
  <c r="A7132" i="9"/>
  <c r="A7131" i="9"/>
  <c r="A7130" i="9"/>
  <c r="A7129" i="9"/>
  <c r="A7128" i="9"/>
  <c r="A7127" i="9"/>
  <c r="A7126" i="9"/>
  <c r="A7125" i="9"/>
  <c r="A7124" i="9"/>
  <c r="A7123" i="9"/>
  <c r="A7122" i="9"/>
  <c r="A7121" i="9"/>
  <c r="A7120" i="9"/>
  <c r="A7119" i="9"/>
  <c r="A7118" i="9"/>
  <c r="A7117" i="9"/>
  <c r="A7116" i="9"/>
  <c r="A7115" i="9"/>
  <c r="A7114" i="9"/>
  <c r="A7113" i="9"/>
  <c r="A7112" i="9"/>
  <c r="A7111" i="9"/>
  <c r="A7110" i="9"/>
  <c r="A7109" i="9"/>
  <c r="A7108" i="9"/>
  <c r="A7107" i="9"/>
  <c r="A7106" i="9"/>
  <c r="A7105" i="9"/>
  <c r="A7104" i="9"/>
  <c r="A7103" i="9"/>
  <c r="A7102" i="9"/>
  <c r="A7101" i="9"/>
  <c r="A7100" i="9"/>
  <c r="A7099" i="9"/>
  <c r="A7098" i="9"/>
  <c r="A7097" i="9"/>
  <c r="A7096" i="9"/>
  <c r="A7095" i="9"/>
  <c r="A7094" i="9"/>
  <c r="A7093" i="9"/>
  <c r="A7092" i="9"/>
  <c r="A7091" i="9"/>
  <c r="A7090" i="9"/>
  <c r="A7089" i="9"/>
  <c r="A7088" i="9"/>
  <c r="A7087" i="9"/>
  <c r="A7086" i="9"/>
  <c r="A7085" i="9"/>
  <c r="A7084" i="9"/>
  <c r="A7083" i="9"/>
  <c r="A7082" i="9"/>
  <c r="A7081" i="9"/>
  <c r="A7080" i="9"/>
  <c r="A7079" i="9"/>
  <c r="A7078" i="9"/>
  <c r="A7077" i="9"/>
  <c r="A7076" i="9"/>
  <c r="A7075" i="9"/>
  <c r="A7074" i="9"/>
  <c r="A7073" i="9"/>
  <c r="A7072" i="9"/>
  <c r="A7071" i="9"/>
  <c r="A7070" i="9"/>
  <c r="A7069" i="9"/>
  <c r="A7068" i="9"/>
  <c r="A7067" i="9"/>
  <c r="A7066" i="9"/>
  <c r="A7065" i="9"/>
  <c r="A7064" i="9"/>
  <c r="A7063" i="9"/>
  <c r="A7062" i="9"/>
  <c r="A7061" i="9"/>
  <c r="A7060" i="9"/>
  <c r="A7059" i="9"/>
  <c r="A7058" i="9"/>
  <c r="A7057" i="9"/>
  <c r="A7056" i="9"/>
  <c r="A7055" i="9"/>
  <c r="A7054" i="9"/>
  <c r="A7053" i="9"/>
  <c r="A7052" i="9"/>
  <c r="A7051" i="9"/>
  <c r="A7050" i="9"/>
  <c r="A7049" i="9"/>
  <c r="A7048" i="9"/>
  <c r="A7047" i="9"/>
  <c r="A7046" i="9"/>
  <c r="A7045" i="9"/>
  <c r="A7044" i="9"/>
  <c r="A7043" i="9"/>
  <c r="A7042" i="9"/>
  <c r="A7041" i="9"/>
  <c r="A7040" i="9"/>
  <c r="A7039" i="9"/>
  <c r="A7038" i="9"/>
  <c r="A7037" i="9"/>
  <c r="A7036" i="9"/>
  <c r="A7035" i="9"/>
  <c r="A7034" i="9"/>
  <c r="A7033" i="9"/>
  <c r="A7032" i="9"/>
  <c r="A7031" i="9"/>
  <c r="A7030" i="9"/>
  <c r="A7029" i="9"/>
  <c r="A7028" i="9"/>
  <c r="A7027" i="9"/>
  <c r="A7026" i="9"/>
  <c r="A7025" i="9"/>
  <c r="A7024" i="9"/>
  <c r="A7023" i="9"/>
  <c r="A7022" i="9"/>
  <c r="A7021" i="9"/>
  <c r="A7020" i="9"/>
  <c r="A7019" i="9"/>
  <c r="A7018" i="9"/>
  <c r="A7017" i="9"/>
  <c r="A7016" i="9"/>
  <c r="A7015" i="9"/>
  <c r="A7014" i="9"/>
  <c r="A7013" i="9"/>
  <c r="A7012" i="9"/>
  <c r="A7011" i="9"/>
  <c r="A7010" i="9"/>
  <c r="A7009" i="9"/>
  <c r="A7008" i="9"/>
  <c r="A7007" i="9"/>
  <c r="A7006" i="9"/>
  <c r="A7005" i="9"/>
  <c r="A7004" i="9"/>
  <c r="A7003" i="9"/>
  <c r="A7002" i="9"/>
  <c r="A7001" i="9"/>
  <c r="A7000" i="9"/>
  <c r="A6999" i="9"/>
  <c r="A6998" i="9"/>
  <c r="A6997" i="9"/>
  <c r="A6996" i="9"/>
  <c r="A6995" i="9"/>
  <c r="A6994" i="9"/>
  <c r="A6993" i="9"/>
  <c r="A6992" i="9"/>
  <c r="A6991" i="9"/>
  <c r="A6990" i="9"/>
  <c r="A6989" i="9"/>
  <c r="A6988" i="9"/>
  <c r="A6987" i="9"/>
  <c r="A6986" i="9"/>
  <c r="A6985" i="9"/>
  <c r="A6984" i="9"/>
  <c r="A6983" i="9"/>
  <c r="A6982" i="9"/>
  <c r="A6981" i="9"/>
  <c r="A6980" i="9"/>
  <c r="A6979" i="9"/>
  <c r="A6978" i="9"/>
  <c r="A6977" i="9"/>
  <c r="A6976" i="9"/>
  <c r="A6975" i="9"/>
  <c r="A6974" i="9"/>
  <c r="A6973" i="9"/>
  <c r="A6972" i="9"/>
  <c r="A6971" i="9"/>
  <c r="A6970" i="9"/>
  <c r="A6969" i="9"/>
  <c r="A6968" i="9"/>
  <c r="A6967" i="9"/>
  <c r="A6966" i="9"/>
  <c r="A6965" i="9"/>
  <c r="A6964" i="9"/>
  <c r="A6963" i="9"/>
  <c r="A6962" i="9"/>
  <c r="A6961" i="9"/>
  <c r="A6960" i="9"/>
  <c r="A6959" i="9"/>
  <c r="A6958" i="9"/>
  <c r="A6957" i="9"/>
  <c r="A6956" i="9"/>
  <c r="A6955" i="9"/>
  <c r="A6954" i="9"/>
  <c r="A6953" i="9"/>
  <c r="A6952" i="9"/>
  <c r="A6951" i="9"/>
  <c r="A6950" i="9"/>
  <c r="A6949" i="9"/>
  <c r="A6948" i="9"/>
  <c r="A6947" i="9"/>
  <c r="A6946" i="9"/>
  <c r="A6945" i="9"/>
  <c r="A6944" i="9"/>
  <c r="A6943" i="9"/>
  <c r="A6942" i="9"/>
  <c r="A6941" i="9"/>
  <c r="A6940" i="9"/>
  <c r="A6939" i="9"/>
  <c r="A6938" i="9"/>
  <c r="A6937" i="9"/>
  <c r="A6936" i="9"/>
  <c r="A6935" i="9"/>
  <c r="A6934" i="9"/>
  <c r="A6933" i="9"/>
  <c r="A6932" i="9"/>
  <c r="A6931" i="9"/>
  <c r="A6930" i="9"/>
  <c r="A6929" i="9"/>
  <c r="A6928" i="9"/>
  <c r="A6927" i="9"/>
  <c r="A6926" i="9"/>
  <c r="A6925" i="9"/>
  <c r="A6924" i="9"/>
  <c r="A6923" i="9"/>
  <c r="A6922" i="9"/>
  <c r="A6921" i="9"/>
  <c r="A6920" i="9"/>
  <c r="A6919" i="9"/>
  <c r="A6918" i="9"/>
  <c r="A6917" i="9"/>
  <c r="A6916" i="9"/>
  <c r="A6915" i="9"/>
  <c r="A6914" i="9"/>
  <c r="A6913" i="9"/>
  <c r="A6912" i="9"/>
  <c r="A6911" i="9"/>
  <c r="A6910" i="9"/>
  <c r="A6909" i="9"/>
  <c r="A6908" i="9"/>
  <c r="A6907" i="9"/>
  <c r="A6906" i="9"/>
  <c r="A6905" i="9"/>
  <c r="A6904" i="9"/>
  <c r="A6903" i="9"/>
  <c r="A6902" i="9"/>
  <c r="A6901" i="9"/>
  <c r="A6900" i="9"/>
  <c r="A6899" i="9"/>
  <c r="A6898" i="9"/>
  <c r="A6897" i="9"/>
  <c r="A6896" i="9"/>
  <c r="A6895" i="9"/>
  <c r="A6894" i="9"/>
  <c r="A6893" i="9"/>
  <c r="A6892" i="9"/>
  <c r="A6891" i="9"/>
  <c r="A6890" i="9"/>
  <c r="A6889" i="9"/>
  <c r="A6888" i="9"/>
  <c r="A6887" i="9"/>
  <c r="A6886" i="9"/>
  <c r="A6885" i="9"/>
  <c r="A6884" i="9"/>
  <c r="A6883" i="9"/>
  <c r="A6882" i="9"/>
  <c r="A6881" i="9"/>
  <c r="A6880" i="9"/>
  <c r="A6879" i="9"/>
  <c r="A6878" i="9"/>
  <c r="A6877" i="9"/>
  <c r="A6876" i="9"/>
  <c r="A6875" i="9"/>
  <c r="A6874" i="9"/>
  <c r="A6873" i="9"/>
  <c r="A6872" i="9"/>
  <c r="A6871" i="9"/>
  <c r="A6870" i="9"/>
  <c r="A6869" i="9"/>
  <c r="A6868" i="9"/>
  <c r="A6867" i="9"/>
  <c r="A6866" i="9"/>
  <c r="A6865" i="9"/>
  <c r="A6864" i="9"/>
  <c r="A6863" i="9"/>
  <c r="A6862" i="9"/>
  <c r="A6861" i="9"/>
  <c r="A6860" i="9"/>
  <c r="A6859" i="9"/>
  <c r="A6858" i="9"/>
  <c r="A6857" i="9"/>
  <c r="A6856" i="9"/>
  <c r="A6855" i="9"/>
  <c r="A6854" i="9"/>
  <c r="A6853" i="9"/>
  <c r="A6852" i="9"/>
  <c r="A6851" i="9"/>
  <c r="A6850" i="9"/>
  <c r="A6849" i="9"/>
  <c r="A6848" i="9"/>
  <c r="A6847" i="9"/>
  <c r="A6846" i="9"/>
  <c r="A6845" i="9"/>
  <c r="A6844" i="9"/>
  <c r="A6843" i="9"/>
  <c r="A6842" i="9"/>
  <c r="A6841" i="9"/>
  <c r="A6840" i="9"/>
  <c r="A6839" i="9"/>
  <c r="A6838" i="9"/>
  <c r="A6837" i="9"/>
  <c r="A6836" i="9"/>
  <c r="A6835" i="9"/>
  <c r="A6834" i="9"/>
  <c r="A6833" i="9"/>
  <c r="A6832" i="9"/>
  <c r="A6831" i="9"/>
  <c r="A6830" i="9"/>
  <c r="A6829" i="9"/>
  <c r="A6828" i="9"/>
  <c r="A6827" i="9"/>
  <c r="A6826" i="9"/>
  <c r="A6825" i="9"/>
  <c r="A6824" i="9"/>
  <c r="A6823" i="9"/>
  <c r="A6822" i="9"/>
  <c r="A6821" i="9"/>
  <c r="A6820" i="9"/>
  <c r="A6819" i="9"/>
  <c r="A6818" i="9"/>
  <c r="A6817" i="9"/>
  <c r="A6816" i="9"/>
  <c r="A6815" i="9"/>
  <c r="A6814" i="9"/>
  <c r="A6813" i="9"/>
  <c r="A6812" i="9"/>
  <c r="A6811" i="9"/>
  <c r="A6810" i="9"/>
  <c r="A6809" i="9"/>
  <c r="A6808" i="9"/>
  <c r="A6807" i="9"/>
  <c r="A6806" i="9"/>
  <c r="A6805" i="9"/>
  <c r="A6804" i="9"/>
  <c r="A6803" i="9"/>
  <c r="A6802" i="9"/>
  <c r="A6801" i="9"/>
  <c r="A6800" i="9"/>
  <c r="A6799" i="9"/>
  <c r="A6798" i="9"/>
  <c r="A6797" i="9"/>
  <c r="A6796" i="9"/>
  <c r="A6795" i="9"/>
  <c r="A6794" i="9"/>
  <c r="A6793" i="9"/>
  <c r="A6792" i="9"/>
  <c r="A6791" i="9"/>
  <c r="A6790" i="9"/>
  <c r="A6789" i="9"/>
  <c r="A6788" i="9"/>
  <c r="A6787" i="9"/>
  <c r="A6786" i="9"/>
  <c r="A6785" i="9"/>
  <c r="A6784" i="9"/>
  <c r="A6783" i="9"/>
  <c r="A6782" i="9"/>
  <c r="A6781" i="9"/>
  <c r="A6780" i="9"/>
  <c r="A6779" i="9"/>
  <c r="A6778" i="9"/>
  <c r="A6777" i="9"/>
  <c r="A6776" i="9"/>
  <c r="A6775" i="9"/>
  <c r="A6774" i="9"/>
  <c r="A6773" i="9"/>
  <c r="A6772" i="9"/>
  <c r="A6771" i="9"/>
  <c r="A6770" i="9"/>
  <c r="A6769" i="9"/>
  <c r="A6768" i="9"/>
  <c r="A6767" i="9"/>
  <c r="A6766" i="9"/>
  <c r="A6765" i="9"/>
  <c r="A6764" i="9"/>
  <c r="A6763" i="9"/>
  <c r="A6762" i="9"/>
  <c r="A6761" i="9"/>
  <c r="A6760" i="9"/>
  <c r="A6759" i="9"/>
  <c r="A6758" i="9"/>
  <c r="A6757" i="9"/>
  <c r="A6756" i="9"/>
  <c r="A6755" i="9"/>
  <c r="A6754" i="9"/>
  <c r="A6753" i="9"/>
  <c r="A6752" i="9"/>
  <c r="A6751" i="9"/>
  <c r="A6750" i="9"/>
  <c r="A6749" i="9"/>
  <c r="A6748" i="9"/>
  <c r="A6747" i="9"/>
  <c r="A6746" i="9"/>
  <c r="A6745" i="9"/>
  <c r="A6744" i="9"/>
  <c r="A6743" i="9"/>
  <c r="A6742" i="9"/>
  <c r="A6741" i="9"/>
  <c r="A6740" i="9"/>
  <c r="A6739" i="9"/>
  <c r="A6738" i="9"/>
  <c r="A6737" i="9"/>
  <c r="A6736" i="9"/>
  <c r="A6735" i="9"/>
  <c r="A6734" i="9"/>
  <c r="A6733" i="9"/>
  <c r="A6732" i="9"/>
  <c r="A6731" i="9"/>
  <c r="A6730" i="9"/>
  <c r="A6729" i="9"/>
  <c r="A6728" i="9"/>
  <c r="A6727" i="9"/>
  <c r="A6726" i="9"/>
  <c r="A6725" i="9"/>
  <c r="A6724" i="9"/>
  <c r="A6723" i="9"/>
  <c r="A6722" i="9"/>
  <c r="A6721" i="9"/>
  <c r="A6720" i="9"/>
  <c r="A6719" i="9"/>
  <c r="A6718" i="9"/>
  <c r="A6717" i="9"/>
  <c r="A6716" i="9"/>
  <c r="A6715" i="9"/>
  <c r="A6714" i="9"/>
  <c r="A6713" i="9"/>
  <c r="A6712" i="9"/>
  <c r="A6711" i="9"/>
  <c r="A6710" i="9"/>
  <c r="A6709" i="9"/>
  <c r="A6708" i="9"/>
  <c r="A6707" i="9"/>
  <c r="A6706" i="9"/>
  <c r="A6705" i="9"/>
  <c r="A6704" i="9"/>
  <c r="A6703" i="9"/>
  <c r="A6702" i="9"/>
  <c r="A6701" i="9"/>
  <c r="A6700" i="9"/>
  <c r="A6699" i="9"/>
  <c r="A6698" i="9"/>
  <c r="A6697" i="9"/>
  <c r="A6696" i="9"/>
  <c r="A6695" i="9"/>
  <c r="A6694" i="9"/>
  <c r="A6693" i="9"/>
  <c r="A6692" i="9"/>
  <c r="A6691" i="9"/>
  <c r="A6690" i="9"/>
  <c r="A6689" i="9"/>
  <c r="A6688" i="9"/>
  <c r="A6687" i="9"/>
  <c r="A6686" i="9"/>
  <c r="A6685" i="9"/>
  <c r="A6684" i="9"/>
  <c r="A6683" i="9"/>
  <c r="A6682" i="9"/>
  <c r="A6681" i="9"/>
  <c r="A6680" i="9"/>
  <c r="A6679" i="9"/>
  <c r="A6678" i="9"/>
  <c r="A6677" i="9"/>
  <c r="A6676" i="9"/>
  <c r="A6675" i="9"/>
  <c r="A6674" i="9"/>
  <c r="A6673" i="9"/>
  <c r="A6672" i="9"/>
  <c r="A6671" i="9"/>
  <c r="A6670" i="9"/>
  <c r="A6669" i="9"/>
  <c r="A6668" i="9"/>
  <c r="A6667" i="9"/>
  <c r="A6666" i="9"/>
  <c r="A6665" i="9"/>
  <c r="A6664" i="9"/>
  <c r="A6663" i="9"/>
  <c r="A6662" i="9"/>
  <c r="A6661" i="9"/>
  <c r="A6660" i="9"/>
  <c r="A6659" i="9"/>
  <c r="A6658" i="9"/>
  <c r="A6657" i="9"/>
  <c r="A6656" i="9"/>
  <c r="A6655" i="9"/>
  <c r="A6654" i="9"/>
  <c r="A6653" i="9"/>
  <c r="A6652" i="9"/>
  <c r="A6651" i="9"/>
  <c r="A6650" i="9"/>
  <c r="A6649" i="9"/>
  <c r="A6648" i="9"/>
  <c r="A6647" i="9"/>
  <c r="A6646" i="9"/>
  <c r="A6645" i="9"/>
  <c r="A6644" i="9"/>
  <c r="A6643" i="9"/>
  <c r="A6642" i="9"/>
  <c r="A6641" i="9"/>
  <c r="A6640" i="9"/>
  <c r="A6639" i="9"/>
  <c r="A6638" i="9"/>
  <c r="A6637" i="9"/>
  <c r="A6636" i="9"/>
  <c r="A6635" i="9"/>
  <c r="A6634" i="9"/>
  <c r="A6633" i="9"/>
  <c r="A6632" i="9"/>
  <c r="A6631" i="9"/>
  <c r="A6630" i="9"/>
  <c r="A6629" i="9"/>
  <c r="A6628" i="9"/>
  <c r="A6627" i="9"/>
  <c r="A6626" i="9"/>
  <c r="A6625" i="9"/>
  <c r="A6624" i="9"/>
  <c r="A6623" i="9"/>
  <c r="A6622" i="9"/>
  <c r="A6621" i="9"/>
  <c r="A6620" i="9"/>
  <c r="A6619" i="9"/>
  <c r="A6618" i="9"/>
  <c r="A6617" i="9"/>
  <c r="A6616" i="9"/>
  <c r="A6615" i="9"/>
  <c r="A6614" i="9"/>
  <c r="A6613" i="9"/>
  <c r="A6612" i="9"/>
  <c r="A6611" i="9"/>
  <c r="A6610" i="9"/>
  <c r="A6609" i="9"/>
  <c r="A6608" i="9"/>
  <c r="A6607" i="9"/>
  <c r="A6606" i="9"/>
  <c r="A6605" i="9"/>
  <c r="A6604" i="9"/>
  <c r="A6603" i="9"/>
  <c r="A6602" i="9"/>
  <c r="A6601" i="9"/>
  <c r="A6600" i="9"/>
  <c r="A6599" i="9"/>
  <c r="A6598" i="9"/>
  <c r="A6597" i="9"/>
  <c r="A6596" i="9"/>
  <c r="A6595" i="9"/>
  <c r="A6594" i="9"/>
  <c r="A6593" i="9"/>
  <c r="A6592" i="9"/>
  <c r="A6591" i="9"/>
  <c r="A6590" i="9"/>
  <c r="A6589" i="9"/>
  <c r="A6588" i="9"/>
  <c r="A6587" i="9"/>
  <c r="A6586" i="9"/>
  <c r="A6585" i="9"/>
  <c r="A6584" i="9"/>
  <c r="A6583" i="9"/>
  <c r="A6582" i="9"/>
  <c r="A6581" i="9"/>
  <c r="A6580" i="9"/>
  <c r="A6579" i="9"/>
  <c r="A6578" i="9"/>
  <c r="A6577" i="9"/>
  <c r="A6576" i="9"/>
  <c r="A6575" i="9"/>
  <c r="A6574" i="9"/>
  <c r="A6573" i="9"/>
  <c r="A6572" i="9"/>
  <c r="A6571" i="9"/>
  <c r="A6570" i="9"/>
  <c r="A6569" i="9"/>
  <c r="A6568" i="9"/>
  <c r="A6567" i="9"/>
  <c r="A6566" i="9"/>
  <c r="A6565" i="9"/>
  <c r="A6564" i="9"/>
  <c r="A6563" i="9"/>
  <c r="A6562" i="9"/>
  <c r="A6561" i="9"/>
  <c r="A6560" i="9"/>
  <c r="A6559" i="9"/>
  <c r="A6558" i="9"/>
  <c r="A6557" i="9"/>
  <c r="A6556" i="9"/>
  <c r="A6555" i="9"/>
  <c r="A6554" i="9"/>
  <c r="A6553" i="9"/>
  <c r="A6552" i="9"/>
  <c r="A6551" i="9"/>
  <c r="A6550" i="9"/>
  <c r="A6549" i="9"/>
  <c r="A6548" i="9"/>
  <c r="A6547" i="9"/>
  <c r="A6546" i="9"/>
  <c r="A6545" i="9"/>
  <c r="A6544" i="9"/>
  <c r="A6543" i="9"/>
  <c r="A6542" i="9"/>
  <c r="A6541" i="9"/>
  <c r="A6540" i="9"/>
  <c r="A6539" i="9"/>
  <c r="A6538" i="9"/>
  <c r="A6537" i="9"/>
  <c r="A6536" i="9"/>
  <c r="A6535" i="9"/>
  <c r="A6534" i="9"/>
  <c r="A6533" i="9"/>
  <c r="A6532" i="9"/>
  <c r="A6531" i="9"/>
  <c r="A6530" i="9"/>
  <c r="A6529" i="9"/>
  <c r="A6528" i="9"/>
  <c r="A6527" i="9"/>
  <c r="A6526" i="9"/>
  <c r="A6525" i="9"/>
  <c r="A6524" i="9"/>
  <c r="A6523" i="9"/>
  <c r="A6522" i="9"/>
  <c r="A6521" i="9"/>
  <c r="A6520" i="9"/>
  <c r="A6519" i="9"/>
  <c r="A6518" i="9"/>
  <c r="A6517" i="9"/>
  <c r="A6516" i="9"/>
  <c r="A6515" i="9"/>
  <c r="A6514" i="9"/>
  <c r="A6513" i="9"/>
  <c r="A6512" i="9"/>
  <c r="A6511" i="9"/>
  <c r="A6510" i="9"/>
  <c r="A6509" i="9"/>
  <c r="A6508" i="9"/>
  <c r="A6507" i="9"/>
  <c r="A6506" i="9"/>
  <c r="A6505" i="9"/>
  <c r="A6504" i="9"/>
  <c r="A6503" i="9"/>
  <c r="A6502" i="9"/>
  <c r="A6501" i="9"/>
  <c r="A6500" i="9"/>
  <c r="A6499" i="9"/>
  <c r="A6498" i="9"/>
  <c r="A6497" i="9"/>
  <c r="A6496" i="9"/>
  <c r="A6495" i="9"/>
  <c r="A6494" i="9"/>
  <c r="A6493" i="9"/>
  <c r="A6492" i="9"/>
  <c r="A6491" i="9"/>
  <c r="A6490" i="9"/>
  <c r="A6489" i="9"/>
  <c r="A6488" i="9"/>
  <c r="A6487" i="9"/>
  <c r="A6486" i="9"/>
  <c r="A6485" i="9"/>
  <c r="A6484" i="9"/>
  <c r="A6483" i="9"/>
  <c r="A6482" i="9"/>
  <c r="A6481" i="9"/>
  <c r="A6480" i="9"/>
  <c r="A6479" i="9"/>
  <c r="A6478" i="9"/>
  <c r="A6477" i="9"/>
  <c r="A6476" i="9"/>
  <c r="A6475" i="9"/>
  <c r="A6474" i="9"/>
  <c r="A6473" i="9"/>
  <c r="A6472" i="9"/>
  <c r="A6471" i="9"/>
  <c r="A6470" i="9"/>
  <c r="A6469" i="9"/>
  <c r="A6468" i="9"/>
  <c r="A6467" i="9"/>
  <c r="A6466" i="9"/>
  <c r="A6465" i="9"/>
  <c r="A6464" i="9"/>
  <c r="A6463" i="9"/>
  <c r="A6462" i="9"/>
  <c r="A6461" i="9"/>
  <c r="A6460" i="9"/>
  <c r="A6459" i="9"/>
  <c r="A6458" i="9"/>
  <c r="A6457" i="9"/>
  <c r="A6456" i="9"/>
  <c r="A6455" i="9"/>
  <c r="A6454" i="9"/>
  <c r="A6453" i="9"/>
  <c r="A6452" i="9"/>
  <c r="A6451" i="9"/>
  <c r="A6450" i="9"/>
  <c r="A6449" i="9"/>
  <c r="A6448" i="9"/>
  <c r="A6447" i="9"/>
  <c r="A6446" i="9"/>
  <c r="A6445" i="9"/>
  <c r="A6444" i="9"/>
  <c r="A6443" i="9"/>
  <c r="A6442" i="9"/>
  <c r="A6441" i="9"/>
  <c r="A6440" i="9"/>
  <c r="A6439" i="9"/>
  <c r="A6438" i="9"/>
  <c r="A6437" i="9"/>
  <c r="A6436" i="9"/>
  <c r="A6435" i="9"/>
  <c r="A6434" i="9"/>
  <c r="A6433" i="9"/>
  <c r="A6432" i="9"/>
  <c r="A6431" i="9"/>
  <c r="A6430" i="9"/>
  <c r="A6429" i="9"/>
  <c r="A6428" i="9"/>
  <c r="A6427" i="9"/>
  <c r="A6426" i="9"/>
  <c r="A6425" i="9"/>
  <c r="A6424" i="9"/>
  <c r="A6423" i="9"/>
  <c r="A6422" i="9"/>
  <c r="A6421" i="9"/>
  <c r="A6420" i="9"/>
  <c r="A6419" i="9"/>
  <c r="A6418" i="9"/>
  <c r="A6417" i="9"/>
  <c r="A6416" i="9"/>
  <c r="A6415" i="9"/>
  <c r="A6414" i="9"/>
  <c r="A6413" i="9"/>
  <c r="A6412" i="9"/>
  <c r="A6411" i="9"/>
  <c r="A6410" i="9"/>
  <c r="A6409" i="9"/>
  <c r="A6408" i="9"/>
  <c r="A6407" i="9"/>
  <c r="A6406" i="9"/>
  <c r="A6405" i="9"/>
  <c r="A6404" i="9"/>
  <c r="A6403" i="9"/>
  <c r="A6402" i="9"/>
  <c r="A6401" i="9"/>
  <c r="A6400" i="9"/>
  <c r="A6399" i="9"/>
  <c r="A6398" i="9"/>
  <c r="A6397" i="9"/>
  <c r="A6396" i="9"/>
  <c r="A6395" i="9"/>
  <c r="A6394" i="9"/>
  <c r="A6393" i="9"/>
  <c r="A6392" i="9"/>
  <c r="A6391" i="9"/>
  <c r="A6390" i="9"/>
  <c r="A6389" i="9"/>
  <c r="A6388" i="9"/>
  <c r="A6387" i="9"/>
  <c r="A6386" i="9"/>
  <c r="A6385" i="9"/>
  <c r="A6384" i="9"/>
  <c r="A6383" i="9"/>
  <c r="A6382" i="9"/>
  <c r="A6381" i="9"/>
  <c r="A6380" i="9"/>
  <c r="A6379" i="9"/>
  <c r="A6378" i="9"/>
  <c r="A6377" i="9"/>
  <c r="A6376" i="9"/>
  <c r="A6375" i="9"/>
  <c r="A6374" i="9"/>
  <c r="A6373" i="9"/>
  <c r="A6372" i="9"/>
  <c r="A6371" i="9"/>
  <c r="A6370" i="9"/>
  <c r="A6369" i="9"/>
  <c r="A6368" i="9"/>
  <c r="A6367" i="9"/>
  <c r="A6366" i="9"/>
  <c r="A6365" i="9"/>
  <c r="A6364" i="9"/>
  <c r="A6363" i="9"/>
  <c r="A6362" i="9"/>
  <c r="A6361" i="9"/>
  <c r="A6360" i="9"/>
  <c r="A6359" i="9"/>
  <c r="A6358" i="9"/>
  <c r="A6357" i="9"/>
  <c r="A6356" i="9"/>
  <c r="A6355" i="9"/>
  <c r="A6354" i="9"/>
  <c r="A6353" i="9"/>
  <c r="A6352" i="9"/>
  <c r="A6351" i="9"/>
  <c r="A6350" i="9"/>
  <c r="A6349" i="9"/>
  <c r="A6348" i="9"/>
  <c r="A6347" i="9"/>
  <c r="A6346" i="9"/>
  <c r="A6345" i="9"/>
  <c r="A6344" i="9"/>
  <c r="A6343" i="9"/>
  <c r="A6342" i="9"/>
  <c r="A6341" i="9"/>
  <c r="A6340" i="9"/>
  <c r="A6339" i="9"/>
  <c r="A6338" i="9"/>
  <c r="A6337" i="9"/>
  <c r="A6336" i="9"/>
  <c r="A6335" i="9"/>
  <c r="A6334" i="9"/>
  <c r="A6333" i="9"/>
  <c r="A6332" i="9"/>
  <c r="A6331" i="9"/>
  <c r="A6330" i="9"/>
  <c r="A6329" i="9"/>
  <c r="A6328" i="9"/>
  <c r="A6327" i="9"/>
  <c r="A6326" i="9"/>
  <c r="A6325" i="9"/>
  <c r="A6324" i="9"/>
  <c r="A6323" i="9"/>
  <c r="A6322" i="9"/>
  <c r="A6321" i="9"/>
  <c r="A6320" i="9"/>
  <c r="A6319" i="9"/>
  <c r="A6318" i="9"/>
  <c r="A6317" i="9"/>
  <c r="A6316" i="9"/>
  <c r="A6315" i="9"/>
  <c r="A6314" i="9"/>
  <c r="A6313" i="9"/>
  <c r="A6312" i="9"/>
  <c r="A6311" i="9"/>
  <c r="A6310" i="9"/>
  <c r="A6309" i="9"/>
  <c r="A6308" i="9"/>
  <c r="A6307" i="9"/>
  <c r="A6306" i="9"/>
  <c r="A6305" i="9"/>
  <c r="A6304" i="9"/>
  <c r="A6303" i="9"/>
  <c r="A6302" i="9"/>
  <c r="A6301" i="9"/>
  <c r="A6300" i="9"/>
  <c r="A6299" i="9"/>
  <c r="A6298" i="9"/>
  <c r="A6297" i="9"/>
  <c r="A6296" i="9"/>
  <c r="A6295" i="9"/>
  <c r="A6294" i="9"/>
  <c r="A6293" i="9"/>
  <c r="A6292" i="9"/>
  <c r="A6291" i="9"/>
  <c r="A6290" i="9"/>
  <c r="A6289" i="9"/>
  <c r="A6288" i="9"/>
  <c r="A6287" i="9"/>
  <c r="A6286" i="9"/>
  <c r="A6285" i="9"/>
  <c r="A6284" i="9"/>
  <c r="A6283" i="9"/>
  <c r="A6282" i="9"/>
  <c r="A6281" i="9"/>
  <c r="A6280" i="9"/>
  <c r="A6279" i="9"/>
  <c r="A6278" i="9"/>
  <c r="A6277" i="9"/>
  <c r="A6276" i="9"/>
  <c r="A6275" i="9"/>
  <c r="A6274" i="9"/>
  <c r="A6273" i="9"/>
  <c r="A6272" i="9"/>
  <c r="A6271" i="9"/>
  <c r="A6270" i="9"/>
  <c r="A6269" i="9"/>
  <c r="A6268" i="9"/>
  <c r="A6267" i="9"/>
  <c r="A6266" i="9"/>
  <c r="A6265" i="9"/>
  <c r="A6264" i="9"/>
  <c r="A6263" i="9"/>
  <c r="A6262" i="9"/>
  <c r="A6261" i="9"/>
  <c r="A6260" i="9"/>
  <c r="A6259" i="9"/>
  <c r="A6258" i="9"/>
  <c r="A6257" i="9"/>
  <c r="A6256" i="9"/>
  <c r="A6255" i="9"/>
  <c r="A6254" i="9"/>
  <c r="A6253" i="9"/>
  <c r="A6252" i="9"/>
  <c r="A6251" i="9"/>
  <c r="A6250" i="9"/>
  <c r="A6249" i="9"/>
  <c r="A6248" i="9"/>
  <c r="A6247" i="9"/>
  <c r="A6246" i="9"/>
  <c r="A6245" i="9"/>
  <c r="A6244" i="9"/>
  <c r="A6243" i="9"/>
  <c r="A6242" i="9"/>
  <c r="A6241" i="9"/>
  <c r="A6240" i="9"/>
  <c r="A6239" i="9"/>
  <c r="A6238" i="9"/>
  <c r="A6237" i="9"/>
  <c r="A6236" i="9"/>
  <c r="A6235" i="9"/>
  <c r="A6234" i="9"/>
  <c r="A6233" i="9"/>
  <c r="A6232" i="9"/>
  <c r="A6231" i="9"/>
  <c r="A6230" i="9"/>
  <c r="A6229" i="9"/>
  <c r="A6228" i="9"/>
  <c r="A6227" i="9"/>
  <c r="A6226" i="9"/>
  <c r="A6225" i="9"/>
  <c r="A6224" i="9"/>
  <c r="A6223" i="9"/>
  <c r="A6222" i="9"/>
  <c r="A6221" i="9"/>
  <c r="A6220" i="9"/>
  <c r="A6219" i="9"/>
  <c r="A6218" i="9"/>
  <c r="A6217" i="9"/>
  <c r="A6216" i="9"/>
  <c r="A6215" i="9"/>
  <c r="A6214" i="9"/>
  <c r="A6213" i="9"/>
  <c r="A6212" i="9"/>
  <c r="A6211" i="9"/>
  <c r="A6210" i="9"/>
  <c r="A6209" i="9"/>
  <c r="A6208" i="9"/>
  <c r="A6207" i="9"/>
  <c r="A6206" i="9"/>
  <c r="A6205" i="9"/>
  <c r="A6204" i="9"/>
  <c r="A6203" i="9"/>
  <c r="A6202" i="9"/>
  <c r="A6201" i="9"/>
  <c r="A6200" i="9"/>
  <c r="A6199" i="9"/>
  <c r="A6198" i="9"/>
  <c r="A6197" i="9"/>
  <c r="A6196" i="9"/>
  <c r="A6195" i="9"/>
  <c r="A6194" i="9"/>
  <c r="A6193" i="9"/>
  <c r="A6192" i="9"/>
  <c r="A6191" i="9"/>
  <c r="A6190" i="9"/>
  <c r="A6189" i="9"/>
  <c r="A6188" i="9"/>
  <c r="A6187" i="9"/>
  <c r="A6186" i="9"/>
  <c r="A6185" i="9"/>
  <c r="A6184" i="9"/>
  <c r="A6183" i="9"/>
  <c r="A6182" i="9"/>
  <c r="A6181" i="9"/>
  <c r="A6180" i="9"/>
  <c r="A6179" i="9"/>
  <c r="A6178" i="9"/>
  <c r="A6177" i="9"/>
  <c r="A6176" i="9"/>
  <c r="A6175" i="9"/>
  <c r="A6174" i="9"/>
  <c r="A6173" i="9"/>
  <c r="A6172" i="9"/>
  <c r="A6171" i="9"/>
  <c r="A6170" i="9"/>
  <c r="A6169" i="9"/>
  <c r="A6168" i="9"/>
  <c r="A6167" i="9"/>
  <c r="A6166" i="9"/>
  <c r="A6165" i="9"/>
  <c r="A6164" i="9"/>
  <c r="A6163" i="9"/>
  <c r="A6162" i="9"/>
  <c r="A6161" i="9"/>
  <c r="A6160" i="9"/>
  <c r="A6159" i="9"/>
  <c r="A6158" i="9"/>
  <c r="A6157" i="9"/>
  <c r="A6156" i="9"/>
  <c r="A6155" i="9"/>
  <c r="A6154" i="9"/>
  <c r="A6153" i="9"/>
  <c r="A6152" i="9"/>
  <c r="A6151" i="9"/>
  <c r="A6150" i="9"/>
  <c r="A6149" i="9"/>
  <c r="A6148" i="9"/>
  <c r="A6147" i="9"/>
  <c r="A6146" i="9"/>
  <c r="A6145" i="9"/>
  <c r="A6144" i="9"/>
  <c r="A6143" i="9"/>
  <c r="A6142" i="9"/>
  <c r="A6141" i="9"/>
  <c r="A6140" i="9"/>
  <c r="A6139" i="9"/>
  <c r="A6138" i="9"/>
  <c r="A6137" i="9"/>
  <c r="A6136" i="9"/>
  <c r="A6135" i="9"/>
  <c r="A6134" i="9"/>
  <c r="A6133" i="9"/>
  <c r="A6132" i="9"/>
  <c r="A6131" i="9"/>
  <c r="A6130" i="9"/>
  <c r="A6129" i="9"/>
  <c r="A6128" i="9"/>
  <c r="A6127" i="9"/>
  <c r="A6126" i="9"/>
  <c r="A6125" i="9"/>
  <c r="A6124" i="9"/>
  <c r="A6123" i="9"/>
  <c r="A6122" i="9"/>
  <c r="A6121" i="9"/>
  <c r="A6120" i="9"/>
  <c r="A6119" i="9"/>
  <c r="A6118" i="9"/>
  <c r="A6117" i="9"/>
  <c r="A6116" i="9"/>
  <c r="A6115" i="9"/>
  <c r="A6114" i="9"/>
  <c r="A6113" i="9"/>
  <c r="A6112" i="9"/>
  <c r="A6111" i="9"/>
  <c r="A6110" i="9"/>
  <c r="A6109" i="9"/>
  <c r="A6108" i="9"/>
  <c r="A6107" i="9"/>
  <c r="A6106" i="9"/>
  <c r="A6105" i="9"/>
  <c r="A6104" i="9"/>
  <c r="A6103" i="9"/>
  <c r="A6102" i="9"/>
  <c r="A6101" i="9"/>
  <c r="A6100" i="9"/>
  <c r="A6099" i="9"/>
  <c r="A6098" i="9"/>
  <c r="A6097" i="9"/>
  <c r="A6096" i="9"/>
  <c r="A6095" i="9"/>
  <c r="A6094" i="9"/>
  <c r="A6093" i="9"/>
  <c r="A6092" i="9"/>
  <c r="A6091" i="9"/>
  <c r="A6090" i="9"/>
  <c r="A6089" i="9"/>
  <c r="A6088" i="9"/>
  <c r="A6087" i="9"/>
  <c r="A6086" i="9"/>
  <c r="A6085" i="9"/>
  <c r="A6084" i="9"/>
  <c r="A6083" i="9"/>
  <c r="A6082" i="9"/>
  <c r="A6081" i="9"/>
  <c r="A6080" i="9"/>
  <c r="A6079" i="9"/>
  <c r="A6078" i="9"/>
  <c r="A6077" i="9"/>
  <c r="A6076" i="9"/>
  <c r="A6075" i="9"/>
  <c r="A6074" i="9"/>
  <c r="A6073" i="9"/>
  <c r="A6072" i="9"/>
  <c r="A6071" i="9"/>
  <c r="A6070" i="9"/>
  <c r="A6069" i="9"/>
  <c r="A6068" i="9"/>
  <c r="A6067" i="9"/>
  <c r="A6066" i="9"/>
  <c r="A6065" i="9"/>
  <c r="A6064" i="9"/>
  <c r="A6063" i="9"/>
  <c r="A6062" i="9"/>
  <c r="A6061" i="9"/>
  <c r="A6060" i="9"/>
  <c r="A6059" i="9"/>
  <c r="A6058" i="9"/>
  <c r="A6057" i="9"/>
  <c r="A6056" i="9"/>
  <c r="A6055" i="9"/>
  <c r="A6054" i="9"/>
  <c r="A6053" i="9"/>
  <c r="A6052" i="9"/>
  <c r="A6051" i="9"/>
  <c r="A6050" i="9"/>
  <c r="A6049" i="9"/>
  <c r="A6048" i="9"/>
  <c r="A6047" i="9"/>
  <c r="A6046" i="9"/>
  <c r="A6045" i="9"/>
  <c r="A6044" i="9"/>
  <c r="A6043" i="9"/>
  <c r="A6042" i="9"/>
  <c r="A6041" i="9"/>
  <c r="A6040" i="9"/>
  <c r="A6039" i="9"/>
  <c r="A6038" i="9"/>
  <c r="A6037" i="9"/>
  <c r="A6036" i="9"/>
  <c r="A6035" i="9"/>
  <c r="A6034" i="9"/>
  <c r="A6033" i="9"/>
  <c r="A6032" i="9"/>
  <c r="A6031" i="9"/>
  <c r="A6030" i="9"/>
  <c r="A6029" i="9"/>
  <c r="A6028" i="9"/>
  <c r="A6027" i="9"/>
  <c r="A6026" i="9"/>
  <c r="A6025" i="9"/>
  <c r="A6024" i="9"/>
  <c r="A6023" i="9"/>
  <c r="A6022" i="9"/>
  <c r="A6021" i="9"/>
  <c r="A6020" i="9"/>
  <c r="A6019" i="9"/>
  <c r="A6018" i="9"/>
  <c r="A6017" i="9"/>
  <c r="A6016" i="9"/>
  <c r="A6015" i="9"/>
  <c r="A6014" i="9"/>
  <c r="A6013" i="9"/>
  <c r="A6012" i="9"/>
  <c r="A6011" i="9"/>
  <c r="A6010" i="9"/>
  <c r="A6009" i="9"/>
  <c r="A6008" i="9"/>
  <c r="A6007" i="9"/>
  <c r="A6006" i="9"/>
  <c r="A6005" i="9"/>
  <c r="A6004" i="9"/>
  <c r="A6003" i="9"/>
  <c r="A6002" i="9"/>
  <c r="A6001" i="9"/>
  <c r="A6000" i="9"/>
  <c r="A5999" i="9"/>
  <c r="A5998" i="9"/>
  <c r="A5997" i="9"/>
  <c r="A5996" i="9"/>
  <c r="A5995" i="9"/>
  <c r="A5994" i="9"/>
  <c r="A5993" i="9"/>
  <c r="A5992" i="9"/>
  <c r="A5991" i="9"/>
  <c r="A5990" i="9"/>
  <c r="A5989" i="9"/>
  <c r="A5988" i="9"/>
  <c r="A5987" i="9"/>
  <c r="A5986" i="9"/>
  <c r="A5985" i="9"/>
  <c r="A5984" i="9"/>
  <c r="A5983" i="9"/>
  <c r="A5982" i="9"/>
  <c r="A5981" i="9"/>
  <c r="A5980" i="9"/>
  <c r="A5979" i="9"/>
  <c r="A5978" i="9"/>
  <c r="A5977" i="9"/>
  <c r="A5976" i="9"/>
  <c r="A5975" i="9"/>
  <c r="A5974" i="9"/>
  <c r="A5973" i="9"/>
  <c r="A5972" i="9"/>
  <c r="A5971" i="9"/>
  <c r="A5970" i="9"/>
  <c r="A5969" i="9"/>
  <c r="A5968" i="9"/>
  <c r="A5967" i="9"/>
  <c r="A5966" i="9"/>
  <c r="A5965" i="9"/>
  <c r="A5964" i="9"/>
  <c r="A5963" i="9"/>
  <c r="A5962" i="9"/>
  <c r="A5961" i="9"/>
  <c r="A5960" i="9"/>
  <c r="A5959" i="9"/>
  <c r="A5958" i="9"/>
  <c r="A5957" i="9"/>
  <c r="A5956" i="9"/>
  <c r="A5955" i="9"/>
  <c r="A5954" i="9"/>
  <c r="A5953" i="9"/>
  <c r="A5952" i="9"/>
  <c r="A5951" i="9"/>
  <c r="A5950" i="9"/>
  <c r="A5949" i="9"/>
  <c r="A5948" i="9"/>
  <c r="A5947" i="9"/>
  <c r="A5946" i="9"/>
  <c r="A5945" i="9"/>
  <c r="A5944" i="9"/>
  <c r="A5943" i="9"/>
  <c r="A5942" i="9"/>
  <c r="A5941" i="9"/>
  <c r="A5940" i="9"/>
  <c r="A5939" i="9"/>
  <c r="A5938" i="9"/>
  <c r="A5937" i="9"/>
  <c r="A5936" i="9"/>
  <c r="A5935" i="9"/>
  <c r="A5934" i="9"/>
  <c r="A5933" i="9"/>
  <c r="A5932" i="9"/>
  <c r="A5931" i="9"/>
  <c r="A5930" i="9"/>
  <c r="A5929" i="9"/>
  <c r="A5928" i="9"/>
  <c r="A5927" i="9"/>
  <c r="A5926" i="9"/>
  <c r="A5925" i="9"/>
  <c r="A5924" i="9"/>
  <c r="A5923" i="9"/>
  <c r="A5922" i="9"/>
  <c r="A5921" i="9"/>
  <c r="A5920" i="9"/>
  <c r="A5919" i="9"/>
  <c r="A5918" i="9"/>
  <c r="A5917" i="9"/>
  <c r="A5916" i="9"/>
  <c r="A5915" i="9"/>
  <c r="A5914" i="9"/>
  <c r="A5913" i="9"/>
  <c r="A5912" i="9"/>
  <c r="A5911" i="9"/>
  <c r="A5910" i="9"/>
  <c r="A5909" i="9"/>
  <c r="A5908" i="9"/>
  <c r="A5907" i="9"/>
  <c r="A5906" i="9"/>
  <c r="A5905" i="9"/>
  <c r="A5904" i="9"/>
  <c r="A5903" i="9"/>
  <c r="A5902" i="9"/>
  <c r="A5901" i="9"/>
  <c r="A5900" i="9"/>
  <c r="A5899" i="9"/>
  <c r="A5898" i="9"/>
  <c r="A5897" i="9"/>
  <c r="A5896" i="9"/>
  <c r="A5895" i="9"/>
  <c r="A5894" i="9"/>
  <c r="A5893" i="9"/>
  <c r="A5892" i="9"/>
  <c r="A5891" i="9"/>
  <c r="A5890" i="9"/>
  <c r="A5889" i="9"/>
  <c r="A5888" i="9"/>
  <c r="A5887" i="9"/>
  <c r="A5886" i="9"/>
  <c r="A5885" i="9"/>
  <c r="A5884" i="9"/>
  <c r="A5883" i="9"/>
  <c r="A5882" i="9"/>
  <c r="A5881" i="9"/>
  <c r="A5880" i="9"/>
  <c r="A5879" i="9"/>
  <c r="A5878" i="9"/>
  <c r="A5877" i="9"/>
  <c r="A5876" i="9"/>
  <c r="A5875" i="9"/>
  <c r="A5874" i="9"/>
  <c r="A5873" i="9"/>
  <c r="A5872" i="9"/>
  <c r="A5871" i="9"/>
  <c r="A5870" i="9"/>
  <c r="A5869" i="9"/>
  <c r="A5868" i="9"/>
  <c r="A5867" i="9"/>
  <c r="A5866" i="9"/>
  <c r="A5865" i="9"/>
  <c r="A5864" i="9"/>
  <c r="A5863" i="9"/>
  <c r="A5862" i="9"/>
  <c r="A5861" i="9"/>
  <c r="A5860" i="9"/>
  <c r="A5859" i="9"/>
  <c r="A5858" i="9"/>
  <c r="A5857" i="9"/>
  <c r="A5856" i="9"/>
  <c r="A5855" i="9"/>
  <c r="A5854" i="9"/>
  <c r="A5853" i="9"/>
  <c r="A5852" i="9"/>
  <c r="A5851" i="9"/>
  <c r="A5850" i="9"/>
  <c r="A5849" i="9"/>
  <c r="A5848" i="9"/>
  <c r="A5847" i="9"/>
  <c r="A5846" i="9"/>
  <c r="A5845" i="9"/>
  <c r="A5844" i="9"/>
  <c r="A5843" i="9"/>
  <c r="A5842" i="9"/>
  <c r="A5841" i="9"/>
  <c r="A5840" i="9"/>
  <c r="A5839" i="9"/>
  <c r="A5838" i="9"/>
  <c r="A5837" i="9"/>
  <c r="A5836" i="9"/>
  <c r="A5835" i="9"/>
  <c r="A5834" i="9"/>
  <c r="A5833" i="9"/>
  <c r="A5832" i="9"/>
  <c r="A5831" i="9"/>
  <c r="A5830" i="9"/>
  <c r="A5829" i="9"/>
  <c r="A5828" i="9"/>
  <c r="A5827" i="9"/>
  <c r="A5826" i="9"/>
  <c r="A5825" i="9"/>
  <c r="A5824" i="9"/>
  <c r="A5823" i="9"/>
  <c r="A5822" i="9"/>
  <c r="A5821" i="9"/>
  <c r="A5820" i="9"/>
  <c r="A5819" i="9"/>
  <c r="A5818" i="9"/>
  <c r="A5817" i="9"/>
  <c r="A5816" i="9"/>
  <c r="A5815" i="9"/>
  <c r="A5814" i="9"/>
  <c r="A5813" i="9"/>
  <c r="A5812" i="9"/>
  <c r="A5811" i="9"/>
  <c r="A5810" i="9"/>
  <c r="A5809" i="9"/>
  <c r="A5808" i="9"/>
  <c r="A5807" i="9"/>
  <c r="A5806" i="9"/>
  <c r="A5805" i="9"/>
  <c r="A5804" i="9"/>
  <c r="A5803" i="9"/>
  <c r="A5802" i="9"/>
  <c r="A5801" i="9"/>
  <c r="A5800" i="9"/>
  <c r="A5799" i="9"/>
  <c r="A5798" i="9"/>
  <c r="A5797" i="9"/>
  <c r="A5796" i="9"/>
  <c r="A5795" i="9"/>
  <c r="A5794" i="9"/>
  <c r="A5793" i="9"/>
  <c r="A5792" i="9"/>
  <c r="A5791" i="9"/>
  <c r="A5790" i="9"/>
  <c r="A5789" i="9"/>
  <c r="A5788" i="9"/>
  <c r="A5787" i="9"/>
  <c r="A5786" i="9"/>
  <c r="A5785" i="9"/>
  <c r="A5784" i="9"/>
  <c r="A5783" i="9"/>
  <c r="A5782" i="9"/>
  <c r="A5781" i="9"/>
  <c r="A5780" i="9"/>
  <c r="A5779" i="9"/>
  <c r="A5778" i="9"/>
  <c r="A5777" i="9"/>
  <c r="A5776" i="9"/>
  <c r="A5775" i="9"/>
  <c r="A5774" i="9"/>
  <c r="A5773" i="9"/>
  <c r="A5772" i="9"/>
  <c r="A5771" i="9"/>
  <c r="A5770" i="9"/>
  <c r="A5769" i="9"/>
  <c r="A5768" i="9"/>
  <c r="A5767" i="9"/>
  <c r="A5766" i="9"/>
  <c r="A5765" i="9"/>
  <c r="A5764" i="9"/>
  <c r="A5763" i="9"/>
  <c r="A5762" i="9"/>
  <c r="A5761" i="9"/>
  <c r="A5760" i="9"/>
  <c r="A5759" i="9"/>
  <c r="A5758" i="9"/>
  <c r="A5757" i="9"/>
  <c r="A5756" i="9"/>
  <c r="A5755" i="9"/>
  <c r="A5754" i="9"/>
  <c r="A5753" i="9"/>
  <c r="A5752" i="9"/>
  <c r="A5751" i="9"/>
  <c r="A5750" i="9"/>
  <c r="A5749" i="9"/>
  <c r="A5748" i="9"/>
  <c r="A5747" i="9"/>
  <c r="A5746" i="9"/>
  <c r="A5745" i="9"/>
  <c r="A5744" i="9"/>
  <c r="A5743" i="9"/>
  <c r="A5742" i="9"/>
  <c r="A5741" i="9"/>
  <c r="A5740" i="9"/>
  <c r="A5739" i="9"/>
  <c r="A5738" i="9"/>
  <c r="A5737" i="9"/>
  <c r="A5736" i="9"/>
  <c r="A5735" i="9"/>
  <c r="A5734" i="9"/>
  <c r="A5733" i="9"/>
  <c r="A5732" i="9"/>
  <c r="A5731" i="9"/>
  <c r="A5730" i="9"/>
  <c r="A5729" i="9"/>
  <c r="A5728" i="9"/>
  <c r="A5727" i="9"/>
  <c r="A5726" i="9"/>
  <c r="A5725" i="9"/>
  <c r="A5724" i="9"/>
  <c r="A5723" i="9"/>
  <c r="A5722" i="9"/>
  <c r="A5721" i="9"/>
  <c r="A5720" i="9"/>
  <c r="A5719" i="9"/>
  <c r="A5718" i="9"/>
  <c r="A5717" i="9"/>
  <c r="A5716" i="9"/>
  <c r="A5715" i="9"/>
  <c r="A5714" i="9"/>
  <c r="A5713" i="9"/>
  <c r="A5712" i="9"/>
  <c r="A5711" i="9"/>
  <c r="A5710" i="9"/>
  <c r="A5709" i="9"/>
  <c r="A5708" i="9"/>
  <c r="A5707" i="9"/>
  <c r="A5706" i="9"/>
  <c r="A5705" i="9"/>
  <c r="A5704" i="9"/>
  <c r="A5703" i="9"/>
  <c r="A5702" i="9"/>
  <c r="A5701" i="9"/>
  <c r="A5700" i="9"/>
  <c r="A5699" i="9"/>
  <c r="A5698" i="9"/>
  <c r="A5697" i="9"/>
  <c r="A5696" i="9"/>
  <c r="A5695" i="9"/>
  <c r="A5694" i="9"/>
  <c r="A5693" i="9"/>
  <c r="A5692" i="9"/>
  <c r="A5691" i="9"/>
  <c r="A5690" i="9"/>
  <c r="A5689" i="9"/>
  <c r="A5688" i="9"/>
  <c r="A5687" i="9"/>
  <c r="A5686" i="9"/>
  <c r="A5685" i="9"/>
  <c r="A5684" i="9"/>
  <c r="A5683" i="9"/>
  <c r="A5682" i="9"/>
  <c r="A5681" i="9"/>
  <c r="A5680" i="9"/>
  <c r="A5679" i="9"/>
  <c r="A5678" i="9"/>
  <c r="A5677" i="9"/>
  <c r="A5676" i="9"/>
  <c r="A5675" i="9"/>
  <c r="A5674" i="9"/>
  <c r="A5673" i="9"/>
  <c r="A5672" i="9"/>
  <c r="A5671" i="9"/>
  <c r="A5670" i="9"/>
  <c r="A5669" i="9"/>
  <c r="A5668" i="9"/>
  <c r="A5667" i="9"/>
  <c r="A5666" i="9"/>
  <c r="A5665" i="9"/>
  <c r="A5664" i="9"/>
  <c r="A5663" i="9"/>
  <c r="A5662" i="9"/>
  <c r="A5661" i="9"/>
  <c r="A5660" i="9"/>
  <c r="A5659" i="9"/>
  <c r="A5658" i="9"/>
  <c r="A5657" i="9"/>
  <c r="A5656" i="9"/>
  <c r="A5655" i="9"/>
  <c r="A5654" i="9"/>
  <c r="A5653" i="9"/>
  <c r="A5652" i="9"/>
  <c r="A5651" i="9"/>
  <c r="A5650" i="9"/>
  <c r="A5649" i="9"/>
  <c r="A5648" i="9"/>
  <c r="A5647" i="9"/>
  <c r="A5646" i="9"/>
  <c r="A5645" i="9"/>
  <c r="A5644" i="9"/>
  <c r="A5643" i="9"/>
  <c r="A5642" i="9"/>
  <c r="A5641" i="9"/>
  <c r="A5640" i="9"/>
  <c r="A5639" i="9"/>
  <c r="A5638" i="9"/>
  <c r="A5637" i="9"/>
  <c r="A5636" i="9"/>
  <c r="A5635" i="9"/>
  <c r="A5634" i="9"/>
  <c r="A5633" i="9"/>
  <c r="A5632" i="9"/>
  <c r="A5631" i="9"/>
  <c r="A5630" i="9"/>
  <c r="A5629" i="9"/>
  <c r="A5628" i="9"/>
  <c r="A5627" i="9"/>
  <c r="A5626" i="9"/>
  <c r="A5625" i="9"/>
  <c r="A5624" i="9"/>
  <c r="A5623" i="9"/>
  <c r="A5622" i="9"/>
  <c r="A5621" i="9"/>
  <c r="A5620" i="9"/>
  <c r="A5619" i="9"/>
  <c r="A5618" i="9"/>
  <c r="A5617" i="9"/>
  <c r="A5616" i="9"/>
  <c r="A5615" i="9"/>
  <c r="A5614" i="9"/>
  <c r="A5613" i="9"/>
  <c r="A5612" i="9"/>
  <c r="A5611" i="9"/>
  <c r="A5610" i="9"/>
  <c r="A5609" i="9"/>
  <c r="A5608" i="9"/>
  <c r="A5607" i="9"/>
  <c r="A5606" i="9"/>
  <c r="A5605" i="9"/>
  <c r="A5604" i="9"/>
  <c r="A5603" i="9"/>
  <c r="A5602" i="9"/>
  <c r="A5601" i="9"/>
  <c r="A5600" i="9"/>
  <c r="A5599" i="9"/>
  <c r="A5598" i="9"/>
  <c r="A5597" i="9"/>
  <c r="A5596" i="9"/>
  <c r="A5595" i="9"/>
  <c r="A5594" i="9"/>
  <c r="A5593" i="9"/>
  <c r="A5592" i="9"/>
  <c r="A5591" i="9"/>
  <c r="A5590" i="9"/>
  <c r="A5589" i="9"/>
  <c r="A5588" i="9"/>
  <c r="A5587" i="9"/>
  <c r="A5586" i="9"/>
  <c r="A5585" i="9"/>
  <c r="A5584" i="9"/>
  <c r="A5583" i="9"/>
  <c r="A5582" i="9"/>
  <c r="A5581" i="9"/>
  <c r="A5580" i="9"/>
  <c r="A5579" i="9"/>
  <c r="A5578" i="9"/>
  <c r="A5577" i="9"/>
  <c r="A5576" i="9"/>
  <c r="A5575" i="9"/>
  <c r="A5574" i="9"/>
  <c r="A5573" i="9"/>
  <c r="A5572" i="9"/>
  <c r="A5571" i="9"/>
  <c r="A5570" i="9"/>
  <c r="A5569" i="9"/>
  <c r="A5568" i="9"/>
  <c r="A5567" i="9"/>
  <c r="A5566" i="9"/>
  <c r="A5565" i="9"/>
  <c r="A5564" i="9"/>
  <c r="A5563" i="9"/>
  <c r="A5562" i="9"/>
  <c r="A5561" i="9"/>
  <c r="A5560" i="9"/>
  <c r="A5559" i="9"/>
  <c r="A5558" i="9"/>
  <c r="A5557" i="9"/>
  <c r="A5556" i="9"/>
  <c r="A5555" i="9"/>
  <c r="A5554" i="9"/>
  <c r="A5553" i="9"/>
  <c r="A5552" i="9"/>
  <c r="A5551" i="9"/>
  <c r="A5550" i="9"/>
  <c r="A5549" i="9"/>
  <c r="A5548" i="9"/>
  <c r="A5547" i="9"/>
  <c r="A5546" i="9"/>
  <c r="A5545" i="9"/>
  <c r="A5544" i="9"/>
  <c r="A5543" i="9"/>
  <c r="A5542" i="9"/>
  <c r="A5541" i="9"/>
  <c r="A5540" i="9"/>
  <c r="A5539" i="9"/>
  <c r="A5538" i="9"/>
  <c r="A5537" i="9"/>
  <c r="A5536" i="9"/>
  <c r="A5535" i="9"/>
  <c r="A5534" i="9"/>
  <c r="A5533" i="9"/>
  <c r="A5532" i="9"/>
  <c r="A5531" i="9"/>
  <c r="A5530" i="9"/>
  <c r="A5529" i="9"/>
  <c r="A5528" i="9"/>
  <c r="A5527" i="9"/>
  <c r="A5526" i="9"/>
  <c r="A5525" i="9"/>
  <c r="A5524" i="9"/>
  <c r="A5523" i="9"/>
  <c r="A5522" i="9"/>
  <c r="A5521" i="9"/>
  <c r="A5520" i="9"/>
  <c r="A5519" i="9"/>
  <c r="A5518" i="9"/>
  <c r="A5517" i="9"/>
  <c r="A5516" i="9"/>
  <c r="A5515" i="9"/>
  <c r="A5514" i="9"/>
  <c r="A5513" i="9"/>
  <c r="A5512" i="9"/>
  <c r="A5511" i="9"/>
  <c r="A5510" i="9"/>
  <c r="A5509" i="9"/>
  <c r="A5508" i="9"/>
  <c r="A5507" i="9"/>
  <c r="A5506" i="9"/>
  <c r="A5505" i="9"/>
  <c r="A5504" i="9"/>
  <c r="A5503" i="9"/>
  <c r="A5502" i="9"/>
  <c r="A5501" i="9"/>
  <c r="A5500" i="9"/>
  <c r="A5499" i="9"/>
  <c r="A5498" i="9"/>
  <c r="A5497" i="9"/>
  <c r="A5496" i="9"/>
  <c r="A5495" i="9"/>
  <c r="A5494" i="9"/>
  <c r="A5493" i="9"/>
  <c r="A5492" i="9"/>
  <c r="A5491" i="9"/>
  <c r="A5490" i="9"/>
  <c r="A5489" i="9"/>
  <c r="A5488" i="9"/>
  <c r="A5487" i="9"/>
  <c r="A5486" i="9"/>
  <c r="A5485" i="9"/>
  <c r="A5484" i="9"/>
  <c r="A5483" i="9"/>
  <c r="A5482" i="9"/>
  <c r="A5481" i="9"/>
  <c r="A5480" i="9"/>
  <c r="A5479" i="9"/>
  <c r="A5478" i="9"/>
  <c r="A5477" i="9"/>
  <c r="A5476" i="9"/>
  <c r="A5475" i="9"/>
  <c r="A5474" i="9"/>
  <c r="A5473" i="9"/>
  <c r="A5472" i="9"/>
  <c r="A5471" i="9"/>
  <c r="A5470" i="9"/>
  <c r="A5469" i="9"/>
  <c r="A5468" i="9"/>
  <c r="A5467" i="9"/>
  <c r="A5466" i="9"/>
  <c r="A5465" i="9"/>
  <c r="A5464" i="9"/>
  <c r="A5463" i="9"/>
  <c r="A5462" i="9"/>
  <c r="A5461" i="9"/>
  <c r="A5460" i="9"/>
  <c r="A5459" i="9"/>
  <c r="A5458" i="9"/>
  <c r="A5457" i="9"/>
  <c r="A5456" i="9"/>
  <c r="A5455" i="9"/>
  <c r="A5454" i="9"/>
  <c r="A5453" i="9"/>
  <c r="A5452" i="9"/>
  <c r="A5451" i="9"/>
  <c r="A5450" i="9"/>
  <c r="A5449" i="9"/>
  <c r="A5448" i="9"/>
  <c r="A5447" i="9"/>
  <c r="A5446" i="9"/>
  <c r="A5445" i="9"/>
  <c r="A5444" i="9"/>
  <c r="A5443" i="9"/>
  <c r="A5442" i="9"/>
  <c r="A5441" i="9"/>
  <c r="A5440" i="9"/>
  <c r="A5439" i="9"/>
  <c r="A5438" i="9"/>
  <c r="A5437" i="9"/>
  <c r="A5436" i="9"/>
  <c r="A5435" i="9"/>
  <c r="A5434" i="9"/>
  <c r="A5433" i="9"/>
  <c r="A5432" i="9"/>
  <c r="A5431" i="9"/>
  <c r="A5430" i="9"/>
  <c r="A5429" i="9"/>
  <c r="A5428" i="9"/>
  <c r="A5427" i="9"/>
  <c r="A5426" i="9"/>
  <c r="A5425" i="9"/>
  <c r="A5424" i="9"/>
  <c r="A5423" i="9"/>
  <c r="A5422" i="9"/>
  <c r="A5421" i="9"/>
  <c r="A5420" i="9"/>
  <c r="A5419" i="9"/>
  <c r="A5418" i="9"/>
  <c r="A5417" i="9"/>
  <c r="A5416" i="9"/>
  <c r="A5415" i="9"/>
  <c r="A5414" i="9"/>
  <c r="A5413" i="9"/>
  <c r="A5412" i="9"/>
  <c r="A5411" i="9"/>
  <c r="A5410" i="9"/>
  <c r="A5409" i="9"/>
  <c r="A5408" i="9"/>
  <c r="A5407" i="9"/>
  <c r="A5406" i="9"/>
  <c r="A5405" i="9"/>
  <c r="A5404" i="9"/>
  <c r="A5403" i="9"/>
  <c r="A5402" i="9"/>
  <c r="A5401" i="9"/>
  <c r="A5400" i="9"/>
  <c r="A5399" i="9"/>
  <c r="A5398" i="9"/>
  <c r="A5397" i="9"/>
  <c r="A5396" i="9"/>
  <c r="A5395" i="9"/>
  <c r="A5394" i="9"/>
  <c r="A5393" i="9"/>
  <c r="A5392" i="9"/>
  <c r="A5391" i="9"/>
  <c r="A5390" i="9"/>
  <c r="A5389" i="9"/>
  <c r="A5388" i="9"/>
  <c r="A5387" i="9"/>
  <c r="A5386" i="9"/>
  <c r="A5385" i="9"/>
  <c r="A5384" i="9"/>
  <c r="A5383" i="9"/>
  <c r="A5382" i="9"/>
  <c r="A5381" i="9"/>
  <c r="A5380" i="9"/>
  <c r="A5379" i="9"/>
  <c r="A5378" i="9"/>
  <c r="A5377" i="9"/>
  <c r="A5376" i="9"/>
  <c r="A5375" i="9"/>
  <c r="A5374" i="9"/>
  <c r="A5373" i="9"/>
  <c r="A5372" i="9"/>
  <c r="A5371" i="9"/>
  <c r="A5370" i="9"/>
  <c r="A5369" i="9"/>
  <c r="A5368" i="9"/>
  <c r="A5367" i="9"/>
  <c r="A5366" i="9"/>
  <c r="A5365" i="9"/>
  <c r="A5364" i="9"/>
  <c r="A5363" i="9"/>
  <c r="A5362" i="9"/>
  <c r="A5361" i="9"/>
  <c r="A5360" i="9"/>
  <c r="A5359" i="9"/>
  <c r="A5358" i="9"/>
  <c r="A5357" i="9"/>
  <c r="A5356" i="9"/>
  <c r="A5355" i="9"/>
  <c r="A5354" i="9"/>
  <c r="A5353" i="9"/>
  <c r="A5352" i="9"/>
  <c r="A5351" i="9"/>
  <c r="A5350" i="9"/>
  <c r="A5349" i="9"/>
  <c r="A5348" i="9"/>
  <c r="A5347" i="9"/>
  <c r="A5346" i="9"/>
  <c r="A5345" i="9"/>
  <c r="A5344" i="9"/>
  <c r="A5343" i="9"/>
  <c r="A5342" i="9"/>
  <c r="A5341" i="9"/>
  <c r="A5340" i="9"/>
  <c r="A5339" i="9"/>
  <c r="A5338" i="9"/>
  <c r="A5337" i="9"/>
  <c r="A5336" i="9"/>
  <c r="A5335" i="9"/>
  <c r="A5334" i="9"/>
  <c r="A5333" i="9"/>
  <c r="A5332" i="9"/>
  <c r="A5331" i="9"/>
  <c r="A5330" i="9"/>
  <c r="A5329" i="9"/>
  <c r="A5328" i="9"/>
  <c r="A5327" i="9"/>
  <c r="A5326" i="9"/>
  <c r="A5325" i="9"/>
  <c r="A5324" i="9"/>
  <c r="A5323" i="9"/>
  <c r="A5322" i="9"/>
  <c r="A5321" i="9"/>
  <c r="A5320" i="9"/>
  <c r="A5319" i="9"/>
  <c r="A5318" i="9"/>
  <c r="A5317" i="9"/>
  <c r="A5316" i="9"/>
  <c r="A5315" i="9"/>
  <c r="A5314" i="9"/>
  <c r="A5313" i="9"/>
  <c r="A5312" i="9"/>
  <c r="A5311" i="9"/>
  <c r="A5310" i="9"/>
  <c r="A5309" i="9"/>
  <c r="A5308" i="9"/>
  <c r="A5307" i="9"/>
  <c r="A5306" i="9"/>
  <c r="A5305" i="9"/>
  <c r="A5304" i="9"/>
  <c r="A5303" i="9"/>
  <c r="A5302" i="9"/>
  <c r="A5301" i="9"/>
  <c r="A5300" i="9"/>
  <c r="A5299" i="9"/>
  <c r="A5298" i="9"/>
  <c r="A5297" i="9"/>
  <c r="A5296" i="9"/>
  <c r="A5295" i="9"/>
  <c r="A5294" i="9"/>
  <c r="A5293" i="9"/>
  <c r="A5292" i="9"/>
  <c r="A5291" i="9"/>
  <c r="A5290" i="9"/>
  <c r="A5289" i="9"/>
  <c r="A5288" i="9"/>
  <c r="A5287" i="9"/>
  <c r="A5286" i="9"/>
  <c r="A5285" i="9"/>
  <c r="A5284" i="9"/>
  <c r="A5283" i="9"/>
  <c r="A5282" i="9"/>
  <c r="A5281" i="9"/>
  <c r="A5280" i="9"/>
  <c r="A5279" i="9"/>
  <c r="A5278" i="9"/>
  <c r="A5277" i="9"/>
  <c r="A5276" i="9"/>
  <c r="A5275" i="9"/>
  <c r="A5274" i="9"/>
  <c r="A5273" i="9"/>
  <c r="A5272" i="9"/>
  <c r="A5271" i="9"/>
  <c r="A5270" i="9"/>
  <c r="A5269" i="9"/>
  <c r="A5268" i="9"/>
  <c r="A5267" i="9"/>
  <c r="A5266" i="9"/>
  <c r="A5265" i="9"/>
  <c r="A5264" i="9"/>
  <c r="A5263" i="9"/>
  <c r="A5262" i="9"/>
  <c r="A5261" i="9"/>
  <c r="A5260" i="9"/>
  <c r="A5259" i="9"/>
  <c r="A5258" i="9"/>
  <c r="A5257" i="9"/>
  <c r="A5256" i="9"/>
  <c r="A5255" i="9"/>
  <c r="A5254" i="9"/>
  <c r="A5253" i="9"/>
  <c r="A5252" i="9"/>
  <c r="A5251" i="9"/>
  <c r="A5250" i="9"/>
  <c r="A5249" i="9"/>
  <c r="A5248" i="9"/>
  <c r="A5247" i="9"/>
  <c r="A5246" i="9"/>
  <c r="A5245" i="9"/>
  <c r="A5244" i="9"/>
  <c r="A5243" i="9"/>
  <c r="A5242" i="9"/>
  <c r="A5241" i="9"/>
  <c r="A5240" i="9"/>
  <c r="A5239" i="9"/>
  <c r="A5238" i="9"/>
  <c r="A5237" i="9"/>
  <c r="A5236" i="9"/>
  <c r="A5235" i="9"/>
  <c r="A5234" i="9"/>
  <c r="A5233" i="9"/>
  <c r="A5232" i="9"/>
  <c r="A5231" i="9"/>
  <c r="A5230" i="9"/>
  <c r="A5229" i="9"/>
  <c r="A5228" i="9"/>
  <c r="A5227" i="9"/>
  <c r="A5226" i="9"/>
  <c r="A5225" i="9"/>
  <c r="A5224" i="9"/>
  <c r="A5223" i="9"/>
  <c r="A5222" i="9"/>
  <c r="A5221" i="9"/>
  <c r="A5220" i="9"/>
  <c r="A5219" i="9"/>
  <c r="A5218" i="9"/>
  <c r="A5217" i="9"/>
  <c r="A5216" i="9"/>
  <c r="A5215" i="9"/>
  <c r="A5214" i="9"/>
  <c r="A5213" i="9"/>
  <c r="A5212" i="9"/>
  <c r="A5211" i="9"/>
  <c r="A5210" i="9"/>
  <c r="A5209" i="9"/>
  <c r="A5208" i="9"/>
  <c r="A5207" i="9"/>
  <c r="A5206" i="9"/>
  <c r="A5205" i="9"/>
  <c r="A5204" i="9"/>
  <c r="A5203" i="9"/>
  <c r="A5202" i="9"/>
  <c r="A5201" i="9"/>
  <c r="A5200" i="9"/>
  <c r="A5199" i="9"/>
  <c r="A5198" i="9"/>
  <c r="A5197" i="9"/>
  <c r="A5196" i="9"/>
  <c r="A5195" i="9"/>
  <c r="A5194" i="9"/>
  <c r="A5193" i="9"/>
  <c r="A5192" i="9"/>
  <c r="A5191" i="9"/>
  <c r="A5190" i="9"/>
  <c r="A5189" i="9"/>
  <c r="A5188" i="9"/>
  <c r="A5187" i="9"/>
  <c r="A5186" i="9"/>
  <c r="A5185" i="9"/>
  <c r="A5184" i="9"/>
  <c r="A5183" i="9"/>
  <c r="A5182" i="9"/>
  <c r="A5181" i="9"/>
  <c r="A5180" i="9"/>
  <c r="A5179" i="9"/>
  <c r="A5178" i="9"/>
  <c r="A5177" i="9"/>
  <c r="A5176" i="9"/>
  <c r="A5175" i="9"/>
  <c r="A5174" i="9"/>
  <c r="A5173" i="9"/>
  <c r="A5172" i="9"/>
  <c r="A5171" i="9"/>
  <c r="A5170" i="9"/>
  <c r="A5169" i="9"/>
  <c r="A5168" i="9"/>
  <c r="A5167" i="9"/>
  <c r="A5166" i="9"/>
  <c r="A5165" i="9"/>
  <c r="A5164" i="9"/>
  <c r="A5163" i="9"/>
  <c r="A5162" i="9"/>
  <c r="A5161" i="9"/>
  <c r="A5160" i="9"/>
  <c r="A5159" i="9"/>
  <c r="A5158" i="9"/>
  <c r="A5157" i="9"/>
  <c r="A5156" i="9"/>
  <c r="A5155" i="9"/>
  <c r="A5154" i="9"/>
  <c r="A5153" i="9"/>
  <c r="A5152" i="9"/>
  <c r="A5151" i="9"/>
  <c r="A5150" i="9"/>
  <c r="A5149" i="9"/>
  <c r="A5148" i="9"/>
  <c r="A5147" i="9"/>
  <c r="A5146" i="9"/>
  <c r="A5145" i="9"/>
  <c r="A5144" i="9"/>
  <c r="A5143" i="9"/>
  <c r="A5142" i="9"/>
  <c r="A5141" i="9"/>
  <c r="A5140" i="9"/>
  <c r="A5139" i="9"/>
  <c r="A5138" i="9"/>
  <c r="A5137" i="9"/>
  <c r="A5136" i="9"/>
  <c r="A5135" i="9"/>
  <c r="A5134" i="9"/>
  <c r="A5133" i="9"/>
  <c r="A5132" i="9"/>
  <c r="A5131" i="9"/>
  <c r="A5130" i="9"/>
  <c r="A5129" i="9"/>
  <c r="A5128" i="9"/>
  <c r="A5127" i="9"/>
  <c r="A5126" i="9"/>
  <c r="A5125" i="9"/>
  <c r="A5124" i="9"/>
  <c r="A5123" i="9"/>
  <c r="A5122" i="9"/>
  <c r="A5121" i="9"/>
  <c r="A5120" i="9"/>
  <c r="A5119" i="9"/>
  <c r="A5118" i="9"/>
  <c r="A5117" i="9"/>
  <c r="A5116" i="9"/>
  <c r="A5115" i="9"/>
  <c r="A5114" i="9"/>
  <c r="A5113" i="9"/>
  <c r="A5112" i="9"/>
  <c r="A5111" i="9"/>
  <c r="A5110" i="9"/>
  <c r="A5109" i="9"/>
  <c r="A5108" i="9"/>
  <c r="A5107" i="9"/>
  <c r="A5106" i="9"/>
  <c r="A5105" i="9"/>
  <c r="A5104" i="9"/>
  <c r="A5103" i="9"/>
  <c r="A5102" i="9"/>
  <c r="A5101" i="9"/>
  <c r="A5100" i="9"/>
  <c r="A5099" i="9"/>
  <c r="A5098" i="9"/>
  <c r="A5097" i="9"/>
  <c r="A5096" i="9"/>
  <c r="A5095" i="9"/>
  <c r="A5094" i="9"/>
  <c r="A5093" i="9"/>
  <c r="A5092" i="9"/>
  <c r="A5091" i="9"/>
  <c r="A5090" i="9"/>
  <c r="A5089" i="9"/>
  <c r="A5088" i="9"/>
  <c r="A5087" i="9"/>
  <c r="A5086" i="9"/>
  <c r="A5085" i="9"/>
  <c r="A5084" i="9"/>
  <c r="A5083" i="9"/>
  <c r="A5082" i="9"/>
  <c r="A5081" i="9"/>
  <c r="A5080" i="9"/>
  <c r="A5079" i="9"/>
  <c r="A5078" i="9"/>
  <c r="A5077" i="9"/>
  <c r="A5076" i="9"/>
  <c r="A5075" i="9"/>
  <c r="A5074" i="9"/>
  <c r="A5073" i="9"/>
  <c r="A5072" i="9"/>
  <c r="A5071" i="9"/>
  <c r="A5070" i="9"/>
  <c r="A5069" i="9"/>
  <c r="A5068" i="9"/>
  <c r="A5067" i="9"/>
  <c r="A5066" i="9"/>
  <c r="A5065" i="9"/>
  <c r="A5064" i="9"/>
  <c r="A5063" i="9"/>
  <c r="A5062" i="9"/>
  <c r="A5061" i="9"/>
  <c r="A5060" i="9"/>
  <c r="A5059" i="9"/>
  <c r="A5058" i="9"/>
  <c r="A5057" i="9"/>
  <c r="A5056" i="9"/>
  <c r="A5055" i="9"/>
  <c r="A5054" i="9"/>
  <c r="A5053" i="9"/>
  <c r="A5052" i="9"/>
  <c r="A5051" i="9"/>
  <c r="A5050" i="9"/>
  <c r="A5049" i="9"/>
  <c r="A5048" i="9"/>
  <c r="A5047" i="9"/>
  <c r="A5046" i="9"/>
  <c r="A5045" i="9"/>
  <c r="A5044" i="9"/>
  <c r="A5043" i="9"/>
  <c r="A5042" i="9"/>
  <c r="A5041" i="9"/>
  <c r="A5040" i="9"/>
  <c r="A5039" i="9"/>
  <c r="A5038" i="9"/>
  <c r="A5037" i="9"/>
  <c r="A5036" i="9"/>
  <c r="A5035" i="9"/>
  <c r="A5034" i="9"/>
  <c r="A5033" i="9"/>
  <c r="A5032" i="9"/>
  <c r="A5031" i="9"/>
  <c r="A5030" i="9"/>
  <c r="A5029" i="9"/>
  <c r="A5028" i="9"/>
  <c r="A5027" i="9"/>
  <c r="A5026" i="9"/>
  <c r="A5025" i="9"/>
  <c r="A5024" i="9"/>
  <c r="A5023" i="9"/>
  <c r="A5022" i="9"/>
  <c r="A5021" i="9"/>
  <c r="A5020" i="9"/>
  <c r="A5019" i="9"/>
  <c r="A5018" i="9"/>
  <c r="A5017" i="9"/>
  <c r="A5016" i="9"/>
  <c r="A5015" i="9"/>
  <c r="A5014" i="9"/>
  <c r="A5013" i="9"/>
  <c r="A5012" i="9"/>
  <c r="A5011" i="9"/>
  <c r="A5010" i="9"/>
  <c r="A5009" i="9"/>
  <c r="A5008" i="9"/>
  <c r="A5007" i="9"/>
  <c r="A5006" i="9"/>
  <c r="A5005" i="9"/>
  <c r="A5004" i="9"/>
  <c r="A5003" i="9"/>
  <c r="A5002" i="9"/>
  <c r="A5001" i="9"/>
  <c r="A5000" i="9"/>
  <c r="A4999" i="9"/>
  <c r="A4998" i="9"/>
  <c r="A4997" i="9"/>
  <c r="A4996" i="9"/>
  <c r="A4995" i="9"/>
  <c r="A4994" i="9"/>
  <c r="A4993" i="9"/>
  <c r="A4992" i="9"/>
  <c r="A4991" i="9"/>
  <c r="A4990" i="9"/>
  <c r="A4989" i="9"/>
  <c r="A4988" i="9"/>
  <c r="A4987" i="9"/>
  <c r="A4986" i="9"/>
  <c r="A4985" i="9"/>
  <c r="A4984" i="9"/>
  <c r="A4983" i="9"/>
  <c r="A4982" i="9"/>
  <c r="A4981" i="9"/>
  <c r="A4980" i="9"/>
  <c r="A4979" i="9"/>
  <c r="A4978" i="9"/>
  <c r="A4977" i="9"/>
  <c r="A4976" i="9"/>
  <c r="A4975" i="9"/>
  <c r="A4974" i="9"/>
  <c r="A4973" i="9"/>
  <c r="A4972" i="9"/>
  <c r="A4971" i="9"/>
  <c r="A4970" i="9"/>
  <c r="A4969" i="9"/>
  <c r="A4968" i="9"/>
  <c r="A4967" i="9"/>
  <c r="A4966" i="9"/>
  <c r="A4965" i="9"/>
  <c r="A4964" i="9"/>
  <c r="A4963" i="9"/>
  <c r="A4962" i="9"/>
  <c r="A4961" i="9"/>
  <c r="A4960" i="9"/>
  <c r="A4959" i="9"/>
  <c r="A4958" i="9"/>
  <c r="A4957" i="9"/>
  <c r="A4956" i="9"/>
  <c r="A4955" i="9"/>
  <c r="A4954" i="9"/>
  <c r="A4953" i="9"/>
  <c r="A4952" i="9"/>
  <c r="A4951" i="9"/>
  <c r="A4950" i="9"/>
  <c r="A4949" i="9"/>
  <c r="A4948" i="9"/>
  <c r="A4947" i="9"/>
  <c r="A4946" i="9"/>
  <c r="A4945" i="9"/>
  <c r="A4944" i="9"/>
  <c r="A4943" i="9"/>
  <c r="A4942" i="9"/>
  <c r="A4941" i="9"/>
  <c r="A4940" i="9"/>
  <c r="A4939" i="9"/>
  <c r="A4938" i="9"/>
  <c r="A4937" i="9"/>
  <c r="A4936" i="9"/>
  <c r="A4935" i="9"/>
  <c r="A4934" i="9"/>
  <c r="A4933" i="9"/>
  <c r="A4932" i="9"/>
  <c r="A4931" i="9"/>
  <c r="A4930" i="9"/>
  <c r="A4929" i="9"/>
  <c r="A4928" i="9"/>
  <c r="A4927" i="9"/>
  <c r="A4926" i="9"/>
  <c r="A4925" i="9"/>
  <c r="A4924" i="9"/>
  <c r="A4923" i="9"/>
  <c r="A4922" i="9"/>
  <c r="A4921" i="9"/>
  <c r="A4920" i="9"/>
  <c r="A4919" i="9"/>
  <c r="A4918" i="9"/>
  <c r="A4917" i="9"/>
  <c r="A4916" i="9"/>
  <c r="A4915" i="9"/>
  <c r="A4914" i="9"/>
  <c r="A4913" i="9"/>
  <c r="A4912" i="9"/>
  <c r="A4911" i="9"/>
  <c r="A4910" i="9"/>
  <c r="A4909" i="9"/>
  <c r="A4908" i="9"/>
  <c r="A4907" i="9"/>
  <c r="A4906" i="9"/>
  <c r="A4905" i="9"/>
  <c r="A4904" i="9"/>
  <c r="A4903" i="9"/>
  <c r="A4902" i="9"/>
  <c r="A4901" i="9"/>
  <c r="A4900" i="9"/>
  <c r="A4899" i="9"/>
  <c r="A4898" i="9"/>
  <c r="A4897" i="9"/>
  <c r="A4896" i="9"/>
  <c r="A4895" i="9"/>
  <c r="A4894" i="9"/>
  <c r="A4893" i="9"/>
  <c r="A4892" i="9"/>
  <c r="A4891" i="9"/>
  <c r="A4890" i="9"/>
  <c r="A4889" i="9"/>
  <c r="A4888" i="9"/>
  <c r="A4887" i="9"/>
  <c r="A4886" i="9"/>
  <c r="A4885" i="9"/>
  <c r="A4884" i="9"/>
  <c r="A4883" i="9"/>
  <c r="A4882" i="9"/>
  <c r="A4881" i="9"/>
  <c r="A4880" i="9"/>
  <c r="A4879" i="9"/>
  <c r="A4878" i="9"/>
  <c r="A4877" i="9"/>
  <c r="A4876" i="9"/>
  <c r="A4875" i="9"/>
  <c r="A4874" i="9"/>
  <c r="A4873" i="9"/>
  <c r="A4872" i="9"/>
  <c r="A4871" i="9"/>
  <c r="A4870" i="9"/>
  <c r="A4869" i="9"/>
  <c r="A4868" i="9"/>
  <c r="A4867" i="9"/>
  <c r="A4866" i="9"/>
  <c r="A4865" i="9"/>
  <c r="A4864" i="9"/>
  <c r="A4863" i="9"/>
  <c r="A4862" i="9"/>
  <c r="A4861" i="9"/>
  <c r="A4860" i="9"/>
  <c r="A4859" i="9"/>
  <c r="A4858" i="9"/>
  <c r="A4857" i="9"/>
  <c r="A4856" i="9"/>
  <c r="A4855" i="9"/>
  <c r="A4854" i="9"/>
  <c r="A4853" i="9"/>
  <c r="A4852" i="9"/>
  <c r="A4851" i="9"/>
  <c r="A4850" i="9"/>
  <c r="A4849" i="9"/>
  <c r="A4848" i="9"/>
  <c r="A4847" i="9"/>
  <c r="A4846" i="9"/>
  <c r="A4845" i="9"/>
  <c r="A4844" i="9"/>
  <c r="A4843" i="9"/>
  <c r="A4842" i="9"/>
  <c r="A4841" i="9"/>
  <c r="A4840" i="9"/>
  <c r="A4839" i="9"/>
  <c r="A4838" i="9"/>
  <c r="A4837" i="9"/>
  <c r="A4836" i="9"/>
  <c r="A4835" i="9"/>
  <c r="A4834" i="9"/>
  <c r="A4833" i="9"/>
  <c r="A4832" i="9"/>
  <c r="A4831" i="9"/>
  <c r="A4830" i="9"/>
  <c r="A4829" i="9"/>
  <c r="A4828" i="9"/>
  <c r="A4827" i="9"/>
  <c r="A4826" i="9"/>
  <c r="A4825" i="9"/>
  <c r="A4824" i="9"/>
  <c r="A4823" i="9"/>
  <c r="A4822" i="9"/>
  <c r="A4821" i="9"/>
  <c r="A4820" i="9"/>
  <c r="A4819" i="9"/>
  <c r="A4818" i="9"/>
  <c r="A4817" i="9"/>
  <c r="A4816" i="9"/>
  <c r="A4815" i="9"/>
  <c r="A4814" i="9"/>
  <c r="A4813" i="9"/>
  <c r="A4812" i="9"/>
  <c r="A4811" i="9"/>
  <c r="A4810" i="9"/>
  <c r="A4809" i="9"/>
  <c r="A4808" i="9"/>
  <c r="A4807" i="9"/>
  <c r="A4806" i="9"/>
  <c r="A4805" i="9"/>
  <c r="A4804" i="9"/>
  <c r="A4803" i="9"/>
  <c r="A4802" i="9"/>
  <c r="A4801" i="9"/>
  <c r="A4800" i="9"/>
  <c r="A4799" i="9"/>
  <c r="A4798" i="9"/>
  <c r="A4797" i="9"/>
  <c r="A4796" i="9"/>
  <c r="A4795" i="9"/>
  <c r="A4794" i="9"/>
  <c r="A4793" i="9"/>
  <c r="A4792" i="9"/>
  <c r="A4791" i="9"/>
  <c r="A4790" i="9"/>
  <c r="A4789" i="9"/>
  <c r="A4788" i="9"/>
  <c r="A4787" i="9"/>
  <c r="A4786" i="9"/>
  <c r="A4785" i="9"/>
  <c r="A4784" i="9"/>
  <c r="A4783" i="9"/>
  <c r="A4782" i="9"/>
  <c r="A4781" i="9"/>
  <c r="A4780" i="9"/>
  <c r="A4779" i="9"/>
  <c r="A4778" i="9"/>
  <c r="A4777" i="9"/>
  <c r="A4776" i="9"/>
  <c r="A4775" i="9"/>
  <c r="A4774" i="9"/>
  <c r="A4773" i="9"/>
  <c r="A4772" i="9"/>
  <c r="A4771" i="9"/>
  <c r="A4770" i="9"/>
  <c r="A4769" i="9"/>
  <c r="A4768" i="9"/>
  <c r="A4767" i="9"/>
  <c r="A4766" i="9"/>
  <c r="A4765" i="9"/>
  <c r="A4764" i="9"/>
  <c r="A4763" i="9"/>
  <c r="A4762" i="9"/>
  <c r="A4761" i="9"/>
  <c r="A4760" i="9"/>
  <c r="A4759" i="9"/>
  <c r="A4758" i="9"/>
  <c r="A4757" i="9"/>
  <c r="A4756" i="9"/>
  <c r="A4755" i="9"/>
  <c r="A4754" i="9"/>
  <c r="A4753" i="9"/>
  <c r="A4752" i="9"/>
  <c r="A4751" i="9"/>
  <c r="A4750" i="9"/>
  <c r="A4749" i="9"/>
  <c r="A4748" i="9"/>
  <c r="A4747" i="9"/>
  <c r="A4746" i="9"/>
  <c r="A4745" i="9"/>
  <c r="A4744" i="9"/>
  <c r="A4743" i="9"/>
  <c r="A4742" i="9"/>
  <c r="A4741" i="9"/>
  <c r="A4740" i="9"/>
  <c r="A4739" i="9"/>
  <c r="A4738" i="9"/>
  <c r="A4737" i="9"/>
  <c r="A4736" i="9"/>
  <c r="A4735" i="9"/>
  <c r="A4734" i="9"/>
  <c r="A4733" i="9"/>
  <c r="A4732" i="9"/>
  <c r="A4731" i="9"/>
  <c r="A4730" i="9"/>
  <c r="A4729" i="9"/>
  <c r="A4728" i="9"/>
  <c r="A4727" i="9"/>
  <c r="A4726" i="9"/>
  <c r="A4725" i="9"/>
  <c r="A4724" i="9"/>
  <c r="A4723" i="9"/>
  <c r="A4722" i="9"/>
  <c r="A4721" i="9"/>
  <c r="A4720" i="9"/>
  <c r="A4719" i="9"/>
  <c r="A4718" i="9"/>
  <c r="A4717" i="9"/>
  <c r="A4716" i="9"/>
  <c r="A4715" i="9"/>
  <c r="A4714" i="9"/>
  <c r="A4713" i="9"/>
  <c r="A4712" i="9"/>
  <c r="A4711" i="9"/>
  <c r="A4710" i="9"/>
  <c r="A4709" i="9"/>
  <c r="A4708" i="9"/>
  <c r="A4707" i="9"/>
  <c r="A4706" i="9"/>
  <c r="A4705" i="9"/>
  <c r="A4704" i="9"/>
  <c r="A4703" i="9"/>
  <c r="A4702" i="9"/>
  <c r="A4701" i="9"/>
  <c r="A4700" i="9"/>
  <c r="A4699" i="9"/>
  <c r="A4698" i="9"/>
  <c r="A4697" i="9"/>
  <c r="A4696" i="9"/>
  <c r="A4695" i="9"/>
  <c r="A4694" i="9"/>
  <c r="A4693" i="9"/>
  <c r="A4692" i="9"/>
  <c r="A4691" i="9"/>
  <c r="A4690" i="9"/>
  <c r="A4689" i="9"/>
  <c r="A4688" i="9"/>
  <c r="A4687" i="9"/>
  <c r="A4686" i="9"/>
  <c r="A4685" i="9"/>
  <c r="A4684" i="9"/>
  <c r="A4683" i="9"/>
  <c r="A4682" i="9"/>
  <c r="A4681" i="9"/>
  <c r="A4680" i="9"/>
  <c r="A4679" i="9"/>
  <c r="A4678" i="9"/>
  <c r="A4677" i="9"/>
  <c r="A4676" i="9"/>
  <c r="A4675" i="9"/>
  <c r="A4674" i="9"/>
  <c r="A4673" i="9"/>
  <c r="A4672" i="9"/>
  <c r="A4671" i="9"/>
  <c r="A4670" i="9"/>
  <c r="A4669" i="9"/>
  <c r="A4668" i="9"/>
  <c r="A4667" i="9"/>
  <c r="A4666" i="9"/>
  <c r="A4665" i="9"/>
  <c r="A4664" i="9"/>
  <c r="A4663" i="9"/>
  <c r="A4662" i="9"/>
  <c r="A4661" i="9"/>
  <c r="A4660" i="9"/>
  <c r="A4659" i="9"/>
  <c r="A4658" i="9"/>
  <c r="A4657" i="9"/>
  <c r="A4656" i="9"/>
  <c r="A4655" i="9"/>
  <c r="A4654" i="9"/>
  <c r="A4653" i="9"/>
  <c r="A4652" i="9"/>
  <c r="A4651" i="9"/>
  <c r="A4650" i="9"/>
  <c r="A4649" i="9"/>
  <c r="A4648" i="9"/>
  <c r="A4647" i="9"/>
  <c r="A4646" i="9"/>
  <c r="A4645" i="9"/>
  <c r="A4644" i="9"/>
  <c r="A4643" i="9"/>
  <c r="A4642" i="9"/>
  <c r="A4641" i="9"/>
  <c r="A4640" i="9"/>
  <c r="A4639" i="9"/>
  <c r="A4638" i="9"/>
  <c r="A4637" i="9"/>
  <c r="A4636" i="9"/>
  <c r="A4635" i="9"/>
  <c r="A4634" i="9"/>
  <c r="A4633" i="9"/>
  <c r="A4632" i="9"/>
  <c r="A4631" i="9"/>
  <c r="A4630" i="9"/>
  <c r="A4629" i="9"/>
  <c r="A4628" i="9"/>
  <c r="A4627" i="9"/>
  <c r="A4626" i="9"/>
  <c r="A4625" i="9"/>
  <c r="A4624" i="9"/>
  <c r="A4623" i="9"/>
  <c r="A4622" i="9"/>
  <c r="A4621" i="9"/>
  <c r="A4620" i="9"/>
  <c r="A4619" i="9"/>
  <c r="A4618" i="9"/>
  <c r="A4617" i="9"/>
  <c r="A4616" i="9"/>
  <c r="A4615" i="9"/>
  <c r="A4614" i="9"/>
  <c r="A4613" i="9"/>
  <c r="A4612" i="9"/>
  <c r="A4611" i="9"/>
  <c r="A4610" i="9"/>
  <c r="A4609" i="9"/>
  <c r="A4608" i="9"/>
  <c r="A4607" i="9"/>
  <c r="A4606" i="9"/>
  <c r="A4605" i="9"/>
  <c r="A4604" i="9"/>
  <c r="A4603" i="9"/>
  <c r="A4602" i="9"/>
  <c r="A4601" i="9"/>
  <c r="A4600" i="9"/>
  <c r="A4599" i="9"/>
  <c r="A4598" i="9"/>
  <c r="A4597" i="9"/>
  <c r="A4596" i="9"/>
  <c r="A4595" i="9"/>
  <c r="A4594" i="9"/>
  <c r="A4593" i="9"/>
  <c r="A4592" i="9"/>
  <c r="A4591" i="9"/>
  <c r="A4590" i="9"/>
  <c r="A4589" i="9"/>
  <c r="A4588" i="9"/>
  <c r="A4587" i="9"/>
  <c r="A4586" i="9"/>
  <c r="A4585" i="9"/>
  <c r="A4584" i="9"/>
  <c r="A4583" i="9"/>
  <c r="A4582" i="9"/>
  <c r="A4581" i="9"/>
  <c r="A4580" i="9"/>
  <c r="A4579" i="9"/>
  <c r="A4578" i="9"/>
  <c r="A4577" i="9"/>
  <c r="A4576" i="9"/>
  <c r="A4575" i="9"/>
  <c r="A4574" i="9"/>
  <c r="A4573" i="9"/>
  <c r="A4572" i="9"/>
  <c r="A4571" i="9"/>
  <c r="A4570" i="9"/>
  <c r="A4569" i="9"/>
  <c r="A4568" i="9"/>
  <c r="A4567" i="9"/>
  <c r="A4566" i="9"/>
  <c r="A4565" i="9"/>
  <c r="A4564" i="9"/>
  <c r="A4563" i="9"/>
  <c r="A4562" i="9"/>
  <c r="A4561" i="9"/>
  <c r="A4560" i="9"/>
  <c r="A4559" i="9"/>
  <c r="A4558" i="9"/>
  <c r="A4557" i="9"/>
  <c r="A4556" i="9"/>
  <c r="A4555" i="9"/>
  <c r="A4554" i="9"/>
  <c r="A4553" i="9"/>
  <c r="A4552" i="9"/>
  <c r="A4551" i="9"/>
  <c r="A4550" i="9"/>
  <c r="A4549" i="9"/>
  <c r="A4548" i="9"/>
  <c r="A4547" i="9"/>
  <c r="A4546" i="9"/>
  <c r="A4545" i="9"/>
  <c r="A4544" i="9"/>
  <c r="A4543" i="9"/>
  <c r="A4542" i="9"/>
  <c r="A4541" i="9"/>
  <c r="A4540" i="9"/>
  <c r="A4539" i="9"/>
  <c r="A4538" i="9"/>
  <c r="A4537" i="9"/>
  <c r="A4536" i="9"/>
  <c r="A4535" i="9"/>
  <c r="A4534" i="9"/>
  <c r="A4533" i="9"/>
  <c r="A4532" i="9"/>
  <c r="A4531" i="9"/>
  <c r="A4530" i="9"/>
  <c r="A4529" i="9"/>
  <c r="A4528" i="9"/>
  <c r="A4527" i="9"/>
  <c r="A4526" i="9"/>
  <c r="A4525" i="9"/>
  <c r="A4524" i="9"/>
  <c r="A4523" i="9"/>
  <c r="A4522" i="9"/>
  <c r="A4521" i="9"/>
  <c r="A4520" i="9"/>
  <c r="A4519" i="9"/>
  <c r="A4518" i="9"/>
  <c r="A4517" i="9"/>
  <c r="A4516" i="9"/>
  <c r="A4515" i="9"/>
  <c r="A4514" i="9"/>
  <c r="A4513" i="9"/>
  <c r="A4512" i="9"/>
  <c r="A4511" i="9"/>
  <c r="A4510" i="9"/>
  <c r="A4509" i="9"/>
  <c r="A4508" i="9"/>
  <c r="A4507" i="9"/>
  <c r="A4506" i="9"/>
  <c r="A4505" i="9"/>
  <c r="A4504" i="9"/>
  <c r="A4503" i="9"/>
  <c r="A4502" i="9"/>
  <c r="A4501" i="9"/>
  <c r="A4500" i="9"/>
  <c r="A4499" i="9"/>
  <c r="A4498" i="9"/>
  <c r="A4497" i="9"/>
  <c r="A4496" i="9"/>
  <c r="A4495" i="9"/>
  <c r="A4494" i="9"/>
  <c r="A4493" i="9"/>
  <c r="A4492" i="9"/>
  <c r="A4491" i="9"/>
  <c r="A4490" i="9"/>
  <c r="A4489" i="9"/>
  <c r="A4488" i="9"/>
  <c r="A4487" i="9"/>
  <c r="A4486" i="9"/>
  <c r="A4485" i="9"/>
  <c r="A4484" i="9"/>
  <c r="A4483" i="9"/>
  <c r="A4482" i="9"/>
  <c r="A4481" i="9"/>
  <c r="A4480" i="9"/>
  <c r="A4479" i="9"/>
  <c r="A4478" i="9"/>
  <c r="A4477" i="9"/>
  <c r="A4476" i="9"/>
  <c r="A4475" i="9"/>
  <c r="A4474" i="9"/>
  <c r="A4473" i="9"/>
  <c r="A4472" i="9"/>
  <c r="A4471" i="9"/>
  <c r="A4470" i="9"/>
  <c r="A4469" i="9"/>
  <c r="A4468" i="9"/>
  <c r="A4467" i="9"/>
  <c r="A4466" i="9"/>
  <c r="A4465" i="9"/>
  <c r="A4464" i="9"/>
  <c r="A4463" i="9"/>
  <c r="A4462" i="9"/>
  <c r="A4461" i="9"/>
  <c r="A4460" i="9"/>
  <c r="A4459" i="9"/>
  <c r="A4458" i="9"/>
  <c r="A4457" i="9"/>
  <c r="A4456" i="9"/>
  <c r="A4455" i="9"/>
  <c r="A4454" i="9"/>
  <c r="A4453" i="9"/>
  <c r="A4452" i="9"/>
  <c r="A4451" i="9"/>
  <c r="A4450" i="9"/>
  <c r="A4449" i="9"/>
  <c r="A4448" i="9"/>
  <c r="A4447" i="9"/>
  <c r="A4446" i="9"/>
  <c r="A4445" i="9"/>
  <c r="A4444" i="9"/>
  <c r="A4443" i="9"/>
  <c r="A4442" i="9"/>
  <c r="A4441" i="9"/>
  <c r="A4440" i="9"/>
  <c r="A4439" i="9"/>
  <c r="A4438" i="9"/>
  <c r="A4437" i="9"/>
  <c r="A4436" i="9"/>
  <c r="A4435" i="9"/>
  <c r="A4434" i="9"/>
  <c r="A4433" i="9"/>
  <c r="A4432" i="9"/>
  <c r="A4431" i="9"/>
  <c r="A4430" i="9"/>
  <c r="A4429" i="9"/>
  <c r="A4428" i="9"/>
  <c r="A4427" i="9"/>
  <c r="A4426" i="9"/>
  <c r="A4425" i="9"/>
  <c r="A4424" i="9"/>
  <c r="A4423" i="9"/>
  <c r="A4422" i="9"/>
  <c r="A4421" i="9"/>
  <c r="A4420" i="9"/>
  <c r="A4419" i="9"/>
  <c r="A4418" i="9"/>
  <c r="A4417" i="9"/>
  <c r="A4416" i="9"/>
  <c r="A4415" i="9"/>
  <c r="A4414" i="9"/>
  <c r="A4413" i="9"/>
  <c r="A4412" i="9"/>
  <c r="A4411" i="9"/>
  <c r="A4410" i="9"/>
  <c r="A4409" i="9"/>
  <c r="A4408" i="9"/>
  <c r="A4407" i="9"/>
  <c r="A4406" i="9"/>
  <c r="A4405" i="9"/>
  <c r="A4404" i="9"/>
  <c r="A4403" i="9"/>
  <c r="A4402" i="9"/>
  <c r="A4401" i="9"/>
  <c r="A4400" i="9"/>
  <c r="A4399" i="9"/>
  <c r="A4398" i="9"/>
  <c r="A4397" i="9"/>
  <c r="A4396" i="9"/>
  <c r="A4395" i="9"/>
  <c r="A4394" i="9"/>
  <c r="A4393" i="9"/>
  <c r="A4392" i="9"/>
  <c r="A4391" i="9"/>
  <c r="A4390" i="9"/>
  <c r="A4389" i="9"/>
  <c r="A4388" i="9"/>
  <c r="A4387" i="9"/>
  <c r="A4386" i="9"/>
  <c r="A4385" i="9"/>
  <c r="A4384" i="9"/>
  <c r="A4383" i="9"/>
  <c r="A4382" i="9"/>
  <c r="A4381" i="9"/>
  <c r="A4380" i="9"/>
  <c r="A4379" i="9"/>
  <c r="A4378" i="9"/>
  <c r="A4377" i="9"/>
  <c r="A4376" i="9"/>
  <c r="A4375" i="9"/>
  <c r="A4374" i="9"/>
  <c r="A4373" i="9"/>
  <c r="A4372" i="9"/>
  <c r="A4371" i="9"/>
  <c r="A4370" i="9"/>
  <c r="A4369" i="9"/>
  <c r="A4368" i="9"/>
  <c r="A4367" i="9"/>
  <c r="A4366" i="9"/>
  <c r="A4365" i="9"/>
  <c r="A4364" i="9"/>
  <c r="A4363" i="9"/>
  <c r="A4362" i="9"/>
  <c r="A4361" i="9"/>
  <c r="A4360" i="9"/>
  <c r="A4359" i="9"/>
  <c r="A4358" i="9"/>
  <c r="A4357" i="9"/>
  <c r="A4356" i="9"/>
  <c r="A4355" i="9"/>
  <c r="A4354" i="9"/>
  <c r="A4353" i="9"/>
  <c r="A4352" i="9"/>
  <c r="A4351" i="9"/>
  <c r="A4350" i="9"/>
  <c r="A4349" i="9"/>
  <c r="A4348" i="9"/>
  <c r="A4347" i="9"/>
  <c r="A4346" i="9"/>
  <c r="A4345" i="9"/>
  <c r="A4344" i="9"/>
  <c r="A4343" i="9"/>
  <c r="A4342" i="9"/>
  <c r="A4341" i="9"/>
  <c r="A4340" i="9"/>
  <c r="A4339" i="9"/>
  <c r="A4338" i="9"/>
  <c r="A4337" i="9"/>
  <c r="A4336" i="9"/>
  <c r="A4335" i="9"/>
  <c r="A4334" i="9"/>
  <c r="A4333" i="9"/>
  <c r="A4332" i="9"/>
  <c r="A4331" i="9"/>
  <c r="A4330" i="9"/>
  <c r="A4329" i="9"/>
  <c r="A4328" i="9"/>
  <c r="A4327" i="9"/>
  <c r="A4326" i="9"/>
  <c r="A4325" i="9"/>
  <c r="A4324" i="9"/>
  <c r="A4323" i="9"/>
  <c r="A4322" i="9"/>
  <c r="A4321" i="9"/>
  <c r="A4320" i="9"/>
  <c r="A4319" i="9"/>
  <c r="A4318" i="9"/>
  <c r="A4317" i="9"/>
  <c r="A4316" i="9"/>
  <c r="A4315" i="9"/>
  <c r="A4314" i="9"/>
  <c r="A4313" i="9"/>
  <c r="A4312" i="9"/>
  <c r="A4311" i="9"/>
  <c r="A4310" i="9"/>
  <c r="A4309" i="9"/>
  <c r="A4308" i="9"/>
  <c r="A4307" i="9"/>
  <c r="A4306" i="9"/>
  <c r="A4305" i="9"/>
  <c r="A4304" i="9"/>
  <c r="A4303" i="9"/>
  <c r="A4302" i="9"/>
  <c r="A4301" i="9"/>
  <c r="A4300" i="9"/>
  <c r="A4299" i="9"/>
  <c r="A4298" i="9"/>
  <c r="A4297" i="9"/>
  <c r="A4296" i="9"/>
  <c r="A4295" i="9"/>
  <c r="A4294" i="9"/>
  <c r="A4293" i="9"/>
  <c r="A4292" i="9"/>
  <c r="A4291" i="9"/>
  <c r="A4290" i="9"/>
  <c r="A4289" i="9"/>
  <c r="A4288" i="9"/>
  <c r="A4287" i="9"/>
  <c r="A4286" i="9"/>
  <c r="A4285" i="9"/>
  <c r="A4284" i="9"/>
  <c r="A4283" i="9"/>
  <c r="A4282" i="9"/>
  <c r="A4281" i="9"/>
  <c r="A4280" i="9"/>
  <c r="A4279" i="9"/>
  <c r="A4278" i="9"/>
  <c r="A4277" i="9"/>
  <c r="A4276" i="9"/>
  <c r="A4275" i="9"/>
  <c r="A4274" i="9"/>
  <c r="A4273" i="9"/>
  <c r="A4272" i="9"/>
  <c r="A4271" i="9"/>
  <c r="A4270" i="9"/>
  <c r="A4269" i="9"/>
  <c r="A4268" i="9"/>
  <c r="A4267" i="9"/>
  <c r="A4266" i="9"/>
  <c r="A4265" i="9"/>
  <c r="A4264" i="9"/>
  <c r="A4263" i="9"/>
  <c r="A4262" i="9"/>
  <c r="A4261" i="9"/>
  <c r="A4260" i="9"/>
  <c r="A4259" i="9"/>
  <c r="A4258" i="9"/>
  <c r="A4257" i="9"/>
  <c r="A4256" i="9"/>
  <c r="A4255" i="9"/>
  <c r="A4254" i="9"/>
  <c r="A4253" i="9"/>
  <c r="A4252" i="9"/>
  <c r="A4251" i="9"/>
  <c r="A4250" i="9"/>
  <c r="A4249" i="9"/>
  <c r="A4248" i="9"/>
  <c r="A4247" i="9"/>
  <c r="A4246" i="9"/>
  <c r="A4245" i="9"/>
  <c r="A4244" i="9"/>
  <c r="A4243" i="9"/>
  <c r="A4242" i="9"/>
  <c r="A4241" i="9"/>
  <c r="A4240" i="9"/>
  <c r="A4239" i="9"/>
  <c r="A4238" i="9"/>
  <c r="A4237" i="9"/>
  <c r="A4236" i="9"/>
  <c r="A4235" i="9"/>
  <c r="A4234" i="9"/>
  <c r="A4233" i="9"/>
  <c r="A4232" i="9"/>
  <c r="A4231" i="9"/>
  <c r="A4230" i="9"/>
  <c r="A4229" i="9"/>
  <c r="A4228" i="9"/>
  <c r="A4227" i="9"/>
  <c r="A4226" i="9"/>
  <c r="A4225" i="9"/>
  <c r="A4224" i="9"/>
  <c r="A4223" i="9"/>
  <c r="A4222" i="9"/>
  <c r="A4221" i="9"/>
  <c r="A4220" i="9"/>
  <c r="A4219" i="9"/>
  <c r="A4218" i="9"/>
  <c r="A4217" i="9"/>
  <c r="A4216" i="9"/>
  <c r="A4215" i="9"/>
  <c r="A4214" i="9"/>
  <c r="A4213" i="9"/>
  <c r="A4212" i="9"/>
  <c r="A4211" i="9"/>
  <c r="A4210" i="9"/>
  <c r="A4209" i="9"/>
  <c r="A4208" i="9"/>
  <c r="A4207" i="9"/>
  <c r="A4206" i="9"/>
  <c r="A4205" i="9"/>
  <c r="A4204" i="9"/>
  <c r="A4203" i="9"/>
  <c r="A4202" i="9"/>
  <c r="A4201" i="9"/>
  <c r="A4200" i="9"/>
  <c r="A4199" i="9"/>
  <c r="A4198" i="9"/>
  <c r="A4197" i="9"/>
  <c r="A4196" i="9"/>
  <c r="A4195" i="9"/>
  <c r="A4194" i="9"/>
  <c r="A4193" i="9"/>
  <c r="A4192" i="9"/>
  <c r="A4191" i="9"/>
  <c r="A4190" i="9"/>
  <c r="A4189" i="9"/>
  <c r="A4188" i="9"/>
  <c r="A4187" i="9"/>
  <c r="A4186" i="9"/>
  <c r="A4185" i="9"/>
  <c r="A4184" i="9"/>
  <c r="A4183" i="9"/>
  <c r="A4182" i="9"/>
  <c r="A4181" i="9"/>
  <c r="A4180" i="9"/>
  <c r="A4179" i="9"/>
  <c r="A4178" i="9"/>
  <c r="A4177" i="9"/>
  <c r="A4176" i="9"/>
  <c r="A4175" i="9"/>
  <c r="A4174" i="9"/>
  <c r="A4173" i="9"/>
  <c r="A4172" i="9"/>
  <c r="A4171" i="9"/>
  <c r="A4170" i="9"/>
  <c r="A4169" i="9"/>
  <c r="A4168" i="9"/>
  <c r="A4167" i="9"/>
  <c r="A4166" i="9"/>
  <c r="A4165" i="9"/>
  <c r="A4164" i="9"/>
  <c r="A4163" i="9"/>
  <c r="A4162" i="9"/>
  <c r="A4161" i="9"/>
  <c r="A4160" i="9"/>
  <c r="A4159" i="9"/>
  <c r="A4158" i="9"/>
  <c r="A4157" i="9"/>
  <c r="A4156" i="9"/>
  <c r="A4155" i="9"/>
  <c r="A4154" i="9"/>
  <c r="A4153" i="9"/>
  <c r="A4152" i="9"/>
  <c r="A4151" i="9"/>
  <c r="A4150" i="9"/>
  <c r="A4149" i="9"/>
  <c r="A4148" i="9"/>
  <c r="A4147" i="9"/>
  <c r="A4146" i="9"/>
  <c r="A4145" i="9"/>
  <c r="A4144" i="9"/>
  <c r="A4143" i="9"/>
  <c r="A4142" i="9"/>
  <c r="A4141" i="9"/>
  <c r="A4140" i="9"/>
  <c r="A4139" i="9"/>
  <c r="A4138" i="9"/>
  <c r="A4137" i="9"/>
  <c r="A4136" i="9"/>
  <c r="A4135" i="9"/>
  <c r="A4134" i="9"/>
  <c r="A4133" i="9"/>
  <c r="A4132" i="9"/>
  <c r="A4131" i="9"/>
  <c r="A4130" i="9"/>
  <c r="A4129" i="9"/>
  <c r="A4128" i="9"/>
  <c r="A4127" i="9"/>
  <c r="A4126" i="9"/>
  <c r="A4125" i="9"/>
  <c r="A4124" i="9"/>
  <c r="A4123" i="9"/>
  <c r="A4122" i="9"/>
  <c r="A4121" i="9"/>
  <c r="A4120" i="9"/>
  <c r="A4119" i="9"/>
  <c r="A4118" i="9"/>
  <c r="A4117" i="9"/>
  <c r="A4116" i="9"/>
  <c r="A4115" i="9"/>
  <c r="A4114" i="9"/>
  <c r="A4113" i="9"/>
  <c r="A4112" i="9"/>
  <c r="A4111" i="9"/>
  <c r="A4110" i="9"/>
  <c r="A4109" i="9"/>
  <c r="A4108" i="9"/>
  <c r="A4107" i="9"/>
  <c r="A4106" i="9"/>
  <c r="A4105" i="9"/>
  <c r="A4104" i="9"/>
  <c r="A4103" i="9"/>
  <c r="A4102" i="9"/>
  <c r="A4101" i="9"/>
  <c r="A4100" i="9"/>
  <c r="A4099" i="9"/>
  <c r="A4098" i="9"/>
  <c r="A4097" i="9"/>
  <c r="A4096" i="9"/>
  <c r="A4095" i="9"/>
  <c r="A4094" i="9"/>
  <c r="A4093" i="9"/>
  <c r="A4092" i="9"/>
  <c r="A4091" i="9"/>
  <c r="A4090" i="9"/>
  <c r="A4089" i="9"/>
  <c r="A4088" i="9"/>
  <c r="A4087" i="9"/>
  <c r="A4086" i="9"/>
  <c r="A4085" i="9"/>
  <c r="A4084" i="9"/>
  <c r="A4083" i="9"/>
  <c r="A4082" i="9"/>
  <c r="A4081" i="9"/>
  <c r="A4080" i="9"/>
  <c r="A4079" i="9"/>
  <c r="A4078" i="9"/>
  <c r="A4077" i="9"/>
  <c r="A4076" i="9"/>
  <c r="A4075" i="9"/>
  <c r="A4074" i="9"/>
  <c r="A4073" i="9"/>
  <c r="A4072" i="9"/>
  <c r="A4071" i="9"/>
  <c r="A4070" i="9"/>
  <c r="A4069" i="9"/>
  <c r="A4068" i="9"/>
  <c r="A4067" i="9"/>
  <c r="A4066" i="9"/>
  <c r="A4065" i="9"/>
  <c r="A4064" i="9"/>
  <c r="A4063" i="9"/>
  <c r="A4062" i="9"/>
  <c r="A4061" i="9"/>
  <c r="A4060" i="9"/>
  <c r="A4059" i="9"/>
  <c r="A4058" i="9"/>
  <c r="A4057" i="9"/>
  <c r="A4056" i="9"/>
  <c r="A4055" i="9"/>
  <c r="A4054" i="9"/>
  <c r="A4053" i="9"/>
  <c r="A4052" i="9"/>
  <c r="A4051" i="9"/>
  <c r="A4050" i="9"/>
  <c r="A4049" i="9"/>
  <c r="A4048" i="9"/>
  <c r="A4047" i="9"/>
  <c r="A4046" i="9"/>
  <c r="A4045" i="9"/>
  <c r="A4044" i="9"/>
  <c r="A4043" i="9"/>
  <c r="A4042" i="9"/>
  <c r="A4041" i="9"/>
  <c r="A4040" i="9"/>
  <c r="A4039" i="9"/>
  <c r="A4038" i="9"/>
  <c r="A4037" i="9"/>
  <c r="A4036" i="9"/>
  <c r="A4035" i="9"/>
  <c r="A4034" i="9"/>
  <c r="A4033" i="9"/>
  <c r="A4032" i="9"/>
  <c r="A4031" i="9"/>
  <c r="A4030" i="9"/>
  <c r="A4029" i="9"/>
  <c r="A4028" i="9"/>
  <c r="A4027" i="9"/>
  <c r="A4026" i="9"/>
  <c r="A4025" i="9"/>
  <c r="A4024" i="9"/>
  <c r="A4023" i="9"/>
  <c r="A4022" i="9"/>
  <c r="A4021" i="9"/>
  <c r="A4020" i="9"/>
  <c r="A4019" i="9"/>
  <c r="A4018" i="9"/>
  <c r="A4017" i="9"/>
  <c r="A4016" i="9"/>
  <c r="A4015" i="9"/>
  <c r="A4014" i="9"/>
  <c r="A4013" i="9"/>
  <c r="A4012" i="9"/>
  <c r="A4011" i="9"/>
  <c r="A4010" i="9"/>
  <c r="A4009" i="9"/>
  <c r="A4008" i="9"/>
  <c r="A4007" i="9"/>
  <c r="A4006" i="9"/>
  <c r="A4005" i="9"/>
  <c r="A4004" i="9"/>
  <c r="A4003" i="9"/>
  <c r="A4002" i="9"/>
  <c r="A4001" i="9"/>
  <c r="A4000" i="9"/>
  <c r="A3999" i="9"/>
  <c r="A3998" i="9"/>
  <c r="A3997" i="9"/>
  <c r="A3996" i="9"/>
  <c r="A3995" i="9"/>
  <c r="A3994" i="9"/>
  <c r="A3993" i="9"/>
  <c r="A3992" i="9"/>
  <c r="A3991" i="9"/>
  <c r="A3990" i="9"/>
  <c r="A3989" i="9"/>
  <c r="A3988" i="9"/>
  <c r="A3987" i="9"/>
  <c r="A3986" i="9"/>
  <c r="A3985" i="9"/>
  <c r="A3984" i="9"/>
  <c r="A3983" i="9"/>
  <c r="A3982" i="9"/>
  <c r="A3981" i="9"/>
  <c r="A3980" i="9"/>
  <c r="A3979" i="9"/>
  <c r="A3978" i="9"/>
  <c r="A3977" i="9"/>
  <c r="A3976" i="9"/>
  <c r="A3975" i="9"/>
  <c r="A3974" i="9"/>
  <c r="A3973" i="9"/>
  <c r="A3972" i="9"/>
  <c r="A3971" i="9"/>
  <c r="A3970" i="9"/>
  <c r="A3969" i="9"/>
  <c r="A3968" i="9"/>
  <c r="A3967" i="9"/>
  <c r="A3966" i="9"/>
  <c r="A3965" i="9"/>
  <c r="A3964" i="9"/>
  <c r="A3963" i="9"/>
  <c r="A3962" i="9"/>
  <c r="A3961" i="9"/>
  <c r="A3960" i="9"/>
  <c r="A3959" i="9"/>
  <c r="A3958" i="9"/>
  <c r="A3957" i="9"/>
  <c r="A3956" i="9"/>
  <c r="A3955" i="9"/>
  <c r="A3954" i="9"/>
  <c r="A3953" i="9"/>
  <c r="A3952" i="9"/>
  <c r="A3951" i="9"/>
  <c r="A3950" i="9"/>
  <c r="A3949" i="9"/>
  <c r="A3948" i="9"/>
  <c r="A3947" i="9"/>
  <c r="A3946" i="9"/>
  <c r="A3945" i="9"/>
  <c r="A3944" i="9"/>
  <c r="A3943" i="9"/>
  <c r="A3942" i="9"/>
  <c r="A3941" i="9"/>
  <c r="A3940" i="9"/>
  <c r="A3939" i="9"/>
  <c r="A3938" i="9"/>
  <c r="A3937" i="9"/>
  <c r="A3936" i="9"/>
  <c r="A3935" i="9"/>
  <c r="A3934" i="9"/>
  <c r="A3933" i="9"/>
  <c r="A3932" i="9"/>
  <c r="A3931" i="9"/>
  <c r="A3930" i="9"/>
  <c r="A3929" i="9"/>
  <c r="A3928" i="9"/>
  <c r="A3927" i="9"/>
  <c r="A3926" i="9"/>
  <c r="A3925" i="9"/>
  <c r="A3924" i="9"/>
  <c r="A3923" i="9"/>
  <c r="A3922" i="9"/>
  <c r="A3921" i="9"/>
  <c r="A3920" i="9"/>
  <c r="A3919" i="9"/>
  <c r="A3918" i="9"/>
  <c r="A3917" i="9"/>
  <c r="A3916" i="9"/>
  <c r="A3915" i="9"/>
  <c r="A3914" i="9"/>
  <c r="A3913" i="9"/>
  <c r="A3912" i="9"/>
  <c r="A3911" i="9"/>
  <c r="A3910" i="9"/>
  <c r="A3909" i="9"/>
  <c r="A3908" i="9"/>
  <c r="A3907" i="9"/>
  <c r="A3906" i="9"/>
  <c r="A3905" i="9"/>
  <c r="A3904" i="9"/>
  <c r="A3903" i="9"/>
  <c r="A3902" i="9"/>
  <c r="A3901" i="9"/>
  <c r="A3900" i="9"/>
  <c r="A3899" i="9"/>
  <c r="A3898" i="9"/>
  <c r="A3897" i="9"/>
  <c r="A3896" i="9"/>
  <c r="A3895" i="9"/>
  <c r="A3894" i="9"/>
  <c r="A3893" i="9"/>
  <c r="A3892" i="9"/>
  <c r="A3891" i="9"/>
  <c r="A3890" i="9"/>
  <c r="A3889" i="9"/>
  <c r="A3888" i="9"/>
  <c r="A3887" i="9"/>
  <c r="A3886" i="9"/>
  <c r="A3885" i="9"/>
  <c r="A3884" i="9"/>
  <c r="A3883" i="9"/>
  <c r="A3882" i="9"/>
  <c r="A3881" i="9"/>
  <c r="A3880" i="9"/>
  <c r="A3879" i="9"/>
  <c r="A3878" i="9"/>
  <c r="A3877" i="9"/>
  <c r="A3876" i="9"/>
  <c r="A3875" i="9"/>
  <c r="A3874" i="9"/>
  <c r="A3873" i="9"/>
  <c r="A3872" i="9"/>
  <c r="A3871" i="9"/>
  <c r="A3870" i="9"/>
  <c r="A3869" i="9"/>
  <c r="A3868" i="9"/>
  <c r="A3867" i="9"/>
  <c r="A3866" i="9"/>
  <c r="A3865" i="9"/>
  <c r="A3864" i="9"/>
  <c r="A3863" i="9"/>
  <c r="A3862" i="9"/>
  <c r="A3861" i="9"/>
  <c r="A3860" i="9"/>
  <c r="A3859" i="9"/>
  <c r="A3858" i="9"/>
  <c r="A3857" i="9"/>
  <c r="A3856" i="9"/>
  <c r="A3855" i="9"/>
  <c r="A3854" i="9"/>
  <c r="A3853" i="9"/>
  <c r="A3852" i="9"/>
  <c r="A3851" i="9"/>
  <c r="A3850" i="9"/>
  <c r="A3849" i="9"/>
  <c r="A3848" i="9"/>
  <c r="A3847" i="9"/>
  <c r="A3846" i="9"/>
  <c r="A3845" i="9"/>
  <c r="A3844" i="9"/>
  <c r="A3843" i="9"/>
  <c r="A3842" i="9"/>
  <c r="A3841" i="9"/>
  <c r="A3840" i="9"/>
  <c r="A3839" i="9"/>
  <c r="A3838" i="9"/>
  <c r="A3837" i="9"/>
  <c r="A3836" i="9"/>
  <c r="A3835" i="9"/>
  <c r="A3834" i="9"/>
  <c r="A3833" i="9"/>
  <c r="A3832" i="9"/>
  <c r="A3831" i="9"/>
  <c r="A3830" i="9"/>
  <c r="A3829" i="9"/>
  <c r="A3828" i="9"/>
  <c r="A3827" i="9"/>
  <c r="A3826" i="9"/>
  <c r="A3825" i="9"/>
  <c r="A3824" i="9"/>
  <c r="A3823" i="9"/>
  <c r="A3822" i="9"/>
  <c r="A3821" i="9"/>
  <c r="A3820" i="9"/>
  <c r="A3819" i="9"/>
  <c r="A3818" i="9"/>
  <c r="A3817" i="9"/>
  <c r="A3816" i="9"/>
  <c r="A3815" i="9"/>
  <c r="A3814" i="9"/>
  <c r="A3813" i="9"/>
  <c r="A3812" i="9"/>
  <c r="A3811" i="9"/>
  <c r="A3810" i="9"/>
  <c r="A3809" i="9"/>
  <c r="A3808" i="9"/>
  <c r="A3807" i="9"/>
  <c r="A3806" i="9"/>
  <c r="A3805" i="9"/>
  <c r="A3804" i="9"/>
  <c r="A3803" i="9"/>
  <c r="A3802" i="9"/>
  <c r="A3801" i="9"/>
  <c r="A3800" i="9"/>
  <c r="A3799" i="9"/>
  <c r="A3798" i="9"/>
  <c r="A3797" i="9"/>
  <c r="A3796" i="9"/>
  <c r="A3795" i="9"/>
  <c r="A3794" i="9"/>
  <c r="A3793" i="9"/>
  <c r="A3792" i="9"/>
  <c r="A3791" i="9"/>
  <c r="A3790" i="9"/>
  <c r="A3789" i="9"/>
  <c r="A3788" i="9"/>
  <c r="A3787" i="9"/>
  <c r="A3786" i="9"/>
  <c r="A3785" i="9"/>
  <c r="A3784" i="9"/>
  <c r="A3783" i="9"/>
  <c r="A3782" i="9"/>
  <c r="A3781" i="9"/>
  <c r="A3780" i="9"/>
  <c r="A3779" i="9"/>
  <c r="A3778" i="9"/>
  <c r="A3777" i="9"/>
  <c r="A3776" i="9"/>
  <c r="A3775" i="9"/>
  <c r="A3774" i="9"/>
  <c r="A3773" i="9"/>
  <c r="A3772" i="9"/>
  <c r="A3771" i="9"/>
  <c r="A3770" i="9"/>
  <c r="A3769" i="9"/>
  <c r="A3768" i="9"/>
  <c r="A3767" i="9"/>
  <c r="A3766" i="9"/>
  <c r="A3765" i="9"/>
  <c r="A3764" i="9"/>
  <c r="A3763" i="9"/>
  <c r="A3762" i="9"/>
  <c r="A3761" i="9"/>
  <c r="A3760" i="9"/>
  <c r="A3759" i="9"/>
  <c r="A3758" i="9"/>
  <c r="A3757" i="9"/>
  <c r="A3756" i="9"/>
  <c r="A3755" i="9"/>
  <c r="A3754" i="9"/>
  <c r="A3753" i="9"/>
  <c r="A3752" i="9"/>
  <c r="A3751" i="9"/>
  <c r="A3750" i="9"/>
  <c r="A3749" i="9"/>
  <c r="A3748" i="9"/>
  <c r="A3747" i="9"/>
  <c r="A3746" i="9"/>
  <c r="A3745" i="9"/>
  <c r="A3744" i="9"/>
  <c r="A3743" i="9"/>
  <c r="A3742" i="9"/>
  <c r="A3741" i="9"/>
  <c r="A3740" i="9"/>
  <c r="A3739" i="9"/>
  <c r="A3738" i="9"/>
  <c r="A3737" i="9"/>
  <c r="A3736" i="9"/>
  <c r="A3735" i="9"/>
  <c r="A3734" i="9"/>
  <c r="A3733" i="9"/>
  <c r="A3732" i="9"/>
  <c r="A3731" i="9"/>
  <c r="A3730" i="9"/>
  <c r="A3729" i="9"/>
  <c r="A3728" i="9"/>
  <c r="A3727" i="9"/>
  <c r="A3726" i="9"/>
  <c r="A3725" i="9"/>
  <c r="A3724" i="9"/>
  <c r="A3723" i="9"/>
  <c r="A3722" i="9"/>
  <c r="A3721" i="9"/>
  <c r="A3720" i="9"/>
  <c r="A3719" i="9"/>
  <c r="A3718" i="9"/>
  <c r="A3717" i="9"/>
  <c r="A3716" i="9"/>
  <c r="A3715" i="9"/>
  <c r="A3714" i="9"/>
  <c r="A3713" i="9"/>
  <c r="A3712" i="9"/>
  <c r="A3711" i="9"/>
  <c r="A3710" i="9"/>
  <c r="A3709" i="9"/>
  <c r="A3708" i="9"/>
  <c r="A3707" i="9"/>
  <c r="A3706" i="9"/>
  <c r="A3705" i="9"/>
  <c r="A3704" i="9"/>
  <c r="A3703" i="9"/>
  <c r="A3702" i="9"/>
  <c r="A3701" i="9"/>
  <c r="A3700" i="9"/>
  <c r="A3699" i="9"/>
  <c r="A3698" i="9"/>
  <c r="A3697" i="9"/>
  <c r="A3696" i="9"/>
  <c r="A3695" i="9"/>
  <c r="A3694" i="9"/>
  <c r="A3693" i="9"/>
  <c r="A3692" i="9"/>
  <c r="A3691" i="9"/>
  <c r="A3690" i="9"/>
  <c r="A3689" i="9"/>
  <c r="A3688" i="9"/>
  <c r="A3687" i="9"/>
  <c r="A3686" i="9"/>
  <c r="A3685" i="9"/>
  <c r="A3684" i="9"/>
  <c r="A3683" i="9"/>
  <c r="A3682" i="9"/>
  <c r="A3681" i="9"/>
  <c r="A3680" i="9"/>
  <c r="A3679" i="9"/>
  <c r="A3678" i="9"/>
  <c r="A3677" i="9"/>
  <c r="A3676" i="9"/>
  <c r="A3675" i="9"/>
  <c r="A3674" i="9"/>
  <c r="A3673" i="9"/>
  <c r="A3672" i="9"/>
  <c r="A3671" i="9"/>
  <c r="A3670" i="9"/>
  <c r="A3669" i="9"/>
  <c r="A3668" i="9"/>
  <c r="A3667" i="9"/>
  <c r="A3666" i="9"/>
  <c r="A3665" i="9"/>
  <c r="A3664" i="9"/>
  <c r="A3663" i="9"/>
  <c r="A3662" i="9"/>
  <c r="A3661" i="9"/>
  <c r="A3660" i="9"/>
  <c r="A3659" i="9"/>
  <c r="A3658" i="9"/>
  <c r="A3657" i="9"/>
  <c r="A3656" i="9"/>
  <c r="A3655" i="9"/>
  <c r="A3654" i="9"/>
  <c r="A3653" i="9"/>
  <c r="A3652" i="9"/>
  <c r="A3651" i="9"/>
  <c r="A3650" i="9"/>
  <c r="A3649" i="9"/>
  <c r="A3648" i="9"/>
  <c r="A3647" i="9"/>
  <c r="A3646" i="9"/>
  <c r="A3645" i="9"/>
  <c r="A3644" i="9"/>
  <c r="A3643" i="9"/>
  <c r="A3642" i="9"/>
  <c r="A3641" i="9"/>
  <c r="A3640" i="9"/>
  <c r="A3639" i="9"/>
  <c r="A3638" i="9"/>
  <c r="A3637" i="9"/>
  <c r="A3636" i="9"/>
  <c r="A3635" i="9"/>
  <c r="A3634" i="9"/>
  <c r="A3633" i="9"/>
  <c r="A3632" i="9"/>
  <c r="A3631" i="9"/>
  <c r="A3630" i="9"/>
  <c r="A3629" i="9"/>
  <c r="A3628" i="9"/>
  <c r="A3627" i="9"/>
  <c r="A3626" i="9"/>
  <c r="A3625" i="9"/>
  <c r="A3624" i="9"/>
  <c r="A3623" i="9"/>
  <c r="A3622" i="9"/>
  <c r="A3621" i="9"/>
  <c r="A3620" i="9"/>
  <c r="A3619" i="9"/>
  <c r="A3618" i="9"/>
  <c r="A3617" i="9"/>
  <c r="A3616" i="9"/>
  <c r="A3615" i="9"/>
  <c r="A3614" i="9"/>
  <c r="A3613" i="9"/>
  <c r="A3612" i="9"/>
  <c r="A3611" i="9"/>
  <c r="A3610" i="9"/>
  <c r="A3609" i="9"/>
  <c r="A3608" i="9"/>
  <c r="A3607" i="9"/>
  <c r="A3606" i="9"/>
  <c r="A3605" i="9"/>
  <c r="A3604" i="9"/>
  <c r="A3603" i="9"/>
  <c r="A3602" i="9"/>
  <c r="A3601" i="9"/>
  <c r="A3600" i="9"/>
  <c r="A3599" i="9"/>
  <c r="A3598" i="9"/>
  <c r="A3597" i="9"/>
  <c r="A3596" i="9"/>
  <c r="A3595" i="9"/>
  <c r="A3594" i="9"/>
  <c r="A3593" i="9"/>
  <c r="A3592" i="9"/>
  <c r="A3591" i="9"/>
  <c r="A3590" i="9"/>
  <c r="A3589" i="9"/>
  <c r="A3588" i="9"/>
  <c r="A3587" i="9"/>
  <c r="A3586" i="9"/>
  <c r="A3585" i="9"/>
  <c r="A3584" i="9"/>
  <c r="A3583" i="9"/>
  <c r="A3582" i="9"/>
  <c r="A3581" i="9"/>
  <c r="A3580" i="9"/>
  <c r="A3579" i="9"/>
  <c r="A3578" i="9"/>
  <c r="A3577" i="9"/>
  <c r="A3576" i="9"/>
  <c r="A3575" i="9"/>
  <c r="A3574" i="9"/>
  <c r="A3573" i="9"/>
  <c r="A3572" i="9"/>
  <c r="A3571" i="9"/>
  <c r="A3570" i="9"/>
  <c r="A3569" i="9"/>
  <c r="A3568" i="9"/>
  <c r="A3567" i="9"/>
  <c r="A3566" i="9"/>
  <c r="A3565" i="9"/>
  <c r="A3564" i="9"/>
  <c r="A3563" i="9"/>
  <c r="A3562" i="9"/>
  <c r="A3561" i="9"/>
  <c r="A3560" i="9"/>
  <c r="A3559" i="9"/>
  <c r="A3558" i="9"/>
  <c r="A3557" i="9"/>
  <c r="A3556" i="9"/>
  <c r="A3555" i="9"/>
  <c r="A3554" i="9"/>
  <c r="A3553" i="9"/>
  <c r="A3552" i="9"/>
  <c r="A3551" i="9"/>
  <c r="A3550" i="9"/>
  <c r="A3549" i="9"/>
  <c r="A3548" i="9"/>
  <c r="A3547" i="9"/>
  <c r="A3546" i="9"/>
  <c r="A3545" i="9"/>
  <c r="A3544" i="9"/>
  <c r="A3543" i="9"/>
  <c r="A3542" i="9"/>
  <c r="A3541" i="9"/>
  <c r="A3540" i="9"/>
  <c r="A3539" i="9"/>
  <c r="A3538" i="9"/>
  <c r="A3537" i="9"/>
  <c r="A3536" i="9"/>
  <c r="A3535" i="9"/>
  <c r="A3534" i="9"/>
  <c r="A3533" i="9"/>
  <c r="A3532" i="9"/>
  <c r="A3531" i="9"/>
  <c r="A3530" i="9"/>
  <c r="A3529" i="9"/>
  <c r="A3528" i="9"/>
  <c r="A3527" i="9"/>
  <c r="A3526" i="9"/>
  <c r="A3525" i="9"/>
  <c r="A3524" i="9"/>
  <c r="A3523" i="9"/>
  <c r="A3522" i="9"/>
  <c r="A3521" i="9"/>
  <c r="A3520" i="9"/>
  <c r="A3519" i="9"/>
  <c r="A3518" i="9"/>
  <c r="A3517" i="9"/>
  <c r="A3516" i="9"/>
  <c r="A3515" i="9"/>
  <c r="A3514" i="9"/>
  <c r="A3513" i="9"/>
  <c r="A3512" i="9"/>
  <c r="A3511" i="9"/>
  <c r="A3510" i="9"/>
  <c r="A3509" i="9"/>
  <c r="A3508" i="9"/>
  <c r="A3507" i="9"/>
  <c r="A3506" i="9"/>
  <c r="A3505" i="9"/>
  <c r="A3504" i="9"/>
  <c r="A3503" i="9"/>
  <c r="A3502" i="9"/>
  <c r="A3501" i="9"/>
  <c r="A3500" i="9"/>
  <c r="A3499" i="9"/>
  <c r="A3498" i="9"/>
  <c r="A3497" i="9"/>
  <c r="A3496" i="9"/>
  <c r="A3495" i="9"/>
  <c r="A3494" i="9"/>
  <c r="A3493" i="9"/>
  <c r="A3492" i="9"/>
  <c r="A3491" i="9"/>
  <c r="A3490" i="9"/>
  <c r="A3489" i="9"/>
  <c r="A3488" i="9"/>
  <c r="A3487" i="9"/>
  <c r="A3486" i="9"/>
  <c r="A3485" i="9"/>
  <c r="A3484" i="9"/>
  <c r="A3483" i="9"/>
  <c r="A3482" i="9"/>
  <c r="A3481" i="9"/>
  <c r="A3480" i="9"/>
  <c r="A3479" i="9"/>
  <c r="A3478" i="9"/>
  <c r="A3477" i="9"/>
  <c r="A3476" i="9"/>
  <c r="A3475" i="9"/>
  <c r="A3474" i="9"/>
  <c r="A3473" i="9"/>
  <c r="A3472" i="9"/>
  <c r="A3471" i="9"/>
  <c r="A3470" i="9"/>
  <c r="A3469" i="9"/>
  <c r="A3468" i="9"/>
  <c r="A3467" i="9"/>
  <c r="A3466" i="9"/>
  <c r="A3465" i="9"/>
  <c r="A3464" i="9"/>
  <c r="A3463" i="9"/>
  <c r="A3462" i="9"/>
  <c r="A3461" i="9"/>
  <c r="A3460" i="9"/>
  <c r="A3459" i="9"/>
  <c r="A3458" i="9"/>
  <c r="A3457" i="9"/>
  <c r="A3456" i="9"/>
  <c r="A3455" i="9"/>
  <c r="A3454" i="9"/>
  <c r="A3453" i="9"/>
  <c r="A3452" i="9"/>
  <c r="A3451" i="9"/>
  <c r="A3450" i="9"/>
  <c r="A3449" i="9"/>
  <c r="A3448" i="9"/>
  <c r="A3447" i="9"/>
  <c r="A3446" i="9"/>
  <c r="A3445" i="9"/>
  <c r="A3444" i="9"/>
  <c r="A3443" i="9"/>
  <c r="A3442" i="9"/>
  <c r="A3441" i="9"/>
  <c r="A3440" i="9"/>
  <c r="A3439" i="9"/>
  <c r="A3438" i="9"/>
  <c r="A3437" i="9"/>
  <c r="A3436" i="9"/>
  <c r="A3435" i="9"/>
  <c r="A3434" i="9"/>
  <c r="A3433" i="9"/>
  <c r="A3432" i="9"/>
  <c r="A3431" i="9"/>
  <c r="A3430" i="9"/>
  <c r="A3429" i="9"/>
  <c r="A3428" i="9"/>
  <c r="A3427" i="9"/>
  <c r="A3426" i="9"/>
  <c r="A3425" i="9"/>
  <c r="A3424" i="9"/>
  <c r="A3423" i="9"/>
  <c r="A3422" i="9"/>
  <c r="A3421" i="9"/>
  <c r="A3420" i="9"/>
  <c r="A3419" i="9"/>
  <c r="A3418" i="9"/>
  <c r="A3417" i="9"/>
  <c r="A3416" i="9"/>
  <c r="A3415" i="9"/>
  <c r="A3414" i="9"/>
  <c r="A3413" i="9"/>
  <c r="A3412" i="9"/>
  <c r="A3411" i="9"/>
  <c r="A3410" i="9"/>
  <c r="A3409" i="9"/>
  <c r="A3408" i="9"/>
  <c r="A3407" i="9"/>
  <c r="A3406" i="9"/>
  <c r="A3405" i="9"/>
  <c r="A3404" i="9"/>
  <c r="A3403" i="9"/>
  <c r="A3402" i="9"/>
  <c r="A3401" i="9"/>
  <c r="A3400" i="9"/>
  <c r="A3399" i="9"/>
  <c r="A3398" i="9"/>
  <c r="A3397" i="9"/>
  <c r="A3396" i="9"/>
  <c r="A3395" i="9"/>
  <c r="A3394" i="9"/>
  <c r="A3393" i="9"/>
  <c r="A3392" i="9"/>
  <c r="A3391" i="9"/>
  <c r="A3390" i="9"/>
  <c r="A3389" i="9"/>
  <c r="A3388" i="9"/>
  <c r="A3387" i="9"/>
  <c r="A3386" i="9"/>
  <c r="A3385" i="9"/>
  <c r="A3384" i="9"/>
  <c r="A3383" i="9"/>
  <c r="A3382" i="9"/>
  <c r="A3381" i="9"/>
  <c r="A3380" i="9"/>
  <c r="A3379" i="9"/>
  <c r="A3378" i="9"/>
  <c r="A3377" i="9"/>
  <c r="A3376" i="9"/>
  <c r="A3375" i="9"/>
  <c r="A3374" i="9"/>
  <c r="A3373" i="9"/>
  <c r="A3372" i="9"/>
  <c r="A3371" i="9"/>
  <c r="A3370" i="9"/>
  <c r="A3369" i="9"/>
  <c r="A3368" i="9"/>
  <c r="A3367" i="9"/>
  <c r="A3366" i="9"/>
  <c r="A3365" i="9"/>
  <c r="A3364" i="9"/>
  <c r="A3363" i="9"/>
  <c r="A3362" i="9"/>
  <c r="A3361" i="9"/>
  <c r="A3360" i="9"/>
  <c r="A3359" i="9"/>
  <c r="A3358" i="9"/>
  <c r="A3357" i="9"/>
  <c r="A3356" i="9"/>
  <c r="A3355" i="9"/>
  <c r="A3354" i="9"/>
  <c r="A3353" i="9"/>
  <c r="A3352" i="9"/>
  <c r="A3351" i="9"/>
  <c r="A3350" i="9"/>
  <c r="A3349" i="9"/>
  <c r="A3348" i="9"/>
  <c r="A3347" i="9"/>
  <c r="A3346" i="9"/>
  <c r="A3345" i="9"/>
  <c r="A3344" i="9"/>
  <c r="A3343" i="9"/>
  <c r="A3342" i="9"/>
  <c r="A3341" i="9"/>
  <c r="A3340" i="9"/>
  <c r="A3339" i="9"/>
  <c r="A3338" i="9"/>
  <c r="A3337" i="9"/>
  <c r="A3336" i="9"/>
  <c r="A3335" i="9"/>
  <c r="A3334" i="9"/>
  <c r="A3333" i="9"/>
  <c r="A3332" i="9"/>
  <c r="A3331" i="9"/>
  <c r="A3330" i="9"/>
  <c r="A3329" i="9"/>
  <c r="A3328" i="9"/>
  <c r="A3327" i="9"/>
  <c r="A3326" i="9"/>
  <c r="A3325" i="9"/>
  <c r="A3324" i="9"/>
  <c r="A3323" i="9"/>
  <c r="A3322" i="9"/>
  <c r="A3321" i="9"/>
  <c r="A3320" i="9"/>
  <c r="A3319" i="9"/>
  <c r="A3318" i="9"/>
  <c r="A3317" i="9"/>
  <c r="A3316" i="9"/>
  <c r="A3315" i="9"/>
  <c r="A3314" i="9"/>
  <c r="A3313" i="9"/>
  <c r="A3312" i="9"/>
  <c r="A3311" i="9"/>
  <c r="A3310" i="9"/>
  <c r="A3309" i="9"/>
  <c r="A3308" i="9"/>
  <c r="A3307" i="9"/>
  <c r="A3306" i="9"/>
  <c r="A3305" i="9"/>
  <c r="A3304" i="9"/>
  <c r="A3303" i="9"/>
  <c r="A3302" i="9"/>
  <c r="A3301" i="9"/>
  <c r="A3300" i="9"/>
  <c r="A3299" i="9"/>
  <c r="A3298" i="9"/>
  <c r="A3297" i="9"/>
  <c r="A3296" i="9"/>
  <c r="A3295" i="9"/>
  <c r="A3294" i="9"/>
  <c r="A3293" i="9"/>
  <c r="A3292" i="9"/>
  <c r="A3291" i="9"/>
  <c r="A3290" i="9"/>
  <c r="A3289" i="9"/>
  <c r="A3288" i="9"/>
  <c r="A3287" i="9"/>
  <c r="A3286" i="9"/>
  <c r="A3285" i="9"/>
  <c r="A3284" i="9"/>
  <c r="A3283" i="9"/>
  <c r="A3282" i="9"/>
  <c r="A3281" i="9"/>
  <c r="A3280" i="9"/>
  <c r="A3279" i="9"/>
  <c r="A3278" i="9"/>
  <c r="A3277" i="9"/>
  <c r="A3276" i="9"/>
  <c r="A3275" i="9"/>
  <c r="A3274" i="9"/>
  <c r="A3273" i="9"/>
  <c r="A3272" i="9"/>
  <c r="A3271" i="9"/>
  <c r="A3270" i="9"/>
  <c r="A3269" i="9"/>
  <c r="A3268" i="9"/>
  <c r="A3267" i="9"/>
  <c r="A3266" i="9"/>
  <c r="A3265" i="9"/>
  <c r="A3264" i="9"/>
  <c r="A3263" i="9"/>
  <c r="A3262" i="9"/>
  <c r="A3261" i="9"/>
  <c r="A3260" i="9"/>
  <c r="A3259" i="9"/>
  <c r="A3258" i="9"/>
  <c r="A3257" i="9"/>
  <c r="A3256" i="9"/>
  <c r="A3255" i="9"/>
  <c r="A3254" i="9"/>
  <c r="A3253" i="9"/>
  <c r="A3252" i="9"/>
  <c r="A3251" i="9"/>
  <c r="A3250" i="9"/>
  <c r="A3249" i="9"/>
  <c r="A3248" i="9"/>
  <c r="A3247" i="9"/>
  <c r="A3246" i="9"/>
  <c r="A3245" i="9"/>
  <c r="A3244" i="9"/>
  <c r="A3243" i="9"/>
  <c r="A3242" i="9"/>
  <c r="A3241" i="9"/>
  <c r="A3240" i="9"/>
  <c r="A3239" i="9"/>
  <c r="A3238" i="9"/>
  <c r="A3237" i="9"/>
  <c r="A3236" i="9"/>
  <c r="A3235" i="9"/>
  <c r="A3234" i="9"/>
  <c r="A3233" i="9"/>
  <c r="A3232" i="9"/>
  <c r="A3231" i="9"/>
  <c r="A3230" i="9"/>
  <c r="A3229" i="9"/>
  <c r="A3228" i="9"/>
  <c r="A3227" i="9"/>
  <c r="A3226" i="9"/>
  <c r="A3225" i="9"/>
  <c r="A3224" i="9"/>
  <c r="A3223" i="9"/>
  <c r="A3222" i="9"/>
  <c r="A3221" i="9"/>
  <c r="A3220" i="9"/>
  <c r="A3219" i="9"/>
  <c r="A3218" i="9"/>
  <c r="A3217" i="9"/>
  <c r="A3216" i="9"/>
  <c r="A3215" i="9"/>
  <c r="A3214" i="9"/>
  <c r="A3213" i="9"/>
  <c r="A3212" i="9"/>
  <c r="A3211" i="9"/>
  <c r="A3210" i="9"/>
  <c r="A3209" i="9"/>
  <c r="A3208" i="9"/>
  <c r="A3207" i="9"/>
  <c r="A3206" i="9"/>
  <c r="A3205" i="9"/>
  <c r="A3204" i="9"/>
  <c r="A3203" i="9"/>
  <c r="A3202" i="9"/>
  <c r="A3201" i="9"/>
  <c r="A3200" i="9"/>
  <c r="A3199" i="9"/>
  <c r="A3198" i="9"/>
  <c r="A3197" i="9"/>
  <c r="A3196" i="9"/>
  <c r="A3195" i="9"/>
  <c r="A3194" i="9"/>
  <c r="A3193" i="9"/>
  <c r="A3192" i="9"/>
  <c r="A3191" i="9"/>
  <c r="A3190" i="9"/>
  <c r="A3189" i="9"/>
  <c r="A3188" i="9"/>
  <c r="A3187" i="9"/>
  <c r="A3186" i="9"/>
  <c r="A3185" i="9"/>
  <c r="A3184" i="9"/>
  <c r="A3183" i="9"/>
  <c r="A3182" i="9"/>
  <c r="A3181" i="9"/>
  <c r="A3180" i="9"/>
  <c r="A3179" i="9"/>
  <c r="A3178" i="9"/>
  <c r="A3177" i="9"/>
  <c r="A3176" i="9"/>
  <c r="A3175" i="9"/>
  <c r="A3174" i="9"/>
  <c r="A3173" i="9"/>
  <c r="A3172" i="9"/>
  <c r="A3171" i="9"/>
  <c r="A3170" i="9"/>
  <c r="A3169" i="9"/>
  <c r="A3168" i="9"/>
  <c r="A3167" i="9"/>
  <c r="A3166" i="9"/>
  <c r="A3165" i="9"/>
  <c r="A3164" i="9"/>
  <c r="A3163" i="9"/>
  <c r="A3162" i="9"/>
  <c r="A3161" i="9"/>
  <c r="A3160" i="9"/>
  <c r="A3159" i="9"/>
  <c r="A3158" i="9"/>
  <c r="A3157" i="9"/>
  <c r="A3156" i="9"/>
  <c r="A3155" i="9"/>
  <c r="A3154" i="9"/>
  <c r="A3153" i="9"/>
  <c r="A3152" i="9"/>
  <c r="A3151" i="9"/>
  <c r="A3150" i="9"/>
  <c r="A3149" i="9"/>
  <c r="A3148" i="9"/>
  <c r="A3147" i="9"/>
  <c r="A3146" i="9"/>
  <c r="A3145" i="9"/>
  <c r="A3144" i="9"/>
  <c r="A3143" i="9"/>
  <c r="A3142" i="9"/>
  <c r="A3141" i="9"/>
  <c r="A3140" i="9"/>
  <c r="A3139" i="9"/>
  <c r="A3138" i="9"/>
  <c r="A3137" i="9"/>
  <c r="A3136" i="9"/>
  <c r="A3135" i="9"/>
  <c r="A3134" i="9"/>
  <c r="A3133" i="9"/>
  <c r="A3132" i="9"/>
  <c r="A3131" i="9"/>
  <c r="A3130" i="9"/>
  <c r="A3129" i="9"/>
  <c r="A3128" i="9"/>
  <c r="A3127" i="9"/>
  <c r="A3126" i="9"/>
  <c r="A3125" i="9"/>
  <c r="A3124" i="9"/>
  <c r="A3123" i="9"/>
  <c r="A3122" i="9"/>
  <c r="A3121" i="9"/>
  <c r="A3120" i="9"/>
  <c r="A3119" i="9"/>
  <c r="A3118" i="9"/>
  <c r="A3117" i="9"/>
  <c r="A3116" i="9"/>
  <c r="A3115" i="9"/>
  <c r="A3114" i="9"/>
  <c r="A3113" i="9"/>
  <c r="A3112" i="9"/>
  <c r="A3111" i="9"/>
  <c r="A3110" i="9"/>
  <c r="A3109" i="9"/>
  <c r="A3108" i="9"/>
  <c r="A3107" i="9"/>
  <c r="A3106" i="9"/>
  <c r="A3105" i="9"/>
  <c r="A3104" i="9"/>
  <c r="A3103" i="9"/>
  <c r="A3102" i="9"/>
  <c r="A3101" i="9"/>
  <c r="A3100" i="9"/>
  <c r="A3099" i="9"/>
  <c r="A3098" i="9"/>
  <c r="A3097" i="9"/>
  <c r="A3096" i="9"/>
  <c r="A3095" i="9"/>
  <c r="A3094" i="9"/>
  <c r="A3093" i="9"/>
  <c r="A3092" i="9"/>
  <c r="A3091" i="9"/>
  <c r="A3090" i="9"/>
  <c r="A3089" i="9"/>
  <c r="A3088" i="9"/>
  <c r="A3087" i="9"/>
  <c r="A3086" i="9"/>
  <c r="A3085" i="9"/>
  <c r="A3084" i="9"/>
  <c r="A3083" i="9"/>
  <c r="A3082" i="9"/>
  <c r="A3081" i="9"/>
  <c r="A3080" i="9"/>
  <c r="A3079" i="9"/>
  <c r="A3078" i="9"/>
  <c r="A3077" i="9"/>
  <c r="A3076" i="9"/>
  <c r="A3075" i="9"/>
  <c r="A3074" i="9"/>
  <c r="A3073" i="9"/>
  <c r="A3072" i="9"/>
  <c r="A3071" i="9"/>
  <c r="A3070" i="9"/>
  <c r="A3069" i="9"/>
  <c r="A3068" i="9"/>
  <c r="A3067" i="9"/>
  <c r="A3066" i="9"/>
  <c r="A3065" i="9"/>
  <c r="A3064" i="9"/>
  <c r="A3063" i="9"/>
  <c r="A3062" i="9"/>
  <c r="A3061" i="9"/>
  <c r="A3060" i="9"/>
  <c r="A3059" i="9"/>
  <c r="A3058" i="9"/>
  <c r="A3057" i="9"/>
  <c r="A3056" i="9"/>
  <c r="A3055" i="9"/>
  <c r="A3054" i="9"/>
  <c r="A3053" i="9"/>
  <c r="A3052" i="9"/>
  <c r="A3051" i="9"/>
  <c r="A3050" i="9"/>
  <c r="A3049" i="9"/>
  <c r="A3048" i="9"/>
  <c r="A3047" i="9"/>
  <c r="A3046" i="9"/>
  <c r="A3045" i="9"/>
  <c r="A3044" i="9"/>
  <c r="A3043" i="9"/>
  <c r="A3042" i="9"/>
  <c r="A3041" i="9"/>
  <c r="A3040" i="9"/>
  <c r="A3039" i="9"/>
  <c r="A3038" i="9"/>
  <c r="A3037" i="9"/>
  <c r="A3036" i="9"/>
  <c r="A3035" i="9"/>
  <c r="A3034" i="9"/>
  <c r="A3033" i="9"/>
  <c r="A3032" i="9"/>
  <c r="A3031" i="9"/>
  <c r="A3030" i="9"/>
  <c r="A3029" i="9"/>
  <c r="A3028" i="9"/>
  <c r="A3027" i="9"/>
  <c r="A3026" i="9"/>
  <c r="A3025" i="9"/>
  <c r="A3024" i="9"/>
  <c r="A3023" i="9"/>
  <c r="A3022" i="9"/>
  <c r="A3021" i="9"/>
  <c r="A3020" i="9"/>
  <c r="A3019" i="9"/>
  <c r="A3018" i="9"/>
  <c r="A3017" i="9"/>
  <c r="A3016" i="9"/>
  <c r="A3015" i="9"/>
  <c r="A3014" i="9"/>
  <c r="A3013" i="9"/>
  <c r="A3012" i="9"/>
  <c r="A3011" i="9"/>
  <c r="A3010" i="9"/>
  <c r="A3009" i="9"/>
  <c r="A3008" i="9"/>
  <c r="A3007" i="9"/>
  <c r="A3006" i="9"/>
  <c r="A3005" i="9"/>
  <c r="A3004" i="9"/>
  <c r="A3003" i="9"/>
  <c r="A3002" i="9"/>
  <c r="A3001" i="9"/>
  <c r="A3000" i="9"/>
  <c r="A2999" i="9"/>
  <c r="A2998" i="9"/>
  <c r="A2997" i="9"/>
  <c r="A2996" i="9"/>
  <c r="A2995" i="9"/>
  <c r="A2994" i="9"/>
  <c r="A2993" i="9"/>
  <c r="A2992" i="9"/>
  <c r="A2991" i="9"/>
  <c r="A2990" i="9"/>
  <c r="A2989" i="9"/>
  <c r="A2988" i="9"/>
  <c r="A2987" i="9"/>
  <c r="A2986" i="9"/>
  <c r="A2985" i="9"/>
  <c r="A2984" i="9"/>
  <c r="A2983" i="9"/>
  <c r="A2982" i="9"/>
  <c r="A2981" i="9"/>
  <c r="A2980" i="9"/>
  <c r="A2979" i="9"/>
  <c r="A2978" i="9"/>
  <c r="A2977" i="9"/>
  <c r="A2976" i="9"/>
  <c r="A2975" i="9"/>
  <c r="A2974" i="9"/>
  <c r="A2973" i="9"/>
  <c r="A2972" i="9"/>
  <c r="A2971" i="9"/>
  <c r="A2970" i="9"/>
  <c r="A2969" i="9"/>
  <c r="A2968" i="9"/>
  <c r="A2967" i="9"/>
  <c r="A2966" i="9"/>
  <c r="A2965" i="9"/>
  <c r="A2964" i="9"/>
  <c r="A2963" i="9"/>
  <c r="A2962" i="9"/>
  <c r="A2961" i="9"/>
  <c r="A2960" i="9"/>
  <c r="A2959" i="9"/>
  <c r="A2958" i="9"/>
  <c r="A2957" i="9"/>
  <c r="A2956" i="9"/>
  <c r="A2955" i="9"/>
  <c r="A2954" i="9"/>
  <c r="A2953" i="9"/>
  <c r="A2952" i="9"/>
  <c r="A2951" i="9"/>
  <c r="A2950" i="9"/>
  <c r="A2949" i="9"/>
  <c r="A2948" i="9"/>
  <c r="A2947" i="9"/>
  <c r="A2946" i="9"/>
  <c r="A2945" i="9"/>
  <c r="A2944" i="9"/>
  <c r="A2943" i="9"/>
  <c r="A2942" i="9"/>
  <c r="A2941" i="9"/>
  <c r="A2940" i="9"/>
  <c r="A2939" i="9"/>
  <c r="A2938" i="9"/>
  <c r="A2937" i="9"/>
  <c r="A2936" i="9"/>
  <c r="A2935" i="9"/>
  <c r="A2934" i="9"/>
  <c r="A2933" i="9"/>
  <c r="A2932" i="9"/>
  <c r="A2931" i="9"/>
  <c r="A2930" i="9"/>
  <c r="A2929" i="9"/>
  <c r="A2928" i="9"/>
  <c r="A2927" i="9"/>
  <c r="A2926" i="9"/>
  <c r="A2925" i="9"/>
  <c r="A2924" i="9"/>
  <c r="A2923" i="9"/>
  <c r="A2922" i="9"/>
  <c r="A2921" i="9"/>
  <c r="A2920" i="9"/>
  <c r="A2919" i="9"/>
  <c r="A2918" i="9"/>
  <c r="A2917" i="9"/>
  <c r="A2916" i="9"/>
  <c r="A2915" i="9"/>
  <c r="A2914" i="9"/>
  <c r="A2913" i="9"/>
  <c r="A2912" i="9"/>
  <c r="A2911" i="9"/>
  <c r="A2910" i="9"/>
  <c r="A2909" i="9"/>
  <c r="A2908" i="9"/>
  <c r="A2907" i="9"/>
  <c r="A2906" i="9"/>
  <c r="A2905" i="9"/>
  <c r="A2904" i="9"/>
  <c r="A2903" i="9"/>
  <c r="A2902" i="9"/>
  <c r="A2901" i="9"/>
  <c r="A2900" i="9"/>
  <c r="A2899" i="9"/>
  <c r="A2898" i="9"/>
  <c r="A2897" i="9"/>
  <c r="A2896" i="9"/>
  <c r="A2895" i="9"/>
  <c r="A2894" i="9"/>
  <c r="A2893" i="9"/>
  <c r="A2892" i="9"/>
  <c r="A2891" i="9"/>
  <c r="A2890" i="9"/>
  <c r="A2889" i="9"/>
  <c r="A2888" i="9"/>
  <c r="A2887" i="9"/>
  <c r="A2886" i="9"/>
  <c r="A2885" i="9"/>
  <c r="A2884" i="9"/>
  <c r="A2883" i="9"/>
  <c r="A2882" i="9"/>
  <c r="A2881" i="9"/>
  <c r="A2880" i="9"/>
  <c r="A2879" i="9"/>
  <c r="A2878" i="9"/>
  <c r="A2877" i="9"/>
  <c r="A2876" i="9"/>
  <c r="A2875" i="9"/>
  <c r="A2874" i="9"/>
  <c r="A2873" i="9"/>
  <c r="A2872" i="9"/>
  <c r="A2871" i="9"/>
  <c r="A2870" i="9"/>
  <c r="A2869" i="9"/>
  <c r="A2868" i="9"/>
  <c r="A2867" i="9"/>
  <c r="A2866" i="9"/>
  <c r="A2865" i="9"/>
  <c r="A2864" i="9"/>
  <c r="A2863" i="9"/>
  <c r="A2862" i="9"/>
  <c r="A2861" i="9"/>
  <c r="A2860" i="9"/>
  <c r="A2859" i="9"/>
  <c r="A2858" i="9"/>
  <c r="A2857" i="9"/>
  <c r="A2856" i="9"/>
  <c r="A2855" i="9"/>
  <c r="A2854" i="9"/>
  <c r="A2853" i="9"/>
  <c r="A2852" i="9"/>
  <c r="A2851" i="9"/>
  <c r="A2850" i="9"/>
  <c r="A2849" i="9"/>
  <c r="A2848" i="9"/>
  <c r="A2847" i="9"/>
  <c r="A2846" i="9"/>
  <c r="A2845" i="9"/>
  <c r="A2844" i="9"/>
  <c r="A2843" i="9"/>
  <c r="A2842" i="9"/>
  <c r="A2841" i="9"/>
  <c r="A2840" i="9"/>
  <c r="A2839" i="9"/>
  <c r="A2838" i="9"/>
  <c r="A2837" i="9"/>
  <c r="A2836" i="9"/>
  <c r="A2835" i="9"/>
  <c r="A2834" i="9"/>
  <c r="A2833" i="9"/>
  <c r="A2832" i="9"/>
  <c r="A2831" i="9"/>
  <c r="A2830" i="9"/>
  <c r="A2829" i="9"/>
  <c r="A2828" i="9"/>
  <c r="A2827" i="9"/>
  <c r="A2826" i="9"/>
  <c r="A2825" i="9"/>
  <c r="A2824" i="9"/>
  <c r="A2823" i="9"/>
  <c r="A2822" i="9"/>
  <c r="A2821" i="9"/>
  <c r="A2820" i="9"/>
  <c r="A2819" i="9"/>
  <c r="A2818" i="9"/>
  <c r="A2817" i="9"/>
  <c r="A2816" i="9"/>
  <c r="A2815" i="9"/>
  <c r="A2814" i="9"/>
  <c r="A2813" i="9"/>
  <c r="A2812" i="9"/>
  <c r="A2811" i="9"/>
  <c r="A2810" i="9"/>
  <c r="A2809" i="9"/>
  <c r="A2808" i="9"/>
  <c r="A2807" i="9"/>
  <c r="A2806" i="9"/>
  <c r="A2805" i="9"/>
  <c r="A2804" i="9"/>
  <c r="A2803" i="9"/>
  <c r="A2802" i="9"/>
  <c r="A2801" i="9"/>
  <c r="A2800" i="9"/>
  <c r="A2799" i="9"/>
  <c r="A2798" i="9"/>
  <c r="A2797" i="9"/>
  <c r="A2796" i="9"/>
  <c r="A2795" i="9"/>
  <c r="A2794" i="9"/>
  <c r="A2793" i="9"/>
  <c r="A2792" i="9"/>
  <c r="A2791" i="9"/>
  <c r="A2790" i="9"/>
  <c r="A2789" i="9"/>
  <c r="A2788" i="9"/>
  <c r="A2787" i="9"/>
  <c r="A2786" i="9"/>
  <c r="A2785" i="9"/>
  <c r="A2784" i="9"/>
  <c r="A2783" i="9"/>
  <c r="A2782" i="9"/>
  <c r="A2781" i="9"/>
  <c r="A2780" i="9"/>
  <c r="A2779" i="9"/>
  <c r="A2778" i="9"/>
  <c r="A2777" i="9"/>
  <c r="A2776" i="9"/>
  <c r="A2775" i="9"/>
  <c r="A2774" i="9"/>
  <c r="A2773" i="9"/>
  <c r="A2772" i="9"/>
  <c r="A2771" i="9"/>
  <c r="A2770" i="9"/>
  <c r="A2769" i="9"/>
  <c r="A2768" i="9"/>
  <c r="A2767" i="9"/>
  <c r="A2766" i="9"/>
  <c r="A2765" i="9"/>
  <c r="A2764" i="9"/>
  <c r="A2763" i="9"/>
  <c r="A2762" i="9"/>
  <c r="A2761" i="9"/>
  <c r="A2760" i="9"/>
  <c r="A2759" i="9"/>
  <c r="A2758" i="9"/>
  <c r="A2757" i="9"/>
  <c r="A2756" i="9"/>
  <c r="A2755" i="9"/>
  <c r="A2754" i="9"/>
  <c r="A2753" i="9"/>
  <c r="A2752" i="9"/>
  <c r="A2751" i="9"/>
  <c r="A2750" i="9"/>
  <c r="A2749" i="9"/>
  <c r="A2748" i="9"/>
  <c r="A2747" i="9"/>
  <c r="A2746" i="9"/>
  <c r="A2745" i="9"/>
  <c r="A2744" i="9"/>
  <c r="A2743" i="9"/>
  <c r="A2742" i="9"/>
  <c r="A2741" i="9"/>
  <c r="A2740" i="9"/>
  <c r="A2739" i="9"/>
  <c r="A2738" i="9"/>
  <c r="A2737" i="9"/>
  <c r="A2736" i="9"/>
  <c r="A2735" i="9"/>
  <c r="A2734" i="9"/>
  <c r="A2733" i="9"/>
  <c r="A2732" i="9"/>
  <c r="A2731" i="9"/>
  <c r="A2730" i="9"/>
  <c r="A2729" i="9"/>
  <c r="A2728" i="9"/>
  <c r="A2727" i="9"/>
  <c r="A2726" i="9"/>
  <c r="A2725" i="9"/>
  <c r="A2724" i="9"/>
  <c r="A2723" i="9"/>
  <c r="A2722" i="9"/>
  <c r="A2721" i="9"/>
  <c r="A2720" i="9"/>
  <c r="A2719" i="9"/>
  <c r="A2718" i="9"/>
  <c r="A2717" i="9"/>
  <c r="A2716" i="9"/>
  <c r="A2715" i="9"/>
  <c r="A2714" i="9"/>
  <c r="A2713" i="9"/>
  <c r="A2712" i="9"/>
  <c r="A2711" i="9"/>
  <c r="A2710" i="9"/>
  <c r="A2709" i="9"/>
  <c r="A2708" i="9"/>
  <c r="A2707" i="9"/>
  <c r="A2706" i="9"/>
  <c r="A2705" i="9"/>
  <c r="A2704" i="9"/>
  <c r="A2703" i="9"/>
  <c r="A2702" i="9"/>
  <c r="A2701" i="9"/>
  <c r="A2700" i="9"/>
  <c r="A2699" i="9"/>
  <c r="A2698" i="9"/>
  <c r="A2697" i="9"/>
  <c r="A2696" i="9"/>
  <c r="A2695" i="9"/>
  <c r="A2694" i="9"/>
  <c r="A2693" i="9"/>
  <c r="A2692" i="9"/>
  <c r="A2691" i="9"/>
  <c r="A2690" i="9"/>
  <c r="A2689" i="9"/>
  <c r="A2688" i="9"/>
  <c r="A2687" i="9"/>
  <c r="A2686" i="9"/>
  <c r="A2685" i="9"/>
  <c r="A2684" i="9"/>
  <c r="A2683" i="9"/>
  <c r="A2682" i="9"/>
  <c r="A2681" i="9"/>
  <c r="A2680" i="9"/>
  <c r="A2679" i="9"/>
  <c r="A2678" i="9"/>
  <c r="A2677" i="9"/>
  <c r="A2676" i="9"/>
  <c r="A2675" i="9"/>
  <c r="A2674" i="9"/>
  <c r="A2673" i="9"/>
  <c r="A2672" i="9"/>
  <c r="A2671" i="9"/>
  <c r="A2670" i="9"/>
  <c r="A2669" i="9"/>
  <c r="A2668" i="9"/>
  <c r="A2667" i="9"/>
  <c r="A2666" i="9"/>
  <c r="A2665" i="9"/>
  <c r="A2664" i="9"/>
  <c r="A2663" i="9"/>
  <c r="A2662" i="9"/>
  <c r="A2661" i="9"/>
  <c r="A2660" i="9"/>
  <c r="A2659" i="9"/>
  <c r="A2658" i="9"/>
  <c r="A2657" i="9"/>
  <c r="A2656" i="9"/>
  <c r="A2655" i="9"/>
  <c r="A2654" i="9"/>
  <c r="A2653" i="9"/>
  <c r="A2652" i="9"/>
  <c r="A2651" i="9"/>
  <c r="A2650" i="9"/>
  <c r="A2649" i="9"/>
  <c r="A2648" i="9"/>
  <c r="A2647" i="9"/>
  <c r="A2646" i="9"/>
  <c r="A2645" i="9"/>
  <c r="A2644" i="9"/>
  <c r="A2643" i="9"/>
  <c r="A2642" i="9"/>
  <c r="A2641" i="9"/>
  <c r="A2640" i="9"/>
  <c r="A2639" i="9"/>
  <c r="A2638" i="9"/>
  <c r="A2637" i="9"/>
  <c r="A2636" i="9"/>
  <c r="A2635" i="9"/>
  <c r="A2634" i="9"/>
  <c r="A2633" i="9"/>
  <c r="A2632" i="9"/>
  <c r="A2631" i="9"/>
  <c r="A2630" i="9"/>
  <c r="A2629" i="9"/>
  <c r="A2628" i="9"/>
  <c r="A2627" i="9"/>
  <c r="A2626" i="9"/>
  <c r="A2625" i="9"/>
  <c r="A2624" i="9"/>
  <c r="A2623" i="9"/>
  <c r="A2622" i="9"/>
  <c r="A2621" i="9"/>
  <c r="A2620" i="9"/>
  <c r="A2619" i="9"/>
  <c r="A2618" i="9"/>
  <c r="A2617" i="9"/>
  <c r="A2616" i="9"/>
  <c r="A2615" i="9"/>
  <c r="A2614" i="9"/>
  <c r="A2613" i="9"/>
  <c r="A2612" i="9"/>
  <c r="A2611" i="9"/>
  <c r="A2610" i="9"/>
  <c r="A2609" i="9"/>
  <c r="A2608" i="9"/>
  <c r="A2607" i="9"/>
  <c r="A2606" i="9"/>
  <c r="A2605" i="9"/>
  <c r="A2604" i="9"/>
  <c r="A2603" i="9"/>
  <c r="A2602" i="9"/>
  <c r="A2601" i="9"/>
  <c r="A2600" i="9"/>
  <c r="A2599" i="9"/>
  <c r="A2598" i="9"/>
  <c r="A2597" i="9"/>
  <c r="A2596" i="9"/>
  <c r="A2595" i="9"/>
  <c r="A2594" i="9"/>
  <c r="A2593" i="9"/>
  <c r="A2592" i="9"/>
  <c r="A2591" i="9"/>
  <c r="A2590" i="9"/>
  <c r="A2589" i="9"/>
  <c r="A2588" i="9"/>
  <c r="A2587" i="9"/>
  <c r="A2586" i="9"/>
  <c r="A2585" i="9"/>
  <c r="A2584" i="9"/>
  <c r="A2583" i="9"/>
  <c r="A2582" i="9"/>
  <c r="A2581" i="9"/>
  <c r="A2580" i="9"/>
  <c r="A2579" i="9"/>
  <c r="A2578" i="9"/>
  <c r="A2577" i="9"/>
  <c r="A2576" i="9"/>
  <c r="A2575" i="9"/>
  <c r="A2574" i="9"/>
  <c r="A2573" i="9"/>
  <c r="A2572" i="9"/>
  <c r="A2571" i="9"/>
  <c r="A2570" i="9"/>
  <c r="A2569" i="9"/>
  <c r="A2568" i="9"/>
  <c r="A2567" i="9"/>
  <c r="A2566" i="9"/>
  <c r="A2565" i="9"/>
  <c r="A2564" i="9"/>
  <c r="A2563" i="9"/>
  <c r="A2562" i="9"/>
  <c r="A2561" i="9"/>
  <c r="A2560" i="9"/>
  <c r="A2559" i="9"/>
  <c r="A2558" i="9"/>
  <c r="A2557" i="9"/>
  <c r="A2556" i="9"/>
  <c r="A2555" i="9"/>
  <c r="A2554" i="9"/>
  <c r="A2553" i="9"/>
  <c r="A2552" i="9"/>
  <c r="A2551" i="9"/>
  <c r="A2550" i="9"/>
  <c r="A2549" i="9"/>
  <c r="A2548" i="9"/>
  <c r="A2547" i="9"/>
  <c r="A2546" i="9"/>
  <c r="A2545" i="9"/>
  <c r="A2544" i="9"/>
  <c r="A2543" i="9"/>
  <c r="A2542" i="9"/>
  <c r="A2541" i="9"/>
  <c r="A2540" i="9"/>
  <c r="A2539" i="9"/>
  <c r="A2538" i="9"/>
  <c r="A2537" i="9"/>
  <c r="A2536" i="9"/>
  <c r="A2535" i="9"/>
  <c r="A2534" i="9"/>
  <c r="A2533" i="9"/>
  <c r="A2532" i="9"/>
  <c r="A2531" i="9"/>
  <c r="A2530" i="9"/>
  <c r="A2529" i="9"/>
  <c r="A2528" i="9"/>
  <c r="A2527" i="9"/>
  <c r="A2526" i="9"/>
  <c r="A2525" i="9"/>
  <c r="A2524" i="9"/>
  <c r="A2523" i="9"/>
  <c r="A2522" i="9"/>
  <c r="A2521" i="9"/>
  <c r="A2520" i="9"/>
  <c r="A2519" i="9"/>
  <c r="A2518" i="9"/>
  <c r="A2517" i="9"/>
  <c r="A2516" i="9"/>
  <c r="A2515" i="9"/>
  <c r="A2514" i="9"/>
  <c r="A2513" i="9"/>
  <c r="A2512" i="9"/>
  <c r="A2511" i="9"/>
  <c r="A2510" i="9"/>
  <c r="A2509" i="9"/>
  <c r="A2508" i="9"/>
  <c r="A2507" i="9"/>
  <c r="A2506" i="9"/>
  <c r="A2505" i="9"/>
  <c r="A2504" i="9"/>
  <c r="A2503" i="9"/>
  <c r="A2502" i="9"/>
  <c r="A2501" i="9"/>
  <c r="A2500" i="9"/>
  <c r="A2499" i="9"/>
  <c r="A2498" i="9"/>
  <c r="A2497" i="9"/>
  <c r="A2496" i="9"/>
  <c r="A2495" i="9"/>
  <c r="A2494" i="9"/>
  <c r="A2493" i="9"/>
  <c r="A2492" i="9"/>
  <c r="A2491" i="9"/>
  <c r="A2490" i="9"/>
  <c r="A2489" i="9"/>
  <c r="A2488" i="9"/>
  <c r="A2487" i="9"/>
  <c r="A2486" i="9"/>
  <c r="A2485" i="9"/>
  <c r="A2484" i="9"/>
  <c r="A2483" i="9"/>
  <c r="A2482" i="9"/>
  <c r="A2481" i="9"/>
  <c r="A2480" i="9"/>
  <c r="A2479" i="9"/>
  <c r="A2478" i="9"/>
  <c r="A2477" i="9"/>
  <c r="A2476" i="9"/>
  <c r="A2475" i="9"/>
  <c r="A2474" i="9"/>
  <c r="A2473" i="9"/>
  <c r="A2472" i="9"/>
  <c r="A2471" i="9"/>
  <c r="A2470" i="9"/>
  <c r="A2469" i="9"/>
  <c r="A2468" i="9"/>
  <c r="A2467" i="9"/>
  <c r="A2466" i="9"/>
  <c r="A2465" i="9"/>
  <c r="A2464" i="9"/>
  <c r="A2463" i="9"/>
  <c r="A2462" i="9"/>
  <c r="A2461" i="9"/>
  <c r="A2460" i="9"/>
  <c r="A2459" i="9"/>
  <c r="A2458" i="9"/>
  <c r="A2457" i="9"/>
  <c r="A2456" i="9"/>
  <c r="A2455" i="9"/>
  <c r="A2454" i="9"/>
  <c r="A2453" i="9"/>
  <c r="A2452" i="9"/>
  <c r="A2451" i="9"/>
  <c r="A2450" i="9"/>
  <c r="A2449" i="9"/>
  <c r="A2448" i="9"/>
  <c r="A2447" i="9"/>
  <c r="A2446" i="9"/>
  <c r="A2445" i="9"/>
  <c r="A2444" i="9"/>
  <c r="A2443" i="9"/>
  <c r="A2442" i="9"/>
  <c r="A2441" i="9"/>
  <c r="A2440" i="9"/>
  <c r="A2439" i="9"/>
  <c r="A2438" i="9"/>
  <c r="A2437" i="9"/>
  <c r="A2436" i="9"/>
  <c r="A2435" i="9"/>
  <c r="A2434" i="9"/>
  <c r="A2433" i="9"/>
  <c r="A2432" i="9"/>
  <c r="A2431" i="9"/>
  <c r="A2430" i="9"/>
  <c r="A2429" i="9"/>
  <c r="A2428" i="9"/>
  <c r="A2427" i="9"/>
  <c r="A2426" i="9"/>
  <c r="A2425" i="9"/>
  <c r="A2424" i="9"/>
  <c r="A2423" i="9"/>
  <c r="A2422" i="9"/>
  <c r="A2421" i="9"/>
  <c r="A2420" i="9"/>
  <c r="A2419" i="9"/>
  <c r="A2418" i="9"/>
  <c r="A2417" i="9"/>
  <c r="A2416" i="9"/>
  <c r="A2415" i="9"/>
  <c r="A2414" i="9"/>
  <c r="A2413" i="9"/>
  <c r="A2412" i="9"/>
  <c r="A2411" i="9"/>
  <c r="A2410" i="9"/>
  <c r="A2409" i="9"/>
  <c r="A2408" i="9"/>
  <c r="A2407" i="9"/>
  <c r="A2406" i="9"/>
  <c r="A2405" i="9"/>
  <c r="A2404" i="9"/>
  <c r="A2403" i="9"/>
  <c r="A2402" i="9"/>
  <c r="A2401" i="9"/>
  <c r="A2400" i="9"/>
  <c r="A2399" i="9"/>
  <c r="A2398" i="9"/>
  <c r="A2397" i="9"/>
  <c r="A2396" i="9"/>
  <c r="A2395" i="9"/>
  <c r="A2394" i="9"/>
  <c r="A2393" i="9"/>
  <c r="A2392" i="9"/>
  <c r="A2391" i="9"/>
  <c r="A2390" i="9"/>
  <c r="A2389" i="9"/>
  <c r="A2388" i="9"/>
  <c r="A2387" i="9"/>
  <c r="A2386" i="9"/>
  <c r="A2385" i="9"/>
  <c r="A2384" i="9"/>
  <c r="A2383" i="9"/>
  <c r="A2382" i="9"/>
  <c r="A2381" i="9"/>
  <c r="A2380" i="9"/>
  <c r="A2379" i="9"/>
  <c r="A2378" i="9"/>
  <c r="A2377" i="9"/>
  <c r="A2376" i="9"/>
  <c r="A2375" i="9"/>
  <c r="A2374" i="9"/>
  <c r="A2373" i="9"/>
  <c r="A2372" i="9"/>
  <c r="A2371" i="9"/>
  <c r="A2370" i="9"/>
  <c r="A2369" i="9"/>
  <c r="A2368" i="9"/>
  <c r="A2367" i="9"/>
  <c r="A2366" i="9"/>
  <c r="A2365" i="9"/>
  <c r="A2364" i="9"/>
  <c r="A2363" i="9"/>
  <c r="A2362" i="9"/>
  <c r="A2361" i="9"/>
  <c r="A2360" i="9"/>
  <c r="A2359" i="9"/>
  <c r="A2358" i="9"/>
  <c r="A2357" i="9"/>
  <c r="A2356" i="9"/>
  <c r="A2355" i="9"/>
  <c r="A2354" i="9"/>
  <c r="A2353" i="9"/>
  <c r="A2352" i="9"/>
  <c r="A2351" i="9"/>
  <c r="A2350" i="9"/>
  <c r="A2349" i="9"/>
  <c r="A2348" i="9"/>
  <c r="A2347" i="9"/>
  <c r="A2346" i="9"/>
  <c r="A2345" i="9"/>
  <c r="A2344" i="9"/>
  <c r="A2343" i="9"/>
  <c r="A2342" i="9"/>
  <c r="A2341" i="9"/>
  <c r="A2340" i="9"/>
  <c r="A2339" i="9"/>
  <c r="A2338" i="9"/>
  <c r="A2337" i="9"/>
  <c r="A2336" i="9"/>
  <c r="A2335" i="9"/>
  <c r="A2334" i="9"/>
  <c r="A2333" i="9"/>
  <c r="A2332" i="9"/>
  <c r="A2331" i="9"/>
  <c r="A2330" i="9"/>
  <c r="A2329" i="9"/>
  <c r="A2328" i="9"/>
  <c r="A2327" i="9"/>
  <c r="A2326" i="9"/>
  <c r="A2325" i="9"/>
  <c r="A2324" i="9"/>
  <c r="A2323" i="9"/>
  <c r="A2322" i="9"/>
  <c r="A2321" i="9"/>
  <c r="A2320" i="9"/>
  <c r="A2319" i="9"/>
  <c r="A2318" i="9"/>
  <c r="A2317" i="9"/>
  <c r="A2316" i="9"/>
  <c r="A2315" i="9"/>
  <c r="A2314" i="9"/>
  <c r="A2313" i="9"/>
  <c r="A2312" i="9"/>
  <c r="A2311" i="9"/>
  <c r="A2310" i="9"/>
  <c r="A2309" i="9"/>
  <c r="A2308" i="9"/>
  <c r="A2307" i="9"/>
  <c r="A2306" i="9"/>
  <c r="A2305" i="9"/>
  <c r="A2304" i="9"/>
  <c r="A2303" i="9"/>
  <c r="A2302" i="9"/>
  <c r="A2301" i="9"/>
  <c r="A2300" i="9"/>
  <c r="A2299" i="9"/>
  <c r="A2298" i="9"/>
  <c r="A2297" i="9"/>
  <c r="A2296" i="9"/>
  <c r="A2295" i="9"/>
  <c r="A2294" i="9"/>
  <c r="A2293" i="9"/>
  <c r="A2292" i="9"/>
  <c r="A2291" i="9"/>
  <c r="A2290" i="9"/>
  <c r="A2289" i="9"/>
  <c r="A2288" i="9"/>
  <c r="A2287" i="9"/>
  <c r="A2286" i="9"/>
  <c r="A2285" i="9"/>
  <c r="A2284" i="9"/>
  <c r="A2283" i="9"/>
  <c r="A2282" i="9"/>
  <c r="A2281" i="9"/>
  <c r="A2280" i="9"/>
  <c r="A2279" i="9"/>
  <c r="A2278" i="9"/>
  <c r="A2277" i="9"/>
  <c r="A2276" i="9"/>
  <c r="A2275" i="9"/>
  <c r="A2274" i="9"/>
  <c r="A2273" i="9"/>
  <c r="A2272" i="9"/>
  <c r="A2271" i="9"/>
  <c r="A2270" i="9"/>
  <c r="A2269" i="9"/>
  <c r="A2268" i="9"/>
  <c r="A2267" i="9"/>
  <c r="A2266" i="9"/>
  <c r="A2265" i="9"/>
  <c r="A2264" i="9"/>
  <c r="A2263" i="9"/>
  <c r="A2262" i="9"/>
  <c r="A2261" i="9"/>
  <c r="A2260" i="9"/>
  <c r="A2259" i="9"/>
  <c r="A2258" i="9"/>
  <c r="A2257" i="9"/>
  <c r="A2256" i="9"/>
  <c r="A2255" i="9"/>
  <c r="A2254" i="9"/>
  <c r="A2253" i="9"/>
  <c r="A2252" i="9"/>
  <c r="A2251" i="9"/>
  <c r="A2250" i="9"/>
  <c r="A2249" i="9"/>
  <c r="A2248" i="9"/>
  <c r="A2247" i="9"/>
  <c r="A2246" i="9"/>
  <c r="A2245" i="9"/>
  <c r="A2244" i="9"/>
  <c r="A2243" i="9"/>
  <c r="A2242" i="9"/>
  <c r="A2241" i="9"/>
  <c r="A2240" i="9"/>
  <c r="A2239" i="9"/>
  <c r="A2238" i="9"/>
  <c r="A2237" i="9"/>
  <c r="A2236" i="9"/>
  <c r="A2235" i="9"/>
  <c r="A2234" i="9"/>
  <c r="A2233" i="9"/>
  <c r="A2232" i="9"/>
  <c r="A2231" i="9"/>
  <c r="A2230" i="9"/>
  <c r="A2229" i="9"/>
  <c r="A2228" i="9"/>
  <c r="A2227" i="9"/>
  <c r="A2226" i="9"/>
  <c r="A2225" i="9"/>
  <c r="A2224" i="9"/>
  <c r="A2223" i="9"/>
  <c r="A2222" i="9"/>
  <c r="A2221" i="9"/>
  <c r="A2220" i="9"/>
  <c r="A2219" i="9"/>
  <c r="A2218" i="9"/>
  <c r="A2217" i="9"/>
  <c r="A2216" i="9"/>
  <c r="A2215" i="9"/>
  <c r="A2214" i="9"/>
  <c r="A2213" i="9"/>
  <c r="A2212" i="9"/>
  <c r="A2211" i="9"/>
  <c r="A2210" i="9"/>
  <c r="A2209" i="9"/>
  <c r="A2208" i="9"/>
  <c r="A2207" i="9"/>
  <c r="A2206" i="9"/>
  <c r="A2205" i="9"/>
  <c r="A2204" i="9"/>
  <c r="A2203" i="9"/>
  <c r="A2202" i="9"/>
  <c r="A2201" i="9"/>
  <c r="A2200" i="9"/>
  <c r="A2199" i="9"/>
  <c r="A2198" i="9"/>
  <c r="A2197" i="9"/>
  <c r="A2196" i="9"/>
  <c r="A2195" i="9"/>
  <c r="A2194" i="9"/>
  <c r="A2193" i="9"/>
  <c r="A2192" i="9"/>
  <c r="A2191" i="9"/>
  <c r="A2190" i="9"/>
  <c r="A2189" i="9"/>
  <c r="A2188" i="9"/>
  <c r="A2187" i="9"/>
  <c r="A2186" i="9"/>
  <c r="A2185" i="9"/>
  <c r="A2184" i="9"/>
  <c r="A2183" i="9"/>
  <c r="A2182" i="9"/>
  <c r="A2181" i="9"/>
  <c r="A2180" i="9"/>
  <c r="A2179" i="9"/>
  <c r="A2178" i="9"/>
  <c r="A2177" i="9"/>
  <c r="A2176" i="9"/>
  <c r="A2175" i="9"/>
  <c r="A2174" i="9"/>
  <c r="A2173" i="9"/>
  <c r="A2172" i="9"/>
  <c r="A2171" i="9"/>
  <c r="A2170" i="9"/>
  <c r="A2169" i="9"/>
  <c r="A2168" i="9"/>
  <c r="A2167" i="9"/>
  <c r="A2166" i="9"/>
  <c r="A2165" i="9"/>
  <c r="A2164" i="9"/>
  <c r="A2163" i="9"/>
  <c r="A2162" i="9"/>
  <c r="A2161" i="9"/>
  <c r="A2160" i="9"/>
  <c r="A2159" i="9"/>
  <c r="A2158" i="9"/>
  <c r="A2157" i="9"/>
  <c r="A2156" i="9"/>
  <c r="A2155" i="9"/>
  <c r="A2154" i="9"/>
  <c r="A2153" i="9"/>
  <c r="A2152" i="9"/>
  <c r="A2151" i="9"/>
  <c r="A2150" i="9"/>
  <c r="A2149" i="9"/>
  <c r="A2148" i="9"/>
  <c r="A2147" i="9"/>
  <c r="A2146" i="9"/>
  <c r="A2145" i="9"/>
  <c r="A2144" i="9"/>
  <c r="A2143" i="9"/>
  <c r="A2142" i="9"/>
  <c r="A2141" i="9"/>
  <c r="A2140" i="9"/>
  <c r="A2139" i="9"/>
  <c r="A2138" i="9"/>
  <c r="A2137" i="9"/>
  <c r="A2136" i="9"/>
  <c r="A2135" i="9"/>
  <c r="A2134" i="9"/>
  <c r="A2133" i="9"/>
  <c r="A2132" i="9"/>
  <c r="A2131" i="9"/>
  <c r="A2130" i="9"/>
  <c r="A2129" i="9"/>
  <c r="A2128" i="9"/>
  <c r="A2127" i="9"/>
  <c r="A2126" i="9"/>
  <c r="A2125" i="9"/>
  <c r="A2124" i="9"/>
  <c r="A2123" i="9"/>
  <c r="A2122" i="9"/>
  <c r="A2121" i="9"/>
  <c r="A2120" i="9"/>
  <c r="A2119" i="9"/>
  <c r="A2118" i="9"/>
  <c r="A2117" i="9"/>
  <c r="A2116" i="9"/>
  <c r="A2115" i="9"/>
  <c r="A2114" i="9"/>
  <c r="A2113" i="9"/>
  <c r="A2112" i="9"/>
  <c r="A2111" i="9"/>
  <c r="A2110" i="9"/>
  <c r="A2109" i="9"/>
  <c r="A2108" i="9"/>
  <c r="A2107" i="9"/>
  <c r="A2106" i="9"/>
  <c r="A2105" i="9"/>
  <c r="A2104" i="9"/>
  <c r="A2103" i="9"/>
  <c r="A2102" i="9"/>
  <c r="A2101" i="9"/>
  <c r="A2100" i="9"/>
  <c r="A2099" i="9"/>
  <c r="A2098" i="9"/>
  <c r="A2097" i="9"/>
  <c r="A2096" i="9"/>
  <c r="A2095" i="9"/>
  <c r="A2094" i="9"/>
  <c r="A2093" i="9"/>
  <c r="A2092" i="9"/>
  <c r="A2091" i="9"/>
  <c r="A2090" i="9"/>
  <c r="A2089" i="9"/>
  <c r="A2088" i="9"/>
  <c r="A2087" i="9"/>
  <c r="A2086" i="9"/>
  <c r="A2085" i="9"/>
  <c r="A2084" i="9"/>
  <c r="A2083" i="9"/>
  <c r="A2082" i="9"/>
  <c r="A2081" i="9"/>
  <c r="A2080" i="9"/>
  <c r="A2079" i="9"/>
  <c r="A2078" i="9"/>
  <c r="A2077" i="9"/>
  <c r="A2076" i="9"/>
  <c r="A2075" i="9"/>
  <c r="A2074" i="9"/>
  <c r="A2073" i="9"/>
  <c r="A2072" i="9"/>
  <c r="A2071" i="9"/>
  <c r="A2070" i="9"/>
  <c r="A2069" i="9"/>
  <c r="A2068" i="9"/>
  <c r="A2067" i="9"/>
  <c r="A2066" i="9"/>
  <c r="A2065" i="9"/>
  <c r="A2064" i="9"/>
  <c r="A2063" i="9"/>
  <c r="A2062" i="9"/>
  <c r="A2061" i="9"/>
  <c r="A2060" i="9"/>
  <c r="A2059" i="9"/>
  <c r="A2058" i="9"/>
  <c r="A2057" i="9"/>
  <c r="A2056" i="9"/>
  <c r="A2055" i="9"/>
  <c r="A2054" i="9"/>
  <c r="A2053" i="9"/>
  <c r="A2052" i="9"/>
  <c r="A2051" i="9"/>
  <c r="A2050" i="9"/>
  <c r="A2049" i="9"/>
  <c r="A2048" i="9"/>
  <c r="A2047" i="9"/>
  <c r="A2046" i="9"/>
  <c r="A2045" i="9"/>
  <c r="A2044" i="9"/>
  <c r="A2043" i="9"/>
  <c r="A2042" i="9"/>
  <c r="A2041" i="9"/>
  <c r="A2040" i="9"/>
  <c r="A2039" i="9"/>
  <c r="A2038" i="9"/>
  <c r="A2037" i="9"/>
  <c r="A2036" i="9"/>
  <c r="A2035" i="9"/>
  <c r="A2034" i="9"/>
  <c r="A2033" i="9"/>
  <c r="A2032" i="9"/>
  <c r="A2031" i="9"/>
  <c r="A2030" i="9"/>
  <c r="A2029" i="9"/>
  <c r="A2028" i="9"/>
  <c r="A2027" i="9"/>
  <c r="A2026" i="9"/>
  <c r="A2025" i="9"/>
  <c r="A2024" i="9"/>
  <c r="A2023" i="9"/>
  <c r="A2022" i="9"/>
  <c r="A2021" i="9"/>
  <c r="A2020" i="9"/>
  <c r="A2019" i="9"/>
  <c r="A2018" i="9"/>
  <c r="A2017" i="9"/>
  <c r="A2016" i="9"/>
  <c r="A2015" i="9"/>
  <c r="A2014" i="9"/>
  <c r="A2013" i="9"/>
  <c r="A2012" i="9"/>
  <c r="A2011" i="9"/>
  <c r="A2010" i="9"/>
  <c r="A2009" i="9"/>
  <c r="A2008" i="9"/>
  <c r="A2007" i="9"/>
  <c r="A2006" i="9"/>
  <c r="A2005" i="9"/>
  <c r="A2004" i="9"/>
  <c r="A2003" i="9"/>
  <c r="A2002" i="9"/>
  <c r="A2001" i="9"/>
  <c r="A2000" i="9"/>
  <c r="A1999" i="9"/>
  <c r="A1998" i="9"/>
  <c r="A1997" i="9"/>
  <c r="A1996" i="9"/>
  <c r="A1995" i="9"/>
  <c r="A1994" i="9"/>
  <c r="A1993" i="9"/>
  <c r="A1992" i="9"/>
  <c r="A1991" i="9"/>
  <c r="A1990" i="9"/>
  <c r="A1989" i="9"/>
  <c r="A1988" i="9"/>
  <c r="A1987" i="9"/>
  <c r="A1986" i="9"/>
  <c r="A1985" i="9"/>
  <c r="A1984" i="9"/>
  <c r="A1983" i="9"/>
  <c r="A1982" i="9"/>
  <c r="A1981" i="9"/>
  <c r="A1980" i="9"/>
  <c r="A1979" i="9"/>
  <c r="A1978" i="9"/>
  <c r="A1977" i="9"/>
  <c r="A1976" i="9"/>
  <c r="A1975" i="9"/>
  <c r="A1974" i="9"/>
  <c r="A1973" i="9"/>
  <c r="A1972" i="9"/>
  <c r="A1971" i="9"/>
  <c r="A1970" i="9"/>
  <c r="A1969" i="9"/>
  <c r="A1968" i="9"/>
  <c r="A1967" i="9"/>
  <c r="A1966" i="9"/>
  <c r="A1965" i="9"/>
  <c r="A1964" i="9"/>
  <c r="A1963" i="9"/>
  <c r="A1962" i="9"/>
  <c r="A1961" i="9"/>
  <c r="A1960" i="9"/>
  <c r="A1959" i="9"/>
  <c r="A1958" i="9"/>
  <c r="A1957" i="9"/>
  <c r="A1956" i="9"/>
  <c r="A1955" i="9"/>
  <c r="A1954" i="9"/>
  <c r="A1953" i="9"/>
  <c r="A1952" i="9"/>
  <c r="A1951" i="9"/>
  <c r="A1950" i="9"/>
  <c r="A1949" i="9"/>
  <c r="A1948" i="9"/>
  <c r="A1947" i="9"/>
  <c r="A1946" i="9"/>
  <c r="A1945" i="9"/>
  <c r="A1944" i="9"/>
  <c r="A1943" i="9"/>
  <c r="A1942" i="9"/>
  <c r="A1941" i="9"/>
  <c r="A1940" i="9"/>
  <c r="A1939" i="9"/>
  <c r="A1938" i="9"/>
  <c r="A1937" i="9"/>
  <c r="A1936" i="9"/>
  <c r="A1935" i="9"/>
  <c r="A1934" i="9"/>
  <c r="A1933" i="9"/>
  <c r="A1932" i="9"/>
  <c r="A1931" i="9"/>
  <c r="A1930" i="9"/>
  <c r="A1929" i="9"/>
  <c r="A1928" i="9"/>
  <c r="A1927" i="9"/>
  <c r="A1926" i="9"/>
  <c r="A1925" i="9"/>
  <c r="A1924" i="9"/>
  <c r="A1923" i="9"/>
  <c r="A1922" i="9"/>
  <c r="A1921" i="9"/>
  <c r="A1920" i="9"/>
  <c r="A1919" i="9"/>
  <c r="A1918" i="9"/>
  <c r="A1917" i="9"/>
  <c r="A1916" i="9"/>
  <c r="A1915" i="9"/>
  <c r="A1914" i="9"/>
  <c r="A1913" i="9"/>
  <c r="A1912" i="9"/>
  <c r="A1911" i="9"/>
  <c r="A1910" i="9"/>
  <c r="A1909" i="9"/>
  <c r="A1908" i="9"/>
  <c r="A1907" i="9"/>
  <c r="A1906" i="9"/>
  <c r="A1905" i="9"/>
  <c r="A1904" i="9"/>
  <c r="A1903" i="9"/>
  <c r="A1902" i="9"/>
  <c r="A1901" i="9"/>
  <c r="A1900" i="9"/>
  <c r="A1899" i="9"/>
  <c r="A1898" i="9"/>
  <c r="A1897" i="9"/>
  <c r="A1896" i="9"/>
  <c r="A1895" i="9"/>
  <c r="A1894" i="9"/>
  <c r="A1893" i="9"/>
  <c r="A1892" i="9"/>
  <c r="A1891" i="9"/>
  <c r="A1890" i="9"/>
  <c r="A1889" i="9"/>
  <c r="A1888" i="9"/>
  <c r="A1887" i="9"/>
  <c r="A1886" i="9"/>
  <c r="A1885" i="9"/>
  <c r="A1884" i="9"/>
  <c r="A1883" i="9"/>
  <c r="A1882" i="9"/>
  <c r="A1881" i="9"/>
  <c r="A1880" i="9"/>
  <c r="A1879" i="9"/>
  <c r="A1878" i="9"/>
  <c r="A1877" i="9"/>
  <c r="A1876" i="9"/>
  <c r="A1875" i="9"/>
  <c r="A1874" i="9"/>
  <c r="A1873" i="9"/>
  <c r="A1872" i="9"/>
  <c r="A1871" i="9"/>
  <c r="A1870" i="9"/>
  <c r="A1869" i="9"/>
  <c r="A1868" i="9"/>
  <c r="A1867" i="9"/>
  <c r="A1866" i="9"/>
  <c r="A1865" i="9"/>
  <c r="A1864" i="9"/>
  <c r="A1863" i="9"/>
  <c r="A1862" i="9"/>
  <c r="A1861" i="9"/>
  <c r="A1860" i="9"/>
  <c r="A1859" i="9"/>
  <c r="A1858" i="9"/>
  <c r="A1857" i="9"/>
  <c r="A1856" i="9"/>
  <c r="A1855" i="9"/>
  <c r="A1854" i="9"/>
  <c r="A1853" i="9"/>
  <c r="A1852" i="9"/>
  <c r="A1851" i="9"/>
  <c r="A1850" i="9"/>
  <c r="A1849" i="9"/>
  <c r="A1848" i="9"/>
  <c r="A1847" i="9"/>
  <c r="A1846" i="9"/>
  <c r="A1845" i="9"/>
  <c r="A1844" i="9"/>
  <c r="A1843" i="9"/>
  <c r="A1842" i="9"/>
  <c r="A1841" i="9"/>
  <c r="A1840" i="9"/>
  <c r="A1839" i="9"/>
  <c r="A1838" i="9"/>
  <c r="A1837" i="9"/>
  <c r="A1836" i="9"/>
  <c r="A1835" i="9"/>
  <c r="A1834" i="9"/>
  <c r="A1833" i="9"/>
  <c r="A1832" i="9"/>
  <c r="A1831" i="9"/>
  <c r="A1830" i="9"/>
  <c r="A1829" i="9"/>
  <c r="A1828" i="9"/>
  <c r="A1827" i="9"/>
  <c r="A1826" i="9"/>
  <c r="A1825" i="9"/>
  <c r="A1824" i="9"/>
  <c r="A1823" i="9"/>
  <c r="A1822" i="9"/>
  <c r="A1821" i="9"/>
  <c r="A1820" i="9"/>
  <c r="A1819" i="9"/>
  <c r="A1818" i="9"/>
  <c r="A1817" i="9"/>
  <c r="A1816" i="9"/>
  <c r="A1815" i="9"/>
  <c r="A1814" i="9"/>
  <c r="A1813" i="9"/>
  <c r="A1812" i="9"/>
  <c r="A1811" i="9"/>
  <c r="A1810" i="9"/>
  <c r="A1809" i="9"/>
  <c r="A1808" i="9"/>
  <c r="A1807" i="9"/>
  <c r="A1806" i="9"/>
  <c r="A1805" i="9"/>
  <c r="A1804" i="9"/>
  <c r="A1803" i="9"/>
  <c r="A1802" i="9"/>
  <c r="A1801" i="9"/>
  <c r="A1800" i="9"/>
  <c r="A1799" i="9"/>
  <c r="A1798" i="9"/>
  <c r="A1797" i="9"/>
  <c r="A1796" i="9"/>
  <c r="A1795" i="9"/>
  <c r="A1794" i="9"/>
  <c r="A1793" i="9"/>
  <c r="A1792" i="9"/>
  <c r="A1791" i="9"/>
  <c r="A1790" i="9"/>
  <c r="A1789" i="9"/>
  <c r="A1788" i="9"/>
  <c r="A1787" i="9"/>
  <c r="A1786" i="9"/>
  <c r="A1785" i="9"/>
  <c r="A1784" i="9"/>
  <c r="A1783" i="9"/>
  <c r="A1782" i="9"/>
  <c r="A1781" i="9"/>
  <c r="A1780" i="9"/>
  <c r="A1779" i="9"/>
  <c r="A1778" i="9"/>
  <c r="A1777" i="9"/>
  <c r="A1776" i="9"/>
  <c r="A1775" i="9"/>
  <c r="A1774" i="9"/>
  <c r="A1773" i="9"/>
  <c r="A1772" i="9"/>
  <c r="A1771" i="9"/>
  <c r="A1770" i="9"/>
  <c r="A1769" i="9"/>
  <c r="A1768" i="9"/>
  <c r="A1767" i="9"/>
  <c r="A1766" i="9"/>
  <c r="A1765" i="9"/>
  <c r="A1764" i="9"/>
  <c r="A1763" i="9"/>
  <c r="A1762" i="9"/>
  <c r="A1761" i="9"/>
  <c r="A1760" i="9"/>
  <c r="A1759" i="9"/>
  <c r="A1758" i="9"/>
  <c r="A1757" i="9"/>
  <c r="A1756" i="9"/>
  <c r="A1755" i="9"/>
  <c r="A1754" i="9"/>
  <c r="A1753" i="9"/>
  <c r="A1752" i="9"/>
  <c r="A1751" i="9"/>
  <c r="A1750" i="9"/>
  <c r="A1749" i="9"/>
  <c r="A1748" i="9"/>
  <c r="A1747" i="9"/>
  <c r="A1746" i="9"/>
  <c r="A1745" i="9"/>
  <c r="A1744" i="9"/>
  <c r="A1743" i="9"/>
  <c r="A1742" i="9"/>
  <c r="A1741" i="9"/>
  <c r="A1740" i="9"/>
  <c r="A1739" i="9"/>
  <c r="A1738" i="9"/>
  <c r="A1737" i="9"/>
  <c r="A1736" i="9"/>
  <c r="A1735" i="9"/>
  <c r="A1734" i="9"/>
  <c r="A1733" i="9"/>
  <c r="A1732" i="9"/>
  <c r="A1731" i="9"/>
  <c r="A1730" i="9"/>
  <c r="A1729" i="9"/>
  <c r="A1728" i="9"/>
  <c r="A1727" i="9"/>
  <c r="A1726" i="9"/>
  <c r="A1725" i="9"/>
  <c r="A1724" i="9"/>
  <c r="A1723" i="9"/>
  <c r="A1722" i="9"/>
  <c r="A1721" i="9"/>
  <c r="A1720" i="9"/>
  <c r="A1719" i="9"/>
  <c r="A1718" i="9"/>
  <c r="A1717" i="9"/>
  <c r="A1716" i="9"/>
  <c r="A1715" i="9"/>
  <c r="A1714" i="9"/>
  <c r="A1713" i="9"/>
  <c r="A1712" i="9"/>
  <c r="A1711" i="9"/>
  <c r="A1710" i="9"/>
  <c r="A1709" i="9"/>
  <c r="A1708" i="9"/>
  <c r="A1707" i="9"/>
  <c r="A1706" i="9"/>
  <c r="A1705" i="9"/>
  <c r="A1704" i="9"/>
  <c r="A1703" i="9"/>
  <c r="A1702" i="9"/>
  <c r="A1701" i="9"/>
  <c r="A1700" i="9"/>
  <c r="A1699" i="9"/>
  <c r="A1698" i="9"/>
  <c r="A1697" i="9"/>
  <c r="A1696" i="9"/>
  <c r="A1695" i="9"/>
  <c r="A1694" i="9"/>
  <c r="A1693" i="9"/>
  <c r="A1692" i="9"/>
  <c r="A1691" i="9"/>
  <c r="A1690" i="9"/>
  <c r="A1689" i="9"/>
  <c r="A1688" i="9"/>
  <c r="A1687" i="9"/>
  <c r="A1686" i="9"/>
  <c r="A1685" i="9"/>
  <c r="A1684" i="9"/>
  <c r="A1683" i="9"/>
  <c r="A1682" i="9"/>
  <c r="A1681" i="9"/>
  <c r="A1680" i="9"/>
  <c r="A1679" i="9"/>
  <c r="A1678" i="9"/>
  <c r="A1677" i="9"/>
  <c r="A1676" i="9"/>
  <c r="A1675" i="9"/>
  <c r="A1674" i="9"/>
  <c r="A1673" i="9"/>
  <c r="A1672" i="9"/>
  <c r="A1671" i="9"/>
  <c r="A1670" i="9"/>
  <c r="A1669" i="9"/>
  <c r="A1668" i="9"/>
  <c r="A1667" i="9"/>
  <c r="A1666" i="9"/>
  <c r="A1665" i="9"/>
  <c r="A1664" i="9"/>
  <c r="A1663" i="9"/>
  <c r="A1662" i="9"/>
  <c r="A1661" i="9"/>
  <c r="A1660" i="9"/>
  <c r="A1659" i="9"/>
  <c r="A1658" i="9"/>
  <c r="A1657" i="9"/>
  <c r="A1656" i="9"/>
  <c r="A1655" i="9"/>
  <c r="A1654" i="9"/>
  <c r="A1653" i="9"/>
  <c r="A1652" i="9"/>
  <c r="A1651" i="9"/>
  <c r="A1650" i="9"/>
  <c r="A1649" i="9"/>
  <c r="A1648" i="9"/>
  <c r="A1647" i="9"/>
  <c r="A1646" i="9"/>
  <c r="A1645" i="9"/>
  <c r="A1644" i="9"/>
  <c r="A1643" i="9"/>
  <c r="A1642" i="9"/>
  <c r="A1641" i="9"/>
  <c r="A1640" i="9"/>
  <c r="A1639" i="9"/>
  <c r="A1638" i="9"/>
  <c r="A1637" i="9"/>
  <c r="A1636" i="9"/>
  <c r="A1635" i="9"/>
  <c r="A1634" i="9"/>
  <c r="A1633" i="9"/>
  <c r="A1632" i="9"/>
  <c r="A1631" i="9"/>
  <c r="A1630" i="9"/>
  <c r="A1629" i="9"/>
  <c r="A1628" i="9"/>
  <c r="A1627" i="9"/>
  <c r="A1626" i="9"/>
  <c r="A1625" i="9"/>
  <c r="A1624" i="9"/>
  <c r="A1623" i="9"/>
  <c r="A1622" i="9"/>
  <c r="A1621" i="9"/>
  <c r="A1620" i="9"/>
  <c r="A1619" i="9"/>
  <c r="A1618" i="9"/>
  <c r="A1617" i="9"/>
  <c r="A1616" i="9"/>
  <c r="A1615" i="9"/>
  <c r="A1614" i="9"/>
  <c r="A1613" i="9"/>
  <c r="A1612" i="9"/>
  <c r="A1611" i="9"/>
  <c r="A1610" i="9"/>
  <c r="A1609" i="9"/>
  <c r="A1608" i="9"/>
  <c r="A1607" i="9"/>
  <c r="A1606" i="9"/>
  <c r="A1605" i="9"/>
  <c r="A1604" i="9"/>
  <c r="A1603" i="9"/>
  <c r="A1602" i="9"/>
  <c r="A1601" i="9"/>
  <c r="A1600" i="9"/>
  <c r="A1599" i="9"/>
  <c r="A1598" i="9"/>
  <c r="A1597" i="9"/>
  <c r="A1596" i="9"/>
  <c r="A1595" i="9"/>
  <c r="A1594" i="9"/>
  <c r="A1593" i="9"/>
  <c r="A1592" i="9"/>
  <c r="A1591" i="9"/>
  <c r="A1590" i="9"/>
  <c r="A1589" i="9"/>
  <c r="A1588" i="9"/>
  <c r="A1587" i="9"/>
  <c r="A1586" i="9"/>
  <c r="A1585" i="9"/>
  <c r="A1584" i="9"/>
  <c r="A1583" i="9"/>
  <c r="A1582" i="9"/>
  <c r="A1581" i="9"/>
  <c r="A1580" i="9"/>
  <c r="A1579" i="9"/>
  <c r="A1578" i="9"/>
  <c r="A1577" i="9"/>
  <c r="A1576" i="9"/>
  <c r="A1575" i="9"/>
  <c r="A1574" i="9"/>
  <c r="A1573" i="9"/>
  <c r="A1572" i="9"/>
  <c r="A1571" i="9"/>
  <c r="A1570" i="9"/>
  <c r="A1569" i="9"/>
  <c r="A1568" i="9"/>
  <c r="A1567" i="9"/>
  <c r="A1566" i="9"/>
  <c r="A1565" i="9"/>
  <c r="A1564" i="9"/>
  <c r="A1563" i="9"/>
  <c r="A1562" i="9"/>
  <c r="A1561" i="9"/>
  <c r="A1560" i="9"/>
  <c r="A1559" i="9"/>
  <c r="A1558" i="9"/>
  <c r="A1557" i="9"/>
  <c r="A1556" i="9"/>
  <c r="A1555" i="9"/>
  <c r="A1554" i="9"/>
  <c r="A1553" i="9"/>
  <c r="A1552" i="9"/>
  <c r="A1551" i="9"/>
  <c r="A1550" i="9"/>
  <c r="A1549" i="9"/>
  <c r="A1548" i="9"/>
  <c r="A1547" i="9"/>
  <c r="A1546" i="9"/>
  <c r="A1545" i="9"/>
  <c r="A1544" i="9"/>
  <c r="A1543" i="9"/>
  <c r="A1542" i="9"/>
  <c r="A1541" i="9"/>
  <c r="A1540" i="9"/>
  <c r="A1539" i="9"/>
  <c r="A1538" i="9"/>
  <c r="A1537" i="9"/>
  <c r="A1536" i="9"/>
  <c r="A1535" i="9"/>
  <c r="A1534" i="9"/>
  <c r="A1533" i="9"/>
  <c r="A1532" i="9"/>
  <c r="A1531" i="9"/>
  <c r="A1530" i="9"/>
  <c r="A1529" i="9"/>
  <c r="A1528" i="9"/>
  <c r="A1527" i="9"/>
  <c r="A1526" i="9"/>
  <c r="A1525" i="9"/>
  <c r="A1524" i="9"/>
  <c r="A1523" i="9"/>
  <c r="A1522" i="9"/>
  <c r="A1521" i="9"/>
  <c r="A1520" i="9"/>
  <c r="A1519" i="9"/>
  <c r="A1518" i="9"/>
  <c r="A1517" i="9"/>
  <c r="A1516" i="9"/>
  <c r="A1515" i="9"/>
  <c r="A1514" i="9"/>
  <c r="A1513" i="9"/>
  <c r="A1512" i="9"/>
  <c r="A1511" i="9"/>
  <c r="A1510" i="9"/>
  <c r="A1509" i="9"/>
  <c r="A1508" i="9"/>
  <c r="A1507" i="9"/>
  <c r="A1506" i="9"/>
  <c r="A1505" i="9"/>
  <c r="A1504" i="9"/>
  <c r="A1503" i="9"/>
  <c r="A1502" i="9"/>
  <c r="A1501" i="9"/>
  <c r="A1500" i="9"/>
  <c r="A1499" i="9"/>
  <c r="A1498" i="9"/>
  <c r="A1497" i="9"/>
  <c r="A1496" i="9"/>
  <c r="A1495" i="9"/>
  <c r="A1494" i="9"/>
  <c r="A1493" i="9"/>
  <c r="A1492" i="9"/>
  <c r="A1491" i="9"/>
  <c r="A1490" i="9"/>
  <c r="A1489" i="9"/>
  <c r="A1488" i="9"/>
  <c r="A1487" i="9"/>
  <c r="A1486" i="9"/>
  <c r="A1485" i="9"/>
  <c r="A1484" i="9"/>
  <c r="A1483" i="9"/>
  <c r="A1482" i="9"/>
  <c r="A1481" i="9"/>
  <c r="A1480" i="9"/>
  <c r="A1479" i="9"/>
  <c r="A1478" i="9"/>
  <c r="A1477" i="9"/>
  <c r="A1476" i="9"/>
  <c r="A1475" i="9"/>
  <c r="A1474" i="9"/>
  <c r="A1473" i="9"/>
  <c r="A1472" i="9"/>
  <c r="A1471" i="9"/>
  <c r="A1470" i="9"/>
  <c r="A1469" i="9"/>
  <c r="A1468" i="9"/>
  <c r="A1467" i="9"/>
  <c r="A1466" i="9"/>
  <c r="A1465" i="9"/>
  <c r="A1464" i="9"/>
  <c r="A1463" i="9"/>
  <c r="A1462" i="9"/>
  <c r="A1461" i="9"/>
  <c r="A1460" i="9"/>
  <c r="A1459" i="9"/>
  <c r="A1458" i="9"/>
  <c r="A1457" i="9"/>
  <c r="A1456" i="9"/>
  <c r="A1455" i="9"/>
  <c r="A1454" i="9"/>
  <c r="A1453" i="9"/>
  <c r="A1452" i="9"/>
  <c r="A1451" i="9"/>
  <c r="A1450" i="9"/>
  <c r="A1449" i="9"/>
  <c r="A1448" i="9"/>
  <c r="A1447" i="9"/>
  <c r="A1446" i="9"/>
  <c r="A1445" i="9"/>
  <c r="A1444" i="9"/>
  <c r="A1443" i="9"/>
  <c r="A1442" i="9"/>
  <c r="A1441" i="9"/>
  <c r="A1440" i="9"/>
  <c r="A1439" i="9"/>
  <c r="A1438" i="9"/>
  <c r="A1437" i="9"/>
  <c r="A1436" i="9"/>
  <c r="A1435" i="9"/>
  <c r="A1434" i="9"/>
  <c r="A1433" i="9"/>
  <c r="A1432" i="9"/>
  <c r="A1431" i="9"/>
  <c r="A1430" i="9"/>
  <c r="A1429" i="9"/>
  <c r="A1428" i="9"/>
  <c r="A1427" i="9"/>
  <c r="A1426" i="9"/>
  <c r="A1425" i="9"/>
  <c r="A1424" i="9"/>
  <c r="A1423" i="9"/>
  <c r="A1422" i="9"/>
  <c r="A1421" i="9"/>
  <c r="A1420" i="9"/>
  <c r="A1419" i="9"/>
  <c r="A1418" i="9"/>
  <c r="A1417" i="9"/>
  <c r="A1416" i="9"/>
  <c r="A1415" i="9"/>
  <c r="A1414" i="9"/>
  <c r="A1413" i="9"/>
  <c r="A1412" i="9"/>
  <c r="A1411" i="9"/>
  <c r="A1410" i="9"/>
  <c r="A1409" i="9"/>
  <c r="A1408" i="9"/>
  <c r="A1407" i="9"/>
  <c r="A1406" i="9"/>
  <c r="A1405" i="9"/>
  <c r="A1404" i="9"/>
  <c r="A1403" i="9"/>
  <c r="A1402" i="9"/>
  <c r="A1401" i="9"/>
  <c r="A1400" i="9"/>
  <c r="A1399" i="9"/>
  <c r="A1398" i="9"/>
  <c r="A1397" i="9"/>
  <c r="A1396" i="9"/>
  <c r="A1395" i="9"/>
  <c r="A1394" i="9"/>
  <c r="A1393" i="9"/>
  <c r="A1392" i="9"/>
  <c r="A1391" i="9"/>
  <c r="A1390" i="9"/>
  <c r="A1389" i="9"/>
  <c r="A1388" i="9"/>
  <c r="A1387" i="9"/>
  <c r="A1386" i="9"/>
  <c r="A1385" i="9"/>
  <c r="A1384" i="9"/>
  <c r="A1383" i="9"/>
  <c r="A1382" i="9"/>
  <c r="A1381" i="9"/>
  <c r="A1380" i="9"/>
  <c r="A1379" i="9"/>
  <c r="A1378" i="9"/>
  <c r="A1377" i="9"/>
  <c r="A1376" i="9"/>
  <c r="A1375" i="9"/>
  <c r="A1374" i="9"/>
  <c r="A1373" i="9"/>
  <c r="A1372" i="9"/>
  <c r="A1371" i="9"/>
  <c r="A1370" i="9"/>
  <c r="A1369" i="9"/>
  <c r="A1368" i="9"/>
  <c r="A1367" i="9"/>
  <c r="A1366" i="9"/>
  <c r="A1365" i="9"/>
  <c r="A1364" i="9"/>
  <c r="A1363" i="9"/>
  <c r="A1362" i="9"/>
  <c r="A1361" i="9"/>
  <c r="A1360" i="9"/>
  <c r="A1359" i="9"/>
  <c r="A1358" i="9"/>
  <c r="A1357" i="9"/>
  <c r="A1356" i="9"/>
  <c r="A1355" i="9"/>
  <c r="A1354" i="9"/>
  <c r="A1353" i="9"/>
  <c r="A1352" i="9"/>
  <c r="A1351" i="9"/>
  <c r="A1350" i="9"/>
  <c r="A1349" i="9"/>
  <c r="A1348" i="9"/>
  <c r="A1347" i="9"/>
  <c r="A1346" i="9"/>
  <c r="A1345" i="9"/>
  <c r="A1344" i="9"/>
  <c r="A1343" i="9"/>
  <c r="A1342" i="9"/>
  <c r="A1341" i="9"/>
  <c r="A1340" i="9"/>
  <c r="A1339" i="9"/>
  <c r="A1338" i="9"/>
  <c r="A1337" i="9"/>
  <c r="A1336" i="9"/>
  <c r="A1335" i="9"/>
  <c r="A1334" i="9"/>
  <c r="A1333" i="9"/>
  <c r="A1332" i="9"/>
  <c r="A1331" i="9"/>
  <c r="A1330" i="9"/>
  <c r="A1329" i="9"/>
  <c r="A1328" i="9"/>
  <c r="A1327" i="9"/>
  <c r="A1326" i="9"/>
  <c r="A1325" i="9"/>
  <c r="A1324" i="9"/>
  <c r="A1323" i="9"/>
  <c r="A1322" i="9"/>
  <c r="A1321" i="9"/>
  <c r="A1320" i="9"/>
  <c r="A1319" i="9"/>
  <c r="A1318" i="9"/>
  <c r="A1317" i="9"/>
  <c r="A1316" i="9"/>
  <c r="A1315" i="9"/>
  <c r="A1314" i="9"/>
  <c r="A1313" i="9"/>
  <c r="A1312" i="9"/>
  <c r="A1311" i="9"/>
  <c r="A1310" i="9"/>
  <c r="A1309" i="9"/>
  <c r="A1308" i="9"/>
  <c r="A1307" i="9"/>
  <c r="A1306" i="9"/>
  <c r="A1305" i="9"/>
  <c r="A1304" i="9"/>
  <c r="A1303" i="9"/>
  <c r="A1302" i="9"/>
  <c r="A1301" i="9"/>
  <c r="A1300" i="9"/>
  <c r="A1299" i="9"/>
  <c r="A1298" i="9"/>
  <c r="A1297" i="9"/>
  <c r="A1296" i="9"/>
  <c r="A1295" i="9"/>
  <c r="A1294" i="9"/>
  <c r="A1293" i="9"/>
  <c r="A1292" i="9"/>
  <c r="A1291" i="9"/>
  <c r="A1290" i="9"/>
  <c r="A1289" i="9"/>
  <c r="A1288" i="9"/>
  <c r="A1287" i="9"/>
  <c r="A1286" i="9"/>
  <c r="A1285" i="9"/>
  <c r="A1284" i="9"/>
  <c r="A1283" i="9"/>
  <c r="A1282" i="9"/>
  <c r="A1281" i="9"/>
  <c r="A1280" i="9"/>
  <c r="A1279" i="9"/>
  <c r="A1278" i="9"/>
  <c r="A1277" i="9"/>
  <c r="A1276" i="9"/>
  <c r="A1275" i="9"/>
  <c r="A1274" i="9"/>
  <c r="A1273" i="9"/>
  <c r="A1272" i="9"/>
  <c r="A1271" i="9"/>
  <c r="A1270" i="9"/>
  <c r="A1269" i="9"/>
  <c r="A1268" i="9"/>
  <c r="A1267" i="9"/>
  <c r="A1266" i="9"/>
  <c r="A1265" i="9"/>
  <c r="A1264" i="9"/>
  <c r="A1263" i="9"/>
  <c r="A1262" i="9"/>
  <c r="A1261" i="9"/>
  <c r="A1260" i="9"/>
  <c r="A1259" i="9"/>
  <c r="A1258" i="9"/>
  <c r="A1257" i="9"/>
  <c r="A1256" i="9"/>
  <c r="A1255" i="9"/>
  <c r="A1254" i="9"/>
  <c r="A1253" i="9"/>
  <c r="A1252" i="9"/>
  <c r="A1251" i="9"/>
  <c r="A1250" i="9"/>
  <c r="A1249" i="9"/>
  <c r="A1248" i="9"/>
  <c r="A1247" i="9"/>
  <c r="A1246" i="9"/>
  <c r="A1245" i="9"/>
  <c r="A1244" i="9"/>
  <c r="A1243" i="9"/>
  <c r="A1242" i="9"/>
  <c r="A1241" i="9"/>
  <c r="A1240" i="9"/>
  <c r="A1239" i="9"/>
  <c r="A1238" i="9"/>
  <c r="A1237" i="9"/>
  <c r="A1236" i="9"/>
  <c r="A1235" i="9"/>
  <c r="A1234" i="9"/>
  <c r="A1233" i="9"/>
  <c r="A1232" i="9"/>
  <c r="A1231" i="9"/>
  <c r="A1230" i="9"/>
  <c r="A1229" i="9"/>
  <c r="A1228" i="9"/>
  <c r="A1227" i="9"/>
  <c r="A1226" i="9"/>
  <c r="A1225" i="9"/>
  <c r="A1224" i="9"/>
  <c r="A1223" i="9"/>
  <c r="A1222" i="9"/>
  <c r="A1221" i="9"/>
  <c r="A1220" i="9"/>
  <c r="A1219" i="9"/>
  <c r="A1218" i="9"/>
  <c r="A1217" i="9"/>
  <c r="A1216" i="9"/>
  <c r="A1215" i="9"/>
  <c r="A1214" i="9"/>
  <c r="A1213" i="9"/>
  <c r="A1212" i="9"/>
  <c r="A1211" i="9"/>
  <c r="A1210" i="9"/>
  <c r="A1209" i="9"/>
  <c r="A1208" i="9"/>
  <c r="A1207" i="9"/>
  <c r="A1206" i="9"/>
  <c r="A1205" i="9"/>
  <c r="A1204" i="9"/>
  <c r="A1203" i="9"/>
  <c r="A1202" i="9"/>
  <c r="A1201" i="9"/>
  <c r="A1200" i="9"/>
  <c r="A1199" i="9"/>
  <c r="A1198" i="9"/>
  <c r="A1197" i="9"/>
  <c r="A1196" i="9"/>
  <c r="A1195" i="9"/>
  <c r="A1194" i="9"/>
  <c r="A1193" i="9"/>
  <c r="A1192" i="9"/>
  <c r="A1191" i="9"/>
  <c r="A1190" i="9"/>
  <c r="A1189" i="9"/>
  <c r="A1188" i="9"/>
  <c r="A1187" i="9"/>
  <c r="A1186" i="9"/>
  <c r="A1185" i="9"/>
  <c r="A1184" i="9"/>
  <c r="A1183" i="9"/>
  <c r="A1182" i="9"/>
  <c r="A1181" i="9"/>
  <c r="A1180" i="9"/>
  <c r="A1179" i="9"/>
  <c r="A1178" i="9"/>
  <c r="A1177" i="9"/>
  <c r="A1176" i="9"/>
  <c r="A1175" i="9"/>
  <c r="A1174" i="9"/>
  <c r="A1173" i="9"/>
  <c r="A1172" i="9"/>
  <c r="A1171" i="9"/>
  <c r="A1170" i="9"/>
  <c r="A1169" i="9"/>
  <c r="A1168" i="9"/>
  <c r="A1167" i="9"/>
  <c r="A1166" i="9"/>
  <c r="A1165" i="9"/>
  <c r="A1164" i="9"/>
  <c r="A1163" i="9"/>
  <c r="A1162" i="9"/>
  <c r="A1161" i="9"/>
  <c r="A1160" i="9"/>
  <c r="A1159" i="9"/>
  <c r="A1158" i="9"/>
  <c r="A1157" i="9"/>
  <c r="A1156" i="9"/>
  <c r="A1155" i="9"/>
  <c r="A1154" i="9"/>
  <c r="A1153" i="9"/>
  <c r="A1152" i="9"/>
  <c r="A1151" i="9"/>
  <c r="A1150" i="9"/>
  <c r="A1149" i="9"/>
  <c r="A1148" i="9"/>
  <c r="A1147" i="9"/>
  <c r="A1146" i="9"/>
  <c r="A1145" i="9"/>
  <c r="A1144" i="9"/>
  <c r="A1143" i="9"/>
  <c r="A1142" i="9"/>
  <c r="A1141" i="9"/>
  <c r="A1140" i="9"/>
  <c r="A1139" i="9"/>
  <c r="A1138" i="9"/>
  <c r="A1137" i="9"/>
  <c r="A1136" i="9"/>
  <c r="A1135" i="9"/>
  <c r="A1134" i="9"/>
  <c r="A1133" i="9"/>
  <c r="A1132" i="9"/>
  <c r="A1131" i="9"/>
  <c r="A1130" i="9"/>
  <c r="A1129" i="9"/>
  <c r="A1128" i="9"/>
  <c r="A1127" i="9"/>
  <c r="A1126" i="9"/>
  <c r="A1125" i="9"/>
  <c r="A1124" i="9"/>
  <c r="A1123" i="9"/>
  <c r="A1122" i="9"/>
  <c r="A1121" i="9"/>
  <c r="A1120" i="9"/>
  <c r="A1119" i="9"/>
  <c r="A1118" i="9"/>
  <c r="A1117" i="9"/>
  <c r="A1116" i="9"/>
  <c r="A1115" i="9"/>
  <c r="A1114" i="9"/>
  <c r="A1113" i="9"/>
  <c r="A1112" i="9"/>
  <c r="A1111" i="9"/>
  <c r="A1110" i="9"/>
  <c r="A1109" i="9"/>
  <c r="A1108" i="9"/>
  <c r="A1107" i="9"/>
  <c r="A1106" i="9"/>
  <c r="A1105" i="9"/>
  <c r="A1104" i="9"/>
  <c r="A1103" i="9"/>
  <c r="A1102" i="9"/>
  <c r="A1101" i="9"/>
  <c r="A1100" i="9"/>
  <c r="A1099" i="9"/>
  <c r="A1098" i="9"/>
  <c r="A1097" i="9"/>
  <c r="A1096" i="9"/>
  <c r="A1095" i="9"/>
  <c r="A1094" i="9"/>
  <c r="A1093" i="9"/>
  <c r="A1092" i="9"/>
  <c r="A1091" i="9"/>
  <c r="A1090" i="9"/>
  <c r="A1089" i="9"/>
  <c r="A1088" i="9"/>
  <c r="A1087" i="9"/>
  <c r="A1086" i="9"/>
  <c r="A1085" i="9"/>
  <c r="A1084" i="9"/>
  <c r="A1083" i="9"/>
  <c r="A1082" i="9"/>
  <c r="A1081" i="9"/>
  <c r="A1080" i="9"/>
  <c r="A1079" i="9"/>
  <c r="A1078" i="9"/>
  <c r="A1077" i="9"/>
  <c r="A1076" i="9"/>
  <c r="A1075" i="9"/>
  <c r="A1074" i="9"/>
  <c r="A1073" i="9"/>
  <c r="A1072" i="9"/>
  <c r="A1071" i="9"/>
  <c r="A1070" i="9"/>
  <c r="A1069" i="9"/>
  <c r="A1068" i="9"/>
  <c r="A1067" i="9"/>
  <c r="A1066" i="9"/>
  <c r="A1065" i="9"/>
  <c r="A1064" i="9"/>
  <c r="A1063" i="9"/>
  <c r="A1062" i="9"/>
  <c r="A1061" i="9"/>
  <c r="A1060" i="9"/>
  <c r="A1059" i="9"/>
  <c r="A1058" i="9"/>
  <c r="A1057" i="9"/>
  <c r="A1056" i="9"/>
  <c r="A1055" i="9"/>
  <c r="A1054" i="9"/>
  <c r="A1053" i="9"/>
  <c r="A1052" i="9"/>
  <c r="A1051" i="9"/>
  <c r="A1050" i="9"/>
  <c r="A1049" i="9"/>
  <c r="A1048" i="9"/>
  <c r="A1047" i="9"/>
  <c r="A1046" i="9"/>
  <c r="A1045" i="9"/>
  <c r="A1044" i="9"/>
  <c r="A1043" i="9"/>
  <c r="A1042" i="9"/>
  <c r="A1041" i="9"/>
  <c r="A1040" i="9"/>
  <c r="A1039" i="9"/>
  <c r="A1038" i="9"/>
  <c r="A1037" i="9"/>
  <c r="A1036" i="9"/>
  <c r="A1035" i="9"/>
  <c r="A1034" i="9"/>
  <c r="A1033" i="9"/>
  <c r="A1032" i="9"/>
  <c r="A1031" i="9"/>
  <c r="A1030" i="9"/>
  <c r="A1029" i="9"/>
  <c r="A1028" i="9"/>
  <c r="A1027" i="9"/>
  <c r="A1026" i="9"/>
  <c r="A1025" i="9"/>
  <c r="A1024" i="9"/>
  <c r="A1023" i="9"/>
  <c r="A1022" i="9"/>
  <c r="A1021" i="9"/>
  <c r="A1020" i="9"/>
  <c r="A1019" i="9"/>
  <c r="A1018" i="9"/>
  <c r="A1017" i="9"/>
  <c r="A1016" i="9"/>
  <c r="A1015" i="9"/>
  <c r="A1014" i="9"/>
  <c r="A1013" i="9"/>
  <c r="A1012" i="9"/>
  <c r="A1011" i="9"/>
  <c r="A1010" i="9"/>
  <c r="A1009" i="9"/>
  <c r="A1008" i="9"/>
  <c r="A1007" i="9"/>
  <c r="A1006" i="9"/>
  <c r="A1005" i="9"/>
  <c r="A1004" i="9"/>
  <c r="A1003" i="9"/>
  <c r="A1002" i="9"/>
  <c r="A1001" i="9"/>
  <c r="A1000" i="9"/>
  <c r="A999" i="9"/>
  <c r="A998" i="9"/>
  <c r="A997" i="9"/>
  <c r="A996" i="9"/>
  <c r="A995" i="9"/>
  <c r="A994" i="9"/>
  <c r="A993" i="9"/>
  <c r="A992" i="9"/>
  <c r="A991" i="9"/>
  <c r="A990" i="9"/>
  <c r="A989" i="9"/>
  <c r="A988" i="9"/>
  <c r="A987" i="9"/>
  <c r="A986" i="9"/>
  <c r="A985" i="9"/>
  <c r="A984" i="9"/>
  <c r="A983" i="9"/>
  <c r="A982" i="9"/>
  <c r="A981" i="9"/>
  <c r="A980" i="9"/>
  <c r="A979" i="9"/>
  <c r="A978" i="9"/>
  <c r="A977" i="9"/>
  <c r="A976" i="9"/>
  <c r="A975" i="9"/>
  <c r="A974" i="9"/>
  <c r="A973" i="9"/>
  <c r="A972" i="9"/>
  <c r="A971" i="9"/>
  <c r="A970" i="9"/>
  <c r="A969" i="9"/>
  <c r="A968" i="9"/>
  <c r="A967" i="9"/>
  <c r="A966" i="9"/>
  <c r="A965" i="9"/>
  <c r="A964" i="9"/>
  <c r="A963" i="9"/>
  <c r="A962" i="9"/>
  <c r="A961" i="9"/>
  <c r="A960" i="9"/>
  <c r="A959" i="9"/>
  <c r="A958" i="9"/>
  <c r="A957" i="9"/>
  <c r="A956" i="9"/>
  <c r="A955" i="9"/>
  <c r="A954" i="9"/>
  <c r="A953" i="9"/>
  <c r="A952" i="9"/>
  <c r="A951" i="9"/>
  <c r="A950" i="9"/>
  <c r="A949" i="9"/>
  <c r="A948" i="9"/>
  <c r="A947" i="9"/>
  <c r="A946" i="9"/>
  <c r="A945" i="9"/>
  <c r="A944" i="9"/>
  <c r="A943" i="9"/>
  <c r="A942" i="9"/>
  <c r="A941" i="9"/>
  <c r="A940" i="9"/>
  <c r="A939" i="9"/>
  <c r="A938" i="9"/>
  <c r="A937" i="9"/>
  <c r="A936" i="9"/>
  <c r="A935" i="9"/>
  <c r="A934" i="9"/>
  <c r="A933" i="9"/>
  <c r="A932" i="9"/>
  <c r="A931" i="9"/>
  <c r="A930" i="9"/>
  <c r="A929" i="9"/>
  <c r="A928" i="9"/>
  <c r="A927" i="9"/>
  <c r="A926" i="9"/>
  <c r="A925" i="9"/>
  <c r="A924" i="9"/>
  <c r="A923" i="9"/>
  <c r="A922" i="9"/>
  <c r="A921" i="9"/>
  <c r="A920" i="9"/>
  <c r="A919" i="9"/>
  <c r="A918" i="9"/>
  <c r="A917" i="9"/>
  <c r="A916" i="9"/>
  <c r="A915" i="9"/>
  <c r="A914" i="9"/>
  <c r="A913" i="9"/>
  <c r="A912" i="9"/>
  <c r="A911" i="9"/>
  <c r="A910" i="9"/>
  <c r="A909" i="9"/>
  <c r="A908" i="9"/>
  <c r="A907" i="9"/>
  <c r="A906" i="9"/>
  <c r="A905" i="9"/>
  <c r="A904" i="9"/>
  <c r="A903" i="9"/>
  <c r="A902" i="9"/>
  <c r="A901" i="9"/>
  <c r="A900" i="9"/>
  <c r="A899" i="9"/>
  <c r="A898" i="9"/>
  <c r="A897" i="9"/>
  <c r="A896" i="9"/>
  <c r="A895" i="9"/>
  <c r="A894" i="9"/>
  <c r="A893" i="9"/>
  <c r="A892" i="9"/>
  <c r="A891" i="9"/>
  <c r="A890" i="9"/>
  <c r="A889" i="9"/>
  <c r="A888" i="9"/>
  <c r="A887" i="9"/>
  <c r="A886" i="9"/>
  <c r="A885" i="9"/>
  <c r="A884" i="9"/>
  <c r="A883" i="9"/>
  <c r="A882" i="9"/>
  <c r="A881" i="9"/>
  <c r="A880" i="9"/>
  <c r="A879" i="9"/>
  <c r="A878" i="9"/>
  <c r="A877" i="9"/>
  <c r="A876" i="9"/>
  <c r="A875" i="9"/>
  <c r="A874" i="9"/>
  <c r="A873" i="9"/>
  <c r="A872" i="9"/>
  <c r="A871" i="9"/>
  <c r="A870" i="9"/>
  <c r="A869" i="9"/>
  <c r="A868" i="9"/>
  <c r="A867" i="9"/>
  <c r="A866" i="9"/>
  <c r="A865" i="9"/>
  <c r="A864" i="9"/>
  <c r="A863" i="9"/>
  <c r="A862" i="9"/>
  <c r="A861" i="9"/>
  <c r="A860" i="9"/>
  <c r="A859" i="9"/>
  <c r="A858" i="9"/>
  <c r="A857" i="9"/>
  <c r="A856" i="9"/>
  <c r="A855" i="9"/>
  <c r="A854" i="9"/>
  <c r="A853" i="9"/>
  <c r="A852" i="9"/>
  <c r="A851" i="9"/>
  <c r="A850" i="9"/>
  <c r="A849" i="9"/>
  <c r="A848" i="9"/>
  <c r="A847" i="9"/>
  <c r="A846" i="9"/>
  <c r="A845" i="9"/>
  <c r="A844" i="9"/>
  <c r="A843" i="9"/>
  <c r="A842" i="9"/>
  <c r="A841" i="9"/>
  <c r="A840" i="9"/>
  <c r="A839" i="9"/>
  <c r="A838" i="9"/>
  <c r="A837" i="9"/>
  <c r="A836" i="9"/>
  <c r="A835" i="9"/>
  <c r="A834" i="9"/>
  <c r="A833" i="9"/>
  <c r="A832" i="9"/>
  <c r="A831" i="9"/>
  <c r="A830" i="9"/>
  <c r="A829" i="9"/>
  <c r="A828" i="9"/>
  <c r="A827" i="9"/>
  <c r="A826" i="9"/>
  <c r="A825" i="9"/>
  <c r="A824" i="9"/>
  <c r="A823" i="9"/>
  <c r="A822" i="9"/>
  <c r="A821" i="9"/>
  <c r="A820" i="9"/>
  <c r="A819" i="9"/>
  <c r="A818" i="9"/>
  <c r="A817" i="9"/>
  <c r="A816" i="9"/>
  <c r="A815" i="9"/>
  <c r="A814" i="9"/>
  <c r="A813" i="9"/>
  <c r="A812" i="9"/>
  <c r="A811" i="9"/>
  <c r="A810" i="9"/>
  <c r="A809" i="9"/>
  <c r="A808" i="9"/>
  <c r="A807" i="9"/>
  <c r="A806" i="9"/>
  <c r="A805" i="9"/>
  <c r="A804" i="9"/>
  <c r="A803" i="9"/>
  <c r="A802" i="9"/>
  <c r="A801" i="9"/>
  <c r="A800" i="9"/>
  <c r="A799" i="9"/>
  <c r="A798" i="9"/>
  <c r="A797" i="9"/>
  <c r="A796" i="9"/>
  <c r="A795" i="9"/>
  <c r="A794" i="9"/>
  <c r="A793" i="9"/>
  <c r="A792" i="9"/>
  <c r="A791" i="9"/>
  <c r="A790" i="9"/>
  <c r="A789" i="9"/>
  <c r="A788" i="9"/>
  <c r="A787" i="9"/>
  <c r="A786" i="9"/>
  <c r="A785" i="9"/>
  <c r="A784" i="9"/>
  <c r="A783" i="9"/>
  <c r="A782" i="9"/>
  <c r="A781" i="9"/>
  <c r="A780" i="9"/>
  <c r="A779" i="9"/>
  <c r="A778" i="9"/>
  <c r="A777" i="9"/>
  <c r="A776" i="9"/>
  <c r="A775" i="9"/>
  <c r="A774" i="9"/>
  <c r="A773" i="9"/>
  <c r="A772" i="9"/>
  <c r="A771" i="9"/>
  <c r="A770" i="9"/>
  <c r="A769" i="9"/>
  <c r="A768" i="9"/>
  <c r="A767" i="9"/>
  <c r="A766" i="9"/>
  <c r="A765" i="9"/>
  <c r="A764" i="9"/>
  <c r="A763" i="9"/>
  <c r="A762" i="9"/>
  <c r="A761" i="9"/>
  <c r="A760" i="9"/>
  <c r="A759" i="9"/>
  <c r="A758" i="9"/>
  <c r="A757" i="9"/>
  <c r="A756" i="9"/>
  <c r="A755" i="9"/>
  <c r="A754" i="9"/>
  <c r="A753" i="9"/>
  <c r="A752" i="9"/>
  <c r="A751" i="9"/>
  <c r="A750" i="9"/>
  <c r="A749" i="9"/>
  <c r="A748" i="9"/>
  <c r="A747" i="9"/>
  <c r="A746" i="9"/>
  <c r="A745" i="9"/>
  <c r="A744" i="9"/>
  <c r="A743" i="9"/>
  <c r="A742" i="9"/>
  <c r="A741" i="9"/>
  <c r="A740" i="9"/>
  <c r="A739" i="9"/>
  <c r="A738" i="9"/>
  <c r="A737" i="9"/>
  <c r="A736" i="9"/>
  <c r="A735" i="9"/>
  <c r="A734" i="9"/>
  <c r="A733" i="9"/>
  <c r="A732" i="9"/>
  <c r="A731" i="9"/>
  <c r="A730" i="9"/>
  <c r="A729" i="9"/>
  <c r="A728" i="9"/>
  <c r="A727" i="9"/>
  <c r="A726" i="9"/>
  <c r="A725" i="9"/>
  <c r="A724" i="9"/>
  <c r="A723" i="9"/>
  <c r="A722" i="9"/>
  <c r="A721" i="9"/>
  <c r="A720" i="9"/>
  <c r="A719" i="9"/>
  <c r="A718" i="9"/>
  <c r="A717" i="9"/>
  <c r="A716" i="9"/>
  <c r="A715" i="9"/>
  <c r="A714" i="9"/>
  <c r="A713" i="9"/>
  <c r="A712" i="9"/>
  <c r="A711" i="9"/>
  <c r="A710" i="9"/>
  <c r="A709" i="9"/>
  <c r="A708" i="9"/>
  <c r="A707" i="9"/>
  <c r="A706" i="9"/>
  <c r="A705" i="9"/>
  <c r="A704" i="9"/>
  <c r="A703" i="9"/>
  <c r="A702" i="9"/>
  <c r="A701" i="9"/>
  <c r="A700" i="9"/>
  <c r="A699" i="9"/>
  <c r="A698" i="9"/>
  <c r="A697" i="9"/>
  <c r="A696" i="9"/>
  <c r="A695" i="9"/>
  <c r="A694" i="9"/>
  <c r="A693" i="9"/>
  <c r="A692" i="9"/>
  <c r="A691" i="9"/>
  <c r="A690" i="9"/>
  <c r="A689" i="9"/>
  <c r="A688" i="9"/>
  <c r="A687" i="9"/>
  <c r="A686" i="9"/>
  <c r="A685" i="9"/>
  <c r="A684" i="9"/>
  <c r="A683" i="9"/>
  <c r="A682" i="9"/>
  <c r="A681" i="9"/>
  <c r="A680" i="9"/>
  <c r="A679" i="9"/>
  <c r="A678" i="9"/>
  <c r="A677" i="9"/>
  <c r="A676" i="9"/>
  <c r="A675" i="9"/>
  <c r="A674" i="9"/>
  <c r="A673" i="9"/>
  <c r="A672" i="9"/>
  <c r="A671" i="9"/>
  <c r="A670" i="9"/>
  <c r="A669" i="9"/>
  <c r="A668" i="9"/>
  <c r="A667" i="9"/>
  <c r="A666" i="9"/>
  <c r="A665" i="9"/>
  <c r="A664" i="9"/>
  <c r="A663" i="9"/>
  <c r="A662" i="9"/>
  <c r="A661" i="9"/>
  <c r="A660" i="9"/>
  <c r="A659" i="9"/>
  <c r="A658" i="9"/>
  <c r="A657" i="9"/>
  <c r="A656" i="9"/>
  <c r="A655" i="9"/>
  <c r="A654" i="9"/>
  <c r="A653" i="9"/>
  <c r="A652" i="9"/>
  <c r="A651" i="9"/>
  <c r="A650" i="9"/>
  <c r="A649" i="9"/>
  <c r="A648" i="9"/>
  <c r="A647" i="9"/>
  <c r="A646" i="9"/>
  <c r="A645" i="9"/>
  <c r="A644" i="9"/>
  <c r="A643" i="9"/>
  <c r="A642" i="9"/>
  <c r="A641" i="9"/>
  <c r="A640" i="9"/>
  <c r="A639" i="9"/>
  <c r="A638" i="9"/>
  <c r="A637" i="9"/>
  <c r="A636" i="9"/>
  <c r="A635" i="9"/>
  <c r="A634" i="9"/>
  <c r="A633" i="9"/>
  <c r="A632" i="9"/>
  <c r="A631" i="9"/>
  <c r="A630" i="9"/>
  <c r="A629" i="9"/>
  <c r="A628" i="9"/>
  <c r="A627" i="9"/>
  <c r="A626" i="9"/>
  <c r="A625" i="9"/>
  <c r="A624" i="9"/>
  <c r="A623" i="9"/>
  <c r="A622" i="9"/>
  <c r="A621" i="9"/>
  <c r="A620" i="9"/>
  <c r="A619" i="9"/>
  <c r="A618" i="9"/>
  <c r="A617" i="9"/>
  <c r="A616" i="9"/>
  <c r="A615" i="9"/>
  <c r="A614" i="9"/>
  <c r="A613" i="9"/>
  <c r="A612" i="9"/>
  <c r="A611" i="9"/>
  <c r="A610" i="9"/>
  <c r="A609" i="9"/>
  <c r="A608" i="9"/>
  <c r="A607" i="9"/>
  <c r="A606" i="9"/>
  <c r="A605" i="9"/>
  <c r="A604" i="9"/>
  <c r="A603" i="9"/>
  <c r="A602" i="9"/>
  <c r="A601" i="9"/>
  <c r="A600" i="9"/>
  <c r="A599" i="9"/>
  <c r="A598" i="9"/>
  <c r="A597" i="9"/>
  <c r="A596" i="9"/>
  <c r="A595" i="9"/>
  <c r="A594" i="9"/>
  <c r="A593" i="9"/>
  <c r="A592" i="9"/>
  <c r="A591" i="9"/>
  <c r="A590" i="9"/>
  <c r="A589" i="9"/>
  <c r="A588" i="9"/>
  <c r="A587" i="9"/>
  <c r="A586" i="9"/>
  <c r="A585" i="9"/>
  <c r="A584" i="9"/>
  <c r="A583" i="9"/>
  <c r="A582" i="9"/>
  <c r="A581" i="9"/>
  <c r="A580" i="9"/>
  <c r="A579" i="9"/>
  <c r="A578" i="9"/>
  <c r="A577" i="9"/>
  <c r="A576" i="9"/>
  <c r="A575" i="9"/>
  <c r="A574" i="9"/>
  <c r="A573" i="9"/>
  <c r="A572" i="9"/>
  <c r="A571" i="9"/>
  <c r="A570" i="9"/>
  <c r="A569" i="9"/>
  <c r="A568" i="9"/>
  <c r="A567" i="9"/>
  <c r="A566" i="9"/>
  <c r="A565" i="9"/>
  <c r="A564" i="9"/>
  <c r="A563" i="9"/>
  <c r="A562" i="9"/>
  <c r="A561" i="9"/>
  <c r="A560" i="9"/>
  <c r="A559" i="9"/>
  <c r="A558" i="9"/>
  <c r="A557" i="9"/>
  <c r="A556" i="9"/>
  <c r="A555" i="9"/>
  <c r="A554" i="9"/>
  <c r="A553" i="9"/>
  <c r="A552" i="9"/>
  <c r="A551" i="9"/>
  <c r="A550" i="9"/>
  <c r="A549" i="9"/>
  <c r="A548" i="9"/>
  <c r="A547" i="9"/>
  <c r="A546" i="9"/>
  <c r="A545" i="9"/>
  <c r="A544" i="9"/>
  <c r="A543" i="9"/>
  <c r="A542" i="9"/>
  <c r="A541" i="9"/>
  <c r="A540" i="9"/>
  <c r="A539" i="9"/>
  <c r="A538" i="9"/>
  <c r="A537" i="9"/>
  <c r="A536" i="9"/>
  <c r="A535" i="9"/>
  <c r="A534" i="9"/>
  <c r="A533" i="9"/>
  <c r="A532" i="9"/>
  <c r="A531" i="9"/>
  <c r="A530" i="9"/>
  <c r="A529" i="9"/>
  <c r="A528" i="9"/>
  <c r="A527" i="9"/>
  <c r="A526" i="9"/>
  <c r="A525" i="9"/>
  <c r="A524" i="9"/>
  <c r="A523" i="9"/>
  <c r="A522" i="9"/>
  <c r="A521" i="9"/>
  <c r="A520" i="9"/>
  <c r="A519" i="9"/>
  <c r="A518" i="9"/>
  <c r="A517" i="9"/>
  <c r="A516" i="9"/>
  <c r="A515" i="9"/>
  <c r="A514" i="9"/>
  <c r="A513" i="9"/>
  <c r="A512" i="9"/>
  <c r="A511" i="9"/>
  <c r="A510" i="9"/>
  <c r="A509" i="9"/>
  <c r="A508" i="9"/>
  <c r="A507" i="9"/>
  <c r="A506" i="9"/>
  <c r="A505" i="9"/>
  <c r="A504" i="9"/>
  <c r="A503" i="9"/>
  <c r="A502" i="9"/>
  <c r="A501" i="9"/>
  <c r="A500" i="9"/>
  <c r="A499" i="9"/>
  <c r="A498" i="9"/>
  <c r="A497" i="9"/>
  <c r="A496" i="9"/>
  <c r="A495" i="9"/>
  <c r="A494" i="9"/>
  <c r="A493" i="9"/>
  <c r="A492" i="9"/>
  <c r="A491" i="9"/>
  <c r="A490" i="9"/>
  <c r="A489" i="9"/>
  <c r="A488" i="9"/>
  <c r="A487" i="9"/>
  <c r="A486" i="9"/>
  <c r="A485" i="9"/>
  <c r="A484" i="9"/>
  <c r="A483" i="9"/>
  <c r="A482" i="9"/>
  <c r="A481" i="9"/>
  <c r="A480" i="9"/>
  <c r="A479" i="9"/>
  <c r="A478" i="9"/>
  <c r="A477" i="9"/>
  <c r="A476" i="9"/>
  <c r="A475" i="9"/>
  <c r="A474" i="9"/>
  <c r="A473" i="9"/>
  <c r="A472" i="9"/>
  <c r="A471" i="9"/>
  <c r="A470" i="9"/>
  <c r="A469" i="9"/>
  <c r="A468" i="9"/>
  <c r="A467" i="9"/>
  <c r="A466" i="9"/>
  <c r="A465" i="9"/>
  <c r="A464" i="9"/>
  <c r="A463" i="9"/>
  <c r="A462" i="9"/>
  <c r="A461" i="9"/>
  <c r="A460" i="9"/>
  <c r="A459" i="9"/>
  <c r="A458" i="9"/>
  <c r="A457" i="9"/>
  <c r="A456" i="9"/>
  <c r="A455" i="9"/>
  <c r="A454" i="9"/>
  <c r="A453" i="9"/>
  <c r="A452" i="9"/>
  <c r="A451" i="9"/>
  <c r="A450" i="9"/>
  <c r="A449" i="9"/>
  <c r="A448" i="9"/>
  <c r="A447" i="9"/>
  <c r="A446" i="9"/>
  <c r="A445" i="9"/>
  <c r="A444" i="9"/>
  <c r="A443" i="9"/>
  <c r="A442" i="9"/>
  <c r="A441" i="9"/>
  <c r="A440" i="9"/>
  <c r="A439" i="9"/>
  <c r="A438" i="9"/>
  <c r="A437" i="9"/>
  <c r="A436" i="9"/>
  <c r="A435" i="9"/>
  <c r="A434" i="9"/>
  <c r="A433" i="9"/>
  <c r="A432" i="9"/>
  <c r="A431" i="9"/>
  <c r="A430" i="9"/>
  <c r="A429" i="9"/>
  <c r="A428" i="9"/>
  <c r="A427" i="9"/>
  <c r="A426" i="9"/>
  <c r="A425" i="9"/>
  <c r="A424" i="9"/>
  <c r="A423" i="9"/>
  <c r="A422" i="9"/>
  <c r="A421" i="9"/>
  <c r="A420" i="9"/>
  <c r="A419" i="9"/>
  <c r="A418" i="9"/>
  <c r="A417" i="9"/>
  <c r="A416" i="9"/>
  <c r="A415" i="9"/>
  <c r="A414" i="9"/>
  <c r="A413" i="9"/>
  <c r="A412" i="9"/>
  <c r="A411" i="9"/>
  <c r="A410" i="9"/>
  <c r="A409" i="9"/>
  <c r="A408" i="9"/>
  <c r="A407" i="9"/>
  <c r="A406" i="9"/>
  <c r="A405" i="9"/>
  <c r="A404" i="9"/>
  <c r="A403" i="9"/>
  <c r="A402" i="9"/>
  <c r="A401" i="9"/>
  <c r="A400" i="9"/>
  <c r="A399" i="9"/>
  <c r="A398" i="9"/>
  <c r="A397" i="9"/>
  <c r="A396" i="9"/>
  <c r="A395" i="9"/>
  <c r="A394" i="9"/>
  <c r="A393" i="9"/>
  <c r="A392" i="9"/>
  <c r="A391" i="9"/>
  <c r="A390" i="9"/>
  <c r="A389" i="9"/>
  <c r="A388" i="9"/>
  <c r="A387" i="9"/>
  <c r="A386" i="9"/>
  <c r="A385" i="9"/>
  <c r="A384" i="9"/>
  <c r="A383" i="9"/>
  <c r="A382" i="9"/>
  <c r="A381" i="9"/>
  <c r="A380" i="9"/>
  <c r="A379" i="9"/>
  <c r="A378" i="9"/>
  <c r="A377" i="9"/>
  <c r="A376" i="9"/>
  <c r="A375" i="9"/>
  <c r="A374" i="9"/>
  <c r="A373" i="9"/>
  <c r="A372" i="9"/>
  <c r="A371" i="9"/>
  <c r="A370" i="9"/>
  <c r="A369" i="9"/>
  <c r="A368" i="9"/>
  <c r="A367" i="9"/>
  <c r="A366" i="9"/>
  <c r="A365" i="9"/>
  <c r="A364" i="9"/>
  <c r="A363" i="9"/>
  <c r="A362" i="9"/>
  <c r="A361" i="9"/>
  <c r="A360" i="9"/>
  <c r="A359" i="9"/>
  <c r="A358" i="9"/>
  <c r="A357" i="9"/>
  <c r="A356" i="9"/>
  <c r="A355" i="9"/>
  <c r="A354" i="9"/>
  <c r="A353" i="9"/>
  <c r="A352" i="9"/>
  <c r="A351" i="9"/>
  <c r="A350" i="9"/>
  <c r="A349" i="9"/>
  <c r="A348" i="9"/>
  <c r="A347" i="9"/>
  <c r="A346" i="9"/>
  <c r="A345" i="9"/>
  <c r="A344" i="9"/>
  <c r="A343" i="9"/>
  <c r="A342" i="9"/>
  <c r="A341" i="9"/>
  <c r="A340" i="9"/>
  <c r="A339" i="9"/>
  <c r="A338" i="9"/>
  <c r="A337" i="9"/>
  <c r="A336" i="9"/>
  <c r="A335" i="9"/>
  <c r="A334" i="9"/>
  <c r="A333" i="9"/>
  <c r="A332" i="9"/>
  <c r="A331" i="9"/>
  <c r="A330" i="9"/>
  <c r="A329" i="9"/>
  <c r="A328" i="9"/>
  <c r="A327" i="9"/>
  <c r="A326" i="9"/>
  <c r="A325" i="9"/>
  <c r="A324" i="9"/>
  <c r="A323" i="9"/>
  <c r="A322" i="9"/>
  <c r="A321" i="9"/>
  <c r="A320" i="9"/>
  <c r="A319" i="9"/>
  <c r="A318" i="9"/>
  <c r="A317" i="9"/>
  <c r="A316" i="9"/>
  <c r="A315" i="9"/>
  <c r="A314" i="9"/>
  <c r="A313" i="9"/>
  <c r="A312" i="9"/>
  <c r="A311" i="9"/>
  <c r="A310" i="9"/>
  <c r="A309" i="9"/>
  <c r="A308" i="9"/>
  <c r="A307" i="9"/>
  <c r="A306" i="9"/>
  <c r="A305" i="9"/>
  <c r="A304" i="9"/>
  <c r="A303" i="9"/>
  <c r="A302" i="9"/>
  <c r="A301" i="9"/>
  <c r="A300" i="9"/>
  <c r="A299" i="9"/>
  <c r="A298" i="9"/>
  <c r="A297" i="9"/>
  <c r="A296" i="9"/>
  <c r="A295" i="9"/>
  <c r="A294" i="9"/>
  <c r="A293" i="9"/>
  <c r="A292" i="9"/>
  <c r="A291" i="9"/>
  <c r="A290" i="9"/>
  <c r="A289" i="9"/>
  <c r="A288" i="9"/>
  <c r="A287" i="9"/>
  <c r="A286" i="9"/>
  <c r="A285" i="9"/>
  <c r="A284" i="9"/>
  <c r="A283" i="9"/>
  <c r="A282" i="9"/>
  <c r="A281" i="9"/>
  <c r="A280" i="9"/>
  <c r="A279" i="9"/>
  <c r="A278"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Y62" i="1"/>
  <c r="X62" i="1"/>
  <c r="W62" i="1"/>
  <c r="U62" i="1"/>
  <c r="Y61" i="1"/>
  <c r="X61" i="1"/>
  <c r="W61" i="1"/>
  <c r="U61" i="1"/>
  <c r="Y60" i="1"/>
  <c r="X60" i="1"/>
  <c r="W60" i="1"/>
  <c r="U60" i="1"/>
  <c r="Y59" i="1"/>
  <c r="X59" i="1"/>
  <c r="W59" i="1"/>
  <c r="U59" i="1"/>
  <c r="Y58" i="1"/>
  <c r="X58" i="1"/>
  <c r="W58" i="1"/>
  <c r="U58" i="1"/>
  <c r="Y57" i="1"/>
  <c r="X57" i="1"/>
  <c r="W57" i="1"/>
  <c r="U57" i="1"/>
  <c r="Y55" i="1"/>
  <c r="X55" i="1"/>
  <c r="W55" i="1"/>
  <c r="U55" i="1"/>
  <c r="Y54" i="1"/>
  <c r="X54" i="1"/>
  <c r="W54" i="1"/>
  <c r="U54" i="1"/>
  <c r="Y53" i="1"/>
  <c r="X53" i="1"/>
  <c r="W53" i="1"/>
  <c r="U53" i="1"/>
  <c r="Y52" i="1"/>
  <c r="X52" i="1"/>
  <c r="W52" i="1"/>
  <c r="U52" i="1"/>
  <c r="Y51" i="1"/>
  <c r="X51" i="1"/>
  <c r="W51" i="1"/>
  <c r="U51" i="1"/>
  <c r="Y50" i="1"/>
  <c r="X50" i="1"/>
  <c r="W50" i="1"/>
  <c r="U50" i="1"/>
  <c r="Y78" i="1"/>
  <c r="X78" i="1"/>
  <c r="W78" i="1"/>
  <c r="U78" i="1"/>
  <c r="Y77" i="1"/>
  <c r="X77" i="1"/>
  <c r="W77" i="1"/>
  <c r="U77" i="1"/>
  <c r="Y76" i="1"/>
  <c r="X76" i="1"/>
  <c r="W76" i="1"/>
  <c r="U76" i="1"/>
  <c r="Y75" i="1"/>
  <c r="X75" i="1"/>
  <c r="W75" i="1"/>
  <c r="U75" i="1"/>
  <c r="Y74" i="1"/>
  <c r="X74" i="1"/>
  <c r="W74" i="1"/>
  <c r="U74" i="1"/>
  <c r="Y73" i="1"/>
  <c r="X73" i="1"/>
  <c r="W73" i="1"/>
  <c r="U73" i="1"/>
  <c r="Y72" i="1"/>
  <c r="X72" i="1"/>
  <c r="W72" i="1"/>
  <c r="U72" i="1"/>
  <c r="F48" i="1"/>
  <c r="H103" i="1" l="1"/>
  <c r="C59" i="1"/>
  <c r="C108" i="1"/>
  <c r="I106" i="1"/>
  <c r="I99" i="1"/>
  <c r="C101" i="1"/>
  <c r="C93" i="1"/>
  <c r="I91" i="1"/>
  <c r="C86" i="1"/>
  <c r="I85" i="1" s="1"/>
  <c r="I84" i="1"/>
  <c r="C76" i="1"/>
  <c r="I74" i="1"/>
  <c r="I67" i="1"/>
  <c r="C69" i="1"/>
  <c r="C54" i="1"/>
  <c r="I52" i="1"/>
  <c r="N103" i="1"/>
  <c r="AC103" i="1"/>
  <c r="AD103" i="1"/>
  <c r="AE103" i="1"/>
  <c r="AF103" i="1"/>
  <c r="AI103" i="1"/>
  <c r="G95" i="1"/>
  <c r="AG103" i="1"/>
  <c r="AH103" i="1"/>
  <c r="AJ103" i="1"/>
  <c r="AK103" i="1"/>
  <c r="O103" i="1"/>
  <c r="N95" i="1"/>
  <c r="P95" i="1"/>
  <c r="O95" i="1"/>
  <c r="G103" i="1"/>
  <c r="I103" i="1"/>
  <c r="J103" i="1"/>
  <c r="K103" i="1"/>
  <c r="L103" i="1"/>
  <c r="M103" i="1"/>
  <c r="AD87" i="1"/>
  <c r="I95" i="1"/>
  <c r="AG87" i="1"/>
  <c r="J95" i="1"/>
  <c r="AI95" i="1"/>
  <c r="L95" i="1"/>
  <c r="AK95" i="1"/>
  <c r="AC95" i="1"/>
  <c r="AG79" i="1"/>
  <c r="AD95" i="1"/>
  <c r="AH79" i="1"/>
  <c r="I86" i="1"/>
  <c r="AE95" i="1"/>
  <c r="AK79" i="1"/>
  <c r="M87" i="1"/>
  <c r="AF95" i="1"/>
  <c r="AC87" i="1"/>
  <c r="AG95" i="1"/>
  <c r="AH95" i="1"/>
  <c r="K95" i="1"/>
  <c r="AJ95" i="1"/>
  <c r="AK87" i="1"/>
  <c r="AH87" i="1"/>
  <c r="AL87" i="1"/>
  <c r="AJ87" i="1"/>
  <c r="AI87" i="1"/>
  <c r="AI79" i="1"/>
  <c r="AJ79" i="1"/>
  <c r="AL79" i="1"/>
  <c r="AE87" i="1"/>
  <c r="AC79" i="1"/>
  <c r="AD79" i="1"/>
  <c r="AE79" i="1"/>
  <c r="AC71" i="1"/>
  <c r="AD71" i="1"/>
  <c r="AE71" i="1"/>
  <c r="AF71" i="1"/>
  <c r="AG71" i="1"/>
  <c r="AH71" i="1"/>
  <c r="AI71" i="1"/>
  <c r="AJ71" i="1"/>
  <c r="AK71" i="1"/>
  <c r="AD63" i="1"/>
  <c r="AE63" i="1"/>
  <c r="AC63" i="1"/>
  <c r="AF63" i="1"/>
  <c r="AG63" i="1"/>
  <c r="AH63" i="1"/>
  <c r="AI63" i="1"/>
  <c r="AJ63" i="1"/>
  <c r="AK63" i="1"/>
  <c r="AC56" i="1"/>
  <c r="AD56" i="1"/>
  <c r="AE56" i="1"/>
  <c r="AF56" i="1"/>
  <c r="AG56" i="1"/>
  <c r="AI56" i="1"/>
  <c r="AH56" i="1"/>
  <c r="AJ56" i="1"/>
  <c r="AK56" i="1"/>
  <c r="C60" i="1" l="1"/>
  <c r="I58" i="1"/>
  <c r="I107" i="1"/>
  <c r="C109" i="1"/>
  <c r="C102" i="1"/>
  <c r="I100" i="1"/>
  <c r="C94" i="1"/>
  <c r="I92" i="1"/>
  <c r="C77" i="1"/>
  <c r="I75" i="1"/>
  <c r="I68" i="1"/>
  <c r="C70" i="1"/>
  <c r="C55" i="1"/>
  <c r="I53" i="1"/>
  <c r="O87" i="1"/>
  <c r="M95" i="1"/>
  <c r="G87" i="1"/>
  <c r="L87" i="1"/>
  <c r="K87" i="1"/>
  <c r="I87" i="1"/>
  <c r="P87" i="1"/>
  <c r="J87" i="1"/>
  <c r="I79" i="1"/>
  <c r="N87" i="1"/>
  <c r="G79" i="1"/>
  <c r="L79" i="1"/>
  <c r="I59" i="1" l="1"/>
  <c r="C61" i="1"/>
  <c r="C110" i="1"/>
  <c r="I108" i="1"/>
  <c r="I101" i="1"/>
  <c r="I102" i="1"/>
  <c r="I94" i="1"/>
  <c r="I93" i="1"/>
  <c r="C78" i="1"/>
  <c r="I76" i="1"/>
  <c r="I69" i="1"/>
  <c r="I70" i="1"/>
  <c r="I54" i="1"/>
  <c r="I55" i="1"/>
  <c r="P79" i="1"/>
  <c r="J79" i="1"/>
  <c r="K79" i="1"/>
  <c r="M79" i="1"/>
  <c r="N79" i="1"/>
  <c r="O79" i="1"/>
  <c r="G71" i="1"/>
  <c r="L71" i="1"/>
  <c r="P71" i="1"/>
  <c r="I71" i="1"/>
  <c r="M71" i="1"/>
  <c r="J71" i="1"/>
  <c r="K71" i="1"/>
  <c r="O71" i="1"/>
  <c r="N71" i="1"/>
  <c r="C62" i="1" l="1"/>
  <c r="I60" i="1"/>
  <c r="G56" i="1"/>
  <c r="I110" i="1"/>
  <c r="I109" i="1"/>
  <c r="I77" i="1"/>
  <c r="I78" i="1"/>
  <c r="I63" i="1"/>
  <c r="L63" i="1"/>
  <c r="N63" i="1"/>
  <c r="G63" i="1"/>
  <c r="O63" i="1"/>
  <c r="J63" i="1"/>
  <c r="K63" i="1"/>
  <c r="M63" i="1"/>
  <c r="P63" i="1"/>
  <c r="I56" i="1"/>
  <c r="J56" i="1"/>
  <c r="K56" i="1"/>
  <c r="N56" i="1"/>
  <c r="P56" i="1"/>
  <c r="O56" i="1"/>
  <c r="M56" i="1"/>
  <c r="L56" i="1"/>
  <c r="I62" i="1" l="1"/>
  <c r="I61" i="1"/>
  <c r="U70" i="1"/>
  <c r="U69" i="1"/>
  <c r="U68" i="1"/>
  <c r="U67" i="1"/>
  <c r="U66" i="1"/>
  <c r="U65" i="1"/>
  <c r="P48" i="1" l="1"/>
  <c r="G48" i="1"/>
  <c r="O48" i="1"/>
  <c r="N48" i="1"/>
  <c r="M48" i="1"/>
  <c r="L48" i="1"/>
  <c r="K48" i="1"/>
  <c r="J48" i="1"/>
  <c r="N6" i="1"/>
  <c r="N1" i="1" l="1"/>
  <c r="F44" i="1"/>
  <c r="E106" i="1" l="1"/>
  <c r="E108" i="1"/>
  <c r="E110" i="1"/>
  <c r="E105" i="1"/>
  <c r="E103" i="1"/>
  <c r="E107" i="1"/>
  <c r="E109" i="1"/>
  <c r="E104" i="1"/>
  <c r="D104" i="1"/>
  <c r="D105" i="1"/>
  <c r="D107" i="1"/>
  <c r="D106" i="1"/>
  <c r="D108" i="1"/>
  <c r="D110" i="1"/>
  <c r="D103" i="1"/>
  <c r="D109" i="1"/>
  <c r="D111" i="1"/>
  <c r="D96" i="1"/>
  <c r="D102" i="1"/>
  <c r="D97" i="1"/>
  <c r="D95" i="1"/>
  <c r="D99" i="1"/>
  <c r="D101" i="1"/>
  <c r="D98" i="1"/>
  <c r="D100" i="1"/>
  <c r="E111" i="1"/>
  <c r="E100" i="1"/>
  <c r="E102" i="1"/>
  <c r="E99" i="1"/>
  <c r="E98" i="1"/>
  <c r="E97" i="1"/>
  <c r="E95" i="1"/>
  <c r="E101" i="1"/>
  <c r="E96" i="1"/>
  <c r="D91" i="1"/>
  <c r="D93" i="1"/>
  <c r="D92" i="1"/>
  <c r="D88" i="1"/>
  <c r="D90" i="1"/>
  <c r="D89" i="1"/>
  <c r="D87" i="1"/>
  <c r="D94" i="1"/>
  <c r="E92" i="1"/>
  <c r="E90" i="1"/>
  <c r="E89" i="1"/>
  <c r="E87" i="1"/>
  <c r="E91" i="1"/>
  <c r="E94" i="1"/>
  <c r="E88" i="1"/>
  <c r="E93" i="1"/>
  <c r="D64" i="1"/>
  <c r="R63" i="1" s="1"/>
  <c r="D85" i="1"/>
  <c r="D84" i="1"/>
  <c r="D80" i="1"/>
  <c r="D81" i="1"/>
  <c r="D79" i="1"/>
  <c r="D86" i="1"/>
  <c r="D83" i="1"/>
  <c r="D82" i="1"/>
  <c r="E64" i="1"/>
  <c r="E84" i="1"/>
  <c r="E80" i="1"/>
  <c r="E81" i="1"/>
  <c r="E79" i="1"/>
  <c r="E86" i="1"/>
  <c r="E83" i="1"/>
  <c r="E85" i="1"/>
  <c r="E82" i="1"/>
  <c r="D71" i="1"/>
  <c r="E71" i="1"/>
  <c r="D56" i="1"/>
  <c r="D63" i="1"/>
  <c r="E56" i="1"/>
  <c r="E63" i="1"/>
  <c r="E61" i="1"/>
  <c r="E53" i="1"/>
  <c r="E55" i="1"/>
  <c r="E58" i="1"/>
  <c r="E50" i="1"/>
  <c r="E60" i="1"/>
  <c r="E52" i="1"/>
  <c r="E62" i="1"/>
  <c r="E54" i="1"/>
  <c r="E57" i="1"/>
  <c r="E59" i="1"/>
  <c r="E51" i="1"/>
  <c r="D59" i="1"/>
  <c r="D51" i="1"/>
  <c r="D61" i="1"/>
  <c r="D53" i="1"/>
  <c r="D55" i="1"/>
  <c r="D58" i="1"/>
  <c r="D50" i="1"/>
  <c r="D60" i="1"/>
  <c r="D52" i="1"/>
  <c r="D62" i="1"/>
  <c r="D54" i="1"/>
  <c r="D57" i="1"/>
  <c r="R56" i="1" s="1"/>
  <c r="D74" i="1"/>
  <c r="D73" i="1"/>
  <c r="D76" i="1"/>
  <c r="D78" i="1"/>
  <c r="D75" i="1"/>
  <c r="D77" i="1"/>
  <c r="D72" i="1"/>
  <c r="R71" i="1" s="1"/>
  <c r="E74" i="1"/>
  <c r="E78" i="1"/>
  <c r="E75" i="1"/>
  <c r="E77" i="1"/>
  <c r="E76" i="1"/>
  <c r="E73" i="1"/>
  <c r="E72" i="1"/>
  <c r="H44" i="1"/>
  <c r="E66" i="1"/>
  <c r="R95" i="1" l="1"/>
  <c r="Q95" i="1" s="1"/>
  <c r="R103" i="1"/>
  <c r="Q103" i="1" s="1"/>
  <c r="R79" i="1"/>
  <c r="Q79" i="1" s="1"/>
  <c r="R87" i="1"/>
  <c r="Q87" i="1" s="1"/>
  <c r="E48" i="1"/>
  <c r="C48" i="1"/>
  <c r="AC48" i="1" s="1"/>
  <c r="H955" i="4"/>
  <c r="H954" i="4"/>
  <c r="H953" i="4"/>
  <c r="H952" i="4"/>
  <c r="H951" i="4"/>
  <c r="H950" i="4"/>
  <c r="H949" i="4"/>
  <c r="H946" i="4"/>
  <c r="H945" i="4"/>
  <c r="H944" i="4"/>
  <c r="H943" i="4"/>
  <c r="H942" i="4"/>
  <c r="H941" i="4"/>
  <c r="H940" i="4"/>
  <c r="H937" i="4"/>
  <c r="H936" i="4"/>
  <c r="H935" i="4"/>
  <c r="H934" i="4"/>
  <c r="H933" i="4"/>
  <c r="H932" i="4"/>
  <c r="H931" i="4"/>
  <c r="H923" i="4"/>
  <c r="H914" i="4"/>
  <c r="H905" i="4"/>
  <c r="H896" i="4"/>
  <c r="H887" i="4"/>
  <c r="H878" i="4"/>
  <c r="H869" i="4"/>
  <c r="H860" i="4"/>
  <c r="H851" i="4"/>
  <c r="H842" i="4"/>
  <c r="H833" i="4"/>
  <c r="H824" i="4"/>
  <c r="H815" i="4"/>
  <c r="H806" i="4"/>
  <c r="H797" i="4"/>
  <c r="H788" i="4"/>
  <c r="H779" i="4"/>
  <c r="H770" i="4"/>
  <c r="H761" i="4"/>
  <c r="H752" i="4"/>
  <c r="H743" i="4"/>
  <c r="H734" i="4"/>
  <c r="H725" i="4"/>
  <c r="H716" i="4"/>
  <c r="H707" i="4"/>
  <c r="H698" i="4"/>
  <c r="H689" i="4"/>
  <c r="H680" i="4"/>
  <c r="H671" i="4"/>
  <c r="H662" i="4"/>
  <c r="H653" i="4"/>
  <c r="H644" i="4"/>
  <c r="H635" i="4"/>
  <c r="H626" i="4"/>
  <c r="H617" i="4"/>
  <c r="H608" i="4"/>
  <c r="H599" i="4"/>
  <c r="H590" i="4"/>
  <c r="H581" i="4"/>
  <c r="H572" i="4"/>
  <c r="H563" i="4"/>
  <c r="H554" i="4"/>
  <c r="H545" i="4"/>
  <c r="H536" i="4"/>
  <c r="H527" i="4"/>
  <c r="H518" i="4"/>
  <c r="H509" i="4"/>
  <c r="H500" i="4"/>
  <c r="H491" i="4"/>
  <c r="H482" i="4"/>
  <c r="H473" i="4"/>
  <c r="H464" i="4"/>
  <c r="H455" i="4"/>
  <c r="H446" i="4"/>
  <c r="H437" i="4"/>
  <c r="H428" i="4"/>
  <c r="H419" i="4"/>
  <c r="H410" i="4"/>
  <c r="H401" i="4"/>
  <c r="H392" i="4"/>
  <c r="H383" i="4"/>
  <c r="H374" i="4"/>
  <c r="H365" i="4"/>
  <c r="H356" i="4"/>
  <c r="H347" i="4"/>
  <c r="H338" i="4"/>
  <c r="H329" i="4"/>
  <c r="H320" i="4"/>
  <c r="H311" i="4"/>
  <c r="H302" i="4"/>
  <c r="H293" i="4"/>
  <c r="H284" i="4"/>
  <c r="H275" i="4"/>
  <c r="H266" i="4"/>
  <c r="H257" i="4"/>
  <c r="H248" i="4"/>
  <c r="H239" i="4"/>
  <c r="H230" i="4"/>
  <c r="H221" i="4"/>
  <c r="H212" i="4"/>
  <c r="H203" i="4"/>
  <c r="H194" i="4"/>
  <c r="H185" i="4"/>
  <c r="H176" i="4"/>
  <c r="H167" i="4"/>
  <c r="H158" i="4"/>
  <c r="H149" i="4"/>
  <c r="H140" i="4"/>
  <c r="H131" i="4"/>
  <c r="H122" i="4"/>
  <c r="H113" i="4"/>
  <c r="H104" i="4"/>
  <c r="H95" i="4"/>
  <c r="H86" i="4"/>
  <c r="H77" i="4"/>
  <c r="H68" i="4"/>
  <c r="H59" i="4"/>
  <c r="H50" i="4"/>
  <c r="H41" i="4"/>
  <c r="L956" i="4"/>
  <c r="K956" i="4"/>
  <c r="J956" i="4"/>
  <c r="I956" i="4"/>
  <c r="G956" i="4"/>
  <c r="F956" i="4"/>
  <c r="E956" i="4"/>
  <c r="D956" i="4"/>
  <c r="C956" i="4"/>
  <c r="B956" i="4"/>
  <c r="L955" i="4"/>
  <c r="K955" i="4"/>
  <c r="J955" i="4"/>
  <c r="I955" i="4"/>
  <c r="G955" i="4"/>
  <c r="F955" i="4"/>
  <c r="E955" i="4"/>
  <c r="D955" i="4"/>
  <c r="C955" i="4"/>
  <c r="B955" i="4"/>
  <c r="L954" i="4"/>
  <c r="K954" i="4"/>
  <c r="J954" i="4"/>
  <c r="I954" i="4"/>
  <c r="G954" i="4"/>
  <c r="F954" i="4"/>
  <c r="E954" i="4"/>
  <c r="D954" i="4"/>
  <c r="C954" i="4"/>
  <c r="B954" i="4"/>
  <c r="L953" i="4"/>
  <c r="K953" i="4"/>
  <c r="J953" i="4"/>
  <c r="I953" i="4"/>
  <c r="G953" i="4"/>
  <c r="F953" i="4"/>
  <c r="E953" i="4"/>
  <c r="D953" i="4"/>
  <c r="C953" i="4"/>
  <c r="B953" i="4"/>
  <c r="L952" i="4"/>
  <c r="K952" i="4"/>
  <c r="J952" i="4"/>
  <c r="I952" i="4"/>
  <c r="G952" i="4"/>
  <c r="F952" i="4"/>
  <c r="E952" i="4"/>
  <c r="D952" i="4"/>
  <c r="C952" i="4"/>
  <c r="B952" i="4"/>
  <c r="L951" i="4"/>
  <c r="K951" i="4"/>
  <c r="J951" i="4"/>
  <c r="I951" i="4"/>
  <c r="G951" i="4"/>
  <c r="F951" i="4"/>
  <c r="E951" i="4"/>
  <c r="D951" i="4"/>
  <c r="C951" i="4"/>
  <c r="B951" i="4"/>
  <c r="L950" i="4"/>
  <c r="K950" i="4"/>
  <c r="J950" i="4"/>
  <c r="J949" i="4" s="1"/>
  <c r="I950" i="4"/>
  <c r="I949" i="4" s="1"/>
  <c r="G950" i="4"/>
  <c r="F950" i="4"/>
  <c r="E950" i="4"/>
  <c r="D950" i="4"/>
  <c r="C950" i="4"/>
  <c r="B950" i="4"/>
  <c r="L949" i="4"/>
  <c r="K949" i="4"/>
  <c r="B949" i="4"/>
  <c r="L947" i="4"/>
  <c r="K947" i="4"/>
  <c r="J947" i="4"/>
  <c r="I947" i="4"/>
  <c r="G947" i="4"/>
  <c r="F947" i="4"/>
  <c r="E947" i="4"/>
  <c r="D947" i="4"/>
  <c r="C947" i="4"/>
  <c r="B947" i="4"/>
  <c r="L946" i="4"/>
  <c r="K946" i="4"/>
  <c r="J946" i="4"/>
  <c r="I946" i="4"/>
  <c r="G946" i="4"/>
  <c r="F946" i="4"/>
  <c r="E946" i="4"/>
  <c r="D946" i="4"/>
  <c r="C946" i="4"/>
  <c r="B946" i="4"/>
  <c r="L945" i="4"/>
  <c r="K945" i="4"/>
  <c r="J945" i="4"/>
  <c r="I945" i="4"/>
  <c r="G945" i="4"/>
  <c r="F945" i="4"/>
  <c r="E945" i="4"/>
  <c r="D945" i="4"/>
  <c r="C945" i="4"/>
  <c r="B945" i="4"/>
  <c r="L944" i="4"/>
  <c r="K944" i="4"/>
  <c r="J944" i="4"/>
  <c r="I944" i="4"/>
  <c r="G944" i="4"/>
  <c r="F944" i="4"/>
  <c r="E944" i="4"/>
  <c r="D944" i="4"/>
  <c r="C944" i="4"/>
  <c r="B944" i="4"/>
  <c r="L943" i="4"/>
  <c r="K943" i="4"/>
  <c r="J943" i="4"/>
  <c r="I943" i="4"/>
  <c r="G943" i="4"/>
  <c r="F943" i="4"/>
  <c r="E943" i="4"/>
  <c r="D943" i="4"/>
  <c r="C943" i="4"/>
  <c r="B943" i="4"/>
  <c r="L942" i="4"/>
  <c r="K942" i="4"/>
  <c r="J942" i="4"/>
  <c r="I942" i="4"/>
  <c r="G942" i="4"/>
  <c r="F942" i="4"/>
  <c r="E942" i="4"/>
  <c r="D942" i="4"/>
  <c r="C942" i="4"/>
  <c r="B942" i="4"/>
  <c r="L941" i="4"/>
  <c r="K941" i="4"/>
  <c r="J941" i="4"/>
  <c r="J940" i="4" s="1"/>
  <c r="I941" i="4"/>
  <c r="I940" i="4" s="1"/>
  <c r="G941" i="4"/>
  <c r="F941" i="4"/>
  <c r="E941" i="4"/>
  <c r="D941" i="4"/>
  <c r="C941" i="4"/>
  <c r="B941" i="4"/>
  <c r="L940" i="4"/>
  <c r="K940" i="4"/>
  <c r="B940" i="4"/>
  <c r="L938" i="4"/>
  <c r="K938" i="4"/>
  <c r="J938" i="4"/>
  <c r="I938" i="4"/>
  <c r="G938" i="4"/>
  <c r="F938" i="4"/>
  <c r="E938" i="4"/>
  <c r="D938" i="4"/>
  <c r="C938" i="4"/>
  <c r="B938" i="4"/>
  <c r="L937" i="4"/>
  <c r="K937" i="4"/>
  <c r="J937" i="4"/>
  <c r="I937" i="4"/>
  <c r="G937" i="4"/>
  <c r="F937" i="4"/>
  <c r="E937" i="4"/>
  <c r="D937" i="4"/>
  <c r="C937" i="4"/>
  <c r="B937" i="4"/>
  <c r="L936" i="4"/>
  <c r="K936" i="4"/>
  <c r="J936" i="4"/>
  <c r="I936" i="4"/>
  <c r="G936" i="4"/>
  <c r="F936" i="4"/>
  <c r="E936" i="4"/>
  <c r="D936" i="4"/>
  <c r="C936" i="4"/>
  <c r="B936" i="4"/>
  <c r="L935" i="4"/>
  <c r="K935" i="4"/>
  <c r="J935" i="4"/>
  <c r="I935" i="4"/>
  <c r="G935" i="4"/>
  <c r="F935" i="4"/>
  <c r="E935" i="4"/>
  <c r="D935" i="4"/>
  <c r="C935" i="4"/>
  <c r="B935" i="4"/>
  <c r="L934" i="4"/>
  <c r="K934" i="4"/>
  <c r="J934" i="4"/>
  <c r="I934" i="4"/>
  <c r="G934" i="4"/>
  <c r="F934" i="4"/>
  <c r="E934" i="4"/>
  <c r="D934" i="4"/>
  <c r="C934" i="4"/>
  <c r="B934" i="4"/>
  <c r="L933" i="4"/>
  <c r="K933" i="4"/>
  <c r="J933" i="4"/>
  <c r="I933" i="4"/>
  <c r="G933" i="4"/>
  <c r="F933" i="4"/>
  <c r="E933" i="4"/>
  <c r="D933" i="4"/>
  <c r="C933" i="4"/>
  <c r="B933" i="4"/>
  <c r="L932" i="4"/>
  <c r="K932" i="4"/>
  <c r="J932" i="4"/>
  <c r="J931" i="4" s="1"/>
  <c r="I932" i="4"/>
  <c r="I931" i="4" s="1"/>
  <c r="G932" i="4"/>
  <c r="F932" i="4"/>
  <c r="E932" i="4"/>
  <c r="D932" i="4"/>
  <c r="C932" i="4"/>
  <c r="B932" i="4"/>
  <c r="L931" i="4"/>
  <c r="K931" i="4"/>
  <c r="B931" i="4"/>
  <c r="I923" i="4"/>
  <c r="I922" i="4" s="1"/>
  <c r="G923" i="4"/>
  <c r="F923" i="4"/>
  <c r="E923" i="4"/>
  <c r="D923" i="4"/>
  <c r="C923" i="4"/>
  <c r="B923" i="4"/>
  <c r="J914" i="4"/>
  <c r="J913" i="4" s="1"/>
  <c r="I914" i="4"/>
  <c r="I913" i="4" s="1"/>
  <c r="G914" i="4"/>
  <c r="F914" i="4"/>
  <c r="E914" i="4"/>
  <c r="D914" i="4"/>
  <c r="C914" i="4"/>
  <c r="B914" i="4"/>
  <c r="J905" i="4"/>
  <c r="J904" i="4" s="1"/>
  <c r="I905" i="4"/>
  <c r="I904" i="4" s="1"/>
  <c r="G905" i="4"/>
  <c r="F905" i="4"/>
  <c r="E905" i="4"/>
  <c r="D905" i="4"/>
  <c r="C905" i="4"/>
  <c r="B905" i="4"/>
  <c r="J896" i="4"/>
  <c r="J895" i="4" s="1"/>
  <c r="I896" i="4"/>
  <c r="I895" i="4" s="1"/>
  <c r="G896" i="4"/>
  <c r="F896" i="4"/>
  <c r="E896" i="4"/>
  <c r="D896" i="4"/>
  <c r="C896" i="4"/>
  <c r="B896" i="4"/>
  <c r="J887" i="4"/>
  <c r="J886" i="4" s="1"/>
  <c r="I887" i="4"/>
  <c r="I886" i="4" s="1"/>
  <c r="G887" i="4"/>
  <c r="F887" i="4"/>
  <c r="E887" i="4"/>
  <c r="D887" i="4"/>
  <c r="C887" i="4"/>
  <c r="B887" i="4"/>
  <c r="J878" i="4"/>
  <c r="J877" i="4" s="1"/>
  <c r="I878" i="4"/>
  <c r="I877" i="4" s="1"/>
  <c r="G878" i="4"/>
  <c r="F878" i="4"/>
  <c r="E878" i="4"/>
  <c r="D878" i="4"/>
  <c r="C878" i="4"/>
  <c r="B878" i="4"/>
  <c r="J869" i="4"/>
  <c r="J868" i="4" s="1"/>
  <c r="I869" i="4"/>
  <c r="I868" i="4" s="1"/>
  <c r="G869" i="4"/>
  <c r="F869" i="4"/>
  <c r="E869" i="4"/>
  <c r="D869" i="4"/>
  <c r="C869" i="4"/>
  <c r="B869" i="4"/>
  <c r="J860" i="4"/>
  <c r="J859" i="4" s="1"/>
  <c r="I860" i="4"/>
  <c r="I859" i="4" s="1"/>
  <c r="G860" i="4"/>
  <c r="F860" i="4"/>
  <c r="E860" i="4"/>
  <c r="D860" i="4"/>
  <c r="C860" i="4"/>
  <c r="B860" i="4"/>
  <c r="J851" i="4"/>
  <c r="J850" i="4" s="1"/>
  <c r="I851" i="4"/>
  <c r="I850" i="4" s="1"/>
  <c r="G851" i="4"/>
  <c r="F851" i="4"/>
  <c r="E851" i="4"/>
  <c r="D851" i="4"/>
  <c r="C851" i="4"/>
  <c r="B851" i="4"/>
  <c r="J842" i="4"/>
  <c r="J841" i="4" s="1"/>
  <c r="I842" i="4"/>
  <c r="I841" i="4" s="1"/>
  <c r="G842" i="4"/>
  <c r="F842" i="4"/>
  <c r="E842" i="4"/>
  <c r="D842" i="4"/>
  <c r="C842" i="4"/>
  <c r="B842" i="4"/>
  <c r="J833" i="4"/>
  <c r="J832" i="4" s="1"/>
  <c r="I833" i="4"/>
  <c r="I832" i="4" s="1"/>
  <c r="G833" i="4"/>
  <c r="F833" i="4"/>
  <c r="E833" i="4"/>
  <c r="D833" i="4"/>
  <c r="C833" i="4"/>
  <c r="B833" i="4"/>
  <c r="J824" i="4"/>
  <c r="J823" i="4" s="1"/>
  <c r="I824" i="4"/>
  <c r="I823" i="4" s="1"/>
  <c r="G824" i="4"/>
  <c r="F824" i="4"/>
  <c r="E824" i="4"/>
  <c r="D824" i="4"/>
  <c r="C824" i="4"/>
  <c r="B824" i="4"/>
  <c r="J815" i="4"/>
  <c r="J814" i="4" s="1"/>
  <c r="I815" i="4"/>
  <c r="I814" i="4" s="1"/>
  <c r="G815" i="4"/>
  <c r="F815" i="4"/>
  <c r="E815" i="4"/>
  <c r="D815" i="4"/>
  <c r="C815" i="4"/>
  <c r="B815" i="4"/>
  <c r="J806" i="4"/>
  <c r="J805" i="4" s="1"/>
  <c r="I806" i="4"/>
  <c r="I805" i="4" s="1"/>
  <c r="G806" i="4"/>
  <c r="F806" i="4"/>
  <c r="E806" i="4"/>
  <c r="D806" i="4"/>
  <c r="C806" i="4"/>
  <c r="B806" i="4"/>
  <c r="J797" i="4"/>
  <c r="J796" i="4" s="1"/>
  <c r="I797" i="4"/>
  <c r="I796" i="4" s="1"/>
  <c r="G797" i="4"/>
  <c r="F797" i="4"/>
  <c r="E797" i="4"/>
  <c r="D797" i="4"/>
  <c r="C797" i="4"/>
  <c r="B797" i="4"/>
  <c r="J788" i="4"/>
  <c r="J787" i="4" s="1"/>
  <c r="I788" i="4"/>
  <c r="I787" i="4" s="1"/>
  <c r="G788" i="4"/>
  <c r="F788" i="4"/>
  <c r="E788" i="4"/>
  <c r="D788" i="4"/>
  <c r="C788" i="4"/>
  <c r="B788" i="4"/>
  <c r="J779" i="4"/>
  <c r="J778" i="4" s="1"/>
  <c r="I779" i="4"/>
  <c r="I778" i="4" s="1"/>
  <c r="G779" i="4"/>
  <c r="F779" i="4"/>
  <c r="E779" i="4"/>
  <c r="D779" i="4"/>
  <c r="C779" i="4"/>
  <c r="B779" i="4"/>
  <c r="J770" i="4"/>
  <c r="J769" i="4" s="1"/>
  <c r="I770" i="4"/>
  <c r="I769" i="4" s="1"/>
  <c r="G770" i="4"/>
  <c r="F770" i="4"/>
  <c r="E770" i="4"/>
  <c r="D770" i="4"/>
  <c r="C770" i="4"/>
  <c r="B770" i="4"/>
  <c r="J761" i="4"/>
  <c r="J760" i="4" s="1"/>
  <c r="I761" i="4"/>
  <c r="I760" i="4" s="1"/>
  <c r="G761" i="4"/>
  <c r="F761" i="4"/>
  <c r="E761" i="4"/>
  <c r="D761" i="4"/>
  <c r="C761" i="4"/>
  <c r="B761" i="4"/>
  <c r="J752" i="4"/>
  <c r="J751" i="4" s="1"/>
  <c r="I752" i="4"/>
  <c r="I751" i="4" s="1"/>
  <c r="G752" i="4"/>
  <c r="F752" i="4"/>
  <c r="E752" i="4"/>
  <c r="D752" i="4"/>
  <c r="C752" i="4"/>
  <c r="B752" i="4"/>
  <c r="J743" i="4"/>
  <c r="J742" i="4" s="1"/>
  <c r="I743" i="4"/>
  <c r="I742" i="4" s="1"/>
  <c r="G743" i="4"/>
  <c r="F743" i="4"/>
  <c r="E743" i="4"/>
  <c r="D743" i="4"/>
  <c r="C743" i="4"/>
  <c r="B743" i="4"/>
  <c r="J734" i="4"/>
  <c r="J733" i="4" s="1"/>
  <c r="I734" i="4"/>
  <c r="I733" i="4" s="1"/>
  <c r="G734" i="4"/>
  <c r="F734" i="4"/>
  <c r="E734" i="4"/>
  <c r="D734" i="4"/>
  <c r="C734" i="4"/>
  <c r="B734" i="4"/>
  <c r="J725" i="4"/>
  <c r="J724" i="4" s="1"/>
  <c r="I725" i="4"/>
  <c r="I724" i="4" s="1"/>
  <c r="G725" i="4"/>
  <c r="F725" i="4"/>
  <c r="E725" i="4"/>
  <c r="D725" i="4"/>
  <c r="C725" i="4"/>
  <c r="B725" i="4"/>
  <c r="J716" i="4"/>
  <c r="J715" i="4" s="1"/>
  <c r="I716" i="4"/>
  <c r="I715" i="4" s="1"/>
  <c r="G716" i="4"/>
  <c r="F716" i="4"/>
  <c r="E716" i="4"/>
  <c r="D716" i="4"/>
  <c r="C716" i="4"/>
  <c r="B716" i="4"/>
  <c r="J707" i="4"/>
  <c r="J706" i="4" s="1"/>
  <c r="I707" i="4"/>
  <c r="I706" i="4" s="1"/>
  <c r="G707" i="4"/>
  <c r="F707" i="4"/>
  <c r="E707" i="4"/>
  <c r="D707" i="4"/>
  <c r="C707" i="4"/>
  <c r="B707" i="4"/>
  <c r="J698" i="4"/>
  <c r="J697" i="4" s="1"/>
  <c r="I698" i="4"/>
  <c r="I697" i="4" s="1"/>
  <c r="G698" i="4"/>
  <c r="F698" i="4"/>
  <c r="E698" i="4"/>
  <c r="D698" i="4"/>
  <c r="C698" i="4"/>
  <c r="B698" i="4"/>
  <c r="J689" i="4"/>
  <c r="J688" i="4" s="1"/>
  <c r="I689" i="4"/>
  <c r="I688" i="4" s="1"/>
  <c r="G689" i="4"/>
  <c r="F689" i="4"/>
  <c r="E689" i="4"/>
  <c r="D689" i="4"/>
  <c r="C689" i="4"/>
  <c r="B689" i="4"/>
  <c r="J680" i="4"/>
  <c r="J679" i="4" s="1"/>
  <c r="I680" i="4"/>
  <c r="I679" i="4" s="1"/>
  <c r="G680" i="4"/>
  <c r="F680" i="4"/>
  <c r="E680" i="4"/>
  <c r="D680" i="4"/>
  <c r="C680" i="4"/>
  <c r="B680" i="4"/>
  <c r="J671" i="4"/>
  <c r="J670" i="4" s="1"/>
  <c r="I671" i="4"/>
  <c r="I670" i="4" s="1"/>
  <c r="G671" i="4"/>
  <c r="F671" i="4"/>
  <c r="E671" i="4"/>
  <c r="D671" i="4"/>
  <c r="C671" i="4"/>
  <c r="B671" i="4"/>
  <c r="J662" i="4"/>
  <c r="J661" i="4" s="1"/>
  <c r="I662" i="4"/>
  <c r="I661" i="4" s="1"/>
  <c r="G662" i="4"/>
  <c r="F662" i="4"/>
  <c r="E662" i="4"/>
  <c r="D662" i="4"/>
  <c r="C662" i="4"/>
  <c r="B662" i="4"/>
  <c r="J653" i="4"/>
  <c r="J652" i="4" s="1"/>
  <c r="I653" i="4"/>
  <c r="I652" i="4" s="1"/>
  <c r="G653" i="4"/>
  <c r="F653" i="4"/>
  <c r="E653" i="4"/>
  <c r="D653" i="4"/>
  <c r="C653" i="4"/>
  <c r="B653" i="4"/>
  <c r="J644" i="4"/>
  <c r="J643" i="4" s="1"/>
  <c r="I644" i="4"/>
  <c r="I643" i="4" s="1"/>
  <c r="G644" i="4"/>
  <c r="F644" i="4"/>
  <c r="E644" i="4"/>
  <c r="D644" i="4"/>
  <c r="C644" i="4"/>
  <c r="B644" i="4"/>
  <c r="J635" i="4"/>
  <c r="J634" i="4" s="1"/>
  <c r="I635" i="4"/>
  <c r="I634" i="4" s="1"/>
  <c r="G635" i="4"/>
  <c r="F635" i="4"/>
  <c r="E635" i="4"/>
  <c r="D635" i="4"/>
  <c r="C635" i="4"/>
  <c r="B635" i="4"/>
  <c r="J626" i="4"/>
  <c r="J625" i="4" s="1"/>
  <c r="I626" i="4"/>
  <c r="I625" i="4" s="1"/>
  <c r="G626" i="4"/>
  <c r="F626" i="4"/>
  <c r="E626" i="4"/>
  <c r="D626" i="4"/>
  <c r="C626" i="4"/>
  <c r="B626" i="4"/>
  <c r="J617" i="4"/>
  <c r="J616" i="4" s="1"/>
  <c r="I617" i="4"/>
  <c r="I616" i="4" s="1"/>
  <c r="G617" i="4"/>
  <c r="F617" i="4"/>
  <c r="E617" i="4"/>
  <c r="D617" i="4"/>
  <c r="C617" i="4"/>
  <c r="B617" i="4"/>
  <c r="J608" i="4"/>
  <c r="J607" i="4" s="1"/>
  <c r="I608" i="4"/>
  <c r="I607" i="4" s="1"/>
  <c r="G608" i="4"/>
  <c r="F608" i="4"/>
  <c r="E608" i="4"/>
  <c r="D608" i="4"/>
  <c r="C608" i="4"/>
  <c r="B608" i="4"/>
  <c r="J599" i="4"/>
  <c r="J598" i="4" s="1"/>
  <c r="I599" i="4"/>
  <c r="I598" i="4" s="1"/>
  <c r="G599" i="4"/>
  <c r="F599" i="4"/>
  <c r="E599" i="4"/>
  <c r="D599" i="4"/>
  <c r="C599" i="4"/>
  <c r="B599" i="4"/>
  <c r="J590" i="4"/>
  <c r="J589" i="4" s="1"/>
  <c r="I590" i="4"/>
  <c r="I589" i="4" s="1"/>
  <c r="G590" i="4"/>
  <c r="F590" i="4"/>
  <c r="E590" i="4"/>
  <c r="D590" i="4"/>
  <c r="C590" i="4"/>
  <c r="B590" i="4"/>
  <c r="J581" i="4"/>
  <c r="J580" i="4" s="1"/>
  <c r="I581" i="4"/>
  <c r="I580" i="4" s="1"/>
  <c r="G581" i="4"/>
  <c r="F581" i="4"/>
  <c r="E581" i="4"/>
  <c r="D581" i="4"/>
  <c r="C581" i="4"/>
  <c r="B581" i="4"/>
  <c r="J572" i="4"/>
  <c r="J571" i="4" s="1"/>
  <c r="I572" i="4"/>
  <c r="I571" i="4" s="1"/>
  <c r="G572" i="4"/>
  <c r="F572" i="4"/>
  <c r="E572" i="4"/>
  <c r="D572" i="4"/>
  <c r="C572" i="4"/>
  <c r="B572" i="4"/>
  <c r="J563" i="4"/>
  <c r="J562" i="4" s="1"/>
  <c r="I563" i="4"/>
  <c r="I562" i="4" s="1"/>
  <c r="G563" i="4"/>
  <c r="F563" i="4"/>
  <c r="E563" i="4"/>
  <c r="D563" i="4"/>
  <c r="C563" i="4"/>
  <c r="B563" i="4"/>
  <c r="J554" i="4"/>
  <c r="J553" i="4" s="1"/>
  <c r="I554" i="4"/>
  <c r="I553" i="4" s="1"/>
  <c r="G554" i="4"/>
  <c r="F554" i="4"/>
  <c r="E554" i="4"/>
  <c r="D554" i="4"/>
  <c r="C554" i="4"/>
  <c r="B554" i="4"/>
  <c r="J545" i="4"/>
  <c r="J544" i="4" s="1"/>
  <c r="I545" i="4"/>
  <c r="I544" i="4" s="1"/>
  <c r="G545" i="4"/>
  <c r="F545" i="4"/>
  <c r="E545" i="4"/>
  <c r="D545" i="4"/>
  <c r="C545" i="4"/>
  <c r="B545" i="4"/>
  <c r="J536" i="4"/>
  <c r="J535" i="4" s="1"/>
  <c r="I536" i="4"/>
  <c r="I535" i="4" s="1"/>
  <c r="G536" i="4"/>
  <c r="F536" i="4"/>
  <c r="E536" i="4"/>
  <c r="D536" i="4"/>
  <c r="C536" i="4"/>
  <c r="B536" i="4"/>
  <c r="J527" i="4"/>
  <c r="J526" i="4" s="1"/>
  <c r="I527" i="4"/>
  <c r="I526" i="4" s="1"/>
  <c r="G527" i="4"/>
  <c r="F527" i="4"/>
  <c r="E527" i="4"/>
  <c r="D527" i="4"/>
  <c r="C527" i="4"/>
  <c r="B527" i="4"/>
  <c r="J518" i="4"/>
  <c r="J517" i="4" s="1"/>
  <c r="I518" i="4"/>
  <c r="I517" i="4" s="1"/>
  <c r="G518" i="4"/>
  <c r="F518" i="4"/>
  <c r="E518" i="4"/>
  <c r="D518" i="4"/>
  <c r="C518" i="4"/>
  <c r="B518" i="4"/>
  <c r="J509" i="4"/>
  <c r="J508" i="4" s="1"/>
  <c r="I509" i="4"/>
  <c r="I508" i="4" s="1"/>
  <c r="G509" i="4"/>
  <c r="F509" i="4"/>
  <c r="E509" i="4"/>
  <c r="D509" i="4"/>
  <c r="C509" i="4"/>
  <c r="B509" i="4"/>
  <c r="J500" i="4"/>
  <c r="J499" i="4" s="1"/>
  <c r="I500" i="4"/>
  <c r="I499" i="4" s="1"/>
  <c r="G500" i="4"/>
  <c r="F500" i="4"/>
  <c r="E500" i="4"/>
  <c r="D500" i="4"/>
  <c r="C500" i="4"/>
  <c r="B500" i="4"/>
  <c r="J491" i="4"/>
  <c r="J490" i="4" s="1"/>
  <c r="I491" i="4"/>
  <c r="I490" i="4" s="1"/>
  <c r="G491" i="4"/>
  <c r="F491" i="4"/>
  <c r="E491" i="4"/>
  <c r="D491" i="4"/>
  <c r="C491" i="4"/>
  <c r="B491" i="4"/>
  <c r="J482" i="4"/>
  <c r="J481" i="4" s="1"/>
  <c r="I482" i="4"/>
  <c r="I481" i="4" s="1"/>
  <c r="G482" i="4"/>
  <c r="F482" i="4"/>
  <c r="E482" i="4"/>
  <c r="D482" i="4"/>
  <c r="C482" i="4"/>
  <c r="B482" i="4"/>
  <c r="J473" i="4"/>
  <c r="J472" i="4" s="1"/>
  <c r="I473" i="4"/>
  <c r="I472" i="4" s="1"/>
  <c r="G473" i="4"/>
  <c r="F473" i="4"/>
  <c r="E473" i="4"/>
  <c r="D473" i="4"/>
  <c r="C473" i="4"/>
  <c r="B473" i="4"/>
  <c r="J464" i="4"/>
  <c r="J463" i="4" s="1"/>
  <c r="I464" i="4"/>
  <c r="I463" i="4" s="1"/>
  <c r="G464" i="4"/>
  <c r="F464" i="4"/>
  <c r="E464" i="4"/>
  <c r="D464" i="4"/>
  <c r="C464" i="4"/>
  <c r="B464" i="4"/>
  <c r="J455" i="4"/>
  <c r="J454" i="4" s="1"/>
  <c r="I455" i="4"/>
  <c r="I454" i="4" s="1"/>
  <c r="G455" i="4"/>
  <c r="F455" i="4"/>
  <c r="E455" i="4"/>
  <c r="D455" i="4"/>
  <c r="C455" i="4"/>
  <c r="B455" i="4"/>
  <c r="J446" i="4"/>
  <c r="J445" i="4" s="1"/>
  <c r="I446" i="4"/>
  <c r="I445" i="4" s="1"/>
  <c r="G446" i="4"/>
  <c r="F446" i="4"/>
  <c r="E446" i="4"/>
  <c r="D446" i="4"/>
  <c r="C446" i="4"/>
  <c r="B446" i="4"/>
  <c r="J437" i="4"/>
  <c r="J436" i="4" s="1"/>
  <c r="I437" i="4"/>
  <c r="I436" i="4" s="1"/>
  <c r="G437" i="4"/>
  <c r="F437" i="4"/>
  <c r="E437" i="4"/>
  <c r="D437" i="4"/>
  <c r="C437" i="4"/>
  <c r="B437" i="4"/>
  <c r="J428" i="4"/>
  <c r="J427" i="4" s="1"/>
  <c r="I428" i="4"/>
  <c r="I427" i="4" s="1"/>
  <c r="G428" i="4"/>
  <c r="F428" i="4"/>
  <c r="E428" i="4"/>
  <c r="D428" i="4"/>
  <c r="C428" i="4"/>
  <c r="B428" i="4"/>
  <c r="J419" i="4"/>
  <c r="J418" i="4" s="1"/>
  <c r="I419" i="4"/>
  <c r="I418" i="4" s="1"/>
  <c r="G419" i="4"/>
  <c r="F419" i="4"/>
  <c r="E419" i="4"/>
  <c r="D419" i="4"/>
  <c r="C419" i="4"/>
  <c r="B419" i="4"/>
  <c r="J410" i="4"/>
  <c r="J409" i="4" s="1"/>
  <c r="I410" i="4"/>
  <c r="I409" i="4" s="1"/>
  <c r="G410" i="4"/>
  <c r="F410" i="4"/>
  <c r="E410" i="4"/>
  <c r="D410" i="4"/>
  <c r="C410" i="4"/>
  <c r="B410" i="4"/>
  <c r="J401" i="4"/>
  <c r="J400" i="4" s="1"/>
  <c r="I401" i="4"/>
  <c r="I400" i="4" s="1"/>
  <c r="G401" i="4"/>
  <c r="F401" i="4"/>
  <c r="E401" i="4"/>
  <c r="D401" i="4"/>
  <c r="C401" i="4"/>
  <c r="B401" i="4"/>
  <c r="J392" i="4"/>
  <c r="J391" i="4" s="1"/>
  <c r="I392" i="4"/>
  <c r="I391" i="4" s="1"/>
  <c r="G392" i="4"/>
  <c r="F392" i="4"/>
  <c r="E392" i="4"/>
  <c r="D392" i="4"/>
  <c r="C392" i="4"/>
  <c r="B392" i="4"/>
  <c r="J383" i="4"/>
  <c r="J382" i="4" s="1"/>
  <c r="I383" i="4"/>
  <c r="I382" i="4" s="1"/>
  <c r="G383" i="4"/>
  <c r="F383" i="4"/>
  <c r="E383" i="4"/>
  <c r="D383" i="4"/>
  <c r="C383" i="4"/>
  <c r="B383" i="4"/>
  <c r="J374" i="4"/>
  <c r="J373" i="4" s="1"/>
  <c r="I374" i="4"/>
  <c r="I373" i="4" s="1"/>
  <c r="G374" i="4"/>
  <c r="F374" i="4"/>
  <c r="E374" i="4"/>
  <c r="D374" i="4"/>
  <c r="C374" i="4"/>
  <c r="B374" i="4"/>
  <c r="J365" i="4"/>
  <c r="J364" i="4" s="1"/>
  <c r="I365" i="4"/>
  <c r="I364" i="4" s="1"/>
  <c r="G365" i="4"/>
  <c r="F365" i="4"/>
  <c r="E365" i="4"/>
  <c r="D365" i="4"/>
  <c r="C365" i="4"/>
  <c r="B365" i="4"/>
  <c r="J356" i="4"/>
  <c r="J355" i="4" s="1"/>
  <c r="I356" i="4"/>
  <c r="I355" i="4" s="1"/>
  <c r="G356" i="4"/>
  <c r="F356" i="4"/>
  <c r="E356" i="4"/>
  <c r="D356" i="4"/>
  <c r="C356" i="4"/>
  <c r="B356" i="4"/>
  <c r="J347" i="4"/>
  <c r="J346" i="4" s="1"/>
  <c r="I347" i="4"/>
  <c r="I346" i="4" s="1"/>
  <c r="G347" i="4"/>
  <c r="F347" i="4"/>
  <c r="E347" i="4"/>
  <c r="D347" i="4"/>
  <c r="C347" i="4"/>
  <c r="B347" i="4"/>
  <c r="J338" i="4"/>
  <c r="J337" i="4" s="1"/>
  <c r="I338" i="4"/>
  <c r="I337" i="4" s="1"/>
  <c r="G338" i="4"/>
  <c r="F338" i="4"/>
  <c r="E338" i="4"/>
  <c r="D338" i="4"/>
  <c r="C338" i="4"/>
  <c r="B338" i="4"/>
  <c r="I329" i="4"/>
  <c r="I328" i="4" s="1"/>
  <c r="G329" i="4"/>
  <c r="F329" i="4"/>
  <c r="E329" i="4"/>
  <c r="D329" i="4"/>
  <c r="C329" i="4"/>
  <c r="B329" i="4"/>
  <c r="J320" i="4"/>
  <c r="J319" i="4" s="1"/>
  <c r="I320" i="4"/>
  <c r="I319" i="4" s="1"/>
  <c r="G320" i="4"/>
  <c r="F320" i="4"/>
  <c r="E320" i="4"/>
  <c r="D320" i="4"/>
  <c r="C320" i="4"/>
  <c r="B320" i="4"/>
  <c r="J311" i="4"/>
  <c r="J310" i="4" s="1"/>
  <c r="I311" i="4"/>
  <c r="I310" i="4" s="1"/>
  <c r="G311" i="4"/>
  <c r="F311" i="4"/>
  <c r="E311" i="4"/>
  <c r="D311" i="4"/>
  <c r="C311" i="4"/>
  <c r="B311" i="4"/>
  <c r="J302" i="4"/>
  <c r="J301" i="4" s="1"/>
  <c r="I302" i="4"/>
  <c r="I301" i="4" s="1"/>
  <c r="G302" i="4"/>
  <c r="F302" i="4"/>
  <c r="E302" i="4"/>
  <c r="D302" i="4"/>
  <c r="C302" i="4"/>
  <c r="B302" i="4"/>
  <c r="J293" i="4"/>
  <c r="J292" i="4" s="1"/>
  <c r="I293" i="4"/>
  <c r="I292" i="4" s="1"/>
  <c r="G293" i="4"/>
  <c r="F293" i="4"/>
  <c r="E293" i="4"/>
  <c r="D293" i="4"/>
  <c r="C293" i="4"/>
  <c r="B293" i="4"/>
  <c r="J284" i="4"/>
  <c r="J283" i="4" s="1"/>
  <c r="I284" i="4"/>
  <c r="I283" i="4" s="1"/>
  <c r="G284" i="4"/>
  <c r="F284" i="4"/>
  <c r="E284" i="4"/>
  <c r="D284" i="4"/>
  <c r="C284" i="4"/>
  <c r="B284" i="4"/>
  <c r="J275" i="4"/>
  <c r="J274" i="4" s="1"/>
  <c r="I275" i="4"/>
  <c r="I274" i="4" s="1"/>
  <c r="G275" i="4"/>
  <c r="F275" i="4"/>
  <c r="E275" i="4"/>
  <c r="D275" i="4"/>
  <c r="C275" i="4"/>
  <c r="B275" i="4"/>
  <c r="J266" i="4"/>
  <c r="J265" i="4" s="1"/>
  <c r="I266" i="4"/>
  <c r="I265" i="4" s="1"/>
  <c r="G266" i="4"/>
  <c r="F266" i="4"/>
  <c r="E266" i="4"/>
  <c r="D266" i="4"/>
  <c r="C266" i="4"/>
  <c r="B266" i="4"/>
  <c r="J257" i="4"/>
  <c r="J256" i="4" s="1"/>
  <c r="I257" i="4"/>
  <c r="I256" i="4" s="1"/>
  <c r="G257" i="4"/>
  <c r="F257" i="4"/>
  <c r="E257" i="4"/>
  <c r="D257" i="4"/>
  <c r="C257" i="4"/>
  <c r="B257" i="4"/>
  <c r="I248" i="4"/>
  <c r="I247" i="4" s="1"/>
  <c r="G248" i="4"/>
  <c r="F248" i="4"/>
  <c r="E248" i="4"/>
  <c r="D248" i="4"/>
  <c r="C248" i="4"/>
  <c r="B248" i="4"/>
  <c r="J239" i="4"/>
  <c r="J238" i="4" s="1"/>
  <c r="I239" i="4"/>
  <c r="I238" i="4" s="1"/>
  <c r="G239" i="4"/>
  <c r="F239" i="4"/>
  <c r="E239" i="4"/>
  <c r="D239" i="4"/>
  <c r="C239" i="4"/>
  <c r="B239" i="4"/>
  <c r="J230" i="4"/>
  <c r="J229" i="4" s="1"/>
  <c r="I230" i="4"/>
  <c r="I229" i="4" s="1"/>
  <c r="G230" i="4"/>
  <c r="F230" i="4"/>
  <c r="E230" i="4"/>
  <c r="D230" i="4"/>
  <c r="C230" i="4"/>
  <c r="B230" i="4"/>
  <c r="J221" i="4"/>
  <c r="J220" i="4" s="1"/>
  <c r="I221" i="4"/>
  <c r="I220" i="4" s="1"/>
  <c r="G221" i="4"/>
  <c r="F221" i="4"/>
  <c r="E221" i="4"/>
  <c r="D221" i="4"/>
  <c r="C221" i="4"/>
  <c r="B221" i="4"/>
  <c r="J212" i="4"/>
  <c r="J211" i="4" s="1"/>
  <c r="I212" i="4"/>
  <c r="I211" i="4" s="1"/>
  <c r="G212" i="4"/>
  <c r="F212" i="4"/>
  <c r="E212" i="4"/>
  <c r="D212" i="4"/>
  <c r="C212" i="4"/>
  <c r="B212" i="4"/>
  <c r="J203" i="4"/>
  <c r="J202" i="4" s="1"/>
  <c r="I203" i="4"/>
  <c r="I202" i="4" s="1"/>
  <c r="G203" i="4"/>
  <c r="F203" i="4"/>
  <c r="E203" i="4"/>
  <c r="D203" i="4"/>
  <c r="C203" i="4"/>
  <c r="B203" i="4"/>
  <c r="I194" i="4"/>
  <c r="I193" i="4" s="1"/>
  <c r="G194" i="4"/>
  <c r="F194" i="4"/>
  <c r="E194" i="4"/>
  <c r="D194" i="4"/>
  <c r="C194" i="4"/>
  <c r="B194" i="4"/>
  <c r="I185" i="4"/>
  <c r="I184" i="4" s="1"/>
  <c r="G185" i="4"/>
  <c r="F185" i="4"/>
  <c r="E185" i="4"/>
  <c r="D185" i="4"/>
  <c r="C185" i="4"/>
  <c r="B185" i="4"/>
  <c r="I176" i="4"/>
  <c r="I175" i="4" s="1"/>
  <c r="G176" i="4"/>
  <c r="F176" i="4"/>
  <c r="E176" i="4"/>
  <c r="D176" i="4"/>
  <c r="C176" i="4"/>
  <c r="B176" i="4"/>
  <c r="I167" i="4"/>
  <c r="I166" i="4" s="1"/>
  <c r="G167" i="4"/>
  <c r="F167" i="4"/>
  <c r="E167" i="4"/>
  <c r="D167" i="4"/>
  <c r="C167" i="4"/>
  <c r="B167" i="4"/>
  <c r="I158" i="4"/>
  <c r="I157" i="4" s="1"/>
  <c r="G158" i="4"/>
  <c r="F158" i="4"/>
  <c r="E158" i="4"/>
  <c r="D158" i="4"/>
  <c r="C158" i="4"/>
  <c r="B158" i="4"/>
  <c r="I149" i="4"/>
  <c r="I148" i="4" s="1"/>
  <c r="G149" i="4"/>
  <c r="F149" i="4"/>
  <c r="E149" i="4"/>
  <c r="D149" i="4"/>
  <c r="C149" i="4"/>
  <c r="B149" i="4"/>
  <c r="I140" i="4"/>
  <c r="I139" i="4" s="1"/>
  <c r="G140" i="4"/>
  <c r="F140" i="4"/>
  <c r="E140" i="4"/>
  <c r="D140" i="4"/>
  <c r="C140" i="4"/>
  <c r="B140" i="4"/>
  <c r="I131" i="4"/>
  <c r="I130" i="4" s="1"/>
  <c r="G131" i="4"/>
  <c r="F131" i="4"/>
  <c r="E131" i="4"/>
  <c r="D131" i="4"/>
  <c r="C131" i="4"/>
  <c r="B131" i="4"/>
  <c r="I122" i="4"/>
  <c r="I121" i="4" s="1"/>
  <c r="G122" i="4"/>
  <c r="F122" i="4"/>
  <c r="E122" i="4"/>
  <c r="D122" i="4"/>
  <c r="C122" i="4"/>
  <c r="B122" i="4"/>
  <c r="I113" i="4"/>
  <c r="I112" i="4" s="1"/>
  <c r="G113" i="4"/>
  <c r="F113" i="4"/>
  <c r="E113" i="4"/>
  <c r="D113" i="4"/>
  <c r="C113" i="4"/>
  <c r="B113" i="4"/>
  <c r="I104" i="4"/>
  <c r="I103" i="4" s="1"/>
  <c r="G104" i="4"/>
  <c r="F104" i="4"/>
  <c r="E104" i="4"/>
  <c r="D104" i="4"/>
  <c r="C104" i="4"/>
  <c r="B104" i="4"/>
  <c r="I95" i="4"/>
  <c r="I94" i="4" s="1"/>
  <c r="G95" i="4"/>
  <c r="F95" i="4"/>
  <c r="E95" i="4"/>
  <c r="D95" i="4"/>
  <c r="C95" i="4"/>
  <c r="B95" i="4"/>
  <c r="I86" i="4"/>
  <c r="I85" i="4" s="1"/>
  <c r="G86" i="4"/>
  <c r="F86" i="4"/>
  <c r="E86" i="4"/>
  <c r="D86" i="4"/>
  <c r="C86" i="4"/>
  <c r="B86" i="4"/>
  <c r="I77" i="4"/>
  <c r="I76" i="4" s="1"/>
  <c r="G77" i="4"/>
  <c r="F77" i="4"/>
  <c r="E77" i="4"/>
  <c r="D77" i="4"/>
  <c r="C77" i="4"/>
  <c r="B77" i="4"/>
  <c r="I68" i="4"/>
  <c r="I67" i="4" s="1"/>
  <c r="G68" i="4"/>
  <c r="F68" i="4"/>
  <c r="E68" i="4"/>
  <c r="D68" i="4"/>
  <c r="C68" i="4"/>
  <c r="B68" i="4"/>
  <c r="I59" i="4"/>
  <c r="I58" i="4" s="1"/>
  <c r="G59" i="4"/>
  <c r="F59" i="4"/>
  <c r="E59" i="4"/>
  <c r="D59" i="4"/>
  <c r="C59" i="4"/>
  <c r="B59" i="4"/>
  <c r="I50" i="4"/>
  <c r="I49" i="4" s="1"/>
  <c r="G50" i="4"/>
  <c r="F50" i="4"/>
  <c r="E50" i="4"/>
  <c r="D50" i="4"/>
  <c r="C50" i="4"/>
  <c r="B50" i="4"/>
  <c r="C41" i="4"/>
  <c r="E41" i="4"/>
  <c r="K915" i="5"/>
  <c r="K914" i="5"/>
  <c r="K913" i="5"/>
  <c r="K912" i="5"/>
  <c r="K911" i="5"/>
  <c r="K910" i="5"/>
  <c r="K909" i="5"/>
  <c r="F908" i="5"/>
  <c r="F907" i="5"/>
  <c r="K906" i="5"/>
  <c r="K905" i="5"/>
  <c r="K904" i="5"/>
  <c r="K903" i="5"/>
  <c r="K902" i="5"/>
  <c r="K901" i="5"/>
  <c r="K900" i="5"/>
  <c r="F899" i="5"/>
  <c r="F898" i="5"/>
  <c r="K897" i="5"/>
  <c r="K896" i="5"/>
  <c r="K895" i="5"/>
  <c r="K894" i="5"/>
  <c r="K893" i="5"/>
  <c r="K892" i="5"/>
  <c r="K891" i="5"/>
  <c r="F890" i="5"/>
  <c r="F889" i="5"/>
  <c r="K888" i="5"/>
  <c r="K887" i="5"/>
  <c r="K886" i="5"/>
  <c r="K885" i="5"/>
  <c r="K884" i="5"/>
  <c r="K883" i="5"/>
  <c r="K882" i="5"/>
  <c r="F881" i="5"/>
  <c r="F880" i="5"/>
  <c r="K879" i="5"/>
  <c r="K878" i="5"/>
  <c r="K877" i="5"/>
  <c r="K876" i="5"/>
  <c r="K875" i="5"/>
  <c r="K874" i="5"/>
  <c r="K873" i="5"/>
  <c r="F872" i="5"/>
  <c r="F871" i="5"/>
  <c r="K870" i="5"/>
  <c r="K869" i="5"/>
  <c r="K868" i="5"/>
  <c r="K867" i="5"/>
  <c r="K866" i="5"/>
  <c r="K865" i="5"/>
  <c r="K864" i="5"/>
  <c r="F863" i="5"/>
  <c r="F862" i="5"/>
  <c r="K861" i="5"/>
  <c r="K860" i="5"/>
  <c r="K859" i="5"/>
  <c r="K858" i="5"/>
  <c r="K857" i="5"/>
  <c r="K856" i="5"/>
  <c r="K855" i="5"/>
  <c r="F854" i="5"/>
  <c r="F853" i="5"/>
  <c r="K852" i="5"/>
  <c r="K851" i="5"/>
  <c r="K850" i="5"/>
  <c r="K849" i="5"/>
  <c r="K848" i="5"/>
  <c r="K847" i="5"/>
  <c r="K846" i="5"/>
  <c r="F845" i="5"/>
  <c r="F844" i="5"/>
  <c r="K843" i="5"/>
  <c r="K842" i="5"/>
  <c r="K841" i="5"/>
  <c r="K840" i="5"/>
  <c r="K839" i="5"/>
  <c r="K838" i="5"/>
  <c r="K837" i="5"/>
  <c r="E856" i="4"/>
  <c r="F836" i="5"/>
  <c r="F835" i="5"/>
  <c r="K834" i="5"/>
  <c r="K833" i="5"/>
  <c r="K832" i="5"/>
  <c r="K831" i="5"/>
  <c r="K830" i="5"/>
  <c r="K829" i="5"/>
  <c r="K828" i="5"/>
  <c r="F827" i="5"/>
  <c r="F826" i="5"/>
  <c r="K825" i="5"/>
  <c r="K824" i="5"/>
  <c r="K823" i="5"/>
  <c r="K822" i="5"/>
  <c r="K821" i="5"/>
  <c r="K820" i="5"/>
  <c r="K819" i="5"/>
  <c r="F818" i="5"/>
  <c r="F817" i="5"/>
  <c r="K816" i="5"/>
  <c r="K815" i="5"/>
  <c r="K814" i="5"/>
  <c r="K813" i="5"/>
  <c r="K812" i="5"/>
  <c r="K811" i="5"/>
  <c r="K810" i="5"/>
  <c r="G808" i="5"/>
  <c r="F809" i="5"/>
  <c r="F808" i="5"/>
  <c r="K807" i="5"/>
  <c r="K806" i="5"/>
  <c r="K805" i="5"/>
  <c r="K804" i="5"/>
  <c r="K803" i="5"/>
  <c r="K802" i="5"/>
  <c r="K801" i="5"/>
  <c r="F800" i="5"/>
  <c r="F799" i="5"/>
  <c r="K798" i="5"/>
  <c r="K797" i="5"/>
  <c r="K796" i="5"/>
  <c r="K795" i="5"/>
  <c r="K794" i="5"/>
  <c r="K793" i="5"/>
  <c r="K792" i="5"/>
  <c r="F791" i="5"/>
  <c r="F790" i="5"/>
  <c r="K789" i="5"/>
  <c r="K788" i="5"/>
  <c r="K787" i="5"/>
  <c r="K786" i="5"/>
  <c r="K785" i="5"/>
  <c r="K784" i="5"/>
  <c r="K783" i="5"/>
  <c r="F782" i="5"/>
  <c r="F781" i="5"/>
  <c r="K780" i="5"/>
  <c r="K779" i="5"/>
  <c r="K778" i="5"/>
  <c r="K777" i="5"/>
  <c r="K776" i="5"/>
  <c r="K775" i="5"/>
  <c r="K774" i="5"/>
  <c r="F773" i="5"/>
  <c r="F772" i="5"/>
  <c r="K771" i="5"/>
  <c r="K770" i="5"/>
  <c r="K769" i="5"/>
  <c r="K768" i="5"/>
  <c r="K767" i="5"/>
  <c r="K766" i="5"/>
  <c r="K765" i="5"/>
  <c r="F764" i="5"/>
  <c r="F763" i="5"/>
  <c r="K762" i="5"/>
  <c r="K761" i="5"/>
  <c r="K760" i="5"/>
  <c r="K759" i="5"/>
  <c r="K758" i="5"/>
  <c r="K757" i="5"/>
  <c r="K756" i="5"/>
  <c r="F755" i="5"/>
  <c r="F754" i="5"/>
  <c r="K753" i="5"/>
  <c r="K752" i="5"/>
  <c r="K751" i="5"/>
  <c r="K750" i="5"/>
  <c r="K749" i="5"/>
  <c r="K748" i="5"/>
  <c r="K747" i="5"/>
  <c r="F746" i="5"/>
  <c r="F745" i="5"/>
  <c r="K744" i="5"/>
  <c r="K743" i="5"/>
  <c r="K742" i="5"/>
  <c r="K741" i="5"/>
  <c r="K740" i="5"/>
  <c r="K739" i="5"/>
  <c r="K738" i="5"/>
  <c r="G736" i="5"/>
  <c r="F737" i="5"/>
  <c r="F736" i="5"/>
  <c r="K735" i="5"/>
  <c r="K734" i="5"/>
  <c r="K733" i="5"/>
  <c r="K732" i="5"/>
  <c r="K731" i="5"/>
  <c r="K730" i="5"/>
  <c r="K729" i="5"/>
  <c r="F728" i="5"/>
  <c r="F727" i="5"/>
  <c r="K726" i="5"/>
  <c r="K725" i="5"/>
  <c r="K724" i="5"/>
  <c r="K723" i="5"/>
  <c r="K722" i="5"/>
  <c r="K721" i="5"/>
  <c r="K720" i="5"/>
  <c r="F719" i="5"/>
  <c r="F718" i="5"/>
  <c r="K717" i="5"/>
  <c r="K716" i="5"/>
  <c r="K715" i="5"/>
  <c r="K714" i="5"/>
  <c r="K713" i="5"/>
  <c r="K712" i="5"/>
  <c r="K711" i="5"/>
  <c r="F710" i="5"/>
  <c r="F709" i="5"/>
  <c r="K708" i="5"/>
  <c r="K707" i="5"/>
  <c r="K706" i="5"/>
  <c r="K705" i="5"/>
  <c r="K704" i="5"/>
  <c r="K703" i="5"/>
  <c r="K702" i="5"/>
  <c r="F701" i="5"/>
  <c r="F700" i="5"/>
  <c r="K699" i="5"/>
  <c r="K698" i="5"/>
  <c r="K697" i="5"/>
  <c r="K696" i="5"/>
  <c r="K695" i="5"/>
  <c r="K694" i="5"/>
  <c r="K693" i="5"/>
  <c r="F692" i="5"/>
  <c r="F691" i="5"/>
  <c r="K690" i="5"/>
  <c r="K689" i="5"/>
  <c r="K688" i="5"/>
  <c r="K687" i="5"/>
  <c r="K686" i="5"/>
  <c r="K685" i="5"/>
  <c r="K684" i="5"/>
  <c r="F683" i="5"/>
  <c r="F682" i="5"/>
  <c r="K681" i="5"/>
  <c r="K680" i="5"/>
  <c r="K679" i="5"/>
  <c r="K678" i="5"/>
  <c r="K677" i="5"/>
  <c r="K676" i="5"/>
  <c r="K675" i="5"/>
  <c r="F674" i="5"/>
  <c r="F673" i="5"/>
  <c r="K672" i="5"/>
  <c r="K671" i="5"/>
  <c r="K670" i="5"/>
  <c r="K669" i="5"/>
  <c r="K668" i="5"/>
  <c r="K667" i="5"/>
  <c r="K666" i="5"/>
  <c r="F665" i="5"/>
  <c r="F664" i="5"/>
  <c r="K663" i="5"/>
  <c r="K662" i="5"/>
  <c r="K661" i="5"/>
  <c r="K660" i="5"/>
  <c r="K659" i="5"/>
  <c r="K658" i="5"/>
  <c r="K657" i="5"/>
  <c r="I672" i="4"/>
  <c r="F656" i="5"/>
  <c r="F655" i="5"/>
  <c r="K654" i="5"/>
  <c r="K653" i="5"/>
  <c r="K652" i="5"/>
  <c r="K651" i="5"/>
  <c r="K650" i="5"/>
  <c r="K649" i="5"/>
  <c r="K648" i="5"/>
  <c r="F647" i="5"/>
  <c r="F646" i="5"/>
  <c r="K645" i="5"/>
  <c r="K644" i="5"/>
  <c r="K643" i="5"/>
  <c r="K642" i="5"/>
  <c r="K641" i="5"/>
  <c r="K640" i="5"/>
  <c r="K639" i="5"/>
  <c r="F638" i="5"/>
  <c r="F637" i="5"/>
  <c r="K636" i="5"/>
  <c r="K635" i="5"/>
  <c r="K634" i="5"/>
  <c r="K633" i="5"/>
  <c r="K632" i="5"/>
  <c r="K631" i="5"/>
  <c r="K630" i="5"/>
  <c r="F629" i="5"/>
  <c r="F628" i="5"/>
  <c r="K627" i="5"/>
  <c r="K626" i="5"/>
  <c r="K625" i="5"/>
  <c r="K624" i="5"/>
  <c r="K623" i="5"/>
  <c r="K622" i="5"/>
  <c r="K621" i="5"/>
  <c r="F620" i="5"/>
  <c r="F619" i="5"/>
  <c r="K618" i="5"/>
  <c r="K617" i="5"/>
  <c r="K616" i="5"/>
  <c r="K615" i="5"/>
  <c r="K614" i="5"/>
  <c r="K613" i="5"/>
  <c r="K612" i="5"/>
  <c r="F611" i="5"/>
  <c r="F610" i="5"/>
  <c r="K609" i="5"/>
  <c r="K608" i="5"/>
  <c r="K607" i="5"/>
  <c r="K606" i="5"/>
  <c r="K605" i="5"/>
  <c r="K604" i="5"/>
  <c r="K603" i="5"/>
  <c r="F602" i="5"/>
  <c r="F601" i="5"/>
  <c r="K600" i="5"/>
  <c r="K599" i="5"/>
  <c r="K598" i="5"/>
  <c r="K597" i="5"/>
  <c r="K596" i="5"/>
  <c r="K595" i="5"/>
  <c r="K594" i="5"/>
  <c r="G592" i="5"/>
  <c r="F593" i="5"/>
  <c r="F592" i="5"/>
  <c r="K591" i="5"/>
  <c r="K590" i="5"/>
  <c r="K589" i="5"/>
  <c r="K588" i="5"/>
  <c r="K587" i="5"/>
  <c r="K586" i="5"/>
  <c r="K585" i="5"/>
  <c r="F584" i="5"/>
  <c r="F583" i="5"/>
  <c r="K582" i="5"/>
  <c r="K581" i="5"/>
  <c r="K580" i="5"/>
  <c r="K579" i="5"/>
  <c r="K578" i="5"/>
  <c r="K577" i="5"/>
  <c r="K576" i="5"/>
  <c r="F575" i="5"/>
  <c r="F574" i="5"/>
  <c r="K573" i="5"/>
  <c r="K572" i="5"/>
  <c r="K571" i="5"/>
  <c r="K570" i="5"/>
  <c r="K569" i="5"/>
  <c r="K568" i="5"/>
  <c r="K567" i="5"/>
  <c r="F566" i="5"/>
  <c r="F565" i="5"/>
  <c r="K564" i="5"/>
  <c r="K563" i="5"/>
  <c r="K562" i="5"/>
  <c r="K561" i="5"/>
  <c r="K560" i="5"/>
  <c r="K559" i="5"/>
  <c r="K558" i="5"/>
  <c r="F557" i="5"/>
  <c r="F556" i="5"/>
  <c r="K555" i="5"/>
  <c r="K554" i="5"/>
  <c r="K553" i="5"/>
  <c r="K552" i="5"/>
  <c r="K551" i="5"/>
  <c r="K550" i="5"/>
  <c r="K549" i="5"/>
  <c r="F548" i="5"/>
  <c r="F547" i="5"/>
  <c r="K546" i="5"/>
  <c r="K545" i="5"/>
  <c r="K544" i="5"/>
  <c r="K543" i="5"/>
  <c r="K542" i="5"/>
  <c r="K541" i="5"/>
  <c r="K540" i="5"/>
  <c r="F539" i="5"/>
  <c r="F538" i="5"/>
  <c r="K537" i="5"/>
  <c r="K536" i="5"/>
  <c r="K535" i="5"/>
  <c r="K534" i="5"/>
  <c r="K533" i="5"/>
  <c r="K532" i="5"/>
  <c r="K531" i="5"/>
  <c r="F530" i="5"/>
  <c r="F529" i="5"/>
  <c r="K528" i="5"/>
  <c r="K527" i="5"/>
  <c r="K526" i="5"/>
  <c r="K525" i="5"/>
  <c r="K524" i="5"/>
  <c r="K523" i="5"/>
  <c r="K522" i="5"/>
  <c r="G520" i="5"/>
  <c r="F521" i="5"/>
  <c r="F520" i="5"/>
  <c r="K519" i="5"/>
  <c r="K518" i="5"/>
  <c r="K517" i="5"/>
  <c r="K516" i="5"/>
  <c r="K515" i="5"/>
  <c r="K514" i="5"/>
  <c r="K513" i="5"/>
  <c r="F512" i="5"/>
  <c r="F511" i="5"/>
  <c r="K510" i="5"/>
  <c r="K509" i="5"/>
  <c r="K508" i="5"/>
  <c r="K507" i="5"/>
  <c r="K506" i="5"/>
  <c r="K505" i="5"/>
  <c r="K504" i="5"/>
  <c r="H522" i="4"/>
  <c r="F503" i="5"/>
  <c r="F502" i="5"/>
  <c r="K501" i="5"/>
  <c r="K500" i="5"/>
  <c r="K499" i="5"/>
  <c r="K498" i="5"/>
  <c r="K497" i="5"/>
  <c r="K496" i="5"/>
  <c r="K495" i="5"/>
  <c r="F494" i="5"/>
  <c r="F493" i="5"/>
  <c r="K492" i="5"/>
  <c r="K491" i="5"/>
  <c r="K490" i="5"/>
  <c r="K489" i="5"/>
  <c r="K488" i="5"/>
  <c r="K487" i="5"/>
  <c r="K486" i="5"/>
  <c r="F485" i="5"/>
  <c r="F484" i="5"/>
  <c r="K483" i="5"/>
  <c r="K482" i="5"/>
  <c r="K481" i="5"/>
  <c r="K480" i="5"/>
  <c r="K479" i="5"/>
  <c r="K478" i="5"/>
  <c r="K477" i="5"/>
  <c r="F476" i="5"/>
  <c r="F475" i="5"/>
  <c r="K474" i="5"/>
  <c r="K473" i="5"/>
  <c r="K472" i="5"/>
  <c r="K471" i="5"/>
  <c r="K470" i="5"/>
  <c r="K469" i="5"/>
  <c r="K468" i="5"/>
  <c r="F467" i="5"/>
  <c r="F466" i="5"/>
  <c r="K465" i="5"/>
  <c r="K464" i="5"/>
  <c r="K463" i="5"/>
  <c r="K462" i="5"/>
  <c r="K461" i="5"/>
  <c r="K460" i="5"/>
  <c r="K459" i="5"/>
  <c r="E476" i="4"/>
  <c r="F458" i="5"/>
  <c r="F457" i="5"/>
  <c r="K456" i="5"/>
  <c r="K455" i="5"/>
  <c r="K454" i="5"/>
  <c r="K453" i="5"/>
  <c r="K452" i="5"/>
  <c r="K451" i="5"/>
  <c r="K450" i="5"/>
  <c r="H468" i="4"/>
  <c r="F449" i="5"/>
  <c r="F448" i="5"/>
  <c r="K447" i="5"/>
  <c r="K446" i="5"/>
  <c r="K445" i="5"/>
  <c r="K444" i="5"/>
  <c r="K443" i="5"/>
  <c r="K442" i="5"/>
  <c r="K441" i="5"/>
  <c r="F440" i="5"/>
  <c r="F439" i="5"/>
  <c r="K438" i="5"/>
  <c r="K437" i="5"/>
  <c r="K436" i="5"/>
  <c r="K435" i="5"/>
  <c r="K434" i="5"/>
  <c r="K433" i="5"/>
  <c r="K432" i="5"/>
  <c r="F431" i="5"/>
  <c r="F430" i="5"/>
  <c r="K429" i="5"/>
  <c r="K428" i="5"/>
  <c r="K427" i="5"/>
  <c r="K426" i="5"/>
  <c r="K425" i="5"/>
  <c r="K424" i="5"/>
  <c r="K423" i="5"/>
  <c r="H440" i="4"/>
  <c r="F422" i="5"/>
  <c r="F421" i="5"/>
  <c r="K420" i="5"/>
  <c r="K419" i="5"/>
  <c r="K418" i="5"/>
  <c r="K417" i="5"/>
  <c r="K416" i="5"/>
  <c r="K415" i="5"/>
  <c r="K414" i="5"/>
  <c r="F413" i="5"/>
  <c r="F412" i="5"/>
  <c r="K411" i="5"/>
  <c r="K410" i="5"/>
  <c r="K409" i="5"/>
  <c r="K408" i="5"/>
  <c r="K407" i="5"/>
  <c r="K406" i="5"/>
  <c r="K405" i="5"/>
  <c r="F404" i="5"/>
  <c r="F403" i="5"/>
  <c r="K402" i="5"/>
  <c r="K401" i="5"/>
  <c r="K400" i="5"/>
  <c r="K399" i="5"/>
  <c r="K398" i="5"/>
  <c r="K397" i="5"/>
  <c r="K396" i="5"/>
  <c r="G394" i="5"/>
  <c r="F395" i="5"/>
  <c r="F394" i="5"/>
  <c r="K393" i="5"/>
  <c r="K392" i="5"/>
  <c r="K391" i="5"/>
  <c r="K390" i="5"/>
  <c r="K389" i="5"/>
  <c r="K388" i="5"/>
  <c r="K387" i="5"/>
  <c r="F386" i="5"/>
  <c r="F385" i="5"/>
  <c r="K384" i="5"/>
  <c r="K383" i="5"/>
  <c r="K382" i="5"/>
  <c r="K381" i="5"/>
  <c r="K380" i="5"/>
  <c r="K379" i="5"/>
  <c r="K378" i="5"/>
  <c r="I396" i="4"/>
  <c r="F377" i="5"/>
  <c r="F376" i="5"/>
  <c r="K375" i="5"/>
  <c r="K374" i="5"/>
  <c r="K373" i="5"/>
  <c r="K372" i="5"/>
  <c r="K371" i="5"/>
  <c r="K370" i="5"/>
  <c r="K369" i="5"/>
  <c r="F368" i="5"/>
  <c r="F367" i="5"/>
  <c r="K366" i="5"/>
  <c r="K365" i="5"/>
  <c r="K364" i="5"/>
  <c r="K363" i="5"/>
  <c r="K362" i="5"/>
  <c r="K361" i="5"/>
  <c r="K360" i="5"/>
  <c r="F359" i="5"/>
  <c r="F358" i="5"/>
  <c r="K357" i="5"/>
  <c r="K356" i="5"/>
  <c r="K355" i="5"/>
  <c r="K354" i="5"/>
  <c r="K353" i="5"/>
  <c r="K352" i="5"/>
  <c r="K351" i="5"/>
  <c r="G349" i="5"/>
  <c r="F350" i="5"/>
  <c r="F349" i="5"/>
  <c r="K348" i="5"/>
  <c r="K347" i="5"/>
  <c r="K346" i="5"/>
  <c r="K345" i="5"/>
  <c r="K344" i="5"/>
  <c r="K343" i="5"/>
  <c r="K342" i="5"/>
  <c r="F341" i="5"/>
  <c r="F340" i="5"/>
  <c r="K339" i="5"/>
  <c r="K338" i="5"/>
  <c r="K337" i="5"/>
  <c r="K336" i="5"/>
  <c r="K335" i="5"/>
  <c r="K334" i="5"/>
  <c r="K333" i="5"/>
  <c r="F332" i="5"/>
  <c r="F331" i="5"/>
  <c r="K330" i="5"/>
  <c r="K329" i="5"/>
  <c r="K328" i="5"/>
  <c r="K327" i="5"/>
  <c r="K326" i="5"/>
  <c r="K325" i="5"/>
  <c r="K324" i="5"/>
  <c r="F323" i="5"/>
  <c r="F322" i="5"/>
  <c r="K321" i="5"/>
  <c r="K320" i="5"/>
  <c r="K319" i="5"/>
  <c r="K318" i="5"/>
  <c r="K317" i="5"/>
  <c r="K316" i="5"/>
  <c r="K315" i="5"/>
  <c r="F314" i="5"/>
  <c r="F313" i="5"/>
  <c r="K312" i="5"/>
  <c r="K311" i="5"/>
  <c r="K310" i="5"/>
  <c r="K309" i="5"/>
  <c r="K308" i="5"/>
  <c r="K307" i="5"/>
  <c r="K306" i="5"/>
  <c r="C326" i="4"/>
  <c r="F305" i="5"/>
  <c r="F304" i="5"/>
  <c r="K303" i="5"/>
  <c r="K302" i="5"/>
  <c r="K301" i="5"/>
  <c r="K300" i="5"/>
  <c r="K299" i="5"/>
  <c r="K298" i="5"/>
  <c r="K297" i="5"/>
  <c r="F296" i="5"/>
  <c r="F295" i="5"/>
  <c r="K294" i="5"/>
  <c r="K293" i="5"/>
  <c r="K292" i="5"/>
  <c r="K291" i="5"/>
  <c r="K290" i="5"/>
  <c r="K289" i="5"/>
  <c r="K288" i="5"/>
  <c r="F287" i="5"/>
  <c r="F286" i="5"/>
  <c r="K285" i="5"/>
  <c r="K284" i="5"/>
  <c r="K283" i="5"/>
  <c r="K282" i="5"/>
  <c r="K281" i="5"/>
  <c r="K280" i="5"/>
  <c r="K279" i="5"/>
  <c r="G277" i="5"/>
  <c r="F278" i="5"/>
  <c r="F277" i="5"/>
  <c r="K276" i="5"/>
  <c r="K275" i="5"/>
  <c r="K274" i="5"/>
  <c r="K273" i="5"/>
  <c r="K272" i="5"/>
  <c r="K271" i="5"/>
  <c r="K270" i="5"/>
  <c r="G268" i="5"/>
  <c r="F269" i="5"/>
  <c r="F268" i="5"/>
  <c r="K267" i="5"/>
  <c r="K266" i="5"/>
  <c r="K265" i="5"/>
  <c r="K264" i="5"/>
  <c r="K263" i="5"/>
  <c r="K262" i="5"/>
  <c r="K261" i="5"/>
  <c r="F260" i="5"/>
  <c r="F259" i="5"/>
  <c r="K258" i="5"/>
  <c r="K257" i="5"/>
  <c r="K256" i="5"/>
  <c r="K255" i="5"/>
  <c r="K254" i="5"/>
  <c r="K253" i="5"/>
  <c r="K252" i="5"/>
  <c r="F251" i="5"/>
  <c r="F250" i="5"/>
  <c r="K249" i="5"/>
  <c r="K248" i="5"/>
  <c r="K247" i="5"/>
  <c r="K246" i="5"/>
  <c r="K245" i="5"/>
  <c r="K244" i="5"/>
  <c r="K243" i="5"/>
  <c r="F242" i="5"/>
  <c r="F241" i="5"/>
  <c r="K240" i="5"/>
  <c r="K239" i="5"/>
  <c r="K238" i="5"/>
  <c r="K237" i="5"/>
  <c r="K236" i="5"/>
  <c r="K235" i="5"/>
  <c r="K234" i="5"/>
  <c r="F233" i="5"/>
  <c r="F232" i="5"/>
  <c r="K231" i="5"/>
  <c r="K230" i="5"/>
  <c r="K229" i="5"/>
  <c r="K228" i="5"/>
  <c r="K227" i="5"/>
  <c r="K226" i="5"/>
  <c r="K225" i="5"/>
  <c r="F224" i="5"/>
  <c r="F223" i="5"/>
  <c r="K222" i="5"/>
  <c r="K221" i="5"/>
  <c r="K220" i="5"/>
  <c r="K219" i="5"/>
  <c r="K218" i="5"/>
  <c r="K217" i="5"/>
  <c r="K216" i="5"/>
  <c r="F215" i="5"/>
  <c r="F214" i="5"/>
  <c r="K213" i="5"/>
  <c r="K212" i="5"/>
  <c r="K211" i="5"/>
  <c r="K210" i="5"/>
  <c r="K209" i="5"/>
  <c r="K208" i="5"/>
  <c r="K207" i="5"/>
  <c r="F206" i="5"/>
  <c r="F205" i="5"/>
  <c r="K204" i="5"/>
  <c r="K203" i="5"/>
  <c r="K202" i="5"/>
  <c r="K201" i="5"/>
  <c r="K200" i="5"/>
  <c r="K199" i="5"/>
  <c r="K198" i="5"/>
  <c r="F197" i="5"/>
  <c r="F196" i="5"/>
  <c r="K195" i="5"/>
  <c r="K194" i="5"/>
  <c r="K193" i="5"/>
  <c r="K192" i="5"/>
  <c r="K191" i="5"/>
  <c r="K190" i="5"/>
  <c r="K189" i="5"/>
  <c r="F188" i="5"/>
  <c r="F187" i="5"/>
  <c r="K186" i="5"/>
  <c r="K185" i="5"/>
  <c r="K184" i="5"/>
  <c r="K183" i="5"/>
  <c r="K182" i="5"/>
  <c r="K181" i="5"/>
  <c r="K180" i="5"/>
  <c r="F179" i="5"/>
  <c r="F178" i="5"/>
  <c r="K177" i="5"/>
  <c r="K176" i="5"/>
  <c r="K175" i="5"/>
  <c r="K174" i="5"/>
  <c r="K173" i="5"/>
  <c r="K172" i="5"/>
  <c r="K171" i="5"/>
  <c r="F170" i="5"/>
  <c r="F169" i="5"/>
  <c r="K168" i="5"/>
  <c r="K167" i="5"/>
  <c r="K166" i="5"/>
  <c r="K165" i="5"/>
  <c r="K164" i="5"/>
  <c r="K163" i="5"/>
  <c r="K162" i="5"/>
  <c r="F161" i="5"/>
  <c r="F160" i="5"/>
  <c r="K159" i="5"/>
  <c r="K158" i="5"/>
  <c r="K157" i="5"/>
  <c r="K156" i="5"/>
  <c r="K155" i="5"/>
  <c r="K154" i="5"/>
  <c r="K153" i="5"/>
  <c r="F152" i="5"/>
  <c r="F151" i="5"/>
  <c r="K150" i="5"/>
  <c r="K149" i="5"/>
  <c r="K148" i="5"/>
  <c r="K147" i="5"/>
  <c r="K146" i="5"/>
  <c r="K145" i="5"/>
  <c r="K144" i="5"/>
  <c r="F143" i="5"/>
  <c r="F142" i="5"/>
  <c r="K141" i="5"/>
  <c r="K140" i="5"/>
  <c r="K139" i="5"/>
  <c r="K138" i="5"/>
  <c r="K137" i="5"/>
  <c r="K136" i="5"/>
  <c r="K135" i="5"/>
  <c r="F134" i="5"/>
  <c r="F133" i="5"/>
  <c r="K132" i="5"/>
  <c r="K131" i="5"/>
  <c r="K130" i="5"/>
  <c r="K129" i="5"/>
  <c r="K128" i="5"/>
  <c r="K127" i="5"/>
  <c r="K126" i="5"/>
  <c r="F125" i="5"/>
  <c r="F124" i="5"/>
  <c r="K123" i="5"/>
  <c r="K122" i="5"/>
  <c r="K121" i="5"/>
  <c r="K120" i="5"/>
  <c r="K119" i="5"/>
  <c r="K118" i="5"/>
  <c r="K117" i="5"/>
  <c r="F116" i="5"/>
  <c r="F115" i="5"/>
  <c r="K114" i="5"/>
  <c r="K113" i="5"/>
  <c r="K112" i="5"/>
  <c r="K111" i="5"/>
  <c r="K110" i="5"/>
  <c r="K109" i="5"/>
  <c r="K108" i="5"/>
  <c r="F107" i="5"/>
  <c r="F106" i="5"/>
  <c r="K105" i="5"/>
  <c r="K104" i="5"/>
  <c r="K103" i="5"/>
  <c r="K102" i="5"/>
  <c r="K101" i="5"/>
  <c r="K100" i="5"/>
  <c r="K99" i="5"/>
  <c r="F98" i="5"/>
  <c r="F97" i="5"/>
  <c r="K96" i="5"/>
  <c r="K95" i="5"/>
  <c r="K94" i="5"/>
  <c r="K93" i="5"/>
  <c r="K92" i="5"/>
  <c r="K91" i="5"/>
  <c r="K90" i="5"/>
  <c r="F89" i="5"/>
  <c r="F88" i="5"/>
  <c r="K87" i="5"/>
  <c r="K86" i="5"/>
  <c r="K85" i="5"/>
  <c r="K84" i="5"/>
  <c r="K83" i="5"/>
  <c r="K82" i="5"/>
  <c r="K81" i="5"/>
  <c r="F80" i="5"/>
  <c r="F79" i="5"/>
  <c r="K78" i="5"/>
  <c r="K77" i="5"/>
  <c r="K76" i="5"/>
  <c r="K75" i="5"/>
  <c r="K74" i="5"/>
  <c r="K73" i="5"/>
  <c r="K72" i="5"/>
  <c r="F71" i="5"/>
  <c r="F70" i="5"/>
  <c r="K69" i="5"/>
  <c r="K68" i="5"/>
  <c r="K67" i="5"/>
  <c r="K66" i="5"/>
  <c r="K65" i="5"/>
  <c r="K64" i="5"/>
  <c r="K63" i="5"/>
  <c r="F62" i="5"/>
  <c r="F61" i="5"/>
  <c r="K60" i="5"/>
  <c r="K59" i="5"/>
  <c r="K58" i="5"/>
  <c r="K57" i="5"/>
  <c r="K56" i="5"/>
  <c r="K55" i="5"/>
  <c r="K54" i="5"/>
  <c r="F53" i="5"/>
  <c r="F52" i="5"/>
  <c r="K51" i="5"/>
  <c r="K50" i="5"/>
  <c r="K49" i="5"/>
  <c r="K48" i="5"/>
  <c r="K47" i="5"/>
  <c r="K46" i="5"/>
  <c r="K45" i="5"/>
  <c r="F44" i="5"/>
  <c r="F43" i="5"/>
  <c r="K42" i="5"/>
  <c r="K41" i="5"/>
  <c r="K40" i="5"/>
  <c r="K39" i="5"/>
  <c r="K38" i="5"/>
  <c r="K37" i="5"/>
  <c r="K36" i="5"/>
  <c r="F35" i="5"/>
  <c r="F34" i="5"/>
  <c r="H26" i="5"/>
  <c r="K27" i="5"/>
  <c r="K28" i="5"/>
  <c r="K29" i="5"/>
  <c r="K30" i="5"/>
  <c r="K31" i="5"/>
  <c r="K32" i="5"/>
  <c r="K33" i="5"/>
  <c r="F26" i="5"/>
  <c r="F25" i="5"/>
  <c r="P43" i="1"/>
  <c r="J33" i="4"/>
  <c r="L962" i="4"/>
  <c r="L960" i="4"/>
  <c r="M962" i="4"/>
  <c r="M961" i="4"/>
  <c r="M960" i="4"/>
  <c r="M959" i="4"/>
  <c r="M958" i="4"/>
  <c r="I41" i="4"/>
  <c r="I40" i="4" s="1"/>
  <c r="G41" i="4"/>
  <c r="F41" i="4"/>
  <c r="D41" i="4"/>
  <c r="B41" i="4"/>
  <c r="Y70" i="1"/>
  <c r="X70" i="1"/>
  <c r="Y69" i="1"/>
  <c r="X69" i="1"/>
  <c r="Y68" i="1"/>
  <c r="X68" i="1"/>
  <c r="Y67" i="1"/>
  <c r="X67" i="1"/>
  <c r="Y66" i="1"/>
  <c r="X66" i="1"/>
  <c r="Y65" i="1"/>
  <c r="X65" i="1"/>
  <c r="Y49" i="1"/>
  <c r="X49" i="1"/>
  <c r="W70" i="1"/>
  <c r="W69" i="1"/>
  <c r="W68" i="1"/>
  <c r="W67" i="1"/>
  <c r="W66" i="1"/>
  <c r="W65" i="1"/>
  <c r="W49" i="1"/>
  <c r="L77" i="4"/>
  <c r="K905" i="4"/>
  <c r="K887" i="4"/>
  <c r="L869" i="4"/>
  <c r="K860" i="4"/>
  <c r="L761" i="4"/>
  <c r="K725" i="4"/>
  <c r="K689" i="4"/>
  <c r="K680" i="4"/>
  <c r="L653" i="4"/>
  <c r="K608" i="4"/>
  <c r="L545" i="4"/>
  <c r="L518" i="4"/>
  <c r="K509" i="4"/>
  <c r="L410" i="4"/>
  <c r="K293" i="4"/>
  <c r="K275" i="4"/>
  <c r="L248" i="4"/>
  <c r="L239" i="4"/>
  <c r="L221" i="4"/>
  <c r="K203" i="4"/>
  <c r="L185" i="4"/>
  <c r="L149" i="4"/>
  <c r="K113" i="4"/>
  <c r="H899" i="5"/>
  <c r="H872" i="5"/>
  <c r="H808" i="5"/>
  <c r="H638" i="5"/>
  <c r="H548" i="5"/>
  <c r="H538" i="5"/>
  <c r="H449" i="5"/>
  <c r="H340" i="5"/>
  <c r="H224" i="5"/>
  <c r="H197" i="5"/>
  <c r="H134" i="5"/>
  <c r="H125" i="5"/>
  <c r="E70" i="1"/>
  <c r="E69" i="1"/>
  <c r="E68" i="1"/>
  <c r="E67" i="1"/>
  <c r="E65" i="1"/>
  <c r="E49" i="1"/>
  <c r="L923" i="4"/>
  <c r="D68" i="1"/>
  <c r="D48" i="1"/>
  <c r="D65" i="1"/>
  <c r="D66" i="1"/>
  <c r="A22" i="5"/>
  <c r="AH48" i="1" l="1"/>
  <c r="AJ48" i="1"/>
  <c r="AG48" i="1"/>
  <c r="AK48" i="1"/>
  <c r="AI48" i="1"/>
  <c r="AF48" i="1"/>
  <c r="AE48" i="1"/>
  <c r="AD48" i="1"/>
  <c r="AL48" i="1"/>
  <c r="I48" i="1"/>
  <c r="I71" i="4"/>
  <c r="G53" i="5"/>
  <c r="H908" i="5"/>
  <c r="K436" i="4"/>
  <c r="F467" i="4"/>
  <c r="G448" i="5"/>
  <c r="I116" i="5"/>
  <c r="J209" i="4"/>
  <c r="E117" i="4"/>
  <c r="G566" i="5"/>
  <c r="D108" i="4"/>
  <c r="B73" i="4"/>
  <c r="G196" i="5"/>
  <c r="G494" i="5"/>
  <c r="G215" i="4"/>
  <c r="G737" i="5"/>
  <c r="G224" i="5"/>
  <c r="J248" i="4"/>
  <c r="J247" i="4" s="1"/>
  <c r="G118" i="4"/>
  <c r="J194" i="4"/>
  <c r="J193" i="4" s="1"/>
  <c r="J149" i="4"/>
  <c r="J148" i="4" s="1"/>
  <c r="J185" i="4"/>
  <c r="J184" i="4" s="1"/>
  <c r="J158" i="4"/>
  <c r="J157" i="4" s="1"/>
  <c r="J104" i="4"/>
  <c r="J103" i="4" s="1"/>
  <c r="J167" i="4"/>
  <c r="J166" i="4" s="1"/>
  <c r="J176" i="4"/>
  <c r="J175" i="4" s="1"/>
  <c r="J113" i="4"/>
  <c r="J112" i="4" s="1"/>
  <c r="J131" i="4"/>
  <c r="J130" i="4" s="1"/>
  <c r="J140" i="4"/>
  <c r="J139" i="4" s="1"/>
  <c r="J77" i="4"/>
  <c r="J76" i="4" s="1"/>
  <c r="J86" i="4"/>
  <c r="J85" i="4" s="1"/>
  <c r="J95" i="4"/>
  <c r="J94" i="4" s="1"/>
  <c r="J68" i="4"/>
  <c r="J67" i="4" s="1"/>
  <c r="J59" i="4"/>
  <c r="J58" i="4" s="1"/>
  <c r="J329" i="4"/>
  <c r="J328" i="4" s="1"/>
  <c r="J923" i="4"/>
  <c r="J922" i="4" s="1"/>
  <c r="G151" i="5"/>
  <c r="K922" i="4"/>
  <c r="D924" i="4"/>
  <c r="G227" i="4"/>
  <c r="I920" i="4"/>
  <c r="J925" i="4"/>
  <c r="G907" i="5"/>
  <c r="J908" i="5"/>
  <c r="I928" i="4"/>
  <c r="G898" i="5"/>
  <c r="L922" i="4"/>
  <c r="H737" i="5"/>
  <c r="H691" i="4"/>
  <c r="J241" i="4"/>
  <c r="J512" i="4"/>
  <c r="D493" i="4"/>
  <c r="H466" i="4"/>
  <c r="H907" i="5"/>
  <c r="G368" i="5"/>
  <c r="G674" i="5"/>
  <c r="G620" i="5"/>
  <c r="M52" i="5"/>
  <c r="B52" i="5" s="1"/>
  <c r="H485" i="5"/>
  <c r="E514" i="4"/>
  <c r="B922" i="4"/>
  <c r="G197" i="5"/>
  <c r="G548" i="5"/>
  <c r="G673" i="5"/>
  <c r="C278" i="4"/>
  <c r="B567" i="4"/>
  <c r="M79" i="5"/>
  <c r="C97" i="4"/>
  <c r="G79" i="5"/>
  <c r="G80" i="5"/>
  <c r="I98" i="4"/>
  <c r="C99" i="4"/>
  <c r="M286" i="5"/>
  <c r="N286" i="5" s="1"/>
  <c r="M529" i="5"/>
  <c r="N529" i="5" s="1"/>
  <c r="J547" i="4"/>
  <c r="I549" i="4"/>
  <c r="G530" i="5"/>
  <c r="H550" i="4"/>
  <c r="J546" i="4"/>
  <c r="M745" i="5"/>
  <c r="B745" i="5" s="1"/>
  <c r="I767" i="4"/>
  <c r="F764" i="4"/>
  <c r="J766" i="4"/>
  <c r="G745" i="5"/>
  <c r="G746" i="5"/>
  <c r="G765" i="4"/>
  <c r="M790" i="5"/>
  <c r="N790" i="5" s="1"/>
  <c r="G790" i="5"/>
  <c r="G791" i="5"/>
  <c r="M817" i="5"/>
  <c r="J834" i="4"/>
  <c r="G817" i="5"/>
  <c r="E763" i="4"/>
  <c r="J145" i="4"/>
  <c r="G232" i="5"/>
  <c r="G287" i="5"/>
  <c r="G425" i="4"/>
  <c r="K473" i="4"/>
  <c r="K185" i="4"/>
  <c r="M185" i="4" s="1"/>
  <c r="G259" i="5"/>
  <c r="G331" i="5"/>
  <c r="G404" i="5"/>
  <c r="G529" i="5"/>
  <c r="G422" i="5"/>
  <c r="D420" i="4"/>
  <c r="G564" i="4"/>
  <c r="M124" i="5"/>
  <c r="M125" i="5" s="1"/>
  <c r="N125" i="5" s="1"/>
  <c r="F143" i="4"/>
  <c r="J146" i="4"/>
  <c r="G124" i="5"/>
  <c r="M349" i="5"/>
  <c r="F371" i="4"/>
  <c r="B366" i="4"/>
  <c r="G350" i="5"/>
  <c r="M376" i="5"/>
  <c r="M377" i="5" s="1"/>
  <c r="N377" i="5" s="1"/>
  <c r="G376" i="5"/>
  <c r="J395" i="4"/>
  <c r="G377" i="5"/>
  <c r="M457" i="5"/>
  <c r="B457" i="5" s="1"/>
  <c r="G477" i="4"/>
  <c r="I479" i="4"/>
  <c r="E474" i="4"/>
  <c r="J478" i="4"/>
  <c r="G457" i="5"/>
  <c r="M601" i="5"/>
  <c r="N601" i="5" s="1"/>
  <c r="C623" i="4"/>
  <c r="I622" i="4"/>
  <c r="G601" i="5"/>
  <c r="M682" i="5"/>
  <c r="B682" i="5" s="1"/>
  <c r="C682" i="5" s="1"/>
  <c r="G682" i="5"/>
  <c r="D703" i="4"/>
  <c r="G683" i="5"/>
  <c r="M862" i="5"/>
  <c r="B862" i="5" s="1"/>
  <c r="H882" i="4"/>
  <c r="G862" i="5"/>
  <c r="E881" i="4"/>
  <c r="E884" i="4"/>
  <c r="G863" i="5"/>
  <c r="G602" i="5"/>
  <c r="C308" i="4"/>
  <c r="M34" i="5"/>
  <c r="B34" i="5" s="1"/>
  <c r="B35" i="5" s="1"/>
  <c r="C35" i="5" s="1"/>
  <c r="K56" i="4"/>
  <c r="M232" i="5"/>
  <c r="G233" i="5"/>
  <c r="H252" i="4"/>
  <c r="C254" i="4"/>
  <c r="G253" i="4"/>
  <c r="M259" i="5"/>
  <c r="J280" i="4"/>
  <c r="J279" i="4"/>
  <c r="G260" i="5"/>
  <c r="M304" i="5"/>
  <c r="M305" i="5" s="1"/>
  <c r="N305" i="5" s="1"/>
  <c r="E324" i="4"/>
  <c r="F321" i="4"/>
  <c r="I323" i="4"/>
  <c r="G305" i="5"/>
  <c r="G304" i="5"/>
  <c r="E325" i="4"/>
  <c r="M331" i="5"/>
  <c r="M332" i="5" s="1"/>
  <c r="N332" i="5" s="1"/>
  <c r="B352" i="4"/>
  <c r="D351" i="4"/>
  <c r="J353" i="4"/>
  <c r="G332" i="5"/>
  <c r="B348" i="4"/>
  <c r="E350" i="4"/>
  <c r="M403" i="5"/>
  <c r="H423" i="4"/>
  <c r="G403" i="5"/>
  <c r="M421" i="5"/>
  <c r="N421" i="5" s="1"/>
  <c r="B438" i="4"/>
  <c r="G443" i="4"/>
  <c r="G421" i="5"/>
  <c r="C441" i="4"/>
  <c r="M547" i="5"/>
  <c r="N547" i="5" s="1"/>
  <c r="B565" i="4"/>
  <c r="G547" i="5"/>
  <c r="B568" i="4"/>
  <c r="M619" i="5"/>
  <c r="M620" i="5" s="1"/>
  <c r="N620" i="5" s="1"/>
  <c r="E638" i="4"/>
  <c r="G640" i="4"/>
  <c r="B639" i="4"/>
  <c r="G636" i="4"/>
  <c r="F637" i="4"/>
  <c r="G619" i="5"/>
  <c r="M718" i="5"/>
  <c r="N718" i="5" s="1"/>
  <c r="G719" i="5"/>
  <c r="H737" i="4"/>
  <c r="J740" i="4"/>
  <c r="G718" i="5"/>
  <c r="G286" i="5"/>
  <c r="G458" i="5"/>
  <c r="G125" i="5"/>
  <c r="G281" i="4"/>
  <c r="I735" i="4"/>
  <c r="G818" i="5"/>
  <c r="D322" i="4"/>
  <c r="B569" i="4"/>
  <c r="F475" i="4"/>
  <c r="E245" i="4"/>
  <c r="G52" i="5"/>
  <c r="G97" i="5"/>
  <c r="B385" i="4"/>
  <c r="H25" i="5"/>
  <c r="J492" i="4"/>
  <c r="D470" i="4"/>
  <c r="G647" i="5"/>
  <c r="K77" i="4"/>
  <c r="M77" i="4" s="1"/>
  <c r="M97" i="5"/>
  <c r="M142" i="5"/>
  <c r="N142" i="5" s="1"/>
  <c r="M160" i="5"/>
  <c r="M161" i="5" s="1"/>
  <c r="N161" i="5" s="1"/>
  <c r="M178" i="5"/>
  <c r="M179" i="5" s="1"/>
  <c r="N179" i="5" s="1"/>
  <c r="M196" i="5"/>
  <c r="B196" i="5" s="1"/>
  <c r="B197" i="5" s="1"/>
  <c r="C197" i="5" s="1"/>
  <c r="M223" i="5"/>
  <c r="N223" i="5" s="1"/>
  <c r="M277" i="5"/>
  <c r="M278" i="5" s="1"/>
  <c r="N278" i="5" s="1"/>
  <c r="M367" i="5"/>
  <c r="N367" i="5" s="1"/>
  <c r="M394" i="5"/>
  <c r="M395" i="5" s="1"/>
  <c r="N395" i="5" s="1"/>
  <c r="M448" i="5"/>
  <c r="M475" i="5"/>
  <c r="N475" i="5" s="1"/>
  <c r="M493" i="5"/>
  <c r="N493" i="5" s="1"/>
  <c r="M520" i="5"/>
  <c r="N520" i="5" s="1"/>
  <c r="M565" i="5"/>
  <c r="B565" i="5" s="1"/>
  <c r="G565" i="5"/>
  <c r="M592" i="5"/>
  <c r="M646" i="5"/>
  <c r="N646" i="5" s="1"/>
  <c r="M673" i="5"/>
  <c r="M674" i="5" s="1"/>
  <c r="N674" i="5" s="1"/>
  <c r="M709" i="5"/>
  <c r="G710" i="5"/>
  <c r="M736" i="5"/>
  <c r="N736" i="5" s="1"/>
  <c r="M763" i="5"/>
  <c r="M781" i="5"/>
  <c r="G782" i="5"/>
  <c r="M808" i="5"/>
  <c r="B808" i="5" s="1"/>
  <c r="M835" i="5"/>
  <c r="M836" i="5" s="1"/>
  <c r="N836" i="5" s="1"/>
  <c r="M889" i="5"/>
  <c r="B889" i="5" s="1"/>
  <c r="B890" i="5" s="1"/>
  <c r="C890" i="5" s="1"/>
  <c r="G889" i="5"/>
  <c r="M25" i="5"/>
  <c r="M26" i="5" s="1"/>
  <c r="N26" i="5" s="1"/>
  <c r="I667" i="4"/>
  <c r="H382" i="4"/>
  <c r="G223" i="5"/>
  <c r="G395" i="5"/>
  <c r="G449" i="5"/>
  <c r="G476" i="5"/>
  <c r="G593" i="5"/>
  <c r="G709" i="5"/>
  <c r="G809" i="5"/>
  <c r="G836" i="5"/>
  <c r="D494" i="4"/>
  <c r="H94" i="4"/>
  <c r="H274" i="4"/>
  <c r="H922" i="4"/>
  <c r="B193" i="4"/>
  <c r="B301" i="4"/>
  <c r="M43" i="5"/>
  <c r="B43" i="5" s="1"/>
  <c r="B44" i="5" s="1"/>
  <c r="C44" i="5" s="1"/>
  <c r="M61" i="5"/>
  <c r="M88" i="5"/>
  <c r="M89" i="5" s="1"/>
  <c r="N89" i="5" s="1"/>
  <c r="M106" i="5"/>
  <c r="N106" i="5" s="1"/>
  <c r="M133" i="5"/>
  <c r="N133" i="5" s="1"/>
  <c r="M151" i="5"/>
  <c r="N151" i="5" s="1"/>
  <c r="M169" i="5"/>
  <c r="B169" i="5" s="1"/>
  <c r="B170" i="5" s="1"/>
  <c r="C170" i="5" s="1"/>
  <c r="M187" i="5"/>
  <c r="M188" i="5" s="1"/>
  <c r="N188" i="5" s="1"/>
  <c r="M205" i="5"/>
  <c r="M206" i="5" s="1"/>
  <c r="N206" i="5" s="1"/>
  <c r="G261" i="4"/>
  <c r="M241" i="5"/>
  <c r="B241" i="5" s="1"/>
  <c r="G286" i="4"/>
  <c r="M268" i="5"/>
  <c r="M313" i="5"/>
  <c r="N313" i="5" s="1"/>
  <c r="M358" i="5"/>
  <c r="B358" i="5" s="1"/>
  <c r="B359" i="5" s="1"/>
  <c r="C359" i="5" s="1"/>
  <c r="M430" i="5"/>
  <c r="M466" i="5"/>
  <c r="M467" i="5" s="1"/>
  <c r="N467" i="5" s="1"/>
  <c r="M484" i="5"/>
  <c r="N484" i="5" s="1"/>
  <c r="G502" i="5"/>
  <c r="M502" i="5"/>
  <c r="M503" i="5" s="1"/>
  <c r="N503" i="5" s="1"/>
  <c r="M574" i="5"/>
  <c r="B574" i="5" s="1"/>
  <c r="C574" i="5" s="1"/>
  <c r="M628" i="5"/>
  <c r="M655" i="5"/>
  <c r="N655" i="5" s="1"/>
  <c r="M691" i="5"/>
  <c r="N691" i="5" s="1"/>
  <c r="I745" i="4"/>
  <c r="M727" i="5"/>
  <c r="B727" i="5" s="1"/>
  <c r="M754" i="5"/>
  <c r="B754" i="5" s="1"/>
  <c r="K789" i="4"/>
  <c r="M772" i="5"/>
  <c r="M773" i="5" s="1"/>
  <c r="N773" i="5" s="1"/>
  <c r="M826" i="5"/>
  <c r="M827" i="5" s="1"/>
  <c r="N827" i="5" s="1"/>
  <c r="M844" i="5"/>
  <c r="B844" i="5" s="1"/>
  <c r="M871" i="5"/>
  <c r="B871" i="5" s="1"/>
  <c r="C918" i="4"/>
  <c r="M898" i="5"/>
  <c r="M899" i="5" s="1"/>
  <c r="N899" i="5" s="1"/>
  <c r="M907" i="5"/>
  <c r="M70" i="5"/>
  <c r="M71" i="5" s="1"/>
  <c r="N71" i="5" s="1"/>
  <c r="M115" i="5"/>
  <c r="N115" i="5" s="1"/>
  <c r="M214" i="5"/>
  <c r="N214" i="5" s="1"/>
  <c r="M250" i="5"/>
  <c r="M251" i="5" s="1"/>
  <c r="N251" i="5" s="1"/>
  <c r="M295" i="5"/>
  <c r="M296" i="5" s="1"/>
  <c r="N296" i="5" s="1"/>
  <c r="M322" i="5"/>
  <c r="B322" i="5" s="1"/>
  <c r="B323" i="5" s="1"/>
  <c r="C323" i="5" s="1"/>
  <c r="M340" i="5"/>
  <c r="N340" i="5" s="1"/>
  <c r="M385" i="5"/>
  <c r="M386" i="5" s="1"/>
  <c r="N386" i="5" s="1"/>
  <c r="M412" i="5"/>
  <c r="M439" i="5"/>
  <c r="M511" i="5"/>
  <c r="M538" i="5"/>
  <c r="N538" i="5" s="1"/>
  <c r="M556" i="5"/>
  <c r="B556" i="5" s="1"/>
  <c r="M583" i="5"/>
  <c r="M584" i="5" s="1"/>
  <c r="N584" i="5" s="1"/>
  <c r="M610" i="5"/>
  <c r="M637" i="5"/>
  <c r="M638" i="5" s="1"/>
  <c r="N638" i="5" s="1"/>
  <c r="M664" i="5"/>
  <c r="M700" i="5"/>
  <c r="B700" i="5" s="1"/>
  <c r="C700" i="5" s="1"/>
  <c r="M799" i="5"/>
  <c r="M853" i="5"/>
  <c r="M854" i="5" s="1"/>
  <c r="N854" i="5" s="1"/>
  <c r="M880" i="5"/>
  <c r="H476" i="4"/>
  <c r="I476" i="4"/>
  <c r="G476" i="4"/>
  <c r="G655" i="5"/>
  <c r="F440" i="4"/>
  <c r="H917" i="4"/>
  <c r="F204" i="4"/>
  <c r="F358" i="4"/>
  <c r="J125" i="4"/>
  <c r="E124" i="4"/>
  <c r="F128" i="4"/>
  <c r="C127" i="4"/>
  <c r="J168" i="4"/>
  <c r="G152" i="5"/>
  <c r="E170" i="4"/>
  <c r="G269" i="5"/>
  <c r="G333" i="4"/>
  <c r="B331" i="4"/>
  <c r="F334" i="4"/>
  <c r="E484" i="4"/>
  <c r="G467" i="5"/>
  <c r="B593" i="4"/>
  <c r="G574" i="5"/>
  <c r="C596" i="4"/>
  <c r="J710" i="4"/>
  <c r="G691" i="5"/>
  <c r="G826" i="5"/>
  <c r="J846" i="4"/>
  <c r="B845" i="4"/>
  <c r="D844" i="4"/>
  <c r="G827" i="5"/>
  <c r="H863" i="4"/>
  <c r="J865" i="4"/>
  <c r="G845" i="5"/>
  <c r="J890" i="4"/>
  <c r="G872" i="5"/>
  <c r="E891" i="4"/>
  <c r="G871" i="5"/>
  <c r="B913" i="4"/>
  <c r="D916" i="4"/>
  <c r="H790" i="5"/>
  <c r="H646" i="5"/>
  <c r="F748" i="4"/>
  <c r="G466" i="5"/>
  <c r="G773" i="5"/>
  <c r="C186" i="4"/>
  <c r="I792" i="4"/>
  <c r="H332" i="4"/>
  <c r="G488" i="4"/>
  <c r="H877" i="4"/>
  <c r="H862" i="5"/>
  <c r="B877" i="4"/>
  <c r="H58" i="4"/>
  <c r="G44" i="5"/>
  <c r="G82" i="4"/>
  <c r="E190" i="4"/>
  <c r="E189" i="4"/>
  <c r="C187" i="4"/>
  <c r="G170" i="5"/>
  <c r="G169" i="5"/>
  <c r="I223" i="4"/>
  <c r="C224" i="4"/>
  <c r="D226" i="4"/>
  <c r="G241" i="5"/>
  <c r="G242" i="5"/>
  <c r="D505" i="4"/>
  <c r="G485" i="5"/>
  <c r="G484" i="5"/>
  <c r="H503" i="4"/>
  <c r="G755" i="5"/>
  <c r="G754" i="5"/>
  <c r="G106" i="5"/>
  <c r="G899" i="5"/>
  <c r="H539" i="5"/>
  <c r="H70" i="5"/>
  <c r="H103" i="4"/>
  <c r="F776" i="4"/>
  <c r="E711" i="4"/>
  <c r="F262" i="4"/>
  <c r="G692" i="5"/>
  <c r="D892" i="4"/>
  <c r="D847" i="4"/>
  <c r="H826" i="5"/>
  <c r="H827" i="5"/>
  <c r="H150" i="4"/>
  <c r="G133" i="5"/>
  <c r="I154" i="4"/>
  <c r="G134" i="5"/>
  <c r="G155" i="4"/>
  <c r="G205" i="4"/>
  <c r="H202" i="4"/>
  <c r="D207" i="4"/>
  <c r="G208" i="4"/>
  <c r="G188" i="5"/>
  <c r="G187" i="5"/>
  <c r="G358" i="5"/>
  <c r="G359" i="5"/>
  <c r="F452" i="4"/>
  <c r="I451" i="4"/>
  <c r="G448" i="4"/>
  <c r="G430" i="5"/>
  <c r="J449" i="4"/>
  <c r="G450" i="4"/>
  <c r="H445" i="4"/>
  <c r="I520" i="4"/>
  <c r="G524" i="4"/>
  <c r="G503" i="5"/>
  <c r="I521" i="4"/>
  <c r="G628" i="5"/>
  <c r="G629" i="5"/>
  <c r="B677" i="4"/>
  <c r="G656" i="5"/>
  <c r="G727" i="5"/>
  <c r="G728" i="5"/>
  <c r="E790" i="4"/>
  <c r="D791" i="4"/>
  <c r="G772" i="5"/>
  <c r="H913" i="4"/>
  <c r="J523" i="4"/>
  <c r="C746" i="4"/>
  <c r="B712" i="4"/>
  <c r="F713" i="4"/>
  <c r="D287" i="4"/>
  <c r="F260" i="4"/>
  <c r="G431" i="5"/>
  <c r="G575" i="5"/>
  <c r="G844" i="5"/>
  <c r="H184" i="4"/>
  <c r="I818" i="5"/>
  <c r="H643" i="4"/>
  <c r="B859" i="4"/>
  <c r="F137" i="4"/>
  <c r="I313" i="4"/>
  <c r="G539" i="5"/>
  <c r="G881" i="5"/>
  <c r="B132" i="4"/>
  <c r="K616" i="4"/>
  <c r="L616" i="4"/>
  <c r="J602" i="5"/>
  <c r="K257" i="4"/>
  <c r="L257" i="4"/>
  <c r="K401" i="4"/>
  <c r="L401" i="4"/>
  <c r="J890" i="5"/>
  <c r="L473" i="4"/>
  <c r="K868" i="4"/>
  <c r="I440" i="4"/>
  <c r="B476" i="4"/>
  <c r="C476" i="4"/>
  <c r="K869" i="4"/>
  <c r="M869" i="4" s="1"/>
  <c r="L293" i="4"/>
  <c r="M293" i="4" s="1"/>
  <c r="F785" i="4"/>
  <c r="J785" i="4"/>
  <c r="K365" i="4"/>
  <c r="J468" i="4"/>
  <c r="B468" i="4"/>
  <c r="B440" i="4"/>
  <c r="H107" i="5"/>
  <c r="H467" i="5"/>
  <c r="H503" i="5"/>
  <c r="H589" i="4"/>
  <c r="H647" i="5"/>
  <c r="B661" i="4"/>
  <c r="H805" i="4"/>
  <c r="B346" i="4"/>
  <c r="J386" i="5"/>
  <c r="L905" i="4"/>
  <c r="M905" i="4" s="1"/>
  <c r="H481" i="4"/>
  <c r="I638" i="5"/>
  <c r="K184" i="4"/>
  <c r="E468" i="4"/>
  <c r="G468" i="4"/>
  <c r="D468" i="4"/>
  <c r="I182" i="4"/>
  <c r="C853" i="4"/>
  <c r="H112" i="4"/>
  <c r="H562" i="4"/>
  <c r="B828" i="4"/>
  <c r="F694" i="4"/>
  <c r="D200" i="4"/>
  <c r="H67" i="4"/>
  <c r="J440" i="5"/>
  <c r="C468" i="4"/>
  <c r="I468" i="4"/>
  <c r="H44" i="5"/>
  <c r="H331" i="5"/>
  <c r="H367" i="5"/>
  <c r="H368" i="5"/>
  <c r="B274" i="4"/>
  <c r="J116" i="4"/>
  <c r="E537" i="4"/>
  <c r="C586" i="4"/>
  <c r="F468" i="4"/>
  <c r="H655" i="5"/>
  <c r="B382" i="4"/>
  <c r="G521" i="5"/>
  <c r="H175" i="4"/>
  <c r="J802" i="4"/>
  <c r="G801" i="4"/>
  <c r="E825" i="4"/>
  <c r="E69" i="4"/>
  <c r="F115" i="4"/>
  <c r="G538" i="5"/>
  <c r="H701" i="5"/>
  <c r="H700" i="5"/>
  <c r="B175" i="4"/>
  <c r="G250" i="5"/>
  <c r="H592" i="5"/>
  <c r="B508" i="4"/>
  <c r="J916" i="4"/>
  <c r="H494" i="5"/>
  <c r="H396" i="4"/>
  <c r="H241" i="5"/>
  <c r="H376" i="5"/>
  <c r="I440" i="5"/>
  <c r="I326" i="4"/>
  <c r="J326" i="4"/>
  <c r="B326" i="4"/>
  <c r="D326" i="4"/>
  <c r="L347" i="4"/>
  <c r="K347" i="4"/>
  <c r="J332" i="5"/>
  <c r="J476" i="5"/>
  <c r="L491" i="4"/>
  <c r="K491" i="4"/>
  <c r="L598" i="4"/>
  <c r="K599" i="4"/>
  <c r="K707" i="4"/>
  <c r="I692" i="5"/>
  <c r="K85" i="4"/>
  <c r="K86" i="4"/>
  <c r="L86" i="4"/>
  <c r="E236" i="4"/>
  <c r="F231" i="4"/>
  <c r="G215" i="5"/>
  <c r="J341" i="4"/>
  <c r="I344" i="4"/>
  <c r="I340" i="4"/>
  <c r="G322" i="5"/>
  <c r="G323" i="5"/>
  <c r="C342" i="4"/>
  <c r="G360" i="4"/>
  <c r="G340" i="5"/>
  <c r="G341" i="5"/>
  <c r="D357" i="4"/>
  <c r="F407" i="4"/>
  <c r="G386" i="5"/>
  <c r="I406" i="4"/>
  <c r="G385" i="5"/>
  <c r="J555" i="4"/>
  <c r="C556" i="4"/>
  <c r="D604" i="4"/>
  <c r="D605" i="4"/>
  <c r="G601" i="4"/>
  <c r="B600" i="4"/>
  <c r="G584" i="5"/>
  <c r="J718" i="4"/>
  <c r="G701" i="5"/>
  <c r="G700" i="5"/>
  <c r="B720" i="4"/>
  <c r="I821" i="4"/>
  <c r="B816" i="4"/>
  <c r="H818" i="4"/>
  <c r="G800" i="5"/>
  <c r="H898" i="4"/>
  <c r="C133" i="4"/>
  <c r="G638" i="5"/>
  <c r="G583" i="5"/>
  <c r="G799" i="5"/>
  <c r="H130" i="4"/>
  <c r="H603" i="4"/>
  <c r="G603" i="4"/>
  <c r="D603" i="4"/>
  <c r="C603" i="4"/>
  <c r="F603" i="4"/>
  <c r="J603" i="4"/>
  <c r="B603" i="4"/>
  <c r="E603" i="4"/>
  <c r="I603" i="4"/>
  <c r="L383" i="4"/>
  <c r="K383" i="4"/>
  <c r="K382" i="4"/>
  <c r="K563" i="4"/>
  <c r="L563" i="4"/>
  <c r="K670" i="4"/>
  <c r="K671" i="4"/>
  <c r="L671" i="4"/>
  <c r="L743" i="4"/>
  <c r="K743" i="4"/>
  <c r="K815" i="4"/>
  <c r="L815" i="4"/>
  <c r="K49" i="4"/>
  <c r="L50" i="4"/>
  <c r="K50" i="4"/>
  <c r="G412" i="5"/>
  <c r="G413" i="5"/>
  <c r="C458" i="4"/>
  <c r="B456" i="4"/>
  <c r="G439" i="5"/>
  <c r="G440" i="5"/>
  <c r="I460" i="4"/>
  <c r="B526" i="4"/>
  <c r="C531" i="4"/>
  <c r="E528" i="4"/>
  <c r="G512" i="5"/>
  <c r="G511" i="5"/>
  <c r="G578" i="4"/>
  <c r="G557" i="5"/>
  <c r="G556" i="5"/>
  <c r="B629" i="4"/>
  <c r="G627" i="4"/>
  <c r="D631" i="4"/>
  <c r="E632" i="4"/>
  <c r="H625" i="4"/>
  <c r="G611" i="5"/>
  <c r="G610" i="5"/>
  <c r="J630" i="4"/>
  <c r="E902" i="4"/>
  <c r="G880" i="5"/>
  <c r="L130" i="4"/>
  <c r="I717" i="4"/>
  <c r="G214" i="5"/>
  <c r="L203" i="4"/>
  <c r="M203" i="4" s="1"/>
  <c r="K131" i="4"/>
  <c r="L131" i="4"/>
  <c r="L311" i="4"/>
  <c r="K311" i="4"/>
  <c r="L310" i="4"/>
  <c r="L419" i="4"/>
  <c r="J404" i="5"/>
  <c r="K419" i="4"/>
  <c r="K527" i="4"/>
  <c r="L635" i="4"/>
  <c r="J764" i="5"/>
  <c r="L779" i="4"/>
  <c r="K779" i="4"/>
  <c r="K851" i="4"/>
  <c r="L851" i="4"/>
  <c r="G70" i="5"/>
  <c r="H134" i="4"/>
  <c r="B130" i="4"/>
  <c r="I136" i="4"/>
  <c r="C272" i="4"/>
  <c r="E269" i="4"/>
  <c r="G267" i="4"/>
  <c r="G251" i="5"/>
  <c r="H271" i="4"/>
  <c r="L316" i="4"/>
  <c r="G295" i="5"/>
  <c r="G296" i="5"/>
  <c r="H310" i="4"/>
  <c r="C312" i="4"/>
  <c r="H656" i="4"/>
  <c r="G657" i="4"/>
  <c r="G658" i="4"/>
  <c r="I655" i="4"/>
  <c r="G637" i="5"/>
  <c r="B682" i="4"/>
  <c r="C683" i="4"/>
  <c r="J684" i="4"/>
  <c r="E686" i="4"/>
  <c r="G665" i="5"/>
  <c r="G664" i="5"/>
  <c r="B873" i="4"/>
  <c r="I872" i="4"/>
  <c r="G853" i="5"/>
  <c r="G854" i="5"/>
  <c r="G722" i="4"/>
  <c r="L707" i="4"/>
  <c r="G71" i="5"/>
  <c r="K635" i="4"/>
  <c r="L527" i="4"/>
  <c r="B319" i="4"/>
  <c r="H512" i="5"/>
  <c r="H547" i="5"/>
  <c r="I314" i="5"/>
  <c r="J277" i="4"/>
  <c r="I277" i="4"/>
  <c r="H148" i="4"/>
  <c r="B148" i="4"/>
  <c r="B184" i="4"/>
  <c r="B220" i="4"/>
  <c r="H205" i="5"/>
  <c r="H220" i="4"/>
  <c r="H242" i="5"/>
  <c r="H278" i="5"/>
  <c r="H277" i="5"/>
  <c r="H350" i="5"/>
  <c r="B391" i="4"/>
  <c r="B427" i="4"/>
  <c r="H427" i="4"/>
  <c r="H448" i="5"/>
  <c r="B463" i="4"/>
  <c r="H484" i="5"/>
  <c r="F593" i="4"/>
  <c r="C593" i="4"/>
  <c r="H557" i="5"/>
  <c r="C672" i="4"/>
  <c r="G672" i="4"/>
  <c r="H196" i="5"/>
  <c r="D785" i="4"/>
  <c r="G785" i="4"/>
  <c r="C785" i="4"/>
  <c r="B785" i="4"/>
  <c r="C396" i="4"/>
  <c r="D396" i="4"/>
  <c r="J396" i="4"/>
  <c r="G396" i="4"/>
  <c r="F396" i="4"/>
  <c r="J222" i="4"/>
  <c r="F483" i="4"/>
  <c r="H775" i="4"/>
  <c r="C883" i="4"/>
  <c r="H463" i="4"/>
  <c r="G908" i="5"/>
  <c r="H51" i="4"/>
  <c r="G98" i="5"/>
  <c r="G107" i="5"/>
  <c r="J122" i="4"/>
  <c r="J121" i="4" s="1"/>
  <c r="B49" i="4"/>
  <c r="C55" i="4"/>
  <c r="G53" i="4"/>
  <c r="H49" i="4"/>
  <c r="E71" i="4"/>
  <c r="J665" i="4"/>
  <c r="C665" i="4"/>
  <c r="D665" i="4"/>
  <c r="J60" i="4"/>
  <c r="G43" i="5"/>
  <c r="D65" i="4"/>
  <c r="H76" i="4"/>
  <c r="J81" i="4"/>
  <c r="G164" i="4"/>
  <c r="H157" i="4"/>
  <c r="J196" i="4"/>
  <c r="F197" i="4"/>
  <c r="I213" i="4"/>
  <c r="I217" i="4"/>
  <c r="F218" i="4"/>
  <c r="I243" i="4"/>
  <c r="C240" i="4"/>
  <c r="D296" i="4"/>
  <c r="B295" i="4"/>
  <c r="B292" i="4"/>
  <c r="I297" i="4"/>
  <c r="H292" i="4"/>
  <c r="G278" i="5"/>
  <c r="G367" i="5"/>
  <c r="I415" i="4"/>
  <c r="I416" i="4"/>
  <c r="B409" i="4"/>
  <c r="H490" i="4"/>
  <c r="G475" i="5"/>
  <c r="D513" i="4"/>
  <c r="E515" i="4"/>
  <c r="G493" i="5"/>
  <c r="K510" i="4"/>
  <c r="H535" i="4"/>
  <c r="D582" i="4"/>
  <c r="B610" i="4"/>
  <c r="I614" i="4"/>
  <c r="G646" i="5"/>
  <c r="I728" i="4"/>
  <c r="B731" i="4"/>
  <c r="E727" i="4"/>
  <c r="H751" i="4"/>
  <c r="G757" i="4"/>
  <c r="G764" i="5"/>
  <c r="C784" i="4"/>
  <c r="G763" i="5"/>
  <c r="H798" i="4"/>
  <c r="I799" i="4"/>
  <c r="G781" i="5"/>
  <c r="J852" i="4"/>
  <c r="G835" i="5"/>
  <c r="D854" i="4"/>
  <c r="G890" i="5"/>
  <c r="B910" i="4"/>
  <c r="D856" i="4"/>
  <c r="B157" i="4"/>
  <c r="H436" i="4"/>
  <c r="K440" i="4"/>
  <c r="B787" i="4"/>
  <c r="H298" i="4"/>
  <c r="K923" i="4"/>
  <c r="M923" i="4" s="1"/>
  <c r="M955" i="4"/>
  <c r="L643" i="4"/>
  <c r="J629" i="5"/>
  <c r="L436" i="4"/>
  <c r="H508" i="4"/>
  <c r="H787" i="4"/>
  <c r="H814" i="4"/>
  <c r="B544" i="4"/>
  <c r="L608" i="4"/>
  <c r="M608" i="4" s="1"/>
  <c r="H898" i="5"/>
  <c r="H799" i="5"/>
  <c r="K130" i="4"/>
  <c r="I908" i="5"/>
  <c r="J314" i="5"/>
  <c r="H106" i="5"/>
  <c r="B85" i="4"/>
  <c r="L920" i="4"/>
  <c r="H458" i="5"/>
  <c r="H841" i="4"/>
  <c r="B580" i="4"/>
  <c r="H116" i="5"/>
  <c r="B814" i="4"/>
  <c r="H772" i="5"/>
  <c r="H800" i="5"/>
  <c r="B841" i="4"/>
  <c r="H574" i="5"/>
  <c r="H773" i="5"/>
  <c r="H71" i="5"/>
  <c r="H115" i="5"/>
  <c r="B436" i="4"/>
  <c r="I422" i="5"/>
  <c r="H736" i="5"/>
  <c r="L454" i="4"/>
  <c r="E665" i="4"/>
  <c r="G665" i="4"/>
  <c r="F665" i="4"/>
  <c r="K454" i="4"/>
  <c r="I665" i="4"/>
  <c r="H665" i="4"/>
  <c r="B665" i="4"/>
  <c r="B562" i="4"/>
  <c r="H161" i="5"/>
  <c r="B490" i="4"/>
  <c r="H526" i="4"/>
  <c r="H43" i="4"/>
  <c r="C42" i="4"/>
  <c r="B40" i="4"/>
  <c r="B46" i="4"/>
  <c r="B44" i="4"/>
  <c r="B45" i="4"/>
  <c r="J773" i="5"/>
  <c r="I566" i="5"/>
  <c r="B724" i="4"/>
  <c r="H710" i="5"/>
  <c r="H724" i="4"/>
  <c r="H709" i="5"/>
  <c r="H746" i="5"/>
  <c r="B760" i="4"/>
  <c r="B850" i="4"/>
  <c r="H871" i="5"/>
  <c r="H886" i="4"/>
  <c r="K104" i="4"/>
  <c r="L140" i="4"/>
  <c r="K140" i="4"/>
  <c r="L176" i="4"/>
  <c r="K176" i="4"/>
  <c r="K211" i="4"/>
  <c r="K212" i="4"/>
  <c r="K247" i="4"/>
  <c r="K248" i="4"/>
  <c r="M248" i="4" s="1"/>
  <c r="L284" i="4"/>
  <c r="I305" i="5"/>
  <c r="L320" i="4"/>
  <c r="K320" i="4"/>
  <c r="J341" i="5"/>
  <c r="K356" i="4"/>
  <c r="K392" i="4"/>
  <c r="L392" i="4"/>
  <c r="L428" i="4"/>
  <c r="L464" i="4"/>
  <c r="K464" i="4"/>
  <c r="L500" i="4"/>
  <c r="L536" i="4"/>
  <c r="K536" i="4"/>
  <c r="K572" i="4"/>
  <c r="L644" i="4"/>
  <c r="K644" i="4"/>
  <c r="K715" i="4"/>
  <c r="L716" i="4"/>
  <c r="K716" i="4"/>
  <c r="K752" i="4"/>
  <c r="K788" i="4"/>
  <c r="L824" i="4"/>
  <c r="K824" i="4"/>
  <c r="L896" i="4"/>
  <c r="K896" i="4"/>
  <c r="L59" i="4"/>
  <c r="K59" i="4"/>
  <c r="K95" i="4"/>
  <c r="J269" i="5"/>
  <c r="I773" i="5"/>
  <c r="L212" i="4"/>
  <c r="L752" i="4"/>
  <c r="L860" i="4"/>
  <c r="M860" i="4" s="1"/>
  <c r="K500" i="4"/>
  <c r="H745" i="5"/>
  <c r="H598" i="4"/>
  <c r="H584" i="5"/>
  <c r="H583" i="5"/>
  <c r="B598" i="4"/>
  <c r="B634" i="4"/>
  <c r="H634" i="4"/>
  <c r="H670" i="4"/>
  <c r="H682" i="5"/>
  <c r="H697" i="4"/>
  <c r="I629" i="5"/>
  <c r="K643" i="4"/>
  <c r="B886" i="4"/>
  <c r="K284" i="4"/>
  <c r="L788" i="4"/>
  <c r="L356" i="4"/>
  <c r="H760" i="4"/>
  <c r="B121" i="4"/>
  <c r="H121" i="4"/>
  <c r="H143" i="5"/>
  <c r="H142" i="5"/>
  <c r="H178" i="5"/>
  <c r="H179" i="5"/>
  <c r="H214" i="5"/>
  <c r="B229" i="4"/>
  <c r="H265" i="4"/>
  <c r="B265" i="4"/>
  <c r="H323" i="5"/>
  <c r="H322" i="5"/>
  <c r="H337" i="4"/>
  <c r="B337" i="4"/>
  <c r="H400" i="4"/>
  <c r="B400" i="4"/>
  <c r="H499" i="4"/>
  <c r="B499" i="4"/>
  <c r="H520" i="5"/>
  <c r="B535" i="4"/>
  <c r="B571" i="4"/>
  <c r="H571" i="4"/>
  <c r="H556" i="5"/>
  <c r="I521" i="5"/>
  <c r="I161" i="5"/>
  <c r="L680" i="4"/>
  <c r="M680" i="4" s="1"/>
  <c r="H43" i="5"/>
  <c r="B94" i="4"/>
  <c r="J818" i="5"/>
  <c r="K41" i="4"/>
  <c r="L41" i="4"/>
  <c r="H64" i="4"/>
  <c r="B58" i="4"/>
  <c r="D162" i="4"/>
  <c r="D180" i="4"/>
  <c r="F178" i="4"/>
  <c r="F242" i="4"/>
  <c r="G299" i="4"/>
  <c r="B384" i="4"/>
  <c r="H580" i="4"/>
  <c r="J611" i="4"/>
  <c r="I803" i="4"/>
  <c r="G783" i="4"/>
  <c r="B664" i="4"/>
  <c r="C758" i="4"/>
  <c r="B663" i="4"/>
  <c r="H782" i="4"/>
  <c r="C690" i="4"/>
  <c r="E411" i="4"/>
  <c r="J755" i="4"/>
  <c r="B756" i="4"/>
  <c r="B693" i="4"/>
  <c r="G612" i="4"/>
  <c r="C826" i="4"/>
  <c r="I692" i="4"/>
  <c r="E785" i="4"/>
  <c r="I785" i="4"/>
  <c r="C277" i="4"/>
  <c r="J422" i="5"/>
  <c r="D440" i="4"/>
  <c r="E440" i="4"/>
  <c r="B616" i="4"/>
  <c r="H616" i="4"/>
  <c r="B76" i="4"/>
  <c r="H124" i="5"/>
  <c r="H139" i="4"/>
  <c r="B211" i="4"/>
  <c r="H211" i="4"/>
  <c r="H232" i="5"/>
  <c r="H233" i="5"/>
  <c r="H269" i="5"/>
  <c r="H319" i="4"/>
  <c r="H305" i="5"/>
  <c r="H355" i="4"/>
  <c r="B355" i="4"/>
  <c r="B418" i="4"/>
  <c r="B454" i="4"/>
  <c r="H440" i="5"/>
  <c r="H439" i="5"/>
  <c r="H454" i="4"/>
  <c r="H466" i="5"/>
  <c r="H502" i="5"/>
  <c r="H565" i="5"/>
  <c r="H566" i="5"/>
  <c r="H637" i="5"/>
  <c r="B652" i="4"/>
  <c r="H715" i="4"/>
  <c r="H728" i="5"/>
  <c r="H778" i="4"/>
  <c r="B778" i="4"/>
  <c r="H763" i="5"/>
  <c r="H791" i="5"/>
  <c r="H853" i="5"/>
  <c r="H890" i="5"/>
  <c r="H904" i="4"/>
  <c r="C440" i="4"/>
  <c r="G440" i="4"/>
  <c r="H517" i="4"/>
  <c r="B553" i="4"/>
  <c r="H304" i="5"/>
  <c r="H160" i="5"/>
  <c r="J440" i="4"/>
  <c r="B904" i="4"/>
  <c r="B481" i="4"/>
  <c r="H268" i="5"/>
  <c r="B139" i="4"/>
  <c r="I125" i="5"/>
  <c r="K806" i="4"/>
  <c r="B349" i="4"/>
  <c r="F349" i="4"/>
  <c r="C349" i="4"/>
  <c r="L806" i="4"/>
  <c r="E497" i="4"/>
  <c r="B497" i="4"/>
  <c r="I497" i="4"/>
  <c r="K518" i="4"/>
  <c r="M518" i="4" s="1"/>
  <c r="H52" i="5"/>
  <c r="H152" i="5"/>
  <c r="H151" i="5"/>
  <c r="B166" i="4"/>
  <c r="H166" i="4"/>
  <c r="B202" i="4"/>
  <c r="L277" i="4"/>
  <c r="B310" i="4"/>
  <c r="H332" i="5"/>
  <c r="H346" i="4"/>
  <c r="H395" i="5"/>
  <c r="H409" i="4"/>
  <c r="H472" i="4"/>
  <c r="H493" i="5"/>
  <c r="H544" i="4"/>
  <c r="B607" i="4"/>
  <c r="H607" i="4"/>
  <c r="H593" i="5"/>
  <c r="H629" i="5"/>
  <c r="H628" i="5"/>
  <c r="L580" i="4"/>
  <c r="K580" i="4"/>
  <c r="J566" i="5"/>
  <c r="K328" i="4"/>
  <c r="L328" i="4"/>
  <c r="H295" i="5"/>
  <c r="H229" i="4"/>
  <c r="F695" i="4"/>
  <c r="H661" i="4"/>
  <c r="D920" i="4"/>
  <c r="C920" i="4"/>
  <c r="D522" i="4"/>
  <c r="J522" i="4"/>
  <c r="H718" i="5"/>
  <c r="B733" i="4"/>
  <c r="H781" i="5"/>
  <c r="H796" i="4"/>
  <c r="H809" i="5"/>
  <c r="H823" i="4"/>
  <c r="H880" i="5"/>
  <c r="I143" i="5"/>
  <c r="L158" i="4"/>
  <c r="K158" i="4"/>
  <c r="L626" i="4"/>
  <c r="K626" i="4"/>
  <c r="K734" i="4"/>
  <c r="L734" i="4"/>
  <c r="L842" i="4"/>
  <c r="K842" i="4"/>
  <c r="K878" i="4"/>
  <c r="L878" i="4"/>
  <c r="H782" i="5"/>
  <c r="K122" i="4"/>
  <c r="L122" i="4"/>
  <c r="L230" i="4"/>
  <c r="K230" i="4"/>
  <c r="L302" i="4"/>
  <c r="K302" i="4"/>
  <c r="K374" i="4"/>
  <c r="L374" i="4"/>
  <c r="K482" i="4"/>
  <c r="L482" i="4"/>
  <c r="K590" i="4"/>
  <c r="L590" i="4"/>
  <c r="L698" i="4"/>
  <c r="I53" i="5"/>
  <c r="K68" i="4"/>
  <c r="L68" i="4"/>
  <c r="I575" i="5"/>
  <c r="L517" i="4"/>
  <c r="H859" i="4"/>
  <c r="H349" i="4"/>
  <c r="I349" i="4"/>
  <c r="G349" i="4"/>
  <c r="J349" i="4"/>
  <c r="E349" i="4"/>
  <c r="D349" i="4"/>
  <c r="K410" i="4"/>
  <c r="M410" i="4" s="1"/>
  <c r="H755" i="5"/>
  <c r="H754" i="5"/>
  <c r="I179" i="5"/>
  <c r="K194" i="4"/>
  <c r="L194" i="4"/>
  <c r="L266" i="4"/>
  <c r="K266" i="4"/>
  <c r="K338" i="4"/>
  <c r="L338" i="4"/>
  <c r="K446" i="4"/>
  <c r="L446" i="4"/>
  <c r="L554" i="4"/>
  <c r="K554" i="4"/>
  <c r="L662" i="4"/>
  <c r="K662" i="4"/>
  <c r="L770" i="4"/>
  <c r="K770" i="4"/>
  <c r="K914" i="4"/>
  <c r="L914" i="4"/>
  <c r="H845" i="5"/>
  <c r="H881" i="5"/>
  <c r="L265" i="4"/>
  <c r="H844" i="5"/>
  <c r="G277" i="4"/>
  <c r="B277" i="4"/>
  <c r="F277" i="4"/>
  <c r="H277" i="4"/>
  <c r="E277" i="4"/>
  <c r="D277" i="4"/>
  <c r="I856" i="4"/>
  <c r="F856" i="4"/>
  <c r="J856" i="4"/>
  <c r="G856" i="4"/>
  <c r="H856" i="4"/>
  <c r="C856" i="4"/>
  <c r="B856" i="4"/>
  <c r="L113" i="4"/>
  <c r="M113" i="4" s="1"/>
  <c r="K149" i="4"/>
  <c r="M149" i="4" s="1"/>
  <c r="K437" i="4"/>
  <c r="L437" i="4"/>
  <c r="K545" i="4"/>
  <c r="M545" i="4" s="1"/>
  <c r="K581" i="4"/>
  <c r="L581" i="4"/>
  <c r="L617" i="4"/>
  <c r="K617" i="4"/>
  <c r="K653" i="4"/>
  <c r="M653" i="4" s="1"/>
  <c r="K94" i="4"/>
  <c r="L95" i="4"/>
  <c r="J92" i="4"/>
  <c r="F87" i="4"/>
  <c r="D90" i="4"/>
  <c r="B112" i="4"/>
  <c r="I304" i="4"/>
  <c r="G367" i="4"/>
  <c r="F368" i="4"/>
  <c r="J548" i="4"/>
  <c r="H762" i="4"/>
  <c r="B805" i="4"/>
  <c r="I810" i="4"/>
  <c r="J811" i="4"/>
  <c r="C839" i="4"/>
  <c r="H377" i="5"/>
  <c r="H652" i="4"/>
  <c r="H764" i="5"/>
  <c r="H854" i="5"/>
  <c r="H62" i="5"/>
  <c r="H215" i="5"/>
  <c r="H358" i="5"/>
  <c r="H359" i="5"/>
  <c r="H422" i="5"/>
  <c r="H575" i="5"/>
  <c r="H673" i="5"/>
  <c r="H193" i="4"/>
  <c r="H247" i="4"/>
  <c r="J152" i="5"/>
  <c r="K166" i="4"/>
  <c r="I152" i="5"/>
  <c r="L166" i="4"/>
  <c r="B247" i="4"/>
  <c r="H601" i="5"/>
  <c r="H421" i="5"/>
  <c r="H394" i="5"/>
  <c r="H733" i="4"/>
  <c r="H602" i="5"/>
  <c r="H475" i="5"/>
  <c r="H476" i="5"/>
  <c r="H692" i="5"/>
  <c r="H895" i="4"/>
  <c r="M936" i="4"/>
  <c r="M938" i="4"/>
  <c r="M953" i="4"/>
  <c r="K497" i="4"/>
  <c r="H691" i="5"/>
  <c r="H391" i="4"/>
  <c r="B67" i="4"/>
  <c r="H418" i="4"/>
  <c r="H349" i="5"/>
  <c r="B364" i="4"/>
  <c r="H188" i="5"/>
  <c r="H403" i="5"/>
  <c r="H404" i="5"/>
  <c r="H431" i="5"/>
  <c r="B502" i="4"/>
  <c r="H364" i="4"/>
  <c r="H187" i="5"/>
  <c r="I485" i="5"/>
  <c r="K239" i="4"/>
  <c r="M239" i="4" s="1"/>
  <c r="H688" i="4"/>
  <c r="H413" i="5"/>
  <c r="K221" i="4"/>
  <c r="M221" i="4" s="1"/>
  <c r="L220" i="4"/>
  <c r="L509" i="4"/>
  <c r="M509" i="4" s="1"/>
  <c r="L572" i="4"/>
  <c r="L887" i="4"/>
  <c r="M887" i="4" s="1"/>
  <c r="H206" i="5"/>
  <c r="H610" i="5"/>
  <c r="H611" i="5"/>
  <c r="B625" i="4"/>
  <c r="H674" i="5"/>
  <c r="H727" i="5"/>
  <c r="K428" i="4"/>
  <c r="H80" i="5"/>
  <c r="H530" i="5"/>
  <c r="H529" i="5"/>
  <c r="K167" i="4"/>
  <c r="L275" i="4"/>
  <c r="M275" i="4" s="1"/>
  <c r="K329" i="4"/>
  <c r="L329" i="4"/>
  <c r="L365" i="4"/>
  <c r="L689" i="4"/>
  <c r="M689" i="4" s="1"/>
  <c r="L725" i="4"/>
  <c r="M725" i="4" s="1"/>
  <c r="J710" i="5"/>
  <c r="I746" i="5"/>
  <c r="K761" i="4"/>
  <c r="M761" i="4" s="1"/>
  <c r="K797" i="4"/>
  <c r="L797" i="4"/>
  <c r="K833" i="4"/>
  <c r="L833" i="4"/>
  <c r="B715" i="4"/>
  <c r="B688" i="4"/>
  <c r="H287" i="5"/>
  <c r="H301" i="4"/>
  <c r="H430" i="5"/>
  <c r="B445" i="4"/>
  <c r="B472" i="4"/>
  <c r="H457" i="5"/>
  <c r="B517" i="4"/>
  <c r="H889" i="5"/>
  <c r="L599" i="4"/>
  <c r="H283" i="4"/>
  <c r="H85" i="4"/>
  <c r="J125" i="5"/>
  <c r="K139" i="4"/>
  <c r="L455" i="4"/>
  <c r="K455" i="4"/>
  <c r="E522" i="4"/>
  <c r="G522" i="4"/>
  <c r="I522" i="4"/>
  <c r="B522" i="4"/>
  <c r="F522" i="4"/>
  <c r="C522" i="4"/>
  <c r="D497" i="4"/>
  <c r="G497" i="4"/>
  <c r="J497" i="4"/>
  <c r="F497" i="4"/>
  <c r="C497" i="4"/>
  <c r="G861" i="4"/>
  <c r="K787" i="4"/>
  <c r="H256" i="4"/>
  <c r="H328" i="4"/>
  <c r="D335" i="4"/>
  <c r="H373" i="4"/>
  <c r="B373" i="4"/>
  <c r="B643" i="4"/>
  <c r="J648" i="4"/>
  <c r="H706" i="4"/>
  <c r="B706" i="4"/>
  <c r="B742" i="4"/>
  <c r="K771" i="4"/>
  <c r="H769" i="4"/>
  <c r="J875" i="4"/>
  <c r="B868" i="4"/>
  <c r="B897" i="4"/>
  <c r="J901" i="4"/>
  <c r="B895" i="4"/>
  <c r="B256" i="4"/>
  <c r="B330" i="4"/>
  <c r="B589" i="4"/>
  <c r="B670" i="4"/>
  <c r="H742" i="4"/>
  <c r="F874" i="4"/>
  <c r="H296" i="5"/>
  <c r="H553" i="4"/>
  <c r="H620" i="5"/>
  <c r="H619" i="5"/>
  <c r="H656" i="5"/>
  <c r="H683" i="5"/>
  <c r="B697" i="4"/>
  <c r="B751" i="4"/>
  <c r="B796" i="4"/>
  <c r="B823" i="4"/>
  <c r="H836" i="5"/>
  <c r="H835" i="5"/>
  <c r="H850" i="4"/>
  <c r="B328" i="4"/>
  <c r="B283" i="4"/>
  <c r="H868" i="4"/>
  <c r="B769" i="4"/>
  <c r="L832" i="4"/>
  <c r="K832" i="4"/>
  <c r="H35" i="5"/>
  <c r="H34" i="5"/>
  <c r="H79" i="5"/>
  <c r="H260" i="5"/>
  <c r="H259" i="5"/>
  <c r="L787" i="4"/>
  <c r="H863" i="5"/>
  <c r="L104" i="4"/>
  <c r="G234" i="4"/>
  <c r="H511" i="5"/>
  <c r="F106" i="4"/>
  <c r="D808" i="4"/>
  <c r="I835" i="4"/>
  <c r="I602" i="5"/>
  <c r="H53" i="5"/>
  <c r="H341" i="5"/>
  <c r="H386" i="5"/>
  <c r="H385" i="5"/>
  <c r="H133" i="5"/>
  <c r="H313" i="5"/>
  <c r="H314" i="5"/>
  <c r="H97" i="5"/>
  <c r="H286" i="5"/>
  <c r="H412" i="5"/>
  <c r="H521" i="5"/>
  <c r="L167" i="4"/>
  <c r="M944" i="4"/>
  <c r="M946" i="4"/>
  <c r="H98" i="5"/>
  <c r="H719" i="5"/>
  <c r="M931" i="4"/>
  <c r="M933" i="4"/>
  <c r="M937" i="4"/>
  <c r="M941" i="4"/>
  <c r="M943" i="4"/>
  <c r="M945" i="4"/>
  <c r="M949" i="4"/>
  <c r="M951" i="4"/>
  <c r="M947" i="4"/>
  <c r="M952" i="4"/>
  <c r="M956" i="4"/>
  <c r="M940" i="4"/>
  <c r="J672" i="4"/>
  <c r="E672" i="4"/>
  <c r="F672" i="4"/>
  <c r="D672" i="4"/>
  <c r="B672" i="4"/>
  <c r="H672" i="4"/>
  <c r="G326" i="4"/>
  <c r="F326" i="4"/>
  <c r="E326" i="4"/>
  <c r="L139" i="4"/>
  <c r="E396" i="4"/>
  <c r="B396" i="4"/>
  <c r="D476" i="4"/>
  <c r="J476" i="4"/>
  <c r="F476" i="4"/>
  <c r="E845" i="4"/>
  <c r="C845" i="4"/>
  <c r="H238" i="4"/>
  <c r="B238" i="4"/>
  <c r="H223" i="5"/>
  <c r="H250" i="5"/>
  <c r="H251" i="5"/>
  <c r="H664" i="5"/>
  <c r="H679" i="4"/>
  <c r="H665" i="5"/>
  <c r="B679" i="4"/>
  <c r="H817" i="5"/>
  <c r="H818" i="5"/>
  <c r="B832" i="4"/>
  <c r="H832" i="4"/>
  <c r="H88" i="5"/>
  <c r="B103" i="4"/>
  <c r="H170" i="5"/>
  <c r="H169" i="5"/>
  <c r="H89" i="5"/>
  <c r="K698" i="4"/>
  <c r="H61" i="5"/>
  <c r="J188" i="5"/>
  <c r="M942" i="4"/>
  <c r="M934" i="4"/>
  <c r="M935" i="4"/>
  <c r="M950" i="4"/>
  <c r="M954" i="4"/>
  <c r="M932" i="4"/>
  <c r="D69" i="1"/>
  <c r="D49" i="1"/>
  <c r="D67" i="1"/>
  <c r="G313" i="5"/>
  <c r="B22" i="5"/>
  <c r="D70" i="1"/>
  <c r="R48" i="1" l="1"/>
  <c r="G26" i="5" s="1"/>
  <c r="E209" i="4"/>
  <c r="E47" i="4"/>
  <c r="F209" i="4"/>
  <c r="B209" i="4"/>
  <c r="I209" i="4"/>
  <c r="C209" i="4"/>
  <c r="G209" i="4"/>
  <c r="L117" i="4"/>
  <c r="D117" i="4"/>
  <c r="I117" i="4"/>
  <c r="E254" i="4"/>
  <c r="F117" i="4"/>
  <c r="F71" i="4"/>
  <c r="G71" i="4"/>
  <c r="C71" i="4"/>
  <c r="E118" i="4"/>
  <c r="D71" i="4"/>
  <c r="B71" i="4"/>
  <c r="H71" i="4"/>
  <c r="J71" i="4"/>
  <c r="G205" i="5"/>
  <c r="G179" i="5"/>
  <c r="G161" i="5"/>
  <c r="G116" i="5"/>
  <c r="G88" i="5"/>
  <c r="G61" i="5"/>
  <c r="L209" i="4"/>
  <c r="D209" i="4"/>
  <c r="B118" i="4"/>
  <c r="D118" i="4"/>
  <c r="F918" i="4"/>
  <c r="B918" i="4"/>
  <c r="F920" i="4"/>
  <c r="H321" i="4"/>
  <c r="G712" i="4"/>
  <c r="E920" i="4"/>
  <c r="J132" i="4"/>
  <c r="D564" i="4"/>
  <c r="I677" i="4"/>
  <c r="I448" i="4"/>
  <c r="D677" i="4"/>
  <c r="E448" i="4"/>
  <c r="I118" i="4"/>
  <c r="G677" i="4"/>
  <c r="C118" i="4"/>
  <c r="L861" i="4"/>
  <c r="F677" i="4"/>
  <c r="F118" i="4"/>
  <c r="H118" i="4"/>
  <c r="J371" i="4"/>
  <c r="H73" i="4"/>
  <c r="G73" i="4"/>
  <c r="H478" i="4"/>
  <c r="K467" i="4"/>
  <c r="F73" i="4"/>
  <c r="H467" i="4"/>
  <c r="J73" i="4"/>
  <c r="J467" i="4"/>
  <c r="I467" i="4"/>
  <c r="E371" i="4"/>
  <c r="C73" i="4"/>
  <c r="E467" i="4"/>
  <c r="I73" i="4"/>
  <c r="G467" i="4"/>
  <c r="I478" i="4"/>
  <c r="F884" i="4"/>
  <c r="E73" i="4"/>
  <c r="B467" i="4"/>
  <c r="D467" i="4"/>
  <c r="D478" i="4"/>
  <c r="C467" i="4"/>
  <c r="D73" i="4"/>
  <c r="E108" i="4"/>
  <c r="C108" i="4"/>
  <c r="G108" i="4"/>
  <c r="I108" i="4"/>
  <c r="J108" i="4"/>
  <c r="H108" i="4"/>
  <c r="B108" i="4"/>
  <c r="F108" i="4"/>
  <c r="C861" i="4"/>
  <c r="I854" i="5"/>
  <c r="D208" i="4"/>
  <c r="C890" i="4"/>
  <c r="F890" i="4"/>
  <c r="B711" i="4"/>
  <c r="I208" i="4"/>
  <c r="H208" i="4"/>
  <c r="H861" i="4"/>
  <c r="E366" i="4"/>
  <c r="E861" i="4"/>
  <c r="E395" i="4"/>
  <c r="J134" i="5"/>
  <c r="J116" i="5"/>
  <c r="I115" i="5" s="1"/>
  <c r="I438" i="4"/>
  <c r="J117" i="4"/>
  <c r="M436" i="4"/>
  <c r="G117" i="4"/>
  <c r="E873" i="4"/>
  <c r="H117" i="4"/>
  <c r="H586" i="4"/>
  <c r="G881" i="4"/>
  <c r="B117" i="4"/>
  <c r="C117" i="4"/>
  <c r="H477" i="4"/>
  <c r="B586" i="4"/>
  <c r="F308" i="4"/>
  <c r="J586" i="4"/>
  <c r="I845" i="4"/>
  <c r="J593" i="4"/>
  <c r="G916" i="4"/>
  <c r="D99" i="4"/>
  <c r="H593" i="4"/>
  <c r="C622" i="4"/>
  <c r="F916" i="4"/>
  <c r="G407" i="4"/>
  <c r="H366" i="4"/>
  <c r="I366" i="4"/>
  <c r="L366" i="4"/>
  <c r="B128" i="4"/>
  <c r="G614" i="4"/>
  <c r="F514" i="4"/>
  <c r="J514" i="4"/>
  <c r="F512" i="4"/>
  <c r="B367" i="5"/>
  <c r="B368" i="5" s="1"/>
  <c r="C368" i="5" s="1"/>
  <c r="M473" i="4"/>
  <c r="F406" i="4"/>
  <c r="E746" i="4"/>
  <c r="F323" i="4"/>
  <c r="I128" i="4"/>
  <c r="F477" i="4"/>
  <c r="B308" i="4"/>
  <c r="C353" i="4"/>
  <c r="G128" i="4"/>
  <c r="K128" i="4"/>
  <c r="J128" i="4"/>
  <c r="D550" i="4"/>
  <c r="F416" i="4"/>
  <c r="I353" i="4"/>
  <c r="J99" i="4"/>
  <c r="E664" i="4"/>
  <c r="E691" i="4"/>
  <c r="G358" i="4"/>
  <c r="G416" i="4"/>
  <c r="F227" i="4"/>
  <c r="H664" i="4"/>
  <c r="L614" i="4"/>
  <c r="C128" i="4"/>
  <c r="F882" i="4"/>
  <c r="I423" i="4"/>
  <c r="C252" i="4"/>
  <c r="C366" i="4"/>
  <c r="G252" i="4"/>
  <c r="C549" i="4"/>
  <c r="F691" i="4"/>
  <c r="E308" i="4"/>
  <c r="I763" i="4"/>
  <c r="D586" i="4"/>
  <c r="E512" i="4"/>
  <c r="D763" i="4"/>
  <c r="G586" i="4"/>
  <c r="E505" i="4"/>
  <c r="H638" i="4"/>
  <c r="C667" i="4"/>
  <c r="B125" i="4"/>
  <c r="F568" i="4"/>
  <c r="J637" i="4"/>
  <c r="G505" i="4"/>
  <c r="C638" i="4"/>
  <c r="B881" i="4"/>
  <c r="G667" i="4"/>
  <c r="G127" i="4"/>
  <c r="H125" i="4"/>
  <c r="D568" i="4"/>
  <c r="D737" i="4"/>
  <c r="E637" i="4"/>
  <c r="J746" i="5"/>
  <c r="I745" i="5" s="1"/>
  <c r="J853" i="4"/>
  <c r="G475" i="4"/>
  <c r="L737" i="4"/>
  <c r="E231" i="4"/>
  <c r="B127" i="4"/>
  <c r="H127" i="4"/>
  <c r="H637" i="4"/>
  <c r="F853" i="4"/>
  <c r="H253" i="4"/>
  <c r="B667" i="4"/>
  <c r="D764" i="4"/>
  <c r="G637" i="4"/>
  <c r="I586" i="4"/>
  <c r="E297" i="4"/>
  <c r="F881" i="4"/>
  <c r="F763" i="4"/>
  <c r="B763" i="4"/>
  <c r="G664" i="4"/>
  <c r="E883" i="4"/>
  <c r="I505" i="4"/>
  <c r="B514" i="4"/>
  <c r="G638" i="4"/>
  <c r="H295" i="4"/>
  <c r="L175" i="4"/>
  <c r="C737" i="4"/>
  <c r="B253" i="4"/>
  <c r="I253" i="4"/>
  <c r="C512" i="4"/>
  <c r="L790" i="4"/>
  <c r="C253" i="4"/>
  <c r="J667" i="4"/>
  <c r="F667" i="4"/>
  <c r="K927" i="4"/>
  <c r="E127" i="4"/>
  <c r="G278" i="4"/>
  <c r="B764" i="4"/>
  <c r="G737" i="4"/>
  <c r="J568" i="4"/>
  <c r="E475" i="4"/>
  <c r="C415" i="4"/>
  <c r="H196" i="4"/>
  <c r="B883" i="4"/>
  <c r="H514" i="4"/>
  <c r="J638" i="4"/>
  <c r="F664" i="4"/>
  <c r="J253" i="4"/>
  <c r="B512" i="4"/>
  <c r="J881" i="4"/>
  <c r="H667" i="4"/>
  <c r="J278" i="4"/>
  <c r="E568" i="4"/>
  <c r="I764" i="4"/>
  <c r="I568" i="4"/>
  <c r="H568" i="4"/>
  <c r="G568" i="4"/>
  <c r="C686" i="4"/>
  <c r="D664" i="4"/>
  <c r="J505" i="4"/>
  <c r="E596" i="4"/>
  <c r="E483" i="4"/>
  <c r="B638" i="4"/>
  <c r="E253" i="4"/>
  <c r="D512" i="4"/>
  <c r="C514" i="4"/>
  <c r="C881" i="4"/>
  <c r="D667" i="4"/>
  <c r="F125" i="4"/>
  <c r="F278" i="4"/>
  <c r="C568" i="4"/>
  <c r="I737" i="4"/>
  <c r="J763" i="4"/>
  <c r="C637" i="4"/>
  <c r="C692" i="4"/>
  <c r="G420" i="4"/>
  <c r="I514" i="4"/>
  <c r="D638" i="4"/>
  <c r="E737" i="4"/>
  <c r="D253" i="4"/>
  <c r="I512" i="4"/>
  <c r="G512" i="4"/>
  <c r="E667" i="4"/>
  <c r="J127" i="4"/>
  <c r="C125" i="4"/>
  <c r="B278" i="4"/>
  <c r="F737" i="4"/>
  <c r="H278" i="4"/>
  <c r="D475" i="4"/>
  <c r="B475" i="4"/>
  <c r="D278" i="4"/>
  <c r="M922" i="4"/>
  <c r="J664" i="4"/>
  <c r="H505" i="4"/>
  <c r="C763" i="4"/>
  <c r="I664" i="4"/>
  <c r="C764" i="4"/>
  <c r="B505" i="4"/>
  <c r="I420" i="4"/>
  <c r="D514" i="4"/>
  <c r="F638" i="4"/>
  <c r="H512" i="4"/>
  <c r="L514" i="4"/>
  <c r="I127" i="4"/>
  <c r="D125" i="4"/>
  <c r="I881" i="4"/>
  <c r="E278" i="4"/>
  <c r="G764" i="4"/>
  <c r="I475" i="4"/>
  <c r="C475" i="4"/>
  <c r="E764" i="4"/>
  <c r="G514" i="4"/>
  <c r="I638" i="4"/>
  <c r="F253" i="4"/>
  <c r="K920" i="4"/>
  <c r="M920" i="4" s="1"/>
  <c r="D881" i="4"/>
  <c r="H881" i="4"/>
  <c r="I278" i="4"/>
  <c r="H764" i="4"/>
  <c r="J764" i="4"/>
  <c r="I637" i="4"/>
  <c r="H475" i="4"/>
  <c r="B637" i="4"/>
  <c r="D637" i="4"/>
  <c r="J475" i="4"/>
  <c r="C614" i="4"/>
  <c r="B727" i="4"/>
  <c r="C269" i="4"/>
  <c r="J614" i="4"/>
  <c r="F928" i="4"/>
  <c r="D458" i="4"/>
  <c r="J727" i="4"/>
  <c r="C727" i="4"/>
  <c r="L652" i="4"/>
  <c r="I727" i="4"/>
  <c r="J720" i="4"/>
  <c r="K596" i="4"/>
  <c r="I720" i="4"/>
  <c r="G728" i="4"/>
  <c r="E758" i="4"/>
  <c r="I546" i="4"/>
  <c r="L758" i="4"/>
  <c r="E720" i="4"/>
  <c r="F269" i="4"/>
  <c r="J728" i="4"/>
  <c r="F348" i="4"/>
  <c r="J296" i="5"/>
  <c r="G441" i="4"/>
  <c r="B740" i="4"/>
  <c r="F215" i="4"/>
  <c r="L778" i="4"/>
  <c r="J712" i="4"/>
  <c r="J682" i="4"/>
  <c r="H728" i="4"/>
  <c r="E578" i="4"/>
  <c r="K196" i="4"/>
  <c r="D758" i="4"/>
  <c r="J348" i="4"/>
  <c r="D565" i="4"/>
  <c r="C712" i="4"/>
  <c r="D313" i="4"/>
  <c r="D441" i="4"/>
  <c r="H853" i="4"/>
  <c r="I296" i="5"/>
  <c r="H712" i="4"/>
  <c r="B470" i="4"/>
  <c r="D215" i="4"/>
  <c r="G312" i="4"/>
  <c r="B441" i="4"/>
  <c r="G853" i="4"/>
  <c r="K271" i="4"/>
  <c r="H215" i="4"/>
  <c r="C565" i="4"/>
  <c r="F712" i="4"/>
  <c r="K565" i="4"/>
  <c r="C215" i="4"/>
  <c r="I245" i="4"/>
  <c r="J215" i="4"/>
  <c r="E728" i="4"/>
  <c r="N583" i="5"/>
  <c r="E853" i="4"/>
  <c r="K758" i="4"/>
  <c r="M758" i="4" s="1"/>
  <c r="E215" i="4"/>
  <c r="B215" i="4"/>
  <c r="C728" i="4"/>
  <c r="E784" i="4"/>
  <c r="F740" i="4"/>
  <c r="I764" i="5"/>
  <c r="I763" i="5" s="1"/>
  <c r="L215" i="4"/>
  <c r="I215" i="4"/>
  <c r="K926" i="4"/>
  <c r="F252" i="4"/>
  <c r="J118" i="4"/>
  <c r="F65" i="4"/>
  <c r="J227" i="4"/>
  <c r="C227" i="4"/>
  <c r="G206" i="5"/>
  <c r="B227" i="4"/>
  <c r="G178" i="5"/>
  <c r="G160" i="5"/>
  <c r="G89" i="5"/>
  <c r="E90" i="4"/>
  <c r="L332" i="4"/>
  <c r="K332" i="4"/>
  <c r="G314" i="5"/>
  <c r="D332" i="4"/>
  <c r="J332" i="4"/>
  <c r="J920" i="4"/>
  <c r="L926" i="4"/>
  <c r="E924" i="4"/>
  <c r="G924" i="4"/>
  <c r="J924" i="4"/>
  <c r="G115" i="5"/>
  <c r="D81" i="4"/>
  <c r="I90" i="4"/>
  <c r="J883" i="4"/>
  <c r="D340" i="4"/>
  <c r="D252" i="4"/>
  <c r="B691" i="4"/>
  <c r="H357" i="4"/>
  <c r="L883" i="4"/>
  <c r="E441" i="4"/>
  <c r="L549" i="4"/>
  <c r="H910" i="4"/>
  <c r="F366" i="4"/>
  <c r="G323" i="4"/>
  <c r="I348" i="4"/>
  <c r="L830" i="4"/>
  <c r="E740" i="4"/>
  <c r="E323" i="4"/>
  <c r="D757" i="4"/>
  <c r="K892" i="4"/>
  <c r="B549" i="4"/>
  <c r="D227" i="4"/>
  <c r="D423" i="4"/>
  <c r="D925" i="4"/>
  <c r="G622" i="4"/>
  <c r="G549" i="4"/>
  <c r="D549" i="4"/>
  <c r="B245" i="4"/>
  <c r="H883" i="4"/>
  <c r="I441" i="4"/>
  <c r="J910" i="4"/>
  <c r="B758" i="4"/>
  <c r="F758" i="4"/>
  <c r="J366" i="4"/>
  <c r="H323" i="4"/>
  <c r="D348" i="4"/>
  <c r="I252" i="4"/>
  <c r="J323" i="4"/>
  <c r="H348" i="4"/>
  <c r="C882" i="4"/>
  <c r="G565" i="4"/>
  <c r="I227" i="4"/>
  <c r="J691" i="4"/>
  <c r="D308" i="4"/>
  <c r="H622" i="4"/>
  <c r="G470" i="4"/>
  <c r="I99" i="4"/>
  <c r="H549" i="4"/>
  <c r="D740" i="4"/>
  <c r="B847" i="4"/>
  <c r="G852" i="4"/>
  <c r="F245" i="4"/>
  <c r="B917" i="4"/>
  <c r="I308" i="4"/>
  <c r="B323" i="4"/>
  <c r="G366" i="4"/>
  <c r="J252" i="4"/>
  <c r="F441" i="4"/>
  <c r="D882" i="4"/>
  <c r="C477" i="4"/>
  <c r="J565" i="4"/>
  <c r="G423" i="4"/>
  <c r="E477" i="4"/>
  <c r="I565" i="4"/>
  <c r="C691" i="4"/>
  <c r="E622" i="4"/>
  <c r="G99" i="4"/>
  <c r="J245" i="4"/>
  <c r="I882" i="4"/>
  <c r="B252" i="4"/>
  <c r="F99" i="4"/>
  <c r="F549" i="4"/>
  <c r="D622" i="4"/>
  <c r="J917" i="4"/>
  <c r="E792" i="4"/>
  <c r="J308" i="4"/>
  <c r="C323" i="4"/>
  <c r="E348" i="4"/>
  <c r="E252" i="4"/>
  <c r="J441" i="4"/>
  <c r="B882" i="4"/>
  <c r="E565" i="4"/>
  <c r="E423" i="4"/>
  <c r="J907" i="5"/>
  <c r="I477" i="4"/>
  <c r="F565" i="4"/>
  <c r="D691" i="4"/>
  <c r="J622" i="4"/>
  <c r="F622" i="4"/>
  <c r="J423" i="4"/>
  <c r="D245" i="4"/>
  <c r="J882" i="4"/>
  <c r="B622" i="4"/>
  <c r="F847" i="4"/>
  <c r="L792" i="4"/>
  <c r="G245" i="4"/>
  <c r="B524" i="4"/>
  <c r="E631" i="4"/>
  <c r="J792" i="4"/>
  <c r="G758" i="4"/>
  <c r="D323" i="4"/>
  <c r="C348" i="4"/>
  <c r="L252" i="4"/>
  <c r="B477" i="4"/>
  <c r="H441" i="4"/>
  <c r="G882" i="4"/>
  <c r="F423" i="4"/>
  <c r="D477" i="4"/>
  <c r="H565" i="4"/>
  <c r="I691" i="4"/>
  <c r="B99" i="4"/>
  <c r="I470" i="4"/>
  <c r="C423" i="4"/>
  <c r="J549" i="4"/>
  <c r="C740" i="4"/>
  <c r="K245" i="4"/>
  <c r="K252" i="4"/>
  <c r="G691" i="4"/>
  <c r="C245" i="4"/>
  <c r="B790" i="5"/>
  <c r="C790" i="5" s="1"/>
  <c r="F524" i="4"/>
  <c r="D366" i="4"/>
  <c r="G348" i="4"/>
  <c r="E227" i="4"/>
  <c r="J477" i="4"/>
  <c r="I740" i="4"/>
  <c r="G740" i="4"/>
  <c r="E882" i="4"/>
  <c r="E549" i="4"/>
  <c r="B423" i="4"/>
  <c r="E99" i="4"/>
  <c r="H99" i="4"/>
  <c r="C470" i="4"/>
  <c r="F470" i="4"/>
  <c r="G308" i="4"/>
  <c r="E470" i="4"/>
  <c r="J470" i="4"/>
  <c r="D910" i="4"/>
  <c r="F134" i="4"/>
  <c r="F727" i="4"/>
  <c r="E614" i="4"/>
  <c r="C448" i="4"/>
  <c r="G260" i="4"/>
  <c r="D712" i="4"/>
  <c r="J845" i="4"/>
  <c r="L848" i="4"/>
  <c r="G727" i="4"/>
  <c r="E196" i="4"/>
  <c r="F425" i="4"/>
  <c r="B916" i="4"/>
  <c r="I55" i="4"/>
  <c r="B610" i="5"/>
  <c r="M611" i="5"/>
  <c r="N611" i="5" s="1"/>
  <c r="L261" i="4"/>
  <c r="F261" i="4"/>
  <c r="H261" i="4"/>
  <c r="C261" i="4"/>
  <c r="I261" i="4"/>
  <c r="K261" i="4"/>
  <c r="H385" i="4"/>
  <c r="F385" i="4"/>
  <c r="D385" i="4"/>
  <c r="B636" i="4"/>
  <c r="J636" i="4"/>
  <c r="F636" i="4"/>
  <c r="I636" i="4"/>
  <c r="C636" i="4"/>
  <c r="B443" i="4"/>
  <c r="F443" i="4"/>
  <c r="C443" i="4"/>
  <c r="D421" i="4"/>
  <c r="J421" i="4"/>
  <c r="E421" i="4"/>
  <c r="D353" i="4"/>
  <c r="E353" i="4"/>
  <c r="G353" i="4"/>
  <c r="B353" i="4"/>
  <c r="H276" i="4"/>
  <c r="C276" i="4"/>
  <c r="G276" i="4"/>
  <c r="F879" i="4"/>
  <c r="C879" i="4"/>
  <c r="E879" i="4"/>
  <c r="B817" i="5"/>
  <c r="B818" i="5" s="1"/>
  <c r="C818" i="5" s="1"/>
  <c r="M818" i="5"/>
  <c r="N818" i="5" s="1"/>
  <c r="E101" i="4"/>
  <c r="F101" i="4"/>
  <c r="G101" i="4"/>
  <c r="J458" i="5"/>
  <c r="L472" i="4"/>
  <c r="I458" i="5"/>
  <c r="D250" i="4"/>
  <c r="C250" i="4"/>
  <c r="I250" i="4"/>
  <c r="I925" i="4"/>
  <c r="F925" i="4"/>
  <c r="G925" i="4"/>
  <c r="E925" i="4"/>
  <c r="L925" i="4"/>
  <c r="K925" i="4"/>
  <c r="B368" i="4"/>
  <c r="F478" i="4"/>
  <c r="C478" i="4"/>
  <c r="D578" i="4"/>
  <c r="G550" i="4"/>
  <c r="B371" i="4"/>
  <c r="I371" i="4"/>
  <c r="F353" i="4"/>
  <c r="E443" i="4"/>
  <c r="H636" i="4"/>
  <c r="E261" i="4"/>
  <c r="B415" i="4"/>
  <c r="K928" i="4"/>
  <c r="J928" i="4"/>
  <c r="D879" i="4"/>
  <c r="F479" i="4"/>
  <c r="B925" i="4"/>
  <c r="D279" i="4"/>
  <c r="J385" i="4"/>
  <c r="K578" i="4"/>
  <c r="I276" i="4"/>
  <c r="K562" i="4"/>
  <c r="L562" i="4"/>
  <c r="C902" i="4"/>
  <c r="B902" i="4"/>
  <c r="D569" i="4"/>
  <c r="L649" i="4"/>
  <c r="B281" i="4"/>
  <c r="E281" i="4"/>
  <c r="L868" i="4"/>
  <c r="M868" i="4" s="1"/>
  <c r="J854" i="5"/>
  <c r="J242" i="5"/>
  <c r="L256" i="4"/>
  <c r="D827" i="4"/>
  <c r="G827" i="4"/>
  <c r="J575" i="4"/>
  <c r="E575" i="4"/>
  <c r="C529" i="4"/>
  <c r="F529" i="4"/>
  <c r="C818" i="4"/>
  <c r="E818" i="4"/>
  <c r="J818" i="4"/>
  <c r="D821" i="4"/>
  <c r="C821" i="4"/>
  <c r="G821" i="4"/>
  <c r="B231" i="4"/>
  <c r="D231" i="4"/>
  <c r="J231" i="4"/>
  <c r="H469" i="4"/>
  <c r="F469" i="4"/>
  <c r="I469" i="4"/>
  <c r="C495" i="4"/>
  <c r="H495" i="4"/>
  <c r="B641" i="4"/>
  <c r="I641" i="4"/>
  <c r="B566" i="4"/>
  <c r="F566" i="4"/>
  <c r="H566" i="4"/>
  <c r="G566" i="4"/>
  <c r="I321" i="4"/>
  <c r="B321" i="4"/>
  <c r="G321" i="4"/>
  <c r="J321" i="4"/>
  <c r="C550" i="4"/>
  <c r="E550" i="4"/>
  <c r="E96" i="4"/>
  <c r="G96" i="4"/>
  <c r="I96" i="4"/>
  <c r="E926" i="4"/>
  <c r="H926" i="4"/>
  <c r="J926" i="4"/>
  <c r="F550" i="4"/>
  <c r="D321" i="4"/>
  <c r="E636" i="4"/>
  <c r="J261" i="4"/>
  <c r="B469" i="4"/>
  <c r="G641" i="4"/>
  <c r="L522" i="4"/>
  <c r="E821" i="4"/>
  <c r="C911" i="4"/>
  <c r="F911" i="4"/>
  <c r="E243" i="4"/>
  <c r="F243" i="4"/>
  <c r="G818" i="4"/>
  <c r="E385" i="4"/>
  <c r="I879" i="4"/>
  <c r="C925" i="4"/>
  <c r="J873" i="4"/>
  <c r="I873" i="4"/>
  <c r="H873" i="4"/>
  <c r="H683" i="4"/>
  <c r="J683" i="4"/>
  <c r="D683" i="4"/>
  <c r="G654" i="4"/>
  <c r="C654" i="4"/>
  <c r="E654" i="4"/>
  <c r="H925" i="4"/>
  <c r="B96" i="4"/>
  <c r="J96" i="4"/>
  <c r="H746" i="4"/>
  <c r="B746" i="4"/>
  <c r="K746" i="4"/>
  <c r="B519" i="4"/>
  <c r="L519" i="4"/>
  <c r="B332" i="4"/>
  <c r="E332" i="4"/>
  <c r="I332" i="4"/>
  <c r="G332" i="4"/>
  <c r="F332" i="4"/>
  <c r="C332" i="4"/>
  <c r="D861" i="4"/>
  <c r="B861" i="4"/>
  <c r="F861" i="4"/>
  <c r="D596" i="4"/>
  <c r="I596" i="4"/>
  <c r="G596" i="4"/>
  <c r="F596" i="4"/>
  <c r="B596" i="4"/>
  <c r="J576" i="4"/>
  <c r="C576" i="4"/>
  <c r="I601" i="4"/>
  <c r="F601" i="4"/>
  <c r="L490" i="4"/>
  <c r="I476" i="5"/>
  <c r="J475" i="5" s="1"/>
  <c r="C735" i="4"/>
  <c r="E735" i="4"/>
  <c r="B735" i="4"/>
  <c r="E738" i="4"/>
  <c r="D738" i="4"/>
  <c r="I738" i="4"/>
  <c r="C738" i="4"/>
  <c r="G738" i="4"/>
  <c r="I279" i="4"/>
  <c r="B279" i="4"/>
  <c r="C279" i="4"/>
  <c r="J884" i="4"/>
  <c r="C884" i="4"/>
  <c r="C620" i="4"/>
  <c r="B620" i="4"/>
  <c r="J620" i="4"/>
  <c r="E620" i="4"/>
  <c r="G479" i="4"/>
  <c r="K479" i="4"/>
  <c r="J479" i="4"/>
  <c r="B393" i="4"/>
  <c r="J393" i="4"/>
  <c r="C393" i="4"/>
  <c r="I393" i="4"/>
  <c r="E393" i="4"/>
  <c r="D928" i="4"/>
  <c r="L928" i="4"/>
  <c r="H928" i="4"/>
  <c r="G928" i="4"/>
  <c r="C928" i="4"/>
  <c r="E928" i="4"/>
  <c r="E478" i="4"/>
  <c r="I550" i="4"/>
  <c r="G371" i="4"/>
  <c r="D371" i="4"/>
  <c r="J298" i="4"/>
  <c r="D443" i="4"/>
  <c r="C827" i="4"/>
  <c r="G478" i="4"/>
  <c r="B478" i="4"/>
  <c r="B550" i="4"/>
  <c r="C371" i="4"/>
  <c r="B738" i="4"/>
  <c r="N817" i="5"/>
  <c r="F738" i="4"/>
  <c r="N610" i="5"/>
  <c r="K443" i="4"/>
  <c r="E321" i="4"/>
  <c r="D636" i="4"/>
  <c r="B261" i="4"/>
  <c r="K490" i="4"/>
  <c r="L353" i="4"/>
  <c r="J641" i="4"/>
  <c r="G243" i="4"/>
  <c r="G231" i="4"/>
  <c r="J821" i="4"/>
  <c r="D884" i="4"/>
  <c r="D818" i="4"/>
  <c r="F818" i="4"/>
  <c r="C926" i="4"/>
  <c r="I231" i="4"/>
  <c r="H250" i="4"/>
  <c r="F281" i="4"/>
  <c r="L385" i="4"/>
  <c r="C226" i="4"/>
  <c r="L884" i="4"/>
  <c r="K738" i="4"/>
  <c r="B204" i="4"/>
  <c r="L393" i="4"/>
  <c r="L298" i="4"/>
  <c r="C924" i="4"/>
  <c r="I924" i="4"/>
  <c r="E182" i="4"/>
  <c r="C828" i="4"/>
  <c r="K321" i="4"/>
  <c r="H53" i="4"/>
  <c r="L483" i="4"/>
  <c r="B924" i="4"/>
  <c r="H924" i="4"/>
  <c r="F924" i="4"/>
  <c r="I601" i="5"/>
  <c r="J528" i="4"/>
  <c r="G528" i="4"/>
  <c r="E533" i="4"/>
  <c r="C533" i="4"/>
  <c r="G433" i="4"/>
  <c r="H433" i="4"/>
  <c r="C433" i="4"/>
  <c r="E602" i="4"/>
  <c r="G602" i="4"/>
  <c r="H602" i="4"/>
  <c r="B790" i="4"/>
  <c r="H790" i="4"/>
  <c r="H673" i="4"/>
  <c r="G673" i="4"/>
  <c r="B452" i="4"/>
  <c r="C452" i="4"/>
  <c r="J155" i="4"/>
  <c r="C155" i="4"/>
  <c r="B155" i="4"/>
  <c r="I155" i="4"/>
  <c r="F154" i="4"/>
  <c r="B154" i="4"/>
  <c r="G154" i="4"/>
  <c r="H154" i="4"/>
  <c r="C154" i="4"/>
  <c r="I151" i="4"/>
  <c r="C151" i="4"/>
  <c r="F151" i="4"/>
  <c r="J151" i="4"/>
  <c r="B151" i="4"/>
  <c r="H847" i="4"/>
  <c r="I847" i="4"/>
  <c r="G262" i="4"/>
  <c r="J262" i="4"/>
  <c r="C262" i="4"/>
  <c r="E262" i="4"/>
  <c r="H711" i="4"/>
  <c r="G711" i="4"/>
  <c r="E226" i="4"/>
  <c r="B226" i="4"/>
  <c r="F226" i="4"/>
  <c r="C223" i="4"/>
  <c r="H223" i="4"/>
  <c r="E188" i="4"/>
  <c r="I188" i="4"/>
  <c r="J188" i="4"/>
  <c r="B188" i="4"/>
  <c r="H187" i="4"/>
  <c r="E187" i="4"/>
  <c r="F187" i="4"/>
  <c r="H792" i="4"/>
  <c r="B792" i="4"/>
  <c r="C792" i="4"/>
  <c r="J114" i="4"/>
  <c r="F114" i="4"/>
  <c r="C619" i="4"/>
  <c r="F619" i="4"/>
  <c r="D551" i="4"/>
  <c r="B551" i="4"/>
  <c r="F629" i="4"/>
  <c r="G847" i="4"/>
  <c r="C790" i="4"/>
  <c r="I711" i="4"/>
  <c r="B262" i="4"/>
  <c r="K790" i="4"/>
  <c r="M790" i="4" s="1"/>
  <c r="F155" i="4"/>
  <c r="I452" i="4"/>
  <c r="B187" i="4"/>
  <c r="E155" i="4"/>
  <c r="J154" i="4"/>
  <c r="J187" i="4"/>
  <c r="C406" i="4"/>
  <c r="E406" i="4"/>
  <c r="G406" i="4"/>
  <c r="C403" i="4"/>
  <c r="B403" i="4"/>
  <c r="E407" i="4"/>
  <c r="J407" i="4"/>
  <c r="D223" i="4"/>
  <c r="E191" i="4"/>
  <c r="G191" i="4"/>
  <c r="E794" i="4"/>
  <c r="G794" i="4"/>
  <c r="J919" i="4"/>
  <c r="E919" i="4"/>
  <c r="H919" i="4"/>
  <c r="B919" i="4"/>
  <c r="I524" i="4"/>
  <c r="C524" i="4"/>
  <c r="D524" i="4"/>
  <c r="H448" i="4"/>
  <c r="D448" i="4"/>
  <c r="F448" i="4"/>
  <c r="J448" i="4"/>
  <c r="K448" i="4"/>
  <c r="E208" i="4"/>
  <c r="F208" i="4"/>
  <c r="J205" i="4"/>
  <c r="D205" i="4"/>
  <c r="E205" i="4"/>
  <c r="E152" i="4"/>
  <c r="D152" i="4"/>
  <c r="H892" i="4"/>
  <c r="I892" i="4"/>
  <c r="F892" i="4"/>
  <c r="D776" i="4"/>
  <c r="E776" i="4"/>
  <c r="D447" i="4"/>
  <c r="I447" i="4"/>
  <c r="F306" i="4"/>
  <c r="E306" i="4"/>
  <c r="J493" i="4"/>
  <c r="G493" i="4"/>
  <c r="L493" i="4"/>
  <c r="I241" i="4"/>
  <c r="D241" i="4"/>
  <c r="G929" i="4"/>
  <c r="J929" i="4"/>
  <c r="I929" i="4"/>
  <c r="L667" i="4"/>
  <c r="G226" i="4"/>
  <c r="D673" i="4"/>
  <c r="B631" i="4"/>
  <c r="G792" i="4"/>
  <c r="L188" i="4"/>
  <c r="E151" i="4"/>
  <c r="B223" i="4"/>
  <c r="K387" i="4"/>
  <c r="H523" i="4"/>
  <c r="K393" i="4"/>
  <c r="C677" i="4"/>
  <c r="I863" i="4"/>
  <c r="C802" i="4"/>
  <c r="E524" i="4"/>
  <c r="H406" i="4"/>
  <c r="B407" i="4"/>
  <c r="H226" i="4"/>
  <c r="I226" i="4"/>
  <c r="J673" i="4"/>
  <c r="B208" i="4"/>
  <c r="I631" i="4"/>
  <c r="F720" i="4"/>
  <c r="G241" i="4"/>
  <c r="G775" i="4"/>
  <c r="D792" i="4"/>
  <c r="J847" i="4"/>
  <c r="C629" i="4"/>
  <c r="C152" i="4"/>
  <c r="H811" i="4"/>
  <c r="F811" i="4"/>
  <c r="F790" i="4"/>
  <c r="G151" i="4"/>
  <c r="C711" i="4"/>
  <c r="D262" i="4"/>
  <c r="H262" i="4"/>
  <c r="K667" i="4"/>
  <c r="D155" i="4"/>
  <c r="D632" i="4"/>
  <c r="G280" i="4"/>
  <c r="J208" i="4"/>
  <c r="G187" i="4"/>
  <c r="I152" i="4"/>
  <c r="F152" i="4"/>
  <c r="D452" i="4"/>
  <c r="D187" i="4"/>
  <c r="I919" i="4"/>
  <c r="G632" i="4"/>
  <c r="F919" i="4"/>
  <c r="D919" i="4"/>
  <c r="D416" i="4"/>
  <c r="B416" i="4"/>
  <c r="D154" i="4"/>
  <c r="B205" i="4"/>
  <c r="I790" i="4"/>
  <c r="E892" i="4"/>
  <c r="E722" i="4"/>
  <c r="B722" i="4"/>
  <c r="C188" i="4"/>
  <c r="F929" i="4"/>
  <c r="J433" i="4"/>
  <c r="B775" i="4"/>
  <c r="C847" i="4"/>
  <c r="G790" i="4"/>
  <c r="B250" i="5"/>
  <c r="B251" i="5" s="1"/>
  <c r="C251" i="5" s="1"/>
  <c r="E847" i="4"/>
  <c r="F826" i="4"/>
  <c r="J711" i="4"/>
  <c r="E286" i="4"/>
  <c r="E677" i="4"/>
  <c r="J677" i="4"/>
  <c r="E863" i="4"/>
  <c r="J524" i="4"/>
  <c r="B406" i="4"/>
  <c r="C407" i="4"/>
  <c r="J226" i="4"/>
  <c r="F673" i="4"/>
  <c r="L208" i="4"/>
  <c r="I492" i="4"/>
  <c r="G720" i="4"/>
  <c r="C720" i="4"/>
  <c r="G222" i="4"/>
  <c r="K792" i="4"/>
  <c r="F792" i="4"/>
  <c r="J152" i="4"/>
  <c r="B152" i="4"/>
  <c r="J790" i="4"/>
  <c r="H151" i="4"/>
  <c r="D711" i="4"/>
  <c r="I262" i="4"/>
  <c r="K351" i="4"/>
  <c r="C208" i="4"/>
  <c r="H834" i="4"/>
  <c r="H152" i="4"/>
  <c r="J452" i="4"/>
  <c r="D929" i="4"/>
  <c r="C162" i="4"/>
  <c r="I162" i="4"/>
  <c r="B448" i="4"/>
  <c r="G919" i="4"/>
  <c r="C919" i="4"/>
  <c r="D151" i="4"/>
  <c r="E154" i="4"/>
  <c r="F910" i="4"/>
  <c r="I910" i="4"/>
  <c r="D614" i="4"/>
  <c r="F614" i="4"/>
  <c r="F214" i="4"/>
  <c r="E214" i="4"/>
  <c r="H493" i="4"/>
  <c r="C205" i="4"/>
  <c r="I844" i="4"/>
  <c r="D790" i="4"/>
  <c r="J892" i="4"/>
  <c r="C673" i="4"/>
  <c r="C523" i="4"/>
  <c r="G223" i="4"/>
  <c r="G188" i="4"/>
  <c r="C929" i="4"/>
  <c r="E929" i="4"/>
  <c r="E586" i="4"/>
  <c r="F586" i="4"/>
  <c r="K603" i="4"/>
  <c r="B929" i="4"/>
  <c r="K711" i="4"/>
  <c r="G920" i="4"/>
  <c r="B920" i="4"/>
  <c r="L388" i="4"/>
  <c r="L847" i="4"/>
  <c r="K919" i="4"/>
  <c r="K76" i="4"/>
  <c r="J62" i="5"/>
  <c r="H793" i="4"/>
  <c r="C793" i="4"/>
  <c r="F746" i="4"/>
  <c r="D746" i="4"/>
  <c r="J746" i="4"/>
  <c r="C110" i="4"/>
  <c r="D110" i="4"/>
  <c r="E110" i="4"/>
  <c r="B503" i="4"/>
  <c r="J503" i="4"/>
  <c r="E503" i="4"/>
  <c r="I503" i="4"/>
  <c r="K505" i="4"/>
  <c r="C505" i="4"/>
  <c r="F505" i="4"/>
  <c r="L505" i="4"/>
  <c r="H190" i="4"/>
  <c r="F190" i="4"/>
  <c r="B190" i="4"/>
  <c r="D190" i="4"/>
  <c r="G190" i="4"/>
  <c r="C82" i="4"/>
  <c r="B82" i="4"/>
  <c r="J82" i="4"/>
  <c r="H82" i="4"/>
  <c r="I488" i="4"/>
  <c r="B488" i="4"/>
  <c r="F488" i="4"/>
  <c r="E488" i="4"/>
  <c r="C488" i="4"/>
  <c r="J172" i="4"/>
  <c r="I172" i="4"/>
  <c r="G172" i="4"/>
  <c r="C172" i="4"/>
  <c r="E172" i="4"/>
  <c r="K172" i="4"/>
  <c r="F172" i="4"/>
  <c r="D172" i="4"/>
  <c r="H172" i="4"/>
  <c r="B890" i="4"/>
  <c r="G890" i="4"/>
  <c r="H890" i="4"/>
  <c r="E890" i="4"/>
  <c r="I861" i="4"/>
  <c r="J861" i="4"/>
  <c r="K484" i="4"/>
  <c r="L484" i="4"/>
  <c r="H484" i="4"/>
  <c r="I484" i="4"/>
  <c r="F484" i="4"/>
  <c r="G484" i="4"/>
  <c r="D484" i="4"/>
  <c r="F173" i="4"/>
  <c r="C173" i="4"/>
  <c r="D173" i="4"/>
  <c r="B173" i="4"/>
  <c r="F123" i="4"/>
  <c r="J123" i="4"/>
  <c r="C123" i="4"/>
  <c r="G123" i="4"/>
  <c r="H123" i="4"/>
  <c r="D358" i="4"/>
  <c r="C358" i="4"/>
  <c r="H358" i="4"/>
  <c r="J358" i="4"/>
  <c r="B358" i="4"/>
  <c r="E358" i="4"/>
  <c r="N907" i="5"/>
  <c r="B907" i="5"/>
  <c r="C907" i="5" s="1"/>
  <c r="L746" i="4"/>
  <c r="L110" i="4"/>
  <c r="F503" i="4"/>
  <c r="D261" i="4"/>
  <c r="C484" i="4"/>
  <c r="F82" i="4"/>
  <c r="K503" i="4"/>
  <c r="I173" i="4"/>
  <c r="D720" i="4"/>
  <c r="H720" i="4"/>
  <c r="E560" i="4"/>
  <c r="D560" i="4"/>
  <c r="J638" i="5"/>
  <c r="J637" i="5" s="1"/>
  <c r="K652" i="4"/>
  <c r="H52" i="4"/>
  <c r="I52" i="4"/>
  <c r="C367" i="4"/>
  <c r="G503" i="4"/>
  <c r="G746" i="4"/>
  <c r="I190" i="4"/>
  <c r="J484" i="4"/>
  <c r="J190" i="4"/>
  <c r="I244" i="4"/>
  <c r="B244" i="4"/>
  <c r="N169" i="5"/>
  <c r="M908" i="5"/>
  <c r="N908" i="5" s="1"/>
  <c r="E82" i="4"/>
  <c r="C297" i="4"/>
  <c r="F297" i="4"/>
  <c r="H297" i="4"/>
  <c r="D297" i="4"/>
  <c r="B297" i="4"/>
  <c r="I81" i="4"/>
  <c r="B81" i="4"/>
  <c r="C81" i="4"/>
  <c r="B172" i="4"/>
  <c r="I358" i="4"/>
  <c r="D503" i="4"/>
  <c r="C503" i="4"/>
  <c r="I746" i="4"/>
  <c r="K861" i="4"/>
  <c r="L172" i="4"/>
  <c r="J488" i="4"/>
  <c r="C190" i="4"/>
  <c r="B484" i="4"/>
  <c r="K890" i="4"/>
  <c r="L919" i="4"/>
  <c r="L173" i="4"/>
  <c r="I82" i="4"/>
  <c r="I890" i="4"/>
  <c r="D488" i="4"/>
  <c r="I110" i="4"/>
  <c r="I123" i="4"/>
  <c r="C825" i="4"/>
  <c r="F825" i="4"/>
  <c r="E917" i="4"/>
  <c r="C917" i="4"/>
  <c r="J469" i="4"/>
  <c r="G469" i="4"/>
  <c r="E566" i="4"/>
  <c r="J566" i="4"/>
  <c r="J738" i="4"/>
  <c r="C641" i="4"/>
  <c r="E641" i="4"/>
  <c r="C479" i="4"/>
  <c r="D479" i="4"/>
  <c r="I884" i="4"/>
  <c r="D96" i="4"/>
  <c r="J550" i="4"/>
  <c r="G884" i="4"/>
  <c r="B926" i="4"/>
  <c r="E279" i="4"/>
  <c r="G385" i="4"/>
  <c r="I385" i="4"/>
  <c r="B495" i="4"/>
  <c r="G495" i="4"/>
  <c r="K472" i="4"/>
  <c r="G879" i="4"/>
  <c r="F641" i="4"/>
  <c r="D735" i="4"/>
  <c r="I443" i="4"/>
  <c r="B276" i="4"/>
  <c r="F276" i="4"/>
  <c r="B425" i="4"/>
  <c r="E425" i="4"/>
  <c r="G569" i="4"/>
  <c r="D926" i="4"/>
  <c r="H96" i="4"/>
  <c r="E276" i="4"/>
  <c r="F620" i="4"/>
  <c r="I620" i="4"/>
  <c r="C421" i="4"/>
  <c r="G620" i="4"/>
  <c r="I281" i="4"/>
  <c r="J250" i="4"/>
  <c r="L146" i="4"/>
  <c r="G393" i="4"/>
  <c r="D469" i="4"/>
  <c r="C469" i="4"/>
  <c r="I566" i="4"/>
  <c r="C566" i="4"/>
  <c r="H738" i="4"/>
  <c r="B884" i="4"/>
  <c r="D641" i="4"/>
  <c r="B928" i="4"/>
  <c r="D566" i="4"/>
  <c r="J879" i="4"/>
  <c r="B479" i="4"/>
  <c r="L389" i="4"/>
  <c r="K407" i="4"/>
  <c r="K200" i="4"/>
  <c r="L479" i="4"/>
  <c r="C96" i="4"/>
  <c r="I926" i="4"/>
  <c r="G926" i="4"/>
  <c r="H279" i="4"/>
  <c r="C385" i="4"/>
  <c r="J495" i="4"/>
  <c r="E495" i="4"/>
  <c r="B879" i="4"/>
  <c r="G735" i="4"/>
  <c r="J443" i="4"/>
  <c r="D276" i="4"/>
  <c r="J276" i="4"/>
  <c r="L85" i="4"/>
  <c r="M85" i="4" s="1"/>
  <c r="D425" i="4"/>
  <c r="I425" i="4"/>
  <c r="F926" i="4"/>
  <c r="H879" i="4"/>
  <c r="F711" i="4"/>
  <c r="J735" i="4"/>
  <c r="G250" i="4"/>
  <c r="I421" i="4"/>
  <c r="D620" i="4"/>
  <c r="I673" i="4"/>
  <c r="E569" i="4"/>
  <c r="I101" i="4"/>
  <c r="J223" i="4"/>
  <c r="J425" i="4"/>
  <c r="B250" i="4"/>
  <c r="H735" i="4"/>
  <c r="L915" i="4"/>
  <c r="D495" i="4"/>
  <c r="L819" i="4"/>
  <c r="C425" i="4"/>
  <c r="J569" i="4"/>
  <c r="E250" i="4"/>
  <c r="F96" i="4"/>
  <c r="F250" i="4"/>
  <c r="E479" i="4"/>
  <c r="H421" i="4"/>
  <c r="G421" i="4"/>
  <c r="D281" i="4"/>
  <c r="B421" i="4"/>
  <c r="H620" i="4"/>
  <c r="J101" i="4"/>
  <c r="C101" i="4"/>
  <c r="D101" i="4"/>
  <c r="L406" i="4"/>
  <c r="K406" i="4"/>
  <c r="K665" i="4"/>
  <c r="L665" i="4"/>
  <c r="E789" i="4"/>
  <c r="I789" i="4"/>
  <c r="C789" i="4"/>
  <c r="G789" i="4"/>
  <c r="J789" i="4"/>
  <c r="H789" i="4"/>
  <c r="G745" i="4"/>
  <c r="F745" i="4"/>
  <c r="B745" i="4"/>
  <c r="H745" i="4"/>
  <c r="H676" i="4"/>
  <c r="I676" i="4"/>
  <c r="F676" i="4"/>
  <c r="C676" i="4"/>
  <c r="E676" i="4"/>
  <c r="B676" i="4"/>
  <c r="J676" i="4"/>
  <c r="D676" i="4"/>
  <c r="B114" i="4"/>
  <c r="I114" i="4"/>
  <c r="E114" i="4"/>
  <c r="G114" i="4"/>
  <c r="D114" i="4"/>
  <c r="C114" i="4"/>
  <c r="G322" i="4"/>
  <c r="E322" i="4"/>
  <c r="F322" i="4"/>
  <c r="B322" i="4"/>
  <c r="C322" i="4"/>
  <c r="H322" i="4"/>
  <c r="I322" i="4"/>
  <c r="D144" i="4"/>
  <c r="C144" i="4"/>
  <c r="B144" i="4"/>
  <c r="J144" i="4"/>
  <c r="F144" i="4"/>
  <c r="G144" i="4"/>
  <c r="E144" i="4"/>
  <c r="I144" i="4"/>
  <c r="G422" i="4"/>
  <c r="D422" i="4"/>
  <c r="J422" i="4"/>
  <c r="E56" i="4"/>
  <c r="B56" i="4"/>
  <c r="D56" i="4"/>
  <c r="F56" i="4"/>
  <c r="C56" i="4"/>
  <c r="E703" i="4"/>
  <c r="G703" i="4"/>
  <c r="B703" i="4"/>
  <c r="F703" i="4"/>
  <c r="C703" i="4"/>
  <c r="J703" i="4"/>
  <c r="I703" i="4"/>
  <c r="E619" i="4"/>
  <c r="H619" i="4"/>
  <c r="G619" i="4"/>
  <c r="J618" i="4"/>
  <c r="I618" i="4"/>
  <c r="F618" i="4"/>
  <c r="H618" i="4"/>
  <c r="E618" i="4"/>
  <c r="C618" i="4"/>
  <c r="E142" i="4"/>
  <c r="H142" i="4"/>
  <c r="J142" i="4"/>
  <c r="G142" i="4"/>
  <c r="B142" i="4"/>
  <c r="D142" i="4"/>
  <c r="I142" i="4"/>
  <c r="C142" i="4"/>
  <c r="H145" i="4"/>
  <c r="I145" i="4"/>
  <c r="E145" i="4"/>
  <c r="B145" i="4"/>
  <c r="C145" i="4"/>
  <c r="G145" i="4"/>
  <c r="D145" i="4"/>
  <c r="F145" i="4"/>
  <c r="D303" i="4"/>
  <c r="B303" i="4"/>
  <c r="I303" i="4"/>
  <c r="F303" i="4"/>
  <c r="J303" i="4"/>
  <c r="C303" i="4"/>
  <c r="H303" i="4"/>
  <c r="G303" i="4"/>
  <c r="G100" i="4"/>
  <c r="D100" i="4"/>
  <c r="I100" i="4"/>
  <c r="C100" i="4"/>
  <c r="H100" i="4"/>
  <c r="J100" i="4"/>
  <c r="B100" i="4"/>
  <c r="E100" i="4"/>
  <c r="F100" i="4"/>
  <c r="H98" i="4"/>
  <c r="J98" i="4"/>
  <c r="C98" i="4"/>
  <c r="G98" i="4"/>
  <c r="F98" i="4"/>
  <c r="B98" i="4"/>
  <c r="D98" i="4"/>
  <c r="L924" i="4"/>
  <c r="K929" i="4"/>
  <c r="L929" i="4"/>
  <c r="B466" i="4"/>
  <c r="E466" i="4"/>
  <c r="C466" i="4"/>
  <c r="F466" i="4"/>
  <c r="K466" i="4"/>
  <c r="D466" i="4"/>
  <c r="L466" i="4"/>
  <c r="B646" i="5"/>
  <c r="B647" i="5" s="1"/>
  <c r="C647" i="5" s="1"/>
  <c r="C773" i="4"/>
  <c r="J773" i="4"/>
  <c r="E551" i="4"/>
  <c r="I619" i="4"/>
  <c r="J619" i="4"/>
  <c r="G56" i="4"/>
  <c r="E98" i="4"/>
  <c r="H703" i="4"/>
  <c r="F142" i="4"/>
  <c r="G466" i="4"/>
  <c r="F146" i="4"/>
  <c r="G254" i="4"/>
  <c r="C898" i="4"/>
  <c r="I254" i="4"/>
  <c r="B277" i="5"/>
  <c r="B278" i="5" s="1"/>
  <c r="C278" i="5" s="1"/>
  <c r="L564" i="4"/>
  <c r="I56" i="4"/>
  <c r="E303" i="4"/>
  <c r="H114" i="4"/>
  <c r="C542" i="4"/>
  <c r="F542" i="4"/>
  <c r="F611" i="4"/>
  <c r="C611" i="4"/>
  <c r="B618" i="4"/>
  <c r="C745" i="4"/>
  <c r="K924" i="4"/>
  <c r="F492" i="4"/>
  <c r="H492" i="4"/>
  <c r="E492" i="4"/>
  <c r="B492" i="4"/>
  <c r="G492" i="4"/>
  <c r="E639" i="4"/>
  <c r="F639" i="4"/>
  <c r="G639" i="4"/>
  <c r="I639" i="4"/>
  <c r="J639" i="4"/>
  <c r="H639" i="4"/>
  <c r="C639" i="4"/>
  <c r="D639" i="4"/>
  <c r="C351" i="4"/>
  <c r="F351" i="4"/>
  <c r="J351" i="4"/>
  <c r="G351" i="4"/>
  <c r="B351" i="4"/>
  <c r="E351" i="4"/>
  <c r="L351" i="4"/>
  <c r="I351" i="4"/>
  <c r="B280" i="4"/>
  <c r="E280" i="4"/>
  <c r="H280" i="4"/>
  <c r="I280" i="4"/>
  <c r="F280" i="4"/>
  <c r="D280" i="4"/>
  <c r="F254" i="4"/>
  <c r="B254" i="4"/>
  <c r="D254" i="4"/>
  <c r="J254" i="4"/>
  <c r="C474" i="4"/>
  <c r="B474" i="4"/>
  <c r="J474" i="4"/>
  <c r="F474" i="4"/>
  <c r="K474" i="4"/>
  <c r="L474" i="4"/>
  <c r="H474" i="4"/>
  <c r="D474" i="4"/>
  <c r="I146" i="4"/>
  <c r="C146" i="4"/>
  <c r="G146" i="4"/>
  <c r="D146" i="4"/>
  <c r="E146" i="4"/>
  <c r="E564" i="4"/>
  <c r="F564" i="4"/>
  <c r="C564" i="4"/>
  <c r="I564" i="4"/>
  <c r="B564" i="4"/>
  <c r="G834" i="4"/>
  <c r="I834" i="4"/>
  <c r="D834" i="4"/>
  <c r="B834" i="4"/>
  <c r="F834" i="4"/>
  <c r="C834" i="4"/>
  <c r="I551" i="4"/>
  <c r="J551" i="4"/>
  <c r="C551" i="4"/>
  <c r="F551" i="4"/>
  <c r="M647" i="5"/>
  <c r="N647" i="5" s="1"/>
  <c r="B900" i="4"/>
  <c r="J900" i="4"/>
  <c r="J375" i="4"/>
  <c r="F375" i="4"/>
  <c r="D492" i="4"/>
  <c r="C280" i="4"/>
  <c r="E834" i="4"/>
  <c r="L620" i="4"/>
  <c r="J322" i="4"/>
  <c r="H351" i="4"/>
  <c r="E204" i="4"/>
  <c r="D204" i="4"/>
  <c r="H204" i="4"/>
  <c r="G204" i="4"/>
  <c r="I204" i="4"/>
  <c r="J204" i="4"/>
  <c r="L204" i="4"/>
  <c r="C492" i="4"/>
  <c r="G551" i="4"/>
  <c r="L448" i="4"/>
  <c r="L56" i="4"/>
  <c r="M56" i="4" s="1"/>
  <c r="C204" i="4"/>
  <c r="K144" i="4"/>
  <c r="L780" i="4"/>
  <c r="E780" i="4"/>
  <c r="I780" i="4"/>
  <c r="H780" i="4"/>
  <c r="H144" i="4"/>
  <c r="B146" i="4"/>
  <c r="G676" i="4"/>
  <c r="B656" i="4"/>
  <c r="G656" i="4"/>
  <c r="I466" i="4"/>
  <c r="E422" i="4"/>
  <c r="F171" i="4"/>
  <c r="H171" i="4"/>
  <c r="G171" i="4"/>
  <c r="J466" i="4"/>
  <c r="K451" i="4"/>
  <c r="H451" i="4"/>
  <c r="B789" i="4"/>
  <c r="E132" i="4"/>
  <c r="H132" i="4"/>
  <c r="J447" i="4"/>
  <c r="B447" i="4"/>
  <c r="C447" i="4"/>
  <c r="F447" i="4"/>
  <c r="I286" i="4"/>
  <c r="D286" i="4"/>
  <c r="H286" i="4"/>
  <c r="E567" i="4"/>
  <c r="H567" i="4"/>
  <c r="I567" i="4"/>
  <c r="F567" i="4"/>
  <c r="C567" i="4"/>
  <c r="D567" i="4"/>
  <c r="J567" i="4"/>
  <c r="G883" i="4"/>
  <c r="J286" i="4"/>
  <c r="J722" i="4"/>
  <c r="N250" i="5"/>
  <c r="I686" i="4"/>
  <c r="D883" i="4"/>
  <c r="J330" i="4"/>
  <c r="C286" i="4"/>
  <c r="J306" i="4"/>
  <c r="G873" i="4"/>
  <c r="C873" i="4"/>
  <c r="B546" i="4"/>
  <c r="H765" i="4"/>
  <c r="L196" i="4"/>
  <c r="H241" i="4"/>
  <c r="K582" i="4"/>
  <c r="K142" i="4"/>
  <c r="F683" i="4"/>
  <c r="G683" i="4"/>
  <c r="G515" i="4"/>
  <c r="K703" i="4"/>
  <c r="B583" i="5"/>
  <c r="C583" i="5" s="1"/>
  <c r="I26" i="5"/>
  <c r="J587" i="4"/>
  <c r="F587" i="4"/>
  <c r="G132" i="4"/>
  <c r="G447" i="4"/>
  <c r="E394" i="4"/>
  <c r="F394" i="4"/>
  <c r="H394" i="4"/>
  <c r="F110" i="4"/>
  <c r="G110" i="4"/>
  <c r="E916" i="4"/>
  <c r="I916" i="4"/>
  <c r="H916" i="4"/>
  <c r="C916" i="4"/>
  <c r="H845" i="4"/>
  <c r="G845" i="4"/>
  <c r="F845" i="4"/>
  <c r="G593" i="4"/>
  <c r="I593" i="4"/>
  <c r="D593" i="4"/>
  <c r="E593" i="4"/>
  <c r="F127" i="4"/>
  <c r="D127" i="4"/>
  <c r="E128" i="4"/>
  <c r="L128" i="4"/>
  <c r="E125" i="4"/>
  <c r="I125" i="4"/>
  <c r="G125" i="4"/>
  <c r="D702" i="4"/>
  <c r="H702" i="4"/>
  <c r="B493" i="4"/>
  <c r="F493" i="4"/>
  <c r="C493" i="4"/>
  <c r="E493" i="4"/>
  <c r="I493" i="4"/>
  <c r="F241" i="4"/>
  <c r="E241" i="4"/>
  <c r="H654" i="4"/>
  <c r="D873" i="4"/>
  <c r="F873" i="4"/>
  <c r="B802" i="4"/>
  <c r="K514" i="4"/>
  <c r="C241" i="4"/>
  <c r="B241" i="4"/>
  <c r="L582" i="4"/>
  <c r="L124" i="4"/>
  <c r="C731" i="4"/>
  <c r="L619" i="4"/>
  <c r="K286" i="4"/>
  <c r="K146" i="4"/>
  <c r="B683" i="4"/>
  <c r="L80" i="4"/>
  <c r="D132" i="4"/>
  <c r="B818" i="4"/>
  <c r="I818" i="4"/>
  <c r="F821" i="4"/>
  <c r="B821" i="4"/>
  <c r="H231" i="4"/>
  <c r="C231" i="4"/>
  <c r="E447" i="4"/>
  <c r="H447" i="4"/>
  <c r="K493" i="4"/>
  <c r="B286" i="4"/>
  <c r="G567" i="4"/>
  <c r="F286" i="4"/>
  <c r="E506" i="4"/>
  <c r="G506" i="4"/>
  <c r="C258" i="4"/>
  <c r="H258" i="4"/>
  <c r="K169" i="4"/>
  <c r="I917" i="4"/>
  <c r="G917" i="4"/>
  <c r="K729" i="4"/>
  <c r="L757" i="4"/>
  <c r="L745" i="4"/>
  <c r="E673" i="4"/>
  <c r="L821" i="4"/>
  <c r="I540" i="4"/>
  <c r="C540" i="4"/>
  <c r="C387" i="4"/>
  <c r="F387" i="4"/>
  <c r="C180" i="4"/>
  <c r="F180" i="4"/>
  <c r="H180" i="4"/>
  <c r="D163" i="4"/>
  <c r="I163" i="4"/>
  <c r="H163" i="4"/>
  <c r="D681" i="4"/>
  <c r="F681" i="4"/>
  <c r="E316" i="4"/>
  <c r="I316" i="4"/>
  <c r="G268" i="4"/>
  <c r="D268" i="4"/>
  <c r="H268" i="4"/>
  <c r="E136" i="4"/>
  <c r="B136" i="4"/>
  <c r="B402" i="4"/>
  <c r="I402" i="4"/>
  <c r="J235" i="4"/>
  <c r="E235" i="4"/>
  <c r="C494" i="4"/>
  <c r="H494" i="4"/>
  <c r="E494" i="4"/>
  <c r="G494" i="4"/>
  <c r="I494" i="4"/>
  <c r="F494" i="4"/>
  <c r="J880" i="4"/>
  <c r="C880" i="4"/>
  <c r="B880" i="4"/>
  <c r="E880" i="4"/>
  <c r="F880" i="4"/>
  <c r="G880" i="4"/>
  <c r="I880" i="4"/>
  <c r="B640" i="4"/>
  <c r="C640" i="4"/>
  <c r="F640" i="4"/>
  <c r="I640" i="4"/>
  <c r="J640" i="4"/>
  <c r="E640" i="4"/>
  <c r="D640" i="4"/>
  <c r="H640" i="4"/>
  <c r="C438" i="4"/>
  <c r="H438" i="4"/>
  <c r="D438" i="4"/>
  <c r="E438" i="4"/>
  <c r="E352" i="4"/>
  <c r="K352" i="4"/>
  <c r="D352" i="4"/>
  <c r="J352" i="4"/>
  <c r="I352" i="4"/>
  <c r="F352" i="4"/>
  <c r="C352" i="4"/>
  <c r="H352" i="4"/>
  <c r="H324" i="4"/>
  <c r="G324" i="4"/>
  <c r="J324" i="4"/>
  <c r="C324" i="4"/>
  <c r="I324" i="4"/>
  <c r="F324" i="4"/>
  <c r="E141" i="4"/>
  <c r="I141" i="4"/>
  <c r="B141" i="4"/>
  <c r="F141" i="4"/>
  <c r="C141" i="4"/>
  <c r="H141" i="4"/>
  <c r="D141" i="4"/>
  <c r="K40" i="4"/>
  <c r="L40" i="4"/>
  <c r="J767" i="4"/>
  <c r="G387" i="4"/>
  <c r="J180" i="4"/>
  <c r="F236" i="4"/>
  <c r="J438" i="4"/>
  <c r="B387" i="4"/>
  <c r="E387" i="4"/>
  <c r="B180" i="4"/>
  <c r="G438" i="4"/>
  <c r="C702" i="4"/>
  <c r="B494" i="4"/>
  <c r="J494" i="4"/>
  <c r="G141" i="4"/>
  <c r="G352" i="4"/>
  <c r="D611" i="4"/>
  <c r="I611" i="4"/>
  <c r="G136" i="4"/>
  <c r="K917" i="4"/>
  <c r="L917" i="4"/>
  <c r="C116" i="4"/>
  <c r="L262" i="4"/>
  <c r="K262" i="4"/>
  <c r="K188" i="4"/>
  <c r="H880" i="4"/>
  <c r="F325" i="4"/>
  <c r="G547" i="4"/>
  <c r="B324" i="4"/>
  <c r="J519" i="4"/>
  <c r="K519" i="4"/>
  <c r="L486" i="4"/>
  <c r="C817" i="4"/>
  <c r="B817" i="4"/>
  <c r="J817" i="4"/>
  <c r="M404" i="5"/>
  <c r="N404" i="5" s="1"/>
  <c r="N403" i="5"/>
  <c r="F395" i="4"/>
  <c r="I395" i="4"/>
  <c r="C395" i="4"/>
  <c r="D395" i="4"/>
  <c r="H395" i="4"/>
  <c r="B395" i="4"/>
  <c r="E143" i="4"/>
  <c r="B143" i="4"/>
  <c r="D143" i="4"/>
  <c r="J143" i="4"/>
  <c r="G143" i="4"/>
  <c r="C143" i="4"/>
  <c r="H143" i="4"/>
  <c r="I143" i="4"/>
  <c r="D765" i="4"/>
  <c r="J765" i="4"/>
  <c r="F765" i="4"/>
  <c r="B765" i="4"/>
  <c r="E765" i="4"/>
  <c r="E767" i="4"/>
  <c r="G767" i="4"/>
  <c r="F767" i="4"/>
  <c r="B767" i="4"/>
  <c r="D767" i="4"/>
  <c r="E546" i="4"/>
  <c r="D546" i="4"/>
  <c r="H546" i="4"/>
  <c r="C546" i="4"/>
  <c r="F546" i="4"/>
  <c r="D306" i="4"/>
  <c r="B306" i="4"/>
  <c r="H306" i="4"/>
  <c r="C306" i="4"/>
  <c r="B97" i="4"/>
  <c r="I97" i="4"/>
  <c r="J97" i="4"/>
  <c r="E97" i="4"/>
  <c r="F97" i="4"/>
  <c r="G97" i="4"/>
  <c r="D97" i="4"/>
  <c r="C767" i="4"/>
  <c r="F64" i="4"/>
  <c r="D387" i="4"/>
  <c r="H340" i="4"/>
  <c r="K353" i="4"/>
  <c r="I306" i="4"/>
  <c r="E180" i="4"/>
  <c r="D236" i="4"/>
  <c r="G546" i="4"/>
  <c r="F438" i="4"/>
  <c r="C765" i="4"/>
  <c r="G395" i="4"/>
  <c r="G306" i="4"/>
  <c r="H97" i="4"/>
  <c r="L352" i="4"/>
  <c r="L136" i="4"/>
  <c r="D324" i="4"/>
  <c r="H825" i="4"/>
  <c r="J825" i="4"/>
  <c r="I825" i="4"/>
  <c r="B825" i="4"/>
  <c r="D825" i="4"/>
  <c r="G825" i="4"/>
  <c r="K569" i="4"/>
  <c r="L569" i="4"/>
  <c r="M512" i="5"/>
  <c r="N512" i="5" s="1"/>
  <c r="B511" i="5"/>
  <c r="B512" i="5" s="1"/>
  <c r="C512" i="5" s="1"/>
  <c r="N511" i="5"/>
  <c r="E918" i="4"/>
  <c r="L918" i="4"/>
  <c r="J918" i="4"/>
  <c r="G918" i="4"/>
  <c r="I918" i="4"/>
  <c r="H918" i="4"/>
  <c r="D918" i="4"/>
  <c r="D655" i="4"/>
  <c r="J655" i="4"/>
  <c r="J439" i="4"/>
  <c r="E439" i="4"/>
  <c r="D439" i="4"/>
  <c r="G439" i="4"/>
  <c r="I439" i="4"/>
  <c r="H439" i="4"/>
  <c r="F439" i="4"/>
  <c r="C439" i="4"/>
  <c r="G350" i="4"/>
  <c r="H350" i="4"/>
  <c r="I350" i="4"/>
  <c r="B350" i="4"/>
  <c r="F350" i="4"/>
  <c r="D350" i="4"/>
  <c r="C325" i="4"/>
  <c r="I325" i="4"/>
  <c r="G325" i="4"/>
  <c r="B325" i="4"/>
  <c r="D325" i="4"/>
  <c r="J325" i="4"/>
  <c r="J702" i="4"/>
  <c r="I702" i="4"/>
  <c r="B702" i="4"/>
  <c r="E702" i="4"/>
  <c r="F702" i="4"/>
  <c r="G702" i="4"/>
  <c r="B623" i="4"/>
  <c r="G623" i="4"/>
  <c r="D623" i="4"/>
  <c r="F623" i="4"/>
  <c r="I623" i="4"/>
  <c r="J623" i="4"/>
  <c r="E623" i="4"/>
  <c r="G766" i="4"/>
  <c r="D766" i="4"/>
  <c r="I766" i="4"/>
  <c r="B766" i="4"/>
  <c r="H766" i="4"/>
  <c r="C766" i="4"/>
  <c r="E766" i="4"/>
  <c r="I547" i="4"/>
  <c r="H547" i="4"/>
  <c r="K547" i="4"/>
  <c r="F547" i="4"/>
  <c r="E547" i="4"/>
  <c r="D547" i="4"/>
  <c r="C547" i="4"/>
  <c r="L547" i="4"/>
  <c r="J387" i="4"/>
  <c r="B403" i="5"/>
  <c r="C403" i="5" s="1"/>
  <c r="I765" i="4"/>
  <c r="J584" i="5"/>
  <c r="J141" i="4"/>
  <c r="F766" i="4"/>
  <c r="C235" i="4"/>
  <c r="C350" i="4"/>
  <c r="B439" i="4"/>
  <c r="B547" i="4"/>
  <c r="D880" i="4"/>
  <c r="H325" i="4"/>
  <c r="E200" i="4"/>
  <c r="C200" i="4"/>
  <c r="G487" i="4"/>
  <c r="J487" i="4"/>
  <c r="J350" i="4"/>
  <c r="L724" i="4"/>
  <c r="B614" i="4"/>
  <c r="K416" i="4"/>
  <c r="I683" i="4"/>
  <c r="E683" i="4"/>
  <c r="J162" i="4"/>
  <c r="K310" i="4"/>
  <c r="M310" i="4" s="1"/>
  <c r="J297" i="4"/>
  <c r="G297" i="4"/>
  <c r="K180" i="4"/>
  <c r="K778" i="4"/>
  <c r="M778" i="4" s="1"/>
  <c r="F654" i="4"/>
  <c r="G81" i="4"/>
  <c r="E81" i="4"/>
  <c r="D890" i="4"/>
  <c r="I187" i="4"/>
  <c r="I205" i="4"/>
  <c r="I132" i="4"/>
  <c r="F132" i="4"/>
  <c r="F205" i="4"/>
  <c r="E712" i="4"/>
  <c r="H205" i="4"/>
  <c r="J629" i="4"/>
  <c r="B892" i="4"/>
  <c r="C892" i="4"/>
  <c r="J173" i="4"/>
  <c r="E173" i="4"/>
  <c r="D745" i="4"/>
  <c r="B673" i="4"/>
  <c r="L603" i="4"/>
  <c r="C132" i="4"/>
  <c r="D917" i="4"/>
  <c r="F917" i="4"/>
  <c r="I569" i="4"/>
  <c r="D123" i="4"/>
  <c r="E223" i="4"/>
  <c r="C569" i="4"/>
  <c r="B123" i="4"/>
  <c r="G892" i="4"/>
  <c r="F569" i="4"/>
  <c r="G152" i="4"/>
  <c r="E123" i="4"/>
  <c r="F223" i="4"/>
  <c r="H188" i="4"/>
  <c r="B776" i="4"/>
  <c r="D188" i="4"/>
  <c r="I712" i="4"/>
  <c r="J745" i="4"/>
  <c r="D82" i="4"/>
  <c r="F421" i="4"/>
  <c r="C321" i="4"/>
  <c r="D128" i="4"/>
  <c r="J281" i="4"/>
  <c r="E469" i="4"/>
  <c r="D789" i="4"/>
  <c r="C281" i="4"/>
  <c r="D845" i="4"/>
  <c r="F735" i="4"/>
  <c r="L789" i="4"/>
  <c r="M789" i="4" s="1"/>
  <c r="K843" i="4"/>
  <c r="F789" i="4"/>
  <c r="E745" i="4"/>
  <c r="B101" i="4"/>
  <c r="G279" i="4"/>
  <c r="F279" i="4"/>
  <c r="B422" i="4"/>
  <c r="I422" i="4"/>
  <c r="F422" i="4"/>
  <c r="C422" i="4"/>
  <c r="H422" i="4"/>
  <c r="D619" i="4"/>
  <c r="B619" i="4"/>
  <c r="D618" i="4"/>
  <c r="G618" i="4"/>
  <c r="G474" i="4"/>
  <c r="I474" i="4"/>
  <c r="H564" i="4"/>
  <c r="J564" i="4"/>
  <c r="L268" i="4"/>
  <c r="L159" i="4"/>
  <c r="L719" i="4"/>
  <c r="L587" i="4"/>
  <c r="J776" i="4"/>
  <c r="J596" i="4"/>
  <c r="G173" i="4"/>
  <c r="B737" i="4"/>
  <c r="J737" i="4"/>
  <c r="C420" i="4"/>
  <c r="B420" i="4"/>
  <c r="J420" i="4"/>
  <c r="H420" i="4"/>
  <c r="F420" i="4"/>
  <c r="E420" i="4"/>
  <c r="H763" i="4"/>
  <c r="G763" i="4"/>
  <c r="L767" i="4"/>
  <c r="L766" i="4"/>
  <c r="K189" i="4"/>
  <c r="I495" i="4"/>
  <c r="F495" i="4"/>
  <c r="H393" i="4"/>
  <c r="D393" i="4"/>
  <c r="F393" i="4"/>
  <c r="J421" i="5"/>
  <c r="C368" i="4"/>
  <c r="G368" i="4"/>
  <c r="E682" i="4"/>
  <c r="J826" i="4"/>
  <c r="G513" i="4"/>
  <c r="I65" i="4"/>
  <c r="B506" i="4"/>
  <c r="C357" i="4"/>
  <c r="C483" i="4"/>
  <c r="L533" i="4"/>
  <c r="E433" i="4"/>
  <c r="G631" i="4"/>
  <c r="J631" i="4"/>
  <c r="I533" i="4"/>
  <c r="G533" i="4"/>
  <c r="C695" i="4"/>
  <c r="B483" i="4"/>
  <c r="D684" i="4"/>
  <c r="K587" i="4"/>
  <c r="B632" i="4"/>
  <c r="H658" i="4"/>
  <c r="H528" i="4"/>
  <c r="B528" i="4"/>
  <c r="G200" i="4"/>
  <c r="I630" i="4"/>
  <c r="L76" i="4"/>
  <c r="K821" i="4"/>
  <c r="D53" i="4"/>
  <c r="L49" i="4"/>
  <c r="M49" i="4" s="1"/>
  <c r="F116" i="4"/>
  <c r="I116" i="4"/>
  <c r="D810" i="4"/>
  <c r="E368" i="4"/>
  <c r="F819" i="4"/>
  <c r="G682" i="4"/>
  <c r="E826" i="4"/>
  <c r="G826" i="4"/>
  <c r="B513" i="4"/>
  <c r="B717" i="4"/>
  <c r="K556" i="4"/>
  <c r="M548" i="5"/>
  <c r="N548" i="5" s="1"/>
  <c r="N565" i="5"/>
  <c r="I433" i="4"/>
  <c r="B433" i="4"/>
  <c r="H631" i="4"/>
  <c r="C631" i="4"/>
  <c r="B218" i="4"/>
  <c r="B533" i="4"/>
  <c r="D533" i="4"/>
  <c r="K695" i="4"/>
  <c r="K656" i="4"/>
  <c r="D629" i="4"/>
  <c r="I632" i="4"/>
  <c r="C528" i="4"/>
  <c r="F528" i="4"/>
  <c r="B200" i="4"/>
  <c r="K357" i="4"/>
  <c r="C630" i="4"/>
  <c r="C632" i="4"/>
  <c r="F632" i="4"/>
  <c r="C341" i="4"/>
  <c r="H81" i="4"/>
  <c r="F81" i="4"/>
  <c r="K511" i="4"/>
  <c r="I35" i="5"/>
  <c r="G116" i="4"/>
  <c r="B116" i="4"/>
  <c r="H116" i="4"/>
  <c r="D116" i="4"/>
  <c r="K819" i="4"/>
  <c r="D368" i="4"/>
  <c r="L684" i="4"/>
  <c r="H826" i="4"/>
  <c r="D826" i="4"/>
  <c r="E330" i="4"/>
  <c r="G357" i="4"/>
  <c r="B547" i="5"/>
  <c r="C547" i="5" s="1"/>
  <c r="M539" i="5"/>
  <c r="N539" i="5" s="1"/>
  <c r="D433" i="4"/>
  <c r="F433" i="4"/>
  <c r="F631" i="4"/>
  <c r="L497" i="4"/>
  <c r="M497" i="4" s="1"/>
  <c r="L843" i="4"/>
  <c r="K522" i="4"/>
  <c r="F533" i="4"/>
  <c r="J533" i="4"/>
  <c r="G629" i="4"/>
  <c r="H629" i="4"/>
  <c r="E629" i="4"/>
  <c r="I629" i="4"/>
  <c r="D556" i="4"/>
  <c r="J632" i="4"/>
  <c r="D528" i="4"/>
  <c r="I528" i="4"/>
  <c r="F200" i="4"/>
  <c r="J200" i="4"/>
  <c r="I62" i="5"/>
  <c r="I200" i="4"/>
  <c r="K757" i="4"/>
  <c r="N826" i="5"/>
  <c r="E116" i="4"/>
  <c r="K530" i="4"/>
  <c r="K586" i="4"/>
  <c r="B162" i="4"/>
  <c r="B537" i="4"/>
  <c r="B64" i="4"/>
  <c r="F340" i="4"/>
  <c r="E340" i="4"/>
  <c r="G298" i="4"/>
  <c r="I298" i="4"/>
  <c r="M566" i="5"/>
  <c r="N566" i="5" s="1"/>
  <c r="M458" i="5"/>
  <c r="N458" i="5" s="1"/>
  <c r="I701" i="5"/>
  <c r="C236" i="4"/>
  <c r="J236" i="4"/>
  <c r="F902" i="4"/>
  <c r="I902" i="4"/>
  <c r="D865" i="4"/>
  <c r="J799" i="4"/>
  <c r="G802" i="4"/>
  <c r="I802" i="4"/>
  <c r="L510" i="4"/>
  <c r="M510" i="4" s="1"/>
  <c r="J316" i="4"/>
  <c r="D316" i="4"/>
  <c r="F268" i="4"/>
  <c r="E775" i="4"/>
  <c r="J775" i="4"/>
  <c r="B222" i="4"/>
  <c r="L346" i="4"/>
  <c r="J548" i="5"/>
  <c r="K236" i="4"/>
  <c r="E162" i="4"/>
  <c r="K340" i="4"/>
  <c r="C456" i="4"/>
  <c r="F162" i="4"/>
  <c r="J244" i="4"/>
  <c r="C244" i="4"/>
  <c r="L528" i="4"/>
  <c r="K528" i="4"/>
  <c r="L249" i="4"/>
  <c r="D136" i="4"/>
  <c r="B235" i="4"/>
  <c r="G235" i="4"/>
  <c r="G817" i="4"/>
  <c r="E817" i="4"/>
  <c r="C316" i="4"/>
  <c r="L340" i="4"/>
  <c r="C268" i="4"/>
  <c r="H681" i="4"/>
  <c r="C170" i="4"/>
  <c r="B655" i="4"/>
  <c r="E655" i="4"/>
  <c r="L523" i="4"/>
  <c r="K915" i="4"/>
  <c r="M915" i="4" s="1"/>
  <c r="L184" i="4"/>
  <c r="M184" i="4" s="1"/>
  <c r="G197" i="4"/>
  <c r="E64" i="4"/>
  <c r="J64" i="4"/>
  <c r="G340" i="4"/>
  <c r="C340" i="4"/>
  <c r="L132" i="4"/>
  <c r="K898" i="4"/>
  <c r="B298" i="4"/>
  <c r="K298" i="4"/>
  <c r="L418" i="4"/>
  <c r="K145" i="4"/>
  <c r="F298" i="4"/>
  <c r="C655" i="4"/>
  <c r="H718" i="4"/>
  <c r="B236" i="4"/>
  <c r="J902" i="4"/>
  <c r="J334" i="4"/>
  <c r="D802" i="4"/>
  <c r="E802" i="4"/>
  <c r="G316" i="4"/>
  <c r="H316" i="4"/>
  <c r="B268" i="4"/>
  <c r="F775" i="4"/>
  <c r="D775" i="4"/>
  <c r="C222" i="4"/>
  <c r="F222" i="4"/>
  <c r="K718" i="4"/>
  <c r="K346" i="4"/>
  <c r="I548" i="5"/>
  <c r="C287" i="4"/>
  <c r="B681" i="4"/>
  <c r="H162" i="4"/>
  <c r="L555" i="4"/>
  <c r="E244" i="4"/>
  <c r="H244" i="4"/>
  <c r="J731" i="4"/>
  <c r="I235" i="4"/>
  <c r="F817" i="4"/>
  <c r="F136" i="4"/>
  <c r="F235" i="4"/>
  <c r="D235" i="4"/>
  <c r="I817" i="4"/>
  <c r="H817" i="4"/>
  <c r="E268" i="4"/>
  <c r="D531" i="4"/>
  <c r="J531" i="4"/>
  <c r="C681" i="4"/>
  <c r="E681" i="4"/>
  <c r="F655" i="4"/>
  <c r="E911" i="4"/>
  <c r="J340" i="4"/>
  <c r="B340" i="4"/>
  <c r="E298" i="4"/>
  <c r="I332" i="5"/>
  <c r="I331" i="5" s="1"/>
  <c r="B178" i="5"/>
  <c r="C178" i="5" s="1"/>
  <c r="G655" i="4"/>
  <c r="I236" i="4"/>
  <c r="H802" i="4"/>
  <c r="F802" i="4"/>
  <c r="B316" i="4"/>
  <c r="K316" i="4"/>
  <c r="M316" i="4" s="1"/>
  <c r="F316" i="4"/>
  <c r="I268" i="4"/>
  <c r="C775" i="4"/>
  <c r="I775" i="4"/>
  <c r="E222" i="4"/>
  <c r="F287" i="4"/>
  <c r="J681" i="4"/>
  <c r="G236" i="4"/>
  <c r="D333" i="4"/>
  <c r="G244" i="4"/>
  <c r="K136" i="4"/>
  <c r="J268" i="4"/>
  <c r="H235" i="4"/>
  <c r="J35" i="5"/>
  <c r="C136" i="4"/>
  <c r="H136" i="4"/>
  <c r="D817" i="4"/>
  <c r="J136" i="4"/>
  <c r="G258" i="4"/>
  <c r="H655" i="4"/>
  <c r="B52" i="4"/>
  <c r="G52" i="4"/>
  <c r="E52" i="4"/>
  <c r="D52" i="4"/>
  <c r="C52" i="4"/>
  <c r="F52" i="4"/>
  <c r="J620" i="5"/>
  <c r="I620" i="5"/>
  <c r="F537" i="4"/>
  <c r="I537" i="4"/>
  <c r="H537" i="4"/>
  <c r="D537" i="4"/>
  <c r="B137" i="4"/>
  <c r="E137" i="4"/>
  <c r="G137" i="4"/>
  <c r="D137" i="4"/>
  <c r="C137" i="4"/>
  <c r="I137" i="4"/>
  <c r="G224" i="4"/>
  <c r="J224" i="4"/>
  <c r="D224" i="4"/>
  <c r="E224" i="4"/>
  <c r="H224" i="4"/>
  <c r="B224" i="4"/>
  <c r="F224" i="4"/>
  <c r="I189" i="4"/>
  <c r="B189" i="4"/>
  <c r="E289" i="4"/>
  <c r="J289" i="4"/>
  <c r="C289" i="4"/>
  <c r="G289" i="4"/>
  <c r="F289" i="4"/>
  <c r="I289" i="4"/>
  <c r="K107" i="4"/>
  <c r="B107" i="4"/>
  <c r="J107" i="4"/>
  <c r="D107" i="4"/>
  <c r="E107" i="4"/>
  <c r="E862" i="4"/>
  <c r="H862" i="4"/>
  <c r="G862" i="4"/>
  <c r="B862" i="4"/>
  <c r="F862" i="4"/>
  <c r="I862" i="4"/>
  <c r="C862" i="4"/>
  <c r="J862" i="4"/>
  <c r="B864" i="4"/>
  <c r="J864" i="4"/>
  <c r="C864" i="4"/>
  <c r="G864" i="4"/>
  <c r="D864" i="4"/>
  <c r="F844" i="4"/>
  <c r="B844" i="4"/>
  <c r="K844" i="4"/>
  <c r="H844" i="4"/>
  <c r="J844" i="4"/>
  <c r="G844" i="4"/>
  <c r="C844" i="4"/>
  <c r="K692" i="4"/>
  <c r="D375" i="4"/>
  <c r="I900" i="4"/>
  <c r="I808" i="4"/>
  <c r="J451" i="4"/>
  <c r="K523" i="4"/>
  <c r="D863" i="4"/>
  <c r="G189" i="4"/>
  <c r="D189" i="4"/>
  <c r="D269" i="4"/>
  <c r="B269" i="4"/>
  <c r="H269" i="4"/>
  <c r="E519" i="4"/>
  <c r="H519" i="4"/>
  <c r="C124" i="4"/>
  <c r="J762" i="4"/>
  <c r="B762" i="4"/>
  <c r="E762" i="4"/>
  <c r="J398" i="4"/>
  <c r="D398" i="4"/>
  <c r="I398" i="4"/>
  <c r="B794" i="4"/>
  <c r="E844" i="4"/>
  <c r="J537" i="4"/>
  <c r="H487" i="4"/>
  <c r="H289" i="4"/>
  <c r="C819" i="4"/>
  <c r="B819" i="4"/>
  <c r="J820" i="4"/>
  <c r="K820" i="4"/>
  <c r="J602" i="4"/>
  <c r="B602" i="4"/>
  <c r="C602" i="4"/>
  <c r="D602" i="4"/>
  <c r="I602" i="4"/>
  <c r="F602" i="4"/>
  <c r="J556" i="4"/>
  <c r="F556" i="4"/>
  <c r="E556" i="4"/>
  <c r="H556" i="4"/>
  <c r="I556" i="4"/>
  <c r="E357" i="4"/>
  <c r="I357" i="4"/>
  <c r="B357" i="4"/>
  <c r="F357" i="4"/>
  <c r="J357" i="4"/>
  <c r="E344" i="4"/>
  <c r="C344" i="4"/>
  <c r="G344" i="4"/>
  <c r="J344" i="4"/>
  <c r="F344" i="4"/>
  <c r="D344" i="4"/>
  <c r="B344" i="4"/>
  <c r="B341" i="4"/>
  <c r="H341" i="4"/>
  <c r="E341" i="4"/>
  <c r="I341" i="4"/>
  <c r="D341" i="4"/>
  <c r="G341" i="4"/>
  <c r="F341" i="4"/>
  <c r="C331" i="4"/>
  <c r="H331" i="4"/>
  <c r="L677" i="4"/>
  <c r="K677" i="4"/>
  <c r="G394" i="4"/>
  <c r="L394" i="4"/>
  <c r="B394" i="4"/>
  <c r="D394" i="4"/>
  <c r="K394" i="4"/>
  <c r="B520" i="4"/>
  <c r="H864" i="4"/>
  <c r="K350" i="4"/>
  <c r="L350" i="4"/>
  <c r="K476" i="4"/>
  <c r="L476" i="4"/>
  <c r="D862" i="4"/>
  <c r="J313" i="4"/>
  <c r="F313" i="4"/>
  <c r="J713" i="4"/>
  <c r="E713" i="4"/>
  <c r="I713" i="4"/>
  <c r="D713" i="4"/>
  <c r="C713" i="4"/>
  <c r="B713" i="4"/>
  <c r="G713" i="4"/>
  <c r="C171" i="4"/>
  <c r="B171" i="4"/>
  <c r="D171" i="4"/>
  <c r="E171" i="4"/>
  <c r="D486" i="4"/>
  <c r="F486" i="4"/>
  <c r="B486" i="4"/>
  <c r="H486" i="4"/>
  <c r="K486" i="4"/>
  <c r="E486" i="4"/>
  <c r="K918" i="4"/>
  <c r="B186" i="4"/>
  <c r="D186" i="4"/>
  <c r="G186" i="4"/>
  <c r="I186" i="4"/>
  <c r="E186" i="4"/>
  <c r="E846" i="4"/>
  <c r="H846" i="4"/>
  <c r="F846" i="4"/>
  <c r="B846" i="4"/>
  <c r="K846" i="4"/>
  <c r="D846" i="4"/>
  <c r="C846" i="4"/>
  <c r="I846" i="4"/>
  <c r="F485" i="4"/>
  <c r="H485" i="4"/>
  <c r="D485" i="4"/>
  <c r="C485" i="4"/>
  <c r="I485" i="4"/>
  <c r="B485" i="4"/>
  <c r="J485" i="4"/>
  <c r="G169" i="4"/>
  <c r="F169" i="4"/>
  <c r="H169" i="4"/>
  <c r="C169" i="4"/>
  <c r="J169" i="4"/>
  <c r="D169" i="4"/>
  <c r="B169" i="4"/>
  <c r="H375" i="4"/>
  <c r="K767" i="4"/>
  <c r="C900" i="4"/>
  <c r="D900" i="4"/>
  <c r="C519" i="4"/>
  <c r="I710" i="5"/>
  <c r="K710" i="5" s="1"/>
  <c r="E451" i="4"/>
  <c r="B451" i="4"/>
  <c r="G313" i="4"/>
  <c r="H313" i="4"/>
  <c r="I171" i="4"/>
  <c r="G537" i="4"/>
  <c r="B863" i="4"/>
  <c r="J863" i="4"/>
  <c r="C189" i="4"/>
  <c r="J189" i="4"/>
  <c r="E783" i="4"/>
  <c r="L169" i="4"/>
  <c r="I269" i="4"/>
  <c r="G269" i="4"/>
  <c r="D519" i="4"/>
  <c r="I519" i="4"/>
  <c r="B124" i="4"/>
  <c r="K766" i="4"/>
  <c r="B694" i="4"/>
  <c r="I272" i="4"/>
  <c r="G485" i="4"/>
  <c r="L107" i="4"/>
  <c r="G863" i="4"/>
  <c r="C863" i="4"/>
  <c r="I224" i="4"/>
  <c r="J137" i="4"/>
  <c r="E169" i="4"/>
  <c r="B289" i="4"/>
  <c r="I107" i="4"/>
  <c r="H91" i="4"/>
  <c r="C91" i="4"/>
  <c r="I694" i="4"/>
  <c r="G694" i="4"/>
  <c r="H694" i="4"/>
  <c r="C694" i="4"/>
  <c r="J694" i="4"/>
  <c r="E694" i="4"/>
  <c r="F793" i="4"/>
  <c r="B793" i="4"/>
  <c r="J793" i="4"/>
  <c r="I793" i="4"/>
  <c r="G793" i="4"/>
  <c r="D793" i="4"/>
  <c r="E793" i="4"/>
  <c r="B191" i="4"/>
  <c r="F191" i="4"/>
  <c r="D191" i="4"/>
  <c r="C191" i="4"/>
  <c r="J191" i="4"/>
  <c r="I191" i="4"/>
  <c r="C260" i="4"/>
  <c r="H260" i="4"/>
  <c r="I260" i="4"/>
  <c r="D260" i="4"/>
  <c r="B260" i="4"/>
  <c r="E260" i="4"/>
  <c r="J260" i="4"/>
  <c r="D794" i="4"/>
  <c r="F794" i="4"/>
  <c r="I794" i="4"/>
  <c r="C794" i="4"/>
  <c r="J794" i="4"/>
  <c r="F523" i="4"/>
  <c r="D523" i="4"/>
  <c r="I523" i="4"/>
  <c r="E523" i="4"/>
  <c r="B523" i="4"/>
  <c r="B449" i="4"/>
  <c r="C449" i="4"/>
  <c r="I449" i="4"/>
  <c r="L449" i="4"/>
  <c r="E449" i="4"/>
  <c r="G449" i="4"/>
  <c r="F449" i="4"/>
  <c r="D449" i="4"/>
  <c r="H449" i="4"/>
  <c r="K449" i="4"/>
  <c r="C451" i="4"/>
  <c r="G451" i="4"/>
  <c r="F451" i="4"/>
  <c r="L663" i="4"/>
  <c r="E748" i="4"/>
  <c r="B748" i="4"/>
  <c r="J748" i="4"/>
  <c r="E487" i="4"/>
  <c r="F487" i="4"/>
  <c r="K487" i="4"/>
  <c r="I487" i="4"/>
  <c r="C487" i="4"/>
  <c r="B487" i="4"/>
  <c r="D487" i="4"/>
  <c r="F331" i="4"/>
  <c r="I331" i="4"/>
  <c r="J331" i="4"/>
  <c r="D331" i="4"/>
  <c r="E331" i="4"/>
  <c r="G331" i="4"/>
  <c r="I124" i="4"/>
  <c r="G124" i="4"/>
  <c r="J124" i="4"/>
  <c r="F124" i="4"/>
  <c r="D124" i="4"/>
  <c r="H124" i="4"/>
  <c r="K724" i="4"/>
  <c r="M724" i="4" s="1"/>
  <c r="D451" i="4"/>
  <c r="B313" i="4"/>
  <c r="E313" i="4"/>
  <c r="G523" i="4"/>
  <c r="J171" i="4"/>
  <c r="C537" i="4"/>
  <c r="F863" i="4"/>
  <c r="F189" i="4"/>
  <c r="H189" i="4"/>
  <c r="J269" i="4"/>
  <c r="G519" i="4"/>
  <c r="F519" i="4"/>
  <c r="K124" i="4"/>
  <c r="D694" i="4"/>
  <c r="I486" i="4"/>
  <c r="E485" i="4"/>
  <c r="C313" i="4"/>
  <c r="L451" i="4"/>
  <c r="L846" i="4"/>
  <c r="I169" i="4"/>
  <c r="D289" i="4"/>
  <c r="K215" i="4"/>
  <c r="B531" i="4"/>
  <c r="G531" i="4"/>
  <c r="F531" i="4"/>
  <c r="I531" i="4"/>
  <c r="E531" i="4"/>
  <c r="H531" i="4"/>
  <c r="F456" i="4"/>
  <c r="I456" i="4"/>
  <c r="J456" i="4"/>
  <c r="G456" i="4"/>
  <c r="L456" i="4"/>
  <c r="K456" i="4"/>
  <c r="E456" i="4"/>
  <c r="H456" i="4"/>
  <c r="D456" i="4"/>
  <c r="G846" i="4"/>
  <c r="G486" i="4"/>
  <c r="F186" i="4"/>
  <c r="F864" i="4"/>
  <c r="K864" i="4"/>
  <c r="K485" i="4"/>
  <c r="L160" i="4"/>
  <c r="K61" i="4"/>
  <c r="L530" i="4"/>
  <c r="K794" i="4"/>
  <c r="K748" i="4"/>
  <c r="L461" i="4"/>
  <c r="L487" i="4"/>
  <c r="L168" i="4"/>
  <c r="K553" i="4"/>
  <c r="J539" i="5"/>
  <c r="L553" i="4"/>
  <c r="I539" i="5"/>
  <c r="J583" i="4"/>
  <c r="B583" i="4"/>
  <c r="H583" i="4"/>
  <c r="B799" i="4"/>
  <c r="C799" i="4"/>
  <c r="F799" i="4"/>
  <c r="K668" i="4"/>
  <c r="L668" i="4"/>
  <c r="J511" i="4"/>
  <c r="D511" i="4"/>
  <c r="H511" i="4"/>
  <c r="C511" i="4"/>
  <c r="F511" i="4"/>
  <c r="I511" i="4"/>
  <c r="B511" i="4"/>
  <c r="B216" i="4"/>
  <c r="G216" i="4"/>
  <c r="C216" i="4"/>
  <c r="I216" i="4"/>
  <c r="E216" i="4"/>
  <c r="F216" i="4"/>
  <c r="H216" i="4"/>
  <c r="J628" i="4"/>
  <c r="H628" i="4"/>
  <c r="E628" i="4"/>
  <c r="G628" i="4"/>
  <c r="F628" i="4"/>
  <c r="B573" i="4"/>
  <c r="D573" i="4"/>
  <c r="H69" i="4"/>
  <c r="B69" i="4"/>
  <c r="G69" i="4"/>
  <c r="C69" i="4"/>
  <c r="I69" i="4"/>
  <c r="C801" i="4"/>
  <c r="E801" i="4"/>
  <c r="I801" i="4"/>
  <c r="D801" i="4"/>
  <c r="F801" i="4"/>
  <c r="K602" i="4"/>
  <c r="L602" i="4"/>
  <c r="J199" i="4"/>
  <c r="D199" i="4"/>
  <c r="H199" i="4"/>
  <c r="G199" i="4"/>
  <c r="K386" i="4"/>
  <c r="L386" i="4"/>
  <c r="D595" i="4"/>
  <c r="G595" i="4"/>
  <c r="H595" i="4"/>
  <c r="J595" i="4"/>
  <c r="C595" i="4"/>
  <c r="I595" i="4"/>
  <c r="F595" i="4"/>
  <c r="F675" i="4"/>
  <c r="J675" i="4"/>
  <c r="B675" i="4"/>
  <c r="I675" i="4"/>
  <c r="G675" i="4"/>
  <c r="H675" i="4"/>
  <c r="C675" i="4"/>
  <c r="F450" i="4"/>
  <c r="C450" i="4"/>
  <c r="I450" i="4"/>
  <c r="D450" i="4"/>
  <c r="E450" i="4"/>
  <c r="B450" i="4"/>
  <c r="H450" i="4"/>
  <c r="E207" i="4"/>
  <c r="J207" i="4"/>
  <c r="B207" i="4"/>
  <c r="C207" i="4"/>
  <c r="G207" i="4"/>
  <c r="H207" i="4"/>
  <c r="I207" i="4"/>
  <c r="J150" i="4"/>
  <c r="E150" i="4"/>
  <c r="I150" i="4"/>
  <c r="G150" i="4"/>
  <c r="D150" i="4"/>
  <c r="C150" i="4"/>
  <c r="K150" i="4"/>
  <c r="F506" i="4"/>
  <c r="C506" i="4"/>
  <c r="L506" i="4"/>
  <c r="K506" i="4"/>
  <c r="J506" i="4"/>
  <c r="I506" i="4"/>
  <c r="H865" i="4"/>
  <c r="K865" i="4"/>
  <c r="L865" i="4"/>
  <c r="B334" i="4"/>
  <c r="I334" i="4"/>
  <c r="G334" i="4"/>
  <c r="K334" i="4"/>
  <c r="I333" i="4"/>
  <c r="J333" i="4"/>
  <c r="E333" i="4"/>
  <c r="B333" i="4"/>
  <c r="C333" i="4"/>
  <c r="E240" i="4"/>
  <c r="F710" i="4"/>
  <c r="B197" i="4"/>
  <c r="H197" i="4"/>
  <c r="K240" i="4"/>
  <c r="D506" i="4"/>
  <c r="B852" i="4"/>
  <c r="K541" i="4"/>
  <c r="D668" i="4"/>
  <c r="L715" i="4"/>
  <c r="M715" i="4" s="1"/>
  <c r="E334" i="4"/>
  <c r="C865" i="4"/>
  <c r="E865" i="4"/>
  <c r="G799" i="4"/>
  <c r="C510" i="4"/>
  <c r="G214" i="4"/>
  <c r="J214" i="4"/>
  <c r="K388" i="4"/>
  <c r="I251" i="5"/>
  <c r="L287" i="4"/>
  <c r="H287" i="4"/>
  <c r="G511" i="4"/>
  <c r="L150" i="4"/>
  <c r="J450" i="4"/>
  <c r="H521" i="4"/>
  <c r="D69" i="4"/>
  <c r="G521" i="4"/>
  <c r="D628" i="4"/>
  <c r="C816" i="4"/>
  <c r="D816" i="4"/>
  <c r="K816" i="4"/>
  <c r="K557" i="4"/>
  <c r="L557" i="4"/>
  <c r="G560" i="4"/>
  <c r="F560" i="4"/>
  <c r="B560" i="4"/>
  <c r="K560" i="4"/>
  <c r="J560" i="4"/>
  <c r="C560" i="4"/>
  <c r="I560" i="4"/>
  <c r="D406" i="4"/>
  <c r="J406" i="4"/>
  <c r="E361" i="4"/>
  <c r="B361" i="4"/>
  <c r="H361" i="4"/>
  <c r="D339" i="4"/>
  <c r="G339" i="4"/>
  <c r="F339" i="4"/>
  <c r="E339" i="4"/>
  <c r="M707" i="4"/>
  <c r="J791" i="4"/>
  <c r="C891" i="4"/>
  <c r="G843" i="4"/>
  <c r="K620" i="4"/>
  <c r="J911" i="4"/>
  <c r="I852" i="4"/>
  <c r="J170" i="5"/>
  <c r="J251" i="5"/>
  <c r="K265" i="4"/>
  <c r="M265" i="4" s="1"/>
  <c r="J701" i="5"/>
  <c r="C334" i="4"/>
  <c r="H334" i="4"/>
  <c r="B865" i="4"/>
  <c r="I865" i="4"/>
  <c r="E799" i="4"/>
  <c r="H799" i="4"/>
  <c r="I510" i="4"/>
  <c r="G287" i="4"/>
  <c r="E287" i="4"/>
  <c r="B287" i="4"/>
  <c r="E731" i="4"/>
  <c r="H367" i="4"/>
  <c r="F854" i="4"/>
  <c r="J216" i="4"/>
  <c r="C199" i="4"/>
  <c r="F333" i="4"/>
  <c r="E511" i="4"/>
  <c r="D675" i="4"/>
  <c r="B595" i="4"/>
  <c r="B150" i="4"/>
  <c r="J801" i="4"/>
  <c r="K745" i="4"/>
  <c r="L137" i="4"/>
  <c r="K137" i="4"/>
  <c r="K256" i="4"/>
  <c r="I242" i="5"/>
  <c r="L162" i="4"/>
  <c r="J89" i="5"/>
  <c r="L103" i="4"/>
  <c r="I89" i="5"/>
  <c r="K103" i="4"/>
  <c r="G854" i="4"/>
  <c r="I854" i="4"/>
  <c r="H854" i="4"/>
  <c r="J854" i="4"/>
  <c r="C854" i="4"/>
  <c r="B854" i="4"/>
  <c r="F798" i="4"/>
  <c r="I798" i="4"/>
  <c r="D798" i="4"/>
  <c r="C798" i="4"/>
  <c r="C214" i="4"/>
  <c r="H214" i="4"/>
  <c r="I214" i="4"/>
  <c r="D197" i="4"/>
  <c r="I197" i="4"/>
  <c r="E197" i="4"/>
  <c r="L565" i="4"/>
  <c r="K171" i="4"/>
  <c r="L171" i="4"/>
  <c r="L524" i="4"/>
  <c r="K524" i="4"/>
  <c r="L666" i="4"/>
  <c r="E791" i="4"/>
  <c r="F791" i="4"/>
  <c r="C791" i="4"/>
  <c r="I791" i="4"/>
  <c r="G791" i="4"/>
  <c r="H791" i="4"/>
  <c r="B791" i="4"/>
  <c r="C521" i="4"/>
  <c r="J521" i="4"/>
  <c r="D521" i="4"/>
  <c r="F521" i="4"/>
  <c r="E521" i="4"/>
  <c r="G126" i="4"/>
  <c r="B126" i="4"/>
  <c r="L126" i="4"/>
  <c r="D126" i="4"/>
  <c r="J126" i="4"/>
  <c r="E126" i="4"/>
  <c r="K126" i="4"/>
  <c r="I126" i="4"/>
  <c r="F126" i="4"/>
  <c r="D258" i="4"/>
  <c r="F258" i="4"/>
  <c r="I258" i="4"/>
  <c r="J258" i="4"/>
  <c r="E258" i="4"/>
  <c r="B258" i="4"/>
  <c r="B891" i="4"/>
  <c r="D891" i="4"/>
  <c r="F891" i="4"/>
  <c r="J891" i="4"/>
  <c r="G891" i="4"/>
  <c r="H891" i="4"/>
  <c r="I891" i="4"/>
  <c r="E843" i="4"/>
  <c r="H843" i="4"/>
  <c r="D843" i="4"/>
  <c r="C843" i="4"/>
  <c r="B843" i="4"/>
  <c r="F843" i="4"/>
  <c r="I843" i="4"/>
  <c r="C710" i="4"/>
  <c r="I710" i="4"/>
  <c r="B710" i="4"/>
  <c r="D710" i="4"/>
  <c r="E710" i="4"/>
  <c r="G710" i="4"/>
  <c r="D170" i="4"/>
  <c r="H170" i="4"/>
  <c r="J170" i="4"/>
  <c r="F170" i="4"/>
  <c r="I170" i="4"/>
  <c r="G170" i="4"/>
  <c r="B170" i="4"/>
  <c r="F168" i="4"/>
  <c r="B168" i="4"/>
  <c r="G168" i="4"/>
  <c r="I168" i="4"/>
  <c r="E168" i="4"/>
  <c r="C168" i="4"/>
  <c r="H168" i="4"/>
  <c r="D168" i="4"/>
  <c r="F69" i="4"/>
  <c r="C197" i="4"/>
  <c r="I170" i="5"/>
  <c r="C668" i="4"/>
  <c r="D334" i="4"/>
  <c r="F865" i="4"/>
  <c r="D799" i="4"/>
  <c r="G510" i="4"/>
  <c r="E510" i="4"/>
  <c r="D214" i="4"/>
  <c r="K160" i="4"/>
  <c r="K168" i="4"/>
  <c r="J287" i="4"/>
  <c r="I287" i="4"/>
  <c r="J197" i="4"/>
  <c r="E854" i="4"/>
  <c r="D216" i="4"/>
  <c r="F199" i="4"/>
  <c r="H333" i="4"/>
  <c r="L283" i="4"/>
  <c r="H710" i="4"/>
  <c r="L573" i="4"/>
  <c r="K253" i="4"/>
  <c r="F150" i="4"/>
  <c r="B780" i="4"/>
  <c r="G780" i="4"/>
  <c r="J780" i="4"/>
  <c r="D780" i="4"/>
  <c r="C780" i="4"/>
  <c r="F780" i="4"/>
  <c r="J69" i="4"/>
  <c r="G865" i="4"/>
  <c r="E595" i="4"/>
  <c r="H126" i="4"/>
  <c r="C126" i="4"/>
  <c r="L334" i="4"/>
  <c r="E675" i="4"/>
  <c r="B628" i="4"/>
  <c r="B521" i="4"/>
  <c r="F207" i="4"/>
  <c r="F685" i="4"/>
  <c r="J685" i="4"/>
  <c r="F91" i="4"/>
  <c r="J91" i="4"/>
  <c r="I91" i="4"/>
  <c r="D91" i="4"/>
  <c r="J843" i="4"/>
  <c r="L216" i="4"/>
  <c r="K818" i="5"/>
  <c r="J110" i="4"/>
  <c r="B110" i="4"/>
  <c r="I776" i="4"/>
  <c r="C776" i="4"/>
  <c r="G776" i="4"/>
  <c r="G501" i="4"/>
  <c r="B501" i="4"/>
  <c r="D501" i="4"/>
  <c r="E501" i="4"/>
  <c r="C501" i="4"/>
  <c r="J501" i="4"/>
  <c r="F501" i="4"/>
  <c r="H501" i="4"/>
  <c r="I501" i="4"/>
  <c r="L675" i="4"/>
  <c r="F188" i="4"/>
  <c r="H520" i="4"/>
  <c r="E520" i="4"/>
  <c r="D520" i="4"/>
  <c r="F520" i="4"/>
  <c r="J520" i="4"/>
  <c r="G520" i="4"/>
  <c r="C520" i="4"/>
  <c r="F153" i="4"/>
  <c r="D153" i="4"/>
  <c r="B153" i="4"/>
  <c r="G153" i="4"/>
  <c r="J153" i="4"/>
  <c r="H153" i="4"/>
  <c r="E153" i="4"/>
  <c r="I153" i="4"/>
  <c r="C153" i="4"/>
  <c r="C486" i="4"/>
  <c r="J486" i="4"/>
  <c r="J186" i="4"/>
  <c r="H186" i="4"/>
  <c r="I748" i="4"/>
  <c r="G748" i="4"/>
  <c r="C748" i="4"/>
  <c r="D748" i="4"/>
  <c r="H748" i="4"/>
  <c r="F107" i="4"/>
  <c r="G107" i="4"/>
  <c r="C107" i="4"/>
  <c r="H107" i="4"/>
  <c r="E864" i="4"/>
  <c r="I864" i="4"/>
  <c r="L407" i="4"/>
  <c r="M257" i="4"/>
  <c r="E452" i="4"/>
  <c r="G452" i="4"/>
  <c r="K773" i="5"/>
  <c r="B826" i="5"/>
  <c r="B827" i="5" s="1"/>
  <c r="C827" i="5" s="1"/>
  <c r="M476" i="5"/>
  <c r="N476" i="5" s="1"/>
  <c r="M365" i="4"/>
  <c r="M643" i="4"/>
  <c r="M401" i="4"/>
  <c r="M616" i="4"/>
  <c r="C726" i="4"/>
  <c r="H726" i="4"/>
  <c r="G726" i="4"/>
  <c r="F726" i="4"/>
  <c r="E612" i="4"/>
  <c r="J612" i="4"/>
  <c r="B612" i="4"/>
  <c r="D612" i="4"/>
  <c r="I612" i="4"/>
  <c r="C612" i="4"/>
  <c r="H612" i="4"/>
  <c r="F612" i="4"/>
  <c r="K612" i="4"/>
  <c r="C783" i="4"/>
  <c r="I783" i="4"/>
  <c r="J726" i="4"/>
  <c r="D330" i="4"/>
  <c r="I330" i="4"/>
  <c r="K672" i="4"/>
  <c r="L672" i="4"/>
  <c r="D783" i="4"/>
  <c r="J783" i="4"/>
  <c r="L612" i="4"/>
  <c r="E695" i="4"/>
  <c r="D695" i="4"/>
  <c r="G695" i="4"/>
  <c r="I695" i="4"/>
  <c r="B695" i="4"/>
  <c r="J695" i="4"/>
  <c r="B783" i="4"/>
  <c r="K342" i="4"/>
  <c r="K235" i="4"/>
  <c r="L235" i="4"/>
  <c r="L469" i="4"/>
  <c r="K469" i="4"/>
  <c r="K297" i="4"/>
  <c r="L297" i="4"/>
  <c r="L226" i="4"/>
  <c r="K226" i="4"/>
  <c r="K222" i="4"/>
  <c r="L189" i="4"/>
  <c r="L151" i="4"/>
  <c r="K151" i="4"/>
  <c r="L567" i="4"/>
  <c r="K567" i="4"/>
  <c r="K325" i="4"/>
  <c r="L325" i="4"/>
  <c r="F722" i="4"/>
  <c r="I722" i="4"/>
  <c r="C722" i="4"/>
  <c r="D722" i="4"/>
  <c r="H684" i="4"/>
  <c r="F684" i="4"/>
  <c r="I684" i="4"/>
  <c r="B684" i="4"/>
  <c r="G684" i="4"/>
  <c r="C684" i="4"/>
  <c r="E684" i="4"/>
  <c r="H682" i="4"/>
  <c r="C682" i="4"/>
  <c r="F682" i="4"/>
  <c r="I682" i="4"/>
  <c r="J658" i="4"/>
  <c r="E658" i="4"/>
  <c r="I658" i="4"/>
  <c r="B658" i="4"/>
  <c r="F658" i="4"/>
  <c r="C658" i="4"/>
  <c r="D658" i="4"/>
  <c r="I656" i="4"/>
  <c r="E656" i="4"/>
  <c r="J656" i="4"/>
  <c r="F656" i="4"/>
  <c r="C656" i="4"/>
  <c r="D656" i="4"/>
  <c r="F272" i="4"/>
  <c r="E272" i="4"/>
  <c r="J272" i="4"/>
  <c r="D272" i="4"/>
  <c r="B272" i="4"/>
  <c r="G272" i="4"/>
  <c r="L717" i="4"/>
  <c r="K717" i="4"/>
  <c r="D902" i="4"/>
  <c r="G902" i="4"/>
  <c r="I627" i="4"/>
  <c r="D627" i="4"/>
  <c r="H627" i="4"/>
  <c r="J627" i="4"/>
  <c r="F627" i="4"/>
  <c r="E627" i="4"/>
  <c r="E573" i="4"/>
  <c r="H573" i="4"/>
  <c r="C573" i="4"/>
  <c r="K573" i="4"/>
  <c r="I573" i="4"/>
  <c r="J573" i="4"/>
  <c r="G573" i="4"/>
  <c r="F573" i="4"/>
  <c r="K814" i="4"/>
  <c r="J800" i="5"/>
  <c r="L814" i="4"/>
  <c r="I800" i="5"/>
  <c r="L670" i="4"/>
  <c r="M670" i="4" s="1"/>
  <c r="J656" i="5"/>
  <c r="D819" i="4"/>
  <c r="I819" i="4"/>
  <c r="J819" i="4"/>
  <c r="H819" i="4"/>
  <c r="E819" i="4"/>
  <c r="G819" i="4"/>
  <c r="F820" i="4"/>
  <c r="G820" i="4"/>
  <c r="C820" i="4"/>
  <c r="B820" i="4"/>
  <c r="H820" i="4"/>
  <c r="E820" i="4"/>
  <c r="L820" i="4"/>
  <c r="J601" i="4"/>
  <c r="E601" i="4"/>
  <c r="H601" i="4"/>
  <c r="L601" i="4"/>
  <c r="D601" i="4"/>
  <c r="B601" i="4"/>
  <c r="C601" i="4"/>
  <c r="D361" i="4"/>
  <c r="F361" i="4"/>
  <c r="C361" i="4"/>
  <c r="G361" i="4"/>
  <c r="I361" i="4"/>
  <c r="J361" i="4"/>
  <c r="J339" i="4"/>
  <c r="B339" i="4"/>
  <c r="C339" i="4"/>
  <c r="H339" i="4"/>
  <c r="I339" i="4"/>
  <c r="K598" i="4"/>
  <c r="M598" i="4" s="1"/>
  <c r="I584" i="5"/>
  <c r="C330" i="4"/>
  <c r="F330" i="4"/>
  <c r="D901" i="4"/>
  <c r="H783" i="4"/>
  <c r="K349" i="4"/>
  <c r="L349" i="4"/>
  <c r="B726" i="4"/>
  <c r="L323" i="4"/>
  <c r="L440" i="4"/>
  <c r="M440" i="4" s="1"/>
  <c r="I753" i="4"/>
  <c r="B753" i="4"/>
  <c r="J753" i="4"/>
  <c r="F753" i="4"/>
  <c r="C610" i="4"/>
  <c r="I610" i="4"/>
  <c r="E610" i="4"/>
  <c r="G585" i="4"/>
  <c r="H585" i="4"/>
  <c r="F585" i="4"/>
  <c r="H582" i="4"/>
  <c r="E582" i="4"/>
  <c r="I582" i="4"/>
  <c r="B582" i="4"/>
  <c r="F582" i="4"/>
  <c r="L515" i="4"/>
  <c r="D515" i="4"/>
  <c r="K515" i="4"/>
  <c r="B515" i="4"/>
  <c r="I515" i="4"/>
  <c r="J515" i="4"/>
  <c r="F515" i="4"/>
  <c r="F295" i="4"/>
  <c r="E295" i="4"/>
  <c r="C295" i="4"/>
  <c r="G295" i="4"/>
  <c r="D295" i="4"/>
  <c r="J295" i="4"/>
  <c r="I295" i="4"/>
  <c r="J243" i="4"/>
  <c r="B243" i="4"/>
  <c r="H243" i="4"/>
  <c r="C243" i="4"/>
  <c r="D243" i="4"/>
  <c r="J217" i="4"/>
  <c r="B217" i="4"/>
  <c r="E217" i="4"/>
  <c r="H217" i="4"/>
  <c r="F217" i="4"/>
  <c r="I196" i="4"/>
  <c r="F196" i="4"/>
  <c r="G196" i="4"/>
  <c r="C196" i="4"/>
  <c r="B196" i="4"/>
  <c r="D196" i="4"/>
  <c r="E79" i="4"/>
  <c r="G79" i="4"/>
  <c r="F54" i="4"/>
  <c r="H54" i="4"/>
  <c r="L238" i="4"/>
  <c r="I224" i="5"/>
  <c r="J224" i="5"/>
  <c r="K238" i="4"/>
  <c r="I115" i="4"/>
  <c r="C115" i="4"/>
  <c r="D115" i="4"/>
  <c r="G115" i="4"/>
  <c r="J115" i="4"/>
  <c r="H115" i="4"/>
  <c r="B115" i="4"/>
  <c r="K385" i="4"/>
  <c r="K566" i="4"/>
  <c r="L566" i="4"/>
  <c r="J828" i="4"/>
  <c r="D828" i="4"/>
  <c r="F828" i="4"/>
  <c r="G828" i="4"/>
  <c r="H828" i="4"/>
  <c r="I828" i="4"/>
  <c r="E828" i="4"/>
  <c r="D853" i="4"/>
  <c r="I853" i="4"/>
  <c r="B853" i="4"/>
  <c r="B182" i="4"/>
  <c r="L182" i="4"/>
  <c r="G182" i="4"/>
  <c r="D182" i="4"/>
  <c r="J182" i="4"/>
  <c r="F182" i="4"/>
  <c r="C182" i="4"/>
  <c r="I386" i="5"/>
  <c r="K386" i="5" s="1"/>
  <c r="L400" i="4"/>
  <c r="K400" i="4"/>
  <c r="L844" i="4"/>
  <c r="L123" i="4"/>
  <c r="K123" i="4"/>
  <c r="K223" i="4"/>
  <c r="L223" i="4"/>
  <c r="E726" i="4"/>
  <c r="G330" i="4"/>
  <c r="H330" i="4"/>
  <c r="F783" i="4"/>
  <c r="J582" i="4"/>
  <c r="C515" i="4"/>
  <c r="D610" i="4"/>
  <c r="G217" i="4"/>
  <c r="K817" i="4"/>
  <c r="L720" i="4"/>
  <c r="L793" i="4"/>
  <c r="K793" i="4"/>
  <c r="E115" i="4"/>
  <c r="K132" i="4"/>
  <c r="D682" i="4"/>
  <c r="L783" i="4"/>
  <c r="M284" i="4"/>
  <c r="K182" i="4"/>
  <c r="K722" i="4"/>
  <c r="L299" i="4"/>
  <c r="K339" i="4"/>
  <c r="L161" i="4"/>
  <c r="L222" i="4"/>
  <c r="M779" i="4"/>
  <c r="M311" i="4"/>
  <c r="M743" i="4"/>
  <c r="M563" i="4"/>
  <c r="K415" i="4"/>
  <c r="M527" i="4"/>
  <c r="M851" i="4"/>
  <c r="N331" i="5"/>
  <c r="B538" i="5"/>
  <c r="C538" i="5" s="1"/>
  <c r="M602" i="5"/>
  <c r="N602" i="5" s="1"/>
  <c r="N277" i="5"/>
  <c r="M368" i="5"/>
  <c r="N368" i="5" s="1"/>
  <c r="M671" i="4"/>
  <c r="B331" i="5"/>
  <c r="B332" i="5" s="1"/>
  <c r="C332" i="5" s="1"/>
  <c r="M341" i="5"/>
  <c r="N341" i="5" s="1"/>
  <c r="M572" i="4"/>
  <c r="M130" i="4"/>
  <c r="I439" i="5"/>
  <c r="M86" i="4"/>
  <c r="L370" i="4"/>
  <c r="J394" i="4"/>
  <c r="I394" i="4"/>
  <c r="C394" i="4"/>
  <c r="I890" i="5"/>
  <c r="J889" i="5" s="1"/>
  <c r="L904" i="4"/>
  <c r="K904" i="4"/>
  <c r="M347" i="4"/>
  <c r="N205" i="5"/>
  <c r="M116" i="5"/>
  <c r="N116" i="5" s="1"/>
  <c r="N376" i="5"/>
  <c r="B70" i="5"/>
  <c r="C70" i="5" s="1"/>
  <c r="M815" i="4"/>
  <c r="B205" i="5"/>
  <c r="B206" i="5" s="1"/>
  <c r="C206" i="5" s="1"/>
  <c r="K440" i="5"/>
  <c r="B115" i="5"/>
  <c r="C115" i="5" s="1"/>
  <c r="B376" i="5"/>
  <c r="C376" i="5" s="1"/>
  <c r="M107" i="5"/>
  <c r="N107" i="5" s="1"/>
  <c r="J439" i="5"/>
  <c r="B133" i="5"/>
  <c r="B134" i="5" s="1"/>
  <c r="C134" i="5" s="1"/>
  <c r="K314" i="5"/>
  <c r="B601" i="5"/>
  <c r="C601" i="5" s="1"/>
  <c r="N70" i="5"/>
  <c r="M383" i="4"/>
  <c r="M635" i="4"/>
  <c r="B151" i="5"/>
  <c r="B152" i="5" s="1"/>
  <c r="C152" i="5" s="1"/>
  <c r="B619" i="5"/>
  <c r="B620" i="5" s="1"/>
  <c r="C620" i="5" s="1"/>
  <c r="I313" i="5"/>
  <c r="K908" i="5"/>
  <c r="M737" i="5"/>
  <c r="N737" i="5" s="1"/>
  <c r="M152" i="5"/>
  <c r="N152" i="5" s="1"/>
  <c r="B421" i="5"/>
  <c r="B422" i="5" s="1"/>
  <c r="C422" i="5" s="1"/>
  <c r="J313" i="5"/>
  <c r="B853" i="5"/>
  <c r="C853" i="5" s="1"/>
  <c r="B736" i="5"/>
  <c r="B737" i="5" s="1"/>
  <c r="C737" i="5" s="1"/>
  <c r="M599" i="4"/>
  <c r="M422" i="5"/>
  <c r="N422" i="5" s="1"/>
  <c r="N853" i="5"/>
  <c r="I907" i="5"/>
  <c r="M491" i="4"/>
  <c r="B475" i="5"/>
  <c r="B476" i="5" s="1"/>
  <c r="C476" i="5" s="1"/>
  <c r="B286" i="5"/>
  <c r="C286" i="5" s="1"/>
  <c r="N52" i="5"/>
  <c r="M287" i="5"/>
  <c r="N287" i="5" s="1"/>
  <c r="N457" i="5"/>
  <c r="M134" i="5"/>
  <c r="N134" i="5" s="1"/>
  <c r="M170" i="5"/>
  <c r="N170" i="5" s="1"/>
  <c r="M50" i="4"/>
  <c r="M53" i="5"/>
  <c r="N53" i="5" s="1"/>
  <c r="M419" i="4"/>
  <c r="B755" i="4"/>
  <c r="L829" i="4"/>
  <c r="L800" i="4"/>
  <c r="M752" i="4"/>
  <c r="J565" i="5"/>
  <c r="H801" i="4"/>
  <c r="B801" i="4"/>
  <c r="E199" i="4"/>
  <c r="B199" i="4"/>
  <c r="I199" i="4"/>
  <c r="I755" i="4"/>
  <c r="M131" i="4"/>
  <c r="B234" i="4"/>
  <c r="G600" i="4"/>
  <c r="H513" i="4"/>
  <c r="J839" i="4"/>
  <c r="F839" i="4"/>
  <c r="D839" i="4"/>
  <c r="E839" i="4"/>
  <c r="I411" i="4"/>
  <c r="I605" i="4"/>
  <c r="E460" i="4"/>
  <c r="C105" i="4"/>
  <c r="D105" i="4"/>
  <c r="B799" i="5"/>
  <c r="M800" i="5"/>
  <c r="N800" i="5" s="1"/>
  <c r="E159" i="4"/>
  <c r="D159" i="4"/>
  <c r="B827" i="4"/>
  <c r="H827" i="4"/>
  <c r="F800" i="4"/>
  <c r="J800" i="4"/>
  <c r="D666" i="4"/>
  <c r="B666" i="4"/>
  <c r="H666" i="4"/>
  <c r="J666" i="4"/>
  <c r="G666" i="4"/>
  <c r="B592" i="5"/>
  <c r="M593" i="5"/>
  <c r="N593" i="5" s="1"/>
  <c r="N592" i="5"/>
  <c r="D584" i="4"/>
  <c r="F584" i="4"/>
  <c r="G584" i="4"/>
  <c r="H584" i="4"/>
  <c r="J584" i="4"/>
  <c r="E513" i="4"/>
  <c r="F513" i="4"/>
  <c r="J296" i="4"/>
  <c r="B296" i="4"/>
  <c r="I296" i="4"/>
  <c r="E296" i="4"/>
  <c r="C296" i="4"/>
  <c r="G296" i="4"/>
  <c r="F296" i="4"/>
  <c r="L218" i="4"/>
  <c r="J218" i="4"/>
  <c r="G218" i="4"/>
  <c r="I218" i="4"/>
  <c r="E218" i="4"/>
  <c r="D218" i="4"/>
  <c r="C218" i="4"/>
  <c r="B213" i="4"/>
  <c r="D213" i="4"/>
  <c r="I198" i="4"/>
  <c r="K198" i="4"/>
  <c r="L198" i="4"/>
  <c r="L65" i="4"/>
  <c r="K65" i="4"/>
  <c r="C60" i="4"/>
  <c r="H60" i="4"/>
  <c r="G60" i="4"/>
  <c r="B60" i="4"/>
  <c r="I60" i="4"/>
  <c r="E60" i="4"/>
  <c r="D60" i="4"/>
  <c r="I576" i="4"/>
  <c r="D576" i="4"/>
  <c r="B576" i="4"/>
  <c r="F576" i="4"/>
  <c r="E576" i="4"/>
  <c r="G576" i="4"/>
  <c r="I578" i="4"/>
  <c r="L578" i="4"/>
  <c r="J578" i="4"/>
  <c r="B578" i="4"/>
  <c r="H575" i="4"/>
  <c r="D575" i="4"/>
  <c r="I575" i="4"/>
  <c r="B575" i="4"/>
  <c r="K575" i="4"/>
  <c r="G575" i="4"/>
  <c r="L575" i="4"/>
  <c r="H529" i="4"/>
  <c r="B529" i="4"/>
  <c r="J529" i="4"/>
  <c r="G529" i="4"/>
  <c r="D529" i="4"/>
  <c r="I529" i="4"/>
  <c r="E529" i="4"/>
  <c r="C460" i="4"/>
  <c r="F460" i="4"/>
  <c r="J460" i="4"/>
  <c r="G460" i="4"/>
  <c r="H460" i="4"/>
  <c r="B460" i="4"/>
  <c r="D460" i="4"/>
  <c r="E458" i="4"/>
  <c r="F458" i="4"/>
  <c r="I458" i="4"/>
  <c r="J458" i="4"/>
  <c r="G458" i="4"/>
  <c r="H458" i="4"/>
  <c r="B458" i="4"/>
  <c r="L382" i="4"/>
  <c r="M382" i="4" s="1"/>
  <c r="J368" i="5"/>
  <c r="I368" i="5"/>
  <c r="B133" i="4"/>
  <c r="J133" i="4"/>
  <c r="L133" i="4"/>
  <c r="F816" i="4"/>
  <c r="L816" i="4"/>
  <c r="E816" i="4"/>
  <c r="I816" i="4"/>
  <c r="H816" i="4"/>
  <c r="K719" i="4"/>
  <c r="E719" i="4"/>
  <c r="H719" i="4"/>
  <c r="F600" i="4"/>
  <c r="E600" i="4"/>
  <c r="K600" i="4"/>
  <c r="L600" i="4"/>
  <c r="I600" i="4"/>
  <c r="H600" i="4"/>
  <c r="L604" i="4"/>
  <c r="G604" i="4"/>
  <c r="B604" i="4"/>
  <c r="J604" i="4"/>
  <c r="C604" i="4"/>
  <c r="F604" i="4"/>
  <c r="I604" i="4"/>
  <c r="K604" i="4"/>
  <c r="H604" i="4"/>
  <c r="F555" i="4"/>
  <c r="E555" i="4"/>
  <c r="H555" i="4"/>
  <c r="D555" i="4"/>
  <c r="G555" i="4"/>
  <c r="F402" i="4"/>
  <c r="E402" i="4"/>
  <c r="J402" i="4"/>
  <c r="G402" i="4"/>
  <c r="H402" i="4"/>
  <c r="D402" i="4"/>
  <c r="C402" i="4"/>
  <c r="E360" i="4"/>
  <c r="C360" i="4"/>
  <c r="J360" i="4"/>
  <c r="G342" i="4"/>
  <c r="B342" i="4"/>
  <c r="H342" i="4"/>
  <c r="E342" i="4"/>
  <c r="D342" i="4"/>
  <c r="F342" i="4"/>
  <c r="L342" i="4"/>
  <c r="J342" i="4"/>
  <c r="K706" i="4"/>
  <c r="L706" i="4"/>
  <c r="J692" i="5"/>
  <c r="K692" i="5" s="1"/>
  <c r="L586" i="4"/>
  <c r="E827" i="4"/>
  <c r="K458" i="4"/>
  <c r="C513" i="4"/>
  <c r="E65" i="4"/>
  <c r="G133" i="4"/>
  <c r="H296" i="4"/>
  <c r="K830" i="4"/>
  <c r="L765" i="4"/>
  <c r="I342" i="4"/>
  <c r="E604" i="4"/>
  <c r="F60" i="4"/>
  <c r="I666" i="4"/>
  <c r="B159" i="4"/>
  <c r="K402" i="4"/>
  <c r="C600" i="4"/>
  <c r="L326" i="4"/>
  <c r="K326" i="4"/>
  <c r="B729" i="4"/>
  <c r="J729" i="4"/>
  <c r="J803" i="4"/>
  <c r="E803" i="4"/>
  <c r="H576" i="4"/>
  <c r="B555" i="4"/>
  <c r="L467" i="4"/>
  <c r="N412" i="5"/>
  <c r="B412" i="5"/>
  <c r="B413" i="5" s="1"/>
  <c r="C413" i="5" s="1"/>
  <c r="M413" i="5"/>
  <c r="N413" i="5" s="1"/>
  <c r="K295" i="4"/>
  <c r="L295" i="4"/>
  <c r="K258" i="4"/>
  <c r="L258" i="4"/>
  <c r="L153" i="4"/>
  <c r="K153" i="4"/>
  <c r="N97" i="5"/>
  <c r="M98" i="5"/>
  <c r="N98" i="5" s="1"/>
  <c r="B97" i="5"/>
  <c r="C97" i="5" s="1"/>
  <c r="I512" i="5"/>
  <c r="J512" i="5"/>
  <c r="L526" i="4"/>
  <c r="K526" i="4"/>
  <c r="K555" i="4"/>
  <c r="B872" i="4"/>
  <c r="H872" i="4"/>
  <c r="E872" i="4"/>
  <c r="D872" i="4"/>
  <c r="G872" i="4"/>
  <c r="J872" i="4"/>
  <c r="C872" i="4"/>
  <c r="F872" i="4"/>
  <c r="I685" i="4"/>
  <c r="G685" i="4"/>
  <c r="E685" i="4"/>
  <c r="B685" i="4"/>
  <c r="C685" i="4"/>
  <c r="D685" i="4"/>
  <c r="H685" i="4"/>
  <c r="C657" i="4"/>
  <c r="H657" i="4"/>
  <c r="D657" i="4"/>
  <c r="J657" i="4"/>
  <c r="E657" i="4"/>
  <c r="F657" i="4"/>
  <c r="B657" i="4"/>
  <c r="I657" i="4"/>
  <c r="I312" i="4"/>
  <c r="K312" i="4"/>
  <c r="L312" i="4"/>
  <c r="D312" i="4"/>
  <c r="E312" i="4"/>
  <c r="J312" i="4"/>
  <c r="F312" i="4"/>
  <c r="B312" i="4"/>
  <c r="H312" i="4"/>
  <c r="B267" i="4"/>
  <c r="H267" i="4"/>
  <c r="I267" i="4"/>
  <c r="F267" i="4"/>
  <c r="E267" i="4"/>
  <c r="E134" i="4"/>
  <c r="B134" i="4"/>
  <c r="G134" i="4"/>
  <c r="C134" i="4"/>
  <c r="J134" i="4"/>
  <c r="I134" i="4"/>
  <c r="D134" i="4"/>
  <c r="L134" i="4"/>
  <c r="K134" i="4"/>
  <c r="K267" i="4"/>
  <c r="L458" i="4"/>
  <c r="L560" i="4"/>
  <c r="L827" i="4"/>
  <c r="J164" i="4"/>
  <c r="E717" i="4"/>
  <c r="J717" i="4"/>
  <c r="D717" i="4"/>
  <c r="C717" i="4"/>
  <c r="F717" i="4"/>
  <c r="G717" i="4"/>
  <c r="H717" i="4"/>
  <c r="C628" i="4"/>
  <c r="I628" i="4"/>
  <c r="G429" i="4"/>
  <c r="F429" i="4"/>
  <c r="I429" i="4"/>
  <c r="J429" i="4"/>
  <c r="E429" i="4"/>
  <c r="B429" i="4"/>
  <c r="C429" i="4"/>
  <c r="H429" i="4"/>
  <c r="D429" i="4"/>
  <c r="G556" i="4"/>
  <c r="L556" i="4"/>
  <c r="B556" i="4"/>
  <c r="D686" i="4"/>
  <c r="G686" i="4"/>
  <c r="F686" i="4"/>
  <c r="J686" i="4"/>
  <c r="B686" i="4"/>
  <c r="I654" i="4"/>
  <c r="B654" i="4"/>
  <c r="J654" i="4"/>
  <c r="D654" i="4"/>
  <c r="B91" i="4"/>
  <c r="E91" i="4"/>
  <c r="G91" i="4"/>
  <c r="C627" i="4"/>
  <c r="B627" i="4"/>
  <c r="E898" i="4"/>
  <c r="B898" i="4"/>
  <c r="G898" i="4"/>
  <c r="I898" i="4"/>
  <c r="F898" i="4"/>
  <c r="D898" i="4"/>
  <c r="J898" i="4"/>
  <c r="G558" i="4"/>
  <c r="D558" i="4"/>
  <c r="E558" i="4"/>
  <c r="J558" i="4"/>
  <c r="B558" i="4"/>
  <c r="I558" i="4"/>
  <c r="H558" i="4"/>
  <c r="F558" i="4"/>
  <c r="C558" i="4"/>
  <c r="C557" i="4"/>
  <c r="F557" i="4"/>
  <c r="E557" i="4"/>
  <c r="D557" i="4"/>
  <c r="I557" i="4"/>
  <c r="G557" i="4"/>
  <c r="B557" i="4"/>
  <c r="H557" i="4"/>
  <c r="J557" i="4"/>
  <c r="G403" i="4"/>
  <c r="H403" i="4"/>
  <c r="D403" i="4"/>
  <c r="F403" i="4"/>
  <c r="I403" i="4"/>
  <c r="E403" i="4"/>
  <c r="J403" i="4"/>
  <c r="I407" i="4"/>
  <c r="D407" i="4"/>
  <c r="J71" i="5"/>
  <c r="I71" i="5"/>
  <c r="D314" i="4"/>
  <c r="E314" i="4"/>
  <c r="B314" i="4"/>
  <c r="C314" i="4"/>
  <c r="I314" i="4"/>
  <c r="G314" i="4"/>
  <c r="J314" i="4"/>
  <c r="F314" i="4"/>
  <c r="H314" i="4"/>
  <c r="J267" i="4"/>
  <c r="C267" i="4"/>
  <c r="D267" i="4"/>
  <c r="F270" i="4"/>
  <c r="B270" i="4"/>
  <c r="E270" i="4"/>
  <c r="H270" i="4"/>
  <c r="D270" i="4"/>
  <c r="I270" i="4"/>
  <c r="J270" i="4"/>
  <c r="G270" i="4"/>
  <c r="C270" i="4"/>
  <c r="K634" i="4"/>
  <c r="L634" i="4"/>
  <c r="F578" i="4"/>
  <c r="C578" i="4"/>
  <c r="F575" i="4"/>
  <c r="C575" i="4"/>
  <c r="G532" i="4"/>
  <c r="E532" i="4"/>
  <c r="B532" i="4"/>
  <c r="I532" i="4"/>
  <c r="F532" i="4"/>
  <c r="D532" i="4"/>
  <c r="J532" i="4"/>
  <c r="C532" i="4"/>
  <c r="H532" i="4"/>
  <c r="I656" i="5"/>
  <c r="I820" i="4"/>
  <c r="D820" i="4"/>
  <c r="F718" i="4"/>
  <c r="E718" i="4"/>
  <c r="C718" i="4"/>
  <c r="B718" i="4"/>
  <c r="G718" i="4"/>
  <c r="D718" i="4"/>
  <c r="I718" i="4"/>
  <c r="L718" i="4"/>
  <c r="F405" i="4"/>
  <c r="J405" i="4"/>
  <c r="G405" i="4"/>
  <c r="E405" i="4"/>
  <c r="C405" i="4"/>
  <c r="H405" i="4"/>
  <c r="D405" i="4"/>
  <c r="B405" i="4"/>
  <c r="I405" i="4"/>
  <c r="H404" i="4"/>
  <c r="B404" i="4"/>
  <c r="C404" i="4"/>
  <c r="G404" i="4"/>
  <c r="D404" i="4"/>
  <c r="J404" i="4"/>
  <c r="F404" i="4"/>
  <c r="E404" i="4"/>
  <c r="I404" i="4"/>
  <c r="F362" i="4"/>
  <c r="C362" i="4"/>
  <c r="I362" i="4"/>
  <c r="D362" i="4"/>
  <c r="J362" i="4"/>
  <c r="B362" i="4"/>
  <c r="E362" i="4"/>
  <c r="G362" i="4"/>
  <c r="G233" i="4"/>
  <c r="F233" i="4"/>
  <c r="E233" i="4"/>
  <c r="H233" i="4"/>
  <c r="C233" i="4"/>
  <c r="I233" i="4"/>
  <c r="J233" i="4"/>
  <c r="D233" i="4"/>
  <c r="B233" i="4"/>
  <c r="G681" i="4"/>
  <c r="I681" i="4"/>
  <c r="J659" i="4"/>
  <c r="G659" i="4"/>
  <c r="I659" i="4"/>
  <c r="D659" i="4"/>
  <c r="C659" i="4"/>
  <c r="E659" i="4"/>
  <c r="F659" i="4"/>
  <c r="B659" i="4"/>
  <c r="F317" i="4"/>
  <c r="C317" i="4"/>
  <c r="E317" i="4"/>
  <c r="D317" i="4"/>
  <c r="J317" i="4"/>
  <c r="G317" i="4"/>
  <c r="I317" i="4"/>
  <c r="B317" i="4"/>
  <c r="E315" i="4"/>
  <c r="D315" i="4"/>
  <c r="I315" i="4"/>
  <c r="C315" i="4"/>
  <c r="H315" i="4"/>
  <c r="J315" i="4"/>
  <c r="F315" i="4"/>
  <c r="G315" i="4"/>
  <c r="B315" i="4"/>
  <c r="C271" i="4"/>
  <c r="B271" i="4"/>
  <c r="J271" i="4"/>
  <c r="D271" i="4"/>
  <c r="E271" i="4"/>
  <c r="I271" i="4"/>
  <c r="G271" i="4"/>
  <c r="F271" i="4"/>
  <c r="K418" i="4"/>
  <c r="I404" i="5"/>
  <c r="F721" i="4"/>
  <c r="C721" i="4"/>
  <c r="G721" i="4"/>
  <c r="B721" i="4"/>
  <c r="E721" i="4"/>
  <c r="H721" i="4"/>
  <c r="I721" i="4"/>
  <c r="D721" i="4"/>
  <c r="J721" i="4"/>
  <c r="F630" i="4"/>
  <c r="D630" i="4"/>
  <c r="B630" i="4"/>
  <c r="H630" i="4"/>
  <c r="E630" i="4"/>
  <c r="G630" i="4"/>
  <c r="F574" i="4"/>
  <c r="H574" i="4"/>
  <c r="B574" i="4"/>
  <c r="D574" i="4"/>
  <c r="J574" i="4"/>
  <c r="G574" i="4"/>
  <c r="E574" i="4"/>
  <c r="I574" i="4"/>
  <c r="C574" i="4"/>
  <c r="G530" i="4"/>
  <c r="J530" i="4"/>
  <c r="H530" i="4"/>
  <c r="I530" i="4"/>
  <c r="F530" i="4"/>
  <c r="C530" i="4"/>
  <c r="E530" i="4"/>
  <c r="D530" i="4"/>
  <c r="B530" i="4"/>
  <c r="I432" i="4"/>
  <c r="C432" i="4"/>
  <c r="F432" i="4"/>
  <c r="H432" i="4"/>
  <c r="B432" i="4"/>
  <c r="J432" i="4"/>
  <c r="E432" i="4"/>
  <c r="D432" i="4"/>
  <c r="G432" i="4"/>
  <c r="C431" i="4"/>
  <c r="H431" i="4"/>
  <c r="I431" i="4"/>
  <c r="J431" i="4"/>
  <c r="G431" i="4"/>
  <c r="D431" i="4"/>
  <c r="F431" i="4"/>
  <c r="E431" i="4"/>
  <c r="B431" i="4"/>
  <c r="F133" i="4"/>
  <c r="I133" i="4"/>
  <c r="H133" i="4"/>
  <c r="E133" i="4"/>
  <c r="K133" i="4"/>
  <c r="D133" i="4"/>
  <c r="G816" i="4"/>
  <c r="J816" i="4"/>
  <c r="D719" i="4"/>
  <c r="G719" i="4"/>
  <c r="B719" i="4"/>
  <c r="J719" i="4"/>
  <c r="C719" i="4"/>
  <c r="F719" i="4"/>
  <c r="I719" i="4"/>
  <c r="D600" i="4"/>
  <c r="J600" i="4"/>
  <c r="E605" i="4"/>
  <c r="J605" i="4"/>
  <c r="B605" i="4"/>
  <c r="F605" i="4"/>
  <c r="G605" i="4"/>
  <c r="C605" i="4"/>
  <c r="E559" i="4"/>
  <c r="D559" i="4"/>
  <c r="I559" i="4"/>
  <c r="H559" i="4"/>
  <c r="G559" i="4"/>
  <c r="C559" i="4"/>
  <c r="J559" i="4"/>
  <c r="B559" i="4"/>
  <c r="F559" i="4"/>
  <c r="I555" i="4"/>
  <c r="C555" i="4"/>
  <c r="H360" i="4"/>
  <c r="B360" i="4"/>
  <c r="D360" i="4"/>
  <c r="I360" i="4"/>
  <c r="F360" i="4"/>
  <c r="C343" i="4"/>
  <c r="F343" i="4"/>
  <c r="H343" i="4"/>
  <c r="E343" i="4"/>
  <c r="G343" i="4"/>
  <c r="J343" i="4"/>
  <c r="D343" i="4"/>
  <c r="B343" i="4"/>
  <c r="I343" i="4"/>
  <c r="K470" i="4"/>
  <c r="L470" i="4"/>
  <c r="L429" i="4"/>
  <c r="K429" i="4"/>
  <c r="K154" i="4"/>
  <c r="L154" i="4"/>
  <c r="L371" i="4"/>
  <c r="K371" i="4"/>
  <c r="L224" i="4"/>
  <c r="K224" i="4"/>
  <c r="L503" i="4"/>
  <c r="K117" i="4"/>
  <c r="G502" i="4"/>
  <c r="K461" i="4"/>
  <c r="G335" i="4"/>
  <c r="K330" i="4"/>
  <c r="F367" i="4"/>
  <c r="B548" i="4"/>
  <c r="B367" i="4"/>
  <c r="I367" i="4"/>
  <c r="K712" i="4"/>
  <c r="G411" i="4"/>
  <c r="J178" i="4"/>
  <c r="B105" i="4"/>
  <c r="B178" i="4"/>
  <c r="G178" i="4"/>
  <c r="E105" i="4"/>
  <c r="F666" i="4"/>
  <c r="E666" i="4"/>
  <c r="I782" i="4"/>
  <c r="B584" i="4"/>
  <c r="K782" i="4"/>
  <c r="F213" i="4"/>
  <c r="E213" i="4"/>
  <c r="K847" i="4"/>
  <c r="C65" i="4"/>
  <c r="C164" i="4"/>
  <c r="F164" i="4"/>
  <c r="E835" i="4"/>
  <c r="L193" i="4"/>
  <c r="K358" i="4"/>
  <c r="D367" i="4"/>
  <c r="J367" i="4"/>
  <c r="B411" i="4"/>
  <c r="C811" i="4"/>
  <c r="L712" i="4"/>
  <c r="K178" i="4"/>
  <c r="I105" i="4"/>
  <c r="H178" i="4"/>
  <c r="I178" i="4"/>
  <c r="J105" i="4"/>
  <c r="K666" i="4"/>
  <c r="C666" i="4"/>
  <c r="F198" i="4"/>
  <c r="E198" i="4"/>
  <c r="B198" i="4"/>
  <c r="C198" i="4"/>
  <c r="K80" i="4"/>
  <c r="E584" i="4"/>
  <c r="J213" i="4"/>
  <c r="C213" i="4"/>
  <c r="L296" i="4"/>
  <c r="E164" i="4"/>
  <c r="B164" i="4"/>
  <c r="L305" i="4"/>
  <c r="I87" i="4"/>
  <c r="E367" i="4"/>
  <c r="E811" i="4"/>
  <c r="H729" i="4"/>
  <c r="B826" i="4"/>
  <c r="C584" i="4"/>
  <c r="I584" i="4"/>
  <c r="K296" i="4"/>
  <c r="I164" i="4"/>
  <c r="D164" i="4"/>
  <c r="G915" i="4"/>
  <c r="H915" i="4"/>
  <c r="C915" i="4"/>
  <c r="E915" i="4"/>
  <c r="D915" i="4"/>
  <c r="B915" i="4"/>
  <c r="I915" i="4"/>
  <c r="F915" i="4"/>
  <c r="J915" i="4"/>
  <c r="D222" i="4"/>
  <c r="H222" i="4"/>
  <c r="I222" i="4"/>
  <c r="B577" i="4"/>
  <c r="G577" i="4"/>
  <c r="E577" i="4"/>
  <c r="D577" i="4"/>
  <c r="H577" i="4"/>
  <c r="C577" i="4"/>
  <c r="F577" i="4"/>
  <c r="J577" i="4"/>
  <c r="I577" i="4"/>
  <c r="I359" i="4"/>
  <c r="C359" i="4"/>
  <c r="D359" i="4"/>
  <c r="E359" i="4"/>
  <c r="G359" i="4"/>
  <c r="H359" i="4"/>
  <c r="F359" i="4"/>
  <c r="B359" i="4"/>
  <c r="J359" i="4"/>
  <c r="F883" i="4"/>
  <c r="I883" i="4"/>
  <c r="I483" i="4"/>
  <c r="D483" i="4"/>
  <c r="J483" i="4"/>
  <c r="K483" i="4"/>
  <c r="G483" i="4"/>
  <c r="H483" i="4"/>
  <c r="B206" i="4"/>
  <c r="J206" i="4"/>
  <c r="F206" i="4"/>
  <c r="D206" i="4"/>
  <c r="C206" i="4"/>
  <c r="E206" i="4"/>
  <c r="I206" i="4"/>
  <c r="H206" i="4"/>
  <c r="G206" i="4"/>
  <c r="I461" i="4"/>
  <c r="E461" i="4"/>
  <c r="D461" i="4"/>
  <c r="B461" i="4"/>
  <c r="G461" i="4"/>
  <c r="F461" i="4"/>
  <c r="C461" i="4"/>
  <c r="J461" i="4"/>
  <c r="B187" i="5"/>
  <c r="C187" i="5" s="1"/>
  <c r="M323" i="5"/>
  <c r="N323" i="5" s="1"/>
  <c r="M485" i="5"/>
  <c r="N485" i="5" s="1"/>
  <c r="I565" i="5"/>
  <c r="J772" i="5"/>
  <c r="N394" i="5"/>
  <c r="N322" i="5"/>
  <c r="B484" i="5"/>
  <c r="C484" i="5" s="1"/>
  <c r="N187" i="5"/>
  <c r="N700" i="5"/>
  <c r="B394" i="5"/>
  <c r="C394" i="5" s="1"/>
  <c r="N799" i="5"/>
  <c r="I772" i="5"/>
  <c r="N502" i="5"/>
  <c r="M788" i="4"/>
  <c r="I54" i="4"/>
  <c r="D54" i="4"/>
  <c r="D51" i="4"/>
  <c r="C54" i="4"/>
  <c r="B54" i="4"/>
  <c r="C51" i="4"/>
  <c r="G54" i="4"/>
  <c r="E51" i="4"/>
  <c r="C34" i="5"/>
  <c r="F55" i="4"/>
  <c r="M35" i="5"/>
  <c r="N35" i="5" s="1"/>
  <c r="G51" i="4"/>
  <c r="N34" i="5"/>
  <c r="B51" i="4"/>
  <c r="I51" i="4"/>
  <c r="B701" i="5"/>
  <c r="C701" i="5" s="1"/>
  <c r="B466" i="5"/>
  <c r="C466" i="5" s="1"/>
  <c r="M701" i="5"/>
  <c r="N701" i="5" s="1"/>
  <c r="M787" i="4"/>
  <c r="N466" i="5"/>
  <c r="D55" i="4"/>
  <c r="H55" i="4"/>
  <c r="L55" i="4"/>
  <c r="E53" i="4"/>
  <c r="F51" i="4"/>
  <c r="G55" i="4"/>
  <c r="F53" i="4"/>
  <c r="C53" i="4"/>
  <c r="B53" i="4"/>
  <c r="I53" i="4"/>
  <c r="E54" i="4"/>
  <c r="E55" i="4"/>
  <c r="B55" i="4"/>
  <c r="J50" i="4"/>
  <c r="J49" i="4" s="1"/>
  <c r="B43" i="4"/>
  <c r="F47" i="4"/>
  <c r="E44" i="4"/>
  <c r="C43" i="4"/>
  <c r="L43" i="4"/>
  <c r="E43" i="4"/>
  <c r="M746" i="5"/>
  <c r="N746" i="5" s="1"/>
  <c r="M662" i="4"/>
  <c r="G43" i="4"/>
  <c r="K43" i="4"/>
  <c r="D42" i="4"/>
  <c r="F43" i="4"/>
  <c r="E335" i="4"/>
  <c r="K106" i="4"/>
  <c r="H808" i="4"/>
  <c r="H106" i="4"/>
  <c r="D87" i="4"/>
  <c r="F398" i="4"/>
  <c r="G398" i="4"/>
  <c r="L60" i="4"/>
  <c r="K826" i="4"/>
  <c r="D729" i="4"/>
  <c r="I729" i="4"/>
  <c r="G180" i="4"/>
  <c r="K576" i="4"/>
  <c r="G798" i="4"/>
  <c r="H79" i="4"/>
  <c r="L214" i="4"/>
  <c r="I79" i="4"/>
  <c r="J827" i="4"/>
  <c r="J198" i="4"/>
  <c r="G198" i="4"/>
  <c r="C583" i="4"/>
  <c r="B906" i="4"/>
  <c r="I906" i="4"/>
  <c r="H906" i="4"/>
  <c r="J906" i="4"/>
  <c r="F906" i="4"/>
  <c r="E906" i="4"/>
  <c r="D906" i="4"/>
  <c r="C906" i="4"/>
  <c r="G906" i="4"/>
  <c r="D857" i="4"/>
  <c r="E857" i="4"/>
  <c r="J857" i="4"/>
  <c r="B857" i="4"/>
  <c r="I857" i="4"/>
  <c r="G857" i="4"/>
  <c r="C857" i="4"/>
  <c r="F857" i="4"/>
  <c r="C852" i="4"/>
  <c r="F852" i="4"/>
  <c r="D852" i="4"/>
  <c r="H852" i="4"/>
  <c r="E852" i="4"/>
  <c r="H800" i="4"/>
  <c r="I800" i="4"/>
  <c r="C800" i="4"/>
  <c r="E800" i="4"/>
  <c r="D800" i="4"/>
  <c r="G800" i="4"/>
  <c r="B800" i="4"/>
  <c r="G781" i="4"/>
  <c r="J781" i="4"/>
  <c r="H781" i="4"/>
  <c r="B781" i="4"/>
  <c r="E781" i="4"/>
  <c r="I781" i="4"/>
  <c r="C781" i="4"/>
  <c r="F781" i="4"/>
  <c r="D781" i="4"/>
  <c r="F728" i="4"/>
  <c r="B728" i="4"/>
  <c r="D728" i="4"/>
  <c r="F610" i="4"/>
  <c r="J610" i="4"/>
  <c r="H610" i="4"/>
  <c r="G610" i="4"/>
  <c r="D585" i="4"/>
  <c r="E585" i="4"/>
  <c r="J585" i="4"/>
  <c r="C585" i="4"/>
  <c r="I585" i="4"/>
  <c r="B585" i="4"/>
  <c r="B510" i="4"/>
  <c r="F510" i="4"/>
  <c r="D510" i="4"/>
  <c r="J510" i="4"/>
  <c r="H510" i="4"/>
  <c r="F294" i="4"/>
  <c r="L294" i="4"/>
  <c r="H294" i="4"/>
  <c r="G294" i="4"/>
  <c r="I294" i="4"/>
  <c r="B294" i="4"/>
  <c r="J294" i="4"/>
  <c r="C294" i="4"/>
  <c r="K294" i="4"/>
  <c r="E294" i="4"/>
  <c r="D294" i="4"/>
  <c r="H213" i="4"/>
  <c r="G213" i="4"/>
  <c r="B179" i="4"/>
  <c r="F179" i="4"/>
  <c r="J179" i="4"/>
  <c r="D179" i="4"/>
  <c r="H179" i="4"/>
  <c r="E179" i="4"/>
  <c r="C179" i="4"/>
  <c r="G179" i="4"/>
  <c r="I179" i="4"/>
  <c r="F897" i="4"/>
  <c r="B335" i="4"/>
  <c r="I335" i="4"/>
  <c r="J808" i="4"/>
  <c r="I875" i="4"/>
  <c r="L72" i="4"/>
  <c r="K614" i="4"/>
  <c r="J87" i="4"/>
  <c r="B398" i="4"/>
  <c r="C729" i="4"/>
  <c r="G729" i="4"/>
  <c r="I826" i="4"/>
  <c r="I180" i="4"/>
  <c r="L576" i="4"/>
  <c r="K529" i="4"/>
  <c r="L529" i="4"/>
  <c r="B798" i="4"/>
  <c r="F163" i="4"/>
  <c r="F79" i="4"/>
  <c r="K159" i="4"/>
  <c r="H198" i="4"/>
  <c r="I583" i="4"/>
  <c r="D927" i="4"/>
  <c r="C927" i="4"/>
  <c r="E927" i="4"/>
  <c r="B927" i="4"/>
  <c r="J927" i="4"/>
  <c r="I927" i="4"/>
  <c r="G927" i="4"/>
  <c r="H927" i="4"/>
  <c r="F927" i="4"/>
  <c r="L927" i="4"/>
  <c r="J909" i="4"/>
  <c r="G909" i="4"/>
  <c r="B909" i="4"/>
  <c r="H909" i="4"/>
  <c r="F909" i="4"/>
  <c r="C909" i="4"/>
  <c r="D909" i="4"/>
  <c r="E909" i="4"/>
  <c r="I909" i="4"/>
  <c r="C910" i="4"/>
  <c r="G910" i="4"/>
  <c r="E910" i="4"/>
  <c r="J757" i="4"/>
  <c r="F757" i="4"/>
  <c r="I757" i="4"/>
  <c r="E757" i="4"/>
  <c r="C757" i="4"/>
  <c r="H757" i="4"/>
  <c r="B757" i="4"/>
  <c r="G582" i="4"/>
  <c r="C582" i="4"/>
  <c r="H415" i="4"/>
  <c r="D415" i="4"/>
  <c r="J415" i="4"/>
  <c r="G415" i="4"/>
  <c r="E415" i="4"/>
  <c r="F415" i="4"/>
  <c r="L335" i="4"/>
  <c r="F827" i="4"/>
  <c r="I827" i="4"/>
  <c r="C298" i="4"/>
  <c r="D298" i="4"/>
  <c r="E583" i="4"/>
  <c r="G583" i="4"/>
  <c r="D911" i="4"/>
  <c r="B911" i="4"/>
  <c r="G911" i="4"/>
  <c r="I911" i="4"/>
  <c r="C754" i="4"/>
  <c r="J754" i="4"/>
  <c r="F754" i="4"/>
  <c r="D754" i="4"/>
  <c r="I754" i="4"/>
  <c r="G754" i="4"/>
  <c r="E754" i="4"/>
  <c r="B754" i="4"/>
  <c r="H754" i="4"/>
  <c r="D727" i="4"/>
  <c r="H727" i="4"/>
  <c r="E587" i="4"/>
  <c r="I587" i="4"/>
  <c r="C587" i="4"/>
  <c r="B587" i="4"/>
  <c r="G587" i="4"/>
  <c r="D587" i="4"/>
  <c r="J513" i="4"/>
  <c r="I513" i="4"/>
  <c r="E413" i="4"/>
  <c r="G413" i="4"/>
  <c r="C413" i="4"/>
  <c r="F413" i="4"/>
  <c r="B413" i="4"/>
  <c r="I413" i="4"/>
  <c r="D413" i="4"/>
  <c r="H413" i="4"/>
  <c r="B240" i="4"/>
  <c r="I240" i="4"/>
  <c r="G240" i="4"/>
  <c r="D240" i="4"/>
  <c r="F240" i="4"/>
  <c r="J240" i="4"/>
  <c r="H240" i="4"/>
  <c r="D79" i="4"/>
  <c r="C79" i="4"/>
  <c r="E106" i="4"/>
  <c r="C398" i="4"/>
  <c r="E398" i="4"/>
  <c r="L511" i="4"/>
  <c r="K60" i="4"/>
  <c r="K727" i="4"/>
  <c r="B214" i="4"/>
  <c r="E798" i="4"/>
  <c r="J798" i="4"/>
  <c r="B79" i="4"/>
  <c r="J79" i="4"/>
  <c r="L240" i="4"/>
  <c r="J413" i="4"/>
  <c r="F583" i="4"/>
  <c r="D198" i="4"/>
  <c r="D583" i="4"/>
  <c r="I907" i="4"/>
  <c r="D907" i="4"/>
  <c r="B907" i="4"/>
  <c r="G907" i="4"/>
  <c r="H907" i="4"/>
  <c r="E907" i="4"/>
  <c r="C907" i="4"/>
  <c r="F907" i="4"/>
  <c r="J907" i="4"/>
  <c r="I908" i="4"/>
  <c r="D908" i="4"/>
  <c r="F908" i="4"/>
  <c r="G908" i="4"/>
  <c r="H908" i="4"/>
  <c r="J908" i="4"/>
  <c r="E908" i="4"/>
  <c r="C908" i="4"/>
  <c r="B908" i="4"/>
  <c r="G830" i="4"/>
  <c r="C830" i="4"/>
  <c r="E830" i="4"/>
  <c r="D830" i="4"/>
  <c r="F830" i="4"/>
  <c r="I830" i="4"/>
  <c r="B830" i="4"/>
  <c r="J830" i="4"/>
  <c r="J784" i="4"/>
  <c r="F784" i="4"/>
  <c r="D784" i="4"/>
  <c r="H784" i="4"/>
  <c r="G784" i="4"/>
  <c r="I784" i="4"/>
  <c r="B784" i="4"/>
  <c r="E753" i="4"/>
  <c r="C753" i="4"/>
  <c r="D753" i="4"/>
  <c r="H753" i="4"/>
  <c r="G753" i="4"/>
  <c r="I730" i="4"/>
  <c r="C730" i="4"/>
  <c r="B730" i="4"/>
  <c r="G730" i="4"/>
  <c r="J730" i="4"/>
  <c r="F730" i="4"/>
  <c r="E730" i="4"/>
  <c r="D730" i="4"/>
  <c r="H730" i="4"/>
  <c r="D731" i="4"/>
  <c r="G731" i="4"/>
  <c r="I731" i="4"/>
  <c r="F731" i="4"/>
  <c r="F668" i="4"/>
  <c r="E668" i="4"/>
  <c r="B668" i="4"/>
  <c r="I668" i="4"/>
  <c r="J668" i="4"/>
  <c r="G668" i="4"/>
  <c r="E609" i="4"/>
  <c r="F609" i="4"/>
  <c r="H609" i="4"/>
  <c r="C609" i="4"/>
  <c r="D609" i="4"/>
  <c r="B609" i="4"/>
  <c r="I609" i="4"/>
  <c r="G609" i="4"/>
  <c r="J609" i="4"/>
  <c r="I496" i="4"/>
  <c r="D496" i="4"/>
  <c r="F496" i="4"/>
  <c r="H496" i="4"/>
  <c r="C496" i="4"/>
  <c r="E496" i="4"/>
  <c r="B496" i="4"/>
  <c r="J496" i="4"/>
  <c r="G496" i="4"/>
  <c r="C416" i="4"/>
  <c r="E416" i="4"/>
  <c r="J416" i="4"/>
  <c r="C217" i="4"/>
  <c r="D217" i="4"/>
  <c r="D80" i="4"/>
  <c r="G80" i="4"/>
  <c r="F80" i="4"/>
  <c r="E80" i="4"/>
  <c r="H80" i="4"/>
  <c r="I80" i="4"/>
  <c r="B80" i="4"/>
  <c r="C80" i="4"/>
  <c r="J80" i="4"/>
  <c r="G65" i="4"/>
  <c r="B65" i="4"/>
  <c r="J65" i="4"/>
  <c r="K218" i="4"/>
  <c r="M437" i="4"/>
  <c r="K629" i="5"/>
  <c r="I46" i="4"/>
  <c r="M446" i="4"/>
  <c r="M230" i="4"/>
  <c r="N898" i="5"/>
  <c r="M530" i="5"/>
  <c r="N530" i="5" s="1"/>
  <c r="M302" i="4"/>
  <c r="B493" i="5"/>
  <c r="C493" i="5" s="1"/>
  <c r="N241" i="5"/>
  <c r="N889" i="5"/>
  <c r="C889" i="5"/>
  <c r="I151" i="5"/>
  <c r="M482" i="4"/>
  <c r="J601" i="5"/>
  <c r="N196" i="5"/>
  <c r="M242" i="5"/>
  <c r="N242" i="5" s="1"/>
  <c r="M845" i="5"/>
  <c r="N845" i="5" s="1"/>
  <c r="C196" i="5"/>
  <c r="M770" i="4"/>
  <c r="M266" i="4"/>
  <c r="E42" i="4"/>
  <c r="D46" i="4"/>
  <c r="B874" i="4"/>
  <c r="G874" i="4"/>
  <c r="I874" i="4"/>
  <c r="E874" i="4"/>
  <c r="G159" i="4"/>
  <c r="F159" i="4"/>
  <c r="C159" i="4"/>
  <c r="J159" i="4"/>
  <c r="H159" i="4"/>
  <c r="I159" i="4"/>
  <c r="D161" i="4"/>
  <c r="J161" i="4"/>
  <c r="I161" i="4"/>
  <c r="B161" i="4"/>
  <c r="E161" i="4"/>
  <c r="H161" i="4"/>
  <c r="C161" i="4"/>
  <c r="F161" i="4"/>
  <c r="G161" i="4"/>
  <c r="M143" i="5"/>
  <c r="N143" i="5" s="1"/>
  <c r="J163" i="4"/>
  <c r="K163" i="4"/>
  <c r="G163" i="4"/>
  <c r="G143" i="5"/>
  <c r="G142" i="5"/>
  <c r="G35" i="5"/>
  <c r="G34" i="5"/>
  <c r="H44" i="4"/>
  <c r="I44" i="4"/>
  <c r="G45" i="4"/>
  <c r="J44" i="4"/>
  <c r="H45" i="4"/>
  <c r="F46" i="4"/>
  <c r="F42" i="4"/>
  <c r="N25" i="5"/>
  <c r="E46" i="4"/>
  <c r="B25" i="5"/>
  <c r="B26" i="5" s="1"/>
  <c r="C26" i="5" s="1"/>
  <c r="H46" i="4"/>
  <c r="M842" i="4"/>
  <c r="M692" i="5"/>
  <c r="N692" i="5" s="1"/>
  <c r="N772" i="5"/>
  <c r="K566" i="5"/>
  <c r="B691" i="5"/>
  <c r="B692" i="5" s="1"/>
  <c r="C692" i="5" s="1"/>
  <c r="B772" i="5"/>
  <c r="C772" i="5" s="1"/>
  <c r="M392" i="4"/>
  <c r="M176" i="4"/>
  <c r="M500" i="4"/>
  <c r="M454" i="4"/>
  <c r="M617" i="4"/>
  <c r="M167" i="4"/>
  <c r="M806" i="4"/>
  <c r="J26" i="5"/>
  <c r="M494" i="5"/>
  <c r="N494" i="5" s="1"/>
  <c r="L611" i="4"/>
  <c r="L722" i="4"/>
  <c r="B502" i="5"/>
  <c r="C502" i="5" s="1"/>
  <c r="M791" i="5"/>
  <c r="N791" i="5" s="1"/>
  <c r="K214" i="4"/>
  <c r="I233" i="5"/>
  <c r="K287" i="4"/>
  <c r="K173" i="4"/>
  <c r="L478" i="4"/>
  <c r="K478" i="4"/>
  <c r="L916" i="4"/>
  <c r="K916" i="4"/>
  <c r="L91" i="4"/>
  <c r="K91" i="4"/>
  <c r="M698" i="4"/>
  <c r="K611" i="4"/>
  <c r="L313" i="4"/>
  <c r="B304" i="5"/>
  <c r="B898" i="5"/>
  <c r="C898" i="5" s="1"/>
  <c r="M728" i="5"/>
  <c r="N728" i="5" s="1"/>
  <c r="B529" i="5"/>
  <c r="B530" i="5" s="1"/>
  <c r="C530" i="5" s="1"/>
  <c r="K837" i="4"/>
  <c r="M581" i="4"/>
  <c r="M878" i="4"/>
  <c r="M626" i="4"/>
  <c r="L794" i="4"/>
  <c r="K654" i="4"/>
  <c r="L817" i="4"/>
  <c r="J628" i="5"/>
  <c r="K845" i="4"/>
  <c r="L845" i="4"/>
  <c r="K585" i="4"/>
  <c r="L585" i="4"/>
  <c r="L721" i="4"/>
  <c r="K721" i="4"/>
  <c r="B223" i="5"/>
  <c r="B224" i="5" s="1"/>
  <c r="C224" i="5" s="1"/>
  <c r="K313" i="4"/>
  <c r="L654" i="4"/>
  <c r="N304" i="5"/>
  <c r="N727" i="5"/>
  <c r="L94" i="4"/>
  <c r="M94" i="4" s="1"/>
  <c r="M656" i="5"/>
  <c r="N656" i="5" s="1"/>
  <c r="K125" i="5"/>
  <c r="J233" i="5"/>
  <c r="K720" i="4"/>
  <c r="L343" i="4"/>
  <c r="K343" i="4"/>
  <c r="K818" i="4"/>
  <c r="L818" i="4"/>
  <c r="K754" i="4"/>
  <c r="L754" i="4"/>
  <c r="M536" i="4"/>
  <c r="M428" i="4"/>
  <c r="M356" i="4"/>
  <c r="M832" i="4"/>
  <c r="M338" i="4"/>
  <c r="M194" i="4"/>
  <c r="H756" i="4"/>
  <c r="L178" i="4"/>
  <c r="L106" i="4"/>
  <c r="M328" i="4"/>
  <c r="M580" i="4"/>
  <c r="D756" i="4"/>
  <c r="M896" i="4"/>
  <c r="M320" i="4"/>
  <c r="K531" i="4"/>
  <c r="L531" i="4"/>
  <c r="L648" i="4"/>
  <c r="G540" i="4"/>
  <c r="F810" i="4"/>
  <c r="G692" i="4"/>
  <c r="H692" i="4"/>
  <c r="L200" i="4"/>
  <c r="J124" i="5"/>
  <c r="M521" i="5"/>
  <c r="N521" i="5" s="1"/>
  <c r="B340" i="5"/>
  <c r="B341" i="5" s="1"/>
  <c r="C341" i="5" s="1"/>
  <c r="B835" i="5"/>
  <c r="C835" i="5" s="1"/>
  <c r="F803" i="4"/>
  <c r="C803" i="4"/>
  <c r="B655" i="5"/>
  <c r="B656" i="5" s="1"/>
  <c r="C656" i="5" s="1"/>
  <c r="K299" i="4"/>
  <c r="D663" i="4"/>
  <c r="C810" i="4"/>
  <c r="F299" i="4"/>
  <c r="L247" i="4"/>
  <c r="M247" i="4" s="1"/>
  <c r="B542" i="4"/>
  <c r="G542" i="4"/>
  <c r="K283" i="4"/>
  <c r="I299" i="4"/>
  <c r="L756" i="4"/>
  <c r="L61" i="4"/>
  <c r="K249" i="4"/>
  <c r="I756" i="4"/>
  <c r="G756" i="4"/>
  <c r="L542" i="4"/>
  <c r="M95" i="4"/>
  <c r="M824" i="4"/>
  <c r="M716" i="4"/>
  <c r="M644" i="4"/>
  <c r="M464" i="4"/>
  <c r="M140" i="4"/>
  <c r="I45" i="4"/>
  <c r="C648" i="4"/>
  <c r="B810" i="4"/>
  <c r="B692" i="4"/>
  <c r="L692" i="4"/>
  <c r="L45" i="4"/>
  <c r="J305" i="5"/>
  <c r="J304" i="5" s="1"/>
  <c r="F45" i="4"/>
  <c r="B520" i="5"/>
  <c r="B521" i="5" s="1"/>
  <c r="C521" i="5" s="1"/>
  <c r="N835" i="5"/>
  <c r="I628" i="5"/>
  <c r="D542" i="4"/>
  <c r="K803" i="4"/>
  <c r="I693" i="4"/>
  <c r="G803" i="4"/>
  <c r="D803" i="4"/>
  <c r="D45" i="4"/>
  <c r="G810" i="4"/>
  <c r="K45" i="4"/>
  <c r="J542" i="4"/>
  <c r="I542" i="4"/>
  <c r="M590" i="4"/>
  <c r="L892" i="4"/>
  <c r="L703" i="4"/>
  <c r="J521" i="5"/>
  <c r="K521" i="5" s="1"/>
  <c r="J692" i="4"/>
  <c r="K756" i="4"/>
  <c r="K384" i="4"/>
  <c r="E756" i="4"/>
  <c r="E755" i="4"/>
  <c r="G755" i="4"/>
  <c r="C45" i="4"/>
  <c r="E45" i="4"/>
  <c r="J810" i="4"/>
  <c r="F692" i="4"/>
  <c r="E692" i="4"/>
  <c r="K55" i="4"/>
  <c r="L535" i="4"/>
  <c r="C169" i="5"/>
  <c r="B803" i="4"/>
  <c r="E542" i="4"/>
  <c r="I269" i="5"/>
  <c r="D692" i="4"/>
  <c r="C756" i="4"/>
  <c r="F755" i="4"/>
  <c r="M59" i="4"/>
  <c r="H47" i="4"/>
  <c r="C44" i="4"/>
  <c r="C47" i="4"/>
  <c r="G47" i="4"/>
  <c r="G44" i="4"/>
  <c r="F44" i="4"/>
  <c r="D44" i="4"/>
  <c r="I47" i="4"/>
  <c r="M41" i="4"/>
  <c r="C46" i="4"/>
  <c r="G46" i="4"/>
  <c r="B42" i="4"/>
  <c r="G42" i="4"/>
  <c r="I42" i="4"/>
  <c r="H42" i="4"/>
  <c r="J42" i="4"/>
  <c r="B47" i="4"/>
  <c r="D47" i="4"/>
  <c r="I43" i="4"/>
  <c r="D43" i="4"/>
  <c r="B242" i="5"/>
  <c r="C242" i="5" s="1"/>
  <c r="C241" i="5"/>
  <c r="K884" i="4"/>
  <c r="M884" i="4" s="1"/>
  <c r="B214" i="5"/>
  <c r="B215" i="5" s="1"/>
  <c r="C215" i="5" s="1"/>
  <c r="K852" i="4"/>
  <c r="M890" i="5"/>
  <c r="N890" i="5" s="1"/>
  <c r="N844" i="5"/>
  <c r="M197" i="5"/>
  <c r="N197" i="5" s="1"/>
  <c r="M44" i="5"/>
  <c r="N44" i="5" s="1"/>
  <c r="N160" i="5"/>
  <c r="N178" i="5"/>
  <c r="B295" i="5"/>
  <c r="B296" i="5" s="1"/>
  <c r="C296" i="5" s="1"/>
  <c r="M683" i="5"/>
  <c r="N683" i="5" s="1"/>
  <c r="L420" i="4"/>
  <c r="K765" i="4"/>
  <c r="I341" i="5"/>
  <c r="M554" i="4"/>
  <c r="L253" i="4"/>
  <c r="N619" i="5"/>
  <c r="K602" i="5"/>
  <c r="L236" i="4"/>
  <c r="L596" i="4"/>
  <c r="B142" i="5"/>
  <c r="B143" i="5" s="1"/>
  <c r="C143" i="5" s="1"/>
  <c r="N43" i="5"/>
  <c r="N574" i="5"/>
  <c r="N808" i="5"/>
  <c r="N745" i="5"/>
  <c r="N295" i="5"/>
  <c r="B683" i="5"/>
  <c r="C683" i="5" s="1"/>
  <c r="K420" i="4"/>
  <c r="L438" i="4"/>
  <c r="L358" i="4"/>
  <c r="L695" i="4"/>
  <c r="K268" i="4"/>
  <c r="L898" i="4"/>
  <c r="M734" i="4"/>
  <c r="M158" i="4"/>
  <c r="L143" i="4"/>
  <c r="L339" i="4"/>
  <c r="M215" i="5"/>
  <c r="N215" i="5" s="1"/>
  <c r="L852" i="4"/>
  <c r="M139" i="4"/>
  <c r="B575" i="5"/>
  <c r="C575" i="5" s="1"/>
  <c r="B106" i="5"/>
  <c r="C106" i="5" s="1"/>
  <c r="B160" i="5"/>
  <c r="B161" i="5" s="1"/>
  <c r="C161" i="5" s="1"/>
  <c r="M809" i="5"/>
  <c r="N809" i="5" s="1"/>
  <c r="N682" i="5"/>
  <c r="K438" i="4"/>
  <c r="L416" i="4"/>
  <c r="L144" i="4"/>
  <c r="L729" i="4"/>
  <c r="K323" i="4"/>
  <c r="M374" i="4"/>
  <c r="M122" i="4"/>
  <c r="K535" i="4"/>
  <c r="K542" i="4"/>
  <c r="M212" i="4"/>
  <c r="B448" i="5"/>
  <c r="M449" i="5"/>
  <c r="N449" i="5" s="1"/>
  <c r="N448" i="5"/>
  <c r="K209" i="4"/>
  <c r="N673" i="5"/>
  <c r="B673" i="5"/>
  <c r="B674" i="5" s="1"/>
  <c r="C674" i="5" s="1"/>
  <c r="K631" i="4"/>
  <c r="L631" i="4"/>
  <c r="M863" i="5"/>
  <c r="N863" i="5" s="1"/>
  <c r="N862" i="5"/>
  <c r="L492" i="4"/>
  <c r="K492" i="4"/>
  <c r="K783" i="4"/>
  <c r="B718" i="5"/>
  <c r="B719" i="5" s="1"/>
  <c r="C719" i="5" s="1"/>
  <c r="M719" i="5"/>
  <c r="N719" i="5" s="1"/>
  <c r="K348" i="4"/>
  <c r="M260" i="5"/>
  <c r="N260" i="5" s="1"/>
  <c r="B259" i="5"/>
  <c r="N259" i="5"/>
  <c r="K422" i="5"/>
  <c r="I421" i="5"/>
  <c r="K637" i="4"/>
  <c r="L637" i="4"/>
  <c r="N709" i="5"/>
  <c r="M710" i="5"/>
  <c r="N710" i="5" s="1"/>
  <c r="B709" i="5"/>
  <c r="K751" i="4"/>
  <c r="L751" i="4"/>
  <c r="J737" i="5"/>
  <c r="K571" i="4"/>
  <c r="L571" i="4"/>
  <c r="I557" i="5"/>
  <c r="J557" i="5"/>
  <c r="J377" i="5"/>
  <c r="I377" i="5"/>
  <c r="K391" i="4"/>
  <c r="L391" i="4"/>
  <c r="I197" i="5"/>
  <c r="L211" i="4"/>
  <c r="M211" i="4" s="1"/>
  <c r="J197" i="5"/>
  <c r="L728" i="4"/>
  <c r="K728" i="4"/>
  <c r="L727" i="4"/>
  <c r="L367" i="4"/>
  <c r="K367" i="4"/>
  <c r="M872" i="5"/>
  <c r="N872" i="5" s="1"/>
  <c r="N871" i="5"/>
  <c r="L775" i="4"/>
  <c r="K775" i="4"/>
  <c r="K152" i="5"/>
  <c r="J151" i="5"/>
  <c r="J647" i="5"/>
  <c r="I647" i="5"/>
  <c r="L661" i="4"/>
  <c r="K337" i="4"/>
  <c r="J323" i="5"/>
  <c r="I323" i="5"/>
  <c r="L488" i="4"/>
  <c r="K488" i="4"/>
  <c r="K254" i="4"/>
  <c r="L254" i="4"/>
  <c r="L180" i="4"/>
  <c r="L357" i="4"/>
  <c r="L359" i="4"/>
  <c r="K359" i="4"/>
  <c r="K289" i="4"/>
  <c r="L289" i="4"/>
  <c r="L141" i="4"/>
  <c r="K141" i="4"/>
  <c r="M80" i="5"/>
  <c r="N80" i="5" s="1"/>
  <c r="N79" i="5"/>
  <c r="B79" i="5"/>
  <c r="C79" i="5" s="1"/>
  <c r="N556" i="5"/>
  <c r="M557" i="5"/>
  <c r="N557" i="5" s="1"/>
  <c r="L577" i="4"/>
  <c r="K577" i="4"/>
  <c r="L463" i="4"/>
  <c r="J449" i="5"/>
  <c r="K463" i="4"/>
  <c r="I449" i="5"/>
  <c r="K197" i="4"/>
  <c r="L197" i="4"/>
  <c r="K164" i="4"/>
  <c r="L164" i="4"/>
  <c r="J278" i="5"/>
  <c r="I278" i="5"/>
  <c r="M431" i="5"/>
  <c r="N431" i="5" s="1"/>
  <c r="N430" i="5"/>
  <c r="J674" i="5"/>
  <c r="K688" i="4"/>
  <c r="K551" i="4"/>
  <c r="L551" i="4"/>
  <c r="B88" i="5"/>
  <c r="N88" i="5"/>
  <c r="L337" i="4"/>
  <c r="K661" i="4"/>
  <c r="I737" i="5"/>
  <c r="L574" i="4"/>
  <c r="K574" i="4"/>
  <c r="N385" i="5"/>
  <c r="B385" i="5"/>
  <c r="L344" i="4"/>
  <c r="K344" i="4"/>
  <c r="K161" i="4"/>
  <c r="K125" i="4"/>
  <c r="L125" i="4"/>
  <c r="K639" i="4"/>
  <c r="L639" i="4"/>
  <c r="I665" i="5"/>
  <c r="K679" i="4"/>
  <c r="J665" i="5"/>
  <c r="L679" i="4"/>
  <c r="L319" i="4"/>
  <c r="K319" i="4"/>
  <c r="K731" i="4"/>
  <c r="L731" i="4"/>
  <c r="K143" i="4"/>
  <c r="L537" i="4"/>
  <c r="K537" i="4"/>
  <c r="L402" i="4"/>
  <c r="L199" i="4"/>
  <c r="K199" i="4"/>
  <c r="L127" i="4"/>
  <c r="K127" i="4"/>
  <c r="L895" i="4"/>
  <c r="K895" i="4"/>
  <c r="J881" i="5"/>
  <c r="I881" i="5"/>
  <c r="K675" i="4"/>
  <c r="K601" i="4"/>
  <c r="K355" i="4"/>
  <c r="L355" i="4"/>
  <c r="M104" i="4"/>
  <c r="K110" i="4"/>
  <c r="K175" i="4"/>
  <c r="J161" i="5"/>
  <c r="K501" i="4"/>
  <c r="L501" i="4"/>
  <c r="L341" i="4"/>
  <c r="K341" i="4"/>
  <c r="K155" i="4"/>
  <c r="L155" i="4"/>
  <c r="J845" i="5"/>
  <c r="L859" i="4"/>
  <c r="I845" i="5"/>
  <c r="K859" i="4"/>
  <c r="K891" i="4"/>
  <c r="L891" i="4"/>
  <c r="L890" i="4"/>
  <c r="K730" i="4"/>
  <c r="L730" i="4"/>
  <c r="E693" i="4"/>
  <c r="F693" i="4"/>
  <c r="H693" i="4"/>
  <c r="D693" i="4"/>
  <c r="G693" i="4"/>
  <c r="J693" i="4"/>
  <c r="C693" i="4"/>
  <c r="J613" i="4"/>
  <c r="E613" i="4"/>
  <c r="B613" i="4"/>
  <c r="C613" i="4"/>
  <c r="G613" i="4"/>
  <c r="D613" i="4"/>
  <c r="H613" i="4"/>
  <c r="I613" i="4"/>
  <c r="F613" i="4"/>
  <c r="H411" i="4"/>
  <c r="D411" i="4"/>
  <c r="C411" i="4"/>
  <c r="F411" i="4"/>
  <c r="J411" i="4"/>
  <c r="C782" i="4"/>
  <c r="G782" i="4"/>
  <c r="D782" i="4"/>
  <c r="E782" i="4"/>
  <c r="F782" i="4"/>
  <c r="J782" i="4"/>
  <c r="B782" i="4"/>
  <c r="H829" i="4"/>
  <c r="D829" i="4"/>
  <c r="F829" i="4"/>
  <c r="G829" i="4"/>
  <c r="B829" i="4"/>
  <c r="I829" i="4"/>
  <c r="E829" i="4"/>
  <c r="J829" i="4"/>
  <c r="C829" i="4"/>
  <c r="L584" i="4"/>
  <c r="K584" i="4"/>
  <c r="I387" i="4"/>
  <c r="L387" i="4"/>
  <c r="H387" i="4"/>
  <c r="H388" i="4"/>
  <c r="C388" i="4"/>
  <c r="F388" i="4"/>
  <c r="I388" i="4"/>
  <c r="E388" i="4"/>
  <c r="B388" i="4"/>
  <c r="J388" i="4"/>
  <c r="D388" i="4"/>
  <c r="G388" i="4"/>
  <c r="J242" i="4"/>
  <c r="G242" i="4"/>
  <c r="H242" i="4"/>
  <c r="I242" i="4"/>
  <c r="B242" i="4"/>
  <c r="D242" i="4"/>
  <c r="E242" i="4"/>
  <c r="C242" i="4"/>
  <c r="B163" i="4"/>
  <c r="C163" i="4"/>
  <c r="L163" i="4"/>
  <c r="E163" i="4"/>
  <c r="H78" i="4"/>
  <c r="E78" i="4"/>
  <c r="C78" i="4"/>
  <c r="D78" i="4"/>
  <c r="G78" i="4"/>
  <c r="J78" i="4"/>
  <c r="I78" i="4"/>
  <c r="F78" i="4"/>
  <c r="B78" i="4"/>
  <c r="B63" i="4"/>
  <c r="G63" i="4"/>
  <c r="I63" i="4"/>
  <c r="E63" i="4"/>
  <c r="D63" i="4"/>
  <c r="H63" i="4"/>
  <c r="F63" i="4"/>
  <c r="C63" i="4"/>
  <c r="J63" i="4"/>
  <c r="D726" i="4"/>
  <c r="K726" i="4"/>
  <c r="I726" i="4"/>
  <c r="F756" i="4"/>
  <c r="J756" i="4"/>
  <c r="B414" i="4"/>
  <c r="J414" i="4"/>
  <c r="G414" i="4"/>
  <c r="E414" i="4"/>
  <c r="H414" i="4"/>
  <c r="F414" i="4"/>
  <c r="C414" i="4"/>
  <c r="D414" i="4"/>
  <c r="I414" i="4"/>
  <c r="J663" i="4"/>
  <c r="G663" i="4"/>
  <c r="E663" i="4"/>
  <c r="H663" i="4"/>
  <c r="C663" i="4"/>
  <c r="K663" i="4"/>
  <c r="I663" i="4"/>
  <c r="F663" i="4"/>
  <c r="I386" i="4"/>
  <c r="F386" i="4"/>
  <c r="D386" i="4"/>
  <c r="C386" i="4"/>
  <c r="H386" i="4"/>
  <c r="B386" i="4"/>
  <c r="E386" i="4"/>
  <c r="J386" i="4"/>
  <c r="G386" i="4"/>
  <c r="F244" i="4"/>
  <c r="D244" i="4"/>
  <c r="G162" i="4"/>
  <c r="K162" i="4"/>
  <c r="E62" i="4"/>
  <c r="B62" i="4"/>
  <c r="D62" i="4"/>
  <c r="I62" i="4"/>
  <c r="J62" i="4"/>
  <c r="C62" i="4"/>
  <c r="G62" i="4"/>
  <c r="L62" i="4"/>
  <c r="F62" i="4"/>
  <c r="H62" i="4"/>
  <c r="K62" i="4"/>
  <c r="I64" i="4"/>
  <c r="D64" i="4"/>
  <c r="C64" i="4"/>
  <c r="G64" i="4"/>
  <c r="I817" i="5"/>
  <c r="J817" i="5"/>
  <c r="E729" i="4"/>
  <c r="F729" i="4"/>
  <c r="L755" i="4"/>
  <c r="D755" i="4"/>
  <c r="C755" i="4"/>
  <c r="H755" i="4"/>
  <c r="K755" i="4"/>
  <c r="D412" i="4"/>
  <c r="G412" i="4"/>
  <c r="H412" i="4"/>
  <c r="C412" i="4"/>
  <c r="J412" i="4"/>
  <c r="I412" i="4"/>
  <c r="F412" i="4"/>
  <c r="B412" i="4"/>
  <c r="E412" i="4"/>
  <c r="I758" i="4"/>
  <c r="J758" i="4"/>
  <c r="C664" i="4"/>
  <c r="K664" i="4"/>
  <c r="L664" i="4"/>
  <c r="B611" i="4"/>
  <c r="G611" i="4"/>
  <c r="H611" i="4"/>
  <c r="E611" i="4"/>
  <c r="L726" i="4"/>
  <c r="G384" i="4"/>
  <c r="D384" i="4"/>
  <c r="E384" i="4"/>
  <c r="I384" i="4"/>
  <c r="F384" i="4"/>
  <c r="H384" i="4"/>
  <c r="C384" i="4"/>
  <c r="L384" i="4"/>
  <c r="J384" i="4"/>
  <c r="B299" i="4"/>
  <c r="J299" i="4"/>
  <c r="D299" i="4"/>
  <c r="E299" i="4"/>
  <c r="C299" i="4"/>
  <c r="I160" i="4"/>
  <c r="J160" i="4"/>
  <c r="B160" i="4"/>
  <c r="H160" i="4"/>
  <c r="C160" i="4"/>
  <c r="D160" i="4"/>
  <c r="F160" i="4"/>
  <c r="E160" i="4"/>
  <c r="G160" i="4"/>
  <c r="F83" i="4"/>
  <c r="E83" i="4"/>
  <c r="G83" i="4"/>
  <c r="I83" i="4"/>
  <c r="J83" i="4"/>
  <c r="C83" i="4"/>
  <c r="D83" i="4"/>
  <c r="B83" i="4"/>
  <c r="C61" i="4"/>
  <c r="D61" i="4"/>
  <c r="F61" i="4"/>
  <c r="G61" i="4"/>
  <c r="E61" i="4"/>
  <c r="H61" i="4"/>
  <c r="J61" i="4"/>
  <c r="B61" i="4"/>
  <c r="I61" i="4"/>
  <c r="H690" i="4"/>
  <c r="B690" i="4"/>
  <c r="E690" i="4"/>
  <c r="D690" i="4"/>
  <c r="J690" i="4"/>
  <c r="G690" i="4"/>
  <c r="I690" i="4"/>
  <c r="F690" i="4"/>
  <c r="G389" i="4"/>
  <c r="I389" i="4"/>
  <c r="B389" i="4"/>
  <c r="J389" i="4"/>
  <c r="K389" i="4"/>
  <c r="C389" i="4"/>
  <c r="F389" i="4"/>
  <c r="E389" i="4"/>
  <c r="D389" i="4"/>
  <c r="J195" i="4"/>
  <c r="F195" i="4"/>
  <c r="H195" i="4"/>
  <c r="E195" i="4"/>
  <c r="D195" i="4"/>
  <c r="B195" i="4"/>
  <c r="C195" i="4"/>
  <c r="K195" i="4"/>
  <c r="I195" i="4"/>
  <c r="G195" i="4"/>
  <c r="L195" i="4"/>
  <c r="E178" i="4"/>
  <c r="C178" i="4"/>
  <c r="D178" i="4"/>
  <c r="F105" i="4"/>
  <c r="G105" i="4"/>
  <c r="H105" i="4"/>
  <c r="N763" i="5"/>
  <c r="M764" i="5"/>
  <c r="N764" i="5" s="1"/>
  <c r="B763" i="5"/>
  <c r="L250" i="4"/>
  <c r="K250" i="4"/>
  <c r="L782" i="4"/>
  <c r="L485" i="4"/>
  <c r="K422" i="4"/>
  <c r="L422" i="4"/>
  <c r="K322" i="4"/>
  <c r="L322" i="4"/>
  <c r="K324" i="4"/>
  <c r="L324" i="4"/>
  <c r="B232" i="5"/>
  <c r="N232" i="5"/>
  <c r="M233" i="5"/>
  <c r="N233" i="5" s="1"/>
  <c r="K781" i="4"/>
  <c r="L781" i="4"/>
  <c r="L145" i="4"/>
  <c r="L213" i="4"/>
  <c r="K213" i="4"/>
  <c r="B637" i="5"/>
  <c r="N637" i="5"/>
  <c r="K360" i="4"/>
  <c r="L360" i="4"/>
  <c r="L321" i="4"/>
  <c r="L784" i="4"/>
  <c r="K784" i="4"/>
  <c r="L655" i="4"/>
  <c r="K655" i="4"/>
  <c r="K659" i="4"/>
  <c r="L659" i="4"/>
  <c r="N124" i="5"/>
  <c r="B124" i="5"/>
  <c r="K216" i="4"/>
  <c r="L63" i="4"/>
  <c r="K63" i="4"/>
  <c r="G855" i="4"/>
  <c r="H855" i="4"/>
  <c r="E855" i="4"/>
  <c r="K855" i="4"/>
  <c r="I855" i="4"/>
  <c r="F855" i="4"/>
  <c r="B855" i="4"/>
  <c r="D855" i="4"/>
  <c r="J855" i="4"/>
  <c r="L855" i="4"/>
  <c r="C855" i="4"/>
  <c r="L207" i="4"/>
  <c r="K207" i="4"/>
  <c r="K610" i="4"/>
  <c r="L610" i="4"/>
  <c r="L315" i="4"/>
  <c r="K315" i="4"/>
  <c r="K277" i="4"/>
  <c r="M277" i="4" s="1"/>
  <c r="L267" i="4"/>
  <c r="K412" i="4"/>
  <c r="L412" i="4"/>
  <c r="K314" i="4"/>
  <c r="L314" i="4"/>
  <c r="L206" i="4"/>
  <c r="K206" i="4"/>
  <c r="M68" i="4"/>
  <c r="K64" i="4"/>
  <c r="L64" i="4"/>
  <c r="L271" i="4"/>
  <c r="M629" i="5"/>
  <c r="N629" i="5" s="1"/>
  <c r="N628" i="5"/>
  <c r="B628" i="5"/>
  <c r="L414" i="4"/>
  <c r="K414" i="4"/>
  <c r="K317" i="4"/>
  <c r="L317" i="4"/>
  <c r="K170" i="4"/>
  <c r="L170" i="4"/>
  <c r="K208" i="4"/>
  <c r="L613" i="4"/>
  <c r="K613" i="4"/>
  <c r="L348" i="4"/>
  <c r="M166" i="4"/>
  <c r="L142" i="4"/>
  <c r="K593" i="4"/>
  <c r="L593" i="4"/>
  <c r="L657" i="4"/>
  <c r="K657" i="4"/>
  <c r="L260" i="4"/>
  <c r="K260" i="4"/>
  <c r="D838" i="4"/>
  <c r="F838" i="4"/>
  <c r="G838" i="4"/>
  <c r="B838" i="4"/>
  <c r="H838" i="4"/>
  <c r="C838" i="4"/>
  <c r="E838" i="4"/>
  <c r="J838" i="4"/>
  <c r="I838" i="4"/>
  <c r="L809" i="4"/>
  <c r="B809" i="4"/>
  <c r="K809" i="4"/>
  <c r="C809" i="4"/>
  <c r="E809" i="4"/>
  <c r="D809" i="4"/>
  <c r="H809" i="4"/>
  <c r="F809" i="4"/>
  <c r="G809" i="4"/>
  <c r="I809" i="4"/>
  <c r="J809" i="4"/>
  <c r="D736" i="4"/>
  <c r="H736" i="4"/>
  <c r="F736" i="4"/>
  <c r="B736" i="4"/>
  <c r="E736" i="4"/>
  <c r="C736" i="4"/>
  <c r="J736" i="4"/>
  <c r="I736" i="4"/>
  <c r="G736" i="4"/>
  <c r="F739" i="4"/>
  <c r="E739" i="4"/>
  <c r="D739" i="4"/>
  <c r="I739" i="4"/>
  <c r="G739" i="4"/>
  <c r="C739" i="4"/>
  <c r="B739" i="4"/>
  <c r="H739" i="4"/>
  <c r="J739" i="4"/>
  <c r="L739" i="4"/>
  <c r="I548" i="4"/>
  <c r="G548" i="4"/>
  <c r="E548" i="4"/>
  <c r="C548" i="4"/>
  <c r="F548" i="4"/>
  <c r="H548" i="4"/>
  <c r="D548" i="4"/>
  <c r="M350" i="5"/>
  <c r="N350" i="5" s="1"/>
  <c r="B349" i="5"/>
  <c r="N349" i="5"/>
  <c r="J249" i="4"/>
  <c r="F249" i="4"/>
  <c r="G249" i="4"/>
  <c r="D249" i="4"/>
  <c r="H249" i="4"/>
  <c r="I249" i="4"/>
  <c r="E249" i="4"/>
  <c r="C249" i="4"/>
  <c r="B249" i="4"/>
  <c r="F90" i="4"/>
  <c r="J90" i="4"/>
  <c r="G90" i="4"/>
  <c r="B90" i="4"/>
  <c r="L90" i="4"/>
  <c r="C90" i="4"/>
  <c r="K90" i="4"/>
  <c r="H90" i="4"/>
  <c r="I92" i="4"/>
  <c r="E92" i="4"/>
  <c r="B92" i="4"/>
  <c r="C92" i="4"/>
  <c r="K92" i="4"/>
  <c r="F92" i="4"/>
  <c r="G92" i="4"/>
  <c r="L92" i="4"/>
  <c r="D92" i="4"/>
  <c r="J80" i="5"/>
  <c r="K829" i="4"/>
  <c r="L863" i="4"/>
  <c r="K863" i="4"/>
  <c r="K193" i="4"/>
  <c r="J179" i="5"/>
  <c r="K589" i="4"/>
  <c r="L589" i="4"/>
  <c r="J575" i="5"/>
  <c r="J574" i="5" s="1"/>
  <c r="L67" i="4"/>
  <c r="K67" i="4"/>
  <c r="J53" i="5"/>
  <c r="L229" i="4"/>
  <c r="I215" i="5"/>
  <c r="K229" i="4"/>
  <c r="J215" i="5"/>
  <c r="K72" i="4"/>
  <c r="L568" i="4"/>
  <c r="K568" i="4"/>
  <c r="L233" i="4"/>
  <c r="K233" i="4"/>
  <c r="K780" i="4"/>
  <c r="K785" i="4"/>
  <c r="L785" i="4"/>
  <c r="L622" i="4"/>
  <c r="K622" i="4"/>
  <c r="B839" i="4"/>
  <c r="G839" i="4"/>
  <c r="I839" i="4"/>
  <c r="C762" i="4"/>
  <c r="F762" i="4"/>
  <c r="G762" i="4"/>
  <c r="D762" i="4"/>
  <c r="I762" i="4"/>
  <c r="F424" i="4"/>
  <c r="B424" i="4"/>
  <c r="H424" i="4"/>
  <c r="D424" i="4"/>
  <c r="C424" i="4"/>
  <c r="J424" i="4"/>
  <c r="E424" i="4"/>
  <c r="I424" i="4"/>
  <c r="G424" i="4"/>
  <c r="I368" i="4"/>
  <c r="H368" i="4"/>
  <c r="J368" i="4"/>
  <c r="L368" i="4"/>
  <c r="K368" i="4"/>
  <c r="J305" i="4"/>
  <c r="G305" i="4"/>
  <c r="D305" i="4"/>
  <c r="B305" i="4"/>
  <c r="E305" i="4"/>
  <c r="C305" i="4"/>
  <c r="I305" i="4"/>
  <c r="H305" i="4"/>
  <c r="F305" i="4"/>
  <c r="E251" i="4"/>
  <c r="G251" i="4"/>
  <c r="K251" i="4"/>
  <c r="J251" i="4"/>
  <c r="L251" i="4"/>
  <c r="F251" i="4"/>
  <c r="I251" i="4"/>
  <c r="C251" i="4"/>
  <c r="B251" i="4"/>
  <c r="H251" i="4"/>
  <c r="D251" i="4"/>
  <c r="I88" i="4"/>
  <c r="D88" i="4"/>
  <c r="C88" i="4"/>
  <c r="F88" i="4"/>
  <c r="B88" i="4"/>
  <c r="J88" i="4"/>
  <c r="H88" i="4"/>
  <c r="G88" i="4"/>
  <c r="E88" i="4"/>
  <c r="K88" i="4"/>
  <c r="L88" i="4"/>
  <c r="E89" i="4"/>
  <c r="C89" i="4"/>
  <c r="F89" i="4"/>
  <c r="B89" i="4"/>
  <c r="I89" i="4"/>
  <c r="G89" i="4"/>
  <c r="H89" i="4"/>
  <c r="J89" i="4"/>
  <c r="L89" i="4"/>
  <c r="K89" i="4"/>
  <c r="D89" i="4"/>
  <c r="I530" i="5"/>
  <c r="J530" i="5"/>
  <c r="L544" i="4"/>
  <c r="K544" i="4"/>
  <c r="K148" i="4"/>
  <c r="L148" i="4"/>
  <c r="I134" i="5"/>
  <c r="L112" i="4"/>
  <c r="K112" i="4"/>
  <c r="J98" i="5"/>
  <c r="I98" i="5"/>
  <c r="I80" i="5"/>
  <c r="K776" i="4"/>
  <c r="L776" i="4"/>
  <c r="I611" i="5"/>
  <c r="L625" i="4"/>
  <c r="K625" i="4"/>
  <c r="J611" i="5"/>
  <c r="L445" i="4"/>
  <c r="J431" i="5"/>
  <c r="K445" i="4"/>
  <c r="I431" i="5"/>
  <c r="L864" i="4"/>
  <c r="B781" i="5"/>
  <c r="M782" i="5"/>
  <c r="N782" i="5" s="1"/>
  <c r="N781" i="5"/>
  <c r="K564" i="4"/>
  <c r="K658" i="4"/>
  <c r="L658" i="4"/>
  <c r="L331" i="4"/>
  <c r="K331" i="4"/>
  <c r="G812" i="4"/>
  <c r="D812" i="4"/>
  <c r="I812" i="4"/>
  <c r="E812" i="4"/>
  <c r="B812" i="4"/>
  <c r="L812" i="4"/>
  <c r="C812" i="4"/>
  <c r="J812" i="4"/>
  <c r="K812" i="4"/>
  <c r="F812" i="4"/>
  <c r="G811" i="4"/>
  <c r="I811" i="4"/>
  <c r="D811" i="4"/>
  <c r="L811" i="4"/>
  <c r="B811" i="4"/>
  <c r="K811" i="4"/>
  <c r="F369" i="4"/>
  <c r="I369" i="4"/>
  <c r="J369" i="4"/>
  <c r="E369" i="4"/>
  <c r="B369" i="4"/>
  <c r="C369" i="4"/>
  <c r="G369" i="4"/>
  <c r="D369" i="4"/>
  <c r="H369" i="4"/>
  <c r="B304" i="4"/>
  <c r="D304" i="4"/>
  <c r="E304" i="4"/>
  <c r="F304" i="4"/>
  <c r="H304" i="4"/>
  <c r="G304" i="4"/>
  <c r="J304" i="4"/>
  <c r="C304" i="4"/>
  <c r="B119" i="4"/>
  <c r="D119" i="4"/>
  <c r="C119" i="4"/>
  <c r="F119" i="4"/>
  <c r="J119" i="4"/>
  <c r="I119" i="4"/>
  <c r="E119" i="4"/>
  <c r="G119" i="4"/>
  <c r="B87" i="4"/>
  <c r="H87" i="4"/>
  <c r="G87" i="4"/>
  <c r="E87" i="4"/>
  <c r="K87" i="4"/>
  <c r="C87" i="4"/>
  <c r="L87" i="4"/>
  <c r="K301" i="4"/>
  <c r="J287" i="5"/>
  <c r="L301" i="4"/>
  <c r="I287" i="5"/>
  <c r="L710" i="4"/>
  <c r="K710" i="4"/>
  <c r="L826" i="4"/>
  <c r="I863" i="5"/>
  <c r="L877" i="4"/>
  <c r="J863" i="5"/>
  <c r="K877" i="4"/>
  <c r="K697" i="4"/>
  <c r="I683" i="5"/>
  <c r="J683" i="5"/>
  <c r="L697" i="4"/>
  <c r="J467" i="5"/>
  <c r="K481" i="4"/>
  <c r="L481" i="4"/>
  <c r="I467" i="5"/>
  <c r="J791" i="5"/>
  <c r="L805" i="4"/>
  <c r="I791" i="5"/>
  <c r="K805" i="4"/>
  <c r="L862" i="4"/>
  <c r="K862" i="4"/>
  <c r="L415" i="4"/>
  <c r="K403" i="4"/>
  <c r="L403" i="4"/>
  <c r="K231" i="4"/>
  <c r="L231" i="4"/>
  <c r="L78" i="4"/>
  <c r="K78" i="4"/>
  <c r="H810" i="4"/>
  <c r="E810" i="4"/>
  <c r="K810" i="4"/>
  <c r="L810" i="4"/>
  <c r="C621" i="4"/>
  <c r="K621" i="4"/>
  <c r="I621" i="4"/>
  <c r="H621" i="4"/>
  <c r="J621" i="4"/>
  <c r="L621" i="4"/>
  <c r="G621" i="4"/>
  <c r="F621" i="4"/>
  <c r="E621" i="4"/>
  <c r="D621" i="4"/>
  <c r="B621" i="4"/>
  <c r="D397" i="4"/>
  <c r="C397" i="4"/>
  <c r="H397" i="4"/>
  <c r="F397" i="4"/>
  <c r="K397" i="4"/>
  <c r="I397" i="4"/>
  <c r="L397" i="4"/>
  <c r="G397" i="4"/>
  <c r="E397" i="4"/>
  <c r="J397" i="4"/>
  <c r="B397" i="4"/>
  <c r="E370" i="4"/>
  <c r="J370" i="4"/>
  <c r="I370" i="4"/>
  <c r="G370" i="4"/>
  <c r="C370" i="4"/>
  <c r="B370" i="4"/>
  <c r="H370" i="4"/>
  <c r="D370" i="4"/>
  <c r="F370" i="4"/>
  <c r="I44" i="5"/>
  <c r="L58" i="4"/>
  <c r="J44" i="5"/>
  <c r="K58" i="4"/>
  <c r="L292" i="4"/>
  <c r="K292" i="4"/>
  <c r="M914" i="4"/>
  <c r="J503" i="5"/>
  <c r="I503" i="5"/>
  <c r="K517" i="4"/>
  <c r="M517" i="4" s="1"/>
  <c r="K157" i="4"/>
  <c r="L157" i="4"/>
  <c r="J143" i="5"/>
  <c r="I142" i="5" s="1"/>
  <c r="K739" i="4"/>
  <c r="K737" i="4"/>
  <c r="L411" i="4"/>
  <c r="K411" i="4"/>
  <c r="L495" i="4"/>
  <c r="K495" i="4"/>
  <c r="L738" i="4"/>
  <c r="K494" i="4"/>
  <c r="L494" i="4"/>
  <c r="K79" i="4"/>
  <c r="L79" i="4"/>
  <c r="M62" i="5"/>
  <c r="N62" i="5" s="1"/>
  <c r="B61" i="5"/>
  <c r="N61" i="5"/>
  <c r="L286" i="4"/>
  <c r="K496" i="4"/>
  <c r="L496" i="4"/>
  <c r="C43" i="5"/>
  <c r="K623" i="4"/>
  <c r="L623" i="4"/>
  <c r="L711" i="4"/>
  <c r="L618" i="4"/>
  <c r="K618" i="4"/>
  <c r="K217" i="4"/>
  <c r="L217" i="4"/>
  <c r="L713" i="4"/>
  <c r="K713" i="4"/>
  <c r="K413" i="4"/>
  <c r="L413" i="4"/>
  <c r="L656" i="4"/>
  <c r="K619" i="4"/>
  <c r="L190" i="4"/>
  <c r="K190" i="4"/>
  <c r="K735" i="4"/>
  <c r="L735" i="4"/>
  <c r="L191" i="4"/>
  <c r="K191" i="4"/>
  <c r="K398" i="4"/>
  <c r="L398" i="4"/>
  <c r="K609" i="4"/>
  <c r="L609" i="4"/>
  <c r="K907" i="4"/>
  <c r="L907" i="4"/>
  <c r="L424" i="4"/>
  <c r="K424" i="4"/>
  <c r="K105" i="4"/>
  <c r="L105" i="4"/>
  <c r="M797" i="4"/>
  <c r="M329" i="4"/>
  <c r="K179" i="4"/>
  <c r="L179" i="4"/>
  <c r="L396" i="4"/>
  <c r="K396" i="4"/>
  <c r="L205" i="4"/>
  <c r="K205" i="4"/>
  <c r="L395" i="4"/>
  <c r="K395" i="4"/>
  <c r="L764" i="4"/>
  <c r="K764" i="4"/>
  <c r="I72" i="4"/>
  <c r="J72" i="4"/>
  <c r="G72" i="4"/>
  <c r="D72" i="4"/>
  <c r="F72" i="4"/>
  <c r="E72" i="4"/>
  <c r="B72" i="4"/>
  <c r="C72" i="4"/>
  <c r="H72" i="4"/>
  <c r="K769" i="4"/>
  <c r="J755" i="5"/>
  <c r="I755" i="5"/>
  <c r="L769" i="4"/>
  <c r="K421" i="4"/>
  <c r="L421" i="4"/>
  <c r="L841" i="4"/>
  <c r="J827" i="5"/>
  <c r="K841" i="4"/>
  <c r="I827" i="5"/>
  <c r="K762" i="4"/>
  <c r="L762" i="4"/>
  <c r="K583" i="4"/>
  <c r="L583" i="4"/>
  <c r="K370" i="4"/>
  <c r="C74" i="4"/>
  <c r="E74" i="4"/>
  <c r="F74" i="4"/>
  <c r="J74" i="4"/>
  <c r="D74" i="4"/>
  <c r="I74" i="4"/>
  <c r="G74" i="4"/>
  <c r="B74" i="4"/>
  <c r="K499" i="4"/>
  <c r="L499" i="4"/>
  <c r="J485" i="5"/>
  <c r="J484" i="5" s="1"/>
  <c r="K425" i="4"/>
  <c r="L425" i="4"/>
  <c r="K908" i="4"/>
  <c r="L908" i="4"/>
  <c r="K366" i="4"/>
  <c r="I502" i="4"/>
  <c r="C502" i="4"/>
  <c r="D502" i="4"/>
  <c r="H502" i="4"/>
  <c r="F502" i="4"/>
  <c r="J502" i="4"/>
  <c r="E502" i="4"/>
  <c r="L791" i="4"/>
  <c r="K791" i="4"/>
  <c r="K763" i="4"/>
  <c r="L763" i="4"/>
  <c r="L423" i="4"/>
  <c r="K423" i="4"/>
  <c r="K204" i="4"/>
  <c r="K71" i="4"/>
  <c r="L71" i="4"/>
  <c r="I899" i="5"/>
  <c r="K913" i="4"/>
  <c r="L913" i="4"/>
  <c r="J899" i="5"/>
  <c r="K909" i="4"/>
  <c r="L909" i="4"/>
  <c r="L73" i="4"/>
  <c r="K73" i="4"/>
  <c r="K274" i="4"/>
  <c r="L274" i="4"/>
  <c r="I260" i="5"/>
  <c r="J260" i="5"/>
  <c r="K548" i="4"/>
  <c r="L548" i="4"/>
  <c r="K691" i="4"/>
  <c r="K693" i="4"/>
  <c r="L693" i="4"/>
  <c r="L630" i="4"/>
  <c r="K630" i="4"/>
  <c r="L508" i="4"/>
  <c r="K508" i="4"/>
  <c r="J494" i="5"/>
  <c r="I494" i="5"/>
  <c r="J206" i="5"/>
  <c r="K220" i="4"/>
  <c r="M220" i="4" s="1"/>
  <c r="C875" i="4"/>
  <c r="G875" i="4"/>
  <c r="L875" i="4"/>
  <c r="B430" i="5"/>
  <c r="C430" i="5" s="1"/>
  <c r="M314" i="5"/>
  <c r="N314" i="5" s="1"/>
  <c r="G504" i="4"/>
  <c r="J504" i="4"/>
  <c r="H504" i="4"/>
  <c r="D504" i="4"/>
  <c r="I504" i="4"/>
  <c r="K504" i="4"/>
  <c r="C504" i="4"/>
  <c r="E504" i="4"/>
  <c r="F504" i="4"/>
  <c r="B504" i="4"/>
  <c r="K521" i="4"/>
  <c r="L521" i="4"/>
  <c r="L477" i="4"/>
  <c r="K477" i="4"/>
  <c r="K450" i="4"/>
  <c r="L450" i="4"/>
  <c r="K305" i="4"/>
  <c r="L504" i="4"/>
  <c r="M833" i="4"/>
  <c r="K796" i="4"/>
  <c r="I782" i="5"/>
  <c r="J782" i="5"/>
  <c r="L796" i="4"/>
  <c r="L760" i="4"/>
  <c r="K760" i="4"/>
  <c r="I350" i="5"/>
  <c r="L364" i="4"/>
  <c r="J350" i="5"/>
  <c r="K364" i="4"/>
  <c r="K549" i="4"/>
  <c r="L227" i="4"/>
  <c r="K227" i="4"/>
  <c r="I872" i="5"/>
  <c r="J872" i="5"/>
  <c r="K886" i="4"/>
  <c r="L886" i="4"/>
  <c r="K879" i="4"/>
  <c r="L879" i="4"/>
  <c r="I206" i="5"/>
  <c r="M359" i="5"/>
  <c r="N359" i="5" s="1"/>
  <c r="K900" i="4"/>
  <c r="F875" i="4"/>
  <c r="E875" i="4"/>
  <c r="K550" i="4"/>
  <c r="L691" i="4"/>
  <c r="I124" i="5"/>
  <c r="B313" i="5"/>
  <c r="C313" i="5" s="1"/>
  <c r="L910" i="4"/>
  <c r="K910" i="4"/>
  <c r="L447" i="4"/>
  <c r="K447" i="4"/>
  <c r="L452" i="4"/>
  <c r="K452" i="4"/>
  <c r="L688" i="4"/>
  <c r="I674" i="5"/>
  <c r="L97" i="4"/>
  <c r="K97" i="4"/>
  <c r="L427" i="4"/>
  <c r="K427" i="4"/>
  <c r="J413" i="5"/>
  <c r="I413" i="5"/>
  <c r="L748" i="4"/>
  <c r="K690" i="4"/>
  <c r="L690" i="4"/>
  <c r="K627" i="4"/>
  <c r="L627" i="4"/>
  <c r="N358" i="5"/>
  <c r="E234" i="4"/>
  <c r="L900" i="4"/>
  <c r="B875" i="4"/>
  <c r="D875" i="4"/>
  <c r="L550" i="4"/>
  <c r="M575" i="5"/>
  <c r="N575" i="5" s="1"/>
  <c r="C358" i="5"/>
  <c r="K83" i="4"/>
  <c r="L83" i="4"/>
  <c r="L911" i="4"/>
  <c r="K911" i="4"/>
  <c r="L906" i="4"/>
  <c r="K906" i="4"/>
  <c r="K520" i="4"/>
  <c r="L520" i="4"/>
  <c r="K475" i="4"/>
  <c r="L475" i="4"/>
  <c r="K74" i="4"/>
  <c r="L74" i="4"/>
  <c r="K546" i="4"/>
  <c r="L546" i="4"/>
  <c r="L96" i="4"/>
  <c r="K96" i="4"/>
  <c r="L694" i="4"/>
  <c r="K694" i="4"/>
  <c r="L880" i="4"/>
  <c r="K880" i="4"/>
  <c r="B538" i="4"/>
  <c r="G538" i="4"/>
  <c r="C538" i="4"/>
  <c r="E538" i="4"/>
  <c r="I538" i="4"/>
  <c r="J538" i="4"/>
  <c r="F538" i="4"/>
  <c r="D538" i="4"/>
  <c r="H538" i="4"/>
  <c r="K538" i="4"/>
  <c r="E539" i="4"/>
  <c r="C539" i="4"/>
  <c r="L539" i="4"/>
  <c r="B539" i="4"/>
  <c r="J539" i="4"/>
  <c r="D539" i="4"/>
  <c r="I539" i="4"/>
  <c r="H539" i="4"/>
  <c r="F539" i="4"/>
  <c r="G539" i="4"/>
  <c r="K539" i="4"/>
  <c r="M539" i="4" s="1"/>
  <c r="H135" i="4"/>
  <c r="G135" i="4"/>
  <c r="F135" i="4"/>
  <c r="E135" i="4"/>
  <c r="D135" i="4"/>
  <c r="I135" i="4"/>
  <c r="B135" i="4"/>
  <c r="J135" i="4"/>
  <c r="K135" i="4"/>
  <c r="L135" i="4"/>
  <c r="C135" i="4"/>
  <c r="L42" i="4"/>
  <c r="K42" i="4"/>
  <c r="D232" i="4"/>
  <c r="K232" i="4"/>
  <c r="I232" i="4"/>
  <c r="C232" i="4"/>
  <c r="G232" i="4"/>
  <c r="E232" i="4"/>
  <c r="B232" i="4"/>
  <c r="H232" i="4"/>
  <c r="F232" i="4"/>
  <c r="L232" i="4"/>
  <c r="J232" i="4"/>
  <c r="L512" i="4"/>
  <c r="K512" i="4"/>
  <c r="K361" i="4"/>
  <c r="L361" i="4"/>
  <c r="L114" i="4"/>
  <c r="K114" i="4"/>
  <c r="E808" i="4"/>
  <c r="F808" i="4"/>
  <c r="B808" i="4"/>
  <c r="C808" i="4"/>
  <c r="L808" i="4"/>
  <c r="G808" i="4"/>
  <c r="K808" i="4"/>
  <c r="E700" i="4"/>
  <c r="C700" i="4"/>
  <c r="F700" i="4"/>
  <c r="D700" i="4"/>
  <c r="I700" i="4"/>
  <c r="K700" i="4"/>
  <c r="H700" i="4"/>
  <c r="B700" i="4"/>
  <c r="G700" i="4"/>
  <c r="L700" i="4"/>
  <c r="J700" i="4"/>
  <c r="J106" i="4"/>
  <c r="B106" i="4"/>
  <c r="D106" i="4"/>
  <c r="I106" i="4"/>
  <c r="G106" i="4"/>
  <c r="C106" i="4"/>
  <c r="K733" i="4"/>
  <c r="L733" i="4"/>
  <c r="J719" i="5"/>
  <c r="L595" i="4"/>
  <c r="K595" i="4"/>
  <c r="K468" i="4"/>
  <c r="L468" i="4"/>
  <c r="L303" i="4"/>
  <c r="B674" i="4"/>
  <c r="F674" i="4"/>
  <c r="G674" i="4"/>
  <c r="I674" i="4"/>
  <c r="L674" i="4"/>
  <c r="K674" i="4"/>
  <c r="C674" i="4"/>
  <c r="J674" i="4"/>
  <c r="D674" i="4"/>
  <c r="H674" i="4"/>
  <c r="E674" i="4"/>
  <c r="D591" i="4"/>
  <c r="B591" i="4"/>
  <c r="F591" i="4"/>
  <c r="J591" i="4"/>
  <c r="G591" i="4"/>
  <c r="H591" i="4"/>
  <c r="C591" i="4"/>
  <c r="E591" i="4"/>
  <c r="I591" i="4"/>
  <c r="L854" i="4"/>
  <c r="K854" i="4"/>
  <c r="L857" i="4"/>
  <c r="K857" i="4"/>
  <c r="L828" i="4"/>
  <c r="K828" i="4"/>
  <c r="K800" i="4"/>
  <c r="K702" i="4"/>
  <c r="L702" i="4"/>
  <c r="L676" i="4"/>
  <c r="K676" i="4"/>
  <c r="L640" i="4"/>
  <c r="K640" i="4"/>
  <c r="J874" i="4"/>
  <c r="H874" i="4"/>
  <c r="D874" i="4"/>
  <c r="L874" i="4"/>
  <c r="C874" i="4"/>
  <c r="K874" i="4"/>
  <c r="H774" i="4"/>
  <c r="D774" i="4"/>
  <c r="B774" i="4"/>
  <c r="K774" i="4"/>
  <c r="L774" i="4"/>
  <c r="F774" i="4"/>
  <c r="C774" i="4"/>
  <c r="G774" i="4"/>
  <c r="E774" i="4"/>
  <c r="J774" i="4"/>
  <c r="I774" i="4"/>
  <c r="N754" i="5"/>
  <c r="M755" i="5"/>
  <c r="N755" i="5" s="1"/>
  <c r="F901" i="4"/>
  <c r="E901" i="4"/>
  <c r="B901" i="4"/>
  <c r="I901" i="4"/>
  <c r="G901" i="4"/>
  <c r="C901" i="4"/>
  <c r="H901" i="4"/>
  <c r="K901" i="4"/>
  <c r="J899" i="4"/>
  <c r="B899" i="4"/>
  <c r="G899" i="4"/>
  <c r="C899" i="4"/>
  <c r="D899" i="4"/>
  <c r="F899" i="4"/>
  <c r="K899" i="4"/>
  <c r="E899" i="4"/>
  <c r="L899" i="4"/>
  <c r="H899" i="4"/>
  <c r="I899" i="4"/>
  <c r="G773" i="4"/>
  <c r="F773" i="4"/>
  <c r="H773" i="4"/>
  <c r="I773" i="4"/>
  <c r="D773" i="4"/>
  <c r="E773" i="4"/>
  <c r="K773" i="4"/>
  <c r="B773" i="4"/>
  <c r="C749" i="4"/>
  <c r="J749" i="4"/>
  <c r="B749" i="4"/>
  <c r="G749" i="4"/>
  <c r="E749" i="4"/>
  <c r="I749" i="4"/>
  <c r="F749" i="4"/>
  <c r="K749" i="4"/>
  <c r="D749" i="4"/>
  <c r="E744" i="4"/>
  <c r="F744" i="4"/>
  <c r="D744" i="4"/>
  <c r="H744" i="4"/>
  <c r="G744" i="4"/>
  <c r="B744" i="4"/>
  <c r="C744" i="4"/>
  <c r="J744" i="4"/>
  <c r="K744" i="4"/>
  <c r="I744" i="4"/>
  <c r="L744" i="4"/>
  <c r="E648" i="4"/>
  <c r="I648" i="4"/>
  <c r="F648" i="4"/>
  <c r="H648" i="4"/>
  <c r="G648" i="4"/>
  <c r="D648" i="4"/>
  <c r="B648" i="4"/>
  <c r="K648" i="4"/>
  <c r="H288" i="4"/>
  <c r="F288" i="4"/>
  <c r="C288" i="4"/>
  <c r="I288" i="4"/>
  <c r="G288" i="4"/>
  <c r="E288" i="4"/>
  <c r="D288" i="4"/>
  <c r="B288" i="4"/>
  <c r="K288" i="4"/>
  <c r="J288" i="4"/>
  <c r="L288" i="4"/>
  <c r="L799" i="4"/>
  <c r="K853" i="4"/>
  <c r="L443" i="4"/>
  <c r="L636" i="4"/>
  <c r="K875" i="4"/>
  <c r="K533" i="4"/>
  <c r="D465" i="4"/>
  <c r="F465" i="4"/>
  <c r="B465" i="4"/>
  <c r="J465" i="4"/>
  <c r="H465" i="4"/>
  <c r="E465" i="4"/>
  <c r="G465" i="4"/>
  <c r="C465" i="4"/>
  <c r="I465" i="4"/>
  <c r="L439" i="4"/>
  <c r="K439" i="4"/>
  <c r="L115" i="4"/>
  <c r="K115" i="4"/>
  <c r="J848" i="4"/>
  <c r="E848" i="4"/>
  <c r="C848" i="4"/>
  <c r="D848" i="4"/>
  <c r="F848" i="4"/>
  <c r="I848" i="4"/>
  <c r="B848" i="4"/>
  <c r="G848" i="4"/>
  <c r="J836" i="4"/>
  <c r="G836" i="4"/>
  <c r="H836" i="4"/>
  <c r="C836" i="4"/>
  <c r="B836" i="4"/>
  <c r="I836" i="4"/>
  <c r="E836" i="4"/>
  <c r="F836" i="4"/>
  <c r="D836" i="4"/>
  <c r="C704" i="4"/>
  <c r="J704" i="4"/>
  <c r="E704" i="4"/>
  <c r="F704" i="4"/>
  <c r="D704" i="4"/>
  <c r="I704" i="4"/>
  <c r="B704" i="4"/>
  <c r="G704" i="4"/>
  <c r="K704" i="4"/>
  <c r="L704" i="4"/>
  <c r="K442" i="4"/>
  <c r="G442" i="4"/>
  <c r="B442" i="4"/>
  <c r="J442" i="4"/>
  <c r="D442" i="4"/>
  <c r="F442" i="4"/>
  <c r="C442" i="4"/>
  <c r="L442" i="4"/>
  <c r="E442" i="4"/>
  <c r="I442" i="4"/>
  <c r="H442" i="4"/>
  <c r="G181" i="4"/>
  <c r="J181" i="4"/>
  <c r="I181" i="4"/>
  <c r="B181" i="4"/>
  <c r="C181" i="4"/>
  <c r="F181" i="4"/>
  <c r="H181" i="4"/>
  <c r="D181" i="4"/>
  <c r="E181" i="4"/>
  <c r="K181" i="4"/>
  <c r="L181" i="4"/>
  <c r="C234" i="4"/>
  <c r="L234" i="4"/>
  <c r="J234" i="4"/>
  <c r="I234" i="4"/>
  <c r="K234" i="4"/>
  <c r="H234" i="4"/>
  <c r="D234" i="4"/>
  <c r="F234" i="4"/>
  <c r="K308" i="4"/>
  <c r="L308" i="4"/>
  <c r="K99" i="4"/>
  <c r="L99" i="4"/>
  <c r="L54" i="4"/>
  <c r="K54" i="4"/>
  <c r="K51" i="4"/>
  <c r="L51" i="4"/>
  <c r="K69" i="4"/>
  <c r="K303" i="4"/>
  <c r="L708" i="4"/>
  <c r="C708" i="4"/>
  <c r="H708" i="4"/>
  <c r="B708" i="4"/>
  <c r="F708" i="4"/>
  <c r="G708" i="4"/>
  <c r="E708" i="4"/>
  <c r="K708" i="4"/>
  <c r="D708" i="4"/>
  <c r="I708" i="4"/>
  <c r="J708" i="4"/>
  <c r="K825" i="4"/>
  <c r="L825" i="4"/>
  <c r="L801" i="4"/>
  <c r="K801" i="4"/>
  <c r="L558" i="4"/>
  <c r="K558" i="4"/>
  <c r="M881" i="5"/>
  <c r="N881" i="5" s="1"/>
  <c r="B880" i="5"/>
  <c r="N880" i="5"/>
  <c r="H897" i="4"/>
  <c r="D897" i="4"/>
  <c r="E897" i="4"/>
  <c r="J897" i="4"/>
  <c r="L897" i="4"/>
  <c r="G897" i="4"/>
  <c r="K897" i="4"/>
  <c r="C897" i="4"/>
  <c r="I897" i="4"/>
  <c r="C871" i="4"/>
  <c r="E871" i="4"/>
  <c r="J871" i="4"/>
  <c r="K871" i="4"/>
  <c r="D871" i="4"/>
  <c r="F871" i="4"/>
  <c r="I871" i="4"/>
  <c r="H871" i="4"/>
  <c r="G871" i="4"/>
  <c r="B871" i="4"/>
  <c r="L871" i="4"/>
  <c r="F771" i="4"/>
  <c r="I771" i="4"/>
  <c r="J771" i="4"/>
  <c r="E771" i="4"/>
  <c r="H771" i="4"/>
  <c r="C771" i="4"/>
  <c r="B771" i="4"/>
  <c r="D771" i="4"/>
  <c r="G771" i="4"/>
  <c r="I285" i="4"/>
  <c r="E285" i="4"/>
  <c r="B285" i="4"/>
  <c r="K285" i="4"/>
  <c r="F285" i="4"/>
  <c r="C285" i="4"/>
  <c r="D285" i="4"/>
  <c r="H285" i="4"/>
  <c r="G285" i="4"/>
  <c r="L285" i="4"/>
  <c r="J285" i="4"/>
  <c r="B259" i="4"/>
  <c r="F259" i="4"/>
  <c r="C259" i="4"/>
  <c r="G259" i="4"/>
  <c r="J259" i="4"/>
  <c r="H259" i="4"/>
  <c r="K259" i="4"/>
  <c r="L259" i="4"/>
  <c r="I259" i="4"/>
  <c r="E259" i="4"/>
  <c r="D259" i="4"/>
  <c r="K799" i="4"/>
  <c r="L901" i="4"/>
  <c r="L853" i="4"/>
  <c r="L538" i="4"/>
  <c r="L749" i="4"/>
  <c r="B540" i="4"/>
  <c r="H540" i="4"/>
  <c r="D540" i="4"/>
  <c r="E540" i="4"/>
  <c r="F540" i="4"/>
  <c r="K540" i="4"/>
  <c r="L540" i="4"/>
  <c r="J540" i="4"/>
  <c r="K121" i="4"/>
  <c r="L121" i="4"/>
  <c r="K902" i="4"/>
  <c r="L902" i="4"/>
  <c r="L362" i="4"/>
  <c r="K362" i="4"/>
  <c r="K100" i="4"/>
  <c r="L100" i="4"/>
  <c r="E893" i="4"/>
  <c r="L893" i="4"/>
  <c r="J893" i="4"/>
  <c r="G893" i="4"/>
  <c r="F893" i="4"/>
  <c r="D893" i="4"/>
  <c r="I893" i="4"/>
  <c r="C893" i="4"/>
  <c r="K893" i="4"/>
  <c r="B893" i="4"/>
  <c r="G889" i="4"/>
  <c r="B889" i="4"/>
  <c r="C889" i="4"/>
  <c r="L889" i="4"/>
  <c r="D889" i="4"/>
  <c r="H889" i="4"/>
  <c r="E889" i="4"/>
  <c r="F889" i="4"/>
  <c r="K889" i="4"/>
  <c r="J889" i="4"/>
  <c r="I889" i="4"/>
  <c r="D866" i="4"/>
  <c r="B866" i="4"/>
  <c r="I866" i="4"/>
  <c r="F866" i="4"/>
  <c r="C866" i="4"/>
  <c r="E866" i="4"/>
  <c r="J866" i="4"/>
  <c r="G866" i="4"/>
  <c r="K866" i="4"/>
  <c r="L866" i="4"/>
  <c r="D835" i="4"/>
  <c r="H835" i="4"/>
  <c r="F835" i="4"/>
  <c r="C835" i="4"/>
  <c r="J835" i="4"/>
  <c r="B835" i="4"/>
  <c r="G835" i="4"/>
  <c r="C699" i="4"/>
  <c r="H699" i="4"/>
  <c r="E699" i="4"/>
  <c r="B699" i="4"/>
  <c r="J699" i="4"/>
  <c r="I699" i="4"/>
  <c r="L699" i="4"/>
  <c r="F699" i="4"/>
  <c r="K699" i="4"/>
  <c r="G699" i="4"/>
  <c r="D699" i="4"/>
  <c r="F109" i="4"/>
  <c r="E109" i="4"/>
  <c r="J109" i="4"/>
  <c r="H109" i="4"/>
  <c r="B109" i="4"/>
  <c r="D109" i="4"/>
  <c r="G109" i="4"/>
  <c r="I109" i="4"/>
  <c r="C109" i="4"/>
  <c r="K409" i="4"/>
  <c r="I395" i="5"/>
  <c r="L409" i="4"/>
  <c r="J395" i="5"/>
  <c r="K532" i="4"/>
  <c r="L532" i="4"/>
  <c r="C434" i="4"/>
  <c r="I434" i="4"/>
  <c r="E434" i="4"/>
  <c r="J434" i="4"/>
  <c r="F434" i="4"/>
  <c r="B434" i="4"/>
  <c r="G434" i="4"/>
  <c r="L434" i="4"/>
  <c r="D434" i="4"/>
  <c r="K434" i="4"/>
  <c r="L882" i="4"/>
  <c r="K882" i="4"/>
  <c r="K883" i="4"/>
  <c r="M883" i="4" s="1"/>
  <c r="L69" i="4"/>
  <c r="K856" i="4"/>
  <c r="L856" i="4"/>
  <c r="K827" i="4"/>
  <c r="L802" i="4"/>
  <c r="K802" i="4"/>
  <c r="L641" i="4"/>
  <c r="K641" i="4"/>
  <c r="L559" i="4"/>
  <c r="K559" i="4"/>
  <c r="N268" i="5"/>
  <c r="M269" i="5"/>
  <c r="N269" i="5" s="1"/>
  <c r="B268" i="5"/>
  <c r="F900" i="4"/>
  <c r="H900" i="4"/>
  <c r="E900" i="4"/>
  <c r="G900" i="4"/>
  <c r="C870" i="4"/>
  <c r="D870" i="4"/>
  <c r="H870" i="4"/>
  <c r="J870" i="4"/>
  <c r="E870" i="4"/>
  <c r="B870" i="4"/>
  <c r="L870" i="4"/>
  <c r="F870" i="4"/>
  <c r="G870" i="4"/>
  <c r="K870" i="4"/>
  <c r="I870" i="4"/>
  <c r="G772" i="4"/>
  <c r="E772" i="4"/>
  <c r="H772" i="4"/>
  <c r="L772" i="4"/>
  <c r="B772" i="4"/>
  <c r="F772" i="4"/>
  <c r="C772" i="4"/>
  <c r="K772" i="4"/>
  <c r="D772" i="4"/>
  <c r="I772" i="4"/>
  <c r="J772" i="4"/>
  <c r="F709" i="4"/>
  <c r="B709" i="4"/>
  <c r="G709" i="4"/>
  <c r="D709" i="4"/>
  <c r="J709" i="4"/>
  <c r="L709" i="4"/>
  <c r="H709" i="4"/>
  <c r="C709" i="4"/>
  <c r="E709" i="4"/>
  <c r="K709" i="4"/>
  <c r="I709" i="4"/>
  <c r="D645" i="4"/>
  <c r="G645" i="4"/>
  <c r="E645" i="4"/>
  <c r="C645" i="4"/>
  <c r="I645" i="4"/>
  <c r="B645" i="4"/>
  <c r="J645" i="4"/>
  <c r="F645" i="4"/>
  <c r="K645" i="4"/>
  <c r="L645" i="4"/>
  <c r="H645" i="4"/>
  <c r="C594" i="4"/>
  <c r="F594" i="4"/>
  <c r="I594" i="4"/>
  <c r="K594" i="4"/>
  <c r="D594" i="4"/>
  <c r="G594" i="4"/>
  <c r="J594" i="4"/>
  <c r="H594" i="4"/>
  <c r="E594" i="4"/>
  <c r="L594" i="4"/>
  <c r="B594" i="4"/>
  <c r="C376" i="4"/>
  <c r="D376" i="4"/>
  <c r="L376" i="4"/>
  <c r="G376" i="4"/>
  <c r="H376" i="4"/>
  <c r="B376" i="4"/>
  <c r="I376" i="4"/>
  <c r="E376" i="4"/>
  <c r="K376" i="4"/>
  <c r="F376" i="4"/>
  <c r="J376" i="4"/>
  <c r="L378" i="4"/>
  <c r="G378" i="4"/>
  <c r="C378" i="4"/>
  <c r="J378" i="4"/>
  <c r="F378" i="4"/>
  <c r="B378" i="4"/>
  <c r="D378" i="4"/>
  <c r="I378" i="4"/>
  <c r="H378" i="4"/>
  <c r="K378" i="4"/>
  <c r="E378" i="4"/>
  <c r="K335" i="4"/>
  <c r="C335" i="4"/>
  <c r="J335" i="4"/>
  <c r="F335" i="4"/>
  <c r="J290" i="4"/>
  <c r="L290" i="4"/>
  <c r="I290" i="4"/>
  <c r="E290" i="4"/>
  <c r="F290" i="4"/>
  <c r="K290" i="4"/>
  <c r="D290" i="4"/>
  <c r="G290" i="4"/>
  <c r="B290" i="4"/>
  <c r="C290" i="4"/>
  <c r="B225" i="4"/>
  <c r="F225" i="4"/>
  <c r="C225" i="4"/>
  <c r="J225" i="4"/>
  <c r="I225" i="4"/>
  <c r="D225" i="4"/>
  <c r="H225" i="4"/>
  <c r="G225" i="4"/>
  <c r="E225" i="4"/>
  <c r="K225" i="4"/>
  <c r="L225" i="4"/>
  <c r="K848" i="4"/>
  <c r="L803" i="4"/>
  <c r="K638" i="4"/>
  <c r="L638" i="4"/>
  <c r="I107" i="5"/>
  <c r="J541" i="4"/>
  <c r="B541" i="4"/>
  <c r="H541" i="4"/>
  <c r="I541" i="4"/>
  <c r="C541" i="4"/>
  <c r="F541" i="4"/>
  <c r="G541" i="4"/>
  <c r="E541" i="4"/>
  <c r="L541" i="4"/>
  <c r="D541" i="4"/>
  <c r="K44" i="4"/>
  <c r="L44" i="4"/>
  <c r="K513" i="4"/>
  <c r="L513" i="4"/>
  <c r="L119" i="4"/>
  <c r="K119" i="4"/>
  <c r="I888" i="4"/>
  <c r="B888" i="4"/>
  <c r="E888" i="4"/>
  <c r="F888" i="4"/>
  <c r="D888" i="4"/>
  <c r="J888" i="4"/>
  <c r="H888" i="4"/>
  <c r="C888" i="4"/>
  <c r="G888" i="4"/>
  <c r="K888" i="4"/>
  <c r="H837" i="4"/>
  <c r="B837" i="4"/>
  <c r="D837" i="4"/>
  <c r="G837" i="4"/>
  <c r="C837" i="4"/>
  <c r="I837" i="4"/>
  <c r="J837" i="4"/>
  <c r="F837" i="4"/>
  <c r="E837" i="4"/>
  <c r="L837" i="4"/>
  <c r="H807" i="4"/>
  <c r="G807" i="4"/>
  <c r="F807" i="4"/>
  <c r="E807" i="4"/>
  <c r="B807" i="4"/>
  <c r="J807" i="4"/>
  <c r="C807" i="4"/>
  <c r="I807" i="4"/>
  <c r="D807" i="4"/>
  <c r="K807" i="4"/>
  <c r="L807" i="4"/>
  <c r="I701" i="4"/>
  <c r="H701" i="4"/>
  <c r="J701" i="4"/>
  <c r="D701" i="4"/>
  <c r="G701" i="4"/>
  <c r="L701" i="4"/>
  <c r="E701" i="4"/>
  <c r="F701" i="4"/>
  <c r="K701" i="4"/>
  <c r="C701" i="4"/>
  <c r="B701" i="4"/>
  <c r="B177" i="4"/>
  <c r="E177" i="4"/>
  <c r="G177" i="4"/>
  <c r="C177" i="4"/>
  <c r="H177" i="4"/>
  <c r="D177" i="4"/>
  <c r="F177" i="4"/>
  <c r="L177" i="4"/>
  <c r="J177" i="4"/>
  <c r="I177" i="4"/>
  <c r="K177" i="4"/>
  <c r="G430" i="4"/>
  <c r="I430" i="4"/>
  <c r="B430" i="4"/>
  <c r="C430" i="4"/>
  <c r="F430" i="4"/>
  <c r="J430" i="4"/>
  <c r="E430" i="4"/>
  <c r="H430" i="4"/>
  <c r="D430" i="4"/>
  <c r="L881" i="4"/>
  <c r="K881" i="4"/>
  <c r="L279" i="4"/>
  <c r="K279" i="4"/>
  <c r="L888" i="4"/>
  <c r="L53" i="4"/>
  <c r="K53" i="4"/>
  <c r="L52" i="4"/>
  <c r="K52" i="4"/>
  <c r="J592" i="4"/>
  <c r="F592" i="4"/>
  <c r="I592" i="4"/>
  <c r="H592" i="4"/>
  <c r="E592" i="4"/>
  <c r="D592" i="4"/>
  <c r="B592" i="4"/>
  <c r="C592" i="4"/>
  <c r="G592" i="4"/>
  <c r="L798" i="4"/>
  <c r="K798" i="4"/>
  <c r="K753" i="4"/>
  <c r="L753" i="4"/>
  <c r="L673" i="4"/>
  <c r="K673" i="4"/>
  <c r="B377" i="4"/>
  <c r="I377" i="4"/>
  <c r="K377" i="4"/>
  <c r="D377" i="4"/>
  <c r="L377" i="4"/>
  <c r="C377" i="4"/>
  <c r="J377" i="4"/>
  <c r="F377" i="4"/>
  <c r="G377" i="4"/>
  <c r="E377" i="4"/>
  <c r="H377" i="4"/>
  <c r="C647" i="4"/>
  <c r="L647" i="4"/>
  <c r="D647" i="4"/>
  <c r="F647" i="4"/>
  <c r="G647" i="4"/>
  <c r="E647" i="4"/>
  <c r="I647" i="4"/>
  <c r="K647" i="4"/>
  <c r="H647" i="4"/>
  <c r="J647" i="4"/>
  <c r="B647" i="4"/>
  <c r="I747" i="4"/>
  <c r="C747" i="4"/>
  <c r="B747" i="4"/>
  <c r="F747" i="4"/>
  <c r="E747" i="4"/>
  <c r="H747" i="4"/>
  <c r="J747" i="4"/>
  <c r="K747" i="4"/>
  <c r="G747" i="4"/>
  <c r="L747" i="4"/>
  <c r="D747" i="4"/>
  <c r="K646" i="4"/>
  <c r="B646" i="4"/>
  <c r="D646" i="4"/>
  <c r="J646" i="4"/>
  <c r="L646" i="4"/>
  <c r="I646" i="4"/>
  <c r="E646" i="4"/>
  <c r="G646" i="4"/>
  <c r="C646" i="4"/>
  <c r="F646" i="4"/>
  <c r="H646" i="4"/>
  <c r="E649" i="4"/>
  <c r="I649" i="4"/>
  <c r="J649" i="4"/>
  <c r="B649" i="4"/>
  <c r="H649" i="4"/>
  <c r="D649" i="4"/>
  <c r="C649" i="4"/>
  <c r="G649" i="4"/>
  <c r="F649" i="4"/>
  <c r="K649" i="4"/>
  <c r="I375" i="4"/>
  <c r="C375" i="4"/>
  <c r="G375" i="4"/>
  <c r="E375" i="4"/>
  <c r="B375" i="4"/>
  <c r="L375" i="4"/>
  <c r="K375" i="4"/>
  <c r="G380" i="4"/>
  <c r="E380" i="4"/>
  <c r="K380" i="4"/>
  <c r="D380" i="4"/>
  <c r="L380" i="4"/>
  <c r="B380" i="4"/>
  <c r="J380" i="4"/>
  <c r="F380" i="4"/>
  <c r="C380" i="4"/>
  <c r="I380" i="4"/>
  <c r="F263" i="4"/>
  <c r="J263" i="4"/>
  <c r="B263" i="4"/>
  <c r="D263" i="4"/>
  <c r="K263" i="4"/>
  <c r="I263" i="4"/>
  <c r="L263" i="4"/>
  <c r="C263" i="4"/>
  <c r="G263" i="4"/>
  <c r="E263" i="4"/>
  <c r="L771" i="4"/>
  <c r="M771" i="4" s="1"/>
  <c r="L773" i="4"/>
  <c r="K636" i="4"/>
  <c r="I719" i="5"/>
  <c r="M455" i="4"/>
  <c r="J107" i="5"/>
  <c r="L430" i="4"/>
  <c r="K430" i="4"/>
  <c r="I70" i="4"/>
  <c r="K70" i="4"/>
  <c r="F70" i="4"/>
  <c r="C70" i="4"/>
  <c r="H70" i="4"/>
  <c r="D70" i="4"/>
  <c r="L70" i="4"/>
  <c r="J70" i="4"/>
  <c r="E70" i="4"/>
  <c r="B70" i="4"/>
  <c r="G70" i="4"/>
  <c r="K632" i="4"/>
  <c r="L632" i="4"/>
  <c r="K433" i="4"/>
  <c r="L433" i="4"/>
  <c r="L98" i="4"/>
  <c r="K98" i="4"/>
  <c r="L740" i="4"/>
  <c r="K740" i="4"/>
  <c r="K405" i="4"/>
  <c r="L405" i="4"/>
  <c r="K628" i="4"/>
  <c r="L628" i="4"/>
  <c r="K823" i="4"/>
  <c r="I809" i="5"/>
  <c r="L823" i="4"/>
  <c r="J809" i="5"/>
  <c r="L605" i="4"/>
  <c r="K605" i="4"/>
  <c r="L432" i="4"/>
  <c r="K432" i="4"/>
  <c r="K306" i="4"/>
  <c r="L306" i="4"/>
  <c r="K280" i="4"/>
  <c r="L280" i="4"/>
  <c r="K465" i="4"/>
  <c r="L465" i="4"/>
  <c r="L278" i="4"/>
  <c r="K278" i="4"/>
  <c r="K742" i="4"/>
  <c r="L742" i="4"/>
  <c r="J728" i="5"/>
  <c r="I728" i="5"/>
  <c r="K373" i="4"/>
  <c r="J359" i="5"/>
  <c r="L373" i="4"/>
  <c r="I359" i="5"/>
  <c r="L502" i="4"/>
  <c r="K502" i="4"/>
  <c r="K369" i="4"/>
  <c r="L369" i="4"/>
  <c r="L304" i="4"/>
  <c r="K304" i="4"/>
  <c r="K118" i="4"/>
  <c r="L118" i="4"/>
  <c r="L281" i="4"/>
  <c r="K281" i="4"/>
  <c r="L333" i="4"/>
  <c r="K333" i="4"/>
  <c r="L152" i="4"/>
  <c r="K152" i="4"/>
  <c r="K404" i="4"/>
  <c r="L404" i="4"/>
  <c r="C322" i="5"/>
  <c r="L330" i="4"/>
  <c r="K431" i="4"/>
  <c r="L431" i="4"/>
  <c r="K276" i="4"/>
  <c r="L276" i="4"/>
  <c r="K850" i="4"/>
  <c r="J836" i="5"/>
  <c r="L850" i="4"/>
  <c r="I836" i="5"/>
  <c r="K629" i="4"/>
  <c r="L629" i="4"/>
  <c r="L441" i="4"/>
  <c r="K441" i="4"/>
  <c r="K82" i="4"/>
  <c r="L82" i="4"/>
  <c r="L101" i="4"/>
  <c r="K101" i="4"/>
  <c r="L736" i="4"/>
  <c r="K736" i="4"/>
  <c r="L116" i="4"/>
  <c r="K116" i="4"/>
  <c r="C808" i="5"/>
  <c r="B809" i="5"/>
  <c r="C809" i="5" s="1"/>
  <c r="B746" i="5"/>
  <c r="C746" i="5" s="1"/>
  <c r="C745" i="5"/>
  <c r="C862" i="5"/>
  <c r="B863" i="5"/>
  <c r="C863" i="5" s="1"/>
  <c r="B458" i="5"/>
  <c r="C458" i="5" s="1"/>
  <c r="C457" i="5"/>
  <c r="B566" i="5"/>
  <c r="C566" i="5" s="1"/>
  <c r="C565" i="5"/>
  <c r="B728" i="5"/>
  <c r="C728" i="5" s="1"/>
  <c r="C727" i="5"/>
  <c r="M224" i="5"/>
  <c r="N224" i="5" s="1"/>
  <c r="B845" i="5"/>
  <c r="C845" i="5" s="1"/>
  <c r="C844" i="5"/>
  <c r="B53" i="5"/>
  <c r="C53" i="5" s="1"/>
  <c r="C52" i="5"/>
  <c r="B872" i="5"/>
  <c r="C872" i="5" s="1"/>
  <c r="C871" i="5"/>
  <c r="C556" i="5"/>
  <c r="B557" i="5"/>
  <c r="C557" i="5" s="1"/>
  <c r="C754" i="5"/>
  <c r="B755" i="5"/>
  <c r="C755" i="5" s="1"/>
  <c r="D459" i="4"/>
  <c r="J459" i="4"/>
  <c r="E459" i="4"/>
  <c r="F459" i="4"/>
  <c r="B459" i="4"/>
  <c r="C459" i="4"/>
  <c r="H459" i="4"/>
  <c r="L459" i="4"/>
  <c r="G459" i="4"/>
  <c r="K459" i="4"/>
  <c r="I459" i="4"/>
  <c r="B650" i="4"/>
  <c r="J650" i="4"/>
  <c r="I650" i="4"/>
  <c r="F650" i="4"/>
  <c r="D650" i="4"/>
  <c r="E650" i="4"/>
  <c r="L650" i="4"/>
  <c r="G650" i="4"/>
  <c r="C650" i="4"/>
  <c r="K650" i="4"/>
  <c r="I593" i="5"/>
  <c r="J593" i="5"/>
  <c r="L607" i="4"/>
  <c r="K607" i="4"/>
  <c r="L872" i="4"/>
  <c r="K872" i="4"/>
  <c r="L835" i="4"/>
  <c r="K835" i="4"/>
  <c r="K836" i="4"/>
  <c r="L836" i="4"/>
  <c r="K834" i="4"/>
  <c r="L834" i="4"/>
  <c r="K684" i="4"/>
  <c r="L272" i="4"/>
  <c r="K272" i="4"/>
  <c r="L241" i="4"/>
  <c r="K241" i="4"/>
  <c r="L243" i="4"/>
  <c r="K243" i="4"/>
  <c r="L108" i="4"/>
  <c r="D457" i="4"/>
  <c r="K457" i="4"/>
  <c r="I457" i="4"/>
  <c r="E457" i="4"/>
  <c r="H457" i="4"/>
  <c r="G457" i="4"/>
  <c r="C457" i="4"/>
  <c r="J457" i="4"/>
  <c r="L457" i="4"/>
  <c r="B457" i="4"/>
  <c r="F457" i="4"/>
  <c r="H307" i="4"/>
  <c r="F307" i="4"/>
  <c r="G307" i="4"/>
  <c r="E307" i="4"/>
  <c r="B307" i="4"/>
  <c r="I307" i="4"/>
  <c r="L307" i="4"/>
  <c r="J307" i="4"/>
  <c r="C307" i="4"/>
  <c r="D307" i="4"/>
  <c r="K307" i="4"/>
  <c r="J379" i="4"/>
  <c r="B379" i="4"/>
  <c r="I379" i="4"/>
  <c r="F379" i="4"/>
  <c r="H379" i="4"/>
  <c r="G379" i="4"/>
  <c r="E379" i="4"/>
  <c r="C379" i="4"/>
  <c r="D379" i="4"/>
  <c r="K379" i="4"/>
  <c r="L379" i="4"/>
  <c r="K460" i="4"/>
  <c r="L460" i="4"/>
  <c r="K873" i="4"/>
  <c r="L873" i="4"/>
  <c r="M440" i="5"/>
  <c r="N440" i="5" s="1"/>
  <c r="B439" i="5"/>
  <c r="N439" i="5"/>
  <c r="K109" i="4"/>
  <c r="L109" i="4"/>
  <c r="L839" i="4"/>
  <c r="K839" i="4"/>
  <c r="L683" i="4"/>
  <c r="K683" i="4"/>
  <c r="K108" i="4"/>
  <c r="K202" i="4"/>
  <c r="L202" i="4"/>
  <c r="L592" i="4"/>
  <c r="K592" i="4"/>
  <c r="L186" i="4"/>
  <c r="K186" i="4"/>
  <c r="B664" i="5"/>
  <c r="N664" i="5"/>
  <c r="M665" i="5"/>
  <c r="N665" i="5" s="1"/>
  <c r="L686" i="4"/>
  <c r="K686" i="4"/>
  <c r="K682" i="4"/>
  <c r="K269" i="4"/>
  <c r="L269" i="4"/>
  <c r="L244" i="4"/>
  <c r="K244" i="4"/>
  <c r="L242" i="4"/>
  <c r="K242" i="4"/>
  <c r="L682" i="4"/>
  <c r="I188" i="5"/>
  <c r="L81" i="4"/>
  <c r="K81" i="4"/>
  <c r="K591" i="4"/>
  <c r="L591" i="4"/>
  <c r="L187" i="4"/>
  <c r="K187" i="4"/>
  <c r="L838" i="4"/>
  <c r="K838" i="4"/>
  <c r="K681" i="4"/>
  <c r="L681" i="4"/>
  <c r="K685" i="4"/>
  <c r="L685" i="4"/>
  <c r="K270" i="4"/>
  <c r="L270" i="4"/>
  <c r="L245" i="4"/>
  <c r="J41" i="4"/>
  <c r="J40" i="4" s="1"/>
  <c r="J47" i="4"/>
  <c r="J46" i="4"/>
  <c r="J45" i="4"/>
  <c r="J43" i="4"/>
  <c r="G25" i="5" l="1"/>
  <c r="Q48" i="1"/>
  <c r="M232" i="4"/>
  <c r="M117" i="4"/>
  <c r="M209" i="4"/>
  <c r="G62" i="5"/>
  <c r="M843" i="4"/>
  <c r="J250" i="5"/>
  <c r="J115" i="5"/>
  <c r="K115" i="5" s="1"/>
  <c r="B791" i="5"/>
  <c r="C791" i="5" s="1"/>
  <c r="M196" i="4"/>
  <c r="M861" i="4"/>
  <c r="M711" i="4"/>
  <c r="C367" i="5"/>
  <c r="M467" i="4"/>
  <c r="J853" i="5"/>
  <c r="K116" i="5"/>
  <c r="M172" i="4"/>
  <c r="M746" i="4"/>
  <c r="M652" i="4"/>
  <c r="M286" i="4"/>
  <c r="M366" i="4"/>
  <c r="M349" i="4"/>
  <c r="M738" i="4"/>
  <c r="M142" i="4"/>
  <c r="J763" i="5"/>
  <c r="K763" i="5" s="1"/>
  <c r="M792" i="4"/>
  <c r="M252" i="4"/>
  <c r="M619" i="4"/>
  <c r="M110" i="4"/>
  <c r="M541" i="4"/>
  <c r="M927" i="4"/>
  <c r="M780" i="4"/>
  <c r="M614" i="4"/>
  <c r="C277" i="5"/>
  <c r="M483" i="4"/>
  <c r="M486" i="4"/>
  <c r="M890" i="4"/>
  <c r="M388" i="4"/>
  <c r="M461" i="4"/>
  <c r="M407" i="4"/>
  <c r="M128" i="4"/>
  <c r="M245" i="4"/>
  <c r="C511" i="5"/>
  <c r="M596" i="4"/>
  <c r="M892" i="4"/>
  <c r="M578" i="4"/>
  <c r="C736" i="5"/>
  <c r="M393" i="4"/>
  <c r="M533" i="4"/>
  <c r="M400" i="4"/>
  <c r="M848" i="4"/>
  <c r="M448" i="4"/>
  <c r="M565" i="4"/>
  <c r="C331" i="5"/>
  <c r="M321" i="4"/>
  <c r="M222" i="4"/>
  <c r="K854" i="5"/>
  <c r="K476" i="5"/>
  <c r="K764" i="5"/>
  <c r="J745" i="5"/>
  <c r="K745" i="5" s="1"/>
  <c r="B404" i="5"/>
  <c r="C404" i="5" s="1"/>
  <c r="M215" i="4"/>
  <c r="K746" i="5"/>
  <c r="C412" i="5"/>
  <c r="M729" i="4"/>
  <c r="M603" i="4"/>
  <c r="M511" i="4"/>
  <c r="C817" i="5"/>
  <c r="M830" i="4"/>
  <c r="M737" i="4"/>
  <c r="M829" i="4"/>
  <c r="M767" i="4"/>
  <c r="M208" i="4"/>
  <c r="M159" i="4"/>
  <c r="M351" i="4"/>
  <c r="M562" i="4"/>
  <c r="M332" i="4"/>
  <c r="M793" i="4"/>
  <c r="M204" i="4"/>
  <c r="M649" i="4"/>
  <c r="C250" i="5"/>
  <c r="M175" i="4"/>
  <c r="M346" i="4"/>
  <c r="M514" i="4"/>
  <c r="M549" i="4"/>
  <c r="M847" i="4"/>
  <c r="M503" i="4"/>
  <c r="M864" i="4"/>
  <c r="M342" i="4"/>
  <c r="M160" i="4"/>
  <c r="M298" i="4"/>
  <c r="M479" i="4"/>
  <c r="M919" i="4"/>
  <c r="M490" i="4"/>
  <c r="K421" i="5"/>
  <c r="K601" i="5"/>
  <c r="I241" i="5"/>
  <c r="K296" i="5"/>
  <c r="J61" i="5"/>
  <c r="J295" i="5"/>
  <c r="M271" i="4"/>
  <c r="M443" i="4"/>
  <c r="I295" i="5"/>
  <c r="M472" i="4"/>
  <c r="M161" i="4"/>
  <c r="M582" i="4"/>
  <c r="M290" i="4"/>
  <c r="M523" i="4"/>
  <c r="M353" i="4"/>
  <c r="M389" i="4"/>
  <c r="M180" i="4"/>
  <c r="M522" i="4"/>
  <c r="M307" i="4"/>
  <c r="M667" i="4"/>
  <c r="M928" i="4"/>
  <c r="M926" i="4"/>
  <c r="M261" i="4"/>
  <c r="M256" i="4"/>
  <c r="M200" i="4"/>
  <c r="M929" i="4"/>
  <c r="K907" i="5"/>
  <c r="B908" i="5"/>
  <c r="C908" i="5" s="1"/>
  <c r="J25" i="5"/>
  <c r="M772" i="4"/>
  <c r="M755" i="4"/>
  <c r="M515" i="4"/>
  <c r="M126" i="4"/>
  <c r="M566" i="4"/>
  <c r="M151" i="4"/>
  <c r="M924" i="4"/>
  <c r="M484" i="4"/>
  <c r="M821" i="4"/>
  <c r="I547" i="5"/>
  <c r="M107" i="4"/>
  <c r="M757" i="4"/>
  <c r="M505" i="4"/>
  <c r="M182" i="4"/>
  <c r="M474" i="4"/>
  <c r="M76" i="4"/>
  <c r="M493" i="4"/>
  <c r="K458" i="5"/>
  <c r="M466" i="4"/>
  <c r="M145" i="4"/>
  <c r="M387" i="4"/>
  <c r="I853" i="5"/>
  <c r="I475" i="5"/>
  <c r="K475" i="5" s="1"/>
  <c r="I457" i="5"/>
  <c r="M146" i="4"/>
  <c r="B854" i="5"/>
  <c r="C854" i="5" s="1"/>
  <c r="M718" i="4"/>
  <c r="M223" i="4"/>
  <c r="M745" i="4"/>
  <c r="J457" i="5"/>
  <c r="B179" i="5"/>
  <c r="C179" i="5" s="1"/>
  <c r="M898" i="4"/>
  <c r="M173" i="4"/>
  <c r="M844" i="4"/>
  <c r="M385" i="4"/>
  <c r="M820" i="4"/>
  <c r="M340" i="4"/>
  <c r="M819" i="4"/>
  <c r="M519" i="4"/>
  <c r="M80" i="4"/>
  <c r="M925" i="4"/>
  <c r="C610" i="5"/>
  <c r="B611" i="5"/>
  <c r="C611" i="5" s="1"/>
  <c r="K638" i="5"/>
  <c r="I637" i="5"/>
  <c r="K637" i="5" s="1"/>
  <c r="M587" i="4"/>
  <c r="M569" i="4"/>
  <c r="M917" i="4"/>
  <c r="M352" i="4"/>
  <c r="M406" i="4"/>
  <c r="M188" i="4"/>
  <c r="M144" i="4"/>
  <c r="M695" i="4"/>
  <c r="B584" i="5"/>
  <c r="C584" i="5" s="1"/>
  <c r="M620" i="4"/>
  <c r="M451" i="4"/>
  <c r="M646" i="4"/>
  <c r="M449" i="4"/>
  <c r="M350" i="4"/>
  <c r="M394" i="4"/>
  <c r="M766" i="4"/>
  <c r="M547" i="4"/>
  <c r="M136" i="4"/>
  <c r="M169" i="4"/>
  <c r="K620" i="5"/>
  <c r="M665" i="4"/>
  <c r="M709" i="4"/>
  <c r="M132" i="4"/>
  <c r="B116" i="5"/>
  <c r="C116" i="5" s="1"/>
  <c r="J691" i="5"/>
  <c r="M703" i="4"/>
  <c r="J331" i="5"/>
  <c r="K331" i="5" s="1"/>
  <c r="M720" i="4"/>
  <c r="K584" i="5"/>
  <c r="M189" i="4"/>
  <c r="M668" i="4"/>
  <c r="C619" i="5"/>
  <c r="C214" i="5"/>
  <c r="M748" i="4"/>
  <c r="K332" i="5"/>
  <c r="M564" i="4"/>
  <c r="M556" i="4"/>
  <c r="M719" i="4"/>
  <c r="M262" i="4"/>
  <c r="M40" i="4"/>
  <c r="C646" i="5"/>
  <c r="B539" i="5"/>
  <c r="C539" i="5" s="1"/>
  <c r="M586" i="4"/>
  <c r="M575" i="4"/>
  <c r="M124" i="4"/>
  <c r="M816" i="4"/>
  <c r="M150" i="4"/>
  <c r="B287" i="5"/>
  <c r="C287" i="5" s="1"/>
  <c r="C475" i="5"/>
  <c r="J709" i="5"/>
  <c r="M684" i="4"/>
  <c r="B602" i="5"/>
  <c r="C602" i="5" s="1"/>
  <c r="C655" i="5"/>
  <c r="M675" i="4"/>
  <c r="M357" i="4"/>
  <c r="M783" i="4"/>
  <c r="M416" i="4"/>
  <c r="M236" i="4"/>
  <c r="M249" i="4"/>
  <c r="I709" i="5"/>
  <c r="M418" i="4"/>
  <c r="J223" i="5"/>
  <c r="K35" i="5"/>
  <c r="M268" i="4"/>
  <c r="M765" i="4"/>
  <c r="M865" i="4"/>
  <c r="M456" i="4"/>
  <c r="M386" i="4"/>
  <c r="C718" i="5"/>
  <c r="M918" i="4"/>
  <c r="M528" i="4"/>
  <c r="M530" i="4"/>
  <c r="B548" i="5"/>
  <c r="C548" i="5" s="1"/>
  <c r="I61" i="5"/>
  <c r="K62" i="5"/>
  <c r="K224" i="5"/>
  <c r="J34" i="5"/>
  <c r="I34" i="5"/>
  <c r="K170" i="5"/>
  <c r="J799" i="5"/>
  <c r="K89" i="5"/>
  <c r="I385" i="5"/>
  <c r="K701" i="5"/>
  <c r="J619" i="5"/>
  <c r="K251" i="5"/>
  <c r="J547" i="5"/>
  <c r="I250" i="5"/>
  <c r="K250" i="5" s="1"/>
  <c r="J583" i="5"/>
  <c r="I169" i="5"/>
  <c r="K575" i="5"/>
  <c r="J241" i="5"/>
  <c r="K305" i="5"/>
  <c r="J88" i="5"/>
  <c r="M722" i="4"/>
  <c r="M153" i="4"/>
  <c r="M506" i="4"/>
  <c r="M663" i="4"/>
  <c r="M402" i="4"/>
  <c r="I619" i="5"/>
  <c r="M253" i="4"/>
  <c r="I691" i="5"/>
  <c r="M692" i="4"/>
  <c r="M817" i="4"/>
  <c r="K548" i="5"/>
  <c r="M666" i="4"/>
  <c r="M168" i="4"/>
  <c r="I88" i="5"/>
  <c r="J169" i="5"/>
  <c r="M656" i="4"/>
  <c r="M61" i="4"/>
  <c r="M458" i="4"/>
  <c r="M238" i="4"/>
  <c r="M297" i="4"/>
  <c r="M235" i="4"/>
  <c r="M677" i="4"/>
  <c r="M555" i="4"/>
  <c r="K242" i="5"/>
  <c r="M334" i="4"/>
  <c r="M103" i="4"/>
  <c r="I538" i="5"/>
  <c r="M524" i="4"/>
  <c r="M602" i="4"/>
  <c r="M553" i="4"/>
  <c r="M487" i="4"/>
  <c r="M846" i="4"/>
  <c r="M476" i="4"/>
  <c r="C223" i="5"/>
  <c r="M313" i="4"/>
  <c r="M171" i="4"/>
  <c r="M137" i="4"/>
  <c r="B467" i="5"/>
  <c r="C467" i="5" s="1"/>
  <c r="M803" i="4"/>
  <c r="M370" i="4"/>
  <c r="M601" i="4"/>
  <c r="M106" i="4"/>
  <c r="M794" i="4"/>
  <c r="M287" i="4"/>
  <c r="C826" i="5"/>
  <c r="M485" i="4"/>
  <c r="M384" i="4"/>
  <c r="M123" i="4"/>
  <c r="M214" i="4"/>
  <c r="M240" i="4"/>
  <c r="M814" i="4"/>
  <c r="M325" i="4"/>
  <c r="C151" i="5"/>
  <c r="C160" i="5"/>
  <c r="J700" i="5"/>
  <c r="I700" i="5"/>
  <c r="I583" i="5"/>
  <c r="M415" i="4"/>
  <c r="M162" i="4"/>
  <c r="B485" i="5"/>
  <c r="C485" i="5" s="1"/>
  <c r="I223" i="5"/>
  <c r="I799" i="5"/>
  <c r="M573" i="4"/>
  <c r="C205" i="5"/>
  <c r="B188" i="5"/>
  <c r="C188" i="5" s="1"/>
  <c r="M216" i="4"/>
  <c r="I889" i="5"/>
  <c r="K889" i="5" s="1"/>
  <c r="J538" i="5"/>
  <c r="M323" i="4"/>
  <c r="K539" i="5"/>
  <c r="M283" i="4"/>
  <c r="M560" i="4"/>
  <c r="M557" i="4"/>
  <c r="M827" i="4"/>
  <c r="K890" i="5"/>
  <c r="C421" i="5"/>
  <c r="M299" i="4"/>
  <c r="M469" i="4"/>
  <c r="M612" i="4"/>
  <c r="M717" i="4"/>
  <c r="M567" i="4"/>
  <c r="M226" i="4"/>
  <c r="M672" i="4"/>
  <c r="M339" i="4"/>
  <c r="J385" i="5"/>
  <c r="K800" i="5"/>
  <c r="K439" i="5"/>
  <c r="M326" i="4"/>
  <c r="M904" i="4"/>
  <c r="J367" i="5"/>
  <c r="M198" i="4"/>
  <c r="K313" i="5"/>
  <c r="C529" i="5"/>
  <c r="K368" i="5"/>
  <c r="I367" i="5"/>
  <c r="B836" i="5"/>
  <c r="C836" i="5" s="1"/>
  <c r="M133" i="4"/>
  <c r="B377" i="5"/>
  <c r="C377" i="5" s="1"/>
  <c r="C133" i="5"/>
  <c r="B773" i="5"/>
  <c r="C773" i="5" s="1"/>
  <c r="M648" i="4"/>
  <c r="K233" i="5"/>
  <c r="B98" i="5"/>
  <c r="C98" i="5" s="1"/>
  <c r="K565" i="5"/>
  <c r="I304" i="5"/>
  <c r="K304" i="5" s="1"/>
  <c r="B71" i="5"/>
  <c r="C71" i="5" s="1"/>
  <c r="C520" i="5"/>
  <c r="M800" i="4"/>
  <c r="M358" i="4"/>
  <c r="M727" i="4"/>
  <c r="I232" i="5"/>
  <c r="M712" i="4"/>
  <c r="M224" i="4"/>
  <c r="M706" i="4"/>
  <c r="M600" i="4"/>
  <c r="M305" i="4"/>
  <c r="M312" i="4"/>
  <c r="K628" i="5"/>
  <c r="M654" i="4"/>
  <c r="M429" i="4"/>
  <c r="J511" i="5"/>
  <c r="M295" i="4"/>
  <c r="M604" i="4"/>
  <c r="M65" i="4"/>
  <c r="M526" i="4"/>
  <c r="M330" i="4"/>
  <c r="M335" i="4"/>
  <c r="M134" i="4"/>
  <c r="M72" i="4"/>
  <c r="M193" i="4"/>
  <c r="I511" i="5"/>
  <c r="K512" i="5"/>
  <c r="M258" i="4"/>
  <c r="C592" i="5"/>
  <c r="B593" i="5"/>
  <c r="C593" i="5" s="1"/>
  <c r="C340" i="5"/>
  <c r="M688" i="4"/>
  <c r="M739" i="4"/>
  <c r="M267" i="4"/>
  <c r="M782" i="4"/>
  <c r="M218" i="4"/>
  <c r="C799" i="5"/>
  <c r="B800" i="5"/>
  <c r="C800" i="5" s="1"/>
  <c r="M154" i="4"/>
  <c r="J70" i="5"/>
  <c r="M371" i="4"/>
  <c r="M634" i="4"/>
  <c r="J655" i="5"/>
  <c r="I655" i="5"/>
  <c r="K656" i="5"/>
  <c r="M178" i="4"/>
  <c r="K404" i="5"/>
  <c r="J403" i="5"/>
  <c r="I403" i="5"/>
  <c r="I70" i="5"/>
  <c r="K71" i="5"/>
  <c r="M470" i="4"/>
  <c r="K772" i="5"/>
  <c r="M296" i="4"/>
  <c r="I25" i="5"/>
  <c r="M60" i="4"/>
  <c r="B395" i="5"/>
  <c r="C395" i="5" s="1"/>
  <c r="M837" i="4"/>
  <c r="B494" i="5"/>
  <c r="C494" i="5" s="1"/>
  <c r="K674" i="5"/>
  <c r="M143" i="4"/>
  <c r="M542" i="4"/>
  <c r="M576" i="4"/>
  <c r="M826" i="4"/>
  <c r="I574" i="5"/>
  <c r="K574" i="5" s="1"/>
  <c r="C691" i="5"/>
  <c r="M55" i="4"/>
  <c r="M875" i="4"/>
  <c r="J51" i="4"/>
  <c r="M43" i="4"/>
  <c r="M754" i="4"/>
  <c r="M845" i="4"/>
  <c r="M529" i="4"/>
  <c r="M611" i="4"/>
  <c r="M294" i="4"/>
  <c r="M852" i="4"/>
  <c r="K151" i="5"/>
  <c r="M91" i="4"/>
  <c r="B503" i="5"/>
  <c r="C503" i="5" s="1"/>
  <c r="B899" i="5"/>
  <c r="C899" i="5" s="1"/>
  <c r="K124" i="5"/>
  <c r="M367" i="4"/>
  <c r="M721" i="4"/>
  <c r="M478" i="4"/>
  <c r="M535" i="4"/>
  <c r="C142" i="5"/>
  <c r="M163" i="4"/>
  <c r="K26" i="5"/>
  <c r="C25" i="5"/>
  <c r="B80" i="5"/>
  <c r="C80" i="5" s="1"/>
  <c r="M900" i="4"/>
  <c r="B314" i="5"/>
  <c r="C314" i="5" s="1"/>
  <c r="M799" i="4"/>
  <c r="M916" i="4"/>
  <c r="M475" i="4"/>
  <c r="M414" i="4"/>
  <c r="M315" i="4"/>
  <c r="M343" i="4"/>
  <c r="M679" i="4"/>
  <c r="M45" i="4"/>
  <c r="M818" i="4"/>
  <c r="J232" i="5"/>
  <c r="M585" i="4"/>
  <c r="C304" i="5"/>
  <c r="B305" i="5"/>
  <c r="C305" i="5" s="1"/>
  <c r="K817" i="5"/>
  <c r="M537" i="4"/>
  <c r="M197" i="4"/>
  <c r="M463" i="4"/>
  <c r="M420" i="4"/>
  <c r="M141" i="4"/>
  <c r="J556" i="5"/>
  <c r="M164" i="4"/>
  <c r="M577" i="4"/>
  <c r="M359" i="4"/>
  <c r="M254" i="4"/>
  <c r="J322" i="5"/>
  <c r="J646" i="5"/>
  <c r="M728" i="4"/>
  <c r="M492" i="4"/>
  <c r="I268" i="5"/>
  <c r="K269" i="5"/>
  <c r="M756" i="4"/>
  <c r="M531" i="4"/>
  <c r="I520" i="5"/>
  <c r="J520" i="5"/>
  <c r="J268" i="5"/>
  <c r="M730" i="4"/>
  <c r="M859" i="4"/>
  <c r="J880" i="5"/>
  <c r="M127" i="4"/>
  <c r="B107" i="5"/>
  <c r="C107" i="5" s="1"/>
  <c r="M348" i="4"/>
  <c r="M895" i="4"/>
  <c r="M199" i="4"/>
  <c r="M344" i="4"/>
  <c r="C295" i="5"/>
  <c r="J196" i="5"/>
  <c r="M391" i="4"/>
  <c r="I556" i="5"/>
  <c r="I340" i="5"/>
  <c r="K341" i="5"/>
  <c r="M319" i="4"/>
  <c r="M661" i="4"/>
  <c r="M551" i="4"/>
  <c r="J277" i="5"/>
  <c r="M488" i="4"/>
  <c r="M775" i="4"/>
  <c r="M438" i="4"/>
  <c r="J340" i="5"/>
  <c r="C673" i="5"/>
  <c r="K557" i="5"/>
  <c r="K278" i="5"/>
  <c r="M655" i="4"/>
  <c r="J844" i="5"/>
  <c r="I880" i="5"/>
  <c r="K881" i="5"/>
  <c r="M731" i="4"/>
  <c r="J664" i="5"/>
  <c r="M639" i="4"/>
  <c r="K737" i="5"/>
  <c r="I736" i="5"/>
  <c r="B89" i="5"/>
  <c r="C89" i="5" s="1"/>
  <c r="C88" i="5"/>
  <c r="K323" i="5"/>
  <c r="I322" i="5"/>
  <c r="K647" i="5"/>
  <c r="I646" i="5"/>
  <c r="J736" i="5"/>
  <c r="B260" i="5"/>
  <c r="C260" i="5" s="1"/>
  <c r="C259" i="5"/>
  <c r="I277" i="5"/>
  <c r="M659" i="4"/>
  <c r="M664" i="4"/>
  <c r="I844" i="5"/>
  <c r="K845" i="5"/>
  <c r="M155" i="4"/>
  <c r="I664" i="5"/>
  <c r="K665" i="5"/>
  <c r="M337" i="4"/>
  <c r="I376" i="5"/>
  <c r="K377" i="5"/>
  <c r="M751" i="4"/>
  <c r="C448" i="5"/>
  <c r="B449" i="5"/>
  <c r="C449" i="5" s="1"/>
  <c r="C385" i="5"/>
  <c r="B386" i="5"/>
  <c r="C386" i="5" s="1"/>
  <c r="K449" i="5"/>
  <c r="I448" i="5"/>
  <c r="M891" i="4"/>
  <c r="M341" i="4"/>
  <c r="M501" i="4"/>
  <c r="I160" i="5"/>
  <c r="K161" i="5"/>
  <c r="J160" i="5"/>
  <c r="M355" i="4"/>
  <c r="M125" i="4"/>
  <c r="M574" i="4"/>
  <c r="J448" i="5"/>
  <c r="M289" i="4"/>
  <c r="K197" i="5"/>
  <c r="I196" i="5"/>
  <c r="J376" i="5"/>
  <c r="M571" i="4"/>
  <c r="C709" i="5"/>
  <c r="B710" i="5"/>
  <c r="C710" i="5" s="1"/>
  <c r="M637" i="4"/>
  <c r="M631" i="4"/>
  <c r="M877" i="4"/>
  <c r="M613" i="4"/>
  <c r="M610" i="4"/>
  <c r="M855" i="4"/>
  <c r="M63" i="4"/>
  <c r="M322" i="4"/>
  <c r="M195" i="4"/>
  <c r="M584" i="4"/>
  <c r="M452" i="4"/>
  <c r="J781" i="5"/>
  <c r="M397" i="4"/>
  <c r="J862" i="5"/>
  <c r="M331" i="4"/>
  <c r="M784" i="4"/>
  <c r="M250" i="4"/>
  <c r="M701" i="4"/>
  <c r="M781" i="4"/>
  <c r="M62" i="4"/>
  <c r="M726" i="4"/>
  <c r="M424" i="4"/>
  <c r="M403" i="4"/>
  <c r="J430" i="5"/>
  <c r="M544" i="4"/>
  <c r="M206" i="4"/>
  <c r="M314" i="4"/>
  <c r="M207" i="4"/>
  <c r="B125" i="5"/>
  <c r="C125" i="5" s="1"/>
  <c r="C124" i="5"/>
  <c r="M213" i="4"/>
  <c r="M324" i="4"/>
  <c r="B764" i="5"/>
  <c r="C764" i="5" s="1"/>
  <c r="C763" i="5"/>
  <c r="M735" i="4"/>
  <c r="M231" i="4"/>
  <c r="M64" i="4"/>
  <c r="M360" i="4"/>
  <c r="B638" i="5"/>
  <c r="C638" i="5" s="1"/>
  <c r="C637" i="5"/>
  <c r="B233" i="5"/>
  <c r="C233" i="5" s="1"/>
  <c r="C232" i="5"/>
  <c r="M422" i="4"/>
  <c r="M736" i="4"/>
  <c r="J106" i="5"/>
  <c r="M58" i="4"/>
  <c r="M445" i="4"/>
  <c r="M697" i="4"/>
  <c r="M301" i="4"/>
  <c r="M812" i="4"/>
  <c r="M89" i="4"/>
  <c r="M622" i="4"/>
  <c r="M785" i="4"/>
  <c r="M233" i="4"/>
  <c r="M863" i="4"/>
  <c r="M657" i="4"/>
  <c r="M170" i="4"/>
  <c r="M317" i="4"/>
  <c r="B629" i="5"/>
  <c r="C629" i="5" s="1"/>
  <c r="C628" i="5"/>
  <c r="M811" i="4"/>
  <c r="M713" i="4"/>
  <c r="M618" i="4"/>
  <c r="M495" i="4"/>
  <c r="M78" i="4"/>
  <c r="M862" i="4"/>
  <c r="M710" i="4"/>
  <c r="M625" i="4"/>
  <c r="M776" i="4"/>
  <c r="M112" i="4"/>
  <c r="M148" i="4"/>
  <c r="M568" i="4"/>
  <c r="M92" i="4"/>
  <c r="M593" i="4"/>
  <c r="M412" i="4"/>
  <c r="M413" i="4"/>
  <c r="M623" i="4"/>
  <c r="M494" i="4"/>
  <c r="M157" i="4"/>
  <c r="J502" i="5"/>
  <c r="M292" i="4"/>
  <c r="M805" i="4"/>
  <c r="J466" i="5"/>
  <c r="K863" i="5"/>
  <c r="I862" i="5"/>
  <c r="J286" i="5"/>
  <c r="M87" i="4"/>
  <c r="I430" i="5"/>
  <c r="K430" i="5" s="1"/>
  <c r="K431" i="5"/>
  <c r="J610" i="5"/>
  <c r="J97" i="5"/>
  <c r="J529" i="5"/>
  <c r="M251" i="4"/>
  <c r="M368" i="4"/>
  <c r="M229" i="4"/>
  <c r="M67" i="4"/>
  <c r="M589" i="4"/>
  <c r="J79" i="5"/>
  <c r="C349" i="5"/>
  <c r="B350" i="5"/>
  <c r="C350" i="5" s="1"/>
  <c r="M809" i="4"/>
  <c r="M260" i="4"/>
  <c r="K44" i="5"/>
  <c r="I43" i="5"/>
  <c r="I790" i="5"/>
  <c r="K791" i="5"/>
  <c r="K467" i="5"/>
  <c r="I466" i="5"/>
  <c r="C781" i="5"/>
  <c r="B782" i="5"/>
  <c r="C782" i="5" s="1"/>
  <c r="K530" i="5"/>
  <c r="I529" i="5"/>
  <c r="K215" i="5"/>
  <c r="I214" i="5"/>
  <c r="K179" i="5"/>
  <c r="I178" i="5"/>
  <c r="J178" i="5"/>
  <c r="M629" i="4"/>
  <c r="J835" i="5"/>
  <c r="M810" i="4"/>
  <c r="I682" i="5"/>
  <c r="J682" i="5"/>
  <c r="I286" i="5"/>
  <c r="K287" i="5"/>
  <c r="M658" i="4"/>
  <c r="K80" i="5"/>
  <c r="I79" i="5"/>
  <c r="M88" i="4"/>
  <c r="M841" i="4"/>
  <c r="M190" i="4"/>
  <c r="K143" i="5"/>
  <c r="J142" i="5"/>
  <c r="K142" i="5" s="1"/>
  <c r="I502" i="5"/>
  <c r="K503" i="5"/>
  <c r="J43" i="5"/>
  <c r="M621" i="4"/>
  <c r="J790" i="5"/>
  <c r="M481" i="4"/>
  <c r="K683" i="5"/>
  <c r="I610" i="5"/>
  <c r="K611" i="5"/>
  <c r="K98" i="5"/>
  <c r="I97" i="5"/>
  <c r="K134" i="5"/>
  <c r="J133" i="5"/>
  <c r="I133" i="5"/>
  <c r="J214" i="5"/>
  <c r="I52" i="5"/>
  <c r="K53" i="5"/>
  <c r="J52" i="5"/>
  <c r="M90" i="4"/>
  <c r="M899" i="4"/>
  <c r="M874" i="4"/>
  <c r="M808" i="4"/>
  <c r="M364" i="4"/>
  <c r="J826" i="5"/>
  <c r="M53" i="4"/>
  <c r="M279" i="4"/>
  <c r="M807" i="4"/>
  <c r="M532" i="4"/>
  <c r="M546" i="4"/>
  <c r="M520" i="4"/>
  <c r="M83" i="4"/>
  <c r="J412" i="5"/>
  <c r="M450" i="4"/>
  <c r="M499" i="4"/>
  <c r="J754" i="5"/>
  <c r="M79" i="4"/>
  <c r="M411" i="4"/>
  <c r="M431" i="4"/>
  <c r="J358" i="5"/>
  <c r="M71" i="4"/>
  <c r="M763" i="4"/>
  <c r="M105" i="4"/>
  <c r="M191" i="4"/>
  <c r="M217" i="4"/>
  <c r="M263" i="4"/>
  <c r="M177" i="4"/>
  <c r="M880" i="4"/>
  <c r="M427" i="4"/>
  <c r="M910" i="4"/>
  <c r="M760" i="4"/>
  <c r="M630" i="4"/>
  <c r="M791" i="4"/>
  <c r="M769" i="4"/>
  <c r="M764" i="4"/>
  <c r="M395" i="4"/>
  <c r="M496" i="4"/>
  <c r="B62" i="5"/>
  <c r="C62" i="5" s="1"/>
  <c r="C61" i="5"/>
  <c r="J808" i="5"/>
  <c r="M405" i="4"/>
  <c r="M632" i="4"/>
  <c r="M647" i="4"/>
  <c r="M377" i="4"/>
  <c r="M119" i="4"/>
  <c r="M44" i="4"/>
  <c r="M850" i="4"/>
  <c r="M854" i="4"/>
  <c r="M674" i="4"/>
  <c r="M694" i="4"/>
  <c r="M906" i="4"/>
  <c r="M447" i="4"/>
  <c r="M550" i="4"/>
  <c r="M796" i="4"/>
  <c r="M908" i="4"/>
  <c r="M583" i="4"/>
  <c r="M762" i="4"/>
  <c r="M396" i="4"/>
  <c r="M179" i="4"/>
  <c r="M398" i="4"/>
  <c r="M508" i="4"/>
  <c r="M423" i="4"/>
  <c r="K827" i="5"/>
  <c r="I826" i="5"/>
  <c r="M421" i="4"/>
  <c r="K755" i="5"/>
  <c r="I754" i="5"/>
  <c r="M205" i="4"/>
  <c r="M907" i="4"/>
  <c r="M609" i="4"/>
  <c r="M380" i="4"/>
  <c r="I484" i="5"/>
  <c r="K484" i="5" s="1"/>
  <c r="M425" i="4"/>
  <c r="K485" i="5"/>
  <c r="M378" i="4"/>
  <c r="M376" i="4"/>
  <c r="M594" i="4"/>
  <c r="M409" i="4"/>
  <c r="M699" i="4"/>
  <c r="M889" i="4"/>
  <c r="M100" i="4"/>
  <c r="M902" i="4"/>
  <c r="M54" i="4"/>
  <c r="M99" i="4"/>
  <c r="M439" i="4"/>
  <c r="M74" i="4"/>
  <c r="M627" i="4"/>
  <c r="I412" i="5"/>
  <c r="K413" i="5"/>
  <c r="M97" i="4"/>
  <c r="M879" i="4"/>
  <c r="J871" i="5"/>
  <c r="J493" i="5"/>
  <c r="J259" i="5"/>
  <c r="M73" i="4"/>
  <c r="M909" i="4"/>
  <c r="M913" i="4"/>
  <c r="I259" i="5"/>
  <c r="K260" i="5"/>
  <c r="B431" i="5"/>
  <c r="C431" i="5" s="1"/>
  <c r="M645" i="4"/>
  <c r="M870" i="4"/>
  <c r="M893" i="4"/>
  <c r="M121" i="4"/>
  <c r="M825" i="4"/>
  <c r="M51" i="4"/>
  <c r="M774" i="4"/>
  <c r="M702" i="4"/>
  <c r="M361" i="4"/>
  <c r="M96" i="4"/>
  <c r="M691" i="4"/>
  <c r="I205" i="5"/>
  <c r="K206" i="5"/>
  <c r="K782" i="5"/>
  <c r="I781" i="5"/>
  <c r="J205" i="5"/>
  <c r="M548" i="4"/>
  <c r="J898" i="5"/>
  <c r="I871" i="5"/>
  <c r="K872" i="5"/>
  <c r="I349" i="5"/>
  <c r="K350" i="5"/>
  <c r="M504" i="4"/>
  <c r="K899" i="5"/>
  <c r="I898" i="5"/>
  <c r="M225" i="4"/>
  <c r="M856" i="4"/>
  <c r="M285" i="4"/>
  <c r="M708" i="4"/>
  <c r="M303" i="4"/>
  <c r="M234" i="4"/>
  <c r="M704" i="4"/>
  <c r="M773" i="4"/>
  <c r="M135" i="4"/>
  <c r="M538" i="4"/>
  <c r="M911" i="4"/>
  <c r="M690" i="4"/>
  <c r="I673" i="5"/>
  <c r="J673" i="5"/>
  <c r="M886" i="4"/>
  <c r="M227" i="4"/>
  <c r="J349" i="5"/>
  <c r="M477" i="4"/>
  <c r="M521" i="4"/>
  <c r="K494" i="5"/>
  <c r="I493" i="5"/>
  <c r="M693" i="4"/>
  <c r="M274" i="4"/>
  <c r="M441" i="4"/>
  <c r="M333" i="4"/>
  <c r="M430" i="4"/>
  <c r="M673" i="4"/>
  <c r="M881" i="4"/>
  <c r="K107" i="5"/>
  <c r="I106" i="5"/>
  <c r="M559" i="4"/>
  <c r="M641" i="4"/>
  <c r="I394" i="5"/>
  <c r="K395" i="5"/>
  <c r="M871" i="4"/>
  <c r="M558" i="4"/>
  <c r="M749" i="4"/>
  <c r="M595" i="4"/>
  <c r="J718" i="5"/>
  <c r="M42" i="4"/>
  <c r="M404" i="4"/>
  <c r="M465" i="4"/>
  <c r="M605" i="4"/>
  <c r="M740" i="4"/>
  <c r="M70" i="4"/>
  <c r="K719" i="5"/>
  <c r="I718" i="5"/>
  <c r="M747" i="4"/>
  <c r="M798" i="4"/>
  <c r="M52" i="4"/>
  <c r="M513" i="4"/>
  <c r="M638" i="4"/>
  <c r="M434" i="4"/>
  <c r="J394" i="5"/>
  <c r="M866" i="4"/>
  <c r="M362" i="4"/>
  <c r="M540" i="4"/>
  <c r="M259" i="4"/>
  <c r="M897" i="4"/>
  <c r="B881" i="5"/>
  <c r="C881" i="5" s="1"/>
  <c r="C880" i="5"/>
  <c r="M181" i="4"/>
  <c r="M442" i="4"/>
  <c r="M744" i="4"/>
  <c r="M640" i="4"/>
  <c r="M676" i="4"/>
  <c r="M857" i="4"/>
  <c r="M468" i="4"/>
  <c r="M733" i="4"/>
  <c r="M700" i="4"/>
  <c r="M512" i="4"/>
  <c r="B269" i="5"/>
  <c r="C269" i="5" s="1"/>
  <c r="C268" i="5"/>
  <c r="M636" i="4"/>
  <c r="M375" i="4"/>
  <c r="M753" i="4"/>
  <c r="M888" i="4"/>
  <c r="M802" i="4"/>
  <c r="M69" i="4"/>
  <c r="M882" i="4"/>
  <c r="M801" i="4"/>
  <c r="M308" i="4"/>
  <c r="M115" i="4"/>
  <c r="M853" i="4"/>
  <c r="M288" i="4"/>
  <c r="M901" i="4"/>
  <c r="M828" i="4"/>
  <c r="M114" i="4"/>
  <c r="M116" i="4"/>
  <c r="M82" i="4"/>
  <c r="M152" i="4"/>
  <c r="M373" i="4"/>
  <c r="M101" i="4"/>
  <c r="M276" i="4"/>
  <c r="M281" i="4"/>
  <c r="M118" i="4"/>
  <c r="M502" i="4"/>
  <c r="J727" i="5"/>
  <c r="M432" i="4"/>
  <c r="M823" i="4"/>
  <c r="M304" i="4"/>
  <c r="M369" i="4"/>
  <c r="M742" i="4"/>
  <c r="M306" i="4"/>
  <c r="M628" i="4"/>
  <c r="M98" i="4"/>
  <c r="M433" i="4"/>
  <c r="M108" i="4"/>
  <c r="I835" i="5"/>
  <c r="K836" i="5"/>
  <c r="I358" i="5"/>
  <c r="K359" i="5"/>
  <c r="I727" i="5"/>
  <c r="K728" i="5"/>
  <c r="M278" i="4"/>
  <c r="M280" i="4"/>
  <c r="I808" i="5"/>
  <c r="K809" i="5"/>
  <c r="M838" i="4"/>
  <c r="M187" i="4"/>
  <c r="M591" i="4"/>
  <c r="M835" i="4"/>
  <c r="M650" i="4"/>
  <c r="M270" i="4"/>
  <c r="M202" i="4"/>
  <c r="M839" i="4"/>
  <c r="M109" i="4"/>
  <c r="M873" i="4"/>
  <c r="M242" i="4"/>
  <c r="M683" i="4"/>
  <c r="M459" i="4"/>
  <c r="M685" i="4"/>
  <c r="M186" i="4"/>
  <c r="M272" i="4"/>
  <c r="M607" i="4"/>
  <c r="M681" i="4"/>
  <c r="M81" i="4"/>
  <c r="M682" i="4"/>
  <c r="M379" i="4"/>
  <c r="M241" i="4"/>
  <c r="M834" i="4"/>
  <c r="M836" i="4"/>
  <c r="M872" i="4"/>
  <c r="M460" i="4"/>
  <c r="M243" i="4"/>
  <c r="J592" i="5"/>
  <c r="M244" i="4"/>
  <c r="M269" i="4"/>
  <c r="M686" i="4"/>
  <c r="C664" i="5"/>
  <c r="B665" i="5"/>
  <c r="C665" i="5" s="1"/>
  <c r="M592" i="4"/>
  <c r="C439" i="5"/>
  <c r="B440" i="5"/>
  <c r="C440" i="5" s="1"/>
  <c r="M457" i="4"/>
  <c r="K593" i="5"/>
  <c r="I592" i="5"/>
  <c r="I187" i="5"/>
  <c r="K188" i="5"/>
  <c r="J187" i="5"/>
  <c r="K61" i="5" l="1"/>
  <c r="L46" i="4"/>
  <c r="K46" i="4"/>
  <c r="K853" i="5"/>
  <c r="K718" i="5"/>
  <c r="K295" i="5"/>
  <c r="K241" i="5"/>
  <c r="K529" i="5"/>
  <c r="K259" i="5"/>
  <c r="K457" i="5"/>
  <c r="K88" i="5"/>
  <c r="K25" i="5"/>
  <c r="K547" i="5"/>
  <c r="K700" i="5"/>
  <c r="K709" i="5"/>
  <c r="K619" i="5"/>
  <c r="K691" i="5"/>
  <c r="K223" i="5"/>
  <c r="K583" i="5"/>
  <c r="K169" i="5"/>
  <c r="K34" i="5"/>
  <c r="K799" i="5"/>
  <c r="K385" i="5"/>
  <c r="K538" i="5"/>
  <c r="K367" i="5"/>
  <c r="K232" i="5"/>
  <c r="K511" i="5"/>
  <c r="K646" i="5"/>
  <c r="K70" i="5"/>
  <c r="K655" i="5"/>
  <c r="K403" i="5"/>
  <c r="J52" i="4"/>
  <c r="K106" i="5"/>
  <c r="K556" i="5"/>
  <c r="K358" i="5"/>
  <c r="K466" i="5"/>
  <c r="K808" i="5"/>
  <c r="K835" i="5"/>
  <c r="K781" i="5"/>
  <c r="K340" i="5"/>
  <c r="K268" i="5"/>
  <c r="K277" i="5"/>
  <c r="K880" i="5"/>
  <c r="K520" i="5"/>
  <c r="K196" i="5"/>
  <c r="K322" i="5"/>
  <c r="K412" i="5"/>
  <c r="K862" i="5"/>
  <c r="K178" i="5"/>
  <c r="K160" i="5"/>
  <c r="K664" i="5"/>
  <c r="K493" i="5"/>
  <c r="K502" i="5"/>
  <c r="K682" i="5"/>
  <c r="K448" i="5"/>
  <c r="K736" i="5"/>
  <c r="K376" i="5"/>
  <c r="K844" i="5"/>
  <c r="K52" i="5"/>
  <c r="K610" i="5"/>
  <c r="K79" i="5"/>
  <c r="K754" i="5"/>
  <c r="K133" i="5"/>
  <c r="K286" i="5"/>
  <c r="K97" i="5"/>
  <c r="K214" i="5"/>
  <c r="K790" i="5"/>
  <c r="K43" i="5"/>
  <c r="K826" i="5"/>
  <c r="K898" i="5"/>
  <c r="K673" i="5"/>
  <c r="K205" i="5"/>
  <c r="K349" i="5"/>
  <c r="K394" i="5"/>
  <c r="K871" i="5"/>
  <c r="K727" i="5"/>
  <c r="K592" i="5"/>
  <c r="K187" i="5"/>
  <c r="M46" i="4" l="1"/>
  <c r="L47" i="4"/>
  <c r="L957" i="4" s="1"/>
  <c r="K47" i="4"/>
  <c r="J53" i="4"/>
  <c r="M47" i="4" l="1"/>
  <c r="K957" i="4"/>
  <c r="M957" i="4" s="1"/>
  <c r="J54" i="4"/>
  <c r="J56" i="4" l="1"/>
  <c r="J5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tc={A5AF394D-83D5-46BE-9503-8550F991968A}</author>
  </authors>
  <commentList>
    <comment ref="Q47" authorId="0" shapeId="0" xr:uid="{A5AF394D-83D5-46BE-9503-8550F991968A}">
      <text>
        <t>[Threaded comment]
Your version of Excel allows you to read this threaded comment; however, any edits to it will get removed if the file is opened in a newer version of Excel. Learn more: https://go.microsoft.com/fwlink/?linkid=870924
Comment:
    This column applies only for PPM COA</t>
      </text>
    </comment>
  </commentList>
</comments>
</file>

<file path=xl/sharedStrings.xml><?xml version="1.0" encoding="utf-8"?>
<sst xmlns="http://schemas.openxmlformats.org/spreadsheetml/2006/main" count="84324" uniqueCount="82725">
  <si>
    <t xml:space="preserve">Month </t>
  </si>
  <si>
    <t>Fiscal Year</t>
  </si>
  <si>
    <t>July</t>
  </si>
  <si>
    <t>01</t>
  </si>
  <si>
    <t>October</t>
  </si>
  <si>
    <t>June</t>
  </si>
  <si>
    <t>December</t>
  </si>
  <si>
    <t>Campus</t>
  </si>
  <si>
    <t>UCR</t>
  </si>
  <si>
    <t>UCLA</t>
  </si>
  <si>
    <t>M-OP</t>
  </si>
  <si>
    <t>UCSF</t>
  </si>
  <si>
    <t>UCSD</t>
  </si>
  <si>
    <t>UCSC</t>
  </si>
  <si>
    <t>UCSB</t>
  </si>
  <si>
    <t>UCOP</t>
  </si>
  <si>
    <t>UCB</t>
  </si>
  <si>
    <t>UCI</t>
  </si>
  <si>
    <t>UCM</t>
  </si>
  <si>
    <t>August</t>
  </si>
  <si>
    <t>September</t>
  </si>
  <si>
    <t>November</t>
  </si>
  <si>
    <t>January</t>
  </si>
  <si>
    <t>February</t>
  </si>
  <si>
    <t>March</t>
  </si>
  <si>
    <t>April</t>
  </si>
  <si>
    <t>May</t>
  </si>
  <si>
    <t>02</t>
  </si>
  <si>
    <t>03</t>
  </si>
  <si>
    <t>04</t>
  </si>
  <si>
    <t>05</t>
  </si>
  <si>
    <t>06</t>
  </si>
  <si>
    <t>07</t>
  </si>
  <si>
    <t>08</t>
  </si>
  <si>
    <t>09</t>
  </si>
  <si>
    <t>Loc (1)</t>
  </si>
  <si>
    <t>Fund (5)</t>
  </si>
  <si>
    <t>Org (5)</t>
  </si>
  <si>
    <t>Program (2)</t>
  </si>
  <si>
    <t>Object (4)</t>
  </si>
  <si>
    <t>Account (6)</t>
  </si>
  <si>
    <t>Cost Center (2)</t>
  </si>
  <si>
    <t>Sub (2)</t>
  </si>
  <si>
    <t>Activity (6)</t>
  </si>
  <si>
    <t>Function (2)</t>
  </si>
  <si>
    <t>Org (6)</t>
  </si>
  <si>
    <t>Sub (1)</t>
  </si>
  <si>
    <t>Account (5)</t>
  </si>
  <si>
    <t>Description</t>
  </si>
  <si>
    <t>College of Engineering</t>
  </si>
  <si>
    <t>AAES</t>
  </si>
  <si>
    <t>College of Ag &amp; Environmental Sciences</t>
  </si>
  <si>
    <t>BIOS</t>
  </si>
  <si>
    <t>College of Biological Sciences</t>
  </si>
  <si>
    <t>DEDU</t>
  </si>
  <si>
    <t>School of Education</t>
  </si>
  <si>
    <t>GENL</t>
  </si>
  <si>
    <t>General Library</t>
  </si>
  <si>
    <t>GSM1</t>
  </si>
  <si>
    <t>Graduate School of Management</t>
  </si>
  <si>
    <t>LLAW</t>
  </si>
  <si>
    <t>Law School Dean's Ofc</t>
  </si>
  <si>
    <t>MEDI</t>
  </si>
  <si>
    <t>School of Medicine</t>
  </si>
  <si>
    <t>UNEX</t>
  </si>
  <si>
    <t>UC Davis Extension</t>
  </si>
  <si>
    <t>VETM</t>
  </si>
  <si>
    <t>School of Veterinary Medicine</t>
  </si>
  <si>
    <t>GRAD</t>
  </si>
  <si>
    <t>Graduate Studies</t>
  </si>
  <si>
    <t>ITEC</t>
  </si>
  <si>
    <t>Information &amp; Educational Technology</t>
  </si>
  <si>
    <t>OEVC</t>
  </si>
  <si>
    <t>Provost / Executive Vice Chancellor</t>
  </si>
  <si>
    <t>RESH</t>
  </si>
  <si>
    <t>Vice Chancellor - Research</t>
  </si>
  <si>
    <t>UREL</t>
  </si>
  <si>
    <t>Vice Chancellor - University Relations</t>
  </si>
  <si>
    <t>VCSA</t>
  </si>
  <si>
    <t>Vice Chancellor - Student Affairs</t>
  </si>
  <si>
    <t>Today's Date</t>
  </si>
  <si>
    <t>Other UC Campus Contact Person</t>
  </si>
  <si>
    <t>Other UC Campus Contact Email Address</t>
  </si>
  <si>
    <t>L &amp;S - Humanities, Arts &amp; Cultural Studies</t>
  </si>
  <si>
    <t>HACS</t>
  </si>
  <si>
    <t>L &amp; S - Mathematical  &amp; Physical Science</t>
  </si>
  <si>
    <t>MPSC</t>
  </si>
  <si>
    <t>L &amp; S - Social Sciences</t>
  </si>
  <si>
    <t>SSCI</t>
  </si>
  <si>
    <t>DANR</t>
  </si>
  <si>
    <t>Division of Agriculture &amp; Natural Resources</t>
  </si>
  <si>
    <t>- -</t>
  </si>
  <si>
    <t>Other UC Campus Contact Phone Number</t>
  </si>
  <si>
    <t>ORDER and / or CHARGE</t>
  </si>
  <si>
    <t>Notes</t>
  </si>
  <si>
    <t>UCB (29)</t>
  </si>
  <si>
    <t xml:space="preserve">Account (5) </t>
  </si>
  <si>
    <t xml:space="preserve">Project (6) </t>
  </si>
  <si>
    <t xml:space="preserve">Flexfield (5) </t>
  </si>
  <si>
    <t xml:space="preserve">Numeric </t>
  </si>
  <si>
    <t xml:space="preserve">Alphanumeric </t>
  </si>
  <si>
    <t>M</t>
  </si>
  <si>
    <t>O</t>
  </si>
  <si>
    <t>UCLA (32)</t>
  </si>
  <si>
    <t xml:space="preserve">O </t>
  </si>
  <si>
    <t>UCM (32)</t>
  </si>
  <si>
    <t>M-OP (32)</t>
  </si>
  <si>
    <t>M = MANDATORY / REQUIRED</t>
  </si>
  <si>
    <t>O = OPTIONAL</t>
  </si>
  <si>
    <t>BERKELEY</t>
  </si>
  <si>
    <t>SAN FRAN</t>
  </si>
  <si>
    <t>LOSANGELES</t>
  </si>
  <si>
    <t>RIVERSIDE</t>
  </si>
  <si>
    <t>SAN DIEGO</t>
  </si>
  <si>
    <t>SANTA CRUZ</t>
  </si>
  <si>
    <t>SANTABARBA</t>
  </si>
  <si>
    <t>IRVINE</t>
  </si>
  <si>
    <t>MERCED</t>
  </si>
  <si>
    <t>Campus_Lst</t>
  </si>
  <si>
    <t>FiscalMonth_Lst</t>
  </si>
  <si>
    <t>UNIVERSITY OF CALIFORNIA - LOS ANGELES</t>
  </si>
  <si>
    <t>DOC DATE</t>
  </si>
  <si>
    <r>
      <t xml:space="preserve">TYPE                 </t>
    </r>
    <r>
      <rPr>
        <b/>
        <sz val="26"/>
        <rFont val="Arial"/>
        <family val="2"/>
      </rPr>
      <t xml:space="preserve"> 53</t>
    </r>
  </si>
  <si>
    <t>TRANS NO.</t>
  </si>
  <si>
    <t>FINANCIAL JOURNAL</t>
  </si>
  <si>
    <r>
      <t>PAGE</t>
    </r>
    <r>
      <rPr>
        <u/>
        <sz val="11"/>
        <rFont val="Arial"/>
        <family val="2"/>
      </rPr>
      <t xml:space="preserve">           </t>
    </r>
    <r>
      <rPr>
        <u/>
        <sz val="14"/>
        <rFont val="Arial"/>
        <family val="2"/>
      </rPr>
      <t>1</t>
    </r>
    <r>
      <rPr>
        <u/>
        <sz val="11"/>
        <rFont val="Arial"/>
        <family val="2"/>
      </rPr>
      <t xml:space="preserve">                </t>
    </r>
    <r>
      <rPr>
        <sz val="11"/>
        <rFont val="Arial"/>
        <family val="2"/>
      </rPr>
      <t>OF</t>
    </r>
    <r>
      <rPr>
        <u/>
        <sz val="11"/>
        <rFont val="Arial"/>
        <family val="2"/>
      </rPr>
      <t xml:space="preserve">               1     </t>
    </r>
  </si>
  <si>
    <t>ENTRY</t>
  </si>
  <si>
    <t>(8)</t>
  </si>
  <si>
    <t>(6)</t>
  </si>
  <si>
    <t>L</t>
  </si>
  <si>
    <t>ACCOUNT</t>
  </si>
  <si>
    <t>CC</t>
  </si>
  <si>
    <t>FUND</t>
  </si>
  <si>
    <t>PROJECT</t>
  </si>
  <si>
    <t>FIN.</t>
  </si>
  <si>
    <t>CLASS</t>
  </si>
  <si>
    <t>SOURCE</t>
  </si>
  <si>
    <t>DESCRIPTION</t>
  </si>
  <si>
    <t>REFERENCE</t>
  </si>
  <si>
    <t>C</t>
  </si>
  <si>
    <t>SUB</t>
  </si>
  <si>
    <t>OBJECT</t>
  </si>
  <si>
    <t>NUMBER</t>
  </si>
  <si>
    <t>DEBIT</t>
  </si>
  <si>
    <t>CREDIT</t>
  </si>
  <si>
    <t>(1)</t>
  </si>
  <si>
    <t>(2)</t>
  </si>
  <si>
    <t>(5)</t>
  </si>
  <si>
    <t>(4)</t>
  </si>
  <si>
    <t>(20)</t>
  </si>
  <si>
    <t>(14)</t>
  </si>
  <si>
    <t>CODE</t>
  </si>
  <si>
    <t>TOTALS</t>
  </si>
  <si>
    <t>DESCRIPTION:</t>
  </si>
  <si>
    <t>M-OP Recharges</t>
  </si>
  <si>
    <t>PREPARED BY</t>
  </si>
  <si>
    <t>DATE</t>
  </si>
  <si>
    <t>Alyse C. DeFazio   (530) 752-1445</t>
  </si>
  <si>
    <t>APPROVED BY</t>
  </si>
  <si>
    <t>Susan M. Moore (530) 757-8518</t>
  </si>
  <si>
    <t>A0206-4L (7/91)</t>
  </si>
  <si>
    <t>HSYS</t>
  </si>
  <si>
    <t>Health System</t>
  </si>
  <si>
    <t>Reference (Up to 10)</t>
  </si>
  <si>
    <t>Source (Up to 6)</t>
  </si>
  <si>
    <t>Project (Up to 6)</t>
  </si>
  <si>
    <t>Activity (Up to 6)</t>
  </si>
  <si>
    <t>UCSD (32)</t>
  </si>
  <si>
    <t>UCSC (32)</t>
  </si>
  <si>
    <t>The EIAOnline E-Journal process allows you to create journal transactions in Excel and automatically load them into EIAOnline.  Please enter information only in the light blue shaded areas.  You may insert or delete rows in between row 6 and 19.</t>
  </si>
  <si>
    <t>Explanation</t>
  </si>
  <si>
    <t>Entry Type</t>
  </si>
  <si>
    <t>Account</t>
  </si>
  <si>
    <t>Fund</t>
  </si>
  <si>
    <t>Sub</t>
  </si>
  <si>
    <t>Transaction Code</t>
  </si>
  <si>
    <t xml:space="preserve">Transaction Date </t>
  </si>
  <si>
    <t>Refer</t>
  </si>
  <si>
    <t>Debit</t>
  </si>
  <si>
    <t>Credit</t>
  </si>
  <si>
    <t>Code</t>
  </si>
  <si>
    <t>56</t>
  </si>
  <si>
    <t>*</t>
  </si>
  <si>
    <t>.</t>
  </si>
  <si>
    <t>ATHL</t>
  </si>
  <si>
    <t>UC Davis Athletics</t>
  </si>
  <si>
    <t>Fund (4)</t>
  </si>
  <si>
    <t>Dept ID (6)</t>
  </si>
  <si>
    <t>Project (7)</t>
  </si>
  <si>
    <t>Activity Period (2)</t>
  </si>
  <si>
    <t>Business Unit (5)</t>
  </si>
  <si>
    <t>Alphanumeic</t>
  </si>
  <si>
    <t>Project (6 - AN)</t>
  </si>
  <si>
    <t>Flexfield (5 - AN)</t>
  </si>
  <si>
    <t>Project (Up to 6 - AN)</t>
  </si>
  <si>
    <t>Source (Up to 6 - AN)</t>
  </si>
  <si>
    <t>Activity (6 - AN)</t>
  </si>
  <si>
    <t>Activity (Up to 6 - AN)</t>
  </si>
  <si>
    <t>Reference (Up to 10 - AN)</t>
  </si>
  <si>
    <t>UCSF (38)</t>
  </si>
  <si>
    <t>Account (5 - N)</t>
  </si>
  <si>
    <t>Fund (5 - N)</t>
  </si>
  <si>
    <t>Org (5 - N)</t>
  </si>
  <si>
    <t>Program (2 - N)</t>
  </si>
  <si>
    <t>Fund (4 - N)</t>
  </si>
  <si>
    <t>Dept ID (6 - N)</t>
  </si>
  <si>
    <t>Activity Period (2 - N)</t>
  </si>
  <si>
    <t>Function (2 - N)</t>
  </si>
  <si>
    <t>Account (6 - N)</t>
  </si>
  <si>
    <t>Sub (2 - N)</t>
  </si>
  <si>
    <t>Object (4 - N)</t>
  </si>
  <si>
    <t>Org (6 - N)</t>
  </si>
  <si>
    <t>Sub (1 - N)</t>
  </si>
  <si>
    <t>Business Unit (5 - AN)</t>
  </si>
  <si>
    <t>Alphanumeric</t>
  </si>
  <si>
    <t>Account (6 - AN or N)</t>
  </si>
  <si>
    <t>Alphanumeric or Numeric</t>
  </si>
  <si>
    <t>Project (7 - AN or N)</t>
  </si>
  <si>
    <t>VFRM</t>
  </si>
  <si>
    <t>Vice Chancellor - Finance &amp; Resource Management</t>
  </si>
  <si>
    <t>VPFS</t>
  </si>
  <si>
    <t>Vice Chancellor - Campus Planning, Facilities &amp; Safety</t>
  </si>
  <si>
    <t>Account (7)</t>
  </si>
  <si>
    <t>UCI (41)</t>
  </si>
  <si>
    <t>Object (4 - AN or N)</t>
  </si>
  <si>
    <t>CHAN</t>
  </si>
  <si>
    <t>Flexfield (up to 6)</t>
  </si>
  <si>
    <t>Doc Ref (up to 6)</t>
  </si>
  <si>
    <t>Flexfield (Up to 6 - AN)</t>
  </si>
  <si>
    <t>Doc Ref (Up to 6 - AN)</t>
  </si>
  <si>
    <t>Account (7 - AN or N)</t>
  </si>
  <si>
    <t>• Number indicates number of characters</t>
  </si>
  <si>
    <t>• All red fields are required</t>
  </si>
  <si>
    <t>• AN - must have at least one letter</t>
  </si>
  <si>
    <t>Start here =&gt;</t>
  </si>
  <si>
    <t>Loc (M)</t>
  </si>
  <si>
    <t>Cost Center (2 - AN)</t>
  </si>
  <si>
    <t>Office of the Chancellor</t>
  </si>
  <si>
    <t>Notes for other campus</t>
  </si>
  <si>
    <t>Reference (Up to 6 - AN)</t>
  </si>
  <si>
    <t>Reference (Up to 6)</t>
  </si>
  <si>
    <t>Number indicates number of characters</t>
  </si>
  <si>
    <r>
      <t xml:space="preserve">• </t>
    </r>
    <r>
      <rPr>
        <b/>
        <sz val="11"/>
        <rFont val="Calibri"/>
        <family val="2"/>
      </rPr>
      <t>N - all numbers.</t>
    </r>
  </si>
  <si>
    <t>&amp;</t>
  </si>
  <si>
    <t>scroll right</t>
  </si>
  <si>
    <t>M**</t>
  </si>
  <si>
    <t>Other UC Campus Info for IOC Form</t>
  </si>
  <si>
    <t>An IOC will not be processed unless all mandatory fields are provided</t>
  </si>
  <si>
    <t>Accounting String Requirements for all UC Campuses</t>
  </si>
  <si>
    <t>00</t>
  </si>
  <si>
    <t>40</t>
  </si>
  <si>
    <t>Intercampus Order/Charge (IOC) Instructions</t>
  </si>
  <si>
    <t>Select a campus from the drop down list to recharge, request reimbursement, or refund. M-OP stands for UCOP.</t>
  </si>
  <si>
    <t>Enter your contact information</t>
  </si>
  <si>
    <t>This form can be used to:</t>
  </si>
  <si>
    <t>This form is not to:</t>
  </si>
  <si>
    <t xml:space="preserve">PLEASE READ THE FOLLOWING INSTRUCTIONS CAREFULLY BEFORE FILLING OUT THE FORM. ACCOUNTING &amp; FINANCIAL REPORTING WILL NOT PROCESS AN IOC IF ANY REQUIRED INFORMATION IS MISSING. </t>
  </si>
  <si>
    <t>This resource is available when requesting accounting information:</t>
  </si>
  <si>
    <t>https://financeandbusiness.ucdavis.edu/finance/accounting-financial-reporting/intercampus/acct-strings</t>
  </si>
  <si>
    <t>IOC Flowchart</t>
  </si>
  <si>
    <t>﻿</t>
  </si>
  <si>
    <t>Entity (5 - N)</t>
  </si>
  <si>
    <t>Financial Unit (7 - N)</t>
  </si>
  <si>
    <t>Fund (5 - AN)</t>
  </si>
  <si>
    <t>Function (3 - N)</t>
  </si>
  <si>
    <r>
      <t xml:space="preserve">• Refunds and reimbursements/recharges </t>
    </r>
    <r>
      <rPr>
        <b/>
        <u/>
        <sz val="11"/>
        <color rgb="FFFF0000"/>
        <rFont val="Calibri"/>
        <family val="2"/>
        <scheme val="minor"/>
      </rPr>
      <t>cannot</t>
    </r>
    <r>
      <rPr>
        <sz val="11"/>
        <rFont val="Calibri"/>
        <family val="2"/>
        <scheme val="minor"/>
      </rPr>
      <t xml:space="preserve"> be in the same section</t>
    </r>
  </si>
  <si>
    <r>
      <t xml:space="preserve">• Each document number can have eight lines, which represent one IOC. </t>
    </r>
    <r>
      <rPr>
        <b/>
        <sz val="11"/>
        <color rgb="FFFF0000"/>
        <rFont val="Calibri"/>
        <family val="2"/>
        <scheme val="minor"/>
      </rPr>
      <t>Monthly deadline is the 20th.</t>
    </r>
  </si>
  <si>
    <t>Original Journal Doc # For Refunds &amp; Reimbursements</t>
  </si>
  <si>
    <r>
      <t xml:space="preserve">Next Column is </t>
    </r>
    <r>
      <rPr>
        <b/>
        <u/>
        <sz val="10"/>
        <color rgb="FFFF0000"/>
        <rFont val="Arial"/>
        <family val="2"/>
      </rPr>
      <t>Required</t>
    </r>
    <r>
      <rPr>
        <b/>
        <u/>
        <sz val="10"/>
        <rFont val="Arial"/>
        <family val="2"/>
      </rPr>
      <t xml:space="preserve"> for Refunds &amp; Reimbursements</t>
    </r>
  </si>
  <si>
    <t>Entity (5)</t>
  </si>
  <si>
    <t>Financial Unit (7)</t>
  </si>
  <si>
    <t>Function (3)</t>
  </si>
  <si>
    <t>Program (3)</t>
  </si>
  <si>
    <t>Location (6)</t>
  </si>
  <si>
    <t>O*</t>
  </si>
  <si>
    <t>Entity (4 - N)</t>
  </si>
  <si>
    <t>Financial Unit (7 - AN)</t>
  </si>
  <si>
    <t>Phys Location - (3 - N)</t>
  </si>
  <si>
    <t>InterEntity (5)</t>
  </si>
  <si>
    <t>Future 1 (6)</t>
  </si>
  <si>
    <t>Future 2 (6)</t>
  </si>
  <si>
    <t>Aplhanumeric</t>
  </si>
  <si>
    <t>Numeric</t>
  </si>
  <si>
    <t>Entity (4)</t>
  </si>
  <si>
    <t>Project (10)</t>
  </si>
  <si>
    <t>Physical Location (3)</t>
  </si>
  <si>
    <t>Sub-Activity (6)</t>
  </si>
  <si>
    <t>InterEntity (4)</t>
  </si>
  <si>
    <t>FY 23-24 INTERCAMPUS</t>
  </si>
  <si>
    <t>Functn (2)</t>
  </si>
  <si>
    <t>Flex 1 (10)</t>
  </si>
  <si>
    <t>Flex 2 (8)</t>
  </si>
  <si>
    <t>Entity (4 - AN)</t>
  </si>
  <si>
    <t>Account (6 - AN)</t>
  </si>
  <si>
    <t>Program (3 - AN)</t>
  </si>
  <si>
    <t>Project (10 -AN)</t>
  </si>
  <si>
    <t>Flex 1 (10 - AN)</t>
  </si>
  <si>
    <t>Flex 2 (8 - AN)</t>
  </si>
  <si>
    <t>Cost Center (up to 4)</t>
  </si>
  <si>
    <t>Cost Type (up to 5)</t>
  </si>
  <si>
    <t>Project Code (up to 6)</t>
  </si>
  <si>
    <t>Cost Center (up to 4 - AN)</t>
  </si>
  <si>
    <t>Cost Type (up to 5 - AN)</t>
  </si>
  <si>
    <t>Project Code (up to 6 - AN)</t>
  </si>
  <si>
    <t>UCR (55)</t>
  </si>
  <si>
    <t>UCSB (38)</t>
  </si>
  <si>
    <t>Department (7)</t>
  </si>
  <si>
    <t>Purpose (2)</t>
  </si>
  <si>
    <t>Inter Entity (4)</t>
  </si>
  <si>
    <t>UCD (60)</t>
  </si>
  <si>
    <t>Entity</t>
  </si>
  <si>
    <t>Department</t>
  </si>
  <si>
    <t>Purpose</t>
  </si>
  <si>
    <t>Program</t>
  </si>
  <si>
    <t>Project</t>
  </si>
  <si>
    <t>Activity</t>
  </si>
  <si>
    <t>Inter Entity</t>
  </si>
  <si>
    <t>Future 1</t>
  </si>
  <si>
    <t>Future 2</t>
  </si>
  <si>
    <t>UC Davis Campus</t>
  </si>
  <si>
    <t>UCD Schools of Health</t>
  </si>
  <si>
    <t>Aggie Square</t>
  </si>
  <si>
    <t>CHF West Village</t>
  </si>
  <si>
    <t>CHF Orchard Park</t>
  </si>
  <si>
    <t>UCD Medical Center</t>
  </si>
  <si>
    <t>UCD Medical Center Non Reportable</t>
  </si>
  <si>
    <t>UC ANR at UCD</t>
  </si>
  <si>
    <t>UCD UCOP</t>
  </si>
  <si>
    <t>UC Davis Foundation</t>
  </si>
  <si>
    <t>Entered Credit</t>
  </si>
  <si>
    <t>Entered Debit</t>
  </si>
  <si>
    <t>Line Description</t>
  </si>
  <si>
    <t>Fill out yellow highlighted sections only</t>
  </si>
  <si>
    <t>000</t>
  </si>
  <si>
    <t>0000000000</t>
  </si>
  <si>
    <t>000000</t>
  </si>
  <si>
    <t>0000</t>
  </si>
  <si>
    <t>Program (3 - N)</t>
  </si>
  <si>
    <t>• If you need to copy and paste, only copy and paste special: values or text</t>
  </si>
  <si>
    <t xml:space="preserve">Contact person is the person who provided the account string </t>
  </si>
  <si>
    <t>and is from the campus selected</t>
  </si>
  <si>
    <t>Your form will not be processed</t>
  </si>
  <si>
    <t>if required fields are missing/invalid</t>
  </si>
  <si>
    <t xml:space="preserve">If other campus needs help, please have them </t>
  </si>
  <si>
    <t>Other UC Campus Account String</t>
  </si>
  <si>
    <t>Location (6 - AN)</t>
  </si>
  <si>
    <t>ANR (60)</t>
  </si>
  <si>
    <t>Function (2 - AN)</t>
  </si>
  <si>
    <t>Project (7 - N)</t>
  </si>
  <si>
    <t>Project (10 - AN)</t>
  </si>
  <si>
    <t>Project (7 - AN)</t>
  </si>
  <si>
    <t>Activity (6 -AN)</t>
  </si>
  <si>
    <t>Loc (2)</t>
  </si>
  <si>
    <t>Loc (4)</t>
  </si>
  <si>
    <t>Loc (5)</t>
  </si>
  <si>
    <t>Loc (6)</t>
  </si>
  <si>
    <t>Loc (7)</t>
  </si>
  <si>
    <t>Loc (8)</t>
  </si>
  <si>
    <t>Loc (9)</t>
  </si>
  <si>
    <t>Loc (0)</t>
  </si>
  <si>
    <t>Task</t>
  </si>
  <si>
    <t>UCD</t>
  </si>
  <si>
    <t>Fund Number</t>
  </si>
  <si>
    <t>1000A Unrestricted A</t>
  </si>
  <si>
    <t>1000B Unrestricted B</t>
  </si>
  <si>
    <t>1000C Unrestricted Gifts</t>
  </si>
  <si>
    <t>A000D Unrestricted Expendable Gifts Foundation</t>
  </si>
  <si>
    <t>A0001 PRN Foundation Operations 011011</t>
  </si>
  <si>
    <t>A0002 PRN Chancellor Unrestricted Fund 322803 49503</t>
  </si>
  <si>
    <t>A0003 PRN UCDF Matching Fund for Student Support 322818</t>
  </si>
  <si>
    <t>A0004 PRN Suspense Intent Unclear 901001</t>
  </si>
  <si>
    <t>A0005 PRN UCDF Endowment Clearing Fund 199999</t>
  </si>
  <si>
    <t>A0006 PRN GEP Administration Fee 011112</t>
  </si>
  <si>
    <t>L000D Unrestricted Expendable Gifts Income Foundation</t>
  </si>
  <si>
    <t>L0001 IN Foundation Operations 011011</t>
  </si>
  <si>
    <t>L0002 IN Chancellor Unrestricted Fund 322803 49503</t>
  </si>
  <si>
    <t>L0003 IN UCDF Matching Fund for Student Support 322818</t>
  </si>
  <si>
    <t>L0004 IN Suspense Intent Unclear 901001</t>
  </si>
  <si>
    <t>L0005 IN GEP Administration Fee 011112</t>
  </si>
  <si>
    <t>L0006 IN UCDF Endowment Clearing Fund 199999</t>
  </si>
  <si>
    <t>M000D Unrestricted Regents Gifts</t>
  </si>
  <si>
    <t>M0001 Annual Giving Program Allocations 39800</t>
  </si>
  <si>
    <t>1010C Unrestricted Endowment Income</t>
  </si>
  <si>
    <t>B000D Unrestricted Endowment Income Foundation</t>
  </si>
  <si>
    <t>B0001 IN Foundation Investments for Operations 011013</t>
  </si>
  <si>
    <t>B0002 IN Development Fund Board Designated 011423</t>
  </si>
  <si>
    <t>1011D Unrestricted Endowment Income Regents</t>
  </si>
  <si>
    <t>13017 Faith Fitzgeral Teaching Fund FFE</t>
  </si>
  <si>
    <t>13027 Deleuze Family Fund Non Toxic Cure</t>
  </si>
  <si>
    <t>13040 Dermatology Faculty Support Fund</t>
  </si>
  <si>
    <t>13042 Devere White Prfshp Urologic Oncology</t>
  </si>
  <si>
    <t>13052 Roger Tatarian Prfsrshp In Cardio</t>
  </si>
  <si>
    <t>13055 Mind Research Support Fund</t>
  </si>
  <si>
    <t>13090 Emergency Medicine Education Fund</t>
  </si>
  <si>
    <t>13091 Pulmonary Vascular Matching Fund</t>
  </si>
  <si>
    <t>13121 Health Informatics Fund</t>
  </si>
  <si>
    <t>13131 Hematology Oncology Ed Rsch Fund</t>
  </si>
  <si>
    <t>13201 Gibbe Parsons Fmly End Prfshp</t>
  </si>
  <si>
    <t>13210 Theatre and Dance Dept Enhancement Endow</t>
  </si>
  <si>
    <t>13298 Cancer Care Network Fund</t>
  </si>
  <si>
    <t>13364 Ophthalmology Program Support Fund</t>
  </si>
  <si>
    <t>13384 Internal Medicine Dept Chair Support</t>
  </si>
  <si>
    <t>13385 Internal Medicine Enhancement Support</t>
  </si>
  <si>
    <t>13386 Internal Medicine Mission Support Fund</t>
  </si>
  <si>
    <t>13406 Public Health Sciences Faculty Enhanceme</t>
  </si>
  <si>
    <t>13414 Cbs TheoretICAl and Computational Biology</t>
  </si>
  <si>
    <t>13434 Vision Sci and Adv Retinal Imaging Lab Sup</t>
  </si>
  <si>
    <t>13454 Pathology Strategic Fund</t>
  </si>
  <si>
    <t>13542 Volunteer Services Nursing Shlp Fund</t>
  </si>
  <si>
    <t>13546 Emergency Medicine Clinical Support Fund</t>
  </si>
  <si>
    <t>13557 Felix D Battistella Lectureship FFE</t>
  </si>
  <si>
    <t>13588 C and J Reynoso Schp For Legal Access</t>
  </si>
  <si>
    <t>13594 DeanS Professorship In Biostatistics</t>
  </si>
  <si>
    <t>13603 H D Kubo Lectureship Support Fund</t>
  </si>
  <si>
    <t>13604 GSM Program and Operations Fund</t>
  </si>
  <si>
    <t>13606 Emma Lin Support Fund</t>
  </si>
  <si>
    <t>13618 Joe Sullivan Support Fund</t>
  </si>
  <si>
    <t>13638 Jan and Beta Popper Support Fund</t>
  </si>
  <si>
    <t>13640 Coulson Grad Student For Atmospheric Sci</t>
  </si>
  <si>
    <t>13641 Radiation Oncology Chief Physicist Suppt</t>
  </si>
  <si>
    <t>13656 Deans Scholarship Fund Ii</t>
  </si>
  <si>
    <t>13673 Developmental Therapeutics In Gu Cancer</t>
  </si>
  <si>
    <t>13709 Deans Med Microbio and Immun Support</t>
  </si>
  <si>
    <t>13729 Molecular Imaging Admin Chair Radiology</t>
  </si>
  <si>
    <t>13731 Youmans Chair In Neurological Surgery</t>
  </si>
  <si>
    <t>13762 BakerTeret Chair In Violence Prevention</t>
  </si>
  <si>
    <t>13763 Helen Marian Bart Professor Support Fd</t>
  </si>
  <si>
    <t>13767 Oates Family Support Fund</t>
  </si>
  <si>
    <t>13771 Neurosciences Research Fund</t>
  </si>
  <si>
    <t>13772 Faculty Support Fund I</t>
  </si>
  <si>
    <t>13773 Faculty Support Fund II</t>
  </si>
  <si>
    <t>13774 Faculty Support Fund III</t>
  </si>
  <si>
    <t>13834 Thormund and Hannah Miller Scholarship</t>
  </si>
  <si>
    <t>13837 Valentine Scholarship Support Fund</t>
  </si>
  <si>
    <t>13850 Faculty Salary Support Fund II</t>
  </si>
  <si>
    <t>13851 Faculty Salary Support Fund III</t>
  </si>
  <si>
    <t>13857 Harmon End Chair Cancer Clinical Rsch</t>
  </si>
  <si>
    <t>13859 Faculty Salary Support Fund I</t>
  </si>
  <si>
    <t>13886 VGL Program and Operations Fund</t>
  </si>
  <si>
    <t>16019 Earl and Lois Wolfman Professorship</t>
  </si>
  <si>
    <t>16022 Faculty Support Fund 201314</t>
  </si>
  <si>
    <t>16023 Hildy Jackman Support Fund</t>
  </si>
  <si>
    <t>16028 Simon Chan Memorial Fund</t>
  </si>
  <si>
    <t>16048 Radiology Education Fund</t>
  </si>
  <si>
    <t>16106 Faculty Support Fund I Fy 14 15</t>
  </si>
  <si>
    <t>16107 Faculty Support Fund Ii Fy 14 15</t>
  </si>
  <si>
    <t>16108 Faculty Support Fund Iii Fy 14 15</t>
  </si>
  <si>
    <t>16109 Faculty Support Fund Iv Fy 14 15</t>
  </si>
  <si>
    <t>16120 Molecular Medicine Fund</t>
  </si>
  <si>
    <t>16143 Lum and Dere Prfsrshp Cardiovascular Med</t>
  </si>
  <si>
    <t>16162 Century Bond FFE</t>
  </si>
  <si>
    <t>16167 Fruit and Vegetable Faculty Fellowship</t>
  </si>
  <si>
    <t>16245 Radiology Translational Imaging Research</t>
  </si>
  <si>
    <t>16319 Depner Awd Chronic Kidney Disease Rsch</t>
  </si>
  <si>
    <t>16320 Gastroenterology Division Chief Support</t>
  </si>
  <si>
    <t>16337 SurgICAl Oncology Lectureship</t>
  </si>
  <si>
    <t>16338 Agroecology Professorship Support</t>
  </si>
  <si>
    <t>16339 Developmental Therapeutics In Cancer</t>
  </si>
  <si>
    <t>16340 Strawberry Research Fund</t>
  </si>
  <si>
    <t>16392 Gastro Faculty Support Fund</t>
  </si>
  <si>
    <t>16399 Thomas W North Grad Stdt Mem Flshp</t>
  </si>
  <si>
    <t>16431 Division Of Endocrinology</t>
  </si>
  <si>
    <t>16457 Anthropology Collections Facility Fund</t>
  </si>
  <si>
    <t>16494 Inflammatory Bowel Disease Research Fund</t>
  </si>
  <si>
    <t>16495 Div Of Pulmonary Critical Care and Sleep</t>
  </si>
  <si>
    <t>16502 Holliday Equine and Comp Neuro Pres Chr Mt</t>
  </si>
  <si>
    <t>16503 Pmcf UCD Daryabari Presidential Chr Mtch</t>
  </si>
  <si>
    <t>16551 Pmcf UCD Mohini Jain Pres Chair Match</t>
  </si>
  <si>
    <t>16557 Pmcf UCD ChancellorS Pres Chair Match</t>
  </si>
  <si>
    <t>16558 Pmcf UCD Sue Jane Leung Pres Chair Match</t>
  </si>
  <si>
    <t>16559 Pmcf UCD Hurlston Pres Chair Match</t>
  </si>
  <si>
    <t>16564 Pmcf UCD C Bryan Cameron Pres Chr Match</t>
  </si>
  <si>
    <t>16788 Neurology Education Fund</t>
  </si>
  <si>
    <t>16790 Dr Kevin Coulter Pediatric Endowment</t>
  </si>
  <si>
    <t>16791 Brodie Resident Educational Excel Sppt</t>
  </si>
  <si>
    <t>16792 Div Chief Rheumatology Allergy Immuno</t>
  </si>
  <si>
    <t>16795 Orthopaedic Surgery Rsch and Ed Fund</t>
  </si>
  <si>
    <t>16851 UC Davis Campus Enhancement Fund</t>
  </si>
  <si>
    <t>16884 UC Davis Infrastructure Investment Fund</t>
  </si>
  <si>
    <t>16894 Dept Of Obgyn Support and Education Fund</t>
  </si>
  <si>
    <t>16923 UCD Ctr For Valley Fever Supporting Fund</t>
  </si>
  <si>
    <t>16942 Foundation Plant Services Endowment</t>
  </si>
  <si>
    <t>16951 Pediatric Vice Chair Academic Affairs</t>
  </si>
  <si>
    <t>16952 Pediatric Vice Chair Clinical Research</t>
  </si>
  <si>
    <t>16990 Urologic Surgery Research and Education Fd</t>
  </si>
  <si>
    <t>34276 Barrett Edward L Lectureship Fd</t>
  </si>
  <si>
    <t>34708 SOM FW Blaisdell Resident Education</t>
  </si>
  <si>
    <t>35121 ConsultLiaison Stoudemire Professorship</t>
  </si>
  <si>
    <t>35196 Davis Summer Sessions Endowment Fd</t>
  </si>
  <si>
    <t>35233 SOM DO DeanS Diversity Mission Fund</t>
  </si>
  <si>
    <t>35236 Med DeanS Faculty Career Develp Supprt</t>
  </si>
  <si>
    <t>35426 Lawrence J Ellison Chair In Molecul</t>
  </si>
  <si>
    <t>36089 DeanS Prfrship For Clinical Teach</t>
  </si>
  <si>
    <t>36129 Emergency Medicine Research Fund</t>
  </si>
  <si>
    <t>36204 Med Imid Infectious Diseases Fund</t>
  </si>
  <si>
    <t>36778 Linn David Chair In Orthopaedics</t>
  </si>
  <si>
    <t>37252 Mind Fragile X Endowed Chair</t>
  </si>
  <si>
    <t>37253 Mind High Func Autism and Aspergers Synd</t>
  </si>
  <si>
    <t>37261 SOM Chason Chair Translational Rsch</t>
  </si>
  <si>
    <t>37265 Med Dermatology Novy Lectureship</t>
  </si>
  <si>
    <t>37447 Mpat Pathology Fund</t>
  </si>
  <si>
    <t>37465 Physiology and Membrane Biology Faculty Fd</t>
  </si>
  <si>
    <t>37468 Med MphaPharm Tox Faculty Support Fund</t>
  </si>
  <si>
    <t>37488 Med Psych Endowed Professorship</t>
  </si>
  <si>
    <t>37508 SOM Reinsch Lectureship</t>
  </si>
  <si>
    <t>37649 Pomology Research Endowment Fd</t>
  </si>
  <si>
    <t>37899 Edward B Roessler Endowed Chair</t>
  </si>
  <si>
    <t>37943 Med Radiology Fund Endowment</t>
  </si>
  <si>
    <t>38183 Schizophrenia Professorship</t>
  </si>
  <si>
    <t>38366 Somdo DeanS Chair In Teaching Excel</t>
  </si>
  <si>
    <t>38453 Med PsychTupin End Chair Match</t>
  </si>
  <si>
    <t>38557 UCDMC Health System End Res Fd</t>
  </si>
  <si>
    <t>38558 Uc Davis ChancellorS Endowment</t>
  </si>
  <si>
    <t>38563 Msdo Jumpstart Endowed Fund</t>
  </si>
  <si>
    <t>38666 UCD Ag Machinery Collection Endowment</t>
  </si>
  <si>
    <t>38667 Vogt Phillip J Md Memorial Lectureship</t>
  </si>
  <si>
    <t>38916 Imad UCDF Valente Matching Prof Meyers</t>
  </si>
  <si>
    <t>38950 Som Deans Prof In Bioethics</t>
  </si>
  <si>
    <t>38959 Med Psych Kim Endowment 38959</t>
  </si>
  <si>
    <t>39423 Presidents Chair Endowment Fund</t>
  </si>
  <si>
    <t>93001 PmcfUCD Kelly Prs Chr Vitreoretinal Mtc</t>
  </si>
  <si>
    <t>93003 Pediatrics Wellness and Resilience Endmt</t>
  </si>
  <si>
    <t>93011 Division Of Neonatology Endowed Chair</t>
  </si>
  <si>
    <t>93102 PmcfUCD A Gabor Md Pres Chair Match</t>
  </si>
  <si>
    <t>93114 D Kilmer Md Memorial Lecture Series Sp</t>
  </si>
  <si>
    <t>93115 Western Health Advantage Prfsrshp Sppt</t>
  </si>
  <si>
    <t>93116 Childrens Hosp Media and Child Health Ed</t>
  </si>
  <si>
    <t>93127 Internal Medicine Mission Support Fnd Ii</t>
  </si>
  <si>
    <t>93138 Pediatric DevelopmentalBehavioral Fund</t>
  </si>
  <si>
    <t>93175 Jain Fmly Pres Chr InnovationEntreprene</t>
  </si>
  <si>
    <t>93176 Messmer Fmly Pres Chr Comp Exotic Animal</t>
  </si>
  <si>
    <t>93248 James Wolpert Endowed Internship FFE</t>
  </si>
  <si>
    <t>1020C Unrestricted Funds Functioning as Endowment for UCOPandFoundationC</t>
  </si>
  <si>
    <t>C000D Unrestricted FFE Principal FoundationD</t>
  </si>
  <si>
    <t>C0001 PRN UCDF Unrestricted Fund Functioning as an Endw 222222</t>
  </si>
  <si>
    <t>C0002 PRN George and Lena Valente Fund to support UCDF 222213</t>
  </si>
  <si>
    <t>D000D Unrestricted FFE Income Foundation</t>
  </si>
  <si>
    <t>D0001 IN UCDF Unrestricted Fund Functioning as an Endw 222222</t>
  </si>
  <si>
    <t>D0002 IN George and Lena Valente Fund to support UCDF 222213</t>
  </si>
  <si>
    <t>CC00D Unrestricted FFE Principal CAAA through Foundation</t>
  </si>
  <si>
    <t>CC001 CAAA Board Designated Reserve Fund GEP with UCOP 09676</t>
  </si>
  <si>
    <t>DC00D Unrestricted FFE Income CAAA through Foundation</t>
  </si>
  <si>
    <t>DC001 CAAA Board Designated Reserve Fund STIP with UCOP 09676</t>
  </si>
  <si>
    <t>1024D Unrestricted FFE Regents Principal</t>
  </si>
  <si>
    <t>04184 Earle C Anthony Income Fund</t>
  </si>
  <si>
    <t>04239 A and ES Bowley Plt Sci Cntr End 04239</t>
  </si>
  <si>
    <t>04544 Thomas Casady Jr Memorial Fund Prin</t>
  </si>
  <si>
    <t>04600 Howard W Clark Fund</t>
  </si>
  <si>
    <t>04618 Chia Professional Support 04618</t>
  </si>
  <si>
    <t>04624 Center For Animal Alternatives 04624</t>
  </si>
  <si>
    <t>04746 Cosmos Nobel Centennial Fund 04746</t>
  </si>
  <si>
    <t>04990 Nuclear Science Fund 04990</t>
  </si>
  <si>
    <t>04991 Nuclear Science Fund 04991</t>
  </si>
  <si>
    <t>05004 Imrh Artz Family Endowment 05004</t>
  </si>
  <si>
    <t>05099 Wm H Cowger Inc</t>
  </si>
  <si>
    <t>05277 Med Ophth Eye Center Endowed Fund</t>
  </si>
  <si>
    <t>05317 General Medicine Division Support</t>
  </si>
  <si>
    <t>05329 Natalie Fosse Fund</t>
  </si>
  <si>
    <t>05412 Endowment For Cooperatives 05412</t>
  </si>
  <si>
    <t>05416 Equine Research Lab Endowment</t>
  </si>
  <si>
    <t>05545 Inst Internatl Studies Ford Nw</t>
  </si>
  <si>
    <t>05548 The Farm Endowment</t>
  </si>
  <si>
    <t>05612 Endowment For Cooperatives 05612</t>
  </si>
  <si>
    <t>05640 German Seed and Plant Flshp Fdn</t>
  </si>
  <si>
    <t>05695 General Research Fund</t>
  </si>
  <si>
    <t>05696 General Universitywide Scholarship</t>
  </si>
  <si>
    <t>05737 Eddy Gordon Memorial Scholarship</t>
  </si>
  <si>
    <t>05842 Hansen Helen F Nursing Scholarship</t>
  </si>
  <si>
    <t>05915 Thelma Hansen Fund</t>
  </si>
  <si>
    <t>05926 Med Surg Hause Endowment Principal</t>
  </si>
  <si>
    <t>06223 Som Pediatric Urology Fund 06223</t>
  </si>
  <si>
    <t>06272 Nutrition Kosuna Endowment 06272</t>
  </si>
  <si>
    <t>06305 WS and E Insur Res Fund</t>
  </si>
  <si>
    <t>06307 Princ Approp Insur Res Fund</t>
  </si>
  <si>
    <t>06309 Insurance Reserve</t>
  </si>
  <si>
    <t>06417 Konishi Endowed Fd Functioning 06417</t>
  </si>
  <si>
    <t>06453 Konishi Research Fund</t>
  </si>
  <si>
    <t>06484 Max Kleiber Grad Rsch Prize</t>
  </si>
  <si>
    <t>06725 MM CW Law Professor Of Med FFE</t>
  </si>
  <si>
    <t>06726 MM CW Law Biofilm Research Center</t>
  </si>
  <si>
    <t>06727 MM CW Law Gi Fellowship</t>
  </si>
  <si>
    <t>07164 Pediatric Critical Care Transport Fund 07164</t>
  </si>
  <si>
    <t>07226 IMHO Lau Cancer Research Endow 07226</t>
  </si>
  <si>
    <t>07336 Noel Goat Dairy Fund</t>
  </si>
  <si>
    <t>07382 Paula Winn Oates Cancer Res Fund</t>
  </si>
  <si>
    <t>07439 Rola Ortlieb Scholarship</t>
  </si>
  <si>
    <t>07509 Veg Crop Charles Rick Tomato Genetics</t>
  </si>
  <si>
    <t>07527 Patterson Seward and Clara Endow 07527</t>
  </si>
  <si>
    <t>07609 Clemens Von Pirquet Fund</t>
  </si>
  <si>
    <t>07639 Purcell Endow Fund Princ</t>
  </si>
  <si>
    <t>07658 Presidents Discretionary Fund</t>
  </si>
  <si>
    <t>07707 Ragle Florence Endowment Principal</t>
  </si>
  <si>
    <t>07791 Marcia Mcdonald Rivas Endowment</t>
  </si>
  <si>
    <t>07859 Albert Rowe Endowed Chair</t>
  </si>
  <si>
    <t>08392 Michael Schermer Family Fund 08392</t>
  </si>
  <si>
    <t>08447 Thoracic Oncology Fund</t>
  </si>
  <si>
    <t>08613 University Patent Fund</t>
  </si>
  <si>
    <t>08621 Unrestricted Gifts and Endowment</t>
  </si>
  <si>
    <t>09498 University Fund Permanent</t>
  </si>
  <si>
    <t>09499 University Fund</t>
  </si>
  <si>
    <t>09598 Endow Funds Summary Unrestricted</t>
  </si>
  <si>
    <t>14210 Theater and Dance Dept Enhancement</t>
  </si>
  <si>
    <t>14228 Meg Stallard Leadership Fund</t>
  </si>
  <si>
    <t>14364 Ophthalmology Program Support Fund 14364</t>
  </si>
  <si>
    <t>14434 Vision Science and Advanced Retinal Imaging Lab Sup</t>
  </si>
  <si>
    <t>14440 Richard J Elkus Fund</t>
  </si>
  <si>
    <t>14788 Holdsworth and Vandling Memorial Research 14788</t>
  </si>
  <si>
    <t>14820 Frances Mara Botanical Conservatory End 14820</t>
  </si>
  <si>
    <t>14844 Roberta J Schneider Memorial Fund A</t>
  </si>
  <si>
    <t>14862 Kootenay Veterinary Medical Ctr Constr</t>
  </si>
  <si>
    <t>17039 Beavers Charitable Trust 17039</t>
  </si>
  <si>
    <t>17049 Waldrop Walker Veterinary Hospital Fund</t>
  </si>
  <si>
    <t>17260 Calm Winds Trust Grief Counselor 17260</t>
  </si>
  <si>
    <t>17262 Calm Winds Vet Med Ctr Construction Fd 17262</t>
  </si>
  <si>
    <t>17878 Schaal Aquatics Team Center Project 17878</t>
  </si>
  <si>
    <t>94248 James Wolpert Endowed Internship FFE 94248</t>
  </si>
  <si>
    <t>07427 University Opportunity Fund</t>
  </si>
  <si>
    <t>09500 Univ Opportunity Fd Affirm Action</t>
  </si>
  <si>
    <t>09501 Management Fellowship Program</t>
  </si>
  <si>
    <t>09502 Ucan Program</t>
  </si>
  <si>
    <t>09503 Univ Opport Fund Faculty EAA Prog</t>
  </si>
  <si>
    <t>09504 Univ Opport Fund Staff EAA Prog</t>
  </si>
  <si>
    <t>09505 Univ Opport Fund Campuswide EAA Pro</t>
  </si>
  <si>
    <t>09506 UOP EAA Administrative Costs</t>
  </si>
  <si>
    <t>09507 Eaa Faculty Admin Costs</t>
  </si>
  <si>
    <t>09508 Univ Opport Fund Deferred Main</t>
  </si>
  <si>
    <t>09509 Eaa Other Admin Costs</t>
  </si>
  <si>
    <t>09510 PreTenure Program</t>
  </si>
  <si>
    <t>09520 Instructional Improvement</t>
  </si>
  <si>
    <t>09525 Institue For Research In The Arts</t>
  </si>
  <si>
    <t>09530 Univ PreGraduate Mentorship Prog</t>
  </si>
  <si>
    <t>09531 Uof UG Minority Scholars Program</t>
  </si>
  <si>
    <t>09532 UofGrad Mentorship Program</t>
  </si>
  <si>
    <t>09533 SaaTransfer Program</t>
  </si>
  <si>
    <t>09534 Professors For The Future</t>
  </si>
  <si>
    <t>09539 SaaGeneral</t>
  </si>
  <si>
    <t>09551 Univ Opportunity FundResearch Matc</t>
  </si>
  <si>
    <t>09552 Uof Indirect Cost Recovery</t>
  </si>
  <si>
    <t>09553 Univ Opport FundBridge Program</t>
  </si>
  <si>
    <t>09554 Faculty Research Grants</t>
  </si>
  <si>
    <t>09560 Presidents Fellowship Program</t>
  </si>
  <si>
    <t>05397 Educational Fund</t>
  </si>
  <si>
    <t>09592 Life Science Informatics Program</t>
  </si>
  <si>
    <t>09594 Dimi Program</t>
  </si>
  <si>
    <t>09596 UCB Smart ProgEndow Prin Ed Funds</t>
  </si>
  <si>
    <t>1050C Summer Session Fees C</t>
  </si>
  <si>
    <t>1050D Summer Session Fees D</t>
  </si>
  <si>
    <t>10500 Summer Sessions Income 20290</t>
  </si>
  <si>
    <t>10501 Summer Sessions Abroad 20291</t>
  </si>
  <si>
    <t>1070C University Extension Fees C</t>
  </si>
  <si>
    <t>1070D University Extension Fees D</t>
  </si>
  <si>
    <t>10700 University Ext Activity Campuswide 20087</t>
  </si>
  <si>
    <t>10701 UCDE Operational Fund 20300</t>
  </si>
  <si>
    <t>10703 UCDE Special Purpose Fund 20306</t>
  </si>
  <si>
    <t>10704 UCDE Statewide Development Fund 20307</t>
  </si>
  <si>
    <t>10705 UNEX Special Program 20308</t>
  </si>
  <si>
    <t>10706 Univ Wide UNEX Reserves 20310</t>
  </si>
  <si>
    <t>10707 UCDE Rates 20329 20325</t>
  </si>
  <si>
    <t>10708 UNEX Campus ICR Transfers 20397</t>
  </si>
  <si>
    <t>10709 VM Extension</t>
  </si>
  <si>
    <t>1095C Federal ContractandGrant ICR C</t>
  </si>
  <si>
    <t>1095D Federal ContractandGrant ICR D</t>
  </si>
  <si>
    <t>10950 Fed ContractandGrant OH 69750</t>
  </si>
  <si>
    <t>10951 PreOffTheTop Garamendi ICR 69753</t>
  </si>
  <si>
    <t>1100C Auxiliary Enterprises</t>
  </si>
  <si>
    <t>1100D HousingandDining</t>
  </si>
  <si>
    <t>11000 HousingandDining 70000</t>
  </si>
  <si>
    <t>11001 VCSA Housing P3 74161</t>
  </si>
  <si>
    <t>11002 UC Housing System Reserves 70300</t>
  </si>
  <si>
    <t>11003 UCOP Campus Housing Assistance 70301</t>
  </si>
  <si>
    <t>11004 Bodega Residence Hall 70160</t>
  </si>
  <si>
    <t>11005 VM TeachingandResearch Center Housing Income 73240</t>
  </si>
  <si>
    <t>11006 Commissary Services 73171</t>
  </si>
  <si>
    <t>1101D University Airport</t>
  </si>
  <si>
    <t>11010 University Airport 73300</t>
  </si>
  <si>
    <t>1102D ASUCD</t>
  </si>
  <si>
    <t>11020 ASUCD Aux Enterprises 74008</t>
  </si>
  <si>
    <t>11021 ASUCD Unitrans Operations 74009</t>
  </si>
  <si>
    <t>1103D TransportationandParking</t>
  </si>
  <si>
    <t>11030 Parking Operations 72160</t>
  </si>
  <si>
    <t>11031 Bicycle Operations 72100</t>
  </si>
  <si>
    <t>1104D University Stores</t>
  </si>
  <si>
    <t>11040 Retail Major Maintenance 70522</t>
  </si>
  <si>
    <t>11041 UCD Bookstore Equitable Access Fund 73200</t>
  </si>
  <si>
    <t>11042 Retail Services 73160</t>
  </si>
  <si>
    <t>11043 UC Davis Stores 72130</t>
  </si>
  <si>
    <t>1105D Athletics</t>
  </si>
  <si>
    <t>11050 Intercollegiate Athletics 64400</t>
  </si>
  <si>
    <t>11051 ICA Sports Camp 64404</t>
  </si>
  <si>
    <t>1200C SalesandServices Other</t>
  </si>
  <si>
    <t>1200D Medical Center Funds</t>
  </si>
  <si>
    <t>12000 UCDMC Hospital Income 63000</t>
  </si>
  <si>
    <t>12001 UCDMC 63001</t>
  </si>
  <si>
    <t>12002 UCDMC Volunteers Income Fund 63040</t>
  </si>
  <si>
    <t>12003 SMC UCD Clinical Teaching Support 63990</t>
  </si>
  <si>
    <t>12004 SalesandServices Hospitals Summary 63999</t>
  </si>
  <si>
    <t>12005 UCDMC Vocational Rehabilitation Income 66107</t>
  </si>
  <si>
    <t>1201D VMTH Clinical Funds</t>
  </si>
  <si>
    <t>12010 VMTH Income 64100</t>
  </si>
  <si>
    <t>12011 VMTH San Diego 64101</t>
  </si>
  <si>
    <t>12012 Vet Med Equine Clinical Income</t>
  </si>
  <si>
    <t>1210D SalesandServices D</t>
  </si>
  <si>
    <t>12100 Sales and Services Rate Based</t>
  </si>
  <si>
    <t>12101 Sales and Services NonRate Activities</t>
  </si>
  <si>
    <t>12102 California SW 4H Clubs 66102</t>
  </si>
  <si>
    <t>12104 Summer Orientation 66520</t>
  </si>
  <si>
    <t>12105 Cosmos Program 66525</t>
  </si>
  <si>
    <t>12106 Inventory Clearing Rate Based</t>
  </si>
  <si>
    <t>12107 CAHFS Diagnostic Testing</t>
  </si>
  <si>
    <t>12110 Primate Perdiem Program Income</t>
  </si>
  <si>
    <t>12111 Primate Core Services Income</t>
  </si>
  <si>
    <t>12112 Primate Services Program Income</t>
  </si>
  <si>
    <t>12113 Primate Animal Sales</t>
  </si>
  <si>
    <t>12114 Primate IDC Program Income</t>
  </si>
  <si>
    <t>12115 Primate Program Income Reserve</t>
  </si>
  <si>
    <t>12120 Program Income Rates</t>
  </si>
  <si>
    <t>1300C Other Unrestricted C</t>
  </si>
  <si>
    <t>13U0D Common Operating Fund Initiative COFI</t>
  </si>
  <si>
    <t>13U00 COFI University Common Funds 99100</t>
  </si>
  <si>
    <t>13U01 COFI University Common Funds Development 99200</t>
  </si>
  <si>
    <t>13U02 COFI University Common Funds AES19900 99300</t>
  </si>
  <si>
    <t>13U1D Unrestricted Control Other</t>
  </si>
  <si>
    <t>13U10 Unrestricted Campus Control Fund 00200</t>
  </si>
  <si>
    <t>99U99 Error Clearing Fund</t>
  </si>
  <si>
    <t>13U2D Unrestricted General</t>
  </si>
  <si>
    <t>13U20 Unrestricted Campus Funds</t>
  </si>
  <si>
    <t>13U21 Howard Hughes Medical Institute HHMI</t>
  </si>
  <si>
    <t>13U22 University Patent Income Fund 68800</t>
  </si>
  <si>
    <t>13U23 User FeesLandfill Closure Costs 66059</t>
  </si>
  <si>
    <t>13U24 Chan Office Trademark Income 66100</t>
  </si>
  <si>
    <t>13U25 Settlements</t>
  </si>
  <si>
    <t>13U26 Endowment Admin Cost Recovery Fee 66110</t>
  </si>
  <si>
    <t>13U27 Wiche Student Exchange Income 66120</t>
  </si>
  <si>
    <t>13U28 Aggie Square Revenue 66124</t>
  </si>
  <si>
    <t>13U29 Departmental Assessments</t>
  </si>
  <si>
    <t>13U30 Departmental STIP</t>
  </si>
  <si>
    <t>13U31 UCRS Funds 69700</t>
  </si>
  <si>
    <t>13U32 Endowment Stip Income Fund 67700</t>
  </si>
  <si>
    <t>13U33 Student Aff Law Student Health Center Fe 67719</t>
  </si>
  <si>
    <t>13U34 UC Path Default 67721</t>
  </si>
  <si>
    <t>13U35 General Obligation Bond Income 67923</t>
  </si>
  <si>
    <t>13U36 Master Food Preserver 68023</t>
  </si>
  <si>
    <t>13U37 4H Program Fees 68052</t>
  </si>
  <si>
    <t>13U38 Master Gardener 68059</t>
  </si>
  <si>
    <t>13U39 4H Non Program Fees 68082</t>
  </si>
  <si>
    <t>13U40 DANR North Butte County Income 68104</t>
  </si>
  <si>
    <t>13U41 Ca Light Tech Ctr Cltc Membership Fee 68140</t>
  </si>
  <si>
    <t>13U42 Short Term Program Abroad Income 68180</t>
  </si>
  <si>
    <t>13U43 Sale Surplus Property Income 68310</t>
  </si>
  <si>
    <t>13U44 Sale Of Surplus PropertyVdls Inc 68314</t>
  </si>
  <si>
    <t>13U45 Sales Of Surplus Library Materials 68315</t>
  </si>
  <si>
    <t>13U46 Its Nextsteps Membership 68610</t>
  </si>
  <si>
    <t>13U47 Campus Royalty and Copyright Income 68700</t>
  </si>
  <si>
    <t>13U48 Capital Equipment Financing Loans 68900</t>
  </si>
  <si>
    <t>13U49 Consol Benefit Central Accts 69001</t>
  </si>
  <si>
    <t>13U50 UC Path Assessment Fee 69080</t>
  </si>
  <si>
    <t>13U51 UCOP Systemwide Assessment 69085</t>
  </si>
  <si>
    <t>13U52 Cws OffCampus Emplyr Admin Fees 69200</t>
  </si>
  <si>
    <t>13U53 Environmental Impact Reports Income 69235</t>
  </si>
  <si>
    <t>13U54 Ctr For Health QualityandInnov Chqi 69322</t>
  </si>
  <si>
    <t>13U55 Non Univ Differential Income 69500</t>
  </si>
  <si>
    <t>13U56 Campus Gift Fee Income 69510</t>
  </si>
  <si>
    <t>13U57 ORMP Support 69550</t>
  </si>
  <si>
    <t>13U58 UCD Education and Research Fund 69640</t>
  </si>
  <si>
    <t>13U59 UCOP Alloc Of Prior Yr Balances 69666</t>
  </si>
  <si>
    <t>13U60 Employee Benefits Admin Fund 69740</t>
  </si>
  <si>
    <t>13U61 UC Lab Fee Research Prog UCHRI 69763</t>
  </si>
  <si>
    <t>13U62 UCOP Be Smart About Safety 69790</t>
  </si>
  <si>
    <t>13U63 UCOP Workers Comp BSAS Retrospec Prem 69791</t>
  </si>
  <si>
    <t>13U64 UCOP Gen Liability BSAS 69793</t>
  </si>
  <si>
    <t>13U65 UCOP Emp Liability BSAS 69794</t>
  </si>
  <si>
    <t>13U66 UCOP Auto BSAS 69795</t>
  </si>
  <si>
    <t>13U67 UCOP Prop SelfIns BSAS 69796</t>
  </si>
  <si>
    <t>13U68 Incentive PaymentsandVendor Rebates 69820 69926 69927</t>
  </si>
  <si>
    <t>13U69 Internal Borrowing 69233 69821 69822</t>
  </si>
  <si>
    <t>13U71 MNRC Decommission 69824</t>
  </si>
  <si>
    <t>13U72 Campus Overhead Funds 69825</t>
  </si>
  <si>
    <t>13U73 GenandEmp Prac Liab Rechg 69826</t>
  </si>
  <si>
    <t>13U74 University Preferred Partnership Program 69828</t>
  </si>
  <si>
    <t>13U75 Campus Investment Rebalancing 69830</t>
  </si>
  <si>
    <t>13U76 Endowment Infrastructure Fee 69831</t>
  </si>
  <si>
    <t>13U77 BSAS Reallocation 69906</t>
  </si>
  <si>
    <t>13U78 UC Path Implementation 69909</t>
  </si>
  <si>
    <t>13U79 Debt Service Recharge 69910</t>
  </si>
  <si>
    <t>13U80 Pollution Remediation 69987</t>
  </si>
  <si>
    <t>13U81 UCDMC Trauma Program Grant 69988</t>
  </si>
  <si>
    <t>13U82 UCDMC Admin Recharges 69990 12101</t>
  </si>
  <si>
    <t>13U83 Campus Assessment Fund 69993</t>
  </si>
  <si>
    <t>13U84 Pepsi Beverages Sponsorship Agreement 73210</t>
  </si>
  <si>
    <t>13U85 Vending Concession Fund 73305</t>
  </si>
  <si>
    <t>13U86 Property Management 74226 74227 74228 74229</t>
  </si>
  <si>
    <t>13F0D Other Unrestricted Foundation</t>
  </si>
  <si>
    <t>13F00 Foundation Operations</t>
  </si>
  <si>
    <t>13C0D Other Unrestricted CAAA</t>
  </si>
  <si>
    <t>13C00 CAAA Operations</t>
  </si>
  <si>
    <t>1993B UC General Funds B</t>
  </si>
  <si>
    <t>1993C UC General Funds C</t>
  </si>
  <si>
    <t>1993D UC General Funds D</t>
  </si>
  <si>
    <t>19931 Application Fees</t>
  </si>
  <si>
    <t>19933 Federal ICR General Fund Portion</t>
  </si>
  <si>
    <t>19934 State ICR General Fund Portion</t>
  </si>
  <si>
    <t>19940 Interest on General Fund Balances</t>
  </si>
  <si>
    <t>19941 CIRM ICR</t>
  </si>
  <si>
    <t>19942 Nonresident Supplemental Tuition</t>
  </si>
  <si>
    <t>19943 Other UC General Fund</t>
  </si>
  <si>
    <t>19990 Vacation Accruals SGF UCI</t>
  </si>
  <si>
    <t>19991 Vacation Accruals UCGF UCI</t>
  </si>
  <si>
    <t>1400B Tuition B</t>
  </si>
  <si>
    <t>1400C Tuition C</t>
  </si>
  <si>
    <t>1400D Tuition D</t>
  </si>
  <si>
    <t>14000 Grad Studies Tuition Income 20094</t>
  </si>
  <si>
    <t>14001 University Tuition Income 20095</t>
  </si>
  <si>
    <t>14002 Ed FeeGeneral Fund Fee OffsetSaa 20096</t>
  </si>
  <si>
    <t>14003 Educational Fee GF Offset 20097</t>
  </si>
  <si>
    <t>1401D University Funded Work Study</t>
  </si>
  <si>
    <t>1500B Designated</t>
  </si>
  <si>
    <t>1410C Professional Degree Supplemental Tuition</t>
  </si>
  <si>
    <t>1410D Professional School Fees</t>
  </si>
  <si>
    <t>14100 School Of Medicine Special Student 20026</t>
  </si>
  <si>
    <t>14102 LawMedicine Special Fee 20221</t>
  </si>
  <si>
    <t>14104 Professional Fee Som Public Health 20223</t>
  </si>
  <si>
    <t>14105 Professional Fee School Of Law Special 20225</t>
  </si>
  <si>
    <t>14106 Professional FeeSchool Of Medicine 20226</t>
  </si>
  <si>
    <t>14107 Professional Fee School Of Vet Med 20229</t>
  </si>
  <si>
    <t>14108 Professional Fee School Of Vet Med DVM 20230</t>
  </si>
  <si>
    <t>14109 Professional FeeGrad Sch Of Management 20231</t>
  </si>
  <si>
    <t>14111 Professional Fee School Of Nursing 20233</t>
  </si>
  <si>
    <t>14112 Professional Fee Education Leadership 20240</t>
  </si>
  <si>
    <t>14113 Professional FeeSom Health Informatics 20242</t>
  </si>
  <si>
    <t>14117 Professional Fee MS Physician Assistant Study</t>
  </si>
  <si>
    <t>14118 Psychiatric Mental Hlth Nurse PMHNP 20238</t>
  </si>
  <si>
    <t>1430C Self Supporting Degree Program Fee C</t>
  </si>
  <si>
    <t>1430D Self Supporting Degree Program Fee D</t>
  </si>
  <si>
    <t>14300 SSDP Nursing Masters Program Mepn 20222</t>
  </si>
  <si>
    <t>14301 SSDP GSM Working Professional MBA Bay Area 20235</t>
  </si>
  <si>
    <t>14302 SSDP GSM Working Professional MBA Inc 20236</t>
  </si>
  <si>
    <t>14303 SSDP Master Of Business Analytics 20248</t>
  </si>
  <si>
    <t>14304 SSDP Online Mba Program 20249</t>
  </si>
  <si>
    <t>14305 SSDP MotherandChild Nutrition 20246</t>
  </si>
  <si>
    <t>14306 SSDP Forensics 20247</t>
  </si>
  <si>
    <t>14307 SSDP Physicians Asst Masters Masters Fee 20219</t>
  </si>
  <si>
    <t>14308 SSDP School Of Medicine Mas Stdt Fee 20027</t>
  </si>
  <si>
    <t>14309 SSDP GSM Master Of Professional Accountancy 20232</t>
  </si>
  <si>
    <t>14310 SSDP Professional Fee School Of Law Icl 20243</t>
  </si>
  <si>
    <t>14311 SSDP Professional Fee School Of Law Llm 20244</t>
  </si>
  <si>
    <t>14312 SSDP Doctor of Nursing Practice Program 20245</t>
  </si>
  <si>
    <t>1440C Course Materials and Services Fees</t>
  </si>
  <si>
    <t>1440D Course Materials and Services Fees Undergraduate D</t>
  </si>
  <si>
    <t>14400 Course Materials and Services Fees Undergraduate</t>
  </si>
  <si>
    <t>1441D Course Materials and Services Fees Graduate</t>
  </si>
  <si>
    <t>14410 Course Materials and Services Fees Graduate School Of Vet Med</t>
  </si>
  <si>
    <t>14411 Course Materials and Services Fees Graduate School Of Med</t>
  </si>
  <si>
    <t>14412 Course Materials and Services Fees Graduate Grad School Of Management</t>
  </si>
  <si>
    <t>1450C Student Services Fee C</t>
  </si>
  <si>
    <t>1450D Student Services Fee D</t>
  </si>
  <si>
    <t>14500 Student Services Fee 20000</t>
  </si>
  <si>
    <t>14501 Student Mental Health Fee 20021</t>
  </si>
  <si>
    <t>1460C Campus Based Fees C</t>
  </si>
  <si>
    <t>1460D Campus Based Fees D</t>
  </si>
  <si>
    <t>14600 Student Services Maintenance Fee 20010</t>
  </si>
  <si>
    <t>14601 Student Health Services Fee 20011</t>
  </si>
  <si>
    <t>14602 Student Facilities Safety Fee 20012</t>
  </si>
  <si>
    <t>14603 Face FacilitiesandCampus Enhancement Fee 20013</t>
  </si>
  <si>
    <t>14604 Lleap Legal Educ EnhanceandAccess Fee 20014</t>
  </si>
  <si>
    <t>14605 Davis Campus Host Admin Fee 20015</t>
  </si>
  <si>
    <t>14606 Grad Cei Campus Expansion Initiative 20016</t>
  </si>
  <si>
    <t>14607 Ungrad Cei Campus Expansion Initiative 20017</t>
  </si>
  <si>
    <t>14608 MedVM Cei Campus Expansion Initiative 20018</t>
  </si>
  <si>
    <t>14609 Law Student Health Ctr Fee 20019</t>
  </si>
  <si>
    <t>14610 The Green Initiative Fund TGIF 20023</t>
  </si>
  <si>
    <t>14611 The California Aggie Initiative 20024</t>
  </si>
  <si>
    <t>14612 International Students Addl Fees 20035</t>
  </si>
  <si>
    <t>14613 Study Abroad Admin Fees 20036</t>
  </si>
  <si>
    <t>14614 Candidacy Fee Income 20078</t>
  </si>
  <si>
    <t>14615 ASUCD Unitrans Student Fees 20079</t>
  </si>
  <si>
    <t>14616 ASUCD Fee Eop Program Fund 20081</t>
  </si>
  <si>
    <t>14617 Student Union Fee Income 20083</t>
  </si>
  <si>
    <t>14618 Graduate Student Association 20085</t>
  </si>
  <si>
    <t>14619 Law Student Association 20086</t>
  </si>
  <si>
    <t>14620 Student Fees Summary 20398</t>
  </si>
  <si>
    <t>14621 Ship Admin Services 66420</t>
  </si>
  <si>
    <t>14622 Graduate Health Insurance 66421</t>
  </si>
  <si>
    <t>14623 Undergrad Health Insurance Fee 66423</t>
  </si>
  <si>
    <t>14624 Fee Installment Plan Processing Fee 67250</t>
  </si>
  <si>
    <t>1480C Other Student Fees C</t>
  </si>
  <si>
    <t>1480D Other Student Fees D</t>
  </si>
  <si>
    <t>14800 School Of Law Special Student Fee 20025</t>
  </si>
  <si>
    <t>14801 School Of Law Seat Deposit Fee 20028</t>
  </si>
  <si>
    <t>14802 Vet Med Special Student Fee 20029</t>
  </si>
  <si>
    <t>14803 Grad Sch Of Management Spec Stdt Fe 20031</t>
  </si>
  <si>
    <t>14804 Grad Schl Of Mgmt SSDP Application Fees 20032</t>
  </si>
  <si>
    <t>14805 Tuition Scholarship Allow Contra Revn 20099</t>
  </si>
  <si>
    <t>14806 Grad Stud Supplemental Application Fee 20201</t>
  </si>
  <si>
    <t>14807 School Of Medicine Supplemental App Fee 20202</t>
  </si>
  <si>
    <t>14808 Mba Supplemental Application Fee 20203</t>
  </si>
  <si>
    <t>14809 Vet Med Supplemental Application Fee 20234</t>
  </si>
  <si>
    <t>14810 Summer Field Courses Program Fees 20296</t>
  </si>
  <si>
    <t>1500C Med Comp Plan C</t>
  </si>
  <si>
    <t>1500D Clinical Operations</t>
  </si>
  <si>
    <t>15000 SOM University Related Events 60102</t>
  </si>
  <si>
    <t>15001 Med Comp Plan Current Yr Inc 60103</t>
  </si>
  <si>
    <t>1502D Med Comp Reserves</t>
  </si>
  <si>
    <t>15021 Medcomplan Academic Enhancement Fd 60105</t>
  </si>
  <si>
    <t>15022 MS Clin Sal Pl Uncollected Inc 60107</t>
  </si>
  <si>
    <t>15023 School Of Medicine Comp Plan Income 60108</t>
  </si>
  <si>
    <t>15024 Med Comp Plan Deans Fund 60109</t>
  </si>
  <si>
    <t>1540C Loans C</t>
  </si>
  <si>
    <t>1540D Loans D</t>
  </si>
  <si>
    <t>15400 Loan Funds Reserve For Bad Debts 02299</t>
  </si>
  <si>
    <t>15401 Aggi Alumni Loan Fund 02205</t>
  </si>
  <si>
    <t>15402 Alumni Student Loan Fund 02206</t>
  </si>
  <si>
    <t>15403 American Electronics Assn Loan 02208</t>
  </si>
  <si>
    <t>15404 Ama Erf Student Loan Fd 02209</t>
  </si>
  <si>
    <t>15405 Anchordoguy Ford Motor Ln Fd 02210</t>
  </si>
  <si>
    <t>15406 Appel Marvin M Loan Fund 02215</t>
  </si>
  <si>
    <t>15407 Avian Science Loan Fund 02216</t>
  </si>
  <si>
    <t>15408 RobertAndEa Stowell Endow Loan 02235</t>
  </si>
  <si>
    <t>15409 Stanley F Bailey Mem Loan Fd 02217</t>
  </si>
  <si>
    <t>15410 Barlow R B Dick Mem Loan Rd 02220</t>
  </si>
  <si>
    <t>15411 M Brouette Memorial Loan Fund 02226</t>
  </si>
  <si>
    <t>15412 James Blood Mem Loan Fd 02227</t>
  </si>
  <si>
    <t>15413 Jeffrey L Chin Mem Loan Fund 2250</t>
  </si>
  <si>
    <t>15414 Dr Robert Bolt House Staff Ln Fd 02228</t>
  </si>
  <si>
    <t>15415 Robert KandMary M Brinton Chem Lo 02230</t>
  </si>
  <si>
    <t>15416 DR Tien Hsin Cheng Emergenct Loan 02236</t>
  </si>
  <si>
    <t>15417 Cruden Student Loan Fund 02254</t>
  </si>
  <si>
    <t>15418 ASUCD Emercenty Loan Fund 02280</t>
  </si>
  <si>
    <t>15419 UCD Employee Emergency Loan Fund 02428</t>
  </si>
  <si>
    <t>15420 UCDMC Employee Emergency Loan Fund 02429</t>
  </si>
  <si>
    <t>15421 Ora B Butler Mem Loan Fung 02450</t>
  </si>
  <si>
    <t>15422 Ca Assn Of Resource Conservatio 02475</t>
  </si>
  <si>
    <t>15423 Calif Federation Womens Club Ln 02482</t>
  </si>
  <si>
    <t>15424 Calif Shorthorn Breeders Assn 02485</t>
  </si>
  <si>
    <t>15425 Dr Frances Carter Mem Loan Fd 02495</t>
  </si>
  <si>
    <t>15426 Cmerf Medical Student Loan Fd 02496</t>
  </si>
  <si>
    <t>15427 WingAndLou Chin Emergency Ln Fd 02499</t>
  </si>
  <si>
    <t>15428 Cow Belles Loan Fund 02545</t>
  </si>
  <si>
    <t>15429 CVMa Registration Loan Fd 02560</t>
  </si>
  <si>
    <t>15430 Davis Homemakers Stdt Loan Fd 02570</t>
  </si>
  <si>
    <t>15431 Dohrmann Mem Loan Fund 02590</t>
  </si>
  <si>
    <t>15432 Virginia W Eckert Mem Loan Fd 02605</t>
  </si>
  <si>
    <t>15433 Notes RecEducational Fee Defer 02612</t>
  </si>
  <si>
    <t>15434 Faculty Short Term Housing Loan Fnd 02705</t>
  </si>
  <si>
    <t>15435 RAFreedland Grad Stdt Emergency L 02707</t>
  </si>
  <si>
    <t>15436 Kate Fizell Farm Circle Loan Fd 02710</t>
  </si>
  <si>
    <t>15437 Jerry F Fogerty Mem Ln Fd 02715</t>
  </si>
  <si>
    <t>15438 General Student Loan Fund 02765</t>
  </si>
  <si>
    <t>15439 Graduate Student Transition Loan Fund 02766</t>
  </si>
  <si>
    <t>15440 Alice Glist Loan Fd Vet Student 02770</t>
  </si>
  <si>
    <t>15441 Grad Student Emergency Ln Fund 02771</t>
  </si>
  <si>
    <t>15442 Joe Green Mem Stdt Loan Res Fd 02775</t>
  </si>
  <si>
    <t>15443 Geo H Hart Loan Fd 02855</t>
  </si>
  <si>
    <t>15444 Janeway Elizabeth Bixby Loan 03007</t>
  </si>
  <si>
    <t>15445 Kenneth E Jessen Mem Loan Fd 03015</t>
  </si>
  <si>
    <t>15446 Clinton A Jewett Mem Loan Fdn 03021</t>
  </si>
  <si>
    <t>15447 Jones EhAndEb Foreign Stdt Emer 03025</t>
  </si>
  <si>
    <t>15448 Kappa Alpha Psi Loan Fund 03035</t>
  </si>
  <si>
    <t>15449 WandM Kendall Schp Loan Fund 03045</t>
  </si>
  <si>
    <t>15450 Burton A King Mem Loan Fd 03100</t>
  </si>
  <si>
    <t>15451 King Hall Loan Repay Assist Prog 03102</t>
  </si>
  <si>
    <t>15452 Matt Kovacevich Mem Loan Fd 03105</t>
  </si>
  <si>
    <t>15453 LA County 4H Alumni Assn Loan F 03110</t>
  </si>
  <si>
    <t>15454 Law Iris Mitgang Emergency Loan Fun 03120</t>
  </si>
  <si>
    <t>15455 Levinson Medical Student Loan 03125</t>
  </si>
  <si>
    <t>15456 Jack Liter Loan Fund 03135</t>
  </si>
  <si>
    <t>15457 RobertAndEdith Lockhart Mem 03150</t>
  </si>
  <si>
    <t>15458 Rudy Lucero Memorial Ln Fd 03152</t>
  </si>
  <si>
    <t>15459 Merck Co Fdn Loan Fd 03155</t>
  </si>
  <si>
    <t>15460 Emil Mrak Student Ln Ed 03157</t>
  </si>
  <si>
    <t>15461 JeFFErson Mcgrew Mem Loan Fd 03200</t>
  </si>
  <si>
    <t>15462 Med School Housestaff Loan Fund 03250</t>
  </si>
  <si>
    <t>15463 Midcoast Veterinary Medical Mem L 03278</t>
  </si>
  <si>
    <t>15464 NAFV Emergency Loan Vet Stdts 03300</t>
  </si>
  <si>
    <t>15465 Lawrence Newsome Loan Fund 03312</t>
  </si>
  <si>
    <t>15466 No Ca Vet Med Assoc Loan Fd 03313</t>
  </si>
  <si>
    <t>15467 Daniel Lee Mem Ln Fd 03315</t>
  </si>
  <si>
    <t>15468 WmAndE E Onion Loan Med 03320</t>
  </si>
  <si>
    <t>15469 Governors Teachers Scholars Repay Schol 03330</t>
  </si>
  <si>
    <t>15470 Peo SisterhoodEMcdonald Loan 03424</t>
  </si>
  <si>
    <t>15471 Patterson Seward and Clara Loan 03426</t>
  </si>
  <si>
    <t>15472 Regents Law Loan Fund 03431</t>
  </si>
  <si>
    <t>15473 Regents Emergency Stdt Loan Fund 03432</t>
  </si>
  <si>
    <t>15474 Regents Short Term Law Loans 03433</t>
  </si>
  <si>
    <t>15475 Redwood Empire VM Asso Loan Fd 03434</t>
  </si>
  <si>
    <t>15476 Regents Short Term Medicine Loans 03435</t>
  </si>
  <si>
    <t>15477 Sir Francis Drake Club Ln 03451</t>
  </si>
  <si>
    <t>15478 Univ Stdt Loan ProgLong Term 03455</t>
  </si>
  <si>
    <t>15479 Univ Stdt Loan ProgShort Term 03456</t>
  </si>
  <si>
    <t>15480 Sacto County Student Loan Fund 03457</t>
  </si>
  <si>
    <t>15481 Dr Pual Toste Loan Fund 03462</t>
  </si>
  <si>
    <t>15482 San Gabriel Valley Ln Ed 03500</t>
  </si>
  <si>
    <t>15483 San Gabriel Valley Ken Club Ln 03501</t>
  </si>
  <si>
    <t>15484 Santa Ana Val Kennel Club Ln Fd 03525</t>
  </si>
  <si>
    <t>15485 M S Schmulowitz Loan Fd 03550</t>
  </si>
  <si>
    <t>15486 Laura E Settle Crta Loan Fd 03600</t>
  </si>
  <si>
    <t>15487 C E Smith R W Huntington Jr 03620</t>
  </si>
  <si>
    <t>15488 Leslie M Smith Loan Fd 03626</t>
  </si>
  <si>
    <t>15489 Solano Napa Cow Belles Loan Fd 03650</t>
  </si>
  <si>
    <t>15490 Earl Henry Swain Mem Loan Fd 03651</t>
  </si>
  <si>
    <t>15491 Boris Tarassuk Memorial Ln Fd 03655</t>
  </si>
  <si>
    <t>15492 Teaching Assistant Loan Fund 03700</t>
  </si>
  <si>
    <t>15493 Edward DTurner Emergency LnFd 03753</t>
  </si>
  <si>
    <t>15494 Tulare Cnty Med Soc Loan Fnd 03755</t>
  </si>
  <si>
    <t>15495 UCD Health Ins Stdt Loan 03758</t>
  </si>
  <si>
    <t>15496 UCD Medical Student Loan Fd 03760</t>
  </si>
  <si>
    <t>15497 Fradkin Neurology Loan 03761</t>
  </si>
  <si>
    <t>15498 Fradkin Oncology Loan 03762</t>
  </si>
  <si>
    <t>15499 Dr Willis Van Sell Mem Loan Fd 03799</t>
  </si>
  <si>
    <t>15500 VM Emergency Student Loan 03800</t>
  </si>
  <si>
    <t>15501 VMTH House Officers Emergency Ln F 03801</t>
  </si>
  <si>
    <t>15502 VM Emerg LT Stdt Loan 03802</t>
  </si>
  <si>
    <t>15503 MayAndOtto Zender Mem Fd 03880</t>
  </si>
  <si>
    <t>15504 State Dream Loan Prog UC Match 03894</t>
  </si>
  <si>
    <t>15505 State Dream Loan Prog State Approp 03895</t>
  </si>
  <si>
    <t>15506 Loan Fund Reserve Pool 03930</t>
  </si>
  <si>
    <t>1600C Campus Designated Reserves C</t>
  </si>
  <si>
    <t>1620D Campus Reserves</t>
  </si>
  <si>
    <t>16200 Sales and Service Reserves</t>
  </si>
  <si>
    <t>16201 Educational Reserves</t>
  </si>
  <si>
    <t>16300 Summer Session Reserve 75025</t>
  </si>
  <si>
    <t>16301 Train and Develop Assessment Reserve 75030</t>
  </si>
  <si>
    <t>16302 Federal Fin Aid Admin Allowance 75040</t>
  </si>
  <si>
    <t>16303 Employee Support Program Reserve 75041</t>
  </si>
  <si>
    <t>16304 UCDMC Workers Compensation Admin 75043</t>
  </si>
  <si>
    <t>16305 Landfill Construction Reserve 75046</t>
  </si>
  <si>
    <t>16306 UCDMC Equity In Current Assets 75480</t>
  </si>
  <si>
    <t>16307 UC Ready Business Continuity Program 75552</t>
  </si>
  <si>
    <t>16308 CPE CAMPUS PARTNERS RESERVE FUND</t>
  </si>
  <si>
    <t>1700C Capital Reserves</t>
  </si>
  <si>
    <t>1700D Unrestricted Gift Funds for Capital D</t>
  </si>
  <si>
    <t>17000 Unrestricted Gift Funds for Capital</t>
  </si>
  <si>
    <t>1710D University Funds for Capital D</t>
  </si>
  <si>
    <t>17100 University Funds for Capital</t>
  </si>
  <si>
    <t>1720D University Funds for Renewal and Replacement D</t>
  </si>
  <si>
    <t>17200 University Funds for Renewal and Replacement</t>
  </si>
  <si>
    <t>1790C Other Designated</t>
  </si>
  <si>
    <t>1790D Deferred Maintenance</t>
  </si>
  <si>
    <t>17900 Deferred Maintenance Projects</t>
  </si>
  <si>
    <t>1791D Federal Off the Top</t>
  </si>
  <si>
    <t>17910 Federal Contract and Grant Overhead</t>
  </si>
  <si>
    <t>1792D Short Term Investment Pool STIP</t>
  </si>
  <si>
    <t>17920 Private Gift or Grant STIP 69240</t>
  </si>
  <si>
    <t>17921 CUF Short Term Investment Pool STIP 69250</t>
  </si>
  <si>
    <t>2000A Restricted Expendable</t>
  </si>
  <si>
    <t>1990B State General Fund B</t>
  </si>
  <si>
    <t>1900C State General Fund C</t>
  </si>
  <si>
    <t>1900D State General Fund D</t>
  </si>
  <si>
    <t>19900 State General Fund</t>
  </si>
  <si>
    <t>19905 SA Instructional Equip Replacement</t>
  </si>
  <si>
    <t>19980 Indirect Costs Return General</t>
  </si>
  <si>
    <t>2000B ContractsandGrants</t>
  </si>
  <si>
    <t>2000C Federal ContractsandGrants C</t>
  </si>
  <si>
    <t>2000D Federal ContractsandGrants D</t>
  </si>
  <si>
    <t>20000 Federal Grants</t>
  </si>
  <si>
    <t>20001 Pell Grants</t>
  </si>
  <si>
    <t>20002 Work Study</t>
  </si>
  <si>
    <t>20003 Federal Contracts</t>
  </si>
  <si>
    <t>2001D Federal Funds for Capital D</t>
  </si>
  <si>
    <t>20010 Federal Funds for Capital</t>
  </si>
  <si>
    <t>2040C State and Local Contracts and Grants C</t>
  </si>
  <si>
    <t>2040D State and Local Contracts and Grants D</t>
  </si>
  <si>
    <t>20400 State Contracts and Grants</t>
  </si>
  <si>
    <t>20401 Local Contracts and Grants</t>
  </si>
  <si>
    <t>20402 State and Local Contract Flowthrough</t>
  </si>
  <si>
    <t>20403 State and Local Grant Flowthrough</t>
  </si>
  <si>
    <t>20404 State LEAP Workstudy</t>
  </si>
  <si>
    <t>2041D StateandLocal ContractsandGrants for Capital D</t>
  </si>
  <si>
    <t>20410 State and Local Contracts and Grants for Capital</t>
  </si>
  <si>
    <t>2070C Private ContactsandGrants C</t>
  </si>
  <si>
    <t>2070D Private ContactsandGrants D</t>
  </si>
  <si>
    <t>20700 Private Contracts and Grants</t>
  </si>
  <si>
    <t>20701 Private Contract Flowthrough</t>
  </si>
  <si>
    <t>20702 Private Grant Flowthrough</t>
  </si>
  <si>
    <t>2071D Private Contacts and Grants for Capital D</t>
  </si>
  <si>
    <t>20710 Private Contacts and Grants for Capital</t>
  </si>
  <si>
    <t>2085B Federal Appropriations</t>
  </si>
  <si>
    <t>2085C Federal Appropriations Hatch C</t>
  </si>
  <si>
    <t>2085D Federal Appropriations Hatch D</t>
  </si>
  <si>
    <t>21005 Hatch Non Integrated Odd Year</t>
  </si>
  <si>
    <t>21006 Hatch Non Integrated Even Year</t>
  </si>
  <si>
    <t>21009 Hatch Integrated Odd Year</t>
  </si>
  <si>
    <t>21010 Hatch Integrated Even Year</t>
  </si>
  <si>
    <t>2086C Federal Appropriations MultiState C</t>
  </si>
  <si>
    <t>2086D Federal Appropriations MultiState D</t>
  </si>
  <si>
    <t>20860 Federal Appropriations MultiState</t>
  </si>
  <si>
    <t>21013 Hatch Multi State Integrated Odd Yr</t>
  </si>
  <si>
    <t>21014 Hatch Multi State Integrated Even Yr</t>
  </si>
  <si>
    <t>21015 Hatch Multi State Non Integrated Odd Yr</t>
  </si>
  <si>
    <t>21016 Hatch Multi State Non Integrated Even Yr</t>
  </si>
  <si>
    <t>2087C Federal Appropriations Mcintire Stennis C</t>
  </si>
  <si>
    <t>2087D Federal Appropriations Mcintire Stennis D</t>
  </si>
  <si>
    <t>21007 Mcintire Stennis Odd Year Income</t>
  </si>
  <si>
    <t>21008 Mcintire Stennis Act Even Year</t>
  </si>
  <si>
    <t>2088C Federal Appropriations Animal Health AES C</t>
  </si>
  <si>
    <t>2088D Federal Appropriations Animal Health AES D</t>
  </si>
  <si>
    <t>21003 Hatch Regular Animal Health Odd Year</t>
  </si>
  <si>
    <t>21004 Hatch Regular Animal Health Even Year</t>
  </si>
  <si>
    <t>21011 Animal Health Research Odd Year</t>
  </si>
  <si>
    <t>21012 Animal Health Research Even Year</t>
  </si>
  <si>
    <t>2090C Federal Appropriations Smith Lever C</t>
  </si>
  <si>
    <t>2090D Federal Appropriations Smith Lever D</t>
  </si>
  <si>
    <t>21050 Smith Lever 3 BandC Funds</t>
  </si>
  <si>
    <t>21056 Smith Lever Integrated</t>
  </si>
  <si>
    <t>21057 Smith Lever Multi State</t>
  </si>
  <si>
    <t>21058 Smith Lever IntegratedandMulti State</t>
  </si>
  <si>
    <t>2091C Federal Appropriations Expanded FoodandNutrition Program EFNEP C</t>
  </si>
  <si>
    <t>2091D Federal Appropriations Expanded FoodandNutrition Program EFNEP D</t>
  </si>
  <si>
    <t>21064 Expanded FoodandNutrition Ed Program</t>
  </si>
  <si>
    <t>2092C Federal Appropriations Smith Lever Renewable Resources RREA C</t>
  </si>
  <si>
    <t>2092D Federal Appropriations Smith Lever Renewable Resources RREA D</t>
  </si>
  <si>
    <t>21067 Smith Lever Renewable Resources</t>
  </si>
  <si>
    <t>2095C Federal Appropriations Other C</t>
  </si>
  <si>
    <t>2095D Federal Appropriations Other D</t>
  </si>
  <si>
    <t>20950 Accts Rec Federal Approp 21000</t>
  </si>
  <si>
    <t>21095 Fed App Build America Bond Subsidy</t>
  </si>
  <si>
    <t>21063 Rural Development</t>
  </si>
  <si>
    <t>20951 United States Appropriation Summary 21099</t>
  </si>
  <si>
    <t>2096D Federal Appropriations for Capital D</t>
  </si>
  <si>
    <t>20960 Federal Appropriations for Capital</t>
  </si>
  <si>
    <t>1800B Special State Appropriations B</t>
  </si>
  <si>
    <t>1800C Special State Appropriations C</t>
  </si>
  <si>
    <t>1800D Special State Appropriations D</t>
  </si>
  <si>
    <t>18072 California Cancer Research</t>
  </si>
  <si>
    <t>18073 Institute of Transportation Studies</t>
  </si>
  <si>
    <t>18110 Tobacco Related Disease Research</t>
  </si>
  <si>
    <t>18081 Center for Earthquake Engineering Research 2014 through 2017</t>
  </si>
  <si>
    <t>18082 Permanent New Equip Instr Support General ArtsandHumanities Lottery Funds</t>
  </si>
  <si>
    <t>18083 Instructional Computing Lottery Funds</t>
  </si>
  <si>
    <t>18084 Obsolete Equipment Lottery Funds</t>
  </si>
  <si>
    <t>18085 One Time Inst Support Excess Lottery Funds</t>
  </si>
  <si>
    <t>18086 Reserved for Supplemental Allocations</t>
  </si>
  <si>
    <t>18087 Lottery Fund Financial Control</t>
  </si>
  <si>
    <t>18102 Breast Cancer Research</t>
  </si>
  <si>
    <t>18091 Oiled Wildlife Care Network</t>
  </si>
  <si>
    <t>18093 Health Care Benefit Fund</t>
  </si>
  <si>
    <t>18098 Mental Health Services 2014 through 2017</t>
  </si>
  <si>
    <t>18113 Umbilical Cord Blood Collection Program</t>
  </si>
  <si>
    <t>18116 Type 1 Diabetes Research Fund 6440 001 8103</t>
  </si>
  <si>
    <t>18119 Graduate Medical Education Ca Healthcare Prop 56</t>
  </si>
  <si>
    <t>18121 Medical Research Program CA Healthcare Prop 56</t>
  </si>
  <si>
    <t>18125 Road MaintenanceandRehabilitation</t>
  </si>
  <si>
    <t>18198 Yearend Accruals</t>
  </si>
  <si>
    <t>18199 Yearend Adjustments</t>
  </si>
  <si>
    <t>18997 Inactive Special State Programs</t>
  </si>
  <si>
    <t>18998 Other Adjustments</t>
  </si>
  <si>
    <t>18298 Senate Bill 518 Equine Drug Testing 18298</t>
  </si>
  <si>
    <t>18299 Senate Bill 518 Equine Drug Testing 18299</t>
  </si>
  <si>
    <t>1999B Specific State Appropriations B</t>
  </si>
  <si>
    <t>1999C Specific State Appropriations C</t>
  </si>
  <si>
    <t>1999D Specific State Appropriations D</t>
  </si>
  <si>
    <t>19902 Budget Act Onetime appropriation in 19900 UCLA</t>
  </si>
  <si>
    <t>19903 Purchase Utilities UCSB UCD</t>
  </si>
  <si>
    <t>19904 UG Teaching Excellence UCLA UCSB</t>
  </si>
  <si>
    <t>19906 Instructional Use of Computers UCSB</t>
  </si>
  <si>
    <t>19911 MultiCampus Research ProgsandInitiatives UCI UCSC</t>
  </si>
  <si>
    <t>19912 Improve Grad Rates for Disadvantaged Students UCM UCR UCSBandUCSC</t>
  </si>
  <si>
    <t>19914 Academic Senate Grants UCLA</t>
  </si>
  <si>
    <t>19915 UC Climate Initiatives UCOP</t>
  </si>
  <si>
    <t>19916 UC Climate Initiatives</t>
  </si>
  <si>
    <t>19917 InstructionalandInformation Technology UCSC</t>
  </si>
  <si>
    <t>19921 Online Education</t>
  </si>
  <si>
    <t>19922 MRU General Funds UCSC</t>
  </si>
  <si>
    <t>19924 Student Academic Preparation Programs</t>
  </si>
  <si>
    <t>19935 State GF Enrollment Growth UCLA</t>
  </si>
  <si>
    <t>19936 Campus Designated GF UCB</t>
  </si>
  <si>
    <t>19938 Aggie Square Satellite Campus Project</t>
  </si>
  <si>
    <t>19939 Temp Allocs from ITFs for 19900 UCLA</t>
  </si>
  <si>
    <t>19944 Antibias Training Program 3</t>
  </si>
  <si>
    <t>19945 Jordans Syndrome</t>
  </si>
  <si>
    <t>19946 Lease Purchase Debt Service</t>
  </si>
  <si>
    <t>19947 Go Bond Debt Service</t>
  </si>
  <si>
    <t>19948 Lease Purchase Debt Service Savings</t>
  </si>
  <si>
    <t>19949 Legal Services UndocumentedImmigrant</t>
  </si>
  <si>
    <t>19953 VectorBorne Disease Surveilance Gateway 3 UCD</t>
  </si>
  <si>
    <t>19954 InnovationandEntrepreneurship Grants</t>
  </si>
  <si>
    <t>19955 Support for Low Income URM LCFF plusStudents</t>
  </si>
  <si>
    <t>19956 Firearms Violence Research</t>
  </si>
  <si>
    <t>19957 UC Scout</t>
  </si>
  <si>
    <t>19958 Faculty Best Practices</t>
  </si>
  <si>
    <t>19959 Underground Scholars Initiative</t>
  </si>
  <si>
    <t>19960 Marine Mammal Stranding NetworksandWhale Disentanglement UCD</t>
  </si>
  <si>
    <t>19962 UCOP General Fund</t>
  </si>
  <si>
    <t>19963 Systemwide UC Path General Fund</t>
  </si>
  <si>
    <t>19964 Telemedicine Psychiatry Residency 3</t>
  </si>
  <si>
    <t>19965 Ralph J Bunche Center for African American Studies 3 UCLA</t>
  </si>
  <si>
    <t>19967 Charles R Drew Postgraduate Medical School</t>
  </si>
  <si>
    <t>19968 AIDS Research</t>
  </si>
  <si>
    <t>19969 Student Financial Aid</t>
  </si>
  <si>
    <t>19970 Subject Matter Projects</t>
  </si>
  <si>
    <t>19971 Presidents Workstudy</t>
  </si>
  <si>
    <t>19972 San Joaquin Valley PRIME</t>
  </si>
  <si>
    <t>19973 Dream Loan Program</t>
  </si>
  <si>
    <t>19974 UCOP ANR General Fund</t>
  </si>
  <si>
    <t>19975 Presidents Workstudy UCSB</t>
  </si>
  <si>
    <t>19976 ANR Temporary Funding</t>
  </si>
  <si>
    <t>19977 ANR CE Specialist Support</t>
  </si>
  <si>
    <t>19978 ANR Startup Salary Recovery</t>
  </si>
  <si>
    <t>19979 ANR Competitive Grants</t>
  </si>
  <si>
    <t>19981 Valley Fever Research 3</t>
  </si>
  <si>
    <t>19982 UC Berkeleys Operating Deficit 3</t>
  </si>
  <si>
    <t>19983 Conservation Genomics 3</t>
  </si>
  <si>
    <t>19984 Student Basic Needs 2 3</t>
  </si>
  <si>
    <t>19985 Student Rapid Rehousing 2 3</t>
  </si>
  <si>
    <t>19986 Student Mental Health Programs 2 3</t>
  </si>
  <si>
    <t>19987 Degree Completion Programs at UC Extension</t>
  </si>
  <si>
    <t>19988 Disaster Relief Emergency Student Financial Aid</t>
  </si>
  <si>
    <t>19989 Animal Shelter Grant Program</t>
  </si>
  <si>
    <t>25020 SAPEP</t>
  </si>
  <si>
    <t>2100B State Appropriations Other B</t>
  </si>
  <si>
    <t>2100C State Appropriations Other C</t>
  </si>
  <si>
    <t>2100D Other State Appropriations D</t>
  </si>
  <si>
    <t>21000 State Appropriations for Capital 21049</t>
  </si>
  <si>
    <t>21001 CDFA 6601 CAHFS 18652</t>
  </si>
  <si>
    <t>2200B Restricted Gifts B</t>
  </si>
  <si>
    <t>6000C Restricted Expendable Gifts</t>
  </si>
  <si>
    <t>6010D Restricted Gift Funds for Capital D</t>
  </si>
  <si>
    <t>60100 Restricted Gift Funds for Capital</t>
  </si>
  <si>
    <t>E000D Restricted Expendable Gifts Foundation</t>
  </si>
  <si>
    <t>E0001 PRN GASB 33 Adjustment account 333333</t>
  </si>
  <si>
    <t>E0002 PRN GSM Student Scholarships 311647 46777</t>
  </si>
  <si>
    <t>E0003 PRN SOM Alumni Scholarship Fund 311707 48568</t>
  </si>
  <si>
    <t>E0004 PRN Blanche L Price Scholarship 311871 43109</t>
  </si>
  <si>
    <t>E0005 PRN Dorf Awards for Academic Excellence Sprt 322030 40504</t>
  </si>
  <si>
    <t>E0006 PRN Andrew Donnell Mem CU 322063 40898</t>
  </si>
  <si>
    <t>E0007 PRN Friedrich K Juenger Memorial 322148 42785</t>
  </si>
  <si>
    <t>E0008 PRN Astronaut Alumni Scholarship 322200 41402</t>
  </si>
  <si>
    <t>E0009 PRN Davis Botanical Society 322216 40923</t>
  </si>
  <si>
    <t>E0010 PRN Society Student Grants Fund 322217 56849</t>
  </si>
  <si>
    <t>E0011 PRN Susan Schnitzer Support Fund 322247 56548</t>
  </si>
  <si>
    <t>E0012 PRN Blaisdell Library Education Center 322256 53652</t>
  </si>
  <si>
    <t>E0013 PRN Friends of English 322340 42177</t>
  </si>
  <si>
    <t>E0014 PRN Teaching CredentialMasters Scholarship 322359 40693</t>
  </si>
  <si>
    <t>E0015 PRN Heather NikkelLampe Memorial 322385 42399</t>
  </si>
  <si>
    <t>E0016 PRN CBS Deans Circle 322413 42534</t>
  </si>
  <si>
    <t>E0017 PRN The deLeuze Family Endowed Professorship 322425 55151</t>
  </si>
  <si>
    <t>E0018 PRN Faculty Initiatives 322447 43664</t>
  </si>
  <si>
    <t>E0019 PRN Study Abroad 322448 44172</t>
  </si>
  <si>
    <t>E0020 PRN International Scholars Students at UCD 322449 41679</t>
  </si>
  <si>
    <t>E0021 PRN Jackson Lewis Employment Law Fund 322452 43597</t>
  </si>
  <si>
    <t>E0022 PRN CBS Graduate Support 322457 42554</t>
  </si>
  <si>
    <t>E0023 PRN CBS Undergraduate Support 322458 42554</t>
  </si>
  <si>
    <t>E0024 PRN Gallagher GSM Building Fund 322494 45680</t>
  </si>
  <si>
    <t>E0025 PRN Civil Rights Clinic 322526 47752</t>
  </si>
  <si>
    <t>E0026 PRN Family Protection Legal Assistance 322528 40564</t>
  </si>
  <si>
    <t>E0027 PRN Law Review 322530 47743</t>
  </si>
  <si>
    <t>E0028 PRN Loan Repayment Assistance Program 322531 42761</t>
  </si>
  <si>
    <t>E0029 PRN Moot Court Program 322532 42760</t>
  </si>
  <si>
    <t>E0030 PRN Honeybee and Pollinators Research 322541 43646</t>
  </si>
  <si>
    <t>E0031 PRN Matthew J Rybicki Memorial Support Fund 322543 43404</t>
  </si>
  <si>
    <t>E0032 PRN Hellman Fellows Fund 322546 42753</t>
  </si>
  <si>
    <t>E0033 PRN Carol Lee Coss Memorial Scholarship Fund 322560 44840</t>
  </si>
  <si>
    <t>E0034 PRN GSM Student Professional Develop 322564 44855</t>
  </si>
  <si>
    <t>E0035 PRN Words Take Wing Fund 322579 42887</t>
  </si>
  <si>
    <t>E0036 PRN Graduate Student Fellowship Fund 322589 46417</t>
  </si>
  <si>
    <t>E0037 PRN Deans Fund for Excellence in Education 322590 43366</t>
  </si>
  <si>
    <t>E0038 PRN Shinkoskey Series of Noon Concerts 322594 42987</t>
  </si>
  <si>
    <t>E0039 PRN Wydick Family Scholarship 322595 42888</t>
  </si>
  <si>
    <t>E0040 PRN UC Davis Student Scholars Fund 322613 53432</t>
  </si>
  <si>
    <t>E0041 PRN Sacramento Area Youth Speaks 322619 43167</t>
  </si>
  <si>
    <t>E0042 PRN Center for Mind and Brain 322626 42296</t>
  </si>
  <si>
    <t>E0043 PRN Agricultural Sustainability Institute 322645 43254</t>
  </si>
  <si>
    <t>E0044 PRN Parker Family Foundation Scholarship 322646 43270</t>
  </si>
  <si>
    <t>E0045 PRN Viticulture Enology Gen Support 322647 53524</t>
  </si>
  <si>
    <t>E0046 PRN Viticulture Enology Student Support 322648 45720</t>
  </si>
  <si>
    <t>E0047 PRN Intl Energy Program Annual Fund 322674 43986</t>
  </si>
  <si>
    <t>E0048 PRN Ctn Valley FdtnMcClatchy Lecture 322679 44014</t>
  </si>
  <si>
    <t>E0049 PRN Shrem Museum of Art 322680 46887</t>
  </si>
  <si>
    <t>E0050 PRN Ag Education Credential Program 322682 44137</t>
  </si>
  <si>
    <t>E0051 PRN Capital Law Revision 322702 44376</t>
  </si>
  <si>
    <t>E0052 PRN Mike and Renee Child Institute for Innov 322708 42479</t>
  </si>
  <si>
    <t>E0053 PRN Picnic Day 322715 39800</t>
  </si>
  <si>
    <t>E0054 PRN Faculty Research and Teaching Fund 322716 44348</t>
  </si>
  <si>
    <t>E0055 PRN ASUCD The Pantry 322731 44205</t>
  </si>
  <si>
    <t>E0056 PRN Lynch Tanner Scholarship Support Fund 322735 44998</t>
  </si>
  <si>
    <t>E0057 PRN French General Support 322741 41761</t>
  </si>
  <si>
    <t>E0058 PRN Italian General Support 322742 55309</t>
  </si>
  <si>
    <t>E0059 PRN UCD Continuing Prof Ed Deans Innovat 322746 44267</t>
  </si>
  <si>
    <t>E0060 PRN Geology General Support 322758 56020</t>
  </si>
  <si>
    <t>E0061 PRN Jun Aoki Book Award 322763 44435</t>
  </si>
  <si>
    <t>E0062 PRN Tender Loving Care for Pets Program 322815 42264</t>
  </si>
  <si>
    <t>E0063 PRN Marv Kinsey Scholarship Fund 322823 45748</t>
  </si>
  <si>
    <t>E0064 PRN Student Emergency Relief Aid Fund 322828 42638</t>
  </si>
  <si>
    <t>E0065 PRN Megan Glanville Scholarship Fund 322831 44876</t>
  </si>
  <si>
    <t>E0066 PRN Kind Family Scholarship for Engr 322833 44750</t>
  </si>
  <si>
    <t>E0067 PRN Guardian Teacher Scholarship Fund 322834 44954</t>
  </si>
  <si>
    <t>E0068 PRN UC Davis Marching Band 322841 44837</t>
  </si>
  <si>
    <t>E0069 PRN Cancer Center General Support Fund 322842 48317</t>
  </si>
  <si>
    <t>E0070 PRN 3D Printer Fund 322846 45263</t>
  </si>
  <si>
    <t>E0071 PRN King Hall Outreach Programs 322866 42972</t>
  </si>
  <si>
    <t>E0072 PRN MIND Institute Annual Fund 322896 40567</t>
  </si>
  <si>
    <t>E0073 PRN UC Davis Alzheimers Disease Rsch Center 322897 48409</t>
  </si>
  <si>
    <t>E0074 PRN Dermatology General Support 322901 48224</t>
  </si>
  <si>
    <t>E0075 PRN Fragile X Research R Hagerman 322903 40987</t>
  </si>
  <si>
    <t>E0076 PRN Won Family Scholarship Fund 322905 43561</t>
  </si>
  <si>
    <t>E0077 PRN Yu Fund 322922 45408</t>
  </si>
  <si>
    <t>E0078 PRN Wasson Family Scholarship 322932 45403</t>
  </si>
  <si>
    <t>E0079 PRN Wasson Family Education Abroad 322933 45406</t>
  </si>
  <si>
    <t>E0080 PRN Undergrad Design Courses 322935 45405</t>
  </si>
  <si>
    <t>E0081 PRN AIChE Student Chapter 322936 44285</t>
  </si>
  <si>
    <t>E0082 PRN Nursing Student Scholarships 322945 43259</t>
  </si>
  <si>
    <t>E0083 PRN UCD Health System Eye Center Education 322947 44626</t>
  </si>
  <si>
    <t>E0084 PRN UCD Health System Eye Center Research 322948 48459</t>
  </si>
  <si>
    <t>E0085 PRN Lloyd Chan Award 322956 55717</t>
  </si>
  <si>
    <t>E0086 PRN Down Syndrome Research 322957 45382</t>
  </si>
  <si>
    <t>E0087 PRN Chromosome 22q112 Deletion Syndrome 322958 42894</t>
  </si>
  <si>
    <t>E0088 PRN Autism Research Fund 322959 42897</t>
  </si>
  <si>
    <t>E0089 PRN ADHD Research Fund 322960 42895</t>
  </si>
  <si>
    <t>E0090 PRN Cntr for Excellence in Dev Disabilities 322961 44528</t>
  </si>
  <si>
    <t>E0091 PRN Central Valley Scholars Program 322965 45488</t>
  </si>
  <si>
    <t>E0092 PRN Andrew Barkett Business Plan Competition 322968 40864</t>
  </si>
  <si>
    <t>E0093 PRN San Juan Islands REEF Survey Project 322971 45463</t>
  </si>
  <si>
    <t>E0094 PRN Childrens Hospital General Support 322972 41705</t>
  </si>
  <si>
    <t>E0095 PRN STEP Student Opportunity Fund 322976 45478</t>
  </si>
  <si>
    <t>E0096 PRN Financial Aid Support 322984 45489</t>
  </si>
  <si>
    <t>E0097 PRN Corvus Award Support Fund 322991 56572</t>
  </si>
  <si>
    <t>E0098 PRN Red Dog Fund 322993 45547</t>
  </si>
  <si>
    <t>E0099 PRN Aoki Center 322999 45545</t>
  </si>
  <si>
    <t>E0100 PRN Surgery Department Support Fund 323000 45508</t>
  </si>
  <si>
    <t>E0101 PRN David Mariana Beatty Scholarship Sppt 323003 45537</t>
  </si>
  <si>
    <t>E0102 PRN Billie Payne Memorial Scholarship 323007 45618</t>
  </si>
  <si>
    <t>E0103 PRN Katie Fund 323009 45619</t>
  </si>
  <si>
    <t>E0104 PRN Academic Success Program 323022 45655</t>
  </si>
  <si>
    <t>E0105 PRN Harris Urban Horticulture Scholarship 323038 46607</t>
  </si>
  <si>
    <t>E0106 PRN African American Studies General 323040 40009</t>
  </si>
  <si>
    <t>E0107 PRN Economic General Support 323041 44903</t>
  </si>
  <si>
    <t>E0108 PRN Chemistry General Support 323042 44187</t>
  </si>
  <si>
    <t>E0109 PRN Design General Support 323043 45263</t>
  </si>
  <si>
    <t>E0110 PRN Mathematics General Support 323044 42965</t>
  </si>
  <si>
    <t>E0111 PRN Political Science General Support 323045 50013</t>
  </si>
  <si>
    <t>E0112 PRN Philosophy General Support 323046 44253</t>
  </si>
  <si>
    <t>E0113 PRN Textiles Clothing General Support 323047 53001</t>
  </si>
  <si>
    <t>E0114 PRN Art General Support 323048 53413</t>
  </si>
  <si>
    <t>E0115 PRN Music General Support 323049 44252</t>
  </si>
  <si>
    <t>E0116 PRN Spanish General Support 323050 52596</t>
  </si>
  <si>
    <t>E0117 PRN Theater and Dance General Support 323052 44896</t>
  </si>
  <si>
    <t>E0118 PRN English General Support 323053 44911</t>
  </si>
  <si>
    <t>E0119 PRN Fund for the Future of History 323054 43721</t>
  </si>
  <si>
    <t>E0120 PRN STEP Program Fund 323056 45787</t>
  </si>
  <si>
    <t>E0121 PRN Wildlife Fish Conservation Biology 323082 56622</t>
  </si>
  <si>
    <t>E0122 PRN Env Sci Policy General Support 323083 40010</t>
  </si>
  <si>
    <t>E0123 PRN Plant Sciences General Support 323085 42822</t>
  </si>
  <si>
    <t>E0124 PRN Nutrition General Support 323086 43274</t>
  </si>
  <si>
    <t>E0125 PRN Walker Botanical Fund 323090 45948</t>
  </si>
  <si>
    <t>E0126 PRN Michael Fitzsimons Wine Executive Award 323104 45861</t>
  </si>
  <si>
    <t>E0127 PRN Edward Teller Education Center 323116 40774</t>
  </si>
  <si>
    <t>E0128 PRN Karen and Phil Drayer Fellowship Award 323117 42777</t>
  </si>
  <si>
    <t>E0129 PRN Coastal Marine Sciences Inst Gen Spt 323120 45951</t>
  </si>
  <si>
    <t>E0130 PRN Crete Viticulture EnologyFood Science 323123 45952</t>
  </si>
  <si>
    <t>E0131 PRN Next Generation STEM Teaching Award Sppt 323133 55086</t>
  </si>
  <si>
    <t>E0132 PRN Ms Marion I Froehlich Education Abroad 323141 55627</t>
  </si>
  <si>
    <t>E0133 PRN Nursing Need Based Scholarships 323143 43259</t>
  </si>
  <si>
    <t>E0134 PRN Scott McNiven Memorial Fund 323151 46440</t>
  </si>
  <si>
    <t>E0135 PRN Jeffrey Huffaker 79 Memorial Scholarshi 323164 46442</t>
  </si>
  <si>
    <t>E0136 PRN NAK Fraternity Student Support Fund 323172 46471</t>
  </si>
  <si>
    <t>E0137 PRN Johnsen Family Planning Reproductive 323173 46539</t>
  </si>
  <si>
    <t>E0138 PRN Globe Education Academy Fund 323174 STIP</t>
  </si>
  <si>
    <t>E0139 PRN Lake Tahoe Nearshore Monitoring Network 323179 46517</t>
  </si>
  <si>
    <t>E0140 PRN Boyd Fellows at Tahoe 323181 46518</t>
  </si>
  <si>
    <t>E0141 PRN Library Innovation Fund 323182 46500</t>
  </si>
  <si>
    <t>E0142 PRN Cascade Lake Near Shore Monitoring 323186 46516</t>
  </si>
  <si>
    <t>E0143 PRN Schimbor Family Scholarship 323200 46525</t>
  </si>
  <si>
    <t>E0144 PRN Otto G Raabe Fund 323201 47525</t>
  </si>
  <si>
    <t>E0145 PRN Faris Saeed Student Leadership Fund 323222 47038</t>
  </si>
  <si>
    <t>E0146 PRN Million Cat Challenge Fund 323228 46628</t>
  </si>
  <si>
    <t>E0147 PRN NP and PA Student Fund 323238 46669</t>
  </si>
  <si>
    <t>E0148 PRN Honey and Pollination Center at RMI 323253 45054</t>
  </si>
  <si>
    <t>E0149 PRN Syufy Fellowship for Veterinary Students 323280 46760</t>
  </si>
  <si>
    <t>E0150 PRN Syufy Scholarship for Vet Students 323281 46771</t>
  </si>
  <si>
    <t>E0151 PRN Violence Prevention Research Fund 323287 44513</t>
  </si>
  <si>
    <t>E0152 PRN Founders Fund 323289 46836</t>
  </si>
  <si>
    <t>E0153 PRN KiDS Program Fund 323294 46835</t>
  </si>
  <si>
    <t>E0154 PRN Bonnie Prince William Award 323302 46756</t>
  </si>
  <si>
    <t>E0155 PRN Julie Bryant Memorial Scholarship Suppor 323324 46813</t>
  </si>
  <si>
    <t>E0156 PRN Hales Volunteer Clinical Faculty Awd Spt 323329 46820</t>
  </si>
  <si>
    <t>E0157 PRN Reinhard Scholarship Fund 323335 46849</t>
  </si>
  <si>
    <t>E0158 PRN Santiago and Gregoria Gonzalez Support 323339 46911</t>
  </si>
  <si>
    <t>E0159 PRN Wackie Arnold Scholarship 323343 46909</t>
  </si>
  <si>
    <t>E0160 PRN Chen Family Neuroscience Research Fund 323357 46928</t>
  </si>
  <si>
    <t>E0161 PRN Ted Jones History of Neurosicience Letur 323358 46929</t>
  </si>
  <si>
    <t>E0162 PRN Aggie DREAM Fund 323359 46916</t>
  </si>
  <si>
    <t>E0163 PRN Landscape Architecture Environ Design 323371 48306</t>
  </si>
  <si>
    <t>E0164 PRN Cat Portal Development 323378 46979</t>
  </si>
  <si>
    <t>E0165 PRN Hugh Edmondson Summer Rsch Fund 323379 47040</t>
  </si>
  <si>
    <t>E0166 PRN Richard G Coss Wildlife Research Suppt 323381 49200</t>
  </si>
  <si>
    <t>E0167 PRN Joseph and Emma Lin Biological Orchard 323386 46993</t>
  </si>
  <si>
    <t>E0168 PRN Big Bang Business Competition Fund 323388 40864</t>
  </si>
  <si>
    <t>E0169 PRN Veterinary Medicine Deans Priority Fund 323389 45074</t>
  </si>
  <si>
    <t>E0170 PRN SON Deans Fund 323391 47074</t>
  </si>
  <si>
    <t>E0171 PRN Cancer Center Immunology Research Fund 323394 47124</t>
  </si>
  <si>
    <t>E0172 PRN Ola Lorens Memorial Travel Fund 323398 47129</t>
  </si>
  <si>
    <t>E0173 PRN Inn Clinical Laboratory Award 323399 47070</t>
  </si>
  <si>
    <t>E0174 PRN Gullick UCD Animal Sci Vet Scholarship 323412 47109</t>
  </si>
  <si>
    <t>E0175 PRN Guardian Scholars Program 323413 45788</t>
  </si>
  <si>
    <t>E0176 PRN Canine Health Fund 323414 55006</t>
  </si>
  <si>
    <t>E0177 PRN UC Immigrant Legal Services Center 323416 47095</t>
  </si>
  <si>
    <t>E0178 PRN Guardian Professions Program 323423 45398</t>
  </si>
  <si>
    <t>E0179 PRN Westall Mental Health and Families Fund 323425 47167</t>
  </si>
  <si>
    <t>E0180 PRN Veterinary Medical Center Construction 323431 47595</t>
  </si>
  <si>
    <t>E0181 PRN Dept of Radiology S Gorges Schlsp Sppt 323432 48783</t>
  </si>
  <si>
    <t>E0182 PRN Maus Family Support Fund 323433 47223</t>
  </si>
  <si>
    <t>E0183 PRN Keratinocyte Studies Fund 323436 47205</t>
  </si>
  <si>
    <t>E0184 PRN CCAH Equipment Fund 323439 47179</t>
  </si>
  <si>
    <t>E0185 PRN Cancer Research Fund 323445 49158</t>
  </si>
  <si>
    <t>E0186 PRN Shelter Medicine Program 323447 41782</t>
  </si>
  <si>
    <t>E0187 PRN Shirley and Kenneth Tucker Fund 323450 47256</t>
  </si>
  <si>
    <t>E0188 PRN Transplant Program 323456 48545</t>
  </si>
  <si>
    <t>E0189 PRN CCAH General Support 323459 55005</t>
  </si>
  <si>
    <t>E0190 PRN Professor Manfred P Fleischer Undergrad 323469 47358</t>
  </si>
  <si>
    <t>E0191 PRN Phil Wells Memorial Award Current Use 323475 49798</t>
  </si>
  <si>
    <t>E0192 PRN Winifred Gaines Fund Support Pain Mgmt 323477 48962</t>
  </si>
  <si>
    <t>E0193 PRN McClatchyCentral Valley Foundation Schp 323479 47350</t>
  </si>
  <si>
    <t>E0194 PRN Center For Equine Health Research Fund 323481 45300</t>
  </si>
  <si>
    <t>E0195 PRN Sickle Cell Program 323482 48364</t>
  </si>
  <si>
    <t>E0196 PRN Judy Wydick Guardian Professions Support 323484 47477</t>
  </si>
  <si>
    <t>E0197 PRN Capitol Reception and Tour 323485 47293</t>
  </si>
  <si>
    <t>E0198 PRN CA Env Law Policy Center Speaker Ser 323487 47295</t>
  </si>
  <si>
    <t>E0199 PRN Asian Pacific American Law Student Assoc 323488 48079</t>
  </si>
  <si>
    <t>E0200 PRN Environmental Law Society Symposium 323489 53521</t>
  </si>
  <si>
    <t>E0201 PRN Intl Law Policy Journal Speaker Serie 323492 47300</t>
  </si>
  <si>
    <t>E0202 PRN Companion Animals Undergraduate Scholars 323494 48869</t>
  </si>
  <si>
    <t>E0203 PRN Comparative Cancer Research Program 323500 43289</t>
  </si>
  <si>
    <t>E0204 PRN EdD Student Scholarship Fund 323502 47347</t>
  </si>
  <si>
    <t>E0205 PRN PhD Student Scholarship Fund 323503 47348</t>
  </si>
  <si>
    <t>E0206 PRN CANDEL Program Fund 323504 47352</t>
  </si>
  <si>
    <t>E0207 PRN The Pride Award 323511 47400</t>
  </si>
  <si>
    <t>E0208 PRN Child Life Program 323519 48351</t>
  </si>
  <si>
    <t>E0209 PRN Ron and Shellie Ramos Aerospace Support 323520 47762</t>
  </si>
  <si>
    <t>E0210 PRN World Food Center 323535 47408</t>
  </si>
  <si>
    <t>E0211 PRN Jackson Family Wines Pinot Noir Project 323540 47417</t>
  </si>
  <si>
    <t>E0212 PRN School of Veterinary Medicine General Sc 323543 40170</t>
  </si>
  <si>
    <t>E0213 PRN Dr Antonelli Memorial Fund in Philosoph 323546 47421</t>
  </si>
  <si>
    <t>E0214 PRN Student Leadership Professional Dev 323552 47818</t>
  </si>
  <si>
    <t>E0215 PRN UC Center Sacramento Health Justice Scho 323554 47446</t>
  </si>
  <si>
    <t>E0216 PRN Nurse Practitioner Scholarship Fund 323555 46669</t>
  </si>
  <si>
    <t>E0217 PRN Murray B Gardner Development Fund 323566 47705</t>
  </si>
  <si>
    <t>E0218 PRN Central Coast Network Fund 323570 47511</t>
  </si>
  <si>
    <t>E0219 PRN Hawaii Network Fund 323574 47507</t>
  </si>
  <si>
    <t>E0220 PRN Orange County Chapter 323581 47500</t>
  </si>
  <si>
    <t>E0221 PRN Washington DC Chapter Fund 323591 47490</t>
  </si>
  <si>
    <t>E0222 PRN Chicano Latino Alumni Association 323594 47487</t>
  </si>
  <si>
    <t>E0223 PRN Iranian Alumni Association 323595 47486</t>
  </si>
  <si>
    <t>E0224 PRN Muslim Alumni Association 323598 47483</t>
  </si>
  <si>
    <t>E0225 PRN African African American Alumni Assoc 323603 49745</t>
  </si>
  <si>
    <t>E0226 PRN Eric Brough Memorial Scholarship Support 323609 56968</t>
  </si>
  <si>
    <t>E0227 PRN Joe Diane Vandepeute Scholarship 323611 47754</t>
  </si>
  <si>
    <t>E0228 PRN Honey Pollination CenterSpringcreek 323613 47527</t>
  </si>
  <si>
    <t>E0229 PRN Jim Sochor Athletic Fund 323615 47665</t>
  </si>
  <si>
    <t>E0230 PRN Parent Family Council Scholarshi 323616 49369</t>
  </si>
  <si>
    <t>E0231 PRN Glenys James Kaye Scholarship Support 323619 47704</t>
  </si>
  <si>
    <t>E0232 PRN EDAPT Clinic Community Outreach Fund 323621 47655</t>
  </si>
  <si>
    <t>E0233 PRN Reisen Early Education Scholarship Award 323622 47659</t>
  </si>
  <si>
    <t>E0234 PRN Kavli Summer Institute in Cognitive Neu 323623 46888</t>
  </si>
  <si>
    <t>E0235 PRN Dr Uma Srivatsas Arrhythmia Research 323636 47767</t>
  </si>
  <si>
    <t>E0236 PRN John Briggs Memorial Scholarship Support 323653 47863</t>
  </si>
  <si>
    <t>E0237 PRN College of Engineering Student Clubs 323655 47691</t>
  </si>
  <si>
    <t>E0238 PRN Scheidel Post Radiation Quality of Life 323657 47769</t>
  </si>
  <si>
    <t>E0239 PRN WineXRay Internship Award 323659 47795</t>
  </si>
  <si>
    <t>E0240 PRN Michele Dyke Scholarship 323660 47765</t>
  </si>
  <si>
    <t>E0241 PRN Malinda J Brown Memorial Schlrshp Suppt 323665 55889</t>
  </si>
  <si>
    <t>E0242 PRN Salish Sea Forever Fund 323670 47643</t>
  </si>
  <si>
    <t>E0243 PRN Library Wine Fund 323671 47789</t>
  </si>
  <si>
    <t>E0244 PRN Leona E Franke Undergraduate Award 323680 47817</t>
  </si>
  <si>
    <t>E0245 PRN Bellas Fund for Assistance Dogs of Woun 323682 48023</t>
  </si>
  <si>
    <t>E0246 PRN Shalu Hersh Saluja Mitral Valve Diseas 323685 48076</t>
  </si>
  <si>
    <t>E0247 PRN ShorLine Shelter Medicine Support Fund 323687 55132</t>
  </si>
  <si>
    <t>E0248 PRN Rolf Unterleitner Scholarship 323688 48027</t>
  </si>
  <si>
    <t>E0249 PRN Dean Lairmore Leadership Award 323690 45760</t>
  </si>
  <si>
    <t>E0250 PRN Kennis Family Scholarship Sppt Fund 323691 47874</t>
  </si>
  <si>
    <t>E0251 PRN One Health Institute 323700 56133</t>
  </si>
  <si>
    <t>E0252 PRN William R Pritchard VMTH 323701 43004</t>
  </si>
  <si>
    <t>E0253 PRN Home Health Fund 323710 48512</t>
  </si>
  <si>
    <t>E0254 PRN Veterinary Student International Resch 323718 48061</t>
  </si>
  <si>
    <t>E0255 PRN Urbano Family First Generation Support 323729 56948</t>
  </si>
  <si>
    <t>E0256 PRN Masters Entry Program in Nursing Schola 323735 48072</t>
  </si>
  <si>
    <t>E0257 PRN Norm Brand 75 Nancy Spero ADR Rsrch 323754 48091</t>
  </si>
  <si>
    <t>E0258 PRN Elizabeth A Inadomi Scholarship 323756 48092</t>
  </si>
  <si>
    <t>E0259 PRN Emeritus Prof Jerald Henderson Scholsp 323757 49595</t>
  </si>
  <si>
    <t>E0260 PRN J Cuppoletti and D Malinowska Award 323759 49506</t>
  </si>
  <si>
    <t>E0261 PRN Hershey Family Fdn Research Scientist 323764 48118</t>
  </si>
  <si>
    <t>E0262 PRN Graduate and Professional Student Center 323767 48111</t>
  </si>
  <si>
    <t>E0263 PRN CareyBlanchard CAHFS Support Fund 323770 48134</t>
  </si>
  <si>
    <t>E0264 PRN Compassionate Care Fund 323773 40442</t>
  </si>
  <si>
    <t>E0265 PRN Raptor Center General Support 323775 54299</t>
  </si>
  <si>
    <t>E0266 PRN Jose and Laura Castillo Scholarship 323782 48891</t>
  </si>
  <si>
    <t>E0267 PRN School of Vet Med Support Fund 323785 56107</t>
  </si>
  <si>
    <t>E0268 PRN Will Snyder Awards for MPAc Support Fund 323786 48163</t>
  </si>
  <si>
    <t>E0269 PRN Berta Olive Center Fund 323788 48164</t>
  </si>
  <si>
    <t>E0270 PRN Hibbard and Sharon Williams Stdnt Schlsp 323800 48761</t>
  </si>
  <si>
    <t>E0271 PRN Keister Allen Art Purchase Prize Suppt 323820 48802</t>
  </si>
  <si>
    <t>E0272 PRN Joseph and Mary Ann Ramirez Scholarship 323822 48890</t>
  </si>
  <si>
    <t>E0273 PRN Sharon Gray Memorial Award Support Fund 323825 48773</t>
  </si>
  <si>
    <t>E0274 PRN HMCLAUSE Agricultural Business Fellow 323829 48823</t>
  </si>
  <si>
    <t>E0275 PRN South Asia Studies 323832 48769</t>
  </si>
  <si>
    <t>E0276 PRN Cesar Chavez Youth Leadership Conference 323836 46040</t>
  </si>
  <si>
    <t>E0277 PRN Blumenthal Fund for Pancreatic Cancer 323839 48883</t>
  </si>
  <si>
    <t>E0278 PRN Easter Family Trial Advocacy Scholarship 323840 48892</t>
  </si>
  <si>
    <t>E0279 PRN Karen Duffey Memorial Fund 323841 48864</t>
  </si>
  <si>
    <t>E0280 PRN California Israel Research Fund 323843 49198</t>
  </si>
  <si>
    <t>E0281 PRN California Regional Events 323848 48875</t>
  </si>
  <si>
    <t>E0282 PRN Chicago Regional Events 323849 48876</t>
  </si>
  <si>
    <t>E0283 PRN Reese Family Fund Undergraduate Award 323858 48898</t>
  </si>
  <si>
    <t>E0284 PRN Enotrex International Internshp 323861 48873</t>
  </si>
  <si>
    <t>E0285 PRN Jose and Maria Gutierrez Memorial Schlsp 323864 48840</t>
  </si>
  <si>
    <t>E0286 PRN LunardiniOwens Washington Student Award 323873 48872</t>
  </si>
  <si>
    <t>E0287 PRN Aggie Life Skills Lectureship 323881 49201</t>
  </si>
  <si>
    <t>E0288 PRN Sandra Gorges MD Mem Awd Radiology 323885 48944</t>
  </si>
  <si>
    <t>E0289 PRN Youmans Fetal Care Treatment 323886 48949</t>
  </si>
  <si>
    <t>E0290 PRN Julian R Youmans Family in Alzheimers 323887 48950</t>
  </si>
  <si>
    <t>E0291 PRN Simulation Technology Fund 323894 49044</t>
  </si>
  <si>
    <t>E0292 PRN Aggie Domestic Study Abroad Award 323897 48959</t>
  </si>
  <si>
    <t>E0293 PRN Bird Haven Wood Duck Fund 323900 48975</t>
  </si>
  <si>
    <t>E0294 PRN Bird Haven Inventory Fund 323901 48976</t>
  </si>
  <si>
    <t>E0295 PRN Schumacher Veterinary Student Scholarshp 323902 49053</t>
  </si>
  <si>
    <t>E0296 PRN Northern California Food Movement Fund 323910 49137</t>
  </si>
  <si>
    <t>E0297 PRN Wagenlis Fdn Doctorate in Philosophy 323911 49085</t>
  </si>
  <si>
    <t>E0298 PRN Presidio Equine Sports Medicine Award 323915 49018</t>
  </si>
  <si>
    <t>E0299 PRN Patrick H Mills Memorial Entrepreneursh 323916 49019</t>
  </si>
  <si>
    <t>E0300 PRN Rennison Family Fund for the ESDC 323918 48993</t>
  </si>
  <si>
    <t>E0301 PRN COSMOS General Support 323922 47180</t>
  </si>
  <si>
    <t>E0302 PRN Rizo Lopez Coffee Center Fund 323927 49062</t>
  </si>
  <si>
    <t>E0303 PRN Center for Neuroscience Community Outrch 323932 48995</t>
  </si>
  <si>
    <t>E0304 PRN UC Davis Institute of the Environment 323933 49004</t>
  </si>
  <si>
    <t>E0305 PRN Student Rainy Day Award Support Fund 323934 49424</t>
  </si>
  <si>
    <t>E0306 PRN CAAA Alameda Regional Scholarship 323936 47542</t>
  </si>
  <si>
    <t>E0307 PRN CAAA North Central Regional Scholarship 323945 47552</t>
  </si>
  <si>
    <t>E0308 PRN CAAA RiversideSan Bernardino Regional S 323952 47564</t>
  </si>
  <si>
    <t>E0309 PRN CAAA San DiegoImperial Regional Scholar 323954 47566</t>
  </si>
  <si>
    <t>E0310 PRN CAAA San Joaquin Regional Scholarship 323956 47572</t>
  </si>
  <si>
    <t>E0311 PRN CAAA San Mateo Regional Scholarship 323957 47573</t>
  </si>
  <si>
    <t>E0312 PRN CAAA Santa Clara Regional Scholarship 323958 47574</t>
  </si>
  <si>
    <t>E0313 PRN John Tom T Gus Scholarship 323965 49090</t>
  </si>
  <si>
    <t>E0314 PRN Chemical Engineering General Support Fnd 323977 47832</t>
  </si>
  <si>
    <t>E0315 PRN Technology Pathways Initiative Fund 323980 49163</t>
  </si>
  <si>
    <t>E0316 PRN Bencafe Fund 323982 49664</t>
  </si>
  <si>
    <t>E0317 PRN NFRAS Pathway Genomic Medicine 323985 49083</t>
  </si>
  <si>
    <t>E0318 PRN Henry Wirz Endowed Award Support Fund 323991 49953</t>
  </si>
  <si>
    <t>E0319 PRN Donald and Sylvia McLaughlin Reserve Fnd 323992 41429</t>
  </si>
  <si>
    <t>E0320 PRN Winiarski Wine Writer Collection Fellow 323993 49104</t>
  </si>
  <si>
    <t>E0321 PRN GSM Master of Science Business Analytics 323998 49102</t>
  </si>
  <si>
    <t>E0322 PRN John Gina Wasson Chemical Engineering 324007 49171</t>
  </si>
  <si>
    <t>E0323 PRN Peter Mattson Fund 324011 49179</t>
  </si>
  <si>
    <t>E0324 PRN Friends of the Arboretum 324015 45970</t>
  </si>
  <si>
    <t>E0325 PRN Mechanical Aerospace Gen Spt 324016 41212</t>
  </si>
  <si>
    <t>E0326 PRN Steven Goldring Robert Wenners Sch CU 324017 55368</t>
  </si>
  <si>
    <t>E0327 PRN Brigitte Bodenheimer Memorial Schlsp Sup 324018 49207</t>
  </si>
  <si>
    <t>E0328 PRN Leslie A Campbell Fund Student Achievemt 324019 BTE</t>
  </si>
  <si>
    <t>E0329 PRN The Gregory R Schmidt Scholarship Fund 324020 49185</t>
  </si>
  <si>
    <t>E0330 PRN Learning by Leading Program Support 324026 48778</t>
  </si>
  <si>
    <t>E0331 PRN EDAPT Clinic Support Fund 324033 49442</t>
  </si>
  <si>
    <t>E0332 PRN Cancer Research Fund 324034 48649</t>
  </si>
  <si>
    <t>E0333 PRN Marya Welch Initiative for Womens Athle 324041 49244</t>
  </si>
  <si>
    <t>E0334 PRN SVM Office of Admissions Student Progr 324045 49378</t>
  </si>
  <si>
    <t>E0335 PRN MPVM Directors Fund 324046 56709</t>
  </si>
  <si>
    <t>E0336 PRN From Cancer to Health Fund 324047 49374</t>
  </si>
  <si>
    <t>E0337 PRN Center for Community and Citizen Science 324056 49316</t>
  </si>
  <si>
    <t>E0338 PRN Humanizing Deportation Digital Story 324059 49312</t>
  </si>
  <si>
    <t>E0339 PRN Wes and Yvette Powell Sustain Ag Support 324063 43343</t>
  </si>
  <si>
    <t>E0340 PRN Hurley and Thelma Couchman Scholarship 324068 49292</t>
  </si>
  <si>
    <t>E0341 PRN Cahill Fund for Crocker Nuclear Lab 324069 49658</t>
  </si>
  <si>
    <t>E0342 PRN Adams Ldrshp in Health Pol Suppt SON 324071 49738</t>
  </si>
  <si>
    <t>E0343 PRN Healthy Brain Aging Initiative 324080 49512</t>
  </si>
  <si>
    <t>E0344 PRN ChicanxLatinx Alumni Scholarship 324081 49597</t>
  </si>
  <si>
    <t>E0345 PRN Lambda Alumni Scholarship 324082 49598</t>
  </si>
  <si>
    <t>E0346 PRN Native American Alumni Scholarship 324083 49599</t>
  </si>
  <si>
    <t>E0347 PRN Military Alumni Scholarship 324084 49600</t>
  </si>
  <si>
    <t>E0348 PRN Pulmonary Critical Care Fellows Fund 324086 49530</t>
  </si>
  <si>
    <t>E0349 PRN Neda K Othman Award 324087 49542</t>
  </si>
  <si>
    <t>E0350 PRN Wine Spectator Scholarship 324088 56477</t>
  </si>
  <si>
    <t>E0351 PRN Deans Innovation Fund 324089 49473</t>
  </si>
  <si>
    <t>E0352 PRN Loury Foundation Lecture Series Fund 324094 49439</t>
  </si>
  <si>
    <t>E0353 PRN Grand Chapter of CA of Eastern Star 324097 49536</t>
  </si>
  <si>
    <t>E0354 PRN Van Ligten Scholarship in Social Science 324103 49481</t>
  </si>
  <si>
    <t>E0355 PRN Van Ligten Scholarship in Managerial 324104 49459</t>
  </si>
  <si>
    <t>E0356 PRN Russell and Dorothy Bilinski BML Fellow 324105 49704</t>
  </si>
  <si>
    <t>E0357 PRN Ted Bradshaw Engaged Student Scholar Awd 324108 49490</t>
  </si>
  <si>
    <t>E0358 PRN Schwall Research Fellowship 324110 49537</t>
  </si>
  <si>
    <t>E0359 PRN Claire Burns Cornea Research Support 324112 49538</t>
  </si>
  <si>
    <t>E0360 PRN Barry Kipperman Awd in Veterinary Ethics 324113 49493</t>
  </si>
  <si>
    <t>E0361 PRN Guinea Pig Health Fund 324122 49618</t>
  </si>
  <si>
    <t>E0362 PRN Dr Laurel Gershwin Community Service Aw 324124 49539</t>
  </si>
  <si>
    <t>E0363 PRN Karen Cauble Heritage Fund for Experient 324125 49547</t>
  </si>
  <si>
    <t>E0364 PRN David Rizzo Award for Global Disease Bio 324127 49511</t>
  </si>
  <si>
    <t>E0365 PRN Fitz Family Award 324131 49518</t>
  </si>
  <si>
    <t>E0366 PRN Bugsy Award 324132 49612</t>
  </si>
  <si>
    <t>E0367 PRN Luna Fund for Avian and Exotic Pets 324133 49613</t>
  </si>
  <si>
    <t>E0368 PRN Knights Landing Program Support 324137 49546</t>
  </si>
  <si>
    <t>E0369 PRN Center for Advancing Pain Relief Excelln 324139 49844</t>
  </si>
  <si>
    <t>E0370 PRN Autism Community Technology Excel 324140 49845</t>
  </si>
  <si>
    <t>E0371 PRN Sustainable Campus Sustainable Cities 324142 49814</t>
  </si>
  <si>
    <t>E0372 PRN Jeanne L Newman Fund 324145 49577</t>
  </si>
  <si>
    <t>E0373 PRN Whitney Joy Engler Equine Scholarship 324146 56951</t>
  </si>
  <si>
    <t>E0374 PRN Lucia Kaiser and Kevin Scott Internship 324150 49592</t>
  </si>
  <si>
    <t>E0375 PRN Maud Hinchee PhD Support Fund 324151 49647</t>
  </si>
  <si>
    <t>E0376 PRN John Curtis Brown Scholarship 324153 49602</t>
  </si>
  <si>
    <t>E0377 PRN World Water Initiative Excellence Fund 324159 49464</t>
  </si>
  <si>
    <t>E0378 PRN Precision Medicine Research Excellence 324160 48042</t>
  </si>
  <si>
    <t>E0379 PRN Global Education For All Excellence Fund 324161 49428</t>
  </si>
  <si>
    <t>E0380 PRN Ctr Violence Prevention Rsch Excellence 324162 49846</t>
  </si>
  <si>
    <t>E0381 PRN Kendra Elizabeth Young Memorial Fund 324163 55834</t>
  </si>
  <si>
    <t>E0382 PRN UCD Foundation Board Student Fire Relief 324164 49608</t>
  </si>
  <si>
    <t>E0383 PRN Caroline F Cabias Endowed Award Support 324170 46227</t>
  </si>
  <si>
    <t>E0384 PRN Stylianos V Spyridakis PhD Schlsp 324184 49697</t>
  </si>
  <si>
    <t>E0385 PRN Crystal A Coleman MPAc Fellowship Suppt 324185 49728</t>
  </si>
  <si>
    <t>E0386 PRN Doctoral Student Travel Award 324191 49739</t>
  </si>
  <si>
    <t>E0387 PRN Charles and Emily Miller Award 324194 49808</t>
  </si>
  <si>
    <t>E0388 PRN Global Human Rights Excellence Fund 324199 49586</t>
  </si>
  <si>
    <t>E0389 PRN The Scott and Laurie Carney SAA Fund 324201 55069</t>
  </si>
  <si>
    <t>E0390 PRN Lori Summa David Awwiller Sppt Fund 324202 49836</t>
  </si>
  <si>
    <t>E0391 PRN Yolo Federal Credit Union Man Econ Schol 324204 49759</t>
  </si>
  <si>
    <t>E0392 PRN Walter Margaret Milton Grad Atmospher 324206 49707</t>
  </si>
  <si>
    <t>E0393 PRN UC Davis Robotics Team 324216 49744</t>
  </si>
  <si>
    <t>E0394 PRN Lynette Hicks Fund for Melanoma Research 324217 49743</t>
  </si>
  <si>
    <t>E0395 PRN Helen Brooks Ford Awd for Comp Oncolog 324219 49823</t>
  </si>
  <si>
    <t>E0396 PRN The RSM Student Scholarship 324221 49766</t>
  </si>
  <si>
    <t>E0397 PRN Betty Irene Moore SON Student Hardship 324227 49825</t>
  </si>
  <si>
    <t>E0398 PRN Stacey Roberts and Michael Lassner Award 324229 49837</t>
  </si>
  <si>
    <t>E0399 PRN W Harry Lange Jr Mem Curr Use Schlsp 324230 55250</t>
  </si>
  <si>
    <t>E0400 PRN W Harry Lange Jr Mem Curr Use Travel 324231 55276</t>
  </si>
  <si>
    <t>E0401 PRN W Harry Lange Jr Mem Bohart Museum CU 324232 55244</t>
  </si>
  <si>
    <t>E0402 PRN Fragile X Research P Hagerman 324242 41000</t>
  </si>
  <si>
    <t>E0403 PRN Hultman Family Scholarship Support Fund 324245 55294</t>
  </si>
  <si>
    <t>E0404 PRN Article 26 Backpack Excellence Fund 324246 49881</t>
  </si>
  <si>
    <t>E0405 PRN Entrepreneurship Cases Course Developmnt 324264 49894</t>
  </si>
  <si>
    <t>E0406 PRN Warren Winiarski Wine Writer Coll Sppt 324265 56821</t>
  </si>
  <si>
    <t>E0407 PRN GSM Staff Appreciation Fund 324268 49947</t>
  </si>
  <si>
    <t>E0408 PRN Dorothy Ross Grad Student Research Awd 324270 55182</t>
  </si>
  <si>
    <t>E0409 PRN UCD Intl Agricultural Dev Grad Grp 324276 PG</t>
  </si>
  <si>
    <t>E0410 PRN Silver Oak Student Research Fund 324278 55139</t>
  </si>
  <si>
    <t>E0411 PRN Integrative Medicine Award 324279 55036</t>
  </si>
  <si>
    <t>E0412 PRN Denny and Jeanene Dickenson Stem Cell 324280 55063</t>
  </si>
  <si>
    <t>E0413 PRN Lyon Cisneros Family Research Fund 324283 55085</t>
  </si>
  <si>
    <t>E0414 PRN Gerald K Huff Scholarship 324288 55104</t>
  </si>
  <si>
    <t>E0415 PRN Green Fellowship Fund 324296 55224</t>
  </si>
  <si>
    <t>E0416 PRN Sustainable Living Learning Community 324297 49885</t>
  </si>
  <si>
    <t>E0417 PRN Scott A Sloan Award in Vet Med 324302 55189</t>
  </si>
  <si>
    <t>E0418 PRN Carroll Hammonds Fund Alzheimers Resch 324304 55157</t>
  </si>
  <si>
    <t>E0419 PRN Great Dane Research Fund 324305 55208</t>
  </si>
  <si>
    <t>E0420 PRN Barry Lynda Keller Little Bang Poster 324313 55172</t>
  </si>
  <si>
    <t>E0421 PRN California Olive Ranch Distinguished Fel 324314 55216</t>
  </si>
  <si>
    <t>E0422 PRN Pitzer Center Ethnographic Collection 324321 55161</t>
  </si>
  <si>
    <t>E0423 PRN Rost Family Biology K12 Ed Schol Sppt 324323 55226</t>
  </si>
  <si>
    <t>E0424 PRN Dr Shant and Robin Garabedian Scholarsh 324325 55211</t>
  </si>
  <si>
    <t>E0425 PRN Denny Jeanene Dickenson Otolaryngology 324326 55205</t>
  </si>
  <si>
    <t>E0426 PRN Mark Diane Sheffield Guardian Schl Spt 324330 55819</t>
  </si>
  <si>
    <t>E0427 PRN Class of 1968 Global Programs Fund 324349 BTE</t>
  </si>
  <si>
    <t>E0428 PRN Loretta Wahl Cancer Fund 324352 55254</t>
  </si>
  <si>
    <t>E0429 PRN Train the Trainer T3 Primary Care Mgmt 324355 43346</t>
  </si>
  <si>
    <t>E0430 PRN The Scotts MiracleGro Co SmartLandscape 324356 55258</t>
  </si>
  <si>
    <t>E0431 PRN Sarah Dornin Wilkinson McMeans Awd Sppt 324357 55363</t>
  </si>
  <si>
    <t>E0432 PRN Hull Lab Research Support Fund 324358 55266</t>
  </si>
  <si>
    <t>E0433 PRN Javier and Leticia Avitia Award Support 324361 55418</t>
  </si>
  <si>
    <t>E0434 PRN Class of 1968 Gift Fund 324364 55283</t>
  </si>
  <si>
    <t>E0435 PRN Nancy Mettler Award in Veterinary Medici 324376 55312</t>
  </si>
  <si>
    <t>E0436 PRN Gary S and Sharon Takahashi Award 324383 55333</t>
  </si>
  <si>
    <t>E0437 PRN CANDEL Award Honoring Dr Paul Heckman 324384 56803</t>
  </si>
  <si>
    <t>E0438 PRN GenomicExome Sequencing Fund 324385 55325</t>
  </si>
  <si>
    <t>E0439 PRN Dr Paul Heckman Memorial Fund 324389 55502</t>
  </si>
  <si>
    <t>E0440 PRN Chapman Med Student Scholarship Support 324390 55391</t>
  </si>
  <si>
    <t>E0441 PRN Correne Treguboff Ped Awd NP PA Sppt 324391 55435</t>
  </si>
  <si>
    <t>E0442 PRN Quantitative Biology Program Sppt Fund 324392 55486</t>
  </si>
  <si>
    <t>E0443 PRN Professor Floyd Feeney Scholarship 324397 55344</t>
  </si>
  <si>
    <t>E0444 PRN International Wine Food Soc Fellowship 324401 55338</t>
  </si>
  <si>
    <t>E0445 PRN Probat Roasting Fellow Support Fund 324402 55452</t>
  </si>
  <si>
    <t>E0446 PRN MC Friends K12 Arts Education Fund 324404 BTE</t>
  </si>
  <si>
    <t>E0447 PRN Aggie Warrior Support Fund 324406 55503</t>
  </si>
  <si>
    <t>E0448 PRN Jan Elsea Theatre Workshop Series Fund 324416 55453</t>
  </si>
  <si>
    <t>E0449 PRN Young Scientists Program 324420 55442</t>
  </si>
  <si>
    <t>E0450 PRN SeaDoc Society Fund 324423 41397</t>
  </si>
  <si>
    <t>E0451 PRN Platinum Performance Nutrigenomic Rsch 324441 55605</t>
  </si>
  <si>
    <t>E0452 PRN Funamara Scholarship Support Fund 324447 55783</t>
  </si>
  <si>
    <t>E0453 PRN Louise Kellogg Memorial Fund 324448 55519</t>
  </si>
  <si>
    <t>E0454 PRN Daios Plastics Fund for Climate Change 324456 55649</t>
  </si>
  <si>
    <t>E0455 PRN Michelle Malcolm Franklin Fund 324457 55714</t>
  </si>
  <si>
    <t>E0456 PRN Frederica Darema Speaker Forum Support 324458 55590</t>
  </si>
  <si>
    <t>E0457 PRN Judy B Davis Scholarship 324459 55557</t>
  </si>
  <si>
    <t>E0458 PRN I Greppi Estate Award 324460 55574</t>
  </si>
  <si>
    <t>E0459 PRN Hossein Mirmobiny Fund 324461 BTE</t>
  </si>
  <si>
    <t>E0460 PRN Davis Humanities Institute Fund 324472 55624</t>
  </si>
  <si>
    <t>E0461 PRN Thayer Speaker Series in Landscape Arch 324475 55636</t>
  </si>
  <si>
    <t>E0462 PRN Syed Scholarship for the Study of Islam 324477 55645</t>
  </si>
  <si>
    <t>E0463 PRN Tahoe Research Support Fund 324483 42687</t>
  </si>
  <si>
    <t>E0464 PRN John Chuchel Memorial Fund 324484 55610</t>
  </si>
  <si>
    <t>E0465 PRN Together Rising Law Fellow Fund 324485 55622</t>
  </si>
  <si>
    <t>E0466 PRN Pitzer Bodega Marine Laboratory Award 324491 55647</t>
  </si>
  <si>
    <t>E0467 PRN AO Alliance Foundation Health Equity 324493 55660</t>
  </si>
  <si>
    <t>E0468 PRN Equestrian Program Capital Improvements 324494 55655</t>
  </si>
  <si>
    <t>E0469 PRN Glaucoma Research 324495 41959</t>
  </si>
  <si>
    <t>E0470 PRN Cornea Research 324496 41961</t>
  </si>
  <si>
    <t>E0471 PRN Microsoft Undergrad Architecture Mentor 324498 55659</t>
  </si>
  <si>
    <t>E0472 PRN Rosenfeld Cardiovascular Research Fund 324500 55665</t>
  </si>
  <si>
    <t>E0473 PRN D and M Miller Award 324501 55670</t>
  </si>
  <si>
    <t>E0474 PRN Aggie Compass Basic Needs Center 324503 55360</t>
  </si>
  <si>
    <t>E0475 PRN Cardiovascular Education and Research 324506 55719</t>
  </si>
  <si>
    <t>E0476 PRN Ferguson Pharmacology Toxicology Fund 324507 55736</t>
  </si>
  <si>
    <t>E0477 PRN Malyj Manor Fund 324508 55706</t>
  </si>
  <si>
    <t>E0478 PRN Immigration Law Clinic Fellow Gen Sppt 324510 55711</t>
  </si>
  <si>
    <t>E0479 PRN Walter A Robinson SMASH Scholarship 324519 55705</t>
  </si>
  <si>
    <t>E0480 PRN James Wolpert Internship Support Fund 324520 55703</t>
  </si>
  <si>
    <t>E0481 PRN EstoestaJurka Family Research Fund 324521 55716</t>
  </si>
  <si>
    <t>E0482 PRN Aggie Launch Excellence Fund 324524 55727</t>
  </si>
  <si>
    <t>E0483 PRN Building the Entrepreneurial Mindset 324525 56546</t>
  </si>
  <si>
    <t>E0484 PRN Raman Graduate Summer Research Support 324529 55744</t>
  </si>
  <si>
    <t>E0485 PRN Mentor Collective Program Fund 324531 55720</t>
  </si>
  <si>
    <t>E0486 PRN LeonettiOConnell COSMOS Award Fund 324533 55735</t>
  </si>
  <si>
    <t>E0487 PRN Pediatric Colorectal Program Support 324534 55767</t>
  </si>
  <si>
    <t>E0488 PRN GoldsteinHeyman Family Research Fund 324538 55772</t>
  </si>
  <si>
    <t>E0489 PRN Dr Harold Olmo Collection Digitization 324539 55738</t>
  </si>
  <si>
    <t>E0490 PRN JaneLin Fong Ophthalmic Clinical Trial 324540 55770</t>
  </si>
  <si>
    <t>E0491 PRN Adams Ldrshp in Health Pol Suppt SOM 324541 49738</t>
  </si>
  <si>
    <t>E0492 PRN Pitzer BML Education Conference Center 324544 55807</t>
  </si>
  <si>
    <t>E0493 PRN Wildlife Teaching Center Building 324545 55763</t>
  </si>
  <si>
    <t>E0494 PRN Schertel Family Award Support Fund 324549 55775</t>
  </si>
  <si>
    <t>E0495 PRN Phyllis Steckel Student Farm Support 324550 55781</t>
  </si>
  <si>
    <t>E0496 PRN Food Packaging Fund 324551 55787</t>
  </si>
  <si>
    <t>E0497 PRN Selma W Ashley Memorial Scholarship 324556 55879</t>
  </si>
  <si>
    <t>E0498 PRN Lawrence Lozares Music Lesson Sppt 324557 55803</t>
  </si>
  <si>
    <t>E0499 PRN Micron Scholar Award 324567 55813</t>
  </si>
  <si>
    <t>E0500 PRN Willis DVM DACVIM Small Ruminant Support 324568 55909</t>
  </si>
  <si>
    <t>E0501 PRN Peter and Marion London Global Learning 324575 55856</t>
  </si>
  <si>
    <t>E0502 PRN Peter Marion London Getting to Go Awd 324576 55857</t>
  </si>
  <si>
    <t>E0503 PRN Peter Marion London Getting to Go CRC 324577 55858</t>
  </si>
  <si>
    <t>E0504 PRN The James Goodnight Cancer Research Fund 324578 55984</t>
  </si>
  <si>
    <t>E0505 PRN ASUCD Equity and Inclusion Award Support 324580 56599</t>
  </si>
  <si>
    <t>E0506 PRN Otolaryngology Enhancement Fund 324581 55837</t>
  </si>
  <si>
    <t>E0507 PRN MyoMatrix Innovation Fund 324585 55935</t>
  </si>
  <si>
    <t>E0508 PRN Fragile X Support Fund 324587 56216</t>
  </si>
  <si>
    <t>E0509 PRN C B Petersen StudentAthlete Perf Ctr 324589 55863</t>
  </si>
  <si>
    <t>E0510 PRN Sml Animal Emergency Service Renovation 324590 55877</t>
  </si>
  <si>
    <t>E0511 PRN Women Philanthropy Greatest Use Fund 324591 55896</t>
  </si>
  <si>
    <t>E0512 PRN La Pittus Wellness Fund 324592 55913</t>
  </si>
  <si>
    <t>E0513 PRN Lee Phillips Delta Collection Fund 324593 55902</t>
  </si>
  <si>
    <t>E0514 PRN Chiang Family Food Valley Support Fund 324594 55929</t>
  </si>
  <si>
    <t>E0515 PRN Vriheas Family Scholarship Support Fund 324599 56488</t>
  </si>
  <si>
    <t>E0516 PRN Basketball Facility Enhancement Fund 324600 56232</t>
  </si>
  <si>
    <t>E0517 PRN LaBrecque Fund in Earth Planetary Sci 324601 55940</t>
  </si>
  <si>
    <t>E0518 PRN Marini Foundation Design Cruess Hall 324602 55936</t>
  </si>
  <si>
    <t>E0519 PRN Locker Room Development Fund 324604 55962</t>
  </si>
  <si>
    <t>E0520 PRN BioLaunch Program 324605 55934</t>
  </si>
  <si>
    <t>E0521 PRN Miller Lab Autism ADHD Research Fund 324606 56212</t>
  </si>
  <si>
    <t>E0522 PRN Laffort USA Enology Award 324607 55972</t>
  </si>
  <si>
    <t>E0523 PRN AvenueB Program 324612 55961</t>
  </si>
  <si>
    <t>E0524 PRN SOM Medical Hardship Fund 324614 55963</t>
  </si>
  <si>
    <t>E0525 PRN UCDMC COVID19 Support Fund 324615 55966</t>
  </si>
  <si>
    <t>E0526 PRN SVM Hardship Fund 324616 56225</t>
  </si>
  <si>
    <t>E0527 PRN Knapp Bladder Cancer Research Fund 324617 55973</t>
  </si>
  <si>
    <t>E0528 PRN Dr Shant Robin Garabedian Lecture 324621 55982</t>
  </si>
  <si>
    <t>E0529 PRN Harrison Metal Fund in Economic History 324622 56038</t>
  </si>
  <si>
    <t>E0530 PRN CNS Emergency Relief Fund 324623 56208</t>
  </si>
  <si>
    <t>E0531 PRN StudentAthlete Emergency Relief Fund 324624 55979</t>
  </si>
  <si>
    <t>E0532 PRN CAES Student Emergency Fund 324625 55980</t>
  </si>
  <si>
    <t>E0533 PRN Alumni to Aggie Student Research Award 324626 55986</t>
  </si>
  <si>
    <t>E0534 PRN Super Fritz Friends Fund 324631 56230</t>
  </si>
  <si>
    <t>E0535 PRN English Graduate Students Emergency Fund 324632 55994</t>
  </si>
  <si>
    <t>E0536 PRN VMC Small Animal Clinic Fund 324633 55573</t>
  </si>
  <si>
    <t>E0537 PRN Center for Equine Health Equipment Fund 324634 56245</t>
  </si>
  <si>
    <t>E0538 PRN Newman Cancer Biobanking Project 324635 56042</t>
  </si>
  <si>
    <t>E0539 PRN King Hall Student Emergency Fund 324636 56218</t>
  </si>
  <si>
    <t>E0540 PRN KHLF Public Service Summer Fellowships 324641 56227</t>
  </si>
  <si>
    <t>E0541 PRN Victor E LaFave III Memorial FXTAS Fund 324642 56222</t>
  </si>
  <si>
    <t>E0542 PRN Class of 2013 Award Vet Med 324653 56419</t>
  </si>
  <si>
    <t>E0543 PRN Indy Student Award 324655 56418</t>
  </si>
  <si>
    <t>E0544 PRN Radiation Oncology Equipment Fund 324656 56335</t>
  </si>
  <si>
    <t>E0545 PRN UC Davis Staff Emergency Fund 324663 56365</t>
  </si>
  <si>
    <t>E0546 PRN Ueltzen Emerging Leader Fellow Support 324669 56410</t>
  </si>
  <si>
    <t>E0547 PRN Noyce Initiative Fund 324672 56497</t>
  </si>
  <si>
    <t>E0548 PRN ICA Beach Volleyball Coaching Fund 324673 56413</t>
  </si>
  <si>
    <t>E0549 PRN Mens Tennis Scholarship Fund 324680 56414</t>
  </si>
  <si>
    <t>E0550 PRN Womens Tennis Scholarship Fund 324681 56415</t>
  </si>
  <si>
    <t>E0551 PRN Mens Tennis Community Engagement Fund 324682 56416</t>
  </si>
  <si>
    <t>E0552 PRN The Wolfe and Crawley Travel Award 324684 56426</t>
  </si>
  <si>
    <t>E0553 PRN Christina E Bullock Sppt Fund 324685 56439</t>
  </si>
  <si>
    <t>E0554 PRN Barbara D Webster Scholar Award Support 324686 56462</t>
  </si>
  <si>
    <t>E0555 PRN Mark Ruedrich North Coast Brewing Suppt 324687 56436</t>
  </si>
  <si>
    <t>E0556 PRN John Menke Memorial FXTAS Fund 324691 56431</t>
  </si>
  <si>
    <t>E0557 PRN Nestle Purina Gastroenterology Fellowshi 324694 56480</t>
  </si>
  <si>
    <t>E0558 PRN Atmospheric Science Research Teaching 324695 56463</t>
  </si>
  <si>
    <t>E0559 PRN Doug Halford Memorial FXTAS Fund 324696 56442</t>
  </si>
  <si>
    <t>E0560 PRN UC Davis Honors Opportunity Fund 324699 56483</t>
  </si>
  <si>
    <t>E0561 PRN Khaled Kheiravar Memorial Fund 324700 56484</t>
  </si>
  <si>
    <t>E0562 PRN Alice Waters Institute at UC Davis Fund 324702 56513</t>
  </si>
  <si>
    <t>E0563 PRN UCD Public Scholarship Engagement 324705 56523</t>
  </si>
  <si>
    <t>E0564 PRN Mykles Distinguished Lecture Series 324706 56507</t>
  </si>
  <si>
    <t>E0565 PRN Alamo Pintado Equine Health Foundation 324709 56518</t>
  </si>
  <si>
    <t>E0566 PRN Global Learning Innovation Fund 324710 56801</t>
  </si>
  <si>
    <t>E0567 PRN FitchhornWalker DVM Animal Welfare 324716 56614</t>
  </si>
  <si>
    <t>E0568 PRN T3 Online Fellowship Fund 324717 56562</t>
  </si>
  <si>
    <t>E0569 PRN Ophthalmology Service General Fund 324718 46744</t>
  </si>
  <si>
    <t>E0570 PRN Duffield Foundation Ophthalmology 324719 56526</t>
  </si>
  <si>
    <t>E0571 PRN Duffield Foundation Compassionate Care 324720 56527</t>
  </si>
  <si>
    <t>E0572 PRN SVM Deans Disaster Rehabilitation Fnd 324731 56549</t>
  </si>
  <si>
    <t>E0573 PRN Veterinary Medical Center ICU Renovation 324732 56551</t>
  </si>
  <si>
    <t>E0574 PRN George and Ann Lin Honors Scholarship 324733 56554</t>
  </si>
  <si>
    <t>E0575 PRN Diederich Schlrshp for Math Majors Spprt 324734 56712</t>
  </si>
  <si>
    <t>E0576 PRN Women in Medicine and Health Sciences 324737 56566</t>
  </si>
  <si>
    <t>E0577 PRN CHSSP Political Cartoon Fund 324738 56563</t>
  </si>
  <si>
    <t>E0578 PRN Zoetis Dairy Cow Reproduction Research 324741 56666</t>
  </si>
  <si>
    <t>E0579 PRN Equine PET Scanner Fund 324742 56576</t>
  </si>
  <si>
    <t>E0580 PRN Student Learning Support Fund 324744 56574</t>
  </si>
  <si>
    <t>E0581 PRN Mike and Stephanie Bruno Fellowship 324745 56575</t>
  </si>
  <si>
    <t>E0582 PRN Mental Health and Wellbeing Project 324747 56661</t>
  </si>
  <si>
    <t>E0583 PRN Cooper Undergraduate Research Award 324753 56831</t>
  </si>
  <si>
    <t>E0584 PRN Maud Wrightson Hinchee PhD Undergrad 324760 56591</t>
  </si>
  <si>
    <t>E0585 PRN Experiential Learning through Mass Test 324761 56788</t>
  </si>
  <si>
    <t>E0586 PRN Pismo Vet Clinic PETS DVM Schlrshp 324763 56610</t>
  </si>
  <si>
    <t>E0587 PRN BrainComputer Interfaces Initiative 324764 56730</t>
  </si>
  <si>
    <t>E0588 PRN Alys Hay Travel Award Support Fund 324770 56597</t>
  </si>
  <si>
    <t>E0589 PRN Genomic Sequencing Data Collectn Horse 324778 56736</t>
  </si>
  <si>
    <t>E0590 PRN Bennett Pancreatic Cancer and Gastro 324779 56800</t>
  </si>
  <si>
    <t>E0591 PRN Medicine Grand Rounds Conference Fund 324786 44047</t>
  </si>
  <si>
    <t>E0592 PRN Envir Policy Mgmt Diversity Fellowship 324787 56651</t>
  </si>
  <si>
    <t>E0593 PRN Transforming Food Systems Fund 324788 56649</t>
  </si>
  <si>
    <t>E0594 PRN Yang Zhao HighFrequency High Speed 324789 56657</t>
  </si>
  <si>
    <t>E0595 PRN Ragan Compassionate Care Fund 324790 56647</t>
  </si>
  <si>
    <t>E0596 PRN Todd Schmidt Fund for Cancer Research 324791 56720</t>
  </si>
  <si>
    <t>E0597 PRN Mantle Family Scholarship Support Fund 324793 56679</t>
  </si>
  <si>
    <t>E0598 PRN Pevec Honorary Vascular Surgery Lecture 324794 56726</t>
  </si>
  <si>
    <t>E0599 PRN Bacchetti Scholarship Support Fund 324797 56694</t>
  </si>
  <si>
    <t>E0600 PRN Oak Tree Fund 324802 56698</t>
  </si>
  <si>
    <t>E0601 PRN May Art Purchase Prize Support Fund 324808 56811</t>
  </si>
  <si>
    <t>E0602 PRN SARSCov2 Research Fund 324811 56752</t>
  </si>
  <si>
    <t>E0603 PRN Nancy Crosby Bodega Marine Reserve Demon 324812 56790</t>
  </si>
  <si>
    <t>E0604 PRN PHD Program Support Fund 324815 56761</t>
  </si>
  <si>
    <t>E0605 PRN Teacher Education Student Support Fund 324816 56762</t>
  </si>
  <si>
    <t>E0606 PRN The Boroditsky Family Young Scholars 324817 56765</t>
  </si>
  <si>
    <t>E0607 PRN Athletics Directors Discretionary Fund 324821 56768</t>
  </si>
  <si>
    <t>E0608 PRN Cynthia C Lohr Experiential Learning 324824 56925</t>
  </si>
  <si>
    <t>E0609 PRN Paris and Tickers Healthy Hounds Fund 324826 56778</t>
  </si>
  <si>
    <t>E0610 PRN Teleophthalmology Program Support Fund 324829 56794</t>
  </si>
  <si>
    <t>E0611 PRN Global Aggie Award for LGBTQIA Rights 324833 56791</t>
  </si>
  <si>
    <t>E0612 PRN CEAM Surgery Service Professional 324834 56804</t>
  </si>
  <si>
    <t>E0613 PRN Ophthalmology Service Professional 324835 56805</t>
  </si>
  <si>
    <t>E0614 PRN Inclusive Excellence Fund 324836 56808</t>
  </si>
  <si>
    <t>E0615 PRN Jock Reynolds and Suzanne Hellmuth Art 324837 56810</t>
  </si>
  <si>
    <t>E0616 PRN Metabolic Research Unit Fund 324838 56812</t>
  </si>
  <si>
    <t>E0617 PRN Stillman Memorial FXTAS Research 324840 56814</t>
  </si>
  <si>
    <t>E0618 PRN Dean Keith Simonton Prize for Creativity 324841 56830</t>
  </si>
  <si>
    <t>E0619 PRN Martin Yan Legacy Archives Fund 324844 56836</t>
  </si>
  <si>
    <t>E0620 PRN Spencer Charles Martinez Memorial Fund 324847 56878</t>
  </si>
  <si>
    <t>E0621 PRN Latham Student Sppt Current Use 324848 56843</t>
  </si>
  <si>
    <t>E0622 PRN Summer Research Collaborative Program 324858 56838</t>
  </si>
  <si>
    <t>E0623 PRN Eschscholzia Learning Award 324866 56872</t>
  </si>
  <si>
    <t>E0624 PRN Autism Rocks Research Fund 324868 56866</t>
  </si>
  <si>
    <t>E0625 PRN Lawrence Mapp Student Farm Fund 324870 56976</t>
  </si>
  <si>
    <t>E0626 PRN Pediatric Nursing Professional Support 324873 56927</t>
  </si>
  <si>
    <t>E0627 PRN Cardiology Service Renovation Fund 324878 56886</t>
  </si>
  <si>
    <t>E0628 PRN Fluoroscopy Equipment Fund 324879 47786</t>
  </si>
  <si>
    <t>E0629 PRN Gynecologic Oncology Fund 324883 56942</t>
  </si>
  <si>
    <t>E0630 PRN IwahashiParrott Scholarship Support 324884 56924</t>
  </si>
  <si>
    <t>E0631 PRN Elinore B Klein Scholarship Support Fnd 324885 43072</t>
  </si>
  <si>
    <t>E0632 PRN Sensory Research Initiative Fund 324886 41703</t>
  </si>
  <si>
    <t>E0633 PRN John and Gina Wasson Acquisition Fund 324887 56932</t>
  </si>
  <si>
    <t>E0634 PRN First Year Aggie Scholarship Fund 324888 56936</t>
  </si>
  <si>
    <t>E0635 PRN Keener Pediatric Bone Marrow Transplant 324891 56944</t>
  </si>
  <si>
    <t>E0636 PRN Lloyd G Chan Award in Education 324893 56947</t>
  </si>
  <si>
    <t>E0637 PRN Professor Weylin Eng Support Fund 324895 45992</t>
  </si>
  <si>
    <t>E0638 PRN ESDC Phase II Equipment Fund 324900 56962</t>
  </si>
  <si>
    <t>E0639 PRN MAE Department New Faculty Startup Fund 324901 56963</t>
  </si>
  <si>
    <t>E0640 PRN Rahim Reed Award 324902 56964</t>
  </si>
  <si>
    <t>E0641 PRN Wayne Thiebaud Legacy Fund 324904 56973</t>
  </si>
  <si>
    <t>E0642 PRN ECE Lab Improvement Fund 324908 46286</t>
  </si>
  <si>
    <t>E0643 PRN PowerSchool Education Award 324911 45982</t>
  </si>
  <si>
    <t>E0644 PRN Food and Ag Econ Graduate Student Awd 324914 46148</t>
  </si>
  <si>
    <t>E0645 PRN Asano Scholarship and Fellowship 324915 46000</t>
  </si>
  <si>
    <t>E0646 PRN Sister Rosemary Campi Memorial 324918</t>
  </si>
  <si>
    <t>E0647 PRN Jane Watkins Yosemite Fund 324920 46005</t>
  </si>
  <si>
    <t>E0648 PRN Ed Bernauer Memorial Fund 324924 46006</t>
  </si>
  <si>
    <t>E0649 PRN Murphy and Tuscano Research Fund 324925 46062</t>
  </si>
  <si>
    <t>E0650 PRN Global Community Emergency Fund 324927 46019</t>
  </si>
  <si>
    <t>E0651 PRN Dr Pauline Mysliwiec Scholarship 324928 46032</t>
  </si>
  <si>
    <t>E0652 PRN Anya Mysliwiec Resident Research Award 324929 46033</t>
  </si>
  <si>
    <t>E0653 PRN Karen D Horobin Graduate Research Suppt 324930 46226</t>
  </si>
  <si>
    <t>E0654 PRN Donkey Welfare Symposium Support Fund 324931 47340</t>
  </si>
  <si>
    <t>E0655 PRN Hwang Family Psoriasis Research and Prof 324933 46046</t>
  </si>
  <si>
    <t>E0656 PRN California ChinsChinchilla Rescue Supp 324940 46067</t>
  </si>
  <si>
    <t>E0657 PRN Dr Sam T Hwangs Dermatological 324941 46070</t>
  </si>
  <si>
    <t>E0658 PRN Dr Paul Sievings Ophthalmology 324942 46071</t>
  </si>
  <si>
    <t>E0659 PRN Dr Jan Noltas Stem Cell Research Fund 324943 46072</t>
  </si>
  <si>
    <t>E0660 PRN The Domaine Carneros Le R ve Scholarship 324944 46051</t>
  </si>
  <si>
    <t>E0661 PRN Michael Patricia Spears Lee Awd Sppt 324945 46106</t>
  </si>
  <si>
    <t>E0662 PRN Albin E Buswell Jr Fund 324946 46061</t>
  </si>
  <si>
    <t>E0663 PRN Benjamin Franklin Green MD Scholar 324947 46065</t>
  </si>
  <si>
    <t>E0664 PRN Dr Jan Noltas Stem Cell Rsch Equipment 324948 46063</t>
  </si>
  <si>
    <t>E0665 PRN Michael Sowerwine ALS Research Support 324949 46122</t>
  </si>
  <si>
    <t>E0666 PRN Valentine Fellowship Fund 324950 45139</t>
  </si>
  <si>
    <t>E0667 PRN California Vintage Wine Society History 324951 46073</t>
  </si>
  <si>
    <t>E0668 PRN Library Archival Processing Fund 324952 46074</t>
  </si>
  <si>
    <t>E0669 PRN Psychedelic Center Pilot Project Fund 324954 46087</t>
  </si>
  <si>
    <t>E0670 PRN Dr Elise Phelps Hanzel Memorial MIND 324956 46083</t>
  </si>
  <si>
    <t>E0671 PRN Market Intelligence Gift Fund 324959 46098</t>
  </si>
  <si>
    <t>E0672 PRN Innovator Fellow Gift Fund 324960 46080</t>
  </si>
  <si>
    <t>E0673 PRN Duffield Stem Cell Research Fund 324968 46154</t>
  </si>
  <si>
    <t>E0674 PRN Duffield Fund for Ophthalmology 324969 46114</t>
  </si>
  <si>
    <t>E0675 PRN Riley Duffield Fund for Dentistry 324970 46115</t>
  </si>
  <si>
    <t>E0676 PRN Duffield Surgery Fund for Soft Tissue 324971 46116</t>
  </si>
  <si>
    <t>E0677 PRN Hall Diversity Scholarship Support Fund 324973 46102</t>
  </si>
  <si>
    <t>E0678 PRN Neonatal Nursing and Families Innovation 324974 46125</t>
  </si>
  <si>
    <t>E0679 PRN Yen Fellowship Property Transfer Support 324981 18</t>
  </si>
  <si>
    <t>E0680 PRN UC Davis Program for Positive Aging 324982 46120</t>
  </si>
  <si>
    <t>E0681 PRN DataLab Student Experiential Learning 324983 46123</t>
  </si>
  <si>
    <t>E0682 PRN Mark Macrina Reptile Compassionate Care 324984 46147</t>
  </si>
  <si>
    <t>E0683 PRN Energy Transportation Career Awd Sppt 324986 46277</t>
  </si>
  <si>
    <t>E0684 PRN CNKSR2 Innovative Research Fund 324997 46161</t>
  </si>
  <si>
    <t>E0685 PRN Viticulture and Enology DEI Recruitment 325004 46129</t>
  </si>
  <si>
    <t>E0686 PRN GSM MSBA Student Awards and Scholarships 325005 47951</t>
  </si>
  <si>
    <t>E0687 PRN Faith Fitzgerald MD Medical Student 325008 46285</t>
  </si>
  <si>
    <t>E0688 PRN Williams Seize the Opportunity Sppt 325010 46174</t>
  </si>
  <si>
    <t>E0689 PRN Selikoff NICU Family Support Fund 325011 46194</t>
  </si>
  <si>
    <t>E0690 PRN Ragan and Riley Compassionate Care Fund 325013 46177</t>
  </si>
  <si>
    <t>E0691 PRN Autism Social Skills Program Support 325015 46183</t>
  </si>
  <si>
    <t>E0692 PRN Deirdre Hackett Support Fund 325018 46291</t>
  </si>
  <si>
    <t>E0693 PRN Carstens DVM Scholarship 325019 46271</t>
  </si>
  <si>
    <t>E0694 PRN Science Nurtures Understand Forest Fire 325022 46196</t>
  </si>
  <si>
    <t>E0695 PRN Josef Maria Schaefer Schlrshp Sppt 325024 46257</t>
  </si>
  <si>
    <t>E0696 PRN Girard Scholarship IHO Prof Hillman 325025 46182</t>
  </si>
  <si>
    <t>E0697 PRN Prose Poetry in Psychotherapy Awd Sppt 325027 46261</t>
  </si>
  <si>
    <t>E0698 PRN Prose Poetry Psychotherapy Prgrm Sppt 325028 46263</t>
  </si>
  <si>
    <t>E0699 PRN Lenora A Timm Award Support Fund 325031 46250</t>
  </si>
  <si>
    <t>E0700 PRN Ben Rich Memorial for Bioethics Awd Endw 325032 50161</t>
  </si>
  <si>
    <t>E0701 PRN Kelsey Hastings Golitz Orthopaedic Oncol 325033</t>
  </si>
  <si>
    <t>E0702 PRN Cortopassi Fund Vascular Neurology Rsch 325034 46208</t>
  </si>
  <si>
    <t>E0703 PRN Enzo and Luca Cancer Research Fund 325035 46296</t>
  </si>
  <si>
    <t>E0704 PRN CalTeachMAST Future STEM Educator Award 325038 46254</t>
  </si>
  <si>
    <t>E0705 PRN Foltz Education Support Fund 325041 46298</t>
  </si>
  <si>
    <t>E0706 PRN BTC East Asian Languages Cultures 325058 50056</t>
  </si>
  <si>
    <t>E0707 PRN BTC Economics 325060 48011</t>
  </si>
  <si>
    <t>E0708 PRN BTC English 325061 50125</t>
  </si>
  <si>
    <t>E0709 PRN BTC Political Science 325072 46339</t>
  </si>
  <si>
    <t>E0710 PRN BTC Psychology 325073 50306</t>
  </si>
  <si>
    <t>E0711 PRN J Rodrigo Education Fund 325083 46255</t>
  </si>
  <si>
    <t>E0712 PRN University Farm Circle Next Chpter Schlp 325085 46253</t>
  </si>
  <si>
    <t>E0713 PRN The William T Wiley Exhibition Fund 325086 46297</t>
  </si>
  <si>
    <t>E0714 PRN Parkinsons Multidisciplinary Clinic 325087 46258</t>
  </si>
  <si>
    <t>E0715 PRN Cote Family Award Support Fund 325088 46252</t>
  </si>
  <si>
    <t>E0716 PRN Wine and Water Book Fund 325092 46265</t>
  </si>
  <si>
    <t>E0717 PRN Craig Tracys Research Prize Support Fnd 325095 46342</t>
  </si>
  <si>
    <t>E0718 PRN Barrett Buhlert Food Sci Awd Support 325096 48774</t>
  </si>
  <si>
    <t>E0719 PRN Deans Student Assistance Fund 325099 46274</t>
  </si>
  <si>
    <t>E0720 PRN Stephanie DeGraffHunt David Hunt Sclp 325102 46284</t>
  </si>
  <si>
    <t>E0721 PRN PellandCoffey Mem Sclsp LEADR Prog 325104 46289</t>
  </si>
  <si>
    <t>E0722 PRN Ninomiya Fellowship Support Fund 325105 46337</t>
  </si>
  <si>
    <t>E0723 PRN Yu Fragile X Resch Trtmt Ctr Sppt Fnd 325106 46395</t>
  </si>
  <si>
    <t>E0724 PRN Jacquelyn S Anderson Wellness Exchange 325110 46359</t>
  </si>
  <si>
    <t>E0725 PRN BTC Human Rights 325111 47924</t>
  </si>
  <si>
    <t>E0726 PRN Equine Health Fund 325114 46988</t>
  </si>
  <si>
    <t>E0727 PRN Companion Avian Exotic Pet Medicine 325115 44434</t>
  </si>
  <si>
    <t>E0728 PRN Small Animal Anesthesia Medicine Service 325116 46311</t>
  </si>
  <si>
    <t>E0729 PRN UCDH Campus Employee Emergency Fund 325117 46308</t>
  </si>
  <si>
    <t>E0730 PRN Seiber Ag and Environ Chem Support 325121 46386</t>
  </si>
  <si>
    <t>E0731 PRN Pamela Ching Global Engagemnt Sppt Fnd 325124 46321</t>
  </si>
  <si>
    <t>E0732 PRN MIND Institute Lifeline Fund 325125 46318</t>
  </si>
  <si>
    <t>E0733 PRN Cerebrovascular Disease and Stroke Sprt 325127 46393</t>
  </si>
  <si>
    <t>E0734 PRN Healthy Brain Aging Research Fund 325128 47948</t>
  </si>
  <si>
    <t>E0735 PRN Jean Kinsey Excellence Award 325133 46332</t>
  </si>
  <si>
    <t>E0736 PRN Beth Karens Social Justice Scholarshp 325134 46324</t>
  </si>
  <si>
    <t>E0737 PRN Genes Family Watershed Policy Internship 325135 46338</t>
  </si>
  <si>
    <t>E0738 PRN Coffee Center Excellence Support Fund 325139 46341</t>
  </si>
  <si>
    <t>E0739 PRN Rucker Family Fund for Concert Band Sppt 325140 49515</t>
  </si>
  <si>
    <t>E0740 PRN TJE Quarter at Aggie Square Fund 325141 46345</t>
  </si>
  <si>
    <t>E0741 PRN Environmental Justice Fellowship Fund 325142 46377</t>
  </si>
  <si>
    <t>E0742 PRN Graduate Alumni Network Fund 325144 46355</t>
  </si>
  <si>
    <t>E0743 PRN Beyond the Classroom Gorman Museum 325149 50284</t>
  </si>
  <si>
    <t>E0744 PRN Alavi Research in Total Body PET Imaging 325151 46364</t>
  </si>
  <si>
    <t>E0745 PRN EiroBridge First Generation Scholarship 325154 46370</t>
  </si>
  <si>
    <t>E0746 PRN NeuroTeens Support Fund 325156 46538</t>
  </si>
  <si>
    <t>E0747 PRN Templeton Farms Support Fund 325158 47960</t>
  </si>
  <si>
    <t>E0748 PRN Global Leadership Scholarship for ECE 325159 47988</t>
  </si>
  <si>
    <t>E0749 PRN Ifeanyi Onyeji MD Memorial Curr Use 325164 46388</t>
  </si>
  <si>
    <t>E0750 PRN HighGrade Glioma Research Fund 325167 46392</t>
  </si>
  <si>
    <t>E0751 PRN Undergrad Regional DEI Engagement Fund 325168 47967</t>
  </si>
  <si>
    <t>E0752 PRN Center for Watershed Sciences DEI Fund 325169 46390</t>
  </si>
  <si>
    <t>E0753 PRN Graduate Seminar Series Refreshment Fund 325170 47968</t>
  </si>
  <si>
    <t>E0754 PRN The Annual Student Coordinators Award 325171 47604</t>
  </si>
  <si>
    <t>E0755 PRN Robert J Glushko Prize 325175 50042</t>
  </si>
  <si>
    <t>E0756 PRN Childhood Adolescent Strategic Initiat 325182 48008</t>
  </si>
  <si>
    <t>E0757 PRN Chancellors Circle Annual Fund 341018 39800</t>
  </si>
  <si>
    <t>E0758 PRN Grad School of Management Annual Fund 342010 39808</t>
  </si>
  <si>
    <t>E0759 PRN College of Engineering 342020 39806</t>
  </si>
  <si>
    <t>E0760 PRN Biological Sciences Annual Fund 342025 39811</t>
  </si>
  <si>
    <t>E0761 PRN King Hall Annual Fund 342030 39805</t>
  </si>
  <si>
    <t>E0762 PRN College of Agri Enviro Sciences 342035 44604</t>
  </si>
  <si>
    <t>E0763 PRN School of Medicine Annual Fund 342040 39807</t>
  </si>
  <si>
    <t>E0764 PRN College of Letters Science Annual Fund 342060 39810</t>
  </si>
  <si>
    <t>E0765 PRN Veterinary Medicine Alumni Fund 342070 39804</t>
  </si>
  <si>
    <t>E0766 PRN School of Vet Med Friends Annual Fund 342075 56107</t>
  </si>
  <si>
    <t>E0767 PRN Animal Science General Support 342080 41100</t>
  </si>
  <si>
    <t>E0768 PRN School of Education 342090 39809</t>
  </si>
  <si>
    <t>E0769 PRN Friends of ITSDavis 342100 41546</t>
  </si>
  <si>
    <t>E0770 PRN Office of Research Fund 342110 43621</t>
  </si>
  <si>
    <t>E0771 PRN Library Annual Fund 342120 39813</t>
  </si>
  <si>
    <t>E0772 PRN Arboretum Enhancement Fund 342130 41871</t>
  </si>
  <si>
    <t>E0773 PRN Student Affairs Annual Fund 342150 39812</t>
  </si>
  <si>
    <t>E0774 PRN Graduate Studies Annual Fund 342160 43596</t>
  </si>
  <si>
    <t>E0775 PRN Institute of Transportation Studies 342170 41546</t>
  </si>
  <si>
    <t>E0776 PRN Cal Aggie Alumni Association 342180 39800</t>
  </si>
  <si>
    <t>E0777 PRN Global Affairs Annual Fund 342190 42522</t>
  </si>
  <si>
    <t>E0778 PRN Undergraduate Education Annual Fund 342200 42685</t>
  </si>
  <si>
    <t>E0779 PRN Betty Irene Moore SON Annual Fund 342210 43381</t>
  </si>
  <si>
    <t>E0780 PRN UC Davis Health System Annual Fund 342230 54885</t>
  </si>
  <si>
    <t>E0781 PRN UCDHS Eye Center Annual Fund 342240 43145</t>
  </si>
  <si>
    <t>E0782 PRN Hospice General Support 342250 53612</t>
  </si>
  <si>
    <t>E0783 PRN Gary B Anderson Food Animal Graduate Aw 350107 56826</t>
  </si>
  <si>
    <t>E0784 PRN Messmer Family Presidential Chair Sppt 350309 46048</t>
  </si>
  <si>
    <t>E0785 PRN Ann E Pitzer Center 322491 47083</t>
  </si>
  <si>
    <t>E0786 PRN Immigration Law Clinic 322529 47729</t>
  </si>
  <si>
    <t>E0787 PRN Aquatics Team Center Project Fund 322791 44670</t>
  </si>
  <si>
    <t>E0788 PRN Industry Relations Manager 322817 44765</t>
  </si>
  <si>
    <t>E0789 PRN Ovarian Cancer Research 322875 45029</t>
  </si>
  <si>
    <t>E0790 PRN Alfred G Gail E Montna Family Fund 322914 45436</t>
  </si>
  <si>
    <t>E0791 PRN Honors Student Program Engineering 322934 45404</t>
  </si>
  <si>
    <t>E0792 PRN Frank Margaret Johns Scholarship Sppt 322944 55242</t>
  </si>
  <si>
    <t>E0793 PRN Deans Discretionary Fund 322995 45544</t>
  </si>
  <si>
    <t>E0794 PRN Kautz Current Use Graduate Fellowship 323034 46499</t>
  </si>
  <si>
    <t>E0795 PRN Moore Family Awd for Jr Faculty Support 323118 55352</t>
  </si>
  <si>
    <t>E0796 PRN Field Hockey Complex 323128 46400</t>
  </si>
  <si>
    <t>E0797 PRN Zucconi Feline Family Support 323370 46980</t>
  </si>
  <si>
    <t>E0798 PRN Center for Shakespeare in Diverse Class 323448 47204</t>
  </si>
  <si>
    <t>E0799 PRN Yen Chuang Taiwan Fellowship 323507 47368</t>
  </si>
  <si>
    <t>E0800 PRN Yee Cancer Disparities Rsch Support 323513 47360</t>
  </si>
  <si>
    <t>E0801 PRN Cagwin Dorward Fund 323536 47470</t>
  </si>
  <si>
    <t>E0802 PRN Shrem Manetti Shrem Museum of Art 323626 47658</t>
  </si>
  <si>
    <t>E0803 PRN Betty Irene Moore Hall Capital Support 323704 48087</t>
  </si>
  <si>
    <t>E0804 PRN Hickey Renovation Fund 323732 48060</t>
  </si>
  <si>
    <t>E0805 PRN Famula Fund for Student Success 323737 48056</t>
  </si>
  <si>
    <t>E0806 PRN BlacuttUnderwood Engineering Dsgn Ctr 323798 48800</t>
  </si>
  <si>
    <t>E0807 PRN Innovative Research Fund for FMR1 323867 48946</t>
  </si>
  <si>
    <t>E0808 PRN Crankstart Reentry Scholarship Program 323868 48905</t>
  </si>
  <si>
    <t>E0809 PRN Lily Chiquet Strength Fdn Pediatric Onc 323871 48974</t>
  </si>
  <si>
    <t>E0810 PRN Aggie International Study Abroad Award 323896 48958</t>
  </si>
  <si>
    <t>E0811 PRN Levin Family Scholarship 323919 44506</t>
  </si>
  <si>
    <t>E0812 PRN Coffee Center Building Fund 323974 49603</t>
  </si>
  <si>
    <t>E0813 PRN UC Davis 21st Century Library Renovation 323994 49133</t>
  </si>
  <si>
    <t>E0814 PRN The Program for Transition to Adult Life 324008 49172</t>
  </si>
  <si>
    <t>E0815 PRN Veterinary Medical Center Capital Projec 324066 44215</t>
  </si>
  <si>
    <t>E0816 PRN Barth Alzheimers Research Fund 324090 49514</t>
  </si>
  <si>
    <t>E0817 PRN Kendra M Chan Award 324092 49415</t>
  </si>
  <si>
    <t>E0818 PRN Edwards Family Athletics Center 324119 55185</t>
  </si>
  <si>
    <t>E0819 PRN Smart Farm Excellence Fund 324158 49826</t>
  </si>
  <si>
    <t>E0820 PRN Layne Weinberg Memorial Scholarship 324167 49614</t>
  </si>
  <si>
    <t>E0821 PRN CAES Experiential Learning Fund 324187 49827</t>
  </si>
  <si>
    <t>E0822 PRN Charna MoultonBarrett for Cancer Rsch 324203 49855</t>
  </si>
  <si>
    <t>E0823 PRN All Species Imaging Center Fund 324253 49596</t>
  </si>
  <si>
    <t>E0824 PRN SundstromLacob Family Award 324269 55021</t>
  </si>
  <si>
    <t>E0825 PRN BOG California Native Section Fund 324328 55204</t>
  </si>
  <si>
    <t>E0826 PRN Agricultural Technology Teaching Support 324333 55343</t>
  </si>
  <si>
    <t>E0827 PRN Equine Performance and Rehabilitation 324335 47679</t>
  </si>
  <si>
    <t>E0828 PRN Livestock Field Services Center Fund 324336 49418</t>
  </si>
  <si>
    <t>E0829 PRN StudentAthlete Outcomes Fund 324339 55228</t>
  </si>
  <si>
    <t>E0830 PRN Barbara Alan Roth MD Endow Chr Sppt 324340 55308</t>
  </si>
  <si>
    <t>E0831 PRN CLEAR Support Fund 324353 55257</t>
  </si>
  <si>
    <t>E0832 PRN Khaira Family Experiential Learning Fund 324377 55364</t>
  </si>
  <si>
    <t>E0833 PRN Museum of Wildlife Fish Bio Exp Learn 324403 55458</t>
  </si>
  <si>
    <t>E0834 PRN Charlene Ken Loveland Fund for Cancer 324412 55393</t>
  </si>
  <si>
    <t>E0835 PRN Tsakopoulos Demos Aging Healthy Comm 324413 55609</t>
  </si>
  <si>
    <t>E0836 PRN Parkinsons Disease Movement Disorders 324431 55463</t>
  </si>
  <si>
    <t>E0837 PRN Placer Breast Cancer Fdn Clinical Rsch 324439 55456</t>
  </si>
  <si>
    <t>E0838 PRN Crankstart Schlsp for CA Comm College 324442 55479</t>
  </si>
  <si>
    <t>E0839 PRN Richard Donni R Torres Award 324449 55521</t>
  </si>
  <si>
    <t>E0840 PRN BioOrganic Catalyst Fund for Oakville 324455 55575</t>
  </si>
  <si>
    <t>E0841 PRN Roger Trinchero Family Fund 324470 55635</t>
  </si>
  <si>
    <t>E0842 PRN Dairy Herd Health Redmond Research Fund 324471 55713</t>
  </si>
  <si>
    <t>E0843 PRN Story 77 Kidd 77 Scholarship Support 324474 55607</t>
  </si>
  <si>
    <t>E0844 PRN Classroom Improvement Fund 324476 55623</t>
  </si>
  <si>
    <t>E0845 PRN Mondavi Center Sound System Gift Fund 324492 55650</t>
  </si>
  <si>
    <t>E0846 PRN One Climate Initiative Excellence Fund 324526 49631</t>
  </si>
  <si>
    <t>E0847 PRN Library Student Innovation Fund 324528 55729</t>
  </si>
  <si>
    <t>E0848 PRN Janet Clint Reilly Art Acquisition Sppt 324562 55811</t>
  </si>
  <si>
    <t>E0849 PRN New Art Symposium and Mentorship Fund 324563 55809</t>
  </si>
  <si>
    <t>E0850 PRN Lynch Tanner Shelter Medicine Support 324566 46317</t>
  </si>
  <si>
    <t>E0851 PRN David Nicole Holcombe Experiential Lrn 324573 55891</t>
  </si>
  <si>
    <t>E0852 PRN Gonz lez PreLaw Academy Support Fund 324579 55872</t>
  </si>
  <si>
    <t>E0853 PRN M A Kahane Schlsp Nurse Prac Sppt Fund 324586 55849</t>
  </si>
  <si>
    <t>E0854 PRN Construction Engineering and Management 324596 55931</t>
  </si>
  <si>
    <t>E0855 PRN Nieland Family Award 324603 55976</t>
  </si>
  <si>
    <t>E0856 PRN Manetti Shrem Artist in Residence Prgram 324609 55952</t>
  </si>
  <si>
    <t>E0857 PRN VMC Surgery Services Renovation Fund 324657 56336</t>
  </si>
  <si>
    <t>E0858 PRN SEED Scholars Program Fund 324683 56427</t>
  </si>
  <si>
    <t>E0859 PRN Gail Montna Fund for Orthopaedic Rsrch 324701 56514</t>
  </si>
  <si>
    <t>E0860 PRN Brinson Prize Fellowship 324704 56515</t>
  </si>
  <si>
    <t>E0861 PRN Foster Care Resilience Support Fund 324714 56538</t>
  </si>
  <si>
    <t>E0862 PRN Jessup Free Ranging Wildlife Residency 324722 56536</t>
  </si>
  <si>
    <t>E0863 PRN CN Gorman Museum Capital Fund 324724 56503</t>
  </si>
  <si>
    <t>E0864 PRN Project Carbon Fund 324735 56557</t>
  </si>
  <si>
    <t>E0865 PRN Antech Imaging Services Residency Fund 324739 56664</t>
  </si>
  <si>
    <t>E0866 PRN Antech Imaging Services Fund 324740 56665</t>
  </si>
  <si>
    <t>E0867 PRN Neil Carrie Schore Fund for Chemistry 324743 56798</t>
  </si>
  <si>
    <t>E0868 PRN Richard A Ward Fellowship 324748 56582</t>
  </si>
  <si>
    <t>E0869 PRN Dr R Lor Randall Grateful Patient Fund 324749 56568</t>
  </si>
  <si>
    <t>E0870 PRN Shokie Richardson Gastroenterology Fllsp 324774 56699</t>
  </si>
  <si>
    <t>E0871 PRN Hersh Shalu Saluja Cardiovascular Resh 324780 56795</t>
  </si>
  <si>
    <t>E0872 PRN Li Family Wildlife and Environment 324792 56659</t>
  </si>
  <si>
    <t>E0873 PRN The Raymond Kwan Patient Assistance 324805 56697</t>
  </si>
  <si>
    <t>E0874 PRN Global Impact Project Fund 324845 56839</t>
  </si>
  <si>
    <t>E0875 PRN McNamee Biochemistry Laboratory Support 324852 56846</t>
  </si>
  <si>
    <t>E0876 PRN Theopolis Vineyards Diversity Fund 324869 56865</t>
  </si>
  <si>
    <t>E0877 PRN Kaiser Permanente Scholars Fund 324880 56893</t>
  </si>
  <si>
    <t>E0878 PRN Library Digitization Fund 324890 56943</t>
  </si>
  <si>
    <t>E0879 PRN Peterson Environmental Engineering Suppt 324896 56960</t>
  </si>
  <si>
    <t>E0880 PRN Wellness Excellence Fund 324899 56958</t>
  </si>
  <si>
    <t>E0881 PRN Western Power Trading Forum Award 324907 41019</t>
  </si>
  <si>
    <t>E0882 PRN The Foley Family Fund for Sustainability 324910 45987</t>
  </si>
  <si>
    <t>E0883 PRN Eskaton Geriatric Nursing Leadership 324913 45990</t>
  </si>
  <si>
    <t>E0884 PRN Agrivoltaics Systems Research Fund 324921 46012</t>
  </si>
  <si>
    <t>E0885 PRN Dr An Yen Dermatology Annual Lecture 324934 46045</t>
  </si>
  <si>
    <t>E0886 PRN Maddies Million Pet Challenge Fund 324967 46103</t>
  </si>
  <si>
    <t>E0887 PRN McBean Foundation Trust Fellowship 324985 46141</t>
  </si>
  <si>
    <t>E0888 PRN Probat Research Support Fund 324988 46144</t>
  </si>
  <si>
    <t>E0889 PRN Jackson Family Smoke Impact Research 325017 46323</t>
  </si>
  <si>
    <t>E0890 PRN Integrated Wetland Management Research 325021 46217</t>
  </si>
  <si>
    <t>E0891 PRN Justin Meyer Graduate Student Fellowship 325123 47944</t>
  </si>
  <si>
    <t>E0892 PRN Lurie Graduate Student Award 325136 47990</t>
  </si>
  <si>
    <t>E0893 PRN Teacher Education Fostering Teaching 325143 46353</t>
  </si>
  <si>
    <t>E0894 PRN Toby and Teddy Roth Compassionate Care 325172 47915</t>
  </si>
  <si>
    <t>E0895 PRN Toby and Teddy Roth Equipment Fund 325173 47916</t>
  </si>
  <si>
    <t>E0896 PRN MSE Department New Faculty Startup Fund 325195 47989</t>
  </si>
  <si>
    <t>E0897 PRN Annual Fund 341017 39800</t>
  </si>
  <si>
    <t>E0898 PRN Mondavi Center Annual Program Fund 342140 43083</t>
  </si>
  <si>
    <t>E0899 PRN Viticulture and Enology Equipment Fund 322208 42812</t>
  </si>
  <si>
    <t>E0900 PRN Shrem Museum of Art 322281 STIP</t>
  </si>
  <si>
    <t>E0901 PRN Charles Soderquist Trust 322344 STIP</t>
  </si>
  <si>
    <t>E0902 PRN Michael C and Rene Child Flexible Fund 322493</t>
  </si>
  <si>
    <t>E0903 PRN Undergrad Research Excellence 322622 STIP</t>
  </si>
  <si>
    <t>E0904 PRN Earth Physical Sci Building Educ 322654 STIP</t>
  </si>
  <si>
    <t>E0905 PRN Jackson Sustainable Winery Building 322732 45469</t>
  </si>
  <si>
    <t>E0906 PRN Bilinski Fellowship Fund 322743 44398</t>
  </si>
  <si>
    <t>E0907 PRN Nutrient Processing Center Fund 322943 50314</t>
  </si>
  <si>
    <t>E0908 PRN Dr Jennifer Walker FundAnimal Welfare 323323 STIP</t>
  </si>
  <si>
    <t>E0909 PRN Physicians Pipeline Initiative 323367 46938</t>
  </si>
  <si>
    <t>E0910 PRN The Permanente Medical Group Scholars 323368 46913</t>
  </si>
  <si>
    <t>E0911 PRN DVM Student Financial Support Fund 323387 STIP</t>
  </si>
  <si>
    <t>E0912 PRN Childrens Surgery Center 323397 STIP</t>
  </si>
  <si>
    <t>E0913 PRN Carlos Alvarez Fund 323467 47247</t>
  </si>
  <si>
    <t>E0914 PRN Eye Center Building 323645 STIP</t>
  </si>
  <si>
    <t>E0915 PRN Barrett and Buhlert Memorial Award 323762 BTE</t>
  </si>
  <si>
    <t>E0916 PRN Chao Wei Yu Memorial Award 323837 48795</t>
  </si>
  <si>
    <t>E0917 PRN Eye Center Building Fund 323905 49003</t>
  </si>
  <si>
    <t>E0918 PRN Lesley McAllister Scholarship 324091 BTE</t>
  </si>
  <si>
    <t>E0919 PRN Robert E Hales Award Clinical Psych 324192 BTE</t>
  </si>
  <si>
    <t>E0920 PRN First Generation Student Transformation 324205 BTE</t>
  </si>
  <si>
    <t>E0921 PRN Shaffer Family Soccer Endowment 324224 BTE</t>
  </si>
  <si>
    <t>E0922 PRN Daniel Benson MD Spinal Education Fun 324238 BTE</t>
  </si>
  <si>
    <t>E0923 PRN Class of 2003 Scholarship 324274 BTE</t>
  </si>
  <si>
    <t>E0924 PRN UC Davis Health Center for Valley Fever 324293 BTE</t>
  </si>
  <si>
    <t>E0925 PRN Class of 88 Scholarship 324301 BTE</t>
  </si>
  <si>
    <t>E0926 PRN Outstanding Female Leadership Impact 324348 BTE</t>
  </si>
  <si>
    <t>E0927 PRN Aaron Bair MD Memorial Resident Educat 324359 BTE</t>
  </si>
  <si>
    <t>E0928 PRN CNS Community Outreach Endowment BTE 324418 BTE</t>
  </si>
  <si>
    <t>E0929 PRN Steven W Siefert 91 Student Support 324422 BTE</t>
  </si>
  <si>
    <t>E0930 PRN James Wolpert Internship Fund 324440 BTE</t>
  </si>
  <si>
    <t>E0931 PRN Dr Judith S Stern Fund for GS Support 324451 STIP</t>
  </si>
  <si>
    <t>E0932 PRN Winston Ko Memorial Fund 324490 STIP</t>
  </si>
  <si>
    <t>E0933 PRN Class of 1989 Student Scholarship Fund 324535 BTE</t>
  </si>
  <si>
    <t>E0934 PRN Women Philanthropy Impact Award Suppt 324571</t>
  </si>
  <si>
    <t>E0935 PRN Bijan Sam Samandary Scholarship Fund 324608 BTE</t>
  </si>
  <si>
    <t>E0936 PRN Dr F William Blaisdell Surgery Fund 324638 BTE</t>
  </si>
  <si>
    <t>E0937 PRN Graduate Group in Ecology Odyssey Fund 324707 BTE</t>
  </si>
  <si>
    <t>E0938 PRN Olmstead Inorganic Chemistry Research 324712 BTE</t>
  </si>
  <si>
    <t>E0939 PRN Dr Morris K Pleasant Memorial 324713 BTE</t>
  </si>
  <si>
    <t>E0940 PRN Najafi Pharmaceutical Chemistry Research 324754 56631</t>
  </si>
  <si>
    <t>E0941 PRN James A Connelly 19 Memorial Award 324759 BTE</t>
  </si>
  <si>
    <t>E0942 PRN UC Davis Womens Club Rowing Fund 324783 50078</t>
  </si>
  <si>
    <t>E0943 PRN Graduate School of Management Online MBA 324818 BTE</t>
  </si>
  <si>
    <t>E0944 PRN Outdoor Adventures DEI Fund 324825 BTE</t>
  </si>
  <si>
    <t>E0945 PRN Class of 1977 Endowed Scholarship 324853 BTE</t>
  </si>
  <si>
    <t>E0946 PRN Michael A Maynard DVM 17 Memorial 324874 BTE</t>
  </si>
  <si>
    <t>E0947 PRN Botanical Conservatory Capital Fund 324882 STIP</t>
  </si>
  <si>
    <t>E0948 PRN Tim Metcalf Botanical Conservatory 324889 BTE</t>
  </si>
  <si>
    <t>E0949 PRN The Jeffery C Gibeling Masters Thesis 324953 BTE</t>
  </si>
  <si>
    <t>E0950 PRN Leong Dunn Alzheimers Disease Research 324994 BTE</t>
  </si>
  <si>
    <t>E0951 PRN Morris Wong DDS Memorial Fund 325037</t>
  </si>
  <si>
    <t>E0952 PRN Craig A Tracys Research Prize 325094 BTE</t>
  </si>
  <si>
    <t>E0953 PRN Schefsky Fdn Political Science Diversity 325150 BTE</t>
  </si>
  <si>
    <t>E0954 PRN SOM Class of 1982 Scholarship 325178 BTE</t>
  </si>
  <si>
    <t>E0955 PRN John R Roth Undergraduate Research Awar 334405 BTE</t>
  </si>
  <si>
    <t>E0956 PRN Amanda Martin Insurance Plcy 311996 PG</t>
  </si>
  <si>
    <t>E0957 PRN Bronco Wine Co Viticultural Special 322606 PG</t>
  </si>
  <si>
    <t>E0958 PRN Richard Avanzino Scholarship 322952 PG</t>
  </si>
  <si>
    <t>E0959 PRN Patricia Gilbert DVM Fund 322953 PG</t>
  </si>
  <si>
    <t>E0960 PRN Mondavi Center for the Performing Arts 322954 PG</t>
  </si>
  <si>
    <t>E0961 PRN Otto Fund for Pediatric Cancer Research 322980 PG</t>
  </si>
  <si>
    <t>E0962 PRN Cancer Center Directors Fund 322996 PG</t>
  </si>
  <si>
    <t>E0963 PRN Sandra Sue Bernesque Canine Research 323067 PG</t>
  </si>
  <si>
    <t>E0964 PRN Arts Education Student Ticket Program 323069 PG</t>
  </si>
  <si>
    <t>E0965 PRN Mondavi Production Equipment 323070 PG</t>
  </si>
  <si>
    <t>E0966 PRN Missy LingDiorBuster Nowak Fund 323234 PG</t>
  </si>
  <si>
    <t>E0967 PRN Cardiovascular Clinical Research Unit 323276 PG</t>
  </si>
  <si>
    <t>E0968 PRN Companion Animal Health Support 323277 PG</t>
  </si>
  <si>
    <t>E0969 PRN Barbara Cary Cornell Fund for Alzheimer 323316 PG</t>
  </si>
  <si>
    <t>E0970 PRN William Shepard Cornell Fund for HIVRes 323317 PG</t>
  </si>
  <si>
    <t>E0971 PRN Orthopaedic Surgery Resident Edu Fund 323361 PG</t>
  </si>
  <si>
    <t>E0972 PRN Feline Research and Studies 323382 PG</t>
  </si>
  <si>
    <t>E0973 PRN CMJ Canine Research Fund 323418 PG</t>
  </si>
  <si>
    <t>E0974 PRN River City Bank Fund 323612 PG</t>
  </si>
  <si>
    <t>E0975 PRN Canine Cancer Fund 323642 PG</t>
  </si>
  <si>
    <t>E0976 PRN Wildlife Health Center 323776 56133</t>
  </si>
  <si>
    <t>E0977 PRN The Barbara Pearce Student Farm Fund 323780 PG</t>
  </si>
  <si>
    <t>E0978 PRN Wendy Daniel Wallace Research Support 323797 PG</t>
  </si>
  <si>
    <t>E0979 PRN Lofland Davis History Fund 323803 PG</t>
  </si>
  <si>
    <t>E0980 PRN UC Davis Arboretum Hummingbird Garden 323833 PG</t>
  </si>
  <si>
    <t>E0981 PRN Todd Mavis Kevin Cheng End Chair Rsch 324116 PG</t>
  </si>
  <si>
    <t>E0982 PRN Ivy and Daphne Research Fund 324176 PG</t>
  </si>
  <si>
    <t>E0983 PRN Art Therapy and Breast Cancer Research 324260</t>
  </si>
  <si>
    <t>E0984 PRN Hart Family Fund for the Mondavi Center 324266 PG</t>
  </si>
  <si>
    <t>E0985 PRN Jarvis Water Tower Illumination Fund 324299 PG</t>
  </si>
  <si>
    <t>E0986 PRN Institute of Regenerative Cures Support 324306 PG</t>
  </si>
  <si>
    <t>E0987 PRN Pain Management Clinic Support Fund 324307 PG</t>
  </si>
  <si>
    <t>E0988 PRN Lonigan Family Caregiving Research Fund 324317 PG</t>
  </si>
  <si>
    <t>E0989 PRN Lonigan Family Innovative Pilot Research 324318 PG</t>
  </si>
  <si>
    <t>E0990 PRN Carla Vincent Bereavement Services Fund 324343 PG</t>
  </si>
  <si>
    <t>E0991 PRN Frank D Vincent Mini Medical School Fun 324344 PG</t>
  </si>
  <si>
    <t>E0992 PRN UC Davis Transfer Student Scholarship 324368 PG</t>
  </si>
  <si>
    <t>E0993 PRN College of LS Experiential Learning 324369 PG</t>
  </si>
  <si>
    <t>E0994 PRN Marcia K Cox Fund 324414</t>
  </si>
  <si>
    <t>E0995 PRN Bodega Marine Laboratory Program Support 324426 42663</t>
  </si>
  <si>
    <t>E0996 PRN Cardiovas Med Rch Dr Srivatsa Stripe 324445 PG</t>
  </si>
  <si>
    <t>E0997 PRN Ctr for Comp Animal Hth 324564 PG</t>
  </si>
  <si>
    <t>E0998 PRN Veterinary Medicine Business Education 324613 PG</t>
  </si>
  <si>
    <t>E0999 PRN Diamondstone Szelenyi Pediatric Cancer 324670 PG</t>
  </si>
  <si>
    <t>E1000 PRN Grace ShawKennedy Fund 324671 PG</t>
  </si>
  <si>
    <t>E1001 PRN Margaret A Lawson Fund 324678 PG</t>
  </si>
  <si>
    <t>E1002 PRN Cardiovascular Medicine Support Smith 324729 PG</t>
  </si>
  <si>
    <t>E1003 PRN Urologic Surgery Support Evans 324730 PG</t>
  </si>
  <si>
    <t>E1004 PRN Kathryn Duun Cancer Research Fund 324771 PG</t>
  </si>
  <si>
    <t>E1005 PRN Kathryn Duun Cancer Genomics Fund 324772 PG</t>
  </si>
  <si>
    <t>E1006 PRN Kathryn Duun Cancer Prevention Fund 324773 PG</t>
  </si>
  <si>
    <t>E1007 PRN Janice Sears SeaDoc Society Research 324785 PG</t>
  </si>
  <si>
    <t>E1008 PRN Phyllis Alex McCalla Arboretum Fund 324843 PG</t>
  </si>
  <si>
    <t>E1009 PRN The Brough Family Memorial Fund 324861 PG</t>
  </si>
  <si>
    <t>E1010 PRN Debbie Rodriguez Homeless Animal 324955 PG</t>
  </si>
  <si>
    <t>E1011 PRN Linda and Tim Beilby Cancer Research 324976 PG</t>
  </si>
  <si>
    <t>E1012 PRN Dr R Paul Cory Mrs Deborah Cory Fnd 325107 PG</t>
  </si>
  <si>
    <t>E1013 PRN AvenueE Program 325197 48912</t>
  </si>
  <si>
    <t>E1014 PRN Clinician Health and Wellbeing Fund 324859 55861</t>
  </si>
  <si>
    <t>E1015 PRN Pediatric Hematology Oncology Research 324860 47676</t>
  </si>
  <si>
    <t>E1016 PRN Burn Center General Support Fund 324916 48631</t>
  </si>
  <si>
    <t>E1017 PRN BTC Physics 325071 50153</t>
  </si>
  <si>
    <t>E1018 PRN Barrall Family Philosophy Scholarship 350106 47843</t>
  </si>
  <si>
    <t>E1019 PRN Kenerson Family Pediatric Medicine 324637</t>
  </si>
  <si>
    <t>E1020 PRN Cancer Research 324658 55008</t>
  </si>
  <si>
    <t>E1021 PRN AF for First Generation Undergrad Schol 342220 44612</t>
  </si>
  <si>
    <t>E1022 PRN Team Aggie 311935</t>
  </si>
  <si>
    <t>E1023 PRN Ariat International Scholarship Support 325119 46314</t>
  </si>
  <si>
    <t>E1024 PRN Ariat Scholarship for Future Vet Support 325120 47920</t>
  </si>
  <si>
    <t>E1025 PRN Tehrani Family Fund 325132 50109</t>
  </si>
  <si>
    <t>E1026 PRN AMPAC Undrgrd Rsrch Awd Chemistry 325146 46358</t>
  </si>
  <si>
    <t>E1027 PRN AMPAC Undrgrd Rsrch Awd Chem Engineering 325147 46362</t>
  </si>
  <si>
    <t>E1028 PRN Yakima Chief Hops Brewing Sci Awd Sppt 325165 50090</t>
  </si>
  <si>
    <t>E1029 PRN Equine Pay it Forward Fund 325166 55075</t>
  </si>
  <si>
    <t>E1030 PRN Jim Adams Scholarship Support Fund 325179 47946</t>
  </si>
  <si>
    <t>E1031 PRN Takahashi Family Fnd IMO Tomie Takahashi 325183 47961</t>
  </si>
  <si>
    <t>E1032 PRN Resnick Agricultural Innovation Research 325187 47976</t>
  </si>
  <si>
    <t>E1033 PRN Resnick Center for Ag Innovation 325188 47977</t>
  </si>
  <si>
    <t>E1034 PRN Biochemistry Analyzer Fund 325196 47983</t>
  </si>
  <si>
    <t>E1035 PRN Grivetti Womens Gymnastics Fund 324979</t>
  </si>
  <si>
    <t>E1036 PRN Athletics Center Capital Fund 324989 46143</t>
  </si>
  <si>
    <t>E1037 PRN GSM Award for Former StudentAthletes 324995 BTE</t>
  </si>
  <si>
    <t>E1038 PRN Winery Expansion Support Fund 325003 46128</t>
  </si>
  <si>
    <t>E1039 PRN Michael Sowerwine Scholarship 325012 46186</t>
  </si>
  <si>
    <t>E1040 PRN BTC African American African Studies 325042</t>
  </si>
  <si>
    <t>E1041 PRN BTC American Studies 325043</t>
  </si>
  <si>
    <t>E1042 PRN BTC Anthropology 325044</t>
  </si>
  <si>
    <t>E1043 PRN BTC Art History 325045</t>
  </si>
  <si>
    <t>E1044 PRN BTC Art Studio 325046 50359</t>
  </si>
  <si>
    <t>E1045 PRN BTC Asian American Studies 325047</t>
  </si>
  <si>
    <t>E1046 PRN BTC Center for Mind Brain 325048</t>
  </si>
  <si>
    <t>E1047 PRN BTC Chemistry 325049</t>
  </si>
  <si>
    <t>E1048 PRN BTC Chicanao Studies 325050</t>
  </si>
  <si>
    <t>E1049 PRN BTC Cinema Digital Media 325051</t>
  </si>
  <si>
    <t>E1050 PRN BTC Classics 325052 50403</t>
  </si>
  <si>
    <t>E1051 PRN BTC Cognitive Science 325053 50396</t>
  </si>
  <si>
    <t>E1052 PRN BTC Communication 325054</t>
  </si>
  <si>
    <t>E1053 PRN BTC Comparative Literature 325055</t>
  </si>
  <si>
    <t>E1054 PRN BTC Design 325056</t>
  </si>
  <si>
    <t>E1055 PRN BTC Earth and Planetary Sciences 325057 50505</t>
  </si>
  <si>
    <t>E1056 PRN BTC East Asian Studies 325059</t>
  </si>
  <si>
    <t>E1057 PRN BTC French Italian 325062</t>
  </si>
  <si>
    <t>E1058 PRN BTC German Russian 325063</t>
  </si>
  <si>
    <t>E1059 PRN BTC History 325064 50338</t>
  </si>
  <si>
    <t>E1060 PRN BTC Linguistics 325065</t>
  </si>
  <si>
    <t>E1061 PRN BTC Mathematics 325066</t>
  </si>
  <si>
    <t>E1062 PRN BTC Middle EastSouth Asia Studies 325067</t>
  </si>
  <si>
    <t>E1063 PRN BTC Music 325068</t>
  </si>
  <si>
    <t>E1064 PRN BTC Native American Studies 325069 50394</t>
  </si>
  <si>
    <t>E1065 PRN BTC Philosophy 325070</t>
  </si>
  <si>
    <t>E1066 PRN BTC Religious Studies 325074</t>
  </si>
  <si>
    <t>E1067 PRN BTC Science Technology Studies 325075</t>
  </si>
  <si>
    <t>E1068 PRN BTC Sociology 325076 50395</t>
  </si>
  <si>
    <t>E1069 PRN BTC Spanish Portuguese 325077</t>
  </si>
  <si>
    <t>E1070 PRN BTC Statistics 325078 50388</t>
  </si>
  <si>
    <t>E1071 PRN BTC Theater Dance 325079</t>
  </si>
  <si>
    <t>E1072 PRN The UC Davis Tapping Potential Fund 325091 46283</t>
  </si>
  <si>
    <t>E1073 PRN Wildlife Disaster Network 325152 56530</t>
  </si>
  <si>
    <t>E1074 PRN Charles River Lab Digital Pathology Sppt 325177 47927</t>
  </si>
  <si>
    <t>E1075 PRN Nestl Purina Gastroent Fellowshp Rsch 325186 50076</t>
  </si>
  <si>
    <t>E1076 PRN Jack Hicks Fund for Student Exploration 325192 50117</t>
  </si>
  <si>
    <t>E1077 PRN Active Literacy Academy Program Support 325193 46130</t>
  </si>
  <si>
    <t>E1078 PRN The David Henry Preciado Memorial Fund 325198 50091</t>
  </si>
  <si>
    <t>E1079 PRN John Felipe Bowman Support Fund 325162 48012</t>
  </si>
  <si>
    <t>E1080 PRN Mary Stuart Hall Support Fund 325163 50176</t>
  </si>
  <si>
    <t>E1081 PRN CAPE ICU Fund 325201 47978</t>
  </si>
  <si>
    <t>E1082 PRN Translational Research Impact Fund 325202 48009</t>
  </si>
  <si>
    <t>E1083 PRN Muse Family Foundation Fund 325203 50069</t>
  </si>
  <si>
    <t>E1084 PRN NVA Diversifying the Profession Schrlsp 325207 48871</t>
  </si>
  <si>
    <t>E1085 PRN Suran GIK Fund 350001 PG</t>
  </si>
  <si>
    <t>E1086 PRN Biological Ag Engr Centennial Fund 323396 46905</t>
  </si>
  <si>
    <t>E1087 PRN Engineering Student Design Center Build 323928 49020</t>
  </si>
  <si>
    <t>E1088 PRN Grammar Rose Compassionate Care Support 325210 50062</t>
  </si>
  <si>
    <t>E1089 PRN Delores Ann Jones Scholarship Support 325213 50280</t>
  </si>
  <si>
    <t>E1090 PRN UCVMCSD Building Fund 325214 50066</t>
  </si>
  <si>
    <t>E1091 PRN Lewis Scholarship in Brewing Support Fnd 325215 50124</t>
  </si>
  <si>
    <t>E1092 PRN AmericaChina Talk ACT 325216 50118</t>
  </si>
  <si>
    <t>E1093 PRN Al Mendoza and Fergus Currie Schlsp Sppt 325219 50105</t>
  </si>
  <si>
    <t>E1094 PRN Grey Center for Neuroscience Excellence 325221 PG</t>
  </si>
  <si>
    <t>E1095 PRN Beckstoffer Legacy Support Fund 325222 50084</t>
  </si>
  <si>
    <t>E1096 PRN Coulter Tominaga Pediatric Resident Supp 325226 50120</t>
  </si>
  <si>
    <t>E1097 PRN Sampat Neurology Scholars Award Med Stdn 325227 50094</t>
  </si>
  <si>
    <t>E1098 PRN Lloyd Chan Award in Physical Sciences 325228 50103</t>
  </si>
  <si>
    <t>E1099 PRN Henderson Retina Research Support 324109 49513</t>
  </si>
  <si>
    <t>E1100 PRN Khaira Family Dean s Support Fund 325231 50122</t>
  </si>
  <si>
    <t>E1101 PRN Janet A Neff Research Innovation Fund 325232 50101</t>
  </si>
  <si>
    <t>E1102 PRN Chang Wu Support Fund Pulmonary Research 325236 50393</t>
  </si>
  <si>
    <t>E1103 PRN Trimble Memorial Equipment Fund 325238 50298</t>
  </si>
  <si>
    <t>E1104 PRN Ronald Cole Fund for Museum Excellence 325239 BTE</t>
  </si>
  <si>
    <t>E1105 PRN Amiya Mukherjee Undergraduate Scholarshp 325241 BTE</t>
  </si>
  <si>
    <t>E1106 PRN CAAHOF Enhancement Fund 325242 50119</t>
  </si>
  <si>
    <t>E1107 PRN Health Equity Fund 325243 50065</t>
  </si>
  <si>
    <t>E1108 PRN Presky Saltman Bio Sci Schlp Support 325244 50136</t>
  </si>
  <si>
    <t>E1109 PRN Marti Fledderman Breast Cancer Education 325245 50315</t>
  </si>
  <si>
    <t>E1110 PRN Marti Fledderman Wellness Education Fund 325246 50316</t>
  </si>
  <si>
    <t>E1111 PRN Mars Veterinary Health Residency Fund 325248 50157</t>
  </si>
  <si>
    <t>E1112 PRN Mars Veterinary Health Residency Program 325249 50158</t>
  </si>
  <si>
    <t>E1113 PRN Mars Veterinary Residency Research Fund 325250 50159</t>
  </si>
  <si>
    <t>E1114 PRN Mars Veterinary Health House Officer 325251 50160</t>
  </si>
  <si>
    <t>E1115 PRN Fujimoto Memorial Student Award 325252 BTE</t>
  </si>
  <si>
    <t>E1116 PRN Herbert AYoung Society 322099 40511</t>
  </si>
  <si>
    <t>E1117 PRN Vet Med Influencer Fund 325253 50210</t>
  </si>
  <si>
    <t>E1118 PRN Bill Drury Memorial Scholars Awd 325254 50248</t>
  </si>
  <si>
    <t>E1119 PRN Gil Yanuck Qi Gong Research Fund 325255 50171</t>
  </si>
  <si>
    <t>E1120 PRN Access to Care Vet Tech Coordinator 325258 50179</t>
  </si>
  <si>
    <t>E1121 PRN Access to Care Equipment and Instruments 325259 50180</t>
  </si>
  <si>
    <t>E1122 PRN KLOHCCovelo Clinic Med Consumables 325260 50181</t>
  </si>
  <si>
    <t>E1123 PRN Brazil Family Bilingual Scholarship 325262 50191</t>
  </si>
  <si>
    <t>E1124 PRN Mathis Memorial Scholarship Support Fund 325264 50218</t>
  </si>
  <si>
    <t>E1125 PRN Student Trustee Excellence Award 322909 45439</t>
  </si>
  <si>
    <t>E1126 PRN School Svcs of CA Guardian Teacher Schol 325269 50185</t>
  </si>
  <si>
    <t>E1127 PRN Canel Research on Ind Living Tech 325270 50194</t>
  </si>
  <si>
    <t>E1128 PRN Meadowview Foundation Healthy Futures 325271 50192</t>
  </si>
  <si>
    <t>E1129 PRN VMC Surgery Center Equipment Fund 325272 46190</t>
  </si>
  <si>
    <t>E1130 PRN Valley Fever Research Fund 325274 50198</t>
  </si>
  <si>
    <t>E1131 PRN Maggie LS Faculty Rsrch Companion Animal 325276 50270</t>
  </si>
  <si>
    <t>E1132 PRN EllisLinton Innov Grant for Microbiome 325279 50193</t>
  </si>
  <si>
    <t>E1133 PRN Sher Family Planning Repro Hlth Sppt 325281 50213</t>
  </si>
  <si>
    <t>E1134 PRN Hummingbird Health and Conservation Prgm 325283 47105</t>
  </si>
  <si>
    <t>E1135 PRN Brooks Taylor Memorial Scholarship Award 325288 50231</t>
  </si>
  <si>
    <t>E1136 PRN Raasch Family Scholarship 325289 50263</t>
  </si>
  <si>
    <t>E1137 PRN Eadie Family Scholarship Support Fund 325291 50238</t>
  </si>
  <si>
    <t>E1138 PRN Sablan Koi Aquatic Animal Health Fund 325292 PG</t>
  </si>
  <si>
    <t>E1139 PRN Deans Priority Support Fund 325277 50418</t>
  </si>
  <si>
    <t>E1140 PRN BA Brewers Guild Diversity Schlrshp BTE 325294 BTE</t>
  </si>
  <si>
    <t>E1141 PRN Soderquist Award Support Fund 325295</t>
  </si>
  <si>
    <t>E1142 PRN CPE Winemaking Program Scholarship Fund 325296 50256</t>
  </si>
  <si>
    <t>E1143 PRN SWE Alumni Prof Exc Award 325299 BTE</t>
  </si>
  <si>
    <t>E1144 PRN VSEC Integrative Med Serv Res Sup Fund 325303 50269</t>
  </si>
  <si>
    <t>E1145 PRN Z by HP Aggie Scholarship 325304 50266</t>
  </si>
  <si>
    <t>E1146 PRN Hardardt Family Scholarship 325305 50278</t>
  </si>
  <si>
    <t>E1147 PRN Inaba Petfood Company Support Fund 325306 50427</t>
  </si>
  <si>
    <t>E1148 PRN Tom Kenny Memorial Fund 325307 50277</t>
  </si>
  <si>
    <t>E1149 PRN Dr Chan Memorial Scholarship Support 325311 50352</t>
  </si>
  <si>
    <t>E1150 PRN Dr Chan Research and Education Support 325312 50350</t>
  </si>
  <si>
    <t>E1151 PRN Megan Daly Research Fund 325313 50348</t>
  </si>
  <si>
    <t>E1152 PRN Boyd TERC Graduate Student Award Support 325314 50415</t>
  </si>
  <si>
    <t>E1153 PRN SpurrierWiniarski Wine Writer Award 325315 50479</t>
  </si>
  <si>
    <t>E1154 PRN LeRoy Family Fund for Neurodiversity 325316 50313</t>
  </si>
  <si>
    <t>E1155 PRN Avala Family Endowed Scholarship Support 325317 50321</t>
  </si>
  <si>
    <t>E1156 PRN DaleyKrautkramer Agrivoltaics Research 325318 50325</t>
  </si>
  <si>
    <t>E1157 PRN School of Law 50th Class Reunion 325319 50319</t>
  </si>
  <si>
    <t>E1158 PRN VMC Dentistry Oral Surgery Service Ren 325320 46150</t>
  </si>
  <si>
    <t>E1159 PRN School of Vet Med Dean s Research Fund 325321 50283</t>
  </si>
  <si>
    <t>E1160 PRN Agricultural Partnership with Japan Fund 325234 50152</t>
  </si>
  <si>
    <t>E1161 PRN Rosen Weingarden Fund Fragile X Rsrch 323986 49169</t>
  </si>
  <si>
    <t>E1162 PRN Gift Fee Holding Account 325205</t>
  </si>
  <si>
    <t>E1163 PRN Dr Raimondi MD Medical Student Schol 324565 50401</t>
  </si>
  <si>
    <t>E1164 PRN Class of 1971 Scholarship Fund 322810 BTE</t>
  </si>
  <si>
    <t>E1165 PRN Class of 1975 Scholarship Fund 323531 BTE</t>
  </si>
  <si>
    <t>E1166 PRN Class of 1981 Scholarship Fund 322797 BTE</t>
  </si>
  <si>
    <t>E1167 PRN Class of 1986 Scholarship Fund 322798 BTE</t>
  </si>
  <si>
    <t>E1168 PRN Stefan Biscos Memorial Fund 325267</t>
  </si>
  <si>
    <t>E1169 PRN Dairy Nutrition Research Fund 325322 50397</t>
  </si>
  <si>
    <t>E1170 PRN Ament Global Neurosurgery Travel Award 325323 50353</t>
  </si>
  <si>
    <t>E1171 PRN Onyeji Mem Urologic Surgery Resdnt BTE 325324 BTE</t>
  </si>
  <si>
    <t>E1172 PRN M R Murray Fund for Retina Research 325325</t>
  </si>
  <si>
    <t>E1173 PRN SVM 75th Anniversary Support Fund 325328 50346</t>
  </si>
  <si>
    <t>E1174 PRN Gentner Field Laboratory Renovation Fund 325329 50355</t>
  </si>
  <si>
    <t>E1175 PRN Excelerate Opportunity Fund 325336 50387</t>
  </si>
  <si>
    <t>E1176 PRN Future Healthcare Workers Serving 325343 56501</t>
  </si>
  <si>
    <t>E1177 PRN Machine Learning and Ground Improvement 325346</t>
  </si>
  <si>
    <t>E1178 PRN Department of Radiology Resident Award 325348 50380</t>
  </si>
  <si>
    <t>E1179 PRN Class of 1997 Scholarship 325349 BTE</t>
  </si>
  <si>
    <t>E1180 PRN Keen Graduate Student Award in Nutrition 325354 BTE</t>
  </si>
  <si>
    <t>E1181 PRN Alberini Grad Fellowshp in Design Sppt 325359 50472</t>
  </si>
  <si>
    <t>E1182 PRN Shelter Medicine Student Training Prog 324877 56885</t>
  </si>
  <si>
    <t>E1183 PRN Gabrielle Cohen Memorial Scholarship 325350</t>
  </si>
  <si>
    <t>E1184 PRN Behav Hlth Resident Training Elec Fnd 323272 49623</t>
  </si>
  <si>
    <t>E1185 PRN Behavioral Health for Undersv Pop Sppt 324168 49622</t>
  </si>
  <si>
    <t>E1186 PRN EsogbueMay Award Eng Div Support Fund 325362 50410</t>
  </si>
  <si>
    <t>E1187 PRN Facilities Equipment Fund 325363 43372</t>
  </si>
  <si>
    <t>E1188 PRN SVM Access to Care Program Support Fund 325364 46309</t>
  </si>
  <si>
    <t>E1189 PRN BABG Diversity Scholarship Support Fund 325366</t>
  </si>
  <si>
    <t>E1190 PRN Fueling our Future Scholarship Fund 325370</t>
  </si>
  <si>
    <t>E1191 PRN Rocco Buster Fund for Animal Behavior 325371 PG</t>
  </si>
  <si>
    <t>E1192 PRN Rocco Buster Fund for Shelter Medicine 325372 PG</t>
  </si>
  <si>
    <t>E1193 PRN Global Aggie Award for LGBTQIA Rights 325376 BTE</t>
  </si>
  <si>
    <t>E1194 PRN Shelter Medicine Instructor Fund 325379 50462</t>
  </si>
  <si>
    <t>E1195 PRN Sullivan Family Global Affairs Pass CU 325384 50444</t>
  </si>
  <si>
    <t>E1196 PRN Gregory H Rosecrans Memorial Award 325387 BTE</t>
  </si>
  <si>
    <t>E1197 PRN Strategic Vision Investment Fund 325389 50464</t>
  </si>
  <si>
    <t>E1198 PRN Psychology General Support 325392 44132</t>
  </si>
  <si>
    <t>E1199 PRN Excelerate for the Native Plant Garden 325393 50482</t>
  </si>
  <si>
    <t>E1200 PRN General Avian Research Support Fund 325394 50500</t>
  </si>
  <si>
    <t>E1201 PRN Kami Fellowship in ECE 325397 50513</t>
  </si>
  <si>
    <t>E1202 PRN Tables for Tomorrow ESDC Materials 325399 BTE</t>
  </si>
  <si>
    <t>E1203 PRN Manetti Shrem Conservation Fund 325400 BTE</t>
  </si>
  <si>
    <t>E1204 PRN Canine Cancer Research Fund 325401 43914</t>
  </si>
  <si>
    <t>E1205 PRN Genetics and Immune Disease Research 325402 43354</t>
  </si>
  <si>
    <t>E1206 PRN Veterinary Center for Clinical Trials 325403 49209</t>
  </si>
  <si>
    <t>E1207 PRN Animal Genetics Research 325404 56087</t>
  </si>
  <si>
    <t>E1208 PRN Mammalian Ecology and Conservation Unit 325405 44198</t>
  </si>
  <si>
    <t>E1209 PRN Judith Lines Memorial Fund 325406</t>
  </si>
  <si>
    <t>E1210 PRN Medical Oncology Service 325407 43176</t>
  </si>
  <si>
    <t>E1211 PRN Student Opportunity Fund 325409</t>
  </si>
  <si>
    <t>O000D Restricted Expendable Gifts Income Foundation</t>
  </si>
  <si>
    <t>O0001 IN GASB 33 Adjustment account 333333</t>
  </si>
  <si>
    <t>O0002 IN GSM Student Scholarships 311647 46777</t>
  </si>
  <si>
    <t>O0003 IN SOM Alumni Scholarship Fund 311707 48568</t>
  </si>
  <si>
    <t>O0004 IN Blanche L Price Scholarship 311871 43109</t>
  </si>
  <si>
    <t>O0005 IN Dorf Awards for Academic Excellence Sprt 322030 40504</t>
  </si>
  <si>
    <t>O0006 IN Andrew Donnell Mem CU 322063 40898</t>
  </si>
  <si>
    <t>O0007 IN Friedrich K Juenger Memorial 322148 42785</t>
  </si>
  <si>
    <t>O0008 IN Astronaut Alumni Scholarship 322200 41402</t>
  </si>
  <si>
    <t>O0009 IN Davis Botanical Society 322216 40923</t>
  </si>
  <si>
    <t>O0010 IN Society Student Grants Fund 322217 56849</t>
  </si>
  <si>
    <t>O0011 IN Susan Schnitzer Support Fund 322247 56548</t>
  </si>
  <si>
    <t>O0012 IN Blaisdell Library Education Center 322256 53652</t>
  </si>
  <si>
    <t>O0013 IN Friends of English 322340 42177</t>
  </si>
  <si>
    <t>O0014 IN Teaching CredentialMasters Scholarship 322359 40693</t>
  </si>
  <si>
    <t>O0015 IN Heather NikkelLampe Memorial 322385 42399</t>
  </si>
  <si>
    <t>O0016 IN CBS Deans Circle 322413 42534</t>
  </si>
  <si>
    <t>O0017 IN The deLeuze Family Endowed Professorship 322425 55151</t>
  </si>
  <si>
    <t>O0018 IN Faculty Initiatives 322447 43664</t>
  </si>
  <si>
    <t>O0019 IN Study Abroad 322448 44172</t>
  </si>
  <si>
    <t>O0020 IN International Scholars Students at UCD 322449 41679</t>
  </si>
  <si>
    <t>O0021 IN Jackson Lewis Employment Law Fund 322452 43597</t>
  </si>
  <si>
    <t>O0022 IN CBS Graduate Support 322457 42554</t>
  </si>
  <si>
    <t>O0023 IN CBS Undergraduate Support 322458 42554</t>
  </si>
  <si>
    <t>O0024 IN Gallagher GSM Building Fund 322494 45680</t>
  </si>
  <si>
    <t>O0025 IN Civil Rights Clinic 322526 47752</t>
  </si>
  <si>
    <t>O0026 IN Family Protection Legal Assistance 322528 40564</t>
  </si>
  <si>
    <t>O0027 IN Law Review 322530 47743</t>
  </si>
  <si>
    <t>O0028 IN Loan Repayment Assistance Program 322531 42761</t>
  </si>
  <si>
    <t>O0029 IN Moot Court Program 322532 42760</t>
  </si>
  <si>
    <t>O0030 IN Honeybee and Pollinators Research 322541 43646</t>
  </si>
  <si>
    <t>O0031 IN Matthew J Rybicki Memorial Support Fund 322543 43404</t>
  </si>
  <si>
    <t>O0032 IN Hellman Fellows Fund 322546 42753</t>
  </si>
  <si>
    <t>O0033 IN Carol Lee Coss Memorial Scholarship Fund 322560 44840</t>
  </si>
  <si>
    <t>O0034 IN GSM Student Professional Develop 322564 44855</t>
  </si>
  <si>
    <t>O0035 IN Words Take Wing Fund 322579 42887</t>
  </si>
  <si>
    <t>O0036 IN Graduate Student Fellowship Fund 322589 46417</t>
  </si>
  <si>
    <t>O0037 IN Deans Fund for Excellence in Education 322590 43366</t>
  </si>
  <si>
    <t>O0038 IN Shinkoskey Series of Noon Concerts 322594 42987</t>
  </si>
  <si>
    <t>O0039 IN Wydick Family Scholarship 322595 42888</t>
  </si>
  <si>
    <t>O0040 IN UC Davis Student Scholars Fund 322613 53432</t>
  </si>
  <si>
    <t>O0041 IN Sacramento Area Youth Speaks 322619 43167</t>
  </si>
  <si>
    <t>O0042 IN Center for Mind and Brain 322626 42296</t>
  </si>
  <si>
    <t>O0043 IN Agricultural Sustainability Institute 322645 43254</t>
  </si>
  <si>
    <t>O0044 IN Parker Family Foundation Scholarship 322646 43270</t>
  </si>
  <si>
    <t>O0045 IN Viticulture Enology Gen Support 322647 53524</t>
  </si>
  <si>
    <t>O0046 IN Viticulture Enology Student Support 322648 45720</t>
  </si>
  <si>
    <t>O0047 IN Intl Energy Program Annual Fund 322674 43986</t>
  </si>
  <si>
    <t>O0048 IN Ctn Valley FdtnMcClatchy Lecture 322679 44014</t>
  </si>
  <si>
    <t>O0049 IN Shrem Museum of Art 322680 46887</t>
  </si>
  <si>
    <t>O0050 IN Ag Education Credential Program 322682 44137</t>
  </si>
  <si>
    <t>O0051 IN Capital Law Revision 322702 44376</t>
  </si>
  <si>
    <t>O0052 IN Mike and Renee Child Institute for Innov 322708 42479</t>
  </si>
  <si>
    <t>O0053 IN Picnic Day 322715 39800</t>
  </si>
  <si>
    <t>O0054 IN Faculty Research and Teaching Fund 322716 44348</t>
  </si>
  <si>
    <t>O0055 IN ASUCD The Pantry 322731 44205</t>
  </si>
  <si>
    <t>O0056 IN Lynch Tanner Scholarship Support Fund 322735 44998</t>
  </si>
  <si>
    <t>O0057 IN French General Support 322741 41761</t>
  </si>
  <si>
    <t>O0058 IN Italian General Support 322742 55309</t>
  </si>
  <si>
    <t>O0059 IN UCD Continuing Prof Ed Deans Innovat 322746 44267</t>
  </si>
  <si>
    <t>O0060 IN Geology General Support 322758 56020</t>
  </si>
  <si>
    <t>O0061 IN Jun Aoki Book Award 322763 44435</t>
  </si>
  <si>
    <t>O0062 IN Tender Loving Care for Pets Program 322815 42264</t>
  </si>
  <si>
    <t>O0063 IN Marv Kinsey Scholarship Fund 322823 45748</t>
  </si>
  <si>
    <t>O0064 IN Student Emergency Relief Aid Fund 322828 42638</t>
  </si>
  <si>
    <t>O0065 IN Megan Glanville Scholarship Fund 322831 44876</t>
  </si>
  <si>
    <t>O0066 IN Kind Family Scholarship for Engr 322833 44750</t>
  </si>
  <si>
    <t>O0067 IN Guardian Teacher Scholarship Fund 322834 44954</t>
  </si>
  <si>
    <t>O0068 IN UC Davis Marching Band 322841 44837</t>
  </si>
  <si>
    <t>O0069 IN Cancer Center General Support Fund 322842 48317</t>
  </si>
  <si>
    <t>O0070 IN 3D Printer Fund 322846 45263</t>
  </si>
  <si>
    <t>O0071 IN King Hall Outreach Programs 322866 42972</t>
  </si>
  <si>
    <t>O0072 IN MIND Institute Annual Fund 322896 40567</t>
  </si>
  <si>
    <t>O0073 IN UC Davis Alzheimers Disease Rsch Center 322897 48409</t>
  </si>
  <si>
    <t>O0074 IN Dermatology General Support 322901 48224</t>
  </si>
  <si>
    <t>O0075 IN Fragile X Research R Hagerman 322903 40987</t>
  </si>
  <si>
    <t>O0076 IN Won Family Scholarship Fund 322905 43561</t>
  </si>
  <si>
    <t>O0077 IN Yu Fund 322922 45408</t>
  </si>
  <si>
    <t>O0078 IN Wasson Family Scholarship 322932 45403</t>
  </si>
  <si>
    <t>O0079 IN Wasson Family Education Abroad 322933 45406</t>
  </si>
  <si>
    <t>O0080 IN Undergrad Design Courses 322935 45405</t>
  </si>
  <si>
    <t>O0081 IN AIChE Student Chapter 322936 44285</t>
  </si>
  <si>
    <t>O0082 IN Nursing Student Scholarships 322945 43259</t>
  </si>
  <si>
    <t>O0083 IN UCD Health System Eye Center Education 322947 44626</t>
  </si>
  <si>
    <t>O0084 IN UCD Health System Eye Center Research 322948 48459</t>
  </si>
  <si>
    <t>O0085 IN Lloyd Chan Award 322956 55717</t>
  </si>
  <si>
    <t>O0086 IN Down Syndrome Research 322957 45382</t>
  </si>
  <si>
    <t>O0087 IN Chromosome 22q112 Deletion Syndrome 322958 42894</t>
  </si>
  <si>
    <t>O0088 IN Autism Research Fund 322959 42897</t>
  </si>
  <si>
    <t>O0089 IN ADHD Research Fund 322960 42895</t>
  </si>
  <si>
    <t>O0090 IN Cntr for Excellence in Dev Disabilities 322961 44528</t>
  </si>
  <si>
    <t>O0091 IN Central Valley Scholars Program 322965 45488</t>
  </si>
  <si>
    <t>O0092 IN Andrew Barkett Business Plan Competition 322968 40864</t>
  </si>
  <si>
    <t>O0093 IN San Juan Islands REEF Survey Project 322971 45463</t>
  </si>
  <si>
    <t>O0094 IN Childrens Hospital General Support 322972 41705</t>
  </si>
  <si>
    <t>O0095 IN STEP Student Opportunity Fund 322976 45478</t>
  </si>
  <si>
    <t>O0096 IN Financial Aid Support 322984 45489</t>
  </si>
  <si>
    <t>O0097 IN Corvus Award Support Fund 322991 56572</t>
  </si>
  <si>
    <t>O0098 IN Red Dog Fund 322993 45547</t>
  </si>
  <si>
    <t>O0099 IN Aoki Center 322999 45545</t>
  </si>
  <si>
    <t>O0100 IN Surgery Department Support Fund 323000 45508</t>
  </si>
  <si>
    <t>O0101 IN David Mariana Beatty Scholarship Sppt 323003 45537</t>
  </si>
  <si>
    <t>O0102 IN Billie Payne Memorial Scholarship 323007 45618</t>
  </si>
  <si>
    <t>O0103 IN Katie Fund 323009 45619</t>
  </si>
  <si>
    <t>O0104 IN Academic Success Program 323022 45655</t>
  </si>
  <si>
    <t>O0105 IN Harris Urban Horticulture Scholarship 323038 46607</t>
  </si>
  <si>
    <t>O0106 IN African American Studies General 323040 40009</t>
  </si>
  <si>
    <t>O0107 IN Economic General Support 323041 44903</t>
  </si>
  <si>
    <t>O0108 IN Chemistry General Support 323042 44187</t>
  </si>
  <si>
    <t>O0109 IN Design General Support 323043 45263</t>
  </si>
  <si>
    <t>O0110 IN Mathematics General Support 323044 42965</t>
  </si>
  <si>
    <t>O0111 IN Political Science General Support 323045 50013</t>
  </si>
  <si>
    <t>O0112 IN Philosophy General Support 323046 44253</t>
  </si>
  <si>
    <t>O0113 IN Textiles Clothing General Support 323047 53001</t>
  </si>
  <si>
    <t>O0114 IN Art General Support 323048 53413</t>
  </si>
  <si>
    <t>O0115 IN Music General Support 323049 44252</t>
  </si>
  <si>
    <t>O0116 IN Spanish General Support 323050 52596</t>
  </si>
  <si>
    <t>O0117 IN Theater and Dance General Support 323052 44896</t>
  </si>
  <si>
    <t>O0118 IN English General Support 323053 44911</t>
  </si>
  <si>
    <t>O0119 IN Fund for the Future of History 323054 43721</t>
  </si>
  <si>
    <t>O0120 IN STEP Program Fund 323056 45787</t>
  </si>
  <si>
    <t>O0121 IN Wildlife Fish Conservation Biology 323082 56622</t>
  </si>
  <si>
    <t>O0122 IN Env Sci Policy General Support 323083 40010</t>
  </si>
  <si>
    <t>O0123 IN Plant Sciences General Support 323085 42822</t>
  </si>
  <si>
    <t>O0124 IN Nutrition General Support 323086 43274</t>
  </si>
  <si>
    <t>O0125 IN Walker Botanical Fund 323090 45948</t>
  </si>
  <si>
    <t>O0126 IN Michael Fitzsimons Wine Executive Award 323104 45861</t>
  </si>
  <si>
    <t>O0127 IN Edward Teller Education Center 323116 40774</t>
  </si>
  <si>
    <t>O0128 IN Karen and Phil Drayer Fellowship Award 323117 42777</t>
  </si>
  <si>
    <t>O0129 IN Coastal Marine Sciences Inst Gen Spt 323120 45951</t>
  </si>
  <si>
    <t>O0130 IN Crete Viticulture EnologyFood Science 323123 45952</t>
  </si>
  <si>
    <t>O0131 IN Next Generation STEM Teaching Award Sppt 323133 55086</t>
  </si>
  <si>
    <t>O0132 IN Ms Marion I Froehlich Education Abroad 323141 55627</t>
  </si>
  <si>
    <t>O0133 IN Nursing Need Based Scholarships 323143 43259</t>
  </si>
  <si>
    <t>O0134 IN Scott McNiven Memorial Fund 323151 46440</t>
  </si>
  <si>
    <t>O0135 IN Jeffrey Huffaker 79 Memorial Scholarshi 323164 46442</t>
  </si>
  <si>
    <t>O0136 IN NAK Fraternity Student Support Fund 323172 46471</t>
  </si>
  <si>
    <t>O0137 IN Johnsen Family Planning Reproductive 323173 46539</t>
  </si>
  <si>
    <t>O0138 IN Globe Education Academy Fund 323174 STIP</t>
  </si>
  <si>
    <t>O0139 IN Lake Tahoe Nearshore Monitoring Network 323179 46517</t>
  </si>
  <si>
    <t>O0140 IN Boyd Fellows at Tahoe 323181 46518</t>
  </si>
  <si>
    <t>O0141 IN Library Innovation Fund 323182 46500</t>
  </si>
  <si>
    <t>O0142 IN Cascade Lake Near Shore Monitoring 323186 46516</t>
  </si>
  <si>
    <t>O0143 IN Schimbor Family Scholarship 323200 46525</t>
  </si>
  <si>
    <t>O0144 IN Otto G Raabe Fund 323201 47525</t>
  </si>
  <si>
    <t>O0145 IN Faris Saeed Student Leadership Fund 323222 47038</t>
  </si>
  <si>
    <t>O0146 IN Million Cat Challenge Fund 323228 46628</t>
  </si>
  <si>
    <t>O0147 IN NP and PA Student Fund 323238 46669</t>
  </si>
  <si>
    <t>O0148 IN Honey and Pollination Center at RMI 323253 45054</t>
  </si>
  <si>
    <t>O0149 IN Syufy Fellowship for Veterinary Students 323280 46760</t>
  </si>
  <si>
    <t>O0150 IN Syufy Scholarship for Vet Students 323281 46771</t>
  </si>
  <si>
    <t>O0151 IN Violence Prevention Research Fund 323287 44513</t>
  </si>
  <si>
    <t>O0152 IN Founders Fund 323289 46836</t>
  </si>
  <si>
    <t>O0153 IN KiDS Program Fund 323294 46835</t>
  </si>
  <si>
    <t>O0154 IN Bonnie Prince William Award 323302 46756</t>
  </si>
  <si>
    <t>O0155 IN Julie Bryant Memorial Scholarship Suppor 323324 46813</t>
  </si>
  <si>
    <t>O0156 IN Hales Volunteer Clinical Faculty Awd Spt 323329 46820</t>
  </si>
  <si>
    <t>O0157 IN Reinhard Scholarship Fund 323335 46849</t>
  </si>
  <si>
    <t>O0158 IN Santiago and Gregoria Gonzalez Support 323339 46911</t>
  </si>
  <si>
    <t>O0159 IN Wackie Arnold Scholarship 323343 46909</t>
  </si>
  <si>
    <t>O0160 IN Chen Family Neuroscience Research Fund 323357 46928</t>
  </si>
  <si>
    <t>O0161 IN Ted Jones History of Neurosicience Letur 323358 46929</t>
  </si>
  <si>
    <t>O0162 IN Aggie DREAM Fund 323359 46916</t>
  </si>
  <si>
    <t>O0163 IN Landscape Architecture Environ Design 323371 48306</t>
  </si>
  <si>
    <t>O0164 IN Cat Portal Development 323378 46979</t>
  </si>
  <si>
    <t>O0165 IN Hugh Edmondson Summer Rsch Fund 323379 47040</t>
  </si>
  <si>
    <t>O0166 IN Richard G Coss Wildlife Research Suppt 323381 49200</t>
  </si>
  <si>
    <t>O0167 IN Joseph and Emma Lin Biological Orchard 323386 46993</t>
  </si>
  <si>
    <t>O0168 IN Big Bang Business Competition Fund 323388 40864</t>
  </si>
  <si>
    <t>O0169 IN Veterinary Medicine Deans Priority Fund 323389 45074</t>
  </si>
  <si>
    <t>O0170 IN SON Deans Fund 323391 47074</t>
  </si>
  <si>
    <t>O0171 IN Cancer Center Immunology Research Fund 323394 47124</t>
  </si>
  <si>
    <t>O0172 IN Ola Lorens Memorial Travel Fund 323398 47129</t>
  </si>
  <si>
    <t>O0173 IN Inn Clinical Laboratory Award 323399 47070</t>
  </si>
  <si>
    <t>O0174 IN Gullick UCD Animal Sci Vet Scholarship 323412 47109</t>
  </si>
  <si>
    <t>O0175 IN Guardian Scholars Program 323413 45788</t>
  </si>
  <si>
    <t>O0176 IN Canine Health Fund 323414 55006</t>
  </si>
  <si>
    <t>O0177 IN UC Immigrant Legal Services Center 323416 47095</t>
  </si>
  <si>
    <t>O0178 IN Guardian Professions Program 323423 45398</t>
  </si>
  <si>
    <t>O0179 IN Westall Mental Health and Families Fund 323425 47167</t>
  </si>
  <si>
    <t>O0180 IN Veterinary Medical Center Construction 323431 47595</t>
  </si>
  <si>
    <t>O0181 IN Dept of Radiology S Gorges Schlsp Sppt 323432 48783</t>
  </si>
  <si>
    <t>O0182 IN Maus Family Support Fund 323433 47223</t>
  </si>
  <si>
    <t>O0183 IN Keratinocyte Studies Fund 323436 47205</t>
  </si>
  <si>
    <t>O0184 IN CCAH Equipment Fund 323439 47179</t>
  </si>
  <si>
    <t>O0185 IN Cancer Research Fund 323445 49158</t>
  </si>
  <si>
    <t>O0186 IN Shelter Medicine Program 323447 41782</t>
  </si>
  <si>
    <t>O0187 IN Shirley and Kenneth Tucker Fund 323450 47256</t>
  </si>
  <si>
    <t>O0188 IN Transplant Program 323456 48545</t>
  </si>
  <si>
    <t>O0189 IN CCAH General Support 323459 55005</t>
  </si>
  <si>
    <t>O0190 IN Professor Manfred P Fleischer Undergrad 323469 47358</t>
  </si>
  <si>
    <t>O0191 IN Phil Wells Memorial Award Current Use 323475 49798</t>
  </si>
  <si>
    <t>O0192 IN Winifred Gaines Fund Support Pain Mgmt 323477 48962</t>
  </si>
  <si>
    <t>O0193 IN McClatchyCentral Valley Foundation Schp 323479 47350</t>
  </si>
  <si>
    <t>O0194 IN Center For Equine Health Research Fund 323481 45300</t>
  </si>
  <si>
    <t>O0195 IN Sickle Cell Program 323482 48364</t>
  </si>
  <si>
    <t>O0196 IN Judy Wydick Guardian Professions Support 323484 47477</t>
  </si>
  <si>
    <t>O0197 IN Capitol Reception and Tour 323485 47293</t>
  </si>
  <si>
    <t>O0198 IN CA Env Law Policy Center Speaker Ser 323487 47295</t>
  </si>
  <si>
    <t>O0199 IN Asian Pacific American Law Student Assoc 323488 48079</t>
  </si>
  <si>
    <t>O0200 IN Environmental Law Society Symposium 323489 53521</t>
  </si>
  <si>
    <t>O0201 IN Intl Law Policy Journal Speaker Serie 323492 47300</t>
  </si>
  <si>
    <t>O0202 IN Companion Animals Undergraduate Scholars 323494 48869</t>
  </si>
  <si>
    <t>O0203 IN Comparative Cancer Research Program 323500 43289</t>
  </si>
  <si>
    <t>O0204 IN EdD Student Scholarship Fund 323502 47347</t>
  </si>
  <si>
    <t>O0205 IN PhD Student Scholarship Fund 323503 47348</t>
  </si>
  <si>
    <t>O0206 IN CANDEL Program Fund 323504 47352</t>
  </si>
  <si>
    <t>O0207 IN The Pride Award 323511 47400</t>
  </si>
  <si>
    <t>O0208 IN Child Life Program 323519 48351</t>
  </si>
  <si>
    <t>O0209 IN Ron and Shellie Ramos Aerospace Support 323520 47762</t>
  </si>
  <si>
    <t>O0210 IN World Food Center 323535 47408</t>
  </si>
  <si>
    <t>O0211 IN Jackson Family Wines Pinot Noir Project 323540 47417</t>
  </si>
  <si>
    <t>O0212 IN School of Veterinary Medicine General Sc 323543 40170</t>
  </si>
  <si>
    <t>O0213 IN Dr Antonelli Memorial Fund in Philosoph 323546 47421</t>
  </si>
  <si>
    <t>O0214 IN Student Leadership Professional Dev 323552 47818</t>
  </si>
  <si>
    <t>O0215 IN UC Center Sacramento Health Justice Scho 323554 47446</t>
  </si>
  <si>
    <t>O0216 IN Nurse Practitioner Scholarship Fund 323555 46669</t>
  </si>
  <si>
    <t>O0217 IN Murray B Gardner Development Fund 323566 47705</t>
  </si>
  <si>
    <t>O0218 IN Central Coast Network Fund 323570 47511</t>
  </si>
  <si>
    <t>O0219 IN Hawaii Network Fund 323574 47507</t>
  </si>
  <si>
    <t>O0220 IN Orange County Chapter 323581 47500</t>
  </si>
  <si>
    <t>O0221 IN Washington DC Chapter Fund 323591 47490</t>
  </si>
  <si>
    <t>O0222 IN Chicano Latino Alumni Association 323594 47487</t>
  </si>
  <si>
    <t>O0223 IN Iranian Alumni Association 323595 47486</t>
  </si>
  <si>
    <t>O0224 IN Muslim Alumni Association 323598 47483</t>
  </si>
  <si>
    <t>O0225 IN African African American Alumni Assoc 323603 49745</t>
  </si>
  <si>
    <t>O0226 IN Eric Brough Memorial Scholarship Support 323609 56968</t>
  </si>
  <si>
    <t>O0227 IN Joe Diane Vandepeute Scholarship 323611 47754</t>
  </si>
  <si>
    <t>O0228 IN Honey Pollination CenterSpringcreek 323613 47527</t>
  </si>
  <si>
    <t>O0229 IN Jim Sochor Athletic Fund 323615 47665</t>
  </si>
  <si>
    <t>O0230 IN Parent Family Council Scholarshi 323616 49369</t>
  </si>
  <si>
    <t>O0231 IN Glenys James Kaye Scholarship Support 323619 47704</t>
  </si>
  <si>
    <t>O0232 IN EDAPT Clinic Community Outreach Fund 323621 47655</t>
  </si>
  <si>
    <t>O0233 IN Reisen Early Education Scholarship Award 323622 47659</t>
  </si>
  <si>
    <t>O0234 IN Kavli Summer Institute in Cognitive Neu 323623 46888</t>
  </si>
  <si>
    <t>O0235 IN Dr Uma Srivatsas Arrhythmia Research 323636 47767</t>
  </si>
  <si>
    <t>O0236 IN John Briggs Memorial Scholarship Support 323653 47863</t>
  </si>
  <si>
    <t>O0237 IN College of Engineering Student Clubs 323655 47691</t>
  </si>
  <si>
    <t>O0238 IN Scheidel Post Radiation Quality of Life 323657 47769</t>
  </si>
  <si>
    <t>O0239 IN WineXRay Internship Award 323659 47795</t>
  </si>
  <si>
    <t>O0240 IN Michele Dyke Scholarship 323660 47765</t>
  </si>
  <si>
    <t>O0241 IN Malinda J Brown Memorial Schlrshp Suppt 323665 55889</t>
  </si>
  <si>
    <t>O0242 IN Salish Sea Forever Fund 323670 47643</t>
  </si>
  <si>
    <t>O0243 IN Library Wine Fund 323671 47789</t>
  </si>
  <si>
    <t>O0244 IN Leona E Franke Undergraduate Award 323680 47817</t>
  </si>
  <si>
    <t>O0245 IN Bellas Fund for Assistance Dogs of Woun 323682 48023</t>
  </si>
  <si>
    <t>O0246 IN Shalu Hersh Saluja Mitral Valve Diseas 323685 48076</t>
  </si>
  <si>
    <t>O0247 IN ShorLine Shelter Medicine Support Fund 323687 55132</t>
  </si>
  <si>
    <t>O0248 IN Rolf Unterleitner Scholarship 323688 48027</t>
  </si>
  <si>
    <t>O0249 IN Dean Lairmore Leadership Award 323690 45760</t>
  </si>
  <si>
    <t>O0250 IN Kennis Family Scholarship Sppt Fund 323691 47874</t>
  </si>
  <si>
    <t>O0251 IN One Health Institute 323700 56133</t>
  </si>
  <si>
    <t>O0252 IN William R Pritchard VMTH 323701 43004</t>
  </si>
  <si>
    <t>O0253 IN Home Health Fund 323710 48512</t>
  </si>
  <si>
    <t>O0254 IN Veterinary Student International Resch 323718 48061</t>
  </si>
  <si>
    <t>O0255 IN Urbano Family First Generation Support 323729 56948</t>
  </si>
  <si>
    <t>O0256 IN Masters Entry Program in Nursing Schola 323735 48072</t>
  </si>
  <si>
    <t>O0257 IN Norm Brand 75 Nancy Spero ADR Rsrch 323754 48091</t>
  </si>
  <si>
    <t>O0258 IN Elizabeth A Inadomi Scholarship 323756 48092</t>
  </si>
  <si>
    <t>O0259 IN Emeritus Prof Jerald Henderson Scholsp 323757 49595</t>
  </si>
  <si>
    <t>O0260 IN J Cuppoletti and D Malinowska Award 323759 49506</t>
  </si>
  <si>
    <t>O0261 IN Hershey Family Fdn Research Scientist 323764 48118</t>
  </si>
  <si>
    <t>O0262 IN Graduate and Professional Student Center 323767 48111</t>
  </si>
  <si>
    <t>O0263 IN CareyBlanchard CAHFS Support Fund 323770 48134</t>
  </si>
  <si>
    <t>O0264 IN Compassionate Care Fund 323773 40442</t>
  </si>
  <si>
    <t>O0265 IN Raptor Center General Support 323775 54299</t>
  </si>
  <si>
    <t>O0266 IN Jose and Laura Castillo Scholarship 323782 48891</t>
  </si>
  <si>
    <t>O0267 IN School of Vet Med Support Fund 323785 56107</t>
  </si>
  <si>
    <t>O0268 IN Will Snyder Awards for MPAc Support Fund 323786 48163</t>
  </si>
  <si>
    <t>O0269 IN Berta Olive Center Fund 323788 48164</t>
  </si>
  <si>
    <t>O0270 IN Hibbard and Sharon Williams Stdnt Schlsp 323800 48761</t>
  </si>
  <si>
    <t>O0271 IN Keister Allen Art Purchase Prize Suppt 323820 48802</t>
  </si>
  <si>
    <t>O0272 IN Joseph and Mary Ann Ramirez Scholarship 323822 48890</t>
  </si>
  <si>
    <t>O0273 IN Sharon Gray Memorial Award Support Fund 323825 48773</t>
  </si>
  <si>
    <t>O0274 IN HMCLAUSE Agricultural Business Fellow 323829 48823</t>
  </si>
  <si>
    <t>O0275 IN South Asia Studies 323832 48769</t>
  </si>
  <si>
    <t>O0276 IN Cesar Chavez Youth Leadership Conference 323836 46040</t>
  </si>
  <si>
    <t>O0277 IN Blumenthal Fund for Pancreatic Cancer 323839 48883</t>
  </si>
  <si>
    <t>O0278 IN Easter Family Trial Advocacy Scholarship 323840 48892</t>
  </si>
  <si>
    <t>O0279 IN Karen Duffey Memorial Fund 323841 48864</t>
  </si>
  <si>
    <t>O0280 IN California Israel Research Fund 323843 49198</t>
  </si>
  <si>
    <t>O0281 IN California Regional Events 323848 48875</t>
  </si>
  <si>
    <t>O0282 IN Chicago Regional Events 323849 48876</t>
  </si>
  <si>
    <t>O0283 IN Reese Family Fund Undergraduate Award 323858 48898</t>
  </si>
  <si>
    <t>O0284 IN Enotrex International Internshp 323861 48873</t>
  </si>
  <si>
    <t>O0285 IN Jose and Maria Gutierrez Memorial Schlsp 323864 48840</t>
  </si>
  <si>
    <t>O0286 IN LunardiniOwens Washington Student Award 323873 48872</t>
  </si>
  <si>
    <t>O0287 IN Aggie Life Skills Lectureship 323881 49201</t>
  </si>
  <si>
    <t>O0288 IN Sandra Gorges MD Mem Awd Radiology 323885 48944</t>
  </si>
  <si>
    <t>O0289 IN Youmans Fetal Care Treatment 323886 48949</t>
  </si>
  <si>
    <t>O0290 IN Julian R Youmans Family in Alzheimers 323887 48950</t>
  </si>
  <si>
    <t>O0291 IN Simulation Technology Fund 323894 49044</t>
  </si>
  <si>
    <t>O0292 IN Aggie Domestic Study Abroad Award 323897 48959</t>
  </si>
  <si>
    <t>O0293 IN Bird Haven Wood Duck Fund 323900 48975</t>
  </si>
  <si>
    <t>O0294 IN Bird Haven Inventory Fund 323901 48976</t>
  </si>
  <si>
    <t>O0295 IN Schumacher Veterinary Student Scholarshp 323902 49053</t>
  </si>
  <si>
    <t>O0296 IN Northern California Food Movement Fund 323910 49137</t>
  </si>
  <si>
    <t>O0297 IN Wagenlis Fdn Doctorate in Philosophy 323911 49085</t>
  </si>
  <si>
    <t>O0298 IN Presidio Equine Sports Medicine Award 323915 49018</t>
  </si>
  <si>
    <t>O0299 IN Patrick H Mills Memorial Entrepreneursh 323916 49019</t>
  </si>
  <si>
    <t>O0300 IN Rennison Family Fund for the ESDC 323918 48993</t>
  </si>
  <si>
    <t>O0301 IN COSMOS General Support 323922 47180</t>
  </si>
  <si>
    <t>O0302 IN Rizo Lopez Coffee Center Fund 323927 49062</t>
  </si>
  <si>
    <t>O0303 IN Center for Neuroscience Community Outrch 323932 48995</t>
  </si>
  <si>
    <t>O0304 IN UC Davis Institute of the Environment 323933 49004</t>
  </si>
  <si>
    <t>O0305 IN Student Rainy Day Award Support Fund 323934 49424</t>
  </si>
  <si>
    <t>O0306 IN CAAA Alameda Regional Scholarship 323936 47542</t>
  </si>
  <si>
    <t>O0307 IN CAAA North Central Regional Scholarship 323945 47552</t>
  </si>
  <si>
    <t>O0308 IN CAAA RiversideSan Bernardino Regional S 323952 47564</t>
  </si>
  <si>
    <t>O0309 IN CAAA San DiegoImperial Regional Scholar 323954 47566</t>
  </si>
  <si>
    <t>O0310 IN CAAA San Joaquin Regional Scholarship 323956 47572</t>
  </si>
  <si>
    <t>O0311 IN CAAA San Mateo Regional Scholarship 323957 47573</t>
  </si>
  <si>
    <t>O0312 IN CAAA Santa Clara Regional Scholarship 323958 47574</t>
  </si>
  <si>
    <t>O0313 IN John Tom T Gus Scholarship 323965 49090</t>
  </si>
  <si>
    <t>O0314 IN Chemical Engineering General Support Fnd 323977 47832</t>
  </si>
  <si>
    <t>O0315 IN Technology Pathways Initiative Fund 323980 49163</t>
  </si>
  <si>
    <t>O0316 IN Bencafe Fund 323982 49664</t>
  </si>
  <si>
    <t>O0317 IN NFRAS Pathway Genomic Medicine 323985 49083</t>
  </si>
  <si>
    <t>O0318 IN Henry Wirz Endowed Award Support Fund 323991 49953</t>
  </si>
  <si>
    <t>O0319 IN Donald and Sylvia McLaughlin Reserve Fnd 323992 41429</t>
  </si>
  <si>
    <t>O0320 IN Winiarski Wine Writer Collection Fellow 323993 49104</t>
  </si>
  <si>
    <t>O0321 IN GSM Master of Science Business Analytics 323998 49102</t>
  </si>
  <si>
    <t>O0322 IN John Gina Wasson Chemical Engineering 324007 49171</t>
  </si>
  <si>
    <t>O0323 IN Peter Mattson Fund 324011 49179</t>
  </si>
  <si>
    <t>O0324 IN Friends of the Arboretum 324015 45970</t>
  </si>
  <si>
    <t>O0325 IN Mechanical Aerospace Gen Spt 324016 41212</t>
  </si>
  <si>
    <t>O0326 IN Steven Goldring Robert Wenners Sch CU 324017 55368</t>
  </si>
  <si>
    <t>O0327 IN Brigitte Bodenheimer Memorial Schlsp Sup 324018 49207</t>
  </si>
  <si>
    <t>O0328 IN Leslie A Campbell Fund Student Achievemt 324019 BTE</t>
  </si>
  <si>
    <t>O0329 IN The Gregory R Schmidt Scholarship Fund 324020 49185</t>
  </si>
  <si>
    <t>O0330 IN Learning by Leading Program Support 324026 48778</t>
  </si>
  <si>
    <t>O0331 IN EDAPT Clinic Support Fund 324033 49442</t>
  </si>
  <si>
    <t>O0332 IN Cancer Research Fund 324034 48649</t>
  </si>
  <si>
    <t>O0333 IN Marya Welch Initiative for Womens Athle 324041 49244</t>
  </si>
  <si>
    <t>O0334 IN SVM Office of Admissions Student Progr 324045 49378</t>
  </si>
  <si>
    <t>O0335 IN MPVM Directors Fund 324046 56709</t>
  </si>
  <si>
    <t>O0336 IN From Cancer to Health Fund 324047 49374</t>
  </si>
  <si>
    <t>O0337 IN Center for Community and Citizen Science 324056 49316</t>
  </si>
  <si>
    <t>O0338 IN Humanizing Deportation Digital Story 324059 49312</t>
  </si>
  <si>
    <t>O0339 IN Wes and Yvette Powell Sustain Ag Support 324063 43343</t>
  </si>
  <si>
    <t>O0340 IN Hurley and Thelma Couchman Scholarship 324068 49292</t>
  </si>
  <si>
    <t>O0341 IN Cahill Fund for Crocker Nuclear Lab 324069 49658</t>
  </si>
  <si>
    <t>O0342 IN Adams Ldrshp in Health Pol Suppt SON 324071 49738</t>
  </si>
  <si>
    <t>O0343 IN Healthy Brain Aging Initiative 324080 49512</t>
  </si>
  <si>
    <t>O0344 IN ChicanxLatinx Alumni Scholarship 324081 49597</t>
  </si>
  <si>
    <t>O0345 IN Lambda Alumni Scholarship 324082 49598</t>
  </si>
  <si>
    <t>O0346 IN Native American Alumni Scholarship 324083 49599</t>
  </si>
  <si>
    <t>O0347 IN Military Alumni Scholarship 324084 49600</t>
  </si>
  <si>
    <t>O0348 IN Pulmonary Critical Care Fellows Fund 324086 49530</t>
  </si>
  <si>
    <t>O0349 IN Neda K Othman Award 324087 49542</t>
  </si>
  <si>
    <t>O0350 IN Wine Spectator Scholarship 324088 56477</t>
  </si>
  <si>
    <t>O0351 IN Deans Innovation Fund 324089 49473</t>
  </si>
  <si>
    <t>O0352 IN Loury Foundation Lecture Series Fund 324094 49439</t>
  </si>
  <si>
    <t>O0353 IN Grand Chapter of CA of Eastern Star 324097 49536</t>
  </si>
  <si>
    <t>O0354 IN Van Ligten Scholarship in Social Science 324103 49481</t>
  </si>
  <si>
    <t>O0355 IN Van Ligten Scholarship in Managerial 324104 49459</t>
  </si>
  <si>
    <t>O0356 IN Russell and Dorothy Bilinski BML Fellow 324105 49704</t>
  </si>
  <si>
    <t>O0357 IN Ted Bradshaw Engaged Student Scholar Awd 324108 49490</t>
  </si>
  <si>
    <t>O0358 IN Schwall Research Fellowship 324110 49537</t>
  </si>
  <si>
    <t>O0359 IN Claire Burns Cornea Research Support 324112 49538</t>
  </si>
  <si>
    <t>O0360 IN Barry Kipperman Awd in Veterinary Ethics 324113 49493</t>
  </si>
  <si>
    <t>O0361 IN Guinea Pig Health Fund 324122 49618</t>
  </si>
  <si>
    <t>O0362 IN Dr Laurel Gershwin Community Service Aw 324124 49539</t>
  </si>
  <si>
    <t>O0363 IN Karen Cauble Heritage Fund for Experient 324125 49547</t>
  </si>
  <si>
    <t>O0364 IN David Rizzo Award for Global Disease Bio 324127 49511</t>
  </si>
  <si>
    <t>O0365 IN Fitz Family Award 324131 49518</t>
  </si>
  <si>
    <t>O0366 IN Bugsy Award 324132 49612</t>
  </si>
  <si>
    <t>O0367 IN Luna Fund for Avian and Exotic Pets 324133 49613</t>
  </si>
  <si>
    <t>O0368 IN Knights Landing Program Support 324137 49546</t>
  </si>
  <si>
    <t>O0369 IN Center for Advancing Pain Relief Excelln 324139 49844</t>
  </si>
  <si>
    <t>O0370 IN Autism Community Technology Excel 324140 49845</t>
  </si>
  <si>
    <t>O0371 IN Sustainable Campus Sustainable Cities 324142 49814</t>
  </si>
  <si>
    <t>O0372 IN Jeanne L Newman Fund 324145 49577</t>
  </si>
  <si>
    <t>O0373 IN Whitney Joy Engler Equine Scholarship 324146 56951</t>
  </si>
  <si>
    <t>O0374 IN Lucia Kaiser and Kevin Scott Internship 324150 49592</t>
  </si>
  <si>
    <t>O0375 IN Maud Hinchee PhD Support Fund 324151 49647</t>
  </si>
  <si>
    <t>O0376 IN John Curtis Brown Scholarship 324153 49602</t>
  </si>
  <si>
    <t>O0377 IN World Water Initiative Excellence Fund 324159 49464</t>
  </si>
  <si>
    <t>O0378 IN Precision Medicine Research Excellence 324160 48042</t>
  </si>
  <si>
    <t>O0379 IN Global Education For All Excellence Fund 324161 49428</t>
  </si>
  <si>
    <t>O0380 IN Ctr Violence Prevention Rsch Excellence 324162 49846</t>
  </si>
  <si>
    <t>O0381 IN Kendra Elizabeth Young Memorial Fund 324163 55834</t>
  </si>
  <si>
    <t>O0382 IN UCD Foundation Board Student Fire Relief 324164 49608</t>
  </si>
  <si>
    <t>O0383 IN Caroline F Cabias Endowed Award Support 324170 46227</t>
  </si>
  <si>
    <t>O0384 IN Stylianos V Spyridakis PhD Schlsp 324184 49697</t>
  </si>
  <si>
    <t>O0385 IN Crystal A Coleman MPAc Fellowship Suppt 324185 49728</t>
  </si>
  <si>
    <t>O0386 IN Doctoral Student Travel Award 324191 49739</t>
  </si>
  <si>
    <t>O0387 IN Charles and Emily Miller Award 324194 49808</t>
  </si>
  <si>
    <t>O0388 IN Global Human Rights Excellence Fund 324199 49586</t>
  </si>
  <si>
    <t>O0389 IN The Scott and Laurie Carney SAA Fund 324201 55069</t>
  </si>
  <si>
    <t>O0390 IN Lori Summa David Awwiller Sppt Fund 324202 49836</t>
  </si>
  <si>
    <t>O0391 IN Yolo Federal Credit Union Man Econ Schol 324204 49759</t>
  </si>
  <si>
    <t>O0392 IN Walter Margaret Milton Grad Atmospher 324206 49707</t>
  </si>
  <si>
    <t>O0393 IN UC Davis Robotics Team 324216 49744</t>
  </si>
  <si>
    <t>O0394 IN Lynette Hicks Fund for Melanoma Research 324217 49743</t>
  </si>
  <si>
    <t>O0395 IN Helen Brooks Ford Awd for Comp Oncolog 324219 49823</t>
  </si>
  <si>
    <t>O0396 IN The RSM Student Scholarship 324221 49766</t>
  </si>
  <si>
    <t>O0397 IN Betty Irene Moore SON Student Hardship 324227 49825</t>
  </si>
  <si>
    <t>O0398 IN Stacey Roberts and Michael Lassner Award 324229 49837</t>
  </si>
  <si>
    <t>O0399 IN W Harry Lange Jr Mem Curr Use Schlsp 324230 55250</t>
  </si>
  <si>
    <t>O0400 IN W Harry Lange Jr Mem Curr Use Travel 324231 55276</t>
  </si>
  <si>
    <t>O0401 IN W Harry Lange Jr Mem Bohart Museum CU 324232 55244</t>
  </si>
  <si>
    <t>O0402 IN Fragile X Research P Hagerman 324242 41000</t>
  </si>
  <si>
    <t>O0403 IN Hultman Family Scholarship Support Fund 324245 55294</t>
  </si>
  <si>
    <t>O0404 IN Article 26 Backpack Excellence Fund 324246 49881</t>
  </si>
  <si>
    <t>O0405 IN Entrepreneurship Cases Course Developmnt 324264 49894</t>
  </si>
  <si>
    <t>O0406 IN Warren Winiarski Wine Writer Coll Sppt 324265 56821</t>
  </si>
  <si>
    <t>O0407 IN GSM Staff Appreciation Fund 324268 49947</t>
  </si>
  <si>
    <t>O0408 IN Dorothy Ross Grad Student Research Awd 324270 55182</t>
  </si>
  <si>
    <t>O0409 IN UCD Intl Agricultural Dev Grad Grp 324276 PG</t>
  </si>
  <si>
    <t>O0410 IN Silver Oak Student Research Fund 324278 55139</t>
  </si>
  <si>
    <t>O0411 IN Integrative Medicine Award 324279 55036</t>
  </si>
  <si>
    <t>O0412 IN Denny and Jeanene Dickenson Stem Cell 324280 55063</t>
  </si>
  <si>
    <t>O0413 IN Lyon Cisneros Family Research Fund 324283 55085</t>
  </si>
  <si>
    <t>O0414 IN Gerald K Huff Scholarship 324288 55104</t>
  </si>
  <si>
    <t>O0415 IN Green Fellowship Fund 324296 55224</t>
  </si>
  <si>
    <t>O0416 IN Sustainable Living Learning Community 324297 49885</t>
  </si>
  <si>
    <t>O0417 IN Scott A Sloan Award in Vet Med 324302 55189</t>
  </si>
  <si>
    <t>O0418 IN Carroll Hammonds Fund Alzheimers Resch 324304 55157</t>
  </si>
  <si>
    <t>O0419 IN Great Dane Research Fund 324305 55208</t>
  </si>
  <si>
    <t>O0420 IN Barry Lynda Keller Little Bang Poster 324313 55172</t>
  </si>
  <si>
    <t>O0421 IN California Olive Ranch Distinguished Fel 324314 55216</t>
  </si>
  <si>
    <t>O0422 IN Pitzer Center Ethnographic Collection 324321 55161</t>
  </si>
  <si>
    <t>O0423 IN Rost Family Biology K12 Ed Schol Sppt 324323 55226</t>
  </si>
  <si>
    <t>O0424 IN Dr Shant and Robin Garabedian Scholarsh 324325 55211</t>
  </si>
  <si>
    <t>O0425 IN Denny Jeanene Dickenson Otolaryngology 324326 55205</t>
  </si>
  <si>
    <t>O0426 IN Mark Diane Sheffield Guardian Schl Spt 324330 55819</t>
  </si>
  <si>
    <t>O0427 IN Class of 1968 Global Programs Fund 324349 BTE</t>
  </si>
  <si>
    <t>O0428 IN Loretta Wahl Cancer Fund 324352 55254</t>
  </si>
  <si>
    <t>O0429 IN Train the Trainer T3 Primary Care Mgmt 324355 43346</t>
  </si>
  <si>
    <t>O0430 IN The Scotts MiracleGro Co SmartLandscape 324356 55258</t>
  </si>
  <si>
    <t>O0431 IN Sarah Dornin Wilkinson McMeans Awd Sppt 324357 55363</t>
  </si>
  <si>
    <t>O0432 IN Hull Lab Research Support Fund 324358 55266</t>
  </si>
  <si>
    <t>O0433 IN Javier and Leticia Avitia Award Support 324361 55418</t>
  </si>
  <si>
    <t>O0434 IN Class of 1968 Gift Fund 324364 55283</t>
  </si>
  <si>
    <t>O0435 IN Nancy Mettler Award in Veterinary Medici 324376 55312</t>
  </si>
  <si>
    <t>O0436 IN Gary S and Sharon Takahashi Award 324383 55333</t>
  </si>
  <si>
    <t>O0437 IN CANDEL Award Honoring Dr Paul Heckman 324384 56803</t>
  </si>
  <si>
    <t>O0438 IN GenomicExome Sequencing Fund 324385 55325</t>
  </si>
  <si>
    <t>O0439 IN Dr Paul Heckman Memorial Fund 324389 55502</t>
  </si>
  <si>
    <t>O0440 IN Chapman Med Student Scholarship Support 324390 55391</t>
  </si>
  <si>
    <t>O0441 IN Correne Treguboff Ped Awd NP PA Sppt 324391 55435</t>
  </si>
  <si>
    <t>O0442 IN Quantitative Biology Program Sppt Fund 324392 55486</t>
  </si>
  <si>
    <t>O0443 IN Professor Floyd Feeney Scholarship 324397 55344</t>
  </si>
  <si>
    <t>O0444 IN International Wine Food Soc Fellowship 324401 55338</t>
  </si>
  <si>
    <t>O0445 IN Probat Roasting Fellow Support Fund 324402 55452</t>
  </si>
  <si>
    <t>O0446 IN MC Friends K12 Arts Education Fund 324404 BTE</t>
  </si>
  <si>
    <t>O0447 IN Aggie Warrior Support Fund 324406 55503</t>
  </si>
  <si>
    <t>O0448 IN Jan Elsea Theatre Workshop Series Fund 324416 55453</t>
  </si>
  <si>
    <t>O0449 IN Young Scientists Program 324420 55442</t>
  </si>
  <si>
    <t>O0450 IN SeaDoc Society Fund 324423 41397</t>
  </si>
  <si>
    <t>O0451 IN Platinum Performance Nutrigenomic Rsch 324441 55605</t>
  </si>
  <si>
    <t>O0452 IN Funamara Scholarship Support Fund 324447 55783</t>
  </si>
  <si>
    <t>O0453 IN Louise Kellogg Memorial Fund 324448 55519</t>
  </si>
  <si>
    <t>O0454 IN Daios Plastics Fund for Climate Change 324456 55649</t>
  </si>
  <si>
    <t>O0455 IN Michelle Malcolm Franklin Fund 324457 55714</t>
  </si>
  <si>
    <t>O0456 IN Frederica Darema Speaker Forum Support 324458 55590</t>
  </si>
  <si>
    <t>O0457 IN Judy B Davis Scholarship 324459 55557</t>
  </si>
  <si>
    <t>O0458 IN I Greppi Estate Award 324460 55574</t>
  </si>
  <si>
    <t>O0459 IN Hossein Mirmobiny Fund 324461 BTE</t>
  </si>
  <si>
    <t>O0460 IN Davis Humanities Institute Fund 324472 55624</t>
  </si>
  <si>
    <t>O0461 IN Thayer Speaker Series in Landscape Arch 324475 55636</t>
  </si>
  <si>
    <t>O0462 IN Syed Scholarship for the Study of Islam 324477 55645</t>
  </si>
  <si>
    <t>O0463 IN Tahoe Research Support Fund 324483 42687</t>
  </si>
  <si>
    <t>O0464 IN John Chuchel Memorial Fund 324484 55610</t>
  </si>
  <si>
    <t>O0465 IN Together Rising Law Fellow Fund 324485 55622</t>
  </si>
  <si>
    <t>O0466 IN Pitzer Bodega Marine Laboratory Award 324491 55647</t>
  </si>
  <si>
    <t>O0467 IN AO Alliance Foundation Health Equity 324493 55660</t>
  </si>
  <si>
    <t>O0468 IN Equestrian Program Capital Improvements 324494 55655</t>
  </si>
  <si>
    <t>O0469 IN Glaucoma Research 324495 41959</t>
  </si>
  <si>
    <t>O0470 IN Cornea Research 324496 41961</t>
  </si>
  <si>
    <t>O0471 IN Microsoft Undergrad Architecture Mentor 324498 55659</t>
  </si>
  <si>
    <t>O0472 IN Rosenfeld Cardiovascular Research Fund 324500 55665</t>
  </si>
  <si>
    <t>O0473 IN D and M Miller Award 324501 55670</t>
  </si>
  <si>
    <t>O0474 IN Aggie Compass Basic Needs Center 324503 55360</t>
  </si>
  <si>
    <t>O0475 IN Cardiovascular Education and Research 324506 55719</t>
  </si>
  <si>
    <t>O0476 IN Ferguson Pharmacology Toxicology Fund 324507 55736</t>
  </si>
  <si>
    <t>O0477 IN Malyj Manor Fund 324508 55706</t>
  </si>
  <si>
    <t>O0478 IN Immigration Law Clinic Fellow Gen Sppt 324510 55711</t>
  </si>
  <si>
    <t>O0479 IN Walter A Robinson SMASH Scholarship 324519 55705</t>
  </si>
  <si>
    <t>O0480 IN James Wolpert Internship Support Fund 324520 55703</t>
  </si>
  <si>
    <t>O0481 IN EstoestaJurka Family Research Fund 324521 55716</t>
  </si>
  <si>
    <t>O0482 IN Aggie Launch Excellence Fund 324524 55727</t>
  </si>
  <si>
    <t>O0483 IN Building the Entrepreneurial Mindset 324525 56546</t>
  </si>
  <si>
    <t>O0484 IN Raman Graduate Summer Research Support 324529 55744</t>
  </si>
  <si>
    <t>O0485 IN Mentor Collective Program Fund 324531 55720</t>
  </si>
  <si>
    <t>O0486 IN LeonettiOConnell COSMOS Award Fund 324533 55735</t>
  </si>
  <si>
    <t>O0487 IN Pediatric Colorectal Program Support 324534 55767</t>
  </si>
  <si>
    <t>O0488 IN GoldsteinHeyman Family Research Fund 324538 55772</t>
  </si>
  <si>
    <t>O0489 IN Dr Harold Olmo Collection Digitization 324539 55738</t>
  </si>
  <si>
    <t>O0490 IN JaneLin Fong Ophthalmic Clinical Trial 324540 55770</t>
  </si>
  <si>
    <t>O0491 IN Adams Ldrshp in Health Pol Suppt SOM 324541 49738</t>
  </si>
  <si>
    <t>O0492 IN Pitzer BML Education Conference Center 324544 55807</t>
  </si>
  <si>
    <t>O0493 IN Wildlife Teaching Center Building 324545 55763</t>
  </si>
  <si>
    <t>O0494 IN Schertel Family Award Support Fund 324549 55775</t>
  </si>
  <si>
    <t>O0495 IN Phyllis Steckel Student Farm Support 324550 55781</t>
  </si>
  <si>
    <t>O0496 IN Food Packaging Fund 324551 55787</t>
  </si>
  <si>
    <t>O0497 IN Selma W Ashley Memorial Scholarship 324556 55879</t>
  </si>
  <si>
    <t>O0498 IN Lawrence Lozares Music Lesson Sppt 324557 55803</t>
  </si>
  <si>
    <t>O0499 IN Micron Scholar Award 324567 55813</t>
  </si>
  <si>
    <t>O0500 IN Willis DVM DACVIM Small Ruminant Support 324568 55909</t>
  </si>
  <si>
    <t>O0501 IN Peter and Marion London Global Learning 324575 55856</t>
  </si>
  <si>
    <t>O0502 IN Peter Marion London Getting to Go Awd 324576 55857</t>
  </si>
  <si>
    <t>O0503 IN Peter Marion London Getting to Go CRC 324577 55858</t>
  </si>
  <si>
    <t>O0504 IN The James Goodnight Cancer Research Fund 324578 55984</t>
  </si>
  <si>
    <t>O0505 IN ASUCD Equity and Inclusion Award Support 324580 56599</t>
  </si>
  <si>
    <t>O0506 IN Otolaryngology Enhancement Fund 324581 55837</t>
  </si>
  <si>
    <t>O0507 IN MyoMatrix Innovation Fund 324585 55935</t>
  </si>
  <si>
    <t>O0508 IN Fragile X Support Fund 324587 56216</t>
  </si>
  <si>
    <t>O0509 IN C B Petersen StudentAthlete Perf Ctr 324589 55863</t>
  </si>
  <si>
    <t>O0510 IN Sml Animal Emergency Service Renovation 324590 55877</t>
  </si>
  <si>
    <t>O0511 IN Women Philanthropy Greatest Use Fund 324591 55896</t>
  </si>
  <si>
    <t>O0512 IN La Pittus Wellness Fund 324592 55913</t>
  </si>
  <si>
    <t>O0513 IN Lee Phillips Delta Collection Fund 324593 55902</t>
  </si>
  <si>
    <t>O0514 IN Chiang Family Food Valley Support Fund 324594 55929</t>
  </si>
  <si>
    <t>O0515 IN Vriheas Family Scholarship Support Fund 324599 56488</t>
  </si>
  <si>
    <t>O0516 IN Basketball Facility Enhancement Fund 324600 56232</t>
  </si>
  <si>
    <t>O0517 IN LaBrecque Fund in Earth Planetary Sci 324601 55940</t>
  </si>
  <si>
    <t>O0518 IN Marini Foundation Design Cruess Hall 324602 55936</t>
  </si>
  <si>
    <t>O0519 IN Locker Room Development Fund 324604 55962</t>
  </si>
  <si>
    <t>O0520 IN BioLaunch Program 324605 55934</t>
  </si>
  <si>
    <t>O0521 IN Miller Lab Autism ADHD Research Fund 324606 56212</t>
  </si>
  <si>
    <t>O0522 IN Laffort USA Enology Award 324607 55972</t>
  </si>
  <si>
    <t>O0523 IN AvenueB Program 324612 55961</t>
  </si>
  <si>
    <t>O0524 IN SOM Medical Hardship Fund 324614 55963</t>
  </si>
  <si>
    <t>O0525 IN UCDMC COVID19 Support Fund 324615 55966</t>
  </si>
  <si>
    <t>O0526 IN SVM Hardship Fund 324616 56225</t>
  </si>
  <si>
    <t>O0527 IN Knapp Bladder Cancer Research Fund 324617 55973</t>
  </si>
  <si>
    <t>O0528 IN Dr Shant Robin Garabedian Lecture 324621 55982</t>
  </si>
  <si>
    <t>O0529 IN Harrison Metal Fund in Economic History 324622 56038</t>
  </si>
  <si>
    <t>O0530 IN CNS Emergency Relief Fund 324623 56208</t>
  </si>
  <si>
    <t>O0531 IN StudentAthlete Emergency Relief Fund 324624 55979</t>
  </si>
  <si>
    <t>O0532 IN CAES Student Emergency Fund 324625 55980</t>
  </si>
  <si>
    <t>O0533 IN Alumni to Aggie Student Research Award 324626 55986</t>
  </si>
  <si>
    <t>O0534 IN Super Fritz Friends Fund 324631 56230</t>
  </si>
  <si>
    <t>O0535 IN English Graduate Students Emergency Fund 324632 55994</t>
  </si>
  <si>
    <t>O0536 IN VMC Small Animal Clinic Fund 324633 55573</t>
  </si>
  <si>
    <t>O0537 IN Center for Equine Health Equipment Fund 324634 56245</t>
  </si>
  <si>
    <t>O0538 IN Newman Cancer Biobanking Project 324635 56042</t>
  </si>
  <si>
    <t>O0539 IN King Hall Student Emergency Fund 324636 56218</t>
  </si>
  <si>
    <t>O0540 IN KHLF Public Service Summer Fellowships 324641 56227</t>
  </si>
  <si>
    <t>O0541 IN Victor E LaFave III Memorial FXTAS Fund 324642 56222</t>
  </si>
  <si>
    <t>O0542 IN Class of 2013 Award Vet Med 324653 56419</t>
  </si>
  <si>
    <t>O0543 IN Indy Student Award 324655 56418</t>
  </si>
  <si>
    <t>O0544 IN Radiation Oncology Equipment Fund 324656 56335</t>
  </si>
  <si>
    <t>O0545 IN UC Davis Staff Emergency Fund 324663 56365</t>
  </si>
  <si>
    <t>O0546 IN Ueltzen Emerging Leader Fellow Support 324669 56410</t>
  </si>
  <si>
    <t>O0547 IN Noyce Initiative Fund 324672 56497</t>
  </si>
  <si>
    <t>O0548 IN ICA Beach Volleyball Coaching Fund 324673 56413</t>
  </si>
  <si>
    <t>O0549 IN Mens Tennis Scholarship Fund 324680 56414</t>
  </si>
  <si>
    <t>O0550 IN Womens Tennis Scholarship Fund 324681 56415</t>
  </si>
  <si>
    <t>O0551 IN Mens Tennis Community Engagement Fund 324682 56416</t>
  </si>
  <si>
    <t>O0552 IN The Wolfe and Crawley Travel Award 324684 56426</t>
  </si>
  <si>
    <t>O0553 IN Christina E Bullock Sppt Fund 324685 56439</t>
  </si>
  <si>
    <t>O0554 IN Barbara D Webster Scholar Award Support 324686 56462</t>
  </si>
  <si>
    <t>O0555 IN Mark Ruedrich North Coast Brewing Suppt 324687 56436</t>
  </si>
  <si>
    <t>O0556 IN John Menke Memorial FXTAS Fund 324691 56431</t>
  </si>
  <si>
    <t>O0557 IN Nestle Purina Gastroenterology Fellowshi 324694 56480</t>
  </si>
  <si>
    <t>O0558 IN Atmospheric Science Research Teaching 324695 56463</t>
  </si>
  <si>
    <t>O0559 IN Doug Halford Memorial FXTAS Fund 324696 56442</t>
  </si>
  <si>
    <t>O0560 IN UC Davis Honors Opportunity Fund 324699 56483</t>
  </si>
  <si>
    <t>O0561 IN Khaled Kheiravar Memorial Fund 324700 56484</t>
  </si>
  <si>
    <t>O0562 IN Alice Waters Institute at UC Davis Fund 324702 56513</t>
  </si>
  <si>
    <t>O0563 IN UCD Public Scholarship Engagement 324705 56523</t>
  </si>
  <si>
    <t>O0564 IN Mykles Distinguished Lecture Series 324706 56507</t>
  </si>
  <si>
    <t>O0565 IN Alamo Pintado Equine Health Foundation 324709 56518</t>
  </si>
  <si>
    <t>O0566 IN Global Learning Innovation Fund 324710 56801</t>
  </si>
  <si>
    <t>O0567 IN FitchhornWalker DVM Animal Welfare 324716 56614</t>
  </si>
  <si>
    <t>O0568 IN T3 Online Fellowship Fund 324717 56562</t>
  </si>
  <si>
    <t>O0569 IN Ophthalmology Service General Fund 324718 46744</t>
  </si>
  <si>
    <t>O0570 IN Duffield Foundation Ophthalmology 324719 56526</t>
  </si>
  <si>
    <t>O0571 IN Duffield Foundation Compassionate Care 324720 56527</t>
  </si>
  <si>
    <t>O0572 IN SVM Deans Disaster Rehabilitation Fnd 324731 56549</t>
  </si>
  <si>
    <t>O0573 IN Veterinary Medical Center ICU Renovation 324732 56551</t>
  </si>
  <si>
    <t>O0574 IN George and Ann Lin Honors Scholarship 324733 56554</t>
  </si>
  <si>
    <t>O0575 IN Diederich Schlrshp for Math Majors Spprt 324734 56712</t>
  </si>
  <si>
    <t>O0576 IN Women in Medicine and Health Sciences 324737 56566</t>
  </si>
  <si>
    <t>O0577 IN CHSSP Political Cartoon Fund 324738 56563</t>
  </si>
  <si>
    <t>O0578 IN Zoetis Dairy Cow Reproduction Research 324741 56666</t>
  </si>
  <si>
    <t>O0579 IN Equine PET Scanner Fund 324742 56576</t>
  </si>
  <si>
    <t>O0580 IN Student Learning Support Fund 324744 56574</t>
  </si>
  <si>
    <t>O0581 IN Mike and Stephanie Bruno Fellowship 324745 56575</t>
  </si>
  <si>
    <t>O0582 IN Mental Health and Wellbeing Project 324747 56661</t>
  </si>
  <si>
    <t>O0583 IN Cooper Undergraduate Research Award 324753 56831</t>
  </si>
  <si>
    <t>O0584 IN Maud Wrightson Hinchee PhD Undergrad 324760 56591</t>
  </si>
  <si>
    <t>O0585 IN Experiential Learning through Mass Test 324761 56788</t>
  </si>
  <si>
    <t>O0586 IN Pismo Vet Clinic PETS DVM Schlrshp 324763 56610</t>
  </si>
  <si>
    <t>O0587 IN BrainComputer Interfaces Initiative 324764 56730</t>
  </si>
  <si>
    <t>O0588 IN Alys Hay Travel Award Support Fund 324770 56597</t>
  </si>
  <si>
    <t>O0589 IN Genomic Sequencing Data Collectn Horse 324778 56736</t>
  </si>
  <si>
    <t>O0590 IN Bennett Pancreatic Cancer and Gastro 324779 56800</t>
  </si>
  <si>
    <t>O0591 IN Medicine Grand Rounds Conference Fund 324786 44047</t>
  </si>
  <si>
    <t>O0592 IN Envir Policy Mgmt Diversity Fellowship 324787 56651</t>
  </si>
  <si>
    <t>O0593 IN Transforming Food Systems Fund 324788 56649</t>
  </si>
  <si>
    <t>O0594 IN Yang Zhao HighFrequency High Speed 324789 56657</t>
  </si>
  <si>
    <t>O0595 IN Ragan Compassionate Care Fund 324790 56647</t>
  </si>
  <si>
    <t>O0596 IN Todd Schmidt Fund for Cancer Research 324791 56720</t>
  </si>
  <si>
    <t>O0597 IN Mantle Family Scholarship Support Fund 324793 56679</t>
  </si>
  <si>
    <t>O0598 IN Pevec Honorary Vascular Surgery Lecture 324794 56726</t>
  </si>
  <si>
    <t>O0599 IN Bacchetti Scholarship Support Fund 324797 56694</t>
  </si>
  <si>
    <t>O0600 IN Oak Tree Fund 324802 56698</t>
  </si>
  <si>
    <t>O0601 IN May Art Purchase Prize Support Fund 324808 56811</t>
  </si>
  <si>
    <t>O0602 IN SARSCov2 Research Fund 324811 56752</t>
  </si>
  <si>
    <t>O0603 IN Nancy Crosby Bodega Marine Reserve Demon 324812 56790</t>
  </si>
  <si>
    <t>O0604 IN PHD Program Support Fund 324815 56761</t>
  </si>
  <si>
    <t>O0605 IN Teacher Education Student Support Fund 324816 56762</t>
  </si>
  <si>
    <t>O0606 IN The Boroditsky Family Young Scholars 324817 56765</t>
  </si>
  <si>
    <t>O0607 IN Athletics Directors Discretionary Fund 324821 56768</t>
  </si>
  <si>
    <t>O0608 IN Cynthia C Lohr Experiential Learning 324824 56925</t>
  </si>
  <si>
    <t>O0609 IN Paris and Tickers Healthy Hounds Fund 324826 56778</t>
  </si>
  <si>
    <t>O0610 IN Teleophthalmology Program Support Fund 324829 56794</t>
  </si>
  <si>
    <t>O0611 IN Global Aggie Award for LGBTQIA Rights 324833 56791</t>
  </si>
  <si>
    <t>O0612 IN CEAM Surgery Service Professional 324834 56804</t>
  </si>
  <si>
    <t>O0613 IN Ophthalmology Service Professional 324835 56805</t>
  </si>
  <si>
    <t>O0614 IN Inclusive Excellence Fund 324836 56808</t>
  </si>
  <si>
    <t>O0615 IN Jock Reynolds and Suzanne Hellmuth Art 324837 56810</t>
  </si>
  <si>
    <t>O0616 IN Metabolic Research Unit Fund 324838 56812</t>
  </si>
  <si>
    <t>O0617 IN Stillman Memorial FXTAS Research 324840 56814</t>
  </si>
  <si>
    <t>O0618 IN Dean Keith Simonton Prize for Creativity 324841 56830</t>
  </si>
  <si>
    <t>O0619 IN Martin Yan Legacy Archives Fund 324844 56836</t>
  </si>
  <si>
    <t>O0620 IN Spencer Charles Martinez Memorial Fund 324847 56878</t>
  </si>
  <si>
    <t>O0621 IN Latham Student Sppt Current Use 324848 56843</t>
  </si>
  <si>
    <t>O0622 IN Summer Research Collaborative Program 324858 56838</t>
  </si>
  <si>
    <t>O0623 IN Eschscholzia Learning Award 324866 56872</t>
  </si>
  <si>
    <t>O0624 IN Autism Rocks Research Fund 324868 56866</t>
  </si>
  <si>
    <t>O0625 IN Lawrence Mapp Student Farm Fund 324870 56976</t>
  </si>
  <si>
    <t>O0626 IN Pediatric Nursing Professional Support 324873 56927</t>
  </si>
  <si>
    <t>O0627 IN Cardiology Service Renovation Fund 324878 56886</t>
  </si>
  <si>
    <t>O0628 IN Fluoroscopy Equipment Fund 324879 47786</t>
  </si>
  <si>
    <t>O0629 IN Gynecologic Oncology Fund 324883 56942</t>
  </si>
  <si>
    <t>O0630 IN IwahashiParrott Scholarship Support 324884 56924</t>
  </si>
  <si>
    <t>O0631 IN Elinore B Klein Scholarship Support Fnd 324885 43072</t>
  </si>
  <si>
    <t>O0632 IN Sensory Research Initiative Fund 324886 41703</t>
  </si>
  <si>
    <t>O0633 IN John and Gina Wasson Acquisition Fund 324887 56932</t>
  </si>
  <si>
    <t>O0634 IN First Year Aggie Scholarship Fund 324888 56936</t>
  </si>
  <si>
    <t>O0635 IN Keener Pediatric Bone Marrow Transplant 324891 56944</t>
  </si>
  <si>
    <t>O0636 IN Lloyd G Chan Award in Education 324893 56947</t>
  </si>
  <si>
    <t>O0637 IN Professor Weylin Eng Support Fund 324895 45992</t>
  </si>
  <si>
    <t>O0638 IN ESDC Phase II Equipment Fund 324900 56962</t>
  </si>
  <si>
    <t>O0639 IN MAE Department New Faculty Startup Fund 324901 56963</t>
  </si>
  <si>
    <t>O0640 IN Rahim Reed Award 324902 56964</t>
  </si>
  <si>
    <t>O0641 IN Wayne Thiebaud Legacy Fund 324904 56973</t>
  </si>
  <si>
    <t>O0642 IN ECE Lab Improvement Fund 324908 46286</t>
  </si>
  <si>
    <t>O0643 IN PowerSchool Education Award 324911 45982</t>
  </si>
  <si>
    <t>O0644 IN Food and Ag Econ Graduate Student Awd 324914 46148</t>
  </si>
  <si>
    <t>O0645 IN Asano Scholarship and Fellowship 324915 46000</t>
  </si>
  <si>
    <t>O0646 IN Sister Rosemary Campi Memorial 324918</t>
  </si>
  <si>
    <t>O0647 IN Jane Watkins Yosemite Fund 324920 46005</t>
  </si>
  <si>
    <t>O0648 IN Ed Bernauer Memorial Fund 324924 46006</t>
  </si>
  <si>
    <t>O0649 IN Murphy and Tuscano Research Fund 324925 46062</t>
  </si>
  <si>
    <t>O0650 IN Global Community Emergency Fund 324927 46019</t>
  </si>
  <si>
    <t>O0651 IN Dr Pauline Mysliwiec Scholarship 324928 46032</t>
  </si>
  <si>
    <t>O0652 IN Anya Mysliwiec Resident Research Award 324929 46033</t>
  </si>
  <si>
    <t>O0653 IN Karen D Horobin Graduate Research Suppt 324930 46226</t>
  </si>
  <si>
    <t>O0654 IN Donkey Welfare Symposium Support Fund 324931 47340</t>
  </si>
  <si>
    <t>O0655 IN Hwang Family Psoriasis Research and Prof 324933 46046</t>
  </si>
  <si>
    <t>O0656 IN California ChinsChinchilla Rescue Supp 324940 46067</t>
  </si>
  <si>
    <t>O0657 IN Dr Sam T Hwangs Dermatological 324941 46070</t>
  </si>
  <si>
    <t>O0658 IN Dr Paul Sievings Ophthalmology 324942 46071</t>
  </si>
  <si>
    <t>O0659 IN Dr Jan Noltas Stem Cell Research Fund 324943 46072</t>
  </si>
  <si>
    <t>O0660 IN The Domaine Carneros Le R ve Scholarship 324944 46051</t>
  </si>
  <si>
    <t>O0661 IN Michael Patricia Spears Lee Awd Sppt 324945 46106</t>
  </si>
  <si>
    <t>O0662 IN Albin E Buswell Jr Fund 324946 46061</t>
  </si>
  <si>
    <t>O0663 IN Benjamin Franklin Green MD Scholar 324947 46065</t>
  </si>
  <si>
    <t>O0664 IN Dr Jan Noltas Stem Cell Rsch Equipment 324948 46063</t>
  </si>
  <si>
    <t>O0665 IN Michael Sowerwine ALS Research Support 324949 46122</t>
  </si>
  <si>
    <t>O0666 IN Valentine Fellowship Fund 324950 45139</t>
  </si>
  <si>
    <t>O0667 IN California Vintage Wine Society History 324951 46073</t>
  </si>
  <si>
    <t>O0668 IN Library Archival Processing Fund 324952 46074</t>
  </si>
  <si>
    <t>O0669 IN Psychedelic Center Pilot Project Fund 324954 46087</t>
  </si>
  <si>
    <t>O0670 IN Dr Elise Phelps Hanzel Memorial MIND 324956 46083</t>
  </si>
  <si>
    <t>O0671 IN Market Intelligence Gift Fund 324959 46098</t>
  </si>
  <si>
    <t>O0672 IN Innovator Fellow Gift Fund 324960 46080</t>
  </si>
  <si>
    <t>O0673 IN Duffield Stem Cell Research Fund 324968 46154</t>
  </si>
  <si>
    <t>O0674 IN Duffield Fund for Ophthalmology 324969 46114</t>
  </si>
  <si>
    <t>O0675 IN Riley Duffield Fund for Dentistry 324970 46115</t>
  </si>
  <si>
    <t>O0676 IN Duffield Surgery Fund for Soft Tissue 324971 46116</t>
  </si>
  <si>
    <t>O0677 IN Hall Diversity Scholarship Support Fund 324973 46102</t>
  </si>
  <si>
    <t>O0678 IN Neonatal Nursing and Families Innovation 324974 46125</t>
  </si>
  <si>
    <t>O0679 IN Yen Fellowship Property Transfer Support 324981 18</t>
  </si>
  <si>
    <t>O0680 IN UC Davis Program for Positive Aging 324982 46120</t>
  </si>
  <si>
    <t>O0681 IN DataLab Student Experiential Learning 324983 46123</t>
  </si>
  <si>
    <t>O0682 IN Mark Macrina Reptile Compassionate Care 324984 46147</t>
  </si>
  <si>
    <t>O0683 IN Energy Transportation Career Awd Sppt 324986 46277</t>
  </si>
  <si>
    <t>O0684 IN CNKSR2 Innovative Research Fund 324997 46161</t>
  </si>
  <si>
    <t>O0685 IN Viticulture and Enology DEI Recruitment 325004 46129</t>
  </si>
  <si>
    <t>O0686 IN GSM MSBA Student Awards and Scholarships 325005 47951</t>
  </si>
  <si>
    <t>O0687 IN Faith Fitzgerald MD Medical Student 325008 46285</t>
  </si>
  <si>
    <t>O0688 IN Williams Seize the Opportunity Sppt 325010 46174</t>
  </si>
  <si>
    <t>O0689 IN Selikoff NICU Family Support Fund 325011 46194</t>
  </si>
  <si>
    <t>O0690 IN Ragan and Riley Compassionate Care Fund 325013 46177</t>
  </si>
  <si>
    <t>O0691 IN Autism Social Skills Program Support 325015 46183</t>
  </si>
  <si>
    <t>O0692 IN Deirdre Hackett Support Fund 325018 46291</t>
  </si>
  <si>
    <t>O0693 IN Carstens DVM Scholarship 325019 46271</t>
  </si>
  <si>
    <t>O0694 IN Science Nurtures Understand Forest Fire 325022 46196</t>
  </si>
  <si>
    <t>O0695 IN Josef Maria Schaefer Schlrshp Sppt 325024 46257</t>
  </si>
  <si>
    <t>O0696 IN Girard Scholarship IHO Prof Hillman 325025 46182</t>
  </si>
  <si>
    <t>O0697 IN Prose Poetry in Psychotherapy Awd Sppt 325027 46261</t>
  </si>
  <si>
    <t>O0698 IN Prose Poetry Psychotherapy Prgrm Sppt 325028 46263</t>
  </si>
  <si>
    <t>O0699 IN Lenora A Timm Award Support Fund 325031 46250</t>
  </si>
  <si>
    <t>O0700 IN Ben Rich Memorial for Bioethics Awd Endw 325032 50161</t>
  </si>
  <si>
    <t>O0701 IN Kelsey Hastings Golitz Orthopaedic Oncol 325033</t>
  </si>
  <si>
    <t>O0702 IN Cortopassi Fund Vascular Neurology Rsch 325034 46208</t>
  </si>
  <si>
    <t>O0703 IN Enzo and Luca Cancer Research Fund 325035 46296</t>
  </si>
  <si>
    <t>O0704 IN CalTeachMAST Future STEM Educator Award 325038 46254</t>
  </si>
  <si>
    <t>O0705 IN Foltz Education Support Fund 325041 46298</t>
  </si>
  <si>
    <t>O0706 IN BTC East Asian Languages Cultures 325058 50056</t>
  </si>
  <si>
    <t>O0707 IN BTC Economics 325060 48011</t>
  </si>
  <si>
    <t>O0708 IN BTC English 325061 50125</t>
  </si>
  <si>
    <t>O0709 IN BTC Political Science 325072 46339</t>
  </si>
  <si>
    <t>O0710 IN BTC Psychology 325073 50306</t>
  </si>
  <si>
    <t>O0711 IN J Rodrigo Education Fund 325083 46255</t>
  </si>
  <si>
    <t>O0712 IN University Farm Circle Next Chpter Schlp 325085 46253</t>
  </si>
  <si>
    <t>O0713 IN The William T Wiley Exhibition Fund 325086 46297</t>
  </si>
  <si>
    <t>O0714 IN Parkinsons Multidisciplinary Clinic 325087 46258</t>
  </si>
  <si>
    <t>O0715 IN Cote Family Award Support Fund 325088 46252</t>
  </si>
  <si>
    <t>O0716 IN Wine and Water Book Fund 325092 46265</t>
  </si>
  <si>
    <t>O0717 IN Craig Tracys Research Prize Support Fnd 325095 46342</t>
  </si>
  <si>
    <t>O0718 IN Barrett Buhlert Food Sci Awd Support 325096 48774</t>
  </si>
  <si>
    <t>O0719 IN Deans Student Assistance Fund 325099 46274</t>
  </si>
  <si>
    <t>O0720 IN Stephanie DeGraffHunt David Hunt Sclp 325102 46284</t>
  </si>
  <si>
    <t>O0721 IN PellandCoffey Mem Sclsp LEADR Prog 325104 46289</t>
  </si>
  <si>
    <t>O0722 IN Ninomiya Fellowship Support Fund 325105 46337</t>
  </si>
  <si>
    <t>O0723 IN Yu Fragile X Resch Trtmt Ctr Sppt Fnd 325106 46395</t>
  </si>
  <si>
    <t>O0724 IN Jacquelyn S Anderson Wellness Exchange 325110 46359</t>
  </si>
  <si>
    <t>O0725 IN BTC Human Rights 325111 47924</t>
  </si>
  <si>
    <t>O0726 IN Equine Health Fund 325114 46988</t>
  </si>
  <si>
    <t>O0727 IN Companion Avian Exotic Pet Medicine 325115 44434</t>
  </si>
  <si>
    <t>O0728 IN Small Animal Anesthesia Medicine Service 325116 46311</t>
  </si>
  <si>
    <t>O0729 IN UCDH Campus Employee Emergency Fund 325117 46308</t>
  </si>
  <si>
    <t>O0730 IN Seiber Ag and Environ Chem Support 325121 46386</t>
  </si>
  <si>
    <t>O0731 IN Pamela Ching Global Engagemnt Sppt Fnd 325124 46321</t>
  </si>
  <si>
    <t>O0732 IN MIND Institute Lifeline Fund 325125 46318</t>
  </si>
  <si>
    <t>O0733 IN Cerebrovascular Disease and Stroke Sprt 325127 46393</t>
  </si>
  <si>
    <t>O0734 IN Healthy Brain Aging Research Fund 325128 47948</t>
  </si>
  <si>
    <t>O0735 IN Jean Kinsey Excellence Award 325133 46332</t>
  </si>
  <si>
    <t>O0736 IN Beth Karens Social Justice Scholarshp 325134 46324</t>
  </si>
  <si>
    <t>O0737 IN Genes Family Watershed Policy Internship 325135 46338</t>
  </si>
  <si>
    <t>O0738 IN Coffee Center Excellence Support Fund 325139 46341</t>
  </si>
  <si>
    <t>O0739 IN Rucker Family Fund for Concert Band Sppt 325140 49515</t>
  </si>
  <si>
    <t>O0740 IN TJE Quarter at Aggie Square Fund 325141 46345</t>
  </si>
  <si>
    <t>O0741 IN Environmental Justice Fellowship Fund 325142 46377</t>
  </si>
  <si>
    <t>O0742 IN Graduate Alumni Network Fund 325144 46355</t>
  </si>
  <si>
    <t>O0743 IN Beyond the Classroom Gorman Museum 325149 50284</t>
  </si>
  <si>
    <t>O0744 IN Alavi Research in Total Body PET Imaging 325151 46364</t>
  </si>
  <si>
    <t>O0745 IN EiroBridge First Generation Scholarship 325154 46370</t>
  </si>
  <si>
    <t>O0746 IN NeuroTeens Support Fund 325156 46538</t>
  </si>
  <si>
    <t>O0747 IN Templeton Farms Support Fund 325158 47960</t>
  </si>
  <si>
    <t>O0748 IN Global Leadership Scholarship for ECE 325159 47988</t>
  </si>
  <si>
    <t>O0749 IN Ifeanyi Onyeji MD Memorial Curr Use 325164 46388</t>
  </si>
  <si>
    <t>O0750 IN HighGrade Glioma Research Fund 325167 46392</t>
  </si>
  <si>
    <t>O0751 IN Undergrad Regional DEI Engagement Fund 325168 47967</t>
  </si>
  <si>
    <t>O0752 IN Center for Watershed Sciences DEI Fund 325169 46390</t>
  </si>
  <si>
    <t>O0753 IN Graduate Seminar Series Refreshment Fund 325170 47968</t>
  </si>
  <si>
    <t>O0754 IN The Annual Student Coordinators Award 325171 47604</t>
  </si>
  <si>
    <t>O0755 IN Robert J Glushko Prize 325175 50042</t>
  </si>
  <si>
    <t>O0756 IN Childhood Adolescent Strategic Initiat 325182 48008</t>
  </si>
  <si>
    <t>O0757 IN Chancellors Circle Annual Fund 341018 39800</t>
  </si>
  <si>
    <t>O0758 IN Grad School of Management Annual Fund 342010 39808</t>
  </si>
  <si>
    <t>O0759 IN College of Engineering 342020 39806</t>
  </si>
  <si>
    <t>O0760 IN Biological Sciences Annual Fund 342025 39811</t>
  </si>
  <si>
    <t>O0761 IN King Hall Annual Fund 342030 39805</t>
  </si>
  <si>
    <t>O0762 IN College of Agri Enviro Sciences 342035 44604</t>
  </si>
  <si>
    <t>O0763 IN School of Medicine Annual Fund 342040 39807</t>
  </si>
  <si>
    <t>O0764 IN College of Letters Science Annual Fund 342060 39810</t>
  </si>
  <si>
    <t>O0765 IN Veterinary Medicine Alumni Fund 342070 39804</t>
  </si>
  <si>
    <t>O0766 IN School of Vet Med Friends Annual Fund 342075 56107</t>
  </si>
  <si>
    <t>O0767 IN Animal Science General Support 342080 41100</t>
  </si>
  <si>
    <t>O0768 IN School of Education 342090 39809</t>
  </si>
  <si>
    <t>O0769 IN Friends of ITSDavis 342100 41546</t>
  </si>
  <si>
    <t>O0770 IN Office of Research Fund 342110 43621</t>
  </si>
  <si>
    <t>O0771 IN Library Annual Fund 342120 39813</t>
  </si>
  <si>
    <t>O0772 IN Arboretum Enhancement Fund 342130 41871</t>
  </si>
  <si>
    <t>O0773 IN Student Affairs Annual Fund 342150 39812</t>
  </si>
  <si>
    <t>O0774 IN Graduate Studies Annual Fund 342160 43596</t>
  </si>
  <si>
    <t>O0775 IN Institute of Transportation Studies 342170 41546</t>
  </si>
  <si>
    <t>O0776 IN Cal Aggie Alumni Association 342180 39800</t>
  </si>
  <si>
    <t>O0777 IN Global Affairs Annual Fund 342190 42522</t>
  </si>
  <si>
    <t>O0778 IN Undergraduate Education Annual Fund 342200 42685</t>
  </si>
  <si>
    <t>O0779 IN Betty Irene Moore SON Annual Fund 342210 43381</t>
  </si>
  <si>
    <t>O0780 IN UC Davis Health System Annual Fund 342230 54885</t>
  </si>
  <si>
    <t>O0781 IN UCDHS Eye Center Annual Fund 342240 43145</t>
  </si>
  <si>
    <t>O0782 IN Hospice General Support 342250 53612</t>
  </si>
  <si>
    <t>O0783 IN Gary B Anderson Food Animal Graduate Aw 350107 56826</t>
  </si>
  <si>
    <t>O0784 IN Messmer Family Presidential Chair Sppt 350309 46048</t>
  </si>
  <si>
    <t>O0785 IN Ann E Pitzer Center 322491 47083</t>
  </si>
  <si>
    <t>O0786 IN Immigration Law Clinic 322529 47729</t>
  </si>
  <si>
    <t>O0787 IN Aquatics Team Center Project Fund 322791 44670</t>
  </si>
  <si>
    <t>O0788 IN Industry Relations Manager 322817 44765</t>
  </si>
  <si>
    <t>O0789 IN Ovarian Cancer Research 322875 45029</t>
  </si>
  <si>
    <t>O0790 IN Alfred G Gail E Montna Family Fund 322914 45436</t>
  </si>
  <si>
    <t>O0791 IN Honors Student Program Engineering 322934 45404</t>
  </si>
  <si>
    <t>O0792 IN Frank Margaret Johns Scholarship Sppt 322944 55242</t>
  </si>
  <si>
    <t>O0793 IN Deans Discretionary Fund 322995 45544</t>
  </si>
  <si>
    <t>O0794 IN Kautz Current Use Graduate Fellowship 323034 46499</t>
  </si>
  <si>
    <t>O0795 IN Moore Family Awd for Jr Faculty Support 323118 55352</t>
  </si>
  <si>
    <t>O0796 IN Field Hockey Complex 323128 46400</t>
  </si>
  <si>
    <t>O0797 IN Zucconi Feline Family Support 323370 46980</t>
  </si>
  <si>
    <t>O0798 IN Center for Shakespeare in Diverse Class 323448 47204</t>
  </si>
  <si>
    <t>O0799 IN Yen Chuang Taiwan Fellowship 323507 47368</t>
  </si>
  <si>
    <t>O0800 IN Yee Cancer Disparities Rsch Support 323513 47360</t>
  </si>
  <si>
    <t>O0801 IN Cagwin Dorward Fund 323536 47470</t>
  </si>
  <si>
    <t>O0802 IN Shrem Manetti Shrem Museum of Art 323626 47658</t>
  </si>
  <si>
    <t>O0803 IN Betty Irene Moore Hall Capital Support 323704 48087</t>
  </si>
  <si>
    <t>O0804 IN Hickey Renovation Fund 323732 48060</t>
  </si>
  <si>
    <t>O0805 IN Famula Fund for Student Success 323737 48056</t>
  </si>
  <si>
    <t>O0806 IN BlacuttUnderwood Engineering Dsgn Ctr 323798 48800</t>
  </si>
  <si>
    <t>O0807 IN Innovative Research Fund for FMR1 323867 48946</t>
  </si>
  <si>
    <t>O0808 IN Crankstart Reentry Scholarship Program 323868 48905</t>
  </si>
  <si>
    <t>O0809 IN Lily Chiquet Strength Fdn Pediatric Onc 323871 48974</t>
  </si>
  <si>
    <t>O0810 IN Aggie International Study Abroad Award 323896 48958</t>
  </si>
  <si>
    <t>O0811 IN Levin Family Scholarship 323919 44506</t>
  </si>
  <si>
    <t>O0812 IN Coffee Center Building Fund 323974 49603</t>
  </si>
  <si>
    <t>O0813 IN UC Davis 21st Century Library Renovation 323994 49133</t>
  </si>
  <si>
    <t>O0814 IN The Program for Transition to Adult Life 324008 49172</t>
  </si>
  <si>
    <t>O0815 IN Veterinary Medical Center Capital Projec 324066 44215</t>
  </si>
  <si>
    <t>O0816 IN Barth Alzheimers Research Fund 324090 49514</t>
  </si>
  <si>
    <t>O0817 IN Kendra M Chan Award 324092 49415</t>
  </si>
  <si>
    <t>O0818 IN Edwards Family Athletics Center 324119 55185</t>
  </si>
  <si>
    <t>O0819 IN Smart Farm Excellence Fund 324158 49826</t>
  </si>
  <si>
    <t>O0820 IN Layne Weinberg Memorial Scholarship 324167 49614</t>
  </si>
  <si>
    <t>O0821 IN CAES Experiential Learning Fund 324187 49827</t>
  </si>
  <si>
    <t>O0822 IN Charna MoultonBarrett for Cancer Rsch 324203 49855</t>
  </si>
  <si>
    <t>O0823 IN All Species Imaging Center Fund 324253 49596</t>
  </si>
  <si>
    <t>O0824 IN SundstromLacob Family Award 324269 55021</t>
  </si>
  <si>
    <t>O0825 IN BOG California Native Section Fund 324328 55204</t>
  </si>
  <si>
    <t>O0826 IN Agricultural Technology Teaching Support 324333 55343</t>
  </si>
  <si>
    <t>O0827 IN Equine Performance and Rehabilitation 324335 47679</t>
  </si>
  <si>
    <t>O0828 IN Livestock Field Services Center Fund 324336 49418</t>
  </si>
  <si>
    <t>O0829 IN StudentAthlete Outcomes Fund 324339 55228</t>
  </si>
  <si>
    <t>O0830 IN Barbara Alan Roth MD Endow Chr Sppt 324340 55308</t>
  </si>
  <si>
    <t>O0831 IN CLEAR Support Fund 324353 55257</t>
  </si>
  <si>
    <t>O0832 IN Khaira Family Experiential Learning Fund 324377 55364</t>
  </si>
  <si>
    <t>O0833 IN Museum of Wildlife Fish Bio Exp Learn 324403 55458</t>
  </si>
  <si>
    <t>O0834 IN Charlene Ken Loveland Fund for Cancer 324412 55393</t>
  </si>
  <si>
    <t>O0835 IN Tsakopoulos Demos Aging Healthy Comm 324413 55609</t>
  </si>
  <si>
    <t>O0836 IN Parkinsons Disease Movement Disorders 324431 55463</t>
  </si>
  <si>
    <t>O0837 IN Placer Breast Cancer Fdn Clinical Rsch 324439 55456</t>
  </si>
  <si>
    <t>O0838 IN Crankstart Schlsp for CA Comm College 324442 55479</t>
  </si>
  <si>
    <t>O0839 IN Richard Donni R Torres Award 324449 55521</t>
  </si>
  <si>
    <t>O0840 IN BioOrganic Catalyst Fund for Oakville 324455 55575</t>
  </si>
  <si>
    <t>O0841 IN Roger Trinchero Family Fund 324470 55635</t>
  </si>
  <si>
    <t>O0842 IN Dairy Herd Health Redmond Research Fund 324471 55713</t>
  </si>
  <si>
    <t>O0843 IN Story 77 Kidd 77 Scholarship Support 324474 55607</t>
  </si>
  <si>
    <t>O0844 IN Classroom Improvement Fund 324476 55623</t>
  </si>
  <si>
    <t>O0845 IN Mondavi Center Sound System Gift Fund 324492 55650</t>
  </si>
  <si>
    <t>O0846 IN One Climate Initiative Excellence Fund 324526 49631</t>
  </si>
  <si>
    <t>O0847 IN Library Student Innovation Fund 324528 55729</t>
  </si>
  <si>
    <t>O0848 IN Janet Clint Reilly Art Acquisition Sppt 324562 55811</t>
  </si>
  <si>
    <t>O0849 IN New Art Symposium and Mentorship Fund 324563 55809</t>
  </si>
  <si>
    <t>O0850 IN Lynch Tanner Shelter Medicine Support 324566 46317</t>
  </si>
  <si>
    <t>O0851 IN David Nicole Holcombe Experiential Lrn 324573 55891</t>
  </si>
  <si>
    <t>O0852 IN Gonz lez PreLaw Academy Support Fund 324579 55872</t>
  </si>
  <si>
    <t>O0853 IN M A Kahane Schlsp Nurse Prac Sppt Fund 324586 55849</t>
  </si>
  <si>
    <t>O0854 IN Construction Engineering and Management 324596 55931</t>
  </si>
  <si>
    <t>O0855 IN Nieland Family Award 324603 55976</t>
  </si>
  <si>
    <t>O0856 IN Manetti Shrem Artist in Residence Prgram 324609 55952</t>
  </si>
  <si>
    <t>O0857 IN VMC Surgery Services Renovation Fund 324657 56336</t>
  </si>
  <si>
    <t>O0858 IN SEED Scholars Program Fund 324683 56427</t>
  </si>
  <si>
    <t>O0859 IN Gail Montna Fund for Orthopaedic Rsrch 324701 56514</t>
  </si>
  <si>
    <t>O0860 IN Brinson Prize Fellowship 324704 56515</t>
  </si>
  <si>
    <t>O0861 IN Foster Care Resilience Support Fund 324714 56538</t>
  </si>
  <si>
    <t>O0862 IN Jessup Free Ranging Wildlife Residency 324722 56536</t>
  </si>
  <si>
    <t>O0863 IN CN Gorman Museum Capital Fund 324724 56503</t>
  </si>
  <si>
    <t>O0864 IN Project Carbon Fund 324735 56557</t>
  </si>
  <si>
    <t>O0865 IN Antech Imaging Services Residency Fund 324739 56664</t>
  </si>
  <si>
    <t>O0866 IN Antech Imaging Services Fund 324740 56665</t>
  </si>
  <si>
    <t>O0867 IN Neil Carrie Schore Fund for Chemistry 324743 56798</t>
  </si>
  <si>
    <t>O0868 IN Richard A Ward Fellowship 324748 56582</t>
  </si>
  <si>
    <t>O0869 IN Dr R Lor Randall Grateful Patient Fund 324749 56568</t>
  </si>
  <si>
    <t>O0870 IN Shokie Richardson Gastroenterology Fllsp 324774 56699</t>
  </si>
  <si>
    <t>O0871 IN Hersh Shalu Saluja Cardiovascular Resh 324780 56795</t>
  </si>
  <si>
    <t>O0872 IN Li Family Wildlife and Environment 324792 56659</t>
  </si>
  <si>
    <t>O0873 IN The Raymond Kwan Patient Assistance 324805 56697</t>
  </si>
  <si>
    <t>O0874 IN Global Impact Project Fund 324845 56839</t>
  </si>
  <si>
    <t>O0875 IN McNamee Biochemistry Laboratory Support 324852 56846</t>
  </si>
  <si>
    <t>O0876 IN Theopolis Vineyards Diversity Fund 324869 56865</t>
  </si>
  <si>
    <t>O0877 IN Kaiser Permanente Scholars Fund 324880 56893</t>
  </si>
  <si>
    <t>O0878 IN Library Digitization Fund 324890 56943</t>
  </si>
  <si>
    <t>O0879 IN Peterson Environmental Engineering Suppt 324896 56960</t>
  </si>
  <si>
    <t>O0880 IN Wellness Excellence Fund 324899 56958</t>
  </si>
  <si>
    <t>O0881 IN Western Power Trading Forum Award 324907 41019</t>
  </si>
  <si>
    <t>O0882 IN The Foley Family Fund for Sustainability 324910 45987</t>
  </si>
  <si>
    <t>O0883 IN Eskaton Geriatric Nursing Leadership 324913 45990</t>
  </si>
  <si>
    <t>O0884 IN Agrivoltaics Systems Research Fund 324921 46012</t>
  </si>
  <si>
    <t>O0885 IN Dr An Yen Dermatology Annual Lecture 324934 46045</t>
  </si>
  <si>
    <t>O0886 IN Maddies Million Pet Challenge Fund 324967 46103</t>
  </si>
  <si>
    <t>O0887 IN McBean Foundation Trust Fellowship 324985 46141</t>
  </si>
  <si>
    <t>O0888 IN Probat Research Support Fund 324988 46144</t>
  </si>
  <si>
    <t>O0889 IN Jackson Family Smoke Impact Research 325017 46323</t>
  </si>
  <si>
    <t>O0890 IN Integrated Wetland Management Research 325021 46217</t>
  </si>
  <si>
    <t>O0891 IN Justin Meyer Graduate Student Fellowship 325123 47944</t>
  </si>
  <si>
    <t>O0892 IN Lurie Graduate Student Award 325136 47990</t>
  </si>
  <si>
    <t>O0893 IN Teacher Education Fostering Teaching 325143 46353</t>
  </si>
  <si>
    <t>O0894 IN Toby and Teddy Roth Compassionate Care 325172 47915</t>
  </si>
  <si>
    <t>O0895 IN Toby and Teddy Roth Equipment Fund 325173 47916</t>
  </si>
  <si>
    <t>O0896 IN MSE Department New Faculty Startup Fund 325195 47989</t>
  </si>
  <si>
    <t>O0897 IN Annual Fund 341017 39800</t>
  </si>
  <si>
    <t>O0898 IN Mondavi Center Annual Program Fund 342140 43083</t>
  </si>
  <si>
    <t>O0899 IN Viticulture and Enology Equipment Fund 322208 42812</t>
  </si>
  <si>
    <t>O0900 IN Shrem Museum of Art 322281 STIP</t>
  </si>
  <si>
    <t>O0901 IN Charles Soderquist Trust 322344 STIP</t>
  </si>
  <si>
    <t>O0902 IN Michael C and Rene Child Flexible Fund 322493</t>
  </si>
  <si>
    <t>O0903 IN Undergrad Research Excellence 322622 STIP</t>
  </si>
  <si>
    <t>O0904 IN Earth Physical Sci Building Educ 322654 STIP</t>
  </si>
  <si>
    <t>O0905 IN Jackson Sustainable Winery Building 322732 45469</t>
  </si>
  <si>
    <t>O0906 IN Bilinski Fellowship Fund 322743 44398</t>
  </si>
  <si>
    <t>O0907 IN Nutrient Processing Center Fund 322943 50314</t>
  </si>
  <si>
    <t>O0908 IN Dr Jennifer Walker FundAnimal Welfare 323323 STIP</t>
  </si>
  <si>
    <t>O0909 IN Physicians Pipeline Initiative 323367 46938</t>
  </si>
  <si>
    <t>O0910 IN The Permanente Medical Group Scholars 323368 46913</t>
  </si>
  <si>
    <t>O0911 IN DVM Student Financial Support Fund 323387 STIP</t>
  </si>
  <si>
    <t>O0912 IN Childrens Surgery Center 323397 STIP</t>
  </si>
  <si>
    <t>O0913 IN Carlos Alvarez Fund 323467 47247</t>
  </si>
  <si>
    <t>O0914 IN Eye Center Building 323645 STIP</t>
  </si>
  <si>
    <t>O0915 IN Barrett and Buhlert Memorial Award 323762 BTE</t>
  </si>
  <si>
    <t>O0916 IN Chao Wei Yu Memorial Award 323837 48795</t>
  </si>
  <si>
    <t>O0917 IN Eye Center Building Fund 323905 49003</t>
  </si>
  <si>
    <t>O0918 IN Lesley McAllister Scholarship 324091 BTE</t>
  </si>
  <si>
    <t>O0919 IN Robert E Hales Award Clinical Psych 324192 BTE</t>
  </si>
  <si>
    <t>O0920 IN First Generation Student Transformation 324205 BTE</t>
  </si>
  <si>
    <t>O0921 IN Shaffer Family Soccer Endowment 324224 BTE</t>
  </si>
  <si>
    <t>O0922 IN Daniel Benson MD Spinal Education Fun 324238 BTE</t>
  </si>
  <si>
    <t>O0923 IN Class of 2003 Scholarship 324274 BTE</t>
  </si>
  <si>
    <t>O0924 IN UC Davis Health Center for Valley Fever 324293 BTE</t>
  </si>
  <si>
    <t>O0925 IN Class of 88 Scholarship 324301 BTE</t>
  </si>
  <si>
    <t>O0926 IN Outstanding Female Leadership Impact 324348 BTE</t>
  </si>
  <si>
    <t>O0927 IN Aaron Bair MD Memorial Resident Educat 324359 BTE</t>
  </si>
  <si>
    <t>O0928 IN CNS Community Outreach Endowment BTE 324418 BTE</t>
  </si>
  <si>
    <t>O0929 IN Steven W Siefert 91 Student Support 324422 BTE</t>
  </si>
  <si>
    <t>O0930 IN James Wolpert Internship Fund 324440 BTE</t>
  </si>
  <si>
    <t>O0931 IN Dr Judith S Stern Fund for GS Support 324451 STIP</t>
  </si>
  <si>
    <t>O0932 IN Winston Ko Memorial Fund 324490 STIP</t>
  </si>
  <si>
    <t>O0933 IN Class of 1989 Student Scholarship Fund 324535 BTE</t>
  </si>
  <si>
    <t>O0934 IN Women Philanthropy Impact Award Suppt 324571</t>
  </si>
  <si>
    <t>O0935 IN Bijan Sam Samandary Scholarship Fund 324608 BTE</t>
  </si>
  <si>
    <t>O0936 IN Dr F William Blaisdell Surgery Fund 324638 BTE</t>
  </si>
  <si>
    <t>O0937 IN Graduate Group in Ecology Odyssey Fund 324707 BTE</t>
  </si>
  <si>
    <t>O0938 IN Olmstead Inorganic Chemistry Research 324712 BTE</t>
  </si>
  <si>
    <t>O0939 IN Dr Morris K Pleasant Memorial 324713 BTE</t>
  </si>
  <si>
    <t>O0940 IN Najafi Pharmaceutical Chemistry Research 324754 56631</t>
  </si>
  <si>
    <t>O0941 IN James A Connelly 19 Memorial Award 324759 BTE</t>
  </si>
  <si>
    <t>O0942 IN UC Davis Womens Club Rowing Fund 324783 50078</t>
  </si>
  <si>
    <t>O0943 IN Graduate School of Management Online MBA 324818 BTE</t>
  </si>
  <si>
    <t>O0944 IN Outdoor Adventures DEI Fund 324825 BTE</t>
  </si>
  <si>
    <t>O0945 IN Class of 1977 Endowed Scholarship 324853 BTE</t>
  </si>
  <si>
    <t>O0946 IN Michael A Maynard DVM 17 Memorial 324874 BTE</t>
  </si>
  <si>
    <t>O0947 IN Botanical Conservatory Capital Fund 324882 STIP</t>
  </si>
  <si>
    <t>O0948 IN Tim Metcalf Botanical Conservatory 324889 BTE</t>
  </si>
  <si>
    <t>O0949 IN The Jeffery C Gibeling Masters Thesis 324953 BTE</t>
  </si>
  <si>
    <t>O0950 IN Leong Dunn Alzheimers Disease Research 324994 BTE</t>
  </si>
  <si>
    <t>O0951 IN Morris Wong DDS Memorial Fund 325037</t>
  </si>
  <si>
    <t>O0952 IN Craig A Tracys Research Prize 325094 BTE</t>
  </si>
  <si>
    <t>O0953 IN Schefsky Fdn Political Science Diversity 325150 BTE</t>
  </si>
  <si>
    <t>O0954 IN SOM Class of 1982 Scholarship 325178 BTE</t>
  </si>
  <si>
    <t>O0955 IN John R Roth Undergraduate Research Awar 334405 BTE</t>
  </si>
  <si>
    <t>O0956 IN Amanda Martin Insurance Plcy 311996 PG</t>
  </si>
  <si>
    <t>O0957 IN Bronco Wine Co Viticultural Special 322606 PG</t>
  </si>
  <si>
    <t>O0958 IN Richard Avanzino Scholarship 322952 PG</t>
  </si>
  <si>
    <t>O0959 IN Patricia Gilbert DVM Fund 322953 PG</t>
  </si>
  <si>
    <t>O0960 IN Mondavi Center for the Performing Arts 322954 PG</t>
  </si>
  <si>
    <t>O0961 IN Otto Fund for Pediatric Cancer Research 322980 PG</t>
  </si>
  <si>
    <t>O0962 IN Cancer Center Directors Fund 322996 PG</t>
  </si>
  <si>
    <t>O0963 IN Sandra Sue Bernesque Canine Research 323067 PG</t>
  </si>
  <si>
    <t>O0964 IN Arts Education Student Ticket Program 323069 PG</t>
  </si>
  <si>
    <t>O0965 IN Mondavi Production Equipment 323070 PG</t>
  </si>
  <si>
    <t>O0966 IN Missy LingDiorBuster Nowak Fund 323234 PG</t>
  </si>
  <si>
    <t>O0967 IN Cardiovascular Clinical Research Unit 323276 PG</t>
  </si>
  <si>
    <t>O0968 IN Companion Animal Health Support 323277 PG</t>
  </si>
  <si>
    <t>O0969 IN Barbara Cary Cornell Fund for Alzheimer 323316 PG</t>
  </si>
  <si>
    <t>O0970 IN William Shepard Cornell Fund for HIVRes 323317 PG</t>
  </si>
  <si>
    <t>O0971 IN Orthopaedic Surgery Resident Edu Fund 323361 PG</t>
  </si>
  <si>
    <t>O0972 IN Feline Research and Studies 323382 PG</t>
  </si>
  <si>
    <t>O0973 IN CMJ Canine Research Fund 323418 PG</t>
  </si>
  <si>
    <t>O0974 IN River City Bank Fund 323612 PG</t>
  </si>
  <si>
    <t>O0975 IN Canine Cancer Fund 323642 PG</t>
  </si>
  <si>
    <t>O0976 IN Wildlife Health Center 323776 56133</t>
  </si>
  <si>
    <t>O0977 IN The Barbara Pearce Student Farm Fund 323780 PG</t>
  </si>
  <si>
    <t>O0978 IN Wendy Daniel Wallace Research Support 323797 PG</t>
  </si>
  <si>
    <t>O0979 IN Lofland Davis History Fund 323803 PG</t>
  </si>
  <si>
    <t>O0980 IN UC Davis Arboretum Hummingbird Garden 323833 PG</t>
  </si>
  <si>
    <t>O0981 IN Todd Mavis Kevin Cheng End Chair Rsch 324116 PG</t>
  </si>
  <si>
    <t>O0982 IN Ivy and Daphne Research Fund 324176 PG</t>
  </si>
  <si>
    <t>O0983 IN Art Therapy and Breast Cancer Research 324260</t>
  </si>
  <si>
    <t>O0984 IN Hart Family Fund for the Mondavi Center 324266 PG</t>
  </si>
  <si>
    <t>O0985 IN Jarvis Water Tower Illumination Fund 324299 PG</t>
  </si>
  <si>
    <t>O0986 IN Institute of Regenerative Cures Support 324306 PG</t>
  </si>
  <si>
    <t>O0987 IN Pain Management Clinic Support Fund 324307 PG</t>
  </si>
  <si>
    <t>O0988 IN Lonigan Family Caregiving Research Fund 324317 PG</t>
  </si>
  <si>
    <t>O0989 IN Lonigan Family Innovative Pilot Research 324318 PG</t>
  </si>
  <si>
    <t>O0990 IN Carla Vincent Bereavement Services Fund 324343 PG</t>
  </si>
  <si>
    <t>O0991 IN Frank D Vincent Mini Medical School Fun 324344 PG</t>
  </si>
  <si>
    <t>O0992 IN UC Davis Transfer Student Scholarship 324368 PG</t>
  </si>
  <si>
    <t>O0993 IN College of LS Experiential Learning 324369 PG</t>
  </si>
  <si>
    <t>O0994 IN Marcia K Cox Fund 324414</t>
  </si>
  <si>
    <t>O0995 IN Bodega Marine Laboratory Program Support 324426 42663</t>
  </si>
  <si>
    <t>O0996 IN Cardiovas Med Rch Dr Srivatsa Stripe 324445 PG</t>
  </si>
  <si>
    <t>O0997 IN Ctr for Comp Animal Hth 324564 PG</t>
  </si>
  <si>
    <t>O0998 IN Veterinary Medicine Business Education 324613 PG</t>
  </si>
  <si>
    <t>O0999 IN Diamondstone Szelenyi Pediatric Cancer 324670 PG</t>
  </si>
  <si>
    <t>O1000 IN Grace ShawKennedy Fund 324671 PG</t>
  </si>
  <si>
    <t>O1001 IN Margaret A Lawson Fund 324678 PG</t>
  </si>
  <si>
    <t>O1002 IN Cardiovascular Medicine Support Smith 324729 PG</t>
  </si>
  <si>
    <t>O1003 IN Urologic Surgery Support Evans 324730 PG</t>
  </si>
  <si>
    <t>O1004 IN Kathryn Duun Cancer Research Fund 324771 PG</t>
  </si>
  <si>
    <t>O1005 IN Kathryn Duun Cancer Genomics Fund 324772 PG</t>
  </si>
  <si>
    <t>O1006 IN Kathryn Duun Cancer Prevention Fund 324773 PG</t>
  </si>
  <si>
    <t>O1007 IN Janice Sears SeaDoc Society Research 324785 PG</t>
  </si>
  <si>
    <t>O1008 IN Phyllis Alex McCalla Arboretum Fund 324843 PG</t>
  </si>
  <si>
    <t>O1009 IN The Brough Family Memorial Fund 324861 PG</t>
  </si>
  <si>
    <t>O1010 IN Debbie Rodriguez Homeless Animal 324955 PG</t>
  </si>
  <si>
    <t>O1011 IN Linda and Tim Beilby Cancer Research 324976 PG</t>
  </si>
  <si>
    <t>O1012 IN Dr R Paul Cory Mrs Deborah Cory Fnd 325107 PG</t>
  </si>
  <si>
    <t>O1013 IN AvenueE Program 325197 48912</t>
  </si>
  <si>
    <t>O1014 IN Clinician Health and Wellbeing Fund 324859 55861</t>
  </si>
  <si>
    <t>O1015 IN Pediatric Hematology Oncology Research 324860 47676</t>
  </si>
  <si>
    <t>O1016 IN Burn Center General Support Fund 324916 48631</t>
  </si>
  <si>
    <t>O1017 IN BTC Physics 325071 50153</t>
  </si>
  <si>
    <t>O1018 IN Barrall Family Philosophy Scholarship 350106 47843</t>
  </si>
  <si>
    <t>O1019 IN Kenerson Family Pediatric Medicine 324637</t>
  </si>
  <si>
    <t>O1020 IN Cancer Research 324658 55008</t>
  </si>
  <si>
    <t>O1021 IN AF for First Generation Undergrad Schol 342220 44612</t>
  </si>
  <si>
    <t>O1022 IN Team Aggie 311935</t>
  </si>
  <si>
    <t>O1023 IN Ariat International Scholarship Support 325119 46314</t>
  </si>
  <si>
    <t>O1024 IN Ariat Scholarship for Future Vet Support 325120 47920</t>
  </si>
  <si>
    <t>O1025 IN Tehrani Family Fund 325132 50109</t>
  </si>
  <si>
    <t>O1026 IN AMPAC Undrgrd Rsrch Awd Chemistry 325146 46358</t>
  </si>
  <si>
    <t>O1027 IN AMPAC Undrgrd Rsrch Awd Chem Engineering 325147 46362</t>
  </si>
  <si>
    <t>O1028 IN Yakima Chief Hops Brewing Sci Awd Sppt 325165 50090</t>
  </si>
  <si>
    <t>O1029 IN Equine Pay it Forward Fund 325166 55075</t>
  </si>
  <si>
    <t>O1030 IN Jim Adams Scholarship Support Fund 325179 47946</t>
  </si>
  <si>
    <t>O1031 IN Takahashi Family Fnd IMO Tomie Takahashi 325183 47961</t>
  </si>
  <si>
    <t>O1032 IN Resnick Agricultural Innovation Research 325187 47976</t>
  </si>
  <si>
    <t>O1033 IN Resnick Center for Ag Innovation 325188 47977</t>
  </si>
  <si>
    <t>O1034 IN Biochemistry Analyzer Fund 325196 47983</t>
  </si>
  <si>
    <t>O1035 IN Grivetti Womens Gymnastics Fund 324979</t>
  </si>
  <si>
    <t>O1036 IN Athletics Center Capital Fund 324989 46143</t>
  </si>
  <si>
    <t>O1037 IN GSM Award for Former StudentAthletes 324995 BTE</t>
  </si>
  <si>
    <t>O1038 IN Winery Expansion Support Fund 325003 46128</t>
  </si>
  <si>
    <t>O1039 IN Michael Sowerwine Scholarship 325012 46186</t>
  </si>
  <si>
    <t>O1040 IN BTC African American African Studies 325042</t>
  </si>
  <si>
    <t>O1041 IN BTC American Studies 325043</t>
  </si>
  <si>
    <t>O1042 IN BTC Anthropology 325044</t>
  </si>
  <si>
    <t>O1043 IN BTC Art History 325045</t>
  </si>
  <si>
    <t>O1044 IN BTC Art Studio 325046 50359</t>
  </si>
  <si>
    <t>O1045 IN BTC Asian American Studies 325047</t>
  </si>
  <si>
    <t>O1046 IN BTC Center for Mind Brain 325048</t>
  </si>
  <si>
    <t>O1047 IN BTC Chemistry 325049</t>
  </si>
  <si>
    <t>O1048 IN BTC Chicanao Studies 325050</t>
  </si>
  <si>
    <t>O1049 IN BTC Cinema Digital Media 325051</t>
  </si>
  <si>
    <t>O1050 IN BTC Classics 325052 50403</t>
  </si>
  <si>
    <t>O1051 IN BTC Cognitive Science 325053 50396</t>
  </si>
  <si>
    <t>O1052 IN BTC Communication 325054</t>
  </si>
  <si>
    <t>O1053 IN BTC Comparative Literature 325055</t>
  </si>
  <si>
    <t>O1054 IN BTC Design 325056</t>
  </si>
  <si>
    <t>O1055 IN BTC Earth and Planetary Sciences 325057 50505</t>
  </si>
  <si>
    <t>O1056 IN BTC East Asian Studies 325059</t>
  </si>
  <si>
    <t>O1057 IN BTC French Italian 325062</t>
  </si>
  <si>
    <t>O1058 IN BTC German Russian 325063</t>
  </si>
  <si>
    <t>O1059 IN BTC History 325064 50338</t>
  </si>
  <si>
    <t>O1060 IN BTC Linguistics 325065</t>
  </si>
  <si>
    <t>O1061 IN BTC Mathematics 325066</t>
  </si>
  <si>
    <t>O1062 IN BTC Middle EastSouth Asia Studies 325067</t>
  </si>
  <si>
    <t>O1063 IN BTC Music 325068</t>
  </si>
  <si>
    <t>O1064 IN BTC Native American Studies 325069 50394</t>
  </si>
  <si>
    <t>O1065 IN BTC Philosophy 325070</t>
  </si>
  <si>
    <t>O1066 IN BTC Religious Studies 325074</t>
  </si>
  <si>
    <t>O1067 IN BTC Science Technology Studies 325075</t>
  </si>
  <si>
    <t>O1068 IN BTC Sociology 325076 50395</t>
  </si>
  <si>
    <t>O1069 IN BTC Spanish Portuguese 325077</t>
  </si>
  <si>
    <t>O1070 IN BTC Statistics 325078 50388</t>
  </si>
  <si>
    <t>O1071 IN BTC Theater Dance 325079</t>
  </si>
  <si>
    <t>O1072 IN The UC Davis Tapping Potential Fund 325091 46283</t>
  </si>
  <si>
    <t>O1073 IN Wildlife Disaster Network 325152 56530</t>
  </si>
  <si>
    <t>O1074 IN Charles River Lab Digital Pathology Sppt 325177 47927</t>
  </si>
  <si>
    <t>O1075 IN Nestl Purina Gastroent Fellowshp Rsch 325186 50076</t>
  </si>
  <si>
    <t>O1076 IN Jack Hicks Fund for Student Exploration 325192 50117</t>
  </si>
  <si>
    <t>O1077 IN Active Literacy Academy Program Support 325193 46130</t>
  </si>
  <si>
    <t>O1078 IN The David Henry Preciado Memorial Fund 325198 50091</t>
  </si>
  <si>
    <t>O1079 IN John Felipe Bowman Support Fund 325162 48012</t>
  </si>
  <si>
    <t>O1080 IN Mary Stuart Hall Support Fund 325163 50176</t>
  </si>
  <si>
    <t>O1081 IN CAPE ICU Fund 325201 47978</t>
  </si>
  <si>
    <t>O1082 IN Translational Research Impact Fund 325202 48009</t>
  </si>
  <si>
    <t>O1083 IN Muse Family Foundation Fund 325203 50069</t>
  </si>
  <si>
    <t>O1084 IN NVA Diversifying the Profession Schrlsp 325207 48871</t>
  </si>
  <si>
    <t>O1085 IN Suran GIK Fund 350001 PG</t>
  </si>
  <si>
    <t>O1086 IN Biological Ag Engr Centennial Fund 323396 46905</t>
  </si>
  <si>
    <t>O1087 IN Engineering Student Design Center Build 323928 49020</t>
  </si>
  <si>
    <t>O1088 IN Grammar Rose Compassionate Care Support 325210 50062</t>
  </si>
  <si>
    <t>O1089 IN Delores Ann Jones Scholarship Support 325213 50280</t>
  </si>
  <si>
    <t>O1090 IN UCVMCSD Building Fund 325214 50066</t>
  </si>
  <si>
    <t>O1091 IN Lewis Scholarship in Brewing Support Fnd 325215 50124</t>
  </si>
  <si>
    <t>O1092 IN AmericaChina Talk ACT 325216 50118</t>
  </si>
  <si>
    <t>O1093 IN Al Mendoza and Fergus Currie Schlsp Sppt 325219 50105</t>
  </si>
  <si>
    <t>O1094 IN Grey Center for Neuroscience Excellence 325221 PG</t>
  </si>
  <si>
    <t>O1095 IN Beckstoffer Legacy Support Fund 325222 50084</t>
  </si>
  <si>
    <t>O1096 IN Coulter Tominaga Pediatric Resident Supp 325226 50120</t>
  </si>
  <si>
    <t>O1097 IN Sampat Neurology Scholars Award Med Stdn 325227 50094</t>
  </si>
  <si>
    <t>O1098 IN Lloyd Chan Award in Physical Sciences 325228 50103</t>
  </si>
  <si>
    <t>O1099 IN Henderson Retina Research Support 324109 49513</t>
  </si>
  <si>
    <t>O1100 IN Khaira Family Dean s Support Fund 325231 50122</t>
  </si>
  <si>
    <t>O1101 IN Janet A Neff Research Innovation Fund 325232 50101</t>
  </si>
  <si>
    <t>O1102 IN Chang Wu Support Fund Pulmonary Research 325236 50393</t>
  </si>
  <si>
    <t>O1103 IN Trimble Memorial Equipment Fund 325238 50298</t>
  </si>
  <si>
    <t>O1104 IN Ronald Cole Fund for Museum Excellence 325239 BTE</t>
  </si>
  <si>
    <t>O1105 IN Amiya Mukherjee Undergraduate Scholarshp 325241 BTE</t>
  </si>
  <si>
    <t>O1106 IN CAAHOF Enhancement Fund 325242 50119</t>
  </si>
  <si>
    <t>O1107 IN Health Equity Fund 325243 50065</t>
  </si>
  <si>
    <t>O1108 IN Presky Saltman Bio Sci Schlp Support 325244 50136</t>
  </si>
  <si>
    <t>O1109 IN Marti Fledderman Breast Cancer Education 325245 50315</t>
  </si>
  <si>
    <t>O1110 IN Marti Fledderman Wellness Education Fund 325246 50316</t>
  </si>
  <si>
    <t>O1111 IN Mars Veterinary Health Residency Fund 325248 50157</t>
  </si>
  <si>
    <t>O1112 IN Mars Veterinary Health Residency Program 325249 50158</t>
  </si>
  <si>
    <t>O1113 IN Mars Veterinary Residency Research Fund 325250 50159</t>
  </si>
  <si>
    <t>O1114 IN Mars Veterinary Health House Officer 325251 50160</t>
  </si>
  <si>
    <t>O1115 IN Fujimoto Memorial Student Award 325252 BTE</t>
  </si>
  <si>
    <t>O1116 IN Herbert AYoung Society 322099 40511</t>
  </si>
  <si>
    <t>O1117 IN Vet Med Influencer Fund 325253 50210</t>
  </si>
  <si>
    <t>O1118 IN Bill Drury Memorial Scholars Awd 325254 50248</t>
  </si>
  <si>
    <t>O1119 IN Gil Yanuck Qi Gong Research Fund 325255 50171</t>
  </si>
  <si>
    <t>O1120 IN Access to Care Vet Tech Coordinator 325258 50179</t>
  </si>
  <si>
    <t>O1121 IN Access to Care Equipment and Instruments 325259 50180</t>
  </si>
  <si>
    <t>O1122 IN KLOHCCovelo Clinic Med Consumables 325260 50181</t>
  </si>
  <si>
    <t>O1123 IN Brazil Family Bilingual Scholarship 325262 50191</t>
  </si>
  <si>
    <t>O1124 IN Mathis Memorial Scholarship Support Fund 325264 50218</t>
  </si>
  <si>
    <t>O1125 IN Student Trustee Excellence Award 322909 45439</t>
  </si>
  <si>
    <t>O1126 IN School Svcs of CA Guardian Teacher Schol 325269 50185</t>
  </si>
  <si>
    <t>O1127 IN Canel Research on Ind Living Tech 325270 50194</t>
  </si>
  <si>
    <t>O1128 IN Meadowview Foundation Healthy Futures 325271 50192</t>
  </si>
  <si>
    <t>O1129 IN VMC Surgery Center Equipment Fund 325272 46190</t>
  </si>
  <si>
    <t>O1130 IN Valley Fever Research Fund 325274 50198</t>
  </si>
  <si>
    <t>O1131 IN Maggie LS Faculty Rsrch Companion Animal 325276 50270</t>
  </si>
  <si>
    <t>O1132 IN EllisLinton Innov Grant for Microbiome 325279 50193</t>
  </si>
  <si>
    <t>O1133 IN Sher Family Planning Repro Hlth Sppt 325281 50213</t>
  </si>
  <si>
    <t>O1134 IN Hummingbird Health and Conservation Prgm 325283 47105</t>
  </si>
  <si>
    <t>O1135 IN Brooks Taylor Memorial Scholarship Award 325288 50231</t>
  </si>
  <si>
    <t>O1136 IN Raasch Family Scholarship 325289 50263</t>
  </si>
  <si>
    <t>O1137 IN Eadie Family Scholarship Support Fund 325291 50238</t>
  </si>
  <si>
    <t>O1138 IN Sablan Koi Aquatic Animal Health Fund 325292 PG</t>
  </si>
  <si>
    <t>O1139 IN Deans Priority Support Fund 325277 50418</t>
  </si>
  <si>
    <t>O1140 IN BA Brewers Guild Diversity Schlrshp BTE 325294 BTE</t>
  </si>
  <si>
    <t>O1141 IN Soderquist Award Support Fund 325295</t>
  </si>
  <si>
    <t>O1142 IN CPE Winemaking Program Scholarship Fund 325296 50256</t>
  </si>
  <si>
    <t>O1143 IN SWE Alumni Prof Exc Award 325299 BTE</t>
  </si>
  <si>
    <t>O1144 IN VSEC Integrative Med Serv Res Sup Fund 325303 50269</t>
  </si>
  <si>
    <t>O1145 IN Z by HP Aggie Scholarship 325304 50266</t>
  </si>
  <si>
    <t>O1146 IN Hardardt Family Scholarship 325305 50278</t>
  </si>
  <si>
    <t>O1147 IN Inaba Petfood Company Support Fund 325306 50427</t>
  </si>
  <si>
    <t>O1148 IN Tom Kenny Memorial Fund 325307 50277</t>
  </si>
  <si>
    <t>O1149 IN Dr Chan Memorial Scholarship Support 325311 50352</t>
  </si>
  <si>
    <t>O1150 IN Dr Chan Research and Education Support 325312 50350</t>
  </si>
  <si>
    <t>O1151 IN Megan Daly Research Fund 325313 50348</t>
  </si>
  <si>
    <t>O1152 IN Boyd TERC Graduate Student Award Support 325314 50415</t>
  </si>
  <si>
    <t>O1153 IN SpurrierWiniarski Wine Writer Award 325315 50479</t>
  </si>
  <si>
    <t>O1154 IN LeRoy Family Fund for Neurodiversity 325316 50313</t>
  </si>
  <si>
    <t>O1155 IN Avala Family Endowed Scholarship Support 325317 50321</t>
  </si>
  <si>
    <t>O1156 IN DaleyKrautkramer Agrivoltaics Research 325318 50325</t>
  </si>
  <si>
    <t>O1157 IN School of Law 50th Class Reunion 325319 50319</t>
  </si>
  <si>
    <t>O1158 IN VMC Dentistry Oral Surgery Service Ren 325320 46150</t>
  </si>
  <si>
    <t>O1159 IN School of Vet Med Dean s Research Fund 325321 50283</t>
  </si>
  <si>
    <t>O1160 IN Agricultural Partnership with Japan Fund 325234 50152</t>
  </si>
  <si>
    <t>O1161 IN Rosen Weingarden Fund Fragile X Rsrch 323986 49169</t>
  </si>
  <si>
    <t>O1162 IN Gift Fee Holding Account 325205</t>
  </si>
  <si>
    <t>O1163 IN Dr Raimondi MD Medical Student Schol 324565 50401</t>
  </si>
  <si>
    <t>O1164 IN Class of 1971 Scholarship Fund 322810 BTE</t>
  </si>
  <si>
    <t>O1165 IN Class of 1975 Scholarship Fund 323531 BTE</t>
  </si>
  <si>
    <t>O1166 IN Class of 1981 Scholarship Fund 322797 BTE</t>
  </si>
  <si>
    <t>O1167 IN Class of 1986 Scholarship Fund 322798 BTE</t>
  </si>
  <si>
    <t>O1168 IN Stefan Biscos Memorial Fund 325267</t>
  </si>
  <si>
    <t>O1169 IN Dairy Nutrition Research Fund 325322 50397</t>
  </si>
  <si>
    <t>O1170 IN Ament Global Neurosurgery Travel Award 325323 50353</t>
  </si>
  <si>
    <t>O1171 IN Onyeji Mem Urologic Surgery Resdnt BTE 325324 BTE</t>
  </si>
  <si>
    <t>O1172 IN M R Murray Fund for Retina Research 325325</t>
  </si>
  <si>
    <t>O1173 IN SVM 75th Anniversary Support Fund 325328 50346</t>
  </si>
  <si>
    <t>O1174 IN Gentner Field Laboratory Renovation Fund 325329 50355</t>
  </si>
  <si>
    <t>O1175 IN Excelerate Opportunity Fund 325336 50387</t>
  </si>
  <si>
    <t>O1176 IN Future Healthcare Workers Serving 325343 56501</t>
  </si>
  <si>
    <t>O1177 IN Machine Learning and Ground Improvement 325346</t>
  </si>
  <si>
    <t>O1178 IN Department of Radiology Resident Award 325348 50380</t>
  </si>
  <si>
    <t>O1179 IN Class of 1997 Scholarship 325349 BTE</t>
  </si>
  <si>
    <t>O1180 IN Keen Graduate Student Award in Nutrition 325354 BTE</t>
  </si>
  <si>
    <t>O1181 IN Alberini Grad Fellowshp in Design Sppt 325359 50472</t>
  </si>
  <si>
    <t>O1182 IN Shelter Medicine Student Training Prog 324877 56885</t>
  </si>
  <si>
    <t>O1183 IN Gabrielle Cohen Memorial Scholarship 325350</t>
  </si>
  <si>
    <t>O1184 IN Behav Hlth Resident Training Elec Fnd 323272 49623</t>
  </si>
  <si>
    <t>O1185 IN Behavioral Health for Undersv Pop Sppt 324168 49622</t>
  </si>
  <si>
    <t>O1186 IN EsogbueMay Award Eng Div Support Fund 325362 50410</t>
  </si>
  <si>
    <t>O1187 IN Facilities Equipment Fund 325363 43372</t>
  </si>
  <si>
    <t>O1188 IN SVM Access to Care Program Support Fund 325364 46309</t>
  </si>
  <si>
    <t>O1189 IN BABG Diversity Scholarship Support Fund 325366</t>
  </si>
  <si>
    <t>O1190 IN Fueling our Future Scholarship Fund 325370</t>
  </si>
  <si>
    <t>O1191 IN Rocco Buster Fund for Animal Behavior 325371 PG</t>
  </si>
  <si>
    <t>O1192 IN Rocco Buster Fund for Shelter Medicine 325372 PG</t>
  </si>
  <si>
    <t>O1193 IN Global Aggie Award for LGBTQIA Rights 325376 BTE</t>
  </si>
  <si>
    <t>O1194 IN Shelter Medicine Instructor Fund 325379 50462</t>
  </si>
  <si>
    <t>O1195 IN Sullivan Family Global Affairs Pass CU 325384 50444</t>
  </si>
  <si>
    <t>O1196 IN Gregory H Rosecrans Memorial Award 325387 BTE</t>
  </si>
  <si>
    <t>O1197 IN Strategic Vision Investment Fund 325389 50464</t>
  </si>
  <si>
    <t>O1198 IN Psychology General Support 325392 44132</t>
  </si>
  <si>
    <t>O1199 IN Excelerate for the Native Plant Garden 325393 50482</t>
  </si>
  <si>
    <t>O1200 IN General Avian Research Support Fund 325394 50500</t>
  </si>
  <si>
    <t>O1201 IN Kami Fellowship in ECE 325397 50513</t>
  </si>
  <si>
    <t>O1202 IN Tables for Tomorrow ESDC Materials 325399 BTE</t>
  </si>
  <si>
    <t>O1203 IN Manetti Shrem Conservation Fund 325400 BTE</t>
  </si>
  <si>
    <t>O1204 IN Canine Cancer Research Fund 325401 43914</t>
  </si>
  <si>
    <t>O1205 IN Genetics and Immune Disease Research 325402 43354</t>
  </si>
  <si>
    <t>O1206 IN Veterinary Center for Clinical Trials 325403 49209</t>
  </si>
  <si>
    <t>O1207 IN Animal Genetics Research 325404 56087</t>
  </si>
  <si>
    <t>O1208 IN Mammalian Ecology and Conservation Unit 325405 44198</t>
  </si>
  <si>
    <t>O1209 IN Judith Lines Memorial Fund 325406</t>
  </si>
  <si>
    <t>O1210 IN Medical Oncology Service 325407 43176</t>
  </si>
  <si>
    <t>O1211 IN Student Opportunity Fund 325409</t>
  </si>
  <si>
    <t>6300D Restricted Gift Funds UC Davis</t>
  </si>
  <si>
    <t>63CRU Current Gift Cash Deposits</t>
  </si>
  <si>
    <t>63000 CS IT Reasearch OptICAl Network Arcite 40000</t>
  </si>
  <si>
    <t>63001 DANR San Joaquin Entom Res 40000</t>
  </si>
  <si>
    <t>63002 DANR Santa Clara Mushroom Res 40001</t>
  </si>
  <si>
    <t>63003 DANR Sf Marine Programs 40002</t>
  </si>
  <si>
    <t>63005 IM Research Oxalate Disease 40004</t>
  </si>
  <si>
    <t>63006 ITS EV Power Systems Lab 40005</t>
  </si>
  <si>
    <t>63008 Mae Sme Student Chapter 40007</t>
  </si>
  <si>
    <t>63009 CAES Science and Society Program 40008</t>
  </si>
  <si>
    <t>63010 African American Studies Dept Support 40009</t>
  </si>
  <si>
    <t>63011 AAES College Fund 40010</t>
  </si>
  <si>
    <t>63012 Colleges Grad Education Program 40011</t>
  </si>
  <si>
    <t>63013 BAE CREA Energy Research 40012</t>
  </si>
  <si>
    <t>63014 Tiny Scholarship 40013</t>
  </si>
  <si>
    <t>63015 KFS Conversion Gift Fund</t>
  </si>
  <si>
    <t>63016 Dr Barbara Sawyer Memorial Schlsp 40015</t>
  </si>
  <si>
    <t>63017 VM Surg Blue Ridge Pharmaceuticals 40016</t>
  </si>
  <si>
    <t>63019 Marin Co Vet Med Assn Schlsp 40018</t>
  </si>
  <si>
    <t>63020 VMapc Aquatic Toxicology Research 40019</t>
  </si>
  <si>
    <t>63021 Krec Research and Operations 40020</t>
  </si>
  <si>
    <t>63024 CabParrott Projects 40022</t>
  </si>
  <si>
    <t>63026 Commnity Development Research Fujimoto 40024</t>
  </si>
  <si>
    <t>63028 Agmen Grad Fellowship 40026</t>
  </si>
  <si>
    <t>63029 Acs Fellowship 40027</t>
  </si>
  <si>
    <t>63030 Biol Sci Life Sci Addition 40028</t>
  </si>
  <si>
    <t>63031 Arcs Fdn SchpMental Health 40029</t>
  </si>
  <si>
    <t>63032 Arcs Foundation Scholarship 40030</t>
  </si>
  <si>
    <t>63033 Arcs Fdn Schp Nutrition 40031</t>
  </si>
  <si>
    <t>63034 Ctr NeuroscienceArcs Fdn 40032</t>
  </si>
  <si>
    <t>63035 Ctr For Population BiolArcs Fdn 40033</t>
  </si>
  <si>
    <t>63036 Arcs FoundationEnv Studies 40034</t>
  </si>
  <si>
    <t>63037 Arcs Fnd SchlspAn Physiology 40035</t>
  </si>
  <si>
    <t>63039 Ellison Gerhardy Memorial Fd 40037</t>
  </si>
  <si>
    <t>63040 Richard Sinopoli Memorial Fd 40038</t>
  </si>
  <si>
    <t>63041 Chem Research Dr R Bryan Miller 40039</t>
  </si>
  <si>
    <t>63042 Cab Avian Bio Res 40040</t>
  </si>
  <si>
    <t>63043 Engineering Students Support 40041</t>
  </si>
  <si>
    <t>63047 Amer Vet Med Medical Fdn Schlsp 40045</t>
  </si>
  <si>
    <t>63050 Annual GivingMed Rstricted 40048</t>
  </si>
  <si>
    <t>63051 Annual Giving Restricted Gifts 40049</t>
  </si>
  <si>
    <t>63052 UCD Annual Giving Prog Allocations 40050</t>
  </si>
  <si>
    <t>63053 Environ Design and Landscape Arch Prgrm 40052</t>
  </si>
  <si>
    <t>63054 Engr DiscretionaryIndividuals 40053</t>
  </si>
  <si>
    <t>63055 Engr RestrictedIndividuals 40054</t>
  </si>
  <si>
    <t>63056 Food Sci Research and Edu Activities Fund 40055</t>
  </si>
  <si>
    <t>63059 UCDAA African Diaspora House 40058</t>
  </si>
  <si>
    <t>63060 UCDMC Cmnt Events 40059</t>
  </si>
  <si>
    <t>63062 93 Childrens Miracle Network Tele 40061</t>
  </si>
  <si>
    <t>63063 94 ChildrenS Miracle Network 40062</t>
  </si>
  <si>
    <t>63064 89 ChildrenS Miracle Network 40063</t>
  </si>
  <si>
    <t>63065 95 ChildrenS Miracle Network Tele 40064</t>
  </si>
  <si>
    <t>63066 90 ChildrenS Miracle Network 40065</t>
  </si>
  <si>
    <t>63067 91 ChildrenS Miracle Network Tele 40066</t>
  </si>
  <si>
    <t>63068 92 ChildrenS Miracle Network Tele 40067</t>
  </si>
  <si>
    <t>63069 ChildrenS Miracle Telethon 40068</t>
  </si>
  <si>
    <t>63070 96 ChildrenS TelethonUnrestricted 40069</t>
  </si>
  <si>
    <t>63072 UCDMC Annual Giving 40071</t>
  </si>
  <si>
    <t>63075 Med DevCmn Fye Odd 40074</t>
  </si>
  <si>
    <t>63076 Engr DiscretionaryCorporations 40075</t>
  </si>
  <si>
    <t>63078 Dr Abildgaard Fellowship Program 40077</t>
  </si>
  <si>
    <t>63079 Advising Services Fund 40078</t>
  </si>
  <si>
    <t>63080 Rae S Axelson Memorial Fund 40079</t>
  </si>
  <si>
    <t>63081 Xerox Matching Nsf 94 40080</t>
  </si>
  <si>
    <t>63082 Agr EconOak Tree 40081</t>
  </si>
  <si>
    <t>63083 Agr Engr Food Engineering 40082</t>
  </si>
  <si>
    <t>63084 A and RS Water Quality Study Kaffka 40083</t>
  </si>
  <si>
    <t>63085 Arco Products Co Schlsp 40084</t>
  </si>
  <si>
    <t>63086 Arco Seed Veg Crops 40085</t>
  </si>
  <si>
    <t>63087 Arco Seed Agronomy and Range Sci 40086</t>
  </si>
  <si>
    <t>63088 AAES Deans N W Stice 40087</t>
  </si>
  <si>
    <t>63089 A and RS Research Cotton Cassman 40088</t>
  </si>
  <si>
    <t>63090 Agron Ext Ca Beet Growers 40089</t>
  </si>
  <si>
    <t>63091 ANR Sugarbeet Res BaliKaffka 40089</t>
  </si>
  <si>
    <t>63092 Agr EconVrsDnrs 40090</t>
  </si>
  <si>
    <t>63093 AAES DO Cotton Genetics Prog 40091</t>
  </si>
  <si>
    <t>63094 Agr Engr Plant Genetics 40092</t>
  </si>
  <si>
    <t>63095 A and RS Research Suppport 40093</t>
  </si>
  <si>
    <t>63096 Agr Botany Du Pont Ed Aid 40094</t>
  </si>
  <si>
    <t>63097 Agr Engr Frioalimentos DArago 40095</t>
  </si>
  <si>
    <t>63099 A and ES Deparment Of Managerial Economics 40097</t>
  </si>
  <si>
    <t>63102 A and ES Ca Community Fdn 40100</t>
  </si>
  <si>
    <t>63103 Agr Engr Forest Resource Prod 40101</t>
  </si>
  <si>
    <t>63105 Agr Engr Discretionary Fd 40103</t>
  </si>
  <si>
    <t>63106 Agr Engr Cotton Res 40104</t>
  </si>
  <si>
    <t>63107 Ag Alternative Development Program 40105</t>
  </si>
  <si>
    <t>63108 A and ES Summer Internships Scope 40106</t>
  </si>
  <si>
    <t>63110 AARC Aquatic Center Support 40108</t>
  </si>
  <si>
    <t>63111 A and RS Grad Student Support 40109</t>
  </si>
  <si>
    <t>63113 Agron Ext Scales Maintenance 40111</t>
  </si>
  <si>
    <t>63114 A and RS CCIA 40112</t>
  </si>
  <si>
    <t>63115 A and RS American Cyanamid 40113</t>
  </si>
  <si>
    <t>63116 A and RS CCIA Cotton Rsch 40114</t>
  </si>
  <si>
    <t>63117 A and RS Res CCIA 40115</t>
  </si>
  <si>
    <t>63120 A and RS Rockefeller 40118</t>
  </si>
  <si>
    <t>63122 Agr and Env Sci Deans Discretionary 40120</t>
  </si>
  <si>
    <t>63124 Agr Engr Irrigation Mgmt Research 40122</t>
  </si>
  <si>
    <t>63125 A and RS Ccia 40123</t>
  </si>
  <si>
    <t>63126 Agr Engr Fruit Res 40124</t>
  </si>
  <si>
    <t>63127 A and RS Bean Research 40125</t>
  </si>
  <si>
    <t>63128 A and Rs Alfalfa Research Tueber 40126</t>
  </si>
  <si>
    <t>63129 A and RS CciaSalinity 40127</t>
  </si>
  <si>
    <t>63130 A and RS Alfalfa Research Tueber 40128</t>
  </si>
  <si>
    <t>63131 DANR A and RS TueberMueller 40128</t>
  </si>
  <si>
    <t>63132 A and ES DO Bowley Center 40129</t>
  </si>
  <si>
    <t>63133 Agric Engr Spray Analyzer System 40130</t>
  </si>
  <si>
    <t>63134 Agr Engr Serv Recognition Fd 40131</t>
  </si>
  <si>
    <t>63135 A and Rs Alfalfa Rsrch 40132</t>
  </si>
  <si>
    <t>63136 A and RsCcia 40133</t>
  </si>
  <si>
    <t>63137 Agr Engr BAE General Support 40134</t>
  </si>
  <si>
    <t>63138 A and Rs Grad Stdt Support DoudWhite 40135</t>
  </si>
  <si>
    <t>63139 A and Rs Ccia Cotton Jernstedt 40136</t>
  </si>
  <si>
    <t>63141 Ag Ed Fellowship 40138</t>
  </si>
  <si>
    <t>63143 Agr and Env Sci Boswell Discretionar 40140</t>
  </si>
  <si>
    <t>63144 A and RsGrain Research 40141</t>
  </si>
  <si>
    <t>63145 ABS Agr Education 40142</t>
  </si>
  <si>
    <t>63147 A and Rs Vrs Dnrs 40144</t>
  </si>
  <si>
    <t>63149 A and RsCcia Research Putnam 40146</t>
  </si>
  <si>
    <t>63151 A and Rs Boswell Ranch Goyal 40148</t>
  </si>
  <si>
    <t>63153 Allergan PharmaceutICAls 40150</t>
  </si>
  <si>
    <t>63154 VM Marjorie S Albert Estate 40151</t>
  </si>
  <si>
    <t>63155 A and Rs Research Phillips 40152</t>
  </si>
  <si>
    <t>63156 A and Rs Research George 40153</t>
  </si>
  <si>
    <t>63157 A and Rs Research Clawson 40154</t>
  </si>
  <si>
    <t>63159 Agr Engr Slaughter 40156</t>
  </si>
  <si>
    <t>63160 Agr Ext CibaGeigy 40157</t>
  </si>
  <si>
    <t>63161 Biol Agric Engr Research Jenkins 40158</t>
  </si>
  <si>
    <t>63163 Agron Ext Weed Mgt 40160</t>
  </si>
  <si>
    <t>63164 A and Rs Vrs DnrsLtras ProgramKaffka 40161</t>
  </si>
  <si>
    <t>63166 An Sci Research May 40163</t>
  </si>
  <si>
    <t>63167 A and RsVarious Donors 40164</t>
  </si>
  <si>
    <t>63168 A and RsRice Expert Systems 40165</t>
  </si>
  <si>
    <t>63170 Agron Ext Hill 40167</t>
  </si>
  <si>
    <t>63171 A and RsAlfalfa Management 40168</t>
  </si>
  <si>
    <t>63172 A and RsCa Hay Testing Consortium 40169</t>
  </si>
  <si>
    <t>63173 Sch Of Vet Med General Schlsp 40170</t>
  </si>
  <si>
    <t>63174 A and Rs Research Goyal 40171</t>
  </si>
  <si>
    <t>63175 A and RsWeed Resis 40172</t>
  </si>
  <si>
    <t>63176 A and RsCcia Wilkins 40173</t>
  </si>
  <si>
    <t>63177 A and Rs Dry Bean Research Temple 40174</t>
  </si>
  <si>
    <t>63178 Agr Ext StatictICAl Research 40175</t>
  </si>
  <si>
    <t>63180 A and RsCcia Gepts 40177</t>
  </si>
  <si>
    <t>63181 A and Rs Research Gepts 40178</t>
  </si>
  <si>
    <t>63182 A and Rs Research Kevin Rice 40179</t>
  </si>
  <si>
    <t>63183 Dr Anthony Stannard Memorial Fd 40180</t>
  </si>
  <si>
    <t>63184 BAE Precision Farming Enterprises 40181</t>
  </si>
  <si>
    <t>63185 Env Tox Big BeansShibamoto 40182</t>
  </si>
  <si>
    <t>63186 Env Tox YH Products Shibamoto 40183</t>
  </si>
  <si>
    <t>63187 WFCB Kelt 40184</t>
  </si>
  <si>
    <t>63188 IM Cardiology Symons 40185</t>
  </si>
  <si>
    <t>63190 VMCAA Workshops Alternatives to Animal Research 40187</t>
  </si>
  <si>
    <t>63191 Chao L Hsia Memorial Fd 40188</t>
  </si>
  <si>
    <t>63193 Downey Brand Seymour and Rohwer Award 40190</t>
  </si>
  <si>
    <t>63195 Sci and Tech Competition Nutrition 40192</t>
  </si>
  <si>
    <t>63196 WM Keck Center Structural Biology 40193</t>
  </si>
  <si>
    <t>63197 Physics NA49 Research Cern Lab Brady 40194</t>
  </si>
  <si>
    <t>63198 VMTH PhysICAl Facility 40195</t>
  </si>
  <si>
    <t>63199 DANR San Diego Rsrch and Ed Prgms 40196</t>
  </si>
  <si>
    <t>63200 Im Child Edu and Outreach Laird 40197</t>
  </si>
  <si>
    <t>63205 MedOphth Ophthalmology Advancement Fun 40202</t>
  </si>
  <si>
    <t>63207 CommunICAtion General Support 40204</t>
  </si>
  <si>
    <t>63208 VMCCM Support Barthold 40205</t>
  </si>
  <si>
    <t>63209 ChemLarock Gift 40206</t>
  </si>
  <si>
    <t>63210 VMphrEquine Reproduction ResearchBall 40207</t>
  </si>
  <si>
    <t>63215 Ryan Couch Memorial Award 40212</t>
  </si>
  <si>
    <t>63216 VMdo 50Th Annv Campaign 40213</t>
  </si>
  <si>
    <t>63217 Med Ortho Bay 40214</t>
  </si>
  <si>
    <t>63218 VMpmiMosquito Surveillance 40215</t>
  </si>
  <si>
    <t>63220 Center For The Arts Construction 40217</t>
  </si>
  <si>
    <t>63227 A and RS Rustici Tate 40224</t>
  </si>
  <si>
    <t>63228 UCD RetireeS Association 40225</t>
  </si>
  <si>
    <t>63229 Avian Sci Rundel Gift Delany 40226</t>
  </si>
  <si>
    <t>63230 Frank and Pinkie Matthews Award 40227</t>
  </si>
  <si>
    <t>63231 Law Deborah J Frick Current Gift 40228</t>
  </si>
  <si>
    <t>63232 Rural SociologICAl SocietyKyle 40229</t>
  </si>
  <si>
    <t>63233 MusicBuchla Resurrection 40230</t>
  </si>
  <si>
    <t>63234 Im Housestaff Education Program 40231</t>
  </si>
  <si>
    <t>63236 Chem Engr Research Stroeve 40233</t>
  </si>
  <si>
    <t>63237 DBS Sacramento Area Commerce and Trade Org 40234</t>
  </si>
  <si>
    <t>63240 WFCB Inland Fishes Moyle 40237</t>
  </si>
  <si>
    <t>63242 Entom Mite Resistance 40239</t>
  </si>
  <si>
    <t>63243 English Ca Literature Project 40240</t>
  </si>
  <si>
    <t>63244 VMTH Hodag Neurology Fd 40241</t>
  </si>
  <si>
    <t>63245 Ia Pete Gibson Memeorial Fd 40242</t>
  </si>
  <si>
    <t>63248 Nurti Research Dueker 40246</t>
  </si>
  <si>
    <t>63250 Nutri Hoffman La Roche LevuongMurphy 40248</t>
  </si>
  <si>
    <t>63251 Im Research Flynn 40249</t>
  </si>
  <si>
    <t>63252 Med Orth Research Sharkey 40250</t>
  </si>
  <si>
    <t>63253 Exercise Sci Am Petroleum InstAdams 40251</t>
  </si>
  <si>
    <t>63255 UCDF T Jackson Chair In The History 40253</t>
  </si>
  <si>
    <t>63257 Provosts Davis Honors Challng Director 40255</t>
  </si>
  <si>
    <t>63258 VM Westminster Kennel Fdn Schlsp 40256</t>
  </si>
  <si>
    <t>63259 VM Academic Programs 40257</t>
  </si>
  <si>
    <t>63263 BmlDocent Program 40261</t>
  </si>
  <si>
    <t>63264 Bml Research Chang 40262</t>
  </si>
  <si>
    <t>63266 Lawr Research Ustin 40264</t>
  </si>
  <si>
    <t>63269 VM MolMitochondrial Disorders 40267</t>
  </si>
  <si>
    <t>63270 UG Holman Schlsp 40268</t>
  </si>
  <si>
    <t>63271 UG Lawn and Garden Marketing Assoc Schp 40269</t>
  </si>
  <si>
    <t>63272 VM CCAH Animal Memorial 40270</t>
  </si>
  <si>
    <t>63273 Equine Med Director Support 40271</t>
  </si>
  <si>
    <t>63275 FS and T Mcbeth Foundation Harris 40273</t>
  </si>
  <si>
    <t>63276 DANR Lassen Extension Support Lile 40274</t>
  </si>
  <si>
    <t>63277 VM CVDLS Polyoma Res St Leger 40275</t>
  </si>
  <si>
    <t>63278 Natural Reserve System 40276</t>
  </si>
  <si>
    <t>63279 CahPeterson Trust Brain Cancer 40278</t>
  </si>
  <si>
    <t>63282 MAE Undergraduate Stdt Program 40281</t>
  </si>
  <si>
    <t>63284 Med Derm Research Lawry 40283</t>
  </si>
  <si>
    <t>63285 Chem Metal Chelating Res Mears 40284</t>
  </si>
  <si>
    <t>63286 Plant Path Dept Support 40285</t>
  </si>
  <si>
    <t>63287 Im Cardiology Res Bonham 40286</t>
  </si>
  <si>
    <t>63288 Im Endocrinology Res Prescott 40287</t>
  </si>
  <si>
    <t>63289 Inter Med Glaxo Educ and Res Meyers 40288</t>
  </si>
  <si>
    <t>63290 UCDMCAdult Infusion Ctr General Sup 40289</t>
  </si>
  <si>
    <t>63291 NematologyVrs DnrsDept Support 40290</t>
  </si>
  <si>
    <t>63292 VMbPulmonary Fibrosis ResGiri 40291</t>
  </si>
  <si>
    <t>63294 George Antonio Bowman Schlsp 40293</t>
  </si>
  <si>
    <t>63295 MM Bruce A Bailey Schlsp 40294</t>
  </si>
  <si>
    <t>63296 MM W Brian Crews Schlsp 40295</t>
  </si>
  <si>
    <t>63297 Entom Research Summers 40296</t>
  </si>
  <si>
    <t>63298 LibKipling Collection 40297</t>
  </si>
  <si>
    <t>63299 NeurologyHoYe Lin Gift 40298</t>
  </si>
  <si>
    <t>63300 Dennis and Olga Raveling Mem Lectureship 40299</t>
  </si>
  <si>
    <t>63301 VMsrsJapan Racing AssocJones 40300</t>
  </si>
  <si>
    <t>63302 WrcCa Biodiversity Council 40301</t>
  </si>
  <si>
    <t>63304 Van Gillis Memorial Fd Goodnight 40303</t>
  </si>
  <si>
    <t>63305 RM Cello Distinguished Lecture Series 40304</t>
  </si>
  <si>
    <t>63306 FS and T Various Donors Harris 40305</t>
  </si>
  <si>
    <t>63307 Med Path Res and Edu Morris 40306</t>
  </si>
  <si>
    <t>63310 ASUCDKdvsEngineering Equipment 40309</t>
  </si>
  <si>
    <t>63311 Cs HpMa Research 40310</t>
  </si>
  <si>
    <t>63313 VMBilJac Foods Inc Schlsp 40312</t>
  </si>
  <si>
    <t>63314 VMElsa Fenner Memorial Schlsp 40313</t>
  </si>
  <si>
    <t>63315 VM Yolanda Hurley Schlsp 40314</t>
  </si>
  <si>
    <t>63316 Wrrc Educational Activities 40315</t>
  </si>
  <si>
    <t>63318 Roland Marchand Memorial 40317</t>
  </si>
  <si>
    <t>63320 LAWR Zeneca Ag Products Zhang 40319</t>
  </si>
  <si>
    <t>63321 LAWR ZenecaZhang Wallender 40320</t>
  </si>
  <si>
    <t>63322 Pomology RS Livermore Fd 40321</t>
  </si>
  <si>
    <t>63323 An Sci Boyce Jr Gift Feed Mill 40322</t>
  </si>
  <si>
    <t>63324 ExssAdams Amer Petro Inst 40323</t>
  </si>
  <si>
    <t>63325 DANR Sonoma CoWater QualityBennett 40324</t>
  </si>
  <si>
    <t>63326 VM Ca Veterinary Medicine Fdn Schp 40325</t>
  </si>
  <si>
    <t>63327 CAES The Farm 40326</t>
  </si>
  <si>
    <t>63328 MAE Department Support 40327</t>
  </si>
  <si>
    <t>63329 Med Orth Research Trauner 40328</t>
  </si>
  <si>
    <t>63330 Med Orth Smith and Nephew Reddi 40329</t>
  </si>
  <si>
    <t>63331 EntomMosquito ControlLawler 40330</t>
  </si>
  <si>
    <t>63332 Veg CropsNebraska FdnRick 40331</t>
  </si>
  <si>
    <t>63335 FST Cheese Production Rosenberg 40334</t>
  </si>
  <si>
    <t>63336 A and RS Chicory Research Kaffka 40335</t>
  </si>
  <si>
    <t>63337 VMSRS Research Pascoe 40336</t>
  </si>
  <si>
    <t>63338 VME Fish Health Lab Hendirck 40337</t>
  </si>
  <si>
    <t>63339 Veg Crops Weed Sci Publications Intnl 40338</t>
  </si>
  <si>
    <t>63340 VMSunflower Farms Schlsp 40339</t>
  </si>
  <si>
    <t>63342 Alumni Relations Mooney Blue and Gold 40341</t>
  </si>
  <si>
    <t>63344 LandS Develp Nagel Gift 40343</t>
  </si>
  <si>
    <t>63345 CCAH Leptospirosis Charles 40344</t>
  </si>
  <si>
    <t>63346 DANR Shasta Forero 40345</t>
  </si>
  <si>
    <t>63347 Wendy Brown King Memorial 40346</t>
  </si>
  <si>
    <t>63348 Barbara Sommer Schlsp 40347</t>
  </si>
  <si>
    <t>63349 VM PmiPkd Trust 40348</t>
  </si>
  <si>
    <t>63351 Rprc Univ Of Fla GiftTarantal 40350</t>
  </si>
  <si>
    <t>63353 Anthropology Research and Edu 40352</t>
  </si>
  <si>
    <t>63355 Agr and Res EconomicsFarm Fdn 40354</t>
  </si>
  <si>
    <t>63357 Veg CropsRice Weed Research 40356</t>
  </si>
  <si>
    <t>63358 Pomology Research Romani 40357</t>
  </si>
  <si>
    <t>63359 Food SciCoFFEe Flavor TestingOMahony 40358</t>
  </si>
  <si>
    <t>63360 Harry Marsh Memorial Schlsp 40359</t>
  </si>
  <si>
    <t>63361 Dairy Cattle Nutrition Mgmt Robinson 40360</t>
  </si>
  <si>
    <t>63362 MURRPS Minority UG Res Jackson 40361</t>
  </si>
  <si>
    <t>63364 MCB EI Dupont Biotech Doi 40363</t>
  </si>
  <si>
    <t>63365 Inter Med Research and Edu Activities Fo 40364</t>
  </si>
  <si>
    <t>63366 Iga Research Branstetter 40365</t>
  </si>
  <si>
    <t>63367 Inter Med Support Robbins 40366</t>
  </si>
  <si>
    <t>63368 Ntl Onion Research Conference 40367</t>
  </si>
  <si>
    <t>63370 LibHurtyPeck Collection 40369</t>
  </si>
  <si>
    <t>63371 PomTree Fruit Postharvest Program 40370</t>
  </si>
  <si>
    <t>63372 DANR4H CitizenshipServ Programs 40371</t>
  </si>
  <si>
    <t>63373 DANR4H Statewide Serv Learning Awards 40372</t>
  </si>
  <si>
    <t>63374 Entom Seminis Vegetable SeedsZalom 40373</t>
  </si>
  <si>
    <t>63375 Som Kenya Med Student Health Project 40374</t>
  </si>
  <si>
    <t>63376 Inter Med Research Wu 40375</t>
  </si>
  <si>
    <t>63377 ItsHonda Smart Car 40376</t>
  </si>
  <si>
    <t>63381 BAE Antique Mechanics Program 40380</t>
  </si>
  <si>
    <t>63383 Cancer CtrSickle Cell Anemia Research 40382</t>
  </si>
  <si>
    <t>63385 Grad Studies ARCS Foundation 40384</t>
  </si>
  <si>
    <t>63388 Tgrb UCD 95 Buffalograss 40387</t>
  </si>
  <si>
    <t>63389 GSM Pre Mba Program 40388</t>
  </si>
  <si>
    <t>63390 VMTRC Baxter Healthcare Osburn 40389</t>
  </si>
  <si>
    <t>63391 Dr Leland Matern Mem SchpCurrent 40390</t>
  </si>
  <si>
    <t>63392 Dr Leland Matern Mem SchpEndowment 40391</t>
  </si>
  <si>
    <t>63393 Dr John Hughes Memorial Research Fd 40392</t>
  </si>
  <si>
    <t>63394 VMCEH Cooke Gift 40393</t>
  </si>
  <si>
    <t>63395 ITEH Agr Hlth and Safety Conf 40394</t>
  </si>
  <si>
    <t>63398 Ceh Dolly Green Fdn 40397</t>
  </si>
  <si>
    <t>63399 MAE Design Project ClassVelinsky 40398</t>
  </si>
  <si>
    <t>63400 DANR Kings Res Beede 40399</t>
  </si>
  <si>
    <t>63401 Cfa CapitalConstruction 40400</t>
  </si>
  <si>
    <t>63402 Ucp Mondavi Center Program Gifts 40401</t>
  </si>
  <si>
    <t>63403 Cfa Campaign Operations 40402</t>
  </si>
  <si>
    <t>63404 Cfa Endowment 40403</t>
  </si>
  <si>
    <t>63405 Chevron Products Company 40404</t>
  </si>
  <si>
    <t>63406 Allie Greene Memorial Scholarship Fund 40405</t>
  </si>
  <si>
    <t>63408 VMTH My Best Friends Fund Richman 40407</t>
  </si>
  <si>
    <t>63409 Hardy Erich Brown and Wilson Schp 40408</t>
  </si>
  <si>
    <t>63410 AAES DO Donald S Heringer Prize 40409</t>
  </si>
  <si>
    <t>63411 Plt Sci Res and Edu Act Fennimore 40410</t>
  </si>
  <si>
    <t>63412 Veg Crops Weed Res Fennimore 40410</t>
  </si>
  <si>
    <t>63414 VM Jean Lester Estate 40412</t>
  </si>
  <si>
    <t>63416 Intel Corporation Micro 40414</t>
  </si>
  <si>
    <t>63417 VME Blue RidgeTell 40415</t>
  </si>
  <si>
    <t>63418 Mcb Researchand Teaching Etzler 40416</t>
  </si>
  <si>
    <t>63419 Rebekah Rosenthal Memorial Schp 40417</t>
  </si>
  <si>
    <t>63420 Neurology General Electric Co Kwee 40418</t>
  </si>
  <si>
    <t>63421 EntomMosquito Control ResCornel 40419</t>
  </si>
  <si>
    <t>63422 UCDMC WomenS Pavilion 40420</t>
  </si>
  <si>
    <t>63423 BiolandAgr Engr14 TractorHill 40421</t>
  </si>
  <si>
    <t>63424 Chem Research Molinski 40422</t>
  </si>
  <si>
    <t>63426 EdCress CtrCa Sci Project SactoPotter 40424</t>
  </si>
  <si>
    <t>63427 EntomMaeda Schlrshp Fund 40425</t>
  </si>
  <si>
    <t>63429 MedObGyn Research Gilbert 40427</t>
  </si>
  <si>
    <t>63430 VMtrcCrypto ResAtwill 40428</t>
  </si>
  <si>
    <t>63431 VMdoLos Encinos Kennel Club 40429</t>
  </si>
  <si>
    <t>63432 Ctr For NeurosciNerosci Grad PrgrmHeyn 40430</t>
  </si>
  <si>
    <t>63433 LawState Capitol Reception 40431</t>
  </si>
  <si>
    <t>63434 UCDMCTransplant Hope 40432</t>
  </si>
  <si>
    <t>63436 An SciPrentice FdtnNovakovicRadke 40434</t>
  </si>
  <si>
    <t>63437 AandEsGifford Ctr For Population Studies 40435</t>
  </si>
  <si>
    <t>63439 StdthousingBekahS Memorial Tree 40437</t>
  </si>
  <si>
    <t>63441 UCDMC1999 Telethon 40439</t>
  </si>
  <si>
    <t>63442 DANR Ncr4H Ntl Ad CampaignDesmond 40440</t>
  </si>
  <si>
    <t>63443 VMdoThermographySnyder 40441</t>
  </si>
  <si>
    <t>63444 VMthAngel Fund 40442</t>
  </si>
  <si>
    <t>63445 Ctr NeurosciNeuroscience Grad Program 40443</t>
  </si>
  <si>
    <t>63446 MaeHuman Powered Vehicle 40444</t>
  </si>
  <si>
    <t>63447 Center For Anml Welfare Support 40445</t>
  </si>
  <si>
    <t>63448 DespCommunICAtive Devices In Enducation 40446</t>
  </si>
  <si>
    <t>63449 DespGolden Gate BiosphereSchonewald 40447</t>
  </si>
  <si>
    <t>63450 MaeSeminar Endowment Fund 40448</t>
  </si>
  <si>
    <t>63451 MedBiotechGupta 40449</t>
  </si>
  <si>
    <t>63455 VMbRalston PurinaHill 40453</t>
  </si>
  <si>
    <t>63456 ImBrofeldt Memeorial Lectureship 40454</t>
  </si>
  <si>
    <t>63458 VMthTgf Beta StudyKyles 40456</t>
  </si>
  <si>
    <t>63459 VMeAfs EditorialHedrick 40457</t>
  </si>
  <si>
    <t>63460 PomologyNut Crops ResMicke 40458</t>
  </si>
  <si>
    <t>63463 FsandT Fish Feed Reseach Haard 40461</t>
  </si>
  <si>
    <t>63464 MaeTiltTable Model 40462</t>
  </si>
  <si>
    <t>63466 CehPerformance Horse 40464</t>
  </si>
  <si>
    <t>63467 VMsrsMerial LimitedSnyder 40465</t>
  </si>
  <si>
    <t>63468 DANR El Dorado Master Gardener 40466</t>
  </si>
  <si>
    <t>63469 Inter Med Research Tuscano 40467</t>
  </si>
  <si>
    <t>63470 Musie Sacto Sat Club Schlsp 40468</t>
  </si>
  <si>
    <t>63471 Inter MedFellows Ed Wchaefer 40469</t>
  </si>
  <si>
    <t>63472 CawShelter Survey Proj 40470</t>
  </si>
  <si>
    <t>63473 ItsAirandWaste Mgmt Assn Schlsp 40471</t>
  </si>
  <si>
    <t>63474 EnglishBridges Fdn 40472</t>
  </si>
  <si>
    <t>63476 Plt PathFallen Leaf Lake Conference 40474</t>
  </si>
  <si>
    <t>63477 Smith GiftMilk Technology 40475</t>
  </si>
  <si>
    <t>63479 Civil Engr Building Campaign 40477</t>
  </si>
  <si>
    <t>63481 Nutrition Research Grivetti 40479</t>
  </si>
  <si>
    <t>63482 Nutri Research Nat Food Extrct Hackma 40480</t>
  </si>
  <si>
    <t>63484 Pom Res Aflatoxin Control Gradziel 40482</t>
  </si>
  <si>
    <t>63486 ImResearch Cohen 40484</t>
  </si>
  <si>
    <t>63489 CaesNorman Risdon Endowment 40487</t>
  </si>
  <si>
    <t>63490 VMccahResidentDodge 40488</t>
  </si>
  <si>
    <t>63492 IaUCDF Club Fred 40490</t>
  </si>
  <si>
    <t>63493 Hayrapetian Mem Scholarship 40491</t>
  </si>
  <si>
    <t>63494 Scalettar Post Doc Research Awrd 40492</t>
  </si>
  <si>
    <t>63495 Alpaca Breeders Of So Ca 40493</t>
  </si>
  <si>
    <t>63496 Envrn Tox Department Support 40494</t>
  </si>
  <si>
    <t>63497 Wetland Ecology Eadie 40495</t>
  </si>
  <si>
    <t>63498 SOM Damon Fawcett Scholarship 40496</t>
  </si>
  <si>
    <t>63499 Med Fcm InstandResearch 40497</t>
  </si>
  <si>
    <t>63500 Opec Med Ped Endocrinology 40498</t>
  </si>
  <si>
    <t>63503 VMCEH Equine Resident Research Prgm 40501</t>
  </si>
  <si>
    <t>63504 VMCEH MerialSnyder 40502</t>
  </si>
  <si>
    <t>63505 Linguistics Steven Lapointe Memorial 40503</t>
  </si>
  <si>
    <t>63506 RDorf Awards For Academic Excellence 40504</t>
  </si>
  <si>
    <t>63507 Math andPhys Sci Dept Support 40505</t>
  </si>
  <si>
    <t>63508 WFCB Waterfowl Populations Eadie 40506</t>
  </si>
  <si>
    <t>63509 VMphrGuidry FdnBondurant 40507</t>
  </si>
  <si>
    <t>63513 Herbert A Young Society 40511</t>
  </si>
  <si>
    <t>63514 Env Hort Visiting ScientistsDurzan 40512</t>
  </si>
  <si>
    <t>63516 Calaveras Master Gardener Program 40514</t>
  </si>
  <si>
    <t>63517 DANR Master GardenersChurches 40514</t>
  </si>
  <si>
    <t>63519 Im RheumatologyAllergy 40516</t>
  </si>
  <si>
    <t>63520 Med PediatricsWarden 40517</t>
  </si>
  <si>
    <t>63521 Mcb Research Gasser 40518</t>
  </si>
  <si>
    <t>63522 Geology Ecolite Research Fund 40519</t>
  </si>
  <si>
    <t>63523 Avian Sci Alza Bio Felwshp Fulton Radke 40520</t>
  </si>
  <si>
    <t>63525 VMDO Canine Genetic Wroth 40522</t>
  </si>
  <si>
    <t>63526 VMDO Charitable Trust Doelger 40523</t>
  </si>
  <si>
    <t>63530 MAE Design and Mfg 40527</t>
  </si>
  <si>
    <t>63531 Chemistry Roche UG Award 40528</t>
  </si>
  <si>
    <t>63534 Viticulture and Enology Amerine Memorial 40531</t>
  </si>
  <si>
    <t>63535 Viticulture and Enology Meredith 40532</t>
  </si>
  <si>
    <t>63536 Viticulture and Enology Nealand Sons Schlp 40533</t>
  </si>
  <si>
    <t>63537 IT American Honda 40534</t>
  </si>
  <si>
    <t>63538 DANR Computer Corps Program 40535</t>
  </si>
  <si>
    <t>63541 Counseling Ctr Undergraduate Counseling 40537</t>
  </si>
  <si>
    <t>63542 VMthCritical Care Equipment 40538</t>
  </si>
  <si>
    <t>63545 Music Firch Concert Band 40541</t>
  </si>
  <si>
    <t>63546 Music Firch Cal Aggie Band 40542</t>
  </si>
  <si>
    <t>63548 Law Sch La Raza Journal Of Law and Policy 40544</t>
  </si>
  <si>
    <t>63550 Urology Research Evans 40546</t>
  </si>
  <si>
    <t>63551 Fdn Plt Material ServGrapes 40547</t>
  </si>
  <si>
    <t>63552 Fdn Plt Material ServAll Amer Rose 40548</t>
  </si>
  <si>
    <t>63553 PomPistachio Research Beede 40549</t>
  </si>
  <si>
    <t>63559 4H After School Activity Program 40555</t>
  </si>
  <si>
    <t>63560 Health Sci Adv Dept Support 40555</t>
  </si>
  <si>
    <t>63561 Cvdls Eacl Discretionary 40556</t>
  </si>
  <si>
    <t>63562 An Sci Olivera Awards Egg Marketg Assc 40557</t>
  </si>
  <si>
    <t>63563 AgronandRange Sci Research Rice Van K 40558</t>
  </si>
  <si>
    <t>63564 Clin Affairs TelemedicineMerckandCo 40559</t>
  </si>
  <si>
    <t>63565 An Science Trailer Fund 40560</t>
  </si>
  <si>
    <t>63566 DANR Elkus Memorial Fund 40560</t>
  </si>
  <si>
    <t>63567 VMdoKlacking Gift 40561</t>
  </si>
  <si>
    <t>63568 Med CcmGardner Seminar Series Fd 40562</t>
  </si>
  <si>
    <t>63569 WfcEcotoxicology Stdt Support 40563</t>
  </si>
  <si>
    <t>63570 Law SchoolDavis Venture Club 40564</t>
  </si>
  <si>
    <t>63571 Med Surgery Lap Research Nguyen 40565</t>
  </si>
  <si>
    <t>63572 Med Neurol SurgEller Memorial Fd 40566</t>
  </si>
  <si>
    <t>63573 Mind Neurodevelopment Disord 40567</t>
  </si>
  <si>
    <t>63574 LgbtVarious Donors 40568</t>
  </si>
  <si>
    <t>63577 CcahBosackKruger 40571</t>
  </si>
  <si>
    <t>63579 Anthro Research Borgerhoff Mulder 40573</t>
  </si>
  <si>
    <t>63580 Mcb Research Rose 40574</t>
  </si>
  <si>
    <t>63582 Mech EngrVivid Cnc ResearchYamazaki 40576</t>
  </si>
  <si>
    <t>63584 VM MedandEpid Res Sturgeon Hedrick 40578</t>
  </si>
  <si>
    <t>63586 American Agric Economics Assoc 40580</t>
  </si>
  <si>
    <t>63587 Am Studies Dept Support 40581</t>
  </si>
  <si>
    <t>63588 FsandT Sensoryishii ResOMahoney 40582</t>
  </si>
  <si>
    <t>63589 Playwriting Fund 40583</t>
  </si>
  <si>
    <t>63591 Med Donated Body Memorial Fd 40585</t>
  </si>
  <si>
    <t>63592 American Bioculture 40586</t>
  </si>
  <si>
    <t>63593 FsandTAm Frozen Food 40587</t>
  </si>
  <si>
    <t>63594 DANR Calavares Co4H Council 40588</t>
  </si>
  <si>
    <t>63595 Med Cell Bio Human Ant Research Enders 40588</t>
  </si>
  <si>
    <t>63596 Lgbt Resource Ctr Support 40589</t>
  </si>
  <si>
    <t>63598 Food Sci Malting and Brewing Prgm 40591</t>
  </si>
  <si>
    <t>63600 Civil Eng Air Pollution Res Boulanger 40593</t>
  </si>
  <si>
    <t>63601 DANR Napa Master Gardeners Donaldson 40594</t>
  </si>
  <si>
    <t>63602 VMCCAH Berner Garde Fdn Moore 40595</t>
  </si>
  <si>
    <t>63603 VMCCAH Cancer Res 40596</t>
  </si>
  <si>
    <t>63604 VM SurgEquine Hoof Care Wyman 40597</t>
  </si>
  <si>
    <t>63605 DANR Amador Co4H Vrs Dnrs 40598</t>
  </si>
  <si>
    <t>63606 Cntr Image Research Algazi 40599</t>
  </si>
  <si>
    <t>63609 Dramatic Art ChairS Discretionary Fnd 40602</t>
  </si>
  <si>
    <t>63610 PomNut Crop Extension Fd 40603</t>
  </si>
  <si>
    <t>63611 VMca Library Donations 40604</t>
  </si>
  <si>
    <t>63612 VMth Kubla Khan Epstein Award 40605</t>
  </si>
  <si>
    <t>63613 DANR Santa Cruz Strawberry Res 40606</t>
  </si>
  <si>
    <t>63615 DANR Imperial Livestock Res Guerrero 40608</t>
  </si>
  <si>
    <t>63616 Nutri Research King 40609</t>
  </si>
  <si>
    <t>63619 UCDFCharlotte Dunmore Estate 40612</t>
  </si>
  <si>
    <t>63621 DANR San BernardinoCoop Ext Programs 40613</t>
  </si>
  <si>
    <t>63622 VMdoAnimal Blood Bank Schlsp 40614</t>
  </si>
  <si>
    <t>63623 Med Imho Research Christenson 40615</t>
  </si>
  <si>
    <t>63624 ImResearch Gallay 40616</t>
  </si>
  <si>
    <t>63627 Nmr Fac Research 40619</t>
  </si>
  <si>
    <t>63628 English Celest T Wright Memorial Fd 40620</t>
  </si>
  <si>
    <t>63629 VMcehGreenhill FdnEpm Studies 40621</t>
  </si>
  <si>
    <t>63630 VMdoNo American Vet Conference Award 40622</t>
  </si>
  <si>
    <t>63631 Physics Graduate Program 40623</t>
  </si>
  <si>
    <t>63632 VMdoFloyd Dentistry Service CurrentUse 40624</t>
  </si>
  <si>
    <t>63633 VMDO Mixed Animal Track Schlsp 40625</t>
  </si>
  <si>
    <t>63634 VMTH Etta Fd Client Communications 40626</t>
  </si>
  <si>
    <t>63635 Math Oki American Puckett 40627</t>
  </si>
  <si>
    <t>63636 An Sci Gary Moberg Stdt Support Fd 40628</t>
  </si>
  <si>
    <t>63641 VMDO Virginia and Bill Mckay Fellowship 40633</t>
  </si>
  <si>
    <t>63642 AandRs Research Rice Genetics 40634</t>
  </si>
  <si>
    <t>63643 An Sci Student Support Moberg 40635</t>
  </si>
  <si>
    <t>63644 Engr Comp SciMicrosoftBishop 40636</t>
  </si>
  <si>
    <t>63645 VMPMI DestorelinMunson 40637</t>
  </si>
  <si>
    <t>63646 VMdoCcaMerial Senior Schlsp 40638</t>
  </si>
  <si>
    <t>63647 AandRsCalif Alfalfa Symposium 40639</t>
  </si>
  <si>
    <t>63648 Med PathAids ResSawai 40639</t>
  </si>
  <si>
    <t>63649 Biomed Engr Research Ferrara 40640</t>
  </si>
  <si>
    <t>63650 EngrWhitaker FdnFerrara 40641</t>
  </si>
  <si>
    <t>63652 CeeWilliam K Johnson Fd 40643</t>
  </si>
  <si>
    <t>63655 VMDO Ardel Azeltine Schlsp 40646</t>
  </si>
  <si>
    <t>63656 An Sci Mam Program 40647</t>
  </si>
  <si>
    <t>63657 Ivan Pollock and Frank Grasse Mem Schp 40648</t>
  </si>
  <si>
    <t>63658 Vit and Enology Research Block 40649</t>
  </si>
  <si>
    <t>63659 LAWR International Symposium 40650</t>
  </si>
  <si>
    <t>63660 VMpmi Disease Research Murphy 40651</t>
  </si>
  <si>
    <t>63661 VM Surg San Francisco Fdn 40652</t>
  </si>
  <si>
    <t>63662 DANR ImperialFresno Plant Pathology 40653</t>
  </si>
  <si>
    <t>63663 DANR Research Imperial County 40653</t>
  </si>
  <si>
    <t>63664 Rolling Hills 4H Robotics Santa Clara 40654</t>
  </si>
  <si>
    <t>63665 VM Ext Animal Ambassador Donors 40655</t>
  </si>
  <si>
    <t>63669 Use 41795 FranceBerkeley 40659</t>
  </si>
  <si>
    <t>63672 VandE Lactic Acid Bacteria Research 40662</t>
  </si>
  <si>
    <t>63673 Ccah Genetic Research 40663</t>
  </si>
  <si>
    <t>63674 Engr Computer Sci Zeneca 40664</t>
  </si>
  <si>
    <t>63675 Edo Van Dam Retention 40665</t>
  </si>
  <si>
    <t>63676 Med MicroValley Fever Proj 40666</t>
  </si>
  <si>
    <t>63678 Nutri Research King 40668</t>
  </si>
  <si>
    <t>63679 PhysicsPascoS Conference 40669</t>
  </si>
  <si>
    <t>63680 Cahfs Calif Egg Commission 40670</t>
  </si>
  <si>
    <t>63682 Pom Water Impact On Fruit Research 40672</t>
  </si>
  <si>
    <t>63683 Med Pat Care Serv Ucan Asthma Educ 40673</t>
  </si>
  <si>
    <t>63684 VM Barron Grad Stdt Fellowship 40674</t>
  </si>
  <si>
    <t>63687 Cnprc Blelloch Project Vandevoort 40677</t>
  </si>
  <si>
    <t>63688 Entom UsJapan Conference 40678</t>
  </si>
  <si>
    <t>63690 Eec Edison Core Gift Funding 40680</t>
  </si>
  <si>
    <t>63691 Aqrc Dairy Symposium 40681</t>
  </si>
  <si>
    <t>63694 DeanS Bldg Funds VM3A 40684</t>
  </si>
  <si>
    <t>63695 VMth Discretionary Acct 40685</t>
  </si>
  <si>
    <t>63697 Entom PistachioNavel OrangewormWsleal 40687</t>
  </si>
  <si>
    <t>63699 Provost TomGinny Cahill Gift 40689</t>
  </si>
  <si>
    <t>63701 DANR Sutter Yuba Mstr Grdnr 40691</t>
  </si>
  <si>
    <t>63702 Soe Etecbrg 40692</t>
  </si>
  <si>
    <t>63703 Soe New Teachers Fund 40693</t>
  </si>
  <si>
    <t>63704 EngrGiedt Facility 40694</t>
  </si>
  <si>
    <t>63706 Gsm Center For Investor Welfare 40696</t>
  </si>
  <si>
    <t>63709 VM Doris DayTerry Melcher Scholarship 40699</t>
  </si>
  <si>
    <t>63710 VMcas DietandBehavior 40700</t>
  </si>
  <si>
    <t>63711 Engr Design Clinic Project 40701</t>
  </si>
  <si>
    <t>63713 EngeceSpencerHurst 40703</t>
  </si>
  <si>
    <t>63714 LandSAsian American Unrestricted Pri Fnd 40704</t>
  </si>
  <si>
    <t>63715 CahfsKenneth L Maddy Memorial Fund 40705</t>
  </si>
  <si>
    <t>63716 VMtrcCdtc Construction 40706</t>
  </si>
  <si>
    <t>63717 GsmAnnual Fund Grad Student Support 40707</t>
  </si>
  <si>
    <t>63718 Med OrthoSpine Research Program 40708</t>
  </si>
  <si>
    <t>63720 Med Mnsg Emil Barth Research Fund 40710</t>
  </si>
  <si>
    <t>63721 Ped Family Violence Prevention Fund 40711</t>
  </si>
  <si>
    <t>63722 Med Imho Thoracic OncologyGandara 40712</t>
  </si>
  <si>
    <t>63723 An Sci Equine Teaching Fund 40713</t>
  </si>
  <si>
    <t>63724 VitSo Ca Restaurant Writers Schlsp 40714</t>
  </si>
  <si>
    <t>63725 VitandEnologyWinery Equipment 40715</t>
  </si>
  <si>
    <t>63726 Med Peds Endo Styne 40716</t>
  </si>
  <si>
    <t>63727 Pom Research Potter 40717</t>
  </si>
  <si>
    <t>63728 ImArtzt Family Fdn TrustResearch 40719</t>
  </si>
  <si>
    <t>63729 Med RadGe Med SystemsBuonocore 40720</t>
  </si>
  <si>
    <t>63730 MedOrthopaedicsDickenson 40721</t>
  </si>
  <si>
    <t>63732 AandRs Research Jernstedt 40723</t>
  </si>
  <si>
    <t>63733 Vsr Research Macdonald 40724</t>
  </si>
  <si>
    <t>63734 Med NeurologICAlEpilepsy Res Program 40725</t>
  </si>
  <si>
    <t>63735 Med Pharm Research Harkey 40726</t>
  </si>
  <si>
    <t>63736 MedOrthopaedicsRodrigo 40727</t>
  </si>
  <si>
    <t>63737 Env Hort Res At Burger Lab 40728</t>
  </si>
  <si>
    <t>63738 Computer Sci Research Chong 40729</t>
  </si>
  <si>
    <t>63739 EntomologyInsect Life CyclesDingle 40730</t>
  </si>
  <si>
    <t>63741 SVMLillian G Young For Bovine Research 40732</t>
  </si>
  <si>
    <t>63742 DANRCcandSr4H Club CouncilPat Jones 40733</t>
  </si>
  <si>
    <t>63743 MedImerKupperman 40734</t>
  </si>
  <si>
    <t>63745 CrprcLab Support Golub 40736</t>
  </si>
  <si>
    <t>63746 SomImne Research Don Burl 40737</t>
  </si>
  <si>
    <t>63747 Eecs Research Colinge 40738</t>
  </si>
  <si>
    <t>63748 Eecs Research Feher 40739</t>
  </si>
  <si>
    <t>63750 Eecs Research LewisHurst 40741</t>
  </si>
  <si>
    <t>63751 EecsResearch Oklobdzija 40742</t>
  </si>
  <si>
    <t>63752 Eecs Research Smith 40743</t>
  </si>
  <si>
    <t>63753 Eecs Research Wilken 40744</t>
  </si>
  <si>
    <t>63754 Eecs Microfab Lab 40745</t>
  </si>
  <si>
    <t>63755 DANR Central Valley Research M Johns 40746</t>
  </si>
  <si>
    <t>63757 CehLillian YoungEquine Research 40748</t>
  </si>
  <si>
    <t>63758 CcahLillian YoungCanine Research 40749</t>
  </si>
  <si>
    <t>63759 Fst S Shoemaker Program Support 40750</t>
  </si>
  <si>
    <t>63760 Sonoma Tamales Bay Olin 40751</t>
  </si>
  <si>
    <t>63761 MicrobiologyResearch Heyer 40752</t>
  </si>
  <si>
    <t>63762 Ucce Butte County Support Group 40753</t>
  </si>
  <si>
    <t>63763 DANR4H Animal Science 40754</t>
  </si>
  <si>
    <t>63764 Div Of Bio Sci 40754</t>
  </si>
  <si>
    <t>63765 Lawr Research Bledsoe 40755</t>
  </si>
  <si>
    <t>63766 BiostarVarious Donors 40756</t>
  </si>
  <si>
    <t>63767 DANR4H Shooting Sports 40757</t>
  </si>
  <si>
    <t>63768 Sacto Valley VMa Scholarship 40758</t>
  </si>
  <si>
    <t>63771 Ceh Whittier Theon 40761</t>
  </si>
  <si>
    <t>63772 Med Path Research Gregg 40762</t>
  </si>
  <si>
    <t>63773 VMcehTalbotEpm Research 40763</t>
  </si>
  <si>
    <t>63775 Cc Med Skull Base Research 40765</t>
  </si>
  <si>
    <t>63776 MuSenior Class Project 40766</t>
  </si>
  <si>
    <t>63779 DANR San Bernardino ResandSupport Mcke 40769</t>
  </si>
  <si>
    <t>63780 UCDMC Hospice Bereavement Outreach 40769</t>
  </si>
  <si>
    <t>63782 AandEChaine Scholarship Fund 40771</t>
  </si>
  <si>
    <t>63784 LandSFujimoto Comm Action Award Fnd 40773</t>
  </si>
  <si>
    <t>63785 Soe Edward Teller Education Center 40774</t>
  </si>
  <si>
    <t>63786 VM Ceh Harriet E Pfleger Fdn 40775</t>
  </si>
  <si>
    <t>63787 DANR San Bernardino Dairy Program 40776</t>
  </si>
  <si>
    <t>63788 VMCcahAvian 40776</t>
  </si>
  <si>
    <t>63789 DANR Imperial Gonzalez 40777</t>
  </si>
  <si>
    <t>63790 VM Pmi Sea Otter Research Mohr 40777</t>
  </si>
  <si>
    <t>63791 DANR Riverside Master Gardener 40778</t>
  </si>
  <si>
    <t>63792 Ve Research Wolpert 40778</t>
  </si>
  <si>
    <t>63793 An Sci Dairy Facilty 40779</t>
  </si>
  <si>
    <t>63794 VM Dr Larry Seeman Memorial Schp 40780</t>
  </si>
  <si>
    <t>63795 MedPedsId Dmv Cytomegalovirus Research 40781</t>
  </si>
  <si>
    <t>63797 DANR Santa Barbara Master Gardners Prgm 40783</t>
  </si>
  <si>
    <t>63798 Med Imho Lung Cancer Res Lara 40784</t>
  </si>
  <si>
    <t>63799 DANR Butte Co Research Mutters 40785</t>
  </si>
  <si>
    <t>63801 VMpmiPikeNobile Research Project 40787</t>
  </si>
  <si>
    <t>63802 MedImem Edu Activities Sokolove 40788</t>
  </si>
  <si>
    <t>63803 BAE Research Jenkins 40789</t>
  </si>
  <si>
    <t>63818 CHE MS Kellogg Ryu 40804</t>
  </si>
  <si>
    <t>63819 Religious Studies Instruction Activitie 40805</t>
  </si>
  <si>
    <t>63820 DANR Fpm Hrec Timm 40806</t>
  </si>
  <si>
    <t>63822 VMB Seminars Buckpitt 40808</t>
  </si>
  <si>
    <t>63823 Iga General Motors 40809</t>
  </si>
  <si>
    <t>63824 FST Gift Travel Award 40810</t>
  </si>
  <si>
    <t>63825 VMTRC Equine Manure Atwill R 40811</t>
  </si>
  <si>
    <t>63826 AandE Food Science 40812</t>
  </si>
  <si>
    <t>63827 Med OphthResearch Handa 40813</t>
  </si>
  <si>
    <t>63828 Med OphthResearch Choo 40814</t>
  </si>
  <si>
    <t>63829 MedImne Research Don 40815</t>
  </si>
  <si>
    <t>63830 VMEvelyn W Jackson Endowed Schlp Fund 40816</t>
  </si>
  <si>
    <t>63831 Stud AffBalmr Education Schlp 40817</t>
  </si>
  <si>
    <t>63832 AandEs Research OMahony 40818</t>
  </si>
  <si>
    <t>63833 AandEsSeed Biotechnology Cntr 40819</t>
  </si>
  <si>
    <t>63834 AandEs Research Alston 40820</t>
  </si>
  <si>
    <t>63835 BAE Research Delwiches 40821</t>
  </si>
  <si>
    <t>63836 LandSAsian Film Festival 40822</t>
  </si>
  <si>
    <t>63838 LAWR Research Scow 40824</t>
  </si>
  <si>
    <t>63840 Vet Med Support Atwill 40826</t>
  </si>
  <si>
    <t>63841 VMExtPublic Programs 40827</t>
  </si>
  <si>
    <t>63842 EngComp Sci Res Devanbu 40828</t>
  </si>
  <si>
    <t>63843 WhcSo Calif Mt Lion Project 40829</t>
  </si>
  <si>
    <t>63844 VMb Feline Nutirion Res 40830</t>
  </si>
  <si>
    <t>63845 VsrPickford FoundationSnyder 40831</t>
  </si>
  <si>
    <t>63850 Med Oto Edu Activities 40835</t>
  </si>
  <si>
    <t>63851 Cooperative ExtFresno 40836</t>
  </si>
  <si>
    <t>63852 VM Vsr Construction Snyder 40837</t>
  </si>
  <si>
    <t>63853 An Sci Susan Vogt Award 40838</t>
  </si>
  <si>
    <t>63854 Bodega Marine Lab Research Klimley 40839</t>
  </si>
  <si>
    <t>63855 WFCB The Raveling Professorship 40840</t>
  </si>
  <si>
    <t>63856 Med Imca Research Derbes 40841</t>
  </si>
  <si>
    <t>63858 ItsChina Auto Industry Study 40843</t>
  </si>
  <si>
    <t>63860 VMdoCharles Block DeanS Discretionary 40845</t>
  </si>
  <si>
    <t>63861 Ecsi Counter Sign Software Bishop 40846</t>
  </si>
  <si>
    <t>63862 Mae North American Operations 40847</t>
  </si>
  <si>
    <t>63863 Engr Computer Sci IbmDevanbu 40848</t>
  </si>
  <si>
    <t>63865 Crprc Gilead SciencesVan Rompays 40850</t>
  </si>
  <si>
    <t>63868 CehStans FdnWest Nile Fever 40853</t>
  </si>
  <si>
    <t>63869 Med Imca ResearchandEd Whitcomb 40854</t>
  </si>
  <si>
    <t>63871 VMPharmaciaandUpjohn Scholarship 40856</t>
  </si>
  <si>
    <t>63872 Med Ped Hearst Foundation 40857</t>
  </si>
  <si>
    <t>63874 VM Piir ResearchandEdu Lam 40859</t>
  </si>
  <si>
    <t>63876 VM CCAH Renal Tech Cowgill 40861</t>
  </si>
  <si>
    <t>63877 Dbs Sherley Ashton Scholarship Fund 40862</t>
  </si>
  <si>
    <t>63878 VME Kirby Memorial Davidson 40863</t>
  </si>
  <si>
    <t>63879 GSM Business Plan Competition 40864</t>
  </si>
  <si>
    <t>63880 GSM Ca Wine Industry Management Ed Award 40865</t>
  </si>
  <si>
    <t>63881 SOM Med Neurology Research Mcguinness 40866</t>
  </si>
  <si>
    <t>63882 AES Sci Zeneca Miller 40867</t>
  </si>
  <si>
    <t>63885 AES Res Mosquito Vandergheynst 40870</t>
  </si>
  <si>
    <t>63886 Engr Deans Office Intel Foundation 40871</t>
  </si>
  <si>
    <t>63887 Ecsi Research Bruno 40872</t>
  </si>
  <si>
    <t>63891 Engr Mep Student Funds 40876</t>
  </si>
  <si>
    <t>63894 Ve American Vineyard Viticulture Schlsp 40879</t>
  </si>
  <si>
    <t>63896 An Sci Research Mench 40881</t>
  </si>
  <si>
    <t>63897 LandS Schwabe Musical Inst Display 40882</t>
  </si>
  <si>
    <t>63898 VMDO Frances Pillsbury Memorial Schsp 40883</t>
  </si>
  <si>
    <t>63899 California Grape Treefruit League 40884</t>
  </si>
  <si>
    <t>63900 DANR Cal Coop Extsn Proj Manton 40885</t>
  </si>
  <si>
    <t>63902 Eecs ResearchandEdu Shu Lin 40887</t>
  </si>
  <si>
    <t>63906 Ag Range Sci Research Tate 40891</t>
  </si>
  <si>
    <t>63909 ImhemVarious DonorsGumerlock 40894</t>
  </si>
  <si>
    <t>63912 David Kriegel Memorial Fund 40897</t>
  </si>
  <si>
    <t>63913 Counsel CntrDonnell Memorial Fund 40898</t>
  </si>
  <si>
    <t>63915 Bae Strawb Hrvst Prog Delwiche 40900</t>
  </si>
  <si>
    <t>63917 Med Im Research Chew 40902</t>
  </si>
  <si>
    <t>63918 Bio Sci Visiting Professorhsip 40903</t>
  </si>
  <si>
    <t>63919 An Sci Pork Research Lee 40904</t>
  </si>
  <si>
    <t>63925 DANR Kings Res Collar 40909</t>
  </si>
  <si>
    <t>63926 VMSandRsArques Charitable Ed Trust Flshp 40909</t>
  </si>
  <si>
    <t>63929 Med BiochemUniv Colorado FdnHagerman 40911</t>
  </si>
  <si>
    <t>63930 UCDFICAPaneno Scholarship Fund 40912</t>
  </si>
  <si>
    <t>63931 MaeHpv Student Project Research Gifts 40913</t>
  </si>
  <si>
    <t>63932 Engr Ejc Academic Support 40914</t>
  </si>
  <si>
    <t>63933 DANR Cvr Solano Mg Library Outreach 40915</t>
  </si>
  <si>
    <t>63935 CcahEquipment Fund 40917</t>
  </si>
  <si>
    <t>63936 VM Pmi Microsporidia Wasson 40918</t>
  </si>
  <si>
    <t>63937 Som Med Ped Research Butani 40919</t>
  </si>
  <si>
    <t>63938 Med Imer Research Weiss 40920</t>
  </si>
  <si>
    <t>63939 Raptor Center Brooks 40921</t>
  </si>
  <si>
    <t>63940 Dbs Larry Mitich Memorial 40922</t>
  </si>
  <si>
    <t>63941 Dbs BotanICAl Society 40923</t>
  </si>
  <si>
    <t>63942 Eecs Research Cmos Circuits Spencer 40924</t>
  </si>
  <si>
    <t>63944 UCDFWash CntrBring The Best To Dc 40926</t>
  </si>
  <si>
    <t>63945 LandSArtArtsbridge 40927</t>
  </si>
  <si>
    <t>63946 SomMed PsychAmaral 40928</t>
  </si>
  <si>
    <t>63947 DANRVrs DnrsMendocino Coast 4H Prgrm 40929</t>
  </si>
  <si>
    <t>63948 Pue GiftHdsa Nurse Salary Support 40929</t>
  </si>
  <si>
    <t>63949 SomImca Research Low 40930</t>
  </si>
  <si>
    <t>63950 SomNeurology Bowes 40931</t>
  </si>
  <si>
    <t>63951 DANR CcandSr Watershed Prog Larsen 40932</t>
  </si>
  <si>
    <t>63952 VMdo Ann T Bowling Scholarship 40933</t>
  </si>
  <si>
    <t>63953 DANR Monterey ResearchandSupport 40934</t>
  </si>
  <si>
    <t>63954 Eecs Research Knoesen 40934</t>
  </si>
  <si>
    <t>63955 VM Srs Research Jones 40935</t>
  </si>
  <si>
    <t>63956 As American PhysICAl Society 40936</t>
  </si>
  <si>
    <t>63957 Med Imgm Older Adult Educ Outreach 40937</t>
  </si>
  <si>
    <t>63958 VMsrs Equine Recovery PoolMacdonald 40938</t>
  </si>
  <si>
    <t>63960 DbsPlt Bi0 Lab Support Theg 40940</t>
  </si>
  <si>
    <t>63961 Som Im Research Cohen 40941</t>
  </si>
  <si>
    <t>63963 VMCehWhittier FoundationHassel 40943</t>
  </si>
  <si>
    <t>63964 VMdo Ralston PurinaMorris Scholarship 40944</t>
  </si>
  <si>
    <t>63966 VMcehGlide Foundation 40946</t>
  </si>
  <si>
    <t>63967 VMeahfsMerialKolliasBaker 40947</t>
  </si>
  <si>
    <t>63970 HdandFs Family House Gifts 40950</t>
  </si>
  <si>
    <t>63971 An Sci Equine Research 40951</t>
  </si>
  <si>
    <t>63972 Mae Gencorp Foundation 40952</t>
  </si>
  <si>
    <t>63973 GsmGrad Stdt Schlsp 40953</t>
  </si>
  <si>
    <t>63974 Gsm Research Odean 40954</t>
  </si>
  <si>
    <t>63975 BiolandAg EngBotrytis ResVandergheynst 40955</t>
  </si>
  <si>
    <t>63976 EceFitel TechYoo 40956</t>
  </si>
  <si>
    <t>63978 Chem Eng Research Navrotsky 40958</t>
  </si>
  <si>
    <t>63979 Plt BiologyTree ResNichol 40959</t>
  </si>
  <si>
    <t>63980 Cahfs Stanley 40960</t>
  </si>
  <si>
    <t>63981 AandRsResearch Laca 40961</t>
  </si>
  <si>
    <t>63982 VMcehEdwin Gregson Memorial Fellowship 40962</t>
  </si>
  <si>
    <t>63983 Med PmandR Dept Gift 40963</t>
  </si>
  <si>
    <t>63985 Mepm Research Lee 40965</t>
  </si>
  <si>
    <t>63988 VsrDr Philip Koblik Memorial Fd 40968</t>
  </si>
  <si>
    <t>63989 DANR Srec Shafter ResandExt Center 40969</t>
  </si>
  <si>
    <t>63991 SomMed OrthopaedicsChapmanin 40971</t>
  </si>
  <si>
    <t>63992 An Sci Goat FacilityGlide Fdtn Gift 40972</t>
  </si>
  <si>
    <t>63993 An Sci Research Conklin 40973</t>
  </si>
  <si>
    <t>63994 SomMed Glycobiology Research 40974</t>
  </si>
  <si>
    <t>63995 Vet MedCcahFt DodgeShelter Program 40975</t>
  </si>
  <si>
    <t>63996 Eecs Research Hurst 40976</t>
  </si>
  <si>
    <t>63998 Chem Scholarships 40978</t>
  </si>
  <si>
    <t>63999 LAWR Opportunity Fund Ug Schlp Current 40979</t>
  </si>
  <si>
    <t>64000 VMs Equine Trnsprt Stress Res Snyder 40980</t>
  </si>
  <si>
    <t>64002 Som InstandResearch Reiser 40982</t>
  </si>
  <si>
    <t>64003 Som Neurology Research Bowe 40983</t>
  </si>
  <si>
    <t>64005 Ccah3 Ft Dodge2001 Workshop MtngFoley 40985</t>
  </si>
  <si>
    <t>64006 Geology Award Fund Kellogg 40986</t>
  </si>
  <si>
    <t>64007 Mind Fragile X Research 40987</t>
  </si>
  <si>
    <t>64008 Med Neuro Cerebral Res 40988</t>
  </si>
  <si>
    <t>64009 VMDO Novartis Scholarship Award 40989</t>
  </si>
  <si>
    <t>64010 Eng Comp Sci Research Bishop 40990</t>
  </si>
  <si>
    <t>64011 Dbs Plant Pathology Jack Major Memorial 40991</t>
  </si>
  <si>
    <t>64012 CAES Deans Off Pd Conference 40992</t>
  </si>
  <si>
    <t>64013 MedImho Hematology Lam 40993</t>
  </si>
  <si>
    <t>64014 VMthEquine Surgery ResidentYang 40994</t>
  </si>
  <si>
    <t>64015 Engr Computer SciCiscoRogaway 40995</t>
  </si>
  <si>
    <t>64017 Vet MedCahfs ArdansInfect Bronchitis 40997</t>
  </si>
  <si>
    <t>64019 GiftsUnallocated Income 40999</t>
  </si>
  <si>
    <t>64020 SOM Mind Institute Fragile X Hagerman 41000</t>
  </si>
  <si>
    <t>64022 SVM Durbin Family Trust 41002</t>
  </si>
  <si>
    <t>64023 Student AffReentry Scholarship Fund 41003</t>
  </si>
  <si>
    <t>64025 Law SchoolStudents First Campaign 41005</t>
  </si>
  <si>
    <t>64026 UCDFEnglezos Funds From UCD Foundation 41006</t>
  </si>
  <si>
    <t>64027 VMapc Fish Research Marty 41007</t>
  </si>
  <si>
    <t>64029 DANR4H Student Internship 41009</t>
  </si>
  <si>
    <t>64030 VMdo ErinandJacob Fink Memorial Schsp 41010</t>
  </si>
  <si>
    <t>64032 MedRadPriv ContractAaraAbe 41012</t>
  </si>
  <si>
    <t>64033 Med Imid Research Solnick 41013</t>
  </si>
  <si>
    <t>64034 Med Surg Research McvICAr 41014</t>
  </si>
  <si>
    <t>64035 DANR Tulare Lamp 41015</t>
  </si>
  <si>
    <t>64036 DANR Ucce Res Fresno Hembree 41016</t>
  </si>
  <si>
    <t>64037 DANR Master Food Preservers Nicholson 41017</t>
  </si>
  <si>
    <t>64038 Plt PathGeorg Nyland Memorial Fd 41018</t>
  </si>
  <si>
    <t>64042 An SciLivestock Management Program 41023</t>
  </si>
  <si>
    <t>64045 An Sci Scholarship 41025</t>
  </si>
  <si>
    <t>64046 An Sci Horse Facility 41026</t>
  </si>
  <si>
    <t>64047 Avian SciBurrowing Owls Research 41027</t>
  </si>
  <si>
    <t>64048 Animal Sci Research Hung 41028</t>
  </si>
  <si>
    <t>64049 Avian Sci Research Ogasawara 41029</t>
  </si>
  <si>
    <t>64050 American Society Of Enologists 41030</t>
  </si>
  <si>
    <t>64051 Anthropology Graduate Student Travel 41031</t>
  </si>
  <si>
    <t>64052 An Sci Research Medrano 41032</t>
  </si>
  <si>
    <t>64053 AvianExotic Awards 41033</t>
  </si>
  <si>
    <t>64054 An Sci Org Reas Adams 41034</t>
  </si>
  <si>
    <t>64055 An Sci Research CoombsHahn 41035</t>
  </si>
  <si>
    <t>64056 Anthro Inst RuctionandRes Gift Fund 41036</t>
  </si>
  <si>
    <t>64057 Pediatric CancerandBlood Disorder Rsch 41037</t>
  </si>
  <si>
    <t>64058 Avian An Sci Psittacine Res 41038</t>
  </si>
  <si>
    <t>64059 AnthropologyVarious Donors 41039</t>
  </si>
  <si>
    <t>64060 Antelope Valley Kennel Club Schlsp 41040</t>
  </si>
  <si>
    <t>64062 NpandBRegulatory Peptides Res 41042</t>
  </si>
  <si>
    <t>64064 Anthro Dept Support 41044</t>
  </si>
  <si>
    <t>64065 Anthropology Dept Support 41045</t>
  </si>
  <si>
    <t>64066 An Sci Org Reas Depeters 41046</t>
  </si>
  <si>
    <t>64067 NpandB Bio ChemandMol Bio Grad Group 41047</t>
  </si>
  <si>
    <t>64068 An Phys Lyme Research Barkley 41048</t>
  </si>
  <si>
    <t>64069 An PhysioNeurotoxicology 41049</t>
  </si>
  <si>
    <t>64070 Anheuser BuschPhaff 41050</t>
  </si>
  <si>
    <t>64071 An Sci Organized Research Roser 41051</t>
  </si>
  <si>
    <t>64072 Avian Sci Organized Research Kratzer 41052</t>
  </si>
  <si>
    <t>64073 Anthro InstructionandDept Research 41053</t>
  </si>
  <si>
    <t>64074 An Sci Org Res Berger 41054</t>
  </si>
  <si>
    <t>64075 Aquaculture Dept Support 41055</t>
  </si>
  <si>
    <t>64076 An Sci Carnation Genetics 41056</t>
  </si>
  <si>
    <t>64077 An SciFacultyStudent Res 41057</t>
  </si>
  <si>
    <t>64078 Aquaculture Org Research 41058</t>
  </si>
  <si>
    <t>64079 AquacultureShellfish 41059</t>
  </si>
  <si>
    <t>64080 Anthrop Department Support 41060</t>
  </si>
  <si>
    <t>64081 Aquaculture Sturgeon Res 41061</t>
  </si>
  <si>
    <t>64082 An Sci Livestock Judging 41062</t>
  </si>
  <si>
    <t>64083 Animal Res ArdsUCDMC 41063</t>
  </si>
  <si>
    <t>64084 An Sci Research Fadel 41064</t>
  </si>
  <si>
    <t>64085 An PhysPhysiology Grad Program 41065</t>
  </si>
  <si>
    <t>64087 An Sci Feedlot Cattle Rsrch 41067</t>
  </si>
  <si>
    <t>64090 Agric Engr Elect Spraying 41069</t>
  </si>
  <si>
    <t>64091 MCB Cheng Research 41070</t>
  </si>
  <si>
    <t>64093 Applied SciStdtFaculty Relations 41072</t>
  </si>
  <si>
    <t>64094 Applied Sci Organized Research 41073</t>
  </si>
  <si>
    <t>64095 Abs Human Development 41074</t>
  </si>
  <si>
    <t>64096 Hammarskjold House 41075</t>
  </si>
  <si>
    <t>64097 Applied Sci Research Support 41076</t>
  </si>
  <si>
    <t>64098 An Sci Organized Research 41077</t>
  </si>
  <si>
    <t>64100 Applied SciGrad Student Support 41079</t>
  </si>
  <si>
    <t>64101 An Sci Organized Research Bath 41080</t>
  </si>
  <si>
    <t>64103 Vit and Enol Board Of Visitors and Fellows 41082</t>
  </si>
  <si>
    <t>64104 Abs Org Research Grieshop 41083</t>
  </si>
  <si>
    <t>64105 Integrated Std Dept Support 41084</t>
  </si>
  <si>
    <t>64107 An Sci Jersey Sires Typing 41086</t>
  </si>
  <si>
    <t>64108 Aas Department Support 41087</t>
  </si>
  <si>
    <t>64110 An Sci Lipid Metabolism Peters 41089</t>
  </si>
  <si>
    <t>64111 AasLunar Celebration 41090</t>
  </si>
  <si>
    <t>64112 AquacultureCatfish 41091</t>
  </si>
  <si>
    <t>64113 Abs Dept Support 41092</t>
  </si>
  <si>
    <t>64114 AquacultureTrout Res 41093</t>
  </si>
  <si>
    <t>64115 Early Childhood Lab 41094</t>
  </si>
  <si>
    <t>64117 An Sci Student Support 41096</t>
  </si>
  <si>
    <t>64118 An Sci Teaching Program 41097</t>
  </si>
  <si>
    <t>64119 Avian Sci Organized Research 41098</t>
  </si>
  <si>
    <t>64120 An Sci Outreach 41099</t>
  </si>
  <si>
    <t>64121 An Sci Alumni and Friends 41100</t>
  </si>
  <si>
    <t>64122 An Sci Research Murray 41101</t>
  </si>
  <si>
    <t>64123 An SciRicoh Kyosan 41102</t>
  </si>
  <si>
    <t>64125 AbsIntL Agr Development Prog 41104</t>
  </si>
  <si>
    <t>64126 An SciSturgeon Research 41105</t>
  </si>
  <si>
    <t>64127 Agr EngrFood Engr 41106</t>
  </si>
  <si>
    <t>64128 Abs Org Research Werner 41107</t>
  </si>
  <si>
    <t>64129 DANR Tehama Fulton 41108</t>
  </si>
  <si>
    <t>64132 Iteh Research Lasley 41110</t>
  </si>
  <si>
    <t>64133 Chem R Bryan Miller Memorial Symposium 41111</t>
  </si>
  <si>
    <t>64134 Veg Crops Salinas Field Station 41112</t>
  </si>
  <si>
    <t>64137 HumanandComm Develop Research Sokolow 41115</t>
  </si>
  <si>
    <t>64138 VMbCapecchio FdntAlzheimerS DisGac 41116</t>
  </si>
  <si>
    <t>64140 AandRs Research Gallagher 41118</t>
  </si>
  <si>
    <t>64141 AandRsSmall Grain ResearchDubcovsky 41119</t>
  </si>
  <si>
    <t>64142 Env ToxRohmandHaas CoShibamoto 41120</t>
  </si>
  <si>
    <t>64144 Inst Gov Affairs Research Branstetter 41122</t>
  </si>
  <si>
    <t>64145 ItesDrive To TravelMokhtarian 41123</t>
  </si>
  <si>
    <t>64146 ItesMobility ModelingMokgtarian 41124</t>
  </si>
  <si>
    <t>64147 Grad Studies Elaine Russell Memorial Fd 41125</t>
  </si>
  <si>
    <t>64148 McbSpri PostDoctoral FellowRose 41126</t>
  </si>
  <si>
    <t>64149 Mcb Research Shen 41127</t>
  </si>
  <si>
    <t>64150 Med OrthopaedicsStrykerOthopaedic Lab 41128</t>
  </si>
  <si>
    <t>64154 VMcasAnimal Behavior 41132</t>
  </si>
  <si>
    <t>64157 DANR El Dorado 41134</t>
  </si>
  <si>
    <t>64159 Im Research Mcmahon 41136</t>
  </si>
  <si>
    <t>64162 CheMsAgilent Technologies Gift 41139</t>
  </si>
  <si>
    <t>64165 VsrKicking Injuries Horse ResSnyder 41142</t>
  </si>
  <si>
    <t>64166 VMdoTalbot Research Fd 41143</t>
  </si>
  <si>
    <t>64167 Food SciResearch Dungan 41144</t>
  </si>
  <si>
    <t>64169 McbAqhaRodriquez 41146</t>
  </si>
  <si>
    <t>64171 Dnar NevadaMaster Gardener Program 41148</t>
  </si>
  <si>
    <t>64173 Nutri Research Clifford 41151</t>
  </si>
  <si>
    <t>64175 EngComp Sci ResearchFarrens 41153</t>
  </si>
  <si>
    <t>64176 LandSMusicGospel Choir 41154</t>
  </si>
  <si>
    <t>64177 MedAdmOmeJames Foundation Scholarship 41155</t>
  </si>
  <si>
    <t>64178 Fst Pilot Brewery Lab Rebuild 41156</t>
  </si>
  <si>
    <t>64179 EngAs Spie E Teller Symp Support 41157</t>
  </si>
  <si>
    <t>64180 An Sci Swine Facility Heitman 41158</t>
  </si>
  <si>
    <t>64181 Ceh Louis R Rowan Fellowship 41159</t>
  </si>
  <si>
    <t>64182 MedPmrSpasticity FundL Paulson 41160</t>
  </si>
  <si>
    <t>64183 Med Anesth Pain Div Run Against Pain 41161</t>
  </si>
  <si>
    <t>64184 VMDO Harold Hirsch Scholarship 41162</t>
  </si>
  <si>
    <t>64187 DANRRec Hansen Ag Center 41165</t>
  </si>
  <si>
    <t>64188 AAES WFCB ElliottFisk 41166</t>
  </si>
  <si>
    <t>64189 ECE Intel CorporationDing 41167</t>
  </si>
  <si>
    <t>64193 Pom Research Walnut Tulare 41170</t>
  </si>
  <si>
    <t>64194 DANRCfc Cobank Scholarship Fund 41171</t>
  </si>
  <si>
    <t>64195 Dbs June Mc Caskill Mem 41172</t>
  </si>
  <si>
    <t>64196 MCB KaplanW M Keck Foundation 41173</t>
  </si>
  <si>
    <t>64197 Mind Phenotyping Research 41174</t>
  </si>
  <si>
    <t>64198 AandRs Research Mutters 41175</t>
  </si>
  <si>
    <t>64199 VM SRS ILKIW Canine Intubation Model 41176</t>
  </si>
  <si>
    <t>64200 Ve Iwfs Global Internship Award 41177</t>
  </si>
  <si>
    <t>64202 Envir Design Scholarships 41179</t>
  </si>
  <si>
    <t>64203 DANR Master GardenersPlacer CoJunge 41180</t>
  </si>
  <si>
    <t>64204 DANR NcandMr Wunderlich 41181</t>
  </si>
  <si>
    <t>64205 DANRNcandMt Reg Frost 41182</t>
  </si>
  <si>
    <t>64206 EngEceAccel Partners 41182</t>
  </si>
  <si>
    <t>64207 Vet MedPmiIntervetNeosporosisConrad 41183</t>
  </si>
  <si>
    <t>64209 OvcrItsCev Hypermini ProjectVrs Dnrs 41185</t>
  </si>
  <si>
    <t>64210 VMSrsCanine Intubation ModelBalaban 41186</t>
  </si>
  <si>
    <t>64212 Med PmandR Teaching Hospitals Laver 41188</t>
  </si>
  <si>
    <t>64213 Engr Applied Sci Research Yeh 41190</t>
  </si>
  <si>
    <t>64217 Fst Research Ogrydziak 41194</t>
  </si>
  <si>
    <t>64218 Fst Research Krochta 41195</t>
  </si>
  <si>
    <t>64219 FsandT Research Whitaker 41196</t>
  </si>
  <si>
    <t>64220 FsandT Research Feeney 41197</t>
  </si>
  <si>
    <t>64221 FsandT Research Merson 41198</t>
  </si>
  <si>
    <t>64222 EceMicroYoo 41199</t>
  </si>
  <si>
    <t>64224 ANR Kings Viticulture Research Roberts 41200</t>
  </si>
  <si>
    <t>64229 AES Pomology Res Lampinen 41203</t>
  </si>
  <si>
    <t>64230 DANR Mercer 4H Support 41203</t>
  </si>
  <si>
    <t>64231 BAE CA GrapeandTree Fruit League JFT 41204</t>
  </si>
  <si>
    <t>64233 DANR Cal Pistachio CommKings 41205</t>
  </si>
  <si>
    <t>64234 EceEngMicro AwardBen Yoo 41205</t>
  </si>
  <si>
    <t>64235 DANR Ipm Pest ManagementGoodell 41206</t>
  </si>
  <si>
    <t>64236 Vet MedCahfs EaclKolliasBaker 41206</t>
  </si>
  <si>
    <t>64237 DANR Merced Fruit Crops ResNorton 41207</t>
  </si>
  <si>
    <t>64238 Vet MedMedandEpd Research Hird 41207</t>
  </si>
  <si>
    <t>64239 DANR Merced Tree Nut ResHendricks 41208</t>
  </si>
  <si>
    <t>64240 UCDFEast Asian Studies 41208</t>
  </si>
  <si>
    <t>64241 DANR Riverside Kallenbach 41209</t>
  </si>
  <si>
    <t>64242 Thiebaud Family Scholarship 41209</t>
  </si>
  <si>
    <t>64245 DANR Ventura ResearchandSupport 41211</t>
  </si>
  <si>
    <t>64246 MandAe Research Margolis 41211</t>
  </si>
  <si>
    <t>64247 DANR Kern Vegetable Crop Res 41212</t>
  </si>
  <si>
    <t>64248 MaeDiscretionary Funding 41212</t>
  </si>
  <si>
    <t>64249 DANR Ipm Bentley Vrs DonorsBarnett 41213</t>
  </si>
  <si>
    <t>64250 MandAe Smartlab Team Research Klijn 41213</t>
  </si>
  <si>
    <t>64257 DANR Monterey Plant Pathology 41217</t>
  </si>
  <si>
    <t>64258 LandSHistory For GradsMann 41217</t>
  </si>
  <si>
    <t>64259 VMth Pilot Fund 41218</t>
  </si>
  <si>
    <t>64260 DANR Madera Mcdougald 41219</t>
  </si>
  <si>
    <t>64261 LandS Library Donations 41219</t>
  </si>
  <si>
    <t>64265 DANR Fresno 4H Camp Fund 41222</t>
  </si>
  <si>
    <t>64266 DANR Kern County Support 41223</t>
  </si>
  <si>
    <t>64267 DANR Central Valley Research Support 41224</t>
  </si>
  <si>
    <t>64268 VMe LivestockPoultry Res Hird 41225</t>
  </si>
  <si>
    <t>64271 DANR Merced Cotton ResWeir 41227</t>
  </si>
  <si>
    <t>64275 DANR Kings County Support 41231</t>
  </si>
  <si>
    <t>64276 DANR Madera 4H Camarillo 41232</t>
  </si>
  <si>
    <t>64279 DANR Stanislaus Ucce Support Kelly 41235</t>
  </si>
  <si>
    <t>64280 DANR Tulare Ucce Support Kevin Day 41236</t>
  </si>
  <si>
    <t>64281 DANR Tulare Ccia Pima CottonVargas 41237</t>
  </si>
  <si>
    <t>64282 DANR South Coast Rsrch Cntr Gift Fund 41238</t>
  </si>
  <si>
    <t>64283 DANR Cen Coast Diamond Star 41239</t>
  </si>
  <si>
    <t>64284 DANR San Benito Ucce Support Coats 41240</t>
  </si>
  <si>
    <t>64285 DANR San Benito 4H Activiites 41241</t>
  </si>
  <si>
    <t>64286 DANR Imperial Support Mayberry 41242</t>
  </si>
  <si>
    <t>64287 DANR Imperial 4H Support 41243</t>
  </si>
  <si>
    <t>64288 DANR Los Angeles Home Ec Support Natha 41244</t>
  </si>
  <si>
    <t>64289 DANR Orange Ucce Support 41245</t>
  </si>
  <si>
    <t>64290 DANR Riverside Ucce Support Mauk 41246</t>
  </si>
  <si>
    <t>64291 DANR San Bernardino Support Garrett 41247</t>
  </si>
  <si>
    <t>64292 DANR San Diego 41248</t>
  </si>
  <si>
    <t>64293 DANR San Diego Pest Mngmt 41248</t>
  </si>
  <si>
    <t>64294 DANR San Luis Obispo Enfield 41249</t>
  </si>
  <si>
    <t>64295 DANR Santa Barbara Gaskell 41250</t>
  </si>
  <si>
    <t>64296 DANR Ipm 41251</t>
  </si>
  <si>
    <t>64297 DANR Ipm Bentley 41251</t>
  </si>
  <si>
    <t>64299 DANR Merced Lopez 41253</t>
  </si>
  <si>
    <t>64300 DANR Merced Veg Crops 41254</t>
  </si>
  <si>
    <t>64301 DANR Kings Ucr Water Res Prosser Fund 41255</t>
  </si>
  <si>
    <t>64302 DANR 4H Snell 41255</t>
  </si>
  <si>
    <t>64304 DANR Riverside Veg Research Aguiar 41257</t>
  </si>
  <si>
    <t>64305 Law SchoolBren Fellow Funds 41258</t>
  </si>
  <si>
    <t>64307 UCDFUc Davis Connect Program 41260</t>
  </si>
  <si>
    <t>64318 Eng CeandM Research Kreamer 41271</t>
  </si>
  <si>
    <t>64319 EcsSchlumberger FndtnWu 41272</t>
  </si>
  <si>
    <t>64320 AandEsVitandEnologyChaine Scholarship Fund 41273</t>
  </si>
  <si>
    <t>64321 DANR Fresno Veg Crops Turini 41274</t>
  </si>
  <si>
    <t>64323 Som Med Neuro Research Alsaadi 41276</t>
  </si>
  <si>
    <t>64325 Vet MedDeans Off James G Morris 41278</t>
  </si>
  <si>
    <t>64327 CcahSarnoffShelterInfectious Diseases 41280</t>
  </si>
  <si>
    <t>64328 DANRCentral Valley4H Support Snell 41281</t>
  </si>
  <si>
    <t>64329 AgandEnvSciVe The Rhone Rangers Scholar 41282</t>
  </si>
  <si>
    <t>64330 Vet Med Pmi Research Verneau 41283</t>
  </si>
  <si>
    <t>64332 SomMed School WineandArt Auction Gift 41285</t>
  </si>
  <si>
    <t>64335 All Uc Group In Econ History Conference 41288</t>
  </si>
  <si>
    <t>64338 AeandSPomology Research Holtz 41291</t>
  </si>
  <si>
    <t>64339 AandEsBaeMcdonaldS CorporationSingh 41292</t>
  </si>
  <si>
    <t>64341 Plant Science Veg Crops Research AJWA 41293</t>
  </si>
  <si>
    <t>64343 SomNeurology Support Alsaadi 41295</t>
  </si>
  <si>
    <t>64344 SomMedRadiologyRsdaCarpenter 41296</t>
  </si>
  <si>
    <t>64348 ICA MultiUse Athletic Stadium Campaign 41300</t>
  </si>
  <si>
    <t>64349 Im Valente Foundation 41301</t>
  </si>
  <si>
    <t>64350 Env HortVarious DonorsBarbour 41302</t>
  </si>
  <si>
    <t>64351 FsandTYeast Culture Collection End 41303</t>
  </si>
  <si>
    <t>64352 VMth CornellandMax Lewis Memorial Fd 41304</t>
  </si>
  <si>
    <t>64353 VitandEnology Le Reve Scholarship 41305</t>
  </si>
  <si>
    <t>64355 DANR Cvr Viticulture 41307</t>
  </si>
  <si>
    <t>64356 VitandEnol Res Wolpert 41308</t>
  </si>
  <si>
    <t>64357 Med PsychiatryHilty Scmhtc Educ Fund 41309</t>
  </si>
  <si>
    <t>64358 VitandEnol Res ODonnell 41310</t>
  </si>
  <si>
    <t>64359 Genome Ctr DiversaBenham 41311</t>
  </si>
  <si>
    <t>64360 VM SurgandRad Res Maggs 41312</t>
  </si>
  <si>
    <t>64361 Exercise Biology Res Hawkins 41313</t>
  </si>
  <si>
    <t>64362 Pom Research Lampinen 41314</t>
  </si>
  <si>
    <t>64363 EntomArt Sci World Of Insects 41315</t>
  </si>
  <si>
    <t>64365 NematologyDr Hart Memorial Fd 41317</t>
  </si>
  <si>
    <t>64366 ChemTaigenLinKurth 41318</t>
  </si>
  <si>
    <t>64367 VMthCello Ophthalology Suite Renovation 41319</t>
  </si>
  <si>
    <t>64368 DANR Ventura Ucce Support Daugovish 41320</t>
  </si>
  <si>
    <t>64370 Thiebaud Family Scholarship 41322</t>
  </si>
  <si>
    <t>64382 OtolaryngologyVol Services Gift 41334</t>
  </si>
  <si>
    <t>64383 Med Surg Vascular Lab 41335</t>
  </si>
  <si>
    <t>64384 WildlifeandFish Research Klimley 41336</t>
  </si>
  <si>
    <t>64387 Gs Falke MathewPlant ProtandPest 41339</t>
  </si>
  <si>
    <t>64388 ANR4H YouthAdult Partnership 41340</t>
  </si>
  <si>
    <t>64389 Bae Rp Singh Research 41341</t>
  </si>
  <si>
    <t>64390 Med Imen Diabetes ResRutledge 41342</t>
  </si>
  <si>
    <t>64391 Hedgecock Gift Account 41343</t>
  </si>
  <si>
    <t>64392 Ece HeritageUltraFast Optics 41344</t>
  </si>
  <si>
    <t>64393 MaeSpace Ed Research Seminar 41345</t>
  </si>
  <si>
    <t>64394 EngComp SciMTA GiftWalters 41346</t>
  </si>
  <si>
    <t>64395 CahfsEacl Stanley Magna International 41347</t>
  </si>
  <si>
    <t>64396 VMWhc So Ca Ecosystem Health Program 41348</t>
  </si>
  <si>
    <t>64397 DANR Cvr Tomato Trials Murray 41349</t>
  </si>
  <si>
    <t>64398 UCDMC AmbulatoryPhys Continuing Ed 41350</t>
  </si>
  <si>
    <t>64399 Mae Design Clinic Project 41351</t>
  </si>
  <si>
    <t>64400 AES Env Tox Ag Chem 41352</t>
  </si>
  <si>
    <t>64401 Samuel C Allen Scholarship Foundation 41353</t>
  </si>
  <si>
    <t>64402 VMSrs Dept Radiologists 41354</t>
  </si>
  <si>
    <t>64404 VM Golden Boy Memorial Scholarship 41356</t>
  </si>
  <si>
    <t>64406 Ecs Michigan UnivMohapatra 41358</t>
  </si>
  <si>
    <t>64407 CCAHAn Hlth Trust Genetics 41359</t>
  </si>
  <si>
    <t>64408 Med Oto Residents Kossner 41360</t>
  </si>
  <si>
    <t>64409 Plant Path Sunny Lowe Memorial Fund 41361</t>
  </si>
  <si>
    <t>64410 UCDFD bs Cost Recovery Opp For Dist Cam 41362</t>
  </si>
  <si>
    <t>64415 VMPMI Peter C Kennedy Fellowship 41367</t>
  </si>
  <si>
    <t>64416 AAES Env Tox IR4 Regional Program Donors 41368</t>
  </si>
  <si>
    <t>64418 DANR San Joaquin Canevari 41370</t>
  </si>
  <si>
    <t>64419 DANR Cvr Fresno Wather Station Vasque 41371</t>
  </si>
  <si>
    <t>64420 DANR CcandSo RegViticulture 41372</t>
  </si>
  <si>
    <t>64423 ANR4H National Conversation 41375</t>
  </si>
  <si>
    <t>64425 Eng Comp Sci Sprint United Mgm Mukherjee 41376</t>
  </si>
  <si>
    <t>64426 Med Imgm Vte Rsch White 41377</t>
  </si>
  <si>
    <t>64427 Med Impm Hospitalist Education Fund Gill 41378</t>
  </si>
  <si>
    <t>64429 Som Med Ophth Research Werner 41380</t>
  </si>
  <si>
    <t>64430 AES Nutrition Zinc Nutrition and Hlth 41381</t>
  </si>
  <si>
    <t>64431 ANR4H Equipment 41382</t>
  </si>
  <si>
    <t>64435 CAES Entom Urban Entomology 41386</t>
  </si>
  <si>
    <t>64436 VMSrs Chasehawk International Snyder 41387</t>
  </si>
  <si>
    <t>64437 CAES Entom Urban Entomology Flint 41388</t>
  </si>
  <si>
    <t>64439 EngCivilandEnv Eng Condolence Fund 41390</t>
  </si>
  <si>
    <t>64440 Phys SciandEngr Library Support 41391</t>
  </si>
  <si>
    <t>64441 CAES EntomOrchard Park Greenhouse 41392</t>
  </si>
  <si>
    <t>64444 VMSrs Sterling Hutto Memorial Fund 41395</t>
  </si>
  <si>
    <t>64446 VM Whc Seadoc Society 41397</t>
  </si>
  <si>
    <t>64447 Vet Med Mb General Research 41398</t>
  </si>
  <si>
    <t>64448 AgEsandPResearchOrlove 41399</t>
  </si>
  <si>
    <t>64449 LandSArtArts Bridge Braitmayer 41400</t>
  </si>
  <si>
    <t>64451 UCDF Astronaut Alumni Schp 41402</t>
  </si>
  <si>
    <t>64452 LandS Music University Chours 41403</t>
  </si>
  <si>
    <t>64455 Vet MedVM ExtVet Leadership Edu Proj 41406</t>
  </si>
  <si>
    <t>64456 Hcd Iad 195A Support 41407</t>
  </si>
  <si>
    <t>64457 VMCehNutritional Research 41408</t>
  </si>
  <si>
    <t>64458 SOM Med NeurologyEpilepsy Alsaadi 41409</t>
  </si>
  <si>
    <t>64459 AandEsWfandCResearch Suchanek 41410</t>
  </si>
  <si>
    <t>64461 Med Neurology Neurobehavioral SysWoods 41412</t>
  </si>
  <si>
    <t>64463 UCD Connect 41414</t>
  </si>
  <si>
    <t>64464 Food Sci Research Price 41415</t>
  </si>
  <si>
    <t>64465 Vet MedViral Hemorrhagic Septicemia Vir 41416</t>
  </si>
  <si>
    <t>64466 VMtrc Atwill Hetch Hetchy 41417</t>
  </si>
  <si>
    <t>64467 Med Sur Research Young 41418</t>
  </si>
  <si>
    <t>64468 DANR San Luis Obispo CoMaster Grdn 41419</t>
  </si>
  <si>
    <t>64469 Med RadiologyBoston Scientific 41420</t>
  </si>
  <si>
    <t>64470 Bml Eva Mulder Student Asst Fund 41421</t>
  </si>
  <si>
    <t>64471 Food Sci General FoodPrice 41422</t>
  </si>
  <si>
    <t>64472 Ag Econ Research Alston 41423</t>
  </si>
  <si>
    <t>64473 AES Nutrition Research Hwang 41424</t>
  </si>
  <si>
    <t>64474 Pulmonary MedLouie 41425</t>
  </si>
  <si>
    <t>64476 Vet MedWildlife Health Foundation 41427</t>
  </si>
  <si>
    <t>64477 DANR Ucce 4Hh Leaders Confrence 41428</t>
  </si>
  <si>
    <t>64478 OvcrMclaughlin Gift Fund 41429</t>
  </si>
  <si>
    <t>64479 Crsp Conference Gift Acct 41430</t>
  </si>
  <si>
    <t>64480 Bae Conagra FoodsZhongli 41431</t>
  </si>
  <si>
    <t>64484 Ve Research Howe 41435</t>
  </si>
  <si>
    <t>64486 LandS Chem Pfizer Undergrad Research 41437</t>
  </si>
  <si>
    <t>64487 Engineering 41438</t>
  </si>
  <si>
    <t>64488 DANR Ucce San Joaquin County Martin 41439</t>
  </si>
  <si>
    <t>64489 DANR Ucce Yolo Doran 41440</t>
  </si>
  <si>
    <t>64490 VMdoVet Med Instructional Facility 41441</t>
  </si>
  <si>
    <t>64491 Nutr Research Rucker 41442</t>
  </si>
  <si>
    <t>64493 Ccah DowCowgill 41444</t>
  </si>
  <si>
    <t>64494 Npb ResandEdu Wise 41445</t>
  </si>
  <si>
    <t>64499 LandS Language Learning Ctr 41450</t>
  </si>
  <si>
    <t>64500 ItsDaimlerchrysler 41451</t>
  </si>
  <si>
    <t>64501 EngCeandMsResearch Stroeve 41452</t>
  </si>
  <si>
    <t>64502 AgandEnv SciVitand Enology Res Smart 41453</t>
  </si>
  <si>
    <t>64504 EceEngAgilent Technologies 41455</t>
  </si>
  <si>
    <t>64505 SomMed OthopaedicsWolinsky 41456</t>
  </si>
  <si>
    <t>64506 DANR Master Food Preservers Nicholson 41457</t>
  </si>
  <si>
    <t>64507 DANRNcandMrMaster GardnerLake County 41458</t>
  </si>
  <si>
    <t>64510 Ece VojinFujitsu Micro Match 41461</t>
  </si>
  <si>
    <t>64515 Med PedsUCDF Thomas J Long Foundation 41466</t>
  </si>
  <si>
    <t>64517 ItsPersonal MobilityPeters 41468</t>
  </si>
  <si>
    <t>64518 DANR Ucce Santa Clara Baameur 41469</t>
  </si>
  <si>
    <t>64519 DANR Ucce Riverside Ganthavorn 41470</t>
  </si>
  <si>
    <t>64522 NpbBird CommumcationCoombsHahn 41472</t>
  </si>
  <si>
    <t>64523 AandRs Pioneer HibredCelorioTeuber 41473</t>
  </si>
  <si>
    <t>64524 Ece HurstMicro MatchTdk Semiconductor 41474</t>
  </si>
  <si>
    <t>64526 SomNeuro SurgeryResearch Kim 41476</t>
  </si>
  <si>
    <t>64528 Vet MedPmiPath ClubMaclachlan 41478</t>
  </si>
  <si>
    <t>64529 Arts Education Student Ticket Program 41479</t>
  </si>
  <si>
    <t>64530 Vet MedMbPurina MillsFascetti 41480</t>
  </si>
  <si>
    <t>64531 Ece SchlumbergerPham 41481</t>
  </si>
  <si>
    <t>64532 Ra Block Cancer Park 41482</t>
  </si>
  <si>
    <t>64534 DANR CcandSo Reg WootenSwanson 41484</t>
  </si>
  <si>
    <t>64535 IandCcJ Stasulat Memorial Fund 41485</t>
  </si>
  <si>
    <t>64536 DANRMonterey Pine Forest Ecology Coop 41486</t>
  </si>
  <si>
    <t>64537 DANR CcandSo Reg Research Chargles Go 41487</t>
  </si>
  <si>
    <t>64538 Native Am Studies Language Ctr 41488</t>
  </si>
  <si>
    <t>64540 EngBmeIcosSimon 41490</t>
  </si>
  <si>
    <t>64549 EngComp SciMohapatra Hp 41499</t>
  </si>
  <si>
    <t>64550 AAES FST Pilot Plant 41500</t>
  </si>
  <si>
    <t>64551 SOM Deans Off Physiological Training 41501</t>
  </si>
  <si>
    <t>64553 DANRCcandSrKoikeandGliesman 41503</t>
  </si>
  <si>
    <t>64554 FST Sensory Lab Gift 41504</t>
  </si>
  <si>
    <t>64555 Eng Applied Science Optics Lab 41505</t>
  </si>
  <si>
    <t>64557 AES Nutr Research A Clifford 41507</t>
  </si>
  <si>
    <t>64558 LandS Aas Steffi San Buenaventura Archive 41508</t>
  </si>
  <si>
    <t>64559 OvcrIga Congress Proj Highton B 41509</t>
  </si>
  <si>
    <t>64560 UgaEaop Family Programs 41510</t>
  </si>
  <si>
    <t>64561 VMPMI Genentech Couto Maclachlan 41511</t>
  </si>
  <si>
    <t>64563 Cbs College Medal Award 41513</t>
  </si>
  <si>
    <t>64565 Som Neurology Sgi Kwee 41515</t>
  </si>
  <si>
    <t>64566 Som Med Ophth Fdt2 Werner 41516</t>
  </si>
  <si>
    <t>64567 Som Med Ophth Fdt2 Keltner 41517</t>
  </si>
  <si>
    <t>64568 Eng Ch2M Hill 41518</t>
  </si>
  <si>
    <t>64569 Eng Ch2M Hill 41519</t>
  </si>
  <si>
    <t>64570 Eng Ch2M Hill 41520</t>
  </si>
  <si>
    <t>64571 VMSrs Small Animal 41521</t>
  </si>
  <si>
    <t>64572 VMceh Glide Fdtn Madigan La Extractor 41522</t>
  </si>
  <si>
    <t>64573 ChandE Research Pinkerton 41523</t>
  </si>
  <si>
    <t>64574 Vit and Enol Sensory Science Research 41524</t>
  </si>
  <si>
    <t>64575 AES Bio and Ag Eng Fathallah 41525</t>
  </si>
  <si>
    <t>64576 VMCvec Research Foley 41526</t>
  </si>
  <si>
    <t>64577 DANR NcandMr Mendocino 4H Youth 41527</t>
  </si>
  <si>
    <t>64579 Som Med Surgery Hundahl Resident Researc 41529</t>
  </si>
  <si>
    <t>64581 UCDMC Childrens Hosp Bed and Wagon Fund 41531</t>
  </si>
  <si>
    <t>64582 Ecs SprintMukherjee 41532</t>
  </si>
  <si>
    <t>64583 MisIicak Payroll Support 41533</t>
  </si>
  <si>
    <t>64584 Som Radiation Oncology Chen 41534</t>
  </si>
  <si>
    <t>64586 SomBotulinum Toxin Zhang 41536</t>
  </si>
  <si>
    <t>64587 UCDMC Peds Patient Care Improvement Proj 41537</t>
  </si>
  <si>
    <t>64589 Sbc Donation Cress Parkway Collaboration 41539</t>
  </si>
  <si>
    <t>64590 DbsPlant Biology General Support 41540</t>
  </si>
  <si>
    <t>64593 Med PedsUCDhsVolunteer Srvs Gift 41543</t>
  </si>
  <si>
    <t>64594 Som Med Surg Hundahl 41544</t>
  </si>
  <si>
    <t>64595 VMVMdo Dr Ralph Barrett Scholarship 41545</t>
  </si>
  <si>
    <t>64596 OvcrItsFriends Of ItsDavis 41546</t>
  </si>
  <si>
    <t>64597 VMSandRsChi InstituteMacdonald 41547</t>
  </si>
  <si>
    <t>64598 VMdo CVMaS Lifelong Learning Award 41548</t>
  </si>
  <si>
    <t>64599 Econ Rapson Research Gift Account 41549</t>
  </si>
  <si>
    <t>64600 Mae Joshi Eng Deans Office 41550</t>
  </si>
  <si>
    <t>64602 EceVan Der SchaarPcs Conference 41552</t>
  </si>
  <si>
    <t>64603 Idav Research Hamann 41553</t>
  </si>
  <si>
    <t>64604 UCDFFst Gift Fund For Dept Support 41554</t>
  </si>
  <si>
    <t>64605 Esp Mccoy RsrchEdu Gift Account 41555</t>
  </si>
  <si>
    <t>64607 EngEceDingNortel Networks 41557</t>
  </si>
  <si>
    <t>64608 VMCehSeipCushings Disease Rsh 41558</t>
  </si>
  <si>
    <t>64609 DANR CcandSo Reg Orange Cty4H 41559</t>
  </si>
  <si>
    <t>64613 AesNutritionStephensen 41563</t>
  </si>
  <si>
    <t>64614 AandEsCa Assoc Of Nurserymen 41564</t>
  </si>
  <si>
    <t>64615 AAES Env Tox Field Research Prgm 41565</t>
  </si>
  <si>
    <t>64616 IetMediaworks 41566</t>
  </si>
  <si>
    <t>64619 EngApp SciUnilever Prof Yeh Con 41569</t>
  </si>
  <si>
    <t>64620 Vet MedVMthExotic Pet Fund 41570</t>
  </si>
  <si>
    <t>64621 SomMed Epm Biostat 41571</t>
  </si>
  <si>
    <t>64622 VMPmiVpmi Decock 41572</t>
  </si>
  <si>
    <t>64623 AandEsNpb Research Wise 41573</t>
  </si>
  <si>
    <t>64624 VMCehWrather Family FndMadigan 41574</t>
  </si>
  <si>
    <t>64625 Entom Leafminer Pheromone 41575</t>
  </si>
  <si>
    <t>64626 EceEngMicrosoftYoo 41576</t>
  </si>
  <si>
    <t>64627 EngEce PhamIeee 41577</t>
  </si>
  <si>
    <t>64628 VMVMthDentistry Resident ReshandTeach 41578</t>
  </si>
  <si>
    <t>64629 VMCeh Stans Prospective Wnv Study 41579</t>
  </si>
  <si>
    <t>64630 Sa Black Leadership Retreat 41580</t>
  </si>
  <si>
    <t>64632 UCDFEdTeacher Scholar Scholarship 41582</t>
  </si>
  <si>
    <t>64634 CAAA Credit Card Program 41584</t>
  </si>
  <si>
    <t>64637 SomMed PathKost 41587</t>
  </si>
  <si>
    <t>64638 SomMed OphthEye Central Fund 41588</t>
  </si>
  <si>
    <t>64639 Nutr Research B Sutherland 41589</t>
  </si>
  <si>
    <t>64640 VMSrsAll Care Aniaml Referal Cntr 41590</t>
  </si>
  <si>
    <t>64642 VMVMcSdCompanion Animal Hemodialysis 41592</t>
  </si>
  <si>
    <t>64643 Cpb Pengelley Supplemental Donations 41593</t>
  </si>
  <si>
    <t>64644 VMGleasonDaniels Pet Over Popultn Shlp 41594</t>
  </si>
  <si>
    <t>64645 VMCeh NeurologICAl DiseaseHorse 41595</t>
  </si>
  <si>
    <t>64646 VeGallo FoundationUnrestricted 41596</t>
  </si>
  <si>
    <t>64648 UCD FIga PL Dieterich Olmstead 41598</t>
  </si>
  <si>
    <t>64649 Cpb Population Bio Grad Group 41599</t>
  </si>
  <si>
    <t>64650 Som Imrh Research Leung 41600</t>
  </si>
  <si>
    <t>64651 Vet MedCahfsEacl Stanley Indust 41601</t>
  </si>
  <si>
    <t>64652 EngEce ChuahFujitsu 41602</t>
  </si>
  <si>
    <t>64654 SomMedSurg Res Troppmann 41604</t>
  </si>
  <si>
    <t>64656 Vet MedVMbMasterfoodsRamsey 41606</t>
  </si>
  <si>
    <t>64662 PolitICAl Sci Student Scholarships 41612</t>
  </si>
  <si>
    <t>64663 VMthBy The Grace Of God Fund 41613</t>
  </si>
  <si>
    <t>64665 HumanandComm DevEichhorn Family House 41615</t>
  </si>
  <si>
    <t>64668 VMCcah Persians Res Lyons 41617</t>
  </si>
  <si>
    <t>64669 VMCcahPharmaciaLondon 41618</t>
  </si>
  <si>
    <t>64670 UCDFGsm Smiley Leadership Award 41619</t>
  </si>
  <si>
    <t>64672 MedNeur PfizerAgius 41621</t>
  </si>
  <si>
    <t>64673 Mae Asme Student OrgandOutreach 41622</t>
  </si>
  <si>
    <t>64675 VMCcahSchulerudCurrent Use 41624</t>
  </si>
  <si>
    <t>64676 VM Srs ThermographySnyder 41625</t>
  </si>
  <si>
    <t>64677 CipicSt Microelectronics 41626</t>
  </si>
  <si>
    <t>64678 EngEcsTexasAmenta 41627</t>
  </si>
  <si>
    <t>64679 VMex Poultry Res Support Cardona 41628</t>
  </si>
  <si>
    <t>64680 VMCehPfleger FoundationViral Disease 41629</t>
  </si>
  <si>
    <t>64682 VMVMthFreseniusHemodialysis Develp 41631</t>
  </si>
  <si>
    <t>64683 VMVMthAngel FundHemodialysis 41632</t>
  </si>
  <si>
    <t>64685 VM Ceh Draft Horse Research 41634</t>
  </si>
  <si>
    <t>64686 EngDoMemorial Fund 41635</t>
  </si>
  <si>
    <t>64687 Engr ChristoFFErson Memorial 41636</t>
  </si>
  <si>
    <t>64688 UCDFLandS Senior GiftAnnual Fund 41637</t>
  </si>
  <si>
    <t>64689 SomPatient Transportation Fund 41638</t>
  </si>
  <si>
    <t>64690 DANR Siskiyou Co 4H Shooting Program 41639</t>
  </si>
  <si>
    <t>64692 SomImResearch Van De Water 41641</t>
  </si>
  <si>
    <t>64694 Nutr Research Townsend 41643</t>
  </si>
  <si>
    <t>64696 Fst Furniture For Student Rm In Mond Ct 41645</t>
  </si>
  <si>
    <t>64697 EngCheMs Masterfoods Usa 41646</t>
  </si>
  <si>
    <t>64698 VMCcah Cell GeneDickerson 41647</t>
  </si>
  <si>
    <t>64699 Genome Launch Facility 41648</t>
  </si>
  <si>
    <t>64702 Ansci David Robinson Mem Scholrshp Fund 41651</t>
  </si>
  <si>
    <t>64704 MedUroAventis Fellowship Urol Oncology 41653</t>
  </si>
  <si>
    <t>64705 SomMedImho J Lecouteur Memorial Fnd 41654</t>
  </si>
  <si>
    <t>64708 SomChild Abuse Prevention 41657</t>
  </si>
  <si>
    <t>64709 AgandEvn SciFsandT Krochta 41658</t>
  </si>
  <si>
    <t>64711 Undr Grad AdmNs Ets Edu Talent Search 41660</t>
  </si>
  <si>
    <t>64712 AgandEnv SciFsandTJulie Hell Schlp Endowmt 41661</t>
  </si>
  <si>
    <t>64713 CAES Veg Crops SBC AEV 41662</t>
  </si>
  <si>
    <t>64714 UCDMCEmployee Grants 41663</t>
  </si>
  <si>
    <t>64715 VMCeh Draft Horse BosackKruger Gift 41664</t>
  </si>
  <si>
    <t>64716 WarrenandLeta Geidt Hall Project 41665</t>
  </si>
  <si>
    <t>64717 SomImBiostatic Rsch Li 41666</t>
  </si>
  <si>
    <t>64718 Eng Research Support 41667</t>
  </si>
  <si>
    <t>64719 Som Med Urology Res Low 41668</t>
  </si>
  <si>
    <t>64720 Neurobiology Repro Genetics Spearow 41669</t>
  </si>
  <si>
    <t>64721 Mech Engr BioMech Lab Hubbard 41670</t>
  </si>
  <si>
    <t>64722 PedBreath Hydrogen AnalyzerHaight 41671</t>
  </si>
  <si>
    <t>64723 Beef Cattle Agency Account 41672</t>
  </si>
  <si>
    <t>64724 Som Pediatrics Wiedeman 41673</t>
  </si>
  <si>
    <t>64725 Env HortResearch Neale 41674</t>
  </si>
  <si>
    <t>64726 Betty Davis Memorial Grad Fellowshi 41675</t>
  </si>
  <si>
    <t>64728 Som Med Surgery Dawson 41677</t>
  </si>
  <si>
    <t>64730 Eng SissKathAnn Gerhardt Scholarship 41679</t>
  </si>
  <si>
    <t>64731 Dbs Annette Lentz Memorial 41680</t>
  </si>
  <si>
    <t>64733 Eng Comp Sci Cmad Conference Funds 41682</t>
  </si>
  <si>
    <t>64735 Eng Comp SciEdo2000 Funds 41684</t>
  </si>
  <si>
    <t>64736 Eng Ece YooSprint 0304 Research 41685</t>
  </si>
  <si>
    <t>64737 Som Impm Pulmonary Gohil 41686</t>
  </si>
  <si>
    <t>64739 Eng Comp SciRaid 2001 Conf Funds 41688</t>
  </si>
  <si>
    <t>64740 Ece Van Der SchaarPhilips 41689</t>
  </si>
  <si>
    <t>64742 SomMedMphaJtrimmerSuny Gift Funds 41691</t>
  </si>
  <si>
    <t>64743 CAES Animal Science Meyer Memorial 41692</t>
  </si>
  <si>
    <t>64744 VMTH Behavior Programs Buddys Pals 41693</t>
  </si>
  <si>
    <t>64745 DANRCcandSo Reg Ventura Lopez 41694</t>
  </si>
  <si>
    <t>64748 Env SciandPolicy Research Handy 41697</t>
  </si>
  <si>
    <t>64749 AAES FST Research Mccarthy 41698</t>
  </si>
  <si>
    <t>64752 UCDMC Pediatric Hospice Memorial Fund 41701</t>
  </si>
  <si>
    <t>64753 VMCeh Cushings Disease 41702</t>
  </si>
  <si>
    <t>64754 Med Human Physiology 41704</t>
  </si>
  <si>
    <t>64755 Som Pediatrics 41705</t>
  </si>
  <si>
    <t>64756 Eng Ece Hurst Spencer 0304 TdkMicro 41706</t>
  </si>
  <si>
    <t>64758 DANR Master Gardeners Madera Co 41708</t>
  </si>
  <si>
    <t>64759 Som Path clinical Lab Larkin 41709</t>
  </si>
  <si>
    <t>64761 VM WifssDescretionary Funds 41711</t>
  </si>
  <si>
    <t>64762 Vet MedCahfsWoodsCa Deer Assoc 41712</t>
  </si>
  <si>
    <t>64763 Maynard A Amerine 41713</t>
  </si>
  <si>
    <t>64764 CAES AnSci Dairy Facility 41714</t>
  </si>
  <si>
    <t>64765 Vet MedVMth Pharmacy Newsletter 41715</t>
  </si>
  <si>
    <t>64766 DbsMcb ResearchKimbrell 41716</t>
  </si>
  <si>
    <t>64767 SomPathologyJialal 41717</t>
  </si>
  <si>
    <t>64768 DANR West Side and Ext Cntr Support 41718</t>
  </si>
  <si>
    <t>64769 VMVMth Sara Olson 41719</t>
  </si>
  <si>
    <t>64770 SomBloch Cancer Survivors Park 41720</t>
  </si>
  <si>
    <t>64774 Winery Campaign 41724</t>
  </si>
  <si>
    <t>64776 Vet MedCcahKoret Fdn Exchange Prgm 41726</t>
  </si>
  <si>
    <t>64777 Ovcr Tech Maint Of Intellectual Pro 41727</t>
  </si>
  <si>
    <t>64778 AandRs Research Thomsen 41728</t>
  </si>
  <si>
    <t>64780 DANRCcandSr Master Gardner Support 41730</t>
  </si>
  <si>
    <t>64782 DANRCcandSr Orange Count Avandando 41732</t>
  </si>
  <si>
    <t>64783 AAES FST Res Food Chem and Toxicology 41733</t>
  </si>
  <si>
    <t>64785 Clas Anthropology Eerkens 41735</t>
  </si>
  <si>
    <t>64786 Som Mederm Research Takada 41736</t>
  </si>
  <si>
    <t>64787 CaesEntHH Laidlaw Honey Bee Res Fac 41737</t>
  </si>
  <si>
    <t>64788 Student Aff Upward Bound Student Ldrshp 41738</t>
  </si>
  <si>
    <t>64799 Veg Crop UCDF Seed Biotechnology Center 41749</t>
  </si>
  <si>
    <t>64804 LandS Physics Microsoft 41754</t>
  </si>
  <si>
    <t>64805 Esp Meese TriColored Blackbird Rsrch 41755</t>
  </si>
  <si>
    <t>64808 ICA Club Fred Gifts 41758</t>
  </si>
  <si>
    <t>64809 AgandEnv Sci Agribus Seminar 41759</t>
  </si>
  <si>
    <t>64811 LandSFrenchandItalian Praeger 41761</t>
  </si>
  <si>
    <t>64812 UCDMC Spine Program 41762</t>
  </si>
  <si>
    <t>64813 EngChmsAir Products 41763</t>
  </si>
  <si>
    <t>64814 EngCeandMsMars Incorp 41764</t>
  </si>
  <si>
    <t>64816 EngEceMarvell 0304 Micro Match 41766</t>
  </si>
  <si>
    <t>64819 Mae An Tzu Andy Yang Memorial Fd 41769</t>
  </si>
  <si>
    <t>64820 Student Affaire Uc Couns Conference 41770</t>
  </si>
  <si>
    <t>64821 Bme GenentechCherry 41771</t>
  </si>
  <si>
    <t>64823 FST Research Young 41773</t>
  </si>
  <si>
    <t>64824 ANR 4H Technology Education 41774</t>
  </si>
  <si>
    <t>64825 DANR Imperial Entomology Rsrch 41775</t>
  </si>
  <si>
    <t>64826 Plt PathImperial Co AllocaGilbertson 41775</t>
  </si>
  <si>
    <t>64827 Its Calstart Asilomar 41776</t>
  </si>
  <si>
    <t>64830 EceMarvell 0304 Micro Match 41779</t>
  </si>
  <si>
    <t>64831 ICAMenS Volleyball Club End 41780</t>
  </si>
  <si>
    <t>64833 CcahShelter Medicine Program 41782</t>
  </si>
  <si>
    <t>64834 EceIeeeMicromouse 41783</t>
  </si>
  <si>
    <t>64835 VitandEnolMfk Wine Business Ed Schlsp 41784</t>
  </si>
  <si>
    <t>64836 Med NeurologyBerlex GiftMs Ed Program 41785</t>
  </si>
  <si>
    <t>64837 Med PedCostco Uncompensated Care Fd 41786</t>
  </si>
  <si>
    <t>64838 EceChuahHewlett Packard 41787</t>
  </si>
  <si>
    <t>64839 EceLewisHurst Analog Devices 41788</t>
  </si>
  <si>
    <t>64840 EceLewisLinear Technology 41789</t>
  </si>
  <si>
    <t>64841 EceYoo0304 Sprint 41790</t>
  </si>
  <si>
    <t>64842 EceOwensChevron 41791</t>
  </si>
  <si>
    <t>64844 EntomNaval Orangeworm ResLeal 41793</t>
  </si>
  <si>
    <t>64845 WM Keck Foundation 41794</t>
  </si>
  <si>
    <t>64846 FranceBerkeley 41795</t>
  </si>
  <si>
    <t>64850 VMe MccormackNelson 41799</t>
  </si>
  <si>
    <t>64852 OrTechnology TransferDupont 41801</t>
  </si>
  <si>
    <t>64853 VMvsrsNovartisKent 41802</t>
  </si>
  <si>
    <t>64854 VMvsrsCritical Care ResearchSteFFEy 41803</t>
  </si>
  <si>
    <t>64855 VMccah Memorial Garden 41804</t>
  </si>
  <si>
    <t>64858 ChMs Research Browning 41807</t>
  </si>
  <si>
    <t>64862 Ve Paul Monk Scholarship 41811</t>
  </si>
  <si>
    <t>64863 BmeMolecular Systems Biol Conference 41812</t>
  </si>
  <si>
    <t>64865 VMpmi Lm12 DisneyColumus Zoo 41814</t>
  </si>
  <si>
    <t>64866 Med OphthAlbrechtEquipment Purchase 41815</t>
  </si>
  <si>
    <t>64870 LibraryColby Slater Collection 41819</t>
  </si>
  <si>
    <t>64871 VMSolomonReptile ResearchTell 41820</t>
  </si>
  <si>
    <t>64872 VMsrsZanjero LandCattle Trust 41821</t>
  </si>
  <si>
    <t>64875 Ece YooSun Microsystems 41824</t>
  </si>
  <si>
    <t>64880 DANR Monterey4H ProgramHammond 41829</t>
  </si>
  <si>
    <t>64881 VMcahfs EaclJensen 41830</t>
  </si>
  <si>
    <t>64882 EceLewisHurstIntel 0304 Micro 41831</t>
  </si>
  <si>
    <t>64883 AandRs Rice VarietiesHill 41832</t>
  </si>
  <si>
    <t>64884 EceSpencerIntel 0304 Micro 41833</t>
  </si>
  <si>
    <t>64886 UCDF Flow Through Fund 41835</t>
  </si>
  <si>
    <t>64887 Med SurgEndovascular Skill SimulTrng 41836</t>
  </si>
  <si>
    <t>64888 Patient CareMicu Critical Care Educ 41837</t>
  </si>
  <si>
    <t>64889 DANR SutterYuba Niederholzer 41838</t>
  </si>
  <si>
    <t>64892 Cahfs EaclBiancoJensen 41841</t>
  </si>
  <si>
    <t>64894 EvolutionandEcology Ctr For Pop Biology 41843</t>
  </si>
  <si>
    <t>64895 Med PmandR Residents Programs 41844</t>
  </si>
  <si>
    <t>64897 FsandTFst Kyria BoundyMillsVrs Donors 41846</t>
  </si>
  <si>
    <t>64898 Med NeurologICAl Surg Brain Tumor Res 41847</t>
  </si>
  <si>
    <t>64900 Office Of ResearchUCD Foundation Gift 41849</t>
  </si>
  <si>
    <t>64903 BiologICAl Engr Whirpool Corp 41852</t>
  </si>
  <si>
    <t>64904 VMthAdam Fund Solomon 41853</t>
  </si>
  <si>
    <t>64905 Med Ped Ca Statewide Cert DeveplStyne 41854</t>
  </si>
  <si>
    <t>64906 ImBiliary CirrhosisGershwin 41855</t>
  </si>
  <si>
    <t>64907 VM VMbNestle Purina Petcare 41856</t>
  </si>
  <si>
    <t>64909 Im Research Kirk 41858</t>
  </si>
  <si>
    <t>64910 Learning Skills Ctr 41859</t>
  </si>
  <si>
    <t>64911 Mcb Research Callis 41860</t>
  </si>
  <si>
    <t>64914 DANR Imperial IrrigationandWater Mgmt 41863</t>
  </si>
  <si>
    <t>64915 DANR Ventura Master Gardeners 41864</t>
  </si>
  <si>
    <t>64916 DANR San Barnardino 4H Program Support 41865</t>
  </si>
  <si>
    <t>64918 Bae Alta Env ServNorcalZhang 41867</t>
  </si>
  <si>
    <t>64919 Arques Scholarships 41868</t>
  </si>
  <si>
    <t>64920 Arboretum Memorial Grove 41869</t>
  </si>
  <si>
    <t>64921 DANR Tulare Ucce Support Sullins 41870</t>
  </si>
  <si>
    <t>64922 Arboretum 41871</t>
  </si>
  <si>
    <t>64923 Arboretum Memorial Fd 41872</t>
  </si>
  <si>
    <t>64926 Billie Arnold Mem Fund 41875</t>
  </si>
  <si>
    <t>64927 Art Tracy Kantor Memorial 41876</t>
  </si>
  <si>
    <t>64929 Nelson Gallery Memorial Fd 41878</t>
  </si>
  <si>
    <t>64930 ArtIbm 41879</t>
  </si>
  <si>
    <t>64931 OandMAvc OfcDonationGift 41880</t>
  </si>
  <si>
    <t>64932 DANR Tuolumne Support Rulofson 41881</t>
  </si>
  <si>
    <t>64933 DANR Colusa County Coop Ext Programs 41882</t>
  </si>
  <si>
    <t>64934 Office Of CampusandCommunity Relations 41883</t>
  </si>
  <si>
    <t>64935 Med SurgJames Curry Cardiac Res Fd 41884</t>
  </si>
  <si>
    <t>64936 Ocp Discretionary Account 41885</t>
  </si>
  <si>
    <t>64938 Aes Uap Symposium Support 41887</t>
  </si>
  <si>
    <t>64940 BAE Food Engr Rsrch 41889</t>
  </si>
  <si>
    <t>64941 UCDF Brad Atwood Scholarship 41890</t>
  </si>
  <si>
    <t>64944 Kidney Transplant RschandInstrgandhi 41893</t>
  </si>
  <si>
    <t>64945 BAE Orchard Research Rosa 41894</t>
  </si>
  <si>
    <t>64946 Entom Olfaction Res Leal 41895</t>
  </si>
  <si>
    <t>64947 EceIeee National Semiconductor 41896</t>
  </si>
  <si>
    <t>64948 HdandFs Natalie Dorn Memorial Fund 41897</t>
  </si>
  <si>
    <t>64949 History Pell Family FdnJewish Studies 41898</t>
  </si>
  <si>
    <t>64950 Art Nelson Galley 41899</t>
  </si>
  <si>
    <t>64951 Arizona Horse Lovers Fdn Schp 41900</t>
  </si>
  <si>
    <t>64955 Comp Sci EngrZWorldMicro MatchOlsson 41904</t>
  </si>
  <si>
    <t>64957 DANR Ctr Valley Support Shrestha 41906</t>
  </si>
  <si>
    <t>64958 Plt Path Research Epstein 41907</t>
  </si>
  <si>
    <t>64959 DANR San Diego 4H Youth Dasher 41908</t>
  </si>
  <si>
    <t>64960 Sylvia and Peter Liebeskind Scholarship 41909</t>
  </si>
  <si>
    <t>64961 Univ RelationUCDF Gep Admin Fee Fund 41910</t>
  </si>
  <si>
    <t>64963 Npb Dept Discretionary 41912</t>
  </si>
  <si>
    <t>64964 FST Research Shoemaker 41913</t>
  </si>
  <si>
    <t>64965 Vit and Enol Hildgard ProjectRbb 41914</t>
  </si>
  <si>
    <t>64967 Sch Of Ed Heckman 41916</t>
  </si>
  <si>
    <t>64968 Med Pub Hlth SciStudent Fellowships 41917</t>
  </si>
  <si>
    <t>64969 Med PedKaiser Senior Res Grad 41918</t>
  </si>
  <si>
    <t>64970 Biol SciHillman Grad Fellowship 41919</t>
  </si>
  <si>
    <t>64971 DBS Danco Company Horwath 41920</t>
  </si>
  <si>
    <t>64972 DANR Imperial Co Ucce Support 41921</t>
  </si>
  <si>
    <t>64973 VMCcah NeurologICAl Research 41922</t>
  </si>
  <si>
    <t>64977 Leadership Council Ewms 41926</t>
  </si>
  <si>
    <t>64978 Ece Lin Keyeye Communications 41927</t>
  </si>
  <si>
    <t>64979 Mind Summer Fellowship 41928</t>
  </si>
  <si>
    <t>64981 Mind Fidelity Invest Ozonoff 41930</t>
  </si>
  <si>
    <t>64982 Coe Elect and Coputer Engr 41931</t>
  </si>
  <si>
    <t>64983 AES Deans Office Pearlstein Family Fdn 41932</t>
  </si>
  <si>
    <t>64985 Ag Economics Dept Research 41934</t>
  </si>
  <si>
    <t>64986 FST Chocolate Education 41935</t>
  </si>
  <si>
    <t>64988 ECE Yoo Cenic 41937</t>
  </si>
  <si>
    <t>64990 CMB Elsevier Mangun 41940</t>
  </si>
  <si>
    <t>64992 DANR Mendocino Building Improvement Fd 41942</t>
  </si>
  <si>
    <t>64994 UcVMcSd Hemo Boo Bear Care Fund 41944</t>
  </si>
  <si>
    <t>64996 Food Safety Research 41946</t>
  </si>
  <si>
    <t>64997 Statistics Cristinini Fair Isaac Corp 41947</t>
  </si>
  <si>
    <t>64999 EceYooFurukawa 0405 41949</t>
  </si>
  <si>
    <t>65000 Ece YooFurukawa 0203 41950</t>
  </si>
  <si>
    <t>65001 VMccahGolandEast Side Courtyard 41951</t>
  </si>
  <si>
    <t>65002 The Maurice Lescroart Prize For Fiction 41952</t>
  </si>
  <si>
    <t>65004 Med PmandR ElliottSommers Funds 41954</t>
  </si>
  <si>
    <t>65005 CivilandEnv Engr BrushSequoia Stip 41955</t>
  </si>
  <si>
    <t>65006 Ccse IntelCrutchfield 41956</t>
  </si>
  <si>
    <t>65008 GsmBuilding Fund 41958</t>
  </si>
  <si>
    <t>65009 Med Ophth Glaucoma Research 41959</t>
  </si>
  <si>
    <t>65010 EntomPppm Grad Student Support 41960</t>
  </si>
  <si>
    <t>65011 Med Ophth Corneal Research 41961</t>
  </si>
  <si>
    <t>65012 Med Ophth Retinal Research 41962</t>
  </si>
  <si>
    <t>65013 VMceh Kelly FndMri Unit 41963</t>
  </si>
  <si>
    <t>65014 Uc Davis Creative Writing Conference 41964</t>
  </si>
  <si>
    <t>65015 VMpmi MerckToxico Path Seminars 41965</t>
  </si>
  <si>
    <t>65018 FstCa League Food ProcessorsK Mccarthy 41968</t>
  </si>
  <si>
    <t>65019 FstCa League Food ProcessorsM Mccarthy 41969</t>
  </si>
  <si>
    <t>65020 FstCa League Food Processors 41970</t>
  </si>
  <si>
    <t>65023 UCDMC Patient Care ChildrenS Hospital 41973</t>
  </si>
  <si>
    <t>65024 VMceh Equine EmergencyandDisaster Symp 41974</t>
  </si>
  <si>
    <t>65031 Learning Skills Ctr Moore Award 41981</t>
  </si>
  <si>
    <t>65032 UCDF NancyandGregory Sterling Scholarshi 41982</t>
  </si>
  <si>
    <t>65035 VMth Ophthalmology Office Remodel 41985</t>
  </si>
  <si>
    <t>65036 Plt Biology Research Lucas 41986</t>
  </si>
  <si>
    <t>65039 Neurol AlsLou GehrigS Disease Res 41989</t>
  </si>
  <si>
    <t>65040 DANR 4H Youth Governance Murdock 41990</t>
  </si>
  <si>
    <t>65041 MindUCDF Hope Fund 41991</t>
  </si>
  <si>
    <t>65044 Plt Path Grape Disease Res Baumgartner 41994</t>
  </si>
  <si>
    <t>65050 Intelcorporation Micro 42000</t>
  </si>
  <si>
    <t>65058 Med DermatologyNovy Lectureship 42008</t>
  </si>
  <si>
    <t>65059 Cmb Shamatha Project 42009</t>
  </si>
  <si>
    <t>65061 DANR LA Co Verizon Fdn4HVerizon 42011</t>
  </si>
  <si>
    <t>65062 VM Srs Equine Melanoma ResearchTheon 42012</t>
  </si>
  <si>
    <t>65064 BmlKlimley UCSC DonationJ Kelly Salary 42014</t>
  </si>
  <si>
    <t>65066 Mae Aerojet Gift For Space Ed 42016</t>
  </si>
  <si>
    <t>65067 Fst BruhnChair 42017</t>
  </si>
  <si>
    <t>65069 VMWolfe Scholarship 42019</t>
  </si>
  <si>
    <t>65070 Patientcare Serv EntInter Medicine 42020</t>
  </si>
  <si>
    <t>65071 UCD Ext Forensics ProgramHowitt 42021</t>
  </si>
  <si>
    <t>65075 Engr Computer Sci IbmDevanbu 42025</t>
  </si>
  <si>
    <t>65076 Engr Team Aggie Spirit 42026</t>
  </si>
  <si>
    <t>65084 UCDMCChild Safety Seat Program 42034</t>
  </si>
  <si>
    <t>65086 Med Mpho Research West 42036</t>
  </si>
  <si>
    <t>65087 Npb NeurotoxicologyChalupa 42037</t>
  </si>
  <si>
    <t>65092 FsandT Bionovo IncRosenberg 42042</t>
  </si>
  <si>
    <t>65095 Dbs Slb Herbarium 42045</t>
  </si>
  <si>
    <t>65096 Dbs OfdBiotechnology 42046</t>
  </si>
  <si>
    <t>65097 DbsOpportunities For Distinction Unrest 42047</t>
  </si>
  <si>
    <t>65099 Ece PhamBregante Gift 0506 Micro 42049</t>
  </si>
  <si>
    <t>65100 Law Student Activities 42050</t>
  </si>
  <si>
    <t>65104 History ReedSmith Travel Res Awards 42054</t>
  </si>
  <si>
    <t>65107 UCDMCSurgeryandEmergency Serv Burn Unit 42057</t>
  </si>
  <si>
    <t>65108 Imho Research Mack 42058</t>
  </si>
  <si>
    <t>65112 Veg Crop John Mcsweeny Memorial Fund 42062</t>
  </si>
  <si>
    <t>65113 MindInitiative 42063</t>
  </si>
  <si>
    <t>65114 Fred Maytag Ii HistorICAl Book Series 42064</t>
  </si>
  <si>
    <t>65115 ImhoThoracic Oncol Gandara 42065</t>
  </si>
  <si>
    <t>65116 Psychology Maninger GiftMendoza 42066</t>
  </si>
  <si>
    <t>65119 Music Bodies In Motion Donations 42069</t>
  </si>
  <si>
    <t>65122 VMdo Brooks Ford Memorial Scholarship 42072</t>
  </si>
  <si>
    <t>65123 Hcd Eichhorn GiftVallotton 42073</t>
  </si>
  <si>
    <t>65124 VMcehEquine Enduring Legacy Current Use 42074</t>
  </si>
  <si>
    <t>65125 Psychology Distinguished Speaker Series 42075</t>
  </si>
  <si>
    <t>65126 Nutr Binns GiftVogel 42076</t>
  </si>
  <si>
    <t>65127 Hcd Research Bradshaw 42077</t>
  </si>
  <si>
    <t>65129 Ccfs Hcd Becoming A Family 42079</t>
  </si>
  <si>
    <t>65130 Amisys Incorporated Schlsp 42080</t>
  </si>
  <si>
    <t>65132 VMdoCa Alpaca Breeders Association Schp 42082</t>
  </si>
  <si>
    <t>65133 ASUCDGenL Support 42083</t>
  </si>
  <si>
    <t>65134 ASUCD Cal Aggie Camp 42084</t>
  </si>
  <si>
    <t>65135 Food Sci Outreach Bruhn 42085</t>
  </si>
  <si>
    <t>65136 ASUCD GrantInAid 42086</t>
  </si>
  <si>
    <t>65137 Cc Ovarian Cancer Research 42087</t>
  </si>
  <si>
    <t>65139 Med Ortho Dickenson Resident Res Felshp 42089</t>
  </si>
  <si>
    <t>65140 Etox Research Support Shibamoto 42090</t>
  </si>
  <si>
    <t>65141 VMCaesarandLucy Scholarship Fund 42091</t>
  </si>
  <si>
    <t>65142 Patient Care Serv Med SurgICAl Icu Fund 42092</t>
  </si>
  <si>
    <t>65147 Plt Path Research Cook 42097</t>
  </si>
  <si>
    <t>65149 CAES Rmi Lectureship Series 42099</t>
  </si>
  <si>
    <t>65150 SchUniv Part Reservation For College 42100</t>
  </si>
  <si>
    <t>65151 An Sci Dairy Air Quality Rsrch 42101</t>
  </si>
  <si>
    <t>65152 Ca State HorsemenS Assoc Schlsp 42102</t>
  </si>
  <si>
    <t>65153 SvVMa AuxiliaryMabel Lichtenwalter 42103</t>
  </si>
  <si>
    <t>65154 Esp Research Hamilton 42104</t>
  </si>
  <si>
    <t>65155 Avian Sci Pepa 42105</t>
  </si>
  <si>
    <t>65156 ImHo Gastro Oncol Tanaka 42106</t>
  </si>
  <si>
    <t>65157 Avian Sci Research Ogasawara 42107</t>
  </si>
  <si>
    <t>65158 Avian Sci Research King 42108</t>
  </si>
  <si>
    <t>65159 VM Mt Diablo Dog Training Club Schlsp 42109</t>
  </si>
  <si>
    <t>65160 Fst Research Frankel 42110</t>
  </si>
  <si>
    <t>65163 Avian Sci Research Abbott 42113</t>
  </si>
  <si>
    <t>65164 Avian Sci Research Klasing 42114</t>
  </si>
  <si>
    <t>65170 Avian Sci Research Abplanalp 42120</t>
  </si>
  <si>
    <t>65171 Avian Sci Research Bradley 42121</t>
  </si>
  <si>
    <t>65172 Avian Sci Research Weathers 42122</t>
  </si>
  <si>
    <t>65173 Avian Sci Psittacine Millam 42123</t>
  </si>
  <si>
    <t>65174 Avian Sci Research Delany 42124</t>
  </si>
  <si>
    <t>65175 Avian SciNew Conference Room 42125</t>
  </si>
  <si>
    <t>65176 Avian Sci Research Millam 42126</t>
  </si>
  <si>
    <t>65178 Vit and Enol Grape Research Fidelibus 42128</t>
  </si>
  <si>
    <t>65182 Med Derm Dept Support 42132</t>
  </si>
  <si>
    <t>65183 Ecs 0405 ZWorldMacro MatchingOlsson 42133</t>
  </si>
  <si>
    <t>65184 Vpmi City Of Morro Bay Watershed 42134</t>
  </si>
  <si>
    <t>65187 Music Marta Belen Memorial Fund 42137</t>
  </si>
  <si>
    <t>65188 Che Pcb ResearchPinkertonMatsumura 42138</t>
  </si>
  <si>
    <t>65189 Ve Tastevin Foundation Laureate Award 42139</t>
  </si>
  <si>
    <t>65190 Ecs Sumisho Electronics CoMa 42140</t>
  </si>
  <si>
    <t>65191 E Hsa Vascular Taxi Don 42141</t>
  </si>
  <si>
    <t>65192 Surgery and Emergency Services 42142</t>
  </si>
  <si>
    <t>65193 VMcahfs Eacl PfizerStanley 42143</t>
  </si>
  <si>
    <t>65194 Sch Ed Words Take Wing Lecture Series 42144</t>
  </si>
  <si>
    <t>65195 VeVD 125Th Anniversary Celebration 42145</t>
  </si>
  <si>
    <t>65196 ANR4H Wildlife Habitat Evaluation Prog 42146</t>
  </si>
  <si>
    <t>65197 Idav Electronic ArtsJoy 42147</t>
  </si>
  <si>
    <t>65198 Med Imid Aids EducationandTraining Ctr 42148</t>
  </si>
  <si>
    <t>65199 VMvsr Krauss Darrowby FdSturgess 42149</t>
  </si>
  <si>
    <t>65200 Med Phych Neuroscience Gifts 42150</t>
  </si>
  <si>
    <t>65202 Med NeurologyMyasthenia Gravis Research 42152</t>
  </si>
  <si>
    <t>65205 UCD FoundationExxonMobil Foundation 42155</t>
  </si>
  <si>
    <t>65206 VM Med ResearchandEdu Hawkins 42156</t>
  </si>
  <si>
    <t>65208 Plant Sciences Undergraduate Education 42158</t>
  </si>
  <si>
    <t>65209 Med Imgi Transplant Res Gallay 42159</t>
  </si>
  <si>
    <t>65211 Plt Biol Ernest Gifford Cycad Garden 42161</t>
  </si>
  <si>
    <t>65214 Exercise Bio Dept Support 42164</t>
  </si>
  <si>
    <t>65216 CAES Robert Mondavi Institute Support 42166</t>
  </si>
  <si>
    <t>65217 Plt Sci Cherry ResearchGlozer 42167</t>
  </si>
  <si>
    <t>65218 Dbs Mcb Research Doi 42168</t>
  </si>
  <si>
    <t>65219 Env Tox Grissom Chevron 42169</t>
  </si>
  <si>
    <t>65224 Med Im Infectious Disease ResearchandEd 42174</t>
  </si>
  <si>
    <t>65226 Med Seratonin Surge Charities Gift 42176</t>
  </si>
  <si>
    <t>65227 UCDF Friends Of English Fund 42177</t>
  </si>
  <si>
    <t>65228 Edu Young Scholars Program Ysp 42178</t>
  </si>
  <si>
    <t>65229 Ece DingIntel 42179</t>
  </si>
  <si>
    <t>65230 CheMs PowellMars Gifts 42180</t>
  </si>
  <si>
    <t>65232 Edu Boyd Family Foundation 42182</t>
  </si>
  <si>
    <t>65236 CandEeGeotech GiftLund 42186</t>
  </si>
  <si>
    <t>65238 McbEtzler LabEtzlerDept Chair 42188</t>
  </si>
  <si>
    <t>65239 Mefa Som DeanS Scholarship Fund 42189</t>
  </si>
  <si>
    <t>65241 DANR Calaveras4H Support 42191</t>
  </si>
  <si>
    <t>65242 EeandCe Picture Coding Symposium 42192</t>
  </si>
  <si>
    <t>65243 Anthropology Middle EastSouth Asia Std 42193</t>
  </si>
  <si>
    <t>65244 DANR Ucce Mariposa Master Gardners Prog 42194</t>
  </si>
  <si>
    <t>65246 DANR Humboldt 4H Half Time Program Sup 42196</t>
  </si>
  <si>
    <t>65247 Nutrition Kraft Foods Global Inc 42197</t>
  </si>
  <si>
    <t>65248 Ecs IntelLevitt 42198</t>
  </si>
  <si>
    <t>65250 EngCe Fujitsu Labs Of AmerICA Inc 42200</t>
  </si>
  <si>
    <t>65254 Rogers Fund For New Faculty 42204</t>
  </si>
  <si>
    <t>65255 UCDF RalphandChirley Shapiro Fund 42205</t>
  </si>
  <si>
    <t>65256 George Hacker Trust Distribution 42206</t>
  </si>
  <si>
    <t>65257 Ani Sci Robin Kren 42207</t>
  </si>
  <si>
    <t>65259 Che KenjiandKeiko Murato 42209</t>
  </si>
  <si>
    <t>65260 Horticultural Hydroponics Research 42210</t>
  </si>
  <si>
    <t>65261 Alta Environmental Svcs Inc 42211</t>
  </si>
  <si>
    <t>65263 Hindu Studies General Support 42213</t>
  </si>
  <si>
    <t>65266 Env Tox Sentosa Co Ltd 42216</t>
  </si>
  <si>
    <t>65267 Vit and Enol Deere and Company 42217</t>
  </si>
  <si>
    <t>65274 Nippon Steel ChemICAl Co 42224</t>
  </si>
  <si>
    <t>65275 Vet Med Flaherty Family Foundation 42225</t>
  </si>
  <si>
    <t>65278 LandS Dean Ko Gift Fee Match 42228</t>
  </si>
  <si>
    <t>65280 Idav Chevron Energy Technology 42230</t>
  </si>
  <si>
    <t>65281 VM CaaPets Are Wonderful Support 42231</t>
  </si>
  <si>
    <t>65286 UCDF CarolynandTimothy FerrisSwig Foun 42236</t>
  </si>
  <si>
    <t>65287 MedCc Estate Of Artie J Burr 42237</t>
  </si>
  <si>
    <t>65288 Student Affairs HurrICAne Katrina Relie 42238</t>
  </si>
  <si>
    <t>65289 Produce Food Safety Research Suslow 42239</t>
  </si>
  <si>
    <t>65291 ANR Stanislaus Cty 4H Sponsoring 42241</t>
  </si>
  <si>
    <t>65292 Eng Asce World Headquarters 42242</t>
  </si>
  <si>
    <t>65293 Vet Med Pfizer Inc 42243</t>
  </si>
  <si>
    <t>65294 Vet Med Weeden Foundation 42244</t>
  </si>
  <si>
    <t>65297 Som Res Endocrinology Rutledge 42247</t>
  </si>
  <si>
    <t>65298 Som Res Nephrolgy Kaysen 42248</t>
  </si>
  <si>
    <t>65299 Eng CandE Earth Mechanics Inc 42249</t>
  </si>
  <si>
    <t>65300 VM Calif State HorsemenS Assoc 42250</t>
  </si>
  <si>
    <t>65301 VM Moss Foundation 42251</t>
  </si>
  <si>
    <t>65302 Eng Cs Intel Corp Res Rogaway 42252</t>
  </si>
  <si>
    <t>65303 UCDF LandS FerrisSwig Foundation 42253</t>
  </si>
  <si>
    <t>65308 Eng Intel Corp Res Mohapatra 42258</t>
  </si>
  <si>
    <t>65309 Med Cc Lymphoma Research 42259</t>
  </si>
  <si>
    <t>65310 VMCehAlamo Pintado Gift April 2009 42260</t>
  </si>
  <si>
    <t>65312 DANR Shasta County Mendoza 42262</t>
  </si>
  <si>
    <t>65314 VM Tlc Program 42264</t>
  </si>
  <si>
    <t>65315 Caes Syngenta Seeds 42265</t>
  </si>
  <si>
    <t>65316 Som AdultandPediatric Spine Res Fdn 42266</t>
  </si>
  <si>
    <t>65319 Som FdandC Aberdeen Burris Contractor 42269</t>
  </si>
  <si>
    <t>65320 UCD Washington Center Program Support 42270</t>
  </si>
  <si>
    <t>65321 W7613 France Berkeley Fund 42271</t>
  </si>
  <si>
    <t>65322 Caes Arcadia Biosciences Inc 42272</t>
  </si>
  <si>
    <t>65327 MandC Bio Diana Myles 42277</t>
  </si>
  <si>
    <t>65328 DANR Master GardenersSan Mateo 42278</t>
  </si>
  <si>
    <t>65329 Caes Wraa Conference 42279</t>
  </si>
  <si>
    <t>65330 VMValente Foundation Gifts 42280</t>
  </si>
  <si>
    <t>65331 Vet Med Arete Therapeutics 42281</t>
  </si>
  <si>
    <t>65334 UCDF Som Baba Fund 42284</t>
  </si>
  <si>
    <t>65338 Don R Schneider 42288</t>
  </si>
  <si>
    <t>65339 Northrop Group 42289</t>
  </si>
  <si>
    <t>65342 Caes Entomology Irene Terry 42292</t>
  </si>
  <si>
    <t>65343 Vet Med Hangtown Kennel Club 42293</t>
  </si>
  <si>
    <t>65346 Clas Ctr For MindandBrain General Sppt 42296</t>
  </si>
  <si>
    <t>65347 Gsm Norman L Rogers 42297</t>
  </si>
  <si>
    <t>65348 Vet Med Gilbert Godin 42298</t>
  </si>
  <si>
    <t>65351 ANR Siskiyou Co Weed Control 42301</t>
  </si>
  <si>
    <t>65353 Gsm Reza AbbaszadehPremier Access Ins 42303</t>
  </si>
  <si>
    <t>65354 Som Medtronic 42304</t>
  </si>
  <si>
    <t>65356 Som Alumni Scholarship Fund 42306</t>
  </si>
  <si>
    <t>65357 Genome Ctr Agilent Technology 42307</t>
  </si>
  <si>
    <t>65358 Caes American College Of Sports 42308</t>
  </si>
  <si>
    <t>65363 CAES Linda Bisson 42313</t>
  </si>
  <si>
    <t>65366 Vet Med Mars Inc 42316</t>
  </si>
  <si>
    <t>65368 Bench Campaign 42318</t>
  </si>
  <si>
    <t>65371 CAES Nutrition Am College Of Sports 42321</t>
  </si>
  <si>
    <t>65373 Unex Ca Assoc Of Criminalists 42323</t>
  </si>
  <si>
    <t>65375 VM SF Vet Med Association 42325</t>
  </si>
  <si>
    <t>65377 SoVM Brick Campaign 42327</t>
  </si>
  <si>
    <t>65378 Brooks Ford DVM Memorial Schlp 42328</t>
  </si>
  <si>
    <t>65380 Klacking Endowment Building 42330</t>
  </si>
  <si>
    <t>65381 Engr Ieee NuclearandPlasma Sci Society 42331</t>
  </si>
  <si>
    <t>65383 VM Shandy Scholarship 42333</t>
  </si>
  <si>
    <t>65385 LandS Amini Foundation Thompson 42335</t>
  </si>
  <si>
    <t>65386 LandS Amini Foundation Shaver 42336</t>
  </si>
  <si>
    <t>65393 Available 42343</t>
  </si>
  <si>
    <t>65394 Soe Community Fund 42343</t>
  </si>
  <si>
    <t>65395 Som Ophth Robt Davidson 42344</t>
  </si>
  <si>
    <t>65397 Idav Chevron Energy Tech Micro Gift 42346</t>
  </si>
  <si>
    <t>65398 Clas Chi Taller GiftDonation Account 42347</t>
  </si>
  <si>
    <t>65399 ANR Nfcs Yolo Support Metz 42348</t>
  </si>
  <si>
    <t>65400 ANR Ucce San Joaquin Support Aegerter 42349</t>
  </si>
  <si>
    <t>65401 Som Ome Student Run Clinics 42350</t>
  </si>
  <si>
    <t>65402 Som Med Educ Medicos InternatL Clinic 42351</t>
  </si>
  <si>
    <t>65405 AandEs Plnt Sci Research Mitchell 42354</t>
  </si>
  <si>
    <t>65406 Som Mpha Jean Berry Citizenship Awards 42355</t>
  </si>
  <si>
    <t>65410 UCDF ChemDietrich Canadian Railway 42360</t>
  </si>
  <si>
    <t>65411 Eng OptICAl Sciences 42361</t>
  </si>
  <si>
    <t>65413 Its Aaa Fellowship Greenlight Fellowshp 42363</t>
  </si>
  <si>
    <t>65414 ANR Central Valley 4H 42364</t>
  </si>
  <si>
    <t>65415 Som BenandVictoria Williams Estate 42365</t>
  </si>
  <si>
    <t>65416 ANR Central Valley Non4H Programs Hor 42366</t>
  </si>
  <si>
    <t>65417 Vet Med Ferrini Award 42367</t>
  </si>
  <si>
    <t>65418 Vet Med Richard A Freedland Fellowship 42368</t>
  </si>
  <si>
    <t>65422 LsGeology OpMast Program 42372</t>
  </si>
  <si>
    <t>65423 Vetmed Ambee Scholarship 42373</t>
  </si>
  <si>
    <t>65429 Vcrs Neat SmiICAm Workshops 42379</t>
  </si>
  <si>
    <t>65430 DANR Tulare Master Gardner 42380</t>
  </si>
  <si>
    <t>65431 Riverside Ucce Support Neja Gispert 42381</t>
  </si>
  <si>
    <t>65432 VMVMlf Dog Colony 42382</t>
  </si>
  <si>
    <t>65433 Che Research Kim 42383</t>
  </si>
  <si>
    <t>65434 DANR Ventura Ucce Support HaydenSmit 42384</t>
  </si>
  <si>
    <t>65436 ANR Ncmr Sonoma 4H Prog Support 42386</t>
  </si>
  <si>
    <t>65437 Etox Salad Cosmo Usa Corp 42387</t>
  </si>
  <si>
    <t>65438 DANR Kern Rose Research Support 42388</t>
  </si>
  <si>
    <t>65439 ANR Cvr Butte Donohoe 42389</t>
  </si>
  <si>
    <t>65444 Ve Research Leavitt 42394</t>
  </si>
  <si>
    <t>65445 LandS Hia Huamn Rights Research Fund 42395</t>
  </si>
  <si>
    <t>65446 DANR Santa Barbara Powell 42396</t>
  </si>
  <si>
    <t>65447 DANR Fresno Ce Support Manton 42397</t>
  </si>
  <si>
    <t>65448 Med Fcm Bookstore 42398</t>
  </si>
  <si>
    <t>65449 Fao NikkelLampe Scholarship 42399</t>
  </si>
  <si>
    <t>65450 Pg PharmaceutICAls Genetos 42400</t>
  </si>
  <si>
    <t>65452 Som Karen Eilers Staff Excellence Award 42402</t>
  </si>
  <si>
    <t>65453 Ent Robert Van Den Bosch Memorial Schol 42403</t>
  </si>
  <si>
    <t>65454 Som Vital Health Sciences 42404</t>
  </si>
  <si>
    <t>65456 VM California Authority Of Racing Fairs 42406</t>
  </si>
  <si>
    <t>65457 Som Rosenfeld Heart Foundation 42407</t>
  </si>
  <si>
    <t>65458 ANR Marin County Master Gardeners 42408</t>
  </si>
  <si>
    <t>65459 AES Groundwater Resources Assoc Of Ca 42409</t>
  </si>
  <si>
    <t>65462 VM VM3B Building Campaign Fund 42412</t>
  </si>
  <si>
    <t>65464 VitEnology James Campbell 42414</t>
  </si>
  <si>
    <t>65467 Som Teva Neuroscience Inc 42417</t>
  </si>
  <si>
    <t>65471 VM Animal Memorial Srvs 42421</t>
  </si>
  <si>
    <t>65473 Math Ibm 42423</t>
  </si>
  <si>
    <t>65475 ANR Lake County Farm Home 4H Fdn 42425</t>
  </si>
  <si>
    <t>65477 UcccaCancer Center 42427</t>
  </si>
  <si>
    <t>65478 Evelyn Silvia Fund 42428</t>
  </si>
  <si>
    <t>65483 LandSLibrary Harrison Legacy Fund 42433</t>
  </si>
  <si>
    <t>65484 VM K French 42434</t>
  </si>
  <si>
    <t>65487 LandS Sommer Robert 42437</t>
  </si>
  <si>
    <t>65490 Cs Intel Corp 42440</t>
  </si>
  <si>
    <t>65491 VM Thoroughbred Owners Of Ca 42441</t>
  </si>
  <si>
    <t>65492 Som Vascular Center 42442</t>
  </si>
  <si>
    <t>65493 Ece Nvidia Corp 42443</t>
  </si>
  <si>
    <t>65494 VM Scott Estate 42444</t>
  </si>
  <si>
    <t>65495 BAE Sierra Gold Nurseries 42445</t>
  </si>
  <si>
    <t>65496 Som Chee Fat 42446</t>
  </si>
  <si>
    <t>65497 VM clinical Expenses 42447</t>
  </si>
  <si>
    <t>65498 VM Freen Research Foundation 42448</t>
  </si>
  <si>
    <t>65502 AandEs Cal Agri Products 42452</t>
  </si>
  <si>
    <t>65503 ANR Monterey Bay Master Gardners 42453</t>
  </si>
  <si>
    <t>65505 Aes Peter J Richerson 42455</t>
  </si>
  <si>
    <t>65507 Som Pain Med Gifts 42457</t>
  </si>
  <si>
    <t>65508 Som Thoughtful House Ctr 42458</t>
  </si>
  <si>
    <t>65509 Som Goldman Foundation 42459</t>
  </si>
  <si>
    <t>65510 VM Kibbee Estate 42460</t>
  </si>
  <si>
    <t>65513 UCDF Scalettar 42463</t>
  </si>
  <si>
    <t>65515 VM Linda Jagels 42465</t>
  </si>
  <si>
    <t>65522 UCDF Ug Sweetland Scholarship 42472</t>
  </si>
  <si>
    <t>65524 Rocky Han Scholarship 42474</t>
  </si>
  <si>
    <t>65528 Available DuplICAte Deterding Endow 42478</t>
  </si>
  <si>
    <t>65529 Center For Entrepreneurshp Support 42479</t>
  </si>
  <si>
    <t>65530 California Biomass CollaborativeKaffka 42480</t>
  </si>
  <si>
    <t>65532 VM Mounted Patrol Foundation Scholarshi 42482</t>
  </si>
  <si>
    <t>65533 VM Mccormick Scholarship 42483</t>
  </si>
  <si>
    <t>65538 Coe Marvell Semiconductor Inc 42488</t>
  </si>
  <si>
    <t>65542 Library Saratogo Horticultural Found 42492</t>
  </si>
  <si>
    <t>65543 VMCeh Lorna Talbot Estate 42493</t>
  </si>
  <si>
    <t>65545 VM Outerbridge Research Support 42495</t>
  </si>
  <si>
    <t>65549 Fst Foods For Health Disc Gift 42500</t>
  </si>
  <si>
    <t>65550 VM Forever Friends Wall 42501</t>
  </si>
  <si>
    <t>65552 CaesRobert F Miller Sr Mem 42503</t>
  </si>
  <si>
    <t>65554 MedImcaCarol G May Inter Vivos TrLow 42505</t>
  </si>
  <si>
    <t>65555 MedPsych SchizophreniaBipolar Disorder 42506</t>
  </si>
  <si>
    <t>65557 Fst C Biltekoff FoodandCulture 42509</t>
  </si>
  <si>
    <t>65560 Harold ABaltaxe Md MemLectureship 42512</t>
  </si>
  <si>
    <t>65561 GKramerandJHilary Balderston Mem 42513</t>
  </si>
  <si>
    <t>65562 R C Baker Fdn Engr Schp 42514</t>
  </si>
  <si>
    <t>65563 Dr Raymond Bankowski Mem Schlsp 42515</t>
  </si>
  <si>
    <t>65566 NeuroPostdoc Fellowship Program 42518</t>
  </si>
  <si>
    <t>65567 Erin Barry Memorial Schp 42519</t>
  </si>
  <si>
    <t>65570 UCDF Intl Prog Annual Fund 42522</t>
  </si>
  <si>
    <t>65572 VM Epizootic BovineFoothill Abortion 42524</t>
  </si>
  <si>
    <t>65576 Micro Researsh Baumann 42528</t>
  </si>
  <si>
    <t>65577 Sprint Micro 06266 42529</t>
  </si>
  <si>
    <t>65579 Ug Leadership Learning Community 42531</t>
  </si>
  <si>
    <t>65580 BmlCoastal Prairie Research Support 42532</t>
  </si>
  <si>
    <t>65582 UCDF DeanS Circle Bio Sci 42534</t>
  </si>
  <si>
    <t>65583 Bechtel Corp 42535</t>
  </si>
  <si>
    <t>65584 Beavers Heavy Construction Schlsp 42536</t>
  </si>
  <si>
    <t>65589 VM IntL Animal Welfare Training Inst 42541</t>
  </si>
  <si>
    <t>65590 Herman F Beckman Mem Fund 42542</t>
  </si>
  <si>
    <t>65593 Ray Beaumont Memorial Prize 42545</t>
  </si>
  <si>
    <t>65594 General Mills Food Science Schlsp 42546</t>
  </si>
  <si>
    <t>65595 Roy Benton Fd R Digestion 42547</t>
  </si>
  <si>
    <t>65596 MameJoseph Beggs Grad Felwshp 42548</t>
  </si>
  <si>
    <t>65597 Joan Beringer Vision Res Fd 42549</t>
  </si>
  <si>
    <t>65598 Bernese Mountain Dog Res 42550</t>
  </si>
  <si>
    <t>65599 Bert Smith Memorial Fd 42551</t>
  </si>
  <si>
    <t>65600 Biol SciAdvanced Degree Program 42552</t>
  </si>
  <si>
    <t>65601 Biosys Scholarship 42553</t>
  </si>
  <si>
    <t>65602 Bio Sci Deans Office Unresticted 42554</t>
  </si>
  <si>
    <t>65603 Npb Animal CommunICAtions Res 42555</t>
  </si>
  <si>
    <t>65604 Asa Banquet Gift Fund 42556</t>
  </si>
  <si>
    <t>65605 Wolf Interpretive Center 42557</t>
  </si>
  <si>
    <t>65607 Pomology Internship Fund 42559</t>
  </si>
  <si>
    <t>65608 Olive Oil Research Gift Fund 42560</t>
  </si>
  <si>
    <t>65609 Vascular Center Patient Care Fund 42561</t>
  </si>
  <si>
    <t>65610 VM HillS Buddy Award 42562</t>
  </si>
  <si>
    <t>65613 DANR El Dorado Master Food Preservers 42565</t>
  </si>
  <si>
    <t>65615 Steve Greco Research Fund 42567</t>
  </si>
  <si>
    <t>65616 DANR David Steele Memorial Scholarship 42568</t>
  </si>
  <si>
    <t>65618 Emile G Scholz Prize 42570</t>
  </si>
  <si>
    <t>65620 Auburn Community Cancer Fund 42572</t>
  </si>
  <si>
    <t>65621 Bass Fishing Club Gift Acct 42573</t>
  </si>
  <si>
    <t>65622 Halo Fund 42574</t>
  </si>
  <si>
    <t>65624 CccMixed Heriatge Week 42576</t>
  </si>
  <si>
    <t>65629 Ir4 Field Rsrch Lab Support 42581</t>
  </si>
  <si>
    <t>65631 DANR Ventura Co 4H Club Council 42583</t>
  </si>
  <si>
    <t>65632 Mondavi Center Young Artist Competition 42584</t>
  </si>
  <si>
    <t>65633 BiochemandBiophysVrs Dnrs 42585</t>
  </si>
  <si>
    <t>65634 BiochemandBiophys Research Hedrick 42586</t>
  </si>
  <si>
    <t>65635 Mcb E Y Laboratories 42587</t>
  </si>
  <si>
    <t>65636 Biotech Prog Dept Support 42588</t>
  </si>
  <si>
    <t>65637 BiochemandBiophyMonsanto 42589</t>
  </si>
  <si>
    <t>65638 Dr H J Bhabha Flshp 42590</t>
  </si>
  <si>
    <t>65640 Arboretum Teaching Nursery 42592</t>
  </si>
  <si>
    <t>65641 BiochandBioph Am Home 42593</t>
  </si>
  <si>
    <t>65642 BiochemandBiophysDole 42594</t>
  </si>
  <si>
    <t>65643 BiochemandBiophysMerck Co Fdn 42595</t>
  </si>
  <si>
    <t>65644 BiochemandBiophy Dept Supp 42596</t>
  </si>
  <si>
    <t>65645 BiochemandBiophy Res Carlson 42597</t>
  </si>
  <si>
    <t>65646 BiochemandBiphys Research Callis 42598</t>
  </si>
  <si>
    <t>65647 Cmb Foundation Gift Account 42599</t>
  </si>
  <si>
    <t>65648 Provost OfficeTanner Lecture 42600</t>
  </si>
  <si>
    <t>65650 Biotechnology Fellowships 42602</t>
  </si>
  <si>
    <t>65652 BiochemandBiophys Research Doi 42604</t>
  </si>
  <si>
    <t>65653 EnglishButler Award 42605</t>
  </si>
  <si>
    <t>65654 NpbDept Support Unrestricted 42606</t>
  </si>
  <si>
    <t>65655 DbsAcademic Programs 42607</t>
  </si>
  <si>
    <t>65656 BiologICAl Sci Stdt Academics Prog 42608</t>
  </si>
  <si>
    <t>65659 Battistella Lectureship Memorial 42611</t>
  </si>
  <si>
    <t>65660 Heart Research 42612</t>
  </si>
  <si>
    <t>65662 Chem Research Britt 42614</t>
  </si>
  <si>
    <t>65667 Ece Research Ding 42619</t>
  </si>
  <si>
    <t>65668 Baas Src Gift 42620</t>
  </si>
  <si>
    <t>65669 Chris Doyle Graduate Award Fund 42621</t>
  </si>
  <si>
    <t>65670 Nursing clinical Education 42622</t>
  </si>
  <si>
    <t>65671 Sveccs Scholarship 42623</t>
  </si>
  <si>
    <t>65672 BlackmanGuerrieri Optometric Award 42624</t>
  </si>
  <si>
    <t>65673 Frederick Harrold Family Fnd Scholarship 42625</t>
  </si>
  <si>
    <t>65677 Schmidt Gift 42629</t>
  </si>
  <si>
    <t>65678 Theilen Cancer Research Fund 42630</t>
  </si>
  <si>
    <t>65679 Chem Research Chen 42631</t>
  </si>
  <si>
    <t>65680 Gus Maki Memorial Fund 42632</t>
  </si>
  <si>
    <t>65681 DANR 4H Set Program San Luis Obispo 42633</t>
  </si>
  <si>
    <t>65682 DANR 4H Prog Santa BarbaraMarzolla 42634</t>
  </si>
  <si>
    <t>65683 DANR Strawberry Program Dara 42635</t>
  </si>
  <si>
    <t>65685 DANR Strawberry Program Daugovish 42637</t>
  </si>
  <si>
    <t>65686 Student Emergency Relief Aid Waap 42638</t>
  </si>
  <si>
    <t>65687 Bodega Marine Lab Campaign 42639</t>
  </si>
  <si>
    <t>65688 BmlLibrary Support 42640</t>
  </si>
  <si>
    <t>65689 BmlFuture Aquaria 42641</t>
  </si>
  <si>
    <t>65692 Bml Mollusk Facility 42644</t>
  </si>
  <si>
    <t>65693 BmlKumanoto Oyster Res 42645</t>
  </si>
  <si>
    <t>65694 BmlBlack Abalone Res 42646</t>
  </si>
  <si>
    <t>65696 J R Blum Memorial Fd 42648</t>
  </si>
  <si>
    <t>65697 Pulmonary Rehabilitation Program 42649</t>
  </si>
  <si>
    <t>65698 BlueandGold Dairy Club Fund 42650</t>
  </si>
  <si>
    <t>65699 Botany Research Union Carbide 42651</t>
  </si>
  <si>
    <t>65701 Boeing Company Schp 42653</t>
  </si>
  <si>
    <t>65704 Bosch Memorial Fund 42655</t>
  </si>
  <si>
    <t>65705 EntoField Of Wildflowers 42656</t>
  </si>
  <si>
    <t>65707 EABoyd Foundation Scholarship 42658</t>
  </si>
  <si>
    <t>65708 Botany Department Support Rost 42659</t>
  </si>
  <si>
    <t>65709 John Miur Tahoe Env Res Ctr 42660</t>
  </si>
  <si>
    <t>65711 BmlSupport Fund 42662</t>
  </si>
  <si>
    <t>65712 Bodega Marine Lab 42663</t>
  </si>
  <si>
    <t>65713 Bot Research Harada 42664</t>
  </si>
  <si>
    <t>65715 BmlSippl 42666</t>
  </si>
  <si>
    <t>65716 BotanySandoz 42667</t>
  </si>
  <si>
    <t>65717 Botany Research Bonner 42668</t>
  </si>
  <si>
    <t>65718 Robert Watwood Memorial Fund 42669</t>
  </si>
  <si>
    <t>65719 Plt Biology Ettinger FdnHerbarium 42670</t>
  </si>
  <si>
    <t>65720 Botany Plantech Research Inst 42671</t>
  </si>
  <si>
    <t>65721 Clas Dolan Grad Student Fll 42672</t>
  </si>
  <si>
    <t>65722 Aaes Wine Spectacular Sch 42673</t>
  </si>
  <si>
    <t>65725 Peds James Joye 42676</t>
  </si>
  <si>
    <t>65726 Aaes Family Connections Program 42677</t>
  </si>
  <si>
    <t>65727 Human Lactation Center 42678</t>
  </si>
  <si>
    <t>65728 Classics InstandDept Res 42679</t>
  </si>
  <si>
    <t>65729 Entom Research Lawler 42680</t>
  </si>
  <si>
    <t>65730 Gel Engeo Incorporated Gift 42681</t>
  </si>
  <si>
    <t>65731 ANR Ucce Imperial Bali 42682</t>
  </si>
  <si>
    <t>65732 ANR Veg Crops Program 42682</t>
  </si>
  <si>
    <t>65734 UCDF RobertandJuanita Woodmansee Fund 42684</t>
  </si>
  <si>
    <t>65735 UCDF Ugst Programs Annual Fund 42685</t>
  </si>
  <si>
    <t>65736 UCDF Deleuze Family Gift 42686</t>
  </si>
  <si>
    <t>65737 Terc Research 42687</t>
  </si>
  <si>
    <t>65739 Med Cc UCDF Mayra Welch Res End 42689</t>
  </si>
  <si>
    <t>65740 Ece Hurst Agilent Gift 42690</t>
  </si>
  <si>
    <t>65741 CO Foerster Jr Viticulture Scholar 42691</t>
  </si>
  <si>
    <t>65742 VMdo Grad Studentd Fellowship 42692</t>
  </si>
  <si>
    <t>65743 Med Imho Brain Cancer Res Odonnell 42693</t>
  </si>
  <si>
    <t>65744 MedImad Center For Applied Teaching 42694</t>
  </si>
  <si>
    <t>65747 VMCehAlamo Pintado Equine Rsch 42697</t>
  </si>
  <si>
    <t>65748 Hsl Staff Development Fund 42698</t>
  </si>
  <si>
    <t>65749 VMCcahFip 42699</t>
  </si>
  <si>
    <t>65751 Cooper Family Charitable Trust 42701</t>
  </si>
  <si>
    <t>65752 4H Cultural Awareness 42702</t>
  </si>
  <si>
    <t>65753 SomChaAegis MiniMed 2008 42703</t>
  </si>
  <si>
    <t>65755 Som Internal Medicine 42705</t>
  </si>
  <si>
    <t>65757 ANRNapa Coop Ext Roncoroni 42707</t>
  </si>
  <si>
    <t>65761 Academic Advising Services 42711</t>
  </si>
  <si>
    <t>65762 David L Weaver Lecture Series 42712</t>
  </si>
  <si>
    <t>65763 Law Rex R Perschbacker Schlp 42713</t>
  </si>
  <si>
    <t>65765 Fienn Grape Metabolic Research 42715</t>
  </si>
  <si>
    <t>65766 Ccsp Gift Account 42716</t>
  </si>
  <si>
    <t>65767 King Hall Bldg Expansion 42717</t>
  </si>
  <si>
    <t>65768 VM Novartis Animal Health Schlp 42718</t>
  </si>
  <si>
    <t>65769 Idav Sennheiser Electronic Corp 42719</t>
  </si>
  <si>
    <t>65770 Ca History Social Science Project 42720</t>
  </si>
  <si>
    <t>65771 Don Aumann Memorial Lecture 42721</t>
  </si>
  <si>
    <t>65772 Yong Duan Acs Force Field Symposium 42722</t>
  </si>
  <si>
    <t>65773 Ps AgronomyandRange RschandInfo Ctr 42723</t>
  </si>
  <si>
    <t>65775 Ucsb Asperger Syndrome 42725</t>
  </si>
  <si>
    <t>65777 Vet Med Murphy Estate Funds For VMth 42727</t>
  </si>
  <si>
    <t>65778 HE Jacobs Demo Vineyards 42728</t>
  </si>
  <si>
    <t>65779 Vet Med Toponce Trust Funds For VMth 42729</t>
  </si>
  <si>
    <t>65780 VM Carlsen TrustTheon 42730</t>
  </si>
  <si>
    <t>65781 An Sci Research and Education Tucker 42731</t>
  </si>
  <si>
    <t>65782 Ca Ctr For Urban Horticultural Ctr 42732</t>
  </si>
  <si>
    <t>65783 Gepts Harlan Ii Symposium 42733</t>
  </si>
  <si>
    <t>65785 ANR4H Volunteer Website Development 42735</t>
  </si>
  <si>
    <t>65786 Ece Owens Bmw Gift 0809 Micro 42736</t>
  </si>
  <si>
    <t>65787 Ece Research Owens 42737</t>
  </si>
  <si>
    <t>65788 Its Energy Efficiency Center 42738</t>
  </si>
  <si>
    <t>65789 Ps Royalty Shares B Iwakiri PraShin 42739</t>
  </si>
  <si>
    <t>65792 Cee Geotech Student Society 42742</t>
  </si>
  <si>
    <t>65793 Edward C Lawrence Cornea 42743</t>
  </si>
  <si>
    <t>65794 Med Cancer Ctr Sac Reg Com Fnd Knapp 42744</t>
  </si>
  <si>
    <t>65795 JennaandCalvin Kang Scholarship 42745</t>
  </si>
  <si>
    <t>65796 Amador Ucce Support Oneto 42746</t>
  </si>
  <si>
    <t>65797 Its Mcwick Clean Vehicle Technology 42747</t>
  </si>
  <si>
    <t>65798 Engilis CVBC Scholarship Gift 42748</t>
  </si>
  <si>
    <t>65802 Cs NecMukherjee 42752</t>
  </si>
  <si>
    <t>65803 Hellman Fellows Fund 42753</t>
  </si>
  <si>
    <t>65804 Willie Lopez Memorial Fund 42754</t>
  </si>
  <si>
    <t>65808 Vpmi J Bittle Post Doc Fellowship 42758</t>
  </si>
  <si>
    <t>65809 Prison Law Clinic 42759</t>
  </si>
  <si>
    <t>65810 Moot Court Fund 42760</t>
  </si>
  <si>
    <t>65811 Loan Repayment Assistant Program 42761</t>
  </si>
  <si>
    <t>65812 Law FenwickandWest Symposium 42762</t>
  </si>
  <si>
    <t>65813 Kaliski Computerized Treatment 42763</t>
  </si>
  <si>
    <t>65814 Gsm Net Impact Nonprofit Fellowship Fund 42764</t>
  </si>
  <si>
    <t>65815 Nokia Inc Gift KwanLiu Ma 42765</t>
  </si>
  <si>
    <t>65816 Richerson Unrestricted Gift 42766</t>
  </si>
  <si>
    <t>65820 Tara K Telford Fund For Cystic Fibrosis 42770</t>
  </si>
  <si>
    <t>65821 Statewide 4H Support Ironstone Concours 42771</t>
  </si>
  <si>
    <t>65823 Frank Johns Memorial Fund 42773</t>
  </si>
  <si>
    <t>65824 Trial Practice Fund 42774</t>
  </si>
  <si>
    <t>65825 Legal Assistance Gift Fund 42775</t>
  </si>
  <si>
    <t>65826 Family Law Scholarship Fund 42776</t>
  </si>
  <si>
    <t>65827 Whc Student Fellowship Program 42777</t>
  </si>
  <si>
    <t>65828 Sutter Primary Care Schlp Fund 42778</t>
  </si>
  <si>
    <t>65829 Agilent Tech Micro 42779</t>
  </si>
  <si>
    <t>65831 Lawrence Family Trust 42781</t>
  </si>
  <si>
    <t>65834 Joe Sullivan Memorial Cancer Fund 42784</t>
  </si>
  <si>
    <t>65835 Friedrich Juenger Mem Schlrshp Fund 42785</t>
  </si>
  <si>
    <t>65836 Sensory Post Doctoral Fund 42786</t>
  </si>
  <si>
    <t>65837 Bejel Gibbs Grad Student Award 42787</t>
  </si>
  <si>
    <t>65838 Harry Walker Award 200809 42788</t>
  </si>
  <si>
    <t>65839 Human Ecology Res Eichhorn 42789</t>
  </si>
  <si>
    <t>65840 Mae Solar Power Car 42790</t>
  </si>
  <si>
    <t>65841 Ece Owens Intel Gift Speech Recognitn 42791</t>
  </si>
  <si>
    <t>65842 Rural Prime Med Student Scholarship Fund 42792</t>
  </si>
  <si>
    <t>65843 Gonzalez Step Awards 42793</t>
  </si>
  <si>
    <t>65845 VMCcahSF Fdn GandP Miller Feline Hlt 42795</t>
  </si>
  <si>
    <t>65846 Ernest E Hill Fellowship 42796</t>
  </si>
  <si>
    <t>65847 Chem Research Fund Pete Beal 42797</t>
  </si>
  <si>
    <t>65848 Postbaccalaureate Student Fund 42798</t>
  </si>
  <si>
    <t>65850 Cs IntelMohapatra Gift 42800</t>
  </si>
  <si>
    <t>65851 Itch Mechanism Research Projects 42801</t>
  </si>
  <si>
    <t>65853 DANR San Benito Ucce Support 42803</t>
  </si>
  <si>
    <t>65854 Cs GoogleDavidson Gift 42804</t>
  </si>
  <si>
    <t>65856 MaeFunctional BayCheng 42806</t>
  </si>
  <si>
    <t>65857 Cahfs CcasPrasad 42807</t>
  </si>
  <si>
    <t>65858 LAWR Rice Commission Horwath 42808</t>
  </si>
  <si>
    <t>65862 Rmi Winery Fund 42812</t>
  </si>
  <si>
    <t>65863 Whitlow Scholarship Fund 42813</t>
  </si>
  <si>
    <t>65867 Karen Tsang Memorial Fund 42817</t>
  </si>
  <si>
    <t>65869 GordonandBetty Moore Fdtn Ahrq 42819</t>
  </si>
  <si>
    <t>65870 Jason Lam Memorial Fund 42820</t>
  </si>
  <si>
    <t>65871 Halsted Senior Student Award 42821</t>
  </si>
  <si>
    <t>65872 Plant Science General Support Fund 42822</t>
  </si>
  <si>
    <t>65873 Placer County 4H Support 42823</t>
  </si>
  <si>
    <t>65875 Social Skills Program Fund 42825</t>
  </si>
  <si>
    <t>65876 Nutr FragaCesar G Gift Acct 42826</t>
  </si>
  <si>
    <t>65879 Lin Intel Gift Nand Flash Memory 42830</t>
  </si>
  <si>
    <t>65881 Mae Spine Mechanics 42832</t>
  </si>
  <si>
    <t>65882 Seismic Performance Column Base Plates 42833</t>
  </si>
  <si>
    <t>65883 Mcb Research Kimbrell 42834</t>
  </si>
  <si>
    <t>65884 Levine Doniation Account 42835</t>
  </si>
  <si>
    <t>65886 Som Imrh Autism Research 42837</t>
  </si>
  <si>
    <t>65887 Im Admin Oates Cancer Research 42838</t>
  </si>
  <si>
    <t>65889 DavidandDolly Fiddyment ChairCu 42840</t>
  </si>
  <si>
    <t>65890 VoiceandSwallowing Center Fund 42841</t>
  </si>
  <si>
    <t>65891 Family Link Program 42842</t>
  </si>
  <si>
    <t>65892 Weed Control Research 42843</t>
  </si>
  <si>
    <t>65893 Lam Research Gift Fund 42844</t>
  </si>
  <si>
    <t>65894 Catalyst Fund 42845</t>
  </si>
  <si>
    <t>65895 Sutter Hlth Words Take Wing Gift 42846</t>
  </si>
  <si>
    <t>65896 CAAA Student Program Support 42847</t>
  </si>
  <si>
    <t>65897 Food For Health Gift 42848</t>
  </si>
  <si>
    <t>65898 Niehs Superfund Basic Rsrch Prgm Ann Mtg 42849</t>
  </si>
  <si>
    <t>65900 Heart Of Olli Fund 42851</t>
  </si>
  <si>
    <t>65901 Cure Kids Cancer 42852</t>
  </si>
  <si>
    <t>65902 Comp Lit Amy Lee Memorial 42853</t>
  </si>
  <si>
    <t>65903 Kidney Cancer Research Fund 42854</t>
  </si>
  <si>
    <t>65904 Cal Teach 42855</t>
  </si>
  <si>
    <t>65906 Student Curriculum Support Efl 42857</t>
  </si>
  <si>
    <t>65908 VMCcah Toni Wiebe Mem Rsrch Fnd 42859</t>
  </si>
  <si>
    <t>65909 Aqrc Gifts Account 42860</t>
  </si>
  <si>
    <t>65910 Cancer CenterFitzwater 42861</t>
  </si>
  <si>
    <t>65911 Agar Research Fund 42862</t>
  </si>
  <si>
    <t>65913 Gsm Gsm Priority Fund 42864</t>
  </si>
  <si>
    <t>65915 Thoracic Cancer Research Dr Gandara 42866</t>
  </si>
  <si>
    <t>65916 Ovarian Cancer Research 42867</t>
  </si>
  <si>
    <t>65917 VMpi KanekoFaculty Development 42868</t>
  </si>
  <si>
    <t>65920 DANR Van Vlierden Trust 42871</t>
  </si>
  <si>
    <t>65921 DANRPlacer 4H Afterschool Child Care 42872</t>
  </si>
  <si>
    <t>65922 We Care Fund 42873</t>
  </si>
  <si>
    <t>65924 VMCeh Vantur Stem Cell Regenerative Md 42875</t>
  </si>
  <si>
    <t>65928 Ccc Student Of Color Conf 42879</t>
  </si>
  <si>
    <t>65929 VMphandRComparative ReproductionConley 42880</t>
  </si>
  <si>
    <t>65930 Chronic Disease Management 42881</t>
  </si>
  <si>
    <t>65932 Entomology General Funds 42883</t>
  </si>
  <si>
    <t>65933 Entomology Grad Student Support 42884</t>
  </si>
  <si>
    <t>65936 SoeWords Take Wing Program Support 42887</t>
  </si>
  <si>
    <t>65937 LawWydick Family Scholarship 42888</t>
  </si>
  <si>
    <t>65938 EveMarine Ecology Stachowitz Rsrch 42889</t>
  </si>
  <si>
    <t>65942 DANR Narrow Cotton Funds 42893</t>
  </si>
  <si>
    <t>65943 Mind22Q112 Deletion Syndrome Rsrch 42894</t>
  </si>
  <si>
    <t>65944 MindAdhd Research 42895</t>
  </si>
  <si>
    <t>65945 MindAsperger Research 42896</t>
  </si>
  <si>
    <t>65946 MindAutism Research 42897</t>
  </si>
  <si>
    <t>65948 MindDistinguished Lecture Series 42899</t>
  </si>
  <si>
    <t>65949 St Petersburg Summer Travel Award 42900</t>
  </si>
  <si>
    <t>65950 VMFeline Genetic Research 42901</t>
  </si>
  <si>
    <t>65954 Mary Wattis Brown Memorial Fd 42905</t>
  </si>
  <si>
    <t>65956 Economics Undergraduate Scholarships 42907</t>
  </si>
  <si>
    <t>65958 Rootstock Breeding Program 42909</t>
  </si>
  <si>
    <t>65959 ICAm Emergent Universe Program 42910</t>
  </si>
  <si>
    <t>65961 Dr David H Bruser Memorial Schlsp 42912</t>
  </si>
  <si>
    <t>65962 Entom Van Den Bosch Trvl Award HThomas 42913</t>
  </si>
  <si>
    <t>65965 Neuroscience Renovations 42916</t>
  </si>
  <si>
    <t>65966 Lung Cancer ResearchMack 42917</t>
  </si>
  <si>
    <t>65970 Sygenta Produce Quality Fellowship 42921</t>
  </si>
  <si>
    <t>65971 Ca 4H 4H Set 42922</t>
  </si>
  <si>
    <t>65972 Pham Endwave Gift Micro 0860 42923</t>
  </si>
  <si>
    <t>65973 DANRIrrigationWater Rsrch Monterey Co 42924</t>
  </si>
  <si>
    <t>65974 VMVsr InstandDept Support PualandMurp 42925</t>
  </si>
  <si>
    <t>65975 Ken Joy Research 42926</t>
  </si>
  <si>
    <t>65976 OrthoBen Trainer Fdtn Gift 42927</t>
  </si>
  <si>
    <t>65977 EceMarvell GiftSpencer 42928</t>
  </si>
  <si>
    <t>65980 General Thoracic Surgery Rsrch 42931</t>
  </si>
  <si>
    <t>65981 Dr LimS Research Fund 42932</t>
  </si>
  <si>
    <t>65982 McbResearch Baldwin 42933</t>
  </si>
  <si>
    <t>65983 EceIntelAkella Gift Wsm Based CpuDram 42934</t>
  </si>
  <si>
    <t>65984 Nvidia Professor Partnership 42935</t>
  </si>
  <si>
    <t>65985 Water Quality Research 42936</t>
  </si>
  <si>
    <t>65987 CAAA General Operation 42938</t>
  </si>
  <si>
    <t>65988 Are Grad Student Program 42939</t>
  </si>
  <si>
    <t>65989 Writing On The Edge Prize 42940</t>
  </si>
  <si>
    <t>65990 VM John Francis Farrell Scholarship 42941</t>
  </si>
  <si>
    <t>65991 Bme PanS Vdnr Gift Funds 42942</t>
  </si>
  <si>
    <t>65992 Imca Vdnr Gifts Southard 42943</t>
  </si>
  <si>
    <t>65994 TrellisandOutreach Activities 42945</t>
  </si>
  <si>
    <t>65995 VM Class Of 1991 Scholarship 42946</t>
  </si>
  <si>
    <t>65998 Shumway Lecture Series 42949</t>
  </si>
  <si>
    <t>66000 National Symposium 2009 42951</t>
  </si>
  <si>
    <t>66002 VMCcah Radiation Therapy 42953</t>
  </si>
  <si>
    <t>66003 VMCcah PhysICAl Therapy 42954</t>
  </si>
  <si>
    <t>66004 VMCcahMedical Oncology 42955</t>
  </si>
  <si>
    <t>66005 VMCcah Surgery 42956</t>
  </si>
  <si>
    <t>66006 Oto Resident Education Program 42957</t>
  </si>
  <si>
    <t>66007 MindThank You Party 42958</t>
  </si>
  <si>
    <t>66008 MindGala Donations 42959</t>
  </si>
  <si>
    <t>66010 BmlPublic Education 42961</t>
  </si>
  <si>
    <t>66011 Parsons Fdtn Plant Transformation Faclty 42962</t>
  </si>
  <si>
    <t>66012 Thayer Lectureship Series 42963</t>
  </si>
  <si>
    <t>66013 DANRLake Co Master Gardeners 42964</t>
  </si>
  <si>
    <t>66014 Mathematics Dept Support 42965</t>
  </si>
  <si>
    <t>66015 Cc AthenaUcsf Project Safeway 42966</t>
  </si>
  <si>
    <t>66016 Triumph Fitness Program 42967</t>
  </si>
  <si>
    <t>66017 MedCc Pfund Family Foundation 42968</t>
  </si>
  <si>
    <t>66019 Eve Research GiftsUnrestricted 42970</t>
  </si>
  <si>
    <t>66020 Martin Luther King Jr Public Srvc Awd 42971</t>
  </si>
  <si>
    <t>66021 KhopPlus Project Gift Fund 42972</t>
  </si>
  <si>
    <t>66022 LAWR Ticho Charitable Fdtn Gift Fund 42973</t>
  </si>
  <si>
    <t>66023 Law John and Mary Quirk Environmental Awd 42974</t>
  </si>
  <si>
    <t>66025 VMCcah Dr Marks Rsrch Gift Fund 42976</t>
  </si>
  <si>
    <t>66028 Equestrian Center Gift Fund 42979</t>
  </si>
  <si>
    <t>66031 Ccah Wallace Canine Studies 42983</t>
  </si>
  <si>
    <t>66032 VMth Wallace Renovation Fund 42984</t>
  </si>
  <si>
    <t>66033 DANR Drec Center Gift Fund 42985</t>
  </si>
  <si>
    <t>66034 CheMsConoco Lab Equipment Gift 42986</t>
  </si>
  <si>
    <t>66035 Joy S Shinkoskey Noon Concert Current U 42987</t>
  </si>
  <si>
    <t>66037 San Mateo Co Scholarship Fund 42989</t>
  </si>
  <si>
    <t>66038 VM Eba Epizootic Bovine Abortion 42990</t>
  </si>
  <si>
    <t>66039 Soe AutismandEducation Fund Cu 42991</t>
  </si>
  <si>
    <t>66040 Sarigul Klijn Space Engr Flight Rsrch Aw 42992</t>
  </si>
  <si>
    <t>66044 Cal Aggie Foundation Academic Assembly 42996</t>
  </si>
  <si>
    <t>66045 DANRSan Diego Extension Programs 42997</t>
  </si>
  <si>
    <t>66046 DF Winn Endowment Accumulation Fund 42998</t>
  </si>
  <si>
    <t>66047 VM Ext Research Lab 42999</t>
  </si>
  <si>
    <t>66049 Med G Bauer Hiv Research 43001</t>
  </si>
  <si>
    <t>66050 Gsm Seeman Faculty Opportunity Fund 43002</t>
  </si>
  <si>
    <t>66051 VMCEH Equine Neurology 43003</t>
  </si>
  <si>
    <t>66052 VM VMtTHDirector Discrectionary Fund 43004</t>
  </si>
  <si>
    <t>66055 VMCEH Cntr Lameness Imagin gEquip Upgrd 43008</t>
  </si>
  <si>
    <t>66056 Olive OilandHealth Research Fund 43009</t>
  </si>
  <si>
    <t>66058 DANR San Diego Pitahaya Project 43011</t>
  </si>
  <si>
    <t>66060 DANR Fair Oaks Horticulture Center Fund 43013</t>
  </si>
  <si>
    <t>66061 Masters Of Public Hlth Prgm Schlp 43014</t>
  </si>
  <si>
    <t>66062 Burn Center Disc Fund 43015</t>
  </si>
  <si>
    <t>66063 VMDO Raptor Center Adopt A Bird 43016</t>
  </si>
  <si>
    <t>66065 Som Cancer Research 43018</t>
  </si>
  <si>
    <t>66066 Wadi Arabian Horse Assoc Schlrshp 43019</t>
  </si>
  <si>
    <t>66067 DANR4H Summer Camps San Joaquin Co 43020</t>
  </si>
  <si>
    <t>66068 DANRGrape Research Kern Co 43021</t>
  </si>
  <si>
    <t>66069 Soccer Stadium Lights Development Fund 43022</t>
  </si>
  <si>
    <t>66070 Alfred HandMarie E Gibeling Fund 43023</t>
  </si>
  <si>
    <t>66071 Small Animal FacilitiesandEquipment 43024</t>
  </si>
  <si>
    <t>66073 Folsom Clinic Gifts 43026</t>
  </si>
  <si>
    <t>66074 VMVMthDirector Disc FdSmall Animal 43027</t>
  </si>
  <si>
    <t>66076 Honoring Educators Event 43029</t>
  </si>
  <si>
    <t>66077 Veva E Button Res Fd 43030</t>
  </si>
  <si>
    <t>66079 DANRMonterey CoEntomology RsrchEd 43032</t>
  </si>
  <si>
    <t>66080 SomLimb Care Centre Gift Fund 43033</t>
  </si>
  <si>
    <t>66082 SomMini Medical School 43035</t>
  </si>
  <si>
    <t>66085 DANR4HHorse Classic 43038</t>
  </si>
  <si>
    <t>66086 LawrSustainable Viticulture 43039</t>
  </si>
  <si>
    <t>66087 Cpc IntL Best Foods Tappel 43040</t>
  </si>
  <si>
    <t>66088 Moyle Ecogeomorphology Field Course 43041</t>
  </si>
  <si>
    <t>66089 Edward J Hurley MD Scholarship 43042</t>
  </si>
  <si>
    <t>66091 Med Int Med Molec andCell Cardio Knowl 43044</t>
  </si>
  <si>
    <t>66092 Fugro West 43045</t>
  </si>
  <si>
    <t>66094 Santa Barbara H Smith 43047</t>
  </si>
  <si>
    <t>66095 Wood Rodgers Ce Scholarship 43048</t>
  </si>
  <si>
    <t>66097 Ece Baas 0708 Micro GiftIntellasys 43050</t>
  </si>
  <si>
    <t>66100 ErnestandGertrude Ticho Charitable Fdn 43053</t>
  </si>
  <si>
    <t>66101 Stem Cell Res For Bone Regeneration and Re 43054</t>
  </si>
  <si>
    <t>66102 Serenity Vineyard Scholarship 43055</t>
  </si>
  <si>
    <t>66103 Chem Research Augustine 43056</t>
  </si>
  <si>
    <t>66104 Pacific GasandElectric 43057</t>
  </si>
  <si>
    <t>66105 Religious Studies Ucipc Funding 43058</t>
  </si>
  <si>
    <t>66108 CsandD Gift Account 43061</t>
  </si>
  <si>
    <t>66109 Donated Body Program 43062</t>
  </si>
  <si>
    <t>66110 Petit Sirah Vineyard 43063</t>
  </si>
  <si>
    <t>66112 Mae Raissa DSouza Gift Account 43065</t>
  </si>
  <si>
    <t>66113 VM Equine Gastrointestinal Snyder 43066</t>
  </si>
  <si>
    <t>66114 Engr Research Microsoft Chen 43067</t>
  </si>
  <si>
    <t>66116 Fire Department Support 43069</t>
  </si>
  <si>
    <t>66117 Eec PgandE Core Gift Funding 43070</t>
  </si>
  <si>
    <t>66118 Freemond Gadberry Student Award 43071</t>
  </si>
  <si>
    <t>66119 CnlPulsed Power Research 43073</t>
  </si>
  <si>
    <t>66121 CAAA Alumni Scholarship 43075</t>
  </si>
  <si>
    <t>66122 Cultural Center Project 43076</t>
  </si>
  <si>
    <t>66124 CafDevelopment Fund 43078</t>
  </si>
  <si>
    <t>66126 Alumni Schlsp Donations 43080</t>
  </si>
  <si>
    <t>66127 Caf StowellUrap 43081</t>
  </si>
  <si>
    <t>66128 Caf Apricot Softening Luh 43082</t>
  </si>
  <si>
    <t>66129 UcpMondavi Center Program Gifts 43083</t>
  </si>
  <si>
    <t>66133 Wise Family Opportunity Fund 43087</t>
  </si>
  <si>
    <t>66134 Med Opth Research Park 43088</t>
  </si>
  <si>
    <t>66136 CAAALgb Scholarship 43090</t>
  </si>
  <si>
    <t>66139 Cal Aggie FdnGershwin 43093</t>
  </si>
  <si>
    <t>66140 CaafBenner 43094</t>
  </si>
  <si>
    <t>66141 Med Path Research 43095</t>
  </si>
  <si>
    <t>66142 Cahfs Cal Poultry Federation Gift 43096</t>
  </si>
  <si>
    <t>66144 UCD Library Associates Actvties Fd 43098</t>
  </si>
  <si>
    <t>66145 VMVMe Equine Insulin Resistance 43099</t>
  </si>
  <si>
    <t>66146 Med Ped Research 43100</t>
  </si>
  <si>
    <t>66147 VMVMth Director DiscLarge Animal 43101</t>
  </si>
  <si>
    <t>66148 Cal Aggie Sportsfund 43102</t>
  </si>
  <si>
    <t>66149 CAAA Alumni Affairs 43103</t>
  </si>
  <si>
    <t>66151 Ca Athletic Associates Actvties Fd 43105</t>
  </si>
  <si>
    <t>66153 SOM Dermatology Research Education 43107</t>
  </si>
  <si>
    <t>66155 Blanche L Price Scholarship 43109</t>
  </si>
  <si>
    <t>66156 Endocrinology Support 43110</t>
  </si>
  <si>
    <t>66157 Marmor Surg Schlsp 43111</t>
  </si>
  <si>
    <t>66158 Cal Aggie FdnCastles 43112</t>
  </si>
  <si>
    <t>66159 California Thoroughbread Fdn Schp 43113</t>
  </si>
  <si>
    <t>66160 Grand Round Lecture Series 43114</t>
  </si>
  <si>
    <t>66161 Caf FsandT Liquid Sugars 43115</t>
  </si>
  <si>
    <t>66162 Cal Aggie FdnStark 43116</t>
  </si>
  <si>
    <t>66163 Retargeted Map RenderingNavteq Data 43117</t>
  </si>
  <si>
    <t>66164 Cal Aggie Fdn Textiles and Clothing 43118</t>
  </si>
  <si>
    <t>66166 Engr Deans Office Discrt Fund Chevron 43120</t>
  </si>
  <si>
    <t>66168 Microbiology Research Scholarly Activity 43122</t>
  </si>
  <si>
    <t>66170 CEE Cntrl Admin Staff Discrt Fund 43124</t>
  </si>
  <si>
    <t>66172 Cal Aggie Fdn 43126</t>
  </si>
  <si>
    <t>66173 UCD Library Associates Genl Prog Fd 43127</t>
  </si>
  <si>
    <t>66174 Toots Fund 43128</t>
  </si>
  <si>
    <t>66175 Computational Patterns Analysis Gpu Comp 43129</t>
  </si>
  <si>
    <t>66176 Lawr Soil Research Pettygrove 43130</t>
  </si>
  <si>
    <t>66179 Rmi Institute For WineandFood Science 43133</t>
  </si>
  <si>
    <t>66181 DANRGolden Clover Award 43135</t>
  </si>
  <si>
    <t>66185 Cab Yosemite Fdn Goshawks Res 43139</t>
  </si>
  <si>
    <t>66186 Alan Jackman Scholarship Current Use 43140</t>
  </si>
  <si>
    <t>66190 Opth Dept Support Discrectionary 43145</t>
  </si>
  <si>
    <t>66194 Giroud Burt Johnston Vision Equip Fund 43149</t>
  </si>
  <si>
    <t>66195 Inter Med Research 43150</t>
  </si>
  <si>
    <t>66197 clinical Training Research 43152</t>
  </si>
  <si>
    <t>66199 Cystic Fibrosis Program 43154</t>
  </si>
  <si>
    <t>66200 Cal Aggie FdnBurbige 43155</t>
  </si>
  <si>
    <t>66202 VMTH clinical Training PrgmSmall Animal 43157</t>
  </si>
  <si>
    <t>66203 Law Prison Law Clinic 43158</t>
  </si>
  <si>
    <t>66204 Epilepsy TreatmentandResearch 43159</t>
  </si>
  <si>
    <t>66205 CAF Canners League of CA T4 43160</t>
  </si>
  <si>
    <t>66208 Clc Solid Waste Disposal 43163</t>
  </si>
  <si>
    <t>66211 Richard J Elkus Fund Current Use 43166</t>
  </si>
  <si>
    <t>66212 Sac Area Youth Speaks Fund 43167</t>
  </si>
  <si>
    <t>66213 UCSB Sage Fndn Dean Mangun Research 43168</t>
  </si>
  <si>
    <t>66216 Athletes In Action 43171</t>
  </si>
  <si>
    <t>66217 VMth Mercer Pet Basket 43172</t>
  </si>
  <si>
    <t>66219 VMth clinical Training Program 43174</t>
  </si>
  <si>
    <t>66221 VMth Medical Oncology Service 43176</t>
  </si>
  <si>
    <t>66222 EvolutionandEcology Research Fund 43177</t>
  </si>
  <si>
    <t>66223 Ece Ding Japan Patent Office Gift Funds 43178</t>
  </si>
  <si>
    <t>66225 VM Horse Health Fund 43180</t>
  </si>
  <si>
    <t>66226 VM Kahn Gift Salary Support 43181</t>
  </si>
  <si>
    <t>66227 Nate Mlyniec Memorial Schlp Current Use 43182</t>
  </si>
  <si>
    <t>66228 VM Renal Disease Research Program 43183</t>
  </si>
  <si>
    <t>66229 VMCeh Mabie Fam FdImmunologyGenetics 43184</t>
  </si>
  <si>
    <t>66231 Som Tms Research 43186</t>
  </si>
  <si>
    <t>66232 Artsbridge Gift Fund 43187</t>
  </si>
  <si>
    <t>66233 DANR 4H Youth Dev Prgm Tulare 43188</t>
  </si>
  <si>
    <t>66234 DANR 4H Youth Dev Library Santa Clara 43189</t>
  </si>
  <si>
    <t>66235 Nvida Fellowship Patney 43190</t>
  </si>
  <si>
    <t>66237 Med Ped Eldon Bachman Fund 43192</t>
  </si>
  <si>
    <t>66238 Nematology Dept Support 43193</t>
  </si>
  <si>
    <t>66239 Plant Pathology Student Support 43194</t>
  </si>
  <si>
    <t>66240 Nematology Student Support 43195</t>
  </si>
  <si>
    <t>66250 Caes International Programs Support 43205</t>
  </si>
  <si>
    <t>66251 Cps OnLine Giving Program 43206</t>
  </si>
  <si>
    <t>66252 Esp Student Support 43207</t>
  </si>
  <si>
    <t>66254 Class MaterialsVen 111andVen 125 43209</t>
  </si>
  <si>
    <t>66255 Ocular Melanoma Rsrch 43210</t>
  </si>
  <si>
    <t>66257 VMth clinical DiscoverySmall Animal 43212</t>
  </si>
  <si>
    <t>66258 VMe Corynebac Pseudotuberculosis Rsrch 43213</t>
  </si>
  <si>
    <t>66260 Shlemon Chair Award Supplement 43215</t>
  </si>
  <si>
    <t>66261 CorsonDow Graduate Fellowship 43216</t>
  </si>
  <si>
    <t>66265 Automotive Computing Using The Gpu 43220</t>
  </si>
  <si>
    <t>66266 Cardiac Rehab Program 43221</t>
  </si>
  <si>
    <t>66268 VM DrandMrs HC Smith Scholarship 43223</t>
  </si>
  <si>
    <t>66270 Lda Student Support 43225</t>
  </si>
  <si>
    <t>66271 Amb Svs Pediatric Support 43226</t>
  </si>
  <si>
    <t>66273 Human Ecology General Support 43228</t>
  </si>
  <si>
    <t>66274 HdandFs General Student Support 43229</t>
  </si>
  <si>
    <t>66275 CsandD General Department Support 43230</t>
  </si>
  <si>
    <t>66276 CsandD General Student Support 43231</t>
  </si>
  <si>
    <t>66281 ArchaeologICAl Research 43236</t>
  </si>
  <si>
    <t>66282 Calvin Schwabe Project 43237</t>
  </si>
  <si>
    <t>66283 Epilepsy Research 43238</t>
  </si>
  <si>
    <t>66288 LoisandJohn Crowe Scholarship 43243</t>
  </si>
  <si>
    <t>66291 AnalytICAl Equipment Fund 43246</t>
  </si>
  <si>
    <t>66292 VMVMth clinical DiscoveryNo Species 43247</t>
  </si>
  <si>
    <t>66293 Natl Ag Ambassador Conference Fund 43248</t>
  </si>
  <si>
    <t>66294 DANR 4H Beekeepers Scholarship 43249</t>
  </si>
  <si>
    <t>66295 Heckman Coyote Foundation Gift 43250</t>
  </si>
  <si>
    <t>66296 Plt Sci Ehric Gifts 43251</t>
  </si>
  <si>
    <t>66297 Plt Sci Vegric Gifts 43252</t>
  </si>
  <si>
    <t>66298 Plt Sci Rangelandric Gifts 43253</t>
  </si>
  <si>
    <t>66299 Ag Sustainability Institute 43254</t>
  </si>
  <si>
    <t>66300 An Sci Feedstuff Research 43255</t>
  </si>
  <si>
    <t>66301 An Sci Dairy Milk Components 43256</t>
  </si>
  <si>
    <t>66302 Macular Degeneration Research 43257</t>
  </si>
  <si>
    <t>66304 School Of Nursing Scholarship Gifts 43259</t>
  </si>
  <si>
    <t>66306 Plant Path Stone Fruit Disease Cntrl 43261</t>
  </si>
  <si>
    <t>66311 Bird Derived Mosquito Attractants 43266</t>
  </si>
  <si>
    <t>66312 KL Maddy Equine Pharm Prgm 43267</t>
  </si>
  <si>
    <t>66313 MindInst Research Gifts 43268</t>
  </si>
  <si>
    <t>66314 MedCc Diane E OLeary Trust 43269</t>
  </si>
  <si>
    <t>66315 Parker Family Foundation Scholarship 43270</t>
  </si>
  <si>
    <t>66316 FST Department Discretionary Use 43271</t>
  </si>
  <si>
    <t>66317 Ent Department Support 43272</t>
  </si>
  <si>
    <t>66318 Ent Entomology Student Support 43273</t>
  </si>
  <si>
    <t>66319 Nutr General Department Support 43274</t>
  </si>
  <si>
    <t>66320 Nutr Student Support 43275</t>
  </si>
  <si>
    <t>66321 Plt Sci Agronomy ResandInfo Center 43276</t>
  </si>
  <si>
    <t>66322 Plt Sci FruitandNut Research Info Ctr 43277</t>
  </si>
  <si>
    <t>66323 Plt Sci Postharvest Tech Research 43278</t>
  </si>
  <si>
    <t>66324 Plt Sci Weed ResearchandInfo Center 43279</t>
  </si>
  <si>
    <t>66325 Plt Sci General Student Support 43280</t>
  </si>
  <si>
    <t>66326 AgandResource Economics Support 43281</t>
  </si>
  <si>
    <t>66327 Foundation Plant Services Support 43282</t>
  </si>
  <si>
    <t>66328 An Sci Undergrad and Grad Student Support 43283</t>
  </si>
  <si>
    <t>66329 BAE Dept Support 43284</t>
  </si>
  <si>
    <t>66330 BAE Student Support 43285</t>
  </si>
  <si>
    <t>66334 VM Comparative Cancer Research Programs 43289</t>
  </si>
  <si>
    <t>66335 VM Class Of 1999 Endowment Accrual 43290</t>
  </si>
  <si>
    <t>66336 VMth NeurologyNeurosurgery Service 43291</t>
  </si>
  <si>
    <t>66337 Fst Western CandyPilot Move 43292</t>
  </si>
  <si>
    <t>66341 VM Canine EpilepsyandNeurologICAl Disor 43296</t>
  </si>
  <si>
    <t>66343 Med Regenerative Med Rsrch Facility 43298</t>
  </si>
  <si>
    <t>66345 ICA Mens Baseball Development 43300</t>
  </si>
  <si>
    <t>66346 ICA Mens Football Development 43301</t>
  </si>
  <si>
    <t>66347 ICA Womens Field Hockey Development 43302</t>
  </si>
  <si>
    <t>66348 ICA Mens Golf Development 43303</t>
  </si>
  <si>
    <t>66349 ICA Womens Gymnastics Development 43304</t>
  </si>
  <si>
    <t>66350 ICA Womens Lacrosse Development 43305</t>
  </si>
  <si>
    <t>66351 ICA Mens Basketball Development 43306</t>
  </si>
  <si>
    <t>66353 ICA Mens Water Polo Development 43308</t>
  </si>
  <si>
    <t>66354 ICA Mens Track Development 43309</t>
  </si>
  <si>
    <t>66355 ICA Mens Soccer Development 43310</t>
  </si>
  <si>
    <t>66356 ICA Mens Tennis Development 43311</t>
  </si>
  <si>
    <t>66357 ICA Mens Wrestling Development 43312</t>
  </si>
  <si>
    <t>66358 ICA Womens Softball Development 43313</t>
  </si>
  <si>
    <t>66359 ICA Womens Volleyball Development 43314</t>
  </si>
  <si>
    <t>66360 ICA Womens Basketball Development 43315</t>
  </si>
  <si>
    <t>66361 ICA Womens Crew Development 43316</t>
  </si>
  <si>
    <t>66362 ICA Womens Golf Development 43317</t>
  </si>
  <si>
    <t>66363 ICA Womens Swimming Development 43318</t>
  </si>
  <si>
    <t>66364 ICA Womens Water Polo Development 43319</t>
  </si>
  <si>
    <t>66365 ICA Womens Track Development 43320</t>
  </si>
  <si>
    <t>66366 ICA Womens Soccer Development 43321</t>
  </si>
  <si>
    <t>66367 ICA Womens Tennis Development 43322</t>
  </si>
  <si>
    <t>66368 ICA Mens Cross Country Development 43323</t>
  </si>
  <si>
    <t>66369 ICA Womens Cross Country Development 43324</t>
  </si>
  <si>
    <t>66370 ICA Diving Development 43325</t>
  </si>
  <si>
    <t>66371 ICA Womens Basketball Video Editing 43326</t>
  </si>
  <si>
    <t>66372 ICA Spirit Squad 43327</t>
  </si>
  <si>
    <t>66373 ICA Spirit Squad Dance Team 43328</t>
  </si>
  <si>
    <t>66374 ICA Spirit Squad Stunt Team 43329</t>
  </si>
  <si>
    <t>66375 ICA Baseball Field Improvements 43330</t>
  </si>
  <si>
    <t>66376 ICA Sports Medicine Development 43331</t>
  </si>
  <si>
    <t>66377 ICA Soccer Stadium Improvements 43332</t>
  </si>
  <si>
    <t>66378 ICA StrengthandConditioning 43333</t>
  </si>
  <si>
    <t>66379 ICA Tennis Court Improvements 43334</t>
  </si>
  <si>
    <t>66380 ICA Tennis Court Expansion 43335</t>
  </si>
  <si>
    <t>66381 ICA Athletics GrantInAid 43336</t>
  </si>
  <si>
    <t>66382 ICA Schmalenberger Schlp 43337</t>
  </si>
  <si>
    <t>66383 Silicon Integrated Phased Array Rsch 43338</t>
  </si>
  <si>
    <t>66384 Microbial Fermentation Research 43339</t>
  </si>
  <si>
    <t>66385 Physics Undergrad Research Support 43340</t>
  </si>
  <si>
    <t>66386 Invasive Shot Hole Borer Fund 43341</t>
  </si>
  <si>
    <t>66387 Ucce Marin Monitoring Equipment Fund 43342</t>
  </si>
  <si>
    <t>66388 WesandYvette Powell Sustainable Ag Rsch 43343</t>
  </si>
  <si>
    <t>66389 Daniel J Crowley Papers Collection 43344</t>
  </si>
  <si>
    <t>66390 FST Research and Instruction 43345</t>
  </si>
  <si>
    <t>66391 Train The Trainer Fellowship 43346</t>
  </si>
  <si>
    <t>66392 Burn Center Celebrations 43347</t>
  </si>
  <si>
    <t>66394 Murpps Program Support 43349</t>
  </si>
  <si>
    <t>66395 Type I Diabetes Research 43350</t>
  </si>
  <si>
    <t>66396 Surgery Dr CanterS Research 43351</t>
  </si>
  <si>
    <t>66397 Bodega Marine Lab Advisory Group 43352</t>
  </si>
  <si>
    <t>66398 VMCeh Stem Cell Rsrch James Fdtn 43353</t>
  </si>
  <si>
    <t>66399 VMCcah GeneticsandImmune Disease 43354</t>
  </si>
  <si>
    <t>66401 DANR Master GardenersMerced 43356</t>
  </si>
  <si>
    <t>66402 Som Cancer Stem Cell Research Fund 43357</t>
  </si>
  <si>
    <t>66404 MindChargeAutism Spectral Disorders 43359</t>
  </si>
  <si>
    <t>66405 MindCortisolAutism Spectral Disorders 43360</t>
  </si>
  <si>
    <t>66407 Conference Ptcmda 43362</t>
  </si>
  <si>
    <t>66408 Som Int The Grow Community Project 43363</t>
  </si>
  <si>
    <t>66409 VMCeh Randall Stem Cell Regen Med 43364</t>
  </si>
  <si>
    <t>66411 Excellence In Graduate Education 43366</t>
  </si>
  <si>
    <t>66413 Ece Northrop Grumman Equip Gift 43368</t>
  </si>
  <si>
    <t>66414 Regenerative Med Kidney Research 43369</t>
  </si>
  <si>
    <t>66415 Lander Data AnalysisandVisualization Lab 43370</t>
  </si>
  <si>
    <t>66416 Robert W Jackman Scholarship Fund 43371</t>
  </si>
  <si>
    <t>66417 VMth FacilitiesandEquipment 43372</t>
  </si>
  <si>
    <t>66418 Nutrition Support King 43373</t>
  </si>
  <si>
    <t>66419 Compartive Ophthalmology Blindness 43374</t>
  </si>
  <si>
    <t>66420 Ca Healthcare Foundation Schlsp 43375</t>
  </si>
  <si>
    <t>66421 Francine A Bradley Award Avian Science 43376</t>
  </si>
  <si>
    <t>66422 Ipm Prgm Field andSpecialty Crops 43377</t>
  </si>
  <si>
    <t>66423 Law Swearing In Ceremony 43378</t>
  </si>
  <si>
    <t>66424 Adapt Program 43379</t>
  </si>
  <si>
    <t>66425 Large Animal clinical Training Programs 43380</t>
  </si>
  <si>
    <t>66426 Bimson General Gift Fund 43381</t>
  </si>
  <si>
    <t>66428 Cancer Center Expansion Fund 43383</t>
  </si>
  <si>
    <t>66430 VMCcc Canine Cancer Research 43385</t>
  </si>
  <si>
    <t>66431 VMCcc Radiation Therapy Research 43386</t>
  </si>
  <si>
    <t>66432 AGIS Lab Pesticide Research 43387</t>
  </si>
  <si>
    <t>66434 WFCB Student Support 43389</t>
  </si>
  <si>
    <t>66435 LAWR Department Support 43390</t>
  </si>
  <si>
    <t>66436 LAWR Student Support 43391</t>
  </si>
  <si>
    <t>66437 ARE Student Support 43392</t>
  </si>
  <si>
    <t>66438 Etox Department Support 43393</t>
  </si>
  <si>
    <t>66439 Etox Student Support 43394</t>
  </si>
  <si>
    <t>66440 ATXC Student Support 43395</t>
  </si>
  <si>
    <t>66442 VM Scheidt TrustSamll Animal Clin 43397</t>
  </si>
  <si>
    <t>66443 LAWR Environmentors Program 43398</t>
  </si>
  <si>
    <t>66444 Russell Ranch Operation Support 43399</t>
  </si>
  <si>
    <t>66445 Impm Pulmonary Lung Cancer 43400</t>
  </si>
  <si>
    <t>66446 Campus Rec General Donations 43401</t>
  </si>
  <si>
    <t>66447 Campus Rec Alpine Ski Team 43402</t>
  </si>
  <si>
    <t>66448 Campus Rec Alumni Crew 43403</t>
  </si>
  <si>
    <t>66449 Campus Rec Crew 43404</t>
  </si>
  <si>
    <t>66450 Campus Rec Cycling 43405</t>
  </si>
  <si>
    <t>66451 Campus Rec Archery 43406</t>
  </si>
  <si>
    <t>66452 Campus Rec Baseball 43407</t>
  </si>
  <si>
    <t>66453 Campus Rec Fencing 43408</t>
  </si>
  <si>
    <t>66454 Campus Rec Field Hockey 43409</t>
  </si>
  <si>
    <t>66455 Campus Rec Judo 43410</t>
  </si>
  <si>
    <t>66456 Campus Rec LacrosseWomen 43411</t>
  </si>
  <si>
    <t>66457 Campus Rec Martial Arts 43412</t>
  </si>
  <si>
    <t>66458 Campus Rec Racquetball 43413</t>
  </si>
  <si>
    <t>66459 Campus Rec Tennis 43414</t>
  </si>
  <si>
    <t>66460 Campus Rec Triathlon 43415</t>
  </si>
  <si>
    <t>66461 Campus Rec VolleyballWomen 43416</t>
  </si>
  <si>
    <t>66462 Campus Rec GymnasticsMen 43417</t>
  </si>
  <si>
    <t>66463 Campus Rec Horse Polo 43418</t>
  </si>
  <si>
    <t>66464 Campus Rec LacrosseMen 43419</t>
  </si>
  <si>
    <t>66465 Campus Rec RugbyMen 43420</t>
  </si>
  <si>
    <t>66466 Campus Rec RugbyWomen 43421</t>
  </si>
  <si>
    <t>66467 Campus Rec VolleyballMen 43422</t>
  </si>
  <si>
    <t>66468 Campus Rec Water Sking 43423</t>
  </si>
  <si>
    <t>66469 Campus Rec Ice Hockey 43424</t>
  </si>
  <si>
    <t>66470 Campus Rec SoccerWomen 43425</t>
  </si>
  <si>
    <t>66471 Sport Club Equestrian Dressage 43426</t>
  </si>
  <si>
    <t>66472 Sport Club Equestrian Event 43427</t>
  </si>
  <si>
    <t>66473 Sport Club Equestrian HunterJumper 43428</t>
  </si>
  <si>
    <t>66474 Sport Club Equestrian Western 43429</t>
  </si>
  <si>
    <t>66475 Sport Club Equestrian Horse Fund 43430</t>
  </si>
  <si>
    <t>66476 Materials Chemistry Research Support 43431</t>
  </si>
  <si>
    <t>66477 K HincheeRodriguez PhD Awd Sppt Fnd 43432</t>
  </si>
  <si>
    <t>66479 PeterandSusan Cheney Research Fund 43434</t>
  </si>
  <si>
    <t>66480 RheumatologyandAllergy ResearchandEduc 43435</t>
  </si>
  <si>
    <t>66481 Mobile ApplICAtions Research Ucb 43436</t>
  </si>
  <si>
    <t>66482 Uccs Mesple Memorial Scholarship Fund 43437</t>
  </si>
  <si>
    <t>66483 LandS Beyond The Classroom 43438</t>
  </si>
  <si>
    <t>66484 Madera County Podcast Fund 43439</t>
  </si>
  <si>
    <t>66485 Ysa Disney Youth Volunteer Engagement 43440</t>
  </si>
  <si>
    <t>66487 VMth Ultrasound Equipment Fund 43442</t>
  </si>
  <si>
    <t>66488 EsandP Research Support 43443</t>
  </si>
  <si>
    <t>66489 Daca Scholarship 43444</t>
  </si>
  <si>
    <t>66490 201819 Law Review Symposium 43445</t>
  </si>
  <si>
    <t>66491 Cctc Review Course Support 43446</t>
  </si>
  <si>
    <t>66492 Energy Graduate Group Recruitment Fund 43447</t>
  </si>
  <si>
    <t>66493 Steps plusProgram Support 43448</t>
  </si>
  <si>
    <t>66494 Ilc Flores Vs Sessions 43449</t>
  </si>
  <si>
    <t>66495 Can Soil Amend Nurserymen 43450</t>
  </si>
  <si>
    <t>66496 Ca CattlemenS Res Assistantship 43451</t>
  </si>
  <si>
    <t>66497 Calif Cattlewomen Schlsp 43452</t>
  </si>
  <si>
    <t>66503 Simulcast Fund 43458</t>
  </si>
  <si>
    <t>66505 DR Bennion Award 43460</t>
  </si>
  <si>
    <t>66507 International Center 43462</t>
  </si>
  <si>
    <t>66508 DANR Fresno Weed Sci Resch Sutherlin 43463</t>
  </si>
  <si>
    <t>66509 UCDF Howard Schutz Award 43464</t>
  </si>
  <si>
    <t>66511 Animal Science Pavilion Building 43466</t>
  </si>
  <si>
    <t>66512 Agribusiness Unrestricted Gift 43467</t>
  </si>
  <si>
    <t>66515 VM Vgl Forensic Research 43470</t>
  </si>
  <si>
    <t>66516 Ece Research Baas 43471</t>
  </si>
  <si>
    <t>66517 VM Pmi Agency Funds Dr Christopher 43472</t>
  </si>
  <si>
    <t>66518 Bae Ptab 43473</t>
  </si>
  <si>
    <t>66520 Ps Ct Tour Support 43475</t>
  </si>
  <si>
    <t>66521 Plt Sci Pipra Bennett 43476</t>
  </si>
  <si>
    <t>66522 PandG Gift Rgia 43477</t>
  </si>
  <si>
    <t>66525 Nutr Research Keen 43480</t>
  </si>
  <si>
    <t>66526 VM VMdo ScheringPlough Grad 43481</t>
  </si>
  <si>
    <t>66528 ChildrenS Hospital Picu Support 43483</t>
  </si>
  <si>
    <t>66529 VM Ccah Darlyne Olsen Memorial Fund 43484</t>
  </si>
  <si>
    <t>66530 Med In Vivo Med Student Pub 43485</t>
  </si>
  <si>
    <t>66531 Ece Sengupta Nvidia Fellowship 43486</t>
  </si>
  <si>
    <t>66533 VM VMe Competitive Endurance Horses 43488</t>
  </si>
  <si>
    <t>66534 DANR Fresno County Support 43489</t>
  </si>
  <si>
    <t>66535 DANR San Joaquin 4H Support Canevari 43490</t>
  </si>
  <si>
    <t>66536 Comparative Literature Library 43491</t>
  </si>
  <si>
    <t>66537 Roy Deforest Memorial Fund 43492</t>
  </si>
  <si>
    <t>66567 Cnprc Ucsd Fdn Funds CapitanioTuszynski 43522</t>
  </si>
  <si>
    <t>66579 DANR Ucce Kings 4H Support Sullins 43539</t>
  </si>
  <si>
    <t>66580 Coopext LawrCrea 43540</t>
  </si>
  <si>
    <t>66584 Plastic Surgery Program 43544</t>
  </si>
  <si>
    <t>66585 Olli Bridge Grant 43545</t>
  </si>
  <si>
    <t>66586 Gift Fee Funds From UCDF 43546</t>
  </si>
  <si>
    <t>66588 VMth House Officer Picnic 43548</t>
  </si>
  <si>
    <t>66589 VM Class Of 87 Scholarship Fund 43549</t>
  </si>
  <si>
    <t>66594 Plt Sci Research Six Johan 43554</t>
  </si>
  <si>
    <t>66597 Energy Efficiency Center Sempra Energy 43557</t>
  </si>
  <si>
    <t>66601 KingandLinda Won Family Scholarship 43561</t>
  </si>
  <si>
    <t>66602 Arhpc Sholarship 43562</t>
  </si>
  <si>
    <t>66603 Center For Study Regional Change 43563</t>
  </si>
  <si>
    <t>66604 Plt Sci Research Dvorak 43564</t>
  </si>
  <si>
    <t>66606 Shapiro Family Fund For Excellence 43566</t>
  </si>
  <si>
    <t>66608 Maxie Scholarship Fund 43568</t>
  </si>
  <si>
    <t>66614 Cuh Intern Support Gift Account 43574</t>
  </si>
  <si>
    <t>66615 Richard Harris Fund 43575</t>
  </si>
  <si>
    <t>66617 Wcec Gift Support Of Core Ops 43577</t>
  </si>
  <si>
    <t>66619 Intel Micro 43579</t>
  </si>
  <si>
    <t>66620 Rambus Micro 07043 43580</t>
  </si>
  <si>
    <t>66621 Eec Walmart Core Funding 43581</t>
  </si>
  <si>
    <t>66622 CAES RMI Ca Olive Oil Council 43582</t>
  </si>
  <si>
    <t>66623 Ps Research Klose 43583</t>
  </si>
  <si>
    <t>66624 Emergency Services Protocol Fund Equine 43584</t>
  </si>
  <si>
    <t>66626 Ucce Kern Program Support 43586</t>
  </si>
  <si>
    <t>66629 Hwulff Hansel Gift 43589</t>
  </si>
  <si>
    <t>66631 VM Wildlife Health Center 43591</t>
  </si>
  <si>
    <t>66632 Hrec Bldg PhysICAl Improvements 43592</t>
  </si>
  <si>
    <t>66633 Lyle R Scott Current Funds 4H Tuolumne 43593</t>
  </si>
  <si>
    <t>66634 Ca Crop Improvement AssoBarley 43594</t>
  </si>
  <si>
    <t>66635 Swee Teh Russian Riverkeeper 43595</t>
  </si>
  <si>
    <t>66636 Graduate Studies Academic Support 43596</t>
  </si>
  <si>
    <t>66637 Jackson Lewis Employment Law Scholarship 43597</t>
  </si>
  <si>
    <t>66640 ChancellorS House Campaign 43600</t>
  </si>
  <si>
    <t>66642 ChancellorS FurnitureLandscaping 43602</t>
  </si>
  <si>
    <t>66646 Sprint Nextel Chen 43606</t>
  </si>
  <si>
    <t>66647 Plt PathCcia Wheat 43607</t>
  </si>
  <si>
    <t>66648 AandRs Ccia Weed Control 43608</t>
  </si>
  <si>
    <t>66649 Center For Study Of Regional Change 43609</t>
  </si>
  <si>
    <t>66650 Don Kunitz Memorial Fund 43610</t>
  </si>
  <si>
    <t>66651 DeanS Leadership Endowment 43611</t>
  </si>
  <si>
    <t>66652 Vit and Enol DEVO 43612</t>
  </si>
  <si>
    <t>66656 UCDF Dorothy Kirschman Endowment 43616</t>
  </si>
  <si>
    <t>66657 Innovations In Global Health 43617</t>
  </si>
  <si>
    <t>66658 Yang Scholarly Exchange Current Use 43618</t>
  </si>
  <si>
    <t>66660 DANR Stanislaus Cal League Food Proc 43620</t>
  </si>
  <si>
    <t>66661 Office Of Research General Support 43621</t>
  </si>
  <si>
    <t>66663 Tingling Mechanism Study 43623</t>
  </si>
  <si>
    <t>66665 Mpdv Fraxz Fragile X Research 43625</t>
  </si>
  <si>
    <t>66666 Mae TeachingandResearch Farouki 43626</t>
  </si>
  <si>
    <t>66667 Ucce Merced Program Support Mahacek 43627</t>
  </si>
  <si>
    <t>66669 Integrated Vit Web Site 43629</t>
  </si>
  <si>
    <t>66670 AgandResource Econ Sumner 43630</t>
  </si>
  <si>
    <t>66671 Replaced By Chart L 43630</t>
  </si>
  <si>
    <t>66672 VMb Cortopasse Family Fndn 43631</t>
  </si>
  <si>
    <t>66674 Glen County 4H Support 43633</t>
  </si>
  <si>
    <t>66676 SantiagoandGregoria Gonzalez Schlp 43635</t>
  </si>
  <si>
    <t>66677 Fred Maytag Ii HistorICAl Ag Book 43636</t>
  </si>
  <si>
    <t>66679 Mph Fee Fellowship 43638</t>
  </si>
  <si>
    <t>66680 IntL Congress On Biophotonics 43639</t>
  </si>
  <si>
    <t>66681 Geriatric Psych 43640</t>
  </si>
  <si>
    <t>66682 Michelle Apperson Research 43641</t>
  </si>
  <si>
    <t>66687 HaagenDazs Honeybee Research 43646</t>
  </si>
  <si>
    <t>66688 Ford Research Gift Hubbard 43647</t>
  </si>
  <si>
    <t>66690 Ca Milk Processor Board 43649</t>
  </si>
  <si>
    <t>66691 Calif Fdn For Biochem Res Flshp 43650</t>
  </si>
  <si>
    <t>66692 Marin Ucce Program Support Swain 43651</t>
  </si>
  <si>
    <t>66693 Calif Fdn For Biochem Research 43652</t>
  </si>
  <si>
    <t>66695 DANR Kern Pistachio Research 43654</t>
  </si>
  <si>
    <t>66696 DANR Kern 4H Club Support 43655</t>
  </si>
  <si>
    <t>66697 Kings Ucce Program Support Collar 43656</t>
  </si>
  <si>
    <t>66698 San Diego Ucce Program Support Lobo 43657</t>
  </si>
  <si>
    <t>66700 Battistella Nursing 43659</t>
  </si>
  <si>
    <t>66701 Med Regenerative Medicine Research 43660</t>
  </si>
  <si>
    <t>66702 Chancellor Laureates Dinner 43661</t>
  </si>
  <si>
    <t>66703 Orange Co Ucce Prgram Supoort Kabashim 43662</t>
  </si>
  <si>
    <t>66704 Mariposa Ucce Program Support 43663</t>
  </si>
  <si>
    <t>66705 UOIP Fund For Faculty Initiatives 43664</t>
  </si>
  <si>
    <t>66706 DANR Orange Coop Ext 43665</t>
  </si>
  <si>
    <t>66708 DANR Monterey Weed ScienceSmith 43667</t>
  </si>
  <si>
    <t>66709 Fresno Ucce Master Gardner Sutherlin 43668</t>
  </si>
  <si>
    <t>66711 Orange Co Ucce Master Gardeners 43670</t>
  </si>
  <si>
    <t>66712 Valentine East Sierra Rsv VesrUcsb 43671</t>
  </si>
  <si>
    <t>66713 Monterey Ucce Prog Support Hammond 43672</t>
  </si>
  <si>
    <t>66716 Wwit Cougar Research Whittmer 43675</t>
  </si>
  <si>
    <t>66717 Wine Spectator Student Heritage Program 43676</t>
  </si>
  <si>
    <t>66718 Ece Leadership Sponsor 43677</t>
  </si>
  <si>
    <t>66721 Imho Sickle Cell DonorsWun 43680</t>
  </si>
  <si>
    <t>66722 Dr Robert H Baker Scholarship Fund 43681</t>
  </si>
  <si>
    <t>66723 Med Ortho Resident Fellow Education 43682</t>
  </si>
  <si>
    <t>66724 Ctr For FruitVeg Quality Mcclarty 43683</t>
  </si>
  <si>
    <t>66725 Swee Teh Sl DeltaMendota Gift 43684</t>
  </si>
  <si>
    <t>66729 VMVsr Stem Cell Rsrch 43688</t>
  </si>
  <si>
    <t>66730 VMCeh Naciular Research 43689</t>
  </si>
  <si>
    <t>66732 VMPhandR Fip Research 43691</t>
  </si>
  <si>
    <t>66733 VMWhc One Health Institute 43692</t>
  </si>
  <si>
    <t>66734 VMApc JD Wheat Orthopedic Rsrch Lab 43693</t>
  </si>
  <si>
    <t>66735 DANR Sonoma Newsletter Support 43694</t>
  </si>
  <si>
    <t>66737 Agr Issues CtrGov Impact On Agr 43696</t>
  </si>
  <si>
    <t>66738 Agr Issues CenterConference Suppor 43697</t>
  </si>
  <si>
    <t>66739 Animal Sci Swine Research 43698</t>
  </si>
  <si>
    <t>66740 Animal Science Oltjen 43699</t>
  </si>
  <si>
    <t>66743 An SciBeef Calves Trial 43701</t>
  </si>
  <si>
    <t>66745 Abs Comm Devel Christensen 43702</t>
  </si>
  <si>
    <t>66746 Abs Series Project 43703</t>
  </si>
  <si>
    <t>66747 Animal Science Meyer 43704</t>
  </si>
  <si>
    <t>66748 Cwwr Rosenberg Forum 43705</t>
  </si>
  <si>
    <t>66749 Avian Sciences Support Zeidler 43706</t>
  </si>
  <si>
    <t>66750 DANR Alameda Urban Youth Support 43707</t>
  </si>
  <si>
    <t>66751 DANRWestern Reg Leaders Forum 43708</t>
  </si>
  <si>
    <t>66752 DANR ImperialFarm Smart Program 43709</t>
  </si>
  <si>
    <t>66753 Alameda Ucce Program Support 43710</t>
  </si>
  <si>
    <t>66754 Wm Hugh Bruvoid Memorial Fd 43711</t>
  </si>
  <si>
    <t>66756 Ps Various Grain Research Areas 43713</t>
  </si>
  <si>
    <t>66759 Foods For Health Institute 43716</t>
  </si>
  <si>
    <t>66760 Arab Studies Program 43717</t>
  </si>
  <si>
    <t>66761 Vgl Cerebellar Abiotrophy 43718</t>
  </si>
  <si>
    <t>66762 Cmerf Preceptorship Prog 43719</t>
  </si>
  <si>
    <t>66763 Cmb Gazzaniga Award 43720</t>
  </si>
  <si>
    <t>66764 Excellence In Teaching History Award 43721</t>
  </si>
  <si>
    <t>66765 ErikaandWalter Jennings Grad Fellowship 43722</t>
  </si>
  <si>
    <t>66766 Music Bldg Recital Hall 43723</t>
  </si>
  <si>
    <t>66767 Caes Aggie Ambassador Prgm 43724</t>
  </si>
  <si>
    <t>66768 An Sci Dairy Research 43725</t>
  </si>
  <si>
    <t>66769 Fst International Grad Student Support 43726</t>
  </si>
  <si>
    <t>66770 VMth Dermatology Service 43727</t>
  </si>
  <si>
    <t>66771 VMth Behavior Service 43728</t>
  </si>
  <si>
    <t>66772 VMth Anesthesia Resident Traning Gifts 43729</t>
  </si>
  <si>
    <t>66773 VMCeh Pegasus Tb Stem Cell Research 43730</t>
  </si>
  <si>
    <t>66774 VMCcah Canine Urinary Research 43731</t>
  </si>
  <si>
    <t>66776 4H Fashion Review 43733</t>
  </si>
  <si>
    <t>66777 Teen Biotech Challenge 43734</t>
  </si>
  <si>
    <t>66778 VMWhc Mtn Gorilla Program 43735</t>
  </si>
  <si>
    <t>66780 Law California IntL Law Center 43737</t>
  </si>
  <si>
    <t>66783 DANR Master Gardeners Statewide 43740</t>
  </si>
  <si>
    <t>66787 DANR4H Horse Advisory Group 43744</t>
  </si>
  <si>
    <t>66788 DANR Sacramento CoEFNEP Prog 43745</t>
  </si>
  <si>
    <t>66789 DANR Lake County Elkins 43746</t>
  </si>
  <si>
    <t>66790 DANR MarinHorstscript 43747</t>
  </si>
  <si>
    <t>66791 FsandT Program Support Winter 43748</t>
  </si>
  <si>
    <t>66792 DANR Contra CostaNutri Prog 43749</t>
  </si>
  <si>
    <t>66793 DANR Glenn Agronomy Research 43750</t>
  </si>
  <si>
    <t>66794 AandRsCal Poly Cotton Seed 43751</t>
  </si>
  <si>
    <t>66795 DANR4H Series Sonoma 43751</t>
  </si>
  <si>
    <t>66796 DANR4H Series Marin 43752</t>
  </si>
  <si>
    <t>66801 DANR ResandExtension Ctrs Support 43756</t>
  </si>
  <si>
    <t>66802 DANRNo Central Region 43757</t>
  </si>
  <si>
    <t>66803 DANRIntern Program 43758</t>
  </si>
  <si>
    <t>66804 DANR 4H State Leadership Conf 43759</t>
  </si>
  <si>
    <t>66805 DANR Butte Calif Pistachio 43760</t>
  </si>
  <si>
    <t>66806 DANR Sonoma Garden Program Support 43761</t>
  </si>
  <si>
    <t>66809 DANRSea Grant Extension Program 43763</t>
  </si>
  <si>
    <t>66810 DANR SutterYuba Greer 43764</t>
  </si>
  <si>
    <t>66811 DANR Sacto Home Ec Support Nicholson 43765</t>
  </si>
  <si>
    <t>66812 DANRSiskiyou County 43766</t>
  </si>
  <si>
    <t>66813 VitandEnology Project Support 43767</t>
  </si>
  <si>
    <t>66814 DANRSiskiyou Alfalfa Management 43768</t>
  </si>
  <si>
    <t>66815 DANRFpmIrec Support 43769</t>
  </si>
  <si>
    <t>66816 DANR Sonoma Horticulture Vossen 43770</t>
  </si>
  <si>
    <t>66818 DANR Sonoma Ucce Support Varela 43771</t>
  </si>
  <si>
    <t>66819 VMCcah Feline Cardiomyopathy 43772</t>
  </si>
  <si>
    <t>66822 Medearis Fund 43775</t>
  </si>
  <si>
    <t>66841 DANR Orange Co Water Quality 43794</t>
  </si>
  <si>
    <t>66842 Cref Uc Language 43795</t>
  </si>
  <si>
    <t>66844 Som Healing Arts Program 43797</t>
  </si>
  <si>
    <t>66847 EntomRussian Wheat Aphid 43800</t>
  </si>
  <si>
    <t>66848 DANR Edwin C Pohle Trust 43801</t>
  </si>
  <si>
    <t>66849 Dwight L Merriman Jr Fund 43802</t>
  </si>
  <si>
    <t>66851 Liquid Crystal Polymer Passive CompAmp 43804</t>
  </si>
  <si>
    <t>66852 Coop Ext VitandEnol Wolpert 43805</t>
  </si>
  <si>
    <t>66853 VitandEnol Wolpert 43805</t>
  </si>
  <si>
    <t>66854 DANRRiceandSmall Grains Prog 43806</t>
  </si>
  <si>
    <t>66856 DANR Santa ClaraMaster Gardener Pr 43807</t>
  </si>
  <si>
    <t>66857 DANR SonomaMaster Gardener Prog 43808</t>
  </si>
  <si>
    <t>66858 DANR Yolo Co Mst Gardener Prog 43809</t>
  </si>
  <si>
    <t>66859 DANR MarinMaster Gardener Prog 43810</t>
  </si>
  <si>
    <t>66860 DANR Master Gardener Conference 43811</t>
  </si>
  <si>
    <t>66861 DANR Yolo Co Livestock Prog Support 43812</t>
  </si>
  <si>
    <t>66862 DANR SactoMaster Gardener Prog 43813</t>
  </si>
  <si>
    <t>66863 DANR Contra Costa VD Mst Gardeners 43814</t>
  </si>
  <si>
    <t>66866 ItsPlug In Electric Vehicle Phev Cntr 43817</t>
  </si>
  <si>
    <t>66867 Becoming Parents Fund 43818</t>
  </si>
  <si>
    <t>66868 DANR Placer Team AmerICA Rocketry Chal 43819</t>
  </si>
  <si>
    <t>66869 Gail Mcgranahan Walnut Farm Advisor Fund 43820</t>
  </si>
  <si>
    <t>66870 Ophth Pediatric Research 43821</t>
  </si>
  <si>
    <t>66871 Leadership Council Support Faciliator 43822</t>
  </si>
  <si>
    <t>66872 Regenerative Med Alzheimers Research 43823</t>
  </si>
  <si>
    <t>66874 Tendon Bio Marker Study 43825</t>
  </si>
  <si>
    <t>66875 Vpmi Vet Editors Support 43826</t>
  </si>
  <si>
    <t>66877 Gladys Valley Hall Fund 43828</t>
  </si>
  <si>
    <t>66878 Emergency Medicine Education Fund 43829</t>
  </si>
  <si>
    <t>66879 Emergency Medicine Pediatric Fund 43830</t>
  </si>
  <si>
    <t>66880 Emergency Medicine Research Fund 43831</t>
  </si>
  <si>
    <t>66881 Ca Farm BureauMclaughlin Assembly Cncl 43832</t>
  </si>
  <si>
    <t>66882 Ldpc CodesCommunICAtionData Storage 43833</t>
  </si>
  <si>
    <t>66883 Esp Lake Atitlan Expidetion 43834</t>
  </si>
  <si>
    <t>66884 DANR Gold ClvrBrownlee Science Awd 43835</t>
  </si>
  <si>
    <t>66885 DANR Gold ClvrMae Brown Mentor Awd 43836</t>
  </si>
  <si>
    <t>66886 Formula Sae Student Team 43837</t>
  </si>
  <si>
    <t>66890 LAWR Departmental Gift Account 43841</t>
  </si>
  <si>
    <t>66891 An Sci Poultry Welfare 43842</t>
  </si>
  <si>
    <t>66893 Nanotech Appltn Bioanalytl Chem RsrchEd 43844</t>
  </si>
  <si>
    <t>66894 Beneficial Bacteria Research 43845</t>
  </si>
  <si>
    <t>66895 Emergency Medicine General Gifts 43846</t>
  </si>
  <si>
    <t>66896 Placer County WineandGrape Schp 43847</t>
  </si>
  <si>
    <t>66907 Aberrant Behavior Checklist In Fragile X 43858</t>
  </si>
  <si>
    <t>66909 DANR Thrive Model StaffingImplementatn 43860</t>
  </si>
  <si>
    <t>66911 VM MollyDiva Memorial Scholarship 43862</t>
  </si>
  <si>
    <t>66913 Caes Foundation Plant Sciences Bldg 43864</t>
  </si>
  <si>
    <t>66914 Fault Tolerant Computing 43865</t>
  </si>
  <si>
    <t>66915 Millimeter Wave Freq PackagesComponents 43866</t>
  </si>
  <si>
    <t>66917 VM WildlifeAquatic Ani Med Endow Accrl 43868</t>
  </si>
  <si>
    <t>66918 Amyloid Angiopathy Research 43869</t>
  </si>
  <si>
    <t>66919 N Medavoy Endowment Accumulation Fund 43870</t>
  </si>
  <si>
    <t>66921 Esp Departmental Gifts 43872</t>
  </si>
  <si>
    <t>66923 Entom Nematode Research 43874</t>
  </si>
  <si>
    <t>66924 Innovations In Oncology Informatics Fund 43875</t>
  </si>
  <si>
    <t>66925 VandE Women For Winesense Award 43876</t>
  </si>
  <si>
    <t>66928 AnheuserBusch BrewingFood Sci Lab Equp 43879</t>
  </si>
  <si>
    <t>66930 IntL Triticeae Mapping Initiative 43881</t>
  </si>
  <si>
    <t>66931 Conservation Tillage WrkgrpScholarships 43882</t>
  </si>
  <si>
    <t>66933 Cahfs Gift Fund 43884</t>
  </si>
  <si>
    <t>66934 Russell Ranch Student Support 43885</t>
  </si>
  <si>
    <t>66936 DANR4H Statewide Hlthy Living Program 43887</t>
  </si>
  <si>
    <t>66938 DANR4H LaCo Ag Scholarship 43889</t>
  </si>
  <si>
    <t>66939 VMCeh Stem Cell Research 43890</t>
  </si>
  <si>
    <t>66940 Adv Data Conv Circut Design Techniques 43891</t>
  </si>
  <si>
    <t>66942 Nutr Ctr For Nutrition In Schools 43893</t>
  </si>
  <si>
    <t>66944 LW Flaco Feldmiller Schp Fund 43895</t>
  </si>
  <si>
    <t>66945 GJ Endowment Fund 43896</t>
  </si>
  <si>
    <t>66946 Synergenesis Core Blood Research Fund 43897</t>
  </si>
  <si>
    <t>66947 David D Kilmer MD Mem Lectureship 43898</t>
  </si>
  <si>
    <t>66948 DANR Marin Watershed Mgmt 43899</t>
  </si>
  <si>
    <t>66950 VM Giannini Equine Athletic Perf Schlp 43901</t>
  </si>
  <si>
    <t>66951 Bme Department Support 43902</t>
  </si>
  <si>
    <t>66953 Target School Matinee Series 43904</t>
  </si>
  <si>
    <t>66955 Celia M Hastings Education Fund 43906</t>
  </si>
  <si>
    <t>66958 LivestockandNatural ResTehama Co 43909</t>
  </si>
  <si>
    <t>66959 Frost Control Rsrch and Ext Eductn 43910</t>
  </si>
  <si>
    <t>66960 Intellectual Property Ownership Models 43911</t>
  </si>
  <si>
    <t>66963 Ccah Canine Cancer 43914</t>
  </si>
  <si>
    <t>66964 VMe Swallowing DisordersCanineFeline 43915</t>
  </si>
  <si>
    <t>66967 VMTH Aquatic Animal Health Service 43918</t>
  </si>
  <si>
    <t>66968 Mike Murray Memorial Development Fund 43919</t>
  </si>
  <si>
    <t>66969 Rf Micro Mmw Interconnec tand Intergration 43920</t>
  </si>
  <si>
    <t>66970 Automotive Computing Using The Gpu 43921</t>
  </si>
  <si>
    <t>66973 African American Student Scholarship Fnd 43924</t>
  </si>
  <si>
    <t>66974 Honor With Books Fund 43925</t>
  </si>
  <si>
    <t>66979 Law Latinx Student Association 43930</t>
  </si>
  <si>
    <t>66980 Plastic Resident Travel To Hawaii 43931</t>
  </si>
  <si>
    <t>66982 DANR 4H State Judging Teams 43933</t>
  </si>
  <si>
    <t>66983 DANR Samarin Family Scholarship 43934</t>
  </si>
  <si>
    <t>66985 Substance Abuse Deaths Researchq 43936</t>
  </si>
  <si>
    <t>66986 Cardiology VM Companion Animal Fund 43937</t>
  </si>
  <si>
    <t>66987 Arboretum NatureS Gallery Court Fund 43938</t>
  </si>
  <si>
    <t>66989 AlzheimerS ResearchHartz Mountain 43940</t>
  </si>
  <si>
    <t>66990 Irregular Parallelism In Gpu Computing 43941</t>
  </si>
  <si>
    <t>66991 Int Med Gift Account Iaslc 43942</t>
  </si>
  <si>
    <t>66993 Richard Anderson Memorial Fund 43944</t>
  </si>
  <si>
    <t>66994 Pol MR Tennefoss Gifts 43945</t>
  </si>
  <si>
    <t>66995 AnimalHuman Ailment Research 43946</t>
  </si>
  <si>
    <t>66997 Writing Minor Travel Award 43948</t>
  </si>
  <si>
    <t>66998 MechandAero Engr Gift Fund 43949</t>
  </si>
  <si>
    <t>67000 Erickson Trust Scholarship Fund 43951</t>
  </si>
  <si>
    <t>67001 DANR 4H MarketingSan Diego Co 43952</t>
  </si>
  <si>
    <t>67002 DANR 4H MarketingRiverside Co 43953</t>
  </si>
  <si>
    <t>67003 DANR Master GardenersSan Diego Co 43954</t>
  </si>
  <si>
    <t>67005 DANR 4H Gen SupportContra Costa Co 43956</t>
  </si>
  <si>
    <t>67007 Jmie Lisa Marie White Award 43958</t>
  </si>
  <si>
    <t>67008 An Sci Animal Nutrition Rsrch 43959</t>
  </si>
  <si>
    <t>67009 Ani Sci Fish Diet Research 43960</t>
  </si>
  <si>
    <t>67010 Norcal United Growers Scholarship 43961</t>
  </si>
  <si>
    <t>67011 SurgICAl Fellowship 43962</t>
  </si>
  <si>
    <t>67012 ArtScience Fusion PrgmHoney Bee Haven 43963</t>
  </si>
  <si>
    <t>67013 Smud Eec Core Support 43964</t>
  </si>
  <si>
    <t>67014 Ece Qualcomm Support 43965</t>
  </si>
  <si>
    <t>67015 Nvidia Prof Partnership Award 43966</t>
  </si>
  <si>
    <t>67016 RG Mondavi Memorabilia Fund 43967</t>
  </si>
  <si>
    <t>67018 Hr Wellness Program 43969</t>
  </si>
  <si>
    <t>67019 4H Youth Development PrgmSan Bernadino 43970</t>
  </si>
  <si>
    <t>67022 Baumann Fellowship Fund 43973</t>
  </si>
  <si>
    <t>67023 Canners LeaqueLuhS 43974</t>
  </si>
  <si>
    <t>67024 Rudy Grah Chair In Forestry Ucb 43975</t>
  </si>
  <si>
    <t>67025 Ece IntelImproving Senior Design Proje 43976</t>
  </si>
  <si>
    <t>67027 Ps Rice Research Gift Fund 43978</t>
  </si>
  <si>
    <t>67028 Equine NeurologyTrainingEqResearch 43979</t>
  </si>
  <si>
    <t>67029 Wildlife CleANRehabGulf Oil Spill 43980</t>
  </si>
  <si>
    <t>67032 Aggie Pack Development 43983</t>
  </si>
  <si>
    <t>67033 AlbertBuzzBizzini Jr Memorial Schp 43984</t>
  </si>
  <si>
    <t>67035 International Energy Program 43986</t>
  </si>
  <si>
    <t>67036 Norcal United Growers Assoc Grad Fellow 43987</t>
  </si>
  <si>
    <t>67037 VMtrc Student Activities 43988</t>
  </si>
  <si>
    <t>67038 K Osborne Ocular Melanoma Research 43989</t>
  </si>
  <si>
    <t>67040 Cee Kajumia Corpnakajima Gift 43991</t>
  </si>
  <si>
    <t>67041 Ctr For Equine Health Law Research Asst 43992</t>
  </si>
  <si>
    <t>67042 Friends Of The Rmi 43993</t>
  </si>
  <si>
    <t>67043 Agr EngrCanners League 43994</t>
  </si>
  <si>
    <t>67044 VM Molecular BiosciFeline Research 43995</t>
  </si>
  <si>
    <t>67045 Dr Michael Lee Canon Mem Schp 43996</t>
  </si>
  <si>
    <t>67046 Rudy Grah Chair 43997</t>
  </si>
  <si>
    <t>67048 Carollo Engineers FelshpSchlsp 43999</t>
  </si>
  <si>
    <t>67049 DANR Pomology RschSan Joaquin 44000</t>
  </si>
  <si>
    <t>67051 Sacramento Cnty 4H Prog RepandTraining 44002</t>
  </si>
  <si>
    <t>67054 VM Oncology Resident Training 44005</t>
  </si>
  <si>
    <t>67055 VMth Media Angel Fund 44006</t>
  </si>
  <si>
    <t>67056 Genome Research Fund 44007</t>
  </si>
  <si>
    <t>67057 Winneker Glioblatoma Rsrch Fund 44008</t>
  </si>
  <si>
    <t>67058 FamilyandCommunity Med Gen Support 44009</t>
  </si>
  <si>
    <t>67060 Lsst Corporation Project 44012</t>
  </si>
  <si>
    <t>67061 Diabetic Ketoacidosis Research 44013</t>
  </si>
  <si>
    <t>67062 Central Valley FoundationMcclatchy Lect 44014</t>
  </si>
  <si>
    <t>67064 ChairS Scholarship Fund 44016</t>
  </si>
  <si>
    <t>67065 Stem Cell Research For Eyes 44017</t>
  </si>
  <si>
    <t>67066 Honey Bee Hoarding Research 44018</t>
  </si>
  <si>
    <t>67067 Food Animal Medicine Service 44019</t>
  </si>
  <si>
    <t>67069 4H ProgramTehama Co 44021</t>
  </si>
  <si>
    <t>67070 4H PrgmSanta BarbaraWoods Fmly Fdtn 44022</t>
  </si>
  <si>
    <t>67072 Engineering Translational Tech Cntr 44024</t>
  </si>
  <si>
    <t>67075 VM Oncology Resident Support 44027</t>
  </si>
  <si>
    <t>67078 VMth Community Practice Service 44030</t>
  </si>
  <si>
    <t>67079 Cahfs AgilentMultimatch Genotyping 44031</t>
  </si>
  <si>
    <t>67080 Agilent GiftDmdBased Spectrometer Rsch 44032</t>
  </si>
  <si>
    <t>67081 Nesbitt Family Gift Rural Prime Schlp 44033</t>
  </si>
  <si>
    <t>67082 VMth Marketing Fund 44034</t>
  </si>
  <si>
    <t>67083 VMCcah Pancreatitis Research 44035</t>
  </si>
  <si>
    <t>67087 Agrawal Fellowship Award 44039</t>
  </si>
  <si>
    <t>67088 Mast Program 44040</t>
  </si>
  <si>
    <t>67089 Neat External Affiliates Program 44041</t>
  </si>
  <si>
    <t>67090 Christian Legal Society 44042</t>
  </si>
  <si>
    <t>67092 Mary Robertson Scholarship 44044</t>
  </si>
  <si>
    <t>67093 Betty Irene Moore Nursing Scholarship 44045</t>
  </si>
  <si>
    <t>67094 VM Class Of 82 Scholarship 44046</t>
  </si>
  <si>
    <t>67095 Internal Med Grand Rounds Conf 44047</t>
  </si>
  <si>
    <t>67096 VMth Emergency Services 44048</t>
  </si>
  <si>
    <t>67098 Online Social Networks Research 44050</t>
  </si>
  <si>
    <t>67099 Computer Science Unrestricted Gifts 44051</t>
  </si>
  <si>
    <t>67100 MechandAero Gifts 44052</t>
  </si>
  <si>
    <t>67106 Bioethics Program Support 44058</t>
  </si>
  <si>
    <t>67107 Cargill Incorporated Scholarship 44059</t>
  </si>
  <si>
    <t>67109 Gertrude Carter Cancer Res 44061</t>
  </si>
  <si>
    <t>67110 Karen Carter Mem Schp 44062</t>
  </si>
  <si>
    <t>67113 VMClass Of 70 Scholarship 44065</t>
  </si>
  <si>
    <t>67114 Rice Ecosystems Services 44066</t>
  </si>
  <si>
    <t>67115 CcmGastric Cancer Research 44067</t>
  </si>
  <si>
    <t>67117 VMth Central Supply 44069</t>
  </si>
  <si>
    <t>67118 VMCeh Dolly Green Research Fdtn Gift 44070</t>
  </si>
  <si>
    <t>67119 VM Class Of 90 Bldg To Endow Schlp 44071</t>
  </si>
  <si>
    <t>67120 Entom Teaching Assistant Support 44072</t>
  </si>
  <si>
    <t>67121 Large Animal clinical Discovery 44073</t>
  </si>
  <si>
    <t>67123 Med Mind General Research Account 44075</t>
  </si>
  <si>
    <t>67126 Cee Earthquake Eng Research Inst 44078</t>
  </si>
  <si>
    <t>67127 Bme Pan Bgi Research Gift Funds 44079</t>
  </si>
  <si>
    <t>67128 VM Paul Miller Mem Sch Bldg To Endow 44080</t>
  </si>
  <si>
    <t>67129 VMVMth Large Animal FacilitiesandEquip 44081</t>
  </si>
  <si>
    <t>67130 Helen Thomson Nursing Fund 44082</t>
  </si>
  <si>
    <t>67132 Son Founding Team Scholarship Fund 44084</t>
  </si>
  <si>
    <t>67134 The Muhleman Fund 44086</t>
  </si>
  <si>
    <t>67137 Oral Cancer 44089</t>
  </si>
  <si>
    <t>67138 Childhood DiabetesandNutrition 44090</t>
  </si>
  <si>
    <t>67139 Ceprap Dept Support 44091</t>
  </si>
  <si>
    <t>67141 Biotech ProgForeign Student Suppor 44093</t>
  </si>
  <si>
    <t>67147 Bone Regeneration Research 44099</t>
  </si>
  <si>
    <t>67148 Neuromuscular Gift Fund 44100</t>
  </si>
  <si>
    <t>67151 1808 Bainer Hall Refurbish 44103</t>
  </si>
  <si>
    <t>67152 Equine Infectious Diseases 44104</t>
  </si>
  <si>
    <t>67153 Leadership Board Student Support Fund 44105</t>
  </si>
  <si>
    <t>67158 Ryuichi Kitamura Fund 44110</t>
  </si>
  <si>
    <t>67161 Ucce Butte 4H Support 44113</t>
  </si>
  <si>
    <t>67163 Integrated Cancer Research Llnl 44115</t>
  </si>
  <si>
    <t>67166 Are Scholarship 44118</t>
  </si>
  <si>
    <t>67168 VMdo Student Activities Healthcare 44120</t>
  </si>
  <si>
    <t>67171 Autism Research Pessah 44123</t>
  </si>
  <si>
    <t>67172 Lockheed Martin Fund For Student Groups 44124</t>
  </si>
  <si>
    <t>67173 Comparative Literature General Support 44125</t>
  </si>
  <si>
    <t>67174 Cultural Studies Grad Grp Gen Support 44126</t>
  </si>
  <si>
    <t>67175 Film Studies General Support 44127</t>
  </si>
  <si>
    <t>67176 Humanities Institute General Support 44128</t>
  </si>
  <si>
    <t>67177 LandS Faculty Support 44129</t>
  </si>
  <si>
    <t>67178 LandS Graduate Student Support 44130</t>
  </si>
  <si>
    <t>67179 Military Science General Support 44131</t>
  </si>
  <si>
    <t>67180 Psychology General Support 44132</t>
  </si>
  <si>
    <t>67181 Russian General Support 44133</t>
  </si>
  <si>
    <t>67182 History Project General Support 44134</t>
  </si>
  <si>
    <t>67183 Univ Writing Program General Support 44135</t>
  </si>
  <si>
    <t>67184 Bae StaffFacultyandSpouse Memorial Fund 44136</t>
  </si>
  <si>
    <t>67185 Ag Ed Teaching Program 44137</t>
  </si>
  <si>
    <t>67187 Class Of 85 Schp Bldg To Endow 44139</t>
  </si>
  <si>
    <t>67188 History Department Emeriti Fund 44140</t>
  </si>
  <si>
    <t>67190 Rodgers University Fellowship In Ece 44142</t>
  </si>
  <si>
    <t>67191 Plastic Surgery Hause Lectureship 44143</t>
  </si>
  <si>
    <t>67192 Emil M Mrak Student Award 44144</t>
  </si>
  <si>
    <t>67193 Amyloidosis clinical Research 44145</t>
  </si>
  <si>
    <t>67194 John C Harris Prize Theta Xi 44146</t>
  </si>
  <si>
    <t>67195 Sustainable Protein Fund 44147</t>
  </si>
  <si>
    <t>67196 Cocoa Science Book Fund 44148</t>
  </si>
  <si>
    <t>67197 Biodiversity Book Fund 44149</t>
  </si>
  <si>
    <t>67199 Sustainability Characteristics Commodity 44151</t>
  </si>
  <si>
    <t>67201 Parrot WellnessandWelfare Project 44153</t>
  </si>
  <si>
    <t>67202 Design Museum Support 44154</t>
  </si>
  <si>
    <t>67203 Art History Program 44155</t>
  </si>
  <si>
    <t>67206 Valdee Balling Fund For Bacteriology Rsc 44158</t>
  </si>
  <si>
    <t>67208 Emil M Mrak Student Loan Committee 44160</t>
  </si>
  <si>
    <t>67209 Bml Student Support 44161</t>
  </si>
  <si>
    <t>67210 OptICAl Network Architectures 44162</t>
  </si>
  <si>
    <t>67212 Mondavi PapersBooks Collection 44164</t>
  </si>
  <si>
    <t>67213 Miniaturized AntennaAntenna Array Rsch 44165</t>
  </si>
  <si>
    <t>67214 VMth Educational Event Fund 44166</t>
  </si>
  <si>
    <t>67215 Interventional Radiology RschandEd 44167</t>
  </si>
  <si>
    <t>67217 Tahoe City Boathouse 44169</t>
  </si>
  <si>
    <t>67220 UOIP Fund For Study Abroad Support 44172</t>
  </si>
  <si>
    <t>67222 Orchard Systems 44174</t>
  </si>
  <si>
    <t>67223 Ucce Tuolumne 4H Support 44175</t>
  </si>
  <si>
    <t>67224 ChineseandJapaneseAsian Film Fest 44176</t>
  </si>
  <si>
    <t>67225 ChineseandJapanese Department Support 44177</t>
  </si>
  <si>
    <t>67226 ChemSulfurPhosphorus Res 44178</t>
  </si>
  <si>
    <t>67227 ChineseJapaneseCulture Programs 44179</t>
  </si>
  <si>
    <t>67229 Chem Department Support 44181</t>
  </si>
  <si>
    <t>67230 ChemMatching Gifts 44182</t>
  </si>
  <si>
    <t>67231 ChemAquanautics Corp 44183</t>
  </si>
  <si>
    <t>67233 Chem Research Kurth 44185</t>
  </si>
  <si>
    <t>67234 Chem Research Tinti 44186</t>
  </si>
  <si>
    <t>67235 Chem Department Support 44187</t>
  </si>
  <si>
    <t>67236 ChemStudentandFaculty Relations 44188</t>
  </si>
  <si>
    <t>67237 Chem Research Kurth 44189</t>
  </si>
  <si>
    <t>67238 ChemPreOmcos8 Symposium 44190</t>
  </si>
  <si>
    <t>67241 Chem Research Kurth 44193</t>
  </si>
  <si>
    <t>67242 Shasta County 4H Program 44194</t>
  </si>
  <si>
    <t>67243 Chem Research Swinehart 44195</t>
  </si>
  <si>
    <t>67244 Fresno County Master Gardener Program 44196</t>
  </si>
  <si>
    <t>67245 Margareta Amy Lelea Scholarship 44197</t>
  </si>
  <si>
    <t>67246 Mammalian EcoandConserv Mecu 44198</t>
  </si>
  <si>
    <t>67247 Protection Power Control Systems Rsch 44199</t>
  </si>
  <si>
    <t>67248 Gene Chesley Memorial Fund 44200</t>
  </si>
  <si>
    <t>67249 Cancer Research Heyer Lab 44201</t>
  </si>
  <si>
    <t>67250 HuntingtonSandParkinsonS Research 44202</t>
  </si>
  <si>
    <t>67251 Cardiovascular DiseaseandStroke Research 44203</t>
  </si>
  <si>
    <t>67252 Surgery RschandEd Activities Dr Shatz 44204</t>
  </si>
  <si>
    <t>67253 The Pantry 44205</t>
  </si>
  <si>
    <t>67254 Holocaust Studies 44206</t>
  </si>
  <si>
    <t>67255 CriticalandPulmonary Care 44207</t>
  </si>
  <si>
    <t>67256 Traumatic Brain Injury Research 44208</t>
  </si>
  <si>
    <t>67257 Interstitial Lung Disease Patient Educ 44209</t>
  </si>
  <si>
    <t>67258 Fango Fund Community Surgery 44210</t>
  </si>
  <si>
    <t>67259 4H Teens As Teachers Program 44211</t>
  </si>
  <si>
    <t>67260 Honey Bee Research 44212</t>
  </si>
  <si>
    <t>67261 Otero Faculty Opportunity Fund 44213</t>
  </si>
  <si>
    <t>67262 CryomillingandSpark Plasma Sintering 44214</t>
  </si>
  <si>
    <t>67263 Building Fund 44215</t>
  </si>
  <si>
    <t>67265 Hhmi Research Scholar Program Lunch 44217</t>
  </si>
  <si>
    <t>67266 National Clonal Germplasm Repository 44218</t>
  </si>
  <si>
    <t>67267 Nextsteps Program 44219</t>
  </si>
  <si>
    <t>67282 Ceh Stem Cell Cardiac Research 44235</t>
  </si>
  <si>
    <t>67283 Ccc Brain Tumor Research 44236</t>
  </si>
  <si>
    <t>67284 Almond Research Tulare County 44237</t>
  </si>
  <si>
    <t>67291 Dorf Ece Graduate Student Award 44244</t>
  </si>
  <si>
    <t>67292 Art Studio Support 44245</t>
  </si>
  <si>
    <t>67294 Technocultural Studies Tcs Support 44247</t>
  </si>
  <si>
    <t>67296 Hemispheric Institute On The AmerICAs 44249</t>
  </si>
  <si>
    <t>67297 The History Project Support 44250</t>
  </si>
  <si>
    <t>67298 Linguistics Department Suppport 44251</t>
  </si>
  <si>
    <t>67299 Music Department Support 44252</t>
  </si>
  <si>
    <t>67300 Philosophy Department Support 44253</t>
  </si>
  <si>
    <t>67302 Neuromuscular Disease Research 44255</t>
  </si>
  <si>
    <t>67303 Istcvc Support Fund 44256</t>
  </si>
  <si>
    <t>67304 Caroline Dare Nursing Scholarship 44257</t>
  </si>
  <si>
    <t>67305 BCell Lymphoma Research 44258</t>
  </si>
  <si>
    <t>67306 Nutro Pet Natural Nutrition Phd Training 44259</t>
  </si>
  <si>
    <t>67308 Autism Awareness Month 44261</t>
  </si>
  <si>
    <t>67309 Adhd Research 44262</t>
  </si>
  <si>
    <t>67310 Environmental ScienceandPolicy Dept Supp 44263</t>
  </si>
  <si>
    <t>67311 Arthur J Palm AlzheimerS Research Fund 44264</t>
  </si>
  <si>
    <t>67312 Pancreatic Cancer Research Semrad 44265</t>
  </si>
  <si>
    <t>67313 OptICAl Networking 44266</t>
  </si>
  <si>
    <t>67314 Uc Davis Extension General Support 44267</t>
  </si>
  <si>
    <t>67315 Calif Telehealth Network Match 81977 44268</t>
  </si>
  <si>
    <t>67318 Chem Research Molinski 44271</t>
  </si>
  <si>
    <t>67319 Chem Research Kaularich 44272</t>
  </si>
  <si>
    <t>67320 Chem Research K Smith 44273</t>
  </si>
  <si>
    <t>67321 Chem Research Kaularich 44274</t>
  </si>
  <si>
    <t>67322 Davis Memorial Fund 44275</t>
  </si>
  <si>
    <t>67323 Chem Research Musker 44276</t>
  </si>
  <si>
    <t>67324 CHB Foods Leonard 44277</t>
  </si>
  <si>
    <t>67325 Chem Research Lebrilla 44278</t>
  </si>
  <si>
    <t>67326 Chem Engr Sounds 44279</t>
  </si>
  <si>
    <t>67327 Chem EngrSony 44280</t>
  </si>
  <si>
    <t>67328 Murpps Student Support 44281</t>
  </si>
  <si>
    <t>67330 Chem EngrDept SupplementVrs 44283</t>
  </si>
  <si>
    <t>67331 Chem Research Lamar 44284</t>
  </si>
  <si>
    <t>67332 Chem EngrAiche Student Chapter 44285</t>
  </si>
  <si>
    <t>67335 Agric EngrChevron 44288</t>
  </si>
  <si>
    <t>67336 ChevronChemICAl Engr 44289</t>
  </si>
  <si>
    <t>67337 Chevron Computer Sci Schlsp 44290</t>
  </si>
  <si>
    <t>67338 ChevronCivil Engr Schlsp 44291</t>
  </si>
  <si>
    <t>67339 Chevron Elect Engr Schlsp 44292</t>
  </si>
  <si>
    <t>67340 Chevron Dept SupportSchlsp 44293</t>
  </si>
  <si>
    <t>67342 Chem EngrChevron 44295</t>
  </si>
  <si>
    <t>67343 Chem Engr Research 44296</t>
  </si>
  <si>
    <t>67346 Civil EngrVarious Donors 44299</t>
  </si>
  <si>
    <t>67347 ChICAnaO Studies Dept Support 44300</t>
  </si>
  <si>
    <t>67348 Child PsychiatristS Training 44301</t>
  </si>
  <si>
    <t>67349 Child Psychiatry Develop Fund 44302</t>
  </si>
  <si>
    <t>67350 Dr Wing Chin Memorial Schlsp 44303</t>
  </si>
  <si>
    <t>67354 ErikS Fund For Hcm Research 44307</t>
  </si>
  <si>
    <t>67357 Ecs Support Amenta 44310</t>
  </si>
  <si>
    <t>67358 Prostate Cancer Peer Navigator Program 44311</t>
  </si>
  <si>
    <t>67359 Mae Support Park 44312</t>
  </si>
  <si>
    <t>67360 Chem Engr Support Howitt 44313</t>
  </si>
  <si>
    <t>67362 Students First Campaign 44315</t>
  </si>
  <si>
    <t>67363 Engineering Student Groups 44316</t>
  </si>
  <si>
    <t>67364 Engineering Facilities Fund 44317</t>
  </si>
  <si>
    <t>67365 DeanS Lecture Series 44318</t>
  </si>
  <si>
    <t>67366 Undergraduate AwardsScholarships 44319</t>
  </si>
  <si>
    <t>67367 Stem Cell Rsch In Regenerative Vet Med 44320</t>
  </si>
  <si>
    <t>67368 Lanie Albrecht Cancer Research 44321</t>
  </si>
  <si>
    <t>67369 Canine Health Pancreatitis Research 44322</t>
  </si>
  <si>
    <t>67370 OwgSpoto Wines Fund 44323</t>
  </si>
  <si>
    <t>67371 King Hall Intellectual Property Law Assc 44324</t>
  </si>
  <si>
    <t>67372 Lee Baldwin Family Award 44325</t>
  </si>
  <si>
    <t>67373 Ca Environmental LawandPolicy Center 44326</t>
  </si>
  <si>
    <t>67374 Bacon Graduate Fellowship Poli Sci 44327</t>
  </si>
  <si>
    <t>67375 Bacon Family Graduate Fellowship Edon 44328</t>
  </si>
  <si>
    <t>67376 Entomology Research Rosenheim 44329</t>
  </si>
  <si>
    <t>67377 Bernese Mountain Dog Research 44330</t>
  </si>
  <si>
    <t>67378 Food Tech Club IFT Travel 44331</t>
  </si>
  <si>
    <t>67381 GovernorS Global Climate Summit 44334</t>
  </si>
  <si>
    <t>67383 Feline Health Miller Fund 44336</t>
  </si>
  <si>
    <t>67384 Nas Naisa Conference 44337</t>
  </si>
  <si>
    <t>67385 Nas Yocha Dehe Powwow Funds 44338</t>
  </si>
  <si>
    <t>67386 Loren Eslinger Shelter Med Fellowship 44339</t>
  </si>
  <si>
    <t>67388 Research Support Green 44341</t>
  </si>
  <si>
    <t>67389 Research Support Loge 44342</t>
  </si>
  <si>
    <t>67390 Faris Saeed Fund MeSaandArab Studies 44343</t>
  </si>
  <si>
    <t>67391 Ocean Night Series 44344</t>
  </si>
  <si>
    <t>67392 Fujitsu Labs Research Support Liu 44345</t>
  </si>
  <si>
    <t>67393 Wecare Prostate Cancer Peer Navigator 44346</t>
  </si>
  <si>
    <t>67394 Rmi Lecture Program 44347</t>
  </si>
  <si>
    <t>67395 Education Research Advancement 44348</t>
  </si>
  <si>
    <t>67396 Eleanor G Kerr Memorial Scholarship 44349</t>
  </si>
  <si>
    <t>67397 Paul Miller Memorial Scholarship 44350</t>
  </si>
  <si>
    <t>67398 Civil Engineering Unrestricted 44351</t>
  </si>
  <si>
    <t>67399 Civil EngrAssoc General Contract 44352</t>
  </si>
  <si>
    <t>67400 Civil EngrExxon 44353</t>
  </si>
  <si>
    <t>67401 Corporate Affiliate Fellowships 44354</t>
  </si>
  <si>
    <t>67402 Asian Pacific Islander Public Interest 44355</t>
  </si>
  <si>
    <t>67403 Ophthalmology Research 44356</t>
  </si>
  <si>
    <t>67404 Alzheimers Research Mccloud 44357</t>
  </si>
  <si>
    <t>67405 Reduced Irrigation Research 44358</t>
  </si>
  <si>
    <t>67406 Melanie Memorial Fund 44359</t>
  </si>
  <si>
    <t>67407 EntmPltPest Mgmt Grad Prog 44360</t>
  </si>
  <si>
    <t>67408 Correa Family Scholarship 44361</t>
  </si>
  <si>
    <t>67410 Forbes Memorial Native American Studies 44363</t>
  </si>
  <si>
    <t>67413 Pediatrics Infectious Disease 44366</t>
  </si>
  <si>
    <t>67415 Tender Loving Care For Pets Program 44368</t>
  </si>
  <si>
    <t>67416 Magruder Graduate Fellowships 44369</t>
  </si>
  <si>
    <t>67417 Magruder Estate Gift 44370</t>
  </si>
  <si>
    <t>67418 Stem Cell Separation 44371</t>
  </si>
  <si>
    <t>67419 Antognini Scholarship Anesthesia Career 44372</t>
  </si>
  <si>
    <t>67420 Lake County 4H 44373</t>
  </si>
  <si>
    <t>67421 LivestockandNatural Resources 44374</t>
  </si>
  <si>
    <t>67422 Randy Randall Scholarship Current Use 44375</t>
  </si>
  <si>
    <t>67423 Capital Law Revision 44376</t>
  </si>
  <si>
    <t>67424 We Care Program Breast Cancer Research 44377</t>
  </si>
  <si>
    <t>67425 Contra Costa County VMa Scholarship 44378</t>
  </si>
  <si>
    <t>67426 Equipment Program Activities 44379</t>
  </si>
  <si>
    <t>67428 Bushnell Undergrad Scholarship 44381</t>
  </si>
  <si>
    <t>67429 Cee Undergraduate Student Support 44382</t>
  </si>
  <si>
    <t>67430 Cee General Department Support 44383</t>
  </si>
  <si>
    <t>67431 Cee Grad Student Support 44384</t>
  </si>
  <si>
    <t>67432 Bme Department Support 44385</t>
  </si>
  <si>
    <t>67433 Bme Student Support 44386</t>
  </si>
  <si>
    <t>67434 Bme Faculty Support 44387</t>
  </si>
  <si>
    <t>67435 Chms Student Support 44388</t>
  </si>
  <si>
    <t>67436 Chms Faculty Support 44389</t>
  </si>
  <si>
    <t>67437 Comp Sci Student Support 44390</t>
  </si>
  <si>
    <t>67439 Stuart CandEdwina BCoffing Schlsp 44392</t>
  </si>
  <si>
    <t>67440 Comp Sci Faculty Support 44393</t>
  </si>
  <si>
    <t>67441 Ece General Department Support 44394</t>
  </si>
  <si>
    <t>67442 Ece Student Support 44395</t>
  </si>
  <si>
    <t>67443 Ece Faculty Support 44396</t>
  </si>
  <si>
    <t>67444 Mae Student Support 44397</t>
  </si>
  <si>
    <t>67445 Bilinski Fellowship Fund 44398</t>
  </si>
  <si>
    <t>67446 Emergency Medicine Cardiac 44399</t>
  </si>
  <si>
    <t>67449 Igps Symposium 44402</t>
  </si>
  <si>
    <t>67451 Christopher Hill Memorial Fund 44404</t>
  </si>
  <si>
    <t>67452 Cee Grad Student Support 44405</t>
  </si>
  <si>
    <t>67453 Cee Environmental Faculty Support 44406</t>
  </si>
  <si>
    <t>67454 Cee Geotech Faculty Support 44407</t>
  </si>
  <si>
    <t>67455 Cee Structural Engr Faculty Support 44408</t>
  </si>
  <si>
    <t>67456 Cee Transportation Faculty Support 44409</t>
  </si>
  <si>
    <t>67457 Cee Water Program Faculty Support 44410</t>
  </si>
  <si>
    <t>67458 Conservation Tillage Conferences 44411</t>
  </si>
  <si>
    <t>67459 Canine LymphomaandSarcome Research 44412</t>
  </si>
  <si>
    <t>67461 Solano County 4H Set Program 44414</t>
  </si>
  <si>
    <t>67462 Camelid TeachingandResearch 44415</t>
  </si>
  <si>
    <t>67463 Graduate School Of Management Support 44416</t>
  </si>
  <si>
    <t>67464 Humane Care Of Food Animals Research 44417</t>
  </si>
  <si>
    <t>67465 Femms2011 Conference 44418</t>
  </si>
  <si>
    <t>67466 Iranian Student CulturalandAesthetic Org 44419</t>
  </si>
  <si>
    <t>67467 Colusa County Niederholzer 44420</t>
  </si>
  <si>
    <t>67468 Early Music Ensemble 44421</t>
  </si>
  <si>
    <t>67469 Plant Sciences Research Six 44422</t>
  </si>
  <si>
    <t>67470 Plant Sciences Research Linquist 44423</t>
  </si>
  <si>
    <t>67472 Asilomar 2011 Conference 44425</t>
  </si>
  <si>
    <t>67473 Steven D Cannata Memorial Scholarship 44426</t>
  </si>
  <si>
    <t>67474 Ccc clinical Trial Coordinator 44427</t>
  </si>
  <si>
    <t>67475 Cadms Bioportal System 44428</t>
  </si>
  <si>
    <t>67476 Aipg Student Chapter Support 44429</t>
  </si>
  <si>
    <t>67480 Stroke Research 44433</t>
  </si>
  <si>
    <t>67481 Cape Service 44434</t>
  </si>
  <si>
    <t>67482 Jun Aoki Book Award 44435</t>
  </si>
  <si>
    <t>67483 Wildlife Urban Habitat 44436</t>
  </si>
  <si>
    <t>67484 Nephrology Research Support Weiss 44437</t>
  </si>
  <si>
    <t>67485 Mcnary Scholarship Fund 44438</t>
  </si>
  <si>
    <t>67486 California Vegetation Research Lab 44439</t>
  </si>
  <si>
    <t>67488 GrapeandWine Research 44441</t>
  </si>
  <si>
    <t>67489 Rootstock Breeding Research 44442</t>
  </si>
  <si>
    <t>67490 Congenital Heart Care 44443</t>
  </si>
  <si>
    <t>67494 Chem Engrineering Clorox Co 44447</t>
  </si>
  <si>
    <t>67495 Clorox Co Sch1Sp Food Sci 44448</t>
  </si>
  <si>
    <t>67496 Edwin BCollins Memorial Fd 44449</t>
  </si>
  <si>
    <t>67497 Winery Lab Equipment 44450</t>
  </si>
  <si>
    <t>67498 Colt FoundationWheat 44451</t>
  </si>
  <si>
    <t>67499 Student Activities 44452</t>
  </si>
  <si>
    <t>67502 Invasive Species Research 44455</t>
  </si>
  <si>
    <t>67503 Jiunn Huang Lab Sci Training Awd 44456</t>
  </si>
  <si>
    <t>67504 Ccuh Educational Workshops 44457</t>
  </si>
  <si>
    <t>67505 TaySachs Research Fund 44458</t>
  </si>
  <si>
    <t>67506 Uc Center Sacramento Support 44459</t>
  </si>
  <si>
    <t>67507 Microbiology Research Handa 44460</t>
  </si>
  <si>
    <t>67509 Son Strategic CommunICAtions Plan 44462</t>
  </si>
  <si>
    <t>67510 Wolfskill Experimental Orchards 44463</t>
  </si>
  <si>
    <t>67511 Gsm Student Scholarship Fund 44464</t>
  </si>
  <si>
    <t>67512 Antinori Societa 44465</t>
  </si>
  <si>
    <t>67514 Childs Evergreen Fund 44467</t>
  </si>
  <si>
    <t>67515 Miguel Torres Wine Experience Award 44468</t>
  </si>
  <si>
    <t>67516 Student Farm Graduate Mentor 44469</t>
  </si>
  <si>
    <t>67519 Urban ForestryEnv Horticulture Schp 44472</t>
  </si>
  <si>
    <t>67520 High Performance Microwave Amplifiers 44473</t>
  </si>
  <si>
    <t>67522 Food Research Video Fund 44475</t>
  </si>
  <si>
    <t>67523 Feeding A Healthy Planet 44476</t>
  </si>
  <si>
    <t>67525 Dr Hafiz Sahar Scholarship 44478</t>
  </si>
  <si>
    <t>67526 Fisheries Management Research 44479</t>
  </si>
  <si>
    <t>67527 Dream Scholarship 44480</t>
  </si>
  <si>
    <t>67528 Research Lab Support Armstrong 44481</t>
  </si>
  <si>
    <t>67530 Uc Merced Rural Prime Med Schp 44483</t>
  </si>
  <si>
    <t>67531 Uc Merced San Joaquin Valley Schp 44484</t>
  </si>
  <si>
    <t>67532 Conservation Genetics Fund 44485</t>
  </si>
  <si>
    <t>67533 Canine Genetics Analysis Project 44486</t>
  </si>
  <si>
    <t>67534 Research Support Vosti 44487</t>
  </si>
  <si>
    <t>67536 Nasal Tumor Chemo Study 44489</t>
  </si>
  <si>
    <t>67537 VandE Program Support Olberholster 44490</t>
  </si>
  <si>
    <t>67538 Sea Otter Research 44491</t>
  </si>
  <si>
    <t>67543 Bladder Cancer Research 44496</t>
  </si>
  <si>
    <t>67546 Pediatric Heart Center Support 44499</t>
  </si>
  <si>
    <t>67547 Mind Institute Research Dr Moghaddam 44500</t>
  </si>
  <si>
    <t>67548 Blanche Neige Gala 44501</t>
  </si>
  <si>
    <t>67550 Mpha Lab Support 44503</t>
  </si>
  <si>
    <t>67551 4H Youth Development Program 44504</t>
  </si>
  <si>
    <t>67552 Nucleospora Salmonis Research 44505</t>
  </si>
  <si>
    <t>67553 Levin Family Scholarship 44506</t>
  </si>
  <si>
    <t>67554 Prune Research Support Glozer 44507</t>
  </si>
  <si>
    <t>67555 Herbarium Facility Upgrades 44508</t>
  </si>
  <si>
    <t>67556 Canine Leptospirosis Research 44509</t>
  </si>
  <si>
    <t>67557 Ecosystem For Biophotonics Innovation 44510</t>
  </si>
  <si>
    <t>67558 CvdlsFoothill Abortion 44511</t>
  </si>
  <si>
    <t>67559 Nvidia Fellowship 44512</t>
  </si>
  <si>
    <t>67560 MedMermViolence Prevention Rsrch Prgm 44513</t>
  </si>
  <si>
    <t>67561 Community Health Disc Fund 44514</t>
  </si>
  <si>
    <t>67562 CommandIntl Hlth Ucsd Whel Study 44515</t>
  </si>
  <si>
    <t>67563 Plant Sci Screening Program 44516</t>
  </si>
  <si>
    <t>67567 Emerging Venture Analyst Program 44520</t>
  </si>
  <si>
    <t>67569 Gifford Center Support 44522</t>
  </si>
  <si>
    <t>67572 Sandra Reed Scholarship Fund 44525</t>
  </si>
  <si>
    <t>67574 EeEmerge Course Support 44527</t>
  </si>
  <si>
    <t>67575 Ctr Excellence Developmental Disabilitie 44528</t>
  </si>
  <si>
    <t>67576 Geology Graduate Student Support 44529</t>
  </si>
  <si>
    <t>67577 Measurement Of Residual Stresses 44530</t>
  </si>
  <si>
    <t>67578 Weed ResearchandExtension Hanson 44531</t>
  </si>
  <si>
    <t>67579 YFC Million Trees Project 44532</t>
  </si>
  <si>
    <t>67583 Undergrad International Student Schp 44536</t>
  </si>
  <si>
    <t>67584 Citris Research Funds 44537</t>
  </si>
  <si>
    <t>67585 Uc Vet Med Ctr San Diego Support 44538</t>
  </si>
  <si>
    <t>67586 Sensory Research Support 44539</t>
  </si>
  <si>
    <t>67587 Plant Sciences Research Support 44540</t>
  </si>
  <si>
    <t>67589 Research Support L Johnson 44542</t>
  </si>
  <si>
    <t>67590 Chevron Student Support 44543</t>
  </si>
  <si>
    <t>67592 Pharmacology Research Support Horne 44545</t>
  </si>
  <si>
    <t>67595 Moores Distinguished Speaker Series 44548</t>
  </si>
  <si>
    <t>67596 Delta Group Aerosol Studies Support 44550</t>
  </si>
  <si>
    <t>67597 Ca Homebuilding Foundation Scholarship 44551</t>
  </si>
  <si>
    <t>67598 Ag Pinkerton Marketing Scholarship Cu 44552</t>
  </si>
  <si>
    <t>67599 Comp Sci Research Support Ghosal 44553</t>
  </si>
  <si>
    <t>67600 SurgICAl Critical Care Fellowhip Support 44554</t>
  </si>
  <si>
    <t>67601 Physician Education Program 44555</t>
  </si>
  <si>
    <t>67602 Resident Travel 44556</t>
  </si>
  <si>
    <t>67603 GenomicsBased Breeding In Forest Trees 44557</t>
  </si>
  <si>
    <t>67604 Thoracic Surgery Marketing 44558</t>
  </si>
  <si>
    <t>67605 Ctr Of Excellence In Migration Health 44559</t>
  </si>
  <si>
    <t>67606 Human Needs Project 44560</t>
  </si>
  <si>
    <t>67607 Sudden Oak Death Project 44561</t>
  </si>
  <si>
    <t>67611 Uc Davis Oaks Fund 44565</t>
  </si>
  <si>
    <t>67613 Desert Natural Resources 44567</t>
  </si>
  <si>
    <t>67614 Community Surgery Program 44568</t>
  </si>
  <si>
    <t>67615 Equine Graduate Student Fellowship 44569</t>
  </si>
  <si>
    <t>67618 Art For Regional Change 44572</t>
  </si>
  <si>
    <t>67619 Sea Otter Disease Research 44573</t>
  </si>
  <si>
    <t>67620 Canine OrthopedicsandGait Analysis Rsch 44574</t>
  </si>
  <si>
    <t>67623 Keckcave Center Support 44577</t>
  </si>
  <si>
    <t>67624 Cee Support Sperling 44578</t>
  </si>
  <si>
    <t>67625 Dermatology Fellowship Fund 44579</t>
  </si>
  <si>
    <t>67627 Master Gardener Demo Garden 44581</t>
  </si>
  <si>
    <t>67629 Plant Pathology Research Support Leveau 44583</t>
  </si>
  <si>
    <t>67630 VM Dermatology Resident Support 44584</t>
  </si>
  <si>
    <t>67633 Research Support Mukherjee 44587</t>
  </si>
  <si>
    <t>67634 Food Animal Medicine Resident Support 44588</t>
  </si>
  <si>
    <t>67635 Center Of Expertise Support 44589</t>
  </si>
  <si>
    <t>67636 Global Health Initative 44590</t>
  </si>
  <si>
    <t>67638 Indian Studies 44592</t>
  </si>
  <si>
    <t>67639 Barbara Allen Research Fund 44593</t>
  </si>
  <si>
    <t>67640 Hewitt Pinkerton Initiative Fund 44594</t>
  </si>
  <si>
    <t>67641 Engr Citris Seed Funds 2010 44595</t>
  </si>
  <si>
    <t>67642 Ccah Infectious Disease Studies 44596</t>
  </si>
  <si>
    <t>67644 Poverty Center Support 44598</t>
  </si>
  <si>
    <t>67645 Diversity Leadership 44599</t>
  </si>
  <si>
    <t>67648 CAES College Support 44602</t>
  </si>
  <si>
    <t>67649 CAES Mannra Group 44603</t>
  </si>
  <si>
    <t>67650 CAES Deans 44604</t>
  </si>
  <si>
    <t>67652 Quinn Family Schizophrenia Research Fund 44606</t>
  </si>
  <si>
    <t>67653 Economics Research Support Peri 44607</t>
  </si>
  <si>
    <t>67655 Psychiatry Residency Activities 44609</t>
  </si>
  <si>
    <t>67657 Programming The Amazing World Of Robotic 44611</t>
  </si>
  <si>
    <t>67658 First Generation Undergrad Scholarships 44612</t>
  </si>
  <si>
    <t>67659 WebsiteandSocial Media Integration 44613</t>
  </si>
  <si>
    <t>67660 Global Health Initative Ucsf 44614</t>
  </si>
  <si>
    <t>67661 C Michael Cowett Award 44615</t>
  </si>
  <si>
    <t>67666 Bill Cody Memorial Fd 44620</t>
  </si>
  <si>
    <t>67669 Eric EConn Undergrad Schlsp 44623</t>
  </si>
  <si>
    <t>67670 Gladys W Coleman Fd 44624</t>
  </si>
  <si>
    <t>67671 John P Conrad Memorial Fd 44625</t>
  </si>
  <si>
    <t>67672 Human Health Fund 44626</t>
  </si>
  <si>
    <t>67673 John T Young Bone Marrow Research 44627</t>
  </si>
  <si>
    <t>67674 Research Project Support J E Taylor 44628</t>
  </si>
  <si>
    <t>67675 Myasthenia Gravis Research 44629</t>
  </si>
  <si>
    <t>67676 ChairS Discretionary Fund 44630</t>
  </si>
  <si>
    <t>67678 Contra Costa Co Kenl Clb Don 44632</t>
  </si>
  <si>
    <t>67679 Ryan Couch Memorial Fd 44633</t>
  </si>
  <si>
    <t>67680 Charles Cornelius Memorial Fund 44634</t>
  </si>
  <si>
    <t>67681 Microsoft Corporate Leadership 44635</t>
  </si>
  <si>
    <t>67682 Counseling CtrEopSaa 44636</t>
  </si>
  <si>
    <t>67683 Counseling CtrHouse Reunion 44637</t>
  </si>
  <si>
    <t>67684 Counseling CtrSuicide Prevention 44638</t>
  </si>
  <si>
    <t>67685 Michael Corbett Mem Fd 44639</t>
  </si>
  <si>
    <t>67686 Neva Corboff Memorial Schlsp 44640</t>
  </si>
  <si>
    <t>67688 William H Cowger Fund 44642</t>
  </si>
  <si>
    <t>67689 Critical TheoryPac Bridges Project 44643</t>
  </si>
  <si>
    <t>67691 CVMa ScholarshipPractice Of Excellence 44645</t>
  </si>
  <si>
    <t>67692 Cipic Dept Support 44646</t>
  </si>
  <si>
    <t>67693 Jere Curry Memorial Fd 44647</t>
  </si>
  <si>
    <t>67694 CnlRmc Lonestar 44648</t>
  </si>
  <si>
    <t>67695 Center For Population Biology Support 44649</t>
  </si>
  <si>
    <t>67696 Darren Crooks Memorial Fund 44650</t>
  </si>
  <si>
    <t>67697 UcpMondavi Center Art Education Program 44651</t>
  </si>
  <si>
    <t>67698 Robert Huddleston Award 44652</t>
  </si>
  <si>
    <t>67699 Rahimian Fund For Iranian Studies 44653</t>
  </si>
  <si>
    <t>67700 DLab Support Kornbluth 44654</t>
  </si>
  <si>
    <t>67701 Cultural Center ConstAndrews 44655</t>
  </si>
  <si>
    <t>67705 Neuroblastoma Targeted Therapy 44659</t>
  </si>
  <si>
    <t>67708 Equine Melanoma Research 44662</t>
  </si>
  <si>
    <t>67709 Radiation Oncology Services 44663</t>
  </si>
  <si>
    <t>67710 Critically Endangered Wildlife 44664</t>
  </si>
  <si>
    <t>67711 Equine Orthopedic Research 44665</t>
  </si>
  <si>
    <t>67714 Marion Miller Memorial Fund 44668</t>
  </si>
  <si>
    <t>67715 Cisco It Scholarship 44669</t>
  </si>
  <si>
    <t>67716 Aquatics Team Center Fund 44670</t>
  </si>
  <si>
    <t>67717 CrimeandPunishment Revisited Symposium 44671</t>
  </si>
  <si>
    <t>67718 Museum Of Art Fund 44672</t>
  </si>
  <si>
    <t>67719 Velvet Fund Cancer Research 44673</t>
  </si>
  <si>
    <t>67720 Bodega Marine Lab Support 44674</t>
  </si>
  <si>
    <t>67721 High Pressure Food Processing Equipment 44675</t>
  </si>
  <si>
    <t>67722 MagnetICAlly Energized Nanoparticles 44676</t>
  </si>
  <si>
    <t>67723 DanandYvonne Webb Scholarship 44677</t>
  </si>
  <si>
    <t>67724 Dairy Goat Facility 44678</t>
  </si>
  <si>
    <t>67725 Dairy Technologies Schlsp 44679</t>
  </si>
  <si>
    <t>67726 Dairymans Coop Creamery Assoc 44680</t>
  </si>
  <si>
    <t>67727 Dhi Italo Calvino Conference 44681</t>
  </si>
  <si>
    <t>67728 Eugene V Debs Fellowship 44682</t>
  </si>
  <si>
    <t>67729 Davis Medical Associates Donatn 44683</t>
  </si>
  <si>
    <t>67730 Davis Gen Lib Staff Fund 44684</t>
  </si>
  <si>
    <t>67731 DonandJane Norton Memorial Award 44685</t>
  </si>
  <si>
    <t>67733 Walt Davis Memorial Fd 44687</t>
  </si>
  <si>
    <t>67734 Dbs Equipment Support 44688</t>
  </si>
  <si>
    <t>67736 Dbs Exciter Ii Program 44690</t>
  </si>
  <si>
    <t>67737 Dramatic ArtComputersInternet 44691</t>
  </si>
  <si>
    <t>67738 Dramatic ArtPlastic Rose 44692</t>
  </si>
  <si>
    <t>67741 Dramatic Art Dept Support 44695</t>
  </si>
  <si>
    <t>67742 Dramatic ArtUniv Theatre Guild 44696</t>
  </si>
  <si>
    <t>67743 Deans Office LandS College Support 44697</t>
  </si>
  <si>
    <t>67745 DbsUndergraduate Research 44699</t>
  </si>
  <si>
    <t>67746 Small Animal Soft Tissue Surgery 44700</t>
  </si>
  <si>
    <t>67747 Ece Energy Harvesting Research 44701</t>
  </si>
  <si>
    <t>67748 Diagnostic RadGeneral Fund 44702</t>
  </si>
  <si>
    <t>67749 Ralph Kunkee Memorial Gift Fund 44703</t>
  </si>
  <si>
    <t>67750 Donation In Memory Of Ralph Kunkee 44704</t>
  </si>
  <si>
    <t>67751 AVMa Plit Scholarship 44705</t>
  </si>
  <si>
    <t>67752 Dance For ParkinsonS Disease Gift Accou 44706</t>
  </si>
  <si>
    <t>67753 Cnl Lab Enhancement Fund 44707</t>
  </si>
  <si>
    <t>67755 Master Gardener Annual Giving 44709</t>
  </si>
  <si>
    <t>67757 FST Lab Program Support Barile 44711</t>
  </si>
  <si>
    <t>67760 Engr Research Support Moule 44714</t>
  </si>
  <si>
    <t>67761 Badminton Sport Club 44715</t>
  </si>
  <si>
    <t>67763 Milk Processing Laboratory 44717</t>
  </si>
  <si>
    <t>67764 Compassionate Equine Vet Scholarship 44718</t>
  </si>
  <si>
    <t>67766 Boxing Sport Club 44720</t>
  </si>
  <si>
    <t>67767 Roller Hockey Sport Club 44721</t>
  </si>
  <si>
    <t>67768 MenS Soccer Sport Club 44722</t>
  </si>
  <si>
    <t>67769 Softball Sport Club 44723</t>
  </si>
  <si>
    <t>67770 Table Tennis Sport Club 44724</t>
  </si>
  <si>
    <t>67771 Tae Kwan Do Sport Club 44725</t>
  </si>
  <si>
    <t>67772 Mens Ultimate Sport Club 44726</t>
  </si>
  <si>
    <t>67773 Womens Ultimate Sport Club 44727</t>
  </si>
  <si>
    <t>67774 Mens Water Polo Sport Club 44728</t>
  </si>
  <si>
    <t>67775 Womens Water Polo Sport Club 44729</t>
  </si>
  <si>
    <t>67776 BME Research Facciotti 44730</t>
  </si>
  <si>
    <t>67777 CMB Attention Research 44731</t>
  </si>
  <si>
    <t>67778 Mondavi Student Support For Rmi 44732</t>
  </si>
  <si>
    <t>67779 Olive Ctr RschTeachingandEd Outreach 44733</t>
  </si>
  <si>
    <t>67780 Darrowby Angel Fund 44734</t>
  </si>
  <si>
    <t>67786 Ccm Lab Support Barry 44740</t>
  </si>
  <si>
    <t>67787 Gold Humanism Honor Society 44741</t>
  </si>
  <si>
    <t>67788 Bears Program BrainandTissue Bank 44742</t>
  </si>
  <si>
    <t>67789 Urology General Support 44743</t>
  </si>
  <si>
    <t>67791 Aaep Reception 44745</t>
  </si>
  <si>
    <t>67793 Vision Science Navigator 44747</t>
  </si>
  <si>
    <t>67796 Kind Family Schp For Women In Engr 44750</t>
  </si>
  <si>
    <t>67799 Wintering Waterfowl Ecology and Water Pol 44753</t>
  </si>
  <si>
    <t>67801 Haas Fund Vet Med General Support 44755</t>
  </si>
  <si>
    <t>67802 Sudden Oak Death Research 44756</t>
  </si>
  <si>
    <t>67803 Agricultural Meteorology Research 44757</t>
  </si>
  <si>
    <t>67804 Mondavi Center Artistic Ventures Fund 44758</t>
  </si>
  <si>
    <t>67807 Mind Institute Resource Center 44761</t>
  </si>
  <si>
    <t>67809 Autism Spectral Disorders Earli Study 44763</t>
  </si>
  <si>
    <t>67811 Industry Relations Manager Support 44765</t>
  </si>
  <si>
    <t>67812 Mondavi Student Scholarship Support 44766</t>
  </si>
  <si>
    <t>67814 LactationandBreast Cancer Fund 44768</t>
  </si>
  <si>
    <t>67815 Microbiology Bis2A Support 44769</t>
  </si>
  <si>
    <t>67818 Area 3 Writing Project Support 44772</t>
  </si>
  <si>
    <t>67819 Equity Summit Conference Support 44773</t>
  </si>
  <si>
    <t>67820 Photo ProductionandArchiving 44774</t>
  </si>
  <si>
    <t>67821 4H Ag In The Classroom ProgramMariposa 44775</t>
  </si>
  <si>
    <t>67822 VM SurgICAlandRadiologICAl Sciences 44776</t>
  </si>
  <si>
    <t>67823 Food Safety Research JayRussell 44777</t>
  </si>
  <si>
    <t>67824 Italian Greyhound Genetics Research 44778</t>
  </si>
  <si>
    <t>67825 Fec TheoryandApplICAtions 44779</t>
  </si>
  <si>
    <t>67826 Personalized Therapy For Lung Cancer 44780</t>
  </si>
  <si>
    <t>67827 Wolfe Graduate Fellowship 44781</t>
  </si>
  <si>
    <t>67829 VMth Equine Seminar 44783</t>
  </si>
  <si>
    <t>67833 A Lloyd Brown Graduate Student Award 44787</t>
  </si>
  <si>
    <t>67834 Ceh Stem Cell Regenerative Medicine 44788</t>
  </si>
  <si>
    <t>67835 Social BehaviorandOxytocin Rhesus Monkey 44789</t>
  </si>
  <si>
    <t>67836 Japan ChildrenS Home Internship Program 44790</t>
  </si>
  <si>
    <t>67837 Hiv Gene Therapy Research 44791</t>
  </si>
  <si>
    <t>67838 Ivus Course Support 44792</t>
  </si>
  <si>
    <t>67839 ColonGi Cancer Research Support 44793</t>
  </si>
  <si>
    <t>67840 Paul E Miller Memorial Scholarship 44794</t>
  </si>
  <si>
    <t>67841 Cancer Resource LibraryandPatient Ed 44795</t>
  </si>
  <si>
    <t>67842 Hopland Rec Support Fund 44796</t>
  </si>
  <si>
    <t>67843 Engineering Industry Open House Support 44797</t>
  </si>
  <si>
    <t>67844 Cancer Prevention ResearchandEducation 44798</t>
  </si>
  <si>
    <t>67845 Ucce Central Sierra Fund 44799</t>
  </si>
  <si>
    <t>67846 Ucce Contra Costa County Fund 44800</t>
  </si>
  <si>
    <t>67847 Ucce InyoMono Counties Fund 44801</t>
  </si>
  <si>
    <t>67848 Ucce InyoMono Counties Master Gardener 44802</t>
  </si>
  <si>
    <t>67849 Ucce InyoMono Counties 4H Fund 44803</t>
  </si>
  <si>
    <t>67850 Ucce Los Angeles County Fund 44804</t>
  </si>
  <si>
    <t>67851 Ucce Madera County Fund 44805</t>
  </si>
  <si>
    <t>67852 Ucce Marin County Fund 44806</t>
  </si>
  <si>
    <t>67853 Ucce Mendocino County Fund 44807</t>
  </si>
  <si>
    <t>67854 Ucce Napa County Fund 44808</t>
  </si>
  <si>
    <t>67855 Ucce Nevada County Fund 44809</t>
  </si>
  <si>
    <t>67856 Ucce Orange County Fund 44810</t>
  </si>
  <si>
    <t>67857 Ucce Placer County Fund 44811</t>
  </si>
  <si>
    <t>67858 Ucce PlumasSierra Counties Fund 44812</t>
  </si>
  <si>
    <t>67859 Ucce Riverside County Fund 44813</t>
  </si>
  <si>
    <t>67860 Ucce San Benito County Fund 44814</t>
  </si>
  <si>
    <t>67861 Ucce San Joaquin County Fund 44815</t>
  </si>
  <si>
    <t>67862 Ucce San Luis Obispo County Fund 44816</t>
  </si>
  <si>
    <t>67863 Ucce Santa Barbara County Fund 44817</t>
  </si>
  <si>
    <t>67864 Ucce Santa Clara County Fund 44818</t>
  </si>
  <si>
    <t>67865 Ucce Santa Cruz County Fund 44819</t>
  </si>
  <si>
    <t>67866 Ucce Solano County Fund 44820</t>
  </si>
  <si>
    <t>67867 Ucce Solano 4H Fund 44821</t>
  </si>
  <si>
    <t>67868 Ucce Sonoma County Fund 44822</t>
  </si>
  <si>
    <t>67869 Ucce Stanislaus County Fund 44823</t>
  </si>
  <si>
    <t>67870 Ucce Tulare County Fund 44824</t>
  </si>
  <si>
    <t>67871 Ucce Ventura County Fund 44825</t>
  </si>
  <si>
    <t>67872 The California Stem In Ost Initiative 44826</t>
  </si>
  <si>
    <t>67873 Kearney Sorghum Research 44827</t>
  </si>
  <si>
    <t>67874 Ucce Kings County Fund 44828</t>
  </si>
  <si>
    <t>67875 Dairy Epidemiology Lab Support 44829</t>
  </si>
  <si>
    <t>67877 Ucghi Book Project Rsch Methods Handbk 44831</t>
  </si>
  <si>
    <t>67878 March Family Internship Award Economics 44832</t>
  </si>
  <si>
    <t>67880 N2O Emissions Research Support Six 44834</t>
  </si>
  <si>
    <t>67881 VMth Small Animal Surgery Support 44835</t>
  </si>
  <si>
    <t>67882 VMth Resident Activities Support 44836</t>
  </si>
  <si>
    <t>67883 Cal Aggie Band Support 44837</t>
  </si>
  <si>
    <t>67884 Wound Care Program 44838</t>
  </si>
  <si>
    <t>67885 Judy Erwin FellowshipGraduate Award Cu 44839</t>
  </si>
  <si>
    <t>67886 Carol Lee Coss Scholarship Fund 44840</t>
  </si>
  <si>
    <t>67887 Vet Med Graduate Student Fellowship Fund 44841</t>
  </si>
  <si>
    <t>67888 Bohart Society Fellowship Mccluen 44842</t>
  </si>
  <si>
    <t>67889 Cee Research Support Green 44843</t>
  </si>
  <si>
    <t>67890 clinical Trial Staff Physician Fund 44844</t>
  </si>
  <si>
    <t>67891 Lte Technology Research Support 44845</t>
  </si>
  <si>
    <t>67892 PostPolio Rehab Clinic Support 44846</t>
  </si>
  <si>
    <t>67894 Wucols ReviewandUpdate Support 44848</t>
  </si>
  <si>
    <t>67896 Equine Pharmacology Research 44850</t>
  </si>
  <si>
    <t>67897 IamCnc ResearchandEd Support 44851</t>
  </si>
  <si>
    <t>67898 Vice ChancellorS Discretionary Fund 44852</t>
  </si>
  <si>
    <t>67899 Kratzer Ogasawara and Vohra Kov Schp 44853</t>
  </si>
  <si>
    <t>67900 Music Performance BuildingRecital Hall 44854</t>
  </si>
  <si>
    <t>67901 Gsm Student Enrichment 44855</t>
  </si>
  <si>
    <t>67902 Avrom Dickman Memorial Fund 44856</t>
  </si>
  <si>
    <t>67905 SVM Research Support 44859</t>
  </si>
  <si>
    <t>67906 Jewish Studies Program Support 44860</t>
  </si>
  <si>
    <t>67907 DirectorS Disc Fund 44861</t>
  </si>
  <si>
    <t>67908 SVM Research Support 44862</t>
  </si>
  <si>
    <t>67909 Genome Center General Support 44863</t>
  </si>
  <si>
    <t>67910 Asmundson Poultry Science Scholarship 44864</t>
  </si>
  <si>
    <t>67911 Betty Jo TDobbs Memorial Prize 44865</t>
  </si>
  <si>
    <t>67912 Family ProtectionandLegal Assistance Sch 44866</t>
  </si>
  <si>
    <t>67915 Dow Chem Co SchlpChem 44869</t>
  </si>
  <si>
    <t>67916 Polyscience Graduate Fellowships 44870</t>
  </si>
  <si>
    <t>67918 Dow Chem Co Chem Engr 44872</t>
  </si>
  <si>
    <t>67920 MolecularandCellular Biology Genl Suppt 44874</t>
  </si>
  <si>
    <t>67921 Dow ChemICAl Company 44875</t>
  </si>
  <si>
    <t>67922 Megan Glanville Scholarship 44876</t>
  </si>
  <si>
    <t>67924 Neurosciences General Department Support 44878</t>
  </si>
  <si>
    <t>67925 Chemistry Department Support Franz 44879</t>
  </si>
  <si>
    <t>67927 Cardiovascular Symposium Support 44881</t>
  </si>
  <si>
    <t>67928 Software Engineering Innovation Fdn Supp 44882</t>
  </si>
  <si>
    <t>67929 EopSaa Scholarship 44883</t>
  </si>
  <si>
    <t>67930 Thomas B Dutton Student Assistance 44884</t>
  </si>
  <si>
    <t>67932 Medical Intensive Care Unit Support 44886</t>
  </si>
  <si>
    <t>67933 Eop Alumni Scholarship 44887</t>
  </si>
  <si>
    <t>67934 Education Dept Support 44888</t>
  </si>
  <si>
    <t>67935 King Hall Negotiations Team 44889</t>
  </si>
  <si>
    <t>67936 El Cajon Rotary York DVM Schp 44890</t>
  </si>
  <si>
    <t>67937 Education Graduate Fellowship 44891</t>
  </si>
  <si>
    <t>67938 EnglishWriters On Campus 44892</t>
  </si>
  <si>
    <t>67940 Nutrition Research Support Gaikwad 44894</t>
  </si>
  <si>
    <t>67941 PhysICAl MedicineandRehabilitation Suppt 44895</t>
  </si>
  <si>
    <t>67942 TheaterandDance General Scholarship 44896</t>
  </si>
  <si>
    <t>67943 Data AnalyticsandVisualization Research 44897</t>
  </si>
  <si>
    <t>67944 Cmb Research Support Olichney 44898</t>
  </si>
  <si>
    <t>67945 Neurology General Support 44899</t>
  </si>
  <si>
    <t>67946 Ovarian Cancer Research Support 44900</t>
  </si>
  <si>
    <t>67947 Human Rights Lecture Series 44901</t>
  </si>
  <si>
    <t>67948 Biol and Agr Engr Ctr For Agr Equipm 44902</t>
  </si>
  <si>
    <t>67949 Economics Donations 44903</t>
  </si>
  <si>
    <t>67950 Economics Nber 44904</t>
  </si>
  <si>
    <t>67951 Env Tox Pesticide Res 44905</t>
  </si>
  <si>
    <t>67953 Ba Engr Voc Research 44907</t>
  </si>
  <si>
    <t>67954 MaeFly Rod Dynamics 44908</t>
  </si>
  <si>
    <t>67955 Animal Biotechnology Fund 44909</t>
  </si>
  <si>
    <t>67956 EnglishArt Of The Wild 44910</t>
  </si>
  <si>
    <t>67957 English Department Support 44911</t>
  </si>
  <si>
    <t>67959 Pharmacology Department Support 44913</t>
  </si>
  <si>
    <t>67960 Program In IntLandCommunity Nutrition 44914</t>
  </si>
  <si>
    <t>67961 Religious Studies Graduate Group Support 44915</t>
  </si>
  <si>
    <t>67962 EntertainmentandSports Law Society 44916</t>
  </si>
  <si>
    <t>67963 Are Support Jessoe 44917</t>
  </si>
  <si>
    <t>67965 Introducing CaandCtf Workshop 44919</t>
  </si>
  <si>
    <t>67979 HuntingtonS Disease Clinic Hdsa Sppt 44933</t>
  </si>
  <si>
    <t>67983 Cahfs DirectorS Fund 44937</t>
  </si>
  <si>
    <t>67984 Mcgowan Award Medical Student Current 44938</t>
  </si>
  <si>
    <t>67985 Kaneski Associates Award Current Use 44939</t>
  </si>
  <si>
    <t>67986 Seratonin Surge Award Current Use 44940</t>
  </si>
  <si>
    <t>67987 Primate Research Fund 44941</t>
  </si>
  <si>
    <t>67988 Scc 4H Council Volunteer Recognition 44942</t>
  </si>
  <si>
    <t>67989 Sacramento Area Science Project Sasp 44943</t>
  </si>
  <si>
    <t>67990 Stephen Davenport Sholarship 44944</t>
  </si>
  <si>
    <t>67992 Ucce PlumasSierra Counties Youth Dvlp 44946</t>
  </si>
  <si>
    <t>67993 WomenS Swimming Development Equipment 44947</t>
  </si>
  <si>
    <t>67994 Roderick Reid Memorial Fund 44948</t>
  </si>
  <si>
    <t>67995 Far Western Grad Flshp In Archaeology 44949</t>
  </si>
  <si>
    <t>67996 Son Speaker Support 44950</t>
  </si>
  <si>
    <t>67997 Skin RepairandWound Research 44951</t>
  </si>
  <si>
    <t>67998 Pilot Plant Equipment Support 44952</t>
  </si>
  <si>
    <t>67999 Thomas F Faria Graduate Fellowship 44953</t>
  </si>
  <si>
    <t>68000 Guardian Teacher Scholars Program 44954</t>
  </si>
  <si>
    <t>68001 Sarcoma Research 44955</t>
  </si>
  <si>
    <t>68002 Hacs DeanS Discretionary Fund 44956</t>
  </si>
  <si>
    <t>68004 Cee Biofiltro Proj Rsch Tchobanoglous 44958</t>
  </si>
  <si>
    <t>68005 Piezoelectric Mems Project Horsley 44959</t>
  </si>
  <si>
    <t>68006 Plant Breeding Symposium Support 44960</t>
  </si>
  <si>
    <t>68007 Container Substrate Research Evans 44961</t>
  </si>
  <si>
    <t>68034 Environmental Design 3D Printer 44988</t>
  </si>
  <si>
    <t>68035 Energy Efficiency Center Support 44989</t>
  </si>
  <si>
    <t>68037 Kidney Transplant Program De Mattos 44991</t>
  </si>
  <si>
    <t>68038 Neuropharmacology Drug Discovery 44992</t>
  </si>
  <si>
    <t>68039 Explore Math Program Support 44993</t>
  </si>
  <si>
    <t>68040 Performance Studies Grad Group Support 44994</t>
  </si>
  <si>
    <t>68041 Della Davidson Memorial Fund 44995</t>
  </si>
  <si>
    <t>68042 Eec Leadership Support 44996</t>
  </si>
  <si>
    <t>68044 LynchandTanner Scholarship 44998</t>
  </si>
  <si>
    <t>68045 Bone MarrowTransplant Program 44999</t>
  </si>
  <si>
    <t>68046 Cardiovascular Biology Research 45000</t>
  </si>
  <si>
    <t>68047 Ccah Feline Lymphoma Research 45001</t>
  </si>
  <si>
    <t>68048 PathologyLaboratory Med Rsch Green 45002</t>
  </si>
  <si>
    <t>68049 Rmi Partnership Program 45003</t>
  </si>
  <si>
    <t>68050 RMI IPP Graduate Student Fund 45004</t>
  </si>
  <si>
    <t>68051 Artistic Ventures Fund 45005</t>
  </si>
  <si>
    <t>68052 Cosmos Support 45006</t>
  </si>
  <si>
    <t>68054 Plant Sciences Research A Berry 45008</t>
  </si>
  <si>
    <t>68055 Coe 50Th Anniversary Gala Support 45009</t>
  </si>
  <si>
    <t>68056 Arthur J Neves DVM Memorial 45010</t>
  </si>
  <si>
    <t>68058 Nematology RschandEd Support Williams 45012</t>
  </si>
  <si>
    <t>68059 PikoProgrammable Pipelines For Graphics 45013</t>
  </si>
  <si>
    <t>68060 Agilent Thought Leader Award 45014</t>
  </si>
  <si>
    <t>68061 Palliative Care Fellowship Fund 45015</t>
  </si>
  <si>
    <t>68063 VMth 4Th Year Student Activities Support 45017</t>
  </si>
  <si>
    <t>68064 Santa Cruz County 4H Program Support 45018</t>
  </si>
  <si>
    <t>68066 FacultyandStaff Scholarship Fund 45020</t>
  </si>
  <si>
    <t>68068 Cb SensorsandSystems Cbss 45022</t>
  </si>
  <si>
    <t>68071 Radiation Oncology Patient Assistance 45025</t>
  </si>
  <si>
    <t>68072 Radiation Oncology Research Support 45026</t>
  </si>
  <si>
    <t>68073 Chevron Leadr Center 45027</t>
  </si>
  <si>
    <t>68074 Ccah Feline Cancer Research Oncology 45028</t>
  </si>
  <si>
    <t>68075 Solanki Memorial Fund For Ovarian Cancer 45029</t>
  </si>
  <si>
    <t>68076 CapEd Cisi Fund 45030</t>
  </si>
  <si>
    <t>68077 Tahoe 3D Visualization Enhancement Fund 45031</t>
  </si>
  <si>
    <t>68078 FST Program Support Rosenberg 45032</t>
  </si>
  <si>
    <t>68079 Ucce Santa Clara Algert 45033</t>
  </si>
  <si>
    <t>68080 PolitICAl Science Grad Student Support 45034</t>
  </si>
  <si>
    <t>68082 Chocolate Trilogy Book Set 45036</t>
  </si>
  <si>
    <t>68083 Crop Sustainablitity Fund 45037</t>
  </si>
  <si>
    <t>68084 Plant Sciences Research K Shackel 45038</t>
  </si>
  <si>
    <t>68088 Cooperative Extension Rice Specialist 45042</t>
  </si>
  <si>
    <t>68089 Mobile Computing Research 45043</t>
  </si>
  <si>
    <t>68090 Cancer Immunology Research 45044</t>
  </si>
  <si>
    <t>68092 Ome FacultyandStaff Scholarships 45046</t>
  </si>
  <si>
    <t>68093 Cotton Research 45047</t>
  </si>
  <si>
    <t>68094 Imperial Valley 4H Program Support 45048</t>
  </si>
  <si>
    <t>68095 Produce Marketing Association Convention 45049</t>
  </si>
  <si>
    <t>68096 Executive Education Program 45050</t>
  </si>
  <si>
    <t>68097 Lerche MpVM Memorial Fellowship 45051</t>
  </si>
  <si>
    <t>68098 Cruess Hall Courtyard Fund 45052</t>
  </si>
  <si>
    <t>68099 Success Defined Fund 45053</t>
  </si>
  <si>
    <t>68100 HoneyandPollination Center Support 45054</t>
  </si>
  <si>
    <t>68101 AnesthandPain Med Support Sheth 45055</t>
  </si>
  <si>
    <t>68102 Rad Oncology Chief Physicist Support 45056</t>
  </si>
  <si>
    <t>68105 AlzheimerS Research Olichney 45059</t>
  </si>
  <si>
    <t>68106 Hydrologic Sciences Grad Group Support 45060</t>
  </si>
  <si>
    <t>68107 Wifss Food Safety Research JayRussell 45061</t>
  </si>
  <si>
    <t>68108 Ed Forward Summer Enrichment Camp 45062</t>
  </si>
  <si>
    <t>68109 Greatest NeedsFamiliesChildren In PmandR 45063</t>
  </si>
  <si>
    <t>68110 Bowling Sport Club Support 45064</t>
  </si>
  <si>
    <t>68113 Canine Lymphoma Research 45067</t>
  </si>
  <si>
    <t>68114 King Hall Aclu 45068</t>
  </si>
  <si>
    <t>68115 Irec Conference Support 45069</t>
  </si>
  <si>
    <t>68117 Postharvest Short Course Support 45071</t>
  </si>
  <si>
    <t>68118 Feline Mammary Cancer 45072</t>
  </si>
  <si>
    <t>68119 Class Of 72 Artwork Fund 45073</t>
  </si>
  <si>
    <t>68120 Class Of 72 Bld Twd Endmt DeanS Pri 45074</t>
  </si>
  <si>
    <t>68121 Pilot Plant Graduate Student Support 45075</t>
  </si>
  <si>
    <t>68122 Pilot Plant Tomato Processing Equipment 45076</t>
  </si>
  <si>
    <t>68123 Class Of 92 VMth FacilitiesandEquipment 45077</t>
  </si>
  <si>
    <t>68125 Mohini Jain Family Foundation Award 45079</t>
  </si>
  <si>
    <t>68126 Bariatric Surgery Support 45080</t>
  </si>
  <si>
    <t>68127 Burn Surgery Support 45081</t>
  </si>
  <si>
    <t>68128 Gastrointestinal Surgery Support 45082</t>
  </si>
  <si>
    <t>68129 Cardiothoracic Surgery Support 45083</t>
  </si>
  <si>
    <t>68130 SurgICAl Oncology Support 45084</t>
  </si>
  <si>
    <t>68131 Transplant Surgery Support 45085</t>
  </si>
  <si>
    <t>68132 Pediatric Surgery Support 45086</t>
  </si>
  <si>
    <t>68136 Cee Department Support Fleenor 45090</t>
  </si>
  <si>
    <t>68137 Ride Finder Class Support 45091</t>
  </si>
  <si>
    <t>68138 Operation Military Kids 45092</t>
  </si>
  <si>
    <t>68139 Lillie Tonkin Telehealth Fund 45093</t>
  </si>
  <si>
    <t>68141 Haagen Dazs Honeybee Haven 45095</t>
  </si>
  <si>
    <t>68142 Edward Jones Microscopy Lab Support 45096</t>
  </si>
  <si>
    <t>68143 Van AlfenandMacdonald Grad Studt Support 45097</t>
  </si>
  <si>
    <t>68145 Arboretum Gateway Education Program 45099</t>
  </si>
  <si>
    <t>68149 Dbs Epilepsy Research 45103</t>
  </si>
  <si>
    <t>68150 Free Speech Foundation Silicon Valley 45104</t>
  </si>
  <si>
    <t>68151 Wireless Smartphone ApplICAtions 45105</t>
  </si>
  <si>
    <t>68152 Oxide Dispersed RandD 45106</t>
  </si>
  <si>
    <t>68154 Muslim Student Association Support 45108</t>
  </si>
  <si>
    <t>68155 Wushu Student Club Support 45109</t>
  </si>
  <si>
    <t>68156 Human Physiology Department Support 45110</t>
  </si>
  <si>
    <t>68157 Cell BiologyHuman Anatomy Dept Support 45111</t>
  </si>
  <si>
    <t>68158 Aiaa Student Team Support 45112</t>
  </si>
  <si>
    <t>68159 Mae Graduate Student Travel Support 45113</t>
  </si>
  <si>
    <t>68160 Mae Undergraduate Scholar Awards 45114</t>
  </si>
  <si>
    <t>68161 Mae Graduate Program Support 45115</t>
  </si>
  <si>
    <t>68162 VM Uc Davis Client CommunICAtion Award 45116</t>
  </si>
  <si>
    <t>68163 Cbs Greenhouse Improvements 45117</t>
  </si>
  <si>
    <t>68164 Pistachio Production Research 45118</t>
  </si>
  <si>
    <t>68167 Energy Efficiency Center Support 45121</t>
  </si>
  <si>
    <t>68168 Vet Med 3B Operations Support 45122</t>
  </si>
  <si>
    <t>68169 VMdo Donna W Walker Scholarship 45123</t>
  </si>
  <si>
    <t>68170 VMdo Veterinary Scientist Training Prog 45124</t>
  </si>
  <si>
    <t>68171 Beads Of Courage 45125</t>
  </si>
  <si>
    <t>68175 Clay Memorial Current Use 45129</t>
  </si>
  <si>
    <t>68178 Food Pathogen Genome Fund 45132</t>
  </si>
  <si>
    <t>68179 Wildlife Leptospirosis Sykes 45133</t>
  </si>
  <si>
    <t>68180 Ece Research Support Knoesen 45134</t>
  </si>
  <si>
    <t>68182 Environmental Toxicology Rsch Seiber 45136</t>
  </si>
  <si>
    <t>68183 Policy Forum Series Green Building 45137</t>
  </si>
  <si>
    <t>68185 Valentine Fellowship 45139</t>
  </si>
  <si>
    <t>68187 SoderquistWorld Food Ctr Project 45141</t>
  </si>
  <si>
    <t>68188 Power Of 10 Scholarship 45142</t>
  </si>
  <si>
    <t>68189 Barcellos Education Award 45143</t>
  </si>
  <si>
    <t>68190 Coop Extension Viticulture Advisor 45144</t>
  </si>
  <si>
    <t>68191 University Honors Program 45145</t>
  </si>
  <si>
    <t>68192 Ece Advanced Wideband Vco Research 45146</t>
  </si>
  <si>
    <t>68193 Center For Equine Health Support 45147</t>
  </si>
  <si>
    <t>68195 Poultry Research Zhou 45149</t>
  </si>
  <si>
    <t>68197 Connemara Pony Melanoma Research 45151</t>
  </si>
  <si>
    <t>68198 VMth Small Animal Medicine Service 45152</t>
  </si>
  <si>
    <t>68199 VMtrc ExcellenceDairy Production Med 45153</t>
  </si>
  <si>
    <t>68202 Popcorn Project Support Yoo 45156</t>
  </si>
  <si>
    <t>68203 ETec Entrepreneurship Club Support 45157</t>
  </si>
  <si>
    <t>68204 Ece Research Support ODriscoll 45158</t>
  </si>
  <si>
    <t>68206 Smbe Satellite Meeting Support 45160</t>
  </si>
  <si>
    <t>68211 KelleherEquine Medicine Club Stdt Schp 45165</t>
  </si>
  <si>
    <t>68212 Env Toxicology RschInstr Seiber 45166</t>
  </si>
  <si>
    <t>68213 YFC 4H Film Making Statewide Project 45167</t>
  </si>
  <si>
    <t>68215 Cardiac Surgery Rsch Support Cooke 45169</t>
  </si>
  <si>
    <t>68216 clinical Trials Research 45170</t>
  </si>
  <si>
    <t>68217 UCCE Marin County 4H Fund 45171</t>
  </si>
  <si>
    <t>68218 UCCE Napa County 4H Fund 45172</t>
  </si>
  <si>
    <t>68219 UCCE Sacramento Cnty Master Food Preserv 45173</t>
  </si>
  <si>
    <t>68220 UCCE Stanislaus County Nutrition Fund 45174</t>
  </si>
  <si>
    <t>68221 Dean Donaldson Fund 45175</t>
  </si>
  <si>
    <t>68223 Hagerman Lab Equipment 45177</t>
  </si>
  <si>
    <t>68224 BiochemICAl Engineering Scholarship 45178</t>
  </si>
  <si>
    <t>68225 LAWR Research Support Sandoval 45179</t>
  </si>
  <si>
    <t>68226 Plant Sciences Research Blumwald 45180</t>
  </si>
  <si>
    <t>68227 NeurologICAl Surg Faculty Event Support 45181</t>
  </si>
  <si>
    <t>68228 Ignite Conference Support 45182</t>
  </si>
  <si>
    <t>68230 Animal Assisted Therapy Study Support 45184</t>
  </si>
  <si>
    <t>68231 VM Radiation Oncology Linear Accelerator 45185</t>
  </si>
  <si>
    <t>68233 Chem Engr Department Support 45187</t>
  </si>
  <si>
    <t>68234 Eecs Seagate 45188</t>
  </si>
  <si>
    <t>68235 Chem EngrKeck Foundation 45189</t>
  </si>
  <si>
    <t>68236 CseSun Microsystems 45190</t>
  </si>
  <si>
    <t>68237 Statewide 4H Camp Support 45191</t>
  </si>
  <si>
    <t>68238 EntomBiol Insecticide Res 45192</t>
  </si>
  <si>
    <t>68240 MameImra AmerICA 45194</t>
  </si>
  <si>
    <t>68241 EdoCoe Honors At Entrance 45195</t>
  </si>
  <si>
    <t>68242 MepEuii Space 45196</t>
  </si>
  <si>
    <t>68243 Mame Dept Support 45197</t>
  </si>
  <si>
    <t>68245 Edo CbaSpecial Programs 45199</t>
  </si>
  <si>
    <t>68246 Eecs ResandEdu Support 45200</t>
  </si>
  <si>
    <t>68247 Chem EngrDupont 45201</t>
  </si>
  <si>
    <t>68248 Civil EngrOrlobGrad Stdt Res 45202</t>
  </si>
  <si>
    <t>68249 Cems Research Mcdonald 45203</t>
  </si>
  <si>
    <t>68250 EntomEnvironmental Toxins Res 45204</t>
  </si>
  <si>
    <t>68251 EmaeJr3Siu 45205</t>
  </si>
  <si>
    <t>68252 Mame Research Margolis 45206</t>
  </si>
  <si>
    <t>68253 EmaeRobocon 45207</t>
  </si>
  <si>
    <t>68254 MameMftg Automation Prod Prog 45208</t>
  </si>
  <si>
    <t>68255 Cipic Dept Support 45209</t>
  </si>
  <si>
    <t>68256 Civil EngrNissan 45210</t>
  </si>
  <si>
    <t>68257 EntomOrnamental Insect Pests Res 45211</t>
  </si>
  <si>
    <t>68258 Chem EngrVarious Donors 45212</t>
  </si>
  <si>
    <t>68259 EngrMechanICAl Engr Schp 45213</t>
  </si>
  <si>
    <t>68260 EntomOhmicron Immunochem Res 45214</t>
  </si>
  <si>
    <t>68261 Engr Civil Cntr GeotechnICAl Model 45215</t>
  </si>
  <si>
    <t>68262 Chem EngrGibson Oil 45216</t>
  </si>
  <si>
    <t>68263 Env ToxPlts Lifesavers 45217</t>
  </si>
  <si>
    <t>68264 EecsNippon Hoso Kykai 45218</t>
  </si>
  <si>
    <t>68266 EeandCs Nitta Industries 45220</t>
  </si>
  <si>
    <t>68267 Environmental Engr Felwsp 45221</t>
  </si>
  <si>
    <t>68268 Env Tox Goko 45222</t>
  </si>
  <si>
    <t>68269 Entom Molecular Bio 45223</t>
  </si>
  <si>
    <t>68270 EntomCa Mosquito Monitoring Res 45224</t>
  </si>
  <si>
    <t>68271 EmaeOrthopedic Res 45225</t>
  </si>
  <si>
    <t>68272 Ece Dept Support 45226</t>
  </si>
  <si>
    <t>68273 EdoEu Ii Equipment 45227</t>
  </si>
  <si>
    <t>68274 Engr ElectandCompDigital Comm Rese 45228</t>
  </si>
  <si>
    <t>68275 EntomWinegrape Research 45229</t>
  </si>
  <si>
    <t>68276 Ece InstandDept Res Branner 45230</t>
  </si>
  <si>
    <t>68278 EdoChevron 45232</t>
  </si>
  <si>
    <t>68280 Mae ResearchandEdu Act Dwyer 45234</t>
  </si>
  <si>
    <t>68281 Cipic Research In Idav 45235</t>
  </si>
  <si>
    <t>68282 Entom Biocontrol 45236</t>
  </si>
  <si>
    <t>68283 Etom Biocontrol Res Ehler 45236</t>
  </si>
  <si>
    <t>68284 DANR Sonoma Co Livestock Supp Larson 45237</t>
  </si>
  <si>
    <t>68285 Society Of Women Engineers 45237</t>
  </si>
  <si>
    <t>68286 EdoVarian Student First 45238</t>
  </si>
  <si>
    <t>68287 EngrComputer Sci Discretionary 45239</t>
  </si>
  <si>
    <t>68288 Engr Mep Industry 45240</t>
  </si>
  <si>
    <t>68289 Ece ResandEdu Act Wang 45241</t>
  </si>
  <si>
    <t>68290 EngrHewlett Packard 45242</t>
  </si>
  <si>
    <t>68291 EngrPacific Telesis Scholars Prog 45243</t>
  </si>
  <si>
    <t>68292 Elect EngrComp SciPacific Bell 45244</t>
  </si>
  <si>
    <t>68293 ChancellorS Caf Gift 45245</t>
  </si>
  <si>
    <t>68294 ElectandComp EngrImage Processin 45246</t>
  </si>
  <si>
    <t>68295 EngrIndustrial Affiliates Prog 45247</t>
  </si>
  <si>
    <t>68297 Ceprap Center Support 45249</t>
  </si>
  <si>
    <t>68299 Eighteenth Century Studies 45251</t>
  </si>
  <si>
    <t>68300 Cipic Grass Valley Group 45252</t>
  </si>
  <si>
    <t>68301 EdoRockwell 45253</t>
  </si>
  <si>
    <t>68302 Etom Research Kimsey 45254</t>
  </si>
  <si>
    <t>68303 Electrical Engr Disc Fund 45255</t>
  </si>
  <si>
    <t>68304 Emerson Mem Fund 45256</t>
  </si>
  <si>
    <t>68306 Env Hort Research Burger 45258</t>
  </si>
  <si>
    <t>68307 Env Tox Sankyo 45259</t>
  </si>
  <si>
    <t>68309 EdoVarious DonorsMore 45261</t>
  </si>
  <si>
    <t>68310 MaeBioMedical Engr Program 45262</t>
  </si>
  <si>
    <t>68311 Environmental Design 45263</t>
  </si>
  <si>
    <t>68313 Env Hort Special Projects Sacs 45265</t>
  </si>
  <si>
    <t>68314 MaeMotion Control Research 45266</t>
  </si>
  <si>
    <t>68315 Env Hort Simpson Timber 45267</t>
  </si>
  <si>
    <t>68316 Civil Engr Graduate Fellowship 45268</t>
  </si>
  <si>
    <t>68318 Environmental and Ag Fdn 45270</t>
  </si>
  <si>
    <t>68320 Entom Teledyne Grad Fellowship 45272</t>
  </si>
  <si>
    <t>68321 Entom Ciba Geigy 45273</t>
  </si>
  <si>
    <t>68322 Entom Res Bee Biology 45274</t>
  </si>
  <si>
    <t>68323 Env ToxVarious Donors 45275</t>
  </si>
  <si>
    <t>68324 Env DesignIbm 45276</t>
  </si>
  <si>
    <t>68325 EceIbm Fellowship 45277</t>
  </si>
  <si>
    <t>68327 Mae Rockwell Res Hafez 45279</t>
  </si>
  <si>
    <t>68328 EdoMepArco Fdn 9495 45280</t>
  </si>
  <si>
    <t>68329 Env Tox Nissan 45281</t>
  </si>
  <si>
    <t>68330 Env Tox Stauffer Chem 45282</t>
  </si>
  <si>
    <t>68331 Env Tox Guest Lecturers 45283</t>
  </si>
  <si>
    <t>68332 Eecs Trw Foundation 45284</t>
  </si>
  <si>
    <t>68333 Env Tox ZenNoh 45285</t>
  </si>
  <si>
    <t>68334 Env Hort Tree Failure Report Prog 45286</t>
  </si>
  <si>
    <t>68335 Env Hort Various Donors 45287</t>
  </si>
  <si>
    <t>68336 Entom Garden and Crops Pests 45288</t>
  </si>
  <si>
    <t>68337 Entom Bohart Museum Society 45289</t>
  </si>
  <si>
    <t>68338 Env Design Design Alliance 45290</t>
  </si>
  <si>
    <t>68339 CsIap 45291</t>
  </si>
  <si>
    <t>68340 Env Hort Research Leiser 45292</t>
  </si>
  <si>
    <t>68341 Env Hort Hill Mem Fdn 45293</t>
  </si>
  <si>
    <t>68342 Env HortGreenhouse 45294</t>
  </si>
  <si>
    <t>68343 Env Tox Research Li 45295</t>
  </si>
  <si>
    <t>68344 Env Hort Turfgrass 45296</t>
  </si>
  <si>
    <t>68345 MaeTrue Cnc 45297</t>
  </si>
  <si>
    <t>68346 EntomHoneybee GeneticsPage 45298</t>
  </si>
  <si>
    <t>68347 Env HortCa Assn Nurserymen 45299</t>
  </si>
  <si>
    <t>68348 Equine Research Lab 45300</t>
  </si>
  <si>
    <t>68349 Env Hort Special Projects Evans 45301</t>
  </si>
  <si>
    <t>68350 Env ToxStudent Activities 45302</t>
  </si>
  <si>
    <t>68351 Env Hort Research Lieth 45303</t>
  </si>
  <si>
    <t>68352 EntomVeneto GroupPesticides 45304</t>
  </si>
  <si>
    <t>68353 Env ToxAg Foundation 45305</t>
  </si>
  <si>
    <t>68354 Entom Research Support 45306</t>
  </si>
  <si>
    <t>68355 Env Tox Research Matsumura 45307</t>
  </si>
  <si>
    <t>68356 Entom ResearchandDept Support 45308</t>
  </si>
  <si>
    <t>68357 Biol Agric Engr HSPA 45309</t>
  </si>
  <si>
    <t>68358 Mame Hubbard 45310</t>
  </si>
  <si>
    <t>68359 Biol Agric Engr Piedrahita 45311</t>
  </si>
  <si>
    <t>68360 Env ToxHercules 45312</t>
  </si>
  <si>
    <t>68361 EntomGreenhouse Facility 45313</t>
  </si>
  <si>
    <t>68362 BioandAgr EngrDow ChemICAl 45314</t>
  </si>
  <si>
    <t>68363 Elect EngrFinnigan Fund 45315</t>
  </si>
  <si>
    <t>68364 Env ToxChlordimeform Res 45316</t>
  </si>
  <si>
    <t>68366 Env Hort Research Barry 45318</t>
  </si>
  <si>
    <t>68367 EdoMepArco Fdn 45319</t>
  </si>
  <si>
    <t>68368 EeandCsIbm 45320</t>
  </si>
  <si>
    <t>68370 Env ToxIr4 Program 45322</t>
  </si>
  <si>
    <t>68371 BiolandAgric Engr PgandE 45323</t>
  </si>
  <si>
    <t>68372 Env Tox Research 45324</t>
  </si>
  <si>
    <t>68373 Env Tox Japan Pharm 45325</t>
  </si>
  <si>
    <t>68374 BiolandAgr Engr Research 45326</t>
  </si>
  <si>
    <t>68376 EntomBiosys Inc Scholarship 45328</t>
  </si>
  <si>
    <t>68377 Engr Mame Shimano 45329</t>
  </si>
  <si>
    <t>68379 Engr Mame Dept Support 45331</t>
  </si>
  <si>
    <t>68380 Engr Mame Pas Research Yamazaki 45332</t>
  </si>
  <si>
    <t>68381 Env Tox Research Hsieh 45333</t>
  </si>
  <si>
    <t>68382 Env Tox Safe and Nutritious Food Rsch Ed 45334</t>
  </si>
  <si>
    <t>68384 Chem EngUG TeachingandLab Prog 45336</t>
  </si>
  <si>
    <t>68385 Civil EngInst Transprtn Studies 45337</t>
  </si>
  <si>
    <t>68386 Eecs Trw Foundation 45338</t>
  </si>
  <si>
    <t>68387 Etom Research Godfrey 45339</t>
  </si>
  <si>
    <t>68388 Civil Engr Trojan 45340</t>
  </si>
  <si>
    <t>68389 MameGeometry Mesurement 45341</t>
  </si>
  <si>
    <t>68391 MamaYamazakiDept Support 45343</t>
  </si>
  <si>
    <t>68392 MameOdeticsRobetics 45344</t>
  </si>
  <si>
    <t>68393 EntomMosquito BiologyandControl 45345</t>
  </si>
  <si>
    <t>68394 Env ToxSuntory 45346</t>
  </si>
  <si>
    <t>68395 Chem Engr Research Gibeling 45347</t>
  </si>
  <si>
    <t>68396 EntomSugar Beet Pests Res 45348</t>
  </si>
  <si>
    <t>68397 Entom RohmandHaas 45349</t>
  </si>
  <si>
    <t>68398 EntomTable Grape Res 45350</t>
  </si>
  <si>
    <t>68399 Entom Crop Genetics Internl 45351</t>
  </si>
  <si>
    <t>68400 Edo PgandEVisiting Lectures 45352</t>
  </si>
  <si>
    <t>68401 Env Hort Research 45353</t>
  </si>
  <si>
    <t>68402 EvolutionandEcol Research Dingle 45354</t>
  </si>
  <si>
    <t>68403 Chem Eng Research Risbud 45355</t>
  </si>
  <si>
    <t>68405 Env DesignDesign Gallery Support 45357</t>
  </si>
  <si>
    <t>68406 Chem Engr Research Palazoglu 45358</t>
  </si>
  <si>
    <t>68407 EntomImmunoassay Res 45359</t>
  </si>
  <si>
    <t>68410 Maurice Lescroart Prize 45362</t>
  </si>
  <si>
    <t>68412 Floyd Tuition Support Matching Fund 45364</t>
  </si>
  <si>
    <t>68413 Bechtel Center For Watershed Sciences 45365</t>
  </si>
  <si>
    <t>68414 Vanderhoef Globe Academy Fund 45366</t>
  </si>
  <si>
    <t>68415 Morlee Griswold Fellowship 45367</t>
  </si>
  <si>
    <t>68416 Plant Bio ResearchandInstr Groover 45368</t>
  </si>
  <si>
    <t>68417 Proteomics Research 45369</t>
  </si>
  <si>
    <t>68418 ParkinsonS Disease Research 45370</t>
  </si>
  <si>
    <t>68419 VMth SmallandExotic Acupuncture Service 45371</t>
  </si>
  <si>
    <t>68420 UcVMcSd Equipment Enhancement Fund 45372</t>
  </si>
  <si>
    <t>68421 Computer Science Rsch Support Davidson 45373</t>
  </si>
  <si>
    <t>68422 Dr Patricia Gilbert Scholarship 45374</t>
  </si>
  <si>
    <t>68423 RichardandCarolyn Palmer Fund 45375</t>
  </si>
  <si>
    <t>68424 Mae Research Baldis 45376</t>
  </si>
  <si>
    <t>68425 Data AnalyticsandVisual Research 45377</t>
  </si>
  <si>
    <t>68426 Cee Graduate Student Support 45378</t>
  </si>
  <si>
    <t>68427 School Garden Program Support 45379</t>
  </si>
  <si>
    <t>68428 VMtrc Tulare General Support 45380</t>
  </si>
  <si>
    <t>68429 Eye Center Stem Cell Research 45381</t>
  </si>
  <si>
    <t>68430 Down Syndrome Research 45382</t>
  </si>
  <si>
    <t>68431 PsychiatryandBehavioral Sciences Rsch 45383</t>
  </si>
  <si>
    <t>68432 Frank Shotts Memorial Scholarship 45384</t>
  </si>
  <si>
    <t>68433 Elsa Mikkelsen Fund 45385</t>
  </si>
  <si>
    <t>68434 Pimsa Hlth InitiativeAmerICAs Awd Ucb 45386</t>
  </si>
  <si>
    <t>68435 Dr Anthony Philipps Scholarship Fund 45387</t>
  </si>
  <si>
    <t>68436 PlantandSeed Science Partnership Program 45388</t>
  </si>
  <si>
    <t>68438 Vaccine Epidemiology Research Kass 45390</t>
  </si>
  <si>
    <t>68439 Adult Oncology Patient Passport Fund 45391</t>
  </si>
  <si>
    <t>68440 DeanS Fd For Excellence Kootenay 45392</t>
  </si>
  <si>
    <t>68441 Ce NutandFruit Pathology Specialist 45393</t>
  </si>
  <si>
    <t>68443 Central Valley Analysis Project 45395</t>
  </si>
  <si>
    <t>68444 AfrICAn Plant Breeding Academy Fund 45396</t>
  </si>
  <si>
    <t>68446 Guardian Professions Program 45398</t>
  </si>
  <si>
    <t>68447 Health Of HorsesandPeople Fund 45399</t>
  </si>
  <si>
    <t>68448 MpVM Food Safety Scholarship 45400</t>
  </si>
  <si>
    <t>68449 Hypertrophic Osteodystrophy Research 45401</t>
  </si>
  <si>
    <t>68451 Wasson Family Scholarships 45403</t>
  </si>
  <si>
    <t>68452 Honors Student Program 45404</t>
  </si>
  <si>
    <t>68453 Undergraduate Design Courses Development 45405</t>
  </si>
  <si>
    <t>68454 Wasson Family Schp For Education Abroad 45406</t>
  </si>
  <si>
    <t>68455 Alumni Council Scholarship Fund 45407</t>
  </si>
  <si>
    <t>68456 Yu Fund 45408</t>
  </si>
  <si>
    <t>68457 Animal Behavior Graduate Group Support 45409</t>
  </si>
  <si>
    <t>68459 Reversible Obstructive Airway Disease Ct 45411</t>
  </si>
  <si>
    <t>68460 AnesPain ResearchMahajan 45412</t>
  </si>
  <si>
    <t>68461 Gift Support For P WardS Research 45413</t>
  </si>
  <si>
    <t>68462 Hyundai Ctr For Excellence At UCD 45414</t>
  </si>
  <si>
    <t>68463 China Ctr For EnergyandTransportation 45415</t>
  </si>
  <si>
    <t>68464 Blum Ctr For Developing Economies Suppt 45416</t>
  </si>
  <si>
    <t>68465 Fec Theory CommunICAtionandData Storage 45417</t>
  </si>
  <si>
    <t>68468 Gsm Suran Student Fellowship Awards 45420</t>
  </si>
  <si>
    <t>68469 Peter N Jones Veterinary Scholarship 45421</t>
  </si>
  <si>
    <t>68470 Uc NurseryandFloriculture Alliance 45422</t>
  </si>
  <si>
    <t>68471 Computational Geomechanics Group Support 45423</t>
  </si>
  <si>
    <t>68472 Endometrial Cancer Research 45424</t>
  </si>
  <si>
    <t>68473 Smart Home Project 45425</t>
  </si>
  <si>
    <t>68474 Leadr Center Support 45426</t>
  </si>
  <si>
    <t>68475 Asi Russell Ranch Planter 45427</t>
  </si>
  <si>
    <t>68476 Cancer Center Auditorium Av Upgrades 45428</t>
  </si>
  <si>
    <t>68478 Brewing Science Graduate Student Support 45430</t>
  </si>
  <si>
    <t>68479 Mendocino County Forestry Program 45431</t>
  </si>
  <si>
    <t>68484 MIND Institute Support Autism 45436</t>
  </si>
  <si>
    <t>68485 Michael H Remy Memorial Scholarship 45437</t>
  </si>
  <si>
    <t>68486 Margaret Deterding Infectious Disease 45438</t>
  </si>
  <si>
    <t>68487 Telephone Outreach Program Top Awd 45439</t>
  </si>
  <si>
    <t>68488 Ucce SloSb County Support Dara 45440</t>
  </si>
  <si>
    <t>68489 Fsae Hybrid Team Support 45441</t>
  </si>
  <si>
    <t>68490 Texas Instruments Undergrad Scholarships 45442</t>
  </si>
  <si>
    <t>68491 Ca Charging Network Optimization Project 45443</t>
  </si>
  <si>
    <t>68492 UCD Agribusiness Workshop 45444</t>
  </si>
  <si>
    <t>68493 MicroWcbp Conference 45445</t>
  </si>
  <si>
    <t>68494 Available 45446</t>
  </si>
  <si>
    <t>68495 Salmon Milt Extract Research 45447</t>
  </si>
  <si>
    <t>68496 Ceh Oncology Research 45448</t>
  </si>
  <si>
    <t>68497 Ceh Regenerative Medicine Support 45449</t>
  </si>
  <si>
    <t>68499 Behavior Medicine Club Scholarship 45451</t>
  </si>
  <si>
    <t>68501 Plant Pathology Research Ronald 45453</t>
  </si>
  <si>
    <t>68503 Doe Cg Conference Support 45455</t>
  </si>
  <si>
    <t>68504 Biochar Research Database 45456</t>
  </si>
  <si>
    <t>68508 Gary Anderson Food Animal Grad Awd Cu 45460</t>
  </si>
  <si>
    <t>68511 San Juan Island Reef Survey Project 45463</t>
  </si>
  <si>
    <t>68512 Genome Center Research Lemay 45464</t>
  </si>
  <si>
    <t>68513 Vision Care For Underserved Patients 45465</t>
  </si>
  <si>
    <t>68514 Bayer Excellence In CommunICAtion Award 45466</t>
  </si>
  <si>
    <t>68515 Greater Sacramento Genetics Society Mtg 45467</t>
  </si>
  <si>
    <t>68516 Ethnic Farm Project 45468</t>
  </si>
  <si>
    <t>68517 YoungSmallBeginningUnderserved Farmer 45468</t>
  </si>
  <si>
    <t>68518 Jackson Winery Building 45469</t>
  </si>
  <si>
    <t>68521 Caes Ag Issues Center Support 45472</t>
  </si>
  <si>
    <t>68522 CivandEnv Engr Support Tchobanoglous 45473</t>
  </si>
  <si>
    <t>68524 Bill Smith Memorial Lecture 45475</t>
  </si>
  <si>
    <t>68526 Learning By Leading Programs 45477</t>
  </si>
  <si>
    <t>68527 Step Student Opportunity Fund 45478</t>
  </si>
  <si>
    <t>68529 Meg Stallard Leadership Fund 45480</t>
  </si>
  <si>
    <t>68530 Nestle Purina Awd For Excellence 45481</t>
  </si>
  <si>
    <t>68531 Veterinary Insurance Services Co Schp 45482</t>
  </si>
  <si>
    <t>68532 Russel Ranch Sustainable Ag Facility 45483</t>
  </si>
  <si>
    <t>68534 An Sci Genomics Research Program 45485</t>
  </si>
  <si>
    <t>68535 Clean Agtech Innovation Center Fund 45486</t>
  </si>
  <si>
    <t>68536 Geology Bldg Ca Rock Garden Gateway 45487</t>
  </si>
  <si>
    <t>68537 Central Valley Scholars Program Fund 45488</t>
  </si>
  <si>
    <t>68538 General Financial Aid 45489</t>
  </si>
  <si>
    <t>68540 Economics Research Support 45491</t>
  </si>
  <si>
    <t>68541 Music ResearchandInstruction Reynolds 45492</t>
  </si>
  <si>
    <t>68542 Summer Inst For Emerging MgrsandLeaders 45493</t>
  </si>
  <si>
    <t>68544 Ann Pitzer Study Abroad Award 45495</t>
  </si>
  <si>
    <t>68545 Susan Mathews Undergrad Student Award 45496</t>
  </si>
  <si>
    <t>68547 Delta Crop Resource Management 45498</t>
  </si>
  <si>
    <t>68549 MachiningManufacturing Research 45500</t>
  </si>
  <si>
    <t>68550 CemsFood Science Scholarship 45501</t>
  </si>
  <si>
    <t>68553 Humane Treatment Of Food Animals Outrch 45504</t>
  </si>
  <si>
    <t>68554 Ucce MendocinoandLake Cnty 4H Camp Fund 45505</t>
  </si>
  <si>
    <t>68555 InformaticsandGis Fund 45506</t>
  </si>
  <si>
    <t>68557 Surgery Grateful Patient Fund 45508</t>
  </si>
  <si>
    <t>68558 Surgery Resident Education Support 45509</t>
  </si>
  <si>
    <t>68562 Strawberry Research BurtonFreeman 45513</t>
  </si>
  <si>
    <t>68566 King Hall WomenS Law Association 45517</t>
  </si>
  <si>
    <t>68567 Hause Memorial Lecture 45518</t>
  </si>
  <si>
    <t>68571 Center For Animal Welfare Support 45522</t>
  </si>
  <si>
    <t>68573 BeamishandHilliard Families Fund 45524</t>
  </si>
  <si>
    <t>68575 Brewing Equipment 45526</t>
  </si>
  <si>
    <t>68576 Meat Science Laboratory Fund 45527</t>
  </si>
  <si>
    <t>68577 Federalist Society 45528</t>
  </si>
  <si>
    <t>68579 Ucce San Joaquin Cnty Master Gardener Fd 45530</t>
  </si>
  <si>
    <t>68580 Vet Med Capital Projects 45531</t>
  </si>
  <si>
    <t>68581 Asilomar Conference Support 45532</t>
  </si>
  <si>
    <t>68582 Students United For ReformandJustice 45533</t>
  </si>
  <si>
    <t>68583 Vsr Cancer Research Skorupski 45534</t>
  </si>
  <si>
    <t>68584 Ucce Orange County Master Food Preserver 45535</t>
  </si>
  <si>
    <t>68586 David 72andMariana Beatty Schp Sppt 45537</t>
  </si>
  <si>
    <t>68587 Levine Foundation Innovation Fund 45538</t>
  </si>
  <si>
    <t>68588 Ag Enhancement Program 45539</t>
  </si>
  <si>
    <t>68589 Supreme Court Clinic 45540</t>
  </si>
  <si>
    <t>68591 Stem Cell Research Knoepfler 45542</t>
  </si>
  <si>
    <t>68593 Law DeanS Discretionary Fund 45544</t>
  </si>
  <si>
    <t>68594 School Of Law Aoki Center 45545</t>
  </si>
  <si>
    <t>68595 Lam Research Mba Fellowship 45546</t>
  </si>
  <si>
    <t>68596 Red Dog Fund 45547</t>
  </si>
  <si>
    <t>68599 JamesandMarilyn Lugg Graduate Awd Cu 45550</t>
  </si>
  <si>
    <t>68600 Cahfs Eacl DirectorS Fund 45551</t>
  </si>
  <si>
    <t>68603 Black Law Students Association 45554</t>
  </si>
  <si>
    <t>68604 Insect Pest Pheromone Research Leal 45555</t>
  </si>
  <si>
    <t>68605 Identifying Therapeutic Targets In Sca3 45556</t>
  </si>
  <si>
    <t>68607 Nas Graduate Student Association 45558</t>
  </si>
  <si>
    <t>68608 Indigenous Rsrch Ctr Of The AmerICAs 45559</t>
  </si>
  <si>
    <t>68609 Csis Program Support 45560</t>
  </si>
  <si>
    <t>68610 Evol and Ecology Research Crowe 45561</t>
  </si>
  <si>
    <t>68611 Mame ResearchandEdu Activities Shaw 45562</t>
  </si>
  <si>
    <t>68613 Entom Apiculture Research 45564</t>
  </si>
  <si>
    <t>68614 Edo Alternative Styles Learning Pro 45565</t>
  </si>
  <si>
    <t>68615 Env Hort Biotechnology Lab 45566</t>
  </si>
  <si>
    <t>68616 CeandMs Process Monitoring 45567</t>
  </si>
  <si>
    <t>68617 CAES DO Jasra Program 45568</t>
  </si>
  <si>
    <t>68618 Env DesignLogo Design Competition 45569</t>
  </si>
  <si>
    <t>68619 EntomTomato Virus Res 45570</t>
  </si>
  <si>
    <t>68620 Chem Engr Reserch Risbud 45571</t>
  </si>
  <si>
    <t>68621 Env Hort Research Harding 45572</t>
  </si>
  <si>
    <t>68623 Entom Ctr Vector Borne Diseases Pro 45574</t>
  </si>
  <si>
    <t>68624 Mae Department Support 45575</t>
  </si>
  <si>
    <t>68625 Sts Program Support 45576</t>
  </si>
  <si>
    <t>68626 Ecs Various Donors 45577</t>
  </si>
  <si>
    <t>68627 Frank Rue Memorial Fund 45578</t>
  </si>
  <si>
    <t>68628 Chem EngrCooper Alloy Res 45579</t>
  </si>
  <si>
    <t>68630 Elect Engr Research Hsia 45581</t>
  </si>
  <si>
    <t>68632 Chem Eng Mater Sci Reserch Munir 45583</t>
  </si>
  <si>
    <t>68633 Elect Engr Comp Sci 3M 45584</t>
  </si>
  <si>
    <t>68635 Chem Engr Research Gates 45586</t>
  </si>
  <si>
    <t>68636 EngrLockheedImplementation 45587</t>
  </si>
  <si>
    <t>68637 WomenMinority Engr Schlsp 45588</t>
  </si>
  <si>
    <t>68638 Engr Lockheed 45589</t>
  </si>
  <si>
    <t>68639 UG Engr Misc Special Prog Schlsp 45590</t>
  </si>
  <si>
    <t>68640 Chem Engr Polymer Sci Program 45591</t>
  </si>
  <si>
    <t>68641 Engr Top Graduate Recruitment Prog 45592</t>
  </si>
  <si>
    <t>68642 Chem EngrFord Motor 45593</t>
  </si>
  <si>
    <t>68643 Mae Falor Neurology Re Fd 45594</t>
  </si>
  <si>
    <t>68645 Med Family Practice Network Gifts 45596</t>
  </si>
  <si>
    <t>68646 EvolutionandEcol Dept Support 45597</t>
  </si>
  <si>
    <t>68647 Farmers Insurance Group CoS Schlsp 45598</t>
  </si>
  <si>
    <t>68648 Edo Mep Arco Fdn 9394 45599</t>
  </si>
  <si>
    <t>68649 Biol and Agr Engr Milk Research 45600</t>
  </si>
  <si>
    <t>68650 Biol and Agr Engr Various Donors 45601</t>
  </si>
  <si>
    <t>68652 Chem Engr Unocal 45603</t>
  </si>
  <si>
    <t>68653 Chem Grad Program Support 45604</t>
  </si>
  <si>
    <t>68654 UCDF Biological Sci 45605</t>
  </si>
  <si>
    <t>68655 Swallowing Disorder Stem Cell Research 45606</t>
  </si>
  <si>
    <t>68656 Ofc Of Provost UCD History Project 45607</t>
  </si>
  <si>
    <t>68657 VME Dermatology Research 45608</t>
  </si>
  <si>
    <t>68658 Annette Prudent Memorial Scholarship 45609</t>
  </si>
  <si>
    <t>68659 Federal Mogul Corp 45610</t>
  </si>
  <si>
    <t>68660 Helen Bates Scholarship 45611</t>
  </si>
  <si>
    <t>68661 Summer Collaborative Research Fellowship 45612</t>
  </si>
  <si>
    <t>68662 Animal Sci Draft Horse and Driving Club 45613</t>
  </si>
  <si>
    <t>68663 Reducing Emissions Fr Deforestation 45614</t>
  </si>
  <si>
    <t>68664 Statistics RschandInstr Temple Lang 45615</t>
  </si>
  <si>
    <t>68666 Equine Reproduction Scholarship 45617</t>
  </si>
  <si>
    <t>68667 Payne Memorial Scholarship 45618</t>
  </si>
  <si>
    <t>68668 Katie Fund For Subsidized Care 45619</t>
  </si>
  <si>
    <t>68669 Bivi Resident Scholar Fund 45620</t>
  </si>
  <si>
    <t>68670 Phillips 66 Engineering Scholarships 45621</t>
  </si>
  <si>
    <t>68671 Unitrans Support 45622</t>
  </si>
  <si>
    <t>68673 Photonic Ic Shifter Research 45624</t>
  </si>
  <si>
    <t>68674 Materials Graduate Student Org 45625</t>
  </si>
  <si>
    <t>68675 Dynamic SystemsandControl Exp Upgrades 45626</t>
  </si>
  <si>
    <t>68676 Mcallister Neuroscience Research Fund 45627</t>
  </si>
  <si>
    <t>68677 VandE Program Activities Polyphenolics 45628</t>
  </si>
  <si>
    <t>68678 CushingS Disease Research 45629</t>
  </si>
  <si>
    <t>68679 Plant Pathology Research 45630</t>
  </si>
  <si>
    <t>68680 Criminal Law Association 45631</t>
  </si>
  <si>
    <t>68681 King Hall Wine Law Society 45632</t>
  </si>
  <si>
    <t>68682 Erp Boot Camp 45633</t>
  </si>
  <si>
    <t>68683 UsState Climate Initiative 45634</t>
  </si>
  <si>
    <t>68684 Dar State Honey Bee Research Project 45635</t>
  </si>
  <si>
    <t>68687 IpmandUrban Pest Management 45638</t>
  </si>
  <si>
    <t>68688 Gertrude Fischer Oncology Mem 45639</t>
  </si>
  <si>
    <t>68690 National Lawyers Guild 45641</t>
  </si>
  <si>
    <t>68691 Cahfs Laboratory System Support 45642</t>
  </si>
  <si>
    <t>68692 Fibromyalgia Research 45643</t>
  </si>
  <si>
    <t>68693 Brave New Voices 45644</t>
  </si>
  <si>
    <t>68694 Pediatric Trauma PreventionandOutreach 45645</t>
  </si>
  <si>
    <t>68695 VMth Hemodialysis Program Support 45646</t>
  </si>
  <si>
    <t>68696 Conference Funding Fr Ucb 45647</t>
  </si>
  <si>
    <t>68697 Mabie Law Library Support 45648</t>
  </si>
  <si>
    <t>68699 Ccc Patient Care 45650</t>
  </si>
  <si>
    <t>68700 Rice Research 45651</t>
  </si>
  <si>
    <t>68701 Tilling Research 45652</t>
  </si>
  <si>
    <t>68702 Weimaraner Research 45653</t>
  </si>
  <si>
    <t>68703 Daca Project Immigration Law Clinic 45654</t>
  </si>
  <si>
    <t>68704 Law School Academic Success Program 45655</t>
  </si>
  <si>
    <t>68705 Deborah J Neff New Biology Fund 45656</t>
  </si>
  <si>
    <t>68706 Infectious Diseases EducationandResearch 45657</t>
  </si>
  <si>
    <t>68707 Barbara Chapman Neuroscience Award 45658</t>
  </si>
  <si>
    <t>68709 Building Energy Efficiency Research 45660</t>
  </si>
  <si>
    <t>68710 Broadcom Masters After School Challenge 45661</t>
  </si>
  <si>
    <t>68711 Career Discovery Group 45662</t>
  </si>
  <si>
    <t>68713 Cancer Peer Navigator Program 45664</t>
  </si>
  <si>
    <t>68714 Comprehensive WomenS Cancer Program 45665</t>
  </si>
  <si>
    <t>68715 Romanow Pediatric Residents Enhancement 45666</t>
  </si>
  <si>
    <t>68716 CeandMs Research Higgins 45667</t>
  </si>
  <si>
    <t>68728 Gallagher Gsm Bldg Fund 45680</t>
  </si>
  <si>
    <t>68748 Available 45701</t>
  </si>
  <si>
    <t>68749 4H State Fair Outreach 45702</t>
  </si>
  <si>
    <t>68750 MechanICAl Engineering Department Suppt 45703</t>
  </si>
  <si>
    <t>68751 TiaaCref Scholarshare Fund 45704</t>
  </si>
  <si>
    <t>68752 Corporate Connections Program 45705</t>
  </si>
  <si>
    <t>68755 BioinstrumentationandBiomems Lab Support 45708</t>
  </si>
  <si>
    <t>68756 Epa Ethanol Mandate Research 45709</t>
  </si>
  <si>
    <t>68757 Postharvest General Student Support 45710</t>
  </si>
  <si>
    <t>68758 Summer Institute Emerging MgrsandLdrs 45711</t>
  </si>
  <si>
    <t>68759 David Keast Fund 45712</t>
  </si>
  <si>
    <t>68760 Entomology Research Program 45713</t>
  </si>
  <si>
    <t>68761 Bee Research Johnson Lab Support 45714</t>
  </si>
  <si>
    <t>68762 California Naturalist Fund 45715</t>
  </si>
  <si>
    <t>68763 Ucce Mendocino Cnty Inland Master Garden 45716</t>
  </si>
  <si>
    <t>68764 Ucce Mendocino Cnty Coast Master Garden 45717</t>
  </si>
  <si>
    <t>68765 California Naturalist Scholarship Fund 45718</t>
  </si>
  <si>
    <t>68766 JudithandGary Gourley Scholarship 45719</t>
  </si>
  <si>
    <t>68767 ViticultureandEnology Student Support 45720</t>
  </si>
  <si>
    <t>68769 Multiple Myeloma Research 45722</t>
  </si>
  <si>
    <t>68771 Microbially Induced Calcite Precipitatio 45724</t>
  </si>
  <si>
    <t>68774 Cancer Center Patient Support Services 45727</t>
  </si>
  <si>
    <t>68775 Ped Endocrinology Fellowship Program 45728</t>
  </si>
  <si>
    <t>68776 Rangeland Science Symposium 45729</t>
  </si>
  <si>
    <t>68778 Kidney Disease Research 45731</t>
  </si>
  <si>
    <t>68779 UCDAnkai Auto Joint New Energy Vehicle 45732</t>
  </si>
  <si>
    <t>68780 Microwave Monolithic Integrated Circuit 45733</t>
  </si>
  <si>
    <t>68781 Butte County Master Gardener 45734</t>
  </si>
  <si>
    <t>68782 Colusa County Agronomy Research Lundy 45735</t>
  </si>
  <si>
    <t>68783 Silicon Cmos Adv Mixed Signal Circuits 45736</t>
  </si>
  <si>
    <t>68785 Randall 6 Stem Cell Research 45738</t>
  </si>
  <si>
    <t>68788 Patient Activity Fund 45741</t>
  </si>
  <si>
    <t>68791 Uc Promise For Education 45744</t>
  </si>
  <si>
    <t>68792 Tyler Hill Memorial Fund Award 45745</t>
  </si>
  <si>
    <t>68793 Marcus Art Inventory Project 45746</t>
  </si>
  <si>
    <t>68794 Lgbt Community Health Educ Glee Fund 45747</t>
  </si>
  <si>
    <t>68795 Marv Kinsey Graduate Award 45748</t>
  </si>
  <si>
    <t>68797 Igem Project 45750</t>
  </si>
  <si>
    <t>68799 Gary Smith Lab Support In Fst 45752</t>
  </si>
  <si>
    <t>68800 Otolaryngology HeadandNeck Surgery Suppt 45753</t>
  </si>
  <si>
    <t>68802 Fst Program Activities Slupsky 45755</t>
  </si>
  <si>
    <t>68803 Force Plate Research Project 45756</t>
  </si>
  <si>
    <t>68804 Volatile Aroma Compound Research 45757</t>
  </si>
  <si>
    <t>68805 EhecStec Colloquium 45758</t>
  </si>
  <si>
    <t>68806 Fst Program Support Shoemaker 45759</t>
  </si>
  <si>
    <t>68807 Dean Lairmore Leadership Award 45760</t>
  </si>
  <si>
    <t>68809 Anb Graduate Group Fall Retreat 45762</t>
  </si>
  <si>
    <t>68810 Cpb Seminar Support 45763</t>
  </si>
  <si>
    <t>68812 Ca Linking Through 2020 Symposium 45765</t>
  </si>
  <si>
    <t>68814 Screc Building 45767</t>
  </si>
  <si>
    <t>68815 Seroton Financial Emergency Scholarship 45768</t>
  </si>
  <si>
    <t>68816 Ece Research Support Yankelevich 45769</t>
  </si>
  <si>
    <t>68817 Consumer Food Safety Research and Educatio 45770</t>
  </si>
  <si>
    <t>68818 Nutrition Research Oteiza 45771</t>
  </si>
  <si>
    <t>68819 California Policy Dialogue 45772</t>
  </si>
  <si>
    <t>68820 Lung Cancer Education 45773</t>
  </si>
  <si>
    <t>68821 Insight Hybrid Project 45774</t>
  </si>
  <si>
    <t>68822 LogALoad For Kids PicuNicu Equipment 45775</t>
  </si>
  <si>
    <t>68823 Benson Financial Need Scholarship 45776</t>
  </si>
  <si>
    <t>68824 Ccuh Program Support 45777</t>
  </si>
  <si>
    <t>68825 EddPhd Student Scholarship Fund 45778</t>
  </si>
  <si>
    <t>68826 Loreto Godoy Memorial Scholarship 45779</t>
  </si>
  <si>
    <t>68827 CStem Robotics Curriculum Advancement 45780</t>
  </si>
  <si>
    <t>68828 Pulmonary Support 45781</t>
  </si>
  <si>
    <t>68829 Fall Financial Literacy Speaker Series 45782</t>
  </si>
  <si>
    <t>68830 Fragile X Research Tassone 45783</t>
  </si>
  <si>
    <t>68831 Student RecruitmentandRetention Ctr Supp 45784</t>
  </si>
  <si>
    <t>68832 Ucce PlumasSierra Master Gardener 45785</t>
  </si>
  <si>
    <t>68833 Bechtel Next Generation Fund 45786</t>
  </si>
  <si>
    <t>68834 Step Program Fund 45787</t>
  </si>
  <si>
    <t>68835 Guardian Scholars Program 45788</t>
  </si>
  <si>
    <t>68836 John E Rowland Engineering Scholarship 45789</t>
  </si>
  <si>
    <t>68837 F L Griffin Foreign Student Schp 45790</t>
  </si>
  <si>
    <t>68838 Earl HenryChopSwain Memorial Schp 45791</t>
  </si>
  <si>
    <t>68839 Burton A King Scholarship 45792</t>
  </si>
  <si>
    <t>68840 N E Eldefsen Engineering Scholarship 45793</t>
  </si>
  <si>
    <t>68841 Delta Delta Delta Scholarship 45794</t>
  </si>
  <si>
    <t>68842 Yolo County Phi Delta Kappa Scholarship 45795</t>
  </si>
  <si>
    <t>68843 Iota GammaDelta Kappa Gamma Scholarship 45796</t>
  </si>
  <si>
    <t>68844 Mary Irwin Gates Fdn Scholarship 45797</t>
  </si>
  <si>
    <t>68845 Lawrence Newsome Scholarship 45798</t>
  </si>
  <si>
    <t>68846 Disabled Students Scholarship 45799</t>
  </si>
  <si>
    <t>68847 Ag Engineering Scholarship 45800</t>
  </si>
  <si>
    <t>68848 Educational Opportunity Program 45801</t>
  </si>
  <si>
    <t>68849 Ciwr Water Research 45802</t>
  </si>
  <si>
    <t>68851 Maureen Bellettini Memorial Book Schp 45804</t>
  </si>
  <si>
    <t>68852 Canine BloodBorne Infectious Disease 45805</t>
  </si>
  <si>
    <t>68853 Global Stage Research Dissemination 45806</t>
  </si>
  <si>
    <t>68854 Food Waste Treatment Research 45807</t>
  </si>
  <si>
    <t>68855 Davis Project Fund Equipment 45808</t>
  </si>
  <si>
    <t>68856 Bmes Imaging Conference Support 45809</t>
  </si>
  <si>
    <t>68857 Women Around The World Map Project 45810</t>
  </si>
  <si>
    <t>68858 Cannata Cunningham Scholarship 45811</t>
  </si>
  <si>
    <t>68859 King Hall VeteranS Association 45812</t>
  </si>
  <si>
    <t>68860 Novel Resveratrol Supplements 45813</t>
  </si>
  <si>
    <t>68861 VMth La IcuCritical Care 45814</t>
  </si>
  <si>
    <t>68862 Endocrinology Research 45815</t>
  </si>
  <si>
    <t>68863 Parrot WellnessandWelfare Program 45816</t>
  </si>
  <si>
    <t>68864 Fullerton Pain Management Support 45817</t>
  </si>
  <si>
    <t>68865 LH Smith Fund For Trainee EdandRsch 45818</t>
  </si>
  <si>
    <t>68868 Vision Science Innovation Fund 45821</t>
  </si>
  <si>
    <t>68870 Dr Philip Thai Memorial Fund 45823</t>
  </si>
  <si>
    <t>68871 Asian American Cancer Awareness Research 45824</t>
  </si>
  <si>
    <t>68872 College Of Engineering Improvement Fund 45825</t>
  </si>
  <si>
    <t>68873 VM Molecular Biosciences Research 45826</t>
  </si>
  <si>
    <t>68875 Petey The Girl Memorial Scholarship 45828</t>
  </si>
  <si>
    <t>68877 Mina T Firman FlwshpPomology 45830</t>
  </si>
  <si>
    <t>68881 Human Ecology Student Support 45834</t>
  </si>
  <si>
    <t>68882 Human Ecology Department Support 45835</t>
  </si>
  <si>
    <t>68884 VMth Transfusion Medicine 45837</t>
  </si>
  <si>
    <t>68885 Physics Support Kiskis 45838</t>
  </si>
  <si>
    <t>68888 Nicu Parking Fund 45841</t>
  </si>
  <si>
    <t>68889 Pediatric Resident Wellness Fund 45842</t>
  </si>
  <si>
    <t>68891 Ceh Heart Disease Research 45844</t>
  </si>
  <si>
    <t>68892 Mmi Graduate Student Support 45845</t>
  </si>
  <si>
    <t>68893 Downtown Davis Parkway Project 45846</t>
  </si>
  <si>
    <t>68894 Religions Of India 45847</t>
  </si>
  <si>
    <t>68895 MeSa North AfrICAn Studies 45848</t>
  </si>
  <si>
    <t>68898 Schizophrenia Research 45851</t>
  </si>
  <si>
    <t>68899 IntL Safe Drinking Water Alliance 45852</t>
  </si>
  <si>
    <t>68901 Hali Project Support 45854</t>
  </si>
  <si>
    <t>68902 Britt Lab Support Fan Zhu 45855</t>
  </si>
  <si>
    <t>68903 Wine Executive Program 45856</t>
  </si>
  <si>
    <t>68904 Robbins Fund For Creative Arts Therapy 45857</t>
  </si>
  <si>
    <t>68905 StanleyandJacqueline Schilling Fund 45858</t>
  </si>
  <si>
    <t>68906 Cmsi Outreach 45859</t>
  </si>
  <si>
    <t>68908 M Fitzsimons Wine Exec Stdt Awd 45861</t>
  </si>
  <si>
    <t>68909 Fitzsimons Wine Industry Grad Awd 45862</t>
  </si>
  <si>
    <t>68910 Lsst Ccd Project Tyson 45863</t>
  </si>
  <si>
    <t>68911 Jane Botsford Neurosteroid Project 45864</t>
  </si>
  <si>
    <t>68912 David Chan Memorial Fund 45865</t>
  </si>
  <si>
    <t>68913 TysonandBrandon Winneker Solid Tumor Rsc 45866</t>
  </si>
  <si>
    <t>68914 Cardiovascular Medicine Support Smith 45867</t>
  </si>
  <si>
    <t>68915 Sharon Osterman 13 Shelter Medicine Sch 45868</t>
  </si>
  <si>
    <t>68920 Veterans Services Support 45873</t>
  </si>
  <si>
    <t>68921 Ohi Latin AmerICA Program 45874</t>
  </si>
  <si>
    <t>68922 Kohl Fund For Medical Student Resources 45875</t>
  </si>
  <si>
    <t>68923 Burn Center Out Patient Treatment 45876</t>
  </si>
  <si>
    <t>68924 VMth Equine Surgery Service 45877</t>
  </si>
  <si>
    <t>68925 China Center Ev Project 45878</t>
  </si>
  <si>
    <t>68926 Fez ProjectandMillion Cat Challenge 45879</t>
  </si>
  <si>
    <t>68927 Engineering Student Startup Center 45880</t>
  </si>
  <si>
    <t>68928 Peter N Jones Veterinary Rsch Fund 45881</t>
  </si>
  <si>
    <t>68929 Injury Prevention For Racehorse Research 45882</t>
  </si>
  <si>
    <t>68930 Invasive Plant Risk Assessment 45883</t>
  </si>
  <si>
    <t>68931 Whole Plant Physiology Lab Support 45884</t>
  </si>
  <si>
    <t>68932 Pain Management Education Program 45885</t>
  </si>
  <si>
    <t>68934 Computer Science Rsch Tagkopoulos 45887</t>
  </si>
  <si>
    <t>68935 Canine Infectious Disease Research 45888</t>
  </si>
  <si>
    <t>68936 Marion Hair Star Support Funds 45889</t>
  </si>
  <si>
    <t>68937 One Health Institute General Support 45890</t>
  </si>
  <si>
    <t>68938 La Pittus Future Of Uc Davis Award 45891</t>
  </si>
  <si>
    <t>68939 FsandTPhaff Endowment 45892</t>
  </si>
  <si>
    <t>68940 FsandTOutreach 45893</t>
  </si>
  <si>
    <t>68941 FST Joslyn Estate 45894</t>
  </si>
  <si>
    <t>68942 FsandTTomato Research 45895</t>
  </si>
  <si>
    <t>68943 FandSt Research C Price 45896</t>
  </si>
  <si>
    <t>68945 FsandTNestle 45898</t>
  </si>
  <si>
    <t>68946 FsandTSov 45899</t>
  </si>
  <si>
    <t>68947 Jerry Fogerty Memorial Schlsp 45900</t>
  </si>
  <si>
    <t>68948 FST New Zealand Milk Prod 45901</t>
  </si>
  <si>
    <t>68949 FsandT Nestle Fellowship 45902</t>
  </si>
  <si>
    <t>68950 FST Misc Student Support 45903</t>
  </si>
  <si>
    <t>68951 FsandT Mcneil 45904</t>
  </si>
  <si>
    <t>68952 FsandT Research Reid 45905</t>
  </si>
  <si>
    <t>68953 FsandTUniversal Food 45906</t>
  </si>
  <si>
    <t>68954 Fmc CorpHart 45907</t>
  </si>
  <si>
    <t>68955 FsandTDairy Inst 45908</t>
  </si>
  <si>
    <t>68956 FsandTCifar 45909</t>
  </si>
  <si>
    <t>68957 FsandTCa Dairy Res Fdn 45910</t>
  </si>
  <si>
    <t>68958 FsandTNabisco 45911</t>
  </si>
  <si>
    <t>68959 FsandTDel Monte 45912</t>
  </si>
  <si>
    <t>68960 Food Sci Kraft 45913</t>
  </si>
  <si>
    <t>68961 FST Research 45915</t>
  </si>
  <si>
    <t>68963 Ron Fong Memorial Fund 45917</t>
  </si>
  <si>
    <t>68964 FsandTKraft General Foods 45918</t>
  </si>
  <si>
    <t>68965 FsandT Dept Support 45919</t>
  </si>
  <si>
    <t>68966 FsandT Discretionary Fund 45920</t>
  </si>
  <si>
    <t>68967 FsandT Ca League Food Processors 45921</t>
  </si>
  <si>
    <t>68968 FsandTDole 45922</t>
  </si>
  <si>
    <t>68969 Food SciAmerican Edwards Lab 45923</t>
  </si>
  <si>
    <t>68970 Food Sci AnheuserBusch 45924</t>
  </si>
  <si>
    <t>68971 FsandT Research Ferguson 45925</t>
  </si>
  <si>
    <t>68973 Food Science MemGenL SchpFlshp F 45927</t>
  </si>
  <si>
    <t>68974 FandSt Research Mccarthy 45928</t>
  </si>
  <si>
    <t>68975 Food SciContinental Group 45929</t>
  </si>
  <si>
    <t>68976 Food Sci Boise Cascade Schweigert 45930</t>
  </si>
  <si>
    <t>68977 FsandT Research Mccarthy 45931</t>
  </si>
  <si>
    <t>68978 FsandT BristolMyers 45932</t>
  </si>
  <si>
    <t>68980 FsandTElectrade Co 45934</t>
  </si>
  <si>
    <t>68981 FsandT Chesebrough Ponds 45935</t>
  </si>
  <si>
    <t>68983 FST Kirin Brewery Co 45938</t>
  </si>
  <si>
    <t>68984 FsandTPfizer 45939</t>
  </si>
  <si>
    <t>68985 FsandT Nutrasweet Co 45940</t>
  </si>
  <si>
    <t>68986 FsandT Research Shoemaker 45941</t>
  </si>
  <si>
    <t>68987 FsandT Research Pasin 45942</t>
  </si>
  <si>
    <t>68988 FsandT Research Guinard 45943</t>
  </si>
  <si>
    <t>68990 Cancer Genetics Research 45945</t>
  </si>
  <si>
    <t>68991 BobandKinzie Murphy Guardian Teachers Aw 45946</t>
  </si>
  <si>
    <t>68992 MaxandVerda Foster Memorial Schp 45947</t>
  </si>
  <si>
    <t>68993 Walker BotanICAl Fund 45948</t>
  </si>
  <si>
    <t>68995 Emch Family Research Fund 45950</t>
  </si>
  <si>
    <t>68996 CoastalandMarine Science Institute Suppt 45951</t>
  </si>
  <si>
    <t>68997 CRETE Vit and Enol and FST Support 45952</t>
  </si>
  <si>
    <t>68998 Penny Dikel Memorial Fund 45953</t>
  </si>
  <si>
    <t>68999 Youth Science Education At Lake Tahoe 45954</t>
  </si>
  <si>
    <t>69000 NobleandRichardson Schp Fund 45955</t>
  </si>
  <si>
    <t>69001 Institute For Social Sciences Support 45956</t>
  </si>
  <si>
    <t>69002 Stromberg Pathology TrainingandResearch 45957</t>
  </si>
  <si>
    <t>69003 Tschannen Optic Nerve Research Fund 45958</t>
  </si>
  <si>
    <t>69007 Plant Pathology Research Kluepfel 45962</t>
  </si>
  <si>
    <t>69008 MechanICAl HarvestandOptICAl Berry Sort 45963</t>
  </si>
  <si>
    <t>69009 French Dept Support 45964</t>
  </si>
  <si>
    <t>69010 Fdn For Agronomic Res 45965</t>
  </si>
  <si>
    <t>69011 GeorgeandDoris Fritz MemSchlsp 45966</t>
  </si>
  <si>
    <t>69012 Research Investment Review 45967</t>
  </si>
  <si>
    <t>69013 Sociology Research 45968</t>
  </si>
  <si>
    <t>69015 Friends Of The Arboretum Activity Fd 45970</t>
  </si>
  <si>
    <t>69016 Women In Geothermal 45971</t>
  </si>
  <si>
    <t>69017 Friends Of UCD Botany 45972</t>
  </si>
  <si>
    <t>69019 Friends Of Arboretum Donation Fd 45974</t>
  </si>
  <si>
    <t>69021 Ernest D Gardner Memorial Fund 46398</t>
  </si>
  <si>
    <t>69022 GastroradiologyRosenquist 46399</t>
  </si>
  <si>
    <t>69023 Field Hockey Complex 46400</t>
  </si>
  <si>
    <t>69024 Honey Bee HavenGarden Support 46401</t>
  </si>
  <si>
    <t>69025 Church Environ Steward PreLaw Schp 46402</t>
  </si>
  <si>
    <t>69026 M Bellettini Ug Research Scholarship 46403</t>
  </si>
  <si>
    <t>69027 Soil BiologyandBiochem Rsch Silva 46404</t>
  </si>
  <si>
    <t>69029 PlugIn Electric Vehicle PolicyandMarket 46406</t>
  </si>
  <si>
    <t>69030 Eye Center ResearchandEd Moshiri 46407</t>
  </si>
  <si>
    <t>69031 Terc Cascade Lake Water Quality Data 46408</t>
  </si>
  <si>
    <t>69032 Movement Disorders Clinic 46409</t>
  </si>
  <si>
    <t>69033 Terc Monitoring Stream Zones 46410</t>
  </si>
  <si>
    <t>69034 Plant Sciences Research Labavitch 46411</t>
  </si>
  <si>
    <t>69035 Junior Faculty Research Support 46412</t>
  </si>
  <si>
    <t>69036 Bae Drying Project Pan 46413</t>
  </si>
  <si>
    <t>69038 Farrah Fawcett Patient Assistance Fund 46415</t>
  </si>
  <si>
    <t>69039 Mcip Graduate Group Support 46416</t>
  </si>
  <si>
    <t>69040 Graduate Student Fellowship Fund 46417</t>
  </si>
  <si>
    <t>69049 VMSd Urinary Service SuppliesEquipment 46426</t>
  </si>
  <si>
    <t>69050 Cnl Improve Group Research 46427</t>
  </si>
  <si>
    <t>69051 Animal Behavior Graduate Group Support 46428</t>
  </si>
  <si>
    <t>69052 Lawr Water Management 46429</t>
  </si>
  <si>
    <t>69053 Contained Research Facility 46430</t>
  </si>
  <si>
    <t>69055 Wine Closure and Aging 46432</t>
  </si>
  <si>
    <t>69056 HeadandNeck Oncologic Microvascular Surg 46433</t>
  </si>
  <si>
    <t>69057 Cardiology Service Ultrasound Transducer 46434</t>
  </si>
  <si>
    <t>69058 Harold W Solomon Current Use Fund 46435</t>
  </si>
  <si>
    <t>69059 PhysioandMem Bio Research Payne 46436</t>
  </si>
  <si>
    <t>69060 Floyd Tuition Support Match 46437</t>
  </si>
  <si>
    <t>69063 Scott Mcniven Memorial Are Support 46440</t>
  </si>
  <si>
    <t>69065 Jeffrey Huffaker Memorial Scholarship 46442</t>
  </si>
  <si>
    <t>69066 VictorandVirginia Voth Grad Scholarships 46443</t>
  </si>
  <si>
    <t>69067 Nan Tucker Mcevoy Fund For Excellence 46444</t>
  </si>
  <si>
    <t>69068 Peter Mattson Food ScienceandTech Schp 46445</t>
  </si>
  <si>
    <t>69069 Lawr Atmospheric Research Anastasio 46446</t>
  </si>
  <si>
    <t>69070 Experimental College Support 46447</t>
  </si>
  <si>
    <t>69075 Bme Team Support 46452</t>
  </si>
  <si>
    <t>69076 Student Fashion Show 46453</t>
  </si>
  <si>
    <t>69077 Syngenta Teleconferencing Facility 46454</t>
  </si>
  <si>
    <t>69078 Kerby Stem Cell Research Support 46455</t>
  </si>
  <si>
    <t>69079 EndometrialandOvarian Cancer Research 46456</t>
  </si>
  <si>
    <t>69080 Neurosurgery Resident EducandLectures 46457</t>
  </si>
  <si>
    <t>69081 Cee Steel Bridge Team Support 46458</t>
  </si>
  <si>
    <t>69082 Cee Geowall Team Support 46459</t>
  </si>
  <si>
    <t>69083 Cee Concrete Canoe Team Support 46460</t>
  </si>
  <si>
    <t>69084 Hiv Research Support Anderson 46461</t>
  </si>
  <si>
    <t>69086 Pediatric Respite Care 46463</t>
  </si>
  <si>
    <t>69087 Med Diagnostic Research Badawi 46464</t>
  </si>
  <si>
    <t>69088 Equine Platelet Research 46465</t>
  </si>
  <si>
    <t>69089 Nutrition Technician Support 46466</t>
  </si>
  <si>
    <t>69091 Hmr Undergraduate Enrichment 46468</t>
  </si>
  <si>
    <t>69094 Nu Alpha Kappa Student Support 46471</t>
  </si>
  <si>
    <t>69096 Jason Kirschner Memorial Award 46473</t>
  </si>
  <si>
    <t>69098 Lisa Nash Holmes Award In Animal Science 46475</t>
  </si>
  <si>
    <t>69101 Orthopaedic Surgery Support Lee 46478</t>
  </si>
  <si>
    <t>69103 Juvenile Diabetes Research Support 46480</t>
  </si>
  <si>
    <t>69104 Caless Student Group Support 46481</t>
  </si>
  <si>
    <t>69105 Bea Student Group Support 46482</t>
  </si>
  <si>
    <t>69106 Pase Student Group Support 46483</t>
  </si>
  <si>
    <t>69107 Cancer Center DirectorS Innovation Fund 46484</t>
  </si>
  <si>
    <t>69108 Wifss Food Safety OutreachandTraining 46485</t>
  </si>
  <si>
    <t>69109 History Of Hasidism Book Project 46486</t>
  </si>
  <si>
    <t>69111 Growing Healthy Children 46488</t>
  </si>
  <si>
    <t>69118 Pediatric Leukemia Patient Assistance Fd 46495</t>
  </si>
  <si>
    <t>69119 Salish Sea Book Project 46496</t>
  </si>
  <si>
    <t>69120 Ch Forfox Liz Claiborn Cdx Scholarship 46497</t>
  </si>
  <si>
    <t>69121 Pediatric Heart Center Support 46498</t>
  </si>
  <si>
    <t>69122 Kautz Graduate Fellowship Anthropology 46499</t>
  </si>
  <si>
    <t>69123 University Library Innovation Fund 46500</t>
  </si>
  <si>
    <t>69125 Ccpm Workshop Support 46502</t>
  </si>
  <si>
    <t>69127 Limb Ischemia Research 46504</t>
  </si>
  <si>
    <t>69128 Pharmacology Cardiovascular Rsch Bers 46505</t>
  </si>
  <si>
    <t>69132 clinical Feline Nutrition Research 46509</t>
  </si>
  <si>
    <t>69133 UmbilICAl Cord Blood Collection Program 46510</t>
  </si>
  <si>
    <t>69134 Dermatology Research Support Sivamani 46511</t>
  </si>
  <si>
    <t>69135 Pediatric Resident Senior Dinner 46512</t>
  </si>
  <si>
    <t>69136 Mcb Lab Research Support Armstrong 46513</t>
  </si>
  <si>
    <t>69137 Cee Department Support 46514</t>
  </si>
  <si>
    <t>69138 Dr William Weir Summer Research Award 46515</t>
  </si>
  <si>
    <t>69139 Cascade Lake Near Shore Monitoring Ntwk 46516</t>
  </si>
  <si>
    <t>69140 Lake Tahoe Near Shore Monitoring Network 46517</t>
  </si>
  <si>
    <t>69141 Boyd Fellows At Tahoe 46518</t>
  </si>
  <si>
    <t>69142 MartenandNell Bakker Award 46519</t>
  </si>
  <si>
    <t>69143 Merk Family Fund For The Dept Of Design 46520</t>
  </si>
  <si>
    <t>69148 Schimbor Family Scholarship 46525</t>
  </si>
  <si>
    <t>69149 Gsm Student Activities 46526</t>
  </si>
  <si>
    <t>69150 Portable Ultrasound Machine 46527</t>
  </si>
  <si>
    <t>69151 Child Labor Fund 46528</t>
  </si>
  <si>
    <t>69153 Infusion Center Support 46530</t>
  </si>
  <si>
    <t>69154 Sports Medicine ResearchandEducation 46531</t>
  </si>
  <si>
    <t>69155 NeurologICAl Ophthalmology ResearchandEd 46532</t>
  </si>
  <si>
    <t>69156 MedSurg Juvenile Burn Victims 46533</t>
  </si>
  <si>
    <t>69157 Bill Smith Memorial Public Interest Flsh 46534</t>
  </si>
  <si>
    <t>69159 Volunteer Recognition Program 46536</t>
  </si>
  <si>
    <t>69161 Family PlanningandReproductive Health 46539</t>
  </si>
  <si>
    <t>69162 Spanish RschandEd MartinezCarazo 46540</t>
  </si>
  <si>
    <t>69163 Library Turkish Books 46541</t>
  </si>
  <si>
    <t>69164 Art History ResearchandEducation Roller 46542</t>
  </si>
  <si>
    <t>69166 Depression Research 46544</t>
  </si>
  <si>
    <t>69167 Ucce Imperial Agronomy Program 46545</t>
  </si>
  <si>
    <t>69168 Proficiency In Food Animal Medicine Awd 46546</t>
  </si>
  <si>
    <t>69169 Angelman Syndrome Research 46547</t>
  </si>
  <si>
    <t>69170 Hawaii Resident Rotation Support 46548</t>
  </si>
  <si>
    <t>69171 Sustainability Prize For Management Stdt 46549</t>
  </si>
  <si>
    <t>69172 Cmb Research Janata 46550</t>
  </si>
  <si>
    <t>69173 Humboldt County Scholarships 46551</t>
  </si>
  <si>
    <t>69175 Cnprc Primate Services ModifICAtions 46553</t>
  </si>
  <si>
    <t>69176 Wine Aging Program 46554</t>
  </si>
  <si>
    <t>69177 Law Capella Student Group 46555</t>
  </si>
  <si>
    <t>69178 Perfect Tender Care CoOp 46556</t>
  </si>
  <si>
    <t>69179 Journal Of Juvenile LawandPolicy 46557</t>
  </si>
  <si>
    <t>69180 Business Law Journal 46558</t>
  </si>
  <si>
    <t>69181 Agriculture Law Society 46559</t>
  </si>
  <si>
    <t>69183 Vascular Intensive Care Fund 46561</t>
  </si>
  <si>
    <t>69184 S Woodward Lighting DesignandRsch Awd 46562</t>
  </si>
  <si>
    <t>69185 Ceh General Program Support 46563</t>
  </si>
  <si>
    <t>69186 LightRite Program Activities 46564</t>
  </si>
  <si>
    <t>69187 Trinity 4H Program 46565</t>
  </si>
  <si>
    <t>69188 PhysICAl MedicineandRehabilitation Rsch 46566</t>
  </si>
  <si>
    <t>69189 Catherine Lau Fund 46567</t>
  </si>
  <si>
    <t>69190 Ucce Tulare DairyLivestock Souza 46568</t>
  </si>
  <si>
    <t>69191 Annual Student Research Symposium 46569</t>
  </si>
  <si>
    <t>69192 Tax Law Society 46570</t>
  </si>
  <si>
    <t>69193 HeadacheMigraine Research 46571</t>
  </si>
  <si>
    <t>69194 Entomology Student Travel Scholarship 46572</t>
  </si>
  <si>
    <t>69195 Student Emergency Fund 46573</t>
  </si>
  <si>
    <t>69196 Entomology ResearchandEd Ehler 46574</t>
  </si>
  <si>
    <t>69198 Pit Bull Terrier Compassionate Care 46576</t>
  </si>
  <si>
    <t>69199 Dairy Herd HealthandLameness Research 46577</t>
  </si>
  <si>
    <t>69200 Disadvantaged Patient Fund 46578</t>
  </si>
  <si>
    <t>69201 Maher Staff DevelopmentandTeam Bldg 46579</t>
  </si>
  <si>
    <t>69203 The Waltons Class Of 1988 Schp 46581</t>
  </si>
  <si>
    <t>69205 Mary Macauley Isreal Fund 46583</t>
  </si>
  <si>
    <t>69206 Program In Environmental Epidemiology 46584</t>
  </si>
  <si>
    <t>69207 FreischlagandRoethle Support Fund 46585</t>
  </si>
  <si>
    <t>69208 Brewing Sciences Student Support 46586</t>
  </si>
  <si>
    <t>69209 Nitzberg Scholarship Award 46587</t>
  </si>
  <si>
    <t>69210 Rsna clinical Trial Workshop Travel 46588</t>
  </si>
  <si>
    <t>69211 The General Food Fund Inc 46589</t>
  </si>
  <si>
    <t>69212 Gen Dillingham Prod Ind Schp 46590</t>
  </si>
  <si>
    <t>69215 Sally Moyce Dissertation Award Ucb 46592</t>
  </si>
  <si>
    <t>69218 Med Path Gme Program Support 46594</t>
  </si>
  <si>
    <t>69219 Suad Joseph Student Research Awards 46595</t>
  </si>
  <si>
    <t>69221 Genetics Research Rodriguez 46597</t>
  </si>
  <si>
    <t>69224 Grief Counselor Support 46600</t>
  </si>
  <si>
    <t>69225 GeologyGeomorphology 46601</t>
  </si>
  <si>
    <t>69226 GeologySchaal Field Fd 46602</t>
  </si>
  <si>
    <t>69229 GeologyArco 46605</t>
  </si>
  <si>
    <t>69230 McbBetaseed 46606</t>
  </si>
  <si>
    <t>69231 Richard Harris Urban Horticulture Schp 46607</t>
  </si>
  <si>
    <t>69234 Tuolumne School 46610</t>
  </si>
  <si>
    <t>69235 Farm Academy Program Clbl Delwiche 46611</t>
  </si>
  <si>
    <t>69236 Ece Research Support Pham 46612</t>
  </si>
  <si>
    <t>69237 Canine Cardiology Genetic Research 46613</t>
  </si>
  <si>
    <t>69238 Ohi Knights Landing General Support 46614</t>
  </si>
  <si>
    <t>69239 Southern Right Whale Health Monitoring 46615</t>
  </si>
  <si>
    <t>69240 Wildlife Conservation In Latin AmerICA 46616</t>
  </si>
  <si>
    <t>69242 Uccd San Bernardino Master Gardener Prgm 46618</t>
  </si>
  <si>
    <t>69245 Jbj Foundation Autism Research Fund 46621</t>
  </si>
  <si>
    <t>69246 Vetcare Mk467 In Cats 46622</t>
  </si>
  <si>
    <t>69247 Inbound Students From Uk To Uc Davis 46623</t>
  </si>
  <si>
    <t>69249 Equine Bone Fragility Research 46625</t>
  </si>
  <si>
    <t>69250 MeSa Student Research Symposium 46626</t>
  </si>
  <si>
    <t>69251 Outbound Students To Uk For Study Abroad 46627</t>
  </si>
  <si>
    <t>69252 Million Cat Challenge 46628</t>
  </si>
  <si>
    <t>69253 Compassionate Care Fund For Food Animals 46629</t>
  </si>
  <si>
    <t>69255 CarreraJoFFE Foundation Scholarship 46631</t>
  </si>
  <si>
    <t>69256 Frank E Isola Award 46632</t>
  </si>
  <si>
    <t>69257 Lander Veternary Clinic Memorial Schp 46633</t>
  </si>
  <si>
    <t>69258 Photonic Devices 46634</t>
  </si>
  <si>
    <t>69259 Physician Education Program 46635</t>
  </si>
  <si>
    <t>69260 Chms ResearchandEducation Gift Yeh 46636</t>
  </si>
  <si>
    <t>69261 Mast Cell Tumor Disease Research 46637</t>
  </si>
  <si>
    <t>69262 Invasive European Green Crab Research 46638</t>
  </si>
  <si>
    <t>69263 Yolo County Shelter Vet 46639</t>
  </si>
  <si>
    <t>69265 Entomology Undergrad Student Support 46641</t>
  </si>
  <si>
    <t>69272 Opko Research Fund Epilepsy 46648</t>
  </si>
  <si>
    <t>69273 Groundwater Hexvalent Chromium Removal 46649</t>
  </si>
  <si>
    <t>69277 Ann M Evans Scholarship 46653</t>
  </si>
  <si>
    <t>69279 Vensource Program Support 46655</t>
  </si>
  <si>
    <t>69280 IntL Safe Drinking Water Alliance 46656</t>
  </si>
  <si>
    <t>69281 Ruebner Outstanding Fellow Teaching Awd 46657</t>
  </si>
  <si>
    <t>69283 Dr Seli Gernhardt Memorial Schlsp 46659</t>
  </si>
  <si>
    <t>69284 Admissions Recruitment Scholarship 46660</t>
  </si>
  <si>
    <t>69285 CCet Research Support 46661</t>
  </si>
  <si>
    <t>69287 Katie Navarra Memorial Fund 46663</t>
  </si>
  <si>
    <t>69288 Equine Reproduction Research 46664</t>
  </si>
  <si>
    <t>69289 Cancer Pain Clinic RschandEd Copenhaver 46665</t>
  </si>
  <si>
    <t>69291 Jack Liter Student Award Fund 46667</t>
  </si>
  <si>
    <t>69292 Cooperative Business Enterprise Class 46668</t>
  </si>
  <si>
    <t>69293 Nurse PractitionerPhysician Asst Schp 46669</t>
  </si>
  <si>
    <t>69294 Irving I Geschwind Mem Fund 46670</t>
  </si>
  <si>
    <t>69301 Equine Neurophysiology RschTraining 46677</t>
  </si>
  <si>
    <t>69302 HematologyOncology Research Abedi 46678</t>
  </si>
  <si>
    <t>69303 School Of Law Need Based Scholarships 46679</t>
  </si>
  <si>
    <t>69304 Reaction Mechanism Conference 46680</t>
  </si>
  <si>
    <t>69306 GermanandRussian Dept Sup 46682</t>
  </si>
  <si>
    <t>69307 Geog Dept Support 46683</t>
  </si>
  <si>
    <t>69308 GeographyWine World 46684</t>
  </si>
  <si>
    <t>69309 Black Student Union 46685</t>
  </si>
  <si>
    <t>69310 Radiation Oncology Research Monjazeb 46686</t>
  </si>
  <si>
    <t>69311 Van Gillis Memorial Fd 46687</t>
  </si>
  <si>
    <t>69312 Elliot Gilbert Mem Prize Ca Qtrly 46688</t>
  </si>
  <si>
    <t>69313 Pulmonary Hypertension Fund 46689</t>
  </si>
  <si>
    <t>69314 Sea Of Cortez Memorial Fund 46690</t>
  </si>
  <si>
    <t>69315 West End Pollinator Garden 46691</t>
  </si>
  <si>
    <t>69316 Vet Med Staff Training 46692</t>
  </si>
  <si>
    <t>69317 Neurobiology Conference Support 46693</t>
  </si>
  <si>
    <t>69318 Nextsteps Item Workshop 46694</t>
  </si>
  <si>
    <t>69319 Genomics Seminar Support 46695</t>
  </si>
  <si>
    <t>69321 HemostasisandCoagulation Research 46697</t>
  </si>
  <si>
    <t>69322 Wrrc Community Empowerment 46698</t>
  </si>
  <si>
    <t>69323 Wrrc Leadership For Gender Equity 46699</t>
  </si>
  <si>
    <t>69324 Women In ScienceandEngineering Wise 46700</t>
  </si>
  <si>
    <t>69325 Wrrc Eva Schicke Memorial 46701</t>
  </si>
  <si>
    <t>69326 Fip AntiViral Drugs Research 46702</t>
  </si>
  <si>
    <t>69327 Throat Cancer ResearchandEd 46703</t>
  </si>
  <si>
    <t>69329 Cardiovascular Medicine Fellow 46705</t>
  </si>
  <si>
    <t>69330 SurgICAl Oncology Fund 46706</t>
  </si>
  <si>
    <t>69331 Cahfs Avian Residency Program 46707</t>
  </si>
  <si>
    <t>69332 CompanionSmall Animal Residency Support 46708</t>
  </si>
  <si>
    <t>69333 Equine Resident Support 46709</t>
  </si>
  <si>
    <t>69334 Postharvest Fruit Ripening Workshop 46710</t>
  </si>
  <si>
    <t>69335 Physician Assistants Scholarship Fund 46711</t>
  </si>
  <si>
    <t>69337 Nurse Practitioners Scholarship Fund 46713</t>
  </si>
  <si>
    <t>69338 Keller Entrepreneurship Academy Fellows 46714</t>
  </si>
  <si>
    <t>69339 Ipm Entomology Research Projects 46715</t>
  </si>
  <si>
    <t>69340 Kmtg Guardian Teacher Scholars Award 46716</t>
  </si>
  <si>
    <t>69342 Hartwell Fdn Fellowship Heuer 46718</t>
  </si>
  <si>
    <t>69345 Dr Buonocore Memorial Mri Advancement 46721</t>
  </si>
  <si>
    <t>69346 Huntington Disease Ctr For Excellence 46722</t>
  </si>
  <si>
    <t>69348 AkcTheriogenology Fdn Residency 46724</t>
  </si>
  <si>
    <t>69349 MarcandLynne Benioff Fund 46725</t>
  </si>
  <si>
    <t>69350 ScienceandTechnology Planning Initiative 46726</t>
  </si>
  <si>
    <t>69351 Mondavi Ctr Patron Loyalty Initiative 46727</t>
  </si>
  <si>
    <t>69352 Genome Ctr ResearchandEducation Korf 46728</t>
  </si>
  <si>
    <t>69353 Human Ecol Geography Grad Group Dept 46729</t>
  </si>
  <si>
    <t>69354 Human Ecol Geography Grad Group Stdt 46730</t>
  </si>
  <si>
    <t>69355 Human Ecol Cdgg Student Support 46731</t>
  </si>
  <si>
    <t>69356 Human Ecol Cdgg Dept Support 46732</t>
  </si>
  <si>
    <t>69357 Fung Family Scholarship 46733</t>
  </si>
  <si>
    <t>69358 NanoCarrier For AntiCancer Therapy 46734</t>
  </si>
  <si>
    <t>69360 Central Sierra 4H Fund 46736</t>
  </si>
  <si>
    <t>69361 Arnold Schlitz JrandTracey Johnson Fund 46737</t>
  </si>
  <si>
    <t>69363 Poultry Carcass Composting Research Mp 46739</t>
  </si>
  <si>
    <t>69364 PradaS Heart For Cavaliers Research 46740</t>
  </si>
  <si>
    <t>69366 Sp Vin Career Night Support 46742</t>
  </si>
  <si>
    <t>69367 Tmj4 Conference 46743</t>
  </si>
  <si>
    <t>69368 VMth Ophthalmology Service 46744</t>
  </si>
  <si>
    <t>69369 Fragile X RschAllopregnanolone Study 46745</t>
  </si>
  <si>
    <t>69370 Mary Purvis Memorial Fund Geriatrics 46746</t>
  </si>
  <si>
    <t>69371 Poultry Carcass Composting Research Pp 46747</t>
  </si>
  <si>
    <t>69372 Small Animal Internal Medicine Research 46748</t>
  </si>
  <si>
    <t>69373 Animal Emergency Response Program 46749</t>
  </si>
  <si>
    <t>69374 Feline Compassionate Care Fund 46750</t>
  </si>
  <si>
    <t>69375 Cardiothoracic Surgery Faculty Fund 46751</t>
  </si>
  <si>
    <t>69376 RudyandLinda Light Fund Arboretum Sppt 46752</t>
  </si>
  <si>
    <t>69377 Rogers Scholarship Program 46753</t>
  </si>
  <si>
    <t>69378 Brett Cornett Fund Reading Clinic Sppt 46754</t>
  </si>
  <si>
    <t>69379 Barr Fdn Retina Research Support 46755</t>
  </si>
  <si>
    <t>69380 Bonnie Prince William Award 46756</t>
  </si>
  <si>
    <t>69381 Steven Charles Swatek Memorial Fund 46757</t>
  </si>
  <si>
    <t>69383 EM Gold Mem Schlsp Fd 46759</t>
  </si>
  <si>
    <t>69384 Marcia A Syufy Fellowship 46760</t>
  </si>
  <si>
    <t>69385 Goldberg Memorial Fd 46761</t>
  </si>
  <si>
    <t>69386 Charles Phillip Gould Award 46762</t>
  </si>
  <si>
    <t>69387 Env Tox Research Crosby 46763</t>
  </si>
  <si>
    <t>69388 Env Tox Dept Unrestricted 46764</t>
  </si>
  <si>
    <t>69389 Emory M Gourley Fd 46765</t>
  </si>
  <si>
    <t>69390 Grad StdsWisGwis Reg Conf 46766</t>
  </si>
  <si>
    <t>69391 Grad Studies Wags 46767</t>
  </si>
  <si>
    <t>69392 Grad Dept Recognition Awards 46768</t>
  </si>
  <si>
    <t>69393 Grad Studies Professors For The Future 46769</t>
  </si>
  <si>
    <t>69394 GsmJames F Sullivan Award 46770</t>
  </si>
  <si>
    <t>69395 Marcia A Syufy Scholarship 46771</t>
  </si>
  <si>
    <t>69397 Soils and Biogeochemistry Grad Group 46773</t>
  </si>
  <si>
    <t>69398 Chemistry Research Sppt Osterloh Lab 46774</t>
  </si>
  <si>
    <t>69399 Gsm UCD Connection Conference 46775</t>
  </si>
  <si>
    <t>69400 GsmBusiness Partnership Prog 46776</t>
  </si>
  <si>
    <t>69401 Gsm Graduate Student Scholarship 46777</t>
  </si>
  <si>
    <t>69402 Parent Program Support Fund 46778</t>
  </si>
  <si>
    <t>69403 Dmrc Workshop Support 46779</t>
  </si>
  <si>
    <t>69404 Terc Monthly Lecture Program Support 46780</t>
  </si>
  <si>
    <t>69405 Liver DiseaseandStem Cell Research 46781</t>
  </si>
  <si>
    <t>69406 2014 San Diego Saves 46782</t>
  </si>
  <si>
    <t>69408 VMSd Urinary Service Support 46784</t>
  </si>
  <si>
    <t>69410 Genetics Research 46786</t>
  </si>
  <si>
    <t>69411 GsmSoderquistResidence Program 46787</t>
  </si>
  <si>
    <t>69412 Complementary Medicine Rsch Project 46788</t>
  </si>
  <si>
    <t>69413 Graduate School Of Management Support 46789</t>
  </si>
  <si>
    <t>69414 Marion Elmer Graham Res Fd 46790</t>
  </si>
  <si>
    <t>69415 HR Grant Mem Prize 46791</t>
  </si>
  <si>
    <t>69416 Lawrence J Grant Memorial 46792</t>
  </si>
  <si>
    <t>69417 California Rodeo Salinas Scholarship 46793</t>
  </si>
  <si>
    <t>69418 Grant FamilyEquine Surgery 46794</t>
  </si>
  <si>
    <t>69419 N Calif Consciousness Conference 46795</t>
  </si>
  <si>
    <t>69420 Grape ResearchRaski 46796</t>
  </si>
  <si>
    <t>69421 Sociology Undergraduate Research Award 46797</t>
  </si>
  <si>
    <t>69422 Dr Roy R Graves Mem Schp 46798</t>
  </si>
  <si>
    <t>69423 Grounds DivisionCampus Memorials 46799</t>
  </si>
  <si>
    <t>69426 Powering Smart Jewelry Amirtharajah 46802</t>
  </si>
  <si>
    <t>69427 Ophthalmology RetinaCornea Research 46803</t>
  </si>
  <si>
    <t>69428 StevenandCheyenne Currall Staff Devlpmnt 46804</t>
  </si>
  <si>
    <t>69430 Lung Related ResearchandAcademics 46806</t>
  </si>
  <si>
    <t>69431 Class Of 1974 Scholarships Bte 46807</t>
  </si>
  <si>
    <t>69432 Senior Capstone Design Projects 46808</t>
  </si>
  <si>
    <t>69433 Ev Charging Infrastructure 46809</t>
  </si>
  <si>
    <t>69434 Peter Pleotis MD Scholarship Award 46810</t>
  </si>
  <si>
    <t>69435 Leary Lab Grad Student Support 46811</t>
  </si>
  <si>
    <t>69436 Future Faces Of Family Medicine Program 46812</t>
  </si>
  <si>
    <t>69437 Julie Bryant Memorial Scholarship 46813</t>
  </si>
  <si>
    <t>69438 Sieml Funding Fr Ucla 46814</t>
  </si>
  <si>
    <t>69439 Franks Family Fd Academic Family Medic 46815</t>
  </si>
  <si>
    <t>69444 Volunteer clinical Faculty Award Sppt 46820</t>
  </si>
  <si>
    <t>69445 DavidandDana Loury Fdn Fellowship 46821</t>
  </si>
  <si>
    <t>69446 Richard A LewisMD Community Outreach 46822</t>
  </si>
  <si>
    <t>69447 Geographic Information System Day 46823</t>
  </si>
  <si>
    <t>69448 Ohi Fowler Legacy Award 46824</t>
  </si>
  <si>
    <t>69451 Resident ScholarS Awd Public Psychiatry 46827</t>
  </si>
  <si>
    <t>69455 SVM Career LeadershipandWellness Fund 46831</t>
  </si>
  <si>
    <t>69456 Equine Laminitis Research Fund 46832</t>
  </si>
  <si>
    <t>69457 San Mateo Master Food Preserver Program 46833</t>
  </si>
  <si>
    <t>69458 Pediatrics Davis 7 Window Coverings 46834</t>
  </si>
  <si>
    <t>69459 Kids Program Fund 46835</t>
  </si>
  <si>
    <t>69460 Founders Fund 46836</t>
  </si>
  <si>
    <t>69461 Elsbach Student Professional Development 46837</t>
  </si>
  <si>
    <t>69462 Academic Program Development Fund 46838</t>
  </si>
  <si>
    <t>69464 Gsm Alumni Assoc Board Of Directors Sppt 46840</t>
  </si>
  <si>
    <t>69465 GovernorS Climate Accord 46841</t>
  </si>
  <si>
    <t>69466 Aggie Field Day Support 46842</t>
  </si>
  <si>
    <t>69467 Entomology Bee ResearchandEd Nino 46843</t>
  </si>
  <si>
    <t>69468 Wifss Food Safety Research Fund 46844</t>
  </si>
  <si>
    <t>69469 Cahfs Immunolgy Program 46845</t>
  </si>
  <si>
    <t>69470 Bvf ChairS Discretionary Fund 46846</t>
  </si>
  <si>
    <t>69471 David and Dana Loury Fdn Seminar Series 46847</t>
  </si>
  <si>
    <t>69472 Community Medicine Ultrasound Machine 46848</t>
  </si>
  <si>
    <t>69473 DrandMrs David Reinhard Scholarship 46849</t>
  </si>
  <si>
    <t>69476 Simon Big Bang Bsnss Comp Cleantech Spt 46852</t>
  </si>
  <si>
    <t>69479 James F Guymon Mem Fund 46855</t>
  </si>
  <si>
    <t>69482 HandICApped Student Disc Fund 46858</t>
  </si>
  <si>
    <t>69483 Dennis H Hall Mem Fd 46859</t>
  </si>
  <si>
    <t>69484 C Haldsted Lectureship Fd 46860</t>
  </si>
  <si>
    <t>69485 John Hale Memorial Hlth Fd 46861</t>
  </si>
  <si>
    <t>69486 FJackson Hills Memorial Schlsp 46862</t>
  </si>
  <si>
    <t>69487 John Hagan Memorial Fd 46863</t>
  </si>
  <si>
    <t>69488 Harbison Fund 46864</t>
  </si>
  <si>
    <t>69489 Jack Hanna Conference Room 46865</t>
  </si>
  <si>
    <t>69490 Horace Hampton Student Assistance 46866</t>
  </si>
  <si>
    <t>69491 Harding Associates Schlsp 46867</t>
  </si>
  <si>
    <t>69492 Margaret BHarrison 46868</t>
  </si>
  <si>
    <t>69493 Bob Hamilton Basketball Fd 46869</t>
  </si>
  <si>
    <t>69494 Ellen Hansen Memorial Prize 46870</t>
  </si>
  <si>
    <t>69496 Hansen Helen F Nursing Schp 46872</t>
  </si>
  <si>
    <t>69497 Mhs LibComputerFurniture Purchase 46873</t>
  </si>
  <si>
    <t>69498 Hlth Sci Neurotoxicology Lab 46874</t>
  </si>
  <si>
    <t>69499 Donald Hause Memorial Fd 46875</t>
  </si>
  <si>
    <t>69500 Hearst FdnFamily Practice 46876</t>
  </si>
  <si>
    <t>69502 Rachael D Lamkin Fund For Cancer Care 46878</t>
  </si>
  <si>
    <t>69503 Joseph Connell Student Support Fund 46879</t>
  </si>
  <si>
    <t>69504 Linguistics Department Support 46880</t>
  </si>
  <si>
    <t>69505 Child Life Emergency Funds 46881</t>
  </si>
  <si>
    <t>69506 University Library Annual Fund 46882</t>
  </si>
  <si>
    <t>69507 BluRau Smart Scn Purchase 46883</t>
  </si>
  <si>
    <t>69508 VM Class Of 2004 Scholarship 46884</t>
  </si>
  <si>
    <t>69509 CoFFEe Sequencing Research Project 46885</t>
  </si>
  <si>
    <t>69510 Son Nppa Student Conference 46886</t>
  </si>
  <si>
    <t>69511 Art Museum Capital Fund 46887</t>
  </si>
  <si>
    <t>69512 Kavli Futures Symposium 46888</t>
  </si>
  <si>
    <t>69513 MorrisPrato Study Abroad Award 46889</t>
  </si>
  <si>
    <t>69514 Pet Molecular Imaging Probes Research 46890</t>
  </si>
  <si>
    <t>69515 Smart K12 Education Outreach 46891</t>
  </si>
  <si>
    <t>69516 HoneyandPollination Center 46892</t>
  </si>
  <si>
    <t>69517 Blood Cancer Peer Navigator Program 46893</t>
  </si>
  <si>
    <t>69518 MusicandWords Festival 46894</t>
  </si>
  <si>
    <t>69519 Cee ResearchandEd Support Bombardelli 46895</t>
  </si>
  <si>
    <t>69520 Chevron Tutoring Program 46896</t>
  </si>
  <si>
    <t>69521 Thoroughbred Testing 46897</t>
  </si>
  <si>
    <t>69522 Cabernet Sauvignon Genomics 46898</t>
  </si>
  <si>
    <t>69524 Janice DebenedettiandW Byron Smith Fund 46900</t>
  </si>
  <si>
    <t>69525 Pulmonary Fibrosis Patient Education 46901</t>
  </si>
  <si>
    <t>69526 Energy Transformations Event 46902</t>
  </si>
  <si>
    <t>69527 Caless Alumni Scholarship 46903</t>
  </si>
  <si>
    <t>69528 Lazin Alive Outreach Vet Position 46904</t>
  </si>
  <si>
    <t>69529 BioandAg Engineering Centennial Fund 46905</t>
  </si>
  <si>
    <t>69530 JimandEmily Scheinman Family Award 46906</t>
  </si>
  <si>
    <t>69531 Harkin InnovationandEntrepreneurshp Spt 46907</t>
  </si>
  <si>
    <t>69532 Harvey Pine TheaterandDance Fund 46908</t>
  </si>
  <si>
    <t>69533 Wackie Arnold Scholarship 46909</t>
  </si>
  <si>
    <t>69534 Randall Stem Cell Regenerative Medicine 46910</t>
  </si>
  <si>
    <t>69535 SantiagoandGregoria Gonzalez Support Fnd 46911</t>
  </si>
  <si>
    <t>69536 Allergan Fund 46912</t>
  </si>
  <si>
    <t>69537 Permanente Medical Group AcePc Scholars 46913</t>
  </si>
  <si>
    <t>69538 Charles Goldman Fund Cu 46914</t>
  </si>
  <si>
    <t>69540 Aggie Dream Fund 46916</t>
  </si>
  <si>
    <t>69541 Ucce Tulare Ag Leadership Fund 46917</t>
  </si>
  <si>
    <t>69542 Seed Biotechnology Center Cppsi 46918</t>
  </si>
  <si>
    <t>69543 Genome Center General Support 46919</t>
  </si>
  <si>
    <t>69544 Asphalt Engineering Program 46920</t>
  </si>
  <si>
    <t>69545 Radiology Support Dublin 46921</t>
  </si>
  <si>
    <t>69546 Pediatrics Haiti Initiative 46922</t>
  </si>
  <si>
    <t>69547 VM Global Programs Student Activities 46923</t>
  </si>
  <si>
    <t>69548 Smart Training Center Enhancements 46924</t>
  </si>
  <si>
    <t>69549 Icc Engineering Student Advisor Program 46925</t>
  </si>
  <si>
    <t>69550 Veteran CareerandProfessional Dvlpmnt 46926</t>
  </si>
  <si>
    <t>69552 Jong L Chen Family Neuroscience Rsch Fd 46928</t>
  </si>
  <si>
    <t>69553 Ted Jones History Of Neuroscience Lectur 46929</t>
  </si>
  <si>
    <t>69556 Billings Family Support Agricultural Sci 46932</t>
  </si>
  <si>
    <t>69558 Mg Master Food Preserver Program 46935</t>
  </si>
  <si>
    <t>69559 Solar Decathlon 46936</t>
  </si>
  <si>
    <t>69560 Canine ResearchandInstruction Vernau 46937</t>
  </si>
  <si>
    <t>69561 Physicians Pipeline Initiative 46938</t>
  </si>
  <si>
    <t>69562 Christine Bruhn Awd In Consumer Food Sci 46939</t>
  </si>
  <si>
    <t>69567 Electric Vehicle Miles Travel Project 46944</t>
  </si>
  <si>
    <t>69568 Etox Program Activities 46945</t>
  </si>
  <si>
    <t>69569 Nutrition Program Activity Oteiza 46946</t>
  </si>
  <si>
    <t>69570 Scaling Convex Optimization 46947</t>
  </si>
  <si>
    <t>69571 Dmrc Support 46948</t>
  </si>
  <si>
    <t>69572 Lgbtqi Health Care 46949</t>
  </si>
  <si>
    <t>69573 Gastroenterology General Support 46950</t>
  </si>
  <si>
    <t>69574 NeuropathyPain Unit Support 46951</t>
  </si>
  <si>
    <t>69575 Live Bovine Vaccine In Horses 46952</t>
  </si>
  <si>
    <t>69576 Herpesvirus ZebrasandPolar Bears 46953</t>
  </si>
  <si>
    <t>69577 SpayNeuter Program Support 46954</t>
  </si>
  <si>
    <t>69579 Dr Wyland Cripe Memorial MpVM Schp 46956</t>
  </si>
  <si>
    <t>69581 California Conservation Projects 46958</t>
  </si>
  <si>
    <t>69582 Dr George West Fellowship Bte 46959</t>
  </si>
  <si>
    <t>69583 Class Of 1975 Scholarship 46960</t>
  </si>
  <si>
    <t>69584 Foaling Stalls Fund Schumann 46961</t>
  </si>
  <si>
    <t>69585 Ctr For Comparative Medicine General Spt 46962</t>
  </si>
  <si>
    <t>69586 Cytoscopy Fund 46963</t>
  </si>
  <si>
    <t>69587 VM Molecular Biosciences Rsch Moore 46964</t>
  </si>
  <si>
    <t>69588 Class Of 1989 Scholarship 46965</t>
  </si>
  <si>
    <t>69590 Cardiovascular InstrandRsch Wong 46967</t>
  </si>
  <si>
    <t>69591 Kidney Stem Cell Research Perez 46968</t>
  </si>
  <si>
    <t>69592 Student Adviser Fund 46969</t>
  </si>
  <si>
    <t>69593 Pediatric Brain Injury Rsch Lechpammer 46970</t>
  </si>
  <si>
    <t>69595 Tulare Viticulture Farm Advisor Support 46972</t>
  </si>
  <si>
    <t>69596 SmSf Master Gardener Event Food 46973</t>
  </si>
  <si>
    <t>69597 4H Youth Programs 512 N Cal 46974</t>
  </si>
  <si>
    <t>69598 SaberS Furry Friends Fund 46975</t>
  </si>
  <si>
    <t>69599 La Rue Frederick Scholarship For Nursing 46976</t>
  </si>
  <si>
    <t>69600 CAAA Golden Society Scholarship Fund 46977</t>
  </si>
  <si>
    <t>69601 Dr Rose Marie Pangborn Award 46978</t>
  </si>
  <si>
    <t>69602 Cat Portal Development 46979</t>
  </si>
  <si>
    <t>69603 Zucconi Feline Family Support 46980</t>
  </si>
  <si>
    <t>69604 Plant Pathology Research Gilbertson 46981</t>
  </si>
  <si>
    <t>69605 Glycobiology Research Fund 46982</t>
  </si>
  <si>
    <t>69606 VandE Block Mars Fund 46983</t>
  </si>
  <si>
    <t>69607 Mech Performance Metallic Materials 46984</t>
  </si>
  <si>
    <t>69609 Teen Biotech Challenge 46986</t>
  </si>
  <si>
    <t>69610 Mortui Vivos Docent Pathology Schp 46987</t>
  </si>
  <si>
    <t>69611 VMth Equine Fund 46988</t>
  </si>
  <si>
    <t>69612 Poodle Genetics Diveristy Research 46989</t>
  </si>
  <si>
    <t>69613 ImmunohistochemICAl Panel Optimization 46990</t>
  </si>
  <si>
    <t>69614 Urologic Oncology Support 46991</t>
  </si>
  <si>
    <t>69615 ChildrenS UndiFFErentiated Sarcoma Rsch 46992</t>
  </si>
  <si>
    <t>69616 Lin BiologICAl OrchardandGardens 46993</t>
  </si>
  <si>
    <t>69617 Liver Transplant Research 46994</t>
  </si>
  <si>
    <t>69618 International Parents Reception 46995</t>
  </si>
  <si>
    <t>69620 Veterinary Student Recruitment Fund 46997</t>
  </si>
  <si>
    <t>69621 Ibm Shared University Research Award 46998</t>
  </si>
  <si>
    <t>69622 Feline Small Cell Lymphoma Research 46999</t>
  </si>
  <si>
    <t>69623 Industry Education Recruitment 47000</t>
  </si>
  <si>
    <t>69624 ASUCD Entrepreneurship Fund 47001</t>
  </si>
  <si>
    <t>69625 LandS Data Studies Program Fund 47002</t>
  </si>
  <si>
    <t>69626 GabaA Receptors In Fragile X 47003</t>
  </si>
  <si>
    <t>69627 Pest Management Research Baldwin 47004</t>
  </si>
  <si>
    <t>69628 ParkinsonS ResearchandEducation 47005</t>
  </si>
  <si>
    <t>69629 Environmental Toxicology InstrandRsch 47006</t>
  </si>
  <si>
    <t>69646 Plant Breeding Center Support 47023</t>
  </si>
  <si>
    <t>69648 Ucce Ca Pistachio Board Advisor Fund 47025</t>
  </si>
  <si>
    <t>69650 Etox ResearchTeaching Gifts 47027</t>
  </si>
  <si>
    <t>69652 VandE Wine Chemistry Program Waterhouse 47029</t>
  </si>
  <si>
    <t>69653 Infection Transm Of Babesia In Dogs 47030</t>
  </si>
  <si>
    <t>69654 Chronic Disease Management Arthritis 47031</t>
  </si>
  <si>
    <t>69661 Faris Saeed Student Leadership Fund 47038</t>
  </si>
  <si>
    <t>69662 Mcconnell Family Scholarship 47039</t>
  </si>
  <si>
    <t>69663 Edmonson Summer Research Fellows 47040</t>
  </si>
  <si>
    <t>69668 Nutrition Policy Institute Support 47045</t>
  </si>
  <si>
    <t>69669 Excellence In Shelter Medicine Award 47046</t>
  </si>
  <si>
    <t>69670 Cems Powell Mars Fund 47047</t>
  </si>
  <si>
    <t>69671 Todd C Smith Undergrad Student Award 47048</t>
  </si>
  <si>
    <t>69673 Lambda Law Student Association 47050</t>
  </si>
  <si>
    <t>69674 Olutionary Genetics Of Wolbachia Cooper 47051</t>
  </si>
  <si>
    <t>69676 Art Friends ValentineS Event 47054</t>
  </si>
  <si>
    <t>69677 Lrec Conference Building 47055</t>
  </si>
  <si>
    <t>69679 Animal Science Goat Dairy 47057</t>
  </si>
  <si>
    <t>69681 Foundation Plant Services Building 47059</t>
  </si>
  <si>
    <t>69683 Hiv ResearchandInstruction Asmuth 47061</t>
  </si>
  <si>
    <t>69688 clinical Trial For Cancer Treatment Rsch 47066</t>
  </si>
  <si>
    <t>69689 Phytoestrogen Research In Horses 47067</t>
  </si>
  <si>
    <t>69690 West Coast Vet Pathology Conference 47068</t>
  </si>
  <si>
    <t>69691 Ncaep Award For clinical Proficiency 47069</t>
  </si>
  <si>
    <t>69692 Michael Inn clinical Lab Scienctist Trng 47070</t>
  </si>
  <si>
    <t>69693 Arlene Hopkins Memorial Fund 47071</t>
  </si>
  <si>
    <t>69694 Bml Oceanographic Research 47072</t>
  </si>
  <si>
    <t>69695 Arlene Hopkins Family Ovarian Cancer 47073</t>
  </si>
  <si>
    <t>69696 Betty Irene Moore Son DeanS Fund 47074</t>
  </si>
  <si>
    <t>69697 OilandGas Research JaFFE 47075</t>
  </si>
  <si>
    <t>69698 FisherHill Retirement Event 47076</t>
  </si>
  <si>
    <t>69699 Poultry Health Issues 47077</t>
  </si>
  <si>
    <t>69700 Silicon Symposium Support 47078</t>
  </si>
  <si>
    <t>69701 Student Etiquette Dinner Program 47079</t>
  </si>
  <si>
    <t>69702 Resource Elementary Award Fund 47080</t>
  </si>
  <si>
    <t>69704 Whole Earth Festival Support 47082</t>
  </si>
  <si>
    <t>69705 Pitzer Center 47083</t>
  </si>
  <si>
    <t>69706 Interventional Radiation Suite Project 47084</t>
  </si>
  <si>
    <t>69707 Schmitz Awd For Innovation In FoodandAg 47085</t>
  </si>
  <si>
    <t>69708 Nutrition ResearchandInstr Support 47086</t>
  </si>
  <si>
    <t>69709 Surgery Vascular ResearchandInstr Suppt 47087</t>
  </si>
  <si>
    <t>69710 IntL Congress On Nitrogen Fixation 47088</t>
  </si>
  <si>
    <t>69711 Periodic Fever Syndrome Research 47089</t>
  </si>
  <si>
    <t>69712 CoFFEe ResearchandInstructional Support 47090</t>
  </si>
  <si>
    <t>69713 Cell BiologyandHuman Anatomy RschandInst 47091</t>
  </si>
  <si>
    <t>69714 Japanese Program Student Day 47092</t>
  </si>
  <si>
    <t>69715 Pediatric Athletic Rehabilitation 47093</t>
  </si>
  <si>
    <t>69716 Dsp Partnership Fund 47094</t>
  </si>
  <si>
    <t>69717 Undocumented Student Legal Svcs Ctr 47095</t>
  </si>
  <si>
    <t>69719 BiologICAl OrchardandGarden 47097</t>
  </si>
  <si>
    <t>69720 Pbc Khush Symposium 47098</t>
  </si>
  <si>
    <t>69721 Charles Heumphreus Mem Lecturship 47099</t>
  </si>
  <si>
    <t>69722 Charles E Hess Scholarship Fund 47100</t>
  </si>
  <si>
    <t>69723 Hess Community Service Awards 47101</t>
  </si>
  <si>
    <t>69724 4H Animal Science Symposium 47102</t>
  </si>
  <si>
    <t>69726 Arts Fusion Program 47104</t>
  </si>
  <si>
    <t>69727 Hummingbird HealthandConservation Prgm 47105</t>
  </si>
  <si>
    <t>69728 Siberian Husky Polyneuropathy 47106</t>
  </si>
  <si>
    <t>69729 Pediatric Early Mobility Program 47107</t>
  </si>
  <si>
    <t>69731 Michael Christopher Gullick Memorial 47109</t>
  </si>
  <si>
    <t>69734 Ucce Ventura Strawberry Fund Biscaro 47112</t>
  </si>
  <si>
    <t>69736 PmandR Dmd Research 47114</t>
  </si>
  <si>
    <t>69737 Audiology Services 47115</t>
  </si>
  <si>
    <t>69738 Facial Plastic Surgery 47116</t>
  </si>
  <si>
    <t>69739 Arboretum Waterway Project 47117</t>
  </si>
  <si>
    <t>69740 Pain Medicine Community Advisory Board 47118</t>
  </si>
  <si>
    <t>69741 Psoriasis ResearchandEducation 47119</t>
  </si>
  <si>
    <t>69742 Agricultural Plant Biology 47120</t>
  </si>
  <si>
    <t>69743 Son Evaluation MethodsandStatistics 47121</t>
  </si>
  <si>
    <t>69744 Plant Risk Evaluation Project 47122</t>
  </si>
  <si>
    <t>69746 Cancer Center Immunology Research Fund 47124</t>
  </si>
  <si>
    <t>69747 Morrison Support Fd Excellence Psych Edu 47125</t>
  </si>
  <si>
    <t>69748 Morrison Fd Postdoc Trng Clin Psych 47126</t>
  </si>
  <si>
    <t>69749 Fiandra VoiceandSwallowing Research Fund 47127</t>
  </si>
  <si>
    <t>69750 Tan Tao Meditation Fund 47128</t>
  </si>
  <si>
    <t>69751 Ola Lorens Memorial Travel Fund 47129</t>
  </si>
  <si>
    <t>69752 PerryandGratia Hill Schlsp 47130</t>
  </si>
  <si>
    <t>69753 UCD Hispanic Staff Assn Award Fund 47131</t>
  </si>
  <si>
    <t>69754 History ResearchandEdu Activities 47132</t>
  </si>
  <si>
    <t>69757 FannieandJohn Hertz Eng Flshp 47135</t>
  </si>
  <si>
    <t>69758 Ethel M Hauser Scholarship 47136</t>
  </si>
  <si>
    <t>69759 Hoffmann La Roche 47137</t>
  </si>
  <si>
    <t>69760 HoffmannLa Roche 47138</t>
  </si>
  <si>
    <t>69761 HoffmanLaroche IncZeman 47139</t>
  </si>
  <si>
    <t>69762 Douglas Holmes Memorial Schlsp 47140</t>
  </si>
  <si>
    <t>69763 Ucce Orange Master Gardener Great Park 47141</t>
  </si>
  <si>
    <t>69764 Hogue Scholarship 47142</t>
  </si>
  <si>
    <t>69765 Hoffman LarocheTappel 47143</t>
  </si>
  <si>
    <t>69767 Jeffrey Horn Scholarship 47145</t>
  </si>
  <si>
    <t>69769 HowmedICA Trauma Rel Felshp 47147</t>
  </si>
  <si>
    <t>69771 Bobby Hurley Pediatrics Fd 47149</t>
  </si>
  <si>
    <t>69774 VM Do Kaytee AvianSpcl Specific Award 47152</t>
  </si>
  <si>
    <t>69775 Human Physio TeachingandRes 47153</t>
  </si>
  <si>
    <t>69776 Cmos MmWave Transmitter Research 47154</t>
  </si>
  <si>
    <t>69777 ItsDaimier Benz 47155</t>
  </si>
  <si>
    <t>69778 Robotic Floor Cleaner Weinbot 47156</t>
  </si>
  <si>
    <t>69780 Human Comm Develop Res Aldwin 47158</t>
  </si>
  <si>
    <t>69781 ItCauseBarone 47159</t>
  </si>
  <si>
    <t>69782 ItComputer Labs 47160</t>
  </si>
  <si>
    <t>69783 Humboldt Master Food Preserver Fund 47161</t>
  </si>
  <si>
    <t>69784 Barnes Cancer Center Innovation Fund 47162</t>
  </si>
  <si>
    <t>69785 Inst Social Science Research Assistants 47163</t>
  </si>
  <si>
    <t>69786 ItsCorporate Affiliate 47164</t>
  </si>
  <si>
    <t>69787 RoyS Umbrella MotherandSon Creative Art 47165</t>
  </si>
  <si>
    <t>69788 Institute For South Asia Studies Flshp 47166</t>
  </si>
  <si>
    <t>69789 Westall Mental HealthandFamilies Fund 47167</t>
  </si>
  <si>
    <t>69791 HuntWesson Foods Inc 47169</t>
  </si>
  <si>
    <t>69792 Clarence Walker Award Fund 47170</t>
  </si>
  <si>
    <t>69793 4H Enrollment Fund 47171</t>
  </si>
  <si>
    <t>69794 Latin AmerICA Sea Turtle Program 47172</t>
  </si>
  <si>
    <t>69795 Senior Policy Fellow 47173</t>
  </si>
  <si>
    <t>69796 Sports Medicine Knee Research 47174</t>
  </si>
  <si>
    <t>69798 Faithful Partner Compassionate Care Fund 47176</t>
  </si>
  <si>
    <t>69799 Calif Water Management Problems Study 47177</t>
  </si>
  <si>
    <t>69800 George Kagiwada Reserves Library 47178</t>
  </si>
  <si>
    <t>69801 Ccah Equipment 47179</t>
  </si>
  <si>
    <t>69802 Cosmos General Support Fund 47180</t>
  </si>
  <si>
    <t>69803 Cosmos Scholarship Fund 47181</t>
  </si>
  <si>
    <t>69804 Cosmos Teacher Stipends 47182</t>
  </si>
  <si>
    <t>69807 International Training Program 47185</t>
  </si>
  <si>
    <t>69810 ChinaUs Zev Policy Lab Support 47188</t>
  </si>
  <si>
    <t>69811 Stem Cell Rsch OrganLevel Tissue Engr 47189</t>
  </si>
  <si>
    <t>69812 Shelter Medicine Fellowship Fund 47190</t>
  </si>
  <si>
    <t>69813 Satre Family Fellows Fund 47191</t>
  </si>
  <si>
    <t>69814 Satre Family Scholarship 47192</t>
  </si>
  <si>
    <t>69815 Law Graduating Class Gift Support Fund 47193</t>
  </si>
  <si>
    <t>69817 Remy Raquiza MD Scholarship Fund 47195</t>
  </si>
  <si>
    <t>69818 Evelyn C Lee Faculty Lounge 47196</t>
  </si>
  <si>
    <t>69820 SVM DeanS Priority Fund 47198</t>
  </si>
  <si>
    <t>69821 Child Life Art TherapyPeds Infusion 47199</t>
  </si>
  <si>
    <t>69822 Pulmonary Palliative Care 47200</t>
  </si>
  <si>
    <t>69823 Napb Meeting Registration 47201</t>
  </si>
  <si>
    <t>69824 California HistorySocial Science Proj 47202</t>
  </si>
  <si>
    <t>69825 Pollinator Fund 47203</t>
  </si>
  <si>
    <t>69826 American Ctr Shakespeare In Classroom 47204</t>
  </si>
  <si>
    <t>69827 Env Tox Rsch Keratinocyte Studies 47205</t>
  </si>
  <si>
    <t>69829 Calif Student Sustainability Coalition 47207</t>
  </si>
  <si>
    <t>69831 Beat Heart Disease Research 47209</t>
  </si>
  <si>
    <t>69832 Benjamin Davis Award 47210</t>
  </si>
  <si>
    <t>69833 Current Progress Biotechnology Seminar 47211</t>
  </si>
  <si>
    <t>69835 Pediatric Cancer GiftsandToys Fund 47213</t>
  </si>
  <si>
    <t>69836 Nepal Student Group 47214</t>
  </si>
  <si>
    <t>69842 JamesandRita Seiber Fellowship Cu 47220</t>
  </si>
  <si>
    <t>69845 Maus Family Support Fund 47223</t>
  </si>
  <si>
    <t>69848 Cindy Murdock Memorial Fund 47226</t>
  </si>
  <si>
    <t>69849 Valley Fever Vaccine Research 47227</t>
  </si>
  <si>
    <t>69850 Ceh Outreach Fund 47228</t>
  </si>
  <si>
    <t>69851 Ccah Care Fund 47229</t>
  </si>
  <si>
    <t>69852 VMb Aging Research 47230</t>
  </si>
  <si>
    <t>69853 EarthandPlantery Sciences RschandInstr 47231</t>
  </si>
  <si>
    <t>69854 Iad 201 Course Support 47232</t>
  </si>
  <si>
    <t>69855 Caes Student Outreach 47233</t>
  </si>
  <si>
    <t>69856 Dorf DesignandCommunICAtion Classroom 47234</t>
  </si>
  <si>
    <t>69857 Ctr For Reducing Health Disparities 47235</t>
  </si>
  <si>
    <t>69858 Radiology Global Education Fund 47236</t>
  </si>
  <si>
    <t>69859 Vascular FellowsandResidents 47237</t>
  </si>
  <si>
    <t>69860 Ccm Mouse Biology Research 47238</t>
  </si>
  <si>
    <t>69861 GeologICAl Studies Support 47239</t>
  </si>
  <si>
    <t>69862 Mentha Research Fund 47240</t>
  </si>
  <si>
    <t>69863 Competitive Endurance Horse Research 47241</t>
  </si>
  <si>
    <t>69864 Human Ecology ResearchandInstruction 47242</t>
  </si>
  <si>
    <t>69865 Macular Degeneration Research Fund 47243</t>
  </si>
  <si>
    <t>69866 Star Program Support 47244</t>
  </si>
  <si>
    <t>69867 IntL WineandFood Foundation Schp 47245</t>
  </si>
  <si>
    <t>69868 Ucce Oc Vertebrate Pest Mgmt 47246</t>
  </si>
  <si>
    <t>69869 Carlos Alvarez Fund 47247</t>
  </si>
  <si>
    <t>69870 One Health One World One Medicine 47248</t>
  </si>
  <si>
    <t>69871 Open Science Framework Galaxy Project 47249</t>
  </si>
  <si>
    <t>69872 Humboldt clinical Student Housing Fund 47250</t>
  </si>
  <si>
    <t>69873 Mcb Cheng Lab Support 47251</t>
  </si>
  <si>
    <t>69874 Regional Opportunity Index Tool 20 47252</t>
  </si>
  <si>
    <t>69875 Optimizing Surfaces For Performance Hors 47253</t>
  </si>
  <si>
    <t>69876 Marianne H Oaks Fund 47254</t>
  </si>
  <si>
    <t>69877 Chinn Family Fund For Excellence Cu 47255</t>
  </si>
  <si>
    <t>69878 ShirleyandKenneth Tucker Fund 47256</t>
  </si>
  <si>
    <t>69879 Jackson Sustainable Building Equipment 47257</t>
  </si>
  <si>
    <t>69880 Steps Induced Land Change 47258</t>
  </si>
  <si>
    <t>69881 Fst Research Mccarthy 47259</t>
  </si>
  <si>
    <t>69882 Small Animal SurgICAl Research 47260</t>
  </si>
  <si>
    <t>69883 Future Wildlife Veterinarian Training 47261</t>
  </si>
  <si>
    <t>69884 Msr Mentor Award 47262</t>
  </si>
  <si>
    <t>69885 T Stevenson Ed Fd In Plastic Surgery 47263</t>
  </si>
  <si>
    <t>69886 Ucce Sacramento Harvest Day Fund 47264</t>
  </si>
  <si>
    <t>69887 ItehEco Smart 47265</t>
  </si>
  <si>
    <t>69888 IBM F1ShpGrantMech Engr 47266</t>
  </si>
  <si>
    <t>69889 Inter AthleticsNtl Youth Sports Pr 47267</t>
  </si>
  <si>
    <t>69890 Iteh Wildlife Research 47268</t>
  </si>
  <si>
    <t>69891 Iteh Agr HlthandSafety Ctr Conferen 47269</t>
  </si>
  <si>
    <t>69892 Iteh Andrology Research 47270</t>
  </si>
  <si>
    <t>69893 ItehEconsmart 47271</t>
  </si>
  <si>
    <t>69894 IgaGte Visiting Scholar Prog 47272</t>
  </si>
  <si>
    <t>69895 Iteh Tamarin Project 47273</t>
  </si>
  <si>
    <t>69896 Iteh Aerosol ScienceandToxicology 47274</t>
  </si>
  <si>
    <t>69898 IgaTax Policy Res Program 47276</t>
  </si>
  <si>
    <t>69899 IgaTax Policy Conference 47277</t>
  </si>
  <si>
    <t>69900 InstGov Aff Department Support 47278</t>
  </si>
  <si>
    <t>69901 Insect Toxiciology 47279</t>
  </si>
  <si>
    <t>69902 Inst Transp StdsNev 47280</t>
  </si>
  <si>
    <t>69903 Inst Transp StudiesImra AmerICA 47281</t>
  </si>
  <si>
    <t>69906 Itd Swank Ms Foundation 47284</t>
  </si>
  <si>
    <t>69907 Intel Support Program 47285</t>
  </si>
  <si>
    <t>69908 IntnL WineandFood Soc AmerICAs Sch 47286</t>
  </si>
  <si>
    <t>69909 IntL Relations Support 47287</t>
  </si>
  <si>
    <t>69910 InternL FoodandWine Society Schlsp 47288</t>
  </si>
  <si>
    <t>69911 Its S10 Project 47289</t>
  </si>
  <si>
    <t>69912 Iteh Wildlife Conference 47290</t>
  </si>
  <si>
    <t>69913 Karyopharm Therap Bladder Cancer Rsch 47291</t>
  </si>
  <si>
    <t>69914 Micheli Family Scholarship 47292</t>
  </si>
  <si>
    <t>69915 Capitol ReceptionandTour 47293</t>
  </si>
  <si>
    <t>69916 Celebrating King Hall 47294</t>
  </si>
  <si>
    <t>69917 Ca Env LawandPolicy Ctr SpeakerConf 47295</t>
  </si>
  <si>
    <t>69918 Asian Pacific American Lsa Banquet 47296</t>
  </si>
  <si>
    <t>69919 Environmental Law Society Symposium 47297</t>
  </si>
  <si>
    <t>69920 Lorenzo Patino Awards Banquet 47298</t>
  </si>
  <si>
    <t>69921 Law Review Annual Symposium 47299</t>
  </si>
  <si>
    <t>69922 IntL LawandPolicy Journal Speaker Serie 47300</t>
  </si>
  <si>
    <t>69923 Juvenile LawandPolicy Journal Symposium 47301</t>
  </si>
  <si>
    <t>69924 Genome Center Lab Support Lemay 47302</t>
  </si>
  <si>
    <t>69925 Kittybiome Study Eisen Lab 47303</t>
  </si>
  <si>
    <t>69926 Phr ResidentandStaff Training 47304</t>
  </si>
  <si>
    <t>69927 Heather E Beck Memorial Scholarship 47305</t>
  </si>
  <si>
    <t>69928 ShelterRescue Fracture Surgery Program 47306</t>
  </si>
  <si>
    <t>69929 Ift College Bowl Team Travel 47307</t>
  </si>
  <si>
    <t>69930 Mobile ApplICAtions Research Liu 47308</t>
  </si>
  <si>
    <t>69931 Pcs QualityandSafety Donor Fund 47309</t>
  </si>
  <si>
    <t>69933 Scor Workshop 47311</t>
  </si>
  <si>
    <t>69934 Mars Cfiie Educational Fund 47312</t>
  </si>
  <si>
    <t>69935 Mars Uc Davis Collaboration Fund 47313</t>
  </si>
  <si>
    <t>69936 Urology ResearchandEd Support DallEra 47314</t>
  </si>
  <si>
    <t>69938 Larry Joh Graduate Student Support Fund 47316</t>
  </si>
  <si>
    <t>69940 Pwc Fund For Diversity Conferences 47318</t>
  </si>
  <si>
    <t>69941 Jan Conroy Scholarship 47319</t>
  </si>
  <si>
    <t>69942 Koala Project 47320</t>
  </si>
  <si>
    <t>69943 Computer Sciences RschandEd Mukherjee 47321</t>
  </si>
  <si>
    <t>69944 EsriApga Symposium 2015 47322</t>
  </si>
  <si>
    <t>69945 Equine Antimicrobial Therapeutics 47323</t>
  </si>
  <si>
    <t>69946 Pitzer Center Grand Opening 47324</t>
  </si>
  <si>
    <t>69948 Advanced Vehicle Dynamic Controls Erad 47326</t>
  </si>
  <si>
    <t>69949 Control Of Spotted Wing Drosophila Rsch 47327</t>
  </si>
  <si>
    <t>69950 Emergency Med Toxicology Fellowship 47328</t>
  </si>
  <si>
    <t>69951 Ca Brain Injury Association Walk 47329</t>
  </si>
  <si>
    <t>69953 Juvenile HuntingtonS Disease Research 47331</t>
  </si>
  <si>
    <t>69954 Video Showcase Quality Improvement 47332</t>
  </si>
  <si>
    <t>69955 Water Institute Drought Research 47333</t>
  </si>
  <si>
    <t>69956 Lsst Ccd Research Tyson 47334</t>
  </si>
  <si>
    <t>69957 BuildABear Fund 47335</t>
  </si>
  <si>
    <t>69958 Ce Spanish Program 47336</t>
  </si>
  <si>
    <t>69959 Marine Resources Fund 47337</t>
  </si>
  <si>
    <t>69960 Virus DiscoveryandCausality Research 47338</t>
  </si>
  <si>
    <t>69961 Food SafetyandPoultry Production Rsch 47339</t>
  </si>
  <si>
    <t>69962 Donkey Welfare Symposium 47340</t>
  </si>
  <si>
    <t>69963 AlzheimerS Rsch Minority Recruitment Fd 47341</t>
  </si>
  <si>
    <t>69964 Shrem Art Acquisitions 47342</t>
  </si>
  <si>
    <t>69969 Edd Student Scholarship Fund 47347</t>
  </si>
  <si>
    <t>69970 Phd Student Scholarship Fund 47348</t>
  </si>
  <si>
    <t>69972 McclatchyCentral Valley Foundation Schp 47350</t>
  </si>
  <si>
    <t>69973 Sociology General Support 47351</t>
  </si>
  <si>
    <t>69974 Candel Program Fund 47352</t>
  </si>
  <si>
    <t>69975 HorticultureAgronomy Grad Fellowships 47353</t>
  </si>
  <si>
    <t>69976 Cedd Captain Program 47354</t>
  </si>
  <si>
    <t>69977 22Qde112 Adult Research 47355</t>
  </si>
  <si>
    <t>69978 Arboretum Student Scholarship Support 47356</t>
  </si>
  <si>
    <t>69979 Stepping On Program 47357</t>
  </si>
  <si>
    <t>69980 Linn Family Honors Research Award 47358</t>
  </si>
  <si>
    <t>69981 Ucce San Mateo Environmental Ecology 47359</t>
  </si>
  <si>
    <t>69982 Francis Yee Cancer Disparities Rsch Sppt 47360</t>
  </si>
  <si>
    <t>69983 Glucose Precursors Cow Disease Research 47361</t>
  </si>
  <si>
    <t>69984 Joseph Shinoda Memorial Schp Incentives 47362</t>
  </si>
  <si>
    <t>69985 Disaster Preparedness Training Project 47363</t>
  </si>
  <si>
    <t>69986 Student Disability Center Research Fund 47364</t>
  </si>
  <si>
    <t>69987 School Of Law 50Th Anniversary Fund 47365</t>
  </si>
  <si>
    <t>69988 Dr Tom KendallandDiane Kendall Suppt Fd 47366</t>
  </si>
  <si>
    <t>69989 Amargosa Vole Project 47367</t>
  </si>
  <si>
    <t>69990 Yen Chuang Taiwan Fellowship 47368</t>
  </si>
  <si>
    <t>69992 Sacramento Valley WarehouseMill Workers 47370</t>
  </si>
  <si>
    <t>69993 Apple Hill Growers Association Award 47371</t>
  </si>
  <si>
    <t>69994 Gas AtomizationandCryogenic Milling 47372</t>
  </si>
  <si>
    <t>69995 Tahoe State Of The Lake Report 47373</t>
  </si>
  <si>
    <t>69996 LAWR Research and Education Claassen 47374</t>
  </si>
  <si>
    <t>69997 Diabetes A1C Masters Program 47375</t>
  </si>
  <si>
    <t>69998 Graduate Animal Welfare Fund 47376</t>
  </si>
  <si>
    <t>69999 Internal Med General Support AlJuburi 47377</t>
  </si>
  <si>
    <t>70000 Cartilage RepairandRegeneration Rsch 47378</t>
  </si>
  <si>
    <t>70001 Sards Research Ophthalmology 47379</t>
  </si>
  <si>
    <t>70002 Autism Research Amaral 47380</t>
  </si>
  <si>
    <t>70003 Mesa Program Support 47381</t>
  </si>
  <si>
    <t>70004 SpanishandPortuguese General Support 47382</t>
  </si>
  <si>
    <t>70005 4H Shooting Program 47383</t>
  </si>
  <si>
    <t>70006 Stebbins Reserve General Support 47384</t>
  </si>
  <si>
    <t>70007 Bodega Marine Reserve General Support 47385</t>
  </si>
  <si>
    <t>70008 Jepson Reserve General Support 47386</t>
  </si>
  <si>
    <t>70009 Quail Ridge Reserve General Support 47387</t>
  </si>
  <si>
    <t>70010 Injectable Anesthetic In Cats Research 47388</t>
  </si>
  <si>
    <t>70011 AntarctICA Rhizobacteria Rsch Gaudin 47389</t>
  </si>
  <si>
    <t>70012 TriColored Blackbird Research 47390</t>
  </si>
  <si>
    <t>70013 ChemICAl Car Competition Support Fund 47391</t>
  </si>
  <si>
    <t>70014 Md Modeling 47392</t>
  </si>
  <si>
    <t>70015 Circle Of Life Workshop Fund 47393</t>
  </si>
  <si>
    <t>70016 Seawright VM Oncology General Support Fd 47394</t>
  </si>
  <si>
    <t>70017 Riverside SubtropICAl Horticulture Fund 47395</t>
  </si>
  <si>
    <t>70018 La Master Gardener Scholarship Fund 47396</t>
  </si>
  <si>
    <t>70019 Hino Misawa Companion Animal Award Sppt 47397</t>
  </si>
  <si>
    <t>70020 Energy Liberty Initiative 47398</t>
  </si>
  <si>
    <t>70021 Highly Flexible GpuBased Framework Rsch 47399</t>
  </si>
  <si>
    <t>70022 The Pride Award 47400</t>
  </si>
  <si>
    <t>70023 Women In Leadership Board Fellowship Fd 47401</t>
  </si>
  <si>
    <t>70024 Cafeem Conference 47402</t>
  </si>
  <si>
    <t>70025 Poultry Medicine Program 47403</t>
  </si>
  <si>
    <t>70026 AsylumandRefugee Moot Court Competition 47404</t>
  </si>
  <si>
    <t>70027 Proctor and Gamble Food Digestion Fund 47405</t>
  </si>
  <si>
    <t>70028 Ffhi CoFFEe Initiative 47406</t>
  </si>
  <si>
    <t>70029 Shrem Museum Of Art General 47407</t>
  </si>
  <si>
    <t>70030 World Food Center 47408</t>
  </si>
  <si>
    <t>70031 Ag Tech Conference 47409</t>
  </si>
  <si>
    <t>70032 Hia Arnie Bauer Memorial Funds 47410</t>
  </si>
  <si>
    <t>70033 Pastured Poultry EducationandInnovation 47411</t>
  </si>
  <si>
    <t>70034 Thomas Kelly Memorial Fund 47412</t>
  </si>
  <si>
    <t>70035 Stem Cell Awareness Activites 47413</t>
  </si>
  <si>
    <t>70036 ResearchandEd Activities Srivatsa 47414</t>
  </si>
  <si>
    <t>70037 Innovation Advisor Fund 47415</t>
  </si>
  <si>
    <t>70038 Water Molecule Research Support Wang 47416</t>
  </si>
  <si>
    <t>70039 Jackson Family Wines Pinot Noir Project 47417</t>
  </si>
  <si>
    <t>70040 Rosenthal Fellowship Support Fund 47418</t>
  </si>
  <si>
    <t>70041 Ruminant Health and Microbiology Program 47419</t>
  </si>
  <si>
    <t>70042 Ucce Sd SubTropICAl Horticulture Rios 47420</t>
  </si>
  <si>
    <t>70043 Imo Dr Antonelli Philosophy Grad Stdt 47421</t>
  </si>
  <si>
    <t>70044 Plant BreedingGenomics Research 47422</t>
  </si>
  <si>
    <t>70045 NonInvasive Gastroenterology Research 47423</t>
  </si>
  <si>
    <t>70046 Cee Support For Prof Young Engineering 47424</t>
  </si>
  <si>
    <t>70047 Medrano Bovine Seq Proj Animal Science 47425</t>
  </si>
  <si>
    <t>70048 Child Life Special Events 47426</t>
  </si>
  <si>
    <t>70049 Graduate Student Association Gsa Suppt 47427</t>
  </si>
  <si>
    <t>70050 Balsells Generalitat Fellowship Program 47428</t>
  </si>
  <si>
    <t>70051 East Asian Garden Collection 47429</t>
  </si>
  <si>
    <t>70052 SequencingAnalyazing Microbial Genomes 47430</t>
  </si>
  <si>
    <t>70053 East Asian LanguagesandCultures 47431</t>
  </si>
  <si>
    <t>70054 Beta Lab At Uc Davis 47432</t>
  </si>
  <si>
    <t>70055 VMth Valley Fire Funds 47433</t>
  </si>
  <si>
    <t>70056 Pediatric Oncology Arts Program 47434</t>
  </si>
  <si>
    <t>70057 NeurologICAl Surgery ResearchandInstr 47435</t>
  </si>
  <si>
    <t>70058 Kidney Transplant Support 47436</t>
  </si>
  <si>
    <t>70059 Thoracic Surgery ResearchandInstr David 47437</t>
  </si>
  <si>
    <t>70060 Yocha Dehe Wintun Nation Education Fund 47438</t>
  </si>
  <si>
    <t>70061 Veterinary Healthcare Information System 47439</t>
  </si>
  <si>
    <t>70062 Veterinary Scientist Training Program 47440</t>
  </si>
  <si>
    <t>70063 Sorensen Fdn Ccc General Support 47441</t>
  </si>
  <si>
    <t>70064 Biofuel Tracking 47442</t>
  </si>
  <si>
    <t>70065 Betty Irene Moore Hall Groundbreaking 47443</t>
  </si>
  <si>
    <t>70067 Dickenson Rsch Fllshp Stem Cell VoiceSw 47445</t>
  </si>
  <si>
    <t>70068 Uc Center Sacramento Health Justice Schl 47446</t>
  </si>
  <si>
    <t>70069 VitandEnol Lecture Preservation Fund 47447</t>
  </si>
  <si>
    <t>70070 Linda Frances Alexander Scholars Program 47448</t>
  </si>
  <si>
    <t>70071 WaterandEnergy Data PrivacyandSecurity 47449</t>
  </si>
  <si>
    <t>70072 Chemistry ResearchandInstr Gervay Hague 47450</t>
  </si>
  <si>
    <t>70073 Student Economic Performance Study 47451</t>
  </si>
  <si>
    <t>70074 Leukocyte Antigen Biology Lab 47452</t>
  </si>
  <si>
    <t>70075 Whole Body Periodic Acceleration In Mdx 47453</t>
  </si>
  <si>
    <t>70076 Common Workflow Language Project 47454</t>
  </si>
  <si>
    <t>70077 Project Adam 47455</t>
  </si>
  <si>
    <t>70078 New Faculty Research Funds 47456</t>
  </si>
  <si>
    <t>70079 Son Class Of 2015 Doctoral Student Schp 47457</t>
  </si>
  <si>
    <t>70080 Acute LeukemiaandMds Research 47458</t>
  </si>
  <si>
    <t>70084 BodyweightandMilk Production In Holstein 47462</t>
  </si>
  <si>
    <t>70085 4H Poultry Program 47463</t>
  </si>
  <si>
    <t>70086 4H Discussion Meet 47464</t>
  </si>
  <si>
    <t>70087 BodeS Buddies Research Fund 47465</t>
  </si>
  <si>
    <t>70088 R Darlene Murphy Memorial Scholarship 47466</t>
  </si>
  <si>
    <t>70089 JoanandHerbert Stark Schp Support Fund 47467</t>
  </si>
  <si>
    <t>70090 GerdesandRohrich Veterinary Schp Support 47468</t>
  </si>
  <si>
    <t>70091 Tom Kendall SaVMa Travel Award 47469</t>
  </si>
  <si>
    <t>70092 CagwinandDorward Fund 47470</t>
  </si>
  <si>
    <t>70095 VMth Small Animal Research 47473</t>
  </si>
  <si>
    <t>70096 Robotic Research Boyd 47474</t>
  </si>
  <si>
    <t>70097 Cardiovascular Rosenfeld Heart Fdn Fnd 47475</t>
  </si>
  <si>
    <t>70098 Ccah Kidney Research 47476</t>
  </si>
  <si>
    <t>70099 Judy Wydick Guardian Professions Support 47477</t>
  </si>
  <si>
    <t>70100 Bode Memorial Scholarship 47478</t>
  </si>
  <si>
    <t>70102 Spirit Squad Alumni Chapter Fund 47480</t>
  </si>
  <si>
    <t>70103 Rugby Alumni Network Fund 47481</t>
  </si>
  <si>
    <t>70104 Resident Firefighters Alumni Fund 47482</t>
  </si>
  <si>
    <t>70105 Muslim Alumni Association Fund 47483</t>
  </si>
  <si>
    <t>70106 Native American Chapter Fund 47484</t>
  </si>
  <si>
    <t>70107 Lgbta Network Fund 47485</t>
  </si>
  <si>
    <t>70108 Iranian Alumni Network Fund 47486</t>
  </si>
  <si>
    <t>70109 ChICAno Latino Alumni Network Fund 47487</t>
  </si>
  <si>
    <t>70110 Camba Network Fund 47488</t>
  </si>
  <si>
    <t>70111 Davis Network Fund 47489</t>
  </si>
  <si>
    <t>70112 Washington Dc Network Fund 47490</t>
  </si>
  <si>
    <t>70113 Kern County Network Fund 47491</t>
  </si>
  <si>
    <t>70114 Seattle Network Fund 47492</t>
  </si>
  <si>
    <t>70115 Silicon Valley Network Fund 47493</t>
  </si>
  <si>
    <t>70116 North San Joaquin Network Fund 47494</t>
  </si>
  <si>
    <t>70117 San Francisco Network Fund 47495</t>
  </si>
  <si>
    <t>70118 San Diego Chapter Fund 47496</t>
  </si>
  <si>
    <t>70119 Sacramento Chapter Fund 47497</t>
  </si>
  <si>
    <t>70120 Philadelphia Network Fund 47498</t>
  </si>
  <si>
    <t>70121 Oregon Network Fund 47499</t>
  </si>
  <si>
    <t>70122 Orange County Chapter Fund 47500</t>
  </si>
  <si>
    <t>70123 North Carolina Network Fund 47501</t>
  </si>
  <si>
    <t>70124 New York Network Fund 47502</t>
  </si>
  <si>
    <t>70125 Sonoma Network Fund 47503</t>
  </si>
  <si>
    <t>70126 Los Angeles Network Fund 47504</t>
  </si>
  <si>
    <t>70127 Kansas City Network Fund 47505</t>
  </si>
  <si>
    <t>70128 Houston Network Fund 47506</t>
  </si>
  <si>
    <t>70129 Hawaii Network Fund 47507</t>
  </si>
  <si>
    <t>70130 East Bay Network Fund 47508</t>
  </si>
  <si>
    <t>70131 Colorado Network Fund 47509</t>
  </si>
  <si>
    <t>70132 ChICAgo Network Fund 47510</t>
  </si>
  <si>
    <t>70133 Central Coast Network Fund 47511</t>
  </si>
  <si>
    <t>70134 Boston Network Fund 47512</t>
  </si>
  <si>
    <t>70135 Austin Network Fund 47513</t>
  </si>
  <si>
    <t>70136 Arizona Network Fund 47514</t>
  </si>
  <si>
    <t>70137 5A Network Fund 47515</t>
  </si>
  <si>
    <t>70138 Env SciandPolicy RschandInstr Mccoy 47516</t>
  </si>
  <si>
    <t>70139 Are ResearchandInstruction Beatty 47517</t>
  </si>
  <si>
    <t>70140 All Star Chemistry Sign Project 47518</t>
  </si>
  <si>
    <t>70141 Biology Undergrad Scholars Program Busp 47519</t>
  </si>
  <si>
    <t>70142 Computer Sciences RschandInstr Ma 47520</t>
  </si>
  <si>
    <t>70143 Nutrition Seminar Series 47521</t>
  </si>
  <si>
    <t>70144 Phr Industry Education Recruitment 47522</t>
  </si>
  <si>
    <t>70145 VMtrc Zinc Treatment For Calf Diarrhea 47523</t>
  </si>
  <si>
    <t>70146 Ucce Mfp Jane Stanley Memorial Fund 47524</t>
  </si>
  <si>
    <t>70147 Otto G Raabe Fund Cu 47525</t>
  </si>
  <si>
    <t>70149 HoneyandPollination Center Springcreek 47527</t>
  </si>
  <si>
    <t>70150 Uccs Speaker Series 47528</t>
  </si>
  <si>
    <t>70151 Crop Management DaraLewis 47529</t>
  </si>
  <si>
    <t>70152 Crop Management Lewis 47529</t>
  </si>
  <si>
    <t>70153 Drought Tolerant Alfalfa Fund 47530</t>
  </si>
  <si>
    <t>70154 Water Use Efficient Peanut Fund 47531</t>
  </si>
  <si>
    <t>70155 Aflatoxin Reduction Fund 47532</t>
  </si>
  <si>
    <t>70156 Animal Behavior Programs Support 47533</t>
  </si>
  <si>
    <t>70157 Gastrointestinal Surgery 47534</t>
  </si>
  <si>
    <t>70158 Phd Connector Event Support 47535</t>
  </si>
  <si>
    <t>70159 Behavioral Health Center Of Excellence 47536</t>
  </si>
  <si>
    <t>70160 Plant Pathology Graduate Student Support 47537</t>
  </si>
  <si>
    <t>70161 Ivo Project NICAragua Veterinary Clinic 47538</t>
  </si>
  <si>
    <t>70162 John Marco Henderson Med Scholarship 47539</t>
  </si>
  <si>
    <t>70163 Cee Stem Student Support 47540</t>
  </si>
  <si>
    <t>70164 DeanS Chevron Improvement Funds 47541</t>
  </si>
  <si>
    <t>70165 Alameda Regional Scholarship 47542</t>
  </si>
  <si>
    <t>70166 Central Coast Regional Scholarship 47543</t>
  </si>
  <si>
    <t>70167 Central Valley Regional Scholarship 47544</t>
  </si>
  <si>
    <t>70168 Elkus 4H RanchPeninsula Comm 47545</t>
  </si>
  <si>
    <t>70169 Contra Costa Regional Scholarship 47546</t>
  </si>
  <si>
    <t>70170 Gold Country Regional Scholarship 47547</t>
  </si>
  <si>
    <t>70171 Los Angeles Regional Scholarship 47548</t>
  </si>
  <si>
    <t>70172 MarinSonoma Regional Scholarship 47549</t>
  </si>
  <si>
    <t>70173 MontereySan Benito Regional Scholarship 47550</t>
  </si>
  <si>
    <t>70174 NapaSolano Regional Scholarship 47551</t>
  </si>
  <si>
    <t>70175 North Central Regional Scholarship 47552</t>
  </si>
  <si>
    <t>70176 North Coast Regional Scholarship 47553</t>
  </si>
  <si>
    <t>70177 North Valley Regional Scholarship 47554</t>
  </si>
  <si>
    <t>70178 Northern Region 1 Scholarship 47555</t>
  </si>
  <si>
    <t>70179 Jewish Studies Program Support 47556</t>
  </si>
  <si>
    <t>70180 Northern Region 2 Scholarship 47557</t>
  </si>
  <si>
    <t>70182 Orange County Regional Scholarship 47559</t>
  </si>
  <si>
    <t>70183 JessupEdward HEstate 47560</t>
  </si>
  <si>
    <t>70184 Oregon Regional Scholarship 47561</t>
  </si>
  <si>
    <t>70185 Jewell Effie Jensen Estate 47562</t>
  </si>
  <si>
    <t>70186 Johnstone Memorial Schlsp 47563</t>
  </si>
  <si>
    <t>70187 RiversideSan Bernardino Regional Schp 47564</t>
  </si>
  <si>
    <t>70188 Sacramento Regional Scholarship 47565</t>
  </si>
  <si>
    <t>70189 San DiegoImperial Regional Scholarship 47566</t>
  </si>
  <si>
    <t>70190 EMJuergenson Scholarship 47567</t>
  </si>
  <si>
    <t>70191 San Francisco Regional Scholarship 47568</t>
  </si>
  <si>
    <t>70192 Kaytee AvianSpecial Species Award 47569</t>
  </si>
  <si>
    <t>70193 Kaiser Fdn Hospitals 47570</t>
  </si>
  <si>
    <t>70194 A A Jungerman Fellowship 47571</t>
  </si>
  <si>
    <t>70195 San Joaquin Regional Scholarship 47572</t>
  </si>
  <si>
    <t>70196 San Mateo Regional Scholarship 47573</t>
  </si>
  <si>
    <t>70197 Santa Clara Regional Scholarship 47574</t>
  </si>
  <si>
    <t>70198 Santa Cruz Regional Scholarship 47575</t>
  </si>
  <si>
    <t>70199 South Central Valley Regional Schp 47576</t>
  </si>
  <si>
    <t>70200 Ventura Regional Scholarship 47577</t>
  </si>
  <si>
    <t>70201 Washington Regional Scholarship 47578</t>
  </si>
  <si>
    <t>70202 Yolo Regional Scholarship 47579</t>
  </si>
  <si>
    <t>70203 Apheresis EquipmentSupplies 47580</t>
  </si>
  <si>
    <t>70209 Pcn J Street Clinic Support 47586</t>
  </si>
  <si>
    <t>70216 Entomology Graduate Student Seminar Supp 47593</t>
  </si>
  <si>
    <t>70218 Veterinary Medicine Center Construction 47595</t>
  </si>
  <si>
    <t>70219 Cahill AppS Of Physics To Env Problems 47596</t>
  </si>
  <si>
    <t>70221 Ruda Collection Conservation 47598</t>
  </si>
  <si>
    <t>70232 Marigold Johnson Ophthalmology Residency 47610</t>
  </si>
  <si>
    <t>70234 Barilla Tomato Lca Fund 47616</t>
  </si>
  <si>
    <t>70235 Ir4 Research Support 47617</t>
  </si>
  <si>
    <t>70236 Horticulture Innovation Lab 47618</t>
  </si>
  <si>
    <t>70237 Human An ProgKal KanBenefits Pets 47619</t>
  </si>
  <si>
    <t>70238 Glide Grant Funding 2015 47620</t>
  </si>
  <si>
    <t>70239 Equine Genetic Nad Research 47621</t>
  </si>
  <si>
    <t>70240 Chms Graduate Student Travel Support 47622</t>
  </si>
  <si>
    <t>70241 UCDMC Police Services Support 47623</t>
  </si>
  <si>
    <t>70242 Nephrology Research 47624</t>
  </si>
  <si>
    <t>70243 Adult Burn Victims 47625</t>
  </si>
  <si>
    <t>70244 Ucce San Benito LivestockandNatural Rscs 47626</t>
  </si>
  <si>
    <t>70246 ArchivesandInstitutional Assets Cu Fund 47628</t>
  </si>
  <si>
    <t>70247 Sierra Energy Big Bang Syngas Challenge 47629</t>
  </si>
  <si>
    <t>70248 Humboldt Forestry Program 47630</t>
  </si>
  <si>
    <t>70249 One Health Diagnostic Lab Support 47631</t>
  </si>
  <si>
    <t>70250 Lost Fishing Gear Project Support 47632</t>
  </si>
  <si>
    <t>70251 Vascular Dementia Research 47633</t>
  </si>
  <si>
    <t>70252 Treatment Of Sanfilippo Syndrome 47634</t>
  </si>
  <si>
    <t>70253 Aids Therapy Research Funds 47635</t>
  </si>
  <si>
    <t>70254 Cardiothoracic Resident Travel 47636</t>
  </si>
  <si>
    <t>70255 Soothing Sounds Music Program 47637</t>
  </si>
  <si>
    <t>70256 David Traill Lecture Classics 47638</t>
  </si>
  <si>
    <t>70257 Ece Research Project Momeni 47639</t>
  </si>
  <si>
    <t>70258 Equine Infectious Diseases 47640</t>
  </si>
  <si>
    <t>70259 Bone Marrow Stem CellTerminal Diseases 47641</t>
  </si>
  <si>
    <t>70260 Seadoc Society Research 47642</t>
  </si>
  <si>
    <t>70261 Seadoc Society Forever Fund 47643</t>
  </si>
  <si>
    <t>70262 Large Animal SurgICAl Excellence Schp 47644</t>
  </si>
  <si>
    <t>70263 Small Animal SurgICAl Excellence Schp 47645</t>
  </si>
  <si>
    <t>70265 ErICA Kelly Memorial Schlsp 47647</t>
  </si>
  <si>
    <t>70266 Biomarkers Of Kidney Disease 47648</t>
  </si>
  <si>
    <t>70267 Anne WKelleher Fd 47649</t>
  </si>
  <si>
    <t>70268 Kellogg Supply Inc 47650</t>
  </si>
  <si>
    <t>70269 Equine Ophthalmology 47651</t>
  </si>
  <si>
    <t>70271 Kido Scholarship 47653</t>
  </si>
  <si>
    <t>70272 King Hall Legal FdnStdt Support 47654</t>
  </si>
  <si>
    <t>70273 Edapt Clinic Community Outreach Fund 47655</t>
  </si>
  <si>
    <t>70274 Claudine Warren Fund 47656</t>
  </si>
  <si>
    <t>70275 Robert Thornton Memorial Award 47657</t>
  </si>
  <si>
    <t>70276 Manetti Shrem Museum Partner 47658</t>
  </si>
  <si>
    <t>70277 Marilyn Reisen Early Education Schp 47659</t>
  </si>
  <si>
    <t>70278 Ucce Placer 4H Nevada County Fund 47660</t>
  </si>
  <si>
    <t>70279 Ucce Yolo Tomato Day Fund 47661</t>
  </si>
  <si>
    <t>70283 Jim Sochor Athletic Fund 47665</t>
  </si>
  <si>
    <t>70284 Dickens Conference 47666</t>
  </si>
  <si>
    <t>70285 Muscular Dystrophy RschInstr Support 47667</t>
  </si>
  <si>
    <t>70286 Patient Support Animal Program 47668</t>
  </si>
  <si>
    <t>70287 Verizon Uap Research 47669</t>
  </si>
  <si>
    <t>70288 Engineering Design Contest 47670</t>
  </si>
  <si>
    <t>70289 Hyperloop Pod Team 47671</t>
  </si>
  <si>
    <t>70290 Nexus Innovation Fund 47672</t>
  </si>
  <si>
    <t>70291 Mangahas Family Scholarship 47673</t>
  </si>
  <si>
    <t>70292 Sports Fellowship Program 47674</t>
  </si>
  <si>
    <t>70293 Pushing Past Cancer Conference 47675</t>
  </si>
  <si>
    <t>70294 Pediatric HematologyandOncology RschIns 47676</t>
  </si>
  <si>
    <t>70295 Finstad For Emergency Care Support Fund 47677</t>
  </si>
  <si>
    <t>70296 Resident Killer Whale Health Record Proj 47678</t>
  </si>
  <si>
    <t>70297 Equine Performance Center 47679</t>
  </si>
  <si>
    <t>70298 Walnut Improvement Program 47680</t>
  </si>
  <si>
    <t>70299 Arboretum Learning By Leading Program 47681</t>
  </si>
  <si>
    <t>70300 FamilyandCommunity Med Suppt Balsbaugh 47682</t>
  </si>
  <si>
    <t>70301 CardiologyandSurgery ResearchandInstruct 47683</t>
  </si>
  <si>
    <t>70302 MicroDosing clinical Trial Fund 47684</t>
  </si>
  <si>
    <t>70303 Phd Program In Biochemistry 47685</t>
  </si>
  <si>
    <t>70304 IstcVc Research Support 47686</t>
  </si>
  <si>
    <t>70305 Stem Strategies 47687</t>
  </si>
  <si>
    <t>70306 Mwbr Garden Enhancement Project 47688</t>
  </si>
  <si>
    <t>70307 Native American Studies Beth Altier Schp 47689</t>
  </si>
  <si>
    <t>70308 VM Wheat Orthopaedic Rsrch Lab Support 47690</t>
  </si>
  <si>
    <t>70309 Engineering Student Clubs 47691</t>
  </si>
  <si>
    <t>70310 Fresh ProduceandFloral Council Schp 47692</t>
  </si>
  <si>
    <t>70311 Schanberger Event Support 47693</t>
  </si>
  <si>
    <t>70313 Orthopaedics Grateful Patient Roberto 47695</t>
  </si>
  <si>
    <t>70314 Cancer Sniffing Dog Research Studies 47696</t>
  </si>
  <si>
    <t>70315 Sae Baja Project Support 47697</t>
  </si>
  <si>
    <t>70316 Computer Sci RschandInstr Tagkopoulos 47698</t>
  </si>
  <si>
    <t>70317 Food Culture Lab Support 47699</t>
  </si>
  <si>
    <t>70318 Cereal Cyst Nematode Research 47700</t>
  </si>
  <si>
    <t>70319 School Of Law RegistrarS Office Support 47701</t>
  </si>
  <si>
    <t>70320 Intervertebral Disc Disease In Coton 47702</t>
  </si>
  <si>
    <t>70321 RobertandBarbara Leidigh Research Fund 47703</t>
  </si>
  <si>
    <t>70322 GlenysandJames Kaye Scholarship Support 47704</t>
  </si>
  <si>
    <t>70323 Gardner Devlp Fund For Jr Faculty 47705</t>
  </si>
  <si>
    <t>70324 M Olmstead Student Excellence Awd XRay 47706</t>
  </si>
  <si>
    <t>70325 Chemistry Honors Program 47707</t>
  </si>
  <si>
    <t>70326 EntNema Tomato Bug Study 47708</t>
  </si>
  <si>
    <t>70327 Kosuge Memorial Lectureship 47709</t>
  </si>
  <si>
    <t>70328 Kosuge Memorial Lectureship 47710</t>
  </si>
  <si>
    <t>70329 Tsune Kosuge Memorial Fund 47711</t>
  </si>
  <si>
    <t>70330 Ralph LKitchell Scholarship 47712</t>
  </si>
  <si>
    <t>70331 EntNema Miticide Research 47713</t>
  </si>
  <si>
    <t>70332 EntNema Bagrada Bud Study In Broccoli 47714</t>
  </si>
  <si>
    <t>70333 EntNema Strawberry Lygus Study Dara 47715</t>
  </si>
  <si>
    <t>70334 InsectMite Mgmt In Coastal Vegetables 47716</t>
  </si>
  <si>
    <t>70335 Louise Kleinbeitz Scholarship 47717</t>
  </si>
  <si>
    <t>70336 Humphrey Knight Mem Fund 47718</t>
  </si>
  <si>
    <t>70337 Cnprc ResearchandInstruction Miller 47719</t>
  </si>
  <si>
    <t>70338 Knights Of The Vine Scholarship 47720</t>
  </si>
  <si>
    <t>70340 Uc Davis Traditions Award 47722</t>
  </si>
  <si>
    <t>70342 PomEKrafft EstateAgr Res 47724</t>
  </si>
  <si>
    <t>70343 Amerine Wine Book Fd 47725</t>
  </si>
  <si>
    <t>70347 LawImmigration ClnStdt Support 47729</t>
  </si>
  <si>
    <t>70348 Kronick Moskovitz Etal Minority S 47730</t>
  </si>
  <si>
    <t>70351 LibViticultureandEnology Room 47733</t>
  </si>
  <si>
    <t>70352 LawPublic Interest Law Fund 47734</t>
  </si>
  <si>
    <t>70353 LawKing Hall Minority Caucuses 47735</t>
  </si>
  <si>
    <t>70354 Law Library Books 47736</t>
  </si>
  <si>
    <t>70356 Coop Ext Lawr Snyder 47738</t>
  </si>
  <si>
    <t>70357 Coopext LawrVarious Donors 47738</t>
  </si>
  <si>
    <t>70358 Lawr Annual Giving Funds 47739</t>
  </si>
  <si>
    <t>70359 UCDF EllisonandSchneider Env Law Schlsp 47739</t>
  </si>
  <si>
    <t>70360 LawrSustainable Ag Library 47740</t>
  </si>
  <si>
    <t>70361 Lawr Annual Giving Funds 47741</t>
  </si>
  <si>
    <t>70362 Lawr Water Quality Control Monitoring 47741</t>
  </si>
  <si>
    <t>70363 Lawr Dept Support 47742</t>
  </si>
  <si>
    <t>70364 Law Review Fund 47743</t>
  </si>
  <si>
    <t>70365 School Of Law Student First 47744</t>
  </si>
  <si>
    <t>70366 Lawr Atmospheric Science Section 47745</t>
  </si>
  <si>
    <t>70367 Available Dupe Of Law Sch Class Of 69 47746</t>
  </si>
  <si>
    <t>70369 Law School Class 1988 47748</t>
  </si>
  <si>
    <t>70370 Lawr Research Hanson 47749</t>
  </si>
  <si>
    <t>70371 LawrSoil ResearchBrown 47750</t>
  </si>
  <si>
    <t>70372 Lawr Dept Support 47751</t>
  </si>
  <si>
    <t>70373 Law SchCivil Rights Clinic 47752</t>
  </si>
  <si>
    <t>70374 LawrCa Vernal Pool Wetlands Res 47753</t>
  </si>
  <si>
    <t>70375 JoeandDiane Vandepeute Scholarship 47754</t>
  </si>
  <si>
    <t>70378 MM CWLaw Professor Of Medicine 47757</t>
  </si>
  <si>
    <t>70379 MM CWLaw Biofilm Research Ctr 47758</t>
  </si>
  <si>
    <t>70380 MM CWLaw Gi Research Fellowship 47759</t>
  </si>
  <si>
    <t>70383 RonandShellie Ramos Aerospace Support Fd 47762</t>
  </si>
  <si>
    <t>70384 4H State Ambassadors 47763</t>
  </si>
  <si>
    <t>70385 Ucce PlumasSierra Project Learning Tree 47764</t>
  </si>
  <si>
    <t>70386 The Michele Dyke Scholarship 47765</t>
  </si>
  <si>
    <t>70388 Arrhythmia Research Support 47767</t>
  </si>
  <si>
    <t>70390 Schneidel Post Radiation Quality Of Life 47769</t>
  </si>
  <si>
    <t>70391 Jeffrey Hepper Houston Event 47770</t>
  </si>
  <si>
    <t>70392 Uc Davis In Salinas 47771</t>
  </si>
  <si>
    <t>70393 Bioactive Milk Ingredients In Animal Mod 47772</t>
  </si>
  <si>
    <t>70394 Monnat Foundation Grad Fellowship 47773</t>
  </si>
  <si>
    <t>70395 Nutrition Research and Instruction 47774</t>
  </si>
  <si>
    <t>70396 Regional Opportunity Index 47775</t>
  </si>
  <si>
    <t>70397 Aflatoxin Knockout Fund 47776</t>
  </si>
  <si>
    <t>70398 Mead Research Fund 47777</t>
  </si>
  <si>
    <t>70399 Tanzania Conservation Research 47778</t>
  </si>
  <si>
    <t>70400 Conetec Fdn Ggss Awards 47779</t>
  </si>
  <si>
    <t>70401 Vlsi Computation Research Support 47780</t>
  </si>
  <si>
    <t>70402 Vascular Center Clinic Blanket Warmers 47781</t>
  </si>
  <si>
    <t>70403 Plastic Surgery Journal Club Event Fund 47782</t>
  </si>
  <si>
    <t>70404 Comparative Gastrointestinal Laboratory 47783</t>
  </si>
  <si>
    <t>70405 Fine Arts Collection Artwork Shipping 47784</t>
  </si>
  <si>
    <t>70406 Big Day Of Giving Marketing 47785</t>
  </si>
  <si>
    <t>70407 VMth Fluoroscopy Equipment 47786</t>
  </si>
  <si>
    <t>70408 Fip Research Murphy 47787</t>
  </si>
  <si>
    <t>70409 Animals In Fires Care 47788</t>
  </si>
  <si>
    <t>70410 Uc Davis Library Wine Fund 47789</t>
  </si>
  <si>
    <t>70411 Hugh Johnson Collection Fund 47790</t>
  </si>
  <si>
    <t>70412 Aic Student Intern Support 47791</t>
  </si>
  <si>
    <t>70413 Harry O Walker Student Award Fund 47792</t>
  </si>
  <si>
    <t>70414 GazeDirected Acousitc Beamforming 47793</t>
  </si>
  <si>
    <t>70415 Crop Genetics InnovationandResearch Fund 47794</t>
  </si>
  <si>
    <t>70416 Winexray Internship Award 47795</t>
  </si>
  <si>
    <t>70417 Anpac BioMedical Sci Entrepreneurship 47796</t>
  </si>
  <si>
    <t>70419 LAWR Research and Instruction Paw 47798</t>
  </si>
  <si>
    <t>70421 Mind Institute Ipad Program 47800</t>
  </si>
  <si>
    <t>70422 Adult Asperger Research Fund 47801</t>
  </si>
  <si>
    <t>70423 Intro Exercises For Computer Security 47802</t>
  </si>
  <si>
    <t>70424 Child Life ChildrenS Books Fund 47803</t>
  </si>
  <si>
    <t>70426 Kh Chinese Law Student Association 47805</t>
  </si>
  <si>
    <t>70427 GeotechnICAl ResearchandInstructional Ac 47806</t>
  </si>
  <si>
    <t>70428 Plant Sci ResearchandInstr Activities 47807</t>
  </si>
  <si>
    <t>70429 Terc Science Expo Fair 47808</t>
  </si>
  <si>
    <t>70430 Terc Student Support 47809</t>
  </si>
  <si>
    <t>70431 ChICAno Poet F Alarcon Scholarship 47810</t>
  </si>
  <si>
    <t>70432 Grad Student FruitandNut Tree Research 47811</t>
  </si>
  <si>
    <t>70433 PractICAl Validation Of SslTls Implemen 47812</t>
  </si>
  <si>
    <t>70434 Kiwanis Family House 47813</t>
  </si>
  <si>
    <t>70435 Ramp Program Support 47814</t>
  </si>
  <si>
    <t>70437 Leona E Franke Undergraduate Award 47817</t>
  </si>
  <si>
    <t>70438 Student LeadershipandProfessional Devlp 47818</t>
  </si>
  <si>
    <t>70439 Undergraduate Research Center 47820</t>
  </si>
  <si>
    <t>70440 Dolly Green Rsch Fdn Scholarship 47821</t>
  </si>
  <si>
    <t>70441 Single Vine Irrigation Program 47822</t>
  </si>
  <si>
    <t>70442 Akita Genetic Diversity Research 47823</t>
  </si>
  <si>
    <t>70443 So California Equine Fdn Scholarship 47824</t>
  </si>
  <si>
    <t>70444 Ogena Solutions Outreach Vet Position 47825</t>
  </si>
  <si>
    <t>70446 LAWR Research and Instruction Burger 47827</t>
  </si>
  <si>
    <t>70448 Arizona Events 47829</t>
  </si>
  <si>
    <t>70449 Che Faculty Support Fund Online 47830</t>
  </si>
  <si>
    <t>70450 Che Student Support Fund Online 47831</t>
  </si>
  <si>
    <t>70451 Che General Support Fund 47832</t>
  </si>
  <si>
    <t>70452 Mse Faculty Support Fund Online 47833</t>
  </si>
  <si>
    <t>70453 Mse Student Support Fund OnLine 47834</t>
  </si>
  <si>
    <t>70454 Mse General Support Fund 47835</t>
  </si>
  <si>
    <t>70455 Arec General Support Fund 47836</t>
  </si>
  <si>
    <t>70456 Ece ResearchandInstruction Lin 47837</t>
  </si>
  <si>
    <t>70457 Bernucci ConferenceSymposium Support 47838</t>
  </si>
  <si>
    <t>70458 Dairy Food Safety Lab Support 47839</t>
  </si>
  <si>
    <t>70459 Ggnb Student Symposium 47840</t>
  </si>
  <si>
    <t>70460 Deep Guided Testing Of LlVM 47841</t>
  </si>
  <si>
    <t>70461 Leighty Fellowship 47842</t>
  </si>
  <si>
    <t>70462 Barrall Family Philosophy Scholarship 47843</t>
  </si>
  <si>
    <t>70463 Lsc Dept Support 47844</t>
  </si>
  <si>
    <t>70464 Jack Leonard Mem Fund 47845</t>
  </si>
  <si>
    <t>70466 Cbv Laboratory Schlsp 47847</t>
  </si>
  <si>
    <t>70467 LandS Clorox Company 47848</t>
  </si>
  <si>
    <t>70468 Morton Levitt Mem Lectureship 47849</t>
  </si>
  <si>
    <t>70469 LandS Public Programs 47850</t>
  </si>
  <si>
    <t>70470 LandS Students First Schlsp 47851</t>
  </si>
  <si>
    <t>70471 LandSNatureandCulture Program 47852</t>
  </si>
  <si>
    <t>70474 Ken Ross Levy Mem Schp Fund 47855</t>
  </si>
  <si>
    <t>70475 Nathan Levy ChildrenS Renal 47856</t>
  </si>
  <si>
    <t>70476 LandSMrak Associates 47857</t>
  </si>
  <si>
    <t>70477 Uc Mexico Initiative Ucsf 47858</t>
  </si>
  <si>
    <t>70478 50Th Anniversary Schp For Engineering 47859</t>
  </si>
  <si>
    <t>70479 ANR Nutrition Policy Institute 47860</t>
  </si>
  <si>
    <t>70481 4H State Leadership Program 47862</t>
  </si>
  <si>
    <t>70482 John Briggs Memorial Schp Nurse Pract 47863</t>
  </si>
  <si>
    <t>70483 Robert K Malcolm Schp 47864</t>
  </si>
  <si>
    <t>70485 Ucce Yolo Strawberry Rsch Fund 47866</t>
  </si>
  <si>
    <t>70486 Environs EnvironL LawandPolicy Journal 47867</t>
  </si>
  <si>
    <t>70487 King Hall Softball League 47868</t>
  </si>
  <si>
    <t>70488 International Law Association 47869</t>
  </si>
  <si>
    <t>70489 Lsfrj Summer Fellowships 47870</t>
  </si>
  <si>
    <t>70490 Christian Legal Society 47871</t>
  </si>
  <si>
    <t>70491 King Hall Soccer League 47872</t>
  </si>
  <si>
    <t>70492 Law Students For Reproductive Justice 47873</t>
  </si>
  <si>
    <t>70493 Kennis Family Scholarship 47874</t>
  </si>
  <si>
    <t>70494 Core Mobile Thoracic Surgery Schp 47875</t>
  </si>
  <si>
    <t>70495 Dr Kristen Mcinnis Pasadena Event 47876</t>
  </si>
  <si>
    <t>70496 Chpr Department Support 47877</t>
  </si>
  <si>
    <t>70497 4H Foundation OnLine Giving 47878</t>
  </si>
  <si>
    <t>70498 CreditDebit Card Tying Cases Settlement 47879</t>
  </si>
  <si>
    <t>70500 Kennel Club Of Riverside Scholarship 47881</t>
  </si>
  <si>
    <t>70501 Plant Foods and Vascular Health Rsch 47882</t>
  </si>
  <si>
    <t>70502 MechanICAl Design Project Course 47883</t>
  </si>
  <si>
    <t>70503 Ece Ghiasi Lab Support 47884</t>
  </si>
  <si>
    <t>70504 Breast Imaging 47885</t>
  </si>
  <si>
    <t>70505 Iteh CarterWalace 47886</t>
  </si>
  <si>
    <t>70506 Linda PB Katehi ElectrICAl Engr Awd 47887</t>
  </si>
  <si>
    <t>70507 Iteh Research 47888</t>
  </si>
  <si>
    <t>70508 LibMoslePond Chinese Cookbook 47889</t>
  </si>
  <si>
    <t>70509 VM Rad Sci Am Mining Congress 47890</t>
  </si>
  <si>
    <t>70510 Library Tupper Bioethics 47891</t>
  </si>
  <si>
    <t>70511 Library Discrectionary Fund 47892</t>
  </si>
  <si>
    <t>70512 LibVrs Staff Discretionary 47893</t>
  </si>
  <si>
    <t>70513 LibMawdsleyArtWild 47894</t>
  </si>
  <si>
    <t>70514 Library Music Listening Room 47895</t>
  </si>
  <si>
    <t>70515 Lib Special Collections 47896</t>
  </si>
  <si>
    <t>70517 LibTupper Bioethics Celebration 47898</t>
  </si>
  <si>
    <t>70518 LibraryJapanese American Books 47899</t>
  </si>
  <si>
    <t>70519 Mpac Networking Activities 47900</t>
  </si>
  <si>
    <t>70520 Ucce Sonoma Farming 101 Workshop Series 47901</t>
  </si>
  <si>
    <t>70521 Cws General Support 47902</t>
  </si>
  <si>
    <t>70522 Eli LillyandCo 47903</t>
  </si>
  <si>
    <t>70523 Cws Ecogeomorphology Fund 47904</t>
  </si>
  <si>
    <t>70524 Cws Student Support 47905</t>
  </si>
  <si>
    <t>70525 Cws Research Support 47906</t>
  </si>
  <si>
    <t>70526 Healthy San Joaquin Collaborative 47907</t>
  </si>
  <si>
    <t>70527 Ucce Stanislaus Ipm Fund 47908</t>
  </si>
  <si>
    <t>70529 DentalandJaw Joint Pathology Of Walrus 47910</t>
  </si>
  <si>
    <t>70530 Ghirardelli Chocolate Settlement 47911</t>
  </si>
  <si>
    <t>70531 Student Safety Initiative 47912</t>
  </si>
  <si>
    <t>70532 Alpha1 Antitrypspin Research 47913</t>
  </si>
  <si>
    <t>70533 Weiss Lab Nephrology Research Support 47914</t>
  </si>
  <si>
    <t>70534 Gowan Big Bang Poster Competition 48000</t>
  </si>
  <si>
    <t>70535 GowanAgr Innovation Challenge Fund 48001</t>
  </si>
  <si>
    <t>70536 GowanAgr Competition Support Fund 48002</t>
  </si>
  <si>
    <t>70537 Thomas J Lipton Inc 48015</t>
  </si>
  <si>
    <t>70539 Dominic Lombardi Memorial Schisp 48017</t>
  </si>
  <si>
    <t>70540 Low Practitioner Felwshp Ii 48018</t>
  </si>
  <si>
    <t>70543 White Abalone Research Project 48021</t>
  </si>
  <si>
    <t>70544 Global Tea Initiative Gti 48022</t>
  </si>
  <si>
    <t>70545 BellaS Fund Assistance Dogs Of Veterans 48023</t>
  </si>
  <si>
    <t>70546 Raptor Van Transportation 48024</t>
  </si>
  <si>
    <t>70547 Crc Education Materials 48025</t>
  </si>
  <si>
    <t>70548 TickBorne Disease Research 48026</t>
  </si>
  <si>
    <t>70549 Rolf Unterleitner Scholarship 48027</t>
  </si>
  <si>
    <t>70550 Son Interprofessional Collaboration 48028</t>
  </si>
  <si>
    <t>70551 Physician Assistants Scholarships 48029</t>
  </si>
  <si>
    <t>70552 RMerton Love Scholarship 48030</t>
  </si>
  <si>
    <t>70553 Coast Redwood Forest Symposium 48031</t>
  </si>
  <si>
    <t>70554 ChICAgo Regional Events 48032</t>
  </si>
  <si>
    <t>70556 Small Animal Oncology Research 48034</t>
  </si>
  <si>
    <t>70557 Nobivac Loyalty Scholarship 48035</t>
  </si>
  <si>
    <t>70559 Dermatology Duan Research Fund 48037</t>
  </si>
  <si>
    <t>70560 Eugene Lunn Mem Lectureship 48038</t>
  </si>
  <si>
    <t>70561 Lucky Memorial Schlsp 48039</t>
  </si>
  <si>
    <t>70562 Greg Lynn Memorial Fd 48040</t>
  </si>
  <si>
    <t>70563 Gregory Lynn Memorial Fd 48041</t>
  </si>
  <si>
    <t>70564 Precision Medicine 48042</t>
  </si>
  <si>
    <t>70565 Yfc 4H South Central Section Council 48043</t>
  </si>
  <si>
    <t>70566 Continuing Education Program Support 48044</t>
  </si>
  <si>
    <t>70567 World Food CenterandAg Tech Innovation E 48045</t>
  </si>
  <si>
    <t>70568 American Society For Nutrition Sci Conf 48046</t>
  </si>
  <si>
    <t>70570 King Cnty AgronomyandNutrient Mgmt 48048</t>
  </si>
  <si>
    <t>70573 Bee Progressive Graduate Fellowship 48051</t>
  </si>
  <si>
    <t>70574 Soil Fertility and Nutrient Cycling Rsch 48052</t>
  </si>
  <si>
    <t>70575 Sacramento Home Winemakers Scholarship 48053</t>
  </si>
  <si>
    <t>70576 Vpmi Computer Hardware Upgrade 48054</t>
  </si>
  <si>
    <t>70577 Water For Food Security Conference 48055</t>
  </si>
  <si>
    <t>70578 Dr Michelle Famula Fund Student Success 48056</t>
  </si>
  <si>
    <t>70579 Med Surg Sarcoma Research Canter 48057</t>
  </si>
  <si>
    <t>70580 Carole Owens Memorial Scholarship 48058</t>
  </si>
  <si>
    <t>70581 VM Ceh Stem Cell Factors Research 48059</t>
  </si>
  <si>
    <t>70582 Hickey Gym Renovation Fund 48060</t>
  </si>
  <si>
    <t>70583 Veterinary Student IntL Research Fund 48061</t>
  </si>
  <si>
    <t>70584 FST Research and Instr Slupsky 48062</t>
  </si>
  <si>
    <t>70585 Ucce Fresno Viticulture Fund 48063</t>
  </si>
  <si>
    <t>70586 School Of Law Support Pruitt 48064</t>
  </si>
  <si>
    <t>70587 BiosensorandCell Tissue Engineering 48065</t>
  </si>
  <si>
    <t>70588 Uc Davis Solar Regatta Team 48066</t>
  </si>
  <si>
    <t>70589 Daniel T OConnor Memorial Award 48067</t>
  </si>
  <si>
    <t>70590 Soils Research Gaudin 48068</t>
  </si>
  <si>
    <t>70591 Civil Engr Scholarship For Seniors 48069</t>
  </si>
  <si>
    <t>70592 Bae Biomass Utilization Research 48070</t>
  </si>
  <si>
    <t>70594 MasterS Entry Program In Nursing Schp 48072</t>
  </si>
  <si>
    <t>70595 Dolan Davis Prize 48073</t>
  </si>
  <si>
    <t>70596 Doctoral Student Conference Fund 48074</t>
  </si>
  <si>
    <t>70598 Saluja Mitral Valve Disease Rsch Fund 48076</t>
  </si>
  <si>
    <t>70599 Saluja Atrial Fibrillation Rsch Fund 48077</t>
  </si>
  <si>
    <t>70600 Celebrating King Hall 48078</t>
  </si>
  <si>
    <t>70601 Asian Pacific American Lsa Banquet 48079</t>
  </si>
  <si>
    <t>70602 Ce Careers Interest Support 48080</t>
  </si>
  <si>
    <t>70603 California 4H Ag Project 48081</t>
  </si>
  <si>
    <t>70604 Pediatric Gene Therapy Research 48082</t>
  </si>
  <si>
    <t>70605 Cancer Research Fund Kim 48083</t>
  </si>
  <si>
    <t>70606 GsmS RoyandEdith Kanoff Opportunity Fd 48084</t>
  </si>
  <si>
    <t>70607 Dr Thomas North Grad Stdt Flshp 48085</t>
  </si>
  <si>
    <t>70608 Ca Naturalist Conference 48086</t>
  </si>
  <si>
    <t>70609 Betty Irene Moore Hall Capital Support 48087</t>
  </si>
  <si>
    <t>70610 Ucce Colusa 4H Program Support 48088</t>
  </si>
  <si>
    <t>70612 Jacob Traum Scholarship Fund 48090</t>
  </si>
  <si>
    <t>70613 Norm Brand 75andNancy Spero Adr Rsch Fd 48091</t>
  </si>
  <si>
    <t>70614 Elizabeth A Inadomi Scholarship 48092</t>
  </si>
  <si>
    <t>70616 Vprp Capacity BuildingandResearch Fund 48094</t>
  </si>
  <si>
    <t>70617 Ccah Operations Support 48095</t>
  </si>
  <si>
    <t>70618 Recognition Of Facial Expressions 48096</t>
  </si>
  <si>
    <t>70619 Amargosa Vole Conservation 48097</t>
  </si>
  <si>
    <t>70620 Dr Ben Davis Memorial Fund 48098</t>
  </si>
  <si>
    <t>70621 Distracted Globe Fdn Meditation Fund 48099</t>
  </si>
  <si>
    <t>70622 Plastic Surgery Academic Day 48100</t>
  </si>
  <si>
    <t>70623 VM SurgeryandRadiology Dept Support 48101</t>
  </si>
  <si>
    <t>70624 ForestryRedwoodNatural Resources Conf 48102</t>
  </si>
  <si>
    <t>70625 Ca Assn Of Realtors Lecture Series 48103</t>
  </si>
  <si>
    <t>70626 Flagstaff Regional Event 48104</t>
  </si>
  <si>
    <t>70627 VandE ColorandTannin Interaction Research 48105</t>
  </si>
  <si>
    <t>70628 Barbara Kollin Scholarship Support Fund 48106</t>
  </si>
  <si>
    <t>70629 Pediatric Nutrition Fund 48107</t>
  </si>
  <si>
    <t>70630 Vam Conference Travel 48108</t>
  </si>
  <si>
    <t>70631 Tomato Haploid Research 48109</t>
  </si>
  <si>
    <t>70633 Golden State Dairy Mgmt Conference 48110</t>
  </si>
  <si>
    <t>70634 GraduateandProfessional Stdt Ctr Walker 48111</t>
  </si>
  <si>
    <t>70635 Enology ResearchandOutreach Skk 48112</t>
  </si>
  <si>
    <t>70637 Ucce Madera Viticulture Fund 48114</t>
  </si>
  <si>
    <t>70638 LeonandNancy Robertson Fellowship Fund 48115</t>
  </si>
  <si>
    <t>70639 BioandAg Engr RschandInstr Vougioukas 48116</t>
  </si>
  <si>
    <t>70640 Mwfb Bird Collection Project 48117</t>
  </si>
  <si>
    <t>70641 Hershey Family Fdn Rsch Scientist Sppt 48118</t>
  </si>
  <si>
    <t>70642 Gsm ResearchandInstruction Naik 48119</t>
  </si>
  <si>
    <t>70647 Pulmonary Critical CareandSleep Med 48124</t>
  </si>
  <si>
    <t>70648 American Medical WomenS Assoc Symposium 48125</t>
  </si>
  <si>
    <t>70649 Orthopaedic Surgery Research Marder 48126</t>
  </si>
  <si>
    <t>70650 Stem Cell Research Tanji 48127</t>
  </si>
  <si>
    <t>70651 Ldpc Codes For Data Storage Systems 48128</t>
  </si>
  <si>
    <t>70652 Analyses Of Food Safety Additives Rsch 48129</t>
  </si>
  <si>
    <t>70653 Mars Interdisciplinary RschandTraining 48130</t>
  </si>
  <si>
    <t>70654 Armenian Law Students Association 48131</t>
  </si>
  <si>
    <t>70655 Dried Grape and Health Research Hackman 48132</t>
  </si>
  <si>
    <t>70656 Qmap Conference 48133</t>
  </si>
  <si>
    <t>70657 CareyBlanchard Cahfs Support Fund 48134</t>
  </si>
  <si>
    <t>70658 Ventura Raspberry RschandExt Fund 48135</t>
  </si>
  <si>
    <t>70659 Ucce Marin County Fund 48136</t>
  </si>
  <si>
    <t>70661 Sherman Psychology Lab Support 48138</t>
  </si>
  <si>
    <t>70662 An Sci Nutr Rsch and Instr Liu 48139</t>
  </si>
  <si>
    <t>70663 Mdo Symposium Support 48140</t>
  </si>
  <si>
    <t>70668 Advancing VM Radiation Oncology 48145</t>
  </si>
  <si>
    <t>70669 Cee ResearchandInstr Support Kanvinde 48146</t>
  </si>
  <si>
    <t>70670 Patricia Thompson Learning By Leading 48147</t>
  </si>
  <si>
    <t>70672 PolitICAl Science RschandInstr Jones 48149</t>
  </si>
  <si>
    <t>70673 Cota Competition 48150</t>
  </si>
  <si>
    <t>70675 Bay Area Discrete Math Workshop 2016 48152</t>
  </si>
  <si>
    <t>70676 CoFFEe Center Support Fund 48153</t>
  </si>
  <si>
    <t>70677 Animal Science Nutrition Rsearch Ji 48155</t>
  </si>
  <si>
    <t>70678 Exosome Therapeutics Research Support 48156</t>
  </si>
  <si>
    <t>70681 Spinal Cord Research In Primates 48159</t>
  </si>
  <si>
    <t>70682 Vit and Enol Breeding Project Walker 48160</t>
  </si>
  <si>
    <t>70683 LlM Program Support 48161</t>
  </si>
  <si>
    <t>70685 Snyder Awards For Mpac Excellence Sppt 48163</t>
  </si>
  <si>
    <t>70686 Rmi Berta Olive Center Fund 48164</t>
  </si>
  <si>
    <t>70687 Its 25Th Anniversary Celebration 48165</t>
  </si>
  <si>
    <t>70688 Vpmi Stem CellandRegenerative Cures Rsch 48166</t>
  </si>
  <si>
    <t>70689 Disentangling Perspectives From Content 48167</t>
  </si>
  <si>
    <t>70690 Program For International Energy Tech 48168</t>
  </si>
  <si>
    <t>70693 PeetS CoFFEe Pilot Roastery Fund 48171</t>
  </si>
  <si>
    <t>70694 Ucce Tehama Irrigation Meetings Fund 48172</t>
  </si>
  <si>
    <t>70695 Bruce Kirkpatrick Memorial Travel Award 48173</t>
  </si>
  <si>
    <t>70696 Nvidia Graduate Fellowship AwdAshkiani 48174</t>
  </si>
  <si>
    <t>70697 FST Research and Instr Simmons 48175</t>
  </si>
  <si>
    <t>70698 Apps For Ag Hackathon 48176</t>
  </si>
  <si>
    <t>70699 Berry Chemistry Research Kurtural 48177</t>
  </si>
  <si>
    <t>70700 Stroke Community Outreach 48178</t>
  </si>
  <si>
    <t>70701 Entomology ResearchInstr Luckhart 48179</t>
  </si>
  <si>
    <t>70702 Three Revolutions Conference Support 48180</t>
  </si>
  <si>
    <t>70703 Martha West Social Justice Scholarship 48181</t>
  </si>
  <si>
    <t>70705 Lohr Viticulture and Enology Postdoc Suppt 48183</t>
  </si>
  <si>
    <t>70706 Pioneering Punjabi Digital Archive Proj 48184</t>
  </si>
  <si>
    <t>70707 Visual Analysis Research Ma 48185</t>
  </si>
  <si>
    <t>70708 Holocaust Workshop For History Project 48186</t>
  </si>
  <si>
    <t>70709 Gan Mmic Mixer Designs ResearchBranner 48187</t>
  </si>
  <si>
    <t>70710 Screen Spinach Research Van Deynze 48188</t>
  </si>
  <si>
    <t>70711 Research Fund Liu 48189</t>
  </si>
  <si>
    <t>70712 Pediatric Cardiac Surgery Research Fund 48190</t>
  </si>
  <si>
    <t>70713 Pma Student Travel Award 48191</t>
  </si>
  <si>
    <t>70714 Kentaro Inoue Scholarship Fund 48192</t>
  </si>
  <si>
    <t>70715 Triple Negative Breast Cancer Research 48193</t>
  </si>
  <si>
    <t>70716 Neurology Rogawski Laboratory Rsch Sppt 48194</t>
  </si>
  <si>
    <t>70717 Orthopedic Problems Of Domestic Animals 48195</t>
  </si>
  <si>
    <t>70718 Plant Sciences Research Sppt Brummer 48196</t>
  </si>
  <si>
    <t>70719 Innovation Institute Fund 48197</t>
  </si>
  <si>
    <t>70720 Alumni Stethoscope Fund Drive 48198</t>
  </si>
  <si>
    <t>70721 ANR Ucce Glen Pomology Fund 48199</t>
  </si>
  <si>
    <t>70722 MathFluid Interface Modeling 48200</t>
  </si>
  <si>
    <t>70723 Marin Co VM Assoc Schp 48201</t>
  </si>
  <si>
    <t>70724 Gordon Mannerstedt MemFd 48202</t>
  </si>
  <si>
    <t>70726 Stanley Margolis Memorial Fd 48204</t>
  </si>
  <si>
    <t>70727 DGMckercher Memorial Schlsp 48205</t>
  </si>
  <si>
    <t>70728 Mathematics Puckett 48206</t>
  </si>
  <si>
    <t>70729 Medieval StudiesDept Support 48207</t>
  </si>
  <si>
    <t>70732 Marin RodandGun Club Schlsp 48210</t>
  </si>
  <si>
    <t>70734 Med Psych Dept Support 48212</t>
  </si>
  <si>
    <t>70735 Mech Engr Discretionary 48213</t>
  </si>
  <si>
    <t>70737 Inter Med Research 48215</t>
  </si>
  <si>
    <t>70738 MathematicsXerox 48216</t>
  </si>
  <si>
    <t>70739 Med Surg Transplant Researcn 48217</t>
  </si>
  <si>
    <t>70740 Military SciRotc Program 48218</t>
  </si>
  <si>
    <t>70741 Inter MedAm Heart 48219</t>
  </si>
  <si>
    <t>70742 Med RadCook Inc 48220</t>
  </si>
  <si>
    <t>70743 Ped HematologyOncol Educ 48221</t>
  </si>
  <si>
    <t>70744 Med Anesth Dept Support 48222</t>
  </si>
  <si>
    <t>70745 Inter Med Dept Support 48223</t>
  </si>
  <si>
    <t>70746 Med Dermatology LiuDept Chair 48224</t>
  </si>
  <si>
    <t>70747 Human Anatomy Dept Support 48225</t>
  </si>
  <si>
    <t>70748 Med UrologyMathews Fdn 48226</t>
  </si>
  <si>
    <t>70749 Peds Neonatology 48227</t>
  </si>
  <si>
    <t>70750 Beverly Cutshall Memorial Fd 48228</t>
  </si>
  <si>
    <t>70751 ImMerckNavaratnamDaugherty 48229</t>
  </si>
  <si>
    <t>70752 Med Surg Research 48230</t>
  </si>
  <si>
    <t>70753 ImEducation Fellowship 48231</t>
  </si>
  <si>
    <t>70754 Inter Med Dept Support 48232</t>
  </si>
  <si>
    <t>70755 Med Surg Research Gunther 48233</t>
  </si>
  <si>
    <t>70756 Med Biol Chem Research 48234</t>
  </si>
  <si>
    <t>70757 Internal Medicine 48235</t>
  </si>
  <si>
    <t>70758 OphthSenju Visiting Professorships 48236</t>
  </si>
  <si>
    <t>70759 Med CbandHa Dept InstandRes 48237</t>
  </si>
  <si>
    <t>70760 Med Psych Dept InstandRes 48238</t>
  </si>
  <si>
    <t>70761 Med SurgBreast Research 48239</t>
  </si>
  <si>
    <t>70763 ImLeiomyosarcoma Research 48241</t>
  </si>
  <si>
    <t>70764 Med Reproductive Biology 48242</t>
  </si>
  <si>
    <t>70767 Med Surg Trauma Program 48245</t>
  </si>
  <si>
    <t>70768 Med OrthopHaPc Canine Study 48246</t>
  </si>
  <si>
    <t>70769 PedTeichert Fdn 48247</t>
  </si>
  <si>
    <t>70770 Ped Pulmonary 48248</t>
  </si>
  <si>
    <t>70771 Ped Nephrology 48249</t>
  </si>
  <si>
    <t>70772 Heart CtrCardiothoracic Surg Res 48250</t>
  </si>
  <si>
    <t>70773 Med Diag RadDiasonics 48251</t>
  </si>
  <si>
    <t>70774 Med RadMicro Interventional 48252</t>
  </si>
  <si>
    <t>70775 Med ObGyn Dept Support Stewart 48253</t>
  </si>
  <si>
    <t>70776 Med MicroWildlife Dna 48254</t>
  </si>
  <si>
    <t>70779 ImSheeter Estate 48257</t>
  </si>
  <si>
    <t>70780 Im PulmonaryEducationandResearch 48258</t>
  </si>
  <si>
    <t>70781 Med Anesth Eneca Ag Prod 48259</t>
  </si>
  <si>
    <t>70783 Med UrologyCancer Research 48261</t>
  </si>
  <si>
    <t>70784 Poison Ctr Blue CrossDept Support 48262</t>
  </si>
  <si>
    <t>70785 Med Surg Goodnight 48263</t>
  </si>
  <si>
    <t>70786 PcsIv Theapy Dept Education 48264</t>
  </si>
  <si>
    <t>70787 Inter Med Cardology 48265</t>
  </si>
  <si>
    <t>70788 Im Research Duxbury 48266</t>
  </si>
  <si>
    <t>70789 Im Hematology Oncology 48267</t>
  </si>
  <si>
    <t>70790 Med OtolarynogologyStdts Support 48268</t>
  </si>
  <si>
    <t>70792 Med ObGynYale UnivParry 48270</t>
  </si>
  <si>
    <t>70793 Im Research Gershwin 48271</t>
  </si>
  <si>
    <t>70794 Med OrthopTalus Fixation Project 48272</t>
  </si>
  <si>
    <t>70795 Med OrthopBone Grafting 48273</t>
  </si>
  <si>
    <t>70796 UCDMC Trplt BankResearchandEducati 48274</t>
  </si>
  <si>
    <t>70797 Med RadArrs 48275</t>
  </si>
  <si>
    <t>70799 UCDMCpcsTrspltMetabolic Unit 48277</t>
  </si>
  <si>
    <t>70800 Med PathMedical Informatics Progra 48278</t>
  </si>
  <si>
    <t>70801 Im Research Hsu 48279</t>
  </si>
  <si>
    <t>70802 Med CommandIntl Health Samuels 48280</t>
  </si>
  <si>
    <t>70803 Med PathEndorphin Res 48281</t>
  </si>
  <si>
    <t>70804 Med Imem Residency ProgramDerlet 48282</t>
  </si>
  <si>
    <t>70805 Med Merm Palchak 48283</t>
  </si>
  <si>
    <t>70806 UCDMC Human Res Dept Suppot 48284</t>
  </si>
  <si>
    <t>70808 MercedMariposa VMa Schlsp 48286</t>
  </si>
  <si>
    <t>70810 Med PathInformatics Program 48288</t>
  </si>
  <si>
    <t>70811 Peds Families CoFFEeandTea Service Fund 48289</t>
  </si>
  <si>
    <t>70813 Ca Civic Engagement Project Support 48291</t>
  </si>
  <si>
    <t>70814 Bayer ArboretumandPublic Garden Support 48292</t>
  </si>
  <si>
    <t>70815 Probiotic Bacteria Research 48293</t>
  </si>
  <si>
    <t>70816 Facial Action Coding Research Sonder 48294</t>
  </si>
  <si>
    <t>70817 Ralph Devere White Scholarship Fund 48295</t>
  </si>
  <si>
    <t>70818 Edible Campus Gardens 48296</t>
  </si>
  <si>
    <t>70819 Opthalmology Symposium 48297</t>
  </si>
  <si>
    <t>70820 Plant Pathology Research Bostock 48298</t>
  </si>
  <si>
    <t>70821 EmploymentandLabor Law Stdt Org 48299</t>
  </si>
  <si>
    <t>70822 Aeromics Stroke Research Fund 48300</t>
  </si>
  <si>
    <t>70823 Pediatrics PmandR Community Outings 48301</t>
  </si>
  <si>
    <t>70824 Kentaro Inoue Memorial Bench Fund 48302</t>
  </si>
  <si>
    <t>70825 Bouvier Genetic Rsrch For Heart Disease 48303</t>
  </si>
  <si>
    <t>70826 Ultrasound Simulator 48304</t>
  </si>
  <si>
    <t>70827 SVM Leadership Continuing Educator 48305</t>
  </si>
  <si>
    <t>70828 Lda DesignandBuild Studio Course Support 48306</t>
  </si>
  <si>
    <t>70829 Inter Med Dept Support 48307</t>
  </si>
  <si>
    <t>70830 Inter Med Research Roman 48308</t>
  </si>
  <si>
    <t>70832 Inter MedEquitable 48310</t>
  </si>
  <si>
    <t>70833 PcsCenter Nursing Recognition Fund 48311</t>
  </si>
  <si>
    <t>70834 ImPharmaciaAdria 48312</t>
  </si>
  <si>
    <t>70835 UCDMC VolunteersLifeline Prog 48313</t>
  </si>
  <si>
    <t>70836 Med Anesth Dept Support 48314</t>
  </si>
  <si>
    <t>70838 Cancer CtrPatient Apartments 48316</t>
  </si>
  <si>
    <t>70839 UCDMCCancer CenterGeneral Support 48317</t>
  </si>
  <si>
    <t>70840 Med RadiologyHitachi 48318</t>
  </si>
  <si>
    <t>70841 Med Path Organized Research 48319</t>
  </si>
  <si>
    <t>70842 Nursing Adm Cisd Tea 48320</t>
  </si>
  <si>
    <t>70843 ImResearchandInstructional Support 48321</t>
  </si>
  <si>
    <t>70845 Med SurgTrauma Research 48323</t>
  </si>
  <si>
    <t>70846 Inter Med Dept Support 48324</t>
  </si>
  <si>
    <t>70847 Im Research Parsons 48325</t>
  </si>
  <si>
    <t>70848 Inter Med Research Jordan 48326</t>
  </si>
  <si>
    <t>70849 ObGynSerono Study 48327</t>
  </si>
  <si>
    <t>70850 Inter Med Dept Support 48328</t>
  </si>
  <si>
    <t>70851 Inter Med Research Allen 48329</t>
  </si>
  <si>
    <t>70852 Nursing AdmInfant Car Seat 48330</t>
  </si>
  <si>
    <t>70853 Med Micro Research Solnick 48331</t>
  </si>
  <si>
    <t>70854 Med Anesthesiology Research Gronert 48332</t>
  </si>
  <si>
    <t>70855 OgGynCarelink 48333</t>
  </si>
  <si>
    <t>70856 Med MicroResearchandEducation 48334</t>
  </si>
  <si>
    <t>70857 Henrik JulHansen Memorial Scholarship 48335</t>
  </si>
  <si>
    <t>70858 PlugIn HybridandElec Vehicle Ctr Audi 48336</t>
  </si>
  <si>
    <t>70859 OBrienAlburger Basso Degrosz VM S 48337</t>
  </si>
  <si>
    <t>70860 Jonathan Youngs Memorial Award 48338</t>
  </si>
  <si>
    <t>70861 Med SurgTecon Pacific 48339</t>
  </si>
  <si>
    <t>70862 EecsIbm 48340</t>
  </si>
  <si>
    <t>70863 Mackenzie Fdn Schp 48341</t>
  </si>
  <si>
    <t>70864 Inter Med Radiology Research 48342</t>
  </si>
  <si>
    <t>70865 Rad OncologyRadiation Therapy 48343</t>
  </si>
  <si>
    <t>70866 Med Deans Interdepartment Conf 48344</t>
  </si>
  <si>
    <t>70868 Im Yoplait 48346</t>
  </si>
  <si>
    <t>70869 Med Derm Research Wheeland 48347</t>
  </si>
  <si>
    <t>70870 Med Int Med HematologyOncology 48348</t>
  </si>
  <si>
    <t>70871 Med Surg InstandDept Res Gunther 48349</t>
  </si>
  <si>
    <t>70872 Med Dermatology Lynch 48350</t>
  </si>
  <si>
    <t>70873 Spirit Of Children Child Life Prg Sppt 48351</t>
  </si>
  <si>
    <t>70874 Int Med Thoracic Oncol RschEdu Gandar 48352</t>
  </si>
  <si>
    <t>70875 Medical Research Council 48353</t>
  </si>
  <si>
    <t>70876 MedNeurologyEpilepsy 48354</t>
  </si>
  <si>
    <t>70877 Im Grand Rounds 48355</t>
  </si>
  <si>
    <t>70880 Inter Med Dept Support 48358</t>
  </si>
  <si>
    <t>70881 Im Research Gandara 48359</t>
  </si>
  <si>
    <t>70882 Human Phys Research Support 48360</t>
  </si>
  <si>
    <t>70883 Med SurgDiscretionary Fd 48361</t>
  </si>
  <si>
    <t>70884 Med Internal 48362</t>
  </si>
  <si>
    <t>70885 Med NeurologyKay Garnder Trust 48363</t>
  </si>
  <si>
    <t>70886 PedSickle Cell Program 48364</t>
  </si>
  <si>
    <t>70887 Med Derm Research IsseroffandHuntley 48365</t>
  </si>
  <si>
    <t>70888 Inter MedBristolMyers 48366</t>
  </si>
  <si>
    <t>70890 Med OphthChildrenS Vision Ctr 48368</t>
  </si>
  <si>
    <t>70891 MedPediatricsLiver Prog 48369</t>
  </si>
  <si>
    <t>70892 NeurosurgerySupport Funds 48370</t>
  </si>
  <si>
    <t>70893 Sch MedCorporate Associates 48371</t>
  </si>
  <si>
    <t>70894 Tom Mead Dairy Prize 48372</t>
  </si>
  <si>
    <t>70895 Med NeurolChild Neurology Gift Fd 48373</t>
  </si>
  <si>
    <t>70896 Primate CtrMerckandCompany 48374</t>
  </si>
  <si>
    <t>70897 Med DeanS Discretionary Fd 48375</t>
  </si>
  <si>
    <t>70898 Cancer CtrBreast Cancer Res 48376</t>
  </si>
  <si>
    <t>70899 Med DeanS Discretionary Fd 48377</t>
  </si>
  <si>
    <t>70901 Med FnpPa Program Support 48379</t>
  </si>
  <si>
    <t>70902 Inter Med Dept Support 48380</t>
  </si>
  <si>
    <t>70903 Med SurgUpjohn Co 48381</t>
  </si>
  <si>
    <t>70904 Med OrthoOrthopaedic Res 48382</t>
  </si>
  <si>
    <t>70905 MedHenderson Foundation 48383</t>
  </si>
  <si>
    <t>70906 Inter MedAoki 48384</t>
  </si>
  <si>
    <t>70908 Ce Merrill 100Th Anniversary 48386</t>
  </si>
  <si>
    <t>70910 Med SurgVarious Donors 48388</t>
  </si>
  <si>
    <t>70911 Inter Med Research Vera 48389</t>
  </si>
  <si>
    <t>70912 Med PathVrs Dnrs 48390</t>
  </si>
  <si>
    <t>70914 ImNtl Yogurt 48392</t>
  </si>
  <si>
    <t>70915 ImEmergency Medicine 48393</t>
  </si>
  <si>
    <t>70917 MedKapplerLiver Disease Res 48395</t>
  </si>
  <si>
    <t>70918 Im Endocrinology Aoki 48396</t>
  </si>
  <si>
    <t>70919 InterMed ResearchandInstruction 48397</t>
  </si>
  <si>
    <t>70920 Inter Med Glaxo 48398</t>
  </si>
  <si>
    <t>70921 Inter Med Cardio Bommer 48399</t>
  </si>
  <si>
    <t>70922 T MellonandSons Flshp 48400</t>
  </si>
  <si>
    <t>70924 Med PathVrsDnrs 48402</t>
  </si>
  <si>
    <t>70927 Med Surg Research Blaisdell 48405</t>
  </si>
  <si>
    <t>70929 Otolaryngology Research Support 48407</t>
  </si>
  <si>
    <t>70930 Med Ophth Various Donors 48408</t>
  </si>
  <si>
    <t>70931 UCD AlzheimerS Disease CtrDiscr 48409</t>
  </si>
  <si>
    <t>70932 Med SurgDialysis Clinic Inc 48410</t>
  </si>
  <si>
    <t>70933 Inter Med Merrell Dow 48411</t>
  </si>
  <si>
    <t>70934 Inter MedFellows Education 48412</t>
  </si>
  <si>
    <t>70935 Inter Med Research SilvaandWhite 48413</t>
  </si>
  <si>
    <t>70936 Inter Med Research Gershwin 48414</t>
  </si>
  <si>
    <t>70937 Inter MedBoiron Fdn 48415</t>
  </si>
  <si>
    <t>70938 Med Human Phys Research Suppport 48416</t>
  </si>
  <si>
    <t>70939 Med NeurologyCibaGeigy 48417</t>
  </si>
  <si>
    <t>70940 Med Ophth Research Schwab 48418</t>
  </si>
  <si>
    <t>70942 PedWagner Gift 48420</t>
  </si>
  <si>
    <t>70944 Med Reprod Dept Support 48422</t>
  </si>
  <si>
    <t>70945 Internal Med Research Denardo 48423</t>
  </si>
  <si>
    <t>70946 Ped Trauma Program 48424</t>
  </si>
  <si>
    <t>70947 Inter Med Emphysema Res Albertson 48425</t>
  </si>
  <si>
    <t>70949 Inter Med Mead Johnson 48427</t>
  </si>
  <si>
    <t>70950 Inter Med Research Cohen 48428</t>
  </si>
  <si>
    <t>70951 Im Infectious Disease Res 48429</t>
  </si>
  <si>
    <t>70952 Psych Nordahl Research 48430</t>
  </si>
  <si>
    <t>70953 Med Psychiatry Dept Support 48431</t>
  </si>
  <si>
    <t>70954 Inter Med Research Vera 48432</t>
  </si>
  <si>
    <t>70955 Inter MedAssay Research 48433</t>
  </si>
  <si>
    <t>70956 UCDAdcRespite Care 48434</t>
  </si>
  <si>
    <t>70957 Inter MedMerck 48435</t>
  </si>
  <si>
    <t>70959 Med Surg Torii 48437</t>
  </si>
  <si>
    <t>70961 Med Neurol Surg Grand Rounds Support 48439</t>
  </si>
  <si>
    <t>70964 Inter Med Research Halsted 48442</t>
  </si>
  <si>
    <t>70965 Med PathTechnology Stdts Educ Prog 48443</t>
  </si>
  <si>
    <t>70966 Mcih Department Support 48444</t>
  </si>
  <si>
    <t>70967 Med PathJapanese Visitors 48445</t>
  </si>
  <si>
    <t>70968 ImGlaxo WellcomeAdler 48446</t>
  </si>
  <si>
    <t>70970 Ped Ambulatory Svcs Literacy Progra 48448</t>
  </si>
  <si>
    <t>70971 Inter Med Research Trudeau 48449</t>
  </si>
  <si>
    <t>70973 Med PharmTox Research Support 48451</t>
  </si>
  <si>
    <t>70974 Inter MedInterferon 48452</t>
  </si>
  <si>
    <t>70975 Inter Med Research Teuber 48453</t>
  </si>
  <si>
    <t>70976 Inter Med Dept Support 48454</t>
  </si>
  <si>
    <t>70977 Inter MedCerin 48455</t>
  </si>
  <si>
    <t>70978 UCDMC Cancer CtrPancreatic Cancer 48456</t>
  </si>
  <si>
    <t>70979 Inter MedDolisos Fdn 48457</t>
  </si>
  <si>
    <t>70980 Inter MedScleroderma Society 48458</t>
  </si>
  <si>
    <t>70981 Med OphthSight Research 48459</t>
  </si>
  <si>
    <t>70982 ImRisk Factor Donations 48460</t>
  </si>
  <si>
    <t>70984 Med Repro BiolLibrary 48462</t>
  </si>
  <si>
    <t>70985 Inter Med Research Perez 48463</t>
  </si>
  <si>
    <t>70986 Med OmaPaul Hom Asian Clinic 48464</t>
  </si>
  <si>
    <t>70987 Med Path Diagnostic Lab 48465</t>
  </si>
  <si>
    <t>70988 UCD Burn Ctr Ellis Estate 48466</t>
  </si>
  <si>
    <t>70989 ImNipponKonishi Res 48467</t>
  </si>
  <si>
    <t>70990 UCDMCToshiba 48468</t>
  </si>
  <si>
    <t>70991 PedHemophilia Treatment Ctr Mtg 48469</t>
  </si>
  <si>
    <t>70994 Inter Med Cystic Fibrosis Research 48472</t>
  </si>
  <si>
    <t>70997 ObGynOrtho Pharm 48475</t>
  </si>
  <si>
    <t>70998 PedPku CampConference 48476</t>
  </si>
  <si>
    <t>70999 Med Surgery Cancer Center Support 48477</t>
  </si>
  <si>
    <t>71001 Inter Med Antibody Res 48479</t>
  </si>
  <si>
    <t>71002 Inter MedRadiormmuntherapy ResPro 48480</t>
  </si>
  <si>
    <t>71003 ObGyn Research Support 48481</t>
  </si>
  <si>
    <t>71004 Inter Med Marrow Transplant Res 48482</t>
  </si>
  <si>
    <t>71005 Inter Med Research Amsterdam 48483</t>
  </si>
  <si>
    <t>71006 Inter Med Research Derlet 48484</t>
  </si>
  <si>
    <t>71008 Im Nephrology 48486</t>
  </si>
  <si>
    <t>71009 Maternal Child Hlth Cont Education 48487</t>
  </si>
  <si>
    <t>71010 Trauma Program Staff Education 48488</t>
  </si>
  <si>
    <t>71011 Im Nephrology 48489</t>
  </si>
  <si>
    <t>71014 Med SurgHowMedical 48492</t>
  </si>
  <si>
    <t>71015 Neurol Alzheimers Fmly Respite Ctr 48493</t>
  </si>
  <si>
    <t>71016 Int Med Smith Kline 48494</t>
  </si>
  <si>
    <t>71017 Inter Med InstandDept Res Shenker 48495</t>
  </si>
  <si>
    <t>71018 Inter Med Endocrinology Res Benbarka 48496</t>
  </si>
  <si>
    <t>71019 ObGyn Miles Research 48497</t>
  </si>
  <si>
    <t>71020 Med Surg Trauma Program 48498</t>
  </si>
  <si>
    <t>71021 Med Pediatrics Oncology Research 48499</t>
  </si>
  <si>
    <t>71022 Inter Med Cardiac Programs Segel 48500</t>
  </si>
  <si>
    <t>71024 Mdo So Pacific Employees Ped Res 48502</t>
  </si>
  <si>
    <t>71025 Inter Med Research Gregoratos 48503</t>
  </si>
  <si>
    <t>71026 ChilldrenS Vision Ctr Video 48504</t>
  </si>
  <si>
    <t>71027 PedNeonat Academic Activities 48505</t>
  </si>
  <si>
    <t>71028 Med PharmToxCocensys 48506</t>
  </si>
  <si>
    <t>71029 Med Path Vrs DnrsEd Programs 48507</t>
  </si>
  <si>
    <t>71030 Med Surg Research Wolfe 48508</t>
  </si>
  <si>
    <t>71031 Merrill Family Schlsp 48509</t>
  </si>
  <si>
    <t>71032 Mensona Kennel Club Schp 48510</t>
  </si>
  <si>
    <t>71033 Mary Regan Meyer Memorial Fund 48511</t>
  </si>
  <si>
    <t>71034 UCDMC Home Hlth Memorial 48512</t>
  </si>
  <si>
    <t>71035 Inter Med Dept Support 48513</t>
  </si>
  <si>
    <t>71036 Frank A Mesple Mem Fund 48514</t>
  </si>
  <si>
    <t>71037 Metabolism Of Arsenic 48515</t>
  </si>
  <si>
    <t>71038 OcmePain Management Conference 48516</t>
  </si>
  <si>
    <t>71039 Inter Medclinical Nutrition 48517</t>
  </si>
  <si>
    <t>71040 Inter Med Research Leek 48518</t>
  </si>
  <si>
    <t>71041 Inter MedHoffmann Laroche 48519</t>
  </si>
  <si>
    <t>71042 MdoHonegger EstateCancer Research 48520</t>
  </si>
  <si>
    <t>71044 Robert C Michener MemFd 48522</t>
  </si>
  <si>
    <t>71045 Med Reprod Biol Research Nakajima 48523</t>
  </si>
  <si>
    <t>71046 UCDMC Cancer CtrLeukemia 48524</t>
  </si>
  <si>
    <t>71047 Bette Lovotti Memorial FdALS 48525</t>
  </si>
  <si>
    <t>71048 Tom Millman Memorial Schlp 48526</t>
  </si>
  <si>
    <t>71049 UCDMC Coronary Care Unit 48527</t>
  </si>
  <si>
    <t>71050 Cancer CtrLung Cancer Res 48528</t>
  </si>
  <si>
    <t>71051 Cancer CtrMelanoma Research 48529</t>
  </si>
  <si>
    <t>71053 Med PharmandToxOctamer 48531</t>
  </si>
  <si>
    <t>71054 Inter MedVarious Donors 48532</t>
  </si>
  <si>
    <t>71055 Dermatology Dept Support 48533</t>
  </si>
  <si>
    <t>71056 Med Ped Neonatology Support 48534</t>
  </si>
  <si>
    <t>71057 Inter Med Research Moskowitz 48535</t>
  </si>
  <si>
    <t>71058 Cancer CtrWomenS Cancer Res 48536</t>
  </si>
  <si>
    <t>71059 Med OrthoHip Research 48537</t>
  </si>
  <si>
    <t>71060 InterMead 48538</t>
  </si>
  <si>
    <t>71061 Kidney Patient Emergency Fd 48539</t>
  </si>
  <si>
    <t>71062 Clancy Pharmacology Fellowship Fund 48540</t>
  </si>
  <si>
    <t>71064 Med OrthopaedicBiomet 48542</t>
  </si>
  <si>
    <t>71065 Inter MedFellows Fund 48543</t>
  </si>
  <si>
    <t>71066 OphthWld Clinic 48544</t>
  </si>
  <si>
    <t>71067 Surg Transplant Adm Support 48545</t>
  </si>
  <si>
    <t>71068 Med Micro Research Support 48546</t>
  </si>
  <si>
    <t>71069 Inter Med Research Soeldner 48547</t>
  </si>
  <si>
    <t>71070 Inter MedInst Henri Beaufour 48548</t>
  </si>
  <si>
    <t>71071 Pulmonary Services Support 48549</t>
  </si>
  <si>
    <t>71073 Inter MedBristolMyers 48551</t>
  </si>
  <si>
    <t>71076 Inter Med Dept Support 48554</t>
  </si>
  <si>
    <t>71077 ImMed Sci Liaison Program 48555</t>
  </si>
  <si>
    <t>71079 Med Surg Plastic Program Stevenson 48557</t>
  </si>
  <si>
    <t>71081 Med Path Research Morris 48559</t>
  </si>
  <si>
    <t>71082 Med Diagn RadSquibb 48560</t>
  </si>
  <si>
    <t>71083 Med RadResident Fellows Functions 48561</t>
  </si>
  <si>
    <t>71084 Inter MedEcho Lab 48562</t>
  </si>
  <si>
    <t>71085 Med Biol Chem Dept Support 48563</t>
  </si>
  <si>
    <t>71087 Inter MedTeuber Research 48565</t>
  </si>
  <si>
    <t>71089 Med PathVarious Donors 48567</t>
  </si>
  <si>
    <t>71090 Sch Of Med Alumni Schlsp 48568</t>
  </si>
  <si>
    <t>71091 PmandRRRudis Gift 48569</t>
  </si>
  <si>
    <t>71093 Inter Med Research Davis 48571</t>
  </si>
  <si>
    <t>71094 Heart Ctr Ped CardioThoracic Res 48572</t>
  </si>
  <si>
    <t>71095 Med Radiology Fac Research Grant 48573</t>
  </si>
  <si>
    <t>71096 Med PathVrs DnrsDepartment 48574</t>
  </si>
  <si>
    <t>71098 Med Path Aids Research 48576</t>
  </si>
  <si>
    <t>71099 GPMohrmann MemLecturship 48577</t>
  </si>
  <si>
    <t>71100 Med ObGyn Ortho Discretionary 48578</t>
  </si>
  <si>
    <t>71101 Microbiology Department Support 48579</t>
  </si>
  <si>
    <t>71102 Int Med Gastroenterology Res 48580</t>
  </si>
  <si>
    <t>71103 Med Rad Research Support 48581</t>
  </si>
  <si>
    <t>71104 Med OphthResearch Support Burns 48582</t>
  </si>
  <si>
    <t>71107 ImSociete Generale 48585</t>
  </si>
  <si>
    <t>71108 Inter Med Research Pimstone 48586</t>
  </si>
  <si>
    <t>71111 PedInfectious Diseases 48589</t>
  </si>
  <si>
    <t>71113 Ped Oncol Pat Emergency Fd 48592</t>
  </si>
  <si>
    <t>71115 Med PsychiatryEducation Fund 48594</t>
  </si>
  <si>
    <t>71117 Med SurgUs SurgICAl Corp 48596</t>
  </si>
  <si>
    <t>71120 Mha Discretionary Funds Meizel 48599</t>
  </si>
  <si>
    <t>71121 Med Psych Dept Activities 48600</t>
  </si>
  <si>
    <t>71122 Med PsychHoffmannLaroche 48601</t>
  </si>
  <si>
    <t>71124 Med Surg Oncology Programs 48603</t>
  </si>
  <si>
    <t>71126 Med Micro Baxter Funded Reseach 48605</t>
  </si>
  <si>
    <t>71127 Patient Expect Prog Support 48606</t>
  </si>
  <si>
    <t>71128 Med Neurology AlzheimerS Videos 48607</t>
  </si>
  <si>
    <t>71130 Med Ped Teen Cancer Group 48609</t>
  </si>
  <si>
    <t>71131 Im Research Prindiville 48610</t>
  </si>
  <si>
    <t>71132 Inter Med Hemophilia Powell 48611</t>
  </si>
  <si>
    <t>71133 Med Anesth Research Fleming 48612</t>
  </si>
  <si>
    <t>71134 Im Transplant Program 48613</t>
  </si>
  <si>
    <t>71135 In AaetcAid Education 48614</t>
  </si>
  <si>
    <t>71136 Med PharmGenelabs 48615</t>
  </si>
  <si>
    <t>71137 Med Family Practice AhecHiv 48616</t>
  </si>
  <si>
    <t>71138 Inter Med Research Karakas 48617</t>
  </si>
  <si>
    <t>71140 Inter MedWyethAyerst 48619</t>
  </si>
  <si>
    <t>71143 UCDMCWomen Med Lectureship 48622</t>
  </si>
  <si>
    <t>71144 Med Micro Merck 48623</t>
  </si>
  <si>
    <t>71145 Im Research HemaandOnc 48624</t>
  </si>
  <si>
    <t>71147 Inter Med Various Donors 48626</t>
  </si>
  <si>
    <t>71148 ImIrpf 48627</t>
  </si>
  <si>
    <t>71149 Inter Med Various Donors 48628</t>
  </si>
  <si>
    <t>71150 Human Phys Microcir Research 48629</t>
  </si>
  <si>
    <t>71151 Cancer CtrTrainingandEducation 48630</t>
  </si>
  <si>
    <t>71152 Surgery Burn Center 48631</t>
  </si>
  <si>
    <t>71154 Med Ophth Research Morse 48633</t>
  </si>
  <si>
    <t>71155 Med Urology Bladder Res 48634</t>
  </si>
  <si>
    <t>71156 Med UrologyLaparoscopic Res 48635</t>
  </si>
  <si>
    <t>71157 Ped Dept Support 48636</t>
  </si>
  <si>
    <t>71159 Med SurgHousestaff Educational 48638</t>
  </si>
  <si>
    <t>71160 Ped InstandDept Res 48639</t>
  </si>
  <si>
    <t>71161 Med OrthopCytokine Res 48640</t>
  </si>
  <si>
    <t>71163 Med Int Med Pulmonary Medicine 48642</t>
  </si>
  <si>
    <t>71164 UCDMC Cancer CtrNursing Educ 48643</t>
  </si>
  <si>
    <t>71165 Med Path Research 48644</t>
  </si>
  <si>
    <t>71166 UCDMC Respiratory CareStaff Educ 48645</t>
  </si>
  <si>
    <t>71167 UCDMC Leadership Council Fd 48646</t>
  </si>
  <si>
    <t>71168 School Of Med Class Gift Fd 48647</t>
  </si>
  <si>
    <t>71170 Cancer Center Research Fd 48649</t>
  </si>
  <si>
    <t>71172 Monoclonal Antibody Stds 48651</t>
  </si>
  <si>
    <t>71173 Inter Med Research Laslett 48652</t>
  </si>
  <si>
    <t>71175 MedSurgCardiac Berkoff 48654</t>
  </si>
  <si>
    <t>71176 Paola MohlereDVM Memorial Schlsp 48655</t>
  </si>
  <si>
    <t>71177 Inter MedDocteur Boucard 48656</t>
  </si>
  <si>
    <t>71178 Monterey Bay Dog Train Schlsp 48657</t>
  </si>
  <si>
    <t>71179 Monterey HotelandRest Assn Sch 48658</t>
  </si>
  <si>
    <t>71180 Inter MedDannon Co 48659</t>
  </si>
  <si>
    <t>71181 John Moran Mem Schlsp 48660</t>
  </si>
  <si>
    <t>71182 Inter Med Research Welborn 48661</t>
  </si>
  <si>
    <t>71183 John M Mott JrLectrueship 48662</t>
  </si>
  <si>
    <t>71184 Med RadKingston 48663</t>
  </si>
  <si>
    <t>71185 MsdoRosenfeld Heart Fdn 48664</t>
  </si>
  <si>
    <t>71186 Med DermatHoffman Laroche 48665</t>
  </si>
  <si>
    <t>71188 UCD Heart CtrCont Education Prog 48667</t>
  </si>
  <si>
    <t>71190 Int Med Cancer Res Memorial Fund 48669</t>
  </si>
  <si>
    <t>71191 Emil Mrak PrizeFood Science 48670</t>
  </si>
  <si>
    <t>71192 Inter MedVegetables 48671</t>
  </si>
  <si>
    <t>71193 Emil M Mrak Intl Award 48672</t>
  </si>
  <si>
    <t>71195 Inter Med Research Wun 48674</t>
  </si>
  <si>
    <t>71196 Ped Neonatology 48675</t>
  </si>
  <si>
    <t>71197 Emil Mrak Mem New Art Complex 48676</t>
  </si>
  <si>
    <t>71198 Med SurgStore Instrument 48677</t>
  </si>
  <si>
    <t>71199 Med Path Research Cardiff 48678</t>
  </si>
  <si>
    <t>71200 Med Path Department Purposes 48679</t>
  </si>
  <si>
    <t>71202 Med SurgToysBaked Goods 48681</t>
  </si>
  <si>
    <t>71204 Inter Med Research Stebbins 48683</t>
  </si>
  <si>
    <t>71205 Inter Med Research Dandekar 48684</t>
  </si>
  <si>
    <t>71207 SmdoMerckManaged Care 48686</t>
  </si>
  <si>
    <t>71208 UCDF Med Rad Dept Support 48687</t>
  </si>
  <si>
    <t>71209 Im InstandRes Villablanca 48688</t>
  </si>
  <si>
    <t>71210 ImZeneca 48689</t>
  </si>
  <si>
    <t>71211 Med Psych InstandDept Res Feinberg 48690</t>
  </si>
  <si>
    <t>71212 Med MicroWildlife Dna Res 48691</t>
  </si>
  <si>
    <t>71213 ImUrologic Research 48692</t>
  </si>
  <si>
    <t>71214 ImBreast Cancer 48693</t>
  </si>
  <si>
    <t>71215 ImSickle Cell Research 48694</t>
  </si>
  <si>
    <t>71219 ItsChevronCarb Diesel Study 48698</t>
  </si>
  <si>
    <t>71220 Im Fellows EducationPollard 48699</t>
  </si>
  <si>
    <t>71222 PaulandAnita Munk Schp 48701</t>
  </si>
  <si>
    <t>71223 UCDMC Cancer CtrProstate Cancer Re 48702</t>
  </si>
  <si>
    <t>71224 Med Ortho Research Rodfigo 48703</t>
  </si>
  <si>
    <t>71225 Im WomenS Cardiovascular Res 48704</t>
  </si>
  <si>
    <t>71226 Med Ped Neonatology 48705</t>
  </si>
  <si>
    <t>71227 SmdoMed Library Support 48706</t>
  </si>
  <si>
    <t>71228 Med OrthopResident Res Projects 48707</t>
  </si>
  <si>
    <t>71229 Inter Med Research Leistikow 48708</t>
  </si>
  <si>
    <t>71230 ImPabst Breast Cancer Res 48709</t>
  </si>
  <si>
    <t>71231 Med Rad SchneiderStein 48710</t>
  </si>
  <si>
    <t>71233 Music Department Performances 48712</t>
  </si>
  <si>
    <t>71234 Med Orthop Research Olson 48713</t>
  </si>
  <si>
    <t>71236 Music Symphony Orchestra Support 48715</t>
  </si>
  <si>
    <t>71238 UCDMCvsclinical Pastoral Ed Prog 48717</t>
  </si>
  <si>
    <t>71239 Med Biol ChemVrs Dnrs 48718</t>
  </si>
  <si>
    <t>71241 Med PathTumor Biology Res 48720</t>
  </si>
  <si>
    <t>71242 ImVarious Donors 48721</t>
  </si>
  <si>
    <t>71243 Med Neurol SurgResident EdRes 48722</t>
  </si>
  <si>
    <t>71244 Med DermatologyVD Dept Support 48723</t>
  </si>
  <si>
    <t>71245 Med PharmTox 48724</t>
  </si>
  <si>
    <t>71247 ImFellows Education Fd 48726</t>
  </si>
  <si>
    <t>71248 UCDMC Cancer CtrProstate Sup Group 48727</t>
  </si>
  <si>
    <t>71250 Im Research John Rose 48729</t>
  </si>
  <si>
    <t>71251 Im Researchh Longhurst 48730</t>
  </si>
  <si>
    <t>71252 ImBalco 48731</t>
  </si>
  <si>
    <t>71253 Med RadSacto RadandEd Fdn 48732</t>
  </si>
  <si>
    <t>71254 Med Rad Lumisys 48733</t>
  </si>
  <si>
    <t>71256 Patient Care ServTrauma Program 48735</t>
  </si>
  <si>
    <t>71257 ImWomenS Health Initiative 48736</t>
  </si>
  <si>
    <t>71258 ImEducationPulmonary Med 48737</t>
  </si>
  <si>
    <t>71259 Med Orthop Zimmer 48738</t>
  </si>
  <si>
    <t>71260 Mdo Kenneth Johnson Estate 48739</t>
  </si>
  <si>
    <t>71261 MusicEmpyream Ensemble 48740</t>
  </si>
  <si>
    <t>71262 Med OrthopaedicsBmp Conference 48741</t>
  </si>
  <si>
    <t>71263 ImEducation Programs 48742</t>
  </si>
  <si>
    <t>71264 Med OrthopVarious Donors 48743</t>
  </si>
  <si>
    <t>71265 OphthalmologyGlaucoma Research 48744</t>
  </si>
  <si>
    <t>71267 ImGlaxo Wellcome 48746</t>
  </si>
  <si>
    <t>71269 Med Anesthesiology 48748</t>
  </si>
  <si>
    <t>71270 Im Med EdPatient Benefit Offrts 48749</t>
  </si>
  <si>
    <t>71271 Med Human PhysNaKC1 Res Project 48750</t>
  </si>
  <si>
    <t>71272 Patient Care ServSafe Kids Program 48751</t>
  </si>
  <si>
    <t>71273 CehSalick Equine Viral Disease Lab 48752</t>
  </si>
  <si>
    <t>71275 VM Med Research Sparger 48754</t>
  </si>
  <si>
    <t>71277 Med PedsTaylor EstCystic Fibrosis Ctr 48756</t>
  </si>
  <si>
    <t>71278 BmlTidepool 48757</t>
  </si>
  <si>
    <t>71279 End Of Waste 48758</t>
  </si>
  <si>
    <t>71280 Campus Visitor Maps 48759</t>
  </si>
  <si>
    <t>71281 Ccm Research General Support 48760</t>
  </si>
  <si>
    <t>71282 HibbardandSharon Williams Stdt Schp 48761</t>
  </si>
  <si>
    <t>71283 Ucce Trinity Master Gardener Fund 48762</t>
  </si>
  <si>
    <t>71284 Veterinary Medicine Center Capital Fund 48763</t>
  </si>
  <si>
    <t>71286 Dr Lake County Regional Event 48765</t>
  </si>
  <si>
    <t>71287 Ep Fellowship Training Program 48766</t>
  </si>
  <si>
    <t>71288 West Coast Rodent Academy 48767</t>
  </si>
  <si>
    <t>71289 Houston Taste Of Wine Event 48768</t>
  </si>
  <si>
    <t>71290 South Asia Studies General Support 48769</t>
  </si>
  <si>
    <t>71291 Env Tox Research and Instruction Support 48770</t>
  </si>
  <si>
    <t>71292 Food Crops Genetic Improvement Research 48771</t>
  </si>
  <si>
    <t>71293 PostHarvest Vegetable Facility 48772</t>
  </si>
  <si>
    <t>71294 Sharon Gray Memorial Award Support Fund 48773</t>
  </si>
  <si>
    <t>71295 Barrett and Buhlert Mem Food Sci Tchg Awd 48774</t>
  </si>
  <si>
    <t>71296 Economics Internship Programs 48775</t>
  </si>
  <si>
    <t>71297 Arboretum Annual Appeal 48776</t>
  </si>
  <si>
    <t>71298 Epidemiology Of Babesia Rsch In Dogs 48777</t>
  </si>
  <si>
    <t>71299 Learning By Leading Program Support 48778</t>
  </si>
  <si>
    <t>71300 Child Life Art Therapist Fund 48779</t>
  </si>
  <si>
    <t>71301 ReadingandAcademic Development Center 48780</t>
  </si>
  <si>
    <t>71302 Animal Obesity Research 48781</t>
  </si>
  <si>
    <t>71303 Nfcs Program General Support 48782</t>
  </si>
  <si>
    <t>71304 Dept Of Radiology Scholarship Fund 48783</t>
  </si>
  <si>
    <t>71305 EvtechEvco Plastic Innovation Challenge 48784</t>
  </si>
  <si>
    <t>71306 Evco Big Bang Business Competition Sppt 48785</t>
  </si>
  <si>
    <t>71307 Ucce Marin Succession Planning Wkshp 48786</t>
  </si>
  <si>
    <t>71308 Ucce Santa Clara 4H County Fair Awards 48787</t>
  </si>
  <si>
    <t>71310 Jeffrey Owyang Geology Scholarship 48789</t>
  </si>
  <si>
    <t>71311 Jeffrey Owyang Art Scholarship 48790</t>
  </si>
  <si>
    <t>71312 Tavr Program Support 48791</t>
  </si>
  <si>
    <t>71313 Backyard Flock Program Support 48792</t>
  </si>
  <si>
    <t>71314 Hummingbird Garden Support 48793</t>
  </si>
  <si>
    <t>71315 Ketaro Inoue Lab Support Fund 48794</t>
  </si>
  <si>
    <t>71316 Chao Wei Yu Memorial Award 48795</t>
  </si>
  <si>
    <t>71317 Poultry Health and Welfare 48796</t>
  </si>
  <si>
    <t>71318 Privalsky Lab Support 48797</t>
  </si>
  <si>
    <t>71319 Ucce Glenn County Master Gardener Fund 48798</t>
  </si>
  <si>
    <t>71320 Fohc Memorial Pond Restoration 48799</t>
  </si>
  <si>
    <t>71321 BlacuttUnderwood Engr Stdt Design Ctr 48800</t>
  </si>
  <si>
    <t>71322 Imagining AmerICA 48801</t>
  </si>
  <si>
    <t>71323 KeisterandAllen Art Purchase Prize Suppt 48802</t>
  </si>
  <si>
    <t>71327 Cesar Chavez Youth Ldrship ConfandCeleb 48806</t>
  </si>
  <si>
    <t>71328 Class Of 2017 Class Gift 48807</t>
  </si>
  <si>
    <t>71331 Fred Casey Fund 48810</t>
  </si>
  <si>
    <t>71332 Weed Science Research 48811</t>
  </si>
  <si>
    <t>71333 clinical Skills Lab Support 48812</t>
  </si>
  <si>
    <t>71334 Cadms Support 48813</t>
  </si>
  <si>
    <t>71335 Borrelia Miyamotoi Screening Research 48814</t>
  </si>
  <si>
    <t>71336 Ucce Tulare Citrus Program 48815</t>
  </si>
  <si>
    <t>71337 4H Ca Deer Association Scholarship 48816</t>
  </si>
  <si>
    <t>71338 Joanne Ward Scholarship 48817</t>
  </si>
  <si>
    <t>71339 3P Partnerships Student Award 48818</t>
  </si>
  <si>
    <t>71340 Cpb Postdoctoral Fellowship Program 48819</t>
  </si>
  <si>
    <t>71342 Zaiss Ventures VandE Business Prgm Devlpmt 48821</t>
  </si>
  <si>
    <t>71343 Apigee Flshp Women In Business Alalytics 48822</t>
  </si>
  <si>
    <t>71344 Jm Clause Agricultural Business Flshp 48823</t>
  </si>
  <si>
    <t>71345 Hm Clause Agricultural Business Scholars 48824</t>
  </si>
  <si>
    <t>71346 Debvbd Support 48825</t>
  </si>
  <si>
    <t>71347 Equine Rescue Training Manikin Rsch 48826</t>
  </si>
  <si>
    <t>71348 Music Lesson Support 48827</t>
  </si>
  <si>
    <t>71349 Arboretum Gateways Support 48828</t>
  </si>
  <si>
    <t>71350 Canine Cutaneous Denritic Cell Research 48829</t>
  </si>
  <si>
    <t>71352 Turfgrass Field Day 48831</t>
  </si>
  <si>
    <t>71353 Hrec Shippey Trail 48832</t>
  </si>
  <si>
    <t>71354 BioVet Dairy Research Fund 48833</t>
  </si>
  <si>
    <t>71355 Jessup IntL Moot Court Competition 48834</t>
  </si>
  <si>
    <t>71356 Heart Stem Cell Research Boyd 48835</t>
  </si>
  <si>
    <t>71358 Mondavi Center Facility Improvements 48837</t>
  </si>
  <si>
    <t>71359 Resistant Starch Wheat Research Program 48838</t>
  </si>
  <si>
    <t>71360 Entomology RschandInstr Godfrey 48839</t>
  </si>
  <si>
    <t>71361 JoseandMaria Gutierrez Memorial Schp 48840</t>
  </si>
  <si>
    <t>71362 Herbert TandFrances K Ikazaki Schp 48841</t>
  </si>
  <si>
    <t>71363 Ucce Amador County Farm Day 48842</t>
  </si>
  <si>
    <t>71364 MikeandElisa Levy Scholarship 48843</t>
  </si>
  <si>
    <t>71365 4H Diversity Initiative 48844</t>
  </si>
  <si>
    <t>71366 Chemistry RschandInstr Support Ng 48845</t>
  </si>
  <si>
    <t>71367 Thoracic Oncology Research Support 48846</t>
  </si>
  <si>
    <t>71368 Bladder Cancer Research Support 48847</t>
  </si>
  <si>
    <t>71369 Migrant LaborandGlobal Health Conference 48848</t>
  </si>
  <si>
    <t>71370 Cltc Lighting Consortium 48849</t>
  </si>
  <si>
    <t>71371 Ucce Amador Master Gardeners 48850</t>
  </si>
  <si>
    <t>71375 Cdlk5 Research Fund 48854</t>
  </si>
  <si>
    <t>71376 Outstanding Medical Student Ortho Surg 48855</t>
  </si>
  <si>
    <t>71377 Outstanding Chief Resident Sports Svc 48856</t>
  </si>
  <si>
    <t>71378 Dairy Cattle HealthandManagement 48857</t>
  </si>
  <si>
    <t>71379 Plant Pathology ResearchandInstr Swett 48858</t>
  </si>
  <si>
    <t>71380 Abbott Coll Of BiologICAl Sciences Sppt 48859</t>
  </si>
  <si>
    <t>71381 Transformative Justice In Education Ctr 48860</t>
  </si>
  <si>
    <t>71382 EvolandEcol ResearchandInstr Schmitt 48861</t>
  </si>
  <si>
    <t>71383 Emergency Room Simulations 48862</t>
  </si>
  <si>
    <t>71384 Ca 4H Management Board 48863</t>
  </si>
  <si>
    <t>71385 Karen DuFFEy Memorial Fund 48864</t>
  </si>
  <si>
    <t>71386 Pomology PearElliotResearch 48865</t>
  </si>
  <si>
    <t>71387 Microsoft Trusted Data Platforms Rsrch 48866</t>
  </si>
  <si>
    <t>71388 Visualization ResearchandInstruction 48867</t>
  </si>
  <si>
    <t>71389 World Congress On Parasitic Plants 48868</t>
  </si>
  <si>
    <t>71390 Companion Animals Undergraduate Schp 48869</t>
  </si>
  <si>
    <t>71391 Qmap Program Support 48870</t>
  </si>
  <si>
    <t>71392 LunardiniOwens Washington Prog Stdt Awd 48872</t>
  </si>
  <si>
    <t>71393 Enotrex International Internship Award 48873</t>
  </si>
  <si>
    <t>71394 Boston Regional Events 48874</t>
  </si>
  <si>
    <t>71395 California Regional Events 48875</t>
  </si>
  <si>
    <t>71396 ChICAgo Regional Events 48876</t>
  </si>
  <si>
    <t>71397 Colorado Regional Events 48877</t>
  </si>
  <si>
    <t>71398 New York Regional Events 48878</t>
  </si>
  <si>
    <t>71399 Texas Regional Events 48879</t>
  </si>
  <si>
    <t>71400 Washington DC Regional Events 48880</t>
  </si>
  <si>
    <t>71401 Washington State Regional Events 48881</t>
  </si>
  <si>
    <t>71402 Crb Clonal Protection Screen House 48882</t>
  </si>
  <si>
    <t>71403 Blumenthal Fund Pancreatic Cancer Rsch 48883</t>
  </si>
  <si>
    <t>71404 ChairS Diagnostic Techn InnovationandEd 48884</t>
  </si>
  <si>
    <t>71405 Uc Small Farm Program 48885</t>
  </si>
  <si>
    <t>71406 Black Soldier Fly Research 48886</t>
  </si>
  <si>
    <t>71407 PhandEv Research Center Support 48887</t>
  </si>
  <si>
    <t>71408 Marketing Club Event Fund 48888</t>
  </si>
  <si>
    <t>71410 JosephandMary Ann Ramirez Scholarship 48890</t>
  </si>
  <si>
    <t>71411 JoseandLaura Castillo Scholarship 48891</t>
  </si>
  <si>
    <t>71412 Easter Family Trial Advocacy Scholarship 48892</t>
  </si>
  <si>
    <t>71414 Ucce Merced General Support Bte 48894</t>
  </si>
  <si>
    <t>71415 Oregon Regional Events 48895</t>
  </si>
  <si>
    <t>71416 Ucce Kern IntL Carrot Conference 48896</t>
  </si>
  <si>
    <t>71417 IntL Heteroptera SymposiumandWorkshop 48897</t>
  </si>
  <si>
    <t>71418 Reese Family Fund Undergrad Award 48898</t>
  </si>
  <si>
    <t>71419 Engineering Dean Fund 48899</t>
  </si>
  <si>
    <t>71420 Fresno Environmental Horticulture Fund 48900</t>
  </si>
  <si>
    <t>71421 San Mateo Master Gardener Greenhouse 48901</t>
  </si>
  <si>
    <t>71422 2016 Wildlife Rehab ProgramandOutreach 48902</t>
  </si>
  <si>
    <t>71423 Structural Heart Disease ResearchRoger 48903</t>
  </si>
  <si>
    <t>71424 Help For InjuredandAt Risk Animals 48904</t>
  </si>
  <si>
    <t>71425 Crankstart ReEntry Scholarship Program 48905</t>
  </si>
  <si>
    <t>71426 Animal Bio Grad Student Support 48906</t>
  </si>
  <si>
    <t>71427 Hadfy Global Health Scholarship 48907</t>
  </si>
  <si>
    <t>71428 Genentech Outstanding Student Award 48908</t>
  </si>
  <si>
    <t>71429 Genentech Summer Intern Position 48909</t>
  </si>
  <si>
    <t>71430 Plant Pathology ResearchandInstr Vw 48910</t>
  </si>
  <si>
    <t>71431 Caregivers Support Group 48911</t>
  </si>
  <si>
    <t>71432 Avenue E Program 48912</t>
  </si>
  <si>
    <t>71433 UCD DLab 48913</t>
  </si>
  <si>
    <t>71434 Dr Yuyou Duan Research 48914</t>
  </si>
  <si>
    <t>71435 Human Nutrition Fund 48915</t>
  </si>
  <si>
    <t>71436 Grad StudfellowshipK9 Kidney Failure 48916</t>
  </si>
  <si>
    <t>71437 clinical App Of New TreatmentsandTech 48917</t>
  </si>
  <si>
    <t>71438 Stavin Internship Award 48918</t>
  </si>
  <si>
    <t>71439 Prof DevandScholarshipFellowship 48919</t>
  </si>
  <si>
    <t>71440 PhysioandMembrane Bio Research 48920</t>
  </si>
  <si>
    <t>71441 Equine Assisted Dementia Project 48921</t>
  </si>
  <si>
    <t>71442 Dr Cesar Fraga Research 48922</t>
  </si>
  <si>
    <t>71443 Wireless CommunICAtion Antennas Research 48923</t>
  </si>
  <si>
    <t>71444 Uc Davis Olive Center Support 48924</t>
  </si>
  <si>
    <t>71445 clinical Equine AnalytICAl Chemist Rsrch 48925</t>
  </si>
  <si>
    <t>71446 Wine Aesthetics 48926</t>
  </si>
  <si>
    <t>71447 FruitandNut Center Cherry 48927</t>
  </si>
  <si>
    <t>71448 Genetic Invest Of Oaam In Arabian Horses 48928</t>
  </si>
  <si>
    <t>71449 Precision Irrigation Research 48929</t>
  </si>
  <si>
    <t>71450 Seadoc Society 48930</t>
  </si>
  <si>
    <t>71451 Crary Family Fund 48931</t>
  </si>
  <si>
    <t>71452 Dr Stanley Benedict Research 48932</t>
  </si>
  <si>
    <t>71453 Plexense Inc Immunoassay Research Fund 48933</t>
  </si>
  <si>
    <t>71454 Homeless Animal Program 48934</t>
  </si>
  <si>
    <t>71455 Amniotic Fluid Stem Cell Research 48935</t>
  </si>
  <si>
    <t>71456 PlugIn HybridandElectric Vehicle Center 48936</t>
  </si>
  <si>
    <t>71457 Oculus Research 48937</t>
  </si>
  <si>
    <t>71458 Katharine Burnett Research 48938</t>
  </si>
  <si>
    <t>71461 Dr Zachary Holt Research 48941</t>
  </si>
  <si>
    <t>71462 Arboretum Waterway Enhancement Fund 48942</t>
  </si>
  <si>
    <t>71464 Sandra Gorges MD Memorial Awd Radiol 48944</t>
  </si>
  <si>
    <t>71466 Innovative Rsrch FmriRelated Disorders 48946</t>
  </si>
  <si>
    <t>71467 Cmn Emergency Pecarn Research Project 48947</t>
  </si>
  <si>
    <t>71468 Dr R Low Cardiovascular Medicine Sppt 48948</t>
  </si>
  <si>
    <t>71469 Youmans Family Fetal CareandTreatment 48949</t>
  </si>
  <si>
    <t>71470 Youmans Family AlzheimerS Research 48950</t>
  </si>
  <si>
    <t>71471 Plant Physiology Research 48951</t>
  </si>
  <si>
    <t>71472 ElsevierUCD Jmie Data Science Initiativ 48952</t>
  </si>
  <si>
    <t>71473 ElsevierUCD Data Science Program 48953</t>
  </si>
  <si>
    <t>71474 4H Youth With Special Needs 48954</t>
  </si>
  <si>
    <t>71476 Ucce Tehama 4H Scholarship Fund 48956</t>
  </si>
  <si>
    <t>71477 Anne Geraghty Sppt Cancer Resource Ctr 48957</t>
  </si>
  <si>
    <t>71478 Aggie International Study Abroad Award 48958</t>
  </si>
  <si>
    <t>71479 Aggie Domestic Study Abroad Award 48959</t>
  </si>
  <si>
    <t>71482 W Gaines Sppt Pain Mgmt In Primary Care 48962</t>
  </si>
  <si>
    <t>71483 Patient Food Program 48963</t>
  </si>
  <si>
    <t>71484 Genome Center Eisen Lab Support 48964</t>
  </si>
  <si>
    <t>71485 Ucce Los Angeles 4H West Antelope 48965</t>
  </si>
  <si>
    <t>71487 Fragile X Premutation Carrier 48967</t>
  </si>
  <si>
    <t>71488 Nitrogen Fixation In Rice Fund 48968</t>
  </si>
  <si>
    <t>71489 Plant Reproductive Biology Fund 48969</t>
  </si>
  <si>
    <t>71490 Stoht16 Conference Support 48970</t>
  </si>
  <si>
    <t>71491 EquineandComp NeurologyandWelfare Progr 48971</t>
  </si>
  <si>
    <t>71492 Ece Woodall Lab Support 48972</t>
  </si>
  <si>
    <t>71493 King Hall Immigration Law Association 48973</t>
  </si>
  <si>
    <t>71494 L Chiquet Strength Fdn Ped Oncology 48974</t>
  </si>
  <si>
    <t>71495 Bird Haven Wood Duck Fund 48975</t>
  </si>
  <si>
    <t>71496 Sacramento Valley Bird Haven Inventory 48976</t>
  </si>
  <si>
    <t>71497 Schaff Engineering Student Design Center 48977</t>
  </si>
  <si>
    <t>71498 Lactating Holstein Dairy Cow Research 48978</t>
  </si>
  <si>
    <t>71500 White Wine ShelfLife Research 48980</t>
  </si>
  <si>
    <t>71501 Retina ResearchandInstr Activites Yiu 48981</t>
  </si>
  <si>
    <t>71502 Grapevine Rootstock Water Efficiency 48982</t>
  </si>
  <si>
    <t>71503 Connected Horse Project 48983</t>
  </si>
  <si>
    <t>71504 Celery Disease Research 48984</t>
  </si>
  <si>
    <t>71505 Advanced MaterialsandInfrastructure 48985</t>
  </si>
  <si>
    <t>71506 ChildrenS Health Research 48986</t>
  </si>
  <si>
    <t>71507 Childrens Hospital Piv Project 48987</t>
  </si>
  <si>
    <t>71508 Student Organic Seed Symposium Support 48988</t>
  </si>
  <si>
    <t>71510 Vietnam Eldercare Project 48990</t>
  </si>
  <si>
    <t>71511 Pauchon Fdn Research Award 48991</t>
  </si>
  <si>
    <t>71512 Ucce Solano Mg Vacaville Grammar Schools 48992</t>
  </si>
  <si>
    <t>71513 Rennison Family Fund For Engineering 48993</t>
  </si>
  <si>
    <t>71515 Ctr For Neuroscience Community Outreach 48995</t>
  </si>
  <si>
    <t>71516 Ucce Tuolumne 4H Tsc Scholarship Fund 48996</t>
  </si>
  <si>
    <t>71517 Ucce El Dorado 4H Tsc Scholarship Fund 48997</t>
  </si>
  <si>
    <t>71518 Ucce Amador 4H Tsc Scholarship Fund 48998</t>
  </si>
  <si>
    <t>71519 Cardiac Rehabilitation Fund 48999</t>
  </si>
  <si>
    <t>71521 Ucce Santa Barbara 4H Latino Initiative 49001</t>
  </si>
  <si>
    <t>71522 Placer Breast Cancer Foundation Fund 49002</t>
  </si>
  <si>
    <t>71523 Eye Center Building Fund 49003</t>
  </si>
  <si>
    <t>71524 Jmie Give Day General Support 49004</t>
  </si>
  <si>
    <t>71525 Nuskin Optimizing Anthocyanin Content 49005</t>
  </si>
  <si>
    <t>71526 Mesothelioma Research 49006</t>
  </si>
  <si>
    <t>71527 Play The Knave Program Support 49007</t>
  </si>
  <si>
    <t>71528 Gm1 Gangliosidosis Resarch 49008</t>
  </si>
  <si>
    <t>71529 Interstitial Lung Disease Community Educ 49009</t>
  </si>
  <si>
    <t>71530 Early Vet Stdt Bovine Experience Program 49010</t>
  </si>
  <si>
    <t>71532 Boyd Family Fund 49012</t>
  </si>
  <si>
    <t>71534 SaVMa Student Club Support 49014</t>
  </si>
  <si>
    <t>71535 Gastroenterology Support Bowlus 49015</t>
  </si>
  <si>
    <t>71536 NICAragua Diagnostic Lab Infrastructure 49016</t>
  </si>
  <si>
    <t>71538 Presidio Equine Sports Medicine Award 49018</t>
  </si>
  <si>
    <t>71539 P Mills Memorial Entrepreneurship Award 49019</t>
  </si>
  <si>
    <t>71540 Engineering Student Design Ctr Bldg Fund 49020</t>
  </si>
  <si>
    <t>71541 Feline clinical Trials 49021</t>
  </si>
  <si>
    <t>71542 Fiv Latency Research 49022</t>
  </si>
  <si>
    <t>71543 Feline Herpes Virus Research 49023</t>
  </si>
  <si>
    <t>71544 Ucce Csnp Agricultural Program Fund 49024</t>
  </si>
  <si>
    <t>71545 Ucce Csnp Forstry Program Fund 49025</t>
  </si>
  <si>
    <t>71546 Ucce AmadorCalaveras Master Food Preser 49026</t>
  </si>
  <si>
    <t>71547 Ucce Tuolumne Master Gardener Fund 49027</t>
  </si>
  <si>
    <t>71548 El Dorado Master Gardener S Lake Tahoe 49028</t>
  </si>
  <si>
    <t>71549 Dietetic Food Nutrition Steinberg 49029</t>
  </si>
  <si>
    <t>71551 Ucce Colusa Weedy Rice Program 49031</t>
  </si>
  <si>
    <t>71552 Wfc Ag Innovation Showcase 49032</t>
  </si>
  <si>
    <t>71553 Cancer Research Symposium Fund 49033</t>
  </si>
  <si>
    <t>71554 Hrvip Lab Support 49034</t>
  </si>
  <si>
    <t>71555 Team Mpbil Student Ventures Support 49035</t>
  </si>
  <si>
    <t>71556 VM EmergencyandCritical Care Research 49036</t>
  </si>
  <si>
    <t>71557 Milstein Fdn Stem Cell Liver Research 49037</t>
  </si>
  <si>
    <t>71558 Horticulture Innovation Lab Drycard 49038</t>
  </si>
  <si>
    <t>71559 VM Research On Calves 49039</t>
  </si>
  <si>
    <t>71560 Iawti Equine Health ResearchandOutreach 49040</t>
  </si>
  <si>
    <t>71561 FxsandAsd Research Support 49041</t>
  </si>
  <si>
    <t>71563 Ctr For WaterEnergy Efficiency Support 49043</t>
  </si>
  <si>
    <t>71564 Simulation Technology Fund 49044</t>
  </si>
  <si>
    <t>71565 Distillery Action Fund 49045</t>
  </si>
  <si>
    <t>71566 Center For Advancing Pain Relief 49046</t>
  </si>
  <si>
    <t>71567 Alberini Fmly Speaker Series Design Sppt 49047</t>
  </si>
  <si>
    <t>71570 Bakuhatsu Taiko Dan 49050</t>
  </si>
  <si>
    <t>71573 Schumacher Veterinary Student Schp 49053</t>
  </si>
  <si>
    <t>71575 Comprehensive Cancer Ctr Pilot Project 49055</t>
  </si>
  <si>
    <t>71576 Jancis Robinson Papers Fund 49056</t>
  </si>
  <si>
    <t>71577 AfrICAn AmerandAfrICAn Studies Travel 49057</t>
  </si>
  <si>
    <t>71578 Div Of General Med Research Support 49058</t>
  </si>
  <si>
    <t>71579 Oncology Learn At Lunch Lecture Series 49059</t>
  </si>
  <si>
    <t>71580 Old English Sheepdog League Lehr Award 49060</t>
  </si>
  <si>
    <t>71581 Old English Sheepdog League Ansell Award 49061</t>
  </si>
  <si>
    <t>71582 Rizo Lopez CoFFEe Center Fund 49062</t>
  </si>
  <si>
    <t>71583 Student Summer Research Scholarship 49063</t>
  </si>
  <si>
    <t>71585 Ceea Alliance Initiatives Advancement 49065</t>
  </si>
  <si>
    <t>71586 Solar Boat Team Competition 49066</t>
  </si>
  <si>
    <t>71587 Gsm Netimpact Club Fund 49067</t>
  </si>
  <si>
    <t>71589 Tavr Research Support 49069</t>
  </si>
  <si>
    <t>71590 Lasalle Laboratory Support 49070</t>
  </si>
  <si>
    <t>71591 Cannabis Genome Project Fund 49071</t>
  </si>
  <si>
    <t>71593 Canine Stem Cell Research 49073</t>
  </si>
  <si>
    <t>71594 LandS Young Alumni Board 49074</t>
  </si>
  <si>
    <t>71597 Maize Genetics Research 49077</t>
  </si>
  <si>
    <t>71599 Emch Family Neuroimmunologics Research 49079</t>
  </si>
  <si>
    <t>71600 Feminist Research Institute 49080</t>
  </si>
  <si>
    <t>71601 Equine Reproduction Research Fund 49081</t>
  </si>
  <si>
    <t>71602 Ucb Food Institute Project 49082</t>
  </si>
  <si>
    <t>71603 NfRas Pathway Genomic Medicine Fund 49083</t>
  </si>
  <si>
    <t>71605 Wagenlis Fdn Doctorate In Philosophy Awd 49085</t>
  </si>
  <si>
    <t>71606 Nino Lab Support 49086</t>
  </si>
  <si>
    <t>71608 Ucce SutterYuba 4H Science Program 49088</t>
  </si>
  <si>
    <t>71609 Ucce Kern Almond Day Program 49089</t>
  </si>
  <si>
    <t>71610 John Tom T Gus Scholarship 49090</t>
  </si>
  <si>
    <t>71611 Visiting Lecture Grand Rounds 49091</t>
  </si>
  <si>
    <t>71612 Food Voucher Program 49092</t>
  </si>
  <si>
    <t>71613 Ctr For AfrICAn Diaspora Student Success 49093</t>
  </si>
  <si>
    <t>71614 Seadoc Tufted Puffin Research 49094</t>
  </si>
  <si>
    <t>71615 VMpmi Msc Research Support 49095</t>
  </si>
  <si>
    <t>71616 Vet Med Data Project Brown 49096</t>
  </si>
  <si>
    <t>71617 Flc Chiang Collaboration 49097</t>
  </si>
  <si>
    <t>71618 Rice TechnICAl Working Group Conference 49098</t>
  </si>
  <si>
    <t>71619 San Benito SheepandGoat Workshop 49099</t>
  </si>
  <si>
    <t>71620 Ventura 4H Piru Canyon Fund 49100</t>
  </si>
  <si>
    <t>71621 Wine Market Council Scholarship 49101</t>
  </si>
  <si>
    <t>71622 Master Of Science In Business Analytics 49102</t>
  </si>
  <si>
    <t>71623 MichaelandCarol Corbett Award 49103</t>
  </si>
  <si>
    <t>71624 Winiarski Wine Writer Collection Fellow 49104</t>
  </si>
  <si>
    <t>71625 NematAnnual Workshop 49105</t>
  </si>
  <si>
    <t>71629 Neurology Dr Lee 49109</t>
  </si>
  <si>
    <t>71630 Neurology Dr Maselli 49110</t>
  </si>
  <si>
    <t>71632 Natl Live StockandMeat Bd Tappel 49112</t>
  </si>
  <si>
    <t>71633 Nematology CaswellChen 49113</t>
  </si>
  <si>
    <t>71634 Nas Department Support 49114</t>
  </si>
  <si>
    <t>71636 Plant Pathology Research In Nematology 49116</t>
  </si>
  <si>
    <t>71637 Friends Of Nelson Art Gallery 49117</t>
  </si>
  <si>
    <t>71638 NematSugar Beet Res 49118</t>
  </si>
  <si>
    <t>71639 Nemat Research Lewis 49119</t>
  </si>
  <si>
    <t>71640 Nemat Entomopathogens 49120</t>
  </si>
  <si>
    <t>71641 Nematology Deparment Support 49121</t>
  </si>
  <si>
    <t>71643 Nematode Research 49123</t>
  </si>
  <si>
    <t>71644 Nemat Research Ferris 49124</t>
  </si>
  <si>
    <t>71645 Nematology Nematode Conference 49125</t>
  </si>
  <si>
    <t>71647 Nemat Son Meeting 49127</t>
  </si>
  <si>
    <t>71648 Nematology Research Stock 49128</t>
  </si>
  <si>
    <t>71649 Nelson ArtfriendsBuehler Ctr 49129</t>
  </si>
  <si>
    <t>71650 ArtNelson Gallery Endowment Fd 49130</t>
  </si>
  <si>
    <t>71653 Uc Davis 21St Century Library Renovation 49133</t>
  </si>
  <si>
    <t>71654 Neuro Myasthenia Gravis 49134</t>
  </si>
  <si>
    <t>71655 Neurol Surgery Memorial Fd 49135</t>
  </si>
  <si>
    <t>71656 California Aggie Newspaper Digitization 49136</t>
  </si>
  <si>
    <t>71657 Northern California Food Movement Fund 49137</t>
  </si>
  <si>
    <t>71658 RubinAmerine Wine LabelMenu Collection 49138</t>
  </si>
  <si>
    <t>71659 DavidandRuth Gill Scholarship 49139</t>
  </si>
  <si>
    <t>71660 Organic Agriculture Research 49140</t>
  </si>
  <si>
    <t>71661 Ruminant Digestion In The Environment 49141</t>
  </si>
  <si>
    <t>71662 Free Ranging Wildlife Resident Support 49142</t>
  </si>
  <si>
    <t>71663 Aaas Grad StudentandTravel Support 49143</t>
  </si>
  <si>
    <t>71664 Nancy Hand Walker Fellowship 49144</t>
  </si>
  <si>
    <t>71665 Wireless SensingandVital Signs Monitor 49145</t>
  </si>
  <si>
    <t>71666 Canine Cancer Research clinical Trials 49146</t>
  </si>
  <si>
    <t>71667 Design Careers Club Support 49147</t>
  </si>
  <si>
    <t>71668 Plastic Surgery Resident Program 49148</t>
  </si>
  <si>
    <t>71669 Egg Sierra Energy Fellowship 49149</t>
  </si>
  <si>
    <t>71670 Intramural Sports Program 49150</t>
  </si>
  <si>
    <t>71671 Comp Lit ResearchandInstruction 49151</t>
  </si>
  <si>
    <t>71672 Newhall LandandFarming Co 49152</t>
  </si>
  <si>
    <t>71673 Lake Tahoe Marina Research 49153</t>
  </si>
  <si>
    <t>71674 Henry Mayo Newhall Fdn Schlsp 49154</t>
  </si>
  <si>
    <t>71675 Maddie Hero Award 49155</t>
  </si>
  <si>
    <t>71676 Pacs Imaging System 49156</t>
  </si>
  <si>
    <t>71677 Uc DEEP Fund 49157</t>
  </si>
  <si>
    <t>71678 Cancer Research Fund 49158</t>
  </si>
  <si>
    <t>71679 ErnestandMadaline Wellington Fund 49159</t>
  </si>
  <si>
    <t>71680 Dairy Cow Nutrition 49160</t>
  </si>
  <si>
    <t>71681 Mondavi Center Disbursement Fund 49161</t>
  </si>
  <si>
    <t>71682 Technology Pathways Initiative Fund 49163</t>
  </si>
  <si>
    <t>71683 Cowpac Student Association Support 49164</t>
  </si>
  <si>
    <t>71684 Canine Research 49165</t>
  </si>
  <si>
    <t>71685 White Coat Stethoschopes 49166</t>
  </si>
  <si>
    <t>71686 Lois Frifeld Urgent Needs Cu 49167</t>
  </si>
  <si>
    <t>71688 Rosen Weingarden For Fragile X Research 49169</t>
  </si>
  <si>
    <t>71689 Tribal Justice Project Fund 49170</t>
  </si>
  <si>
    <t>71690 Wasson ChemICAl Engineering Lab Fund 49171</t>
  </si>
  <si>
    <t>71691 Program For Transition To Adult Life 49172</t>
  </si>
  <si>
    <t>71693 Ethiopian Institute Of Agricultural Rsch 49174</t>
  </si>
  <si>
    <t>71694 Full Speed Ahead Scholarship Cu 49175</t>
  </si>
  <si>
    <t>71695 Mondavi Center Restoration Fund 49176</t>
  </si>
  <si>
    <t>71696 Vets In Energy 49177</t>
  </si>
  <si>
    <t>71697 University Of California Davis Support 49178</t>
  </si>
  <si>
    <t>71698 Peter Mattson Fund 49179</t>
  </si>
  <si>
    <t>71699 William J Chancellor Memorial Symposium 49180</t>
  </si>
  <si>
    <t>71700 Livestock Waste Management Research 49181</t>
  </si>
  <si>
    <t>71701 Betty Irene Moore Hall Art Fund 49182</t>
  </si>
  <si>
    <t>71702 Sheep Facility 49183</t>
  </si>
  <si>
    <t>71703 GseeTls Initiative Support 49184</t>
  </si>
  <si>
    <t>71704 Gregory R Schmidt Scholarship Fund 49185</t>
  </si>
  <si>
    <t>71705 Table Grape Research Utv Purchase 49186</t>
  </si>
  <si>
    <t>71706 ChancellorS Mondavi Discretionary Fund 49187</t>
  </si>
  <si>
    <t>71707 Craig Ramini Memorial Study Abroad Award 49188</t>
  </si>
  <si>
    <t>71708 Wfcb Conservation Group 49189</t>
  </si>
  <si>
    <t>71709 MeSa Punjabi LanguageandCulture Fund 49190</t>
  </si>
  <si>
    <t>71710 Comparative Neurology Research 49191</t>
  </si>
  <si>
    <t>71711 DANR Central Valley Stip 49191</t>
  </si>
  <si>
    <t>71712 Margrit Mondavi Manetti Shrem Museum Fd 49192</t>
  </si>
  <si>
    <t>71714 Wayne Thiebaud EventsandPrograms 49194</t>
  </si>
  <si>
    <t>71715 Cmsi Genome Testing Kit Fund 49195</t>
  </si>
  <si>
    <t>71716 Medicos NICAragua Exchange Program 49196</t>
  </si>
  <si>
    <t>71717 Wilbur Curtis Co CoFFEe Ctr Lab Renovat 49197</t>
  </si>
  <si>
    <t>71718 California Israel Research Fund 49198</t>
  </si>
  <si>
    <t>71719 Cooperative Extension Stip 49199</t>
  </si>
  <si>
    <t>71720 Richard G Coss Wildlife Research Suppt 49200</t>
  </si>
  <si>
    <t>71721 Aggie Life Skills Lectureship 49201</t>
  </si>
  <si>
    <t>71724 Software EngineeringandSocial Analytics 49205</t>
  </si>
  <si>
    <t>71726 Brigitte Bodenheimer Memorial Schp Sppt 49207</t>
  </si>
  <si>
    <t>71728 Veterinary Center For clinical Trials 49209</t>
  </si>
  <si>
    <t>71729 Post Birth Neurosteroids In Pigs 49210</t>
  </si>
  <si>
    <t>71730 Ellison Ambulatory Care Center 49211</t>
  </si>
  <si>
    <t>71731 Royal Drawing School Student Stipends 49212</t>
  </si>
  <si>
    <t>71732 Ebs 170 Senior Design Course Support 49213</t>
  </si>
  <si>
    <t>71733 CoProducts Used As Feed Research 49214</t>
  </si>
  <si>
    <t>71734 Cardiovascular Research Support 49215</t>
  </si>
  <si>
    <t>71735 Bay Area Meeting On Organelle Biology 49216</t>
  </si>
  <si>
    <t>71737 Arboretum Plant Labels Project Support 49218</t>
  </si>
  <si>
    <t>71738 Ucsf Fresno Medical Student Scholarship 49219</t>
  </si>
  <si>
    <t>71739 Dr Greg Meyer Scholarship In Medical Ed 49220</t>
  </si>
  <si>
    <t>71740 Orthopedic Research Program 49221</t>
  </si>
  <si>
    <t>71741 Tomato Fruit Processing 49222</t>
  </si>
  <si>
    <t>71742 Cltc Undergrad Lighting Design Classes 49223</t>
  </si>
  <si>
    <t>71743 Wcfs Support 49224</t>
  </si>
  <si>
    <t>71744 Autism Brainnet 49225</t>
  </si>
  <si>
    <t>71745 Ebony Compassionate Care Award Fund 49226</t>
  </si>
  <si>
    <t>71746 Engineering Teaching Lab Fund 49227</t>
  </si>
  <si>
    <t>71751 Ccah SupportDoggy Day CareMatch Fnd 49232</t>
  </si>
  <si>
    <t>71752 Nicu Neonatal Intensive Care Unit Suppt 49233</t>
  </si>
  <si>
    <t>71753 Idexx Residency In Diagnostic Imaging 49234</t>
  </si>
  <si>
    <t>71754 Rosenfeld Heart Foundation Fund 49235</t>
  </si>
  <si>
    <t>71755 Camp Program Support 49236</t>
  </si>
  <si>
    <t>71761 Are135 Course Support 49242</t>
  </si>
  <si>
    <t>71762 Visual Analytics Research Support 49243</t>
  </si>
  <si>
    <t>71763 Marya Welch Initiative WomenS Athletics 49244</t>
  </si>
  <si>
    <t>71766 Imperial Weed Science Program 49247</t>
  </si>
  <si>
    <t>71768 Smash Academy Support 49249</t>
  </si>
  <si>
    <t>71770 Resident Scholars Award Brochure 49251</t>
  </si>
  <si>
    <t>71773 Maine Coon Cat Research Support 49254</t>
  </si>
  <si>
    <t>71774 Bamba Conference Support 49255</t>
  </si>
  <si>
    <t>71775 Thoracic Surgery Pa Cme Support 49256</t>
  </si>
  <si>
    <t>71776 Life Cycle Assessment Research 49257</t>
  </si>
  <si>
    <t>71777 Xiang Laboratory Support 49258</t>
  </si>
  <si>
    <t>71778 Hanks Hartwell Fellowship 49259</t>
  </si>
  <si>
    <t>71779 Recognition Of Port Containers Project 49260</t>
  </si>
  <si>
    <t>71780 BioMedical Engr Yamada Research Support 49261</t>
  </si>
  <si>
    <t>71781 N Calif Fish Research Symposium 49262</t>
  </si>
  <si>
    <t>71782 Mcb Gasser Lab Support 49263</t>
  </si>
  <si>
    <t>71783 Neurology Support Zhang 49264</t>
  </si>
  <si>
    <t>71784 VMth Dentistry Service 49265</t>
  </si>
  <si>
    <t>71785 Fst Student Food Science Club 49266</t>
  </si>
  <si>
    <t>71786 Neuroscience Graduate Group Support Fund 49267</t>
  </si>
  <si>
    <t>71787 Business Programming For VandE Students 49268</t>
  </si>
  <si>
    <t>71789 Fxtas Consortium 49270</t>
  </si>
  <si>
    <t>71790 Young Readers Nature Guide 49271</t>
  </si>
  <si>
    <t>71791 Psychology Collection 49272</t>
  </si>
  <si>
    <t>71792 Npb Research Support Calisi Lab 49273</t>
  </si>
  <si>
    <t>71811 HurleyandThelma Couchman Scholarship 49292</t>
  </si>
  <si>
    <t>71815 UCDF Aac Academic Training 49296</t>
  </si>
  <si>
    <t>71817 Class Of 58 Scholarship 49298</t>
  </si>
  <si>
    <t>71818 Safeway clinical Trials Navigator Prgrm 49299</t>
  </si>
  <si>
    <t>71819 Eps Electron Microprobe Lab Research 49300</t>
  </si>
  <si>
    <t>71821 Cee Research Support Young 49302</t>
  </si>
  <si>
    <t>71822 FamilyandCommunity Medicine Rsch Sppt 49303</t>
  </si>
  <si>
    <t>71824 UCD Care Program Support 49305</t>
  </si>
  <si>
    <t>71825 And Then They Came For Us Presentation 49306</t>
  </si>
  <si>
    <t>71826 Rcas Conference Support 49307</t>
  </si>
  <si>
    <t>71827 Gottlieb Fdn Hummingbird HealthandConser 49308</t>
  </si>
  <si>
    <t>71828 Hiv Research Equipment 49309</t>
  </si>
  <si>
    <t>71829 Undergrad Rsrc Ctr MentorMentee Program 49310</t>
  </si>
  <si>
    <t>71831 Humanizing Deportation Project 49312</t>
  </si>
  <si>
    <t>71832 California Wildlife Conservation Gen Spt 49313</t>
  </si>
  <si>
    <t>71833 Lost Fishing Gear 49314</t>
  </si>
  <si>
    <t>71834 Students For One Health Genl Support 49315</t>
  </si>
  <si>
    <t>71835 Ctr For CommunityandCitizen Science 49316</t>
  </si>
  <si>
    <t>71836 Nutrition Research Steinberg 49317</t>
  </si>
  <si>
    <t>71837 First Resonder Training Platform 49318</t>
  </si>
  <si>
    <t>71838 Nova BioMedical Dairy Research Fund 49319</t>
  </si>
  <si>
    <t>71839 Environmental Law Seminar 49320</t>
  </si>
  <si>
    <t>71840 Pediatrics Chpt Residency Program 49321</t>
  </si>
  <si>
    <t>71841 Castle Lake Program Support 49322</t>
  </si>
  <si>
    <t>71842 Poultry Research 49323</t>
  </si>
  <si>
    <t>71843 Astrid Research Fund 49324</t>
  </si>
  <si>
    <t>71844 Breast Ct Research Fund 49325</t>
  </si>
  <si>
    <t>71845 Jmi Pacific Global Healthshare Fund 49326</t>
  </si>
  <si>
    <t>71847 Chrysolide Sciences Nutritional Biology 49328</t>
  </si>
  <si>
    <t>71848 Northrop Corp 49329</t>
  </si>
  <si>
    <t>71850 Child Life Program Support 49331</t>
  </si>
  <si>
    <t>71851 Equine Recurrent Uveitis Research 49332</t>
  </si>
  <si>
    <t>71852 Coryza Genome Sequencing 49333</t>
  </si>
  <si>
    <t>71853 Novo Nordisk Fellowships 49334</t>
  </si>
  <si>
    <t>71854 No Ca Dog Training Club Schp 49335</t>
  </si>
  <si>
    <t>71855 Nutri EduandRes Brown 49336</t>
  </si>
  <si>
    <t>71856 NutriSugar Association 49337</t>
  </si>
  <si>
    <t>71857 Nutri Ain Journal 49338</t>
  </si>
  <si>
    <t>71859 NutriVarious Donors 49340</t>
  </si>
  <si>
    <t>71860 Nursing Clin Studies Private Gifts 49341</t>
  </si>
  <si>
    <t>71862 Nutri ResandEdu Stern 49343</t>
  </si>
  <si>
    <t>71863 Nutri Research Lonnerdal 49344</t>
  </si>
  <si>
    <t>71864 Nutri Research Keen 49345</t>
  </si>
  <si>
    <t>71865 NutriRoss Lab 49346</t>
  </si>
  <si>
    <t>71866 NutriDel Monte Corp 49347</t>
  </si>
  <si>
    <t>71867 FsandTHoffmann La Roche 49348</t>
  </si>
  <si>
    <t>71869 NutriVarious Donors 49350</t>
  </si>
  <si>
    <t>71871 NutriVarious Donors 49352</t>
  </si>
  <si>
    <t>71872 Nutrition Ampc 49353</t>
  </si>
  <si>
    <t>71873 NutriCampbell Soup 49354</t>
  </si>
  <si>
    <t>71874 Nutri Research Lindsay 49355</t>
  </si>
  <si>
    <t>71875 NutriAm Protein Corp 49356</t>
  </si>
  <si>
    <t>71876 Nutrition Department Support 49357</t>
  </si>
  <si>
    <t>71877 NutriAstra Hassle 49358</t>
  </si>
  <si>
    <t>71878 NutriAlbion Lab 49359</t>
  </si>
  <si>
    <t>71879 Nutrition Dept 49360</t>
  </si>
  <si>
    <t>71880 Nutri Res and Edu Havel 49361</t>
  </si>
  <si>
    <t>71881 Cancer Ctr Nursing TrainingandEducation 49362</t>
  </si>
  <si>
    <t>71882 Gruenwedel Fund For Learning By Leading 49363</t>
  </si>
  <si>
    <t>71883 BonhamandJoad Schlp Cu Fund 49364</t>
  </si>
  <si>
    <t>71884 History Research Support Cadden 49365</t>
  </si>
  <si>
    <t>71886 Rosenthal Global Fund 49367</t>
  </si>
  <si>
    <t>71887 Free Speech Promotion 49368</t>
  </si>
  <si>
    <t>71888 ParentandFamily Council Scholarship 49369</t>
  </si>
  <si>
    <t>71893 From Cancer To Health 49374</t>
  </si>
  <si>
    <t>71894 Davis Memorial Fund 49375</t>
  </si>
  <si>
    <t>71896 Sandra Aguirre Fund For Lung Cancer Rsch 49377</t>
  </si>
  <si>
    <t>71897 SVM AdmissionsandStudent Programs Fund 49378</t>
  </si>
  <si>
    <t>71898 N Amer Mtg Of The Econometric Society 49379</t>
  </si>
  <si>
    <t>71902 Smartfarm Initiative 49382</t>
  </si>
  <si>
    <t>71903 Mock Trial Team Support 49383</t>
  </si>
  <si>
    <t>71904 Assaf Razin Lecture Support 49384</t>
  </si>
  <si>
    <t>71905 Mcb Sokabe Lab Research Support 49385</t>
  </si>
  <si>
    <t>71906 Babesia Conradae HostsandTransmission 49386</t>
  </si>
  <si>
    <t>71907 Plant Pathology Research Trouillas 49387</t>
  </si>
  <si>
    <t>71908 Vent Knowledge Exchange Program 49388</t>
  </si>
  <si>
    <t>71910 Early Onset Prostate Cancer Research 49390</t>
  </si>
  <si>
    <t>71911 Tufted Puffin Winter Movement Research 49391</t>
  </si>
  <si>
    <t>71912 Diabetic Research In Rats 49392</t>
  </si>
  <si>
    <t>71913 clinical Nutrition Residency VMth Fund 49393</t>
  </si>
  <si>
    <t>71914 Carb 50Th Anniversary Celebration 49394</t>
  </si>
  <si>
    <t>71915 Vert EmergencyDisaster Treatment 49395</t>
  </si>
  <si>
    <t>71916 Im Residency Education Fund 49396</t>
  </si>
  <si>
    <t>71917 VandE Student Welcome Event Support 49397</t>
  </si>
  <si>
    <t>71918 Cee Research Support Green 49398</t>
  </si>
  <si>
    <t>71919 Comparative Literature General Support 49399</t>
  </si>
  <si>
    <t>71920 Giving Tuesday Matching Gifts 49400</t>
  </si>
  <si>
    <t>71921 Ucce Yolo Small Farms Fund 49401</t>
  </si>
  <si>
    <t>71922 CinemaandDigital Media Program Support 49402</t>
  </si>
  <si>
    <t>71923 Ucce Yolo Master Food Preserver Fund 49403</t>
  </si>
  <si>
    <t>71924 Ucce Solano Master Food Preserver Fund 49404</t>
  </si>
  <si>
    <t>71925 WorkStudy Research Assistant 49405</t>
  </si>
  <si>
    <t>71926 Balsells Mobiility Program Support 49406</t>
  </si>
  <si>
    <t>71927 Plant Science Research Support 49407</t>
  </si>
  <si>
    <t>71929 Western Statewide Wood Energy Team Forum 49409</t>
  </si>
  <si>
    <t>71930 The Punjabi LanguageandCulture Fund 49410</t>
  </si>
  <si>
    <t>71931 Innovative Genomics Institute Awd Fr Ucb 49411</t>
  </si>
  <si>
    <t>71932 AmsSimons Department Enhancement 49412</t>
  </si>
  <si>
    <t>71933 Shiba Inu Genetic Diversity Testing 49413</t>
  </si>
  <si>
    <t>71934 Canine Cancer Research Rebhun 49414</t>
  </si>
  <si>
    <t>71935 Bodega Marine Lab Undergrad Rsch Schp 49415</t>
  </si>
  <si>
    <t>71936 HomestakeLand Trust Napa Cnty Mnr Fnd 49416</t>
  </si>
  <si>
    <t>71937 Uccs Student Scholarship Fund 49417</t>
  </si>
  <si>
    <t>71938 LivestockandField Services Center Fund 49418</t>
  </si>
  <si>
    <t>71939 Uc Immigrant Legal Service Ctr Attorney 49419</t>
  </si>
  <si>
    <t>71940 Immigration Law Clinic Fellow Fund 49420</t>
  </si>
  <si>
    <t>71943 Sf Young Alumni Program Support 49423</t>
  </si>
  <si>
    <t>71944 Student Rainy Day Support Fund 49424</t>
  </si>
  <si>
    <t>71945 PhysICAl Education Program Support 49425</t>
  </si>
  <si>
    <t>71947 Cognitive Science Program Support 49427</t>
  </si>
  <si>
    <t>71948 Global Education For All Excellence Fund 49428</t>
  </si>
  <si>
    <t>71949 Human Development Research 49429</t>
  </si>
  <si>
    <t>71950 Highly Frustrated Magnetism Conference 49430</t>
  </si>
  <si>
    <t>71951 Herbarium Storage Improvement 49431</t>
  </si>
  <si>
    <t>71952 Computer Science Ai Research Support 49432</t>
  </si>
  <si>
    <t>71953 Seadoc Junior Seadoctors Project 49433</t>
  </si>
  <si>
    <t>71954 Calf NurtitionandRumen Development 49434</t>
  </si>
  <si>
    <t>71955 Vet Med General Support 49435</t>
  </si>
  <si>
    <t>71956 Compliance Staff Development Fund 49436</t>
  </si>
  <si>
    <t>71957 Copd ClinicRehab Patient Program 49437</t>
  </si>
  <si>
    <t>71958 Eye Center Research Support Lin 49438</t>
  </si>
  <si>
    <t>71959 Loury Fdtn Lecture Series Fund 49439</t>
  </si>
  <si>
    <t>71960 Computer Vision Lab Research Lee 49440</t>
  </si>
  <si>
    <t>71961 Cpd Herbarium Neilson Specimens 49441</t>
  </si>
  <si>
    <t>71962 Edapt Clinic Support Fund 49442</t>
  </si>
  <si>
    <t>71963 Gsm Healthcare Initiative Fund 49443</t>
  </si>
  <si>
    <t>71964 Terc Scientific Equipment 49444</t>
  </si>
  <si>
    <t>71965 Football Equipment Fund 49445</t>
  </si>
  <si>
    <t>71966 Yfc West Region Leaders 49446</t>
  </si>
  <si>
    <t>71967 T3 Outcomes Study 49447</t>
  </si>
  <si>
    <t>71968 Marysville Cancer Center 49448</t>
  </si>
  <si>
    <t>71969 Cuny Conference Support 49449</t>
  </si>
  <si>
    <t>71970 Trelford DDS Dist Serv Award 49450</t>
  </si>
  <si>
    <t>71971 Pug Stem Cell Research Study 49451</t>
  </si>
  <si>
    <t>71972 Nutri BristolMyers 49452</t>
  </si>
  <si>
    <t>71973 Nestec Foundation 49453</t>
  </si>
  <si>
    <t>71974 Ldpc Codes For CommunICAtion Research 49454</t>
  </si>
  <si>
    <t>71976 Design Materials Support Fund 49456</t>
  </si>
  <si>
    <t>71977 Cortopassi FootandAnkle Research Fund 49457</t>
  </si>
  <si>
    <t>71979 Van Ligten Schp Managerial Economics 49459</t>
  </si>
  <si>
    <t>71981 Teresi Memorial Scholarship Support 49461</t>
  </si>
  <si>
    <t>71982 Cee Research Support Green 49462</t>
  </si>
  <si>
    <t>71983 Eye Center International Outreach 49463</t>
  </si>
  <si>
    <t>71984 World Water Initiative Excellence Fund 49464</t>
  </si>
  <si>
    <t>71985 Human BehaviorandThe Virtual World Rsch 49465</t>
  </si>
  <si>
    <t>71986 Innovation Access Support Fund 49467</t>
  </si>
  <si>
    <t>71987 Cbs Health Professions Advising 49468</t>
  </si>
  <si>
    <t>71988 Viet Nam Studies Initiative Program 49469</t>
  </si>
  <si>
    <t>71989 Expandable Ear Implant Project 49470</t>
  </si>
  <si>
    <t>71990 Cook Flavoring Company Fund 49471</t>
  </si>
  <si>
    <t>71991 BarrettS Esophagus Research 49472</t>
  </si>
  <si>
    <t>71992 DeanS Innovation Fund 49473</t>
  </si>
  <si>
    <t>71993 Hrec ChildrenS Education Program 49474</t>
  </si>
  <si>
    <t>71994 Hrec Community Outreach Education 49475</t>
  </si>
  <si>
    <t>71995 Food Engineering Research 49476</t>
  </si>
  <si>
    <t>71996 Golden Retriever Longevity Research 49477</t>
  </si>
  <si>
    <t>71997 Cee GeotechnICAlandSoils Engineering 49478</t>
  </si>
  <si>
    <t>71998 Globe Managing Director Support Fund 49479</t>
  </si>
  <si>
    <t>71999 Esophageal Disorders In Dogs 49480</t>
  </si>
  <si>
    <t>72000 Van Ligten Schp In SsandHacs 49481</t>
  </si>
  <si>
    <t>72001 Autism Research Support Stahmer 49482</t>
  </si>
  <si>
    <t>72002 Wildlife Compassionate Care Fund 49483</t>
  </si>
  <si>
    <t>72003 Will Lotter Soccer Facility Enhancement 49484</t>
  </si>
  <si>
    <t>72004 EandPs Educational Enhancement Fund 49485</t>
  </si>
  <si>
    <t>72005 Swp Community Educator Fund Bte 49486</t>
  </si>
  <si>
    <t>72006 BrucellosisTuberculosis In Rwanda 49487</t>
  </si>
  <si>
    <t>72007 Integrative Medicine Program 49488</t>
  </si>
  <si>
    <t>72008 Student LeadershipandOutreach Program 49489</t>
  </si>
  <si>
    <t>72009 Ted Bradshaw Engaged Student Scholarship 49490</t>
  </si>
  <si>
    <t>72010 Enhanced Postop Hospital Renovation Fund 49491</t>
  </si>
  <si>
    <t>72011 Kipperman Award In Veterinary Ethics 49493</t>
  </si>
  <si>
    <t>72012 Nutrition Research Hackman 49494</t>
  </si>
  <si>
    <t>72013 VM Orthopedic Research 49495</t>
  </si>
  <si>
    <t>72014 Land Ecology Center 49496</t>
  </si>
  <si>
    <t>72015 Osrd Black Scholarship Fund 49497</t>
  </si>
  <si>
    <t>72016 Adaptive AFFEctive Interactive Systems 49498</t>
  </si>
  <si>
    <t>72017 Women In Transportation Studies 49499</t>
  </si>
  <si>
    <t>72018 Oak Tree Racing Assn Erl 49500</t>
  </si>
  <si>
    <t>72021 Chancellor Unrestricted Fund 49503</t>
  </si>
  <si>
    <t>72022 Im Research Support Prescott 49504</t>
  </si>
  <si>
    <t>72023 Ucce Colusa Master Gardener Program 49505</t>
  </si>
  <si>
    <t>72024 CuppolettiandManilowska Award Cu 49506</t>
  </si>
  <si>
    <t>72025 Peter Hays Prize For Writing 1St Yr Smnr 49507</t>
  </si>
  <si>
    <t>72026 Carbon Sequestration Design Model Fund 49508</t>
  </si>
  <si>
    <t>72028 Phyllis J Heppe Wildlife Residency Prgm 49510</t>
  </si>
  <si>
    <t>72029 David Rizzo Awd Global Disease Biology 49511</t>
  </si>
  <si>
    <t>72030 Healthy Brain Aging Excellence Fund 49512</t>
  </si>
  <si>
    <t>72031 Dixie Henderson Retina Research Support 49513</t>
  </si>
  <si>
    <t>72032 Barth AlzheimerS Research Fund 49514</t>
  </si>
  <si>
    <t>72033 Incite Hackdavis Support 49516</t>
  </si>
  <si>
    <t>72034 Env Tox Research and Instruction Tjeerdema 49517</t>
  </si>
  <si>
    <t>72035 Fitz Family Award 49518</t>
  </si>
  <si>
    <t>72036 Afwg Workshop Support 49519</t>
  </si>
  <si>
    <t>72037 AlzheimerS Disease Rsch Innovation Fnd 49520</t>
  </si>
  <si>
    <t>72038 Seed Biotechnology Ctr Van Deynze 49521</t>
  </si>
  <si>
    <t>72039 Student Affairs Support Fund 49522</t>
  </si>
  <si>
    <t>72040 Mozilla RustandBindgen Compilers 49523</t>
  </si>
  <si>
    <t>72041 Student Farm Community Table Project 49524</t>
  </si>
  <si>
    <t>72042 Agricultural Storage Fund 49525</t>
  </si>
  <si>
    <t>72043 Humanities Institute 201 Film Series 49526</t>
  </si>
  <si>
    <t>72044 Machine Learning In Compbio Workshop 49527</t>
  </si>
  <si>
    <t>72045 Computer Science Research Sppt King 49528</t>
  </si>
  <si>
    <t>72046 Gynocology Research Support 49529</t>
  </si>
  <si>
    <t>72047 Pulmonary Critical Care Fellows Fund 49530</t>
  </si>
  <si>
    <t>72048 Military Alumni Programs 49531</t>
  </si>
  <si>
    <t>72049 FST Undergrad Grad Enhancement Funds 49532</t>
  </si>
  <si>
    <t>72051 Robert J Mills Iii Memorial Fund 49534</t>
  </si>
  <si>
    <t>72052 Infusion Clinic Seating Fund 49535</t>
  </si>
  <si>
    <t>72053 Eastern Star Pediatric Oncology Fund 49536</t>
  </si>
  <si>
    <t>72054 Schwall Research Fellowship 49537</t>
  </si>
  <si>
    <t>72055 Claire Burns Cornea Research Support Fnd 49538</t>
  </si>
  <si>
    <t>72056 Dr Laurel Gershwin Community Service Aw 49539</t>
  </si>
  <si>
    <t>72059 Neda K Othman Award 49542</t>
  </si>
  <si>
    <t>72060 Class Of 2012 Awards 49543</t>
  </si>
  <si>
    <t>72061 Orange County Wine Society Schp 49544</t>
  </si>
  <si>
    <t>72062 IntL Institute For HumanAnimal Network 49545</t>
  </si>
  <si>
    <t>72063 Knights Landing Program Support 49546</t>
  </si>
  <si>
    <t>72064 Cauble Heritage Experiential Learning 49547</t>
  </si>
  <si>
    <t>72065 Hfm 2018 Conference Support 49548</t>
  </si>
  <si>
    <t>72066 Parallel Computing On The Gpu Research 49549</t>
  </si>
  <si>
    <t>72067 OrthoDiscretionary Fund 49550</t>
  </si>
  <si>
    <t>72068 Mabel Outler Scholarship 49551</t>
  </si>
  <si>
    <t>72069 Ucce Fresno LivestockandNatural Rsrcs 49552</t>
  </si>
  <si>
    <t>72070 Med OrthoDepartment Gifts 49553</t>
  </si>
  <si>
    <t>72076 Ucce Kern LivestockandNatural Resources 49559</t>
  </si>
  <si>
    <t>72077 Shasta Master Gardener Support Fund 49560</t>
  </si>
  <si>
    <t>72080 OrthopaedicsGrateful Patient Gifts 49563</t>
  </si>
  <si>
    <t>72081 Med OrthImplant Biomechanics 49564</t>
  </si>
  <si>
    <t>72082 Med OtolaryCleftandCraniofacial Pr 49565</t>
  </si>
  <si>
    <t>72083 Office ResearchKal Kan 49566</t>
  </si>
  <si>
    <t>72084 Hrec Sheep Program Fund 49567</t>
  </si>
  <si>
    <t>72085 Office ResQuail Ridge Reserve 49568</t>
  </si>
  <si>
    <t>72086 Donna MOverstreet Mem Schp 49569</t>
  </si>
  <si>
    <t>72087 OrNatural Reserve System 49570</t>
  </si>
  <si>
    <t>72088 US Med Student Scholarships 49571</t>
  </si>
  <si>
    <t>72089 WomenS Cardiovascular Medicine Rsch 49572</t>
  </si>
  <si>
    <t>72090 ChildrenS Hosp Cct Flight Crew Helmets 49573</t>
  </si>
  <si>
    <t>72091 Hilgard Lectureship Support 49574</t>
  </si>
  <si>
    <t>72092 WomenS Basketball Sport Club 49575</t>
  </si>
  <si>
    <t>72093 Cross CountryTrack Sport Club 49576</t>
  </si>
  <si>
    <t>72094 Jeanne L Newman Fund 49577</t>
  </si>
  <si>
    <t>72095 Nephrology Research Support 49578</t>
  </si>
  <si>
    <t>72096 Jennifer Zeka Pet Fund 49579</t>
  </si>
  <si>
    <t>72097 Facciotti Lab Student Travel Support 49580</t>
  </si>
  <si>
    <t>72098 Pazala Fund 49581</t>
  </si>
  <si>
    <t>72099 MelanomaColic Research 49582</t>
  </si>
  <si>
    <t>72100 Dwib Own It Seminar 2018 49583</t>
  </si>
  <si>
    <t>72101 CanineandFeline Gi Disorder Research 49584</t>
  </si>
  <si>
    <t>72102 Stem Cell Intraventricular Hemorrhage 49585</t>
  </si>
  <si>
    <t>72103 Human Rights Program Support 49586</t>
  </si>
  <si>
    <t>72104 Lawr Soils Research Support 49587</t>
  </si>
  <si>
    <t>72108 Ortho Oncology Research Support 49591</t>
  </si>
  <si>
    <t>72109 KaiserScott Internship Community Nutrit 49592</t>
  </si>
  <si>
    <t>72110 Skin Cancer ResearchandEducation Fund 49593</t>
  </si>
  <si>
    <t>72111 Supportive Oncology Fund 49594</t>
  </si>
  <si>
    <t>72112 Jerald M Henderson Memorial Scholarship 49595</t>
  </si>
  <si>
    <t>72113 All Species Imaging Center Fund 49596</t>
  </si>
  <si>
    <t>72114 ChICAnxLatinx Alumni Scholarship 49597</t>
  </si>
  <si>
    <t>72115 Lambda Alumni Scholarship 49598</t>
  </si>
  <si>
    <t>72116 Native American Alumni Scholarship 49599</t>
  </si>
  <si>
    <t>72117 Military Alumni Scholarship 49600</t>
  </si>
  <si>
    <t>72118 Pinot Noir Project Fund 49601</t>
  </si>
  <si>
    <t>72119 John Curtis Brown Scholarship 49602</t>
  </si>
  <si>
    <t>72120 CoFFEe Center Building Fund 49603</t>
  </si>
  <si>
    <t>72121 Rett Syndrome Research Support 49604</t>
  </si>
  <si>
    <t>72122 Youth Science Institute Program Schps 49605</t>
  </si>
  <si>
    <t>72123 Student Aid Conference Fund 49606</t>
  </si>
  <si>
    <t>72125 Uc Davis Student Fire Relief Fund 49608</t>
  </si>
  <si>
    <t>72127 Firearms Violence Prevention Rsch Prog 49610</t>
  </si>
  <si>
    <t>72128 Weekend ChildrenS Art Program 49611</t>
  </si>
  <si>
    <t>72129 Bugsy Award 49612</t>
  </si>
  <si>
    <t>72130 Luna Fund For AvianandExotic Pets 49613</t>
  </si>
  <si>
    <t>72131 Layne Weinberg Memorial Scholarship 49614</t>
  </si>
  <si>
    <t>72133 Ucce Butte County Program Fund 49616</t>
  </si>
  <si>
    <t>72134 Ucce Bay Area Urban Ag Research Fund 49617</t>
  </si>
  <si>
    <t>72135 Guinea Pig Health Fund 49618</t>
  </si>
  <si>
    <t>72136 Baker Technology Installation Fund 49619</t>
  </si>
  <si>
    <t>72137 Ppp2R5D Research Support 49620</t>
  </si>
  <si>
    <t>72139 Behavioral Hlth Special Populations Sppt 49622</t>
  </si>
  <si>
    <t>72140 Schizophrenia Resident Training Elective 49623</t>
  </si>
  <si>
    <t>72141 Tumor Board Lunches 49624</t>
  </si>
  <si>
    <t>72142 Medical MakeAThon Support 49625</t>
  </si>
  <si>
    <t>72143 PsoriasisandSkin Research 49626</t>
  </si>
  <si>
    <t>72144 Cancer Research Kung 49627</t>
  </si>
  <si>
    <t>72146 Neicoff Cancer Research Fund 49629</t>
  </si>
  <si>
    <t>72147 2017 Drone Camp 49630</t>
  </si>
  <si>
    <t>72148 Oneclimate Support 49631</t>
  </si>
  <si>
    <t>72149 Dairy Barn Cow Feed Feeding 49632</t>
  </si>
  <si>
    <t>72150 NeurodevelopmentalDegenerative Disorder 49633</t>
  </si>
  <si>
    <t>72151 2017 Solar Decathlon Prize 49634</t>
  </si>
  <si>
    <t>72152 Center For Healthcare PolicyandRsch Sppt 49635</t>
  </si>
  <si>
    <t>72153 VenturaSb LivestockandRange Program 49636</t>
  </si>
  <si>
    <t>72154 ChICAnxLatinx Academic Student Success 49637</t>
  </si>
  <si>
    <t>72156 Manetti Shrem Field Trip Transportation 49639</t>
  </si>
  <si>
    <t>72157 Petsmart Charities Scholarship 49640</t>
  </si>
  <si>
    <t>72158 Uc Davis Swim Club Support Fund 49641</t>
  </si>
  <si>
    <t>72159 Cedd Family Navigator Program 49642</t>
  </si>
  <si>
    <t>72160 Petsmart Star Fund 49643</t>
  </si>
  <si>
    <t>72161 Irec John Staunton Conference Room 49644</t>
  </si>
  <si>
    <t>72162 Golden State Dairy Management Conference 49645</t>
  </si>
  <si>
    <t>72163 Enzyme Discovery Fund 49646</t>
  </si>
  <si>
    <t>72164 Maud Hinchee PhD Support Fund 49647</t>
  </si>
  <si>
    <t>72165 ScalabilityandMutability On Gpus 49648</t>
  </si>
  <si>
    <t>72166 Poultry Health and Red Mite Infestations 49649</t>
  </si>
  <si>
    <t>72167 Packaging Systems Inc 49650</t>
  </si>
  <si>
    <t>72169 NeurologICAl Surgery Nurses Support 49652</t>
  </si>
  <si>
    <t>72170 Arboretum Good Life Garden Enhancement 49653</t>
  </si>
  <si>
    <t>72171 TheoretICAlandMathematICAl Physics Rsch 49654</t>
  </si>
  <si>
    <t>72172 Sociology Dept Support 49655</t>
  </si>
  <si>
    <t>72173 Pangborn Sensory Sci Sympossium 49656</t>
  </si>
  <si>
    <t>72174 BandL Trainer Medical School Schps 49657</t>
  </si>
  <si>
    <t>72175 Cahill Fund For Cnl Seed Money Grants 49658</t>
  </si>
  <si>
    <t>72176 Yeast Culture Research 49659</t>
  </si>
  <si>
    <t>72177 Conversational Ai Research 49660</t>
  </si>
  <si>
    <t>72178 Organic FarmingandMarketing Survey 49661</t>
  </si>
  <si>
    <t>72179 Weed Research Hanson 49662</t>
  </si>
  <si>
    <t>72180 Wheelhouse Institute Support 49663</t>
  </si>
  <si>
    <t>72181 Bencafe Fund 49664</t>
  </si>
  <si>
    <t>72182 Sue Oldham AlzheimerS Research Fund 49665</t>
  </si>
  <si>
    <t>72183 Gender DynamicsandSnap Enrollment 49666</t>
  </si>
  <si>
    <t>72184 Jeeves House Officers Award 49667</t>
  </si>
  <si>
    <t>72185 Mobile Engagement To Improve Ep Care Fnd 49668</t>
  </si>
  <si>
    <t>72186 Ce Table Grape Advisor Fund 2 49669</t>
  </si>
  <si>
    <t>72188 Childhood Cancer Research Knoepfler 49671</t>
  </si>
  <si>
    <t>72189 Calif Dds Autism Prevalence Report 49672</t>
  </si>
  <si>
    <t>72191 Uc Immigration Legal Service Ctr Support 49674</t>
  </si>
  <si>
    <t>72192 Mercon Fund 49675</t>
  </si>
  <si>
    <t>72193 Emergency Services Equipment Fund 49676</t>
  </si>
  <si>
    <t>72194 clinical Informatics Fellowship Program 49677</t>
  </si>
  <si>
    <t>72195 Mckellips TraumaEmergency Rm Equipment 49678</t>
  </si>
  <si>
    <t>72196 Police Department Safety Initiatives 49679</t>
  </si>
  <si>
    <t>72197 Aya Pushing Past Cancer Program 49680</t>
  </si>
  <si>
    <t>72198 Scrc Urban Horticulture Project 49681</t>
  </si>
  <si>
    <t>72199 SullivanScheuring Scholarship 49682</t>
  </si>
  <si>
    <t>72200 Cnprc Vision Science Research 49683</t>
  </si>
  <si>
    <t>72201 Cnprc Infectious Disease Research 49684</t>
  </si>
  <si>
    <t>72202 Cnprc Asthma Research 49685</t>
  </si>
  <si>
    <t>72203 Cnprc AlzheimerS Disease Research 49686</t>
  </si>
  <si>
    <t>72204 Cnprc Excellence Fund 49687</t>
  </si>
  <si>
    <t>72205 Ucce SutterYuba ForestryandFire Science 49688</t>
  </si>
  <si>
    <t>72206 Ucce Sonoma 4H Scholarship Fund 49689</t>
  </si>
  <si>
    <t>72207 Ucce Yolo Agronomy Fund 49690</t>
  </si>
  <si>
    <t>72209 Cee Research Support Niemeier 49692</t>
  </si>
  <si>
    <t>72210 AtypICAl Equine Thrombasthenia Research 49693</t>
  </si>
  <si>
    <t>72211 Tcma Bilingual Authorization Scholarship 49694</t>
  </si>
  <si>
    <t>72213 Aggie Compass 49696</t>
  </si>
  <si>
    <t>72214 Stylianos V Spyridakis Phd Scholarship 49697</t>
  </si>
  <si>
    <t>72215 WomenS Equestrian Development 49698</t>
  </si>
  <si>
    <t>72216 WomenS Beach Volleyball Development 49699</t>
  </si>
  <si>
    <t>72217 Wellness Ambassador Program 49700</t>
  </si>
  <si>
    <t>72218 Healthy Uc Davis Program 49701</t>
  </si>
  <si>
    <t>72220 Solar EnergyandClimate Change Research 49703</t>
  </si>
  <si>
    <t>72221 Bilinski Bodega Marine Lab Fellowship 49704</t>
  </si>
  <si>
    <t>72224 Milton Grad Atmospheric Science Award 49707</t>
  </si>
  <si>
    <t>72225 Filipino Law Students Association 49708</t>
  </si>
  <si>
    <t>72226 Shrem ArtsandHumanities Grad Exhibition 49709</t>
  </si>
  <si>
    <t>72227 Kim Gilbert Pauli Mem Schlsp 49710</t>
  </si>
  <si>
    <t>72228 VMdoBudd Pecetti Trust 49711</t>
  </si>
  <si>
    <t>72229 PedPicuMercy 49712</t>
  </si>
  <si>
    <t>72230 Jill Peckler Memorial Fd 49713</t>
  </si>
  <si>
    <t>72231 Equipment Support Lineac Server 49714</t>
  </si>
  <si>
    <t>72232 Peigh Outstanding Achievement Schp 49715</t>
  </si>
  <si>
    <t>72233 Peigh Memorial Schp 49716</t>
  </si>
  <si>
    <t>72234 Peigh Dual Degree Schp 49717</t>
  </si>
  <si>
    <t>72235 Peigh Externship Scholarships 49718</t>
  </si>
  <si>
    <t>72236 UCD Grad Slam Competition Fund 49719</t>
  </si>
  <si>
    <t>72237 TritICAle Research 49720</t>
  </si>
  <si>
    <t>72238 DANR North Central Stip 49721</t>
  </si>
  <si>
    <t>72240 Sundquist Consumer Law Scholarship 49723</t>
  </si>
  <si>
    <t>72241 SVM Art Fund 49724</t>
  </si>
  <si>
    <t>72243 Mobile Resource Allocation Research 49726</t>
  </si>
  <si>
    <t>72245 Crystal A Coleman Mpac Scholarship Sppt 49728</t>
  </si>
  <si>
    <t>72246 Feline Genetics Research 49729</t>
  </si>
  <si>
    <t>72247 Seadoc Salish Sea Documentary 49730</t>
  </si>
  <si>
    <t>72248 AortaandVascular Research Fund 49731</t>
  </si>
  <si>
    <t>72250 Research On WineandHeadaches 49733</t>
  </si>
  <si>
    <t>72251 Human GeneticsandGenomics Research 49734</t>
  </si>
  <si>
    <t>72252 Plant PathologyandMicrobiology Rsch 49735</t>
  </si>
  <si>
    <t>72253 Forage Quality Research 49736</t>
  </si>
  <si>
    <t>72255 Adams Leadership In Health Policy AwdCu 49738</t>
  </si>
  <si>
    <t>72256 Doctoral Student Travel Award 49739</t>
  </si>
  <si>
    <t>72258 Healthy Aging In A Digital World Exclnce 49741</t>
  </si>
  <si>
    <t>72260 Lynette Hicks Fund For Melanoma Research 49743</t>
  </si>
  <si>
    <t>72261 Uc Davis Robotics Team 49744</t>
  </si>
  <si>
    <t>72262 5A Alumni Scholarship 49745</t>
  </si>
  <si>
    <t>72263 Nitrogen Fixation Conference Support 49746</t>
  </si>
  <si>
    <t>72264 Uc Computing Services Conference 49747</t>
  </si>
  <si>
    <t>72265 3Rd Year Law Student Bar Study Stipend 49748</t>
  </si>
  <si>
    <t>72266 Prof Rose CuisonVillazor Celebration 49749</t>
  </si>
  <si>
    <t>72267 Aggie InnovationandStart Up Symposium 49750</t>
  </si>
  <si>
    <t>72268 PulmonaryCritical Care Med Rsch Sppt 49751</t>
  </si>
  <si>
    <t>72269 Meal Worms Styrofoam Project 49752</t>
  </si>
  <si>
    <t>72270 Nutrition Service Support Fund 49753</t>
  </si>
  <si>
    <t>72271 Leadership Academy Support 49754</t>
  </si>
  <si>
    <t>72272 Sculpture Lab Welding Equipment 49755</t>
  </si>
  <si>
    <t>72273 Viticulture and Enology Internship 49756</t>
  </si>
  <si>
    <t>72274 Course Teacher Assistants 49757</t>
  </si>
  <si>
    <t>72275 Innovation Incubator Fund 49758</t>
  </si>
  <si>
    <t>72276 Yfcu Management Economics Scholarship 49759</t>
  </si>
  <si>
    <t>72277 Whc Stranded Atlantic Dolphin Rsch 49760</t>
  </si>
  <si>
    <t>72278 3 Revolutions Future Mobility Program 49761</t>
  </si>
  <si>
    <t>72279 CommunICAtionandHealth Info Advances 49762</t>
  </si>
  <si>
    <t>72280 Dorothy Higbee Family AlzheimerS Rsch 49763</t>
  </si>
  <si>
    <t>72281 Jr Faculty RecruitmentTchngRsch 49764</t>
  </si>
  <si>
    <t>72282 Gibeling Materials ScienceandEngr Suppt 49765</t>
  </si>
  <si>
    <t>72283 The Rsm Student Scholarship 49766</t>
  </si>
  <si>
    <t>72284 Car Seat Safety For Refugee Families 49767</t>
  </si>
  <si>
    <t>72286 Cristobal Heitmann Grad Scholarship Fund 49769</t>
  </si>
  <si>
    <t>72287 RschInnov Flshp Ag SubSaharan AfrICA 49770</t>
  </si>
  <si>
    <t>72288 Computational NanoReactor Research 49771</t>
  </si>
  <si>
    <t>72289 Dr Susan Lynn Williams Memorial Fund 49772</t>
  </si>
  <si>
    <t>72290 Lawr Soil Biogeochemstry Research 49773</t>
  </si>
  <si>
    <t>72291 School Matinee Tkt Progr Woodland Jusd 49774</t>
  </si>
  <si>
    <t>72292 School Matinee Tkt Prog Washnigton Usd 49775</t>
  </si>
  <si>
    <t>72293 Arboretum Gondwanaland Collection 49776</t>
  </si>
  <si>
    <t>72294 Ucce Historic Records Archive Project 49777</t>
  </si>
  <si>
    <t>72295 Sea Doc Society ChildrenS Books 49778</t>
  </si>
  <si>
    <t>72296 Kelsey Hastings Golitz Sarcoma Research 49779</t>
  </si>
  <si>
    <t>72297 Asa Isao Fujimoto Student Support Fund 49780</t>
  </si>
  <si>
    <t>72298 Wild Energy Initiative Pv Fund 49781</t>
  </si>
  <si>
    <t>72299 Wild Energy Initiative Csp Fund 49782</t>
  </si>
  <si>
    <t>72300 Pomology Research Ramos 49783</t>
  </si>
  <si>
    <t>72301 PgandE Energy Systems Grad Felshp 49784</t>
  </si>
  <si>
    <t>72302 Sergio Perez Mem Endowed Schp 49785</t>
  </si>
  <si>
    <t>72303 Plt Path Research Falk 49786</t>
  </si>
  <si>
    <t>72304 Ped Mary Kay Baker Mem Fund 49787</t>
  </si>
  <si>
    <t>72305 Ped Endocrin Res Styne 49788</t>
  </si>
  <si>
    <t>72306 Ped Children Games 49789</t>
  </si>
  <si>
    <t>72308 Ped Infec DiseaseHalsted 49791</t>
  </si>
  <si>
    <t>72309 Pediatrics Gala Dinner Proceeds 49792</t>
  </si>
  <si>
    <t>72310 Pediatric Aids Patient Assistance 49793</t>
  </si>
  <si>
    <t>72313 Photonic Integrated Circuits 49796</t>
  </si>
  <si>
    <t>72314 Chem Engr Research Longo 49797</t>
  </si>
  <si>
    <t>72315 Phil Wells Memorial Award Current Use 49798</t>
  </si>
  <si>
    <t>72321 Interstitial Lung Disease Rsrch Ucsf 49804</t>
  </si>
  <si>
    <t>72323 Energy Graduate Group Support 49806</t>
  </si>
  <si>
    <t>72325 CharlesandEmily Miller Award 49808</t>
  </si>
  <si>
    <t>72326 Physics Department Suppor 49809</t>
  </si>
  <si>
    <t>72327 Physics Ibm Fellowship 49810</t>
  </si>
  <si>
    <t>72328 PhysicsDepartment Support 49811</t>
  </si>
  <si>
    <t>72331 Sustainable Campus Sustainable Cities 49814</t>
  </si>
  <si>
    <t>72332 Cathy Toft Memorial Fund 49815</t>
  </si>
  <si>
    <t>72334 Postharvest Center Research 49817</t>
  </si>
  <si>
    <t>72335 Caroline Chantry Resident Awards Fund 49818</t>
  </si>
  <si>
    <t>72336 Project Tendr Support 49819</t>
  </si>
  <si>
    <t>72337 Gti Program Support 49820</t>
  </si>
  <si>
    <t>72338 Wyatt Pavillion Sound Booth Upgrade 49821</t>
  </si>
  <si>
    <t>72340 Ford Award For Comparative Oncology 49823</t>
  </si>
  <si>
    <t>72341 VMc Feline Construction Fund 49824</t>
  </si>
  <si>
    <t>72342 Bimson Student Hardship Fund 49825</t>
  </si>
  <si>
    <t>72343 Smartfarm Excellence Fund 49826</t>
  </si>
  <si>
    <t>72344 CAES Experiential Learning Endowment Fund 49827</t>
  </si>
  <si>
    <t>72345 Artificial Intelligence Society Support 49828</t>
  </si>
  <si>
    <t>72346 Santa Cruz Island Horse Genetics Fund 49829</t>
  </si>
  <si>
    <t>72347 4H California Focus Conference Support 49830</t>
  </si>
  <si>
    <t>72348 PerelliMinetti Memorial 49831</t>
  </si>
  <si>
    <t>72349 Napa Los Posadas 4H Camp Fund 49832</t>
  </si>
  <si>
    <t>72350 El Dorado 4H Set Program Fund 49833</t>
  </si>
  <si>
    <t>72351 Bloomberg Terminal Research Lab Fd Group 49834</t>
  </si>
  <si>
    <t>72353 SummaAwwiller PostDoc Rsch Flshp Sppt 49836</t>
  </si>
  <si>
    <t>72354 Stacey RobertsandMichael Lassner Award 49837</t>
  </si>
  <si>
    <t>72355 Fortes Bilingual Award 49838</t>
  </si>
  <si>
    <t>72356 Pt ReyesOlema 4H Club Program 49839</t>
  </si>
  <si>
    <t>72357 Napa 4H Camp Program 49840</t>
  </si>
  <si>
    <t>72358 Hooves For Heroes 49841</t>
  </si>
  <si>
    <t>72361 Cntr For Adv Pain Relief Excellence Fund 49844</t>
  </si>
  <si>
    <t>72362 Consrt For Innov In Autism CmtyandTech 49845</t>
  </si>
  <si>
    <t>72363 Violence Prevention Research Excellence 49846</t>
  </si>
  <si>
    <t>72365 Geosyntec Fellowship 49848</t>
  </si>
  <si>
    <t>72366 PsychedelicInspired Neurotherapeutics 49849</t>
  </si>
  <si>
    <t>72367 MenS Lacrosse Club National Trip 49850</t>
  </si>
  <si>
    <t>72368 Multimodal Deep Reinforcement Learning 49851</t>
  </si>
  <si>
    <t>72369 Stem Water Potential Research 49852</t>
  </si>
  <si>
    <t>72370 Dept Of BiochemandMolecular Medicine 49853</t>
  </si>
  <si>
    <t>72372 MoultonBarrett Cancer Immunobiology Rsc 49855</t>
  </si>
  <si>
    <t>72374 LivestockandNatural Resource Program 49857</t>
  </si>
  <si>
    <t>72375 Bard Irrigation Workshop Support 49858</t>
  </si>
  <si>
    <t>72376 Gene Expression Fund 49859</t>
  </si>
  <si>
    <t>72377 Biochem Engr Senior Design Award 49860</t>
  </si>
  <si>
    <t>72378 Broiler Feed Enrichment Research 49861</t>
  </si>
  <si>
    <t>72380 Silicon Processing Research 49863</t>
  </si>
  <si>
    <t>72381 Ohi One Planetary Hlth Ctr Expertise 49864</t>
  </si>
  <si>
    <t>72382 CreatAThon Sponsorship 49865</t>
  </si>
  <si>
    <t>72383 Dairy Epidemiology Lab Student Support 49866</t>
  </si>
  <si>
    <t>72384 W Coast Bacterial Physiologists Meeting 49867</t>
  </si>
  <si>
    <t>72385 Heart Center Support 49868</t>
  </si>
  <si>
    <t>72386 Physician Education Program Fund 49869</t>
  </si>
  <si>
    <t>72387 MindfulnessandWellness Program Fund 49870</t>
  </si>
  <si>
    <t>72388 SVM Art Fund Donkey Statue 49871</t>
  </si>
  <si>
    <t>72389 Canine Kidney Research Fund 49872</t>
  </si>
  <si>
    <t>72390 Novel Treatment Strat For Adenocarcinoma 49873</t>
  </si>
  <si>
    <t>72391 ParentandFamily Counc Schp Finalists Awd 49874</t>
  </si>
  <si>
    <t>72392 Aggie Alumni Advancing Stem Award 49875</t>
  </si>
  <si>
    <t>72393 Feline Cardiovascular Research 49876</t>
  </si>
  <si>
    <t>72394 Botrytized Grape Research Project 49877</t>
  </si>
  <si>
    <t>72395 Brewing Science Student Scholarships 49878</t>
  </si>
  <si>
    <t>72396 Recombinational Dna Repair Cancer Therap 49879</t>
  </si>
  <si>
    <t>72397 Vascular DementiaandAlzheimerS Disease 49880</t>
  </si>
  <si>
    <t>72398 Article 26 Backpack Excellence Fund 49881</t>
  </si>
  <si>
    <t>72401 Ocular ResearchVision Science Lab 49884</t>
  </si>
  <si>
    <t>72402 Sustainable LivingandLearning Community 49885</t>
  </si>
  <si>
    <t>72403 Physics Ceracon 49886</t>
  </si>
  <si>
    <t>72404 PhysicsMinority Program 49887</t>
  </si>
  <si>
    <t>72405 Bme Student Conference Travel Support 49888</t>
  </si>
  <si>
    <t>72406 Law Research Support Shanske 49889</t>
  </si>
  <si>
    <t>72410 Cedd Summer Institute Support 49893</t>
  </si>
  <si>
    <t>72411 Entrepreneurship Cases Course Dvlpmnt 49894</t>
  </si>
  <si>
    <t>72412 Ishai Zeldner Memorial Honey Research 49895</t>
  </si>
  <si>
    <t>72413 Smartlandscape Program Support 49896</t>
  </si>
  <si>
    <t>72414 Mg Solano Liberty Hs Garden 49897</t>
  </si>
  <si>
    <t>72415 San Benito Fairview 4H Club 49898</t>
  </si>
  <si>
    <t>72416 Ucce Alameda Calfresh Program 49899</t>
  </si>
  <si>
    <t>72417 Physics Corruccini 49900</t>
  </si>
  <si>
    <t>72418 Phys Ed Exercize Science 49901</t>
  </si>
  <si>
    <t>72419 Rugby Endowment 49902</t>
  </si>
  <si>
    <t>72420 PhysicsAsee 49903</t>
  </si>
  <si>
    <t>72422 Pe Exercise Science Support 49905</t>
  </si>
  <si>
    <t>72423 Pe Adult Fitness Program 49906</t>
  </si>
  <si>
    <t>72424 Pomology Research Larson 49907</t>
  </si>
  <si>
    <t>72425 Ucce Alameda Wellness Fund 49908</t>
  </si>
  <si>
    <t>72428 PhilosophyBioethics 49911</t>
  </si>
  <si>
    <t>72429 Vitus Tasting Group 49912</t>
  </si>
  <si>
    <t>72430 Smartlandscape Student Support 49913</t>
  </si>
  <si>
    <t>72431 PeUCD Hall Of Fame 49914</t>
  </si>
  <si>
    <t>72432 PeBiomechanics Res 49915</t>
  </si>
  <si>
    <t>72433 Robert B Pierce Sr Mem Fd 49916</t>
  </si>
  <si>
    <t>72434 Eleanor Pierce Memorial Schp 49917</t>
  </si>
  <si>
    <t>72435 PeDance Teacher Honorarium 49918</t>
  </si>
  <si>
    <t>72436 Pomology Research Dandekar 49919</t>
  </si>
  <si>
    <t>72438 PomFruitandNut Center 49921</t>
  </si>
  <si>
    <t>72439 Pomology Research Support 49922</t>
  </si>
  <si>
    <t>72440 Environmental Soil Chemistry Laboratory 49923</t>
  </si>
  <si>
    <t>72441 Pomology Research Stutter 49924</t>
  </si>
  <si>
    <t>72442 Dr Omund Lilleland Research Fd 49925</t>
  </si>
  <si>
    <t>72444 PomPistachio Research 49927</t>
  </si>
  <si>
    <t>72445 Chemistry Research Lab Sppt Mascal 49928</t>
  </si>
  <si>
    <t>72446 ANR Pomology Weinbaum 49929</t>
  </si>
  <si>
    <t>72447 Pom Research Support 49929</t>
  </si>
  <si>
    <t>72448 Picnic Day Board Activity Fund 49930</t>
  </si>
  <si>
    <t>72449 Pom Research Mcgranahan 49931</t>
  </si>
  <si>
    <t>72450 Pancreatic Cancer clinical Trial Fund 49932</t>
  </si>
  <si>
    <t>72451 PomSan Diego State Univ Fdn 49933</t>
  </si>
  <si>
    <t>72452 PomCa Pistachio 49934</t>
  </si>
  <si>
    <t>72454 Pomology Research Support 49936</t>
  </si>
  <si>
    <t>72455 Pom Research Weinbaum 49937</t>
  </si>
  <si>
    <t>72456 Pom Research Southwick 49938</t>
  </si>
  <si>
    <t>72457 Pom Research Hasey 49939</t>
  </si>
  <si>
    <t>72458 PomCherry Research 49940</t>
  </si>
  <si>
    <t>72459 PomCa PearsPeaches 49941</t>
  </si>
  <si>
    <t>72460 Pom Research Mitcham 49942</t>
  </si>
  <si>
    <t>72461 Pom Research Labavitch 49943</t>
  </si>
  <si>
    <t>72462 Pomology Postharvest Outreach Support 49944</t>
  </si>
  <si>
    <t>72464 Police Dept Rpep 49946</t>
  </si>
  <si>
    <t>72465 Gsm Staff Appreciation Fund 49947</t>
  </si>
  <si>
    <t>72466 Bio Launch 49948</t>
  </si>
  <si>
    <t>72467 Economics Research Woo 49949</t>
  </si>
  <si>
    <t>72468 Pulmonary Rehab Equipment Fund 49950</t>
  </si>
  <si>
    <t>72469 Abas Law Foundation Speaker Series 49951</t>
  </si>
  <si>
    <t>72470 Dermatology Research Izumiya 49952</t>
  </si>
  <si>
    <t>72471 Henry Wirz Award 49953</t>
  </si>
  <si>
    <t>72473 Pulmonary Med Assoc Critical Care Fellow 49955</t>
  </si>
  <si>
    <t>72474 Ccah Ophthalmology Equipment Fund 49956</t>
  </si>
  <si>
    <t>72475 Ccah Internal Medicine Equipment Fund 49957</t>
  </si>
  <si>
    <t>72476 Ccah Radiation Oncology Equipment Fund 49958</t>
  </si>
  <si>
    <t>72477 Sonoma Mg Volunteer Education 49959</t>
  </si>
  <si>
    <t>72478 PlugIn HybridandElec Vehicle Ctr Uber 49960</t>
  </si>
  <si>
    <t>72480 Art Rx Program Baker Match 49962</t>
  </si>
  <si>
    <t>72481 Canine Cardiology Mitral Valve Research 49963</t>
  </si>
  <si>
    <t>72483 Equine Virus Diagnostic Modalities 49965</t>
  </si>
  <si>
    <t>72484 Irec ConferenceLab Building Support 49966</t>
  </si>
  <si>
    <t>72485 Plt Path Research Ronald 49967</t>
  </si>
  <si>
    <t>72486 Plt PathDupont 49968</t>
  </si>
  <si>
    <t>72488 Plt Path Gilbertson Research Fund 49970</t>
  </si>
  <si>
    <t>72489 Plant Sci Tucker Herbarium General Sppt 49971</t>
  </si>
  <si>
    <t>72491 Plt PathPierce Disease Research 49973</t>
  </si>
  <si>
    <t>72492 Plt Path Research Rowhani 49974</t>
  </si>
  <si>
    <t>72493 Plt Path Research Butler 49975</t>
  </si>
  <si>
    <t>72494 Plt Path Pierces Disease Golino 49976</t>
  </si>
  <si>
    <t>72495 Plt PathCherry Research 49977</t>
  </si>
  <si>
    <t>72496 Plt PathDiscretionary 49978</t>
  </si>
  <si>
    <t>72497 Pit PathStrawberry Res 49979</t>
  </si>
  <si>
    <t>72498 PlacerNevada Co Med Assn Schp 49980</t>
  </si>
  <si>
    <t>72499 Plt GrowthAbc 49981</t>
  </si>
  <si>
    <t>72500 Plt Growth Lab Task Force 49982</t>
  </si>
  <si>
    <t>72501 Plt Path Dept Library Support 49983</t>
  </si>
  <si>
    <t>72502 Plt PathGrape Diseases 49984</t>
  </si>
  <si>
    <t>72503 Plt Path Research Kado 49985</t>
  </si>
  <si>
    <t>72504 Plt Path Research Support 49986</t>
  </si>
  <si>
    <t>72506 Plt PathCherry Res 49988</t>
  </si>
  <si>
    <t>72507 Plant Pathology Dept Support 49989</t>
  </si>
  <si>
    <t>72508 Plt Path Dole 49990</t>
  </si>
  <si>
    <t>72509 Plt Path Research Bruggen 49991</t>
  </si>
  <si>
    <t>72511 Plt Path Corn Research 49993</t>
  </si>
  <si>
    <t>72513 Plt PathFungicide Res 49995</t>
  </si>
  <si>
    <t>72515 Plt Path Research Duniway 49997</t>
  </si>
  <si>
    <t>72516 Plt PathJed Student Travel 49998</t>
  </si>
  <si>
    <t>72517 Vrs DnrsCrown Gall 2 49999</t>
  </si>
  <si>
    <t>72518 Plt Path Alumni Newsletter 50000</t>
  </si>
  <si>
    <t>72519 Plt PathVarious Donors 50001</t>
  </si>
  <si>
    <t>72520 Plt Path Research Bruening 50002</t>
  </si>
  <si>
    <t>72521 Poli Sce Professors Emeriti Fund 50003</t>
  </si>
  <si>
    <t>72522 Pom Postharvest Research 50004</t>
  </si>
  <si>
    <t>72523 Polysac Crystals Sterling 50005</t>
  </si>
  <si>
    <t>72524 Pom Research Shaw 50006</t>
  </si>
  <si>
    <t>72526 PomologyField Equipment 50008</t>
  </si>
  <si>
    <t>72528 Pomology Research Edstrom 50010</t>
  </si>
  <si>
    <t>72529 Pom Csab Strawberry 50011</t>
  </si>
  <si>
    <t>72530 Josephine Pope Memorial Schlsp 50012</t>
  </si>
  <si>
    <t>72531 PolitICAl Sci Department Support 50013</t>
  </si>
  <si>
    <t>72532 Polytene Chromosomes Res 50014</t>
  </si>
  <si>
    <t>72534 John Prato Memorial 50016</t>
  </si>
  <si>
    <t>72535 Primate CtrHoffmannLaroche 50017</t>
  </si>
  <si>
    <t>72536 Veg CropsPotato Research 50018</t>
  </si>
  <si>
    <t>72537 Abs Research Harper 50019</t>
  </si>
  <si>
    <t>72539 ELProebsting Scholarship 50021</t>
  </si>
  <si>
    <t>72540 Primate Discretionary Fd 50022</t>
  </si>
  <si>
    <t>72541 PomRoot Stock Research 50023</t>
  </si>
  <si>
    <t>72543 Plt PathPioneer Hybrid 50025</t>
  </si>
  <si>
    <t>72544 Pom Research Micke 50026</t>
  </si>
  <si>
    <t>72545 PomCherry Research 50027</t>
  </si>
  <si>
    <t>72547 Toxic Subs Research Last 50029</t>
  </si>
  <si>
    <t>72548 PrimateLidak PharmaceutICAls 50030</t>
  </si>
  <si>
    <t>72549 Friends Of Pfrc 50031</t>
  </si>
  <si>
    <t>72552 Primate Ctr1995 Saids Symposium 50034</t>
  </si>
  <si>
    <t>72554 Primate CtrIntegrated Therapeutics 50036</t>
  </si>
  <si>
    <t>72555 Primate Ctr Research Lerche 50037</t>
  </si>
  <si>
    <t>72556 Plt Path Greenhouse 50038</t>
  </si>
  <si>
    <t>72558 PomPistachioAlmond Symposium 50040</t>
  </si>
  <si>
    <t>72559 PolitICAl Sci UCDF HardinandEmeriti Fd 50041</t>
  </si>
  <si>
    <t>72560 DANR ANR Enrichment Fund 50106</t>
  </si>
  <si>
    <t>72561 Echenique Mem Psychiatry Training F 50221</t>
  </si>
  <si>
    <t>72562 Psychiatry Residents Jnl Club 50222</t>
  </si>
  <si>
    <t>72563 PsychologyWelikes Estates 50223</t>
  </si>
  <si>
    <t>72564 Psychology Dept Support 50224</t>
  </si>
  <si>
    <t>72565 PsychEducational Develop Support 50225</t>
  </si>
  <si>
    <t>72567 Pvo InternationalKnowles 50255</t>
  </si>
  <si>
    <t>72568 Recreation Hall Support 50506</t>
  </si>
  <si>
    <t>72571 James Reinsch Memorial Fd 50509</t>
  </si>
  <si>
    <t>72572 RiryandLocomotive Hist Soc Flshp 50511</t>
  </si>
  <si>
    <t>72573 Regents Child Psych Flwschp 50571</t>
  </si>
  <si>
    <t>72574 Mabel Wilson Richard Schlsp 50730</t>
  </si>
  <si>
    <t>72576 Theodore A Riese Memorial Fd 50733</t>
  </si>
  <si>
    <t>72578 Emanuel Ringleblum Fellowship 50740</t>
  </si>
  <si>
    <t>72580 RussellandMargarita Robinson Mem Aw 50806</t>
  </si>
  <si>
    <t>72581 John Rodgers Memorial Fd 50971</t>
  </si>
  <si>
    <t>72582 Rockefeller Fdn Fellows Inst 50972</t>
  </si>
  <si>
    <t>72583 Rockwell Memorial 50977</t>
  </si>
  <si>
    <t>72584 RockwellUcsb 50980</t>
  </si>
  <si>
    <t>72585 Patricia Robertson Memorial 50983</t>
  </si>
  <si>
    <t>72586 Robert Wiley Ross Award 50984</t>
  </si>
  <si>
    <t>72587 Roland Quintero Photo Inc Schlsp 50985</t>
  </si>
  <si>
    <t>72588 Rosenberg An Sci Beef Res 50986</t>
  </si>
  <si>
    <t>72591 Dr Leon Rosenblatt Mem Schlsp 50989</t>
  </si>
  <si>
    <t>72593 Strawberry Res 50991</t>
  </si>
  <si>
    <t>72597 Ruth Sanborn Schlsp 51000</t>
  </si>
  <si>
    <t>72598 SCAVMAAuxiliary Schlsp 51001</t>
  </si>
  <si>
    <t>72599 Smc LibraryBirth Defects 51002</t>
  </si>
  <si>
    <t>72600 ScaVMa Service Schlsp 51003</t>
  </si>
  <si>
    <t>72601 ScaVMa VetKem Scholarship 51004</t>
  </si>
  <si>
    <t>72602 Safe 51005</t>
  </si>
  <si>
    <t>72603 Sociology Dept Support 51006</t>
  </si>
  <si>
    <t>72604 SociologyCanadian Inst 51007</t>
  </si>
  <si>
    <t>72605 Bryan Sandlin Memorial Fd 51008</t>
  </si>
  <si>
    <t>72606 Lesley Sanchez Memorial Schlsp 51009</t>
  </si>
  <si>
    <t>72609 UCDMC Volunteers Gift Fund 51012</t>
  </si>
  <si>
    <t>72610 Herbert B Sampert Mem Schlp 51013</t>
  </si>
  <si>
    <t>72611 UCDMC Vol SvcChild Play Center 51014</t>
  </si>
  <si>
    <t>72612 Special Aviation Funds 51015</t>
  </si>
  <si>
    <t>72613 ScaVMa 51016</t>
  </si>
  <si>
    <t>72614 Evangeline R Sanders Res Fd 51869</t>
  </si>
  <si>
    <t>72616 D S Saxon Prize Philosphy 51890</t>
  </si>
  <si>
    <t>72617 Saxon Industries Fdn Schlsp 51891</t>
  </si>
  <si>
    <t>72619 Irving R Schneider Flsp Fund 51897</t>
  </si>
  <si>
    <t>72620 School Of Law Schp Fd 51900</t>
  </si>
  <si>
    <t>72621 Sch MedAmaErf Year Out Program 51905</t>
  </si>
  <si>
    <t>72622 Agr Engineering Memorial Fd 51911</t>
  </si>
  <si>
    <t>72625 Seabrook Foods Fruit Studies 51985</t>
  </si>
  <si>
    <t>72626 Stdt AffairsStdt Judicial Affairs 51986</t>
  </si>
  <si>
    <t>72628 Harry G Serlis Memorial Fd 52004</t>
  </si>
  <si>
    <t>72629 Laura ESettle Schlsp 52005</t>
  </si>
  <si>
    <t>72630 Emily Schwalen Memorial Fd 52006</t>
  </si>
  <si>
    <t>72631 Sequoia Kennel Club Scholarship 52010</t>
  </si>
  <si>
    <t>72632 SF Fdn Karl Schwarze Schlsp 52026</t>
  </si>
  <si>
    <t>72633 SFFdn Karl Schwarze Fellowship 52027</t>
  </si>
  <si>
    <t>72634 Travis Shackelford Scholarship 52090</t>
  </si>
  <si>
    <t>72635 TA Shalla Memorial Fd 52099</t>
  </si>
  <si>
    <t>72636 Shell ChemICAl Co 52205</t>
  </si>
  <si>
    <t>72637 GermanandRussianHayman Fdn Award 52363</t>
  </si>
  <si>
    <t>72639 Shell Flshp In Biochem 52375</t>
  </si>
  <si>
    <t>72640 Shell Graduate Aid 52376</t>
  </si>
  <si>
    <t>72641 Cowell Stdt Hlth CtrHlth Ed Progra 52377</t>
  </si>
  <si>
    <t>72642 Shields Putah Creek Develop Fund 52380</t>
  </si>
  <si>
    <t>72643 John Shields Memorial Prize 52381</t>
  </si>
  <si>
    <t>72645 Silver Bay Kennel Club Of SDSchls 52384</t>
  </si>
  <si>
    <t>72648 Lagniappe Smith Memorial Award 52402</t>
  </si>
  <si>
    <t>72650 Rachel SSmith Award 52404</t>
  </si>
  <si>
    <t>72651 Animal Physiology Memorial Fd 52405</t>
  </si>
  <si>
    <t>72652 Harry J Sommer Grad Stdt Felwshp 52406</t>
  </si>
  <si>
    <t>72655 Society Of American Florists 52591</t>
  </si>
  <si>
    <t>72656 Student Relations Danzantes Del Alma 52592</t>
  </si>
  <si>
    <t>72657 The Sonoma County Bee Club Schlsp 52593</t>
  </si>
  <si>
    <t>72658 Student First Undergraduate Schlsp 52594</t>
  </si>
  <si>
    <t>72659 SpanishandCl Dept Support 52596</t>
  </si>
  <si>
    <t>72660 Herbert Spilman Mem Fd 52599</t>
  </si>
  <si>
    <t>72664 Cross Cultural Center Support 52790</t>
  </si>
  <si>
    <t>72666 Student Leadership Dev Fund 52792</t>
  </si>
  <si>
    <t>72669 VMpmiMiles 52795</t>
  </si>
  <si>
    <t>72670 Stdt Activities Ctr Kaplan 52796</t>
  </si>
  <si>
    <t>72671 Stdt Spec ServNo Ca Math Project 52797</t>
  </si>
  <si>
    <t>72673 Standard OilChevron Oil 52800</t>
  </si>
  <si>
    <t>72674 Nicu Janine Stanich Education Fd 52805</t>
  </si>
  <si>
    <t>72675 Ernest HStanford Memorial Fd 52810</t>
  </si>
  <si>
    <t>72676 StauFFEr Prof Internship Prog 52821</t>
  </si>
  <si>
    <t>72677 StauFFEr Chem CoChem Eng 52824</t>
  </si>
  <si>
    <t>72678 StatistICAl Lab Support 52827</t>
  </si>
  <si>
    <t>72680 Dr Eugene Story Mem F1Shp 52870</t>
  </si>
  <si>
    <t>72681 Perry R Stout Memorial Fund 52872</t>
  </si>
  <si>
    <t>72682 Patricia Ann Sumner Mem Schp 52930</t>
  </si>
  <si>
    <t>72683 Sunkist Growers 52936</t>
  </si>
  <si>
    <t>72685 Surg Cetus 52942</t>
  </si>
  <si>
    <t>72686 Surg Donald PHause MemFund 52943</t>
  </si>
  <si>
    <t>72687 Surgery Disc Fund 52944</t>
  </si>
  <si>
    <t>72688 Surg SciOpthalmo 52945</t>
  </si>
  <si>
    <t>72689 SurgICAl Oncology 52946</t>
  </si>
  <si>
    <t>72691 Dorothy Swift Memorial Fd 52957</t>
  </si>
  <si>
    <t>72692 G Kirk Swingle Fdn Schlsp 52958</t>
  </si>
  <si>
    <t>72693 Michael Swackhamer Mem Fund 52959</t>
  </si>
  <si>
    <t>72694 Adrienne Swan Estate 52960</t>
  </si>
  <si>
    <t>72696 Textiles and Clothing Dept Support 53001</t>
  </si>
  <si>
    <t>72697 TexandClthg Research Support 53003</t>
  </si>
  <si>
    <t>72698 Textiles Research Sun 53004</t>
  </si>
  <si>
    <t>72699 UCDMC TelMed Program 53005</t>
  </si>
  <si>
    <t>72700 Textiles and Clothing Research Pan 53009</t>
  </si>
  <si>
    <t>72701 TextilesandClothing Textile Res Zero 53010</t>
  </si>
  <si>
    <t>72702 Med SurgThermal Injury 53011</t>
  </si>
  <si>
    <t>72704 Tiger Memorial Scholarship 53020</t>
  </si>
  <si>
    <t>72705 Time MagWine Inst Schp Award 53021</t>
  </si>
  <si>
    <t>72706 TexandClothing Research Schutz 53024</t>
  </si>
  <si>
    <t>72707 Textiles and Clothing Res Hsieh 53025</t>
  </si>
  <si>
    <t>72708 Textiles and Clothing Res Rucker 53026</t>
  </si>
  <si>
    <t>72711 ItehLung Toxicology Res 53061</t>
  </si>
  <si>
    <t>72712 TownandCo Dog Training Club Schlsp 53062</t>
  </si>
  <si>
    <t>72713 Nsicu Theresa Boyer Turner Fd 53063</t>
  </si>
  <si>
    <t>72715 UCDMCTraumaandEmergency Room Fund 53070</t>
  </si>
  <si>
    <t>72716 UCDMC Burn UnitVitamin D Study 53072</t>
  </si>
  <si>
    <t>72718 John RTruscott Jr Memorial 53076</t>
  </si>
  <si>
    <t>72720 Twomey Cancer Research 53100</t>
  </si>
  <si>
    <t>72721 UCD Quarter Century Club 53189</t>
  </si>
  <si>
    <t>72722 UCD Staff Scholarship 53190</t>
  </si>
  <si>
    <t>72723 AdmissionsStudentDept Support 53191</t>
  </si>
  <si>
    <t>72724 Uncle BenS Foods 53192</t>
  </si>
  <si>
    <t>72725 Stdt Affirmative Action 53195</t>
  </si>
  <si>
    <t>72726 Unocal Corporation Schlsp 53201</t>
  </si>
  <si>
    <t>72727 Univ Relations Insurance Premiums 53250</t>
  </si>
  <si>
    <t>72728 Univ Librarian Disc Fund 53260</t>
  </si>
  <si>
    <t>72729 Intramural Sports General Donations 53263</t>
  </si>
  <si>
    <t>72731 UCD Medical School Activities 53265</t>
  </si>
  <si>
    <t>72732 UCDMC Volunteers Pat Emergency Fd 53266</t>
  </si>
  <si>
    <t>72734 LawDistinguished Teacher Award 53268</t>
  </si>
  <si>
    <t>72735 UCDMC Neonatal Unit 53269</t>
  </si>
  <si>
    <t>72736 Marion Ury Memorial Book Fd 53270</t>
  </si>
  <si>
    <t>72737 UCDMC PmandR Support 53271</t>
  </si>
  <si>
    <t>72738 UCD 75Th Anniv Proceeds Funds 53272</t>
  </si>
  <si>
    <t>72739 UCDMC PhysICAl MedandRehab 53273</t>
  </si>
  <si>
    <t>72740 Otto Julius Holmok Cancer Fund 53274</t>
  </si>
  <si>
    <t>72741 UCDMC Trauma Center Suppport 53275</t>
  </si>
  <si>
    <t>72742 UCDMCPacers 53276</t>
  </si>
  <si>
    <t>72743 UCDMCChild Maltreatment Program 53277</t>
  </si>
  <si>
    <t>72744 UCDMC SchippThink First 53278</t>
  </si>
  <si>
    <t>72745 UCDMC Nursing SchpAwards 53280</t>
  </si>
  <si>
    <t>72746 UCDMC Pharmacist Cont Education Fd 53281</t>
  </si>
  <si>
    <t>72747 Sch MedPsychiatric Support Group 53282</t>
  </si>
  <si>
    <t>72748 UCDMC Aids Unit 53283</t>
  </si>
  <si>
    <t>72750 UCDMC Housestaff Exercise Room 53286</t>
  </si>
  <si>
    <t>72751 UCDMC MedSurgOncol T8 Unit 53287</t>
  </si>
  <si>
    <t>72752 Us Beet Sugar Assoc 53288</t>
  </si>
  <si>
    <t>72753 UCDMC Telemetry E6 Unit 53289</t>
  </si>
  <si>
    <t>72754 UCDMC Trauma Nursing Unit T4 53290</t>
  </si>
  <si>
    <t>72755 Univ Farm Circle Activities Fund 53291</t>
  </si>
  <si>
    <t>72756 UCDMC Nursing ServRestricted 53292</t>
  </si>
  <si>
    <t>72757 University Farm Circle Schp Fund 53293</t>
  </si>
  <si>
    <t>72761 UpjohnBov Interf Induct Std 53322</t>
  </si>
  <si>
    <t>72762 Upward BoundStdt Leadership Conf 53324</t>
  </si>
  <si>
    <t>72765 Cost Grain Cptr Model Vrs Dnrs 53375</t>
  </si>
  <si>
    <t>72767 Coop Ext FsandT Program Support 53378</t>
  </si>
  <si>
    <t>72768 CwwrFriends Of The Archives 53379</t>
  </si>
  <si>
    <t>72769 Grcp Short CoursePioneer Hibred 53391</t>
  </si>
  <si>
    <t>72770 Fertility Research Prichard 53392</t>
  </si>
  <si>
    <t>72771 Lawr Soil ResearchandEdu Act Meyer 53392</t>
  </si>
  <si>
    <t>72772 Genetic Resources Support Gallagher 53393</t>
  </si>
  <si>
    <t>72773 Genetic ResourcesWallace Fdn 53394</t>
  </si>
  <si>
    <t>72775 GcrpTritICAle Conservation Prog 53396</t>
  </si>
  <si>
    <t>72776 GrcpMexico Res Planning Workshop 53397</t>
  </si>
  <si>
    <t>72777 Vietnam Veteranas Memorial Schlsp 53398</t>
  </si>
  <si>
    <t>72778 Neil Vaughn Memorial Fd 53399</t>
  </si>
  <si>
    <t>72779 Varian Scholarship 53402</t>
  </si>
  <si>
    <t>72780 VitandEnologyBrandy Research 53403</t>
  </si>
  <si>
    <t>72781 Vitamin B6 ResearchBlack 53404</t>
  </si>
  <si>
    <t>72782 VMtrcGrimi Gift 53405</t>
  </si>
  <si>
    <t>72783 VMdoBosackandKruger 53406</t>
  </si>
  <si>
    <t>72784 VMthBarney FundStrays 53407</t>
  </si>
  <si>
    <t>72785 VMth Courtesy FundClients 53408</t>
  </si>
  <si>
    <t>72786 VMthAlice KTaylor FdGuide Dog 53409</t>
  </si>
  <si>
    <t>72787 VMth Special Projects Support 53410</t>
  </si>
  <si>
    <t>72788 VMth Animal Flood Relief Fund 53411</t>
  </si>
  <si>
    <t>72789 Art Distinuished Visiting Professo 53412</t>
  </si>
  <si>
    <t>72790 Art Dept Department Support 53413</t>
  </si>
  <si>
    <t>72791 Eecs Dept Support 53414</t>
  </si>
  <si>
    <t>72792 Veg Crop Research Support 53415</t>
  </si>
  <si>
    <t>72793 Ag Trade Mkt Symposm 53418</t>
  </si>
  <si>
    <t>72794 Inter Med Dept Support 53421</t>
  </si>
  <si>
    <t>72795 UCDMC Child Abuse Fund 53422</t>
  </si>
  <si>
    <t>72796 Entom Dept Support 53423</t>
  </si>
  <si>
    <t>72797 General Schlsp Fd 53432</t>
  </si>
  <si>
    <t>72798 Alfalfa Ins Res 53433</t>
  </si>
  <si>
    <t>72799 VitandEnol Research Ebeler 53434</t>
  </si>
  <si>
    <t>72800 BAE Antique Mechvrs Dnrs Agric Museum Fd 53435</t>
  </si>
  <si>
    <t>72801 Cancer Research Support 53436</t>
  </si>
  <si>
    <t>72802 VitandEnolBerti Research Fd 53437</t>
  </si>
  <si>
    <t>72803 Fruit Growth Research 53440</t>
  </si>
  <si>
    <t>72804 Characteristics Soil Research Support 53442</t>
  </si>
  <si>
    <t>72805 Cotton Insect Research Support 53446</t>
  </si>
  <si>
    <t>72806 Unrestricted Research Support 53449</t>
  </si>
  <si>
    <t>72807 Botany Greenhouse 61 Support 53450</t>
  </si>
  <si>
    <t>72808 Veg CropsWeed Control Res 53451</t>
  </si>
  <si>
    <t>72809 Brain Research Support 53452</t>
  </si>
  <si>
    <t>72810 Rice Insect Research Gigarick 53453</t>
  </si>
  <si>
    <t>72811 Minor Elements Research Uriu 53454</t>
  </si>
  <si>
    <t>72812 Poison Control Center 53457</t>
  </si>
  <si>
    <t>72813 Veg Crops Research Elmore 53460</t>
  </si>
  <si>
    <t>72815 Spray AppIication Study 53464</t>
  </si>
  <si>
    <t>72816 Eric Thor Memorial Schlsp Fd 53465</t>
  </si>
  <si>
    <t>72817 Insect Taxonomy Research Kimsey 53467</t>
  </si>
  <si>
    <t>72818 Plant Path Nursery Support 53468</t>
  </si>
  <si>
    <t>72819 Kidney Research Support 53471</t>
  </si>
  <si>
    <t>72820 Vrs DnrsRes TrainingandDevel 53478</t>
  </si>
  <si>
    <t>72821 Env Hort Floriculture PostHarvest Care 53486</t>
  </si>
  <si>
    <t>72822 Vet Genetics LabAlpaca Res 53492</t>
  </si>
  <si>
    <t>72823 VM MedRabbit Res 53493</t>
  </si>
  <si>
    <t>72824 Library Materials Purchase Support 53496</t>
  </si>
  <si>
    <t>72825 Agr Bot Support 53497</t>
  </si>
  <si>
    <t>72826 Dairy Nutrition Support Bath 53498</t>
  </si>
  <si>
    <t>72827 DANR La Co Horticulture Research Prgm 53499</t>
  </si>
  <si>
    <t>72828 Ob Gyn Research Support 53500</t>
  </si>
  <si>
    <t>72829 DANR Monterey Ag Engr Research 53502</t>
  </si>
  <si>
    <t>72830 Vit and Enol Research Boulton 53503</t>
  </si>
  <si>
    <t>72831 Potato Insect Research Support 53504</t>
  </si>
  <si>
    <t>72832 AandRsCereal Research 53509</t>
  </si>
  <si>
    <t>72833 Veg CropsSugar Beets Res 53510</t>
  </si>
  <si>
    <t>72834 Veg CropsSurgar Beets Res 53510</t>
  </si>
  <si>
    <t>72835 Stone Fruit Research Support 53511</t>
  </si>
  <si>
    <t>72836 Ucce TulareandUCD EntomologyShared Proj 53511</t>
  </si>
  <si>
    <t>72837 Environmental Studies Research Support 53513</t>
  </si>
  <si>
    <t>72838 R G Cameron Mem Union Support 53515</t>
  </si>
  <si>
    <t>72840 Pit PathFruit Diseases Rsrch 53518</t>
  </si>
  <si>
    <t>72841 Environmental Law Society Support 53521</t>
  </si>
  <si>
    <t>72842 Vit and Enol Research Support 53524</t>
  </si>
  <si>
    <t>72843 UCDMC SurgICAl Icu Support 53525</t>
  </si>
  <si>
    <t>72844 Feed Evaluation Research Support 53533</t>
  </si>
  <si>
    <t>72845 HormonesandGrowth Research Support 53534</t>
  </si>
  <si>
    <t>72846 DANR Ipm PratherWeed Management 53537</t>
  </si>
  <si>
    <t>72847 EntonMosquito Research 53539</t>
  </si>
  <si>
    <t>72848 Viticulture Research Support 53539</t>
  </si>
  <si>
    <t>72849 DANR Sf 4H Support 53543</t>
  </si>
  <si>
    <t>72850 Nemat Grape Research Support 53543</t>
  </si>
  <si>
    <t>72851 Cal Aggie Band Support 53544</t>
  </si>
  <si>
    <t>72852 Law Library Acquisition Support 53548</t>
  </si>
  <si>
    <t>72854 PomRiversidePistachiosFerguson 53552</t>
  </si>
  <si>
    <t>72855 Fruit Research Mircetich 53553</t>
  </si>
  <si>
    <t>72856 Family Practice Program Support 53554</t>
  </si>
  <si>
    <t>72857 Various Donors Worker 53555</t>
  </si>
  <si>
    <t>72858 Pomology Strawberry Research Voth 53556</t>
  </si>
  <si>
    <t>72859 Env Tox Nitrosamines Res Support 53557</t>
  </si>
  <si>
    <t>72860 VM Surg Student Support 53558</t>
  </si>
  <si>
    <t>72861 Postharvest Research 53559</t>
  </si>
  <si>
    <t>72862 Turfgrass Program Support 53560</t>
  </si>
  <si>
    <t>72863 Ag Resource Economic Support 53561</t>
  </si>
  <si>
    <t>72864 VM Path Mastitis Research 53562</t>
  </si>
  <si>
    <t>72865 Veg Crops Support 53563</t>
  </si>
  <si>
    <t>72866 VM SurgBeckman 53564</t>
  </si>
  <si>
    <t>72867 VM Surg Dept Support 53565</t>
  </si>
  <si>
    <t>72868 Rodent Research Support 53571</t>
  </si>
  <si>
    <t>72869 VM MedEndocrinology Res 53573</t>
  </si>
  <si>
    <t>72870 InternshipandCareer Cntr Support 53577</t>
  </si>
  <si>
    <t>72872 Leukemia Research Support 53579</t>
  </si>
  <si>
    <t>72873 Revegetation Studies Support 53580</t>
  </si>
  <si>
    <t>72874 DANR Ventura Support Phillips 53581</t>
  </si>
  <si>
    <t>72875 Veg CropsTomato Research 53582</t>
  </si>
  <si>
    <t>72876 UCDMC Cardiology Icu Support 53583</t>
  </si>
  <si>
    <t>72877 Veg Crops Research Roncoroni 53584</t>
  </si>
  <si>
    <t>72878 Coop Ext Invest Poultry Dis 53585</t>
  </si>
  <si>
    <t>72879 Inter Med InstrandDept Silva 53586</t>
  </si>
  <si>
    <t>72882 Nematology General Research Support 53592</t>
  </si>
  <si>
    <t>72883 HematologyOncology Kidney Cancer Res 53601</t>
  </si>
  <si>
    <t>72884 Med MicroandImmDept Support 53602</t>
  </si>
  <si>
    <t>72886 Vrs DnrsBulk Handling Stds 53607</t>
  </si>
  <si>
    <t>72890 UCDMC Hospice Support 53612</t>
  </si>
  <si>
    <t>72891 Coop Ext Pom Support 53616</t>
  </si>
  <si>
    <t>72893 Coop Ext Research Olson 53618</t>
  </si>
  <si>
    <t>72896 Milking Equip Study Vrs Dnrs 53625</t>
  </si>
  <si>
    <t>72897 San Mateo 4H Day Camp Support 53638</t>
  </si>
  <si>
    <t>72898 Plt PathPitch Canker Res 53650</t>
  </si>
  <si>
    <t>72899 Health Science Books Acquisition Suppor 53651</t>
  </si>
  <si>
    <t>72900 Blaisdell Mem Library Consruction Suppo 53652</t>
  </si>
  <si>
    <t>72901 Meat Processing Research York 53656</t>
  </si>
  <si>
    <t>72902 Cotton Research Support 53666</t>
  </si>
  <si>
    <t>72903 Emergency Med Svc 53668</t>
  </si>
  <si>
    <t>72904 Nematicide Research Support 53669</t>
  </si>
  <si>
    <t>72905 VitandEnolVarious Donors 53671</t>
  </si>
  <si>
    <t>72906 Avian Sci Raptor Research 53672</t>
  </si>
  <si>
    <t>72907 Lions EyeandTissue Bank 53682</t>
  </si>
  <si>
    <t>72908 EntomQueen Bee Research Support 53683</t>
  </si>
  <si>
    <t>72909 PharmacologyBaboon Research 53684</t>
  </si>
  <si>
    <t>72910 DANR Humboldt County Ext Prog 53685</t>
  </si>
  <si>
    <t>72912 DANR Sierra Foothill Field Stn Support 53686</t>
  </si>
  <si>
    <t>72914 Wfb Research Support 53692</t>
  </si>
  <si>
    <t>72915 DANR Los Angeles Palm Research 53693</t>
  </si>
  <si>
    <t>72916 Nocardia Research Beaman 53695</t>
  </si>
  <si>
    <t>72917 DANR San Joaquin Research Grant 53708</t>
  </si>
  <si>
    <t>72919 DANR Sutter Yuba 53709</t>
  </si>
  <si>
    <t>72921 DANR Napa County Vit Research 53710</t>
  </si>
  <si>
    <t>72923 Conservatn Tillage Proj 53711</t>
  </si>
  <si>
    <t>72924 DANR San JoaquinAlmond Res 53712</t>
  </si>
  <si>
    <t>72925 DANR Riverside Ucce Support Takele 53717</t>
  </si>
  <si>
    <t>72928 Sacramento County Weed Research 53752</t>
  </si>
  <si>
    <t>72930 Lawr Coop Ext Program Goldhamer 53767</t>
  </si>
  <si>
    <t>72931 Aerial Photo Support 53768</t>
  </si>
  <si>
    <t>72932 Modified Atmosphere Research 53777</t>
  </si>
  <si>
    <t>72933 El Dorado Pear Research Moratorio 53780</t>
  </si>
  <si>
    <t>72934 DANR Tulare City Res Proj 53784</t>
  </si>
  <si>
    <t>72935 DANR El DoradoMaster Food Preserve 53785</t>
  </si>
  <si>
    <t>72936 Mastitis Cloxacilline Purpose 53792</t>
  </si>
  <si>
    <t>72938 DANR Monterey Support Smith 53793</t>
  </si>
  <si>
    <t>72939 DANR Contra Costa Prog Support 53797</t>
  </si>
  <si>
    <t>72940 DANR Sacramento PomandVit Research Ing 53798</t>
  </si>
  <si>
    <t>72942 Napa Ipm Research Donaldson 53806</t>
  </si>
  <si>
    <t>72944 DANRNapa Youth Development 53809</t>
  </si>
  <si>
    <t>72945 DANRMednocino Extension Support 53812</t>
  </si>
  <si>
    <t>72946 DANR Kern Table Grapes Res 53835</t>
  </si>
  <si>
    <t>72947 Central Valley Research Krueger 53836</t>
  </si>
  <si>
    <t>72948 Plt Path Research Teviotdale 53836</t>
  </si>
  <si>
    <t>72949 Animal Health Research 53840</t>
  </si>
  <si>
    <t>72953 Vet Med ExtVeal Research 53842</t>
  </si>
  <si>
    <t>72955 DANR HumboldVarious Donors 53880</t>
  </si>
  <si>
    <t>72956 DANR Humbolt County Extension Prog 53880</t>
  </si>
  <si>
    <t>72957 Che Ipm Pesticide Safety Ed Program 53908</t>
  </si>
  <si>
    <t>72958 Ipm Mgt Ed Prog Discretionary 53908</t>
  </si>
  <si>
    <t>72959 Env Hort Pesticide Safety 53909</t>
  </si>
  <si>
    <t>72960 DANR Monterey Entom Research Chaney 53997</t>
  </si>
  <si>
    <t>72962 DANR MarinPesticide Mgmt 54008</t>
  </si>
  <si>
    <t>72965 DANR San Joaquin Prog Support 54010</t>
  </si>
  <si>
    <t>72966 DANR San Diego 54017</t>
  </si>
  <si>
    <t>72967 DANR San Diego 4H Step Support 54017</t>
  </si>
  <si>
    <t>72968 DANR Fresno Small Farms Support Molin 54022</t>
  </si>
  <si>
    <t>72969 Veg Crops Broccolires Res 54038</t>
  </si>
  <si>
    <t>72970 Student Experimental Farm Support 54040</t>
  </si>
  <si>
    <t>72971 Vrs DnrResearch Project 54045</t>
  </si>
  <si>
    <t>72972 Alameda Ucce Turf Grass Program 54061</t>
  </si>
  <si>
    <t>72973 DANR 4H Stwd Club RecogandTrainin 54089</t>
  </si>
  <si>
    <t>72974 Coop ExtPlacerNevada 54090</t>
  </si>
  <si>
    <t>72975 DANR Ventura Citrus Research 54109</t>
  </si>
  <si>
    <t>72976 DANRYoloAlmond CultureOrch Mgt 54112</t>
  </si>
  <si>
    <t>72977 Yolo EducandRes 54113</t>
  </si>
  <si>
    <t>72978 Sustainable Agr ResandEd Prog 54114</t>
  </si>
  <si>
    <t>72979 DANR Yolo Pest Mang Research Long 54116</t>
  </si>
  <si>
    <t>72980 DANR YoloVarious DonorsLong 54116</t>
  </si>
  <si>
    <t>72981 DANR Fresno Dairy Research 54117</t>
  </si>
  <si>
    <t>72985 VM AnatomyAm Heart 54151</t>
  </si>
  <si>
    <t>72986 Coop Ext EntomVrs Dnrs 54154</t>
  </si>
  <si>
    <t>72987 Coop Ext EntomFarming Systems 54155</t>
  </si>
  <si>
    <t>72988 Coop Ext EntomFarming Sytem 54155</t>
  </si>
  <si>
    <t>72989 DANR Kern Pest Control 54168</t>
  </si>
  <si>
    <t>72990 DANR Kern Cotton Research 54177</t>
  </si>
  <si>
    <t>72991 AandRs Research Hutmacher 54182</t>
  </si>
  <si>
    <t>72992 Cotton Project Hutmacher 54182</t>
  </si>
  <si>
    <t>72993 DANR Program Support 54201</t>
  </si>
  <si>
    <t>72995 Invasive Plant Biology EcologyandMgmt 54209</t>
  </si>
  <si>
    <t>72996 VMpmi 4T62 Hirsh 54210</t>
  </si>
  <si>
    <t>72997 Veg CropsCelery Research 54211</t>
  </si>
  <si>
    <t>72998 Vpmi Sturgeon Research Zinkl 54211</t>
  </si>
  <si>
    <t>72999 VMpmiBayer 54212</t>
  </si>
  <si>
    <t>73000 VMccahHannahandChallis Siegel Fd 54213</t>
  </si>
  <si>
    <t>73001 VMapc Research Tablin 54214</t>
  </si>
  <si>
    <t>73002 Env HortHackettBurgerRiverside 54218</t>
  </si>
  <si>
    <t>73003 San Mateo Ce Programs Support 54246</t>
  </si>
  <si>
    <t>73004 Alameda Plant Growth Res 54265</t>
  </si>
  <si>
    <t>73005 VM MedGastroenterology Rsrch 54271</t>
  </si>
  <si>
    <t>73006 VM Surg Research Goldman 54272</t>
  </si>
  <si>
    <t>73007 VM Surg Research 54274</t>
  </si>
  <si>
    <t>73008 Toxic Sub Prog Support 54275</t>
  </si>
  <si>
    <t>73009 VMdo Stdt ServHillS Ourteach Prog 54276</t>
  </si>
  <si>
    <t>73010 VM Path Fish Disease Survey 54277</t>
  </si>
  <si>
    <t>73011 VM Rad Canine Res 54278</t>
  </si>
  <si>
    <t>73013 DANRCciaShafter Station 54280</t>
  </si>
  <si>
    <t>73014 Nematology Research Support 54280</t>
  </si>
  <si>
    <t>73015 DANR Tehama County 54281</t>
  </si>
  <si>
    <t>73016 VMdoPredator Conservation Prog 54281</t>
  </si>
  <si>
    <t>73019 Solvay Animal Health 54283</t>
  </si>
  <si>
    <t>73020 Ucce Tehama County 54283</t>
  </si>
  <si>
    <t>73021 Sustainable AgrFee PublICAtion 54284</t>
  </si>
  <si>
    <t>73024 VMmbsWestrecoCooper Requirement 54286</t>
  </si>
  <si>
    <t>73026 VM SurgandRadMerck 54288</t>
  </si>
  <si>
    <t>73027 VMccehpTalbot Gift 54289</t>
  </si>
  <si>
    <t>73028 VM MedKoi Medicine 54290</t>
  </si>
  <si>
    <t>73029 DANR Madera Pest Control ResLeavitt 54291</t>
  </si>
  <si>
    <t>73030 VMdoRaptor Center General Support 54299</t>
  </si>
  <si>
    <t>73031 DANR Glenn County Ext Programs 54300</t>
  </si>
  <si>
    <t>73032 VM Raptor Center Cage Construction 54301</t>
  </si>
  <si>
    <t>73033 VMdoInfectious Diseases Symposium 54302</t>
  </si>
  <si>
    <t>73034 Ipm ExtDANRIpm Project 54306</t>
  </si>
  <si>
    <t>73035 DANR Contra Costa Ucce Support 54315</t>
  </si>
  <si>
    <t>73036 DANR Santa Barbara Beef Cattle 54335</t>
  </si>
  <si>
    <t>73037 DANRElkus Youth Ranch 54354</t>
  </si>
  <si>
    <t>73038 Nrs Funding Jones Fund 54354</t>
  </si>
  <si>
    <t>73039 DANR Stanislaus Alfalfa Res 54366</t>
  </si>
  <si>
    <t>73040 ArsBeltwide Cotton Conference 54367</t>
  </si>
  <si>
    <t>73041 DANR Fresno Pomology Research Andris 54369</t>
  </si>
  <si>
    <t>73042 DANR Glenn Farm Homeand4H Programs 54395</t>
  </si>
  <si>
    <t>73043 DANR GlennVarious Donors 54395</t>
  </si>
  <si>
    <t>73044 DANR Los Angeles Urban Gardens 54421</t>
  </si>
  <si>
    <t>73045 DANR Kern Almond ResViveros 54428</t>
  </si>
  <si>
    <t>73046 DANR Madera Weed Management ResVargas 54436</t>
  </si>
  <si>
    <t>73047 DANR Santa Barbara Veg Production 54438</t>
  </si>
  <si>
    <t>73048 DANR Monterey Elec SprayInman 54451</t>
  </si>
  <si>
    <t>73049 DANR San Joaquin Weed Control 54462</t>
  </si>
  <si>
    <t>73050 San Joaquin Adpt Fld Res 54479</t>
  </si>
  <si>
    <t>73052 Apiculture Mussen 54501</t>
  </si>
  <si>
    <t>73053 Coop Ext Entom Mussen 54501</t>
  </si>
  <si>
    <t>73058 DANR Amador Viticulture Res Support 54545</t>
  </si>
  <si>
    <t>73060 Calaveras Cty Res 54561</t>
  </si>
  <si>
    <t>73062 DANRShasta Program Support 54573</t>
  </si>
  <si>
    <t>73064 DANR FresnoMaster GardenersEnv Hort 54594</t>
  </si>
  <si>
    <t>73065 Ucce Solano Veg Crops 54597</t>
  </si>
  <si>
    <t>73067 DANR Solano Research Clement 54598</t>
  </si>
  <si>
    <t>73068 DANR SolanoMaster Food Preservers 54600</t>
  </si>
  <si>
    <t>73069 DANR Butte Research Olson 54601</t>
  </si>
  <si>
    <t>73070 DANR Butte Pomology Connell 54602</t>
  </si>
  <si>
    <t>73071 DANR Butte Extension Programs 54603</t>
  </si>
  <si>
    <t>73073 DANRSanta Clara Mstr Grdn Support 54604</t>
  </si>
  <si>
    <t>73074 DANR Programmic Activity Support 54605</t>
  </si>
  <si>
    <t>73075 DANR Lindcove Field Station 54606</t>
  </si>
  <si>
    <t>73078 DANR Cherry Research 54608</t>
  </si>
  <si>
    <t>73081 DANR MontereyIrrigationandWater Rsrch 54610</t>
  </si>
  <si>
    <t>73082 DANR Sonoma Dairy Research 54611</t>
  </si>
  <si>
    <t>73083 DANR ShastaLassen Marcum 54617</t>
  </si>
  <si>
    <t>73084 DANR Shasta Ucce Support 54618</t>
  </si>
  <si>
    <t>73085 DANRShasta County Support 54619</t>
  </si>
  <si>
    <t>73088 DANR San Luis Obispo Agronomy 54640</t>
  </si>
  <si>
    <t>73089 DANR Sacramento Master Grdner 54653</t>
  </si>
  <si>
    <t>73091 DANR St Cruz Ucce Supp BettigaCoates 54654</t>
  </si>
  <si>
    <t>73092 Plt PathSweetpotato ResCampbell 54660</t>
  </si>
  <si>
    <t>73093 San Mateo Elkus 4H Ranch 54660</t>
  </si>
  <si>
    <t>73094 DANRNcrElkus Ranch 54661</t>
  </si>
  <si>
    <t>73095 Irrigation Research Support 54677</t>
  </si>
  <si>
    <t>73096 Coop Ext Lawr Research Support 54678</t>
  </si>
  <si>
    <t>73097 Lawr Grnd Water Quality Res Harter 54678</t>
  </si>
  <si>
    <t>73098 Lawr Irrigation Research Goldhamer 54679</t>
  </si>
  <si>
    <t>73099 Wildlife Management Fitxhugh 54699</t>
  </si>
  <si>
    <t>73100 Animal Science Dairy Res Support 54700</t>
  </si>
  <si>
    <t>73101 DANR Medocino VitandPlant Science 54702</t>
  </si>
  <si>
    <t>73103 DANR Ventura Herbicide Research 54703</t>
  </si>
  <si>
    <t>73104 Ca Commodity Committee 54704</t>
  </si>
  <si>
    <t>73105 DANR Lassen Research Schmierer 54708</t>
  </si>
  <si>
    <t>73107 DANR Stanislaus Tomato Research 54709</t>
  </si>
  <si>
    <t>73108 DANR Lake County Research Elkins 54711</t>
  </si>
  <si>
    <t>73110 FsandT Public Outreach C Bruhn 54716</t>
  </si>
  <si>
    <t>73111 Animal Damage Research T Salmon 54717</t>
  </si>
  <si>
    <t>73112 Ucce Siskiyou VegandRow Crops Wilson 54718</t>
  </si>
  <si>
    <t>73114 DANR San Diego Marine Advisor 54721</t>
  </si>
  <si>
    <t>73115 DANR Fresno Field ResearchMunk 54728</t>
  </si>
  <si>
    <t>73117 General Research Munk 54737</t>
  </si>
  <si>
    <t>73118 DANR Yolo Ag Research Projects 54738</t>
  </si>
  <si>
    <t>73120 Urology Department Support 54745</t>
  </si>
  <si>
    <t>73121 UCDMC Ped Icu Support 54746</t>
  </si>
  <si>
    <t>73122 Plt PathVeg Res 54750</t>
  </si>
  <si>
    <t>73124 Alameda Turfgrass Adaptive Res 54800</t>
  </si>
  <si>
    <t>73125 DANR Fresno Entomology ResCoviello 54814</t>
  </si>
  <si>
    <t>73127 DANRSan Joaquin Insect Rsrch 54815</t>
  </si>
  <si>
    <t>73130 VM SurgHoechst 54830</t>
  </si>
  <si>
    <t>73131 VM MicroandImmuno Ruminant Stott 54831</t>
  </si>
  <si>
    <t>73132 VM Micro Research Conrad 54832</t>
  </si>
  <si>
    <t>73133 VM PathResearch Osborn 54833</t>
  </si>
  <si>
    <t>73134 VM MedSilicosis Research 54834</t>
  </si>
  <si>
    <t>73135 VM MedSalmonella Res 54835</t>
  </si>
  <si>
    <t>73136 VM Path Canine Research Moore 54836</t>
  </si>
  <si>
    <t>73137 VM Med Equine Research Carlson 54837</t>
  </si>
  <si>
    <t>73138 VM MicroandImmunology Lefbrvre 54839</t>
  </si>
  <si>
    <t>73139 VM Med Research Madigan 54840</t>
  </si>
  <si>
    <t>73140 VM PathGraduate Group Support 54841</t>
  </si>
  <si>
    <t>73141 VMcaa Dept Support 54842</t>
  </si>
  <si>
    <t>73142 VMceh Barbour Foundation 54843</t>
  </si>
  <si>
    <t>73143 AgronSugar Beet Res 54844</t>
  </si>
  <si>
    <t>73144 VMcas Video Production 54845</t>
  </si>
  <si>
    <t>73145 VM Micro Research Lefebvre 54846</t>
  </si>
  <si>
    <t>73146 ImPulmonary Research Yoneda 54847</t>
  </si>
  <si>
    <t>73147 Med PedSense Foundation 54848</t>
  </si>
  <si>
    <t>73148 Equine Dis Res Alloc 54849</t>
  </si>
  <si>
    <t>73149 Im Cardiology Yadlapalli 54850</t>
  </si>
  <si>
    <t>73150 Reproductive Studies Support 54851</t>
  </si>
  <si>
    <t>73151 DbsGenetics Grad Group 54852</t>
  </si>
  <si>
    <t>73152 VMdo Comp Animal Health Project 54853</t>
  </si>
  <si>
    <t>73153 Pediatric Cardiovascular Research 54854</t>
  </si>
  <si>
    <t>73154 VMdoCompanion Animal Program 54855</t>
  </si>
  <si>
    <t>73155 VitandEnology Equipment Support 54856</t>
  </si>
  <si>
    <t>73157 DANR Alameda Horticultre Support 54859</t>
  </si>
  <si>
    <t>73158 Plant Sci Almond Research 54859</t>
  </si>
  <si>
    <t>73159 VitandEnol Robert Mondavi 54860</t>
  </si>
  <si>
    <t>73160 DANR Specialty Vegetable Program 54861</t>
  </si>
  <si>
    <t>73161 Vit Enol Support 54862</t>
  </si>
  <si>
    <t>73162 Oral History Project Support 54863</t>
  </si>
  <si>
    <t>73163 CehMackenzie GiftSnyder 54866</t>
  </si>
  <si>
    <t>73164 VMsrsIntervet IncVasseur 54867</t>
  </si>
  <si>
    <t>73167 ImCancer Immuno Therapy Tuscano 54870</t>
  </si>
  <si>
    <t>73168 Entom Pollination Res 54871</t>
  </si>
  <si>
    <t>73169 Equine Disease Research 54872</t>
  </si>
  <si>
    <t>73170 Im Various DonorsLaslett 54873</t>
  </si>
  <si>
    <t>73172 An Sci Poultry Research 54875</t>
  </si>
  <si>
    <t>73174 DANR IpmStapleton 54877</t>
  </si>
  <si>
    <t>73176 DANR Pears ProjectVan Steenwyk 54879</t>
  </si>
  <si>
    <t>73177 Im Research Aoki 54879</t>
  </si>
  <si>
    <t>73179 History UCDF Paul Goodman Grad Felwshp 54881</t>
  </si>
  <si>
    <t>73180 Med Radiation Oncology Support 54882</t>
  </si>
  <si>
    <t>73181 Smc Burn Unit Support 54883</t>
  </si>
  <si>
    <t>73183 DANR Central Valley 54885</t>
  </si>
  <si>
    <t>73184 UCDMC Undesignated Donations 54885</t>
  </si>
  <si>
    <t>73185 Fruit Studies Support 54886</t>
  </si>
  <si>
    <t>73186 Pistachio Research Support 54887</t>
  </si>
  <si>
    <t>73188 Plt Biol Herbarium Support 54889</t>
  </si>
  <si>
    <t>73189 Lib Special Collections Support 54890</t>
  </si>
  <si>
    <t>73191 Plt PathSeed Treatment Webster 54892</t>
  </si>
  <si>
    <t>73192 UCD PresentsCultural Arts Ctr Fd 54893</t>
  </si>
  <si>
    <t>73193 MedOrthopae Cartilage Conference 54894</t>
  </si>
  <si>
    <t>73194 VMtrcBaker 54895</t>
  </si>
  <si>
    <t>73195 DANR Glenn Livestock 54896</t>
  </si>
  <si>
    <t>73196 DANR Glenn 4H Support 54897</t>
  </si>
  <si>
    <t>73197 Anthro InstandDept Research Suad 54898</t>
  </si>
  <si>
    <t>73198 Cathy Alonzo Memorial Depression Rsrch 54899</t>
  </si>
  <si>
    <t>73201 Heart Research Fund 54902</t>
  </si>
  <si>
    <t>73202 Sonoma County Grapes 54903</t>
  </si>
  <si>
    <t>73204 MedOcme Support Even Year 54904</t>
  </si>
  <si>
    <t>73205 Law Bruce A Wolk Scholarship 54905</t>
  </si>
  <si>
    <t>73206 VMsrs Research Snyder 54906</t>
  </si>
  <si>
    <t>73207 Genetics Research Gottleib 54907</t>
  </si>
  <si>
    <t>73209 Msufcw Schlsp 54909</t>
  </si>
  <si>
    <t>73212 Veg Crops Dept Support 54912</t>
  </si>
  <si>
    <t>73214 Veg Crops Research 54914</t>
  </si>
  <si>
    <t>73215 Jewish Stds Koret Foundation 54915</t>
  </si>
  <si>
    <t>73216 Avian Sci Research Ernst 54916</t>
  </si>
  <si>
    <t>73217 An Sci Large An Res Anderson 54917</t>
  </si>
  <si>
    <t>73218 An Sci Research Oberbauer 54918</t>
  </si>
  <si>
    <t>73219 Med Path Research Jensen 54921</t>
  </si>
  <si>
    <t>73220 ChemHach Sci Fdn Undergrad Scholarship 54922</t>
  </si>
  <si>
    <t>73221 Nutrition Dept Support 54924</t>
  </si>
  <si>
    <t>73222 VitandEnol Research Kitchen 54925</t>
  </si>
  <si>
    <t>73223 VitandEnol Wine Making 54925</t>
  </si>
  <si>
    <t>73224 NrsMathias 54926</t>
  </si>
  <si>
    <t>73225 Ucce Sac Youth Prog Bird 54926</t>
  </si>
  <si>
    <t>73226 DANR Modoc Ucce Support 54935</t>
  </si>
  <si>
    <t>73228 DANR Coulsa Extension Programs 54940</t>
  </si>
  <si>
    <t>73231 DANR San Benito Pest Mgmt Research 54976</t>
  </si>
  <si>
    <t>73233 VM SurgHoffmann LaRoche 55002</t>
  </si>
  <si>
    <t>73236 VM Ccah General Support 55005</t>
  </si>
  <si>
    <t>73237 VM Ccah Canine Research 55006</t>
  </si>
  <si>
    <t>73238 VM Ccah Feline 55007</t>
  </si>
  <si>
    <t>73239 VM Ccah Cancer 55008</t>
  </si>
  <si>
    <t>73240 Moseley ChildrenS Hospital Fund 55009</t>
  </si>
  <si>
    <t>73241 San Joaquin Fungicide Res 55010</t>
  </si>
  <si>
    <t>73245 Plant Pathology Fungal Disease Research 55012</t>
  </si>
  <si>
    <t>73246 Guinea Pig Compassionate Care Fund 55013</t>
  </si>
  <si>
    <t>73248 Agricultural Sustainability Inst Support 55015</t>
  </si>
  <si>
    <t>73249 Palliative Care Comfort Suites 55016</t>
  </si>
  <si>
    <t>73250 Heitmann Celebration Of Life Event 55017</t>
  </si>
  <si>
    <t>73251 Ecuadorian Banana Sustainability Fund 55018</t>
  </si>
  <si>
    <t>73252 VMepmEpidemiology Research Kass 55019</t>
  </si>
  <si>
    <t>73254 SundstromLacob Family Award 55021</t>
  </si>
  <si>
    <t>73255 VM Surg Support 55022</t>
  </si>
  <si>
    <t>73256 VM Surg Research Belhorn 55023</t>
  </si>
  <si>
    <t>73257 VMccahFeline Infectious Diseases 55024</t>
  </si>
  <si>
    <t>73258 VM Med Feline Ibd Research Pederson 55025</t>
  </si>
  <si>
    <t>73259 VM Med Support 55026</t>
  </si>
  <si>
    <t>73260 VMccahRenalHillS 55027</t>
  </si>
  <si>
    <t>73261 VM Erl Captial RequirementsJackso 55028</t>
  </si>
  <si>
    <t>73262 VMsandRsAlphalaser 55029</t>
  </si>
  <si>
    <t>73263 VMcasBehavior Aging DogsandCats 55030</t>
  </si>
  <si>
    <t>73264 Computational BiologyandMultiomics Pltfm 55031</t>
  </si>
  <si>
    <t>73265 Duck Welfare Research 55032</t>
  </si>
  <si>
    <t>73266 Bulosan Center For Filipino Studies 55033</t>
  </si>
  <si>
    <t>73267 Field Screening Ag Biostimulants Rsch 55034</t>
  </si>
  <si>
    <t>73268 Asabe Student Branch Support 55035</t>
  </si>
  <si>
    <t>73269 Integrative Medicine Award 55036</t>
  </si>
  <si>
    <t>73271 Water Management Research Support 55038</t>
  </si>
  <si>
    <t>73272 VMdo Quality Assurance 55039</t>
  </si>
  <si>
    <t>73273 VMphandR Steven Berry Funds 55040</t>
  </si>
  <si>
    <t>73274 VMphandRDairy Goat Caev Research 55040</t>
  </si>
  <si>
    <t>73275 VM Ext Animal Health 55041</t>
  </si>
  <si>
    <t>73276 VMdo Vet Med Alumni Undirected 55041</t>
  </si>
  <si>
    <t>73283 Ucb Pimsa Award Hamilton Fy1718 55049</t>
  </si>
  <si>
    <t>73285 VM SurgandRad Sci Support 55051</t>
  </si>
  <si>
    <t>73286 VMerlCooke Hearst 55052</t>
  </si>
  <si>
    <t>73287 VM Mol Bio SciIamsFeline Nutri 55053</t>
  </si>
  <si>
    <t>73288 Cardiac GeneticsandPharmacogenomics 55054</t>
  </si>
  <si>
    <t>73289 Global Climate Action Summit Gcas 55055</t>
  </si>
  <si>
    <t>73290 LiverandTransplant Research Fund 55056</t>
  </si>
  <si>
    <t>73291 PolitICAl Science Undergrad Awd Ceremony 55057</t>
  </si>
  <si>
    <t>73292 PreHealth Conference Support 55058</t>
  </si>
  <si>
    <t>73293 Len Family Cancer Research Fund 55059</t>
  </si>
  <si>
    <t>73294 VMdo Emily S CarrICAburu Fund 55060</t>
  </si>
  <si>
    <t>73295 TheatreandDance Scholarship 55061</t>
  </si>
  <si>
    <t>73297 Dickenson Stem Cell Catalyst Fund 55063</t>
  </si>
  <si>
    <t>73298 Maher Family RschandTchng In Aphasia 55064</t>
  </si>
  <si>
    <t>73300 Ucce Santa Cruz 4H Program Fund 55066</t>
  </si>
  <si>
    <t>73301 Vrs DnVitandEnol Res 55067</t>
  </si>
  <si>
    <t>73302 ANR 4H Mini Grants 55068</t>
  </si>
  <si>
    <t>73303 The ScottandLaurie Carney Saa Fund 55069</t>
  </si>
  <si>
    <t>73304 VMdo Elizabeth L Howatt Fund 55070</t>
  </si>
  <si>
    <t>73305 Climate Stewards Initiative For Calif 55071</t>
  </si>
  <si>
    <t>73307 Ibd Stem Cell Research 55073</t>
  </si>
  <si>
    <t>73309 EquinePay It ForwardFund 55075</t>
  </si>
  <si>
    <t>73310 Horticulture Innovation Lab Support 55076</t>
  </si>
  <si>
    <t>73311 HematologyOncology General Div Sppt 55077</t>
  </si>
  <si>
    <t>73312 Equine Racetrack Safety ResearchandEd 55078</t>
  </si>
  <si>
    <t>73313 Igem Student Team Support 55079</t>
  </si>
  <si>
    <t>73314 VMdo Vet Dental Operatory Campaign 55080</t>
  </si>
  <si>
    <t>73316 Hospitalist Program Support 55082</t>
  </si>
  <si>
    <t>73317 Small Animal Gastroenterology Research 55083</t>
  </si>
  <si>
    <t>73318 Rice Yield Contest Support 55084</t>
  </si>
  <si>
    <t>73319 LyonCisneros Family Research Fund 55085</t>
  </si>
  <si>
    <t>73320 Next Generation Stem Teaching Award 55086</t>
  </si>
  <si>
    <t>73321 June Mccaskill Memorial Fund 55087</t>
  </si>
  <si>
    <t>73323 Ferrini Awd Thoroughbred Racing Studies 55089</t>
  </si>
  <si>
    <t>73324 Tuolumne County 4H Camp Program 55090</t>
  </si>
  <si>
    <t>73325 SmSf Master Gardener Scholarship 55091</t>
  </si>
  <si>
    <t>73326 Mecu Spotted Skunk Conservation 55092</t>
  </si>
  <si>
    <t>73327 Machine Learning Research 55093</t>
  </si>
  <si>
    <t>73328 Science Fiction Collections 55094</t>
  </si>
  <si>
    <t>73329 Oeia Event Series Support 55095</t>
  </si>
  <si>
    <t>73330 Food Loss and Waste Collaborative 55096</t>
  </si>
  <si>
    <t>73331 clinical Laboratory Scientist Training 55097</t>
  </si>
  <si>
    <t>73332 Ccc Community OutreachandEducation 55098</t>
  </si>
  <si>
    <t>73333 Lung Cancer Innovations Group 55099</t>
  </si>
  <si>
    <t>73334 UCD Education Aid Program 55100</t>
  </si>
  <si>
    <t>73335 Raspberry Research 55101</t>
  </si>
  <si>
    <t>73336 HardbdandActive Workshop 55102</t>
  </si>
  <si>
    <t>73337 Canine Oral Disease Research 55103</t>
  </si>
  <si>
    <t>73338 Gerald K Huff Scholarship 55104</t>
  </si>
  <si>
    <t>73339 Cosmos TransamerICA Fellowship 55105</t>
  </si>
  <si>
    <t>73340 Hewitt Family Award In Nursing 55106</t>
  </si>
  <si>
    <t>73342 Gsm PlatformsandEcosystems 55108</t>
  </si>
  <si>
    <t>73343 Santa Barbara Mg Calif Avocado Fest 55109</t>
  </si>
  <si>
    <t>73344 DANR Lassen Extention Programs 55110</t>
  </si>
  <si>
    <t>73347 DANRSanta Clara Co Support 55112</t>
  </si>
  <si>
    <t>73348 DANRButte Co 4HVrs Dnrs 55113</t>
  </si>
  <si>
    <t>73349 DANR 4H Citizenship Program 55114</t>
  </si>
  <si>
    <t>73350 DANR4H Livestock Judging Prog 55115</t>
  </si>
  <si>
    <t>73351 DANR4H Ifye Program 55116</t>
  </si>
  <si>
    <t>73352 Plant Pathology Research Eskalen 55117</t>
  </si>
  <si>
    <t>73353 Bombference Support 55118</t>
  </si>
  <si>
    <t>73354 Barrel Sanitation Research 55119</t>
  </si>
  <si>
    <t>73356 Glenn Cnty Weed Science RschandEd 55121</t>
  </si>
  <si>
    <t>73357 Foods For Health Diet and Cognitive Devlp 55122</t>
  </si>
  <si>
    <t>73358 DANR SutterYuba County Actvties 55123</t>
  </si>
  <si>
    <t>73361 Integrating Literacies Project 55125</t>
  </si>
  <si>
    <t>73362 India MedicalandEducation Mission 55126</t>
  </si>
  <si>
    <t>73363 Anesthesia TeachingandResearch 55127</t>
  </si>
  <si>
    <t>73364 Ucce Merced 4H Youth Fee Waiver Program 55128</t>
  </si>
  <si>
    <t>73366 Smiley Wine Executive Program Fund 55130</t>
  </si>
  <si>
    <t>73367 Climbing Club General Support 55131</t>
  </si>
  <si>
    <t>73368 ShorLine Shelter Medicine Support Fund 55132</t>
  </si>
  <si>
    <t>73370 Wildfire Health Problems 55134</t>
  </si>
  <si>
    <t>73371 Asthma Research Support 55135</t>
  </si>
  <si>
    <t>73372 Breast Health Ed Underserved Communities 55136</t>
  </si>
  <si>
    <t>73373 UrbanandCommunity Ipm Support 55137</t>
  </si>
  <si>
    <t>73374 Pediatric Disorders Research 55138</t>
  </si>
  <si>
    <t>73375 Silver Oak Student Research Fund 55139</t>
  </si>
  <si>
    <t>73376 Courtway Peer Advisor IntL Internships 55141</t>
  </si>
  <si>
    <t>73377 Child Life Facility Dog Program 55142</t>
  </si>
  <si>
    <t>73378 Marjorie Ann Bailey Fragile X Research 55143</t>
  </si>
  <si>
    <t>73379 Canine ImmuneMediated Polyarthritis 55144</t>
  </si>
  <si>
    <t>73380 Golden Retriever Taurine Deficiency 55145</t>
  </si>
  <si>
    <t>73381 Dairy Cow Nutrition Research 55146</t>
  </si>
  <si>
    <t>73383 JandM Ogawa Field Lab Renovation 55148</t>
  </si>
  <si>
    <t>73384 Institute Of Regenerative Cures Support 55149</t>
  </si>
  <si>
    <t>73385 Food SciandTech Research Luh 55150</t>
  </si>
  <si>
    <t>73386 Deleuze Fmly Endow Professorship Support 55151</t>
  </si>
  <si>
    <t>73388 Wine Closures Research Program 55153</t>
  </si>
  <si>
    <t>73389 Gunion Support High Energy Phenomology 55154</t>
  </si>
  <si>
    <t>73390 Amdoparvovirus In Red Pandas 55155</t>
  </si>
  <si>
    <t>73391 B12Folate Research 55156</t>
  </si>
  <si>
    <t>73392 Carroll Hammonds AlzheimerS Research 55157</t>
  </si>
  <si>
    <t>73393 Reconfigurable Rf FrontEnd Filters Fund 55158</t>
  </si>
  <si>
    <t>73394 DANR MontereyViticulture 55159</t>
  </si>
  <si>
    <t>73396 Pitzer Center Ethnographic Collection Fd 55161</t>
  </si>
  <si>
    <t>73397 Pitzer Ctr Individual Instrument Storage 55162</t>
  </si>
  <si>
    <t>73398 BeefandRange Field Day 55163</t>
  </si>
  <si>
    <t>73399 Hopland Rec Fire Recovery Efforts 55164</t>
  </si>
  <si>
    <t>73400 Entom Research Summers 55165</t>
  </si>
  <si>
    <t>73401 Sbmg Keck Butterfly Garden Fund 55166</t>
  </si>
  <si>
    <t>73402 Yolo County 4H Livestock Fund 55167</t>
  </si>
  <si>
    <t>73403 Fresno Ucce 4H Youth Fee Waiver Fund 55168</t>
  </si>
  <si>
    <t>73404 Terc ForestandConservation Biology 55169</t>
  </si>
  <si>
    <t>73406 DANR San Diego Fruit Program 55171</t>
  </si>
  <si>
    <t>73407 Keller Little Bang Poster Competition 55172</t>
  </si>
  <si>
    <t>73408 Khadar Shaik PhD Memorial Schp Sppt 55173</t>
  </si>
  <si>
    <t>73409 Blair Fox Memorial Scholarship 55174</t>
  </si>
  <si>
    <t>73410 Dorothy L Scheibner Novack Scholarship 55175</t>
  </si>
  <si>
    <t>73412 Rx One Health Course 55177</t>
  </si>
  <si>
    <t>73413 DANR Yolo Veg Crops 55178</t>
  </si>
  <si>
    <t>73414 DANRSierra Field Station 55179</t>
  </si>
  <si>
    <t>73415 DANR4H Curriculum 55180</t>
  </si>
  <si>
    <t>73416 DANR San Bernardino Ucce Hartin 55181</t>
  </si>
  <si>
    <t>73417 Dorothy Ross Graduate Student Rsch Awd 55182</t>
  </si>
  <si>
    <t>73418 Osteogenesis Imperfecta Disease 55183</t>
  </si>
  <si>
    <t>73419 UCD GovernmentandPublic Policy Alumni Gr 55184</t>
  </si>
  <si>
    <t>73420 Student Athlete Performance Center 55185</t>
  </si>
  <si>
    <t>73421 DANR Orange VegStrawberry Research 55186</t>
  </si>
  <si>
    <t>73422 Religious Studies General Support 55187</t>
  </si>
  <si>
    <t>73423 Explorer Support Fund 55188</t>
  </si>
  <si>
    <t>73424 Scott A Sloan Awd Veterinary Medicine 55189</t>
  </si>
  <si>
    <t>73425 Ibehavior App Project Support 55190</t>
  </si>
  <si>
    <t>73426 Lymphoma Research 55191</t>
  </si>
  <si>
    <t>73427 DANR San Diego Veg Research 55192</t>
  </si>
  <si>
    <t>73428 Aggies In Residence 55193</t>
  </si>
  <si>
    <t>73429 Rosenberg Forum 2018 55194</t>
  </si>
  <si>
    <t>73430 DANR Plumas EdandResearch 55195</t>
  </si>
  <si>
    <t>73431 Global Summit Center 55196</t>
  </si>
  <si>
    <t>73432 Jmie Fellows Program 55197</t>
  </si>
  <si>
    <t>73433 Smoke Taint Research Program 55198</t>
  </si>
  <si>
    <t>73434 DANR Fresno Alfafla Forage Agonomy 55199</t>
  </si>
  <si>
    <t>73435 DANR Kern Weed Science 55200</t>
  </si>
  <si>
    <t>73436 ChildrenS Hospital Surgery Ctr Construc 55201</t>
  </si>
  <si>
    <t>73437 Plant Biology Grad Group Colloquium 55202</t>
  </si>
  <si>
    <t>73439 Bog California Native Section Fund 55204</t>
  </si>
  <si>
    <t>73440 Dickenson Otolaryngology Catalyst Fund 55205</t>
  </si>
  <si>
    <t>73441 Ctr Plant DiversityHerbarium TShirt Fd 55206</t>
  </si>
  <si>
    <t>73442 WomenS Beach Volleyball Court Fund 55207</t>
  </si>
  <si>
    <t>73443 Great Dane Research Fund 55208</t>
  </si>
  <si>
    <t>73444 Ucce Stanislaus Master Gardener Fund 55209</t>
  </si>
  <si>
    <t>73445 Ucce Modoc Forever 4H Bte 55210</t>
  </si>
  <si>
    <t>73446 Garabedian Scholarship Fund 55211</t>
  </si>
  <si>
    <t>73447 Techaccel Stair Grant Britt 55212</t>
  </si>
  <si>
    <t>73448 DANR Merced Dairy Res 55213</t>
  </si>
  <si>
    <t>73449 Ucce Imperial Workshops Fund 55214</t>
  </si>
  <si>
    <t>73450 Flawless Creations Usa Epilepsy Rsch Fnd 55215</t>
  </si>
  <si>
    <t>73451 Ca Olive Ranch Distinguished Fellowship 55216</t>
  </si>
  <si>
    <t>73452 Drosophila Hydei Insects Research 55217</t>
  </si>
  <si>
    <t>73453 Precision Genomics Research 55218</t>
  </si>
  <si>
    <t>73454 Curtis On Tour Event Support 55219</t>
  </si>
  <si>
    <t>73455 Mangun Art Fund 55220</t>
  </si>
  <si>
    <t>73456 Ceh Teaching Herd Fund 55221</t>
  </si>
  <si>
    <t>73457 Rheumatology Outpatient Facility Support 55222</t>
  </si>
  <si>
    <t>73458 Terc Video System Enhancement 55223</t>
  </si>
  <si>
    <t>73459 Green Fellowship Fund 55224</t>
  </si>
  <si>
    <t>73460 Npi Crawford Student Fellowship 55225</t>
  </si>
  <si>
    <t>73461 Rost Family Biology K12 Ed Schp Sppt 55226</t>
  </si>
  <si>
    <t>73462 Tuolumne Mlrdc Garden Project Fund 55227</t>
  </si>
  <si>
    <t>73463 StudentAthlete Outcomes Fund 55228</t>
  </si>
  <si>
    <t>73464 High School Apprenticeship Program 55229</t>
  </si>
  <si>
    <t>73465 Museum of WFB Fish Collection 55230</t>
  </si>
  <si>
    <t>73466 VitandEnol Program Support 55231</t>
  </si>
  <si>
    <t>73467 Digestive Disease Research 55232</t>
  </si>
  <si>
    <t>73468 3D Imaging Equipment 55233</t>
  </si>
  <si>
    <t>73469 EmergencyandCritical Care Research 55234</t>
  </si>
  <si>
    <t>73470 Santa Clara Youth Programs 55235</t>
  </si>
  <si>
    <t>73472 Plant Soil Science Programs 55236</t>
  </si>
  <si>
    <t>73473 Ucce Butte Cluster Nutrition Program 55237</t>
  </si>
  <si>
    <t>73475 Cardiovascular Research Institute 55239</t>
  </si>
  <si>
    <t>73476 Chem Engr Shah Lab Research Support 55240</t>
  </si>
  <si>
    <t>73478 FrankandMargaret Johns Scholarship Sppt 55242</t>
  </si>
  <si>
    <t>73480 Lange Memorial Bohart Museum Support 55244</t>
  </si>
  <si>
    <t>73481 Police Dept Saferide Program Initiatives 55245</t>
  </si>
  <si>
    <t>73482 Icc Aggie Circle 55246</t>
  </si>
  <si>
    <t>73483 Pediatric Glaucoma Fund 55247</t>
  </si>
  <si>
    <t>73484 Silverado Vineyards Smoke Taint Fund 55248</t>
  </si>
  <si>
    <t>73485 Canine Compassionate Care Fund 55249</t>
  </si>
  <si>
    <t>73486 W Harry Lange Jr Mem Endw Schp Sppt 55250</t>
  </si>
  <si>
    <t>73487 Seadoc Salish Sea Wild Video Production 55251</t>
  </si>
  <si>
    <t>73488 Darn Kern Field Crop Res 55252</t>
  </si>
  <si>
    <t>73490 Loretta Wahl Cancer Fund 55254</t>
  </si>
  <si>
    <t>73491 DANR Tehama County Support 55255</t>
  </si>
  <si>
    <t>73493 DANR Santa ClaraTeaching Gardner 55256</t>
  </si>
  <si>
    <t>73495 Center For Clear Support Fund 55257</t>
  </si>
  <si>
    <t>73496 Scotts MiracleGrow Co Smartlandscape 55258</t>
  </si>
  <si>
    <t>73497 Camb Washington Football Playoff Trip 55259</t>
  </si>
  <si>
    <t>73498 Humboldt Master Food Preserver Kitchen 55260</t>
  </si>
  <si>
    <t>73499 Yolo Calfresh Nutrition Fund 55261</t>
  </si>
  <si>
    <t>73500 Hospice Thanksgiving Dinner Fund 55262</t>
  </si>
  <si>
    <t>73501 JeFFErson 4H Robotics Fund 55263</t>
  </si>
  <si>
    <t>73504 Hull Lab Research Support Fund 55266</t>
  </si>
  <si>
    <t>73505 Koi Disease Research Fund 55267</t>
  </si>
  <si>
    <t>73507 Ucce LakeMendocino 4H Camps Fund 55269</t>
  </si>
  <si>
    <t>73508 Santa Barbara 4H Youth Fee Waiver 55270</t>
  </si>
  <si>
    <t>73509 DANR Yolo Horticulture Debuse 55271</t>
  </si>
  <si>
    <t>73510 John Williams Memorial Fd 55272</t>
  </si>
  <si>
    <t>73511 Water Resources CtrHarding Gift 55273</t>
  </si>
  <si>
    <t>73512 Coop Ext Pomology 55274</t>
  </si>
  <si>
    <t>73513 Grcp Iranian Wheat 55275</t>
  </si>
  <si>
    <t>73514 W Harry Lange Jr Memorial Travel Fund 55276</t>
  </si>
  <si>
    <t>73515 Ucce Tuolumne County Fund 55277</t>
  </si>
  <si>
    <t>73516 Special Collections Department Support 55278</t>
  </si>
  <si>
    <t>73517 Irvin Berta Olive Center Fund 55279</t>
  </si>
  <si>
    <t>73518 Steps Seminar FoodBeverage 55280</t>
  </si>
  <si>
    <t>73519 IntL Conf On EcologyandTransportation 55281</t>
  </si>
  <si>
    <t>73520 Oak Circle Of Life Tile Fund 55282</t>
  </si>
  <si>
    <t>73521 Class Of 1968 Gift Fund 55283</t>
  </si>
  <si>
    <t>73522 DANR Siskiyou Extension Programs 55284</t>
  </si>
  <si>
    <t>73523 DANR SiskiyouVrs Dnrs 55284</t>
  </si>
  <si>
    <t>73524 Efficient Concurrent Abstract Interpreta 55285</t>
  </si>
  <si>
    <t>73525 ANR Dairy ResearchGlenn Co 55286</t>
  </si>
  <si>
    <t>73526 Fermentation Modeling Research 55287</t>
  </si>
  <si>
    <t>73527 Dermatology General Support 55290</t>
  </si>
  <si>
    <t>73528 Service Aware Research 55291</t>
  </si>
  <si>
    <t>73529 Medical Genetics FellowshipResidency 55292</t>
  </si>
  <si>
    <t>73530 Crop Systems Biology Fund 55293</t>
  </si>
  <si>
    <t>73531 Hultman Family Scholarship Support Fund 55294</t>
  </si>
  <si>
    <t>73532 Healers ArtEach Aggie Matters Panel 55295</t>
  </si>
  <si>
    <t>73533 Orthopaedic Surgery ResearchandEducation 55296</t>
  </si>
  <si>
    <t>73534 Medsurg Colorectal ResearchandEducation 55297</t>
  </si>
  <si>
    <t>73535 Int Med Research InstrandGeneral Sppt 55298</t>
  </si>
  <si>
    <t>73536 Imed Cardiology Rsrch InstrandGen Sppt 55299</t>
  </si>
  <si>
    <t>73537 Bml Mentorship Program 55300</t>
  </si>
  <si>
    <t>73538 True AlleleStrmix Comparison Study 55301</t>
  </si>
  <si>
    <t>73539 Family Caregiving Institute Fund 55302</t>
  </si>
  <si>
    <t>73540 Ca Urethanes Settlement Fund 55303</t>
  </si>
  <si>
    <t>73541 Cardiovascular Med Physician Training 55304</t>
  </si>
  <si>
    <t>73542 Zebrafish Soybean Feeding Study 55305</t>
  </si>
  <si>
    <t>73543 Fxtas Research Fund 55306</t>
  </si>
  <si>
    <t>73545 BandA Roth MD Endwd Chair Support 55308</t>
  </si>
  <si>
    <t>73546 Italian Program Support 55309</t>
  </si>
  <si>
    <t>73547 Humboldt Fire ForestryandLivestock Prog 55310</t>
  </si>
  <si>
    <t>73549 Nancy Mettler Awd In Veterinary Medicine 55312</t>
  </si>
  <si>
    <t>73550 San Joaquin Ornamental Research Support 55313</t>
  </si>
  <si>
    <t>73552 Bruce Wahle Autism Research Fund 55314</t>
  </si>
  <si>
    <t>73553 DANRColusa Extension Programs 55315</t>
  </si>
  <si>
    <t>73554 Conservatory CactusandSucculent Fund 55316</t>
  </si>
  <si>
    <t>73555 BillandJean Lane Memorial Fund 55317</t>
  </si>
  <si>
    <t>73556 Pediatric Cancer clinical Trials Rsrch 55318</t>
  </si>
  <si>
    <t>73557 EndocrinologyDiabetesMetabolism Div Sp 55319</t>
  </si>
  <si>
    <t>73558 VandE Departmental Support 55320</t>
  </si>
  <si>
    <t>73559 UcbUCD Pacific Bridges Conference 55321</t>
  </si>
  <si>
    <t>73561 CoFFEe Safety Research 55323</t>
  </si>
  <si>
    <t>73562 Ucce Merced Forever 4H Bte 55324</t>
  </si>
  <si>
    <t>73563 GenomicExome Sequencing Fund 55325</t>
  </si>
  <si>
    <t>73564 2019 LaborandEmployment Law Mixer 55326</t>
  </si>
  <si>
    <t>73565 Law Class Of 2019 Gift 55327</t>
  </si>
  <si>
    <t>73566 Spray ApplICAtions Research 55328</t>
  </si>
  <si>
    <t>73567 Viticulture and Enology Rsrch Fidelibus 55329</t>
  </si>
  <si>
    <t>73568 PlantandSoils Nutrition Research 55330</t>
  </si>
  <si>
    <t>73570 JoncarloandJami Mark Schp Support Fund 55332</t>
  </si>
  <si>
    <t>73571 Gary SandSharon Takahashi Award 55333</t>
  </si>
  <si>
    <t>73572 Sewage Spills On Farmland Research 55334</t>
  </si>
  <si>
    <t>73573 Esparto Unified School Matinee Tickets 55335</t>
  </si>
  <si>
    <t>73574 Bodega Ocean AcidifICAtion Rsrch Boar 55336</t>
  </si>
  <si>
    <t>73575 Cardiovascular Division Support 55337</t>
  </si>
  <si>
    <t>73576 IntL WineandFood Society Fellowship 55338</t>
  </si>
  <si>
    <t>73577 The Bluest Eye Kennedy Center Trip 55339</t>
  </si>
  <si>
    <t>73579 Shimazaki Family Global Activity Fund 55341</t>
  </si>
  <si>
    <t>73580 Medical 3D PrinterandTraining 55342</t>
  </si>
  <si>
    <t>73581 Agricultural Technology Teaching Program 55343</t>
  </si>
  <si>
    <t>73582 Professor Floyd Feeney Scholarship 55344</t>
  </si>
  <si>
    <t>73583 Computer For Economics Research Support 55345</t>
  </si>
  <si>
    <t>73584 Food Engineering and Bioenergy Production 55346</t>
  </si>
  <si>
    <t>73585 Mfa Student Award In Art 55347</t>
  </si>
  <si>
    <t>73586 Combining Symbolic Reasoning Project 55348</t>
  </si>
  <si>
    <t>73588 QBio Specialized ToolsandEquipment Fund 55350</t>
  </si>
  <si>
    <t>73589 Kern Veg Crop ResearchandExtension Fund 55351</t>
  </si>
  <si>
    <t>73590 CalaandMoore Family Awd For Jr Faculty 55352</t>
  </si>
  <si>
    <t>73591 Ucce Sonm Golden Hills 4H Club Lego Fund 55353</t>
  </si>
  <si>
    <t>73592 Genetics Research Fund 55354</t>
  </si>
  <si>
    <t>73593 Angel Weill Supervisor clinical Trials 55355</t>
  </si>
  <si>
    <t>73594 2019 Ucla Transactional Law Competition 55356</t>
  </si>
  <si>
    <t>73596 MargaretandMark Garibaldi Award Sppt Fnd 55358</t>
  </si>
  <si>
    <t>73597 Pharm Tox Graduate Group General Support 55359</t>
  </si>
  <si>
    <t>73598 Aggie Compass 55360</t>
  </si>
  <si>
    <t>73600 Ronald AandLaurel L Schuler Schp Sppt 55362</t>
  </si>
  <si>
    <t>73601 Sarah Dornin Wilkinson Mcmeans Awd Sppt 55363</t>
  </si>
  <si>
    <t>73602 Khaira Family Experiential Learning Fund 55364</t>
  </si>
  <si>
    <t>73603 DANR Trinity Extention Support 55365</t>
  </si>
  <si>
    <t>73607 GoldringWennersten Scholarship 55368</t>
  </si>
  <si>
    <t>73608 Lxl Climate AdaptationExcelerator55369</t>
  </si>
  <si>
    <t>73609 DANR Tulare Ucce Wright 55370</t>
  </si>
  <si>
    <t>73611 Ucce Sonoma 4H Soccer Fund 55371</t>
  </si>
  <si>
    <t>73613 Virodome Sculpture Project 55373</t>
  </si>
  <si>
    <t>73614 Program In IntLandCommunity Nutrition 55374</t>
  </si>
  <si>
    <t>73615 Seadoc Society Herring Project 55375</t>
  </si>
  <si>
    <t>73616 DANR Tulare County Water 55376</t>
  </si>
  <si>
    <t>73618 Fish and Aquatic Resources Research 55378</t>
  </si>
  <si>
    <t>73619 Resilient Infrastructure Materials Lab 55379</t>
  </si>
  <si>
    <t>73620 Nutrient Management Rsch and Outreach 55380</t>
  </si>
  <si>
    <t>73621 Plant Path Discr GiftsSubbarao 55381</t>
  </si>
  <si>
    <t>73622 DANR Tulare Ucce Support Frate 55382</t>
  </si>
  <si>
    <t>73623 Cmn Special Events Fund 55383</t>
  </si>
  <si>
    <t>73624 Biomass Utilization and Almond Project 55384</t>
  </si>
  <si>
    <t>73625 Multicultural Veterinary Award Fund 55385</t>
  </si>
  <si>
    <t>73626 Plt Path Fig Research Michaialdes 55386</t>
  </si>
  <si>
    <t>73628 Aqueous ApplIcation Of Organic Nutrients 55388</t>
  </si>
  <si>
    <t>73629 Advanced Composite Research 55389</t>
  </si>
  <si>
    <t>73630 California Principals Support Network 55390</t>
  </si>
  <si>
    <t>73631 Chapman Medical Student Schp Support Fd 55391</t>
  </si>
  <si>
    <t>73632 Dna Synthesis Research 55392</t>
  </si>
  <si>
    <t>73633 CandK Loveland Fnd For Cancer Research 55393</t>
  </si>
  <si>
    <t>73634 Chevron Asce Club Support Fund 55394</t>
  </si>
  <si>
    <t>73635 Chevron Asce Club Environmental Project 55395</t>
  </si>
  <si>
    <t>73636 Chevron ChemICAl Engr Scholarship Fund 55396</t>
  </si>
  <si>
    <t>73637 Chevron MechanICAl Engr Scholarship Fund 55397</t>
  </si>
  <si>
    <t>73638 Chevron CivilandEnv Engr Scholarship Fnd 55398</t>
  </si>
  <si>
    <t>73639 Chevron Leadr Engr Scholarship Fund 55399</t>
  </si>
  <si>
    <t>73640 Chevron MS Environmental Fellowship 55400</t>
  </si>
  <si>
    <t>73641 Chevron Doctoral Fellowship Fund 55401</t>
  </si>
  <si>
    <t>73642 Chevron Leadr General Support Fund 55402</t>
  </si>
  <si>
    <t>73643 Chevron Etiquette Training Support Fund 55403</t>
  </si>
  <si>
    <t>73644 Chevron Leadr Banquet Fund 55404</t>
  </si>
  <si>
    <t>73645 Chevron StudentandFaculty Networking Fnd 55405</t>
  </si>
  <si>
    <t>73646 Chevron Undergrad Rsch Position Sppt 55406</t>
  </si>
  <si>
    <t>73647 Chevron Undergrad Student Travel Fund 55407</t>
  </si>
  <si>
    <t>73648 Chevron Dinner With Industry Fund 55408</t>
  </si>
  <si>
    <t>73649 Chevron Ewb AwwaandOStem Stdt Sppt 55409</t>
  </si>
  <si>
    <t>73650 Chevron Environmental Engr Showcase 55410</t>
  </si>
  <si>
    <t>73651 Chevron Engineering Design Showcase 55411</t>
  </si>
  <si>
    <t>73652 Chevron Chemistry Dept Support Fund 55412</t>
  </si>
  <si>
    <t>73653 Chevron Lawr Doctoral Fellowship Fund 55413</t>
  </si>
  <si>
    <t>73654 Chevron Engineering Student Advising Fnd 55414</t>
  </si>
  <si>
    <t>73655 Chevron Veterans Initiative Fund 55415</t>
  </si>
  <si>
    <t>73656 Chevron Icc Career Program Support Fund 55416</t>
  </si>
  <si>
    <t>73657 Tollette Family Scholarship 55417</t>
  </si>
  <si>
    <t>73658 JavierandLeticia Avitia Award Support 55418</t>
  </si>
  <si>
    <t>73660 Whc Seadoc Punta Norte Orca Project 55420</t>
  </si>
  <si>
    <t>73661 Spray ApplICAtion Efficiency EduandRsch 55421</t>
  </si>
  <si>
    <t>73662 ViticultureandEnology Research Fund 55422</t>
  </si>
  <si>
    <t>73663 Redfield Pet LossandBereavement Stdt Spt 55423</t>
  </si>
  <si>
    <t>73664 Student Farm Entry Archway Project 55424</t>
  </si>
  <si>
    <t>73665 Kathy Butterly Catalogue Production Proj 55425</t>
  </si>
  <si>
    <t>73666 Winiarski Adv AmerineWinkler Index 55426</t>
  </si>
  <si>
    <t>73667 Dr Dawn Mabalon Memorial Scholarship 55427</t>
  </si>
  <si>
    <t>73668 Confined Cat HealthandWelfare Research 55428</t>
  </si>
  <si>
    <t>73669 Brain BankandResearch Fund 55429</t>
  </si>
  <si>
    <t>73670 LawyerClient Perceptions Of Procedures 55430</t>
  </si>
  <si>
    <t>73671 Steven W Siefert 91 Student Support Fd 55431</t>
  </si>
  <si>
    <t>73672 First Generation Initiative Program Sppt 55432</t>
  </si>
  <si>
    <t>73673 Asn Meeting Support 55433</t>
  </si>
  <si>
    <t>73675 Treguboff Pediatric Awd For Nppas Suppt 55435</t>
  </si>
  <si>
    <t>73676 Humboldt County Master Gardener Fund 55436</t>
  </si>
  <si>
    <t>73677 Monterey Entomology RschandExt Fund 55437</t>
  </si>
  <si>
    <t>73678 Probiotics Research Lab 55438</t>
  </si>
  <si>
    <t>73679 Raptor Medical Expenses Fund 55439</t>
  </si>
  <si>
    <t>73680 Polar Forum Support 55440</t>
  </si>
  <si>
    <t>73681 Ge Anopheles Malaria Vectors 55441</t>
  </si>
  <si>
    <t>73682 Young Scientists Program 55442</t>
  </si>
  <si>
    <t>73684 John R Roth Undergraduate Research Awd 55444</t>
  </si>
  <si>
    <t>73685 Biotech Grad StdtandPostdoc Scholar Trvl 55445</t>
  </si>
  <si>
    <t>73686 Jagels Adv Practice Provider Prof Trvl 55446</t>
  </si>
  <si>
    <t>73687 Entomology Book Fund 55447</t>
  </si>
  <si>
    <t>73688 Santa Barbara Forever 4H Bte 55448</t>
  </si>
  <si>
    <t>73689 2019 Asilomar Conference Sponsorship 55449</t>
  </si>
  <si>
    <t>73690 Equine Gamete Biology Laboratory Fund 55450</t>
  </si>
  <si>
    <t>73691 Amphibians and Reptiles Field Research 55451</t>
  </si>
  <si>
    <t>73692 Probat Roasting Fellow Support Fund 55452</t>
  </si>
  <si>
    <t>73693 Jan Elsea Theatre Workshop Series Fund 55453</t>
  </si>
  <si>
    <t>73695 Genetic Science Educ Fnd P RolandS Lab 55455</t>
  </si>
  <si>
    <t>73696 Placer Breast Cancer Fdn clinical Rsrch 55456</t>
  </si>
  <si>
    <t>73697 Seismogram RescueCuration Project 55457</t>
  </si>
  <si>
    <t>73698 Museum of WFB Experiential Learning 55458</t>
  </si>
  <si>
    <t>73699 Fusarium Research Fund Nunhems Usa Inc 55459</t>
  </si>
  <si>
    <t>73700 Lowering SelectivityandPolarization 55460</t>
  </si>
  <si>
    <t>73701 Picnic Day Pancake Brunch 55461</t>
  </si>
  <si>
    <t>73702 Marjorie Reid Excellence In Autism Rsch 55462</t>
  </si>
  <si>
    <t>73703 ParkinsonS DiseaseandMovement Disorders 55463</t>
  </si>
  <si>
    <t>73707 Uccs Public Affairs Award 55467</t>
  </si>
  <si>
    <t>73708 2019 Nasa Big Idea Challenge Support Fnd 55468</t>
  </si>
  <si>
    <t>73709 Horodas Family Fdn Conservation Rsch Fnd 55469</t>
  </si>
  <si>
    <t>73710 NeuroCritical Care Program Support Fund 55470</t>
  </si>
  <si>
    <t>73712 Wyatt Pavillion Piano Maintenance Fund 55472</t>
  </si>
  <si>
    <t>73716 CanineandFeline Kidney Research 55476</t>
  </si>
  <si>
    <t>73718 Heart Research Day 55478</t>
  </si>
  <si>
    <t>73719 Crankstart Schp 4 Ca Comm College Trfr 55479</t>
  </si>
  <si>
    <t>73720 Edible Landscape Internship Program 55480</t>
  </si>
  <si>
    <t>73722 Slo 4H Templeton Beekeeping Fund 55482</t>
  </si>
  <si>
    <t>73726 QBio Program General Support 55486</t>
  </si>
  <si>
    <t>73731 Goals General Support Fund 55491</t>
  </si>
  <si>
    <t>73732 Icc Support Liberal Arts 55492</t>
  </si>
  <si>
    <t>73733 Pathology Lab Training Fund 55493</t>
  </si>
  <si>
    <t>73734 Almond Shell Biochar and Manure Composts 55494</t>
  </si>
  <si>
    <t>73735 Ceh StudentandResident Support Fund 55495</t>
  </si>
  <si>
    <t>73736 Organic Ext Specialist Casfs Fr UCSC 55496</t>
  </si>
  <si>
    <t>73740 Compassion Vs Mindfulness Stress Reduct 55500</t>
  </si>
  <si>
    <t>73741 Ragle Nutrition Center Refrigerator 55501</t>
  </si>
  <si>
    <t>73742 Dr Paul Heckman Memorial Fund 55502</t>
  </si>
  <si>
    <t>73743 Aggie Warrior Support Fund 55503</t>
  </si>
  <si>
    <t>73744 Salmon Genetics Research Fund 55504</t>
  </si>
  <si>
    <t>73745 Anthropology General Support Fund 55505</t>
  </si>
  <si>
    <t>73746 TransferandReentry Center Support Fund 55506</t>
  </si>
  <si>
    <t>73747 Kidney Research Equipment Fund 55507</t>
  </si>
  <si>
    <t>73748 Aspirations In Computing Conf Sppt Fund 55508</t>
  </si>
  <si>
    <t>73749 Otolaryngology Reflux Program 55509</t>
  </si>
  <si>
    <t>73750 Elayne Angel Harbert Fund Bte 55510</t>
  </si>
  <si>
    <t>73751 Plant Science Research 55511</t>
  </si>
  <si>
    <t>73752 Facial Expressions In Horses Project 55512</t>
  </si>
  <si>
    <t>73753 Horse Facility Pack Team Support 55513</t>
  </si>
  <si>
    <t>73754 Avocado Oil Research 55514</t>
  </si>
  <si>
    <t>73755 Applying Speech Rules To Alexa 55515</t>
  </si>
  <si>
    <t>73756 Lung Day Research Symposium 55516</t>
  </si>
  <si>
    <t>73757 Site Characterization Research 55517</t>
  </si>
  <si>
    <t>73759 Louise Kellogg Memorial Fund 55519</t>
  </si>
  <si>
    <t>73761 RichardandDonni R Torres Award 55521</t>
  </si>
  <si>
    <t>73762 DANR Tulare Ucce Support Le Strange 55522</t>
  </si>
  <si>
    <t>73763 Siskiyou 4H Program Support 55523</t>
  </si>
  <si>
    <t>73764 Modoc 4H Program Support 55524</t>
  </si>
  <si>
    <t>73765 Lassen 4H Program Support 55525</t>
  </si>
  <si>
    <t>73766 Mariposa 4H Program Support 55526</t>
  </si>
  <si>
    <t>73767 SutterYuba 4H Program Support 55527</t>
  </si>
  <si>
    <t>73768 HumboldtDel Norte 4H Program Support 55528</t>
  </si>
  <si>
    <t>73769 Monterey Master Gardener Support 55529</t>
  </si>
  <si>
    <t>73771 DANR Fresno Almond Res Freeman 55531</t>
  </si>
  <si>
    <t>73773 DANR San Diego Floriculture 55532</t>
  </si>
  <si>
    <t>73774 DANR Kern Ucce Support Karlik 55533</t>
  </si>
  <si>
    <t>73775 DANR Merced Ucce Support 55534</t>
  </si>
  <si>
    <t>73776 AiPowered Personalized Visual Content 55535</t>
  </si>
  <si>
    <t>73777 Seeds Of Change Edible Campus Fund 55536</t>
  </si>
  <si>
    <t>73778 WilliamBillCoates Memorial Award 55537</t>
  </si>
  <si>
    <t>73779 Nvidia Ai Lab Award 55538</t>
  </si>
  <si>
    <t>73780 Natcar Club Support Fund 55539</t>
  </si>
  <si>
    <t>73781 Env PolicyandMgmt Prog Student Suppt 55540</t>
  </si>
  <si>
    <t>73782 Kings Cnty AlfalfaandForage Field Day 55541</t>
  </si>
  <si>
    <t>73783 School Matinee Classroom Visit Fund 55542</t>
  </si>
  <si>
    <t>73787 Toshinao Kanno Prize Outstanding Piano 55546</t>
  </si>
  <si>
    <t>73788 Live Your Best Life Conference Support 55547</t>
  </si>
  <si>
    <t>73790 K Sanborn Todd Memorial Schp Np Sppt 55549</t>
  </si>
  <si>
    <t>73791 Angela Harris Critical Race Prize 55550</t>
  </si>
  <si>
    <t>73792 Angela Harris Critical Race Prize Event 55551</t>
  </si>
  <si>
    <t>73793 Eec1andEec189S Course Supplies Fund 55552</t>
  </si>
  <si>
    <t>73794 Code Embeddings For Bug Finding 55553</t>
  </si>
  <si>
    <t>73795 Shared Mobility Project Collaboration 55554</t>
  </si>
  <si>
    <t>73797 The Savageau Award Support Fund 55556</t>
  </si>
  <si>
    <t>73798 Judy B Davis Scholarship 55557</t>
  </si>
  <si>
    <t>73800 LooxidUCD Interaction Analytics Initiat 55559</t>
  </si>
  <si>
    <t>73801 Sustainable Env Design Graduation Fund 55560</t>
  </si>
  <si>
    <t>73802 The Pantry BiologICAl Science Students 55561</t>
  </si>
  <si>
    <t>73803 Lassen Field Station 55562</t>
  </si>
  <si>
    <t>73804 Aggie Compass Basic Needs Ctr Refrigerat 55563</t>
  </si>
  <si>
    <t>73805 Cling Peach Inspection Research 55564</t>
  </si>
  <si>
    <t>73806 New Materials SciandEngr Major Awd 55565</t>
  </si>
  <si>
    <t>73807 Undergraduate Masc Student Chapter 55566</t>
  </si>
  <si>
    <t>73808 CorporateandWhite Collar Crime Speaker 55567</t>
  </si>
  <si>
    <t>73809 Dermatology Research Fund Joo 55568</t>
  </si>
  <si>
    <t>73810 Kitten Diarrhea Research 55569</t>
  </si>
  <si>
    <t>73811 Diagnostic Imaging Radiology Fund 55570</t>
  </si>
  <si>
    <t>73812 Dr Jennifer Stith Award In Vet Med 55571</t>
  </si>
  <si>
    <t>73814 Vet Med Ctr Small Animal Clinic Fund 55573</t>
  </si>
  <si>
    <t>73815 I Greppi Estate Award 55574</t>
  </si>
  <si>
    <t>73816 BioOrganic Catalyst Fund For Oakville 55575</t>
  </si>
  <si>
    <t>73817 Feline TreatmentWard Equipment Fund 55576</t>
  </si>
  <si>
    <t>73818 Disaster Preparedness TrngandEquipment 55577</t>
  </si>
  <si>
    <t>73819 Innovative Treatements Pain MedWound Ca 55578</t>
  </si>
  <si>
    <t>73820 Mae Meijo UniversityandUCD Exchange Prgm 55579</t>
  </si>
  <si>
    <t>73821 Butte Rice Farming Systems Fund 55580</t>
  </si>
  <si>
    <t>73822 Merced Crop ResearchandExtension Fund 55581</t>
  </si>
  <si>
    <t>73823 Marin Sudden Oak Death Symposium 55582</t>
  </si>
  <si>
    <t>73824 Ventura IrrigationandNutrient Management 55583</t>
  </si>
  <si>
    <t>73825 Lew Memorial Scholarship Support Fund 55584</t>
  </si>
  <si>
    <t>73826 Intelligent SdRan Research Fund 55585</t>
  </si>
  <si>
    <t>73827 Agricultural Water Mgmt Challenges In Ca 55586</t>
  </si>
  <si>
    <t>73828 Student Farm Flower Garden Support Fund 55587</t>
  </si>
  <si>
    <t>73829 Licensing Acad Intellectual PropandTech 55588</t>
  </si>
  <si>
    <t>73831 FrederICA Darema Speaker Forum Sppt Fnd 55590</t>
  </si>
  <si>
    <t>73833 Calaveras 4H Summer Camp Program 55592</t>
  </si>
  <si>
    <t>73834 Calaveras 4H Wranglers Program 55593</t>
  </si>
  <si>
    <t>73835 Personalized Natural Language Processing 55594</t>
  </si>
  <si>
    <t>73836 Radiation Oncology Physics Boot Camp Fnd 55595</t>
  </si>
  <si>
    <t>73837 Canine Health Research Support Fund 55596</t>
  </si>
  <si>
    <t>73838 ChildrenS Hummingbird Book Fund 55597</t>
  </si>
  <si>
    <t>73839 WaltonBerry Graduate Student Support 55598</t>
  </si>
  <si>
    <t>73840 Child Life Music Therapy Program 55599</t>
  </si>
  <si>
    <t>73841 Olive Research Fund 55600</t>
  </si>
  <si>
    <t>73842 Dr PleasureS Ms Research Fund 55601</t>
  </si>
  <si>
    <t>73843 Zoetis Fndtns Of Vet Business Stdnt Awd 55602</t>
  </si>
  <si>
    <t>73844 Diagnostic Imaging Service 55603</t>
  </si>
  <si>
    <t>73846 Platinum Performance Nutrigenomic Rsch 55605</t>
  </si>
  <si>
    <t>73848 J Story 77andR Kidd 77 Schp Sppt 55607</t>
  </si>
  <si>
    <t>73850 Akt Smart HomesandCommty Health Dvlpmt 55609</t>
  </si>
  <si>
    <t>73851 John Chuchel Memorial Fund 55610</t>
  </si>
  <si>
    <t>73852 Ctr For Watershed Sciences Speak Prgrm 55611</t>
  </si>
  <si>
    <t>73853 DANR Monterey Fertilizer Res Schulbach 55612</t>
  </si>
  <si>
    <t>73854 DANR Stanislaus Veg Crops Prgm 55613</t>
  </si>
  <si>
    <t>73857 Menasa Student Resources 55615</t>
  </si>
  <si>
    <t>73858 Process Vision Research Fund 55616</t>
  </si>
  <si>
    <t>73859 Professor VegaS Design Lab 55617</t>
  </si>
  <si>
    <t>73860 ChemICAl Engineering Internship Support 55618</t>
  </si>
  <si>
    <t>73861 CddyCdpa Testing Research Fund 55619</t>
  </si>
  <si>
    <t>73862 Zoetis UCD2 Transatlantic 1 Hlth Allianc 55620</t>
  </si>
  <si>
    <t>73863 Pulmonary Research Fund 55621</t>
  </si>
  <si>
    <t>73864 Together Rising Law Fellow Fund 55622</t>
  </si>
  <si>
    <t>73865 Classroom Improvement Fund 55623</t>
  </si>
  <si>
    <t>73866 Davis Humanities Institute Fund 55624</t>
  </si>
  <si>
    <t>73869 Froehlich Education Abroad Awd Sppt Fnd 55627</t>
  </si>
  <si>
    <t>73870 Santa Clara Composting Education Program 55628</t>
  </si>
  <si>
    <t>73871 Ped CancerandBlood Disorders Gen Sppt 55629</t>
  </si>
  <si>
    <t>73872 Adar1 Lab Fund 55630</t>
  </si>
  <si>
    <t>73873 California Econometrics Conference Sppt 55631</t>
  </si>
  <si>
    <t>73874 Master Beekeeper Program 55632</t>
  </si>
  <si>
    <t>73875 Project Road Program Fund 55633</t>
  </si>
  <si>
    <t>73876 Advance Practice EducationandSchp Fund 55634</t>
  </si>
  <si>
    <t>73877 Roger Trinchero Family Fund 55635</t>
  </si>
  <si>
    <t>73878 Thayer Speaker Srs Landscape Architectur 55636</t>
  </si>
  <si>
    <t>73879 Larchmont 1917 Mccormick Harvester Fund 55637</t>
  </si>
  <si>
    <t>73881 Emergency Room CartsandSigns Fund 55639</t>
  </si>
  <si>
    <t>73882 Glenn County Rice Farming Fund 55640</t>
  </si>
  <si>
    <t>73883 Infectious Disease Research Fund 55641</t>
  </si>
  <si>
    <t>73884 Lrec Sweetening The Future Of Citrus 55642</t>
  </si>
  <si>
    <t>73885 SutterYuba Mg Learning Tree Program 55643</t>
  </si>
  <si>
    <t>73886 Jackson Rainwater Capture System 55644</t>
  </si>
  <si>
    <t>73887 Syed Schp IslamandIslamic Civilization 55645</t>
  </si>
  <si>
    <t>73888 Swegs Group 55646</t>
  </si>
  <si>
    <t>73889 Pitzer Bodega Marine Laboratory Award 55647</t>
  </si>
  <si>
    <t>73890 Shimazaki Global Learning Award Support 55648</t>
  </si>
  <si>
    <t>73891 Daios Plastics Fd Climate Change Rsrch 55649</t>
  </si>
  <si>
    <t>73892 Mondavi Center Sound System Gift Fund 55650</t>
  </si>
  <si>
    <t>73893 Neurodevelopmental Disabilities Research 55651</t>
  </si>
  <si>
    <t>73894 Sm Animal Clinic Orthopedic Flooring Ren 55652</t>
  </si>
  <si>
    <t>73895 Dairy Hay Storage 55653</t>
  </si>
  <si>
    <t>73897 Equestrian Program Capital Improvements 55655</t>
  </si>
  <si>
    <t>73898 Chris Borton Memorial Scholarship Fund 55656</t>
  </si>
  <si>
    <t>73899 Culex Pipiens Model Research 55657</t>
  </si>
  <si>
    <t>73900 Cal Epe Hub Support 55658</t>
  </si>
  <si>
    <t>73901 Microsoft Uarch Mentoring Wrkshp Travel 55659</t>
  </si>
  <si>
    <t>73902 Ao Alliance Foundation Health Equity Fnd 55660</t>
  </si>
  <si>
    <t>73903 BioMedical Engineering Research 55661</t>
  </si>
  <si>
    <t>73905 Paleolithic Research In Mongolia 55663</t>
  </si>
  <si>
    <t>73906 Uti Antibiotic Regimen Treatment Rsch 55664</t>
  </si>
  <si>
    <t>73907 Rosenfeld Cardiovascular Research Fund 55665</t>
  </si>
  <si>
    <t>73908 Mission Scholarship Fund 55666</t>
  </si>
  <si>
    <t>73909 Sustainable Viticulture Research 55667</t>
  </si>
  <si>
    <t>73910 Sonoma Cnty Mg Dan Milhollin Fund 55668</t>
  </si>
  <si>
    <t>73911 Wei Science and Action Core Fund 55669</t>
  </si>
  <si>
    <t>73912 DandM Miller Award 55670</t>
  </si>
  <si>
    <t>73913 4H2O Project Fund 55671</t>
  </si>
  <si>
    <t>73914 Equine Regenerative Medicine Fellowship 55672</t>
  </si>
  <si>
    <t>73915 Leighty H2 Workshop 55673</t>
  </si>
  <si>
    <t>73916 Ieee Club Robot Kits 55674</t>
  </si>
  <si>
    <t>73918 Microbial Safety Research 55676</t>
  </si>
  <si>
    <t>73919 Carnivore Genetic Analysis Fund 55677</t>
  </si>
  <si>
    <t>73920 Hemp Research 55678</t>
  </si>
  <si>
    <t>73921 Tulare County Ucce Viticulture Research 55679</t>
  </si>
  <si>
    <t>73922 Fibrolytic Enzyme Dairy Research Fund 55680</t>
  </si>
  <si>
    <t>73923 Russell Ranch General Support 55681</t>
  </si>
  <si>
    <t>73924 Hrec Mclaughlin Blue Oak Research Proj 55682</t>
  </si>
  <si>
    <t>73925 School Matinee Prgm Sppt Woodland Sd 55683</t>
  </si>
  <si>
    <t>73926 School Matinee Prgm W Sac Washington 55684</t>
  </si>
  <si>
    <t>73927 Neurology Research Fund Dr Harsh 55685</t>
  </si>
  <si>
    <t>73928 Small Grains Breeding Research 55686</t>
  </si>
  <si>
    <t>73929 Cltc Affiliate Program 55687</t>
  </si>
  <si>
    <t>73930 Wcec Affiliate Program 55688</t>
  </si>
  <si>
    <t>73931 Cwee Affiliate Program 55689</t>
  </si>
  <si>
    <t>73932 PmandR Clothing Fund 55690</t>
  </si>
  <si>
    <t>73933 Butte County 4H Program 55691</t>
  </si>
  <si>
    <t>73934 Eec195 Beaglebone Blue Course Dvlpmnt 55692</t>
  </si>
  <si>
    <t>73935 Research Visa ApplICAtion Fund 55693</t>
  </si>
  <si>
    <t>73936 Los Angeles Metro Area Research 55694</t>
  </si>
  <si>
    <t>73937 DLabs Satellites Program 55695</t>
  </si>
  <si>
    <t>73938 BioMedical Engr Society Gen Support Fund 55696</t>
  </si>
  <si>
    <t>73939 WandL Tepper Memorial Cancer Rsrch Fund 55697</t>
  </si>
  <si>
    <t>73940 Hrec Scholars Program 55698</t>
  </si>
  <si>
    <t>73941 Student Parking Support Fund 55699</t>
  </si>
  <si>
    <t>73942 Mousebelt Blockchain Innovation Fund 55700</t>
  </si>
  <si>
    <t>73943 SutterYuba 4H Water Wizards Fund 55701</t>
  </si>
  <si>
    <t>73944 Fresno 4H Work Based Mentor Program 55702</t>
  </si>
  <si>
    <t>73945 James Wolpert Internship Support Fund 55703</t>
  </si>
  <si>
    <t>73946 Tabby Gene Research Fund 55704</t>
  </si>
  <si>
    <t>73947 Walter A Robinson Smash Scholarship 55705</t>
  </si>
  <si>
    <t>73948 Malyj Manor Fund 55706</t>
  </si>
  <si>
    <t>73949 Exotic Animal Research 55707</t>
  </si>
  <si>
    <t>73950 Child Life Eduction Fund 55708</t>
  </si>
  <si>
    <t>73951 Child Life Program Mobile Classroom Fund 55709</t>
  </si>
  <si>
    <t>73952 Programming LanguagesSoftware Engr Lab 55710</t>
  </si>
  <si>
    <t>73953 Immigration Law Clinic FellowandGen Sppt 55711</t>
  </si>
  <si>
    <t>73955 Dairy Herd Health Redmond Research Fund 55713</t>
  </si>
  <si>
    <t>73956 Franklin Fund Vet Regenerative Medicine 55714</t>
  </si>
  <si>
    <t>73958 EstoestaJurka Family Research Fund 55716</t>
  </si>
  <si>
    <t>73959 Lloyd Chan Award 55717</t>
  </si>
  <si>
    <t>73960 Award For Excellence In Research 55718</t>
  </si>
  <si>
    <t>73961 Cardiovascular EducationandResearch Fund 55719</t>
  </si>
  <si>
    <t>73962 Mentor Collective Program Fund 55720</t>
  </si>
  <si>
    <t>73963 Cardiovascular Event Fund 55721</t>
  </si>
  <si>
    <t>73964 Napeshm Project Support 55722</t>
  </si>
  <si>
    <t>73965 Vascular Residency Textbooks 55723</t>
  </si>
  <si>
    <t>73966 San Diego 4H Valley Center Club Fund 55724</t>
  </si>
  <si>
    <t>73967 Functional Molecular Biology Lab Fund 55725</t>
  </si>
  <si>
    <t>73968 Meat Quality Research 55726</t>
  </si>
  <si>
    <t>73969 Aggie Launch Excellence Fund 55727</t>
  </si>
  <si>
    <t>73970 Icsa Undergraduate Mentoring Workshop 55728</t>
  </si>
  <si>
    <t>73971 Library Student Innovation Fund 55729</t>
  </si>
  <si>
    <t>73972 Next Generation Dialogue System Rsch 55730</t>
  </si>
  <si>
    <t>73973 Movement Disorders Conference 55731</t>
  </si>
  <si>
    <t>73974 Osaka UnivUc Davis Exchange Program 55732</t>
  </si>
  <si>
    <t>73975 Coalition 4 Diversity Equity Inclusion 55733</t>
  </si>
  <si>
    <t>73976 Immigration Law Clinic Detained Children 55734</t>
  </si>
  <si>
    <t>73977 LeonettiOConnell Cosmos Award Fund 55735</t>
  </si>
  <si>
    <t>73978 Ferguson Pharmacology Toxicology Fund 55736</t>
  </si>
  <si>
    <t>73980 DrOlmo Archival Collection Digitization 55738</t>
  </si>
  <si>
    <t>73981 Community Practice Dental Ste Equipment 55739</t>
  </si>
  <si>
    <t>73982 Phi Beta Kappa Scholarship Fund 55740</t>
  </si>
  <si>
    <t>73984 Worklife Program Support 55742</t>
  </si>
  <si>
    <t>73986 Lakshmi Raman Grad Summer Research Sppt 55744</t>
  </si>
  <si>
    <t>73987 Hartwell Fndn BioMedical Fellowship 55745</t>
  </si>
  <si>
    <t>73988 Beyond The Stats Fund 55746</t>
  </si>
  <si>
    <t>73989 Krubitzer Lab Support Fund 55747</t>
  </si>
  <si>
    <t>73990 DANR Tulare Wm Peacock 55748</t>
  </si>
  <si>
    <t>73991 DANR Tulare OConnell 55749</t>
  </si>
  <si>
    <t>73992 San Joaquin Spray ApplICAtion Short Crse 55750</t>
  </si>
  <si>
    <t>73993 Yolo Ca League Of Food Processors 55751</t>
  </si>
  <si>
    <t>73994 Ucce Santa Cruz Ca 4H Tsc Scholarship 55752</t>
  </si>
  <si>
    <t>73995 SloSb 4H Stem Career Pathway Outreach 55753</t>
  </si>
  <si>
    <t>73996 Food Valley Excellence Fund 55754</t>
  </si>
  <si>
    <t>73997 Plant Nutrition Research 55755</t>
  </si>
  <si>
    <t>73998 Videofluoroscopic Brachycephalic Dog Rsh 55756</t>
  </si>
  <si>
    <t>73999 Dwight L Hamilton Collection 55757</t>
  </si>
  <si>
    <t>74000 DANR Madera Cty Prog 55758</t>
  </si>
  <si>
    <t>74001 Vit and Enol Research Support Fund 55759</t>
  </si>
  <si>
    <t>74002 Bicyclingplus Research Collaborative Fnd 55760</t>
  </si>
  <si>
    <t>74003 CAAA Scholarship Reception Fund 55761</t>
  </si>
  <si>
    <t>74004 Autism Research 55762</t>
  </si>
  <si>
    <t>74005 Wildlife Teaching Center Bldg Sppt Fund 55763</t>
  </si>
  <si>
    <t>74006 Inyo County Master Food Preserver Fund 55764</t>
  </si>
  <si>
    <t>74007 Ccmp Urban Pest Management Fund 55765</t>
  </si>
  <si>
    <t>74008 Int MedAstaPharma Ucb 55766</t>
  </si>
  <si>
    <t>74009 Pediatric Colorectal Program Support 55767</t>
  </si>
  <si>
    <t>74010 Pain Medicine Fellows Fund 55768</t>
  </si>
  <si>
    <t>74012 JL Fong Ophthalmic clinical Trial Sppt 55770</t>
  </si>
  <si>
    <t>74013 Equine Sports Medicine Program Fund 55771</t>
  </si>
  <si>
    <t>74014 GoldsteinHeyman Family Innovative Rsch 55772</t>
  </si>
  <si>
    <t>74017 Schertel Family Award Support Fund 55775</t>
  </si>
  <si>
    <t>74018 Alameda Mg Quarry Lakes Demo Garden 55776</t>
  </si>
  <si>
    <t>74019 Congenital Deafness In Alpacas Research 55777</t>
  </si>
  <si>
    <t>74020 Jfw Experimental Winemaking Fund 55778</t>
  </si>
  <si>
    <t>74021 Idexx UcVMcSd Fellowship 55779</t>
  </si>
  <si>
    <t>74022 Bone Saw Equipment Fund 55780</t>
  </si>
  <si>
    <t>74023 Steckel Fmly Student Farm Sppt Fund 55781</t>
  </si>
  <si>
    <t>74025 Funamura Scholarship Support 55783</t>
  </si>
  <si>
    <t>74026 Organic Agriculture Community 55784</t>
  </si>
  <si>
    <t>74027 CStem Center Support Fund 55785</t>
  </si>
  <si>
    <t>74028 Null Pointer Dereferences In The Wild 55786</t>
  </si>
  <si>
    <t>74029 Food Packaging Fund 55787</t>
  </si>
  <si>
    <t>74031 HemodialysisandBlood PurifICAtion Equip 55789</t>
  </si>
  <si>
    <t>74032 Hemp BreedingandSeed Prod Class Binders 55790</t>
  </si>
  <si>
    <t>74033 Coalition For UrbANRural Environmental 55791</t>
  </si>
  <si>
    <t>74034 Slo Master Food Preserver Fund 55792</t>
  </si>
  <si>
    <t>74035 Bae Excellence Fund 55793</t>
  </si>
  <si>
    <t>74036 Environmental Engineering Student Clubs 55794</t>
  </si>
  <si>
    <t>74037 Aiche Western Conference 55795</t>
  </si>
  <si>
    <t>74038 Computer Science Undergraduate Scholarsh 55796</t>
  </si>
  <si>
    <t>74039 Sustainable Environmental Design Major 55797</t>
  </si>
  <si>
    <t>74040 Academic AssistanceandTutoring Center 55798</t>
  </si>
  <si>
    <t>74042 Ortho SurgeryandPmandR EducandRes 55800</t>
  </si>
  <si>
    <t>74043 School Of Medicine EducationandResearch 55801</t>
  </si>
  <si>
    <t>74045 Lawrence Lozares Music Lesson Support 55803</t>
  </si>
  <si>
    <t>74046 Forest In Flux Event Support 55804</t>
  </si>
  <si>
    <t>74047 LandS Undergraduate Research 55805</t>
  </si>
  <si>
    <t>74048 Maria Manoliu Education Abroad Award 55806</t>
  </si>
  <si>
    <t>74049 Pitzer Bml EducationandConf Center 55807</t>
  </si>
  <si>
    <t>74050 Project Echo Autism 55808</t>
  </si>
  <si>
    <t>74053 JanetandClint Reilly Art Acquis Sppt 55811</t>
  </si>
  <si>
    <t>74055 Micron Scholar Award 55813</t>
  </si>
  <si>
    <t>74056 Medacta Fund 55814</t>
  </si>
  <si>
    <t>74057 MikeandRenee Child Stud Startup Ctr Spt 55815</t>
  </si>
  <si>
    <t>74058 Dr Archana Venkatesans Research 55816</t>
  </si>
  <si>
    <t>74059 Virtual Center For Wellness 55817</t>
  </si>
  <si>
    <t>74060 Tahoe Env Research Ctr Americorp Sppt 55818</t>
  </si>
  <si>
    <t>74061 MandD Sheffield Guardian Scholars Sppt 55819</t>
  </si>
  <si>
    <t>74063 Terc Tahoe City Weather Station Support 55821</t>
  </si>
  <si>
    <t>74064 Terc Homewood Water Quality Station Sppt 55822</t>
  </si>
  <si>
    <t>74065 Cotton Entomology Research 55823</t>
  </si>
  <si>
    <t>74066 Alfalfa Entomology Research 55824</t>
  </si>
  <si>
    <t>74067 Biodiversity Museum Day Event 55825</t>
  </si>
  <si>
    <t>74068 Aquatic Food Webs Research 55826</t>
  </si>
  <si>
    <t>74069 I Greppi Estate Winegrowing 55827</t>
  </si>
  <si>
    <t>74070 Venture Catalyst Start Program 55828</t>
  </si>
  <si>
    <t>74071 Rove Crest Student Club Support 55829</t>
  </si>
  <si>
    <t>74072 Instit For FoodandAgric Literacy Intshp 55830</t>
  </si>
  <si>
    <t>74073 BacterialandNematode Pathogens Research 55831</t>
  </si>
  <si>
    <t>74074 Lab On Lang Devlpmnt In Neurodevelopment 55832</t>
  </si>
  <si>
    <t>74075 Lipscomb Alum Fd For The Dpmt Of Orth Sg 55833</t>
  </si>
  <si>
    <t>74076 Kendra Elizabeth Young Memorial Fund 55834</t>
  </si>
  <si>
    <t>74077 LeadKilled Wildlife Research Fund 55835</t>
  </si>
  <si>
    <t>74079 Otolaryngology Enhancement Fund 55837</t>
  </si>
  <si>
    <t>74080 Cooperative Bus Impact Ctr Affiliate Prg 55838</t>
  </si>
  <si>
    <t>74083 Kelp Research Support Fund 55841</t>
  </si>
  <si>
    <t>74084 River ProcessesandAquatic Ecology Resear 55842</t>
  </si>
  <si>
    <t>74085 Sonoma Ucce Hemp Workshop 55843</t>
  </si>
  <si>
    <t>74086 Adtech Student Club Support Fund 55844</t>
  </si>
  <si>
    <t>74087 Stem For Girls 55845</t>
  </si>
  <si>
    <t>74089 Environmental Health Documentary 55847</t>
  </si>
  <si>
    <t>74091 Millie DandAl K Schp For Nurse Pract Sppt 55849</t>
  </si>
  <si>
    <t>74092 Ascc Symposium 55850</t>
  </si>
  <si>
    <t>74093 Mendocino Ucce Master Gard 55851</t>
  </si>
  <si>
    <t>74094 DANRKearney Ag Futures Conf 55852</t>
  </si>
  <si>
    <t>74096 Rediscovering Lake Tahoes His Ss Met Map 55854</t>
  </si>
  <si>
    <t>74098 PeterandMarion London Global Learn Inno 55856</t>
  </si>
  <si>
    <t>74099 PeterandMarion London Getting To Go Awd 55857</t>
  </si>
  <si>
    <t>74100 PeterandMarion London Getting To Go Crc 55858</t>
  </si>
  <si>
    <t>74101 Orr Family Scholarship 55859</t>
  </si>
  <si>
    <t>74102 Mule and Donkey Behavior Research 55860</t>
  </si>
  <si>
    <t>74103 Physician HealthandWellBeing Fund 55861</t>
  </si>
  <si>
    <t>74104 Sequoia Sequencing Research 55862</t>
  </si>
  <si>
    <t>74105 Peterson StudentAthlete Performance Ctr 55863</t>
  </si>
  <si>
    <t>74106 Dr Schers General Support Fund 55864</t>
  </si>
  <si>
    <t>74107 Small Anim Minimally Invasive Interv Res 55865</t>
  </si>
  <si>
    <t>74108 Interventional Cardiology Research 55866</t>
  </si>
  <si>
    <t>74109 Ucce Calv 4H Tsc Scholarship Fund 55867</t>
  </si>
  <si>
    <t>74110 Ucce Elks Compassionate Anim Care Fd 55868</t>
  </si>
  <si>
    <t>74112 Alumni Science Project 55870</t>
  </si>
  <si>
    <t>74113 Bioinnovations Lab Fund 55871</t>
  </si>
  <si>
    <t>74114 Gonzalez PreLaw Academy Support Fund 55872</t>
  </si>
  <si>
    <t>74116 Hummingbird Research Fund 55874</t>
  </si>
  <si>
    <t>74117 Project Learning Tree Fund 55875</t>
  </si>
  <si>
    <t>74118 Forest EducationandOutreach Fund 55876</t>
  </si>
  <si>
    <t>74119 Small Animal Emergency Serv Renovation 55877</t>
  </si>
  <si>
    <t>74121 The Selma W Ashley Memorial Scholarship 55879</t>
  </si>
  <si>
    <t>74123 Ucce Mont Cropmanage Sustainability 55881</t>
  </si>
  <si>
    <t>74124 Ucce Bern Master Food Preserver Fund 55882</t>
  </si>
  <si>
    <t>74125 Grape Consumpt and Reduc Methane Emis In Cow 55883</t>
  </si>
  <si>
    <t>74126 California Env Quality Act At 50 Confen 55884</t>
  </si>
  <si>
    <t>74127 Dr LiS Drug Development Research Fund 55885</t>
  </si>
  <si>
    <t>74128 Ucce Plum ForestryandNat Res Fund 55886</t>
  </si>
  <si>
    <t>74129 Ucce Elks Coastal Fibershed Event Fd 55887</t>
  </si>
  <si>
    <t>74130 We Run 22Q Innovation Fund 55888</t>
  </si>
  <si>
    <t>74131 Malinda J Brown Memorial Scholarship 55889</t>
  </si>
  <si>
    <t>74132 Consumer Energy Interfaces Lab Cenergi 55890</t>
  </si>
  <si>
    <t>74133 DrDavidandNicole Holcombe Fd For Exp Lear 55891</t>
  </si>
  <si>
    <t>74136 Design Alumni CareerandNetworking Events 55894</t>
  </si>
  <si>
    <t>74137 Uc Center Sacramento Building Renovation 55895</t>
  </si>
  <si>
    <t>74138 WomenandPhilanthropy Greatest Use Fund 55896</t>
  </si>
  <si>
    <t>74139 Engineers Without Borders Student Suppt 55897</t>
  </si>
  <si>
    <t>74140 Nessa Marion Cancer Research Fund 55898</t>
  </si>
  <si>
    <t>74141 WomenS Transportation Seminar 55899</t>
  </si>
  <si>
    <t>74142 Equity In StemandEntrepreneurship 55900</t>
  </si>
  <si>
    <t>74143 Integrative Pathobiology Graduate Group 55901</t>
  </si>
  <si>
    <t>74144 Lee Phillips Delta Collection Fund 55902</t>
  </si>
  <si>
    <t>74145 Computer Numeric Control Machine Support 55903</t>
  </si>
  <si>
    <t>74146 Asian American Studies 50Th Anniv Sppt 55904</t>
  </si>
  <si>
    <t>74147 FieldandVegetable Crop Entomology Resrch 55905</t>
  </si>
  <si>
    <t>74148 Sonoma Cnty Ucce North Coast Entomology 55906</t>
  </si>
  <si>
    <t>74149 Animal Science Students Conference Travl 55907</t>
  </si>
  <si>
    <t>74150 2020 Phyllosphere Conference 55908</t>
  </si>
  <si>
    <t>74151 SWillis DVM Dacvim CO 1984 Sml Ruminan 55909</t>
  </si>
  <si>
    <t>74155 La Pittus Wellness Fund 55913</t>
  </si>
  <si>
    <t>74158 Cns Carpet Replacement Fund 55916</t>
  </si>
  <si>
    <t>74159 Wolf Environmental Learning Center Fund 55917</t>
  </si>
  <si>
    <t>74160 Acvp Uc Davis Alumni Reception 55918</t>
  </si>
  <si>
    <t>74163 Northern Calif TheoretICAl Conf Sppt 55921</t>
  </si>
  <si>
    <t>74164 Awm Student Chapter Support Fund 55922</t>
  </si>
  <si>
    <t>74165 Asian Pacific American Law Std Asso Spt 55923</t>
  </si>
  <si>
    <t>74166 Gigahertz Bandwidth Mill Channel Rf Spec 55924</t>
  </si>
  <si>
    <t>74167 ANR Ucce Sonm 4H Camp Fund 55925</t>
  </si>
  <si>
    <t>74168 ANR Ucce Stan Nsjv Almond Day 2020 Fund 55926</t>
  </si>
  <si>
    <t>74169 Child Bereavement Program Support Fund 55927</t>
  </si>
  <si>
    <t>74170 RedBlotch Disease In Vineyards Curricul 55928</t>
  </si>
  <si>
    <t>74171 Chiang Family Food Valley Support Fund 55929</t>
  </si>
  <si>
    <t>74172 Transport Conference Fund 55930</t>
  </si>
  <si>
    <t>74173 Construction Management Focus Area Fund 55931</t>
  </si>
  <si>
    <t>74174 College Of BiologICAl Sciences Staff Rec 55932</t>
  </si>
  <si>
    <t>74175 Ctr For Adv Pain ReliefPain Advis Brd 55933</t>
  </si>
  <si>
    <t>74176 Biolaunch Program Support Fund 55934</t>
  </si>
  <si>
    <t>74177 Myomatrix Innovation Fund 55935</t>
  </si>
  <si>
    <t>74178 Marini Foundation Design Cruess Hall Fd 55936</t>
  </si>
  <si>
    <t>74179 Plant Pathology Research Fund 55937</t>
  </si>
  <si>
    <t>74180 2020 Give Day Campaign Postcards 55938</t>
  </si>
  <si>
    <t>74181 Kif1A Research Fund 55939</t>
  </si>
  <si>
    <t>74182 Labrecque Fd In EarthandPlanetary Scienc 55940</t>
  </si>
  <si>
    <t>74184 Eval The Potent Of 3Dxpoint Based MemandSt 55942</t>
  </si>
  <si>
    <t>74185 Universal Sequencing Technology Research 55943</t>
  </si>
  <si>
    <t>74186 Women In Emergency Medicine Retreat 55944</t>
  </si>
  <si>
    <t>74187 AavIfnb Trtmnt Of Canine Prim Ucsf 55945</t>
  </si>
  <si>
    <t>74188 Bronchiectasis Patient Focused Clinic St 55946</t>
  </si>
  <si>
    <t>74191 Student Farm Equityand Inclusion Research 55949</t>
  </si>
  <si>
    <t>74192 DANR Stanislaus Pomology Res 55950</t>
  </si>
  <si>
    <t>74193 Bodega Marine Laboratory Student Housing 55951</t>
  </si>
  <si>
    <t>74194 JanandMaria M Shrem Artist In Resid Prg 55952</t>
  </si>
  <si>
    <t>74195 DANR Kern Maranto Kallsen 55953</t>
  </si>
  <si>
    <t>74196 Hot Climate Grapevine Watering Research 55954</t>
  </si>
  <si>
    <t>74197 CommANR Ucce HumbDel Norte 4H Ed 55955</t>
  </si>
  <si>
    <t>74198 Bioengineering Institute Of Calif Sppt 55956</t>
  </si>
  <si>
    <t>74199 ANR Ucce Del Norte 4H Tsc Scholarship 55957</t>
  </si>
  <si>
    <t>74200 Dr Hung Hos Robotic SurgICAl Prg Sppt 55958</t>
  </si>
  <si>
    <t>74201 Dr Gholamis Robotic SurgICAl Prg Sppt 55959</t>
  </si>
  <si>
    <t>74202 Uc Davis Nature Conference 55960</t>
  </si>
  <si>
    <t>74203 Avenueb Program 55961</t>
  </si>
  <si>
    <t>74204 Locker Room Development Fund 55962</t>
  </si>
  <si>
    <t>74205 School Of Medicine Student Hardship Fund 55963</t>
  </si>
  <si>
    <t>74206 Skin Cancer Research Fund 55964</t>
  </si>
  <si>
    <t>74207 Student Employment Support 55965</t>
  </si>
  <si>
    <t>74208 UCD Medical Center Covid19 Sppt Fnd 55966</t>
  </si>
  <si>
    <t>74209 Vit and Enol Research Support 55967</t>
  </si>
  <si>
    <t>74211 RenoandMargaret Cruz Scholarship 55969</t>
  </si>
  <si>
    <t>74213 Som Covid19 Research Fund 55971</t>
  </si>
  <si>
    <t>74214 Laffort Usa Enology Award 55972</t>
  </si>
  <si>
    <t>74215 Knapp Bladder Cancer Research Fund 55973</t>
  </si>
  <si>
    <t>74216 Lexisnexis Data AnonymizationandAnalysis 55974</t>
  </si>
  <si>
    <t>74217 Dragon Club Support Fund 55975</t>
  </si>
  <si>
    <t>74218 Nieland Family Award 55976</t>
  </si>
  <si>
    <t>74219 Opus One Winery Senior Design Project Fd 55977</t>
  </si>
  <si>
    <t>74221 StudentAthlete Emergency Relief Fund 55979</t>
  </si>
  <si>
    <t>74222 College Of AgrandEnv Sciences Std Emrgcy 55980</t>
  </si>
  <si>
    <t>74223 Nutrition Research Fund 55981</t>
  </si>
  <si>
    <t>74224 Dr ShantandRobin Garabedian Lecture 55982</t>
  </si>
  <si>
    <t>74225 Feed The Frontlines At Uc Davis Health 55983</t>
  </si>
  <si>
    <t>74226 The James Goodnight Cancer Research Fund 55984</t>
  </si>
  <si>
    <t>74227 Center For MindandBrain Artwork Fund 55985</t>
  </si>
  <si>
    <t>74228 Alumni To Aggie Student Research Award 55986</t>
  </si>
  <si>
    <t>74229 Radix Dlt Blockchain Research Fund 55987</t>
  </si>
  <si>
    <t>74230 Equipment For Maker Space Challenge 55988</t>
  </si>
  <si>
    <t>74231 Student Research Support In Design Chllg 55989</t>
  </si>
  <si>
    <t>74232 Design Guest Lecturers Challenge 55990</t>
  </si>
  <si>
    <t>74233 Ctr For Design In The Public Interest Ch 55991</t>
  </si>
  <si>
    <t>74234 Office Of Rsrch Covid19 Rsrch Accelerat 55992</t>
  </si>
  <si>
    <t>74235 Ethnic Studies 50Th Anniversary Fund 55993</t>
  </si>
  <si>
    <t>74236 English Graduate Students Emergency Fund 55994</t>
  </si>
  <si>
    <t>74237 Student Biodesign Team Support Fund 55995</t>
  </si>
  <si>
    <t>74238 Calag JournalandPublICAtion Gift 55996</t>
  </si>
  <si>
    <t>74241 UCD CampusUnrestricted 55999</t>
  </si>
  <si>
    <t>74242 UCDF Invested Gifts FlowThrough 56000</t>
  </si>
  <si>
    <t>74243 Law Sch Discretionary Fund 56001</t>
  </si>
  <si>
    <t>74244 Pistachio Insect Research R Rice 56002</t>
  </si>
  <si>
    <t>74245 Grady Webster Memorial Fund 56003</t>
  </si>
  <si>
    <t>74246 Plt PathField Crops Res 56004</t>
  </si>
  <si>
    <t>74247 VitandEnolVarious Donors 56005</t>
  </si>
  <si>
    <t>74248 Veg Crops92 Tomato Biotech Sympos 56006</t>
  </si>
  <si>
    <t>74250 Veg Crops Ethylene Biology Res 56008</t>
  </si>
  <si>
    <t>74251 Plt Path Pistachio Res Michaildes 56009</t>
  </si>
  <si>
    <t>74252 Be Kind Philosophy Memorial Award 56010</t>
  </si>
  <si>
    <t>74254 FsandT Research Support 56012</t>
  </si>
  <si>
    <t>74255 VMsrsStdt Surgery Support 56013</t>
  </si>
  <si>
    <t>74256 Veg Crops Research St Clair 56014</t>
  </si>
  <si>
    <t>74257 Veg CropTomato Breeding 56015</t>
  </si>
  <si>
    <t>74258 Gc ResearchandEdu Michelmore 56016</t>
  </si>
  <si>
    <t>74259 Veg CropsLettuce Research 56016</t>
  </si>
  <si>
    <t>74262 Recreation Programs Support 56018</t>
  </si>
  <si>
    <t>74265 Geology General Support 56020</t>
  </si>
  <si>
    <t>74267 VM SurgandRad Dept Support 56022</t>
  </si>
  <si>
    <t>74268 VM SurgandRad Program Support 56022</t>
  </si>
  <si>
    <t>74269 VMpmiSmall Animal Research 56023</t>
  </si>
  <si>
    <t>74270 VMpmi Research Ernest 56024</t>
  </si>
  <si>
    <t>74271 VM Mol Bio SciCalbiochem 56025</t>
  </si>
  <si>
    <t>74272 VM Mol BiosciFeline Research 56026</t>
  </si>
  <si>
    <t>74273 VM MedWhirling Disease Res 56027</t>
  </si>
  <si>
    <t>74274 VMph3andRVecto Divisas 56028</t>
  </si>
  <si>
    <t>74277 Biological and Agricultural Eng Research 56031</t>
  </si>
  <si>
    <t>74278 Napa Coop Ext Youth Development 56032</t>
  </si>
  <si>
    <t>74283 ChemICAl Biology Graduate Program 56037</t>
  </si>
  <si>
    <t>74284 Harrison Metal Fund In Economic History 56038</t>
  </si>
  <si>
    <t>74288 CandP Newman Cancer Biobanking Project 56042</t>
  </si>
  <si>
    <t>74289 Big Springs Lake Research Fund 56043</t>
  </si>
  <si>
    <t>74290 Tahoe Environ Rsrch Cntr Weather Station 56044</t>
  </si>
  <si>
    <t>74291 DANR Stanislaus Poultry 56045</t>
  </si>
  <si>
    <t>74292 Vitamin E Gastric Study Fund 56046</t>
  </si>
  <si>
    <t>74294 VM SurgandRadSearle 56048</t>
  </si>
  <si>
    <t>74295 VM Surg Research Bailey 56049</t>
  </si>
  <si>
    <t>74296 VM Surg Dept Support 56050</t>
  </si>
  <si>
    <t>74298 VM MedicineandEpidem Research Nelson 56052</t>
  </si>
  <si>
    <t>74299 Cooperative Extension Vegetable Crops 56053</t>
  </si>
  <si>
    <t>74303 VM PMI Research Higgins 56055</t>
  </si>
  <si>
    <t>74304 Cooperative Extension Small Farm 56056</t>
  </si>
  <si>
    <t>74305 Environmental Justice Fellowship Fund 46377</t>
  </si>
  <si>
    <t>74306 IPM Lucky Stores 56057</t>
  </si>
  <si>
    <t>74307 VMCCEHPCharity Racing Days 56057</t>
  </si>
  <si>
    <t>74308 VMDO DrandMrs Frank Miller Schlsp 56058</t>
  </si>
  <si>
    <t>74309 VMTHConsultExam Room Projects 56059</t>
  </si>
  <si>
    <t>74311 Veg Crops Research Quiros 56061</t>
  </si>
  <si>
    <t>74312 Veg Crops Research Support 56062</t>
  </si>
  <si>
    <t>74313 VM Med MedandEpi Research Support 56063</t>
  </si>
  <si>
    <t>74314 VMccehpRosewood FdnOrthopedics Re 56064</t>
  </si>
  <si>
    <t>74315 VM Mol BiosciDeptDiscretionary 56065</t>
  </si>
  <si>
    <t>74316 Veg Crops Research Hartz 56066</t>
  </si>
  <si>
    <t>74317 Veg Crops Research Norris 56067</t>
  </si>
  <si>
    <t>74318 VMsrs Research Pascoe 56068</t>
  </si>
  <si>
    <t>74320 TsrandTpPesticide Res 56070</t>
  </si>
  <si>
    <t>74321 VMdoMarin Human Soc Enrichment Fd 56071</t>
  </si>
  <si>
    <t>74323 VM SurgGenentech 56073</t>
  </si>
  <si>
    <t>74324 VM MedMiles 56074</t>
  </si>
  <si>
    <t>74325 VM Pharm Tox Basic Research 56075</t>
  </si>
  <si>
    <t>74326 VM Surg Research Snyder 56076</t>
  </si>
  <si>
    <t>74327 VMtrc Research Thurmond 56077</t>
  </si>
  <si>
    <t>74328 VMdoStdt ServHill Revocable Trust 56078</t>
  </si>
  <si>
    <t>74329 VMpmiCanadaDeguises 56079</t>
  </si>
  <si>
    <t>74330 Dr JWKendrick An Practice Prof Aw 56080</t>
  </si>
  <si>
    <t>74331 VMtrcDairy Management 56081</t>
  </si>
  <si>
    <t>74332 VMpmi Animal To Human Disease Res 56082</t>
  </si>
  <si>
    <t>74333 VM Epidemiology Research Support 56083</t>
  </si>
  <si>
    <t>74334 VM Anatomy Support 56084</t>
  </si>
  <si>
    <t>74335 VMpemPepa 56085</t>
  </si>
  <si>
    <t>74336 LVM MedPatrick 56086</t>
  </si>
  <si>
    <t>74337 VM Genetics Lab Support 56087</t>
  </si>
  <si>
    <t>74338 VM HumanAnimal Relations Discret 56088</t>
  </si>
  <si>
    <t>74339 VMs Equine Drug Testing 56089</t>
  </si>
  <si>
    <t>74340 VM Physio SciAn Behavior Res 56090</t>
  </si>
  <si>
    <t>74341 VMthMerck House Officers 56091</t>
  </si>
  <si>
    <t>74342 VM Surg Research Holliday 56092</t>
  </si>
  <si>
    <t>74343 DANR Fresno County Support 56093</t>
  </si>
  <si>
    <t>74344 VM SurgAaep AwardGillis 56093</t>
  </si>
  <si>
    <t>74345 VM SurgHoffmannLaroche 56094</t>
  </si>
  <si>
    <t>74346 VM Clncl PathNeutrophil Function 56095</t>
  </si>
  <si>
    <t>74347 VMccehpEquine Memorial Fd 56096</t>
  </si>
  <si>
    <t>74349 VMapc Research Hinton 56098</t>
  </si>
  <si>
    <t>74350 VM SurgQueenie Keao Cancer Fd 56099</t>
  </si>
  <si>
    <t>74351 EntomVisalia Cotton Gin 56100</t>
  </si>
  <si>
    <t>74352 VM Micro Ca Biotechnology 56101</t>
  </si>
  <si>
    <t>74354 VM Mol BiosciGastroenteric Res 56103</t>
  </si>
  <si>
    <t>74355 VM Micro Research Gershwin 56104</t>
  </si>
  <si>
    <t>74356 VMdoEvelyn Adams Estate 56105</t>
  </si>
  <si>
    <t>74357 VM Surg Research Brosnan 56106</t>
  </si>
  <si>
    <t>74358 VMdo Discretionary Fds 56107</t>
  </si>
  <si>
    <t>74359 VMth clinical Pathology Residency 56108</t>
  </si>
  <si>
    <t>74361 VMHumanAnimal Program 56110</t>
  </si>
  <si>
    <t>74362 VMccahWroth 56111</t>
  </si>
  <si>
    <t>74363 VM Path Research Moore 56112</t>
  </si>
  <si>
    <t>74365 VMerlIams 56114</t>
  </si>
  <si>
    <t>74366 VM Path Research Maclachlan 56115</t>
  </si>
  <si>
    <t>74367 VMepmMinimally Processed Foods 56116</t>
  </si>
  <si>
    <t>74369 VM Med Dermatology 56118</t>
  </si>
  <si>
    <t>74370 VMphr Food Safety Research Cliver 56119</t>
  </si>
  <si>
    <t>74371 VMpmiBluetongue Virus Res 56120</t>
  </si>
  <si>
    <t>74372 VMccahCardiology 56121</t>
  </si>
  <si>
    <t>74373 VMtrcAnnual Vet Stdt Tour 56122</t>
  </si>
  <si>
    <t>74374 VMccahUry Estate 56123</t>
  </si>
  <si>
    <t>74375 VM Marin Cty Dog Training Club Schp 56124</t>
  </si>
  <si>
    <t>74376 VdlStauFFEr 56125</t>
  </si>
  <si>
    <t>74378 VM Micro ImmFilariasis Res 56127</t>
  </si>
  <si>
    <t>74379 Vit and Enol Research Support 56128</t>
  </si>
  <si>
    <t>74380 VMcasWaltham Proposal Preparation 56129</t>
  </si>
  <si>
    <t>74381 VM Phys Metabolic Studies 56130</t>
  </si>
  <si>
    <t>74382 VMerlHoof Research 56131</t>
  </si>
  <si>
    <t>74383 VMerlSilver Stirrup Society 56132</t>
  </si>
  <si>
    <t>74384 VM Wildlife Hlth Center Support 56133</t>
  </si>
  <si>
    <t>74386 VMccahAgen Resident Assistance Fd 56135</t>
  </si>
  <si>
    <t>74387 VM Mol BiosciPirfenidone Study 56136</t>
  </si>
  <si>
    <t>74388 VM ExtDairy HealthFood 56137</t>
  </si>
  <si>
    <t>74389 VMn SurgandRad Sci Sandercock Trus 56137</t>
  </si>
  <si>
    <t>74392 VM Emed Res KoblikHornof 56139</t>
  </si>
  <si>
    <t>74393 VM Ext Support Emeritus Norman 56139</t>
  </si>
  <si>
    <t>74394 Vet Med Ext Dairy Cattle Res 56140</t>
  </si>
  <si>
    <t>74395 VM Molecular Bio SciFeline Study 56141</t>
  </si>
  <si>
    <t>74396 Vet Diagnostic LabArson Reward Fd 56142</t>
  </si>
  <si>
    <t>74397 VM MedAmerican Bovine 56143</t>
  </si>
  <si>
    <t>74398 VM MedEquine Res 56144</t>
  </si>
  <si>
    <t>74399 VMdo Aarf Directed 56145</t>
  </si>
  <si>
    <t>74400 VMdo Special Project Research 56146</t>
  </si>
  <si>
    <t>74401 VM MedEpiBayer 56147</t>
  </si>
  <si>
    <t>74402 VM PhysioMark Morris Assoc 56148</t>
  </si>
  <si>
    <t>74403 VM PhysKal Kan 56149</t>
  </si>
  <si>
    <t>74404 VMccehpStarkman Gift 56150</t>
  </si>
  <si>
    <t>74405 CaaAarfUndirected 56151</t>
  </si>
  <si>
    <t>74406 VMepmQuantitative EpidemiologyStatisti 56152</t>
  </si>
  <si>
    <t>74407 VMmandI Research Yilma 56153</t>
  </si>
  <si>
    <t>74408 VMerlDr Dan Evans Memorial Fd 56154</t>
  </si>
  <si>
    <t>74409 VMerlSwinerton Gift 56155</t>
  </si>
  <si>
    <t>74410 VitandEnolSuntory 56156</t>
  </si>
  <si>
    <t>74411 VitandEnol Arnold Bayard Mem Fd 56157</t>
  </si>
  <si>
    <t>74412 Veg CropsRagu Foods 56158</t>
  </si>
  <si>
    <t>74413 VM SurgUpjohn 56159</t>
  </si>
  <si>
    <t>74414 VM Physiol Research Support 56160</t>
  </si>
  <si>
    <t>74415 VMcasAnimal In Education 56161</t>
  </si>
  <si>
    <t>74416 VMphandRIodoprime Research 56162</t>
  </si>
  <si>
    <t>74417 VM MedMolecular Biology 56163</t>
  </si>
  <si>
    <t>74418 VM Research Support 56164</t>
  </si>
  <si>
    <t>74419 VitandEinolgy F Johnson Vineyard 56165</t>
  </si>
  <si>
    <t>74420 VitandEnologyConference 56166</t>
  </si>
  <si>
    <t>74421 VM Path Research Maclachlan 56167</t>
  </si>
  <si>
    <t>74423 VMepmChicken Research 56169</t>
  </si>
  <si>
    <t>74424 VM MedWest Florida Avian Soc 56170</t>
  </si>
  <si>
    <t>74425 VM MedVarious Donors Tell 56171</t>
  </si>
  <si>
    <t>74426 Veg CropsRagu Foods 56172</t>
  </si>
  <si>
    <t>74427 VM Med Research Support 56173</t>
  </si>
  <si>
    <t>74428 VMdoBalabanUndesigned 56174</t>
  </si>
  <si>
    <t>74429 VM Molecular BiosciFeline Nutri 56175</t>
  </si>
  <si>
    <t>74430 VMphandR Research Support 56176</t>
  </si>
  <si>
    <t>74431 Vet Med DevelBalaban Fd 56177</t>
  </si>
  <si>
    <t>74432 VM SurgRad Renal Transplt Res 56178</t>
  </si>
  <si>
    <t>74433 Veg Crops Research Yoder 56179</t>
  </si>
  <si>
    <t>74434 VMccahEugenie Omberg Estate 56180</t>
  </si>
  <si>
    <t>74435 VM Surg Research Gregory 56181</t>
  </si>
  <si>
    <t>74437 VMccahCanine Genetics 56183</t>
  </si>
  <si>
    <t>74438 VMccahHypothyroid Symposium 56184</t>
  </si>
  <si>
    <t>74439 VMcchDermatologySkin Disorders 56185</t>
  </si>
  <si>
    <t>74440 VM Mol Biosci Chicken Research 56186</t>
  </si>
  <si>
    <t>74443 CvdlsPepa Droul 56189</t>
  </si>
  <si>
    <t>74444 CvdlsPepa Derosa 56190</t>
  </si>
  <si>
    <t>74445 CvdlsPepa 56191</t>
  </si>
  <si>
    <t>74446 VMsrs Japan Racing Assn 56192</t>
  </si>
  <si>
    <t>74447 VMsrs Fujisawa 56193</t>
  </si>
  <si>
    <t>74448 VM Srs Research Gills 56194</t>
  </si>
  <si>
    <t>74449 VM Srs Research Nyland 56195</t>
  </si>
  <si>
    <t>74450 Cvdls Research Shivaprasad 56196</t>
  </si>
  <si>
    <t>74454 VMdoDairy Herd HlthandFood Safety 56200</t>
  </si>
  <si>
    <t>74458 Okra Genetics Fund 56204</t>
  </si>
  <si>
    <t>74459 Seadoc Societys Live Stream Tech Proj 56205</t>
  </si>
  <si>
    <t>74460 Sas Rottweiler Study Research Fund 56206</t>
  </si>
  <si>
    <t>74462 The Center For Neuroscience Emgcy Relief 56208</t>
  </si>
  <si>
    <t>74463 ANR Ucce Sola 4H Swine Livestock Prj Fd 56209</t>
  </si>
  <si>
    <t>74464 ANR Ucce Fres SoilandNutrient Mgt Res Fd 56210</t>
  </si>
  <si>
    <t>74465 Ucb Covid Catalyst Award 56211</t>
  </si>
  <si>
    <t>74466 Miller Lab AutismandAdhd Research Fund 56212</t>
  </si>
  <si>
    <t>74469 ANR Ucce Oran Urban Forestry Fund 56215</t>
  </si>
  <si>
    <t>74470 Fragile X Support Fund 56216</t>
  </si>
  <si>
    <t>74471 PlantBased Production Research Fund 56217</t>
  </si>
  <si>
    <t>74472 King Hall Student Emergency Fund 56218</t>
  </si>
  <si>
    <t>74473 Covid19 Test Research Fund 56219</t>
  </si>
  <si>
    <t>74474 Ca NatL Primate Rsrch Cntr Covid19 Spt 56220</t>
  </si>
  <si>
    <t>74475 Rodeo Yearbook Digitization Fund 56221</t>
  </si>
  <si>
    <t>74476 Victor E Lafave Iii Memorial Fxtas Fund 56222</t>
  </si>
  <si>
    <t>74477 Shingle Springs Subaru Orthop Oncology 56223</t>
  </si>
  <si>
    <t>74478 Food Processing and Waste Management Rsrch 56224</t>
  </si>
  <si>
    <t>74479 School Of Veterinary Medicine Hardship 56225</t>
  </si>
  <si>
    <t>74480 Citris Seed Awards Covid19 Fr Ucb 56226</t>
  </si>
  <si>
    <t>74481 Khlf Public Service Summer Fellowship 56227</t>
  </si>
  <si>
    <t>74482 Hmong Student Union 56228</t>
  </si>
  <si>
    <t>74483 ANR Ucce Sisk Forever 4H Program Fund 56229</t>
  </si>
  <si>
    <t>74484 Super FritzandFriends Fund 56230</t>
  </si>
  <si>
    <t>74485 Plant Science Research Fund 56231</t>
  </si>
  <si>
    <t>74486 Basketball Facility Enhancement Fund 56232</t>
  </si>
  <si>
    <t>74487 Amphibian Pathogen Batrachochytrium Dend 56233</t>
  </si>
  <si>
    <t>74488 Animal Science Student Activities Fund 56234</t>
  </si>
  <si>
    <t>74489 Bmcdb Grad Group Support 56235</t>
  </si>
  <si>
    <t>74490 Biophysics Graduate Group Support Fund 56236</t>
  </si>
  <si>
    <t>74491 Integrative GeneticsandGenomics Grad Group 56237</t>
  </si>
  <si>
    <t>74492 Mcp Grad Group Support 56238</t>
  </si>
  <si>
    <t>74493 Plant Biology Graduate Group Spt Fund 56239</t>
  </si>
  <si>
    <t>74494 Animal Behavior Graduate Group Spt Fund 56240</t>
  </si>
  <si>
    <t>74497 Rett Hope Fund 56243</t>
  </si>
  <si>
    <t>74498 Rna Sequencing Research Support Fund 56244</t>
  </si>
  <si>
    <t>74499 Center For Equine Health Equipment Fund 56245</t>
  </si>
  <si>
    <t>74500 DANR Fresno Nutrition Programs 56246</t>
  </si>
  <si>
    <t>74501 Enzyme Control Research 56247</t>
  </si>
  <si>
    <t>74502 DANR San Bernardino Wubishet 56248</t>
  </si>
  <si>
    <t>74503 VMdo Research Yilma 56258</t>
  </si>
  <si>
    <t>74504 VMsrs Pfizer 56259</t>
  </si>
  <si>
    <t>74505 VMepm J5 Vaccine Project Support 56260</t>
  </si>
  <si>
    <t>74507 VMcasHART 56262</t>
  </si>
  <si>
    <t>74509 VM Mol Biosci Research Support 56264</t>
  </si>
  <si>
    <t>74510 VMcasCiba Geigyclinical Behavior 56265</t>
  </si>
  <si>
    <t>74511 VitandEnol Rootstock Res 56266</t>
  </si>
  <si>
    <t>74512 VMpmiEquine Research 56267</t>
  </si>
  <si>
    <t>74514 VMccahFeline Immunology Mtg 56269</t>
  </si>
  <si>
    <t>74515 VMdo Washington State 56270</t>
  </si>
  <si>
    <t>74516 VitandEnology Trellis Alliance 56271</t>
  </si>
  <si>
    <t>74517 Vit and Enol Phenolics AstringencyTanin Rsrch 56272</t>
  </si>
  <si>
    <t>74518 VitandEnolOakville Development 56273</t>
  </si>
  <si>
    <t>74520 VitandEnolVrs DnrsOakville 56275</t>
  </si>
  <si>
    <t>74521 Vit and Enol Mondavi 56276</t>
  </si>
  <si>
    <t>74522 VM PhysioCetus 56277</t>
  </si>
  <si>
    <t>74523 VM PathandMicro Research 56278</t>
  </si>
  <si>
    <t>74524 VMerlFrincke Estate 56279</t>
  </si>
  <si>
    <t>74525 VMepmAnalytICAl Epidemiology Research 56280</t>
  </si>
  <si>
    <t>74526 VM SurgerySolvay 56281</t>
  </si>
  <si>
    <t>74527 VM MedPinkeye Research 56282</t>
  </si>
  <si>
    <t>74528 VMdo Calf 56283</t>
  </si>
  <si>
    <t>74529 VMerl So Ca Equine Fd Inc 56284</t>
  </si>
  <si>
    <t>74531 VitandEnology Research Waterhouse 56286</t>
  </si>
  <si>
    <t>74532 VMerlColic Research 56287</t>
  </si>
  <si>
    <t>74534 Vit and Enol Research Matthews 56289</t>
  </si>
  <si>
    <t>74535 VitandEnology Mondavi Res 56290</t>
  </si>
  <si>
    <t>74536 VMccehpTalbot GiftColic 56291</t>
  </si>
  <si>
    <t>74537 VMthMchenry Dog Care 56292</t>
  </si>
  <si>
    <t>74538 VMthTherapy PoolVrs Donors 56293</t>
  </si>
  <si>
    <t>74539 Vit and Enol Walker 56294</t>
  </si>
  <si>
    <t>74540 VM MedAmgen 56295</t>
  </si>
  <si>
    <t>74543 VM Surg Bernese Res Madewell 56297</t>
  </si>
  <si>
    <t>74544 VM ReproEquine Res Lab Entertainme 56298</t>
  </si>
  <si>
    <t>74545 VegCrops ChesebroughPonds 56299</t>
  </si>
  <si>
    <t>74546 IpmpLucky Stores 56300</t>
  </si>
  <si>
    <t>74547 Veg CropsHunt Wesson 56301</t>
  </si>
  <si>
    <t>74548 Veg Crops Tomato Genetic Resource Center 56302</t>
  </si>
  <si>
    <t>74550 Veg Crops Research Saltveit 56304</t>
  </si>
  <si>
    <t>74551 VMEpmPork Producers 56305</t>
  </si>
  <si>
    <t>74553 VM MedLlama Research 56307</t>
  </si>
  <si>
    <t>74554 Veg CropsTomato Research 56308</t>
  </si>
  <si>
    <t>74555 VMccah Renal Research 56309</t>
  </si>
  <si>
    <t>74556 Irving Wagman Mem Fund 56310</t>
  </si>
  <si>
    <t>74557 David L Wagner Mem Schlsp 56311</t>
  </si>
  <si>
    <t>74558 Hubert HWakeham Mentorship 56312</t>
  </si>
  <si>
    <t>74560 VM Path Research P Moore 56314</t>
  </si>
  <si>
    <t>74561 Winnifred Louisa Waggy Memorial Fd 56315</t>
  </si>
  <si>
    <t>74562 Veg Crops Research Bennett 56316</t>
  </si>
  <si>
    <t>74563 VMccahResident Assistance 56317</t>
  </si>
  <si>
    <t>74564 VMcvbdMosquito Res 56318</t>
  </si>
  <si>
    <t>74565 VMCCAH SVMA Resident Assistance 56319</t>
  </si>
  <si>
    <t>74567 Wfb Research Marsh 56321</t>
  </si>
  <si>
    <t>74568 Wfb Research Van Vuren 56322</t>
  </si>
  <si>
    <t>74569 Charles G Weber 56323</t>
  </si>
  <si>
    <t>74570 Nettie Weber Art Memorial Schp 56324</t>
  </si>
  <si>
    <t>74571 VMccehpColic Studies 56325</t>
  </si>
  <si>
    <t>74572 Philip GWeiler Award 56326</t>
  </si>
  <si>
    <t>74573 Weyerhaeuser Co Fdn Fellowship 56327</t>
  </si>
  <si>
    <t>74574 Plt Sci Research Cantwell 56328</t>
  </si>
  <si>
    <t>74576 SVM Newborn Foal Support Fund 56330</t>
  </si>
  <si>
    <t>74577 PolitICAl Science Graduate Student Resea 56331</t>
  </si>
  <si>
    <t>74578 Cell Transfection Technology Fund 56332</t>
  </si>
  <si>
    <t>74580 High Fidelity Teaching Mannequin Fund 56334</t>
  </si>
  <si>
    <t>74581 Radiation Oncology Equipment Fund 56335</t>
  </si>
  <si>
    <t>74582 Vet Medical Ctr Sgry Service Renovation 56336</t>
  </si>
  <si>
    <t>74583 Making Connections Program Support Fund 56337</t>
  </si>
  <si>
    <t>74584 Special Needs Dolls Fund 56338</t>
  </si>
  <si>
    <t>74585 School Of Nursing Student Mental Health 56339</t>
  </si>
  <si>
    <t>74586 Smita Bakshi Online Digital Learning 56340</t>
  </si>
  <si>
    <t>74587 Potato Haploid Induction Research Fund 56341</t>
  </si>
  <si>
    <t>74588 CommunICAtions Grad Prg Celebration Spt 56342</t>
  </si>
  <si>
    <t>74589 Native American Retention Initiative Spt 56343</t>
  </si>
  <si>
    <t>74590 DiversityInclusionand Social Justice Prg 56344</t>
  </si>
  <si>
    <t>74592 Myanmar Elephant Endotheliotropic Herpes 56346</t>
  </si>
  <si>
    <t>74593 Vet ApplICAtions Of Carbon Hemoperfusion 56347</t>
  </si>
  <si>
    <t>74594 Psychiatry Frontline Staff Gift Cards 56348</t>
  </si>
  <si>
    <t>74595 RWiggins English UG Memorial Fd 56349</t>
  </si>
  <si>
    <t>74596 Uc Davis Ambulatory Clinics Fund 56350</t>
  </si>
  <si>
    <t>74597 ComplianceandPolicy Program 56351</t>
  </si>
  <si>
    <t>74599 Jack Wheaton Memorial Schlsp 56353</t>
  </si>
  <si>
    <t>74600 WilliamBillWhite Memorial Fd 56354</t>
  </si>
  <si>
    <t>74602 Learning By Leading Internship Program 56356</t>
  </si>
  <si>
    <t>74605 ANR 4H AwardsandIncentives 56359</t>
  </si>
  <si>
    <t>74606 Frederick WildmanandSons Schlsp 56359</t>
  </si>
  <si>
    <t>74608 DANR Fresno 4H Scholarship 56361</t>
  </si>
  <si>
    <t>74612 Uc Davis Staff Emergency Fund 56365</t>
  </si>
  <si>
    <t>74614 Lena Bainer Alzheimers Research Fund 56367</t>
  </si>
  <si>
    <t>74615 DANRNorth Region 4H Program 56368</t>
  </si>
  <si>
    <t>74616 Student Energy Group 56369</t>
  </si>
  <si>
    <t>74618 DANRNorth Region 4H Program 56371</t>
  </si>
  <si>
    <t>74619 Gsm Faculty Excellence Fund 56372</t>
  </si>
  <si>
    <t>74620 Beneficial Microbes For Marine Organisms 56373</t>
  </si>
  <si>
    <t>74622 Social Media Disinformation Project Fund 56375</t>
  </si>
  <si>
    <t>74625 Ucce Siskiyou 4H Grows Fund 56378</t>
  </si>
  <si>
    <t>74626 Ucce SutterYuba 4H Grows Fund 56379</t>
  </si>
  <si>
    <t>74627 Ucce Tehama 4H Grows Fund 56380</t>
  </si>
  <si>
    <t>74628 Ucce Sonoma 4H Grows Fund 56381</t>
  </si>
  <si>
    <t>74629 Ucce Shasta 4H Grows Fund 56382</t>
  </si>
  <si>
    <t>74630 Ucce San Luis Obispo 4H Grows Fund 56383</t>
  </si>
  <si>
    <t>74631 Ucce San Benito 4H Grows Fund 56384</t>
  </si>
  <si>
    <t>74632 Ucce PlumasSierra 4H Grows Fund 56385</t>
  </si>
  <si>
    <t>74633 Ucce PlacerNevada 4H Grows Fund 56386</t>
  </si>
  <si>
    <t>74634 Ucce Modoc 4H Grows Fund 56387</t>
  </si>
  <si>
    <t>74635 Ucce Merced 4H Grows Fund 56388</t>
  </si>
  <si>
    <t>74636 Ucce Mendocino 4H Grows Fund 56389</t>
  </si>
  <si>
    <t>74637 Ucce Madera 4H Grows Fund 56390</t>
  </si>
  <si>
    <t>74638 Ucce Lassen 4H Grows Fund 56391</t>
  </si>
  <si>
    <t>74639 Ucce Lake 4H Grows Fund 56392</t>
  </si>
  <si>
    <t>74640 Ucce InyoMono 4H Grows Fund 56393</t>
  </si>
  <si>
    <t>74641 Ucce Imperial 4H Grows Fund 56394</t>
  </si>
  <si>
    <t>74642 Ucce HumboldtDel Norte 4H Grows Fund 56395</t>
  </si>
  <si>
    <t>74643 Ucce Glenn 4H Grows Fund 56396</t>
  </si>
  <si>
    <t>74644 Ucce Colusa 4H Grows Fund 56397</t>
  </si>
  <si>
    <t>74645 Ucce Butte 4H Grows Fund 56398</t>
  </si>
  <si>
    <t>74646 Ucce Csnp 4H Grows Fund 56399</t>
  </si>
  <si>
    <t>74647 AfrICAn Plant Specimen Project 56400</t>
  </si>
  <si>
    <t>74650 Regulatory Immune MechandGastrointest 56403</t>
  </si>
  <si>
    <t>74651 Contemplative Science Research Fund 56404</t>
  </si>
  <si>
    <t>74652 Covid19 Antibody Study 56405</t>
  </si>
  <si>
    <t>74653 Healthy Davis Together Fund 56406</t>
  </si>
  <si>
    <t>74654 Sol Y Luna Program Support Fund 56407</t>
  </si>
  <si>
    <t>74655 Cardiology Research 56408</t>
  </si>
  <si>
    <t>74657 Michael Ueltzen Mpac Ldrsp Fellowsp Sppt 56410</t>
  </si>
  <si>
    <t>74659 Library Digitization Equipment Fund 56412</t>
  </si>
  <si>
    <t>74660 ICA Beach Volleyball Coaching Fund 56413</t>
  </si>
  <si>
    <t>74661 MenS Tennis Scholarship Fund 56414</t>
  </si>
  <si>
    <t>74662 WomenS Tennis Scholarship Fund 56415</t>
  </si>
  <si>
    <t>74663 MenS Tennis Community Engagement Fund 56416</t>
  </si>
  <si>
    <t>74665 Indy Student Award 56418</t>
  </si>
  <si>
    <t>74666 Class Of 2013 Award 56419</t>
  </si>
  <si>
    <t>74669 Liquid Helium Laboratory Fund 56422</t>
  </si>
  <si>
    <t>74671 Vascular Surgery ResearchandEducation 56424</t>
  </si>
  <si>
    <t>74672 Tahoe Envir Rsrch Center Garden Edu Fd 56425</t>
  </si>
  <si>
    <t>74673 Wolfe Crawley Travel AwardMind Postdocs 56426</t>
  </si>
  <si>
    <t>74674 Spptd Edu To Elevate Diversity Schlr Prg 56427</t>
  </si>
  <si>
    <t>74675 Provable Polytope Patching Of Deep Neura 56428</t>
  </si>
  <si>
    <t>74676 MicrometeorologICAl Measurements Rsrch 56429</t>
  </si>
  <si>
    <t>74677 Ucce Sanm Houseplanfluencer Course 56430</t>
  </si>
  <si>
    <t>74678 John Menke Memorial Fxtas Fund 56431</t>
  </si>
  <si>
    <t>74679 MysisBased Clarity Restoration 56432</t>
  </si>
  <si>
    <t>74680 Mysis Commercialization 56433</t>
  </si>
  <si>
    <t>74681 HighSpeed Electric Research Vessel 56434</t>
  </si>
  <si>
    <t>74683 Ruedrich N Coast Brewing Dvrsty Sch Spt 56436</t>
  </si>
  <si>
    <t>74684 PgandE Geoscience Manuscript Preparation 56437</t>
  </si>
  <si>
    <t>74686 Christina E Bullock Sustain Design Sppt 56439</t>
  </si>
  <si>
    <t>74687 Breast Cancer Surgery Research Fund 56440</t>
  </si>
  <si>
    <t>74688 E Constable GenderSexualityandWomens Stud 56441</t>
  </si>
  <si>
    <t>74689 Doug Halford Memorial Fxtas Fund 56442</t>
  </si>
  <si>
    <t>74690 Dupe Of 56448 ES WoodyWilson Schlsp 56443</t>
  </si>
  <si>
    <t>74691 ES WoodyWilson Track Meet 56444</t>
  </si>
  <si>
    <t>74692 BudandGrace Wilson Memorial Schp 56445</t>
  </si>
  <si>
    <t>74693 Virginia Perry Wilson VM Fund 56446</t>
  </si>
  <si>
    <t>74694 Edward E Wilson Mem Fd 56447</t>
  </si>
  <si>
    <t>74696 WildlifeandFisherires Blacktail 56449</t>
  </si>
  <si>
    <t>74698 Dr Lynn William Mem Award 56451</t>
  </si>
  <si>
    <t>74699 Advising Grad Stds Conference Fundraiser 56452</t>
  </si>
  <si>
    <t>74701 Aggie Compass Housing Support Fund 56454</t>
  </si>
  <si>
    <t>74702 Ctr For Aquatic BioandAquaculture Gen Spt 56455</t>
  </si>
  <si>
    <t>74703 Foods For Health Student Support Fund 56456</t>
  </si>
  <si>
    <t>74704 Drug DiscoveryandValidation Unit Research 56457</t>
  </si>
  <si>
    <t>74705 Honeydew Melon Fund 56458</t>
  </si>
  <si>
    <t>74706 Lettuce PostHarvest Fund 56459</t>
  </si>
  <si>
    <t>74707 UCD Std Food InsecurityandOther Bas Needs 56460</t>
  </si>
  <si>
    <t>74709 Barbara D Webster Scholar Award Sppt Fd 56462</t>
  </si>
  <si>
    <t>74710 Atmospheric Science Research and Teaching 56463</t>
  </si>
  <si>
    <t>74711 CoeK12 Stem Superheros 56464</t>
  </si>
  <si>
    <t>74712 Blum Center Community Gardens 56465</t>
  </si>
  <si>
    <t>74713 Yolo Hospice Fund 56466</t>
  </si>
  <si>
    <t>74714 Bml Capital Improvements Gift Fund 56467</t>
  </si>
  <si>
    <t>74715 Merm Stopping Bleeding In ChildrenKupp 56468</t>
  </si>
  <si>
    <t>74716 IntL Aggie Launch Exellence Fund 56469</t>
  </si>
  <si>
    <t>74717 Ucce Santa Cruz 4H Grows Fund 56470</t>
  </si>
  <si>
    <t>74718 The Care Project Fund 56471</t>
  </si>
  <si>
    <t>74719 Patient Assistance Support Fund 56472</t>
  </si>
  <si>
    <t>74720 Asian Pacific Islander Reten Initiative 56473</t>
  </si>
  <si>
    <t>74721 Feline Hypertrophic Cardiomyopathy Rsrch 56474</t>
  </si>
  <si>
    <t>74722 Wine Tours International 56475</t>
  </si>
  <si>
    <t>74723 Bay Area Discrete Math Day Conf Sppt Fd 56476</t>
  </si>
  <si>
    <t>74724 Wine Spectator Calif Scholarship 56477</t>
  </si>
  <si>
    <t>74725 S Schauer Award For Professional Achieve 56478</t>
  </si>
  <si>
    <t>74726 ANR Ucce Impe Water Conservation Rsrch 56479</t>
  </si>
  <si>
    <t>74727 Nestle Purina Gastroenterology Fellowshp 56480</t>
  </si>
  <si>
    <t>74728 Ucce Napa Mg Las Flores Demonst Proj 56481</t>
  </si>
  <si>
    <t>74729 Small Animal Chronic Enteropathy Rsrch 56482</t>
  </si>
  <si>
    <t>74730 Uc Davis Honors Opportunity Fund 56483</t>
  </si>
  <si>
    <t>74731 Khaled Kheiravar Memorial Fund 56484</t>
  </si>
  <si>
    <t>74732 Microbiome Of Leafy Green Crop Research 56485</t>
  </si>
  <si>
    <t>74733 RiverS Mobile Clinic 56486</t>
  </si>
  <si>
    <t>74734 Greer Ipm Program Support 56487</t>
  </si>
  <si>
    <t>74735 M Vriheas Family Schrlsp In Nursing Sppt 56488</t>
  </si>
  <si>
    <t>74736 Plant Cell CultureandTechno Econ Analysis 56489</t>
  </si>
  <si>
    <t>74737 ANR California Organic Agriculture Inst 56490</t>
  </si>
  <si>
    <t>74738 Scrc Landscape Irrigation Plant Trials 56491</t>
  </si>
  <si>
    <t>74739 Respiratory Therapist Support Fund 56492</t>
  </si>
  <si>
    <t>74741 Collaborative Diagnostic Innovation Sppt 56494</t>
  </si>
  <si>
    <t>74742 AnalysisandInterpretation Of Nmr Rsrch Fd 56495</t>
  </si>
  <si>
    <t>74743 Substance Abuse Research Program 56496</t>
  </si>
  <si>
    <t>74744 Noyce Initiative Fund 56497</t>
  </si>
  <si>
    <t>74745 Canine Epilepsy Research Fund 56498</t>
  </si>
  <si>
    <t>74746 Lam Rsrch Corp Plasma Resistant Mat Rsrc 56499</t>
  </si>
  <si>
    <t>74748 Future Healthcare Workers Serving The Un 56501</t>
  </si>
  <si>
    <t>74749 Huntingtons Disease Research 56502</t>
  </si>
  <si>
    <t>74750 NancyandBill Roe CN Gorman Fund 56503</t>
  </si>
  <si>
    <t>74751 California Hydrogen Systems Analysis Res 56504</t>
  </si>
  <si>
    <t>74752 Orthopaedic Trauma Fund Eastman 56505</t>
  </si>
  <si>
    <t>74753 Turkey Vulture Enclosure Construction Fu 56506</t>
  </si>
  <si>
    <t>74754 Donald Mykles Distinguished Lecture Seri 56507</t>
  </si>
  <si>
    <t>74756 Integrative Medicine Student Schlrshp Fd 56509</t>
  </si>
  <si>
    <t>74757 Datalab General Support Fund 56510</t>
  </si>
  <si>
    <t>74758 Infant Sibling Study Lab Support Fund 56511</t>
  </si>
  <si>
    <t>74759 Ucce Trinity 4H Grows Fund 56512</t>
  </si>
  <si>
    <t>74760 Alice Waters Institute At Uc Davis Fund 56513</t>
  </si>
  <si>
    <t>74761 Gail Montna Fund For Orthopaedic Rsrch 56514</t>
  </si>
  <si>
    <t>74762 Brinson Prize Fellowship 56515</t>
  </si>
  <si>
    <t>74763 Putah Creek Riparian Reserve Support Fun 56516</t>
  </si>
  <si>
    <t>74764 Advancing Heart Failure Research Fund 56517</t>
  </si>
  <si>
    <t>74765 Alamo Pintado Equine Health Foundat Fund 56518</t>
  </si>
  <si>
    <t>74766 Stdnt HealthandCounseling Services Gen Spt 56519</t>
  </si>
  <si>
    <t>74767 Stdnt HealthandCounseling Services Ppe 56520</t>
  </si>
  <si>
    <t>74769 Love Your Lungs Virtual Event Sppt Fund 56522</t>
  </si>
  <si>
    <t>74770 Uc Davis Public SchlrshpandEngage Impact 56523</t>
  </si>
  <si>
    <t>74772 Standardized Report Guideline For Bleedi 56525</t>
  </si>
  <si>
    <t>74773 DandC Duffield Found Ophthalmology Service 56526</t>
  </si>
  <si>
    <t>74774 DandCduffield Found Compasssionate Care Fd 56527</t>
  </si>
  <si>
    <t>74776 Cooperative Ext Aquaculture Prgm Rrsch 56529</t>
  </si>
  <si>
    <t>74777 Wildlife Disaster Network 56530</t>
  </si>
  <si>
    <t>74778 MdPhd Program Support Fund 56531</t>
  </si>
  <si>
    <t>74779 Tassajara 4H Support 56532</t>
  </si>
  <si>
    <t>74780 Ipm General Support Online Fund 56533</t>
  </si>
  <si>
    <t>74781 Dr Bahman Sheikh Memorial Award 56534</t>
  </si>
  <si>
    <t>74782 Chocolate Quality Purity and Nutrition Rrsch 56535</t>
  </si>
  <si>
    <t>74783 DJessup Free Ranging Wildlife Resid Prg 56536</t>
  </si>
  <si>
    <t>74785 Foster Care Resilience Support Fund 56538</t>
  </si>
  <si>
    <t>74786 Large Animal DirectorS Discretionary Fd 56539</t>
  </si>
  <si>
    <t>74787 Jewish Law Student Association Support F 56540</t>
  </si>
  <si>
    <t>74788 ANR4H 4H Healthy Living 56541</t>
  </si>
  <si>
    <t>74790 Mondavi Center Facility Operations Gifts 56543</t>
  </si>
  <si>
    <t>74791 Center For Nursing Science Fund 56544</t>
  </si>
  <si>
    <t>74792 Berkely Food Institute Alloc From Ucb 56545</t>
  </si>
  <si>
    <t>74793 Building Entrepreneurial Mindset Excelle 56546</t>
  </si>
  <si>
    <t>74794 New Harvest Inc Cultivated Meat Fund 56547</t>
  </si>
  <si>
    <t>74795 Susan Schnitzer Support Fund 56548</t>
  </si>
  <si>
    <t>74796 School Of Vet Med DeanS DisasterandRehab 56549</t>
  </si>
  <si>
    <t>74798 Veterinary Medical Center Icu Renovation 56551</t>
  </si>
  <si>
    <t>74799 Aggie House General Support Fund 56552</t>
  </si>
  <si>
    <t>74800 Wildlife Health Center Training Fund 56553</t>
  </si>
  <si>
    <t>74801 GeorgeandAnn Lin Honors Scholarship 56554</t>
  </si>
  <si>
    <t>74802 Heal Lab Research Fund 56555</t>
  </si>
  <si>
    <t>74803 Leaders For The Future Support Fund 56556</t>
  </si>
  <si>
    <t>74804 Project Carbon Fund 56557</t>
  </si>
  <si>
    <t>74805 Forest Landscapes 20 Support Fund 56558</t>
  </si>
  <si>
    <t>74806 SVM Cardiograph Machine Support Fund 56559</t>
  </si>
  <si>
    <t>74807 Field Research In Hemp 56560</t>
  </si>
  <si>
    <t>74808 Liger Project Teaching Buyout Fund 56561</t>
  </si>
  <si>
    <t>74809 T3 Online Fellowship Fund 56562</t>
  </si>
  <si>
    <t>74810 Chssp PolitICAl Cartoon Fund 56563</t>
  </si>
  <si>
    <t>74811 Safe Outreach Support Fund 56564</t>
  </si>
  <si>
    <t>74812 Vetprep Founders Award 56565</t>
  </si>
  <si>
    <t>74813 Women In MedicineandHealth Sciences Sppt 56566</t>
  </si>
  <si>
    <t>74814 ANR Ucce Stan Watermelon Research Fund 56567</t>
  </si>
  <si>
    <t>74815 Dr RL Randall Grateful Patient Fd 56568</t>
  </si>
  <si>
    <t>74816 Orthopaedic Surgery Innovation Fund 56569</t>
  </si>
  <si>
    <t>74817 Orthopaedic Surgery Advocacy Fund 56570</t>
  </si>
  <si>
    <t>74818 Ortho Surgery World Class clinical Care 56571</t>
  </si>
  <si>
    <t>74819 Corvus Award Support Fund 56572</t>
  </si>
  <si>
    <t>74820 Jmie Scholars Program 56573</t>
  </si>
  <si>
    <t>74821 Student Learning Support Fund 56574</t>
  </si>
  <si>
    <t>74822 MikeandStephanie Bruno Fellowship 56575</t>
  </si>
  <si>
    <t>74823 Equine Pet Scanner Fund 56576</t>
  </si>
  <si>
    <t>74824 Micromobility Sustainability Impct Rsrch 56577</t>
  </si>
  <si>
    <t>74826 Agriculture Edu CredentialMa Prof Devlp 56579</t>
  </si>
  <si>
    <t>74827 Immunophenotype Of Feline Peritoneal Mac 56580</t>
  </si>
  <si>
    <t>74828 Pmi Wildlife Health Lab Fund 56581</t>
  </si>
  <si>
    <t>74829 Richard A Ward Fellowship 56582</t>
  </si>
  <si>
    <t>74830 Meet The Moment Nature Rx Program Sppt 56583</t>
  </si>
  <si>
    <t>74831 Livestock ProductionandProduce Safety Rsc 56584</t>
  </si>
  <si>
    <t>74832 Knowledge Augmented Dialog Systems W Com 56585</t>
  </si>
  <si>
    <t>74833 Kenneth Hopper Childrens Cancer Fund 56586</t>
  </si>
  <si>
    <t>74834 California Raptor Center Signage Support 56587</t>
  </si>
  <si>
    <t>74835 Ucce Made Orchard Crops Fund 56588</t>
  </si>
  <si>
    <t>74836 Uc Davis Health Integrative Medicine 56589</t>
  </si>
  <si>
    <t>74837 Ucce Rive Master Food Preserver Fund 56590</t>
  </si>
  <si>
    <t>74838 M W Hinchee Ph D Undergrad Rsrch Award 56591</t>
  </si>
  <si>
    <t>74839 Hyundai MechanICAlandAerospace Engineer Fd 56592</t>
  </si>
  <si>
    <t>74840 Industrial Health Monitoring Ml 56593</t>
  </si>
  <si>
    <t>74842 Nutrition Research and Education Fund 56595</t>
  </si>
  <si>
    <t>74844 Alys Hay Travel Award Support Fund 56597</t>
  </si>
  <si>
    <t>74846 ASUCD EquityandInclusion Awd Sppt G S May 56599</t>
  </si>
  <si>
    <t>74847 DANR Santa Cruz Pest Mngmt 56600</t>
  </si>
  <si>
    <t>74850 Rec System Inovation Fund 56603</t>
  </si>
  <si>
    <t>74851 DANR Tulare Sibett 56604</t>
  </si>
  <si>
    <t>74854 Ucce Sonm Master Food Preserver Fund 56606</t>
  </si>
  <si>
    <t>74856 Ome KnightS Landing Clinic Fund 56608</t>
  </si>
  <si>
    <t>74858 Pismo Beach Vet ClinicandPets Hospital DVM 56610</t>
  </si>
  <si>
    <t>74859 Ballet Folklorico Support Fund 56611</t>
  </si>
  <si>
    <t>74860 Wildfire Research Fund 56612</t>
  </si>
  <si>
    <t>74862 J B FitchhornWalker DVM CU Animal Welfare 56614</t>
  </si>
  <si>
    <t>74863 Prestige Development Fund 56615</t>
  </si>
  <si>
    <t>74864 Gradpathways Institute For Professional 56616</t>
  </si>
  <si>
    <t>74865 WfcbPest Control 56617</t>
  </si>
  <si>
    <t>74867 WfbOrnithology Research 56619</t>
  </si>
  <si>
    <t>74868 Wfb Research Engilis 56620</t>
  </si>
  <si>
    <t>74870 WFCB Department Support 56622</t>
  </si>
  <si>
    <t>74871 WomenS Studies Department Support 56623</t>
  </si>
  <si>
    <t>74872 WomenS Center Support 56624</t>
  </si>
  <si>
    <t>74873 Winslow Reuben C Med Res Fund 56625</t>
  </si>
  <si>
    <t>74874 Wrrc Student Activities Support 56626</t>
  </si>
  <si>
    <t>74875 Graduate Student Emergency Fund 56627</t>
  </si>
  <si>
    <t>74876 Richard Wolfe VM Fund 56628</t>
  </si>
  <si>
    <t>74877 Woodfill Walter Memorial Prize 56629</t>
  </si>
  <si>
    <t>74878 World Health OrgnHendrickx 56630</t>
  </si>
  <si>
    <t>74879 Dr Mohsen Najafi Pharm Chemistry Rsrch 56631</t>
  </si>
  <si>
    <t>74880 Writing Ctr Dept Support 56632</t>
  </si>
  <si>
    <t>74881 Wrtg Ctr Prized Writing Project 56633</t>
  </si>
  <si>
    <t>74882 Kids Into Discovering Science Outreach 56634</t>
  </si>
  <si>
    <t>74883 Graduate Students Basic Needs Fund 56635</t>
  </si>
  <si>
    <t>74884 Sarah E YeatmanMed Res 56636</t>
  </si>
  <si>
    <t>74886 Skywalker Gibbon Conservation Project 56638</t>
  </si>
  <si>
    <t>74887 Global Emergency Medicine General Spt Fd 56639</t>
  </si>
  <si>
    <t>74888 YarboroughHarsh Scholarship 56640</t>
  </si>
  <si>
    <t>74890 Varborough Memorial Schlsp 56642</t>
  </si>
  <si>
    <t>74891 Fall River Research Support Fund 56643</t>
  </si>
  <si>
    <t>74892 Covid Genomics Research Fund 56644</t>
  </si>
  <si>
    <t>74893 Dermatology Research Fund 56645</t>
  </si>
  <si>
    <t>74894 Gi Lab Support Fund 56646</t>
  </si>
  <si>
    <t>74895 Ragan Compassionate Care Fund 56647</t>
  </si>
  <si>
    <t>74896 Entrepreneurship Quest Undergrad Interns 56648</t>
  </si>
  <si>
    <t>74897 Transforming Food Systems Fund 56649</t>
  </si>
  <si>
    <t>74898 Climate Justice In The Central Valley 56650</t>
  </si>
  <si>
    <t>74899 Environmental PolicyandMgmt Diversity Fshp 56651</t>
  </si>
  <si>
    <t>74900 PgandE Earthquake Ground Motion 56652</t>
  </si>
  <si>
    <t>74901 ANR Ce Table Grape Comm Advisor 3 56653</t>
  </si>
  <si>
    <t>74902 Dart Summer Externship Fund 56654</t>
  </si>
  <si>
    <t>74903 Genomics Research Fund 56655</t>
  </si>
  <si>
    <t>74904 BioMedical Engineering Graduate Group Su 56656</t>
  </si>
  <si>
    <t>74905 K YangandY Zhao HighFreqandHigh Spd Circuit 56657</t>
  </si>
  <si>
    <t>74906 Forager Complexity Lab Research Fund 56658</t>
  </si>
  <si>
    <t>74907 Li Family WildlifeandEnvironment Conservat 56659</t>
  </si>
  <si>
    <t>74908 Wyatt Deck Renovation Fund 56660</t>
  </si>
  <si>
    <t>74909 Mental HealthandWellbeing Project 56661</t>
  </si>
  <si>
    <t>74910 Shd Olive Agronomic Research Fund 56662</t>
  </si>
  <si>
    <t>74911 Shd Orchard Fund 56663</t>
  </si>
  <si>
    <t>74912 Antech Imaging Services Residency Fund 56664</t>
  </si>
  <si>
    <t>74913 Antech Imaging Services Fund 56665</t>
  </si>
  <si>
    <t>74914 Zoetis Dairy Cow Reproduction Rsrch Fund 56666</t>
  </si>
  <si>
    <t>74915 3D Printing Continuing Education Fund 56667</t>
  </si>
  <si>
    <t>74916 Cnc Machine Shop Enhancement Fund 56668</t>
  </si>
  <si>
    <t>74917 Force Plate Software Fund 56669</t>
  </si>
  <si>
    <t>74918 DANR Stanislaus Perry 56670</t>
  </si>
  <si>
    <t>74919 DANR Stanislaus Feldman 56671</t>
  </si>
  <si>
    <t>74920 DANR Stanislaus Mullinax 56672</t>
  </si>
  <si>
    <t>74921 DANR Stanislaus Livestock Res 56673</t>
  </si>
  <si>
    <t>74922 ANR Stanislaus Billikopf 56674</t>
  </si>
  <si>
    <t>74923 DANR Tulare Schultz 56675</t>
  </si>
  <si>
    <t>74924 Theta Tau Community OutreachandEmpowerment 56676</t>
  </si>
  <si>
    <t>74925 PollinatorandPest Management Rsrch Fund 56677</t>
  </si>
  <si>
    <t>74927 Mantle Family Scholarship Support Fund 56679</t>
  </si>
  <si>
    <t>74928 Armstrong Ranch Equipment Fund 56680</t>
  </si>
  <si>
    <t>74929 Terc ForestandConservation Lab Sugar Pine 56681</t>
  </si>
  <si>
    <t>74930 Mobile ApplICAtions Research Fund 56682</t>
  </si>
  <si>
    <t>74932 VMth Ultrasound Machine Fund 56684</t>
  </si>
  <si>
    <t>74933 Kind Snacks Fund For Pollinator Health 56685</t>
  </si>
  <si>
    <t>74934 Kind Snacks Fund For EducationandOutreac 56686</t>
  </si>
  <si>
    <t>74936 SurgICAl Loupes Support Fund 56688</t>
  </si>
  <si>
    <t>74937 Ophthalmology RsrchandEduc Sppt Homer 56689</t>
  </si>
  <si>
    <t>74938 Ophthalmology RsrchandEduc Sppt Ma 56690</t>
  </si>
  <si>
    <t>74939 Ophthalmology RsrchandEduc Spt Estrada 56691</t>
  </si>
  <si>
    <t>74942 Bacchetti Sch In Animal Science Support 56694</t>
  </si>
  <si>
    <t>74943 Club Of Future Female ElectrICAl Enginee 56695</t>
  </si>
  <si>
    <t>74944 SVM Diversity Equity Initiative Dei Fd 56696</t>
  </si>
  <si>
    <t>74945 The R Kwan Patient Assistance Memorial 56697</t>
  </si>
  <si>
    <t>74946 Oak Tree Fund 56698</t>
  </si>
  <si>
    <t>74947 Shokie Richardson Gastroenterology Fello 56699</t>
  </si>
  <si>
    <t>74948 Dr Hari Reddi Educational Fund 56700</t>
  </si>
  <si>
    <t>74949 Charlie Bamforth Brewing Science Fund 56701</t>
  </si>
  <si>
    <t>74952 Breast Cancerand Pediatric Cancer Patient 56704</t>
  </si>
  <si>
    <t>74953 Class Of 1981 Scholarship Fund 56705</t>
  </si>
  <si>
    <t>74954 Class Of 1986 Scholarship Fund 56706</t>
  </si>
  <si>
    <t>74955 Class Of 1971 Scholarship Fund 56707</t>
  </si>
  <si>
    <t>74956 Class Of 1975 Scholarship Fund 56708</t>
  </si>
  <si>
    <t>74957 MpVM DirectorS Fund 56709</t>
  </si>
  <si>
    <t>74959 Alzheimers Rsrch BiochemistryandMolecula 56711</t>
  </si>
  <si>
    <t>74960 Jim Diederich Scholarship For Math Major 56712</t>
  </si>
  <si>
    <t>74961 Psu Arnold Lodi Grape Day 56713</t>
  </si>
  <si>
    <t>74962 Psu Annual Pistachio Day Gift 56714</t>
  </si>
  <si>
    <t>74963 Psu Quinn West Coast Rodent Academy 56715</t>
  </si>
  <si>
    <t>74964 UcVM San Diego Clinic Kidney Research Fd 56716</t>
  </si>
  <si>
    <t>74965 Quantum Computing Club Support Fund 56717</t>
  </si>
  <si>
    <t>74966 P GandE Geoscience OffFault Deformation 56718</t>
  </si>
  <si>
    <t>74967 MidEasternN AfrICAnS Asian Lsa 56719</t>
  </si>
  <si>
    <t>74968 Todd Schmidt Fund For Cancer Research 56720</t>
  </si>
  <si>
    <t>74969 Poc Center Support Fund 56721</t>
  </si>
  <si>
    <t>74970 Curriculum Materials Fpgas Curriculum 56722</t>
  </si>
  <si>
    <t>74971 Martin L Privalsky Memorial Lecture 56723</t>
  </si>
  <si>
    <t>74973 Ml Runtime System With Automatic Perform 56725</t>
  </si>
  <si>
    <t>74974 Dr W Pevec Honorary Vascular Surg Lectu 56726</t>
  </si>
  <si>
    <t>74975 Ctr For Data ScienceandArtificial Int Rs 56727</t>
  </si>
  <si>
    <t>74976 Gene Therapy Impact Center Support Fund 56728</t>
  </si>
  <si>
    <t>74977 Global Migration Impact Center Sppt Fund 56729</t>
  </si>
  <si>
    <t>74978 Bci Initiative ResearchandSupport Fund 56730</t>
  </si>
  <si>
    <t>74979 Ostem Support Fund 56731</t>
  </si>
  <si>
    <t>74980 Shrem Museum Creative Artwork Room Sppt 56732</t>
  </si>
  <si>
    <t>74981 DANR Fresno Fisher Scholarship 56733</t>
  </si>
  <si>
    <t>74982 WRC Rose Formus Support 56734</t>
  </si>
  <si>
    <t>74983 James A Kennedy Schlsp 56735</t>
  </si>
  <si>
    <t>74984 Genomic Sequencing Data Coll Of Horse Br 56736</t>
  </si>
  <si>
    <t>74985 Misbehaving Onboard Vehicle Sensors Rsrc 56737</t>
  </si>
  <si>
    <t>74986 ANR Ucce G Spinelli Fund 56738</t>
  </si>
  <si>
    <t>74987 Estate Of Susan Sterchi Gift 56739</t>
  </si>
  <si>
    <t>74990 Zoology Research Shapiro 56742</t>
  </si>
  <si>
    <t>74991 Mcb Drosophila Research Natzle 56743</t>
  </si>
  <si>
    <t>74992 VM Surg Vrs DnrsOBrien 56744</t>
  </si>
  <si>
    <t>74993 VM Anatomy Research 56745</t>
  </si>
  <si>
    <t>74994 Zoology EvolandEcol Support 56746</t>
  </si>
  <si>
    <t>74995 Zoology Research ShaFFEr 56747</t>
  </si>
  <si>
    <t>74996 Marvin Zetterbaum Memorial Prize 56748</t>
  </si>
  <si>
    <t>74997 Board Kiosk Campaign 56749</t>
  </si>
  <si>
    <t>74998 Pearle PZalud 4H Fd 56750</t>
  </si>
  <si>
    <t>74999 Placer County 4H Robotics 56751</t>
  </si>
  <si>
    <t>75000 SarsCov2 Research Fund 56752</t>
  </si>
  <si>
    <t>75001 Koret Shelter Med Prgm Online Train Modu 56753</t>
  </si>
  <si>
    <t>75002 UcVMcSd Ultrasound Machine Fund 56754</t>
  </si>
  <si>
    <t>75004 Edison International Scholarship Fund 56756</t>
  </si>
  <si>
    <t>75005 Speech Entrainment During Socialbot Conv 56757</t>
  </si>
  <si>
    <t>75006 Camelid Compassionate Care Fund 56758</t>
  </si>
  <si>
    <t>75007 Camelid TeachingandResearch Fund 56759</t>
  </si>
  <si>
    <t>75008 Flunixin Meglumine Research Fund 56760</t>
  </si>
  <si>
    <t>75009 PhD Program Support Fund 56761</t>
  </si>
  <si>
    <t>75010 Teacher Education Student Support Fund 56762</t>
  </si>
  <si>
    <t>75011 Pediatric Critical Care Transport Team 56763</t>
  </si>
  <si>
    <t>75012 Lung Cancer clinical Trials Fund 56764</t>
  </si>
  <si>
    <t>75013 Boroditsky Family Young Schlrs Prgm Fd 56765</t>
  </si>
  <si>
    <t>75015 Sustainability and Prod Of Smallholder Far 56767</t>
  </si>
  <si>
    <t>75016 Athletics DirectorS Discretionary Fund 56768</t>
  </si>
  <si>
    <t>75017 Ca Walnut Virtual Walnut Series 56769</t>
  </si>
  <si>
    <t>75018 Environmental Health Support Fund 56770</t>
  </si>
  <si>
    <t>75019 BioMedical Engineering Research Fund 56771</t>
  </si>
  <si>
    <t>75020 School Of Education PhD Hardship Fund 56772</t>
  </si>
  <si>
    <t>75023 ANR Ucce Placer 4H Tsc Scholarship Fund 56775</t>
  </si>
  <si>
    <t>75024 NeurologICAl Surgery Residency Sppt Fd 56776</t>
  </si>
  <si>
    <t>75025 Outcomes Research Project Fund 56777</t>
  </si>
  <si>
    <t>75026 ParisandTickers Healthy Hounds Fund 56778</t>
  </si>
  <si>
    <t>75027 Plant Reproductive Biology Research 56779</t>
  </si>
  <si>
    <t>75028 Food Science Research 56780</t>
  </si>
  <si>
    <t>75029 Sensory and Consumer Science Research Dela 56781</t>
  </si>
  <si>
    <t>75030 Sensory and Consumer Science Research Earl 56782</t>
  </si>
  <si>
    <t>75031 Smart Farm Research 56783</t>
  </si>
  <si>
    <t>75032 Manetti Shrem Henderson Conservation 56784</t>
  </si>
  <si>
    <t>75034 Aggie Square Excellence 56786</t>
  </si>
  <si>
    <t>75035 James A Connelly 19 Memorial Award 56787</t>
  </si>
  <si>
    <t>75036 Experiential Learning Through Mass Testi 56788</t>
  </si>
  <si>
    <t>75038 Crosby Bodega Marine Reserve Demo Gar Sp 56790</t>
  </si>
  <si>
    <t>75039 Global Aggie Award For Lgbtqia Rights 56791</t>
  </si>
  <si>
    <t>75040 Veterinary Emrgcy Response Team Trailer 56792</t>
  </si>
  <si>
    <t>75042 Teleophthalmology Program Support Fund 56794</t>
  </si>
  <si>
    <t>75043 HershandShalu Saluja Cardiovascular Rsrc 56795</t>
  </si>
  <si>
    <t>75044 Contra Costa County Kennel Club Award 56796</t>
  </si>
  <si>
    <t>75046 NeilandCarrie Schore Fd For Chemistry 56798</t>
  </si>
  <si>
    <t>75048 B S Collins Bennett Pancreatic Cancer 56800</t>
  </si>
  <si>
    <t>75049 Global Learning Innovation Fund 56801</t>
  </si>
  <si>
    <t>75050 Mcal Therapeutics Ophthalmology Rsrch Fd 56802</t>
  </si>
  <si>
    <t>75051 Candel Award Honoring Dr Paul Heckman 56803</t>
  </si>
  <si>
    <t>75052 Cape Faculty Development Fund 56804</t>
  </si>
  <si>
    <t>75053 Ophthalmology Faculty Development Fund 56805</t>
  </si>
  <si>
    <t>75054 4H Statewide 4H Back To Basics 56806</t>
  </si>
  <si>
    <t>75055 Inclusive Excellence Fund 56808</t>
  </si>
  <si>
    <t>75056 Plant Pathology Research Fund 56809</t>
  </si>
  <si>
    <t>75057 Jock ReynoldsandSuzanne Hellmuth Art Fd 56810</t>
  </si>
  <si>
    <t>75058 LeshelleandGary May Art Purchase Prize 56811</t>
  </si>
  <si>
    <t>75059 Metabolic Research Unit Fund 56812</t>
  </si>
  <si>
    <t>75060 DANR Ventura Faber 56851</t>
  </si>
  <si>
    <t>75062 Coop Ext San Joaquin CntySeries Pr 56852</t>
  </si>
  <si>
    <t>75063 DANR Monterey Harwood 56854</t>
  </si>
  <si>
    <t>75064 Natural Reserve System 56855</t>
  </si>
  <si>
    <t>75065 ZoologyNrsShaFFEr 56856</t>
  </si>
  <si>
    <t>75066 ZoologyNrsMuller 56857</t>
  </si>
  <si>
    <t>75067 Abs4H Volunteer Development 56858</t>
  </si>
  <si>
    <t>75069 DANR Santa Barbara Laemmlen 56916</t>
  </si>
  <si>
    <t>75071 DANR San Diego Bell 56917</t>
  </si>
  <si>
    <t>75073 DANR Kern Shamrock Seed 56920</t>
  </si>
  <si>
    <t>75074 DANR Randy Stacy Scholarship 56921</t>
  </si>
  <si>
    <t>75075 DANR Stwd Madelyn Williams Memoria 56922</t>
  </si>
  <si>
    <t>75076 Gift Additions To FFES 56990</t>
  </si>
  <si>
    <t>75077 UCDF To Endow Flow Through Fund 56994</t>
  </si>
  <si>
    <t>75078 Externally Held Trust FlowThrough 56995</t>
  </si>
  <si>
    <t>75079 Gift Fee 56996</t>
  </si>
  <si>
    <t>75080 Priv Gifts Restricted Summary 56997</t>
  </si>
  <si>
    <t>75081 Gifts Pending 56998</t>
  </si>
  <si>
    <t>75082 Pending Stock Gifts 56998</t>
  </si>
  <si>
    <t>75083 Gifts Pledge Income 56999</t>
  </si>
  <si>
    <t>75084 New Fund Number New Agency 90001</t>
  </si>
  <si>
    <t>75085 Leptonetid Spider Research 40245</t>
  </si>
  <si>
    <t>75086 Geospatial Mapping of Data to Spt Devlp 40718</t>
  </si>
  <si>
    <t>75087 Western Power Trading Forum Award 41019</t>
  </si>
  <si>
    <t>75088 Arline M Rolkin Medical Research Fund 41149</t>
  </si>
  <si>
    <t>75089 Sensory Research Initiative Fund 41703</t>
  </si>
  <si>
    <t>75090 Dynein International Workshop 42827</t>
  </si>
  <si>
    <t>75091 Elinore B Klein Scholarship Support Fd 43072</t>
  </si>
  <si>
    <t>75092 Glioblastoma Research Fund 44225</t>
  </si>
  <si>
    <t>75093 Livestock ProductionandWater Quality Rsr 44549</t>
  </si>
  <si>
    <t>75094 Irrigation Nitrogen and Salinity Mgmt Rsr 45937</t>
  </si>
  <si>
    <t>75095 Sppt ML Networks for Predicting Cognitiv 45975</t>
  </si>
  <si>
    <t>75096 Machine LearningAutonomous Driving Rsch 45976</t>
  </si>
  <si>
    <t>75097 Neurological Disorders Research Fund 45977</t>
  </si>
  <si>
    <t>75098 Spina Bifida Research Fund 45979</t>
  </si>
  <si>
    <t>75099 Global Fellowships in Agricultural Devel 45980</t>
  </si>
  <si>
    <t>75100 PowerSchool Education Award 45982</t>
  </si>
  <si>
    <t>75101 Campus Center for the Environment 45985</t>
  </si>
  <si>
    <t>75102 Writing as Healing Program Support Fund 45986</t>
  </si>
  <si>
    <t>75103 Foley Family Fd for Sustainability Rsrch 45987</t>
  </si>
  <si>
    <t>75104 Paradise Garden Project 45988</t>
  </si>
  <si>
    <t>75105 PreNorthridge Research Fund 45991</t>
  </si>
  <si>
    <t>75106 Professor Weylin Eng Support Fund 45992</t>
  </si>
  <si>
    <t>75107 Political Science Dept Diversity Award 45993</t>
  </si>
  <si>
    <t>75108 UC Davis Transit Research Center 45994</t>
  </si>
  <si>
    <t>75109 NeuroengineeringandMedicine Scholarship 45995</t>
  </si>
  <si>
    <t>75110 Beef Cattle Nutrition Research Fund 45996</t>
  </si>
  <si>
    <t>75111 Cacao Greenhouse Fund 45998</t>
  </si>
  <si>
    <t>75112 TakashiandHolly Newcomb Asano Schlrshp 46000</t>
  </si>
  <si>
    <t>75113 Front of the Pack Canine Research Fund 46001</t>
  </si>
  <si>
    <t>75114 ANR CA 4H STEM EDUCATION SHARK TANK 46002</t>
  </si>
  <si>
    <t>75115 Sister Rosemary Campi Mem Schlrshp Sppt 46004</t>
  </si>
  <si>
    <t>75116 Jane Watkins Yosemite Fund 46005</t>
  </si>
  <si>
    <t>75117 Ed Bernauer Memorial Fund 46006</t>
  </si>
  <si>
    <t>75118 UCCE San Luis Obispo Shannon Klisch 46008</t>
  </si>
  <si>
    <t>75119 Salish Sea Heroes Science Education Fund 46010</t>
  </si>
  <si>
    <t>75120 Agrivoltaics Systems Research Fund 46012</t>
  </si>
  <si>
    <t>75121 CBI Smoke Impact Treatment Options Fund 46013</t>
  </si>
  <si>
    <t>75122 Folsom Staff Room Remodel Fund 46014</t>
  </si>
  <si>
    <t>75123 Global Community Emergency Fund 46019</t>
  </si>
  <si>
    <t>75124 Teacher Credential Scholarship in Honor 46021</t>
  </si>
  <si>
    <t>75125 Substance Abuse Navigator SUN Program 46023</t>
  </si>
  <si>
    <t>75127 Cultivated Meat Student Activity Support 46026</t>
  </si>
  <si>
    <t>75128 ArsuagaVazquez Lab Support Fund 46028</t>
  </si>
  <si>
    <t>75130 Retired Electric Vehicle Battery Rsrch 46030</t>
  </si>
  <si>
    <t>75131 White Matter Disease Research Fund 46031</t>
  </si>
  <si>
    <t>75132 Dr Pauline Mysliwiec Scholarship 46032</t>
  </si>
  <si>
    <t>75133 Anya Mysliwiec Resident Research Award 46033</t>
  </si>
  <si>
    <t>75134 ANR UCCE TULA 4H Tech Changemakers Fund 46034</t>
  </si>
  <si>
    <t>75135 JudithandGary Skalberg Scholarship 46036</t>
  </si>
  <si>
    <t>75136 Adjunctive Therapy Study on TurmericandA 46038</t>
  </si>
  <si>
    <t>75137 Behavioral Health Ctr of Excellence Rsrc 46041</t>
  </si>
  <si>
    <t>75138 Raptor Research Support Fund 46042</t>
  </si>
  <si>
    <t>75139 DASH DietandPrecision Nutrition Fund 46043</t>
  </si>
  <si>
    <t>75140 Strawberry Research Fund 46044</t>
  </si>
  <si>
    <t>75141 Dr An Yen Dermatology Annual Lecture 46045</t>
  </si>
  <si>
    <t>75142 Hwang Family Psoriasis RsrchandProf Educ 46046</t>
  </si>
  <si>
    <t>75143 Messmer Family Presidential Chair in Com 46048</t>
  </si>
  <si>
    <t>75144 The Domaine Carneros Le Reve Schlrp Awd 46051</t>
  </si>
  <si>
    <t>75145 PICU Thermometers Support Fund 46053</t>
  </si>
  <si>
    <t>75146 Dermatology Educational Activities Sppt 46054</t>
  </si>
  <si>
    <t>75147 UCCE HUMB WomeninFire Training Exchange 46055</t>
  </si>
  <si>
    <t>75148 UCCE Imperial County Barman 46056</t>
  </si>
  <si>
    <t>75149 UCCE 4H MARIN ENVIRO CLUB 46057</t>
  </si>
  <si>
    <t>75150 Albin E Buswell Jr Fund 46061</t>
  </si>
  <si>
    <t>75151 MurphyandTuscano Research Fund 46062</t>
  </si>
  <si>
    <t>75152 Dr Jan Noltas Stem Cell Research Equip 46063</t>
  </si>
  <si>
    <t>75153 Benjamin Franklin Green MD Schrlsp Sppt 46065</t>
  </si>
  <si>
    <t>75154 California ChinsChinchilla Rescue Sppt 46067</t>
  </si>
  <si>
    <t>75155 Plant Pathology Graduate Student Sppt Fd 46069</t>
  </si>
  <si>
    <t>75156 Dr Sam T Hwangs Dermatological Rsrch Fd 46070</t>
  </si>
  <si>
    <t>75157 Dr Paul Sievings Ophthalmology Rsrch Fd 46071</t>
  </si>
  <si>
    <t>75158 Dr Jan Noltas Stem Cell Research Fund 46072</t>
  </si>
  <si>
    <t>75159 California Vintage Wine Society History 46073</t>
  </si>
  <si>
    <t>75160 Library Archival Processing Fund 46074</t>
  </si>
  <si>
    <t>75161 Heirloom Bean Breeding Research Fund 46076</t>
  </si>
  <si>
    <t>75162 Salmon Recovery Photojournalism Story Fd 46077</t>
  </si>
  <si>
    <t>75163 FairandExplainable Learning Research Fd 46078</t>
  </si>
  <si>
    <t>75164 Inorganic Chemistry Symposium Support Fd 46079</t>
  </si>
  <si>
    <t>75165 BAE Student Workers Support Fund 46080</t>
  </si>
  <si>
    <t>75166 Equine Neurological Research Fund 46081</t>
  </si>
  <si>
    <t>75167 Orthopaedics Department General Sppt Fd 46082</t>
  </si>
  <si>
    <t>75168 E Hanzel Memorial MIND Institute Rrch Fa 46083</t>
  </si>
  <si>
    <t>75169 Telemonitoring for Heart Failure Fund 46084</t>
  </si>
  <si>
    <t>75170 UC Davis Botanical Conservatory capital 46086</t>
  </si>
  <si>
    <t>75171 Psychedelic Center Pilot Project Fund 46087</t>
  </si>
  <si>
    <t>75172 Aggie Jump Start Program Support Fund 46091</t>
  </si>
  <si>
    <t>75175 Market Intelligence Gift Fund 46098</t>
  </si>
  <si>
    <t>75176 Innovator Fellow Gift Fund 46099</t>
  </si>
  <si>
    <t>75177 Gary D Hori STEM Award 46100</t>
  </si>
  <si>
    <t>75179 Maddies Million Pet Challenge Fund 46103</t>
  </si>
  <si>
    <t>75180 High Performance Computing Fund 46104</t>
  </si>
  <si>
    <t>75181 M GandP S Lee Family Award Suppt Fund 46106</t>
  </si>
  <si>
    <t>75182 Cacao Germplasm Pathology Fund 46108</t>
  </si>
  <si>
    <t>75183 Dr Montakhab Memorial Award 46110</t>
  </si>
  <si>
    <t>75184 Aggie Polo Club Support Fund 46111</t>
  </si>
  <si>
    <t>75185 Cross Country Development Fund 46112</t>
  </si>
  <si>
    <t>75186 Dixie Anne Duffield Fund for Ophthalmolo 46114</t>
  </si>
  <si>
    <t>75187 Riley Duffield Fund for Dentistry 46115</t>
  </si>
  <si>
    <t>75188 D A Duffield Surgery Fd for Soft Tissue 46116</t>
  </si>
  <si>
    <t>75189 UC Davis Program for Positive Aging 46120</t>
  </si>
  <si>
    <t>75190 Chem Olson David Psych Gift 46121</t>
  </si>
  <si>
    <t>75191 Michael Sowerwine ALS Research Support 46122</t>
  </si>
  <si>
    <t>75192 DataLab Std Experiential LearningandRsch 46123</t>
  </si>
  <si>
    <t>75193 Neonatal NursingandFamilies Innovation 46125</t>
  </si>
  <si>
    <t>75194 VirusHost Interactions Lab Support Fund 46126</t>
  </si>
  <si>
    <t>75195 ANR UCCE RIVE Indio Horse Show 46127</t>
  </si>
  <si>
    <t>75196 AIStructural Biology Symposium Support 46131</t>
  </si>
  <si>
    <t>75197 ANR UCCE SANJ various donation Nouri 46132</t>
  </si>
  <si>
    <t>75198 Women in Computer Science Student Chapte 46133</t>
  </si>
  <si>
    <t>75199 Davis Computer Science Student Chapter 46134</t>
  </si>
  <si>
    <t>75200 Cyber Security Student Chapter 46135</t>
  </si>
  <si>
    <t>75201 DANIELandSARAH HRDY FUND 46137</t>
  </si>
  <si>
    <t>75202 Grape Day Support Fund 46138</t>
  </si>
  <si>
    <t>75203 Gambia Ultrasound Project 46139</t>
  </si>
  <si>
    <t>75204 Law Students Assoc General Basic Needs 46140</t>
  </si>
  <si>
    <t>75205 J McBean Foundation Trust Fellowship Sma 46141</t>
  </si>
  <si>
    <t>75206 MentorshipandProfessional Dvlpmt Intern 46142</t>
  </si>
  <si>
    <t>75207 Salmon Classroom Project 46146</t>
  </si>
  <si>
    <t>75208 Mark Macrina Reptile Compassionate Care 46147</t>
  </si>
  <si>
    <t>75209 FoodandAgricultural Econ Grad Std Award 46148</t>
  </si>
  <si>
    <t>75210 VMC DentistryandOral Surgery Svc Renov 46150</t>
  </si>
  <si>
    <t>75211 Water QualityandConservation Research Fd 46153</t>
  </si>
  <si>
    <t>75212 Duffield Stem Cell Research Fund 46154</t>
  </si>
  <si>
    <t>75213 Marchand Public Engagement Fund 46156</t>
  </si>
  <si>
    <t>75214 Nut Crop Fund 46158</t>
  </si>
  <si>
    <t>75215 CNKSR2 Innovative Research Fund 46161</t>
  </si>
  <si>
    <t>75216 Wine Temperature Research Fund 46163</t>
  </si>
  <si>
    <t>75217 Bacterial Contamination in Canine Blood 46164</t>
  </si>
  <si>
    <t>75218 Spinal Cord Injury Research Fund 46166</t>
  </si>
  <si>
    <t>75219 EquityandDiversity in Science Educatio 46167</t>
  </si>
  <si>
    <t>75220 The Williams Family Seize the Op Awd Spp 46174</t>
  </si>
  <si>
    <t>75221 RaganandRiley Compassionate Care Fund 46177</t>
  </si>
  <si>
    <t>75222 New Mothers in Need Support Fund 46179</t>
  </si>
  <si>
    <t>75223 Increasing Drought Resilience Rsrch Fnd 46180</t>
  </si>
  <si>
    <t>75224 Girard Schrlshp in Honor of Emeritus RWH 46182</t>
  </si>
  <si>
    <t>75225 Autism Social Skills Program Support Fun 46183</t>
  </si>
  <si>
    <t>75226 VMC Surgery Center Equipment Fund 46190</t>
  </si>
  <si>
    <t>75227 DRAM Cache Controllers Fund 46192</t>
  </si>
  <si>
    <t>75228 Science Nurtures Understanding Forest Fi 46196</t>
  </si>
  <si>
    <t>75229 Super FritzandFriends Gift Drive Sppt Fd 46200</t>
  </si>
  <si>
    <t>75230 Adipogenic Research Support 46201</t>
  </si>
  <si>
    <t>75231 Avocado Oil Research Teaching and Outrch 46202</t>
  </si>
  <si>
    <t>75232 Graduate Student Pantry Fund 46203</t>
  </si>
  <si>
    <t>75233 Feline Renal Failure Research Fund 46204</t>
  </si>
  <si>
    <t>75234 Community College Pathway AP Yr 1 Scht 46210</t>
  </si>
  <si>
    <t>75235 Community College Pathway AP Yr 2 Schl 46211</t>
  </si>
  <si>
    <t>75236 Data Security and Privacy for Farmer Data 46212</t>
  </si>
  <si>
    <t>75237 Digital Electronic Circuit Course EEC111 46214</t>
  </si>
  <si>
    <t>75238 Health Benefits of Milk Fund 46215</t>
  </si>
  <si>
    <t>75239 Integrated Wetland Management Research 46217</t>
  </si>
  <si>
    <t>75240 Innovation Institute for FoodandHealth 46218</t>
  </si>
  <si>
    <t>75241 Home Network Security AnalysisandCounter 46219</t>
  </si>
  <si>
    <t>75242 VMTH Nutrition Services Fund 46220</t>
  </si>
  <si>
    <t>75243 Homeless Animal Support Fund 46223</t>
  </si>
  <si>
    <t>75244 Healthy Aging Clinic Support Fund 46224</t>
  </si>
  <si>
    <t>75245 Next Generation NetworkingandComputing 46225</t>
  </si>
  <si>
    <t>75246 CAROLINE F CABIAS AWARD SUPPORT FUND 46227</t>
  </si>
  <si>
    <t>75247 American Indian RecruitmentandRetent Prg 46230</t>
  </si>
  <si>
    <t>75248 Environmental JusticeandDEI Initiative 46235</t>
  </si>
  <si>
    <t>75249 PSU ALMOND PISTACHIO SYMP 2022 46246</t>
  </si>
  <si>
    <t>75250 PaulandSusan Bianchi GSM Student Award 56807</t>
  </si>
  <si>
    <t>75251 Biological and Agricultural Engineer Rsrc 56813</t>
  </si>
  <si>
    <t>75252 Robert Stillman Memorial FXTAS Research 56814</t>
  </si>
  <si>
    <t>75253 CMBP Equipment Fund 56815</t>
  </si>
  <si>
    <t>75254 National Vet Entprnshp Academy Prg Sppt 56818</t>
  </si>
  <si>
    <t>75255 ANR UCCE MERC Carvalho de Souza Dias 56819</t>
  </si>
  <si>
    <t>75256 Winiarksi Wine Writers Coll Support 56821</t>
  </si>
  <si>
    <t>75257 JOSEPHandRUTH SILVA EDUCATION ABROAD 56822</t>
  </si>
  <si>
    <t>75258 AgriculturalandResource Econ Rsrch Carte 56823</t>
  </si>
  <si>
    <t>75259 Hartwell Foundation BioMedical Fellowshi 56824</t>
  </si>
  <si>
    <t>75260 ANR UCCE LOSA Taravati Various Donors 56825</t>
  </si>
  <si>
    <t>75261 G B Anderson Food Animal Grad Awd Sppt 56826</t>
  </si>
  <si>
    <t>75262 Koret Shelter Medicine Prgm Student Trai 56827</t>
  </si>
  <si>
    <t>75263 The Linda Moore Memorial Fund 56828</t>
  </si>
  <si>
    <t>75264 D K Simonton Prize for Creativity UG Spt 56830</t>
  </si>
  <si>
    <t>75265 CharlesandNanci Cooper Undergrad Rsch 56831</t>
  </si>
  <si>
    <t>75266 UCVMCSD Pharmacy Fund 56832</t>
  </si>
  <si>
    <t>75267 Ctr for NeuroengineeringandMedicine Sppt 56833</t>
  </si>
  <si>
    <t>75268 Field Data Collection and Research Fund 56834</t>
  </si>
  <si>
    <t>75269 Avocado Oil Analysis Fund 56835</t>
  </si>
  <si>
    <t>75270 PwC Inquiries Grants Support Fund 56837</t>
  </si>
  <si>
    <t>75271 Summer Research Collaborative Program 56838</t>
  </si>
  <si>
    <t>75272 Global Impact Project Fund 56839</t>
  </si>
  <si>
    <t>75273 Association of Women Geologists Gear Exc 56840</t>
  </si>
  <si>
    <t>75274 Vietnamese American Law Std Assoc Sppt 56842</t>
  </si>
  <si>
    <t>75275 M PandT Latham Std Sppt in EarthandPlane 56843</t>
  </si>
  <si>
    <t>75276 ANR UCCE SBRB 4H SNAC Program 56844</t>
  </si>
  <si>
    <t>75277 MarkandCarole McNamee Biochemistry Lab 56846</t>
  </si>
  <si>
    <t>75278 Neuroscience Postdoc Training Excellence 56847</t>
  </si>
  <si>
    <t>75279 Methane Inhibition Research 56848</t>
  </si>
  <si>
    <t>75280 Society Student Grants Program Fund 56849</t>
  </si>
  <si>
    <t>75281 Climate Change Health Research Fund 56850</t>
  </si>
  <si>
    <t>75282 Neurological Surgery General Support Fun 56859</t>
  </si>
  <si>
    <t>75283 Algae Research Fund 56860</t>
  </si>
  <si>
    <t>75284 TMI Research Fund 56861</t>
  </si>
  <si>
    <t>75285 CalGeo Seismic Research Fund 56862</t>
  </si>
  <si>
    <t>75286 Theopolis Vineyards Diversity Fund 56865</t>
  </si>
  <si>
    <t>75287 Autism Rocks Research Fund 56866</t>
  </si>
  <si>
    <t>75288 Almond Nutrient Management Research Fund 56867</t>
  </si>
  <si>
    <t>75290 Dr J Kjelstrom Outstanding DEB Std Scien 56873</t>
  </si>
  <si>
    <t>75291 Status Conversation Fish Research Fund 56875</t>
  </si>
  <si>
    <t>75292 Spencer Charles Martinez Memorial Fund 56878</t>
  </si>
  <si>
    <t>75293 Latent Heat Battery CompetitionandProtot 56880</t>
  </si>
  <si>
    <t>75294 Scientific Computation Research 56881</t>
  </si>
  <si>
    <t>75295 Data Visualization Research Fund 56882</t>
  </si>
  <si>
    <t>75296 2021 Asilomar Conference Support Fund 56884</t>
  </si>
  <si>
    <t>75297 Shelter Medicine Student Training Program 56885</t>
  </si>
  <si>
    <t>75298 Cardiology Service Renovation Fund 56886</t>
  </si>
  <si>
    <t>75299 Summer Juntos Academy 56888</t>
  </si>
  <si>
    <t>75300 MagnetismandMaterials Science Outreach 56889</t>
  </si>
  <si>
    <t>75301 Hancock Natural Resource Grp Climate Imp 56891</t>
  </si>
  <si>
    <t>75302 Kaiser Permanente Scholars Fund 56893</t>
  </si>
  <si>
    <t>75303 Water Balance of Regen Almond Product Rs 56896</t>
  </si>
  <si>
    <t>75304 EntomologyandNematology Research Fund 56897</t>
  </si>
  <si>
    <t>75305 Conservation Genomics Research Fund 56899</t>
  </si>
  <si>
    <t>75306 Yosemite Sugar Pines Project Fund 56901</t>
  </si>
  <si>
    <t>75307 Air Quality Research Fund 56902</t>
  </si>
  <si>
    <t>75308 Housing Innovation Initiative 56905</t>
  </si>
  <si>
    <t>75309 Wildlife Health Center Truck Fund 56908</t>
  </si>
  <si>
    <t>75310 Puffinosis in Atlantic Ocean Seabirds Re 56909</t>
  </si>
  <si>
    <t>75311 One Climate Research Fund 56910</t>
  </si>
  <si>
    <t>75312 Pediatric Cancer Targeted Therapy Fund 56911</t>
  </si>
  <si>
    <t>75313 Infectious Disease Related BioMedical Re 56912</t>
  </si>
  <si>
    <t>75314 UC Davis Students Dependents Youth Prog 56914</t>
  </si>
  <si>
    <t>75315 Aquatic Weed Research Fund 56918</t>
  </si>
  <si>
    <t>75316 IwahashiParrott Scholarship Sppt Fund 56924</t>
  </si>
  <si>
    <t>75317 Cynthia C Lohr Experiential Learning Fd 56925</t>
  </si>
  <si>
    <t>75318 Dairy Research Support Fund 56926</t>
  </si>
  <si>
    <t>75319 PED NURSING PROFESSIONAL DEVELPMNT SPPT 56927</t>
  </si>
  <si>
    <t>75320 UCCE SAN LUIS OBISPO K Soule Unres Donor 56929</t>
  </si>
  <si>
    <t>75322 The Pride Award 56933</t>
  </si>
  <si>
    <t>75323 Electrophysiology Advanced Education Sup 56934</t>
  </si>
  <si>
    <t>75324 Meridian Award 56935</t>
  </si>
  <si>
    <t>75325 First Year Aggie Scholarship Fund 56936</t>
  </si>
  <si>
    <t>75326 PSU 2021 AIRBLAST WUNDERLICH 56938</t>
  </si>
  <si>
    <t>75327 Nephrology Research Support Fund 56939</t>
  </si>
  <si>
    <t>75328 Cultivated Meat Sht Course RsrchandOutr 56955</t>
  </si>
  <si>
    <t>75329 Cocos Fund 56956</t>
  </si>
  <si>
    <t>75330 A J Peterson Environmental Engineer Sppt 56960</t>
  </si>
  <si>
    <t>75331 MEDIMGMHENRYSANFORD GIFT 56961</t>
  </si>
  <si>
    <t>75332 ESDC Phase II Equipment Fund 56962</t>
  </si>
  <si>
    <t>75333 MAE Department New Faculty Startup Fund 56963</t>
  </si>
  <si>
    <t>75334 Rahim Reed Award 56964</t>
  </si>
  <si>
    <t>75335 Almond Irrigation Research Fund 56965</t>
  </si>
  <si>
    <t>75337 Graduate Group in Epidemiology Sppt Fd 56969</t>
  </si>
  <si>
    <t>75338 German Stammtisch Support Fund 56971</t>
  </si>
  <si>
    <t>75339 Wayne Thiebaud Legacy Fund 56973</t>
  </si>
  <si>
    <t>75340 Lawrence Mapp Student Farm Fund 56976</t>
  </si>
  <si>
    <t>75341 Communications Graduate Student Job Sear 56979</t>
  </si>
  <si>
    <t>75342 Materials ScienceandEngineering Rsrch Sp 56940</t>
  </si>
  <si>
    <t>75343 Gynecologic Oncology Fund 56942</t>
  </si>
  <si>
    <t>75344 Library Digitization Fund 56943</t>
  </si>
  <si>
    <t>75345 K Keener Pediatric Bone Marrow Transplan 56944</t>
  </si>
  <si>
    <t>75346 InternshipandCareer Cntr Student Success 56945</t>
  </si>
  <si>
    <t>75347 Therapeutic PsilocybinandLSD Altern Rsch 56946</t>
  </si>
  <si>
    <t>75348 Lloyd G Chan Award in Education 56947</t>
  </si>
  <si>
    <t>75350 Whitney Joy Engler Equine Scholarship Fd 56951</t>
  </si>
  <si>
    <t>75351 Outcomes Research Project Fund 56953</t>
  </si>
  <si>
    <t>75352 LREC IPM ADVISOR CRB SALARY GIFT 56954</t>
  </si>
  <si>
    <t>75353 ANR MARINEandFISHERIES RSCH POMEROY 42704</t>
  </si>
  <si>
    <t>75354 DANR ELKUS RANCH TRACTOR SAN MATEO 43106</t>
  </si>
  <si>
    <t>75355 CALIF 4H LEGACY AWARDS 43558</t>
  </si>
  <si>
    <t>75356 Liver Tumor Emolization from UCI 46269</t>
  </si>
  <si>
    <t>75357 ENTOM INSECT TOLERANCE EDSTROM 45321</t>
  </si>
  <si>
    <t>75358 UCCE Master Food Preserver Modoc County 46187</t>
  </si>
  <si>
    <t>75359 LAW SCHOOL ALUMNI ASSOCIATION 47747</t>
  </si>
  <si>
    <t>75360 DANR LA COUNTY 4H ASAP LRNG LAB 40671</t>
  </si>
  <si>
    <t>75361 DANR TULARE RESEARCH JIMENEZ 40607</t>
  </si>
  <si>
    <t>75362 VEG CROP WEED DAY 41169</t>
  </si>
  <si>
    <t>75363 VMCCAH CARDIAOLOGY RESEARCH 40021</t>
  </si>
  <si>
    <t>75364 DANR 4H FOUNDATION 40021</t>
  </si>
  <si>
    <t>75365 DANR FRESNO MSTR GRNDR GEILSEL 40667</t>
  </si>
  <si>
    <t>75366 DANR CENTRAL COAST 4H P JOHNS 40747</t>
  </si>
  <si>
    <t>75367 FSandT RESEARCHandEDU HARRIS 40272</t>
  </si>
  <si>
    <t>75368 DANR VENTURA KLITTICH 41135</t>
  </si>
  <si>
    <t>75369 LA HEARNE COMPANY 40499</t>
  </si>
  <si>
    <t>75370 ANR 4H STAFF CONFERENCE MBA 41141</t>
  </si>
  <si>
    <t>75371 DANR 4H NEWSLETTER 40536</t>
  </si>
  <si>
    <t>75372 DANR CENTER FOR COOPS 41163</t>
  </si>
  <si>
    <t>75373 DANR MARIN SUPPORT 41133</t>
  </si>
  <si>
    <t>75374 DANR MENDOCINO 4H PROGRAMS 40949</t>
  </si>
  <si>
    <t>75375 DANR CONTRA COSTA MURDOCK 40610</t>
  </si>
  <si>
    <t>75376 DANR COMM SERV PUBLIC SER HILGARDIA 40199</t>
  </si>
  <si>
    <t>75382 ElectricalandComputer Engin Lab Improve 46286</t>
  </si>
  <si>
    <t>75383 CRC Operations Supervisor Fund 46344</t>
  </si>
  <si>
    <t>75384 Red Wine Headaches Project 46206</t>
  </si>
  <si>
    <t>75385 Equine Supplement Calcium Research Fund 46229</t>
  </si>
  <si>
    <t>75386 ENTOM EXT PEST MGMT CROP RSRCH 54514</t>
  </si>
  <si>
    <t>75387 Deans Student Assistance Fund 46274</t>
  </si>
  <si>
    <t>75388 A Media Literacy Intervention to Debunk 46329</t>
  </si>
  <si>
    <t>75389 Ensuring Equity through Teacher Education 46353</t>
  </si>
  <si>
    <t>75390 Earth BioGenome Initiative 46361</t>
  </si>
  <si>
    <t>75391 SUCCESS IN NRSG SUMMER INST HS OUTRCH 46089</t>
  </si>
  <si>
    <t>75392 Digital Agriculture Lab Support Fund 46222</t>
  </si>
  <si>
    <t>75393 Ninomiya Fellowship Support Fund 46337</t>
  </si>
  <si>
    <t>75394 TELOMERE RESEARCH FUND 47815</t>
  </si>
  <si>
    <t>75395 Talete Trials on Grape Wine Fund 46360</t>
  </si>
  <si>
    <t>75396 ANR INCENTIVES FUND 46270</t>
  </si>
  <si>
    <t>75397 Eschscholzia Learning Award 56872</t>
  </si>
  <si>
    <t>75398 ANR SCRC GROW FUND 46372</t>
  </si>
  <si>
    <t>75405 Summer Prg to Accelerate Regen Med Knowl 45981</t>
  </si>
  <si>
    <t>75407 ToxMSDT Program Fund 45984</t>
  </si>
  <si>
    <t>75409 Angelina Malfitano Award 45997</t>
  </si>
  <si>
    <t>75418 DASH Diet and Precision Nutrition Fund 46018</t>
  </si>
  <si>
    <t>75421 Parkinsons Disease Mvmnt Disorders Excel 46024</t>
  </si>
  <si>
    <t>75422 Dr Craig Tracy Retirement Celebration 46025</t>
  </si>
  <si>
    <t>75423 ANR 4H STEM Various Donors 46027</t>
  </si>
  <si>
    <t>75424 Regenerative Cures Study Fund 46029</t>
  </si>
  <si>
    <t>75428 Cesar Chavez Youth Ldr Conf Gift Fund 46040</t>
  </si>
  <si>
    <t>75432 ANR UCCE MONT 4H Staff Support 46052</t>
  </si>
  <si>
    <t>75433 CA LAW and POLICY CENTER FELLOWSHIP 46058</t>
  </si>
  <si>
    <t>75437 Therapeutic Psilocybin and LSD Altern Rsch 46068</t>
  </si>
  <si>
    <t>75441 Aoki Water Justice Clinic Support Fund 46090</t>
  </si>
  <si>
    <t>75442 UCCE SUTY CONF INCO Cover Crop Field Tou 46092</t>
  </si>
  <si>
    <t>75443 King Hall Visiting Scholars Fund 46093</t>
  </si>
  <si>
    <t>75444 Vaginal Breech Educational Training Fund 46094</t>
  </si>
  <si>
    <t>75445 Resident and Resident Training Staff Supt 46095</t>
  </si>
  <si>
    <t>75446 Class of 1970 Scholarship Fund 46096</t>
  </si>
  <si>
    <t>75447 Urban Agriculture and Food Systems Program 46097</t>
  </si>
  <si>
    <t>75449 V L Hall Diversity in Engineer Schlr Spp 46102</t>
  </si>
  <si>
    <t>75452 UCCE Modoc Madter Food Preserver 46109</t>
  </si>
  <si>
    <t>75456 Cultivated Meat Research Consortium Sppt 46124</t>
  </si>
  <si>
    <t>75457 Winery Expansion Support Fund 46128</t>
  </si>
  <si>
    <t>75458 DEI Recruitment and Retention Fund 46129</t>
  </si>
  <si>
    <t>75459 Active Literacy Academy Program Support 46130</t>
  </si>
  <si>
    <t>75460 Sickle Cell Research Support Fund 46136</t>
  </si>
  <si>
    <t>75461 Athletics Center Capital Fund 46143</t>
  </si>
  <si>
    <t>75462 Probat Research Support Fund 46144</t>
  </si>
  <si>
    <t>75464 Aggie Square Housing Fund 46149</t>
  </si>
  <si>
    <t>75466 HUNTINGTONS DISEASE RESEARCH FUND 46152</t>
  </si>
  <si>
    <t>75467 Leukodystrophy Clinic Support Fund 46155</t>
  </si>
  <si>
    <t>75473 Climate Adaptation Research Center Sppt 46168</t>
  </si>
  <si>
    <t>75475 Graduate Group in Ecology Std Prgm Sppt 46170</t>
  </si>
  <si>
    <t>75476 Human Development Grad Group Std Prg Spt 46171</t>
  </si>
  <si>
    <t>75477 Sheep Mowing Project Support Fund 46172</t>
  </si>
  <si>
    <t>75481 BORN Car Seat Tolerance Screening Fund 46178</t>
  </si>
  <si>
    <t>75485 Michael Sowerwine Scholarship 46186</t>
  </si>
  <si>
    <t>75488 PULMONARYONLINE LUNG FUNCTION CALCULATR 46191</t>
  </si>
  <si>
    <t>75490 Hannah Lillian Selikoff NICU Family Sppt 46194</t>
  </si>
  <si>
    <t>75491 Latinx Staff and Faculty Association Fnd 46195</t>
  </si>
  <si>
    <t>75494 AlertSystem for Emerging WH Threats Fund 46199</t>
  </si>
  <si>
    <t>75495 ANR UCCE Sutter Yuba Master Food Preserv 46205</t>
  </si>
  <si>
    <t>75496 K Hastings Golitz Orthopaedic Oncology F 46207</t>
  </si>
  <si>
    <t>75497 Cortopassi Fd for Vascular Neurology Rrs 46208</t>
  </si>
  <si>
    <t>75501 Bats Experiential Learning Program 46221</t>
  </si>
  <si>
    <t>75502 Karen D Horobin Grad Rsrch Sppt Fd 46226</t>
  </si>
  <si>
    <t>75503 EYE CENTER EMERGENCY FUND 46228</t>
  </si>
  <si>
    <t>75504 Keith Baar Mealworm Protein and Sport Nutr 46231</t>
  </si>
  <si>
    <t>75508 ANR UCCE VENT LAS POSAS 4H 46236</t>
  </si>
  <si>
    <t>75509 Contra Costa Master GardRichmond Dry 46237</t>
  </si>
  <si>
    <t>75512 Rare Disease Research Fund 46240</t>
  </si>
  <si>
    <t>75513 Integrated Bldg Control Retrofit Package 46241</t>
  </si>
  <si>
    <t>75514 Vet Ortho Rsrch Lab 3 Camera System 46242</t>
  </si>
  <si>
    <t>75515 Letters and Science World Water Initiative 46243</t>
  </si>
  <si>
    <t>75516 Controlled Environment Cacao Fund 46244</t>
  </si>
  <si>
    <t>75517 PICU TCOM MACHINE GIFT FUND 46245</t>
  </si>
  <si>
    <t>75519 UCD Journal of International Law and Polic 46248</t>
  </si>
  <si>
    <t>75521 Lenora A Timm Award Support Fund 46250</t>
  </si>
  <si>
    <t>75523 Cote Family Award Support Fund 46252</t>
  </si>
  <si>
    <t>75524 University Farm Circle Next Chapter Schl 46253</t>
  </si>
  <si>
    <t>75525 CalTeach MAST Future STEM Educator Award 46254</t>
  </si>
  <si>
    <t>75526 J Rodrigo Education Fund 46255</t>
  </si>
  <si>
    <t>75528 Joseph and Maria Schaefer Schlrp Sppt Fd 46257</t>
  </si>
  <si>
    <t>75529 Parkinsons Disease Multidisciplinary C 46258</t>
  </si>
  <si>
    <t>75532 Prose and Poetry in Psychotherapy Awd Sppt 46261</t>
  </si>
  <si>
    <t>75534 Prose and Poetry in Psychotherapy Prg Sppt 46263</t>
  </si>
  <si>
    <t>75535 UCCE Mendocino SupportChen 46264</t>
  </si>
  <si>
    <t>75536 Wine and Water Book Fd Le debat du vin et 46265</t>
  </si>
  <si>
    <t>75537 SOCK Feline Infectious Peritonitis FIP 46266</t>
  </si>
  <si>
    <t>75538 Gender Affirming Care Patient Assistance 46267</t>
  </si>
  <si>
    <t>75539 Amino Acid Laboratory Support Fund 46268</t>
  </si>
  <si>
    <t>75540 Carstens DVM Scholarship 46271</t>
  </si>
  <si>
    <t>75541 H ChengSiemens Dvrsty Incl Awd UCB 46272</t>
  </si>
  <si>
    <t>75545 Energy and Transportation Career Dvlpmt Aw 46277</t>
  </si>
  <si>
    <t>75546 Cancer Center Symposium Series 46278</t>
  </si>
  <si>
    <t>75547 College of Engineering HackDavis Std Clu 46279</t>
  </si>
  <si>
    <t>75548 PSU GIFTS 8TH OAK SYMPOSIUM 46280</t>
  </si>
  <si>
    <t>75549 TULARE 4H NATIONAL 4H YOUTH SUMMIT 46281</t>
  </si>
  <si>
    <t>75550 Sustainable Shellfish Aquaculture Rsrch 46282</t>
  </si>
  <si>
    <t>75551 CPE The UC Davis Tapping Potential Fund 46283</t>
  </si>
  <si>
    <t>75552 Stephanie D and David Hunt Schlrsp 46284</t>
  </si>
  <si>
    <t>75553 Faith Fitzgerald MD Scholarship Fund 46285</t>
  </si>
  <si>
    <t>75556 K PellandCoffey Memorial Schlrsp LEADR 46289</t>
  </si>
  <si>
    <t>75558 Deirdre Hackett Support Fund 46291</t>
  </si>
  <si>
    <t>75559 CAAA Scholarship Support Fund 46292</t>
  </si>
  <si>
    <t>75560 Advancing Green Energy Systems Research 46293</t>
  </si>
  <si>
    <t>75563 Enzo and Luca Cancer Research Fund 46296</t>
  </si>
  <si>
    <t>75564 The William T Wiley Exhibition Fund 46297</t>
  </si>
  <si>
    <t>75565 Marcia and Ronald Foltz MD Education Sppt 46298</t>
  </si>
  <si>
    <t>75567 HighPerformance Data Visualization and An 46300</t>
  </si>
  <si>
    <t>75569 Covelo Clinic Support Fund 46302</t>
  </si>
  <si>
    <t>75570 ANR UCCE PLAC Sheridan 4H Club 46303</t>
  </si>
  <si>
    <t>75571 Microbiology Undergraduate Student Suppo 46304</t>
  </si>
  <si>
    <t>75572 UCCE SLO Youth Families Comm 46305</t>
  </si>
  <si>
    <t>75573 Computer System Research Fund 46306</t>
  </si>
  <si>
    <t>75574 Center for Reducing Health Disparities 46307</t>
  </si>
  <si>
    <t>75575 UCD Health Campus Employee Emergency Fd 46308</t>
  </si>
  <si>
    <t>75576 SVM Access to Care Program Support Fund 46309</t>
  </si>
  <si>
    <t>75577 Environmental Law Society General Spt Fd 46310</t>
  </si>
  <si>
    <t>75578 Small Animal Anesthesia Medicine Service 46311</t>
  </si>
  <si>
    <t>75579 Nuts and Berries Conference Support Fund 46312</t>
  </si>
  <si>
    <t>75581 Ariat International Inc Scholarship Spt 46314</t>
  </si>
  <si>
    <t>75584 C Lynch and W Tanner Shelter Med Sppt Fd 46317</t>
  </si>
  <si>
    <t>75585 MIND Institute Lifeline Fund 46318</t>
  </si>
  <si>
    <t>75586 BASSEM MANSOUR PEDIATRIC TRAUMA THERAPY 46319</t>
  </si>
  <si>
    <t>75588 Pamela LYH Ching Global Engag Awd Spt Fd 46321</t>
  </si>
  <si>
    <t>75589 AgBiome Genome Editing Fund 46322</t>
  </si>
  <si>
    <t>75590 Jackson Family Wines Fd Smoke Impact Rs 46323</t>
  </si>
  <si>
    <t>75591 Beth and Karens Social Justice Scholarship 46324</t>
  </si>
  <si>
    <t>75592 Reconciliation Water Management Rsrch Fd 46325</t>
  </si>
  <si>
    <t>75593 Water Use Classif of Landscape Species 46326</t>
  </si>
  <si>
    <t>75594 Career Conference in Chemistry Sppt Fnd 46327</t>
  </si>
  <si>
    <t>75596 Overtime Effects of Indirect Exposure to 46330</t>
  </si>
  <si>
    <t>75597 Bearded Collie Genetic Research Fund 46331</t>
  </si>
  <si>
    <t>75598 Jean Kinsey Excellence Award 46332</t>
  </si>
  <si>
    <t>75599 CRISPR African Plant Breeding Academy 46333</t>
  </si>
  <si>
    <t>75600 LATINOS UNITED FOR CANCER HEALTH ADVANCE 46334</t>
  </si>
  <si>
    <t>75601 RADIOLOGY RSCH and WORK LIFE BALANCE 46335</t>
  </si>
  <si>
    <t>75603 Genes Family Watershed Policy Internship 46338</t>
  </si>
  <si>
    <t>75604 Beyond the ClassroomPolitical Science 46339</t>
  </si>
  <si>
    <t>75606 Coffee Center Excellence Endowment Sppt 46341</t>
  </si>
  <si>
    <t>75607 Craig A Tracys Research Prize Support Fd 46342</t>
  </si>
  <si>
    <t>75608 CA Grasslands Research and Conservation Fd 46343</t>
  </si>
  <si>
    <t>75609 TJE Quarter at Aggie Square Fund 46345</t>
  </si>
  <si>
    <t>75610 Radiation Oncology Equipment Fund 46346</t>
  </si>
  <si>
    <t>75611 2022 KIND Snacks Fd for Pollinator Healt 46347</t>
  </si>
  <si>
    <t>75612 2022 KIND Snacks Fd for Education and Outr 46348</t>
  </si>
  <si>
    <t>75613 Integrating Metasurfaces and MEMS for GSR 46349</t>
  </si>
  <si>
    <t>75614 Agronomic Crop Research Fund 46350</t>
  </si>
  <si>
    <t>75615 Agronomic Crop Sustainability Research 46351</t>
  </si>
  <si>
    <t>75616 ANR UCCE STAN IPM Program 46352</t>
  </si>
  <si>
    <t>75617 Fishes Floodplains and Springs Rsrch Prg 46354</t>
  </si>
  <si>
    <t>75618 Graduate Alumni Network Fund 46355</t>
  </si>
  <si>
    <t>75621 AMPAC UG Rsrch Summer Awd Chem Fd 46358</t>
  </si>
  <si>
    <t>75622 Jacquelyn S Anderson Wellness Exchange 46359</t>
  </si>
  <si>
    <t>75623 AMPAC UG Rsrch Summer Awd Chem Eng 46362</t>
  </si>
  <si>
    <t>75624 PMHNP Consortium Office Support Fund 46363</t>
  </si>
  <si>
    <t>75625 Dr A and J Alavi Rsrch Total Body Imaging 46364</t>
  </si>
  <si>
    <t>75626 ANR UCCE VENT SOMIS 4H CLUB 46365</t>
  </si>
  <si>
    <t>75627 Arboretum Equipment Fund 46366</t>
  </si>
  <si>
    <t>75628 Institute for Diversity Equity and Advan 46367</t>
  </si>
  <si>
    <t>75629 ADVANCE Symposium 46368</t>
  </si>
  <si>
    <t>75630 MultiStakehold EngegementState Polic 46369</t>
  </si>
  <si>
    <t>75631 EiroBridge First Generation Schlrsp Awd 46370</t>
  </si>
  <si>
    <t>75632 Finance and Investment Club Support Fund 46371</t>
  </si>
  <si>
    <t>75633 VM Teaching and Rsrch Ctr Compost Training 46373</t>
  </si>
  <si>
    <t>75634 UCCE SANTA BARBARA Master Food Preserver 46374</t>
  </si>
  <si>
    <t>75635 Materials Science and Engineering Staff Ac 46375</t>
  </si>
  <si>
    <t>75636 Fundamental Glass Research Fund 46376</t>
  </si>
  <si>
    <t>75639 UC Davis Health Bridge Clinic Support Fd 46380</t>
  </si>
  <si>
    <t>75640 Dr Ellen Fitzpatrick Grateful Patients 46381</t>
  </si>
  <si>
    <t>75641 Hospital Heroes Fund 46382</t>
  </si>
  <si>
    <t>75642 PLURALIST Fund 46383</t>
  </si>
  <si>
    <t>75643 EcoCAR Electric Vehicle EV Challenge Fnd 46384</t>
  </si>
  <si>
    <t>75645 J and R Seiber Agri and Env Chem Sppt Fnd 46386</t>
  </si>
  <si>
    <t>75647 Ifeanyi Onyeji MD Mem Urologic Srgy Resi 46388</t>
  </si>
  <si>
    <t>75648 Promoting Mental and Physical Wellness 46389</t>
  </si>
  <si>
    <t>75649 The Center for Watershed Sciences DEI Fd 46390</t>
  </si>
  <si>
    <t>75650 Scalable faulttolerant quantum computin 46391</t>
  </si>
  <si>
    <t>75651 HighGrade Glioma Research Fund 46392</t>
  </si>
  <si>
    <t>75652 Cerebrovascular Disease and Stroke Gen Spt 46393</t>
  </si>
  <si>
    <t>75654 A Yu Fragile X Rsrch andTreatment Ctr Sppt 46395</t>
  </si>
  <si>
    <t>75655 Equine Myeloencephalitis Research Fund 46396</t>
  </si>
  <si>
    <t>75656 NeuroTeens Support Fund 46538</t>
  </si>
  <si>
    <t>75657 AUV and Remote Technology Fund 46934</t>
  </si>
  <si>
    <t>75658 Green Program Experiential Learning Fund 47053</t>
  </si>
  <si>
    <t>75659 The Annual Student Coordinators Award 47604</t>
  </si>
  <si>
    <t>75660 Rankin and Dante Companion Animal Fund 47611</t>
  </si>
  <si>
    <t>75661 Feed Additive Field Research Fund 47612</t>
  </si>
  <si>
    <t>75662 Hillel Support 47614</t>
  </si>
  <si>
    <t>75663 NUTR INTERVENTION FOR PANCREATIC CANCER 47615</t>
  </si>
  <si>
    <t>75664 THE FOOD EQUITY INITIATIVE FUND 47819</t>
  </si>
  <si>
    <t>75665 Toby and Teddy Roth Compassionate Care 47915</t>
  </si>
  <si>
    <t>75666 Toby and Teddy Roth Equipment Fund 47916</t>
  </si>
  <si>
    <t>75668 IRANIAN STUDENT ASSOCIATION 47918</t>
  </si>
  <si>
    <t>75670 ARIAT SCHP FUTURE VETERINARIANS SPPT 47920</t>
  </si>
  <si>
    <t>75672 Hypertrophic Cardiomyopathy Clinic Expan 47922</t>
  </si>
  <si>
    <t>75673 Feline Dermatology Service Clinic Expans 47923</t>
  </si>
  <si>
    <t>75674 Beyond the ClassroomHuman Rights 47924</t>
  </si>
  <si>
    <t>75675 EthicsAware Computing Research Fund 47925</t>
  </si>
  <si>
    <t>75676 ITS 30th Anniversary Support Fund 47926</t>
  </si>
  <si>
    <t>75677 Charles River Lab Digital Pathology Sppt 47927</t>
  </si>
  <si>
    <t>75678 Plant Terpenoid Metabolism Research Fund 47928</t>
  </si>
  <si>
    <t>75679 COBRA Meeting Support Fund 47929</t>
  </si>
  <si>
    <t>75680 Exploratory TechnoEconomic Models Rsch 47930</t>
  </si>
  <si>
    <t>75681 REACH Program Modesto Support Fund 47931</t>
  </si>
  <si>
    <t>75682 UCVMCSD Compassionate Care Fund 47932</t>
  </si>
  <si>
    <t>75684 UCCE Colusa County 4H Club 47934</t>
  </si>
  <si>
    <t>75685 FandCM Addressing Substance Use Crisis 47935</t>
  </si>
  <si>
    <t>75686 Dr Eric Klineberg Grateful Patients Fnd 47936</t>
  </si>
  <si>
    <t>75687 Nunnari Lab Support 47937</t>
  </si>
  <si>
    <t>75688 KIND Snacks for Regenerative Ag and Pollin 47938</t>
  </si>
  <si>
    <t>75689 PLASMA Program Support Fund 47939</t>
  </si>
  <si>
    <t>75691 UCCE Tulare SupportHollingsworth 47941</t>
  </si>
  <si>
    <t>75692 Fermentor Improvement Support Fund 47942</t>
  </si>
  <si>
    <t>75694 Justin Meyer Graduate Student Fellowship 47944</t>
  </si>
  <si>
    <t>75696 Jim Adams Scholarship Support Fund 47946</t>
  </si>
  <si>
    <t>75697 Brown Environmental Toxicology Dept Fund 47947</t>
  </si>
  <si>
    <t>75698 Healthy Brain Aging Research Fund 47948</t>
  </si>
  <si>
    <t>75699 Educational Investment Research Fund 47949</t>
  </si>
  <si>
    <t>75700 Mondavi Center 20th Anniversary Sponsors 47950</t>
  </si>
  <si>
    <t>75701 GSM MS in Business Analytics Awds Schps 47951</t>
  </si>
  <si>
    <t>75703 Debbie Butterfield Exhibition and Progra 47953</t>
  </si>
  <si>
    <t>75704 LandUse and Housing Development Policy 47954</t>
  </si>
  <si>
    <t>75705 Molecular Photobiology Fund 47955</t>
  </si>
  <si>
    <t>75707 Takada Biochem and Molecular Bio Rsch 47957</t>
  </si>
  <si>
    <t>75708 Stdnt Life Campus Cmmty Retention Svcs 47958</t>
  </si>
  <si>
    <t>75709 Inst of the Environment Art and Activism 47959</t>
  </si>
  <si>
    <t>75710 Templeton Farms Support Fund 47960</t>
  </si>
  <si>
    <t>75711 Takahashi Family Fnd IMO Tomie Takahashi 47961</t>
  </si>
  <si>
    <t>75713 Water Wizard Award 47963</t>
  </si>
  <si>
    <t>75714 Kayak Lake Support Fund 47964</t>
  </si>
  <si>
    <t>75715 Basic Needs Rent Subsidy Prgm 4 Families 47965</t>
  </si>
  <si>
    <t>75716 Shin Takeda Research Fund 47966</t>
  </si>
  <si>
    <t>75717 UG Student Regional DEI Engagement Fund 47967</t>
  </si>
  <si>
    <t>75718 Graduate Seminar Series Refreshment Fund 47968</t>
  </si>
  <si>
    <t>75719 Aggie Studios General Support Fund 47969</t>
  </si>
  <si>
    <t>75720 Heat Pump Load Flexibility Research Fund 47970</t>
  </si>
  <si>
    <t>75721 QMARINAQuantum Mapping Algorithm 47971</t>
  </si>
  <si>
    <t>75722 Virtualized Remote Memory Management 47972</t>
  </si>
  <si>
    <t>75723 Red Blood Cell Deformability Wan Lab 47973</t>
  </si>
  <si>
    <t>75724 UC Davis Drone Academy Support Fund 47974</t>
  </si>
  <si>
    <t>75725 CSTEM Girls Camp Support Fund 47975</t>
  </si>
  <si>
    <t>75726 Resnick Agricultural Innovation Research 47976</t>
  </si>
  <si>
    <t>75727 Resnick Cntr for Agricultural Innovation 47977</t>
  </si>
  <si>
    <t>75728 CAPE ICU Fund 47978</t>
  </si>
  <si>
    <t>75729 Low Carbon Space Conditioning 47979</t>
  </si>
  <si>
    <t>75730 Sch of Med Research NorCal Symposium 47980</t>
  </si>
  <si>
    <t>75733 Biochemistry Analyzer Fund 47983</t>
  </si>
  <si>
    <t>75734 Mujeres Ayudando La Raza Support Fund 47984</t>
  </si>
  <si>
    <t>75735 Decarbonizing Cement and Concrete Rsrch 47985</t>
  </si>
  <si>
    <t>75736 CAPE House Officer Fund 47986</t>
  </si>
  <si>
    <t>75737 Deans Faculty Research Award 47987</t>
  </si>
  <si>
    <t>75738 Global Leadership Schp for ECE Students 47988</t>
  </si>
  <si>
    <t>75739 MSE Department New Faculty Startup Fund 47989</t>
  </si>
  <si>
    <t>75740 Lurie Graduate Student Award 47990</t>
  </si>
  <si>
    <t>75741 Jerine Schoenwald Ophthalmology Support 47991</t>
  </si>
  <si>
    <t>75743 CRHDCOVID19 Vaccine Outreach Program 47993</t>
  </si>
  <si>
    <t>75744 ADNP SYNDROME RESEARCH 47994</t>
  </si>
  <si>
    <t>75745 Agr Health and Safety UG Internship 47995</t>
  </si>
  <si>
    <t>75746 Debate at UC Davis 47996</t>
  </si>
  <si>
    <t>75747 Sustainability Speaks 47997</t>
  </si>
  <si>
    <t>75748 Nutrient Management and Soil Quality 47998</t>
  </si>
  <si>
    <t>75749 Equine Herpes Research Fund 47999</t>
  </si>
  <si>
    <t>75750 Resource Fire and Forest Management Re 48003</t>
  </si>
  <si>
    <t>75751 Stuart and Lisa Woolf Fund for Agave Rsch 48004</t>
  </si>
  <si>
    <t>75752 Ctr for Applied Policy in Education Prog 48005</t>
  </si>
  <si>
    <t>75753 Alpha1 Antitrypsin Purification Charact 48006</t>
  </si>
  <si>
    <t>75754 Clinical Breastfeeding Research Fund 48007</t>
  </si>
  <si>
    <t>75755 Childhood and Adolescent Strategic Initi 48008</t>
  </si>
  <si>
    <t>75756 Translational Research Impact Fund 48009</t>
  </si>
  <si>
    <t>75758 Beyond the ClassroomEconomics 48011</t>
  </si>
  <si>
    <t>75759 John Felipe Bowman Support Fund 48012</t>
  </si>
  <si>
    <t>75761 Ecol and Evol through Grad Preview Progr 48014</t>
  </si>
  <si>
    <t>75762 Intl Animal Welfare Training Initiative 48154</t>
  </si>
  <si>
    <t>75763 Pistachio Tree Life Cycle Analysis Rsch 48591</t>
  </si>
  <si>
    <t>75764 NVA Diversifying the Profession Scholars 48871</t>
  </si>
  <si>
    <t>75765 Equine Neonatal ICU Fund 49162</t>
  </si>
  <si>
    <t>75766 Earthquake and Tsunami Research Fund 49202</t>
  </si>
  <si>
    <t>75767 Dr Crain and Earthly Labs Wine Fermenta 49466</t>
  </si>
  <si>
    <t>75769 Rucker Fmly Trust for Concert Band Sppt 49515</t>
  </si>
  <si>
    <t>75770 Robert J Glushko Prize 50042</t>
  </si>
  <si>
    <t>75771 JBAY Critical Needs and Opportunity Fund 50043</t>
  </si>
  <si>
    <t>75772 UC Davis Orientation 50044</t>
  </si>
  <si>
    <t>75775 Cook Island Cultural Expression Research 50047</t>
  </si>
  <si>
    <t>75776 UC Davis Neuroscience Consortium 50048</t>
  </si>
  <si>
    <t>75777 Positive Adolescent DvlpmntCOVID19 50049</t>
  </si>
  <si>
    <t>75778 Improving Climate Data Communications 50050</t>
  </si>
  <si>
    <t>75780 Underserved Communities Fellowship 50052</t>
  </si>
  <si>
    <t>75784 Beyond the ClassrmE Asian Lang and Cult 50056</t>
  </si>
  <si>
    <t>75787 UCCEIPM PROGRAM SUPPORTGAUTAM 50059</t>
  </si>
  <si>
    <t>75788 Effects of Dopamine Research Fund 50060</t>
  </si>
  <si>
    <t>75790 Grammar Rose Compassionate Care Sppt 50062</t>
  </si>
  <si>
    <t>75791 ANR UCCE STAN Golden State Dairy Mgt Fnd 50063</t>
  </si>
  <si>
    <t>75792 Can Fidgeting Improve Attention and Emot 50064</t>
  </si>
  <si>
    <t>75793 Health Equity Fund 50065</t>
  </si>
  <si>
    <t>75794 UCVMCSD Building Fund 50066</t>
  </si>
  <si>
    <t>75795 Clinical Oncology Research Fund 50067</t>
  </si>
  <si>
    <t>75796 AIFS Research Fund 50068</t>
  </si>
  <si>
    <t>75797 Muse Family Foundation Fund 50069</t>
  </si>
  <si>
    <t>75798 Esophageal Disorders of the Dog 50070</t>
  </si>
  <si>
    <t>75801 Takahashi LEADR Program Support Fund 50073</t>
  </si>
  <si>
    <t>75802 Sharon and Gary Takahashi Scholarship 50074</t>
  </si>
  <si>
    <t>75803 Equine Infectious Disease Research Fund 50075</t>
  </si>
  <si>
    <t>75804 Nestle Purina Gastroentero Flshp RschSpt 50076</t>
  </si>
  <si>
    <t>75805 Nature Explorer Master Plan Project 50077</t>
  </si>
  <si>
    <t>75806 UC Davis Womens Club Rowing Support Fnd 50078</t>
  </si>
  <si>
    <t>75807 3D Cell Culture Model of Mammary Gland 50079</t>
  </si>
  <si>
    <t>75808 UCCE Lake Cnty Diversified Ag Systems 50080</t>
  </si>
  <si>
    <t>75811 UCCE Alameda GARDEN Education Center 50083</t>
  </si>
  <si>
    <t>75812 Beckstoffer Legacy Support Fund 50084</t>
  </si>
  <si>
    <t>75813 Structural Heart Research Fund 50085</t>
  </si>
  <si>
    <t>75814 Isao Fujimoto MEMORIAL Student Award 50086</t>
  </si>
  <si>
    <t>75815 Hops Plants Genetics Research Fund 50087</t>
  </si>
  <si>
    <t>75816 Soil Biogeochemical Research Fund 50088</t>
  </si>
  <si>
    <t>75818 Yakima Chief Hops Brew Sci Rsrch Awd Sup 50090</t>
  </si>
  <si>
    <t>75819 David Henry Skooby Preciado Mem Schp 50091</t>
  </si>
  <si>
    <t>75821 Physiology and Membrane Biology Training 50093</t>
  </si>
  <si>
    <t>75822 A Sampat MD Neurology Scholars Award 50094</t>
  </si>
  <si>
    <t>75823 Tripp Lab Support Fund 50095</t>
  </si>
  <si>
    <t>75826 Biochemistry Cancer Research 50098</t>
  </si>
  <si>
    <t>75827 SutterYuba Counties Master Food Preserv 50099</t>
  </si>
  <si>
    <t>75828 Biochemistry and Molecular Medicine Rsch 50100</t>
  </si>
  <si>
    <t>75829 Janet A Neff Research Innovation Fund 50101</t>
  </si>
  <si>
    <t>75831 Lloyd Chan Award in Physical Sciences 50103</t>
  </si>
  <si>
    <t>75833 Al Mendoza and Fergus Currie Schp Suppt 50105</t>
  </si>
  <si>
    <t>75836 Tehrani Family Fund 50109</t>
  </si>
  <si>
    <t>75837 Sonoma County 4H STEM Camps for Youth 50110</t>
  </si>
  <si>
    <t>75838 UCCE Glenn Cnty IrrigationWater Pierce 50111</t>
  </si>
  <si>
    <t>75839 ARC Students Conservation Research Fund 50112</t>
  </si>
  <si>
    <t>75840 Dual Tracer PET CT Imaging Fund 50113</t>
  </si>
  <si>
    <t>75841 Nanobodies and Antibodies Research Fund 50114</t>
  </si>
  <si>
    <t>75842 Subaortic Stenosis in Newfoundlands Rsch 50115</t>
  </si>
  <si>
    <t>75843 CAMPOS Research Colloquia Support Fund 50116</t>
  </si>
  <si>
    <t>75844 J Hicks Student Exploration in English 50117</t>
  </si>
  <si>
    <t>75845 AmericaChina Talk ACT 50118</t>
  </si>
  <si>
    <t>75846 Cal Aggie Athletics Hall of Fame Enhance 50119</t>
  </si>
  <si>
    <t>75847 Coulter Tominaga Pediatric Resident Sppt 50120</t>
  </si>
  <si>
    <t>75848 Online Gaming Security Threats Research 50121</t>
  </si>
  <si>
    <t>75849 Khaira Family Deans Support Fund 50122</t>
  </si>
  <si>
    <t>75851 M and S Lewis Brewing Support Fund 50124</t>
  </si>
  <si>
    <t>75852 Beyond the ClassroomEnglish 50125</t>
  </si>
  <si>
    <t>75854 ANR SCRC AVOCADO IRRIGATION 50127</t>
  </si>
  <si>
    <t>75855 Orange County Mesa Go Getters 4H Club 50128</t>
  </si>
  <si>
    <t>75857 FPSAC Conference Fund 50130</t>
  </si>
  <si>
    <t>75858 QMATH Conference Fund 50131</t>
  </si>
  <si>
    <t>75859 Plant Fertility Research Fund 50132</t>
  </si>
  <si>
    <t>75860 Healthy Central Valley Together Fund 50133</t>
  </si>
  <si>
    <t>75861 Riverside Veg Crops Program Fnd Waisen 50134</t>
  </si>
  <si>
    <t>75863 Presky and Saltman Bio Sci Schp Sppt 50136</t>
  </si>
  <si>
    <t>75865 Probabilistic Analysis of Cellular Autom 50138</t>
  </si>
  <si>
    <t>75866 Hecke algebras in combinatorial represen 50139</t>
  </si>
  <si>
    <t>75867 Parabolic Geometry and Physics 50140</t>
  </si>
  <si>
    <t>75868 Blind Ptychography Theory and Algorithms 50141</t>
  </si>
  <si>
    <t>75869 Yang Mills Connections and Special Lagra 50142</t>
  </si>
  <si>
    <t>75870 Problems in Algebraic and Geometric Comb 50143</t>
  </si>
  <si>
    <t>75871 Applications of Smooth Extension Theory 50144</t>
  </si>
  <si>
    <t>75872 Emerging Infectious Disease Intelligence 50145</t>
  </si>
  <si>
    <t>75874 Aggie Mental Health Mural Project 50147</t>
  </si>
  <si>
    <t>75875 Burrowing Owl Exhibit Fund 50148</t>
  </si>
  <si>
    <t>75876 Soil Health Indicators Research Fund 50149</t>
  </si>
  <si>
    <t>75877 UIH Fellowship Fund 50150</t>
  </si>
  <si>
    <t>75878 Condensed Matter Physics Research 50151</t>
  </si>
  <si>
    <t>75879 Tokyo NODAI Agriculture Fund 50152</t>
  </si>
  <si>
    <t>75880 Beyond the ClassroomPhysics 50153</t>
  </si>
  <si>
    <t>75881 Plant and Insect Virology Research Fund 50154</t>
  </si>
  <si>
    <t>75882 The CA Aggie Newspaper Support Fund 50155</t>
  </si>
  <si>
    <t>75883 ALS Toolkit Fund 50156</t>
  </si>
  <si>
    <t>75888 UCCE SONM NB Science Discover Day Fund 56841</t>
  </si>
  <si>
    <t>75890 B I Moore School of Nursing Health Equit 56853</t>
  </si>
  <si>
    <t>75898 Geweke Endow Chair in Glaucoma Sppt 56876</t>
  </si>
  <si>
    <t>75899 Geweke Endowed Chair in Glaucoma Rsrch 56877</t>
  </si>
  <si>
    <t>75900 Equity Sustain ResilienceBuilding For 56879</t>
  </si>
  <si>
    <t>75901 Environmental Justice Project 56883</t>
  </si>
  <si>
    <t>75903 Cannabis and Hemp Research Center Support 56890</t>
  </si>
  <si>
    <t>75904 National Innovators Forum EA 56892</t>
  </si>
  <si>
    <t>75919 School of Law Martin Luther King Jr Day 56941</t>
  </si>
  <si>
    <t>75920 Urbano Family First Generation Schlrsp 56948</t>
  </si>
  <si>
    <t>75922 THE BROUGH FAMILY MEMORIAL FUND 56950</t>
  </si>
  <si>
    <t>75926 Comparative Vision Sciences Research Lab 56966</t>
  </si>
  <si>
    <t>75928 ERIC W BROUGH MEMORIAL SCHLSHP SPPT FUND 56968</t>
  </si>
  <si>
    <t>75931 ESports Club 56974</t>
  </si>
  <si>
    <t>75943 Eskaton Geriatric Nursing Ldrshp and Diver 45990</t>
  </si>
  <si>
    <t>76061 Mars Veterinary Health Residency Fund 50157</t>
  </si>
  <si>
    <t>76062 Mars Veterinary Health Residency Program 50158</t>
  </si>
  <si>
    <t>76063 Mars Veterinary Residency Research Fund 50159</t>
  </si>
  <si>
    <t>76064 Mars Vet Health House Officer Prog Staff 50160</t>
  </si>
  <si>
    <t>76065 Ben A Rich Mem Bioethics Ed Awd Sppt 50161</t>
  </si>
  <si>
    <t>76066 Grand Challenges Worlds Wicked Problems 50162</t>
  </si>
  <si>
    <t>76067 Cement Decarbonization Research Fund 50163</t>
  </si>
  <si>
    <t>76068 For the Love of Salmonella Symp Fund 50164</t>
  </si>
  <si>
    <t>76069 Equine Infectious Disease Research Fund 50165</t>
  </si>
  <si>
    <t>76070 CAARE Center Family Assistance Fund 50166</t>
  </si>
  <si>
    <t>76071 Native Nest Student Persistence Fund 50167</t>
  </si>
  <si>
    <t>76072 Erika Berger Research Fund 50168</t>
  </si>
  <si>
    <t>76073 Triticale Breeding Program 50169</t>
  </si>
  <si>
    <t>76075 Farm Robotics Challenge 50170</t>
  </si>
  <si>
    <t>76076 Gil Yanuck Qi Gong Research Fund 50171</t>
  </si>
  <si>
    <t>76077 ANR UCCE San Diego Support Fund 50172</t>
  </si>
  <si>
    <t>76079 ArthurABenjamin Hlth Prof HS Learn Gard 50174</t>
  </si>
  <si>
    <t>76080 ANR UCCE San Lius MG Centennial Park 50175</t>
  </si>
  <si>
    <t>76081 Mary Stuart Hall Support Fund 50176</t>
  </si>
  <si>
    <t>76082 ARTTBI Study Research Fund 50177</t>
  </si>
  <si>
    <t>76084 Access to Care Vet Tech Coordinator 50179</t>
  </si>
  <si>
    <t>76085 Access to Care Equipment and Instruments 50180</t>
  </si>
  <si>
    <t>76086 KLOHCCovelo Clinic Med ConsumablesSupp 50181</t>
  </si>
  <si>
    <t>76087 ANR PLACER MG INSPIRATION COMMUNITY GRDN 50182</t>
  </si>
  <si>
    <t>76089 UCCE CAPITAL CORRIDOR ORCHARD SYSTEMS 50184</t>
  </si>
  <si>
    <t>76090 SSoC Inc Guardian Teacher Scholarship 50185</t>
  </si>
  <si>
    <t>76092 Eye Center Building Fund 50187</t>
  </si>
  <si>
    <t>76093 Inst for Psychedelics Neurotherapeutics 50188</t>
  </si>
  <si>
    <t>76094 Contemplative Science Research Fund 50189</t>
  </si>
  <si>
    <t>76095 CITRISINSPIRE Program 50190</t>
  </si>
  <si>
    <t>76096 Brazil Family Bilingual Scholarship 50191</t>
  </si>
  <si>
    <t>76097 Meadowview Healthy Futures KittenFeline 50192</t>
  </si>
  <si>
    <t>76100 Wellness Excellence Fund 56958</t>
  </si>
  <si>
    <t>76101 EllisLinton Innovation Grant Microbiome 50193</t>
  </si>
  <si>
    <t>76102 Canel Fmly Rsch Independent Living Tech 50194</t>
  </si>
  <si>
    <t>76103 Valley Fever Research Fund 50198</t>
  </si>
  <si>
    <t>76104 Home Health ALS Research Fund 50200</t>
  </si>
  <si>
    <t>76105 Maldonado Carbon Capture Research Award 50203</t>
  </si>
  <si>
    <t>76106 Dermatology Alumni Society 50204</t>
  </si>
  <si>
    <t>76107 School Matinee Program Natomas SD 50208</t>
  </si>
  <si>
    <t>76108 Rhythmia HDx Mapping Navigation System 50209</t>
  </si>
  <si>
    <t>76109 Vet Med Influencer Fund 50210</t>
  </si>
  <si>
    <t>76110 Pharmacology Department Support Fund 50215</t>
  </si>
  <si>
    <t>76111 Burn and Wound Care Fund 50216</t>
  </si>
  <si>
    <t>76112 Traumatic Brain Injury Support Fund 50226</t>
  </si>
  <si>
    <t>76113 Anesthesiology Pain Rsrch and Edu Fund 50227</t>
  </si>
  <si>
    <t>76115 Brooks Taylor Memorial Scholarship Award 50231</t>
  </si>
  <si>
    <t>76116 LupLab Support Fund 50233</t>
  </si>
  <si>
    <t>76117 UCCE TULA Master Food Preserver Fund 50235</t>
  </si>
  <si>
    <t>76118 Eadie Family Scholarship Support Fund 50238</t>
  </si>
  <si>
    <t>76119 OSS Sustainability Perspctv Wkshp Fund 50240</t>
  </si>
  <si>
    <t>76120 Computing Resources Support Fund 50244</t>
  </si>
  <si>
    <t>76121 Skull Base Surgery Support Fund 50245</t>
  </si>
  <si>
    <t>76122 UCD CPE Winemaking Program Scholarship 50256</t>
  </si>
  <si>
    <t>76123 Business Law Society Support Fund 50257</t>
  </si>
  <si>
    <t>76124 SWAP Support Fund SexWorkersAdvcyProj 50258</t>
  </si>
  <si>
    <t>76125 Karen Sigvardt PhD Neurosci Award 50259</t>
  </si>
  <si>
    <t>76126 PetSmart Charities Endowed Chair 50260</t>
  </si>
  <si>
    <t>76127 OAEAAE Alumni Engagement 50261</t>
  </si>
  <si>
    <t>76128 Lewis J Feldman Endowed Schlshp 50262</t>
  </si>
  <si>
    <t>76129 Raasch Family Scholarship 50263</t>
  </si>
  <si>
    <t>76130 ChicanxLatinx Graduation Celebratn Fund 50264</t>
  </si>
  <si>
    <t>76131 Dughi Scholarship 50265</t>
  </si>
  <si>
    <t>76132 Z by HP Aggie Scholarship Fund 50266</t>
  </si>
  <si>
    <t>76133 Joanne R Bethlahmy Student Schlrsp 50267</t>
  </si>
  <si>
    <t>76134 SLO SB H2O Mgmt and Biometeor 50268</t>
  </si>
  <si>
    <t>76135 VSEC Intgrtv Med Serv Resident Supp Fund 50269</t>
  </si>
  <si>
    <t>76136 Maggie LS Faculty Rsrch Comp Animal Fund 50270</t>
  </si>
  <si>
    <t>76137 50271</t>
  </si>
  <si>
    <t>76138 Women in Wine Student Group Support Fund 50272</t>
  </si>
  <si>
    <t>76139 Autoimmune Hemolytic Anemia Rsrch Fund 50273</t>
  </si>
  <si>
    <t>76140 Biostimulant Research Fund 50274</t>
  </si>
  <si>
    <t>76141 HMADCSOC Fund 50275</t>
  </si>
  <si>
    <t>76142 Intgrtd Crop Livestock Sys Rsrch Fund 50276</t>
  </si>
  <si>
    <t>76143 Tom Kenny Memorial Fund 50277</t>
  </si>
  <si>
    <t>76144 Hardardt Family Scholarship 50278</t>
  </si>
  <si>
    <t>76145 50279</t>
  </si>
  <si>
    <t>76146 Delores Ann Jones Scholarship Sppt Fund 50280</t>
  </si>
  <si>
    <t>76147 City Nature Challenge Fund 50281</t>
  </si>
  <si>
    <t>76148 Emergency Dept Patient Assist Sppt Fund 50282</t>
  </si>
  <si>
    <t>76149 School of Vet Med Deans Research Fund 50283</t>
  </si>
  <si>
    <t>76150 Beyond the Classroom CN GormMuseum Fund 50284</t>
  </si>
  <si>
    <t>76151 UCCESutter Yuba for OrchardAdvising50285</t>
  </si>
  <si>
    <t>76152 UCCE Mariposa Master FoodPreservers50286</t>
  </si>
  <si>
    <t>76153 ANR UCCE MEND Pinson Schp 4 H Fund 50287</t>
  </si>
  <si>
    <t>76154 UCCESONMVITICULTUREONLINEDONATIONS 50288</t>
  </si>
  <si>
    <t>76155 Della Davidson Renovation Project 50289</t>
  </si>
  <si>
    <t>76156 Canine GI Diseases Research Fund 50290</t>
  </si>
  <si>
    <t>76157 UCCE San Joaquin County 50291</t>
  </si>
  <si>
    <t>76158 Water Resources Management Research Fund 50292</t>
  </si>
  <si>
    <t>76159 Stdt Disability Ctr Peer Mntring Program 50293</t>
  </si>
  <si>
    <t>76160 Alzheimers Parkinsons Disease Rsrch 50294</t>
  </si>
  <si>
    <t>76161 ASM Club Support 50295</t>
  </si>
  <si>
    <t>76162 Mental Health Research Innovation Fund 50296</t>
  </si>
  <si>
    <t>76163 50297</t>
  </si>
  <si>
    <t>76164 Jennifer Leavitt Trimble Memrl EQ Fund 50298</t>
  </si>
  <si>
    <t>76165 50299</t>
  </si>
  <si>
    <t>76166 CMF Development Research Fund 50300</t>
  </si>
  <si>
    <t>76167 Turkish Student Association Support Fund 50301</t>
  </si>
  <si>
    <t>76168 Clincl and Transltnl Sci Cntr Supp Fund 50302</t>
  </si>
  <si>
    <t>76169 Medical Students in Psychiatry Sppt Fund 50303</t>
  </si>
  <si>
    <t>76170 Self Supervise Remote Sensing Rsrch Fund 50304</t>
  </si>
  <si>
    <t>76171 ASC Student Activities Fund 50305</t>
  </si>
  <si>
    <t>76172 Beyond the Classroom Psychology 50306</t>
  </si>
  <si>
    <t>76173 SrfcMdlgFrAutonmsVehAttacksDefense Fund 50307</t>
  </si>
  <si>
    <t>76174 DigMontr4PatientsPCITRRFRACE 50308</t>
  </si>
  <si>
    <t>76175 Neuroengineering Research Fund 50309</t>
  </si>
  <si>
    <t>76176 Neuroprosthetics Research Fund 50310</t>
  </si>
  <si>
    <t>76177 Olive Pomace Research Fund 50311</t>
  </si>
  <si>
    <t>76178 Napa 4H Citizenship WA Focus Conference 50312</t>
  </si>
  <si>
    <t>76179 LeRoy Family Fund for Neurodiversity 50313</t>
  </si>
  <si>
    <t>76180 Animal Science Feed Mill EQ Fund 50314</t>
  </si>
  <si>
    <t>76181 Marti Fledderman Breast Cancer Educ Fund 50315</t>
  </si>
  <si>
    <t>76182 Marti Fledderman Wellness Education Fund 50316</t>
  </si>
  <si>
    <t>76183 Remote Sensing and AI Tech Rsrch Fund 50317</t>
  </si>
  <si>
    <t>76184 Office of Wellness Education Sppt Fund 50318</t>
  </si>
  <si>
    <t>76185 School of Law 50th Class Reunion Schlshp 50319</t>
  </si>
  <si>
    <t>76187 Avala Family Endowed Schlrshp Sppt Fund 50321</t>
  </si>
  <si>
    <t>76188 UCD Transplant Health Equity Sppt Fund 50322</t>
  </si>
  <si>
    <t>76189 Postharvest Tomato Fruit Ripening Rsrch50323</t>
  </si>
  <si>
    <t>76190 Guardian Scholars Program Opptnty Fund 50324</t>
  </si>
  <si>
    <t>76191 DaleyKrautkramer AgrivoltaicsRsrch Fund 50325</t>
  </si>
  <si>
    <t>76192 CA Irrigation Water Quality Rsrch Fund 50326</t>
  </si>
  <si>
    <t>76193 Skin Deep General Support Fund 50327</t>
  </si>
  <si>
    <t>76194 Qalibra System CT Scanner Fund 50328</t>
  </si>
  <si>
    <t>76195 AllforOne Canine Fund 50329</t>
  </si>
  <si>
    <t>76196 AllforOne Feline Fund 50330</t>
  </si>
  <si>
    <t>76197 AllforOne Companion Exotic Animal Fund 50331</t>
  </si>
  <si>
    <t>76198 AllforOne Equine Fund 50332</t>
  </si>
  <si>
    <t>76199 AllforOne Livestock Fund 50333</t>
  </si>
  <si>
    <t>76200 TERC Internship for Tahoe Scholars 50334</t>
  </si>
  <si>
    <t>76201 CEMA Research Travel Fund 50335</t>
  </si>
  <si>
    <t>76202 MALCS Summer Institute Support Fund 50336</t>
  </si>
  <si>
    <t>76203 FederatedIndiansofGratonRancheria Schlp 50337</t>
  </si>
  <si>
    <t>76204 Beyond the Classroom History Fund 50338</t>
  </si>
  <si>
    <t>76205 CSTEM Center Sppt Fund 4 Fresno County 50339</t>
  </si>
  <si>
    <t>76206 Gardner Lectureship Support Fund 50340</t>
  </si>
  <si>
    <t>76211 AMD Image Processing Development Fund 50345</t>
  </si>
  <si>
    <t>76212 SVM 75th Anniversary Support Fund 50346</t>
  </si>
  <si>
    <t>76213 FelineOralSquamousCellCarcinomaRes Fund 50347</t>
  </si>
  <si>
    <t>76214 Megan Daly Research Fund 50348</t>
  </si>
  <si>
    <t>76216 DrHenryHChanRsrch EducSppt Fund 50350</t>
  </si>
  <si>
    <t>76218 DrHenryHChanMemorialSchlspSuppFund 50352</t>
  </si>
  <si>
    <t>76219 DrJaredAment GlblNeuroSrgyTrav Award 50353</t>
  </si>
  <si>
    <t>76220 Forensic Protein Research Fund 50354</t>
  </si>
  <si>
    <t>76221 Reuben and Roberta Gentner FieldLab Fund 50355</t>
  </si>
  <si>
    <t>76222 Michael EsterVaidaEndowChairCosmoAstro 50356</t>
  </si>
  <si>
    <t>76223 Cell MoleclrMechofNeuralCircPlastResFund 50357</t>
  </si>
  <si>
    <t>76225 Beyond the Classroom Art Studio Fund 50359</t>
  </si>
  <si>
    <t>76226 Aquatics General Support Fund 50360</t>
  </si>
  <si>
    <t>76227 Automotive Computing Research Fund 50361</t>
  </si>
  <si>
    <t>76228 Air Quality Research Center Support Fund 50362</t>
  </si>
  <si>
    <t>76229 UCDQuadramNutritionConfSppt Fund 50363</t>
  </si>
  <si>
    <t>76232 SLO 4H True Leaders in Equity Conference 50366</t>
  </si>
  <si>
    <t>76234 UCCE Santa Cruz Various Donors Wang Fund 50368</t>
  </si>
  <si>
    <t>76235 Fidelity Climate Stewards Fund 50369</t>
  </si>
  <si>
    <t>76237 Green Care Lab Research Fund 50371</t>
  </si>
  <si>
    <t>76238 UCCE LUIS OCEANO VICTORY GARDEN FUND 50372</t>
  </si>
  <si>
    <t>76241 4H National Conference Fund 50375</t>
  </si>
  <si>
    <t>76242 ClimateSmartStrategies4TomatoCropSysFund 50376</t>
  </si>
  <si>
    <t>76243 CA Raptor Center Youth Program Sppt Fund 50377</t>
  </si>
  <si>
    <t>76244 ANR UCCE SONM Specialty Crop Fund 50378</t>
  </si>
  <si>
    <t>76245 CANERS Irrigation Nursery Prod Fund 50379</t>
  </si>
  <si>
    <t>76246 Department of Radiology Resident Award 50380</t>
  </si>
  <si>
    <t>76248 Gourley Clinical Teaching Center Fund 50382</t>
  </si>
  <si>
    <t>76249 Guardian Scholars Program Opptnty Fund 50383</t>
  </si>
  <si>
    <t>76250 Black Entrepreneurs Student Support Fund 50384</t>
  </si>
  <si>
    <t>76251 PLASMA Support Fund 50385</t>
  </si>
  <si>
    <t>76252 Various Donors Kirsten Pearsons GSACC 50386</t>
  </si>
  <si>
    <t>76253 Excelerate Opportunity Fund 50387</t>
  </si>
  <si>
    <t>76254 Beyond the Classroom Statistics Fund 50388</t>
  </si>
  <si>
    <t>76255 Ophthalmology Research Educ Sppt Fund 50389</t>
  </si>
  <si>
    <t>76256 Optimizing Potassium Mgmt Rsrch Fund 50390</t>
  </si>
  <si>
    <t>76257 Dr Joanne PaulMurphy Award 50391</t>
  </si>
  <si>
    <t>76259 Chang Wu Sppt Fund in Pulmonary Research 50393</t>
  </si>
  <si>
    <t>76260 Beyond the Classroom Native American S 50394</t>
  </si>
  <si>
    <t>76261 Beyond the Classroom Sociology 50395</t>
  </si>
  <si>
    <t>76262 Cognitive Science BTC Fund 50396</t>
  </si>
  <si>
    <t>76263 Davis Rewilding Society 50195</t>
  </si>
  <si>
    <t>76264 Blooms for Benefit 50196</t>
  </si>
  <si>
    <t>76265 Personality Prob Solving Gray Wolves 50199</t>
  </si>
  <si>
    <t>76266 Aggie Propulsion Lab 50201</t>
  </si>
  <si>
    <t>76267 Bacterial Pathogens Research 50202</t>
  </si>
  <si>
    <t>76268 University of CA Community Health 50205</t>
  </si>
  <si>
    <t>76269 HIA General Support Fund 50206</t>
  </si>
  <si>
    <t>76270 Chile Life Center Excellence Fund 50207</t>
  </si>
  <si>
    <t>76271 ANR SLO 4 H Site Repair 50214</t>
  </si>
  <si>
    <t>76272 Mathis Memorial Scholarship Support 50218</t>
  </si>
  <si>
    <t>76273 Vertical Farming Research Fund 50249</t>
  </si>
  <si>
    <t>76274 James E Goodnight Jr MD PhD Schship 50253</t>
  </si>
  <si>
    <t>76275 Neurology Education and Teaching 49115</t>
  </si>
  <si>
    <t>76277 Bioreactor Repair Fund 50229</t>
  </si>
  <si>
    <t>76279 DrPhillipRaimondiMD MedStd Schlshp Fund 50401</t>
  </si>
  <si>
    <t>76280 Bodega Marine Lab Buoy Fund 50405</t>
  </si>
  <si>
    <t>76281 Boyd TERC Graduate Student Award Support 50415</t>
  </si>
  <si>
    <t>76282 Dough Sheeter Project 50441</t>
  </si>
  <si>
    <t>76283 SullivanFamilyGlblAffrsPassptAccessSppt 50444</t>
  </si>
  <si>
    <t>76284 Arboretum Facility Improvement Fund 50451</t>
  </si>
  <si>
    <t>76285 Probiotics Effects on Calf Growth and He 50452</t>
  </si>
  <si>
    <t>76286 Bioconversion of Lignocellulosic Biomass 50453</t>
  </si>
  <si>
    <t>76287 Knapp Violence Prevention Research Fund 50457</t>
  </si>
  <si>
    <t>76288 Knapp Bone Regeneration Research Fund 50458</t>
  </si>
  <si>
    <t>76289 Alberini Grad Fellow in Design Sppt Fund 50472</t>
  </si>
  <si>
    <t>76290 StevenSpurrierWarrenWiniarskiWineInResid 50479</t>
  </si>
  <si>
    <t>76291 Excelerate Learning by Leading Fund 50482</t>
  </si>
  <si>
    <t>76292 BTC Earth Planetary Sciences Fund 50505</t>
  </si>
  <si>
    <t>76295 Imaging Wkshp for Emrg CA Scientists 50246</t>
  </si>
  <si>
    <t>76296 Matthew Costigan Fund Vascular Med Rsrch 50251</t>
  </si>
  <si>
    <t>76297 Urology Excellence Fund 50399</t>
  </si>
  <si>
    <t>76298 CANERS Chris Shogren UCCE LA Fund 50411</t>
  </si>
  <si>
    <t>76299 AlanStoudemire ProfshipinPsychiatry Sppt 50412</t>
  </si>
  <si>
    <t>76300 Canine Femur Replica Research Fund 50419</t>
  </si>
  <si>
    <t>76301 CNC Equipment Fund 50420</t>
  </si>
  <si>
    <t>76302 Temporo Mandibular Jnt Prost Resrch Fund 50421</t>
  </si>
  <si>
    <t>76303 Hip Replacement Instrument Support Fund 50422</t>
  </si>
  <si>
    <t>76304 Software Control Support Fund 50423</t>
  </si>
  <si>
    <t>76305 Resin Support Fund 50424</t>
  </si>
  <si>
    <t>76306 DMG Mori Manufacturing Research Fund 50425</t>
  </si>
  <si>
    <t>76307 DigitalTwinModel4IndoorVerticalFarming 50426</t>
  </si>
  <si>
    <t>76308 UWP Prized Writing Journal Support Fund 50430</t>
  </si>
  <si>
    <t>76309 Milk Bioactive Research Fund 50431</t>
  </si>
  <si>
    <t>76310 Precision Nutrient Management Rsrch Fund 50433</t>
  </si>
  <si>
    <t>76311 Huizache Support Fund 50434</t>
  </si>
  <si>
    <t>76312 Pediatric Emergency Rm Improvement Fund 50435</t>
  </si>
  <si>
    <t>76313 Marin Water Testing Fund 50439</t>
  </si>
  <si>
    <t>76314 Fast Fully Scalable Data Partitioning 50440</t>
  </si>
  <si>
    <t>76315 ClimateChangeonMarineSpeciesRscrhFund 50445</t>
  </si>
  <si>
    <t>76316 Genome Evolution in Brassicaceae Species 50448</t>
  </si>
  <si>
    <t>76317 Neuro Oncology Clinical Research Fund 50450</t>
  </si>
  <si>
    <t>76318 Machine Learning Ground Improv Resrch 50459</t>
  </si>
  <si>
    <t>76319 Shelter Medicine Instructor Fund 50462</t>
  </si>
  <si>
    <t>76320 Safflower Sunflower Oils Research Fund 50470</t>
  </si>
  <si>
    <t>76321 UCCE SONM Petaluma Garden Club 50436</t>
  </si>
  <si>
    <t>76322 MasterGardenersPalmDesertGrowLabFund 50446</t>
  </si>
  <si>
    <t>76323 Clebson Goncalves in Lake County 50456</t>
  </si>
  <si>
    <t>76324 CFBondFunctnlztnofPrstntPerfluoroCabns 50526</t>
  </si>
  <si>
    <t>76325 ConstructionMgmt Club Support Fund 50211</t>
  </si>
  <si>
    <t>76326 Medacta Knee Research Fund 50220</t>
  </si>
  <si>
    <t>76327 AvenueM Support Fund 50228</t>
  </si>
  <si>
    <t>76328 Bay Area Worm Meeting Fund 50230</t>
  </si>
  <si>
    <t>76329 AYA Cancer Support Fund 50236</t>
  </si>
  <si>
    <t>76330 Tahoe Book Project Fund 50241</t>
  </si>
  <si>
    <t>76331 GlobalandRuralSurgeryGenSpptFund 50247</t>
  </si>
  <si>
    <t>76332 CAVeterinaryEmergencyTeam CVET 50252</t>
  </si>
  <si>
    <t>76333 EarthandPlanetrySciPubExhbtSpaceFnd50398</t>
  </si>
  <si>
    <t>76334 FamilyandCommunityMed Rsch Fund 50408</t>
  </si>
  <si>
    <t>76335 Veterinary Genetics Research Fund 50429</t>
  </si>
  <si>
    <t>76336 BlackPre LawStdt AssocGeneral Sppt 50449</t>
  </si>
  <si>
    <t>76337 Animal Science Horse Day Fund 50460</t>
  </si>
  <si>
    <t>76338 Nurse Led Mobile Clinic Sppt Fund 50468</t>
  </si>
  <si>
    <t>76339 Equine Support Fund 50469</t>
  </si>
  <si>
    <t>76340 OralInflammatory Disease Rsch Fund 50474</t>
  </si>
  <si>
    <t>76341 ElectrcandCompEngnrgGradStdtSppt 50475</t>
  </si>
  <si>
    <t>76342 EyeCtrEarly StageInvesgtrsSpptFund 50477</t>
  </si>
  <si>
    <t>76343 HBCU Pathways Fellowship 50478</t>
  </si>
  <si>
    <t>76344 NeuroengineeringActivitiesSpptFund 50481</t>
  </si>
  <si>
    <t>76345 Comparative Pathology Lab Support 50485</t>
  </si>
  <si>
    <t>76346 Hyperspectral Imagery ResearchFund 50486</t>
  </si>
  <si>
    <t>76347 Hass Avocado Promotion Program 50487</t>
  </si>
  <si>
    <t>76348 SMUD Agrivoltaic Research Fund 50488</t>
  </si>
  <si>
    <t>76349 ChildPsychtrysSchoolMentalHlthProg 50492</t>
  </si>
  <si>
    <t>76350 KpitSteadyDetctn In consistntEduAch50493</t>
  </si>
  <si>
    <t>76351 IntrodctyElectromagneticsCourseSup 50501</t>
  </si>
  <si>
    <t>76352 Spinach Research Fund 50502</t>
  </si>
  <si>
    <t>76353 Hartwell Fdn Biomedical Fellowship 50504</t>
  </si>
  <si>
    <t>76354 The Hartwell Foundation 50510</t>
  </si>
  <si>
    <t>76355 Processing Tomato Quality RschFund 50512</t>
  </si>
  <si>
    <t>76356 PulmonaryHlthEffctsofAirPolltnRsrc 50514</t>
  </si>
  <si>
    <t>76357 Ctr LymphaticDiseaseGenSppt Fund 50515</t>
  </si>
  <si>
    <t>76358 HispanicServInstitutnInitiativeSppt50516</t>
  </si>
  <si>
    <t>76359 Office for DEI General Sppt Fund 50517</t>
  </si>
  <si>
    <t>76360 Vineyard Soil Health Research Fund 50518</t>
  </si>
  <si>
    <t>76361 Teacher Education Hardship Fund 50519</t>
  </si>
  <si>
    <t>76362 Fuels Research Fund 50520</t>
  </si>
  <si>
    <t>76363 ThiamineDeficncyinSteelheadRsrchFd50521</t>
  </si>
  <si>
    <t>76364 RobsttCtrldNatrlLngGenStrctAwEquLrn50522</t>
  </si>
  <si>
    <t>76365 iCAMPIndustryPartnershipProgramFund50523</t>
  </si>
  <si>
    <t>76366 DesigntoData D2D Program Sppt Fund 50524</t>
  </si>
  <si>
    <t>76367 Neural Engineering Research Fund 50525</t>
  </si>
  <si>
    <t>76368 Take Your Faculty to Lunch Fund 50527</t>
  </si>
  <si>
    <t>76369 Neurology Resident Support Fund 50529</t>
  </si>
  <si>
    <t>76370 Cancer Research 50531</t>
  </si>
  <si>
    <t>76371 DavisDataScience Club Support Fund 50533</t>
  </si>
  <si>
    <t>76372 ManettiShremEducationalAccess Fund 50534</t>
  </si>
  <si>
    <t>76373 BobHales Award in ClinicPsychiatry 50535</t>
  </si>
  <si>
    <t>76374 GeriatricEmergencyMedicineSpptFnd 50536</t>
  </si>
  <si>
    <t>76375 FetalandMaternal MonitoringRschFnd 50537</t>
  </si>
  <si>
    <t>76376 Native American Law Stdt Assoc Fnd 50538</t>
  </si>
  <si>
    <t>76377 AggieCompetitiveProgContestSupport 50539</t>
  </si>
  <si>
    <t>76378 QrtrAbroadAcademicOpportunity Fund 50541</t>
  </si>
  <si>
    <t>76379 Valley Fever Research Fund 50542</t>
  </si>
  <si>
    <t>76380 PerfrmncandDrivabilityofEVRsrchFund50543</t>
  </si>
  <si>
    <t>76381 ANR UCCE PLAC 4 H Found Embryology 50544</t>
  </si>
  <si>
    <t>76382 Merced4HNationalConferenceDelegates50547</t>
  </si>
  <si>
    <t>76383 UCCE San Diego Agronomy Weed Mgmt 50548</t>
  </si>
  <si>
    <t>76384 VariousDnrsGiulianoGaldiUCCEMerced50549</t>
  </si>
  <si>
    <t>76385 Palo Alto Demonstration Garden 50550</t>
  </si>
  <si>
    <t>76386 MG RiversideYouthandSchoolGardensFd50551</t>
  </si>
  <si>
    <t>76387 MirandaLuxFoundation 4 H Gift Fund 50552</t>
  </si>
  <si>
    <t>76388 UCANR 2ND STREET BBQ FUND 50554</t>
  </si>
  <si>
    <t>76389 UCCEGlennCountyPIBeckyWheeler Dykes50555</t>
  </si>
  <si>
    <t>76390 San Joaquin Master Food Preservers 50556</t>
  </si>
  <si>
    <t>76391 UCCE ELDO 4 H Go Getters Club Fund 50559</t>
  </si>
  <si>
    <t>76392 Institute for Global Nutrition 55840</t>
  </si>
  <si>
    <t>76393 PRIDEEmpResourceGroupInitiativeFund50234</t>
  </si>
  <si>
    <t>76394 OfficeofWellnessEduAdvs Board Fund 50242</t>
  </si>
  <si>
    <t>76395 CAMPSSAH Programs Support Fund 50243</t>
  </si>
  <si>
    <t>76396 Asilomar Conference Support Fund 50250</t>
  </si>
  <si>
    <t>76397 DANR MRN SUDDEN OAK DEATH RILLA 40945</t>
  </si>
  <si>
    <t>76398 DANR SAN DIEGO MELLANO 41221</t>
  </si>
  <si>
    <t>76399 DANR FRESNO MANTON ILIC AG AWARD 41228</t>
  </si>
  <si>
    <t>76400 DANR RIVERSIDE SUPPORT BAAMEUR 41252</t>
  </si>
  <si>
    <t>76401 DANR UCCE SANTA BARBARA MARZOLLA 41279</t>
  </si>
  <si>
    <t>76402 ANR 4 H WESTERN REG LEADERS 2005 41383</t>
  </si>
  <si>
    <t>76403 DANR NC MR CALAVERASHOMEEC SMITH 41528</t>
  </si>
  <si>
    <t>76404 ANR 4 H MISSIONANDDIRECTIONMRKTNG 41541</t>
  </si>
  <si>
    <t>76405 ANR 4 H FOUNDATION 41652</t>
  </si>
  <si>
    <t>76406 DANR CALAVERAS DEMO GARDEN SPPT 41655</t>
  </si>
  <si>
    <t>76407 DANR CHIDREN S 5 A DAY POWER PLAY 41818</t>
  </si>
  <si>
    <t>76408 DANR ALMOND BOARD CA NIEDERHOLZER 41822</t>
  </si>
  <si>
    <t>76409 ANR 4 H JR MASTERGARDENER PROGRAM 41861</t>
  </si>
  <si>
    <t>76410 DANR GRCP INTNLCTRAGR RES MCGUIRE 41862</t>
  </si>
  <si>
    <t>76411 DANR UCCE LOS ANGELES ALFALFA 41905</t>
  </si>
  <si>
    <t>76412 DANR MARIN ORGANICSUSTAINBALEAGSPPT41924</t>
  </si>
  <si>
    <t>76413 DANR SONOMA VINE MEALY BUG VARELA 41953</t>
  </si>
  <si>
    <t>76414 DANR MARIN YOUNGFARMERS RANCHERS 41967</t>
  </si>
  <si>
    <t>76415 LAWR CE PROGRAM WJHUME PRICHARD 41984</t>
  </si>
  <si>
    <t>76416 DANR TUOLUMNE UCCESUPPORT NORTON 42170</t>
  </si>
  <si>
    <t>76417 ELMO M GIAMPAOLI REV TRUST 42214</t>
  </si>
  <si>
    <t>76418 ELMO M GIAMPAOLI REV TRUST 42215</t>
  </si>
  <si>
    <t>76419 ANR HAWAII CORP IMPROVEMENT 42300</t>
  </si>
  <si>
    <t>76420 ANR SYDNI GILLETTE MEMORIAL FUND 42339</t>
  </si>
  <si>
    <t>76421 ANR ABALONERESEARCH HUMB SCHLOSSER 42340</t>
  </si>
  <si>
    <t>76422 ANR KAC GIS LYNN PATTERSON 42352</t>
  </si>
  <si>
    <t>76423 ANR CCSR EDUC PROG VENTURA CNTY 42376</t>
  </si>
  <si>
    <t>76424 ANR CVR IMO MONTE BELL KRUEGER 42390</t>
  </si>
  <si>
    <t>76425 DANR CAMP TWEENY PROGRAM FUND 42566</t>
  </si>
  <si>
    <t>76426 DANR MOLINARWEEDRSRCHSALARYSUPPORT 42575</t>
  </si>
  <si>
    <t>76427 DANR MARININDIANVALLEYFARMEDUCTNPRG42579</t>
  </si>
  <si>
    <t>76428 DANR LA CO 4 HTEENLEADERSHIPINST 42582</t>
  </si>
  <si>
    <t>76429 DANR VEG IRRIGATIONRSRCH MONTEREYCO42636</t>
  </si>
  <si>
    <t>76430 BML COLLOQUIUM 42642</t>
  </si>
  <si>
    <t>76431 VEG CROPS ELMORE 42665</t>
  </si>
  <si>
    <t>76432 DANR CA4 HSTATEWDDILLONPERCYMEMAWD 42675</t>
  </si>
  <si>
    <t>76433 DANR SANTA CRUZ MASTER GARDENERS 42802</t>
  </si>
  <si>
    <t>76434 DANR FLORICULTURE SUPPORT 42890</t>
  </si>
  <si>
    <t>76435 DANR NOREGIONOLIVEFLYMONITOR TRAP 42914</t>
  </si>
  <si>
    <t>76436 DANR SOILFUNGUSCONF NEMATOLOGYWKSHP42993</t>
  </si>
  <si>
    <t>76437 DANR FOODRSCHANDEDUCATION PRGM 42995</t>
  </si>
  <si>
    <t>76438 DANR UCCE RSCHANDEDUCATIONPROGRAMS 43012</t>
  </si>
  <si>
    <t>76439 DANR 4 H LIVESTOCK JUDGING TEAM 43036</t>
  </si>
  <si>
    <t>76440 DANR 4 H MABEL JACKS SCHOLARSHIP 43037</t>
  </si>
  <si>
    <t>76441 DANR WHITESIDEMASTERGARDNRS SONOMA43108</t>
  </si>
  <si>
    <t>76442 DANR PINS AND MEDALS 43136</t>
  </si>
  <si>
    <t>76443 DANR RECORD BOOK AWARD 43137</t>
  </si>
  <si>
    <t>76444 DANR HR PRGM MENDOCINO CO 43222</t>
  </si>
  <si>
    <t>76445 DANR 4 H RESOURCECENTER ALAMEDACO43262</t>
  </si>
  <si>
    <t>76446 UCCE SAN JOAQUIN SUPPORT REID 43538</t>
  </si>
  <si>
    <t>76447 DANR IPM BENTLEY PISTACHIO RES 43666</t>
  </si>
  <si>
    <t>76448 VEG CROPS RESEARCH LANINI 43695</t>
  </si>
  <si>
    <t>76449 4 H OPERATION MILITARY KIDS 43732</t>
  </si>
  <si>
    <t>76450 DANR STATE AMBASSADOR PROGRAM 43754</t>
  </si>
  <si>
    <t>76451 DANR NATIONAL 4 H CONFERENCE 43755</t>
  </si>
  <si>
    <t>76452 DANR IMPERIAL VEGCROPRSCHANDEDUCA 43793</t>
  </si>
  <si>
    <t>76453 DANR 4 H STATE FIELD DAY 43888</t>
  </si>
  <si>
    <t>76454 DANR 4 H ASFMRA SCHOLARSHIP 43916</t>
  </si>
  <si>
    <t>76455 DANR 4 H KEITH BARNES AWARDS 43935</t>
  </si>
  <si>
    <t>76456 DANR PROFESSIONALDEV SANBERNADINO 43955</t>
  </si>
  <si>
    <t>76457 DRAPER MEMORIAL AWARD 44020</t>
  </si>
  <si>
    <t>76458 ANR 4 H SET PROGRAM 44306</t>
  </si>
  <si>
    <t>76459 IREC CA WEED SCIENCE INTERNSHIP 45529</t>
  </si>
  <si>
    <t>76460 TABLE GRAPE VINEYARDS 46543</t>
  </si>
  <si>
    <t>76461 UCCECENTRALVALLEYREGIONGENERALSUPPT46971</t>
  </si>
  <si>
    <t>76462 SANTACLARA4 HHOMESTEADERSDAIRYGOAT 47058</t>
  </si>
  <si>
    <t>76463 HANSEN PROPERTY 47317</t>
  </si>
  <si>
    <t>76464 MASTER GARDENER CONFERENCE SUPPORT 49376</t>
  </si>
  <si>
    <t>76465 WALNUT BLACKLINE PROJECT 53300</t>
  </si>
  <si>
    <t>76466 COOP EXT FS T BRUHN 53377</t>
  </si>
  <si>
    <t>76467 GRCP ITMI 53395</t>
  </si>
  <si>
    <t>76468 DANR SANTA BARBARA STRAWB BENDIXEN 53463</t>
  </si>
  <si>
    <t>76469 SAN MATEO PROGRAM SUPPORT JOHNS 53617</t>
  </si>
  <si>
    <t>76470 VEG PLANT RESEARCH MITCHELL 53619</t>
  </si>
  <si>
    <t>76471 DANR SAN JOAQUIN ALMOND RES 53721</t>
  </si>
  <si>
    <t>76472 DANR FRESNO TOMATO RESEARCH MAY 53727</t>
  </si>
  <si>
    <t>76473 VM EXT RESEARCH STULL 53841</t>
  </si>
  <si>
    <t>76474 DANR SISKIYOU UCCE SUPPORT 54495</t>
  </si>
  <si>
    <t>76475 DANR TULELAKE FARM ADVISOR SPPT 54609</t>
  </si>
  <si>
    <t>76476 DANR SAN DIEGO COMMUNITY EDUC 54785</t>
  </si>
  <si>
    <t>76477 GRCP EHC INTL CONGRESS SUPPORT 54901</t>
  </si>
  <si>
    <t>76478 RANGE PASTURE MGMT MELVIN 54942</t>
  </si>
  <si>
    <t>76479 DANR SUTTER YUBA NADER 55111</t>
  </si>
  <si>
    <t>76480 DANR SOLANO HOME ECONOMICS 55367</t>
  </si>
  <si>
    <t>76481 WILDS AWARD 56357</t>
  </si>
  <si>
    <t>76482 DANR SAN DIEGO HORTICULTURE RES 56915</t>
  </si>
  <si>
    <t>76483 DANR CLAY MEMORIAL 4 H 56919</t>
  </si>
  <si>
    <t>76484 PLT SCI RESEARCH LANINI 42654</t>
  </si>
  <si>
    <t>76485 FS T RESEARCH 43753</t>
  </si>
  <si>
    <t>76486 UNASSIGNED 43762</t>
  </si>
  <si>
    <t>76487 UCCS PUBLIC LECTURESHIP 46593</t>
  </si>
  <si>
    <t>76488 CITIZEN SCIENCE FUND 49381</t>
  </si>
  <si>
    <t>76489 Sher Fmly Planning ReproHlthFlsSppt50213</t>
  </si>
  <si>
    <t>76491 UNASSIGNED 53359</t>
  </si>
  <si>
    <t>76492 PLT SCI RESEARCH VOSS 53609</t>
  </si>
  <si>
    <t>76493 VEGETABLE CROPS RESEARCH 53609</t>
  </si>
  <si>
    <t>76494 UNASSIGNED 54009</t>
  </si>
  <si>
    <t>76495 VM PET LOSS SUPPORT HOTLINE 54282</t>
  </si>
  <si>
    <t>76496 VM HISTOANDIMMUNO RSCH OLANDERS 54285</t>
  </si>
  <si>
    <t>76497 ENTOM STAWBERRY PESTS 54513</t>
  </si>
  <si>
    <t>76498 EFFLUENT UTILIZATION RESEARCH 54567</t>
  </si>
  <si>
    <t>76499 UNASSIGNED 54607</t>
  </si>
  <si>
    <t>76500 UNASSIGNED 54620</t>
  </si>
  <si>
    <t>76501 CCAH DIABETICSTUDIES MORRIS MARK 55011</t>
  </si>
  <si>
    <t>76502 ENTOM GRAPES PESTICIDE RES 55853</t>
  </si>
  <si>
    <t>76503 VM MOL BIO SCI WESTRECO 56019</t>
  </si>
  <si>
    <t>76504 VM SURG LLAMA COLIC RESEARCH 56054</t>
  </si>
  <si>
    <t>76505 VM MED EQUINE BEHAVIOR SPIER 56138</t>
  </si>
  <si>
    <t>76506 UNTITLED 40014</t>
  </si>
  <si>
    <t>76507 VEG CROPS WEED RES 40342</t>
  </si>
  <si>
    <t>76508 A ES GROSSMAN FELLOWSHIP 41201</t>
  </si>
  <si>
    <t>76509 VETMED FTDODGEANIMALHEALTHFELLOWSH 41202</t>
  </si>
  <si>
    <t>76510 MARINMASTERGARDENERSGREENHOUSEPROJ 45183</t>
  </si>
  <si>
    <t>76511 STATE 4 H LEADERS COUNCIL 45361</t>
  </si>
  <si>
    <t>P000D Restricted Gift Funds UC Davis Foundation Endowment Payout</t>
  </si>
  <si>
    <t>P0003 Agricultural Fraternity of CALPHA Schol 111004 40110</t>
  </si>
  <si>
    <t>P0004 Alden S Crafts Scholarship 111021 44519</t>
  </si>
  <si>
    <t>P0005 William Van OConner Memorial 111033 49455</t>
  </si>
  <si>
    <t>P0006 Mary Lou Osborn Memorial Fund 111034 49554</t>
  </si>
  <si>
    <t>P0007 Howard and Ida Vaughn Scholarship 111038 56060</t>
  </si>
  <si>
    <t>P0008 TO Kluger Sunsweet Scholarship 111093 52941</t>
  </si>
  <si>
    <t>P0009 UC Davis Foundation Endowment 111111 UCDF</t>
  </si>
  <si>
    <t>P0010 Loren D Carlson Memorial Fund 111121 47151</t>
  </si>
  <si>
    <t>P0011 Mike Murray Memorial Fund 111236 48714</t>
  </si>
  <si>
    <t>P0012 Oliver Leonard Memorial Scholarship 111389 47846</t>
  </si>
  <si>
    <t>P0013 Thomas W Mary S Whitaker Scholarship 111399 56355</t>
  </si>
  <si>
    <t>P0014 Milton D and Mary M Miller Fund 111412 40121</t>
  </si>
  <si>
    <t>P0015 Phi Sigma Kappa Alumni Fund 111418 49910</t>
  </si>
  <si>
    <t>P0016 Jean M Borst Bright Star Scholarship 111419 42657</t>
  </si>
  <si>
    <t>P0017 Rossi Prize 111421 50987</t>
  </si>
  <si>
    <t>P0018 UC Davis Prize for Teaching Scholarly 111426 UCDF</t>
  </si>
  <si>
    <t>P0019 Ernest Briick Scholarship 111430 42906</t>
  </si>
  <si>
    <t>P0020 Myron G Cropsey Scholarship 111455 44641</t>
  </si>
  <si>
    <t>P0021 Christine Fisher Memorial Schl 111460 45640</t>
  </si>
  <si>
    <t>P0022 Knowles Agronomy Scholarship 111465 47721</t>
  </si>
  <si>
    <t>P0023 Ross Borba Sr Family Scholarship 111475 42652</t>
  </si>
  <si>
    <t>P0024 Donald and Ellen Eberly Scholarship 111485 44885</t>
  </si>
  <si>
    <t>P0025 Russell Memorial Scholarship Fund 111490 50992</t>
  </si>
  <si>
    <t>P0026 Ranchers Cotton OilEarl J Cecil Schol 111507 44087</t>
  </si>
  <si>
    <t>P0027 Bioethics Life Endowment 111509 40768</t>
  </si>
  <si>
    <t>P0028 Board of Visitors Endowed Chair 111530 56450</t>
  </si>
  <si>
    <t>P0029 R Pardow Hooper Scholarship 111537 47144</t>
  </si>
  <si>
    <t>P0030 Barbara Drake Bearden Scholarship 111539 42543</t>
  </si>
  <si>
    <t>P0031 Robert C Arneson Fellowship 111543 41873</t>
  </si>
  <si>
    <t>P0032 Julita A Fong Scholarship 111545 45897</t>
  </si>
  <si>
    <t>P0033 John Mary Gifford Endowment 111570 41725</t>
  </si>
  <si>
    <t>P0034 Russell L Perry Scholarship 111578 49795</t>
  </si>
  <si>
    <t>P0035 Brad Atwood Scholarship 111590 41891</t>
  </si>
  <si>
    <t>P0036 Theodore A Poska Scholarship 111598 50020</t>
  </si>
  <si>
    <t>P0037 Jim Genia Willett Scholarship 111605 56360</t>
  </si>
  <si>
    <t>P0038 Milauskas Family Scholarship 111607 48401</t>
  </si>
  <si>
    <t>P0039 Robert Dorothy Laben Scholarships 111615 47732</t>
  </si>
  <si>
    <t>P0040 Animal Science Graduate Fund 111617 41103</t>
  </si>
  <si>
    <t>P0041 Professors for the Future 111621 50033</t>
  </si>
  <si>
    <t>P0042 DeLoach Agricultural Economics Award 111623 44698</t>
  </si>
  <si>
    <t>P0043 Leadership CouncilWalter W Rohrer 111639 48583</t>
  </si>
  <si>
    <t>P0044 Cusumano Family Scholarships 111645 40265</t>
  </si>
  <si>
    <t>P0045 Bret T Hewitt Graduate Fund 111651 46877</t>
  </si>
  <si>
    <t>P0046 George Marsh Scholarship 111653 48211</t>
  </si>
  <si>
    <t>P0047 Kenneth E Joanne M Nitzberg Schol 111657 49239</t>
  </si>
  <si>
    <t>P0048 Class of 94 Scholarship Fund 111659 44391</t>
  </si>
  <si>
    <t>P0049 Harold Elizabeth Kendall Fellowship 111661 47652</t>
  </si>
  <si>
    <t>P0050 Dennis G Raveling Endowed Waterfowl 111663 50507</t>
  </si>
  <si>
    <t>P0051 William Deardorff Graduate Award 111665 44693</t>
  </si>
  <si>
    <t>P0052 Emanuel Ringelblum Chair in Jewish 111669 50741</t>
  </si>
  <si>
    <t>P0053 Eugene V Debs Fellowship 111671 54880</t>
  </si>
  <si>
    <t>P0054 Alpha Gamma Rho Award 111675 40280</t>
  </si>
  <si>
    <t>P0055 Conn Biochemistry Scholarship 111689 44619</t>
  </si>
  <si>
    <t>P0056 Schelen Public Service Scholarship 111695 40218</t>
  </si>
  <si>
    <t>P0057 Simonton Presidential Endowment 111701 52387</t>
  </si>
  <si>
    <t>P0058 Lawrence J Ellison Chair 111705 40232</t>
  </si>
  <si>
    <t>P0059 Norm and Joyce Weil Award 111713 56329</t>
  </si>
  <si>
    <t>P0060 Christine M Doyle Scholarship 111717 40211</t>
  </si>
  <si>
    <t>P0061 COE SFC Graduate Fellowship 111719 41492</t>
  </si>
  <si>
    <t>P0062 Rose Drake Award 111721 44880</t>
  </si>
  <si>
    <t>P0063 Empyrean Ensemble Endowment 111725 44601</t>
  </si>
  <si>
    <t>P0064 Robert E Stowell Pathology Lectureship 111727 48404</t>
  </si>
  <si>
    <t>P0065 E S Woody Wilson Scholarship 111729 56448</t>
  </si>
  <si>
    <t>P0066 J M Long Endowed Scholarship 111731 48020</t>
  </si>
  <si>
    <t>P0067 Robert M Dorn Natalie Reid Dorn Endow 111733 45457</t>
  </si>
  <si>
    <t>P0068 Dr Robert M Dorn Natalie Reid Dorn 111734 45434</t>
  </si>
  <si>
    <t>P0069 Robert Lois Sawyer Scholarship 111735 51011</t>
  </si>
  <si>
    <t>P0070 Del and Lily J Young Endowed Fund 111741 46299</t>
  </si>
  <si>
    <t>P0071 M L Bailey Memorial Scholarship 111743 42520</t>
  </si>
  <si>
    <t>P0072 Inez Willett Memorial Fund 111749 49558</t>
  </si>
  <si>
    <t>P0073 David E Ramos Walnut Research Fund 111759 56320</t>
  </si>
  <si>
    <t>P0074 UCD Dramatic Art Fellowship 111761 40601</t>
  </si>
  <si>
    <t>P0075 Sumner Morris Memorial Fund 111765 52407</t>
  </si>
  <si>
    <t>P0076 Alice SiuFun Leung Endowed Fund 111767 47854</t>
  </si>
  <si>
    <t>P0077 Gerdes Rohrich Awards 111769</t>
  </si>
  <si>
    <t>P0078 Reuben Albaugh Animal Science Schol 111771 55129</t>
  </si>
  <si>
    <t>P0079 Pathology Chairs Fellowship Support 111775 54913</t>
  </si>
  <si>
    <t>P0080 COE SFS Undergraduate Grants 111777 41493</t>
  </si>
  <si>
    <t>P0081 Environmental Law Society Endowment 111785 41609</t>
  </si>
  <si>
    <t>P0082 Pelissier Scholarship 111791 49725</t>
  </si>
  <si>
    <t>P0083 BeeghlyMerritt Memorial Scholarship 111807 40259</t>
  </si>
  <si>
    <t>P0084 University Farm Circle Scholarship 111809 41607</t>
  </si>
  <si>
    <t>P0085 ASUCD Scholarship Fund 111813 40258</t>
  </si>
  <si>
    <t>P0086 Chemical Engineering Alumni Fellowship 111819 41551</t>
  </si>
  <si>
    <t>P0087 John F Cheadle Memorial Scholarship 111823 40025</t>
  </si>
  <si>
    <t>P0088 Horowitz Undergraduate Scholarship 111825 47148</t>
  </si>
  <si>
    <t>P0089 Bill Hazeltine Student Research Award 111827 46857</t>
  </si>
  <si>
    <t>P0090 Anne Fazio Memorial Fund 111829 40056</t>
  </si>
  <si>
    <t>P0091 The Child Family Professorship 111831 54884</t>
  </si>
  <si>
    <t>P0092 Schlinger Insect Systematics Chair 111835 40307</t>
  </si>
  <si>
    <t>P0093 Hardman Native Plant Research 111837 44150</t>
  </si>
  <si>
    <t>P0094 Androus Prof Rice Weed Cntrl 111839 50508</t>
  </si>
  <si>
    <t>P0095 Robert James Tingley Scholarship 111841 53015</t>
  </si>
  <si>
    <t>P0096 Deborah N Pinkerton Prize 111845 54908</t>
  </si>
  <si>
    <t>P0097 Walter Roselinde Russell Grad Flwship 111851 50995</t>
  </si>
  <si>
    <t>P0098 Joseph and Margie Ogawa Rsch Teach End 111859 40833</t>
  </si>
  <si>
    <t>P0099 Allan T Nunn MD Memorial Scholarship 111863 40553</t>
  </si>
  <si>
    <t>P0100 M S Ghausi College of Engring Medal 111865 40308</t>
  </si>
  <si>
    <t>P0101 Blanche L Price Endowed Fund 111871 40260</t>
  </si>
  <si>
    <t>P0102 Campbell Soup Nutrition Fellowship 111873 40209</t>
  </si>
  <si>
    <t>P0103 H J Heinz Endowed Student Fund 111875 40266</t>
  </si>
  <si>
    <t>P0104 Joe Essie Smith Endowed Chair 111879 44282</t>
  </si>
  <si>
    <t>P0105 AES Student Financial Award 111881 40292</t>
  </si>
  <si>
    <t>P0106 Paul Goodman Endowment Fund 111889 46758</t>
  </si>
  <si>
    <t>P0107 Harry Hank Marsh Scholarship 111891 40220</t>
  </si>
  <si>
    <t>P0108 Herlan Marjorie Loyd Endowment 111893 40252</t>
  </si>
  <si>
    <t>P0109 Paul Dimick Memorial Fund 111895 41650</t>
  </si>
  <si>
    <t>P0110 AnheuserBusch Malting Brewing Prof 111907 40254</t>
  </si>
  <si>
    <t>P0111 William E Stuke Walnut Research Flwship 111909 40208</t>
  </si>
  <si>
    <t>P0112 George Helen Bailey Memorial Schol 111911 40200</t>
  </si>
  <si>
    <t>P0113 Theodore M Pritikin Memorial Fund 111915 40221</t>
  </si>
  <si>
    <t>P0114 Deborah J Frick Memorial Scholarship 111919 40219</t>
  </si>
  <si>
    <t>P0115 Teichert Foundation Scholarship 111921 40333</t>
  </si>
  <si>
    <t>P0116 Pengelley Evolutionary Biology Rsch 111923 40223</t>
  </si>
  <si>
    <t>P0117 Luc BossuytBristolMyers Squibb Schol 111925 40210</t>
  </si>
  <si>
    <t>P0118 Ruth R Mehlhaff Small Animal Surgery 111930 55543</t>
  </si>
  <si>
    <t>P0119 Robert Orton Yates Memorial Fund 111944 40201</t>
  </si>
  <si>
    <t>P0120 Frank G Rue Memorial Scholarship 111947 40332</t>
  </si>
  <si>
    <t>P0121 Turrentine Jackson Chair 111950 40386</t>
  </si>
  <si>
    <t>P0122 Samuel W Smith Jr Scholarship Fund 111954 56766</t>
  </si>
  <si>
    <t>P0123 Michael M Sugawara MD Pediatric Educ 111956 41611</t>
  </si>
  <si>
    <t>P0124 The K W Lee Research Fund 111958 41535</t>
  </si>
  <si>
    <t>P0125 BD Centennial Flow Cytometry Rsch Educ 111964 40476</t>
  </si>
  <si>
    <t>P0126 Club Fred Endowment Fund 111970 41757</t>
  </si>
  <si>
    <t>P0127 Swantz Endowed Specialist 111972 42136</t>
  </si>
  <si>
    <t>P0128 Harold O Carter Endowment 111974 41178</t>
  </si>
  <si>
    <t>P0129 John Kinsella Prize 111978 56870</t>
  </si>
  <si>
    <t>P0130 Paul F Gulyassy Professorship 111980 40551</t>
  </si>
  <si>
    <t>P0131 Richard A Huberty Memorial Scholarship 111982 54858</t>
  </si>
  <si>
    <t>P0132 JT Simon Lie Memorial Fund 111984 40385</t>
  </si>
  <si>
    <t>P0133 Roy J Shlemon Applied Geosciences Chair 111987 40875</t>
  </si>
  <si>
    <t>P0134 UC Davis Marching Band Endowment 111988 54876</t>
  </si>
  <si>
    <t>P0135 Richard H Johnson Fellowship 111989 41752</t>
  </si>
  <si>
    <t>P0136 Eugene Boone Family Internship 111994 45419</t>
  </si>
  <si>
    <t>P0137 Fiddyment Latin American Studies Chair 111999 42369</t>
  </si>
  <si>
    <t>P0138 Russell F Jean H Fiddyment Schol 122000 43161</t>
  </si>
  <si>
    <t>P0139 David Linn Chair in Orthopedic Surgery 122003 40630</t>
  </si>
  <si>
    <t>P0140 Doris Ellison Linn Chair in Bone Biology 122004 40631</t>
  </si>
  <si>
    <t>P0141 Linderman Scholarship 122005 45602</t>
  </si>
  <si>
    <t>P0142 Robert Murdoch Memorial Scholarship 122006 40656</t>
  </si>
  <si>
    <t>P0143 Ed and Elen Witter Endowment 122008 40760</t>
  </si>
  <si>
    <t>P0144 Fred P CorsonDow Chemistry Fellowship 122015 40526</t>
  </si>
  <si>
    <t>P0145 Stumpf Plant Biochemistry Professorship 122017 40759</t>
  </si>
  <si>
    <t>P0146 Clare E Ficklin Scholarship 122018 40658</t>
  </si>
  <si>
    <t>P0147 John S Joan Y Fiddyment Chair 122021 43148</t>
  </si>
  <si>
    <t>P0148 ChauHsiung Chuang Endowment 122024 40629</t>
  </si>
  <si>
    <t>P0149 Franklin Rose Ellen Weber Scholarship 122027 40657</t>
  </si>
  <si>
    <t>P0150 Williams Forage Research Outreach 122028 40632</t>
  </si>
  <si>
    <t>P0151 Dorf Awards for Academic Excellence 122030 41778</t>
  </si>
  <si>
    <t>P0152 Jerome and Elsie Suran Chair in Tech 122032 40858</t>
  </si>
  <si>
    <t>P0153 Daniel and Pearl Crowley Memorial Schlsp 122033 40660</t>
  </si>
  <si>
    <t>P0154 Boochever Bird Chair 122035 40873</t>
  </si>
  <si>
    <t>P0155 Thomas Y Cooper Memorial Schlr 122037 41299</t>
  </si>
  <si>
    <t>P0156 Barbara Schneeman Aggie Ambassador Prize 122040 41269</t>
  </si>
  <si>
    <t>P0157 Keizer Chair in Theoretical Comp Biolo 122041 40764</t>
  </si>
  <si>
    <t>P0158 Edward Teller Chair Fund 122042 40889</t>
  </si>
  <si>
    <t>P0159 Lynn Wiley Memorial Fund 122043 56868</t>
  </si>
  <si>
    <t>P0160 Angel Fund 122053 41220</t>
  </si>
  <si>
    <t>P0161 Alder Graduate Fellowship 122054 40957</t>
  </si>
  <si>
    <t>P0162 Sander Wilson Memorial Award 122056 40890</t>
  </si>
  <si>
    <t>P0163 Merala Health Sciences Library Endowment 122061 40916</t>
  </si>
  <si>
    <t>P0164 The Andrew D Donnell Memorial Fund 122063 40874</t>
  </si>
  <si>
    <t>P0165 Peter Leung Fund 122065 49084</t>
  </si>
  <si>
    <t>P0166 Graduate Group in Ecology 122067 41261</t>
  </si>
  <si>
    <t>P0167 Marvin Sands Endowed Chair 122070 40906</t>
  </si>
  <si>
    <t>P0168 Lloyd W Swift Student Endow 122073 40908</t>
  </si>
  <si>
    <t>P0169 Janet Lawrence Schei Leukemia Rsch 122076 41364</t>
  </si>
  <si>
    <t>P0170 Tchobanoglous Fellowship 122077 42370</t>
  </si>
  <si>
    <t>P0171 ChildWhitaker Scholarship 122078 41263</t>
  </si>
  <si>
    <t>P0172 ChildWhitaker Professorship 122079 40925</t>
  </si>
  <si>
    <t>P0173 Londos Track Field Schlrshp 122081 41145</t>
  </si>
  <si>
    <t>P0174 Mary Silan Seawright Endowed Scholarship 122082 46943</t>
  </si>
  <si>
    <t>P0175 Corbett ASUCD Awards Endowment Fund 122083 43569</t>
  </si>
  <si>
    <t>P0176 Stelling Research Fund 122084 47017</t>
  </si>
  <si>
    <t>P0177 Joan Robinson Wilson Breast Cancer Rsch 122085 40877</t>
  </si>
  <si>
    <t>P0178 David E Gallo Education Fund 122089 40910</t>
  </si>
  <si>
    <t>P0179 Brunos Fund 122091 42960</t>
  </si>
  <si>
    <t>P0180 Honda Distinguished Scholar 122092 41226</t>
  </si>
  <si>
    <t>P0181 Leon H Mayhew Memorial Award 122094 41289</t>
  </si>
  <si>
    <t>P0182 Stephanie Blank Memorial Schl 122095 41498</t>
  </si>
  <si>
    <t>P0183 Gifford Student Support Endw 122096 40899</t>
  </si>
  <si>
    <t>P0184 Graduate School of Management Endowment 122097 43790</t>
  </si>
  <si>
    <t>P0185 Jackson Western US History Fellowship 122098 41366</t>
  </si>
  <si>
    <t>P0186 Corbett Endowment 122100 42477</t>
  </si>
  <si>
    <t>P0187 Yocha Dehe Chair in Cal Indian Studies 122101 41373</t>
  </si>
  <si>
    <t>P0188 Nathan Fay Grad Fellowship 122103 41008</t>
  </si>
  <si>
    <t>P0189 Gordon A Wong Professorship 122104 41287</t>
  </si>
  <si>
    <t>P0190 F Dan Hess Endowment 122105 41851</t>
  </si>
  <si>
    <t>P0191 Bruno W Audrey M Bracka Scholarship 122109 41262</t>
  </si>
  <si>
    <t>P0192 Breast Cancer Endowment 122112 41332</t>
  </si>
  <si>
    <t>P0193 Prostate Cancer Research 122113 41331</t>
  </si>
  <si>
    <t>P0194 Eric C Ruliffson Scholarship in Math 122114 41264</t>
  </si>
  <si>
    <t>P0195 Jackson Orchestral Conducting Chair 122120 41193</t>
  </si>
  <si>
    <t>P0196 Avian Development Genetics Endowment 122122 46609</t>
  </si>
  <si>
    <t>P0197 W Landon Heffner Award 122123 41275</t>
  </si>
  <si>
    <t>P0198 Class of 1952 Reunion Endowment 122127 41215</t>
  </si>
  <si>
    <t>P0199 John M Tucker Oak Collection 122128 41463</t>
  </si>
  <si>
    <t>P0200 Joan Giboney Breast Cancer Rsch Memorial 122129 41363</t>
  </si>
  <si>
    <t>P0201 Boyd Scholarship 122130 41266</t>
  </si>
  <si>
    <t>P0202 LAWR Graduate Fellowship 122131 41977</t>
  </si>
  <si>
    <t>P0203 LAWR OpportunityUG Schlrshp 122132 44969</t>
  </si>
  <si>
    <t>P0204 Chao L Hsia Endowed Fund 122136 41385</t>
  </si>
  <si>
    <t>P0205 Jody and Zachary Walker Endwmt 122137 41328</t>
  </si>
  <si>
    <t>P0206 Welch Womens Tennis GIA 122138 41290</t>
  </si>
  <si>
    <t>P0207 Michael W Chapman Chair 122139 41329</t>
  </si>
  <si>
    <t>P0208 Emerson B Clark Endowment 122140 42466</t>
  </si>
  <si>
    <t>P0209 Bronte Chair in Epilepsy 122141 41333</t>
  </si>
  <si>
    <t>P0210 Daniel J Dykstra ChairProfessorship 122143 43494</t>
  </si>
  <si>
    <t>P0211 Barbara Laslett Student Fund 122144 41324</t>
  </si>
  <si>
    <t>P0212 Ray B Krone Professorship 122145 41323</t>
  </si>
  <si>
    <t>P0213 BriegerKrevans Scholarship 122147 41496</t>
  </si>
  <si>
    <t>P0214 Fritz Juenger Award in International Law 122148 56874</t>
  </si>
  <si>
    <t>P0215 Williams Family Fund in Cancer Research 122152 41286</t>
  </si>
  <si>
    <t>P0216 Paul Mole Memorial Fund 122155 41495</t>
  </si>
  <si>
    <t>P0217 Neil Carla Andrews Cancer Research 122156 ATP</t>
  </si>
  <si>
    <t>P0218 Fair Business Practices Chair 122163 55968</t>
  </si>
  <si>
    <t>P0219 Excellence in Geotechnical Engr 122164 41567</t>
  </si>
  <si>
    <t>P0220 Jackson Chair in Choral Conducting 122166 41464</t>
  </si>
  <si>
    <t>P0221 Auburn Community Cancer Research 122167</t>
  </si>
  <si>
    <t>P0222 Sara Armstrong Compassionate Care Endow 122168 41678</t>
  </si>
  <si>
    <t>P0223 Robert W Glock Management Chair 122169 42203</t>
  </si>
  <si>
    <t>P0224 Helen Saari Endowed Scholarship 122170 41462</t>
  </si>
  <si>
    <t>P0225 RA Bloch Cancer Park Maintenance 122175 41695</t>
  </si>
  <si>
    <t>P0226 Jim Thayer Soil Science Endowment 122176 41797</t>
  </si>
  <si>
    <t>P0227 Carolyn F Wall Endowed Schlrs 122177 41447</t>
  </si>
  <si>
    <t>P0228 John Ferrington Award 122178 41512</t>
  </si>
  <si>
    <t>P0229 Louise and Eric Conn Endowment 122180 41465</t>
  </si>
  <si>
    <t>P0230 Nematology Graduate Fellowship 122182 41325</t>
  </si>
  <si>
    <t>P0231 Jack C Hart Memorial Scholarship 122183 41446</t>
  </si>
  <si>
    <t>P0232 Joseph Jan Cutter Lake Schl 122185 41497</t>
  </si>
  <si>
    <t>P0233 Herbert Gladys Smith Scholarship 122186 41979</t>
  </si>
  <si>
    <t>P0234 HerbertGladys Smith Schlrshp 122187 41971</t>
  </si>
  <si>
    <t>P0235 Orlob Water Resource Engr Prof 122190 41747</t>
  </si>
  <si>
    <t>P0236 Eli Gold Endowment Fund 122192 43570</t>
  </si>
  <si>
    <t>P0237 MabieApallas Public Interest Chair 122193 41999</t>
  </si>
  <si>
    <t>P0238 Jack Major Memorial Award 122194 41753</t>
  </si>
  <si>
    <t>P0239 David L Williams Undergraduate Schol 122197 41796</t>
  </si>
  <si>
    <t>P0240 David L Williams Graduate Scholarship 122198 41798</t>
  </si>
  <si>
    <t>P0241 Hagan Water Mgt Policy Chair 122199 43615</t>
  </si>
  <si>
    <t>P0242 Lydia Schulerud Animal Care 122201 41740</t>
  </si>
  <si>
    <t>P0243 Zuhair A Munir Doctoral Dissertation 122202 41848</t>
  </si>
  <si>
    <t>P0244 Castelfranco History Christianity Chair 122208 41750</t>
  </si>
  <si>
    <t>P0245 Sesnon Endowed Chair in Animal Sci 122210 41649</t>
  </si>
  <si>
    <t>P0246 Francis J Saunders Endowment 122211 41721</t>
  </si>
  <si>
    <t>P0247 Castelfranco Comparative Religion Endow 122212 41751</t>
  </si>
  <si>
    <t>P0248 Lena Valente Professorship 122214 41739</t>
  </si>
  <si>
    <t>P0249 GSM Working Professional Endowment 122215 43791</t>
  </si>
  <si>
    <t>P0250 Robert H Smiley Endowed Fund 122219 41777</t>
  </si>
  <si>
    <t>P0251 Joseph E Carlson Memorial Fund 122220 41826</t>
  </si>
  <si>
    <t>P0252 Adria Cronk Memorial 122224 44224</t>
  </si>
  <si>
    <t>P0253 UC Davis Chorus Endowment 122225 41744</t>
  </si>
  <si>
    <t>P0254 Fradkin Veg Crops Student Award 122226 48121</t>
  </si>
  <si>
    <t>P0255 Fradkin Vit Enology Student Award 122227 2233</t>
  </si>
  <si>
    <t>P0256 Fradkin Medical Student Loan 122228 3762</t>
  </si>
  <si>
    <t>P0257 Fradkin Medical Student Loan 122229 3761</t>
  </si>
  <si>
    <t>P0258 Fradkin Pomology Student Award 122230 48122</t>
  </si>
  <si>
    <t>P0259 Dr John H Doval Endowment 122233 41745</t>
  </si>
  <si>
    <t>P0260 Londos Memorial Womens Basketball 122234 41748</t>
  </si>
  <si>
    <t>P0261 Orr Environmental Plant Sciences Chair 122235 41850</t>
  </si>
  <si>
    <t>P0262 Larry Mitich Memorial 122236 41823</t>
  </si>
  <si>
    <t>P0263 Bob Munyon Endowment 122237 42314</t>
  </si>
  <si>
    <t>P0264 Yocha Dehe Chair in Ped Endocrinology 122238 41746</t>
  </si>
  <si>
    <t>P0265 Susan Schnitzer Endowed Fund 122247 42051</t>
  </si>
  <si>
    <t>P0266 DuBee Cancer Research Endowed Fund 122248 43789</t>
  </si>
  <si>
    <t>P0267 Evelyn K Peterson Fund 122249 42006</t>
  </si>
  <si>
    <t>P0268 Betty and Dick Lewis Memorial Fund 122251 41993</t>
  </si>
  <si>
    <t>P0269 Philip Wilkins Memorial 122253 42002</t>
  </si>
  <si>
    <t>P0270 King Hall Scholarship Fund 122257 42003</t>
  </si>
  <si>
    <t>P0271 Fred S Macomber Scholarship 122260 41972</t>
  </si>
  <si>
    <t>P0272 Novozymes Chair in Genomics 122261 42163</t>
  </si>
  <si>
    <t>P0273 Prostate Cancer Endow Chair 122266 ATP</t>
  </si>
  <si>
    <t>P0274 Cancer Cntr Immunology Endw 122271 42511</t>
  </si>
  <si>
    <t>P0275 Kepner Endowment Fund 122272 42220</t>
  </si>
  <si>
    <t>P0276 Russell D Jura Scholarship 122273 42004</t>
  </si>
  <si>
    <t>P0277 Melinda Guzman Moore Donald Moore End 122274 41980</t>
  </si>
  <si>
    <t>P0278 Thompson Grad Fund 122275 42001</t>
  </si>
  <si>
    <t>P0279 Wu Family Foundation Fund 122277 41976</t>
  </si>
  <si>
    <t>P0280 StudentRun Clinic Endowed Fund 122283 42226</t>
  </si>
  <si>
    <t>P0281 Sterling Scholarship 122284 41936</t>
  </si>
  <si>
    <t>P0282 Michael Bonaccorsi Sclrshp 122288 41816</t>
  </si>
  <si>
    <t>P0283 Lider Plant Sciences Endowment 122290 41975</t>
  </si>
  <si>
    <t>P0284 Lider Veterinary Medicine Endowment 122291 42053</t>
  </si>
  <si>
    <t>P0285 Womens Urological Health 122292 41983</t>
  </si>
  <si>
    <t>P0286 Womens Cardiovascular Chair 122293 42187</t>
  </si>
  <si>
    <t>P0287 Richard C Woodard Memorial Endowment 122294 42221</t>
  </si>
  <si>
    <t>P0288 Barbara K Jackson Fellowship 122295 41978</t>
  </si>
  <si>
    <t>P0289 Mabie Family Fdtn Scholarship 122296 42371</t>
  </si>
  <si>
    <t>P0290 Geriatrics Education Outreach 122298 42015</t>
  </si>
  <si>
    <t>P0291 Equine Enduring Legacy Endow 122299 42257</t>
  </si>
  <si>
    <t>P0292 Dennis A Chandler Memorial 122301 45685</t>
  </si>
  <si>
    <t>P0293 Shirley J Plant Endowment 122302 42234</t>
  </si>
  <si>
    <t>P0294 James G Boswell Fdtn Soil Science Endow 122304 43673</t>
  </si>
  <si>
    <t>P0295 Andrew J Rossi Sr Fund 122306 42222</t>
  </si>
  <si>
    <t>P0296 Risken Environmental Fund 122307 42227</t>
  </si>
  <si>
    <t>P0297 Fred and Pat Anderson Chair 122314 42223</t>
  </si>
  <si>
    <t>P0298 Opinderjeet Singh Toor Mem 122315 42219</t>
  </si>
  <si>
    <t>P0299 Charles R Duncan Endowed Fund 122316 42229</t>
  </si>
  <si>
    <t>P0300 Paul R Lipscomb Sr MD Fund 122317 43199</t>
  </si>
  <si>
    <t>P0301 John D Ayer Bankruptcy Chair 122318 44585</t>
  </si>
  <si>
    <t>P0302 Horwitz Endowed Chair in Physiology 122324 42815</t>
  </si>
  <si>
    <t>P0303 Weisbrod Scholarship Fund 122327 42218</t>
  </si>
  <si>
    <t>P0304 Betty Randecker Rogers Endw 122329 42256</t>
  </si>
  <si>
    <t>P0305 Barbara J Van Zandt End 122330 42290</t>
  </si>
  <si>
    <t>P0306 F Calvert Strong Fund 122331 42516</t>
  </si>
  <si>
    <t>P0307 Mars Inc Endowed Chair 122332 42291</t>
  </si>
  <si>
    <t>P0308 Levy Fund in Cancer Genetics 122333 43856</t>
  </si>
  <si>
    <t>P0309 NM SarigulKlijn Rsch Award 122334 42162</t>
  </si>
  <si>
    <t>P0310 Theodora Peigh Endowed Fund 122335 42255</t>
  </si>
  <si>
    <t>P0311 Walt Klenz Lecture Series 122338 42261</t>
  </si>
  <si>
    <t>P0312 Kathleen Moore Memorial Fund 122339 43496</t>
  </si>
  <si>
    <t>P0313 Harry E Jacob Dem Vineyard Endowed Fnd 122341 49892</t>
  </si>
  <si>
    <t>P0314 Arthur J Krener Math Rsch Teaching 122346 43204</t>
  </si>
  <si>
    <t>P0315 Daniel Virginia Terry Sr Scholarship 122347 42464</t>
  </si>
  <si>
    <t>P0316 John and Jeanne Pryor Fund 122350 42324</t>
  </si>
  <si>
    <t>P0317 Edward Mary Schroeder Fund 122351 43508</t>
  </si>
  <si>
    <t>P0318 Richard C Joy Dorf Acad Excellence 122352 42233</t>
  </si>
  <si>
    <t>P0319 UC Davis Washington Center Scholarship 122353 42470</t>
  </si>
  <si>
    <t>P0320 UC Davis Education Abroad Fund 122354 42471</t>
  </si>
  <si>
    <t>P0321 Roger Tatarian Professorship 122357 43559</t>
  </si>
  <si>
    <t>P0322 Laidlaw Honeybee Research 122361 44098</t>
  </si>
  <si>
    <t>P0323 Hammond Glaucoma Fellows Research 122362 43560</t>
  </si>
  <si>
    <t>P0324 Cameron Distinguished Chair 122363 44094</t>
  </si>
  <si>
    <t>P0325 Silvia Future Math Teachers Scholarship 122367 43590</t>
  </si>
  <si>
    <t>P0326 Dolly and David Fiddyment Chair 122368 42836</t>
  </si>
  <si>
    <t>P0327 BarrickMcLaughlin Legacy Fund 122369 42476</t>
  </si>
  <si>
    <t>P0328 Zucconi Feline Family Fund 122370</t>
  </si>
  <si>
    <t>P0329 Child Family Prof EngringEntrepreneur 122373 42908</t>
  </si>
  <si>
    <t>P0330 Pulmonary Vascular Fund 122374 ATP</t>
  </si>
  <si>
    <t>P0331 Dr CJE Johnson Scholarship 122375 44097</t>
  </si>
  <si>
    <t>P0332 Martha West Social Justice Law Schol 122377 43521</t>
  </si>
  <si>
    <t>P0333 Albert T Bottini Chemistry Collection 122378 44095</t>
  </si>
  <si>
    <t>P0334 Endowed Fund for Genetics Rsch 122380 43507</t>
  </si>
  <si>
    <t>P0335 John E Humm Endowed Fund 122383 42462</t>
  </si>
  <si>
    <t>P0336 CALESS Scholarship 122386 42426</t>
  </si>
  <si>
    <t>P0337 William J Hamilton III Memorial Fund 122389 44978</t>
  </si>
  <si>
    <t>P0338 G Thomas Sallee Mathematics Endow 122390 43555</t>
  </si>
  <si>
    <t>P0339 Mary Ann Morris PhD Endowed Schlsp 122391 43556</t>
  </si>
  <si>
    <t>P0340 Carlson Physiology Lectureship 122392 43547</t>
  </si>
  <si>
    <t>P0341 Saratoga Horticultural Research 122393 43504</t>
  </si>
  <si>
    <t>P0342 Peter A Rock Grad Fellowship 122394 43514</t>
  </si>
  <si>
    <t>P0343 DoremusAthon Prize 122398 43520</t>
  </si>
  <si>
    <t>P0344 SeaDoc Northwest Fund 122399 43498</t>
  </si>
  <si>
    <t>P0345 CAARE Center Mental Health Svcs 122402 43525</t>
  </si>
  <si>
    <t>P0346 R deVere White Urologic Oncology Prof 122403 43529</t>
  </si>
  <si>
    <t>P0347 KLC Adler Childrens WriterIllustrator 122405 42521</t>
  </si>
  <si>
    <t>P0348 Ronald and Lydia Baskin Research Award 122406 43497</t>
  </si>
  <si>
    <t>P0349 Payam Gouya Zamani Scholarship 122407 43531</t>
  </si>
  <si>
    <t>P0350 Integrated Studies Honors Program 122408 43519</t>
  </si>
  <si>
    <t>P0351 Stelling Professor of Agricultural Econ 122411 56423</t>
  </si>
  <si>
    <t>P0352 Orville E Thompson Ag Educ Fund 122412 43501</t>
  </si>
  <si>
    <t>P0353 Richard Snavely Memorial Award 122415 43465</t>
  </si>
  <si>
    <t>P0354 Herbert Schmalenberger Memorial 122416 43511</t>
  </si>
  <si>
    <t>P0355 Juliette Weston Suhr End Rsch 122420 43510</t>
  </si>
  <si>
    <t>P0356 David L Weaver Endowed Lectures 122423 43509</t>
  </si>
  <si>
    <t>P0357 deLeuze Family Professorship 122425 43527</t>
  </si>
  <si>
    <t>P0358 Tarrant Family Scholarship 122427 43517</t>
  </si>
  <si>
    <t>P0359 James Paul Micheletti Memorial 122429 43060</t>
  </si>
  <si>
    <t>P0360 Wolfman Professorship in Surgery 122430 43528</t>
  </si>
  <si>
    <t>P0361 John Eric Peckham Memorial 122431 43532</t>
  </si>
  <si>
    <t>P0362 Robert Juanita Woodmansee Fund 122432 43499</t>
  </si>
  <si>
    <t>P0363 Fresh Express Inc Graduate Student Spt 122433 43500</t>
  </si>
  <si>
    <t>P0364 Will and Jane Lotter Soccer Fund 122434 43512</t>
  </si>
  <si>
    <t>P0365 David and Ruth Volman Grad Fllwshp 122435 45681</t>
  </si>
  <si>
    <t>P0366 Ruth E Anderson Scholarship 122439 43516</t>
  </si>
  <si>
    <t>P0367 Sailer Endowment Fund for Undergrad Ed 122444 43515</t>
  </si>
  <si>
    <t>P0368 Robert A Fox Endowed Fund 122445 43495</t>
  </si>
  <si>
    <t>P0369 Advancing Basic Sci Translational Rsch 122451 43526</t>
  </si>
  <si>
    <t>P0370 Arlo D Gustafson Endowed Fund 122453 43502</t>
  </si>
  <si>
    <t>P0371 Sweeneys Endowment Scholarship 122454 44980</t>
  </si>
  <si>
    <t>P0372 Arthur and Julia Suran Scholarship 122460 45687</t>
  </si>
  <si>
    <t>P0373 Robert A Matthews Memorial Award 122461 43513</t>
  </si>
  <si>
    <t>P0374 FarrerPatten Award 122463 45689</t>
  </si>
  <si>
    <t>P0375 Fumi Fowells Innovation Fund 122467 43524</t>
  </si>
  <si>
    <t>P0376 Sempra Energy Chair in Energy Efficiency 122473 43530</t>
  </si>
  <si>
    <t>P0377 John C Bruhn Dairy Foods Scholarship 122475 43619</t>
  </si>
  <si>
    <t>P0378 Alfred H and Marie E Gibeling Fund 122476 45669</t>
  </si>
  <si>
    <t>P0379 Gibbe Parsons Family Professorship 122477 45673</t>
  </si>
  <si>
    <t>P0380 Doris Day and Terry Melcher Scholarship 122478 45670</t>
  </si>
  <si>
    <t>P0381 Charles M Blumenfeld MD Scholarship 122485 42809</t>
  </si>
  <si>
    <t>P0382 Cruz Jeannene Reynoso Scholarship 122486 45678</t>
  </si>
  <si>
    <t>P0383 Campbell Soup Sustainable Vegetable Rsch 122487 45675</t>
  </si>
  <si>
    <t>P0384 Shang Eleanor Yang Scholarly Exchange 122490 43614</t>
  </si>
  <si>
    <t>P0385 Safe Credit Union Scholarship 122492 45690</t>
  </si>
  <si>
    <t>P0386 Maurice Marcia Gallagher Excellence 122494 45682</t>
  </si>
  <si>
    <t>P0387 Kathleen C Green Schlrshp in Biology 122495 45684</t>
  </si>
  <si>
    <t>P0388 Charles P Nash Prize 122498 43715</t>
  </si>
  <si>
    <t>P0389 Academic Senate Distinguished Scholarly 122499 55050</t>
  </si>
  <si>
    <t>P0390 BlacuttUnderwood Professorship 122500 45677</t>
  </si>
  <si>
    <t>P0391 Bucher Family Chair of Computer Science 122501 45676</t>
  </si>
  <si>
    <t>P0392 Alan Jackman Scholarship 122502 45691</t>
  </si>
  <si>
    <t>P0393 Dr Raymond A Weitkamp Endowment 122504 45695</t>
  </si>
  <si>
    <t>P0394 Naoko Daniel Mufson Scholarship 122505 40216</t>
  </si>
  <si>
    <t>P0395 Howard Wildlife Management Award 122507 45692</t>
  </si>
  <si>
    <t>P0396 Teri Lown Educ Oncology Nursing Award 122508 45696</t>
  </si>
  <si>
    <t>P0397 College of Bio Sciences Medal Fund 122509 45693</t>
  </si>
  <si>
    <t>P0398 Jesse and Gloria Dubin Award Fund 122510 45700</t>
  </si>
  <si>
    <t>P0399 Oki Family Horticultural Endowment Fund 122512 43927</t>
  </si>
  <si>
    <t>P0400 UCD Endowed Fund in Health Informatics 122513 45698</t>
  </si>
  <si>
    <t>P0401 Santiago and Gregoria Gonzalez Award 122514 45686</t>
  </si>
  <si>
    <t>P0402 Robert M Natalie Dorn Infancy Chair 122515 45697</t>
  </si>
  <si>
    <t>P0403 Sue Williams Cross Country Scholarship 122516 43165</t>
  </si>
  <si>
    <t>P0404 Mark Cary Reflective Learner Award 122518 42710</t>
  </si>
  <si>
    <t>P0405 Dorothy Kirschman Womens Athletics 122519 45699</t>
  </si>
  <si>
    <t>P0406 Pam GillFisher Scholarship Fund 122521 49241</t>
  </si>
  <si>
    <t>P0407 Marcia Cary AntiGravity Endowment Award 122523 42615</t>
  </si>
  <si>
    <t>P0408 Zuhair A Munir MORE Fund 122524 42616</t>
  </si>
  <si>
    <t>P0409 Gammel Piano Endowed Scholarship 122525 42617</t>
  </si>
  <si>
    <t>P0410 SVECCS Scholarship Fund 122536 42839</t>
  </si>
  <si>
    <t>P0411 Stephen G Newberry Chair in Leadership 122538 43191</t>
  </si>
  <si>
    <t>P0412 Newberry Distinguished Student Fllwshp 122539 43224</t>
  </si>
  <si>
    <t>P0413 Matthew J Rybicki Memorial Fund 122543 42757</t>
  </si>
  <si>
    <t>P0414 Julie Bryant Memorial Scholarship 122545 42709</t>
  </si>
  <si>
    <t>P0415 Hellman Fellows Endowed Fund 122546 56930</t>
  </si>
  <si>
    <t>P0416 Erika CH Meng Award 122547 44037</t>
  </si>
  <si>
    <t>P0417 RM Pinkerton Ag Marketing Graduate Award 122548 42892</t>
  </si>
  <si>
    <t>P0418 Willison and Carol Crites Fund 122549 42569</t>
  </si>
  <si>
    <t>P0419 Nate Mlyniec Memorial Scholarship 122550 42756</t>
  </si>
  <si>
    <t>P0420 Mary Baer Arboretum Endowment 122551 43169</t>
  </si>
  <si>
    <t>P0421 Mary Baer AES Endowment 122553 42558</t>
  </si>
  <si>
    <t>P0422 Eleanor and Harry Walker Award Fund 122556 43907</t>
  </si>
  <si>
    <t>P0423 Arthur J Dorothy D Palm Ag Schol 122558 43086</t>
  </si>
  <si>
    <t>P0424 Ann E Pitzer Scholarship Fund 122559 43131</t>
  </si>
  <si>
    <t>P0425 Carol Lee Coss Memorial Scholarship 122560 42755</t>
  </si>
  <si>
    <t>P0426 Gallagher Chair in Finance 122563 42878</t>
  </si>
  <si>
    <t>P0427 Sheffrin Lectures in Public Policy 122570 43200</t>
  </si>
  <si>
    <t>P0428 Rustici Ext Spec Rangeland Watershed Sci 122571 43816</t>
  </si>
  <si>
    <t>P0429 Rustici Rangeland Watershed Sci Chair 122572 43815</t>
  </si>
  <si>
    <t>P0430 Lois OGrady MD Endowed Lectureship 122573 43151</t>
  </si>
  <si>
    <t>P0431 John C Gist Jr Award 122575 43203</t>
  </si>
  <si>
    <t>P0432 McCurdy Family Scholarship 122578 43779</t>
  </si>
  <si>
    <t>P0433 van Vlierden Scholarship Sustainable AG 122581 43839</t>
  </si>
  <si>
    <t>P0434 vanVlierden Scholarship in Nursing 122582 43198</t>
  </si>
  <si>
    <t>P0435 MaroneyBryan Fund 122583 43365</t>
  </si>
  <si>
    <t>P0436 Child Family Womens Water Polo 122586 43849</t>
  </si>
  <si>
    <t>P0437 Michael J Lewis Endowed Fund 122587 43242</t>
  </si>
  <si>
    <t>P0438 Redenbach Students at Promise Award 122588 43201</t>
  </si>
  <si>
    <t>P0439 Post Harvest Group Endowment 122591 44068</t>
  </si>
  <si>
    <t>P0440 Bradford Rominger Ag Award 122593 43838</t>
  </si>
  <si>
    <t>P0441 Shinkoskey Series of noon Concerts 122594 42988</t>
  </si>
  <si>
    <t>P0442 Vanderhoef Scholarship Study Abroad 122598 43244</t>
  </si>
  <si>
    <t>P0443 Vanderhoef Staff Scholarship 122599 43170</t>
  </si>
  <si>
    <t>P0444 Chevron Chair in Energy Efficiency 122600 43233</t>
  </si>
  <si>
    <t>P0445 Albert Helen McNeil Performance Fund 122601 43217</t>
  </si>
  <si>
    <t>P0446 Charles R Bishop Endowed Fund 122602 44976</t>
  </si>
  <si>
    <t>P0447 Shang Fa Yang Memorial Fund 122604 43880</t>
  </si>
  <si>
    <t>P0448 Senior Citizens of Davis Fund 122605 43162</t>
  </si>
  <si>
    <t>P0449 David Kriegel Memorial Scholarship 122608 50480</t>
  </si>
  <si>
    <t>P0450 Education Faculty Scholarship Award 122609 46854</t>
  </si>
  <si>
    <t>P0451 Professors Ryugo and Eng Endowmt 122615 43840</t>
  </si>
  <si>
    <t>P0452 KLC Adler Award Fund 122621 43197</t>
  </si>
  <si>
    <t>P0453 Thompson Softball Scholar Award 122623 43850</t>
  </si>
  <si>
    <t>P0454 Ernest Gallo Fund for Education 122624 43202</t>
  </si>
  <si>
    <t>P0455 Margaret O Cardoza Fund 122627 43084</t>
  </si>
  <si>
    <t>P0456 The Goss Family Endowment 122628 44964</t>
  </si>
  <si>
    <t>P0457 Wadi Arabian Horse Scholarship 122631 43085</t>
  </si>
  <si>
    <t>P0458 Barbara J Hansen Endow Pediatric Care 122633 56542</t>
  </si>
  <si>
    <t>P0459 Edwards Endowed Award 122634 43000</t>
  </si>
  <si>
    <t>P0460 March Family Internship Award 122637 43147</t>
  </si>
  <si>
    <t>P0461 Norbert Rocha Endowment Fund 122640 43146</t>
  </si>
  <si>
    <t>P0462 Jan Beta Popper Prof in Opera 122643 43803</t>
  </si>
  <si>
    <t>P0463 Ca Planting Cotton Seed Rsch Fund 122644 43778</t>
  </si>
  <si>
    <t>P0464 Placer Breast Cancer Chair 122649 47008</t>
  </si>
  <si>
    <t>P0465 SmithMetge Endowed Scholarship Fund 122650 43299</t>
  </si>
  <si>
    <t>P0466 Mary Demmond Robertson Award 122651 43784</t>
  </si>
  <si>
    <t>P0467 Aux Calif Vet Me Assoc Scholarship 122652 43782</t>
  </si>
  <si>
    <t>P0468 Nancy Rupp Tibbitts Scholarship 122653 46507</t>
  </si>
  <si>
    <t>P0469 Linda Sue Herman Scholarship 122657 43781</t>
  </si>
  <si>
    <t>P0470 Albrecht Chair in Basic Science 122660 43777</t>
  </si>
  <si>
    <t>P0471 Dignty Health Deans Chair in Nursing 122661 44226</t>
  </si>
  <si>
    <t>P0472 Ryan Couch Memorial Fellowship 122662 43785</t>
  </si>
  <si>
    <t>P0473 YuehJing Lin Fund 122664 43787</t>
  </si>
  <si>
    <t>P0474 Schubot Endowed Scholarship 122665 43783</t>
  </si>
  <si>
    <t>P0475 Rosenfeld Energy Efficiency Fund 122669 43857</t>
  </si>
  <si>
    <t>P0476 Moores Distinguished Visiting Scholars 122673 44770</t>
  </si>
  <si>
    <t>P0477 NorCal Undergraduate Scholarship 122677 47037</t>
  </si>
  <si>
    <t>P0478 NorCal Graduate Scholarship 122678 47034</t>
  </si>
  <si>
    <t>P0479 Lancelot Endowment Fund 122681 43926</t>
  </si>
  <si>
    <t>P0480 Lum and Dere Endowed Scholarship 122686 43985</t>
  </si>
  <si>
    <t>P0481 Emile G Scholz Prize 122687 44269</t>
  </si>
  <si>
    <t>P0482 James Franklin McManus Award 122688 45164</t>
  </si>
  <si>
    <t>P0483 Mabie Family Foundation Endowment 122689 44227</t>
  </si>
  <si>
    <t>P0484 Milicent Frederick ScholarAward 122690 44534</t>
  </si>
  <si>
    <t>P0485 Sandra L Reed MD Award 122691 44055</t>
  </si>
  <si>
    <t>P0486 Alan Nields Whitten Memorial Fund 122695 44586</t>
  </si>
  <si>
    <t>P0487 Adler Graduate Student Fellowship 122697 44025</t>
  </si>
  <si>
    <t>P0488 Adler Shelter Medicine Endowed 122698 44026</t>
  </si>
  <si>
    <t>P0489 Adler Endowed Chair in Genetics 122699 44003</t>
  </si>
  <si>
    <t>P0490 Adler Endowed Chair in Oncology 122700 44004</t>
  </si>
  <si>
    <t>P0491 Dr Gregory L Ferraro Endowed Directshp 122707 44108</t>
  </si>
  <si>
    <t>P0492 Richard Archibald Memorial Fund 122710 44981</t>
  </si>
  <si>
    <t>P0493 Serotonin Surge Endowment 122712 44109</t>
  </si>
  <si>
    <t>P0494 Paul Miller Endowed Fund 122713 44114</t>
  </si>
  <si>
    <t>P0495 Loren Eslinger Shelter Med Fellowship 122714 44111</t>
  </si>
  <si>
    <t>P0496 Honey Bee Haven Fund 122717 44222</t>
  </si>
  <si>
    <t>P0497 Snow Endowed Fund Award 122719 44228</t>
  </si>
  <si>
    <t>P0498 Suran Fund in honor of Dr Kim 122720 44223</t>
  </si>
  <si>
    <t>P0499 Lois Ann Lattin Rosenberg Endow 122722 44229</t>
  </si>
  <si>
    <t>P0500 Karla Takahashi Scholarship Fund 122723 44230</t>
  </si>
  <si>
    <t>P0501 Richard F Walters Seed Grant 122724 44270</t>
  </si>
  <si>
    <t>P0502 Pamela J Fair 80 Undergrad Scholarship 122726 44240</t>
  </si>
  <si>
    <t>P0503 KerrLacy Study Abroad Scholarship 122729 45461</t>
  </si>
  <si>
    <t>P0504 University Medal Honorarium Fund 122730 44231</t>
  </si>
  <si>
    <t>P0505 Visiting Lecturer in IranianPersianate 122734 44286</t>
  </si>
  <si>
    <t>P0506 Joel Dobris Student Support Fund 122737 44298</t>
  </si>
  <si>
    <t>P0507 Tahoe Research Support 122738 44304</t>
  </si>
  <si>
    <t>P0508 Carolyn Crosby Lundgren Endowed Fund 122739 44305</t>
  </si>
  <si>
    <t>P0509 Osburn Graduate Fellowship 122744 44518</t>
  </si>
  <si>
    <t>P0510 Kerr Memorial Scholarship Fund 122750 44497</t>
  </si>
  <si>
    <t>P0511 UC Davis Nurses Donors Rsch Fund 122751 46489</t>
  </si>
  <si>
    <t>P0512 UC Davis Nurses Donors Scholarship 122752 44920</t>
  </si>
  <si>
    <t>P0513 Orville and Erna Thompson Fund 122753 44544</t>
  </si>
  <si>
    <t>P0514 Dr Jacob Traum Endowment Fund 122755 ATP</t>
  </si>
  <si>
    <t>P0515 Joseph H Silverman Endowed Fellowship 122757 44248</t>
  </si>
  <si>
    <t>P0516 Robert C Caldwell Fund 122759 44502</t>
  </si>
  <si>
    <t>P0517 Donald and Janice Clark Family Fund 122760 48764</t>
  </si>
  <si>
    <t>P0518 Champagne ASUCD Customer Service Award 122761 44562</t>
  </si>
  <si>
    <t>P0519 Delaine Eastin Scholarship 122762 46493</t>
  </si>
  <si>
    <t>P0520 Jackson Family Endowed Fund 122766 44921</t>
  </si>
  <si>
    <t>P0521 Templeton Endowed Chair 122767 44965</t>
  </si>
  <si>
    <t>P0522 Dean Karnopp Endowed Fellowship 122768 44767</t>
  </si>
  <si>
    <t>P0523 Shasta Linen Supply Fund for Nursing 122769 44922</t>
  </si>
  <si>
    <t>P0524 Holman Memorial Scholarship 122770 47036</t>
  </si>
  <si>
    <t>P0525 Kay Lehr Endowment 122771 56903</t>
  </si>
  <si>
    <t>P0526 Mike Renee Child Inst for Innov Endow 122777 44749</t>
  </si>
  <si>
    <t>P0527 Child Endowed Scholarship 122778 44923</t>
  </si>
  <si>
    <t>P0528 Child Family Fund for CMBR 122779 44786</t>
  </si>
  <si>
    <t>P0529 Jack Reardan Visiting Clinician Endw 122780 44924</t>
  </si>
  <si>
    <t>P0530 Eager Family Endowed Nursing Award 122781 47601</t>
  </si>
  <si>
    <t>P0531 Youmans Chair in Neuro Surgery 122785 44925</t>
  </si>
  <si>
    <t>P0532 Reggie Low Endowment in Cardiology 122787 BTE</t>
  </si>
  <si>
    <t>P0533 Khush Seed Grant Fund 122789 44973</t>
  </si>
  <si>
    <t>P0534 Kaneski Associates Endowed Award 122790 44926</t>
  </si>
  <si>
    <t>P0535 HewittPinkerton Initiative Fund 122792 45458</t>
  </si>
  <si>
    <t>P0536 Bates Award in Nursing 122794 ATP</t>
  </si>
  <si>
    <t>P0537 Class of 1961 Endowed Scholarship Fund 122796 44983</t>
  </si>
  <si>
    <t>P0538 VC Chair in Violence Prevention 122799 44927</t>
  </si>
  <si>
    <t>P0539 Lawrence E Shepard Scholarship 122800 44563</t>
  </si>
  <si>
    <t>P0540 C Michael Cowett Award 122801 44974</t>
  </si>
  <si>
    <t>P0541 Sandy Smoley Endowed Award 122802 47600</t>
  </si>
  <si>
    <t>P0542 Betty Jean and Wayne Thiebaud Lecture 122803</t>
  </si>
  <si>
    <t>P0543 Sustainable Agriculture and Food Sys 122806 46644</t>
  </si>
  <si>
    <t>P0544 Orsi Chair in Alzheimers Research 122807 44928</t>
  </si>
  <si>
    <t>P0545 Hansen DBPeds Fellow Training 122809 44929</t>
  </si>
  <si>
    <t>P0546 Schubot Parrot Wellness and Welfare 122812 44752</t>
  </si>
  <si>
    <t>P0547 FieldsMessersmith Family Award 122813 47602</t>
  </si>
  <si>
    <t>P0548 Anthony Barcellos Education Award 122814 47797</t>
  </si>
  <si>
    <t>P0549 Marks Endowed Chair in Pediatrics 122816 44930</t>
  </si>
  <si>
    <t>P0550 Celestial Summer Dove Cassman Scholarshi 122820 44982</t>
  </si>
  <si>
    <t>P0551 Lynne Ora Kushel Endowed Fund 122822 44984</t>
  </si>
  <si>
    <t>P0552 Murray Family Scholarship Fund 122824 44985</t>
  </si>
  <si>
    <t>P0553 Raleys Endowed Fund 122830 47035</t>
  </si>
  <si>
    <t>P0554 Megan Glanville Scholarship Fund 122831 44975</t>
  </si>
  <si>
    <t>P0555 Brunner Family Endowed Scholarship 122838 47346</t>
  </si>
  <si>
    <t>P0556 Lewis Arboretum Endowment 122840 49289</t>
  </si>
  <si>
    <t>P0557 McClendon Endowed Scholarship 122843 44986</t>
  </si>
  <si>
    <t>P0558 Nicholas Lerche Memorial Scholarship 122847 45039</t>
  </si>
  <si>
    <t>P0559 Western Health Advantage Prof 122849 49740</t>
  </si>
  <si>
    <t>P0560 Fullerton Endowed Chair in Pain Med 122859 49245</t>
  </si>
  <si>
    <t>P0561 Della Davidson Memorial Fund 122860 44995</t>
  </si>
  <si>
    <t>P0562 Lum Dere Professorship in Cardiovascul 122861 47033</t>
  </si>
  <si>
    <t>P0563 Busch Family Endowed Fund 122870 45065</t>
  </si>
  <si>
    <t>P0564 Harmon Chair in Cancer Clinical Rsch 122874 45659</t>
  </si>
  <si>
    <t>P0565 Shahrokh Award for Staff Excellence 122877 45161</t>
  </si>
  <si>
    <t>P0566 Jones Endowment for the Fine Art 122885 45521</t>
  </si>
  <si>
    <t>P0567 Archie and Harriet Maclean Endowed 122886 45078</t>
  </si>
  <si>
    <t>P0568 Russell Ranch Sustainable Ag Endow 122887 46645</t>
  </si>
  <si>
    <t>P0569 Balsdon Fund for Student Support 122893 45087</t>
  </si>
  <si>
    <t>P0570 SoohooLee Endowed Fellowship 122895 45130</t>
  </si>
  <si>
    <t>P0571 Maury L Hull Endowed Fellowship 122898 45127</t>
  </si>
  <si>
    <t>P0572 Mansoor Ally Memorial Award 122899 45128</t>
  </si>
  <si>
    <t>P0573 Class of 1977 LRAP Fund 122902 49799</t>
  </si>
  <si>
    <t>P0574 Valentine Endowed Scholarship Fund 122904 45131</t>
  </si>
  <si>
    <t>P0575 Halualani Fund for Curricular Innovation 122906 47024</t>
  </si>
  <si>
    <t>P0576 Ciocca Visiting Professorship 122907 45536</t>
  </si>
  <si>
    <t>P0577 Muller Supporting Vet Dermatology 122910 45163</t>
  </si>
  <si>
    <t>P0578 Equine Medicine Club Student Scholarship 122911 45832</t>
  </si>
  <si>
    <t>P0579 Calif Rice Rsch Board Rsch Endow 122912 45520</t>
  </si>
  <si>
    <t>P0580 Fumio Matsumura Graduate Award Endowment 122915 46675</t>
  </si>
  <si>
    <t>P0581 Natalie and Wes Bush Scholarship 122921 45410</t>
  </si>
  <si>
    <t>P0582 G Russell and Sharon Bell Scholarship 122924 45418</t>
  </si>
  <si>
    <t>P0583 Tate Mem Scholarship for Nursing 122925 46418</t>
  </si>
  <si>
    <t>P0584 Agroecology Endowed Professorship 122927 49250</t>
  </si>
  <si>
    <t>P0585 Childrens Hospital Patient Experience 122930 49075</t>
  </si>
  <si>
    <t>P0586 Schneider Family Scholarship 122937 46419</t>
  </si>
  <si>
    <t>P0587 Ward Fenton Robinson Endowment 122938 49945</t>
  </si>
  <si>
    <t>P0588 Yee Fund for Cancer Disparities Rsch 122939 45548</t>
  </si>
  <si>
    <t>P0589 Frank and Margaret Johns Scholarship 122944 55241</t>
  </si>
  <si>
    <t>P0590 Ko Professorship in Science Leadership 122946 46676</t>
  </si>
  <si>
    <t>P0591 Barbara Chapman Neuroscience Award 122962 47019</t>
  </si>
  <si>
    <t>P0592 Master of Professional Accountancy Endow 122963 49068</t>
  </si>
  <si>
    <t>P0593 Ida L Vanderhoef Memorial Scholarship 122964 46420</t>
  </si>
  <si>
    <t>P0594 LacyKerr Education Abroad Award 122967 46506</t>
  </si>
  <si>
    <t>P0595 Andrew Barkett Business Plan Competition 122968 55998</t>
  </si>
  <si>
    <t>P0596 RodmanMitani Award 122977 49822</t>
  </si>
  <si>
    <t>P0597 Heather Marie Award for Guardian Teacher 122978 45519</t>
  </si>
  <si>
    <t>P0598 Keast Endowment for Persons with Aphasia 122983 46490</t>
  </si>
  <si>
    <t>P0599 Beamish Hilliard Fam Entrepreneurship 122986 45523</t>
  </si>
  <si>
    <t>P0600 Corvus Scholarship 122991 45552</t>
  </si>
  <si>
    <t>P0601 Ceder Endowed Fund for Wildlife Health 122998 45553</t>
  </si>
  <si>
    <t>P0602 Class of 1991 Endowed Scholarship Fund 123002 45831</t>
  </si>
  <si>
    <t>P0603 David 72 and Mariana Beatty Scholarship 123003 55812</t>
  </si>
  <si>
    <t>P0604 The Davis Family Scholarship 123004 46469</t>
  </si>
  <si>
    <t>P0605 Peter Pleotis MD Scholarship Fund 123005 47755</t>
  </si>
  <si>
    <t>P0606 Billie Fern Payne Memorial Scholarship 123007</t>
  </si>
  <si>
    <t>P0607 ODonnell Family Scholarship 123010 46620</t>
  </si>
  <si>
    <t>P0608 Beljan Memorial Endowed Fund 123016 45961</t>
  </si>
  <si>
    <t>P0609 Tom Barcellos Endowment Fund 123027 49240</t>
  </si>
  <si>
    <t>P0610 Minella MIND Support Endowment 123028 45836</t>
  </si>
  <si>
    <t>P0611 Grivetti Education Abroad Award 123031 55614</t>
  </si>
  <si>
    <t>P0612 Edwards Education Abroad Award 123032 48893</t>
  </si>
  <si>
    <t>P0613 UC Davis SOM Healing Arts Award 123033 47222</t>
  </si>
  <si>
    <t>P0614 Harris Urban Horticulture Scholarship 123038 46596</t>
  </si>
  <si>
    <t>P0615 Robert and Miriam Glock Graduate Award 123039 45872</t>
  </si>
  <si>
    <t>P0616 Grey Parrot Wellness Welfare Support 123051 46448</t>
  </si>
  <si>
    <t>P0617 Judith A IM Gary Gourley Schoarsh 123057 46522</t>
  </si>
  <si>
    <t>P0618 Class of 1963 Scholarship Fund 123059 47010</t>
  </si>
  <si>
    <t>P0619 Class of 1973 Scholarship Fund 123060 47011</t>
  </si>
  <si>
    <t>P0620 Class of 1993 Scholarship Fund 123061 47009</t>
  </si>
  <si>
    <t>P0621 Robert B Wilson Scholarship 123062 49935</t>
  </si>
  <si>
    <t>P0622 David Britz Med School Scholarship 123068 46414</t>
  </si>
  <si>
    <t>P0623 Chao Family Education Abroad Award 123073 BTE</t>
  </si>
  <si>
    <t>P0624 The Waltons Class of 1988 Scholarship Fu 123075 47012</t>
  </si>
  <si>
    <t>P0625 Francisco Pancho Lopez Scholarship 123076 45829</t>
  </si>
  <si>
    <t>P0626 Childers Fund for Electric Vehicle Techn 123081 45869</t>
  </si>
  <si>
    <t>P0627 Herrig Education Abroad Award 123087 45827</t>
  </si>
  <si>
    <t>P0628 Crowe Family Arboretum Endowment 123089 44962</t>
  </si>
  <si>
    <t>P0629 Dennis Walker Botanical Conservatory 123090 49816</t>
  </si>
  <si>
    <t>P0630 Patricia Mokhtarian Fnd for Travel Behav 123091 55530</t>
  </si>
  <si>
    <t>P0631 Peter B Moyle the Calif Trout Chair 123092 46662</t>
  </si>
  <si>
    <t>P0632 Abbott Graduate Student Award 123096 46608</t>
  </si>
  <si>
    <t>P0633 Andrew M Siverson Scholarship 123097 46521</t>
  </si>
  <si>
    <t>P0634 Marini Foundation Education Abroad Award 123101 49293</t>
  </si>
  <si>
    <t>P0635 Johannes Joe DeVries Award 123102 46470</t>
  </si>
  <si>
    <t>P0636 Michael Fitzsimons Wine Industry Award 123103 45871</t>
  </si>
  <si>
    <t>P0637 Michael Fitzsimons Wine Executive Award 123104 45870</t>
  </si>
  <si>
    <t>P0638 Richard Joy Dorf Student Tickets Fund 123105 45959</t>
  </si>
  <si>
    <t>P0639 Alumni Endowed Fund for Educational Exce 123112 49695</t>
  </si>
  <si>
    <t>P0640 Chinn Family Endowment for Excellence 123121 46425</t>
  </si>
  <si>
    <t>P0641 SolisMcClain Veterans Scholarship Fund 123124 46422</t>
  </si>
  <si>
    <t>P0642 Kirvin Knox Scholarship 123126 46652</t>
  </si>
  <si>
    <t>P0643 Singleton Enology Fund 123127 47044</t>
  </si>
  <si>
    <t>P0644 Dr William Weir Summer Research Award 123129 49926</t>
  </si>
  <si>
    <t>P0645 The Fred Bogott MD Family Fund 123130 46491</t>
  </si>
  <si>
    <t>P0646 Thomas E Bruzzone Scholarship 123132 45849</t>
  </si>
  <si>
    <t>P0647 Next Generation STEM Teaching Award 123133 46853</t>
  </si>
  <si>
    <t>P0648 Salisbury Award 123135 46450</t>
  </si>
  <si>
    <t>P0649 Frey Lectureship in Pancreatic Diseases 123139 46523</t>
  </si>
  <si>
    <t>P0650 Benioff Fund in Emerg Critical Care 123145 46438</t>
  </si>
  <si>
    <t>P0651 Benioff Fund in Small Animal Surgery 123146 46439</t>
  </si>
  <si>
    <t>P0652 Benioff Fund in Radiation Oncology 123147 46449</t>
  </si>
  <si>
    <t>P0653 Noble Richardson Endowed Fund 123150 45960</t>
  </si>
  <si>
    <t>P0654 Reno and Margaret Cruz Scholarship 123156 46672</t>
  </si>
  <si>
    <t>P0655 Harold W Solomon Fund 123157 46619</t>
  </si>
  <si>
    <t>P0656 Charles M Louderback Endowment 123158 49813</t>
  </si>
  <si>
    <t>P0657 Earl and Linda Ault Endowed Fund 123159 46582</t>
  </si>
  <si>
    <t>P0658 Dr Frank Boutin Sr Memorial Fund 123160 46805</t>
  </si>
  <si>
    <t>P0659 The Jane and Connie Endowment Fund 123162 46423</t>
  </si>
  <si>
    <t>P0660 David Traill Travel Prize for Classics 123165 46537</t>
  </si>
  <si>
    <t>P0661 NAK Fraternity Student Support Award 123172 46472</t>
  </si>
  <si>
    <t>P0662 Johnsen Family Planning Reproductive 123173 56687</t>
  </si>
  <si>
    <t>P0663 Lagunitas Endowment in Brewing Sciences 123177 46524</t>
  </si>
  <si>
    <t>P0664 Billings Family Scholarship in Ag Sci 123178 46931</t>
  </si>
  <si>
    <t>P0665 Maria Manoliu Education Abroad Award 123184 STIP</t>
  </si>
  <si>
    <t>P0666 Natl Advisory Council Scholarship Fund 123191 46941</t>
  </si>
  <si>
    <t>P0667 Ann M Evans Scholarship Endowment 123192 46654</t>
  </si>
  <si>
    <t>P0668 Schenker Castanenda Intl Student Award 123195 55471</t>
  </si>
  <si>
    <t>P0669 William Sr and Jewel Sims Award 123198 47042</t>
  </si>
  <si>
    <t>P0670 Catherine Lau Endowed Fellowship 123199 47168</t>
  </si>
  <si>
    <t>P0671 LingLie Chau Endowed Chair in Physics 123204 ATP</t>
  </si>
  <si>
    <t>P0672 Don and Lou McNary Music Award 123205 47111</t>
  </si>
  <si>
    <t>P0673 Kato Summers Family Lung Cancer Research 123206 47218</t>
  </si>
  <si>
    <t>P0674 Freischlag Roethle Medical Award 123208</t>
  </si>
  <si>
    <t>P0675 Pat Doyleen Bradford Endowment Fund 123211 46800</t>
  </si>
  <si>
    <t>P0676 Lander Veterinary Clinic Mem Scholarship 123217 55042</t>
  </si>
  <si>
    <t>P0677 Frank E Isola Award 123219 47799</t>
  </si>
  <si>
    <t>P0678 Retirees Assoc Career Enhancement 123221 55014</t>
  </si>
  <si>
    <t>P0679 Nickel Family Scholarship for Education 123229 47041</t>
  </si>
  <si>
    <t>P0680 Millicent Joyce Evans Endowed Fund 123230 47014</t>
  </si>
  <si>
    <t>P0681 Lacy and Friends of Study Abroad Award 123239 55473</t>
  </si>
  <si>
    <t>P0682 Jan Conroy Mem Internship for Graphic 123240 47585</t>
  </si>
  <si>
    <t>P0683 Keller Pathway Fellowship 123243 47022</t>
  </si>
  <si>
    <t>P0684 Skylight Clinical Equine Scholarship 123244 55488</t>
  </si>
  <si>
    <t>P0685 Blue Planet Prize Chair 123246 47215</t>
  </si>
  <si>
    <t>P0686 Jacob Wayne DeWit StudentAthlete Award 123252 47021</t>
  </si>
  <si>
    <t>P0687 Vassilios and Georgia Katehis Endowment 123254 47110</t>
  </si>
  <si>
    <t>P0688 Vaida Endowed Chair in Cosmology Astro 123260 50356</t>
  </si>
  <si>
    <t>P0689 Thomas L Morrison Endowment 123265 47018</t>
  </si>
  <si>
    <t>P0690 Bruce Daigh Scholarship 123268 46830</t>
  </si>
  <si>
    <t>P0691 Resident Scholars Award in Public Psych 123271 46826</t>
  </si>
  <si>
    <t>P0692 Ben McCoy Undergraduate Award Fund 123274 47026</t>
  </si>
  <si>
    <t>P0693 Moores Field Geology Fund 123282 49284</t>
  </si>
  <si>
    <t>P0694 Daniel OConnor MD Memorial 123283 47224</t>
  </si>
  <si>
    <t>P0695 ThompsonJacquemin Scholarship 123286 47015</t>
  </si>
  <si>
    <t>P0696 Guardian Scholars Study Abroad Award 123292</t>
  </si>
  <si>
    <t>P0697 Nancy Rutherdale Griffith Internship 123295 46829</t>
  </si>
  <si>
    <t>P0698 Janice DeBenedetti W Byron Smith Schl 123298 47013</t>
  </si>
  <si>
    <t>P0699 Harkins Innovation Entrepreneur Endow 123303 46940</t>
  </si>
  <si>
    <t>P0700 Araujo Family Endowed Intl Harvest 123308 47043</t>
  </si>
  <si>
    <t>P0701 Charles Goldman Endowed Fund 123313 56797</t>
  </si>
  <si>
    <t>P0702 MorrisPrato Study Abroad Award 123314 55088</t>
  </si>
  <si>
    <t>P0703 Harvey Phyllis Campbell Water Polo 123320 47020</t>
  </si>
  <si>
    <t>P0704 Class of 84 Scholarship Fund 123321 49283</t>
  </si>
  <si>
    <t>P0705 Class of 2015 Doctoral Student Scholarsh 123322 55466</t>
  </si>
  <si>
    <t>P0706 Hales Volunteer Clinical Faculty Awd 123327 46819</t>
  </si>
  <si>
    <t>P0707 Jeanette M Spaulding Rural Nursing Rsch 123328 46825</t>
  </si>
  <si>
    <t>P0708 GSM Alumni Association Board of Director 123333 46839</t>
  </si>
  <si>
    <t>P0709 CleanTech Award Sponsored by Clean Start 123336 46851</t>
  </si>
  <si>
    <t>P0710 Sherwood LS Scholarship 123337 46850</t>
  </si>
  <si>
    <t>P0711 Rosemary Dinelli Endowed Fund 123340 48290</t>
  </si>
  <si>
    <t>P0712 Michael T Rabens Class of 2013 Award 123344 46899</t>
  </si>
  <si>
    <t>P0713 John D Cole III Memorial Endowed 123348 47613</t>
  </si>
  <si>
    <t>P0714 Robyn L Smith Family Scholarship 123350 46927</t>
  </si>
  <si>
    <t>P0715 Coudert Gottesman Distinguished Graduate 123356 46942</t>
  </si>
  <si>
    <t>P0716 Haskell Robinson Family Neuroscience Res 123362 46930</t>
  </si>
  <si>
    <t>P0717 Salisbury Graduate Student Award 123363 46915</t>
  </si>
  <si>
    <t>P0718 UC Davis Alumni Supporting Public Servic 123366 49285</t>
  </si>
  <si>
    <t>P0719 Allen Hackett Scholarship 123375 46933</t>
  </si>
  <si>
    <t>P0720 Class of 1958 Scholarship 123377 55043</t>
  </si>
  <si>
    <t>P0721 CY Fong Graduate Fellowship in Physics 123380 55387</t>
  </si>
  <si>
    <t>P0722 Richard G Coss Wildlife Research Fund 123381 47606</t>
  </si>
  <si>
    <t>P0723 Johnson Endowed Library Fund 123383 48808</t>
  </si>
  <si>
    <t>P0724 Johnson Family Scholarship 123384 56201</t>
  </si>
  <si>
    <t>P0725 St Andrews Study Abroad Award 123385 47584</t>
  </si>
  <si>
    <t>P0726 Sandra J Gardner Award 123393 55920</t>
  </si>
  <si>
    <t>P0727 Jerry and Eva van de Erve Fund 123402 49281</t>
  </si>
  <si>
    <t>P0728 Bradford Endowed Chair in Seed Science 123403 50107</t>
  </si>
  <si>
    <t>P0729 Pauline Stayner and Lois Cross Scholarsh 123404 47183</t>
  </si>
  <si>
    <t>P0730 Emery Gee MD 78 Memorial Scholarship 123406 47194</t>
  </si>
  <si>
    <t>P0731 Mr Scribbles Creative Arts Therapy 123409 STIP</t>
  </si>
  <si>
    <t>P0732 Whitney Engler Memorial 123424 47587</t>
  </si>
  <si>
    <t>P0733 Guadalupe Diaz Scholarship Fund 123426</t>
  </si>
  <si>
    <t>P0734 Barbara Lee Iten Memorial Scholarship 123427 47197</t>
  </si>
  <si>
    <t>P0735 Cross Cultural Center Fund 123429 47225</t>
  </si>
  <si>
    <t>P0736 Maus Family Endowment 123433 56637</t>
  </si>
  <si>
    <t>P0737 Curriculum Connections Student Ticket Pr 123435 47345</t>
  </si>
  <si>
    <t>P0738 CCAH Equipment Endowment Fund 123440 47343</t>
  </si>
  <si>
    <t>P0739 UCDF Trustees Matching Fund 123441 49064</t>
  </si>
  <si>
    <t>P0740 VSTP Endowment Fund 123442 47588</t>
  </si>
  <si>
    <t>P0741 Summer Research Endowment Fund 123443 47589</t>
  </si>
  <si>
    <t>P0742 Koret Shelter Medicine Endowment Fund 123444 47344</t>
  </si>
  <si>
    <t>P0743 Seiber Fellowship for Innovation 123454 47221</t>
  </si>
  <si>
    <t>P0744 Robert Loomis and Lois Ann Grad Awd 123457 49287</t>
  </si>
  <si>
    <t>P0745 Enrique Lavernia Fellowship in Materials 123458 47607</t>
  </si>
  <si>
    <t>P0746 Julie Snyder Petersen Endowment Fund 123471 47590</t>
  </si>
  <si>
    <t>P0747 Murphy Endowed Memorial Scholarship 123472 47591</t>
  </si>
  <si>
    <t>P0748 Wydick Family Scholarship Fund 123474 49282</t>
  </si>
  <si>
    <t>P0749 Phil Wells Memorial Endowment 123475 47583</t>
  </si>
  <si>
    <t>P0750 Lydia and Ronald Baskin Family Award 123483 47479</t>
  </si>
  <si>
    <t>P0751 Arthur A Bickford Endow Avian Residency 123505 47592</t>
  </si>
  <si>
    <t>P0752 Samuel Armistead Interdisciplinary Resch 123506 48851</t>
  </si>
  <si>
    <t>P0753 Idriss Endowed Fund for Geotechnical Eng 123509 47369</t>
  </si>
  <si>
    <t>P0754 Harrold Family Endowed Scholarship 123517 47599</t>
  </si>
  <si>
    <t>P0755 Kendall Endowed Support Fund 123518 47664</t>
  </si>
  <si>
    <t>P0756 Class of 75 Scholarship Fund 123528 49280</t>
  </si>
  <si>
    <t>P0757 HinoMisawa Companion Animal Award 123529 49768</t>
  </si>
  <si>
    <t>P0758 Marguerita Elaine Wilcox Long Fund 123534 47581</t>
  </si>
  <si>
    <t>P0759 Marian Ury Japan Study Travel Award 123538 47605</t>
  </si>
  <si>
    <t>P0760 Award for Innovation Creative Vision 123539 55065</t>
  </si>
  <si>
    <t>P0761 John Glenn Small Ruminant Endowed Schlsp 123542 48945</t>
  </si>
  <si>
    <t>P0762 John Marco Henderson Endowed Award 123550 47597</t>
  </si>
  <si>
    <t>P0763 Lillian Mae Revenig McCoy RN Memorial S 123551</t>
  </si>
  <si>
    <t>P0764 Joan and Herbert Stark Endowed Scholarsh 123557 47663</t>
  </si>
  <si>
    <t>P0765 Loukas Angelo Memorial Fund 123558 56035</t>
  </si>
  <si>
    <t>P0766 Gerdes Rohrich Vet Scholarship 123559 47662</t>
  </si>
  <si>
    <t>P0767 Mits Toki Nitta Memorial Award 123561 47627</t>
  </si>
  <si>
    <t>P0768 Depner Award in Chronic Kidney Disease 123563 47471</t>
  </si>
  <si>
    <t>P0769 Moliere French Graduate Student Award 123602 56894</t>
  </si>
  <si>
    <t>P0770 La Rue College of Agricultural and Envir 123614 47526</t>
  </si>
  <si>
    <t>P0771 Kathleen S Brandl Class of 2014 Scholar 123617 48047</t>
  </si>
  <si>
    <t>P0772 Marigold Johnson Ophthalmology Endowed 123618 47880</t>
  </si>
  <si>
    <t>P0773 Glenys and James Kaye Scholarship 123619 47756</t>
  </si>
  <si>
    <t>P0774 Reisen Early Education Scholarship Award 123622 56376</t>
  </si>
  <si>
    <t>P0775 Eugene S Martin Memorial Scholarship 123625 47761</t>
  </si>
  <si>
    <t>P0776 Sonny Kalkat Mem Ag Scholarship 123628 47726</t>
  </si>
  <si>
    <t>P0777 YoumansWagner Neurological Surgery Fund 123630 49275</t>
  </si>
  <si>
    <t>P0778 Cahill Riparian Preserve Endowment 123638 56402</t>
  </si>
  <si>
    <t>P0779 Coach Kathy DeYoung Endowed Softball 123639 47981</t>
  </si>
  <si>
    <t>P0780 The William Thurston Endowed Lectureship 123640 48075</t>
  </si>
  <si>
    <t>P0781 Robert W Allard Award 123641 49290</t>
  </si>
  <si>
    <t>P0782 Urologic Oncology Research Fund 123648 ATP</t>
  </si>
  <si>
    <t>P0783 Badovinac Education Excellence Endowment 123649 56214</t>
  </si>
  <si>
    <t>P0784 Seiber Fellowship with Matching 123650</t>
  </si>
  <si>
    <t>P0785 John Briggs Memorial Endowed Scholarship 123653 48182</t>
  </si>
  <si>
    <t>P0786 Joan and Rowan Chlebowski Award 123658 47723</t>
  </si>
  <si>
    <t>P0787 Malinda J Brown Memorial Scholarship 123665 48049</t>
  </si>
  <si>
    <t>P0788 Yvonne LeMaitre Wild Oak Farm Endowment 123666 48143</t>
  </si>
  <si>
    <t>P0789 Verna M FournessLeMaitre Programming 123667 48820</t>
  </si>
  <si>
    <t>P0790 Yvonne LeMaitre Wild Oak Farm Scholarshi 123668 48157</t>
  </si>
  <si>
    <t>P0791 Renee Senior Endowed Scholarship 123669 47444</t>
  </si>
  <si>
    <t>P0792 Naval Roberts EndowmentCuratorial Prg 123674 49237</t>
  </si>
  <si>
    <t>P0793 Melvin R Ramey Fund for Student Success 123676 49288</t>
  </si>
  <si>
    <t>P0794 La Rue Frederick Scholarship for Nursing 123678 49737</t>
  </si>
  <si>
    <t>P0795 Bees Family Interprofessional Scholarsh 123684 56213</t>
  </si>
  <si>
    <t>P0796 Dean Lairmore Leadership Award Endowment 123690 55880</t>
  </si>
  <si>
    <t>P0797 Kennis Family Scholarship 123691 56980</t>
  </si>
  <si>
    <t>P0798 Gary E Hackney and Natalie A Poole Sch 123698 44010</t>
  </si>
  <si>
    <t>P0799 UC Davis Leadership Award 123699</t>
  </si>
  <si>
    <t>P0800 James T Lim So Yun Park Endowment Fun 123702 BTE</t>
  </si>
  <si>
    <t>P0801 Assist Students with Learning Difference 123703 49954</t>
  </si>
  <si>
    <t>P0802 Eileen and Rob Tobias Class of 1986 Awd 123713 55475</t>
  </si>
  <si>
    <t>P0803 Susan Kwong Endowed Scholarship Fund 123714</t>
  </si>
  <si>
    <t>P0804 Raymond M Keefer Endowment 123717 49246</t>
  </si>
  <si>
    <t>P0805 Corinne L Rustici Endowed in Human Nut 123719 49276</t>
  </si>
  <si>
    <t>P0806 Corinne L Rustici Endowed in Applied 123720 49277</t>
  </si>
  <si>
    <t>P0807 C Rustici Endowmt Nutrition and Dietetic 123721 49278</t>
  </si>
  <si>
    <t>P0808 Reigniting the Spirit of Caring Endowed 123724 48357</t>
  </si>
  <si>
    <t>P0809 Urbano Family First Generation Scholarsh 123729 56898</t>
  </si>
  <si>
    <t>P0810 Fair Undergraduate Scholarship 123730 49883</t>
  </si>
  <si>
    <t>P0811 Jonathan Youngs Memorial Award 123731 49291</t>
  </si>
  <si>
    <t>P0812 Class of 1994 Endowed Scholarship Fund 123733 49072</t>
  </si>
  <si>
    <t>P0813 Steve Tammy Conston Scholarship 123736 48137</t>
  </si>
  <si>
    <t>P0814 Ralph de Vere White Endowed Education 123738 48071</t>
  </si>
  <si>
    <t>P0815 The Alberini Family Speaker Series 123739 49042</t>
  </si>
  <si>
    <t>P0816 Barbara Kollin Endowed Scholarship 123742 48158</t>
  </si>
  <si>
    <t>P0817 Patricia Yeretzian Endowment Fund 123744 48142</t>
  </si>
  <si>
    <t>P0818 Dr Kathryn Lowell Jones Endowed Scholar 123748 48144</t>
  </si>
  <si>
    <t>P0819 Redenbach Gelatt Teaching STEM Scholarsp 123749 48120</t>
  </si>
  <si>
    <t>P0820 J Lewis R Proto D LoniganTurzyn Schlp 123750</t>
  </si>
  <si>
    <t>P0821 Sarah and David Nix Aggie Pride Endowmt 123751 56036</t>
  </si>
  <si>
    <t>P0822 The Maher Family Fund 123752 47804</t>
  </si>
  <si>
    <t>P0823 Kalmanovitz Scholarship 123755 56033</t>
  </si>
  <si>
    <t>P0824 J Cuppoletti and D Malinowska Award 123759 49051</t>
  </si>
  <si>
    <t>P0825 George Alexeeff Environmental Toxicology 123761 49076</t>
  </si>
  <si>
    <t>P0826 Nora Gustavsson Professorship Water Res 123763</t>
  </si>
  <si>
    <t>P0827 Barrall Family Fund Philosophy Soc Sci 123765 48141</t>
  </si>
  <si>
    <t>P0828 Hanson Undergrad Student Resch Awd 123766 48169</t>
  </si>
  <si>
    <t>P0829 Aditi H Mandpe MD Award 123769 48788</t>
  </si>
  <si>
    <t>P0830 Dyson Directors Fund Foundation Plant 123771 ATP</t>
  </si>
  <si>
    <t>P0831 Martha Bryant Memorial MPVM Fellowship 123772 50058</t>
  </si>
  <si>
    <t>P0832 Will Snyder Awards for MPAc Excellence 123786 48162</t>
  </si>
  <si>
    <t>P0833 Patricia Z Weiscoph Breast Cancer 123791 56030</t>
  </si>
  <si>
    <t>P0834 Blue Planet Prize Chair Excellence Fund 123792 49371</t>
  </si>
  <si>
    <t>P0835 Hull Professorship Biomedical Engineerin 123793</t>
  </si>
  <si>
    <t>P0836 NCLSA Pediatric Ophthalmology Outreach 123801 48287</t>
  </si>
  <si>
    <t>P0837 Bernice Malask Goldhagen Endowed Fund 123805 48804</t>
  </si>
  <si>
    <t>P0838 Carolee Gish Ferguson Hummingbird Garden 123806 56907</t>
  </si>
  <si>
    <t>P0839 Howard Ferris Endowed Chair in Ecology 123815 50413</t>
  </si>
  <si>
    <t>P0840 Keister and Allen Art Purchase Prize 123820 48809</t>
  </si>
  <si>
    <t>P0841 Mary Maneval Schlsp Sust Ag and Food 123821 45999</t>
  </si>
  <si>
    <t>P0842 Henrik Jul Hansen Memorial Scholarship 123824 49854</t>
  </si>
  <si>
    <t>P0843 Sharon Gray Memorial Award 123825 48853</t>
  </si>
  <si>
    <t>P0844 Elmer Forrest Bartley Scholarship 123826 49803</t>
  </si>
  <si>
    <t>P0845 Lewis J Feldman Support Feline Rsrch 123831 ATP</t>
  </si>
  <si>
    <t>P0846 Jackie Chang and Joe Matunis Award 123838 48805</t>
  </si>
  <si>
    <t>P0847 Vasu and H Rao Unnava Student and Staff 123845 55499</t>
  </si>
  <si>
    <t>P0848 Khourie Family Mens Tennis Scholarship 123846 49000</t>
  </si>
  <si>
    <t>P0849 Hjelmeland Fund for Resch Ophthalmology 123857 55268</t>
  </si>
  <si>
    <t>P0850 Ken Grossman and Kathryn Gonser Fund 123859 49030</t>
  </si>
  <si>
    <t>P0851 Neil ForsbergAzizah Mohd Award 123862 49279</t>
  </si>
  <si>
    <t>P0852 NSJVMA Endowed Scholarship Fund 123863 55044</t>
  </si>
  <si>
    <t>P0853 Jonathan Clay Heather LauterClay Fund 123865</t>
  </si>
  <si>
    <t>P0854 Hy and Kay Ikeda Memorial Award 123870 48852</t>
  </si>
  <si>
    <t>P0855 Maggie LS Endowment 123874 55919</t>
  </si>
  <si>
    <t>P0856 Turner Lesly S Shelton Grad Student 123875 49011</t>
  </si>
  <si>
    <t>P0857 Child and Meisel Mens Water Polo Coach 123882 49204</t>
  </si>
  <si>
    <t>P0858 Frederick Harrold Endowed Scholarship 123892 48961</t>
  </si>
  <si>
    <t>P0859 Michael H Remy Memorial Scholarship 123893 48955</t>
  </si>
  <si>
    <t>P0860 Judith A Lamberti MD Scholarship 123895 48960</t>
  </si>
  <si>
    <t>P0861 Hilary A Brodie MD PhD Endowment 123898 49208</t>
  </si>
  <si>
    <t>P0862 Sammeta Family Award 123899 48966</t>
  </si>
  <si>
    <t>P0863 RC Roberts Endowed Fund Applied Ecology 123903 50489</t>
  </si>
  <si>
    <t>P0864 Bobbe Frankenberg Memorial Endowed Schsp 123904 49408</t>
  </si>
  <si>
    <t>P0865 Bob Dougherty Soccer Award 123912 55465</t>
  </si>
  <si>
    <t>P0866 Nancy and Don Crosby Learning by Leading 123913 48989</t>
  </si>
  <si>
    <t>P0867 Mitchell and Cannon Global Warming Fund 123914 48994</t>
  </si>
  <si>
    <t>P0868 Hal Reynotta Hoberecht Endowment 123925 49017</t>
  </si>
  <si>
    <t>P0869 Engineering and Physical Sciences Endow 123926 49013</t>
  </si>
  <si>
    <t>P0870 Student Rainy Day Award Fund 123934 49847</t>
  </si>
  <si>
    <t>P0871 PascoeStover Fellowship Fund 123964 56816</t>
  </si>
  <si>
    <t>P0872 John Tom T Gus Endow Scholarship 123965 55878</t>
  </si>
  <si>
    <t>P0873 Sullivan Family Interdisciplinary Schola 123969 49087</t>
  </si>
  <si>
    <t>P0874 Susan Toulson Study Abroad Award 123970 49052</t>
  </si>
  <si>
    <t>P0875 Dick and Trish Bruga Teaching Nursery 123973 49049</t>
  </si>
  <si>
    <t>P0876 AS LE Chew Learning by Leading Endowmt 123975 49048</t>
  </si>
  <si>
    <t>P0877 The Mia M Tomola DVM Fund 123987 55914</t>
  </si>
  <si>
    <t>P0878 Henry Wirz Endowed Award 123991 49131</t>
  </si>
  <si>
    <t>P0879 Joanne Bethlahmy History Student Schsp 123996 46050</t>
  </si>
  <si>
    <t>P0880 Helge Gerda Evensen Endowed Fund 124013 49311</t>
  </si>
  <si>
    <t>P0881 Brigitte Bodenheimer Memorial Scholarshp 124018 49206</t>
  </si>
  <si>
    <t>P0882 Leslie A Campbell Fund Student Achievemt 124019 46379</t>
  </si>
  <si>
    <t>P0883 Gregory R Schmidt Endowed Scholarship 124020 55912</t>
  </si>
  <si>
    <t>P0884 Full Speed Ahead Scholarship 124022 49173</t>
  </si>
  <si>
    <t>P0885 Stock Family Scholarship 124028 49800</t>
  </si>
  <si>
    <t>P0886 Mickey Minette Kaszub Fund 124029 46020</t>
  </si>
  <si>
    <t>P0887 Anh H Nguyen MD Family Award Fund 124030 49217</t>
  </si>
  <si>
    <t>P0888 Punjabi Language and Culture Fund 124043 55203</t>
  </si>
  <si>
    <t>P0889 Niels C Legallet Memorial Scholarship 124044 49370</t>
  </si>
  <si>
    <t>P0890 Rosenthal Global Endowment 124054 49366</t>
  </si>
  <si>
    <t>P0891 Fischer MD Cardiovascular Fellowship 124057 49742</t>
  </si>
  <si>
    <t>P0892 The Richard A McGee AJI Grad Scholarship 124062 49330</t>
  </si>
  <si>
    <t>P0893 HuiHwa Chiang Endowed Schlship Physics 124070 49380</t>
  </si>
  <si>
    <t>P0894 Susan L Adams Leadership in Health 124071 49426</t>
  </si>
  <si>
    <t>P0895 Roy H Doi Undergraduate Research Award 124072 55004</t>
  </si>
  <si>
    <t>P0896 Bengard Family Scholarship 124073 49638</t>
  </si>
  <si>
    <t>P0897 Discovery of Future Nutrition Research 124076 49389</t>
  </si>
  <si>
    <t>P0898 Teresi Memorial Scholarship 124102 49460</t>
  </si>
  <si>
    <t>P0899 Class of 1989 Faculty Excellence Fund 124118 55477</t>
  </si>
  <si>
    <t>P0900 Blair Fox Memorial Scholarship 124120</t>
  </si>
  <si>
    <t>P0901 Ctr for Equine Hlth Teaching Herd Endow 124121 56913</t>
  </si>
  <si>
    <t>P0902 Richard Larock Undergraduate Rsch Conf 124134 49589</t>
  </si>
  <si>
    <t>P0903 Richard Larock Undergraduate Scholarship 124135 49590</t>
  </si>
  <si>
    <t>P0904 Whitney Joy Engler Equine Schlsp Endow 124146 56952</t>
  </si>
  <si>
    <t>P0905 Suzanne Warrick Memorial Scholarship 124165 55520</t>
  </si>
  <si>
    <t>P0906 Hilgard Speaker Forum in Ag Envir Chem 124166</t>
  </si>
  <si>
    <t>P0907 Caroline F Cabias Endowed Award Fund 124170 49609</t>
  </si>
  <si>
    <t>P0908 Jack Reardan MD Clinician Endowment 124172 49702</t>
  </si>
  <si>
    <t>P0909 Nora S Gustavsson Endowed Awd Water Res 124173</t>
  </si>
  <si>
    <t>P0910 David L Weaver Award 124174 56887</t>
  </si>
  <si>
    <t>P0911 Robert H Baker DVM Large Animal Endow 124181 55170</t>
  </si>
  <si>
    <t>P0912 Charles Rick Endowed Fellowship in Plant 124182 55625</t>
  </si>
  <si>
    <t>P0913 Crystal A Coleman MPAc Fellowship 124185 49727</t>
  </si>
  <si>
    <t>P0914 Powering Aggies Scholarship 124188 55548</t>
  </si>
  <si>
    <t>P0915 Mark Margaret Garibaldi STEMArts Awd 124198 49706</t>
  </si>
  <si>
    <t>P0916 Lori Summa David Awwiller Fllwshp 124202 49835</t>
  </si>
  <si>
    <t>P0917 The Burstein Dairy Management Endowment 124208 49862</t>
  </si>
  <si>
    <t>P0918 UC DavisTaiwan Collaborative Research 124212 56007</t>
  </si>
  <si>
    <t>P0919 Gordon Theilen Endowed Fund 124214 56931</t>
  </si>
  <si>
    <t>P0920 Hazel Lawrence Lew Memorial Scholarsp 124215 49732</t>
  </si>
  <si>
    <t>P0921 Susan L Williams Memorial Graduate Awd 124223 55638</t>
  </si>
  <si>
    <t>P0922 The Bjorklund Family Scholarship 124225 49802</t>
  </si>
  <si>
    <t>P0923 Challenge Award in Honor of Dean Young 124237 55107</t>
  </si>
  <si>
    <t>P0924 Jeannie Bob Kegley Fund for Rad Oncol 124241 49882</t>
  </si>
  <si>
    <t>P0925 John and Henni Fetzer Award 124242</t>
  </si>
  <si>
    <t>P0926 Hultman Family Scholarship 124245</t>
  </si>
  <si>
    <t>P0927 Richard C Larock Outstanding Graduating 124247 55545</t>
  </si>
  <si>
    <t>P0928 Ruth R Mehlhaff Library Wine Fund 124248 55555</t>
  </si>
  <si>
    <t>P0929 Ruth R Mehlhaff Cultural Programs Endow 124250 49969</t>
  </si>
  <si>
    <t>P0930 Ruth R Mehlhaff Womens Basketball Awd 124251 55464</t>
  </si>
  <si>
    <t>P0931 Ruth R Mehlhaff Endowed Fund for People 124252 49891</t>
  </si>
  <si>
    <t>P0932 Resident Research Endowment Fund 124258 49964</t>
  </si>
  <si>
    <t>P0933 Knight Family Experiential Learning Fund 124262 50473</t>
  </si>
  <si>
    <t>P0934 Warren Winiarski Wine Writer Collection 124265 56820</t>
  </si>
  <si>
    <t>P0935 Arley Firch Endowmnt for Concert Band 124273 55074</t>
  </si>
  <si>
    <t>P0936 Mark Donna Blum Annual Lecture 124275 55020</t>
  </si>
  <si>
    <t>P0937 Barbara J Arnold MD Fund for Vision 124277 55072</t>
  </si>
  <si>
    <t>P0938 The California Raptor Center Endowment 124281 55062</t>
  </si>
  <si>
    <t>P0939 Lyon Cisneros Family Scholarship 124282 55048</t>
  </si>
  <si>
    <t>P0940 Alan Templeton Art History Fund 124285 55133</t>
  </si>
  <si>
    <t>P0941 Mark and Betty Noguchi STEAM Scholarship 124287 55081</t>
  </si>
  <si>
    <t>P0942 Patricia Winton and Richard Sapudar Fund 124289 55487</t>
  </si>
  <si>
    <t>P0943 Carrissa Lam Memorial Endowed Award 124292 55120</t>
  </si>
  <si>
    <t>P0944 Ronald A Laurel L Schuler Scholarship 124298 55361</t>
  </si>
  <si>
    <t>P0945 Hish Yamauchi MD Family Endow Tran 124300 55152</t>
  </si>
  <si>
    <t>P0946 Sloan Endowed Award in Vet Medicine 124302 46107</t>
  </si>
  <si>
    <t>P0947 Susan David Fritz Endowed Scholarship 124309</t>
  </si>
  <si>
    <t>P0948 David Dana Loury Industry Career Dev 124310 55176</t>
  </si>
  <si>
    <t>P0949 Lingle Family Scholarship 124319 50072</t>
  </si>
  <si>
    <t>P0950 The Pitzer Center Music Lesson Endowment 124320 55160</t>
  </si>
  <si>
    <t>P0951 Rost Family Biology K12 Ed Scholarship 124323 55997</t>
  </si>
  <si>
    <t>P0952 Kathryn S HincheeRodriguez Award 124324 43433</t>
  </si>
  <si>
    <t>P0953 Mark Diane Sheffield Guardian Scholars 124330 56937</t>
  </si>
  <si>
    <t>P0954 Kubo Family Award 124337 43348</t>
  </si>
  <si>
    <t>P0955 Summer Field Geology Fund 124338 55264</t>
  </si>
  <si>
    <t>P0956 Wilhelmina CM Patel Memorial Scholrshp 124341 55253</t>
  </si>
  <si>
    <t>P0957 David and Michael Igdaloff Mem Schlsp 124342 55238</t>
  </si>
  <si>
    <t>P0958 Industry Immersion Endowed Fund 124345 55243</t>
  </si>
  <si>
    <t>P0959 Class of 1968 Endowed Scholarship Fund 124349 55914</t>
  </si>
  <si>
    <t>P0960 Ellen Dean Endowment 124350</t>
  </si>
  <si>
    <t>P0961 Sarah Dornin Wilkinson McMeans Award 124357 55366</t>
  </si>
  <si>
    <t>P0962 Javier and Leticia Avitia Award 124361 55419</t>
  </si>
  <si>
    <t>P0963 Dr Ronald J Smith Quantitative Biology 124362 55485</t>
  </si>
  <si>
    <t>P0964 Reichenbach Fund 124370 55489</t>
  </si>
  <si>
    <t>P0965 Victor and Meg Chan Graduate Student Awd 124371 43441</t>
  </si>
  <si>
    <t>P0966 Joseph and Rebecca Johnson Scholarship 124372</t>
  </si>
  <si>
    <t>P0967 Johnston and LaRash Family Endowed Schol 124373 55311</t>
  </si>
  <si>
    <t>P0968 Nancy and Bill Roe CN Gorman Fund 124375 55307</t>
  </si>
  <si>
    <t>P0969 The Savageau Award Fund 124378 55322</t>
  </si>
  <si>
    <t>P0970 Genetics Research Fellowship Endowment 124379 55372</t>
  </si>
  <si>
    <t>P0971 K Shephard J Weiner Aggie Band Award 124380</t>
  </si>
  <si>
    <t>P0972 Margaret Mark Garibaldi Award 124386 55357</t>
  </si>
  <si>
    <t>P0973 Michael Elizabeth Chapman Med Scholsp 124390 55484</t>
  </si>
  <si>
    <t>P0974 Love Family Fund for Climate Research 124396 55349</t>
  </si>
  <si>
    <t>P0975 Joncarlo and Jami Mark Scholarship 124398 55331</t>
  </si>
  <si>
    <t>P0976 Shimazaki Family Global Learning Award 124399 55340</t>
  </si>
  <si>
    <t>P0977 MC Friends K12 Arts Education Fund 124404 56333</t>
  </si>
  <si>
    <t>P0978 Pediatric Emergency Medicine Endowment 124410 55737</t>
  </si>
  <si>
    <t>P0979 David Britz Scholarship in the CAES 124417 55377</t>
  </si>
  <si>
    <t>P0980 Patrick Lucia Geotechnical Engin Schol 124419 56207</t>
  </si>
  <si>
    <t>P0981 Dr A Villalobos Pawspice Research Ed 124421</t>
  </si>
  <si>
    <t>P0982 Ginger David Moehring Fund for Global 124427 55443</t>
  </si>
  <si>
    <t>P0983 Barbara K Jackson Tribute Fund 124428 56011</t>
  </si>
  <si>
    <t>P0984 Barbara A Schell Endowed UG Scholarship 124429</t>
  </si>
  <si>
    <t>P0985 Teller and Hotson Equine Research Endow 124430</t>
  </si>
  <si>
    <t>P0986 Mrs Marian Lo Dr Winnie Lo Endowmt 124432 55911</t>
  </si>
  <si>
    <t>P0987 Dr F William Blaisdell Scholarship 124433 55454</t>
  </si>
  <si>
    <t>P0988 Barbara K Jackson Mondavi Cntr Bldg 124434 56029</t>
  </si>
  <si>
    <t>P0989 Oberbauer Aborn Companion Animal Sclsp 124443 55481</t>
  </si>
  <si>
    <t>P0990 Stegura Vanden Bos Family Award 124444 55518</t>
  </si>
  <si>
    <t>P0991 Wolhaupter Family Vet Med Global Prog 124446 55892</t>
  </si>
  <si>
    <t>P0992 Janwyn Jack Funamara Scholarship 124447 55490</t>
  </si>
  <si>
    <t>P0993 Xu Family Endowed Scholarship 124453 55558</t>
  </si>
  <si>
    <t>P0994 Sanborn Todd Memorial Scholarship for NP 124454 55544</t>
  </si>
  <si>
    <t>P0995 Michelle Malcolm Franklin Endowment VRM 124457 55712</t>
  </si>
  <si>
    <t>P0996 Frederica Darema Speaker Forum 124458 55591</t>
  </si>
  <si>
    <t>P0997 Hossein Mirmobiny Fund 124461 56401</t>
  </si>
  <si>
    <t>P0998 Diane Dekker Clausen Award 124463 55572</t>
  </si>
  <si>
    <t>P0999 Jill M Hancock Scholarship Endowment 124464</t>
  </si>
  <si>
    <t>P1000 Jill M Hancock Fellowship Endowment 124465</t>
  </si>
  <si>
    <t>P1001 Biology Undergrad Scholars Program Fund 124469</t>
  </si>
  <si>
    <t>P1002 Joan Story Robert Kidd Scholarship 124474 55606</t>
  </si>
  <si>
    <t>P1003 Mondavi Center Piano Performance Fund 124480 55604</t>
  </si>
  <si>
    <t>P1004 We Aggies Care Fund 124486 55799</t>
  </si>
  <si>
    <t>P1005 Dorf Free Accessible Programming Endow 124487</t>
  </si>
  <si>
    <t>P1006 Nancy Krakow Endowed Fund 124488 55654</t>
  </si>
  <si>
    <t>P1007 Lee and Jody Rusconi Endowment 124499 55662</t>
  </si>
  <si>
    <t>P1008 Daniel H Calhoun Dissertation Award 124504 56039</t>
  </si>
  <si>
    <t>P1009 Donald E Hart Memorial Scholarship 124509 56041</t>
  </si>
  <si>
    <t>P1010 Erica Kelly Memorial Award 124518</t>
  </si>
  <si>
    <t>P1011 EstoestaJurka Family Research Endowment 124521 46169</t>
  </si>
  <si>
    <t>P1012 Deborah Ward Improving Health for All 124522 55820</t>
  </si>
  <si>
    <t>P1013 Raman Graduate Summer Research Award 124529</t>
  </si>
  <si>
    <t>P1014 Khadar B Shaik PhD Memorial Award 124530 55741</t>
  </si>
  <si>
    <t>P1015 SON Student Support Endowment 124536 56904</t>
  </si>
  <si>
    <t>P1016 JL Fong Ophthalmic Clinical Trial 124540 55769</t>
  </si>
  <si>
    <t>P1017 Reignier Global Learning Scholarship 124543 55773</t>
  </si>
  <si>
    <t>P1018 Leiser Bulkley Orchestra Endowment 124546 46049</t>
  </si>
  <si>
    <t>P1019 Schertel Family Award 124549 55774</t>
  </si>
  <si>
    <t>P1020 Phyllis Steckel Student Farm Fund 124550 55782</t>
  </si>
  <si>
    <t>P1021 Lawrence Lozares Music Lesson Endowment 124557 55802</t>
  </si>
  <si>
    <t>P1022 Ophthalmology Resident Education Fund 124559 56202</t>
  </si>
  <si>
    <t>P1023 Dr Rose Marie Pangborn Award Endowment 124560 56241</t>
  </si>
  <si>
    <t>P1024 Louise H Kellogg Chair in Geophysics 124561 55941</t>
  </si>
  <si>
    <t>P1025 Janet and Clint Reilly Art Acquisition 124562 55810</t>
  </si>
  <si>
    <t>P1026 Lynch Tanner Shelter Medicine Endwmt 124566</t>
  </si>
  <si>
    <t>P1027 Willis DVM DACVIM Small Ruminant 124568 55910</t>
  </si>
  <si>
    <t>P1028 India at the Crossroads Speaker Series 124569 55855</t>
  </si>
  <si>
    <t>P1029 Jeffrey Anne Tatum King Hall Scholarship 124570 55836</t>
  </si>
  <si>
    <t>P1030 Murphy Basic Needs Endowment 124574 55893</t>
  </si>
  <si>
    <t>P1031 Gonz lez PreLaw Academy Endowment 124579 55873</t>
  </si>
  <si>
    <t>P1032 ASUCD Equity and Inclusion Award 124580 55839</t>
  </si>
  <si>
    <t>P1033 Jenn Thatcher 88 Womens Cross Country 124582</t>
  </si>
  <si>
    <t>P1034 Zimmerman Family Study Abroad Fund 124584 55846</t>
  </si>
  <si>
    <t>P1035 M A Kahane Schlsp Nurse Practitioners 124586 55848</t>
  </si>
  <si>
    <t>P1036 Frank Maurer Lenora Timm Quail Ridge 124588 55869</t>
  </si>
  <si>
    <t>P1037 Vriheas Family Scholarship in Nursing 124599 55948</t>
  </si>
  <si>
    <t>P1038 Marc Manfredda 58 Memorial Fund 124618 50057</t>
  </si>
  <si>
    <t>P1039 Savageau Lecture in Molecular System Bio 124619 55978</t>
  </si>
  <si>
    <t>P1040 Nancy M Paulikas Memorial Fund 124630 56364</t>
  </si>
  <si>
    <t>P1041 Joseph Margaret Harris Fund 124644 56242</t>
  </si>
  <si>
    <t>P1042 Fowler Kaplan Collaborative Concert 124645 46016</t>
  </si>
  <si>
    <t>P1043 Fowler Kaplan UCD Marching Band 124646 46022</t>
  </si>
  <si>
    <t>P1044 Fowler Kaplan Jazz Band Program 124647 46017</t>
  </si>
  <si>
    <t>P1045 Robbins Endowed Fund for Creative Arts 124648 56345</t>
  </si>
  <si>
    <t>P1046 Roy Bainer Endowed Research Fund 124660 56358</t>
  </si>
  <si>
    <t>P1047 Maria Roy Bainer Endow Bio Ag Engin 124661 56374</t>
  </si>
  <si>
    <t>P1048 Biocatalysis Design Endowment 124664 56370</t>
  </si>
  <si>
    <t>P1049 Biomolecular Design Endowment 124665 56493</t>
  </si>
  <si>
    <t>P1050 Synthetic Biology Genome Center Endow 124666 56417</t>
  </si>
  <si>
    <t>P1051 Innovation Institute for Food Health 124667 56366</t>
  </si>
  <si>
    <t>P1052 Innovation Institute for Food Health 124668 56411</t>
  </si>
  <si>
    <t>P1053 Ueltzen Emerging Leader Fellowship 124669 56409</t>
  </si>
  <si>
    <t>P1054 Child Lectureship for Innovation 124674 56420</t>
  </si>
  <si>
    <t>P1055 Innovation Entrepreneurship Minor Lect 124675 56421</t>
  </si>
  <si>
    <t>P1056 Christina E Bullock Endowment 124685 56438</t>
  </si>
  <si>
    <t>P1057 Barbara D Webster Scholar Award 124686 56461</t>
  </si>
  <si>
    <t>P1058 Mark Ruedrich North Coast Brewing Schlsp 124687 56435</t>
  </si>
  <si>
    <t>P1059 Mondavi Center Global Programming Fund 124693 56453</t>
  </si>
  <si>
    <t>P1060 Turrentine Fund Social Science Transpt 124698 45989</t>
  </si>
  <si>
    <t>P1061 SVM Deans Organizational Excellence 124703 56508</t>
  </si>
  <si>
    <t>P1062 Child Chem Eng Faculty Student Engage 124708 56524</t>
  </si>
  <si>
    <t>P1063 Foster Care Endowed Resilience Fund 124714 56537</t>
  </si>
  <si>
    <t>P1064 Michael and Jody Coffey Fund for LEADR 124715 56528</t>
  </si>
  <si>
    <t>P1065 Rucker Family Fellowship 124728 45978</t>
  </si>
  <si>
    <t>P1066 Jim Diederich Scholarship Math Majors 124734 56900</t>
  </si>
  <si>
    <t>P1067 Hepper Family Exhibition Fund 124746 56578</t>
  </si>
  <si>
    <t>P1068 Urban Family Scholarship 124752 56906</t>
  </si>
  <si>
    <t>P1069 Gall Faculty Research Endowment 124758 56594</t>
  </si>
  <si>
    <t>P1070 Pismo Vet Clinic PETS Student Schlrshp 124762 56609</t>
  </si>
  <si>
    <t>P1071 Colby E Babe Slater Rugby Fund 124765 56702</t>
  </si>
  <si>
    <t>P1072 McCapes Family Special Collections Fund 124766 56605</t>
  </si>
  <si>
    <t>P1073 Mahaffey Afghan Sighthound Compassion 124767 46287</t>
  </si>
  <si>
    <t>P1074 Nancy Mahaffey Research Endowment 124768 46288</t>
  </si>
  <si>
    <t>P1075 Alys Hay Travel Award 124770 56596</t>
  </si>
  <si>
    <t>P1076 Narasimhan Srivatsa Family Endowed Awd 124775 56601</t>
  </si>
  <si>
    <t>P1077 Micheaels Family Scholarship 124776 56598</t>
  </si>
  <si>
    <t>P1078 LingLie Chau Endowment Neuroscience 124777 ATP</t>
  </si>
  <si>
    <t>P1079 Parker Family Exhibition Fund 124782 56602</t>
  </si>
  <si>
    <t>P1080 UC Davis Womens Club Rowing Endowment 124783 47917</t>
  </si>
  <si>
    <t>P1081 James H Jones Endowed Graduate Award 124784 56613</t>
  </si>
  <si>
    <t>P1082 Mantle Family Scholarship 124793 56678</t>
  </si>
  <si>
    <t>P1083 Komori Endowment Fund for the Humane 124795 45983</t>
  </si>
  <si>
    <t>P1084 Murphy Family Scholarship 124796 56683</t>
  </si>
  <si>
    <t>P1085 Bacchetti Scholarship in Animal Science 124797 56693</t>
  </si>
  <si>
    <t>P1086 Lum Scholarship in Agriculture 124798 56710</t>
  </si>
  <si>
    <t>P1087 Yit Kiu and Sik Yit Kwong Scholarship 124799 56692</t>
  </si>
  <si>
    <t>P1088 Muriel Butler Gill Memorial Award 124800 56703</t>
  </si>
  <si>
    <t>P1089 Roe Family Exhibition Fund 124807 56724</t>
  </si>
  <si>
    <t>P1090 LeShelle and Gary May Art Purchase Prize 124808 56799</t>
  </si>
  <si>
    <t>P1091 Nancy Crosby Bodega Marine Reserve Demon 124812 56789</t>
  </si>
  <si>
    <t>P1092 GreenwoodJohnson Family Fund 124813</t>
  </si>
  <si>
    <t>P1093 Ronald Hayes Malone Scholarship 124814 56755</t>
  </si>
  <si>
    <t>P1094 Physics and Astronomy Opportunity Fellow 124819 46145</t>
  </si>
  <si>
    <t>P1095 Jerome and Janice Siebert Agribusiness 124822</t>
  </si>
  <si>
    <t>P1096 Lamberti Family Endowment for Water Sci 124830 50081</t>
  </si>
  <si>
    <t>P1097 Haworth Family Award 124831 56785</t>
  </si>
  <si>
    <t>P1098 Montrone Family Student Support Fund 124832 56793</t>
  </si>
  <si>
    <t>P1099 Socolofsky Learning by Leading Commun 124839 56817</t>
  </si>
  <si>
    <t>P1100 Dean Keith Simonton Prize for Creativity 124841</t>
  </si>
  <si>
    <t>P1101 Schneeman Library Endowment 124849 46075</t>
  </si>
  <si>
    <t>P1102 Mark and Carole McNamee Endowment Fund 124852 56845</t>
  </si>
  <si>
    <t>P1103 SAVMAs Covid Community Scholarship 124862 56975</t>
  </si>
  <si>
    <t>P1104 Margadant Graduate Research Fellowship 124865 56863</t>
  </si>
  <si>
    <t>P1105 Dewees Learning by Leading Fund 124867 56864</t>
  </si>
  <si>
    <t>P1106 Pediatric Nursing Professional Endowed 124873 56928</t>
  </si>
  <si>
    <t>P1107 Maria Bainer Memorial Blues Endowment 124875 56869</t>
  </si>
  <si>
    <t>P1108 Susan and James Swartz Family Exhibition 124876 56895</t>
  </si>
  <si>
    <t>P1109 Elinore B Klein Scholarship 124885 43006</t>
  </si>
  <si>
    <t>P1110 LaChapelle Family Endowed Fund 124894 46009</t>
  </si>
  <si>
    <t>P1111 Peterson Environmental Engineering Endow 124896 50341</t>
  </si>
  <si>
    <t>P1112 Equine Reproduction Scholarship 124897 56977</t>
  </si>
  <si>
    <t>P1113 Janet F Gilson RN Memorial Scholarship 124898 56959</t>
  </si>
  <si>
    <t>P1114 VetPrep Founders Endowed Scholarship 124903 46039</t>
  </si>
  <si>
    <t>P1115 Rancer Family Fellowship 124905 56970</t>
  </si>
  <si>
    <t>P1116 Hallinger Jr Memorial Endowed Award 124906 56978</t>
  </si>
  <si>
    <t>P1117 Manetti Shrem Visionary Endowment 124909 45683</t>
  </si>
  <si>
    <t>P1118 Hong Kong Undergraduate Scholarship 124912 45914</t>
  </si>
  <si>
    <t>P1119 Sister Rosemary Campi Memorial 124918 46003</t>
  </si>
  <si>
    <t>P1120 Bohart Museum Directors Fund 124919</t>
  </si>
  <si>
    <t>P1121 Martha Holland Willits Fund 124923 46015</t>
  </si>
  <si>
    <t>P1122 Raymond L Rodriguez Undergrad Research 124926 46011</t>
  </si>
  <si>
    <t>P1123 Karen D Horobin Graduate Research Fund 124930 46165</t>
  </si>
  <si>
    <t>P1124 Dept of Dermatology Endowed Chair Sppt 124932 ATP</t>
  </si>
  <si>
    <t>P1125 Vincent V C Woo Hong Kong UG Scholar 124937 46035</t>
  </si>
  <si>
    <t>P1126 Heike McNaughton Scholarship 124938 46037</t>
  </si>
  <si>
    <t>P1127 California ChinsChinchilla Rescue DVM 124940 46066</t>
  </si>
  <si>
    <t>P1128 Michael Lee Patricia Spears Lee Award 124945 46105</t>
  </si>
  <si>
    <t>P1129 Benjamin Franklin Green MD Scholar 124947 46064</t>
  </si>
  <si>
    <t>P1130 Michael Sowerwine ALS Research Fund 124949 49119</t>
  </si>
  <si>
    <t>P1131 Karen Sigvardt PhD Neuroscience Award 124957</t>
  </si>
  <si>
    <t>P1132 Karen Sigvardt PhD Neuroscience Fello 124958 46273</t>
  </si>
  <si>
    <t>P1133 Dr Georgia Babladelis Shelter Medicine 124961 46085</t>
  </si>
  <si>
    <t>P1134 Robert M Walter MD Endowed Scholars 124962 46088</t>
  </si>
  <si>
    <t>P1135 Cynthia and Richard Strauch Graduate 124972 46315</t>
  </si>
  <si>
    <t>P1136 Hall Diversity in Engineering Scholar 124973 46101</t>
  </si>
  <si>
    <t>P1137 Aggies for Israel Support Endowment 124975 46117</t>
  </si>
  <si>
    <t>P1138 Pam Martin Womens Basketball Enrichment 124977 46113</t>
  </si>
  <si>
    <t>P1139 Daniel J Ichinaga 83 Scholarship 124978 46118</t>
  </si>
  <si>
    <t>P1140 Tinti Family Award 124980 50108</t>
  </si>
  <si>
    <t>P1141 Energy Transportation Career Awd 124986 46159</t>
  </si>
  <si>
    <t>P1142 LC Scholarship 124987 46151</t>
  </si>
  <si>
    <t>P1143 Schermer Endowed Professorship 124990 46197</t>
  </si>
  <si>
    <t>P1144 Hurlston Deanship in GSM 124991 46162</t>
  </si>
  <si>
    <t>P1145 Hurlston Career Advising Fund 124992 46233</t>
  </si>
  <si>
    <t>P1146 Hurlston Aggie Compass Basic Needs 124993 46234</t>
  </si>
  <si>
    <t>P1147 John C and Cherril D Longhurst Schlsp 124996 46160</t>
  </si>
  <si>
    <t>P1148 Suad Joseph Graduate Student Research 125000 46176</t>
  </si>
  <si>
    <t>P1149 Suad Joseph Undergraduate Student Resrch 125001 46157</t>
  </si>
  <si>
    <t>P1150 Judith S Schreider Health Prof Advising 125002 46209</t>
  </si>
  <si>
    <t>P1151 Religious Studies Undergraduate Research 125006</t>
  </si>
  <si>
    <t>P1152 Logan Undergrad Award in Ag Res Econ 125007</t>
  </si>
  <si>
    <t>P1153 Fernandes Guardian Teacher Scholarship 125009 46175</t>
  </si>
  <si>
    <t>P1154 Williams Seize the Opportunity Endow 125010 46173</t>
  </si>
  <si>
    <t>P1155 Selikoff NICU Family Suppt Perpetual Fnd 125011 46193</t>
  </si>
  <si>
    <t>P1156 Berry Endowed Scholarship in Vet Med 125014 46185</t>
  </si>
  <si>
    <t>P1157 Henry and Norma Hom Scholarship 125016 46189</t>
  </si>
  <si>
    <t>P1158 Deirdre Hackett Endowment in English 125018 46290</t>
  </si>
  <si>
    <t>P1159 Campbell Guardian Teacher Scholarship 125020 46181</t>
  </si>
  <si>
    <t>P1160 Sustainability Scholars Fund 125023 BTE</t>
  </si>
  <si>
    <t>P1161 Josef Maria Schaefer Schlrshp Endowmt 125024 46256</t>
  </si>
  <si>
    <t>P1162 Wright Hodgens Director Womens Wtr Polo 125026 46184</t>
  </si>
  <si>
    <t>P1163 Schaal Prose Poetry in Psychothpy Awd 125027 46260</t>
  </si>
  <si>
    <t>P1164 Schaal Prose Poetry Psychothrpy Progrm 125028 46262</t>
  </si>
  <si>
    <t>P1165 Graham Learning by Leading Endowment 125029 46198</t>
  </si>
  <si>
    <t>P1166 Leung Hong Kong Endowed Undrgrd Schlrsp 125030 46188</t>
  </si>
  <si>
    <t>P1167 Lenora A Timm Award 125031 46249</t>
  </si>
  <si>
    <t>P1168 Jill and Coco Endowment 125036 46213</t>
  </si>
  <si>
    <t>P1169 Herman Pet Therapist Dermatology Residnt 125039 46239</t>
  </si>
  <si>
    <t>P1170 Elaine R Fingerett Learning by Leading 125040 46232</t>
  </si>
  <si>
    <t>P1171 Bob Foster Womens Tennis Scholarship 125080 BTE</t>
  </si>
  <si>
    <t>P1172 Pong Galileo Academy of Sci Tech 125081 46238</t>
  </si>
  <si>
    <t>P1173 Patricia and Dean Ekstam Endowed Fund 125082 46387</t>
  </si>
  <si>
    <t>P1174 Regulska and Regulski Fund Global Health 125084 46247</t>
  </si>
  <si>
    <t>P1175 Cote Family Award 125088 46251</t>
  </si>
  <si>
    <t>P1176 Aggie Launch Career Development Endowed 125089 46276</t>
  </si>
  <si>
    <t>P1177 ChicanxLatinx Academic Success Student 125093 50126</t>
  </si>
  <si>
    <t>P1178 Wright Mens Womens Water Polo Awd 125098</t>
  </si>
  <si>
    <t>P1179 Jimmy G S Ong Canine Health Rsch Endw 125100 50053</t>
  </si>
  <si>
    <t>P1180 Norma Jacobs Fund for Global Medicine 125101 46294</t>
  </si>
  <si>
    <t>P1181 Orr Family Fund for Global Medicine 125103 46295</t>
  </si>
  <si>
    <t>P1182 Yu Fragile X Resch Trtmt Ctr Endow 125106 46394</t>
  </si>
  <si>
    <t>P1183 Scott McRitchie Memorial Scholarship 125108 46301</t>
  </si>
  <si>
    <t>P1184 Jacquelyn Anderson Endow Chair Wellness 125109</t>
  </si>
  <si>
    <t>P1185 Cusumano Family Experiential Learning 125112 47956</t>
  </si>
  <si>
    <t>P1186 Cusumano Family Scholarship in CAES 125113 46316</t>
  </si>
  <si>
    <t>P1187 Ariat International Scholarship Endow 125119 46313</t>
  </si>
  <si>
    <t>P1188 Ariat Scholarship for Future Vet Endow 125120 47919</t>
  </si>
  <si>
    <t>P1189 Seiber Ag and Environ Chem Fellowship 125121</t>
  </si>
  <si>
    <t>P1190 Pamela Ching Global Engagement Awd 125124 46320</t>
  </si>
  <si>
    <t>P1191 Zucconi Diversity in Engineering Scholar 125126 46328</t>
  </si>
  <si>
    <t>P1192 Zimmerman Endwmt Experiential Learning 125129</t>
  </si>
  <si>
    <t>P1193 Schwab Comparative Ophthalmology Advmt 125137 47943</t>
  </si>
  <si>
    <t>P1194 The Give Day Venture Fund 125138</t>
  </si>
  <si>
    <t>P1195 Coffee Center Excellence Endowment 125139 46340</t>
  </si>
  <si>
    <t>P1196 Rucker Family Endowed Concert Band 125140 49492</t>
  </si>
  <si>
    <t>P1197 Yaver Schlrshp in Molecular Med Microb 125148 46357</t>
  </si>
  <si>
    <t>P1198 Beals Research Internship Award 125155 46378</t>
  </si>
  <si>
    <t>P1199 Innovation in Viticulture and Enology 125161 47933</t>
  </si>
  <si>
    <t>P1200 John Felipe Bowman Award 125162 48010</t>
  </si>
  <si>
    <t>P1201 Yakima Chief Hops Brewing Sci Rsch Awd 125165 50089</t>
  </si>
  <si>
    <t>P1202 Michael and Nancy Arkelian Scholarship 125174 47921</t>
  </si>
  <si>
    <t>P1203 Chemical Engineering Excellence Endowmt 125181</t>
  </si>
  <si>
    <t>P1204 Fischer Frey Human Rights Scholarship 125185 47952</t>
  </si>
  <si>
    <t>P1205 Dr Irving Hertzendorf Memorial Fund 131030 43089</t>
  </si>
  <si>
    <t>P1206 Dean Witter Fund 131040 56550</t>
  </si>
  <si>
    <t>P1207 African Agricultural Development Fund 141003 43092</t>
  </si>
  <si>
    <t>P1208 Chancellors Associates 141023 UCDF</t>
  </si>
  <si>
    <t>P1209 Richard M and Margaret ER Bohart Fund 141025 41902</t>
  </si>
  <si>
    <t>P1210 J Price Gittinger Memorial Award 141029 53264</t>
  </si>
  <si>
    <t>P1211 Colby Babe Slater Award Fund 141035 52400</t>
  </si>
  <si>
    <t>P1212 IF Crip Toomey Memorial Fund 141036 53052</t>
  </si>
  <si>
    <t>P1213 Herbert A Young Memorial Fund 141041 56741</t>
  </si>
  <si>
    <t>P1214 Tracy and Ruth Storer Fund 141042 UCDF</t>
  </si>
  <si>
    <t>P1215 Robert E Stowell Chair in Pathology 141440 54869</t>
  </si>
  <si>
    <t>P1216 Thomas Nina Leigh Seminar 141500 45278</t>
  </si>
  <si>
    <t>P1217 Giedt Engr Professorship 141547 45668</t>
  </si>
  <si>
    <t>P1218 UCD Symphony Endowment 141559 48716</t>
  </si>
  <si>
    <t>P1219 Class of 69 Fund 141580 40318</t>
  </si>
  <si>
    <t>P1220 Robert Arneson Chair Ceramic Sculpture 141586 40006</t>
  </si>
  <si>
    <t>P1221 Library Special Collections Fund 141588 47897</t>
  </si>
  <si>
    <t>P1222 C John Tupper Bioethics Lib Collection 141681 53078</t>
  </si>
  <si>
    <t>P1223 Dorf Graduate Student Award 150002 43908</t>
  </si>
  <si>
    <t>P1224 A Lloyd Brown Graduate Student 150003 43928</t>
  </si>
  <si>
    <t>P1225 Edmund and Wilma Fink Mem Award 150004 43929</t>
  </si>
  <si>
    <t>P1226 Leon H Mayhew Prize in Sociology 150005 44785</t>
  </si>
  <si>
    <t>P1227 Telford Graduate Student Award 150006 44616</t>
  </si>
  <si>
    <t>P1228 Jeffery and Marsha Gibeling Award 150007 44617</t>
  </si>
  <si>
    <t>P1229 Paul Brady Award 150008 44571</t>
  </si>
  <si>
    <t>P1230 D Kern and Elizabeth Holoman Award 150009 44232</t>
  </si>
  <si>
    <t>P1231 Garel Athey Grunder Grad Award 150010 44220</t>
  </si>
  <si>
    <t>P1232 Silvia and Ted Hillyer Award 150011 45024</t>
  </si>
  <si>
    <t>P1233 Foin Graduate Award 150012 44748</t>
  </si>
  <si>
    <t>P1234 Conn Graduate Student Awrd 150013 44566</t>
  </si>
  <si>
    <t>P1235 QuinbyYoung Scholarship for Healthy Agi 150014 46535</t>
  </si>
  <si>
    <t>P1236 Pomeroy Robertson Fam Scholarship 150015 44987</t>
  </si>
  <si>
    <t>P1237 Ellen B Gold Epidemiology Award 150016 44221</t>
  </si>
  <si>
    <t>P1238 Nancy John Jungerman Award 150017 44233</t>
  </si>
  <si>
    <t>P1239 Lee Baldwin Family Award 150018 44234</t>
  </si>
  <si>
    <t>P1240 McCalla Graduate Student Award 150019 46674</t>
  </si>
  <si>
    <t>P1241 Vanderhoef Graduate Student Award 150020 45023</t>
  </si>
  <si>
    <t>P1242 Pritchard Clinical Scholar Award 150021 44241</t>
  </si>
  <si>
    <t>P1243 Seiber International Graduate Award 150022 44242</t>
  </si>
  <si>
    <t>P1244 Mohini Jain Family Foundation Award 150023 44541</t>
  </si>
  <si>
    <t>P1245 Paul A Castelfranco Graduate Award 150024 44966</t>
  </si>
  <si>
    <t>P1246 Shoemaker Intl Grad Student Award 150025 46673</t>
  </si>
  <si>
    <t>P1247 Hague Intl Graduate Student Award 150026 49295</t>
  </si>
  <si>
    <t>P1248 McCallen Endowed Award 150100 45176</t>
  </si>
  <si>
    <t>P1249 Crook Fund for Graduate Student Rsch 150101 45511</t>
  </si>
  <si>
    <t>P1250 Honmyo Scholarship with UCDF 150102 45363</t>
  </si>
  <si>
    <t>P1251 Ann E Pitzer Study Abroad Award 150103 45749</t>
  </si>
  <si>
    <t>P1252 WernerJacobsen FellowshipUCDF 150104 45730</t>
  </si>
  <si>
    <t>P1253 Reid Graduate Student Fellowship 150105 45726</t>
  </si>
  <si>
    <t>P1254 Barrall Family Philosophy Scholarship 150106 45706</t>
  </si>
  <si>
    <t>P1255 Gary B Anderson Food Animal Award 150107 45459</t>
  </si>
  <si>
    <t>P1256 LingLie Chau Graduate Fellowship 150108 45435</t>
  </si>
  <si>
    <t>P1257 Dolan Family Mgmt Education Award 150109 46717</t>
  </si>
  <si>
    <t>P1258 Campbell Ag Leadership Prize 150110 49248</t>
  </si>
  <si>
    <t>P1259 Mens Water Polo StudentAthlete Award 150111 45462</t>
  </si>
  <si>
    <t>P1260 Kauzlarich Inorganic Award 150112</t>
  </si>
  <si>
    <t>P1261 Gregory A Burwell Scholarship 150113 47310</t>
  </si>
  <si>
    <t>P1262 Merk Family Student Award 150115 45725</t>
  </si>
  <si>
    <t>P1263 Fung Family Scholarship 150116 45432</t>
  </si>
  <si>
    <t>P1264 Daniel Benson MD Scholarship 150117 49842</t>
  </si>
  <si>
    <t>P1265 Lugg Graduate Student Award 150118 45549</t>
  </si>
  <si>
    <t>P1266 Diane Bryant Scholarship for Diversity 150119 45394</t>
  </si>
  <si>
    <t>P1267 Molecular Cellular Integrative Physio 150120 46501</t>
  </si>
  <si>
    <t>P1268 Rex R Perschbacher Scholarship 150121 49801</t>
  </si>
  <si>
    <t>P1269 Asmundson Family Scholarship 150122 56377</t>
  </si>
  <si>
    <t>P1270 Hoyer Smith Family Scholarship 150123 49297</t>
  </si>
  <si>
    <t>P1271 Isaacs Scholarship Fund 150124 49843</t>
  </si>
  <si>
    <t>P1272 Dorf Graduate Award with UCDF Matching 150125 45525</t>
  </si>
  <si>
    <t>P1273 The Joe Singleton Athletic Scholarship 150126 45636</t>
  </si>
  <si>
    <t>P1274 Gary Perkins Academic Achievement Studen 150127 47219</t>
  </si>
  <si>
    <t>P1275 Joseph Silva Jr MD Ruth Silva Scho 150128 46712</t>
  </si>
  <si>
    <t>P1276 McCorkle Family Scholarship 150129 49856</t>
  </si>
  <si>
    <t>P1277 Tara K Telford Graduate Student Award 150200 BTE</t>
  </si>
  <si>
    <t>P1278 Richard G Coss Wildlife Research Award 150201 BTE</t>
  </si>
  <si>
    <t>P1279 Judy Wydick Guardian Professions Award 150202 BTE</t>
  </si>
  <si>
    <t>P1280 Molecular Cellular Integrative Phys 150203 BTE</t>
  </si>
  <si>
    <t>P1281 Kit Rice Ecology Fellowship Fund 150204 BTE</t>
  </si>
  <si>
    <t>P1282 Richard and Joy Dorf Engineering Fellows 150205 BTE</t>
  </si>
  <si>
    <t>P1283 Richard and Joy Dorf Fellowship 150206 BTE</t>
  </si>
  <si>
    <t>P1284 Kirvin Knox Nutritional Biology Fellowsh 150207 ATP</t>
  </si>
  <si>
    <t>P1285 Tchobanoglous Graduate Fellowship in Env 150208 ATP</t>
  </si>
  <si>
    <t>P1286 Rucker Family Fellowship with Matching 150209 BTE</t>
  </si>
  <si>
    <t>P1287 Rosenthal Fellowship 150210 BTE</t>
  </si>
  <si>
    <t>P1288 Loury Foundation Fellowship Fund 150211 BTE</t>
  </si>
  <si>
    <t>P1289 James and Marilyn Lugg Graduate Student 150212 BTE</t>
  </si>
  <si>
    <t>P1290 Wych Plant Science Fellowship 150213</t>
  </si>
  <si>
    <t>P1291 Zaiss Ventures Fellowship 150214 ATP</t>
  </si>
  <si>
    <t>P1292 The Grieshop Family Community Education 150215 ATP</t>
  </si>
  <si>
    <t>P1293 Bret T Hewitt Graduate Fellowship 150216 BTE</t>
  </si>
  <si>
    <t>P1294 Emile G Scholz Prize with Matching 150217 BTE</t>
  </si>
  <si>
    <t>P1295 Dianne Walter Harrison Fund 150218 ATP</t>
  </si>
  <si>
    <t>P1296 Susan Kauzlarich Grad Fellowship 150219 48830</t>
  </si>
  <si>
    <t>P1297 Bob and Kinzie Murphy Guardian Fellowshp 150220 ATP</t>
  </si>
  <si>
    <t>P1298 HA Lewin Family Fellowship 150221 ATP</t>
  </si>
  <si>
    <t>P1299 Stephen and Bettina Sims Immun Flshp 150222 ATP</t>
  </si>
  <si>
    <t>P1300 James D Cone Graduate Fellowship 150223 49228</t>
  </si>
  <si>
    <t>P1301 Ellen B Gold Epidemiology Award 150224 ATP</t>
  </si>
  <si>
    <t>P1302 Mar Family Nutritional Biology Fllwshp 150225 48836</t>
  </si>
  <si>
    <t>P1303 Nancy and John Jungerman Grad Fellowship 150226 ATP</t>
  </si>
  <si>
    <t>P1304 Hazel B Jacoby Graduate Fellowship 150227 ATP</t>
  </si>
  <si>
    <t>P1305 Jeffery Marsha Gibeling Mat Sci Eng 150228 ATP</t>
  </si>
  <si>
    <t>P1306 F Paul Brady Grad Fellowshp w Matching 150229 ATP</t>
  </si>
  <si>
    <t>P1307 Eivind Lange and Mary Puma Grad Fellowsh 150230 BTE</t>
  </si>
  <si>
    <t>P1308 Ernest E Hill Memorial Graduate Fellows 150231 ATP</t>
  </si>
  <si>
    <t>P1309 William and Nongkarn Chancellor Fellowsh 150232 ATP</t>
  </si>
  <si>
    <t>P1310 Erhardt and Takamura Family Fellowship 150233 ATP</t>
  </si>
  <si>
    <t>P1311 Robert LoisAnn Loomis Grad Agron Match 150234 ATP</t>
  </si>
  <si>
    <t>P1312 GoldmanSchladow Limnology Fellowship 150236</t>
  </si>
  <si>
    <t>P1313 Grad Student Sppt Endow Chair Physiology 150237</t>
  </si>
  <si>
    <t>P1314 Bita Daryabari Presidential Chair in Per 150300 49253</t>
  </si>
  <si>
    <t>P1315 Hurlston Presidential Chair 150301 49286</t>
  </si>
  <si>
    <t>P1316 Andrew John Gabor Presidential Chair 150302 49078</t>
  </si>
  <si>
    <t>P1317 Sue Jane Leung Presidential Chair 150303 48803</t>
  </si>
  <si>
    <t>P1318 Mohini Jain Presidential Chair 150304 49294</t>
  </si>
  <si>
    <t>P1319 The Chancellors Presidential Chair 150305 56972</t>
  </si>
  <si>
    <t>P1320 Dr Terry Holliday Equine Comp Neurol 150306 49961</t>
  </si>
  <si>
    <t>P1321 C Bryan Cameron Presidential Chair Fund 150307 49373</t>
  </si>
  <si>
    <t>P1322 Neil MJ Kelly Presidential Chair 150308 49673</t>
  </si>
  <si>
    <t>P1323 Messmer Family Presidential Chair 150309 55788</t>
  </si>
  <si>
    <t>P1324 Prem C Jain Family Presidential Chair 150310 55147</t>
  </si>
  <si>
    <t>P1325 Goss Presidential Chair in African Amer 150311</t>
  </si>
  <si>
    <t>P1326 Jerry Fielder Memorial Fund 151026 45637</t>
  </si>
  <si>
    <t>P1327 North Coast Grape Growers Research Fund 151032 49327</t>
  </si>
  <si>
    <t>P1328 L D Davis Peach Professorship 151576 44686</t>
  </si>
  <si>
    <t>P1329 DCC FellowsUG Research 151596 40047</t>
  </si>
  <si>
    <t>P1330 Murphy Guardian Professions Fellowship 150235 ATP</t>
  </si>
  <si>
    <t>P1331 Mark Nancy Servis Endowed Award 122878 BTE</t>
  </si>
  <si>
    <t>P1332 Omund Stromswold Endowed Scholarship 122955 55037</t>
  </si>
  <si>
    <t>P1333 Infectious Diseases Immunological Rsch 122987 PG</t>
  </si>
  <si>
    <t>P1334 Irv and Liz Marcus Endowment 123136 STIP</t>
  </si>
  <si>
    <t>P1335 Donald Bath Animal Science Award 123266 STIP</t>
  </si>
  <si>
    <t>P1336 Wesley Pinkerton Student Farm Mentor 123369 BTE</t>
  </si>
  <si>
    <t>P1337 Robert Thornton Memorial Award 123376 49168</t>
  </si>
  <si>
    <t>P1338 Arevalo FirstGeneration Undergraduate 123607 STIP</t>
  </si>
  <si>
    <t>P1339 Roleto Amparo Ordona Endowed Scholarsh 123608 BTE</t>
  </si>
  <si>
    <t>P1340 ASUCD Legacy Fund 123637 STIP</t>
  </si>
  <si>
    <t>P1341 Michele Dyke Memorial Award 123660 STIP</t>
  </si>
  <si>
    <t>P1342 Class of 1995 Graduate Student Support F 123662 BTE</t>
  </si>
  <si>
    <t>P1343 Susie Williams Womens Golf Scholarship 123758</t>
  </si>
  <si>
    <t>P1344 Ken and Cindy Blumenthal Endow Rsch 123839 PG</t>
  </si>
  <si>
    <t>P1345 George Schloemer Endowed Professorship 124021 BTE</t>
  </si>
  <si>
    <t>P1346 JohnsonCarlson Library Endowment 124031 PG</t>
  </si>
  <si>
    <t>P1347 Amos Family Oncology Research Fund 124079 49421</t>
  </si>
  <si>
    <t>P1348 Pathways to Professional Geology 124175 49615</t>
  </si>
  <si>
    <t>P1349 Robert Duncan Sanders End Fellwshp Plant 124179 BTE</t>
  </si>
  <si>
    <t>P1350 Eugene D Stevenson Sr Endowment Fund 124303 56034</t>
  </si>
  <si>
    <t>P1351 John Mary Gifford Endowment 111747 PG</t>
  </si>
  <si>
    <t>P1352 CFAUC PresentsJackson 111967 PG</t>
  </si>
  <si>
    <t>P1353 Thomas K Allewelt Scholarship 122348 50402</t>
  </si>
  <si>
    <t>P1354 Fingerut Endowed Chair in Cancer Rsch 122496 PG</t>
  </si>
  <si>
    <t>P1355 Weborg and Singer Scholarship 122889 PG</t>
  </si>
  <si>
    <t>P1356 Sandi Redenbach Fund 122929 PG</t>
  </si>
  <si>
    <t>P1357 Suran Artifact Preservation Fund 122940 PG</t>
  </si>
  <si>
    <t>P1358 Miranda M Alexander Endowment Fund 122942 PG</t>
  </si>
  <si>
    <t>P1359 Odlins Spririt Fund 122949 PG</t>
  </si>
  <si>
    <t>P1360 William Mantle Fund 122950 PG</t>
  </si>
  <si>
    <t>P1361 Pridemore Endowment Fund 122951 PG</t>
  </si>
  <si>
    <t>P1362 Chan Award for Scholarships 122956 PG</t>
  </si>
  <si>
    <t>P1363 Cockerill Kennedy Endowment 122973 PG</t>
  </si>
  <si>
    <t>P1364 Michael T Savoldi Fund for Equine Rsch 122975 PG</t>
  </si>
  <si>
    <t>P1365 Marie A Boitano Scholarship 122989 PG</t>
  </si>
  <si>
    <t>P1366 Cancer Center Directors Endowed Fund 122996 PG</t>
  </si>
  <si>
    <t>P1367 UC Davis Childrens Hospital 123012 PG</t>
  </si>
  <si>
    <t>P1368 Betty Liu Classical Concert Fund 123019 PG</t>
  </si>
  <si>
    <t>P1369 Betty Liu Student Tickets End Fund 123020 PG</t>
  </si>
  <si>
    <t>P1370 Ann Travis DVM Zoonotic Research Fun 123024 PG</t>
  </si>
  <si>
    <t>P1371 John and Donna Beaver Scholarship 123025 PG</t>
  </si>
  <si>
    <t>P1372 Thomas Florentia Armstrong Endowed 123029 PG</t>
  </si>
  <si>
    <t>P1373 Bob and Sandy Kautz Graduate Fellowship 123034 PG</t>
  </si>
  <si>
    <t>P1374 Young Artists Program 123035 PG</t>
  </si>
  <si>
    <t>P1375 McConnell Endowed Fund 123058 PG</t>
  </si>
  <si>
    <t>P1376 Almodovar and Zeuch Outdoor Adventures 123071 PG</t>
  </si>
  <si>
    <t>P1377 Elizabeth Goldner Bridge Mem Scholarship 123072 PG</t>
  </si>
  <si>
    <t>P1378 White Family Fellows Student Award 123078 PG</t>
  </si>
  <si>
    <t>P1379 Robert A Kucer Student Research Award 123079 PG</t>
  </si>
  <si>
    <t>P1380 Robert A Kucer Scholarship 123080 PG</t>
  </si>
  <si>
    <t>P1381 Susan B Kaiser Endowed Fund 123098 PG</t>
  </si>
  <si>
    <t>P1382 Joan Alex De Paoli Exhibition Devel 123108 PG</t>
  </si>
  <si>
    <t>P1383 Drayer Wildlife Health Center Endowment 123117 PG</t>
  </si>
  <si>
    <t>P1384 Moore Family Award for Junior Faculty 123118 PG</t>
  </si>
  <si>
    <t>P1385 Don and JoAnne Wold Scholarship Fund 123122 PG</t>
  </si>
  <si>
    <t>P1386 White Family Shelter Medicine Fellowship 123137 PG</t>
  </si>
  <si>
    <t>P1387 White Family Scholarship in Shelter Med 123138 PG</t>
  </si>
  <si>
    <t>P1388 Marion I Froehlich Education Abroad Awa 123141 PG</t>
  </si>
  <si>
    <t>P1389 Hilton Bebb Richardson Scholarship 123148 PG</t>
  </si>
  <si>
    <t>P1390 Martha Ann Richardson Scholarship 123149 PG</t>
  </si>
  <si>
    <t>P1391 Joyce J Ten Haken Fund 123168 PG</t>
  </si>
  <si>
    <t>P1392 Ten Haken Scholarship Endowed Fund 123169 PG</t>
  </si>
  <si>
    <t>P1393 Winneker Solid Tumor Research Fund 123170 PG</t>
  </si>
  <si>
    <t>P1394 Scott Winneker Glioblastoma Research Fun 123171 PG</t>
  </si>
  <si>
    <t>P1395 Thea and Art Mills Endowed Scholarship 123175 PG</t>
  </si>
  <si>
    <t>P1396 Corbin Endowed Fund for Equine Research 123189 PG</t>
  </si>
  <si>
    <t>P1397 Corbin Endowed Fund for Canine Research 123190 PG</t>
  </si>
  <si>
    <t>P1398 Peter J Ihrke Scholarship 123202 PG</t>
  </si>
  <si>
    <t>P1399 Jones Wildlife Conservation Fund 123215 PG</t>
  </si>
  <si>
    <t>P1400 Francine A Bradley Award 123216 PG</t>
  </si>
  <si>
    <t>P1401 Skarsten Mem Fund for Surgical Intensive 123218 PG</t>
  </si>
  <si>
    <t>P1402 Jay C Carlisle New York Endowed Scholar 123225 PG</t>
  </si>
  <si>
    <t>P1403 Paul Ann Nowak Missy Ling Endowment 123236 PG</t>
  </si>
  <si>
    <t>P1404 E Susan Darling Scholarship Fund 123237 PG</t>
  </si>
  <si>
    <t>P1405 Michael and Ester Vaida Graduate Fellows 123261 PG</t>
  </si>
  <si>
    <t>P1406 Pavey Miller Scholarship Fund 123264 PG</t>
  </si>
  <si>
    <t>P1407 Taylor DVM Endowed Scholarship Fund 123273 PG</t>
  </si>
  <si>
    <t>P1408 Art Acquisition Endowment Fund 123275 PG</t>
  </si>
  <si>
    <t>P1409 Susan Mathews Undergraduate Award 123284 PG</t>
  </si>
  <si>
    <t>P1410 Peters Endowed Chair in Canine Cancer R 123285 PG</t>
  </si>
  <si>
    <t>P1411 Ernest E Tschannen Eye Clinic Endowment 123331 PG</t>
  </si>
  <si>
    <t>P1412 Koepke Class of 1977 Perseverance Fund 123341 PG</t>
  </si>
  <si>
    <t>P1413 Salas Endowed Veterinary Student Scholar 123346 PG</t>
  </si>
  <si>
    <t>P1414 Salas Canine Research Endowed Fund 123347 PG</t>
  </si>
  <si>
    <t>P1415 Hawkins Burn Endowed Research Fund 123352 PG</t>
  </si>
  <si>
    <t>P1416 Hawkins Vision Endowed Research Fund 123353 PG</t>
  </si>
  <si>
    <t>P1417 Art and Luann Hawkins Scholarship Award 123354 PG</t>
  </si>
  <si>
    <t>P1418 Sam Young Football Award 123355 PG</t>
  </si>
  <si>
    <t>P1419 Cook Endowed Scholarship Fund 123361 PG</t>
  </si>
  <si>
    <t>P1420 Votteri MSN Endowed Scholarship 123364 PG</t>
  </si>
  <si>
    <t>P1421 Lin Zucconi PhD Engineering Scholar 123365 PG</t>
  </si>
  <si>
    <t>P1422 Konajavamokachino Fellowship Endowed 123411 PG</t>
  </si>
  <si>
    <t>P1423 Konajavamokachino Scholarship Endowed Fu 123421 PG</t>
  </si>
  <si>
    <t>P1424 Sukoshi Lockhart Memorial Fund 123461 PG</t>
  </si>
  <si>
    <t>P1425 Graduate Animal Welfare Endowed Fund 123466 PG</t>
  </si>
  <si>
    <t>P1426 Program Enrichment Endowment Fund 123510 PG</t>
  </si>
  <si>
    <t>P1427 Colleen A Dahl Endowed Scholarship Fund 123522 PG</t>
  </si>
  <si>
    <t>P1428 John C Janet M Andersen Endowed Fund 123525 PG</t>
  </si>
  <si>
    <t>P1429 Postharvest Short Course International 123541 PG</t>
  </si>
  <si>
    <t>P1430 Boles and Samuels Scholarship 123549 PG</t>
  </si>
  <si>
    <t>P1431 Cameron Anne Gibbs PE Endowed Fellows 123556 PG</t>
  </si>
  <si>
    <t>P1432 Lindert Endowed Chair in Economics 123562 PG</t>
  </si>
  <si>
    <t>P1433 Connie Knight Zack Class of 1966 Schol 123564 PG</t>
  </si>
  <si>
    <t>P1434 Read Watershed Sciences Endowment 123604 PG</t>
  </si>
  <si>
    <t>P1435 Katie Dunlap Endowed Scholarship Fund 123605 PG</t>
  </si>
  <si>
    <t>P1436 Katie Dunlap Endowment Fund 123606 PG</t>
  </si>
  <si>
    <t>P1437 Eric W Brough Memorial Scholarship 123609 PG</t>
  </si>
  <si>
    <t>P1438 Herbarium Curator Endowment 123620 PG</t>
  </si>
  <si>
    <t>P1439 Finstad Endowment for Emergency Care 123627 PG</t>
  </si>
  <si>
    <t>P1440 Lanouette Endowed Scholarship Fund 123633 PG</t>
  </si>
  <si>
    <t>P1441 Patricia Steed Endowment for Canine Rese 123634 PG</t>
  </si>
  <si>
    <t>P1442 Ellie Sims Ophthalmology Endowed Fund 123643 PG</t>
  </si>
  <si>
    <t>P1443 Funny Face Sims Scholarship Endowed Fund 123644 PG</t>
  </si>
  <si>
    <t>P1444 Jennifer S Stith Scholarship 123647 PG</t>
  </si>
  <si>
    <t>P1445 LakeyGambill Family Scholarship Fund 123652 PG</t>
  </si>
  <si>
    <t>P1446 Bill E Hutchinson Endowment for FXTAS 123656 PG</t>
  </si>
  <si>
    <t>P1447 BeckleyHerzog Endowed Chair 123693 PG</t>
  </si>
  <si>
    <t>P1448 Bruce and Marie West Graduate Fellowship 123705 PG</t>
  </si>
  <si>
    <t>P1449 Bruce Marie West Undergraduate Scholar 123706 PG</t>
  </si>
  <si>
    <t>P1450 Bruce and Marie West Chair I 123707 PG</t>
  </si>
  <si>
    <t>P1451 Bruce and Marie West Chair II 123708 PG</t>
  </si>
  <si>
    <t>P1452 Bruce and Marie West Endowment 123709 PG</t>
  </si>
  <si>
    <t>P1453 Barbara Kerr Endowed Fund 123715 PG</t>
  </si>
  <si>
    <t>P1454 Robert Marion Blumberg Study Abroad 123725 PG</t>
  </si>
  <si>
    <t>P1455 Banninger Womens Basketball Endowment 123727 PG</t>
  </si>
  <si>
    <t>P1456 Banninger Mens Basketball Endowment 123728 PG</t>
  </si>
  <si>
    <t>P1457 Stieber Native American Studies Endowed 123745 PG</t>
  </si>
  <si>
    <t>P1458 Stieber Nutrition Endowed Fellowship 123746 PG</t>
  </si>
  <si>
    <t>P1459 Marsha LR Stieber Nutrition Endowed Sc 123747 PG</t>
  </si>
  <si>
    <t>P1460 The Barbara Pearce Student Farm Endowed 123780 PG</t>
  </si>
  <si>
    <t>P1461 Dale and Renee Waters Gyn Oncolology 123783 PG</t>
  </si>
  <si>
    <t>P1462 Landgraf Memorial Research Award 123787 PG</t>
  </si>
  <si>
    <t>P1463 Charlotte Harvey Endowed Scholarship 123789 PG</t>
  </si>
  <si>
    <t>P1464 Charlotte Harvey Endowed Fellowship 123790 PG</t>
  </si>
  <si>
    <t>P1465 Chris Valerie Day Cal Aggie Water Polo 123794 PG</t>
  </si>
  <si>
    <t>P1466 The Lique Hoskins Veterinary Medicine Sc 123795 PG</t>
  </si>
  <si>
    <t>P1467 Wendy Daniel Wallace End Student Suppt 123796 PG</t>
  </si>
  <si>
    <t>P1468 Lofland Davis History Archives Rsch 123803 PG</t>
  </si>
  <si>
    <t>P1469 Lofland Endowed Support Fund 123804 PG</t>
  </si>
  <si>
    <t>P1470 Craig Mogielnicki Canine Cancer Research 123810 PG</t>
  </si>
  <si>
    <t>P1471 Ilsa and Stephen Kaattari Endowed Fellow 123811 PG</t>
  </si>
  <si>
    <t>P1472 C Choy and P Edwards Endowed Schlrshp 123813 PG</t>
  </si>
  <si>
    <t>P1473 C Choy and P Edwards Pulmonary Rehab 123814 PG</t>
  </si>
  <si>
    <t>P1474 Ann E MacEachron Chair of Groundwater 123827 PG</t>
  </si>
  <si>
    <t>P1475 Diana Davies Student Scholarship 123888 PG</t>
  </si>
  <si>
    <t>P1476 Diana Davies Medical Student Scholarship 123889 PG</t>
  </si>
  <si>
    <t>P1477 Robert Juilien Svoboda Grad Fellowsp 123891 PG</t>
  </si>
  <si>
    <t>P1478 John Dean Meal Fund 123931 PG</t>
  </si>
  <si>
    <t>P1479 Scherer Community Scholarship 123966 PG</t>
  </si>
  <si>
    <t>P1480 Dante and Sharon Ferrini Endowed Chair 123978 PG</t>
  </si>
  <si>
    <t>P1481 David W Yorde Endowed Scholarship 123981 PG</t>
  </si>
  <si>
    <t>P1482 Joanne R Bethlahmy Student Scholarship 123997 50267</t>
  </si>
  <si>
    <t>P1483 PowellHansen Endowed Scholarship Fund 124009 PG</t>
  </si>
  <si>
    <t>P1484 Ken and Cindy Blumenthal Endowed Profess 124010 PG</t>
  </si>
  <si>
    <t>P1485 Steven Goldring Robert Wenners End Sch 124017 PG</t>
  </si>
  <si>
    <t>P1486 Moore McAfee Trust Endowed Fund 124032 PG</t>
  </si>
  <si>
    <t>P1487 Elaine D Tullson Research Fellowship 124038 PG</t>
  </si>
  <si>
    <t>P1488 Eileen Rob Tobias Class 1986 Football 124039 PG</t>
  </si>
  <si>
    <t>P1489 Donald and Phyllis Rickter End Scholsp 124040 PG</t>
  </si>
  <si>
    <t>P1490 Whittaker Family Endowed Fund 124048 PG</t>
  </si>
  <si>
    <t>P1491 Bruce N Janacek Fund for History 124049 PG</t>
  </si>
  <si>
    <t>P1492 Aggie Tennis Alumni Award 124050 50046</t>
  </si>
  <si>
    <t>P1493 Machado LGBTQIA Resource Center 124051 PG</t>
  </si>
  <si>
    <t>P1494 Machado HArCS Student Experience Endow 124052 PG</t>
  </si>
  <si>
    <t>P1495 Wes Yvette Powell Sustainable Ag Rsch 124063 PG</t>
  </si>
  <si>
    <t>P1496 Wes Yvette Powell Ag and Env Sci Schsp 124064 PG</t>
  </si>
  <si>
    <t>P1497 Wes Yvette Powell Engineering Schlrsp 124065 PG</t>
  </si>
  <si>
    <t>P1498 Donn and Marlene Deal Scholarship Fund 124077 PG</t>
  </si>
  <si>
    <t>P1499 Robin Wonder Siefkin James Siefkin Awd 124078 PG</t>
  </si>
  <si>
    <t>P1500 Kendra M Chan Endowed Fund 124092 PG</t>
  </si>
  <si>
    <t>P1501 Nelly Endowed Scholarship 124101 PG</t>
  </si>
  <si>
    <t>P1502 Arvid Marianne Peterson Cancer Rsch 124106 50406</t>
  </si>
  <si>
    <t>P1503 Arvid Marianne Peterson Stem Cell Rsch 124107 50407</t>
  </si>
  <si>
    <t>P1504 Henderson Retina Research Endowment 124109 PG</t>
  </si>
  <si>
    <t>P1505 Schwall Endowed Research Fellowship 124110 PG</t>
  </si>
  <si>
    <t>P1506 Debra Dawson and Robert Tabke Endowmt 124111 PG</t>
  </si>
  <si>
    <t>P1507 Barry Kipperman Awd in Vet Ethics Endwmt 124113 PG</t>
  </si>
  <si>
    <t>P1508 Todd Mavis and Kevin Cheng Endowed Chair 124116 PG</t>
  </si>
  <si>
    <t>P1509 Todd Mavis Kevin Cheng Intl Residents 124117 PG</t>
  </si>
  <si>
    <t>P1510 Gerdes Rohrich Intercollegiate Athletics 124128 PG</t>
  </si>
  <si>
    <t>P1511 Karl F Gerdes Endowment 124129 PG</t>
  </si>
  <si>
    <t>P1512 Pamela J Rohrich Endowment 124130 PG</t>
  </si>
  <si>
    <t>P1513 Kevin and Carol Brink Scholarship 124136 PG</t>
  </si>
  <si>
    <t>P1514 Richard Linda Trettin Advance Training 124147 PG</t>
  </si>
  <si>
    <t>P1515 Richard and Linda Trettin General Prog 124149 PG</t>
  </si>
  <si>
    <t>P1516 Maud Hinchee PhD Endowment 124151 PG</t>
  </si>
  <si>
    <t>P1517 Jean P Katow MD Scholarship Fund 124171 PG</t>
  </si>
  <si>
    <t>P1518 Rebekah Hess Sustainable Agriculture End 124178 PG</t>
  </si>
  <si>
    <t>P1519 Terri and Alan Wolf Nursing Scholarship 124183 PG</t>
  </si>
  <si>
    <t>P1520 OvaninEnderlein Trust Endowment 124189 PG</t>
  </si>
  <si>
    <t>P1521 Robert and Joelle Johnson Triebsch Schol 124195 PG</t>
  </si>
  <si>
    <t>P1522 Janet F Roser Equine Science Award 124207 PG</t>
  </si>
  <si>
    <t>P1523 Harry Idele Gilbert Avian Rsch 124209 PG</t>
  </si>
  <si>
    <t>P1524 Harry and Idele Gilbert Avian Scholarshp 124210 PG</t>
  </si>
  <si>
    <t>P1525 W Harry Lange Jr Memorial Endow Schlsp 124230 PG</t>
  </si>
  <si>
    <t>P1526 W Harry Lange Jr Memorial End Travel 124231 PG</t>
  </si>
  <si>
    <t>P1527 W Harry Lange Jr Memorial Bohart Museum 124232 PG</t>
  </si>
  <si>
    <t>P1528 W Harry Lange Jr Facilities Maintenance 124233 PG</t>
  </si>
  <si>
    <t>P1529 Garrett C Dailey Family Law Chair 124239 PG</t>
  </si>
  <si>
    <t>P1530 Michelle LaGrandeur Climate Chg Water 124240 PG</t>
  </si>
  <si>
    <t>P1531 L Dee Family Foundation Endowment 124244 PG</t>
  </si>
  <si>
    <t>P1532 Richard Cunningham Kathleen Doyle End 124259 PG</t>
  </si>
  <si>
    <t>P1533 Kevin D Olsen Endowed Fund for Pomology 124271 PG</t>
  </si>
  <si>
    <t>P1534 Beatrice A Olsen Endowed Fund in Conser 124272 PG</t>
  </si>
  <si>
    <t>P1535 P Winton R Sapudar Veterans Schlrshp 124290 PG</t>
  </si>
  <si>
    <t>P1536 John M Tucker Herbarium Endowment 124311 PG</t>
  </si>
  <si>
    <t>P1537 Lonigan Family Trust Scholarship 124316 PG</t>
  </si>
  <si>
    <t>P1538 PetersenYoung Scholarship Fund 124327 PG</t>
  </si>
  <si>
    <t>P1539 Karen Y Nishimura MS MD Endowed Ch 124334 PG</t>
  </si>
  <si>
    <t>P1540 Barbara Alan Roth MD Endowed Chair 124340 PG</t>
  </si>
  <si>
    <t>P1541 Walchli Fund for Innovation in Vet Med 124346 PG</t>
  </si>
  <si>
    <t>P1542 Loretta Wahl Endowed Cancer Fund 124352 PG</t>
  </si>
  <si>
    <t>P1543 Denise G Moore Ronald A Moore Award 124354 PG</t>
  </si>
  <si>
    <t>P1544 Gerdes Rohrich Chancellors Unrestricted 124365 PG</t>
  </si>
  <si>
    <t>P1545 CAES Experiential Learning Endowment 124367 PG</t>
  </si>
  <si>
    <t>P1546 Pauline Donald Clancy Endow Homeless 124374 PG</t>
  </si>
  <si>
    <t>P1547 Amador Cancer Research Fdn Endowed Chair 124381 PG</t>
  </si>
  <si>
    <t>P1548 Richard Beverly Kepner Endow Scholsp 124382 PG</t>
  </si>
  <si>
    <t>P1549 Correne Treguboff Pediatric Awd NP PA 124391 PG</t>
  </si>
  <si>
    <t>P1550 Joanne Knowles Equine Compassionate Care 124393 PG</t>
  </si>
  <si>
    <t>P1551 Joanne Knowles Companion Animl Comp Care 124394 PG</t>
  </si>
  <si>
    <t>P1552 R WhitneyWhyte Endowmt for Design Mat 124407 PG</t>
  </si>
  <si>
    <t>P1553 R WhitneyWhyte Endow Schlshp in Design 124408 PG</t>
  </si>
  <si>
    <t>P1554 Teresa Y Morishita DVM MPVM P 124409 PG</t>
  </si>
  <si>
    <t>P1555 Dr Stephanie McEwan Animal Lovers Schlsp 124424 PG</t>
  </si>
  <si>
    <t>P1556 Dr Stephanie McEwan Feline Health 124425 PG</t>
  </si>
  <si>
    <t>P1557 Linda Knox Veterinary Scholarship 124435 PG</t>
  </si>
  <si>
    <t>P1558 Linda Knox Veterinary Service Award 124436 PG</t>
  </si>
  <si>
    <t>P1559 Patricia Fehling Internatl Experiential 124438 PG</t>
  </si>
  <si>
    <t>P1560 Gail A Mancarti Endowed Award 124450 PG</t>
  </si>
  <si>
    <t>P1561 Harry S Agamalian Endowed Weed Sci Ag 124452 PG</t>
  </si>
  <si>
    <t>P1562 Mondavi Center Performing Arts Endowment 124473 PG</t>
  </si>
  <si>
    <t>P1563 Gracie Johnson Feline Clinical Trial End 124478 PG</t>
  </si>
  <si>
    <t>P1564 Gracie Johnson Feline Compassionate Care 124479 PG</t>
  </si>
  <si>
    <t>P1565 Margie Mah Endowmt for Alzheimers Rsch 124481 PG</t>
  </si>
  <si>
    <t>P1566 Margaret Parish Jepsen Bowles Endowment 124497 PG</t>
  </si>
  <si>
    <t>P1567 Leili K First Graduate Student Award 124511 PG</t>
  </si>
  <si>
    <t>P1568 Leks Cancer Research Endowment Fund 124512 PG</t>
  </si>
  <si>
    <t>P1569 Leks Compassionate Care Endowment Fund 124513 PG</t>
  </si>
  <si>
    <t>P1570 Berger Family Equine Research Endowment 124516 PG</t>
  </si>
  <si>
    <t>P1571 Berger Family Canine Research Endowment 124517 PG</t>
  </si>
  <si>
    <t>P1572 Toba L Goddard Memorial Scholarship 124523 PG</t>
  </si>
  <si>
    <t>P1573 Hay Chair for Advancing Gender Equity 124537 PG</t>
  </si>
  <si>
    <t>P1574 Hammond Strossen Endowed Fund 124542 PG</t>
  </si>
  <si>
    <t>P1575 L Mark Waterworth Endowed Scholarship 124552 PG</t>
  </si>
  <si>
    <t>P1576 Stauffer Canine Research Endowment 124553 PG</t>
  </si>
  <si>
    <t>P1577 Susan L Stauffer Scholarship Endowment 124554 PG</t>
  </si>
  <si>
    <t>P1578 Nesbitt Family Rural Prime Medicine 124555 PG</t>
  </si>
  <si>
    <t>P1579 Perry and Pe a Deans Discretionary 124558 PG</t>
  </si>
  <si>
    <t>P1580 College of Engineering Endowment 124572 PG</t>
  </si>
  <si>
    <t>P1581 Nancy Von Gunten Endowed Scholarship 124583 PG</t>
  </si>
  <si>
    <t>P1582 Mark J Mannis MD Endowment Fund 124597 PG</t>
  </si>
  <si>
    <t>P1583 Woolf Scholarship Endowment Fund 124598 PG</t>
  </si>
  <si>
    <t>P1584 Mango and the Boys Parrot Wellness Endow 124627 PG</t>
  </si>
  <si>
    <t>P1585 Sophie Ziva Leone Holly Beech Canine 124628 PG</t>
  </si>
  <si>
    <t>P1586 Dr Karim Jeraj Memorial Zoological 124629 PG</t>
  </si>
  <si>
    <t>P1587 Tom Gus Endowed Schsp Business Award 124639 PG</t>
  </si>
  <si>
    <t>P1588 Daniel and Deborah McGinnis Endowment 124643 PG</t>
  </si>
  <si>
    <t>P1589 Homeless Animal Compassionate Care Endow 124649 PG</t>
  </si>
  <si>
    <t>P1590 Endowed Chair in Ag Big Data Analytics 124650 PG</t>
  </si>
  <si>
    <t>P1591 Chair in Robotics Cyberphys Farming 124651 PG</t>
  </si>
  <si>
    <t>P1592 Endowed Chair in Controlled Environment 124652 PG</t>
  </si>
  <si>
    <t>P1593 Crawford Fellowship for Intl Ag Devel 124654 PG</t>
  </si>
  <si>
    <t>P1594 Johnson Hansen DVM Resident Sppt Endmt 124659 PG</t>
  </si>
  <si>
    <t>P1595 Margaret A Lawson Scholarship 124676 PG</t>
  </si>
  <si>
    <t>P1596 Margaret A Lawson Graduate Fellowship 124677 PG</t>
  </si>
  <si>
    <t>P1597 Dixon Hummingbird Health Conservation 124679 PG</t>
  </si>
  <si>
    <t>P1598 Geweke Endowed Chair Glaucoma Research 124689 PG</t>
  </si>
  <si>
    <t>P1599 Geweke Endowed Chair Glaucoma 124690 PG</t>
  </si>
  <si>
    <t>P1600 Shirley Tucker Herbarium Endowed Fund 124692 PG</t>
  </si>
  <si>
    <t>P1601 Gayle S Brock and Kit Endowment 124726 PG</t>
  </si>
  <si>
    <t>P1602 Joyce S Wong Fund 124750 PG</t>
  </si>
  <si>
    <t>P1603 Joyce S Wong Global Student Activities 124751 PG</t>
  </si>
  <si>
    <t>P1604 Linda Kaplan Drummy Clinical Skills Lab 124755 PG</t>
  </si>
  <si>
    <t>P1605 Rosie Drummy Endowed Scholarship Fund 124756 PG</t>
  </si>
  <si>
    <t>P1606 Linda Kaplan Drummy Canine Health Endow 124757 PG</t>
  </si>
  <si>
    <t>P1607 Bridget Nickell Memorial Endowment Fund 124781 PG</t>
  </si>
  <si>
    <t>P1608 Pevec Honorary Vascular Surgery Lecture 124794 PG</t>
  </si>
  <si>
    <t>P1609 Willie Waylon and Speedy Selleck Endow 124801 PG</t>
  </si>
  <si>
    <t>P1610 Selleck Fund for Gorilla Doctors 124803 PG</t>
  </si>
  <si>
    <t>P1611 Selleck Emergency Preparedness 124804 PG</t>
  </si>
  <si>
    <t>P1612 Vaddiparty Endowed Scholarship 124806 PG</t>
  </si>
  <si>
    <t>P1613 Bornhorst Undergraduate Research Award 124809 PG</t>
  </si>
  <si>
    <t>P1614 The William R Bornhorst Scholarship 124810 PG</t>
  </si>
  <si>
    <t>P1615 Jane and Hiddo Horlings Fund 124820 PG</t>
  </si>
  <si>
    <t>P1616 Bonnie Dale Fund for Advancements 124823</t>
  </si>
  <si>
    <t>P1617 Gobar Veterinary Medicine Endowed Schlsp 124827 PG</t>
  </si>
  <si>
    <t>P1618 Gobar Health Informatics Endowed Sppt 124828 PG</t>
  </si>
  <si>
    <t>P1619 McCalla International House Fund 124842 PG</t>
  </si>
  <si>
    <t>P1620 I Love Art and Design Endowed Fund 124846 PG</t>
  </si>
  <si>
    <t>P1621 Latham Student Support Fund in EPS 124848 PG</t>
  </si>
  <si>
    <t>P1622 Michael J Murray DVM Scholarship 124850 PG</t>
  </si>
  <si>
    <t>P1623 Cahill Fund for Bee Health 124851 PG</t>
  </si>
  <si>
    <t>P1624 Easter Family Fund for Pulmonary 124854 PG</t>
  </si>
  <si>
    <t>P1625 Easter Family Fund for the IRC 124855 PG</t>
  </si>
  <si>
    <t>P1626 Easter Family Fund for Endocrinology 124856 PG</t>
  </si>
  <si>
    <t>P1627 Easter Family Fund for the Eye Center 124857 PG</t>
  </si>
  <si>
    <t>P1628 William and Sarah Louise Roth Artist 124863 PG</t>
  </si>
  <si>
    <t>P1629 William and Sarah Louise Roth Digital 124864 PG</t>
  </si>
  <si>
    <t>P1630 Hadra Compassionate Care Endowment 124871 PG</t>
  </si>
  <si>
    <t>P1631 Hadra Wildlife Care and Conservation 124872 PG</t>
  </si>
  <si>
    <t>P1632 Falcon Fund for Canine Research 124881 PG</t>
  </si>
  <si>
    <t>P1633 Thomas R Barkhurst Endowed Fund 124917 PG</t>
  </si>
  <si>
    <t>P1634 Dr Barbara Greenstein Research Fund 124922 PG</t>
  </si>
  <si>
    <t>P1635 Butler Equine Health Research Endowed 124935 PG</t>
  </si>
  <si>
    <t>P1636 Butler Equine Compassionate Care Endowed 124936 PG</t>
  </si>
  <si>
    <t>P1637 Rodriguez Homeless Animal Endowment 124955 PG</t>
  </si>
  <si>
    <t>P1638 Richard E Jorgensen Endowed Award 124963 PG</t>
  </si>
  <si>
    <t>P1639 Mary and Don Belkin Teaching Herd Endow 124965 PG</t>
  </si>
  <si>
    <t>P1640 Belkin Wildlife Disaster Response Endow 124966 PG</t>
  </si>
  <si>
    <t>P1641 Lisa Nash Holmes Endowment Animal Sci 124998 PG</t>
  </si>
  <si>
    <t>P1642 Leo Earl Firth Family Zoological Equipmt 124999 PG</t>
  </si>
  <si>
    <t>P1643 Girard Endowed Schlrshp IHO Prof Hillman 125025 PG</t>
  </si>
  <si>
    <t>P1644 Ben Rich Memorial for Bioethics Educ Awd 125032 PG</t>
  </si>
  <si>
    <t>P1645 Michele Praeger Endowment for Library 125118 PG</t>
  </si>
  <si>
    <t>P1646 Walsh Endowed Fellowship for Diversity 125122 PG</t>
  </si>
  <si>
    <t>P1647 Kathryn E Yee Engel Aggie Host Endowed 125130 PG</t>
  </si>
  <si>
    <t>P1648 Kathryn E Yee Engel Campus Tour Guides 125131 PG</t>
  </si>
  <si>
    <t>P1649 Fingerut End Chair in Comp Ophthalmology 125145 PG</t>
  </si>
  <si>
    <t>P1650 Kooro Endowment Fund for Animal Science 125157 PG</t>
  </si>
  <si>
    <t>P1651 Jean Kinsey Graduate Fellowship 125160 PG</t>
  </si>
  <si>
    <t>P1652 Mary Stuart Hall Fund 125163 PG</t>
  </si>
  <si>
    <t>P1653 Annie s Shelter Medicine Program Endwmt 125176 PG</t>
  </si>
  <si>
    <t>P1654 Ana de BettencourtDias Chair 125184 PG</t>
  </si>
  <si>
    <t>P1655 BorggBarber LGBTQIA Student Success 125189 PG</t>
  </si>
  <si>
    <t>P1656 BorggBarber African Diaspora Student 125190 PG</t>
  </si>
  <si>
    <t>P1657 BorggBarber Diversity in Business Fund 125191 PG</t>
  </si>
  <si>
    <t>P1658 Benson Veterinary Emergency Fund 125199 PG</t>
  </si>
  <si>
    <t>P1659 Benson Endowed Scholarship Fund 125200 PG</t>
  </si>
  <si>
    <t>P1660 Janice Ann Kolberg PhD Scholarship 125208 PG</t>
  </si>
  <si>
    <t>P1661 Gary Pentin and Susan Ryerson Wellness 124331</t>
  </si>
  <si>
    <t>P1662 Gary Pentin and Susan Ryerson Scholarshp 124332</t>
  </si>
  <si>
    <t>P1663 Rolf Unterleitner Endowed Scholarship 123688 47992</t>
  </si>
  <si>
    <t>P1664 Stemmler Internship Award 125204</t>
  </si>
  <si>
    <t>P1665 Lake Tahoe Endowment 125206 48013</t>
  </si>
  <si>
    <t>P1666 Professor Amiya Mukherjee Mem Fellowshp 125209</t>
  </si>
  <si>
    <t>P1667 Grammar Rose Compassionate Care Endowmt 125210 50061</t>
  </si>
  <si>
    <t>P1668 Darrell Corti Endowed Professorship 125211 50092</t>
  </si>
  <si>
    <t>P1669 Anne Alderson Memorial Scholarship 125212 PG</t>
  </si>
  <si>
    <t>P1670 Chao Wei Yu Memorial Award 123837 50071</t>
  </si>
  <si>
    <t>P1671 Lewis Scholarship in Brewing 125215 50123</t>
  </si>
  <si>
    <t>P1672 Outstanding Female Leadership Impact 124348 50055</t>
  </si>
  <si>
    <t>P1673 Gardner Awd for Cntr for Population Bio 125217 PG</t>
  </si>
  <si>
    <t>P1674 Bijal Vakil Scholarship 125218 50082</t>
  </si>
  <si>
    <t>P1675 Al Mendoza and Fergus Currie Scholarship 125219 50104</t>
  </si>
  <si>
    <t>P1676 Karin L Mack FirstYear Milestone Award 125220 PG</t>
  </si>
  <si>
    <t>P1677 Tun and Yin Med Student Endow Schlp 125223 50096</t>
  </si>
  <si>
    <t>P1678 Tun and Yin Neurobiology Research Endow 125224 50097</t>
  </si>
  <si>
    <t>P1679 Mangun Swaab Prize Lecture Mind Brain 125225</t>
  </si>
  <si>
    <t>P1680 GossettStephenson Undergrad Scholarsp 125229 PG</t>
  </si>
  <si>
    <t>P1681 Ingham and Schleicher Endowed Scholarshp 125230 PG</t>
  </si>
  <si>
    <t>P1682 Delores Ann Jones Scholarship 125213 50279</t>
  </si>
  <si>
    <t>P1683 Henderson Fellowship in Hydrological Sci 124100 49607</t>
  </si>
  <si>
    <t>P1684 John Merrill Drummer Endow Scholarship 124711 46259</t>
  </si>
  <si>
    <t>P1685 Michael and Ester Vaida Schlrshp Physics 123262 PG</t>
  </si>
  <si>
    <t>P1686 Vaida Undergraduate Underrepresented 123263 PG</t>
  </si>
  <si>
    <t>P1687 Campbell 77 Scholarship Social Justice 125233 50102</t>
  </si>
  <si>
    <t>P1688 Chang Wu Endowment in Pulmonary Research 125236 50392</t>
  </si>
  <si>
    <t>P1689 Trimble Memorial Scholarship in Theatre 125237 50297</t>
  </si>
  <si>
    <t>P1690 SSVMSA Scholarship 125240 50129</t>
  </si>
  <si>
    <t>P1691 Presky Saltman Bio Sci Scholarship 125244 50135</t>
  </si>
  <si>
    <t>P1692 Henny Penny Backyard Poultry Endowment 125256 PG</t>
  </si>
  <si>
    <t>P1693 Class of 1977 Endowed Scholarship 124853 50455</t>
  </si>
  <si>
    <t>P1694 Lund Water Mgmnt Dissertation Fellowship 125257 50173</t>
  </si>
  <si>
    <t>P1695 Fatima and Nishat Abbasi Award 125261 50463</t>
  </si>
  <si>
    <t>P1696 Robert Louis Powell III Scholarship 125263 50178</t>
  </si>
  <si>
    <t>P1697 Mathis Memorial Endowed Scholarship 125264 50217</t>
  </si>
  <si>
    <t>P1698 Mathis Memorial Research Endowment 125265 50219</t>
  </si>
  <si>
    <t>P1699 Barrett and Buhlert Memorial Award 123762 50497</t>
  </si>
  <si>
    <t>P1700 Weston Farwell Educational Series 124190 49691</t>
  </si>
  <si>
    <t>P1701 C Alyanakian M Whitaker Scholarship 124226 49807</t>
  </si>
  <si>
    <t>P1702 Slinkard Learning by Leading Endowment 125266</t>
  </si>
  <si>
    <t>P1703 Georgia A McElroy 80 Scholarship 125268</t>
  </si>
  <si>
    <t>P1704 Nelson Ranch Fund for Regenerative Ophth 125273 50239</t>
  </si>
  <si>
    <t>P1705 PetSmart Charities Endowed Chair 125275 50260</t>
  </si>
  <si>
    <t>P1706 Ann Savageau Leadership Fund 125278</t>
  </si>
  <si>
    <t>P1707 Endowed Professorship Neurosurgical Rsch 125280 50197</t>
  </si>
  <si>
    <t>P1708 Sher Family Planning Reproductive Hlth 125281 50212</t>
  </si>
  <si>
    <t>P1709 Bernesque Canine Compassionate Care Endo 125282 PG</t>
  </si>
  <si>
    <t>P1710 Bernesque Canine Research Endowment 123067 PG</t>
  </si>
  <si>
    <t>P1711 Once an Aggie Engineer Always Alumni 125285 50261</t>
  </si>
  <si>
    <t>P1712 Lewis J Feldman Endowed Scholarship 125286 50262</t>
  </si>
  <si>
    <t>P1713 Elmer Forrest Bartley Award 125287 PG</t>
  </si>
  <si>
    <t>P1714 Barbara J Hansen Guardian Teacher Award 125290 50232</t>
  </si>
  <si>
    <t>P1715 Eadie Family Scholarship 125291 50237</t>
  </si>
  <si>
    <t>P1716 Sablan Koi Aquatic Animal Hlth Endow 125292 PG</t>
  </si>
  <si>
    <t>P1717 DiGirolamo Endowed Research Fund 125293</t>
  </si>
  <si>
    <t>P1718 Cal Aggie Camp Endowment 125284</t>
  </si>
  <si>
    <t>P1719 Simon Chan Memorial Fellowship 123074 46492</t>
  </si>
  <si>
    <t>P1720 Malley Beyond the Classroom Activities 123434 47217</t>
  </si>
  <si>
    <t>P1721 Olmstead Inorganic Chemistry Research 124712 50344</t>
  </si>
  <si>
    <t>P1722 Carstens DVM Endowed Scholarship 125019</t>
  </si>
  <si>
    <t>P1723 Foltz Educational Endowment 125041 50364</t>
  </si>
  <si>
    <t>P1724 Dughi Scholarship 125297 50265</t>
  </si>
  <si>
    <t>P1725 Cork s Fund 125298</t>
  </si>
  <si>
    <t>P1726 Nancy Cooper Endowed Scholarship 125300 PG</t>
  </si>
  <si>
    <t>P1727 Zaninovich Fam End Chair in Viticulture 125301 50299</t>
  </si>
  <si>
    <t>P1728 Mattern DMV 99 Feline Med Scholarship 125302</t>
  </si>
  <si>
    <t>P1729 Cindy Ferrin Endowed Scholarship 125308 PG</t>
  </si>
  <si>
    <t>P1730 Susie Ramsay Endowed Scholarship 125309 50373</t>
  </si>
  <si>
    <t>P1731 Ann M Ramsay Endowed Scholarship 125310 50374</t>
  </si>
  <si>
    <t>P1732 Dr Henry Chan Memorial Endowed Schlrsp 125311 50351</t>
  </si>
  <si>
    <t>P1733 Dr Chan Rsrch Education Endowed Fund 125312 50349</t>
  </si>
  <si>
    <t>P1734 Boyd TERC Graduate Student Award 125314</t>
  </si>
  <si>
    <t>P1735 Avala Family Endowed Scholarship 125317 50320</t>
  </si>
  <si>
    <t>P1736 Gilbert DVM Animal Stewardship Scholarsh 122953 PG</t>
  </si>
  <si>
    <t>P1737 Miss Maddy Trettin Compassionate Care 124148 PG</t>
  </si>
  <si>
    <t>P1738 Art History Student Research Fund 125326 PG</t>
  </si>
  <si>
    <t>P1739 Shimomura Law Review Support Fund 125327 50342</t>
  </si>
  <si>
    <t>P1740 Jessup Free Ranging Wildlife Residency 124722 50343</t>
  </si>
  <si>
    <t>P1741 Aggies Uncorked CAAA Scholarship 125330 50367</t>
  </si>
  <si>
    <t>P1742 John R Roth Undergraduate Research Awar 134405 50358</t>
  </si>
  <si>
    <t>P1743 R and M Glock Endowed Chair in Mgmt 125331 50365</t>
  </si>
  <si>
    <t>P1744 Grundman Endowed Professorship 125332 PG</t>
  </si>
  <si>
    <t>P1745 Grundman International Student Award 125333 PG</t>
  </si>
  <si>
    <t>P1746 Gallivan Endowed Scholarship 125334 PG</t>
  </si>
  <si>
    <t>P1747 Sitka and Mandi Endowment 125335 PG</t>
  </si>
  <si>
    <t>P1748 Neff Innovation and Research Endowment 125337 PG</t>
  </si>
  <si>
    <t>P1749 Neff Endowed Dean s Chair in Bio Science 125338 PG</t>
  </si>
  <si>
    <t>P1750 Thomas M Kaiser Endowed Chair 125339 PG</t>
  </si>
  <si>
    <t>P1751 Kaiser Student Music Lesson Endowment 125340 PG</t>
  </si>
  <si>
    <t>P1752 Kaiser Dean s Fellow in Music Endowment 125341 PG</t>
  </si>
  <si>
    <t>P1753 Karim Abou Najm Memorial Student Award 125342</t>
  </si>
  <si>
    <t>P1754 Wang Family Endowed Scholarship 125344 50414</t>
  </si>
  <si>
    <t>P1755 Shen Yang Mai Family Global Education 125347 50381</t>
  </si>
  <si>
    <t>P1756 Aggie Compass Basic Needs Center Endwmnt 125351 50400</t>
  </si>
  <si>
    <t>P1757 Weill Translational Medicine Research 125352</t>
  </si>
  <si>
    <t>P1758 Don and Sharon Hallberg Scholarship 125353 PG</t>
  </si>
  <si>
    <t>P1759 Demorest Vice Chair Medical Dir Chair 125355 PG</t>
  </si>
  <si>
    <t>P1760 Demorest Endowed Chair in Ophthalmology 125356 PG</t>
  </si>
  <si>
    <t>P1761 Demorest Endowed Professorship Ophthalm 125357 PG</t>
  </si>
  <si>
    <t>P1762 Demorest Vision Research Endowment 125358 PG</t>
  </si>
  <si>
    <t>P1763 Alberini Grad Fellowshp in Design Endow 125359 50471</t>
  </si>
  <si>
    <t>P1764 Robert Bayley Award in Linguistics 125360 50404</t>
  </si>
  <si>
    <t>P1765 LGBTQIA Resource Center Student Opty End 125361 50337</t>
  </si>
  <si>
    <t>P1766 Pappas Endowed Chair for Spinal Surgery 125194 47962</t>
  </si>
  <si>
    <t>P1767 Kattman Endowed Fund 124286 PG</t>
  </si>
  <si>
    <t>P1768 Meek Behav Hlth Resident Training Endow 123272 PG</t>
  </si>
  <si>
    <t>P1769 Behavioral Health for Undersv Pop Endow 124168 49621</t>
  </si>
  <si>
    <t>P1770 Michael Joan Meek End Chair Bhv Hlth 124169 49628</t>
  </si>
  <si>
    <t>P1771 Perry Sustainable Design Built Enviro 123371 48050</t>
  </si>
  <si>
    <t>P1772 Michael A Maynard DVM 17 Scholarship 124874</t>
  </si>
  <si>
    <t>P1773 Fujimoto Memorial Student Award 125252</t>
  </si>
  <si>
    <t>P1774 EsogbueMay Award in Eng Diversity 125362 50409</t>
  </si>
  <si>
    <t>P1775 Holloway Family Men s Golf Award 125365</t>
  </si>
  <si>
    <t>P1776 WJ Paker Study Abroad Award 125367 50417</t>
  </si>
  <si>
    <t>P1777 Friebel Storz 85 Undergraduate Success 125368 PG</t>
  </si>
  <si>
    <t>P1778 Zhou Award for Animal Genetics and Breed 125369 50428</t>
  </si>
  <si>
    <t>P1779 Carol A Howle Endowed Scholarship 125373 PG</t>
  </si>
  <si>
    <t>P1780 Friends of the Heritage Dalmatian 125374 PG</t>
  </si>
  <si>
    <t>P1781 Pilch Endowed Scholarship for Vet Med 125375 PG</t>
  </si>
  <si>
    <t>P1782 Dickenson Chair in Stem Cell Research 125377 50432</t>
  </si>
  <si>
    <t>P1783 Fred and Linda Meyers Endowed Schlrshp 125378</t>
  </si>
  <si>
    <t>P1784 Miller Fund International Community Ec 125380 50437</t>
  </si>
  <si>
    <t>P1785 Zaharas Family Retinal Research Endow 125381</t>
  </si>
  <si>
    <t>P1786 KSMP Student Training Endowment 125382 50466</t>
  </si>
  <si>
    <t>P1787 Radiation Oncology Physics Training Endw 125383 50467</t>
  </si>
  <si>
    <t>P1788 Sullivan Family Global Affairs Pas Endow 125384 50443</t>
  </si>
  <si>
    <t>P1789 Fong Compassionate Care Endow Shelter 125385 50447</t>
  </si>
  <si>
    <t>P1790 Cahill Environmental Law Scholarship 125388</t>
  </si>
  <si>
    <t>P1791 Fingerut Medical Student Endowed Fund 125390 50498</t>
  </si>
  <si>
    <t>P1792 Fingerut Women s Softball Endowed Fund 125391</t>
  </si>
  <si>
    <t>P1793 General Avian Research Endowment 125394 PG</t>
  </si>
  <si>
    <t>P1794 JR Paker Teaching Award 125395</t>
  </si>
  <si>
    <t>P1795 Chris Markell V E Endowed Study Abroad 125396 PG</t>
  </si>
  <si>
    <t>P1796 Tom Ress Memorial Scholarship 125398 PG</t>
  </si>
  <si>
    <t>P1797 Bellinger Family Scholarship Endowment 125408</t>
  </si>
  <si>
    <t>P9970 Fadley Pusateri Memorial 122195 41743 3 MUSKFPM</t>
  </si>
  <si>
    <t>P9971 Fadley Pusateri Memorial 122195 41743 3 PHY0304</t>
  </si>
  <si>
    <t>P9972 Bacon Family Graduate Fellowship 122503 45694 3 BCENDOW</t>
  </si>
  <si>
    <t>P9973 Bacon Family Graduate Fellowship 122503 45694 3 76BACON</t>
  </si>
  <si>
    <t>P9974 Marion Miller Memorial Endowed Fund 122740 44968 3 MMM0220</t>
  </si>
  <si>
    <t>P9975 Marion Miller Memorial Endowed Fund 122740 44968 3 MMM0221</t>
  </si>
  <si>
    <t>P9976 Drake Endowment Fund 111515 44564 3 7744564</t>
  </si>
  <si>
    <t>P9977 Drake Endowment Fund 111515 44564 3 79DRAKE</t>
  </si>
  <si>
    <t>P9978 John W Ernestine Heinrich Scholarship 111763 46871 S MSHEINR</t>
  </si>
  <si>
    <t>P9979 John W Ernestine Heinrich Scholarship 111763 46871 3 7746871</t>
  </si>
  <si>
    <t>P9980 Englund Endowment 122001 40849 3 ENLVAME</t>
  </si>
  <si>
    <t>P9981 Englund Endowment 122001 40849 3 APRENGL</t>
  </si>
  <si>
    <t>P9982 Stowell Medical Students Assistance Fund 122124 41330 S STWSCLR</t>
  </si>
  <si>
    <t>P9983 Stowell Medical Students Assistance Fund 122124 41330 S MU41330</t>
  </si>
  <si>
    <t>P9984 Judy Erwin Fellowship Fund 122356 44977 3 APSJ080</t>
  </si>
  <si>
    <t>P9985 Judy Erwin Fellowship Fund 122356 44977 3 CDGJEEN</t>
  </si>
  <si>
    <t>P9986 Ed DePeters Family Fund 122625 43143 3 ANS572L</t>
  </si>
  <si>
    <t>P9987 Ed DePeters Family Fund 122625 43143 3 EDFFFEP</t>
  </si>
  <si>
    <t>P9988 Sullivan Environmental Sci Scholarship 122736 44297 3 7744297</t>
  </si>
  <si>
    <t>P9989 Sullivan Environmental Sci Scholarship 122736 44297 3 GGESULL</t>
  </si>
  <si>
    <t>P9990 TEAL Endowment 122969 46467 3 HACTEAL</t>
  </si>
  <si>
    <t>P9991 TEAL Endowment 122969 46467 3 DSSTEAL</t>
  </si>
  <si>
    <t>P9992 Harold P Olmo Fund 141353 43134 3 VER3584</t>
  </si>
  <si>
    <t>P9993 Harold P Olmo Fund 141353 49541 3 7949541</t>
  </si>
  <si>
    <t>P9994 Ledyard Barbara Stebbins 141551 52867 3 MUSSTEB</t>
  </si>
  <si>
    <t>P9995 Ledyard Barbara Stebbins 141551 52867 3 NRSSTEB</t>
  </si>
  <si>
    <t>P9996 Jennings Graduate Student Fellowship 150001 43788 3 JENGRAD</t>
  </si>
  <si>
    <t>P9997 Jennings Graduate Student Fellowship 150001 43788 3 AGRJENN</t>
  </si>
  <si>
    <t>P9998 Beckley and Herzog Scholarship 150114 47056 3 79BECKL</t>
  </si>
  <si>
    <t>P9999 Beckley and Herzog Scholarship 150114 47056 3 7747056</t>
  </si>
  <si>
    <t>PG00D Restricted FFE Funds Foundation Payout</t>
  </si>
  <si>
    <t>PG001 Vegetable Crops Scholarship 211039 56306</t>
  </si>
  <si>
    <t>PG002 John C Harper Memorial Fund 211370 40530</t>
  </si>
  <si>
    <t>PG003 Alfred J Hoefer Memorial Scholarship 211450 47134</t>
  </si>
  <si>
    <t>PG004 Donald Crosby Graduate Fellowship 211480 44644</t>
  </si>
  <si>
    <t>PG005 Jason Pat North Cancer Rsch 211505 54910</t>
  </si>
  <si>
    <t>PG006 Elsie L Koletzke Geriatric Research 211715 40550</t>
  </si>
  <si>
    <t>PG007 Gene Therapy Research Fund 211938 40057</t>
  </si>
  <si>
    <t>PG008 Hans and Salome Abplanalp Fund 211966 46060</t>
  </si>
  <si>
    <t>PG009 Polly Bill Swerton Directors Endow 211997 40661</t>
  </si>
  <si>
    <t>PG010 Louise M Wong MD Memorial 222029 40767</t>
  </si>
  <si>
    <t>PG011 Bruce A Wolk Scholarship 222031 41610</t>
  </si>
  <si>
    <t>PG012 Harry C Kohl Jr Graduate Student Spt 222069 42098</t>
  </si>
  <si>
    <t>PG013 Clare Berryhill Prostate Cancer Research 222086 40878</t>
  </si>
  <si>
    <t>PG014 N John Anton Endowment Fund 222102 41210</t>
  </si>
  <si>
    <t>PG015 UC Davis Herbarium Fund 222142 42510</t>
  </si>
  <si>
    <t>PG016 Kay A Deve Fund 222146 41327</t>
  </si>
  <si>
    <t>PG017 Mary Burr Stockard Scholarship 222154 41214</t>
  </si>
  <si>
    <t>PG018 Margaret B Wildenradt Scholarship 222157 41265</t>
  </si>
  <si>
    <t>PG019 RMI Wery Endowment Fund 222205 48113</t>
  </si>
  <si>
    <t>PG020 RMI Brewery and Food Pilot Plant Endowme 222206 47609</t>
  </si>
  <si>
    <t>PG021 Samuel S Foulk Memorial Scholarship 222209 41742</t>
  </si>
  <si>
    <t>PG022 Pres William Jefferson Clton Schol 222223 41722</t>
  </si>
  <si>
    <t>PG023 A Lee M Lee Memorial Scholarship 222250 42005</t>
  </si>
  <si>
    <t>PG024 Cancer Center Program Support Fund 222262 48943</t>
  </si>
  <si>
    <t>PG025 Richard A Freedland Fellowship 222395 44096</t>
  </si>
  <si>
    <t>PG026 Vasquez Fund for Bra Tumor Research 222396 42517</t>
  </si>
  <si>
    <t>PG027 Faith Fitzgerald Teachg Fund 222450 43523</t>
  </si>
  <si>
    <t>PG028 George and Lois Root Fund 222474 43637</t>
  </si>
  <si>
    <t>PG029 Maurice Prize Fiction 222479 45671</t>
  </si>
  <si>
    <t>PG030 Shelter Animal Health Endowed Fund 222484 43578</t>
  </si>
  <si>
    <t>PG031 Ray Rossi His Sister Louise Rossi 222540 42814</t>
  </si>
  <si>
    <t>PG032 Catalyst Fund 222544 45479</t>
  </si>
  <si>
    <t>PG033 Robert Mondavi stitute Endowment 222552 43913</t>
  </si>
  <si>
    <t>PG034 Osher Reentry Scholarship Endowment 222555 42816</t>
  </si>
  <si>
    <t>PG035 Comparative Literature Award 222561 42891</t>
  </si>
  <si>
    <t>PG036 Words Take Wg Endowment 222580 43196</t>
  </si>
  <si>
    <t>PG037 Benjami Fund for Biological Sci 222616 43164</t>
  </si>
  <si>
    <t>PG038 Soderquist Chair Entrepreneurship 222629 43141</t>
  </si>
  <si>
    <t>PG039 UC Davis Center for Entrepreneurship 222630 43142</t>
  </si>
  <si>
    <t>PG040 Osher Lifelong Learng Endowment 222641 43786</t>
  </si>
  <si>
    <t>PG041 Hersted Fund for Pediatric Nursg 222663 43780</t>
  </si>
  <si>
    <t>PG042 Gallagher Hall Matenance Fund 222670 44751</t>
  </si>
  <si>
    <t>PG043 Blake Fund for Gerontological Nursg 222692 44056</t>
  </si>
  <si>
    <t>PG044 Stone Cancer Endowed Fund 222693 44053</t>
  </si>
  <si>
    <t>PG045 Stone Asthma Endowed Fund 222694 44038</t>
  </si>
  <si>
    <t>PG046 Snyder Chair HACS 222696 44054</t>
  </si>
  <si>
    <t>PG047 Crosby Chair Envr Chemistry 222709 44112</t>
  </si>
  <si>
    <t>PG048 Emil M Mrak Student Award 222721 44171</t>
  </si>
  <si>
    <t>PG049 Osborne Endowed Chair 222733 44243</t>
  </si>
  <si>
    <t>PG050 Lynch Tanner VM Scholarship Fund 222735 44294</t>
  </si>
  <si>
    <t>PG051 Slater Special Collection Fund 222747 44367</t>
  </si>
  <si>
    <t>PG052 Cal Aggie Mens Rugby Fund 222748 44963</t>
  </si>
  <si>
    <t>PG053 Friends of Picnic Day Fund 222764 44967</t>
  </si>
  <si>
    <t>PG054 Bart Endowed Professorship 222775 44931</t>
  </si>
  <si>
    <t>PG055 Robert and Margrit Mondavi Student Suppt 222826 49230</t>
  </si>
  <si>
    <t>PG056 Victor Chu University Fellowship 222832 44979</t>
  </si>
  <si>
    <t>PG057 Artistic Ventures Fund 222872 45476</t>
  </si>
  <si>
    <t>PG058 Rutter Award for Excellence Teachg 222873 45007</t>
  </si>
  <si>
    <t>PG059 The NSJVMA Graduate Award 222970 45507</t>
  </si>
  <si>
    <t>PG060 R Rossi Chair VE 223017 46643</t>
  </si>
  <si>
    <t>PG061 L Rossi Chair VE 223018 46642</t>
  </si>
  <si>
    <t>PG062 Stanley and Jacquele Schillg 223093 45833</t>
  </si>
  <si>
    <t>PG063 Hildy Jackman Endowment 223106 46451</t>
  </si>
  <si>
    <t>PG064 William Meisterfeld Cane Behavior Fund 223123 47594</t>
  </si>
  <si>
    <t>PG065 Miller Excellence Resident Education 223140 46421</t>
  </si>
  <si>
    <t>PG066 Navrotsky Rock Thermochemistry Lab 223183 49193</t>
  </si>
  <si>
    <t>PG067 Fele Health Fund 223392 47016</t>
  </si>
  <si>
    <t>PG068 Dept of Radiology S Gorges Schlsp 223432 49274</t>
  </si>
  <si>
    <t>PG069 Dr Pedersen and Dr North Cane Cancer 223740 48170</t>
  </si>
  <si>
    <t>PG070 Gill Endowed Scholarship Fund 223999 55045</t>
  </si>
  <si>
    <t>PG071 Robert Margrit Mondavi Cnt for Perf Ar 224002 49805</t>
  </si>
  <si>
    <t>PG072 Margrit Mondavi Manetti Shrem Museum Fnd 224004 55046</t>
  </si>
  <si>
    <t>PG073 Robert Mondavi stitute Operational Fnd 224005 49231</t>
  </si>
  <si>
    <t>PG074 The Burden Family Valley Fever Fund 224061 49509</t>
  </si>
  <si>
    <t>PG075 Gunion Fund for Support of High Energy 224099 55970</t>
  </si>
  <si>
    <t>PG076 Alan F Olson Childrens Burn Fund 224351 55265</t>
  </si>
  <si>
    <t>PG077 Jeffrey Sheri Berger Fund for Art 224411</t>
  </si>
  <si>
    <t>PG078 Rolf and Nadejda von Lorenz Comp Animal 224662 56352</t>
  </si>
  <si>
    <t>PG079 IwahashiParrott Scholarship 224884 56923</t>
  </si>
  <si>
    <t>PG080 Yoshimi and Grace Shibata Scholarship 224892 56949</t>
  </si>
  <si>
    <t>PG081 Douglas Butler Genetics Research Endowmt 224939 50054</t>
  </si>
  <si>
    <t>PG082 Human Development General Support FFE 225090 50271</t>
  </si>
  <si>
    <t>PG083 Patterson Brown Bohart Museum Sppt 225097 46275</t>
  </si>
  <si>
    <t>PG084 Nomiya Fellowship Fund 225105 46336</t>
  </si>
  <si>
    <t>PG085 Jim Adams Scholarship 225179 47945</t>
  </si>
  <si>
    <t>PG086 Lepke Memorial Scholarship Chemistry 225180 47940</t>
  </si>
  <si>
    <t>PG087 Nuclear Medice Education Fund 241257 41608</t>
  </si>
  <si>
    <t>PG088 Mrak Associates 241362 UCDF</t>
  </si>
  <si>
    <t>PG089 The Carl L Garrison Memorial Fund 241410 UCDF</t>
  </si>
  <si>
    <t>PG090 Liquid Sugars Educ Enrichment 241425 48016</t>
  </si>
  <si>
    <t>PG091 Webb Stem Cell Research Fund 223296</t>
  </si>
  <si>
    <t>PG092 Women Philanthropy Impact Award 224571</t>
  </si>
  <si>
    <t>PG093 H Ralph Michel Fund 241435</t>
  </si>
  <si>
    <t>PG094 Pederson Endowed Scholarship 222888</t>
  </si>
  <si>
    <t>PG095 Cockerill Kennedy Equipment Fund 222973</t>
  </si>
  <si>
    <t>PG096 Marr Fund Blaisedll Medical Library 223026</t>
  </si>
  <si>
    <t>PG097 Gandara Thoracic Program Fund 223154</t>
  </si>
  <si>
    <t>PG098 Motes Woodward Fund for Vision Rsch 223203</t>
  </si>
  <si>
    <t>PG099 Flo Gossenbacher Bipolar Disorder Rsch 223726</t>
  </si>
  <si>
    <t>PG100 Glen Grant Fund 224180</t>
  </si>
  <si>
    <t>PG101 Arboretum and Public Garden Fund 224186</t>
  </si>
  <si>
    <t>PG102 Charna MoultonBarrett Fund for Cancer 224203</t>
  </si>
  <si>
    <t>PG103 Esther Lda Knox Healthy Bra Agg 224437</t>
  </si>
  <si>
    <t>PG104 Feder novative Neuroscience Research 224620</t>
  </si>
  <si>
    <t>PG105 Maureen Stanton Graduate Student Award 224725</t>
  </si>
  <si>
    <t>PG106 Kownacki Scientific Environ Rsch Dissem 224736</t>
  </si>
  <si>
    <t>PG107 Eschscholzia Learng Award 224866</t>
  </si>
  <si>
    <t>PG108 Richard E Jorgensen Horse Barn FFE 224964</t>
  </si>
  <si>
    <t>PG109 Ruenell Foy Temps Ceramic Arts Fund 225153</t>
  </si>
  <si>
    <t>PG110 Wery Expansion FFE 225003</t>
  </si>
  <si>
    <t>PG111 Robert and Kathleen Harrell Scholarship 225247</t>
  </si>
  <si>
    <t>PG112 Deans Priority Endowment 225277</t>
  </si>
  <si>
    <t>PG113 Resnick CAI Operation and Matenance 225345</t>
  </si>
  <si>
    <t>PG114 Glock Fund for Excellence Busess Ed 225386</t>
  </si>
  <si>
    <t>PG998 Robert Margrit Mondavi Stdnt Suppt RMI 222825 49229</t>
  </si>
  <si>
    <t>PGC0D CAAA Restricted FFE Funds CAAA Payout</t>
  </si>
  <si>
    <t>PGC01 Walter A Buehler Alumni Center 261430 43104</t>
  </si>
  <si>
    <t>PKC0D CAAA Endowment Funds CAAA Payout</t>
  </si>
  <si>
    <t>PKC01 Fitzsimmons Scholarship 111600 43074</t>
  </si>
  <si>
    <t>PKC02 CAAA Endowed Scholarship 111643 43077</t>
  </si>
  <si>
    <t>PKC03 Robert F Brandeis Memorial Scholarshp 111723 42904</t>
  </si>
  <si>
    <t>PKC04 Robert Kinzie Murphy CAAA Scholarship 122022 40791</t>
  </si>
  <si>
    <t>PKC05 Rosenberg Scholarship Fund 122038 40792</t>
  </si>
  <si>
    <t>PKC06 Lassen County Scholarship 122039 40793</t>
  </si>
  <si>
    <t>PKC07 Mills Family Farms Scholarship 122044 40794</t>
  </si>
  <si>
    <t>PKC08 Bob Jan Morrison CAAA Scholarship 122045 40795</t>
  </si>
  <si>
    <t>PKC09 John Jeanne Pryor CAAA Scholarship 122046 40796</t>
  </si>
  <si>
    <t>PKC10 Schwarze Scholarship 122047 40797</t>
  </si>
  <si>
    <t>PKC11 Hal and Carol Sconyers Scholarship 122048 40798</t>
  </si>
  <si>
    <t>PKC12 Charlie and Janie Soderquist Scholarship 122049 40799</t>
  </si>
  <si>
    <t>PKC13 Ed Spafford CAAA Scholarship 122050 40800</t>
  </si>
  <si>
    <t>PKC14 Orville Erna Thompson CAAA Scholarship 122051 40801</t>
  </si>
  <si>
    <t>PKC15 Iranian Student Scholarship 122066 40802</t>
  </si>
  <si>
    <t>PKC16 Tom Meg Stallard CAAA Scholarship 122125 41494</t>
  </si>
  <si>
    <t>PKC17 Shirin Javad Rahimian Fund 122242 41723</t>
  </si>
  <si>
    <t>PKC18 Kelly and Jennifer Barber Fund 122365 40353</t>
  </si>
  <si>
    <t>PKC19 SteguraVanden Bos Schlrshp 122376 43799</t>
  </si>
  <si>
    <t>PKC20 Makley Family Scholarship 122397 43686</t>
  </si>
  <si>
    <t>PKC21 Russell H Wilder Fund 122409 43506</t>
  </si>
  <si>
    <t>PKC22 Broaddus Family Foundation 122428 44492</t>
  </si>
  <si>
    <t>PKC23 Familia Ruedas Scholarship 122437 44970</t>
  </si>
  <si>
    <t>PKC24 Jacque A Bartholomew Scholarship 122438 43855</t>
  </si>
  <si>
    <t>PKC25 Gerald Armour Jane Armour Scholarship 122455 44971</t>
  </si>
  <si>
    <t>PKC26 ShimomuraQuon Family Scholarship 122456 44493</t>
  </si>
  <si>
    <t>PKC27 Sandeen Swingle Scholarship 122465 44494</t>
  </si>
  <si>
    <t>PKC28 Brandon Julie Smith Scholarship 122466 49588</t>
  </si>
  <si>
    <t>PKC29 Marjorie J Watson CAAA Scholarship 122469 43505</t>
  </si>
  <si>
    <t>PKC30 Sherwood CAAA Scholarship 122470 43798</t>
  </si>
  <si>
    <t>PKC31 Marian Loe Huhn CAAA Scholarship 122480 45672</t>
  </si>
  <si>
    <t>PKC32 Raymond H Shirley E Levy Scholarship 122483 45679</t>
  </si>
  <si>
    <t>PKC33 Mary Bigelow Horton Scholarship 122535 42618</t>
  </si>
  <si>
    <t>PKC34 Pamela J Leonard E Dunn Scholarship 122584 44495</t>
  </si>
  <si>
    <t>PKC35 Fearn CAAA Scholarship 122805 44972</t>
  </si>
  <si>
    <t>PKC36 Liberty Mutual CAAA Scholarship 122835 47816</t>
  </si>
  <si>
    <t>PKC37 Marsh US Consumer Scholarship 122836 47865</t>
  </si>
  <si>
    <t>PKC38 Liston Scholarship 122990 PG</t>
  </si>
  <si>
    <t>PKC39 Joseph Connell CAAA Scholarship Endowmen 123258 47608</t>
  </si>
  <si>
    <t>PKC40 Parent Family Council Scholarship 123616 49203</t>
  </si>
  <si>
    <t>PKC41 Sword and Sandals Prize 123753 50051</t>
  </si>
  <si>
    <t>PKC42 Cheryl Mehlhaff CAAA Scholarship 124249 55003</t>
  </si>
  <si>
    <t>PKC43 BergGonsalves Family CAAA Endowed Schsp 124514 55715</t>
  </si>
  <si>
    <t>PKC44 CAAA Charter Members Fund 161024 47826</t>
  </si>
  <si>
    <t>PKC45 CAAA Founders Club 161028 47828</t>
  </si>
  <si>
    <t>7000C Restricted Endowment Income</t>
  </si>
  <si>
    <t>F000D Restricted Endowment Income Foundation</t>
  </si>
  <si>
    <t>F0003 IN Agricultural Fraternity of CALPHA Schol 111004 40110</t>
  </si>
  <si>
    <t>F0004 IN Alden S Crafts Scholarship 111021 44519</t>
  </si>
  <si>
    <t>F0005 IN William Van OConner Memorial 111033 49455</t>
  </si>
  <si>
    <t>F0006 IN Mary Lou Osborn Memorial Fund 111034 49554</t>
  </si>
  <si>
    <t>F0007 IN Howard and Ida Vaughn Scholarship 111038 56060</t>
  </si>
  <si>
    <t>F0008 IN TO Kluger Sunsweet Scholarship 111093 52941</t>
  </si>
  <si>
    <t>F0009 IN UC Davis Foundation Endowment 111111 UCDF</t>
  </si>
  <si>
    <t>F0010 IN Loren D Carlson Memorial Fund 111121 47151</t>
  </si>
  <si>
    <t>F0011 IN Mike Murray Memorial Fund 111236 48714</t>
  </si>
  <si>
    <t>F0012 IN Oliver Leonard Memorial Scholarship 111389 47846</t>
  </si>
  <si>
    <t>F0013 IN Thomas W Mary S Whitaker Scholarship 111399 56355</t>
  </si>
  <si>
    <t>F0014 IN Milton D and Mary M Miller Fund 111412 40121</t>
  </si>
  <si>
    <t>F0015 IN Phi Sigma Kappa Alumni Fund 111418 49910</t>
  </si>
  <si>
    <t>F0016 IN Jean M Borst Bright Star Scholarship 111419 42657</t>
  </si>
  <si>
    <t>F0017 IN Rossi Prize 111421 50987</t>
  </si>
  <si>
    <t>F0018 IN UC Davis Prize for Teaching Scholarly 111426 UCDF</t>
  </si>
  <si>
    <t>F0019 IN Ernest Briick Scholarship 111430 42906</t>
  </si>
  <si>
    <t>F0020 IN Myron G Cropsey Scholarship 111455 44641</t>
  </si>
  <si>
    <t>F0021 IN Christine Fisher Memorial Schl 111460 45640</t>
  </si>
  <si>
    <t>F0022 IN Knowles Agronomy Scholarship 111465 47721</t>
  </si>
  <si>
    <t>F0023 IN Ross Borba Sr Family Scholarship 111475 42652</t>
  </si>
  <si>
    <t>F0024 IN Donald and Ellen Eberly Scholarship 111485 44885</t>
  </si>
  <si>
    <t>F0025 IN Russell Memorial Scholarship Fund 111490 50992</t>
  </si>
  <si>
    <t>F0026 IN Ranchers Cotton OilEarl J Cecil Schol 111507 44087</t>
  </si>
  <si>
    <t>F0027 IN Bioethics Life Endowment 111509 40768</t>
  </si>
  <si>
    <t>F0028 IN Board of Visitors Endowed Chair 111530 56450</t>
  </si>
  <si>
    <t>F0029 IN R Pardow Hooper Scholarship 111537 47144</t>
  </si>
  <si>
    <t>F0030 IN Barbara Drake Bearden Scholarship 111539 42543</t>
  </si>
  <si>
    <t>F0031 IN Robert C Arneson Fellowship 111543 41873</t>
  </si>
  <si>
    <t>F0032 IN Julita A Fong Scholarship 111545 45897</t>
  </si>
  <si>
    <t>F0033 IN John Mary Gifford Endowment 111570 41725</t>
  </si>
  <si>
    <t>F0034 IN Russell L Perry Scholarship 111578 49795</t>
  </si>
  <si>
    <t>F0035 IN Brad Atwood Scholarship 111590 41891</t>
  </si>
  <si>
    <t>F0036 IN Theodore A Poska Scholarship 111598 50020</t>
  </si>
  <si>
    <t>F0037 IN Jim Genia Willett Scholarship 111605 56360</t>
  </si>
  <si>
    <t>F0038 IN Milauskas Family Scholarship 111607 48401</t>
  </si>
  <si>
    <t>F0039 IN Robert Dorothy Laben Scholarships 111615 47732</t>
  </si>
  <si>
    <t>F0040 IN Animal Science Graduate Fund 111617 41103</t>
  </si>
  <si>
    <t>F0041 IN Professors for the Future 111621 50033</t>
  </si>
  <si>
    <t>F0042 IN DeLoach Agricultural Economics Award 111623 44698</t>
  </si>
  <si>
    <t>F0043 IN Leadership CouncilWalter W Rohrer 111639 48583</t>
  </si>
  <si>
    <t>F0044 IN Cusumano Family Scholarships 111645 40265</t>
  </si>
  <si>
    <t>F0045 IN Bret T Hewitt Graduate Fund 111651 46877</t>
  </si>
  <si>
    <t>F0046 IN George Marsh Scholarship 111653 48211</t>
  </si>
  <si>
    <t>F0047 IN Kenneth E Joanne M Nitzberg Schol 111657 49239</t>
  </si>
  <si>
    <t>F0048 IN Class of 94 Scholarship Fund 111659 44391</t>
  </si>
  <si>
    <t>F0049 IN Harold Elizabeth Kendall Fellowship 111661 47652</t>
  </si>
  <si>
    <t>F0050 IN Dennis G Raveling Endowed Waterfowl 111663 50507</t>
  </si>
  <si>
    <t>F0051 IN William Deardorff Graduate Award 111665 44693</t>
  </si>
  <si>
    <t>F0052 IN Emanuel Ringelblum Chair in Jewish 111669 50741</t>
  </si>
  <si>
    <t>F0053 IN Eugene V Debs Fellowship 111671 54880</t>
  </si>
  <si>
    <t>F0054 IN Alpha Gamma Rho Award 111675 40280</t>
  </si>
  <si>
    <t>F0055 IN Conn Biochemistry Scholarship 111689 44619</t>
  </si>
  <si>
    <t>F0056 IN Schelen Public Service Scholarship 111695 40218</t>
  </si>
  <si>
    <t>F0057 IN Simonton Presidential Endowment 111701 52387</t>
  </si>
  <si>
    <t>F0058 IN Lawrence J Ellison Chair 111705 40232</t>
  </si>
  <si>
    <t>F0059 IN Norm and Joyce Weil Award 111713 56329</t>
  </si>
  <si>
    <t>F0060 IN Christine M Doyle Scholarship 111717 40211</t>
  </si>
  <si>
    <t>F0061 IN COE SFC Graduate Fellowship 111719 41492</t>
  </si>
  <si>
    <t>F0062 IN Rose Drake Award 111721 44880</t>
  </si>
  <si>
    <t>F0063 IN Empyrean Ensemble Endowment 111725 44601</t>
  </si>
  <si>
    <t>F0064 IN Robert E Stowell Pathology Lectureship 111727 48404</t>
  </si>
  <si>
    <t>F0065 IN E S Woody Wilson Scholarship 111729 56448</t>
  </si>
  <si>
    <t>F0066 IN J M Long Endowed Scholarship 111731 48020</t>
  </si>
  <si>
    <t>F0067 IN Robert M Dorn Natalie Reid Dorn Endow 111733 45457</t>
  </si>
  <si>
    <t>F0068 IN Dr Robert M Dorn Natalie Reid Dorn 111734 45434</t>
  </si>
  <si>
    <t>F0069 IN Robert Lois Sawyer Scholarship 111735 51011</t>
  </si>
  <si>
    <t>F0070 IN Del and Lily J Young Endowed Fund 111741 46299</t>
  </si>
  <si>
    <t>F0071 IN M L Bailey Memorial Scholarship 111743 42520</t>
  </si>
  <si>
    <t>F0072 IN Inez Willett Memorial Fund 111749 49558</t>
  </si>
  <si>
    <t>F0073 IN David E Ramos Walnut Research Fund 111759 56320</t>
  </si>
  <si>
    <t>F0074 IN UCD Dramatic Art Fellowship 111761 40601</t>
  </si>
  <si>
    <t>F0075 IN Sumner Morris Memorial Fund 111765 52407</t>
  </si>
  <si>
    <t>F0076 IN Alice SiuFun Leung Endowed Fund 111767 47854</t>
  </si>
  <si>
    <t>F0077 IN Gerdes Rohrich Awards 111769</t>
  </si>
  <si>
    <t>F0078 IN Reuben Albaugh Animal Science Schol 111771 55129</t>
  </si>
  <si>
    <t>F0079 IN Pathology Chairs Fellowship Support 111775 54913</t>
  </si>
  <si>
    <t>F0080 IN COE SFS Undergraduate Grants 111777 41493</t>
  </si>
  <si>
    <t>F0081 IN Environmental Law Society Endowment 111785 41609</t>
  </si>
  <si>
    <t>F0082 IN Pelissier Scholarship 111791 49725</t>
  </si>
  <si>
    <t>F0083 IN BeeghlyMerritt Memorial Scholarship 111807 40259</t>
  </si>
  <si>
    <t>F0084 IN University Farm Circle Scholarship 111809 41607</t>
  </si>
  <si>
    <t>F0085 IN ASUCD Scholarship Fund 111813 40258</t>
  </si>
  <si>
    <t>F0086 IN Chemical Engineering Alumni Fellowship 111819 41551</t>
  </si>
  <si>
    <t>F0087 IN John F Cheadle Memorial Scholarship 111823 40025</t>
  </si>
  <si>
    <t>F0088 IN Horowitz Undergraduate Scholarship 111825 47148</t>
  </si>
  <si>
    <t>F0089 IN Bill Hazeltine Student Research Award 111827 46857</t>
  </si>
  <si>
    <t>F0090 IN Anne Fazio Memorial Fund 111829 40056</t>
  </si>
  <si>
    <t>F0091 IN The Child Family Professorship 111831 54884</t>
  </si>
  <si>
    <t>F0092 IN Schlinger Insect Systematics Chair 111835 40307</t>
  </si>
  <si>
    <t>F0093 IN Hardman Native Plant Research 111837 44150</t>
  </si>
  <si>
    <t>F0094 IN Androus Prof Rice Weed Cntrl 111839 50508</t>
  </si>
  <si>
    <t>F0095 IN Robert James Tingley Scholarship 111841 53015</t>
  </si>
  <si>
    <t>F0096 IN Deborah N Pinkerton Prize 111845 54908</t>
  </si>
  <si>
    <t>F0097 IN Walter Roselinde Russell Grad Flwship 111851 50995</t>
  </si>
  <si>
    <t>F0098 IN Joseph and Margie Ogawa Rsch Teach End 111859 40833</t>
  </si>
  <si>
    <t>F0099 IN Allan T Nunn MD Memorial Scholarship 111863 40553</t>
  </si>
  <si>
    <t>F0100 IN M S Ghausi College of Engring Medal 111865 40308</t>
  </si>
  <si>
    <t>F0101 IN Blanche L Price Endowed Fund 111871 40260</t>
  </si>
  <si>
    <t>F0102 IN Campbell Soup Nutrition Fellowship 111873 40209</t>
  </si>
  <si>
    <t>F0103 IN H J Heinz Endowed Student Fund 111875 40266</t>
  </si>
  <si>
    <t>F0104 IN Joe Essie Smith Endowed Chair 111879 44282</t>
  </si>
  <si>
    <t>F0105 IN AES Student Financial Award 111881 40292</t>
  </si>
  <si>
    <t>F0106 IN Paul Goodman Endowment Fund 111889 46758</t>
  </si>
  <si>
    <t>F0107 IN Harry Hank Marsh Scholarship 111891 40220</t>
  </si>
  <si>
    <t>F0108 IN Herlan Marjorie Loyd Endowment 111893 40252</t>
  </si>
  <si>
    <t>F0109 IN Paul Dimick Memorial Fund 111895 41650</t>
  </si>
  <si>
    <t>F0110 IN AnheuserBusch Malting Brewing Prof 111907 40254</t>
  </si>
  <si>
    <t>F0111 IN William E Stuke Walnut Research Flwship 111909 40208</t>
  </si>
  <si>
    <t>F0112 IN George Helen Bailey Memorial Schol 111911 40200</t>
  </si>
  <si>
    <t>F0113 IN Theodore M Pritikin Memorial Fund 111915 40221</t>
  </si>
  <si>
    <t>F0114 IN Deborah J Frick Memorial Scholarship 111919 40219</t>
  </si>
  <si>
    <t>F0115 IN Teichert Foundation Scholarship 111921 40333</t>
  </si>
  <si>
    <t>F0116 IN Pengelley Evolutionary Biology Rsch 111923 40223</t>
  </si>
  <si>
    <t>F0117 IN Luc BossuytBristolMyers Squibb Schol 111925 40210</t>
  </si>
  <si>
    <t>F0118 IN Ruth R Mehlhaff Small Animal Surgery 111930 55543</t>
  </si>
  <si>
    <t>F0119 IN Robert Orton Yates Memorial Fund 111944 40201</t>
  </si>
  <si>
    <t>F0120 IN Frank G Rue Memorial Scholarship 111947 40332</t>
  </si>
  <si>
    <t>F0121 IN Turrentine Jackson Chair 111950 40386</t>
  </si>
  <si>
    <t>F0122 IN Samuel W Smith Jr Scholarship Fund 111954 56766</t>
  </si>
  <si>
    <t>F0123 IN Michael M Sugawara MD Pediatric Educ 111956 41611</t>
  </si>
  <si>
    <t>F0124 IN The K W Lee Research Fund 111958 41535</t>
  </si>
  <si>
    <t>F0125 IN BD Centennial Flow Cytometry Rsch Educ 111964 40476</t>
  </si>
  <si>
    <t>F0126 IN Club Fred Endowment Fund 111970 41757</t>
  </si>
  <si>
    <t>F0127 IN Swantz Endowed Specialist 111972 42136</t>
  </si>
  <si>
    <t>F0128 IN Harold O Carter Endowment 111974 41178</t>
  </si>
  <si>
    <t>F0129 IN John Kinsella Prize 111978 56870</t>
  </si>
  <si>
    <t>F0130 IN Paul F Gulyassy Professorship 111980 40551</t>
  </si>
  <si>
    <t>F0131 IN Richard A Huberty Memorial Scholarship 111982 54858</t>
  </si>
  <si>
    <t>F0132 IN JT Simon Lie Memorial Fund 111984 40385</t>
  </si>
  <si>
    <t>F0133 IN Roy J Shlemon Applied Geosciences Chair 111987 40875</t>
  </si>
  <si>
    <t>F0134 IN UC Davis Marching Band Endowment 111988 54876</t>
  </si>
  <si>
    <t>F0135 IN Richard H Johnson Fellowship 111989 41752</t>
  </si>
  <si>
    <t>F0136 IN Eugene Boone Family Internship 111994 45419</t>
  </si>
  <si>
    <t>F0137 IN Fiddyment Latin American Studies Chair 111999 42369</t>
  </si>
  <si>
    <t>F0138 IN Russell F Jean H Fiddyment Schol 122000 43161</t>
  </si>
  <si>
    <t>F0139 IN David Linn Chair in Orthopedic Surgery 122003 40630</t>
  </si>
  <si>
    <t>F0140 IN Doris Ellison Linn Chair in Bone Biology 122004 40631</t>
  </si>
  <si>
    <t>F0141 IN Linderman Scholarship 122005 45602</t>
  </si>
  <si>
    <t>F0142 IN Robert Murdoch Memorial Scholarship 122006 40656</t>
  </si>
  <si>
    <t>F0143 IN Ed and Elen Witter Endowment 122008 40760</t>
  </si>
  <si>
    <t>F0144 IN Fred P CorsonDow Chemistry Fellowship 122015 40526</t>
  </si>
  <si>
    <t>F0145 IN Stumpf Plant Biochemistry Professorship 122017 40759</t>
  </si>
  <si>
    <t>F0146 IN Clare E Ficklin Scholarship 122018 40658</t>
  </si>
  <si>
    <t>F0147 IN John S Joan Y Fiddyment Chair 122021 43148</t>
  </si>
  <si>
    <t>F0148 IN ChauHsiung Chuang Endowment 122024 40629</t>
  </si>
  <si>
    <t>F0149 IN Franklin Rose Ellen Weber Scholarship 122027 40657</t>
  </si>
  <si>
    <t>F0150 IN Williams Forage Research Outreach 122028 40632</t>
  </si>
  <si>
    <t>F0151 IN Dorf Awards for Academic Excellence 122030 41778</t>
  </si>
  <si>
    <t>F0152 IN Jerome and Elsie Suran Chair in Tech 122032 40858</t>
  </si>
  <si>
    <t>F0153 IN Daniel and Pearl Crowley Memorial Schlsp 122033 40660</t>
  </si>
  <si>
    <t>F0154 IN Boochever Bird Chair 122035 40873</t>
  </si>
  <si>
    <t>F0155 IN Thomas Y Cooper Memorial Schlr 122037 41299</t>
  </si>
  <si>
    <t>F0156 IN Barbara Schneeman Aggie Ambassador Prize 122040 41269</t>
  </si>
  <si>
    <t>F0157 IN Keizer Chair in Theoretical Comp Biolo 122041 40764</t>
  </si>
  <si>
    <t>F0158 IN Edward Teller Chair Fund 122042 40889</t>
  </si>
  <si>
    <t>F0159 IN Lynn Wiley Memorial Fund 122043 56868</t>
  </si>
  <si>
    <t>F0160 IN Angel Fund 122053 41220</t>
  </si>
  <si>
    <t>F0161 IN Alder Graduate Fellowship 122054 40957</t>
  </si>
  <si>
    <t>F0162 IN Sander Wilson Memorial Award 122056 40890</t>
  </si>
  <si>
    <t>F0163 IN Merala Health Sciences Library Endowment 122061 40916</t>
  </si>
  <si>
    <t>F0164 IN The Andrew D Donnell Memorial Fund 122063 40874</t>
  </si>
  <si>
    <t>F0165 IN Peter Leung Fund 122065 49084</t>
  </si>
  <si>
    <t>F0166 IN Graduate Group in Ecology 122067 41261</t>
  </si>
  <si>
    <t>F0167 IN Marvin Sands Endowed Chair 122070 40906</t>
  </si>
  <si>
    <t>F0168 IN Lloyd W Swift Student Endow 122073 40908</t>
  </si>
  <si>
    <t>F0169 IN Janet Lawrence Schei Leukemia Rsch 122076 41364</t>
  </si>
  <si>
    <t>F0170 IN Tchobanoglous Fellowship 122077 42370</t>
  </si>
  <si>
    <t>F0171 IN ChildWhitaker Scholarship 122078 41263</t>
  </si>
  <si>
    <t>F0172 IN ChildWhitaker Professorship 122079 40925</t>
  </si>
  <si>
    <t>F0173 IN Londos Track Field Schlrshp 122081 41145</t>
  </si>
  <si>
    <t>F0174 IN Mary Silan Seawright Endowed Scholarship 122082 46943</t>
  </si>
  <si>
    <t>F0175 IN Corbett ASUCD Awards Endowment Fund 122083 43569</t>
  </si>
  <si>
    <t>F0176 IN Stelling Research Fund 122084 47017</t>
  </si>
  <si>
    <t>F0177 IN Joan Robinson Wilson Breast Cancer Rsch 122085 40877</t>
  </si>
  <si>
    <t>F0178 IN David E Gallo Education Fund 122089 40910</t>
  </si>
  <si>
    <t>F0179 IN Brunos Fund 122091 42960</t>
  </si>
  <si>
    <t>F0180 IN Honda Distinguished Scholar 122092 41226</t>
  </si>
  <si>
    <t>F0181 IN Leon H Mayhew Memorial Award 122094 41289</t>
  </si>
  <si>
    <t>F0182 IN Stephanie Blank Memorial Schl 122095 41498</t>
  </si>
  <si>
    <t>F0183 IN Gifford Student Support Endw 122096 40899</t>
  </si>
  <si>
    <t>F0184 IN Graduate School of Management Endowment 122097 43790</t>
  </si>
  <si>
    <t>F0185 IN Jackson Western US History Fellowship 122098 41366</t>
  </si>
  <si>
    <t>F0186 IN Corbett Endowment 122100 42477</t>
  </si>
  <si>
    <t>F0187 IN Yocha Dehe Chair in Cal Indian Studies 122101 41373</t>
  </si>
  <si>
    <t>F0188 IN Nathan Fay Grad Fellowship 122103 41008</t>
  </si>
  <si>
    <t>F0189 IN Gordon A Wong Professorship 122104 41287</t>
  </si>
  <si>
    <t>F0190 IN F Dan Hess Endowment 122105 41851</t>
  </si>
  <si>
    <t>F0191 IN Bruno W Audrey M Bracka Scholarship 122109 41262</t>
  </si>
  <si>
    <t>F0192 IN Breast Cancer Endowment 122112 41332</t>
  </si>
  <si>
    <t>F0193 IN Prostate Cancer Research 122113 41331</t>
  </si>
  <si>
    <t>F0194 IN Eric C Ruliffson Scholarship in Math 122114 41264</t>
  </si>
  <si>
    <t>F0195 IN Jackson Orchestral Conducting Chair 122120 41193</t>
  </si>
  <si>
    <t>F0196 IN Avian Development Genetics Endowment 122122 46609</t>
  </si>
  <si>
    <t>F0197 IN W Landon Heffner Award 122123 41275</t>
  </si>
  <si>
    <t>F0198 IN Class of 1952 Reunion Endowment 122127 41215</t>
  </si>
  <si>
    <t>F0199 IN John M Tucker Oak Collection 122128 41463</t>
  </si>
  <si>
    <t>F0200 IN Joan Giboney Breast Cancer Rsch Memorial 122129 41363</t>
  </si>
  <si>
    <t>F0201 IN Boyd Scholarship 122130 41266</t>
  </si>
  <si>
    <t>F0202 IN LAWR Graduate Fellowship 122131 41977</t>
  </si>
  <si>
    <t>F0203 IN LAWR OpportunityUG Schlrshp 122132 44969</t>
  </si>
  <si>
    <t>F0204 IN Chao L Hsia Endowed Fund 122136 41385</t>
  </si>
  <si>
    <t>F0205 IN Jody and Zachary Walker Endwmt 122137 41328</t>
  </si>
  <si>
    <t>F0206 IN Welch Womens Tennis GIA 122138 41290</t>
  </si>
  <si>
    <t>F0207 IN Michael W Chapman Chair 122139 41329</t>
  </si>
  <si>
    <t>F0208 IN Emerson B Clark Endowment 122140 42466</t>
  </si>
  <si>
    <t>F0209 IN Bronte Chair in Epilepsy 122141 41333</t>
  </si>
  <si>
    <t>F0210 IN Daniel J Dykstra ChairProfessorship 122143 43494</t>
  </si>
  <si>
    <t>F0211 IN Barbara Laslett Student Fund 122144 41324</t>
  </si>
  <si>
    <t>F0212 IN Ray B Krone Professorship 122145 41323</t>
  </si>
  <si>
    <t>F0213 IN BriegerKrevans Scholarship 122147 41496</t>
  </si>
  <si>
    <t>F0214 IN Fritz Juenger Award in International Law 122148 56874</t>
  </si>
  <si>
    <t>F0215 IN Williams Family Fund in Cancer Research 122152 41286</t>
  </si>
  <si>
    <t>F0216 IN Paul Mole Memorial Fund 122155 41495</t>
  </si>
  <si>
    <t>F0217 IN Neil Carla Andrews Cancer Research 122156 ATP</t>
  </si>
  <si>
    <t>F0218 IN Fair Business Practices Chair 122163 55968</t>
  </si>
  <si>
    <t>F0219 IN Excellence in Geotechnical Engr 122164 41567</t>
  </si>
  <si>
    <t>F0220 IN Jackson Chair in Choral Conducting 122166 41464</t>
  </si>
  <si>
    <t>F0221 IN Auburn Community Cancer Research 122167</t>
  </si>
  <si>
    <t>F0222 IN Sara Armstrong Compassionate Care Endow 122168 41678</t>
  </si>
  <si>
    <t>F0223 IN Robert W Glock Management Chair 122169 42203</t>
  </si>
  <si>
    <t>F0224 IN Helen Saari Endowed Scholarship 122170 41462</t>
  </si>
  <si>
    <t>F0225 IN RA Bloch Cancer Park Maintenance 122175 41695</t>
  </si>
  <si>
    <t>F0226 IN Jim Thayer Soil Science Endowment 122176 41797</t>
  </si>
  <si>
    <t>F0227 IN Carolyn F Wall Endowed Schlrs 122177 41447</t>
  </si>
  <si>
    <t>F0228 IN John Ferrington Award 122178 41512</t>
  </si>
  <si>
    <t>F0229 IN Louise and Eric Conn Endowment 122180 41465</t>
  </si>
  <si>
    <t>F0230 IN Nematology Graduate Fellowship 122182 41325</t>
  </si>
  <si>
    <t>F0231 IN Jack C Hart Memorial Scholarship 122183 41446</t>
  </si>
  <si>
    <t>F0232 IN Joseph Jan Cutter Lake Schl 122185 41497</t>
  </si>
  <si>
    <t>F0233 IN Herbert Gladys Smith Scholarship 122186 41979</t>
  </si>
  <si>
    <t>F0234 IN HerbertGladys Smith Schlrshp 122187 41971</t>
  </si>
  <si>
    <t>F0235 IN Orlob Water Resource Engr Prof 122190 41747</t>
  </si>
  <si>
    <t>F0236 IN Eli Gold Endowment Fund 122192 43570</t>
  </si>
  <si>
    <t>F0237 IN MabieApallas Public Interest Chair 122193 41999</t>
  </si>
  <si>
    <t>F0238 IN Jack Major Memorial Award 122194 41753</t>
  </si>
  <si>
    <t>F0239 IN David L Williams Undergraduate Schol 122197 41796</t>
  </si>
  <si>
    <t>F0240 IN David L Williams Graduate Scholarship 122198 41798</t>
  </si>
  <si>
    <t>F0241 IN Hagan Water Mgt Policy Chair 122199 43615</t>
  </si>
  <si>
    <t>F0242 IN Lydia Schulerud Animal Care 122201 41740</t>
  </si>
  <si>
    <t>F0243 IN Zuhair A Munir Doctoral Dissertation 122202 41848</t>
  </si>
  <si>
    <t>F0244 IN Castelfranco History Christianity Chair 122208 41750</t>
  </si>
  <si>
    <t>F0245 IN Sesnon Endowed Chair in Animal Sci 122210 41649</t>
  </si>
  <si>
    <t>F0246 IN Francis J Saunders Endowment 122211 41721</t>
  </si>
  <si>
    <t>F0247 IN Castelfranco Comparative Religion Endow 122212 41751</t>
  </si>
  <si>
    <t>F0248 IN Lena Valente Professorship 122214 41739</t>
  </si>
  <si>
    <t>F0249 IN GSM Working Professional Endowment 122215 43791</t>
  </si>
  <si>
    <t>F0250 IN Robert H Smiley Endowed Fund 122219 41777</t>
  </si>
  <si>
    <t>F0251 IN Joseph E Carlson Memorial Fund 122220 41826</t>
  </si>
  <si>
    <t>F0252 IN Adria Cronk Memorial 122224 44224</t>
  </si>
  <si>
    <t>F0253 IN UC Davis Chorus Endowment 122225 41744</t>
  </si>
  <si>
    <t>F0254 IN Fradkin Veg Crops Student Award 122226 48121</t>
  </si>
  <si>
    <t>F0255 IN Fradkin Vit Enology Student Award 122227 2233</t>
  </si>
  <si>
    <t>F0256 IN Fradkin Medical Student Loan 122228 3762</t>
  </si>
  <si>
    <t>F0257 IN Fradkin Medical Student Loan 122229 3761</t>
  </si>
  <si>
    <t>F0258 IN Fradkin Pomology Student Award 122230 48122</t>
  </si>
  <si>
    <t>F0259 IN Dr John H Doval Endowment 122233 41745</t>
  </si>
  <si>
    <t>F0260 IN Londos Memorial Womens Basketball 122234 41748</t>
  </si>
  <si>
    <t>F0261 IN Orr Environmental Plant Sciences Chair 122235 41850</t>
  </si>
  <si>
    <t>F0262 IN Larry Mitich Memorial 122236 41823</t>
  </si>
  <si>
    <t>F0263 IN Bob Munyon Endowment 122237 42314</t>
  </si>
  <si>
    <t>F0264 IN Yocha Dehe Chair in Ped Endocrinology 122238 41746</t>
  </si>
  <si>
    <t>F0265 IN Susan Schnitzer Endowed Fund 122247 42051</t>
  </si>
  <si>
    <t>F0266 IN DuBee Cancer Research Endowed Fund 122248 43789</t>
  </si>
  <si>
    <t>F0267 IN Evelyn K Peterson Fund 122249 42006</t>
  </si>
  <si>
    <t>F0268 IN Betty and Dick Lewis Memorial Fund 122251 41993</t>
  </si>
  <si>
    <t>F0269 IN Philip Wilkins Memorial 122253 42002</t>
  </si>
  <si>
    <t>F0270 IN King Hall Scholarship Fund 122257 42003</t>
  </si>
  <si>
    <t>F0271 IN Fred S Macomber Scholarship 122260 41972</t>
  </si>
  <si>
    <t>F0272 IN Novozymes Chair in Genomics 122261 42163</t>
  </si>
  <si>
    <t>F0273 IN Prostate Cancer Endow Chair 122266 ATP</t>
  </si>
  <si>
    <t>F0274 IN Cancer Cntr Immunology Endw 122271 42511</t>
  </si>
  <si>
    <t>F0275 IN Kepner Endowment Fund 122272 42220</t>
  </si>
  <si>
    <t>F0276 IN Russell D Jura Scholarship 122273 42004</t>
  </si>
  <si>
    <t>F0277 IN Melinda Guzman Moore Donald Moore End 122274 41980</t>
  </si>
  <si>
    <t>F0278 IN Thompson Grad Fund 122275 42001</t>
  </si>
  <si>
    <t>F0279 IN Wu Family Foundation Fund 122277 41976</t>
  </si>
  <si>
    <t>F0280 IN StudentRun Clinic Endowed Fund 122283 42226</t>
  </si>
  <si>
    <t>F0281 IN Sterling Scholarship 122284 41936</t>
  </si>
  <si>
    <t>F0282 IN Michael Bonaccorsi Sclrshp 122288 41816</t>
  </si>
  <si>
    <t>F0283 IN Lider Plant Sciences Endowment 122290 41975</t>
  </si>
  <si>
    <t>F0284 IN Lider Veterinary Medicine Endowment 122291 42053</t>
  </si>
  <si>
    <t>F0285 IN Womens Urological Health 122292 41983</t>
  </si>
  <si>
    <t>F0286 IN Womens Cardiovascular Chair 122293 42187</t>
  </si>
  <si>
    <t>F0287 IN Richard C Woodard Memorial Endowment 122294 42221</t>
  </si>
  <si>
    <t>F0288 IN Barbara K Jackson Fellowship 122295 41978</t>
  </si>
  <si>
    <t>F0289 IN Mabie Family Fdtn Scholarship 122296 42371</t>
  </si>
  <si>
    <t>F0290 IN Geriatrics Education Outreach 122298 42015</t>
  </si>
  <si>
    <t>F0291 IN Equine Enduring Legacy Endow 122299 42257</t>
  </si>
  <si>
    <t>F0292 IN Dennis A Chandler Memorial 122301 45685</t>
  </si>
  <si>
    <t>F0293 IN Shirley J Plant Endowment 122302 42234</t>
  </si>
  <si>
    <t>F0294 IN James G Boswell Fdtn Soil Science Endow 122304 43673</t>
  </si>
  <si>
    <t>F0295 IN Andrew J Rossi Sr Fund 122306 42222</t>
  </si>
  <si>
    <t>F0296 IN Risken Environmental Fund 122307 42227</t>
  </si>
  <si>
    <t>F0297 IN Fred and Pat Anderson Chair 122314 42223</t>
  </si>
  <si>
    <t>F0298 IN Opinderjeet Singh Toor Mem 122315 42219</t>
  </si>
  <si>
    <t>F0299 IN Charles R Duncan Endowed Fund 122316 42229</t>
  </si>
  <si>
    <t>F0300 IN Paul R Lipscomb Sr MD Fund 122317 43199</t>
  </si>
  <si>
    <t>F0301 IN John D Ayer Bankruptcy Chair 122318 44585</t>
  </si>
  <si>
    <t>F0302 IN Horwitz Endowed Chair in Physiology 122324 42815</t>
  </si>
  <si>
    <t>F0303 IN Weisbrod Scholarship Fund 122327 42218</t>
  </si>
  <si>
    <t>F0304 IN Betty Randecker Rogers Endw 122329 42256</t>
  </si>
  <si>
    <t>F0305 IN Barbara J Van Zandt End 122330 42290</t>
  </si>
  <si>
    <t>F0306 IN F Calvert Strong Fund 122331 42516</t>
  </si>
  <si>
    <t>F0307 IN Mars Inc Endowed Chair 122332 42291</t>
  </si>
  <si>
    <t>F0308 IN Levy Fund in Cancer Genetics 122333 43856</t>
  </si>
  <si>
    <t>F0309 IN NM SarigulKlijn Rsch Award 122334 42162</t>
  </si>
  <si>
    <t>F0310 IN Theodora Peigh Endowed Fund 122335 42255</t>
  </si>
  <si>
    <t>F0311 IN Walt Klenz Lecture Series 122338 42261</t>
  </si>
  <si>
    <t>F0312 IN Kathleen Moore Memorial Fund 122339 43496</t>
  </si>
  <si>
    <t>F0313 IN Harry E Jacob Dem Vineyard Endowed Fnd 122341 49892</t>
  </si>
  <si>
    <t>F0314 IN Arthur J Krener Math Rsch Teaching 122346 43204</t>
  </si>
  <si>
    <t>F0315 IN Daniel Virginia Terry Sr Scholarship 122347 42464</t>
  </si>
  <si>
    <t>F0316 IN John and Jeanne Pryor Fund 122350 42324</t>
  </si>
  <si>
    <t>F0317 IN Edward Mary Schroeder Fund 122351 43508</t>
  </si>
  <si>
    <t>F0318 IN Richard C Joy Dorf Acad Excellence 122352 42233</t>
  </si>
  <si>
    <t>F0319 IN UC Davis Washington Center Scholarship 122353 42470</t>
  </si>
  <si>
    <t>F0320 IN UC Davis Education Abroad Fund 122354 42471</t>
  </si>
  <si>
    <t>F0321 IN Roger Tatarian Professorship 122357 43559</t>
  </si>
  <si>
    <t>F0322 IN Laidlaw Honeybee Research 122361 44098</t>
  </si>
  <si>
    <t>F0323 IN Hammond Glaucoma Fellows Research 122362 43560</t>
  </si>
  <si>
    <t>F0324 IN Cameron Distinguished Chair 122363 44094</t>
  </si>
  <si>
    <t>F0325 IN Silvia Future Math Teachers Scholarship 122367 43590</t>
  </si>
  <si>
    <t>F0326 IN Dolly and David Fiddyment Chair 122368 42836</t>
  </si>
  <si>
    <t>F0327 IN BarrickMcLaughlin Legacy Fund 122369 42476</t>
  </si>
  <si>
    <t>F0328 IN Zucconi Feline Family Fund 122370</t>
  </si>
  <si>
    <t>F0329 IN Child Family Prof EngringEntrepreneur 122373 42908</t>
  </si>
  <si>
    <t>F0330 IN Pulmonary Vascular Fund 122374 ATP</t>
  </si>
  <si>
    <t>F0331 IN Dr CJE Johnson Scholarship 122375 44097</t>
  </si>
  <si>
    <t>F0332 IN Martha West Social Justice Law Schol 122377 43521</t>
  </si>
  <si>
    <t>F0333 IN Albert T Bottini Chemistry Collection 122378 44095</t>
  </si>
  <si>
    <t>F0334 IN Endowed Fund for Genetics Rsch 122380 43507</t>
  </si>
  <si>
    <t>F0335 IN John E Humm Endowed Fund 122383 42462</t>
  </si>
  <si>
    <t>F0336 IN CALESS Scholarship 122386 42426</t>
  </si>
  <si>
    <t>F0337 IN William J Hamilton III Memorial Fund 122389 44978</t>
  </si>
  <si>
    <t>F0338 IN G Thomas Sallee Mathematics Endow 122390 43555</t>
  </si>
  <si>
    <t>F0339 IN Mary Ann Morris PhD Endowed Schlsp 122391 43556</t>
  </si>
  <si>
    <t>F0340 IN Carlson Physiology Lectureship 122392 43547</t>
  </si>
  <si>
    <t>F0341 IN Saratoga Horticultural Research 122393 43504</t>
  </si>
  <si>
    <t>F0342 IN Peter A Rock Grad Fellowship 122394 43514</t>
  </si>
  <si>
    <t>F0343 IN DoremusAthon Prize 122398 43520</t>
  </si>
  <si>
    <t>F0344 IN SeaDoc Northwest Fund 122399 43498</t>
  </si>
  <si>
    <t>F0345 IN CAARE Center Mental Health Svcs 122402 43525</t>
  </si>
  <si>
    <t>F0346 IN R deVere White Urologic Oncology Prof 122403 43529</t>
  </si>
  <si>
    <t>F0347 IN KLC Adler Childrens WriterIllustrator 122405 42521</t>
  </si>
  <si>
    <t>F0348 IN Ronald and Lydia Baskin Research Award 122406 43497</t>
  </si>
  <si>
    <t>F0349 IN Payam Gouya Zamani Scholarship 122407 43531</t>
  </si>
  <si>
    <t>F0350 IN Integrated Studies Honors Program 122408 43519</t>
  </si>
  <si>
    <t>F0351 IN Stelling Professor of Agricultural Econ 122411 56423</t>
  </si>
  <si>
    <t>F0352 IN Orville E Thompson Ag Educ Fund 122412 43501</t>
  </si>
  <si>
    <t>F0353 IN Richard Snavely Memorial Award 122415 43465</t>
  </si>
  <si>
    <t>F0354 IN Herbert Schmalenberger Memorial 122416 43511</t>
  </si>
  <si>
    <t>F0355 IN Juliette Weston Suhr End Rsch 122420 43510</t>
  </si>
  <si>
    <t>F0356 IN David L Weaver Endowed Lectures 122423 43509</t>
  </si>
  <si>
    <t>F0357 IN deLeuze Family Professorship 122425 43527</t>
  </si>
  <si>
    <t>F0358 IN Tarrant Family Scholarship 122427 43517</t>
  </si>
  <si>
    <t>F0359 IN James Paul Micheletti Memorial 122429 43060</t>
  </si>
  <si>
    <t>F0360 IN Wolfman Professorship in Surgery 122430 43528</t>
  </si>
  <si>
    <t>F0361 IN John Eric Peckham Memorial 122431 43532</t>
  </si>
  <si>
    <t>F0362 IN Robert Juanita Woodmansee Fund 122432 43499</t>
  </si>
  <si>
    <t>F0363 IN Fresh Express Inc Graduate Student Spt 122433 43500</t>
  </si>
  <si>
    <t>F0364 IN Will and Jane Lotter Soccer Fund 122434 43512</t>
  </si>
  <si>
    <t>F0365 IN David and Ruth Volman Grad Fllwshp 122435 45681</t>
  </si>
  <si>
    <t>F0366 IN Ruth E Anderson Scholarship 122439 43516</t>
  </si>
  <si>
    <t>F0367 IN Sailer Endowment Fund for Undergrad Ed 122444 43515</t>
  </si>
  <si>
    <t>F0368 IN Robert A Fox Endowed Fund 122445 43495</t>
  </si>
  <si>
    <t>F0369 IN Advancing Basic Sci Translational Rsch 122451 43526</t>
  </si>
  <si>
    <t>F0370 IN Arlo D Gustafson Endowed Fund 122453 43502</t>
  </si>
  <si>
    <t>F0371 IN Sweeneys Endowment Scholarship 122454 44980</t>
  </si>
  <si>
    <t>F0372 IN Arthur and Julia Suran Scholarship 122460 45687</t>
  </si>
  <si>
    <t>F0373 IN Robert A Matthews Memorial Award 122461 43513</t>
  </si>
  <si>
    <t>F0374 IN FarrerPatten Award 122463 45689</t>
  </si>
  <si>
    <t>F0375 IN Fumi Fowells Innovation Fund 122467 43524</t>
  </si>
  <si>
    <t>F0376 IN Sempra Energy Chair in Energy Efficiency 122473 43530</t>
  </si>
  <si>
    <t>F0377 IN John C Bruhn Dairy Foods Scholarship 122475 43619</t>
  </si>
  <si>
    <t>F0378 IN Alfred H and Marie E Gibeling Fund 122476 45669</t>
  </si>
  <si>
    <t>F0379 IN Gibbe Parsons Family Professorship 122477 45673</t>
  </si>
  <si>
    <t>F0380 IN Doris Day and Terry Melcher Scholarship 122478 45670</t>
  </si>
  <si>
    <t>F0381 IN Charles M Blumenfeld MD Scholarship 122485 42809</t>
  </si>
  <si>
    <t>F0382 IN Cruz Jeannene Reynoso Scholarship 122486 45678</t>
  </si>
  <si>
    <t>F0383 IN Campbell Soup Sustainable Vegetable Rsch 122487 45675</t>
  </si>
  <si>
    <t>F0384 IN Shang Eleanor Yang Scholarly Exchange 122490 43614</t>
  </si>
  <si>
    <t>F0385 IN Safe Credit Union Scholarship 122492 45690</t>
  </si>
  <si>
    <t>F0386 IN Maurice Marcia Gallagher Excellence 122494 45682</t>
  </si>
  <si>
    <t>F0387 IN Kathleen C Green Schlrshp in Biology 122495 45684</t>
  </si>
  <si>
    <t>F0388 IN Charles P Nash Prize 122498 43715</t>
  </si>
  <si>
    <t>F0389 IN Academic Senate Distinguished Scholarly 122499 55050</t>
  </si>
  <si>
    <t>F0390 IN BlacuttUnderwood Professorship 122500 45677</t>
  </si>
  <si>
    <t>F0391 IN Bucher Family Chair of Computer Science 122501 45676</t>
  </si>
  <si>
    <t>F0392 IN Alan Jackman Scholarship 122502 45691</t>
  </si>
  <si>
    <t>F0393 IN Dr Raymond A Weitkamp Endowment 122504 45695</t>
  </si>
  <si>
    <t>F0394 IN Naoko Daniel Mufson Scholarship 122505 40216</t>
  </si>
  <si>
    <t>F0395 IN Howard Wildlife Management Award 122507 45692</t>
  </si>
  <si>
    <t>F0396 IN Teri Lown Educ Oncology Nursing Award 122508 45696</t>
  </si>
  <si>
    <t>F0397 IN College of Bio Sciences Medal Fund 122509 45693</t>
  </si>
  <si>
    <t>F0398 IN Jesse and Gloria Dubin Award Fund 122510 45700</t>
  </si>
  <si>
    <t>F0399 IN Oki Family Horticultural Endowment Fund 122512 43927</t>
  </si>
  <si>
    <t>F0400 IN UCD Endowed Fund in Health Informatics 122513 45698</t>
  </si>
  <si>
    <t>F0401 IN Santiago and Gregoria Gonzalez Award 122514 45686</t>
  </si>
  <si>
    <t>F0402 IN Robert M Natalie Dorn Infancy Chair 122515 45697</t>
  </si>
  <si>
    <t>F0403 IN Sue Williams Cross Country Scholarship 122516 43165</t>
  </si>
  <si>
    <t>F0404 IN Mark Cary Reflective Learner Award 122518 42710</t>
  </si>
  <si>
    <t>F0405 IN Dorothy Kirschman Womens Athletics 122519 45699</t>
  </si>
  <si>
    <t>F0406 IN Pam GillFisher Scholarship Fund 122521 49241</t>
  </si>
  <si>
    <t>F0407 IN Marcia Cary AntiGravity Endowment Award 122523 42615</t>
  </si>
  <si>
    <t>F0408 IN Zuhair A Munir MORE Fund 122524 42616</t>
  </si>
  <si>
    <t>F0409 IN Gammel Piano Endowed Scholarship 122525 42617</t>
  </si>
  <si>
    <t>F0410 IN SVECCS Scholarship Fund 122536 42839</t>
  </si>
  <si>
    <t>F0411 IN Stephen G Newberry Chair in Leadership 122538 43191</t>
  </si>
  <si>
    <t>F0412 IN Newberry Distinguished Student Fllwshp 122539 43224</t>
  </si>
  <si>
    <t>F0413 IN Matthew J Rybicki Memorial Fund 122543 42757</t>
  </si>
  <si>
    <t>F0414 IN Julie Bryant Memorial Scholarship 122545 42709</t>
  </si>
  <si>
    <t>F0415 IN Hellman Fellows Endowed Fund 122546 56930</t>
  </si>
  <si>
    <t>F0416 IN Erika CH Meng Award 122547 44037</t>
  </si>
  <si>
    <t>F0417 IN RM Pinkerton Ag Marketing Graduate Award 122548 42892</t>
  </si>
  <si>
    <t>F0418 IN Willison and Carol Crites Fund 122549 42569</t>
  </si>
  <si>
    <t>F0419 IN Nate Mlyniec Memorial Scholarship 122550 42756</t>
  </si>
  <si>
    <t>F0420 IN Mary Baer Arboretum Endowment 122551 43169</t>
  </si>
  <si>
    <t>F0421 IN Mary Baer AES Endowment 122553 42558</t>
  </si>
  <si>
    <t>F0422 IN Eleanor and Harry Walker Award Fund 122556 43907</t>
  </si>
  <si>
    <t>F0423 IN Arthur J Dorothy D Palm Ag Schol 122558 43086</t>
  </si>
  <si>
    <t>F0424 IN Ann E Pitzer Scholarship Fund 122559 43131</t>
  </si>
  <si>
    <t>F0425 IN Carol Lee Coss Memorial Scholarship 122560 42755</t>
  </si>
  <si>
    <t>F0426 IN Gallagher Chair in Finance 122563 42878</t>
  </si>
  <si>
    <t>F0427 IN Sheffrin Lectures in Public Policy 122570 43200</t>
  </si>
  <si>
    <t>F0428 IN Rustici Ext Spec Rangeland Watershed Sci 122571 43816</t>
  </si>
  <si>
    <t>F0429 IN Rustici Rangeland Watershed Sci Chair 122572 43815</t>
  </si>
  <si>
    <t>F0430 IN Lois OGrady MD Endowed Lectureship 122573 43151</t>
  </si>
  <si>
    <t>F0431 IN John C Gist Jr Award 122575 43203</t>
  </si>
  <si>
    <t>F0432 IN McCurdy Family Scholarship 122578 43779</t>
  </si>
  <si>
    <t>F0433 IN van Vlierden Scholarship Sustainable AG 122581 43839</t>
  </si>
  <si>
    <t>F0434 IN vanVlierden Scholarship in Nursing 122582 43198</t>
  </si>
  <si>
    <t>F0435 IN MaroneyBryan Fund 122583 43365</t>
  </si>
  <si>
    <t>F0436 IN Child Family Womens Water Polo 122586 43849</t>
  </si>
  <si>
    <t>F0437 IN Michael J Lewis Endowed Fund 122587 43242</t>
  </si>
  <si>
    <t>F0438 IN Redenbach Students at Promise Award 122588 43201</t>
  </si>
  <si>
    <t>F0439 IN Post Harvest Group Endowment 122591 44068</t>
  </si>
  <si>
    <t>F0440 IN Bradford Rominger Ag Award 122593 43838</t>
  </si>
  <si>
    <t>F0441 IN Shinkoskey Series of noon Concerts 122594 42988</t>
  </si>
  <si>
    <t>F0442 IN Vanderhoef Scholarship Study Abroad 122598 43244</t>
  </si>
  <si>
    <t>F0443 IN Vanderhoef Staff Scholarship 122599 43170</t>
  </si>
  <si>
    <t>F0444 IN Chevron Chair in Energy Efficiency 122600 43233</t>
  </si>
  <si>
    <t>F0445 IN Albert Helen McNeil Performance Fund 122601 43217</t>
  </si>
  <si>
    <t>F0446 IN Charles R Bishop Endowed Fund 122602 44976</t>
  </si>
  <si>
    <t>F0447 IN Shang Fa Yang Memorial Fund 122604 43880</t>
  </si>
  <si>
    <t>F0448 IN Senior Citizens of Davis Fund 122605 43162</t>
  </si>
  <si>
    <t>F0449 IN David Kriegel Memorial Scholarship 122608 50480</t>
  </si>
  <si>
    <t>F0450 IN Education Faculty Scholarship Award 122609 46854</t>
  </si>
  <si>
    <t>F0451 IN Professors Ryugo and Eng Endowmt 122615 43840</t>
  </si>
  <si>
    <t>F0452 IN KLC Adler Award Fund 122621 43197</t>
  </si>
  <si>
    <t>F0453 IN Thompson Softball Scholar Award 122623 43850</t>
  </si>
  <si>
    <t>F0454 IN Ernest Gallo Fund for Education 122624 43202</t>
  </si>
  <si>
    <t>F0455 IN Margaret O Cardoza Fund 122627 43084</t>
  </si>
  <si>
    <t>F0456 IN The Goss Family Endowment 122628 44964</t>
  </si>
  <si>
    <t>F0457 IN Wadi Arabian Horse Scholarship 122631 43085</t>
  </si>
  <si>
    <t>F0458 IN Barbara J Hansen Endow Pediatric Care 122633 56542</t>
  </si>
  <si>
    <t>F0459 IN Edwards Endowed Award 122634 43000</t>
  </si>
  <si>
    <t>F0460 IN March Family Internship Award 122637 43147</t>
  </si>
  <si>
    <t>F0461 IN Norbert Rocha Endowment Fund 122640 43146</t>
  </si>
  <si>
    <t>F0462 IN Jan Beta Popper Prof in Opera 122643 43803</t>
  </si>
  <si>
    <t>F0463 IN Ca Planting Cotton Seed Rsch Fund 122644 43778</t>
  </si>
  <si>
    <t>F0464 IN Placer Breast Cancer Chair 122649 47008</t>
  </si>
  <si>
    <t>F0465 IN SmithMetge Endowed Scholarship Fund 122650 43299</t>
  </si>
  <si>
    <t>F0466 IN Mary Demmond Robertson Award 122651 43784</t>
  </si>
  <si>
    <t>F0467 IN Aux Calif Vet Me Assoc Scholarship 122652 43782</t>
  </si>
  <si>
    <t>F0468 IN Nancy Rupp Tibbitts Scholarship 122653 46507</t>
  </si>
  <si>
    <t>F0469 IN Linda Sue Herman Scholarship 122657 43781</t>
  </si>
  <si>
    <t>F0470 IN Albrecht Chair in Basic Science 122660 43777</t>
  </si>
  <si>
    <t>F0471 IN Dignty Health Deans Chair in Nursing 122661 44226</t>
  </si>
  <si>
    <t>F0472 IN Ryan Couch Memorial Fellowship 122662 43785</t>
  </si>
  <si>
    <t>F0473 IN YuehJing Lin Fund 122664 43787</t>
  </si>
  <si>
    <t>F0474 IN Schubot Endowed Scholarship 122665 43783</t>
  </si>
  <si>
    <t>F0475 IN Rosenfeld Energy Efficiency Fund 122669 43857</t>
  </si>
  <si>
    <t>F0476 IN Moores Distinguished Visiting Scholars 122673 44770</t>
  </si>
  <si>
    <t>F0477 IN NorCal Undergraduate Scholarship 122677 47037</t>
  </si>
  <si>
    <t>F0478 IN NorCal Graduate Scholarship 122678 47034</t>
  </si>
  <si>
    <t>F0479 IN Lancelot Endowment Fund 122681 43926</t>
  </si>
  <si>
    <t>F0480 IN Lum and Dere Endowed Scholarship 122686 43985</t>
  </si>
  <si>
    <t>F0481 IN Emile G Scholz Prize 122687 44269</t>
  </si>
  <si>
    <t>F0482 IN James Franklin McManus Award 122688 45164</t>
  </si>
  <si>
    <t>F0483 IN Mabie Family Foundation Endowment 122689 44227</t>
  </si>
  <si>
    <t>F0484 IN Milicent Frederick ScholarAward 122690 44534</t>
  </si>
  <si>
    <t>F0485 IN Sandra L Reed MD Award 122691 44055</t>
  </si>
  <si>
    <t>F0486 IN Alan Nields Whitten Memorial Fund 122695 44586</t>
  </si>
  <si>
    <t>F0487 IN Adler Graduate Student Fellowship 122697 44025</t>
  </si>
  <si>
    <t>F0488 IN Adler Shelter Medicine Endowed 122698 44026</t>
  </si>
  <si>
    <t>F0489 IN Adler Endowed Chair in Genetics 122699 44003</t>
  </si>
  <si>
    <t>F0490 IN Adler Endowed Chair in Oncology 122700 44004</t>
  </si>
  <si>
    <t>F0491 IN Dr Gregory L Ferraro Endowed Directshp 122707 44108</t>
  </si>
  <si>
    <t>F0492 IN Richard Archibald Memorial Fund 122710 44981</t>
  </si>
  <si>
    <t>F0493 IN Serotonin Surge Endowment 122712 44109</t>
  </si>
  <si>
    <t>F0494 IN Paul Miller Endowed Fund 122713 44114</t>
  </si>
  <si>
    <t>F0495 IN Loren Eslinger Shelter Med Fellowship 122714 44111</t>
  </si>
  <si>
    <t>F0496 IN Honey Bee Haven Fund 122717 44222</t>
  </si>
  <si>
    <t>F0497 IN Snow Endowed Fund Award 122719 44228</t>
  </si>
  <si>
    <t>F0498 IN Suran Fund in honor of Dr Kim 122720 44223</t>
  </si>
  <si>
    <t>F0499 IN Lois Ann Lattin Rosenberg Endow 122722 44229</t>
  </si>
  <si>
    <t>F0500 IN Karla Takahashi Scholarship Fund 122723 44230</t>
  </si>
  <si>
    <t>F0501 IN Richard F Walters Seed Grant 122724 44270</t>
  </si>
  <si>
    <t>F0502 IN Pamela J Fair 80 Undergrad Scholarship 122726 44240</t>
  </si>
  <si>
    <t>F0503 IN KerrLacy Study Abroad Scholarship 122729 45461</t>
  </si>
  <si>
    <t>F0504 IN University Medal Honorarium Fund 122730 44231</t>
  </si>
  <si>
    <t>F0505 IN Visiting Lecturer in IranianPersianate 122734 44286</t>
  </si>
  <si>
    <t>F0506 IN Joel Dobris Student Support Fund 122737 44298</t>
  </si>
  <si>
    <t>F0507 IN Tahoe Research Support 122738 44304</t>
  </si>
  <si>
    <t>F0508 IN Carolyn Crosby Lundgren Endowed Fund 122739 44305</t>
  </si>
  <si>
    <t>F0509 IN Osburn Graduate Fellowship 122744 44518</t>
  </si>
  <si>
    <t>F0510 IN Kerr Memorial Scholarship Fund 122750 44497</t>
  </si>
  <si>
    <t>F0511 IN UC Davis Nurses Donors Rsch Fund 122751 46489</t>
  </si>
  <si>
    <t>F0512 IN UC Davis Nurses Donors Scholarship 122752 44920</t>
  </si>
  <si>
    <t>F0513 IN Orville and Erna Thompson Fund 122753 44544</t>
  </si>
  <si>
    <t>F0514 IN Dr Jacob Traum Endowment Fund 122755 ATP</t>
  </si>
  <si>
    <t>F0515 IN Joseph H Silverman Endowed Fellowship 122757 44248</t>
  </si>
  <si>
    <t>F0516 IN Robert C Caldwell Fund 122759 44502</t>
  </si>
  <si>
    <t>F0517 IN Donald and Janice Clark Family Fund 122760 48764</t>
  </si>
  <si>
    <t>F0518 IN Champagne ASUCD Customer Service Award 122761 44562</t>
  </si>
  <si>
    <t>F0519 IN Delaine Eastin Scholarship 122762 46493</t>
  </si>
  <si>
    <t>F0520 IN Jackson Family Endowed Fund 122766 44921</t>
  </si>
  <si>
    <t>F0521 IN Templeton Endowed Chair 122767 44965</t>
  </si>
  <si>
    <t>F0522 IN Dean Karnopp Endowed Fellowship 122768 44767</t>
  </si>
  <si>
    <t>F0523 IN Shasta Linen Supply Fund for Nursing 122769 44922</t>
  </si>
  <si>
    <t>F0524 IN Holman Memorial Scholarship 122770 47036</t>
  </si>
  <si>
    <t>F0525 IN Kay Lehr Endowment 122771 56903</t>
  </si>
  <si>
    <t>F0526 IN Mike Renee Child Inst for Innov Endow 122777 44749</t>
  </si>
  <si>
    <t>F0527 IN Child Endowed Scholarship 122778 44923</t>
  </si>
  <si>
    <t>F0528 IN Child Family Fund for CMBR 122779 44786</t>
  </si>
  <si>
    <t>F0529 IN Jack Reardan Visiting Clinician Endw 122780 44924</t>
  </si>
  <si>
    <t>F0530 IN Eager Family Endowed Nursing Award 122781 47601</t>
  </si>
  <si>
    <t>F0531 IN Youmans Chair in Neuro Surgery 122785 44925</t>
  </si>
  <si>
    <t>F0532 IN Reggie Low Endowment in Cardiology 122787 BTE</t>
  </si>
  <si>
    <t>F0533 IN Khush Seed Grant Fund 122789 44973</t>
  </si>
  <si>
    <t>F0534 IN Kaneski Associates Endowed Award 122790 44926</t>
  </si>
  <si>
    <t>F0535 IN HewittPinkerton Initiative Fund 122792 45458</t>
  </si>
  <si>
    <t>F0536 IN Bates Award in Nursing 122794 ATP</t>
  </si>
  <si>
    <t>F0537 IN Class of 1961 Endowed Scholarship Fund 122796 44983</t>
  </si>
  <si>
    <t>F0538 IN VC Chair in Violence Prevention 122799 44927</t>
  </si>
  <si>
    <t>F0539 IN Lawrence E Shepard Scholarship 122800 44563</t>
  </si>
  <si>
    <t>F0540 IN C Michael Cowett Award 122801 44974</t>
  </si>
  <si>
    <t>F0541 IN Sandy Smoley Endowed Award 122802 47600</t>
  </si>
  <si>
    <t>F0542 IN Betty Jean and Wayne Thiebaud Lecture 122803</t>
  </si>
  <si>
    <t>F0543 IN Sustainable Agriculture and Food Sys 122806 46644</t>
  </si>
  <si>
    <t>F0544 IN Orsi Chair in Alzheimers Research 122807 44928</t>
  </si>
  <si>
    <t>F0545 IN Hansen DBPeds Fellow Training 122809 44929</t>
  </si>
  <si>
    <t>F0546 IN Schubot Parrot Wellness and Welfare 122812 44752</t>
  </si>
  <si>
    <t>F0547 IN FieldsMessersmith Family Award 122813 47602</t>
  </si>
  <si>
    <t>F0548 IN Anthony Barcellos Education Award 122814 47797</t>
  </si>
  <si>
    <t>F0549 IN Marks Endowed Chair in Pediatrics 122816 44930</t>
  </si>
  <si>
    <t>F0550 IN Celestial Summer Dove Cassman Scholarshi 122820 44982</t>
  </si>
  <si>
    <t>F0551 IN Lynne Ora Kushel Endowed Fund 122822 44984</t>
  </si>
  <si>
    <t>F0552 IN Murray Family Scholarship Fund 122824 44985</t>
  </si>
  <si>
    <t>F0553 IN Raleys Endowed Fund 122830 47035</t>
  </si>
  <si>
    <t>F0554 IN Megan Glanville Scholarship Fund 122831 44975</t>
  </si>
  <si>
    <t>F0555 IN Brunner Family Endowed Scholarship 122838 47346</t>
  </si>
  <si>
    <t>F0556 IN Lewis Arboretum Endowment 122840 49289</t>
  </si>
  <si>
    <t>F0557 IN McClendon Endowed Scholarship 122843 44986</t>
  </si>
  <si>
    <t>F0558 IN Nicholas Lerche Memorial Scholarship 122847 45039</t>
  </si>
  <si>
    <t>F0559 IN Western Health Advantage Prof 122849 49740</t>
  </si>
  <si>
    <t>F0560 IN Fullerton Endowed Chair in Pain Med 122859 49245</t>
  </si>
  <si>
    <t>F0561 IN Della Davidson Memorial Fund 122860 44995</t>
  </si>
  <si>
    <t>F0562 IN Lum Dere Professorship in Cardiovascul 122861 47033</t>
  </si>
  <si>
    <t>F0563 IN Busch Family Endowed Fund 122870 45065</t>
  </si>
  <si>
    <t>F0564 IN Harmon Chair in Cancer Clinical Rsch 122874 45659</t>
  </si>
  <si>
    <t>F0565 IN Shahrokh Award for Staff Excellence 122877 45161</t>
  </si>
  <si>
    <t>F0566 IN Jones Endowment for the Fine Art 122885 45521</t>
  </si>
  <si>
    <t>F0567 IN Archie and Harriet Maclean Endowed 122886 45078</t>
  </si>
  <si>
    <t>F0568 IN Russell Ranch Sustainable Ag Endow 122887 46645</t>
  </si>
  <si>
    <t>F0569 IN Balsdon Fund for Student Support 122893 45087</t>
  </si>
  <si>
    <t>F0570 IN SoohooLee Endowed Fellowship 122895 45130</t>
  </si>
  <si>
    <t>F0571 IN Maury L Hull Endowed Fellowship 122898 45127</t>
  </si>
  <si>
    <t>F0572 IN Mansoor Ally Memorial Award 122899 45128</t>
  </si>
  <si>
    <t>F0573 IN Class of 1977 LRAP Fund 122902 49799</t>
  </si>
  <si>
    <t>F0574 IN Valentine Endowed Scholarship Fund 122904 45131</t>
  </si>
  <si>
    <t>F0575 IN Halualani Fund for Curricular Innovation 122906 47024</t>
  </si>
  <si>
    <t>F0576 IN Ciocca Visiting Professorship 122907 45536</t>
  </si>
  <si>
    <t>F0577 IN Muller Supporting Vet Dermatology 122910 45163</t>
  </si>
  <si>
    <t>F0578 IN Equine Medicine Club Student Scholarship 122911 45832</t>
  </si>
  <si>
    <t>F0579 IN Calif Rice Rsch Board Rsch Endow 122912 45520</t>
  </si>
  <si>
    <t>F0580 IN Fumio Matsumura Graduate Award Endowment 122915 46675</t>
  </si>
  <si>
    <t>F0581 IN Natalie and Wes Bush Scholarship 122921 45410</t>
  </si>
  <si>
    <t>F0582 IN G Russell and Sharon Bell Scholarship 122924 45418</t>
  </si>
  <si>
    <t>F0583 IN Tate Mem Scholarship for Nursing 122925 46418</t>
  </si>
  <si>
    <t>F0584 IN Agroecology Endowed Professorship 122927 49250</t>
  </si>
  <si>
    <t>F0585 IN Childrens Hospital Patient Experience 122930 49075</t>
  </si>
  <si>
    <t>F0586 IN Schneider Family Scholarship 122937 46419</t>
  </si>
  <si>
    <t>F0587 IN Ward Fenton Robinson Endowment 122938 49945</t>
  </si>
  <si>
    <t>F0588 IN Yee Fund for Cancer Disparities Rsch 122939 45548</t>
  </si>
  <si>
    <t>F0589 IN Frank and Margaret Johns Scholarship 122944 55241</t>
  </si>
  <si>
    <t>F0590 IN Ko Professorship in Science Leadership 122946 46676</t>
  </si>
  <si>
    <t>F0591 IN Barbara Chapman Neuroscience Award 122962 47019</t>
  </si>
  <si>
    <t>F0592 IN Master of Professional Accountancy Endow 122963 49068</t>
  </si>
  <si>
    <t>F0593 IN Ida L Vanderhoef Memorial Scholarship 122964 46420</t>
  </si>
  <si>
    <t>F0594 IN LacyKerr Education Abroad Award 122967 46506</t>
  </si>
  <si>
    <t>F0595 IN Andrew Barkett Business Plan Competition 122968 55998</t>
  </si>
  <si>
    <t>F0596 IN RodmanMitani Award 122977 49822</t>
  </si>
  <si>
    <t>F0597 IN Heather Marie Award for Guardian Teacher 122978 45519</t>
  </si>
  <si>
    <t>F0598 IN Keast Endowment for Persons with Aphasia 122983 46490</t>
  </si>
  <si>
    <t>F0599 IN Beamish Hilliard Fam Entrepreneurship 122986 45523</t>
  </si>
  <si>
    <t>F0600 IN Corvus Scholarship 122991 45552</t>
  </si>
  <si>
    <t>F0601 IN Ceder Endowed Fund for Wildlife Health 122998 45553</t>
  </si>
  <si>
    <t>F0602 IN Class of 1991 Endowed Scholarship Fund 123002 45831</t>
  </si>
  <si>
    <t>F0603 IN David 72 and Mariana Beatty Scholarship 123003 55812</t>
  </si>
  <si>
    <t>F0604 IN The Davis Family Scholarship 123004 46469</t>
  </si>
  <si>
    <t>F0605 IN Peter Pleotis MD Scholarship Fund 123005 47755</t>
  </si>
  <si>
    <t>F0606 IN Billie Fern Payne Memorial Scholarship 123007</t>
  </si>
  <si>
    <t>F0607 IN ODonnell Family Scholarship 123010 46620</t>
  </si>
  <si>
    <t>F0608 IN Beljan Memorial Endowed Fund 123016 45961</t>
  </si>
  <si>
    <t>F0609 IN Tom Barcellos Endowment Fund 123027 49240</t>
  </si>
  <si>
    <t>F0610 IN Minella MIND Support Endowment 123028 45836</t>
  </si>
  <si>
    <t>F0611 IN Grivetti Education Abroad Award 123031 55614</t>
  </si>
  <si>
    <t>F0612 IN Edwards Education Abroad Award 123032 48893</t>
  </si>
  <si>
    <t>F0613 IN UC Davis SOM Healing Arts Award 123033 47222</t>
  </si>
  <si>
    <t>F0614 IN Harris Urban Horticulture Scholarship 123038 46596</t>
  </si>
  <si>
    <t>F0615 IN Robert and Miriam Glock Graduate Award 123039 45872</t>
  </si>
  <si>
    <t>F0616 IN Grey Parrot Wellness Welfare Support 123051 46448</t>
  </si>
  <si>
    <t>F0617 IN Judith A IM Gary Gourley Schoarsh 123057 46522</t>
  </si>
  <si>
    <t>F0618 IN Class of 1963 Scholarship Fund 123059 47010</t>
  </si>
  <si>
    <t>F0619 IN Class of 1973 Scholarship Fund 123060 47011</t>
  </si>
  <si>
    <t>F0620 IN Class of 1993 Scholarship Fund 123061 47009</t>
  </si>
  <si>
    <t>F0621 IN Robert B Wilson Scholarship 123062 49935</t>
  </si>
  <si>
    <t>F0622 IN David Britz Med School Scholarship 123068 46414</t>
  </si>
  <si>
    <t>F0623 IN Chao Family Education Abroad Award 123073 BTE</t>
  </si>
  <si>
    <t>F0624 IN The Waltons Class of 1988 Scholarship Fu 123075 47012</t>
  </si>
  <si>
    <t>F0625 IN Francisco Pancho Lopez Scholarship 123076 45829</t>
  </si>
  <si>
    <t>F0626 IN Childers Fund for Electric Vehicle Techn 123081 45869</t>
  </si>
  <si>
    <t>F0627 IN Herrig Education Abroad Award 123087 45827</t>
  </si>
  <si>
    <t>F0628 IN Crowe Family Arboretum Endowment 123089 44962</t>
  </si>
  <si>
    <t>F0629 IN Dennis Walker Botanical Conservatory 123090 49816</t>
  </si>
  <si>
    <t>F0630 IN Patricia Mokhtarian Fnd for Travel Behav 123091 55530</t>
  </si>
  <si>
    <t>F0631 IN Peter B Moyle the Calif Trout Chair 123092 46662</t>
  </si>
  <si>
    <t>F0632 IN Abbott Graduate Student Award 123096 46608</t>
  </si>
  <si>
    <t>F0633 IN Andrew M Siverson Scholarship 123097 46521</t>
  </si>
  <si>
    <t>F0634 IN Marini Foundation Education Abroad Award 123101 49293</t>
  </si>
  <si>
    <t>F0635 IN Johannes Joe DeVries Award 123102 46470</t>
  </si>
  <si>
    <t>F0636 IN Michael Fitzsimons Wine Industry Award 123103 45871</t>
  </si>
  <si>
    <t>F0637 IN Michael Fitzsimons Wine Executive Award 123104 45870</t>
  </si>
  <si>
    <t>F0638 IN Richard Joy Dorf Student Tickets Fund 123105 45959</t>
  </si>
  <si>
    <t>F0639 IN Alumni Endowed Fund for Educational Exce 123112 49695</t>
  </si>
  <si>
    <t>F0640 IN Chinn Family Endowment for Excellence 123121 46425</t>
  </si>
  <si>
    <t>F0641 IN SolisMcClain Veterans Scholarship Fund 123124 46422</t>
  </si>
  <si>
    <t>F0642 IN Kirvin Knox Scholarship 123126 46652</t>
  </si>
  <si>
    <t>F0643 IN Singleton Enology Fund 123127 47044</t>
  </si>
  <si>
    <t>F0644 IN Dr William Weir Summer Research Award 123129 49926</t>
  </si>
  <si>
    <t>F0645 IN The Fred Bogott MD Family Fund 123130 46491</t>
  </si>
  <si>
    <t>F0646 IN Thomas E Bruzzone Scholarship 123132 45849</t>
  </si>
  <si>
    <t>F0647 IN Next Generation STEM Teaching Award 123133 46853</t>
  </si>
  <si>
    <t>F0648 IN Salisbury Award 123135 46450</t>
  </si>
  <si>
    <t>F0649 IN Frey Lectureship in Pancreatic Diseases 123139 46523</t>
  </si>
  <si>
    <t>F0650 IN Benioff Fund in Emerg Critical Care 123145 46438</t>
  </si>
  <si>
    <t>F0651 IN Benioff Fund in Small Animal Surgery 123146 46439</t>
  </si>
  <si>
    <t>F0652 IN Benioff Fund in Radiation Oncology 123147 46449</t>
  </si>
  <si>
    <t>F0653 IN Noble Richardson Endowed Fund 123150 45960</t>
  </si>
  <si>
    <t>F0654 IN Reno and Margaret Cruz Scholarship 123156 46672</t>
  </si>
  <si>
    <t>F0655 IN Harold W Solomon Fund 123157 46619</t>
  </si>
  <si>
    <t>F0656 IN Charles M Louderback Endowment 123158 49813</t>
  </si>
  <si>
    <t>F0657 IN Earl and Linda Ault Endowed Fund 123159 46582</t>
  </si>
  <si>
    <t>F0658 IN Dr Frank Boutin Sr Memorial Fund 123160 46805</t>
  </si>
  <si>
    <t>F0659 IN The Jane and Connie Endowment Fund 123162 46423</t>
  </si>
  <si>
    <t>F0660 IN David Traill Travel Prize for Classics 123165 46537</t>
  </si>
  <si>
    <t>F0661 IN NAK Fraternity Student Support Award 123172 46472</t>
  </si>
  <si>
    <t>F0662 IN Johnsen Family Planning Reproductive 123173 56687</t>
  </si>
  <si>
    <t>F0663 IN Lagunitas Endowment in Brewing Sciences 123177 46524</t>
  </si>
  <si>
    <t>F0664 IN Billings Family Scholarship in Ag Sci 123178 46931</t>
  </si>
  <si>
    <t>F0665 IN Maria Manoliu Education Abroad Award 123184 STIP</t>
  </si>
  <si>
    <t>F0666 IN Natl Advisory Council Scholarship Fund 123191 46941</t>
  </si>
  <si>
    <t>F0667 IN Ann M Evans Scholarship Endowment 123192 46654</t>
  </si>
  <si>
    <t>F0668 IN Schenker Castanenda Intl Student Award 123195 55471</t>
  </si>
  <si>
    <t>F0669 IN William Sr and Jewel Sims Award 123198 47042</t>
  </si>
  <si>
    <t>F0670 IN Catherine Lau Endowed Fellowship 123199 47168</t>
  </si>
  <si>
    <t>F0671 IN LingLie Chau Endowed Chair in Physics 123204 ATP</t>
  </si>
  <si>
    <t>F0672 IN Don and Lou McNary Music Award 123205 47111</t>
  </si>
  <si>
    <t>F0673 IN Kato Summers Family Lung Cancer Research 123206 47218</t>
  </si>
  <si>
    <t>F0674 IN Freischlag Roethle Medical Award 123208</t>
  </si>
  <si>
    <t>F0675 IN Pat Doyleen Bradford Endowment Fund 123211 46800</t>
  </si>
  <si>
    <t>F0676 IN Lander Veterinary Clinic Mem Scholarship 123217 55042</t>
  </si>
  <si>
    <t>F0677 IN Frank E Isola Award 123219 47799</t>
  </si>
  <si>
    <t>F0678 IN Retirees Assoc Career Enhancement 123221 55014</t>
  </si>
  <si>
    <t>F0679 IN Nickel Family Scholarship for Education 123229 47041</t>
  </si>
  <si>
    <t>F0680 IN Millicent Joyce Evans Endowed Fund 123230 47014</t>
  </si>
  <si>
    <t>F0681 IN Lacy and Friends of Study Abroad Award 123239 55473</t>
  </si>
  <si>
    <t>F0682 IN Jan Conroy Mem Internship for Graphic 123240 47585</t>
  </si>
  <si>
    <t>F0683 IN Keller Pathway Fellowship 123243 47022</t>
  </si>
  <si>
    <t>F0684 IN Skylight Clinical Equine Scholarship 123244 55488</t>
  </si>
  <si>
    <t>F0685 IN Blue Planet Prize Chair 123246 47215</t>
  </si>
  <si>
    <t>F0686 IN Jacob Wayne DeWit StudentAthlete Award 123252 47021</t>
  </si>
  <si>
    <t>F0687 IN Vassilios and Georgia Katehis Endowment 123254 47110</t>
  </si>
  <si>
    <t>F0688 IN Vaida Endowed Chair in Cosmology Astro 123260 50356</t>
  </si>
  <si>
    <t>F0689 IN Thomas L Morrison Endowment 123265 47018</t>
  </si>
  <si>
    <t>F0690 IN Bruce Daigh Scholarship 123268 46830</t>
  </si>
  <si>
    <t>F0691 IN Resident Scholars Award in Public Psych 123271 46826</t>
  </si>
  <si>
    <t>F0692 IN Ben McCoy Undergraduate Award Fund 123274 47026</t>
  </si>
  <si>
    <t>F0693 IN Moores Field Geology Fund 123282 49284</t>
  </si>
  <si>
    <t>F0694 IN Daniel OConnor MD Memorial 123283 47224</t>
  </si>
  <si>
    <t>F0695 IN ThompsonJacquemin Scholarship 123286 47015</t>
  </si>
  <si>
    <t>F0696 IN Guardian Scholars Study Abroad Award 123292</t>
  </si>
  <si>
    <t>F0697 IN Nancy Rutherdale Griffith Internship 123295 46829</t>
  </si>
  <si>
    <t>F0698 IN Janice DeBenedetti W Byron Smith Schl 123298 47013</t>
  </si>
  <si>
    <t>F0699 IN Harkins Innovation Entrepreneur Endow 123303 46940</t>
  </si>
  <si>
    <t>F0700 IN Araujo Family Endowed Intl Harvest 123308 47043</t>
  </si>
  <si>
    <t>F0701 IN Charles Goldman Endowed Fund 123313 56797</t>
  </si>
  <si>
    <t>F0702 IN MorrisPrato Study Abroad Award 123314 55088</t>
  </si>
  <si>
    <t>F0703 IN Harvey Phyllis Campbell Water Polo 123320 47020</t>
  </si>
  <si>
    <t>F0704 IN Class of 84 Scholarship Fund 123321 49283</t>
  </si>
  <si>
    <t>F0705 IN Class of 2015 Doctoral Student Scholarsh 123322 55466</t>
  </si>
  <si>
    <t>F0706 IN Hales Volunteer Clinical Faculty Awd 123327 46819</t>
  </si>
  <si>
    <t>F0707 IN Jeanette M Spaulding Rural Nursing Rsch 123328 46825</t>
  </si>
  <si>
    <t>F0708 IN GSM Alumni Association Board of Director 123333 46839</t>
  </si>
  <si>
    <t>F0709 IN CleanTech Award Sponsored by Clean Start 123336 46851</t>
  </si>
  <si>
    <t>F0710 IN Sherwood LS Scholarship 123337 46850</t>
  </si>
  <si>
    <t>F0711 IN Rosemary Dinelli Endowed Fund 123340 48290</t>
  </si>
  <si>
    <t>F0712 IN Michael T Rabens Class of 2013 Award 123344 46899</t>
  </si>
  <si>
    <t>F0713 IN John D Cole III Memorial Endowed 123348 47613</t>
  </si>
  <si>
    <t>F0714 IN Robyn L Smith Family Scholarship 123350 46927</t>
  </si>
  <si>
    <t>F0715 IN Coudert Gottesman Distinguished Graduate 123356 46942</t>
  </si>
  <si>
    <t>F0716 IN Haskell Robinson Family Neuroscience Res 123362 46930</t>
  </si>
  <si>
    <t>F0717 IN Salisbury Graduate Student Award 123363 46915</t>
  </si>
  <si>
    <t>F0718 IN UC Davis Alumni Supporting Public Servic 123366 49285</t>
  </si>
  <si>
    <t>F0719 IN Allen Hackett Scholarship 123375 46933</t>
  </si>
  <si>
    <t>F0720 IN Class of 1958 Scholarship 123377 55043</t>
  </si>
  <si>
    <t>F0721 IN CY Fong Graduate Fellowship in Physics 123380 55387</t>
  </si>
  <si>
    <t>F0722 IN Richard G Coss Wildlife Research Fund 123381 47606</t>
  </si>
  <si>
    <t>F0723 IN Johnson Endowed Library Fund 123383 48808</t>
  </si>
  <si>
    <t>F0724 IN Johnson Family Scholarship 123384 56201</t>
  </si>
  <si>
    <t>F0725 IN St Andrews Study Abroad Award 123385 47584</t>
  </si>
  <si>
    <t>F0726 IN Sandra J Gardner Award 123393 55920</t>
  </si>
  <si>
    <t>F0727 IN Jerry and Eva van de Erve Fund 123402 49281</t>
  </si>
  <si>
    <t>F0728 IN Bradford Endowed Chair in Seed Science 123403 50107</t>
  </si>
  <si>
    <t>F0729 IN Pauline Stayner and Lois Cross Scholarsh 123404 47183</t>
  </si>
  <si>
    <t>F0730 IN Emery Gee MD 78 Memorial Scholarship 123406 47194</t>
  </si>
  <si>
    <t>F0731 IN Mr Scribbles Creative Arts Therapy 123409 STIP</t>
  </si>
  <si>
    <t>F0732 IN Whitney Engler Memorial 123424 47587</t>
  </si>
  <si>
    <t>F0733 IN Guadalupe Diaz Scholarship Fund 123426</t>
  </si>
  <si>
    <t>F0734 IN Barbara Lee Iten Memorial Scholarship 123427 47197</t>
  </si>
  <si>
    <t>F0735 IN Cross Cultural Center Fund 123429 47225</t>
  </si>
  <si>
    <t>F0736 IN Maus Family Endowment 123433 56637</t>
  </si>
  <si>
    <t>F0737 IN Curriculum Connections Student Ticket Pr 123435 47345</t>
  </si>
  <si>
    <t>F0738 IN CCAH Equipment Endowment Fund 123440 47343</t>
  </si>
  <si>
    <t>F0739 IN UCDF Trustees Matching Fund 123441 49064</t>
  </si>
  <si>
    <t>F0740 IN VSTP Endowment Fund 123442 47588</t>
  </si>
  <si>
    <t>F0741 IN Summer Research Endowment Fund 123443 47589</t>
  </si>
  <si>
    <t>F0742 IN Koret Shelter Medicine Endowment Fund 123444 47344</t>
  </si>
  <si>
    <t>F0743 IN Seiber Fellowship for Innovation 123454 47221</t>
  </si>
  <si>
    <t>F0744 IN Robert Loomis and Lois Ann Grad Awd 123457 49287</t>
  </si>
  <si>
    <t>F0745 IN Enrique Lavernia Fellowship in Materials 123458 47607</t>
  </si>
  <si>
    <t>F0746 IN Julie Snyder Petersen Endowment Fund 123471 47590</t>
  </si>
  <si>
    <t>F0747 IN Murphy Endowed Memorial Scholarship 123472 47591</t>
  </si>
  <si>
    <t>F0748 IN Wydick Family Scholarship Fund 123474 49282</t>
  </si>
  <si>
    <t>F0749 IN Phil Wells Memorial Endowment 123475 47583</t>
  </si>
  <si>
    <t>F0750 IN Lydia and Ronald Baskin Family Award 123483 47479</t>
  </si>
  <si>
    <t>F0751 IN Arthur A Bickford Endow Avian Residency 123505 47592</t>
  </si>
  <si>
    <t>F0752 IN Samuel Armistead Interdisciplinary Resch 123506 48851</t>
  </si>
  <si>
    <t>F0753 IN Idriss Endowed Fund for Geotechnical Eng 123509 47369</t>
  </si>
  <si>
    <t>F0754 IN Harrold Family Endowed Scholarship 123517 47599</t>
  </si>
  <si>
    <t>F0755 IN Kendall Endowed Support Fund 123518 47664</t>
  </si>
  <si>
    <t>F0756 IN Class of 75 Scholarship Fund 123528 49280</t>
  </si>
  <si>
    <t>F0757 IN HinoMisawa Companion Animal Award 123529 49768</t>
  </si>
  <si>
    <t>F0758 IN Marguerita Elaine Wilcox Long Fund 123534 47581</t>
  </si>
  <si>
    <t>F0759 IN Marian Ury Japan Study Travel Award 123538 47605</t>
  </si>
  <si>
    <t>F0760 IN Award for Innovation Creative Vision 123539 55065</t>
  </si>
  <si>
    <t>F0761 IN John Glenn Small Ruminant Endowed Schlsp 123542 48945</t>
  </si>
  <si>
    <t>F0762 IN John Marco Henderson Endowed Award 123550 47597</t>
  </si>
  <si>
    <t>F0763 IN Lillian Mae Revenig McCoy RN Memorial S 123551</t>
  </si>
  <si>
    <t>F0764 IN Joan and Herbert Stark Endowed Scholarsh 123557 47663</t>
  </si>
  <si>
    <t>F0765 IN Loukas Angelo Memorial Fund 123558 56035</t>
  </si>
  <si>
    <t>F0766 IN Gerdes Rohrich Vet Scholarship 123559 47662</t>
  </si>
  <si>
    <t>F0767 IN Mits Toki Nitta Memorial Award 123561 47627</t>
  </si>
  <si>
    <t>F0768 IN Depner Award in Chronic Kidney Disease 123563 47471</t>
  </si>
  <si>
    <t>F0769 IN Moliere French Graduate Student Award 123602 56894</t>
  </si>
  <si>
    <t>F0770 IN La Rue College of Agricultural and Envir 123614 47526</t>
  </si>
  <si>
    <t>F0771 IN Kathleen S Brandl Class of 2014 Scholar 123617 48047</t>
  </si>
  <si>
    <t>F0772 IN Marigold Johnson Ophthalmology Endowed 123618 47880</t>
  </si>
  <si>
    <t>F0773 IN Glenys and James Kaye Scholarship 123619 47756</t>
  </si>
  <si>
    <t>F0774 IN Reisen Early Education Scholarship Award 123622 56376</t>
  </si>
  <si>
    <t>F0775 IN Eugene S Martin Memorial Scholarship 123625 47761</t>
  </si>
  <si>
    <t>F0776 IN Sonny Kalkat Mem Ag Scholarship 123628 47726</t>
  </si>
  <si>
    <t>F0777 IN YoumansWagner Neurological Surgery Fund 123630 49275</t>
  </si>
  <si>
    <t>F0778 IN Cahill Riparian Preserve Endowment 123638 56402</t>
  </si>
  <si>
    <t>F0779 IN Coach Kathy DeYoung Endowed Softball 123639 47981</t>
  </si>
  <si>
    <t>F0780 IN The William Thurston Endowed Lectureship 123640 48075</t>
  </si>
  <si>
    <t>F0781 IN Robert W Allard Award 123641 49290</t>
  </si>
  <si>
    <t>F0782 IN Urologic Oncology Research Fund 123648 ATP</t>
  </si>
  <si>
    <t>F0783 IN Badovinac Education Excellence Endowment 123649 56214</t>
  </si>
  <si>
    <t>F0784 IN Seiber Fellowship with Matching 123650</t>
  </si>
  <si>
    <t>F0785 IN John Briggs Memorial Endowed Scholarship 123653 48182</t>
  </si>
  <si>
    <t>F0786 IN Joan and Rowan Chlebowski Award 123658 47723</t>
  </si>
  <si>
    <t>F0787 IN Malinda J Brown Memorial Scholarship 123665 48049</t>
  </si>
  <si>
    <t>F0788 IN Yvonne LeMaitre Wild Oak Farm Endowment 123666 48143</t>
  </si>
  <si>
    <t>F0789 IN Verna M FournessLeMaitre Programming 123667 48820</t>
  </si>
  <si>
    <t>F0790 IN Yvonne LeMaitre Wild Oak Farm Scholarshi 123668 48157</t>
  </si>
  <si>
    <t>F0791 IN Renee Senior Endowed Scholarship 123669 47444</t>
  </si>
  <si>
    <t>F0792 IN Naval Roberts EndowmentCuratorial Prg 123674 49237</t>
  </si>
  <si>
    <t>F0793 IN Melvin R Ramey Fund for Student Success 123676 49288</t>
  </si>
  <si>
    <t>F0794 IN La Rue Frederick Scholarship for Nursing 123678 49737</t>
  </si>
  <si>
    <t>F0795 IN Bees Family Interprofessional Scholarsh 123684 56213</t>
  </si>
  <si>
    <t>F0796 IN Dean Lairmore Leadership Award Endowment 123690 55880</t>
  </si>
  <si>
    <t>F0797 IN Kennis Family Scholarship 123691 56980</t>
  </si>
  <si>
    <t>F0798 IN Gary E Hackney and Natalie A Poole Sch 123698 44010</t>
  </si>
  <si>
    <t>F0799 IN UC Davis Leadership Award 123699</t>
  </si>
  <si>
    <t>F0800 IN James T Lim So Yun Park Endowment Fun 123702 BTE</t>
  </si>
  <si>
    <t>F0801 IN Assist Students with Learning Difference 123703 49954</t>
  </si>
  <si>
    <t>F0802 IN Eileen and Rob Tobias Class of 1986 Awd 123713 55475</t>
  </si>
  <si>
    <t>F0803 IN Susan Kwong Endowed Scholarship Fund 123714</t>
  </si>
  <si>
    <t>F0804 IN Raymond M Keefer Endowment 123717 49246</t>
  </si>
  <si>
    <t>F0805 IN Corinne L Rustici Endowed in Human Nut 123719 49276</t>
  </si>
  <si>
    <t>F0806 IN Corinne L Rustici Endowed in Applied 123720 49277</t>
  </si>
  <si>
    <t>F0807 IN C Rustici Endowmt Nutrition and Dietetic 123721 49278</t>
  </si>
  <si>
    <t>F0808 IN Reigniting the Spirit of Caring Endowed 123724 48357</t>
  </si>
  <si>
    <t>F0809 IN Urbano Family First Generation Scholarsh 123729 56898</t>
  </si>
  <si>
    <t>F0810 IN Fair Undergraduate Scholarship 123730 49883</t>
  </si>
  <si>
    <t>F0811 IN Jonathan Youngs Memorial Award 123731 49291</t>
  </si>
  <si>
    <t>F0812 IN Class of 1994 Endowed Scholarship Fund 123733 49072</t>
  </si>
  <si>
    <t>F0813 IN Steve Tammy Conston Scholarship 123736 48137</t>
  </si>
  <si>
    <t>F0814 IN Ralph de Vere White Endowed Education 123738 48071</t>
  </si>
  <si>
    <t>F0815 IN The Alberini Family Speaker Series 123739 49042</t>
  </si>
  <si>
    <t>F0816 IN Barbara Kollin Endowed Scholarship 123742 48158</t>
  </si>
  <si>
    <t>F0817 IN Patricia Yeretzian Endowment Fund 123744 48142</t>
  </si>
  <si>
    <t>F0818 IN Dr Kathryn Lowell Jones Endowed Scholar 123748 48144</t>
  </si>
  <si>
    <t>F0819 IN Redenbach Gelatt Teaching STEM Scholarsp 123749 48120</t>
  </si>
  <si>
    <t>F0820 IN J Lewis R Proto D LoniganTurzyn Schlp 123750</t>
  </si>
  <si>
    <t>F0821 IN Sarah and David Nix Aggie Pride Endowmt 123751 56036</t>
  </si>
  <si>
    <t>F0822 IN The Maher Family Fund 123752 47804</t>
  </si>
  <si>
    <t>F0823 IN Kalmanovitz Scholarship 123755 56033</t>
  </si>
  <si>
    <t>F0824 IN J Cuppoletti and D Malinowska Award 123759 49051</t>
  </si>
  <si>
    <t>F0825 IN George Alexeeff Environmental Toxicology 123761 49076</t>
  </si>
  <si>
    <t>F0826 IN Nora Gustavsson Professorship Water Res 123763</t>
  </si>
  <si>
    <t>F0827 IN Barrall Family Fund Philosophy Soc Sci 123765 48141</t>
  </si>
  <si>
    <t>F0828 IN Hanson Undergrad Student Resch Awd 123766 48169</t>
  </si>
  <si>
    <t>F0829 IN Aditi H Mandpe MD Award 123769 48788</t>
  </si>
  <si>
    <t>F0830 IN Dyson Directors Fund Foundation Plant 123771 ATP</t>
  </si>
  <si>
    <t>F0831 IN Martha Bryant Memorial MPVM Fellowship 123772 50058</t>
  </si>
  <si>
    <t>F0832 IN Will Snyder Awards for MPAc Excellence 123786 48162</t>
  </si>
  <si>
    <t>F0833 IN Patricia Z Weiscoph Breast Cancer 123791 56030</t>
  </si>
  <si>
    <t>F0834 IN Blue Planet Prize Chair Excellence Fund 123792 49371</t>
  </si>
  <si>
    <t>F0835 IN Hull Professorship Biomedical Engineerin 123793</t>
  </si>
  <si>
    <t>F0836 IN NCLSA Pediatric Ophthalmology Outreach 123801 48287</t>
  </si>
  <si>
    <t>F0837 IN Bernice Malask Goldhagen Endowed Fund 123805 48804</t>
  </si>
  <si>
    <t>F0838 IN Carolee Gish Ferguson Hummingbird Garden 123806 56907</t>
  </si>
  <si>
    <t>F0839 IN Howard Ferris Endowed Chair in Ecology 123815 50413</t>
  </si>
  <si>
    <t>F0840 IN Keister and Allen Art Purchase Prize 123820 48809</t>
  </si>
  <si>
    <t>F0841 IN Mary Maneval Schlsp Sust Ag and Food 123821 45999</t>
  </si>
  <si>
    <t>F0842 IN Henrik Jul Hansen Memorial Scholarship 123824 49854</t>
  </si>
  <si>
    <t>F0843 IN Sharon Gray Memorial Award 123825 48853</t>
  </si>
  <si>
    <t>F0844 IN Elmer Forrest Bartley Scholarship 123826 49803</t>
  </si>
  <si>
    <t>F0845 IN Lewis J Feldman Support Feline Rsrch 123831 ATP</t>
  </si>
  <si>
    <t>F0846 IN Jackie Chang and Joe Matunis Award 123838 48805</t>
  </si>
  <si>
    <t>F0847 IN Vasu and H Rao Unnava Student and Staff 123845 55499</t>
  </si>
  <si>
    <t>F0848 IN Khourie Family Mens Tennis Scholarship 123846 49000</t>
  </si>
  <si>
    <t>F0849 IN Hjelmeland Fund for Resch Ophthalmology 123857 55268</t>
  </si>
  <si>
    <t>F0850 IN Ken Grossman and Kathryn Gonser Fund 123859 49030</t>
  </si>
  <si>
    <t>F0851 IN Neil ForsbergAzizah Mohd Award 123862 49279</t>
  </si>
  <si>
    <t>F0852 IN NSJVMA Endowed Scholarship Fund 123863 55044</t>
  </si>
  <si>
    <t>F0853 IN Jonathan Clay Heather LauterClay Fund 123865</t>
  </si>
  <si>
    <t>F0854 IN Hy and Kay Ikeda Memorial Award 123870 48852</t>
  </si>
  <si>
    <t>F0855 IN Maggie LS Endowment 123874 55919</t>
  </si>
  <si>
    <t>F0856 IN Turner Lesly S Shelton Grad Student 123875 49011</t>
  </si>
  <si>
    <t>F0857 IN Child and Meisel Mens Water Polo Coach 123882 49204</t>
  </si>
  <si>
    <t>F0858 IN Frederick Harrold Endowed Scholarship 123892 48961</t>
  </si>
  <si>
    <t>F0859 IN Michael H Remy Memorial Scholarship 123893 48955</t>
  </si>
  <si>
    <t>F0860 IN Judith A Lamberti MD Scholarship 123895 48960</t>
  </si>
  <si>
    <t>F0861 IN Hilary A Brodie MD PhD Endowment 123898 49208</t>
  </si>
  <si>
    <t>F0862 IN Sammeta Family Award 123899 48966</t>
  </si>
  <si>
    <t>F0863 IN RC Roberts Endowed Fund Applied Ecology 123903 50489</t>
  </si>
  <si>
    <t>F0864 IN Bobbe Frankenberg Memorial Endowed Schsp 123904 49408</t>
  </si>
  <si>
    <t>F0865 IN Bob Dougherty Soccer Award 123912 55465</t>
  </si>
  <si>
    <t>F0866 IN Nancy and Don Crosby Learning by Leading 123913 48989</t>
  </si>
  <si>
    <t>F0867 IN Mitchell and Cannon Global Warming Fund 123914 48994</t>
  </si>
  <si>
    <t>F0868 IN Hal Reynotta Hoberecht Endowment 123925 49017</t>
  </si>
  <si>
    <t>F0869 IN Engineering and Physical Sciences Endow 123926 49013</t>
  </si>
  <si>
    <t>F0870 IN Student Rainy Day Award Fund 123934 49847</t>
  </si>
  <si>
    <t>F0871 IN PascoeStover Fellowship Fund 123964 56816</t>
  </si>
  <si>
    <t>F0872 IN John Tom T Gus Endow Scholarship 123965 55878</t>
  </si>
  <si>
    <t>F0873 IN Sullivan Family Interdisciplinary Schola 123969 49087</t>
  </si>
  <si>
    <t>F0874 IN Susan Toulson Study Abroad Award 123970 49052</t>
  </si>
  <si>
    <t>F0875 IN Dick and Trish Bruga Teaching Nursery 123973 49049</t>
  </si>
  <si>
    <t>F0876 IN AS LE Chew Learning by Leading Endowmt 123975 49048</t>
  </si>
  <si>
    <t>F0877 IN The Mia M Tomola DVM Fund 123987 55914</t>
  </si>
  <si>
    <t>F0878 IN Henry Wirz Endowed Award 123991 49131</t>
  </si>
  <si>
    <t>F0879 IN Joanne Bethlahmy History Student Schsp 123996 46050</t>
  </si>
  <si>
    <t>F0880 IN Helge Gerda Evensen Endowed Fund 124013 49311</t>
  </si>
  <si>
    <t>F0881 IN Brigitte Bodenheimer Memorial Scholarshp 124018 49206</t>
  </si>
  <si>
    <t>F0882 IN Leslie A Campbell Fund Student Achievemt 124019 46379</t>
  </si>
  <si>
    <t>F0883 IN Gregory R Schmidt Endowed Scholarship 124020 55912</t>
  </si>
  <si>
    <t>F0884 IN Full Speed Ahead Scholarship 124022 49173</t>
  </si>
  <si>
    <t>F0885 IN Stock Family Scholarship 124028 49800</t>
  </si>
  <si>
    <t>F0886 IN Mickey Minette Kaszub Fund 124029 46020</t>
  </si>
  <si>
    <t>F0887 IN Anh H Nguyen MD Family Award Fund 124030 49217</t>
  </si>
  <si>
    <t>F0888 IN Punjabi Language and Culture Fund 124043 55203</t>
  </si>
  <si>
    <t>F0889 IN Niels C Legallet Memorial Scholarship 124044 49370</t>
  </si>
  <si>
    <t>F0890 IN Rosenthal Global Endowment 124054 49366</t>
  </si>
  <si>
    <t>F0891 IN Fischer MD Cardiovascular Fellowship 124057 49742</t>
  </si>
  <si>
    <t>F0892 IN The Richard A McGee AJI Grad Scholarship 124062 49330</t>
  </si>
  <si>
    <t>F0893 IN HuiHwa Chiang Endowed Schlship Physics 124070 49380</t>
  </si>
  <si>
    <t>F0894 IN Susan L Adams Leadership in Health 124071 49426</t>
  </si>
  <si>
    <t>F0895 IN Roy H Doi Undergraduate Research Award 124072 55004</t>
  </si>
  <si>
    <t>F0896 IN Bengard Family Scholarship 124073 49638</t>
  </si>
  <si>
    <t>F0897 IN Discovery of Future Nutrition Research 124076 49389</t>
  </si>
  <si>
    <t>F0898 IN Teresi Memorial Scholarship 124102 49460</t>
  </si>
  <si>
    <t>F0899 IN Class of 1989 Faculty Excellence Fund 124118 55477</t>
  </si>
  <si>
    <t>F0900 IN Blair Fox Memorial Scholarship 124120</t>
  </si>
  <si>
    <t>F0901 IN Ctr for Equine Hlth Teaching Herd Endow 124121 56913</t>
  </si>
  <si>
    <t>F0902 IN Richard Larock Undergraduate Rsch Conf 124134 49589</t>
  </si>
  <si>
    <t>F0903 IN Richard Larock Undergraduate Scholarship 124135 49590</t>
  </si>
  <si>
    <t>F0904 IN Whitney Joy Engler Equine Schlsp Endow 124146 56952</t>
  </si>
  <si>
    <t>F0905 IN Suzanne Warrick Memorial Scholarship 124165 55520</t>
  </si>
  <si>
    <t>F0906 IN Hilgard Speaker Forum in Ag Envir Chem 124166</t>
  </si>
  <si>
    <t>F0907 IN Caroline F Cabias Endowed Award Fund 124170 49609</t>
  </si>
  <si>
    <t>F0908 IN Jack Reardan MD Clinician Endowment 124172 49702</t>
  </si>
  <si>
    <t>F0909 IN Nora S Gustavsson Endowed Awd Water Res 124173</t>
  </si>
  <si>
    <t>F0910 IN David L Weaver Award 124174 56887</t>
  </si>
  <si>
    <t>F0911 IN Robert H Baker DVM Large Animal Endow 124181 55170</t>
  </si>
  <si>
    <t>F0912 IN Charles Rick Endowed Fellowship in Plant 124182 55625</t>
  </si>
  <si>
    <t>F0913 IN Crystal A Coleman MPAc Fellowship 124185 49727</t>
  </si>
  <si>
    <t>F0914 IN Powering Aggies Scholarship 124188 55548</t>
  </si>
  <si>
    <t>F0915 IN Mark Margaret Garibaldi STEMArts Awd 124198 49706</t>
  </si>
  <si>
    <t>F0916 IN Lori Summa David Awwiller Fllwshp 124202 49835</t>
  </si>
  <si>
    <t>F0917 IN The Burstein Dairy Management Endowment 124208 49862</t>
  </si>
  <si>
    <t>F0918 IN UC DavisTaiwan Collaborative Research 124212 56007</t>
  </si>
  <si>
    <t>F0919 IN Gordon Theilen Endowed Fund 124214 56931</t>
  </si>
  <si>
    <t>F0920 IN Hazel Lawrence Lew Memorial Scholarsp 124215 49732</t>
  </si>
  <si>
    <t>F0921 IN Susan L Williams Memorial Graduate Awd 124223 55638</t>
  </si>
  <si>
    <t>F0922 IN The Bjorklund Family Scholarship 124225 49802</t>
  </si>
  <si>
    <t>F0923 IN Challenge Award in Honor of Dean Young 124237 55107</t>
  </si>
  <si>
    <t>F0924 IN Jeannie Bob Kegley Fund for Rad Oncol 124241 49882</t>
  </si>
  <si>
    <t>F0925 IN John and Henni Fetzer Award 124242</t>
  </si>
  <si>
    <t>F0926 IN Hultman Family Scholarship 124245</t>
  </si>
  <si>
    <t>F0927 IN Richard C Larock Outstanding Graduating 124247 55545</t>
  </si>
  <si>
    <t>F0928 IN Ruth R Mehlhaff Library Wine Fund 124248 55555</t>
  </si>
  <si>
    <t>F0929 IN Ruth R Mehlhaff Cultural Programs Endow 124250 49969</t>
  </si>
  <si>
    <t>F0930 IN Ruth R Mehlhaff Womens Basketball Awd 124251 55464</t>
  </si>
  <si>
    <t>F0931 IN Ruth R Mehlhaff Endowed Fund for People 124252 49891</t>
  </si>
  <si>
    <t>F0932 IN Resident Research Endowment Fund 124258 49964</t>
  </si>
  <si>
    <t>F0933 IN Knight Family Experiential Learning Fund 124262 50473</t>
  </si>
  <si>
    <t>F0934 IN Warren Winiarski Wine Writer Collection 124265 56820</t>
  </si>
  <si>
    <t>F0935 IN Arley Firch Endowmnt for Concert Band 124273 55074</t>
  </si>
  <si>
    <t>F0936 IN Mark Donna Blum Annual Lecture 124275 55020</t>
  </si>
  <si>
    <t>F0937 IN Barbara J Arnold MD Fund for Vision 124277 55072</t>
  </si>
  <si>
    <t>F0938 IN The California Raptor Center Endowment 124281 55062</t>
  </si>
  <si>
    <t>F0939 IN Lyon Cisneros Family Scholarship 124282 55048</t>
  </si>
  <si>
    <t>F0940 IN Alan Templeton Art History Fund 124285 55133</t>
  </si>
  <si>
    <t>F0941 IN Mark and Betty Noguchi STEAM Scholarship 124287 55081</t>
  </si>
  <si>
    <t>F0942 IN Patricia Winton and Richard Sapudar Fund 124289 55487</t>
  </si>
  <si>
    <t>F0943 IN Carrissa Lam Memorial Endowed Award 124292 55120</t>
  </si>
  <si>
    <t>F0944 IN Ronald A Laurel L Schuler Scholarship 124298 55361</t>
  </si>
  <si>
    <t>F0945 IN Hish Yamauchi MD Family Endow Tran 124300 55152</t>
  </si>
  <si>
    <t>F0946 IN Sloan Endowed Award in Vet Medicine 124302 46107</t>
  </si>
  <si>
    <t>F0947 IN Susan David Fritz Endowed Scholarship 124309</t>
  </si>
  <si>
    <t>F0948 IN David Dana Loury Industry Career Dev 124310 55176</t>
  </si>
  <si>
    <t>F0949 IN Lingle Family Scholarship 124319 50072</t>
  </si>
  <si>
    <t>F0950 IN The Pitzer Center Music Lesson Endowment 124320 55160</t>
  </si>
  <si>
    <t>F0951 IN Rost Family Biology K12 Ed Scholarship 124323 55997</t>
  </si>
  <si>
    <t>F0952 IN Kathryn S HincheeRodriguez Award 124324 43433</t>
  </si>
  <si>
    <t>F0953 IN Mark Diane Sheffield Guardian Scholars 124330 56937</t>
  </si>
  <si>
    <t>F0954 IN Kubo Family Award 124337 43348</t>
  </si>
  <si>
    <t>F0955 IN Summer Field Geology Fund 124338 55264</t>
  </si>
  <si>
    <t>F0956 IN Wilhelmina CM Patel Memorial Scholrshp 124341 55253</t>
  </si>
  <si>
    <t>F0957 IN David and Michael Igdaloff Mem Schlsp 124342 55238</t>
  </si>
  <si>
    <t>F0958 IN Industry Immersion Endowed Fund 124345 55243</t>
  </si>
  <si>
    <t>F0959 IN Class of 1968 Endowed Scholarship Fund 124349 55914</t>
  </si>
  <si>
    <t>F0960 IN Ellen Dean Endowment 124350</t>
  </si>
  <si>
    <t>F0961 IN Sarah Dornin Wilkinson McMeans Award 124357 55366</t>
  </si>
  <si>
    <t>F0962 IN Javier and Leticia Avitia Award 124361 55419</t>
  </si>
  <si>
    <t>F0963 IN Dr Ronald J Smith Quantitative Biology 124362 55485</t>
  </si>
  <si>
    <t>F0964 IN Reichenbach Fund 124370 55489</t>
  </si>
  <si>
    <t>F0965 IN Victor and Meg Chan Graduate Student Awd 124371 43441</t>
  </si>
  <si>
    <t>F0966 IN Joseph and Rebecca Johnson Scholarship 124372</t>
  </si>
  <si>
    <t>F0967 IN Johnston and LaRash Family Endowed Schol 124373 55311</t>
  </si>
  <si>
    <t>F0968 IN Nancy and Bill Roe CN Gorman Fund 124375 55307</t>
  </si>
  <si>
    <t>F0969 IN The Savageau Award Fund 124378 55322</t>
  </si>
  <si>
    <t>F0970 IN Genetics Research Fellowship Endowment 124379 55372</t>
  </si>
  <si>
    <t>F0971 IN K Shephard J Weiner Aggie Band Award 124380</t>
  </si>
  <si>
    <t>F0972 IN Margaret Mark Garibaldi Award 124386 55357</t>
  </si>
  <si>
    <t>F0973 IN Michael Elizabeth Chapman Med Scholsp 124390 55484</t>
  </si>
  <si>
    <t>F0974 IN Love Family Fund for Climate Research 124396 55349</t>
  </si>
  <si>
    <t>F0975 IN Joncarlo and Jami Mark Scholarship 124398 55331</t>
  </si>
  <si>
    <t>F0976 IN Shimazaki Family Global Learning Award 124399 55340</t>
  </si>
  <si>
    <t>F0977 IN MC Friends K12 Arts Education Fund 124404 56333</t>
  </si>
  <si>
    <t>F0978 IN Pediatric Emergency Medicine Endowment 124410 55737</t>
  </si>
  <si>
    <t>F0979 IN David Britz Scholarship in the CAES 124417 55377</t>
  </si>
  <si>
    <t>F0980 IN Patrick Lucia Geotechnical Engin Schol 124419 56207</t>
  </si>
  <si>
    <t>F0981 IN Dr A Villalobos Pawspice Research Ed 124421</t>
  </si>
  <si>
    <t>F0982 IN Ginger David Moehring Fund for Global 124427 55443</t>
  </si>
  <si>
    <t>F0983 IN Barbara K Jackson Tribute Fund 124428 56011</t>
  </si>
  <si>
    <t>F0984 IN Barbara A Schell Endowed UG Scholarship 124429</t>
  </si>
  <si>
    <t>F0985 IN Teller and Hotson Equine Research Endow 124430</t>
  </si>
  <si>
    <t>F0986 IN Mrs Marian Lo Dr Winnie Lo Endowmt 124432 55911</t>
  </si>
  <si>
    <t>F0987 IN Dr F William Blaisdell Scholarship 124433 55454</t>
  </si>
  <si>
    <t>F0988 IN Barbara K Jackson Mondavi Cntr Bldg 124434 56029</t>
  </si>
  <si>
    <t>F0989 IN Oberbauer Aborn Companion Animal Sclsp 124443 55481</t>
  </si>
  <si>
    <t>F0990 IN Stegura Vanden Bos Family Award 124444 55518</t>
  </si>
  <si>
    <t>F0991 IN Wolhaupter Family Vet Med Global Prog 124446 55892</t>
  </si>
  <si>
    <t>F0992 IN Janwyn Jack Funamara Scholarship 124447 55490</t>
  </si>
  <si>
    <t>F0993 IN Xu Family Endowed Scholarship 124453 55558</t>
  </si>
  <si>
    <t>F0994 IN Sanborn Todd Memorial Scholarship for NP 124454 55544</t>
  </si>
  <si>
    <t>F0995 IN Michelle Malcolm Franklin Endowment VRM 124457 55712</t>
  </si>
  <si>
    <t>F0996 IN Frederica Darema Speaker Forum 124458 55591</t>
  </si>
  <si>
    <t>F0997 IN Hossein Mirmobiny Fund 124461 56401</t>
  </si>
  <si>
    <t>F0998 IN Diane Dekker Clausen Award 124463 55572</t>
  </si>
  <si>
    <t>F0999 IN Jill M Hancock Scholarship Endowment 124464</t>
  </si>
  <si>
    <t>F1000 IN Jill M Hancock Fellowship Endowment 124465</t>
  </si>
  <si>
    <t>F1001 IN Biology Undergrad Scholars Program Fund 124469</t>
  </si>
  <si>
    <t>F1002 IN Joan Story Robert Kidd Scholarship 124474 55606</t>
  </si>
  <si>
    <t>F1003 IN Mondavi Center Piano Performance Fund 124480 55604</t>
  </si>
  <si>
    <t>F1004 IN We Aggies Care Fund 124486 55799</t>
  </si>
  <si>
    <t>F1005 IN Dorf Free Accessible Programming Endow 124487</t>
  </si>
  <si>
    <t>F1006 IN Nancy Krakow Endowed Fund 124488 55654</t>
  </si>
  <si>
    <t>F1007 IN Lee and Jody Rusconi Endowment 124499 55662</t>
  </si>
  <si>
    <t>F1008 IN Daniel H Calhoun Dissertation Award 124504 56039</t>
  </si>
  <si>
    <t>F1009 IN Donald E Hart Memorial Scholarship 124509 56041</t>
  </si>
  <si>
    <t>F1010 IN Erica Kelly Memorial Award 124518</t>
  </si>
  <si>
    <t>F1011 IN EstoestaJurka Family Research Endowment 124521 46169</t>
  </si>
  <si>
    <t>F1012 IN Deborah Ward Improving Health for All 124522 55820</t>
  </si>
  <si>
    <t>F1013 IN Raman Graduate Summer Research Award 124529</t>
  </si>
  <si>
    <t>F1014 IN Khadar B Shaik PhD Memorial Award 124530 55741</t>
  </si>
  <si>
    <t>F1015 IN SON Student Support Endowment 124536 56904</t>
  </si>
  <si>
    <t>F1016 IN JL Fong Ophthalmic Clinical Trial 124540 55769</t>
  </si>
  <si>
    <t>F1017 IN Reignier Global Learning Scholarship 124543 55773</t>
  </si>
  <si>
    <t>F1018 IN Leiser Bulkley Orchestra Endowment 124546 46049</t>
  </si>
  <si>
    <t>F1019 IN Schertel Family Award 124549 55774</t>
  </si>
  <si>
    <t>F1020 IN Phyllis Steckel Student Farm Fund 124550 55782</t>
  </si>
  <si>
    <t>F1021 IN Lawrence Lozares Music Lesson Endowment 124557 55802</t>
  </si>
  <si>
    <t>F1022 IN Ophthalmology Resident Education Fund 124559 56202</t>
  </si>
  <si>
    <t>F1023 IN Dr Rose Marie Pangborn Award Endowment 124560 56241</t>
  </si>
  <si>
    <t>F1024 IN Louise H Kellogg Chair in Geophysics 124561 55941</t>
  </si>
  <si>
    <t>F1025 IN Janet and Clint Reilly Art Acquisition 124562 55810</t>
  </si>
  <si>
    <t>F1026 IN Lynch Tanner Shelter Medicine Endwmt 124566</t>
  </si>
  <si>
    <t>F1027 IN Willis DVM DACVIM Small Ruminant 124568 55910</t>
  </si>
  <si>
    <t>F1028 IN India at the Crossroads Speaker Series 124569 55855</t>
  </si>
  <si>
    <t>F1029 IN Jeffrey Anne Tatum King Hall Scholarship 124570 55836</t>
  </si>
  <si>
    <t>F1030 IN Murphy Basic Needs Endowment 124574 55893</t>
  </si>
  <si>
    <t>F1031 IN Gonz lez PreLaw Academy Endowment 124579 55873</t>
  </si>
  <si>
    <t>F1032 IN ASUCD Equity and Inclusion Award 124580 55839</t>
  </si>
  <si>
    <t>F1033 IN Jenn Thatcher 88 Womens Cross Country 124582</t>
  </si>
  <si>
    <t>F1034 IN Zimmerman Family Study Abroad Fund 124584 55846</t>
  </si>
  <si>
    <t>F1035 IN M A Kahane Schlsp Nurse Practitioners 124586 55848</t>
  </si>
  <si>
    <t>F1036 IN Frank Maurer Lenora Timm Quail Ridge 124588 55869</t>
  </si>
  <si>
    <t>F1037 IN Vriheas Family Scholarship in Nursing 124599 55948</t>
  </si>
  <si>
    <t>F1038 IN Marc Manfredda 58 Memorial Fund 124618 50057</t>
  </si>
  <si>
    <t>F1039 IN Savageau Lecture in Molecular System Bio 124619 55978</t>
  </si>
  <si>
    <t>F1040 IN Nancy M Paulikas Memorial Fund 124630 56364</t>
  </si>
  <si>
    <t>F1041 IN Joseph Margaret Harris Fund 124644 56242</t>
  </si>
  <si>
    <t>F1042 IN Fowler Kaplan Collaborative Concert 124645 46016</t>
  </si>
  <si>
    <t>F1043 IN Fowler Kaplan UCD Marching Band 124646 46022</t>
  </si>
  <si>
    <t>F1044 IN Fowler Kaplan Jazz Band Program 124647 46017</t>
  </si>
  <si>
    <t>F1045 IN Robbins Endowed Fund for Creative Arts 124648 56345</t>
  </si>
  <si>
    <t>F1046 IN Roy Bainer Endowed Research Fund 124660 56358</t>
  </si>
  <si>
    <t>F1047 IN Maria Roy Bainer Endow Bio Ag Engin 124661 56374</t>
  </si>
  <si>
    <t>F1048 IN Biocatalysis Design Endowment 124664 56370</t>
  </si>
  <si>
    <t>F1049 IN Biomolecular Design Endowment 124665 56493</t>
  </si>
  <si>
    <t>F1050 IN Synthetic Biology Genome Center Endow 124666 56417</t>
  </si>
  <si>
    <t>F1051 IN Innovation Institute for Food Health 124667 56366</t>
  </si>
  <si>
    <t>F1052 IN Innovation Institute for Food Health 124668 56411</t>
  </si>
  <si>
    <t>F1053 IN Ueltzen Emerging Leader Fellowship 124669 56409</t>
  </si>
  <si>
    <t>F1054 IN Child Lectureship for Innovation 124674 56420</t>
  </si>
  <si>
    <t>F1055 IN Innovation Entrepreneurship Minor Lect 124675 56421</t>
  </si>
  <si>
    <t>F1056 IN Christina E Bullock Endowment 124685 56438</t>
  </si>
  <si>
    <t>F1057 IN Barbara D Webster Scholar Award 124686 56461</t>
  </si>
  <si>
    <t>F1058 IN Mark Ruedrich North Coast Brewing Schlsp 124687 56435</t>
  </si>
  <si>
    <t>F1059 IN Mondavi Center Global Programming Fund 124693 56453</t>
  </si>
  <si>
    <t>F1060 IN Turrentine Fund Social Science Transpt 124698 45989</t>
  </si>
  <si>
    <t>F1061 IN SVM Deans Organizational Excellence 124703 56508</t>
  </si>
  <si>
    <t>F1062 IN Child Chem Eng Faculty Student Engage 124708 56524</t>
  </si>
  <si>
    <t>F1063 IN Foster Care Endowed Resilience Fund 124714 56537</t>
  </si>
  <si>
    <t>F1064 IN Michael and Jody Coffey Fund for LEADR 124715 56528</t>
  </si>
  <si>
    <t>F1065 IN Rucker Family Fellowship 124728 45978</t>
  </si>
  <si>
    <t>F1066 IN Jim Diederich Scholarship Math Majors 124734 56900</t>
  </si>
  <si>
    <t>F1067 IN Hepper Family Exhibition Fund 124746 56578</t>
  </si>
  <si>
    <t>F1068 IN Urban Family Scholarship 124752 56906</t>
  </si>
  <si>
    <t>F1069 IN Gall Faculty Research Endowment 124758 56594</t>
  </si>
  <si>
    <t>F1070 IN Pismo Vet Clinic PETS Student Schlrshp 124762 56609</t>
  </si>
  <si>
    <t>F1071 IN Colby E Babe Slater Rugby Fund 124765 56702</t>
  </si>
  <si>
    <t>F1072 IN McCapes Family Special Collections Fund 124766 56605</t>
  </si>
  <si>
    <t>F1073 IN Mahaffey Afghan Sighthound Compassion 124767 46287</t>
  </si>
  <si>
    <t>F1074 IN Nancy Mahaffey Research Endowment 124768 46288</t>
  </si>
  <si>
    <t>F1075 IN Alys Hay Travel Award 124770 56596</t>
  </si>
  <si>
    <t>F1076 IN Narasimhan Srivatsa Family Endowed Awd 124775 56601</t>
  </si>
  <si>
    <t>F1077 IN Micheaels Family Scholarship 124776 56598</t>
  </si>
  <si>
    <t>F1078 IN LingLie Chau Endowment Neuroscience 124777 ATP</t>
  </si>
  <si>
    <t>F1079 IN Parker Family Exhibition Fund 124782 56602</t>
  </si>
  <si>
    <t>F1080 IN UC Davis Womens Club Rowing Endowment 124783 47917</t>
  </si>
  <si>
    <t>F1081 IN James H Jones Endowed Graduate Award 124784 56613</t>
  </si>
  <si>
    <t>F1082 IN Mantle Family Scholarship 124793 56678</t>
  </si>
  <si>
    <t>F1083 IN Komori Endowment Fund for the Humane 124795 45983</t>
  </si>
  <si>
    <t>F1084 IN Murphy Family Scholarship 124796 56683</t>
  </si>
  <si>
    <t>F1085 IN Bacchetti Scholarship in Animal Science 124797 56693</t>
  </si>
  <si>
    <t>F1086 IN Lum Scholarship in Agriculture 124798 56710</t>
  </si>
  <si>
    <t>F1087 IN Yit Kiu and Sik Yit Kwong Scholarship 124799 56692</t>
  </si>
  <si>
    <t>F1088 IN Muriel Butler Gill Memorial Award 124800 56703</t>
  </si>
  <si>
    <t>F1089 IN Roe Family Exhibition Fund 124807 56724</t>
  </si>
  <si>
    <t>F1090 IN LeShelle and Gary May Art Purchase Prize 124808 56799</t>
  </si>
  <si>
    <t>F1091 IN Nancy Crosby Bodega Marine Reserve Demon 124812 56789</t>
  </si>
  <si>
    <t>F1092 IN GreenwoodJohnson Family Fund 124813</t>
  </si>
  <si>
    <t>F1093 IN Ronald Hayes Malone Scholarship 124814 56755</t>
  </si>
  <si>
    <t>F1094 IN Physics and Astronomy Opportunity Fellow 124819 46145</t>
  </si>
  <si>
    <t>F1095 IN Jerome and Janice Siebert Agribusiness 124822</t>
  </si>
  <si>
    <t>F1096 IN Lamberti Family Endowment for Water Sci 124830 50081</t>
  </si>
  <si>
    <t>F1097 IN Haworth Family Award 124831 56785</t>
  </si>
  <si>
    <t>F1098 IN Montrone Family Student Support Fund 124832 56793</t>
  </si>
  <si>
    <t>F1099 IN Socolofsky Learning by Leading Commun 124839 56817</t>
  </si>
  <si>
    <t>F1100 IN Dean Keith Simonton Prize for Creativity 124841</t>
  </si>
  <si>
    <t>F1101 IN Schneeman Library Endowment 124849 46075</t>
  </si>
  <si>
    <t>F1102 IN Mark and Carole McNamee Endowment Fund 124852 56845</t>
  </si>
  <si>
    <t>F1103 IN SAVMAs Covid Community Scholarship 124862 56975</t>
  </si>
  <si>
    <t>F1104 IN Margadant Graduate Research Fellowship 124865 56863</t>
  </si>
  <si>
    <t>F1105 IN Dewees Learning by Leading Fund 124867 56864</t>
  </si>
  <si>
    <t>F1106 IN Pediatric Nursing Professional Endowed 124873 56928</t>
  </si>
  <si>
    <t>F1107 IN Maria Bainer Memorial Blues Endowment 124875 56869</t>
  </si>
  <si>
    <t>F1108 IN Susan and James Swartz Family Exhibition 124876 56895</t>
  </si>
  <si>
    <t>F1109 IN Elinore B Klein Scholarship 124885 43006</t>
  </si>
  <si>
    <t>F1110 IN LaChapelle Family Endowed Fund 124894 46009</t>
  </si>
  <si>
    <t>F1111 IN Peterson Environmental Engineering Endow 124896 50341</t>
  </si>
  <si>
    <t>F1112 IN Equine Reproduction Scholarship 124897 56977</t>
  </si>
  <si>
    <t>F1113 IN Janet F Gilson RN Memorial Scholarship 124898 56959</t>
  </si>
  <si>
    <t>F1114 IN VetPrep Founders Endowed Scholarship 124903 46039</t>
  </si>
  <si>
    <t>F1115 IN Rancer Family Fellowship 124905 56970</t>
  </si>
  <si>
    <t>F1116 IN Hallinger Jr Memorial Endowed Award 124906 56978</t>
  </si>
  <si>
    <t>F1117 IN Manetti Shrem Visionary Endowment 124909 45683</t>
  </si>
  <si>
    <t>F1118 IN Hong Kong Undergraduate Scholarship 124912 45914</t>
  </si>
  <si>
    <t>F1119 IN Sister Rosemary Campi Memorial 124918 46003</t>
  </si>
  <si>
    <t>F1120 IN Bohart Museum Directors Fund 124919</t>
  </si>
  <si>
    <t>F1121 IN Martha Holland Willits Fund 124923 46015</t>
  </si>
  <si>
    <t>F1122 IN Raymond L Rodriguez Undergrad Research 124926 46011</t>
  </si>
  <si>
    <t>F1123 IN Karen D Horobin Graduate Research Fund 124930 46165</t>
  </si>
  <si>
    <t>F1124 IN Dept of Dermatology Endowed Chair Sppt 124932 ATP</t>
  </si>
  <si>
    <t>F1125 IN Vincent V C Woo Hong Kong UG Scholar 124937 46035</t>
  </si>
  <si>
    <t>F1126 IN Heike McNaughton Scholarship 124938 46037</t>
  </si>
  <si>
    <t>F1127 IN California ChinsChinchilla Rescue DVM 124940 46066</t>
  </si>
  <si>
    <t>F1128 IN Michael Lee Patricia Spears Lee Award 124945 46105</t>
  </si>
  <si>
    <t>F1129 IN Benjamin Franklin Green MD Scholar 124947 46064</t>
  </si>
  <si>
    <t>F1130 IN Michael Sowerwine ALS Research Fund 124949 49119</t>
  </si>
  <si>
    <t>F1131 IN Karen Sigvardt PhD Neuroscience Award 124957</t>
  </si>
  <si>
    <t>F1132 IN Karen Sigvardt PhD Neuroscience Fello 124958 46273</t>
  </si>
  <si>
    <t>F1133 IN Dr Georgia Babladelis Shelter Medicine 124961 46085</t>
  </si>
  <si>
    <t>F1134 IN Robert M Walter MD Endowed Scholars 124962 46088</t>
  </si>
  <si>
    <t>F1135 IN Cynthia and Richard Strauch Graduate 124972 46315</t>
  </si>
  <si>
    <t>F1136 IN Hall Diversity in Engineering Scholar 124973 46101</t>
  </si>
  <si>
    <t>F1137 IN Aggies for Israel Support Endowment 124975 46117</t>
  </si>
  <si>
    <t>F1138 IN Pam Martin Womens Basketball Enrichment 124977 46113</t>
  </si>
  <si>
    <t>F1139 IN Daniel J Ichinaga 83 Scholarship 124978 46118</t>
  </si>
  <si>
    <t>F1140 IN Tinti Family Award 124980 50108</t>
  </si>
  <si>
    <t>F1141 IN Energy Transportation Career Awd 124986 46159</t>
  </si>
  <si>
    <t>F1142 IN LC Scholarship 124987 46151</t>
  </si>
  <si>
    <t>F1143 IN Schermer Endowed Professorship 124990 46197</t>
  </si>
  <si>
    <t>F1144 IN Hurlston Deanship in GSM 124991 46162</t>
  </si>
  <si>
    <t>F1145 IN Hurlston Career Advising Fund 124992 46233</t>
  </si>
  <si>
    <t>F1146 IN Hurlston Aggie Compass Basic Needs 124993 46234</t>
  </si>
  <si>
    <t>F1147 IN John C and Cherril D Longhurst Schlsp 124996 46160</t>
  </si>
  <si>
    <t>F1148 IN Suad Joseph Graduate Student Research 125000 46176</t>
  </si>
  <si>
    <t>F1149 IN Suad Joseph Undergraduate Student Resrch 125001 46157</t>
  </si>
  <si>
    <t>F1150 IN Judith S Schreider Health Prof Advising 125002 46209</t>
  </si>
  <si>
    <t>F1151 IN Religious Studies Undergraduate Research 125006</t>
  </si>
  <si>
    <t>F1152 IN Logan Undergrad Award in Ag Res Econ 125007</t>
  </si>
  <si>
    <t>F1153 IN Fernandes Guardian Teacher Scholarship 125009 46175</t>
  </si>
  <si>
    <t>F1154 IN Williams Seize the Opportunity Endow 125010 46173</t>
  </si>
  <si>
    <t>F1155 IN Selikoff NICU Family Suppt Perpetual Fnd 125011 46193</t>
  </si>
  <si>
    <t>F1156 IN Berry Endowed Scholarship in Vet Med 125014 46185</t>
  </si>
  <si>
    <t>F1157 IN Henry and Norma Hom Scholarship 125016 46189</t>
  </si>
  <si>
    <t>F1158 IN Deirdre Hackett Endowment in English 125018 46290</t>
  </si>
  <si>
    <t>F1159 IN Campbell Guardian Teacher Scholarship 125020 46181</t>
  </si>
  <si>
    <t>F1160 IN Sustainability Scholars Fund 125023 BTE</t>
  </si>
  <si>
    <t>F1161 IN Josef Maria Schaefer Schlrshp Endowmt 125024 46256</t>
  </si>
  <si>
    <t>F1162 IN Wright Hodgens Director Womens Wtr Polo 125026 46184</t>
  </si>
  <si>
    <t>F1163 IN Schaal Prose Poetry in Psychothpy Awd 125027 46260</t>
  </si>
  <si>
    <t>F1164 IN Schaal Prose Poetry Psychothrpy Progrm 125028 46262</t>
  </si>
  <si>
    <t>F1165 IN Graham Learning by Leading Endowment 125029 46198</t>
  </si>
  <si>
    <t>F1166 IN Leung Hong Kong Endowed Undrgrd Schlrsp 125030 46188</t>
  </si>
  <si>
    <t>F1167 IN Lenora A Timm Award 125031 46249</t>
  </si>
  <si>
    <t>F1168 IN Jill and Coco Endowment 125036 46213</t>
  </si>
  <si>
    <t>F1169 IN Herman Pet Therapist Dermatology Residnt 125039 46239</t>
  </si>
  <si>
    <t>F1170 IN Elaine R Fingerett Learning by Leading 125040 46232</t>
  </si>
  <si>
    <t>F1171 IN Bob Foster Womens Tennis Scholarship 125080 BTE</t>
  </si>
  <si>
    <t>F1172 IN Pong Galileo Academy of Sci Tech 125081 46238</t>
  </si>
  <si>
    <t>F1173 IN Patricia and Dean Ekstam Endowed Fund 125082 46387</t>
  </si>
  <si>
    <t>F1174 IN Regulska and Regulski Fund Global Health 125084 46247</t>
  </si>
  <si>
    <t>F1175 IN Cote Family Award 125088 46251</t>
  </si>
  <si>
    <t>F1176 IN Aggie Launch Career Development Endowed 125089 46276</t>
  </si>
  <si>
    <t>F1177 IN ChicanxLatinx Academic Success Student 125093 50126</t>
  </si>
  <si>
    <t>F1178 IN Wright Mens Womens Water Polo Awd 125098</t>
  </si>
  <si>
    <t>F1179 IN Jimmy G S Ong Canine Health Rsch Endw 125100 50053</t>
  </si>
  <si>
    <t>F1180 IN Norma Jacobs Fund for Global Medicine 125101 46294</t>
  </si>
  <si>
    <t>F1181 IN Orr Family Fund for Global Medicine 125103 46295</t>
  </si>
  <si>
    <t>F1182 IN Yu Fragile X Resch Trtmt Ctr Endow 125106 46394</t>
  </si>
  <si>
    <t>F1183 IN Scott McRitchie Memorial Scholarship 125108 46301</t>
  </si>
  <si>
    <t>F1184 IN Jacquelyn Anderson Endow Chair Wellness 125109</t>
  </si>
  <si>
    <t>F1185 IN Cusumano Family Experiential Learning 125112 47956</t>
  </si>
  <si>
    <t>F1186 IN Cusumano Family Scholarship in CAES 125113 46316</t>
  </si>
  <si>
    <t>F1187 IN Ariat International Scholarship Endow 125119 46313</t>
  </si>
  <si>
    <t>F1188 IN Ariat Scholarship for Future Vet Endow 125120 47919</t>
  </si>
  <si>
    <t>F1189 IN Seiber Ag and Environ Chem Fellowship 125121</t>
  </si>
  <si>
    <t>F1190 IN Pamela Ching Global Engagement Awd 125124 46320</t>
  </si>
  <si>
    <t>F1191 IN Zucconi Diversity in Engineering Scholar 125126 46328</t>
  </si>
  <si>
    <t>F1192 IN Zimmerman Endwmt Experiential Learning 125129</t>
  </si>
  <si>
    <t>F1193 IN Schwab Comparative Ophthalmology Advmt 125137 47943</t>
  </si>
  <si>
    <t>F1194 IN The Give Day Venture Fund 125138</t>
  </si>
  <si>
    <t>F1195 IN Coffee Center Excellence Endowment 125139 46340</t>
  </si>
  <si>
    <t>F1196 IN Rucker Family Endowed Concert Band 125140 49492</t>
  </si>
  <si>
    <t>F1197 IN Yaver Schlrshp in Molecular Med Microb 125148 46357</t>
  </si>
  <si>
    <t>F1198 IN Beals Research Internship Award 125155 46378</t>
  </si>
  <si>
    <t>F1199 IN Innovation in Viticulture and Enology 125161 47933</t>
  </si>
  <si>
    <t>F1200 IN John Felipe Bowman Award 125162 48010</t>
  </si>
  <si>
    <t>F1201 IN Yakima Chief Hops Brewing Sci Rsch Awd 125165 50089</t>
  </si>
  <si>
    <t>F1202 IN Michael and Nancy Arkelian Scholarship 125174 47921</t>
  </si>
  <si>
    <t>F1203 IN Chemical Engineering Excellence Endowmt 125181</t>
  </si>
  <si>
    <t>F1204 IN Fischer Frey Human Rights Scholarship 125185 47952</t>
  </si>
  <si>
    <t>F1205 IN Dr Irving Hertzendorf Memorial Fund 131030 43089</t>
  </si>
  <si>
    <t>F1206 IN Dean Witter Fund 131040 56550</t>
  </si>
  <si>
    <t>F1207 IN African Agricultural Development Fund 141003 43092</t>
  </si>
  <si>
    <t>F1208 IN Chancellors Associates 141023 UCDF</t>
  </si>
  <si>
    <t>F1209 IN Richard M and Margaret ER Bohart Fund 141025 41902</t>
  </si>
  <si>
    <t>F1210 IN J Price Gittinger Memorial Award 141029 53264</t>
  </si>
  <si>
    <t>F1211 IN Colby Babe Slater Award Fund 141035 52400</t>
  </si>
  <si>
    <t>F1212 IN IF Crip Toomey Memorial Fund 141036 53052</t>
  </si>
  <si>
    <t>F1213 IN Herbert A Young Memorial Fund 141041 56741</t>
  </si>
  <si>
    <t>F1214 IN Tracy and Ruth Storer Fund 141042 UCDF</t>
  </si>
  <si>
    <t>F1215 IN Robert E Stowell Chair in Pathology 141440 54869</t>
  </si>
  <si>
    <t>F1216 IN Thomas Nina Leigh Seminar 141500 45278</t>
  </si>
  <si>
    <t>F1217 IN Giedt Engr Professorship 141547 45668</t>
  </si>
  <si>
    <t>F1218 IN UCD Symphony Endowment 141559 48716</t>
  </si>
  <si>
    <t>F1219 IN Class of 69 Fund 141580 40318</t>
  </si>
  <si>
    <t>F1220 IN Robert Arneson Chair Ceramic Sculpture 141586 40006</t>
  </si>
  <si>
    <t>F1221 IN Library Special Collections Fund 141588 47897</t>
  </si>
  <si>
    <t>F1222 IN C John Tupper Bioethics Lib Collection 141681 53078</t>
  </si>
  <si>
    <t>F1223 IN Dorf Graduate Student Award 150002 43908</t>
  </si>
  <si>
    <t>F1224 IN A Lloyd Brown Graduate Student 150003 43928</t>
  </si>
  <si>
    <t>F1225 IN Edmund and Wilma Fink Mem Award 150004 43929</t>
  </si>
  <si>
    <t>F1226 IN Leon H Mayhew Prize in Sociology 150005 44785</t>
  </si>
  <si>
    <t>F1227 IN Telford Graduate Student Award 150006 44616</t>
  </si>
  <si>
    <t>F1228 IN Jeffery and Marsha Gibeling Award 150007 44617</t>
  </si>
  <si>
    <t>F1229 IN Paul Brady Award 150008 44571</t>
  </si>
  <si>
    <t>F1230 IN D Kern and Elizabeth Holoman Award 150009 44232</t>
  </si>
  <si>
    <t>F1231 IN Garel Athey Grunder Grad Award 150010 44220</t>
  </si>
  <si>
    <t>F1232 IN Silvia and Ted Hillyer Award 150011 45024</t>
  </si>
  <si>
    <t>F1233 IN Foin Graduate Award 150012 44748</t>
  </si>
  <si>
    <t>F1234 IN Conn Graduate Student Awrd 150013 44566</t>
  </si>
  <si>
    <t>F1235 IN QuinbyYoung Scholarship for Healthy Agi 150014 46535</t>
  </si>
  <si>
    <t>F1236 IN Pomeroy Robertson Fam Scholarship 150015 44987</t>
  </si>
  <si>
    <t>F1237 IN Ellen B Gold Epidemiology Award 150016 44221</t>
  </si>
  <si>
    <t>F1238 IN Nancy John Jungerman Award 150017 44233</t>
  </si>
  <si>
    <t>F1239 IN Lee Baldwin Family Award 150018 44234</t>
  </si>
  <si>
    <t>F1240 IN McCalla Graduate Student Award 150019 46674</t>
  </si>
  <si>
    <t>F1241 IN Vanderhoef Graduate Student Award 150020 45023</t>
  </si>
  <si>
    <t>F1242 IN Pritchard Clinical Scholar Award 150021 44241</t>
  </si>
  <si>
    <t>F1243 IN Seiber International Graduate Award 150022 44242</t>
  </si>
  <si>
    <t>F1244 IN Mohini Jain Family Foundation Award 150023 44541</t>
  </si>
  <si>
    <t>F1245 IN Paul A Castelfranco Graduate Award 150024 44966</t>
  </si>
  <si>
    <t>F1246 IN Shoemaker Intl Grad Student Award 150025 46673</t>
  </si>
  <si>
    <t>F1247 IN Hague Intl Graduate Student Award 150026 49295</t>
  </si>
  <si>
    <t>F1248 IN McCallen Endowed Award 150100 45176</t>
  </si>
  <si>
    <t>F1249 IN Crook Fund for Graduate Student Rsch 150101 45511</t>
  </si>
  <si>
    <t>F1250 IN Honmyo Scholarship with UCDF 150102 45363</t>
  </si>
  <si>
    <t>F1251 IN Ann E Pitzer Study Abroad Award 150103 45749</t>
  </si>
  <si>
    <t>F1252 IN WernerJacobsen FellowshipUCDF 150104 45730</t>
  </si>
  <si>
    <t>F1253 IN Reid Graduate Student Fellowship 150105 45726</t>
  </si>
  <si>
    <t>F1254 IN Barrall Family Philosophy Scholarship 150106 45706</t>
  </si>
  <si>
    <t>F1255 IN Gary B Anderson Food Animal Award 150107 45459</t>
  </si>
  <si>
    <t>F1256 IN LingLie Chau Graduate Fellowship 150108 45435</t>
  </si>
  <si>
    <t>F1257 IN Dolan Family Mgmt Education Award 150109 46717</t>
  </si>
  <si>
    <t>F1258 IN Campbell Ag Leadership Prize 150110 49248</t>
  </si>
  <si>
    <t>F1259 IN Mens Water Polo StudentAthlete Award 150111 45462</t>
  </si>
  <si>
    <t>F1260 IN Kauzlarich Inorganic Award 150112</t>
  </si>
  <si>
    <t>F1261 IN Gregory A Burwell Scholarship 150113 47310</t>
  </si>
  <si>
    <t>F1262 IN Merk Family Student Award 150115 45725</t>
  </si>
  <si>
    <t>F1263 IN Fung Family Scholarship 150116 45432</t>
  </si>
  <si>
    <t>F1264 IN Daniel Benson MD Scholarship 150117 49842</t>
  </si>
  <si>
    <t>F1265 IN Lugg Graduate Student Award 150118 45549</t>
  </si>
  <si>
    <t>F1266 IN Diane Bryant Scholarship for Diversity 150119 45394</t>
  </si>
  <si>
    <t>F1267 IN Molecular Cellular Integrative Physio 150120 46501</t>
  </si>
  <si>
    <t>F1268 IN Rex R Perschbacher Scholarship 150121 49801</t>
  </si>
  <si>
    <t>F1269 IN Asmundson Family Scholarship 150122 56377</t>
  </si>
  <si>
    <t>F1270 IN Hoyer Smith Family Scholarship 150123 49297</t>
  </si>
  <si>
    <t>F1271 IN Isaacs Scholarship Fund 150124 49843</t>
  </si>
  <si>
    <t>F1272 IN Dorf Graduate Award with UCDF Matching 150125 45525</t>
  </si>
  <si>
    <t>F1273 IN The Joe Singleton Athletic Scholarship 150126 45636</t>
  </si>
  <si>
    <t>F1274 IN Gary Perkins Academic Achievement Studen 150127 47219</t>
  </si>
  <si>
    <t>F1275 IN Joseph Silva Jr MD Ruth Silva Scho 150128 46712</t>
  </si>
  <si>
    <t>F1276 IN McCorkle Family Scholarship 150129 49856</t>
  </si>
  <si>
    <t>F1277 IN Tara K Telford Graduate Student Award 150200 BTE</t>
  </si>
  <si>
    <t>F1278 IN Richard G Coss Wildlife Research Award 150201 BTE</t>
  </si>
  <si>
    <t>F1279 IN Judy Wydick Guardian Professions Award 150202 BTE</t>
  </si>
  <si>
    <t>F1280 IN Molecular Cellular Integrative Phys 150203 BTE</t>
  </si>
  <si>
    <t>F1281 IN Kit Rice Ecology Fellowship Fund 150204 BTE</t>
  </si>
  <si>
    <t>F1282 IN Richard and Joy Dorf Engineering Fellows 150205 BTE</t>
  </si>
  <si>
    <t>F1283 IN Richard and Joy Dorf Fellowship 150206 BTE</t>
  </si>
  <si>
    <t>F1284 IN Kirvin Knox Nutritional Biology Fellowsh 150207 ATP</t>
  </si>
  <si>
    <t>F1285 IN Tchobanoglous Graduate Fellowship in Env 150208 ATP</t>
  </si>
  <si>
    <t>F1286 IN Rucker Family Fellowship with Matching 150209 BTE</t>
  </si>
  <si>
    <t>F1287 IN Rosenthal Fellowship 150210 BTE</t>
  </si>
  <si>
    <t>F1288 IN Loury Foundation Fellowship Fund 150211 BTE</t>
  </si>
  <si>
    <t>F1289 IN James and Marilyn Lugg Graduate Student 150212 BTE</t>
  </si>
  <si>
    <t>F1290 IN Wych Plant Science Fellowship 150213</t>
  </si>
  <si>
    <t>F1291 IN Zaiss Ventures Fellowship 150214 ATP</t>
  </si>
  <si>
    <t>F1292 IN The Grieshop Family Community Education 150215 ATP</t>
  </si>
  <si>
    <t>F1293 IN Bret T Hewitt Graduate Fellowship 150216 BTE</t>
  </si>
  <si>
    <t>F1294 IN Emile G Scholz Prize with Matching 150217 BTE</t>
  </si>
  <si>
    <t>F1295 IN Dianne Walter Harrison Fund 150218 ATP</t>
  </si>
  <si>
    <t>F1296 IN Susan Kauzlarich Grad Fellowship 150219 48830</t>
  </si>
  <si>
    <t>F1297 IN Bob and Kinzie Murphy Guardian Fellowshp 150220 ATP</t>
  </si>
  <si>
    <t>F1298 IN HA Lewin Family Fellowship 150221 ATP</t>
  </si>
  <si>
    <t>F1299 IN Stephen and Bettina Sims Immun Flshp 150222 ATP</t>
  </si>
  <si>
    <t>F1300 IN James D Cone Graduate Fellowship 150223 49228</t>
  </si>
  <si>
    <t>F1301 IN Ellen B Gold Epidemiology Award 150224 ATP</t>
  </si>
  <si>
    <t>F1302 IN Mar Family Nutritional Biology Fllwshp 150225 48836</t>
  </si>
  <si>
    <t>F1303 IN Nancy and John Jungerman Grad Fellowship 150226 ATP</t>
  </si>
  <si>
    <t>F1304 IN Hazel B Jacoby Graduate Fellowship 150227 ATP</t>
  </si>
  <si>
    <t>F1305 IN Jeffery Marsha Gibeling Mat Sci Eng 150228 ATP</t>
  </si>
  <si>
    <t>F1306 IN F Paul Brady Grad Fellowshp w Matching 150229 ATP</t>
  </si>
  <si>
    <t>F1307 IN Eivind Lange and Mary Puma Grad Fellowsh 150230 BTE</t>
  </si>
  <si>
    <t>F1308 IN Ernest E Hill Memorial Graduate Fellows 150231 ATP</t>
  </si>
  <si>
    <t>F1309 IN William and Nongkarn Chancellor Fellowsh 150232 ATP</t>
  </si>
  <si>
    <t>F1310 IN Erhardt and Takamura Family Fellowship 150233 ATP</t>
  </si>
  <si>
    <t>F1311 IN Robert LoisAnn Loomis Grad Agron Match 150234 ATP</t>
  </si>
  <si>
    <t>F1312 IN GoldmanSchladow Limnology Fellowship 150236</t>
  </si>
  <si>
    <t>F1313 IN Grad Student Sppt Endow Chair Physiology 150237</t>
  </si>
  <si>
    <t>F1314 IN Bita Daryabari Presidential Chair in Per 150300 49253</t>
  </si>
  <si>
    <t>F1315 IN Hurlston Presidential Chair 150301 49286</t>
  </si>
  <si>
    <t>F1316 IN Andrew John Gabor Presidential Chair 150302 49078</t>
  </si>
  <si>
    <t>F1317 IN Sue Jane Leung Presidential Chair 150303 48803</t>
  </si>
  <si>
    <t>F1318 IN Mohini Jain Presidential Chair 150304 49294</t>
  </si>
  <si>
    <t>F1319 IN The Chancellors Presidential Chair 150305 56972</t>
  </si>
  <si>
    <t>F1320 IN Dr Terry Holliday Equine Comp Neurol 150306 49961</t>
  </si>
  <si>
    <t>F1321 IN C Bryan Cameron Presidential Chair Fund 150307 49373</t>
  </si>
  <si>
    <t>F1322 IN Neil MJ Kelly Presidential Chair 150308 49673</t>
  </si>
  <si>
    <t>F1323 IN Messmer Family Presidential Chair 150309 55788</t>
  </si>
  <si>
    <t>F1324 IN Prem C Jain Family Presidential Chair 150310 55147</t>
  </si>
  <si>
    <t>F1325 IN Goss Presidential Chair in African Amer 150311</t>
  </si>
  <si>
    <t>F1326 IN Jerry Fielder Memorial Fund 151026 45637</t>
  </si>
  <si>
    <t>F1327 IN North Coast Grape Growers Research Fund 151032 49327</t>
  </si>
  <si>
    <t>F1328 IN L D Davis Peach Professorship 151576 44686</t>
  </si>
  <si>
    <t>F1329 IN DCC FellowsUG Research 151596 40047</t>
  </si>
  <si>
    <t>F1330 IN Murphy Guardian Professions Fellowship 150235 ATP</t>
  </si>
  <si>
    <t>F1331 IN Mark Nancy Servis Endowed Award 122878 BTE</t>
  </si>
  <si>
    <t>F1332 IN Omund Stromswold Endowed Scholarship 122955 55037</t>
  </si>
  <si>
    <t>F1333 IN Infectious Diseases Immunological Rsch 122987 PG</t>
  </si>
  <si>
    <t>F1334 IN Irv and Liz Marcus Endowment 123136 STIP</t>
  </si>
  <si>
    <t>F1335 IN Donald Bath Animal Science Award 123266 STIP</t>
  </si>
  <si>
    <t>F1336 IN Wesley Pinkerton Student Farm Mentor 123369 BTE</t>
  </si>
  <si>
    <t>F1337 IN Robert Thornton Memorial Award 123376 49168</t>
  </si>
  <si>
    <t>F1338 IN Arevalo FirstGeneration Undergraduate 123607 STIP</t>
  </si>
  <si>
    <t>F1339 IN Roleto Amparo Ordona Endowed Scholarsh 123608 BTE</t>
  </si>
  <si>
    <t>F1340 IN ASUCD Legacy Fund 123637 STIP</t>
  </si>
  <si>
    <t>F1341 IN Michele Dyke Memorial Award 123660 STIP</t>
  </si>
  <si>
    <t>F1342 IN Class of 1995 Graduate Student Support F 123662 BTE</t>
  </si>
  <si>
    <t>F1343 IN Susie Williams Womens Golf Scholarship 123758</t>
  </si>
  <si>
    <t>F1344 IN Ken and Cindy Blumenthal Endow Rsch 123839 PG</t>
  </si>
  <si>
    <t>F1345 IN George Schloemer Endowed Professorship 124021 BTE</t>
  </si>
  <si>
    <t>F1346 IN JohnsonCarlson Library Endowment 124031 PG</t>
  </si>
  <si>
    <t>F1347 IN Amos Family Oncology Research Fund 124079 49421</t>
  </si>
  <si>
    <t>F1348 IN Pathways to Professional Geology 124175 49615</t>
  </si>
  <si>
    <t>F1349 IN Robert Duncan Sanders End Fellwshp Plant 124179 BTE</t>
  </si>
  <si>
    <t>F1350 IN Eugene D Stevenson Sr Endowment Fund 124303 56034</t>
  </si>
  <si>
    <t>F1351 IN John Mary Gifford Endowment 111747 PG</t>
  </si>
  <si>
    <t>F1352 IN CFAUC PresentsJackson 111967 PG</t>
  </si>
  <si>
    <t>F1353 IN Thomas K Allewelt Scholarship 122348 50402</t>
  </si>
  <si>
    <t>F1354 IN Fingerut Endowed Chair in Cancer Rsch 122496 PG</t>
  </si>
  <si>
    <t>F1355 IN Weborg and Singer Scholarship 122889 PG</t>
  </si>
  <si>
    <t>F1356 IN Sandi Redenbach Fund 122929 PG</t>
  </si>
  <si>
    <t>F1357 IN Suran Artifact Preservation Fund 122940 PG</t>
  </si>
  <si>
    <t>F1358 IN Miranda M Alexander Endowment Fund 122942 PG</t>
  </si>
  <si>
    <t>F1359 IN Odlins Spririt Fund 122949 PG</t>
  </si>
  <si>
    <t>F1360 IN William Mantle Fund 122950 PG</t>
  </si>
  <si>
    <t>F1361 IN Pridemore Endowment Fund 122951 PG</t>
  </si>
  <si>
    <t>F1362 IN Chan Award for Scholarships 122956 PG</t>
  </si>
  <si>
    <t>F1363 IN Cockerill Kennedy Endowment 122973 PG</t>
  </si>
  <si>
    <t>F1364 IN Michael T Savoldi Fund for Equine Rsch 122975 PG</t>
  </si>
  <si>
    <t>F1365 IN Marie A Boitano Scholarship 122989 PG</t>
  </si>
  <si>
    <t>F1366 IN Cancer Center Directors Endowed Fund 122996 PG</t>
  </si>
  <si>
    <t>F1367 IN UC Davis Childrens Hospital 123012 PG</t>
  </si>
  <si>
    <t>F1368 IN Betty Liu Classical Concert Fund 123019 PG</t>
  </si>
  <si>
    <t>F1369 IN Betty Liu Student Tickets End Fund 123020 PG</t>
  </si>
  <si>
    <t>F1370 IN Ann Travis DVM Zoonotic Research Fun 123024 PG</t>
  </si>
  <si>
    <t>F1371 IN John and Donna Beaver Scholarship 123025 PG</t>
  </si>
  <si>
    <t>F1372 IN Thomas Florentia Armstrong Endowed 123029 PG</t>
  </si>
  <si>
    <t>F1373 IN Bob and Sandy Kautz Graduate Fellowship 123034 PG</t>
  </si>
  <si>
    <t>F1374 IN Young Artists Program 123035 PG</t>
  </si>
  <si>
    <t>F1375 IN McConnell Endowed Fund 123058 PG</t>
  </si>
  <si>
    <t>F1376 IN Almodovar and Zeuch Outdoor Adventures 123071 PG</t>
  </si>
  <si>
    <t>F1377 IN Elizabeth Goldner Bridge Mem Scholarship 123072 PG</t>
  </si>
  <si>
    <t>F1378 IN White Family Fellows Student Award 123078 PG</t>
  </si>
  <si>
    <t>F1379 IN Robert A Kucer Student Research Award 123079 PG</t>
  </si>
  <si>
    <t>F1380 IN Robert A Kucer Scholarship 123080 PG</t>
  </si>
  <si>
    <t>F1381 IN Susan B Kaiser Endowed Fund 123098 PG</t>
  </si>
  <si>
    <t>F1382 IN Joan Alex De Paoli Exhibition Devel 123108 PG</t>
  </si>
  <si>
    <t>F1383 IN Drayer Wildlife Health Center Endowment 123117 PG</t>
  </si>
  <si>
    <t>F1384 IN Moore Family Award for Junior Faculty 123118 PG</t>
  </si>
  <si>
    <t>F1385 IN Don and JoAnne Wold Scholarship Fund 123122 PG</t>
  </si>
  <si>
    <t>F1386 IN White Family Shelter Medicine Fellowship 123137 PG</t>
  </si>
  <si>
    <t>F1387 IN White Family Scholarship in Shelter Med 123138 PG</t>
  </si>
  <si>
    <t>F1388 IN Marion I Froehlich Education Abroad Awa 123141 PG</t>
  </si>
  <si>
    <t>F1389 IN Hilton Bebb Richardson Scholarship 123148 PG</t>
  </si>
  <si>
    <t>F1390 IN Martha Ann Richardson Scholarship 123149 PG</t>
  </si>
  <si>
    <t>F1391 IN Joyce J Ten Haken Fund 123168 PG</t>
  </si>
  <si>
    <t>F1392 IN Ten Haken Scholarship Endowed Fund 123169 PG</t>
  </si>
  <si>
    <t>F1393 IN Winneker Solid Tumor Research Fund 123170 PG</t>
  </si>
  <si>
    <t>F1394 IN Scott Winneker Glioblastoma Research Fun 123171 PG</t>
  </si>
  <si>
    <t>F1395 IN Thea and Art Mills Endowed Scholarship 123175 PG</t>
  </si>
  <si>
    <t>F1396 IN Corbin Endowed Fund for Equine Research 123189 PG</t>
  </si>
  <si>
    <t>F1397 IN Corbin Endowed Fund for Canine Research 123190 PG</t>
  </si>
  <si>
    <t>F1398 IN Peter J Ihrke Scholarship 123202 PG</t>
  </si>
  <si>
    <t>F1399 IN Jones Wildlife Conservation Fund 123215 PG</t>
  </si>
  <si>
    <t>F1400 IN Francine A Bradley Award 123216 PG</t>
  </si>
  <si>
    <t>F1401 IN Skarsten Mem Fund for Surgical Intensive 123218 PG</t>
  </si>
  <si>
    <t>F1402 IN Jay C Carlisle New York Endowed Scholar 123225 PG</t>
  </si>
  <si>
    <t>F1403 IN Paul Ann Nowak Missy Ling Endowment 123236 PG</t>
  </si>
  <si>
    <t>F1404 IN E Susan Darling Scholarship Fund 123237 PG</t>
  </si>
  <si>
    <t>F1405 IN Michael and Ester Vaida Graduate Fellows 123261 PG</t>
  </si>
  <si>
    <t>F1406 IN Pavey Miller Scholarship Fund 123264 PG</t>
  </si>
  <si>
    <t>F1407 IN Taylor DVM Endowed Scholarship Fund 123273 PG</t>
  </si>
  <si>
    <t>F1408 IN Art Acquisition Endowment Fund 123275 PG</t>
  </si>
  <si>
    <t>F1409 IN Susan Mathews Undergraduate Award 123284 PG</t>
  </si>
  <si>
    <t>F1410 IN Peters Endowed Chair in Canine Cancer R 123285 PG</t>
  </si>
  <si>
    <t>F1411 IN Ernest E Tschannen Eye Clinic Endowment 123331 PG</t>
  </si>
  <si>
    <t>F1412 IN Koepke Class of 1977 Perseverance Fund 123341 PG</t>
  </si>
  <si>
    <t>F1413 IN Salas Endowed Veterinary Student Scholar 123346 PG</t>
  </si>
  <si>
    <t>F1414 IN Salas Canine Research Endowed Fund 123347 PG</t>
  </si>
  <si>
    <t>F1415 IN Hawkins Burn Endowed Research Fund 123352 PG</t>
  </si>
  <si>
    <t>F1416 IN Hawkins Vision Endowed Research Fund 123353 PG</t>
  </si>
  <si>
    <t>F1417 IN Art and Luann Hawkins Scholarship Award 123354 PG</t>
  </si>
  <si>
    <t>F1418 IN Sam Young Football Award 123355 PG</t>
  </si>
  <si>
    <t>F1419 IN Cook Endowed Scholarship Fund 123361 PG</t>
  </si>
  <si>
    <t>F1420 IN Votteri MSN Endowed Scholarship 123364 PG</t>
  </si>
  <si>
    <t>F1421 IN Lin Zucconi PhD Engineering Scholar 123365 PG</t>
  </si>
  <si>
    <t>F1422 IN Konajavamokachino Fellowship Endowed 123411 PG</t>
  </si>
  <si>
    <t>F1423 IN Konajavamokachino Scholarship Endowed Fu 123421 PG</t>
  </si>
  <si>
    <t>F1424 IN Sukoshi Lockhart Memorial Fund 123461 PG</t>
  </si>
  <si>
    <t>F1425 IN Graduate Animal Welfare Endowed Fund 123466 PG</t>
  </si>
  <si>
    <t>F1426 IN Program Enrichment Endowment Fund 123510 PG</t>
  </si>
  <si>
    <t>F1427 IN Colleen A Dahl Endowed Scholarship Fund 123522 PG</t>
  </si>
  <si>
    <t>F1428 IN John C Janet M Andersen Endowed Fund 123525 PG</t>
  </si>
  <si>
    <t>F1429 IN Postharvest Short Course International 123541 PG</t>
  </si>
  <si>
    <t>F1430 IN Boles and Samuels Scholarship 123549 PG</t>
  </si>
  <si>
    <t>F1431 IN Cameron Anne Gibbs PE Endowed Fellows 123556 PG</t>
  </si>
  <si>
    <t>F1432 IN Lindert Endowed Chair in Economics 123562 PG</t>
  </si>
  <si>
    <t>F1433 IN Connie Knight Zack Class of 1966 Schol 123564 PG</t>
  </si>
  <si>
    <t>F1434 IN Read Watershed Sciences Endowment 123604 PG</t>
  </si>
  <si>
    <t>F1435 IN Katie Dunlap Endowed Scholarship Fund 123605 PG</t>
  </si>
  <si>
    <t>F1436 IN Katie Dunlap Endowment Fund 123606 PG</t>
  </si>
  <si>
    <t>F1437 IN Eric W Brough Memorial Scholarship 123609 PG</t>
  </si>
  <si>
    <t>F1438 IN Herbarium Curator Endowment 123620 PG</t>
  </si>
  <si>
    <t>F1439 IN Finstad Endowment for Emergency Care 123627 PG</t>
  </si>
  <si>
    <t>F1440 IN Lanouette Endowed Scholarship Fund 123633 PG</t>
  </si>
  <si>
    <t>F1441 IN Patricia Steed Endowment for Canine Rese 123634 PG</t>
  </si>
  <si>
    <t>F1442 IN Ellie Sims Ophthalmology Endowed Fund 123643 PG</t>
  </si>
  <si>
    <t>F1443 IN Funny Face Sims Scholarship Endowed Fund 123644 PG</t>
  </si>
  <si>
    <t>F1444 IN Jennifer S Stith Scholarship 123647 PG</t>
  </si>
  <si>
    <t>F1445 IN LakeyGambill Family Scholarship Fund 123652 PG</t>
  </si>
  <si>
    <t>F1446 IN Bill E Hutchinson Endowment for FXTAS 123656 PG</t>
  </si>
  <si>
    <t>F1447 IN BeckleyHerzog Endowed Chair 123693 PG</t>
  </si>
  <si>
    <t>F1448 IN Bruce and Marie West Graduate Fellowship 123705 PG</t>
  </si>
  <si>
    <t>F1449 IN Bruce Marie West Undergraduate Scholar 123706 PG</t>
  </si>
  <si>
    <t>F1450 IN Bruce and Marie West Chair I 123707 PG</t>
  </si>
  <si>
    <t>F1451 IN Bruce and Marie West Chair II 123708 PG</t>
  </si>
  <si>
    <t>F1452 IN Bruce and Marie West Endowment 123709 PG</t>
  </si>
  <si>
    <t>F1453 IN Barbara Kerr Endowed Fund 123715 PG</t>
  </si>
  <si>
    <t>F1454 IN Robert Marion Blumberg Study Abroad 123725 PG</t>
  </si>
  <si>
    <t>F1455 IN Banninger Womens Basketball Endowment 123727 PG</t>
  </si>
  <si>
    <t>F1456 IN Banninger Mens Basketball Endowment 123728 PG</t>
  </si>
  <si>
    <t>F1457 IN Stieber Native American Studies Endowed 123745 PG</t>
  </si>
  <si>
    <t>F1458 IN Stieber Nutrition Endowed Fellowship 123746 PG</t>
  </si>
  <si>
    <t>F1459 IN Marsha LR Stieber Nutrition Endowed Sc 123747 PG</t>
  </si>
  <si>
    <t>F1460 IN The Barbara Pearce Student Farm Endowed 123780 PG</t>
  </si>
  <si>
    <t>F1461 IN Dale and Renee Waters Gyn Oncolology 123783 PG</t>
  </si>
  <si>
    <t>F1462 IN Landgraf Memorial Research Award 123787 PG</t>
  </si>
  <si>
    <t>F1463 IN Charlotte Harvey Endowed Scholarship 123789 PG</t>
  </si>
  <si>
    <t>F1464 IN Charlotte Harvey Endowed Fellowship 123790 PG</t>
  </si>
  <si>
    <t>F1465 IN Chris Valerie Day Cal Aggie Water Polo 123794 PG</t>
  </si>
  <si>
    <t>F1466 IN The Lique Hoskins Veterinary Medicine Sc 123795 PG</t>
  </si>
  <si>
    <t>F1467 IN Wendy Daniel Wallace End Student Suppt 123796 PG</t>
  </si>
  <si>
    <t>F1468 IN Lofland Davis History Archives Rsch 123803 PG</t>
  </si>
  <si>
    <t>F1469 IN Lofland Endowed Support Fund 123804 PG</t>
  </si>
  <si>
    <t>F1470 IN Craig Mogielnicki Canine Cancer Research 123810 PG</t>
  </si>
  <si>
    <t>F1471 IN Ilsa and Stephen Kaattari Endowed Fellow 123811 PG</t>
  </si>
  <si>
    <t>F1472 IN C Choy and P Edwards Endowed Schlrshp 123813 PG</t>
  </si>
  <si>
    <t>F1473 IN C Choy and P Edwards Pulmonary Rehab 123814 PG</t>
  </si>
  <si>
    <t>F1474 IN Ann E MacEachron Chair of Groundwater 123827 PG</t>
  </si>
  <si>
    <t>F1475 IN Diana Davies Student Scholarship 123888 PG</t>
  </si>
  <si>
    <t>F1476 IN Diana Davies Medical Student Scholarship 123889 PG</t>
  </si>
  <si>
    <t>F1477 IN Robert Juilien Svoboda Grad Fellowsp 123891 PG</t>
  </si>
  <si>
    <t>F1478 IN John Dean Meal Fund 123931 PG</t>
  </si>
  <si>
    <t>F1479 IN Scherer Community Scholarship 123966 PG</t>
  </si>
  <si>
    <t>F1480 IN Dante and Sharon Ferrini Endowed Chair 123978 PG</t>
  </si>
  <si>
    <t>F1481 IN David W Yorde Endowed Scholarship 123981 PG</t>
  </si>
  <si>
    <t>F1482 IN Joanne R Bethlahmy Student Scholarship 123997 50267</t>
  </si>
  <si>
    <t>F1483 IN PowellHansen Endowed Scholarship Fund 124009 PG</t>
  </si>
  <si>
    <t>F1484 IN Ken and Cindy Blumenthal Endowed Profess 124010 PG</t>
  </si>
  <si>
    <t>F1485 IN Steven Goldring Robert Wenners End Sch 124017 PG</t>
  </si>
  <si>
    <t>F1486 IN Moore McAfee Trust Endowed Fund 124032 PG</t>
  </si>
  <si>
    <t>F1487 IN Elaine D Tullson Research Fellowship 124038 PG</t>
  </si>
  <si>
    <t>F1488 IN Eileen Rob Tobias Class 1986 Football 124039 PG</t>
  </si>
  <si>
    <t>F1489 IN Donald and Phyllis Rickter End Scholsp 124040 PG</t>
  </si>
  <si>
    <t>F1490 IN Whittaker Family Endowed Fund 124048 PG</t>
  </si>
  <si>
    <t>F1491 IN Bruce N Janacek Fund for History 124049 PG</t>
  </si>
  <si>
    <t>F1492 IN Aggie Tennis Alumni Award 124050 50046</t>
  </si>
  <si>
    <t>F1493 IN Machado LGBTQIA Resource Center 124051 PG</t>
  </si>
  <si>
    <t>F1494 IN Machado HArCS Student Experience Endow 124052 PG</t>
  </si>
  <si>
    <t>F1495 IN Wes Yvette Powell Sustainable Ag Rsch 124063 PG</t>
  </si>
  <si>
    <t>F1496 IN Wes Yvette Powell Ag and Env Sci Schsp 124064 PG</t>
  </si>
  <si>
    <t>F1497 IN Wes Yvette Powell Engineering Schlrsp 124065 PG</t>
  </si>
  <si>
    <t>F1498 IN Donn and Marlene Deal Scholarship Fund 124077 PG</t>
  </si>
  <si>
    <t>F1499 IN Robin Wonder Siefkin James Siefkin Awd 124078 PG</t>
  </si>
  <si>
    <t>F1500 IN Kendra M Chan Endowed Fund 124092 PG</t>
  </si>
  <si>
    <t>F1501 IN Nelly Endowed Scholarship 124101 PG</t>
  </si>
  <si>
    <t>F1502 IN Arvid Marianne Peterson Cancer Rsch 124106 50406</t>
  </si>
  <si>
    <t>F1503 IN Arvid Marianne Peterson Stem Cell Rsch 124107 50407</t>
  </si>
  <si>
    <t>F1504 IN Henderson Retina Research Endowment 124109 PG</t>
  </si>
  <si>
    <t>F1505 IN Schwall Endowed Research Fellowship 124110 PG</t>
  </si>
  <si>
    <t>F1506 IN Debra Dawson and Robert Tabke Endowmt 124111 PG</t>
  </si>
  <si>
    <t>F1507 IN Barry Kipperman Awd in Vet Ethics Endwmt 124113 PG</t>
  </si>
  <si>
    <t>F1508 IN Todd Mavis and Kevin Cheng Endowed Chair 124116 PG</t>
  </si>
  <si>
    <t>F1509 IN Todd Mavis Kevin Cheng Intl Residents 124117 PG</t>
  </si>
  <si>
    <t>F1510 IN Gerdes Rohrich Intercollegiate Athletics 124128 PG</t>
  </si>
  <si>
    <t>F1511 IN Karl F Gerdes Endowment 124129 PG</t>
  </si>
  <si>
    <t>F1512 IN Pamela J Rohrich Endowment 124130 PG</t>
  </si>
  <si>
    <t>F1513 IN Kevin and Carol Brink Scholarship 124136 PG</t>
  </si>
  <si>
    <t>F1514 IN Richard Linda Trettin Advance Training 124147 PG</t>
  </si>
  <si>
    <t>F1515 IN Richard and Linda Trettin General Prog 124149 PG</t>
  </si>
  <si>
    <t>F1516 IN Maud Hinchee PhD Endowment 124151 PG</t>
  </si>
  <si>
    <t>F1517 IN Jean P Katow MD Scholarship Fund 124171 PG</t>
  </si>
  <si>
    <t>F1518 IN Rebekah Hess Sustainable Agriculture End 124178 PG</t>
  </si>
  <si>
    <t>F1519 IN Terri and Alan Wolf Nursing Scholarship 124183 PG</t>
  </si>
  <si>
    <t>F1520 IN OvaninEnderlein Trust Endowment 124189 PG</t>
  </si>
  <si>
    <t>F1521 IN Robert and Joelle Johnson Triebsch Schol 124195 PG</t>
  </si>
  <si>
    <t>F1522 IN Janet F Roser Equine Science Award 124207 PG</t>
  </si>
  <si>
    <t>F1523 IN Harry Idele Gilbert Avian Rsch 124209 PG</t>
  </si>
  <si>
    <t>F1524 IN Harry and Idele Gilbert Avian Scholarshp 124210 PG</t>
  </si>
  <si>
    <t>F1525 IN W Harry Lange Jr Memorial Endow Schlsp 124230 PG</t>
  </si>
  <si>
    <t>F1526 IN W Harry Lange Jr Memorial End Travel 124231 PG</t>
  </si>
  <si>
    <t>F1527 IN W Harry Lange Jr Memorial Bohart Museum 124232 PG</t>
  </si>
  <si>
    <t>F1528 IN W Harry Lange Jr Facilities Maintenance 124233 PG</t>
  </si>
  <si>
    <t>F1529 IN Garrett C Dailey Family Law Chair 124239 PG</t>
  </si>
  <si>
    <t>F1530 IN Michelle LaGrandeur Climate Chg Water 124240 PG</t>
  </si>
  <si>
    <t>F1531 IN L Dee Family Foundation Endowment 124244 PG</t>
  </si>
  <si>
    <t>F1532 IN Richard Cunningham Kathleen Doyle End 124259 PG</t>
  </si>
  <si>
    <t>F1533 IN Kevin D Olsen Endowed Fund for Pomology 124271 PG</t>
  </si>
  <si>
    <t>F1534 IN Beatrice A Olsen Endowed Fund in Conser 124272 PG</t>
  </si>
  <si>
    <t>F1535 IN P Winton R Sapudar Veterans Schlrshp 124290 PG</t>
  </si>
  <si>
    <t>F1536 IN John M Tucker Herbarium Endowment 124311 PG</t>
  </si>
  <si>
    <t>F1537 IN Lonigan Family Trust Scholarship 124316 PG</t>
  </si>
  <si>
    <t>F1538 IN PetersenYoung Scholarship Fund 124327 PG</t>
  </si>
  <si>
    <t>F1539 IN Karen Y Nishimura MS MD Endowed Ch 124334 PG</t>
  </si>
  <si>
    <t>F1540 IN Barbara Alan Roth MD Endowed Chair 124340 PG</t>
  </si>
  <si>
    <t>F1541 IN Walchli Fund for Innovation in Vet Med 124346 PG</t>
  </si>
  <si>
    <t>F1542 IN Loretta Wahl Endowed Cancer Fund 124352 PG</t>
  </si>
  <si>
    <t>F1543 IN Denise G Moore Ronald A Moore Award 124354 PG</t>
  </si>
  <si>
    <t>F1544 IN Gerdes Rohrich Chancellors Unrestricted 124365 PG</t>
  </si>
  <si>
    <t>F1545 IN CAES Experiential Learning Endowment 124367 PG</t>
  </si>
  <si>
    <t>F1546 IN Pauline Donald Clancy Endow Homeless 124374 PG</t>
  </si>
  <si>
    <t>F1547 IN Amador Cancer Research Fdn Endowed Chair 124381 PG</t>
  </si>
  <si>
    <t>F1548 IN Richard Beverly Kepner Endow Scholsp 124382 PG</t>
  </si>
  <si>
    <t>F1549 IN Correne Treguboff Pediatric Awd NP PA 124391 PG</t>
  </si>
  <si>
    <t>F1550 IN Joanne Knowles Equine Compassionate Care 124393 PG</t>
  </si>
  <si>
    <t>F1551 IN Joanne Knowles Companion Animl Comp Care 124394 PG</t>
  </si>
  <si>
    <t>F1552 IN R WhitneyWhyte Endowmt for Design Mat 124407 PG</t>
  </si>
  <si>
    <t>F1553 IN R WhitneyWhyte Endow Schlshp in Design 124408 PG</t>
  </si>
  <si>
    <t>F1554 IN Teresa Y Morishita DVM MPVM P 124409 PG</t>
  </si>
  <si>
    <t>F1555 IN Dr Stephanie McEwan Animal Lovers Schlsp 124424 PG</t>
  </si>
  <si>
    <t>F1556 IN Dr Stephanie McEwan Feline Health 124425 PG</t>
  </si>
  <si>
    <t>F1557 IN Linda Knox Veterinary Scholarship 124435 PG</t>
  </si>
  <si>
    <t>F1558 IN Linda Knox Veterinary Service Award 124436 PG</t>
  </si>
  <si>
    <t>F1559 IN Patricia Fehling Internatl Experiential 124438 PG</t>
  </si>
  <si>
    <t>F1560 IN Gail A Mancarti Endowed Award 124450 PG</t>
  </si>
  <si>
    <t>F1561 IN Harry S Agamalian Endowed Weed Sci Ag 124452 PG</t>
  </si>
  <si>
    <t>F1562 IN Mondavi Center Performing Arts Endowment 124473 PG</t>
  </si>
  <si>
    <t>F1563 IN Gracie Johnson Feline Clinical Trial End 124478 PG</t>
  </si>
  <si>
    <t>F1564 IN Gracie Johnson Feline Compassionate Care 124479 PG</t>
  </si>
  <si>
    <t>F1565 IN Margie Mah Endowmt for Alzheimers Rsch 124481 PG</t>
  </si>
  <si>
    <t>F1566 IN Margaret Parish Jepsen Bowles Endowment 124497 PG</t>
  </si>
  <si>
    <t>F1567 IN Leili K First Graduate Student Award 124511 PG</t>
  </si>
  <si>
    <t>F1568 IN Leks Cancer Research Endowment Fund 124512 PG</t>
  </si>
  <si>
    <t>F1569 IN Leks Compassionate Care Endowment Fund 124513 PG</t>
  </si>
  <si>
    <t>F1570 IN Berger Family Equine Research Endowment 124516 PG</t>
  </si>
  <si>
    <t>F1571 IN Berger Family Canine Research Endowment 124517 PG</t>
  </si>
  <si>
    <t>F1572 IN Toba L Goddard Memorial Scholarship 124523 PG</t>
  </si>
  <si>
    <t>F1573 IN Hay Chair for Advancing Gender Equity 124537 PG</t>
  </si>
  <si>
    <t>F1574 IN Hammond Strossen Endowed Fund 124542 PG</t>
  </si>
  <si>
    <t>F1575 IN L Mark Waterworth Endowed Scholarship 124552 PG</t>
  </si>
  <si>
    <t>F1576 IN Stauffer Canine Research Endowment 124553 PG</t>
  </si>
  <si>
    <t>F1577 IN Susan L Stauffer Scholarship Endowment 124554 PG</t>
  </si>
  <si>
    <t>F1578 IN Nesbitt Family Rural Prime Medicine 124555 PG</t>
  </si>
  <si>
    <t>F1579 IN Perry and Pe a Deans Discretionary 124558 PG</t>
  </si>
  <si>
    <t>F1580 IN College of Engineering Endowment 124572 PG</t>
  </si>
  <si>
    <t>F1581 IN Nancy Von Gunten Endowed Scholarship 124583 PG</t>
  </si>
  <si>
    <t>F1582 IN Mark J Mannis MD Endowment Fund 124597 PG</t>
  </si>
  <si>
    <t>F1583 IN Woolf Scholarship Endowment Fund 124598 PG</t>
  </si>
  <si>
    <t>F1584 IN Mango and the Boys Parrot Wellness Endow 124627 PG</t>
  </si>
  <si>
    <t>F1585 IN Sophie Ziva Leone Holly Beech Canine 124628 PG</t>
  </si>
  <si>
    <t>F1586 IN Dr Karim Jeraj Memorial Zoological 124629 PG</t>
  </si>
  <si>
    <t>F1587 IN Tom Gus Endowed Schsp Business Award 124639 PG</t>
  </si>
  <si>
    <t>F1588 IN Daniel and Deborah McGinnis Endowment 124643 PG</t>
  </si>
  <si>
    <t>F1589 IN Homeless Animal Compassionate Care Endow 124649 PG</t>
  </si>
  <si>
    <t>F1590 IN Endowed Chair in Ag Big Data Analytics 124650 PG</t>
  </si>
  <si>
    <t>F1591 IN Chair in Robotics Cyberphys Farming 124651 PG</t>
  </si>
  <si>
    <t>F1592 IN Endowed Chair in Controlled Environment 124652 PG</t>
  </si>
  <si>
    <t>F1593 IN Crawford Fellowship for Intl Ag Devel 124654 PG</t>
  </si>
  <si>
    <t>F1594 IN Johnson Hansen DVM Resident Sppt Endmt 124659 PG</t>
  </si>
  <si>
    <t>F1595 IN Margaret A Lawson Scholarship 124676 PG</t>
  </si>
  <si>
    <t>F1596 IN Margaret A Lawson Graduate Fellowship 124677 PG</t>
  </si>
  <si>
    <t>F1597 IN Dixon Hummingbird Health Conservation 124679 PG</t>
  </si>
  <si>
    <t>F1598 IN Geweke Endowed Chair Glaucoma Research 124689 PG</t>
  </si>
  <si>
    <t>F1599 IN Geweke Endowed Chair Glaucoma 124690 PG</t>
  </si>
  <si>
    <t>F1600 IN Shirley Tucker Herbarium Endowed Fund 124692 PG</t>
  </si>
  <si>
    <t>F1601 IN Gayle S Brock and Kit Endowment 124726 PG</t>
  </si>
  <si>
    <t>F1602 IN Joyce S Wong Fund 124750 PG</t>
  </si>
  <si>
    <t>F1603 IN Joyce S Wong Global Student Activities 124751 PG</t>
  </si>
  <si>
    <t>F1604 IN Linda Kaplan Drummy Clinical Skills Lab 124755 PG</t>
  </si>
  <si>
    <t>F1605 IN Rosie Drummy Endowed Scholarship Fund 124756 PG</t>
  </si>
  <si>
    <t>F1606 IN Linda Kaplan Drummy Canine Health Endow 124757 PG</t>
  </si>
  <si>
    <t>F1607 IN Bridget Nickell Memorial Endowment Fund 124781 PG</t>
  </si>
  <si>
    <t>F1608 IN Pevec Honorary Vascular Surgery Lecture 124794 PG</t>
  </si>
  <si>
    <t>F1609 IN Willie Waylon and Speedy Selleck Endow 124801 PG</t>
  </si>
  <si>
    <t>F1610 IN Selleck Fund for Gorilla Doctors 124803 PG</t>
  </si>
  <si>
    <t>F1611 IN Selleck Emergency Preparedness 124804 PG</t>
  </si>
  <si>
    <t>F1612 IN Vaddiparty Endowed Scholarship 124806 PG</t>
  </si>
  <si>
    <t>F1613 IN Bornhorst Undergraduate Research Award 124809 PG</t>
  </si>
  <si>
    <t>F1614 IN The William R Bornhorst Scholarship 124810 PG</t>
  </si>
  <si>
    <t>F1615 IN Jane and Hiddo Horlings Fund 124820 PG</t>
  </si>
  <si>
    <t>F1616 IN Bonnie Dale Fund for Advancements 124823</t>
  </si>
  <si>
    <t>F1617 IN Gobar Veterinary Medicine Endowed Schlsp 124827 PG</t>
  </si>
  <si>
    <t>F1618 IN Gobar Health Informatics Endowed Sppt 124828 PG</t>
  </si>
  <si>
    <t>F1619 IN McCalla International House Fund 124842 PG</t>
  </si>
  <si>
    <t>F1620 IN I Love Art and Design Endowed Fund 124846 PG</t>
  </si>
  <si>
    <t>F1621 IN Latham Student Support Fund in EPS 124848 PG</t>
  </si>
  <si>
    <t>F1622 IN Michael J Murray DVM Scholarship 124850 PG</t>
  </si>
  <si>
    <t>F1623 IN Cahill Fund for Bee Health 124851 PG</t>
  </si>
  <si>
    <t>F1624 IN Easter Family Fund for Pulmonary 124854 PG</t>
  </si>
  <si>
    <t>F1625 IN Easter Family Fund for the IRC 124855 PG</t>
  </si>
  <si>
    <t>F1626 IN Easter Family Fund for Endocrinology 124856 PG</t>
  </si>
  <si>
    <t>F1627 IN Easter Family Fund for the Eye Center 124857 PG</t>
  </si>
  <si>
    <t>F1628 IN William and Sarah Louise Roth Artist 124863 PG</t>
  </si>
  <si>
    <t>F1629 IN William and Sarah Louise Roth Digital 124864 PG</t>
  </si>
  <si>
    <t>F1630 IN Hadra Compassionate Care Endowment 124871 PG</t>
  </si>
  <si>
    <t>F1631 IN Hadra Wildlife Care and Conservation 124872 PG</t>
  </si>
  <si>
    <t>F1632 IN Falcon Fund for Canine Research 124881 PG</t>
  </si>
  <si>
    <t>F1633 IN Thomas R Barkhurst Endowed Fund 124917 PG</t>
  </si>
  <si>
    <t>F1634 IN Dr Barbara Greenstein Research Fund 124922 PG</t>
  </si>
  <si>
    <t>F1635 IN Butler Equine Health Research Endowed 124935 PG</t>
  </si>
  <si>
    <t>F1636 IN Butler Equine Compassionate Care Endowed 124936 PG</t>
  </si>
  <si>
    <t>F1637 IN Rodriguez Homeless Animal Endowment 124955 PG</t>
  </si>
  <si>
    <t>F1638 IN Richard E Jorgensen Endowed Award 124963 PG</t>
  </si>
  <si>
    <t>F1639 IN Mary and Don Belkin Teaching Herd Endow 124965 PG</t>
  </si>
  <si>
    <t>F1640 IN Belkin Wildlife Disaster Response Endow 124966 PG</t>
  </si>
  <si>
    <t>F1641 IN Lisa Nash Holmes Endowment Animal Sci 124998 PG</t>
  </si>
  <si>
    <t>F1642 IN Leo Earl Firth Family Zoological Equipmt 124999 PG</t>
  </si>
  <si>
    <t>F1643 IN Girard Endowed Schlrshp IHO Prof Hillman 125025 PG</t>
  </si>
  <si>
    <t>F1644 IN Ben Rich Memorial for Bioethics Educ Awd 125032 PG</t>
  </si>
  <si>
    <t>F1645 IN Michele Praeger Endowment for Library 125118 PG</t>
  </si>
  <si>
    <t>F1646 IN Walsh Endowed Fellowship for Diversity 125122 PG</t>
  </si>
  <si>
    <t>F1647 IN Kathryn E Yee Engel Aggie Host Endowed 125130 PG</t>
  </si>
  <si>
    <t>F1648 IN Kathryn E Yee Engel Campus Tour Guides 125131 PG</t>
  </si>
  <si>
    <t>F1649 IN Fingerut End Chair in Comp Ophthalmology 125145 PG</t>
  </si>
  <si>
    <t>F1650 IN Kooro Endowment Fund for Animal Science 125157 PG</t>
  </si>
  <si>
    <t>F1651 IN Jean Kinsey Graduate Fellowship 125160 PG</t>
  </si>
  <si>
    <t>F1652 IN Mary Stuart Hall Fund 125163 PG</t>
  </si>
  <si>
    <t>F1653 IN Annie s Shelter Medicine Program Endwmt 125176 PG</t>
  </si>
  <si>
    <t>F1654 IN Ana de BettencourtDias Chair 125184 PG</t>
  </si>
  <si>
    <t>F1655 IN BorggBarber LGBTQIA Student Success 125189 PG</t>
  </si>
  <si>
    <t>F1656 IN BorggBarber African Diaspora Student 125190 PG</t>
  </si>
  <si>
    <t>F1657 IN BorggBarber Diversity in Business Fund 125191 PG</t>
  </si>
  <si>
    <t>F1658 IN Benson Veterinary Emergency Fund 125199 PG</t>
  </si>
  <si>
    <t>F1659 IN Benson Endowed Scholarship Fund 125200 PG</t>
  </si>
  <si>
    <t>F1660 IN Janice Ann Kolberg PhD Scholarship 125208 PG</t>
  </si>
  <si>
    <t>F1661 IN Gary Pentin and Susan Ryerson Wellness 124331</t>
  </si>
  <si>
    <t>F1662 IN Gary Pentin and Susan Ryerson Scholarshp 124332</t>
  </si>
  <si>
    <t>F1663 IN Rolf Unterleitner Endowed Scholarship 123688 47992</t>
  </si>
  <si>
    <t>F1664 IN Stemmler Internship Award 125204</t>
  </si>
  <si>
    <t>F1665 IN Lake Tahoe Endowment 125206 48013</t>
  </si>
  <si>
    <t>F1666 IN Professor Amiya Mukherjee Mem Fellowshp 125209</t>
  </si>
  <si>
    <t>F1667 IN Grammar Rose Compassionate Care Endowmt 125210 50061</t>
  </si>
  <si>
    <t>F1668 IN Darrell Corti Endowed Professorship 125211 50092</t>
  </si>
  <si>
    <t>F1669 IN Anne Alderson Memorial Scholarship 125212 PG</t>
  </si>
  <si>
    <t>F1670 IN Chao Wei Yu Memorial Award 123837 50071</t>
  </si>
  <si>
    <t>F1671 IN Lewis Scholarship in Brewing 125215 50123</t>
  </si>
  <si>
    <t>F1672 IN Outstanding Female Leadership Impact 124348 50055</t>
  </si>
  <si>
    <t>F1673 IN Gardner Awd for Cntr for Population Bio 125217 PG</t>
  </si>
  <si>
    <t>F1674 IN Bijal Vakil Scholarship 125218 50082</t>
  </si>
  <si>
    <t>F1675 IN Al Mendoza and Fergus Currie Scholarship 125219 50104</t>
  </si>
  <si>
    <t>F1676 IN Karin L Mack FirstYear Milestone Award 125220 PG</t>
  </si>
  <si>
    <t>F1677 IN Tun and Yin Med Student Endow Schlp 125223 50096</t>
  </si>
  <si>
    <t>F1678 IN Tun and Yin Neurobiology Research Endow 125224 50097</t>
  </si>
  <si>
    <t>F1679 IN Mangun Swaab Prize Lecture Mind Brain 125225</t>
  </si>
  <si>
    <t>F1680 IN GossettStephenson Undergrad Scholarsp 125229 PG</t>
  </si>
  <si>
    <t>F1681 IN Ingham and Schleicher Endowed Scholarshp 125230 PG</t>
  </si>
  <si>
    <t>F1682 IN Delores Ann Jones Scholarship 125213 50279</t>
  </si>
  <si>
    <t>F1683 IN Henderson Fellowship in Hydrological Sci 124100 49607</t>
  </si>
  <si>
    <t>F1684 IN John Merrill Drummer Endow Scholarship 124711 46259</t>
  </si>
  <si>
    <t>F1685 IN Michael and Ester Vaida Schlrshp Physics 123262 PG</t>
  </si>
  <si>
    <t>F1686 IN Vaida Undergraduate Underrepresented 123263 PG</t>
  </si>
  <si>
    <t>F1687 IN Campbell 77 Scholarship Social Justice 125233 50102</t>
  </si>
  <si>
    <t>F1688 IN Chang Wu Endowment in Pulmonary Research 125236 50392</t>
  </si>
  <si>
    <t>F1689 IN Trimble Memorial Scholarship in Theatre 125237 50297</t>
  </si>
  <si>
    <t>F1690 IN SSVMSA Scholarship 125240 50129</t>
  </si>
  <si>
    <t>F1691 IN Presky Saltman Bio Sci Scholarship 125244 50135</t>
  </si>
  <si>
    <t>F1692 IN Henny Penny Backyard Poultry Endowment 125256 PG</t>
  </si>
  <si>
    <t>F1693 IN Class of 1977 Endowed Scholarship 124853 50455</t>
  </si>
  <si>
    <t>F1694 IN Lund Water Mgmnt Dissertation Fellowship 125257 50173</t>
  </si>
  <si>
    <t>F1695 IN Fatima and Nishat Abbasi Award 125261 50463</t>
  </si>
  <si>
    <t>F1696 IN Robert Louis Powell III Scholarship 125263 50178</t>
  </si>
  <si>
    <t>F1697 IN Mathis Memorial Endowed Scholarship 125264 50217</t>
  </si>
  <si>
    <t>F1698 IN Mathis Memorial Research Endowment 125265 50219</t>
  </si>
  <si>
    <t>F1699 IN Barrett and Buhlert Memorial Award 123762 50497</t>
  </si>
  <si>
    <t>F1700 IN Weston Farwell Educational Series 124190 49691</t>
  </si>
  <si>
    <t>F1701 IN C Alyanakian M Whitaker Scholarship 124226 49807</t>
  </si>
  <si>
    <t>F1702 IN Slinkard Learning by Leading Endowment 125266</t>
  </si>
  <si>
    <t>F1703 IN Georgia A McElroy 80 Scholarship 125268</t>
  </si>
  <si>
    <t>F1704 IN Nelson Ranch Fund for Regenerative Ophth 125273 50239</t>
  </si>
  <si>
    <t>F1705 IN PetSmart Charities Endowed Chair 125275 50260</t>
  </si>
  <si>
    <t>F1706 IN Ann Savageau Leadership Fund 125278</t>
  </si>
  <si>
    <t>F1707 IN Endowed Professorship Neurosurgical Rsch 125280 50197</t>
  </si>
  <si>
    <t>F1708 IN Sher Family Planning Reproductive Hlth 125281 50212</t>
  </si>
  <si>
    <t>F1709 IN Bernesque Canine Compassionate Care Endo 125282 PG</t>
  </si>
  <si>
    <t>F1710 IN Bernesque Canine Research Endowment 123067 PG</t>
  </si>
  <si>
    <t>F1711 IN Once an Aggie Engineer Always Alumni 125285 50261</t>
  </si>
  <si>
    <t>F1712 IN Lewis J Feldman Endowed Scholarship 125286 50262</t>
  </si>
  <si>
    <t>F1713 IN Elmer Forrest Bartley Award 125287 PG</t>
  </si>
  <si>
    <t>F1714 IN Barbara J Hansen Guardian Teacher Award 125290 50232</t>
  </si>
  <si>
    <t>F1715 IN Eadie Family Scholarship 125291 50237</t>
  </si>
  <si>
    <t>F1716 IN Sablan Koi Aquatic Animal Hlth Endow 125292 PG</t>
  </si>
  <si>
    <t>F1717 IN DiGirolamo Endowed Research Fund 125293</t>
  </si>
  <si>
    <t>F1718 IN Cal Aggie Camp Endowment 125284</t>
  </si>
  <si>
    <t>F1719 IN Simon Chan Memorial Fellowship 123074 46492</t>
  </si>
  <si>
    <t>F1720 IN Malley Beyond the Classroom Activities 123434 47217</t>
  </si>
  <si>
    <t>F1721 IN Olmstead Inorganic Chemistry Research 124712 50344</t>
  </si>
  <si>
    <t>F1722 IN Carstens DVM Endowed Scholarship 125019</t>
  </si>
  <si>
    <t>F1723 IN Foltz Educational Endowment 125041 50364</t>
  </si>
  <si>
    <t>F1724 IN Dughi Scholarship 125297 50265</t>
  </si>
  <si>
    <t>F1725 IN Cork s Fund 125298</t>
  </si>
  <si>
    <t>F1726 IN Nancy Cooper Endowed Scholarship 125300 PG</t>
  </si>
  <si>
    <t>F1727 IN Zaninovich Fam End Chair in Viticulture 125301 50299</t>
  </si>
  <si>
    <t>F1728 IN Mattern DMV 99 Feline Med Scholarship 125302</t>
  </si>
  <si>
    <t>F1729 IN Cindy Ferrin Endowed Scholarship 125308 PG</t>
  </si>
  <si>
    <t>F1730 IN Susie Ramsay Endowed Scholarship 125309 50373</t>
  </si>
  <si>
    <t>F1731 IN Ann M Ramsay Endowed Scholarship 125310 50374</t>
  </si>
  <si>
    <t>F1732 IN Dr Henry Chan Memorial Endowed Schlrsp 125311 50351</t>
  </si>
  <si>
    <t>F1733 IN Dr Chan Rsrch Education Endowed Fund 125312 50349</t>
  </si>
  <si>
    <t>F1734 IN Boyd TERC Graduate Student Award 125314</t>
  </si>
  <si>
    <t>F1735 IN Avala Family Endowed Scholarship 125317 50320</t>
  </si>
  <si>
    <t>F1736 IN Gilbert DVM Animal Stewardship Scholarsh 122953 PG</t>
  </si>
  <si>
    <t>F1737 IN Miss Maddy Trettin Compassionate Care 124148 PG</t>
  </si>
  <si>
    <t>F1738 IN Art History Student Research Fund 125326 PG</t>
  </si>
  <si>
    <t>F1739 IN Shimomura Law Review Support Fund 125327 50342</t>
  </si>
  <si>
    <t>F1740 IN Jessup Free Ranging Wildlife Residency 124722 50343</t>
  </si>
  <si>
    <t>F1741 IN Aggies Uncorked CAAA Scholarship 125330 50367</t>
  </si>
  <si>
    <t>F1742 IN John R Roth Undergraduate Research Awar 134405 50358</t>
  </si>
  <si>
    <t>F1743 IN R and M Glock Endowed Chair in Mgmt 125331 50365</t>
  </si>
  <si>
    <t>F1744 IN Grundman Endowed Professorship 125332 PG</t>
  </si>
  <si>
    <t>F1745 IN Grundman International Student Award 125333 PG</t>
  </si>
  <si>
    <t>F1746 IN Gallivan Endowed Scholarship 125334 PG</t>
  </si>
  <si>
    <t>F1747 IN Sitka and Mandi Endowment 125335 PG</t>
  </si>
  <si>
    <t>F1748 IN Neff Innovation and Research Endowment 125337 PG</t>
  </si>
  <si>
    <t>F1749 IN Neff Endowed Dean s Chair in Bio Science 125338 PG</t>
  </si>
  <si>
    <t>F1750 IN Thomas M Kaiser Endowed Chair 125339 PG</t>
  </si>
  <si>
    <t>F1751 IN Kaiser Student Music Lesson Endowment 125340 PG</t>
  </si>
  <si>
    <t>F1752 IN Kaiser Dean s Fellow in Music Endowment 125341 PG</t>
  </si>
  <si>
    <t>F1753 IN Karim Abou Najm Memorial Student Award 125342</t>
  </si>
  <si>
    <t>F1754 IN Wang Family Endowed Scholarship 125344 50414</t>
  </si>
  <si>
    <t>F1755 IN Shen Yang Mai Family Global Education 125347 50381</t>
  </si>
  <si>
    <t>F1756 IN Aggie Compass Basic Needs Center Endwmnt 125351 50400</t>
  </si>
  <si>
    <t>F1757 IN Weill Translational Medicine Research 125352</t>
  </si>
  <si>
    <t>F1758 IN Don and Sharon Hallberg Scholarship 125353 PG</t>
  </si>
  <si>
    <t>F1759 IN Demorest Vice Chair Medical Dir Chair 125355 PG</t>
  </si>
  <si>
    <t>F1760 IN Demorest Endowed Chair in Ophthalmology 125356 PG</t>
  </si>
  <si>
    <t>F1761 IN Demorest Endowed Professorship Ophthalm 125357 PG</t>
  </si>
  <si>
    <t>F1762 IN Demorest Vision Research Endowment 125358 PG</t>
  </si>
  <si>
    <t>F1763 IN Alberini Grad Fellowshp in Design Endow 125359 50471</t>
  </si>
  <si>
    <t>F1764 IN Robert Bayley Award in Linguistics 125360 50404</t>
  </si>
  <si>
    <t>F1765 IN LGBTQIA Resource Center Student Opty End 125361 50337</t>
  </si>
  <si>
    <t>F1766 IN Pappas Endowed Chair for Spinal Surgery 125194 47962</t>
  </si>
  <si>
    <t>F1767 IN Kattman Endowed Fund 124286 PG</t>
  </si>
  <si>
    <t>F1768 IN Meek Behav Hlth Resident Training Endow 123272 PG</t>
  </si>
  <si>
    <t>F1769 IN Behavioral Health for Undersv Pop Endow 124168 49621</t>
  </si>
  <si>
    <t>F1770 IN Michael Joan Meek End Chair Bhv Hlth 124169 49628</t>
  </si>
  <si>
    <t>F1771 IN Perry Sustainable Design Built Enviro 123371 48050</t>
  </si>
  <si>
    <t>F1772 IN Michael A Maynard DVM 17 Scholarship 124874</t>
  </si>
  <si>
    <t>F1773 IN Fujimoto Memorial Student Award 125252</t>
  </si>
  <si>
    <t>F1774 IN EsogbueMay Award in Eng Diversity 125362 50409</t>
  </si>
  <si>
    <t>F1775 IN Holloway Family Men s Golf Award 125365</t>
  </si>
  <si>
    <t>F1776 IN WJ Paker Study Abroad Award 125367 50417</t>
  </si>
  <si>
    <t>F1777 IN Friebel Storz 85 Undergraduate Success 125368 PG</t>
  </si>
  <si>
    <t>F1778 IN Zhou Award for Animal Genetics and Breed 125369 50428</t>
  </si>
  <si>
    <t>F1779 IN Carol A Howle Endowed Scholarship 125373 PG</t>
  </si>
  <si>
    <t>F1780 IN Friends of the Heritage Dalmatian 125374 PG</t>
  </si>
  <si>
    <t>F1781 IN Pilch Endowed Scholarship for Vet Med 125375 PG</t>
  </si>
  <si>
    <t>F1782 IN Dickenson Chair in Stem Cell Research 125377 50432</t>
  </si>
  <si>
    <t>F1783 IN Fred and Linda Meyers Endowed Schlrshp 125378</t>
  </si>
  <si>
    <t>F1784 IN Miller Fund International Community Ec 125380 50437</t>
  </si>
  <si>
    <t>F1785 IN Zaharas Family Retinal Research Endow 125381</t>
  </si>
  <si>
    <t>F1786 IN KSMP Student Training Endowment 125382 50466</t>
  </si>
  <si>
    <t>F1787 IN Radiation Oncology Physics Training Endw 125383 50467</t>
  </si>
  <si>
    <t>F1788 IN Sullivan Family Global Affairs Pas Endow 125384 50443</t>
  </si>
  <si>
    <t>F1789 IN Fong Compassionate Care Endow Shelter 125385 50447</t>
  </si>
  <si>
    <t>F1790 IN Cahill Environmental Law Scholarship 125388</t>
  </si>
  <si>
    <t>F1791 IN Fingerut Medical Student Endowed Fund 125390 50498</t>
  </si>
  <si>
    <t>F1792 IN Fingerut Women s Softball Endowed Fund 125391</t>
  </si>
  <si>
    <t>F1793 IN General Avian Research Endowment 125394 PG</t>
  </si>
  <si>
    <t>F1794 IN JR Paker Teaching Award 125395</t>
  </si>
  <si>
    <t>F1795 IN Chris Markell V E Endowed Study Abroad 125396 PG</t>
  </si>
  <si>
    <t>F1796 IN Tom Ress Memorial Scholarship 125398 PG</t>
  </si>
  <si>
    <t>F1797 IN Bellinger Family Scholarship Endowment 125408</t>
  </si>
  <si>
    <t>F9971 IN Fadley Pusateri Memorial 122195 41743</t>
  </si>
  <si>
    <t>F9973 IN Bacon Family Graduate Fellowship 122503 45694</t>
  </si>
  <si>
    <t>F9975 IN Marion Miller Memorial Endowed Fund 122740 44968</t>
  </si>
  <si>
    <t>F9977 IN Drake Endowment Fund 111515 44564</t>
  </si>
  <si>
    <t>F9979 IN John W Ernestine Heinrich Scholarship 111763 46871</t>
  </si>
  <si>
    <t>F9981 IN Englund Endowment 122001 40849</t>
  </si>
  <si>
    <t>F9983 IN Stowell Medical Students Assistance Fund 122124 41330</t>
  </si>
  <si>
    <t>F9985 IN Judy Erwin Fellowship Fund 122356 44977</t>
  </si>
  <si>
    <t>F9987 IN Ed DePeters Family Fund 122625 43143</t>
  </si>
  <si>
    <t>F9989 IN Sullivan Environmental Sci Scholarship 122736 44297</t>
  </si>
  <si>
    <t>F9991 IN TEAL Endowment 122969 46467</t>
  </si>
  <si>
    <t>F9993 IN Harold P Olmo Fund 141353 43134 3 VER3584 49541 3 7949541</t>
  </si>
  <si>
    <t>F9995 IN Ledyard Barbara Stebbins 141551 52867</t>
  </si>
  <si>
    <t>F9997 IN Jennings Graduate Student Fellowship 150001 43788</t>
  </si>
  <si>
    <t>F9999 IN Beckley and Herzog Scholarship 150114 47056</t>
  </si>
  <si>
    <t>FC00D Restricted Endowment Income CAAA with Foundation</t>
  </si>
  <si>
    <t>FC001 IN Fitzsimmons Scholarship 111600 43074</t>
  </si>
  <si>
    <t>FC002 IN CAAA Endowed Scholarship 111643 43077</t>
  </si>
  <si>
    <t>FC003 IN Robert F Brandeis Memorial Scholarshp 111723 42904</t>
  </si>
  <si>
    <t>FC004 IN Robert Kinzie Murphy CAAA Scholarship 122022 40791</t>
  </si>
  <si>
    <t>FC005 IN Rosenberg Scholarship Fund 122038 40792</t>
  </si>
  <si>
    <t>FC006 IN Lassen County Scholarship 122039 40793</t>
  </si>
  <si>
    <t>FC007 IN Mills Family Farms Scholarship 122044 40794</t>
  </si>
  <si>
    <t>FC008 IN Bob Jan Morrison CAAA Scholarship 122045 40795</t>
  </si>
  <si>
    <t>FC009 IN John Jeanne Pryor CAAA Scholarship 122046 40796</t>
  </si>
  <si>
    <t>FC010 IN Schwarze Scholarship 122047 40797</t>
  </si>
  <si>
    <t>FC011 IN Hal and Carol Sconyers Scholarship 122048 40798</t>
  </si>
  <si>
    <t>FC012 IN Charlie and Janie Soderquist Scholarship 122049 40799</t>
  </si>
  <si>
    <t>FC013 IN Ed Spafford CAAA Scholarship 122050 40800</t>
  </si>
  <si>
    <t>FC014 IN Orville Erna Thompson CAAA Scholarship 122051 40801</t>
  </si>
  <si>
    <t>FC015 IN Iranian Student Scholarship 122066 40802</t>
  </si>
  <si>
    <t>FC016 IN Tom Meg Stallard CAAA Scholarship 122125 41494</t>
  </si>
  <si>
    <t>FC017 IN Shirin Javad Rahimian Fund 122242 41723</t>
  </si>
  <si>
    <t>FC018 IN Kelly and Jennifer Barber Fund 122365 40353</t>
  </si>
  <si>
    <t>FC019 IN SteguraVanden Bos Schlrshp 122376 43799</t>
  </si>
  <si>
    <t>FC020 IN Makley Family Scholarship 122397 43686</t>
  </si>
  <si>
    <t>FC021 IN Russell H Wilder Fund 122409 43506</t>
  </si>
  <si>
    <t>FC022 IN Broaddus Family Foundation 122428 44492</t>
  </si>
  <si>
    <t>FC023 IN Familia Ruedas Scholarship 122437 44970</t>
  </si>
  <si>
    <t>FC024 IN Jacque A Bartholomew Scholarship 122438 43855</t>
  </si>
  <si>
    <t>FC025 IN Gerald Armour Jane Armour Scholarship 122455 44971</t>
  </si>
  <si>
    <t>FC026 IN ShimomuraQuon Family Scholarship 122456 44493</t>
  </si>
  <si>
    <t>FC027 IN Sandeen Swingle Scholarship 122465 44494</t>
  </si>
  <si>
    <t>FC028 IN Brandon Julie Smith Scholarship 122466 49588</t>
  </si>
  <si>
    <t>FC029 IN Marjorie J Watson CAAA Scholarship 122469 43505</t>
  </si>
  <si>
    <t>FC030 IN Sherwood CAAA Scholarship 122470 43798</t>
  </si>
  <si>
    <t>FC031 IN Marian Loe Huhn CAAA Scholarship 122480 45672</t>
  </si>
  <si>
    <t>FC032 IN Raymond H Shirley E Levy Scholarship 122483 45679</t>
  </si>
  <si>
    <t>FC033 IN Mary Bigelow Horton Scholarship 122535 42618</t>
  </si>
  <si>
    <t>FC034 IN Pamela J Leonard E Dunn Scholarship 122584 44495</t>
  </si>
  <si>
    <t>FC035 IN Fearn CAAA Scholarship 122805 44972</t>
  </si>
  <si>
    <t>FC036 IN Liberty Mutual CAAA Scholarship 122835 47816</t>
  </si>
  <si>
    <t>FC037 IN Marsh US Consumer Scholarship 122836 47865</t>
  </si>
  <si>
    <t>FC038 IN Liston Scholarship 122990 PG</t>
  </si>
  <si>
    <t>FC039 IN Joseph Connell CAAA Scholarship Endowmen 123258 47608</t>
  </si>
  <si>
    <t>FC040 IN Parent Family Council Scholarship 123616 49203</t>
  </si>
  <si>
    <t>FC041 IN Sword and Sandals Prize 123753 50051</t>
  </si>
  <si>
    <t>FC042 IN Cheryl Mehlhaff CAAA Scholarship 124249 55003</t>
  </si>
  <si>
    <t>FC043 IN BergGonsalves Family CAAA Endowed Schsp 124514 55715</t>
  </si>
  <si>
    <t>FC044 IN CAAA Charter Members Fund 161024 47826</t>
  </si>
  <si>
    <t>FC045 IN CAAA Founders Club 161028 47828</t>
  </si>
  <si>
    <t>7501D Restricted Endowment Income CAAA with Regents</t>
  </si>
  <si>
    <t>7501I RoseandRalph Fitzsimmons Scholarship Fund 111600I</t>
  </si>
  <si>
    <t>7502I CAAA Endowed Scholarship Fund 111643I</t>
  </si>
  <si>
    <t>7503I Brandeis Memorial Scholarship 111723I</t>
  </si>
  <si>
    <t>7504I RobertandKinzie Murphy CAAA Endowed Scholarship 122022I</t>
  </si>
  <si>
    <t>7505I GrantandKyle Rosenberg CAAA Scholarship 122038I</t>
  </si>
  <si>
    <t>7506I Lassen County CAAA Scholarship 122039I</t>
  </si>
  <si>
    <t>7507I Mills Family Farms CAAA Scholarship 122044I</t>
  </si>
  <si>
    <t>7508I BobandJan Morrison CAAA Scholarship 122045I</t>
  </si>
  <si>
    <t>7509I JohnandJeanne Pryor CAAA Scholarship 122046I</t>
  </si>
  <si>
    <t>7510I William Karl Schwarze CAAA Scholarship 122047I</t>
  </si>
  <si>
    <t>7511I HalandCarol Sconyers CAAA Scholarship 122048I</t>
  </si>
  <si>
    <t>7512I CharlesandJanie Soderquist CAAA Scholarship 122049I</t>
  </si>
  <si>
    <t>7513I Ed Spafford CAAA Scholarship 122050I</t>
  </si>
  <si>
    <t>7514I OrvilleandErna Thompson CAAA Scholarship 122051I B</t>
  </si>
  <si>
    <t>7515I Iranian Student Scholarship Fund 122066I</t>
  </si>
  <si>
    <t>7516I TomandMeg Stallard CAAA Scholarship 122125I</t>
  </si>
  <si>
    <t>7517I ShirinandJavad Rahimian Endowed Fund 122242I</t>
  </si>
  <si>
    <t>7518I KellyandJennifer Barber Scholarship Fund 122365I</t>
  </si>
  <si>
    <t>7519I SteguraVanden Bos Family Scholarship Fund 122376I</t>
  </si>
  <si>
    <t>7520I Makley Family Scholarship Fund 122397I</t>
  </si>
  <si>
    <t>7521I Russell H Wilder Fund 122409I</t>
  </si>
  <si>
    <t>7522I AndrewandAlison Broaddus Family Endowment Fund 122428I</t>
  </si>
  <si>
    <t>7523I Familia Ruedas Scholarship Fund 122437I</t>
  </si>
  <si>
    <t>7524I Jacque A Bartholomew Fund 122438I</t>
  </si>
  <si>
    <t>7525I Gerald Lewis ArmourandJane Billiou Armour CAAA Scholarship Fund 122455I</t>
  </si>
  <si>
    <t>7526I ShimomuraQuon Family Scholarship 122456I</t>
  </si>
  <si>
    <t>7527I Beverly Babs SandeenandMarty Swingle CAAA Scholarship 122465I</t>
  </si>
  <si>
    <t>7528I BrandonandJulie Smith CAAA Scholarship 122466I</t>
  </si>
  <si>
    <t>7529I Marjorie J Watson CAAA Scholarship 122469I</t>
  </si>
  <si>
    <t>7530I PatrickandTracey Sherwood CAAA Scholarship 122470I</t>
  </si>
  <si>
    <t>7531I Marian Loe Huhn CAAA Scholarship Fund 122480I</t>
  </si>
  <si>
    <t>7532I Raymond HandShirley E Levy Scholarship Fund 122483I</t>
  </si>
  <si>
    <t>7533I Mary Bigelow Horton CAAA Scholarship 122535I</t>
  </si>
  <si>
    <t>7534I Pamela JandLeonard E Dunn CAAA Scholarship 122584I</t>
  </si>
  <si>
    <t>7535I John W FearnandAnne M Fearn CAAA Scholarship 122805I</t>
  </si>
  <si>
    <t>7536I Liberty Mutual CAAA Scholarship 122835I</t>
  </si>
  <si>
    <t>7537I Marsh US Consumer CAAA Scholarship 122836I</t>
  </si>
  <si>
    <t>7538I Joseph Connell CAAA Scholarship Endowment 123258I</t>
  </si>
  <si>
    <t>7539I ParentandFamily Council Scholarship Endowment Fund 123616I</t>
  </si>
  <si>
    <t>7540I SwordandSandals Prize 123753I</t>
  </si>
  <si>
    <t>7541I Caroline F Cabias Endowed Award Fund 124170I</t>
  </si>
  <si>
    <t>7542I Cheryl Mehlhaff CAAA Scholarship 124249I</t>
  </si>
  <si>
    <t>7543I BergGonsalves Family CAAA Endowed Scholarship 124514I</t>
  </si>
  <si>
    <t>7544I CAAA Charter Members 161024I</t>
  </si>
  <si>
    <t>7546I AlumniandVisitors Center 261430I</t>
  </si>
  <si>
    <t>7700D Restricted Endowment Income Regents</t>
  </si>
  <si>
    <t>13011 Karen Eilers Awards For Staff Excellence</t>
  </si>
  <si>
    <t>13013 Dr Jacob Traum Endowment Fund</t>
  </si>
  <si>
    <t>13015 Kelly Ng Endowment Fund</t>
  </si>
  <si>
    <t>13019 Cecil and Martha Pinney Schlp Fund</t>
  </si>
  <si>
    <t>13020 Freemond Gadberry Student Award</t>
  </si>
  <si>
    <t>13021 Brooks Ford DVM Memorial Schlp Fund</t>
  </si>
  <si>
    <t>13034 George B Gordon Jr Schlp</t>
  </si>
  <si>
    <t>13037 Osher Lifelong Learning Endowment</t>
  </si>
  <si>
    <t>13043 DeanS Chair In Medical Research</t>
  </si>
  <si>
    <t>13044 Donald Rothchild Mem Grad Rsch Awd</t>
  </si>
  <si>
    <t>13045 Skybar Memorial Rsch Endowment</t>
  </si>
  <si>
    <t>13057 ECandOB Davis TrustUCDsom Schlp</t>
  </si>
  <si>
    <t>13065 Mary D Wenig Schlp Fund</t>
  </si>
  <si>
    <t>13066 RisdonFleming Undergrad Rsch Fund</t>
  </si>
  <si>
    <t>13067 Gary J Colberg Endowment Fund</t>
  </si>
  <si>
    <t>13084 Quinton R RogersNestle Purina Sch</t>
  </si>
  <si>
    <t>13094 Lyle R Scott Endowment</t>
  </si>
  <si>
    <t>13095 Arnold Family 4H Fund</t>
  </si>
  <si>
    <t>13106 Alexandra Greene Md Mem Schlp Fund</t>
  </si>
  <si>
    <t>13134 Dr Myron H Schaffer Schlp</t>
  </si>
  <si>
    <t>13145 R Bryan Miller Symposium Fund</t>
  </si>
  <si>
    <t>13146 JamesandMary Devay Schlp</t>
  </si>
  <si>
    <t>13151 Lenora Grant Mayer End Fund Imo Palari</t>
  </si>
  <si>
    <t>13154 CharlesandEdna Stornetta Mem Schlp</t>
  </si>
  <si>
    <t>13155 The Beavers Charitable Trust Award</t>
  </si>
  <si>
    <t>13158 Gus Cunningham Mem End Rsch Fd In Spinal</t>
  </si>
  <si>
    <t>13159 Life Sciences Building Fund</t>
  </si>
  <si>
    <t>13160 Sciences Laboratory Building Fund</t>
  </si>
  <si>
    <t>13181 Eleanor M Wood Rosen Fund</t>
  </si>
  <si>
    <t>13190 Quest Endowment Fund 13190</t>
  </si>
  <si>
    <t>13199 Kenneth L Maddy Memorial Fund</t>
  </si>
  <si>
    <t>13200 Dr Robert H Baker Schlp Fund</t>
  </si>
  <si>
    <t>13204 Esther A Pitchford Schlp Fund</t>
  </si>
  <si>
    <t>13211 Julia Thomas Cancer Research Fund</t>
  </si>
  <si>
    <t>13225 Ann Judd 4H Endowment Fund</t>
  </si>
  <si>
    <t>13228 Meg Stallard Leadership Fund Soe</t>
  </si>
  <si>
    <t>13229 Kenneth M Johnson Estate Diversity Fd</t>
  </si>
  <si>
    <t>13230 DeanS Scholarship Fund Som</t>
  </si>
  <si>
    <t>13249 Geo K York Food Specialist Rsch Memori</t>
  </si>
  <si>
    <t>13253 CharlesandViolet Stenson Schp Fund</t>
  </si>
  <si>
    <t>13255 Sadler MpVM Schlp Fund</t>
  </si>
  <si>
    <t>13266 JohnS Fund</t>
  </si>
  <si>
    <t>13285 RussellandMargarita Robinson Mem Awd</t>
  </si>
  <si>
    <t>13286 DandA Harnish Fd For Grad Stdt Flshps</t>
  </si>
  <si>
    <t>13289 G L Faber ZoologICAl Med Externship Awd</t>
  </si>
  <si>
    <t>13299 Stephanie Wagner Seadoc Society Endmt</t>
  </si>
  <si>
    <t>13306 Macarthur Chair 3A</t>
  </si>
  <si>
    <t>13310 Macarthur Chair 3B</t>
  </si>
  <si>
    <t>13326 WarrenandLeta Giedt Hall End Fund</t>
  </si>
  <si>
    <t>13328 Russell Rustici Rangeland and Cattle Rsch</t>
  </si>
  <si>
    <t>13329 WilliamandDeanna Pritchard End Fund</t>
  </si>
  <si>
    <t>13331 JamesandRoberta Woodress Endowed Fund</t>
  </si>
  <si>
    <t>13360 Kenneth Shaw Memorial Fund</t>
  </si>
  <si>
    <t>13361 Ca 4H Randy Stacy Scholarship</t>
  </si>
  <si>
    <t>13365 Irene Garber Autism Research Fund</t>
  </si>
  <si>
    <t>13366 Alfred and Alice Lachmann IntL Nutrition</t>
  </si>
  <si>
    <t>13376 Rex R Perschbacher Scholarship</t>
  </si>
  <si>
    <t>13388 Patricia J Hobbs Memorial Rsch Fund</t>
  </si>
  <si>
    <t>13393 Merck Company Foundation Scholarship</t>
  </si>
  <si>
    <t>13397 Patrick Mcinturff Iii Memorial Fund</t>
  </si>
  <si>
    <t>13399 Aaep Foundation Dr R Baker Mem Schp</t>
  </si>
  <si>
    <t>13428 Ellen B Gold Epidemiology Award Fund</t>
  </si>
  <si>
    <t>13430 Lynn Ross Wood Scholarship Fund</t>
  </si>
  <si>
    <t>13431 HavilahPugGaribaldi Plantz Mem Schp</t>
  </si>
  <si>
    <t>13438 Class Of 1959 Endowed Schp Fund</t>
  </si>
  <si>
    <t>13440 Richard J Elkus Fund B</t>
  </si>
  <si>
    <t>13443 Giroud Burtjohnston Fnd</t>
  </si>
  <si>
    <t>13458 Gerald J Giefer Fund</t>
  </si>
  <si>
    <t>13465 DeanS Prfshp In Childhood Diabetes Rsch</t>
  </si>
  <si>
    <t>13469 Class Of 1984 Scholarship Fund</t>
  </si>
  <si>
    <t>13472 Nesbitt Family Rural Medicine Award</t>
  </si>
  <si>
    <t>13476 Sig Eps R Randal Mem Schp</t>
  </si>
  <si>
    <t>13478 J Sullivan Cancer RschandEd Fund</t>
  </si>
  <si>
    <t>13498 Class Of 1958 Endowed Centennial Schp</t>
  </si>
  <si>
    <t>13508 Marilyn Mantay FundAid Public MusICAl P</t>
  </si>
  <si>
    <t>13524 JacobsandPeterman Distinguished Scholar</t>
  </si>
  <si>
    <t>13527 James Delfino Family Memorial Award</t>
  </si>
  <si>
    <t>13538 Kubo Lectureship In Radiation Oncology</t>
  </si>
  <si>
    <t>13541 Eugene Harvey Bush Scholarship Fund</t>
  </si>
  <si>
    <t>13548 Class Of 1969 Endowed Scholarship Fund</t>
  </si>
  <si>
    <t>13549 Felix D Battistella Lectureship Te</t>
  </si>
  <si>
    <t>13550 William F Dukes Fund In Psychology</t>
  </si>
  <si>
    <t>13572 Comparative Cancer Center Endowment Fund</t>
  </si>
  <si>
    <t>13575 Rhodes ViticultureandEnology Research Fd</t>
  </si>
  <si>
    <t>13585 G Mcdermott Fd For Prostate Cancer Rsch</t>
  </si>
  <si>
    <t>13589 San Diego Master Gardener Endowment</t>
  </si>
  <si>
    <t>13591 InterInst Ntwrk For Food AgandSustain</t>
  </si>
  <si>
    <t>13595 Robert D Cardiff Prfsrshp In Informatics</t>
  </si>
  <si>
    <t>13596 PetersonYoung Scholarship Fund</t>
  </si>
  <si>
    <t>13598 UCDsVM Class Of 1982 Scholarship Endmt</t>
  </si>
  <si>
    <t>13600 Natural Reserve System SW</t>
  </si>
  <si>
    <t>13602 Waam Endowed Scholarship Fund</t>
  </si>
  <si>
    <t>13605 Emma Lin Endmt Relief From Lung Cancer</t>
  </si>
  <si>
    <t>13610 Vorsas Companion Animal Medical Rsch Fd</t>
  </si>
  <si>
    <t>13622 Mary Beth Tasker Md Research Fund</t>
  </si>
  <si>
    <t>13630 Young Artist Development</t>
  </si>
  <si>
    <t>13648 LeonettiOConnell Family Foundation</t>
  </si>
  <si>
    <t>13652 Bonnie Trigg Memorial Fund</t>
  </si>
  <si>
    <t>13657 Helen Thomson Awd For Nursing Ldshp</t>
  </si>
  <si>
    <t>13658 Lofland Undergraduate Research Award</t>
  </si>
  <si>
    <t>13659 Carol Green Sundance Ranch Fund</t>
  </si>
  <si>
    <t>13660 Carol GreenSundance Ranch Directorship</t>
  </si>
  <si>
    <t>13665 Ellen Hansen Memorial Prize</t>
  </si>
  <si>
    <t>13667 Rolkin Prfshp In Health Innovation</t>
  </si>
  <si>
    <t>13668 Rolkin Prfshp Population Health Policy</t>
  </si>
  <si>
    <t>13669 Rolkin Prfshp In clinical EFFEctiveness</t>
  </si>
  <si>
    <t>13670 Rolkin VcS Professor In Informatics</t>
  </si>
  <si>
    <t>13671 Rolkin Chair In PhysioandMembrane Bio</t>
  </si>
  <si>
    <t>13672 Rolkin Chair In Public Health Science</t>
  </si>
  <si>
    <t>13674 Hollywood Park Racing Scholarship Fund</t>
  </si>
  <si>
    <t>13677 Ucce Alameda County Master Gardener Fnd</t>
  </si>
  <si>
    <t>13678 Center For Pain Medicine Fund</t>
  </si>
  <si>
    <t>13679 Ryuichi Kitamura Fund</t>
  </si>
  <si>
    <t>13686 Rustici Chair Rangeland and Watershed Sci</t>
  </si>
  <si>
    <t>13687 Rustici Speclst Rangel and Watershed</t>
  </si>
  <si>
    <t>13697 William and Joann Mcgowan Award</t>
  </si>
  <si>
    <t>13705 Pediatric Pulmonary SciandMed Chair</t>
  </si>
  <si>
    <t>13708 DeanS Chair In Med MicrobioandImmun</t>
  </si>
  <si>
    <t>13717 Dieter and Elisabeth Riehl Scholarship</t>
  </si>
  <si>
    <t>13724 Sharon K Magruder Fund</t>
  </si>
  <si>
    <t>13726 Sears Fd Agricultural Environmental Sci</t>
  </si>
  <si>
    <t>13751 Peo Chapter Nm Elizabeth Mcdonald Award</t>
  </si>
  <si>
    <t>13765 Bill and Gaile Russ Scholarship</t>
  </si>
  <si>
    <t>13766 Oates Family Chr Lifespan Dvlpmnt Autism</t>
  </si>
  <si>
    <t>13768 Paul and Anita Munk Scholarship Fund</t>
  </si>
  <si>
    <t>13769 Otto and Ida Benes Memorial Scholarship Fd</t>
  </si>
  <si>
    <t>13770 Stebbins Cold Canyon Reserve Endowed Fd</t>
  </si>
  <si>
    <t>13788 Holdsworth and Vandling Memorial Research</t>
  </si>
  <si>
    <t>13795 Uc Davis Nurses Research Fund</t>
  </si>
  <si>
    <t>13796 Caroline Dare Scholarship Fund</t>
  </si>
  <si>
    <t>13798 San Joaquin Valley Prime Endowed Fund</t>
  </si>
  <si>
    <t>13802 John W Gilmore Agricultural Scholarship</t>
  </si>
  <si>
    <t>13803 Captain Ed Prize</t>
  </si>
  <si>
    <t>13820 Frances Mara BotanICAl Conservatory End</t>
  </si>
  <si>
    <t>13825 Laura L Hayes Housing Fund</t>
  </si>
  <si>
    <t>13826 Nursing SciandHlth Care Ldrshp Schp</t>
  </si>
  <si>
    <t>13833 Schmidt Family Scholarship Fund</t>
  </si>
  <si>
    <t>13838 Donna J WaldropWalker Scholarship Fund</t>
  </si>
  <si>
    <t>13841 Jean Joyce Rodgers Scholarship Fund</t>
  </si>
  <si>
    <t>13844 Roberta J Schneider Memorial Fund</t>
  </si>
  <si>
    <t>13858 Bass Lynch Endowment Fund</t>
  </si>
  <si>
    <t>13861 JamesandEleanor Morris Fund</t>
  </si>
  <si>
    <t>13862 Kootenay Fund</t>
  </si>
  <si>
    <t>13867 Albert Holmes Rowe Chair Of Genetics Ii</t>
  </si>
  <si>
    <t>13868 Albert Holmes Rowe Chair Of Genetics Iii</t>
  </si>
  <si>
    <t>13869 Albert Holmes Rowe Chair Of Genetics Iv</t>
  </si>
  <si>
    <t>13883 UCD ChildrenS Hosp Patient Experience</t>
  </si>
  <si>
    <t>13885 Leland A Hahn Memorial Scholarship</t>
  </si>
  <si>
    <t>13898 MarkandJessie Milano Scholarship Fund</t>
  </si>
  <si>
    <t>13911 Kenneth Tanji Service Award Endowment</t>
  </si>
  <si>
    <t>13917 Grieshop Family Stdt Awd Community Educ</t>
  </si>
  <si>
    <t>13918 Betty Irene Moore Son Founding Team Schp</t>
  </si>
  <si>
    <t>13922 McloughlinCardoza Scholarship</t>
  </si>
  <si>
    <t>13931 Shields Putah Creek Development Fund</t>
  </si>
  <si>
    <t>13934 CharlesandEva Hess Schp In Production Ag</t>
  </si>
  <si>
    <t>13935 Bruhn Awd In Consumer Food Science</t>
  </si>
  <si>
    <t>13936 VMth Small Animal Clinic Facility</t>
  </si>
  <si>
    <t>13937 Food Science Leadership Board Stdnt Sppt</t>
  </si>
  <si>
    <t>13942 Lisa Nash Holmes Award In Animal Science</t>
  </si>
  <si>
    <t>13943 Animal Industry Teaching Fund</t>
  </si>
  <si>
    <t>13944 Romanow Fund For Pediatric Education</t>
  </si>
  <si>
    <t>13947 Marvin Appel Scholarship Fund</t>
  </si>
  <si>
    <t>13948 AlbertBuzzBizzini Jr Memorial Schp</t>
  </si>
  <si>
    <t>13950 Lawrence E Shepard Scholarship W Match</t>
  </si>
  <si>
    <t>13951 Colombo Family Scholarship</t>
  </si>
  <si>
    <t>13954 JulianandBetty Crane Fund</t>
  </si>
  <si>
    <t>13965 Class Of 1962 Endowed Scholarship</t>
  </si>
  <si>
    <t>13969 Dooley Family Scholarship</t>
  </si>
  <si>
    <t>13976 Neal Van AlfenJames Macdonald Grad Stdt</t>
  </si>
  <si>
    <t>16001 Small Animal Resident Research Endowment</t>
  </si>
  <si>
    <t>16003 Law Family Award Systematic Entomology</t>
  </si>
  <si>
    <t>16004 Law Family Award Systematic Botony</t>
  </si>
  <si>
    <t>16006 Allen G Marr Graduate Award</t>
  </si>
  <si>
    <t>16007 Faris Saeed Arab Studies Program</t>
  </si>
  <si>
    <t>16010 SewardandClara Patterson Scholarship</t>
  </si>
  <si>
    <t>16011 Pan American Scholarship Fund</t>
  </si>
  <si>
    <t>16012 Charles P Watts Scholarship Fund</t>
  </si>
  <si>
    <t>16013 William Oliver Music Scholarship Fund</t>
  </si>
  <si>
    <t>16014 Davis Agricultural Scholarshp Fund</t>
  </si>
  <si>
    <t>16017 Frank G Rue Memorial Award</t>
  </si>
  <si>
    <t>16024 NsjVMaMagruder Fellowship</t>
  </si>
  <si>
    <t>16030 LyleandMargaret Battin Juvenile Diabetes</t>
  </si>
  <si>
    <t>16037 Hubert H Wakeman Mentorship Fund</t>
  </si>
  <si>
    <t>16038 Class Of 1987 Endowed Scholarship Fund</t>
  </si>
  <si>
    <t>16039 Beavers Charitable Trust</t>
  </si>
  <si>
    <t>16041 Wine Spectator Scholarship</t>
  </si>
  <si>
    <t>16046 Chau Grad Student Awd For Brain Research</t>
  </si>
  <si>
    <t>16049 WaldropWalker Veterinary Hospital Fund</t>
  </si>
  <si>
    <t>16058 Dr APhilipps Scholarship In Pediatrics</t>
  </si>
  <si>
    <t>16060 William HobbsandDoris HobbsShawny Endow</t>
  </si>
  <si>
    <t>16072 Loreto Godoy Memorial Scholarship Fund</t>
  </si>
  <si>
    <t>16073 Jack Liter Student Award Fund</t>
  </si>
  <si>
    <t>16074 Wallace Canine Studies</t>
  </si>
  <si>
    <t>16076 Charles F Frey Lectureship Support Fund</t>
  </si>
  <si>
    <t>16078 Plant Genetics Plant Breeding Award</t>
  </si>
  <si>
    <t>16081 Phyllis J Smith Memorial Endowment</t>
  </si>
  <si>
    <t>16083 Gordon A Mccoy Endowment Fund</t>
  </si>
  <si>
    <t>16085 Arthur J Neves DVM Memorial Scholarship</t>
  </si>
  <si>
    <t>16097 DuFFEyandDingle Research Fellowship</t>
  </si>
  <si>
    <t>16099 L Price Amerson Jr Fd For Conservation</t>
  </si>
  <si>
    <t>16100 Garold L Faber Faculty Travel Fund</t>
  </si>
  <si>
    <t>16105 University Library Health Sci Staff Dvlp</t>
  </si>
  <si>
    <t>16110 Amy T Dean Courage Award</t>
  </si>
  <si>
    <t>16118 Guidotti Family 4H Fund</t>
  </si>
  <si>
    <t>16121 Hindin Family Trust Medical School Rsch</t>
  </si>
  <si>
    <t>16136 Ceh Directorship Support Fund</t>
  </si>
  <si>
    <t>16137 Ctr For Professional Education Support</t>
  </si>
  <si>
    <t>16146 Dean Donaldson Endowment</t>
  </si>
  <si>
    <t>16154 Uci Academic Excellence Fund</t>
  </si>
  <si>
    <t>16169 Marv Kinsey Graduate Award</t>
  </si>
  <si>
    <t>16179 Fuher Family Trust Veterinary Schp</t>
  </si>
  <si>
    <t>16184 Ucce Marin County Env Hort Educ Fund</t>
  </si>
  <si>
    <t>16198 Theresa C Markovich Vet Med Schp</t>
  </si>
  <si>
    <t>16241 Dr John Kabashima Schp Fd Agriculture</t>
  </si>
  <si>
    <t>16246 Nelson Artfriends Endowment</t>
  </si>
  <si>
    <t>16257 Betty Lou Bower Companion Animal Rsch Fd</t>
  </si>
  <si>
    <t>16259 Calm Winds Trust Mental Health Counselor</t>
  </si>
  <si>
    <t>16260 Calm Winds Trust Grief Counselor</t>
  </si>
  <si>
    <t>16261 Dr Gregory Ferraro Endwd Directorship</t>
  </si>
  <si>
    <t>16262 Calm Winds Vet Med Ctr Construction Fd</t>
  </si>
  <si>
    <t>16275 ArchivesandInstitutional Assets Fund</t>
  </si>
  <si>
    <t>16276 Prof N Lang Student Library Rsch Prize</t>
  </si>
  <si>
    <t>16287 Agroecology Professorship</t>
  </si>
  <si>
    <t>16288 Waugh Fund Agricultural Field Facilities</t>
  </si>
  <si>
    <t>16310 Ucce Presidential Chair Tree Nut Genetic</t>
  </si>
  <si>
    <t>16311 PmcfUcce Pres Chr Tree Nut Genetic Mtch</t>
  </si>
  <si>
    <t>16312 Ucce Presidential Chr Tree Nut Soil Sci</t>
  </si>
  <si>
    <t>16313 PmcfUcce Pres Chr Tree Nut Soil Sci Mtc</t>
  </si>
  <si>
    <t>16318 OscarandLucy Hagerud Vetsci Scholarship</t>
  </si>
  <si>
    <t>16321 WilliamandNatalie Grossi Scholarship Fnd</t>
  </si>
  <si>
    <t>16334 Ccah DirectorS Fund</t>
  </si>
  <si>
    <t>16373 Ucce Pres Chair For Calif Grown Rice</t>
  </si>
  <si>
    <t>16376 Ghirardelli Chocolate Settlement Fund</t>
  </si>
  <si>
    <t>16382 Mary J Wallace Fund</t>
  </si>
  <si>
    <t>16400 Sociology Undergraduate Research Award</t>
  </si>
  <si>
    <t>16401 California Raptor Center Endowment</t>
  </si>
  <si>
    <t>16409 Diana Forbes Fund For Animal Welfare</t>
  </si>
  <si>
    <t>16419 KeithandGeraldine Hamilton Ipf Research</t>
  </si>
  <si>
    <t>16430 Ralph Deuer Fnd Agricultural Field Stds</t>
  </si>
  <si>
    <t>16432 Edward Laidlaw Smith Entomology Fund</t>
  </si>
  <si>
    <t>16437 Jack LandEthel Louise Orcutt Fund</t>
  </si>
  <si>
    <t>16444 Pediatrics Cancer Support</t>
  </si>
  <si>
    <t>16459 Golden Boy Memorial Scholarship Fund</t>
  </si>
  <si>
    <t>16474 Rand Schaal Field Fund</t>
  </si>
  <si>
    <t>16476 Rev HenryandMrs Helen Keeton 4H Endmt</t>
  </si>
  <si>
    <t>16477 Rand Schaal Graduate Scholarship</t>
  </si>
  <si>
    <t>16478 Rand Schaal Aquatics Fund</t>
  </si>
  <si>
    <t>16487 Orange Cnty Farm Bureau Pres Chair Ag Ed</t>
  </si>
  <si>
    <t>16497 Robert H Putnam Chair BiPolar RschTrt</t>
  </si>
  <si>
    <t>16498 Dwight Swaback MD BiPolar Research</t>
  </si>
  <si>
    <t>16535 PmcfANRUc Ce Calif Grown Rice Match</t>
  </si>
  <si>
    <t>16555 PmcfANROrange Cnty Farm Bureau Pres Ch</t>
  </si>
  <si>
    <t>16723 Lois Frifeld Urgent Needs FFE</t>
  </si>
  <si>
    <t>16724 Wileman Autism Phenome Project Transform</t>
  </si>
  <si>
    <t>16726 William Schellenberg Vet Med Scholarship</t>
  </si>
  <si>
    <t>16734 Armour Fund</t>
  </si>
  <si>
    <t>16743 Merced CountyS Ag ExtensionandResearch</t>
  </si>
  <si>
    <t>16752 Damon Fawcett Memorial Scholarship</t>
  </si>
  <si>
    <t>16760 Paul F Gulyassy Professorship FFE</t>
  </si>
  <si>
    <t>16875 Veterinary Catastrophic Need Endmt Fnd</t>
  </si>
  <si>
    <t>16878 Schaal Aquatics Team Center Project</t>
  </si>
  <si>
    <t>16889 Burden Family Valley Fever Support Fund</t>
  </si>
  <si>
    <t>16890 Edward J Hurley MD Scholarship Fund</t>
  </si>
  <si>
    <t>16910 David D Kilmer MD Mem Lecture Series</t>
  </si>
  <si>
    <t>16913 Beth Greenwell Endowment Fund</t>
  </si>
  <si>
    <t>16925 The Lavin Nesbet Family Fund I</t>
  </si>
  <si>
    <t>16938 Mildred Ries Endowment Fund</t>
  </si>
  <si>
    <t>16953 Sonoma County Master Gardener Endmt</t>
  </si>
  <si>
    <t>16958 Music Lessons Endowment Fund</t>
  </si>
  <si>
    <t>16967 Pediatric Cardiology Admin Chair</t>
  </si>
  <si>
    <t>16971 Robert W Jackman Scholarship</t>
  </si>
  <si>
    <t>16981 Crb Pres Rschr Sustainable Citrus Clonal</t>
  </si>
  <si>
    <t>16989 Irene B Collins Scholarship Endowment</t>
  </si>
  <si>
    <t>34000 Extramural Acct End Clearing Acct</t>
  </si>
  <si>
    <t>34011 Not In Use 34011</t>
  </si>
  <si>
    <t>34013 Not In Use 34013</t>
  </si>
  <si>
    <t>34015 Not In Use 34015</t>
  </si>
  <si>
    <t>34017 Not In Use 34017</t>
  </si>
  <si>
    <t>34019 Not In Use 34019</t>
  </si>
  <si>
    <t>34020 Not In Use 34020</t>
  </si>
  <si>
    <t>34021 Not In Use 34021</t>
  </si>
  <si>
    <t>34031 Digirolamo Gift Annuity 5</t>
  </si>
  <si>
    <t>34100 Agriculture Flshp Fund</t>
  </si>
  <si>
    <t>34104 Mary Ann Abramson Endow Fd</t>
  </si>
  <si>
    <t>34110 JandS Akerly Mem Schp Fd</t>
  </si>
  <si>
    <t>34119 Adams Leon Scholarship</t>
  </si>
  <si>
    <t>34120 Alameda County Nurses Assn Schp</t>
  </si>
  <si>
    <t>34124 Agr Teacher Enhancement Felshp</t>
  </si>
  <si>
    <t>34139 Florence M Alsop Fund</t>
  </si>
  <si>
    <t>34140 Ucb Nortel Networks Distinguished Prof</t>
  </si>
  <si>
    <t>34141 Alsbach Heart Disorder</t>
  </si>
  <si>
    <t>34142 Alsbach Fund</t>
  </si>
  <si>
    <t>34143 AlleyCurtis JMemorial Schlsp</t>
  </si>
  <si>
    <t>34149 Betsy Arminger Scholarships</t>
  </si>
  <si>
    <t>34155 Alexander Family Trust</t>
  </si>
  <si>
    <t>34156 Alfred E Alquist Fund</t>
  </si>
  <si>
    <t>34157 Merlin Allen Memorial End Fd</t>
  </si>
  <si>
    <t>34161 Amador Fld Station Cap Impr Fd</t>
  </si>
  <si>
    <t>34164 AmerineMaynard AWine Book Fd</t>
  </si>
  <si>
    <t>34166 JAmorocho Memorial Prize</t>
  </si>
  <si>
    <t>34167 Maynard A Amerine Endowment</t>
  </si>
  <si>
    <t>34168 Andrews Lawrence J Prize</t>
  </si>
  <si>
    <t>34175 International Law Fund</t>
  </si>
  <si>
    <t>34179 Animal Science Mem Fund</t>
  </si>
  <si>
    <t>34181 Ucb Edward Heller Endowment</t>
  </si>
  <si>
    <t>34182 R L Rustici Rangeland</t>
  </si>
  <si>
    <t>34184 Earle C Anthony Grad</t>
  </si>
  <si>
    <t>34186 StorerTracyandRuth Lectshp In Life</t>
  </si>
  <si>
    <t>34187 Schp Com Earl C Anthony</t>
  </si>
  <si>
    <t>34191 Abarbanel Sylvia Mem Schp</t>
  </si>
  <si>
    <t>34194 Anesthesiology Research Endowment</t>
  </si>
  <si>
    <t>34196 Michael Anthony Student Support</t>
  </si>
  <si>
    <t>34198 GsmWilliamandJean Allewelt End Schlsp</t>
  </si>
  <si>
    <t>34199 Armour Janet Gordon Md</t>
  </si>
  <si>
    <t>34209 S Atwood Lorraine Beatrice Mckeehan Ag</t>
  </si>
  <si>
    <t>34216 Sarah M Armstrong Schp Fd</t>
  </si>
  <si>
    <t>34218 Kratzer OgasawaraandVohra SchlpEnd</t>
  </si>
  <si>
    <t>34221 Arizona Horselovers Fdn Schlsp</t>
  </si>
  <si>
    <t>34222 Arco Seed Company FundVeg Crops</t>
  </si>
  <si>
    <t>34224 Arco Seed Company Fd</t>
  </si>
  <si>
    <t>34225 Asmundson Poultry Sci Ach Awd</t>
  </si>
  <si>
    <t>34227 AustinBeckye Memorial Schlsp</t>
  </si>
  <si>
    <t>34238 VM Kenneth Bennett Memorial Schlsp</t>
  </si>
  <si>
    <t>34239 AandEs Bowley Plt Sci Cntr End</t>
  </si>
  <si>
    <t>34247 Branch Endowed Scholarship In Vet Med</t>
  </si>
  <si>
    <t>34257 Schp Com ChasandCora Ash Fd</t>
  </si>
  <si>
    <t>34258 Schp ComChasandCora Ash Fd</t>
  </si>
  <si>
    <t>34260 Avantek Endowed Fellowships</t>
  </si>
  <si>
    <t>34262 Barrett Endowed Professorship</t>
  </si>
  <si>
    <t>34265 BaccigaluppiHarry Schlsp</t>
  </si>
  <si>
    <t>34278 Balzer Robert Lawrence Schlsp</t>
  </si>
  <si>
    <t>34279 Marguerite Bartlett Trust</t>
  </si>
  <si>
    <t>34294 Pease Barker Mem Schp</t>
  </si>
  <si>
    <t>34302 BankAmerican Fdn End</t>
  </si>
  <si>
    <t>34327 Bendix FrankandGrace Me Schp</t>
  </si>
  <si>
    <t>34328 BennettDavis Scholarship</t>
  </si>
  <si>
    <t>34337 Berg Harold Mem Res Fed</t>
  </si>
  <si>
    <t>34345 StephenandMary Birch Schp</t>
  </si>
  <si>
    <t>34347 Bijou Albert Schp</t>
  </si>
  <si>
    <t>34348 Bixby Fred H Fund</t>
  </si>
  <si>
    <t>34353 James P Black Mem Schp</t>
  </si>
  <si>
    <t>34363 James Samuel Bock Fund</t>
  </si>
  <si>
    <t>34366 Annamae G Boe Med Schlsp</t>
  </si>
  <si>
    <t>34370 Bonnheim Joseph Rec Fund</t>
  </si>
  <si>
    <t>34378 PearlandRoyce Bringhurst Assistshp</t>
  </si>
  <si>
    <t>34379 Borge Bradford Chemistry Schlsp</t>
  </si>
  <si>
    <t>34380 Joseph Bonnheim Mem Schp</t>
  </si>
  <si>
    <t>34384 AJBowie Memorial Fd</t>
  </si>
  <si>
    <t>34398 Boynton Wm H Vet Sci Res Fd</t>
  </si>
  <si>
    <t>34402 Braese Gary Schp</t>
  </si>
  <si>
    <t>34407 DANR Brazill Memorial Scholarship Fund</t>
  </si>
  <si>
    <t>34415 Alice Bridge Mem Schp</t>
  </si>
  <si>
    <t>34417 F N Briggs Ag History Lib Fd</t>
  </si>
  <si>
    <t>34431 Mary W Brown Mem Fd</t>
  </si>
  <si>
    <t>34435 Scott Bryant Medical Res Fund</t>
  </si>
  <si>
    <t>34438 Orpha E Beail Schlsp</t>
  </si>
  <si>
    <t>34441 BuehlerWalter D Schlsp</t>
  </si>
  <si>
    <t>34442 Middlebrook Burke Scholarship Fund</t>
  </si>
  <si>
    <t>34444 Geo SandMarjorie E Butler Fd</t>
  </si>
  <si>
    <t>34445 Butler Ora Memo Schp</t>
  </si>
  <si>
    <t>34447 Ray S E Button Endowment</t>
  </si>
  <si>
    <t>34454 Brigitte Bodenheimer Mem Lecture</t>
  </si>
  <si>
    <t>34455 BogartDiana Lynn Memorial Prize</t>
  </si>
  <si>
    <t>34463 Roy Bainer Engineering Schlsp</t>
  </si>
  <si>
    <t>34465 Kruszelnicki Memorial Schlsp</t>
  </si>
  <si>
    <t>34468 Board Of Visitors Endowment</t>
  </si>
  <si>
    <t>34478 Frank Buck Jr Chair Agr Business</t>
  </si>
  <si>
    <t>34484 Berti Leo AandPauline Citrus Res Fd</t>
  </si>
  <si>
    <t>34485 Dr David Bruser Memorial Schlsp</t>
  </si>
  <si>
    <t>34488 Ben Ali TempleUCDMC Endowed Chair</t>
  </si>
  <si>
    <t>34497 Belenis George Football Scholarship Fund</t>
  </si>
  <si>
    <t>34499 Bohart Museum In Entomology</t>
  </si>
  <si>
    <t>34500 Brownell Dr E E Fellowship Fd</t>
  </si>
  <si>
    <t>34504 HWBTA Larry Carlson End in FST</t>
  </si>
  <si>
    <t>34505 Kenneth and Florence Caldwell Schp</t>
  </si>
  <si>
    <t>34515 Maclise Memorial Fund</t>
  </si>
  <si>
    <t>34535 Cancer Research Endowment</t>
  </si>
  <si>
    <t>34537 CallizoPope Valley Schlsp</t>
  </si>
  <si>
    <t>34540 Carr Jesse D Schp</t>
  </si>
  <si>
    <t>34541 CarrICAburuEmily S Trust</t>
  </si>
  <si>
    <t>34542 Cliff and Jane Carpenter Mem Flshp</t>
  </si>
  <si>
    <t>34544 Thomas Casady Jr Memorial Fund</t>
  </si>
  <si>
    <t>34548 Francis Carter Memorial Loan Fund</t>
  </si>
  <si>
    <t>34562 Chandler RayandConstance Flshp</t>
  </si>
  <si>
    <t>34573 Paul Chatom Jr Schlsp</t>
  </si>
  <si>
    <t>34580 Senator Wm A Clark Memorial Library</t>
  </si>
  <si>
    <t>34588 Andrew Christensen Schp</t>
  </si>
  <si>
    <t>34600 Clark Howard W Prize</t>
  </si>
  <si>
    <t>34601 Endowed Chair In Healthy AgingandGer</t>
  </si>
  <si>
    <t>34604 Gerald TandLillian P Orlob Prfshp</t>
  </si>
  <si>
    <t>34606 MichaelandElizabeth Chapman Res Fd</t>
  </si>
  <si>
    <t>34617 JackandDonald Chia Professor Of Med</t>
  </si>
  <si>
    <t>34618 Chia Professional Support</t>
  </si>
  <si>
    <t>34624 Center For Animal Alternatives</t>
  </si>
  <si>
    <t>34637 Equine Health DirectorS Endowment</t>
  </si>
  <si>
    <t>34639 VMdo Arques Trust Endowed Scholarship</t>
  </si>
  <si>
    <t>34642 VM Arques Charitable Ed Trt End Felshp</t>
  </si>
  <si>
    <t>34644 VMdoCello Lecture SeriesandResident Res</t>
  </si>
  <si>
    <t>34651 Frances M Benton Endowed Schlsp</t>
  </si>
  <si>
    <t>34652 VMceh An RescueandDisaster Med Endowment</t>
  </si>
  <si>
    <t>34655 Edward L Barrett Jr Endowed Schlsp</t>
  </si>
  <si>
    <t>34657 DANR VenturaBoroughs Endowment</t>
  </si>
  <si>
    <t>34667 Law School Angelo Endowed Professorship</t>
  </si>
  <si>
    <t>34672 VMdo Barron Endowed Fund</t>
  </si>
  <si>
    <t>34673 American Vineyard Viticulture Endow Sch</t>
  </si>
  <si>
    <t>34684 VM Animal Blood Bank Endow Schlsp</t>
  </si>
  <si>
    <t>34698 Med Im DiabetesandVascular Research</t>
  </si>
  <si>
    <t>34701 SS Aurora Chair SikhandPunjabi Stds</t>
  </si>
  <si>
    <t>34706 VMdo Ann Bowling Equine Genetics Schlsp</t>
  </si>
  <si>
    <t>34717 ANR 4H Guide Dog Endowment</t>
  </si>
  <si>
    <t>34723 Leonard Burrel 4H Program Operation End</t>
  </si>
  <si>
    <t>34729 VMdo Neva Corboff Memorial Scholarship</t>
  </si>
  <si>
    <t>34737 Med Psych Brophy Endowed Chair</t>
  </si>
  <si>
    <t>34739 Helen Bates Scholarship</t>
  </si>
  <si>
    <t>34746 Cosmos Nobel Centennial Fund</t>
  </si>
  <si>
    <t>34767 VMdo Bankowski Memorial Endowment</t>
  </si>
  <si>
    <t>34779 Elizabeth Popper International House</t>
  </si>
  <si>
    <t>34836 CAES Mike Campbell Stdt Leadership</t>
  </si>
  <si>
    <t>34894 VM DO Coffin Endowed Schlsp</t>
  </si>
  <si>
    <t>34900 Nutr Carolyn K Clifford Memorial End</t>
  </si>
  <si>
    <t>34912 Cancer Res Coordinating Committee End</t>
  </si>
  <si>
    <t>34917 Ca Wine Industry Management Ed Awards</t>
  </si>
  <si>
    <t>34918 Cancer Ctr Cancer Research Endowment</t>
  </si>
  <si>
    <t>34920 RobertandIda Sproul Schp</t>
  </si>
  <si>
    <t>34941 Continuing Med Education End Fd</t>
  </si>
  <si>
    <t>34945 VMdoDr Cornelius Memorial End Schlsp</t>
  </si>
  <si>
    <t>34947 Edwin B Collins Endowed Memorial Fd</t>
  </si>
  <si>
    <t>35002 Adams Award For Leadership In A Student</t>
  </si>
  <si>
    <t>35004 Imrh Artz Family Endowment</t>
  </si>
  <si>
    <t>35008 Entom ClarenceandEstelle Albaugh Fd End</t>
  </si>
  <si>
    <t>35027 Somdo Basic Sciences Lectureship Fund</t>
  </si>
  <si>
    <t>35033 BennettDavis Scholarship Fund</t>
  </si>
  <si>
    <t>35035 Mind Beneto Foundation Chair Fund</t>
  </si>
  <si>
    <t>35037 Cmnt Endowment</t>
  </si>
  <si>
    <t>35039 Computer Science Endowed Schlsp</t>
  </si>
  <si>
    <t>35042 VM AnatomyPhys Charlie Boles End Fd</t>
  </si>
  <si>
    <t>35044 Brofeldt Endowment Fund</t>
  </si>
  <si>
    <t>35047 ColemanGladys WEstate</t>
  </si>
  <si>
    <t>35051 Blanchard J Richard Rare Book Coll Fun</t>
  </si>
  <si>
    <t>35054 CodmanRadke Fund</t>
  </si>
  <si>
    <t>35059 Dramatic ArtJere Curry Memorial End</t>
  </si>
  <si>
    <t>35067 VMdo Cordy Prize In Vet Pathology</t>
  </si>
  <si>
    <t>35082 Conti Dr L F Research Fd</t>
  </si>
  <si>
    <t>35083 DrandMrs LFContiUc Irvine</t>
  </si>
  <si>
    <t>35090 Ina Coolbrith Mem Fund</t>
  </si>
  <si>
    <t>35099 Wm H Cowger End Fd</t>
  </si>
  <si>
    <t>35103 Court William EandMary E Mem</t>
  </si>
  <si>
    <t>35106 Thomas W Corn Memorial</t>
  </si>
  <si>
    <t>35111 Mary Upham Fund</t>
  </si>
  <si>
    <t>35113 Ryan Couch Memorial End</t>
  </si>
  <si>
    <t>35114 CraigRuthandWilson Schlsp</t>
  </si>
  <si>
    <t>35118 Ca 4H Fdn BobPat Dean End Directorship</t>
  </si>
  <si>
    <t>35125 BHCrocheron Memorial Fd</t>
  </si>
  <si>
    <t>35137 Med Orth ElizabethandMichael Chapman Fd</t>
  </si>
  <si>
    <t>35140 Clow Caroline J Schp Fund</t>
  </si>
  <si>
    <t>35154 DavidandMary Cruden Schp Fd</t>
  </si>
  <si>
    <t>35158 DavidandMary Cruden Schp</t>
  </si>
  <si>
    <t>35162 Thomas H Curtis Endow Fund</t>
  </si>
  <si>
    <t>35163 Dami RayandRuby Schp</t>
  </si>
  <si>
    <t>35171 Dannenbaum Josephine M Fund</t>
  </si>
  <si>
    <t>35174 John Arpin Davies Mem Schlsp</t>
  </si>
  <si>
    <t>35176 Davis Brython P Schp Fund</t>
  </si>
  <si>
    <t>35178 Davis Law Students Fund</t>
  </si>
  <si>
    <t>35179 Luther DandMarie M Davis Schp</t>
  </si>
  <si>
    <t>35184 DavisBennett Schlsp</t>
  </si>
  <si>
    <t>35185 Davis Arboretum Enhancement Fd</t>
  </si>
  <si>
    <t>35191 Brad DavisAlpha Gamma Rho Felshp</t>
  </si>
  <si>
    <t>35192 Davis Music Department Award</t>
  </si>
  <si>
    <t>35198 Med Elizabeth C Davis Endowed Schlsp</t>
  </si>
  <si>
    <t>35206 Robert C Dean Scholarship</t>
  </si>
  <si>
    <t>35212 Vpmi Donald Dungworth Mem Grad Std End</t>
  </si>
  <si>
    <t>35214 William Denman Fund</t>
  </si>
  <si>
    <t>35215 An Sci Albert H De Freitas Endowment</t>
  </si>
  <si>
    <t>35219 Law Daniel Dykstra Endowed Chair</t>
  </si>
  <si>
    <t>35222 The Del Rey Fraternity Schlsp</t>
  </si>
  <si>
    <t>35227 Delta Project Fund</t>
  </si>
  <si>
    <t>35229 Deloach Endowed Chair</t>
  </si>
  <si>
    <t>35231 Deloach Daniel Barton Mem Schp</t>
  </si>
  <si>
    <t>35235 VMdo Donald Dooley Memorial Endowed Sch</t>
  </si>
  <si>
    <t>35239 B T Brofeldt Chair In Emergency Med</t>
  </si>
  <si>
    <t>35253 EA Dickson Emeriti Professorship</t>
  </si>
  <si>
    <t>35271 Med Demorest Pediatric Ophthalmology Fd</t>
  </si>
  <si>
    <t>35277 Med Ophth Eye Center Endowed Fund 2</t>
  </si>
  <si>
    <t>35278 Ccah Mildred Federico End Feline Res</t>
  </si>
  <si>
    <t>35306 Dineen Elizabeth Schlp Fd</t>
  </si>
  <si>
    <t>35308 DANR KernGiorgio Js Memorial Internship</t>
  </si>
  <si>
    <t>35310 Dohrmann Loan Fund</t>
  </si>
  <si>
    <t>35317 General Medicine Endowment</t>
  </si>
  <si>
    <t>35321 GsMarjorieandCharles Elliott End Felshp</t>
  </si>
  <si>
    <t>35322 UG MarjorieandCharles Elliot Schlsp</t>
  </si>
  <si>
    <t>35323 UCDMC Trauma Center Donant Chair</t>
  </si>
  <si>
    <t>35328 EADickson Emeriti Professorship</t>
  </si>
  <si>
    <t>35329 Mop Fosse End Chair In Vision Sci Rsch</t>
  </si>
  <si>
    <t>35335 Dr E E Dowdle Fund</t>
  </si>
  <si>
    <t>35343 Driesman Fund</t>
  </si>
  <si>
    <t>35347 Dolores M Du Mont Endowed Scholarship</t>
  </si>
  <si>
    <t>35349 VM ExtEl Blanco Endowed Award</t>
  </si>
  <si>
    <t>35352 Thomas B Dutton Student Scholarship Fund</t>
  </si>
  <si>
    <t>35353 William Duffy Ca Rice Research</t>
  </si>
  <si>
    <t>35357 Cordell Durrell Field Geology Fund</t>
  </si>
  <si>
    <t>35359 DurrellCordellandHelen Mem Fd</t>
  </si>
  <si>
    <t>35362 Med ImemEmergency Medicine Endowed Fd</t>
  </si>
  <si>
    <t>35366 Med Imen Eccles Harrison EndowRutledge</t>
  </si>
  <si>
    <t>35368 DussichEdward Memorial Schlsp</t>
  </si>
  <si>
    <t>35383 Dyar Mem Lectureship In Epidemiolog</t>
  </si>
  <si>
    <t>35384 Dorothy Duggan Agr Rsch Fd</t>
  </si>
  <si>
    <t>35386 Helene Durant Scholarship</t>
  </si>
  <si>
    <t>35388 EvansLatin PrizeGrimmGreek Prize</t>
  </si>
  <si>
    <t>35405 Lota Ellis Cancer Research Rd</t>
  </si>
  <si>
    <t>35412 Endowment For Cooperatives</t>
  </si>
  <si>
    <t>35416 Equine Research Lab Endow</t>
  </si>
  <si>
    <t>35417 Enology Research Endowment</t>
  </si>
  <si>
    <t>35419 Katherine Esau Chair In Plant Sci</t>
  </si>
  <si>
    <t>35422 Carl Elan Research Endowment Fd</t>
  </si>
  <si>
    <t>35427 Bon EskeBeverly EndScholarship</t>
  </si>
  <si>
    <t>35433 Schp Com Edwards John S</t>
  </si>
  <si>
    <t>35445 Esl Memorial Scholarship</t>
  </si>
  <si>
    <t>35455 George L Everett Fund</t>
  </si>
  <si>
    <t>35456 Eynon Katherine Heart Fund</t>
  </si>
  <si>
    <t>35460 Farm Home Dept Schp Fd</t>
  </si>
  <si>
    <t>35470 RichardandKate Faulkner Scholarship</t>
  </si>
  <si>
    <t>35474 Stella Fay Memorial Fd</t>
  </si>
  <si>
    <t>35480 Federal Endowment Fund</t>
  </si>
  <si>
    <t>35481 Nola Ehrenberg Memorial Schlsp</t>
  </si>
  <si>
    <t>35485 Fenner Marguerite Schp</t>
  </si>
  <si>
    <t>35491 Fink W C Med Research Fund</t>
  </si>
  <si>
    <t>35493 William C Fink Scholarship</t>
  </si>
  <si>
    <t>35495 Fernstrom Fritz Swedish Flshp</t>
  </si>
  <si>
    <t>35512 Elliott Jane CMemorial Fund</t>
  </si>
  <si>
    <t>35516 Im Egan Endowed Memorial Fd</t>
  </si>
  <si>
    <t>35517 VMceh Equine Athletic Performance Lab Ed</t>
  </si>
  <si>
    <t>35518 VMceh Dr Dan Evans Memorial End</t>
  </si>
  <si>
    <t>35522 Cancer CtrDavid Fleig Memorial End Fd</t>
  </si>
  <si>
    <t>35523 Fred Flossfeder Schp Fund</t>
  </si>
  <si>
    <t>35526 Cme Endowment</t>
  </si>
  <si>
    <t>35528 Gertrude H Fischer Research Endowment</t>
  </si>
  <si>
    <t>35536 Forbes Fund</t>
  </si>
  <si>
    <t>35539 Foodster Scholarship</t>
  </si>
  <si>
    <t>35548 The Farm Endow Fund</t>
  </si>
  <si>
    <t>35552 DANR Ca 4H</t>
  </si>
  <si>
    <t>35557 Matilda N Fowler Mem Fd</t>
  </si>
  <si>
    <t>35558 Foster Memorial Endowed Schlsp</t>
  </si>
  <si>
    <t>35559 VM Fournie Endowed Schlsp</t>
  </si>
  <si>
    <t>35576 Music Concert Band Firch Endow</t>
  </si>
  <si>
    <t>35577 Stdt Prog Cal Aggie Marching Band Endow</t>
  </si>
  <si>
    <t>35578 DANRFisher Endowment</t>
  </si>
  <si>
    <t>35584 Jerome J Friedberg Fund Ucb</t>
  </si>
  <si>
    <t>35588 Friends Of Arboretum End</t>
  </si>
  <si>
    <t>35599 Somdo AlfredandRosetta Fisher Fund</t>
  </si>
  <si>
    <t>35601 Fuchslin Fred Memorial Schlsp</t>
  </si>
  <si>
    <t>35618 Med Imad Endowed Chair In Geriatrics</t>
  </si>
  <si>
    <t>35621 Fred Fuchslin Mem Research Fd</t>
  </si>
  <si>
    <t>35626 FulmorJamesandLela Schlsp</t>
  </si>
  <si>
    <t>35642 Golden 1 End Prfshp For PhysicianS Trng</t>
  </si>
  <si>
    <t>35664 David Gardner Chair In Higher Education</t>
  </si>
  <si>
    <t>35675 Jeanne W Gardner Nursing Schp</t>
  </si>
  <si>
    <t>35677 Carl L Garrison Memorial</t>
  </si>
  <si>
    <t>35700 Giannini Fdn</t>
  </si>
  <si>
    <t>35712 Lucille Gaube Memorial Schlsp</t>
  </si>
  <si>
    <t>35716 WmandK Golden Ag Fellowship</t>
  </si>
  <si>
    <t>35719 CM Goldsberry Rd</t>
  </si>
  <si>
    <t>35726 Lutie D Goldstein Fd</t>
  </si>
  <si>
    <t>35731 Louis R Gomberg SchpLectureshp Fd</t>
  </si>
  <si>
    <t>35734 Leon F Goodman Schp</t>
  </si>
  <si>
    <t>35736 GordonMac Neil Schp Fd</t>
  </si>
  <si>
    <t>35737 EddyandEmmy Gordon Mem Schp</t>
  </si>
  <si>
    <t>35738 Gordon Fund</t>
  </si>
  <si>
    <t>35743 GrahamWilliamsBlancheandGertrude</t>
  </si>
  <si>
    <t>35752 Roy Grant Memorial Fund</t>
  </si>
  <si>
    <t>35769 GreenwellSwitzer Schlsp</t>
  </si>
  <si>
    <t>35770 Charles BGleason Schlsp</t>
  </si>
  <si>
    <t>35771 Dr Seli Gernhardt Memorial Fund</t>
  </si>
  <si>
    <t>35774 Paul Goodman Mem Grad Flshp In History</t>
  </si>
  <si>
    <t>35775 Earl A Gordon Scholarship</t>
  </si>
  <si>
    <t>35781 Ellie Gerhardy Memorial Fund In Athletic</t>
  </si>
  <si>
    <t>35785 Granada Group Program</t>
  </si>
  <si>
    <t>35791 Guild WineriesandDistilleries</t>
  </si>
  <si>
    <t>35810 Hart ColeandGoss Res Flshp Fd</t>
  </si>
  <si>
    <t>35811 GeorgeandHelen Harrison Felshp</t>
  </si>
  <si>
    <t>35813 Jane Haas Scholarship</t>
  </si>
  <si>
    <t>35814 AminandNancy Habbas Schlsp</t>
  </si>
  <si>
    <t>35818 Haapala Ruth Memorial</t>
  </si>
  <si>
    <t>35825 C Nelson Hackett</t>
  </si>
  <si>
    <t>35833 Hagglund Ben L Schp Fd</t>
  </si>
  <si>
    <t>35842 Hansen Helen F Estate</t>
  </si>
  <si>
    <t>35845 Hannam W H Ag Resch Fd</t>
  </si>
  <si>
    <t>35849 Boyd Harrold Mem Schp</t>
  </si>
  <si>
    <t>35852 HansenVandamme Fund</t>
  </si>
  <si>
    <t>35855 Hardin Edith M Fund</t>
  </si>
  <si>
    <t>35859 Hart George H Schp</t>
  </si>
  <si>
    <t>35864 Harriet Hauber Schp</t>
  </si>
  <si>
    <t>35893 Hein Gordon E Schp Fund</t>
  </si>
  <si>
    <t>35894 Heineman Memorial Fund</t>
  </si>
  <si>
    <t>35902 Heck AdolfandRichie Mem Res Flshp</t>
  </si>
  <si>
    <t>35903 John Lee Hale Memorial Fd</t>
  </si>
  <si>
    <t>35906 Ernest E Hatch Fd</t>
  </si>
  <si>
    <t>35907 Harrison Margaret Library End</t>
  </si>
  <si>
    <t>35912 Hansen Thelma Fund</t>
  </si>
  <si>
    <t>35915 DANRHansen Trust 2</t>
  </si>
  <si>
    <t>35926 Med Plastic SurgHause Lectureship</t>
  </si>
  <si>
    <t>35931 Charles HardinandEmeriti End</t>
  </si>
  <si>
    <t>35938 Wayne Hendricks Henderson Medical Schp</t>
  </si>
  <si>
    <t>35958 HermansHeith SchlspFd</t>
  </si>
  <si>
    <t>35964 William and Flora Hewlett Fdn End</t>
  </si>
  <si>
    <t>35966 Herman David Milton AandEs Schp</t>
  </si>
  <si>
    <t>35967 Selma Herr Endowment</t>
  </si>
  <si>
    <t>35976 VMdoRobertaandCarla Henry Endowed Chair</t>
  </si>
  <si>
    <t>35977 Plt PathWilliam B Hewitt End Schlsp</t>
  </si>
  <si>
    <t>35983 Hewlett Wm R Fund</t>
  </si>
  <si>
    <t>35990 Harry Alex Hill Endow</t>
  </si>
  <si>
    <t>35993 Benjamin HighmanMDLectureship</t>
  </si>
  <si>
    <t>35996 Hill Endowed Scholarship In Vet Met</t>
  </si>
  <si>
    <t>35999 Joh S Harbison Endowment</t>
  </si>
  <si>
    <t>36015 Josephine Ann Hixson Schlsp</t>
  </si>
  <si>
    <t>36032 Bob and Marietta Hamilton Memorial Scholarship</t>
  </si>
  <si>
    <t>36033 Helen F Hansen Edowed Nursing Schlsp</t>
  </si>
  <si>
    <t>36035 Nelson C Hacket Estate</t>
  </si>
  <si>
    <t>36046 Aas Isao Fujimoto Community Res Award</t>
  </si>
  <si>
    <t>36048 Bml Joseph Heitz Memorial Endowment</t>
  </si>
  <si>
    <t>36057 Nutr Fredric Hill Endowment</t>
  </si>
  <si>
    <t>36058 VM Pub Prog Charles Heumphreus Mem Lect</t>
  </si>
  <si>
    <t>36061 EngrBae Horsfield Endowment</t>
  </si>
  <si>
    <t>36066 VMcah Goupp Animal Companion Project</t>
  </si>
  <si>
    <t>36081 Hollaender Institute Fellowship</t>
  </si>
  <si>
    <t>36082 An Sci Ian Garnett Award Fund Endowment</t>
  </si>
  <si>
    <t>36085 Julie Heil Scholarship</t>
  </si>
  <si>
    <t>36086 Caesar LucyandGabbie Fund</t>
  </si>
  <si>
    <t>36092 Ted Markoczy Memorial Fund</t>
  </si>
  <si>
    <t>36099 Friends Of ItsDavis Student Support</t>
  </si>
  <si>
    <t>36102 Food Sci Endowment For Graduate Support</t>
  </si>
  <si>
    <t>36103 Hopkins Patrick Prize</t>
  </si>
  <si>
    <t>36104 DavisBennett Scholarship Trust</t>
  </si>
  <si>
    <t>36105 DavisWalter JeFFErson Scholarship</t>
  </si>
  <si>
    <t>36106 VMdo Eddie Sichel Endowed Fund</t>
  </si>
  <si>
    <t>36107 Dougherty Roger E Memorial Fund</t>
  </si>
  <si>
    <t>36110 Horgan Bequest</t>
  </si>
  <si>
    <t>36119 Hosselkus Elizabeth Graves Schlsp</t>
  </si>
  <si>
    <t>36131 Howe Endowed Scholarship In Vet Med</t>
  </si>
  <si>
    <t>36132 Som Chee Fat Stem Cell Researc</t>
  </si>
  <si>
    <t>36138 VM JackS Fund</t>
  </si>
  <si>
    <t>36147 SVM Darrowby Angel Fund</t>
  </si>
  <si>
    <t>36148 Som Loren D Carlson End Sch</t>
  </si>
  <si>
    <t>36149 Clas Marta Belen Mem Award</t>
  </si>
  <si>
    <t>36154 VMdo George Hacker Fellowship Fund</t>
  </si>
  <si>
    <t>36155 Library Margaret B Harrison Endow</t>
  </si>
  <si>
    <t>36156 Library Harrison Preservation</t>
  </si>
  <si>
    <t>36157 Chem Robert K Brinton Graduate Award</t>
  </si>
  <si>
    <t>36183 JackS Fund</t>
  </si>
  <si>
    <t>36188 Florence HuttBenjamin Frank Research</t>
  </si>
  <si>
    <t>36194 Ccah Canine Health Fund</t>
  </si>
  <si>
    <t>36203 Med Dean Litvachuck Samuel MD Memor</t>
  </si>
  <si>
    <t>36205 VM Lipp Fellowship</t>
  </si>
  <si>
    <t>36206 Kellogg Chair Sustainable Food Systems</t>
  </si>
  <si>
    <t>36208 JamesandEvelyn Kendrick Endowed Fund</t>
  </si>
  <si>
    <t>36211 Clara M Love Scholarship Fund</t>
  </si>
  <si>
    <t>36219 VM JessieandAnnie Pratt Fund</t>
  </si>
  <si>
    <t>36223 SOM Pediatric Urology Fund</t>
  </si>
  <si>
    <t>36232 DANR Placer Hulbert Endowed Award</t>
  </si>
  <si>
    <t>36233 VMCEH Dr Hughes Memorial Endowment</t>
  </si>
  <si>
    <t>36236 Lucille S Hurley Endowment</t>
  </si>
  <si>
    <t>36237 Hughes John P Endowed Chair</t>
  </si>
  <si>
    <t>36238 HowattElizabeth LFd</t>
  </si>
  <si>
    <t>36240 SW Coord Com Hooper Fund</t>
  </si>
  <si>
    <t>36245 Hughes Elmer H Memorial Fund</t>
  </si>
  <si>
    <t>36247 Humphries Ak Mem Fd</t>
  </si>
  <si>
    <t>36255 William M Hyman Prize</t>
  </si>
  <si>
    <t>36266 Som Mind Research Fund</t>
  </si>
  <si>
    <t>36268 Som Antolin Ravento Iv MD Endowed</t>
  </si>
  <si>
    <t>36272 Nutrition Kosuna Endowment</t>
  </si>
  <si>
    <t>36273 Med Imid Infectious Diseases See 36204</t>
  </si>
  <si>
    <t>36285 An Sci Oscar Lang Endowed Award Fd</t>
  </si>
  <si>
    <t>36287 VMDO Virginia Mink Knippa Scholarship</t>
  </si>
  <si>
    <t>36289 ICA Men Golf Endowment</t>
  </si>
  <si>
    <t>36296 Ingle Erle Briggs Schp Fund</t>
  </si>
  <si>
    <t>36304 International House Endowment</t>
  </si>
  <si>
    <t>36319 Lee L Jacks Fund</t>
  </si>
  <si>
    <t>36326 Jaskey Mary E Schp</t>
  </si>
  <si>
    <t>36327 Schp Com Jastro Mem Endow</t>
  </si>
  <si>
    <t>36337 RobertandLouise Jameson Schp</t>
  </si>
  <si>
    <t>36338 Everett Dale Jackson Mem Schp</t>
  </si>
  <si>
    <t>36341 W Turrentine Jackson Schp</t>
  </si>
  <si>
    <t>36343 JamesonWilliam B Schlsp</t>
  </si>
  <si>
    <t>36347 Dr Donald E Jasper Schlsp</t>
  </si>
  <si>
    <t>36358 Edward H Jessup End Fd Animal Sci</t>
  </si>
  <si>
    <t>36359 Jain Anil Memorial Prize</t>
  </si>
  <si>
    <t>36363 William Eric Johnson Endow Schlsp</t>
  </si>
  <si>
    <t>36366 Frank Johnson Vineyards Vit Res</t>
  </si>
  <si>
    <t>36369 Harold Albin Johnson Chair BioMedical Rs</t>
  </si>
  <si>
    <t>36373 Hulda M Johnson Fund</t>
  </si>
  <si>
    <t>36376 AandRs Juergenson End Schlsp</t>
  </si>
  <si>
    <t>36377 VM Med JohnandBeverly Tubb End Fd</t>
  </si>
  <si>
    <t>36391 Fletcher Jones Schp Fund</t>
  </si>
  <si>
    <t>36392 Naomie K King Endowed Fellowship</t>
  </si>
  <si>
    <t>36393 Ve RichardandSaralee Kunde Schlsp</t>
  </si>
  <si>
    <t>36399 Vpmi Peter Kennedy Endowed Fellowship</t>
  </si>
  <si>
    <t>36401 Jewish Studies Fund</t>
  </si>
  <si>
    <t>36407 Koret Fdn End Basic Science Lectureship</t>
  </si>
  <si>
    <t>36409 Sum Sessions Japanese ChildrenS Homes</t>
  </si>
  <si>
    <t>36417 Konishi Endowed Fd Functioning</t>
  </si>
  <si>
    <t>36418 VM Winnifred Oral Knighton Mem End Schp</t>
  </si>
  <si>
    <t>36420 Josephi Eva AMemorial Schlsp</t>
  </si>
  <si>
    <t>36422 Pom Kraft Agricultural Research End</t>
  </si>
  <si>
    <t>36424 VM Raptor Center Kendall Endowment</t>
  </si>
  <si>
    <t>36427 Ralph Kitchell Memorial Fellowship</t>
  </si>
  <si>
    <t>36436 Arthur Kennedy Scholarship</t>
  </si>
  <si>
    <t>36441 Kaiser Teaching Award</t>
  </si>
  <si>
    <t>36453 Konishi Research End</t>
  </si>
  <si>
    <t>36460 Karr Anna Bell Schp</t>
  </si>
  <si>
    <t>36466 Koret Fdn FacultyStdt Exchange Pro</t>
  </si>
  <si>
    <t>36470 Kearney M Theo Fdn Soil Sci</t>
  </si>
  <si>
    <t>36473 John E Kinsella Prize</t>
  </si>
  <si>
    <t>36474 John E Kinsella Endowed Chair</t>
  </si>
  <si>
    <t>36484 Kleiber Max Grad Rsch Prize</t>
  </si>
  <si>
    <t>36486 Stephen and Margee Krum Memorial Schp</t>
  </si>
  <si>
    <t>36488 Krebs DrandMrs EdwinBiol Chem</t>
  </si>
  <si>
    <t>36490 Kellogg Endowment Fund</t>
  </si>
  <si>
    <t>36492 WalterandMargaretta Kendall Schp</t>
  </si>
  <si>
    <t>36498 Dr Viki Krade Memorial Fd</t>
  </si>
  <si>
    <t>36501 Kolozsi Kelly Scholarship</t>
  </si>
  <si>
    <t>36505 Wm Adolph Kierski Schp</t>
  </si>
  <si>
    <t>36530 Edward Kraft Schp</t>
  </si>
  <si>
    <t>36532 Ernest Kraft Endowment Fd</t>
  </si>
  <si>
    <t>36536 Herbert Kraft</t>
  </si>
  <si>
    <t>36540 Kraft Herbert Scholarship Fund</t>
  </si>
  <si>
    <t>36546 JohnandTerry Kubota Schlsp</t>
  </si>
  <si>
    <t>36550 Kroc RayandRobert Fund</t>
  </si>
  <si>
    <t>36557 HiroshiandThelma Kido Schlsp</t>
  </si>
  <si>
    <t>36559 BertandNell Krantz Fellowship</t>
  </si>
  <si>
    <t>36579 LanzaHorace O End</t>
  </si>
  <si>
    <t>36592 Lakenan Schp</t>
  </si>
  <si>
    <t>36596 Lagersen Hazel S Fund</t>
  </si>
  <si>
    <t>36604 Lartigou A J Schp</t>
  </si>
  <si>
    <t>36628 Leonard Sherman Mem Stdt</t>
  </si>
  <si>
    <t>36647 Henrietta Lewis Cancer Research</t>
  </si>
  <si>
    <t>36652 Morton Levitt Mem Schlsp</t>
  </si>
  <si>
    <t>36664 Jack Liter Loan Fund</t>
  </si>
  <si>
    <t>36666 Lee Ming Hop Memorial Schlsp</t>
  </si>
  <si>
    <t>36670 Loewy Walter Scholarship Fund</t>
  </si>
  <si>
    <t>36673 Lester Will WChair In Pomology</t>
  </si>
  <si>
    <t>36683 Lee Fang J Memorial Fd</t>
  </si>
  <si>
    <t>36685 Lovelace Fund</t>
  </si>
  <si>
    <t>36687 ListerRose Julia Memorial Fd</t>
  </si>
  <si>
    <t>36689 LaskyMoses Antitrust Prize</t>
  </si>
  <si>
    <t>36697 George GLee Fellowship</t>
  </si>
  <si>
    <t>36703 Sara W Lowenhaupt Schp</t>
  </si>
  <si>
    <t>36711 Lyons Austin Eugene Trust</t>
  </si>
  <si>
    <t>36713 Lysle Leach Memorial Fellowship</t>
  </si>
  <si>
    <t>36715 Emery Lillard Scholarship</t>
  </si>
  <si>
    <t>36723 Correct Op FdFor Cordy Prize 35067</t>
  </si>
  <si>
    <t>36724 MM CWLaw Professor Of Medicine</t>
  </si>
  <si>
    <t>36725 MM CWLaw Professor Of MedFFE</t>
  </si>
  <si>
    <t>36726 MM CWLaw Biofilm CtrFee</t>
  </si>
  <si>
    <t>36727 MM CWLaw Gi Res FelshpFFE</t>
  </si>
  <si>
    <t>36729 Landscape Architecture Schlsp</t>
  </si>
  <si>
    <t>36730 Lanier Sidney Schp Fund</t>
  </si>
  <si>
    <t>36731 Oscar A Lorenz Award</t>
  </si>
  <si>
    <t>36734 Leadership CouncilRohrer Med Stdt Schlp</t>
  </si>
  <si>
    <t>36735 Law Faculty Excellence Rd</t>
  </si>
  <si>
    <t>36743 Christine Landgraf Memorial Award</t>
  </si>
  <si>
    <t>36748 RMerton Love Scholarship</t>
  </si>
  <si>
    <t>36753 LowCVMa Practitioner Felshp I</t>
  </si>
  <si>
    <t>36757 PlummerLinzy Trust</t>
  </si>
  <si>
    <t>36764 Raymond M Mccoy Scholarship Fund</t>
  </si>
  <si>
    <t>36769 Isabelle J Mcdonald Fd</t>
  </si>
  <si>
    <t>36772 Floyd Dentistry Service Support Fund</t>
  </si>
  <si>
    <t>36781 LowCVMa Practioner Felshp 3</t>
  </si>
  <si>
    <t>36783 Glen Lillington Med Fellows End</t>
  </si>
  <si>
    <t>36786 Pomology Jack Lowe Walnut Research End</t>
  </si>
  <si>
    <t>36797 UCSC Lumb Endowment</t>
  </si>
  <si>
    <t>36798 VM Dr Matern Memorial End Schlsp</t>
  </si>
  <si>
    <t>36799 HistoryRoland Marchand Memorial End</t>
  </si>
  <si>
    <t>36810 Mcdonald James Monroe Schp 5</t>
  </si>
  <si>
    <t>36820 Mcdonald James Monroe Schp 6</t>
  </si>
  <si>
    <t>36845 Ken Ross Levy Endowed Memorial Schlsp</t>
  </si>
  <si>
    <t>36849 VMdoChristine Parker Marino End Schlsp</t>
  </si>
  <si>
    <t>36851 VMth LauraS Fund Endowment</t>
  </si>
  <si>
    <t>36870 Mc Donald Endowment Fund</t>
  </si>
  <si>
    <t>36873 Mcbeth Memorial Schlsp</t>
  </si>
  <si>
    <t>36890 Mclean May J Schp Fund</t>
  </si>
  <si>
    <t>36891 Memorial For Bryan Miller</t>
  </si>
  <si>
    <t>36892 Steven G Lapointe End Res Award</t>
  </si>
  <si>
    <t>36894 Mcclellan Nuclear Reactor</t>
  </si>
  <si>
    <t>36914 Sean Mcginity Memorial End Fd</t>
  </si>
  <si>
    <t>36926 Mcarthur Frank SchpModoc Cty</t>
  </si>
  <si>
    <t>36927 Mcarthur Frank Schp Lassen Co</t>
  </si>
  <si>
    <t>36929 Mcmillan Ines Elasabeth</t>
  </si>
  <si>
    <t>36931 Maddox Lodric Richard Fd</t>
  </si>
  <si>
    <t>36944 Mandelbaum Jonathan E Fd</t>
  </si>
  <si>
    <t>36952 Madson Ben A Schp Fd</t>
  </si>
  <si>
    <t>36955 Mackie D B Mem Libr Fd</t>
  </si>
  <si>
    <t>36956 Laura P Mahan Schp</t>
  </si>
  <si>
    <t>36976 Louis P Martini Research Fund</t>
  </si>
  <si>
    <t>36978 Omar George Mahshi Mem Schp</t>
  </si>
  <si>
    <t>36981 MainEdna REstate End</t>
  </si>
  <si>
    <t>36983 Robert Kand Esther JMalcolm Schlsp</t>
  </si>
  <si>
    <t>36994 Margaret Alice Vansell Mattei Schp</t>
  </si>
  <si>
    <t>36996 Kristen Maxwell Memorial Award</t>
  </si>
  <si>
    <t>37002 Maus Pamela Ingebar Mem Prize</t>
  </si>
  <si>
    <t>37007 Uc Cancer Center Alliance</t>
  </si>
  <si>
    <t>37018 Frank A Mesple Mem Schlsp</t>
  </si>
  <si>
    <t>37019 Jack Messick Memorial Schp</t>
  </si>
  <si>
    <t>37029 Meyer EugeneandHarriet Mem</t>
  </si>
  <si>
    <t>37045 Emilia I Milco Cancer Research Fd</t>
  </si>
  <si>
    <t>37049 ABMiller Endowment</t>
  </si>
  <si>
    <t>37051 Miller David Noel Schlsp</t>
  </si>
  <si>
    <t>37057 Miller John A Schp</t>
  </si>
  <si>
    <t>37058 Robt F Miller Mem Fd</t>
  </si>
  <si>
    <t>37061 Miller Ellen W Fund</t>
  </si>
  <si>
    <t>37072 Meyer Mary Regan Prize</t>
  </si>
  <si>
    <t>37083 Miller Dr Michael Mem Lectureship</t>
  </si>
  <si>
    <t>37097 VMdoFrankandPinkie Matthews Award</t>
  </si>
  <si>
    <t>37099 WFCB Merriman Jr Distinguished Sci End</t>
  </si>
  <si>
    <t>37101 Modesto High School Schlsp In Agr</t>
  </si>
  <si>
    <t>37103 GPMohrmann Memorial Lectureship</t>
  </si>
  <si>
    <t>37104 Dr Paola Mohlere Memorial</t>
  </si>
  <si>
    <t>37106 William J Moller Memorial</t>
  </si>
  <si>
    <t>37107 MsdoMIND Institute Endowment</t>
  </si>
  <si>
    <t>37109 Monsanto End Stdt Fd Agr Biotechnol</t>
  </si>
  <si>
    <t>37113 VMthc Milking Technology Lab End</t>
  </si>
  <si>
    <t>37118 VM Mckay Graduate Student Fellowship Fd</t>
  </si>
  <si>
    <t>37128 Morris Fund</t>
  </si>
  <si>
    <t>37134 James G Morris Lectureship Fund</t>
  </si>
  <si>
    <t>37136 UCD MenS Rugby Endowment</t>
  </si>
  <si>
    <t>37154 Moss JohnBelknap Thomas Contr</t>
  </si>
  <si>
    <t>37157 Mrak Emil MandVera G Mem Fund</t>
  </si>
  <si>
    <t>37158 John MMott JrLectureship</t>
  </si>
  <si>
    <t>37159 An Sci Moberg Endowed Award</t>
  </si>
  <si>
    <t>37162 Mcomie Rsrch Fund Animal Husbandry</t>
  </si>
  <si>
    <t>37163 VMJames MorrisRalston Purina End Schp</t>
  </si>
  <si>
    <t>37164 Pediatric Critical Care Transport Fund</t>
  </si>
  <si>
    <t>37169 Pomology Omund Lilleland End Fellowship</t>
  </si>
  <si>
    <t>37176 Steven Mendivil Memorial Endowed Schlsp</t>
  </si>
  <si>
    <t>37188 Cecilia EMurphy Schlsp</t>
  </si>
  <si>
    <t>37189 Murphy Howard RSchlsp</t>
  </si>
  <si>
    <t>37191 Murray Agnes Center Research Crcc</t>
  </si>
  <si>
    <t>37199 Bor Luh Endowed Scholarship</t>
  </si>
  <si>
    <t>37219 Bml Eva Mulder Memorial Endowment</t>
  </si>
  <si>
    <t>37222 VMdoSylviaandPeter Liebeskind End Fund</t>
  </si>
  <si>
    <t>37225 Somdo Emily I Lang Fund</t>
  </si>
  <si>
    <t>37226 Imho Lau Cancer Research Endow</t>
  </si>
  <si>
    <t>37242 UCDMC Francis W Noel Fund</t>
  </si>
  <si>
    <t>37243 Sergio PerezandJames Wilson Mull Schlp</t>
  </si>
  <si>
    <t>37249 Koret Uc Leads Symposium</t>
  </si>
  <si>
    <t>37258 VMccah Marvin Nelson Jr Memorial Fund</t>
  </si>
  <si>
    <t>37259 Mcsweeney John G Memorial Fund</t>
  </si>
  <si>
    <t>37264 Helga B Olsen Student Support Fund</t>
  </si>
  <si>
    <t>37268 LM Mcomie Res End FdAgronomy</t>
  </si>
  <si>
    <t>37283 Myer FrankandIvy Schp</t>
  </si>
  <si>
    <t>37284 MusserRobert Cessna Felshp</t>
  </si>
  <si>
    <t>37285 Ralph E Meyers Fund</t>
  </si>
  <si>
    <t>37301 Nelson Med Lectureship</t>
  </si>
  <si>
    <t>37309 NeedhamGB Mem Faculty Felshp</t>
  </si>
  <si>
    <t>37324 NichollsArthur W</t>
  </si>
  <si>
    <t>37329 FG Novy Jr Professorship Of Derm</t>
  </si>
  <si>
    <t>37330 Laverne Noyes Foundation</t>
  </si>
  <si>
    <t>37336 Noel Endowment Fund</t>
  </si>
  <si>
    <t>37337 AF Nunes Trust Loan Schlsp</t>
  </si>
  <si>
    <t>37341 Nightingale Myron Mem Research Fd</t>
  </si>
  <si>
    <t>37353 Nutrition Dept Research End</t>
  </si>
  <si>
    <t>37362 Thomas Nickerson Memorial Fund</t>
  </si>
  <si>
    <t>37365 Leonard Burrell Endowment</t>
  </si>
  <si>
    <t>37366 Nordfelt Endowment Fund</t>
  </si>
  <si>
    <t>37368 Vivian B NelsonandHampton Bryan</t>
  </si>
  <si>
    <t>37372 OBrien Agr Engr Activities Fd</t>
  </si>
  <si>
    <t>37374 Oliver Gail Eand Ruth MSchlsp</t>
  </si>
  <si>
    <t>37381 OBrienAlburger Basso Degrosz Schp</t>
  </si>
  <si>
    <t>37382 Winn Oates Paula Cancer Res End</t>
  </si>
  <si>
    <t>37388 HFNorman WineandFood Soc Schlsp</t>
  </si>
  <si>
    <t>37394 Art Nelson Gallery Endowment</t>
  </si>
  <si>
    <t>37402 ArtMaurine M Nelson Grad Fellowship</t>
  </si>
  <si>
    <t>37403 MusicMaurineFayMorse Nelson Stdt End</t>
  </si>
  <si>
    <t>37413 VMdo Chocolate Chip Oliver End Schlsp</t>
  </si>
  <si>
    <t>37414 VMDO Shadow Oliver Endowed Scholarship</t>
  </si>
  <si>
    <t>37416 Oettinger Joan Memorial Fund</t>
  </si>
  <si>
    <t>37417 M L Oliver Mem Resident Res Awd</t>
  </si>
  <si>
    <t>37419 Oliver Dorothy J Schlsp End</t>
  </si>
  <si>
    <t>37425 Hilda Oppenheimer Schp</t>
  </si>
  <si>
    <t>37426 VMceh Dr Jack Robbins End Felshp</t>
  </si>
  <si>
    <t>37428 Hans Elle Nielsen Scholarship</t>
  </si>
  <si>
    <t>37429 Bgen Novozyme Matching Endowment</t>
  </si>
  <si>
    <t>37432 Mdo Richard Oi Md Endowment</t>
  </si>
  <si>
    <t>37436 Med Ophthalmology Faculty Support</t>
  </si>
  <si>
    <t>37439 Rola Ortlieb Scholarship Fd</t>
  </si>
  <si>
    <t>37450 Ostrom Ivy Douglas Scholarship</t>
  </si>
  <si>
    <t>37463 Ogasawara Family Fund</t>
  </si>
  <si>
    <t>37471 Dbs Endowed Chair In Physiology</t>
  </si>
  <si>
    <t>37475 Robert Roy Owen Fund</t>
  </si>
  <si>
    <t>37479 Correct Op Fund 37471</t>
  </si>
  <si>
    <t>37480 Mary Pillot Schp Fund</t>
  </si>
  <si>
    <t>37481 VMdo Pillsbury Memorial Endowed Schlsp</t>
  </si>
  <si>
    <t>37483 Arboretum Roberts Curatorial Endowment</t>
  </si>
  <si>
    <t>37492 Med Path Faculty Endowment</t>
  </si>
  <si>
    <t>37495 Nutrition Prophet Zeman Endowment</t>
  </si>
  <si>
    <t>37499 Env Sci Norris Endow NRS Harrison</t>
  </si>
  <si>
    <t>37501 George A Packer Fund</t>
  </si>
  <si>
    <t>37509 Charles M Rick Tomato Genetics Res Ctr</t>
  </si>
  <si>
    <t>37511 FST Herman Phaff Culture Collection End</t>
  </si>
  <si>
    <t>37514 Pain Foundation Of Uc DavisFFE</t>
  </si>
  <si>
    <t>37521 Med Palamidessi Leukemia Endow</t>
  </si>
  <si>
    <t>37522 VMdoPauli Memorial Endowed Schlsp</t>
  </si>
  <si>
    <t>37523 Palthe Helen Mcconnell Flshp</t>
  </si>
  <si>
    <t>37527 Patterson SewardandClara Endow</t>
  </si>
  <si>
    <t>37528 Paulson Scholarship Fund</t>
  </si>
  <si>
    <t>37540 Pardee Geurhe CandHelen N</t>
  </si>
  <si>
    <t>37542 VMCEH PERFORMANCE HORSE ENDOWMENT</t>
  </si>
  <si>
    <t>37556 Perkins George Clement Fund</t>
  </si>
  <si>
    <t>37557 Paterson Fund</t>
  </si>
  <si>
    <t>37559 Peterson Family Fund</t>
  </si>
  <si>
    <t>37562 Peebles David D Flshp</t>
  </si>
  <si>
    <t>37578 Phaff Marinka Memorial</t>
  </si>
  <si>
    <t>37581 Pena Edward Scholarship</t>
  </si>
  <si>
    <t>37593 PierceRobert Sr Mem Lectureship</t>
  </si>
  <si>
    <t>37595 Phillips Milton Schp Fd</t>
  </si>
  <si>
    <t>37598 Pickford Mary Fdn SchlspEnd</t>
  </si>
  <si>
    <t>37604 Pisani Trust</t>
  </si>
  <si>
    <t>37605 Pisani Medical Research Fd</t>
  </si>
  <si>
    <t>37606 George W Pierce Schp</t>
  </si>
  <si>
    <t>37607 Pilkington Fund</t>
  </si>
  <si>
    <t>37609 Clemens Von Pirquet Award</t>
  </si>
  <si>
    <t>37619 Pomology Faculty Fellowship Fund</t>
  </si>
  <si>
    <t>37620 Polytechnic High School Schp Fund</t>
  </si>
  <si>
    <t>37635 Alma Elisabeth Popp Estate</t>
  </si>
  <si>
    <t>37639 Purcell Endowment Fd</t>
  </si>
  <si>
    <t>37642 UC Postharvest Program End</t>
  </si>
  <si>
    <t>37643 PolitIcal Science UG Schlsp</t>
  </si>
  <si>
    <t>37644 Sally L Porter Endowment</t>
  </si>
  <si>
    <t>37645 Poppy Memorial Scholarship</t>
  </si>
  <si>
    <t>37651 Public Interest Law Assistance Fund</t>
  </si>
  <si>
    <t>37653 IA Jill Peckler Memorial End Schlsp</t>
  </si>
  <si>
    <t>37654 VMCEH Peray Memorial Endowment</t>
  </si>
  <si>
    <t>37658 Presidential Initiatives Fund PIF</t>
  </si>
  <si>
    <t>37662 Pomology Pistachio Research Endowment</t>
  </si>
  <si>
    <t>37671 Med Psych FacultyAlumni Res Develp End</t>
  </si>
  <si>
    <t>37673 PomFruitNut ResandInformation Ctr End</t>
  </si>
  <si>
    <t>37675 Charles M Rick Endowed Scholarship</t>
  </si>
  <si>
    <t>37680 Joseph Prosser Trust</t>
  </si>
  <si>
    <t>37681 Pickett Jack Agriculture Schlsp</t>
  </si>
  <si>
    <t>37682 Frank J Pilone Prize</t>
  </si>
  <si>
    <t>37683 Prosser Fellowship</t>
  </si>
  <si>
    <t>37685 Isabel Price Memorial Scholarship Fund</t>
  </si>
  <si>
    <t>37696 Med ImJames Rannells Endowment</t>
  </si>
  <si>
    <t>37698 Leonard Ross CAAA Endowed Schlsp</t>
  </si>
  <si>
    <t>37707 Florence S Ragle Res Fd</t>
  </si>
  <si>
    <t>37712 Ramey and Romstad Endowed Schlsp</t>
  </si>
  <si>
    <t>37714 George Quist Memorial Schlsp</t>
  </si>
  <si>
    <t>37717 RappLillian Mae Fund</t>
  </si>
  <si>
    <t>37723 Vcsa Reservation For College Endowment</t>
  </si>
  <si>
    <t>37724 WFCB Dennis Raveling End Professorship</t>
  </si>
  <si>
    <t>37728 Engr Ramey Romstad End Schp II</t>
  </si>
  <si>
    <t>37729 VMDO Robertson Endowed Schlsp Fund</t>
  </si>
  <si>
    <t>37738 Reed Smith Endowment</t>
  </si>
  <si>
    <t>37744 UC Regents Bioethics Endowed Chair</t>
  </si>
  <si>
    <t>37745 Regent UCD Symphony Endowment</t>
  </si>
  <si>
    <t>37755 Schp Com Regan Prytaneen Aw</t>
  </si>
  <si>
    <t>37757 Reinero Bert Scholarship</t>
  </si>
  <si>
    <t>37761 RitchieHillEirene Schlsp</t>
  </si>
  <si>
    <t>37764 Reukema</t>
  </si>
  <si>
    <t>37772 Robbins Pulmonary Disease Res Fd</t>
  </si>
  <si>
    <t>37773 Robbins Dr Wilfred William Schlsp</t>
  </si>
  <si>
    <t>37778 Lillie M Richards Schp</t>
  </si>
  <si>
    <t>37782 Riggins Barbara HFamily Trust</t>
  </si>
  <si>
    <t>37789 Risling Intertribal Award</t>
  </si>
  <si>
    <t>37791 Marcia M Rivas Mem Fd</t>
  </si>
  <si>
    <t>37792 Chester L Roadhouse Endow Fund</t>
  </si>
  <si>
    <t>37807 Rosenberg International Forum</t>
  </si>
  <si>
    <t>37814 Robinson Fund</t>
  </si>
  <si>
    <t>37816 Estelle Rose Memorial Fd</t>
  </si>
  <si>
    <t>37818 Roehr C M Med Research Fund</t>
  </si>
  <si>
    <t>37828 Walter Rosenberg Research Fund</t>
  </si>
  <si>
    <t>37830 James Rosenberg Mem Schp</t>
  </si>
  <si>
    <t>37845 John RyburnEstella Magnuson Schlsp</t>
  </si>
  <si>
    <t>37847 Ruckman Grad Fellowship</t>
  </si>
  <si>
    <t>37855 Rolkin Arline M Trust</t>
  </si>
  <si>
    <t>37856 Rummelsburg MinnieandSelig Flshp</t>
  </si>
  <si>
    <t>37859 Albert Rowe Chair Of Genetics I</t>
  </si>
  <si>
    <t>37862 Knowles A Ryerson Award</t>
  </si>
  <si>
    <t>37867 FredandJulia Rusch Fdn</t>
  </si>
  <si>
    <t>37868 FredandJulia Rusch Fdn 2</t>
  </si>
  <si>
    <t>37876 Salsbury Vet Med Schlsp</t>
  </si>
  <si>
    <t>37885 College Of Agr Salz Memorial End Schlsp</t>
  </si>
  <si>
    <t>37886 VMceh Salick Equine Viral Disease Lab Ed</t>
  </si>
  <si>
    <t>37888 Medora M Sine Endowed Scholarship</t>
  </si>
  <si>
    <t>37889 Mary E Rodgers Memorial Award</t>
  </si>
  <si>
    <t>37892 AudreyandWilliam Samson Estate</t>
  </si>
  <si>
    <t>37893 Lesley Diane Sanchez Memorial End Schlsp</t>
  </si>
  <si>
    <t>37897 Russell W Preston Endowment</t>
  </si>
  <si>
    <t>37914 DHIH Pacific Regional Humanities Ctr End</t>
  </si>
  <si>
    <t>37944 Silva Chair Cardiovascular Research End</t>
  </si>
  <si>
    <t>37948 VMTH Sue Solomon Reptile Endowment Fd</t>
  </si>
  <si>
    <t>37959 Saxon Estate</t>
  </si>
  <si>
    <t>37960 Saxon Patten Prize</t>
  </si>
  <si>
    <t>37967 Nutrition Schneeman Res Endowed Fd</t>
  </si>
  <si>
    <t>37969 Emily Schwalen Endowed Prize</t>
  </si>
  <si>
    <t>37970 Lulie C Scattergood Scholarship</t>
  </si>
  <si>
    <t>37972 Pom Sjv Fresh Fruit Postharvest End</t>
  </si>
  <si>
    <t>37975 Schalk HermanandHelen Fund</t>
  </si>
  <si>
    <t>37976 HermanandHelen Schalk Fund</t>
  </si>
  <si>
    <t>37978 WalterandCarolyn Schoenfeld Schlsp</t>
  </si>
  <si>
    <t>37982 Karl Schwarze Mathematics Schlsp</t>
  </si>
  <si>
    <t>37987 Sch Of Med Alumni Association Schp</t>
  </si>
  <si>
    <t>37988 Schwall Floyd and Mary Fellowship</t>
  </si>
  <si>
    <t>38010 Schwartz Ellen C Schp</t>
  </si>
  <si>
    <t>38021 Scott Stephen Mem Res Fd</t>
  </si>
  <si>
    <t>38024 Scott Werner RFd</t>
  </si>
  <si>
    <t>38033 Chipper Sichel Endowed Fund</t>
  </si>
  <si>
    <t>38036 Turner BandLesly Starr Shelton End Schl</t>
  </si>
  <si>
    <t>38039 Plt PathTA Shalla Memorial End Fd</t>
  </si>
  <si>
    <t>38047 SeawrightMary Silan Schlsp</t>
  </si>
  <si>
    <t>38051 Schalm Endowed Lectureship</t>
  </si>
  <si>
    <t>38060 Seale Henry W Scholarship Fund</t>
  </si>
  <si>
    <t>38065 ShontzHoward B Memorial Schlsp</t>
  </si>
  <si>
    <t>38067 Rosa BSherman Endowment</t>
  </si>
  <si>
    <t>38070 Searles Fund</t>
  </si>
  <si>
    <t>38073 Shields Peter J Chair Dairy Fd S</t>
  </si>
  <si>
    <t>38078 Sesnon Chair In Animal Science</t>
  </si>
  <si>
    <t>38080 Seminary Land Fund</t>
  </si>
  <si>
    <t>38089 Shields Peter J Schp</t>
  </si>
  <si>
    <t>38105 Schp Com Blanche Simon</t>
  </si>
  <si>
    <t>38111 Slosson Endowment Fund</t>
  </si>
  <si>
    <t>38119 Smith BuddandElma Med Schlsp</t>
  </si>
  <si>
    <t>38121 Smith Ae Med Research Fund</t>
  </si>
  <si>
    <t>38122 Harry Scott Smith Memorial Fd</t>
  </si>
  <si>
    <t>38128 Otto WShaler Schlsp</t>
  </si>
  <si>
    <t>38129 SmithRobert Emrie Memorial Fd</t>
  </si>
  <si>
    <t>38130 Shields Peter J Scholarship Fd</t>
  </si>
  <si>
    <t>38132 Guru Gobind Singh Fellowship</t>
  </si>
  <si>
    <t>38145 Larry Skinner Mem Fd</t>
  </si>
  <si>
    <t>38149 Chancellor Jeanne Wielage Smith I House</t>
  </si>
  <si>
    <t>38151 RenaandGabriel Smilkstein Humanitarian</t>
  </si>
  <si>
    <t>38152 BaeHaroldandHelen Smith Endowment</t>
  </si>
  <si>
    <t>38154 Harold and Helen Smith Endowment</t>
  </si>
  <si>
    <t>38162 Snively Felshp Education Endowment</t>
  </si>
  <si>
    <t>38163 Snively Geo Visiting Lectureship</t>
  </si>
  <si>
    <t>38166 R Lester Snyder Jr Endowment</t>
  </si>
  <si>
    <t>38169 The Soderquist Fd</t>
  </si>
  <si>
    <t>38171 Margery R Sommer Mem Res End</t>
  </si>
  <si>
    <t>38176 Vetmed Ray Carolyn Ruth Endowed Schola</t>
  </si>
  <si>
    <t>38179 VMdoMargaret Spengler Endowed Schlsp</t>
  </si>
  <si>
    <t>38180 Sparling REandHilda Schlsp</t>
  </si>
  <si>
    <t>38181 EdandLois Spafford Arboretum Maint Endow</t>
  </si>
  <si>
    <t>38211 Stabenfeldt Dr George H Schlsp</t>
  </si>
  <si>
    <t>38212 Malcolm RStacey Mem Schlsp</t>
  </si>
  <si>
    <t>38216 Starr Lewis C Schp Fund</t>
  </si>
  <si>
    <t>38220 State Tidelands</t>
  </si>
  <si>
    <t>38221 Rusty Staub Endowed Fellowship</t>
  </si>
  <si>
    <t>38225 Hulda Kopp Stern Medical Endowed Schlsp</t>
  </si>
  <si>
    <t>38229 Steindler John F Matching Fund</t>
  </si>
  <si>
    <t>38231 Steindler John Discretionary</t>
  </si>
  <si>
    <t>38232 Steindler Trust Biological Sci Res</t>
  </si>
  <si>
    <t>38236 Stewart Pearl Stamps Chair</t>
  </si>
  <si>
    <t>38237 Stewart Pearl Stamps Professorship</t>
  </si>
  <si>
    <t>38239 Steger Joseph Fellowship</t>
  </si>
  <si>
    <t>38247 Steindler John Scholarship</t>
  </si>
  <si>
    <t>38264 Pearl S Stewart Edema Res Fd</t>
  </si>
  <si>
    <t>38266 Stewart George F Mem Stdt Fd</t>
  </si>
  <si>
    <t>38279 Wm W Stout Mem Schp</t>
  </si>
  <si>
    <t>38299 Nedjelko Dinko Suljak Schp</t>
  </si>
  <si>
    <t>38309 Elsie Stocking Memorial Felshp</t>
  </si>
  <si>
    <t>38321 ICA Stromgren GeoBecky Jay Athletic</t>
  </si>
  <si>
    <t>38326 Correne E Treguboff End Mem Schlship</t>
  </si>
  <si>
    <t>38331 TracyandRuth Storer Mem Endow</t>
  </si>
  <si>
    <t>38332 TracyandRuth Storer ZoologICAl Schp</t>
  </si>
  <si>
    <t>38333 Sherman Prentiss Storer Endow Fd</t>
  </si>
  <si>
    <t>38334 StorerTracy I Library Fd</t>
  </si>
  <si>
    <t>38335 Ruth Storer Arboretum Garden</t>
  </si>
  <si>
    <t>38336 StorerTracyandRuth Schlsp</t>
  </si>
  <si>
    <t>38339 StorerDr Ruth RGrad Schlsp</t>
  </si>
  <si>
    <t>38341 Dramatic ArtJW Shields Memorial Award</t>
  </si>
  <si>
    <t>38342 TracyandRuth Storer Library Fd</t>
  </si>
  <si>
    <t>38346 Pediatric Cancer Fund</t>
  </si>
  <si>
    <t>38362 Patricia Ann Sumner Memorial Schp</t>
  </si>
  <si>
    <t>38377 VMccahSvVMa Outstanding Vet Practitione</t>
  </si>
  <si>
    <t>38382 Schweigert BernardandAlta Food Sci</t>
  </si>
  <si>
    <t>38388 Athl Phil Swimley Baseball End Schlsp</t>
  </si>
  <si>
    <t>38389 James FSullivan</t>
  </si>
  <si>
    <t>38392 Michael Schermer Family Fund</t>
  </si>
  <si>
    <t>38410 EdmundandFanny Thelen End Fd</t>
  </si>
  <si>
    <t>38415 Ceh Lorna Talbot Equine BioMedical End</t>
  </si>
  <si>
    <t>38416 Ceh L Talbot Equine clinical Program</t>
  </si>
  <si>
    <t>38421 VMdoIvanandSylvia Tamsky End Schlsp</t>
  </si>
  <si>
    <t>38422 Somdo Eugenia E Tyson Fund</t>
  </si>
  <si>
    <t>38424 BillandPolly Swinerton Fund</t>
  </si>
  <si>
    <t>38426 Yocha Dehe Chair Pediatric Endocrinology</t>
  </si>
  <si>
    <t>38434 Nutrition Taubeneck Angel2</t>
  </si>
  <si>
    <t>38436 Nutrition Taubeneck Angel1</t>
  </si>
  <si>
    <t>38437 Nutrition Taubeneck Angel3</t>
  </si>
  <si>
    <t>38441 VMDO Dr Paul and Susan Toste Fund</t>
  </si>
  <si>
    <t>38443 Mind Tsakopoulos Vismara Chair Fund</t>
  </si>
  <si>
    <t>38444 VMDO Edgar Thompson Memorial Schlshp</t>
  </si>
  <si>
    <t>38446 Virginia Toombs MD Memorial Schlsp</t>
  </si>
  <si>
    <t>38447 Med Im Bristol Meyers Thoracic Oncol End</t>
  </si>
  <si>
    <t>38452 Transplt Ctr Transplant Hope End</t>
  </si>
  <si>
    <t>38455 Thor Eric Memorial Scholarship</t>
  </si>
  <si>
    <t>38466 Teale Memorial Schp Fund</t>
  </si>
  <si>
    <t>38474 Wade H Thomas Cancer Res Fd</t>
  </si>
  <si>
    <t>38478 UG Percy and Nellie Thompson</t>
  </si>
  <si>
    <t>38483 Tiger Memorial Scholarship</t>
  </si>
  <si>
    <t>38486 Todd Thomas W Scholarship</t>
  </si>
  <si>
    <t>38488 Toland Thomas Memorial Schp</t>
  </si>
  <si>
    <t>38489 Tomato Genetic Stock Center</t>
  </si>
  <si>
    <t>38506 Tryon Herbert Schp</t>
  </si>
  <si>
    <t>38511 Ellen Thomason Memorial Schp</t>
  </si>
  <si>
    <t>38513 Tribuno Memorial Fund</t>
  </si>
  <si>
    <t>38515 Trial and Appellate Advocacy End</t>
  </si>
  <si>
    <t>38531 Northrop Grumman Graduate Fellowship</t>
  </si>
  <si>
    <t>38541 John D Trelford DDS ObGyn Research</t>
  </si>
  <si>
    <t>38542 Anne K Trelford Oncology Award</t>
  </si>
  <si>
    <t>38545 VMAnn TreiserandJamie Memorial End Fd</t>
  </si>
  <si>
    <t>38547 Dbs UCD BotanICAl Conservatory Fd End</t>
  </si>
  <si>
    <t>38552 HagamanMVivianD Fellowships</t>
  </si>
  <si>
    <t>38556 UCD Presents Student Ticket Endowment</t>
  </si>
  <si>
    <t>38561 Law Sch Uc Davis Law Review Endowment</t>
  </si>
  <si>
    <t>38562 VMdo Surgery Training Program Endowment</t>
  </si>
  <si>
    <t>38565 UCD Staff Scholarship</t>
  </si>
  <si>
    <t>38580 University Cultural Programs End</t>
  </si>
  <si>
    <t>38582 Undergraduate Mathematics End Fd</t>
  </si>
  <si>
    <t>38585 Uc Davis Presents Endowment</t>
  </si>
  <si>
    <t>38604 Unex Environmental Education Schp</t>
  </si>
  <si>
    <t>38605 Univ Mem SchpNorthern Section</t>
  </si>
  <si>
    <t>38608 Lib Univ LibranianS Endowed Fd</t>
  </si>
  <si>
    <t>38610 VMdoEvelyn W Jackson Endowed Schlsp</t>
  </si>
  <si>
    <t>38613 An Sci Undergrad Ed Enhancement</t>
  </si>
  <si>
    <t>38617 CharlesandAghavni Uomini Schlsp</t>
  </si>
  <si>
    <t>38628 Emilyn Louise Vaage Mem Schp</t>
  </si>
  <si>
    <t>38629 Uc Berkeley</t>
  </si>
  <si>
    <t>38632 Veneable Memorial Fund</t>
  </si>
  <si>
    <t>38644 George H Vansell Scholarship Fund</t>
  </si>
  <si>
    <t>38647 Dr Willis M VansellDVMMem Schl</t>
  </si>
  <si>
    <t>38653 Igor Valov Memorial Scholarship</t>
  </si>
  <si>
    <t>38654 Vision Research End Fd</t>
  </si>
  <si>
    <t>38657 William E Valente Music End</t>
  </si>
  <si>
    <t>38658 Miguel Velez Endowed Scholarship</t>
  </si>
  <si>
    <t>38659 VM Dairy Herd HlthFood Safety End</t>
  </si>
  <si>
    <t>38660 Susie Voorhies Mem Schp</t>
  </si>
  <si>
    <t>38661 VMth Popp Med Aid Endowment</t>
  </si>
  <si>
    <t>38662 Art Nelson Gallery Vesta Endowment</t>
  </si>
  <si>
    <t>38665 Vet Med Resident Research Endowment</t>
  </si>
  <si>
    <t>38668 UC Davis Band Endowment</t>
  </si>
  <si>
    <t>38691 HubertandBarbara Wakeham Res Felwsh</t>
  </si>
  <si>
    <t>38694 Hubert HWakeham Schlsp</t>
  </si>
  <si>
    <t>38699 FrankandCarolyn Walker Schp</t>
  </si>
  <si>
    <t>38701 WalkerHarley M Schlsp</t>
  </si>
  <si>
    <t>38702 Walker Harry B Fund</t>
  </si>
  <si>
    <t>38703 Luke E Walker Trust Fund</t>
  </si>
  <si>
    <t>38709 VM WalberMalinois End Schlsp</t>
  </si>
  <si>
    <t>38713 VMVerna Whitaker Endowed Schlsp</t>
  </si>
  <si>
    <t>38729 Robert Lewis Wasser Prize</t>
  </si>
  <si>
    <t>38730 Warden Prize Fund</t>
  </si>
  <si>
    <t>38742 Vit Brad Webb Endow Schlsp</t>
  </si>
  <si>
    <t>38743 Webb Nancy M Mem Schlsp</t>
  </si>
  <si>
    <t>38752 BotKatherineandT Elliot Weier End Fd</t>
  </si>
  <si>
    <t>38758 History Uci AVandF V White Schlsp</t>
  </si>
  <si>
    <t>38771 WellsLiliane D Schlsp 1</t>
  </si>
  <si>
    <t>38776 WellsLiliane D Schlsp 2</t>
  </si>
  <si>
    <t>38779 WellsLiliane D Schlsp 3</t>
  </si>
  <si>
    <t>38780 Wetmore Trust Fund</t>
  </si>
  <si>
    <t>38781 WellsLiliane D Schlsp 4</t>
  </si>
  <si>
    <t>38783 WellsLiiiane D Schlsp 5</t>
  </si>
  <si>
    <t>38784 WellsLiliane D Schlsp 6</t>
  </si>
  <si>
    <t>38793 Wickson Edward Jas Men Schp</t>
  </si>
  <si>
    <t>38794 WiesnerWilliam Memorial Schlsp</t>
  </si>
  <si>
    <t>38814 Wilson Dr Elena Whitey Mem Trust</t>
  </si>
  <si>
    <t>38818 Violet E Wilson Schp Fund</t>
  </si>
  <si>
    <t>38824 Albert J Winkler Schp</t>
  </si>
  <si>
    <t>38826 V G Winslow Jr Mem Award</t>
  </si>
  <si>
    <t>38836 Virginia Perry Wilson Fund</t>
  </si>
  <si>
    <t>38840 Elizabeth P Wood Schp</t>
  </si>
  <si>
    <t>38852 Wilson Award In Equine Science</t>
  </si>
  <si>
    <t>38864 Inez Willet Mem Schp In Orthopaedics</t>
  </si>
  <si>
    <t>38870 Wrasse Leopold E Agric Res Fd</t>
  </si>
  <si>
    <t>38871 VMcehWhittier Endowed Fd</t>
  </si>
  <si>
    <t>38873 Wheat JD Orthopaedic Research Lab</t>
  </si>
  <si>
    <t>38878 DANR Butte CoFarmHomeand4H Sup Group</t>
  </si>
  <si>
    <t>38879 Wong Endowed Professorship Pcc</t>
  </si>
  <si>
    <t>38884 Jarena D Wright Scholarship</t>
  </si>
  <si>
    <t>38895 An Sci M Winn Psittacine Res End</t>
  </si>
  <si>
    <t>38902 DANR</t>
  </si>
  <si>
    <t>38904 YampolEgerman Scholarship</t>
  </si>
  <si>
    <t>38910 Frank MYeatman Mem Schlsp</t>
  </si>
  <si>
    <t>38914 Ccah Feline Health Fund</t>
  </si>
  <si>
    <t>38926 Vitamin Class Action Fund</t>
  </si>
  <si>
    <t>38930 BenandVictoria Williams Fund</t>
  </si>
  <si>
    <t>38939 VM Ca Alpaca Breeders Assoc</t>
  </si>
  <si>
    <t>38940 Stott Alexander Fund</t>
  </si>
  <si>
    <t>38944 VMdo Lillian Young Endowed Fd</t>
  </si>
  <si>
    <t>38946 VM Kibbee For Feline Geriatric Research</t>
  </si>
  <si>
    <t>38948 Law Koessler Law Legacy Fund</t>
  </si>
  <si>
    <t>38958 Med Psych Kim Endowment 38958</t>
  </si>
  <si>
    <t>38964 Bettencourt Memorial Scholarship Fund</t>
  </si>
  <si>
    <t>38968 Clay JackandRobert Memorial Fund</t>
  </si>
  <si>
    <t>38978 GeorgeandDorothy Zolk Trust</t>
  </si>
  <si>
    <t>38980 Zapf Funds</t>
  </si>
  <si>
    <t>39100 Miller A B Endowment Fund</t>
  </si>
  <si>
    <t>39101 A B Miller Endow Fd</t>
  </si>
  <si>
    <t>39110 Marriott Alice M Schlp Fd</t>
  </si>
  <si>
    <t>39133 Quest Endowment Fund</t>
  </si>
  <si>
    <t>39300 Werner R Scott Schp</t>
  </si>
  <si>
    <t>39395 Endow Fds Stdt Aid Control</t>
  </si>
  <si>
    <t>93004 Forever 4H Statewide Endowment</t>
  </si>
  <si>
    <t>93030 Crb Pres Rschr Sust Citrus Clonal Match</t>
  </si>
  <si>
    <t>93073 Shapiro Feline Research Endowment</t>
  </si>
  <si>
    <t>93074 Dr George West Fellowship</t>
  </si>
  <si>
    <t>93085 Paul J Donald MD Otolaryngology Fund</t>
  </si>
  <si>
    <t>93086 Dubach Award In MenS Basketball</t>
  </si>
  <si>
    <t>93087 Dubach Award In WomenS Basketball</t>
  </si>
  <si>
    <t>93088 Dubach Award In MenS Football</t>
  </si>
  <si>
    <t>93089 Dubach Award In WomenS Volleyball</t>
  </si>
  <si>
    <t>93095 Voth Public Strawberry Breeding Prgm Rsc</t>
  </si>
  <si>
    <t>93099 W HowardandLorraine Girdlestone Fund</t>
  </si>
  <si>
    <t>93113 Elayne Angel Harbert Fund</t>
  </si>
  <si>
    <t>93118 H Pynchon Annual Burn Ctr Lecture Srs</t>
  </si>
  <si>
    <t>93122 Doris L Stewart Fund</t>
  </si>
  <si>
    <t>93123 Pediatric Cardiology Admin Endw Chair</t>
  </si>
  <si>
    <t>93131 Forever 4H Santa Barbara Endowment</t>
  </si>
  <si>
    <t>93137 Albert M Martinelli Agricultural Prog</t>
  </si>
  <si>
    <t>93139 R M Kunde Chair ViticultureandEnology</t>
  </si>
  <si>
    <t>93150 Alfred P Olivero Endowed Fund</t>
  </si>
  <si>
    <t>93153 Joy Marie Susko Research Endowment</t>
  </si>
  <si>
    <t>93180 Clif Bar Pres Drctrshp Ca Organics Inst</t>
  </si>
  <si>
    <t>93181 PmcfClif Bar Pres Drctrshp Ca Org Inst</t>
  </si>
  <si>
    <t>93183 Forever 4H Modoc County Endowment</t>
  </si>
  <si>
    <t>93263 Seadoc Society Endowment</t>
  </si>
  <si>
    <t>93282 John M Erskine Graduate Group In Ecolog</t>
  </si>
  <si>
    <t>93283 Psychology Graduate Fellowship Fund</t>
  </si>
  <si>
    <t>93290 Louderback Fund For Social Sci Sppt</t>
  </si>
  <si>
    <t>93291 Barrall Fmly Fnd PhilosophySs Sppt</t>
  </si>
  <si>
    <t>93300 UC Master Gardener Perennial Endowment</t>
  </si>
  <si>
    <t>93304 Foundation Plant Services Director Suppt</t>
  </si>
  <si>
    <t>93305 School Of Vet Med Hardship Endmt</t>
  </si>
  <si>
    <t>93340 C A Endowment Fund</t>
  </si>
  <si>
    <t>93343 UCCE Napa County 4H Legacy Fund</t>
  </si>
  <si>
    <t>93376 Forever 4H San Benito County Endow</t>
  </si>
  <si>
    <t>93393 Forever 4H Kern County Endowment</t>
  </si>
  <si>
    <t>93398 Forever 4H Merced County Endowment</t>
  </si>
  <si>
    <t>93422 PaulandSheila Truschke Student Enrichment</t>
  </si>
  <si>
    <t>93459 Dr Bahman Sheikh Memorial Award</t>
  </si>
  <si>
    <t>93462 FOREVER 4H ORANGE COUNTY ENDOWMENT</t>
  </si>
  <si>
    <t>93469 FOREVER 4H LASSEN COUNTY ENDOWMENT</t>
  </si>
  <si>
    <t>93488 Foster Care Program FFE</t>
  </si>
  <si>
    <t>93491 Chipper Sichel Research and Equipment</t>
  </si>
  <si>
    <t>93498 FOREVER 4H MARIN COUNTY ENDOWMENT</t>
  </si>
  <si>
    <t>93505 VERNE E KATINKA G MENDEL SCHOLARSHIP</t>
  </si>
  <si>
    <t>93509 FANTAZIA MEMORIAL ENDOWMENT</t>
  </si>
  <si>
    <t>93518 Eve Lloyd Thompson Equine Research Endow</t>
  </si>
  <si>
    <t>93521 TANYA WHITLOW SCHOLARSHIP</t>
  </si>
  <si>
    <t>93525 CLASS OF 1970 SCHOLARSHIP FUND</t>
  </si>
  <si>
    <t>93557 Martin L Privalsky Memorial Lecture</t>
  </si>
  <si>
    <t>93577 Jean Mari Peltier Endowment</t>
  </si>
  <si>
    <t>93593 Forever 4H Fresno County Endowment</t>
  </si>
  <si>
    <t>93609 Companion Animal Memorial Fund Endowment</t>
  </si>
  <si>
    <t>93624 Kahane Schp for Nurse Practitioners</t>
  </si>
  <si>
    <t>93625 Jensen Family SOVM Scholarship</t>
  </si>
  <si>
    <t>93626 Quinn COSMOS 5th Site Expansion Fund</t>
  </si>
  <si>
    <t>93634 San Mateo County 4H Program Sppt Endow</t>
  </si>
  <si>
    <t>93637 COSMOS Scholarship Endowment Fund</t>
  </si>
  <si>
    <t>93643 Food Science and Technology Endowment</t>
  </si>
  <si>
    <t>93648 James F Guymon Research Lecture</t>
  </si>
  <si>
    <t>93652 Mollly Fling Endmt Residency Education</t>
  </si>
  <si>
    <t>93661 Tink and Verne Mendel Friends of Mondavi</t>
  </si>
  <si>
    <t>93676 Forever 4H Siskiyou County Endowment</t>
  </si>
  <si>
    <t>93682 COSMOS Alumni Family Scholarship Endmt</t>
  </si>
  <si>
    <t>93703 UC Iberian Studies Consortium</t>
  </si>
  <si>
    <t>93714 Plant Sciences Strawberry Breeding Prog</t>
  </si>
  <si>
    <t>93739 Bill and Helen Mitchell Endowed Schp</t>
  </si>
  <si>
    <t>93746 Summer Graduate Education Enrichment Awd</t>
  </si>
  <si>
    <t>93750 SMSF MASTER GARDENER ENDOW FUND</t>
  </si>
  <si>
    <t>93774 POLITICAL SCI GRAD STDNT DIVERSITY AWD</t>
  </si>
  <si>
    <t>93806 Forever 4H Ventura County FFE</t>
  </si>
  <si>
    <t>93817 San Mateo County 4H Scholarship I Endow</t>
  </si>
  <si>
    <t>93822 Gene Boring Memorial 4H Scholarship Fnd</t>
  </si>
  <si>
    <t>93823 Kauffman Natural Reserve System FFE</t>
  </si>
  <si>
    <t>93842 Natalie Hiatt Memorial Endowment</t>
  </si>
  <si>
    <t>8000C Restricted Funds Functioning as Endowment UCOP and Foundations only</t>
  </si>
  <si>
    <t>G000D Restricted Funds Functioning as Endowments Principal Foundation</t>
  </si>
  <si>
    <t>G0001 PRN Vegetable Crops Scholarship 211039 56306</t>
  </si>
  <si>
    <t>G0002 PRN John C Harper Memorial Fund 211370 40530</t>
  </si>
  <si>
    <t>G0003 PRN Alfred J Hoefer Memorial Scholarship 211450 47134</t>
  </si>
  <si>
    <t>G0004 PRN Donald Crosby Graduate Fellowship 211480 44644</t>
  </si>
  <si>
    <t>G0005 PRN Jason Pat North Cancer Rsch 211505 54910</t>
  </si>
  <si>
    <t>G0006 PRN Elsie L Koletzke Geriatric Research 211715 40550</t>
  </si>
  <si>
    <t>G0007 PRN Gene Therapy Research Fund 211938 40057</t>
  </si>
  <si>
    <t>G0008 PRN Hans and Salome Abplanalp Fund 211966 46060</t>
  </si>
  <si>
    <t>G0009 PRN Polly Bill Swinerton Directors Endow 211997 40661</t>
  </si>
  <si>
    <t>G0010 PRN Louise M Wong MD Memorial 222029 40767</t>
  </si>
  <si>
    <t>G0011 PRN Bruce A Wolk Scholarship 222031 41610</t>
  </si>
  <si>
    <t>G0012 PRN Harry C Kohl Jr Graduate Student Spt 222069 42098</t>
  </si>
  <si>
    <t>G0013 PRN Clare Berryhill Prostate Cancer Research 222086 40878</t>
  </si>
  <si>
    <t>G0014 PRN N John Anton Endowment Fund 222102 41210</t>
  </si>
  <si>
    <t>G0015 PRN UC Davis Herbarium Fund 222142 42510</t>
  </si>
  <si>
    <t>G0016 PRN Kay A Devine Fund 222146 41327</t>
  </si>
  <si>
    <t>G0017 PRN Mary Burr Stockard Scholarship 222154 41214</t>
  </si>
  <si>
    <t>G0018 PRN Margaret B Wildenradt Scholarship 222157 41265</t>
  </si>
  <si>
    <t>G0019 PRN RMI Winery Endowment Fund 222205 48113</t>
  </si>
  <si>
    <t>G0020 PRN RMI Brewery and Food Pilot Plant Endowme 222206 47609</t>
  </si>
  <si>
    <t>G0021 PRN Samuel S Foulk Memorial Scholarship 222209 41742</t>
  </si>
  <si>
    <t>G0022 PRN Pres William Jefferson Clinton Schol 222223 41722</t>
  </si>
  <si>
    <t>G0023 PRN A Lee M Lee Memorial Scholarship 222250 42005</t>
  </si>
  <si>
    <t>G0024 PRN Cancer Center Program Support Fund 222262 48943</t>
  </si>
  <si>
    <t>G0025 PRN Richard A Freedland Fellowship 222395 44096</t>
  </si>
  <si>
    <t>G0026 PRN Vasquez Fund for Brain Tumor Research 222396 42517</t>
  </si>
  <si>
    <t>G0027 PRN Faith Fitzgerald Teaching Fund 222450 43523</t>
  </si>
  <si>
    <t>G0028 PRN George and Lois Root Fund 222474 43637</t>
  </si>
  <si>
    <t>G0029 PRN Maurice Prize in Fiction 222479 45671</t>
  </si>
  <si>
    <t>G0030 PRN Shelter Animal Health Endowed Fund 222484 43578</t>
  </si>
  <si>
    <t>G0031 PRN Ray Rossi His Sister Louise Rossi 222540 42814</t>
  </si>
  <si>
    <t>G0032 PRN Catalyst Fund 222544 45479</t>
  </si>
  <si>
    <t>G0033 PRN Robert Mondavi Institute Endowment 222552 43913</t>
  </si>
  <si>
    <t>G0034 PRN Osher Reentry Scholarship Endowment 222555 42816</t>
  </si>
  <si>
    <t>G0035 PRN Comparative Literature Award 222561 42891</t>
  </si>
  <si>
    <t>G0036 PRN Words Take Wing Endowment 222580 43196</t>
  </si>
  <si>
    <t>G0037 PRN Benjamini Fund for Biological Sci 222616 43164</t>
  </si>
  <si>
    <t>G0038 PRN Soderquist Chair in Entrepreneurship 222629 43141</t>
  </si>
  <si>
    <t>G0039 PRN UC Davis Center for Entrepreneurship 222630 43142</t>
  </si>
  <si>
    <t>G0040 PRN Osher Lifelong Learning Endowment 222641 43786</t>
  </si>
  <si>
    <t>G0041 PRN Hersted Fund for Pediatric Nursing 222663 43780</t>
  </si>
  <si>
    <t>G0042 PRN Gallagher Hall Maintenance Fund 222670 44751</t>
  </si>
  <si>
    <t>G0043 PRN Blake Fund for Gerontological Nursing 222692 44056</t>
  </si>
  <si>
    <t>G0044 PRN Stone Cancer Endowed Fund 222693 44053</t>
  </si>
  <si>
    <t>G0045 PRN Stone Asthma Endowed Fund 222694 44038</t>
  </si>
  <si>
    <t>G0046 PRN Snyder Chair in HACS 222696 44054</t>
  </si>
  <si>
    <t>G0047 PRN Crosby Chair in Envr Chemistry 222709 44112</t>
  </si>
  <si>
    <t>G0048 PRN Emil M Mrak Student Award 222721 44171</t>
  </si>
  <si>
    <t>G0049 PRN Osborne Endowed Chair 222733 44243</t>
  </si>
  <si>
    <t>G0050 PRN Lynch Tanner VM Scholarship Fund 222735 44294</t>
  </si>
  <si>
    <t>G0051 PRN Slater Special Collection Fund 222747 44367</t>
  </si>
  <si>
    <t>G0052 PRN Cal Aggie Mens Rugby Fund 222748 44963</t>
  </si>
  <si>
    <t>G0053 PRN Friends of Picnic Day Fund 222764 44967</t>
  </si>
  <si>
    <t>G0054 PRN Bart Endowed Professorship 222775 44931</t>
  </si>
  <si>
    <t>G0055 PRN Robert and Margrit Mondavi Student Suppt 222826 49230</t>
  </si>
  <si>
    <t>G0056 PRN Victor Chu University Fellowship 222832 44979</t>
  </si>
  <si>
    <t>G0057 PRN Artistic Ventures Fund 222872 45476</t>
  </si>
  <si>
    <t>G0058 PRN Rutter Award for Excellence in Teaching 222873 45007</t>
  </si>
  <si>
    <t>G0059 PRN The NSJVMA Graduate Award 222970 45507</t>
  </si>
  <si>
    <t>G0060 PRN R Rossi Chair in VE 223017 46643</t>
  </si>
  <si>
    <t>G0061 PRN L Rossi Chair in VE 223018 46642</t>
  </si>
  <si>
    <t>G0062 PRN Stanley and Jacqueline Schilling 223093 45833</t>
  </si>
  <si>
    <t>G0063 PRN Hildy Jackman Endowment 223106 46451</t>
  </si>
  <si>
    <t>G0064 PRN William Meisterfeld Canine Behavior Fund 223123 47594</t>
  </si>
  <si>
    <t>G0065 PRN Miller Excellence in Resident Education 223140 46421</t>
  </si>
  <si>
    <t>G0066 PRN Navrotsky Rock Thermochemistry Lab 223183 49193</t>
  </si>
  <si>
    <t>G0067 PRN Feline Health Fund 223392 47016</t>
  </si>
  <si>
    <t>G0068 PRN Dept of Radiology S Gorges Schlsp 223432 49274</t>
  </si>
  <si>
    <t>G0069 PRN Dr Pedersen and Dr North Canine Cancer 223740 48170</t>
  </si>
  <si>
    <t>G0070 PRN Gill Endowed Scholarship Fund 223999 55045</t>
  </si>
  <si>
    <t>G0071 PRN Robert Margrit Mondavi Cnt for Perf Ar 224002 49805</t>
  </si>
  <si>
    <t>G0072 PRN Margrit Mondavi Manetti Shrem Museum Fnd 224004 55046</t>
  </si>
  <si>
    <t>G0073 PRN Robert Mondavi Institute Operational Fnd 224005 49231</t>
  </si>
  <si>
    <t>G0074 PRN The Burden Family Valley Fever Fund 224061 49509</t>
  </si>
  <si>
    <t>G0075 PRN Gunion Fund for Support of High Energy 224099 55970</t>
  </si>
  <si>
    <t>G0076 PRN Alan F Olson Childrens Burn Fund 224351 55265</t>
  </si>
  <si>
    <t>G0077 PRN Jeffrey Sheri Berger Fund for Art 224411</t>
  </si>
  <si>
    <t>G0078 PRN Rolf and Nadejda von Lorenz Comp Animal 224662 56352</t>
  </si>
  <si>
    <t>G0079 PRN IwahashiParrott Scholarship 224884 56923</t>
  </si>
  <si>
    <t>G0080 PRN Yoshimi and Grace Shibata Scholarship 224892 56949</t>
  </si>
  <si>
    <t>G0081 PRN Douglas Butler Genetics Research Endowmt 224939 50054</t>
  </si>
  <si>
    <t>G0082 PRN Human Development General Support FFE 225090 50271</t>
  </si>
  <si>
    <t>G0083 PRN Patterson Brown Bohart Museum Sppt 225097 46275</t>
  </si>
  <si>
    <t>G0084 PRN Ninomiya Fellowship Fund 225105 46336</t>
  </si>
  <si>
    <t>G0085 PRN Jim Adams Scholarship 225179 47945</t>
  </si>
  <si>
    <t>G0086 PRN Lepke Memorial Scholarship in Chemistry 225180 47940</t>
  </si>
  <si>
    <t>G0087 PRN Nuclear Medicine Education Fund 241257 41608</t>
  </si>
  <si>
    <t>G0088 PRN Mrak Associates 241362 UCDF</t>
  </si>
  <si>
    <t>G0089 PRN The Carl L Garrison Memorial Fund 241410 UCDF</t>
  </si>
  <si>
    <t>G0090 PRN Liquid Sugars Educ Enrichment 241425 48016</t>
  </si>
  <si>
    <t>G0091 PRN Webb Stem Cell Research Fund 223296</t>
  </si>
  <si>
    <t>G0092 PRN Women Philanthropy Impact Award 224571</t>
  </si>
  <si>
    <t>G0093 PRN H Ralph Michel Fund 241435</t>
  </si>
  <si>
    <t>G0094 PRN Pederson Endowed Scholarship 222888</t>
  </si>
  <si>
    <t>G0095 PRN Cockerill Kennedy Equipment Fund 222973</t>
  </si>
  <si>
    <t>G0096 PRN Marr Fund Blaisedll Medical Library 223026</t>
  </si>
  <si>
    <t>G0097 PRN Gandara Thoracic Program Fund 223154</t>
  </si>
  <si>
    <t>G0098 PRN Motes Woodward Fund for Vision Rsch 223203</t>
  </si>
  <si>
    <t>G0099 PRN Flo Gossenbacher Bipolar Disorder Rsch 223726</t>
  </si>
  <si>
    <t>G0100 PRN Glen Grant Fund 224180</t>
  </si>
  <si>
    <t>G0101 PRN Arboretum and Public Garden Fund 224186</t>
  </si>
  <si>
    <t>G0102 PRN Charna MoultonBarrett Fund for Cancer 224203</t>
  </si>
  <si>
    <t>G0103 PRN Esther Linda Knox Healthy Brain Aging 224437</t>
  </si>
  <si>
    <t>G0104 PRN Feder Innovative Neuroscience Research 224620</t>
  </si>
  <si>
    <t>G0105 PRN Maureen Stanton Graduate Student Award 224725</t>
  </si>
  <si>
    <t>G0106 PRN Kownacki Scientific Environ Rsch Dissem 224736</t>
  </si>
  <si>
    <t>G0107 PRN Eschscholzia Learning Award 224866</t>
  </si>
  <si>
    <t>G0108 PRN Richard E Jorgensen Horse Barn FFE 224964</t>
  </si>
  <si>
    <t>G0109 PRN Ruenell Foy Temps Ceramic Arts Fund 225153</t>
  </si>
  <si>
    <t>G0110 PRN Winery Expansion FFE 225003</t>
  </si>
  <si>
    <t>G0111 PRN Robert and Kathleen Harrell Scholarship 225247 50137</t>
  </si>
  <si>
    <t>G0112 PRN Deans Priority Endowment 225277</t>
  </si>
  <si>
    <t>G0113 PRN Resnick CAI Operation and Maintenance 225345</t>
  </si>
  <si>
    <t>G0114 PRN Glock Fund for Excellence in Business Ed 225386 50490</t>
  </si>
  <si>
    <t>G9999 PRN Robert Margrit Mondavi Stdnt Suppt RMI 222825 49229</t>
  </si>
  <si>
    <t>GC005 Restricted FFE Principal CAAA</t>
  </si>
  <si>
    <t>GC001 PRN Walter A Buehler Alumni Center 261430 43104</t>
  </si>
  <si>
    <t>H000D Restricted Funds Functioning as Endowments Income Foundation</t>
  </si>
  <si>
    <t>H0001 IN Vegetable Crops Scholarship 211039 56306</t>
  </si>
  <si>
    <t>H0002 IN John C Harper Memorial Fund 211370 40530</t>
  </si>
  <si>
    <t>H0003 IN Alfred J Hoefer Memorial Scholarship 211450 47134</t>
  </si>
  <si>
    <t>H0004 IN Donald Crosby Graduate Fellowship 211480 44644</t>
  </si>
  <si>
    <t>H0005 IN Jason Pat North Cancer Rsch 211505 54910</t>
  </si>
  <si>
    <t>H0006 IN Elsie L Koletzke Geriatric Research 211715 40550</t>
  </si>
  <si>
    <t>H0007 IN Gene Therapy Research Fund 211938 40057</t>
  </si>
  <si>
    <t>H0008 IN Hans and Salome Abplanalp Fund 211966 46060</t>
  </si>
  <si>
    <t>H0009 IN Polly Bill Swinerton Directors Endow 211997 40661</t>
  </si>
  <si>
    <t>H0010 IN Louise M Wong MD Memorial 222029 40767</t>
  </si>
  <si>
    <t>H0011 IN Bruce A Wolk Scholarship 222031 41610</t>
  </si>
  <si>
    <t>H0012 IN Harry C Kohl Jr Graduate Student Spt 222069 42098</t>
  </si>
  <si>
    <t>H0013 IN Clare Berryhill Prostate Cancer Research 222086 40878</t>
  </si>
  <si>
    <t>H0014 IN N John Anton Endowment Fund 222102 41210</t>
  </si>
  <si>
    <t>H0015 IN UC Davis Herbarium Fund 222142 42510</t>
  </si>
  <si>
    <t>H0016 IN Kay A Devine Fund 222146 41327</t>
  </si>
  <si>
    <t>H0017 IN Mary Burr Stockard Scholarship 222154 41214</t>
  </si>
  <si>
    <t>H0018 IN Margaret B Wildenradt Scholarship 222157 41265</t>
  </si>
  <si>
    <t>H0019 IN RMI Winery Endowment Fund 222205 48113</t>
  </si>
  <si>
    <t>H0020 IN RMI Brewery and Food Pilot Plant Endowme 222206 47609</t>
  </si>
  <si>
    <t>H0021 IN Samuel S Foulk Memorial Scholarship 222209 41742</t>
  </si>
  <si>
    <t>H0022 IN Pres William Jefferson Clinton Schol 222223 41722</t>
  </si>
  <si>
    <t>H0023 IN A Lee M Lee Memorial Scholarship 222250 42005</t>
  </si>
  <si>
    <t>H0024 IN Cancer Center Program Support Fund 222262 48943</t>
  </si>
  <si>
    <t>H0025 IN Richard A Freedland Fellowship 222395 44096</t>
  </si>
  <si>
    <t>H0026 IN Vasquez Fund for Brain Tumor Research 222396 42517</t>
  </si>
  <si>
    <t>H0027 IN Faith Fitzgerald Teaching Fund 222450 43523</t>
  </si>
  <si>
    <t>H0028 IN George and Lois Root Fund 222474 43637</t>
  </si>
  <si>
    <t>H0029 IN Maurice Prize in Fiction 222479 45671</t>
  </si>
  <si>
    <t>H0030 IN Shelter Animal Health Endowed Fund 222484 43578</t>
  </si>
  <si>
    <t>H0031 IN Ray Rossi His Sister Louise Rossi 222540 42814</t>
  </si>
  <si>
    <t>H0032 IN Catalyst Fund 222544 45479</t>
  </si>
  <si>
    <t>H0033 IN Robert Mondavi Institute Endowment 222552 43913</t>
  </si>
  <si>
    <t>H0034 IN Osher Reentry Scholarship Endowment 222555 42816</t>
  </si>
  <si>
    <t>H0035 IN Comparative Literature Award 222561 42891</t>
  </si>
  <si>
    <t>H0036 IN Words Take Wing Endowment 222580 43196</t>
  </si>
  <si>
    <t>H0037 IN Benjamini Fund for Biological Sci 222616 43164</t>
  </si>
  <si>
    <t>H0038 IN Soderquist Chair in Entrepreneurship 222629 43141</t>
  </si>
  <si>
    <t>H0039 IN UC Davis Center for Entrepreneurship 222630 43142</t>
  </si>
  <si>
    <t>H0040 IN Osher Lifelong Learning Endowment 222641 43786</t>
  </si>
  <si>
    <t>H0041 IN Hersted Fund for Pediatric Nursing 222663 43780</t>
  </si>
  <si>
    <t>H0042 IN Gallagher Hall Maintenance Fund 222670 44751</t>
  </si>
  <si>
    <t>H0043 IN Blake Fund for Gerontological Nursing 222692 44056</t>
  </si>
  <si>
    <t>H0044 IN Stone Cancer Endowed Fund 222693 44053</t>
  </si>
  <si>
    <t>H0045 IN Stone Asthma Endowed Fund 222694 44038</t>
  </si>
  <si>
    <t>H0046 IN Snyder Chair in HACS 222696 44054</t>
  </si>
  <si>
    <t>H0047 IN Crosby Chair in Envr Chemistry 222709 44112</t>
  </si>
  <si>
    <t>H0048 IN Emil M Mrak Student Award 222721 44171</t>
  </si>
  <si>
    <t>H0049 IN Osborne Endowed Chair 222733 44243</t>
  </si>
  <si>
    <t>H0050 IN Lynch Tanner VM Scholarship Fund 222735 44294</t>
  </si>
  <si>
    <t>H0051 IN Slater Special Collection Fund 222747 44367</t>
  </si>
  <si>
    <t>H0052 IN Cal Aggie Mens Rugby Fund 222748 44963</t>
  </si>
  <si>
    <t>H0053 IN Friends of Picnic Day Fund 222764 44967</t>
  </si>
  <si>
    <t>H0054 IN Bart Endowed Professorship 222775 44931</t>
  </si>
  <si>
    <t>H0055 IN Robert and Margrit Mondavi Student Suppt 222826 49230</t>
  </si>
  <si>
    <t>H0056 IN Victor Chu University Fellowship 222832 44979</t>
  </si>
  <si>
    <t>H0057 IN Artistic Ventures Fund 222872 45476</t>
  </si>
  <si>
    <t>H0058 IN Rutter Award for Excellence in Teaching 222873 45007</t>
  </si>
  <si>
    <t>H0059 IN The NSJVMA Graduate Award 222970 45507</t>
  </si>
  <si>
    <t>H0060 IN R Rossi Chair in VE 223017 46643</t>
  </si>
  <si>
    <t>H0061 IN L Rossi Chair in VE 223018 46642</t>
  </si>
  <si>
    <t>H0062 IN Stanley and Jacqueline Schilling 223093 45833</t>
  </si>
  <si>
    <t>H0063 IN Hildy Jackman Endowment 223106 46451</t>
  </si>
  <si>
    <t>H0064 IN William Meisterfeld Canine Behavior Fund 223123 47594</t>
  </si>
  <si>
    <t>H0065 IN Miller Excellence in Resident Education 223140 46421</t>
  </si>
  <si>
    <t>H0066 IN Navrotsky Rock Thermochemistry Lab 223183 49193</t>
  </si>
  <si>
    <t>H0067 IN Feline Health Fund 223392 47016</t>
  </si>
  <si>
    <t>H0068 IN Dept of Radiology S Gorges Schlsp 223432 49274</t>
  </si>
  <si>
    <t>H0069 IN Dr Pedersen and Dr North Canine Cancer 223740 48170</t>
  </si>
  <si>
    <t>H0070 IN Gill Endowed Scholarship Fund 223999 55045</t>
  </si>
  <si>
    <t>H0071 IN Robert Margrit Mondavi Cnt for Perf Ar 224002 49805</t>
  </si>
  <si>
    <t>H0072 IN Margrit Mondavi Manetti Shrem Museum Fnd 224004 55046</t>
  </si>
  <si>
    <t>H0073 IN Robert Mondavi Institute Operational Fnd 224005 49231</t>
  </si>
  <si>
    <t>H0074 IN The Burden Family Valley Fever Fund 224061 49509</t>
  </si>
  <si>
    <t>H0075 IN Gunion Fund for Support of High Energy 224099 55970</t>
  </si>
  <si>
    <t>H0076 IN Alan F Olson Childrens Burn Fund 224351 55265</t>
  </si>
  <si>
    <t>H0077 IN Jeffrey Sheri Berger Fund for Art 224411</t>
  </si>
  <si>
    <t>H0078 IN Rolf and Nadejda von Lorenz Comp Animal 224662 56352</t>
  </si>
  <si>
    <t>H0079 IN IwahashiParrott Scholarship 224884 56923</t>
  </si>
  <si>
    <t>H0080 IN Yoshimi and Grace Shibata Scholarship 224892 56949</t>
  </si>
  <si>
    <t>H0081 IN Douglas Butler Genetics Research Endowmt 224939 50054</t>
  </si>
  <si>
    <t>H0082 IN Human Development General Support FFE 225090 50271</t>
  </si>
  <si>
    <t>H0083 IN Patterson Brown Bohart Museum Sppt 225097 46275</t>
  </si>
  <si>
    <t>H0084 IN Ninomiya Fellowship Fund 225105 46336</t>
  </si>
  <si>
    <t>H0085 IN Jim Adams Scholarship 225179 47945</t>
  </si>
  <si>
    <t>H0086 IN Lepke Memorial Scholarship in Chemistry 225180 47940</t>
  </si>
  <si>
    <t>H0087 IN Nuclear Medicine Education Fund 241257 41608</t>
  </si>
  <si>
    <t>H0088 IN Mrak Associates 241362 UCDF</t>
  </si>
  <si>
    <t>H0089 IN The Carl L Garrison Memorial Fund 241410 UCDF</t>
  </si>
  <si>
    <t>H0090 IN Liquid Sugars Educ Enrichment 241425 48016</t>
  </si>
  <si>
    <t>H0091 IN Webb Stem Cell Research Fund 223296</t>
  </si>
  <si>
    <t>H0092 IN Women Philanthropy Impact Award 224571</t>
  </si>
  <si>
    <t>H0093 IN H Ralph Michel Fund 241435</t>
  </si>
  <si>
    <t>H0094 IN Pederson Endowed Scholarship 222888</t>
  </si>
  <si>
    <t>H0095 IN Cockerill Kennedy Equipment Fund 222973</t>
  </si>
  <si>
    <t>H0096 IN Marr Fund Blaisedll Medical Library 223026</t>
  </si>
  <si>
    <t>H0097 IN Gandara Thoracic Program Fund 223154</t>
  </si>
  <si>
    <t>H0098 IN Motes Woodward Fund for Vision Rsch 223203</t>
  </si>
  <si>
    <t>H0099 IN Flo Gossenbacher Bipolar Disorder Rsch 223726</t>
  </si>
  <si>
    <t>H0100 IN Glen Grant Fund 224180</t>
  </si>
  <si>
    <t>H0101 IN Arboretum and Public Garden Fund 224186</t>
  </si>
  <si>
    <t>H0102 IN Charna MoultonBarrett Fund for Cancer 224203</t>
  </si>
  <si>
    <t>H0103 IN Esther Linda Knox Healthy Brain Aging 224437</t>
  </si>
  <si>
    <t>H0104 IN Feder Innovative Neuroscience Research 224620</t>
  </si>
  <si>
    <t>H0105 IN Maureen Stanton Graduate Student Award 224725</t>
  </si>
  <si>
    <t>H0106 IN Kownacki Scientific Environ Rsch Dissem 224736</t>
  </si>
  <si>
    <t>H0107 IN Eschscholzia Learning Award 224866</t>
  </si>
  <si>
    <t>H0108 IN Richard E Jorgensen Horse Barn FFE 224964</t>
  </si>
  <si>
    <t>H0109 IN Ruenell Foy Temps Ceramic Arts Fund 225153</t>
  </si>
  <si>
    <t>H0110 IN Winery Expansion FFE 225003</t>
  </si>
  <si>
    <t>H0111 IN Robert and Kathleen Harrell Scholarship 225247</t>
  </si>
  <si>
    <t>H0112 IN Deans Priority Endowment 225277</t>
  </si>
  <si>
    <t>H0113 IN Resnick CAI Operation and Maintenance 225345</t>
  </si>
  <si>
    <t>H0114 IN Glock Fund for Excellence in Business Ed 225386</t>
  </si>
  <si>
    <t>H9999 IN Robert Margrit Mondavi Stdnt Suppt RMI 222825 49229</t>
  </si>
  <si>
    <t>HC00D Restricted FFE Income CAAA</t>
  </si>
  <si>
    <t>HC001 IN Walter A Buehler Alumni Center 261430 43104</t>
  </si>
  <si>
    <t>2210B Split Interest Agreements B 2210B</t>
  </si>
  <si>
    <t>2210C Split Interest Agreements C 2210C</t>
  </si>
  <si>
    <t>I000D Restricted Expendable split interest Agreement Principal</t>
  </si>
  <si>
    <t>I0001 PRN Del Lily Young CRUT 811741</t>
  </si>
  <si>
    <t>I0002 PRN Neil Carla Andrews CRUT 811745</t>
  </si>
  <si>
    <t>I0003 PRN Robert Mary Fort CRUT 811783</t>
  </si>
  <si>
    <t>I0004 PRN Stanley Barbara FPRNgerut CRUT 811847</t>
  </si>
  <si>
    <t>I0005 PRN John Constance MCCabe CRUT 811861</t>
  </si>
  <si>
    <t>I0006 PRN Robert A Oliver CRUT 811952</t>
  </si>
  <si>
    <t>I0007 PRN The Montfort CRUT 811993</t>
  </si>
  <si>
    <t>I0008 PRN Eugene Boone CRUT 822010</t>
  </si>
  <si>
    <t>I0009 PRN Charles R Goldman CRUT 822080</t>
  </si>
  <si>
    <t>I0010 PRN Herlan Loyd Marlene Loyd Lee CRUT 822106</t>
  </si>
  <si>
    <t>I0011 PRN Marjorie Loyd Lavetta Loyd McCure CRUT 822107</t>
  </si>
  <si>
    <t>I0012 PRN Marjorie Loyd Bobby Robert Vowell CRUT 822108</t>
  </si>
  <si>
    <t>I0013 PRN Wayne Jacque Bartholomew CRUT 822364</t>
  </si>
  <si>
    <t>I0014 PRN McClurg Charitable RemaPRNder Unitrust 822472</t>
  </si>
  <si>
    <t>I0015 PRN MelPRNda C Stone CRT 822667</t>
  </si>
  <si>
    <t>I0016 PRN Lisa Stone Kelley CRT 822668</t>
  </si>
  <si>
    <t>I0017 PRN Redenbach CRUT 822684</t>
  </si>
  <si>
    <t>I0018 PRN Stowell Family Trust 822821</t>
  </si>
  <si>
    <t>I0019 PRN Christa Kafitz Charitable RemaPRN Unitrust 822949</t>
  </si>
  <si>
    <t>I0020 PRN Robert B Miller MD Endowed Fund 823140</t>
  </si>
  <si>
    <t>I0021 PRN Cook Family CRUT 823361</t>
  </si>
  <si>
    <t>I0022 PRN Wesley PPRNkerton Student Farm Mentor Trust 823369</t>
  </si>
  <si>
    <t>I0023 PRN Gerdes Rohrich CRUT 824143</t>
  </si>
  <si>
    <t>I0024 PRN George H Puterbaugh DVM and Sharon A Pute 824144</t>
  </si>
  <si>
    <t>I0025 PRN LONIGAN FAMILY 2018 CRUT 824387</t>
  </si>
  <si>
    <t>I0026 PRN OLSEN FAMILY 2018 CRUT 824388</t>
  </si>
  <si>
    <t>I0027 PRN Lawrence Lozares CRUT via SSgA 824557</t>
  </si>
  <si>
    <t>I0028 PRN Thomas W Crawford Jr and Jeanne T Crawfor 824654</t>
  </si>
  <si>
    <t>I0029 PRN Mason and Suzanne Case Testamentary CRUT 833003</t>
  </si>
  <si>
    <t>I0030 PRN Grace ShawKennedy Irrevocable Trust 833008</t>
  </si>
  <si>
    <t>I0031 PRN Earl LPRNda Ault Charitable RemaPRNder Unitru 833012</t>
  </si>
  <si>
    <t>I0032 PRN Thomas Bruzzone LivPRNg Trust 833013</t>
  </si>
  <si>
    <t>I0033 PRN Nita Krevans CRT 833014</t>
  </si>
  <si>
    <t>I0034 PRN Nora Krevans CRT 833015</t>
  </si>
  <si>
    <t>I0035 PRN Charles J Soderquist Trust 833016</t>
  </si>
  <si>
    <t>I0036 PRN Wong Marion CRUT 833017</t>
  </si>
  <si>
    <t>I0037 PRN Peggy Tun and Ronald YPRN Medical Stdnt End Schip CRUT 825223</t>
  </si>
  <si>
    <t>I0038 PRN Peggy Tun and Ronald YPRN Neurobiology Rsrch End CRUT 825224</t>
  </si>
  <si>
    <t>I0039 PRN Wong Marion Family Cancer Fund</t>
  </si>
  <si>
    <t>J000D Restricted Foundation Split Interest Agreements Income</t>
  </si>
  <si>
    <t>J0001 IN Del Lily Young CRUT 811741</t>
  </si>
  <si>
    <t>J0002 IN Neil Carla Andrews CRUT 811745</t>
  </si>
  <si>
    <t>J0003 IN Robert Mary Fort CRUT 811783</t>
  </si>
  <si>
    <t>J0004 IN Stanley Barbara Fingerut CRUT 811847</t>
  </si>
  <si>
    <t>J0005 IN John Constance MCCabe CRUT 811861</t>
  </si>
  <si>
    <t>J0006 IN Robert A Oliver CRUT 811952</t>
  </si>
  <si>
    <t>J0007 IN The Montfort CRUT 811993</t>
  </si>
  <si>
    <t>J0008 IN Eugene Boone CRUT 822010</t>
  </si>
  <si>
    <t>J0009 IN Charles R Goldman CRUT 822080</t>
  </si>
  <si>
    <t>J0010 IN Herlan Loyd Marlene Loyd Lee CRUT 822106</t>
  </si>
  <si>
    <t>J0011 IN Marjorie Loyd Lavetta Loyd McCure CRUT 822107</t>
  </si>
  <si>
    <t>J0012 IN Marjorie Loyd Bobby Robert Vowell CRUT 822108</t>
  </si>
  <si>
    <t>J0013 IN Wayne Jacque Bartholomew CRUT 822364</t>
  </si>
  <si>
    <t>J0014 IN McClurg Charitable Remainder Unitrust 822472</t>
  </si>
  <si>
    <t>J0015 IN Melinda C Stone CRT 822667</t>
  </si>
  <si>
    <t>J0016 IN Lisa Stone Kelley CRT 822668</t>
  </si>
  <si>
    <t>J0017 IN Redenbach CRUT 822684</t>
  </si>
  <si>
    <t>J0018 IN Stowell Family Trust 822821</t>
  </si>
  <si>
    <t>J0019 IN Christa Kafitz Charitable Remain Unitrust 822949</t>
  </si>
  <si>
    <t>J0020 IN Robert B Miller MD Endowed Fund 823140</t>
  </si>
  <si>
    <t>J0021 IN Cook Family CRUT 823361</t>
  </si>
  <si>
    <t>J0022 IN Wesley Pinkerton Student Farm Mentor Trust 823369</t>
  </si>
  <si>
    <t>J0023 IN Gerdes Rohrich CRUT 824143</t>
  </si>
  <si>
    <t>J0024 IN George H Puterbaugh DVM and Sharon A Pute 824144</t>
  </si>
  <si>
    <t>J0025 IN LONIGAN FAMILY 2018 CRUT 824387</t>
  </si>
  <si>
    <t>J0026 IN OLSEN FAMILY 2018 CRUT 824388</t>
  </si>
  <si>
    <t>J0027 IN Lawrence Lozares CRUT via SSgA 824557</t>
  </si>
  <si>
    <t>J0028 IN Thomas W Crawford Jr and Jeanne T Crawfor 824654</t>
  </si>
  <si>
    <t>J0029 IN Mason and Suzanne Case Testamentary CRUT 833003</t>
  </si>
  <si>
    <t>J0030 IN Grace ShawKennedy Irrevocable Trust 833008</t>
  </si>
  <si>
    <t>J0031 IN Earl Linda Ault Charitable Remainder Unitru 833012</t>
  </si>
  <si>
    <t>J0032 IN Thomas Bruzzone Living Trust 833013</t>
  </si>
  <si>
    <t>J0033 IN Nita Krevans CRT 833014</t>
  </si>
  <si>
    <t>J0034 IN Nora Krevans CRT 833015</t>
  </si>
  <si>
    <t>J0035 IN Charles J Soderquist Trust 833016</t>
  </si>
  <si>
    <t>J0036 IN Wong Marion CRUT 833017</t>
  </si>
  <si>
    <t>J0037 IN Peggy Tun and Ronald Yin Medical Stdnt End Schip CRUT 825223</t>
  </si>
  <si>
    <t>J0038 IN Peggy Tun and Ronald Yin Neurobiology Rsrch End CRUT 825224</t>
  </si>
  <si>
    <t>J0039 IN Wong Marion Family Cancer Fund</t>
  </si>
  <si>
    <t>2400B Debt Service B</t>
  </si>
  <si>
    <t>2400C Debt Service C</t>
  </si>
  <si>
    <t>2400D Debt Service D</t>
  </si>
  <si>
    <t>24000 Other principal and interest payments</t>
  </si>
  <si>
    <t>24001 Restricted Debt Service GRB 2009 Series O</t>
  </si>
  <si>
    <t>24002 Restricted Debt Service GRB 2009 Series Q</t>
  </si>
  <si>
    <t>24003 Restricted Debt Service GRB 2009 Series R</t>
  </si>
  <si>
    <t>24004 Restricted Debt Service GRB 2010 Series S</t>
  </si>
  <si>
    <t>24005 Restricted Debt Service GRB 2010 Series T</t>
  </si>
  <si>
    <t>24006 Restricted Debt Service GRB 2010 Series U</t>
  </si>
  <si>
    <t>24007 Restricted Debt Service GRB 2010 Series W Campus</t>
  </si>
  <si>
    <t>24008 Restricted Debt Service GRB 2010Series X Campus</t>
  </si>
  <si>
    <t>24009 Restricted Debt Service GRB 2011 Series Z Noncap or V</t>
  </si>
  <si>
    <t>24010 Restricted Debt Service GRB 2011 Series AB</t>
  </si>
  <si>
    <t>24011 Restricted Debt Service GRB 2011 Series AC</t>
  </si>
  <si>
    <t>24012 Restricted Debt Service GRB 2012 Series AD Century Bonds</t>
  </si>
  <si>
    <t>24013 Restricted Debt Service GRB 2012 Series AE Campus</t>
  </si>
  <si>
    <t>24014 Restricted Debt Service GRB 2013 Series AF</t>
  </si>
  <si>
    <t>24015 Restricted Debt Service GRB 2013 Series AG</t>
  </si>
  <si>
    <t>24016 Restricted Debt Service GRB 2013 Series AH Noncap</t>
  </si>
  <si>
    <t>24017 Restricted Debt Service GRB 2013 Series AI</t>
  </si>
  <si>
    <t>24018 Restricted Debt Service GRB 2013 Series AJ SPWB</t>
  </si>
  <si>
    <t>24019 Restricted Debt Service GRB 2013 Series AK SPWB</t>
  </si>
  <si>
    <t>24020 Restricted Debt Service GRB 2013 Series AL SPWB or V</t>
  </si>
  <si>
    <t>24021 Restricted Debt Service GRB 2014 Series AM</t>
  </si>
  <si>
    <t>24022 Restricted Debt Service GRB 2014 Series AN</t>
  </si>
  <si>
    <t>24023 Restricted Debt Service GRB 2015 Series AO</t>
  </si>
  <si>
    <t>24024 Restricted Debt Service GRB 2015 Series AP</t>
  </si>
  <si>
    <t>24025 Restricted Debt Service GRB 2015 Series AQ Century Bonds</t>
  </si>
  <si>
    <t>24026 Restricted Debt Service GRB 2016 Series AR</t>
  </si>
  <si>
    <t>24027 Restricted Debt Service GRB 2016 Series AS</t>
  </si>
  <si>
    <t>24028 Restricted Debt Service GRB 2016 Series AT</t>
  </si>
  <si>
    <t>24029 Restricted Debt Service GRB 2016 Series AU</t>
  </si>
  <si>
    <t>24030 Restricted Debt Service GRB 2017 Series AV</t>
  </si>
  <si>
    <t>24031 Restricted Debt Service GRB 2017 Series AW</t>
  </si>
  <si>
    <t>24032 Restricted Debt Service GRB 2017Series AX Noncap</t>
  </si>
  <si>
    <t>24033 Restricted Debt Service GRB 2017 Series AY UCOPandCampus</t>
  </si>
  <si>
    <t>24034 Restricted Debt Service GRB 2018 Series AZ</t>
  </si>
  <si>
    <t>24035 Restricted Debt Service GRB 2018 Series BA</t>
  </si>
  <si>
    <t>24036 Restricted Debt Service GRB 2019 Series BB</t>
  </si>
  <si>
    <t>24037 Restricted Debt Service GRB 2019 Series BC</t>
  </si>
  <si>
    <t>24038 Restricted Debt Service GRB 2019 Series BD</t>
  </si>
  <si>
    <t>24039 Restricted Debt Service GRB 2020 Series BE</t>
  </si>
  <si>
    <t>24040 Restricted Debt Service GRB 2020 Series BF</t>
  </si>
  <si>
    <t>24041 Restricted Debt Service GRB 2020 Series BG</t>
  </si>
  <si>
    <t>24042 Restricted Debt Service GRB 2020 Series BH</t>
  </si>
  <si>
    <t>24043 Restricted Debt Service GRB 2020 Series BI</t>
  </si>
  <si>
    <t>24044 Restricted Debt Service GRB 2020 Series BJ</t>
  </si>
  <si>
    <t>24045 Restricted Debt Service GRB 2022 Series BK</t>
  </si>
  <si>
    <t>24046 Restricted Debt Service GRB 2022 Series BL</t>
  </si>
  <si>
    <t>24047 Restricted Debt Service GRB 2022 Series BM</t>
  </si>
  <si>
    <t>24048 Restricted Debt Service GRB 2023 Series BN</t>
  </si>
  <si>
    <t>24049 Restricted Debt Service GRB 2023 Series BO</t>
  </si>
  <si>
    <t>24050 Restricted Debt Service GRB 2023 Series BP</t>
  </si>
  <si>
    <t>24051 Restricted Debt Service GRB 2023 Series BQ</t>
  </si>
  <si>
    <t>24100 Restricted Debt Service LPRB 2010 Series E</t>
  </si>
  <si>
    <t>24101 Restricted Debt Service LPRB 2010 Series F</t>
  </si>
  <si>
    <t>24102 Restricted Debt Service LPRB 2012 Series G</t>
  </si>
  <si>
    <t>24103 Restricted Debt Service LPRB 2012 Series H Campus</t>
  </si>
  <si>
    <t>24104 Restricted Debt Service LPRB 2015 Series I</t>
  </si>
  <si>
    <t>24105 Restricted Debt Service LPRB 2015 Series J</t>
  </si>
  <si>
    <t>24106 Restricted Debt Service LPRB 2016 Series K</t>
  </si>
  <si>
    <t>24107 Restricted Debt Service LPRB 2016 Series L</t>
  </si>
  <si>
    <t>24108 Restricted Debt Service LPRB 2017 Series M</t>
  </si>
  <si>
    <t>24109 Restricted Debt Service LPRB 2010 Series N</t>
  </si>
  <si>
    <t>24110 Restricted Debt Service LPRB 2018 Series O</t>
  </si>
  <si>
    <t>24111 Restricted Debt Service LPRB 2018 Series P</t>
  </si>
  <si>
    <t>24112 Restricted Debt Service LPRB 2021 Series Q</t>
  </si>
  <si>
    <t>24113 Restricted Debt Service LPRB 2021 Series R</t>
  </si>
  <si>
    <t>24114 Restricted Debt Service LPRB 2022 Series S</t>
  </si>
  <si>
    <t>24200 Restricted Debt Service MCPRB 2007 Series B V</t>
  </si>
  <si>
    <t>24201 Restricted Debt Service MCPRB 2007 Series C2 V</t>
  </si>
  <si>
    <t>24202 Restricted Debt Service MCPRB 2009 Series F</t>
  </si>
  <si>
    <t>24203 Restricted Debt Service MCPRB 2010 Series G</t>
  </si>
  <si>
    <t>24204 Restricted Debt Service MCPRB 2010 Series H</t>
  </si>
  <si>
    <t>24205 Restricted Debt Service MCPRB 2010 Series I</t>
  </si>
  <si>
    <t>24206 Restricted Debt Service MCPRB 2013 Series J</t>
  </si>
  <si>
    <t>24207 Restricted Debt Service MCPRB 2013 Series K V</t>
  </si>
  <si>
    <t>24208 Restricted Debt Service MCPRB 2016 Series L</t>
  </si>
  <si>
    <t>24209 Restricted Debt Service MCPRB 2016 Series M</t>
  </si>
  <si>
    <t>24210 Restricted Debt Service MCPRB 2020 Series N</t>
  </si>
  <si>
    <t>24211 Restricted Debt Service MCPRB 2020 Series O</t>
  </si>
  <si>
    <t>24212 Restricted Debt Service MCPRB 2022 Series P</t>
  </si>
  <si>
    <t>24213 Restricted Debt Service MCPRB 2022 Series Q</t>
  </si>
  <si>
    <t>24300 Restricted Debt Service CIEDB 2010 Series A UCSF Neurosciences Bldg</t>
  </si>
  <si>
    <t>24301 Restricted Debt Service CIEDB 2010 Series B UCSF Neurosciences Bldg</t>
  </si>
  <si>
    <t>24302 Restricted Debt Service CIEDB 2017 UCSF 2130 Third Street</t>
  </si>
  <si>
    <t>24303 Restricted Debt Service CIEDB 2016 Series A UCSD Sanford Consortium</t>
  </si>
  <si>
    <t>24304 Restricted Debt Service CSCDA 2011 UCI</t>
  </si>
  <si>
    <t>24305 Restricted Debt Service CSCDA 2016 UCI</t>
  </si>
  <si>
    <t>24306 Restricted Debt Service CSCDA 2017 UCI</t>
  </si>
  <si>
    <t>24307 Restricted Debt Service CMFA 2018 UCR Dundee Glasgow</t>
  </si>
  <si>
    <t>24308 Restricted Debt Service CMFA 2018 UCD West Village</t>
  </si>
  <si>
    <t>24309 Restricted Debt Service CMFA 2019 UCR North District Phase I</t>
  </si>
  <si>
    <t>24310 Restricted Debt Service CMFA 2021 UCD Orchard Park</t>
  </si>
  <si>
    <t>24400 Restricted Debt Service Commercial Paper Tax Exempt</t>
  </si>
  <si>
    <t>24401 Restricted Debt Service Commercial Paper Taxable</t>
  </si>
  <si>
    <t>24500 Restricted Debt Service Line of credit</t>
  </si>
  <si>
    <t>24600 Debt Service Noncapital</t>
  </si>
  <si>
    <t>24700 Debt Management Fund Central Bank Loans</t>
  </si>
  <si>
    <t>2600B Loans</t>
  </si>
  <si>
    <t>2600C Federal Perkins LoanandHealth Professional Loans C</t>
  </si>
  <si>
    <t>2600D Federal Perkins LoanandHealth Professional Loans D</t>
  </si>
  <si>
    <t>26001 Federal Perkins Loan Fund Univ Match 03970</t>
  </si>
  <si>
    <t>26002 Perkins Temp Regents Match 03982</t>
  </si>
  <si>
    <t>26003 Federal Loan Programs 03978</t>
  </si>
  <si>
    <t>26004 Perkins Univ Educ Fee Capital Contb 03981</t>
  </si>
  <si>
    <t>26005 Lds Med Univer Ed Fee Contribution 03983</t>
  </si>
  <si>
    <t>26006 Lds Vet Med Univ Ed Fee Contrib 03984</t>
  </si>
  <si>
    <t>26007 PerkinsNdsl Loan Univ Contribution 03985</t>
  </si>
  <si>
    <t>26008 HpslVM Univ Ed Fee Contrib 03986</t>
  </si>
  <si>
    <t>26009 HpslMed Univ Ed Fee Contrib 03988</t>
  </si>
  <si>
    <t>26010 Hpsl DHHS Allopathic Primary Care Loan 03994</t>
  </si>
  <si>
    <t>26011 Hpsl Vet Health Prof Loan 03996</t>
  </si>
  <si>
    <t>26012 Allopathic Loans For Disadvantaged Stdts 03989</t>
  </si>
  <si>
    <t>26013 DHHS LdsVet Med Loan 03987</t>
  </si>
  <si>
    <t>26014 DHHS Allopathic Hpsl Med 03998</t>
  </si>
  <si>
    <t>26015 Perkins Loan 03990</t>
  </si>
  <si>
    <t>26016 Ndsl Univ Capital Contribution 03992</t>
  </si>
  <si>
    <t>26017 Noyce Scholarship 03993</t>
  </si>
  <si>
    <t>26018 Federal Perkins Loan 03991</t>
  </si>
  <si>
    <t>26019 Federal Perkins Loan 03999</t>
  </si>
  <si>
    <t>26020 Federal Student Loan Funds 03941</t>
  </si>
  <si>
    <t>26021 Federal Unsub Student Loan Funds 03942</t>
  </si>
  <si>
    <t>26022 Federal Plus Student Loan Funds 03943</t>
  </si>
  <si>
    <t>26023 Federal Direct Student Loan Funds 03944</t>
  </si>
  <si>
    <t>26024 Federal Direct Unsub Student Loan F 03945</t>
  </si>
  <si>
    <t>26025 Federal Direct Plus Loans 03946</t>
  </si>
  <si>
    <t>26026 Federal Direct Student Loan Funds 03947</t>
  </si>
  <si>
    <t>26027 Federal Direct Unsub Student Loan F 03948</t>
  </si>
  <si>
    <t>26028 Federal Direct Plus Loans 03949</t>
  </si>
  <si>
    <t>26029 Hpsl Vet Med DHHS Audit Contingency 03995</t>
  </si>
  <si>
    <t>2705B Other Restricted</t>
  </si>
  <si>
    <t>2705C Other Resticted Funds</t>
  </si>
  <si>
    <t>2705D Other Restricted Fund Group</t>
  </si>
  <si>
    <t>27050 Resticted Campus Control Fund</t>
  </si>
  <si>
    <t>3000A Restricted Unexpendable</t>
  </si>
  <si>
    <t>3000B Endowment Principal</t>
  </si>
  <si>
    <t>3000C Endowment Principal UCOP and Foundations Only</t>
  </si>
  <si>
    <t>K000D Restricted Unexpendable Endowment Principal</t>
  </si>
  <si>
    <t>K0001 PRN Foundation Investments for Operations 011013</t>
  </si>
  <si>
    <t>K0002 PRN Development Fund Board Designated 011423</t>
  </si>
  <si>
    <t>K0003 PRN Agricultural Fraternity of CALPHA Schol 111004 40110</t>
  </si>
  <si>
    <t>K0004 PRN Alden S Crafts Scholarship 111021 44519</t>
  </si>
  <si>
    <t>K0005 PRN William Van OConner Memorial 111033 49455</t>
  </si>
  <si>
    <t>K0006 PRN Mary Lou Osborn Memorial Fund 111034 49554</t>
  </si>
  <si>
    <t>K0007 PRN Howard and Ida Vaughn Scholarship 111038 56060</t>
  </si>
  <si>
    <t>K0008 PRN TO Kluger Sunsweet Scholarship 111093 52941</t>
  </si>
  <si>
    <t>K0009 PRN UC Davis Foundation Endowment 111111 UCDF</t>
  </si>
  <si>
    <t>K0010 PRN Loren D Carlson Memorial Fund 111121 47151</t>
  </si>
  <si>
    <t>K0011 PRN Mike Murray Memorial Fund 111236 48714</t>
  </si>
  <si>
    <t>K0012 PRN Oliver Leonard Memorial Scholarship 111389 47846</t>
  </si>
  <si>
    <t>K0013 PRN Thomas W Mary S Whitaker Scholarship 111399 56355</t>
  </si>
  <si>
    <t>K0014 PRN Milton D and Mary M Miller Fund 111412 40121</t>
  </si>
  <si>
    <t>K0015 PRN Phi Sigma Kappa Alumni Fund 111418 49910</t>
  </si>
  <si>
    <t>K0016 PRN Jean M Borst Bright Star Scholarship 111419 42657</t>
  </si>
  <si>
    <t>K0017 PRN Rossi Prize 111421 50987</t>
  </si>
  <si>
    <t>K0018 PRN UC Davis Prize for Teaching Scholarly 111426 UCDF</t>
  </si>
  <si>
    <t>K0019 PRN Ernest Briick Scholarship 111430 42906</t>
  </si>
  <si>
    <t>K0020 PRN Myron G Cropsey Scholarship 111455 44641</t>
  </si>
  <si>
    <t>K0021 PRN Christine Fisher Memorial Schl 111460 45640</t>
  </si>
  <si>
    <t>K0022 PRN Knowles Agronomy Scholarship 111465 47721</t>
  </si>
  <si>
    <t>K0023 PRN Ross Borba Sr Family Scholarship 111475 42652</t>
  </si>
  <si>
    <t>K0024 PRN Donald and Ellen Eberly Scholarship 111485 44885</t>
  </si>
  <si>
    <t>K0025 PRN Russell Memorial Scholarship Fund 111490 50992</t>
  </si>
  <si>
    <t>K0026 PRN Ranchers Cotton OilEarl J Cecil Schol 111507 44087</t>
  </si>
  <si>
    <t>K0027 PRN Bioethics Life Endowment 111509 40768</t>
  </si>
  <si>
    <t>K0028 PRN Board of Visitors Endowed Chair 111530 56450</t>
  </si>
  <si>
    <t>K0029 PRN R Pardow Hooper Scholarship 111537 47144</t>
  </si>
  <si>
    <t>K0030 PRN Barbara Drake Bearden Scholarship 111539 42543</t>
  </si>
  <si>
    <t>K0031 PRN Robert C Arneson Fellowship 111543 41873</t>
  </si>
  <si>
    <t>K0032 PRN Julita A Fong Scholarship 111545 45897</t>
  </si>
  <si>
    <t>K0033 PRN John Mary Gifford Endowment 111570 41725</t>
  </si>
  <si>
    <t>K0034 PRN Russell L Perry Scholarship 111578 49795</t>
  </si>
  <si>
    <t>K0035 PRN Brad Atwood Scholarship 111590 41891</t>
  </si>
  <si>
    <t>K0036 PRN Theodore A Poska Scholarship 111598 50020</t>
  </si>
  <si>
    <t>K0037 PRN Jim Genia Willett Scholarship 111605 56360</t>
  </si>
  <si>
    <t>K0038 PRN Milauskas Family Scholarship 111607 48401</t>
  </si>
  <si>
    <t>K0039 PRN Robert Dorothy Laben Scholarships 111615 47732</t>
  </si>
  <si>
    <t>K0040 PRN Animal Science Graduate Fund 111617 41103</t>
  </si>
  <si>
    <t>K0041 PRN Professors for the Future 111621 50033</t>
  </si>
  <si>
    <t>K0042 PRN DeLoach Agricultural Economics Award 111623 44698</t>
  </si>
  <si>
    <t>K0043 PRN Leadership CouncilWalter W Rohrer 111639 48583</t>
  </si>
  <si>
    <t>K0044 PRN Cusumano Family Scholarships 111645 40265</t>
  </si>
  <si>
    <t>K0045 PRN Bret T Hewitt Graduate Fund 111651 46877</t>
  </si>
  <si>
    <t>K0046 PRN George Marsh Scholarship 111653 48211</t>
  </si>
  <si>
    <t>K0047 PRN Kenneth E Joanne M Nitzberg Schol 111657 49239</t>
  </si>
  <si>
    <t>K0048 PRN Class of 94 Scholarship Fund 111659 44391</t>
  </si>
  <si>
    <t>K0049 PRN Harold Elizabeth Kendall Fellowship 111661 47652</t>
  </si>
  <si>
    <t>K0050 PRN Dennis G Raveling Endowed Waterfowl 111663 50507</t>
  </si>
  <si>
    <t>K0051 PRN William Deardorff Graduate Award 111665 44693</t>
  </si>
  <si>
    <t>K0052 PRN Emanuel Ringelblum Chair in Jewish 111669 50741</t>
  </si>
  <si>
    <t>K0053 PRN Eugene V Debs Fellowship 111671 54880</t>
  </si>
  <si>
    <t>K0054 PRN Alpha Gamma Rho Award 111675 40280</t>
  </si>
  <si>
    <t>K0055 PRN Conn Biochemistry Scholarship 111689 44619</t>
  </si>
  <si>
    <t>K0056 PRN Schelen Public Service Scholarship 111695 40218</t>
  </si>
  <si>
    <t>K0057 PRN Simonton Presidential Endowment 111701 52387</t>
  </si>
  <si>
    <t>K0058 PRN Lawrence J Ellison Chair 111705 40232</t>
  </si>
  <si>
    <t>K0059 PRN Norm and Joyce Weil Award 111713 56329</t>
  </si>
  <si>
    <t>K0060 PRN Christine M Doyle Scholarship 111717 40211</t>
  </si>
  <si>
    <t>K0061 PRN COE SFC Graduate Fellowship 111719 41492</t>
  </si>
  <si>
    <t>K0062 PRN Rose Drake Award 111721 44880</t>
  </si>
  <si>
    <t>K0063 PRN Empyrean Ensemble Endowment 111725 44601</t>
  </si>
  <si>
    <t>K0064 PRN Robert E Stowell Pathology Lectureship 111727 48404</t>
  </si>
  <si>
    <t>K0065 PRN E S Woody Wilson Scholarship 111729 56448</t>
  </si>
  <si>
    <t>K0066 PRN J M Long Endowed Scholarship 111731 48020</t>
  </si>
  <si>
    <t>K0067 PRN Robert M Dorn Natalie Reid Dorn Endow 111733 45457</t>
  </si>
  <si>
    <t>K0068 PRN Dr Robert M Dorn Natalie Reid Dorn 111734 45434</t>
  </si>
  <si>
    <t>K0069 PRN Robert Lois Sawyer Scholarship 111735 51011</t>
  </si>
  <si>
    <t>K0070 PRN Del and Lily J Young Endowed Fund 111741 46299</t>
  </si>
  <si>
    <t>K0071 PRN M L Bailey Memorial Scholarship 111743 42520</t>
  </si>
  <si>
    <t>K0072 PRN Inez Willett Memorial Fund 111749 49558</t>
  </si>
  <si>
    <t>K0073 PRN David E Ramos Walnut Research Fund 111759 56320</t>
  </si>
  <si>
    <t>K0074 PRN UCD Dramatic Art Fellowship 111761 40601</t>
  </si>
  <si>
    <t>K0075 PRN Sumner Morris Memorial Fund 111765 52407</t>
  </si>
  <si>
    <t>K0076 PRN Alice SiuFun Leung Endowed Fund 111767 47854</t>
  </si>
  <si>
    <t>K0077 PRN Gerdes Rohrich Awards 111769</t>
  </si>
  <si>
    <t>K0078 PRN Reuben Albaugh Animal Science Schol 111771 55129</t>
  </si>
  <si>
    <t>K0079 PRN Pathology Chairs Fellowship Support 111775 54913</t>
  </si>
  <si>
    <t>K0080 PRN COE SFS Undergraduate Grants 111777 41493</t>
  </si>
  <si>
    <t>K0081 PRN Environmental Law Society Endowment 111785 41609</t>
  </si>
  <si>
    <t>K0082 PRN Pelissier Scholarship 111791 49725</t>
  </si>
  <si>
    <t>K0083 PRN BeeghlyMerritt Memorial Scholarship 111807 40259</t>
  </si>
  <si>
    <t>K0084 PRN University Farm Circle Scholarship 111809 41607</t>
  </si>
  <si>
    <t>K0085 PRN ASUCD Scholarship Fund 111813 40258</t>
  </si>
  <si>
    <t>K0086 PRN Chemical Engineering Alumni Fellowship 111819 41551</t>
  </si>
  <si>
    <t>K0087 PRN John F Cheadle Memorial Scholarship 111823 40025</t>
  </si>
  <si>
    <t>K0088 PRN Horowitz Undergraduate Scholarship 111825 47148</t>
  </si>
  <si>
    <t>K0089 PRN Bill Hazeltine Student Research Award 111827 46857</t>
  </si>
  <si>
    <t>K0090 PRN Anne Fazio Memorial Fund 111829 40056</t>
  </si>
  <si>
    <t>K0091 PRN The Child Family Professorship 111831 54884</t>
  </si>
  <si>
    <t>K0092 PRN Schlinger Insect Systematics Chair 111835 40307</t>
  </si>
  <si>
    <t>K0093 PRN Hardman Native Plant Research 111837 44150</t>
  </si>
  <si>
    <t>K0094 PRN Androus Prof Rice Weed Cntrl 111839 50508</t>
  </si>
  <si>
    <t>K0095 PRN Robert James Tingley Scholarship 111841 53015</t>
  </si>
  <si>
    <t>K0096 PRN Deborah N Pinkerton Prize 111845 54908</t>
  </si>
  <si>
    <t>K0097 PRN Walter Roselinde Russell Grad Flwship 111851 50995</t>
  </si>
  <si>
    <t>K0098 PRN Joseph and Margie Ogawa Rsch Teach End 111859 40833</t>
  </si>
  <si>
    <t>K0099 PRN Allan T Nunn MD Memorial Scholarship 111863 40553</t>
  </si>
  <si>
    <t>K0100 PRN M S Ghausi College of Engring Medal 111865 40308</t>
  </si>
  <si>
    <t>K0101 PRN Blanche L Price Endowed Fund 111871 40260</t>
  </si>
  <si>
    <t>K0102 PRN Campbell Soup Nutrition Fellowship 111873 40209</t>
  </si>
  <si>
    <t>K0103 PRN H J Heinz Endowed Student Fund 111875 40266</t>
  </si>
  <si>
    <t>K0104 PRN Joe Essie Smith Endowed Chair 111879 44282</t>
  </si>
  <si>
    <t>K0105 PRN AES Student Financial Award 111881 40292</t>
  </si>
  <si>
    <t>K0106 PRN Paul Goodman Endowment Fund 111889 46758</t>
  </si>
  <si>
    <t>K0107 PRN Harry Hank Marsh Scholarship 111891 40220</t>
  </si>
  <si>
    <t>K0108 PRN Herlan Marjorie Loyd Endowment 111893 40252</t>
  </si>
  <si>
    <t>K0109 PRN Paul Dimick Memorial Fund 111895 41650</t>
  </si>
  <si>
    <t>K0110 PRN AnheuserBusch Malting Brewing Prof 111907 40254</t>
  </si>
  <si>
    <t>K0111 PRN William E Stuke Walnut Research Flwship 111909 40208</t>
  </si>
  <si>
    <t>K0112 PRN George Helen Bailey Memorial Schol 111911 40200</t>
  </si>
  <si>
    <t>K0113 PRN Theodore M Pritikin Memorial Fund 111915 40221</t>
  </si>
  <si>
    <t>K0114 PRN Deborah J Frick Memorial Scholarship 111919 40219</t>
  </si>
  <si>
    <t>K0115 PRN Teichert Foundation Scholarship 111921 40333</t>
  </si>
  <si>
    <t>K0116 PRN Pengelley Evolutionary Biology Rsch 111923 40223</t>
  </si>
  <si>
    <t>K0117 PRN Luc BossuytBristolMyers Squibb Schol 111925 40210</t>
  </si>
  <si>
    <t>K0118 PRN Ruth R Mehlhaff Small Animal Surgery 111930 55543</t>
  </si>
  <si>
    <t>K0119 PRN Robert Orton Yates Memorial Fund 111944 40201</t>
  </si>
  <si>
    <t>K0120 PRN Frank G Rue Memorial Scholarship 111947 40332</t>
  </si>
  <si>
    <t>K0121 PRN Turrentine Jackson Chair 111950 40386</t>
  </si>
  <si>
    <t>K0122 PRN Samuel W Smith Jr Scholarship Fund 111954 56766</t>
  </si>
  <si>
    <t>K0123 PRN Michael M Sugawara MD Pediatric Educ 111956 41611</t>
  </si>
  <si>
    <t>K0124 PRN The K W Lee Research Fund 111958 41535</t>
  </si>
  <si>
    <t>K0125 PRN BD Centennial Flow Cytometry Rsch Educ 111964 40476</t>
  </si>
  <si>
    <t>K0126 PRN Club Fred Endowment Fund 111970 41757</t>
  </si>
  <si>
    <t>K0127 PRN Swantz Endowed Specialist 111972 42136</t>
  </si>
  <si>
    <t>K0128 PRN Harold O Carter Endowment 111974 41178</t>
  </si>
  <si>
    <t>K0129 PRN John Kinsella Prize 111978 56870</t>
  </si>
  <si>
    <t>K0130 PRN Paul F Gulyassy Professorship 111980 40551</t>
  </si>
  <si>
    <t>K0131 PRN Richard A Huberty Memorial Scholarship 111982 54858</t>
  </si>
  <si>
    <t>K0132 PRN JT Simon Lie Memorial Fund 111984 40385</t>
  </si>
  <si>
    <t>K0133 PRN Roy J Shlemon Applied Geosciences Chair 111987 40875</t>
  </si>
  <si>
    <t>K0134 PRN UC Davis Marching Band Endowment 111988 54876</t>
  </si>
  <si>
    <t>K0135 PRN Richard H Johnson Fellowship 111989 41752</t>
  </si>
  <si>
    <t>K0136 PRN Eugene Boone Family Internship 111994 45419</t>
  </si>
  <si>
    <t>K0137 PRN Fiddyment Latin American Studies Chair 111999 42369</t>
  </si>
  <si>
    <t>K0138 PRN Russell F Jean H Fiddyment Schol 122000 43161</t>
  </si>
  <si>
    <t>K0139 PRN David Linn Chair in Orthopedic Surgery 122003 40630</t>
  </si>
  <si>
    <t>K0140 PRN Doris Ellison Linn Chair in Bone Biology 122004 40631</t>
  </si>
  <si>
    <t>K0141 PRN Linderman Scholarship 122005 45602</t>
  </si>
  <si>
    <t>K0142 PRN Robert Murdoch Memorial Scholarship 122006 40656</t>
  </si>
  <si>
    <t>K0143 PRN Ed and Elen Witter Endowment 122008 40760</t>
  </si>
  <si>
    <t>K0144 PRN Fred P CorsonDow Chemistry Fellowship 122015 40526</t>
  </si>
  <si>
    <t>K0145 PRN Stumpf Plant Biochemistry Professorship 122017 40759</t>
  </si>
  <si>
    <t>K0146 PRN Clare E Ficklin Scholarship 122018 40658</t>
  </si>
  <si>
    <t>K0147 PRN John S Joan Y Fiddyment Chair 122021 43148</t>
  </si>
  <si>
    <t>K0148 PRN ChauHsiung Chuang Endowment 122024 40629</t>
  </si>
  <si>
    <t>K0149 PRN Franklin Rose Ellen Weber Scholarship 122027 40657</t>
  </si>
  <si>
    <t>K0150 PRN Williams Forage Research Outreach 122028 40632</t>
  </si>
  <si>
    <t>K0151 PRN Dorf Awards for Academic Excellence 122030 41778</t>
  </si>
  <si>
    <t>K0152 PRN Jerome and Elsie Suran Chair in Tech 122032 40858</t>
  </si>
  <si>
    <t>K0153 PRN Daniel and Pearl Crowley Memorial Schlsp 122033 40660</t>
  </si>
  <si>
    <t>K0154 PRN Boochever Bird Chair 122035 40873</t>
  </si>
  <si>
    <t>K0155 PRN Thomas Y Cooper Memorial Schlr 122037 41299</t>
  </si>
  <si>
    <t>K0156 PRN Barbara Schneeman Aggie Ambassador Prize 122040 41269</t>
  </si>
  <si>
    <t>K0157 PRN Keizer Chair in Theoretical Comp Biolo 122041 40764</t>
  </si>
  <si>
    <t>K0158 PRN Edward Teller Chair Fund 122042 40889</t>
  </si>
  <si>
    <t>K0159 PRN Lynn Wiley Memorial Fund 122043 56868</t>
  </si>
  <si>
    <t>K0160 PRN Angel Fund 122053 41220</t>
  </si>
  <si>
    <t>K0161 PRN Alder Graduate Fellowship 122054 40957</t>
  </si>
  <si>
    <t>K0162 PRN Sander Wilson Memorial Award 122056 40890</t>
  </si>
  <si>
    <t>K0163 PRN Merala Health Sciences Library Endowment 122061 40916</t>
  </si>
  <si>
    <t>K0164 PRN The Andrew D Donnell Memorial Fund 122063 40874</t>
  </si>
  <si>
    <t>K0165 PRN Peter Leung Fund 122065 49084</t>
  </si>
  <si>
    <t>K0166 PRN Graduate Group in Ecology 122067 41261</t>
  </si>
  <si>
    <t>K0167 PRN Marvin Sands Endowed Chair 122070 40906</t>
  </si>
  <si>
    <t>K0168 PRN Lloyd W Swift Student Endow 122073 40908</t>
  </si>
  <si>
    <t>K0169 PRN Janet Lawrence Schei Leukemia Rsch 122076 41364</t>
  </si>
  <si>
    <t>K0170 PRN Tchobanoglous Fellowship 122077 42370</t>
  </si>
  <si>
    <t>K0171 PRN ChildWhitaker Scholarship 122078 41263</t>
  </si>
  <si>
    <t>K0172 PRN ChildWhitaker Professorship 122079 40925</t>
  </si>
  <si>
    <t>K0173 PRN Londos Track Field Schlrshp 122081 41145</t>
  </si>
  <si>
    <t>K0174 PRN Mary Silan Seawright Endowed Scholarship 122082 46943</t>
  </si>
  <si>
    <t>K0175 PRN Corbett ASUCD Awards Endowment Fund 122083 43569</t>
  </si>
  <si>
    <t>K0176 PRN Stelling Research Fund 122084 47017</t>
  </si>
  <si>
    <t>K0177 PRN Joan Robinson Wilson Breast Cancer Rsch 122085 40877</t>
  </si>
  <si>
    <t>K0178 PRN David E Gallo Education Fund 122089 40910</t>
  </si>
  <si>
    <t>K0179 PRN Brunos Fund 122091 42960</t>
  </si>
  <si>
    <t>K0180 PRN Honda Distinguished Scholar 122092 41226</t>
  </si>
  <si>
    <t>K0181 PRN Leon H Mayhew Memorial Award 122094 41289</t>
  </si>
  <si>
    <t>K0182 PRN Stephanie Blank Memorial Schl 122095 41498</t>
  </si>
  <si>
    <t>K0183 PRN Gifford Student Support Endw 122096 40899</t>
  </si>
  <si>
    <t>K0184 PRN Graduate School of Management Endowment 122097 43790</t>
  </si>
  <si>
    <t>K0185 PRN Jackson Western US History Fellowship 122098 41366</t>
  </si>
  <si>
    <t>K0186 PRN Corbett Endowment 122100 42477</t>
  </si>
  <si>
    <t>K0187 PRN Yocha Dehe Chair in Cal Indian Studies 122101 41373</t>
  </si>
  <si>
    <t>K0188 PRN Nathan Fay Grad Fellowship 122103 41008</t>
  </si>
  <si>
    <t>K0189 PRN Gordon A Wong Professorship 122104 41287</t>
  </si>
  <si>
    <t>K0190 PRN F Dan Hess Endowment 122105 41851</t>
  </si>
  <si>
    <t>K0191 PRN Bruno W Audrey M Bracka Scholarship 122109 41262</t>
  </si>
  <si>
    <t>K0192 PRN Breast Cancer Endowment 122112 41332</t>
  </si>
  <si>
    <t>K0193 PRN Prostate Cancer Research 122113 41331</t>
  </si>
  <si>
    <t>K0194 PRN Eric C Ruliffson Scholarship in Math 122114 41264</t>
  </si>
  <si>
    <t>K0195 PRN Jackson Orchestral Conducting Chair 122120 41193</t>
  </si>
  <si>
    <t>K0196 PRN Avian Development Genetics Endowment 122122 46609</t>
  </si>
  <si>
    <t>K0197 PRN W Landon Heffner Award 122123 41275</t>
  </si>
  <si>
    <t>K0198 PRN Class of 1952 Reunion Endowment 122127 41215</t>
  </si>
  <si>
    <t>K0199 PRN John M Tucker Oak Collection 122128 41463</t>
  </si>
  <si>
    <t>K0200 PRN Joan Giboney Breast Cancer Rsch Memorial 122129 41363</t>
  </si>
  <si>
    <t>K0201 PRN Boyd Scholarship 122130 41266</t>
  </si>
  <si>
    <t>K0202 PRN LAWR Graduate Fellowship 122131 41977</t>
  </si>
  <si>
    <t>K0203 PRN LAWR OpportunityUG Schlrshp 122132 44969</t>
  </si>
  <si>
    <t>K0204 PRN Chao L Hsia Endowed Fund 122136 41385</t>
  </si>
  <si>
    <t>K0205 PRN Jody and Zachary Walker Endwmt 122137 41328</t>
  </si>
  <si>
    <t>K0206 PRN Welch Womens Tennis GIA 122138 41290</t>
  </si>
  <si>
    <t>K0207 PRN Michael W Chapman Chair 122139 41329</t>
  </si>
  <si>
    <t>K0208 PRN Emerson B Clark Endowment 122140 42466</t>
  </si>
  <si>
    <t>K0209 PRN Bronte Chair in Epilepsy 122141 41333</t>
  </si>
  <si>
    <t>K0210 PRN Daniel J Dykstra ChairProfessorship 122143 43494</t>
  </si>
  <si>
    <t>K0211 PRN Barbara Laslett Student Fund 122144 41324</t>
  </si>
  <si>
    <t>K0212 PRN Ray B Krone Professorship 122145 41323</t>
  </si>
  <si>
    <t>K0213 PRN BriegerKrevans Scholarship 122147 41496</t>
  </si>
  <si>
    <t>K0214 PRN Fritz Juenger Award in International Law 122148 56874</t>
  </si>
  <si>
    <t>K0215 PRN Williams Family Fund in Cancer Research 122152 41286</t>
  </si>
  <si>
    <t>K0216 PRN Paul Mole Memorial Fund 122155 41495</t>
  </si>
  <si>
    <t>K0217 PRN Neil Carla Andrews Cancer Research 122156 ATP</t>
  </si>
  <si>
    <t>K0218 PRN Fair Business Practices Chair 122163 55968</t>
  </si>
  <si>
    <t>K0219 PRN Excellence in Geotechnical Engr 122164 41567</t>
  </si>
  <si>
    <t>K0220 PRN Jackson Chair in Choral Conducting 122166 41464</t>
  </si>
  <si>
    <t>K0221 PRN Auburn Community Cancer Research 122167</t>
  </si>
  <si>
    <t>K0222 PRN Sara Armstrong Compassionate Care Endow 122168 41678</t>
  </si>
  <si>
    <t>K0223 PRN Robert W Glock Management Chair 122169 42203</t>
  </si>
  <si>
    <t>K0224 PRN Helen Saari Endowed Scholarship 122170 41462</t>
  </si>
  <si>
    <t>K0225 PRN RA Bloch Cancer Park Maintenance 122175 41695</t>
  </si>
  <si>
    <t>K0226 PRN Jim Thayer Soil Science Endowment 122176 41797</t>
  </si>
  <si>
    <t>K0227 PRN Carolyn F Wall Endowed Schlrs 122177 41447</t>
  </si>
  <si>
    <t>K0228 PRN John Ferrington Award 122178 41512</t>
  </si>
  <si>
    <t>K0229 PRN Louise and Eric Conn Endowment 122180 41465</t>
  </si>
  <si>
    <t>K0230 PRN Nematology Graduate Fellowship 122182 41325</t>
  </si>
  <si>
    <t>K0231 PRN Jack C Hart Memorial Scholarship 122183 41446</t>
  </si>
  <si>
    <t>K0232 PRN Joseph Jan Cutter Lake Schl 122185 41497</t>
  </si>
  <si>
    <t>K0233 PRN Herbert Gladys Smith Scholarship 122186 41979</t>
  </si>
  <si>
    <t>K0234 PRN HerbertGladys Smith Schlrshp 122187 41971</t>
  </si>
  <si>
    <t>K0235 PRN Orlob Water Resource Engr Prof 122190 41747</t>
  </si>
  <si>
    <t>K0236 PRN Eli Gold Endowment Fund 122192 43570</t>
  </si>
  <si>
    <t>K0237 PRN MabieApallas Public Interest Chair 122193 41999</t>
  </si>
  <si>
    <t>K0238 PRN Jack Major Memorial Award 122194 41753</t>
  </si>
  <si>
    <t>K0239 PRN David L Williams Undergraduate Schol 122197 41796</t>
  </si>
  <si>
    <t>K0240 PRN David L Williams Graduate Scholarship 122198 41798</t>
  </si>
  <si>
    <t>K0241 PRN Hagan Water Mgt Policy Chair 122199 43615</t>
  </si>
  <si>
    <t>K0242 PRN Lydia Schulerud Animal Care 122201 41740</t>
  </si>
  <si>
    <t>K0243 PRN Zuhair A Munir Doctoral Dissertation 122202 41848</t>
  </si>
  <si>
    <t>K0244 PRN Castelfranco History Christianity Chair 122208 41750</t>
  </si>
  <si>
    <t>K0245 PRN Sesnon Endowed Chair in Animal Sci 122210 41649</t>
  </si>
  <si>
    <t>K0246 PRN Francis J Saunders Endowment 122211 41721</t>
  </si>
  <si>
    <t>K0247 PRN Castelfranco Comparative Religion Endow 122212 41751</t>
  </si>
  <si>
    <t>K0248 PRN Lena Valente Professorship 122214 41739</t>
  </si>
  <si>
    <t>K0249 PRN GSM Working Professional Endowment 122215 43791</t>
  </si>
  <si>
    <t>K0250 PRN Robert H Smiley Endowed Fund 122219 41777</t>
  </si>
  <si>
    <t>K0251 PRN Joseph E Carlson Memorial Fund 122220 41826</t>
  </si>
  <si>
    <t>K0252 PRN Adria Cronk Memorial 122224 44224</t>
  </si>
  <si>
    <t>K0253 PRN UC Davis Chorus Endowment 122225 41744</t>
  </si>
  <si>
    <t>K0254 PRN Fradkin Veg Crops Student Award 122226 48121</t>
  </si>
  <si>
    <t>K0255 PRN Fradkin Vit Enology Student Award 122227 2233</t>
  </si>
  <si>
    <t>K0256 PRN Fradkin Medical Student Loan 122228 3762</t>
  </si>
  <si>
    <t>K0257 PRN Fradkin Medical Student Loan 122229 3761</t>
  </si>
  <si>
    <t>K0258 PRN Fradkin Pomology Student Award 122230 48122</t>
  </si>
  <si>
    <t>K0259 PRN Dr John H Doval Endowment 122233 41745</t>
  </si>
  <si>
    <t>K0260 PRN Londos Memorial Womens Basketball 122234 41748</t>
  </si>
  <si>
    <t>K0261 PRN Orr Environmental Plant Sciences Chair 122235 41850</t>
  </si>
  <si>
    <t>K0262 PRN Larry Mitich Memorial 122236 41823</t>
  </si>
  <si>
    <t>K0263 PRN Bob Munyon Endowment 122237 42314</t>
  </si>
  <si>
    <t>K0264 PRN Yocha Dehe Chair in Ped Endocrinology 122238 41746</t>
  </si>
  <si>
    <t>K0265 PRN Susan Schnitzer Endowed Fund 122247 42051</t>
  </si>
  <si>
    <t>K0266 PRN DuBee Cancer Research Endowed Fund 122248 43789</t>
  </si>
  <si>
    <t>K0267 PRN Evelyn K Peterson Fund 122249 42006</t>
  </si>
  <si>
    <t>K0268 PRN Betty and Dick Lewis Memorial Fund 122251 41993</t>
  </si>
  <si>
    <t>K0269 PRN Philip Wilkins Memorial 122253 42002</t>
  </si>
  <si>
    <t>K0270 PRN King Hall Scholarship Fund 122257 42003</t>
  </si>
  <si>
    <t>K0271 PRN Fred S Macomber Scholarship 122260 41972</t>
  </si>
  <si>
    <t>K0272 PRN Novozymes Chair in Genomics 122261 42163</t>
  </si>
  <si>
    <t>K0273 PRN Prostate Cancer Endow Chair 122266 ATP</t>
  </si>
  <si>
    <t>K0274 PRN Cancer Cntr Immunology Endw 122271 42511</t>
  </si>
  <si>
    <t>K0275 PRN Kepner Endowment Fund 122272 42220</t>
  </si>
  <si>
    <t>K0276 PRN Russell D Jura Scholarship 122273 42004</t>
  </si>
  <si>
    <t>K0277 PRN Melinda Guzman Moore Donald Moore End 122274 41980</t>
  </si>
  <si>
    <t>K0278 PRN Thompson Grad Fund 122275 42001</t>
  </si>
  <si>
    <t>K0279 PRN Wu Family Foundation Fund 122277 41976</t>
  </si>
  <si>
    <t>K0280 PRN StudentRun Clinic Endowed Fund 122283 42226</t>
  </si>
  <si>
    <t>K0281 PRN Sterling Scholarship 122284 41936</t>
  </si>
  <si>
    <t>K0282 PRN Michael Bonaccorsi Sclrshp 122288 41816</t>
  </si>
  <si>
    <t>K0283 PRN Lider Plant Sciences Endowment 122290 41975</t>
  </si>
  <si>
    <t>K0284 PRN Lider Veterinary Medicine Endowment 122291 42053</t>
  </si>
  <si>
    <t>K0285 PRN Womens Urological Health 122292 41983</t>
  </si>
  <si>
    <t>K0286 PRN Womens Cardiovascular Chair 122293 42187</t>
  </si>
  <si>
    <t>K0287 PRN Richard C Woodard Memorial Endowment 122294 42221</t>
  </si>
  <si>
    <t>K0288 PRN Barbara K Jackson Fellowship 122295 41978</t>
  </si>
  <si>
    <t>K0289 PRN Mabie Family Fdtn Scholarship 122296 42371</t>
  </si>
  <si>
    <t>K0290 PRN Geriatrics Education Outreach 122298 42015</t>
  </si>
  <si>
    <t>K0291 PRN Equine Enduring Legacy Endow 122299 42257</t>
  </si>
  <si>
    <t>K0292 PRN Dennis A Chandler Memorial 122301 45685</t>
  </si>
  <si>
    <t>K0293 PRN Shirley J Plant Endowment 122302 42234</t>
  </si>
  <si>
    <t>K0294 PRN James G Boswell Fdtn Soil Science Endow 122304 43673</t>
  </si>
  <si>
    <t>K0295 PRN Andrew J Rossi Sr Fund 122306 42222</t>
  </si>
  <si>
    <t>K0296 PRN Risken Environmental Fund 122307 42227</t>
  </si>
  <si>
    <t>K0297 PRN Fred and Pat Anderson Chair 122314 42223</t>
  </si>
  <si>
    <t>K0298 PRN Opinderjeet Singh Toor Mem 122315 42219</t>
  </si>
  <si>
    <t>K0299 PRN Charles R Duncan Endowed Fund 122316 42229</t>
  </si>
  <si>
    <t>K0300 PRN Paul R Lipscomb Sr MD Fund 122317 43199</t>
  </si>
  <si>
    <t>K0301 PRN John D Ayer Bankruptcy Chair 122318 44585</t>
  </si>
  <si>
    <t>K0302 PRN Horwitz Endowed Chair in Physiology 122324 42815</t>
  </si>
  <si>
    <t>K0303 PRN Weisbrod Scholarship Fund 122327 42218</t>
  </si>
  <si>
    <t>K0304 PRN Betty Randecker Rogers Endw 122329 42256</t>
  </si>
  <si>
    <t>K0305 PRN Barbara J Van Zandt End 122330 42290</t>
  </si>
  <si>
    <t>K0306 PRN F Calvert Strong Fund 122331 42516</t>
  </si>
  <si>
    <t>K0307 PRN Mars Inc Endowed Chair 122332 42291</t>
  </si>
  <si>
    <t>K0308 PRN Levy Fund in Cancer Genetics 122333 43856</t>
  </si>
  <si>
    <t>K0309 PRN NM SarigulKlijn Rsch Award 122334 42162</t>
  </si>
  <si>
    <t>K0310 PRN Theodora Peigh Endowed Fund 122335 42255</t>
  </si>
  <si>
    <t>K0311 PRN Walt Klenz Lecture Series 122338 42261</t>
  </si>
  <si>
    <t>K0312 PRN Kathleen Moore Memorial Fund 122339 43496</t>
  </si>
  <si>
    <t>K0313 PRN Harry E Jacob Dem Vineyard Endowed Fnd 122341 49892</t>
  </si>
  <si>
    <t>K0314 PRN Arthur J Krener Math Rsch Teaching 122346 43204</t>
  </si>
  <si>
    <t>K0315 PRN Daniel Virginia Terry Sr Scholarship 122347 42464</t>
  </si>
  <si>
    <t>K0316 PRN John and Jeanne Pryor Fund 122350 42324</t>
  </si>
  <si>
    <t>K0317 PRN Edward Mary Schroeder Fund 122351 43508</t>
  </si>
  <si>
    <t>K0318 PRN Richard C Joy Dorf Acad Excellence 122352 42233</t>
  </si>
  <si>
    <t>K0319 PRN UC Davis Washington Center Scholarship 122353 42470</t>
  </si>
  <si>
    <t>K0320 PRN UC Davis Education Abroad Fund 122354 42471</t>
  </si>
  <si>
    <t>K0321 PRN Roger Tatarian Professorship 122357 43559</t>
  </si>
  <si>
    <t>K0322 PRN Laidlaw Honeybee Research 122361 44098</t>
  </si>
  <si>
    <t>K0323 PRN Hammond Glaucoma Fellows Research 122362 43560</t>
  </si>
  <si>
    <t>K0324 PRN Cameron Distinguished Chair 122363 44094</t>
  </si>
  <si>
    <t>K0325 PRN Silvia Future Math Teachers Scholarship 122367 43590</t>
  </si>
  <si>
    <t>K0326 PRN Dolly and David Fiddyment Chair 122368 42836</t>
  </si>
  <si>
    <t>K0327 PRN BarrickMcLaughlin Legacy Fund 122369 42476</t>
  </si>
  <si>
    <t>K0328 PRN Zucconi Feline Family Fund 122370</t>
  </si>
  <si>
    <t>K0329 PRN Child Family Prof EngringEntrepreneur 122373 42908</t>
  </si>
  <si>
    <t>K0330 PRN Pulmonary Vascular Fund 122374 ATP</t>
  </si>
  <si>
    <t>K0331 PRN Dr CJE Johnson Scholarship 122375 44097</t>
  </si>
  <si>
    <t>K0332 PRN Martha West Social Justice Law Schol 122377 43521</t>
  </si>
  <si>
    <t>K0333 PRN Albert T Bottini Chemistry Collection 122378 44095</t>
  </si>
  <si>
    <t>K0334 PRN Endowed Fund for Genetics Rsch 122380 43507</t>
  </si>
  <si>
    <t>K0335 PRN John E Humm Endowed Fund 122383 42462</t>
  </si>
  <si>
    <t>K0336 PRN CALESS Scholarship 122386 42426</t>
  </si>
  <si>
    <t>K0337 PRN William J Hamilton III Memorial Fund 122389 44978</t>
  </si>
  <si>
    <t>K0338 PRN G Thomas Sallee Mathematics Endow 122390 43555</t>
  </si>
  <si>
    <t>K0339 PRN Mary Ann Morris PhD Endowed Schlsp 122391 43556</t>
  </si>
  <si>
    <t>K0340 PRN Carlson Physiology Lectureship 122392 43547</t>
  </si>
  <si>
    <t>K0341 PRN Saratoga Horticultural Research 122393 43504</t>
  </si>
  <si>
    <t>K0342 PRN Peter A Rock Grad Fellowship 122394 43514</t>
  </si>
  <si>
    <t>K0343 PRN DoremusAthon Prize 122398 43520</t>
  </si>
  <si>
    <t>K0344 PRN SeaDoc Northwest Fund 122399 43498</t>
  </si>
  <si>
    <t>K0345 PRN CAARE Center Mental Health Svcs 122402 43525</t>
  </si>
  <si>
    <t>K0346 PRN R deVere White Urologic Oncology Prof 122403 43529</t>
  </si>
  <si>
    <t>K0347 PRN KLC Adler Childrens WriterIllustrator 122405 42521</t>
  </si>
  <si>
    <t>K0348 PRN Ronald and Lydia Baskin Research Award 122406 43497</t>
  </si>
  <si>
    <t>K0349 PRN Payam Gouya Zamani Scholarship 122407 43531</t>
  </si>
  <si>
    <t>K0350 PRN Integrated Studies Honors Program 122408 43519</t>
  </si>
  <si>
    <t>K0351 PRN Stelling Professor of Agricultural Econ 122411 56423</t>
  </si>
  <si>
    <t>K0352 PRN Orville E Thompson Ag Educ Fund 122412 43501</t>
  </si>
  <si>
    <t>K0353 PRN Richard Snavely Memorial Award 122415 43465</t>
  </si>
  <si>
    <t>K0354 PRN Herbert Schmalenberger Memorial 122416 43511</t>
  </si>
  <si>
    <t>K0355 PRN Juliette Weston Suhr End Rsch 122420 43510</t>
  </si>
  <si>
    <t>K0356 PRN David L Weaver Endowed Lectures 122423 43509</t>
  </si>
  <si>
    <t>K0357 PRN deLeuze Family Professorship 122425 43527</t>
  </si>
  <si>
    <t>K0358 PRN Tarrant Family Scholarship 122427 43517</t>
  </si>
  <si>
    <t>K0359 PRN James Paul Micheletti Memorial 122429 43060</t>
  </si>
  <si>
    <t>K0360 PRN Wolfman Professorship in Surgery 122430 43528</t>
  </si>
  <si>
    <t>K0361 PRN John Eric Peckham Memorial 122431 43532</t>
  </si>
  <si>
    <t>K0362 PRN Robert Juanita Woodmansee Fund 122432 43499</t>
  </si>
  <si>
    <t>K0363 PRN Fresh Express Inc Graduate Student Spt 122433 43500</t>
  </si>
  <si>
    <t>K0364 PRN Will and Jane Lotter Soccer Fund 122434 43512</t>
  </si>
  <si>
    <t>K0365 PRN David and Ruth Volman Grad Fllwshp 122435 45681</t>
  </si>
  <si>
    <t>K0366 PRN Ruth E Anderson Scholarship 122439 43516</t>
  </si>
  <si>
    <t>K0367 PRN Sailer Endowment Fund for Undergrad Ed 122444 43515</t>
  </si>
  <si>
    <t>K0368 PRN Robert A Fox Endowed Fund 122445 43495</t>
  </si>
  <si>
    <t>K0369 PRN Advancing Basic Sci Translational Rsch 122451 43526</t>
  </si>
  <si>
    <t>K0370 PRN Arlo D Gustafson Endowed Fund 122453 43502</t>
  </si>
  <si>
    <t>K0371 PRN Sweeneys Endowment Scholarship 122454 44980</t>
  </si>
  <si>
    <t>K0372 PRN Arthur and Julia Suran Scholarship 122460 45687</t>
  </si>
  <si>
    <t>K0373 PRN Robert A Matthews Memorial Award 122461 43513</t>
  </si>
  <si>
    <t>K0374 PRN FarrerPatten Award 122463 45689</t>
  </si>
  <si>
    <t>K0375 PRN Fumi Fowells Innovation Fund 122467 43524</t>
  </si>
  <si>
    <t>K0376 PRN Sempra Energy Chair in Energy Efficiency 122473 43530</t>
  </si>
  <si>
    <t>K0377 PRN John C Bruhn Dairy Foods Scholarship 122475 43619</t>
  </si>
  <si>
    <t>K0378 PRN Alfred H and Marie E Gibeling Fund 122476 45669</t>
  </si>
  <si>
    <t>K0379 PRN Gibbe Parsons Family Professorship 122477 45673</t>
  </si>
  <si>
    <t>K0380 PRN Doris Day and Terry Melcher Scholarship 122478 45670</t>
  </si>
  <si>
    <t>K0381 PRN Charles M Blumenfeld MD Scholarship 122485 42809</t>
  </si>
  <si>
    <t>K0382 PRN Cruz Jeannene Reynoso Scholarship 122486 45678</t>
  </si>
  <si>
    <t>K0383 PRN Campbell Soup Sustainable Vegetable Rsch 122487 45675</t>
  </si>
  <si>
    <t>K0384 PRN Shang Eleanor Yang Scholarly Exchange 122490 43614</t>
  </si>
  <si>
    <t>K0385 PRN Safe Credit Union Scholarship 122492 45690</t>
  </si>
  <si>
    <t>K0386 PRN Maurice Marcia Gallagher Excellence 122494 45682</t>
  </si>
  <si>
    <t>K0387 PRN Kathleen C Green Schlrshp in Biology 122495 45684</t>
  </si>
  <si>
    <t>K0388 PRN Charles P Nash Prize 122498 43715</t>
  </si>
  <si>
    <t>K0389 PRN Academic Senate Distinguished Scholarly 122499 55050</t>
  </si>
  <si>
    <t>K0390 PRN BlacuttUnderwood Professorship 122500 45677</t>
  </si>
  <si>
    <t>K0391 PRN Bucher Family Chair of Computer Science 122501 45676</t>
  </si>
  <si>
    <t>K0392 PRN Alan Jackman Scholarship 122502 45691</t>
  </si>
  <si>
    <t>K0393 PRN Dr Raymond A Weitkamp Endowment 122504 45695</t>
  </si>
  <si>
    <t>K0394 PRN Naoko Daniel Mufson Scholarship 122505 40216</t>
  </si>
  <si>
    <t>K0395 PRN Howard Wildlife Management Award 122507 45692</t>
  </si>
  <si>
    <t>K0396 PRN Teri Lown Educ Oncology Nursing Award 122508 45696</t>
  </si>
  <si>
    <t>K0397 PRN College of Bio Sciences Medal Fund 122509 45693</t>
  </si>
  <si>
    <t>K0398 PRN Jesse and Gloria Dubin Award Fund 122510 45700</t>
  </si>
  <si>
    <t>K0399 PRN Oki Family Horticultural Endowment Fund 122512 43927</t>
  </si>
  <si>
    <t>K0400 PRN UCD Endowed Fund in Health Informatics 122513 45698</t>
  </si>
  <si>
    <t>K0401 PRN Santiago and Gregoria Gonzalez Award 122514 45686</t>
  </si>
  <si>
    <t>K0402 PRN Robert M Natalie Dorn Infancy Chair 122515 45697</t>
  </si>
  <si>
    <t>K0403 PRN Sue Williams Cross Country Scholarship 122516 43165</t>
  </si>
  <si>
    <t>K0404 PRN Mark Cary Reflective Learner Award 122518 42710</t>
  </si>
  <si>
    <t>K0405 PRN Dorothy Kirschman Womens Athletics 122519 45699</t>
  </si>
  <si>
    <t>K0406 PRN Pam GillFisher Scholarship Fund 122521 49241</t>
  </si>
  <si>
    <t>K0407 PRN Marcia Cary AntiGravity Endowment Award 122523 42615</t>
  </si>
  <si>
    <t>K0408 PRN Zuhair A Munir MORE Fund 122524 42616</t>
  </si>
  <si>
    <t>K0409 PRN Gammel Piano Endowed Scholarship 122525 42617</t>
  </si>
  <si>
    <t>K0410 PRN SVECCS Scholarship Fund 122536 42839</t>
  </si>
  <si>
    <t>K0411 PRN Stephen G Newberry Chair in Leadership 122538 43191</t>
  </si>
  <si>
    <t>K0412 PRN Newberry Distinguished Student Fllwshp 122539 43224</t>
  </si>
  <si>
    <t>K0413 PRN Matthew J Rybicki Memorial Fund 122543 42757</t>
  </si>
  <si>
    <t>K0414 PRN Julie Bryant Memorial Scholarship 122545 42709</t>
  </si>
  <si>
    <t>K0415 PRN Hellman Fellows Endowed Fund 122546 56930</t>
  </si>
  <si>
    <t>K0416 PRN Erika CH Meng Award 122547 44037</t>
  </si>
  <si>
    <t>K0417 PRN RM Pinkerton Ag Marketing Graduate Award 122548 42892</t>
  </si>
  <si>
    <t>K0418 PRN Willison and Carol Crites Fund 122549 42569</t>
  </si>
  <si>
    <t>K0419 PRN Nate Mlyniec Memorial Scholarship 122550 42756</t>
  </si>
  <si>
    <t>K0420 PRN Mary Baer Arboretum Endowment 122551 43169</t>
  </si>
  <si>
    <t>K0421 PRN Mary Baer AES Endowment 122553 42558</t>
  </si>
  <si>
    <t>K0422 PRN Eleanor and Harry Walker Award Fund 122556 43907</t>
  </si>
  <si>
    <t>K0423 PRN Arthur J Dorothy D Palm Ag Schol 122558 43086</t>
  </si>
  <si>
    <t>K0424 PRN Ann E Pitzer Scholarship Fund 122559 43131</t>
  </si>
  <si>
    <t>K0425 PRN Carol Lee Coss Memorial Scholarship 122560 42755</t>
  </si>
  <si>
    <t>K0426 PRN Gallagher Chair in Finance 122563 42878</t>
  </si>
  <si>
    <t>K0427 PRN Sheffrin Lectures in Public Policy 122570 43200</t>
  </si>
  <si>
    <t>K0428 PRN Rustici Ext Spec Rangeland Watershed Sci 122571 43816</t>
  </si>
  <si>
    <t>K0429 PRN Rustici Rangeland Watershed Sci Chair 122572 43815</t>
  </si>
  <si>
    <t>K0430 PRN Lois OGrady MD Endowed Lectureship 122573 43151</t>
  </si>
  <si>
    <t>K0431 PRN John C Gist Jr Award 122575 43203</t>
  </si>
  <si>
    <t>K0432 PRN McCurdy Family Scholarship 122578 43779</t>
  </si>
  <si>
    <t>K0433 PRN van Vlierden Scholarship Sustainable AG 122581 43839</t>
  </si>
  <si>
    <t>K0434 PRN vanVlierden Scholarship in Nursing 122582 43198</t>
  </si>
  <si>
    <t>K0435 PRN MaroneyBryan Fund 122583 43365</t>
  </si>
  <si>
    <t>K0436 PRN Child Family Womens Water Polo 122586 43849</t>
  </si>
  <si>
    <t>K0437 PRN Michael J Lewis Endowed Fund 122587 43242</t>
  </si>
  <si>
    <t>K0438 PRN Redenbach Students at Promise Award 122588 43201</t>
  </si>
  <si>
    <t>K0439 PRN Post Harvest Group Endowment 122591 44068</t>
  </si>
  <si>
    <t>K0440 PRN Bradford Rominger Ag Award 122593 43838</t>
  </si>
  <si>
    <t>K0441 PRN Shinkoskey Series of noon Concerts 122594 42988</t>
  </si>
  <si>
    <t>K0442 PRN Vanderhoef Scholarship Study Abroad 122598 43244</t>
  </si>
  <si>
    <t>K0443 PRN Vanderhoef Staff Scholarship 122599 43170</t>
  </si>
  <si>
    <t>K0444 PRN Chevron Chair in Energy Efficiency 122600 43233</t>
  </si>
  <si>
    <t>K0445 PRN Albert Helen McNeil Performance Fund 122601 43217</t>
  </si>
  <si>
    <t>K0446 PRN Charles R Bishop Endowed Fund 122602 44976</t>
  </si>
  <si>
    <t>K0447 PRN Shang Fa Yang Memorial Fund 122604 43880</t>
  </si>
  <si>
    <t>K0448 PRN Senior Citizens of Davis Fund 122605 43162</t>
  </si>
  <si>
    <t>K0449 PRN David Kriegel Memorial Scholarship 122608 50480</t>
  </si>
  <si>
    <t>K0450 PRN Education Faculty Scholarship Award 122609 46854</t>
  </si>
  <si>
    <t>K0451 PRN Professors Ryugo and Eng Endowmt 122615 43840</t>
  </si>
  <si>
    <t>K0452 PRN KLC Adler Award Fund 122621 43197</t>
  </si>
  <si>
    <t>K0453 PRN Thompson Softball Scholar Award 122623 43850</t>
  </si>
  <si>
    <t>K0454 PRN Ernest Gallo Fund for Education 122624 43202</t>
  </si>
  <si>
    <t>K0455 PRN Margaret O Cardoza Fund 122627 43084</t>
  </si>
  <si>
    <t>K0456 PRN The Goss Family Endowment 122628 44964</t>
  </si>
  <si>
    <t>K0457 PRN Wadi Arabian Horse Scholarship 122631 43085</t>
  </si>
  <si>
    <t>K0458 PRN Barbara J Hansen Endow Pediatric Care 122633 56542</t>
  </si>
  <si>
    <t>K0459 PRN Edwards Endowed Award 122634 43000</t>
  </si>
  <si>
    <t>K0460 PRN March Family Internship Award 122637 43147</t>
  </si>
  <si>
    <t>K0461 PRN Norbert Rocha Endowment Fund 122640 43146</t>
  </si>
  <si>
    <t>K0462 PRN Jan Beta Popper Prof in Opera 122643 43803</t>
  </si>
  <si>
    <t>K0463 PRN Ca Planting Cotton Seed Rsch Fund 122644 43778</t>
  </si>
  <si>
    <t>K0464 PRN Placer Breast Cancer Chair 122649 47008</t>
  </si>
  <si>
    <t>K0465 PRN SmithMetge Endowed Scholarship Fund 122650 43299</t>
  </si>
  <si>
    <t>K0466 PRN Mary Demmond Robertson Award 122651 43784</t>
  </si>
  <si>
    <t>K0467 PRN Aux Calif Vet Me Assoc Scholarship 122652 43782</t>
  </si>
  <si>
    <t>K0468 PRN Nancy Rupp Tibbitts Scholarship 122653 46507</t>
  </si>
  <si>
    <t>K0469 PRN Linda Sue Herman Scholarship 122657 43781</t>
  </si>
  <si>
    <t>K0470 PRN Albrecht Chair in Basic Science 122660 43777</t>
  </si>
  <si>
    <t>K0471 PRN Dignty Health Deans Chair in Nursing 122661 44226</t>
  </si>
  <si>
    <t>K0472 PRN Ryan Couch Memorial Fellowship 122662 43785</t>
  </si>
  <si>
    <t>K0473 PRN YuehJing Lin Fund 122664 43787</t>
  </si>
  <si>
    <t>K0474 PRN Schubot Endowed Scholarship 122665 43783</t>
  </si>
  <si>
    <t>K0475 PRN Rosenfeld Energy Efficiency Fund 122669 43857</t>
  </si>
  <si>
    <t>K0476 PRN Moores Distinguished Visiting Scholars 122673 44770</t>
  </si>
  <si>
    <t>K0477 PRN NorCal Undergraduate Scholarship 122677 47037</t>
  </si>
  <si>
    <t>K0478 PRN NorCal Graduate Scholarship 122678 47034</t>
  </si>
  <si>
    <t>K0479 PRN Lancelot Endowment Fund 122681 43926</t>
  </si>
  <si>
    <t>K0480 PRN Lum and Dere Endowed Scholarship 122686 43985</t>
  </si>
  <si>
    <t>K0481 PRN Emile G Scholz Prize 122687 44269</t>
  </si>
  <si>
    <t>K0482 PRN James Franklin McManus Award 122688 45164</t>
  </si>
  <si>
    <t>K0483 PRN Mabie Family Foundation Endowment 122689 44227</t>
  </si>
  <si>
    <t>K0484 PRN Milicent Frederick ScholarAward 122690 44534</t>
  </si>
  <si>
    <t>K0485 PRN Sandra L Reed MD Award 122691 44055</t>
  </si>
  <si>
    <t>K0486 PRN Alan Nields Whitten Memorial Fund 122695 44586</t>
  </si>
  <si>
    <t>K0487 PRN Adler Graduate Student Fellowship 122697 44025</t>
  </si>
  <si>
    <t>K0488 PRN Adler Shelter Medicine Endowed 122698 44026</t>
  </si>
  <si>
    <t>K0489 PRN Adler Endowed Chair in Genetics 122699 44003</t>
  </si>
  <si>
    <t>K0490 PRN Adler Endowed Chair in Oncology 122700 44004</t>
  </si>
  <si>
    <t>K0491 PRN Dr Gregory L Ferraro Endowed Directshp 122707 44108</t>
  </si>
  <si>
    <t>K0492 PRN Richard Archibald Memorial Fund 122710 44981</t>
  </si>
  <si>
    <t>K0493 PRN Serotonin Surge Endowment 122712 44109</t>
  </si>
  <si>
    <t>K0494 PRN Paul Miller Endowed Fund 122713 44114</t>
  </si>
  <si>
    <t>K0495 PRN Loren Eslinger Shelter Med Fellowship 122714 44111</t>
  </si>
  <si>
    <t>K0496 PRN Honey Bee Haven Fund 122717 44222</t>
  </si>
  <si>
    <t>K0497 PRN Snow Endowed Fund Award 122719 44228</t>
  </si>
  <si>
    <t>K0498 PRN Suran Fund in honor of Dr Kim 122720 44223</t>
  </si>
  <si>
    <t>K0499 PRN Lois Ann Lattin Rosenberg Endow 122722 44229</t>
  </si>
  <si>
    <t>K0500 PRN Karla Takahashi Scholarship Fund 122723 44230</t>
  </si>
  <si>
    <t>K0501 PRN Richard F Walters Seed Grant 122724 44270</t>
  </si>
  <si>
    <t>K0502 PRN Pamela J Fair 80 Undergrad Scholarship 122726 44240</t>
  </si>
  <si>
    <t>K0503 PRN KerrLacy Study Abroad Scholarship 122729 45461</t>
  </si>
  <si>
    <t>K0504 PRN University Medal Honorarium Fund 122730 44231</t>
  </si>
  <si>
    <t>K0505 PRN Visiting Lecturer in IranianPersianate 122734 44286</t>
  </si>
  <si>
    <t>K0506 PRN Joel Dobris Student Support Fund 122737 44298</t>
  </si>
  <si>
    <t>K0507 PRN Tahoe Research Support 122738 44304</t>
  </si>
  <si>
    <t>K0508 PRN Carolyn Crosby Lundgren Endowed Fund 122739 44305</t>
  </si>
  <si>
    <t>K0509 PRN Osburn Graduate Fellowship 122744 44518</t>
  </si>
  <si>
    <t>K0510 PRN Kerr Memorial Scholarship Fund 122750 44497</t>
  </si>
  <si>
    <t>K0511 PRN UC Davis Nurses Donors Rsch Fund 122751 46489</t>
  </si>
  <si>
    <t>K0512 PRN UC Davis Nurses Donors Scholarship 122752 44920</t>
  </si>
  <si>
    <t>K0513 PRN Orville and Erna Thompson Fund 122753 44544</t>
  </si>
  <si>
    <t>K0514 PRN Dr Jacob Traum Endowment Fund 122755 ATP</t>
  </si>
  <si>
    <t>K0515 PRN Joseph H Silverman Endowed Fellowship 122757 44248</t>
  </si>
  <si>
    <t>K0516 PRN Robert C Caldwell Fund 122759 44502</t>
  </si>
  <si>
    <t>K0517 PRN Donald and Janice Clark Family Fund 122760 48764</t>
  </si>
  <si>
    <t>K0518 PRN Champagne ASUCD Customer Service Award 122761 44562</t>
  </si>
  <si>
    <t>K0519 PRN Delaine Eastin Scholarship 122762 46493</t>
  </si>
  <si>
    <t>K0520 PRN Jackson Family Endowed Fund 122766 44921</t>
  </si>
  <si>
    <t>K0521 PRN Templeton Endowed Chair 122767 44965</t>
  </si>
  <si>
    <t>K0522 PRN Dean Karnopp Endowed Fellowship 122768 44767</t>
  </si>
  <si>
    <t>K0523 PRN Shasta Linen Supply Fund for Nursing 122769 44922</t>
  </si>
  <si>
    <t>K0524 PRN Holman Memorial Scholarship 122770 47036</t>
  </si>
  <si>
    <t>K0525 PRN Kay Lehr Endowment 122771 56903</t>
  </si>
  <si>
    <t>K0526 PRN Mike Renee Child Inst for Innov Endow 122777 44749</t>
  </si>
  <si>
    <t>K0527 PRN Child Endowed Scholarship 122778 44923</t>
  </si>
  <si>
    <t>K0528 PRN Child Family Fund for CMBR 122779 44786</t>
  </si>
  <si>
    <t>K0529 PRN Jack Reardan Visiting Clinician Endw 122780 44924</t>
  </si>
  <si>
    <t>K0530 PRN Eager Family Endowed Nursing Award 122781 47601</t>
  </si>
  <si>
    <t>K0531 PRN Youmans Chair in Neuro Surgery 122785 44925</t>
  </si>
  <si>
    <t>K0532 PRN Reggie Low Endowment in Cardiology 122787 BTE</t>
  </si>
  <si>
    <t>K0533 PRN Khush Seed Grant Fund 122789 44973</t>
  </si>
  <si>
    <t>K0534 PRN Kaneski Associates Endowed Award 122790 44926</t>
  </si>
  <si>
    <t>K0535 PRN HewittPinkerton Initiative Fund 122792 45458</t>
  </si>
  <si>
    <t>K0536 PRN Bates Award in Nursing 122794 ATP</t>
  </si>
  <si>
    <t>K0537 PRN Class of 1961 Endowed Scholarship Fund 122796 44983</t>
  </si>
  <si>
    <t>K0538 PRN VC Chair in Violence Prevention 122799 44927</t>
  </si>
  <si>
    <t>K0539 PRN Lawrence E Shepard Scholarship 122800 44563</t>
  </si>
  <si>
    <t>K0540 PRN C Michael Cowett Award 122801 44974</t>
  </si>
  <si>
    <t>K0541 PRN Sandy Smoley Endowed Award 122802 47600</t>
  </si>
  <si>
    <t>K0542 PRN Betty Jean and Wayne Thiebaud Lecture 122803</t>
  </si>
  <si>
    <t>K0543 PRN Sustainable Agriculture and Food Sys 122806 46644</t>
  </si>
  <si>
    <t>K0544 PRN Orsi Chair in Alzheimers Research 122807 44928</t>
  </si>
  <si>
    <t>K0545 PRN Hansen DBPeds Fellow Training 122809 44929</t>
  </si>
  <si>
    <t>K0546 PRN Schubot Parrot Wellness and Welfare 122812 44752</t>
  </si>
  <si>
    <t>K0547 PRN FieldsMessersmith Family Award 122813 47602</t>
  </si>
  <si>
    <t>K0548 PRN Anthony Barcellos Education Award 122814 47797</t>
  </si>
  <si>
    <t>K0549 PRN Marks Endowed Chair in Pediatrics 122816 44930</t>
  </si>
  <si>
    <t>K0550 PRN Celestial Summer Dove Cassman Scholarshi 122820 44982</t>
  </si>
  <si>
    <t>K0551 PRN Lynne Ora Kushel Endowed Fund 122822 44984</t>
  </si>
  <si>
    <t>K0552 PRN Murray Family Scholarship Fund 122824 44985</t>
  </si>
  <si>
    <t>K0553 PRN Raleys Endowed Fund 122830 47035</t>
  </si>
  <si>
    <t>K0554 PRN Megan Glanville Scholarship Fund 122831 44975</t>
  </si>
  <si>
    <t>K0555 PRN Brunner Family Endowed Scholarship 122838 47346</t>
  </si>
  <si>
    <t>K0556 PRN Lewis Arboretum Endowment 122840 49289</t>
  </si>
  <si>
    <t>K0557 PRN McClendon Endowed Scholarship 122843 44986</t>
  </si>
  <si>
    <t>K0558 PRN Nicholas Lerche Memorial Scholarship 122847 45039</t>
  </si>
  <si>
    <t>K0559 PRN Western Health Advantage Prof 122849 49740</t>
  </si>
  <si>
    <t>K0560 PRN Fullerton Endowed Chair in Pain Med 122859 49245</t>
  </si>
  <si>
    <t>K0561 PRN Della Davidson Memorial Fund 122860 44995</t>
  </si>
  <si>
    <t>K0562 PRN Lum Dere Professorship in Cardiovascul 122861 47033</t>
  </si>
  <si>
    <t>K0563 PRN Busch Family Endowed Fund 122870 45065</t>
  </si>
  <si>
    <t>K0564 PRN Harmon Chair in Cancer Clinical Rsch 122874 45659</t>
  </si>
  <si>
    <t>K0565 PRN Shahrokh Award for Staff Excellence 122877 45161</t>
  </si>
  <si>
    <t>K0566 PRN Jones Endowment for the Fine Art 122885 45521</t>
  </si>
  <si>
    <t>K0567 PRN Archie and Harriet Maclean Endowed 122886 45078</t>
  </si>
  <si>
    <t>K0568 PRN Russell Ranch Sustainable Ag Endow 122887 46645</t>
  </si>
  <si>
    <t>K0569 PRN Balsdon Fund for Student Support 122893 45087</t>
  </si>
  <si>
    <t>K0570 PRN SoohooLee Endowed Fellowship 122895 45130</t>
  </si>
  <si>
    <t>K0571 PRN Maury L Hull Endowed Fellowship 122898 45127</t>
  </si>
  <si>
    <t>K0572 PRN Mansoor Ally Memorial Award 122899 45128</t>
  </si>
  <si>
    <t>K0573 PRN Class of 1977 LRAP Fund 122902 49799</t>
  </si>
  <si>
    <t>K0574 PRN Valentine Endowed Scholarship Fund 122904 45131</t>
  </si>
  <si>
    <t>K0575 PRN Halualani Fund for Curricular Innovation 122906 47024</t>
  </si>
  <si>
    <t>K0576 PRN Ciocca Visiting Professorship 122907 45536</t>
  </si>
  <si>
    <t>K0577 PRN Muller Supporting Vet Dermatology 122910 45163</t>
  </si>
  <si>
    <t>K0578 PRN Equine Medicine Club Student Scholarship 122911 45832</t>
  </si>
  <si>
    <t>K0579 PRN Calif Rice Rsch Board Rsch Endow 122912 45520</t>
  </si>
  <si>
    <t>K0580 PRN Fumio Matsumura Graduate Award Endowment 122915 46675</t>
  </si>
  <si>
    <t>K0581 PRN Natalie and Wes Bush Scholarship 122921 45410</t>
  </si>
  <si>
    <t>K0582 PRN G Russell and Sharon Bell Scholarship 122924 45418</t>
  </si>
  <si>
    <t>K0583 PRN Tate Mem Scholarship for Nursing 122925 46418</t>
  </si>
  <si>
    <t>K0584 PRN Agroecology Endowed Professorship 122927 49250</t>
  </si>
  <si>
    <t>K0585 PRN Childrens Hospital Patient Experience 122930 49075</t>
  </si>
  <si>
    <t>K0586 PRN Schneider Family Scholarship 122937 46419</t>
  </si>
  <si>
    <t>K0587 PRN Ward Fenton Robinson Endowment 122938 49945</t>
  </si>
  <si>
    <t>K0588 PRN Yee Fund for Cancer Disparities Rsch 122939 45548</t>
  </si>
  <si>
    <t>K0589 PRN Frank and Margaret Johns Scholarship 122944 55241</t>
  </si>
  <si>
    <t>K0590 PRN Ko Professorship in Science Leadership 122946 46676</t>
  </si>
  <si>
    <t>K0591 PRN Barbara Chapman Neuroscience Award 122962 47019</t>
  </si>
  <si>
    <t>K0592 PRN Master of Professional Accountancy Endow 122963 49068</t>
  </si>
  <si>
    <t>K0593 PRN Ida L Vanderhoef Memorial Scholarship 122964 46420</t>
  </si>
  <si>
    <t>K0594 PRN LacyKerr Education Abroad Award 122967 46506</t>
  </si>
  <si>
    <t>K0595 PRN Andrew Barkett Business Plan Competition 122968 55998</t>
  </si>
  <si>
    <t>K0596 PRN RodmanMitani Award 122977 49822</t>
  </si>
  <si>
    <t>K0597 PRN Heather Marie Award for Guardian Teacher 122978 45519</t>
  </si>
  <si>
    <t>K0598 PRN Keast Endowment for Persons with Aphasia 122983 46490</t>
  </si>
  <si>
    <t>K0599 PRN Beamish Hilliard Fam Entrepreneurship 122986 45523</t>
  </si>
  <si>
    <t>K0600 PRN Corvus Scholarship 122991 45552</t>
  </si>
  <si>
    <t>K0601 PRN Ceder Endowed Fund for Wildlife Health 122998 45553</t>
  </si>
  <si>
    <t>K0602 PRN Class of 1991 Endowed Scholarship Fund 123002 45831</t>
  </si>
  <si>
    <t>K0603 PRN David 72 and Mariana Beatty Scholarship 123003 55812</t>
  </si>
  <si>
    <t>K0604 PRN The Davis Family Scholarship 123004 46469</t>
  </si>
  <si>
    <t>K0605 PRN Peter Pleotis MD Scholarship Fund 123005 47755</t>
  </si>
  <si>
    <t>K0606 PRN Billie Fern Payne Memorial Scholarship 123007</t>
  </si>
  <si>
    <t>K0607 PRN ODonnell Family Scholarship 123010 46620</t>
  </si>
  <si>
    <t>K0608 PRN Beljan Memorial Endowed Fund 123016 45961</t>
  </si>
  <si>
    <t>K0609 PRN Tom Barcellos Endowment Fund 123027 49240</t>
  </si>
  <si>
    <t>K0610 PRN Minella MIND Support Endowment 123028 45836</t>
  </si>
  <si>
    <t>K0611 PRN Grivetti Education Abroad Award 123031 55614</t>
  </si>
  <si>
    <t>K0612 PRN Edwards Education Abroad Award 123032 48893</t>
  </si>
  <si>
    <t>K0613 PRN UC Davis SOM Healing Arts Award 123033 47222</t>
  </si>
  <si>
    <t>K0614 PRN Harris Urban Horticulture Scholarship 123038 46596</t>
  </si>
  <si>
    <t>K0615 PRN Robert and Miriam Glock Graduate Award 123039 45872</t>
  </si>
  <si>
    <t>K0616 PRN Grey Parrot Wellness Welfare Support 123051 46448</t>
  </si>
  <si>
    <t>K0617 PRN Judith A IM Gary Gourley Schoarsh 123057 46522</t>
  </si>
  <si>
    <t>K0618 PRN Class of 1963 Scholarship Fund 123059 47010</t>
  </si>
  <si>
    <t>K0619 PRN Class of 1973 Scholarship Fund 123060 47011</t>
  </si>
  <si>
    <t>K0620 PRN Class of 1993 Scholarship Fund 123061 47009</t>
  </si>
  <si>
    <t>K0621 PRN Robert B Wilson Scholarship 123062 49935</t>
  </si>
  <si>
    <t>K0622 PRN David Britz Med School Scholarship 123068 46414</t>
  </si>
  <si>
    <t>K0623 PRN Chao Family Education Abroad Award 123073 BTE</t>
  </si>
  <si>
    <t>K0624 PRN The Waltons Class of 1988 Scholarship Fu 123075 47012</t>
  </si>
  <si>
    <t>K0625 PRN Francisco Pancho Lopez Scholarship 123076 45829</t>
  </si>
  <si>
    <t>K0626 PRN Childers Fund for Electric Vehicle Techn 123081 45869</t>
  </si>
  <si>
    <t>K0627 PRN Herrig Education Abroad Award 123087 45827</t>
  </si>
  <si>
    <t>K0628 PRN Crowe Family Arboretum Endowment 123089 44962</t>
  </si>
  <si>
    <t>K0629 PRN Dennis Walker Botanical Conservatory 123090 49816</t>
  </si>
  <si>
    <t>K0630 PRN Patricia Mokhtarian Fnd for Travel Behav 123091 55530</t>
  </si>
  <si>
    <t>K0631 PRN Peter B Moyle the Calif Trout Chair 123092 46662</t>
  </si>
  <si>
    <t>K0632 PRN Abbott Graduate Student Award 123096 46608</t>
  </si>
  <si>
    <t>K0633 PRN Andrew M Siverson Scholarship 123097 46521</t>
  </si>
  <si>
    <t>K0634 PRN Marini Foundation Education Abroad Award 123101 49293</t>
  </si>
  <si>
    <t>K0635 PRN Johannes Joe DeVries Award 123102 46470</t>
  </si>
  <si>
    <t>K0636 PRN Michael Fitzsimons Wine Industry Award 123103 45871</t>
  </si>
  <si>
    <t>K0637 PRN Michael Fitzsimons Wine Executive Award 123104 45870</t>
  </si>
  <si>
    <t>K0638 PRN Richard Joy Dorf Student Tickets Fund 123105 45959</t>
  </si>
  <si>
    <t>K0639 PRN Alumni Endowed Fund for Educational Exce 123112 49695</t>
  </si>
  <si>
    <t>K0640 PRN Chinn Family Endowment for Excellence 123121 46425</t>
  </si>
  <si>
    <t>K0641 PRN SolisMcClain Veterans Scholarship Fund 123124 46422</t>
  </si>
  <si>
    <t>K0642 PRN Kirvin Knox Scholarship 123126 46652</t>
  </si>
  <si>
    <t>K0643 PRN Singleton Enology Fund 123127 47044</t>
  </si>
  <si>
    <t>K0644 PRN Dr William Weir Summer Research Award 123129 49926</t>
  </si>
  <si>
    <t>K0645 PRN The Fred Bogott MD Family Fund 123130 46491</t>
  </si>
  <si>
    <t>K0646 PRN Thomas E Bruzzone Scholarship 123132 45849</t>
  </si>
  <si>
    <t>K0647 PRN Next Generation STEM Teaching Award 123133 46853</t>
  </si>
  <si>
    <t>K0648 PRN Salisbury Award 123135 46450</t>
  </si>
  <si>
    <t>K0649 PRN Frey Lectureship in Pancreatic Diseases 123139 46523</t>
  </si>
  <si>
    <t>K0650 PRN Benioff Fund in Emerg Critical Care 123145 46438</t>
  </si>
  <si>
    <t>K0651 PRN Benioff Fund in Small Animal Surgery 123146 46439</t>
  </si>
  <si>
    <t>K0652 PRN Benioff Fund in Radiation Oncology 123147 46449</t>
  </si>
  <si>
    <t>K0653 PRN Noble Richardson Endowed Fund 123150 45960</t>
  </si>
  <si>
    <t>K0654 PRN Reno and Margaret Cruz Scholarship 123156 46672</t>
  </si>
  <si>
    <t>K0655 PRN Harold W Solomon Fund 123157 46619</t>
  </si>
  <si>
    <t>K0656 PRN Charles M Louderback Endowment 123158 49813</t>
  </si>
  <si>
    <t>K0657 PRN Earl and Linda Ault Endowed Fund 123159 46582</t>
  </si>
  <si>
    <t>K0658 PRN Dr Frank Boutin Sr Memorial Fund 123160 46805</t>
  </si>
  <si>
    <t>K0659 PRN The Jane and Connie Endowment Fund 123162 46423</t>
  </si>
  <si>
    <t>K0660 PRN David Traill Travel Prize for Classics 123165 46537</t>
  </si>
  <si>
    <t>K0661 PRN NAK Fraternity Student Support Award 123172 46472</t>
  </si>
  <si>
    <t>K0662 PRN Johnsen Family Planning Reproductive 123173 56687</t>
  </si>
  <si>
    <t>K0663 PRN Lagunitas Endowment in Brewing Sciences 123177 46524</t>
  </si>
  <si>
    <t>K0664 PRN Billings Family Scholarship in Ag Sci 123178 46931</t>
  </si>
  <si>
    <t>K0665 PRN Maria Manoliu Education Abroad Award 123184 STIP</t>
  </si>
  <si>
    <t>K0666 PRN Natl Advisory Council Scholarship Fund 123191 46941</t>
  </si>
  <si>
    <t>K0667 PRN Ann M Evans Scholarship Endowment 123192 46654</t>
  </si>
  <si>
    <t>K0668 PRN Schenker Castanenda Intl Student Award 123195 55471</t>
  </si>
  <si>
    <t>K0669 PRN William Sr and Jewel Sims Award 123198 47042</t>
  </si>
  <si>
    <t>K0670 PRN Catherine Lau Endowed Fellowship 123199 47168</t>
  </si>
  <si>
    <t>K0671 PRN LingLie Chau Endowed Chair in Physics 123204 ATP</t>
  </si>
  <si>
    <t>K0672 PRN Don and Lou McNary Music Award 123205 47111</t>
  </si>
  <si>
    <t>K0673 PRN Kato Summers Family Lung Cancer Research 123206 47218</t>
  </si>
  <si>
    <t>K0674 PRN Freischlag Roethle Medical Award 123208</t>
  </si>
  <si>
    <t>K0675 PRN Pat Doyleen Bradford Endowment Fund 123211 46800</t>
  </si>
  <si>
    <t>K0676 PRN Lander Veterinary Clinic Mem Scholarship 123217 55042</t>
  </si>
  <si>
    <t>K0677 PRN Frank E Isola Award 123219 47799</t>
  </si>
  <si>
    <t>K0678 PRN Retirees Assoc Career Enhancement 123221 55014</t>
  </si>
  <si>
    <t>K0679 PRN Nickel Family Scholarship for Education 123229 47041</t>
  </si>
  <si>
    <t>K0680 PRN Millicent Joyce Evans Endowed Fund 123230 47014</t>
  </si>
  <si>
    <t>K0681 PRN Lacy and Friends of Study Abroad Award 123239 55473</t>
  </si>
  <si>
    <t>K0682 PRN Jan Conroy Mem Internship for Graphic 123240 47585</t>
  </si>
  <si>
    <t>K0683 PRN Keller Pathway Fellowship 123243 47022</t>
  </si>
  <si>
    <t>K0684 PRN Skylight Clinical Equine Scholarship 123244 55488</t>
  </si>
  <si>
    <t>K0685 PRN Blue Planet Prize Chair 123246 47215</t>
  </si>
  <si>
    <t>K0686 PRN Jacob Wayne DeWit StudentAthlete Award 123252 47021</t>
  </si>
  <si>
    <t>K0687 PRN Vassilios and Georgia Katehis Endowment 123254 47110</t>
  </si>
  <si>
    <t>K0688 PRN Vaida Endowed Chair in Cosmology Astro 123260 50356</t>
  </si>
  <si>
    <t>K0689 PRN Thomas L Morrison Endowment 123265 47018</t>
  </si>
  <si>
    <t>K0690 PRN Bruce Daigh Scholarship 123268 46830</t>
  </si>
  <si>
    <t>K0691 PRN Resident Scholars Award in Public Psych 123271 46826</t>
  </si>
  <si>
    <t>K0692 PRN Ben McCoy Undergraduate Award Fund 123274 47026</t>
  </si>
  <si>
    <t>K0693 PRN Moores Field Geology Fund 123282 49284</t>
  </si>
  <si>
    <t>K0694 PRN Daniel OConnor MD Memorial 123283 47224</t>
  </si>
  <si>
    <t>K0695 PRN ThompsonJacquemin Scholarship 123286 47015</t>
  </si>
  <si>
    <t>K0696 PRN Guardian Scholars Study Abroad Award 123292 55474</t>
  </si>
  <si>
    <t>K0697 PRN Nancy Rutherdale Griffith Internship 123295 46829</t>
  </si>
  <si>
    <t>K0698 PRN Janice DeBenedetti W Byron Smith Schl 123298 47013</t>
  </si>
  <si>
    <t>K0699 PRN Harkins Innovation Entrepreneur Endow 123303 46940</t>
  </si>
  <si>
    <t>K0700 PRN Araujo Family Endowed Intl Harvest 123308 47043</t>
  </si>
  <si>
    <t>K0701 PRN Charles Goldman Endowed Fund 123313 56797</t>
  </si>
  <si>
    <t>K0702 PRN MorrisPrato Study Abroad Award 123314 55088</t>
  </si>
  <si>
    <t>K0703 PRN Harvey Phyllis Campbell Water Polo 123320 47020</t>
  </si>
  <si>
    <t>K0704 PRN Class of 84 Scholarship Fund 123321 49283</t>
  </si>
  <si>
    <t>K0705 PRN Class of 2015 Doctoral Student Scholarsh 123322 55466</t>
  </si>
  <si>
    <t>K0706 PRN Hales Volunteer Clinical Faculty Awd 123327 46819</t>
  </si>
  <si>
    <t>K0707 PRN Jeanette M Spaulding Rural Nursing Rsch 123328 46825</t>
  </si>
  <si>
    <t>K0708 PRN GSM Alumni Association Board of Director 123333 46839</t>
  </si>
  <si>
    <t>K0709 PRN CleanTech Award Sponsored by Clean Start 123336 46851</t>
  </si>
  <si>
    <t>K0710 PRN Sherwood LS Scholarship 123337 46850</t>
  </si>
  <si>
    <t>K0711 PRN Rosemary Dinelli Endowed Fund 123340 48290</t>
  </si>
  <si>
    <t>K0712 PRN Michael T Rabens Class of 2013 Award 123344 46899</t>
  </si>
  <si>
    <t>K0713 PRN John D Cole III Memorial Endowed 123348 47613</t>
  </si>
  <si>
    <t>K0714 PRN Robyn L Smith Family Scholarship 123350 46927</t>
  </si>
  <si>
    <t>K0715 PRN Coudert Gottesman Distinguished Graduate 123356 46942</t>
  </si>
  <si>
    <t>K0716 PRN Haskell Robinson Family Neuroscience Res 123362 46930</t>
  </si>
  <si>
    <t>K0717 PRN Salisbury Graduate Student Award 123363 46915</t>
  </si>
  <si>
    <t>K0718 PRN UC Davis Alumni Supporting Public Servic 123366 49285</t>
  </si>
  <si>
    <t>K0719 PRN Allen Hackett Scholarship 123375 46933</t>
  </si>
  <si>
    <t>K0720 PRN Class of 1958 Scholarship 123377 55043</t>
  </si>
  <si>
    <t>K0721 PRN CY Fong Graduate Fellowship in Physics 123380 55387</t>
  </si>
  <si>
    <t>K0722 PRN Richard G Coss Wildlife Research Fund 123381 47606</t>
  </si>
  <si>
    <t>K0723 PRN Johnson Endowed Library Fund 123383 48808</t>
  </si>
  <si>
    <t>K0724 PRN Johnson Family Scholarship 123384 56201</t>
  </si>
  <si>
    <t>K0725 PRN St Andrews Study Abroad Award 123385 47584</t>
  </si>
  <si>
    <t>K0726 PRN Sandra J Gardner Award 123393 55920</t>
  </si>
  <si>
    <t>K0727 PRN Jerry and Eva van de Erve Fund 123402 49281</t>
  </si>
  <si>
    <t>K0728 PRN Bradford Endowed Chair in Seed Science 123403 50107</t>
  </si>
  <si>
    <t>K0729 PRN Pauline Stayner and Lois Cross Scholarsh 123404 47183</t>
  </si>
  <si>
    <t>K0730 PRN Emery Gee MD 78 Memorial Scholarship 123406 47194</t>
  </si>
  <si>
    <t>K0731 PRN Mr Scribbles Creative Arts Therapy 123409 STIP</t>
  </si>
  <si>
    <t>K0732 PRN Whitney Engler Memorial 123424 47587</t>
  </si>
  <si>
    <t>K0733 PRN Guadalupe Diaz Scholarship Fund 123426</t>
  </si>
  <si>
    <t>K0734 PRN Barbara Lee Iten Memorial Scholarship 123427 47197</t>
  </si>
  <si>
    <t>K0735 PRN Cross Cultural Center Fund 123429 47225</t>
  </si>
  <si>
    <t>K0736 PRN Maus Family Endowment 123433 56637</t>
  </si>
  <si>
    <t>K0737 PRN Curriculum Connections Student Ticket Pr 123435 47345</t>
  </si>
  <si>
    <t>K0738 PRN CCAH Equipment Endowment Fund 123440 47343</t>
  </si>
  <si>
    <t>K0739 PRN UCDF Trustees Matching Fund 123441 49064</t>
  </si>
  <si>
    <t>K0740 PRN VSTP Endowment Fund 123442 47588</t>
  </si>
  <si>
    <t>K0741 PRN Summer Research Endowment Fund 123443 47589</t>
  </si>
  <si>
    <t>K0742 PRN Koret Shelter Medicine Endowment Fund 123444 47344</t>
  </si>
  <si>
    <t>K0743 PRN Seiber Fellowship for Innovation 123454 47221</t>
  </si>
  <si>
    <t>K0744 PRN Robert Loomis and Lois Ann Grad Awd 123457 49287</t>
  </si>
  <si>
    <t>K0745 PRN Enrique Lavernia Fellowship in Materials 123458 47607</t>
  </si>
  <si>
    <t>K0746 PRN Julie Snyder Petersen Endowment Fund 123471 47590</t>
  </si>
  <si>
    <t>K0747 PRN Murphy Endowed Memorial Scholarship 123472 47591</t>
  </si>
  <si>
    <t>K0748 PRN Wydick Family Scholarship Fund 123474 49282</t>
  </si>
  <si>
    <t>K0749 PRN Phil Wells Memorial Endowment 123475 47583</t>
  </si>
  <si>
    <t>K0750 PRN Lydia and Ronald Baskin Family Award 123483 47479</t>
  </si>
  <si>
    <t>K0751 PRN Arthur A Bickford Endow Avian Residency 123505 47592</t>
  </si>
  <si>
    <t>K0752 PRN Samuel Armistead Interdisciplinary Resch 123506 48851</t>
  </si>
  <si>
    <t>K0753 PRN Idriss Endowed Fund for Geotechnical Eng 123509 47369</t>
  </si>
  <si>
    <t>K0754 PRN Harrold Family Endowed Scholarship 123517 47599</t>
  </si>
  <si>
    <t>K0755 PRN Kendall Endowed Support Fund 123518 47664</t>
  </si>
  <si>
    <t>K0756 PRN Class of 75 Scholarship Fund 123528 49280</t>
  </si>
  <si>
    <t>K0757 PRN HinoMisawa Companion Animal Award 123529 49768</t>
  </si>
  <si>
    <t>K0758 PRN Marguerita Elaine Wilcox Long Fund 123534 47581</t>
  </si>
  <si>
    <t>K0759 PRN Marian Ury Japan Study Travel Award 123538 47605</t>
  </si>
  <si>
    <t>K0760 PRN Award for Innovation Creative Vision 123539 55065</t>
  </si>
  <si>
    <t>K0761 PRN John Glenn Small Ruminant Endowed Schlsp 123542 48945</t>
  </si>
  <si>
    <t>K0762 PRN John Marco Henderson Endowed Award 123550 47597</t>
  </si>
  <si>
    <t>K0763 PRN Lillian Mae Revenig McCoy RN Memorial S 123551</t>
  </si>
  <si>
    <t>K0764 PRN Joan and Herbert Stark Endowed Scholarsh 123557 47663</t>
  </si>
  <si>
    <t>K0765 PRN Loukas Angelo Memorial Fund 123558 56035</t>
  </si>
  <si>
    <t>K0766 PRN Gerdes Rohrich Vet Scholarship 123559 47662</t>
  </si>
  <si>
    <t>K0767 PRN Mits Toki Nitta Memorial Award 123561 47627</t>
  </si>
  <si>
    <t>K0768 PRN Depner Award in Chronic Kidney Disease 123563 47471</t>
  </si>
  <si>
    <t>K0769 PRN Moliere French Graduate Student Award 123602 56894</t>
  </si>
  <si>
    <t>K0770 PRN La Rue College of Agricultural and Envir 123614 47526</t>
  </si>
  <si>
    <t>K0771 PRN Kathleen S Brandl Class of 2014 Scholar 123617 48047</t>
  </si>
  <si>
    <t>K0772 PRN Marigold Johnson Ophthalmology Endowed 123618 47880</t>
  </si>
  <si>
    <t>K0773 PRN Glenys and James Kaye Scholarship 123619 47756</t>
  </si>
  <si>
    <t>K0774 PRN Reisen Early Education Scholarship Award 123622 56376</t>
  </si>
  <si>
    <t>K0775 PRN Eugene S Martin Memorial Scholarship 123625 47761</t>
  </si>
  <si>
    <t>K0776 PRN Sonny Kalkat Mem Ag Scholarship 123628 47726</t>
  </si>
  <si>
    <t>K0777 PRN YoumansWagner Neurological Surgery Fund 123630 49275</t>
  </si>
  <si>
    <t>K0778 PRN Cahill Riparian Preserve Endowment 123638 56402</t>
  </si>
  <si>
    <t>K0779 PRN Coach Kathy DeYoung Endowed Softball 123639 47981</t>
  </si>
  <si>
    <t>K0780 PRN The William Thurston Endowed Lectureship 123640 48075</t>
  </si>
  <si>
    <t>K0781 PRN Robert W Allard Award 123641 49290</t>
  </si>
  <si>
    <t>K0782 PRN Urologic Oncology Research Fund 123648 ATP</t>
  </si>
  <si>
    <t>K0783 PRN Badovinac Education Excellence Endowment 123649 56214</t>
  </si>
  <si>
    <t>K0784 PRN Seiber Fellowship with Matching 123650</t>
  </si>
  <si>
    <t>K0785 PRN John Briggs Memorial Endowed Scholarship 123653 48182</t>
  </si>
  <si>
    <t>K0786 PRN Joan and Rowan Chlebowski Award 123658 47723</t>
  </si>
  <si>
    <t>K0787 PRN Malinda J Brown Memorial Scholarship 123665 48049</t>
  </si>
  <si>
    <t>K0788 PRN Yvonne LeMaitre Wild Oak Farm Endowment 123666 48143</t>
  </si>
  <si>
    <t>K0789 PRN Verna M FournessLeMaitre Programming 123667 48820</t>
  </si>
  <si>
    <t>K0790 PRN Yvonne LeMaitre Wild Oak Farm Scholarshi 123668 48157</t>
  </si>
  <si>
    <t>K0791 PRN Renee Senior Endowed Scholarship 123669 47444</t>
  </si>
  <si>
    <t>K0792 PRN Naval Roberts EndowmentCuratorial Prg 123674 49237</t>
  </si>
  <si>
    <t>K0793 PRN Melvin R Ramey Fund for Student Success 123676 49288</t>
  </si>
  <si>
    <t>K0794 PRN La Rue Frederick Scholarship for Nursing 123678 49737</t>
  </si>
  <si>
    <t>K0795 PRN Bees Family Interprofessional Scholarsh 123684 56213</t>
  </si>
  <si>
    <t>K0796 PRN Dean Lairmore Leadership Award Endowment 123690 55880</t>
  </si>
  <si>
    <t>K0797 PRN Kennis Family Scholarship 123691 56980</t>
  </si>
  <si>
    <t>K0798 PRN Gary E Hackney and Natalie A Poole Sch 123698 44010</t>
  </si>
  <si>
    <t>K0799 PRN UC Davis Leadership Award 123699</t>
  </si>
  <si>
    <t>K0800 PRN James T Lim So Yun Park Endowment Fun 123702 BTE</t>
  </si>
  <si>
    <t>K0801 PRN Assist Students with Learning Difference 123703 49954</t>
  </si>
  <si>
    <t>K0802 PRN Eileen and Rob Tobias Class of 1986 Awd 123713 55475</t>
  </si>
  <si>
    <t>K0803 PRN Susan Kwong Endowed Scholarship Fund 123714</t>
  </si>
  <si>
    <t>K0804 PRN Raymond M Keefer Endowment 123717 49246</t>
  </si>
  <si>
    <t>K0805 PRN Corinne L Rustici Endowed in Human Nut 123719 49276</t>
  </si>
  <si>
    <t>K0806 PRN Corinne L Rustici Endowed in Applied 123720 49277</t>
  </si>
  <si>
    <t>K0807 PRN C Rustici Endowmt Nutrition and Dietetic 123721 49278</t>
  </si>
  <si>
    <t>K0808 PRN Reigniting the Spirit of Caring Endowed 123724 48357</t>
  </si>
  <si>
    <t>K0809 PRN Urbano Family First Generation Scholarsh 123729 56898</t>
  </si>
  <si>
    <t>K0810 PRN Fair Undergraduate Scholarship 123730 49883</t>
  </si>
  <si>
    <t>K0811 PRN Jonathan Youngs Memorial Award 123731 49291</t>
  </si>
  <si>
    <t>K0812 PRN Class of 1994 Endowed Scholarship Fund 123733 49072</t>
  </si>
  <si>
    <t>K0813 PRN Steve Tammy Conston Scholarship 123736 48137</t>
  </si>
  <si>
    <t>K0814 PRN Ralph de Vere White Endowed Education 123738 48071</t>
  </si>
  <si>
    <t>K0815 PRN The Alberini Family Speaker Series 123739 49042</t>
  </si>
  <si>
    <t>K0816 PRN Barbara Kollin Endowed Scholarship 123742 48158</t>
  </si>
  <si>
    <t>K0817 PRN Patricia Yeretzian Endowment Fund 123744 48142</t>
  </si>
  <si>
    <t>K0818 PRN Dr Kathryn Lowell Jones Endowed Scholar 123748 48144</t>
  </si>
  <si>
    <t>K0819 PRN Redenbach Gelatt Teaching STEM Scholarsp 123749 48120</t>
  </si>
  <si>
    <t>K0820 PRN J Lewis R Proto D LoniganTurzyn Schlp 123750</t>
  </si>
  <si>
    <t>K0821 PRN Sarah and David Nix Aggie Pride Endowmt 123751 56036</t>
  </si>
  <si>
    <t>K0822 PRN The Maher Family Fund 123752 47804</t>
  </si>
  <si>
    <t>K0823 PRN Kalmanovitz Scholarship 123755 56033</t>
  </si>
  <si>
    <t>K0824 PRN J Cuppoletti and D Malinowska Award 123759 49051</t>
  </si>
  <si>
    <t>K0825 PRN George Alexeeff Environmental Toxicology 123761 49076</t>
  </si>
  <si>
    <t>K0826 PRN Nora Gustavsson Professorship Water Res 123763</t>
  </si>
  <si>
    <t>K0827 PRN Barrall Family Fund Philosophy Soc Sci 123765 48141</t>
  </si>
  <si>
    <t>K0828 PRN Hanson Undergrad Student Resch Awd 123766 48169</t>
  </si>
  <si>
    <t>K0829 PRN Aditi H Mandpe MD Award 123769 48788</t>
  </si>
  <si>
    <t>K0830 PRN Dyson Directors Fund Foundation Plant 123771 ATP</t>
  </si>
  <si>
    <t>K0831 PRN Martha Bryant Memorial MPVM Fellowship 123772 50058</t>
  </si>
  <si>
    <t>K0832 PRN Will Snyder Awards for MPAc Excellence 123786 48162</t>
  </si>
  <si>
    <t>K0833 PRN Patricia Z Weiscoph Breast Cancer 123791 56030</t>
  </si>
  <si>
    <t>K0834 PRN Blue Planet Prize Chair Excellence Fund 123792 49371</t>
  </si>
  <si>
    <t>K0835 PRN Hull Professorship Biomedical Engineerin 123793</t>
  </si>
  <si>
    <t>K0836 PRN NCLSA Pediatric Ophthalmology Outreach 123801 48287</t>
  </si>
  <si>
    <t>K0837 PRN Bernice Malask Goldhagen Endowed Fund 123805 48804</t>
  </si>
  <si>
    <t>K0838 PRN Carolee Gish Ferguson Hummingbird Garden 123806 56907</t>
  </si>
  <si>
    <t>K0839 PRN Howard Ferris Endowed Chair in Ecology 123815 50413</t>
  </si>
  <si>
    <t>K0840 PRN Keister and Allen Art Purchase Prize 123820 48809</t>
  </si>
  <si>
    <t>K0841 PRN Mary Maneval Schlsp Sust Ag and Food 123821 45999</t>
  </si>
  <si>
    <t>K0842 PRN Henrik Jul Hansen Memorial Scholarship 123824 49854</t>
  </si>
  <si>
    <t>K0843 PRN Sharon Gray Memorial Award 123825 48853</t>
  </si>
  <si>
    <t>K0844 PRN Elmer Forrest Bartley Scholarship 123826 49803</t>
  </si>
  <si>
    <t>K0845 PRN Lewis J Feldman Support Feline Rsrch 123831 ATP</t>
  </si>
  <si>
    <t>K0846 PRN Jackie Chang and Joe Matunis Award 123838 48805</t>
  </si>
  <si>
    <t>K0847 PRN Vasu and H Rao Unnava Student and Staff 123845 55499</t>
  </si>
  <si>
    <t>K0848 PRN Khourie Family Mens Tennis Scholarship 123846 49000</t>
  </si>
  <si>
    <t>K0849 PRN Hjelmeland Fund for Resch Ophthalmology 123857 55268</t>
  </si>
  <si>
    <t>K0850 PRN Ken Grossman and Kathryn Gonser Fund 123859 49030</t>
  </si>
  <si>
    <t>K0851 PRN Neil ForsbergAzizah Mohd Award 123862 49279</t>
  </si>
  <si>
    <t>K0852 PRN NSJVMA Endowed Scholarship Fund 123863 55044</t>
  </si>
  <si>
    <t>K0853 PRN Jonathan Clay Heather LauterClay Fund 123865</t>
  </si>
  <si>
    <t>K0854 PRN Hy and Kay Ikeda Memorial Award 123870 48852</t>
  </si>
  <si>
    <t>K0855 PRN Maggie LS Endowment 123874 55919</t>
  </si>
  <si>
    <t>K0856 PRN Turner Lesly S Shelton Grad Student 123875 49011</t>
  </si>
  <si>
    <t>K0857 PRN Child and Meisel Mens Water Polo Coach 123882 49204</t>
  </si>
  <si>
    <t>K0858 PRN Frederick Harrold Endowed Scholarship 123892 48961</t>
  </si>
  <si>
    <t>K0859 PRN Michael H Remy Memorial Scholarship 123893 48955</t>
  </si>
  <si>
    <t>K0860 PRN Judith A Lamberti MD Scholarship 123895 48960</t>
  </si>
  <si>
    <t>K0861 PRN Hilary A Brodie MD PhD Endowment 123898 49208</t>
  </si>
  <si>
    <t>K0862 PRN Sammeta Family Award 123899 48966</t>
  </si>
  <si>
    <t>K0863 PRN RC Roberts Endowed Fund Applied Ecology 123903 50489</t>
  </si>
  <si>
    <t>K0864 PRN Bobbe Frankenberg Memorial Endowed Schsp 123904 49408</t>
  </si>
  <si>
    <t>K0865 PRN Bob Dougherty Soccer Award 123912 55465</t>
  </si>
  <si>
    <t>K0866 PRN Nancy and Don Crosby Learning by Leading 123913 48989</t>
  </si>
  <si>
    <t>K0867 PRN Mitchell and Cannon Global Warming Fund 123914 48994</t>
  </si>
  <si>
    <t>K0868 PRN Hal Reynotta Hoberecht Endowment 123925 49017</t>
  </si>
  <si>
    <t>K0869 PRN Engineering and Physical Sciences Endow 123926 49013</t>
  </si>
  <si>
    <t>K0870 PRN Student Rainy Day Award Fund 123934 49847</t>
  </si>
  <si>
    <t>K0871 PRN PascoeStover Fellowship Fund 123964 56816</t>
  </si>
  <si>
    <t>K0872 PRN John Tom T Gus Endow Scholarship 123965 55878</t>
  </si>
  <si>
    <t>K0873 PRN Sullivan Family Interdisciplinary Schola 123969 49087</t>
  </si>
  <si>
    <t>K0874 PRN Susan Toulson Study Abroad Award 123970 49052</t>
  </si>
  <si>
    <t>K0875 PRN Dick and Trish Bruga Teaching Nursery 123973 49049</t>
  </si>
  <si>
    <t>K0876 PRN AS LE Chew Learning by Leading Endowmt 123975 49048</t>
  </si>
  <si>
    <t>K0877 PRN The Mia M Tomola DVM Fund 123987 55914</t>
  </si>
  <si>
    <t>K0878 PRN Henry Wirz Endowed Award 123991 49131</t>
  </si>
  <si>
    <t>K0879 PRN Joanne Bethlahmy History Student Schsp 123996 46050</t>
  </si>
  <si>
    <t>K0880 PRN Helge Gerda Evensen Endowed Fund 124013 49311</t>
  </si>
  <si>
    <t>K0881 PRN Brigitte Bodenheimer Memorial Scholarshp 124018 49206</t>
  </si>
  <si>
    <t>K0882 PRN Leslie A Campbell Fund Student Achievemt 124019 46379</t>
  </si>
  <si>
    <t>K0883 PRN Gregory R Schmidt Endowed Scholarship 124020 55912</t>
  </si>
  <si>
    <t>K0884 PRN Full Speed Ahead Scholarship 124022 49173</t>
  </si>
  <si>
    <t>K0885 PRN Stock Family Scholarship 124028 49800</t>
  </si>
  <si>
    <t>K0886 PRN Mickey Minette Kaszub Fund 124029 46020</t>
  </si>
  <si>
    <t>K0887 PRN Anh H Nguyen MD Family Award Fund 124030 49217</t>
  </si>
  <si>
    <t>K0888 PRN Punjabi Language and Culture Fund 124043 55203</t>
  </si>
  <si>
    <t>K0889 PRN Niels C Legallet Memorial Scholarship 124044 49370</t>
  </si>
  <si>
    <t>K0890 PRN Rosenthal Global Endowment 124054 49366</t>
  </si>
  <si>
    <t>K0891 PRN Fischer MD Cardiovascular Fellowship 124057 49742</t>
  </si>
  <si>
    <t>K0892 PRN The Richard A McGee AJI Grad Scholarship 124062 49330</t>
  </si>
  <si>
    <t>K0893 PRN HuiHwa Chiang Endowed Schlship Physics 124070 49380</t>
  </si>
  <si>
    <t>K0894 PRN Susan L Adams Leadership in Health 124071 49426</t>
  </si>
  <si>
    <t>K0895 PRN Roy H Doi Undergraduate Research Award 124072 55004</t>
  </si>
  <si>
    <t>K0896 PRN Bengard Family Scholarship 124073 49638</t>
  </si>
  <si>
    <t>K0897 PRN Discovery of Future Nutrition Research 124076 49389</t>
  </si>
  <si>
    <t>K0898 PRN Teresi Memorial Scholarship 124102 49460</t>
  </si>
  <si>
    <t>K0899 PRN Class of 1989 Faculty Excellence Fund 124118 55477</t>
  </si>
  <si>
    <t>K0900 PRN Blair Fox Memorial Scholarship 124120</t>
  </si>
  <si>
    <t>K0901 PRN Ctr for Equine Hlth Teaching Herd Endow 124121 56913</t>
  </si>
  <si>
    <t>K0902 PRN Richard Larock Undergraduate Rsch Conf 124134 49589</t>
  </si>
  <si>
    <t>K0903 PRN Richard Larock Undergraduate Scholarship 124135 49590</t>
  </si>
  <si>
    <t>K0904 PRN Whitney Joy Engler Equine Schlsp Endow 124146 56952</t>
  </si>
  <si>
    <t>K0905 PRN Suzanne Warrick Memorial Scholarship 124165 55520</t>
  </si>
  <si>
    <t>K0906 PRN Hilgard Speaker Forum in Ag Envir Chem 124166</t>
  </si>
  <si>
    <t>K0907 PRN Caroline F Cabias Endowed Award Fund 124170 49609</t>
  </si>
  <si>
    <t>K0908 PRN Jack Reardan MD Clinician Endowment 124172 49702</t>
  </si>
  <si>
    <t>K0909 PRN Nora S Gustavsson Endowed Awd Water Res 124173</t>
  </si>
  <si>
    <t>K0910 PRN David L Weaver Award 124174 56887</t>
  </si>
  <si>
    <t>K0911 PRN Robert H Baker DVM Large Animal Endow 124181 55170</t>
  </si>
  <si>
    <t>K0912 PRN Charles Rick Endowed Fellowship in Plant 124182 55625</t>
  </si>
  <si>
    <t>K0913 PRN Crystal A Coleman MPAc Fellowship 124185 49727</t>
  </si>
  <si>
    <t>K0914 PRN Powering Aggies Scholarship 124188 55548</t>
  </si>
  <si>
    <t>K0915 PRN Mark Margaret Garibaldi STEMArts Awd 124198 49706</t>
  </si>
  <si>
    <t>K0916 PRN Lori Summa David Awwiller Fllwshp 124202 49835</t>
  </si>
  <si>
    <t>K0917 PRN The Burstein Dairy Management Endowment 124208 49862</t>
  </si>
  <si>
    <t>K0918 PRN UC DavisTaiwan Collaborative Research 124212 56007</t>
  </si>
  <si>
    <t>K0919 PRN Gordon Theilen Endowed Fund 124214 56931</t>
  </si>
  <si>
    <t>K0920 PRN Hazel Lawrence Lew Memorial Scholarsp 124215 49732</t>
  </si>
  <si>
    <t>K0921 PRN Susan L Williams Memorial Graduate Awd 124223 55638</t>
  </si>
  <si>
    <t>K0922 PRN The Bjorklund Family Scholarship 124225 49802</t>
  </si>
  <si>
    <t>K0923 PRN Challenge Award in Honor of Dean Young 124237 55107</t>
  </si>
  <si>
    <t>K0924 PRN Jeannie Bob Kegley Fund for Rad Oncol 124241 49882</t>
  </si>
  <si>
    <t>K0925 PRN John and Henni Fetzer Award 124242</t>
  </si>
  <si>
    <t>K0926 PRN Hultman Family Scholarship 124245</t>
  </si>
  <si>
    <t>K0927 PRN Richard C Larock Outstanding Graduating 124247 55545</t>
  </si>
  <si>
    <t>K0928 PRN Ruth R Mehlhaff Library Wine Fund 124248 55555</t>
  </si>
  <si>
    <t>K0929 PRN Ruth R Mehlhaff Cultural Programs Endow 124250 49969</t>
  </si>
  <si>
    <t>K0930 PRN Ruth R Mehlhaff Womens Basketball Awd 124251 55464</t>
  </si>
  <si>
    <t>K0931 PRN Ruth R Mehlhaff Endowed Fund for People 124252 49891</t>
  </si>
  <si>
    <t>K0932 PRN Resident Research Endowment Fund 124258 49964</t>
  </si>
  <si>
    <t>K0933 PRN Knight Family Experiential Learning Fund 124262 50473</t>
  </si>
  <si>
    <t>K0934 PRN Warren Winiarski Wine Writer Collection 124265 56820</t>
  </si>
  <si>
    <t>K0935 PRN Arley Firch Endowmnt for Concert Band 124273 55074</t>
  </si>
  <si>
    <t>K0936 PRN Mark Donna Blum Annual Lecture 124275 55020</t>
  </si>
  <si>
    <t>K0937 PRN Barbara J Arnold MD Fund for Vision 124277 55072</t>
  </si>
  <si>
    <t>K0938 PRN The California Raptor Center Endowment 124281 55062</t>
  </si>
  <si>
    <t>K0939 PRN Lyon Cisneros Family Scholarship 124282 55048</t>
  </si>
  <si>
    <t>K0940 PRN Alan Templeton Art History Fund 124285 55133</t>
  </si>
  <si>
    <t>K0941 PRN Mark and Betty Noguchi STEAM Scholarship 124287 55081</t>
  </si>
  <si>
    <t>K0942 PRN Patricia Winton and Richard Sapudar Fund 124289 55487</t>
  </si>
  <si>
    <t>K0943 PRN Carrissa Lam Memorial Endowed Award 124292 55120</t>
  </si>
  <si>
    <t>K0944 PRN Ronald A Laurel L Schuler Scholarship 124298 55361</t>
  </si>
  <si>
    <t>K0945 PRN Hish Yamauchi MD Family Endow Tran 124300 55152</t>
  </si>
  <si>
    <t>K0946 PRN Sloan Endowed Award in Vet Medicine 124302 46107</t>
  </si>
  <si>
    <t>K0947 PRN Susan David Fritz Endowed Scholarship 124309</t>
  </si>
  <si>
    <t>K0948 PRN David Dana Loury Industry Career Dev 124310 55176</t>
  </si>
  <si>
    <t>K0949 PRN Lingle Family Scholarship 124319 50072</t>
  </si>
  <si>
    <t>K0950 PRN The Pitzer Center Music Lesson Endowment 124320 55160</t>
  </si>
  <si>
    <t>K0951 PRN Rost Family Biology K12 Ed Scholarship 124323 55997</t>
  </si>
  <si>
    <t>K0952 PRN Kathryn S HincheeRodriguez Award 124324 43433</t>
  </si>
  <si>
    <t>K0953 PRN Mark Diane Sheffield Guardian Scholars 124330 56937</t>
  </si>
  <si>
    <t>K0954 PRN Kubo Family Award 124337 43348</t>
  </si>
  <si>
    <t>K0955 PRN Summer Field Geology Fund 124338 55264</t>
  </si>
  <si>
    <t>K0956 PRN Wilhelmina CM Patel Memorial Scholrshp 124341 55253</t>
  </si>
  <si>
    <t>K0957 PRN David and Michael Igdaloff Mem Schlsp 124342 55238</t>
  </si>
  <si>
    <t>K0958 PRN Industry Immersion Endowed Fund 124345 55243</t>
  </si>
  <si>
    <t>K0959 PRN Class of 1968 Endowed Scholarship Fund 124349 55914</t>
  </si>
  <si>
    <t>K0960 PRN Ellen Dean Endowment 124350 46007</t>
  </si>
  <si>
    <t>K0961 PRN Sarah Dornin Wilkinson McMeans Award 124357 55366</t>
  </si>
  <si>
    <t>K0962 PRN Javier and Leticia Avitia Award 124361 55419</t>
  </si>
  <si>
    <t>K0963 PRN Dr Ronald J Smith Quantitative Biology 124362 55485</t>
  </si>
  <si>
    <t>K0964 PRN Reichenbach Fund 124370 55489</t>
  </si>
  <si>
    <t>K0965 PRN Victor and Meg Chan Graduate Student Awd 124371 43441</t>
  </si>
  <si>
    <t>K0966 PRN Joseph and Rebecca Johnson Scholarship 124372</t>
  </si>
  <si>
    <t>K0967 PRN Johnston and LaRash Family Endowed Schol 124373 55311</t>
  </si>
  <si>
    <t>K0968 PRN Nancy and Bill Roe CN Gorman Fund 124375 55307</t>
  </si>
  <si>
    <t>K0969 PRN The Savageau Award Fund 124378 55322</t>
  </si>
  <si>
    <t>K0970 PRN Genetics Research Fellowship Endowment 124379 55372</t>
  </si>
  <si>
    <t>K0971 PRN K Shephard J Weiner Aggie Band Award 124380</t>
  </si>
  <si>
    <t>K0972 PRN Margaret Mark Garibaldi Award 124386 55357</t>
  </si>
  <si>
    <t>K0973 PRN Michael Elizabeth Chapman Med Scholsp 124390 55484</t>
  </si>
  <si>
    <t>K0974 PRN Love Family Fund for Climate Research 124396 55349</t>
  </si>
  <si>
    <t>K0975 PRN Joncarlo and Jami Mark Scholarship 124398 55331</t>
  </si>
  <si>
    <t>K0976 PRN Shimazaki Family Global Learning Award 124399 55340</t>
  </si>
  <si>
    <t>K0977 PRN MC Friends K12 Arts Education Fund 124404 56333</t>
  </si>
  <si>
    <t>K0978 PRN Pediatric Emergency Medicine Endowment 124410 55737</t>
  </si>
  <si>
    <t>K0979 PRN David Britz Scholarship in the CAES 124417 55377</t>
  </si>
  <si>
    <t>K0980 PRN Patrick Lucia Geotechnical Engin Schol 124419 56207</t>
  </si>
  <si>
    <t>K0981 PRN Dr A Villalobos Pawspice Research Ed 124421</t>
  </si>
  <si>
    <t>K0982 PRN Ginger David Moehring Fund for Global 124427 55443</t>
  </si>
  <si>
    <t>K0983 PRN Barbara K Jackson Tribute Fund 124428 56011</t>
  </si>
  <si>
    <t>K0984 PRN Barbara A Schell Endowed UG Scholarship 124429</t>
  </si>
  <si>
    <t>K0985 PRN Teller and Hotson Equine Research Endow 124430</t>
  </si>
  <si>
    <t>K0986 PRN Mrs Marian Lo Dr Winnie Lo Endowmt 124432 55911</t>
  </si>
  <si>
    <t>K0987 PRN Dr F William Blaisdell Scholarship 124433 55454</t>
  </si>
  <si>
    <t>K0988 PRN Barbara K Jackson Mondavi Cntr Bldg 124434 56029</t>
  </si>
  <si>
    <t>K0989 PRN Oberbauer Aborn Companion Animal Sclsp 124443 55481</t>
  </si>
  <si>
    <t>K0990 PRN Stegura Vanden Bos Family Award 124444 55518</t>
  </si>
  <si>
    <t>K0991 PRN Wolhaupter Family Vet Med Global Prog 124446 55892</t>
  </si>
  <si>
    <t>K0992 PRN Janwyn Jack Funamara Scholarship 124447 55490</t>
  </si>
  <si>
    <t>K0993 PRN Xu Family Endowed Scholarship 124453 55558</t>
  </si>
  <si>
    <t>K0994 PRN Sanborn Todd Memorial Scholarship for NP 124454 55544</t>
  </si>
  <si>
    <t>K0995 PRN Michelle Malcolm Franklin Endowment VRM 124457 55712</t>
  </si>
  <si>
    <t>K0996 PRN Frederica Darema Speaker Forum 124458 55591</t>
  </si>
  <si>
    <t>K0997 PRN Hossein Mirmobiny Fund 124461 56401</t>
  </si>
  <si>
    <t>K0998 PRN Diane Dekker Clausen Award 124463 55572</t>
  </si>
  <si>
    <t>K0999 PRN Jill M Hancock Scholarship Endowment 124464</t>
  </si>
  <si>
    <t>K1000 PRN Jill M Hancock Fellowship Endowment 124465</t>
  </si>
  <si>
    <t>K1001 PRN Biology Undergrad Scholars Program Fund 124469</t>
  </si>
  <si>
    <t>K1002 PRN Joan Story Robert Kidd Scholarship 124474 55606</t>
  </si>
  <si>
    <t>K1003 PRN Mondavi Center Piano Performance Fund 124480 55604</t>
  </si>
  <si>
    <t>K1004 PRN We Aggies Care Fund 124486 55799</t>
  </si>
  <si>
    <t>K1005 PRN Dorf Free Accessible Programming Endow 124487</t>
  </si>
  <si>
    <t>K1006 PRN Nancy Krakow Endowed Fund 124488 55654</t>
  </si>
  <si>
    <t>K1007 PRN Lee and Jody Rusconi Endowment 124499 55662</t>
  </si>
  <si>
    <t>K1008 PRN Daniel H Calhoun Dissertation Award 124504 56039</t>
  </si>
  <si>
    <t>K1009 PRN Donald E Hart Memorial Scholarship 124509 56041</t>
  </si>
  <si>
    <t>K1010 PRN Erica Kelly Memorial Award 124518</t>
  </si>
  <si>
    <t>K1011 PRN EstoestaJurka Family Research Endowment 124521 46169</t>
  </si>
  <si>
    <t>K1012 PRN Deborah Ward Improving Health for All 124522 55820</t>
  </si>
  <si>
    <t>K1013 PRN Raman Graduate Summer Research Award 124529</t>
  </si>
  <si>
    <t>K1014 PRN Khadar B Shaik PhD Memorial Award 124530 55741</t>
  </si>
  <si>
    <t>K1015 PRN SON Student Support Endowment 124536 56904</t>
  </si>
  <si>
    <t>K1016 PRN JL Fong Ophthalmic Clinical Trial 124540 55769</t>
  </si>
  <si>
    <t>K1017 PRN Reignier Global Learning Scholarship 124543 55773</t>
  </si>
  <si>
    <t>K1018 PRN Leiser Bulkley Orchestra Endowment 124546 46049</t>
  </si>
  <si>
    <t>K1019 PRN Schertel Family Award 124549 55774</t>
  </si>
  <si>
    <t>K1020 PRN Phyllis Steckel Student Farm Fund 124550 55782</t>
  </si>
  <si>
    <t>K1021 PRN Lawrence Lozares Music Lesson Endowment 124557 55802</t>
  </si>
  <si>
    <t>K1022 PRN Ophthalmology Resident Education Fund 124559 56202</t>
  </si>
  <si>
    <t>K1023 PRN Dr Rose Marie Pangborn Award Endowment 124560 56241</t>
  </si>
  <si>
    <t>K1024 PRN Louise H Kellogg Chair in Geophysics 124561 55941</t>
  </si>
  <si>
    <t>K1025 PRN Janet and Clint Reilly Art Acquisition 124562 55810</t>
  </si>
  <si>
    <t>K1026 PRN Lynch Tanner Shelter Medicine Endwmt 124566</t>
  </si>
  <si>
    <t>K1027 PRN Willis DVM DACVIM Small Ruminant 124568 55910</t>
  </si>
  <si>
    <t>K1028 PRN India at the Crossroads Speaker Series 124569 55855</t>
  </si>
  <si>
    <t>K1029 PRN Jeffrey Anne Tatum King Hall Scholarship 124570 55836</t>
  </si>
  <si>
    <t>K1030 PRN Murphy Basic Needs Endowment 124574 55893</t>
  </si>
  <si>
    <t>K1031 PRN Gonz lez PreLaw Academy Endowment 124579 55873</t>
  </si>
  <si>
    <t>K1032 PRN ASUCD Equity and Inclusion Award 124580 55839</t>
  </si>
  <si>
    <t>K1033 PRN Jenn Thatcher 88 Womens Cross Country 124582</t>
  </si>
  <si>
    <t>K1034 PRN Zimmerman Family Study Abroad Fund 124584 55846</t>
  </si>
  <si>
    <t>K1035 PRN M A Kahane Schlsp Nurse Practitioners 124586 55848</t>
  </si>
  <si>
    <t>K1036 PRN Frank Maurer Lenora Timm Quail Ridge 124588 55869</t>
  </si>
  <si>
    <t>K1037 PRN Vriheas Family Scholarship in Nursing 124599 55948</t>
  </si>
  <si>
    <t>K1038 PRN Marc Manfredda 58 Memorial Fund 124618 50057</t>
  </si>
  <si>
    <t>K1039 PRN Savageau Lecture in Molecular System Bio 124619 55978</t>
  </si>
  <si>
    <t>K1040 PRN Nancy M Paulikas Memorial Fund 124630 56364</t>
  </si>
  <si>
    <t>K1041 PRN Joseph Margaret Harris Fund 124644 56242</t>
  </si>
  <si>
    <t>K1042 PRN Fowler Kaplan Collaborative Concert 124645 46016</t>
  </si>
  <si>
    <t>K1043 PRN Fowler Kaplan UCD Marching Band 124646 46022</t>
  </si>
  <si>
    <t>K1044 PRN Fowler Kaplan Jazz Band Program 124647 46017</t>
  </si>
  <si>
    <t>K1045 PRN Robbins Endowed Fund for Creative Arts 124648 56345</t>
  </si>
  <si>
    <t>K1046 PRN Roy Bainer Endowed Research Fund 124660 56358</t>
  </si>
  <si>
    <t>K1047 PRN Maria Roy Bainer Endow Bio Ag Engin 124661 56374</t>
  </si>
  <si>
    <t>K1048 PRN Biocatalysis Design Endowment 124664 56370</t>
  </si>
  <si>
    <t>K1049 PRN Biomolecular Design Endowment 124665 56493</t>
  </si>
  <si>
    <t>K1050 PRN Synthetic Biology Genome Center Endow 124666 56417</t>
  </si>
  <si>
    <t>K1051 PRN Innovation Institute for Food Health 124667 56366</t>
  </si>
  <si>
    <t>K1052 PRN Innovation Institute for Food Health 124668 56411</t>
  </si>
  <si>
    <t>K1053 PRN Ueltzen Emerging Leader Fellowship 124669 56409</t>
  </si>
  <si>
    <t>K1054 PRN Child Lectureship for Innovation 124674 56420</t>
  </si>
  <si>
    <t>K1055 PRN Innovation Entrepreneurship Minor Lect 124675 56421</t>
  </si>
  <si>
    <t>K1056 PRN Christina E Bullock Endowment 124685 56438</t>
  </si>
  <si>
    <t>K1057 PRN Barbara D Webster Scholar Award 124686 56461</t>
  </si>
  <si>
    <t>K1058 PRN Mark Ruedrich North Coast Brewing Schlsp 124687 56435</t>
  </si>
  <si>
    <t>K1059 PRN Mondavi Center Global Programming Fund 124693 56453</t>
  </si>
  <si>
    <t>K1060 PRN Turrentine Fund Social Science Transpt 124698 45989</t>
  </si>
  <si>
    <t>K1061 PRN SVM Deans Organizational Excellence 124703 56508</t>
  </si>
  <si>
    <t>K1062 PRN Child Chem Eng Faculty Student Engage 124708 56524</t>
  </si>
  <si>
    <t>K1063 PRN Foster Care Endowed Resilience Fund 124714 56537</t>
  </si>
  <si>
    <t>K1064 PRN Michael and Jody Coffey Fund for LEADR 124715 56528</t>
  </si>
  <si>
    <t>K1065 PRN Rucker Family Fellowship 124728 45978</t>
  </si>
  <si>
    <t>K1066 PRN Jim Diederich Scholarship Math Majors 124734 56900</t>
  </si>
  <si>
    <t>K1067 PRN Hepper Family Exhibition Fund 124746 56578</t>
  </si>
  <si>
    <t>K1068 PRN Urban Family Scholarship 124752 56906</t>
  </si>
  <si>
    <t>K1069 PRN Gall Faculty Research Endowment 124758 56594</t>
  </si>
  <si>
    <t>K1070 PRN Pismo Vet Clinic PETS Student Schlrshp 124762 56609</t>
  </si>
  <si>
    <t>K1071 PRN Colby E Babe Slater Rugby Fund 124765 56702</t>
  </si>
  <si>
    <t>K1072 PRN McCapes Family Special Collections Fund 124766 56605</t>
  </si>
  <si>
    <t>K1073 PRN Mahaffey Afghan Sighthound Compassion 124767 46287</t>
  </si>
  <si>
    <t>K1074 PRN Nancy Mahaffey Research Endowment 124768 46288</t>
  </si>
  <si>
    <t>K1075 PRN Alys Hay Travel Award 124770 56596</t>
  </si>
  <si>
    <t>K1076 PRN Narasimhan Srivatsa Family Endowed Awd 124775 56601</t>
  </si>
  <si>
    <t>K1077 PRN Micheaels Family Scholarship 124776 56598</t>
  </si>
  <si>
    <t>K1078 PRN LingLie Chau Endowment Neuroscience 124777 ATP</t>
  </si>
  <si>
    <t>K1079 PRN Parker Family Exhibition Fund 124782 56602</t>
  </si>
  <si>
    <t>K1080 PRN UC Davis Womens Club Rowing Endowment 124783 47917</t>
  </si>
  <si>
    <t>K1081 PRN James H Jones Endowed Graduate Award 124784 56613</t>
  </si>
  <si>
    <t>K1082 PRN Mantle Family Scholarship 124793 56678</t>
  </si>
  <si>
    <t>K1083 PRN Komori Endowment Fund for the Humane 124795 45983</t>
  </si>
  <si>
    <t>K1084 PRN Murphy Family Scholarship 124796 56683</t>
  </si>
  <si>
    <t>K1085 PRN Bacchetti Scholarship in Animal Science 124797 56693</t>
  </si>
  <si>
    <t>K1086 PRN Lum Scholarship in Agriculture 124798 56710</t>
  </si>
  <si>
    <t>K1087 PRN Yit Kiu and Sik Yit Kwong Scholarship 124799 56692</t>
  </si>
  <si>
    <t>K1088 PRN Muriel Butler Gill Memorial Award 124800 56703</t>
  </si>
  <si>
    <t>K1089 PRN Roe Family Exhibition Fund 124807 56724</t>
  </si>
  <si>
    <t>K1090 PRN LeShelle and Gary May Art Purchase Prize 124808 56799</t>
  </si>
  <si>
    <t>K1091 PRN Nancy Crosby Bodega Marine Reserve Demon 124812 56789</t>
  </si>
  <si>
    <t>K1092 PRN GreenwoodJohnson Family Fund 124813</t>
  </si>
  <si>
    <t>K1093 PRN Ronald Hayes Malone Scholarship 124814 56755</t>
  </si>
  <si>
    <t>K1094 PRN Physics and Astronomy Opportunity Fellow 124819 46145</t>
  </si>
  <si>
    <t>K1095 PRN Jerome and Janice Siebert Agribusiness 124822</t>
  </si>
  <si>
    <t>K1096 PRN Lamberti Family Endowment for Water Sci 124830 50081</t>
  </si>
  <si>
    <t>K1097 PRN Haworth Family Award 124831 56785</t>
  </si>
  <si>
    <t>K1098 PRN Montrone Family Student Support Fund 124832 56793</t>
  </si>
  <si>
    <t>K1099 PRN Socolofsky Learning by Leading Commun 124839 56817</t>
  </si>
  <si>
    <t>K1100 PRN Dean Keith Simonton Prize for Creativity 124841</t>
  </si>
  <si>
    <t>K1101 PRN Schneeman Library Endowment 124849 46075</t>
  </si>
  <si>
    <t>K1102 PRN Mark and Carole McNamee Endowment Fund 124852 56845</t>
  </si>
  <si>
    <t>K1103 PRN SAVMAs Covid Community Scholarship 124862 56975</t>
  </si>
  <si>
    <t>K1104 PRN Margadant Graduate Research Fellowship 124865 56863</t>
  </si>
  <si>
    <t>K1105 PRN Dewees Learning by Leading Fund 124867 56864</t>
  </si>
  <si>
    <t>K1106 PRN Pediatric Nursing Professional Endowed 124873 56928</t>
  </si>
  <si>
    <t>K1107 PRN Maria Bainer Memorial Blues Endowment 124875 56869</t>
  </si>
  <si>
    <t>K1108 PRN Susan and James Swartz Family Exhibition 124876 56895</t>
  </si>
  <si>
    <t>K1109 PRN Elinore B Klein Scholarship 124885 43006</t>
  </si>
  <si>
    <t>K1110 PRN LaChapelle Family Endowed Fund 124894 46009</t>
  </si>
  <si>
    <t>K1111 PRN Peterson Environmental Engineering Endow 124896 50341</t>
  </si>
  <si>
    <t>K1112 PRN Equine Reproduction Scholarship 124897 56977</t>
  </si>
  <si>
    <t>K1113 PRN Janet F Gilson RN Memorial Scholarship 124898 56959</t>
  </si>
  <si>
    <t>K1114 PRN VetPrep Founders Endowed Scholarship 124903 46039</t>
  </si>
  <si>
    <t>K1115 PRN Rancer Family Fellowship 124905 56970</t>
  </si>
  <si>
    <t>K1116 PRN Hallinger Jr Memorial Endowed Award 124906 56978</t>
  </si>
  <si>
    <t>K1117 PRN Manetti Shrem Visionary Endowment 124909 45683</t>
  </si>
  <si>
    <t>K1118 PRN Hong Kong Undergraduate Scholarship 124912 45914</t>
  </si>
  <si>
    <t>K1119 PRN Sister Rosemary Campi Memorial 124918 46003</t>
  </si>
  <si>
    <t>K1120 PRN Bohart Museum Directors Fund 124919</t>
  </si>
  <si>
    <t>K1121 PRN Martha Holland Willits Fund 124923 46015</t>
  </si>
  <si>
    <t>K1122 PRN Raymond L Rodriguez Undergrad Research 124926 46011</t>
  </si>
  <si>
    <t>K1123 PRN Karen D Horobin Graduate Research Fund 124930 46165</t>
  </si>
  <si>
    <t>K1124 PRN Dept of Dermatology Endowed Chair Sppt 124932 ATP</t>
  </si>
  <si>
    <t>K1125 PRN Vincent V C Woo Hong Kong UG Scholar 124937 46035</t>
  </si>
  <si>
    <t>K1126 PRN Heike McNaughton Scholarship 124938 46037</t>
  </si>
  <si>
    <t>K1127 PRN California ChinsChinchilla Rescue DVM 124940 46066</t>
  </si>
  <si>
    <t>K1128 PRN Michael Lee Patricia Spears Lee Award 124945 46105</t>
  </si>
  <si>
    <t>K1129 PRN Benjamin Franklin Green MD Scholar 124947 46064</t>
  </si>
  <si>
    <t>K1130 PRN Michael Sowerwine ALS Research Fund 124949 49119</t>
  </si>
  <si>
    <t>K1131 PRN Karen Sigvardt PhD Neuroscience Award 124957</t>
  </si>
  <si>
    <t>K1132 PRN Karen Sigvardt PhD Neuroscience Fello 124958 46273</t>
  </si>
  <si>
    <t>K1133 PRN Dr Georgia Babladelis Shelter Medicine 124961 46085</t>
  </si>
  <si>
    <t>K1134 PRN Robert M Walter MD Endowed Scholars 124962 46088</t>
  </si>
  <si>
    <t>K1135 PRN Cynthia and Richard Strauch Graduate 124972 46315</t>
  </si>
  <si>
    <t>K1136 PRN Hall Diversity in Engineering Scholar 124973 46101</t>
  </si>
  <si>
    <t>K1137 PRN Aggies for Israel Support Endowment 124975 46117</t>
  </si>
  <si>
    <t>K1138 PRN Pam Martin Womens Basketball Enrichment 124977 46113</t>
  </si>
  <si>
    <t>K1139 PRN Daniel J Ichinaga 83 Scholarship 124978 46118</t>
  </si>
  <si>
    <t>K1140 PRN Tinti Family Award 124980 50108</t>
  </si>
  <si>
    <t>K1141 PRN Energy Transportation Career Awd 124986 46159</t>
  </si>
  <si>
    <t>K1142 PRN LC Scholarship 124987 46151</t>
  </si>
  <si>
    <t>K1143 PRN Schermer Endowed Professorship 124990 46197</t>
  </si>
  <si>
    <t>K1144 PRN Hurlston Deanship in GSM 124991 46162</t>
  </si>
  <si>
    <t>K1145 PRN Hurlston Career Advising Fund 124992 46233</t>
  </si>
  <si>
    <t>K1146 PRN Hurlston Aggie Compass Basic Needs 124993 46234</t>
  </si>
  <si>
    <t>K1147 PRN John C and Cherril D Longhurst Schlsp 124996 46160</t>
  </si>
  <si>
    <t>K1148 PRN Suad Joseph Graduate Student Research 125000 46176</t>
  </si>
  <si>
    <t>K1149 PRN Suad Joseph Undergraduate Student Resrch 125001 46157</t>
  </si>
  <si>
    <t>K1150 PRN Judith S Schreider Health Prof Advising 125002 46209</t>
  </si>
  <si>
    <t>K1151 PRN Religious Studies Undergraduate Research 125006</t>
  </si>
  <si>
    <t>K1152 PRN Logan Undergrad Award in Ag Res Econ 125007</t>
  </si>
  <si>
    <t>K1153 PRN Fernandes Guardian Teacher Scholarship 125009 46175</t>
  </si>
  <si>
    <t>K1154 PRN Williams Seize the Opportunity Endow 125010 46173</t>
  </si>
  <si>
    <t>K1155 PRN Selikoff NICU Family Suppt Perpetual Fnd 125011 46193</t>
  </si>
  <si>
    <t>K1156 PRN Berry Endowed Scholarship in Vet Med 125014 46185</t>
  </si>
  <si>
    <t>K1157 PRN Henry and Norma Hom Scholarship 125016 46189</t>
  </si>
  <si>
    <t>K1158 PRN Deirdre Hackett Endowment in English 125018 46290</t>
  </si>
  <si>
    <t>K1159 PRN Campbell Guardian Teacher Scholarship 125020 46181</t>
  </si>
  <si>
    <t>K1160 PRN Sustainability Scholars Fund 125023 BTE</t>
  </si>
  <si>
    <t>K1161 PRN Josef Maria Schaefer Schlrshp Endowmt 125024 46256</t>
  </si>
  <si>
    <t>K1162 PRN Wright Hodgens Director Womens Wtr Polo 125026 46184</t>
  </si>
  <si>
    <t>K1163 PRN Schaal Prose Poetry in Psychothpy Awd 125027 46260</t>
  </si>
  <si>
    <t>K1164 PRN Schaal Prose Poetry Psychothrpy Progrm 125028 46262</t>
  </si>
  <si>
    <t>K1165 PRN Graham Learning by Leading Endowment 125029 46198</t>
  </si>
  <si>
    <t>K1166 PRN Leung Hong Kong Endowed Undrgrd Schlrsp 125030 46188</t>
  </si>
  <si>
    <t>K1167 PRN Lenora A Timm Award 125031 46249</t>
  </si>
  <si>
    <t>K1168 PRN Jill and Coco Endowment 125036 46213</t>
  </si>
  <si>
    <t>K1169 PRN Herman Pet Therapist Dermatology Residnt 125039 46239</t>
  </si>
  <si>
    <t>K1170 PRN Elaine R Fingerett Learning by Leading 125040 46232</t>
  </si>
  <si>
    <t>K1171 PRN Bob Foster Womens Tennis Scholarship 125080 BTE</t>
  </si>
  <si>
    <t>K1172 PRN Pong Galileo Academy of Sci Tech 125081 46238</t>
  </si>
  <si>
    <t>K1173 PRN Patricia and Dean Ekstam Endowed Fund 125082 46387</t>
  </si>
  <si>
    <t>K1174 PRN Regulska and Regulski Fund Global Health 125084 46247</t>
  </si>
  <si>
    <t>K1175 PRN Cote Family Award 125088 46251</t>
  </si>
  <si>
    <t>K1176 PRN Aggie Launch Career Development Endowed 125089 46276</t>
  </si>
  <si>
    <t>K1177 PRN ChicanxLatinx Academic Success Student 125093 50126</t>
  </si>
  <si>
    <t>K1178 PRN Wright Mens Womens Water Polo Awd 125098</t>
  </si>
  <si>
    <t>K1179 PRN Jimmy G S Ong Canine Health Rsch Endw 125100 50053</t>
  </si>
  <si>
    <t>K1180 PRN Norma Jacobs Fund for Global Medicine 125101 46294</t>
  </si>
  <si>
    <t>K1181 PRN Orr Family Fund for Global Medicine 125103 46295</t>
  </si>
  <si>
    <t>K1182 PRN Yu Fragile X Resch Trtmt Ctr Endow 125106 46394</t>
  </si>
  <si>
    <t>K1183 PRN Scott McRitchie Memorial Scholarship 125108 46301</t>
  </si>
  <si>
    <t>K1184 PRN Jacquelyn Anderson Endow Chair Wellness 125109</t>
  </si>
  <si>
    <t>K1185 PRN Cusumano Family Experiential Learning 125112 47956</t>
  </si>
  <si>
    <t>K1186 PRN Cusumano Family Scholarship in CAES 125113 46316</t>
  </si>
  <si>
    <t>K1187 PRN Ariat International Scholarship Endow 125119 46313</t>
  </si>
  <si>
    <t>K1188 PRN Ariat Scholarship for Future Vet Endow 125120 47919</t>
  </si>
  <si>
    <t>K1189 PRN Seiber Ag and Environ Chem Fellowship 125121</t>
  </si>
  <si>
    <t>K1190 PRN Pamela Ching Global Engagement Awd 125124 46320</t>
  </si>
  <si>
    <t>K1191 PRN Zucconi Diversity in Engineering Scholar 125126 46328</t>
  </si>
  <si>
    <t>K1192 PRN Zimmerman Endwmt Experiential Learning 125129</t>
  </si>
  <si>
    <t>K1193 PRN Schwab Comparative Ophthalmology Advmt 125137 47943</t>
  </si>
  <si>
    <t>K1194 PRN The Give Day Venture Fund 125138</t>
  </si>
  <si>
    <t>K1195 PRN Coffee Center Excellence Endowment 125139 46340</t>
  </si>
  <si>
    <t>K1196 PRN Rucker Family Endowed Concert Band 125140 49492</t>
  </si>
  <si>
    <t>K1197 PRN Yaver Schlrshp in Molecular Med Microb 125148 46357</t>
  </si>
  <si>
    <t>K1198 PRN Beals Research Internship Award 125155 46378</t>
  </si>
  <si>
    <t>K1199 PRN Innovation in Viticulture and Enology 125161 47933</t>
  </si>
  <si>
    <t>K1200 PRN John Felipe Bowman Award 125162 48010</t>
  </si>
  <si>
    <t>K1201 PRN Yakima Chief Hops Brewing Sci Rsch Awd 125165 50089</t>
  </si>
  <si>
    <t>K1202 PRN Michael and Nancy Arkelian Scholarship 125174 47921</t>
  </si>
  <si>
    <t>K1203 PRN Chemical Engineering Excellence Endowmt 125181</t>
  </si>
  <si>
    <t>K1204 PRN Fischer Frey Human Rights Scholarship 125185 47952</t>
  </si>
  <si>
    <t>K1205 PRN Dr Irving Hertzendorf Memorial Fund 131030 43089</t>
  </si>
  <si>
    <t>K1206 PRN Dean Witter Fund 131040 56550</t>
  </si>
  <si>
    <t>K1207 PRN African Agricultural Development Fund 141003 43092</t>
  </si>
  <si>
    <t>K1208 PRN Chancellors Associates 141023 UCDF</t>
  </si>
  <si>
    <t>K1209 PRN Richard M and Margaret ER Bohart Fund 141025 41902</t>
  </si>
  <si>
    <t>K1210 PRN J Price Gittinger Memorial Award 141029 53264</t>
  </si>
  <si>
    <t>K1211 PRN Colby Babe Slater Award Fund 141035 52400</t>
  </si>
  <si>
    <t>K1212 PRN IF Crip Toomey Memorial Fund 141036 53052</t>
  </si>
  <si>
    <t>K1213 PRN Herbert A Young Memorial Fund 141041 56741</t>
  </si>
  <si>
    <t>K1214 PRN Tracy and Ruth Storer Fund 141042 UCDF</t>
  </si>
  <si>
    <t>K1215 PRN Robert E Stowell Chair in Pathology 141440 54869</t>
  </si>
  <si>
    <t>K1216 PRN Thomas Nina Leigh Seminar 141500 45278</t>
  </si>
  <si>
    <t>K1217 PRN Giedt Engr Professorship 141547 45668</t>
  </si>
  <si>
    <t>K1218 PRN UCD Symphony Endowment 141559 48716</t>
  </si>
  <si>
    <t>K1219 PRN Class of 69 Fund 141580 40318</t>
  </si>
  <si>
    <t>K1220 PRN Robert Arneson Chair Ceramic Sculpture 141586 40006</t>
  </si>
  <si>
    <t>K1221 PRN Library Special Collections Fund 141588 47897</t>
  </si>
  <si>
    <t>K1222 PRN C John Tupper Bioethics Lib Collection 141681 53078</t>
  </si>
  <si>
    <t>K1223 PRN Dorf Graduate Student Award 150002 43908</t>
  </si>
  <si>
    <t>K1224 PRN A Lloyd Brown Graduate Student 150003 43928</t>
  </si>
  <si>
    <t>K1225 PRN Edmund and Wilma Fink Mem Award 150004 43929</t>
  </si>
  <si>
    <t>K1226 PRN Leon H Mayhew Prize in Sociology 150005 44785</t>
  </si>
  <si>
    <t>K1227 PRN Telford Graduate Student Award 150006 44616</t>
  </si>
  <si>
    <t>K1228 PRN Jeffery and Marsha Gibeling Award 150007 44617</t>
  </si>
  <si>
    <t>K1229 PRN Paul Brady Award 150008 44571</t>
  </si>
  <si>
    <t>K1230 PRN D Kern and Elizabeth Holoman Award 150009 44232</t>
  </si>
  <si>
    <t>K1231 PRN Garel Athey Grunder Grad Award 150010 44220</t>
  </si>
  <si>
    <t>K1232 PRN Silvia and Ted Hillyer Award 150011 45024</t>
  </si>
  <si>
    <t>K1233 PRN Foin Graduate Award 150012 44748</t>
  </si>
  <si>
    <t>K1234 PRN Conn Graduate Student Awrd 150013 44566</t>
  </si>
  <si>
    <t>K1235 PRN QuinbyYoung Scholarship for Healthy Agi 150014 46535</t>
  </si>
  <si>
    <t>K1236 PRN Pomeroy Robertson Fam Scholarship 150015 44987</t>
  </si>
  <si>
    <t>K1237 PRN Ellen B Gold Epidemiology Award 150016 44221</t>
  </si>
  <si>
    <t>K1238 PRN Nancy John Jungerman Award 150017 44233</t>
  </si>
  <si>
    <t>K1239 PRN Lee Baldwin Family Award 150018 44234</t>
  </si>
  <si>
    <t>K1240 PRN McCalla Graduate Student Award 150019 46674</t>
  </si>
  <si>
    <t>K1241 PRN Vanderhoef Graduate Student Award 150020 45023</t>
  </si>
  <si>
    <t>K1242 PRN Pritchard Clinical Scholar Award 150021 44241</t>
  </si>
  <si>
    <t>K1243 PRN Seiber International Graduate Award 150022 44242</t>
  </si>
  <si>
    <t>K1244 PRN Mohini Jain Family Foundation Award 150023 44541</t>
  </si>
  <si>
    <t>K1245 PRN Paul A Castelfranco Graduate Award 150024 44966</t>
  </si>
  <si>
    <t>K1246 PRN Shoemaker Intl Grad Student Award 150025 46673</t>
  </si>
  <si>
    <t>K1247 PRN Hague Intl Graduate Student Award 150026 49295</t>
  </si>
  <si>
    <t>K1248 PRN McCallen Endowed Award 150100 45176</t>
  </si>
  <si>
    <t>K1249 PRN Crook Fund for Graduate Student Rsch 150101 45511</t>
  </si>
  <si>
    <t>K1250 PRN Honmyo Scholarship with UCDF 150102 45363</t>
  </si>
  <si>
    <t>K1251 PRN Ann E Pitzer Study Abroad Award 150103 45749</t>
  </si>
  <si>
    <t>K1252 PRN WernerJacobsen FellowshipUCDF 150104 45730</t>
  </si>
  <si>
    <t>K1253 PRN Reid Graduate Student Fellowship 150105 45726</t>
  </si>
  <si>
    <t>K1254 PRN Barrall Family Philosophy Scholarship 150106 45706</t>
  </si>
  <si>
    <t>K1255 PRN Gary B Anderson Food Animal Award 150107 45459</t>
  </si>
  <si>
    <t>K1256 PRN LingLie Chau Graduate Fellowship 150108 45435</t>
  </si>
  <si>
    <t>K1257 PRN Dolan Family Mgmt Education Award 150109 46717</t>
  </si>
  <si>
    <t>K1258 PRN Campbell Ag Leadership Prize 150110 49248</t>
  </si>
  <si>
    <t>K1259 PRN Mens Water Polo StudentAthlete Award 150111 45462</t>
  </si>
  <si>
    <t>K1260 PRN Kauzlarich Inorganic Award 150112</t>
  </si>
  <si>
    <t>K1261 PRN Gregory A Burwell Scholarship 150113 47310</t>
  </si>
  <si>
    <t>K1262 PRN Merk Family Student Award 150115 45725</t>
  </si>
  <si>
    <t>K1263 PRN Fung Family Scholarship 150116 45432</t>
  </si>
  <si>
    <t>K1264 PRN Daniel Benson MD Scholarship 150117 49842</t>
  </si>
  <si>
    <t>K1265 PRN Lugg Graduate Student Award 150118 45549</t>
  </si>
  <si>
    <t>K1266 PRN Diane Bryant Scholarship for Diversity 150119 45394</t>
  </si>
  <si>
    <t>K1267 PRN Molecular Cellular Integrative Physio 150120 46501</t>
  </si>
  <si>
    <t>K1268 PRN Rex R Perschbacher Scholarship 150121 49801</t>
  </si>
  <si>
    <t>K1269 PRN Asmundson Family Scholarship 150122 56377</t>
  </si>
  <si>
    <t>K1270 PRN Hoyer Smith Family Scholarship 150123 49297</t>
  </si>
  <si>
    <t>K1271 PRN Isaacs Scholarship Fund 150124 49843</t>
  </si>
  <si>
    <t>K1272 PRN Dorf Graduate Award with UCDF Matching 150125 45525</t>
  </si>
  <si>
    <t>K1273 PRN The Joe Singleton Athletic Scholarship 150126 45636</t>
  </si>
  <si>
    <t>K1274 PRN Gary Perkins Academic Achievement Studen 150127 47219</t>
  </si>
  <si>
    <t>K1275 PRN Joseph Silva Jr MD Ruth Silva Scho 150128 46712</t>
  </si>
  <si>
    <t>K1276 PRN McCorkle Family Scholarship 150129 49856</t>
  </si>
  <si>
    <t>K1277 PRN Tara K Telford Graduate Student Award 150200 BTE</t>
  </si>
  <si>
    <t>K1278 PRN Richard G Coss Wildlife Research Award 150201 BTE</t>
  </si>
  <si>
    <t>K1279 PRN Judy Wydick Guardian Professions Award 150202 BTE</t>
  </si>
  <si>
    <t>K1280 PRN Molecular Cellular Integrative Phys 150203 BTE</t>
  </si>
  <si>
    <t>K1281 PRN Kit Rice Ecology Fellowship Fund 150204 BTE</t>
  </si>
  <si>
    <t>K1282 PRN Richard and Joy Dorf Engineering Fellows 150205 BTE</t>
  </si>
  <si>
    <t>K1283 PRN Richard and Joy Dorf Fellowship 150206 BTE</t>
  </si>
  <si>
    <t>K1284 PRN Kirvin Knox Nutritional Biology Fellowsh 150207 ATP</t>
  </si>
  <si>
    <t>K1285 PRN Tchobanoglous Graduate Fellowship in Env 150208 ATP</t>
  </si>
  <si>
    <t>K1286 PRN Rucker Family Fellowship with Matching 150209 BTE</t>
  </si>
  <si>
    <t>K1287 PRN Rosenthal Fellowship 150210 BTE</t>
  </si>
  <si>
    <t>K1288 PRN Loury Foundation Fellowship Fund 150211 BTE</t>
  </si>
  <si>
    <t>K1289 PRN James and Marilyn Lugg Graduate Student 150212 BTE</t>
  </si>
  <si>
    <t>K1290 PRN Wych Plant Science Fellowship 150213</t>
  </si>
  <si>
    <t>K1291 PRN Zaiss Ventures Fellowship 150214 ATP</t>
  </si>
  <si>
    <t>K1292 PRN The Grieshop Family Community Education 150215 ATP</t>
  </si>
  <si>
    <t>K1293 PRN Bret T Hewitt Graduate Fellowship 150216 BTE</t>
  </si>
  <si>
    <t>K1294 PRN Emile G Scholz Prize with Matching 150217 BTE</t>
  </si>
  <si>
    <t>K1295 PRN Dianne Walter Harrison Fund 150218 ATP</t>
  </si>
  <si>
    <t>K1296 PRN Susan Kauzlarich Grad Fellowship 150219 48830</t>
  </si>
  <si>
    <t>K1297 PRN Bob and Kinzie Murphy Guardian Fellowshp 150220 ATP</t>
  </si>
  <si>
    <t>K1298 PRN HA Lewin Family Fellowship 150221 ATP</t>
  </si>
  <si>
    <t>K1299 PRN Stephen and Bettina Sims Immun Flshp 150222 ATP</t>
  </si>
  <si>
    <t>K1300 PRN James D Cone Graduate Fellowship 150223 49228</t>
  </si>
  <si>
    <t>K1301 PRN Ellen B Gold Epidemiology Award 150224 ATP</t>
  </si>
  <si>
    <t>K1302 PRN Mar Family Nutritional Biology Fllwshp 150225 48836</t>
  </si>
  <si>
    <t>K1303 PRN Nancy and John Jungerman Grad Fellowship 150226 ATP</t>
  </si>
  <si>
    <t>K1304 PRN Hazel B Jacoby Graduate Fellowship 150227 ATP</t>
  </si>
  <si>
    <t>K1305 PRN Jeffery Marsha Gibeling Mat Sci Eng 150228 ATP</t>
  </si>
  <si>
    <t>K1306 PRN F Paul Brady Grad Fellowshp w Matching 150229 ATP</t>
  </si>
  <si>
    <t>K1307 PRN Eivind Lange and Mary Puma Grad Fellowsh 150230 BTE</t>
  </si>
  <si>
    <t>K1308 PRN Ernest E Hill Memorial Graduate Fellows 150231 ATP</t>
  </si>
  <si>
    <t>K1309 PRN William and Nongkarn Chancellor Fellowsh 150232 ATP</t>
  </si>
  <si>
    <t>K1310 PRN Erhardt and Takamura Family Fellowship 150233 ATP</t>
  </si>
  <si>
    <t>K1311 PRN Robert LoisAnn Loomis Grad Agron Match 150234 ATP</t>
  </si>
  <si>
    <t>K1312 PRN GoldmanSchladow Limnology Fellowship 150236</t>
  </si>
  <si>
    <t>K1313 PRN Grad Student Sppt Endow Chair Physiology 150237</t>
  </si>
  <si>
    <t>K1314 PRN Bita Daryabari Presidential Chair in Per 150300 49253</t>
  </si>
  <si>
    <t>K1315 PRN Hurlston Presidential Chair 150301 49286</t>
  </si>
  <si>
    <t>K1316 PRN Andrew John Gabor Presidential Chair 150302 49078</t>
  </si>
  <si>
    <t>K1317 PRN Sue Jane Leung Presidential Chair 150303 48803</t>
  </si>
  <si>
    <t>K1318 PRN Mohini Jain Presidential Chair 150304 49294</t>
  </si>
  <si>
    <t>K1319 PRN The Chancellors Presidential Chair 150305 56972</t>
  </si>
  <si>
    <t>K1320 PRN Dr Terry Holliday Equine Comp Neurol 150306 49961</t>
  </si>
  <si>
    <t>K1321 PRN C Bryan Cameron Presidential Chair Fund 150307 49373</t>
  </si>
  <si>
    <t>K1322 PRN Neil MJ Kelly Presidential Chair 150308 49673</t>
  </si>
  <si>
    <t>K1323 PRN Messmer Family Presidential Chair 150309 55788</t>
  </si>
  <si>
    <t>K1324 PRN Prem C Jain Family Presidential Chair 150310 55147</t>
  </si>
  <si>
    <t>K1325 PRN Goss Presidential Chair in African Amer 150311</t>
  </si>
  <si>
    <t>K1326 PRN Jerry Fielder Memorial Fund 151026 45637</t>
  </si>
  <si>
    <t>K1327 PRN North Coast Grape Growers Research Fund 151032 49327</t>
  </si>
  <si>
    <t>K1328 PRN L D Davis Peach Professorship 151576 44686</t>
  </si>
  <si>
    <t>K1329 PRN DCC FellowsUG Research 151596 40047</t>
  </si>
  <si>
    <t>K1330 PRN Murphy Guardian Professions Fellowship 150235 ATP</t>
  </si>
  <si>
    <t>K1331 PRN Mark Nancy Servis Endowed Award 122878 BTE</t>
  </si>
  <si>
    <t>K1332 PRN Omund Stromswold Endowed Scholarship 122955 55037</t>
  </si>
  <si>
    <t>K1333 PRN Infectious Diseases Immunological Rsch 122987 PG</t>
  </si>
  <si>
    <t>K1334 PRN Irv and Liz Marcus Endowment 123136 STIP</t>
  </si>
  <si>
    <t>K1335 PRN Donald Bath Animal Science Award 123266 STIP</t>
  </si>
  <si>
    <t>K1336 PRN Wesley Pinkerton Student Farm Mentor 123369 BTE</t>
  </si>
  <si>
    <t>K1337 PRN Robert Thornton Memorial Award 123376 49168</t>
  </si>
  <si>
    <t>K1338 PRN Arevalo FirstGeneration Undergraduate 123607 STIP</t>
  </si>
  <si>
    <t>K1339 PRN Roleto Amparo Ordona Endowed Scholarsh 123608 BTE</t>
  </si>
  <si>
    <t>K1340 PRN ASUCD Legacy Fund 123637 STIP</t>
  </si>
  <si>
    <t>K1341 PRN Michele Dyke Memorial Award 123660 STIP</t>
  </si>
  <si>
    <t>K1342 PRN Class of 1995 Graduate Student Support F 123662 BTE</t>
  </si>
  <si>
    <t>K1343 PRN Susie Williams Womens Golf Scholarship 123758</t>
  </si>
  <si>
    <t>K1344 PRN Ken and Cindy Blumenthal Endow Rsch 123839 PG</t>
  </si>
  <si>
    <t>K1345 PRN George Schloemer Endowed Professorship 124021 BTE</t>
  </si>
  <si>
    <t>K1346 PRN JohnsonCarlson Library Endowment 124031 PG</t>
  </si>
  <si>
    <t>K1347 PRN Amos Family Oncology Research Fund 124079 49421</t>
  </si>
  <si>
    <t>K1348 PRN Pathways to Professional Geology 124175 49615</t>
  </si>
  <si>
    <t>K1349 PRN Robert Duncan Sanders End Fellwshp Plant 124179 BTE</t>
  </si>
  <si>
    <t>K1350 PRN Eugene D Stevenson Sr Endowment Fund 124303 56034</t>
  </si>
  <si>
    <t>K1351 PRN John Mary Gifford Endowment 111747 PG</t>
  </si>
  <si>
    <t>K1352 PRN CFAUC PresentsJackson 111967 PG</t>
  </si>
  <si>
    <t>K1353 PRN Thomas K Allewelt Scholarship 122348 50402</t>
  </si>
  <si>
    <t>K1354 PRN Fingerut Endowed Chair in Cancer Rsch 122496 PG</t>
  </si>
  <si>
    <t>K1355 PRN Weborg and Singer Scholarship 122889 PG</t>
  </si>
  <si>
    <t>K1356 PRN Sandi Redenbach Fund 122929 PG</t>
  </si>
  <si>
    <t>K1357 PRN Suran Artifact Preservation Fund 122940 PG</t>
  </si>
  <si>
    <t>K1358 PRN Miranda M Alexander Endowment Fund 122942 PG</t>
  </si>
  <si>
    <t>K1359 PRN Odlins Spririt Fund 122949 PG</t>
  </si>
  <si>
    <t>K1360 PRN William Mantle Fund 122950 PG</t>
  </si>
  <si>
    <t>K1361 PRN Pridemore Endowment Fund 122951 PG</t>
  </si>
  <si>
    <t>K1362 PRN Chan Award for Scholarships 122956 PG</t>
  </si>
  <si>
    <t>K1363 PRN Cockerill Kennedy Endowment 122973 PG</t>
  </si>
  <si>
    <t>K1364 PRN Michael T Savoldi Fund for Equine Rsch 122975 PG</t>
  </si>
  <si>
    <t>K1365 PRN Marie A Boitano Scholarship 122989 PG</t>
  </si>
  <si>
    <t>K1366 PRN Cancer Center Directors Endowed Fund 122996 PG</t>
  </si>
  <si>
    <t>K1367 PRN UC Davis Childrens Hospital 123012 PG</t>
  </si>
  <si>
    <t>K1368 PRN Betty Liu Classical Concert Fund 123019 PG</t>
  </si>
  <si>
    <t>K1369 PRN Betty Liu Student Tickets End Fund 123020 PG</t>
  </si>
  <si>
    <t>K1370 PRN Ann Travis DVM Zoonotic Research Fun 123024 PG</t>
  </si>
  <si>
    <t>K1371 PRN John and Donna Beaver Scholarship 123025 PG</t>
  </si>
  <si>
    <t>K1372 PRN Thomas Florentia Armstrong Endowed 123029 PG</t>
  </si>
  <si>
    <t>K1373 PRN Bob and Sandy Kautz Graduate Fellowship 123034 PG</t>
  </si>
  <si>
    <t>K1374 PRN Young Artists Program 123035 PG</t>
  </si>
  <si>
    <t>K1375 PRN McConnell Endowed Fund 123058 PG</t>
  </si>
  <si>
    <t>K1376 PRN Almodovar and Zeuch Outdoor Adventures 123071 PG</t>
  </si>
  <si>
    <t>K1377 PRN Elizabeth Goldner Bridge Mem Scholarship 123072 PG</t>
  </si>
  <si>
    <t>K1378 PRN White Family Fellows Student Award 123078 PG</t>
  </si>
  <si>
    <t>K1379 PRN Robert A Kucer Student Research Award 123079 PG</t>
  </si>
  <si>
    <t>K1380 PRN Robert A Kucer Scholarship 123080 PG</t>
  </si>
  <si>
    <t>K1381 PRN Susan B Kaiser Endowed Fund 123098 PG</t>
  </si>
  <si>
    <t>K1382 PRN Joan Alex De Paoli Exhibition Devel 123108 PG</t>
  </si>
  <si>
    <t>K1383 PRN Drayer Wildlife Health Center Endowment 123117 PG</t>
  </si>
  <si>
    <t>K1384 PRN Moore Family Award for Junior Faculty 123118 PG</t>
  </si>
  <si>
    <t>K1385 PRN Don and JoAnne Wold Scholarship Fund 123122 PG</t>
  </si>
  <si>
    <t>K1386 PRN White Family Shelter Medicine Fellowship 123137 PG</t>
  </si>
  <si>
    <t>K1387 PRN White Family Scholarship in Shelter Med 123138 PG</t>
  </si>
  <si>
    <t>K1388 PRN Marion I Froehlich Education Abroad Awa 123141 PG</t>
  </si>
  <si>
    <t>K1389 PRN Hilton Bebb Richardson Scholarship 123148 PG</t>
  </si>
  <si>
    <t>K1390 PRN Martha Ann Richardson Scholarship 123149 PG</t>
  </si>
  <si>
    <t>K1391 PRN Joyce J Ten Haken Fund 123168 PG</t>
  </si>
  <si>
    <t>K1392 PRN Ten Haken Scholarship Endowed Fund 123169 PG</t>
  </si>
  <si>
    <t>K1393 PRN Winneker Solid Tumor Research Fund 123170 PG</t>
  </si>
  <si>
    <t>K1394 PRN Scott Winneker Glioblastoma Research Fun 123171 PG</t>
  </si>
  <si>
    <t>K1395 PRN Thea and Art Mills Endowed Scholarship 123175 PG</t>
  </si>
  <si>
    <t>K1396 PRN Corbin Endowed Fund for Equine Research 123189 PG</t>
  </si>
  <si>
    <t>K1397 PRN Corbin Endowed Fund for Canine Research 123190 PG</t>
  </si>
  <si>
    <t>K1398 PRN Peter J Ihrke Scholarship 123202 PG</t>
  </si>
  <si>
    <t>K1399 PRN Jones Wildlife Conservation Fund 123215 PG</t>
  </si>
  <si>
    <t>K1400 PRN Francine A Bradley Award 123216 PG</t>
  </si>
  <si>
    <t>K1401 PRN Skarsten Mem Fund for Surgical Intensive 123218 PG</t>
  </si>
  <si>
    <t>K1402 PRN Jay C Carlisle New York Endowed Scholar 123225 PG</t>
  </si>
  <si>
    <t>K1403 PRN Paul Ann Nowak Missy Ling Endowment 123236 PG</t>
  </si>
  <si>
    <t>K1404 PRN E Susan Darling Scholarship Fund 123237 PG</t>
  </si>
  <si>
    <t>K1405 PRN Michael and Ester Vaida Graduate Fellows 123261 PG</t>
  </si>
  <si>
    <t>K1406 PRN Pavey Miller Scholarship Fund 123264 PG</t>
  </si>
  <si>
    <t>K1407 PRN Taylor DVM Endowed Scholarship Fund 123273 PG</t>
  </si>
  <si>
    <t>K1408 PRN Art Acquisition Endowment Fund 123275 PG</t>
  </si>
  <si>
    <t>K1409 PRN Susan Mathews Undergraduate Award 123284 PG</t>
  </si>
  <si>
    <t>K1410 PRN Peters Endowed Chair in Canine Cancer R 123285 PG</t>
  </si>
  <si>
    <t>K1411 PRN Ernest E Tschannen Eye Clinic Endowment 123331 PG</t>
  </si>
  <si>
    <t>K1412 PRN Koepke Class of 1977 Perseverance Fund 123341 PG</t>
  </si>
  <si>
    <t>K1413 PRN Salas Endowed Veterinary Student Scholar 123346 PG</t>
  </si>
  <si>
    <t>K1414 PRN Salas Canine Research Endowed Fund 123347 PG</t>
  </si>
  <si>
    <t>K1415 PRN Hawkins Burn Endowed Research Fund 123352 PG</t>
  </si>
  <si>
    <t>K1416 PRN Hawkins Vision Endowed Research Fund 123353 PG</t>
  </si>
  <si>
    <t>K1417 PRN Art and Luann Hawkins Scholarship Award 123354 PG</t>
  </si>
  <si>
    <t>K1418 PRN Sam Young Football Award 123355 PG</t>
  </si>
  <si>
    <t>K1419 PRN Cook Endowed Scholarship Fund 123361 PG</t>
  </si>
  <si>
    <t>K1420 PRN Votteri MSN Endowed Scholarship 123364 PG</t>
  </si>
  <si>
    <t>K1421 PRN Lin Zucconi PhD Engineering Scholar 123365 PG</t>
  </si>
  <si>
    <t>K1422 PRN Konajavamokachino Fellowship Endowed 123411 PG</t>
  </si>
  <si>
    <t>K1423 PRN Konajavamokachino Scholarship Endowed Fu 123421 PG</t>
  </si>
  <si>
    <t>K1424 PRN Sukoshi Lockhart Memorial Fund 123461 PG</t>
  </si>
  <si>
    <t>K1425 PRN Graduate Animal Welfare Endowed Fund 123466 PG</t>
  </si>
  <si>
    <t>K1426 PRN Program Enrichment Endowment Fund 123510 PG</t>
  </si>
  <si>
    <t>K1427 PRN Colleen A Dahl Endowed Scholarship Fund 123522 PG</t>
  </si>
  <si>
    <t>K1428 PRN John C Janet M Andersen Endowed Fund 123525 PG</t>
  </si>
  <si>
    <t>K1429 PRN Postharvest Short Course International 123541 PG</t>
  </si>
  <si>
    <t>K1430 PRN Boles and Samuels Scholarship 123549 PG</t>
  </si>
  <si>
    <t>K1431 PRN Cameron Anne Gibbs PE Endowed Fellows 123556 PG</t>
  </si>
  <si>
    <t>K1432 PRN Lindert Endowed Chair in Economics 123562 PG</t>
  </si>
  <si>
    <t>K1433 PRN Connie Knight Zack Class of 1966 Schol 123564 PG</t>
  </si>
  <si>
    <t>K1434 PRN Read Watershed Sciences Endowment 123604 PG</t>
  </si>
  <si>
    <t>K1435 PRN Katie Dunlap Endowed Scholarship Fund 123605 PG</t>
  </si>
  <si>
    <t>K1436 PRN Katie Dunlap Endowment Fund 123606 PG</t>
  </si>
  <si>
    <t>K1437 PRN Eric W Brough Memorial Scholarship 123609 PG</t>
  </si>
  <si>
    <t>K1438 PRN Herbarium Curator Endowment 123620 PG</t>
  </si>
  <si>
    <t>K1439 PRN Finstad Endowment for Emergency Care 123627 PG</t>
  </si>
  <si>
    <t>K1440 PRN Lanouette Endowed Scholarship Fund 123633 PG</t>
  </si>
  <si>
    <t>K1441 PRN Patricia Steed Endowment for Canine Rese 123634 PG</t>
  </si>
  <si>
    <t>K1442 PRN Ellie Sims Ophthalmology Endowed Fund 123643 PG</t>
  </si>
  <si>
    <t>K1443 PRN Funny Face Sims Scholarship Endowed Fund 123644 PG</t>
  </si>
  <si>
    <t>K1444 PRN Jennifer S Stith Scholarship 123647 PG</t>
  </si>
  <si>
    <t>K1445 PRN LakeyGambill Family Scholarship Fund 123652 PG</t>
  </si>
  <si>
    <t>K1446 PRN Bill E Hutchinson Endowment for FXTAS 123656 PG</t>
  </si>
  <si>
    <t>K1447 PRN BeckleyHerzog Endowed Chair 123693 PG</t>
  </si>
  <si>
    <t>K1448 PRN Bruce and Marie West Graduate Fellowship 123705 PG</t>
  </si>
  <si>
    <t>K1449 PRN Bruce Marie West Undergraduate Scholar 123706 PG</t>
  </si>
  <si>
    <t>K1450 PRN Bruce and Marie West Chair I 123707 PG</t>
  </si>
  <si>
    <t>K1451 PRN Bruce and Marie West Chair II 123708 PG</t>
  </si>
  <si>
    <t>K1452 PRN Bruce and Marie West Endowment 123709 PG</t>
  </si>
  <si>
    <t>K1453 PRN Barbara Kerr Endowed Fund 123715 PG</t>
  </si>
  <si>
    <t>K1454 PRN Robert Marion Blumberg Study Abroad 123725 PG</t>
  </si>
  <si>
    <t>K1455 PRN Banninger Womens Basketball Endowment 123727 PG</t>
  </si>
  <si>
    <t>K1456 PRN Banninger Mens Basketball Endowment 123728 PG</t>
  </si>
  <si>
    <t>K1457 PRN Stieber Native American Studies Endowed 123745 PG</t>
  </si>
  <si>
    <t>K1458 PRN Stieber Nutrition Endowed Fellowship 123746 PG</t>
  </si>
  <si>
    <t>K1459 PRN Marsha LR Stieber Nutrition Endowed Sc 123747 PG</t>
  </si>
  <si>
    <t>K1460 PRN The Barbara Pearce Student Farm Endowed 123780 PG</t>
  </si>
  <si>
    <t>K1461 PRN Dale and Renee Waters Gyn Oncolology 123783 PG</t>
  </si>
  <si>
    <t>K1462 PRN Landgraf Memorial Research Award 123787 PG</t>
  </si>
  <si>
    <t>K1463 PRN Charlotte Harvey Endowed Scholarship 123789 PG</t>
  </si>
  <si>
    <t>K1464 PRN Charlotte Harvey Endowed Fellowship 123790 PG</t>
  </si>
  <si>
    <t>K1465 PRN Chris Valerie Day Cal Aggie Water Polo 123794 PG</t>
  </si>
  <si>
    <t>K1466 PRN The Lique Hoskins Veterinary Medicine Sc 123795 PG</t>
  </si>
  <si>
    <t>K1467 PRN Wendy Daniel Wallace End Student Suppt 123796 PG</t>
  </si>
  <si>
    <t>K1468 PRN Lofland Davis History Archives Rsch 123803 PG</t>
  </si>
  <si>
    <t>K1469 PRN Lofland Endowed Support Fund 123804 PG</t>
  </si>
  <si>
    <t>K1470 PRN Craig Mogielnicki Canine Cancer Research 123810 PG</t>
  </si>
  <si>
    <t>K1471 PRN Ilsa and Stephen Kaattari Endowed Fellow 123811 PG</t>
  </si>
  <si>
    <t>K1472 PRN C Choy and P Edwards Endowed Schlrshp 123813 PG</t>
  </si>
  <si>
    <t>K1473 PRN C Choy and P Edwards Pulmonary Rehab 123814 PG</t>
  </si>
  <si>
    <t>K1474 PRN Ann E MacEachron Chair of Groundwater 123827 PG</t>
  </si>
  <si>
    <t>K1475 PRN Diana Davies Student Scholarship 123888 PG</t>
  </si>
  <si>
    <t>K1476 PRN Diana Davies Medical Student Scholarship 123889 PG</t>
  </si>
  <si>
    <t>K1477 PRN Robert Juilien Svoboda Grad Fellowsp 123891 PG</t>
  </si>
  <si>
    <t>K1478 PRN John Dean Meal Fund 123931 PG</t>
  </si>
  <si>
    <t>K1479 PRN Scherer Community Scholarship 123966 PG</t>
  </si>
  <si>
    <t>K1480 PRN Dante and Sharon Ferrini Endowed Chair 123978 PG</t>
  </si>
  <si>
    <t>K1481 PRN David W Yorde Endowed Scholarship 123981 PG</t>
  </si>
  <si>
    <t>K1482 PRN Joanne R Bethlahmy Student Scholarship 123997 50267</t>
  </si>
  <si>
    <t>K1483 PRN PowellHansen Endowed Scholarship Fund 124009 PG</t>
  </si>
  <si>
    <t>K1484 PRN Ken and Cindy Blumenthal Endowed Profess 124010 PG</t>
  </si>
  <si>
    <t>K1485 PRN Steven Goldring Robert Wenners End Sch 124017 PG</t>
  </si>
  <si>
    <t>K1486 PRN Moore McAfee Trust Endowed Fund 124032 PG</t>
  </si>
  <si>
    <t>K1487 PRN Elaine D Tullson Research Fellowship 124038 PG</t>
  </si>
  <si>
    <t>K1488 PRN Eileen Rob Tobias Class 1986 Football 124039 PG</t>
  </si>
  <si>
    <t>K1489 PRN Donald and Phyllis Rickter End Scholsp 124040 PG</t>
  </si>
  <si>
    <t>K1490 PRN Whittaker Family Endowed Fund 124048 PG</t>
  </si>
  <si>
    <t>K1491 PRN Bruce N Janacek Fund for History 124049 PG</t>
  </si>
  <si>
    <t>K1492 PRN Aggie Tennis Alumni Award 124050 50046</t>
  </si>
  <si>
    <t>K1493 PRN Machado LGBTQIA Resource Center 124051 PG</t>
  </si>
  <si>
    <t>K1494 PRN Machado HArCS Student Experience Endow 124052 PG</t>
  </si>
  <si>
    <t>K1495 PRN Wes Yvette Powell Sustainable Ag Rsch 124063 PG</t>
  </si>
  <si>
    <t>K1496 PRN Wes Yvette Powell Ag and Env Sci Schsp 124064 PG</t>
  </si>
  <si>
    <t>K1497 PRN Wes Yvette Powell Engineering Schlrsp 124065 PG</t>
  </si>
  <si>
    <t>K1498 PRN Donn and Marlene Deal Scholarship Fund 124077 PG</t>
  </si>
  <si>
    <t>K1499 PRN Robin Wonder Siefkin James Siefkin Awd 124078 PG</t>
  </si>
  <si>
    <t>K1500 PRN Kendra M Chan Endowed Fund 124092 PG</t>
  </si>
  <si>
    <t>K1501 PRN Nelly Endowed Scholarship 124101 PG</t>
  </si>
  <si>
    <t>K1502 PRN Arvid Marianne Peterson Cancer Rsch 124106 50406</t>
  </si>
  <si>
    <t>K1503 PRN Arvid Marianne Peterson Stem Cell Rsch 124107 50407</t>
  </si>
  <si>
    <t>K1504 PRN Henderson Retina Research Endowment 124109 PG</t>
  </si>
  <si>
    <t>K1505 PRN Schwall Endowed Research Fellowship 124110 PG</t>
  </si>
  <si>
    <t>K1506 PRN Debra Dawson and Robert Tabke Endowmt 124111 PG</t>
  </si>
  <si>
    <t>K1507 PRN Barry Kipperman Awd in Vet Ethics Endwmt 124113 PG</t>
  </si>
  <si>
    <t>K1508 PRN Todd Mavis and Kevin Cheng Endowed Chair 124116 PG</t>
  </si>
  <si>
    <t>K1509 PRN Todd Mavis Kevin Cheng Intl Residents 124117 PG</t>
  </si>
  <si>
    <t>K1510 PRN Gerdes Rohrich Intercollegiate Athletics 124128 PG</t>
  </si>
  <si>
    <t>K1511 PRN Karl F Gerdes Endowment 124129 PG</t>
  </si>
  <si>
    <t>K1512 PRN Pamela J Rohrich Endowment 124130 PG</t>
  </si>
  <si>
    <t>K1513 PRN Kevin and Carol Brink Scholarship 124136 PG</t>
  </si>
  <si>
    <t>K1514 PRN Richard Linda Trettin Advance Training 124147 PG</t>
  </si>
  <si>
    <t>K1515 PRN Richard and Linda Trettin General Prog 124149 PG</t>
  </si>
  <si>
    <t>K1516 PRN Maud Hinchee PhD Endowment 124151 PG</t>
  </si>
  <si>
    <t>K1517 PRN Jean P Katow MD Scholarship Fund 124171 PG</t>
  </si>
  <si>
    <t>K1518 PRN Rebekah Hess Sustainable Agriculture End 124178 PG</t>
  </si>
  <si>
    <t>K1519 PRN Terri and Alan Wolf Nursing Scholarship 124183 PG</t>
  </si>
  <si>
    <t>K1520 PRN OvaninEnderlein Trust Endowment 124189 PG</t>
  </si>
  <si>
    <t>K1521 PRN Robert and Joelle Johnson Triebsch Schol 124195 PG</t>
  </si>
  <si>
    <t>K1522 PRN Janet F Roser Equine Science Award 124207 PG</t>
  </si>
  <si>
    <t>K1523 PRN Harry Idele Gilbert Avian Rsch 124209 PG</t>
  </si>
  <si>
    <t>K1524 PRN Harry and Idele Gilbert Avian Scholarshp 124210 PG</t>
  </si>
  <si>
    <t>K1525 PRN W Harry Lange Jr Memorial Endow Schlsp 124230 PG</t>
  </si>
  <si>
    <t>K1526 PRN W Harry Lange Jr Memorial End Travel 124231 PG</t>
  </si>
  <si>
    <t>K1527 PRN W Harry Lange Jr Memorial Bohart Museum 124232 PG</t>
  </si>
  <si>
    <t>K1528 PRN W Harry Lange Jr Facilities Maintenance 124233 PG</t>
  </si>
  <si>
    <t>K1529 PRN Garrett C Dailey Family Law Chair 124239 PG</t>
  </si>
  <si>
    <t>K1530 PRN Michelle LaGrandeur Climate Chg Water 124240 PG</t>
  </si>
  <si>
    <t>K1531 PRN L Dee Family Foundation Endowment 124244 PG</t>
  </si>
  <si>
    <t>K1532 PRN Richard Cunningham Kathleen Doyle End 124259 PG</t>
  </si>
  <si>
    <t>K1533 PRN Kevin D Olsen Endowed Fund for Pomology 124271 PG</t>
  </si>
  <si>
    <t>K1534 PRN Beatrice A Olsen Endowed Fund in Conser 124272 PG</t>
  </si>
  <si>
    <t>K1535 PRN P Winton R Sapudar Veterans Schlrshp 124290 PG</t>
  </si>
  <si>
    <t>K1536 PRN John M Tucker Herbarium Endowment 124311 PG</t>
  </si>
  <si>
    <t>K1537 PRN Lonigan Family Trust Scholarship 124316 PG</t>
  </si>
  <si>
    <t>K1538 PRN PetersenYoung Scholarship Fund 124327 PG</t>
  </si>
  <si>
    <t>K1539 PRN Karen Y Nishimura MS MD Endowed Ch 124334 PG</t>
  </si>
  <si>
    <t>K1540 PRN Barbara Alan Roth MD Endowed Chair 124340 PG</t>
  </si>
  <si>
    <t>K1541 PRN Walchli Fund for Innovation in Vet Med 124346 PG</t>
  </si>
  <si>
    <t>K1542 PRN Loretta Wahl Endowed Cancer Fund 124352 PG</t>
  </si>
  <si>
    <t>K1543 PRN Denise G Moore Ronald A Moore Award 124354 PG</t>
  </si>
  <si>
    <t>K1544 PRN Gerdes Rohrich Chancellors Unrestricted 124365 PG</t>
  </si>
  <si>
    <t>K1545 PRN CAES Experiential Learning Endowment 124367 PG</t>
  </si>
  <si>
    <t>K1546 PRN Pauline Donald Clancy Endow Homeless 124374 PG</t>
  </si>
  <si>
    <t>K1547 PRN Amador Cancer Research Fdn Endowed Chair 124381 PG</t>
  </si>
  <si>
    <t>K1548 PRN Richard Beverly Kepner Endow Scholsp 124382 PG</t>
  </si>
  <si>
    <t>K1549 PRN Correne Treguboff Pediatric Awd NP PA 124391 PG</t>
  </si>
  <si>
    <t>K1550 PRN Joanne Knowles Equine Compassionate Care 124393 PG</t>
  </si>
  <si>
    <t>K1551 PRN Joanne Knowles Companion Animl Comp Care 124394 PG</t>
  </si>
  <si>
    <t>K1552 PRN R WhitneyWhyte Endowmt for Design Mat 124407 PG</t>
  </si>
  <si>
    <t>K1553 PRN R WhitneyWhyte Endow Schlshp in Design 124408 PG</t>
  </si>
  <si>
    <t>K1554 PRN Teresa Y Morishita DVM MPVM P 124409 PG</t>
  </si>
  <si>
    <t>K1555 PRN Dr Stephanie McEwan Animal Lovers Schlsp 124424 PG</t>
  </si>
  <si>
    <t>K1556 PRN Dr Stephanie McEwan Feline Health 124425 PG</t>
  </si>
  <si>
    <t>K1557 PRN Linda Knox Veterinary Scholarship 124435 PG</t>
  </si>
  <si>
    <t>K1558 PRN Linda Knox Veterinary Service Award 124436 PG</t>
  </si>
  <si>
    <t>K1559 PRN Patricia Fehling Internatl Experiential 124438 PG</t>
  </si>
  <si>
    <t>K1560 PRN Gail A Mancarti Endowed Award 124450 PG</t>
  </si>
  <si>
    <t>K1561 PRN Harry S Agamalian Endowed Weed Sci Ag 124452 PG</t>
  </si>
  <si>
    <t>K1562 PRN Mondavi Center Performing Arts Endowment 124473 PG</t>
  </si>
  <si>
    <t>K1563 PRN Gracie Johnson Feline Clinical Trial End 124478 PG</t>
  </si>
  <si>
    <t>K1564 PRN Gracie Johnson Feline Compassionate Care 124479 PG</t>
  </si>
  <si>
    <t>K1565 PRN Margie Mah Endowmt for Alzheimers Rsch 124481 PG</t>
  </si>
  <si>
    <t>K1566 PRN Margaret Parish Jepsen Bowles Endowment 124497 PG</t>
  </si>
  <si>
    <t>K1567 PRN Leili K First Graduate Student Award 124511 PG</t>
  </si>
  <si>
    <t>K1568 PRN Leks Cancer Research Endowment Fund 124512 PG</t>
  </si>
  <si>
    <t>K1569 PRN Leks Compassionate Care Endowment Fund 124513 PG</t>
  </si>
  <si>
    <t>K1570 PRN Berger Family Equine Research Endowment 124516 PG</t>
  </si>
  <si>
    <t>K1571 PRN Berger Family Canine Research Endowment 124517 PG</t>
  </si>
  <si>
    <t>K1572 PRN Toba L Goddard Memorial Scholarship 124523 PG</t>
  </si>
  <si>
    <t>K1573 PRN Hay Chair for Advancing Gender Equity 124537 PG</t>
  </si>
  <si>
    <t>K1574 PRN Hammond Strossen Endowed Fund 124542 PG</t>
  </si>
  <si>
    <t>K1575 PRN L Mark Waterworth Endowed Scholarship 124552 PG</t>
  </si>
  <si>
    <t>K1576 PRN Stauffer Canine Research Endowment 124553 PG</t>
  </si>
  <si>
    <t>K1577 PRN Susan L Stauffer Scholarship Endowment 124554 PG</t>
  </si>
  <si>
    <t>K1578 PRN Nesbitt Family Rural Prime Medicine 124555 PG</t>
  </si>
  <si>
    <t>K1579 PRN Perry and Pe a Deans Discretionary 124558 PG</t>
  </si>
  <si>
    <t>K1580 PRN College of Engineering Endowment 124572 PG</t>
  </si>
  <si>
    <t>K1581 PRN Nancy Von Gunten Endowed Scholarship 124583 PG</t>
  </si>
  <si>
    <t>K1582 PRN Mark J Mannis MD Endowment Fund 124597 PG</t>
  </si>
  <si>
    <t>K1583 PRN Woolf Scholarship Endowment Fund 124598 PG</t>
  </si>
  <si>
    <t>K1584 PRN Mango and the Boys Parrot Wellness Endow 124627 PG</t>
  </si>
  <si>
    <t>K1585 PRN Sophie Ziva Leone Holly Beech Canine 124628 PG</t>
  </si>
  <si>
    <t>K1586 PRN Dr Karim Jeraj Memorial Zoological 124629 PG</t>
  </si>
  <si>
    <t>K1587 PRN Tom Gus Endowed Schsp Business Award 124639 PG</t>
  </si>
  <si>
    <t>K1588 PRN Daniel and Deborah McGinnis Endowment 124643 PG</t>
  </si>
  <si>
    <t>K1589 PRN Homeless Animal Compassionate Care Endow 124649 PG</t>
  </si>
  <si>
    <t>K1590 PRN Endowed Chair in Ag Big Data Analytics 124650 PG</t>
  </si>
  <si>
    <t>K1591 PRN Chair in Robotics Cyberphys Farming 124651 PG</t>
  </si>
  <si>
    <t>K1592 PRN Endowed Chair in Controlled Environment 124652 PG</t>
  </si>
  <si>
    <t>K1593 PRN Crawford Fellowship for Intl Ag Devel 124654 PG</t>
  </si>
  <si>
    <t>K1594 PRN Johnson Hansen DVM Resident Sppt Endmt 124659 PG</t>
  </si>
  <si>
    <t>K1595 PRN Margaret A Lawson Scholarship 124676 PG</t>
  </si>
  <si>
    <t>K1596 PRN Margaret A Lawson Graduate Fellowship 124677 PG</t>
  </si>
  <si>
    <t>K1597 PRN Dixon Hummingbird Health Conservation 124679 PG</t>
  </si>
  <si>
    <t>K1598 PRN Geweke Endowed Chair Glaucoma Research 124689 PG</t>
  </si>
  <si>
    <t>K1599 PRN Geweke Endowed Chair Glaucoma 124690 PG</t>
  </si>
  <si>
    <t>K1600 PRN Shirley Tucker Herbarium Endowed Fund 124692 PG</t>
  </si>
  <si>
    <t>K1601 PRN Gayle S Brock and Kit Endowment 124726 PG</t>
  </si>
  <si>
    <t>K1602 PRN Joyce S Wong Fund 124750 PG</t>
  </si>
  <si>
    <t>K1603 PRN Joyce S Wong Global Student Activities 124751 PG</t>
  </si>
  <si>
    <t>K1604 PRN Linda Kaplan Drummy Clinical Skills Lab 124755 PG</t>
  </si>
  <si>
    <t>K1605 PRN Rosie Drummy Endowed Scholarship Fund 124756 PG</t>
  </si>
  <si>
    <t>K1606 PRN Linda Kaplan Drummy Canine Health Endow 124757 PG</t>
  </si>
  <si>
    <t>K1607 PRN Bridget Nickell Memorial Endowment Fund 124781 PG</t>
  </si>
  <si>
    <t>K1608 PRN Pevec Honorary Vascular Surgery Lecture 124794 PG</t>
  </si>
  <si>
    <t>K1609 PRN Willie Waylon and Speedy Selleck Endow 124801 PG</t>
  </si>
  <si>
    <t>K1610 PRN Selleck Fund for Gorilla Doctors 124803 PG</t>
  </si>
  <si>
    <t>K1611 PRN Selleck Emergency Preparedness 124804 PG</t>
  </si>
  <si>
    <t>K1612 PRN Vaddiparty Endowed Scholarship 124806 PG</t>
  </si>
  <si>
    <t>K1613 PRN Bornhorst Undergraduate Research Award 124809 PG</t>
  </si>
  <si>
    <t>K1614 PRN The William R Bornhorst Scholarship 124810 PG</t>
  </si>
  <si>
    <t>K1615 PRN Jane and Hiddo Horlings Fund 124820 PG</t>
  </si>
  <si>
    <t>K1616 PRN Bonnie Dale Fund for Advancements 124823</t>
  </si>
  <si>
    <t>K1617 PRN Gobar Veterinary Medicine Endowed Schlsp 124827 PG</t>
  </si>
  <si>
    <t>K1618 PRN Gobar Health Informatics Endowed Sppt 124828 PG</t>
  </si>
  <si>
    <t>K1619 PRN McCalla International House Fund 124842 PG</t>
  </si>
  <si>
    <t>K1620 PRN I Love Art and Design Endowed Fund 124846 PG</t>
  </si>
  <si>
    <t>K1621 PRN Latham Student Support Fund in EPS 124848 PG</t>
  </si>
  <si>
    <t>K1622 PRN Michael J Murray DVM Scholarship 124850 PG</t>
  </si>
  <si>
    <t>K1623 PRN Cahill Fund for Bee Health 124851 PG</t>
  </si>
  <si>
    <t>K1624 PRN Easter Family Fund for Pulmonary 124854 PG</t>
  </si>
  <si>
    <t>K1625 PRN Easter Family Fund for the IRC 124855 PG</t>
  </si>
  <si>
    <t>K1626 PRN Easter Family Fund for Endocrinology 124856 PG</t>
  </si>
  <si>
    <t>K1627 PRN Easter Family Fund for the Eye Center 124857 PG</t>
  </si>
  <si>
    <t>K1628 PRN William and Sarah Louise Roth Artist 124863 PG</t>
  </si>
  <si>
    <t>K1629 PRN William and Sarah Louise Roth Digital 124864 PG</t>
  </si>
  <si>
    <t>K1630 PRN Hadra Compassionate Care Endowment 124871 PG</t>
  </si>
  <si>
    <t>K1631 PRN Hadra Wildlife Care and Conservation 124872 PG</t>
  </si>
  <si>
    <t>K1632 PRN Falcon Fund for Canine Research 124881 PG</t>
  </si>
  <si>
    <t>K1633 PRN Thomas R Barkhurst Endowed Fund 124917 PG</t>
  </si>
  <si>
    <t>K1634 PRN Dr Barbara Greenstein Research Fund 124922 PG</t>
  </si>
  <si>
    <t>K1635 PRN Butler Equine Health Research Endowed 124935 PG</t>
  </si>
  <si>
    <t>K1636 PRN Butler Equine Compassionate Care Endowed 124936 PG</t>
  </si>
  <si>
    <t>K1637 PRN Rodriguez Homeless Animal Endowment 124955 PG</t>
  </si>
  <si>
    <t>K1638 PRN Richard E Jorgensen Endowed Award 124963 PG</t>
  </si>
  <si>
    <t>K1639 PRN Mary and Don Belkin Teaching Herd Endow 124965 PG</t>
  </si>
  <si>
    <t>K1640 PRN Belkin Wildlife Disaster Response Endow 124966 PG</t>
  </si>
  <si>
    <t>K1641 PRN Lisa Nash Holmes Endowment Animal Sci 124998 PG</t>
  </si>
  <si>
    <t>K1642 PRN Leo Earl Firth Family Zoological Equipmt 124999 PG</t>
  </si>
  <si>
    <t>K1643 PRN Girard Endowed Schlrshp IHO Prof Hillman 125025 PG</t>
  </si>
  <si>
    <t>K1644 PRN Ben Rich Memorial for Bioethics Educ Awd 125032 PG</t>
  </si>
  <si>
    <t>K1645 PRN Michele Praeger Endowment for Library 125118 PG</t>
  </si>
  <si>
    <t>K1646 PRN Walsh Endowed Fellowship for Diversity 125122 PG</t>
  </si>
  <si>
    <t>K1647 PRN Kathryn E Yee Engel Aggie Host Endowed 125130 PG</t>
  </si>
  <si>
    <t>K1648 PRN Kathryn E Yee Engel Campus Tour Guides 125131 PG</t>
  </si>
  <si>
    <t>K1649 PRN Fingerut End Chair in Comp Ophthalmology 125145 PG</t>
  </si>
  <si>
    <t>K1650 PRN Kooro Endowment Fund for Animal Science 125157 PG</t>
  </si>
  <si>
    <t>K1651 PRN Jean Kinsey Graduate Fellowship 125160 PG</t>
  </si>
  <si>
    <t>K1652 PRN Mary Stuart Hall Fund 125163 PG</t>
  </si>
  <si>
    <t>K1653 PRN Annie s Shelter Medicine Program Endwmt 125176 PG</t>
  </si>
  <si>
    <t>K1654 PRN Ana de BettencourtDias Chair 125184 PG</t>
  </si>
  <si>
    <t>K1655 PRN BorggBarber LGBTQIA Student Success 125189 PG</t>
  </si>
  <si>
    <t>K1656 PRN BorggBarber African Diaspora Student 125190 PG</t>
  </si>
  <si>
    <t>K1657 PRN BorggBarber Diversity in Business Fund 125191 PG</t>
  </si>
  <si>
    <t>K1658 PRN Benson Veterinary Emergency Fund 125199 PG</t>
  </si>
  <si>
    <t>K1659 PRN Benson Endowed Scholarship Fund 125200 PG</t>
  </si>
  <si>
    <t>K1660 PRN Janice Ann Kolberg PhD Scholarship 125208 PG</t>
  </si>
  <si>
    <t>K1661 PRN Gary Pentin and Susan Ryerson Wellness 124331</t>
  </si>
  <si>
    <t>K1662 PRN Gary Pentin and Susan Ryerson Scholarshp 124332</t>
  </si>
  <si>
    <t>K1663 PRN Rolf Unterleitner Endowed Scholarship 123688 47992</t>
  </si>
  <si>
    <t>K1664 PRN Stemmler Internship Award 125204</t>
  </si>
  <si>
    <t>K1665 PRN Lake Tahoe Endowment 125206 48013</t>
  </si>
  <si>
    <t>K1666 PRN Professor Amiya Mukherjee Mem Fellowshp 125209</t>
  </si>
  <si>
    <t>K1667 PRN Grammar Rose Compassionate Care Endowmt 125210 50061</t>
  </si>
  <si>
    <t>K1668 PRN Darrell Corti Endowed Professorship 125211 50092</t>
  </si>
  <si>
    <t>K1669 PRN Anne Alderson Memorial Scholarship 125212 PG</t>
  </si>
  <si>
    <t>K1670 PRN Chao Wei Yu Memorial Award 123837 50071</t>
  </si>
  <si>
    <t>K1671 PRN Lewis Scholarship in Brewing 125215 50123</t>
  </si>
  <si>
    <t>K1672 PRN Outstanding Female Leadership Impact 124348 50055</t>
  </si>
  <si>
    <t>K1673 PRN Gardner Awd for Cntr for Population Bio 125217 PG</t>
  </si>
  <si>
    <t>K1674 PRN Bijal Vakil Scholarship 125218 50082</t>
  </si>
  <si>
    <t>K1675 PRN Al Mendoza and Fergus Currie Scholarship 125219 50104</t>
  </si>
  <si>
    <t>K1676 PRN Karin L Mack FirstYear Milestone Award 125220 PG</t>
  </si>
  <si>
    <t>K1677 PRN Tun and Yin Med Student Endow Schlp 125223 50096</t>
  </si>
  <si>
    <t>K1678 PRN Tun and Yin Neurobiology Research Endow 125224 50097</t>
  </si>
  <si>
    <t>K1679 PRN Mangun Swaab Prize Lecture Mind Brain 125225</t>
  </si>
  <si>
    <t>K1680 PRN GossettStephenson Undergrad Scholarsp 125229 PG</t>
  </si>
  <si>
    <t>K1681 PRN Ingham and Schleicher Endowed Scholarshp 125230 PG</t>
  </si>
  <si>
    <t>K1682 PRN Delores Ann Jones Scholarship 125213 50279</t>
  </si>
  <si>
    <t>K1683 PRN Henderson Fellowship in Hydrological Sci 124100 49607</t>
  </si>
  <si>
    <t>K1684 PRN John Merrill Drummer Endow Scholarship 124711 46259</t>
  </si>
  <si>
    <t>K1685 PRN Michael and Ester Vaida Schlrshp Physics 123262 PG</t>
  </si>
  <si>
    <t>K1686 PRN Vaida Undergraduate Underrepresented 123263 PG</t>
  </si>
  <si>
    <t>K1687 PRN Campbell 77 Scholarship Social Justice 125233 50102</t>
  </si>
  <si>
    <t>K1688 PRN Chang Wu Endowment in Pulmonary Research 125236 50392</t>
  </si>
  <si>
    <t>K1689 PRN Trimble Memorial Scholarship in Theatre 125237 50297</t>
  </si>
  <si>
    <t>K1690 PRN SSVMSA Scholarship 125240 50129</t>
  </si>
  <si>
    <t>K1691 PRN Presky Saltman Bio Sci Scholarship 125244 50135</t>
  </si>
  <si>
    <t>K1692 PRN Henny Penny Backyard Poultry Endowment 125256 PG</t>
  </si>
  <si>
    <t>K1693 PRN Class of 1977 Endowed Scholarship 124853 50455</t>
  </si>
  <si>
    <t>K1694 PRN Lund Water Mgmnt Dissertation Fellowship 125257 50173</t>
  </si>
  <si>
    <t>K1695 PRN Fatima and Nishat Abbasi Award 125261 50463</t>
  </si>
  <si>
    <t>K1696 PRN Robert Louis Powell III Scholarship 125263 50178</t>
  </si>
  <si>
    <t>K1697 PRN Mathis Memorial Endowed Scholarship 125264 50217</t>
  </si>
  <si>
    <t>K1698 PRN Mathis Memorial Research Endowment 125265 50219</t>
  </si>
  <si>
    <t>K1699 PRN Barrett and Buhlert Memorial Award 123762 50497</t>
  </si>
  <si>
    <t>K1700 PRN Weston Farwell Educational Series 124190 49691</t>
  </si>
  <si>
    <t>K1701 PRN C Alyanakian M Whitaker Scholarship 124226 49807</t>
  </si>
  <si>
    <t>K1702 PRN Slinkard Learning by Leading Endowment 125266</t>
  </si>
  <si>
    <t>K1703 PRN Georgia A McElroy 80 Scholarship 125268</t>
  </si>
  <si>
    <t>K1704 PRN Nelson Ranch Fund for Regenerative Ophth 125273 50239</t>
  </si>
  <si>
    <t>K1705 PRN PetSmart Charities Endowed Chair 125275 50260</t>
  </si>
  <si>
    <t>K1706 PRN Ann Savageau Leadership Fund 125278</t>
  </si>
  <si>
    <t>K1707 PRN Endowed Professorship Neurosurgical Rsch 125280 50197</t>
  </si>
  <si>
    <t>K1708 PRN Sher Family Planning Reproductive Hlth 125281 50212</t>
  </si>
  <si>
    <t>K1709 PRN Bernesque Canine Compassionate Care Endo 125282 PG</t>
  </si>
  <si>
    <t>K1710 PRN Bernesque Canine Research Endowment 123067 PG</t>
  </si>
  <si>
    <t>K1711 PRN Once an Aggie Engineer Always Alumni 125285 50261</t>
  </si>
  <si>
    <t>K1712 PRN Lewis J Feldman Endowed Scholarship 125286 50262</t>
  </si>
  <si>
    <t>K1713 PRN Elmer Forrest Bartley Award 125287 PG</t>
  </si>
  <si>
    <t>K1714 PRN Barbara J Hansen Guardian Teacher Award 125290 50232</t>
  </si>
  <si>
    <t>K1715 PRN Eadie Family Scholarship 125291 50237</t>
  </si>
  <si>
    <t>K1716 PRN Sablan Koi Aquatic Animal Hlth Endow 125292 PG</t>
  </si>
  <si>
    <t>K1717 PRN DiGirolamo Endowed Research Fund 125293</t>
  </si>
  <si>
    <t>K1718 PRN Cal Aggie Camp Endowment 125284</t>
  </si>
  <si>
    <t>K1719 PRN Simon Chan Memorial Fellowship 123074 46492</t>
  </si>
  <si>
    <t>K1720 PRN Malley Beyond the Classroom Activities 123434 47217</t>
  </si>
  <si>
    <t>K1721 PRN Olmstead Inorganic Chemistry Research 124712 50344</t>
  </si>
  <si>
    <t>K1722 PRN Carstens DVM Endowed Scholarship 125019</t>
  </si>
  <si>
    <t>K1723 PRN Foltz Educational Endowment 125041 50364</t>
  </si>
  <si>
    <t>K1724 PRN Dughi Scholarship 125297 50265</t>
  </si>
  <si>
    <t>K1725 PRN Cork s Fund 125298</t>
  </si>
  <si>
    <t>K1726 PRN Nancy Cooper Endowed Scholarship 125300 PG</t>
  </si>
  <si>
    <t>K1727 PRN Zaninovich Fam End Chair in Viticulture 125301 50299</t>
  </si>
  <si>
    <t>K1728 PRN Mattern DMV 99 Feline Med Scholarship 125302</t>
  </si>
  <si>
    <t>K1729 PRN Cindy Ferrin Endowed Scholarship 125308 PG</t>
  </si>
  <si>
    <t>K1730 PRN Susie Ramsay Endowed Scholarship 125309 50373</t>
  </si>
  <si>
    <t>K1731 PRN Ann M Ramsay Endowed Scholarship 125310 50374</t>
  </si>
  <si>
    <t>K1732 PRN Dr Henry Chan Memorial Endowed Schlrsp 125311 50351</t>
  </si>
  <si>
    <t>K1733 PRN Dr Chan Rsrch Education Endowed Fund 125312 50349</t>
  </si>
  <si>
    <t>K1734 PRN Boyd TERC Graduate Student Award 125314</t>
  </si>
  <si>
    <t>K1735 PRN Avala Family Endowed Scholarship 125317 50320</t>
  </si>
  <si>
    <t>K1736 PRN Gilbert DVM Animal Stewardship Scholarsh 122953 PG</t>
  </si>
  <si>
    <t>K1737 PRN Miss Maddy Trettin Compassionate Care 124148 PG</t>
  </si>
  <si>
    <t>K1738 PRN Art History Student Research Fund 125326 PG</t>
  </si>
  <si>
    <t>K1739 PRN Shimomura Law Review Support Fund 125327 50342</t>
  </si>
  <si>
    <t>K1740 PRN Jessup Free Ranging Wildlife Residency 124722 50343</t>
  </si>
  <si>
    <t>K1741 PRN Aggies Uncorked CAAA Scholarship 125330 50367</t>
  </si>
  <si>
    <t>K1742 PRN John R Roth Undergraduate Research Awar 134405 50358</t>
  </si>
  <si>
    <t>K1743 PRN R and M Glock Endowed Chair in Mgmt 125331 50365</t>
  </si>
  <si>
    <t>K1744 PRN Grundman Endowed Professorship 125332 PG</t>
  </si>
  <si>
    <t>K1745 PRN Grundman International Student Award 125333 PG</t>
  </si>
  <si>
    <t>K1746 PRN Gallivan Endowed Scholarship 125334 PG</t>
  </si>
  <si>
    <t>K1747 PRN Sitka and Mandi Endowment 125335 PG</t>
  </si>
  <si>
    <t>K1748 PRN Neff Innovation and Research Endowment 125337 PG</t>
  </si>
  <si>
    <t>K1749 PRN Neff Endowed Dean s Chair in Bio Science 125338 PG</t>
  </si>
  <si>
    <t>K1750 PRN Thomas M Kaiser Endowed Chair 125339 PG</t>
  </si>
  <si>
    <t>K1751 PRN Kaiser Student Music Lesson Endowment 125340 PG</t>
  </si>
  <si>
    <t>K1752 PRN Kaiser Dean s Fellow in Music Endowment 125341 PG</t>
  </si>
  <si>
    <t>K1753 PRN Karim Abou Najm Memorial Student Award 125342</t>
  </si>
  <si>
    <t>K1754 PRN Wang Family Endowed Scholarship 125344 50414</t>
  </si>
  <si>
    <t>K1755 PRN Shen Yang Mai Family Global Education 125347 50381</t>
  </si>
  <si>
    <t>K1756 PRN Aggie Compass Basic Needs Center Endwmnt 125351 50400</t>
  </si>
  <si>
    <t>K1757 PRN Weill Translational Medicine Research 125352</t>
  </si>
  <si>
    <t>K1758 PRN Don and Sharon Hallberg Scholarship 125353 PG</t>
  </si>
  <si>
    <t>K1759 PRN Demorest Vice Chair Medical Dir Chair 125355 PG</t>
  </si>
  <si>
    <t>K1760 PRN Demorest Endowed Chair in Ophthalmology 125356 PG</t>
  </si>
  <si>
    <t>K1761 PRN Demorest Endowed Professorship Ophthalm 125357 PG</t>
  </si>
  <si>
    <t>K1762 PRN Demorest Vision Research Endowment 125358 PG</t>
  </si>
  <si>
    <t>K1763 PRN Alberini Grad Fellowshp in Design Endow 125359 50471</t>
  </si>
  <si>
    <t>K1764 PRN Robert Bayley Award in Linguistics 125360 50404</t>
  </si>
  <si>
    <t>K1765 PRN LGBTQIA Resource Center Student Opty End 125361 50337</t>
  </si>
  <si>
    <t>K1766 PRN Pappas Endowed Chair for Spinal Surgery 125194 47962</t>
  </si>
  <si>
    <t>K1767 PRN Kattman Endowed Fund 124286 PG</t>
  </si>
  <si>
    <t>K1768 PRN Meek Behav Hlth Resident Training Endow 123272 PG</t>
  </si>
  <si>
    <t>K1769 PRN Behavioral Health for Undersv Pop Endow 124168 49621</t>
  </si>
  <si>
    <t>K1770 PRN Michael Joan Meek End Chair Bhv Hlth 124169 49628</t>
  </si>
  <si>
    <t>K1771 PRN Perry Sustainable Design Built Enviro 123371 48050</t>
  </si>
  <si>
    <t>K1772 PRN Michael A Maynard DVM 17 Scholarship 124874</t>
  </si>
  <si>
    <t>K1773 PRN Fujimoto Memorial Student Award 125252</t>
  </si>
  <si>
    <t>K1774 PRN EsogbueMay Award in Eng Diversity 125362 50409</t>
  </si>
  <si>
    <t>K1775 PRN Holloway Family Men s Golf Award 125365</t>
  </si>
  <si>
    <t>K1776 PRN WJ Paker Study Abroad Award 125367 50417</t>
  </si>
  <si>
    <t>K1777 PRN Friebel Storz 85 Undergraduate Success 125368 PG</t>
  </si>
  <si>
    <t>K1778 PRN Zhou Award for Animal Genetics and Breed 125369 50428</t>
  </si>
  <si>
    <t>K1779 PRN Carol A Howle Endowed Scholarship 125373 PG</t>
  </si>
  <si>
    <t>K1780 PRN Friends of the Heritage Dalmatian 125374 PG</t>
  </si>
  <si>
    <t>K1781 PRN Pilch Endowed Scholarship for Vet Med 125375 PG</t>
  </si>
  <si>
    <t>K1782 PRN Dickenson Chair in Stem Cell Research 125377 50432</t>
  </si>
  <si>
    <t>K1783 PRN Fred and Linda Meyers Endowed Schlrshp 125378</t>
  </si>
  <si>
    <t>K1784 PRN Miller Fund International Community Ec 125380 50437</t>
  </si>
  <si>
    <t>K1785 PRN Zaharas Family Retinal Research Endow 125381</t>
  </si>
  <si>
    <t>K1786 PRN KSMP Student Training Endowment 125382 50466</t>
  </si>
  <si>
    <t>K1787 PRN Radiation Oncology Physics Training Endw 125383 50467</t>
  </si>
  <si>
    <t>K1788 PRN Sullivan Family Global Affairs Pas Endow 125384 50443</t>
  </si>
  <si>
    <t>K1789 PRN Fong Compassionate Care Endow Shelter 125385 50447</t>
  </si>
  <si>
    <t>K1790 PRN Cahill Environmental Law Scholarship 125388</t>
  </si>
  <si>
    <t>K1791 PRN Fingerut Medical Student Endowed Fund 125390 50498</t>
  </si>
  <si>
    <t>K1792 PRN Fingerut Women s Softball Endowed Fund 125391</t>
  </si>
  <si>
    <t>K1793 PRN General Avian Research Endowment 125394 PG</t>
  </si>
  <si>
    <t>K1794 PRN JR Paker Teaching Award 125395</t>
  </si>
  <si>
    <t>K1795 PRN Chris Markell V E Endowed Study Abroad 125396 PG</t>
  </si>
  <si>
    <t>K1796 PRN Tom Ress Memorial Scholarship 125398 PG</t>
  </si>
  <si>
    <t>K1797 PRN Bellinger Family Scholarship Endowment 125408</t>
  </si>
  <si>
    <t>K9971 PRN Fadley Pusateri Memorial 122195 41743</t>
  </si>
  <si>
    <t>K9973 PRN Bacon Family Graduate Fellowship 122503 45694</t>
  </si>
  <si>
    <t>K9975 PRN Marion Miller Memorial Endowed Fund 122740 44968</t>
  </si>
  <si>
    <t>K9977 PRN Drake Endowment Fund 111515 44564</t>
  </si>
  <si>
    <t>K9979 PRN John W Ernestine Heinrich Scholarship 111763 46871</t>
  </si>
  <si>
    <t>K9981 PRN Englund Endowment 122001 40849</t>
  </si>
  <si>
    <t>K9983 PRN Stowell Medical Students Assistance Fund 122124 41330</t>
  </si>
  <si>
    <t>K9985 PRN Judy Erwin Fellowship Fund 122356 44977</t>
  </si>
  <si>
    <t>K9987 PRN Ed DePeters Family Fund 122625 43143</t>
  </si>
  <si>
    <t>K9989 PRN Sullivan Environmental Sci Scholarship 122736 44297</t>
  </si>
  <si>
    <t>K9991 PRN TEAL Endowment 122969 46467</t>
  </si>
  <si>
    <t>K9993 PRN Harold P Olmo Fund 141353 43134 3 VER3584 49541 3 7949541</t>
  </si>
  <si>
    <t>K9995 PRN Ledyard Barbara Stebbins 141551 52867</t>
  </si>
  <si>
    <t>K9997 PRN Jennings Graduate Student Fellowship 150001 43788</t>
  </si>
  <si>
    <t>K9999 PRN Beckley and Herzog Scholarship 150114 47056</t>
  </si>
  <si>
    <t>KC00D Restricted Unexpendable Endowment Principal CAAA</t>
  </si>
  <si>
    <t>KC001 PRN Fitzsimmons Scholarship 111600 43074</t>
  </si>
  <si>
    <t>KC002 PRN CAAA Endowed Scholarship 111643 43077</t>
  </si>
  <si>
    <t>KC003 PRN Robert F Brandeis Memorial Scholarshp 111723 42904</t>
  </si>
  <si>
    <t>KC004 PRN Robert Kinzie Murphy CAAA Scholarship 122022 40791</t>
  </si>
  <si>
    <t>KC005 PRN Rosenberg Scholarship Fund 122038 40792</t>
  </si>
  <si>
    <t>KC006 PRN Lassen County Scholarship 122039 40793</t>
  </si>
  <si>
    <t>KC007 PRN Mills Family Farms Scholarship 122044 40794</t>
  </si>
  <si>
    <t>KC008 PRN Bob Jan Morrison CAAA Scholarship 122045 40795</t>
  </si>
  <si>
    <t>KC009 PRN John Jeanne Pryor CAAA Scholarship 122046 40796</t>
  </si>
  <si>
    <t>KC010 PRN Schwarze Scholarship 122047 40797</t>
  </si>
  <si>
    <t>KC011 PRN Hal and Carol Sconyers Scholarship 122048 40798</t>
  </si>
  <si>
    <t>KC012 PRN Charlie and Janie Soderquist Scholarship 122049 40799</t>
  </si>
  <si>
    <t>KC013 PRN Ed Spafford CAAA Scholarship 122050 40800</t>
  </si>
  <si>
    <t>KC014 PRN Orville Erna Thompson CAAA Scholarship 122051 40801</t>
  </si>
  <si>
    <t>KC015 PRN Iranian Student Scholarship 122066 40802</t>
  </si>
  <si>
    <t>KC016 PRN Tom Meg Stallard CAAA Scholarship 122125 41494</t>
  </si>
  <si>
    <t>KC017 PRN Shirin Javad Rahimian Fund 122242 41723</t>
  </si>
  <si>
    <t>KC018 PRN Kelly and Jennifer Barber Fund 122365 40353</t>
  </si>
  <si>
    <t>KC019 PRN SteguraVanden Bos Schlrshp 122376 43799</t>
  </si>
  <si>
    <t>KC020 PRN Makley Family Scholarship 122397 43686</t>
  </si>
  <si>
    <t>KC021 PRN Russell H Wilder Fund 122409 43506</t>
  </si>
  <si>
    <t>KC022 PRN Broaddus Family Foundation 122428 44492</t>
  </si>
  <si>
    <t>KC023 PRN Familia Ruedas Scholarship 122437 44970</t>
  </si>
  <si>
    <t>KC024 PRN Jacque A Bartholomew Scholarship 122438 43855</t>
  </si>
  <si>
    <t>KC025 PRN Gerald Armour Jane Armour Scholarship 122455 44971</t>
  </si>
  <si>
    <t>KC026 PRN ShimomuraQuon Family Scholarship 122456 44493</t>
  </si>
  <si>
    <t>KC027 PRN Sandeen Swingle Scholarship 122465 44494</t>
  </si>
  <si>
    <t>KC028 PRN Brandon Julie Smith Scholarship 122466 49588</t>
  </si>
  <si>
    <t>KC029 PRN Marjorie J Watson CAAA Scholarship 122469 43505</t>
  </si>
  <si>
    <t>KC030 PRN Sherwood CAAA Scholarship 122470 43798</t>
  </si>
  <si>
    <t>KC031 PRN Marian Loe Huhn CAAA Scholarship 122480 45672</t>
  </si>
  <si>
    <t>KC032 PRN Raymond H Shirley E Levy Scholarship 122483 45679</t>
  </si>
  <si>
    <t>KC033 PRN Mary Bigelow Horton Scholarship 122535 42618</t>
  </si>
  <si>
    <t>KC034 PRN Pamela J Leonard E Dunn Scholarship 122584 44495</t>
  </si>
  <si>
    <t>KC035 PRN Fearn CAAA Scholarship 122805 44972</t>
  </si>
  <si>
    <t>KC036 PRN Liberty Mutual CAAA Scholarship 122835 47816</t>
  </si>
  <si>
    <t>KC037 PRN Marsh US Consumer Scholarship 122836 47865</t>
  </si>
  <si>
    <t>KC038 PRN Liston Scholarship 122990 PG</t>
  </si>
  <si>
    <t>KC039 PRN Joseph Connell CAAA Scholarship Endowmen 123258 47608</t>
  </si>
  <si>
    <t>KC040 PRN Parent Family Council Scholarship 123616 49203</t>
  </si>
  <si>
    <t>KC041 PRN Sword and Sandals Prize 123753 50051</t>
  </si>
  <si>
    <t>KC042 PRN Cheryl Mehlhaff CAAA Scholarship 124249 55003</t>
  </si>
  <si>
    <t>KC043 PRN BergGonsalves Family CAAA Endowed Schsp 124514 55715</t>
  </si>
  <si>
    <t>KC044 PRN CAAA Charter Members Fund 161024 47826</t>
  </si>
  <si>
    <t>KC045 PRN CAAA Founders Club 161028 47828</t>
  </si>
  <si>
    <t>4000A Net Investment in Capital A</t>
  </si>
  <si>
    <t>4000B Net Investment in Capital B</t>
  </si>
  <si>
    <t>4000C Net Investment in Capital Federal Sponsor C</t>
  </si>
  <si>
    <t>4000D Net Investment in Capital Federal Sponsor D</t>
  </si>
  <si>
    <t>40000 Net Investment in Capital Federal Sponsor 00609</t>
  </si>
  <si>
    <t>4100C Net Investment in Capital Non Federal Sponsor C</t>
  </si>
  <si>
    <t>4100D Net Investment in Capital Non Federal Sponsor D</t>
  </si>
  <si>
    <t>41000 Net Investment in Capital Non Federal Sponsor 00610</t>
  </si>
  <si>
    <t>4200C Net Investment in Capital Other C</t>
  </si>
  <si>
    <t>4200D Net Investment in Capital Other D</t>
  </si>
  <si>
    <t>42000 Net Investment in Capital Other 00607</t>
  </si>
  <si>
    <t>5000A Agency Funds A</t>
  </si>
  <si>
    <t>5000B Agency Funds B</t>
  </si>
  <si>
    <t>5000C Agency Funds C</t>
  </si>
  <si>
    <t>5000D Agency Funds Campus</t>
  </si>
  <si>
    <t>50000 Bench Funds</t>
  </si>
  <si>
    <t>50001 Law School Client Trust</t>
  </si>
  <si>
    <t>50002 Conference Events Office 00005</t>
  </si>
  <si>
    <t>54000 Agency external money 00002</t>
  </si>
  <si>
    <t>55000 Registered Student Organizations 00010</t>
  </si>
  <si>
    <t>5050D UC Davis Foundation Unrestricted</t>
  </si>
  <si>
    <t>5051F Andrew D Donnell Memorial Fund</t>
  </si>
  <si>
    <t>5052F Peter Leung Scholarship Fund</t>
  </si>
  <si>
    <t>5053F Iranian CAAA Scholarship</t>
  </si>
  <si>
    <t>5054F Graduate Group in Ecology</t>
  </si>
  <si>
    <t>5100D UC Davis Foundation Restricted</t>
  </si>
  <si>
    <t>51000 UC Davis Foundation Agency Fund 00018</t>
  </si>
  <si>
    <t>5150D CAAA Unrestricted</t>
  </si>
  <si>
    <t>51500 Cal Aggie Alumni Association 00019</t>
  </si>
  <si>
    <t>51501 Lloyd W Swift Student Support Endowment</t>
  </si>
  <si>
    <t>5200D CAAA Restricted</t>
  </si>
  <si>
    <t>52000 GeorgeandRosemary Tchobanoglous Graduate Fell 00002</t>
  </si>
  <si>
    <t>Department Number</t>
  </si>
  <si>
    <t>Department Description</t>
  </si>
  <si>
    <t>Vice President Immediate Office</t>
  </si>
  <si>
    <t>Program Support Unit</t>
  </si>
  <si>
    <t>VP Contingency Funds</t>
  </si>
  <si>
    <t>Chief Innovation Office</t>
  </si>
  <si>
    <t>Development Services</t>
  </si>
  <si>
    <t>4 H Foundation</t>
  </si>
  <si>
    <t>Government and Community Services</t>
  </si>
  <si>
    <t>Assoc VP and Office of Provost Imm Off</t>
  </si>
  <si>
    <t>AVP Contingency Fund</t>
  </si>
  <si>
    <t>Academic Personnel and Development</t>
  </si>
  <si>
    <t>Academic Assembly Council</t>
  </si>
  <si>
    <t>UCCE Kearney Ag Center Academics</t>
  </si>
  <si>
    <t>UCCE UC Merced</t>
  </si>
  <si>
    <t>UCCE UC Santa Barbara</t>
  </si>
  <si>
    <t>UCCE UC Santa Cruz</t>
  </si>
  <si>
    <t>UCCE UC San Francisco</t>
  </si>
  <si>
    <t>UCCE UC Irvine</t>
  </si>
  <si>
    <t>UCCE UC Los Angeles</t>
  </si>
  <si>
    <t>UCCE UC San Diego</t>
  </si>
  <si>
    <t>Strategic Communications</t>
  </si>
  <si>
    <t>News Info and Outreach</t>
  </si>
  <si>
    <t>Publications</t>
  </si>
  <si>
    <t>Program Planning and Evaluation</t>
  </si>
  <si>
    <t>Statewide Prog and REC Operations</t>
  </si>
  <si>
    <t>Vice Provost SPSI</t>
  </si>
  <si>
    <t>Statewide Operations</t>
  </si>
  <si>
    <t>REC Admin Office</t>
  </si>
  <si>
    <t>Desert REC</t>
  </si>
  <si>
    <t>Hansen REC</t>
  </si>
  <si>
    <t>Hopland REC</t>
  </si>
  <si>
    <t>Intermountain REC</t>
  </si>
  <si>
    <t>Kearney REC</t>
  </si>
  <si>
    <t>Lindcove REC</t>
  </si>
  <si>
    <t>Sierra Foothill</t>
  </si>
  <si>
    <t>South Coast</t>
  </si>
  <si>
    <t>Westside</t>
  </si>
  <si>
    <t>UCCE Immediate Office</t>
  </si>
  <si>
    <t>UCCE Alameda County</t>
  </si>
  <si>
    <t>UCCE Amador County</t>
  </si>
  <si>
    <t>UCCE Butte County</t>
  </si>
  <si>
    <t>UCCE Calaveras County</t>
  </si>
  <si>
    <t>UCCE Colusa County</t>
  </si>
  <si>
    <t>UCCE Contra Costa County</t>
  </si>
  <si>
    <t>UCCE El Dorado County</t>
  </si>
  <si>
    <t>UCCE Fresno County</t>
  </si>
  <si>
    <t>UCCE Glenn County</t>
  </si>
  <si>
    <t>UCCE Humboldt and Del Norte County</t>
  </si>
  <si>
    <t>UCCE Imperial County</t>
  </si>
  <si>
    <t>UCCE Inyo and Mono County</t>
  </si>
  <si>
    <t>UCCE Kern County</t>
  </si>
  <si>
    <t>UCCE Kings County</t>
  </si>
  <si>
    <t>UCCE Lake County</t>
  </si>
  <si>
    <t>UCCE Lassen County</t>
  </si>
  <si>
    <t>UCCE Los Angeles County</t>
  </si>
  <si>
    <t>UCCE Madera County</t>
  </si>
  <si>
    <t>UCCE Marin County</t>
  </si>
  <si>
    <t>UCCE Mariposa County</t>
  </si>
  <si>
    <t>UCCE Mendocino County</t>
  </si>
  <si>
    <t>UCCE Merced County</t>
  </si>
  <si>
    <t>UCCE Modoc County</t>
  </si>
  <si>
    <t>UCCE Monterey County</t>
  </si>
  <si>
    <t>UCCE Napa County</t>
  </si>
  <si>
    <t>UCCE Nevada County</t>
  </si>
  <si>
    <t>UCCE Orange County</t>
  </si>
  <si>
    <t>UCCE Placer County</t>
  </si>
  <si>
    <t>UCCE Plumas and Sierra County</t>
  </si>
  <si>
    <t>UCCE Riverside County</t>
  </si>
  <si>
    <t>UCCE Sacramento County</t>
  </si>
  <si>
    <t>UCCE San Benito County</t>
  </si>
  <si>
    <t>UCCE San Bernardino County</t>
  </si>
  <si>
    <t>UCCE San Diego County</t>
  </si>
  <si>
    <t>UCCE San Francisco County</t>
  </si>
  <si>
    <t>UCCE San Joaquin County</t>
  </si>
  <si>
    <t>UCCE San Luis Obispo County</t>
  </si>
  <si>
    <t>UCCE San Mateo County</t>
  </si>
  <si>
    <t>UCCE Santa Barbara County</t>
  </si>
  <si>
    <t>UCCE Santa Clara County</t>
  </si>
  <si>
    <t>UCCE Santa Cruz County</t>
  </si>
  <si>
    <t>UCCE Shasta County</t>
  </si>
  <si>
    <t>UCCE Sierra County</t>
  </si>
  <si>
    <t>UCCE Siskiyou County</t>
  </si>
  <si>
    <t>UCCE Solano County</t>
  </si>
  <si>
    <t>UCCE Sonoma County</t>
  </si>
  <si>
    <t>UCCE Stanislaus County</t>
  </si>
  <si>
    <t>UCCE Sutter and Yuba County</t>
  </si>
  <si>
    <t>UCCE Tehama County</t>
  </si>
  <si>
    <t>UCCE Trinity County</t>
  </si>
  <si>
    <t>UCCE Tulare County</t>
  </si>
  <si>
    <t>UCCE Tuolumne County</t>
  </si>
  <si>
    <t>UCCE Ventura County</t>
  </si>
  <si>
    <t>UCCE Yolo County</t>
  </si>
  <si>
    <t>UCCE Capitol Corridor MCP</t>
  </si>
  <si>
    <t>UCCE Central Sierra Nevada MCP</t>
  </si>
  <si>
    <t>UCCE Fresno Madera MCP</t>
  </si>
  <si>
    <t>UCCE Academic Compensation</t>
  </si>
  <si>
    <t>California Naturalist Program</t>
  </si>
  <si>
    <t>Agricultural Issue Center</t>
  </si>
  <si>
    <t>Informatics and GIS Program</t>
  </si>
  <si>
    <t>Community Nutrition and Health</t>
  </si>
  <si>
    <t>Master Food Preserver Program</t>
  </si>
  <si>
    <t>Nutrition Policy Institute</t>
  </si>
  <si>
    <t>4H Youth Development Program</t>
  </si>
  <si>
    <t>California Inst for Water Resources</t>
  </si>
  <si>
    <t>UC Master Gardener Program</t>
  </si>
  <si>
    <t>UC Organic Agriculture Institute</t>
  </si>
  <si>
    <t>UC Integrated Pest Management Program</t>
  </si>
  <si>
    <t>Western IPM Center</t>
  </si>
  <si>
    <t>UC Sustainable Ag Research and Ed Prog</t>
  </si>
  <si>
    <t>Elkus Ranch Youth and Developmet Center</t>
  </si>
  <si>
    <t>AVPBO Immediate Office</t>
  </si>
  <si>
    <t>AVPBO Contingency Fund</t>
  </si>
  <si>
    <t>Real Estate and Facilities Development</t>
  </si>
  <si>
    <t>Controllers Imm Office</t>
  </si>
  <si>
    <t>Financial Services</t>
  </si>
  <si>
    <t>Policies Compl and Prog Agreements</t>
  </si>
  <si>
    <t>Risk and Safety Services</t>
  </si>
  <si>
    <t>Business Operations Center</t>
  </si>
  <si>
    <t>Facilities Management</t>
  </si>
  <si>
    <t>ANR Human Resources</t>
  </si>
  <si>
    <t>Resource Planning and Management</t>
  </si>
  <si>
    <t>Contracts and Grants</t>
  </si>
  <si>
    <t>CIO IT Office</t>
  </si>
  <si>
    <t>CIO Web Group</t>
  </si>
  <si>
    <t>CIO IT Services</t>
  </si>
  <si>
    <t>Chief Information Security Office</t>
  </si>
  <si>
    <t>UCB CNR Ag and Resource Econ Policy</t>
  </si>
  <si>
    <t>UCB CNR Env Science Policy Management</t>
  </si>
  <si>
    <t>UCB ESPM Ecosystem Science Division</t>
  </si>
  <si>
    <t>UCB ESPM Insect Biology</t>
  </si>
  <si>
    <t>UCB ESPM Society and Environ Division</t>
  </si>
  <si>
    <t>UCB ESPM Central Office</t>
  </si>
  <si>
    <t>UCB CNR Nutr Sci and Toxicology</t>
  </si>
  <si>
    <t>UCB CNR Plant and Microbiology</t>
  </si>
  <si>
    <t>UCB SPH Ag Extension Program</t>
  </si>
  <si>
    <t>UCR CNAS Campus CE Specs</t>
  </si>
  <si>
    <t>UCR CE Botany And Plant Sciences</t>
  </si>
  <si>
    <t>UCR CE Entomology</t>
  </si>
  <si>
    <t>UCR CE Environmental Sciences</t>
  </si>
  <si>
    <t>UCR CE Nematology</t>
  </si>
  <si>
    <t>UCR CE Plant Pathology</t>
  </si>
  <si>
    <t>UCR Entomology</t>
  </si>
  <si>
    <t>UCR Nematology</t>
  </si>
  <si>
    <t>UCR Plant Path And Microbiology</t>
  </si>
  <si>
    <t>UCR SPP Deans Office</t>
  </si>
  <si>
    <t>Provisions</t>
  </si>
  <si>
    <t>Misc Overdrafts</t>
  </si>
  <si>
    <t>Capital Project Funding</t>
  </si>
  <si>
    <t>UCANR General Accounting</t>
  </si>
  <si>
    <t>UCANR AP</t>
  </si>
  <si>
    <t>UCANR Payroll</t>
  </si>
  <si>
    <t>UCANR Tax Reporting and Compliance</t>
  </si>
  <si>
    <t>UCANR Contracts and Grants Accounting</t>
  </si>
  <si>
    <t>UCANR Cashiers office</t>
  </si>
  <si>
    <t>Loans</t>
  </si>
  <si>
    <t>Receivables</t>
  </si>
  <si>
    <t>Payables</t>
  </si>
  <si>
    <t>785010</t>
  </si>
  <si>
    <t>Intercampus Recharges Credit UCB</t>
  </si>
  <si>
    <t>780010</t>
  </si>
  <si>
    <t>Intercampus Recharges Expense UCB</t>
  </si>
  <si>
    <t>785020</t>
  </si>
  <si>
    <t>Intercampus Recharges Credit UCSF</t>
  </si>
  <si>
    <t>780020</t>
  </si>
  <si>
    <t>Intercampus Recharges Expense UCSF</t>
  </si>
  <si>
    <t>785030</t>
  </si>
  <si>
    <t>Intercampus Recharges Credit UCD</t>
  </si>
  <si>
    <t>780030</t>
  </si>
  <si>
    <t>Intercampus Recharges Expense UCD</t>
  </si>
  <si>
    <t>785040</t>
  </si>
  <si>
    <t>Intercampus Recharges Credit UCLA</t>
  </si>
  <si>
    <t>780040</t>
  </si>
  <si>
    <t>Intercampus Recharges Expense UCLA</t>
  </si>
  <si>
    <t>785050</t>
  </si>
  <si>
    <t>Intercampus Recharges Credit UCR</t>
  </si>
  <si>
    <t>780050</t>
  </si>
  <si>
    <t>Intercampus Recharges Expense UCR</t>
  </si>
  <si>
    <t>785060</t>
  </si>
  <si>
    <t>Intercampus Recharges Credit UCSD</t>
  </si>
  <si>
    <t>780060</t>
  </si>
  <si>
    <t>Intercampus Recharges Expense UCSD</t>
  </si>
  <si>
    <t>785070</t>
  </si>
  <si>
    <t>Intercampus Recharges Credit UCSC</t>
  </si>
  <si>
    <t>780070</t>
  </si>
  <si>
    <t>Intercampus Recharges Expense UCSC</t>
  </si>
  <si>
    <t>785080</t>
  </si>
  <si>
    <t>Intercampus Recharges Credit UCSB</t>
  </si>
  <si>
    <t>780080</t>
  </si>
  <si>
    <t>Intercampus Recharges Expense UCSB</t>
  </si>
  <si>
    <t>785090</t>
  </si>
  <si>
    <t>Intercampus Recharges Credit UCI</t>
  </si>
  <si>
    <t>780090</t>
  </si>
  <si>
    <t>Intercampus Recharges Expense UCI</t>
  </si>
  <si>
    <t>785100</t>
  </si>
  <si>
    <t>Intercampus Recharges Credit UCM</t>
  </si>
  <si>
    <t>780100</t>
  </si>
  <si>
    <t>Intercampus Recharges Expense UCM</t>
  </si>
  <si>
    <t>785110</t>
  </si>
  <si>
    <t>Intercampus Recharges Credit UCOP</t>
  </si>
  <si>
    <t>780110</t>
  </si>
  <si>
    <t>Intercampus Recharges Expense UCOP</t>
  </si>
  <si>
    <t>Account Payable</t>
  </si>
  <si>
    <t>Purpose Default</t>
  </si>
  <si>
    <t>43</t>
  </si>
  <si>
    <t>Academic Support</t>
  </si>
  <si>
    <t>60</t>
  </si>
  <si>
    <t>Libraries</t>
  </si>
  <si>
    <t>Instruction Dept Research</t>
  </si>
  <si>
    <t>41</t>
  </si>
  <si>
    <t>Summer Session</t>
  </si>
  <si>
    <t>61</t>
  </si>
  <si>
    <t>University Extension</t>
  </si>
  <si>
    <t>44</t>
  </si>
  <si>
    <t>Research</t>
  </si>
  <si>
    <t>45</t>
  </si>
  <si>
    <t>AES Research</t>
  </si>
  <si>
    <t>42</t>
  </si>
  <si>
    <t>Teaching Hospitals</t>
  </si>
  <si>
    <t>62</t>
  </si>
  <si>
    <t>Public Service</t>
  </si>
  <si>
    <t>64</t>
  </si>
  <si>
    <t>Operations Maintenance of Plant</t>
  </si>
  <si>
    <t>65</t>
  </si>
  <si>
    <t>Depreciation</t>
  </si>
  <si>
    <t>66</t>
  </si>
  <si>
    <t>Impairment</t>
  </si>
  <si>
    <t>68</t>
  </si>
  <si>
    <t>Student Services</t>
  </si>
  <si>
    <t>78</t>
  </si>
  <si>
    <t>Student Financial Aid</t>
  </si>
  <si>
    <t>72</t>
  </si>
  <si>
    <t>Institutional Support General Administration</t>
  </si>
  <si>
    <t>76</t>
  </si>
  <si>
    <t>Auxiliary Enterprises</t>
  </si>
  <si>
    <t>79</t>
  </si>
  <si>
    <t>Department of Energy Laboratories</t>
  </si>
  <si>
    <t>80</t>
  </si>
  <si>
    <t>Provisions for Allocations</t>
  </si>
  <si>
    <t>*Description</t>
  </si>
  <si>
    <t>Default Program Value</t>
  </si>
  <si>
    <t>001</t>
  </si>
  <si>
    <t>Bodega Marine Reserve</t>
  </si>
  <si>
    <t>002</t>
  </si>
  <si>
    <t>Jepson Prairier Reserve</t>
  </si>
  <si>
    <t>003</t>
  </si>
  <si>
    <t>Lassen Field Station</t>
  </si>
  <si>
    <t>004</t>
  </si>
  <si>
    <t>McLaughlin Natural Reserve</t>
  </si>
  <si>
    <t>005</t>
  </si>
  <si>
    <t>Quail Ridge Reserve</t>
  </si>
  <si>
    <t>006</t>
  </si>
  <si>
    <t>Stebbins Cold Canyon Reserve</t>
  </si>
  <si>
    <t>007</t>
  </si>
  <si>
    <t>Other Natural Reserve System</t>
  </si>
  <si>
    <t>111</t>
  </si>
  <si>
    <t>California Inst for Quantitative Biosciences Cal ISI QB3</t>
  </si>
  <si>
    <t>112</t>
  </si>
  <si>
    <t>California Inst for Telecommun and Info Techn CALIT2</t>
  </si>
  <si>
    <t>113</t>
  </si>
  <si>
    <t>California Nanosystems Institute CNSI</t>
  </si>
  <si>
    <t>114</t>
  </si>
  <si>
    <t>Center for Info Tech Research in the Interest of Society CITRIS</t>
  </si>
  <si>
    <t>120</t>
  </si>
  <si>
    <t>UC President Postdoctoral Fellowship Program PPFP</t>
  </si>
  <si>
    <t>171</t>
  </si>
  <si>
    <t>White Mountain Research Center</t>
  </si>
  <si>
    <t>173</t>
  </si>
  <si>
    <t>Institute of Transportation Studies</t>
  </si>
  <si>
    <t>175</t>
  </si>
  <si>
    <t>California Advanced Solar Tech Institute UC Solar</t>
  </si>
  <si>
    <t>176</t>
  </si>
  <si>
    <t>UC Observatories UCO</t>
  </si>
  <si>
    <t>187</t>
  </si>
  <si>
    <t>UC Humanities Research Institute UCHRI</t>
  </si>
  <si>
    <t>010</t>
  </si>
  <si>
    <t>UCGHI Education</t>
  </si>
  <si>
    <t>011</t>
  </si>
  <si>
    <t>Global Health Group</t>
  </si>
  <si>
    <t>012</t>
  </si>
  <si>
    <t>Global Health Delivery and Diplomacy</t>
  </si>
  <si>
    <t>013</t>
  </si>
  <si>
    <t>Global Strategic Information</t>
  </si>
  <si>
    <t>014</t>
  </si>
  <si>
    <t>Maternal and Newborn Health</t>
  </si>
  <si>
    <t>015</t>
  </si>
  <si>
    <t>AIDS Research Institute</t>
  </si>
  <si>
    <t>016</t>
  </si>
  <si>
    <t>Bixby Center</t>
  </si>
  <si>
    <t>017</t>
  </si>
  <si>
    <t>GHECon</t>
  </si>
  <si>
    <t>050</t>
  </si>
  <si>
    <t>Be Smart About Safety</t>
  </si>
  <si>
    <t>060</t>
  </si>
  <si>
    <t>Workers Comp Trust</t>
  </si>
  <si>
    <t>070</t>
  </si>
  <si>
    <t>Wellness Program</t>
  </si>
  <si>
    <t>231</t>
  </si>
  <si>
    <t>UC Education Abroad Program UCEAP</t>
  </si>
  <si>
    <t>241</t>
  </si>
  <si>
    <t>UC Washington Center UCDC</t>
  </si>
  <si>
    <t>251</t>
  </si>
  <si>
    <t>UC Center Sacramento UCCS</t>
  </si>
  <si>
    <t>261</t>
  </si>
  <si>
    <t>AES Agricultural Experimental Station</t>
  </si>
  <si>
    <t>281</t>
  </si>
  <si>
    <t>COSMOS</t>
  </si>
  <si>
    <t>291</t>
  </si>
  <si>
    <t>CalTeach SMI and STEM</t>
  </si>
  <si>
    <t>301</t>
  </si>
  <si>
    <t>UC Online Program</t>
  </si>
  <si>
    <t>401</t>
  </si>
  <si>
    <t>Carbon Neutrality Initiative</t>
  </si>
  <si>
    <t>402</t>
  </si>
  <si>
    <t>Public Services Law Fellowship</t>
  </si>
  <si>
    <t>403</t>
  </si>
  <si>
    <t>Global Food Initiative</t>
  </si>
  <si>
    <t>404</t>
  </si>
  <si>
    <t>Presidential Public Service Fellowship</t>
  </si>
  <si>
    <t>405</t>
  </si>
  <si>
    <t>UC National Center for Free Speech and Civic Engagement</t>
  </si>
  <si>
    <t>407</t>
  </si>
  <si>
    <t>Native American Opportunity Program</t>
  </si>
  <si>
    <t>416</t>
  </si>
  <si>
    <t>UC Berkley Undocumented Student Initiative</t>
  </si>
  <si>
    <t>426</t>
  </si>
  <si>
    <t>UCSF Undocumented Student Initiative</t>
  </si>
  <si>
    <t>436</t>
  </si>
  <si>
    <t>UC Davis Undocumented Student Initiative</t>
  </si>
  <si>
    <t>446</t>
  </si>
  <si>
    <t>UCLA Undocumented Student Initiative</t>
  </si>
  <si>
    <t>456</t>
  </si>
  <si>
    <t>Riverside Undocumented Student Initiative</t>
  </si>
  <si>
    <t>466</t>
  </si>
  <si>
    <t>San Diego Undocumented Student Initiative</t>
  </si>
  <si>
    <t>476</t>
  </si>
  <si>
    <t>San Cruz Undocumented Student Initiative</t>
  </si>
  <si>
    <t>486</t>
  </si>
  <si>
    <t>Santa Barbara Undocumented Student Initiative</t>
  </si>
  <si>
    <t>496</t>
  </si>
  <si>
    <t>Irvine Undocumented Student Initiative</t>
  </si>
  <si>
    <t>500</t>
  </si>
  <si>
    <t>Merced Undocumented Student Initiative</t>
  </si>
  <si>
    <t>A70</t>
  </si>
  <si>
    <t>Strategic SAPEP Outreach</t>
  </si>
  <si>
    <t>A71</t>
  </si>
  <si>
    <t>Transfer Prep</t>
  </si>
  <si>
    <t>A72</t>
  </si>
  <si>
    <t>Sacramento Area Youth Speaks SAYS</t>
  </si>
  <si>
    <t>A73</t>
  </si>
  <si>
    <t>Transfer Opportunity Program TOP</t>
  </si>
  <si>
    <t>A74</t>
  </si>
  <si>
    <t>Other Community College Transfer Programs</t>
  </si>
  <si>
    <t>A75</t>
  </si>
  <si>
    <t>ASSIST SAPEP</t>
  </si>
  <si>
    <t>A76</t>
  </si>
  <si>
    <t>Community College Articulation SAPEP</t>
  </si>
  <si>
    <t>A80</t>
  </si>
  <si>
    <t>Stategic SAPEP Outreach</t>
  </si>
  <si>
    <t>A85</t>
  </si>
  <si>
    <t>Other EAOP Programs</t>
  </si>
  <si>
    <t>A86</t>
  </si>
  <si>
    <t>The King Hall Outreach Program KHOP</t>
  </si>
  <si>
    <t>A87</t>
  </si>
  <si>
    <t>UC Leads</t>
  </si>
  <si>
    <t>A88</t>
  </si>
  <si>
    <t>Medical School SAPEP</t>
  </si>
  <si>
    <t>A89</t>
  </si>
  <si>
    <t>PreGraduate Mentorship</t>
  </si>
  <si>
    <t>A90</t>
  </si>
  <si>
    <t>Undergraduate Scholars</t>
  </si>
  <si>
    <t>A95</t>
  </si>
  <si>
    <t>Other Graduate and Professional School Programs</t>
  </si>
  <si>
    <t>A96</t>
  </si>
  <si>
    <t>MESA Program</t>
  </si>
  <si>
    <t>A97</t>
  </si>
  <si>
    <t>Puente Program</t>
  </si>
  <si>
    <t>A98</t>
  </si>
  <si>
    <t>Student Initiated Programs SAPEP</t>
  </si>
  <si>
    <t>B01</t>
  </si>
  <si>
    <t>Resourcing Excellence in Education REEd</t>
  </si>
  <si>
    <t>B02</t>
  </si>
  <si>
    <t>Other K20 Intersegmental Alliances</t>
  </si>
  <si>
    <t>B05</t>
  </si>
  <si>
    <t>Evaluations SAPEP Program</t>
  </si>
  <si>
    <t>B08</t>
  </si>
  <si>
    <t>GEAR UP Program</t>
  </si>
  <si>
    <t>B10</t>
  </si>
  <si>
    <t>UC Transfer Admission Planner</t>
  </si>
  <si>
    <t>B11</t>
  </si>
  <si>
    <t>Umoja</t>
  </si>
  <si>
    <t>B12</t>
  </si>
  <si>
    <t>University Community Engagement</t>
  </si>
  <si>
    <t>B13</t>
  </si>
  <si>
    <t>Entry Level Writing Program</t>
  </si>
  <si>
    <t>B14</t>
  </si>
  <si>
    <t>History Project</t>
  </si>
  <si>
    <t>B15</t>
  </si>
  <si>
    <t>California History Project</t>
  </si>
  <si>
    <t>B19</t>
  </si>
  <si>
    <t>Other SAPEP Program</t>
  </si>
  <si>
    <t>B20</t>
  </si>
  <si>
    <t>ArtsBridge Program</t>
  </si>
  <si>
    <t>CMP</t>
  </si>
  <si>
    <t>California Mathematics Project</t>
  </si>
  <si>
    <t>MSC</t>
  </si>
  <si>
    <t>Mission Continuity</t>
  </si>
  <si>
    <t>WEC</t>
  </si>
  <si>
    <t>Welcome Center</t>
  </si>
  <si>
    <t>HOR</t>
  </si>
  <si>
    <t>Holistic Readers</t>
  </si>
  <si>
    <t>C02</t>
  </si>
  <si>
    <t>HSI Recruitment</t>
  </si>
  <si>
    <t>BEO</t>
  </si>
  <si>
    <t>Educational Enrichment Outreach EEOP</t>
  </si>
  <si>
    <t>CAM</t>
  </si>
  <si>
    <t>Campaign</t>
  </si>
  <si>
    <t>CDL</t>
  </si>
  <si>
    <t>Library Collections CDL</t>
  </si>
  <si>
    <t>HSB</t>
  </si>
  <si>
    <t>Library Collections health science</t>
  </si>
  <si>
    <t>MNB</t>
  </si>
  <si>
    <t>Library Collections main</t>
  </si>
  <si>
    <t>GFB</t>
  </si>
  <si>
    <t>Library Collections gift funds</t>
  </si>
  <si>
    <t>MEM</t>
  </si>
  <si>
    <t>Library Collections memberships</t>
  </si>
  <si>
    <t>OPN</t>
  </si>
  <si>
    <t>Library Collections open access fund</t>
  </si>
  <si>
    <t>OAM</t>
  </si>
  <si>
    <t>Library Collections open access monographs</t>
  </si>
  <si>
    <t>AXP</t>
  </si>
  <si>
    <t>Library Aggie Experts Program</t>
  </si>
  <si>
    <t>ILL</t>
  </si>
  <si>
    <t>Inter Library Loan Program</t>
  </si>
  <si>
    <t>DIG</t>
  </si>
  <si>
    <t>Library Digitization Program</t>
  </si>
  <si>
    <t>DCI</t>
  </si>
  <si>
    <t>DataLab Community Initiatives Program</t>
  </si>
  <si>
    <t>GBK</t>
  </si>
  <si>
    <t>Library Google Books Program</t>
  </si>
  <si>
    <t>EXD</t>
  </si>
  <si>
    <t>Library Exceptional Deposits to NRLF</t>
  </si>
  <si>
    <t>FDW</t>
  </si>
  <si>
    <t>Library Food and Wine program</t>
  </si>
  <si>
    <t>AOP</t>
  </si>
  <si>
    <t>Library AggieOpen program</t>
  </si>
  <si>
    <t>LAU</t>
  </si>
  <si>
    <t>Librarians Association of Univ of CA LAUC and LAUCD</t>
  </si>
  <si>
    <t>CPP</t>
  </si>
  <si>
    <t>College Partnerships</t>
  </si>
  <si>
    <t>CPC</t>
  </si>
  <si>
    <t>CPE Campus Partnership</t>
  </si>
  <si>
    <t>LTS</t>
  </si>
  <si>
    <t>College of Letters and Science Programs</t>
  </si>
  <si>
    <t>GTI</t>
  </si>
  <si>
    <t>Global Tea Institute GTI</t>
  </si>
  <si>
    <t>ROI</t>
  </si>
  <si>
    <t>Religions of India</t>
  </si>
  <si>
    <t>VSI</t>
  </si>
  <si>
    <t>Vietnam Studies Initiative</t>
  </si>
  <si>
    <t>EEH</t>
  </si>
  <si>
    <t>All UC Group in Economic History</t>
  </si>
  <si>
    <t>SOH</t>
  </si>
  <si>
    <t>School of Health Programs</t>
  </si>
  <si>
    <t>CLP</t>
  </si>
  <si>
    <t>Clinical Programs</t>
  </si>
  <si>
    <t>UEP</t>
  </si>
  <si>
    <t>Undergraduate Education Program</t>
  </si>
  <si>
    <t>CLF</t>
  </si>
  <si>
    <t>Cleft Program</t>
  </si>
  <si>
    <t>CP1</t>
  </si>
  <si>
    <t>Continuing and Professional Education Programs</t>
  </si>
  <si>
    <t>BRS</t>
  </si>
  <si>
    <t>CPE Brewing Short Courses</t>
  </si>
  <si>
    <t>BRD</t>
  </si>
  <si>
    <t>CPE Brewing Program Online</t>
  </si>
  <si>
    <t>BRP</t>
  </si>
  <si>
    <t>CPE Masters Brewers Program</t>
  </si>
  <si>
    <t>EQN</t>
  </si>
  <si>
    <t>CPE Equine Programs</t>
  </si>
  <si>
    <t>SNF</t>
  </si>
  <si>
    <t>CPE Sensory and Food Science Program</t>
  </si>
  <si>
    <t>VIT</t>
  </si>
  <si>
    <t>CPE Viticulture and Enology Program</t>
  </si>
  <si>
    <t>WMC</t>
  </si>
  <si>
    <t>CPE Winemaking Certificate Program</t>
  </si>
  <si>
    <t>VTC</t>
  </si>
  <si>
    <t>CPE Viticulture Certificate Program</t>
  </si>
  <si>
    <t>LCM</t>
  </si>
  <si>
    <t>CPE Leadership in Construction Management Program</t>
  </si>
  <si>
    <t>ACC</t>
  </si>
  <si>
    <t>CPE Accounting Program</t>
  </si>
  <si>
    <t>BBA</t>
  </si>
  <si>
    <t>CPE Business Analysis Program</t>
  </si>
  <si>
    <t>CCH</t>
  </si>
  <si>
    <t>CPE Coaching Program</t>
  </si>
  <si>
    <t>CNM</t>
  </si>
  <si>
    <t>CPE Construction Management Program</t>
  </si>
  <si>
    <t>DMS</t>
  </si>
  <si>
    <t>CPE Digital Marketing Strategies Program</t>
  </si>
  <si>
    <t>EXE</t>
  </si>
  <si>
    <t>CPE Executive Program</t>
  </si>
  <si>
    <t>HRM</t>
  </si>
  <si>
    <t>CPE Human Resources Program</t>
  </si>
  <si>
    <t>SIX</t>
  </si>
  <si>
    <t>CPE Lean Six Sigma Operating Program</t>
  </si>
  <si>
    <t>MGD</t>
  </si>
  <si>
    <t>CPE Management Development Program</t>
  </si>
  <si>
    <t>PLG</t>
  </si>
  <si>
    <t>CPE Paralegal Program</t>
  </si>
  <si>
    <t>PMG</t>
  </si>
  <si>
    <t>CPE Project Management Program</t>
  </si>
  <si>
    <t>SUP</t>
  </si>
  <si>
    <t>CPE Supervisory Skills Program</t>
  </si>
  <si>
    <t>TEM</t>
  </si>
  <si>
    <t>CPE Teams Coaching Program</t>
  </si>
  <si>
    <t>WPE</t>
  </si>
  <si>
    <t>CPE Water Policy and Economics Certificate Program</t>
  </si>
  <si>
    <t>CRP</t>
  </si>
  <si>
    <t>CPE Conflict Resolution Program</t>
  </si>
  <si>
    <t>GIS</t>
  </si>
  <si>
    <t>CPE Geographic Information Systems Program</t>
  </si>
  <si>
    <t>HZD</t>
  </si>
  <si>
    <t>CPE Hazardous Materials Program</t>
  </si>
  <si>
    <t>HSD</t>
  </si>
  <si>
    <t>CPE Health and Safety Program</t>
  </si>
  <si>
    <t>LAN</t>
  </si>
  <si>
    <t>CPE Land Use Program</t>
  </si>
  <si>
    <t>LEP</t>
  </si>
  <si>
    <t>CPE Land Use and Environmental Planning Certificate Program</t>
  </si>
  <si>
    <t>NAT</t>
  </si>
  <si>
    <t>CPE Natural Resources Program</t>
  </si>
  <si>
    <t>PRC</t>
  </si>
  <si>
    <t>CPE Permitting Regulatory and Conservation Program</t>
  </si>
  <si>
    <t>RSP</t>
  </si>
  <si>
    <t>CPE Resiliency Planning Program</t>
  </si>
  <si>
    <t>SUS</t>
  </si>
  <si>
    <t>CPE Sustainability and Energy Program</t>
  </si>
  <si>
    <t>WAT</t>
  </si>
  <si>
    <t>CPE Water Program</t>
  </si>
  <si>
    <t>CRT</t>
  </si>
  <si>
    <t>CPE Credit Services Program</t>
  </si>
  <si>
    <t>DEN</t>
  </si>
  <si>
    <t>CPE Early Start Denver Model Program</t>
  </si>
  <si>
    <t>HGS</t>
  </si>
  <si>
    <t>CPE General Health Science Program</t>
  </si>
  <si>
    <t>HCA</t>
  </si>
  <si>
    <t>CPE Healthcare Analytics Program</t>
  </si>
  <si>
    <t>PBC</t>
  </si>
  <si>
    <t>CPE Post Bacc Degree Program</t>
  </si>
  <si>
    <t>PHC</t>
  </si>
  <si>
    <t>CPE Public Health Certificate Development Program</t>
  </si>
  <si>
    <t>CGT</t>
  </si>
  <si>
    <t>CPE Cell and Gene Therapy Program</t>
  </si>
  <si>
    <t>AES</t>
  </si>
  <si>
    <t>CPE Advanced Estimating Progam</t>
  </si>
  <si>
    <t>DSV</t>
  </si>
  <si>
    <t>CPE Data Science Program</t>
  </si>
  <si>
    <t>FED</t>
  </si>
  <si>
    <t>CPE Front End Development Program</t>
  </si>
  <si>
    <t>PYT</t>
  </si>
  <si>
    <t>CPE Python Data Science Program</t>
  </si>
  <si>
    <t>AET</t>
  </si>
  <si>
    <t>CPE Academic Engagement Track Program</t>
  </si>
  <si>
    <t>CCP</t>
  </si>
  <si>
    <t>CPE Communication and Culture Program</t>
  </si>
  <si>
    <t>DDP</t>
  </si>
  <si>
    <t>CPE Destination Davis Program Tokyo</t>
  </si>
  <si>
    <t>EGB</t>
  </si>
  <si>
    <t>CPE English for Global Business Program</t>
  </si>
  <si>
    <t>EST</t>
  </si>
  <si>
    <t>CPE English for Science and Technology Program</t>
  </si>
  <si>
    <t>CSM</t>
  </si>
  <si>
    <t>CPE APPP Customized Group Program</t>
  </si>
  <si>
    <t>ESP</t>
  </si>
  <si>
    <t>CPE English for Special Purposes Program</t>
  </si>
  <si>
    <t>IAP</t>
  </si>
  <si>
    <t>CPE International Agriculture Program</t>
  </si>
  <si>
    <t>PCP</t>
  </si>
  <si>
    <t>CPE Pre College Program</t>
  </si>
  <si>
    <t>KID</t>
  </si>
  <si>
    <t>CPE Youth Program</t>
  </si>
  <si>
    <t>DEG</t>
  </si>
  <si>
    <t>CPE Degree Completion Program</t>
  </si>
  <si>
    <t>GRT</t>
  </si>
  <si>
    <t>CPE Global Research Exp in Adv Tech Program</t>
  </si>
  <si>
    <t>GSP</t>
  </si>
  <si>
    <t>CPE Global Studies Program</t>
  </si>
  <si>
    <t>CNT</t>
  </si>
  <si>
    <t>CPE Open Campus Concurrent Program</t>
  </si>
  <si>
    <t>RDP</t>
  </si>
  <si>
    <t>CPE Research Discovery Program</t>
  </si>
  <si>
    <t>SED</t>
  </si>
  <si>
    <t>CPE SEED Supported Educa to Elevate Divers Program</t>
  </si>
  <si>
    <t>SRT</t>
  </si>
  <si>
    <t>CPE Summer Start Program</t>
  </si>
  <si>
    <t>UPC</t>
  </si>
  <si>
    <t>CPE University Programs Custom Program</t>
  </si>
  <si>
    <t>DVZ</t>
  </si>
  <si>
    <t>CPE Data Visualization Program</t>
  </si>
  <si>
    <t>FUN</t>
  </si>
  <si>
    <t>CPE Fundraising Program</t>
  </si>
  <si>
    <t>EML</t>
  </si>
  <si>
    <t>CPE Emerging Leaders Program</t>
  </si>
  <si>
    <t>HCF</t>
  </si>
  <si>
    <t>CPE Health Information Literacy Program</t>
  </si>
  <si>
    <t>MNC</t>
  </si>
  <si>
    <t>CPE Management of Multinational and Cross Cultural Teams Program</t>
  </si>
  <si>
    <t>MKR</t>
  </si>
  <si>
    <t>CPE Market Research Program</t>
  </si>
  <si>
    <t>SKL</t>
  </si>
  <si>
    <t>CPE Professional Skills for the Workplace Program</t>
  </si>
  <si>
    <t>SWW</t>
  </si>
  <si>
    <t>CPE Spanish Program</t>
  </si>
  <si>
    <t>ADS</t>
  </si>
  <si>
    <t>CPE Autism Program</t>
  </si>
  <si>
    <t>TEL</t>
  </si>
  <si>
    <t>CPE telehealth best practices uses Program</t>
  </si>
  <si>
    <t>WEB</t>
  </si>
  <si>
    <t>CPE Web Dev Program</t>
  </si>
  <si>
    <t>ENG</t>
  </si>
  <si>
    <t>CPE Materials Science Program</t>
  </si>
  <si>
    <t>CSP</t>
  </si>
  <si>
    <t>CPE Computational Social Science Program</t>
  </si>
  <si>
    <t>DOP</t>
  </si>
  <si>
    <t>CPE DevOps Program</t>
  </si>
  <si>
    <t>JSP</t>
  </si>
  <si>
    <t>CPE Java Script Program</t>
  </si>
  <si>
    <t>SQL</t>
  </si>
  <si>
    <t>CPE SQL Program</t>
  </si>
  <si>
    <t>SEO</t>
  </si>
  <si>
    <t>CPE SEO Program</t>
  </si>
  <si>
    <t>SCP</t>
  </si>
  <si>
    <t>CPE Secure Coding Practices Program</t>
  </si>
  <si>
    <t>SDA</t>
  </si>
  <si>
    <t>CPE Spatial Data Analysis Visualization Program</t>
  </si>
  <si>
    <t>CTS</t>
  </si>
  <si>
    <t>CPE Customized Training Program</t>
  </si>
  <si>
    <t>TES</t>
  </si>
  <si>
    <t>CPE Trilogy Bootcamps</t>
  </si>
  <si>
    <t>EID</t>
  </si>
  <si>
    <t>CPE DEI Program</t>
  </si>
  <si>
    <t>EMP</t>
  </si>
  <si>
    <t>CPE EMS Program</t>
  </si>
  <si>
    <t>ITH</t>
  </si>
  <si>
    <t>CPE IET Help Desk Program</t>
  </si>
  <si>
    <t>FDC</t>
  </si>
  <si>
    <t>CPE Fire Department Courses</t>
  </si>
  <si>
    <t>MLP</t>
  </si>
  <si>
    <t>CPE Management and Leadership Program</t>
  </si>
  <si>
    <t>NCW</t>
  </si>
  <si>
    <t>CPE Northern Child Welfare Program</t>
  </si>
  <si>
    <t>SNR</t>
  </si>
  <si>
    <t>CPE OLLI</t>
  </si>
  <si>
    <t>BQY</t>
  </si>
  <si>
    <t>CPE Beer Quality Program</t>
  </si>
  <si>
    <t>DTC</t>
  </si>
  <si>
    <t>CPE Digital Technology and Social Change Program</t>
  </si>
  <si>
    <t>CMK</t>
  </si>
  <si>
    <t>CPE Content Marketing Program</t>
  </si>
  <si>
    <t>PYR</t>
  </si>
  <si>
    <t>CPE Python Basics for Online Research Program</t>
  </si>
  <si>
    <t>CNE</t>
  </si>
  <si>
    <t>CPE Construction Estimating Program</t>
  </si>
  <si>
    <t>MML</t>
  </si>
  <si>
    <t>CPE Math for Machine Learning</t>
  </si>
  <si>
    <t>CPU</t>
  </si>
  <si>
    <t>CPE Central Sterile Processing Program</t>
  </si>
  <si>
    <t>SUR</t>
  </si>
  <si>
    <t>CPE Surgical Tech Program</t>
  </si>
  <si>
    <t>DBG</t>
  </si>
  <si>
    <t>CPE Digital Badging Program</t>
  </si>
  <si>
    <t>ATH</t>
  </si>
  <si>
    <t>Athletic Programs</t>
  </si>
  <si>
    <t>SDG</t>
  </si>
  <si>
    <t>Devlopment Goals</t>
  </si>
  <si>
    <t>SDD</t>
  </si>
  <si>
    <t>Development Discretionary</t>
  </si>
  <si>
    <t>UCD Campus Wide Programs</t>
  </si>
  <si>
    <t>DEI</t>
  </si>
  <si>
    <t>Diversity Equity and Inclusion DEI</t>
  </si>
  <si>
    <t>D00</t>
  </si>
  <si>
    <t>Diversity Awareness</t>
  </si>
  <si>
    <t>HDT</t>
  </si>
  <si>
    <t>Healthy Davis Together</t>
  </si>
  <si>
    <t>CVD</t>
  </si>
  <si>
    <t>COVID19</t>
  </si>
  <si>
    <t>ISO</t>
  </si>
  <si>
    <t>Isolation Services</t>
  </si>
  <si>
    <t>AUX</t>
  </si>
  <si>
    <t>Auxiliary Programs</t>
  </si>
  <si>
    <t>BLD</t>
  </si>
  <si>
    <t>Building Complexes</t>
  </si>
  <si>
    <t>SEG</t>
  </si>
  <si>
    <t>Segundo</t>
  </si>
  <si>
    <t>PGV</t>
  </si>
  <si>
    <t>Primero Grove</t>
  </si>
  <si>
    <t>SLN</t>
  </si>
  <si>
    <t>Solano</t>
  </si>
  <si>
    <t>TCN</t>
  </si>
  <si>
    <t>Tercero North</t>
  </si>
  <si>
    <t>TCS</t>
  </si>
  <si>
    <t>Tercero South</t>
  </si>
  <si>
    <t>CUR</t>
  </si>
  <si>
    <t>Cuarto</t>
  </si>
  <si>
    <t>MCS</t>
  </si>
  <si>
    <t>Miscellaneous Location</t>
  </si>
  <si>
    <t>3AS</t>
  </si>
  <si>
    <t>3rd and A st</t>
  </si>
  <si>
    <t>ASQ</t>
  </si>
  <si>
    <t>BAG</t>
  </si>
  <si>
    <t>Baggins</t>
  </si>
  <si>
    <t>DBR</t>
  </si>
  <si>
    <t>Dubach Ranch</t>
  </si>
  <si>
    <t>HMR</t>
  </si>
  <si>
    <t>Hamel Ranch</t>
  </si>
  <si>
    <t>HYP</t>
  </si>
  <si>
    <t>Hyatt Place</t>
  </si>
  <si>
    <t>MAR</t>
  </si>
  <si>
    <t>Mars Greenhouses</t>
  </si>
  <si>
    <t>RUS</t>
  </si>
  <si>
    <t>Russell Ranch</t>
  </si>
  <si>
    <t>TCP</t>
  </si>
  <si>
    <t>Tri Coops</t>
  </si>
  <si>
    <t>WVG</t>
  </si>
  <si>
    <t>West Village</t>
  </si>
  <si>
    <t>MRC</t>
  </si>
  <si>
    <t>Mars Corporate</t>
  </si>
  <si>
    <t>AGV</t>
  </si>
  <si>
    <t>Aggie Village</t>
  </si>
  <si>
    <t>SNC</t>
  </si>
  <si>
    <t>Sierra Nevada College</t>
  </si>
  <si>
    <t>8WK</t>
  </si>
  <si>
    <t>8th and Wake</t>
  </si>
  <si>
    <t>91B</t>
  </si>
  <si>
    <t>UCANR Local Programs</t>
  </si>
  <si>
    <t>91C</t>
  </si>
  <si>
    <t>Water Resources C</t>
  </si>
  <si>
    <t>WTR</t>
  </si>
  <si>
    <t>Water Resources</t>
  </si>
  <si>
    <t>92C</t>
  </si>
  <si>
    <t>EIPD B</t>
  </si>
  <si>
    <t>IPM</t>
  </si>
  <si>
    <t>Endemic and Invasive Pest Management</t>
  </si>
  <si>
    <t>93C</t>
  </si>
  <si>
    <t>Sustainable Food Systems</t>
  </si>
  <si>
    <t>PPS</t>
  </si>
  <si>
    <t>Plant Production Systems</t>
  </si>
  <si>
    <t>APS</t>
  </si>
  <si>
    <t>Animal Production Systems</t>
  </si>
  <si>
    <t>94C</t>
  </si>
  <si>
    <t>Sustainable Natural Ecosystems C</t>
  </si>
  <si>
    <t>FAF</t>
  </si>
  <si>
    <t>Forestry and Fire</t>
  </si>
  <si>
    <t>WLS</t>
  </si>
  <si>
    <t>Working Landscapes</t>
  </si>
  <si>
    <t>95C</t>
  </si>
  <si>
    <t>Healthy families and Communities C</t>
  </si>
  <si>
    <t>NUT</t>
  </si>
  <si>
    <t>Nutrition</t>
  </si>
  <si>
    <t>YCD</t>
  </si>
  <si>
    <t>Youth and Community Development</t>
  </si>
  <si>
    <t>GRD</t>
  </si>
  <si>
    <t>Grad Programs</t>
  </si>
  <si>
    <t>GRC</t>
  </si>
  <si>
    <t>Academic Degrees</t>
  </si>
  <si>
    <t>ACH</t>
  </si>
  <si>
    <t>Agricultural and Environmental Chemistry</t>
  </si>
  <si>
    <t>ANB</t>
  </si>
  <si>
    <t>Animal Behavior</t>
  </si>
  <si>
    <t>ABG</t>
  </si>
  <si>
    <t>Animal Biology</t>
  </si>
  <si>
    <t>APM</t>
  </si>
  <si>
    <t>Applied Mathematics</t>
  </si>
  <si>
    <t>ATM</t>
  </si>
  <si>
    <t>Atmospheric Science</t>
  </si>
  <si>
    <t>AVS</t>
  </si>
  <si>
    <t>Avian Sciences</t>
  </si>
  <si>
    <t>BCB</t>
  </si>
  <si>
    <t>Biochem Molecular Cellular and Developmental Biology</t>
  </si>
  <si>
    <t>BIM</t>
  </si>
  <si>
    <t>Biomedical Engineering</t>
  </si>
  <si>
    <t>BPH</t>
  </si>
  <si>
    <t>Biophysics</t>
  </si>
  <si>
    <t>BST</t>
  </si>
  <si>
    <t>Biostatistics</t>
  </si>
  <si>
    <t>CHD</t>
  </si>
  <si>
    <t>Child Development</t>
  </si>
  <si>
    <t>CLR</t>
  </si>
  <si>
    <t>Clinical Research</t>
  </si>
  <si>
    <t>CMD</t>
  </si>
  <si>
    <t>Community Development</t>
  </si>
  <si>
    <t>CSI</t>
  </si>
  <si>
    <t>Computer Science</t>
  </si>
  <si>
    <t>CLT</t>
  </si>
  <si>
    <t>Cultural Studies</t>
  </si>
  <si>
    <t>ECL</t>
  </si>
  <si>
    <t>Ecology</t>
  </si>
  <si>
    <t>ESD</t>
  </si>
  <si>
    <t>Ecology Joint Program with San Diego State Uni</t>
  </si>
  <si>
    <t>EDP</t>
  </si>
  <si>
    <t>Education PhD</t>
  </si>
  <si>
    <t>EGG</t>
  </si>
  <si>
    <t>Energy Systems</t>
  </si>
  <si>
    <t>EPM</t>
  </si>
  <si>
    <t>Environmental Policy and Management</t>
  </si>
  <si>
    <t>EPD</t>
  </si>
  <si>
    <t>Epidemiology</t>
  </si>
  <si>
    <t>FSC</t>
  </si>
  <si>
    <t>Food Science</t>
  </si>
  <si>
    <t>GEO</t>
  </si>
  <si>
    <t>Geography</t>
  </si>
  <si>
    <t>HAG</t>
  </si>
  <si>
    <t>Horticulture and Agronomy</t>
  </si>
  <si>
    <t>HDE</t>
  </si>
  <si>
    <t>Human Development</t>
  </si>
  <si>
    <t>HYS</t>
  </si>
  <si>
    <t>Hydrologic Sciences</t>
  </si>
  <si>
    <t>IMM</t>
  </si>
  <si>
    <t>Immunology</t>
  </si>
  <si>
    <t>IGG</t>
  </si>
  <si>
    <t>Integrative Genetics and Genomics</t>
  </si>
  <si>
    <t>IPB</t>
  </si>
  <si>
    <t>Integrative Pathobiology</t>
  </si>
  <si>
    <t>IAD</t>
  </si>
  <si>
    <t>International Agricultural Development</t>
  </si>
  <si>
    <t>MIC</t>
  </si>
  <si>
    <t>Microbiology</t>
  </si>
  <si>
    <t>MCP</t>
  </si>
  <si>
    <t>Molecular Cellular and Integrative Physiology</t>
  </si>
  <si>
    <t>NES</t>
  </si>
  <si>
    <t>Neuroscience</t>
  </si>
  <si>
    <t>NRS</t>
  </si>
  <si>
    <t>Nursing Science and HealthCare Leadership MS</t>
  </si>
  <si>
    <t>NSL</t>
  </si>
  <si>
    <t>Nursing Science and HealthCare Leadership PhD</t>
  </si>
  <si>
    <t>NNP</t>
  </si>
  <si>
    <t>Nursing Science and HealthCare LeadershipFamily NP</t>
  </si>
  <si>
    <t>NUB</t>
  </si>
  <si>
    <t>Nutritional Biology</t>
  </si>
  <si>
    <t>PFS</t>
  </si>
  <si>
    <t>Performance Studies</t>
  </si>
  <si>
    <t>PTX</t>
  </si>
  <si>
    <t>Pharmacology and Toxicology</t>
  </si>
  <si>
    <t>PBI</t>
  </si>
  <si>
    <t>Plant Biology</t>
  </si>
  <si>
    <t>POP</t>
  </si>
  <si>
    <t>Population Biology</t>
  </si>
  <si>
    <t>SPH</t>
  </si>
  <si>
    <t>Public Health Sciences PhD</t>
  </si>
  <si>
    <t>SBG</t>
  </si>
  <si>
    <t>Soils and Biogeochemistry</t>
  </si>
  <si>
    <t>TEX</t>
  </si>
  <si>
    <t>Textiles</t>
  </si>
  <si>
    <t>TTP</t>
  </si>
  <si>
    <t>Transportation Technology and Policy</t>
  </si>
  <si>
    <t>VEN</t>
  </si>
  <si>
    <t>Viticulture and Enology</t>
  </si>
  <si>
    <t>ARE</t>
  </si>
  <si>
    <t>Agricultural and Resource Economics</t>
  </si>
  <si>
    <t>ANT</t>
  </si>
  <si>
    <t>Anthropology</t>
  </si>
  <si>
    <t>ART</t>
  </si>
  <si>
    <t>Art</t>
  </si>
  <si>
    <t>AHI</t>
  </si>
  <si>
    <t>Art History</t>
  </si>
  <si>
    <t>BSE</t>
  </si>
  <si>
    <t>Biological Systems Engineering</t>
  </si>
  <si>
    <t>ECH</t>
  </si>
  <si>
    <t>Chemical Engineering</t>
  </si>
  <si>
    <t>CHE</t>
  </si>
  <si>
    <t>Chemistry</t>
  </si>
  <si>
    <t>ECE</t>
  </si>
  <si>
    <t>Civil and Environmental Engineering</t>
  </si>
  <si>
    <t>CMN</t>
  </si>
  <si>
    <t>Communication</t>
  </si>
  <si>
    <t>COM</t>
  </si>
  <si>
    <t>Comparative Literature</t>
  </si>
  <si>
    <t>ECW</t>
  </si>
  <si>
    <t>Creative Writing</t>
  </si>
  <si>
    <t>DES</t>
  </si>
  <si>
    <t>Design</t>
  </si>
  <si>
    <t>DRA</t>
  </si>
  <si>
    <t>Dramatic Art</t>
  </si>
  <si>
    <t>EPS</t>
  </si>
  <si>
    <t>Earth and Planetary Sciences</t>
  </si>
  <si>
    <t>ECN</t>
  </si>
  <si>
    <t>Economics</t>
  </si>
  <si>
    <t>EMC</t>
  </si>
  <si>
    <t>Education CredentialMA</t>
  </si>
  <si>
    <t>EDA</t>
  </si>
  <si>
    <t>Education MA</t>
  </si>
  <si>
    <t>EEC</t>
  </si>
  <si>
    <t>Electrical and Computer Engineering</t>
  </si>
  <si>
    <t>ENL</t>
  </si>
  <si>
    <t>English</t>
  </si>
  <si>
    <t>ENT</t>
  </si>
  <si>
    <t>Entomology</t>
  </si>
  <si>
    <t>FFS</t>
  </si>
  <si>
    <t>French and Francophone Studies</t>
  </si>
  <si>
    <t>GER</t>
  </si>
  <si>
    <t>German</t>
  </si>
  <si>
    <t>HIS</t>
  </si>
  <si>
    <t>History</t>
  </si>
  <si>
    <t>LIN</t>
  </si>
  <si>
    <t>Linguistics</t>
  </si>
  <si>
    <t>EMS</t>
  </si>
  <si>
    <t>Materials Science and Engineering</t>
  </si>
  <si>
    <t>MAT</t>
  </si>
  <si>
    <t>Mathematics</t>
  </si>
  <si>
    <t>MAE</t>
  </si>
  <si>
    <t>Mechanical and Aerospace Engineering</t>
  </si>
  <si>
    <t>MUS</t>
  </si>
  <si>
    <t>Music</t>
  </si>
  <si>
    <t>NAS</t>
  </si>
  <si>
    <t>Native American Studies</t>
  </si>
  <si>
    <t>PCH</t>
  </si>
  <si>
    <t>Pharmaceutical Chemistry</t>
  </si>
  <si>
    <t>PHI</t>
  </si>
  <si>
    <t>Philosophy</t>
  </si>
  <si>
    <t>PHY</t>
  </si>
  <si>
    <t>Physics</t>
  </si>
  <si>
    <t>PLP</t>
  </si>
  <si>
    <t>Plant Pathology</t>
  </si>
  <si>
    <t>POL</t>
  </si>
  <si>
    <t>Political Science</t>
  </si>
  <si>
    <t>PSC</t>
  </si>
  <si>
    <t>Psychology</t>
  </si>
  <si>
    <t>SOC</t>
  </si>
  <si>
    <t>Sociology</t>
  </si>
  <si>
    <t>SPA</t>
  </si>
  <si>
    <t>Spanish</t>
  </si>
  <si>
    <t>STA</t>
  </si>
  <si>
    <t>Statistics</t>
  </si>
  <si>
    <t>REL</t>
  </si>
  <si>
    <t>Study of Religion</t>
  </si>
  <si>
    <t>GEL</t>
  </si>
  <si>
    <t>Geology</t>
  </si>
  <si>
    <t>MAS</t>
  </si>
  <si>
    <t>Masters and Advanced Studies Degree Prg</t>
  </si>
  <si>
    <t>CCB</t>
  </si>
  <si>
    <t>Chemistry and Chemical Biology</t>
  </si>
  <si>
    <t>SSD</t>
  </si>
  <si>
    <t>SelfSupporting Degree Programs</t>
  </si>
  <si>
    <t>MBO</t>
  </si>
  <si>
    <t>Online Masters of Business Administration</t>
  </si>
  <si>
    <t>MBB</t>
  </si>
  <si>
    <t>Bay Area PartTime MBA</t>
  </si>
  <si>
    <t>MBE</t>
  </si>
  <si>
    <t>Sacramento PartTime MBA</t>
  </si>
  <si>
    <t>PAC</t>
  </si>
  <si>
    <t>Master of Professional Accountancy MPAC</t>
  </si>
  <si>
    <t>MAX</t>
  </si>
  <si>
    <t>Master of Science in Business Analytics</t>
  </si>
  <si>
    <t>LLM</t>
  </si>
  <si>
    <t>Masters of Law LLM</t>
  </si>
  <si>
    <t>FOR</t>
  </si>
  <si>
    <t>Master of Science in Forensic Science</t>
  </si>
  <si>
    <t>MCN</t>
  </si>
  <si>
    <t>Master of Advanced Study Maternal and Child Nutrition</t>
  </si>
  <si>
    <t>NME</t>
  </si>
  <si>
    <t>Masters of Entry Program Nursing MSN</t>
  </si>
  <si>
    <t>NPA</t>
  </si>
  <si>
    <t>Physician Assistant Studies MHS</t>
  </si>
  <si>
    <t>NDP</t>
  </si>
  <si>
    <t>Doctor of Nursing Practice</t>
  </si>
  <si>
    <t>PDS</t>
  </si>
  <si>
    <t>Professional Degree Supplemental Tuition Programs</t>
  </si>
  <si>
    <t>LJD</t>
  </si>
  <si>
    <t>Juris Doctor JD</t>
  </si>
  <si>
    <t>DVM</t>
  </si>
  <si>
    <t>Doctor of Veterinary Medicine</t>
  </si>
  <si>
    <t>MMD</t>
  </si>
  <si>
    <t>Doctor of Medicine</t>
  </si>
  <si>
    <t>MBA</t>
  </si>
  <si>
    <t>Business Administration MBA</t>
  </si>
  <si>
    <t>ELC</t>
  </si>
  <si>
    <t>Educational Leadership CANDEL</t>
  </si>
  <si>
    <t>MHI</t>
  </si>
  <si>
    <t>Health Informatics</t>
  </si>
  <si>
    <t>PRM</t>
  </si>
  <si>
    <t>Preventive Veterinary Medicine</t>
  </si>
  <si>
    <t>MPH</t>
  </si>
  <si>
    <t>Public Health MPH</t>
  </si>
  <si>
    <t>WSP</t>
  </si>
  <si>
    <t>Work Study Programs</t>
  </si>
  <si>
    <t>WSB</t>
  </si>
  <si>
    <t>Work Study Programs On Campus</t>
  </si>
  <si>
    <t>WS1</t>
  </si>
  <si>
    <t>WS Undergrad Federal</t>
  </si>
  <si>
    <t>WS2</t>
  </si>
  <si>
    <t>WS Undergrad Federal 2nd job</t>
  </si>
  <si>
    <t>WS3</t>
  </si>
  <si>
    <t>WS Graduate Federal</t>
  </si>
  <si>
    <t>WS4</t>
  </si>
  <si>
    <t>WS On Campus Community Service</t>
  </si>
  <si>
    <t>WS5</t>
  </si>
  <si>
    <t>WS Undergrad University</t>
  </si>
  <si>
    <t>WS6</t>
  </si>
  <si>
    <t>WS Undergrad University 2nd Job</t>
  </si>
  <si>
    <t>WS7</t>
  </si>
  <si>
    <t>WS Undergrad International</t>
  </si>
  <si>
    <t>WS8</t>
  </si>
  <si>
    <t>WS State LAEP On Campus</t>
  </si>
  <si>
    <t>WSO</t>
  </si>
  <si>
    <t>Work Study Programs Off Campus</t>
  </si>
  <si>
    <t>WSC</t>
  </si>
  <si>
    <t>WS Reaching Tutoring and Family Literacy</t>
  </si>
  <si>
    <t>WSD</t>
  </si>
  <si>
    <t>WS Off Campus Community Service</t>
  </si>
  <si>
    <t>WSE</t>
  </si>
  <si>
    <t>WS Off Campus For Profit Agency</t>
  </si>
  <si>
    <t>WSF</t>
  </si>
  <si>
    <t>WS Math Tutoring</t>
  </si>
  <si>
    <t>WSG</t>
  </si>
  <si>
    <t>WS Federal Experimental Sites Initiative</t>
  </si>
  <si>
    <t>WSH</t>
  </si>
  <si>
    <t>WS State LAEP Off Campus</t>
  </si>
  <si>
    <t>SHC</t>
  </si>
  <si>
    <t>Student Health and Counseling Services B</t>
  </si>
  <si>
    <t>SHS</t>
  </si>
  <si>
    <t>Student Health and Counseling Services C</t>
  </si>
  <si>
    <t>CAS</t>
  </si>
  <si>
    <t>CAPS Academic Satallites</t>
  </si>
  <si>
    <t>CSS</t>
  </si>
  <si>
    <t>CAPS Support Staff</t>
  </si>
  <si>
    <t>CAN</t>
  </si>
  <si>
    <t>CAPS Community Advising Network</t>
  </si>
  <si>
    <t>CCS</t>
  </si>
  <si>
    <t>CAPS Clinical Staff</t>
  </si>
  <si>
    <t>CLS</t>
  </si>
  <si>
    <t>CAPS Law School Program</t>
  </si>
  <si>
    <t>CMS</t>
  </si>
  <si>
    <t>CAPS Management Staff</t>
  </si>
  <si>
    <t>CTP</t>
  </si>
  <si>
    <t>CAPS Training Program</t>
  </si>
  <si>
    <t>ATD</t>
  </si>
  <si>
    <t>HEP Alcohol Tobacco and Drugs</t>
  </si>
  <si>
    <t>HIV</t>
  </si>
  <si>
    <t>SHCS HIV Testing</t>
  </si>
  <si>
    <t>SLL</t>
  </si>
  <si>
    <t>SHCS Love Lab</t>
  </si>
  <si>
    <t>MWB</t>
  </si>
  <si>
    <t>HEP Mental Well Being</t>
  </si>
  <si>
    <t>PWB</t>
  </si>
  <si>
    <t>HEP Physical Well Being</t>
  </si>
  <si>
    <t>SWB</t>
  </si>
  <si>
    <t>HEP Sexual Well Being</t>
  </si>
  <si>
    <t>HSA</t>
  </si>
  <si>
    <t>HEP Student Ambassadors</t>
  </si>
  <si>
    <t>AWB</t>
  </si>
  <si>
    <t>HEP Academic Well Being</t>
  </si>
  <si>
    <t>HDC</t>
  </si>
  <si>
    <t>Helmet Hair Dont Care</t>
  </si>
  <si>
    <t>HSM</t>
  </si>
  <si>
    <t>HLF School of Medicine</t>
  </si>
  <si>
    <t>CCA</t>
  </si>
  <si>
    <t>CAPS College of Ag Envr Sciences</t>
  </si>
  <si>
    <t>LSP</t>
  </si>
  <si>
    <t>CAPS Letters and Science Prog</t>
  </si>
  <si>
    <t>MSP</t>
  </si>
  <si>
    <t>CAPS Med School Program</t>
  </si>
  <si>
    <t>NSP</t>
  </si>
  <si>
    <t>CPAS School of Nursing</t>
  </si>
  <si>
    <t>VSP</t>
  </si>
  <si>
    <t>CAPS Vet School Prog SOM</t>
  </si>
  <si>
    <t>STK</t>
  </si>
  <si>
    <t>SHCS Teaching Kitchen</t>
  </si>
  <si>
    <t>SSC</t>
  </si>
  <si>
    <t>SHCS Social Committee</t>
  </si>
  <si>
    <t>General</t>
  </si>
  <si>
    <t>KP0933760U</t>
  </si>
  <si>
    <t>0625 AGGIE SQUARE LSTE TENANT IMPROVEME KP0933760U</t>
  </si>
  <si>
    <t>KP0933770U</t>
  </si>
  <si>
    <t>0625 AGGIE SQUARE LIFELONG LEARNING TEN KP0933770U</t>
  </si>
  <si>
    <t>KP0933780U</t>
  </si>
  <si>
    <t>0625 AGGIE SQUARE MUR GROUND FLOOR TENA KP0933780U</t>
  </si>
  <si>
    <t>KP0934421U</t>
  </si>
  <si>
    <t>CLINICAL TRIALS MANAGEMENT SOFTW PEQT KP0934421U</t>
  </si>
  <si>
    <t>KP0939984U</t>
  </si>
  <si>
    <t>0625 5040 SHOREHAM PLACE BUILDING PURCH KP0939984U</t>
  </si>
  <si>
    <t>KP0951360U</t>
  </si>
  <si>
    <t>0612 ELECTRICAL IMPROVEMENTS PHASE 5 KP0951360U</t>
  </si>
  <si>
    <t>KP0951370U</t>
  </si>
  <si>
    <t>0613 CAMPUS WASTEWATER SYSTEM IMPROVEME KP0951370U</t>
  </si>
  <si>
    <t>KP0951460U</t>
  </si>
  <si>
    <t>063017 SOUTH VALLEY ANIMAL HEALTH LABO KP0951460U</t>
  </si>
  <si>
    <t>KP0951790U</t>
  </si>
  <si>
    <t>612 617 HUTCHISON CORRIDOR IMPROVE KP0951790U</t>
  </si>
  <si>
    <t>KP0951860U</t>
  </si>
  <si>
    <t>0617 WALKER HALL RENEWAL KP0951860U</t>
  </si>
  <si>
    <t>KP0952010U</t>
  </si>
  <si>
    <t>0614 DOMESTIC WELL4 REPLACEMENT KP0952010U</t>
  </si>
  <si>
    <t>KP0952170U</t>
  </si>
  <si>
    <t>0614 UC DAVIS SMART LIGHTING INITIATIVE KP0952170U</t>
  </si>
  <si>
    <t>KP0952210U</t>
  </si>
  <si>
    <t>1215 La Rue Road Bridge Replacement KP0952210U</t>
  </si>
  <si>
    <t>KP0952230U</t>
  </si>
  <si>
    <t>0616 PUTAH CREEK LODGE PARKING LOT EXPA KP0952230U</t>
  </si>
  <si>
    <t>KP0952300U</t>
  </si>
  <si>
    <t>0617 TERCERO STUDENT HOUSING PHASE 4 KP0952300U</t>
  </si>
  <si>
    <t>KP0952310U</t>
  </si>
  <si>
    <t>0617 CHEMISTRY SEISMIC AND LIFE SAFETY KP0952310U</t>
  </si>
  <si>
    <t>KP0952350U</t>
  </si>
  <si>
    <t>0616 SOLAR POWER FEEDER KP0952350U</t>
  </si>
  <si>
    <t>KP0952380U</t>
  </si>
  <si>
    <t>0616 CHEMISTRY SAFETY IMPROVEMENTS KP0952380U</t>
  </si>
  <si>
    <t>KP0952410U</t>
  </si>
  <si>
    <t>0617 LARGE LECTURE HALL KP0952410U</t>
  </si>
  <si>
    <t>KP0952460U</t>
  </si>
  <si>
    <t>0617 SURFACE WATER PIPELINE AND PUMP ST KP0952460U</t>
  </si>
  <si>
    <t>KP0952480U</t>
  </si>
  <si>
    <t>0618 TERCERO DINING COMMONS RENOVATION KP0952480U</t>
  </si>
  <si>
    <t>KP0952490U</t>
  </si>
  <si>
    <t>0618 ACTIVITIES AND RECREATION CENTER KP0952490U</t>
  </si>
  <si>
    <t>KP0952520U</t>
  </si>
  <si>
    <t>0618 RMI RAINWATER HARVESTING PROJECT KP0952520U</t>
  </si>
  <si>
    <t>KP0952590U</t>
  </si>
  <si>
    <t>0618 ELECTRICAL IMPROVEMENTS PHASE 6 KP0952590U</t>
  </si>
  <si>
    <t>KP0952600U</t>
  </si>
  <si>
    <t>0618 PRIMARY SANITARY SEWER STORM DRAIN KP0952600U</t>
  </si>
  <si>
    <t>KP0952610U</t>
  </si>
  <si>
    <t>0618 WASTE WATER TREATMENT PLANT WWTP KP0952610U</t>
  </si>
  <si>
    <t>KP0952650U</t>
  </si>
  <si>
    <t>0619 CENTRAL CAGE WASH FACILITY KP0952650U</t>
  </si>
  <si>
    <t>KP0952660U</t>
  </si>
  <si>
    <t>0619 WALKER HALL SOUTH PLAZA IMPROVEMEN KP0952660U</t>
  </si>
  <si>
    <t>KP0952680U</t>
  </si>
  <si>
    <t>0618 CRUESS HALL NORTH RENOVATION KP0952680U</t>
  </si>
  <si>
    <t>KP0952690U</t>
  </si>
  <si>
    <t>0618 VMC COMM SUPPORT KP0952690U</t>
  </si>
  <si>
    <t>KP0952700U</t>
  </si>
  <si>
    <t>0618 VMC MASTER PLANNING KP0952700U</t>
  </si>
  <si>
    <t>KP0952710U</t>
  </si>
  <si>
    <t>0618 VMC DISTRICT DEVELOPMENT KP0952710U</t>
  </si>
  <si>
    <t>KP0952720U</t>
  </si>
  <si>
    <t>0618 VMC SITE UTILITIES PARKING EXP KP0952720U</t>
  </si>
  <si>
    <t>KP0952760U</t>
  </si>
  <si>
    <t>0618 VMC LIVESTOCK FIELD SERVICES C KP0952760U</t>
  </si>
  <si>
    <t>KP0952800U</t>
  </si>
  <si>
    <t>0618 VMC EQUINE PERFORMANCE CENTER KP0952800U</t>
  </si>
  <si>
    <t>KP0952810U</t>
  </si>
  <si>
    <t>0618 VMC SMALL ANIMAL WEST WING 1 KP0952810U</t>
  </si>
  <si>
    <t>KP0952830U</t>
  </si>
  <si>
    <t>0618 VMC EQUINE HOSPITAL RENOVATION KP0952830U</t>
  </si>
  <si>
    <t>KP0952850U</t>
  </si>
  <si>
    <t>0618 VMC ALL SPECIES IMAGING CENTER KP0952850U</t>
  </si>
  <si>
    <t>KP0952920U</t>
  </si>
  <si>
    <t>0619 MEMORIAL UNION NORTH COURTYARD 283 KP0952920U</t>
  </si>
  <si>
    <t>KP0952930U</t>
  </si>
  <si>
    <t>0619 ELECTRICAL SUBSTATION TRANSFORMER KP0952930U</t>
  </si>
  <si>
    <t>KP0952950U</t>
  </si>
  <si>
    <t>0619 ENGINEERING STUDENT DESIGN CENTER KP0952950U</t>
  </si>
  <si>
    <t>KP0952970U</t>
  </si>
  <si>
    <t>0619 TERCERO DINING COMMONS 2 LATITUDE KP0952970U</t>
  </si>
  <si>
    <t>KP0953010U</t>
  </si>
  <si>
    <t>0618 ANIMAL SCIENCE GOAT DAIRY AND CREA KP0953010U</t>
  </si>
  <si>
    <t>KP0953060U</t>
  </si>
  <si>
    <t>0619 CNPRC LIFESPAN HEALTH CENTER KP0953060U</t>
  </si>
  <si>
    <t>KP0953070U</t>
  </si>
  <si>
    <t>0619 CAMPUS SMART LIGHTING INITIATIVE P KP0953070U</t>
  </si>
  <si>
    <t>KP0953090U</t>
  </si>
  <si>
    <t>0618 ORCHARD PARK REDEVELOPMENT STUDIES KP0953090U</t>
  </si>
  <si>
    <t>KP0953110U</t>
  </si>
  <si>
    <t>0618 CENTRAL CAMPUS HOT WATER CONVERSI KP0953110U</t>
  </si>
  <si>
    <t>KP0953130U</t>
  </si>
  <si>
    <t>0619 VMC EQUINE SURGERY AND CRITICAL KP0953130U</t>
  </si>
  <si>
    <t>KP0953140U</t>
  </si>
  <si>
    <t>0619 BRIGGS 1ST FLOOR NW LAB RENOVATION KP0953140U</t>
  </si>
  <si>
    <t>KP0953200U</t>
  </si>
  <si>
    <t>0618 EMERSON HALL REPLACEMENT SHASTA H KP0953200U</t>
  </si>
  <si>
    <t>KP0953210U</t>
  </si>
  <si>
    <t>0619 Physics CME Lab Renovations KP0953210U</t>
  </si>
  <si>
    <t>KP0953220U</t>
  </si>
  <si>
    <t>0618 CHEMISTRY ADDITION 1st FLOOR REN KP0953220U</t>
  </si>
  <si>
    <t>KP0953230U</t>
  </si>
  <si>
    <t>0618 CHEMISTRY ANNEX SEISMIC WORK 2 KP0953230U</t>
  </si>
  <si>
    <t>KP0953240U</t>
  </si>
  <si>
    <t>0618 CHEMISTRY ALTERATION 1 KP0953240U</t>
  </si>
  <si>
    <t>KP0953270U</t>
  </si>
  <si>
    <t>0618 TEACHING LEARNING COMPLEX KP0953270U</t>
  </si>
  <si>
    <t>KP0953280U</t>
  </si>
  <si>
    <t>0620 BRIGGS HALL ELECTRICAL IMPROVEME KP0953280U</t>
  </si>
  <si>
    <t>KP0953290U</t>
  </si>
  <si>
    <t>0619 LABORATORY OF ENERGY RELATED HEALT KP0953290U</t>
  </si>
  <si>
    <t>KP0953320U</t>
  </si>
  <si>
    <t>0821 CAMPUS SECURITY MANAGEMENT SYSTEM KP0953320U</t>
  </si>
  <si>
    <t>KP0953330U</t>
  </si>
  <si>
    <t>0620 CNPRC CENTRAL PLANT ENERGY IMPR KP0953330U</t>
  </si>
  <si>
    <t>KP0953340U</t>
  </si>
  <si>
    <t>0619 ELIZABETH MARY WOLF ENVIRONMENTAL KP0953340U</t>
  </si>
  <si>
    <t>KP0953370U</t>
  </si>
  <si>
    <t>0619 VMC PRIMARY ELECTRICAL FEEDERS KP0953370U</t>
  </si>
  <si>
    <t>KP0953430U</t>
  </si>
  <si>
    <t>0619 ORCHARD ROAD SEWER MAIN KP0953430U</t>
  </si>
  <si>
    <t>KP0953440U</t>
  </si>
  <si>
    <t>0826 University Airport Runway and Ligh KP0953440U</t>
  </si>
  <si>
    <t>KP0953460U</t>
  </si>
  <si>
    <t>0623 Fire and Police Seismic Improvemen KP0953460U</t>
  </si>
  <si>
    <t>KP0953510U</t>
  </si>
  <si>
    <t>0621 WEST VILLAGE CONNECTIVITY IMPROVEM KP0953510U</t>
  </si>
  <si>
    <t>KP0953520U</t>
  </si>
  <si>
    <t>0620 CN Gorman Museum at Nelson Hall KP0953520U</t>
  </si>
  <si>
    <t>KP0953550U</t>
  </si>
  <si>
    <t>0621 HUTCHISON DRIVE SR 113 INTERCHANGE KP0953550U</t>
  </si>
  <si>
    <t>KP0953600U</t>
  </si>
  <si>
    <t>0625 CHF WEST VILLAGE STUDENT HOUSING C KP0953600U</t>
  </si>
  <si>
    <t>KP0953610U</t>
  </si>
  <si>
    <t>0624 SOCIAL SCIENCES HUMANITIES SEISM KP0953610U</t>
  </si>
  <si>
    <t>KP0953620U</t>
  </si>
  <si>
    <t>0624 VOORHIES SEISMIC IMPROVEMENTS KP0953620U</t>
  </si>
  <si>
    <t>KP0953630U</t>
  </si>
  <si>
    <t>0624 SPROCKET SEISMIC IMPROVEMENTS KP0953630U</t>
  </si>
  <si>
    <t>KP0953640U</t>
  </si>
  <si>
    <t>0622 ORCHARD PARK CONNECTIVITY IMPROVEM KP0953640U</t>
  </si>
  <si>
    <t>KP0953660U</t>
  </si>
  <si>
    <t>0622 MANN LABORATORY SEISMIC CORRECTION KP0953660U</t>
  </si>
  <si>
    <t>KP0953670U</t>
  </si>
  <si>
    <t>0622 YOUNG HALL SEISMIC IMPROVEMENTS KP0953670U</t>
  </si>
  <si>
    <t>KP0953680U</t>
  </si>
  <si>
    <t>0622 JUNGERMAN HALL SEISMIC CORRECTIONS KP0953680U</t>
  </si>
  <si>
    <t>KP0953690U</t>
  </si>
  <si>
    <t>0622 FPS GRAPE FOUNDATION GREENHOUSES KP0953690U</t>
  </si>
  <si>
    <t>KP0953710U</t>
  </si>
  <si>
    <t>0623 UC CENTER SACRAMENTO KP0953710U</t>
  </si>
  <si>
    <t>KP0953720U</t>
  </si>
  <si>
    <t>0622 CENTRAL PLANT BOILER 3 EMISSION IM KP0953720U</t>
  </si>
  <si>
    <t>KP0953730U</t>
  </si>
  <si>
    <t>0623 ANTHROPOLOGY AND NAGPRA RELOCATION KP0953730U</t>
  </si>
  <si>
    <t>KP0953740U</t>
  </si>
  <si>
    <t>0623 STUDENT HOUSING AND DINING SERVICE KP0953740U</t>
  </si>
  <si>
    <t>KP0953760U</t>
  </si>
  <si>
    <t>0623 KEMPER HALL COURTYARD REPAIRS KP0953760U</t>
  </si>
  <si>
    <t>KP0953770U</t>
  </si>
  <si>
    <t>0623 UNITRANS BUS ELECTRIFICAT PHASE II KP0953770U</t>
  </si>
  <si>
    <t>KP0953780U</t>
  </si>
  <si>
    <t>0623 UNITRANS BUS WASH FACILITY KP0953780U</t>
  </si>
  <si>
    <t>KP0953790U</t>
  </si>
  <si>
    <t>0522 VMTH SATELLITE SPECIALTY SERVICES KP0953790U</t>
  </si>
  <si>
    <t>KP0953800U</t>
  </si>
  <si>
    <t>0623 PSEL Data Sciences and AI Center KP0953800U</t>
  </si>
  <si>
    <t>KP0953820U</t>
  </si>
  <si>
    <t>0623 ANIMAL AREA RUNOFF REDUCTION KP0953820U</t>
  </si>
  <si>
    <t>KP0953850U</t>
  </si>
  <si>
    <t>0622 RENEWABLE ENERGY ANAEROBIC DIGESTE KP0953850U</t>
  </si>
  <si>
    <t>KP0953860U</t>
  </si>
  <si>
    <t>0623 CAMPUS SECURITY MANAGEMENT SYSTEM KP0953860U</t>
  </si>
  <si>
    <t>KP0953870U</t>
  </si>
  <si>
    <t>Center for Equine Health Rehabilitatio KP0953870U</t>
  </si>
  <si>
    <t>KP0953880U</t>
  </si>
  <si>
    <t>0624 WELLMAN HALL BASEMENT CLASSROOM RE KP0953880U</t>
  </si>
  <si>
    <t>KP0953890U</t>
  </si>
  <si>
    <t>0624 ELECTRICAL S3 SWITCHSTATION KP0953890U</t>
  </si>
  <si>
    <t>KP0953900U</t>
  </si>
  <si>
    <t>0624 SOLANO WATER TREATMENT PLANT PROJE KP0953900U</t>
  </si>
  <si>
    <t>KP0953910U</t>
  </si>
  <si>
    <t>0624 VM2 CARDIOLOGY EXAM ROOMS KP0953910U</t>
  </si>
  <si>
    <t>KP0953920U</t>
  </si>
  <si>
    <t>0624 VMTH DENTISTRY RELOCATION KP0953920U</t>
  </si>
  <si>
    <t>KP0953930U</t>
  </si>
  <si>
    <t>0624 Hot Water Ph2 KP0953930U</t>
  </si>
  <si>
    <t>KP0953940U</t>
  </si>
  <si>
    <t>0624 WINERY EXPANSION KP0953940U</t>
  </si>
  <si>
    <t>KP0953950U</t>
  </si>
  <si>
    <t>0624 ARBORETUM WATERWAY ENHANCEMENT KP0953950U</t>
  </si>
  <si>
    <t>KP0953980U</t>
  </si>
  <si>
    <t>0624 AGRICULTURAL INNOVATION CENTER KP0953980U</t>
  </si>
  <si>
    <t>KP0953990U</t>
  </si>
  <si>
    <t>0624 CAMPUS FIRE ALARM MESH SYSTEM KP0953990U</t>
  </si>
  <si>
    <t>KP0955060U</t>
  </si>
  <si>
    <t>UMC 610 MIND DRY LAB RESEARCH KP0955060U</t>
  </si>
  <si>
    <t>KP0955380U</t>
  </si>
  <si>
    <t>UMC 602 RES III BUILDOUT PHASE I PEQT KP0955380U</t>
  </si>
  <si>
    <t>KP0955590U</t>
  </si>
  <si>
    <t>UMC 0610 0512 TELEMED RES CENTER PEQT KP0955590U</t>
  </si>
  <si>
    <t>KP0955640U</t>
  </si>
  <si>
    <t>UMC 608 STKN BLVD UTIL INFRAST PEQT KP0955640U</t>
  </si>
  <si>
    <t>KP0955742U</t>
  </si>
  <si>
    <t>MIND LAB Roof Replacement KP0955742U</t>
  </si>
  <si>
    <t>KP0955748U</t>
  </si>
  <si>
    <t>IRC 1215 Prisma Fit upgrade KP0955748U</t>
  </si>
  <si>
    <t>KP0955749U</t>
  </si>
  <si>
    <t>Alzheimers Disease Research Ctr Reloc KP0955749U</t>
  </si>
  <si>
    <t>KP0955820U</t>
  </si>
  <si>
    <t>HEALTH SCIENCES EDUC Ext Finance PEQT KP0955820U</t>
  </si>
  <si>
    <t>KP0955860U</t>
  </si>
  <si>
    <t>UMC 611 GRADUATE STUDIES BLDG PEQT KP0955860U</t>
  </si>
  <si>
    <t>KP0955893U</t>
  </si>
  <si>
    <t>Education Building IT Network Modernizat KP0955893U</t>
  </si>
  <si>
    <t>KP0955894U</t>
  </si>
  <si>
    <t>MIND IT Network Modernization KP0955894U</t>
  </si>
  <si>
    <t>KP0955907U</t>
  </si>
  <si>
    <t>BGI UC DAVIS JOINT GENOMIC CTR PEQT KP0955907U</t>
  </si>
  <si>
    <t>KP0955911U</t>
  </si>
  <si>
    <t>Radiochemistry Research Training Fac KP0955911U</t>
  </si>
  <si>
    <t>KP0955914U</t>
  </si>
  <si>
    <t>UMC ASB Remodel for SON KP0955914U</t>
  </si>
  <si>
    <t>KP0955926U</t>
  </si>
  <si>
    <t>THE EYE CENTER KP0955926U</t>
  </si>
  <si>
    <t>KP0955961U</t>
  </si>
  <si>
    <t>3195 Folsom Blvd Explorer Project KP0955961U</t>
  </si>
  <si>
    <t>KP0955966U</t>
  </si>
  <si>
    <t>Mobility Hub Project KP0955966U</t>
  </si>
  <si>
    <t>KP0955970U</t>
  </si>
  <si>
    <t>RES2 BASEMENT REMODEL PEQT KP0955970U</t>
  </si>
  <si>
    <t>KP0955971U</t>
  </si>
  <si>
    <t>IRC Testa West Laboratory KP0955971U</t>
  </si>
  <si>
    <t>KP0955976U</t>
  </si>
  <si>
    <t>Research Buildings Network Refresh KP0955976U</t>
  </si>
  <si>
    <t>KP0955984U</t>
  </si>
  <si>
    <t>UMC TRANSLATIONAL SCIENCE CENTER KP0955984U</t>
  </si>
  <si>
    <t>KP0957307U</t>
  </si>
  <si>
    <t>0617 RUSSELL FIELD RESTROOM FACILITIES KP0957307U</t>
  </si>
  <si>
    <t>KP0957351U</t>
  </si>
  <si>
    <t>Tupper Hall Rm 3225 3227 3128 3130 Ren KP0957351U</t>
  </si>
  <si>
    <t>KP0957352U</t>
  </si>
  <si>
    <t>0619 VEHICLE ACCESS GATE REPLACEMENT KP0957352U</t>
  </si>
  <si>
    <t>KP0957364U</t>
  </si>
  <si>
    <t>0619 AMRL COFFEE CENTER STUDY KP0957364U</t>
  </si>
  <si>
    <t>KP0957392U</t>
  </si>
  <si>
    <t>0618 PARKING LOT 47 PERMEABLE PAVEMENT KP0957392U</t>
  </si>
  <si>
    <t>KP0957395U</t>
  </si>
  <si>
    <t>0619 EDWARDS FAMILY ATHLETICS CENTER KP0957395U</t>
  </si>
  <si>
    <t>KP0957401U</t>
  </si>
  <si>
    <t>0619 ART BUILDING BASEMENT RENOVATIONS KP0957401U</t>
  </si>
  <si>
    <t>KP0957423U</t>
  </si>
  <si>
    <t>0620 UNITRANS ELECTRIC BUS CHARGING INF KP0957423U</t>
  </si>
  <si>
    <t>KP0957440U</t>
  </si>
  <si>
    <t>0619 ROBBINS HALL ROOM 265F LAB RENODE KP0957440U</t>
  </si>
  <si>
    <t>KP0957441U</t>
  </si>
  <si>
    <t>0619 BASEBALL FIELD COVERED BATTING CAG KP0957441U</t>
  </si>
  <si>
    <t>KP0957449U</t>
  </si>
  <si>
    <t>0619 PUTAH CREEK BRIDGE EVALUATION KP0957449U</t>
  </si>
  <si>
    <t>KP0957454U</t>
  </si>
  <si>
    <t>0621 PHYSICAL SCIENCES DISTRICT PATHWA KP0957454U</t>
  </si>
  <si>
    <t>KP0957481U</t>
  </si>
  <si>
    <t>0621 HOWARD WAY GATEWAY SIGN KP0957481U</t>
  </si>
  <si>
    <t>KP0957482U</t>
  </si>
  <si>
    <t>0621 STUDENT FARM RESTROOM KP0957482U</t>
  </si>
  <si>
    <t>KP0957492U</t>
  </si>
  <si>
    <t>0621 BAINER BIONANO TECH LAB KP0957492U</t>
  </si>
  <si>
    <t>KP0957494U</t>
  </si>
  <si>
    <t>Bainer 1235F Renovations KP0957494U</t>
  </si>
  <si>
    <t>KP0957726U</t>
  </si>
  <si>
    <t>UMC EDU MED ADDI COOLING FOR AV UPGRADE KP0957726U</t>
  </si>
  <si>
    <t>KP0957867U</t>
  </si>
  <si>
    <t>OAK 1302 1308 SOM Renovate Space KP0957867U</t>
  </si>
  <si>
    <t>KP0957906U</t>
  </si>
  <si>
    <t>SITE NORCAL PET EXPLORER UPS KP0957906U</t>
  </si>
  <si>
    <t>KP0957920U</t>
  </si>
  <si>
    <t>RES II 1105 0001A NEURO Remodel Freeze KP0957920U</t>
  </si>
  <si>
    <t>KP0959107U</t>
  </si>
  <si>
    <t>0622 AQRC TENANT IMPROVEMENTS FOR MOVE KP0959107U</t>
  </si>
  <si>
    <t>KP0959110U</t>
  </si>
  <si>
    <t>0622 WASTE WATER TREATMENT PLANT UV SYS KP0959110U</t>
  </si>
  <si>
    <t>KP0959111U</t>
  </si>
  <si>
    <t>0622 CHEM HOT WATER CONV PUMPING IMPROV KP0959111U</t>
  </si>
  <si>
    <t>KP0959115U</t>
  </si>
  <si>
    <t>0624 MONDAVI MONUMENT SIGN KP0959115U</t>
  </si>
  <si>
    <t>KP0959116U</t>
  </si>
  <si>
    <t>0622 MONDAVI CENTER GENERATOR KP0959116U</t>
  </si>
  <si>
    <t>KP0959125U</t>
  </si>
  <si>
    <t>0622 EMERGENCY CALL BOXES KP0959125U</t>
  </si>
  <si>
    <t>KP0959134U</t>
  </si>
  <si>
    <t>0623 UNIVERSITY AIRPORT BEACON AND ELEC KP0959134U</t>
  </si>
  <si>
    <t>KP0959139U</t>
  </si>
  <si>
    <t>0623 Briggs Hall Rooms 280E 280F Remo KP0959139U</t>
  </si>
  <si>
    <t>KP0959144U</t>
  </si>
  <si>
    <t>0423 TB184 SURGERY SUITES KP0959144U</t>
  </si>
  <si>
    <t>KP0959145U</t>
  </si>
  <si>
    <t>0623 STORER HALL ROOM 1343 RENOVATION KP0959145U</t>
  </si>
  <si>
    <t>KP0959146U</t>
  </si>
  <si>
    <t>0623 BLOOD DONOR DRAINAGE IMPROVEMENTS KP0959146U</t>
  </si>
  <si>
    <t>KP0959148U</t>
  </si>
  <si>
    <t>0623 LOBBY STUDY SPACES KP0959148U</t>
  </si>
  <si>
    <t>KP0959151U</t>
  </si>
  <si>
    <t>0623 LANDFILL GROUNDWATER EXTRACTION IM KP0959151U</t>
  </si>
  <si>
    <t>KP0959152U</t>
  </si>
  <si>
    <t>0623 South Campus Storage Building KP0959152U</t>
  </si>
  <si>
    <t>KP0959156U</t>
  </si>
  <si>
    <t>0623 PLANT PATHOLOGY VEHICLE GATE KP0959156U</t>
  </si>
  <si>
    <t>KP0959157U</t>
  </si>
  <si>
    <t>0623 KEMPER HALL RENOVATION ROOMS 2157 KP0959157U</t>
  </si>
  <si>
    <t>KP0959159U</t>
  </si>
  <si>
    <t>0623 HICKEY GYM 164 RENOVATION KP0959159U</t>
  </si>
  <si>
    <t>KP0959161U</t>
  </si>
  <si>
    <t>0624 WYATT DECK REPLACEMENT PROJECT KP0959161U</t>
  </si>
  <si>
    <t>KP0959163U</t>
  </si>
  <si>
    <t>0623 VMTH ACCESS 2021 SDDD KP0959163U</t>
  </si>
  <si>
    <t>KP0959164U</t>
  </si>
  <si>
    <t>0623 FPS GREENHOUSE 7 KP0959164U</t>
  </si>
  <si>
    <t>KP0959165U</t>
  </si>
  <si>
    <t>0623 UNIVERSITY CREDIT UNION ADVISORY C KP0959165U</t>
  </si>
  <si>
    <t>KP0959166U</t>
  </si>
  <si>
    <t>0623 DAIRY BARN HAY SHED PROJECT KP0959166U</t>
  </si>
  <si>
    <t>KP0959169U</t>
  </si>
  <si>
    <t>0623 BASEBALL SOCCER FACILITY LIGHTIN KP0959169U</t>
  </si>
  <si>
    <t>KP0959170U</t>
  </si>
  <si>
    <t>0624 STORER HALL ROOM 4349 LABORATORY R KP0959170U</t>
  </si>
  <si>
    <t>KP0959171U</t>
  </si>
  <si>
    <t>0624 NEUROSCIENCES BUILDING CK LAB RENO KP0959171U</t>
  </si>
  <si>
    <t>KP0959172U</t>
  </si>
  <si>
    <t>0624 CENTER FOR NEUROSCIENCES ANNEX BUI KP0959172U</t>
  </si>
  <si>
    <t>KP0959173U</t>
  </si>
  <si>
    <t>0624 RMI SENSORY LAB ROOM 2027 KP0959173U</t>
  </si>
  <si>
    <t>KP0959177U</t>
  </si>
  <si>
    <t>0624 CNPRC TB 141 RENOVATION KP0959177U</t>
  </si>
  <si>
    <t>KP0959178U</t>
  </si>
  <si>
    <t>0624 TERCERO SERVICES CENTER CATERING KP0959178U</t>
  </si>
  <si>
    <t>KP0959182U</t>
  </si>
  <si>
    <t>0624 TUPPER HALL RM 2121 RM 2123 RM2125 KP0959182U</t>
  </si>
  <si>
    <t>KP0959185U</t>
  </si>
  <si>
    <t>0624 FOA Move to Research Park KP0959185U</t>
  </si>
  <si>
    <t>KP0959186U</t>
  </si>
  <si>
    <t>0624 STUDENT AFFAIRS ANNEX RENOVATION KP0959186U</t>
  </si>
  <si>
    <t>KP0959187U</t>
  </si>
  <si>
    <t>0624 INTERCOLLEGIATE ATHLETICS ANNEX TR KP0959187U</t>
  </si>
  <si>
    <t>KP0959191U</t>
  </si>
  <si>
    <t>0624 MODULAR FARM OUTDOOR COVER KP0959191U</t>
  </si>
  <si>
    <t>KP0959192U</t>
  </si>
  <si>
    <t>0624 QUAIL RIDGE PV INSTALL KP0959192U</t>
  </si>
  <si>
    <t>KP0959193U</t>
  </si>
  <si>
    <t>0624 VMTH ROOM 1171 RESTROOM AND SHOWER KP0959193U</t>
  </si>
  <si>
    <t>KP0959197U</t>
  </si>
  <si>
    <t>0624 SEGUNDO INFILL HOUSING KP0959197U</t>
  </si>
  <si>
    <t>KP0959198U</t>
  </si>
  <si>
    <t>0624 ARS R1 AND R2 FACILITY IMPROVEMENT KP0959198U</t>
  </si>
  <si>
    <t>KP0959199U</t>
  </si>
  <si>
    <t>0624 WOLFSKILL AG WELL REPLACEMENT KP0959199U</t>
  </si>
  <si>
    <t>KP0959200U</t>
  </si>
  <si>
    <t>UC DAVIS CENTER FOR SPACEFLIGHT RESEARCH KP0959200U</t>
  </si>
  <si>
    <t>KP0959201U</t>
  </si>
  <si>
    <t>Regan Bike Parking KP0959201U</t>
  </si>
  <si>
    <t>KP0959202U</t>
  </si>
  <si>
    <t>0624 HR SIDEWALK IMPROVEMENTS KP0959202U</t>
  </si>
  <si>
    <t>KP0959203U</t>
  </si>
  <si>
    <t>0624 TUPPER HALL ROOMS 1429C 1441 RENOV KP0959203U</t>
  </si>
  <si>
    <t>KP0959204U</t>
  </si>
  <si>
    <t>Gateway Garage Fencing KP0959204U</t>
  </si>
  <si>
    <t>KP0959205U</t>
  </si>
  <si>
    <t>0625 CENTRAL PLANT SEISMIC IMPROVEMENTS KP0959205U</t>
  </si>
  <si>
    <t>KP0959206U</t>
  </si>
  <si>
    <t>0625 SWHC BEHAVIORAL HEALTH AND PSYCHIA KP0959206U</t>
  </si>
  <si>
    <t>KP0959207U</t>
  </si>
  <si>
    <t>0624 CARLSON HEALTH SCIENCES LIBRARY ME KP0959207U</t>
  </si>
  <si>
    <t>KP0959216U</t>
  </si>
  <si>
    <t>0624 BASEBALL STADIUM UPGRADE KP0959216U</t>
  </si>
  <si>
    <t>KP0959217U</t>
  </si>
  <si>
    <t>0624 FOOTBALL FIELD TO LOCKER STAIRCASE KP0959217U</t>
  </si>
  <si>
    <t>KP0959218U</t>
  </si>
  <si>
    <t>0624 BIGGS FIELD NETTING INSTALL KP0959218U</t>
  </si>
  <si>
    <t>KP0959219U</t>
  </si>
  <si>
    <t>0624 BASEBALL HOME BULLPEN RENOVATION KP0959219U</t>
  </si>
  <si>
    <t>KP0959220U</t>
  </si>
  <si>
    <t>0624 READ MODULAR BUILDING REFRESH KP0959220U</t>
  </si>
  <si>
    <t>KP0959221U</t>
  </si>
  <si>
    <t>0624 KING HALL ROOMS 1270A AND 1270B SE KP0959221U</t>
  </si>
  <si>
    <t>KP0959223U</t>
  </si>
  <si>
    <t>0624 PRIMATE BUTLER BUILDING ROOM 4002 KP0959223U</t>
  </si>
  <si>
    <t>KP0959224U</t>
  </si>
  <si>
    <t>0624 HOPKINS SERVICE COMPLEX ENCLOSE ST KP0959224U</t>
  </si>
  <si>
    <t>KP0959225U</t>
  </si>
  <si>
    <t>0624 SILO SOUTH ROOMS 252 257 RENOVATIO KP0959225U</t>
  </si>
  <si>
    <t>KP0959226U</t>
  </si>
  <si>
    <t>0624 LEHR GOAT PEN RELOCATION KP0959226U</t>
  </si>
  <si>
    <t>KP0959227U</t>
  </si>
  <si>
    <t>0624 UCU CENTER ARENA FLOOR REPLACEMENT KP0959227U</t>
  </si>
  <si>
    <t>KP0959228U</t>
  </si>
  <si>
    <t>0624 CNPRC BACKUP POWER PROJECT KP0959228U</t>
  </si>
  <si>
    <t>KP0959229U</t>
  </si>
  <si>
    <t>0624 EARTH AND PHYSICAL SCIENCES CLASSR KP0959229U</t>
  </si>
  <si>
    <t>KP0959230U</t>
  </si>
  <si>
    <t>Inspector Trailer Refresh KP0959230U</t>
  </si>
  <si>
    <t>KP0959231U</t>
  </si>
  <si>
    <t>0625 ASMUNDSON HALL RMS 222 222A REV KP0959231U</t>
  </si>
  <si>
    <t>KP0959232U</t>
  </si>
  <si>
    <t>0625 UC DAVIS STORE MU FIRST FLOOR AND KP0959232U</t>
  </si>
  <si>
    <t>KP0959233U</t>
  </si>
  <si>
    <t>0625 Hobbs UC Davis Veterinary MC of SC KP0959233U</t>
  </si>
  <si>
    <t>KP0959234U</t>
  </si>
  <si>
    <t>0625 KDVS TB24 RENOVATION KP0959234U</t>
  </si>
  <si>
    <t>KP0959235U</t>
  </si>
  <si>
    <t>0625 WINERY CIP SECURITY IMPROVEMENTS KP0959235U</t>
  </si>
  <si>
    <t>KP0959236U</t>
  </si>
  <si>
    <t>0625 HICKEY POOL REMOVAL KP0959236U</t>
  </si>
  <si>
    <t>KP0959237U</t>
  </si>
  <si>
    <t>0625 TUPPER ROOM 3441 RENOVATION KP0959237U</t>
  </si>
  <si>
    <t>KP0959238U</t>
  </si>
  <si>
    <t>0625 TUPPER HALL ROOM 1427 RENOVATION KP0959238U</t>
  </si>
  <si>
    <t>KP0959240U</t>
  </si>
  <si>
    <t>0625 KING HALL GENDER INCLUSIVE RESTROO KP0959240U</t>
  </si>
  <si>
    <t>KP0959241U</t>
  </si>
  <si>
    <t>0625 SOCIAL SCIENCES AND HUMANITIES BUI KP0959241U</t>
  </si>
  <si>
    <t>KP0959258U</t>
  </si>
  <si>
    <t>0625 UNIVERSITY CREDIT UNION CENTER MEN KP0959258U</t>
  </si>
  <si>
    <t>KP0959259U</t>
  </si>
  <si>
    <t>0625 GENOME AND BIOMEDICAL SCIENCES FAC KP0959259U</t>
  </si>
  <si>
    <t>KP0959260U</t>
  </si>
  <si>
    <t>0625 STORER HALL ROOM 2346A RENOVATION KP0959260U</t>
  </si>
  <si>
    <t>KP0959261U</t>
  </si>
  <si>
    <t>0625 KEMPER HALL NITROGEN GENERATOR PRO KP0959261U</t>
  </si>
  <si>
    <t>KP0959262U</t>
  </si>
  <si>
    <t>0625 GHAUSI RM 1104 REMODEL KP0959262U</t>
  </si>
  <si>
    <t>KP0959263U</t>
  </si>
  <si>
    <t>0625 PHYSICS BLDING COMP LAB RM 289 KP0959263U</t>
  </si>
  <si>
    <t>KP0959264U</t>
  </si>
  <si>
    <t>0625 COFFEE HOUSE EXPANSION KP0959264U</t>
  </si>
  <si>
    <t>KP0959265U</t>
  </si>
  <si>
    <t>0625 UNITRANS ADMIN RENOVATION KP0959265U</t>
  </si>
  <si>
    <t>KP0959269U</t>
  </si>
  <si>
    <t>0625 ROBBINS HALL RENOVATION ROOM 286 KP0959269U</t>
  </si>
  <si>
    <t>KP0959270U</t>
  </si>
  <si>
    <t>0625 PUTAH CREEK LODGE DM CODE AND SEI KP0959270U</t>
  </si>
  <si>
    <t>KP0959271U</t>
  </si>
  <si>
    <t>0625 COWELL BUILDING RENOVATION KP0959271U</t>
  </si>
  <si>
    <t>KP0959272U</t>
  </si>
  <si>
    <t>0625 299 NORTH SAGE STREET KP0959272U</t>
  </si>
  <si>
    <t>KP0959273U</t>
  </si>
  <si>
    <t>0625 KING HALL EXTERIORS SPACE UPDATES KP0959273U</t>
  </si>
  <si>
    <t>KP0959274U</t>
  </si>
  <si>
    <t>0625 TERCERO 3 BUILDING 5 SEQUOIA CLO KP0959274U</t>
  </si>
  <si>
    <t>KP0959275U</t>
  </si>
  <si>
    <t>0625 MRAK ELECTRONIC SECURITY DEVICES I KP0959275U</t>
  </si>
  <si>
    <t>KP0959276U</t>
  </si>
  <si>
    <t>0625 VMTH HOLDING ROOM 1306 RENOVATION KP0959276U</t>
  </si>
  <si>
    <t>KP0959277U</t>
  </si>
  <si>
    <t>0625 STORER HALL ROOMS 5347 5349 5349 KP0959277U</t>
  </si>
  <si>
    <t>KP0959278U</t>
  </si>
  <si>
    <t>0625 RUSSELL FIELD LIGHTING INSTALLATIO KP0959278U</t>
  </si>
  <si>
    <t>KP0959279U</t>
  </si>
  <si>
    <t>0625 EARTH PHYSICAL SCIENCES 3353 L KP0959279U</t>
  </si>
  <si>
    <t>KP0959280U</t>
  </si>
  <si>
    <t>0625 VEIHMEYER HALL ELECTRONIC SECURITY KP0959280U</t>
  </si>
  <si>
    <t>KP0959282U</t>
  </si>
  <si>
    <t>0625 SOLANO WTP SUPPORT BUILDINGS KP0959282U</t>
  </si>
  <si>
    <t>KP0959283U</t>
  </si>
  <si>
    <t>0625 POLICE SECURITY OPER 911 COMM CT KP0959283U</t>
  </si>
  <si>
    <t>KP0959284U</t>
  </si>
  <si>
    <t>Parking Lot 30 Emergency Call Boxes KP0959284U</t>
  </si>
  <si>
    <t>KP0959285U</t>
  </si>
  <si>
    <t>University House Annex Rooms 125 125A Re KP0959285U</t>
  </si>
  <si>
    <t>KP0959286U</t>
  </si>
  <si>
    <t>Bainer Hall Room 1231 Renovation KP0959286U</t>
  </si>
  <si>
    <t>KP0959287U</t>
  </si>
  <si>
    <t>Hutchinson Hall Lab Space Remodel KP0959287U</t>
  </si>
  <si>
    <t>KP0959288U</t>
  </si>
  <si>
    <t>Core GH Complex Container Installation KP0959288U</t>
  </si>
  <si>
    <t>KP0959289U</t>
  </si>
  <si>
    <t>CNPRC AW2 Check Valve Installation KP0959289U</t>
  </si>
  <si>
    <t>KP0959293U</t>
  </si>
  <si>
    <t>Briggs Hall Room 222 Remodel Snail Room KP0959293U</t>
  </si>
  <si>
    <t>KP0959294U</t>
  </si>
  <si>
    <t>Wickson Hall Room 1002 1004 and 1010 R KP0959294U</t>
  </si>
  <si>
    <t>KP0959295U</t>
  </si>
  <si>
    <t>Mrak 3rd Floor Conference Room KP0959295U</t>
  </si>
  <si>
    <t>KP0959296U</t>
  </si>
  <si>
    <t>Young Hall Steam to Hot Water Conversion KP0959296U</t>
  </si>
  <si>
    <t>KP0959297U</t>
  </si>
  <si>
    <t>CHCP Steam Constriction Renovation KP0959297U</t>
  </si>
  <si>
    <t>KP0959299U</t>
  </si>
  <si>
    <t>Earth and Physical Sciences Building Roo KP0959299U</t>
  </si>
  <si>
    <t>KP0959300U</t>
  </si>
  <si>
    <t>Hutchison Hall Teaching Lab Renovation KP0959300U</t>
  </si>
  <si>
    <t>KP0959301U</t>
  </si>
  <si>
    <t>Art Building Room 308 Renovation KP0959301U</t>
  </si>
  <si>
    <t>KP0959302U</t>
  </si>
  <si>
    <t>AWOS Relocation KP0959302U</t>
  </si>
  <si>
    <t>KP0959303U</t>
  </si>
  <si>
    <t>Storer Hall Accessible Path KP0959303U</t>
  </si>
  <si>
    <t>KP0959305U</t>
  </si>
  <si>
    <t>CNPRC Water Quality Study KP0959305U</t>
  </si>
  <si>
    <t>KP951460N1</t>
  </si>
  <si>
    <t>063017 SOUTH VALLEY ANIMAL HEALTH LABO KP951460N1</t>
  </si>
  <si>
    <t>KP951460N2</t>
  </si>
  <si>
    <t>063017 SOUTH VALLEY ANIMAL HEALTH LABO KP951460N2</t>
  </si>
  <si>
    <t>KP951790N1</t>
  </si>
  <si>
    <t>612 617 HUTCHISON CORRIDOR IMPROVE KP951790N1</t>
  </si>
  <si>
    <t>KP952210F1</t>
  </si>
  <si>
    <t>1215 La Rue Road Bridge Replacement KP952210F1</t>
  </si>
  <si>
    <t>KP952210N1</t>
  </si>
  <si>
    <t>1215 La Rue Road Bridge Replacement KP952210N1</t>
  </si>
  <si>
    <t>KP953320F1</t>
  </si>
  <si>
    <t>0821 CAMPUS SECURITY MANAGEMENT SYSTEM KP953320F1</t>
  </si>
  <si>
    <t>KP953320N1</t>
  </si>
  <si>
    <t>0821 CAMPUS SECURITY MANAGEMENT SYSTEM KP953320N1</t>
  </si>
  <si>
    <t>KP953320N2</t>
  </si>
  <si>
    <t>0620 CAMPUS SECURITY MANAGEMENT SYSTEM KP953320N2</t>
  </si>
  <si>
    <t>KP953440F1</t>
  </si>
  <si>
    <t>0826 University Airport Runway and Ligh KP953440F1</t>
  </si>
  <si>
    <t>KP953440N1</t>
  </si>
  <si>
    <t>0826 University Airport Runway and Ligh KP953440N1</t>
  </si>
  <si>
    <t>KP953690N1</t>
  </si>
  <si>
    <t>0622 FPS GRAPE FOUNDATION GREENHOUSES KP953690N1</t>
  </si>
  <si>
    <t>KP953690N2</t>
  </si>
  <si>
    <t>0622 FPS GRAPE FOUNDATION GREENHOUSES KP953690N2</t>
  </si>
  <si>
    <t>KP953770F1</t>
  </si>
  <si>
    <t>0623 UNITRANS BUS ELECTRIFICAT PHASE II KP953770F1</t>
  </si>
  <si>
    <t>KP953770N1</t>
  </si>
  <si>
    <t>0623 UNITRANS BUS ELECTRIFICAT PHASE II KP953770N1</t>
  </si>
  <si>
    <t>KP953770N2</t>
  </si>
  <si>
    <t>0623 UNITRANS BUS ELECTRIFICAT PHASE II KP953770N2</t>
  </si>
  <si>
    <t>KP953780N1</t>
  </si>
  <si>
    <t>0623 UNITRANS BUS WASH FACILITY KP953780N1</t>
  </si>
  <si>
    <t>KP953810F1</t>
  </si>
  <si>
    <t>0423 CNPRC FIELD CORRALS AND EQUI KP953810F1</t>
  </si>
  <si>
    <t>KP953810F2</t>
  </si>
  <si>
    <t>0423 CNPRC FIELD CORRALS AND EQUI KP953810F2</t>
  </si>
  <si>
    <t>KP953840F1</t>
  </si>
  <si>
    <t>0623 UNITRANS EV BUS CHARGER PROJECT KP953840F1</t>
  </si>
  <si>
    <t>KP953840N1</t>
  </si>
  <si>
    <t>0623 UNITRANS EV BUS CHARGER PROJECT KP953840N1</t>
  </si>
  <si>
    <t>KP953840N2</t>
  </si>
  <si>
    <t>Unitrans EV Bus Charger project KP953840N2</t>
  </si>
  <si>
    <t>KP953850F1</t>
  </si>
  <si>
    <t>0622 RENEWABLE ENERGY ANAEROBIC DIGESTE KP953850F1</t>
  </si>
  <si>
    <t>KP953950N1</t>
  </si>
  <si>
    <t>0624 ARBORETUM WATERWAY ENHANCEMENT KP953950N1</t>
  </si>
  <si>
    <t>KP955820N1</t>
  </si>
  <si>
    <t>HEALTH SCIENCES EDUC Ext Finance PEQT KP955820N1</t>
  </si>
  <si>
    <t>KP957423F1</t>
  </si>
  <si>
    <t>0620 UNITRANS ELECTRIC BUS CHARGING INF KP957423F1</t>
  </si>
  <si>
    <t>KP957423F2</t>
  </si>
  <si>
    <t>0620 UNITRANS ELECTRIC BUS CHARGING INF KP957423F2</t>
  </si>
  <si>
    <t>KP957423N1</t>
  </si>
  <si>
    <t>0620 UNITRANS ELECTRIC BUS CHARGING INF KP957423N1</t>
  </si>
  <si>
    <t>KP957423N2</t>
  </si>
  <si>
    <t>UNITRANS ELECTRIC BUS CHARGING INFRASTRU KP957423N2</t>
  </si>
  <si>
    <t>KP957423N3</t>
  </si>
  <si>
    <t>UNITRANS ELECTRIC BUS CHARGING INFRASTRU KP957423N3</t>
  </si>
  <si>
    <t>KP957467N1</t>
  </si>
  <si>
    <t>1225 MCLAUGHLIN RESERVE FIRE SYSTEM UPG KP957467N1</t>
  </si>
  <si>
    <t>KP959109N1</t>
  </si>
  <si>
    <t>0622 ATIRC EXHAUST MODIFICATIONS KP959109N1</t>
  </si>
  <si>
    <t>KP959125F1</t>
  </si>
  <si>
    <t>0622 EMERGENCY CALL BOXES KP959125F1</t>
  </si>
  <si>
    <t>KP959125N1</t>
  </si>
  <si>
    <t>Emergency Call Boxes KP959125N1</t>
  </si>
  <si>
    <t>KP959134F1</t>
  </si>
  <si>
    <t>0623 UNIVERSITY AIRPORT BEACON AND ELEC KP959134F1</t>
  </si>
  <si>
    <t>KP959144F1</t>
  </si>
  <si>
    <t>0423 TB184 SURGERY SUITES KP959144F1</t>
  </si>
  <si>
    <t>KP959144F2</t>
  </si>
  <si>
    <t>0423 TB184 SURGERY SUITES KP959144F2</t>
  </si>
  <si>
    <t>KP959160F1</t>
  </si>
  <si>
    <t>0423 ABSL3 EQUIPMENT AND FIELD CA KP959160F1</t>
  </si>
  <si>
    <t>KP959162F1</t>
  </si>
  <si>
    <t>0430 COLONY EXPANSION GRANT PROJE KP959162F1</t>
  </si>
  <si>
    <t>KP959174F1</t>
  </si>
  <si>
    <t>0124 PRIMATE MODULAR ANIMAL HOUSI KP959174F1</t>
  </si>
  <si>
    <t>KP959175F1</t>
  </si>
  <si>
    <t>0124 PRIMATE MODULAR ANIMAL HOUSI KP959175F1</t>
  </si>
  <si>
    <t>KP959190F1</t>
  </si>
  <si>
    <t>0423 NORTH COLONY CAGE RENOVATION KP959190F1</t>
  </si>
  <si>
    <t>KP959192N1</t>
  </si>
  <si>
    <t>0624 QUAIL RIDGE PV INSTALL KP959192N1</t>
  </si>
  <si>
    <t>KP959239F1</t>
  </si>
  <si>
    <t>0625 CNPRC HEATED OUTDOOR PENS KP959239F1</t>
  </si>
  <si>
    <t>KP959265N1</t>
  </si>
  <si>
    <t>0625 UNITRANS ADMIN RENOVATION KP959265N1</t>
  </si>
  <si>
    <t>KM0933600U</t>
  </si>
  <si>
    <t>UMC FY20 DIR CONTINGENCY EQUIPMENT KM0933600U</t>
  </si>
  <si>
    <t>KM0933601U</t>
  </si>
  <si>
    <t>UCDH 2020 2021 EQUIPMENT KM0933601U</t>
  </si>
  <si>
    <t>KM0933602U</t>
  </si>
  <si>
    <t>UMC 21 22 Non Imaging Capital Equipment KM0933602U</t>
  </si>
  <si>
    <t>KM0933603U</t>
  </si>
  <si>
    <t>UMC FY23 NON IMAGING EQUIPMENT KM0933603U</t>
  </si>
  <si>
    <t>KM0933604U</t>
  </si>
  <si>
    <t>UMC 2013 2014 EQUIPMENT KM0933604U</t>
  </si>
  <si>
    <t>KM0933605U</t>
  </si>
  <si>
    <t>UMC14 15 DIRECTORS EMERG EQUIP KM0933605U</t>
  </si>
  <si>
    <t>KM0933607U</t>
  </si>
  <si>
    <t>UMC 2016 17 EQUIPMENT KM0933607U</t>
  </si>
  <si>
    <t>KM0933608U</t>
  </si>
  <si>
    <t>FY 17 18 EQUIPMENT KM0933608U</t>
  </si>
  <si>
    <t>KM0933609U</t>
  </si>
  <si>
    <t>UMC FY18 19 CVC EQUIPMENT KM0933609U</t>
  </si>
  <si>
    <t>KM0933615U</t>
  </si>
  <si>
    <t>UMC FY21 22 FURNITURE KM0933615U</t>
  </si>
  <si>
    <t>KM0933616U</t>
  </si>
  <si>
    <t>UMC Pharmacy Infusion Pumps KM0933616U</t>
  </si>
  <si>
    <t>KM0933617U</t>
  </si>
  <si>
    <t>UMC Laboratory Analyzers KM0933617U</t>
  </si>
  <si>
    <t>KM0933618U</t>
  </si>
  <si>
    <t>MedQuest Radiology Equipmt Replacement KM0933618U</t>
  </si>
  <si>
    <t>KM0933619U</t>
  </si>
  <si>
    <t>UMC Fleet Services Equipment Replacement KM0933619U</t>
  </si>
  <si>
    <t>KM0933620U</t>
  </si>
  <si>
    <t>UMC Acute Care Bed Replacement Plan KM0933620U</t>
  </si>
  <si>
    <t>KM0933621U</t>
  </si>
  <si>
    <t>UMC Defibrillator Equipment Repl Plan KM0933621U</t>
  </si>
  <si>
    <t>KM0933622U</t>
  </si>
  <si>
    <t>FY18 Ultrasound Equipment Repl Plan KM0933622U</t>
  </si>
  <si>
    <t>KM0933623U</t>
  </si>
  <si>
    <t>Gurney Equipment Replacement Plan KM0933623U</t>
  </si>
  <si>
    <t>KM0933625U</t>
  </si>
  <si>
    <t>Conf Services Replacement Plan PEQT KM0933625U</t>
  </si>
  <si>
    <t>KM0933627U</t>
  </si>
  <si>
    <t>UCDH FY22 Periop Repl Plan PEQT KM0933627U</t>
  </si>
  <si>
    <t>KM0933628U</t>
  </si>
  <si>
    <t>UCDH Treadmill Replacement Plan KM0933628U</t>
  </si>
  <si>
    <t>KM0933629U</t>
  </si>
  <si>
    <t>UCDH Patient Monitor Replacement Plan KM0933629U</t>
  </si>
  <si>
    <t>KM0933630U</t>
  </si>
  <si>
    <t>UCDH Environmental Serv Equip Replacemen KM0933630U</t>
  </si>
  <si>
    <t>KM0933631U</t>
  </si>
  <si>
    <t>UCDH Crib Replacement Plan KM0933631U</t>
  </si>
  <si>
    <t>KM0933632U</t>
  </si>
  <si>
    <t>UCDH Transducer Probe Repl FY23 KM0933632U</t>
  </si>
  <si>
    <t>KM0933633U</t>
  </si>
  <si>
    <t>FY23 UCDH ED Equipment Replacement Plan KM0933633U</t>
  </si>
  <si>
    <t>KM0933634U</t>
  </si>
  <si>
    <t>UCDH FY24 GI Scopes Replacement Plan KM0933634U</t>
  </si>
  <si>
    <t>KM0933635U</t>
  </si>
  <si>
    <t>FY24 Pharmacy Capital Equipment Replacem KM0933635U</t>
  </si>
  <si>
    <t>KM0934021U</t>
  </si>
  <si>
    <t>UCDMC BSAS Equipment fund 01191 KM0934021U</t>
  </si>
  <si>
    <t>KM0934022U</t>
  </si>
  <si>
    <t>UCDMC Burn Center Disc Fund Equipment KM0934022U</t>
  </si>
  <si>
    <t>KM0934023U</t>
  </si>
  <si>
    <t>SOM Furniture Recharges Fund 01001 KM0934023U</t>
  </si>
  <si>
    <t>KM0934025U</t>
  </si>
  <si>
    <t>UCDMC Childrens Hospital Equipment KM0934025U</t>
  </si>
  <si>
    <t>KM0934027U</t>
  </si>
  <si>
    <t>UCDMC CMN Capital Equipment KM0934027U</t>
  </si>
  <si>
    <t>KM0934029U</t>
  </si>
  <si>
    <t>UCDMC Trauma Program Equip fund 00347 KM0934029U</t>
  </si>
  <si>
    <t>KM0934031U</t>
  </si>
  <si>
    <t>UCDMC BOOST3 LICOX PURCHASE 1 KM0934031U</t>
  </si>
  <si>
    <t>KM0934032U</t>
  </si>
  <si>
    <t>SHERMAN WAY EQUIPMENT FURN PEQT KM0934032U</t>
  </si>
  <si>
    <t>KM0934033U</t>
  </si>
  <si>
    <t>UCDH Furniture W002414 SOM KM0934033U</t>
  </si>
  <si>
    <t>KM0934034U</t>
  </si>
  <si>
    <t>Police Services BSAS Equip PEQT KM0934034U</t>
  </si>
  <si>
    <t>KM0934035U</t>
  </si>
  <si>
    <t>UCDH CRITICAL CARE TRANSPORT Equip PEQT KM0934035U</t>
  </si>
  <si>
    <t>KM0934382U</t>
  </si>
  <si>
    <t>UCDH TeleWork Pilot Initiative IT PEQT KM0934382U</t>
  </si>
  <si>
    <t>KM0934383U</t>
  </si>
  <si>
    <t>UMC FY19 20 HEALTH SYSTEM IT EQUIPMENT KM0934383U</t>
  </si>
  <si>
    <t>KM0934416U</t>
  </si>
  <si>
    <t>UMC Materials Management Impl PEQT KM0934416U</t>
  </si>
  <si>
    <t>KM0934417U</t>
  </si>
  <si>
    <t>UMC Epic Beaker Lab Info Sys PEQT KM0934417U</t>
  </si>
  <si>
    <t>KM0934419U</t>
  </si>
  <si>
    <t>UMC Epic Community Connect PEQT KM0934419U</t>
  </si>
  <si>
    <t>KM0934420U</t>
  </si>
  <si>
    <t>3M 360 Encompass System PEQT KM0934420U</t>
  </si>
  <si>
    <t>KM0934422U</t>
  </si>
  <si>
    <t>Lawson MMIS Phase 2 KM0934422U</t>
  </si>
  <si>
    <t>KM0934728U</t>
  </si>
  <si>
    <t>PATH LAB MED EQUIPMENT SOM FUNDED KM0934728U</t>
  </si>
  <si>
    <t>KM0934791U</t>
  </si>
  <si>
    <t>UMC 13 14 Perioperative Svc Div Equip KM0934791U</t>
  </si>
  <si>
    <t>KM0934796U</t>
  </si>
  <si>
    <t>UMC 19 20 PATIENT CARE DIV EQUIP PEQT KM0934796U</t>
  </si>
  <si>
    <t>KM0934797U</t>
  </si>
  <si>
    <t>UMC 19 20 AMBULATORY CARE DIV EQUIP PEQT KM0934797U</t>
  </si>
  <si>
    <t>KM0934798U</t>
  </si>
  <si>
    <t>UMC 13 14 ADMIN PROF SVC DIV EQUIP KM0934798U</t>
  </si>
  <si>
    <t>KM0934799U</t>
  </si>
  <si>
    <t>UMC 13 14 FINANCIAL SVC DIV EQUIP KM0934799U</t>
  </si>
  <si>
    <t>KM0934800U</t>
  </si>
  <si>
    <t>UMC FY19 20 IMAGING EQUIPMENT KM0934800U</t>
  </si>
  <si>
    <t>KM0934810U</t>
  </si>
  <si>
    <t>UMC 12 13 FLEET SERVICES EQUIPMENT KM0934810U</t>
  </si>
  <si>
    <t>KM0934812U</t>
  </si>
  <si>
    <t>UMC 13 14 CLINICAL AFFAIRS DIV EQUIP KM0934812U</t>
  </si>
  <si>
    <t>KM0934813U</t>
  </si>
  <si>
    <t>UMC 13 14 HOSPITAL ADMIN DIV EQUIP KM0934813U</t>
  </si>
  <si>
    <t>KM09348143</t>
  </si>
  <si>
    <t>UMC FY23 Hosp Operations Div Equip KM09348143</t>
  </si>
  <si>
    <t>KM0934814U</t>
  </si>
  <si>
    <t>UMC 19 20 HOSPITAL OPS PEQT KM0934814U</t>
  </si>
  <si>
    <t>KM0934817U</t>
  </si>
  <si>
    <t>UMC 12 13 EMERG MED SVCS DIV EQUIP KM0934817U</t>
  </si>
  <si>
    <t>KM0939091U</t>
  </si>
  <si>
    <t>UMC UNRELEASED 2122 MINOR CAP PROJECTS KM0939091U</t>
  </si>
  <si>
    <t>KM0939092U</t>
  </si>
  <si>
    <t>UMC UNRELEASED 2223 MINOR CAP PROJECTS KM0939092U</t>
  </si>
  <si>
    <t>KM0939099U</t>
  </si>
  <si>
    <t>UNRELEASED FY1920 MINOR CAP PROJECTS KM0939099U</t>
  </si>
  <si>
    <t>KM0939100U</t>
  </si>
  <si>
    <t>UNRELEASED FY2021 MINOR CAP PROJECTS KM0939100U</t>
  </si>
  <si>
    <t>KM0953580U</t>
  </si>
  <si>
    <t>UCD Health Davis Clinic Project KM0953580U</t>
  </si>
  <si>
    <t>KM0955090U</t>
  </si>
  <si>
    <t>UMC 609 SURG EMERG SERV PAV DONO KM0955090U</t>
  </si>
  <si>
    <t>KM0955310U</t>
  </si>
  <si>
    <t>UMC 605 CANCER CENTER EXPANSION PEQT KM0955310U</t>
  </si>
  <si>
    <t>KM0955630U</t>
  </si>
  <si>
    <t>UMC 608 CENTRAL PLANT UTILITIES EXTEN KM0955630U</t>
  </si>
  <si>
    <t>KM0955651U</t>
  </si>
  <si>
    <t>UCDH Hospital Bed Tower Bond Series P KM0955651U</t>
  </si>
  <si>
    <t>KM0955660U</t>
  </si>
  <si>
    <t>UMC 608 CHILDREN MRCLE NTWRK PICU PEQT KM0955660U</t>
  </si>
  <si>
    <t>KM0955722U</t>
  </si>
  <si>
    <t>SESP RAD Recon Space for New Scanners KM0955722U</t>
  </si>
  <si>
    <t>KM0955723U</t>
  </si>
  <si>
    <t>DT1 1745B CATH LAB Replace X RAY KM0955723U</t>
  </si>
  <si>
    <t>KM0955724U</t>
  </si>
  <si>
    <t>CENT PLNT 1ST FLR PO M Emissi KM0955724U</t>
  </si>
  <si>
    <t>KM0955725U</t>
  </si>
  <si>
    <t>UCDH Sacramento Modular Fitness Center KM0955725U</t>
  </si>
  <si>
    <t>KM0955726U</t>
  </si>
  <si>
    <t>Davis Tower Mobile CT Scanner Pad Instal KM0955726U</t>
  </si>
  <si>
    <t>KM0955727U</t>
  </si>
  <si>
    <t>Sacramento Amb Surg Center Bond Series P KM0955727U</t>
  </si>
  <si>
    <t>KM0955728U</t>
  </si>
  <si>
    <t>Folsom Medical Office Building Series P KM0955728U</t>
  </si>
  <si>
    <t>KM0955729U</t>
  </si>
  <si>
    <t>UC Davis Security Card Key Sys Upgrade KM0955729U</t>
  </si>
  <si>
    <t>KM0955731U</t>
  </si>
  <si>
    <t>SESP Cell Service Upgrade KM0955731U</t>
  </si>
  <si>
    <t>KM0955732U</t>
  </si>
  <si>
    <t>East 3 Phase 2 Reactivation KM0955732U</t>
  </si>
  <si>
    <t>KM0955733U</t>
  </si>
  <si>
    <t>ASB 1110 IT SmartRow Data Center Rack KM0955733U</t>
  </si>
  <si>
    <t>KM0955734U</t>
  </si>
  <si>
    <t>DT Radiology Reading Rooms KM0955734U</t>
  </si>
  <si>
    <t>KM0955735U</t>
  </si>
  <si>
    <t>Davis Tower 2 Medical Vacuum Pump Repl KM0955735U</t>
  </si>
  <si>
    <t>KM0955736U</t>
  </si>
  <si>
    <t>SDSC NetV2 Upgrade KM0955736U</t>
  </si>
  <si>
    <t>KM0955737U</t>
  </si>
  <si>
    <t>UCDH Pharmacy Shared Services Center KM0955737U</t>
  </si>
  <si>
    <t>KM0955738U</t>
  </si>
  <si>
    <t>MAIN HOSP 1514 PFT Relocation 2020 KM0955738U</t>
  </si>
  <si>
    <t>KM0955739U</t>
  </si>
  <si>
    <t>Folsom Land Acquisition KM0955739U</t>
  </si>
  <si>
    <t>KM0955741U</t>
  </si>
  <si>
    <t>SESP Rapid Care Phase 3 to 5 Remodel KM0955741U</t>
  </si>
  <si>
    <t>KM0955743U</t>
  </si>
  <si>
    <t>PCH CT Scanner Replacemt KM0955743U</t>
  </si>
  <si>
    <t>KM0955744U</t>
  </si>
  <si>
    <t>DTLL 0703 IT UPS Modernization KM0955744U</t>
  </si>
  <si>
    <t>KM0955745U</t>
  </si>
  <si>
    <t>CUP Generator Controller Replacements KM0955745U</t>
  </si>
  <si>
    <t>KM0955746U</t>
  </si>
  <si>
    <t>UCDH Medical Campus Operating Rm Integra KM0955746U</t>
  </si>
  <si>
    <t>KM0955747U</t>
  </si>
  <si>
    <t>DT 2709 Office Reno IT Relocation KM0955747U</t>
  </si>
  <si>
    <t>KM0955751U</t>
  </si>
  <si>
    <t>DAV PCN Radiology Expansion Project KM0955751U</t>
  </si>
  <si>
    <t>KM0955752U</t>
  </si>
  <si>
    <t>SESP Basement Food Kitchen for Rm Srvc KM0955752U</t>
  </si>
  <si>
    <t>KM0955753U</t>
  </si>
  <si>
    <t>Stockton Prenatal Diagnosis Relocation KM0955753U</t>
  </si>
  <si>
    <t>KM0955754U</t>
  </si>
  <si>
    <t>Fleet Services Relocation KM0955754U</t>
  </si>
  <si>
    <t>KM0955755U</t>
  </si>
  <si>
    <t>C Street Benign Hematology Clinic KM0955755U</t>
  </si>
  <si>
    <t>KM0955757U</t>
  </si>
  <si>
    <t>DT 1ST FLR RAD Nuclear Medicine Remodel KM0955757U</t>
  </si>
  <si>
    <t>KM0955758U</t>
  </si>
  <si>
    <t>SESP Rooms 1752 1758 X ray Replacement P KM0955758U</t>
  </si>
  <si>
    <t>KM0955759U</t>
  </si>
  <si>
    <t>E1 PHARM 1107 IDS Remodel KM0955759U</t>
  </si>
  <si>
    <t>KM0955761U</t>
  </si>
  <si>
    <t>MAIN HOSP 1625 INTER RAD Ste Remodel KM0955761U</t>
  </si>
  <si>
    <t>KM0955762U</t>
  </si>
  <si>
    <t>Carmichael PCN Interior Remodel KM0955762U</t>
  </si>
  <si>
    <t>KM0955763U</t>
  </si>
  <si>
    <t>PCH MRI Upgrade KM0955763U</t>
  </si>
  <si>
    <t>KM0955764U</t>
  </si>
  <si>
    <t>Main Hospital Pharmacy Pyxis Reconfig KM0955764U</t>
  </si>
  <si>
    <t>KM0955765U</t>
  </si>
  <si>
    <t>ACC Fire Alarm and Infrastructure Upgrad KM0955765U</t>
  </si>
  <si>
    <t>KM0955766U</t>
  </si>
  <si>
    <t>Central Utility Plant Expansion KM0955766U</t>
  </si>
  <si>
    <t>KM0955768U</t>
  </si>
  <si>
    <t>UCDH Sherman Way Bldg IT Network Modern KM0955768U</t>
  </si>
  <si>
    <t>KM0955769U</t>
  </si>
  <si>
    <t>DT ALL FLRS IT Wireless Access Point Rep KM0955769U</t>
  </si>
  <si>
    <t>KM0955772U</t>
  </si>
  <si>
    <t>UCDH Main Hospital AFFF System Upgrades KM0955772U</t>
  </si>
  <si>
    <t>KM0955773U</t>
  </si>
  <si>
    <t>ACC 0611 RAD CT Scanner Replacement KM0955773U</t>
  </si>
  <si>
    <t>KM0955774U</t>
  </si>
  <si>
    <t>SESP 1P742 CT Scanner Replacement KM0955774U</t>
  </si>
  <si>
    <t>KM0955776U</t>
  </si>
  <si>
    <t>Main Hosp IT HUGS Upgrade KM0955776U</t>
  </si>
  <si>
    <t>KM0955777U</t>
  </si>
  <si>
    <t>Elk Grove Land Acquisition KM0955777U</t>
  </si>
  <si>
    <t>KM0955794U</t>
  </si>
  <si>
    <t>NS Demo Red Project KM0955794U</t>
  </si>
  <si>
    <t>KM0955830U</t>
  </si>
  <si>
    <t>UMC 00610 EMER GENERATOR PHASE I PEQT KM0955830U</t>
  </si>
  <si>
    <t>KM0955880U</t>
  </si>
  <si>
    <t>NORTH ADDITION OFFICE BLDG Ext Fin KM0955880U</t>
  </si>
  <si>
    <t>KM0955891U</t>
  </si>
  <si>
    <t>UCDH Davis Tower 0711 0762 Pharmacy R KM0955891U</t>
  </si>
  <si>
    <t>KM0955892U</t>
  </si>
  <si>
    <t>NAOB Tenant Improvements KM0955892U</t>
  </si>
  <si>
    <t>KM0955900U</t>
  </si>
  <si>
    <t>MHS Childrens Surgery Ctr CMN Funds KM0955900U</t>
  </si>
  <si>
    <t>KM0955902U</t>
  </si>
  <si>
    <t>UMC HOSP SEISMIC UPGRADE ELEVATORS KM0955902U</t>
  </si>
  <si>
    <t>KM0955903U</t>
  </si>
  <si>
    <t>UMC HOSP SEISMIC UPGRADE FIRELIFE SAFE KM0955903U</t>
  </si>
  <si>
    <t>KM0955904U</t>
  </si>
  <si>
    <t>UMC HOSP SEISMIC UPGRADE STAIRSEXITS KM0955904U</t>
  </si>
  <si>
    <t>KM0955905U</t>
  </si>
  <si>
    <t>UMC HOSP SEISMIC UPGRADE PH 5 PEQT KM0955905U</t>
  </si>
  <si>
    <t>KM0955908U</t>
  </si>
  <si>
    <t>UMC RANCHO CORDOVA PCN TI FURN PEQT KM0955908U</t>
  </si>
  <si>
    <t>KM0955910U</t>
  </si>
  <si>
    <t>UMC 610 Medical Records Remodel PEQT KM0955910U</t>
  </si>
  <si>
    <t>KM0955912U</t>
  </si>
  <si>
    <t>UMC RAD ONC Brachytherapy Equipment PEQT KM0955912U</t>
  </si>
  <si>
    <t>KM0955913U</t>
  </si>
  <si>
    <t>UMC SESP EMER Install Bradley Toilets KM0955913U</t>
  </si>
  <si>
    <t>KM0955914U</t>
  </si>
  <si>
    <t>UMC ASB Remodel for SON KM0955914U</t>
  </si>
  <si>
    <t>KM0955918U</t>
  </si>
  <si>
    <t>SESP RAD New Space for MRI Magnet KM0955918U</t>
  </si>
  <si>
    <t>KM0955919U</t>
  </si>
  <si>
    <t>PCN Midtown Clinic Expansion KM0955919U</t>
  </si>
  <si>
    <t>KM0955921U</t>
  </si>
  <si>
    <t>UT Central Processing Unit Upgrades KM0955921U</t>
  </si>
  <si>
    <t>KM0955922U</t>
  </si>
  <si>
    <t>UT2 Operating Rooms Remodel MCPRB 2016 L KM0955922U</t>
  </si>
  <si>
    <t>KM0955923U</t>
  </si>
  <si>
    <t>MH E2E3 Pulmonary GI Remodel KM0955923U</t>
  </si>
  <si>
    <t>KM0955924U</t>
  </si>
  <si>
    <t>Hospital E7 Reactivation Project KM0955924U</t>
  </si>
  <si>
    <t>KM0955931U</t>
  </si>
  <si>
    <t>DT1 Rm 1835A Pediatric Fluoroscopy KM0955931U</t>
  </si>
  <si>
    <t>KM0955935U</t>
  </si>
  <si>
    <t>MH Rm G640 Medical Air Vac Pump Rplcmt KM0955935U</t>
  </si>
  <si>
    <t>KM0955937U</t>
  </si>
  <si>
    <t>SESP CPU Equipment Upgrades KM0955937U</t>
  </si>
  <si>
    <t>KM0955938U</t>
  </si>
  <si>
    <t>SESP Rms 1P7241P726 MRI Upgrades KM0955938U</t>
  </si>
  <si>
    <t>KM0955939U</t>
  </si>
  <si>
    <t>SESP 2P320 Pathology Chem Lab Automation KM0955939U</t>
  </si>
  <si>
    <t>KM0955940U</t>
  </si>
  <si>
    <t>UMC 612 UT1 FIRST FLOOR REMODEL PEQT KM0955940U</t>
  </si>
  <si>
    <t>KM0955941U</t>
  </si>
  <si>
    <t>Cancer Center NetV2 Upgrade KM0955941U</t>
  </si>
  <si>
    <t>KM0955942U</t>
  </si>
  <si>
    <t>ACC Basement Room 0500 Radiology Remodel KM0955942U</t>
  </si>
  <si>
    <t>KM0955943U</t>
  </si>
  <si>
    <t>ACC NetV2 Upgrade KM0955943U</t>
  </si>
  <si>
    <t>KM0955944U</t>
  </si>
  <si>
    <t>DTLL Room 0762 Pharmacy Remodel KM0955944U</t>
  </si>
  <si>
    <t>KM0955945U</t>
  </si>
  <si>
    <t>DT Rm 1835C Vascular Lab Relocation KM0955945U</t>
  </si>
  <si>
    <t>KM0955946U</t>
  </si>
  <si>
    <t>E7 EEG Office Relocation Project KM0955946U</t>
  </si>
  <si>
    <t>KM0955947U</t>
  </si>
  <si>
    <t>ACC Basement Replace 1 5T with 3 0T MRI KM0955947U</t>
  </si>
  <si>
    <t>KM0955948U</t>
  </si>
  <si>
    <t>Hosp Seismic Upgrade East Wing Make Rdy KM0955948U</t>
  </si>
  <si>
    <t>KM0955952U</t>
  </si>
  <si>
    <t>CMB CLIN OPER Remodel Facility KM0955952U</t>
  </si>
  <si>
    <t>KM0955953U</t>
  </si>
  <si>
    <t>CANN ORTH CLIN Foot Ankle Clinic Expand KM0955953U</t>
  </si>
  <si>
    <t>KM0955954U</t>
  </si>
  <si>
    <t>ACC ExpansionEye Center KM0955954U</t>
  </si>
  <si>
    <t>KM0955955U</t>
  </si>
  <si>
    <t>Univ Tower 2nd Flr OR Integration KM0955955U</t>
  </si>
  <si>
    <t>KM0955956U</t>
  </si>
  <si>
    <t>CCTR South Bldg Addition for ZAP LinAcc KM0955956U</t>
  </si>
  <si>
    <t>KM0955957U</t>
  </si>
  <si>
    <t>SESP ED RPIW Improvements KM0955957U</t>
  </si>
  <si>
    <t>KM0955958U</t>
  </si>
  <si>
    <t>2020 HIM Division Move KM0955958U</t>
  </si>
  <si>
    <t>KM0955960U</t>
  </si>
  <si>
    <t>UMC 611 DT1 Remodel for Hosp PET PEQT KM0955960U</t>
  </si>
  <si>
    <t>KM0955962U</t>
  </si>
  <si>
    <t>Medical Records Building Refurbishment KM0955962U</t>
  </si>
  <si>
    <t>KM0955963U</t>
  </si>
  <si>
    <t>PSSB IT Network Modernization KM0955963U</t>
  </si>
  <si>
    <t>KM0955964U</t>
  </si>
  <si>
    <t>Central Plant Turbine Generator Refurbis KM0955964U</t>
  </si>
  <si>
    <t>KM0955965U</t>
  </si>
  <si>
    <t>Roseville Clinic II Tenant Improvement KM0955965U</t>
  </si>
  <si>
    <t>KM0955967U</t>
  </si>
  <si>
    <t>CCTR 0116D0116G Replace LinAcc Machines KM0955967U</t>
  </si>
  <si>
    <t>KM0955972U</t>
  </si>
  <si>
    <t>UCDH MAIN HOSP 800Mhz DAS KM0955972U</t>
  </si>
  <si>
    <t>KM0955973U</t>
  </si>
  <si>
    <t>UCDH POINT WEST CLINICS KM0955973U</t>
  </si>
  <si>
    <t>KM0955974U</t>
  </si>
  <si>
    <t>UCDH Call Center IT PEQT KM0955974U</t>
  </si>
  <si>
    <t>KM0955977U</t>
  </si>
  <si>
    <t>UCDH Office of the Future KM0955977U</t>
  </si>
  <si>
    <t>KM0955978U</t>
  </si>
  <si>
    <t>UCDH Elk Grove PM R Expansion Project KM0955978U</t>
  </si>
  <si>
    <t>KM0955979U</t>
  </si>
  <si>
    <t>UCDH Cancer Center Progenitor Lab Expans KM0955979U</t>
  </si>
  <si>
    <t>KM0955981U</t>
  </si>
  <si>
    <t>UMC HOSPITAL DATA CLOSET UPGRADES KM0955981U</t>
  </si>
  <si>
    <t>KM0955982U</t>
  </si>
  <si>
    <t>UMC New Hospital Data Closets KM0955982U</t>
  </si>
  <si>
    <t>KM0955983U</t>
  </si>
  <si>
    <t>UMC 613 UNIV TOWER INTEN CARE UNIT 5TH KM0955983U</t>
  </si>
  <si>
    <t>KM0955986U</t>
  </si>
  <si>
    <t>UCDMG ELK GROVE II PCN ADD SPACE KM0955986U</t>
  </si>
  <si>
    <t>KM0955988U</t>
  </si>
  <si>
    <t>UMC UCDMG PCN FOLSOM EXPANSION KM0955988U</t>
  </si>
  <si>
    <t>KM0955989U</t>
  </si>
  <si>
    <t>UMC UCDHS UC Path Projects PEQT KM0955989U</t>
  </si>
  <si>
    <t>KM0955990U</t>
  </si>
  <si>
    <t>UMC ALHAMBRA CANNERY FURNITURE PEQT KM0955990U</t>
  </si>
  <si>
    <t>KM0955991U</t>
  </si>
  <si>
    <t>Main Hosp Seismic 2nd Flr Hosp Interest KM0955991U</t>
  </si>
  <si>
    <t>KM0955994U</t>
  </si>
  <si>
    <t>UCDH Davis Tower 6 Pediatric Pharmacy KM0955994U</t>
  </si>
  <si>
    <t>KM0955995U</t>
  </si>
  <si>
    <t>UCDH Davis Tower 8 Oncology Pharmacy KM0955995U</t>
  </si>
  <si>
    <t>KM0955996U</t>
  </si>
  <si>
    <t>East Wing 1st Floor Seismic Relocations KM0955996U</t>
  </si>
  <si>
    <t>KM0955997U</t>
  </si>
  <si>
    <t>DT1 Rm 1875 Radiology Remodel KM0955997U</t>
  </si>
  <si>
    <t>KM0955999U</t>
  </si>
  <si>
    <t>UT7 IT Systems Infrastructure Upgrades KM0955999U</t>
  </si>
  <si>
    <t>KM0956201U</t>
  </si>
  <si>
    <t>UMC 602 OPTICAL NETWORK PROJECT KM0956201U</t>
  </si>
  <si>
    <t>KM0956507U</t>
  </si>
  <si>
    <t>UMC 610 PARKING STRUCTURE III KM0956507U</t>
  </si>
  <si>
    <t>KM0956509U</t>
  </si>
  <si>
    <t>UMC 6 10 INSTALL PARKING INFRASTR LOT 3 KM0956509U</t>
  </si>
  <si>
    <t>KM0956513U</t>
  </si>
  <si>
    <t>PARKING STRUCTURE 4 MCPRB Series N KM0956513U</t>
  </si>
  <si>
    <t>KM0956514U</t>
  </si>
  <si>
    <t>PARKING STRUCTURE 5 Bond Series P KM0956514U</t>
  </si>
  <si>
    <t>KM0956515U</t>
  </si>
  <si>
    <t>PARKING STRUCTURE 7 KM0956515U</t>
  </si>
  <si>
    <t>KM0956516U</t>
  </si>
  <si>
    <t>Campus Parking Temp Lots KM0956516U</t>
  </si>
  <si>
    <t>KM0957395U</t>
  </si>
  <si>
    <t>0619 EDWARDS FAMILY ATHLETICS CENTER KM0957395U</t>
  </si>
  <si>
    <t>KM0957602U</t>
  </si>
  <si>
    <t>UMC 604 GOVERNORS HALL RENOVATION KM0957602U</t>
  </si>
  <si>
    <t>KM0957677U</t>
  </si>
  <si>
    <t>UMC 610 ASB POWER DISTR SYS EQUIP PEQT KM0957677U</t>
  </si>
  <si>
    <t>KM0957705U</t>
  </si>
  <si>
    <t>UMC ACC RAD NM PET SPACE KM0957705U</t>
  </si>
  <si>
    <t>KM0957732U</t>
  </si>
  <si>
    <t>UMC GRANGE II IT EQUIPMENT PEQT KM0957732U</t>
  </si>
  <si>
    <t>KM0957744U</t>
  </si>
  <si>
    <t>UMC E GD Renovate Vacated Cafeteria KM0957744U</t>
  </si>
  <si>
    <t>KM0957745U</t>
  </si>
  <si>
    <t>UMC SESP Correct High Humidity in ORs KM0957745U</t>
  </si>
  <si>
    <t>KM0957746U</t>
  </si>
  <si>
    <t>UMC Alhambra Cannery Phase II Furn PEQT KM0957746U</t>
  </si>
  <si>
    <t>KM0957748U</t>
  </si>
  <si>
    <t>UMC Alhambra Cannery Ph2 IT Equip PEQT KM0957748U</t>
  </si>
  <si>
    <t>KM0957749U</t>
  </si>
  <si>
    <t>UMC CCTR Infusion Ctr Rm 1010 Eq PEQT KM0957749U</t>
  </si>
  <si>
    <t>KM0957754U</t>
  </si>
  <si>
    <t>UMC DT3 OR Overhead Surg Light Eq PEQT KM0957754U</t>
  </si>
  <si>
    <t>KM0957760U</t>
  </si>
  <si>
    <t>POC Glucose Meter Upgrade IT Equip PEQT KM0957760U</t>
  </si>
  <si>
    <t>KM0957763U</t>
  </si>
  <si>
    <t>ACC OR Add Workspace 1700 IT Equip PEQT KM0957763U</t>
  </si>
  <si>
    <t>KM0957765U</t>
  </si>
  <si>
    <t>ACC OR Add Work Space 1701 Furn PEQT KM0957765U</t>
  </si>
  <si>
    <t>KM0957775U</t>
  </si>
  <si>
    <t>JACK HME Relocation of Program KM0957775U</t>
  </si>
  <si>
    <t>KM0957777U</t>
  </si>
  <si>
    <t>TNU Temp Patient Iso IT Equip PEQT KM0957777U</t>
  </si>
  <si>
    <t>KM0957778U</t>
  </si>
  <si>
    <t>DAVIS1 PHARM Space at Gldn 1 IT EQ PEQT KM0957778U</t>
  </si>
  <si>
    <t>KM0957780U</t>
  </si>
  <si>
    <t>SITE FD C Relocate Med Gas Storage KM0957780U</t>
  </si>
  <si>
    <t>KM0957781U</t>
  </si>
  <si>
    <t>GLAS OTOLARYN Remodel 6th Floor KM0957781U</t>
  </si>
  <si>
    <t>KM0957783U</t>
  </si>
  <si>
    <t>PCN Campus Commons Clinic Equipment PEQT KM0957783U</t>
  </si>
  <si>
    <t>KM0957784U</t>
  </si>
  <si>
    <t>PCS Patient Monitoring Upgrade KM0957784U</t>
  </si>
  <si>
    <t>KM0957785U</t>
  </si>
  <si>
    <t>SESP ED Install Patient Rm TVs PEQT KM0957785U</t>
  </si>
  <si>
    <t>KM0957787U</t>
  </si>
  <si>
    <t>PATH Qmatic Orchestra Suite IT Eq PEQT KM0957787U</t>
  </si>
  <si>
    <t>KM0957794U</t>
  </si>
  <si>
    <t>PATH IT Wireless Upgrade IT Equip PEQT KM0957794U</t>
  </si>
  <si>
    <t>KM0957795U</t>
  </si>
  <si>
    <t>ACC OPHTHAL Remodel Chart Rm IT Eq PEQT KM0957795U</t>
  </si>
  <si>
    <t>KM0957796U</t>
  </si>
  <si>
    <t>DTLL DISTRIB Install SurveillanceCameras KM0957796U</t>
  </si>
  <si>
    <t>KM0957797U</t>
  </si>
  <si>
    <t>DT1 RAD Install New Equipment Rm 1835C KM0957797U</t>
  </si>
  <si>
    <t>KM0957801U</t>
  </si>
  <si>
    <t>BDWY IT Upgrade Surveillance IT Equ PEQT KM0957801U</t>
  </si>
  <si>
    <t>KM0957803U</t>
  </si>
  <si>
    <t>CCTR CCTR EXPAN Install Add Card Key KM0957803U</t>
  </si>
  <si>
    <t>KM0957805U</t>
  </si>
  <si>
    <t>DT6 CARD Relocate Telemetry Monitoring KM0957805U</t>
  </si>
  <si>
    <t>KM0957806U</t>
  </si>
  <si>
    <t>DTLL FD C SS2 New Switchboard KM0957806U</t>
  </si>
  <si>
    <t>KM0957809U</t>
  </si>
  <si>
    <t>BDWY HLTH SCI Add Offices Ste 1195 KM0957809U</t>
  </si>
  <si>
    <t>KM0957810U</t>
  </si>
  <si>
    <t>BHC IT Add Wireless IT Equip PEQT KM0957810U</t>
  </si>
  <si>
    <t>KM0957813U</t>
  </si>
  <si>
    <t>SITE UCDMC DERM Clinic Expansion KM0957813U</t>
  </si>
  <si>
    <t>KM0957817U</t>
  </si>
  <si>
    <t>BDWY MAN CARE Rm 1760Furniture PEQT KM0957817U</t>
  </si>
  <si>
    <t>KM0957819U</t>
  </si>
  <si>
    <t>MH CEO Conference Rm Furniture PEQT KM0957819U</t>
  </si>
  <si>
    <t>KM0957820U</t>
  </si>
  <si>
    <t>E5 REHAB Nurses Station Furniture PEQT KM0957820U</t>
  </si>
  <si>
    <t>KM0957821U</t>
  </si>
  <si>
    <t>SESP ED PILOT PROGRAM IT Equpmt PEQT KM0957821U</t>
  </si>
  <si>
    <t>KM0957822U</t>
  </si>
  <si>
    <t>DT7 77697771 PEDS Add EEG IT Equp PEQT KM0957822U</t>
  </si>
  <si>
    <t>KM0957824U</t>
  </si>
  <si>
    <t>JACK6 PHARM Specialty Oper Furn PEQT KM0957824U</t>
  </si>
  <si>
    <t>KM0957825U</t>
  </si>
  <si>
    <t>DAV2 FAC PLAN Refurbish Bldg Furn PEQT KM0957825U</t>
  </si>
  <si>
    <t>KM0957830U</t>
  </si>
  <si>
    <t>2020 DAV1 OMBUDS Relocations FURN PEQT KM0957830U</t>
  </si>
  <si>
    <t>KM0957831U</t>
  </si>
  <si>
    <t>SITE UCDMC PARK LOTS Replace Machines KM0957831U</t>
  </si>
  <si>
    <t>KM0957832U</t>
  </si>
  <si>
    <t>UCDMC Police Bldg Security CameraCardkey KM0957832U</t>
  </si>
  <si>
    <t>KM0957834U</t>
  </si>
  <si>
    <t>UCDMC Midtown31609 1st Fl Conf FURN PEQT KM0957834U</t>
  </si>
  <si>
    <t>KM0957836U</t>
  </si>
  <si>
    <t>PCH1600 PHARM Improve Air Hand Ventilat KM0957836U</t>
  </si>
  <si>
    <t>KM0957837U</t>
  </si>
  <si>
    <t>2020 AIM Services Relocation KM0957837U</t>
  </si>
  <si>
    <t>KM0957838U</t>
  </si>
  <si>
    <t>PARCS System Install IT PEQT KM0957838U</t>
  </si>
  <si>
    <t>KM0957839U</t>
  </si>
  <si>
    <t>DT1 RAD Update Reading Interp Space KM0957839U</t>
  </si>
  <si>
    <t>KM0957840U</t>
  </si>
  <si>
    <t>UT7 7614 FD C IT SYST INFRA UPGRDS KM0957840U</t>
  </si>
  <si>
    <t>KM0957841U</t>
  </si>
  <si>
    <t>BDWY 1600 HLTH SCI Reconfigure Suite KM0957841U</t>
  </si>
  <si>
    <t>KM0957842U</t>
  </si>
  <si>
    <t>MAIN HOSP PHARM Camera Security IT PEQT KM0957842U</t>
  </si>
  <si>
    <t>KM0957843U</t>
  </si>
  <si>
    <t>2020 DAV1 CPPN Reloc Skills Lab SMClssrm KM0957843U</t>
  </si>
  <si>
    <t>KM0957844U</t>
  </si>
  <si>
    <t>SHER LEGAL Suite 3100 Remodel FURN PEQT KM0957844U</t>
  </si>
  <si>
    <t>KM0957846U</t>
  </si>
  <si>
    <t>MIDTOWN Provide AC Med Rooms KM0957846U</t>
  </si>
  <si>
    <t>KM0957847U</t>
  </si>
  <si>
    <t>TCN1 Hemo Move Staff from DAV1 KM0957847U</t>
  </si>
  <si>
    <t>KM0957848U</t>
  </si>
  <si>
    <t>Elekta Gamma Knife Source Reload PEQT KM0957848U</t>
  </si>
  <si>
    <t>KM0957849U</t>
  </si>
  <si>
    <t>CCTR EXPAN 3262 D B PHARM HEPA Filtered KM0957849U</t>
  </si>
  <si>
    <t>KM0957852U</t>
  </si>
  <si>
    <t>2020 EAST1 Remodel PEQT FURN KM0957852U</t>
  </si>
  <si>
    <t>KM0957853U</t>
  </si>
  <si>
    <t>WARE IT Provide Space KM0957853U</t>
  </si>
  <si>
    <t>KM0957854U</t>
  </si>
  <si>
    <t>DTLL 0703 IT UPS Refresh KM0957854U</t>
  </si>
  <si>
    <t>KM0957856U</t>
  </si>
  <si>
    <t>SDSC IT Network Modernization Project KM0957856U</t>
  </si>
  <si>
    <t>KM0957857U</t>
  </si>
  <si>
    <t>PS2 PARK Bike Cage Expansion KM0957857U</t>
  </si>
  <si>
    <t>KM0957858U</t>
  </si>
  <si>
    <t>SESP ED 1P790A NS Core POD C FURN PEQT KM0957858U</t>
  </si>
  <si>
    <t>KM0957860U</t>
  </si>
  <si>
    <t>SESP ED RAPID CARE UNIT MED PEQT KM0957860U</t>
  </si>
  <si>
    <t>KM0957861U</t>
  </si>
  <si>
    <t>CCTR BASEMENT 2ND FLR ADULT INF Provid KM0957861U</t>
  </si>
  <si>
    <t>KM0957862U</t>
  </si>
  <si>
    <t>Davis Tower 2nd Floor Ste 2709 KM0957862U</t>
  </si>
  <si>
    <t>KM0957864U</t>
  </si>
  <si>
    <t>DT7 Child Life Relocation FURN PEQT KM0957864U</t>
  </si>
  <si>
    <t>KM0957868U</t>
  </si>
  <si>
    <t>SESP 0703 to 0P715 ITs Ring 2 Aggie Sq KM0957868U</t>
  </si>
  <si>
    <t>KM0957869U</t>
  </si>
  <si>
    <t>SITE IT South Ring Fiber Optic KM0957869U</t>
  </si>
  <si>
    <t>KM0957872U</t>
  </si>
  <si>
    <t>UCD Health Davis Ophthalmology 2035 Lyn KM0957872U</t>
  </si>
  <si>
    <t>KM0957873U</t>
  </si>
  <si>
    <t>LOT 21 PARK EV Charging Infrastructure KM0957873U</t>
  </si>
  <si>
    <t>KM0957876U</t>
  </si>
  <si>
    <t>East 4 4129 AAU Install Passport System KM0957876U</t>
  </si>
  <si>
    <t>KM0957877U</t>
  </si>
  <si>
    <t>CANN 1710 RAD EOS System KM0957877U</t>
  </si>
  <si>
    <t>KM0957878U</t>
  </si>
  <si>
    <t>ACC PM R Suite 3870 Remodel FURN PEQT KM0957878U</t>
  </si>
  <si>
    <t>KM0957879U</t>
  </si>
  <si>
    <t>Auburn Network Refresh IT PEQT KM0957879U</t>
  </si>
  <si>
    <t>KM0957880U</t>
  </si>
  <si>
    <t>EXPOSITION BLVD FAC PLAN Acquire Practic KM0957880U</t>
  </si>
  <si>
    <t>KM0957881U</t>
  </si>
  <si>
    <t>SITE STOCKTON FAC PLAN Acquiring Practic KM0957881U</t>
  </si>
  <si>
    <t>KM0957882U</t>
  </si>
  <si>
    <t>ACC CAFE Upgrade CamerasSecurity System KM0957882U</t>
  </si>
  <si>
    <t>KM0957883U</t>
  </si>
  <si>
    <t>CENT PLT PO M CUP Controls KM0957883U</t>
  </si>
  <si>
    <t>KM0957884U</t>
  </si>
  <si>
    <t>SITE UCDH PO M Safety Corridor Lighting KM0957884U</t>
  </si>
  <si>
    <t>KM0957885U</t>
  </si>
  <si>
    <t>MIDTOWN FAC PLAN Repaint Interior KM0957885U</t>
  </si>
  <si>
    <t>KM0957886U</t>
  </si>
  <si>
    <t>UCDH POLICE Upgrade Emerg Call Box KM0957886U</t>
  </si>
  <si>
    <t>KM0957887U</t>
  </si>
  <si>
    <t>UCDH SITE LOT 17 NFC Sports Court KM0957887U</t>
  </si>
  <si>
    <t>KM0957889U</t>
  </si>
  <si>
    <t>SESP Emg Power Circuit Breakers KM0957889U</t>
  </si>
  <si>
    <t>KM0957890U</t>
  </si>
  <si>
    <t>GLASS 5109 OTOLARYN 4th 5th and 6th Re KM0957890U</t>
  </si>
  <si>
    <t>KM0957891U</t>
  </si>
  <si>
    <t>PO M 2nd Flr Central Plant Install AC Un KM0957891U</t>
  </si>
  <si>
    <t>KM0957893U</t>
  </si>
  <si>
    <t>CANN 1356 DERM Ventilation Snorkel Add KM0957893U</t>
  </si>
  <si>
    <t>KM0957895U</t>
  </si>
  <si>
    <t>PCH AC 1 and 2 Replacement KM0957895U</t>
  </si>
  <si>
    <t>KM0957896U</t>
  </si>
  <si>
    <t>CUP PO M 480v Tie Feeders KM0957896U</t>
  </si>
  <si>
    <t>KM0957897U</t>
  </si>
  <si>
    <t>ACC FIRE Upgrade Fire Alarm Panels KM0957897U</t>
  </si>
  <si>
    <t>KM0957899U</t>
  </si>
  <si>
    <t>Midtown Security Cameras KM0957899U</t>
  </si>
  <si>
    <t>KM0957900U</t>
  </si>
  <si>
    <t>FY19 20 Cap Equipm Expense Proj PEQT KM0957900U</t>
  </si>
  <si>
    <t>KM0957901U</t>
  </si>
  <si>
    <t>SESP 3P324 NSICU CARD READERS KM0957901U</t>
  </si>
  <si>
    <t>KM0957902U</t>
  </si>
  <si>
    <t>MAIN HOSP 4607 ENT INT MED Install KM0957902U</t>
  </si>
  <si>
    <t>KM0957903U</t>
  </si>
  <si>
    <t>C ST CANN Spine Handicapped Door Access KM0957903U</t>
  </si>
  <si>
    <t>KM0957904U</t>
  </si>
  <si>
    <t>C ST CANN RAD Cone Beam CT Integration KM0957904U</t>
  </si>
  <si>
    <t>KM0957905U</t>
  </si>
  <si>
    <t>PCH 2808 ENT Expansion KM0957905U</t>
  </si>
  <si>
    <t>KM0957907U</t>
  </si>
  <si>
    <t>MAIN HOSP DT SESP ALL FLR IT Nurse Call KM0957907U</t>
  </si>
  <si>
    <t>KM0957908U</t>
  </si>
  <si>
    <t>ABMCO 1st Flr PO M Storage Shelving KM0957908U</t>
  </si>
  <si>
    <t>KM0957909U</t>
  </si>
  <si>
    <t>Davis PCN RAD MRI Trailer KM0957909U</t>
  </si>
  <si>
    <t>KM0957910U</t>
  </si>
  <si>
    <t>SAPC Capital Equipment KM0957910U</t>
  </si>
  <si>
    <t>KM0957911U</t>
  </si>
  <si>
    <t>MAIN HOSP 0108 POM Add Wall KM0957911U</t>
  </si>
  <si>
    <t>KM0957912U</t>
  </si>
  <si>
    <t>PCH UCDTI ER Power Upgrade KM0957912U</t>
  </si>
  <si>
    <t>KM0957913U</t>
  </si>
  <si>
    <t>MIDTOWN 1400 HAC Install ADA Act Bar KM0957913U</t>
  </si>
  <si>
    <t>KM0957914U</t>
  </si>
  <si>
    <t>MAIN HOSP RADIOLOGY CT Scan Site Trailer KM0957914U</t>
  </si>
  <si>
    <t>KM0957915U</t>
  </si>
  <si>
    <t>NAT 145 ENT AUDIO Install Hearing Booth KM0957915U</t>
  </si>
  <si>
    <t>KM0957916U</t>
  </si>
  <si>
    <t>DT5 NICU DELAYED EGRESS KM0957916U</t>
  </si>
  <si>
    <t>KM0957917U</t>
  </si>
  <si>
    <t>SESP OP733 OP722 PERIOP Convert Vendor KM0957917U</t>
  </si>
  <si>
    <t>KM0957918U</t>
  </si>
  <si>
    <t>CCTR 1221 1245 2102 PEDS IV INF Reconf KM0957918U</t>
  </si>
  <si>
    <t>KM0957919U</t>
  </si>
  <si>
    <t>SESP CENT PROC Provide CPU Cameras KM0957919U</t>
  </si>
  <si>
    <t>KM0957922U</t>
  </si>
  <si>
    <t>DT Loading Dock Parking Lot Reorg KM0957922U</t>
  </si>
  <si>
    <t>KM0957924U</t>
  </si>
  <si>
    <t>4949 Broadway Parking Area KM0957924U</t>
  </si>
  <si>
    <t>KM0957925U</t>
  </si>
  <si>
    <t>Carmichael PCN NetV2 Upgrade IT EQ KM0957925U</t>
  </si>
  <si>
    <t>KM0957926U</t>
  </si>
  <si>
    <t>DT7 Toilet Room Accessibility Upgrade KM0957926U</t>
  </si>
  <si>
    <t>KM0957928U</t>
  </si>
  <si>
    <t>DT 8782E ONC Add 4 Workstations KM0957928U</t>
  </si>
  <si>
    <t>KM934031F1</t>
  </si>
  <si>
    <t>UCDMC DOD TBI Research Grant Equipment KM934031F1</t>
  </si>
  <si>
    <t>KN0939983U</t>
  </si>
  <si>
    <t>0625 BEARDSLEY ROAD PROPERTY ACQUISITIO KN0939983U</t>
  </si>
  <si>
    <t>KN0951250U</t>
  </si>
  <si>
    <t>0613 DANR INTERMOUNTAIN REC LABORATORY KN0951250U</t>
  </si>
  <si>
    <t>KN0952400U</t>
  </si>
  <si>
    <t>0615 ANR Facilities Renewal and Improve KN0952400U</t>
  </si>
  <si>
    <t>KN0953750U</t>
  </si>
  <si>
    <t>0623 HREC FIRE DAMAGE PERIMETER FENCE KN0953750U</t>
  </si>
  <si>
    <t>KN0959129U</t>
  </si>
  <si>
    <t>0920 LREC CITRUS UNDER PROTECTIVE STRUC KN0959129U</t>
  </si>
  <si>
    <t>KN0959135U</t>
  </si>
  <si>
    <t>0623 ELKUS MANURE COMPOSTING FACILITY KN0959135U</t>
  </si>
  <si>
    <t>KN0959147U</t>
  </si>
  <si>
    <t>0624 DREC REPLACE ROOF AND HVAC IMPROVE KN0959147U</t>
  </si>
  <si>
    <t>KN0959179U</t>
  </si>
  <si>
    <t>Pesticide Washdown Facilities Removal KN0959179U</t>
  </si>
  <si>
    <t>KN0959180U</t>
  </si>
  <si>
    <t>DM17 18 LREC Asphalt Restoration KN0959180U</t>
  </si>
  <si>
    <t>KN0959181U</t>
  </si>
  <si>
    <t>Hazardous Materials Abatement Project KN0959181U</t>
  </si>
  <si>
    <t>KN0959195U</t>
  </si>
  <si>
    <t>0624 WSREC Irrigation Storage Reservoir KN0959195U</t>
  </si>
  <si>
    <t>KN0959210U</t>
  </si>
  <si>
    <t>0624 SFREC CULVERT REPAIR KN0959210U</t>
  </si>
  <si>
    <t>KN0959211U</t>
  </si>
  <si>
    <t>DREC Pesticides Washdown FRI 19 20 KN0959211U</t>
  </si>
  <si>
    <t>KN0959212U</t>
  </si>
  <si>
    <t>0624 SCREC PESTICIDES WASHDOWN FRI 19 2 KN0959212U</t>
  </si>
  <si>
    <t>KN0959213U</t>
  </si>
  <si>
    <t>0624 SCREC ADA FRI 19 20 KN0959213U</t>
  </si>
  <si>
    <t>KN0959214U</t>
  </si>
  <si>
    <t>0624 DREC ADA FRI 19 20 KN0959214U</t>
  </si>
  <si>
    <t>KN0959215U</t>
  </si>
  <si>
    <t>0624 HREC RENOVATE DOMESTIC WATER SYSTE KN0959215U</t>
  </si>
  <si>
    <t>KN0959222U</t>
  </si>
  <si>
    <t>0624 KAREC HAZARDOUS MATERIALS REMOVAL KN0959222U</t>
  </si>
  <si>
    <t>KN0959250U</t>
  </si>
  <si>
    <t>0625 IREC BLDG 101 MAJOR REPAIRS KN0959250U</t>
  </si>
  <si>
    <t>KN0959251U</t>
  </si>
  <si>
    <t>0625 SFREC DM 19 20 REPAIR BUILDING 206 KN0959251U</t>
  </si>
  <si>
    <t>KN0959252U</t>
  </si>
  <si>
    <t>0625 DREC NEW BUILDING PLANNING PHASE KN0959252U</t>
  </si>
  <si>
    <t>KN0959253U</t>
  </si>
  <si>
    <t>0625 BLDG 206 SHADE STRUCTURE KN0959253U</t>
  </si>
  <si>
    <t>KN0959254U</t>
  </si>
  <si>
    <t>0625 KARE ACCESIBILITY COMPLIANCE KN0959254U</t>
  </si>
  <si>
    <t>KN0959255U</t>
  </si>
  <si>
    <t>0625 SFREC POLE BARN KN0959255U</t>
  </si>
  <si>
    <t>KN0959257U</t>
  </si>
  <si>
    <t>SCREC New Building Planning Phase KN0959257U</t>
  </si>
  <si>
    <t>KN0959268U</t>
  </si>
  <si>
    <t>0625 ANR DOOR 3 4 CANOPY KN0959268U</t>
  </si>
  <si>
    <t>KN959135N1</t>
  </si>
  <si>
    <t>0623 ELKUS MANURE COMPOSTING FACILITY KN959135N1</t>
  </si>
  <si>
    <t>103002664U</t>
  </si>
  <si>
    <t>103002664U DEDICATED EXTREMITY PET SCANNER FOR MOLECULAR IMAGING OF HUMANS U</t>
  </si>
  <si>
    <t>10302664F1</t>
  </si>
  <si>
    <t>10302664F1 DEDICATED EXTREMITY PET SCANNER FOR MOLECULAR IMAGING OF HUMANS</t>
  </si>
  <si>
    <t>10302664F2</t>
  </si>
  <si>
    <t>10302664F2 DEDICATED EXTREMITY PET SCANNER FOR MOLECULAR IMAGING OF HUMANS</t>
  </si>
  <si>
    <t>10302664F3</t>
  </si>
  <si>
    <t>10302664F3 DEDICATED EXTREMITY PET SCANNER FOR MOLECULAR IMAGING OF HUMANS</t>
  </si>
  <si>
    <t>133000094U</t>
  </si>
  <si>
    <t>133000094U Optical Beam Steering U</t>
  </si>
  <si>
    <t>13300094F1</t>
  </si>
  <si>
    <t>13300094F1 Optical Beam Steering</t>
  </si>
  <si>
    <t>13300094F2</t>
  </si>
  <si>
    <t>13300094F2 Optical Beam Steering</t>
  </si>
  <si>
    <t>13300094F3</t>
  </si>
  <si>
    <t>13300094F3 Optical Beam Steering</t>
  </si>
  <si>
    <t>17300337F1</t>
  </si>
  <si>
    <t>17300337F1 Optical Network Testbed</t>
  </si>
  <si>
    <t>17300346F1</t>
  </si>
  <si>
    <t>17300346F1 PHOTONIC INTEGRATED SPECTROMETER W3D CASSI</t>
  </si>
  <si>
    <t>17300346F2</t>
  </si>
  <si>
    <t>17300346F2 PHOTONIC INTEGRATED SPECTROMETER W3D CASSI</t>
  </si>
  <si>
    <t>17300346F3</t>
  </si>
  <si>
    <t>17300346F3 PHOTONIC INTEGRATED SPECTROMETER W3D CASSI</t>
  </si>
  <si>
    <t>18300727N1</t>
  </si>
  <si>
    <t>18300727N1 TOYOTA LIDAR</t>
  </si>
  <si>
    <t>18302903F1</t>
  </si>
  <si>
    <t>18302903F1 KILOCORE 2 TEST STATION</t>
  </si>
  <si>
    <t>18305054F1</t>
  </si>
  <si>
    <t>18305054F1 AI NCM EON</t>
  </si>
  <si>
    <t>193004484U</t>
  </si>
  <si>
    <t>193004484U SiPhFGDRAM</t>
  </si>
  <si>
    <t>19303614F1</t>
  </si>
  <si>
    <t>19303614F1 KUMIHIMO2 LIONS</t>
  </si>
  <si>
    <t>19305404F1</t>
  </si>
  <si>
    <t>19305404F1 HIGH SPEED TRANSCEIVER</t>
  </si>
  <si>
    <t>203005080U</t>
  </si>
  <si>
    <t>203005080U HIGH TEMPERATURE REACTOR</t>
  </si>
  <si>
    <t>20300703F1</t>
  </si>
  <si>
    <t>20300703F1 HOME HABITAT MOCKUP</t>
  </si>
  <si>
    <t>20304470F1</t>
  </si>
  <si>
    <t>20304470F1 F Band CMOS IMAGING RECEIVER ARRAY</t>
  </si>
  <si>
    <t>20304474F1</t>
  </si>
  <si>
    <t>20304474F1 V BAND CMOS IMAGING RECEIVER ARRAY</t>
  </si>
  <si>
    <t>20304523F1</t>
  </si>
  <si>
    <t>20304523F1 HIGH K RECEIVER</t>
  </si>
  <si>
    <t>213005014U</t>
  </si>
  <si>
    <t>213005014U GCS01 Grazer Culture System</t>
  </si>
  <si>
    <t>21304610N1</t>
  </si>
  <si>
    <t>21304610N1 PICs for MICRO</t>
  </si>
  <si>
    <t>21304771N1</t>
  </si>
  <si>
    <t>21304771N1 RADAR PIC FREQUENCY CONVERTER</t>
  </si>
  <si>
    <t>21305013N1</t>
  </si>
  <si>
    <t>21305013N1 FRS01 Fedd Rearing System</t>
  </si>
  <si>
    <t>21305015N1</t>
  </si>
  <si>
    <t>21305015N1 LFSA1 Adult Smelt System 1</t>
  </si>
  <si>
    <t>21305016N1</t>
  </si>
  <si>
    <t>21305016N1 LFSA2 Adult Smelt System 2</t>
  </si>
  <si>
    <t>21305017N1</t>
  </si>
  <si>
    <t>21305017N1 LFSE1 Smelt Egg System 1</t>
  </si>
  <si>
    <t>21305018N1</t>
  </si>
  <si>
    <t>21305018N1 LFSE2 Smelt Egg System 2</t>
  </si>
  <si>
    <t>21305019N1</t>
  </si>
  <si>
    <t>21305019N1 LFSJ1 Smelt Juvenile System 1</t>
  </si>
  <si>
    <t>21305020N1</t>
  </si>
  <si>
    <t>21305020N1 LFSJ2 Smelt Juvenile System 2</t>
  </si>
  <si>
    <t>21305021N1</t>
  </si>
  <si>
    <t>21305021N1 LFSLR Smelt Larval System</t>
  </si>
  <si>
    <t>223004967U</t>
  </si>
  <si>
    <t>223004967U VAPD VetMed Multispectral FLIM System</t>
  </si>
  <si>
    <t>22301073F1</t>
  </si>
  <si>
    <t>22301073F1 ivFLIm MDU</t>
  </si>
  <si>
    <t>22301106F1</t>
  </si>
  <si>
    <t>22301106F1 MULTI PHOTON MICROSCOPE 2</t>
  </si>
  <si>
    <t>22302206N1</t>
  </si>
  <si>
    <t>22302206N1 INTEL SiPh TRX</t>
  </si>
  <si>
    <t>22304505N1</t>
  </si>
  <si>
    <t>22304505N1 PROWESS Phase Change Reconfigurable Optical Wavefront Synthesis System</t>
  </si>
  <si>
    <t>233000853U</t>
  </si>
  <si>
    <t>233000853U Mini FORMOSA Detector</t>
  </si>
  <si>
    <t>233002603U</t>
  </si>
  <si>
    <t>233002603U VAPD NCIBT Surgical System</t>
  </si>
  <si>
    <t>233004451U</t>
  </si>
  <si>
    <t>DISSOLVED INORGANIC CARBON DIC ANALYZING SYSTEM</t>
  </si>
  <si>
    <t>233004637U</t>
  </si>
  <si>
    <t>LAMP FURNACE HIGH TEMPERATURE SYSTEM</t>
  </si>
  <si>
    <t>FABGLRECON</t>
  </si>
  <si>
    <t>FABGLRECON For Fabrication GL Conversion Reconciliation Only</t>
  </si>
  <si>
    <t>K30AHCRF02</t>
  </si>
  <si>
    <t>STILES EXP INC FOR CONTRACT 99 00021V K30AHCRF02</t>
  </si>
  <si>
    <t>K30AWFRK14</t>
  </si>
  <si>
    <t>LPCCC TERRESTRIAL K30AWFRK14</t>
  </si>
  <si>
    <t>K30AWFRK20</t>
  </si>
  <si>
    <t>LPCCC SOLANO COUNTRY WATER AGENCY K30AWFRK20</t>
  </si>
  <si>
    <t>K30CLA1854</t>
  </si>
  <si>
    <t>LAWR CLAASSEN Andrew Engilis AWFC Proj K30CLA1854</t>
  </si>
  <si>
    <t>K30ENG0061</t>
  </si>
  <si>
    <t>YR 3 SCWA LPCCC BIOMONITORING K30ENG0061</t>
  </si>
  <si>
    <t>K30ENG0062</t>
  </si>
  <si>
    <t>YR 4 SCWA LPCCC BIOMONITORING K30ENG0062</t>
  </si>
  <si>
    <t>K30ENG0063</t>
  </si>
  <si>
    <t>YR 5 SCWA LPCCC BIOMONITORING K30ENG0063</t>
  </si>
  <si>
    <t>K30ENG0064</t>
  </si>
  <si>
    <t>YR 6 SCWA LPCCC BIOMONITORING K30ENG0064</t>
  </si>
  <si>
    <t>K30ENG0065</t>
  </si>
  <si>
    <t>YR 7 SCWA LPCCC BIOMONITORING K30ENG0065</t>
  </si>
  <si>
    <t>K30ENG0066</t>
  </si>
  <si>
    <t>YR 8 SCWA LPCCC BIOMONITORING K30ENG0066</t>
  </si>
  <si>
    <t>K30ENG0067</t>
  </si>
  <si>
    <t>YR 9 SCWA LPCCC BIOMONITORING K30ENG0067</t>
  </si>
  <si>
    <t>K30ENG0068</t>
  </si>
  <si>
    <t>YR 10 SCWA LPCCC BIOMONITORING K30ENG0068</t>
  </si>
  <si>
    <t>K30ENG0069</t>
  </si>
  <si>
    <t>YR 11 SCWA LPCCC BIOMONITORING K30ENG0069</t>
  </si>
  <si>
    <t>K30ENG0070</t>
  </si>
  <si>
    <t>YR 12 SCWA LPCCC BIOMONITORING K30ENG0070</t>
  </si>
  <si>
    <t>K30ENG0071</t>
  </si>
  <si>
    <t>YR 13 SCWA LPCCC BIOMONITORING K30ENG0071</t>
  </si>
  <si>
    <t>K30ENG0072</t>
  </si>
  <si>
    <t>YR 14 SCWA LPCCC BIOMONITORING K30ENG0072</t>
  </si>
  <si>
    <t>K30ENG0073</t>
  </si>
  <si>
    <t>YR 15 SCWA LPCCC BIOMONITORING K30ENG0073</t>
  </si>
  <si>
    <t>K30ENG0074</t>
  </si>
  <si>
    <t>YR 16 SCWA LPCCC BIOMONITORING K30ENG0074</t>
  </si>
  <si>
    <t>K30ENG0846</t>
  </si>
  <si>
    <t>ENGILIS SCWA LPCCC BIOMONITORING K30ENG0846</t>
  </si>
  <si>
    <t>K30ENG0847</t>
  </si>
  <si>
    <t>ENGILIS SCWA LPCCC BIOMONITORING K30ENG0847</t>
  </si>
  <si>
    <t>K30FABYSAQ</t>
  </si>
  <si>
    <t>MAE YOLO SOLANO K30FABYSAQ</t>
  </si>
  <si>
    <t>K30KIMWFC2</t>
  </si>
  <si>
    <t>NTOM KIMSEY PUTAH CREEK INSECTSURVY YR 2 K30KIMWFC2</t>
  </si>
  <si>
    <t>K30KIMWFCB</t>
  </si>
  <si>
    <t>ENTOM PUTAH CREEK INSECT SURVEY K30KIMWFCB</t>
  </si>
  <si>
    <t>K30LPCFPBM</t>
  </si>
  <si>
    <t>YR 6 SCWA LPCCC BIOMONITORING SUPP FUND K30LPCFPBM</t>
  </si>
  <si>
    <t>K30MWFBS02</t>
  </si>
  <si>
    <t>CLOSED 2012 13 MUSEUM OF WILDLIFE BIO K30MWFBS02</t>
  </si>
  <si>
    <t>K30MWFBS03</t>
  </si>
  <si>
    <t>CLOSED 2013 14 MUSEUM OF WILDLIFE BIO K30MWFBS03</t>
  </si>
  <si>
    <t>K30MWFBSCW</t>
  </si>
  <si>
    <t>CLOSED 2011 12 MUSEUM OF WILDLIFE BIO K30MWFBSCW</t>
  </si>
  <si>
    <t>K30AMSPTCK</t>
  </si>
  <si>
    <t>AN SCI Schreier PC eDNA meta K30AMSPTCK</t>
  </si>
  <si>
    <t>K30ASPTCK2</t>
  </si>
  <si>
    <t>SCHREIER FISHERIES MONITORING PUTAH K30ASPTCK2</t>
  </si>
  <si>
    <t>K30AWFRK17</t>
  </si>
  <si>
    <t>LPCCC FISH MONITORING PETER MOYLE K30AWFRK17</t>
  </si>
  <si>
    <t>K30EWL7FIS</t>
  </si>
  <si>
    <t>CLOSED HE LDA Larsen LPCCC Fish Monitor K30EWL7FIS</t>
  </si>
  <si>
    <t>K30EWLFIS2</t>
  </si>
  <si>
    <t>CLOSED HE LDA Larsen LPCCC FishMonit YR2 K30EWLFIS2</t>
  </si>
  <si>
    <t>K30MOY0055</t>
  </si>
  <si>
    <t>YR 3 LPCCC FISHERIES MONITORING PUTAH CK K30MOY0055</t>
  </si>
  <si>
    <t>K30MOY0056</t>
  </si>
  <si>
    <t>YR 4 LPCCC FISHERIES MONITORING PUTAH CK K30MOY0056</t>
  </si>
  <si>
    <t>K30MOY0057</t>
  </si>
  <si>
    <t>YR 5 LPCCC FISHERIES MONITORING PUTAH CK K30MOY0057</t>
  </si>
  <si>
    <t>K30MOY0058</t>
  </si>
  <si>
    <t>WFCB MOYLE LPCCC Fisheries PutahCreek Y6 K30MOY0058</t>
  </si>
  <si>
    <t>K30MOY0059</t>
  </si>
  <si>
    <t>YR 7 LPCCC FISHERIES MONITORING PUTAH CK K30MOY0059</t>
  </si>
  <si>
    <t>K30MOY0060</t>
  </si>
  <si>
    <t>YR 8 LPCCC FISHERIES MONITORING PUTAH CK K30MOY0060</t>
  </si>
  <si>
    <t>K30MOY0061</t>
  </si>
  <si>
    <t>YR 9 LPCCC FISHERIES MONITORING PUTAH CK K30MOY0061</t>
  </si>
  <si>
    <t>K30MOY0062</t>
  </si>
  <si>
    <t>YR 10 LPCCC FISHERIES MONITORING PUTAH K30MOY0062</t>
  </si>
  <si>
    <t>K30MOY0063</t>
  </si>
  <si>
    <t>YR 11 LPCCC FISHERIES MONITORING PUTAH K30MOY0063</t>
  </si>
  <si>
    <t>K30MOY0206</t>
  </si>
  <si>
    <t>WMOY LPCCC FISHERIES MONITORING PUTAH CK K30MOY0206</t>
  </si>
  <si>
    <t>K30MRMPTCK</t>
  </si>
  <si>
    <t>AN SCI MILLER MONITORING PUTAH CREEK K30MRMPTCK</t>
  </si>
  <si>
    <t>K30RMILGPN</t>
  </si>
  <si>
    <t>Intl Lettuce Genomics Sponsor Pinnacle K30RMILGPN</t>
  </si>
  <si>
    <t>K30DWRLK62</t>
  </si>
  <si>
    <t>CEE DWR GREEN STURGEON RISK KAVV K30DWRLK62</t>
  </si>
  <si>
    <t>K30FAN0A71</t>
  </si>
  <si>
    <t>WFCB FANGUE DWR Green Sturgeon Risk K30FAN0A71</t>
  </si>
  <si>
    <t>KS0PMAR853</t>
  </si>
  <si>
    <t>MED IMPM ALLEN PFIZER A14181324 KS0PMAR853</t>
  </si>
  <si>
    <t>K30CLKMETA</t>
  </si>
  <si>
    <t>Nut Nutritious and Affordable Keen K30CLKMETA</t>
  </si>
  <si>
    <t>K30CLKMETB</t>
  </si>
  <si>
    <t>Nut Nutritious and Affordable Cal Keen K30CLKMETB</t>
  </si>
  <si>
    <t>K30CMSMANA</t>
  </si>
  <si>
    <t>NUTR SLUPSKY MANA STUDY K30CMSMANA</t>
  </si>
  <si>
    <t>KS0ALVJ510</t>
  </si>
  <si>
    <t>MED IMAL MARS INC NUTRITION VAN DE WATE KS0ALVJ510</t>
  </si>
  <si>
    <t>KS0BPFTUGH</t>
  </si>
  <si>
    <t>MED PHS POLLOCK DOD TOUGH KS0BPFTUGH</t>
  </si>
  <si>
    <t>K307972220</t>
  </si>
  <si>
    <t>NCST Student of the Year K307972220</t>
  </si>
  <si>
    <t>K307972501</t>
  </si>
  <si>
    <t>USDOT NCST G2 Dissert Award Fellowshps K307972501</t>
  </si>
  <si>
    <t>K309872002</t>
  </si>
  <si>
    <t>US DOT NCST 2017 2021 G2 K309872002</t>
  </si>
  <si>
    <t>K309872120</t>
  </si>
  <si>
    <t>NCST G2 Administration K309872120</t>
  </si>
  <si>
    <t>K309872121</t>
  </si>
  <si>
    <t>NCST G2 UCR Subaward K309872121</t>
  </si>
  <si>
    <t>K309872122</t>
  </si>
  <si>
    <t>NCST G2 USC Subaward 201603605 02 K309872122</t>
  </si>
  <si>
    <t>K309872123</t>
  </si>
  <si>
    <t>NCST G2 UVM Subaward 201603605 03 K309872123</t>
  </si>
  <si>
    <t>K309872124</t>
  </si>
  <si>
    <t>NCST G2 GT Subaward 201603605 04 K309872124</t>
  </si>
  <si>
    <t>K309872125</t>
  </si>
  <si>
    <t>NCST G2 ITS Web Admin K309872125</t>
  </si>
  <si>
    <t>K309872220</t>
  </si>
  <si>
    <t>NCST G2 Education K309872220</t>
  </si>
  <si>
    <t>K309872221</t>
  </si>
  <si>
    <t>NCST Student of the Year K309872221</t>
  </si>
  <si>
    <t>K309872222</t>
  </si>
  <si>
    <t>NCST G2 Ferguson Solaviz Education K309872222</t>
  </si>
  <si>
    <t>K309872320</t>
  </si>
  <si>
    <t>NCST G2 Engagement K309872320</t>
  </si>
  <si>
    <t>K309872321</t>
  </si>
  <si>
    <t>NCST G2 Events Conf with sub accts K309872321</t>
  </si>
  <si>
    <t>K309872500</t>
  </si>
  <si>
    <t>NCST G2 Undistributed Research support K309872500</t>
  </si>
  <si>
    <t>K309872501</t>
  </si>
  <si>
    <t>NCST G2 Dissertation grant support K309872501</t>
  </si>
  <si>
    <t>K309872510</t>
  </si>
  <si>
    <t>NCST 4 Jenn EV in New Mobility Services K309872510</t>
  </si>
  <si>
    <t>K309872511</t>
  </si>
  <si>
    <t>NCST G2 Amenta Online Flight Search K309872511</t>
  </si>
  <si>
    <t>K309872512</t>
  </si>
  <si>
    <t>NCST G2 Jaller Last Mile Distribution K309872512</t>
  </si>
  <si>
    <t>K309872513</t>
  </si>
  <si>
    <t>NCST G2 Kendall LifeCycle Model Freight K309872513</t>
  </si>
  <si>
    <t>K309872514</t>
  </si>
  <si>
    <t>NCST G2 London ITHIM K309872514</t>
  </si>
  <si>
    <t>K309872515</t>
  </si>
  <si>
    <t>NCST Ogden Jenn Modelling Inter G2 K309872515</t>
  </si>
  <si>
    <t>K309872516</t>
  </si>
  <si>
    <t>NCST G2 Tal GIS EV Planning Toolbox K309872516</t>
  </si>
  <si>
    <t>K309872517</t>
  </si>
  <si>
    <t>NCST G2 TAPS Survey K309872517</t>
  </si>
  <si>
    <t>K309872518</t>
  </si>
  <si>
    <t>NCST Sanguinetti Facilitating EV Adopt K309872518</t>
  </si>
  <si>
    <t>K309872519</t>
  </si>
  <si>
    <t>NCST G2 Fulton Estimating the Hedonic K309872519</t>
  </si>
  <si>
    <t>K309872520</t>
  </si>
  <si>
    <t>NCST G2 Lee Gil Where are used Buyers K309872520</t>
  </si>
  <si>
    <t>K309872521</t>
  </si>
  <si>
    <t>NCST G2 Miller Spatial Scenarios K309872521</t>
  </si>
  <si>
    <t>K309872522</t>
  </si>
  <si>
    <t>NCST Witcover What happened to Biofuel K309872522</t>
  </si>
  <si>
    <t>K309872523</t>
  </si>
  <si>
    <t>NCST G2 Ferguson Potential Solar powered K309872523</t>
  </si>
  <si>
    <t>K309872524</t>
  </si>
  <si>
    <t>Circella Millennials Survey Phase G2 K309872524</t>
  </si>
  <si>
    <t>K309872525</t>
  </si>
  <si>
    <t>Rodier ARB SJV project match K309872525</t>
  </si>
  <si>
    <t>K309872526</t>
  </si>
  <si>
    <t>NCST G2 Xing Exam potential adoption K309872526</t>
  </si>
  <si>
    <t>K309872527</t>
  </si>
  <si>
    <t>NCST G2 Handy Volke Induced Travel Cal K309872527</t>
  </si>
  <si>
    <t>K309872528</t>
  </si>
  <si>
    <t>NCST G2 Bunch ID Dynamics in Calif K309872528</t>
  </si>
  <si>
    <t>K309872529</t>
  </si>
  <si>
    <t>NCST Ambrose Mgr Retired elec Vehicle K309872529</t>
  </si>
  <si>
    <t>K309872530</t>
  </si>
  <si>
    <t>NCST Brown Setting TNC policies K309872530</t>
  </si>
  <si>
    <t>K309872531</t>
  </si>
  <si>
    <t>NCST Hardman Calif electric buyers K309872531</t>
  </si>
  <si>
    <t>K309872532</t>
  </si>
  <si>
    <t>NCST Kendall Greenhouse Gas Reduction K309872532</t>
  </si>
  <si>
    <t>K309872533</t>
  </si>
  <si>
    <t>NCST Kurani Gender diff electric cars K309872533</t>
  </si>
  <si>
    <t>K309872534</t>
  </si>
  <si>
    <t>NCST Alemi TNC Disruptive Role K309872534</t>
  </si>
  <si>
    <t>K309872535</t>
  </si>
  <si>
    <t>NCST Murphy Transfer Policy Makers K309872535</t>
  </si>
  <si>
    <t>K309872536</t>
  </si>
  <si>
    <t>NCST Rodier Electric Car Sharing K309872536</t>
  </si>
  <si>
    <t>K309872537</t>
  </si>
  <si>
    <t>NCST G2 Circilla Annual Nat Mobilty K309872537</t>
  </si>
  <si>
    <t>K309872540</t>
  </si>
  <si>
    <t>NCST Fulton Battery electric Trucks K309872540</t>
  </si>
  <si>
    <t>K309872542</t>
  </si>
  <si>
    <t>NCST Jaller Spatial Demand Based Tool K309872542</t>
  </si>
  <si>
    <t>K309872560</t>
  </si>
  <si>
    <t>NCST Kendall End of Life EV Battery K309872560</t>
  </si>
  <si>
    <t>K309872561</t>
  </si>
  <si>
    <t>NCST Smith Low carbon Fuel Credit K309872561</t>
  </si>
  <si>
    <t>K309872562</t>
  </si>
  <si>
    <t>NCST Chakraborty Role of Vehicle Tech K309872562</t>
  </si>
  <si>
    <t>K309872563</t>
  </si>
  <si>
    <t>NCST Fitch Increasing Bike Share use K309872563</t>
  </si>
  <si>
    <t>K309872565</t>
  </si>
  <si>
    <t>CaltransTO 52 Yan Xing Survey Cost K309872565</t>
  </si>
  <si>
    <t>K309872566</t>
  </si>
  <si>
    <t>Hardman EV lease decisions K309872566</t>
  </si>
  <si>
    <t>K309872567</t>
  </si>
  <si>
    <t>Sanguinetti Vehicle Cost Calculator K309872567</t>
  </si>
  <si>
    <t>K309872568</t>
  </si>
  <si>
    <t>Davis Democratization of EV Charging K309872568</t>
  </si>
  <si>
    <t>K309872569</t>
  </si>
  <si>
    <t>Fulton Revenue Neutral Incentive K309872569</t>
  </si>
  <si>
    <t>K309872570</t>
  </si>
  <si>
    <t>Jenn Emissions impact of EV K309872570</t>
  </si>
  <si>
    <t>K309872571</t>
  </si>
  <si>
    <t>Barajas TO 64 Survey Costs K309872571</t>
  </si>
  <si>
    <t>K309872572</t>
  </si>
  <si>
    <t>Nitta NCST Machine Learning Models K309872572</t>
  </si>
  <si>
    <t>K309872573</t>
  </si>
  <si>
    <t>Kendall NCST Second hand vehicles K309872573</t>
  </si>
  <si>
    <t>K309872574</t>
  </si>
  <si>
    <t>Harvey NCST Global Roadway Network K309872574</t>
  </si>
  <si>
    <t>K309872575</t>
  </si>
  <si>
    <t>Li SAEVs Impacts on Disadvan CA Comm K309872575</t>
  </si>
  <si>
    <t>K309872576</t>
  </si>
  <si>
    <t>Muehlegger NCST Fuel Taxes K309872576</t>
  </si>
  <si>
    <t>K309872577</t>
  </si>
  <si>
    <t>Tal NCST Charging Choices Plug in K309872577</t>
  </si>
  <si>
    <t>K309872578</t>
  </si>
  <si>
    <t>Tal NCST Charging needs K309872578</t>
  </si>
  <si>
    <t>K309872579</t>
  </si>
  <si>
    <t>Jaller Computer expenses for Caltrans K309872579</t>
  </si>
  <si>
    <t>K309872580</t>
  </si>
  <si>
    <t>NCST G2 Yan Xing Survey Incent Expen K309872580</t>
  </si>
  <si>
    <t>KS0DHAMS22</t>
  </si>
  <si>
    <t>HERMAN AMS Effect of Headgea 6 30 2024 KS0DHAMS22</t>
  </si>
  <si>
    <t>K30VP70059</t>
  </si>
  <si>
    <t>CNPRC DIRECTORS OFFICE K30VP70059</t>
  </si>
  <si>
    <t>K30VP70159</t>
  </si>
  <si>
    <t>CNPRC ADMINISTRATION AND OPERATIONS K30VP70159</t>
  </si>
  <si>
    <t>K30VP70259</t>
  </si>
  <si>
    <t>CNPRC COLONY MANAGEMENT AND RESEARCH SRV K30VP70259</t>
  </si>
  <si>
    <t>K30VP70359</t>
  </si>
  <si>
    <t>CNPRC INFORMATION TECHNOLOGY K30VP70359</t>
  </si>
  <si>
    <t>K30VP71059</t>
  </si>
  <si>
    <t>CNPRC OUTREACH K30VP71059</t>
  </si>
  <si>
    <t>K30VP71159</t>
  </si>
  <si>
    <t>CNPRC MULTIMODAL IMAGING CORE K30VP71159</t>
  </si>
  <si>
    <t>K30VP71259</t>
  </si>
  <si>
    <t>CNPRC FLOW CYTOMETRY CORE K30VP71259</t>
  </si>
  <si>
    <t>K30VP71559</t>
  </si>
  <si>
    <t>CNPRC INHALATION CORE K30VP71559</t>
  </si>
  <si>
    <t>K30VP71959</t>
  </si>
  <si>
    <t>CNPRC GENETICS MANAGEMENT SRVS K30VP71959</t>
  </si>
  <si>
    <t>K30VP72359</t>
  </si>
  <si>
    <t>CNPRC ANIMAL PER CLEARING K30VP72359</t>
  </si>
  <si>
    <t>K30VP72559</t>
  </si>
  <si>
    <t>CNPRC PRIMATE MEDICINE SRVS K30VP72559</t>
  </si>
  <si>
    <t>K30VP72859</t>
  </si>
  <si>
    <t>CNPRC NATIONAL INSTITUTE ON AGING COLONY K30VP72859</t>
  </si>
  <si>
    <t>K30VP73159</t>
  </si>
  <si>
    <t>CNPRC POPULATION BEHAVIOR HEALTH SERVICE K30VP73159</t>
  </si>
  <si>
    <t>K30VP73259</t>
  </si>
  <si>
    <t>CNPRC NEUROSCIENCE BEHAVIOR RSCH UNIT K30VP73259</t>
  </si>
  <si>
    <t>K30VP73559</t>
  </si>
  <si>
    <t>CNPRC CONSORTIUM K30VP73559</t>
  </si>
  <si>
    <t>K30VP74259</t>
  </si>
  <si>
    <t>CNPRC YR 53 AIDS NURSERY K30VP74259</t>
  </si>
  <si>
    <t>K30VP74359</t>
  </si>
  <si>
    <t>CNPRC YR59 SUP3 TB184 SURG RENOVATION K30VP74359</t>
  </si>
  <si>
    <t>K30VP74459</t>
  </si>
  <si>
    <t>CNPRC YR 54 AIDS RENOVATION SUPPLEMENT K30VP74459</t>
  </si>
  <si>
    <t>K30VP74559</t>
  </si>
  <si>
    <t>CNPRC YR59 SUP4 CONSORTIUM SUPPLEMENT K30VP74559</t>
  </si>
  <si>
    <t>K30VP74759</t>
  </si>
  <si>
    <t>CNPRC PILOT RESEARCH PROGRAM K30VP74759</t>
  </si>
  <si>
    <t>K30VP75059</t>
  </si>
  <si>
    <t>CNPRC REPRODUCTIVE SCIENCE REGENERATVE K30VP75059</t>
  </si>
  <si>
    <t>K30VP75459</t>
  </si>
  <si>
    <t>CNPRC YR59 SUP1 NIA EXPANSION K30VP75459</t>
  </si>
  <si>
    <t>K30VP75559</t>
  </si>
  <si>
    <t>CNPRC RESPIRATORY DISEASE RESEARCH UNIT K30VP75559</t>
  </si>
  <si>
    <t>K30VP75959</t>
  </si>
  <si>
    <t>CNPRC DIVERSITY N SIEGEL YR2 K30VP75959</t>
  </si>
  <si>
    <t>K30VP76459</t>
  </si>
  <si>
    <t>CNPRC FACILITIES IMPROVEMENT K30VP76459</t>
  </si>
  <si>
    <t>K30VP76559</t>
  </si>
  <si>
    <t>CNPRC PRIMATE ASSAY LABORATORY CORE K30VP76559</t>
  </si>
  <si>
    <t>K30VP76759</t>
  </si>
  <si>
    <t>CNPRC YR57 SUP2 EQUIPMENT K30VP76759</t>
  </si>
  <si>
    <t>K30VP76859</t>
  </si>
  <si>
    <t>CNPRC YR58 SUP1 FIRE READINESS K30VP76859</t>
  </si>
  <si>
    <t>K30VP76959</t>
  </si>
  <si>
    <t>CNPRC BG58 SUP2 TAU Alzh Morrison K30VP76959</t>
  </si>
  <si>
    <t>K30VP77059</t>
  </si>
  <si>
    <t>CNPRC YR58 PILOT HU MORRISON K30VP77059</t>
  </si>
  <si>
    <t>K30VP77459</t>
  </si>
  <si>
    <t>CNPRC YR58 PILOT CHUA BLISS MOREAU K30VP77459</t>
  </si>
  <si>
    <t>K30VP77859</t>
  </si>
  <si>
    <t>CNPRC YR59 PILOT ROBERTS VAN ROMPAY K30VP77859</t>
  </si>
  <si>
    <t>K30VP77959</t>
  </si>
  <si>
    <t>CNPRC YR58 PILOT HILDEMAN HARTIGAN OC K30VP77959</t>
  </si>
  <si>
    <t>K30VP78059</t>
  </si>
  <si>
    <t>CNPRC YR59 PILOT BLASI VANROMPAY IYER K30VP78059</t>
  </si>
  <si>
    <t>K30VP78459</t>
  </si>
  <si>
    <t>CNPRC ANATOMICAL AND CLINICAL PATHOLOGY K30VP78459</t>
  </si>
  <si>
    <t>K30VP78759</t>
  </si>
  <si>
    <t>CNPRC YR59 PILOT BHASKAR VANROMPAY JHM K30VP78759</t>
  </si>
  <si>
    <t>K30VP78859</t>
  </si>
  <si>
    <t>CNPRC YR59 SUP5 Corral Covers K30VP78859</t>
  </si>
  <si>
    <t>K30VP79059</t>
  </si>
  <si>
    <t>CNPRC Gen Genomic Project CM McCowan K30VP79059</t>
  </si>
  <si>
    <t>K30VP79159</t>
  </si>
  <si>
    <t>CNPRC INFECTIOUS DISEASES RESEARCH UNIT K30VP79159</t>
  </si>
  <si>
    <t>K30VP79559</t>
  </si>
  <si>
    <t>CNPRC Deslorelin Assessment CM Carroll K30VP79559</t>
  </si>
  <si>
    <t>K30VP79659</t>
  </si>
  <si>
    <t>CNPRC WILDLIFE SURVEY CM J Short K30VP79659</t>
  </si>
  <si>
    <t>K30VP79759</t>
  </si>
  <si>
    <t>CNPRC YR59 SUP2 BioBehaviorial Assess K30VP79759</t>
  </si>
  <si>
    <t>K30VP79859</t>
  </si>
  <si>
    <t>CNPRC YR59 SUP6 COVID 19 Koen VanRompay K30VP79859</t>
  </si>
  <si>
    <t>K30CM20B98</t>
  </si>
  <si>
    <t>ANTS PACKARD FDN 2016 65130 M CROFOOT K30CM20B98</t>
  </si>
  <si>
    <t>K30CM20B9C</t>
  </si>
  <si>
    <t>ANTS PACKARD FDN 2016 65130 CHILDCARE K30CM20B9C</t>
  </si>
  <si>
    <t>K30CM20B9F</t>
  </si>
  <si>
    <t>ANTS PKRD FDN 2016 65130 CROFOOT FINA K30CM20B9F</t>
  </si>
  <si>
    <t>K30SCPDAYL</t>
  </si>
  <si>
    <t>CLTC Frontier Energy K30SCPDAYL</t>
  </si>
  <si>
    <t>K30WCMCDS2</t>
  </si>
  <si>
    <t>WCMC COMPOUND IDENTIFICATION YR 2 K30WCMCDS2</t>
  </si>
  <si>
    <t>K30WCMCDS3</t>
  </si>
  <si>
    <t>WCMC COMPOUND IDENTIFICATION YR 3 K30WCMCDS3</t>
  </si>
  <si>
    <t>K30WCMCID1</t>
  </si>
  <si>
    <t>WCMC COMPOUND IDENTIFICATION YR 1 K30WCMCID1</t>
  </si>
  <si>
    <t>K30WCMCID2</t>
  </si>
  <si>
    <t>WCMC COMPOUND IDENTIFICATION YR 2 K30WCMCID2</t>
  </si>
  <si>
    <t>K30WCMCID3</t>
  </si>
  <si>
    <t>WCMC COMPOUND IDENTIFICATION YR 3 K30WCMCID3</t>
  </si>
  <si>
    <t>K30WCMCID4</t>
  </si>
  <si>
    <t>WCMC COMPOUND IDENTIFICATION YR 4 K30WCMCID4</t>
  </si>
  <si>
    <t>K30WCMCIDS</t>
  </si>
  <si>
    <t>WCMC COMPOUND IDENTIFICATION YR 1 K30WCMCIDS</t>
  </si>
  <si>
    <t>KS0HOMC801</t>
  </si>
  <si>
    <t>MED IMHO RIESS SEATTLE GEN SGNTV 001 KS0HOMC801</t>
  </si>
  <si>
    <t>KS0CDKAW90</t>
  </si>
  <si>
    <t>DECARLI 90 STUDY UCI KAWAS 05 31 24 KS0CDKAW90</t>
  </si>
  <si>
    <t>K30AMHRAIS</t>
  </si>
  <si>
    <t>ESP Hastings RoL FELS RAISE K30AMHRAIS</t>
  </si>
  <si>
    <t>K30AMHRAPA</t>
  </si>
  <si>
    <t>ESP Hastings RoL FELS RAISE Participant K30AMHRAPA</t>
  </si>
  <si>
    <t>KS0PAIMREG</t>
  </si>
  <si>
    <t>MMI Ashwood R01 Immune Regulation18 23 KS0PAIMREG</t>
  </si>
  <si>
    <t>KS0PAIMSUP</t>
  </si>
  <si>
    <t>MMI Ashwood R01 Immune Reg Supplement KS0PAIMSUP</t>
  </si>
  <si>
    <t>KS0PASUPRM</t>
  </si>
  <si>
    <t>MMI Ashwood R01 Immune Reg Supplement RM KS0PASUPRM</t>
  </si>
  <si>
    <t>KS0GIBC825</t>
  </si>
  <si>
    <t>MED IMGI INTERCEPT 747 401 BOWLUS KS0GIBC825</t>
  </si>
  <si>
    <t>KS0PADODRI</t>
  </si>
  <si>
    <t>MMI Ashwood DOD Reg Imm Mechanism 18 21 KS0PADODRI</t>
  </si>
  <si>
    <t>KS0MPVM255</t>
  </si>
  <si>
    <t>05 31 23 NIH NINDS R01 Fragile X KS0MPVM255</t>
  </si>
  <si>
    <t>KS0MPVMS01</t>
  </si>
  <si>
    <t>SUPPLEMENT for Maria Salcedo Arellano KS0MPVMS01</t>
  </si>
  <si>
    <t>KS0MPVMS02</t>
  </si>
  <si>
    <t>SUPPLEMENT for Desiree Sanchez KS0MPVMS02</t>
  </si>
  <si>
    <t>KS0MPVMSUP</t>
  </si>
  <si>
    <t>SUPPLEMENT for Maria Salcedo Arellano KS0MPVMSUP</t>
  </si>
  <si>
    <t>KS0HOPC811</t>
  </si>
  <si>
    <t>MED IMHO PAN BAYER 17403 14008 KS0HOPC811</t>
  </si>
  <si>
    <t>K30MATAJS1</t>
  </si>
  <si>
    <t>Jacob A SIMONS FDN 2018 23 K30MATAJS1</t>
  </si>
  <si>
    <t>K30SIMONAJ</t>
  </si>
  <si>
    <t>Dept Simons Grant Adam Jacob K30SIMONAJ</t>
  </si>
  <si>
    <t>K30GNPSTEM</t>
  </si>
  <si>
    <t>GEL PINTER STEM K30GNPSTEM</t>
  </si>
  <si>
    <t>K30GNPSTFG</t>
  </si>
  <si>
    <t>GEL PINTER STEM GRAD FINA K30GNPSTFG</t>
  </si>
  <si>
    <t>K30GNPSTFU</t>
  </si>
  <si>
    <t>GEL PINTER STEM UG FINA K30GNPSTFU</t>
  </si>
  <si>
    <t>K30GNPSTPS</t>
  </si>
  <si>
    <t>GEL PINTER STEM PARTICIPANT SUPPORT K30GNPSTPS</t>
  </si>
  <si>
    <t>K30PZDOE18</t>
  </si>
  <si>
    <t>PLB Zerbe DOE DE SC0019178 0 K30PZDOE18</t>
  </si>
  <si>
    <t>K30PZDOEPS</t>
  </si>
  <si>
    <t>PLB Zerbe DOE DE SC0019178 0 Participan K30PZDOEPS</t>
  </si>
  <si>
    <t>K30KBSD931</t>
  </si>
  <si>
    <t>NPB Baar UCSD ANI 0017931 K30KBSD931</t>
  </si>
  <si>
    <t>K30KM1PERC</t>
  </si>
  <si>
    <t>CHE McDonald NSF Planning Grant PERC GB K30KM1PERC</t>
  </si>
  <si>
    <t>K30KMPSERC</t>
  </si>
  <si>
    <t>CHE McDonald NSF Planning Grant PartSupp K30KMPSERC</t>
  </si>
  <si>
    <t>K30SONSF22</t>
  </si>
  <si>
    <t>NSF 1814356 Testing Efficacy of SOAR K30SONSF22</t>
  </si>
  <si>
    <t>K30RIV0100</t>
  </si>
  <si>
    <t>CMB TRAJECTORIES RENEWAL K30RIV0100</t>
  </si>
  <si>
    <t>KS0DHTRAJ1</t>
  </si>
  <si>
    <t>S Rivera D Hessl R01NS110100 9 18 5 24 KS0DHTRAJ1</t>
  </si>
  <si>
    <t>KS0FTTRAX2</t>
  </si>
  <si>
    <t>TRAJECTORIES Second Cycle KS0FTTRAX2</t>
  </si>
  <si>
    <t>K30LJHWC19</t>
  </si>
  <si>
    <t>WCFS Harris Year 7 Proj3 Carryforward K30LJHWC19</t>
  </si>
  <si>
    <t>K30LJHWC20</t>
  </si>
  <si>
    <t>WCFS Harris Year 8 Project 3 K30LJHWC20</t>
  </si>
  <si>
    <t>K30LJHWC21</t>
  </si>
  <si>
    <t>Closed WCFS Harris Year 9 Project 3 K30LJHWC21</t>
  </si>
  <si>
    <t>K30LJHWC22</t>
  </si>
  <si>
    <t>8 31 2023 PHRM HARRIS PI Atwill K30LJHWC22</t>
  </si>
  <si>
    <t>K30LJHWCCF</t>
  </si>
  <si>
    <t>WCFS Harris Year 7 Proj3 Carryforward K30LJHWCCF</t>
  </si>
  <si>
    <t>K30V451CFM</t>
  </si>
  <si>
    <t>WCFS All Yrs Carryforward Jay Russell K30V451CFM</t>
  </si>
  <si>
    <t>K30V451CFR</t>
  </si>
  <si>
    <t>WCFS All Yrs Carryforward Atwill K30V451CFR</t>
  </si>
  <si>
    <t>K30V451M10</t>
  </si>
  <si>
    <t>VM PHR FDA WCFS YR10 Jay Russell K30V451M10</t>
  </si>
  <si>
    <t>K30V451Y10</t>
  </si>
  <si>
    <t>VM PHR FDA WCFS YR10 Atwill K30V451Y10</t>
  </si>
  <si>
    <t>K30V451Y64</t>
  </si>
  <si>
    <t>J R WCFS Year 6 Project 4 K30V451Y64</t>
  </si>
  <si>
    <t>K30V451Y71</t>
  </si>
  <si>
    <t>WCFS Atwill Year 7 Project 1 K30V451Y71</t>
  </si>
  <si>
    <t>K30V451Y74</t>
  </si>
  <si>
    <t>J R WCFS Year 7 Project 4 K30V451Y74</t>
  </si>
  <si>
    <t>K30V451Y8C</t>
  </si>
  <si>
    <t>Western Center for Food Safety Core Yr8 K30V451Y8C</t>
  </si>
  <si>
    <t>K30V451Y8M</t>
  </si>
  <si>
    <t>WCFS Year 8 Jay Russell Project K30V451Y8M</t>
  </si>
  <si>
    <t>K30V451Y8R</t>
  </si>
  <si>
    <t>WCFS Year 8 Atwill Project K30V451Y8R</t>
  </si>
  <si>
    <t>K30V451Y9M</t>
  </si>
  <si>
    <t>FDA WCFS Year 9 Jay Russell K30V451Y9M</t>
  </si>
  <si>
    <t>K30V451Y9R</t>
  </si>
  <si>
    <t>FDA WCFS Year 9 Atwill K30V451Y9R</t>
  </si>
  <si>
    <t>K30V451Y9S</t>
  </si>
  <si>
    <t>VM PHR ATWILL FDA WCFS Y9S Supplement K30V451Y9S</t>
  </si>
  <si>
    <t>K30V465Y61</t>
  </si>
  <si>
    <t>WCFS Atwill Year 6 Project 1 K30V465Y61</t>
  </si>
  <si>
    <t>K30V465Y62</t>
  </si>
  <si>
    <t>WCFS Atwill Year 6 Project 2 K30V465Y62</t>
  </si>
  <si>
    <t>K30V465Y63</t>
  </si>
  <si>
    <t>WCFS Harris Year 6 Project 3 K30V465Y63</t>
  </si>
  <si>
    <t>K30V465Y64</t>
  </si>
  <si>
    <t>WCFS Jay Russell Year 6 Project 4 K30V465Y64</t>
  </si>
  <si>
    <t>K30V465Y6C</t>
  </si>
  <si>
    <t>Western Center for Food Safety Core K30V465Y6C</t>
  </si>
  <si>
    <t>K30V465Y71</t>
  </si>
  <si>
    <t>WCFS Atwill Year 7 Project 1 K30V465Y71</t>
  </si>
  <si>
    <t>K30V465Y72</t>
  </si>
  <si>
    <t>WCFS Atwill Year 7 Project 2 K30V465Y72</t>
  </si>
  <si>
    <t>K30V465Y73</t>
  </si>
  <si>
    <t>WCFS Harris Year 7 Project 3 K30V465Y73</t>
  </si>
  <si>
    <t>K30V465Y74</t>
  </si>
  <si>
    <t>WCFS Jay Russell Year 7 Project 4 K30V465Y74</t>
  </si>
  <si>
    <t>K30V465Y75</t>
  </si>
  <si>
    <t>WCFS Desert Research Year 7 Project 5 K30V465Y75</t>
  </si>
  <si>
    <t>K30V465Y7C</t>
  </si>
  <si>
    <t>Western Center for Food Safety Core K30V465Y7C</t>
  </si>
  <si>
    <t>KS0IHFDV7F</t>
  </si>
  <si>
    <t>MED PHS SANDRA FLORES DIVERSITY SUPPL KS0IHFDV7F</t>
  </si>
  <si>
    <t>KS0IHFDVF6</t>
  </si>
  <si>
    <t>MED PHS SANDRA FLORES DIVERSITY SUPPL KS0IHFDVF6</t>
  </si>
  <si>
    <t>KS0IHFDVF7</t>
  </si>
  <si>
    <t>MED PHS SANDRA FLORES DIVERSITY SUPPL KS0IHFDVF7</t>
  </si>
  <si>
    <t>KS0IHFDVFF</t>
  </si>
  <si>
    <t>MED PHS SANDRA FLORES DIVERSITY SUPPL KS0IHFDVFF</t>
  </si>
  <si>
    <t>KS0IHFECH7</t>
  </si>
  <si>
    <t>MED PHS HERTZ PICCIOTTO ECHO ACTIVITIES KS0IHFECH7</t>
  </si>
  <si>
    <t>KS0IHFRCCF</t>
  </si>
  <si>
    <t>MED PHS HERTZ PICCIOTTO ECHO RECHARGE KS0IHFRCCF</t>
  </si>
  <si>
    <t>KS0IHFRCF7</t>
  </si>
  <si>
    <t>MED PHS HERTZ PICCIOTTO ECHO RECHARGE KS0IHFRCF7</t>
  </si>
  <si>
    <t>KS0IHFRCH3</t>
  </si>
  <si>
    <t>MED PHS HERTZ PICCIOTTO ECHO RECHARGE KS0IHFRCH3</t>
  </si>
  <si>
    <t>KS0IHFRCH4</t>
  </si>
  <si>
    <t>MED PHS HERTZ PICCIOTTO ECHO RECHARGE KS0IHFRCH4</t>
  </si>
  <si>
    <t>KS0IHFRCH5</t>
  </si>
  <si>
    <t>MED PHS HERTZ PICCIOTTO ECHO RECHARGE KS0IHFRCH5</t>
  </si>
  <si>
    <t>KS0IHFRCH6</t>
  </si>
  <si>
    <t>MED PHS HERTZ PICCIOTTO ECHO RECHARGE KS0IHFRCH6</t>
  </si>
  <si>
    <t>KS0IHFRCH7</t>
  </si>
  <si>
    <t>MED PHS HERTZ PICCIOTTO ECHO RECHARGE KS0IHFRCH7</t>
  </si>
  <si>
    <t>KS0JLFRCCF</t>
  </si>
  <si>
    <t>MMI LASALLE HERTZ PICCIOTTO ECHO RECHARG KS0JLFRCCF</t>
  </si>
  <si>
    <t>KS0JLFRCH3</t>
  </si>
  <si>
    <t>MMI LASALLE HERTZ PICCIOTTO ECHO RECHARG KS0JLFRCH3</t>
  </si>
  <si>
    <t>KS0JLFRCH4</t>
  </si>
  <si>
    <t>MMI LASALLE HERTZ PICCIOTTO ECHO RECHARG KS0JLFRCH4</t>
  </si>
  <si>
    <t>KS0JLFRCH5</t>
  </si>
  <si>
    <t>MMI LASALLE HERTZ PICCIOTTO ECHO RECHARG KS0JLFRCH5</t>
  </si>
  <si>
    <t>KS0JLFRCH6</t>
  </si>
  <si>
    <t>MMI LASALLE HERTZ PICCIOTTO ECHO RECHARG KS0JLFRCH6</t>
  </si>
  <si>
    <t>KS0JLFRCH7</t>
  </si>
  <si>
    <t>MMI LASALLE HERTZ PICCIOTTO ECHO RECHARG KS0JLFRCH7</t>
  </si>
  <si>
    <t>KS0IPKK10S</t>
  </si>
  <si>
    <t>MED IPHI CAL CANCER REGISTRY STATE YR 4 KS0IPKK10S</t>
  </si>
  <si>
    <t>KS0IPKK11S</t>
  </si>
  <si>
    <t>MED IPHI CAL CANCER REGISTRY STATE YR 5 KS0IPKK11S</t>
  </si>
  <si>
    <t>KS0IPKK8ST</t>
  </si>
  <si>
    <t>IPHI CAL CANCER REGISTRY STATE FUNDS KIZ KS0IPKK8ST</t>
  </si>
  <si>
    <t>KS0IPKK9ST</t>
  </si>
  <si>
    <t>MED IPHI CAL CANCER REGISTRY STATE YR 3 KS0IPKK9ST</t>
  </si>
  <si>
    <t>K30MVNSF04</t>
  </si>
  <si>
    <t>VAZQUEZ NSF COLLAB RESEARCH DMS 1817156 K30MVNSF04</t>
  </si>
  <si>
    <t>K30MVNSF4S</t>
  </si>
  <si>
    <t>VAZQUEZ NSF DMS 1817156 NCE SUPPLMT GRAD K30MVNSF4S</t>
  </si>
  <si>
    <t>K30RABNSFE</t>
  </si>
  <si>
    <t>EVE R BAY NSF EAGER 1837940 0 K30RABNSFE</t>
  </si>
  <si>
    <t>K30RABNSFU</t>
  </si>
  <si>
    <t>EVE REU R BAY NSF EAGER 1837940 K30RABNSFU</t>
  </si>
  <si>
    <t>K30GIMP2C2</t>
  </si>
  <si>
    <t>GEL MONTANEZ NSF P2C2 K30GIMP2C2</t>
  </si>
  <si>
    <t>K30GIMP2CF</t>
  </si>
  <si>
    <t>GEL MONTANEZ NSF P2C2 FINA K30GIMP2CF</t>
  </si>
  <si>
    <t>K30GIMP2PS</t>
  </si>
  <si>
    <t>GEL MONTANEZ NSF PARTICIPANT SUPPORT K30GIMP2PS</t>
  </si>
  <si>
    <t>K30PXZUCSD</t>
  </si>
  <si>
    <t>PLB Zerbe sub on UCSD NSF PBI 1758976 K30PXZUCSD</t>
  </si>
  <si>
    <t>KS0APSBSF4</t>
  </si>
  <si>
    <t>PANIGRAHI UCSF FY 22 23 SUBAWARD 12044 KS0APSBSF4</t>
  </si>
  <si>
    <t>KS0JCSBSF2</t>
  </si>
  <si>
    <t>CHUNG UCSF FY 20 21 SUBAWARD 12044 KS0JCSBSF2</t>
  </si>
  <si>
    <t>KS0JCSBSF3</t>
  </si>
  <si>
    <t>CHUNG UCSF FY 21 22 SUBAWARD 12044 KS0JCSBSF3</t>
  </si>
  <si>
    <t>KS0JCSUBSF</t>
  </si>
  <si>
    <t>CHUNG UCSF SUBAWARD 12044 KS0JCSUBSF</t>
  </si>
  <si>
    <t>K30GMBNIF1</t>
  </si>
  <si>
    <t>BAE 05 31 2024 Bornhorst NIFA K30GMBNIF1</t>
  </si>
  <si>
    <t>K30BYF67FR</t>
  </si>
  <si>
    <t>ECE YOO FREEDOM PHOTONICS PHASE II K30BYF67FR</t>
  </si>
  <si>
    <t>K30PCREUJV</t>
  </si>
  <si>
    <t>CHEM Velazquez UC UG Part Support REU K30PCREUJV</t>
  </si>
  <si>
    <t>K30PSREUJV</t>
  </si>
  <si>
    <t>CHEM Velazquez Part Support REU K30PSREUJV</t>
  </si>
  <si>
    <t>K30REU20JV</t>
  </si>
  <si>
    <t>CHEM Velazquez NSF REU 20 K30REU20JV</t>
  </si>
  <si>
    <t>KS0ERKW501</t>
  </si>
  <si>
    <t>MERM GEORGIA STATE UNIV KRAVITZ WIRTZ KS0ERKW501</t>
  </si>
  <si>
    <t>KS0PMAR873</t>
  </si>
  <si>
    <t>MED IMPM ALLEN UNITED THERAPEUTICS WHO KS0PMAR873</t>
  </si>
  <si>
    <t>K30MATNS14</t>
  </si>
  <si>
    <t>N Saito ONR 2020 23 x24 K30MATNS14</t>
  </si>
  <si>
    <t>KS0RHZW503</t>
  </si>
  <si>
    <t>MED IMRH ZHANG AASLD GUPTA PILOT AWARD KS0RHZW503</t>
  </si>
  <si>
    <t>KS0MKFLCE1</t>
  </si>
  <si>
    <t>MED PHS KO R01AG067525 KS0MKFLCE1</t>
  </si>
  <si>
    <t>K30APSM604</t>
  </si>
  <si>
    <t>PS GEPTS KIRKHOUSE TRUST 2020 K30APSM604</t>
  </si>
  <si>
    <t>K30RLV0D51</t>
  </si>
  <si>
    <t>USDA NIFA Fellowship Amber Crowley Gal K30RLV0D51</t>
  </si>
  <si>
    <t>K30HMNSF20</t>
  </si>
  <si>
    <t>STAT MUELLER NSF DMS 2014626 K30HMNSF20</t>
  </si>
  <si>
    <t>K30TERC226</t>
  </si>
  <si>
    <t>TENV CTC Sugar Pine Genetics K30TERC226</t>
  </si>
  <si>
    <t>KS0ROMDD73</t>
  </si>
  <si>
    <t>DOD Grant 6 30 2023 KS0ROMDD73</t>
  </si>
  <si>
    <t>KS0HOSJ212</t>
  </si>
  <si>
    <t>MED IMHO SUTCLIFFE DOD CDMRP KS0HOSJ212</t>
  </si>
  <si>
    <t>K30MATRC03</t>
  </si>
  <si>
    <t>R Casals SLOAN FDN Fellowshp 2020 22 x24 K30MATRC03</t>
  </si>
  <si>
    <t>KS0CIIDABZ</t>
  </si>
  <si>
    <t>MED CIID BOROWSKY PCORI WISDOM YR07 KS0CIIDABZ</t>
  </si>
  <si>
    <t>KS0M472ABJ</t>
  </si>
  <si>
    <t>MED CIID BOROWSKY LLNL KS0M472ABJ</t>
  </si>
  <si>
    <t>KS0M472ABX</t>
  </si>
  <si>
    <t>MED CIID BOROWSKY LLNL YR02 KS0M472ABX</t>
  </si>
  <si>
    <t>KS0M472ABZ</t>
  </si>
  <si>
    <t>MED CIID BOROWSKY LLNL YR03 KS0M472ABZ</t>
  </si>
  <si>
    <t>K30F4YFIPA</t>
  </si>
  <si>
    <t>CEE Fan IPA A50045 K30F4YFIPA</t>
  </si>
  <si>
    <t>K30V440J35</t>
  </si>
  <si>
    <t>VMB RAMSEY NIA R21 KETOGENIC DIET IN AD K30V440J35</t>
  </si>
  <si>
    <t>KS0PMZA208</t>
  </si>
  <si>
    <t>MED IMPM ZEKI NHLBI R01 KS0PMZA208</t>
  </si>
  <si>
    <t>K30V4D2420</t>
  </si>
  <si>
    <t>Kent Varian Machine Learning K9 Study K30V4D2420</t>
  </si>
  <si>
    <t>K30DIIIDNL</t>
  </si>
  <si>
    <t>NCL DIIID Collaboration K30DIIIDNL</t>
  </si>
  <si>
    <t>K30AJFFLV1</t>
  </si>
  <si>
    <t>Fish Lake Valley Tui Chub USFWS K30AJFFLV1</t>
  </si>
  <si>
    <t>K30HORW663</t>
  </si>
  <si>
    <t>LAWR HORWATH AIR RESOURCE BOARD K30HORW663</t>
  </si>
  <si>
    <t>K30RPCTGNO</t>
  </si>
  <si>
    <t>JMIE PEEK CT T O 29 CA NAT RES AGENCY K30RPCTGNO</t>
  </si>
  <si>
    <t>K30CLS0E05</t>
  </si>
  <si>
    <t>GORAB 2022 06 0 9 30 2023 K30CLS0E05</t>
  </si>
  <si>
    <t>K30APSPWJ8</t>
  </si>
  <si>
    <t>PS SHACKEL CWB EARLY SEASON WATER 22 23 K30APSPWJ8</t>
  </si>
  <si>
    <t>K30APSPWJ9</t>
  </si>
  <si>
    <t>PS LAMPINEN CWB EARLY SEASONWATER 22 23 K30APSPWJ9</t>
  </si>
  <si>
    <t>K30EXKARB3</t>
  </si>
  <si>
    <t>ANS KEBREAB AIR RESOURCE BOARD K30EXKARB3</t>
  </si>
  <si>
    <t>K30JENAGFI</t>
  </si>
  <si>
    <t>USAD JENAGRI FINA account K30JENAGFI</t>
  </si>
  <si>
    <t>K30JENAGRI</t>
  </si>
  <si>
    <t>USDA Acquisition of Goods and Services K30JENAGRI</t>
  </si>
  <si>
    <t>KS0IPKK317</t>
  </si>
  <si>
    <t>MED IPHI CAL TOBACCO CONTROL YR 5 KS0IPKK317</t>
  </si>
  <si>
    <t>KS0IPKK318</t>
  </si>
  <si>
    <t>MED IPHI CAL TOBACCO CONTROL YR 2 5 KS0IPKK318</t>
  </si>
  <si>
    <t>KS0PMAT844</t>
  </si>
  <si>
    <t>MED IMPM ALBERTSON AETHLON AEMD 2020 02 KS0PMAT844</t>
  </si>
  <si>
    <t>K304873280</t>
  </si>
  <si>
    <t>CARB Standards On CA Ridehailing K304873280</t>
  </si>
  <si>
    <t>K30APSPWK1</t>
  </si>
  <si>
    <t>PS PJBROWN 2022 CWB WIP K30APSPWK1</t>
  </si>
  <si>
    <t>K30BJB2018</t>
  </si>
  <si>
    <t>NUTR 58 2032 2 018 RSA Bennett K30BJB2018</t>
  </si>
  <si>
    <t>KS0NT20E17</t>
  </si>
  <si>
    <t>01 25 25 Nam Tran Roche RD006122 KS0NT20E17</t>
  </si>
  <si>
    <t>K30S4MKTOX</t>
  </si>
  <si>
    <t>CEE Kleeman ARB Toxic Metal Emissions K30S4MKTOX</t>
  </si>
  <si>
    <t>K30JHT7IDA</t>
  </si>
  <si>
    <t>ESP Thorne ID Seed Collection Areas K30JHT7IDA</t>
  </si>
  <si>
    <t>KS0AB20E21</t>
  </si>
  <si>
    <t>VENTANA MEDICAL SYSTEMS INC A22 3427 KS0AB20E21</t>
  </si>
  <si>
    <t>K30MDTP022</t>
  </si>
  <si>
    <t>Math Diagnostic Test Proj 2022 20E23 K30MDTP022</t>
  </si>
  <si>
    <t>K30MDTP023</t>
  </si>
  <si>
    <t>Math Diagnostic Test Proj 2023 20E23 K30MDTP023</t>
  </si>
  <si>
    <t>K303879016</t>
  </si>
  <si>
    <t>CalFlexhub Cycle 1 K303879016</t>
  </si>
  <si>
    <t>K304873283</t>
  </si>
  <si>
    <t>CalFlexhub Cycle 1 K304873283</t>
  </si>
  <si>
    <t>K305875028</t>
  </si>
  <si>
    <t>CalFlexhub Cycle 1 K305875028</t>
  </si>
  <si>
    <t>K305877010</t>
  </si>
  <si>
    <t>Kissock Load Flexibility Hub Prime K305877010</t>
  </si>
  <si>
    <t>K30FLXCLTC</t>
  </si>
  <si>
    <t>CLTC Technical Tasks K30FLXCLTC</t>
  </si>
  <si>
    <t>K30FLXHUBA</t>
  </si>
  <si>
    <t>Admin Project Management K30FLXHUBA</t>
  </si>
  <si>
    <t>K30BLANEP3</t>
  </si>
  <si>
    <t>CHEM BERBEN ONR N00014 22 1 2088 0 K30BLANEP3</t>
  </si>
  <si>
    <t>K30JNW7NRV</t>
  </si>
  <si>
    <t>ESP Williams NRV Assessment of Forests K30JNW7NRV</t>
  </si>
  <si>
    <t>K30GTCKFHD</t>
  </si>
  <si>
    <t>GTC NIH R01 HUNTINGTONS DISEASE K30GTCKFHD</t>
  </si>
  <si>
    <t>K30NSF22DT</t>
  </si>
  <si>
    <t>CHEM Tantillo NSF 2022 K30NSF22DT</t>
  </si>
  <si>
    <t>K30NSF22GF</t>
  </si>
  <si>
    <t>CHEM Tantillo NSF 2022 AGEP GRS K30NSF22GF</t>
  </si>
  <si>
    <t>K30FPT0E31</t>
  </si>
  <si>
    <t>CDFA Promoting the broad scale adoption K30FPT0E31</t>
  </si>
  <si>
    <t>K30MS20E34</t>
  </si>
  <si>
    <t>POLS USDA NIFA AFRI S MacKENZIE 20E34 K30MS20E34</t>
  </si>
  <si>
    <t>K30BCD8PCO</t>
  </si>
  <si>
    <t>HE HD Chambers PCORI 20E35 K30BCD8PCO</t>
  </si>
  <si>
    <t>KS0IDCS847</t>
  </si>
  <si>
    <t>MED IMID COHEN ABBIVE M20 350 KS0IDCS847</t>
  </si>
  <si>
    <t>K30LXE0E38</t>
  </si>
  <si>
    <t>Celery Genom Tools 4 Resistance K30LXE0E38</t>
  </si>
  <si>
    <t>K30LAZ0E39</t>
  </si>
  <si>
    <t>LAWR Lazcano FFFAA Assessing potential K30LAZ0E39</t>
  </si>
  <si>
    <t>K30V4B3602</t>
  </si>
  <si>
    <t>USGS North American Bat Research K30V4B3602</t>
  </si>
  <si>
    <t>K30GRMLUCE</t>
  </si>
  <si>
    <t>CN GORMAN MUSEUM LUCE FOUNDATION GRANT K30GRMLUCE</t>
  </si>
  <si>
    <t>K30CNSCK04</t>
  </si>
  <si>
    <t>CNS KIM Kinship Foundation Searle Award K30CNSCK04</t>
  </si>
  <si>
    <t>K30APSARA0</t>
  </si>
  <si>
    <t>PS KASSIM RICE RESEARCH WEED MANA 123123 K30APSARA0</t>
  </si>
  <si>
    <t>K30APSAR98</t>
  </si>
  <si>
    <t>PS LINQUIST CRRB RM 4 IMPROV FERT 22 23 K30APSAR98</t>
  </si>
  <si>
    <t>K30APSAR99</t>
  </si>
  <si>
    <t>PS LINQUIST CCRB RM 2 UCCE RICE VAR22 2 K30APSAR99</t>
  </si>
  <si>
    <t>K30CJCTFPI</t>
  </si>
  <si>
    <t>JMIE CAJ1 CAL TROUT T O 32 FLOODPLAIN K30CJCTFPI</t>
  </si>
  <si>
    <t>KS0PMOJ807</t>
  </si>
  <si>
    <t>MED IMPM OLDHAM GENETECH WA42294 KS0PMOJ807</t>
  </si>
  <si>
    <t>KS0PMMB528</t>
  </si>
  <si>
    <t>MED IMPM MORRISSEY CFF TDN GRANT 2022 23 KS0PMMB528</t>
  </si>
  <si>
    <t>KS0PMMB530</t>
  </si>
  <si>
    <t>MED IMPM MORRISSEY CFF TDN GRANT 2023 24 KS0PMMB530</t>
  </si>
  <si>
    <t>K30VP70061</t>
  </si>
  <si>
    <t>CNPRC DIRECTORS OFFICE K30VP70061</t>
  </si>
  <si>
    <t>K30VP70161</t>
  </si>
  <si>
    <t>CNPRC ADMINISTRATION AND OPERATIONS K30VP70161</t>
  </si>
  <si>
    <t>K30VP70261</t>
  </si>
  <si>
    <t>CNPRC COLONY MANAGEMENT AND RESEARCH SRV K30VP70261</t>
  </si>
  <si>
    <t>K30VP70361</t>
  </si>
  <si>
    <t>CNPRC INFORMATION TECHNOLOGY K30VP70361</t>
  </si>
  <si>
    <t>K30VP71061</t>
  </si>
  <si>
    <t>CNPRC OUTREACH K30VP71061</t>
  </si>
  <si>
    <t>K30VP71161</t>
  </si>
  <si>
    <t>CNPRC MULTIMODAL IMAGING CORE K30VP71161</t>
  </si>
  <si>
    <t>K30VP71261</t>
  </si>
  <si>
    <t>CNPRC FLOW CYTOMETRY CORE K30VP71261</t>
  </si>
  <si>
    <t>K30VP71561</t>
  </si>
  <si>
    <t>CNPRC INHALATION CORE K30VP71561</t>
  </si>
  <si>
    <t>K30VP71961</t>
  </si>
  <si>
    <t>CNPRC GENETICS MANAGEMENT SRVS K30VP71961</t>
  </si>
  <si>
    <t>K30VP72361</t>
  </si>
  <si>
    <t>CNPRC ANIMAL PER CLEARING K30VP72361</t>
  </si>
  <si>
    <t>K30VP72561</t>
  </si>
  <si>
    <t>CNPRC PRIMATE MEDICINE SRVS K30VP72561</t>
  </si>
  <si>
    <t>K30VP72861</t>
  </si>
  <si>
    <t>CNPRC NATIONAL INSTITUTE ON AGING COLONY K30VP72861</t>
  </si>
  <si>
    <t>K30VP73161</t>
  </si>
  <si>
    <t>CNPRC POPULATION BEHAVIOR HEALTH SERVICE K30VP73161</t>
  </si>
  <si>
    <t>K30VP73261</t>
  </si>
  <si>
    <t>CNPRC NEUROSCIENCE BEHAVIOR RSCH UNIT K30VP73261</t>
  </si>
  <si>
    <t>K30VP73561</t>
  </si>
  <si>
    <t>CNPRC CONSORTIUM K30VP73561</t>
  </si>
  <si>
    <t>K30VP74361</t>
  </si>
  <si>
    <t>CNPRC YR59 SUP3 TB184 SURG RENOVATION K30VP74361</t>
  </si>
  <si>
    <t>K30VP74761</t>
  </si>
  <si>
    <t>CNPRC PILOT RESEARCH PROGRAM K30VP74761</t>
  </si>
  <si>
    <t>K30VP74961</t>
  </si>
  <si>
    <t>CNPRC YR61 SUP2 Alzheimers Research K30VP74961</t>
  </si>
  <si>
    <t>K30VP75061</t>
  </si>
  <si>
    <t>CNPRC REPRODUCTIVE SCIENCE REGENERATVE K30VP75061</t>
  </si>
  <si>
    <t>K30VP75161</t>
  </si>
  <si>
    <t>CNPRC mirtazapine CM Bissinger K30VP75161</t>
  </si>
  <si>
    <t>K30VP75261</t>
  </si>
  <si>
    <t>CNPRC methylnaltrexone bromide CM Jepkes K30VP75261</t>
  </si>
  <si>
    <t>K30VP75461</t>
  </si>
  <si>
    <t>CNPRC YR59 SUP1 NIA EXPANSION K30VP75461</t>
  </si>
  <si>
    <t>K30VP75561</t>
  </si>
  <si>
    <t>CNPRC RESPIRATORY DISEASE RESEARCH UNIT K30VP75561</t>
  </si>
  <si>
    <t>K30VP75961</t>
  </si>
  <si>
    <t>CNPRC DIVERSITY N SIEGEL YR 4 K30VP75961</t>
  </si>
  <si>
    <t>K30VP76461</t>
  </si>
  <si>
    <t>CNPRC FACILITIES IMPROVEMENT K30VP76461</t>
  </si>
  <si>
    <t>K30VP76561</t>
  </si>
  <si>
    <t>CNPRC PRIMATE ASSAY LABORATORY CORE K30VP76561</t>
  </si>
  <si>
    <t>K30VP76861</t>
  </si>
  <si>
    <t>CNPRC YR58 SUP1 FIRE READINESS K30VP76861</t>
  </si>
  <si>
    <t>K30VP76961</t>
  </si>
  <si>
    <t>CNPRC YR60 SUP3 Baylor Jeff Roberts K30VP76961</t>
  </si>
  <si>
    <t>K30VP77461</t>
  </si>
  <si>
    <t>CNPRC YR58 PILOT CHUA BLISS MOREAU K30VP77461</t>
  </si>
  <si>
    <t>K30VP77561</t>
  </si>
  <si>
    <t>CNPRC YR61 PILOT ROSSI VAN ROMPAY K30VP77561</t>
  </si>
  <si>
    <t>K30VP77661</t>
  </si>
  <si>
    <t>CNPRC YR61 PILOT SCHMIDT KINNALLY K30VP77661</t>
  </si>
  <si>
    <t>K30VP77961</t>
  </si>
  <si>
    <t>CNPRC YR58 PILOT HILDEMAN HARTIGAN OC K30VP77961</t>
  </si>
  <si>
    <t>K30VP78061</t>
  </si>
  <si>
    <t>CNPRC YR61 SUP5 NPRC Consortium Tulane K30VP78061</t>
  </si>
  <si>
    <t>K30VP78261</t>
  </si>
  <si>
    <t>CNPRC YR60 PILOT ROAN VAN ROMPAY K30VP78261</t>
  </si>
  <si>
    <t>K30VP78461</t>
  </si>
  <si>
    <t>CNPRC ANATOMICAL AND CLINICAL PATHOLOGY K30VP78461</t>
  </si>
  <si>
    <t>K30VP78561</t>
  </si>
  <si>
    <t>CNPRC YR60 PILOT FREIZE VAN ROMPAY K30VP78561</t>
  </si>
  <si>
    <t>K30VP78661</t>
  </si>
  <si>
    <t>CNPRC YR60 PILOT VENKATA L MILLER K30VP78661</t>
  </si>
  <si>
    <t>K30VP78861</t>
  </si>
  <si>
    <t>CNPRC YR59 SUP5 Corral Covers K30VP78861</t>
  </si>
  <si>
    <t>K30VP79061</t>
  </si>
  <si>
    <t>CNPRC Gen Genomic Project CM McCowan K30VP79061</t>
  </si>
  <si>
    <t>K30VP79161</t>
  </si>
  <si>
    <t>CNPRC INFECTIOUS DISEASES RESEARCH UNIT K30VP79161</t>
  </si>
  <si>
    <t>K30VP79561</t>
  </si>
  <si>
    <t>CNPRC Deslorelin Assessment CM Carroll K30VP79561</t>
  </si>
  <si>
    <t>K30VP79661</t>
  </si>
  <si>
    <t>CNPRC WILDLIFE SURVEY CM J Short K30VP79661</t>
  </si>
  <si>
    <t>K30VP79761</t>
  </si>
  <si>
    <t>CNPRC YR59 SUP2 BioBehaviorial Assess K30VP79761</t>
  </si>
  <si>
    <t>K30VP79861</t>
  </si>
  <si>
    <t>CNPRC YR61 SUP4 TB184 HVAC RENOVATION K30VP79861</t>
  </si>
  <si>
    <t>KS0SPYJ533</t>
  </si>
  <si>
    <t>22 23 SPINE FELLOW NuVasive 07 31 2023 KS0SPYJ533</t>
  </si>
  <si>
    <t>K30DBW2022</t>
  </si>
  <si>
    <t>DEPT OF BOATING WATERWAYS GRANT 20F00 K30DBW2022</t>
  </si>
  <si>
    <t>K30AYT0F01</t>
  </si>
  <si>
    <t>1 31 24 Non persistent Pesticides K30AYT0F01</t>
  </si>
  <si>
    <t>KS0RL20F02</t>
  </si>
  <si>
    <t>OPSICLEAR LLC A22 1213 KS0RL20F02</t>
  </si>
  <si>
    <t>KS0SBALCYO</t>
  </si>
  <si>
    <t>Alcyone Award KS0SBALCYO</t>
  </si>
  <si>
    <t>K30BT20F05</t>
  </si>
  <si>
    <t>ANTS FW A22 3637 T BUONASERA 20F05 K30BT20F05</t>
  </si>
  <si>
    <t>K30ARTSEAG</t>
  </si>
  <si>
    <t>JMIE RYPL TALLMAN 2022 CA SEA GRANT AWD K30ARTSEAG</t>
  </si>
  <si>
    <t>K30JDRH2RS</t>
  </si>
  <si>
    <t>BME Du R01 EB031961 4 1 22 12 31 25 K30JDRH2RS</t>
  </si>
  <si>
    <t>K30V4B3018</t>
  </si>
  <si>
    <t>Coffey Innate immune resp SARS CoV 2 K30V4B3018</t>
  </si>
  <si>
    <t>K30V4B30S1</t>
  </si>
  <si>
    <t>Coffey Supplemental funds 3R01DC019769 K30V4B30S1</t>
  </si>
  <si>
    <t>KS0QG20F09</t>
  </si>
  <si>
    <t>Gong R01 A22 0339 KS0QG20F09</t>
  </si>
  <si>
    <t>KS0SRR01QG</t>
  </si>
  <si>
    <t>Rothenburgs portion on QZ Gongs R01 KS0SRR01QG</t>
  </si>
  <si>
    <t>KS0DPR2101</t>
  </si>
  <si>
    <t>PLEASURE NIH R21NS126173 01 24 KS0DPR2101</t>
  </si>
  <si>
    <t>K30AD20F11</t>
  </si>
  <si>
    <t>ANTS NSF 2142101 0 D AL HINDI 20F11 K30AD20F11</t>
  </si>
  <si>
    <t>K30FF20F13</t>
  </si>
  <si>
    <t>DCM Requisition Projects Fund 20F13 K30FF20F13</t>
  </si>
  <si>
    <t>K30SWCWC01</t>
  </si>
  <si>
    <t>Calif Wildlife Conserv Award WC 2234CR K30SWCWC01</t>
  </si>
  <si>
    <t>K30AWSHADE</t>
  </si>
  <si>
    <t>JMIE ANNW CAL TROUT T O 34 HART RANCH K30AWSHADE</t>
  </si>
  <si>
    <t>K30NSF22KK</t>
  </si>
  <si>
    <t>CHEM Koski NSF Account 2022 K30NSF22KK</t>
  </si>
  <si>
    <t>K30V4D2421</t>
  </si>
  <si>
    <t>Culp Stanford Ultrasound Liver Study K30V4D2421</t>
  </si>
  <si>
    <t>K30P4SM005</t>
  </si>
  <si>
    <t>CEE MILLER RICE BOARD POST PYROLYSIS K30P4SM005</t>
  </si>
  <si>
    <t>KS0PMSN805</t>
  </si>
  <si>
    <t>MED IMPM SOOD GB002 INC GB002 2102 KS0PMSN805</t>
  </si>
  <si>
    <t>KS0EMCLAIR</t>
  </si>
  <si>
    <t>MRAD E Morris CLAIRITY Agreement KS0EMCLAIR</t>
  </si>
  <si>
    <t>K30WHNR024</t>
  </si>
  <si>
    <t>NUTR 58 2032 2 017 RSA K30WHNR024</t>
  </si>
  <si>
    <t>KS0AGRO10S</t>
  </si>
  <si>
    <t>MED URO RO1 Novel Therapeut 3 24 Supp KS0AGRO10S</t>
  </si>
  <si>
    <t>KS0AGRO110</t>
  </si>
  <si>
    <t>MED URO RO1 Novel Therapeut 04 22 03 27 KS0AGRO110</t>
  </si>
  <si>
    <t>K30HMHEAL2</t>
  </si>
  <si>
    <t>R61 HEAL Subaward for Hammock Lab K30HMHEAL2</t>
  </si>
  <si>
    <t>KS0HWR61VY</t>
  </si>
  <si>
    <t>VYY R61 Cayuse A22 1977 KS0HWR61VY</t>
  </si>
  <si>
    <t>KS0JT20F34</t>
  </si>
  <si>
    <t>VYY R61 Cayuse A22 1977 TRIMMER KS0JT20F34</t>
  </si>
  <si>
    <t>KS0TGJSF34</t>
  </si>
  <si>
    <t>VYY R61 Cayuse A22 1977 Griffith Sack KS0TGJSF34</t>
  </si>
  <si>
    <t>KS0VY20F34</t>
  </si>
  <si>
    <t>VYY R61 Cayuse A22 1977 KS0VY20F34</t>
  </si>
  <si>
    <t>KS0VYSUB34</t>
  </si>
  <si>
    <t>VYY R61 Cayuse A22 1977 SUBAWARDS KS0VYSUB34</t>
  </si>
  <si>
    <t>KS0VYSUPP1</t>
  </si>
  <si>
    <t>VYY R61 Cayuse A22 1977 SUPPLEMENT KS0VYSUPP1</t>
  </si>
  <si>
    <t>K304873282</t>
  </si>
  <si>
    <t>CARB Study of Barriers to Cement K304873282</t>
  </si>
  <si>
    <t>K30V4B1312</t>
  </si>
  <si>
    <t>Osburn CA 2021 NADPRP Biosecurity Plan K30V4B1312</t>
  </si>
  <si>
    <t>K30CXC7CD2</t>
  </si>
  <si>
    <t>HE Cannon CA Dept of Pest CDP 20F38 Y2 K30CXC7CD2</t>
  </si>
  <si>
    <t>K30CXC7CDP</t>
  </si>
  <si>
    <t>HE CD Cannon CA Dept of Pest CDP 20F38 K30CXC7CDP</t>
  </si>
  <si>
    <t>K30KMPHY22</t>
  </si>
  <si>
    <t>CHE MCDONALD Phylloceutical Ventures K30KMPHY22</t>
  </si>
  <si>
    <t>KS0ABKBU01</t>
  </si>
  <si>
    <t>Boston U STAT3 response 4 22 KS0ABKBU01</t>
  </si>
  <si>
    <t>KS0ABKBU02</t>
  </si>
  <si>
    <t>Brooks Kayal Boston Univ STAT3 4 23 KS0ABKBU02</t>
  </si>
  <si>
    <t>K30BCD8RWJ</t>
  </si>
  <si>
    <t>HE HD Chambers RWJF 20F43 K30BCD8RWJ</t>
  </si>
  <si>
    <t>K30MF20F44</t>
  </si>
  <si>
    <t>2022 2025 FFAR Fellows program K30MF20F44</t>
  </si>
  <si>
    <t>KS0SFRESER</t>
  </si>
  <si>
    <t>FARIAS RESERVE R01AG031563 KS0SFRESER</t>
  </si>
  <si>
    <t>K30RSCDD02</t>
  </si>
  <si>
    <t>RSE SCDD QAF Evaluation FY22 23 K30RSCDD02</t>
  </si>
  <si>
    <t>K30NCRVR01</t>
  </si>
  <si>
    <t>RSE Riverside CSA C000114288 22 23 K30NCRVR01</t>
  </si>
  <si>
    <t>K30NCRVR02</t>
  </si>
  <si>
    <t>RSE Riverside CSA C000114288 22 23 Y2 K30NCRVR02</t>
  </si>
  <si>
    <t>K30PSYRFC5</t>
  </si>
  <si>
    <t>PSY Fox NIH R21MH129851 K30PSYRFC5</t>
  </si>
  <si>
    <t>K30KMCSTLB</t>
  </si>
  <si>
    <t>Kevin Miller Calif State Library K30KMCSTLB</t>
  </si>
  <si>
    <t>K30V451QAP</t>
  </si>
  <si>
    <t>Gallardo USDA vND Research K30V451QAP</t>
  </si>
  <si>
    <t>KS0JC20F55</t>
  </si>
  <si>
    <t>Contreras R21 A22 1746 KS0JC20F55</t>
  </si>
  <si>
    <t>KS0JCSUBAZ</t>
  </si>
  <si>
    <t>Contreras R21 A22 1746 Sub to U of AZ KS0JCSUBAZ</t>
  </si>
  <si>
    <t>K30TKB5CSU</t>
  </si>
  <si>
    <t>ARE BEATTY CSU USDA HASTE MAKES WASTE K30TKB5CSU</t>
  </si>
  <si>
    <t>KS0GYHORIZ</t>
  </si>
  <si>
    <t>HORIZON YIU KS0GYHORIZ</t>
  </si>
  <si>
    <t>K30VP74861</t>
  </si>
  <si>
    <t>CNPRC YR59 SUP6 COVID 19 Koen VanRompay K30VP74861</t>
  </si>
  <si>
    <t>K30VP78961</t>
  </si>
  <si>
    <t>CNPRC YR59 SUP7 ABSL3 Expansion K30VP78961</t>
  </si>
  <si>
    <t>K30SUCDWR1</t>
  </si>
  <si>
    <t>CDWR FIELD DATA COLLECTION MAPPING AWARD K30SUCDWR1</t>
  </si>
  <si>
    <t>K30APSFB10</t>
  </si>
  <si>
    <t>PS PENMETSA USDA COOP AGRE58 3060 1 038 K30APSFB10</t>
  </si>
  <si>
    <t>K303879027</t>
  </si>
  <si>
    <t>ONR Cyberattack 22 24 Mande K303879027</t>
  </si>
  <si>
    <t>K30MEONR24</t>
  </si>
  <si>
    <t>CHE ELLIS ONR Cyberattack 22 24 K30MEONR24</t>
  </si>
  <si>
    <t>K30GMCCP03</t>
  </si>
  <si>
    <t>GMC FRENCH AM CULTURE EXCH C PATLER K30GMCCP03</t>
  </si>
  <si>
    <t>K30KJSFP22</t>
  </si>
  <si>
    <t>CHPR SFP How Provider Knowledge K30KJSFP22</t>
  </si>
  <si>
    <t>K30FAFFRSA</t>
  </si>
  <si>
    <t>8 31 22 Farmer Rancher Stress Network K30FAFFRSA</t>
  </si>
  <si>
    <t>K30MLPCSC2</t>
  </si>
  <si>
    <t>MLP Placer County Courts C000114316 K30MLPCSC2</t>
  </si>
  <si>
    <t>K30EK20F71</t>
  </si>
  <si>
    <t>ECNS LUND UNIVERSITY K ERIKSSON 20F71 K30EK20F71</t>
  </si>
  <si>
    <t>KS0PMSN806</t>
  </si>
  <si>
    <t>MED IMPM SOOD JANSSEN 67896062CTP3001 KS0PMSN806</t>
  </si>
  <si>
    <t>K30F4HBUCI</t>
  </si>
  <si>
    <t>CEE Bischel UCI EPA Wastewater Reuse K30F4HBUCI</t>
  </si>
  <si>
    <t>K30V4S6951</t>
  </si>
  <si>
    <t>Brosnan USDA Natural Food Phytochemical K30V4S6951</t>
  </si>
  <si>
    <t>K30BKG8CPB</t>
  </si>
  <si>
    <t>ARE GOODRICH CALIFORNIA PRUNE BOARD K30BKG8CPB</t>
  </si>
  <si>
    <t>K30EDJCOWH</t>
  </si>
  <si>
    <t>ANSCI Hemp Lac Cow Feed K30EDJCOWH</t>
  </si>
  <si>
    <t>K30ABBOILS</t>
  </si>
  <si>
    <t>PLB Britt Sustainable Oils K30ABBOILS</t>
  </si>
  <si>
    <t>K30APSPT50</t>
  </si>
  <si>
    <t>PS CDPB Prune Cultivar E D 3 31 2023 K30APSPT50</t>
  </si>
  <si>
    <t>K30V419BOV</t>
  </si>
  <si>
    <t>Pitesky CDFA Bovine Respiratory Rsch K30V419BOV</t>
  </si>
  <si>
    <t>K30V425111</t>
  </si>
  <si>
    <t>CAHFS CDFA REG ANALYSIS BACT BOV RESP K30V425111</t>
  </si>
  <si>
    <t>K30V435F83</t>
  </si>
  <si>
    <t>A22 3833 TRIVIUMVET DESIGNATED ACTIVITY K30V435F83</t>
  </si>
  <si>
    <t>K30V735F83</t>
  </si>
  <si>
    <t>FINA Victor Rivas for V435F83 K30V735F83</t>
  </si>
  <si>
    <t>K30APSD251</t>
  </si>
  <si>
    <t>PS STEWART CDOFFP IMPROVING CLIMA 033125 K30APSD251</t>
  </si>
  <si>
    <t>K30F4NSVE2</t>
  </si>
  <si>
    <t>CEE Sukumar Sandia VEM Year 2 K30F4NSVE2</t>
  </si>
  <si>
    <t>K30F4NSVEM</t>
  </si>
  <si>
    <t>CEE Sukumar Sandia VEM K30F4NSVEM</t>
  </si>
  <si>
    <t>KS0CASG802</t>
  </si>
  <si>
    <t>MED IMCA SINGH EDWARDS TRISCEND II PIVOT KS0CASG802</t>
  </si>
  <si>
    <t>K30APSPR97</t>
  </si>
  <si>
    <t>PS DIEPENBROCK 2022 CPRB DISSECTING K30APSPR97</t>
  </si>
  <si>
    <t>K30SPH5DOR</t>
  </si>
  <si>
    <t>ESP Harrison Caldor Post fire vegetation K30SPH5DOR</t>
  </si>
  <si>
    <t>K30CUREDEO</t>
  </si>
  <si>
    <t>CHEM Olson C A N K30CUREDEO</t>
  </si>
  <si>
    <t>K30V4D1430</t>
  </si>
  <si>
    <t>VMDO ANIMAL HEALTH FORMULA FUNDS ODD YR K30V4D1430</t>
  </si>
  <si>
    <t>K30V4D1431</t>
  </si>
  <si>
    <t>VMDO ANIMAL HEALTH FORMULA FUND EVEN YR K30V4D1431</t>
  </si>
  <si>
    <t>K30ZAL0019</t>
  </si>
  <si>
    <t>ENTOM VCW WINE GRAPES 2007 199 F ZALOM K30ZAL0019</t>
  </si>
  <si>
    <t>K30AWFRHMS</t>
  </si>
  <si>
    <t>WFB MCINTYRE STENNIS FUNDS K30AWFRHMS</t>
  </si>
  <si>
    <t>K30V4D1425</t>
  </si>
  <si>
    <t>VMDO HATCH INTEGRATED ODD YEAR K30V4D1425</t>
  </si>
  <si>
    <t>K30V4D1424</t>
  </si>
  <si>
    <t>VMDO HATCH INTEGRATED EVEN YEAR K30V4D1424</t>
  </si>
  <si>
    <t>K30V4D1409</t>
  </si>
  <si>
    <t>USDA ANIMAL HEALTH RESEARCH ODD YEAR K30V4D1409</t>
  </si>
  <si>
    <t>K30V419496</t>
  </si>
  <si>
    <t>VM EXT NON LDRL K30V419496</t>
  </si>
  <si>
    <t>K30V4D1407</t>
  </si>
  <si>
    <t>USDA ANIMAL HEALTH RESEARCH EVEN YEAR K30V4D1407</t>
  </si>
  <si>
    <t>K30V4D1428</t>
  </si>
  <si>
    <t>VMDO MULTI STATE INTEGRATED EVEN YEAR K30V4D1428</t>
  </si>
  <si>
    <t>K30AAS2AV3</t>
  </si>
  <si>
    <t>VAN EENENNAAM AES MULTISTATE ODD YR K30AAS2AV3</t>
  </si>
  <si>
    <t>K30AAS2BW1</t>
  </si>
  <si>
    <t>WILSON AES ODD YR K30AAS2BW1</t>
  </si>
  <si>
    <t>K30AAS2CT1</t>
  </si>
  <si>
    <t>TUCKER AES ODD YR K30AAS2CT1</t>
  </si>
  <si>
    <t>K30AAS2DK3</t>
  </si>
  <si>
    <t>KUELTZ AES ODD YR K30AAS2DK3</t>
  </si>
  <si>
    <t>K30AAS2EK1</t>
  </si>
  <si>
    <t>KEBREAB AES ODD YR RR K30AAS2EK1</t>
  </si>
  <si>
    <t>K30AAS2GA1</t>
  </si>
  <si>
    <t>BERGER AES ODD YR K30AAS2GA1</t>
  </si>
  <si>
    <t>K30AAS2HZ7</t>
  </si>
  <si>
    <t>ZHOU AES ODD YR K30AAS2HZ7</t>
  </si>
  <si>
    <t>K30AAS2J01</t>
  </si>
  <si>
    <t>MILLAM AES ODD YR K30AAS2J01</t>
  </si>
  <si>
    <t>K30AAS2J13</t>
  </si>
  <si>
    <t>MENCH AES ODD YR 2034 RR K30AAS2J13</t>
  </si>
  <si>
    <t>K30AAS2JM3</t>
  </si>
  <si>
    <t>MURRAY AES ODD YR K30AAS2JM3</t>
  </si>
  <si>
    <t>K30AAS2JM5</t>
  </si>
  <si>
    <t>MURRAY AES ODD YR K30AAS2JM5</t>
  </si>
  <si>
    <t>K30AAS2JM9</t>
  </si>
  <si>
    <t>MILLAM AES ODD YR K30AAS2JM9</t>
  </si>
  <si>
    <t>K30AAS2JO1</t>
  </si>
  <si>
    <t>CLOSED OLTJEN AES MULTISTATE ODD YR K30AAS2JO1</t>
  </si>
  <si>
    <t>K30AAS2JO3</t>
  </si>
  <si>
    <t>OLTJEN AES MULTISTATE ODD YR K30AAS2JO3</t>
  </si>
  <si>
    <t>K30AAS2JO5</t>
  </si>
  <si>
    <t>OLTJEN AES MULTISTATE ODD YR K30AAS2JO5</t>
  </si>
  <si>
    <t>K30AAS2KK1</t>
  </si>
  <si>
    <t>KLASING AES ODD YR K30AAS2KK1</t>
  </si>
  <si>
    <t>K30AAS2M03</t>
  </si>
  <si>
    <t>MEDRANO AES ODD YR K30AAS2M03</t>
  </si>
  <si>
    <t>K30AAS2M09</t>
  </si>
  <si>
    <t>NRSP 8 MEDRANO AES ODD YR K30AAS2M09</t>
  </si>
  <si>
    <t>K30AAS2MD1</t>
  </si>
  <si>
    <t>DELANY AES ODD YR K30AAS2MD1</t>
  </si>
  <si>
    <t>K30AAS2MD3</t>
  </si>
  <si>
    <t>DELANY AES ODD YR K30AAS2MD3</t>
  </si>
  <si>
    <t>K30AAS2MD5</t>
  </si>
  <si>
    <t>DELANY AES ODD YR K30AAS2MD5</t>
  </si>
  <si>
    <t>K30AAS2MD7</t>
  </si>
  <si>
    <t>NRSP 8 DELANY AES ODD YR K30AAS2MD7</t>
  </si>
  <si>
    <t>K30AAS2MM1</t>
  </si>
  <si>
    <t>MILLER AES ODD YR K30AAS2MM1</t>
  </si>
  <si>
    <t>K30AAS2R01</t>
  </si>
  <si>
    <t>ROSS AES ODD YR K30AAS2R01</t>
  </si>
  <si>
    <t>K30AAS2RH1</t>
  </si>
  <si>
    <t>HOVEY AES ODD YR K30AAS2RH1</t>
  </si>
  <si>
    <t>K30AAS2TA1</t>
  </si>
  <si>
    <t>ADAMS AES ODD YR K30AAS2TA1</t>
  </si>
  <si>
    <t>K30AAS2TB1</t>
  </si>
  <si>
    <t>BERGER AES ODD YR K30AAS2TB1</t>
  </si>
  <si>
    <t>K30AAS3HZ1</t>
  </si>
  <si>
    <t>ZHOU AES ODD YR K30AAS3HZ1</t>
  </si>
  <si>
    <t>K30AAS3HZ3</t>
  </si>
  <si>
    <t>ZHOU AES ODD YR K30AAS3HZ3</t>
  </si>
  <si>
    <t>K30AAS3HZ5</t>
  </si>
  <si>
    <t>ZHOU AES ODD YR K30AAS3HZ5</t>
  </si>
  <si>
    <t>K30AAS3HZ7</t>
  </si>
  <si>
    <t>ZHOU AES ODD YR K30AAS3HZ7</t>
  </si>
  <si>
    <t>K30AAS4BW1</t>
  </si>
  <si>
    <t>WILSON AES ODD YR K30AAS4BW1</t>
  </si>
  <si>
    <t>K30AAS4JM3</t>
  </si>
  <si>
    <t>MEDRANO AES ODD YR K30AAS4JM3</t>
  </si>
  <si>
    <t>K30AAS4JO1</t>
  </si>
  <si>
    <t>OLTJEN AES ODD YR K30AAS4JO1</t>
  </si>
  <si>
    <t>K30AAS4KK1</t>
  </si>
  <si>
    <t>KLASING AES ODD YR K30AAS4KK1</t>
  </si>
  <si>
    <t>K30AAS4TB1</t>
  </si>
  <si>
    <t>BERGER AES ODD YR K30AAS4TB1</t>
  </si>
  <si>
    <t>K30AAS8CT1</t>
  </si>
  <si>
    <t>TUCKER AES ODD YR K30AAS8CT1</t>
  </si>
  <si>
    <t>K30AASRH05</t>
  </si>
  <si>
    <t>REGIONAL RESEARCH ODD YEAR K30AASRH05</t>
  </si>
  <si>
    <t>K30AASRHRR</t>
  </si>
  <si>
    <t>ASC REG RESEARCH FUNDS K30AASRHRR</t>
  </si>
  <si>
    <t>K30ABA2R05</t>
  </si>
  <si>
    <t>CLOSED TECH PRIN FOR ASSESSING RETA K30ABA2R05</t>
  </si>
  <si>
    <t>K30ABA2R19</t>
  </si>
  <si>
    <t>CLOSED ASSURING FRUIT VEG PRODUCTION K30ABA2R19</t>
  </si>
  <si>
    <t>K30ABA2R21</t>
  </si>
  <si>
    <t>CLOSED THE SCIENCE ENGINEERING FOR A K30ABA2R21</t>
  </si>
  <si>
    <t>K30ABA2R27</t>
  </si>
  <si>
    <t>ENGINEERING FOR FOOD SAFETY QUALITY K30ABA2R27</t>
  </si>
  <si>
    <t>K30ABA2R31</t>
  </si>
  <si>
    <t>SCI ENG FOR A BIOBASED INDUSTRY ECON K30ABA2R31</t>
  </si>
  <si>
    <t>K30ABA2R33</t>
  </si>
  <si>
    <t>INT SYST RES DEV IN AUTOMATION SENS K30ABA2R33</t>
  </si>
  <si>
    <t>K30ABA2R35</t>
  </si>
  <si>
    <t>INT SYST RES DEV IN AUTOMATION SENS K30ABA2R35</t>
  </si>
  <si>
    <t>K30ABA2R37</t>
  </si>
  <si>
    <t>Sensors Specialty Crops Vougioukas RR K30ABA2R37</t>
  </si>
  <si>
    <t>K30ABARHRR</t>
  </si>
  <si>
    <t>ORGANIZED RESEARCH K30ABARHRR</t>
  </si>
  <si>
    <t>K30ABMRHRR</t>
  </si>
  <si>
    <t>ORGANIZED RESEARCH K30ABMRHRR</t>
  </si>
  <si>
    <t>K30ADO1106</t>
  </si>
  <si>
    <t>CA ES DO W 106 MULTISTATE FUNDS ODD YR K30ADO1106</t>
  </si>
  <si>
    <t>K30ADO1NVA</t>
  </si>
  <si>
    <t>CA ES DO W 106 MULTISTATE FUNDS ODD YR K30ADO1NVA</t>
  </si>
  <si>
    <t>K30ADO3TMS</t>
  </si>
  <si>
    <t>SOE TREXLER HATCH MULTISTATE ODD YEAR K30ADO3TMS</t>
  </si>
  <si>
    <t>K30ADORHRA</t>
  </si>
  <si>
    <t>A ES REGIONAL RESEARCH ODD YEAR K30ADORHRA</t>
  </si>
  <si>
    <t>K30ADSRHRR</t>
  </si>
  <si>
    <t>DES ORGANIZED RESEARCH K30ADSRHRR</t>
  </si>
  <si>
    <t>K30AEC1JA1</t>
  </si>
  <si>
    <t>JMA3 HATCH FUNDS ODD YEAR K30AEC1JA1</t>
  </si>
  <si>
    <t>K30AEC1JA3</t>
  </si>
  <si>
    <t>ARE ALSTON MULTISTATE ODD YEAR 7639 RR K30AEC1JA3</t>
  </si>
  <si>
    <t>K30AEC4DL1</t>
  </si>
  <si>
    <t>DML3 MULTISTATE FUNDS ODD YEAR 7307 RR K30AEC4DL1</t>
  </si>
  <si>
    <t>K30AEC6JW7</t>
  </si>
  <si>
    <t>ARE WILEN HATCH MULTISTATE ODD YEAR K30AEC6JW7</t>
  </si>
  <si>
    <t>K30AECRHRR</t>
  </si>
  <si>
    <t>ARE HATCH FUNDS ODD YEAR 21015 K30AECRHRR</t>
  </si>
  <si>
    <t>K30AEHRHRR</t>
  </si>
  <si>
    <t>ORGANIZED RESEARCH K30AEHRHRR</t>
  </si>
  <si>
    <t>K30AEN1RK3</t>
  </si>
  <si>
    <t>AES PROJ CONSERV MNGMT ENHANCEMENT K30AEN1RK3</t>
  </si>
  <si>
    <t>K30AENRHRR</t>
  </si>
  <si>
    <t>ENTOM REGIONAL RES FUNDS ODD YEAR K30AENRHRR</t>
  </si>
  <si>
    <t>K30AET2MD1</t>
  </si>
  <si>
    <t>NON INT MULTIST FOR M DENISON ODD YR K30AET2MD1</t>
  </si>
  <si>
    <t>K30AETRHRR</t>
  </si>
  <si>
    <t>ORGANIZED RESEARCH K30AETRHRR</t>
  </si>
  <si>
    <t>K30AFS33KM</t>
  </si>
  <si>
    <t>FST MULTISTATE HATCH FUNDS ODD YEAR KLM K30AFS33KM</t>
  </si>
  <si>
    <t>K30AFS33MM</t>
  </si>
  <si>
    <t>FST MULTISTATE HATCH FUNDS ODD YEAR MJM K30AFS33MM</t>
  </si>
  <si>
    <t>K30AFS71CS</t>
  </si>
  <si>
    <t>FST MULTISTATE HATCH ODD YEAR CWS K30AFS71CS</t>
  </si>
  <si>
    <t>K30AFSRHRR</t>
  </si>
  <si>
    <t>ORGANIZED RESEARCH K30AFSRHRR</t>
  </si>
  <si>
    <t>K30AHC2LW3</t>
  </si>
  <si>
    <t>MS HATCH ACCT FOR WM LACY ODD YR K30AHC2LW3</t>
  </si>
  <si>
    <t>K30AHC3LW1</t>
  </si>
  <si>
    <t>CLOSED HATCH FUND ACCT WM LACY ODD YR K30AHC3LW1</t>
  </si>
  <si>
    <t>K30AHC3LW3</t>
  </si>
  <si>
    <t>MS HATCH ACCT FOR WM LACY ODD YR K30AHC3LW3</t>
  </si>
  <si>
    <t>K30AHC3OL1</t>
  </si>
  <si>
    <t>HATCH FUND ACCT FOR L ONTAI GRZEBIK ODD K30AHC3OL1</t>
  </si>
  <si>
    <t>K30AHCRH03</t>
  </si>
  <si>
    <t>REGIONAL RESEARCH ODD YR K30AHCRH03</t>
  </si>
  <si>
    <t>K30AHE2MK1</t>
  </si>
  <si>
    <t>HCDD M KENNEY ODD YEAR HATCH K30AHE2MK1</t>
  </si>
  <si>
    <t>K30AHHRH03</t>
  </si>
  <si>
    <t>REGIONAL RESEARCH ODD YR K30AHHRH03</t>
  </si>
  <si>
    <t>K30ALARH03</t>
  </si>
  <si>
    <t>LDA REGIONAL RESEARCH K30ALARH03</t>
  </si>
  <si>
    <t>K30ALARHRR</t>
  </si>
  <si>
    <t>LDA REGION RES FND ODD YR K30ALARHRR</t>
  </si>
  <si>
    <t>K30ALW2JH1</t>
  </si>
  <si>
    <t>HOPMANS PROJECT CA D LAW 7349 RR ODD K30ALW2JH1</t>
  </si>
  <si>
    <t>K30ALW4R19</t>
  </si>
  <si>
    <t>CLOSED THE NATIONAL ATMOSPHERIC DEPOSIT K30ALW4R19</t>
  </si>
  <si>
    <t>K30ALW4R21</t>
  </si>
  <si>
    <t>THE NATIONAL ATMOSPHERIC DEPOSITION PROG K30ALW4R21</t>
  </si>
  <si>
    <t>K30ALW4R33</t>
  </si>
  <si>
    <t>THE NATIONAL ATMOSPHERIC DEPOSITION PROG K30ALW4R33</t>
  </si>
  <si>
    <t>K30ALW4R57</t>
  </si>
  <si>
    <t>THE NATIONAL ATMOSPHERIC DEPOSITION PROG K30ALW4R57</t>
  </si>
  <si>
    <t>K30ALW4R61</t>
  </si>
  <si>
    <t>CHARACTERIZING MASS AND ENERGY TRANSPORT K30ALW4R61</t>
  </si>
  <si>
    <t>K30ALW4R63</t>
  </si>
  <si>
    <t>REDUCING BARRIERS TO ADOPTION OF MICROIR K30ALW4R63</t>
  </si>
  <si>
    <t>K30ALW4R73</t>
  </si>
  <si>
    <t>EVALUATING THE PHYSICAL AND BIOLOGICAL A K30ALW4R73</t>
  </si>
  <si>
    <t>K30ALW4R75</t>
  </si>
  <si>
    <t>THE NATIONAL ATMOSPHERIC DEPOSITION PROG K30ALW4R75</t>
  </si>
  <si>
    <t>K30ALW4R77</t>
  </si>
  <si>
    <t>OGEEN BENCHMARK SOILSCAPES TO PREDICT K30ALW4R77</t>
  </si>
  <si>
    <t>K30ALW6R87</t>
  </si>
  <si>
    <t>EVALUATING THE PHYSICAL AND BIOLOGICAL A K30ALW6R87</t>
  </si>
  <si>
    <t>K30ALWRHRR</t>
  </si>
  <si>
    <t>LAWR ORGANIZED RESEARCH K30ALWRHRR</t>
  </si>
  <si>
    <t>K30ANM1C03</t>
  </si>
  <si>
    <t>EPC GENETIC VARIABILITY IN THE CYST K30ANM1C03</t>
  </si>
  <si>
    <t>K30ANM1K03</t>
  </si>
  <si>
    <t>HKK DISCOVERY OF ENTOMOPATHOGENS AND TH K30ANM1K03</t>
  </si>
  <si>
    <t>K30ANMRHRR</t>
  </si>
  <si>
    <t>ORGANIZED RESEARCH K30ANMRHRR</t>
  </si>
  <si>
    <t>K30ANT3RO1</t>
  </si>
  <si>
    <t>CLOSED NUTRIENT BIOAVAILABILITY PHYTO K30ANT3RO1</t>
  </si>
  <si>
    <t>K30ANT3RO2</t>
  </si>
  <si>
    <t>NUTRIENT BIOAVAILABILITY PHYTONUTRIENT K30ANT3RO2</t>
  </si>
  <si>
    <t>K30ANTRHRR</t>
  </si>
  <si>
    <t>ORGANIZED RESEARCH K30ANTRHRR</t>
  </si>
  <si>
    <t>K30APMRHRR</t>
  </si>
  <si>
    <t>POM ORGANIZED RES REG RES ODD YEAR K30APMRHRR</t>
  </si>
  <si>
    <t>K30APP1RG5</t>
  </si>
  <si>
    <t>RLG EXOTIC GERMPLASM CONVERSION BREED K30APP1RG5</t>
  </si>
  <si>
    <t>K30APP1V01</t>
  </si>
  <si>
    <t>NKV BIOLOGICAL IMPORVMENT HABITAT RES K30APP1V01</t>
  </si>
  <si>
    <t>K30APPRHRR</t>
  </si>
  <si>
    <t>ORGANIZED RESEARCH K30APPRHRR</t>
  </si>
  <si>
    <t>K30APS2M01</t>
  </si>
  <si>
    <t>3909 RR PLANT GENETIC RESEARCH CONS FCFQ K30APS2M01</t>
  </si>
  <si>
    <t>K30APS2M03</t>
  </si>
  <si>
    <t>CLOSED 5457 RR PLANT GEN RES FDEP K30APS2M03</t>
  </si>
  <si>
    <t>K30APS2M05</t>
  </si>
  <si>
    <t>CLOSED 6928 RR FRESH CUT FRUIT FMIC K30APS2M05</t>
  </si>
  <si>
    <t>K30APS2M07</t>
  </si>
  <si>
    <t>CLOSED 6930 RR FRESH CUT FRUIT FMXS K30APS2M07</t>
  </si>
  <si>
    <t>K30APS2M13</t>
  </si>
  <si>
    <t>CLOSED 6929 RR POSTHARVEST QUALITY TVS K30APS2M13</t>
  </si>
  <si>
    <t>K30APS2M27</t>
  </si>
  <si>
    <t>CLOSED 7514 RR COMM BEAN BREED FPLG K30APS2M27</t>
  </si>
  <si>
    <t>K30APS2M41</t>
  </si>
  <si>
    <t>CLOSED 7664 RR SUST WATER USE FPHB K30APS2M41</t>
  </si>
  <si>
    <t>K30APS2M55</t>
  </si>
  <si>
    <t>CLOSED 7864 RR FRUIT STORAGE FFXN K30APS2M55</t>
  </si>
  <si>
    <t>K30APSRHRR</t>
  </si>
  <si>
    <t>PL SCI ORG RES REG RES ODD YEAR K30APSRHRR</t>
  </si>
  <si>
    <t>K30ATX3131</t>
  </si>
  <si>
    <t>PERSONAL PROTECTIVE TECH ENV HAZARDS K30ATX3131</t>
  </si>
  <si>
    <t>K30ATX3241</t>
  </si>
  <si>
    <t>PERSONAL PROTECTIVE TECH ENV HAZARDS K30ATX3241</t>
  </si>
  <si>
    <t>K30ATX3251</t>
  </si>
  <si>
    <t>PERSONAL PROTECTIVE TECH ENV HAZARDS K30ATX3251</t>
  </si>
  <si>
    <t>K30ATXRHRR</t>
  </si>
  <si>
    <t>TXC ORGANIZED RESEARCH K30ATXRHRR</t>
  </si>
  <si>
    <t>K30AVCRHRR</t>
  </si>
  <si>
    <t>ORGANIZED RESEARCH K30AVCRHRR</t>
  </si>
  <si>
    <t>K30AVVRHRR</t>
  </si>
  <si>
    <t>ORGANIZED RESEARCH K30AVVRHRR</t>
  </si>
  <si>
    <t>K30V335906</t>
  </si>
  <si>
    <t>VM AES RES REGIONAL ODD YR K30V335906</t>
  </si>
  <si>
    <t>K30V346909</t>
  </si>
  <si>
    <t>VPMI ODD YR REGIONAL RESEARCH K30V346909</t>
  </si>
  <si>
    <t>K30V351002</t>
  </si>
  <si>
    <t>VPHR REGIONAL RES ODD ACADEMIC SALARY K30V351002</t>
  </si>
  <si>
    <t>K30V451PW1</t>
  </si>
  <si>
    <t>VM PHR WAKENELL CFAH AWARD 06 07 K30V451PW1</t>
  </si>
  <si>
    <t>K30V480C78</t>
  </si>
  <si>
    <t>VMTRC CULLOR 06 07 CFAH K30V480C78</t>
  </si>
  <si>
    <t>K30V4B0423</t>
  </si>
  <si>
    <t>VPMI 23LG 06 07 CFAH BOV RES GERSHWIN K30V4B0423</t>
  </si>
  <si>
    <t>K30V4D1427</t>
  </si>
  <si>
    <t>VMDO MULTI STATE REGULAR ODD YEAR K30V4D1427</t>
  </si>
  <si>
    <t>K30AAMRHRA</t>
  </si>
  <si>
    <t>AES REGIONAL RESEARCH EVEN YEAR K30AAMRHRA</t>
  </si>
  <si>
    <t>K30BWF1312</t>
  </si>
  <si>
    <t>S L INTEGRATED FALK PROJECT 07FE005 K30BWF1312</t>
  </si>
  <si>
    <t>K302200194</t>
  </si>
  <si>
    <t>IPM SMITH LEVER K302200194</t>
  </si>
  <si>
    <t>K30VCR6U73</t>
  </si>
  <si>
    <t>VEG CROPS JMD UC RREA 98 002 K30VCR6U73</t>
  </si>
  <si>
    <t>KS0HOAM801</t>
  </si>
  <si>
    <t>MED IMCT ABEDI CELGENE CT COSTS KS0HOAM801</t>
  </si>
  <si>
    <t>KS0HOAM802</t>
  </si>
  <si>
    <t>MED IMCT ABEDI CELGENE CORRELATIVES KS0HOAM802</t>
  </si>
  <si>
    <t>KS0IDPR840</t>
  </si>
  <si>
    <t>MED IMID CORRELATIVE CELGENE LI 227 KS0IDPR840</t>
  </si>
  <si>
    <t>KS0HOTJ811</t>
  </si>
  <si>
    <t>MED IMCT TUSCANO MILLENNIUM UCDCC 230 KS0HOTJ811</t>
  </si>
  <si>
    <t>KS0DADANAF</t>
  </si>
  <si>
    <t>MED PSYCH AMARAL Dana Found 0215 0217 KS0DADANAF</t>
  </si>
  <si>
    <t>K30BPCBZ25</t>
  </si>
  <si>
    <t>CNPRC Tarantal Murphy NIH GVHD K30BPCBZ25</t>
  </si>
  <si>
    <t>KS0WJMGVHD</t>
  </si>
  <si>
    <t>Murphy NIH GVHD GVT KS0WJMGVHD</t>
  </si>
  <si>
    <t>KS0WMGVHDT</t>
  </si>
  <si>
    <t>Murphy NIH GVHD GHT account KS0WMGVHDT</t>
  </si>
  <si>
    <t>KS0WMSUP20</t>
  </si>
  <si>
    <t>Murphy Supplemental funding WMGVHDT KS0WMSUP20</t>
  </si>
  <si>
    <t>KS0CACN234</t>
  </si>
  <si>
    <t>MED IMCA ENIGMA OF CARDIAC AMP CHIAMV KS0CACN234</t>
  </si>
  <si>
    <t>KS0CACN251</t>
  </si>
  <si>
    <t>MED IMCA CARDIAC AMP DIVERSITY SUPP NIP KS0CACN251</t>
  </si>
  <si>
    <t>K30V4TH626</t>
  </si>
  <si>
    <t>Eli Lilly Elanco Lactating Dairy Cat K30V4TH626</t>
  </si>
  <si>
    <t>K30EAD1146</t>
  </si>
  <si>
    <t>WFCB J EADIE DWR UCD SUISUN MARSH STUDY K30EAD1146</t>
  </si>
  <si>
    <t>K30EAD1462</t>
  </si>
  <si>
    <t>WFCB J EADIE DWR SUISUN MARSH STUDY YR2 K30EAD1462</t>
  </si>
  <si>
    <t>K30EAD1463</t>
  </si>
  <si>
    <t>WFCB J EADIE DWR SUISUN MARSH STUDY YR3 K30EAD1463</t>
  </si>
  <si>
    <t>K30EAD1464</t>
  </si>
  <si>
    <t>WFCB J EADIE DWR SUISUN MARSH STUDY YR4 K30EAD1464</t>
  </si>
  <si>
    <t>K30JDSMT13</t>
  </si>
  <si>
    <t>JMIE JRD1 SUISUN MARSH STUDY YR 3 TSK 1 K30JDSMT13</t>
  </si>
  <si>
    <t>K30JDSMT14</t>
  </si>
  <si>
    <t>JMIE JRD1 SUISUN MARSH STUDY YR 4 TSK 1 K30JDSMT14</t>
  </si>
  <si>
    <t>K30JDSMT15</t>
  </si>
  <si>
    <t>JMIE JRD1 SUISUN MARSH STUDY YR 5 TSK 1 K30JDSMT15</t>
  </si>
  <si>
    <t>K30JDSMT22</t>
  </si>
  <si>
    <t>JMIE JRD1 SUISUN MARSH STUDY YR 2 TSK 2 K30JDSMT22</t>
  </si>
  <si>
    <t>K30JDSMT23</t>
  </si>
  <si>
    <t>JMIE JRD1 SUISUN MARSH STUDY YR 3 TSK 2 K30JDSMT23</t>
  </si>
  <si>
    <t>K30JDSMT24</t>
  </si>
  <si>
    <t>JMIE JRD1 SUISUN MARSH STUDY YR 4 TSK 2 K30JDSMT24</t>
  </si>
  <si>
    <t>K30JDSMT25</t>
  </si>
  <si>
    <t>JMIE JRD1 SUISUN MARSH STUDY YR 5 TSK 2 K30JDSMT25</t>
  </si>
  <si>
    <t>K30JDSMT26</t>
  </si>
  <si>
    <t>JMIE JRD1 SUISUN MARSH STUDY YR 6 TSK 2 K30JDSMT26</t>
  </si>
  <si>
    <t>K30JDSMT27</t>
  </si>
  <si>
    <t>JMIE JRD1 SUISUN MARSH STUDY YR 7 TSK 2 K30JDSMT27</t>
  </si>
  <si>
    <t>K30JDSMT62</t>
  </si>
  <si>
    <t>JMIE JRD1 SUISUN MARSH STUDY YR 2 TSK 6 K30JDSMT62</t>
  </si>
  <si>
    <t>K30JDSMT63</t>
  </si>
  <si>
    <t>JMIE JRD1 SUISUN MARSH STUDY YR 3 TSK 6 K30JDSMT63</t>
  </si>
  <si>
    <t>K30JDSMT64</t>
  </si>
  <si>
    <t>JMIE JRD1 SUISUN MARSH STUDY YR 4 TSK 6 K30JDSMT64</t>
  </si>
  <si>
    <t>K30JDSMT65</t>
  </si>
  <si>
    <t>JMIE JRD1 SUISUN MARSH STUDY YR 5 TSK 6 K30JDSMT65</t>
  </si>
  <si>
    <t>K30KEL1146</t>
  </si>
  <si>
    <t>WFCB P MOYLE DWR UCD SUISUN MARSH STUDY K30KEL1146</t>
  </si>
  <si>
    <t>K30KEL1462</t>
  </si>
  <si>
    <t>WFCB D KELT DWR SUISUN MARSH STUDY YR2 K30KEL1462</t>
  </si>
  <si>
    <t>K30KEL1463</t>
  </si>
  <si>
    <t>WFCB D KELT DWR SUISUN MARSH STUDY YR3 K30KEL1463</t>
  </si>
  <si>
    <t>K30KEL1464</t>
  </si>
  <si>
    <t>WFCB D KELT DWR SUISUN MARSH STUDY YR4 K30KEL1464</t>
  </si>
  <si>
    <t>K30MOY1146</t>
  </si>
  <si>
    <t>WFCB P MOYLE J DURAND SUISUN MARSH STUDY K30MOY1146</t>
  </si>
  <si>
    <t>K30PMSMSY2</t>
  </si>
  <si>
    <t>JMIE MOYE JRD1 YR 2 SUISUN MARSH STUDY K30PMSMSY2</t>
  </si>
  <si>
    <t>K30TOD1146</t>
  </si>
  <si>
    <t>WFCB B TODD DWR UCD SUISUN MARSH STUDY K30TOD1146</t>
  </si>
  <si>
    <t>K30TOD1462</t>
  </si>
  <si>
    <t>WFCB B TODD DWR SUISUN MARSH STUDY YR2 K30TOD1462</t>
  </si>
  <si>
    <t>K30TOD1463</t>
  </si>
  <si>
    <t>WFCB B TODD DWR SUISUN MARSH STUDY YR3 K30TOD1463</t>
  </si>
  <si>
    <t>K30TOD1464</t>
  </si>
  <si>
    <t>WFCB B TODD DWR SUISUN MARSH STUDY YR4 K30TOD1464</t>
  </si>
  <si>
    <t>K30YT18DOE</t>
  </si>
  <si>
    <t>MSE TAKAMURA Q MEEN C DOE EFRC UCSD K30YT18DOE</t>
  </si>
  <si>
    <t>K30YT19DOE</t>
  </si>
  <si>
    <t>MSE TAKAMURA Q MEEN C DOE EFRC UCSD Yr2 K30YT19DOE</t>
  </si>
  <si>
    <t>K30YT19DPY</t>
  </si>
  <si>
    <t>MSE TAKAMURA Q MEEN C DOE EFRC PAYROLL K30YT19DPY</t>
  </si>
  <si>
    <t>K30YT20DOE</t>
  </si>
  <si>
    <t>MSE TAKAMURA Q MEEN C DOE EFRC UCSD Yr3 K30YT20DOE</t>
  </si>
  <si>
    <t>K30YT20DPY</t>
  </si>
  <si>
    <t>MSE TAKAMURA Q MEEN C DOE EFRC PAY YR3 K30YT20DPY</t>
  </si>
  <si>
    <t>K30YT21DOE</t>
  </si>
  <si>
    <t>MSE TAKAMURA Q MEEN C DOE EFRC UCSD Yr4 K30YT21DOE</t>
  </si>
  <si>
    <t>K30YT21DPY</t>
  </si>
  <si>
    <t>MSE TAKAMURA Q MEEN C DOE EFRC PAY YR4 K30YT21DPY</t>
  </si>
  <si>
    <t>K30YT22DOE</t>
  </si>
  <si>
    <t>MSE TAKAMURA Q MEEN C DOE EFRC UCSD Yr5 K30YT22DOE</t>
  </si>
  <si>
    <t>K30YT23DOE</t>
  </si>
  <si>
    <t>MSE TAKAMURA Q MEEN C DOE EFRC UCSD Yr6 K30YT23DOE</t>
  </si>
  <si>
    <t>KS0MPYWUM2</t>
  </si>
  <si>
    <t>MED PATH WAN UOM SUBAWD AMENDMENT KS0MPYWUM2</t>
  </si>
  <si>
    <t>KS0MPYWUM3</t>
  </si>
  <si>
    <t>MED PATH WAN UOM SUBAWD AMENDMENT KS0MPYWUM3</t>
  </si>
  <si>
    <t>KS0MPYWUM4</t>
  </si>
  <si>
    <t>MED PATH WAN UOM SUBAWD AMENDMENT KS0MPYWUM4</t>
  </si>
  <si>
    <t>KS0MPYWUM5</t>
  </si>
  <si>
    <t>MED PATH WAN UOM SUBAWD AMENDMENT KS0MPYWUM5</t>
  </si>
  <si>
    <t>KS0MPYWUM6</t>
  </si>
  <si>
    <t>MED PATH WAN UOM SUBAWD AMENDMENT KS0MPYWUM6</t>
  </si>
  <si>
    <t>KS0PMMB834</t>
  </si>
  <si>
    <t>MED IMPM MORRISSEY VERTEX VX17 445 102 KS0PMMB834</t>
  </si>
  <si>
    <t>K30WMJNIH1</t>
  </si>
  <si>
    <t>NPB W Joiner R01MH113701 K30WMJNIH1</t>
  </si>
  <si>
    <t>K30LCH6NOT</t>
  </si>
  <si>
    <t>HE HD Hibel Notre Dame Grant 21C32 K30LCH6NOT</t>
  </si>
  <si>
    <t>K30PANDSBA</t>
  </si>
  <si>
    <t>NSF 1812492 Darkside 20k Base award K30PANDSBA</t>
  </si>
  <si>
    <t>KS0ROAM272</t>
  </si>
  <si>
    <t>MONJAZEB MERCK UCDCC 272 KS0ROAM272</t>
  </si>
  <si>
    <t>K30MLDWR02</t>
  </si>
  <si>
    <t>DWR Dept of Water Resources 4600012590 K30MLDWR02</t>
  </si>
  <si>
    <t>K30MLDWR03</t>
  </si>
  <si>
    <t>DWR Dept of Water Resources Yr 4 K30MLDWR03</t>
  </si>
  <si>
    <t>K30MLDWR04</t>
  </si>
  <si>
    <t>DWR Dept of Water Resources Yr 5 K30MLDWR04</t>
  </si>
  <si>
    <t>KS0HOPC812</t>
  </si>
  <si>
    <t>MED IMHO PARIKH BAYER 19131 14002 KS0HOPC812</t>
  </si>
  <si>
    <t>KS0JLNEURO</t>
  </si>
  <si>
    <t>MMI LaSalle R01 Neuroimmune interactions KS0JLNEURO</t>
  </si>
  <si>
    <t>K30CXN1C57</t>
  </si>
  <si>
    <t>USDA MONITORING OF ABIOTICS AND BIOTICS K30CXN1C57</t>
  </si>
  <si>
    <t>KS01918969</t>
  </si>
  <si>
    <t>FARIAS CADPH CENTER GRANT 06 19 KS01918969</t>
  </si>
  <si>
    <t>KS02018969</t>
  </si>
  <si>
    <t>FARIAS CADPH CENTER GRANT 06 2020 KS02018969</t>
  </si>
  <si>
    <t>KS02118969</t>
  </si>
  <si>
    <t>FARIAS CADPH CENTER GRANT 06 2021 KS02118969</t>
  </si>
  <si>
    <t>KS02218969</t>
  </si>
  <si>
    <t>FARIAS CADPH CENTER GRANT 06 2022 KS02218969</t>
  </si>
  <si>
    <t>KS02318969</t>
  </si>
  <si>
    <t>FARIAS CADPH CENTER GRANT 06 2023 KS02318969</t>
  </si>
  <si>
    <t>K30RA21C60</t>
  </si>
  <si>
    <t>ECNS HHS NIH SUPER ABBU A REZAEE 21C60 K30RA21C60</t>
  </si>
  <si>
    <t>K30BPCCZ15</t>
  </si>
  <si>
    <t>CNPRC Bliss Moreau R01 A19 0253 K30BPCCZ15</t>
  </si>
  <si>
    <t>K30BPCDZ79</t>
  </si>
  <si>
    <t>CNPRC Bliss Moreau Santistan Suppl K30BPCDZ79</t>
  </si>
  <si>
    <t>K30V431K73</t>
  </si>
  <si>
    <t>APC Meyers UC SEA GRANT K30V431K73</t>
  </si>
  <si>
    <t>K30V731K73</t>
  </si>
  <si>
    <t>APC Meyers UC Sea Grant Tuition K30V731K73</t>
  </si>
  <si>
    <t>K30JKL7UCB</t>
  </si>
  <si>
    <t>Clsd HE CD London UC Berkeley ARB K30JKL7UCB</t>
  </si>
  <si>
    <t>K30SLKNSF4</t>
  </si>
  <si>
    <t>EVE KEEN NSF 1827249 0 RCN UBE K30SLKNSF4</t>
  </si>
  <si>
    <t>K30SLKNSFP</t>
  </si>
  <si>
    <t>EVE KEEN NSF 1827249 0 RCN UBE PARTCPT K30SLKNSFP</t>
  </si>
  <si>
    <t>K30BYNSF21</t>
  </si>
  <si>
    <t>ECE YOO ICE T RC OPTICAL NETWORKS K30BYNSF21</t>
  </si>
  <si>
    <t>KS0ALVJ312</t>
  </si>
  <si>
    <t>MED IMAL KAISER BIRTH COHORT VAN DE WA KS0ALVJ312</t>
  </si>
  <si>
    <t>K30MD00DP2</t>
  </si>
  <si>
    <t>Dennis NIH 1DP2MH119424 K30MD00DP2</t>
  </si>
  <si>
    <t>KS0HOMC802</t>
  </si>
  <si>
    <t>MED IMHO KIM MEDIMMUNE D419NC001 KS0HOMC802</t>
  </si>
  <si>
    <t>KS0NEHY600</t>
  </si>
  <si>
    <t>MED IMNE HUANG CAREDX SN C 00010 KS0NEHY600</t>
  </si>
  <si>
    <t>K30ZDEEIOT</t>
  </si>
  <si>
    <t>ECE Ding NSF IoT Systems K30ZDEEIOT</t>
  </si>
  <si>
    <t>K30V472SID</t>
  </si>
  <si>
    <t>CNPRC IYER NIH R01AG061001 CORE ACCT K30V472SID</t>
  </si>
  <si>
    <t>K30V472SIE</t>
  </si>
  <si>
    <t>CNPRC IYER NIH R01AG061001 CNPRC ACCT K30V472SIE</t>
  </si>
  <si>
    <t>K30V472SII</t>
  </si>
  <si>
    <t>CNPRC IYER NIH RF1 01S2 COVID CORE K30V472SII</t>
  </si>
  <si>
    <t>K30V472SIJ</t>
  </si>
  <si>
    <t>VM CIID IYER NIH RF1 01S2 COVID CNPRC K30V472SIJ</t>
  </si>
  <si>
    <t>K30V472SIO</t>
  </si>
  <si>
    <t>CNPRC IYER RF1 SUPP 01S3 GOMPERS K30V472SIO</t>
  </si>
  <si>
    <t>K30EAMGENE</t>
  </si>
  <si>
    <t>AN SCI MAGA NIFA REDUCTION OF ANDROGENS K30EAMGENE</t>
  </si>
  <si>
    <t>K30CONADOE</t>
  </si>
  <si>
    <t>JCON DOE HEP Task A K30CONADOE</t>
  </si>
  <si>
    <t>K30KALBDOE</t>
  </si>
  <si>
    <t>DOE HEP Task B2 K30KALBDOE</t>
  </si>
  <si>
    <t>K30KNOKDOE</t>
  </si>
  <si>
    <t>LKNO DOE HEP Task K A20 3562 K30KNOKDOE</t>
  </si>
  <si>
    <t>K30LUTBDOE</t>
  </si>
  <si>
    <t>DOE HEP Task B1 K30LUTBDOE</t>
  </si>
  <si>
    <t>K30MULCDOE</t>
  </si>
  <si>
    <t>DOE HEP Task C K30MULCDOE</t>
  </si>
  <si>
    <t>K30MULDOED</t>
  </si>
  <si>
    <t>DOE HEP Task D1 K30MULDOED</t>
  </si>
  <si>
    <t>K30PANCDOE</t>
  </si>
  <si>
    <t>DOE HEP Task C K30PANCDOE</t>
  </si>
  <si>
    <t>K30PREMDOE</t>
  </si>
  <si>
    <t>DOE HEP Task M K30PREMDOE</t>
  </si>
  <si>
    <t>K30RANFDOE</t>
  </si>
  <si>
    <t>DOE HEP Task F K30RANFDOE</t>
  </si>
  <si>
    <t>K30SVOCDOE</t>
  </si>
  <si>
    <t>DOE HEP Task C K30SVOCDOE</t>
  </si>
  <si>
    <t>K30SVODOED</t>
  </si>
  <si>
    <t>DOE HEP Task D3 K30SVODOED</t>
  </si>
  <si>
    <t>K30TRILDOE</t>
  </si>
  <si>
    <t>DOE HEP Task L K30TRILDOE</t>
  </si>
  <si>
    <t>K30TYSDOED</t>
  </si>
  <si>
    <t>DOE HEP Task D2 K30TYSDOED</t>
  </si>
  <si>
    <t>K30TYSTDOE</t>
  </si>
  <si>
    <t>DOE HEP Task T K30TYSTDOE</t>
  </si>
  <si>
    <t>KS0HOPM804</t>
  </si>
  <si>
    <t>MED IMHO PARIKH QED THERAPEUTICS KS0HOPM804</t>
  </si>
  <si>
    <t>KS0MMR01AD</t>
  </si>
  <si>
    <t>Miller NIMH R01 SPO A20 0908 KS0MMR01AD</t>
  </si>
  <si>
    <t>KS0MMR01AS</t>
  </si>
  <si>
    <t>Miller NIMH R01 Supplement A20 0908 KS0MMR01AS</t>
  </si>
  <si>
    <t>K30AEX1D07</t>
  </si>
  <si>
    <t>Valley Oak Wilt Disease Ambrosia Beetle K30AEX1D07</t>
  </si>
  <si>
    <t>K303873044</t>
  </si>
  <si>
    <t>CEC Heat Pump Load Flexibility Admin K303873044</t>
  </si>
  <si>
    <t>K303873045</t>
  </si>
  <si>
    <t>CEC Heat Pump Load Flexibility Eng K303873045</t>
  </si>
  <si>
    <t>K303873046</t>
  </si>
  <si>
    <t>CEC Heat Pump Load Flexibility MT K303873046</t>
  </si>
  <si>
    <t>K303873047</t>
  </si>
  <si>
    <t>CEC Heat Pump Load Flexibility Outreach K303873047</t>
  </si>
  <si>
    <t>K30ME1WCEC</t>
  </si>
  <si>
    <t>CHE ELLIS Heat Pump Load Flexibility K30ME1WCEC</t>
  </si>
  <si>
    <t>KS0CMVBP15</t>
  </si>
  <si>
    <t>MCDONALD REVERAGEN VBP15 EAP 12 23 KS0CMVBP15</t>
  </si>
  <si>
    <t>KS0NRAK200</t>
  </si>
  <si>
    <t>FINA HRSA SCHOLORSHIPS KS0NRAK200</t>
  </si>
  <si>
    <t>KS0NRAK201</t>
  </si>
  <si>
    <t>FINA HRSA SCHOLORSHIPS YR2 KS0NRAK201</t>
  </si>
  <si>
    <t>KS0NRAK202</t>
  </si>
  <si>
    <t>FINA HRSA SCHOLORSHIPS YR2 KS0NRAK202</t>
  </si>
  <si>
    <t>KS0NRAK204</t>
  </si>
  <si>
    <t>FINA HRSA SCHOLORSHIPS YR2 KS0NRAK204</t>
  </si>
  <si>
    <t>KS0NRBD208</t>
  </si>
  <si>
    <t>PHS HEALTH RESOURCES EXPENSE ACCT KS0NRBD208</t>
  </si>
  <si>
    <t>KS0NRBD210</t>
  </si>
  <si>
    <t>PHS HEALTH RESOURCES EXPENSE ACCT KS0NRBD210</t>
  </si>
  <si>
    <t>KS0NRBD213</t>
  </si>
  <si>
    <t>PHS HEALTH RESOURCES EXPENSE ACCT KS0NRBD213</t>
  </si>
  <si>
    <t>KS0NRBD215</t>
  </si>
  <si>
    <t>PHS FINA HOUSING STIPEND PA PROMISE KS0NRBD215</t>
  </si>
  <si>
    <t>KS0NRBD216</t>
  </si>
  <si>
    <t>PHS HEALTH RESOURCES EXPENSE ACCT KS0NRBD216</t>
  </si>
  <si>
    <t>K30V451CTL</t>
  </si>
  <si>
    <t>Brown USDA Tools res cattle pagenomics K30V451CTL</t>
  </si>
  <si>
    <t>K30V451CTM</t>
  </si>
  <si>
    <t>Brown USDA Cattle pagenomics UM Subawd K30V451CTM</t>
  </si>
  <si>
    <t>KS0APPL010</t>
  </si>
  <si>
    <t>APPL010 PI Richard L Applegate MD KS0APPL010</t>
  </si>
  <si>
    <t>K30APSFA27</t>
  </si>
  <si>
    <t>PS GAUDIN CDFA MULTISTATE COVER CROP GRZ K30APSFA27</t>
  </si>
  <si>
    <t>K30V451SCM</t>
  </si>
  <si>
    <t>J R Pires CDFA SCMP Cover Crop Grazing K30V451SCM</t>
  </si>
  <si>
    <t>K30V4ASCMP</t>
  </si>
  <si>
    <t>Pires CDFA SCMP Cover Crop Grazing Rsch K30V4ASCMP</t>
  </si>
  <si>
    <t>K30V4ASUBS</t>
  </si>
  <si>
    <t>Pires CDFA SCMP Cover Crop Grazing Subs K30V4ASUBS</t>
  </si>
  <si>
    <t>K30V431T74</t>
  </si>
  <si>
    <t>APC TEH CA SEA GRANT Chelsea Lam K30V431T74</t>
  </si>
  <si>
    <t>K30V731T74</t>
  </si>
  <si>
    <t>APC TEH CA SEA GRANT Chelsea Lam Fee K30V731T74</t>
  </si>
  <si>
    <t>K30WPNSF20</t>
  </si>
  <si>
    <t>STAT POLONIK NSF DMS 2015575 K30WPNSF20</t>
  </si>
  <si>
    <t>K303873040</t>
  </si>
  <si>
    <t>CEC Affordable LowGWP Heat Pumps Admin K303873040</t>
  </si>
  <si>
    <t>K303873041</t>
  </si>
  <si>
    <t>CEC Affordable LowGWP Heat Pumps Eng K303873041</t>
  </si>
  <si>
    <t>K303873042</t>
  </si>
  <si>
    <t>CEC Affordable LowGWP Heat Pumps MT K303873042</t>
  </si>
  <si>
    <t>K303873043</t>
  </si>
  <si>
    <t>CEC Affordable LowGWP Heat Pumps Out K303873043</t>
  </si>
  <si>
    <t>KS0BPFAGH1</t>
  </si>
  <si>
    <t>MED PHS POLLOCK COLUMBIA KS0BPFAGH1</t>
  </si>
  <si>
    <t>K30LCNSFGI</t>
  </si>
  <si>
    <t>NSF VARIANTS RECOMB GENOME INSTABILITY K30LCNSFGI</t>
  </si>
  <si>
    <t>K30ELDPSWD</t>
  </si>
  <si>
    <t>8 31 2024 Produce Surface Waterscape K30ELDPSWD</t>
  </si>
  <si>
    <t>K30JHLPSWD</t>
  </si>
  <si>
    <t>8 31 2023 Produce Surface Waterscape K30JHLPSWD</t>
  </si>
  <si>
    <t>K30NNNPSWD</t>
  </si>
  <si>
    <t>8 31 2024 Produce Surface Waterscape K30NNNPSWD</t>
  </si>
  <si>
    <t>K30EVOKORE</t>
  </si>
  <si>
    <t>Koret Grant EVO K30EVOKORE</t>
  </si>
  <si>
    <t>K30KOREGIA</t>
  </si>
  <si>
    <t>Koret Grant EVO K30KOREGIA</t>
  </si>
  <si>
    <t>K30CNSCC28</t>
  </si>
  <si>
    <t>CNS Carter NIHR01MH122139 0 K30CNSCC28</t>
  </si>
  <si>
    <t>K30NSF20KS</t>
  </si>
  <si>
    <t>Chem Kauzlarich NSF 2001156 0 K30NSF20KS</t>
  </si>
  <si>
    <t>K30EC21D61</t>
  </si>
  <si>
    <t>NPB Carstens NIH ARTHRITIS MUSCULOSKELE K30EC21D61</t>
  </si>
  <si>
    <t>KS0SMNIH20</t>
  </si>
  <si>
    <t>MPHA NIH R00 MOROTTI KS0SMNIH20</t>
  </si>
  <si>
    <t>K30ECU7BIO</t>
  </si>
  <si>
    <t>ESP Underwood Shrubland Biomass K30ECU7BIO</t>
  </si>
  <si>
    <t>KS0HOKT502</t>
  </si>
  <si>
    <t>MED IMHO KEEGAN STANFORD LEUK LYMPH KS0HOKT502</t>
  </si>
  <si>
    <t>KS0HOKT503</t>
  </si>
  <si>
    <t>MED IMHO KEEGAN STANFORD LEUK LYMPH KS0HOKT503</t>
  </si>
  <si>
    <t>KS0HOKT504</t>
  </si>
  <si>
    <t>MED IMHO KEEGAN STANFORD LEUK LYMPH KS0HOKT504</t>
  </si>
  <si>
    <t>KS0NEXTOC2</t>
  </si>
  <si>
    <t>MED OBGYN MERCK SHARP DOHME CORP KS0NEXTOC2</t>
  </si>
  <si>
    <t>K30FINGK06</t>
  </si>
  <si>
    <t>G Kuperberg NSF 2020 23 FINA Grad K30FINGK06</t>
  </si>
  <si>
    <t>K30MATGK06</t>
  </si>
  <si>
    <t>G Kuperberg NSF 2020 23 K30MATGK06</t>
  </si>
  <si>
    <t>K30RC20NSF</t>
  </si>
  <si>
    <t>MSE CASTRO NSF Interfacial Energies K30RC20NSF</t>
  </si>
  <si>
    <t>K30JDNBR01</t>
  </si>
  <si>
    <t>BME JUNWEI DU MAXIMIZING SENSITIVITY K30JDNBR01</t>
  </si>
  <si>
    <t>K30CELLAWD</t>
  </si>
  <si>
    <t>CEE Cal Gov Office CELL Award K30CELLAWD</t>
  </si>
  <si>
    <t>K30CELLLDS</t>
  </si>
  <si>
    <t>Chem Cal Gov Office CELL Award K30CELLLDS</t>
  </si>
  <si>
    <t>K30SUBCELL</t>
  </si>
  <si>
    <t>Chem Cal Gov Office CELL Award Subs K30SUBCELL</t>
  </si>
  <si>
    <t>K30CBSBIOL</t>
  </si>
  <si>
    <t>BIOLAUNCH PILOT PROGRAM KORET K30CBSBIOL</t>
  </si>
  <si>
    <t>K30CBSBL22</t>
  </si>
  <si>
    <t>BIOLAUNCH PROGRAM KORET FY21 22 K30CBSBL22</t>
  </si>
  <si>
    <t>K30CBSBL23</t>
  </si>
  <si>
    <t>BIOLAUNCH PROGRAM KORET FY22 23 K30CBSBL23</t>
  </si>
  <si>
    <t>K30CBSBL24</t>
  </si>
  <si>
    <t>BIOLAUNCH PROGRAM KORET FY23 24 K30CBSBL24</t>
  </si>
  <si>
    <t>K30ICCCBS1</t>
  </si>
  <si>
    <t>BioLaunch Koret Bio Science fund 21D76 K30ICCCBS1</t>
  </si>
  <si>
    <t>K30ICCCBS2</t>
  </si>
  <si>
    <t>BioLaunch Koret Bio Science fund 21D76 K30ICCCBS2</t>
  </si>
  <si>
    <t>K30ICCCBS3</t>
  </si>
  <si>
    <t>BioLaunch Koret Bio Science fund 21D76 K30ICCCBS3</t>
  </si>
  <si>
    <t>K30ICCCBS4</t>
  </si>
  <si>
    <t>BioLaunch Koret Bio Science fund 21D76 K30ICCCBS4</t>
  </si>
  <si>
    <t>K30ICCCBSF</t>
  </si>
  <si>
    <t>BIO LAUNCH FINA ACCOUNT 21D76 K30ICCCBSF</t>
  </si>
  <si>
    <t>K30CNSKPE1</t>
  </si>
  <si>
    <t>CNS K Prendergast F31MH123106 Inst AllY1 K30CNSKPE1</t>
  </si>
  <si>
    <t>K30CNSKPE2</t>
  </si>
  <si>
    <t>CNS K Prendergast F31MH123106 Inst AllY2 K30CNSKPE2</t>
  </si>
  <si>
    <t>K30CNSKPF1</t>
  </si>
  <si>
    <t>CNS K Prendergast F31MH123106 Stipend Y1 K30CNSKPF1</t>
  </si>
  <si>
    <t>K30CNSKPF2</t>
  </si>
  <si>
    <t>CNS K Prendergast F31MH123106 Stipend Y2 K30CNSKPF2</t>
  </si>
  <si>
    <t>K30CNSKPF3</t>
  </si>
  <si>
    <t>CNS K Prendergast F31MH123106 Stipend Y3 K30CNSKPF3</t>
  </si>
  <si>
    <t>K30ZDF0018</t>
  </si>
  <si>
    <t>ECE DING NSF CIF K30ZDF0018</t>
  </si>
  <si>
    <t>K30ZDNSF23</t>
  </si>
  <si>
    <t>ECE Ding NSF CIF K30ZDNSF23</t>
  </si>
  <si>
    <t>KS0NRRS100</t>
  </si>
  <si>
    <t>OSHPD SONG BROWN TRAINING KS0NRRS100</t>
  </si>
  <si>
    <t>K30CJBRIT2</t>
  </si>
  <si>
    <t>JMIE CAJ1 YR 2 CA DELTA STEWARDSHIP CO K30CJBRIT2</t>
  </si>
  <si>
    <t>K30CJBRIT3</t>
  </si>
  <si>
    <t>JMIE CAJ1 YR 3 CA DELTA STEWARDSHIP CO K30CJBRIT3</t>
  </si>
  <si>
    <t>K30CJBRIT4</t>
  </si>
  <si>
    <t>JMIE CAJ1 YR 4 CA DELTA STEWARDSHIP CO K30CJBRIT4</t>
  </si>
  <si>
    <t>K30CJBRITT</t>
  </si>
  <si>
    <t>JMIE CAJ1 CA DELTA STEWARDSHIP CO K30CJBRITT</t>
  </si>
  <si>
    <t>K30HFPAR20</t>
  </si>
  <si>
    <t>HUMPHREY PROGRAM 2020 21 K30HFPAR20</t>
  </si>
  <si>
    <t>K30HUMPH20</t>
  </si>
  <si>
    <t>HUMPHREY PROGRAM 2020 21 K30HUMPH20</t>
  </si>
  <si>
    <t>KS0RAPFIZ1</t>
  </si>
  <si>
    <t>Applegate Pfizer 1 Study KS0RAPFIZ1</t>
  </si>
  <si>
    <t>K30BPCDZ31</t>
  </si>
  <si>
    <t>CNPRC Garzel UCSD NIH R01 K30BPCDZ31</t>
  </si>
  <si>
    <t>K30V431R35</t>
  </si>
  <si>
    <t>Raybould Augusta University K30V431R35</t>
  </si>
  <si>
    <t>K307721F00</t>
  </si>
  <si>
    <t>FEDERAL PELL GRANT PROGRAM 2022 23 K307721F00</t>
  </si>
  <si>
    <t>K307721F01</t>
  </si>
  <si>
    <t>FEDERAL SEOG 2022 23 K307721F01</t>
  </si>
  <si>
    <t>K309023682</t>
  </si>
  <si>
    <t>22 23 FED WSP UG ON CAMPUS K309023682</t>
  </si>
  <si>
    <t>K309023683</t>
  </si>
  <si>
    <t>22 23 FED WSP UG ON CAMPUS 2ND JOB K309023683</t>
  </si>
  <si>
    <t>K309023684</t>
  </si>
  <si>
    <t>22 23 FED WSP GRADUATE ACADEMIC K309023684</t>
  </si>
  <si>
    <t>K309023685</t>
  </si>
  <si>
    <t>22 23 FED WSP COMMUNITY SERVICE CAMPUS K309023685</t>
  </si>
  <si>
    <t>K309023686</t>
  </si>
  <si>
    <t>22 23 FED WSP READING FAMILY LITERACY K309023686</t>
  </si>
  <si>
    <t>K309023687</t>
  </si>
  <si>
    <t>22 23 FED WSP UG COMMUNITY SERVICE K309023687</t>
  </si>
  <si>
    <t>K309023688</t>
  </si>
  <si>
    <t>22 23 FED WSP UG OFF CAMPUS FOR PROFIT K309023688</t>
  </si>
  <si>
    <t>K309023689</t>
  </si>
  <si>
    <t>22 23 FED WSP UG MATH TUTORING K309023689</t>
  </si>
  <si>
    <t>K309023690</t>
  </si>
  <si>
    <t>22 23 FED WSP EXPERIMENTAL SITES INIT K309023690</t>
  </si>
  <si>
    <t>K309023691</t>
  </si>
  <si>
    <t>22 23 FED JOB LOCATION DEVELOPMENT K309023691</t>
  </si>
  <si>
    <t>K30APSTL72</t>
  </si>
  <si>
    <t>PS CA LEAFY GREENS 22 23 MELOTTO K30APSTL72</t>
  </si>
  <si>
    <t>K30CHE21AQ</t>
  </si>
  <si>
    <t>LAWR CHEN ARS 2022 24 K30CHE21AQ</t>
  </si>
  <si>
    <t>K304873281</t>
  </si>
  <si>
    <t>Handy Caltrans VMT measures K304873281</t>
  </si>
  <si>
    <t>K30MLCDC01</t>
  </si>
  <si>
    <t>MLP CA Dept of Corrections Rehab K30MLCDC01</t>
  </si>
  <si>
    <t>KS0PMMB844</t>
  </si>
  <si>
    <t>MED IMPM MORRISSEY INSMED INS1007 211 KS0PMMB844</t>
  </si>
  <si>
    <t>K304873286</t>
  </si>
  <si>
    <t>Tal CPUC Incentive Rebate Programs K304873286</t>
  </si>
  <si>
    <t>K30LJHCANA</t>
  </si>
  <si>
    <t>6 30 23 Dept of Cannabis Control K30LJHCANA</t>
  </si>
  <si>
    <t>KS0CNTRASD</t>
  </si>
  <si>
    <t>Nordahl R01MH127046 5 22 2 27 KS0CNTRASD</t>
  </si>
  <si>
    <t>K30ZIMDOE2</t>
  </si>
  <si>
    <t>GZIM DOE EERE A22 1890 DE EE0009835 K30ZIMDOE2</t>
  </si>
  <si>
    <t>K30SNLF1YM</t>
  </si>
  <si>
    <t>MUNAKATA LALOR FDN FELLOWSHIP A22 3381 K30SNLF1YM</t>
  </si>
  <si>
    <t>KS0ASPHWF1</t>
  </si>
  <si>
    <t>Stahmer Public Health Workforce Funds KS0ASPHWF1</t>
  </si>
  <si>
    <t>K30APSTL71</t>
  </si>
  <si>
    <t>PS BRUMMER 2022 CLGRB BABY LEAF SPINACH K30APSTL71</t>
  </si>
  <si>
    <t>K30APSFB09</t>
  </si>
  <si>
    <t>PS BRUMMER 2022 SCMP N EFF IN SPINACH K30APSFB09</t>
  </si>
  <si>
    <t>K30KLT32MS</t>
  </si>
  <si>
    <t>BME Leach T32 K30KLT32MS</t>
  </si>
  <si>
    <t>K30KLT32Y2</t>
  </si>
  <si>
    <t>BME Leach T32 yr 2 K30KLT32Y2</t>
  </si>
  <si>
    <t>K30LRS1R01</t>
  </si>
  <si>
    <t>NPB SMITH NIH NIAMS R01AR079545 K30LRS1R01</t>
  </si>
  <si>
    <t>K30CH21F26</t>
  </si>
  <si>
    <t>Online Stdnt Support Hubs Stdnt Sucess K30CH21F26</t>
  </si>
  <si>
    <t>K30CHAVNT0</t>
  </si>
  <si>
    <t>ARNOLD VENTURES NO INDIRECT K30CHAVNT0</t>
  </si>
  <si>
    <t>K30IMG1F29</t>
  </si>
  <si>
    <t>CA Melon Improved Mgmt Strategies stripe K30IMG1F29</t>
  </si>
  <si>
    <t>K30APSAB29</t>
  </si>
  <si>
    <t>PS GEPTS CDBAB LIMA 2022 2023 K30APSAB29</t>
  </si>
  <si>
    <t>K30APSJ113</t>
  </si>
  <si>
    <t>PS GEPTS CDBAB LIMA 2022 2023 FINA K30APSJ113</t>
  </si>
  <si>
    <t>K30APSAB28</t>
  </si>
  <si>
    <t>PS GEPTS CDBAB GARBANZO 2022 2023 K30APSAB28</t>
  </si>
  <si>
    <t>K30V4S6954</t>
  </si>
  <si>
    <t>Stover GJC Proximal Sesamoid Bones K30V4S6954</t>
  </si>
  <si>
    <t>K30V4516SB</t>
  </si>
  <si>
    <t>Dini Grayson Eq Placentitis Sal Ben K30V4516SB</t>
  </si>
  <si>
    <t>K30V451D06</t>
  </si>
  <si>
    <t>Dini Grayson Equine Placentitis Rsch K30V451D06</t>
  </si>
  <si>
    <t>K30ACDRCZ2</t>
  </si>
  <si>
    <t>BME Chaudhari CMGI CZI 2 29 24 K30ACDRCZ2</t>
  </si>
  <si>
    <t>KS0CRASD65</t>
  </si>
  <si>
    <t>CRHD MENTAL HEALTH SVCS AGUILAR GAXIOLA KS0CRASD65</t>
  </si>
  <si>
    <t>KS0CDIMPAC</t>
  </si>
  <si>
    <t>DeCarli RUSH R01 COVID 05 31 23 KS0CDIMPAC</t>
  </si>
  <si>
    <t>K30VPCEZ09</t>
  </si>
  <si>
    <t>CNPRC Roberts VA IPA Macon K30VPCEZ09</t>
  </si>
  <si>
    <t>K30VPCEZ11</t>
  </si>
  <si>
    <t>CNPRC Roberts VA IPA Roberts K30VPCEZ11</t>
  </si>
  <si>
    <t>K30VPCEZ10</t>
  </si>
  <si>
    <t>CNPRC Roberts VA IPA Wurr K30VPCEZ10</t>
  </si>
  <si>
    <t>KS0PMAT344</t>
  </si>
  <si>
    <t>MED IMPM ALBERTSON UCSF ASTER 13301sc KS0PMAT344</t>
  </si>
  <si>
    <t>K30IKPAIZA</t>
  </si>
  <si>
    <t>IGN Adams UCSF A23 1421 K30IKPAIZA</t>
  </si>
  <si>
    <t>K30MBSMB35</t>
  </si>
  <si>
    <t>MCB SMB NIH R35 K30MBSMB35</t>
  </si>
  <si>
    <t>K30MBSMBAN</t>
  </si>
  <si>
    <t>MCB SMB NIH R35 Alex N Supplement K30MBSMBAN</t>
  </si>
  <si>
    <t>K30KVS1F46</t>
  </si>
  <si>
    <t>CLGR Screen commercial lettuce cultivars K30KVS1F46</t>
  </si>
  <si>
    <t>K30TJM1F47</t>
  </si>
  <si>
    <t>Design an Integrated Disease Mgmt 22 23 K30TJM1F47</t>
  </si>
  <si>
    <t>K30RLG1F48</t>
  </si>
  <si>
    <t>CA Pepper Commission Monitoring of SRB K30RLG1F48</t>
  </si>
  <si>
    <t>KS0JBSRIXR</t>
  </si>
  <si>
    <t>MRAD Boone SRI Subcontract KS0JBSRIXR</t>
  </si>
  <si>
    <t>KS0FFTWBIO</t>
  </si>
  <si>
    <t>STEM FIERRO TAIWAN BIO CLI KS0FFTWBIO</t>
  </si>
  <si>
    <t>K30RICEAFR</t>
  </si>
  <si>
    <t>WFCB Karp NIFA CA Rice Fields K30RICEAFR</t>
  </si>
  <si>
    <t>K30PSCSU01</t>
  </si>
  <si>
    <t>PREP CSU YEAR 1 K30PSCSU01</t>
  </si>
  <si>
    <t>K30PSCSU02</t>
  </si>
  <si>
    <t>PREP CSU YEAR 2 K30PSCSU02</t>
  </si>
  <si>
    <t>K30PSCSU03</t>
  </si>
  <si>
    <t>PREP CSU YEAR 3 K30PSCSU03</t>
  </si>
  <si>
    <t>K30KISE639</t>
  </si>
  <si>
    <t>LAWR KISEKKA NATIONAL TECHNOLOGY AND EN K30KISE639</t>
  </si>
  <si>
    <t>K30APSC001</t>
  </si>
  <si>
    <t>PS FENNIMORE FRESH CARROT R STEAM 033123 K30APSC001</t>
  </si>
  <si>
    <t>K30RMLG22B</t>
  </si>
  <si>
    <t>CLGRB BREEDING CRISPHEAD LEAF LETTUCE K30RMLG22B</t>
  </si>
  <si>
    <t>K30RMLG22V</t>
  </si>
  <si>
    <t>CLGRB 2022 GENETIC VARIATION IN LETTUCE K30RMLG22V</t>
  </si>
  <si>
    <t>KS0ERVC504</t>
  </si>
  <si>
    <t>MERM UNIV OF CALGARY VANCE KS0ERVC504</t>
  </si>
  <si>
    <t>K30JCLLN25</t>
  </si>
  <si>
    <t>CHE CURTIS LLNL Meso Scale Simulations K30JCLLN25</t>
  </si>
  <si>
    <t>K30CXN1F60</t>
  </si>
  <si>
    <t>CDFA BCTVCP Leafhopper 89 914 K30CXN1F60</t>
  </si>
  <si>
    <t>K30VP74661</t>
  </si>
  <si>
    <t>CNPRC YR60 SUP1 Colony Exp Alterations K30VP74661</t>
  </si>
  <si>
    <t>K30BCDFA23</t>
  </si>
  <si>
    <t>AS Avian Health Project 2022 2023 K30BCDFA23</t>
  </si>
  <si>
    <t>K30APSFB11</t>
  </si>
  <si>
    <t>PS OKI 2022 CDFA SCMP CLIMATE READY VINE K30APSFB11</t>
  </si>
  <si>
    <t>K30KVS1F65</t>
  </si>
  <si>
    <t>CLGR Sclerotinia Resistance in Lettuce K30KVS1F65</t>
  </si>
  <si>
    <t>K30CDE2022</t>
  </si>
  <si>
    <t>CDE Model Curriculum Website K30CDE2022</t>
  </si>
  <si>
    <t>K30HDS8DXE</t>
  </si>
  <si>
    <t>ESP Safford Dixie Fire Fuels Treatment K30HDS8DXE</t>
  </si>
  <si>
    <t>K30DCU18Y2</t>
  </si>
  <si>
    <t>MAE DAVIS NIH U18TR00375 02 Year 2 K30DCU18Y2</t>
  </si>
  <si>
    <t>K30MIGEF71</t>
  </si>
  <si>
    <t>LAWR M IGEL NASA Assessing the Tropical K30MIGEF71</t>
  </si>
  <si>
    <t>K30BKG8MSU</t>
  </si>
  <si>
    <t>ARE GOODRICH MONTANA STATE K30BKG8MSU</t>
  </si>
  <si>
    <t>K30APSPC28</t>
  </si>
  <si>
    <t>PS TIAN CHERRY ASSAY 03 31 2023 K30APSPC28</t>
  </si>
  <si>
    <t>K30OKVLNVA</t>
  </si>
  <si>
    <t>Kreylos Villanova Enhancing the Aug K30OKVLNVA</t>
  </si>
  <si>
    <t>K30DMR1F79</t>
  </si>
  <si>
    <t>CA Prune Board PN 21 24 37 065 K30DMR1F79</t>
  </si>
  <si>
    <t>KS0LZ21F80</t>
  </si>
  <si>
    <t>Zimmermann U Mich Bio BOOST 9 23 KS0LZ21F80</t>
  </si>
  <si>
    <t>KS0HOJB833</t>
  </si>
  <si>
    <t>MED IMCT JONAS ROCHE WP42004 0 KS0HOJB833</t>
  </si>
  <si>
    <t>K30IMG1F82</t>
  </si>
  <si>
    <t>CDFA Integrated Pest Mgmt Diamondback Mo K30IMG1F82</t>
  </si>
  <si>
    <t>KS0RHRS604</t>
  </si>
  <si>
    <t>MED IMRH RAYCHAUDHURI NPF KS0RHRS604</t>
  </si>
  <si>
    <t>K30JZMLW23</t>
  </si>
  <si>
    <t>ECE ZHANG COLLABORATIVE MLWiNS K30JZMLW23</t>
  </si>
  <si>
    <t>K30BND21F8</t>
  </si>
  <si>
    <t>Biodiversity Specimens at Bohart Museum K30BND21F8</t>
  </si>
  <si>
    <t>K30CXN1F87</t>
  </si>
  <si>
    <t>CDFA Cold Plasma K30CXN1F87</t>
  </si>
  <si>
    <t>K30CXN1F8A</t>
  </si>
  <si>
    <t>CDFA Cold Plasma Univ of Minnesota K30CXN1F8A</t>
  </si>
  <si>
    <t>K30CXN1F8B</t>
  </si>
  <si>
    <t>CDFA Cold Plasma Cornell University K30CXN1F8B</t>
  </si>
  <si>
    <t>K30CXN1F8C</t>
  </si>
  <si>
    <t>CDFA Cold Plasma Univ of Maryland K30CXN1F8C</t>
  </si>
  <si>
    <t>K30AXOGRAP</t>
  </si>
  <si>
    <t>3 30 25 CDFA Develop Phenol Resins K30AXOGRAP</t>
  </si>
  <si>
    <t>K30SJGRAPE</t>
  </si>
  <si>
    <t>3 30 25 CDFA Develop Phenol Resins K30SJGRAPE</t>
  </si>
  <si>
    <t>K30SEESMOK</t>
  </si>
  <si>
    <t>4 14 24 AVF Smoke related Volitiles K30SEESMOK</t>
  </si>
  <si>
    <t>KS0CAJR527</t>
  </si>
  <si>
    <t>MED IMCA ROGERS ABBOTT SH FLLW FY 22 23 KS0CAJR527</t>
  </si>
  <si>
    <t>KS0JSABB01</t>
  </si>
  <si>
    <t>SNIDER ABBOTT LABS MVMT FLLWSHIP 22 23 KS0JSABB01</t>
  </si>
  <si>
    <t>K30BKG8ABR</t>
  </si>
  <si>
    <t>CLOSED ARE GOODRICH ALMOND BOARD UCR K30BKG8ABR</t>
  </si>
  <si>
    <t>KS0CASU603</t>
  </si>
  <si>
    <t>MED IMCA SRIVATSA DIGNITY HEALTH KS0CASU603</t>
  </si>
  <si>
    <t>K30CRCCRB1</t>
  </si>
  <si>
    <t>CRC YEAR 1 CARB CLIMATE ACTION POLICIES K30CRCCRB1</t>
  </si>
  <si>
    <t>K30CRCCRB2</t>
  </si>
  <si>
    <t>CRC YEAR 2 CARB CLIMATE ACTION POLICIES K30CRCCRB2</t>
  </si>
  <si>
    <t>KS0VWCHDI1</t>
  </si>
  <si>
    <t>WHEELOCK CHQI HIGH Q FDTN 12 23 KS0VWCHDI1</t>
  </si>
  <si>
    <t>KS0VWCHQI1</t>
  </si>
  <si>
    <t>WHEELOCK CHQI HIGH Q FDTN 12 31 14 KS0VWCHQI1</t>
  </si>
  <si>
    <t>KS0SBGYN02</t>
  </si>
  <si>
    <t>MED PEDS Martin Genzyme 0213 0214 KS0SBGYN02</t>
  </si>
  <si>
    <t>K30CPCAZ92</t>
  </si>
  <si>
    <t>CNPRC TO 19 GENENTECH AMD 3 K30CPCAZ92</t>
  </si>
  <si>
    <t>K30DRGEN01</t>
  </si>
  <si>
    <t>CMGI TASK ORDER 19 GENENTECH K30DRGEN01</t>
  </si>
  <si>
    <t>K30GENENT1</t>
  </si>
  <si>
    <t>CMGI TASK ORDER 19 GENENTECH K30GENENT1</t>
  </si>
  <si>
    <t>K30V440JM5</t>
  </si>
  <si>
    <t>COLUMBIA UNIVERSITY K30V440JM5</t>
  </si>
  <si>
    <t>K301022513</t>
  </si>
  <si>
    <t>NCL TIP K301022513</t>
  </si>
  <si>
    <t>K301022534</t>
  </si>
  <si>
    <t>NCL TIP K301022534</t>
  </si>
  <si>
    <t>K3022535FB</t>
  </si>
  <si>
    <t>AS NCL FABRICATION NSTX K3022535FB</t>
  </si>
  <si>
    <t>K30ADANSTX</t>
  </si>
  <si>
    <t>NCL TIP K30ADANSTX</t>
  </si>
  <si>
    <t>K30FB22513</t>
  </si>
  <si>
    <t>AS NCL FABRICATION NSTX K30FB22513</t>
  </si>
  <si>
    <t>K30FB22534</t>
  </si>
  <si>
    <t>AS NCL FABRICATION NSTX K30FB22534</t>
  </si>
  <si>
    <t>K30NCLNSTX</t>
  </si>
  <si>
    <t>NCL TIP K30NCLNSTX</t>
  </si>
  <si>
    <t>K30NLHIGHK</t>
  </si>
  <si>
    <t>NCL High K K30NLHIGHK</t>
  </si>
  <si>
    <t>K30SP22535</t>
  </si>
  <si>
    <t>NCL TIP K30SP22535</t>
  </si>
  <si>
    <t>K30ST22534</t>
  </si>
  <si>
    <t>NCL GRADUATE TUITION K30ST22534</t>
  </si>
  <si>
    <t>K301022515</t>
  </si>
  <si>
    <t>NCL INNOVATIVE K301022515</t>
  </si>
  <si>
    <t>K301022529</t>
  </si>
  <si>
    <t>NCL INNOVATIVE K301022529</t>
  </si>
  <si>
    <t>K301022551</t>
  </si>
  <si>
    <t>NCL INNOVATIVE K301022551</t>
  </si>
  <si>
    <t>K301022592</t>
  </si>
  <si>
    <t>NCL INNOVATIVE K301022592</t>
  </si>
  <si>
    <t>K301022593</t>
  </si>
  <si>
    <t>NCL INNOVATIVE K301022593</t>
  </si>
  <si>
    <t>K301022594</t>
  </si>
  <si>
    <t>NCL INNOVATIVE K301022594</t>
  </si>
  <si>
    <t>K30FABSUPD</t>
  </si>
  <si>
    <t>NCL INNOVATIVE Supplemental Fab K30FABSUPD</t>
  </si>
  <si>
    <t>K30FB22515</t>
  </si>
  <si>
    <t>AS NCL FABRICATION INNOVATIVE K30FB22515</t>
  </si>
  <si>
    <t>K30FB22529</t>
  </si>
  <si>
    <t>AS NCL FABRICATION INNOVATIVE K30FB22529</t>
  </si>
  <si>
    <t>K30FB22551</t>
  </si>
  <si>
    <t>AS NCL FABRICATION INNOVATIVE K30FB22551</t>
  </si>
  <si>
    <t>K30FB22592</t>
  </si>
  <si>
    <t>AS NCL FABRICATION INNOVATIVE K30FB22592</t>
  </si>
  <si>
    <t>K30NLIMAGE</t>
  </si>
  <si>
    <t>NCL Imaging K30NLIMAGE</t>
  </si>
  <si>
    <t>K30SP22515</t>
  </si>
  <si>
    <t>NCL INNOVATIVE Supplemental K30SP22515</t>
  </si>
  <si>
    <t>K30SP22551</t>
  </si>
  <si>
    <t>NCL INNOVATIVE Supplemental K30SP22551</t>
  </si>
  <si>
    <t>K30SUPFABD</t>
  </si>
  <si>
    <t>NCL INNOVATIVE Supplemental Fab K30SUPFABD</t>
  </si>
  <si>
    <t>K30CCANIM2</t>
  </si>
  <si>
    <t>CONTE CENTER ANIMAL CORE CNPRC YR 2 K30CCANIM2</t>
  </si>
  <si>
    <t>K30CCANIML</t>
  </si>
  <si>
    <t>CONTE CENTER ANIMAL CORE CNPRC CHARGES K30CCANIML</t>
  </si>
  <si>
    <t>K30CCCNPR3</t>
  </si>
  <si>
    <t>CONTE CENTER PROJECT 3 CNPRC K30CCCNPR3</t>
  </si>
  <si>
    <t>K30CCCNPR4</t>
  </si>
  <si>
    <t>CONTE CENTER PROJECT 4 CNPRC K30CCCNPR4</t>
  </si>
  <si>
    <t>K30CCCNPR5</t>
  </si>
  <si>
    <t>CONTE CENTER PROJECT 3 CNPRC YR2 K30CCCNPR5</t>
  </si>
  <si>
    <t>K30CNPNMY3</t>
  </si>
  <si>
    <t>CONTE CENTER ANIMAL CORE CNPRC YR 3 K30CNPNMY3</t>
  </si>
  <si>
    <t>K30CNPNMY4</t>
  </si>
  <si>
    <t>CONTE CENTER ANIMAL CORE CNPRC YR 4 K30CNPNMY4</t>
  </si>
  <si>
    <t>K30CNPNMY5</t>
  </si>
  <si>
    <t>CONTE CENTER ANIMAL CORE CNPRC YR5 K30CNPNMY5</t>
  </si>
  <si>
    <t>K30CNPNMY6</t>
  </si>
  <si>
    <t>CONTE CENTER ANIMAL CORE CNPRC YR6 K30CNPNMY6</t>
  </si>
  <si>
    <t>K30CNPP3Y3</t>
  </si>
  <si>
    <t>CONTE CENTER PROJECT 3 CNPRC YR 3 K30CNPP3Y3</t>
  </si>
  <si>
    <t>K30CNPP3Y4</t>
  </si>
  <si>
    <t>CONTE CENTER PROJECT 3 CNPRC YR 4 K30CNPP3Y4</t>
  </si>
  <si>
    <t>K30CNPP3Y5</t>
  </si>
  <si>
    <t>CONTE CENTER PROJECT 3 CNPRC YR5 K30CNPP3Y5</t>
  </si>
  <si>
    <t>K30CNPP3Y6</t>
  </si>
  <si>
    <t>CONTE CENTER PROJECT 3 CNPRC YR6 K30CNPP3Y6</t>
  </si>
  <si>
    <t>K30CNPP4Y3</t>
  </si>
  <si>
    <t>CONTE CENTER PROJECT 4 CNPRC YR 3 K30CNPP4Y3</t>
  </si>
  <si>
    <t>K30CNPP4Y4</t>
  </si>
  <si>
    <t>CONTE CENTER PROJECT 4 CNPRC YR 4 K30CNPP4Y4</t>
  </si>
  <si>
    <t>K30CNPP4Y5</t>
  </si>
  <si>
    <t>CONTE CENTER PROJECT 4 CNPRC YR5 K30CNPP4Y5</t>
  </si>
  <si>
    <t>K30CNPP4Y6</t>
  </si>
  <si>
    <t>CONTE CENTER PROJECT 4 CNPRC YR6 K30CNPP4Y6</t>
  </si>
  <si>
    <t>K30CNPSUY4</t>
  </si>
  <si>
    <t>CONTE CENTER SUPPLEMENT CNPRC YR4 K30CNPSUY4</t>
  </si>
  <si>
    <t>K30CNPSUY5</t>
  </si>
  <si>
    <t>CONTE CENTER SUPPLEMENT CNPRC YR5 K30CNPSUY5</t>
  </si>
  <si>
    <t>K30CNSADY3</t>
  </si>
  <si>
    <t>CNS Carter Conte P50MH106438 YR3 ADMIN K30CNSADY3</t>
  </si>
  <si>
    <t>K30CNSADY4</t>
  </si>
  <si>
    <t>CNS Carter Conte P50MH106438 YR4 ADMIN K30CNSADY4</t>
  </si>
  <si>
    <t>K30CNSADY5</t>
  </si>
  <si>
    <t>CNS Carter Conte P50MH106438 YR5 ADMIN K30CNSADY5</t>
  </si>
  <si>
    <t>K30CNSADY6</t>
  </si>
  <si>
    <t>CNS Carter Conte P50MH106438 YR6 ADMIN K30CNSADY6</t>
  </si>
  <si>
    <t>K30CNSANY3</t>
  </si>
  <si>
    <t>CNS Carter Conte P50MH106438 YR3 ANIMAL K30CNSANY3</t>
  </si>
  <si>
    <t>K30CNSANY4</t>
  </si>
  <si>
    <t>CNS Carter Conte P50MH106438 YR4 ANIMAL K30CNSANY4</t>
  </si>
  <si>
    <t>K30CNSANY5</t>
  </si>
  <si>
    <t>CNS Carter Conte P50MH106438 YR5 ANIMAL K30CNSANY5</t>
  </si>
  <si>
    <t>K30CNSANY6</t>
  </si>
  <si>
    <t>CNS Carter Conte P50MH106438 YR6 ANIMAL K30CNSANY6</t>
  </si>
  <si>
    <t>K30CNSCC20</t>
  </si>
  <si>
    <t>CNS Carter Conte Award P50MH106438 K30CNSCC20</t>
  </si>
  <si>
    <t>K30CNSCC21</t>
  </si>
  <si>
    <t>CNS Carter Conte Award P50MH106438 YR 2 K30CNSCC21</t>
  </si>
  <si>
    <t>K30CNSP1F5</t>
  </si>
  <si>
    <t>FINA CNS McALLISTER CONTE P50 PROJ1 YR5 K30CNSP1F5</t>
  </si>
  <si>
    <t>K30CNSP1FA</t>
  </si>
  <si>
    <t>FINA CNS McALLISTER CONTE P50 PROJECT 1 K30CNSP1FA</t>
  </si>
  <si>
    <t>K30CNSP1FN</t>
  </si>
  <si>
    <t>FINA CNS McALLISTER CONTE P50 PROJ1 YR4 K30CNSP1FN</t>
  </si>
  <si>
    <t>K30CNSP1S3</t>
  </si>
  <si>
    <t>CNS 3P50MH106438 03S1 Suppl YR3 PROJ1 K30CNSP1S3</t>
  </si>
  <si>
    <t>K30CNSP1Y3</t>
  </si>
  <si>
    <t>CNS Carter Conte P50MH106438 YR3 PROJ1 K30CNSP1Y3</t>
  </si>
  <si>
    <t>K30CNSP1Y4</t>
  </si>
  <si>
    <t>CNS Carter Conte P50MH106438 YR4 PROJ1 K30CNSP1Y4</t>
  </si>
  <si>
    <t>K30CNSP1Y5</t>
  </si>
  <si>
    <t>CNS Carter Conte P50MH106438 YR5 PROJ1 K30CNSP1Y5</t>
  </si>
  <si>
    <t>K30CNSP1Y6</t>
  </si>
  <si>
    <t>CNS Carter Conte P50MH106438 YR6 PROJ1 K30CNSP1Y6</t>
  </si>
  <si>
    <t>K30CNSP2Y3</t>
  </si>
  <si>
    <t>CNS Carter Conte P50MH106438 YR3 PROJ2 K30CNSP2Y3</t>
  </si>
  <si>
    <t>K30CNSP2Y4</t>
  </si>
  <si>
    <t>CNS Carter Conte P50MH106438 YR4 PROJ2 K30CNSP2Y4</t>
  </si>
  <si>
    <t>K30CNSP2Y5</t>
  </si>
  <si>
    <t>CNS Carter Conte P50MH106438 YR5 PROJ2 K30CNSP2Y5</t>
  </si>
  <si>
    <t>K30CNSP3Y3</t>
  </si>
  <si>
    <t>CNS Carter Conte P50MH106438 YR3 PROJ3 K30CNSP3Y3</t>
  </si>
  <si>
    <t>K30CNSP3Y4</t>
  </si>
  <si>
    <t>CNS Carter Conte P50MH106438 YR4 PROJ3 K30CNSP3Y4</t>
  </si>
  <si>
    <t>K30CNSP3Y5</t>
  </si>
  <si>
    <t>CNS Carter Conte P50MH106438 YR5 PROJ3 K30CNSP3Y5</t>
  </si>
  <si>
    <t>K30CNSP3Y6</t>
  </si>
  <si>
    <t>CNS Carter Conte P50MH106438 YR6 PROJ3 K30CNSP3Y6</t>
  </si>
  <si>
    <t>K30CNSP4Y3</t>
  </si>
  <si>
    <t>CNS Carter Conte P50MH106438 YR3 PROJ4 K30CNSP4Y3</t>
  </si>
  <si>
    <t>K30CNSP4Y4</t>
  </si>
  <si>
    <t>CNS Carter Conte P50MH106438 YR4 PROJ4 K30CNSP4Y4</t>
  </si>
  <si>
    <t>K30CNSP4Y5</t>
  </si>
  <si>
    <t>CNS Carter Conte P50MH106438 YR5 PROJ4 K30CNSP4Y5</t>
  </si>
  <si>
    <t>K30CNSP4Y6</t>
  </si>
  <si>
    <t>CNS Carter Conte P50MH106438 YR6 PROJ4 K30CNSP4Y6</t>
  </si>
  <si>
    <t>K30CNSSUY4</t>
  </si>
  <si>
    <t>CNS Carter Conte P50MH106438 YR1 SUPPL K30CNSSUY4</t>
  </si>
  <si>
    <t>K30CNSSUY5</t>
  </si>
  <si>
    <t>CNS Carter Conte P50MH106438 YR2 SUPPL K30CNSSUY5</t>
  </si>
  <si>
    <t>KS0IHFMTL1</t>
  </si>
  <si>
    <t>MED PHS HERTZ P JOHNS HOPKINS METALS KS0IHFMTL1</t>
  </si>
  <si>
    <t>KS0IHFMTL2</t>
  </si>
  <si>
    <t>MED PHS HERTZ P JOHNS HOPKINS METALS KS0IHFMTL2</t>
  </si>
  <si>
    <t>KS0IHFMTL3</t>
  </si>
  <si>
    <t>MED PHS HERTZ P JOHNS HOPKINS METALS KS0IHFMTL3</t>
  </si>
  <si>
    <t>KS0IHFMTL4</t>
  </si>
  <si>
    <t>MED PHS HERTZ P JOHNS HOPKINS METALS KS0IHFMTL4</t>
  </si>
  <si>
    <t>KS0IHFMTL5</t>
  </si>
  <si>
    <t>MED PHS SCHMIDT JOHNS HOPKINS METALS KS0IHFMTL5</t>
  </si>
  <si>
    <t>KS0MAMEDAY</t>
  </si>
  <si>
    <t>APPERSON MEDDAY PHARMA MD10003 06 20 KS0MAMEDAY</t>
  </si>
  <si>
    <t>KS0JOADN3A</t>
  </si>
  <si>
    <t>OLICHNEY AD NEUROIMAGING USC 07 31 22 KS0JOADN3A</t>
  </si>
  <si>
    <t>KS0JOBRAIN</t>
  </si>
  <si>
    <t>OLICHNEY ADNI BRAIN USC 07 22 NCE KS0JOBRAIN</t>
  </si>
  <si>
    <t>K30AQADNAS</t>
  </si>
  <si>
    <t>Dillner JET NASA K30AQADNAS</t>
  </si>
  <si>
    <t>K30AQBO001</t>
  </si>
  <si>
    <t>JPL MAIA K30AQBO001</t>
  </si>
  <si>
    <t>K30KARP734</t>
  </si>
  <si>
    <t>WFCB WKAR USDA ARS SUPPRESING PATHOGENS K30KARP734</t>
  </si>
  <si>
    <t>KS0PMMB835</t>
  </si>
  <si>
    <t>MED IMPM MORRISSEY BOEHRINGER 1199 225 KS0PMMB835</t>
  </si>
  <si>
    <t>K30HJZGHA2</t>
  </si>
  <si>
    <t>ANS USAID POULTRY INNOVATION LAB GHANA K30HJZGHA2</t>
  </si>
  <si>
    <t>K30HJZPTR2</t>
  </si>
  <si>
    <t>ANS USAID POULTRY INNOVATION LAB U S K30HJZPTR2</t>
  </si>
  <si>
    <t>K30HJZTAN2</t>
  </si>
  <si>
    <t>ANS USAID POULTRY INNOV LAB TANZANIA K30HJZTAN2</t>
  </si>
  <si>
    <t>KS0JSHUMAC</t>
  </si>
  <si>
    <t>ASCC HUMACYTE CLN PRO V007 J SAGESHIMA KS0JSHUMAC</t>
  </si>
  <si>
    <t>K30CNSMU31</t>
  </si>
  <si>
    <t>CNS Usrey NIH R01EY013588 YEAR 16 20 K30CNSMU31</t>
  </si>
  <si>
    <t>K30BM22C20</t>
  </si>
  <si>
    <t>ECNS NIH CHILD HLTH M BITLER 22C20 K30BM22C20</t>
  </si>
  <si>
    <t>KS0EMNVR22</t>
  </si>
  <si>
    <t>Maverakis Novartis CAIN457A2324 KS0EMNVR22</t>
  </si>
  <si>
    <t>K30HAR245A</t>
  </si>
  <si>
    <t>ATHH USDA Central Valley CEAP 2458 K30HAR245A</t>
  </si>
  <si>
    <t>K30HART458</t>
  </si>
  <si>
    <t>ATHH USDA Central Valley CEAP K30HART458</t>
  </si>
  <si>
    <t>K30GSSNASR</t>
  </si>
  <si>
    <t>GSSM Stewart Rice Univ NASA Grant K30GSSNASR</t>
  </si>
  <si>
    <t>KS0NIHLBPK</t>
  </si>
  <si>
    <t>MED OBGYN CREININ CCTN TASK 4 KS0NIHLBPK</t>
  </si>
  <si>
    <t>K30SUFAA18</t>
  </si>
  <si>
    <t>JMIE USTIN FAA UAS COE Companion IDIQ K30SUFAA18</t>
  </si>
  <si>
    <t>K30V4S6543</t>
  </si>
  <si>
    <t>TMJ disc regeneration research K30V4S6543</t>
  </si>
  <si>
    <t>K30BPCCZ13</t>
  </si>
  <si>
    <t>CNPRC Noctor NIH R01NS1097379 K30BPCCZ13</t>
  </si>
  <si>
    <t>K303872012</t>
  </si>
  <si>
    <t>DOD Target Retrofit Demo Using Simplifi K303872012</t>
  </si>
  <si>
    <t>K30HOR1146</t>
  </si>
  <si>
    <t>AWRH Develop N Mgmt plan on organic soil K30HOR1146</t>
  </si>
  <si>
    <t>K30V440N47</t>
  </si>
  <si>
    <t>VMB NSF MMOBN Project INP K30V440N47</t>
  </si>
  <si>
    <t>K30V4S6544</t>
  </si>
  <si>
    <t>Protein interactions in Osteosarcoma Res K30V4S6544</t>
  </si>
  <si>
    <t>K30CS22C80</t>
  </si>
  <si>
    <t>INTL LETTUCE GENOMICS CONSORTIUM 3 K30CS22C80</t>
  </si>
  <si>
    <t>K30CS22C81</t>
  </si>
  <si>
    <t>INTL LETTUCE GENOMICS CONSORTIUM 3 K30CS22C81</t>
  </si>
  <si>
    <t>K30CS22C82</t>
  </si>
  <si>
    <t>INTL LETTUCE GENOMICS CONSORTIUM 3 K30CS22C82</t>
  </si>
  <si>
    <t>K30CS22C83</t>
  </si>
  <si>
    <t>INTL LETTUCE GENOMICS CONSORTIUM 3 K30CS22C83</t>
  </si>
  <si>
    <t>K30CS22C84</t>
  </si>
  <si>
    <t>INTL LETTUCE GENOMICS CONSORTIUM 3 K30CS22C84</t>
  </si>
  <si>
    <t>K30CS22C85</t>
  </si>
  <si>
    <t>INTL LETTUCE GENOMICS CONSORTIUM 3 K30CS22C85</t>
  </si>
  <si>
    <t>K30CS22C86</t>
  </si>
  <si>
    <t>INTL LETTUCE GENOMICS CONSORTIUM 3 K30CS22C86</t>
  </si>
  <si>
    <t>K30CS22C87</t>
  </si>
  <si>
    <t>INTL LETTUCE GENOMICS CONSORTIUM 3 K30CS22C87</t>
  </si>
  <si>
    <t>K30CS22C88</t>
  </si>
  <si>
    <t>INTL LETTUCE GENOMICS CONSORTIUM 3 K30CS22C88</t>
  </si>
  <si>
    <t>K30CS22C89</t>
  </si>
  <si>
    <t>INTL LETTUCE GENOMICS CONSORTIUM 3 K30CS22C89</t>
  </si>
  <si>
    <t>K30CS22C90</t>
  </si>
  <si>
    <t>INTL LETTUCE GENOMICS CONSORTIUM 3 K30CS22C90</t>
  </si>
  <si>
    <t>K30CS22C91</t>
  </si>
  <si>
    <t>INTL LETTUCE GENOMICS CONSORTIUM 3 K30CS22C91</t>
  </si>
  <si>
    <t>K30CS22C92</t>
  </si>
  <si>
    <t>INTL LETTUCE GENOMICS CONSORTIUM 3 K30CS22C92</t>
  </si>
  <si>
    <t>K30CS22C93</t>
  </si>
  <si>
    <t>INTL LETTUCE GENOMICS CONSORTIUM 3 K30CS22C93</t>
  </si>
  <si>
    <t>K30SGFEREU</t>
  </si>
  <si>
    <t>REU SUPPLEMENT SCH INT Transabdominal K30SGFEREU</t>
  </si>
  <si>
    <t>K30SGFETAL</t>
  </si>
  <si>
    <t>SCH INT Transabdominal Fetal Oximetry K30SGFETAL</t>
  </si>
  <si>
    <t>KS0LHNTNLA</t>
  </si>
  <si>
    <t>LA COUNTY LHCN NIENDAM A20 3471 KS0LHNTNLA</t>
  </si>
  <si>
    <t>K30JEZOSTE</t>
  </si>
  <si>
    <t>SYMBIOSIS AQUATIC SYSTEMS INITIATIVE K30JEZOSTE</t>
  </si>
  <si>
    <t>K30APSFA26</t>
  </si>
  <si>
    <t>PS BUCKLEY NSF THE CRITICAL IMPORTANCE K30APSFA26</t>
  </si>
  <si>
    <t>KS0HOAM817</t>
  </si>
  <si>
    <t>MED IMCT ABEDI POSEIDA THERAPEUTICS KS0HOAM817</t>
  </si>
  <si>
    <t>K30ZHAN106</t>
  </si>
  <si>
    <t>LAWR ZHANG CDPR Site specific Web based K30ZHAN106</t>
  </si>
  <si>
    <t>KS0EPPIC01</t>
  </si>
  <si>
    <t>MED CTSC UCSD HEAL EPPIC NET FISHMAN KS0EPPIC01</t>
  </si>
  <si>
    <t>K30CONC294</t>
  </si>
  <si>
    <t>79433 20687 Muon GEM ME0 402 54 400294 K30CONC294</t>
  </si>
  <si>
    <t>K30CONCO92</t>
  </si>
  <si>
    <t>79433 20687 TFPX M S 402 76 400092 K30CONCO92</t>
  </si>
  <si>
    <t>K30CONCO94</t>
  </si>
  <si>
    <t>79433 20687 Muon GEM GE21 402 54 400194 K30CONCO94</t>
  </si>
  <si>
    <t>K30CONCOR2</t>
  </si>
  <si>
    <t>79433 20687 TFPX Labor 402 76 400091 K30CONCOR2</t>
  </si>
  <si>
    <t>KS0VHNEPM2</t>
  </si>
  <si>
    <t>G Nepom patient cost reimb funds KS0VHNEPM2</t>
  </si>
  <si>
    <t>KS0VHNEPOM</t>
  </si>
  <si>
    <t>Immune Tolerance Network G Nepom COST RE KS0VHNEPOM</t>
  </si>
  <si>
    <t>K304877093</t>
  </si>
  <si>
    <t>Climate Imperative Fnd China Center K304877093</t>
  </si>
  <si>
    <t>K302871010</t>
  </si>
  <si>
    <t>CWEE SUPERFUND YEAR 4 K302871010</t>
  </si>
  <si>
    <t>K30AVGSF04</t>
  </si>
  <si>
    <t>NPB SUPERFUND GOMES YEAR 4 K30AVGSF04</t>
  </si>
  <si>
    <t>K30DENIC33</t>
  </si>
  <si>
    <t>ETOX DENISON Superfund Core B YR33 K30DENIC33</t>
  </si>
  <si>
    <t>K30F4TY006</t>
  </si>
  <si>
    <t>CEE T YOUNG SUPERFUND YEAR 4 K30F4TY006</t>
  </si>
  <si>
    <t>K30FGHSUP5</t>
  </si>
  <si>
    <t>NUTR SUPERFUND PROJECT YR 4 K30FGHSUP5</t>
  </si>
  <si>
    <t>K30ITSPR21</t>
  </si>
  <si>
    <t>SUPERFUND PROJECT 2020 2021 K30ITSPR21</t>
  </si>
  <si>
    <t>K30NAEMNI4</t>
  </si>
  <si>
    <t>NAS B R MIDDLETON SUPERFUND CORE C YR4 K30NAEMNI4</t>
  </si>
  <si>
    <t>K30SJSUPD4</t>
  </si>
  <si>
    <t>SUPERFUND CORE D YEAR 4 K30SJSUPD4</t>
  </si>
  <si>
    <t>K30SJSUPY4</t>
  </si>
  <si>
    <t>SUPERFUND PROJECT 1 YEAR 4 K30SJSUPY4</t>
  </si>
  <si>
    <t>K30SUNSUP4</t>
  </si>
  <si>
    <t>SUPERFUND PROJECT yr 4 ACCOUNT K30SUNSUP4</t>
  </si>
  <si>
    <t>K30SUPR333</t>
  </si>
  <si>
    <t>SUPERFUND Project 3 ACCOUNT YEAR 33 K30SUPR333</t>
  </si>
  <si>
    <t>K30SUPR533</t>
  </si>
  <si>
    <t>SUPERFUND Project 5 ACCOUNT YEAR 33 K30SUPR533</t>
  </si>
  <si>
    <t>K30SUPRA33</t>
  </si>
  <si>
    <t>SUPERFUND Core A ACCOUNT YEAR 33 K30SUPRA33</t>
  </si>
  <si>
    <t>K30SUPRB33</t>
  </si>
  <si>
    <t>SUPERFUND CORE B ACCOUNT YEAR 33 K30SUPRB33</t>
  </si>
  <si>
    <t>K30SUPRD33</t>
  </si>
  <si>
    <t>SUPERFUND Core D ACCOUNT YEAR 32 K30SUPRD33</t>
  </si>
  <si>
    <t>K30SUPRE33</t>
  </si>
  <si>
    <t>SUPERFUND Core E ACCOUNT YEAR 33 K30SUPRE33</t>
  </si>
  <si>
    <t>K30SUPRF33</t>
  </si>
  <si>
    <t>SUPERFUND Core F ACCOUNT YEAR 33 K30SUPRF33</t>
  </si>
  <si>
    <t>K30SUPRM33</t>
  </si>
  <si>
    <t>SUPERFUND MAIN ACCOUNT YEAR 33 K30SUPRM33</t>
  </si>
  <si>
    <t>K30TPSUPR4</t>
  </si>
  <si>
    <t>BME SUPERFUND YR 4 PAN K30TPSUPR4</t>
  </si>
  <si>
    <t>K30V440N51</t>
  </si>
  <si>
    <t>VMB SUPERFUND CORE B 20 21 PESSAH K30V440N51</t>
  </si>
  <si>
    <t>KS0CACN259</t>
  </si>
  <si>
    <t>MED IMCA CHIAMVIMONVAT SUPERFUND PROJ 4 KS0CACN259</t>
  </si>
  <si>
    <t>KS0DRFSP33</t>
  </si>
  <si>
    <t>MED PHS SUPERFUND CORE B YEAR 33 KS0DRFSP33</t>
  </si>
  <si>
    <t>KS0DTSFCB4</t>
  </si>
  <si>
    <t>TANCREDI SUPERFUND CORE B YEAR 4 KS0DTSFCB4</t>
  </si>
  <si>
    <t>KS0DBJTRC1</t>
  </si>
  <si>
    <t>BLACKER SAC COUNTY JUVENILE TRAUMA KS0DBJTRC1</t>
  </si>
  <si>
    <t>KS0GYBFAMD</t>
  </si>
  <si>
    <t>YIU BRIGHTFOCUS FOUNDATION MDR 2020 2023 KS0GYBFAMD</t>
  </si>
  <si>
    <t>K30CRFCATG</t>
  </si>
  <si>
    <t>CA TABLE GRAPE Invasive Pests K30CRFCATG</t>
  </si>
  <si>
    <t>K30WAL422F</t>
  </si>
  <si>
    <t>ETOX WALSE CA TABLE GRAPE Pests FINA K30WAL422F</t>
  </si>
  <si>
    <t>K30WAL933F</t>
  </si>
  <si>
    <t>ETOX WALSE CA TABLE GRAPE WALS933 Fina K30WAL933F</t>
  </si>
  <si>
    <t>K30WALS422</t>
  </si>
  <si>
    <t>ETOX WALSE CA TABLE GRAPE Invasive Pests K30WALS422</t>
  </si>
  <si>
    <t>K30SLJRNL6</t>
  </si>
  <si>
    <t>MIE LUOM MAINT DIRECTION OF EJOURNAL K30SLJRNL6</t>
  </si>
  <si>
    <t>KS0JMPCORI</t>
  </si>
  <si>
    <t>MARCIN PCORI GRANT PROJECT KS0JMPCORI</t>
  </si>
  <si>
    <t>KS0CC22D47</t>
  </si>
  <si>
    <t>SWOG PURCHASE SVC AGRMT OHSU KS0CC22D47</t>
  </si>
  <si>
    <t>K30VPCDZ08</t>
  </si>
  <si>
    <t>CNPRC Beckman Morrison Alzheimers YR1 K30VPCDZ08</t>
  </si>
  <si>
    <t>K30VPCDZ13</t>
  </si>
  <si>
    <t>CNPRC Beckman Morrison Alzheimers YR2 K30VPCDZ13</t>
  </si>
  <si>
    <t>K30VPCDZ14</t>
  </si>
  <si>
    <t>CNPRC Beckman Morrison Alzheimers YR3 K30VPCDZ14</t>
  </si>
  <si>
    <t>K30VPCDZ15</t>
  </si>
  <si>
    <t>CNPRC Beckman Morrison Alzheimers FLW K30VPCDZ15</t>
  </si>
  <si>
    <t>KS0PMAT339</t>
  </si>
  <si>
    <t>MED IMPM ALBERTSON REGENERON COVID KS0PMAT339</t>
  </si>
  <si>
    <t>KS0KC2257F</t>
  </si>
  <si>
    <t>Carraway NCI A21 0091 FINA KS0KC2257F</t>
  </si>
  <si>
    <t>KS0KC22D57</t>
  </si>
  <si>
    <t>Carraway NCI Cayuse project A21 0091 KS0KC22D57</t>
  </si>
  <si>
    <t>K302322D58</t>
  </si>
  <si>
    <t>CS NSF SaTC Memory Bugs in Rust Chen K302322D58</t>
  </si>
  <si>
    <t>KS0HOKK836</t>
  </si>
  <si>
    <t>MED IMHO KELLY AMGEN INC KS0HOKK836</t>
  </si>
  <si>
    <t>KS0RSBH100</t>
  </si>
  <si>
    <t>HAUS VERICEL STUDY 55 1702 1 4 24 KS0RSBH100</t>
  </si>
  <si>
    <t>K30PSYRFB0</t>
  </si>
  <si>
    <t>PSY Robins FSU 20 21 K30PSYRFB0</t>
  </si>
  <si>
    <t>K30PSYRFB4</t>
  </si>
  <si>
    <t>PSY Robins FSU 20 21 K30PSYRFB4</t>
  </si>
  <si>
    <t>K30PSYRFC8</t>
  </si>
  <si>
    <t>PSY Robins FSU 22 23 K30PSYRFC8</t>
  </si>
  <si>
    <t>K30NSFLASS</t>
  </si>
  <si>
    <t>JMIE NRS NSF LASSEN FIELD STATION PLAN K30NSFLASS</t>
  </si>
  <si>
    <t>K30JHBSEIS</t>
  </si>
  <si>
    <t>MMG U MICH SEISMIC BRAGG 22D69 K30JHBSEIS</t>
  </si>
  <si>
    <t>K30MM22D69</t>
  </si>
  <si>
    <t>CEE U MICH SEISMIC M MOLINARO 22D69 K30MM22D69</t>
  </si>
  <si>
    <t>KS0CDSOLI2</t>
  </si>
  <si>
    <t>DECARLI SOL2 UCSD GONZ 04 30 23 KS0CDSOLI2</t>
  </si>
  <si>
    <t>KS0CDSOLI3</t>
  </si>
  <si>
    <t>DECARLI SOL2 UCSD GONZ 04 30 23 KS0CDSOLI3</t>
  </si>
  <si>
    <t>KS0CDSOLI4</t>
  </si>
  <si>
    <t>DECARLI SOL2 UCSD GONZ 04 2023 KS0CDSOLI4</t>
  </si>
  <si>
    <t>KS0ASDARPA</t>
  </si>
  <si>
    <t>MED SOULIKA DARPA DEFENSE ADVANCED RSCH KS0ASDARPA</t>
  </si>
  <si>
    <t>KS0MZDARPA</t>
  </si>
  <si>
    <t>Zhao DARPA KS0MZDARPA</t>
  </si>
  <si>
    <t>KS0RIDARPA</t>
  </si>
  <si>
    <t>Isseroff DARPA KS0RIDARPA</t>
  </si>
  <si>
    <t>KS0ABCITRO</t>
  </si>
  <si>
    <t>Citrobacter Illuminates Gut Biogeography KS0ABCITRO</t>
  </si>
  <si>
    <t>K30V435D78</t>
  </si>
  <si>
    <t>VME Stern Rapamycin Product in Cats K30V435D78</t>
  </si>
  <si>
    <t>K30V4D1489</t>
  </si>
  <si>
    <t>Stern Trviumvet Feline Rapamycin Study K30V4D1489</t>
  </si>
  <si>
    <t>K30NXP2021</t>
  </si>
  <si>
    <t>6 30 2021 CDPH DUBLIN LAB K30NXP2021</t>
  </si>
  <si>
    <t>K30NXP2022</t>
  </si>
  <si>
    <t>6 30 2022 CDPH DUBLIN LAB K30NXP2022</t>
  </si>
  <si>
    <t>K30NXP2023</t>
  </si>
  <si>
    <t>6 30 2023 CDPH DUBLIN LAB K30NXP2023</t>
  </si>
  <si>
    <t>K30JNS8FFP</t>
  </si>
  <si>
    <t>ESP Sanchirico Lenfest Ocean Program K30JNS8FFP</t>
  </si>
  <si>
    <t>K30CNSSGF1</t>
  </si>
  <si>
    <t>CNS Sarah Gooding F31DA051116 YR1 K30CNSSGF1</t>
  </si>
  <si>
    <t>K30CNSSGF2</t>
  </si>
  <si>
    <t>CNS Sarah Gooding F31DA051116 YR1 K30CNSSGF2</t>
  </si>
  <si>
    <t>KS0CDFAPNE</t>
  </si>
  <si>
    <t>DECARLI RAJAN PHS BOSTON 01 31 24 KS0CDFAPNE</t>
  </si>
  <si>
    <t>KS0KRFAPNE</t>
  </si>
  <si>
    <t>MED PHS RAJAN BOSTON KS0KRFAPNE</t>
  </si>
  <si>
    <t>K302316735</t>
  </si>
  <si>
    <t>CS NSF CCRI BugSwarm Infrastr Rubio K302316735</t>
  </si>
  <si>
    <t>K302316PAR</t>
  </si>
  <si>
    <t>CS NSF CCRI Participants BugSwarm CRG K302316PAR</t>
  </si>
  <si>
    <t>K302316REU</t>
  </si>
  <si>
    <t>CS NSF CCRI REU BugSwarm CRG K302316REU</t>
  </si>
  <si>
    <t>K304873287</t>
  </si>
  <si>
    <t>Fulton SCAQMD Hydrogen Systems Anaysis K304873287</t>
  </si>
  <si>
    <t>K30V425112</t>
  </si>
  <si>
    <t>CAHFS RMTC ENDOGENOUS ANABOLIC STEROIDS K30V425112</t>
  </si>
  <si>
    <t>K30BJ22F02</t>
  </si>
  <si>
    <t>ECNS CARB GHG EMIS J BUSHNELL 22F02 K30BJ22F02</t>
  </si>
  <si>
    <t>K30ICASALT</t>
  </si>
  <si>
    <t>IGN Arnold BMGF A22 3879 K30ICASALT</t>
  </si>
  <si>
    <t>K30MOD22T1</t>
  </si>
  <si>
    <t>MOD Modoc County GENT 2022 20 C000114273 K30MOD22T1</t>
  </si>
  <si>
    <t>K30TUO22E1</t>
  </si>
  <si>
    <t>TUO Tuolumne Co EW 2022 39 C000114300 K30TUO22E1</t>
  </si>
  <si>
    <t>K30COL22E1</t>
  </si>
  <si>
    <t>COL Colusa County EW 2022 05 C000114269 K30COL22E1</t>
  </si>
  <si>
    <t>K30TRI22E1</t>
  </si>
  <si>
    <t>TRI Trinity Co EW 2022 37 C000114290 K30TRI22E1</t>
  </si>
  <si>
    <t>K30APSM780</t>
  </si>
  <si>
    <t>PS RUNCIE CIMMYT ALLM 006 0 12 31 2024 K30APSM780</t>
  </si>
  <si>
    <t>K30JRICIMM</t>
  </si>
  <si>
    <t>EVE J ROSS IBARRA CIMMYT ALLM 006 0 K30JRICIMM</t>
  </si>
  <si>
    <t>K30EXKDMI4</t>
  </si>
  <si>
    <t>ANS KEBREAB DAIRY MANAGEMENT INC K30EXKDMI4</t>
  </si>
  <si>
    <t>K30SUCDWR2</t>
  </si>
  <si>
    <t>CDWR UPPER WTRSHED HYDROLOGY ASSESSMENT K30SUCDWR2</t>
  </si>
  <si>
    <t>K30SUCDWR3</t>
  </si>
  <si>
    <t>CDWR UPPER WTRSHED HYDROLOGY ASSESSMENT K30SUCDWR3</t>
  </si>
  <si>
    <t>K30UST2F16</t>
  </si>
  <si>
    <t>LAWR USTIN CDW Upper Watershed Hydrology K30UST2F16</t>
  </si>
  <si>
    <t>K30DO22COL</t>
  </si>
  <si>
    <t>Olson University of Colorado Subaward K30DO22COL</t>
  </si>
  <si>
    <t>K30NIH22DO</t>
  </si>
  <si>
    <t>CHEM Olson NIH R01 2022 K30NIH22DO</t>
  </si>
  <si>
    <t>K30TXC2ASM</t>
  </si>
  <si>
    <t>GECL CASPI T AMERICAN SOCIETY MAMMAL K30TXC2ASM</t>
  </si>
  <si>
    <t>K30RSMTRKS</t>
  </si>
  <si>
    <t>MAE ROBINSON MORPHEUS NASA A21 2293 K30RSMTRKS</t>
  </si>
  <si>
    <t>K30SJMTRKS</t>
  </si>
  <si>
    <t>MAE SCHOFIELD MORPHEUS NASA A21 2293 K30SJMTRKS</t>
  </si>
  <si>
    <t>K30WJNASA1</t>
  </si>
  <si>
    <t>NPB Joiner NASA C21K1373 K30WJNASA1</t>
  </si>
  <si>
    <t>K30ZG22F25</t>
  </si>
  <si>
    <t>LNGS NSF 2140183 G ZELLOU 22F25 K30ZG22F25</t>
  </si>
  <si>
    <t>K30MATEF03</t>
  </si>
  <si>
    <t>E Fuchs NSF SaTC 2022 25 K30MATEF03</t>
  </si>
  <si>
    <t>K30DNM2F27</t>
  </si>
  <si>
    <t>UC RIVERSIDE RANGE BLACK FIG FLY K30DNM2F27</t>
  </si>
  <si>
    <t>K30CBKIP1F</t>
  </si>
  <si>
    <t>Burge NOAA Knowledge is Power OsHV 1 K30CBKIP1F</t>
  </si>
  <si>
    <t>K30MNR8OST</t>
  </si>
  <si>
    <t>ESP Reimer Climate Smart Fisheries K30MNR8OST</t>
  </si>
  <si>
    <t>KS0LAAIRP2</t>
  </si>
  <si>
    <t>Abbeduto AIR P 2022 KS0LAAIRP2</t>
  </si>
  <si>
    <t>KS0LAAIRP3</t>
  </si>
  <si>
    <t>Abbeduto AIR P FY23 KS0LAAIRP3</t>
  </si>
  <si>
    <t>K30AXPRELI</t>
  </si>
  <si>
    <t>Racial Equity Leadership Initiative K30AXPRELI</t>
  </si>
  <si>
    <t>K30KLBAVF6</t>
  </si>
  <si>
    <t>4 15 23 AVF Outreach K30KLBAVF6</t>
  </si>
  <si>
    <t>KS0CAPN502</t>
  </si>
  <si>
    <t>MED IMCA PEZESHKIAN ABBOTT EP FLW FY2223 KS0CAPN502</t>
  </si>
  <si>
    <t>K30CBADV1F</t>
  </si>
  <si>
    <t>Burge Cornell NSF Advance Account K30CBADV1F</t>
  </si>
  <si>
    <t>K305877011</t>
  </si>
  <si>
    <t>Hernandez Climate Smart Siting Sloan K305877011</t>
  </si>
  <si>
    <t>K305877012</t>
  </si>
  <si>
    <t>Hernandez Climate Smart Siting SUB K305877012</t>
  </si>
  <si>
    <t>K30APSD255</t>
  </si>
  <si>
    <t>PS STEWART ESP Safford Wildfire 063025 K30APSD255</t>
  </si>
  <si>
    <t>K30HDS7SHI</t>
  </si>
  <si>
    <t>ESP Safford Wildfire baseline emission K30HDS7SHI</t>
  </si>
  <si>
    <t>K30CNSTCHC</t>
  </si>
  <si>
    <t>CNS McAllister LAMP YR6 Child Care Cost K30CNSTCHC</t>
  </si>
  <si>
    <t>K30CNSTCHK</t>
  </si>
  <si>
    <t>CNS McAllister LAMP YR7 Child Care Cost K30CNSTCHK</t>
  </si>
  <si>
    <t>K30CNSTKE6</t>
  </si>
  <si>
    <t>CNS McAllister T32MH112507 Exp YR6 K30CNSTKE6</t>
  </si>
  <si>
    <t>K30CNSTKE7</t>
  </si>
  <si>
    <t>CNS McAllister T32MH112507 Exp YR7 K30CNSTKE7</t>
  </si>
  <si>
    <t>K30CNSTKF6</t>
  </si>
  <si>
    <t>CNS McAllister T32MH112507 Stipend YR6 K30CNSTKF6</t>
  </si>
  <si>
    <t>K30CNSTKF7</t>
  </si>
  <si>
    <t>CNS McAllister T32MH112507 Stipend YR7 K30CNSTKF7</t>
  </si>
  <si>
    <t>K30V435F41</t>
  </si>
  <si>
    <t>PHYCOVAX LLC A23 0426 K30V435F41</t>
  </si>
  <si>
    <t>K30MTY22T1</t>
  </si>
  <si>
    <t>MTY Monterey Co GENT 2022 22 C000114298 K30MTY22T1</t>
  </si>
  <si>
    <t>K30APO2F44</t>
  </si>
  <si>
    <t>4 30 23 CA Table Grape Mineral Nutrient K30APO2F44</t>
  </si>
  <si>
    <t>K30MWF2F44</t>
  </si>
  <si>
    <t>4 30 23 CA Table Grape Mineral Nutrient K30MWF2F44</t>
  </si>
  <si>
    <t>K30V4D2423</t>
  </si>
  <si>
    <t>al Nadaf MARS Inc K9 Wearable Sensor K30V4D2423</t>
  </si>
  <si>
    <t>KS0IDTG308</t>
  </si>
  <si>
    <t>MED IMID THOMPSON UNIV of TX SAN ANT YR1 KS0IDTG308</t>
  </si>
  <si>
    <t>KS0IDTG310</t>
  </si>
  <si>
    <t>MED IMID THOMPSON UNIV of TX SAN ANT YR2 KS0IDTG310</t>
  </si>
  <si>
    <t>K30MENSFCY</t>
  </si>
  <si>
    <t>CHE ELLIS NSF Active Control Enabled K30MENSFCY</t>
  </si>
  <si>
    <t>K30DXB2F48</t>
  </si>
  <si>
    <t>5 31 2025 Sustainable 3D Scaffolds K30DXB2F48</t>
  </si>
  <si>
    <t>K30JML3DSC</t>
  </si>
  <si>
    <t>5 31 25 Leite Sustainable 3D Scaffolds K30JML3DSC</t>
  </si>
  <si>
    <t>K30NNN2F48</t>
  </si>
  <si>
    <t>5 31 2025 Sustainable 3D Scaffolds K30NNN2F48</t>
  </si>
  <si>
    <t>K30APVUHUS</t>
  </si>
  <si>
    <t>NUTR JI NNFSA210073688 K30APVUHUS</t>
  </si>
  <si>
    <t>K30CMSAARH</t>
  </si>
  <si>
    <t>12 31 26 PIG PARADIGM PREVENT INFECTION K30CMSAARH</t>
  </si>
  <si>
    <t>K30LIUAARH</t>
  </si>
  <si>
    <t>AN SCI LIU UOA PIG PARADIGM PREVENT K30LIUAARH</t>
  </si>
  <si>
    <t>K30MLMAARH</t>
  </si>
  <si>
    <t>12 31 26 PIG PARADIGM PREVENT INFECTION K30MLMAARH</t>
  </si>
  <si>
    <t>K30MLMARHF</t>
  </si>
  <si>
    <t>12 31 26 FINA PIG PARADIGM PREVENT K30MLMARHF</t>
  </si>
  <si>
    <t>K30V4ANOVO</t>
  </si>
  <si>
    <t>Brown NNF Pig Gut Health Research K30V4ANOVO</t>
  </si>
  <si>
    <t>KS0ABPIGPA</t>
  </si>
  <si>
    <t>PIG PARADIGM PREVENTING KS0ABPIGPA</t>
  </si>
  <si>
    <t>K30MKPACE2</t>
  </si>
  <si>
    <t>Kurlaender Stanford PACE Gates 2 K30MKPACE2</t>
  </si>
  <si>
    <t>KS0EWTNOAB</t>
  </si>
  <si>
    <t>Dr Waetjen Theranova OAB KS0EWTNOAB</t>
  </si>
  <si>
    <t>KS0EWTNPCC</t>
  </si>
  <si>
    <t>Dr Waetjen TheranovaOAB Patient Care KS0EWTNPCC</t>
  </si>
  <si>
    <t>KS0MRR0301</t>
  </si>
  <si>
    <t>Maselli R03 CRISPR mouse modeling 6 24 KS0MRR0301</t>
  </si>
  <si>
    <t>KS0HWKCA31</t>
  </si>
  <si>
    <t>Wulff KCA31 Georgia Award KS0HWKCA31</t>
  </si>
  <si>
    <t>K30LIUCYTO</t>
  </si>
  <si>
    <t>PLB Liu NSF award 2148207 0 K30LIUCYTO</t>
  </si>
  <si>
    <t>K30REG5NCS</t>
  </si>
  <si>
    <t>ARE GOODHUE N CAROLINA ST UN USDA K30REG5NCS</t>
  </si>
  <si>
    <t>K30JGUSARL</t>
  </si>
  <si>
    <t>U S ARMY RSRCH LAB NMEMS Platform K30JGUSARL</t>
  </si>
  <si>
    <t>K30APSPRA2</t>
  </si>
  <si>
    <t>PS AFNC CPRB ED 0222 1 02 28 2023 K30APSPRA2</t>
  </si>
  <si>
    <t>K30V4B33AZ</t>
  </si>
  <si>
    <t>Sinnott AAZV Sarcocystis Neurona Rsch K30V4B33AZ</t>
  </si>
  <si>
    <t>KS0ENYJ200</t>
  </si>
  <si>
    <t>MED IMEN YOON NIH 1R56DK132658 01 KS0ENYJ200</t>
  </si>
  <si>
    <t>K30ZLP2F63</t>
  </si>
  <si>
    <t>12 31 23 Fumigant Reduction Smart Tech K30ZLP2F63</t>
  </si>
  <si>
    <t>K30MKBBERR</t>
  </si>
  <si>
    <t>4 15 24 AVF Berry Hydraulics K30MKBBERR</t>
  </si>
  <si>
    <t>K30LAZ2F65</t>
  </si>
  <si>
    <t>LAWR Lazcano AVF Assessment of the vari K30LAZ2F65</t>
  </si>
  <si>
    <t>K30AQAW064</t>
  </si>
  <si>
    <t>Wexler Air Pollution Video Series K30AQAW064</t>
  </si>
  <si>
    <t>K30AQAW065</t>
  </si>
  <si>
    <t>Wexler Air Pollution Video Series K30AQAW065</t>
  </si>
  <si>
    <t>K30APSFB22</t>
  </si>
  <si>
    <t>PS DANDEKAR 2022 NIST RACER VIA MCDONALD K30APSFB22</t>
  </si>
  <si>
    <t>K30KMBIOM2</t>
  </si>
  <si>
    <t>CHE MCDONALD BIOMADE RACER Subaward K30KMBIOM2</t>
  </si>
  <si>
    <t>K30PSBIOM1</t>
  </si>
  <si>
    <t>MMG SHAH BioMADE NIST RACER ANTIGEN K30PSBIOM1</t>
  </si>
  <si>
    <t>K30PSBIOM2</t>
  </si>
  <si>
    <t>CHE SHAH BIOMADE RACER Subaward K30PSBIOM2</t>
  </si>
  <si>
    <t>K30RACERCL</t>
  </si>
  <si>
    <t>CHEM Lebrilla BIOMADE RACER 2022 K30RACERCL</t>
  </si>
  <si>
    <t>K30RACERXC</t>
  </si>
  <si>
    <t>CHEM CHEN BIOMADE RACER 2022 K30RACERXC</t>
  </si>
  <si>
    <t>K30RFBIOM2</t>
  </si>
  <si>
    <t>CHE FALLER BIOMADE RACER Subaward K30RFBIOM2</t>
  </si>
  <si>
    <t>K30SJRACER</t>
  </si>
  <si>
    <t>BIOMADE RACER KAREN MCDONALD K30SJRACER</t>
  </si>
  <si>
    <t>K30AMSDSC1</t>
  </si>
  <si>
    <t>SCHREIER Environmental DNA Monitoring K30AMSDSC1</t>
  </si>
  <si>
    <t>K30AMSDSC2</t>
  </si>
  <si>
    <t>SCHREIER Environmental DNA Monitoring K30AMSDSC2</t>
  </si>
  <si>
    <t>K30APSFB13</t>
  </si>
  <si>
    <t>PS MONROE UNIV MARYLAND USDA NIFA AFRI K30APSFB13</t>
  </si>
  <si>
    <t>KS0GIDM800</t>
  </si>
  <si>
    <t>MED IMGI DAVE AVOBIS BIO LLC STOMP II KS0GIDM800</t>
  </si>
  <si>
    <t>KS0IDAJ600</t>
  </si>
  <si>
    <t>MED IMID ANDERSON UPENN CDKL5 DEFICIENCY KS0IDAJ600</t>
  </si>
  <si>
    <t>K30APSTL73</t>
  </si>
  <si>
    <t>PS CA LEAFY GREENS 22 23 TAYLOR K30APSTL73</t>
  </si>
  <si>
    <t>K30V7DF478</t>
  </si>
  <si>
    <t>2022 BIVSP Fellowship Funds K30V7DF478</t>
  </si>
  <si>
    <t>K30F4MJNST</t>
  </si>
  <si>
    <t>CEE M JALLER NIST FIRE HAZARDS K30F4MJNST</t>
  </si>
  <si>
    <t>K30FRICRB1</t>
  </si>
  <si>
    <t>FRI CARB EQUITY EVAL 22F82 K30FRICRB1</t>
  </si>
  <si>
    <t>KS0BIOLA90</t>
  </si>
  <si>
    <t>NIA Neurology LA 90 A22 2262 KS0BIOLA90</t>
  </si>
  <si>
    <t>KS0CDLIFY3</t>
  </si>
  <si>
    <t>WHITMER OLDEST OLD 6 30 23 KS0CDLIFY3</t>
  </si>
  <si>
    <t>KS0CDLIFY4</t>
  </si>
  <si>
    <t>WHITMER OLDEST OLD 6 30 24 KS0CDLIFY4</t>
  </si>
  <si>
    <t>KS0LA90BM2</t>
  </si>
  <si>
    <t>NIA Neurology LA 90 A22 2262 KS0LA90BM2</t>
  </si>
  <si>
    <t>KS0LA90YR2</t>
  </si>
  <si>
    <t>NIA Neurology LA 90 A22 2262 KS0LA90YR2</t>
  </si>
  <si>
    <t>KS0MPJLA90</t>
  </si>
  <si>
    <t>NIA Neurology LA 90 A22 2262 KS0MPJLA90</t>
  </si>
  <si>
    <t>KS0RWFLIF2</t>
  </si>
  <si>
    <t>MED PHS WHITMER LIFE AFTER 90 RENEWAL KS0RWFLIF2</t>
  </si>
  <si>
    <t>KS0RWFLIF3</t>
  </si>
  <si>
    <t>MED PHS WHITMER LIFE AFTER 90 RENEWAL KS0RWFLIF3</t>
  </si>
  <si>
    <t>K30H4EVCHL</t>
  </si>
  <si>
    <t>MAE M HILL EcoCAR EV Challenge ANL DOE K30H4EVCHL</t>
  </si>
  <si>
    <t>K30DSUH2Y1</t>
  </si>
  <si>
    <t>Segal U Hawaii sub KA1770 K30DSUH2Y1</t>
  </si>
  <si>
    <t>K30V627411</t>
  </si>
  <si>
    <t>CAHFS UnGa FentanylMatrix K30V627411</t>
  </si>
  <si>
    <t>K30DNM2F88</t>
  </si>
  <si>
    <t>GRAPE GWSS Population Projection Model K30DNM2F88</t>
  </si>
  <si>
    <t>K30CALFO22</t>
  </si>
  <si>
    <t>CalFresh Outreach 2022 22F89 K30CALFO22</t>
  </si>
  <si>
    <t>K30CALFO23</t>
  </si>
  <si>
    <t>CalFresh Outreach 2023 22F89 K30CALFO23</t>
  </si>
  <si>
    <t>K30CALFO24</t>
  </si>
  <si>
    <t>CalFresh Outreach 2024 22F89 K30CALFO24</t>
  </si>
  <si>
    <t>K30CALFS22</t>
  </si>
  <si>
    <t>CalFresh Staff 2022 22F89 K30CALFS22</t>
  </si>
  <si>
    <t>K30CALFS23</t>
  </si>
  <si>
    <t>CalFresh Staff 2023 22F89 K30CALFS23</t>
  </si>
  <si>
    <t>K30MSCDOF1</t>
  </si>
  <si>
    <t>JMIE MWSC CA REFOREST MGMT TOOLSHED K30MSCDOF1</t>
  </si>
  <si>
    <t>K30WMLLTC3</t>
  </si>
  <si>
    <t>Murphy LLNL Immunological T Cells Award K30WMLLTC3</t>
  </si>
  <si>
    <t>KS0MNLLTC4</t>
  </si>
  <si>
    <t>Murphy LLNL Immunological T Cells Award KS0MNLLTC4</t>
  </si>
  <si>
    <t>KS0MNLLTC5</t>
  </si>
  <si>
    <t>Murphy LLNL Immunological T Cells Award KS0MNLLTC5</t>
  </si>
  <si>
    <t>KS0WMLLTC3</t>
  </si>
  <si>
    <t>Murphy LLNL Immunological T Cells Award KS0WMLLTC3</t>
  </si>
  <si>
    <t>KS0TRML553</t>
  </si>
  <si>
    <t>22 23 TRAUMA FELLOW GRANT AONA 7 23 KS0TRML553</t>
  </si>
  <si>
    <t>K30ADS5VER</t>
  </si>
  <si>
    <t>ARE SMITH VERDANT ROBOTICS USDA NIFA K30ADS5VER</t>
  </si>
  <si>
    <t>K30HORW957</t>
  </si>
  <si>
    <t>LAWR HORWATH CA LEAFY GREENS PROJECT 2 K30HORW957</t>
  </si>
  <si>
    <t>K30EKM2F96</t>
  </si>
  <si>
    <t>NIFA Urban Heat Islands K30EKM2F96</t>
  </si>
  <si>
    <t>K30APSM776</t>
  </si>
  <si>
    <t>PS HERBARIUM GLORIA GREAT BASIN K30APSM776</t>
  </si>
  <si>
    <t>K30BYF0027</t>
  </si>
  <si>
    <t>ECE Yoo ONR K30BYF0027</t>
  </si>
  <si>
    <t>KS0HOLP504</t>
  </si>
  <si>
    <t>MED IMHO LARA HOPE FOUND SWOG 2013027 KS0HOLP504</t>
  </si>
  <si>
    <t>K30V4B0460</t>
  </si>
  <si>
    <t>USDA Combined Immunomodulation Antiviral K30V4B0460</t>
  </si>
  <si>
    <t>KS0PMAR860</t>
  </si>
  <si>
    <t>MED IMPM ALLEN UNITED THERA RIN PH 202 KS0PMAR860</t>
  </si>
  <si>
    <t>K30804F767</t>
  </si>
  <si>
    <t>ASUCD UNITRANS GRANT 67 K30804F767</t>
  </si>
  <si>
    <t>KS0CASJ805</t>
  </si>
  <si>
    <t>MED IMCA SOUTHARD EDWARD LIFE EARLY TAVR KS0CASJ805</t>
  </si>
  <si>
    <t>KS0JOACTC1</t>
  </si>
  <si>
    <t>OLICHNEY ACTC U24 11 30 2018 KS0JOACTC1</t>
  </si>
  <si>
    <t>KS0JOACTC2</t>
  </si>
  <si>
    <t>OLICHNEY ACTC U24 11 30 2019 KS0JOACTC2</t>
  </si>
  <si>
    <t>KS0JOACTC3</t>
  </si>
  <si>
    <t>OLICHNEY ACTC U24 11 30 2020 KS0JOACTC3</t>
  </si>
  <si>
    <t>KS0JOACTC4</t>
  </si>
  <si>
    <t>OLICHNEY ACTC YR 3 EXTENDED 6 30 2021 KS0JOACTC4</t>
  </si>
  <si>
    <t>KS0JOACTC5</t>
  </si>
  <si>
    <t>OLICHNEY ACTC EXTENDED 6 30 2023 KS0JOACTC5</t>
  </si>
  <si>
    <t>KS0JOACTC6</t>
  </si>
  <si>
    <t>OLICHNEY ACTC EXTENDED 6 30 2023 KS0JOACTC6</t>
  </si>
  <si>
    <t>KS0JOERICA</t>
  </si>
  <si>
    <t>OLICHNEY ACTC U24 HUB ET 6 30 23 KS0JOERICA</t>
  </si>
  <si>
    <t>KS0JOHUBSM</t>
  </si>
  <si>
    <t>OLICHNEY ACTC U24 HUB 11 30 2021 KS0JOHUBSM</t>
  </si>
  <si>
    <t>K30PARK892</t>
  </si>
  <si>
    <t>ETOX PARKER NSF Detection of Amelogenin K30PARK892</t>
  </si>
  <si>
    <t>KS0IDTG813</t>
  </si>
  <si>
    <t>MED IMID THOMPSON AMPLYX APX001 201 KS0IDTG813</t>
  </si>
  <si>
    <t>K30HED0106</t>
  </si>
  <si>
    <t>LAWR DAHLKE US ISRAEL BINATIONA 3 23C31 K30HED0106</t>
  </si>
  <si>
    <t>K30V473DA2</t>
  </si>
  <si>
    <t>VM OHI PREEMPT B BIRD Phase 2 K30V473DA2</t>
  </si>
  <si>
    <t>K30V473DAR</t>
  </si>
  <si>
    <t>VM OHI PREEMPT BIRD Phase 1 K30V473DAR</t>
  </si>
  <si>
    <t>KS0BARRY41</t>
  </si>
  <si>
    <t>MED CCM BARRY DARPA PROJECT KS0BARRY41</t>
  </si>
  <si>
    <t>KS0BARRY42</t>
  </si>
  <si>
    <t>MED CCM BARRY DARPA PROJECT CNPRC KS0BARRY42</t>
  </si>
  <si>
    <t>KS0BARRY51</t>
  </si>
  <si>
    <t>MED CIID IYER DARPA PROJECT CORE ACCT KS0BARRY51</t>
  </si>
  <si>
    <t>KS0BARRY52</t>
  </si>
  <si>
    <t>MED CIID IYER DARPA PHASE 2 CNPRC KS0BARRY52</t>
  </si>
  <si>
    <t>K30RMILGC3</t>
  </si>
  <si>
    <t>INTL LETTUCE GENOMICS CONSORTIUM 3 K30RMILGC3</t>
  </si>
  <si>
    <t>K30RMILGCC</t>
  </si>
  <si>
    <t>INTL LETTUCE GEN CONSORTIUM EXPENSES K30RMILGCC</t>
  </si>
  <si>
    <t>KS0PMMB601</t>
  </si>
  <si>
    <t>MED IMPM MORRISSEY VERTEX VX16 809 120 0 KS0PMMB601</t>
  </si>
  <si>
    <t>KS0GIBC827</t>
  </si>
  <si>
    <t>MED IMGI NOVARTIS AMBER CVAY736B2201 KS0GIBC827</t>
  </si>
  <si>
    <t>K30V235SW2</t>
  </si>
  <si>
    <t>NSF Participant Support 1838207 0 K30V235SW2</t>
  </si>
  <si>
    <t>K30V235SWN</t>
  </si>
  <si>
    <t>NSF 1838207 0 K30V235SWN</t>
  </si>
  <si>
    <t>K30V435SWN</t>
  </si>
  <si>
    <t>NSF 1838207 0 K30V435SWN</t>
  </si>
  <si>
    <t>K30V735SWN</t>
  </si>
  <si>
    <t>NSF Fina 1838207 0 K30V735SWN</t>
  </si>
  <si>
    <t>K30XLNSFEE</t>
  </si>
  <si>
    <t>CS X LIU FINA ACT NSF REU 1838207 K30XLNSFEE</t>
  </si>
  <si>
    <t>K30DXB3C45</t>
  </si>
  <si>
    <t>FST HLTH PROMO ROLES ON OBESITY Yr 2 K30DXB3C45</t>
  </si>
  <si>
    <t>K30DXBC452</t>
  </si>
  <si>
    <t>08 30 23 USDA Health Promo Roles K30DXBC452</t>
  </si>
  <si>
    <t>KS0TBTBI03</t>
  </si>
  <si>
    <t>Med Surg Tina Palmieri TBI Year3 KS0TBTBI03</t>
  </si>
  <si>
    <t>KS0TPTBI01</t>
  </si>
  <si>
    <t>Med Surg Tina Palmieri TBI Year1 KS0TPTBI01</t>
  </si>
  <si>
    <t>KS0TPTBI02</t>
  </si>
  <si>
    <t>Med Surg Tina Palmieri TBI Year2 KS0TPTBI02</t>
  </si>
  <si>
    <t>KS0TPTBI03</t>
  </si>
  <si>
    <t>Med Surg Tina Palmieri TBI Year3 KS0TPTBI03</t>
  </si>
  <si>
    <t>K30APOROOT</t>
  </si>
  <si>
    <t>BAE Pourreza USDA UCR SCRI K30APOROOT</t>
  </si>
  <si>
    <t>K30APSF720</t>
  </si>
  <si>
    <t>PS PJ BROWN USDA NIFA PUTTING PHENOTYPIC K30APSF720</t>
  </si>
  <si>
    <t>K30APSF748</t>
  </si>
  <si>
    <t>PS DANDEKAR 2018 SCRI VIA UC RIVERSIDE K30APSF748</t>
  </si>
  <si>
    <t>K30APSF749</t>
  </si>
  <si>
    <t>PS DVORAK 2018 SCRI VIA UC RIVERSIDE K30APSF749</t>
  </si>
  <si>
    <t>K30APSF750</t>
  </si>
  <si>
    <t>PS LUO 2018 SCRI VIA UC RIVERSIDE K30APSF750</t>
  </si>
  <si>
    <t>K30CHLSCRI</t>
  </si>
  <si>
    <t>EVE Langley USDA SCRI subaward w UCR K30CHLSCRI</t>
  </si>
  <si>
    <t>K30F4CC001</t>
  </si>
  <si>
    <t>CEE Cappa NSF Phase IIb CCI K30F4CC001</t>
  </si>
  <si>
    <t>K30ITDATA1</t>
  </si>
  <si>
    <t>GC Tagkopoulos USDA FoodData Central K30ITDATA1</t>
  </si>
  <si>
    <t>K30MCL3C62</t>
  </si>
  <si>
    <t>FST VOCAB THESAURUS 8 31 21 K30MCL3C62</t>
  </si>
  <si>
    <t>K30NEWHEAL</t>
  </si>
  <si>
    <t>PROJECT H E A L K30NEWHEAL</t>
  </si>
  <si>
    <t>KS0PK23C76</t>
  </si>
  <si>
    <t>MED KNOEPFLER NIH R01NS106878 KS0PK23C76</t>
  </si>
  <si>
    <t>KS0HOJB820</t>
  </si>
  <si>
    <t>MED IMCT JONAS ABBVIE M16 415 KS0HOJB820</t>
  </si>
  <si>
    <t>K30APSF973</t>
  </si>
  <si>
    <t>PS JRI CORNELL FFT NSF EXP 8 31 2022 K30APSF973</t>
  </si>
  <si>
    <t>K30JRINSCU</t>
  </si>
  <si>
    <t>EVE ROSS IBARRA CORNELL REU 85626 11127 K30JRINSCU</t>
  </si>
  <si>
    <t>K30JRINSFC</t>
  </si>
  <si>
    <t>EVE IBARRA NSF IOS 1822330 CORNELL FFT K30JRINSFC</t>
  </si>
  <si>
    <t>K30GAN2019</t>
  </si>
  <si>
    <t>CHE FALLER GAANN P200A180029 0 K30GAN2019</t>
  </si>
  <si>
    <t>K30SFGAANN</t>
  </si>
  <si>
    <t>Ghiasi GAANN K30SFGAANN</t>
  </si>
  <si>
    <t>KS0HOLT802</t>
  </si>
  <si>
    <t>MED IMHO LI HENGRUI SHRUS 1001 KS0HOLT802</t>
  </si>
  <si>
    <t>K30MBJAB20</t>
  </si>
  <si>
    <t>MCB JAB NIH R01GM110283 K30MBJAB20</t>
  </si>
  <si>
    <t>K3023D02SP</t>
  </si>
  <si>
    <t>STIP funding 23D02 K3023D02SP</t>
  </si>
  <si>
    <t>K30MATAW03</t>
  </si>
  <si>
    <t>A Waldron SIMONS FDN 2020 25 K30MATAW03</t>
  </si>
  <si>
    <t>K30MATAW04</t>
  </si>
  <si>
    <t>A Waldron SIMONS FDN 2020 25 YR2 K30MATAW04</t>
  </si>
  <si>
    <t>K30SIMNAW1</t>
  </si>
  <si>
    <t>Dept SIMONS Grant Andrew Waldron K30SIMNAW1</t>
  </si>
  <si>
    <t>K30RKGNSFM</t>
  </si>
  <si>
    <t>GROSBERG NSF REU Site 1950536 SUPP M S K30RKGNSFM</t>
  </si>
  <si>
    <t>K30RKGNSFP</t>
  </si>
  <si>
    <t>EVE GROSBERG NSF REU Site 1950536 PS K30RKGNSFP</t>
  </si>
  <si>
    <t>K30RKGNSFS</t>
  </si>
  <si>
    <t>EVE GROSBERG NSF REU Site 1950536 SUPP K30RKGNSFS</t>
  </si>
  <si>
    <t>K30RKGNSFU</t>
  </si>
  <si>
    <t>EVE GROSBERG NSF REU Site 1950536 K30RKGNSFU</t>
  </si>
  <si>
    <t>K30RKGROAS</t>
  </si>
  <si>
    <t>EVE GROSBERG NSF 1950536 ROA SUPPLMT K30RKGROAS</t>
  </si>
  <si>
    <t>K304875119</t>
  </si>
  <si>
    <t>Climate Works 2005 82316779 Sperling K304875119</t>
  </si>
  <si>
    <t>K304875120</t>
  </si>
  <si>
    <t>Climate Works 2005 82316779 Hardman K304875120</t>
  </si>
  <si>
    <t>K304875121</t>
  </si>
  <si>
    <t>Climate Works 2005 82316779 Wang K304875121</t>
  </si>
  <si>
    <t>K304877097</t>
  </si>
  <si>
    <t>2021 Climate Works Prime account K304877097</t>
  </si>
  <si>
    <t>K304877103</t>
  </si>
  <si>
    <t>2021 Climate Works Circella K304877103</t>
  </si>
  <si>
    <t>K304877104</t>
  </si>
  <si>
    <t>2021 Climate Works Fulton K304877104</t>
  </si>
  <si>
    <t>K306875012</t>
  </si>
  <si>
    <t>Climate Works 2005 82316779 Brown K306875012</t>
  </si>
  <si>
    <t>K30V440WR2</t>
  </si>
  <si>
    <t>VMB FDA U18 006443 W Rumbeiha K30V440WR2</t>
  </si>
  <si>
    <t>K30V440WR4</t>
  </si>
  <si>
    <t>VMB FDA U18 006443 W Rumbeiha K30V440WR4</t>
  </si>
  <si>
    <t>K30V440WR8</t>
  </si>
  <si>
    <t>VMB FDA U18 006443 W Rumbeiha K30V440WR8</t>
  </si>
  <si>
    <t>K30EJ23D11</t>
  </si>
  <si>
    <t>ANTS NSF SHELLFISH J EERKENS 23D11 K30EJ23D11</t>
  </si>
  <si>
    <t>K30SKPETY1</t>
  </si>
  <si>
    <t>BME SUN IL KWON Ultra dense and fast K30SKPETY1</t>
  </si>
  <si>
    <t>K30MLALA01</t>
  </si>
  <si>
    <t>Alameda County Leadership Training Prgm K30MLALA01</t>
  </si>
  <si>
    <t>K30LSK3D29</t>
  </si>
  <si>
    <t>USDA FS Sierra Nevada Tree 2020 22 K30LSK3D29</t>
  </si>
  <si>
    <t>K30ESAHA22</t>
  </si>
  <si>
    <t>BME AHA A20 2428 THRU GRAD STUDIES K30ESAHA22</t>
  </si>
  <si>
    <t>K30ESAHA24</t>
  </si>
  <si>
    <t>BME AHA A20 2428 THRU GRAD STUD YR 2 K30ESAHA24</t>
  </si>
  <si>
    <t>K30ESAHAFN</t>
  </si>
  <si>
    <t>BME AHA A20 2428 FINA ACCOUNT K30ESAHAFN</t>
  </si>
  <si>
    <t>K30ESAHFNA</t>
  </si>
  <si>
    <t>BME AHA A20 2428 FINA ACCOUNT 2 K30ESAHFNA</t>
  </si>
  <si>
    <t>K30ESH0003</t>
  </si>
  <si>
    <t>ECE SEKER NIH NINDS K30ESH0003</t>
  </si>
  <si>
    <t>K30ESH003E</t>
  </si>
  <si>
    <t>ECE SEKER NIH NINDS RESTRICTED K30ESH003E</t>
  </si>
  <si>
    <t>K30V440L87</t>
  </si>
  <si>
    <t>VMB LEIN SEKER R03 NEURONAL CONTRIBUTION K30V440L87</t>
  </si>
  <si>
    <t>K30V440L89</t>
  </si>
  <si>
    <t>VMB LEIN SEKER R03 SUPPL NEURONAL CONTR K30V440L89</t>
  </si>
  <si>
    <t>K30PSYRFB5</t>
  </si>
  <si>
    <t>PSC Goodman NSF RAPID K30PSYRFB5</t>
  </si>
  <si>
    <t>KS0KNSMRT1</t>
  </si>
  <si>
    <t>NG SLEEP SMART UNIV CINCINNATI 7 2024 KS0KNSMRT1</t>
  </si>
  <si>
    <t>K30CCCPD41</t>
  </si>
  <si>
    <t>ANTS UNI TEXAS AUSTIN P CRUZ 23D41 K30CCCPD41</t>
  </si>
  <si>
    <t>K30CCCPD4S</t>
  </si>
  <si>
    <t>ANTS UNI TEXAS AUSTIN P CRUZ 23D41 K30CCCPD4S</t>
  </si>
  <si>
    <t>K30V4D1490</t>
  </si>
  <si>
    <t>VMDO NIH VSTP MSTP Inst Allowance Acct K30V4D1490</t>
  </si>
  <si>
    <t>K30V4D1503</t>
  </si>
  <si>
    <t>NIH VSTP MSTP Inst Allowance Acct Year 4 K30V4D1503</t>
  </si>
  <si>
    <t>K30V4D1504</t>
  </si>
  <si>
    <t>NIH VSTP MSTP Stipend Account Year 4 K30V4D1504</t>
  </si>
  <si>
    <t>K30V4D1505</t>
  </si>
  <si>
    <t>NIH VSTP MSTP Childcare Support K30V4D1505</t>
  </si>
  <si>
    <t>K30V4D2411</t>
  </si>
  <si>
    <t>VMDO NIH VSTP MSTP Inst Allowance Acct K30V4D2411</t>
  </si>
  <si>
    <t>K30V4D2424</t>
  </si>
  <si>
    <t>NIH VSTP MSTP Inst Allowance Acct Year 3 K30V4D2424</t>
  </si>
  <si>
    <t>K30V7DF458</t>
  </si>
  <si>
    <t>VMDO NIH VSTP MSTP Stipend Account K30V7DF458</t>
  </si>
  <si>
    <t>K30V7DF469</t>
  </si>
  <si>
    <t>VMDO NIH VSTP MSTP Stipend Account K30V7DF469</t>
  </si>
  <si>
    <t>K30V7DF475</t>
  </si>
  <si>
    <t>NIH VSTP MSTP Stipend Account Year 3 K30V7DF475</t>
  </si>
  <si>
    <t>KS0PMKB804</t>
  </si>
  <si>
    <t>MED IMPM KUHN VERTEX VX19 814 101 KS0PMKB804</t>
  </si>
  <si>
    <t>K30V451GRX</t>
  </si>
  <si>
    <t>Brown NSF BBSRC NSF BIO genomeRxiv K30V451GRX</t>
  </si>
  <si>
    <t>KS0HOLT804</t>
  </si>
  <si>
    <t>MED IMHO LI ONCOIMMUNE KS0HOLT804</t>
  </si>
  <si>
    <t>KS0MMPFSFP</t>
  </si>
  <si>
    <t>SFP MATULICH POST FELLOWSHIP AWARD KS0MMPFSFP</t>
  </si>
  <si>
    <t>K30BPCDZ12</t>
  </si>
  <si>
    <t>CNPRC Walker Child Health R01HD00083 0 K30BPCDZ12</t>
  </si>
  <si>
    <t>K30APSD219</t>
  </si>
  <si>
    <t>PS DANDEKAR 2020 CDFA FIELD PERMIT MNGMT K30APSD219</t>
  </si>
  <si>
    <t>K30DGGD661</t>
  </si>
  <si>
    <t>Protection of grapevine scion Pierces K30DGGD661</t>
  </si>
  <si>
    <t>K30DGGD662</t>
  </si>
  <si>
    <t>Protection of grapevine scion Pierces K30DGGD662</t>
  </si>
  <si>
    <t>KS0EMAB850</t>
  </si>
  <si>
    <t>Maverakis M19 850 KS0EMAB850</t>
  </si>
  <si>
    <t>K30LMR21BR</t>
  </si>
  <si>
    <t>BME L Marcu R21 CA252510 K30LMR21BR</t>
  </si>
  <si>
    <t>K3023D72SP</t>
  </si>
  <si>
    <t>STIP funding 23D72 K3023D72SP</t>
  </si>
  <si>
    <t>K30MATMV10</t>
  </si>
  <si>
    <t>M Vazirani SIMONS FDN 2020 25 K30MATMV10</t>
  </si>
  <si>
    <t>K30MATMV11</t>
  </si>
  <si>
    <t>M Vazirani SIMONS FDN 2020 25 YR2 K30MATMV11</t>
  </si>
  <si>
    <t>K30SIMNMV1</t>
  </si>
  <si>
    <t>Dept SIMONS Monica Vaz Year 1 K30SIMNMV1</t>
  </si>
  <si>
    <t>K30SIMNMV2</t>
  </si>
  <si>
    <t>Dept SIMONS Monica Vaz Year 2 K30SIMNMV2</t>
  </si>
  <si>
    <t>K30SIMNMV3</t>
  </si>
  <si>
    <t>Dept SIMONS Monica Vaz Year 3 K30SIMNMV3</t>
  </si>
  <si>
    <t>K30SIMNMV4</t>
  </si>
  <si>
    <t>Dept SIMONS Monica Vaz Year 4 K30SIMNMV4</t>
  </si>
  <si>
    <t>K30SIMNMV5</t>
  </si>
  <si>
    <t>Dept SIMONS Monica Vaz Year 5 K30SIMNMV5</t>
  </si>
  <si>
    <t>K30SCCANY1</t>
  </si>
  <si>
    <t>BME SIMON CHERRY High Performance PET D K30SCCANY1</t>
  </si>
  <si>
    <t>K30CHSACOG</t>
  </si>
  <si>
    <t>Chem San Antonio College K30CHSACOG</t>
  </si>
  <si>
    <t>K30MM23D74</t>
  </si>
  <si>
    <t>San Antonio College A21 0977 K30MM23D74</t>
  </si>
  <si>
    <t>K30CHUCWLP</t>
  </si>
  <si>
    <t>Chem University of Colorado K30CHUCWLP</t>
  </si>
  <si>
    <t>KS0LZTOPAZ</t>
  </si>
  <si>
    <t>ZHANG TOPAZ REFERRALS 3 24 2022 KS0LZTOPAZ</t>
  </si>
  <si>
    <t>K30MBJL929</t>
  </si>
  <si>
    <t>MCB JL NIH R35GM137929 MIRA K30MBJL929</t>
  </si>
  <si>
    <t>KS0JOCOMBI</t>
  </si>
  <si>
    <t>OLICHNEY USC R01 5 31 24 KS0JOCOMBI</t>
  </si>
  <si>
    <t>K30MATLR03</t>
  </si>
  <si>
    <t>L Rademacher NSF AF Small 2020 23 x24 K30MATLR03</t>
  </si>
  <si>
    <t>K30CWSNIFA</t>
  </si>
  <si>
    <t>08 31 2023 NATIONAL INSTITUTE FOR FOOD K30CWSNIFA</t>
  </si>
  <si>
    <t>K30CWSNISA</t>
  </si>
  <si>
    <t>08 31 2023 NIFA CWSNIFA subaward K30CWSNISA</t>
  </si>
  <si>
    <t>K30ALVMICE</t>
  </si>
  <si>
    <t>ANS Van Eenennaam Alison K30ALVMICE</t>
  </si>
  <si>
    <t>K30APSF9PR</t>
  </si>
  <si>
    <t>PS KLIEBENSTEIN NSF BOTRYTIS 7 31 25 K30APSF9PR</t>
  </si>
  <si>
    <t>KS0JOA3ANT</t>
  </si>
  <si>
    <t>CHEN USC A3 4 30 24 KS0JOA3ANT</t>
  </si>
  <si>
    <t>K30KNONSF1</t>
  </si>
  <si>
    <t>LKNO NSF 2010015 A20 0535 K30KNONSF1</t>
  </si>
  <si>
    <t>K30804S777</t>
  </si>
  <si>
    <t>Unitrans Bus Electrification Facility K30804S777</t>
  </si>
  <si>
    <t>KS0JOGLOBA</t>
  </si>
  <si>
    <t>OLICHNEY USC R01 4 30 21 KS0JOGLOBA</t>
  </si>
  <si>
    <t>KS0YL23D96</t>
  </si>
  <si>
    <t>A20 0973 NIH R01 KS0YL23D96</t>
  </si>
  <si>
    <t>KS0IDTG819</t>
  </si>
  <si>
    <t>IMID Thompson ATEA AT 03A 001 KS0IDTG819</t>
  </si>
  <si>
    <t>K30GWRKACL</t>
  </si>
  <si>
    <t>GSW R KHAN ACLS FELLOWSHIP K30GWRKACL</t>
  </si>
  <si>
    <t>K30CJBATTL</t>
  </si>
  <si>
    <t>Jeffres USFWS F22AC01293 00 Battle Creek K30CJBATTL</t>
  </si>
  <si>
    <t>K303879017</t>
  </si>
  <si>
    <t>Energy Solutions Task Order 1 Dave V K303879017</t>
  </si>
  <si>
    <t>K303879025</t>
  </si>
  <si>
    <t>Energy Solutions Task Order 1 Dave V K303879025</t>
  </si>
  <si>
    <t>K303879039</t>
  </si>
  <si>
    <t>Energy Solutions Task Order 1 Dave V 20 K303879039</t>
  </si>
  <si>
    <t>K303879040</t>
  </si>
  <si>
    <t>Energy Solutions Task Order 1 Dave V K303879040</t>
  </si>
  <si>
    <t>K30CLTCTO1</t>
  </si>
  <si>
    <t>Energy Solutions Task Order 1 Dave V K30CLTCTO1</t>
  </si>
  <si>
    <t>KS0PF23F03</t>
  </si>
  <si>
    <t>Fuller Subcortical Circuitry 02 28 23 KS0PF23F03</t>
  </si>
  <si>
    <t>K30JWNSF22</t>
  </si>
  <si>
    <t>STAT WANG NSF DMS 2210891 K30JWNSF22</t>
  </si>
  <si>
    <t>K30MLDFA05</t>
  </si>
  <si>
    <t>CDFA Leadership Program K30MLDFA05</t>
  </si>
  <si>
    <t>K30V43523F</t>
  </si>
  <si>
    <t>CYTOKINETICS A22 3761 K30V43523F</t>
  </si>
  <si>
    <t>K30HUM22T1</t>
  </si>
  <si>
    <t>HUM Humboldt Co GENT 2022 10 C000114270 K30HUM22T1</t>
  </si>
  <si>
    <t>KS0AMLVICK</t>
  </si>
  <si>
    <t>ROCG Dr Monjazebs Supplemental award KS0AMLVICK</t>
  </si>
  <si>
    <t>KS0AMR0101</t>
  </si>
  <si>
    <t>ROCG Monjazeb R01 Obesity Radiotherapy KS0AMR0101</t>
  </si>
  <si>
    <t>K30CMGIS10</t>
  </si>
  <si>
    <t>BME CMGI S10 04 14 2023 K30CMGIS10</t>
  </si>
  <si>
    <t>KS0DBDIXON</t>
  </si>
  <si>
    <t>R01HL159304 01A1 PI Rose Dixon A22 0203 KS0DBDIXON</t>
  </si>
  <si>
    <t>KS0RD23F12</t>
  </si>
  <si>
    <t>R Dickson NIH R01 A22 0203 KS0RD23F12</t>
  </si>
  <si>
    <t>KS0IDPB202</t>
  </si>
  <si>
    <t>MED IMID PENN NIH NIAID 1R21AI166450 01A KS0IDPB202</t>
  </si>
  <si>
    <t>KS0IDPB203</t>
  </si>
  <si>
    <t>MED IMID PENN NIH KS0IDPB203</t>
  </si>
  <si>
    <t>KS0JSMED01</t>
  </si>
  <si>
    <t>SNIDER MEDTRONIC MVMT FLLWSHIP 22 23 KS0JSMED01</t>
  </si>
  <si>
    <t>K30RCTNIH1</t>
  </si>
  <si>
    <t>EVE NIH NRSA PSTDC FLWSP F32GM146419 0 K30RCTNIH1</t>
  </si>
  <si>
    <t>K30RCTNIH2</t>
  </si>
  <si>
    <t>EVE NIH NRSA PSTDC FLWSP F32GM146419 0 K30RCTNIH2</t>
  </si>
  <si>
    <t>K30CP23F19</t>
  </si>
  <si>
    <t>ANTS NSF 2214224 0 P CRUZ 23F19 K30CP23F19</t>
  </si>
  <si>
    <t>KS0XJ23F23</t>
  </si>
  <si>
    <t>R01DE028420 Dr XJ Wang A22 3365 KS0XJ23F23</t>
  </si>
  <si>
    <t>K30PS0ETNA</t>
  </si>
  <si>
    <t>UB Etna 22 27 Part Supp Acct K30PS0ETNA</t>
  </si>
  <si>
    <t>K30UBETNA8</t>
  </si>
  <si>
    <t>UB Etna Grant 2022 27 K30UBETNA8</t>
  </si>
  <si>
    <t>K30PS0YREK</t>
  </si>
  <si>
    <t>UB Yreka 2022 27 Part Supp Acct K30PS0YREK</t>
  </si>
  <si>
    <t>K30UBYREK8</t>
  </si>
  <si>
    <t>UB Yreka 2022 27 K30UBYREK8</t>
  </si>
  <si>
    <t>K30PS0ANDR</t>
  </si>
  <si>
    <t>UB Anderson 2022 27 Part Supp Acct K30PS0ANDR</t>
  </si>
  <si>
    <t>K30UBANDR8</t>
  </si>
  <si>
    <t>UB Anderson 2022 27 K30UBANDR8</t>
  </si>
  <si>
    <t>K30PS0UBCC</t>
  </si>
  <si>
    <t>UB Campus Classic 22 27 Part Supp Acct K30PS0UBCC</t>
  </si>
  <si>
    <t>K30UBCLAS8</t>
  </si>
  <si>
    <t>UB Campus Classic Grant 2022 27 K30UBCLAS8</t>
  </si>
  <si>
    <t>K30TLR22T1</t>
  </si>
  <si>
    <t>TLR Tulare Co GENT 2022 38 C000114314 K30TLR22T1</t>
  </si>
  <si>
    <t>KS0CAPN503</t>
  </si>
  <si>
    <t>MED IMCA PEZESHKIAN BIOTRONIK EP FLW F23 KS0CAPN503</t>
  </si>
  <si>
    <t>KS0LBTSF01</t>
  </si>
  <si>
    <t>L Brown Thoracic Surgery Fnd KS0LBTSF01</t>
  </si>
  <si>
    <t>K30MLTWT01</t>
  </si>
  <si>
    <t>MLP Twitter Training and Coaching 22 23 K30MLTWT01</t>
  </si>
  <si>
    <t>K30CHWNET5</t>
  </si>
  <si>
    <t>NPB WARDEN NORA ECCLES YEAR 5 K30CHWNET5</t>
  </si>
  <si>
    <t>K302323F35</t>
  </si>
  <si>
    <t>CS NSF Visual Representation Learn Hamed K302323F35</t>
  </si>
  <si>
    <t>K30MON22E1</t>
  </si>
  <si>
    <t>MON Mono Co EW 2022 21 UCDE C000114275 K30MON22E1</t>
  </si>
  <si>
    <t>K304873288</t>
  </si>
  <si>
    <t>Fulton ARB TDA Technical Support K304873288</t>
  </si>
  <si>
    <t>K30HHCORE6</t>
  </si>
  <si>
    <t>ECE HOMAYOUN SaTC CORE MICROARCHITECT K30HHCORE6</t>
  </si>
  <si>
    <t>KS0SKOAP01</t>
  </si>
  <si>
    <t>MED CTSC JOHNS HOPKINS NIH SKOAP KS0SKOAP01</t>
  </si>
  <si>
    <t>K30WALS933</t>
  </si>
  <si>
    <t>ETOX WALSE CA TABLE GRAPE Invasive 2022 K30WALS933</t>
  </si>
  <si>
    <t>K30APSPR99</t>
  </si>
  <si>
    <t>PS FERGUSON CPRB SALIINE IRRIG 2022 25 K30APSPR99</t>
  </si>
  <si>
    <t>K30V431RG7</t>
  </si>
  <si>
    <t>VM APC ROGERS NIH R03 MECHAN MICROTUBULE K30V431RG7</t>
  </si>
  <si>
    <t>K30PS0WEST</t>
  </si>
  <si>
    <t>UB West Valley 2022 27 Part Supp Acct K30PS0WEST</t>
  </si>
  <si>
    <t>K30UBWEST8</t>
  </si>
  <si>
    <t>UB West Valley 2022 27 K30UBWEST8</t>
  </si>
  <si>
    <t>K30V4B3219</t>
  </si>
  <si>
    <t>R01 Leukocyte Mediated Toxoplasma Rsch K30V4B3219</t>
  </si>
  <si>
    <t>K30APSFVO1</t>
  </si>
  <si>
    <t>PS DOWELL FGUSDA INST ALLOWANCE VOC K30APSFVO1</t>
  </si>
  <si>
    <t>K30APSFVOC</t>
  </si>
  <si>
    <t>PS DOWELL FGUSDA VOC MEDIATED MECH K30APSFVOC</t>
  </si>
  <si>
    <t>K30AFSG23F</t>
  </si>
  <si>
    <t>Frederick Sea Grant Abalone Digestion K30AFSG23F</t>
  </si>
  <si>
    <t>K30AFSGY2F</t>
  </si>
  <si>
    <t>Frederick Sea Grant Abalone Digestion Y2 K30AFSGY2F</t>
  </si>
  <si>
    <t>K30LEVDOP1</t>
  </si>
  <si>
    <t>eff 5 13 22 Sub Account from Swee Teh K30LEVDOP1</t>
  </si>
  <si>
    <t>K30V431T82</t>
  </si>
  <si>
    <t>TEH BUREAU OF RECLAMATION K30V431T82</t>
  </si>
  <si>
    <t>K304873290</t>
  </si>
  <si>
    <t>Hardman ARB Travel Demand ZEV Access K304873290</t>
  </si>
  <si>
    <t>K30RIDSAFE</t>
  </si>
  <si>
    <t>C4HA RIDEN SAFE K30RIDSAFE</t>
  </si>
  <si>
    <t>KS0HWR2122</t>
  </si>
  <si>
    <t>MPHA Heike NIH R21 KCA2 Channel KS0HWR2122</t>
  </si>
  <si>
    <t>K304873291</t>
  </si>
  <si>
    <t>Fulton ARB Fleet Educational Materials K304873291</t>
  </si>
  <si>
    <t>K30V4B1261</t>
  </si>
  <si>
    <t>Murphy EveryCat EIDD 2801 K30V4B1261</t>
  </si>
  <si>
    <t>K30OGEE553</t>
  </si>
  <si>
    <t>LAWR OGEEN GATES FOUNDATION CAB INTL K30OGEE553</t>
  </si>
  <si>
    <t>KS0ERML804</t>
  </si>
  <si>
    <t>MERM QUIDEL LEGEND2 MILLS KS0ERML804</t>
  </si>
  <si>
    <t>K30RMPST22</t>
  </si>
  <si>
    <t>CPRB MOLECULAR MARKERS A22 3976 K30RMPST22</t>
  </si>
  <si>
    <t>KS0JZ23F72</t>
  </si>
  <si>
    <t>Zheng A23 0280 NIH R01 KS0JZ23F72</t>
  </si>
  <si>
    <t>KS0JZSUPP2</t>
  </si>
  <si>
    <t>Zheng A23 0280 NIH R01 Supplement KS0JZSUPP2</t>
  </si>
  <si>
    <t>K30V4B3220</t>
  </si>
  <si>
    <t>NIH R21 Toxoplasma Sporozoite Gene Rsc K30V4B3220</t>
  </si>
  <si>
    <t>K30AHIASHA</t>
  </si>
  <si>
    <t>AHI A Sofroniew The Votive Habit 23F74 K30AHIASHA</t>
  </si>
  <si>
    <t>KS0DRNMD01</t>
  </si>
  <si>
    <t>RICHMAN NMD Pharm Chloride Channel 12 23 KS0DRNMD01</t>
  </si>
  <si>
    <t>KS0DHNOCSA</t>
  </si>
  <si>
    <t>HERMAN UOF NOCSAE 12 31 2023 KS0DHNOCSA</t>
  </si>
  <si>
    <t>K30APSD250</t>
  </si>
  <si>
    <t>PS KHALSA 2022 CIG VIA CDFA K30APSD250</t>
  </si>
  <si>
    <t>KS0GIBC844</t>
  </si>
  <si>
    <t>MED IMGI BOWLUS INTERCEPT PHARMA 747 214 KS0GIBC844</t>
  </si>
  <si>
    <t>K30APSD254</t>
  </si>
  <si>
    <t>PS LATIMER CDF 8GG20813 0 A MODEL 033125 K30APSD254</t>
  </si>
  <si>
    <t>KS0BKABBOT</t>
  </si>
  <si>
    <t>Abbot Valve replacement study KS0BKABBOT</t>
  </si>
  <si>
    <t>K30APSFB14</t>
  </si>
  <si>
    <t>PS GREWELL USDA RSA 58 2030 2 018 K30APSFB14</t>
  </si>
  <si>
    <t>K30CMSBYHE</t>
  </si>
  <si>
    <t>NUT SLUPSKY BYHEART INFANT SERUM K30CMSBYHE</t>
  </si>
  <si>
    <t>K30RSDEV13</t>
  </si>
  <si>
    <t>DDS Consumer Quality Assurance 22 25 Yr1 K30RSDEV13</t>
  </si>
  <si>
    <t>K30RSDEV14</t>
  </si>
  <si>
    <t>DDS Consumer Quality Assurance 22 25 Yr2 K30RSDEV14</t>
  </si>
  <si>
    <t>K30RSDEV15</t>
  </si>
  <si>
    <t>DDS Consumer Quality Assurance 22 25 Yr3 K30RSDEV15</t>
  </si>
  <si>
    <t>K30FRHNIH2</t>
  </si>
  <si>
    <t>NPB Ryan Hart NIH F31 Award K30FRHNIH2</t>
  </si>
  <si>
    <t>K30RHTNIHF</t>
  </si>
  <si>
    <t>NPB R Hart NIH Fellowship award K30RHTNIHF</t>
  </si>
  <si>
    <t>K30RSLTEAM</t>
  </si>
  <si>
    <t>MAE ROBINSON MG LUNAR TEAMS A20 2120 K30RSLTEAM</t>
  </si>
  <si>
    <t>K30PLU22E1</t>
  </si>
  <si>
    <t>PLU Plumas Co EW 2022 26 C000114322 K30PLU22E1</t>
  </si>
  <si>
    <t>K30MLNCP05</t>
  </si>
  <si>
    <t>Northern CA Power Agency Leadership Trai K30MLNCP05</t>
  </si>
  <si>
    <t>K30DKHAPPS</t>
  </si>
  <si>
    <t>PLB Dinesh NSF 2139987 0 particpt supt K30DKHAPPS</t>
  </si>
  <si>
    <t>K30SDKHAPE</t>
  </si>
  <si>
    <t>PLB Dinesh NSF 2139987 0 K30SDKHAPE</t>
  </si>
  <si>
    <t>K30APSM669</t>
  </si>
  <si>
    <t>PS LIETH CANERS FOUND ACCELER22 23 K30APSM669</t>
  </si>
  <si>
    <t>K30V4AGRLS</t>
  </si>
  <si>
    <t>MAF Golden Retriever Lifetime Study K30V4AGRLS</t>
  </si>
  <si>
    <t>KS0HOPJ821</t>
  </si>
  <si>
    <t>MED IMHO DUCORE ASKLEPIOS 4924 KS0HOPJ821</t>
  </si>
  <si>
    <t>K30CNSBW05</t>
  </si>
  <si>
    <t>CNS Wiltgen NIH R01NS088053 K30CNSBW05</t>
  </si>
  <si>
    <t>KS0JBNIH09</t>
  </si>
  <si>
    <t>MRAD Boone NIH CT Final Steps 03 31 17 KS0JBNIH09</t>
  </si>
  <si>
    <t>KS0JDBX855</t>
  </si>
  <si>
    <t>DUCORE BAXALTA 855 CT PROTOCOL 261203 KS0JDBX855</t>
  </si>
  <si>
    <t>K30ENG4B32</t>
  </si>
  <si>
    <t>WFCB Risk of Human Disease from Parasite K30ENG4B32</t>
  </si>
  <si>
    <t>K30ENG4B35</t>
  </si>
  <si>
    <t>WFCB Cambodia Project Yr 5 1 28 21 K30ENG4B35</t>
  </si>
  <si>
    <t>K30ENG4B3B</t>
  </si>
  <si>
    <t>WFCB Cambodia Project Yr 2 1 28 18 K30ENG4B3B</t>
  </si>
  <si>
    <t>K30ENG4B3C</t>
  </si>
  <si>
    <t>WFCB Cambodia Project Yr 3 1 28 19 K30ENG4B3C</t>
  </si>
  <si>
    <t>K30ENG4B3D</t>
  </si>
  <si>
    <t>WFCB Cambodia Project Yr 4 1 28 20 K30ENG4B3D</t>
  </si>
  <si>
    <t>K304877053</t>
  </si>
  <si>
    <t>Edison International SCE PHEV Fellow K304877053</t>
  </si>
  <si>
    <t>K307977053</t>
  </si>
  <si>
    <t>Edison Intl SCE PHEV Fellow FINA K307977053</t>
  </si>
  <si>
    <t>K30SB03523</t>
  </si>
  <si>
    <t>NIOO subaward RSM systems biology K30SB03523</t>
  </si>
  <si>
    <t>KS0HOKK825</t>
  </si>
  <si>
    <t>MED IMHO KELLY ABBVIE INC M15 819 KS0HOKK825</t>
  </si>
  <si>
    <t>K30OAK3489</t>
  </si>
  <si>
    <t>CMB OAKES CORNELL SUBAWARD K30OAK3489</t>
  </si>
  <si>
    <t>KS01918972</t>
  </si>
  <si>
    <t>JOHNSON CADPH CENTER GRANT 06 19 KS01918972</t>
  </si>
  <si>
    <t>KS02018972</t>
  </si>
  <si>
    <t>JOHNSON CADPH CENTER GRANT 06 2020 KS02018972</t>
  </si>
  <si>
    <t>KS02118972</t>
  </si>
  <si>
    <t>JOHNSON CADPH CENTER GRANT 06 2021 KS02118972</t>
  </si>
  <si>
    <t>KS02218972</t>
  </si>
  <si>
    <t>JOHNSON CADPH CENTER GRANT 06 2022 KS02218972</t>
  </si>
  <si>
    <t>KS02318972</t>
  </si>
  <si>
    <t>JOHNSON CADPH CENTER GRANT 06 2023 KS02318972</t>
  </si>
  <si>
    <t>KS0DHIMSPR</t>
  </si>
  <si>
    <t>Improved RhCMV SIV Supplement Primate KS0DHIMSPR</t>
  </si>
  <si>
    <t>KS0DHIMSUP</t>
  </si>
  <si>
    <t>Improved RhCMV SIV Supplement Award KS0DHIMSUP</t>
  </si>
  <si>
    <t>KS0DHIMUAB</t>
  </si>
  <si>
    <t>Improved RhCMV SIV Vaccine Sub UAB KS0DHIMUAB</t>
  </si>
  <si>
    <t>KS0DHIMVAC</t>
  </si>
  <si>
    <t>Improved RhCMV SIV Vaccine Efficacy KS0DHIMVAC</t>
  </si>
  <si>
    <t>KS0DHIUCSF</t>
  </si>
  <si>
    <t>Improved RhCMV SIV Vaccine Sub UCSF KS0DHIUCSF</t>
  </si>
  <si>
    <t>KS0DVIMVPR</t>
  </si>
  <si>
    <t>Improved RhCMV SIV Vaccine Primate KS0DVIMVPR</t>
  </si>
  <si>
    <t>K30CRUANZA</t>
  </si>
  <si>
    <t>Anza TWCF Independent ResearchFellowship K30CRUANZA</t>
  </si>
  <si>
    <t>KS0HOSJ600</t>
  </si>
  <si>
    <t>MED IMHO SUTCLIFFE AACR A19 2095 KS0HOSJ600</t>
  </si>
  <si>
    <t>KS0HOSJ601</t>
  </si>
  <si>
    <t>MED IMHO SUTCLIFFE AACR A19 2095 Y1 SUP KS0HOSJ601</t>
  </si>
  <si>
    <t>KS0HOSJ602</t>
  </si>
  <si>
    <t>MED IMHO SUTCLIFFE AACR A19 2095 Y5 SUP2 KS0HOSJ602</t>
  </si>
  <si>
    <t>KS0JT24C68</t>
  </si>
  <si>
    <t>MPHA TRIMMER NIH U24 AWARD KS0JT24C68</t>
  </si>
  <si>
    <t>KS0JT24C69</t>
  </si>
  <si>
    <t>MPHA TRIMMER NIH U24 AWARD KS0JT24C69</t>
  </si>
  <si>
    <t>KS0JT24C70</t>
  </si>
  <si>
    <t>MPHA TRIMMER NIH U24 AWARD YR3 KS0JT24C70</t>
  </si>
  <si>
    <t>KS0JT24C71</t>
  </si>
  <si>
    <t>MPHA TRIMMER NIH U24 AWARD YR4 KS0JT24C71</t>
  </si>
  <si>
    <t>KS0JT24C72</t>
  </si>
  <si>
    <t>Trimer U24 A19 1044 Year 5 KS0JT24C72</t>
  </si>
  <si>
    <t>K30260NLCB</t>
  </si>
  <si>
    <t>CHEM LEBRILLA NIH GLYCO ALZH DISEASE K30260NLCB</t>
  </si>
  <si>
    <t>K30AMZALZH</t>
  </si>
  <si>
    <t>NUTR ZIVKOVIC NIH GLYCO ALZH DISEASE K30AMZALZH</t>
  </si>
  <si>
    <t>KS0MPLJ261</t>
  </si>
  <si>
    <t>06 30 23 Nutrition Dept Lead Zivkovic KS0MPLJ261</t>
  </si>
  <si>
    <t>K30APSF732</t>
  </si>
  <si>
    <t>PS CHETELAT USDA MAINTENANCE 09 22 19 K30APSF732</t>
  </si>
  <si>
    <t>K304872138</t>
  </si>
  <si>
    <t>SACOG Transp Demand Mgmt Perf Measuremt K304872138</t>
  </si>
  <si>
    <t>K30CHDODGL</t>
  </si>
  <si>
    <t>CHE GANG YU LIU DOD 09 21 K30CHDODGL</t>
  </si>
  <si>
    <t>K30JLDODDH</t>
  </si>
  <si>
    <t>BME DOD NEAT D HAUDENCHILDS J LEWIS K30JLDODDH</t>
  </si>
  <si>
    <t>K30NDHPPOC</t>
  </si>
  <si>
    <t>NEAA Haudenschild DOD PPOCI Grant K30NDHPPOC</t>
  </si>
  <si>
    <t>KS0RSDH402</t>
  </si>
  <si>
    <t>HAUDENSCHILD DOD 07 29 2024 KS0RSDH402</t>
  </si>
  <si>
    <t>K30RA24C88</t>
  </si>
  <si>
    <t>ECNS CEPR PEDL A REZAEE 24C88 K30RA24C88</t>
  </si>
  <si>
    <t>K30RA2SUBS</t>
  </si>
  <si>
    <t>ECNS CEPR PEDL SUBS A REZAEE 24C88 K30RA2SUBS</t>
  </si>
  <si>
    <t>KS0GIME801</t>
  </si>
  <si>
    <t>MED IMGI MAO CELGENE RPC01 3202 KS0GIME801</t>
  </si>
  <si>
    <t>KS0GIME802</t>
  </si>
  <si>
    <t>MED IMGI MAO CELGENE RPC01 3203 KS0GIME802</t>
  </si>
  <si>
    <t>KS0GIME803</t>
  </si>
  <si>
    <t>MED IMGI MAO CELGENE RPC01 3204 KS0GIME803</t>
  </si>
  <si>
    <t>K30IGE1121</t>
  </si>
  <si>
    <t>LAWR IGEL NSF AMPlifying Stiumulation K30IGE1121</t>
  </si>
  <si>
    <t>K30MATSS13</t>
  </si>
  <si>
    <t>S Shkoller NSF 2020 23 K30MATSS13</t>
  </si>
  <si>
    <t>K30MSLSOLR</t>
  </si>
  <si>
    <t>MSE LEITE NSF PEROVSKITE ML ALL K30MSLSOLR</t>
  </si>
  <si>
    <t>K30MSLSOPY</t>
  </si>
  <si>
    <t>MSE LEITE NSF PAY PEROVSKITE ML K30MSLSOPY</t>
  </si>
  <si>
    <t>KS0HOPEOLE</t>
  </si>
  <si>
    <t>MCDONALD CAPRICOR 1002 HOPE OLE 12 23 KS0HOPEOLE</t>
  </si>
  <si>
    <t>K30BRHHFS2</t>
  </si>
  <si>
    <t>EVE B HOPKINS HFSP PSTDC FLWSP Research K30BRHHFS2</t>
  </si>
  <si>
    <t>K30BRHHFSP</t>
  </si>
  <si>
    <t>EVE B HOPKINS HFSP PSTDC FLWSP K30BRHHFSP</t>
  </si>
  <si>
    <t>K30JAG2FNA</t>
  </si>
  <si>
    <t>ESP Julie Gonzalez FINA FOR JAG5SEA K30JAG2FNA</t>
  </si>
  <si>
    <t>K30JAG5SEA</t>
  </si>
  <si>
    <t>ESP Julie Gonzalez NOAA Salt Marsh Plant K30JAG5SEA</t>
  </si>
  <si>
    <t>K30CENOVUS</t>
  </si>
  <si>
    <t>CHEM Velazquez CENOVUS ENERGY INC K30CENOVUS</t>
  </si>
  <si>
    <t>K30RA24D22</t>
  </si>
  <si>
    <t>HISS CARNEGIE 2020 21 A RESENDEZ 24D22 K30RA24D22</t>
  </si>
  <si>
    <t>K30RA24STP</t>
  </si>
  <si>
    <t>HISS CARNEGIE STPD A RESENDEZ 24D22 K30RA24STP</t>
  </si>
  <si>
    <t>K30GTHCAC2</t>
  </si>
  <si>
    <t>GEL HILL OCEAN ACIDIFICATION K30GTHCAC2</t>
  </si>
  <si>
    <t>K30GTHCACU</t>
  </si>
  <si>
    <t>GEL HILL OCEAN ACIDIFICATION K30GTHCACU</t>
  </si>
  <si>
    <t>K30V440CP6</t>
  </si>
  <si>
    <t>VMB Renew BIRCWH Support Price 2020 K30V440CP6</t>
  </si>
  <si>
    <t>K30V440CP8</t>
  </si>
  <si>
    <t>VMB Y2 BIRCWH Support Price 21 22 K30V440CP8</t>
  </si>
  <si>
    <t>KS0A2BIRCH</t>
  </si>
  <si>
    <t>FY 22 23 Agnoli NIH BIRCWH Award KS0A2BIRCH</t>
  </si>
  <si>
    <t>KS0A3BIRCH</t>
  </si>
  <si>
    <t>FY 23 24 Agnoli NIH BIRCWH Award KS0A3BIRCH</t>
  </si>
  <si>
    <t>KS0AABIRCH</t>
  </si>
  <si>
    <t>FY 21 22 Agnoli NIH BIRCWH Award KS0AABIRCH</t>
  </si>
  <si>
    <t>KS0ABBIRC1</t>
  </si>
  <si>
    <t>MED SURG ALYSSA BELLINI BIRCWH KS0ABBIRC1</t>
  </si>
  <si>
    <t>KS0ABFINA1</t>
  </si>
  <si>
    <t>MED SURG ALYSSA BELLINI BIRCWH KS0ABFINA1</t>
  </si>
  <si>
    <t>KS0ERJN200</t>
  </si>
  <si>
    <t>MERM K12 BIRCWH AWARD JARMAN KS0ERJN200</t>
  </si>
  <si>
    <t>KS0ERJN201</t>
  </si>
  <si>
    <t>MERM K12 BIRCWH AWARD JARMAN YR2 KS0ERJN201</t>
  </si>
  <si>
    <t>KS0ERJN202</t>
  </si>
  <si>
    <t>MERM K12 BIRCWH AWARD JARMAN YR3 KS0ERJN202</t>
  </si>
  <si>
    <t>KS0JDFBRC1</t>
  </si>
  <si>
    <t>MED PHS DANG BIRCWH SCHOLAR KS0JDFBRC1</t>
  </si>
  <si>
    <t>KS0JDFBRC2</t>
  </si>
  <si>
    <t>MED PHS DANG BIRCWH SCHOLAR KS0JDFBRC2</t>
  </si>
  <si>
    <t>KS0LKK1203</t>
  </si>
  <si>
    <t>KAIR K12 BIRCWH SCHOLAR GRANT FY20 21 KS0LKK1203</t>
  </si>
  <si>
    <t>KS0LKK1204</t>
  </si>
  <si>
    <t>KAIR K12 BIRCWH SCHOLAR GRANT FY21 22 KS0LKK1204</t>
  </si>
  <si>
    <t>KS0LKK1205</t>
  </si>
  <si>
    <t>KAIR K12 BIRCWH SCHOLAR GRANT YEAR 5 KS0LKK1205</t>
  </si>
  <si>
    <t>KS0LKK1206</t>
  </si>
  <si>
    <t>KAIRS BIRCWH GRANT KS0LKK1206</t>
  </si>
  <si>
    <t>KS0LTBIRC4</t>
  </si>
  <si>
    <t>Tully 2020 BIRCWH Program KS0LTBIRC4</t>
  </si>
  <si>
    <t>KS0LTBIRC5</t>
  </si>
  <si>
    <t>Tully 2020 BIRCWH Program year 2 KS0LTBIRC5</t>
  </si>
  <si>
    <t>KS0RHLN200</t>
  </si>
  <si>
    <t>MED IMRH LANE BIRCWH KS0RHLN200</t>
  </si>
  <si>
    <t>KS0RHLN202</t>
  </si>
  <si>
    <t>MED IMRH LANE BIRCWH YR 2 KS0RHLN202</t>
  </si>
  <si>
    <t>KS0RHLN204</t>
  </si>
  <si>
    <t>MED IMRH LANE BIRCWH YR 3 KS0RHLN204</t>
  </si>
  <si>
    <t>KS0RHLN205</t>
  </si>
  <si>
    <t>MED IMRH LANE BIRCWH YR 3 ADMIN SUPPL KS0RHLN205</t>
  </si>
  <si>
    <t>KS0RHLN206</t>
  </si>
  <si>
    <t>MED IMRH LANE BIRCWH YR 4 KS0RHLN206</t>
  </si>
  <si>
    <t>KS0RHLN207</t>
  </si>
  <si>
    <t>MED IMRH LANE BIRCWH ADMIN SUPPL YR 2 KS0RHLN207</t>
  </si>
  <si>
    <t>KS0RHLN208</t>
  </si>
  <si>
    <t>MED IMRH LANE BIRCWH YR 4 AUG23 APR24 KS0RHLN208</t>
  </si>
  <si>
    <t>KS0VLWHR02</t>
  </si>
  <si>
    <t>MED SURG VICTORIA LYO BIRCWH KS0VLWHR02</t>
  </si>
  <si>
    <t>KS0RACNIH1</t>
  </si>
  <si>
    <t>Med Surg Rachael Callcut NIH R01 KS0RACNIH1</t>
  </si>
  <si>
    <t>K3024D32SP</t>
  </si>
  <si>
    <t>STIP funding 24D32 K3024D32SP</t>
  </si>
  <si>
    <t>K30MATJG01</t>
  </si>
  <si>
    <t>J Gravner SIMONS FDN 2020 25 K30MATJG01</t>
  </si>
  <si>
    <t>K30MATJG02</t>
  </si>
  <si>
    <t>J Gravner SIMONS FDN 2020 25 YR2 K30MATJG02</t>
  </si>
  <si>
    <t>K30SIMNJG1</t>
  </si>
  <si>
    <t>Dept SIMONS Janko Gravner Year 1 K30SIMNJG1</t>
  </si>
  <si>
    <t>K30SIMNJG2</t>
  </si>
  <si>
    <t>Dept SIMONS Janko Gravner Year 2 K30SIMNJG2</t>
  </si>
  <si>
    <t>K30SIMNJG3</t>
  </si>
  <si>
    <t>Dept SIMONS Janko Gravner Year 3 K30SIMNJG3</t>
  </si>
  <si>
    <t>K30SIMNJG4</t>
  </si>
  <si>
    <t>Dept SIMONS Janko Gravner Year 4 K30SIMNJG4</t>
  </si>
  <si>
    <t>K30SIMNJG5</t>
  </si>
  <si>
    <t>Dept SIMONS Janko Gravner Year 5 K30SIMNJG5</t>
  </si>
  <si>
    <t>K30MATMK06</t>
  </si>
  <si>
    <t>M Koeppe NSF 2020 23 x24 K30MATMK06</t>
  </si>
  <si>
    <t>K30MBCEJ41</t>
  </si>
  <si>
    <t>MCB S CAMPOS RODRIGUEZ FELLOWSHIP AWD K30MBCEJ41</t>
  </si>
  <si>
    <t>K30MBCEJSC</t>
  </si>
  <si>
    <t>MCB S CAMPOS RODRIGUEZ FELLOWSHIP AWD K30MBCEJSC</t>
  </si>
  <si>
    <t>K30JRS5BRA</t>
  </si>
  <si>
    <t>HE HD Swartz NIH BRAIN IDEA 24D42 K30JRS5BRA</t>
  </si>
  <si>
    <t>KS0TASK120</t>
  </si>
  <si>
    <t>NICHD TASK 1 CORE FUNCTIONS KS0TASK120</t>
  </si>
  <si>
    <t>KS0TASK121</t>
  </si>
  <si>
    <t>NICHD TASK 1 CORE FUNCTIONS KS0TASK121</t>
  </si>
  <si>
    <t>KS0TASK122</t>
  </si>
  <si>
    <t>NICHD TASK 1 CORE FUNCTIONS KS0TASK122</t>
  </si>
  <si>
    <t>KS0TASK123</t>
  </si>
  <si>
    <t>NICHD TASK 1 CORE FUNCTIONS KS0TASK123</t>
  </si>
  <si>
    <t>K30PLA20E1</t>
  </si>
  <si>
    <t>PLA Placer Co EW 2020 25 C000114145 K30PLA20E1</t>
  </si>
  <si>
    <t>K30EHRL864</t>
  </si>
  <si>
    <t>ETOX EHRLICH NIH AhR Activation Type 1 K30EHRL864</t>
  </si>
  <si>
    <t>K30F4SMEAG</t>
  </si>
  <si>
    <t>CEE MILLER NSF EAGER K30F4SMEAG</t>
  </si>
  <si>
    <t>K30JNS8TNA</t>
  </si>
  <si>
    <t>ESP Sanchirico PEW Tuna Fisheries K30JNS8TNA</t>
  </si>
  <si>
    <t>KS0CMEPI01</t>
  </si>
  <si>
    <t>MCDONALD EPIRIUM EPM 01 101 12 23 KS0CMEPI01</t>
  </si>
  <si>
    <t>KS0EPMSCAN</t>
  </si>
  <si>
    <t>EPM PNMR Scan reimb Tom Jue KS0EPMSCAN</t>
  </si>
  <si>
    <t>KS0PMREPI1</t>
  </si>
  <si>
    <t>ROVANSHAVAN PM R SALARY SUPPORT KS0PMREPI1</t>
  </si>
  <si>
    <t>K304873264</t>
  </si>
  <si>
    <t>CARB Circella Barries to Reduce Carbon K304873264</t>
  </si>
  <si>
    <t>K309871065</t>
  </si>
  <si>
    <t>Carb Circella Barriers to Reducr TASK2 K309871065</t>
  </si>
  <si>
    <t>K309871066</t>
  </si>
  <si>
    <t>Carb Circella Barriers to Reducr TASK3 K309871066</t>
  </si>
  <si>
    <t>KS0JSNIH21</t>
  </si>
  <si>
    <t>Schweitzer NIH R21MH121901 0 KS0JSNIH21</t>
  </si>
  <si>
    <t>KS0JSR21CS</t>
  </si>
  <si>
    <t>Schweitzer NIH R21MH121901 0 KS0JSR21CS</t>
  </si>
  <si>
    <t>K30KARPCIF</t>
  </si>
  <si>
    <t>Eff 9 1 2020 Community Modeling K30KARPCIF</t>
  </si>
  <si>
    <t>KS0CDU24B1</t>
  </si>
  <si>
    <t>DECARLI UCB W JAGUST 04 30 23 KS0CDU24B1</t>
  </si>
  <si>
    <t>KS0CDU24B2</t>
  </si>
  <si>
    <t>DECARLI UCB W JAGUST 04 30 24 KS0CDU24B2</t>
  </si>
  <si>
    <t>KS0CDU24UB</t>
  </si>
  <si>
    <t>DECARLI UCB W JAGUST 04 30 2021 KS0CDU24UB</t>
  </si>
  <si>
    <t>K30LJHMLMF</t>
  </si>
  <si>
    <t>08 31 25 NIFA MI Low Moist Foods UCD Sub K30LJHMLMF</t>
  </si>
  <si>
    <t>K30KU2USDA</t>
  </si>
  <si>
    <t>Modernizing Ag Ed Community Learning K30KU2USDA</t>
  </si>
  <si>
    <t>K30APSFA29</t>
  </si>
  <si>
    <t>PS BRUMMER 2020 USDA OREI SCOPE 2 0 K30APSFA29</t>
  </si>
  <si>
    <t>K30APSFB29</t>
  </si>
  <si>
    <t>PS BRUMMER 2020 USDA OREI SCOPE 2 0 SUBS K30APSFB29</t>
  </si>
  <si>
    <t>K30KUOREI2</t>
  </si>
  <si>
    <t>ULLMANN 2020 USDA OREI SCOPE 2 0 K30KUOREI2</t>
  </si>
  <si>
    <t>K30PCR4D84</t>
  </si>
  <si>
    <t>NSF TRTech PGR 1 100 000 K30PCR4D84</t>
  </si>
  <si>
    <t>K30V440C84</t>
  </si>
  <si>
    <t>VMB CORTOPASSI NIH NINDS IGNITE Y3 K30V440C84</t>
  </si>
  <si>
    <t>K30CNSKZ33</t>
  </si>
  <si>
    <t>CNS ZITO CLAIBORNE GILLIAM FSHIP CLOSED K30CNSKZ33</t>
  </si>
  <si>
    <t>K30CNSKZ34</t>
  </si>
  <si>
    <t>CNS ZITO CLAIBORNE GILLIAM CLOSED K30CNSKZ34</t>
  </si>
  <si>
    <t>K30CNSKZ35</t>
  </si>
  <si>
    <t>CNS ZITO CLAIBORNE GILLIAM INST FS CLOSE K30CNSKZ35</t>
  </si>
  <si>
    <t>K30CNSKZ37</t>
  </si>
  <si>
    <t>ZITO CLAIBORNE GILLIAM FELLOW YR2 CLOSED K30CNSKZ37</t>
  </si>
  <si>
    <t>K30CNSKZ38</t>
  </si>
  <si>
    <t>CNS ZITO C GILLIAM YR2 PI FUNDS CLOSED K30CNSKZ38</t>
  </si>
  <si>
    <t>K30CNSKZ39</t>
  </si>
  <si>
    <t>CNS ZITO CLAIBORNE GILLIAM INST CLOSED K30CNSKZ39</t>
  </si>
  <si>
    <t>K30CNSKZ43</t>
  </si>
  <si>
    <t>CNS ZITO CLAIBORNE GILLIAM FELLOW YR3 K30CNSKZ43</t>
  </si>
  <si>
    <t>K30CNSKZ44</t>
  </si>
  <si>
    <t>CNS ZITO CLAIBORNE GILLIAM INST FNS Y3 K30CNSKZ44</t>
  </si>
  <si>
    <t>K30CNSKZ45</t>
  </si>
  <si>
    <t>CNS ZITO C GILLIAM YR3 PI FUNDS K30CNSKZ45</t>
  </si>
  <si>
    <t>K30V451IHG</t>
  </si>
  <si>
    <t>LIMA USDA NIFA Integrating Host Genome K30V451IHG</t>
  </si>
  <si>
    <t>K30V451IHS</t>
  </si>
  <si>
    <t>LIMA USDA NIFA Integrating Host Subs K30V451IHS</t>
  </si>
  <si>
    <t>K30APSM621</t>
  </si>
  <si>
    <t>PS SUSLOW CPS STEC SEASONALITY DA 103120 K30APSM621</t>
  </si>
  <si>
    <t>KS0HOKK837</t>
  </si>
  <si>
    <t>MED IMHO KELLY GENENTECH GO41854 KS0HOKK837</t>
  </si>
  <si>
    <t>K30V450658</t>
  </si>
  <si>
    <t>CDFW SALT MARSH HRVST MOUSE POP GENOMIC K30V450658</t>
  </si>
  <si>
    <t>KS0PMAT345</t>
  </si>
  <si>
    <t>MED IMPM ALBERTSON NYU ACTIV 4 ACUTE KS0PMAT345</t>
  </si>
  <si>
    <t>K30MORTEN2</t>
  </si>
  <si>
    <t>ENT UNIVERSITY OF TENNESSEE SUBC K30MORTEN2</t>
  </si>
  <si>
    <t>K30APSFB17</t>
  </si>
  <si>
    <t>PS USDA USWBSI FHB KRILL K30APSFB17</t>
  </si>
  <si>
    <t>K30APSFB18</t>
  </si>
  <si>
    <t>PS USDA USWBSI FHB DEL BLANCO K30APSFB18</t>
  </si>
  <si>
    <t>K30NAEMFOR</t>
  </si>
  <si>
    <t>NAS E MIDDLETON UOA N FORK MONO TRIBE K30NAEMFOR</t>
  </si>
  <si>
    <t>K30DREYFUS</t>
  </si>
  <si>
    <t>CHEM VELAZQUEZ CAMILLE HENRY DREYFUS F K30DREYFUS</t>
  </si>
  <si>
    <t>K30FINAJVE</t>
  </si>
  <si>
    <t>CHEM VELAZQUEZ CAMILLE HENRY DREYFUS F K30FINAJVE</t>
  </si>
  <si>
    <t>KS0DB24F09</t>
  </si>
  <si>
    <t>NSG BRANDMAN MASS GENERAL BRAINGATE KS0DB24F09</t>
  </si>
  <si>
    <t>K30ARFIRE1</t>
  </si>
  <si>
    <t>RYPL 2022 NSF RAPID K30ARFIRE1</t>
  </si>
  <si>
    <t>K30CJMETEE</t>
  </si>
  <si>
    <t>JMIE CAJ1 Met Water Dist Jeffres K30CJMETEE</t>
  </si>
  <si>
    <t>K30CM24F13</t>
  </si>
  <si>
    <t>SOCS ACLS EVF 2022 24 M CRAIG 24F31 K30CM24F13</t>
  </si>
  <si>
    <t>K30BGNSF23</t>
  </si>
  <si>
    <t>MACROALGAE A TRAIL BASED APPROACH K30BGNSF23</t>
  </si>
  <si>
    <t>K30KIS4F17</t>
  </si>
  <si>
    <t>LAWR KISEKKA Novel soil nitrate sensors K30KIS4F17</t>
  </si>
  <si>
    <t>K30MXCCAH1</t>
  </si>
  <si>
    <t>NUTR Chondronikola Am Heart Assoc K30MXCCAH1</t>
  </si>
  <si>
    <t>K30MXCCAHA</t>
  </si>
  <si>
    <t>NUTR Chondronikola Am Heart Assoc K30MXCCAHA</t>
  </si>
  <si>
    <t>KS0RBSAFES</t>
  </si>
  <si>
    <t>BYRD SAFE SOUND GRANT AWARD KS0RBSAFES</t>
  </si>
  <si>
    <t>K305875032</t>
  </si>
  <si>
    <t>LADWP Service Agreement 2022 2025 K305875032</t>
  </si>
  <si>
    <t>K30TERC265</t>
  </si>
  <si>
    <t>TENV Teichert Foundation K30TERC265</t>
  </si>
  <si>
    <t>KS0DHTENDE</t>
  </si>
  <si>
    <t>Vaccine Study In Human Cells and Animals KS0DHTENDE</t>
  </si>
  <si>
    <t>KS0DHTENPR</t>
  </si>
  <si>
    <t>Vaccine Study Primate Account KS0DHTENPR</t>
  </si>
  <si>
    <t>K30ANPLLNL</t>
  </si>
  <si>
    <t>BME LLNL sub 6 10 22 9 30 23 K30ANPLLNL</t>
  </si>
  <si>
    <t>KS0ERJT509</t>
  </si>
  <si>
    <t>MERM WAYNE STATE BEEPER JOHNSON main KS0ERJT509</t>
  </si>
  <si>
    <t>KS0ERJT510</t>
  </si>
  <si>
    <t>MERM WAYNE STATE BEEPER JOHNSON patient KS0ERJT510</t>
  </si>
  <si>
    <t>K30YUXNSF3</t>
  </si>
  <si>
    <t>DYUX Yu NSF DMR A23 0457 Fund 24F26 K30YUXNSF3</t>
  </si>
  <si>
    <t>K30PCR4F37</t>
  </si>
  <si>
    <t>Life Science Fellowship Ellen Rim 7 25 K30PCR4F37</t>
  </si>
  <si>
    <t>K30F4HBCAR</t>
  </si>
  <si>
    <t>CEE Bischel NSF CAREER K30F4HBCAR</t>
  </si>
  <si>
    <t>KS0MEDTRN2</t>
  </si>
  <si>
    <t>FY2223 Medtronic Educational Grant KS0MEDTRN2</t>
  </si>
  <si>
    <t>KS0AFP2022</t>
  </si>
  <si>
    <t>MED OB GYN AFP 21 22 KS0AFP2022</t>
  </si>
  <si>
    <t>KS0AFP2023</t>
  </si>
  <si>
    <t>MED OB GYN AFP 22 23 KS0AFP2023</t>
  </si>
  <si>
    <t>KS0AFP2024</t>
  </si>
  <si>
    <t>MED OB GYN AFP 23 24 KS0AFP2024</t>
  </si>
  <si>
    <t>K30P4AMEPR</t>
  </si>
  <si>
    <t>CEE A MARTINEZ EPRI DRAINAGE K30P4AMEPR</t>
  </si>
  <si>
    <t>K30FAA0003</t>
  </si>
  <si>
    <t>FAA ARPA Grant K30FAA0003</t>
  </si>
  <si>
    <t>K30V440G59</t>
  </si>
  <si>
    <t>VMB GIULIVI NIH R21 FXTAS Progression K30V440G59</t>
  </si>
  <si>
    <t>K30APSM671</t>
  </si>
  <si>
    <t>PS PARKER KIRKHOUSE TRUST K30APSM671</t>
  </si>
  <si>
    <t>K30VENT21T</t>
  </si>
  <si>
    <t>VEN Ventura Co GENT 2021 58 C000114218 K30VENT21T</t>
  </si>
  <si>
    <t>K30NCCFI05</t>
  </si>
  <si>
    <t>Child Family Policy Inst CPM FY22 23 K30NCCFI05</t>
  </si>
  <si>
    <t>K30MILDODF</t>
  </si>
  <si>
    <t>CMB Miller DOD FINA K30MILDODF</t>
  </si>
  <si>
    <t>K30MILLDOD</t>
  </si>
  <si>
    <t>Miller DOD CMDRP K30MILLDOD</t>
  </si>
  <si>
    <t>K30ENG24F5</t>
  </si>
  <si>
    <t>WFCB CAMELS AS BIOSURVEILLANCE K30ENG24F5</t>
  </si>
  <si>
    <t>K30AQAW066</t>
  </si>
  <si>
    <t>Wexler EPA Assessing Toxic VOC Exposures K30AQAW066</t>
  </si>
  <si>
    <t>K30FPT4F56</t>
  </si>
  <si>
    <t>CPRB Efficacy of Phosphites 66 753 K30FPT4F56</t>
  </si>
  <si>
    <t>KS0CASJ506</t>
  </si>
  <si>
    <t>MED IMCA SOUTHARD BOSTON SCI STRUC HEART KS0CASJ506</t>
  </si>
  <si>
    <t>K30RINEH01</t>
  </si>
  <si>
    <t>R IRWIN NEH 24F58 K30RINEH01</t>
  </si>
  <si>
    <t>K30BUT22E1</t>
  </si>
  <si>
    <t>BUT Butte County EW 2022 03 C000114293 K30BUT22E1</t>
  </si>
  <si>
    <t>KS0MMEROP3</t>
  </si>
  <si>
    <t>ESTRADA JAEB CENTER FOR HEALTH KS0MMEROP3</t>
  </si>
  <si>
    <t>KS0MMEROP4</t>
  </si>
  <si>
    <t>ESTRADA JAEB CENTER FOR HEALTH KS0MMEROP4</t>
  </si>
  <si>
    <t>KS0TNSAMSA</t>
  </si>
  <si>
    <t>Niendam State of CA DHCS PHS SAMHSA KS0TNSAMSA</t>
  </si>
  <si>
    <t>KS0LSTIDES</t>
  </si>
  <si>
    <t>MED PSYCH SCHER TF2109 102100 KS0LSTIDES</t>
  </si>
  <si>
    <t>K30ARTISYN</t>
  </si>
  <si>
    <t>CHEM M Mascal Artisyn labs 2022 K30ARTISYN</t>
  </si>
  <si>
    <t>K30V670CC5</t>
  </si>
  <si>
    <t>CA COASTAL COMMISSION MITIGATION LFG 22 K30V670CC5</t>
  </si>
  <si>
    <t>KS0BKMED22</t>
  </si>
  <si>
    <t>Medtroncis Clinical Trial Kiaii KS0BKMED22</t>
  </si>
  <si>
    <t>K30APSD256</t>
  </si>
  <si>
    <t>PS PITTON 2022 CDFA WETA K30APSD256</t>
  </si>
  <si>
    <t>K30MC24F77</t>
  </si>
  <si>
    <t>ANTS JOHN TEMPLETON FDN C MOYA 24F77 K30MC24F77</t>
  </si>
  <si>
    <t>K30LPH2026</t>
  </si>
  <si>
    <t>NUTR 58 2032 2 026 RSA Huang K30LPH2026</t>
  </si>
  <si>
    <t>K30DAS7AOA</t>
  </si>
  <si>
    <t>DAS Sumner Advancing Organic Ag CA K30DAS7AOA</t>
  </si>
  <si>
    <t>KS0DGSTED1</t>
  </si>
  <si>
    <t>Greenhalgh Stedical Scientific KS0DGSTED1</t>
  </si>
  <si>
    <t>K30AE24F84</t>
  </si>
  <si>
    <t>ETOX Angela Encerrado PAm CostcoPhD Awad K30AE24F84</t>
  </si>
  <si>
    <t>K30TLNSF22</t>
  </si>
  <si>
    <t>STAT LEE NSF DMS 2210388 K30TLNSF22</t>
  </si>
  <si>
    <t>K30JJNSF22</t>
  </si>
  <si>
    <t>STAT JIANG NSF DMS 2210569 K30JJNSF22</t>
  </si>
  <si>
    <t>KS0CAJR529</t>
  </si>
  <si>
    <t>MED IMCA ROGERS MEDTRONIC IC FLLW FY2223 KS0CAJR529</t>
  </si>
  <si>
    <t>K30SUT22T1</t>
  </si>
  <si>
    <t>SUT Sutter Co GENT 2022 35 C000114297 K30SUT22T1</t>
  </si>
  <si>
    <t>KS0JRCELEB</t>
  </si>
  <si>
    <t>MED URO MYOSITE CELEBRATE 11 21 9 25 KS0JRCELEB</t>
  </si>
  <si>
    <t>K30TKNIHK1</t>
  </si>
  <si>
    <t>NPB KUO K01DK114372 0 K30TKNIHK1</t>
  </si>
  <si>
    <t>K30SJQ22E1</t>
  </si>
  <si>
    <t>SJQ San Joaquin Co EW 2022 28 C000114310 K30SJQ22E1</t>
  </si>
  <si>
    <t>K30SJQ22W1</t>
  </si>
  <si>
    <t>SJQ San Joaquin Co WK 2022 28 C000114313 K30SJQ22W1</t>
  </si>
  <si>
    <t>K30SJQ22Q1</t>
  </si>
  <si>
    <t>SJQ San Joaquin Co XX 2022 28 C000114311 K30SJQ22Q1</t>
  </si>
  <si>
    <t>K30BGPRO35</t>
  </si>
  <si>
    <t>CHE GATES UNIV S CAROL Project 35 K30BGPRO35</t>
  </si>
  <si>
    <t>KS0ERWG650</t>
  </si>
  <si>
    <t>MERM JOYCE FDN WINTEMUTE KS0ERWG650</t>
  </si>
  <si>
    <t>K30TLP0659</t>
  </si>
  <si>
    <t>TLP FRANCE BERKELEY FUND FBF K30TLP0659</t>
  </si>
  <si>
    <t>KS0HOTJ812</t>
  </si>
  <si>
    <t>MED IMCT TUSCANO SPECTRUM PHARMA 4668 KS0HOTJ812</t>
  </si>
  <si>
    <t>KS0CC25476</t>
  </si>
  <si>
    <t>SWOG PURCHASE SVC AGRMT OHSU KS0CC25476</t>
  </si>
  <si>
    <t>KS0HOTJ813</t>
  </si>
  <si>
    <t>MED IMCT TUSCANO Novartis KS0HOTJ813</t>
  </si>
  <si>
    <t>KS0PMAR842</t>
  </si>
  <si>
    <t>MED IMPM UNITED THERAPEUTICS DR ALLEN KS0PMAR842</t>
  </si>
  <si>
    <t>K30SBRCN15</t>
  </si>
  <si>
    <t>NSF RCN ARABIDOPSIS REASEARCH TRAINING K30SBRCN15</t>
  </si>
  <si>
    <t>K30SBRCNPC</t>
  </si>
  <si>
    <t>RCN PARTICIPANT SUPPORT COSTS K30SBRCNPC</t>
  </si>
  <si>
    <t>K30PSYRA29</t>
  </si>
  <si>
    <t>PSY GOODMAN AMINI FND EFFECTS OF RELA K30PSYRA29</t>
  </si>
  <si>
    <t>KS0CEGENZY</t>
  </si>
  <si>
    <t>MED URO EVANS SANOFI GENZYME 3 17 3 21 KS0CEGENZY</t>
  </si>
  <si>
    <t>K30V419DPR</t>
  </si>
  <si>
    <t>Pandey CDPR Water Testing Project K30V419DPR</t>
  </si>
  <si>
    <t>K30V4ACDPR</t>
  </si>
  <si>
    <t>Pandey CDPR Water Testing K30V4ACDPR</t>
  </si>
  <si>
    <t>K30V7ACDPR</t>
  </si>
  <si>
    <t>FINA CDPR Water Testing K30V7ACDPR</t>
  </si>
  <si>
    <t>K30KL2PEPT</t>
  </si>
  <si>
    <t>BME K Leach 2 Peptides R01 3 31 22 K30KL2PEPT</t>
  </si>
  <si>
    <t>K30KL3PEPT</t>
  </si>
  <si>
    <t>BME Leach Peptides R01 Supplement 3 K30KL3PEPT</t>
  </si>
  <si>
    <t>KS0KLPEPT5</t>
  </si>
  <si>
    <t>LEACH DENTAL CRANIOFACIAL R01 03 23 KS0KLPEPT5</t>
  </si>
  <si>
    <t>K30JEMICRO</t>
  </si>
  <si>
    <t>MOORE SMITHSONIAN MICROBIO IN OCEANS K30JEMICRO</t>
  </si>
  <si>
    <t>K30JEMISEQ</t>
  </si>
  <si>
    <t>MOORE SMITHSONIAN MICROBIO IN OCEANS K30JEMISEQ</t>
  </si>
  <si>
    <t>K30INCSW02</t>
  </si>
  <si>
    <t>CEE INC NATIONAL INST SHAPIRO WUERTZ K30INCSW02</t>
  </si>
  <si>
    <t>K30V4B0347</t>
  </si>
  <si>
    <t>Shapiro Shellfish Born Protozoan Pathog K30V4B0347</t>
  </si>
  <si>
    <t>K307972601</t>
  </si>
  <si>
    <t>PSR Dissertation Banner Stipend fees K307972601</t>
  </si>
  <si>
    <t>K309872003</t>
  </si>
  <si>
    <t>PSR HOLDING UTC USC K309872003</t>
  </si>
  <si>
    <t>K309872004</t>
  </si>
  <si>
    <t>PSR Dissertation Non Banner expenses K309872004</t>
  </si>
  <si>
    <t>K309872130</t>
  </si>
  <si>
    <t>ADMIN Pacific Southwest Region PSR UTC K309872130</t>
  </si>
  <si>
    <t>K309872230</t>
  </si>
  <si>
    <t>EDUCATION PSR UTC K309872230</t>
  </si>
  <si>
    <t>K309872330</t>
  </si>
  <si>
    <t>ENGAGEMENT PSR UTC K309872330</t>
  </si>
  <si>
    <t>K309872331</t>
  </si>
  <si>
    <t>PSR Event Sponsorships K309872331</t>
  </si>
  <si>
    <t>K309872600</t>
  </si>
  <si>
    <t>RESEARCH PROJECTS PSR UTC K309872600</t>
  </si>
  <si>
    <t>K309872601</t>
  </si>
  <si>
    <t>PSR McCullough Socio Cultural Factors K309872601</t>
  </si>
  <si>
    <t>K309872602</t>
  </si>
  <si>
    <t>PSR Shilling Wildlife Vehicle Conflict K309872602</t>
  </si>
  <si>
    <t>K309872603</t>
  </si>
  <si>
    <t>PSR Fan Next Generation Transit Design K309872603</t>
  </si>
  <si>
    <t>K309872604</t>
  </si>
  <si>
    <t>PSR Pike Davis Amtrak Station Pilot K309872604</t>
  </si>
  <si>
    <t>K309872605</t>
  </si>
  <si>
    <t>PSR Dissertation support Travel supply K309872605</t>
  </si>
  <si>
    <t>K309872606</t>
  </si>
  <si>
    <t>PSR Jenn Charger infrastructure K309872606</t>
  </si>
  <si>
    <t>K309872607</t>
  </si>
  <si>
    <t>PSR Brown CA Climate Change Target K309872607</t>
  </si>
  <si>
    <t>K309872608</t>
  </si>
  <si>
    <t>PSR Zhang Variable Speed Limit VSL K309872608</t>
  </si>
  <si>
    <t>K309872609</t>
  </si>
  <si>
    <t>PSR Jaller Cargo Routing K309872609</t>
  </si>
  <si>
    <t>K309872610</t>
  </si>
  <si>
    <t>PSR McCullough TO021 for surveys K309872610</t>
  </si>
  <si>
    <t>K309872611</t>
  </si>
  <si>
    <t>PSR Zhang Year 3 Hot Lanes K309872611</t>
  </si>
  <si>
    <t>K309872613</t>
  </si>
  <si>
    <t>PSR Year 5 Prashanth Cross Sectional K309872613</t>
  </si>
  <si>
    <t>K309872614</t>
  </si>
  <si>
    <t>PSR McCullough Mobility Justice Frame K309872614</t>
  </si>
  <si>
    <t>K309872615</t>
  </si>
  <si>
    <t>PSR Fitch Cargo Bikes and Light Elect K309872615</t>
  </si>
  <si>
    <t>K309872616</t>
  </si>
  <si>
    <t>PSR Shilling Wildlife Use of Bridges K309872616</t>
  </si>
  <si>
    <t>K309872617</t>
  </si>
  <si>
    <t>PSR Jaller Sketch Planning Tool K309872617</t>
  </si>
  <si>
    <t>K30NSTPB54</t>
  </si>
  <si>
    <t>COE DOS ADMIN NSTP 25B54 RESERVE FUNDS K30NSTPB54</t>
  </si>
  <si>
    <t>KS0GRASKLE</t>
  </si>
  <si>
    <t>MED SURG DR GRAFF ASKLEPION STUDY KS0GRASKLE</t>
  </si>
  <si>
    <t>K302325C03</t>
  </si>
  <si>
    <t>CS Argonne Error Logs in HPC Systems Ma K302325C03</t>
  </si>
  <si>
    <t>K302325C04</t>
  </si>
  <si>
    <t>CS ANL Error Logs in HPC Systems MA K302325C04</t>
  </si>
  <si>
    <t>K30HED2834</t>
  </si>
  <si>
    <t>LAWR DAHLKE GBMF Groundwater Recharge K30HED2834</t>
  </si>
  <si>
    <t>K30OGEE834</t>
  </si>
  <si>
    <t>LAWR OGEEN MOORE FND GROUNDWATER RECHARG K30OGEE834</t>
  </si>
  <si>
    <t>K30IXS5C06</t>
  </si>
  <si>
    <t>WSU Fungicide Resistance K30IXS5C06</t>
  </si>
  <si>
    <t>KS0NRJB613</t>
  </si>
  <si>
    <t>MOORE FOUNDATION H YOUNG FELLOWSHIP KS0NRJB613</t>
  </si>
  <si>
    <t>KS0GG25C37</t>
  </si>
  <si>
    <t>AZ Representation of spatiotemp 04 30 23 KS0GG25C37</t>
  </si>
  <si>
    <t>K30AMCBAGT</t>
  </si>
  <si>
    <t>AMS C BILTEKOFF NSF AGRO TECH GRANT K30AMCBAGT</t>
  </si>
  <si>
    <t>KS0CARJ814</t>
  </si>
  <si>
    <t>MED IMCA ROGERS ABBOTT SUMMIT CS0004 P KS0CARJ814</t>
  </si>
  <si>
    <t>K30CNSCC25</t>
  </si>
  <si>
    <t>CNS CARTER ORYGEN YOUTH RESEARCH K30CNSCC25</t>
  </si>
  <si>
    <t>KS0IDTG814</t>
  </si>
  <si>
    <t>MED IMID THOMPSON CIDARA CD101 IV 3 05 KS0IDTG814</t>
  </si>
  <si>
    <t>K30KBNSF02</t>
  </si>
  <si>
    <t>MSE VAN BENTHEM NSF DMR 1836571 K30KBNSF02</t>
  </si>
  <si>
    <t>K30KBNSF03</t>
  </si>
  <si>
    <t>MSE van Benthem NSF PARTICIPANT SUPPORT K30KBNSF03</t>
  </si>
  <si>
    <t>K30PDCEM18</t>
  </si>
  <si>
    <t>CALIFORNIA EMERGENCY MA EMW 2017 SS K30PDCEM18</t>
  </si>
  <si>
    <t>K30MLHMC08</t>
  </si>
  <si>
    <t>HMC HM Clause Training 01 19 12 24 K30MLHMC08</t>
  </si>
  <si>
    <t>KS0JSR33VR</t>
  </si>
  <si>
    <t>Schweitzer NIH 4R33MH110043 KS0JSR33VR</t>
  </si>
  <si>
    <t>K30APSM619</t>
  </si>
  <si>
    <t>PS ZWIENIECKI BARD INCORPORATION 093023 K30APSM619</t>
  </si>
  <si>
    <t>K30KXBDIGE</t>
  </si>
  <si>
    <t>NPB Baar DIGESTIVA INC Contract K30KXBDIGE</t>
  </si>
  <si>
    <t>K30MATJCB6</t>
  </si>
  <si>
    <t>J Bremer NSF 2020 23 K30MATJCB6</t>
  </si>
  <si>
    <t>K30V431C39</t>
  </si>
  <si>
    <t>APC CONNON CDFW Q2096001 K30V431C39</t>
  </si>
  <si>
    <t>KS0ASTELLA</t>
  </si>
  <si>
    <t>MCDONALD ASTELLAS PHRMA 12 23 KS0ASTELLA</t>
  </si>
  <si>
    <t>K30LLCCS23</t>
  </si>
  <si>
    <t>LAI ECE CCSS DIMENSIONAL DATA ANALYSIS K30LLCCS23</t>
  </si>
  <si>
    <t>K30CH25D17</t>
  </si>
  <si>
    <t>HISS CCK FDN H CHIANG 25D17 K30CH25D17</t>
  </si>
  <si>
    <t>KS0ABMERCK</t>
  </si>
  <si>
    <t>MED OTO BEWLEY MERCK AWARD KS0ABMERCK</t>
  </si>
  <si>
    <t>K30SGCHHD2</t>
  </si>
  <si>
    <t>ECE GHIASI TRANSABDOMINAL FETAL PULSE K30SGCHHD2</t>
  </si>
  <si>
    <t>K30MATTS04</t>
  </si>
  <si>
    <t>T Strohmer NSF ATD 2020 23 x24 K30MATTS04</t>
  </si>
  <si>
    <t>K30VALNSF2</t>
  </si>
  <si>
    <t>SVAL NSF 2008108 A21 0544 K30VALNSF2</t>
  </si>
  <si>
    <t>K30CHNSFCK</t>
  </si>
  <si>
    <t>CHEM Crabtree NSF 2020121 K30CHNSFCK</t>
  </si>
  <si>
    <t>K30WMJAZA1</t>
  </si>
  <si>
    <t>Joiner Alzhemers Association K30WMJAZA1</t>
  </si>
  <si>
    <t>K30PSYRFB6</t>
  </si>
  <si>
    <t>PSC Ferreira NIH R01HD100516 K30PSYRFB6</t>
  </si>
  <si>
    <t>KS0MSPRDC2</t>
  </si>
  <si>
    <t>SOLOMON R01 Renewal A20 1205 KS0MSPRDC2</t>
  </si>
  <si>
    <t>K3077NACME</t>
  </si>
  <si>
    <t>NACME BLOCK GRANT SCHOLARSHIP ACCOUNT K3077NACME</t>
  </si>
  <si>
    <t>K30TKB5RUR</t>
  </si>
  <si>
    <t>ARE BEATTY T FOOD ASST IN RURAL AREAS K30TKB5RUR</t>
  </si>
  <si>
    <t>KS0PMAT833</t>
  </si>
  <si>
    <t>MED IMPM ALBERTSON PFIZER COVID19 KS0PMAT833</t>
  </si>
  <si>
    <t>K30V425234</t>
  </si>
  <si>
    <t>CAHFS MECHANISMS OF ACTION OF CPE K30V425234</t>
  </si>
  <si>
    <t>KS0RACCIRM</t>
  </si>
  <si>
    <t>Med Surg Rachael Callcut UCSF CIRM KS0RACCIRM</t>
  </si>
  <si>
    <t>KS0RCCMPAT</t>
  </si>
  <si>
    <t>Med Surg Rachael Callcut UCSF reimbur KS0RCCMPAT</t>
  </si>
  <si>
    <t>KS0PMKB805</t>
  </si>
  <si>
    <t>MED IMPM KUHN INBRX 101 KS0PMKB805</t>
  </si>
  <si>
    <t>KS0PMKN805</t>
  </si>
  <si>
    <t>MED IMPM KUHN INBRX 101 KS0PMKN805</t>
  </si>
  <si>
    <t>K30GDSFRYX</t>
  </si>
  <si>
    <t>GEL SUMNER LAKE FRYXELL K30GDSFRYX</t>
  </si>
  <si>
    <t>KS0ERBS640</t>
  </si>
  <si>
    <t>MERM JOYCE FDN BUGGS KS0ERBS640</t>
  </si>
  <si>
    <t>K30APSFA41</t>
  </si>
  <si>
    <t>PS DANDEKAR 2020 USDA ARS PHYTOPHTHORA K30APSFA41</t>
  </si>
  <si>
    <t>K30TERC233</t>
  </si>
  <si>
    <t>TENV IMLS Understanding Change Augmentd K30TERC233</t>
  </si>
  <si>
    <t>K30APSFA31</t>
  </si>
  <si>
    <t>PS BERRY USDA TREES FFTF 2025 6 30 25 K30APSFA31</t>
  </si>
  <si>
    <t>KS0HOKK838</t>
  </si>
  <si>
    <t>MED IMHO KIM TRISHULA THERAP TTX 030 002 KS0HOKK838</t>
  </si>
  <si>
    <t>KS0PMAT340</t>
  </si>
  <si>
    <t>MED IMPM ALBERTSON REGENERON 2067 KS0PMAT340</t>
  </si>
  <si>
    <t>K30LRNSFHF</t>
  </si>
  <si>
    <t>NSF Effects of Marine Heatwave Bennett K30LRNSFHF</t>
  </si>
  <si>
    <t>K30V470EMH</t>
  </si>
  <si>
    <t>NSF Effects of Marine Heatwave Bennett K30V470EMH</t>
  </si>
  <si>
    <t>K30GENJSMF</t>
  </si>
  <si>
    <t>CMB GENG JAMES MCDONNELL FOUNDATION K30GENJSMF</t>
  </si>
  <si>
    <t>K30DCNAVY1</t>
  </si>
  <si>
    <t>MAE C DAVIS LEIDOS NAVY A20 3459 K30DCNAVY1</t>
  </si>
  <si>
    <t>K30V473U01</t>
  </si>
  <si>
    <t>NIH EpCenter 4 Emergency Infect Desease K30V473U01</t>
  </si>
  <si>
    <t>K30V473U02</t>
  </si>
  <si>
    <t>NIH EpCenter 2nd year funding K30V473U02</t>
  </si>
  <si>
    <t>K30V473U03</t>
  </si>
  <si>
    <t>NIH EpiCenter year 3 funding K30V473U03</t>
  </si>
  <si>
    <t>K30V473U04</t>
  </si>
  <si>
    <t>NIH EpiCenter Year 4 Funding K30V473U04</t>
  </si>
  <si>
    <t>K30V473U0K</t>
  </si>
  <si>
    <t>NIH EpiCenter Y4 Supplement Kading K30V473U0K</t>
  </si>
  <si>
    <t>K30V473U2S</t>
  </si>
  <si>
    <t>NIH EpCenter 2nd year Supplemental PUCP K30V473U2S</t>
  </si>
  <si>
    <t>K30V4B30E1</t>
  </si>
  <si>
    <t>VPMI Coffey Epicenter EID Intell proj K30V4B30E1</t>
  </si>
  <si>
    <t>K30V4B30E2</t>
  </si>
  <si>
    <t>VPMI Coffey Epicenter EID Intell Year 2 K30V4B30E2</t>
  </si>
  <si>
    <t>K30V4B30E3</t>
  </si>
  <si>
    <t>VPMI Coffey Epicenter EID Intell Year 3 K30V4B30E3</t>
  </si>
  <si>
    <t>K30V4B31E1</t>
  </si>
  <si>
    <t>VPMI Barker Epicenter EID Intell proj K30V4B31E1</t>
  </si>
  <si>
    <t>K30V4B31E2</t>
  </si>
  <si>
    <t>VPMI Barker Epicenter EID Intell Year 2 K30V4B31E2</t>
  </si>
  <si>
    <t>K30V4B31E3</t>
  </si>
  <si>
    <t>VPMI Barker Epicenter EID Intell Year 3 K30V4B31E3</t>
  </si>
  <si>
    <t>K30V4B31E4</t>
  </si>
  <si>
    <t>VPMI Barker Epicenter EID Intell Year 4 K30V4B31E4</t>
  </si>
  <si>
    <t>K30V4B49E1</t>
  </si>
  <si>
    <t>VPMI Morrison Epicenter EID Intell proj K30V4B49E1</t>
  </si>
  <si>
    <t>K30V4B49E2</t>
  </si>
  <si>
    <t>VPMI Morrison Epicenter EID Intell Yr 2 K30V4B49E2</t>
  </si>
  <si>
    <t>K30V4B49E3</t>
  </si>
  <si>
    <t>VPMI Morrison Epicenter EID Intell Yr 3 K30V4B49E3</t>
  </si>
  <si>
    <t>K30V4B49E4</t>
  </si>
  <si>
    <t>VPMI Morrison Epicenter EID Intell Yr 4 K30V4B49E4</t>
  </si>
  <si>
    <t>KS0MAGEN01</t>
  </si>
  <si>
    <t>APPERSON GENENTECH VERISMO 11 29 KS0MAGEN01</t>
  </si>
  <si>
    <t>K30HALFELL</t>
  </si>
  <si>
    <t>CMB HALL Elizabeth F K30HALFELL</t>
  </si>
  <si>
    <t>K30HART461</t>
  </si>
  <si>
    <t>LAWR HARTSOUGH PEPPERWOOD PRESERVE K30HART461</t>
  </si>
  <si>
    <t>K30JHF0006</t>
  </si>
  <si>
    <t>ECE Hihath NSF FMSG K30JHF0006</t>
  </si>
  <si>
    <t>K30NCSTEM2</t>
  </si>
  <si>
    <t>Caporale NSF STEM Students on Academic K30NCSTEM2</t>
  </si>
  <si>
    <t>K30GLC5D93</t>
  </si>
  <si>
    <t>USDA NIFA NSF BSF 406 680 K30GLC5D93</t>
  </si>
  <si>
    <t>K30MATAK03</t>
  </si>
  <si>
    <t>A Krener AFOSR 2020 23 x24 K30MATAK03</t>
  </si>
  <si>
    <t>K30AMH5MTM</t>
  </si>
  <si>
    <t>ESP Hastings MTM 2 Microbiome Dynamics K30AMH5MTM</t>
  </si>
  <si>
    <t>K304877114</t>
  </si>
  <si>
    <t>Fitch CARB Policy Briefs K304877114</t>
  </si>
  <si>
    <t>K30V450238</t>
  </si>
  <si>
    <t>COVERDELL 2022 CAL OES K30V450238</t>
  </si>
  <si>
    <t>KS0YDTN201</t>
  </si>
  <si>
    <t>DAYAN TENAYA STUDY PROTOCL TN 201 0003 KS0YDTN201</t>
  </si>
  <si>
    <t>KS0EKCOMPA</t>
  </si>
  <si>
    <t>JAVIDAN COMPASS 5 15 2024 KS0EKCOMPA</t>
  </si>
  <si>
    <t>K304875129</t>
  </si>
  <si>
    <t>Next10 EV Infrastructure Business Models K304875129</t>
  </si>
  <si>
    <t>KS0OSFAEB1</t>
  </si>
  <si>
    <t>MED PHS SATTAYAPIWAT BREAST CANCER F31 KS0OSFAEB1</t>
  </si>
  <si>
    <t>KS0OSFAEB2</t>
  </si>
  <si>
    <t>MED PHS SATTAYAPIWAT BREAST CANCER F31 KS0OSFAEB2</t>
  </si>
  <si>
    <t>KS0OSFAEB3</t>
  </si>
  <si>
    <t>MED PHS SATTAYAPIWAT BREAST CANCER F31 KS0OSFAEB3</t>
  </si>
  <si>
    <t>KS0OSFAEB4</t>
  </si>
  <si>
    <t>MED PHS SATTAYAPIWAT BREAST CANCER F31 KS0OSFAEB4</t>
  </si>
  <si>
    <t>KS0HPAS500</t>
  </si>
  <si>
    <t>MED IMHP ASCHER AMERICAN HEART ASSOC KS0HPAS500</t>
  </si>
  <si>
    <t>KS0HPAS501</t>
  </si>
  <si>
    <t>MED IMHP ASCHER AMERICAN HEART ASSOC YR2 KS0HPAS501</t>
  </si>
  <si>
    <t>KS0HPAS502</t>
  </si>
  <si>
    <t>MED IMHP ASCHER AMERICAN HEART ASSOC YR3 KS0HPAS502</t>
  </si>
  <si>
    <t>K30AEX5F08</t>
  </si>
  <si>
    <t>AVF 2022 2689 Trunk Diseases 98 200 K30AEX5F08</t>
  </si>
  <si>
    <t>K30HORW823</t>
  </si>
  <si>
    <t>LAWR HORWATH ABC COYOTL K30HORW823</t>
  </si>
  <si>
    <t>K30SUVOCAB</t>
  </si>
  <si>
    <t>LAWR EFF 4 1 22 CHERRY ALMOND BOARD K30SUVOCAB</t>
  </si>
  <si>
    <t>K30IMG5F12</t>
  </si>
  <si>
    <t>CA Cotton Alliance Mgmt of Key Cotton A K30IMG5F12</t>
  </si>
  <si>
    <t>K302325F13</t>
  </si>
  <si>
    <t>CS SATC Defend against Web Tracking ZS K302325F13</t>
  </si>
  <si>
    <t>KS0EKTMPOS</t>
  </si>
  <si>
    <t>JAVIDAN ISSG SymphonyTM Post 07 15 26 KS0EKTMPOS</t>
  </si>
  <si>
    <t>K30CNSCK05</t>
  </si>
  <si>
    <t>CNS C KIM Run Zhang NSF Travel Funds K30CNSCK05</t>
  </si>
  <si>
    <t>K30KMNRT01</t>
  </si>
  <si>
    <t>BME Moxon NSF Training Grant K30KMNRT01</t>
  </si>
  <si>
    <t>K30KMNRT02</t>
  </si>
  <si>
    <t>BME Moxon NSF Participant Support Costs K30KMNRT02</t>
  </si>
  <si>
    <t>K30KMNRT04</t>
  </si>
  <si>
    <t>BME Moxon Non FINA Part Support Costs K30KMNRT04</t>
  </si>
  <si>
    <t>K30JDM5F16</t>
  </si>
  <si>
    <t>AECOM San Diego Botanical Gardens K30JDM5F16</t>
  </si>
  <si>
    <t>K30JZRINGS</t>
  </si>
  <si>
    <t>ECE ZHANG RINGS K30JZRINGS</t>
  </si>
  <si>
    <t>KS0HODJ314</t>
  </si>
  <si>
    <t>MED IMHO DUCORE CIBDIX2012HRSA UCD 11 KS0HODJ314</t>
  </si>
  <si>
    <t>KS0HODJ316</t>
  </si>
  <si>
    <t>MED IMHO DUCORE CIBDIX2012HRSA UCD 12 KS0HODJ316</t>
  </si>
  <si>
    <t>K30IMG5F19</t>
  </si>
  <si>
    <t>CA Cotton Alliance 2022 23 K30IMG5F19</t>
  </si>
  <si>
    <t>K30SLJRNL7</t>
  </si>
  <si>
    <t>IE LUOM SFEWS Journal 2022 2025 K30SLJRNL7</t>
  </si>
  <si>
    <t>K303DOPS01</t>
  </si>
  <si>
    <t>3D OPS VentureWell E Team Grant 25177 22 K303DOPS01</t>
  </si>
  <si>
    <t>K30APSD253</t>
  </si>
  <si>
    <t>PS SBC 2022 CDFA VAN DEYNZE K30APSD253</t>
  </si>
  <si>
    <t>K30EPM5NRC</t>
  </si>
  <si>
    <t>EPM USDA NRCS Practicums K30EPM5NRC</t>
  </si>
  <si>
    <t>K30EPM5NRF</t>
  </si>
  <si>
    <t>EPM USDA NRCS Practicum FINA K30EPM5NRF</t>
  </si>
  <si>
    <t>K30TJM5F31</t>
  </si>
  <si>
    <t>Almond Board Epidemiology and Mgmt K30TJM5F31</t>
  </si>
  <si>
    <t>K30SINACCE</t>
  </si>
  <si>
    <t>Singh NSF AccelNet Implementation for QM K30SINACCE</t>
  </si>
  <si>
    <t>K30SINACCP</t>
  </si>
  <si>
    <t>Singh NSF AccelNet Implem QM Partic Supp K30SINACCP</t>
  </si>
  <si>
    <t>K302325F33</t>
  </si>
  <si>
    <t>CS NSF Engineering DNA and RNA Doty K302325F33</t>
  </si>
  <si>
    <t>K3023EDRNA</t>
  </si>
  <si>
    <t>CS NSF DNA and RNA Partic Support Doty K3023EDRNA</t>
  </si>
  <si>
    <t>KS0SDU19P3</t>
  </si>
  <si>
    <t>Molecules Molecules U19 Project 3 KS0SDU19P3</t>
  </si>
  <si>
    <t>KS0SDUP3Y2</t>
  </si>
  <si>
    <t>Molecules Molecules U19 Project 3 KS0SDUP3Y2</t>
  </si>
  <si>
    <t>KS0JB25F35</t>
  </si>
  <si>
    <t>MPHA BOSSUYT LOYOLA NKA FXYD KS0JB25F35</t>
  </si>
  <si>
    <t>KS0FGR0102</t>
  </si>
  <si>
    <t>GUO NIH R01NS123165 PARP1 06 27 KS0FGR0102</t>
  </si>
  <si>
    <t>K303879023</t>
  </si>
  <si>
    <t>NRDC Commercial BLDG Impact Subhrajit K303879023</t>
  </si>
  <si>
    <t>K30CCR5025</t>
  </si>
  <si>
    <t>CCR5025 CDSS FY 22 23 IV E 50 K30CCR5025</t>
  </si>
  <si>
    <t>K30CCR5026</t>
  </si>
  <si>
    <t>CCR5026 CDSS FY 23 24 IV E 50 K30CCR5026</t>
  </si>
  <si>
    <t>K30CCR7525</t>
  </si>
  <si>
    <t>CCR7525 CDSS FY 22 23 IV E 75 K30CCR7525</t>
  </si>
  <si>
    <t>K30CCR7526</t>
  </si>
  <si>
    <t>CCR7526 CDSS FY 23 24 IV E 75 K30CCR7526</t>
  </si>
  <si>
    <t>K30FFE5025</t>
  </si>
  <si>
    <t>FFE5025 CDSS FY 22 23 Family Finding 50 K30FFE5025</t>
  </si>
  <si>
    <t>K30FFE5026</t>
  </si>
  <si>
    <t>FFE5026 CDSS FY 23 24 FAMILY FINDING 50 K30FFE5026</t>
  </si>
  <si>
    <t>K30FFE7525</t>
  </si>
  <si>
    <t>FFE7525 CDSS FY 23 24 Family Finding 75 K30FFE7525</t>
  </si>
  <si>
    <t>K30FFE7526</t>
  </si>
  <si>
    <t>FFE7526 CDSS FY 23 24 Family Finding 75 K30FFE7526</t>
  </si>
  <si>
    <t>K30RCC524S</t>
  </si>
  <si>
    <t>CDSS FY 23 24 CCR 50 S B K30RCC524S</t>
  </si>
  <si>
    <t>K30RCC724I</t>
  </si>
  <si>
    <t>CDSS FY 23 24 CCR 75 Instruction K30RCC724I</t>
  </si>
  <si>
    <t>K30RCC724S</t>
  </si>
  <si>
    <t>CDSS FY 23 24 CCR 75 S B K30RCC724S</t>
  </si>
  <si>
    <t>K30RCC724T</t>
  </si>
  <si>
    <t>CDSS FY 23 24 CCR 75 Travel K30RCC724T</t>
  </si>
  <si>
    <t>K30RCCA24C</t>
  </si>
  <si>
    <t>CDSS FY 23 24 CAPTA 0 CAPTA K30RCCA24C</t>
  </si>
  <si>
    <t>K30RCCA24S</t>
  </si>
  <si>
    <t>CDSS FY 23 24 CAPTA 0 S B K30RCCA24S</t>
  </si>
  <si>
    <t>K30RCCAP25</t>
  </si>
  <si>
    <t>RCCAP25 CDSS FY 22 23 CAPTA 0 K30RCCAP25</t>
  </si>
  <si>
    <t>K30RCCAP26</t>
  </si>
  <si>
    <t>RCCAP26 CDSS FY 23 24 CAPTA 0 K30RCCAP26</t>
  </si>
  <si>
    <t>K30RCE5025</t>
  </si>
  <si>
    <t>RCE5025 CDSS FY 22 23 IV E 50 K30RCE5025</t>
  </si>
  <si>
    <t>K30RCE5026</t>
  </si>
  <si>
    <t>RCE5026 CDSS FY 23 24 IV E 50 K30RCE5026</t>
  </si>
  <si>
    <t>K30RCE524I</t>
  </si>
  <si>
    <t>CDSS FY 23 24 IV E 50 Instruction K30RCE524I</t>
  </si>
  <si>
    <t>K30RCE524S</t>
  </si>
  <si>
    <t>CDSS FY 23 24 IV E 50 S B K30RCE524S</t>
  </si>
  <si>
    <t>K30RCE524T</t>
  </si>
  <si>
    <t>CDSS FY 23 24 IV E 50 Travel K30RCE524T</t>
  </si>
  <si>
    <t>K30RCE724I</t>
  </si>
  <si>
    <t>CDSS FY 23 24 IV E 75 Instruction K30RCE724I</t>
  </si>
  <si>
    <t>K30RCE724O</t>
  </si>
  <si>
    <t>CDSS FY 23 24 IV E 75 Operaring K30RCE724O</t>
  </si>
  <si>
    <t>K30RCE724P</t>
  </si>
  <si>
    <t>CDSS FY 23 24 IV E 75 PWBI K30RCE724P</t>
  </si>
  <si>
    <t>K30RCE724S</t>
  </si>
  <si>
    <t>CDSS FY 23 24 IV E 75 S B K30RCE724S</t>
  </si>
  <si>
    <t>K30RCE724T</t>
  </si>
  <si>
    <t>CDSS FY 23 24 IV E 75 TRAVEL K30RCE724T</t>
  </si>
  <si>
    <t>K30RCE7525</t>
  </si>
  <si>
    <t>RCE7525 CDSS FY 22 23 IV E 75 K30RCE7525</t>
  </si>
  <si>
    <t>K30RCE7526</t>
  </si>
  <si>
    <t>RCE7526 CDSS FY 23 24 IV E 75 K30RCE7526</t>
  </si>
  <si>
    <t>K30RCF524F</t>
  </si>
  <si>
    <t>CDSS FY 23 24 FFPSA 50 Expenses K30RCF524F</t>
  </si>
  <si>
    <t>K30RCF724F</t>
  </si>
  <si>
    <t>CDSS FY 23 24 FFPSA 75 Expenses K30RCF724F</t>
  </si>
  <si>
    <t>K30RCF724S</t>
  </si>
  <si>
    <t>CDSS FY 23 24 FFPSA 75 S B K30RCF724S</t>
  </si>
  <si>
    <t>K30RCFFE25</t>
  </si>
  <si>
    <t>RCFFE25 CDSS FY 22 23 Family Finding K30RCFFE25</t>
  </si>
  <si>
    <t>K30RCNEC25</t>
  </si>
  <si>
    <t>RCNEC25 NEICE ICPC CDSS FY 22 23 K30RCNEC25</t>
  </si>
  <si>
    <t>K30RCNEC26</t>
  </si>
  <si>
    <t>RCNEC26 NEICE ICPC CDSS FY 23 24 K30RCNEC26</t>
  </si>
  <si>
    <t>K30RCPWB26</t>
  </si>
  <si>
    <t>RCPWB26 CDSS FY 23 24 PWBI K30RCPWB26</t>
  </si>
  <si>
    <t>K30RCSO24A</t>
  </si>
  <si>
    <t>State Staff Training FY 23 24 Expenses K30RCSO24A</t>
  </si>
  <si>
    <t>K30RCSO24S</t>
  </si>
  <si>
    <t>State Staff Training FY 23 24 S B K30RCSO24S</t>
  </si>
  <si>
    <t>K30RCSST25</t>
  </si>
  <si>
    <t>RCSST25 State Staff Training FY 22 23 K30RCSST25</t>
  </si>
  <si>
    <t>K30RCSST26</t>
  </si>
  <si>
    <t>RCSST26 State Staff Training FY 23 24 K30RCSST26</t>
  </si>
  <si>
    <t>K30AIFSVO1</t>
  </si>
  <si>
    <t>AI Institutes Virtual Org Summit K30AIFSVO1</t>
  </si>
  <si>
    <t>K30AIFSVOX</t>
  </si>
  <si>
    <t>AIFS AIVO Expenses K30AIFSVOX</t>
  </si>
  <si>
    <t>K30DXBKETO</t>
  </si>
  <si>
    <t>01 31 24 KETO MILK OR DNAFL K30DXBKETO</t>
  </si>
  <si>
    <t>K30SJDNAFL</t>
  </si>
  <si>
    <t>KETO MILK OR DNAFL K30SJDNAFL</t>
  </si>
  <si>
    <t>K30PTF22GV</t>
  </si>
  <si>
    <t>GreenVenus Gene Editing Wine Grapes K30PTF22GV</t>
  </si>
  <si>
    <t>K30AHIMYFB</t>
  </si>
  <si>
    <t>AHI M Yonan France Berkeley Award 25F50 K30AHIMYFB</t>
  </si>
  <si>
    <t>K30HXCBKFR</t>
  </si>
  <si>
    <t>AN SCI CHENG France Berkeley Fund 2022 K30HXCBKFR</t>
  </si>
  <si>
    <t>K30F4MKCON</t>
  </si>
  <si>
    <t>CEE Kleeman Subaward on R01 Conlon PI K30F4MKCON</t>
  </si>
  <si>
    <t>KS0KCFEXWE</t>
  </si>
  <si>
    <t>MED PHS CONLON R01AG074347 KS0KCFEXWE</t>
  </si>
  <si>
    <t>KS0FGR2102</t>
  </si>
  <si>
    <t>GUO NIH R21NS125464 06 24 KS0FGR2102</t>
  </si>
  <si>
    <t>K30APSF99L</t>
  </si>
  <si>
    <t>PS USDA NIFA LUONG WEED CONTROL K30APSF99L</t>
  </si>
  <si>
    <t>K30RSARMY1</t>
  </si>
  <si>
    <t>MAE ROBINSON CARNEGIE MELLON A22 1884 K30RSARMY1</t>
  </si>
  <si>
    <t>K30V473PIP</t>
  </si>
  <si>
    <t>PIPP Predictive Science for EID K30V473PIP</t>
  </si>
  <si>
    <t>KS0PMKB807</t>
  </si>
  <si>
    <t>MED IMPM KUHN THERAVANCE BIO 7026006 KS0PMKB807</t>
  </si>
  <si>
    <t>K30V4S6970</t>
  </si>
  <si>
    <t>Chen NIH Ninjurin Pathway for Tumors K30V4S6970</t>
  </si>
  <si>
    <t>K30V431SC1</t>
  </si>
  <si>
    <t>VM APC SCIAMMAS NIH R01 2022 1697 UCI K30V431SC1</t>
  </si>
  <si>
    <t>K30V4S6966</t>
  </si>
  <si>
    <t>Pypendop ECHF Dexmedetomidine vatinoxan K30V4S6966</t>
  </si>
  <si>
    <t>K30IEP1835</t>
  </si>
  <si>
    <t>IGN Prado NIH A21 1835 K30IEP1835</t>
  </si>
  <si>
    <t>KS0MLTEVAB</t>
  </si>
  <si>
    <t>LENAERTS TEVA PHARM TV48125 MH 50039 KS0MLTEVAB</t>
  </si>
  <si>
    <t>K30V435F68</t>
  </si>
  <si>
    <t>A22 1141 Mississippi State K30V435F68</t>
  </si>
  <si>
    <t>K30DURIPLB</t>
  </si>
  <si>
    <t>CHEM BERBEN N00014 22 1 2360 0 K30DURIPLB</t>
  </si>
  <si>
    <t>K30V4S6967</t>
  </si>
  <si>
    <t>LI ECHF Platelet Toll like receptor 4 K30V4S6967</t>
  </si>
  <si>
    <t>K30V435SFV</t>
  </si>
  <si>
    <t>Dashboard for African swine fever virus K30V435SFV</t>
  </si>
  <si>
    <t>K30V625168</t>
  </si>
  <si>
    <t>CAHFS TOXICOLOGY SUPPRT VETLIRN FY22 23 K30V625168</t>
  </si>
  <si>
    <t>K30V625169</t>
  </si>
  <si>
    <t>CAHFS VETLIRN MICRO BIO TST SUP FY22 23 K30V625169</t>
  </si>
  <si>
    <t>K30V435F74</t>
  </si>
  <si>
    <t>A22 3793 CDFA Year 1 of 4 years K30V435F74</t>
  </si>
  <si>
    <t>K30V435F75</t>
  </si>
  <si>
    <t>A22 3793 CDFA Year 2 of 4 years K30V435F75</t>
  </si>
  <si>
    <t>K30V435F76</t>
  </si>
  <si>
    <t>A22 3793 CDFA Year 3 of 4 years K30V435F76</t>
  </si>
  <si>
    <t>K30V435F77</t>
  </si>
  <si>
    <t>A22 3793 CDFA Year 4 of 4 years K30V435F77</t>
  </si>
  <si>
    <t>K30V4S6969</t>
  </si>
  <si>
    <t>Leonard Zoetis Antimicrobial peptides K30V4S6969</t>
  </si>
  <si>
    <t>K30COHORT2</t>
  </si>
  <si>
    <t>State Holding Acct Cohort2 23 24 25F77 K30COHORT2</t>
  </si>
  <si>
    <t>K30FELOTRN</t>
  </si>
  <si>
    <t>Fellow Training event 25F77 K30FELOTRN</t>
  </si>
  <si>
    <t>K30FELTRVL</t>
  </si>
  <si>
    <t>Fellow Travel K30FELTRVL</t>
  </si>
  <si>
    <t>K30FELTSHR</t>
  </si>
  <si>
    <t>State Fund Supplies 25F77 K30FELTSHR</t>
  </si>
  <si>
    <t>K30STHOSTS</t>
  </si>
  <si>
    <t>State Host Sites Mini Grants 25F77 K30STHOSTS</t>
  </si>
  <si>
    <t>K30STLIVAL</t>
  </si>
  <si>
    <t>Fellow Stipends State 25F77 K30STLIVAL</t>
  </si>
  <si>
    <t>K30STSACCI</t>
  </si>
  <si>
    <t>Sac City Sub Award State Funds 25F77 K30STSACCI</t>
  </si>
  <si>
    <t>K30STSACST</t>
  </si>
  <si>
    <t>SVCC SAC State Subaward 22 23 25F77 K30STSACST</t>
  </si>
  <si>
    <t>K30STSTATR</t>
  </si>
  <si>
    <t>Staff Training 25F77 K30STSTATR</t>
  </si>
  <si>
    <t>K30STWOODC</t>
  </si>
  <si>
    <t>Woodland CC Sub Award State Funds 25F77 K30STWOODC</t>
  </si>
  <si>
    <t>K30SVCCSTS</t>
  </si>
  <si>
    <t>State Funds Staffing 25F77 K30SVCCSTS</t>
  </si>
  <si>
    <t>K30UCDSTST</t>
  </si>
  <si>
    <t>UCD Stipend FINA Account State 25F77 K30UCDSTST</t>
  </si>
  <si>
    <t>K30FPT5F79</t>
  </si>
  <si>
    <t>CCB EPIDEMIOLOGY OF FUNGAL CANKER K30FPT5F79</t>
  </si>
  <si>
    <t>K30GKCYSGC</t>
  </si>
  <si>
    <t>EPS COOPER KARI YELLOWSTONE MAGMA K30GKCYSGC</t>
  </si>
  <si>
    <t>KS0AJXNPF1</t>
  </si>
  <si>
    <t>PI Ji Xu NPF Grant 22 23 Predictive Bio KS0AJXNPF1</t>
  </si>
  <si>
    <t>K303879021</t>
  </si>
  <si>
    <t>NRDC Refrigerant Leak Reduction Theresa K303879021</t>
  </si>
  <si>
    <t>KS0ASCED23</t>
  </si>
  <si>
    <t>Stahmer CEDD 2022 2023 KS0ASCED23</t>
  </si>
  <si>
    <t>K30OFHEDCO</t>
  </si>
  <si>
    <t>HEDCO FND Brukers timsTOF fleX LC MS K30OFHEDCO</t>
  </si>
  <si>
    <t>KS0JCCDMRP</t>
  </si>
  <si>
    <t>CDMRP 2022 KS0JCCDMRP</t>
  </si>
  <si>
    <t>KS0TRML554</t>
  </si>
  <si>
    <t>22 23 TRAUMA FELLOW GRANT COTA 7 31 23 KS0TRML554</t>
  </si>
  <si>
    <t>K30V470FWC</t>
  </si>
  <si>
    <t>VM Furthering Wildlife Connectivity K30V470FWC</t>
  </si>
  <si>
    <t>K30V451ALS</t>
  </si>
  <si>
    <t>PHR JR CDFA Tech Asst Prgm ALS Environ K30V451ALS</t>
  </si>
  <si>
    <t>K30V4D2426</t>
  </si>
  <si>
    <t>Willcox Calviri K9 Serum Collection K30V4D2426</t>
  </si>
  <si>
    <t>K30FR25F94</t>
  </si>
  <si>
    <t>SOCS UNC CHAPEL HILL R FARIS 25F94 K30FR25F94</t>
  </si>
  <si>
    <t>KS0IDTG309</t>
  </si>
  <si>
    <t>MED IMID THOMPSON UCLA NIAID 20213666 03 KS0IDTG309</t>
  </si>
  <si>
    <t>KS0IDTG319</t>
  </si>
  <si>
    <t>MED IMID THOMPSON UCLANIAID 2021366603Y2 KS0IDTG319</t>
  </si>
  <si>
    <t>K30NMW5F97</t>
  </si>
  <si>
    <t>Developing Osmia Ribifloris K30NMW5F97</t>
  </si>
  <si>
    <t>KS0MABMT01</t>
  </si>
  <si>
    <t>ASCC BMT CTN 2001 KS0MABMT01</t>
  </si>
  <si>
    <t>K303879020</t>
  </si>
  <si>
    <t>Small Building Controls Monitoring EEC K303879020</t>
  </si>
  <si>
    <t>KS0CALR826</t>
  </si>
  <si>
    <t>MED IMCA LOW EDWARDS LIFESCIENCE PARTNER KS0CALR826</t>
  </si>
  <si>
    <t>KS0CARJ807</t>
  </si>
  <si>
    <t>MED IMCA ROGERS ABBOTT COAPT KS0CARJ807</t>
  </si>
  <si>
    <t>K30BBF0012</t>
  </si>
  <si>
    <t>ECE BAAS NSF SHF Enterprise Computing K30BBF0012</t>
  </si>
  <si>
    <t>K30BBF012F</t>
  </si>
  <si>
    <t>ECE BAAS NSF SHF Enterprise FINA K30BBF012F</t>
  </si>
  <si>
    <t>KS0RORVBHP</t>
  </si>
  <si>
    <t>VALICENTI BAYER REASSURE CONTRACT KS0RORVBHP</t>
  </si>
  <si>
    <t>K30CPEFCI1</t>
  </si>
  <si>
    <t>CPE SON FCI Certificate K30CPEFCI1</t>
  </si>
  <si>
    <t>KS0NRHT600</t>
  </si>
  <si>
    <t>MOORE FOUNDATION FAMILY CAREGIVING INST KS0NRHT600</t>
  </si>
  <si>
    <t>KS0NRHT601</t>
  </si>
  <si>
    <t>FAMILY CARE GIVING NO IDC KS0NRHT601</t>
  </si>
  <si>
    <t>KS0NRHTSTD</t>
  </si>
  <si>
    <t>PRE DOCTORAL FELLOWSHIP FAMILY CARE KS0NRHTSTD</t>
  </si>
  <si>
    <t>K30PAR0637</t>
  </si>
  <si>
    <t>LAWR PARIKH CDFA K30PAR0637</t>
  </si>
  <si>
    <t>KS0JSRO1PH</t>
  </si>
  <si>
    <t>Silverman NIH R01NS097808 01 4 17 1 22 KS0JSRO1PH</t>
  </si>
  <si>
    <t>K30RUN0713</t>
  </si>
  <si>
    <t>DOE DE SC0017324 2017 K30RUN0713</t>
  </si>
  <si>
    <t>K30RUN713S</t>
  </si>
  <si>
    <t>DOE DE SC0017324 100k Supplement K30RUN713S</t>
  </si>
  <si>
    <t>K302831170</t>
  </si>
  <si>
    <t>University Airport ALP Update Support K302831170</t>
  </si>
  <si>
    <t>K309534400</t>
  </si>
  <si>
    <t>Univ Airport AIP Grant 30600590062019 K309534400</t>
  </si>
  <si>
    <t>K309534402</t>
  </si>
  <si>
    <t>Airport AIP Grant 3 06 0059 013 2022 K309534402</t>
  </si>
  <si>
    <t>K309534403</t>
  </si>
  <si>
    <t>Airport AIP Grant 3 06 0059 009 2021 K309534403</t>
  </si>
  <si>
    <t>K309534404</t>
  </si>
  <si>
    <t>Univ Airport AIP Grant 30600590102021 K309534404</t>
  </si>
  <si>
    <t>KS0HOLP853</t>
  </si>
  <si>
    <t>MED IMHO LARA JANSSEN 64091742PCR2001 KS0HOLP853</t>
  </si>
  <si>
    <t>K30BPCCZ23</t>
  </si>
  <si>
    <t>CNPRC Bauman NIH R21MH118574 yr 18 20 K30BPCCZ23</t>
  </si>
  <si>
    <t>KS0MBMAR21</t>
  </si>
  <si>
    <t>Bauman R21MH118574 yr 18 20 KS0MBMAR21</t>
  </si>
  <si>
    <t>K308GEARUP</t>
  </si>
  <si>
    <t>2018 GEAR UP Rural Valley Partnership K308GEARUP</t>
  </si>
  <si>
    <t>K30GEARUP8</t>
  </si>
  <si>
    <t>2018 GEAR UP Rural Valley Partnership K30GEARUP8</t>
  </si>
  <si>
    <t>K30CK19ACS</t>
  </si>
  <si>
    <t>CHE KRONAWITTER ACS anode catalyst desig K30CK19ACS</t>
  </si>
  <si>
    <t>K30CK19AFN</t>
  </si>
  <si>
    <t>CHE KRONAWITTER ACS FINA anode catalyst K30CK19AFN</t>
  </si>
  <si>
    <t>K30CKACSPY</t>
  </si>
  <si>
    <t>CHE KRONAWITTER ACS PAYROLL K30CKACSPY</t>
  </si>
  <si>
    <t>KS0DMKHAND</t>
  </si>
  <si>
    <t>MUNGAS KAISER 08 31 2021 KS0DMKHAND</t>
  </si>
  <si>
    <t>KS0RWFKND1</t>
  </si>
  <si>
    <t>MED PHS WHITMER KHANDLE STUDY KS0RWFKND1</t>
  </si>
  <si>
    <t>K30CLLIF90</t>
  </si>
  <si>
    <t>Carvajal WHITMER LIFE AFTER 90 K30CLLIF90</t>
  </si>
  <si>
    <t>KS0CDLIFY2</t>
  </si>
  <si>
    <t>DECARLI OLDEST OLD 3 31 22 KS0CDLIFY2</t>
  </si>
  <si>
    <t>KS0MPLJNIA</t>
  </si>
  <si>
    <t>02 28 22 NIA Neurology LEAD Whitmer KS0MPLJNIA</t>
  </si>
  <si>
    <t>KS0RWFLIF1</t>
  </si>
  <si>
    <t>MED PHS WHITMER LIFE AFTER 90 KS0RWFLIF1</t>
  </si>
  <si>
    <t>KS0RWFLIFS</t>
  </si>
  <si>
    <t>MED PHS WHITMER LIFE AFTER 90 KS0RWFLIFS</t>
  </si>
  <si>
    <t>K304875100</t>
  </si>
  <si>
    <t>Rodier Sigala Inc K304875100</t>
  </si>
  <si>
    <t>K30BPCCZ20</t>
  </si>
  <si>
    <t>CNPRC Baylor U24 Thomasy K30BPCCZ20</t>
  </si>
  <si>
    <t>K30BPCCZ21</t>
  </si>
  <si>
    <t>CNPRC Baylor U24 Thomasy Moshiri YR1 K30BPCCZ21</t>
  </si>
  <si>
    <t>K30BPCCZ22</t>
  </si>
  <si>
    <t>CNPRC Baylor U24 Thomasy Roberts K30BPCCZ22</t>
  </si>
  <si>
    <t>K30BPCCZ73</t>
  </si>
  <si>
    <t>CNPRC Baylor U24 Thomasy YR2 K30BPCCZ73</t>
  </si>
  <si>
    <t>K30BPCCZ74</t>
  </si>
  <si>
    <t>CNPRC Baylor U24 Thomasy Moshiri YR2 K30BPCCZ74</t>
  </si>
  <si>
    <t>K30BPCCZ75</t>
  </si>
  <si>
    <t>CNPRC Baylor U24 Thomasy Roberts YR2 K30BPCCZ75</t>
  </si>
  <si>
    <t>K30BPCDZ20</t>
  </si>
  <si>
    <t>CNPRC Baylor U24 Thomasy YR3 K30BPCDZ20</t>
  </si>
  <si>
    <t>K30BPCDZ21</t>
  </si>
  <si>
    <t>CNPRC Baylor U24 Thomasy Moshiri YR3 K30BPCDZ21</t>
  </si>
  <si>
    <t>K30BPCDZ22</t>
  </si>
  <si>
    <t>CNPRC Baylor U24 Thomasy Roberts YR3 K30BPCDZ22</t>
  </si>
  <si>
    <t>K30BPCDZ23</t>
  </si>
  <si>
    <t>CNPRC Baylor U24 Thomasy YR3 SUP YR2 K30BPCDZ23</t>
  </si>
  <si>
    <t>K30BPCDZ80</t>
  </si>
  <si>
    <t>CNPRC Baylor U24 Thomasy YR4 K30BPCDZ80</t>
  </si>
  <si>
    <t>K30BPCDZ81</t>
  </si>
  <si>
    <t>CNPRC Baylor U24 Thomasy Moshiri YR4 K30BPCDZ81</t>
  </si>
  <si>
    <t>K30BPCDZ82</t>
  </si>
  <si>
    <t>CNPRC Baylor U24 Thomasy Roberts YR4 K30BPCDZ82</t>
  </si>
  <si>
    <t>K30BPCDZ83</t>
  </si>
  <si>
    <t>CNPRC Baylor U24 Thomasy YR4 SUP YR3 K30BPCDZ83</t>
  </si>
  <si>
    <t>K30BPCDZ97</t>
  </si>
  <si>
    <t>CNPRC Baylor U24 Thomasy NewSupplement K30BPCDZ97</t>
  </si>
  <si>
    <t>K30BPCEZ18</t>
  </si>
  <si>
    <t>CNPRC Baylor U24 Thomasy YR5 K30BPCEZ18</t>
  </si>
  <si>
    <t>K30BPCEZ19</t>
  </si>
  <si>
    <t>CNPRC Baylor U24 Thomasy Moshiri YR5 K30BPCEZ19</t>
  </si>
  <si>
    <t>K30BPCEZ20</t>
  </si>
  <si>
    <t>CNPRC Baylor U24 Thomasy YR5 SUP YR4 K30BPCEZ20</t>
  </si>
  <si>
    <t>K30BPCEZ21</t>
  </si>
  <si>
    <t>CNPRC Baylor U24 ThomasyOPASupplementYR2 K30BPCEZ21</t>
  </si>
  <si>
    <t>K30VPCCZ69</t>
  </si>
  <si>
    <t>CNPRC Baylor U24 Thomasy FINA K30VPCCZ69</t>
  </si>
  <si>
    <t>K30CLCAMPS</t>
  </si>
  <si>
    <t>SUPPLEMENT NCI UCaMP U54 COGGINS K30CLCAMPS</t>
  </si>
  <si>
    <t>K30CLU54S3</t>
  </si>
  <si>
    <t>SUPPLEMENT NCI UCaMP U54 QUINO K30CLU54S3</t>
  </si>
  <si>
    <t>K30CLU54S4</t>
  </si>
  <si>
    <t>SUPPLEMENT NCI UCaMP U54 RESTRICTED K30CLU54S4</t>
  </si>
  <si>
    <t>K30CLUCAMP</t>
  </si>
  <si>
    <t>CANCER CTR NCI UCaMP U54 K30CLUCAMP</t>
  </si>
  <si>
    <t>K30KCLC005</t>
  </si>
  <si>
    <t>OR LLOYD UCaMP PDX CORE K30KCLC005</t>
  </si>
  <si>
    <t>KS0CC26C53</t>
  </si>
  <si>
    <t>MED CANCER CTR NCI UCaMP KS0CC26C53</t>
  </si>
  <si>
    <t>KS0CCADMIN</t>
  </si>
  <si>
    <t>MED CANCER CTR NCI UCaMP KS0CCADMIN</t>
  </si>
  <si>
    <t>KS0CCBIOIN</t>
  </si>
  <si>
    <t>MED CC UCaMP Bioinformatics Core KS0CCBIOIN</t>
  </si>
  <si>
    <t>KS0CCPANR2</t>
  </si>
  <si>
    <t>MED CANCER CTR UCaMP Research 2 Core KS0CCPANR2</t>
  </si>
  <si>
    <t>KS0CCTRANS</t>
  </si>
  <si>
    <t>MED CC UCaMP Pilot Proj Transnetwork KS0CCTRANS</t>
  </si>
  <si>
    <t>KS0CCU54S2</t>
  </si>
  <si>
    <t>MED CC U54 DOE Pilot Project Supplement KS0CCU54S2</t>
  </si>
  <si>
    <t>KS0KCLC005</t>
  </si>
  <si>
    <t>OR LLOYD UCaMP PDX CORE KS0KCLC005</t>
  </si>
  <si>
    <t>KS0LLOYD50</t>
  </si>
  <si>
    <t>MED CCM LLOYD UCaMP PDX CORE KS0LLOYD50</t>
  </si>
  <si>
    <t>KS0HOMC803</t>
  </si>
  <si>
    <t>MED OBGYN CHEN INCYTE INCB 01158 203 KS0HOMC803</t>
  </si>
  <si>
    <t>K30EFSCAS2</t>
  </si>
  <si>
    <t>JMIE MWSC SW CLIMATE ADAPTATION YR2 K30EFSCAS2</t>
  </si>
  <si>
    <t>K30EFSCAS3</t>
  </si>
  <si>
    <t>JMIE MWSC SW CLIMATE ADAPTATION YR3 K30EFSCAS3</t>
  </si>
  <si>
    <t>K30EFSCASF</t>
  </si>
  <si>
    <t>JMIE EFPR CLIMATE EXTREMES FINA K30EFSCASF</t>
  </si>
  <si>
    <t>K30MSSCAS2</t>
  </si>
  <si>
    <t>JMIE MWSC SW CLIMATE ADAPTATION YR2 K30MSSCAS2</t>
  </si>
  <si>
    <t>K30MSSCAS3</t>
  </si>
  <si>
    <t>JMIE MWSC SW CLIMATE ADAPTATION YR3 K30MSSCAS3</t>
  </si>
  <si>
    <t>K30MSSCAS4</t>
  </si>
  <si>
    <t>JMIE MWSC SW CLIMATE ADAPTATION YR4 K30MSSCAS4</t>
  </si>
  <si>
    <t>K30MSSCAS5</t>
  </si>
  <si>
    <t>JMIE MWSC SW CLIMATE ADAPTATION YR5 K30MSSCAS5</t>
  </si>
  <si>
    <t>K30MSSCASC</t>
  </si>
  <si>
    <t>JMIE MWSC SW CLIMATE ADAPTATION K30MSSCASC</t>
  </si>
  <si>
    <t>KS0TRML603</t>
  </si>
  <si>
    <t>LEE M PLURISTEM THERAPEUTICS 6 23 KS0TRML603</t>
  </si>
  <si>
    <t>K30APSF751</t>
  </si>
  <si>
    <t>PS NEALE MONTANARI CDFA SCBG ARMILLARIA K30APSF751</t>
  </si>
  <si>
    <t>K30SK26C96</t>
  </si>
  <si>
    <t>SOCS SPENCER FDN K SHAUMAN 26C96 K30SK26C96</t>
  </si>
  <si>
    <t>KS0ERJA504</t>
  </si>
  <si>
    <t>MERM DoD MHRF EPACC JOHNSON KS0ERJA504</t>
  </si>
  <si>
    <t>KS0PMAJ300</t>
  </si>
  <si>
    <t>MED IMPM ADAMS DoD MHRF EPACC SC 17 01 KS0PMAJ300</t>
  </si>
  <si>
    <t>K30F4TYUVM</t>
  </si>
  <si>
    <t>CEE YOUNG UNIVERSITY OF VERMONT FFT K30F4TYUVM</t>
  </si>
  <si>
    <t>K30NSFVIS1</t>
  </si>
  <si>
    <t>NSF VISION Grant K30NSFVIS1</t>
  </si>
  <si>
    <t>K30NSFVISE</t>
  </si>
  <si>
    <t>NSF VISION Grant External K30NSFVISE</t>
  </si>
  <si>
    <t>K30NSFVISP</t>
  </si>
  <si>
    <t>NSF VISION Grant Participant Support K30NSFVISP</t>
  </si>
  <si>
    <t>KS0MCLINNE</t>
  </si>
  <si>
    <t>Dr Lim INNFOCUS INC INN 005 EXT 0 KS0MCLINNE</t>
  </si>
  <si>
    <t>KS0GISS810</t>
  </si>
  <si>
    <t>MED IMGI SARKAR VIKING VK2809 202 KS0GISS810</t>
  </si>
  <si>
    <t>KS0LHNMFMC</t>
  </si>
  <si>
    <t>NIENDAM LHCN MCA ACCOUNT MASTER FUND KS0LHNMFMC</t>
  </si>
  <si>
    <t>KS0LHNTNMF</t>
  </si>
  <si>
    <t>Learning Health Care Network Master Fund KS0LHNTNMF</t>
  </si>
  <si>
    <t>KS0PMAT834</t>
  </si>
  <si>
    <t>MED IMPM ALBERSTON GLAXOSMITH COVID KS0PMAT834</t>
  </si>
  <si>
    <t>K304875110</t>
  </si>
  <si>
    <t>Shell Analysis of End Use Efficiency K304875110</t>
  </si>
  <si>
    <t>K30V435FSC</t>
  </si>
  <si>
    <t>Winn Foundation Frailty Scale K30V435FSC</t>
  </si>
  <si>
    <t>K30RLV6D18</t>
  </si>
  <si>
    <t>USDA ARS Bee Microbe 36 006 K30RLV6D18</t>
  </si>
  <si>
    <t>K30JELIGHT</t>
  </si>
  <si>
    <t>U OF OREGON NSF ENVIRONMENT LIGHTING K30JELIGHT</t>
  </si>
  <si>
    <t>K30CNSJW08</t>
  </si>
  <si>
    <t>CNS WHISTLER NIHR21DA049565 K30CNSJW08</t>
  </si>
  <si>
    <t>K30TRIOFN2</t>
  </si>
  <si>
    <t>TRIO Scholars FINA 26D25 K30TRIOFN2</t>
  </si>
  <si>
    <t>K30TRIOSCH</t>
  </si>
  <si>
    <t>TRiO Scholars Prog SSS 20 25 26D25 K30TRIOSCH</t>
  </si>
  <si>
    <t>K30JONRSAN</t>
  </si>
  <si>
    <t>TJON RYAN SANDERS HUBBLE FELL A21 2653 K30JONRSAN</t>
  </si>
  <si>
    <t>K30JONRSN2</t>
  </si>
  <si>
    <t>RSANDERS HUBBLE SUB5 SUB3 K30JONRSN2</t>
  </si>
  <si>
    <t>KS0ERKR641</t>
  </si>
  <si>
    <t>MERM RAND KAGAWA KS0ERKR641</t>
  </si>
  <si>
    <t>K30AXA6D33</t>
  </si>
  <si>
    <t>Lehigh Univ PRE K MATHEMATICS K30AXA6D33</t>
  </si>
  <si>
    <t>K30IFHRFFS</t>
  </si>
  <si>
    <t>IIFH Rockefeller Foundation Food System K30IFHRFFS</t>
  </si>
  <si>
    <t>K30IIFHCL2</t>
  </si>
  <si>
    <t>CHEM Lebrilla IIFH 2021 K30IIFHCL2</t>
  </si>
  <si>
    <t>K30ITROCK1</t>
  </si>
  <si>
    <t>ROCKFELLER LAYING FOUNDATION FOOD SYSTEM K30ITROCK1</t>
  </si>
  <si>
    <t>K30KBIIFH2</t>
  </si>
  <si>
    <t>NPB BAAR 2nd IIFH Pilot funds K30KBIIFH2</t>
  </si>
  <si>
    <t>K30SJROCKF</t>
  </si>
  <si>
    <t>ROCKFELLER LAYING FOUNDATION FOOD SYSTEM K30SJROCKF</t>
  </si>
  <si>
    <t>KS0MACABAL</t>
  </si>
  <si>
    <t>ASCC CABALETTA BIO INC CAB 101 KS0MACABAL</t>
  </si>
  <si>
    <t>KS0ERML642</t>
  </si>
  <si>
    <t>MERM BECKMAN COULTER MILLS KS0ERML642</t>
  </si>
  <si>
    <t>K30F7AFNA2</t>
  </si>
  <si>
    <t>CEE FORREST SHARP NASA OSE FELLOW YR2 K30F7AFNA2</t>
  </si>
  <si>
    <t>K30F7AFNA3</t>
  </si>
  <si>
    <t>CEE FORREST SHARP NASA OSE FELLOW YR3 K30F7AFNA3</t>
  </si>
  <si>
    <t>K30F7AFNAS</t>
  </si>
  <si>
    <t>CEE FORREST SHARP NASA OSE FELLOWSHIP K30F7AFNAS</t>
  </si>
  <si>
    <t>K30HEN779F</t>
  </si>
  <si>
    <t>CMB HENDERSON R01EY027792 Y4 6 K30HEN779F</t>
  </si>
  <si>
    <t>K30NSFHSI1</t>
  </si>
  <si>
    <t>NSF HSI STRATEGIC INNOVATION SUMMIT K30NSFHSI1</t>
  </si>
  <si>
    <t>K30GXMPLD1</t>
  </si>
  <si>
    <t>NUTR Mackenzie Gerardo K30GXMPLD1</t>
  </si>
  <si>
    <t>K30AJFVPGE</t>
  </si>
  <si>
    <t>ANS Amanda Finger Bureau of Reclamation K30AJFVPGE</t>
  </si>
  <si>
    <t>K30AMSVPGE</t>
  </si>
  <si>
    <t>ANS Schreier Bureau of Reclamation K30AMSVPGE</t>
  </si>
  <si>
    <t>K30IRARSQ2</t>
  </si>
  <si>
    <t>RUTGERS NCSU Wapato Quality Assurance K30IRARSQ2</t>
  </si>
  <si>
    <t>KS0ENSP802</t>
  </si>
  <si>
    <t>IMEN SURAMPUDIi VIACYTE KS0ENSP802</t>
  </si>
  <si>
    <t>K30DCSEN01</t>
  </si>
  <si>
    <t>MAE C DAVIS SENSIT VENTURES INC K30DCSEN01</t>
  </si>
  <si>
    <t>K30DAK6D61</t>
  </si>
  <si>
    <t>Research Support Agreement 58 2032 0 040 K30DAK6D61</t>
  </si>
  <si>
    <t>K30ZDF0017</t>
  </si>
  <si>
    <t>ECE DING NSF MLWiNS K30ZDF0017</t>
  </si>
  <si>
    <t>K30RABNSF1</t>
  </si>
  <si>
    <t>EVE R BAY NSF BIO OCE 2023297 0 K30RABNSF1</t>
  </si>
  <si>
    <t>K30RABNSFP</t>
  </si>
  <si>
    <t>EVE R BAY NSF BIO OCE 2023297 0 REPS K30RABNSFP</t>
  </si>
  <si>
    <t>K30DAS5CUL</t>
  </si>
  <si>
    <t>ARE DAS Cultured meat Block K30DAS5CUL</t>
  </si>
  <si>
    <t>K30DEBMEA2</t>
  </si>
  <si>
    <t>9 30 2025 NSF REU SUPPLEMENT BLOCK K30DEBMEA2</t>
  </si>
  <si>
    <t>K30DEBMEAT</t>
  </si>
  <si>
    <t>9 30 25 NSF Sustain Cult Meat Prod BLOCK K30DEBMEAT</t>
  </si>
  <si>
    <t>K30KLNSFDB</t>
  </si>
  <si>
    <t>BME Leach NSF David Block Awd K30KLNSFDB</t>
  </si>
  <si>
    <t>K30KM1MEAT</t>
  </si>
  <si>
    <t>CHE MCDONALD NSF Cultured Meat K30KM1MEAT</t>
  </si>
  <si>
    <t>K30LRSNSF1</t>
  </si>
  <si>
    <t>NPB SMITH NSF A21 0912 2021132 K30LRSNSF1</t>
  </si>
  <si>
    <t>KS0KLNSFDB</t>
  </si>
  <si>
    <t>Leach NSF David Block Award 09 25 KS0KLNSFDB</t>
  </si>
  <si>
    <t>K30AJFSTRD</t>
  </si>
  <si>
    <t>AANS Finger Fish and Wildlife K30AJFSTRD</t>
  </si>
  <si>
    <t>K30V431Z06</t>
  </si>
  <si>
    <t>APC REARDON Silicon Valley Community K30V431Z06</t>
  </si>
  <si>
    <t>K30V4C2NB2</t>
  </si>
  <si>
    <t>VM CIID BAUMGARTH REARDON SILICON PROJ K30V4C2NB2</t>
  </si>
  <si>
    <t>K30V731Z06</t>
  </si>
  <si>
    <t>APC REARDON SILICON VALLEY K30V731Z06</t>
  </si>
  <si>
    <t>K30V451TXT</t>
  </si>
  <si>
    <t>Lima USDA TxTech sub Metritis Cure K30V451TXT</t>
  </si>
  <si>
    <t>K30205NSAA</t>
  </si>
  <si>
    <t>CHEM Stuchebrukov NIH R01 2020 K30205NSAA</t>
  </si>
  <si>
    <t>K30ZDF0016</t>
  </si>
  <si>
    <t>ECE DING NSF SWIFT K30ZDF0016</t>
  </si>
  <si>
    <t>K30MBGWLNI</t>
  </si>
  <si>
    <t>MCB GWL NIH R01GM129374 K30MBGWLNI</t>
  </si>
  <si>
    <t>K30GMBCOMP</t>
  </si>
  <si>
    <t>GEL BILLEN UPGRADE OF COMP FACILITIES K30GMBCOMP</t>
  </si>
  <si>
    <t>K30KELCHIL</t>
  </si>
  <si>
    <t>Eff 9 15 2020 NSF COLLAB LTREB K30KELCHIL</t>
  </si>
  <si>
    <t>KS0JMIACTS</t>
  </si>
  <si>
    <t>DR MARCINS IACT SITE AGREEMENT KS0JMIACTS</t>
  </si>
  <si>
    <t>K30APSFA00</t>
  </si>
  <si>
    <t>PS GRADZIEL USDA CLEMSON SOLUTION 083124 K30APSFA00</t>
  </si>
  <si>
    <t>K30DLCMD88</t>
  </si>
  <si>
    <t>ANTS UIT NORWAY M DELACADENA 26D88 K30DLCMD88</t>
  </si>
  <si>
    <t>K30AXOWILD</t>
  </si>
  <si>
    <t>8 31 23 USDA wildfire smoke taint K30AXOWILD</t>
  </si>
  <si>
    <t>K30F4CCDO2</t>
  </si>
  <si>
    <t>CEE CAPPA DOE CARBONACEOUS AEROSOLS K30F4CCDO2</t>
  </si>
  <si>
    <t>K30ZHAN197</t>
  </si>
  <si>
    <t>ETOX ZHANG DOE DE SC0021242 Cappa Proj K30ZHAN197</t>
  </si>
  <si>
    <t>K30JBE6D94</t>
  </si>
  <si>
    <t>DOE Infective viruses and inert virions K30JBE6D94</t>
  </si>
  <si>
    <t>K30AXOEXPO</t>
  </si>
  <si>
    <t>7 31 24 USDAGrape smoke exposure impact K30AXOEXPO</t>
  </si>
  <si>
    <t>K30APSF878</t>
  </si>
  <si>
    <t>PS BAILEY AFRI MECH MASS HARVESTI 081423 K30APSF878</t>
  </si>
  <si>
    <t>K30SGVAFRI</t>
  </si>
  <si>
    <t>8 14 24 AFRI Mech Mass Harvesting Fruit K30SGVAFRI</t>
  </si>
  <si>
    <t>K30KM20PFI</t>
  </si>
  <si>
    <t>CHE MCDONALD NSF PFI General Expenses K30KM20PFI</t>
  </si>
  <si>
    <t>K30KMICORP</t>
  </si>
  <si>
    <t>CHE MCDONSLD NSF PFI I CORP K30KMICORP</t>
  </si>
  <si>
    <t>K30KMPFIKY</t>
  </si>
  <si>
    <t>CHE MCDONALD NSF PFI INTERN Kevin Yates K30KMPFIKY</t>
  </si>
  <si>
    <t>K30KMPFIPS</t>
  </si>
  <si>
    <t>CHE MCDONSLD NSF PFI Part Support Suppl K30KMPFIPS</t>
  </si>
  <si>
    <t>K30KMPFIPY</t>
  </si>
  <si>
    <t>CHE MCDONALD NSF PFI PAYROLL I CORPS K30KMPFIPY</t>
  </si>
  <si>
    <t>KS0PMCC300</t>
  </si>
  <si>
    <t>MED IMPM CROSS NSF MCDONALD KS0PMCC300</t>
  </si>
  <si>
    <t>K30P4MKEJU</t>
  </si>
  <si>
    <t>CEE KLEE EJU Tech Analysis Contract K30P4MKEJU</t>
  </si>
  <si>
    <t>KS0CAJR528</t>
  </si>
  <si>
    <t>MED IMCA ROGERS MEDTRONIC SH FLLW FY2223 KS0CAJR528</t>
  </si>
  <si>
    <t>KS0JLDETE1</t>
  </si>
  <si>
    <t>DETECT Li Jennifer KS0JLDETE1</t>
  </si>
  <si>
    <t>KS0JLDETE3</t>
  </si>
  <si>
    <t>DETECT Li Jennifer year 3 KS0JLDETE3</t>
  </si>
  <si>
    <t>KS0JLDETEC</t>
  </si>
  <si>
    <t>DETECT Li Jennifer KS0JLDETEC</t>
  </si>
  <si>
    <t>KS0APFBCG1</t>
  </si>
  <si>
    <t>MED PHS POPEJOY BAYLOR CLINGEN KS0APFBCG1</t>
  </si>
  <si>
    <t>KS0APFBCG2</t>
  </si>
  <si>
    <t>MED PHS POPEJOY BAYLOR CLINGEN KS0APFBCG2</t>
  </si>
  <si>
    <t>K30MATTL06</t>
  </si>
  <si>
    <t>T Lewis FDN FOR CALIF COMM 2022 24 K30MATTL06</t>
  </si>
  <si>
    <t>KS0IPKK12F</t>
  </si>
  <si>
    <t>ED OPH CAL CANCER REGISTRY FEDER YR 1 KS0IPKK12F</t>
  </si>
  <si>
    <t>KS0IPKK12S</t>
  </si>
  <si>
    <t>MED IPHI CAL CANCER REGISTRY STATE YR 5 KS0IPKK12S</t>
  </si>
  <si>
    <t>KS0IPKK13F</t>
  </si>
  <si>
    <t>ED OPH CAL CANCER REGISTRY FEDER YR 2 KS0IPKK13F</t>
  </si>
  <si>
    <t>KS0IPKK13S</t>
  </si>
  <si>
    <t>MED IPHI CAL CANCER REGISTRY STATE YR 2 KS0IPKK13S</t>
  </si>
  <si>
    <t>KS0HORJ821</t>
  </si>
  <si>
    <t>MED IMHO RIESS REVOLUTION RMC 5552 001 KS0HORJ821</t>
  </si>
  <si>
    <t>K30APSPQ66</t>
  </si>
  <si>
    <t>PS PEAR GENOMOIC NETWORK 2 28 2023 K30APSPQ66</t>
  </si>
  <si>
    <t>K30DL26F12</t>
  </si>
  <si>
    <t>ENG LLNL 5 YEAR DLP GRANT K30DL26F12</t>
  </si>
  <si>
    <t>K30DLPPART</t>
  </si>
  <si>
    <t>ENG DLP PARTICPANT COSTS ACCOUNT K30DLPPART</t>
  </si>
  <si>
    <t>K30ZHAN433</t>
  </si>
  <si>
    <t>LAWR ZHANG CDFA STATISTICAL ANALYSIS K30ZHAN433</t>
  </si>
  <si>
    <t>K30IFHPTFI</t>
  </si>
  <si>
    <t>IIFH PTFI CNTR OF EXCEL IIFH AHA ENGAG K30IFHPTFI</t>
  </si>
  <si>
    <t>K30JBG6F16</t>
  </si>
  <si>
    <t>06 30 2024 FST PTFI CNTR OF EXCEL K30JBG6F16</t>
  </si>
  <si>
    <t>K30SJFPTFI</t>
  </si>
  <si>
    <t>IIFH PTFI CNTR OF EXCEL IIFH AHA ENGAG K30SJFPTFI</t>
  </si>
  <si>
    <t>K30NKOERTH</t>
  </si>
  <si>
    <t>PLB Shabek Oerth Bio award 2022 K30NKOERTH</t>
  </si>
  <si>
    <t>KS0PMSN807</t>
  </si>
  <si>
    <t>MED IMPM SOOD RESPIRA RT234 PAH CL202 KS0PMSN807</t>
  </si>
  <si>
    <t>K30TJHARNS</t>
  </si>
  <si>
    <t>8 31 25 NSF Harnessing synergism K30TJHARNS</t>
  </si>
  <si>
    <t>K30APVTURT</t>
  </si>
  <si>
    <t>ANS VAHMANI TURTLETREE LABS PTE LTD K30APVTURT</t>
  </si>
  <si>
    <t>K30V4S6968</t>
  </si>
  <si>
    <t>Brosnan Expanesthetics MAC Two Volatile K30V4S6968</t>
  </si>
  <si>
    <t>K30MRP22T1</t>
  </si>
  <si>
    <t>MRP Mariposa Co GENT 2022 18 C000114338 K30MRP22T1</t>
  </si>
  <si>
    <t>K30RLG6F29</t>
  </si>
  <si>
    <t>CTRI SURVEILLANCE RAPID DETECTION K30RLG6F29</t>
  </si>
  <si>
    <t>KS0PT32FN2</t>
  </si>
  <si>
    <t>MPHA NIH T32 FINA ACCT YR2 KS0PT32FN2</t>
  </si>
  <si>
    <t>KS0PT32FNA</t>
  </si>
  <si>
    <t>MPHA NIH T32 FINA ACCT KS0PT32FNA</t>
  </si>
  <si>
    <t>KS0T32CC01</t>
  </si>
  <si>
    <t>MPHA T32 22 23 Child Care Cost KS0T32CC01</t>
  </si>
  <si>
    <t>KS0T32CC02</t>
  </si>
  <si>
    <t>MPHA T32 23 24 Child Care Cost KS0T32CC02</t>
  </si>
  <si>
    <t>KS0T32SP23</t>
  </si>
  <si>
    <t>MPHA T32 RENEWAL HELL SUPPLY 23 24 KS0T32SP23</t>
  </si>
  <si>
    <t>KS0T32SUP1</t>
  </si>
  <si>
    <t>MPHA T32 RENEWAL HELL SUPPLY 22 23 KS0T32SUP1</t>
  </si>
  <si>
    <t>K30GXMLLS1</t>
  </si>
  <si>
    <t>NUTR Mackenzie Gerardo K30GXMLLS1</t>
  </si>
  <si>
    <t>KS0RLR2122</t>
  </si>
  <si>
    <t>Liu Sub from Nutrition KS0RLR2122</t>
  </si>
  <si>
    <t>KS0NRBD214</t>
  </si>
  <si>
    <t>PHS NURSE EDUCATION KS0NRBD214</t>
  </si>
  <si>
    <t>KS0NRBD217</t>
  </si>
  <si>
    <t>PHS NURSE EDUCATION KS0NRBD217</t>
  </si>
  <si>
    <t>K30VCMJCVL</t>
  </si>
  <si>
    <t>MAE VAN DAM NASA A23 1228 K30VCMJCVL</t>
  </si>
  <si>
    <t>K30OSM6F37</t>
  </si>
  <si>
    <t>NCPN Citrus 2022 2023 8 23 K30OSM6F37</t>
  </si>
  <si>
    <t>K30DMK3231</t>
  </si>
  <si>
    <t>AN SCI KUELTZ NSF BSF FACTOR NFAT5 K30DMK3231</t>
  </si>
  <si>
    <t>K30V0D9566</t>
  </si>
  <si>
    <t>VMDO Equine Med Director CHRB 2022 23 K30V0D9566</t>
  </si>
  <si>
    <t>K30TEH22T1</t>
  </si>
  <si>
    <t>TEH Tehama Co GENT 2022 36 C000114346 K30TEH22T1</t>
  </si>
  <si>
    <t>K30TEH22E1</t>
  </si>
  <si>
    <t>TEH Tehama Co EW 2022 36 C000114344 K30TEH22E1</t>
  </si>
  <si>
    <t>K30SIS22T1</t>
  </si>
  <si>
    <t>SIS Siskiyou Co GENT 2022 31 C000114284 K30SIS22T1</t>
  </si>
  <si>
    <t>K30KER22T1</t>
  </si>
  <si>
    <t>KER Kern Co GENT 2022 12 C000114295 K30KER22T1</t>
  </si>
  <si>
    <t>K30SMO22T1</t>
  </si>
  <si>
    <t>SMO San Mateo GENT 2022 53 C000114336 K30SMO22T1</t>
  </si>
  <si>
    <t>KS0SSFKOR1</t>
  </si>
  <si>
    <t>MED PHS STEWART UCSF CHOI KS0SSFKOR1</t>
  </si>
  <si>
    <t>KS0RHLLAC2</t>
  </si>
  <si>
    <t>HAGERMAN ACADIA STUDY LILAC 2 KS0RHLLAC2</t>
  </si>
  <si>
    <t>KS0HORJ822</t>
  </si>
  <si>
    <t>MED IMHO RIESS CALITHERA CX 228 301 KS0HORJ822</t>
  </si>
  <si>
    <t>K30COSOAMS</t>
  </si>
  <si>
    <t>COSMOS AMERICAN MATHEMATICAL SOCIETY K30COSOAMS</t>
  </si>
  <si>
    <t>K30MOHADA4</t>
  </si>
  <si>
    <t>NBP Huising ADA4 7 22 IBSPM 06 K30MOHADA4</t>
  </si>
  <si>
    <t>K30MOHADAF</t>
  </si>
  <si>
    <t>NPB Huising ADA4 Fina K30MOHADAF</t>
  </si>
  <si>
    <t>K30RPDHCS5</t>
  </si>
  <si>
    <t>CHPR ROMANO DHCS YEAR 5 K30RPDHCS5</t>
  </si>
  <si>
    <t>K304875130</t>
  </si>
  <si>
    <t>Shilling Technical Assistance of ALOSC K304875130</t>
  </si>
  <si>
    <t>K30CLKNCBA</t>
  </si>
  <si>
    <t>NUTR KEEN NCBA 2160 0 BEEF CONSUMPTION K30CLKNCBA</t>
  </si>
  <si>
    <t>K30FINAF59</t>
  </si>
  <si>
    <t>FINA LAWR SANDOVAL WWF RIPARIAN K30FINAF59</t>
  </si>
  <si>
    <t>K30SAN6F59</t>
  </si>
  <si>
    <t>LAWR SANDOVAL WWF RIPARIAN ECOLOGICAL K30SAN6F59</t>
  </si>
  <si>
    <t>K30MBJNC35</t>
  </si>
  <si>
    <t>MCB JNC NIH R35GM146664 K30MBJNC35</t>
  </si>
  <si>
    <t>K30CLTSWR1</t>
  </si>
  <si>
    <t>UTS CDH1 DISPARITIES IN HISPANIC LATINO K30CLTSWR1</t>
  </si>
  <si>
    <t>KS0CAPN601</t>
  </si>
  <si>
    <t>MED IMCA PEZESHKIAN MEDTRONIC EP FLW Y23 KS0CAPN601</t>
  </si>
  <si>
    <t>K30MDUNISP</t>
  </si>
  <si>
    <t>NUT OJ multigenomic modification K30MDUNISP</t>
  </si>
  <si>
    <t>K30V440WR6</t>
  </si>
  <si>
    <t>VMB USDA AAPHI SG Rumbeiha K30V440WR6</t>
  </si>
  <si>
    <t>K30BJB2032</t>
  </si>
  <si>
    <t>NUTR 58 2032 2 032 RSA Bennett K30BJB2032</t>
  </si>
  <si>
    <t>K30MATMM12</t>
  </si>
  <si>
    <t>M Mulase NSF FRG 2022 25 K30MATMM12</t>
  </si>
  <si>
    <t>K30FPS6F67</t>
  </si>
  <si>
    <t>CA Grape Rootstock Greenhouse 100 000 K30FPS6F67</t>
  </si>
  <si>
    <t>KS0HOWT601</t>
  </si>
  <si>
    <t>MED IMHO WUN PUBLIC HEALTH INSTITUTE KS0HOWT601</t>
  </si>
  <si>
    <t>KS0SDU19CO</t>
  </si>
  <si>
    <t>Molecules Molecules U19 Clinical Core KS0SDU19CO</t>
  </si>
  <si>
    <t>KS0SDUCOY2</t>
  </si>
  <si>
    <t>Molecules Molecules U19 Clinical Core KS0SDUCOY2</t>
  </si>
  <si>
    <t>K30V4B3221</t>
  </si>
  <si>
    <t>NIH R21 Genetic Barcoding Research K30V4B3221</t>
  </si>
  <si>
    <t>KS0PMSN808</t>
  </si>
  <si>
    <t>MED IMPM SOOD BAYER ROAR REGISTRY KS0PMSN808</t>
  </si>
  <si>
    <t>K30AEX6F72</t>
  </si>
  <si>
    <t>CPAB Screen Fungicides to Control Pear K30AEX6F72</t>
  </si>
  <si>
    <t>KS0GMTS201</t>
  </si>
  <si>
    <t>MED IMGM TU NATL CANCER INS 1R01CA273058 KS0GMTS201</t>
  </si>
  <si>
    <t>KS0GMTS202</t>
  </si>
  <si>
    <t>MED IMGM TU NATL CANCER INS 1R01 SUPPLE KS0GMTS202</t>
  </si>
  <si>
    <t>KS0IDSW200</t>
  </si>
  <si>
    <t>MED IMID WINTER NIAID R21AI171537 KS0IDSW200</t>
  </si>
  <si>
    <t>K302326F76</t>
  </si>
  <si>
    <t>CS USDA Modern Dietary Asses Pirsiavas K302326F76</t>
  </si>
  <si>
    <t>K30SCZ22E1</t>
  </si>
  <si>
    <t>SCZ Santa Cruz EW 2022 56 C000114325 K30SCZ22E1</t>
  </si>
  <si>
    <t>KS0SOX3GRT</t>
  </si>
  <si>
    <t>Glaser A22 1522 R01 KS0SOX3GRT</t>
  </si>
  <si>
    <t>KS0JS26F81</t>
  </si>
  <si>
    <t>Sack R03 Cayuse A22 1953 KS0JS26F81</t>
  </si>
  <si>
    <t>KS0IDCS313</t>
  </si>
  <si>
    <t>MED IMID COHEN FRED HUTCHINSON NOVAVAX KS0IDCS313</t>
  </si>
  <si>
    <t>K30CNSLK31</t>
  </si>
  <si>
    <t>CNS KRUBITZER R01EY0343 YR1 K30CNSLK31</t>
  </si>
  <si>
    <t>KS0CPPSF22</t>
  </si>
  <si>
    <t>Plastic Surgery Foundation Grant CP KS0CPPSF22</t>
  </si>
  <si>
    <t>K30SUCSIRO</t>
  </si>
  <si>
    <t>JMIE USTIN CSIRO AquaWatch Australia Pil K30SUCSIRO</t>
  </si>
  <si>
    <t>K30APSM678</t>
  </si>
  <si>
    <t>PS BRUMMER 2022 CCIA K30APSM678</t>
  </si>
  <si>
    <t>K30CJVITCA</t>
  </si>
  <si>
    <t>Jeffres CDFW D2281001 0 Egg Thiamine K30CJVITCA</t>
  </si>
  <si>
    <t>K30V431RG8</t>
  </si>
  <si>
    <t>VM APC ROGERS RSCA SCIALOG ABI 28691 MRI K30V431RG8</t>
  </si>
  <si>
    <t>KS0GIBC845</t>
  </si>
  <si>
    <t>MED IMGI BOWLUS GILEAD NASH 6075 KS0GIBC845</t>
  </si>
  <si>
    <t>K30NSF22PP</t>
  </si>
  <si>
    <t>POWER NSF Award 2022 K30NSF22PP</t>
  </si>
  <si>
    <t>KS0JRAAMC1</t>
  </si>
  <si>
    <t>ROSENTHAL AAMC GRANT AWARD 2022 2023 KS0JRAAMC1</t>
  </si>
  <si>
    <t>K30WHNH17S</t>
  </si>
  <si>
    <t>SHAHID NIH GM058015 SUMMER SUPP 2022 26 K30WHNH17S</t>
  </si>
  <si>
    <t>K30WHNIH17</t>
  </si>
  <si>
    <t>HEYER NIH GM058015 RENEWAL 2022 26 K30WHNIH17</t>
  </si>
  <si>
    <t>KS0HOKK800</t>
  </si>
  <si>
    <t>MED IMHO KELLY MILLENNIUM 5519 KS0HOKK800</t>
  </si>
  <si>
    <t>KS0HOKK803</t>
  </si>
  <si>
    <t>MED IMHO KELLY MILLENNIUM CORRELATIVE KS0HOKK803</t>
  </si>
  <si>
    <t>KS0HOKK801</t>
  </si>
  <si>
    <t>MED IMHO KELLY NOVARTIS 5530 KS0HOKK801</t>
  </si>
  <si>
    <t>KS0HOKK804</t>
  </si>
  <si>
    <t>MED IMHO KELLY NOVARTIS CORR UCDCC 238 KS0HOKK804</t>
  </si>
  <si>
    <t>K30ALKECK8</t>
  </si>
  <si>
    <t>BME LOUIE KECK FOUNDATION K30ALKECK8</t>
  </si>
  <si>
    <t>K30AYLKECK</t>
  </si>
  <si>
    <t>BME LOUIE KECK FOUNDATION Expenditures K30AYLKECK</t>
  </si>
  <si>
    <t>K30KECKSJJ</t>
  </si>
  <si>
    <t>CHEM SHAW KECK FOUNDATION K30KECKSJJ</t>
  </si>
  <si>
    <t>K30YYKECK8</t>
  </si>
  <si>
    <t>BME LOUIE KECK FOUNDATION K30YYKECK8</t>
  </si>
  <si>
    <t>KS0PMCA832</t>
  </si>
  <si>
    <t>MED IMPM PULMONX MORRISSEY 630 0012 A KS0PMCA832</t>
  </si>
  <si>
    <t>K30OGE1789</t>
  </si>
  <si>
    <t>LAWR UC MERCED NSF OGEEN K30OGE1789</t>
  </si>
  <si>
    <t>KS0PMMB813</t>
  </si>
  <si>
    <t>MED IMPM MORRISSEY SEATTLE CFFC OB 11 KS0PMMB813</t>
  </si>
  <si>
    <t>K302300045</t>
  </si>
  <si>
    <t>CS PSU Models for Enabling Mohapapatra K302300045</t>
  </si>
  <si>
    <t>K302300046</t>
  </si>
  <si>
    <t>CS PSU Models for Enabling Levitt K302300046</t>
  </si>
  <si>
    <t>K302300047</t>
  </si>
  <si>
    <t>CS PSU Models for Enabling Su K302300047</t>
  </si>
  <si>
    <t>K302300048</t>
  </si>
  <si>
    <t>CS PSU Models Enabling Yr 2 Mohapapatra K302300048</t>
  </si>
  <si>
    <t>K302300049</t>
  </si>
  <si>
    <t>CS PSU Models for Enabling Yr 2 Levitt K302300049</t>
  </si>
  <si>
    <t>K302300050</t>
  </si>
  <si>
    <t>CS PSU Models for Enabling Yr 2 Wu K302300050</t>
  </si>
  <si>
    <t>K302300052</t>
  </si>
  <si>
    <t>CS PSU Models Enabling Yr 4 5 Mohapatra K302300052</t>
  </si>
  <si>
    <t>K302300053</t>
  </si>
  <si>
    <t>CS PSU Models for Enabling Yr 4 5 Levitt K302300053</t>
  </si>
  <si>
    <t>K302300054</t>
  </si>
  <si>
    <t>CS PSU Models for Enabling Yr 4 5 Wu K302300054</t>
  </si>
  <si>
    <t>K302300057</t>
  </si>
  <si>
    <t>CS PSU Models Enabling Yr 5 6 Mohapatra K302300057</t>
  </si>
  <si>
    <t>K302300058</t>
  </si>
  <si>
    <t>CS PSU Models Enabling Yr 5 6 Chen K302300058</t>
  </si>
  <si>
    <t>K302300060</t>
  </si>
  <si>
    <t>CS PSU Models Enabling Yr 8 9 Moha K302300060</t>
  </si>
  <si>
    <t>K302300061</t>
  </si>
  <si>
    <t>CS PSU Models Enabling Yr 8 9 X Liu K302300061</t>
  </si>
  <si>
    <t>K302300062</t>
  </si>
  <si>
    <t>CS PSU Models Enabling Yr 10 Moha K302300062</t>
  </si>
  <si>
    <t>K30JQTOSH2</t>
  </si>
  <si>
    <t>Iterative Reconstruction for Spectrum CT K30JQTOSH2</t>
  </si>
  <si>
    <t>K30JQTOSH3</t>
  </si>
  <si>
    <t>ITERATIVE RECONSTRUCTIONF FOR SPECTRUM K30JQTOSH3</t>
  </si>
  <si>
    <t>KS0MASSIMO</t>
  </si>
  <si>
    <t>Massimo Fleming Neal KS0MASSIMO</t>
  </si>
  <si>
    <t>KS0HOGD842</t>
  </si>
  <si>
    <t>MED IMHO GANDARA MERCK 5802 KS0HOGD842</t>
  </si>
  <si>
    <t>KS0HOTJ815</t>
  </si>
  <si>
    <t>MED IMCT TUSCANO MILLENNIUM 5768 KS0HOTJ815</t>
  </si>
  <si>
    <t>KS0BAF312N</t>
  </si>
  <si>
    <t>Apperson BAF312 Novartis 063017 KS0BAF312N</t>
  </si>
  <si>
    <t>KS0MAEXPND</t>
  </si>
  <si>
    <t>APPERSON NOVARTIS BAF312 STUDY 06 21 KS0MAEXPND</t>
  </si>
  <si>
    <t>KS0PMAM805</t>
  </si>
  <si>
    <t>MED IMPM AVDALOVIC NOVARTIS CORPO 5612 KS0PMAM805</t>
  </si>
  <si>
    <t>KS0HORJ804</t>
  </si>
  <si>
    <t>MED IMHO RIESS MERCK UCDCC 250 KS0HORJ804</t>
  </si>
  <si>
    <t>KS0HORJ805</t>
  </si>
  <si>
    <t>MED IMHO RIESS MERCK CORREL CDCC 250 KS0HORJ805</t>
  </si>
  <si>
    <t>KS0HOJB806</t>
  </si>
  <si>
    <t>MED IMCT JONAS SIGMA TAU UCSD SUB KS0HOJB806</t>
  </si>
  <si>
    <t>KS0GIBC812</t>
  </si>
  <si>
    <t>MED IMGI INTERCEPT 6512 BOWLUS KS0GIBC812</t>
  </si>
  <si>
    <t>KS0HOTJ818</t>
  </si>
  <si>
    <t>MED IMCT TUSCANO MILLENNIUM UCDCC 253 KS0HOTJ818</t>
  </si>
  <si>
    <t>KS0HOLP850</t>
  </si>
  <si>
    <t>MED IMHO LARA MERCK UCDCC 252 KS0HOLP850</t>
  </si>
  <si>
    <t>K30ANAS168</t>
  </si>
  <si>
    <t>LAWR ANASTASIO NSF Phenol 3 31 21 K30ANAS168</t>
  </si>
  <si>
    <t>K30ZHAN168</t>
  </si>
  <si>
    <t>ETOX ZHANG NSF Phenol reactions in aque K30ZHAN168</t>
  </si>
  <si>
    <t>K3027B49CA</t>
  </si>
  <si>
    <t>Control account for fund 27B49 K3027B49CA</t>
  </si>
  <si>
    <t>K30SAND822</t>
  </si>
  <si>
    <t>ASSS SWRC TASK 2 UNIFIED STRE 3 31 19 K30SAND822</t>
  </si>
  <si>
    <t>K30SAND823</t>
  </si>
  <si>
    <t>ASSS SWRC TASK 3 NON DIMENSIO 3 31 19 K30SAND823</t>
  </si>
  <si>
    <t>K30SAND824</t>
  </si>
  <si>
    <t>ASSS SWRC TASK 4 HYDRO GEOMOR 3 31 19 K30SAND824</t>
  </si>
  <si>
    <t>K30SAND825</t>
  </si>
  <si>
    <t>ASSS SWRC TASK 5 IMPAIRED STR 3 31 19 K30SAND825</t>
  </si>
  <si>
    <t>K30SAND827</t>
  </si>
  <si>
    <t>ASSS SWRC TASK 3 SAC RIV BASI 3 31 19 K30SAND827</t>
  </si>
  <si>
    <t>K30SAND82A</t>
  </si>
  <si>
    <t>ASSS SWRC TASK 1 ADMIN MANAGE 3 31 19 K30SAND82A</t>
  </si>
  <si>
    <t>K30SAND82B</t>
  </si>
  <si>
    <t>ASSS SWRC TASK 2 UNIFIED 3 31 19 K30SAND82B</t>
  </si>
  <si>
    <t>K30SAND82C</t>
  </si>
  <si>
    <t>ASSS SWRC TASK 3 NON DIMENSION 3 31 19 K30SAND82C</t>
  </si>
  <si>
    <t>K30SAND82D</t>
  </si>
  <si>
    <t>ASSS SWRC TASK 4 HYDRO GEOMOR 3 31 19 K30SAND82D</t>
  </si>
  <si>
    <t>K30SAND82E</t>
  </si>
  <si>
    <t>ASSS SWRC TASK 5 IMPAIRED 3 31 19 K30SAND82E</t>
  </si>
  <si>
    <t>K30SAND82F</t>
  </si>
  <si>
    <t>ASSS SWRC TASK 6 EEL RIVER 3 31 19 K30SAND82F</t>
  </si>
  <si>
    <t>K30SAND82G</t>
  </si>
  <si>
    <t>ASSS SWRC TASK 7 STREAM SUB 3 31 19 K30SAND82G</t>
  </si>
  <si>
    <t>K30SAND82H</t>
  </si>
  <si>
    <t>ASSS SWRC TASK 8 Advisory Doc 3 31 19 K30SAND82H</t>
  </si>
  <si>
    <t>K30SAND82I</t>
  </si>
  <si>
    <t>ASSS SWRC TASK 9 Technical Asst 3 31 19 K30SAND82I</t>
  </si>
  <si>
    <t>K30SAND82J</t>
  </si>
  <si>
    <t>ASSS TASK 10 REV ENV DOCS UC MERCED K30SAND82J</t>
  </si>
  <si>
    <t>K30SAND82S</t>
  </si>
  <si>
    <t>ASSS SWRC TASK 6 Eel River Wa 3 31 19 K30SAND82S</t>
  </si>
  <si>
    <t>K30SYSWBEF</t>
  </si>
  <si>
    <t>JMIE HAYE SANDOVAL SOLIS SWRCB E FLOWS K30SYSWBEF</t>
  </si>
  <si>
    <t>KS0CARJ502</t>
  </si>
  <si>
    <t>MED IMCA VILLABLANCA TREADWELL FND GRNT KS0CARJ502</t>
  </si>
  <si>
    <t>KS0AY27C19</t>
  </si>
  <si>
    <t>A19 1122 NCI R01CA22595 KS0AY27C19</t>
  </si>
  <si>
    <t>KS0HC27C20</t>
  </si>
  <si>
    <t>CHEN A19 1215 R01CA224900 KS0HC27C20</t>
  </si>
  <si>
    <t>K303875086</t>
  </si>
  <si>
    <t>ARBNCO Demonstration Arbn Well Proj 3 K303875086</t>
  </si>
  <si>
    <t>K30ABBAGRI</t>
  </si>
  <si>
    <t>PLB Britt Agribody Technologies K30ABBAGRI</t>
  </si>
  <si>
    <t>KS0HORJ813</t>
  </si>
  <si>
    <t>MED IMHO RIESS UCSF NOVARTIS CC 166512 KS0HORJ813</t>
  </si>
  <si>
    <t>K30CS27C53</t>
  </si>
  <si>
    <t>PS VAN DEYNZE CAPP CELERY K30CS27C53</t>
  </si>
  <si>
    <t>KS0ALVJ601</t>
  </si>
  <si>
    <t>MED IMAL N OF ONE PILOT VAN DE WATER KS0ALVJ601</t>
  </si>
  <si>
    <t>K30FAF7C66</t>
  </si>
  <si>
    <t>BAE Fadi Fathallah AgrAbility Payroll K30FAF7C66</t>
  </si>
  <si>
    <t>K30FAFADVA</t>
  </si>
  <si>
    <t>BAE Fadi Fathallah AgrAbility K30FAFADVA</t>
  </si>
  <si>
    <t>KS0MCESTET</t>
  </si>
  <si>
    <t>MED OBGYN CREININ ESTETRA SPRL KS0MCESTET</t>
  </si>
  <si>
    <t>K30UWPTSWU</t>
  </si>
  <si>
    <t>Spokenweb Concordia University 3 27C84 K30UWPTSWU</t>
  </si>
  <si>
    <t>K30AJFDWR2</t>
  </si>
  <si>
    <t>CDWR SF Estuary Fishes K30AJFDWR2</t>
  </si>
  <si>
    <t>K30YXSFINA</t>
  </si>
  <si>
    <t>FINGER FINA ACCOUNT K30YXSFINA</t>
  </si>
  <si>
    <t>KS0GICE601</t>
  </si>
  <si>
    <t>MED IMGI TARGET PHARM TARGET HBV CHAK KS0GICE601</t>
  </si>
  <si>
    <t>K30APNSFSM</t>
  </si>
  <si>
    <t>BME NSF AWD 1810540 PARIKH K30APNSFSM</t>
  </si>
  <si>
    <t>K30BJB0055</t>
  </si>
  <si>
    <t>NUTR BENNETT 58 2032 0 055 NACA K30BJB0055</t>
  </si>
  <si>
    <t>K30APSM626</t>
  </si>
  <si>
    <t>PS BENNETT FFAR GENETIC AND MICRO 083123 K30APSM626</t>
  </si>
  <si>
    <t>K30APSF796</t>
  </si>
  <si>
    <t>PS FENNIMORE USDA NIFA HIGH EFFCI 083123 K30APSF796</t>
  </si>
  <si>
    <t>K30ELDHTQA</t>
  </si>
  <si>
    <t>8 31 24 NIFA Hybrid TR Quality Assurance K30ELDHTQA</t>
  </si>
  <si>
    <t>K30AACGLOB</t>
  </si>
  <si>
    <t>Denicol Global Inc K30AACGLOB</t>
  </si>
  <si>
    <t>K30APSM628</t>
  </si>
  <si>
    <t>PS BENNETT MATCHING FOR FFAR BENS 123123 K30APSM628</t>
  </si>
  <si>
    <t>K30FGZ7D24</t>
  </si>
  <si>
    <t>YR1 Analyses of Potential Regs Fruiting K30FGZ7D24</t>
  </si>
  <si>
    <t>K30FGZ7D25</t>
  </si>
  <si>
    <t>YR2 Analyses of Potential Regs Fruiting K30FGZ7D25</t>
  </si>
  <si>
    <t>K30FGZ7D26</t>
  </si>
  <si>
    <t>YR3 Analyses of Potential Regs Fruiting K30FGZ7D26</t>
  </si>
  <si>
    <t>K30FGZ7D27</t>
  </si>
  <si>
    <t>YR4 Analyses of Potential Regs Fruiting K30FGZ7D27</t>
  </si>
  <si>
    <t>K30APSM627</t>
  </si>
  <si>
    <t>PS KASSIM REP OF TURK MIN QUALITY 081520 K30APSM627</t>
  </si>
  <si>
    <t>KS0NB27D36</t>
  </si>
  <si>
    <t>MED MCB NIH EY031724 NADEAN BROWN KS0NB27D36</t>
  </si>
  <si>
    <t>K30ADAR20H</t>
  </si>
  <si>
    <t>Advancing Diversity in Aging Research K30ADAR20H</t>
  </si>
  <si>
    <t>K30ADAR20S</t>
  </si>
  <si>
    <t>Advancing Diversity in Aging Research ST K30ADAR20S</t>
  </si>
  <si>
    <t>K307727D39</t>
  </si>
  <si>
    <t>FFHC FINA for AIFS Sys Glycan Project K307727D39</t>
  </si>
  <si>
    <t>K30AIFSANR</t>
  </si>
  <si>
    <t>AIFS UC ANR Subaward K30AIFSANR</t>
  </si>
  <si>
    <t>K30AIFSARS</t>
  </si>
  <si>
    <t>AIFS USDA ARS Subaward K30AIFSARS</t>
  </si>
  <si>
    <t>K30AIFSCOR</t>
  </si>
  <si>
    <t>AIFS Cornell Subaward K30AIFSCOR</t>
  </si>
  <si>
    <t>K30AIFSFIN</t>
  </si>
  <si>
    <t>AIFIS FINA account K30AIFSFIN</t>
  </si>
  <si>
    <t>K30AIFSFIU</t>
  </si>
  <si>
    <t>AIFIS FINA undergrad specific account K30AIFSFIU</t>
  </si>
  <si>
    <t>K30AIFSIUC</t>
  </si>
  <si>
    <t>AIFS UIUC Subaward K30AIFSIUC</t>
  </si>
  <si>
    <t>K30AIFSOA1</t>
  </si>
  <si>
    <t>AI Inst for Next Gen Food Syst Operating K30AIFSOA1</t>
  </si>
  <si>
    <t>K30AIFSP01</t>
  </si>
  <si>
    <t>AI Inst for Next Gen Food Sys Glycan Prj K30AIFSP01</t>
  </si>
  <si>
    <t>K30AIFSP02</t>
  </si>
  <si>
    <t>AI Inst for Next Gen Food Sys FdLoss Prj K30AIFSP02</t>
  </si>
  <si>
    <t>K30AIFSP03</t>
  </si>
  <si>
    <t>AIFS Project AgML OpenSource K30AIFSP03</t>
  </si>
  <si>
    <t>K30AIFSP05</t>
  </si>
  <si>
    <t>AIFS project for soil sensor nodes K30AIFSP05</t>
  </si>
  <si>
    <t>K30AIFSP06</t>
  </si>
  <si>
    <t>AIFS Y2 Project AI breeding toolkit K30AIFSP06</t>
  </si>
  <si>
    <t>K30AIFSP07</t>
  </si>
  <si>
    <t>AIFS Ethics Trust in AI Food Systems K30AIFSP07</t>
  </si>
  <si>
    <t>K30AIFSP08</t>
  </si>
  <si>
    <t>AIFS Project 8 K30AIFSP08</t>
  </si>
  <si>
    <t>K30AIFSP10</t>
  </si>
  <si>
    <t>AIFS Predict Health Effects Food Photo K30AIFSP10</t>
  </si>
  <si>
    <t>K30AIFSP11</t>
  </si>
  <si>
    <t>AIFS Project Better Food Sys bioactives K30AIFSP11</t>
  </si>
  <si>
    <t>K30AIFSP12</t>
  </si>
  <si>
    <t>AIFS P12 Diet Recommendation System K30AIFSP12</t>
  </si>
  <si>
    <t>K30AIFSP14</t>
  </si>
  <si>
    <t>AIFS P14 Upcycling K30AIFSP14</t>
  </si>
  <si>
    <t>K30AIFSSCI</t>
  </si>
  <si>
    <t>AIFS Science Says K30AIFSSCI</t>
  </si>
  <si>
    <t>K30AIFSTER</t>
  </si>
  <si>
    <t>AIFS terpine predict flavor and health K30AIFSTER</t>
  </si>
  <si>
    <t>K30AIFSUCB</t>
  </si>
  <si>
    <t>AIFS UC Berkeley Subaward K30AIFSUCB</t>
  </si>
  <si>
    <t>K30JTSAIFS</t>
  </si>
  <si>
    <t>8 31 2025 NIFA AI Institute Food Systems K30JTSAIFS</t>
  </si>
  <si>
    <t>K30WHNIH16</t>
  </si>
  <si>
    <t>MMG HEYER NIGMS R01GM137751 K30WHNIH16</t>
  </si>
  <si>
    <t>K30WHNIHED</t>
  </si>
  <si>
    <t>DAMOZONIO NIGMS R01GM137751 SUMMER SUP K30WHNIHED</t>
  </si>
  <si>
    <t>K30V4B3218</t>
  </si>
  <si>
    <t>NIH R21 Toxoplasma genes of the eye K30V4B3218</t>
  </si>
  <si>
    <t>K30V4V0088</t>
  </si>
  <si>
    <t>R21 Toxoplasma genes of the eye research K30V4V0088</t>
  </si>
  <si>
    <t>KS0JSFTPOM</t>
  </si>
  <si>
    <t>Silverman FAST TRAC FT2020 005 0 KS0JSFTPOM</t>
  </si>
  <si>
    <t>K30MA27D49</t>
  </si>
  <si>
    <t>SOCS RWJ FDN A MIDDLETON 27D49 K30MA27D49</t>
  </si>
  <si>
    <t>K30ASAFINA</t>
  </si>
  <si>
    <t>NUT Anna Sadovnikova FINA account K30ASAFINA</t>
  </si>
  <si>
    <t>K30SADNIHC</t>
  </si>
  <si>
    <t>ANS Sadovnikova NIH CHILDCARE COSTS K30SADNIHC</t>
  </si>
  <si>
    <t>K30SADOEXP</t>
  </si>
  <si>
    <t>ANS Anna Sadovnikova supply expenses K30SADOEXP</t>
  </si>
  <si>
    <t>KS0MEANIA1</t>
  </si>
  <si>
    <t>SOM A Sandovnikova Inst Allw FY2022 KS0MEANIA1</t>
  </si>
  <si>
    <t>KS0MEANST1</t>
  </si>
  <si>
    <t>MED A Sandovnikova Stipend FY 2022 KS0MEANST1</t>
  </si>
  <si>
    <t>KS0MEANST3</t>
  </si>
  <si>
    <t>MED A Sandovnikova Stipend FY 2024 KS0MEANST3</t>
  </si>
  <si>
    <t>KS0MEASACC</t>
  </si>
  <si>
    <t>MED A Sandovnikova Childcare FY 2024 KS0MEASACC</t>
  </si>
  <si>
    <t>KS0MEASAIA</t>
  </si>
  <si>
    <t>MED A Sandovnikova Institut Allow FY24 KS0MEASAIA</t>
  </si>
  <si>
    <t>KS0MEASAOT</t>
  </si>
  <si>
    <t>MED A Sandovnikova Other FY 2024 KS0MEASAOT</t>
  </si>
  <si>
    <t>K30CXVBWFP</t>
  </si>
  <si>
    <t>EVE Veller Branco Weiss Flwsp A21 2535 0 K30CXVBWFP</t>
  </si>
  <si>
    <t>K30SCL20T1</t>
  </si>
  <si>
    <t>SCL Santa Clara Co GENT 2020 55 FY20 22 K30SCL20T1</t>
  </si>
  <si>
    <t>K30CALFR21</t>
  </si>
  <si>
    <t>CalFresh State Office Administration 21 K30CALFR21</t>
  </si>
  <si>
    <t>K30FSNCF21</t>
  </si>
  <si>
    <t>CalFresh State Office Admin Carry Fwd 21 K30FSNCF21</t>
  </si>
  <si>
    <t>K30MJKOA75</t>
  </si>
  <si>
    <t>CHPR SNAP ED KOA FAMILY FY21 K30MJKOA75</t>
  </si>
  <si>
    <t>K30MJKOA76</t>
  </si>
  <si>
    <t>CHPR SNAP ED KOA FAMILY FY21 SUBC K30MJKOA76</t>
  </si>
  <si>
    <t>K30MJKOA77</t>
  </si>
  <si>
    <t>CHPR SNAP ED KOA FY20 CF K30MJKOA77</t>
  </si>
  <si>
    <t>K30MJKOA78</t>
  </si>
  <si>
    <t>CHPR SNAP ED KOA FAMILY FY20 CF SUBS K30MJKOA78</t>
  </si>
  <si>
    <t>K30NERFS21</t>
  </si>
  <si>
    <t>Erbstein CalFresh CDSS USDA 20 21 K30NERFS21</t>
  </si>
  <si>
    <t>K30RESFS21</t>
  </si>
  <si>
    <t>NUTR CalFresh CDSS USDA 20 21 K30RESFS21</t>
  </si>
  <si>
    <t>K30ELDWEBP</t>
  </si>
  <si>
    <t>8 31 2024 Western Elderberry Producers K30ELDWEBP</t>
  </si>
  <si>
    <t>K30REG5DMS</t>
  </si>
  <si>
    <t>ARE NIFA ANR STRAWBERRY DISEASE MGMT K30REG5DMS</t>
  </si>
  <si>
    <t>KS0MACEL01</t>
  </si>
  <si>
    <t>APPERSON CELGENE ENLIGHTEN 12 24 KS0MACEL01</t>
  </si>
  <si>
    <t>K30MATFINA</t>
  </si>
  <si>
    <t>APJH Mathers Sea Grant FINA 04 30 22 K30MATFINA</t>
  </si>
  <si>
    <t>K30MATHSEA</t>
  </si>
  <si>
    <t>APJH Mathers Sea Grant 04 30 22 K30MATHSEA</t>
  </si>
  <si>
    <t>KS0ERGM500</t>
  </si>
  <si>
    <t>MERM UNIV OF MICHIGAN ICECAP GREER KS0ERGM500</t>
  </si>
  <si>
    <t>KS0MRCURE1</t>
  </si>
  <si>
    <t>Rogawski CURE Epilepsy Bio 12 31 23 KS0MRCURE1</t>
  </si>
  <si>
    <t>K30V4B2NB3</t>
  </si>
  <si>
    <t>VM PMI Baumgarth Global Lyme Alliance K30V4B2NB3</t>
  </si>
  <si>
    <t>K30V4C2NB3</t>
  </si>
  <si>
    <t>VM CIID BAUMGARTH GLOBAL LYME ALLIANCE K30V4C2NB3</t>
  </si>
  <si>
    <t>K30APSD238</t>
  </si>
  <si>
    <t>PS CDFA IR4 123123 HANSON K30APSD238</t>
  </si>
  <si>
    <t>K30IR4C3Y1</t>
  </si>
  <si>
    <t>IR 4C3Y1 Project 3 K30IR4C3Y1</t>
  </si>
  <si>
    <t>KS0HOPM805</t>
  </si>
  <si>
    <t>MED IMHO PARIKH SEATTLE GENETICS KS0HOPM805</t>
  </si>
  <si>
    <t>K30DXBBEAN</t>
  </si>
  <si>
    <t>12 31 24 USDA Lentil Dry Beans DXB K30DXBBEAN</t>
  </si>
  <si>
    <t>K30JMLBEAN</t>
  </si>
  <si>
    <t>12 31 24 USDA Lentil Dry Beans JML K30JMLBEAN</t>
  </si>
  <si>
    <t>K30APSD230</t>
  </si>
  <si>
    <t>PS KAFFKA 2020 DPR ALTS FOR CHLORPYRIFOS K30APSD230</t>
  </si>
  <si>
    <t>K30HEN9445</t>
  </si>
  <si>
    <t>CMB HENDERSON NSF Attentional Guidance K30HEN9445</t>
  </si>
  <si>
    <t>KS027D86A3</t>
  </si>
  <si>
    <t>MED PATH SPECTRAPASS LLC A21 2580 KS027D86A3</t>
  </si>
  <si>
    <t>KS0NT27D86</t>
  </si>
  <si>
    <t>MED PATH SPECTRAPASS LLC A21 2580 KS0NT27D86</t>
  </si>
  <si>
    <t>KS0HOKE817</t>
  </si>
  <si>
    <t>MED IMHO KIM EUR THERAP ET140203 KS0HOKE817</t>
  </si>
  <si>
    <t>K30RMGNST1</t>
  </si>
  <si>
    <t>USDA NIFA EDITING INTACT PLANTS K30RMGNST1</t>
  </si>
  <si>
    <t>K30V451NH1</t>
  </si>
  <si>
    <t>Li FDA NARMS HI U01FD007163 K30V451NH1</t>
  </si>
  <si>
    <t>K30V451NH2</t>
  </si>
  <si>
    <t>Li FDA NARMS Hawaii Yr2 K30V451NH2</t>
  </si>
  <si>
    <t>K30V451NH3</t>
  </si>
  <si>
    <t>VPHR X LI FDA NARMS HAWAII YR3 K30V451NH3</t>
  </si>
  <si>
    <t>K30V451NH4</t>
  </si>
  <si>
    <t>VXLI YEAR4 FDA NARMS HAWAII K30V451NH4</t>
  </si>
  <si>
    <t>K30V451NC1</t>
  </si>
  <si>
    <t>Li FDA NARMS CA U01FD007162 K30V451NC1</t>
  </si>
  <si>
    <t>K30V451NC2</t>
  </si>
  <si>
    <t>Li FDA NARMS Calif Yr2 K30V451NC2</t>
  </si>
  <si>
    <t>K30V451NC3</t>
  </si>
  <si>
    <t>VPHR X LI Y3 FDA NARMS CA K30V451NC3</t>
  </si>
  <si>
    <t>K30V451NC4</t>
  </si>
  <si>
    <t>VXLI YEAR4 FDA NARMS CA K30V451NC4</t>
  </si>
  <si>
    <t>K30CNSJD13</t>
  </si>
  <si>
    <t>CNS DITTERICH NSF 2024526 K30CNSJD13</t>
  </si>
  <si>
    <t>K30KZ27D96</t>
  </si>
  <si>
    <t>MAE Z KONG NSF 2024526 K30KZ27D96</t>
  </si>
  <si>
    <t>K30V435D97</t>
  </si>
  <si>
    <t>MYOKARDIA Research Project K30V435D97</t>
  </si>
  <si>
    <t>K30FS27F00</t>
  </si>
  <si>
    <t>COMS NSF DASS 2217652 0 S FREY 27F00 K30FS27F00</t>
  </si>
  <si>
    <t>K30AQAW061</t>
  </si>
  <si>
    <t>Wexler CARB TARTA XACT comparison K30AQAW061</t>
  </si>
  <si>
    <t>KS0ARDART1</t>
  </si>
  <si>
    <t>ASCC SORRENTO 38DART RRMM 101 KS0ARDART1</t>
  </si>
  <si>
    <t>KS0GIBC846</t>
  </si>
  <si>
    <t>MED IMGI BOWLUS GENKYOTEX SA KS0GIBC846</t>
  </si>
  <si>
    <t>KS0CMHOPE3</t>
  </si>
  <si>
    <t>MCDONALD CAP 1002 DMD 04 HOPE 3 10 23 KS0CMHOPE3</t>
  </si>
  <si>
    <t>KS0NB27F08</t>
  </si>
  <si>
    <t>Brown R01 A22 1407 KS0NB27F08</t>
  </si>
  <si>
    <t>K30HAR220J</t>
  </si>
  <si>
    <t>LAWR Harter Scott River Groundwater K30HAR220J</t>
  </si>
  <si>
    <t>K30GLE22E1</t>
  </si>
  <si>
    <t>GLE Glenn Co EW 2022 09 C000114326 K30GLE22E1</t>
  </si>
  <si>
    <t>K30DESKVSF</t>
  </si>
  <si>
    <t>DES Vega NSF CAREER Body Mod Tech 27F12 K30DESKVSF</t>
  </si>
  <si>
    <t>K30ANA0895</t>
  </si>
  <si>
    <t>LAWR ANASTASIO NSF FORM OF PHOTO OX K30ANA0895</t>
  </si>
  <si>
    <t>K30ANAS895</t>
  </si>
  <si>
    <t>LAWR ANASTASIO NSF FORMATION K30ANAS895</t>
  </si>
  <si>
    <t>K30ZHAN895</t>
  </si>
  <si>
    <t>LAWR Q ZHANG NSF FORMATION K30ZHAN895</t>
  </si>
  <si>
    <t>K30JMHNAED</t>
  </si>
  <si>
    <t>J Higgs NAEd Spencer K30JMHNAED</t>
  </si>
  <si>
    <t>K30APSM673</t>
  </si>
  <si>
    <t>PS PUTNAM CCIA 22 23 ALFALFA EXP VAR K30APSM673</t>
  </si>
  <si>
    <t>K30RA27F20</t>
  </si>
  <si>
    <t>ECNS UNI MICHIGAN 2022 A REZAEE 27F20 K30RA27F20</t>
  </si>
  <si>
    <t>K30TIR03OP</t>
  </si>
  <si>
    <t>CHPR Tseregounis R03 Opioid Use K30TIR03OP</t>
  </si>
  <si>
    <t>KS0IDTG605</t>
  </si>
  <si>
    <t>MED IMID THOMPSON ASTELLAS CRES 21F03 KS0IDTG605</t>
  </si>
  <si>
    <t>K30MLB5SEA</t>
  </si>
  <si>
    <t>ESP Baskett UC SEA GRANT Kelp Reintro K30MLB5SEA</t>
  </si>
  <si>
    <t>K30AQCV009</t>
  </si>
  <si>
    <t>Vogel UCH Lymphoma Ah Receptor K30AQCV009</t>
  </si>
  <si>
    <t>K30AQKB009</t>
  </si>
  <si>
    <t>Bein UCH Lymphoma Ah Receptor K30AQKB009</t>
  </si>
  <si>
    <t>K30CMSCC22</t>
  </si>
  <si>
    <t>INC NATIONAL CANCER INSTITUT 5P30CA09337 K30CMSCC22</t>
  </si>
  <si>
    <t>K30F4JPFIR</t>
  </si>
  <si>
    <t>CEE J PENA WILDFIRE CANCER PILOT 22 24 K30F4JPFIR</t>
  </si>
  <si>
    <t>K30KCLC057</t>
  </si>
  <si>
    <t>OR LLOYD CC RESOURCE CORE YR 7 K30KCLC057</t>
  </si>
  <si>
    <t>K30MBJNCCR</t>
  </si>
  <si>
    <t>MCB JNC CCSG IRG Pilot Funding ONCOLOGY K30MBJNCCR</t>
  </si>
  <si>
    <t>K30SCCCSG2</t>
  </si>
  <si>
    <t>COLLINS UCDCCC CCSG IRG Pilot 2022 2024 K30SCCCSG2</t>
  </si>
  <si>
    <t>KS0AYP3022</t>
  </si>
  <si>
    <t>CCSG P30 FY22 23 Mol Pharm Yu KS0AYP3022</t>
  </si>
  <si>
    <t>KS0CC22S4C</t>
  </si>
  <si>
    <t>MED CC NCI CCSG 22 23 COE SUPPLEMENT KS0CC22S4C</t>
  </si>
  <si>
    <t>KS0CCG22CF</t>
  </si>
  <si>
    <t>MED CC NCI CCSG 2022 23 KS0CCG22CF</t>
  </si>
  <si>
    <t>KS0CCG22S1</t>
  </si>
  <si>
    <t>MED CC CCSG 22 23 CCITLA SUPPLEMENT KS0CCG22S1</t>
  </si>
  <si>
    <t>KS0CCGSUPP</t>
  </si>
  <si>
    <t>MED CC NCI CCSG SUPPLEMENT CF 22 23 KS0CCGSUPP</t>
  </si>
  <si>
    <t>KS0CCSG022</t>
  </si>
  <si>
    <t>MED CC NCI CCSG 2022 23 KS0CCSG022</t>
  </si>
  <si>
    <t>KS0CG22SCF</t>
  </si>
  <si>
    <t>MED CC CCSG 22 23 SUPPLEMENTCF KS0CG22SCF</t>
  </si>
  <si>
    <t>KS0DMFBI12</t>
  </si>
  <si>
    <t>MED PHS MIGLIORETTI CCSG BIOSTAT CORE KS0DMFBI12</t>
  </si>
  <si>
    <t>KS0FC27F24</t>
  </si>
  <si>
    <t>MED CC NCI CCSG 2022 23 Flow Cyto KS0FC27F24</t>
  </si>
  <si>
    <t>KS0JMP3022</t>
  </si>
  <si>
    <t>CCSG P30 FY22 23 GSR McPherson KS0JMP3022</t>
  </si>
  <si>
    <t>KS0KLP3022</t>
  </si>
  <si>
    <t>CCSG P30 FY22 23 Combi Chem Lam KS0KLP3022</t>
  </si>
  <si>
    <t>KS0MAVCR23</t>
  </si>
  <si>
    <t>MAVR FY22 23 P30 cancer ctr sprt grant KS0MAVCR23</t>
  </si>
  <si>
    <t>KS0MAVCR24</t>
  </si>
  <si>
    <t>MAVR FY23 24 P30 cancer ctr sprt grant KS0MAVCR24</t>
  </si>
  <si>
    <t>KS0MPBIO22</t>
  </si>
  <si>
    <t>06 30 23 CC Biorepository Lab 22 23 KS0MPBIO22</t>
  </si>
  <si>
    <t>KS0SHFWFAW</t>
  </si>
  <si>
    <t>MED PHS HUSSAIN CCSG IRG 22 24 KS0SHFWFAW</t>
  </si>
  <si>
    <t>K30RLMILL1</t>
  </si>
  <si>
    <t>Lusardi Cal Trout Task Order 36 Mill Crk K30RLMILL1</t>
  </si>
  <si>
    <t>K30AWHRTWQ</t>
  </si>
  <si>
    <t>Willis Cal Trout Task Order 35 Hart Rnch K30AWHRTWQ</t>
  </si>
  <si>
    <t>K30FPS7F27</t>
  </si>
  <si>
    <t>USDA APHIS FY2022 2023 NCPN 1 898 715 K30FPS7F27</t>
  </si>
  <si>
    <t>K30NHNIH06</t>
  </si>
  <si>
    <t>NEIL HUNTER RENEWAL NIH GM074223 K30NHNIH06</t>
  </si>
  <si>
    <t>K30V740CG2</t>
  </si>
  <si>
    <t>VMB Cortopassi Garcia F31 Apolipoprotein K30V740CG2</t>
  </si>
  <si>
    <t>K30V740CG3</t>
  </si>
  <si>
    <t>VMB Cortopassi Garcia F31 Apolipoprotein K30V740CG3</t>
  </si>
  <si>
    <t>K30S4RBDWR</t>
  </si>
  <si>
    <t>CEE DEJO State Water Project K30S4RBDWR</t>
  </si>
  <si>
    <t>KS0KXNIH22</t>
  </si>
  <si>
    <t>MED MPHA K Xiang NIH SERCA2 KS0KXNIH22</t>
  </si>
  <si>
    <t>K30APSM672</t>
  </si>
  <si>
    <t>PS CCIA 22 23 LUNDY K30APSM672</t>
  </si>
  <si>
    <t>K30V431T84</t>
  </si>
  <si>
    <t>TEH NIH F31 FELLOWSHIP COSSABOON K30V431T84</t>
  </si>
  <si>
    <t>K30V431T88</t>
  </si>
  <si>
    <t>TEH NIH F31 FELLOWSHIP COSSABOON Y2 K30V431T88</t>
  </si>
  <si>
    <t>K30V731T84</t>
  </si>
  <si>
    <t>TEH NIH F31 FELLOWSHIP COSSABOON K30V731T84</t>
  </si>
  <si>
    <t>K30V731T88</t>
  </si>
  <si>
    <t>TEH NIH F30 FELLOWSHIP COSSABOON YR 2 K30V731T88</t>
  </si>
  <si>
    <t>KS0VILT502</t>
  </si>
  <si>
    <t>MCDONALD VILT 502 Long term 12 31 2031 KS0VILT502</t>
  </si>
  <si>
    <t>K30JC27F38</t>
  </si>
  <si>
    <t>ANTS LEAKEY FDN C JOHNSON 27F38 K30JC27F38</t>
  </si>
  <si>
    <t>KS0LZROAM1</t>
  </si>
  <si>
    <t>ZHANG ABBOTT LABS ABT CIP 10413 ROAM KS0LZROAM1</t>
  </si>
  <si>
    <t>K30CNSKV01</t>
  </si>
  <si>
    <t>Vlasov F31MH131405 K30CNSKV01</t>
  </si>
  <si>
    <t>K30CNSKV02</t>
  </si>
  <si>
    <t>Vlasov F31MH131405 K30CNSKV02</t>
  </si>
  <si>
    <t>KS0ED27F41</t>
  </si>
  <si>
    <t>E Dickson APD A23 1089 KS0ED27F41</t>
  </si>
  <si>
    <t>KS0HOCM502</t>
  </si>
  <si>
    <t>MED IMHO CHEN V FOUNDATION T2022 0008 KS0HOCM502</t>
  </si>
  <si>
    <t>KS0AWTRAN3</t>
  </si>
  <si>
    <t>Aijun Wang Tran 3 Grant KS0AWTRAN3</t>
  </si>
  <si>
    <t>KS0CRASF44</t>
  </si>
  <si>
    <t>CRHD PHS HEALTH RESOURCES SERV GAXIOLA KS0CRASF44</t>
  </si>
  <si>
    <t>KS0JDHIVCU</t>
  </si>
  <si>
    <t>HIV Cure via Direct Cytotoxic Depletion KS0JDHIVCU</t>
  </si>
  <si>
    <t>KS0LZADROI</t>
  </si>
  <si>
    <t>ZHANG ABBOTT LABS ABT CIP 10300 ADROIT KS0LZADROI</t>
  </si>
  <si>
    <t>KS0PMSN809</t>
  </si>
  <si>
    <t>MED IMPM SOOD LUNG BIOTECH RIN PH 305 KS0PMSN809</t>
  </si>
  <si>
    <t>K30APSFB30</t>
  </si>
  <si>
    <t>PS SHACKEL FLORAPULSE USDA PLUGPLAY K30APSFB30</t>
  </si>
  <si>
    <t>K30FPS7F51</t>
  </si>
  <si>
    <t>CDFA Little Cherry Virus 41 678 K30FPS7F51</t>
  </si>
  <si>
    <t>K30FPS7F52</t>
  </si>
  <si>
    <t>CDFA 2022 2023 Support 1 771 350 10 K30FPS7F52</t>
  </si>
  <si>
    <t>K30MBCJADV</t>
  </si>
  <si>
    <t>MCB CEJ CNIDOFEST ADVANCE ACCOUNT K30MBCJADV</t>
  </si>
  <si>
    <t>K30MESSA23</t>
  </si>
  <si>
    <t>T Lewis CMP ESSA 2022 23 K30MESSA23</t>
  </si>
  <si>
    <t>KS0CARJ816</t>
  </si>
  <si>
    <t>MED IMCA ROGERS ABBOTT ABT CIP 10354 KS0CARJ816</t>
  </si>
  <si>
    <t>K30GIMFRFI</t>
  </si>
  <si>
    <t>EPS MONTANEZ PALEOCLIMATE FIRE FINA K30GIMFRFI</t>
  </si>
  <si>
    <t>K30GIMFRPS</t>
  </si>
  <si>
    <t>EPS MONTANEZ PALEOCLIMATE FIRE PART SU K30GIMFRPS</t>
  </si>
  <si>
    <t>K30GIMP2FR</t>
  </si>
  <si>
    <t>EPS MONTANEZ PALEOCLIMATE FIRE K30GIMP2FR</t>
  </si>
  <si>
    <t>KS0CACN267</t>
  </si>
  <si>
    <t>MED IMCA CHIAMVIMONVAT NIH ION CHANNEL KS0CACN267</t>
  </si>
  <si>
    <t>K30AEX7F60</t>
  </si>
  <si>
    <t>CDFA Advancing Biopesticides for Mgmt of K30AEX7F60</t>
  </si>
  <si>
    <t>K30MAR7F61</t>
  </si>
  <si>
    <t>CDFA PD GWSS Board 647 905 K30MAR7F61</t>
  </si>
  <si>
    <t>K30APSD257</t>
  </si>
  <si>
    <t>PS DANDEKAR 2022 CDFA PD FIELD TESTING K30APSD257</t>
  </si>
  <si>
    <t>K30MATJB04</t>
  </si>
  <si>
    <t>J Biello NSF LAWR 2022 25 K30MATJB04</t>
  </si>
  <si>
    <t>K30MIGE135</t>
  </si>
  <si>
    <t>LAWR M IGEL NSF POLOIDAL CONVECTION MODE K30MIGE135</t>
  </si>
  <si>
    <t>K30RLJHNSN</t>
  </si>
  <si>
    <t>Lusardi Cal Trout TO 38 Grad Fellowship K30RLJHNSN</t>
  </si>
  <si>
    <t>K30RLPSCDR</t>
  </si>
  <si>
    <t>Lusardi Cal Trout TO 37 Pescadero Lagoon K30RLPSCDR</t>
  </si>
  <si>
    <t>KS0MHYAL22</t>
  </si>
  <si>
    <t>Yale University Award Humphries KS0MHYAL22</t>
  </si>
  <si>
    <t>KS0CDSOLIN</t>
  </si>
  <si>
    <t>DeCarli SOLINCA GONZALES 01 31 27 KS0CDSOLIN</t>
  </si>
  <si>
    <t>KS0CA27F70</t>
  </si>
  <si>
    <t>ANACLET Brainstem Circuitry 6 30 26 KS0CA27F70</t>
  </si>
  <si>
    <t>K30AJC2428</t>
  </si>
  <si>
    <t>PacVec Year 1 K30AJC2428</t>
  </si>
  <si>
    <t>K30AJC7F71</t>
  </si>
  <si>
    <t>PacVec Year 2 K30AJC7F71</t>
  </si>
  <si>
    <t>K30GMA27F7</t>
  </si>
  <si>
    <t>2023 2024 PacVec Training Grant Program K30GMA27F7</t>
  </si>
  <si>
    <t>K30GMA7F71</t>
  </si>
  <si>
    <t>2022 2023 PacVec Training Grant Program K30GMA7F71</t>
  </si>
  <si>
    <t>K30MBWSLP2</t>
  </si>
  <si>
    <t>MCB WSL PacVec Year 2 K30MBWSLP2</t>
  </si>
  <si>
    <t>K30MBWSLPS</t>
  </si>
  <si>
    <t>MCB WSL PacVec Summer Internship K30MBWSLPS</t>
  </si>
  <si>
    <t>K30MBWSLPV</t>
  </si>
  <si>
    <t>MCB WSL PacVec K30MBWSLPV</t>
  </si>
  <si>
    <t>K30V435CD2</t>
  </si>
  <si>
    <t>PacVec Foley Vector Borne Diseases K30V435CD2</t>
  </si>
  <si>
    <t>K30V435CDC</t>
  </si>
  <si>
    <t>PacVec Foley Vector Borne Diseases K30V435CDC</t>
  </si>
  <si>
    <t>K30V4B31P1</t>
  </si>
  <si>
    <t>VPMI Barker PacVec K30V4B31P1</t>
  </si>
  <si>
    <t>K30V4B31V2</t>
  </si>
  <si>
    <t>VPMI Barker PacVec year 2 K30V4B31V2</t>
  </si>
  <si>
    <t>K30V4D2428</t>
  </si>
  <si>
    <t>PacVec Main Award K30V4D2428</t>
  </si>
  <si>
    <t>K30V4D2430</t>
  </si>
  <si>
    <t>PacVec Award Center Account K30V4D2430</t>
  </si>
  <si>
    <t>K30V4D2437</t>
  </si>
  <si>
    <t>PacVec Center Year 2 K30V4D2437</t>
  </si>
  <si>
    <t>K30V4D2438</t>
  </si>
  <si>
    <t>PacVec Main Award Year 2 K30V4D2438</t>
  </si>
  <si>
    <t>K30DAC7F72</t>
  </si>
  <si>
    <t>6 30 25 CDFA Pierces disease resistant K30DAC7F72</t>
  </si>
  <si>
    <t>K30MMH3MEN</t>
  </si>
  <si>
    <t>HE HD Mental Health Resilience MS K30MMH3MEN</t>
  </si>
  <si>
    <t>K30PTF22CA</t>
  </si>
  <si>
    <t>CDFA Protoplast mediated Gene Editing fo K30PTF22CA</t>
  </si>
  <si>
    <t>K30BPCEZ23</t>
  </si>
  <si>
    <t>CNPRC Morrison Univ of Pitts A22 270 K30BPCEZ23</t>
  </si>
  <si>
    <t>KS0FPFEL23</t>
  </si>
  <si>
    <t>FP Fellowship Award Buffet Foundation KS0FPFEL23</t>
  </si>
  <si>
    <t>KS0DMFAIMM</t>
  </si>
  <si>
    <t>MED PHS MIGLIORETTI UW AI MAMMO KS0DMFAIMM</t>
  </si>
  <si>
    <t>K30VPCEZ12</t>
  </si>
  <si>
    <t>CNPRC FINA Charbonneau Fellowship K30VPCEZ12</t>
  </si>
  <si>
    <t>K30VPCEZ24</t>
  </si>
  <si>
    <t>CNPRC Bliss Morea Charbonneau Fellowship K30VPCEZ24</t>
  </si>
  <si>
    <t>K30VPCEZ72</t>
  </si>
  <si>
    <t>CNPRC Bliss Morea Charbonneau Fellowship K30VPCEZ72</t>
  </si>
  <si>
    <t>K30VPCEZ76</t>
  </si>
  <si>
    <t>CNPRC FINA Charbonneau Fellowship Y2 K30VPCEZ76</t>
  </si>
  <si>
    <t>KS0DMFAISA</t>
  </si>
  <si>
    <t>MED PHS MIGLIORETTI UW R37 KS0DMFAISA</t>
  </si>
  <si>
    <t>K30JON2136</t>
  </si>
  <si>
    <t>Jones AURA Hubble seq JWST slit stepping K30JON2136</t>
  </si>
  <si>
    <t>K30MATFL04</t>
  </si>
  <si>
    <t>F Liu NSF 2022 25 K30MATFL04</t>
  </si>
  <si>
    <t>K30AMNSF09</t>
  </si>
  <si>
    <t>CHE MOULE NSF Scalable Manufacturing K30AMNSF09</t>
  </si>
  <si>
    <t>KS0VDUCLA1</t>
  </si>
  <si>
    <t>V DIMITRIADES UCLA SUBAWARD KS0VDUCLA1</t>
  </si>
  <si>
    <t>KS0ENYJ201</t>
  </si>
  <si>
    <t>MED IMEN YOON NIH NIDDK 1R01DK131144 KS0ENYJ201</t>
  </si>
  <si>
    <t>K30BHMMEDI</t>
  </si>
  <si>
    <t>7 31 27 GMS Nuclear RNA Export K30BHMMEDI</t>
  </si>
  <si>
    <t>KS0RTMDRUG</t>
  </si>
  <si>
    <t>Drug Repurposing KS0RTMDRUG</t>
  </si>
  <si>
    <t>K30LMP41AD</t>
  </si>
  <si>
    <t>BME Marcu NIH NCIBT Admin K30LMP41AD</t>
  </si>
  <si>
    <t>K30LMP41EA</t>
  </si>
  <si>
    <t>BME Marcu NIH NCIBT Admin Ext Advisory K30LMP41EA</t>
  </si>
  <si>
    <t>K30LMP41EQ</t>
  </si>
  <si>
    <t>BME Marcu NIH NCIBT Equip Supp K30LMP41EQ</t>
  </si>
  <si>
    <t>K30LMP41T1</t>
  </si>
  <si>
    <t>BME Marcu NIH NCIBT TRD1 K30LMP41T1</t>
  </si>
  <si>
    <t>K30LMP41T2</t>
  </si>
  <si>
    <t>BME Marcu NIH NCIBT TRD2 K30LMP41T2</t>
  </si>
  <si>
    <t>K30LMP41T3</t>
  </si>
  <si>
    <t>BME Marcu NIH NCIBT TRD3 K30LMP41T3</t>
  </si>
  <si>
    <t>K30LMP41TT</t>
  </si>
  <si>
    <t>BME Marcu NIH NCIBT TTD K30LMP41TT</t>
  </si>
  <si>
    <t>KS0HOAR803</t>
  </si>
  <si>
    <t>MED IMHO ARORA ELI LILLY J2J OX JZLC KS0HOAR803</t>
  </si>
  <si>
    <t>KS0LTVIRT2</t>
  </si>
  <si>
    <t>Tian Virgina Tech Year 2 KS0LTVIRT2</t>
  </si>
  <si>
    <t>K30APSFB21</t>
  </si>
  <si>
    <t>PS FENNIMORE USDA BAND STEAM APPL 033124 K30APSFB21</t>
  </si>
  <si>
    <t>K30APSFB23</t>
  </si>
  <si>
    <t>PS FENNIMORE USDA BAND STEAM SUB 033124 K30APSFB23</t>
  </si>
  <si>
    <t>K307975033</t>
  </si>
  <si>
    <t>High Speed Rail projects Lecompte K307975033</t>
  </si>
  <si>
    <t>K30PSYRFC6</t>
  </si>
  <si>
    <t>PSY SHERMAN NSF Assessing the impacts K30PSYRFC6</t>
  </si>
  <si>
    <t>KS0JBCOG02</t>
  </si>
  <si>
    <t>BALAGTAS COG ST BALDRICK SUB6201 KS0JBCOG02</t>
  </si>
  <si>
    <t>KS0HOCH808</t>
  </si>
  <si>
    <t>MED IMHO CHEW NOVARTIS CLEE011A2301 KS0HOCH808</t>
  </si>
  <si>
    <t>KS0DDCOOK2</t>
  </si>
  <si>
    <t>Med Surg Dawson Cook Zenith Fenestrated KS0DDCOOK2</t>
  </si>
  <si>
    <t>KS0HOCH812</t>
  </si>
  <si>
    <t>MED IMHO CHEW GENENTECH B028407 KS0HOCH812</t>
  </si>
  <si>
    <t>KS0WPNERI1</t>
  </si>
  <si>
    <t>MED SURG PEVEC N ENGLAND RESEARCH INSTIT KS0WPNERI1</t>
  </si>
  <si>
    <t>K30MCBSUCB</t>
  </si>
  <si>
    <t>CHEM MCCURDY UC BERKELEY SUBAWARD K30MCBSUCB</t>
  </si>
  <si>
    <t>K30V431T39</t>
  </si>
  <si>
    <t>TEH CA DIV BOATING WATERWAYS K30V431T39</t>
  </si>
  <si>
    <t>K30V431T58</t>
  </si>
  <si>
    <t>TEH CA DIV BOATING WATERWAYS RECHARGE K30V431T58</t>
  </si>
  <si>
    <t>K30V4APT39</t>
  </si>
  <si>
    <t>Pandey CA Div Boating Waterways K30V4APT39</t>
  </si>
  <si>
    <t>K30V731T39</t>
  </si>
  <si>
    <t>2019 Winter Fees Jeffrey Caudill K30V731T39</t>
  </si>
  <si>
    <t>K30LMISR01</t>
  </si>
  <si>
    <t>BME Marcu NIH R01 w Intuitive Surg K30LMISR01</t>
  </si>
  <si>
    <t>KS01520855</t>
  </si>
  <si>
    <t>DECARLI NACC SUBAWARD 06 30 15 KS01520855</t>
  </si>
  <si>
    <t>KS01520856</t>
  </si>
  <si>
    <t>DECARLI NACC SUBAWARD 06 30 15 KS01520856</t>
  </si>
  <si>
    <t>KS01620856</t>
  </si>
  <si>
    <t>DECARLI NACC SUBAWARD 06 30 16 KS01620856</t>
  </si>
  <si>
    <t>KS0CDGUT21</t>
  </si>
  <si>
    <t>DECARLI NACC AGMP 06 30 2021 KS0CDGUT21</t>
  </si>
  <si>
    <t>KS0CDMRI20</t>
  </si>
  <si>
    <t>DECARLI NACC MRI SUP FUNDS 06 30 20 KS0CDMRI20</t>
  </si>
  <si>
    <t>KS0CDNACC0</t>
  </si>
  <si>
    <t>DECARLI NACC SUBAWARD 06 30 17 KS0CDNACC0</t>
  </si>
  <si>
    <t>KS0CDNACC2</t>
  </si>
  <si>
    <t>DECARLI NACC SUBAWARD 06 30 18 KS0CDNACC2</t>
  </si>
  <si>
    <t>KS0CDNACC3</t>
  </si>
  <si>
    <t>DECARLI NACC SUBAWARD 06 30 19 KS0CDNACC3</t>
  </si>
  <si>
    <t>KS0CDNACC4</t>
  </si>
  <si>
    <t>DECARLI NACC SUBAWARD 06 30 2020 KS0CDNACC4</t>
  </si>
  <si>
    <t>KS0CDNACC5</t>
  </si>
  <si>
    <t>DECARLI NACC Univ of Wash 06 30 2021 KS0CDNACC5</t>
  </si>
  <si>
    <t>KS0CDNACMR</t>
  </si>
  <si>
    <t>DECARLI NACC MRI SUP FUNDS 06 30 18 KS0CDNACMR</t>
  </si>
  <si>
    <t>KS0CDNAMRI</t>
  </si>
  <si>
    <t>DECARLI NACC MRI SUP FUNDS 06 30 19 KS0CDNAMRI</t>
  </si>
  <si>
    <t>K30DBW2015</t>
  </si>
  <si>
    <t>DEPT OF BOATING WATERWAYS GRANT 28915 K30DBW2015</t>
  </si>
  <si>
    <t>K309522101</t>
  </si>
  <si>
    <t>CalTrans La Rue Bridge Widening K309522101</t>
  </si>
  <si>
    <t>KS0ECHOED5</t>
  </si>
  <si>
    <t>Peds Cardio Echo Education fund KS0ECHOED5</t>
  </si>
  <si>
    <t>KS0SAREP04</t>
  </si>
  <si>
    <t>MCDONALD SAREPTA 4045 301 6 23 KS0SAREP04</t>
  </si>
  <si>
    <t>K30CNSTKE1</t>
  </si>
  <si>
    <t>CNS McALLISTER TRAINING GRANT EXPENSE K30CNSTKE1</t>
  </si>
  <si>
    <t>K30CNSTKE2</t>
  </si>
  <si>
    <t>CNS McALLISTER T32MH112507 EXPENSE YR2 K30CNSTKE2</t>
  </si>
  <si>
    <t>K30CNSTKE3</t>
  </si>
  <si>
    <t>CNS McALLISTER T32MH112507 EXPENSE YR3 K30CNSTKE3</t>
  </si>
  <si>
    <t>K30CNSTKE4</t>
  </si>
  <si>
    <t>CNS McALLISTER T32MH112507 EXPENSE YR4 K30CNSTKE4</t>
  </si>
  <si>
    <t>K30CNSTKE5</t>
  </si>
  <si>
    <t>CNS McALLISTER T32MH112507 EXPENSE YR5 K30CNSTKE5</t>
  </si>
  <si>
    <t>K30CNSTKF1</t>
  </si>
  <si>
    <t>CNS McALLISTER TRAINING GRANT STIPEND K30CNSTKF1</t>
  </si>
  <si>
    <t>K30CNSTKF2</t>
  </si>
  <si>
    <t>CNS McALLISTER T32MH112507 STIPEND YR2 K30CNSTKF2</t>
  </si>
  <si>
    <t>K30CNSTKF3</t>
  </si>
  <si>
    <t>CNS McALLISTER T32MH112507 STIPEND YR3 K30CNSTKF3</t>
  </si>
  <si>
    <t>K30CNSTKF4</t>
  </si>
  <si>
    <t>CNS McALLISTER T32MH112507 STIPEND YR4 K30CNSTKF4</t>
  </si>
  <si>
    <t>K30CNSTKF5</t>
  </si>
  <si>
    <t>CNS McALLISTER T32MH112507 STIPEND YR5 K30CNSTKF5</t>
  </si>
  <si>
    <t>K30BPCCZ25</t>
  </si>
  <si>
    <t>CNPRC Van Rompay UNC 5111994 K30BPCCZ25</t>
  </si>
  <si>
    <t>K30GMBNIFA</t>
  </si>
  <si>
    <t>BAE Bornhorst Future foods for health K30GMBNIFA</t>
  </si>
  <si>
    <t>KS0MSFEP14</t>
  </si>
  <si>
    <t>MED PHS SCHENKER CDPH EMERG KS0MSFEP14</t>
  </si>
  <si>
    <t>KS0MSFEP15</t>
  </si>
  <si>
    <t>MED PHS SCHENKER CDPH EMERG KS0MSFEP15</t>
  </si>
  <si>
    <t>KS0MSFEP16</t>
  </si>
  <si>
    <t>MED PHS SCHENKER CDPH EMERG KS0MSFEP16</t>
  </si>
  <si>
    <t>KS0MSFEP17</t>
  </si>
  <si>
    <t>MED PHS SCHENKER CDPH EMERG KS0MSFEP17</t>
  </si>
  <si>
    <t>KS0MSFEP18</t>
  </si>
  <si>
    <t>MED PHS SCHENKER CDPH EMERG KS0MSFEP18</t>
  </si>
  <si>
    <t>KS0MSFEP19</t>
  </si>
  <si>
    <t>MED PHS SCHENKER CDPH EMERG KS0MSFEP19</t>
  </si>
  <si>
    <t>KS0AS1FINA</t>
  </si>
  <si>
    <t>MMI F30 The role of SLC11A1 Yr1 FINA KS0AS1FINA</t>
  </si>
  <si>
    <t>KS0AS2FINA</t>
  </si>
  <si>
    <t>MMI F30 The role of SLC11A1 Yr2 FINA KS0AS2FINA</t>
  </si>
  <si>
    <t>KS0AS3FINA</t>
  </si>
  <si>
    <t>MMI F30 The role of SLC11A1 Yr3 FINA KS0AS3FINA</t>
  </si>
  <si>
    <t>KS0AS4FINA</t>
  </si>
  <si>
    <t>MMI F30 The role of SLC11A1 Yr4 FINA KS0AS4FINA</t>
  </si>
  <si>
    <t>KS0ASF30Y1</t>
  </si>
  <si>
    <t>MMI F30 The role of SLC11A1 Yr1 KS0ASF30Y1</t>
  </si>
  <si>
    <t>KS0ASF30Y2</t>
  </si>
  <si>
    <t>MMI F30 The role of SLC11A1 Yr2 KS0ASF30Y2</t>
  </si>
  <si>
    <t>KS0ASF30Y3</t>
  </si>
  <si>
    <t>MMI F30 The role of SLC11A1 Yr3 KS0ASF30Y3</t>
  </si>
  <si>
    <t>KS0ASF30Y4</t>
  </si>
  <si>
    <t>MMI F30 The role of SLC11A1 Yr4 KS0ASF30Y4</t>
  </si>
  <si>
    <t>KS0MESAIA1</t>
  </si>
  <si>
    <t>SOM A Stull Lane Inst Allw FY2022 KS0MESAIA1</t>
  </si>
  <si>
    <t>KS0MESAIA2</t>
  </si>
  <si>
    <t>SOM A Stull Lane Inst Allowance FY23 KS0MESAIA2</t>
  </si>
  <si>
    <t>KS0MESAOT2</t>
  </si>
  <si>
    <t>MED A Tull Lane Other FY 2023 KS0MESAOT2</t>
  </si>
  <si>
    <t>KS0MESAST1</t>
  </si>
  <si>
    <t>MED A Tull Lane Stipend FY 2022 KS0MESAST1</t>
  </si>
  <si>
    <t>KS0MESAST2</t>
  </si>
  <si>
    <t>MED A Tull Lane Stipend FY 2023 KS0MESAST2</t>
  </si>
  <si>
    <t>K30BLLAUSN</t>
  </si>
  <si>
    <t>NUT LONNERDAL AUSNUTRIA GOAT MILK K30BLLAUSN</t>
  </si>
  <si>
    <t>KS0HOOR805</t>
  </si>
  <si>
    <t>MED IMCT ABEDI AIVITA CL GBM P01 US KS0HOOR805</t>
  </si>
  <si>
    <t>K30PJBNIFA</t>
  </si>
  <si>
    <t>Berger NATIONAL INSTITUTE OF FOOD AG K30PJBNIFA</t>
  </si>
  <si>
    <t>K30BRAHEIS</t>
  </si>
  <si>
    <t>HEISING SIMONS Grant 2018 1140 K30BRAHEIS</t>
  </si>
  <si>
    <t>KS0ERFR800</t>
  </si>
  <si>
    <t>MERM FOREST DEVICES EDGAR FONTENETTE KS0ERFR800</t>
  </si>
  <si>
    <t>KS0KLNIH19</t>
  </si>
  <si>
    <t>MPHA CHEN IZU NIH 2019 AWARD Kit LAM KS0KLNIH19</t>
  </si>
  <si>
    <t>KS0YCNIH19</t>
  </si>
  <si>
    <t>MPHA CHEN IZU NIH 2019 AWARD KS0YCNIH19</t>
  </si>
  <si>
    <t>KS0APPL009</t>
  </si>
  <si>
    <t>APPLEGATE SEDLINE PROJECT KS0APPL009</t>
  </si>
  <si>
    <t>K30CVHYD01</t>
  </si>
  <si>
    <t>ARYL Hydrocarbon Receptor K30CVHYD01</t>
  </si>
  <si>
    <t>K30CVHYD02</t>
  </si>
  <si>
    <t>ARYL Hydrocarbon Receptor K30CVHYD02</t>
  </si>
  <si>
    <t>K30KBHYD01</t>
  </si>
  <si>
    <t>ARYL Hydrocarbon Receptor K30KBHYD01</t>
  </si>
  <si>
    <t>KS0VERACP3</t>
  </si>
  <si>
    <t>MED OBGYN HOU VERACEPT PHASE III KS0VERACP3</t>
  </si>
  <si>
    <t>KS0AGRO107</t>
  </si>
  <si>
    <t>MED URO RO1 Targeting AR 1 19 12 23 KS0AGRO107</t>
  </si>
  <si>
    <t>K30RFTROUP</t>
  </si>
  <si>
    <t>CHE FALLER LLNL Siloxane Polymer Aging K30RFTROUP</t>
  </si>
  <si>
    <t>K30ULLR346</t>
  </si>
  <si>
    <t>DOE Monsoon Extremes Impacts Metrics K30ULLR346</t>
  </si>
  <si>
    <t>K30FRE18T1</t>
  </si>
  <si>
    <t>FRE Fresno Co GENT 2018 08 C000113861 K30FRE18T1</t>
  </si>
  <si>
    <t>K30KSPIN01</t>
  </si>
  <si>
    <t>E Cigarette Exposure Conditions K30KSPIN01</t>
  </si>
  <si>
    <t>K30KSPIN02</t>
  </si>
  <si>
    <t>YR 2 E Cigarette Exposure Conditions K30KSPIN02</t>
  </si>
  <si>
    <t>K30KSPIN03</t>
  </si>
  <si>
    <t>YR 3 E Cigarette Exposure Conditions K30KSPIN03</t>
  </si>
  <si>
    <t>K30KSPIN04</t>
  </si>
  <si>
    <t>YR 4 E Cigarette Exposure Conditions K30KSPIN04</t>
  </si>
  <si>
    <t>K30V450650</t>
  </si>
  <si>
    <t>RED WOLF WHOLE GENOME K30V450650</t>
  </si>
  <si>
    <t>K30V450665</t>
  </si>
  <si>
    <t>RED WOLF WHOLE GENOME 2024 K30V450665</t>
  </si>
  <si>
    <t>KS0LTR2101</t>
  </si>
  <si>
    <t>Tian R21 A20 2976 KS0LTR2101</t>
  </si>
  <si>
    <t>KS0RWFIMG1</t>
  </si>
  <si>
    <t>MED PHS WHITMER IMAGING STUDY KS0RWFIMG1</t>
  </si>
  <si>
    <t>K30HED2134</t>
  </si>
  <si>
    <t>LAWR USDA Quantifying Effects of Aquifer K30HED2134</t>
  </si>
  <si>
    <t>K30TXC8COY</t>
  </si>
  <si>
    <t>ESP Tali Caspi Animal Welfare Instit K30TXC8COY</t>
  </si>
  <si>
    <t>K30DACTHEO</t>
  </si>
  <si>
    <t>7 1 2023 Plant Pathogens of Theobrom K30DACTHEO</t>
  </si>
  <si>
    <t>K30DJLLNLS</t>
  </si>
  <si>
    <t>MAE DELPLANQUE LLNL SE B643142 K30DJLLNLS</t>
  </si>
  <si>
    <t>K30RLKSWCK</t>
  </si>
  <si>
    <t>JMIE RAL1 FOOD TEMP OPTIMIZATION USDI K30RLKSWCK</t>
  </si>
  <si>
    <t>KS0DHCOGN1</t>
  </si>
  <si>
    <t>MED PSYCH HESSL NIH R01 9 30 20 9 29 25 KS0DHCOGN1</t>
  </si>
  <si>
    <t>KS0DHCOGN2</t>
  </si>
  <si>
    <t>MED PSYCH HESSL NIH R01 9 30 20 9 29 25 KS0DHCOGN2</t>
  </si>
  <si>
    <t>KS0DHCOGNS</t>
  </si>
  <si>
    <t>MED PSYCH HESSL NIH R01S 9 30 21 9 29 22 KS0DHCOGNS</t>
  </si>
  <si>
    <t>KS0LZMASS1</t>
  </si>
  <si>
    <t>ZHANG MASS GEN HOSP NEURONEXT NN110 KS0LZMASS1</t>
  </si>
  <si>
    <t>KS0RWPIDE2</t>
  </si>
  <si>
    <t>MED PHS WHITMER IDEAS II KS0RWPIDE2</t>
  </si>
  <si>
    <t>KS0RWPIDE3</t>
  </si>
  <si>
    <t>MED PHS WHITMER IDEAS II KS0RWPIDE3</t>
  </si>
  <si>
    <t>KS0RWPIDE4</t>
  </si>
  <si>
    <t>MED PHS WHITMER IDEAS II KS0RWPIDE4</t>
  </si>
  <si>
    <t>KS0RWPIDE5</t>
  </si>
  <si>
    <t>MED PHS WHITMER IDEAS II KS0RWPIDE5</t>
  </si>
  <si>
    <t>K30KPCSH01</t>
  </si>
  <si>
    <t>Cold Spring Harbor K30KPCSH01</t>
  </si>
  <si>
    <t>K30KPCSH02</t>
  </si>
  <si>
    <t>Cold Spring Harbor K30KPCSH02</t>
  </si>
  <si>
    <t>K30KPCSH03</t>
  </si>
  <si>
    <t>Cold Spring Harbor K30KPCSH03</t>
  </si>
  <si>
    <t>K30APSFB15</t>
  </si>
  <si>
    <t>PS ESP Safford CA Fire Sci Consorti YO K30APSFB15</t>
  </si>
  <si>
    <t>K30JFQ5CFS</t>
  </si>
  <si>
    <t>ESP Safford CA Fire Sci Consorti K30JFQ5CFS</t>
  </si>
  <si>
    <t>KS0GISS811</t>
  </si>
  <si>
    <t>MED IMGI SARKAR ASTRAZENECA NAFLD KS0GISS811</t>
  </si>
  <si>
    <t>K30WYNHL23</t>
  </si>
  <si>
    <t>ECE YANG LARGE FIELD VIEW HIGH THROUGH K30WYNHL23</t>
  </si>
  <si>
    <t>K30SARFET2</t>
  </si>
  <si>
    <t>CMB SARON FETZER K30SARFET2</t>
  </si>
  <si>
    <t>K30LFR0101</t>
  </si>
  <si>
    <t>Fejerman NIH NCI R01CA204797 K30LFR0101</t>
  </si>
  <si>
    <t>K30LFR01S1</t>
  </si>
  <si>
    <t>Fejerman NIH NCI R01CA204797 Supplement K30LFR01S1</t>
  </si>
  <si>
    <t>KS0LFFBIBC</t>
  </si>
  <si>
    <t>MED PHS FEJERMAN TRANSFERRED R01 KS0LFFBIBC</t>
  </si>
  <si>
    <t>KS0LFFGVBC</t>
  </si>
  <si>
    <t>MED PHS FEJERMAN R01 SUPPLEMENT KS0LFFGVBC</t>
  </si>
  <si>
    <t>K30V4C2MLE</t>
  </si>
  <si>
    <t>VM CIID MILLER AMER ASSOC TISSUE BANKS K30V4C2MLE</t>
  </si>
  <si>
    <t>KS0PMGE200</t>
  </si>
  <si>
    <t>MED IMPM GONCHAROVA NHLBI TCS2 KS0PMGE200</t>
  </si>
  <si>
    <t>KS0PMAT836</t>
  </si>
  <si>
    <t>MED IMPM ALBERTSON ARIDIS 301 002 KS0PMAT836</t>
  </si>
  <si>
    <t>K30CNSAL01</t>
  </si>
  <si>
    <t>CNS Leshinskaya NSF2022685 K30CNSAL01</t>
  </si>
  <si>
    <t>K30RMDMSEQ</t>
  </si>
  <si>
    <t>USDA GENOMICS OF PLANT PATHOGENIC K30RMDMSEQ</t>
  </si>
  <si>
    <t>K30V625159</t>
  </si>
  <si>
    <t>CAHFS DHS FDA FERN FY20 21 K30V625159</t>
  </si>
  <si>
    <t>K30V625164</t>
  </si>
  <si>
    <t>CAHFS DHS FDA FERN FY21 22 K30V625164</t>
  </si>
  <si>
    <t>K30V625167</t>
  </si>
  <si>
    <t>CAHFS DHS FDA FERN FY22 23 K30V625167</t>
  </si>
  <si>
    <t>K30V625178</t>
  </si>
  <si>
    <t>CAHFS DHS FDA FERN FY23 24 K30V625178</t>
  </si>
  <si>
    <t>K30BWF8D49</t>
  </si>
  <si>
    <t>USDA SP VIGS driven RNA 1 411 605 K30BWF8D49</t>
  </si>
  <si>
    <t>K30V451RY2</t>
  </si>
  <si>
    <t>Finno Steph Ryan T32 Support Funds K30V451RY2</t>
  </si>
  <si>
    <t>K30V451RYA</t>
  </si>
  <si>
    <t>Finno Steph Ryan T32 Support Funds K30V451RYA</t>
  </si>
  <si>
    <t>K30V4BALEX</t>
  </si>
  <si>
    <t>Charles Alex T32 Support Funds K30V4BALEX</t>
  </si>
  <si>
    <t>K30V4BALX2</t>
  </si>
  <si>
    <t>Charles Alex T32 Support Funds Year 2 K30V4BALX2</t>
  </si>
  <si>
    <t>K30V4SNWEI</t>
  </si>
  <si>
    <t>VSR Comp Onc T32 Nina Wei Research K30V4SNWEI</t>
  </si>
  <si>
    <t>K30V4ST322</t>
  </si>
  <si>
    <t>T32 TRAINING GRANT YEAR 2 K30V4ST322</t>
  </si>
  <si>
    <t>K30V4ST323</t>
  </si>
  <si>
    <t>T32 TRAINING GRANT YEAR 3 K30V4ST323</t>
  </si>
  <si>
    <t>K30V4ST324</t>
  </si>
  <si>
    <t>T32 TRAINING GRANT YEAR 4 K30V4ST324</t>
  </si>
  <si>
    <t>K30V4STCC2</t>
  </si>
  <si>
    <t>T32 TRAINING GRANT CHILD CARE YEAR 3 K30V4STCC2</t>
  </si>
  <si>
    <t>K30V4STCC4</t>
  </si>
  <si>
    <t>T32 TRAINING GRANT CHILD CARE YEAR 4 K30V4STCC4</t>
  </si>
  <si>
    <t>K30V4V0087</t>
  </si>
  <si>
    <t>T32 TRAINING GRANT K30V4V0087</t>
  </si>
  <si>
    <t>K30V751RY2</t>
  </si>
  <si>
    <t>Finno FINA Steph Ryan T32 Support K30V751RY2</t>
  </si>
  <si>
    <t>K30V751RYA</t>
  </si>
  <si>
    <t>Finno FINA Steph Ryan T32 Support K30V751RYA</t>
  </si>
  <si>
    <t>K30V7BALEX</t>
  </si>
  <si>
    <t>FINA Charles Alex T32 support K30V7BALEX</t>
  </si>
  <si>
    <t>K30V7BALX2</t>
  </si>
  <si>
    <t>FINA Charles Alex T32 support Year 2 K30V7BALX2</t>
  </si>
  <si>
    <t>K30V7SNWEI</t>
  </si>
  <si>
    <t>VSR Comp Onc T32 Nina Wei Stipend K30V7SNWEI</t>
  </si>
  <si>
    <t>K30V7ST322</t>
  </si>
  <si>
    <t>T32 TRAINING GRANT STIPEND YEAR 2 K30V7ST322</t>
  </si>
  <si>
    <t>K30V7ST323</t>
  </si>
  <si>
    <t>T32 TRAINING GRANT STIPEND YEAR 3 K30V7ST323</t>
  </si>
  <si>
    <t>K30V7ST324</t>
  </si>
  <si>
    <t>T32 TRAINING GRANT STIPEND YEAR 4 K30V7ST324</t>
  </si>
  <si>
    <t>K30V7V0087</t>
  </si>
  <si>
    <t>STIPEND ACCOUNT FOR T32 TRAINING GRANT K30V7V0087</t>
  </si>
  <si>
    <t>KS0AHT3201</t>
  </si>
  <si>
    <t>Med Surg Canter T32 Abdul Hassan KS0AHT3201</t>
  </si>
  <si>
    <t>KS0AHT32XX</t>
  </si>
  <si>
    <t>Med Surg R Canter T32 Abdul Hassan KS0AHT32XX</t>
  </si>
  <si>
    <t>KS0ART3201</t>
  </si>
  <si>
    <t>Med Surg Canter T32 Aryana Razmara KS0ART3201</t>
  </si>
  <si>
    <t>KS0ART32XX</t>
  </si>
  <si>
    <t>Med Surg Robert Canter T32 A Razmara KS0ART32XX</t>
  </si>
  <si>
    <t>KS0KKT3201</t>
  </si>
  <si>
    <t>Med Surg Canter T32 Kara Kleber KS0KKT3201</t>
  </si>
  <si>
    <t>KS0KKT32XX</t>
  </si>
  <si>
    <t>Med Surg Robert Canter T32 K Kleber KS0KKT32XX</t>
  </si>
  <si>
    <t>KS0RCT32K1</t>
  </si>
  <si>
    <t>Med Surg Canter T32 Kara Kleber KS0RCT32K1</t>
  </si>
  <si>
    <t>KS0RCT32KK</t>
  </si>
  <si>
    <t>Med Surg Robert Canter T32 K Kleber KS0RCT32KK</t>
  </si>
  <si>
    <t>K30APSFA49</t>
  </si>
  <si>
    <t>PS KHALSA 2020 WSARE VIA MONTANA ST K30APSFA49</t>
  </si>
  <si>
    <t>K30GEPMEAT</t>
  </si>
  <si>
    <t>USDA FAS COCHRAN FELLOW PROCESSED MEAT K30GEPMEAT</t>
  </si>
  <si>
    <t>K30XCYCOCH</t>
  </si>
  <si>
    <t>AN SCI YANG USDA FAS COCHRAN FELLOW PROG K30XCYCOCH</t>
  </si>
  <si>
    <t>K30EXN8D56</t>
  </si>
  <si>
    <t>USDA Long term Honey Bee Health K30EXN8D56</t>
  </si>
  <si>
    <t>K30HPNEH22</t>
  </si>
  <si>
    <t>NEH Award 2020 2022 Bldg Comm K30HPNEH22</t>
  </si>
  <si>
    <t>K30HPNEH2S</t>
  </si>
  <si>
    <t>NEH 2020 2022 Bldg Comm Stipend Acct K30HPNEH2S</t>
  </si>
  <si>
    <t>K30NAKCHIS</t>
  </si>
  <si>
    <t>NAS K CHIN HISTORY PROJECT FINA K30NAKCHIS</t>
  </si>
  <si>
    <t>K30MLCPR06</t>
  </si>
  <si>
    <t>CPR CalPers Leadership Dev 2020 8855 K30MLCPR06</t>
  </si>
  <si>
    <t>K30AMOBARR</t>
  </si>
  <si>
    <t>AN SCI OBERBAUER USFS BARRED OWL K30AMOBARR</t>
  </si>
  <si>
    <t>KS0DPNIH01</t>
  </si>
  <si>
    <t>PLEASURE R21 Canavan disease 08 31 2023 KS0DPNIH01</t>
  </si>
  <si>
    <t>K30BPCDZ27</t>
  </si>
  <si>
    <t>CNPRC Fox NIH R01MH121735 K30BPCDZ27</t>
  </si>
  <si>
    <t>K30BLLBONE</t>
  </si>
  <si>
    <t>NUTR LONNERDAL MJN BONE DEVELOPMENT K30BLLBONE</t>
  </si>
  <si>
    <t>K30MBJMNKE</t>
  </si>
  <si>
    <t>MCB MM SUBRAMANIAN NSF 202112 0 K30MBJMNKE</t>
  </si>
  <si>
    <t>K30MBJMNKF</t>
  </si>
  <si>
    <t>MCB JMN SUBRAMANIAN FINA NSF K30MBJMNKF</t>
  </si>
  <si>
    <t>K30CNSRE02</t>
  </si>
  <si>
    <t>CNS OREILLY ONR N00014 20 1 2578 K30CNSRE02</t>
  </si>
  <si>
    <t>KS0IS28D74</t>
  </si>
  <si>
    <t>SAEZ ONR N00014 20 1 2578 KS0IS28D74</t>
  </si>
  <si>
    <t>KS0SI28D74</t>
  </si>
  <si>
    <t>SAEZ Navel Research 08 16 23 KS0SI28D74</t>
  </si>
  <si>
    <t>K30APSM631</t>
  </si>
  <si>
    <t>PS MESGARAN BSF RAPID ADAPTATION 063022 K30APSM631</t>
  </si>
  <si>
    <t>KS0SCK2320</t>
  </si>
  <si>
    <t>CROSSEN NIDDK K23 GRANT KS0SCK2320</t>
  </si>
  <si>
    <t>K30V4D2403</t>
  </si>
  <si>
    <t>Rebhun IL15 Trial Year 4 and Subawards K30V4D2403</t>
  </si>
  <si>
    <t>K30V4D2417</t>
  </si>
  <si>
    <t>Rebhun IL15 Clinical Trial Year 5 K30V4D2417</t>
  </si>
  <si>
    <t>K30V4S6875</t>
  </si>
  <si>
    <t>Rebhun Recombinant IL 15 Trial Y5 K30V4S6875</t>
  </si>
  <si>
    <t>K30V4V0091</t>
  </si>
  <si>
    <t>Trials of Inhaled Recombinant Dogs Res K30V4V0091</t>
  </si>
  <si>
    <t>K30V4V0092</t>
  </si>
  <si>
    <t>Trials of Inhaled Recombinant Dogs Res K30V4V0092</t>
  </si>
  <si>
    <t>KS0RCNCIUX</t>
  </si>
  <si>
    <t>Med Surg Robert Canter NCI U01 yr4 KS0RCNCIUX</t>
  </si>
  <si>
    <t>KS0RCNCIUZ</t>
  </si>
  <si>
    <t>Med Surg Robert Canter NCI U01 yr5 KS0RCNCIUZ</t>
  </si>
  <si>
    <t>KS0RCU01CO</t>
  </si>
  <si>
    <t>Med Surg Robert Canter U01 Carryover KS0RCU01CO</t>
  </si>
  <si>
    <t>KS0RCU1SUP</t>
  </si>
  <si>
    <t>Med Surg Robert Canter NCI U01 Supp KS0RCU1SUP</t>
  </si>
  <si>
    <t>KS0HOMC815</t>
  </si>
  <si>
    <t>MED IMHO ARORA BRISTOL MYERS CA048001 KS0HOMC815</t>
  </si>
  <si>
    <t>K30DNM8D81</t>
  </si>
  <si>
    <t>APHIS HLB and ACP Citrus 2020 2023 K30DNM8D81</t>
  </si>
  <si>
    <t>K30DNM8D8A</t>
  </si>
  <si>
    <t>APHIS Arizona Subaward K30DNM8D8A</t>
  </si>
  <si>
    <t>K30DNM8D8R</t>
  </si>
  <si>
    <t>APHIS Riverside Subaward K30DNM8D8R</t>
  </si>
  <si>
    <t>K30JKL8RJW</t>
  </si>
  <si>
    <t>HE CD London RWJF Awd YR3 12 K30JKL8RJW</t>
  </si>
  <si>
    <t>K30JKL8RWF</t>
  </si>
  <si>
    <t>HE CD London RWJF Awd YR2 12 K30JKL8RWF</t>
  </si>
  <si>
    <t>K30JKL8RWJ</t>
  </si>
  <si>
    <t>HE CD London RWJF Award 28D82 K30JKL8RWJ</t>
  </si>
  <si>
    <t>K30JKLRJW0</t>
  </si>
  <si>
    <t>HE CD London RWJF Awd YR3 0 K30JKLRJW0</t>
  </si>
  <si>
    <t>K30JKLRWF0</t>
  </si>
  <si>
    <t>HE CD London RWJF Awd YR 2 0 K30JKLRWF0</t>
  </si>
  <si>
    <t>K30JKLRWJ0</t>
  </si>
  <si>
    <t>HE CD London RWJF Awd 0 YR1 K30JKLRWJ0</t>
  </si>
  <si>
    <t>KS0SSSTATP</t>
  </si>
  <si>
    <t>Med Surg Soman Sen STAT Per patient KS0SSSTATP</t>
  </si>
  <si>
    <t>KS0GITS800</t>
  </si>
  <si>
    <t>MED IMGI BOWLUS BOSTON SCIENTIFIC E7136 KS0GITS800</t>
  </si>
  <si>
    <t>KS0RBMERCK</t>
  </si>
  <si>
    <t>BROOKS MERCK MK 7339 007 KS0RBMERCK</t>
  </si>
  <si>
    <t>K30WAL856F</t>
  </si>
  <si>
    <t>ETOX WALSE APHIS FINA ACCT FOR 3 WALS856 K30WAL856F</t>
  </si>
  <si>
    <t>K30WALS856</t>
  </si>
  <si>
    <t>ETOX WALSE APHIS Ca Fresh Citrus 2020 K30WALS856</t>
  </si>
  <si>
    <t>KS0DFAWR01</t>
  </si>
  <si>
    <t>Med Surgery Farmer Wang NIH R01 KS0DFAWR01</t>
  </si>
  <si>
    <t>K30FANA072</t>
  </si>
  <si>
    <t>WFCB FANGUE CDFW Kavas Award Y1 2 K30FANA072</t>
  </si>
  <si>
    <t>K30S4LKSWP</t>
  </si>
  <si>
    <t>CEE KAVVAS DWR EVAL STATE WATER PRJT K30S4LKSWP</t>
  </si>
  <si>
    <t>KS0CAWR200</t>
  </si>
  <si>
    <t>MED IMCA WOLTZ NIH F32 NRSA FELLOWSHIP KS0CAWR200</t>
  </si>
  <si>
    <t>KS0GWR01A1</t>
  </si>
  <si>
    <t>MRAD G WANG NIH R01 LiverParameticPET KS0GWR01A1</t>
  </si>
  <si>
    <t>K30DWRCAG2</t>
  </si>
  <si>
    <t>WFCB FANGUE CDWR Testing the efficacy Y2 K30DWRCAG2</t>
  </si>
  <si>
    <t>K30DWRCAG3</t>
  </si>
  <si>
    <t>WFCB FANGUE CDWR Testing the efficacy Y3 K30DWRCAG3</t>
  </si>
  <si>
    <t>K30DWRCAG4</t>
  </si>
  <si>
    <t>WFCB FANGUE CDWR Testing the efficacy Y4 K30DWRCAG4</t>
  </si>
  <si>
    <t>K30DWRCAG5</t>
  </si>
  <si>
    <t>WFCB FANGUE CDWR Testing the efficacy Y5 K30DWRCAG5</t>
  </si>
  <si>
    <t>K30DWRCAG6</t>
  </si>
  <si>
    <t>WFCB FANGUE CDWR Testing the efficacy Y6 K30DWRCAG6</t>
  </si>
  <si>
    <t>K30DWRCAG7</t>
  </si>
  <si>
    <t>WFCB FANGUE CDWR Testing the efficacy Y7 K30DWRCAG7</t>
  </si>
  <si>
    <t>K30DWRCAGE</t>
  </si>
  <si>
    <t>WFCB FANGUE CDWR Testing the efficacy Y1 K30DWRCAGE</t>
  </si>
  <si>
    <t>K30INY22T1</t>
  </si>
  <si>
    <t>INY Inyo County GENT 2022 11 C000114271 K30INY22T1</t>
  </si>
  <si>
    <t>K30GMOEQRI</t>
  </si>
  <si>
    <t>EPS OSKIN SCEC 2022 USC USGS K30GMOEQRI</t>
  </si>
  <si>
    <t>KS0TGRIF03</t>
  </si>
  <si>
    <t>Griffith K01 A22 0814 KS0TGRIF03</t>
  </si>
  <si>
    <t>K30DSBATT1</t>
  </si>
  <si>
    <t>BMI STRATEGIES NEUROFIBROMATOSIS TYPE 1 K30DSBATT1</t>
  </si>
  <si>
    <t>K30DCU01Y1</t>
  </si>
  <si>
    <t>MAE DAVIS C NIH U01 A22 1741 K30DCU01Y1</t>
  </si>
  <si>
    <t>K30DCU01Y2</t>
  </si>
  <si>
    <t>MAE DAVIS C NIH U01 Year 2 A22 1741 K30DCU01Y2</t>
  </si>
  <si>
    <t>KS0MRR2511</t>
  </si>
  <si>
    <t>ROGAWSKI NEUROTHERAPEUTIC TRAIN 07 27 KS0MRR2511</t>
  </si>
  <si>
    <t>KS0MRR2512</t>
  </si>
  <si>
    <t>ROGAWSKI NEUROTHERAPEUTIC TRAIN 07 27 KS0MRR2512</t>
  </si>
  <si>
    <t>K30APSM704</t>
  </si>
  <si>
    <t>PS BROWN 2022 SQM NORTH AMERICA K30APSM704</t>
  </si>
  <si>
    <t>K30CPCEZ22</t>
  </si>
  <si>
    <t>CNPRC Miller Genentech TSK 022038 K30CPCEZ22</t>
  </si>
  <si>
    <t>KS0GWNHLBA</t>
  </si>
  <si>
    <t>Gary Raff Nat HLB KS0GWNHLBA</t>
  </si>
  <si>
    <t>K30JAS2CAN</t>
  </si>
  <si>
    <t>HE ALGG KIERS SISNEROZ CANERS FOUND K30JAS2CAN</t>
  </si>
  <si>
    <t>K30APSPP54</t>
  </si>
  <si>
    <t>PS GRADZIEL CALIF CLING PEACH DEV 053123 K30APSPP54</t>
  </si>
  <si>
    <t>K30APSPP55</t>
  </si>
  <si>
    <t>PS GRADZIEL CA CLING PEACH REGION 053123 K30APSPP55</t>
  </si>
  <si>
    <t>KS0HSNIH31</t>
  </si>
  <si>
    <t>Heather Spooner A23 0627 NIH F31 KS0HSNIH31</t>
  </si>
  <si>
    <t>KS0HSNIH32</t>
  </si>
  <si>
    <t>Heather Spooner A23 0627 NIH F31 Yr2 KS0HSNIH32</t>
  </si>
  <si>
    <t>KS0SPOONE2</t>
  </si>
  <si>
    <t>Spooner A23 0627 NIH F31 Stipend YR 2 KS0SPOONE2</t>
  </si>
  <si>
    <t>KS0SPOONER</t>
  </si>
  <si>
    <t>Spooner A23 0627 NIH F31 Stipend Fees KS0SPOONER</t>
  </si>
  <si>
    <t>KS0NRDJ600</t>
  </si>
  <si>
    <t>NATIONAL LEAGUE FOR NURSING KS0NRDJ600</t>
  </si>
  <si>
    <t>KS0IDSW201</t>
  </si>
  <si>
    <t>MED IMID WINTER NIAID R21 GLUTARATE KS0IDSW201</t>
  </si>
  <si>
    <t>K30APSPRA3</t>
  </si>
  <si>
    <t>PS ZWIENIECKI CA PISTACHIO CONFRO 093023 K30APSPRA3</t>
  </si>
  <si>
    <t>K30APSPT51</t>
  </si>
  <si>
    <t>PS STOVER PRUNE DATABASE 3 31 2023 K30APSPT51</t>
  </si>
  <si>
    <t>K302328F19</t>
  </si>
  <si>
    <t>CS NeTS JUNO3 Cloud Carrier Mukherjee K302328F19</t>
  </si>
  <si>
    <t>K30YTNSF98</t>
  </si>
  <si>
    <t>MSE TAKAMURA NSF MRI Acquistion X RAY K30YTNSF98</t>
  </si>
  <si>
    <t>K30LYBR450</t>
  </si>
  <si>
    <t>LAWR LYBRAND USFS INCIPIENT WEATHERING K30LYBR450</t>
  </si>
  <si>
    <t>K304875131</t>
  </si>
  <si>
    <t>Fulton CA India ZEV Policy Collaboration K304875131</t>
  </si>
  <si>
    <t>K30AQNP027</t>
  </si>
  <si>
    <t>Raffuse IMPROVE 08 1 2022 1 31 2023 K30AQNP027</t>
  </si>
  <si>
    <t>K30CTSTY02</t>
  </si>
  <si>
    <t>Stanford Youth Solutions Training 21 23 K30CTSTY02</t>
  </si>
  <si>
    <t>KS0DABDASD</t>
  </si>
  <si>
    <t>Amaral Nordahl R01 A22 0953 8 22 5 27 KS0DABDASD</t>
  </si>
  <si>
    <t>KS0LBCOMMA</t>
  </si>
  <si>
    <t>BUTANI HOFFMANN LAROCHE PROTOCOL BO42353 KS0LBCOMMA</t>
  </si>
  <si>
    <t>K30JDM8F28</t>
  </si>
  <si>
    <t>CANERS Control strategies K30JDM8F28</t>
  </si>
  <si>
    <t>KS0JLUCBU1</t>
  </si>
  <si>
    <t>LIN UCB U19 Subaward 07 31 23 KS0JLUCBU1</t>
  </si>
  <si>
    <t>KS0GIMV601</t>
  </si>
  <si>
    <t>MED IMGI MEDICI ARBORMED KS0GIMV601</t>
  </si>
  <si>
    <t>KS0IDSW202</t>
  </si>
  <si>
    <t>MED IMID WINTER NIAID R01AI118807 PARENT KS0IDSW202</t>
  </si>
  <si>
    <t>KS0IDSW203</t>
  </si>
  <si>
    <t>MED IMID WINTER NIAID R01AI118807 SUPPL KS0IDSW203</t>
  </si>
  <si>
    <t>K304875134</t>
  </si>
  <si>
    <t>Fulton ZEV Action Plan in India K304875134</t>
  </si>
  <si>
    <t>KS0LHNTNMC</t>
  </si>
  <si>
    <t>MULTI COUNTY CALMHSA LHCN NIENDAM KS0LHNTNMC</t>
  </si>
  <si>
    <t>K30PLA22C1</t>
  </si>
  <si>
    <t>PLA Placer County CW 2022 25 C000114358 K30PLA22C1</t>
  </si>
  <si>
    <t>K30CTCHE01</t>
  </si>
  <si>
    <t>CHEAC Training C000114324 K30CTCHE01</t>
  </si>
  <si>
    <t>K30HLCHC02</t>
  </si>
  <si>
    <t>CHEAC Training C000114324 K30HLCHC02</t>
  </si>
  <si>
    <t>KS0PBCLIN2</t>
  </si>
  <si>
    <t>MED OTO BELAFSKY CIRM CLIN2 DYSPHAGIA KS0PBCLIN2</t>
  </si>
  <si>
    <t>KS0NNCARVN</t>
  </si>
  <si>
    <t>NAKRA GILEAD CT CARAVAN PROTOCOL KS0NNCARVN</t>
  </si>
  <si>
    <t>KS0JLUCB01</t>
  </si>
  <si>
    <t>LIN UCB R01 01 31 27 KS0JLUCB01</t>
  </si>
  <si>
    <t>KS0JCUSF23</t>
  </si>
  <si>
    <t>PANIGRAHI UCSF FY 22 23 THALASSEMIA KS0JCUSF23</t>
  </si>
  <si>
    <t>K30V450659</t>
  </si>
  <si>
    <t>USFWS Genetic Survey for the SNRF K30V450659</t>
  </si>
  <si>
    <t>KS0JNCBHS2</t>
  </si>
  <si>
    <t>STEM NOLTA CIRM BRIDGES 3 0 HSU Y2 KS0JNCBHS2</t>
  </si>
  <si>
    <t>K30NCNCE10</t>
  </si>
  <si>
    <t>NCE Nevada County Consultation 22 23 K30NCNCE10</t>
  </si>
  <si>
    <t>K30NSF22MM</t>
  </si>
  <si>
    <t>CHEM MASCAL NSF Account 2022 K30NSF22MM</t>
  </si>
  <si>
    <t>K30VANSF22</t>
  </si>
  <si>
    <t>NSF HW SW Framewrk for Dynamic Compsitn K30VANSF22</t>
  </si>
  <si>
    <t>K30V435F14</t>
  </si>
  <si>
    <t>A23 1580 FARAD Award 20224148038138 K30V435F14</t>
  </si>
  <si>
    <t>K30CJSWCEE</t>
  </si>
  <si>
    <t>Jeffres SWC 23 10 Eyes and Ears K30CJSWCEE</t>
  </si>
  <si>
    <t>KS0JC28F54</t>
  </si>
  <si>
    <t>Contreras NIH Award A21 3951 KS0JC28F54</t>
  </si>
  <si>
    <t>KS0MSONEM1</t>
  </si>
  <si>
    <t>One Mind Award MS03012022 0 SPO A22 3938 KS0MSONEM1</t>
  </si>
  <si>
    <t>K30NSFJH04</t>
  </si>
  <si>
    <t>CEE HERM NSF DISES K30NSFJH04</t>
  </si>
  <si>
    <t>K30TAS5IWR</t>
  </si>
  <si>
    <t>ESP Scott Integrated Water Resources K30TAS5IWR</t>
  </si>
  <si>
    <t>K30POUL647</t>
  </si>
  <si>
    <t>ETOX POULIN NSF LINKING PERMAFROST SOIL K30POUL647</t>
  </si>
  <si>
    <t>K30AQAW067</t>
  </si>
  <si>
    <t>Wexler DOE Organic Aerosol Moieties K30AQAW067</t>
  </si>
  <si>
    <t>K30F4HBICO</t>
  </si>
  <si>
    <t>CEE Bischel NSF I Corps K30F4HBICO</t>
  </si>
  <si>
    <t>K30F7HBICS</t>
  </si>
  <si>
    <t>CEE Bischel NSF I Corps FINA Stipends K30F7HBICS</t>
  </si>
  <si>
    <t>K304875132</t>
  </si>
  <si>
    <t>High Shift Electrification Plus FY22 23 K304875132</t>
  </si>
  <si>
    <t>KS0KZ28F66</t>
  </si>
  <si>
    <t>CHILD HEALTH HUMAN DEVELO 1R01HD107489 KS0KZ28F66</t>
  </si>
  <si>
    <t>K30JDM8F67</t>
  </si>
  <si>
    <t>USDA APHIS Developing a rapid diagnostic K30JDM8F67</t>
  </si>
  <si>
    <t>K30WALS128</t>
  </si>
  <si>
    <t>ETOX WALSE APHIS SPOTTED LANTERNFLY K30WALS128</t>
  </si>
  <si>
    <t>K30BREAKLB</t>
  </si>
  <si>
    <t>CHEM BERBEN BREAKTHROUGH ENERGY LLC K30BREAKLB</t>
  </si>
  <si>
    <t>K30V435F71</t>
  </si>
  <si>
    <t>A23 2156 IRISH WOLFHOUND K30V435F71</t>
  </si>
  <si>
    <t>K30BALRRES</t>
  </si>
  <si>
    <t>WFCB BALDWIN CDFA INV INVASIVE ROOF K30BALRRES</t>
  </si>
  <si>
    <t>K30KCLC058</t>
  </si>
  <si>
    <t>OR KOMP2 PHASE 3 Year 11 K30KCLC058</t>
  </si>
  <si>
    <t>K30KCLC070</t>
  </si>
  <si>
    <t>OR KOMP2 PHASE 3 Year 12 K30KCLC070</t>
  </si>
  <si>
    <t>KS0KS28F75</t>
  </si>
  <si>
    <t>Shahalaie PENS JHsubaward 7 31 22 KS0KS28F75</t>
  </si>
  <si>
    <t>KS0GMMODUL</t>
  </si>
  <si>
    <t>Modulation of mTOR Signaling KS0GMMODUL</t>
  </si>
  <si>
    <t>KS0XJ28F77</t>
  </si>
  <si>
    <t>University of Pittsburgh R01DE027329 KS0XJ28F77</t>
  </si>
  <si>
    <t>KS0HOSJ214</t>
  </si>
  <si>
    <t>MED IMHO SUTCLIFFE DOD W81XWH2210595 KS0HOSJ214</t>
  </si>
  <si>
    <t>KS0ROMDD83</t>
  </si>
  <si>
    <t>ROCG Daly DOD Radionuclide Therapy KS0ROMDD83</t>
  </si>
  <si>
    <t>K30NAPAJL1</t>
  </si>
  <si>
    <t>Framework for Quantifying GHG Emissions K30NAPAJL1</t>
  </si>
  <si>
    <t>KS0VHASFFL</t>
  </si>
  <si>
    <t>Fellowship Award Fr ASF Haghani KS0VHASFFL</t>
  </si>
  <si>
    <t>K30FANG341</t>
  </si>
  <si>
    <t>WFCB FANGUE SEA GRANT KWAN K30FANG341</t>
  </si>
  <si>
    <t>KS0ALVJ315</t>
  </si>
  <si>
    <t>MED IMAL VAN DE WATER KAISER ECHO KS0ALVJ315</t>
  </si>
  <si>
    <t>KS0ALVJ316</t>
  </si>
  <si>
    <t>MED IMAL VAN DE WATER KAISER ECHO YR 2 KS0ALVJ316</t>
  </si>
  <si>
    <t>K30ZLP8F83</t>
  </si>
  <si>
    <t>7 31 2023 Mobility of insects in Almonds K30ZLP8F83</t>
  </si>
  <si>
    <t>K30DAK8F85</t>
  </si>
  <si>
    <t>USDA 58 2032 2 038 K30DAK8F85</t>
  </si>
  <si>
    <t>K30DAK8F86</t>
  </si>
  <si>
    <t>USDA 58 2032 2 039 Dept of Plant Pat K30DAK8F86</t>
  </si>
  <si>
    <t>KS0CTJB800</t>
  </si>
  <si>
    <t>MED IMCT JONAS DANA FARBER 21 113 KS0CTJB800</t>
  </si>
  <si>
    <t>KS0GYASCEN</t>
  </si>
  <si>
    <t>YIU ASCENT STUDY KS0GYASCEN</t>
  </si>
  <si>
    <t>KS0MHCHOP1</t>
  </si>
  <si>
    <t>HAMLINE CHOP GRANT FY 21 23 KS0MHCHOP1</t>
  </si>
  <si>
    <t>KS0HORJ823</t>
  </si>
  <si>
    <t>MED IMHO RIESS ARRIVENT FURMO 002 KS0HORJ823</t>
  </si>
  <si>
    <t>K30CLRLKE2</t>
  </si>
  <si>
    <t>Meyer CCCS Clear Lake ENV ED CNRA Y1 K30CLRLKE2</t>
  </si>
  <si>
    <t>K30CRCEVED</t>
  </si>
  <si>
    <t>CRC YR 2 CNRA ENVIRON ED CLEAR LAKE K30CRCEVED</t>
  </si>
  <si>
    <t>K30JKL7CS2</t>
  </si>
  <si>
    <t>HE London YR1 CNRA EnvEd Clr Lke 28F92 K30JKL7CS2</t>
  </si>
  <si>
    <t>K30NE28F92</t>
  </si>
  <si>
    <t>CNRA YR 1 ENVIRON ED CLEAR LAKE K30NE28F92</t>
  </si>
  <si>
    <t>K30VSK7CLP</t>
  </si>
  <si>
    <t>HE KOUNDINYA CLEAR LAKE ENV ED YR 2 K30VSK7CLP</t>
  </si>
  <si>
    <t>K30APSM674</t>
  </si>
  <si>
    <t>PS BROWN 2022 COMPASS MINERALS K30APSM674</t>
  </si>
  <si>
    <t>KS0YLNIH22</t>
  </si>
  <si>
    <t>Li NIH Biomed Imaging A23 0442 KS0YLNIH22</t>
  </si>
  <si>
    <t>K303879024</t>
  </si>
  <si>
    <t>Air Pollutant Emissions Health Chris K303879024</t>
  </si>
  <si>
    <t>K3028F97NE</t>
  </si>
  <si>
    <t>CNRA CITIZEN SCIENCE CLEAR LAKE K3028F97NE</t>
  </si>
  <si>
    <t>K30CLRLKE1</t>
  </si>
  <si>
    <t>Meyer CCCS Clear Lake CNRA K30CLRLKE1</t>
  </si>
  <si>
    <t>K30CRCCSCI</t>
  </si>
  <si>
    <t>CRC CNRA CITIZEN SCIENCE CLEAR LAKE K30CRCCSCI</t>
  </si>
  <si>
    <t>K30JKL7CSI</t>
  </si>
  <si>
    <t>HE London CNRA Citizen Science 28F97 K30JKL7CSI</t>
  </si>
  <si>
    <t>K30MNL7DC2</t>
  </si>
  <si>
    <t>ESP Lubell Governance for Delta Yr 2 K30MNL7DC2</t>
  </si>
  <si>
    <t>K30MNL7DSC</t>
  </si>
  <si>
    <t>ESP Lubell Governance for Delta K30MNL7DSC</t>
  </si>
  <si>
    <t>K30FMMNPBC</t>
  </si>
  <si>
    <t>AN SCI MITLOEHNER NPB SUPPORT CLEAR K30FMMNPBC</t>
  </si>
  <si>
    <t>K30NPBSCLR</t>
  </si>
  <si>
    <t>NPB SUPPORT CLEAR K30NPBSCLR</t>
  </si>
  <si>
    <t>K30SCO0019</t>
  </si>
  <si>
    <t>ENTOM NIH MEASURING ENTOMOLOGICAL RISK K30SCO0019</t>
  </si>
  <si>
    <t>K30V4S6530</t>
  </si>
  <si>
    <t>GLAUCOMA IN AMERICAN COCKER SPANIELS RES K30V4S6530</t>
  </si>
  <si>
    <t>KS0GISS803</t>
  </si>
  <si>
    <t>MED IMGI SARKAR GILEAD GS US 384 1944 KS0GISS803</t>
  </si>
  <si>
    <t>KS0HOJB811</t>
  </si>
  <si>
    <t>MED IMCT JONAS UCDCC 266 PHARMACYCLICS KS0HOJB811</t>
  </si>
  <si>
    <t>K30APSM538</t>
  </si>
  <si>
    <t>PS VAN DEYNZE CAPP CELERY K30APSM538</t>
  </si>
  <si>
    <t>KS0HOPC813</t>
  </si>
  <si>
    <t>MED IMHO PARIKH JANSSEN 42756493BLC3001 KS0HOPC813</t>
  </si>
  <si>
    <t>K30BOTS539</t>
  </si>
  <si>
    <t>WBOT SEA GRANT MLMA MPA ON FISHERIES K30BOTS539</t>
  </si>
  <si>
    <t>KS0KK29C32</t>
  </si>
  <si>
    <t>InVivo 100 105 Neuro Spinal Scaffold KS0KK29C32</t>
  </si>
  <si>
    <t>K30206NAKF</t>
  </si>
  <si>
    <t>FRANZ Louis Stokes UC Riverside K30206NAKF</t>
  </si>
  <si>
    <t>K307729C46</t>
  </si>
  <si>
    <t>FINA CAMP STIPENDS 29C46 K307729C46</t>
  </si>
  <si>
    <t>K30URCCAMP</t>
  </si>
  <si>
    <t>URC NSF CAMP PRGM GRANT 18 19 29C46 K30URCCAMP</t>
  </si>
  <si>
    <t>K30KNOSTAN</t>
  </si>
  <si>
    <t>Stanford Univ Subaward 61941275 13448 K30KNOSTAN</t>
  </si>
  <si>
    <t>KS0SMFPF10</t>
  </si>
  <si>
    <t>MED PHS MCCURDY CDPH PREV MED RES PGRM KS0SMFPF10</t>
  </si>
  <si>
    <t>KS0SMFPMC7</t>
  </si>
  <si>
    <t>MED PHS MCCURDY PMRP PHYSICIAN WELLBEING KS0SMFPMC7</t>
  </si>
  <si>
    <t>KS0SMFPMC8</t>
  </si>
  <si>
    <t>MED PHS MCCURDY PMRP PHYSICIAN WELLBEING KS0SMFPMC8</t>
  </si>
  <si>
    <t>KS0SMFPMC9</t>
  </si>
  <si>
    <t>MED PHS MCCURDY PMRP PHYSICIAN WELLBEING KS0SMFPMC9</t>
  </si>
  <si>
    <t>KS0SMFPMF6</t>
  </si>
  <si>
    <t>MED PHS MCCURDY CDPH PREV MED RES PGRM KS0SMFPMF6</t>
  </si>
  <si>
    <t>KS0SMFPMF7</t>
  </si>
  <si>
    <t>MED PHS MCCURDY CDPH PREV MED RES PGRM KS0SMFPMF7</t>
  </si>
  <si>
    <t>KS0SMFPMF8</t>
  </si>
  <si>
    <t>MED PHS MCCURDY CDPH PREV MED RES PGRM KS0SMFPMF8</t>
  </si>
  <si>
    <t>KS0SMFPMF9</t>
  </si>
  <si>
    <t>MED PHS MCCURDY CDPH PREV MED RES PGRM KS0SMFPMF9</t>
  </si>
  <si>
    <t>KS0SMFPMR6</t>
  </si>
  <si>
    <t>MED PHS MCCURDY CDPH PREV MED RES PGRM KS0SMFPMR6</t>
  </si>
  <si>
    <t>KS0SMFPMR7</t>
  </si>
  <si>
    <t>MED PHS MCCURDY CDPH PREV MED RES PGRM KS0SMFPMR7</t>
  </si>
  <si>
    <t>KS0SMFPMR8</t>
  </si>
  <si>
    <t>MED PHS MCCURDY CDPH PREV MED RES PGRM KS0SMFPMR8</t>
  </si>
  <si>
    <t>KS0SMFPMR9</t>
  </si>
  <si>
    <t>MED PHS MCCURDY CDPH PREV MED RES PGRM KS0SMFPMR9</t>
  </si>
  <si>
    <t>KS0SMFPR10</t>
  </si>
  <si>
    <t>MED PHS MCCURDY CDPH PREV MED RES PGRM KS0SMFPR10</t>
  </si>
  <si>
    <t>KS0HOAM813</t>
  </si>
  <si>
    <t>MED IMCT ABEDI KITE 718 301 KS0HOAM813</t>
  </si>
  <si>
    <t>KS0ERLH200</t>
  </si>
  <si>
    <t>MERM NIJ THREAT LAQUEUR KS0ERLH200</t>
  </si>
  <si>
    <t>KS0ED29C69</t>
  </si>
  <si>
    <t>MED PHYSIO MEM BIO NIH E Dickson R01 KS0ED29C69</t>
  </si>
  <si>
    <t>K30PJ29C70</t>
  </si>
  <si>
    <t>COMS CAPR SEED GRANT J PENA 29C70 K30PJ29C70</t>
  </si>
  <si>
    <t>KS0JUNGSF1</t>
  </si>
  <si>
    <t>VR PROJECT SEED FUND PI JUNG M KS0JUNGSF1</t>
  </si>
  <si>
    <t>KS0LBPAIN1</t>
  </si>
  <si>
    <t>Med Surg Lisa Brown Ctr Advance Pain KS0LBPAIN1</t>
  </si>
  <si>
    <t>KS0NRFS601</t>
  </si>
  <si>
    <t>MAYDAY FUND S FISHMAN PAIN RELIEF KS0NRFS601</t>
  </si>
  <si>
    <t>K30CPCCZ30</t>
  </si>
  <si>
    <t>CNPRC Van Rompay Novartis A19 2469 K30CPCCZ30</t>
  </si>
  <si>
    <t>K30NAS2CKN</t>
  </si>
  <si>
    <t>Chem Crabtree NASA 2nd year K30NAS2CKN</t>
  </si>
  <si>
    <t>K304877076</t>
  </si>
  <si>
    <t>HSF 3REVs Research Outreach K304877076</t>
  </si>
  <si>
    <t>K304877077</t>
  </si>
  <si>
    <t>HSF Policy Inst Veh Regulatory Reform K304877077</t>
  </si>
  <si>
    <t>K302329C85</t>
  </si>
  <si>
    <t>CS DOE Visual Analytics Tech Ma K302329C85</t>
  </si>
  <si>
    <t>KS0SANTEXT</t>
  </si>
  <si>
    <t>MCDONALD SANTHERA SNT III 012 E 0 6 25 KS0SANTEXT</t>
  </si>
  <si>
    <t>K30CJDKCBN</t>
  </si>
  <si>
    <t>JMIE CAJ1 CDFW DARK CARBON K30CJDKCBN</t>
  </si>
  <si>
    <t>KS0JLIMPRI</t>
  </si>
  <si>
    <t>Imprinted snoRNA loci KS0JLIMPRI</t>
  </si>
  <si>
    <t>K30V472SMF</t>
  </si>
  <si>
    <t>VM CIID MCSORLEY NIH R01AI139047 K30V472SMF</t>
  </si>
  <si>
    <t>K30V4D1495</t>
  </si>
  <si>
    <t>Kent EARLI Dose Escalation Study K30V4D1495</t>
  </si>
  <si>
    <t>KS0EHMDA01</t>
  </si>
  <si>
    <t>HENRICSON MDA GRANT YEAR 1 03 22 KS0EHMDA01</t>
  </si>
  <si>
    <t>KS0EHMDA02</t>
  </si>
  <si>
    <t>HENRICSON MDA GRANT YEAR 2 03 23 KS0EHMDA02</t>
  </si>
  <si>
    <t>KS0EHMDA03</t>
  </si>
  <si>
    <t>HENRICSON MDA GRANT YEAR 3 03 24 KS0EHMDA03</t>
  </si>
  <si>
    <t>KS0LATIP21</t>
  </si>
  <si>
    <t>Abbeduto TPSID 2020 2025 KS0LATIP21</t>
  </si>
  <si>
    <t>K30ISYHMNF</t>
  </si>
  <si>
    <t>IGN Hess Micronutrient Forum 2020 21 K30ISYHMNF</t>
  </si>
  <si>
    <t>KS0AWNSFSX</t>
  </si>
  <si>
    <t>Med Surg Aijun Wang NSF Storx Tech KS0AWNSFSX</t>
  </si>
  <si>
    <t>KS0GICE200</t>
  </si>
  <si>
    <t>MED IMGI CHAK NIH AGING KS0GICE200</t>
  </si>
  <si>
    <t>KS0GICE603</t>
  </si>
  <si>
    <t>MED IMGI CHAK CLOVERS KS0GICE603</t>
  </si>
  <si>
    <t>K30FIRETIP</t>
  </si>
  <si>
    <t>NCL DOE Firetip K30FIRETIP</t>
  </si>
  <si>
    <t>KS0PMGE201</t>
  </si>
  <si>
    <t>MED IMPM GONCHAROVA NHLB HIPPO KS0PMGE201</t>
  </si>
  <si>
    <t>K30KMDRP11</t>
  </si>
  <si>
    <t>BME Moxon DARPA Phase 1 Task 1 K30KMDRP11</t>
  </si>
  <si>
    <t>K30KMDRP12</t>
  </si>
  <si>
    <t>BME Moxon DARPA Phase 1 Task 2 K30KMDRP12</t>
  </si>
  <si>
    <t>K30KMDRP13</t>
  </si>
  <si>
    <t>BME Moxon DARPA Phase 1 Task 3 K30KMDRP13</t>
  </si>
  <si>
    <t>K30KMDRP14</t>
  </si>
  <si>
    <t>BME Moxon DARPA Phase 1 Task 4 K30KMDRP14</t>
  </si>
  <si>
    <t>K30KMDRP15</t>
  </si>
  <si>
    <t>BME Moxon DARPA Phase 1 Task 5 K30KMDRP15</t>
  </si>
  <si>
    <t>K30KMDRP1P</t>
  </si>
  <si>
    <t>BME Moxon DARPA Primate Phase 1 Task3 K30KMDRP1P</t>
  </si>
  <si>
    <t>K30KMDRP21</t>
  </si>
  <si>
    <t>BME Moxon DARPA Phase 2 Task 1 K30KMDRP21</t>
  </si>
  <si>
    <t>K30KMDRP22</t>
  </si>
  <si>
    <t>BME Moxon DARPA Phase 2 Task 2 K30KMDRP22</t>
  </si>
  <si>
    <t>K30KMDRP23</t>
  </si>
  <si>
    <t>BME Moxon DARPA Phase 2 Task 3 K30KMDRP23</t>
  </si>
  <si>
    <t>K30KMDRP24</t>
  </si>
  <si>
    <t>BME Moxon DARPA Phase 2 Task 4 K30KMDRP24</t>
  </si>
  <si>
    <t>K30KMDRP25</t>
  </si>
  <si>
    <t>BME Moxon DARPA Phase 2 Task 5 K30KMDRP25</t>
  </si>
  <si>
    <t>K30KMDRP2A</t>
  </si>
  <si>
    <t>BME Moxon DARPA Phase 2 Task A K30KMDRP2A</t>
  </si>
  <si>
    <t>K30KMDRP2B</t>
  </si>
  <si>
    <t>BME Moxon DARPA Phase 2 Task B EEI K30KMDRP2B</t>
  </si>
  <si>
    <t>K30KMDRP4P</t>
  </si>
  <si>
    <t>BME Moxon DARPA Primate Phase 2 Task 4 K30KMDRP4P</t>
  </si>
  <si>
    <t>K30KMDRP5P</t>
  </si>
  <si>
    <t>BME Moxon DARPA Primate Phase 2 Task 5 K30KMDRP5P</t>
  </si>
  <si>
    <t>K30FZ29D26</t>
  </si>
  <si>
    <t>UNIVERSITY OF GEORGIA MGT OF SWD ZALOM K30FZ29D26</t>
  </si>
  <si>
    <t>K30JC29D26</t>
  </si>
  <si>
    <t>UNIVERSITY OF GEORGIA MANAGEMENT OF SWD K30JC29D26</t>
  </si>
  <si>
    <t>KS0IDCS840</t>
  </si>
  <si>
    <t>MED IMID COHEN REGENERON SARS COV 2 KS0IDCS840</t>
  </si>
  <si>
    <t>K30NAMARWJ</t>
  </si>
  <si>
    <t>NAS M ADAMS ROBERT WOOD JOHNSON FOUND K30NAMARWJ</t>
  </si>
  <si>
    <t>KS0RSALMD2</t>
  </si>
  <si>
    <t>SIVMN TPCL ALMOND OIL FACIAL WRINKLES KS0RSALMD2</t>
  </si>
  <si>
    <t>K30OAKJSMF</t>
  </si>
  <si>
    <t>CMB OAKES THE JAMES S MCDONNELL FOUNDA K30OAKJSMF</t>
  </si>
  <si>
    <t>K30CJVITB1</t>
  </si>
  <si>
    <t>JMIE CAJ1 CA DSC THIAMINE DEFICIENCY K30CJVITB1</t>
  </si>
  <si>
    <t>K30CJVITB2</t>
  </si>
  <si>
    <t>JMIE CAJ1 CA DSC YR 2 THIAMINE DEFICIEN K30CJVITB2</t>
  </si>
  <si>
    <t>K30FANTHIA</t>
  </si>
  <si>
    <t>WFCB FANGUE CADELTA Carson Jeffres Proj K30FANTHIA</t>
  </si>
  <si>
    <t>K30V419ISU</t>
  </si>
  <si>
    <t>Pitesky ISU Organic Production Research K30V419ISU</t>
  </si>
  <si>
    <t>K30V425106</t>
  </si>
  <si>
    <t>CAHFS UPITT NANL SIALIDASE K30V425106</t>
  </si>
  <si>
    <t>K30OSM9D37</t>
  </si>
  <si>
    <t>NCPN Quality initiative Year 3 39 673 K30OSM9D37</t>
  </si>
  <si>
    <t>KS0AG108MS</t>
  </si>
  <si>
    <t>MED URO GAO RO1 STS 9 20 5 25 SUPPL KS0AG108MS</t>
  </si>
  <si>
    <t>KS0AGRO108</t>
  </si>
  <si>
    <t>MED URO GAO RO1 STS 9 20 5 25 KS0AGRO108</t>
  </si>
  <si>
    <t>K30DBW2020</t>
  </si>
  <si>
    <t>DEPT OF BOATING WATERWAYS GRANT 29D47 K30DBW2020</t>
  </si>
  <si>
    <t>K30SVOWBSS</t>
  </si>
  <si>
    <t>DOE WBSS 00010483 K30SVOWBSS</t>
  </si>
  <si>
    <t>KS0MRBOST1</t>
  </si>
  <si>
    <t>ROGAWSKI Boston Sub 04 30 23 KS0MRBOST1</t>
  </si>
  <si>
    <t>K30804L776</t>
  </si>
  <si>
    <t>SMAQMD Electric Bus Charging Equipment K30804L776</t>
  </si>
  <si>
    <t>KS0PMAT837</t>
  </si>
  <si>
    <t>MED IMPM ALBERTSON PFIZER C4611001 KS0PMAT837</t>
  </si>
  <si>
    <t>KS0HOTJ823</t>
  </si>
  <si>
    <t>MED IMCT TUSCANO SEATTLE GENETICS KS0HOTJ823</t>
  </si>
  <si>
    <t>KS0RONRG20</t>
  </si>
  <si>
    <t>MRAO R Valicenti NRG Svc Agmt KS0RONRG20</t>
  </si>
  <si>
    <t>K30SJTRACK</t>
  </si>
  <si>
    <t>Eff 10 9 20 Adaptive Mgmt of Juvenile K30SJTRACK</t>
  </si>
  <si>
    <t>KS0HOTJ824</t>
  </si>
  <si>
    <t>MED IMCT TUSCANO CELGENE UCDCC 282 KS0HOTJ824</t>
  </si>
  <si>
    <t>K30LCECON1</t>
  </si>
  <si>
    <t>MONTANA DOE ECON YEAR 1 K30LCECON1</t>
  </si>
  <si>
    <t>K30LCECON2</t>
  </si>
  <si>
    <t>MONTANA DOE ECON YEAR 2 K30LCECON2</t>
  </si>
  <si>
    <t>K30LCECON3</t>
  </si>
  <si>
    <t>MONTANA DOE ECON YEAR 3 K30LCECON3</t>
  </si>
  <si>
    <t>KS0KKNAS01</t>
  </si>
  <si>
    <t>DR KUHN RIORDONS OPIOID GRANT KS0KKNAS01</t>
  </si>
  <si>
    <t>KS0KKNAS02</t>
  </si>
  <si>
    <t>DR KUHN RIORDONS OPIOID GRANT YR2 KS0KKNAS02</t>
  </si>
  <si>
    <t>KS0KKNAS03</t>
  </si>
  <si>
    <t>KUHN RIORDON OPIOID GRANT YR3 KS0KKNAS03</t>
  </si>
  <si>
    <t>K302329D81</t>
  </si>
  <si>
    <t>CS NSF JumpstartingSuccessful OSS Filkov K302329D81</t>
  </si>
  <si>
    <t>K30FS29D81</t>
  </si>
  <si>
    <t>COMS NSF 2020751 S FREY 29D81 K30FS29D81</t>
  </si>
  <si>
    <t>K30APSFB02</t>
  </si>
  <si>
    <t>ESP Quinn Region 5 National Forests K30APSFB02</t>
  </si>
  <si>
    <t>K30JFQ5NF5</t>
  </si>
  <si>
    <t>Harrison Safford Region 5 Natl Forests K30JFQ5NF5</t>
  </si>
  <si>
    <t>K304875114</t>
  </si>
  <si>
    <t>CRUISE LLC A21 2679 K304875114</t>
  </si>
  <si>
    <t>KS0FIBRO01</t>
  </si>
  <si>
    <t>MCDONALD FIBROGEN INC 12 23 KS0FIBRO01</t>
  </si>
  <si>
    <t>KS0KK29D97</t>
  </si>
  <si>
    <t>KIM STRYKER CORP ADHERUS STUDY 12 23 KS0KK29D97</t>
  </si>
  <si>
    <t>K30CMSFERR</t>
  </si>
  <si>
    <t>06 30 2023 Ferring Internation German K30CMSFERR</t>
  </si>
  <si>
    <t>K30JBGFERR</t>
  </si>
  <si>
    <t>12 31 23 Ferring International JBG K30JBGFERR</t>
  </si>
  <si>
    <t>K302329F01</t>
  </si>
  <si>
    <t>CS Army Millimeter wave Networking Mohap K302329F01</t>
  </si>
  <si>
    <t>KS0JHNIA22</t>
  </si>
  <si>
    <t>MPHA Hell NIA RF1 KS0JHNIA22</t>
  </si>
  <si>
    <t>K30FOXPBPG</t>
  </si>
  <si>
    <t>11 30 25 Plant Breeding Partnership K30FOXPBPG</t>
  </si>
  <si>
    <t>K30APSFB66</t>
  </si>
  <si>
    <t>PS ROCHE MSU WSARE INTEGRATED FIELD SA K30APSFB66</t>
  </si>
  <si>
    <t>K30JIN2931</t>
  </si>
  <si>
    <t>LAWR JIN MSU INTERGRATED FIELD K30JIN2931</t>
  </si>
  <si>
    <t>KS0JSBOST1</t>
  </si>
  <si>
    <t>SNIDER BOSTON SCIENTIFIC FLLWSHIP 22 23 KS0JSBOST1</t>
  </si>
  <si>
    <t>KS0GIBC847</t>
  </si>
  <si>
    <t>MED IMGI BOWLUS NOVO NORDISK NN9500 4656 KS0GIBC847</t>
  </si>
  <si>
    <t>K30GIMCAV2</t>
  </si>
  <si>
    <t>EPS MONTANEZ PALEOCLIMATE FIRE CA K30GIMCAV2</t>
  </si>
  <si>
    <t>K30RSHUM01</t>
  </si>
  <si>
    <t>RSE Humboldt CSA C000114288 22 23 K30RSHUM01</t>
  </si>
  <si>
    <t>K30BWF9F10</t>
  </si>
  <si>
    <t>CDFA 22 0558 000 SA 386 559 K30BWF9F10</t>
  </si>
  <si>
    <t>K30BWF9F11</t>
  </si>
  <si>
    <t>CDFA 22 0558 000 SA 386 559 Year 2 K30BWF9F11</t>
  </si>
  <si>
    <t>K30GLPNDW3</t>
  </si>
  <si>
    <t>EVE PATRICELLI NEVA DEPT WILDLIFE YR3 K30GLPNDW3</t>
  </si>
  <si>
    <t>KS0CADL500</t>
  </si>
  <si>
    <t>MED IMCA LIEM MEMORIAL HEALTH SERVICES KS0CADL500</t>
  </si>
  <si>
    <t>K30JDPONDS</t>
  </si>
  <si>
    <t>Durand DWR 4600014729 Managed Wetlands K30JDPONDS</t>
  </si>
  <si>
    <t>K30POUL918</t>
  </si>
  <si>
    <t>ETOX POULIN USGS BEAVER PROJECT BITE K30POUL918</t>
  </si>
  <si>
    <t>K30CWSCHW2</t>
  </si>
  <si>
    <t>12 31 23 Chewie Poultry Feed Rations K30CWSCHW2</t>
  </si>
  <si>
    <t>K30LIUCPFR</t>
  </si>
  <si>
    <t>An Sci Liu Chewie Poultry Feed Rations K30LIUCPFR</t>
  </si>
  <si>
    <t>K30V419CHW</t>
  </si>
  <si>
    <t>Pitesky Chewie Poultry Feed Rations Rsc K30V419CHW</t>
  </si>
  <si>
    <t>KS0LAMAS02</t>
  </si>
  <si>
    <t>MED PSYCH Abbeduto Mass A214383 KS0LAMAS02</t>
  </si>
  <si>
    <t>K30NKTERPS</t>
  </si>
  <si>
    <t>PLB Shabek NSF 2139805 0 K30NKTERPS</t>
  </si>
  <si>
    <t>KS0JKNHK23</t>
  </si>
  <si>
    <t>A22 3529 PI KIM K23 KS0JKNHK23</t>
  </si>
  <si>
    <t>K30SGSDUH4</t>
  </si>
  <si>
    <t>BME George UH3 UCSD 8 1 22 7 31 23 K30SGSDUH4</t>
  </si>
  <si>
    <t>K30SGSDUHA</t>
  </si>
  <si>
    <t>BME George UH3 UCSD 00021 8 1 21 7 31 22 K30SGSDUHA</t>
  </si>
  <si>
    <t>K30V4B3603</t>
  </si>
  <si>
    <t>NSF Environment host virome Research K30V4B3603</t>
  </si>
  <si>
    <t>K30DNM9F23</t>
  </si>
  <si>
    <t>USDA APHIS NPDN Analysis Part II K30DNM9F23</t>
  </si>
  <si>
    <t>KS0CSR21GA</t>
  </si>
  <si>
    <t>MED PSYCH Schumann 1R21MH129806 KS0CSR21GA</t>
  </si>
  <si>
    <t>KS0RODDM79</t>
  </si>
  <si>
    <t>ROCG Dr Daly DOD Radionuclide Therapy KS0RODDM79</t>
  </si>
  <si>
    <t>K30ACCORB2</t>
  </si>
  <si>
    <t>COUNTERACT 2 Core B Year 2 K30ACCORB2</t>
  </si>
  <si>
    <t>K30ACCOREB</t>
  </si>
  <si>
    <t>COUNTERACT 2 Core B K30ACCOREB</t>
  </si>
  <si>
    <t>K30HAMAC21</t>
  </si>
  <si>
    <t>ENT COUNTERACT ADMIN LEIN VMB YR 01 K30HAMAC21</t>
  </si>
  <si>
    <t>K30V440A01</t>
  </si>
  <si>
    <t>COUNTERACT ADMIN LEIN VMB YR 01 K30V440A01</t>
  </si>
  <si>
    <t>K30V440AD2</t>
  </si>
  <si>
    <t>COUNTERACT ADMIN LEIN VMB YR 02 K30V440AD2</t>
  </si>
  <si>
    <t>K30V440CC2</t>
  </si>
  <si>
    <t>VMB Lein Counteract C Crowe Div Supp K30V440CC2</t>
  </si>
  <si>
    <t>K30V440L93</t>
  </si>
  <si>
    <t>COUNTERACT PROJECT 1 LEIN VMB YR 01 K30V440L93</t>
  </si>
  <si>
    <t>K30V440L97</t>
  </si>
  <si>
    <t>COUNTERACT PROJECT 1 LEIN VMB YR 02 K30V440L97</t>
  </si>
  <si>
    <t>K30V440MM1</t>
  </si>
  <si>
    <t>VMB Lein Counteract M Munoz Div Supp K30V440MM1</t>
  </si>
  <si>
    <t>K30V440RE1</t>
  </si>
  <si>
    <t>COUNTERACT REC LEIN VMB YR 01 K30V440RE1</t>
  </si>
  <si>
    <t>KS0AGACT01</t>
  </si>
  <si>
    <t>MPHA Gelli ACT NIH 2022 KS0AGACT01</t>
  </si>
  <si>
    <t>KS0AGACT02</t>
  </si>
  <si>
    <t>MPHA Gelli ACT NIH Year 2 KS0AGACT02</t>
  </si>
  <si>
    <t>KS0AGACTFN</t>
  </si>
  <si>
    <t>MPHA Gelli ACT NIH 2022 FINA KS0AGACTFN</t>
  </si>
  <si>
    <t>KS0AI29F29</t>
  </si>
  <si>
    <t>Izadi Neuro Disorders Stroke 08 31 23 KS0AI29F29</t>
  </si>
  <si>
    <t>KS0DTCAC11</t>
  </si>
  <si>
    <t>TANCREDI COUNTERACT 2 AWARD FY 22 23 KS0DTCAC11</t>
  </si>
  <si>
    <t>KS0DTCAC12</t>
  </si>
  <si>
    <t>TANCREDIS COUNTERACT AWARD 23 24 KS0DTCAC12</t>
  </si>
  <si>
    <t>KS0G229F29</t>
  </si>
  <si>
    <t>Gurkoff Lien CounterACT 8 31 24 KS0G229F29</t>
  </si>
  <si>
    <t>KS0GG29F29</t>
  </si>
  <si>
    <t>Gurkoff Lien CounterACT 8 31 23 KS0GG29F29</t>
  </si>
  <si>
    <t>KS0GMACT01</t>
  </si>
  <si>
    <t>MPHA Gelli ACT NIH 2022 KS0GMACT01</t>
  </si>
  <si>
    <t>KS0HAMAC21</t>
  </si>
  <si>
    <t>MPHA WULFF ACT BRUCE KS0HAMAC21</t>
  </si>
  <si>
    <t>KS0HAMAC22</t>
  </si>
  <si>
    <t>MPHA WULFF ACT BRUCE KS0HAMAC22</t>
  </si>
  <si>
    <t>KS0HWACT01</t>
  </si>
  <si>
    <t>MPHA WULFF ACT NIH 2022 KS0HWACT01</t>
  </si>
  <si>
    <t>KS0HWACT02</t>
  </si>
  <si>
    <t>MPHA WULFF ACT NIH Year 2 KS0HWACT02</t>
  </si>
  <si>
    <t>KS0MGACT01</t>
  </si>
  <si>
    <t>MNEU GONAZALEZ ACT NIH 2022 KS0MGACT01</t>
  </si>
  <si>
    <t>K30V435DHC</t>
  </si>
  <si>
    <t>Circulating Tissue RAAS Activity inCat K30V435DHC</t>
  </si>
  <si>
    <t>K30JMCRNSF</t>
  </si>
  <si>
    <t>MSE MASON NSF COLLABORATIVE RESEARCH K30JMCRNSF</t>
  </si>
  <si>
    <t>KS0DBCAMK2</t>
  </si>
  <si>
    <t>MPHA BERS NIH 22 KS0DBCAMK2</t>
  </si>
  <si>
    <t>KS0JBCAMK2</t>
  </si>
  <si>
    <t>MPHA BERS NIH 22 KS0JBCAMK2</t>
  </si>
  <si>
    <t>KS0JDALMOD</t>
  </si>
  <si>
    <t>Debetat Almond Board KS0JDALMOD</t>
  </si>
  <si>
    <t>K30ATP9F36</t>
  </si>
  <si>
    <t>USDA 25 2032 2 045 K30ATP9F36</t>
  </si>
  <si>
    <t>KS0GMJS50F</t>
  </si>
  <si>
    <t>MED GM JAIN UNIHEALTH STDNT SCHOLARSHIP KS0GMJS50F</t>
  </si>
  <si>
    <t>K30MAR22T1</t>
  </si>
  <si>
    <t>MAR Marin Co GENT 2022 17 C000114272 K30MAR22T1</t>
  </si>
  <si>
    <t>K30CNSAN22</t>
  </si>
  <si>
    <t>CNS NORD UCSF R01NS099099 K30CNSAN22</t>
  </si>
  <si>
    <t>KS0ABKNDY1</t>
  </si>
  <si>
    <t>BROOKS KAYAL KENNEDY KRIEGER 2K12NS0984 KS0ABKNDY1</t>
  </si>
  <si>
    <t>KS0ABKNDY2</t>
  </si>
  <si>
    <t>BROOKS KAYAL KENNEDY KRIEGER 2K12NS0984 KS0ABKNDY2</t>
  </si>
  <si>
    <t>KS0ABKNDY3</t>
  </si>
  <si>
    <t>BROOKS KAYAL KENNEDY KRIEGER 2K12NS0984 KS0ABKNDY3</t>
  </si>
  <si>
    <t>K30IRE1893</t>
  </si>
  <si>
    <t>IGN Engle Stone A23 1893 UCSF K30IRE1893</t>
  </si>
  <si>
    <t>K30DAK9F44</t>
  </si>
  <si>
    <t>USDA 58 2032 2 037 K30DAK9F44</t>
  </si>
  <si>
    <t>KS0KXRITVA</t>
  </si>
  <si>
    <t>MPHA KEVIN VA RITA KS0KXRITVA</t>
  </si>
  <si>
    <t>K30SCW9F46</t>
  </si>
  <si>
    <t>6 30 23 CA Peach disease management OOCC K30SCW9F46</t>
  </si>
  <si>
    <t>K305875030</t>
  </si>
  <si>
    <t>Hoosier Energy Integrated Plan Keith K305875030</t>
  </si>
  <si>
    <t>K30PATHCAA</t>
  </si>
  <si>
    <t>Cultural Arts Awards K30PATHCAA</t>
  </si>
  <si>
    <t>KS0CAEI200</t>
  </si>
  <si>
    <t>MED IMCA EBONG NIH R21 R21HL165018 KS0CAEI200</t>
  </si>
  <si>
    <t>KS0NMABFNG</t>
  </si>
  <si>
    <t>MARSH ARMSTRONG BF FDN NGR 2022 2024 KS0NMABFNG</t>
  </si>
  <si>
    <t>K30WHI689P</t>
  </si>
  <si>
    <t>ETOX WHITEHEAD NSF PSC ACCT F OR WHIT689 K30WHI689P</t>
  </si>
  <si>
    <t>K30WHIT689</t>
  </si>
  <si>
    <t>ETOX WHITEHEAD NSF COMP GENOMICS K30WHIT689</t>
  </si>
  <si>
    <t>K30FA29F52</t>
  </si>
  <si>
    <t>FINA NSF STEM Equity Learning K30FA29F52</t>
  </si>
  <si>
    <t>K30MM29F52</t>
  </si>
  <si>
    <t>NSF STEM Equity Learning 2215689 K30MM29F52</t>
  </si>
  <si>
    <t>K30PP29F52</t>
  </si>
  <si>
    <t>Part Supp NSF STEM Equity Learning K30PP29F52</t>
  </si>
  <si>
    <t>KS0LTF3122</t>
  </si>
  <si>
    <t>Tjahjono F31 2022 KS0LTF3122</t>
  </si>
  <si>
    <t>KS0LTF3123</t>
  </si>
  <si>
    <t>Tjahjono F31 2022 KS0LTF3123</t>
  </si>
  <si>
    <t>K30JOMICT2</t>
  </si>
  <si>
    <t>Microsoft T O s Stipend Misc K30JOMICT2</t>
  </si>
  <si>
    <t>K30JOMICTO</t>
  </si>
  <si>
    <t>ECE OWENS T ODEMUYIWA MICROSOFT K30JOMICTO</t>
  </si>
  <si>
    <t>K30AMSBUR1</t>
  </si>
  <si>
    <t>Schreier SHERLOCK Smelt Genetic Id K30AMSBUR1</t>
  </si>
  <si>
    <t>KS0DHFLUOR</t>
  </si>
  <si>
    <t>HERMAN AMS FLUORO VS ULTRA 9 28 24 KS0DHFLUOR</t>
  </si>
  <si>
    <t>K30MBRJM36</t>
  </si>
  <si>
    <t>MCB RJM 2R35GM124889 0 Renewal K30MBRJM36</t>
  </si>
  <si>
    <t>K30NIH22SA</t>
  </si>
  <si>
    <t>CHEM Atsumi R01GM145842 2022 K30NIH22SA</t>
  </si>
  <si>
    <t>K30NIH22XC</t>
  </si>
  <si>
    <t>CHEM Atsumi R01GM145842 2022 K30NIH22XC</t>
  </si>
  <si>
    <t>K30JWCDFW1</t>
  </si>
  <si>
    <t>Walter CDFW Q2296003 Prop 1 Delta Fish K30JWCDFW1</t>
  </si>
  <si>
    <t>K30SOL22T1</t>
  </si>
  <si>
    <t>SOL Solano Co GENT 2022 32 C000114323 K30SOL22T1</t>
  </si>
  <si>
    <t>K30DCARMI1</t>
  </si>
  <si>
    <t>MAE Davis C ARMI A20 2498 K30DCARMI1</t>
  </si>
  <si>
    <t>K30V440C93</t>
  </si>
  <si>
    <t>VMB CORTOPASSI NIEHS R21 LUNG INJURY K30V440C93</t>
  </si>
  <si>
    <t>KS0EMNIHS1</t>
  </si>
  <si>
    <t>Maverakis NIH Stratedigm S100EO A22 1661 KS0EMNIHS1</t>
  </si>
  <si>
    <t>K30BKG5RMA</t>
  </si>
  <si>
    <t>ARE GOODRICH RMA for CA FRUIT CROPS K30BKG5RMA</t>
  </si>
  <si>
    <t>K30NIH22AF</t>
  </si>
  <si>
    <t>Franz NIH R03 2022 K30NIH22AF</t>
  </si>
  <si>
    <t>K30BPCEZ27</t>
  </si>
  <si>
    <t>CNPRC Bliss Moreau R61 A23 0406 K30BPCEZ27</t>
  </si>
  <si>
    <t>K30AMDOE23</t>
  </si>
  <si>
    <t>CHE MOULE DOE Using Phonon Mode Analysi K30AMDOE23</t>
  </si>
  <si>
    <t>K30TERC266</t>
  </si>
  <si>
    <t>TENV CalFire Grant K30TERC266</t>
  </si>
  <si>
    <t>K30BLLMJBL</t>
  </si>
  <si>
    <t>NUT LONNERDAL MJN HK BOVINE LACTOFERRIN K30BLLMJBL</t>
  </si>
  <si>
    <t>K30V419BOX</t>
  </si>
  <si>
    <t>Pitesky CDFA So Cal Nestbox Website K30V419BOX</t>
  </si>
  <si>
    <t>K30NCELH01</t>
  </si>
  <si>
    <t>NCW El Hogar 22 23 K30NCELH01</t>
  </si>
  <si>
    <t>KS0ENSP803</t>
  </si>
  <si>
    <t>MED IMEN SURAMPUDI SPRUCE SPR001 203 KS0ENSP803</t>
  </si>
  <si>
    <t>K30BEIERF3</t>
  </si>
  <si>
    <t>Beier F32 Fellowship K30BEIERF3</t>
  </si>
  <si>
    <t>K30BEIERF4</t>
  </si>
  <si>
    <t>Beier F32 Fellowship K30BEIERF4</t>
  </si>
  <si>
    <t>K30CURNMRS</t>
  </si>
  <si>
    <t>NCUR NSF 2210613 A23 0645 K30CURNMRS</t>
  </si>
  <si>
    <t>K30APSFB56</t>
  </si>
  <si>
    <t>PS RUNCIE NSF 2222465 10 31 2026 K30APSFB56</t>
  </si>
  <si>
    <t>K30JHT5UCC</t>
  </si>
  <si>
    <t>ESP Thorne Drought Strategies 4 Runcie K30JHT5UCC</t>
  </si>
  <si>
    <t>K30SBORCC1</t>
  </si>
  <si>
    <t>BRADY NSF 2222465 10 31 2026 K30SBORCC1</t>
  </si>
  <si>
    <t>K30SKDPEI1</t>
  </si>
  <si>
    <t>BME SUN IL KWON R01 RECONSTRUCTION K30SKDPEI1</t>
  </si>
  <si>
    <t>KS0HKIMPAC</t>
  </si>
  <si>
    <t>MED PSYCH Kales Brown 00002073 KS0HKIMPAC</t>
  </si>
  <si>
    <t>KS0DRMDA01</t>
  </si>
  <si>
    <t>RICHMAN MDA Chimeric T cells 8 31 25 KS0DRMDA01</t>
  </si>
  <si>
    <t>KS0DRMDA02</t>
  </si>
  <si>
    <t>RICHMAN MDA Chimeric T cells Y2 8 31 25 KS0DRMDA02</t>
  </si>
  <si>
    <t>K30AMSFAW2</t>
  </si>
  <si>
    <t>SCHREIER eDNA METABARCODING CRISPR K30AMSFAW2</t>
  </si>
  <si>
    <t>K30SHA22C1</t>
  </si>
  <si>
    <t>SHA Shasta County CW 2022 29 C000114279 K30SHA22C1</t>
  </si>
  <si>
    <t>K30SHA22T1</t>
  </si>
  <si>
    <t>SHA Shasta Co GENT 2022 29 C000114282 K30SHA22T1</t>
  </si>
  <si>
    <t>KS0TTSOLAC</t>
  </si>
  <si>
    <t>TRUONG ASTRAZENECA SOLACE STUDY KS0TTSOLAC</t>
  </si>
  <si>
    <t>KS0MAANGI1</t>
  </si>
  <si>
    <t>ASCC Angiocrine AB 205 301 KS0MAANGI1</t>
  </si>
  <si>
    <t>KS0JSJTOLE</t>
  </si>
  <si>
    <t>Juntendo tolerance Induction Protocol KS0JSJTOLE</t>
  </si>
  <si>
    <t>KS0ERBS643</t>
  </si>
  <si>
    <t>MERM ARNOLD VENTURES LLC BUGGS KS0ERBS643</t>
  </si>
  <si>
    <t>K30PSYRFC7</t>
  </si>
  <si>
    <t>PSY Fox U of Maryland Using theory K30PSYRFC7</t>
  </si>
  <si>
    <t>KS0JSLOCUS</t>
  </si>
  <si>
    <t>MED PSYCH Schweitzer R21MH130924 KS0JSLOCUS</t>
  </si>
  <si>
    <t>K30TYSLEOS</t>
  </si>
  <si>
    <t>NSF 2205095 LEO Satellite Constellations K30TYSLEOS</t>
  </si>
  <si>
    <t>K30MATTS05</t>
  </si>
  <si>
    <t>T Strohmer NSF 2022 25 K30MATTS05</t>
  </si>
  <si>
    <t>K30JDFIFWL</t>
  </si>
  <si>
    <t>Durand CDFW Q2296000 Fish and Fowl K30JDFIFWL</t>
  </si>
  <si>
    <t>K30NCCOA08</t>
  </si>
  <si>
    <t>Sac County Training 22 23 K30NCCOA08</t>
  </si>
  <si>
    <t>K30NCCPS08</t>
  </si>
  <si>
    <t>Sac County CPS Training 22 23 K30NCCPS08</t>
  </si>
  <si>
    <t>K30JMESOIL</t>
  </si>
  <si>
    <t>7 31 2023 Site Soil Pest Management K30JMESOIL</t>
  </si>
  <si>
    <t>KS0PMMB529</t>
  </si>
  <si>
    <t>MED IMPM MORRISSEY CFF REGISTRY 2022 23 KS0PMMB529</t>
  </si>
  <si>
    <t>KS0LBIPPN1</t>
  </si>
  <si>
    <t>BUTANI PERITONEAL DIALYSIS NETWORK KS0LBIPPN1</t>
  </si>
  <si>
    <t>K30JL4317L</t>
  </si>
  <si>
    <t>SCWA RUSSIAN RIVER ESTUARY STUDY 2014 17 K30JL4317L</t>
  </si>
  <si>
    <t>K30JL4318L</t>
  </si>
  <si>
    <t>SCWA RUSSIAN RIVER ESTUARY STUDY 2014 18 K30JL4318L</t>
  </si>
  <si>
    <t>K30JL4319L</t>
  </si>
  <si>
    <t>SCWA RUSSIAN RIVER ESTUARY STUDY 2019 22 K30JL4319L</t>
  </si>
  <si>
    <t>K30JLSW23L</t>
  </si>
  <si>
    <t>SON WATR RUSS RIV ESTUARY STUDY 2023 24 K30JLSW23L</t>
  </si>
  <si>
    <t>KS0GIBC809</t>
  </si>
  <si>
    <t>MED IMGI BRISTOL MYERS SQUIB BOWLUS KS0GIBC809</t>
  </si>
  <si>
    <t>KS0MCMED15</t>
  </si>
  <si>
    <t>Medicines360 Award Dr Creinin Y3 KS0MCMED15</t>
  </si>
  <si>
    <t>KS0MCMED16</t>
  </si>
  <si>
    <t>Medicines360 Award Dr Creinin Y4 KS0MCMED16</t>
  </si>
  <si>
    <t>KS0MCMED18</t>
  </si>
  <si>
    <t>Medicines360 Award Dr Creinin Y6 KS0MCMED18</t>
  </si>
  <si>
    <t>KS0MCMED22</t>
  </si>
  <si>
    <t>Dr Creinin Medicines360 KS0MCMED22</t>
  </si>
  <si>
    <t>KS0MCMED36</t>
  </si>
  <si>
    <t>Medicines360 Award Dr Mitch Creinin KS0MCMED36</t>
  </si>
  <si>
    <t>KS0HOJB802</t>
  </si>
  <si>
    <t>MED IMCT JONAS ABBVIE 6239 KS0HOJB802</t>
  </si>
  <si>
    <t>KS0HOKK815</t>
  </si>
  <si>
    <t>MED IMHO KELLY ABBVIE 6260 KS0HOKK815</t>
  </si>
  <si>
    <t>K30POS3854</t>
  </si>
  <si>
    <t>WPOS NSF APPLES 4 30 18 K30POS3854</t>
  </si>
  <si>
    <t>K30POSPART</t>
  </si>
  <si>
    <t>WPOS NSF APPLES Participant Sup 4 30 18 K30POSPART</t>
  </si>
  <si>
    <t>KS0KK30B44</t>
  </si>
  <si>
    <t>Medtronic The INFUSE PLF Study KS0KK30B44</t>
  </si>
  <si>
    <t>KS030B46LZ</t>
  </si>
  <si>
    <t>Patient Acct Epilepsy Bioinformatics KS030B46LZ</t>
  </si>
  <si>
    <t>KS0L230B46</t>
  </si>
  <si>
    <t>Zimmermann Yr 2 NIH UCS Epibios 11 30 18 KS0L230B46</t>
  </si>
  <si>
    <t>KS0L330B46</t>
  </si>
  <si>
    <t>Zimmermann Yr 3 NIH UCS Epibios 11 30 19 KS0L330B46</t>
  </si>
  <si>
    <t>KS0L430B46</t>
  </si>
  <si>
    <t>Zimmermann Yr4 NIHUSCEpibios 11 30 20 KS0L430B46</t>
  </si>
  <si>
    <t>KS0L530B46</t>
  </si>
  <si>
    <t>Zimmermann Yr5 NIHUSCEpibios 11 30 22 KS0L530B46</t>
  </si>
  <si>
    <t>KS0LZ30B46</t>
  </si>
  <si>
    <t>Zimmermann Yr 1 NIH UCS Epibios 11 30 17 KS0LZ30B46</t>
  </si>
  <si>
    <t>K30RCRAMGS</t>
  </si>
  <si>
    <t>6 30 19 ORIGIN MATL AMEND GAS PHY RCR K30RCRAMGS</t>
  </si>
  <si>
    <t>K30RCROMGS</t>
  </si>
  <si>
    <t>CLOSED 6 30 19 ORIGIN MATL GAS PHY RCR K30RCROMGS</t>
  </si>
  <si>
    <t>K30RCROMTG</t>
  </si>
  <si>
    <t>6 30 19 ORIGIN MATERIAL TGA MS RCR K30RCROMTG</t>
  </si>
  <si>
    <t>KS0FTEG802</t>
  </si>
  <si>
    <t>GIZA ZIMMER OUTCOMES STUDY 12 23 KS0FTEG802</t>
  </si>
  <si>
    <t>KS0CZDENT1</t>
  </si>
  <si>
    <t>ZHOU DENTAL CRANIOFACIAL R01DE026737 KS0CZDENT1</t>
  </si>
  <si>
    <t>KS0CZDENT2</t>
  </si>
  <si>
    <t>restricted Supplement yr2 R01DE026737 KS0CZDENT2</t>
  </si>
  <si>
    <t>KS0ROMD270</t>
  </si>
  <si>
    <t>DALY EMD SERONO INC UCDCC 270 KS0ROMD270</t>
  </si>
  <si>
    <t>KS0AL30C01</t>
  </si>
  <si>
    <t>MED La Torre Glaucoma Research Found KS0AL30C01</t>
  </si>
  <si>
    <t>KS0AL30C0B</t>
  </si>
  <si>
    <t>La Torre Glaucoma Research Found Supplem KS0AL30C0B</t>
  </si>
  <si>
    <t>KS0HOPC304</t>
  </si>
  <si>
    <t>MED IMHO PAN PANDOMEDX KS0HOPC304</t>
  </si>
  <si>
    <t>K30APSF975</t>
  </si>
  <si>
    <t>PS NRCS NO TILLAGE CA 093020 MITCHELL K30APSF975</t>
  </si>
  <si>
    <t>K30HAR220H</t>
  </si>
  <si>
    <t>Butte Valley Groundwater Sustainability K30HAR220H</t>
  </si>
  <si>
    <t>K30HAR3570</t>
  </si>
  <si>
    <t>Butte Valley Groundwater Sustainability K30HAR3570</t>
  </si>
  <si>
    <t>K302330C34</t>
  </si>
  <si>
    <t>CS NSF CAREER Chemical Computation Doty K302330C34</t>
  </si>
  <si>
    <t>K302340C34</t>
  </si>
  <si>
    <t>CS REU CAREER Chemical Computation Doty K302340C34</t>
  </si>
  <si>
    <t>K30WJNSF01</t>
  </si>
  <si>
    <t>NPB Joiner NSF CAREER K30WJNSF01</t>
  </si>
  <si>
    <t>K30F4VMCAR</t>
  </si>
  <si>
    <t>CEE Morales NSF Career K30F4VMCAR</t>
  </si>
  <si>
    <t>K30F4VMCR2</t>
  </si>
  <si>
    <t>CEE Morales NSF CR Supplement Postdoc K30F4VMCR2</t>
  </si>
  <si>
    <t>K30BPCCZ32</t>
  </si>
  <si>
    <t>CNPRC Van Rompay UMM OSP27764 K30BPCCZ32</t>
  </si>
  <si>
    <t>K30ZIEREB6</t>
  </si>
  <si>
    <t>NSF REU 1852581 Base K30ZIEREB6</t>
  </si>
  <si>
    <t>K30ZIEREU6</t>
  </si>
  <si>
    <t>NSF REU 1852581 Participant Support K30ZIEREU6</t>
  </si>
  <si>
    <t>K30JDW1NIH</t>
  </si>
  <si>
    <t>CHE WAN Capillary hyperemia in white mat K30JDW1NIH</t>
  </si>
  <si>
    <t>K30JDWNHPY</t>
  </si>
  <si>
    <t>CHE WAN NIH PAYROLL Capillary hyperemia K30JDWNHPY</t>
  </si>
  <si>
    <t>KS0CCSB82G</t>
  </si>
  <si>
    <t>SB82 Triage Grant MHSOAC KS0CCSB82G</t>
  </si>
  <si>
    <t>KS0HOAM814</t>
  </si>
  <si>
    <t>MED IMCT ABEDI ATARA ATA129 EBV 302 KS0HOAM814</t>
  </si>
  <si>
    <t>KS0CASJ806</t>
  </si>
  <si>
    <t>MED IMCA SOUTHARD ABBOTT OPTIMAL PCI KS0CASJ806</t>
  </si>
  <si>
    <t>K30BRNSF19</t>
  </si>
  <si>
    <t>STAT RAJARATNAM NSF CAREER K30BRNSF19</t>
  </si>
  <si>
    <t>K30HCNSF19</t>
  </si>
  <si>
    <t>STAT H CHEN NSF CAREER K30HCNSF19</t>
  </si>
  <si>
    <t>KS0DCSLB10</t>
  </si>
  <si>
    <t>MED PHS CASSADY ROVER LIBRARY KS0DCSLB10</t>
  </si>
  <si>
    <t>KS0DCSLB11</t>
  </si>
  <si>
    <t>MED PHS CASSADY ROVER LIBRARY KS0DCSLB11</t>
  </si>
  <si>
    <t>KS0DCSLIB6</t>
  </si>
  <si>
    <t>MED PHS CASSADY ROVER LIBRARY KS0DCSLIB6</t>
  </si>
  <si>
    <t>KS0DCSLIB7</t>
  </si>
  <si>
    <t>MED PHS CASSADY ROVER LIBRARY KS0DCSLIB7</t>
  </si>
  <si>
    <t>KS0DCSLIB8</t>
  </si>
  <si>
    <t>MED PHS CASSADY ROVER LIBRARY KS0DCSLIB8</t>
  </si>
  <si>
    <t>KS0DCSLIB9</t>
  </si>
  <si>
    <t>MED PHS CASSADY ROVER LIBRARY KS0DCSLIB9</t>
  </si>
  <si>
    <t>KS0RWFORR1</t>
  </si>
  <si>
    <t>MED PHS WHITMER UCSF OBSERVATIONAL KS0RWFORR1</t>
  </si>
  <si>
    <t>KS0RWFORR2</t>
  </si>
  <si>
    <t>MED PHS WHITMER UCSF OBSERVATIONAL KS0RWFORR2</t>
  </si>
  <si>
    <t>KS0RWFORR3</t>
  </si>
  <si>
    <t>MED PHS WHITMER UCSF OBSERVATIONAL KS0RWFORR3</t>
  </si>
  <si>
    <t>KS0RWFORR4</t>
  </si>
  <si>
    <t>MED PHS WHITMER UCSF OBSERVATIONAL KS0RWFORR4</t>
  </si>
  <si>
    <t>KS0RWFORR5</t>
  </si>
  <si>
    <t>MED PHS WHITMER UCSF OBSERVATIONAL KS0RWFORR5</t>
  </si>
  <si>
    <t>K30APSF762</t>
  </si>
  <si>
    <t>FERGUSON U OF FL DEVELOPMENT OF AN AUTO K30APSF762</t>
  </si>
  <si>
    <t>KS0HOGA601</t>
  </si>
  <si>
    <t>MED IMHO GIERMASZ BIOMARIN 270 902 KS0HOGA601</t>
  </si>
  <si>
    <t>KS0HOMC805</t>
  </si>
  <si>
    <t>MED IMHO KIM INCYTE INCMGA 0012 202 KS0HOMC805</t>
  </si>
  <si>
    <t>K30SINQUEN</t>
  </si>
  <si>
    <t>NSF 1855111 K30SINQUEN</t>
  </si>
  <si>
    <t>K30GSSNNSA</t>
  </si>
  <si>
    <t>GEL STEWART UCSD DOE NNSA K30GSSNNSA</t>
  </si>
  <si>
    <t>KS0AWNDSCF</t>
  </si>
  <si>
    <t>Aijun Wang Carryforward fund KS0AWNDSCF</t>
  </si>
  <si>
    <t>KS0CDUH3SF</t>
  </si>
  <si>
    <t>DECARLI UCSF UH2 UH3 07 31 2019 KS0CDUH3SF</t>
  </si>
  <si>
    <t>KS0CDUH4SF</t>
  </si>
  <si>
    <t>DECARLI UCSF UH2 UH3 07 31 20 KS0CDUH4SF</t>
  </si>
  <si>
    <t>KS0CDUH5SF</t>
  </si>
  <si>
    <t>DECARLI UCSF UH2 UH3 07 31 2021 KS0CDUH5SF</t>
  </si>
  <si>
    <t>K30USDALCB</t>
  </si>
  <si>
    <t>CHEM Lebrilla USDA 2020 K30USDALCB</t>
  </si>
  <si>
    <t>K30CNSGR17</t>
  </si>
  <si>
    <t>CNS Recanzone NIH R56AG067791 K30CNSGR17</t>
  </si>
  <si>
    <t>K30SU2DSC4</t>
  </si>
  <si>
    <t>JMIE USTI DSC Remote Sensing YR 4 K30SU2DSC4</t>
  </si>
  <si>
    <t>K30SUDSCL4</t>
  </si>
  <si>
    <t>JMIE USTI DSC Low cost satellite YR 3 K30SUDSCL4</t>
  </si>
  <si>
    <t>KS0IDTG820</t>
  </si>
  <si>
    <t>MED IMID THOMPSON MERCK MK4482 0001 KS0IDTG820</t>
  </si>
  <si>
    <t>KS0IDTG821</t>
  </si>
  <si>
    <t>MED IMID THOMPSON MERCK MK4482 0002 KS0IDTG821</t>
  </si>
  <si>
    <t>K30BGKELPF</t>
  </si>
  <si>
    <t>Kelp Recovery Along CA North NOAA K30BGKELPF</t>
  </si>
  <si>
    <t>K30BGKLP2F</t>
  </si>
  <si>
    <t>Kelp Recovery Along CA North NOAA YEAR 2 K30BGKLP2F</t>
  </si>
  <si>
    <t>KS0IDCS304</t>
  </si>
  <si>
    <t>MED IMID COHEN NIH PPD ACTIV 2 A5401 KS0IDCS304</t>
  </si>
  <si>
    <t>K30CNSCC29</t>
  </si>
  <si>
    <t>CNS Carter Subward UCSC R21 Boudewyn K30CNSCC29</t>
  </si>
  <si>
    <t>K30AFRFACT</t>
  </si>
  <si>
    <t>Eff 9 1 2020 Univ of Minnesota Sub K30AFRFACT</t>
  </si>
  <si>
    <t>K30JAR0D11</t>
  </si>
  <si>
    <t>U of M Cyberinfrastructure for Landscape K30JAR0D11</t>
  </si>
  <si>
    <t>K30DL30D12</t>
  </si>
  <si>
    <t>ENG LLNL GRAD PROGRAM GRANT EXTENSION K30DL30D12</t>
  </si>
  <si>
    <t>K30DLPCD12</t>
  </si>
  <si>
    <t>ENG LLNL GRAD PROGRAM PARTICIPANT COSTS K30DLPCD12</t>
  </si>
  <si>
    <t>K30RCDLP20</t>
  </si>
  <si>
    <t>MSE CASTRO DLP LLNL B643827 20 21 K30RCDLP20</t>
  </si>
  <si>
    <t>K30RCDLPPT</t>
  </si>
  <si>
    <t>MSE CASTRO DLP LLNL PARTICIPANT COSTS K30RCDLPPT</t>
  </si>
  <si>
    <t>KS0PMGE300</t>
  </si>
  <si>
    <t>MED IMPM GONCHAROVA NHLBI OHIO KS0PMGE300</t>
  </si>
  <si>
    <t>KS0ERKR201</t>
  </si>
  <si>
    <t>MERM CDC KAGAWA KS0ERKR201</t>
  </si>
  <si>
    <t>KS0ERKR202</t>
  </si>
  <si>
    <t>MERM CDC KAGAWA KS0ERKR202</t>
  </si>
  <si>
    <t>KS0ERKR203</t>
  </si>
  <si>
    <t>MERM CDC KAGAWA YEAR 3 KS0ERKR203</t>
  </si>
  <si>
    <t>K30AQRYEPR</t>
  </si>
  <si>
    <t>Yazdani EPRI Emissions of Greenhouse K30AQRYEPR</t>
  </si>
  <si>
    <t>K30AQYZEPR</t>
  </si>
  <si>
    <t>Zhao EPRI Emissions of Greenhouse K30AQYZEPR</t>
  </si>
  <si>
    <t>K30FMMEPRI</t>
  </si>
  <si>
    <t>AN SCI MITLOEHNER EPRI GREENHOUSE GAS K30FMMEPRI</t>
  </si>
  <si>
    <t>KS0ERMA200</t>
  </si>
  <si>
    <t>MERM CDC MOULIN KS0ERMA200</t>
  </si>
  <si>
    <t>KS0ERMA201</t>
  </si>
  <si>
    <t>MERM CDC MOULIN KS0ERMA201</t>
  </si>
  <si>
    <t>KS0ERMA202</t>
  </si>
  <si>
    <t>MERM CDC MOULIN YEAR 3 KS0ERMA202</t>
  </si>
  <si>
    <t>K30SGBLM01</t>
  </si>
  <si>
    <t>JMIE GRODSKY BLM Year 1 K30SGBLM01</t>
  </si>
  <si>
    <t>K30SGBLM02</t>
  </si>
  <si>
    <t>JMIE GRODSKY BLM Year 2 K30SGBLM02</t>
  </si>
  <si>
    <t>K30SGBLM03</t>
  </si>
  <si>
    <t>JMIE GRODSKY BLM Year 3 K30SGBLM03</t>
  </si>
  <si>
    <t>K30SGBLM04</t>
  </si>
  <si>
    <t>JMIE GRODSKY BLM Year 4 K30SGBLM04</t>
  </si>
  <si>
    <t>KS0ERKW200</t>
  </si>
  <si>
    <t>MERM CDC KRAVITZ WIRTZ KS0ERKW200</t>
  </si>
  <si>
    <t>KS0ERKW201</t>
  </si>
  <si>
    <t>MERM CDC KRAVITZ WIRTZ KS0ERKW201</t>
  </si>
  <si>
    <t>K30BPCDZ33</t>
  </si>
  <si>
    <t>CNPRC Ardeshir Emmune A21 2017 K30BPCDZ33</t>
  </si>
  <si>
    <t>K30RIDCOVI</t>
  </si>
  <si>
    <t>CA LABOR WORKFORCE DEVELOPMENT K30RIDCOVI</t>
  </si>
  <si>
    <t>KS0EMNVS26</t>
  </si>
  <si>
    <t>Maverakis Novartis CAIN457AUS26 KS0EMNVS26</t>
  </si>
  <si>
    <t>KS0CDU1921</t>
  </si>
  <si>
    <t>DECARLI U19 GRANT 08 2021 KS0CDU1921</t>
  </si>
  <si>
    <t>KS0CDU1922</t>
  </si>
  <si>
    <t>DECARLI U19 GRANT 08 31 23 KS0CDU1922</t>
  </si>
  <si>
    <t>KS0CDU1923</t>
  </si>
  <si>
    <t>DECARLI U19 GRANT 08 31 24 KS0CDU1923</t>
  </si>
  <si>
    <t>KS0CDU1924</t>
  </si>
  <si>
    <t>DECARLI U19 GRANT 08 31 24 KS0CDU1924</t>
  </si>
  <si>
    <t>KS0CDU19C2</t>
  </si>
  <si>
    <t>DECARLI U19 Clinical 8 31 24 KS0CDU19C2</t>
  </si>
  <si>
    <t>KS0CDU19CS</t>
  </si>
  <si>
    <t>DECARLI U19 Clinical 8 31 23 KS0CDU19CS</t>
  </si>
  <si>
    <t>KS0FINACDU</t>
  </si>
  <si>
    <t>FINA For DECARLI U19 GRANT 08 2022 KS0FINACDU</t>
  </si>
  <si>
    <t>KS0LWJ1921</t>
  </si>
  <si>
    <t>08 31 21 U19 GRANT Lead DeCarli KS0LWJ1921</t>
  </si>
  <si>
    <t>KS0LWJ1922</t>
  </si>
  <si>
    <t>08 31 22 U19 GRANT Lead DeCarli KS0LWJ1922</t>
  </si>
  <si>
    <t>KS0LWJ1923</t>
  </si>
  <si>
    <t>08 31 23 U19 GRANT Lead DeCarli KS0LWJ1923</t>
  </si>
  <si>
    <t>KS0IDTG822</t>
  </si>
  <si>
    <t>MED IMID Thompson GS US 540 9012 0 KS0IDTG822</t>
  </si>
  <si>
    <t>KS0PBINOVI</t>
  </si>
  <si>
    <t>MED OTO BELAFSKY Inovio Pharmaceuticals KS0PBINOVI</t>
  </si>
  <si>
    <t>K30BPCDZ34</t>
  </si>
  <si>
    <t>CNPRC Ardeshir Scipps NIH 5 27355 K30BPCDZ34</t>
  </si>
  <si>
    <t>K30CF30D42</t>
  </si>
  <si>
    <t>NPB Fuller NASA HEADQUARTERS K30CF30D42</t>
  </si>
  <si>
    <t>K30APSFA55</t>
  </si>
  <si>
    <t>3PS PUTNAM OREGON ST UNIV USDA DETERMING K30APSFA55</t>
  </si>
  <si>
    <t>K30APSFB55</t>
  </si>
  <si>
    <t>PS BRUMMER ARS VIA OSU HEMP K30APSFB55</t>
  </si>
  <si>
    <t>K30BPCDZ32</t>
  </si>
  <si>
    <t>CNPRC Ardeshir Scipps NIH 5 27358 K30BPCDZ32</t>
  </si>
  <si>
    <t>K30SCHM996</t>
  </si>
  <si>
    <t>LAWR SCHMIDT CDFA Compost to Alfalfa K30SCHM996</t>
  </si>
  <si>
    <t>K30BAR1348</t>
  </si>
  <si>
    <t>LAWR ZHU BARKER CDFA Walnut Orchards K30BAR1348</t>
  </si>
  <si>
    <t>K30S4TYDPR</t>
  </si>
  <si>
    <t>CEE YOUNG CDPR AG PESTICIDES GROUNDWATER K30S4TYDPR</t>
  </si>
  <si>
    <t>K30AKH0D53</t>
  </si>
  <si>
    <t>CDFA Soil Health in CA Olives 2020 2021 K30AKH0D53</t>
  </si>
  <si>
    <t>K30AKH0D54</t>
  </si>
  <si>
    <t>CDFA Soil Health in CA Olives 2021 2022 K30AKH0D54</t>
  </si>
  <si>
    <t>K30AKH0D55</t>
  </si>
  <si>
    <t>CDFA Soil Health in CA Olives 2022 2023 K30AKH0D55</t>
  </si>
  <si>
    <t>KS0SWANYR1</t>
  </si>
  <si>
    <t>MED OBGYN Dr Waetjen SWAN Subaward KS0SWANYR1</t>
  </si>
  <si>
    <t>KS0SWANYR2</t>
  </si>
  <si>
    <t>MED OBGYN Dr Waetjen SWAN Subaward KS0SWANYR2</t>
  </si>
  <si>
    <t>KS0SWANYR3</t>
  </si>
  <si>
    <t>MED OBGYN Dr Waetjen SWAN Subaward KS0SWANYR3</t>
  </si>
  <si>
    <t>KS0GIBC834</t>
  </si>
  <si>
    <t>MED IMGI BOWLUS PLIANT THERAPEUTICS KS0GIBC834</t>
  </si>
  <si>
    <t>K30V451FL1</t>
  </si>
  <si>
    <t>J R UFL USDA SCRI Produce Safety Regultn K30V451FL1</t>
  </si>
  <si>
    <t>K30V751FL1</t>
  </si>
  <si>
    <t>J R UFL FINA SCRI Produce Safety Regultn K30V751FL1</t>
  </si>
  <si>
    <t>K30JS30D63</t>
  </si>
  <si>
    <t>ANTS ACSS 2020 22 S JOSEPH 30D63 K30JS30D63</t>
  </si>
  <si>
    <t>K30BPCDZ35</t>
  </si>
  <si>
    <t>CNPRC Roberts UCSF NIH R01 K30BPCDZ35</t>
  </si>
  <si>
    <t>K30BPCDZ57</t>
  </si>
  <si>
    <t>CNPRC Roberts UCSF NIH R01 K30BPCDZ57</t>
  </si>
  <si>
    <t>K30BPCEZ05</t>
  </si>
  <si>
    <t>CNPRC Roberts UCSF NIH R01 Yr 3 K30BPCEZ05</t>
  </si>
  <si>
    <t>K30NSF0D65</t>
  </si>
  <si>
    <t>NSF Building Latina STEM K30NSF0D65</t>
  </si>
  <si>
    <t>K30PS30D65</t>
  </si>
  <si>
    <t>Part Supp NSFBuilding Latina STEM K30PS30D65</t>
  </si>
  <si>
    <t>K30V440IWA</t>
  </si>
  <si>
    <t>VMB NIH R25GM139200 Iowa Rumbeiha K30V440IWA</t>
  </si>
  <si>
    <t>K30V440MCH</t>
  </si>
  <si>
    <t>VMB NIH R25GM139200 Michigan Rumbeiha K30V440MCH</t>
  </si>
  <si>
    <t>K30V440OHI</t>
  </si>
  <si>
    <t>VMB NIH R25GM139200 Ohio Rumbeiha K30V440OHI</t>
  </si>
  <si>
    <t>K30V440SOT</t>
  </si>
  <si>
    <t>VMB NIH R25GM139200 SOT Rumbeiha K30V440SOT</t>
  </si>
  <si>
    <t>K30V440WR3</t>
  </si>
  <si>
    <t>VMB NIH R25GM139200 Rumbeiha K30V440WR3</t>
  </si>
  <si>
    <t>K30V4B49UM</t>
  </si>
  <si>
    <t>Morrison Univ of Michigan Zika and Deng K30V4B49UM</t>
  </si>
  <si>
    <t>KS0CASJ808</t>
  </si>
  <si>
    <t>MED IMCA SOUTHARD BOST SCI PRTCTD TAVR KS0CASJ808</t>
  </si>
  <si>
    <t>KS0NEUTAVR</t>
  </si>
  <si>
    <t>BOSTON SCI PROTECTED TAVR 06 24 KS0NEUTAVR</t>
  </si>
  <si>
    <t>KS0ASNIH24</t>
  </si>
  <si>
    <t>Soulika NIH A21 1167 KS0ASNIH24</t>
  </si>
  <si>
    <t>KS0ASNIHKS</t>
  </si>
  <si>
    <t>Derm Soulika NIH24 Supplement KSanchez KS0ASNIHKS</t>
  </si>
  <si>
    <t>KS0SAECZ20</t>
  </si>
  <si>
    <t>AWASTHI Pediatric Atopic Dermatitis KS0SAECZ20</t>
  </si>
  <si>
    <t>K30HJZEPIG</t>
  </si>
  <si>
    <t>AN SCI ZHOU NIFA EPIGENTIC REG MECHAN K30HJZEPIG</t>
  </si>
  <si>
    <t>K30AMSUCRS</t>
  </si>
  <si>
    <t>AANS Schreier Spokane tribe of indians K30AMSUCRS</t>
  </si>
  <si>
    <t>KS0LAALAB1</t>
  </si>
  <si>
    <t>Abbeduto Alabama NIH 7 20 6 21 KS0LAALAB1</t>
  </si>
  <si>
    <t>KS0LAALAB2</t>
  </si>
  <si>
    <t>Abbeduto Alabama NIH 3R01HD098179 03S1 KS0LAALAB2</t>
  </si>
  <si>
    <t>KS0LAALABS</t>
  </si>
  <si>
    <t>Abbeduto Alabama NIH 7 20 6 21 KS0LAALABS</t>
  </si>
  <si>
    <t>KS0LJ30D87</t>
  </si>
  <si>
    <t>Abbeduto Alabama NIH 7 20 6 21 KS0LJ30D87</t>
  </si>
  <si>
    <t>KS0PMHR802</t>
  </si>
  <si>
    <t>MED IMPM HARPER CONTRAFECT 301 105 KS0PMHR802</t>
  </si>
  <si>
    <t>KS0HOMC816</t>
  </si>
  <si>
    <t>MED IMHO CHO INCYTE INCMGA 0012 303 KS0HOMC816</t>
  </si>
  <si>
    <t>K30ZLPDRY1</t>
  </si>
  <si>
    <t>4 30 23 CDFA off ground almond harvestin K30ZLPDRY1</t>
  </si>
  <si>
    <t>K30CPCDZ36</t>
  </si>
  <si>
    <t>CNPRC Van Rompay Gilead Sciences K30CPCDZ36</t>
  </si>
  <si>
    <t>KS0SPPILOT</t>
  </si>
  <si>
    <t>Dr Park CURES WITHIN REACH A21 2806 KS0SPPILOT</t>
  </si>
  <si>
    <t>KS0IDCS303</t>
  </si>
  <si>
    <t>MED IMID Fred Hutch CoVPN 3004 Protocol KS0IDCS303</t>
  </si>
  <si>
    <t>KS0NSIKAWA</t>
  </si>
  <si>
    <t>SATAKE ASAHIKAWA RANTS IN AID KS0NSIKAWA</t>
  </si>
  <si>
    <t>KS0SPORE22</t>
  </si>
  <si>
    <t>Colorado Head and Neck Cancer SPORE KS0SPORE22</t>
  </si>
  <si>
    <t>KS0SPORE23</t>
  </si>
  <si>
    <t>Colorado Head and Neck Cancer SPORE YR2 KS0SPORE23</t>
  </si>
  <si>
    <t>K30SUVOF04</t>
  </si>
  <si>
    <t>LAWR SUVOCAREV CDWR CIMIS Eff 9 1 22 K30SUVOF04</t>
  </si>
  <si>
    <t>K30AXOGRVB</t>
  </si>
  <si>
    <t>6 30 25 GRBV viral titer and sympt K30AXOGRVB</t>
  </si>
  <si>
    <t>K3030F07JM</t>
  </si>
  <si>
    <t>HRSA PSA Hlth Res and Service K3030F07JM</t>
  </si>
  <si>
    <t>K30FF30F07</t>
  </si>
  <si>
    <t>DCM Requisition Projects Fund 30F07 K30FF30F07</t>
  </si>
  <si>
    <t>K30AMSSPAD</t>
  </si>
  <si>
    <t>SCHREIER eDNA northern Western spadefoo K30AMSSPAD</t>
  </si>
  <si>
    <t>K304875133</t>
  </si>
  <si>
    <t>Studying Mobility Car LA K304875133</t>
  </si>
  <si>
    <t>K306830F10</t>
  </si>
  <si>
    <t>STATE WS LAEP CAMPUS RESEARCH K306830F10</t>
  </si>
  <si>
    <t>K309030F10</t>
  </si>
  <si>
    <t>STATE WS LAEP CAMPUS RESEARCH K309030F10</t>
  </si>
  <si>
    <t>K309130F10</t>
  </si>
  <si>
    <t>STATE WS LAEP CAMPUS RESEARCH 2324 K309130F10</t>
  </si>
  <si>
    <t>K309330F10</t>
  </si>
  <si>
    <t>STATE WS LAEP OFF CAMPUS FOR PROFIT K309330F10</t>
  </si>
  <si>
    <t>K309430F10</t>
  </si>
  <si>
    <t>STATE WS LAEP OFF CAMPUS NON PROFIT 2324 K309430F10</t>
  </si>
  <si>
    <t>KS0JSLUMOS</t>
  </si>
  <si>
    <t>MED PSYCH Schweitzer Lumos BCHS A22 364 KS0JSLUMOS</t>
  </si>
  <si>
    <t>K30FAN0F14</t>
  </si>
  <si>
    <t>08 31 25 Biorefinery for sugars acids K30FAN0F14</t>
  </si>
  <si>
    <t>K30FAN0F15</t>
  </si>
  <si>
    <t>08 31 25 Biorefinery for sugars acids K30FAN0F15</t>
  </si>
  <si>
    <t>K30APSFB28</t>
  </si>
  <si>
    <t>PS PITTELKOW CDFA HSP DECREASING CARBON K30APSFB28</t>
  </si>
  <si>
    <t>K30HXCAGPI</t>
  </si>
  <si>
    <t>AN SCI CHENG ISU NIFA AG2PI K30HXCAGPI</t>
  </si>
  <si>
    <t>KS0SS30F17</t>
  </si>
  <si>
    <t>NSG STAVISKY NIH DP2 DP2DC021055 08 27 KS0SS30F17</t>
  </si>
  <si>
    <t>K30GTCCDD1</t>
  </si>
  <si>
    <t>GTC CIRM DISC2 13417 CDKL5 K30GTCCDD1</t>
  </si>
  <si>
    <t>K30APSFB25</t>
  </si>
  <si>
    <t>PS VAN DEYNZE 2022 USDA NIFA MSP K30APSFB25</t>
  </si>
  <si>
    <t>K30APSJB25</t>
  </si>
  <si>
    <t>PS VAN DEYNZE 2022 USDA NIFA MSP FINA K30APSJB25</t>
  </si>
  <si>
    <t>K30APSFB24</t>
  </si>
  <si>
    <t>PS PJBROWN 2022 USDA SCRI PISTACHIO K30APSFB24</t>
  </si>
  <si>
    <t>K30APSFB68</t>
  </si>
  <si>
    <t>PS MONROE USDA NIFA SCRI ADAPTING PISTAC K30APSFB68</t>
  </si>
  <si>
    <t>K30APSFB73</t>
  </si>
  <si>
    <t>PS FERGUSON 2022 USDA SCRI PISTACHIO K30APSFB73</t>
  </si>
  <si>
    <t>K30APSFB74</t>
  </si>
  <si>
    <t>PS MARINO 2022 USDA SCRI PISTACHIO K30APSFB74</t>
  </si>
  <si>
    <t>K30BKG5PIS</t>
  </si>
  <si>
    <t>ARE GOODRICH USDA SCRI PISTACHIO K30BKG5PIS</t>
  </si>
  <si>
    <t>K30FPT0F20</t>
  </si>
  <si>
    <t>USDA SCRI PISTACHIO K30FPT0F20</t>
  </si>
  <si>
    <t>K30RMPJBPO</t>
  </si>
  <si>
    <t>PS PJBROWN 2022 USDA SCRI PISTACHIO K30RMPJBPO</t>
  </si>
  <si>
    <t>K30FANG507</t>
  </si>
  <si>
    <t>WFCB FANGUE METROPOLITAN DELTA K30FANG507</t>
  </si>
  <si>
    <t>KS0NRB2BED</t>
  </si>
  <si>
    <t>Nicole Rubin ACGME Back to Bedside Grant KS0NRB2BED</t>
  </si>
  <si>
    <t>K30JKL8CWF</t>
  </si>
  <si>
    <t>HE CD London CA Wellness Fnd 30F23 K30JKL8CWF</t>
  </si>
  <si>
    <t>KS0IDSW600</t>
  </si>
  <si>
    <t>MED IMID WINTER US ISRAEL BINATIONAL SCI KS0IDSW600</t>
  </si>
  <si>
    <t>K30GEEKVN2</t>
  </si>
  <si>
    <t>USDA Feed Ration Software Vietnam K30GEEKVN2</t>
  </si>
  <si>
    <t>K30STA22T1</t>
  </si>
  <si>
    <t>STA Stanislaus GENT 2022 34 C000114308 K30STA22T1</t>
  </si>
  <si>
    <t>K30YLO22T1</t>
  </si>
  <si>
    <t>YLO Yolo County GENT 2022 40 C000114348 K30YLO22T1</t>
  </si>
  <si>
    <t>K30STA22E1</t>
  </si>
  <si>
    <t>STA Stanislaus Co EW 2022 34 C000114306 K30STA22E1</t>
  </si>
  <si>
    <t>K30MAD22E1</t>
  </si>
  <si>
    <t>MAD Madera County EW 2022 16 C000114332 K30MAD22E1</t>
  </si>
  <si>
    <t>K30ALP22T1</t>
  </si>
  <si>
    <t>ALP Alpine Co GENT 2022 01 C000114327 K30ALP22T1</t>
  </si>
  <si>
    <t>K30NEV22E1</t>
  </si>
  <si>
    <t>NEV Nevada Co EW 2022 24 C000114307 K30NEV22E1</t>
  </si>
  <si>
    <t>K30SBT22T1</t>
  </si>
  <si>
    <t>SBT San Benito GENT 2022 27 C000114351 K30SBT22T1</t>
  </si>
  <si>
    <t>KS0AFBRAIN</t>
  </si>
  <si>
    <t>FAN Brain Oxygen 9 30 22 8 31 25 KS0AFBRAIN</t>
  </si>
  <si>
    <t>KS0HORJ824</t>
  </si>
  <si>
    <t>MED IMHO RIESS IO BIOTECH IO102 IO103 KS0HORJ824</t>
  </si>
  <si>
    <t>KS0ERPV200</t>
  </si>
  <si>
    <t>MERM CDC PEAR KS0ERPV200</t>
  </si>
  <si>
    <t>K30MEDICAF</t>
  </si>
  <si>
    <t>Fisher CONGRESSIONALLY DIRECTED MEDIC K30MEDICAF</t>
  </si>
  <si>
    <t>K302330F38</t>
  </si>
  <si>
    <t>CS NSF Migration to Next Generation Muk K302330F38</t>
  </si>
  <si>
    <t>K30V4D2431</t>
  </si>
  <si>
    <t>Kent Earli Task Order 5 PET Imaging K9 K30V4D2431</t>
  </si>
  <si>
    <t>KS0OSLD504</t>
  </si>
  <si>
    <t>OSRD CA WELLNESS FOUNDATION MORFIN KS0OSLD504</t>
  </si>
  <si>
    <t>KS0HRPPLEC</t>
  </si>
  <si>
    <t>MED PHS RIDEN HEALTHNET PLATICAS EN CONF KS0HRPPLEC</t>
  </si>
  <si>
    <t>KS0PBCOOK2</t>
  </si>
  <si>
    <t>MED OTO Belafsky Cook Myosite extension KS0PBCOOK2</t>
  </si>
  <si>
    <t>K30JLBELMO</t>
  </si>
  <si>
    <t>Lund NSF 2233458 Belmont Forum Collab K30JLBELMO</t>
  </si>
  <si>
    <t>K30FPS0F44</t>
  </si>
  <si>
    <t>AVF Grant Management Website K30FPS0F44</t>
  </si>
  <si>
    <t>K30GXMCTGC</t>
  </si>
  <si>
    <t>NUTR Mackenzie grapes on sarcopenia K30GXMCTGC</t>
  </si>
  <si>
    <t>K30V4B4728</t>
  </si>
  <si>
    <t>Vapniarsky NIH R03 TMJ Disc Regen Rsch K30V4B4728</t>
  </si>
  <si>
    <t>K30IMG0F47</t>
  </si>
  <si>
    <t>CDPR Novel Precision technologies K30IMG0F47</t>
  </si>
  <si>
    <t>K30RSTRAC1</t>
  </si>
  <si>
    <t>MAE Robinson TRACLabs FFT A23 1114 K30RSTRAC1</t>
  </si>
  <si>
    <t>K30SUV0F49</t>
  </si>
  <si>
    <t>LAWR SUVOCAREV Apis m Eff 8 8 22 K30SUV0F49</t>
  </si>
  <si>
    <t>K30RSGLN02</t>
  </si>
  <si>
    <t>Glenn County CalOAR 22 23 K30RSGLN02</t>
  </si>
  <si>
    <t>K30V435GCK</t>
  </si>
  <si>
    <t>Fogarty UCGHI GloCal fellow K30V435GCK</t>
  </si>
  <si>
    <t>K30V735GCK</t>
  </si>
  <si>
    <t>FINA Fogarty UCGHI GloCal fellow K30V735GCK</t>
  </si>
  <si>
    <t>K30PCR0F53</t>
  </si>
  <si>
    <t>CHAN ZUCKERBERG INITIATIVE K30PCR0F53</t>
  </si>
  <si>
    <t>K30IKBSALT</t>
  </si>
  <si>
    <t>IGN Brown NI A22 3967 K30IKBSALT</t>
  </si>
  <si>
    <t>KS0KNCPTVA</t>
  </si>
  <si>
    <t>NG UNIV OF CINCINNATI CAPTIVA 8 26 KS0KNCPTVA</t>
  </si>
  <si>
    <t>K30TJM0F57</t>
  </si>
  <si>
    <t>CDPR Decision Support Systems to reduce K30TJM0F57</t>
  </si>
  <si>
    <t>K30NKDOE22</t>
  </si>
  <si>
    <t>PLB Shabek DOE DE SC0023158 0 K30NKDOE22</t>
  </si>
  <si>
    <t>K30PCCOLO2</t>
  </si>
  <si>
    <t>AN SCI CARVALHO CDFA COLOSTRUM FEED YR2 K30PCCOLO2</t>
  </si>
  <si>
    <t>K30PCCOLO3</t>
  </si>
  <si>
    <t>AN SCI CARVALHO CDFA COLOSTRUM FEED YR3 K30PCCOLO3</t>
  </si>
  <si>
    <t>K30PCCOLOS</t>
  </si>
  <si>
    <t>AN SCI CARVALHO CDFA COLOSTRUM FEEDING K30PCCOLOS</t>
  </si>
  <si>
    <t>K30V625170</t>
  </si>
  <si>
    <t>CAHFS USDA NIFA NAHLN FY22 23 K30V625170</t>
  </si>
  <si>
    <t>KS0CKARTHR</t>
  </si>
  <si>
    <t>KREULEN ARTHREX AIRR 0006 0 9 30 2023 KS0CKARTHR</t>
  </si>
  <si>
    <t>KS0GWIEEE1</t>
  </si>
  <si>
    <t>MRAD G Wang IEEE Kinetic Modeling KS0GWIEEE1</t>
  </si>
  <si>
    <t>K30AKSND55</t>
  </si>
  <si>
    <t>CHE KULKARNI SANDIA Imaging Near Surfa K30AKSND55</t>
  </si>
  <si>
    <t>K30CKSND55</t>
  </si>
  <si>
    <t>CHE KRONAWITTER SANDIA Imaging Near Su K30CKSND55</t>
  </si>
  <si>
    <t>K30KBMOMEN</t>
  </si>
  <si>
    <t>NPB BAAR Momentous AMPHP Inc K30KBMOMEN</t>
  </si>
  <si>
    <t>K30BKG7COC</t>
  </si>
  <si>
    <t>ARE GOODRICH CA OLIVE COMMITTEE K30BKG7COC</t>
  </si>
  <si>
    <t>K305877014</t>
  </si>
  <si>
    <t>Heavy Duty Vehicle Elect Kissock K305877014</t>
  </si>
  <si>
    <t>K30PJCEV2B</t>
  </si>
  <si>
    <t>MAE PARK V2B LAB A23 0876 K30PJCEV2B</t>
  </si>
  <si>
    <t>K30V2BADMN</t>
  </si>
  <si>
    <t>CLTC Admin CEC V2B project K30V2BADMN</t>
  </si>
  <si>
    <t>K30V2BCLTC</t>
  </si>
  <si>
    <t>CLTC Technical CEC V2B K30V2BCLTC</t>
  </si>
  <si>
    <t>K30NCCMS14</t>
  </si>
  <si>
    <t>Glenn County NCCMS14 K30NCCMS14</t>
  </si>
  <si>
    <t>K30V440JJ3</t>
  </si>
  <si>
    <t>VMB JIANG NIAAA R21 FUMARATES K30V440JJ3</t>
  </si>
  <si>
    <t>K30V470MTL</t>
  </si>
  <si>
    <t>W Vickers CDFW LAG II K30V470MTL</t>
  </si>
  <si>
    <t>KS0EGFOOTS</t>
  </si>
  <si>
    <t>GIZA DIGITAL FOOT SPA 06 01 2023 KS0EGFOOTS</t>
  </si>
  <si>
    <t>K30T202XX1</t>
  </si>
  <si>
    <t>CLTC CEC Appliance Task 1 Proj Admin K30T202XX1</t>
  </si>
  <si>
    <t>K30T202XX2</t>
  </si>
  <si>
    <t>CLTC CEC Appliance Task 2 Proj Test K30T202XX2</t>
  </si>
  <si>
    <t>K30T202XX3</t>
  </si>
  <si>
    <t>CLTC CEC Appliance Task 3 Other Activ K30T202XX3</t>
  </si>
  <si>
    <t>K30RMINSVB</t>
  </si>
  <si>
    <t>CLGRB FFAR ROAR MATCHING FUNDS K30RMINSVB</t>
  </si>
  <si>
    <t>K30DAK0F79</t>
  </si>
  <si>
    <t>USDA 58 2032 2 036 K30DAK0F79</t>
  </si>
  <si>
    <t>K30CNSRC04</t>
  </si>
  <si>
    <t>CNS CHAUDHURI NSF CRCNS YR1 3 K30CNSRC04</t>
  </si>
  <si>
    <t>K30APSD260</t>
  </si>
  <si>
    <t>PS GRADZIEL CDFA ALMOND BUD FAILU 063023 K30APSD260</t>
  </si>
  <si>
    <t>K30APSJ093</t>
  </si>
  <si>
    <t>PS FINA GRADZIEL CDFA ALMOND BUD 063023 K30APSJ093</t>
  </si>
  <si>
    <t>K30APSFB46</t>
  </si>
  <si>
    <t>PS GREWELL USDA RSA 58 2030 2 043 K30APSFB46</t>
  </si>
  <si>
    <t>K30APSFB59</t>
  </si>
  <si>
    <t>PS USDA ARS UG99 SENTINEL DEL BLANCO K30APSFB59</t>
  </si>
  <si>
    <t>K30APSFB57</t>
  </si>
  <si>
    <t>PS JIANG USDA ARS 58 2032 2 062 8 31 23 K30APSFB57</t>
  </si>
  <si>
    <t>K30DLM2063</t>
  </si>
  <si>
    <t>NUTR Lemay RSA 58 2032 2 063 K30DLM2063</t>
  </si>
  <si>
    <t>K30DLM2065</t>
  </si>
  <si>
    <t>NUTR Lemay RSA 58 2032 2 065 K30DLM2065</t>
  </si>
  <si>
    <t>K30TECSUM4</t>
  </si>
  <si>
    <t>CHPR Reducing College Tobacco Exposure K30TECSUM4</t>
  </si>
  <si>
    <t>KS0KTCL304</t>
  </si>
  <si>
    <t>MED IMKT CHEN UCSF REACH DART 13714sc KS0KTCL304</t>
  </si>
  <si>
    <t>K30OGEE230</t>
  </si>
  <si>
    <t>LAWR OGEEN NRCS DETECTION OF WILDFIRE K30OGEE230</t>
  </si>
  <si>
    <t>K30NWM2040</t>
  </si>
  <si>
    <t>NUTR 58 2032 2 040 RSA Newman K30NWM2040</t>
  </si>
  <si>
    <t>K30APSAA11</t>
  </si>
  <si>
    <t>PS PITTEKOW NAFA 2023 CARBON FOOTPRINT K30APSAA11</t>
  </si>
  <si>
    <t>K30APSAA12</t>
  </si>
  <si>
    <t>PS PITTEKOW NAFA 2023 CARBON F FINA K30APSAA12</t>
  </si>
  <si>
    <t>K30RALLNP3</t>
  </si>
  <si>
    <t>ECE AMIRTHARAJAH PHASE 3 ROBOT FOR PCS K30RALLNP3</t>
  </si>
  <si>
    <t>K30CBS2064</t>
  </si>
  <si>
    <t>NUTR Stephensen RSA 58 2032 2 064 K30CBS2064</t>
  </si>
  <si>
    <t>K30APSFB31</t>
  </si>
  <si>
    <t>PS TAI USDA RSA 58 2032 2 074 AQUISITIO K30APSFB31</t>
  </si>
  <si>
    <t>K30APSFB40</t>
  </si>
  <si>
    <t>PS HEINITZ USDA RSA 58 2032 2 078ACQUIS K30APSFB40</t>
  </si>
  <si>
    <t>K30NHERRB1</t>
  </si>
  <si>
    <t>CEE NHERI NSF YEARS 1 4 K30NHERRB1</t>
  </si>
  <si>
    <t>K30NHERRB2</t>
  </si>
  <si>
    <t>CEE NHERI PARTICIPANT SUPPORT TRAVEL K30NHERRB2</t>
  </si>
  <si>
    <t>K302UBPNIN</t>
  </si>
  <si>
    <t>Upward Bound No Indirect Costs K302UBPNIN</t>
  </si>
  <si>
    <t>K30UBE1720</t>
  </si>
  <si>
    <t>UPWARD BOUND 2017 22 0 IDC K30UBE1720</t>
  </si>
  <si>
    <t>K30UBE1722</t>
  </si>
  <si>
    <t>UPWARD BOUND GRANT 2017 2022 K30UBE1722</t>
  </si>
  <si>
    <t>K30UBP1722</t>
  </si>
  <si>
    <t>Upward Bound 2017 2022 grant K30UBP1722</t>
  </si>
  <si>
    <t>K30WHIT359</t>
  </si>
  <si>
    <t>ETOX HEAD USGS Prince William Sound herr K30WHIT359</t>
  </si>
  <si>
    <t>K30WHIT360</t>
  </si>
  <si>
    <t>ETOX HEAD USGS Prince William Sound herr K30WHIT360</t>
  </si>
  <si>
    <t>K30WHIT361</t>
  </si>
  <si>
    <t>ETOX HEAD USGS Prince William Sound herr K30WHIT361</t>
  </si>
  <si>
    <t>K30WHIT362</t>
  </si>
  <si>
    <t>ETOX HEAD USGS Prince William Sound herr K30WHIT362</t>
  </si>
  <si>
    <t>K30WHIT363</t>
  </si>
  <si>
    <t>ETOX HEAD USGS Prince William Sound herr K30WHIT363</t>
  </si>
  <si>
    <t>K30GKCINTN</t>
  </si>
  <si>
    <t>GEL COOPER INTERN SUPPLEMNT TO GKCTVZN K30GKCINTN</t>
  </si>
  <si>
    <t>K30GKCTVZF</t>
  </si>
  <si>
    <t>GEL COOPER TAUPO VOLCANIC ZN UG FINA K30GKCTVZF</t>
  </si>
  <si>
    <t>K30GKCTVZN</t>
  </si>
  <si>
    <t>GEL COOPER NSF TAUPO VOLCANIC ZONE K30GKCTVZN</t>
  </si>
  <si>
    <t>K30GKCTVZP</t>
  </si>
  <si>
    <t>GEL COOPER NSF TAUPO PART SUPPORT K30GKCTVZP</t>
  </si>
  <si>
    <t>KS0KC03SUP</t>
  </si>
  <si>
    <t>Carraway A18 112 Planar Supplement KS0KC03SUP</t>
  </si>
  <si>
    <t>KS0KC3103F</t>
  </si>
  <si>
    <t>Carraway A18 112 Planar cell polarity KS0KC3103F</t>
  </si>
  <si>
    <t>KS0KC31C03</t>
  </si>
  <si>
    <t>Carraway A18 112 Planar cell polarity KS0KC31C03</t>
  </si>
  <si>
    <t>K30SDNIH08</t>
  </si>
  <si>
    <t>MMG DAWSON NIH 2R01AI077571 RENEWAL K30SDNIH08</t>
  </si>
  <si>
    <t>K30WYNSC02</t>
  </si>
  <si>
    <t>ECE YANG CAREER MULTIPLEXED MICROSCOPE K30WYNSC02</t>
  </si>
  <si>
    <t>KS0EMAB045</t>
  </si>
  <si>
    <t>ABBVIE INC M16 045 KS0EMAB045</t>
  </si>
  <si>
    <t>K30CJCVPI2</t>
  </si>
  <si>
    <t>JMIE CAJ1 USFWS CVPIA YEAR 2 K30CJCVPI2</t>
  </si>
  <si>
    <t>K30CJCVPI3</t>
  </si>
  <si>
    <t>JMIE CAJ1 USFWS CVPIA YEAR 3 K30CJCVPI3</t>
  </si>
  <si>
    <t>K30CJCVPI4</t>
  </si>
  <si>
    <t>JMIE CAJ1 USFWS CVPIA YEAR 4 K30CJCVPI4</t>
  </si>
  <si>
    <t>K30CJCVPI5</t>
  </si>
  <si>
    <t>JMIE CAJ1 USFWS CVPIA YEAR 5 K30CJCVPI5</t>
  </si>
  <si>
    <t>K30CJCVPIA</t>
  </si>
  <si>
    <t>JMIE CAJ1 USFWS CVPIA K30CJCVPIA</t>
  </si>
  <si>
    <t>K30CJCVPIF</t>
  </si>
  <si>
    <t>JMIE CAJ1 USFWS CVPIA YEAR 4 FINA ACCT K30CJCVPIF</t>
  </si>
  <si>
    <t>K30ES2030F</t>
  </si>
  <si>
    <t>Coastal mosaics of local adaptation K30ES2030F</t>
  </si>
  <si>
    <t>KS0APPFZ01</t>
  </si>
  <si>
    <t>PAWAR PFIZER CT PROTOCOL B0661037 KS0APPFZ01</t>
  </si>
  <si>
    <t>KS0PMMB836</t>
  </si>
  <si>
    <t>MED IMPM MORRISSEY VERTEX VX17 445 105 KS0PMMB836</t>
  </si>
  <si>
    <t>K30CALFO19</t>
  </si>
  <si>
    <t>CalFresh Outreach 2019 21 31C34 K30CALFO19</t>
  </si>
  <si>
    <t>KS0CMCATAB</t>
  </si>
  <si>
    <t>MCDONALD CATABASIS 1004 301 A 12 22 KS0CMCATAB</t>
  </si>
  <si>
    <t>K30MHCOHAW</t>
  </si>
  <si>
    <t>NPB Huising City of Hope Award K30MHCOHAW</t>
  </si>
  <si>
    <t>K30RRHWALN</t>
  </si>
  <si>
    <t>NUTR HOLT CWC DAILY WALNUT INTAKE K30RRHWALN</t>
  </si>
  <si>
    <t>K30AMSIPC3</t>
  </si>
  <si>
    <t>Idacorp SOW 4 K30AMSIPC3</t>
  </si>
  <si>
    <t>K30LUC079D</t>
  </si>
  <si>
    <t>CMB R25 NIH Yearly workshop renewal K30LUC079D</t>
  </si>
  <si>
    <t>K30OFLONG1</t>
  </si>
  <si>
    <t>CPM LONGEVITY CONSORTIUM K30OFLONG1</t>
  </si>
  <si>
    <t>K30OFLONG2</t>
  </si>
  <si>
    <t>CPM LONGEVITY CONSORTIUM YEAR 2 K30OFLONG2</t>
  </si>
  <si>
    <t>K30OFLONG3</t>
  </si>
  <si>
    <t>CPM LONGEVITY CONSORTIUM YEAR 3 K30OFLONG3</t>
  </si>
  <si>
    <t>K30OFLONG4</t>
  </si>
  <si>
    <t>CPM LONGEVITY CONSORTIUM YEAR 4 K30OFLONG4</t>
  </si>
  <si>
    <t>K30OFLONG5</t>
  </si>
  <si>
    <t>CPM LONGEVITY CONSORTIUM YEAR 5 K30OFLONG5</t>
  </si>
  <si>
    <t>K30RPAHQI1</t>
  </si>
  <si>
    <t>Mathematica AHRQ QIs Sub ROMANO K30RPAHQI1</t>
  </si>
  <si>
    <t>K30RPAHQI2</t>
  </si>
  <si>
    <t>Mathematica AHRQ QIs Sub ROMANO K30RPAHQI2</t>
  </si>
  <si>
    <t>KS0JSJENTE</t>
  </si>
  <si>
    <t>MED SURGERY J Sagashima JUntendo Uni KS0JSJENTE</t>
  </si>
  <si>
    <t>KS0HORJ814</t>
  </si>
  <si>
    <t>MED IMHO RIESS REVOLUTION RMC 4630 01 KS0HORJ814</t>
  </si>
  <si>
    <t>KS0NHPLXCL</t>
  </si>
  <si>
    <t>Med Surgery Nasim Hedyati Pluristem KS0NHPLXCL</t>
  </si>
  <si>
    <t>K303873048</t>
  </si>
  <si>
    <t>CEC UCB Decarbonizing Buildings Eng K303873048</t>
  </si>
  <si>
    <t>K303873049</t>
  </si>
  <si>
    <t>CEC UCB Decarbonizing Buildings Admin K303873049</t>
  </si>
  <si>
    <t>K303873050</t>
  </si>
  <si>
    <t>CEC UCB Decarbonizing Buildings Outreach K303873050</t>
  </si>
  <si>
    <t>K30VSK8IRC</t>
  </si>
  <si>
    <t>INTERNATIONAL RESCUE COMMITTEE K30VSK8IRC</t>
  </si>
  <si>
    <t>K30CNSAY03</t>
  </si>
  <si>
    <t>CNS YONELINAS UOA R01NS114913 K30CNSAY03</t>
  </si>
  <si>
    <t>K30HXCGEN1</t>
  </si>
  <si>
    <t>AN SCI CHENG USDA NIFA Genome K30HXCGEN1</t>
  </si>
  <si>
    <t>K30HXCGEN2</t>
  </si>
  <si>
    <t>AN SCI CHENG USDA NIFA GN Participant K30HXCGEN2</t>
  </si>
  <si>
    <t>KS0HORA802</t>
  </si>
  <si>
    <t>MED IMCT ROSENBERG UCSD MILLENIUM KS0HORA802</t>
  </si>
  <si>
    <t>K30RHZCDOF</t>
  </si>
  <si>
    <t>4 30 23 Ruihong CA Dept of Food K30RHZCDOF</t>
  </si>
  <si>
    <t>K30APSFA48</t>
  </si>
  <si>
    <t>PS BRUMMER 2020 CDFA SCBG DOWNY MILDEW K30APSFA48</t>
  </si>
  <si>
    <t>K30NNN1D13</t>
  </si>
  <si>
    <t>4 30 23 CDFA antimicrobial antibacterial K30NNN1D13</t>
  </si>
  <si>
    <t>K30SCW1D13</t>
  </si>
  <si>
    <t>4 30 23 CDFA antimicrobial antibacterial K30SCW1D13</t>
  </si>
  <si>
    <t>K30AGHHARV</t>
  </si>
  <si>
    <t>ANUT Andrew Hall Harvest Plus K30AGHHARV</t>
  </si>
  <si>
    <t>K30APSFA47</t>
  </si>
  <si>
    <t>PS PJBROWN 2020 CDFA SCBG H T SCREENING K30APSFA47</t>
  </si>
  <si>
    <t>K30AKH1D16</t>
  </si>
  <si>
    <t>CDFA Root Knot Nematode 2020 23 K30AKH1D16</t>
  </si>
  <si>
    <t>K30CWSCDFA</t>
  </si>
  <si>
    <t>4 30 2023 CDFA ROOT KNOT NEMATODE4 30 23 K30CWSCDFA</t>
  </si>
  <si>
    <t>K30NNNCDFA</t>
  </si>
  <si>
    <t>4 30 2023 CDFA ROOT KNOT NEMATODE K30NNNCDFA</t>
  </si>
  <si>
    <t>KS0JDANN01</t>
  </si>
  <si>
    <t>DAYANANTHAN ANNEXON ANX005 STUDY 06 22 KS0JDANN01</t>
  </si>
  <si>
    <t>KS0HOPM806</t>
  </si>
  <si>
    <t>MED IMHO PARIKH ASTRAZENECA D361BC00001 KS0HOPM806</t>
  </si>
  <si>
    <t>K30APSTP05</t>
  </si>
  <si>
    <t>PS BECKLES CA POTATO 9 2022 K30APSTP05</t>
  </si>
  <si>
    <t>K30V435D23</t>
  </si>
  <si>
    <t>VME Berryhill insulin in horses K30V435D23</t>
  </si>
  <si>
    <t>KS0KK31D27</t>
  </si>
  <si>
    <t>KIM CERAPEDICS P 15L BONE GRAFT 12 27 KS0KK31D27</t>
  </si>
  <si>
    <t>K30C4H1D28</t>
  </si>
  <si>
    <t>Outreach California AgrAbility Sub Award K30C4H1D28</t>
  </si>
  <si>
    <t>K30FAF1D28</t>
  </si>
  <si>
    <t>Outreach California AgrAbility Sub Award K30FAF1D28</t>
  </si>
  <si>
    <t>K30SINGBMC</t>
  </si>
  <si>
    <t>ICMP MooreFdn 20 24 Consult A21 3100 K30SINGBMC</t>
  </si>
  <si>
    <t>K30SINGBMP</t>
  </si>
  <si>
    <t>ICMP MooreFdn 20 24 Personl A21 3100 K30SINGBMP</t>
  </si>
  <si>
    <t>KS0HOJB825</t>
  </si>
  <si>
    <t>MED IMCT JONAS FORTY SEVEN 5F9009 KS0HOJB825</t>
  </si>
  <si>
    <t>KS0HOPM807</t>
  </si>
  <si>
    <t>MED IMHO PARIKH ASTRAZENECA D8731C00002 KS0HOPM807</t>
  </si>
  <si>
    <t>KS0SAREP05</t>
  </si>
  <si>
    <t>MCDONALD SAREPTA 9001 103 12 31 28 KS0SAREP05</t>
  </si>
  <si>
    <t>K30APSJ775</t>
  </si>
  <si>
    <t>PS BLANCO FINA ACCOUNT K30APSJ775</t>
  </si>
  <si>
    <t>K30APSM632</t>
  </si>
  <si>
    <t>PS FFAR BRADFORD K30APSM632</t>
  </si>
  <si>
    <t>K30APSM634</t>
  </si>
  <si>
    <t>PS FFAR CHETELAT BRADFORD K30APSM634</t>
  </si>
  <si>
    <t>K30APSM636</t>
  </si>
  <si>
    <t>PS FFAR SEEDX BRADFORD K30APSM636</t>
  </si>
  <si>
    <t>K30APSM775</t>
  </si>
  <si>
    <t>PS BLANCO FFAR PI BRADFORD 2020 K30APSM775</t>
  </si>
  <si>
    <t>KS0CRASD37</t>
  </si>
  <si>
    <t>CRHD UNIV OF MICHIGAN GAXIOLA 20 21 KS0CRASD37</t>
  </si>
  <si>
    <t>KS0CRASD38</t>
  </si>
  <si>
    <t>CRHD UNIV OF MICHIGAN GAXIOLA 21 22 KS0CRASD38</t>
  </si>
  <si>
    <t>KS0CRASD39</t>
  </si>
  <si>
    <t>CRHD UNIV OF MICHIGAN GAXIOLA 22 23 KS0CRASD39</t>
  </si>
  <si>
    <t>KS0CRASD40</t>
  </si>
  <si>
    <t>CRHD UNIV OF MICHIGAN GAXIOLA 23 24 KS0CRASD40</t>
  </si>
  <si>
    <t>K30S4DCCA2</t>
  </si>
  <si>
    <t>CEE CHENG CALTRANS LRFD BASED DECKS K30S4DCCA2</t>
  </si>
  <si>
    <t>K30MH31D46</t>
  </si>
  <si>
    <t>NPB Huising JDRF Research Grant K30MH31D46</t>
  </si>
  <si>
    <t>K30APSFA57</t>
  </si>
  <si>
    <t>PS USDA OREI OREGON DUBCOVSKY KRILL K30APSFA57</t>
  </si>
  <si>
    <t>K30WETPENN</t>
  </si>
  <si>
    <t>AWET UPENN 578892 NASA A21 0042 K30WETPENN</t>
  </si>
  <si>
    <t>KS0ALAFSH1</t>
  </si>
  <si>
    <t>Med Surg Andrew Li Am Fnd Surg Hand KS0ALAFSH1</t>
  </si>
  <si>
    <t>K30MBDASPG</t>
  </si>
  <si>
    <t>MCB DAS PAUL G ALLEN K30MBDASPG</t>
  </si>
  <si>
    <t>K30GEIS510</t>
  </si>
  <si>
    <t>LAWR ADJG CDFA 20 0880 000 SA 0 K30GEIS510</t>
  </si>
  <si>
    <t>K30APSD231</t>
  </si>
  <si>
    <t>PS BLANCO CDFA STRAWBERRY K30APSD231</t>
  </si>
  <si>
    <t>K30DCSTBY1</t>
  </si>
  <si>
    <t>MAE DAVIS C CDFA STRAWBERRY A21 0375 K30DCSTBY1</t>
  </si>
  <si>
    <t>KS0ASAIR20</t>
  </si>
  <si>
    <t>Stahmer yr 1 UCLA 9 20 8 21 spo A20 3709 KS0ASAIR20</t>
  </si>
  <si>
    <t>KS0ASAIR21</t>
  </si>
  <si>
    <t>MED PSYCH Stahmer AIR B 09 21 8 22 KS0ASAIR21</t>
  </si>
  <si>
    <t>KS0ASAIR22</t>
  </si>
  <si>
    <t>MED PSYCH Stahmer AIR B 09 22 8 23 KS0ASAIR22</t>
  </si>
  <si>
    <t>KS0ASAIR23</t>
  </si>
  <si>
    <t>MED PSYCH Stahmer AIR B 09 22 8 23 KS0ASAIR23</t>
  </si>
  <si>
    <t>KS0ASAIRB5</t>
  </si>
  <si>
    <t>Stahmer yr 1 UCLA 9 20 8 21 spo A20 3709 KS0ASAIRB5</t>
  </si>
  <si>
    <t>K30TODBLM3</t>
  </si>
  <si>
    <t>Eff 10 1 20 DoI Survival Impact K30TODBLM3</t>
  </si>
  <si>
    <t>KS0NRBJ200</t>
  </si>
  <si>
    <t>DYADIC MANAGEMENT HIV BIDWELL KS0NRBJ200</t>
  </si>
  <si>
    <t>KS0NRBJ201</t>
  </si>
  <si>
    <t>DYADIC MANAGEMENT HIV BIDWELL YR 2 KS0NRBJ201</t>
  </si>
  <si>
    <t>KS0NRBJ202</t>
  </si>
  <si>
    <t>DYADIC MANAGEMENT HIV BIDWELL YR 3 KS0NRBJ202</t>
  </si>
  <si>
    <t>KS0NRBJ203</t>
  </si>
  <si>
    <t>DYADIC MANAGEMENT HIV BIDWELL YR 4 KS0NRBJ203</t>
  </si>
  <si>
    <t>K30JHT7TBE</t>
  </si>
  <si>
    <t>ESP Thorne Tradeoffs btwn Carbon Emiss K30JHT7TBE</t>
  </si>
  <si>
    <t>K30ICWCDFA</t>
  </si>
  <si>
    <t>IGN Waterman CDFA K30ICWCDFA</t>
  </si>
  <si>
    <t>KS0GIMV801</t>
  </si>
  <si>
    <t>MED IMGI MEDICI ALEXION ALXN1840 KS0GIMV801</t>
  </si>
  <si>
    <t>KS0HOTJ825</t>
  </si>
  <si>
    <t>MED IMCT TUSCANO SEATTL GENENETICS 284 KS0HOTJ825</t>
  </si>
  <si>
    <t>K30CAREERS</t>
  </si>
  <si>
    <t>CHEM Velazquez NSF Chalcogenide Framewor K30CAREERS</t>
  </si>
  <si>
    <t>K30APSFA56</t>
  </si>
  <si>
    <t>PS GAUDIN UCSD DOE DE SC0021234 K30APSFA56</t>
  </si>
  <si>
    <t>K3020VANXC</t>
  </si>
  <si>
    <t>CHEM Chen Vanderbilt Sub NIGMS K3020VANXC</t>
  </si>
  <si>
    <t>K3022VANXC</t>
  </si>
  <si>
    <t>CHEM Chen Vanderbilt Sub NIGMS K3022VANXC</t>
  </si>
  <si>
    <t>KS0HOHR800</t>
  </si>
  <si>
    <t>MED IMCT HOEG ABBVIE INC KS0HOHR800</t>
  </si>
  <si>
    <t>K30DNM1D94</t>
  </si>
  <si>
    <t>CDFA Research Pest Detection 2021 23 K30DNM1D94</t>
  </si>
  <si>
    <t>K30DNM1DA1</t>
  </si>
  <si>
    <t>CDFA UCANR 1 2021 22 K30DNM1DA1</t>
  </si>
  <si>
    <t>K30DNM1DA2</t>
  </si>
  <si>
    <t>CDFA UCANR 2 2021 22 K30DNM1DA2</t>
  </si>
  <si>
    <t>K30DNM1DPS</t>
  </si>
  <si>
    <t>CDFA Penn State 2021 22 K30DNM1DPS</t>
  </si>
  <si>
    <t>K30DNM1DR1</t>
  </si>
  <si>
    <t>CDFA UCR 1 2021 22 K30DNM1DR1</t>
  </si>
  <si>
    <t>K30DNM1DR2</t>
  </si>
  <si>
    <t>CDFA UCR 2 2021 22 K30DNM1DR2</t>
  </si>
  <si>
    <t>K30DNM1DTU</t>
  </si>
  <si>
    <t>CDFA Temple U 2021 22 K30DNM1DTU</t>
  </si>
  <si>
    <t>K30IMG1D94</t>
  </si>
  <si>
    <t>CDFA Research Pest Detection 2021 23 K30IMG1D94</t>
  </si>
  <si>
    <t>K30RLG1D94</t>
  </si>
  <si>
    <t>CDFA Research Pest Detection 2021 23 K30RLG1D94</t>
  </si>
  <si>
    <t>K30SCPDUIH</t>
  </si>
  <si>
    <t>BME Cherry postdoc support from Badawi K30SCPDUIH</t>
  </si>
  <si>
    <t>KS0RBUIH01</t>
  </si>
  <si>
    <t>MRAD RBadawi UIH Research Program KS0RBUIH01</t>
  </si>
  <si>
    <t>K30APSFA58</t>
  </si>
  <si>
    <t>PS FUNK USDA NIFA AFRI CAN DROUGHT RESP K30APSFA58</t>
  </si>
  <si>
    <t>K30F4SMDOE</t>
  </si>
  <si>
    <t>CEE MILLER ARPA E DOE Carbon Negative B K30F4SMDOE</t>
  </si>
  <si>
    <t>KS0DHR41PR</t>
  </si>
  <si>
    <t>R41 Subaward from Tendel Primate Costs KS0DHR41PR</t>
  </si>
  <si>
    <t>KS0DHTER41</t>
  </si>
  <si>
    <t>R41 Subaward from Tendel Therapies KS0DHTER41</t>
  </si>
  <si>
    <t>K30SUV1F05</t>
  </si>
  <si>
    <t>LAWR SUVOCAREV SJ Delta Eff 8 11 22 K30SUV1F05</t>
  </si>
  <si>
    <t>K30PCR1F06</t>
  </si>
  <si>
    <t>LBNL DOE JOINT BIO ENGERGY PHASE IV K30PCR1F06</t>
  </si>
  <si>
    <t>KS0MCDATAR</t>
  </si>
  <si>
    <t>Creinin UPITT Athenium Data Retrieval KS0MCDATAR</t>
  </si>
  <si>
    <t>K30207NDSS</t>
  </si>
  <si>
    <t>CHEM David NSF 2022 Award 2204228 K30207NDSS</t>
  </si>
  <si>
    <t>K30AJGPROT</t>
  </si>
  <si>
    <t>12 31 24 Gravelle Protein Isolation Frac K30AJGPROT</t>
  </si>
  <si>
    <t>K30JMLPROT</t>
  </si>
  <si>
    <t>12 31 24 Gravelle Protein Isltn Frac JML K30JMLPROT</t>
  </si>
  <si>
    <t>K30APSFB60</t>
  </si>
  <si>
    <t>PS USDA SCRI 22 26 KNAPP K30APSFB60</t>
  </si>
  <si>
    <t>K30APSFB62</t>
  </si>
  <si>
    <t>PS USDA SCRI 22 26 CAL POLY KNAPP K30APSFB62</t>
  </si>
  <si>
    <t>K30APSFB63</t>
  </si>
  <si>
    <t>PS USDA SCRI 22 26 U OF FLORIDA KNAPP K30APSFB63</t>
  </si>
  <si>
    <t>K30APSFB64</t>
  </si>
  <si>
    <t>PS USDA SCRI 22 26 USDA ARS KNAPP K30APSFB64</t>
  </si>
  <si>
    <t>K30APSFB6A</t>
  </si>
  <si>
    <t>PS USDA SCRI 22 26 UCANR KNAPP K30APSFB6A</t>
  </si>
  <si>
    <t>K30APSFB6B</t>
  </si>
  <si>
    <t>PS USDA SCRI 22 26 UCANR2 KNAPP K30APSFB6B</t>
  </si>
  <si>
    <t>K30GLCIF10</t>
  </si>
  <si>
    <t>PS USDA SCRI 22 26 COAKER K30GLCIF10</t>
  </si>
  <si>
    <t>K30PTF2SCR</t>
  </si>
  <si>
    <t>PTF NIFA SCRI Strawberry Breeding Mgmt K30PTF2SCR</t>
  </si>
  <si>
    <t>K30AEX1F11</t>
  </si>
  <si>
    <t>USDA NIFA 2022 2026 WPDN MCROBERTS K30AEX1F11</t>
  </si>
  <si>
    <t>K30CLSPF11</t>
  </si>
  <si>
    <t>USDA NIFA 2022 2026 WPDN MCROBERTS K30CLSPF11</t>
  </si>
  <si>
    <t>K30DNM1F11</t>
  </si>
  <si>
    <t>USDA NIFA 2022 2026 WPDN K30DNM1F11</t>
  </si>
  <si>
    <t>K30DNM1F1A</t>
  </si>
  <si>
    <t>USDA NIFA 2022 2026 WPDN Alaska K30DNM1F1A</t>
  </si>
  <si>
    <t>K30DNM1F1B</t>
  </si>
  <si>
    <t>USDA NIFA 2022 2026 WPDN Arizona K30DNM1F1B</t>
  </si>
  <si>
    <t>K30DNM1F1C</t>
  </si>
  <si>
    <t>USDA NIFA 2022 2026 WPDN CDFA K30DNM1F1C</t>
  </si>
  <si>
    <t>K30DNM1F1D</t>
  </si>
  <si>
    <t>USDA NIFA 2022 2026 WPDN Guam K30DNM1F1D</t>
  </si>
  <si>
    <t>K30DNM1F1E</t>
  </si>
  <si>
    <t>USDA NIFA 2022 2026 WPDN Hawaii K30DNM1F1E</t>
  </si>
  <si>
    <t>K30DNM1F1F</t>
  </si>
  <si>
    <t>USDA NIFA 2022 2026 WPDN Idaho K30DNM1F1F</t>
  </si>
  <si>
    <t>K30DNM1F1G</t>
  </si>
  <si>
    <t>USDA NIFA 2022 2026 WPDN Nevada K30DNM1F1G</t>
  </si>
  <si>
    <t>K30DNM1F1H</t>
  </si>
  <si>
    <t>USDA NIFA 2022 2026 WPDN New Mexico K30DNM1F1H</t>
  </si>
  <si>
    <t>K30DNM1F1I</t>
  </si>
  <si>
    <t>USDA NIFA 2022 2026 WPDN Oregon K30DNM1F1I</t>
  </si>
  <si>
    <t>K30DNM1F1J</t>
  </si>
  <si>
    <t>USDA NIFA 2022 2026 WPDN Utah K30DNM1F1J</t>
  </si>
  <si>
    <t>K30DNM1F1K</t>
  </si>
  <si>
    <t>USDA NIFA 2022 2026 WPDN Washington K30DNM1F1K</t>
  </si>
  <si>
    <t>K30FPT1F11</t>
  </si>
  <si>
    <t>USDA NIFA 2022 2026 WPDN MCROBERTS K30FPT1F11</t>
  </si>
  <si>
    <t>K30JDM1F11</t>
  </si>
  <si>
    <t>USDA NIFA 2022 2026 WPDN MCROBERTS K30JDM1F11</t>
  </si>
  <si>
    <t>K304877115</t>
  </si>
  <si>
    <t>Sperling HSF Cal Emission Prime Acct K304877115</t>
  </si>
  <si>
    <t>K304877116</t>
  </si>
  <si>
    <t>Tal HSF California Emission Standards K304877116</t>
  </si>
  <si>
    <t>K30DAC1F13</t>
  </si>
  <si>
    <t>9 19 24 Wildfire Smoke on Grape USDA K30DAC1F13</t>
  </si>
  <si>
    <t>K30BJB2066</t>
  </si>
  <si>
    <t>NUTR Bennett RSA 58 2032 2 066 K30BJB2066</t>
  </si>
  <si>
    <t>K30DXBBGLW</t>
  </si>
  <si>
    <t>4 30 23 Bigelow Macrocystis Feedstock K30DXBBGLW</t>
  </si>
  <si>
    <t>K30JMLBGLW</t>
  </si>
  <si>
    <t>4 30 23 Bigelow Macrocystis Feedstock K30JMLBGLW</t>
  </si>
  <si>
    <t>K30BYHPE22</t>
  </si>
  <si>
    <t>HPE Reconfig Heterogns Comptg Systems K30BYHPE22</t>
  </si>
  <si>
    <t>K30PRM5ERS</t>
  </si>
  <si>
    <t>ARE MEREL P USDA CHALLENGES SUSTAINAB K30PRM5ERS</t>
  </si>
  <si>
    <t>K30HORW340</t>
  </si>
  <si>
    <t>LAWR HORWATH ACQUISITION OF GOODS K30HORW340</t>
  </si>
  <si>
    <t>K30RODR401</t>
  </si>
  <si>
    <t>LAWR RODRIGUES USDA RSA 58 2032 2 035 K30RODR401</t>
  </si>
  <si>
    <t>K30MAR1F22</t>
  </si>
  <si>
    <t>USDA ARS 58 2072 2 053 CORVALLIS K30MAR1F22</t>
  </si>
  <si>
    <t>K30BTLINKF</t>
  </si>
  <si>
    <t>MAE LINK FELLOWSHIP TAMMER BAROUKI K30BTLINKF</t>
  </si>
  <si>
    <t>K30DEL22E1</t>
  </si>
  <si>
    <t>DEL Del Norte Co EW 2022 06 C000114335 K30DEL22E1</t>
  </si>
  <si>
    <t>K30DEL22C1</t>
  </si>
  <si>
    <t>DEL Del Norte Co CW 2022 06 C000114334 K30DEL22C1</t>
  </si>
  <si>
    <t>K30CALFR23</t>
  </si>
  <si>
    <t>GENERAL FFY 23 UC CALFRESH STATE OFFICE K30CALFR23</t>
  </si>
  <si>
    <t>K30FSNCF23</t>
  </si>
  <si>
    <t>GENERAL FFY 2023 CARRY FWD UC CALFRESH K30FSNCF23</t>
  </si>
  <si>
    <t>K30HEPFS23</t>
  </si>
  <si>
    <t>NUTRITION CalFresh CDSS USDA 22 23 K30HEPFS23</t>
  </si>
  <si>
    <t>K30NERCF23</t>
  </si>
  <si>
    <t>Erbstein CalFresh CDSS USDA 23 24 K30NERCF23</t>
  </si>
  <si>
    <t>K30NERFS23</t>
  </si>
  <si>
    <t>Erbstein CalFresh CDSS USDA 22 23 K30NERFS23</t>
  </si>
  <si>
    <t>K30APSPO24</t>
  </si>
  <si>
    <t>PS MARINO OOCC WATER MGMNT2022 23 K30APSPO24</t>
  </si>
  <si>
    <t>K30SCW1F27</t>
  </si>
  <si>
    <t>FST S WANG OOCC WATER MGMNT2022 23 K30SCW1F27</t>
  </si>
  <si>
    <t>K30AMSSCWA</t>
  </si>
  <si>
    <t>ANS Schreier SOLANO COUNTY WATER AGENCY K30AMSSCWA</t>
  </si>
  <si>
    <t>K30MKTCF22</t>
  </si>
  <si>
    <t>PLB Liu Tse Croucher Fdtn award K30MKTCF22</t>
  </si>
  <si>
    <t>K30CRCCNSL</t>
  </si>
  <si>
    <t>CRC YEAR 1 CONSOL CEC EPIC K30CRCCNSL</t>
  </si>
  <si>
    <t>K30CRCCSL2</t>
  </si>
  <si>
    <t>CRC YEAR 2 CONSOL CEC EPIC K30CRCCSL2</t>
  </si>
  <si>
    <t>K30P4FBLIP</t>
  </si>
  <si>
    <t>CEE Bombardelli LIPOA Research Agmt K30P4FBLIP</t>
  </si>
  <si>
    <t>K30GEFFNLC</t>
  </si>
  <si>
    <t>USDA Feed Formulation Nigeria Laos Cambo K30GEFFNLC</t>
  </si>
  <si>
    <t>K30APSFB58</t>
  </si>
  <si>
    <t>PS TAI USDA RSA 58 2032 2 060 ACQUISITI K30APSFB58</t>
  </si>
  <si>
    <t>K30MXS1F35</t>
  </si>
  <si>
    <t>USDA 58 2032 2 077 K30MXS1F35</t>
  </si>
  <si>
    <t>K30CEBNS11</t>
  </si>
  <si>
    <t>DCEB 2209614 A23 0616 Off Campus K30CEBNS11</t>
  </si>
  <si>
    <t>K30CEBNSF1</t>
  </si>
  <si>
    <t>DCEB 2209614 A23 0616 On Campus K30CEBNSF1</t>
  </si>
  <si>
    <t>K30RSARHRO</t>
  </si>
  <si>
    <t>MAE Robinson Univ Col Bldr A21 4410 K30RSARHRO</t>
  </si>
  <si>
    <t>K30V470GWE</t>
  </si>
  <si>
    <t>WCN Gray Wolf Ecology Project K30V470GWE</t>
  </si>
  <si>
    <t>K30NLIFUSE</t>
  </si>
  <si>
    <t>NCL INFUSE USPR K30NLIFUSE</t>
  </si>
  <si>
    <t>K30F4LKPCP</t>
  </si>
  <si>
    <t>CEE Kavvas USACE Precipitation Study K30F4LKPCP</t>
  </si>
  <si>
    <t>K30EKM1F42</t>
  </si>
  <si>
    <t>USDA FINA Tuition for Marielle F K30EKM1F42</t>
  </si>
  <si>
    <t>K30V470GML</t>
  </si>
  <si>
    <t>WCN Gabilan Mountain Lion Project K30V470GML</t>
  </si>
  <si>
    <t>KS0DMFBC11</t>
  </si>
  <si>
    <t>MED PHS MIGLIORETTI P01 BREAST CANCER KS0DMFBC11</t>
  </si>
  <si>
    <t>KS0DMFBC12</t>
  </si>
  <si>
    <t>MED PHS MIGLIORETTI P01 BREAST CANCER KS0DMFBC12</t>
  </si>
  <si>
    <t>KS0IDTG827</t>
  </si>
  <si>
    <t>MED IMID THOMPSON SCYNEXIS SCY 078 302 KS0IDTG827</t>
  </si>
  <si>
    <t>K30LYBR848</t>
  </si>
  <si>
    <t>LAWR LYBRAND NASA WEATHERING OF MARS K30LYBR848</t>
  </si>
  <si>
    <t>K30UAPNRCS</t>
  </si>
  <si>
    <t>Connecting students with USDA NRCS K30UAPNRCS</t>
  </si>
  <si>
    <t>K30V450662</t>
  </si>
  <si>
    <t>San Joaquin Kit Fox Panoche Valley K30V450662</t>
  </si>
  <si>
    <t>K30CAL22E1</t>
  </si>
  <si>
    <t>CAL Calaveras Co EW 2022 04 C000114328 K30CAL22E1</t>
  </si>
  <si>
    <t>K30SCW1F54</t>
  </si>
  <si>
    <t>6 30 23 Ring test of fat and moisture K30SCW1F54</t>
  </si>
  <si>
    <t>K30CNSAY04</t>
  </si>
  <si>
    <t>CNS YONELINAS R01EY025999 0 K30CNSAY04</t>
  </si>
  <si>
    <t>K30BAY22DT</t>
  </si>
  <si>
    <t>CHEM Tantillo Baylor Uni 2022 K30BAY22DT</t>
  </si>
  <si>
    <t>K30APSFB61</t>
  </si>
  <si>
    <t>PS Crisosto TAMU subaward FFT 6 30 24 K30APSFB61</t>
  </si>
  <si>
    <t>K30DGG1F58</t>
  </si>
  <si>
    <t>EVAL OF CROSS GRAFT PROTECTION 31F58 K30DGG1F58</t>
  </si>
  <si>
    <t>K30DGG1F59</t>
  </si>
  <si>
    <t>TRANS ROOTSTOCK MEDIATED PROTECTION K30DGG1F59</t>
  </si>
  <si>
    <t>K30HORW998</t>
  </si>
  <si>
    <t>LAWR HORWATH CSU ARI SMITH K30HORW998</t>
  </si>
  <si>
    <t>K30RSSOL01</t>
  </si>
  <si>
    <t>RSE Solano CSA RSSOL01 K30RSSOL01</t>
  </si>
  <si>
    <t>KS0FLEM014</t>
  </si>
  <si>
    <t>Cont Non Invasive BP Data Collection KS0FLEM014</t>
  </si>
  <si>
    <t>K30KMNASA2</t>
  </si>
  <si>
    <t>CHE KM UCB NASA MCA CUBES II Center K30KMNASA2</t>
  </si>
  <si>
    <t>K30LRSSDOD</t>
  </si>
  <si>
    <t>NPB DOD USAMRAA W81XWH 2211058 K30LRSSDOD</t>
  </si>
  <si>
    <t>K30BWF1F68</t>
  </si>
  <si>
    <t>USDA NIFA ECDRE 1 188 608 K30BWF1F68</t>
  </si>
  <si>
    <t>K302331F69</t>
  </si>
  <si>
    <t>CS Los Alamos Full system modeling LoweP K302331F69</t>
  </si>
  <si>
    <t>K30AIFSDM2</t>
  </si>
  <si>
    <t>AIFS DMI fund 2 K30AIFSDM2</t>
  </si>
  <si>
    <t>K30AYTMILK</t>
  </si>
  <si>
    <t>8 31 2023 Milk Molecules Initiative K30AYTMILK</t>
  </si>
  <si>
    <t>K30CMSMILK</t>
  </si>
  <si>
    <t>8 31 23 Milk Molecules Initiative K30CMSMILK</t>
  </si>
  <si>
    <t>K30CSIIFHD</t>
  </si>
  <si>
    <t>NUTR Slupsky IIFH DAIRY MANAGEMENT INC K30CSIIFHD</t>
  </si>
  <si>
    <t>K30DAMMILK</t>
  </si>
  <si>
    <t>Milk Molecules Initiative END 8 31 2023 K30DAMMILK</t>
  </si>
  <si>
    <t>K30DXBMILK</t>
  </si>
  <si>
    <t>8 31 23 Milk Molecules Initiative K30DXBMILK</t>
  </si>
  <si>
    <t>K30IIFHDEO</t>
  </si>
  <si>
    <t>Olson IIFH Dairy Management Inc K30IIFHDEO</t>
  </si>
  <si>
    <t>K30IIFHLEB</t>
  </si>
  <si>
    <t>Lebrilla IIFH DAIRY MANAGEMENT INC K30IIFHLEB</t>
  </si>
  <si>
    <t>K30IIFHMMI</t>
  </si>
  <si>
    <t>IIFH DMI Milk Molecules Initiative K30IIFHMMI</t>
  </si>
  <si>
    <t>K30SJMILK1</t>
  </si>
  <si>
    <t>DAIRY MANAGEMENT MILK MOLECULES INT K30SJMILK1</t>
  </si>
  <si>
    <t>K30MLHPH02</t>
  </si>
  <si>
    <t>HP HOOD C000114355 K30MLHPH02</t>
  </si>
  <si>
    <t>K30FSV5BCP</t>
  </si>
  <si>
    <t>ESP Valdovinos Bio of Changing Planet K30FSV5BCP</t>
  </si>
  <si>
    <t>K30FSV5PSC</t>
  </si>
  <si>
    <t>ESP Valdovinos NSF Participant Sup Costs K30FSV5PSC</t>
  </si>
  <si>
    <t>K302331F73</t>
  </si>
  <si>
    <t>CS NSF EAGER Hands on STEM Learn Neff K302331F73</t>
  </si>
  <si>
    <t>K30LMEAGER</t>
  </si>
  <si>
    <t>CS NSF EAGER Hands on STEM Learn K30LMEAGER</t>
  </si>
  <si>
    <t>K30BKG5UDA</t>
  </si>
  <si>
    <t>ARE GOODRICH USDA COST RETURN STUDY K30BKG5UDA</t>
  </si>
  <si>
    <t>KS0RM31F76</t>
  </si>
  <si>
    <t>NSR Martin Alexion Pharm 12 31 24 KS0RM31F76</t>
  </si>
  <si>
    <t>K30AQAW068</t>
  </si>
  <si>
    <t>Wexler NIH Atmosphere AD RF1 K30AQAW068</t>
  </si>
  <si>
    <t>K30RCTRAP1</t>
  </si>
  <si>
    <t>BME Carney NIH RF1 TRAP K30RCTRAP1</t>
  </si>
  <si>
    <t>K30RCTRAP2</t>
  </si>
  <si>
    <t>BME Carney NIH RF1 TRAP Y2 K30RCTRAP2</t>
  </si>
  <si>
    <t>K30V440L94</t>
  </si>
  <si>
    <t>VMB Lein NIH Atmosphere AD RF1 K30V440L94</t>
  </si>
  <si>
    <t>K30V440L95</t>
  </si>
  <si>
    <t>VMB Lein NIH Atmosphere AD RF1 Y2 K30V440L95</t>
  </si>
  <si>
    <t>KS0CDATMO2</t>
  </si>
  <si>
    <t>DECARLI Lein VM RF1 8 31 2024 KS0CDATMO2</t>
  </si>
  <si>
    <t>KS0CDATMOS</t>
  </si>
  <si>
    <t>DECARLI Lein VM RF1 8 31 2023 KS0CDATMOS</t>
  </si>
  <si>
    <t>KS0MPADRF1</t>
  </si>
  <si>
    <t>LWJ Lein NIH Atmosphere AD RF1 KS0MPADRF1</t>
  </si>
  <si>
    <t>KS0MPADRF2</t>
  </si>
  <si>
    <t>LWJ Lein NIH Atmosphere AD RF1 KS0MPADRF2</t>
  </si>
  <si>
    <t>K30APSFB26</t>
  </si>
  <si>
    <t>PS GEPTS USDA NIFA SCRI DEV OF GENOMIC K30APSFB26</t>
  </si>
  <si>
    <t>K30APSFB32</t>
  </si>
  <si>
    <t>PS GEPTS USDA NIFA SCRI UC RIVERSIDE K30APSFB32</t>
  </si>
  <si>
    <t>K30APSFB33</t>
  </si>
  <si>
    <t>PS GEPTS USDA NIFA SCRI DELAWARE VALLEY K30APSFB33</t>
  </si>
  <si>
    <t>K30APSFB34</t>
  </si>
  <si>
    <t>PS GEPTS USDA NIFA SCRI IOWA STATE UNIV K30APSFB34</t>
  </si>
  <si>
    <t>K30APSFB35</t>
  </si>
  <si>
    <t>PS GEPTS USDA NIFA SCRI NCGR K30APSFB35</t>
  </si>
  <si>
    <t>K30APSFB36</t>
  </si>
  <si>
    <t>PS GEPTS USDA NIFA SCRI UNIV OF DELAWARE K30APSFB36</t>
  </si>
  <si>
    <t>K30APSFB37</t>
  </si>
  <si>
    <t>PS GEPTS USDA NIFA SCRI USDA ARS PGITRU K30APSFB37</t>
  </si>
  <si>
    <t>K30NEAR483</t>
  </si>
  <si>
    <t>LAWR NEARING UOFALAB DATA ASSIMILATION K30NEAR483</t>
  </si>
  <si>
    <t>K30V419TWO</t>
  </si>
  <si>
    <t>Pitesky USDA Integrative Farmers K30V419TWO</t>
  </si>
  <si>
    <t>KS0ERAC200</t>
  </si>
  <si>
    <t>MERM F32 NHLB ARNOLD KS0ERAC200</t>
  </si>
  <si>
    <t>K30ISYHFRE</t>
  </si>
  <si>
    <t>IGN Hess A22 4081 IFPRI 2022 K30ISYHFRE</t>
  </si>
  <si>
    <t>KS0DBLAN22</t>
  </si>
  <si>
    <t>MPHA BERS NIH 22 DUKE SUB KS0DBLAN22</t>
  </si>
  <si>
    <t>K30LMALBAA</t>
  </si>
  <si>
    <t>BME Alba Garcia NIH NIDDK FLIm K30LMALBAA</t>
  </si>
  <si>
    <t>KS0ABAGR21</t>
  </si>
  <si>
    <t>Baumler Portion Alba Garcia NIH FLIm KS0ABAGR21</t>
  </si>
  <si>
    <t>KS0KAFESMS</t>
  </si>
  <si>
    <t>MED PHS AIEMJOY FOGARTY K01 KS0KAFESMS</t>
  </si>
  <si>
    <t>K30JGNAV2F</t>
  </si>
  <si>
    <t>GROSS US NAVY BLACK ABALONE 2022 K30JGNAV2F</t>
  </si>
  <si>
    <t>K30AMA22T1</t>
  </si>
  <si>
    <t>AMA Amador Co GENT 2022 02 C000114330 K30AMA22T1</t>
  </si>
  <si>
    <t>K30BLADOE3</t>
  </si>
  <si>
    <t>CHEM BERBEN DOE DE SC0016395 K30BLADOE3</t>
  </si>
  <si>
    <t>K30APSJ703</t>
  </si>
  <si>
    <t>PS PJBROWN FFAR FELLOWSHIP VIA NCSU FINA K30APSJ703</t>
  </si>
  <si>
    <t>K30APSM703</t>
  </si>
  <si>
    <t>PS PJBROWN FFAR FELLOWSHIP VIA NCSU K30APSM703</t>
  </si>
  <si>
    <t>K30EKM1F97</t>
  </si>
  <si>
    <t>58 2030 2 030 Urban Versus Natural Ecos K30EKM1F97</t>
  </si>
  <si>
    <t>K30EKM1F9F</t>
  </si>
  <si>
    <t>USDA FINA Stipend for Marielle F K30EKM1F9F</t>
  </si>
  <si>
    <t>K30AEX1F98</t>
  </si>
  <si>
    <t>Evaluating alternative Nursery Practices K30AEX1F98</t>
  </si>
  <si>
    <t>K30DAK1F99</t>
  </si>
  <si>
    <t>58 2032 2 071 Acquisition of Goods S K30DAK1F99</t>
  </si>
  <si>
    <t>KS0WHDSA03</t>
  </si>
  <si>
    <t>NEURO HDSA CENTER OF EXCELLENCE KS0WHDSA03</t>
  </si>
  <si>
    <t>K30203EBRD</t>
  </si>
  <si>
    <t>CHEM BRITT DOE DESC0007203 K30203EBRD</t>
  </si>
  <si>
    <t>K30KLSTAPH</t>
  </si>
  <si>
    <t>BME K Leach mPI R01 Staph Inf 06 23 K30KLSTAPH</t>
  </si>
  <si>
    <t>K30SSSTAPH</t>
  </si>
  <si>
    <t>BME S Simon mPI R01 Staph Inf 06 23 K30SSSTAPH</t>
  </si>
  <si>
    <t>K30GIMULPF</t>
  </si>
  <si>
    <t>GEL MONTANEZ LATE PALEO FINA K30GIMULPF</t>
  </si>
  <si>
    <t>K30GIMULPI</t>
  </si>
  <si>
    <t>GEL MONTANEZ UNDERSTANDING LATE PALEO K30GIMULPI</t>
  </si>
  <si>
    <t>K30GIMULPP</t>
  </si>
  <si>
    <t>GEL MONTANEZ LATE PALEO PART SUP K30GIMULPP</t>
  </si>
  <si>
    <t>K30PCR2537</t>
  </si>
  <si>
    <t>2017 NIH ACTIVATION OF IMMUNE RECEPTOR K30PCR2537</t>
  </si>
  <si>
    <t>K30PCR2B57</t>
  </si>
  <si>
    <t>2017 NIH ACTIVATION OF IMMUNE RECEPTOR K30PCR2B57</t>
  </si>
  <si>
    <t>KS0JBSRI01</t>
  </si>
  <si>
    <t>MRAD Boone SRI award Y1 02 28 18 KS0JBSRI01</t>
  </si>
  <si>
    <t>KS0JBSRI02</t>
  </si>
  <si>
    <t>MRAD Boone SRI award Y2 02 28 19 KS0JBSRI02</t>
  </si>
  <si>
    <t>KS0HOJB812</t>
  </si>
  <si>
    <t>MED IMCT JONAS ABBVIE M15 656 KS0HOJB812</t>
  </si>
  <si>
    <t>KS0HOCH826</t>
  </si>
  <si>
    <t>MED IMHO CHEW ABBVIE M16 074 KS0HOCH826</t>
  </si>
  <si>
    <t>K30ERMCR01</t>
  </si>
  <si>
    <t>BME Roncali Monte Carlo R01 2022 K30ERMCR01</t>
  </si>
  <si>
    <t>K30ERMCS01</t>
  </si>
  <si>
    <t>BME Roncali Monte Carlo R01 Supplement K30ERMCS01</t>
  </si>
  <si>
    <t>K30RPIMPAQ</t>
  </si>
  <si>
    <t>IMPAQ CMS SUB ROMANO K30RPIMPAQ</t>
  </si>
  <si>
    <t>K30RPMPAQ2</t>
  </si>
  <si>
    <t>IMPAQ CMS SUB ROMANO K30RPMPAQ2</t>
  </si>
  <si>
    <t>K30RPMPAQ3</t>
  </si>
  <si>
    <t>CHPR IMPAQ CMS OY3 ROMANO K30RPMPAQ3</t>
  </si>
  <si>
    <t>K30RPMPAQ4</t>
  </si>
  <si>
    <t>CHPR IMPAQ CMS OY4 ROMANO K30RPMPAQ4</t>
  </si>
  <si>
    <t>KS0IDTG815</t>
  </si>
  <si>
    <t>MED IMID THOMPSON IQVIA F901318 0032 KS0IDTG815</t>
  </si>
  <si>
    <t>K30PSYRFA5</t>
  </si>
  <si>
    <t>PSY GOODMAN NSF 1824122 K30PSYRFA5</t>
  </si>
  <si>
    <t>K30PDCEM19</t>
  </si>
  <si>
    <t>CALIFORNIA EMERGENCY MANAGEMEN 2018 005 K30PDCEM19</t>
  </si>
  <si>
    <t>K30ACDRCZI</t>
  </si>
  <si>
    <t>BME Chaudhari Chan Zuckerberg 2022 K30ACDRCZI</t>
  </si>
  <si>
    <t>K30BG32C43</t>
  </si>
  <si>
    <t>COMS COLUMBIA UNI G BARNETT 32C43 K30BG32C43</t>
  </si>
  <si>
    <t>K304873246</t>
  </si>
  <si>
    <t>CARB 2019 Multi State Survey ZEV K304873246</t>
  </si>
  <si>
    <t>KS0MHK23XX</t>
  </si>
  <si>
    <t>Med Surg Misty Humphries NIH K23 KS0MHK23XX</t>
  </si>
  <si>
    <t>K30SS19GOL</t>
  </si>
  <si>
    <t>MSE SEN GOALI Structural and Topological K30SS19GOL</t>
  </si>
  <si>
    <t>K30SSGOLPY</t>
  </si>
  <si>
    <t>MSE SEN GOALI PAYROLL Structural and Top K30SSGOLPY</t>
  </si>
  <si>
    <t>K30CCCCMEL</t>
  </si>
  <si>
    <t>UWP Melzer CCCC GRANT 1 050 444036 K30CCCCMEL</t>
  </si>
  <si>
    <t>KS0HOJB821</t>
  </si>
  <si>
    <t>MED IMCT JONAS GLYCOMIMETICS GMI1271301 KS0HOJB821</t>
  </si>
  <si>
    <t>KS0IDGV300</t>
  </si>
  <si>
    <t>MED IMID GO UCSF AETC CORE FY19 20 KS0IDGV300</t>
  </si>
  <si>
    <t>KS0IDGV301</t>
  </si>
  <si>
    <t>MED IMID GO UCSF AETC MAI FY19 20 KS0IDGV301</t>
  </si>
  <si>
    <t>KS0IDGV302</t>
  </si>
  <si>
    <t>MED IMID GO UCSF AETC P T FY19 20 KS0IDGV302</t>
  </si>
  <si>
    <t>KS0IDVJ304</t>
  </si>
  <si>
    <t>MED IMID VANG UCSF AETC CORE FY19 20 KS0IDVJ304</t>
  </si>
  <si>
    <t>KS0IDVJ305</t>
  </si>
  <si>
    <t>MED IMID VANG UCSF AETC MAI FY19 20 KS0IDVJ305</t>
  </si>
  <si>
    <t>KS0IDVJ306</t>
  </si>
  <si>
    <t>MED IMID VANG UCSF AETC P T FY19 20 KS0IDVJ306</t>
  </si>
  <si>
    <t>KS0IDVJ311</t>
  </si>
  <si>
    <t>MED IMID VANG UCSF AETC CORE FY20 21 KS0IDVJ311</t>
  </si>
  <si>
    <t>KS0IDVJ312</t>
  </si>
  <si>
    <t>MED IMID VANG UCSF AETC MAI FY20 21 KS0IDVJ312</t>
  </si>
  <si>
    <t>KS0IDVJ313</t>
  </si>
  <si>
    <t>MED IMID VANG UCSF AETC P T FY20 21 KS0IDVJ313</t>
  </si>
  <si>
    <t>KS0IDVJ314</t>
  </si>
  <si>
    <t>MED IMID VANG UCSF AETC EHE FY20 21 KS0IDVJ314</t>
  </si>
  <si>
    <t>KS0IDVJ318</t>
  </si>
  <si>
    <t>MED IMDI VANG UCSF AETC CORE FY21 22 KS0IDVJ318</t>
  </si>
  <si>
    <t>KS0IDVJ319</t>
  </si>
  <si>
    <t>MED IMDI VANG UCSF AETC MAI FY21 22 KS0IDVJ319</t>
  </si>
  <si>
    <t>KS0IDVJ320</t>
  </si>
  <si>
    <t>MED IMDI VANG UCSF AETC PT FY21 22 KS0IDVJ320</t>
  </si>
  <si>
    <t>KS0IDVJ321</t>
  </si>
  <si>
    <t>MED IMDI VANG UCSF AETC EHE FY21 22 KS0IDVJ321</t>
  </si>
  <si>
    <t>KS0IDVJ322</t>
  </si>
  <si>
    <t>MED IMDI VANG UCSF AETC CORE FY 22 23 KS0IDVJ322</t>
  </si>
  <si>
    <t>KS0IDVJ323</t>
  </si>
  <si>
    <t>MED IMDI VANG UCSF AETC MAI FY 22 23 KS0IDVJ323</t>
  </si>
  <si>
    <t>KS0IDVJ324</t>
  </si>
  <si>
    <t>MED IMDI VANG UCSF AETC PT FY22 23 KS0IDVJ324</t>
  </si>
  <si>
    <t>KS0IDVJ325</t>
  </si>
  <si>
    <t>MED IMDI VANG UCSF AETC EHE FY22 23 KS0IDVJ325</t>
  </si>
  <si>
    <t>KS0IDVJ326</t>
  </si>
  <si>
    <t>MED IMDI VANG UCSF AETC CORE FY 23 24 KS0IDVJ326</t>
  </si>
  <si>
    <t>KS0IDVJ327</t>
  </si>
  <si>
    <t>MED IMDI VANG UCSF AETC MAI FY 23 24 KS0IDVJ327</t>
  </si>
  <si>
    <t>KS0IDVJ328</t>
  </si>
  <si>
    <t>MED IMDI VANG UCSF AETC PT FY23 24 KS0IDVJ328</t>
  </si>
  <si>
    <t>KS0IDVJ329</t>
  </si>
  <si>
    <t>MED IMDI VANG UCSF AETC EHE FY23 24 KS0IDVJ329</t>
  </si>
  <si>
    <t>K30KARP699</t>
  </si>
  <si>
    <t>WKAR NSF UCB DECISION TRADEOFF BIODIV K30KARP699</t>
  </si>
  <si>
    <t>K30TH2080G</t>
  </si>
  <si>
    <t>Oceanographic Ecological Insights OA K30TH2080G</t>
  </si>
  <si>
    <t>K30AEX2C94</t>
  </si>
  <si>
    <t>San Diego Assoc Shot Hole Borer Surveys K30AEX2C94</t>
  </si>
  <si>
    <t>K30IMC2020</t>
  </si>
  <si>
    <t>CHEM CHEN IMCS 2020 K30IMC2020</t>
  </si>
  <si>
    <t>K30IMC2022</t>
  </si>
  <si>
    <t>CHEM CHEN IMCS 2020 K30IMC2022</t>
  </si>
  <si>
    <t>KS0GXALN01</t>
  </si>
  <si>
    <t>XIONG ALNYLAM ALN TTR02 012 12 22 KS0GXALN01</t>
  </si>
  <si>
    <t>K30APOWA08</t>
  </si>
  <si>
    <t>WA State High Resolution Vineyard Nutrie K30APOWA08</t>
  </si>
  <si>
    <t>K30MWFWA08</t>
  </si>
  <si>
    <t>WA State High Resolution Vineyard Nutrie K30MWFWA08</t>
  </si>
  <si>
    <t>K30TJHRUME</t>
  </si>
  <si>
    <t>AN SCI HACKMANN NIFA RUMEN MICROBES K30TJHRUME</t>
  </si>
  <si>
    <t>K30AHPHYWT</t>
  </si>
  <si>
    <t>NUTR HALL HARVESTPLUS WHEAT FLOUR K30AHPHYWT</t>
  </si>
  <si>
    <t>KS0PMGE302</t>
  </si>
  <si>
    <t>MED IMPM GONCHAROVA BOSTON NIH KS0PMGE302</t>
  </si>
  <si>
    <t>K30APSAG36</t>
  </si>
  <si>
    <t>PS HUTMACHER CCGGA PIMA COTTON NI 010122 K30APSAG36</t>
  </si>
  <si>
    <t>K30V451EI2</t>
  </si>
  <si>
    <t>Gallardo ISU EIC False layer syn in hens K30V451EI2</t>
  </si>
  <si>
    <t>KS0RZOSU01</t>
  </si>
  <si>
    <t>ZAWADZKI OSU NEI R01 2020 2024 KS0RZOSU01</t>
  </si>
  <si>
    <t>K30V4D2401</t>
  </si>
  <si>
    <t>Reagan Mars IMPA Clinical Trial K30V4D2401</t>
  </si>
  <si>
    <t>K30V4V0099</t>
  </si>
  <si>
    <t>Arterial Thromboembolism Cats Morris Res K30V4V0099</t>
  </si>
  <si>
    <t>K30JQYALE1</t>
  </si>
  <si>
    <t>BME Qi Yale subaward FFT K30JQYALE1</t>
  </si>
  <si>
    <t>K30JQYALE2</t>
  </si>
  <si>
    <t>BME Qi Yale subaward FFT K30JQYALE2</t>
  </si>
  <si>
    <t>K30JQYALE3</t>
  </si>
  <si>
    <t>BME Qi Yale subaward FFT K30JQYALE3</t>
  </si>
  <si>
    <t>K30VPCDZ39</t>
  </si>
  <si>
    <t>CNPRC Ardeshir Scripps Gates 5 23281 K30VPCDZ39</t>
  </si>
  <si>
    <t>K30V450654</t>
  </si>
  <si>
    <t>BLM BLUNT NOSE LEOPARD LIZARD K30V450654</t>
  </si>
  <si>
    <t>K30REG6CDF</t>
  </si>
  <si>
    <t>HE Galt CDFA Award 32D47 K30REG6CDF</t>
  </si>
  <si>
    <t>KS0PMMF100</t>
  </si>
  <si>
    <t>CALIFORNIA DEPT OF FOOD KS0PMMF100</t>
  </si>
  <si>
    <t>K30BPCDZ38</t>
  </si>
  <si>
    <t>CNPRC Tarantal Cornell NIH K30BPCDZ38</t>
  </si>
  <si>
    <t>K30BPCDZ64</t>
  </si>
  <si>
    <t>CNPRC Tarantal Cornell NIH K30BPCDZ64</t>
  </si>
  <si>
    <t>K30BPCEZ31</t>
  </si>
  <si>
    <t>CNPRC Tarantal Cornell NIH 2023 K30BPCEZ31</t>
  </si>
  <si>
    <t>KS0RWFZZZ1</t>
  </si>
  <si>
    <t>MED PHS WHITMER SLEEP STUDY KS0RWFZZZ1</t>
  </si>
  <si>
    <t>KS0AGRO109</t>
  </si>
  <si>
    <t>MED URO RO1 Wnt5A Signaling 12 20 11 25 KS0AGRO109</t>
  </si>
  <si>
    <t>K30JIN2D54</t>
  </si>
  <si>
    <t>LAWR NASA Jin California Space grant Co K30JIN2D54</t>
  </si>
  <si>
    <t>K30JINFI54</t>
  </si>
  <si>
    <t>LAWR NASA Grad Support FINA Acct K30JINFI54</t>
  </si>
  <si>
    <t>K30V472SIK</t>
  </si>
  <si>
    <t>VM CIID IYER CORNELL P01 PERMAR K30V472SIK</t>
  </si>
  <si>
    <t>K30V472SIN</t>
  </si>
  <si>
    <t>IYER CORNELL P01 PERMAR K30V472SIN</t>
  </si>
  <si>
    <t>K30V4BSIN2</t>
  </si>
  <si>
    <t>Iyer Cornell P01 Permar K30V4BSIN2</t>
  </si>
  <si>
    <t>K30CK1CBET</t>
  </si>
  <si>
    <t>CHE KRONAWITTER NSF CBET CO2 aassisted K30CK1CBET</t>
  </si>
  <si>
    <t>K30CK1CBPY</t>
  </si>
  <si>
    <t>CHE KRONAWITTER NSF CBET PAYROLL K30CK1CBPY</t>
  </si>
  <si>
    <t>K30RCRCBET</t>
  </si>
  <si>
    <t>11 30 24 NSF CBET CO2 K30RCRCBET</t>
  </si>
  <si>
    <t>K30APSD242</t>
  </si>
  <si>
    <t>PS PUTNAM CDFA FREP HEMP 21 22 K30APSD242</t>
  </si>
  <si>
    <t>K30V440ED1</t>
  </si>
  <si>
    <t>VMB DEDKOVA FARA CARDIAC BENEFIT K30V440ED1</t>
  </si>
  <si>
    <t>K30BY68LMN</t>
  </si>
  <si>
    <t>ECE YOO PICs for MICRO K30BY68LMN</t>
  </si>
  <si>
    <t>K30CRUADAP</t>
  </si>
  <si>
    <t>ARO W911NF2110048 Adaptation K30CRUADAP</t>
  </si>
  <si>
    <t>K30NHERRI2</t>
  </si>
  <si>
    <t>CEE NHERI NSF YEARS 5 8 K30NHERRI2</t>
  </si>
  <si>
    <t>K30NHERRI3</t>
  </si>
  <si>
    <t>CEE NHERI PARTICIPANT SUPPORT K30NHERRI3</t>
  </si>
  <si>
    <t>K30WC32D78</t>
  </si>
  <si>
    <t>HIAS UCLA MEAP 2 0037 C WALKER 32D78 K30WC32D78</t>
  </si>
  <si>
    <t>K30DKMAKER</t>
  </si>
  <si>
    <t>Dinesh Kumar Makerere University Agmt K30DKMAKER</t>
  </si>
  <si>
    <t>KS0HOKK839</t>
  </si>
  <si>
    <t>MED IMHO KELLY ELI LILLY KS0HOKK839</t>
  </si>
  <si>
    <t>K30JAGCADF</t>
  </si>
  <si>
    <t>ANS CALIFORNIA DEPARTMENT OF FOOD K30JAGCADF</t>
  </si>
  <si>
    <t>KS0ALVJ516</t>
  </si>
  <si>
    <t>MED IMAL AUTISM RESEARCH INST VAN DE W KS0ALVJ516</t>
  </si>
  <si>
    <t>K304875115</t>
  </si>
  <si>
    <t>SCGC Role of the Gas System in a CA K304875115</t>
  </si>
  <si>
    <t>KS0ALVJ602</t>
  </si>
  <si>
    <t>MED IMAL Van de Water Mara Biosystems KS0ALVJ602</t>
  </si>
  <si>
    <t>KS0IDTG823</t>
  </si>
  <si>
    <t>MED IMID THOMPSON VIR BIOTECH VIR 7831 5 KS0IDTG823</t>
  </si>
  <si>
    <t>KS0DGABRPX</t>
  </si>
  <si>
    <t>Med Surg Greenhalgh ABRUPT2 Site agree KS0DGABRPX</t>
  </si>
  <si>
    <t>K30FAF1D13</t>
  </si>
  <si>
    <t>Occupational Safety and Health Education K30FAF1D13</t>
  </si>
  <si>
    <t>K30FAFNT23</t>
  </si>
  <si>
    <t>6 30 23 Occupational Safety Health yr 3 K30FAFNT23</t>
  </si>
  <si>
    <t>K30FAFTR21</t>
  </si>
  <si>
    <t>FINA Occupational Safety and Health Ed K30FAFTR21</t>
  </si>
  <si>
    <t>K30FAFTR22</t>
  </si>
  <si>
    <t>FINA Occupational Safety and Health yr 2 K30FAFTR22</t>
  </si>
  <si>
    <t>K30FAFTR23</t>
  </si>
  <si>
    <t>6 30 23 Occupational Safety Health yr 3 K30FAFTR23</t>
  </si>
  <si>
    <t>K30MAR22SA</t>
  </si>
  <si>
    <t>CHEM Atsumi MARS 2022 K30MAR22SA</t>
  </si>
  <si>
    <t>K30SJMRRS2</t>
  </si>
  <si>
    <t>MARS BIOSYNTHESIS OF RARE SUGARS K30SJMRRS2</t>
  </si>
  <si>
    <t>K30OSM2F02</t>
  </si>
  <si>
    <t>NCPN APHIS S 001595 K30OSM2F02</t>
  </si>
  <si>
    <t>K30RICFIEX</t>
  </si>
  <si>
    <t>MRIC USRA NNA17BF53C A23 2366 K30RICFIEX</t>
  </si>
  <si>
    <t>K30HHCNS25</t>
  </si>
  <si>
    <t>ECE HOMAYOUN CNS CORE SM NV RGRA K30HHCNS25</t>
  </si>
  <si>
    <t>KS0PENEYEP</t>
  </si>
  <si>
    <t>Dr Emami Ph 3 Safety Efficacy Study KS0PENEYEP</t>
  </si>
  <si>
    <t>KS0KTCL601</t>
  </si>
  <si>
    <t>MED IMKT CHEN ALLOVIR P 105 401 KS0KTCL601</t>
  </si>
  <si>
    <t>K30BYAFOSR</t>
  </si>
  <si>
    <t>Brain Derived Neuromorphic Computing K30BYAFOSR</t>
  </si>
  <si>
    <t>KS0KLMEDIC</t>
  </si>
  <si>
    <t>Lam Cong Directed Medic KS0KLMEDIC</t>
  </si>
  <si>
    <t>KS0TPMEDIC</t>
  </si>
  <si>
    <t>Dr Palmieri Cong Directed Medic KS0TPMEDIC</t>
  </si>
  <si>
    <t>K3032F12RT</t>
  </si>
  <si>
    <t>K 16 SHASTA COLLEGE A23 1362 K3032F12RT</t>
  </si>
  <si>
    <t>K30CHSSF12</t>
  </si>
  <si>
    <t>CHSS K16 SHASTA COLLEGE K30CHSSF12</t>
  </si>
  <si>
    <t>K30EMUAF12</t>
  </si>
  <si>
    <t>EMUA K16 SHASTA COLLEGE K30EMUAF12</t>
  </si>
  <si>
    <t>K30SOEDF12</t>
  </si>
  <si>
    <t>SOE K16 SHASTA COLLEGE K30SOEDF12</t>
  </si>
  <si>
    <t>K30STEMF12</t>
  </si>
  <si>
    <t>STEM K16 SHASTA COLLEGE K30STEMF12</t>
  </si>
  <si>
    <t>K30MLSCO03</t>
  </si>
  <si>
    <t>Sacramento County FY 22 23 K30MLSCO03</t>
  </si>
  <si>
    <t>KS0HOGS200</t>
  </si>
  <si>
    <t>MED IMHO GULATI NCI K08CA273542 0 KS0HOGS200</t>
  </si>
  <si>
    <t>KS0HOGS201</t>
  </si>
  <si>
    <t>MED IMHO GULATI NCI K08CA273542 02 YR2 KS0HOGS201</t>
  </si>
  <si>
    <t>K30V451APH</t>
  </si>
  <si>
    <t>VM PHR USDA APHIS Jay Russell 32F15 K30V451APH</t>
  </si>
  <si>
    <t>K30MCLCWCB</t>
  </si>
  <si>
    <t>JMIE NRS MCLAUGHLIN FIRE SAFETY IMPROVE K30MCLCWCB</t>
  </si>
  <si>
    <t>K30VSK5UDA</t>
  </si>
  <si>
    <t>HE KOUNDINYA US DEPT OF AGRICULTURE K30VSK5UDA</t>
  </si>
  <si>
    <t>K30FPT2F18</t>
  </si>
  <si>
    <t>USDA Impact of Wood infecting Fungi K30FPT2F18</t>
  </si>
  <si>
    <t>K30JMA5ERS</t>
  </si>
  <si>
    <t>ARE ALSTON J ERS CONSUMER WELFARE K30JMA5ERS</t>
  </si>
  <si>
    <t>K30GSSHAR4</t>
  </si>
  <si>
    <t>EPS STEWART Z TO PLANETS PHASE IV K30GSSHAR4</t>
  </si>
  <si>
    <t>K30YL32F26</t>
  </si>
  <si>
    <t>POLS IPA A22 2995 L YOUNG 32F26 K30YL32F26</t>
  </si>
  <si>
    <t>K30TBP2FIN</t>
  </si>
  <si>
    <t>GECL POZZIE T SEA GRANT MATCH FINA K30TBP2FIN</t>
  </si>
  <si>
    <t>K30TBP5SEA</t>
  </si>
  <si>
    <t>GECL POZZIE T SEA GRANT MATCH K30TBP5SEA</t>
  </si>
  <si>
    <t>K30SB32F28</t>
  </si>
  <si>
    <t>ECNS US ARMY RSCH B SCHIPPER 32F28 K30SB32F28</t>
  </si>
  <si>
    <t>KS0CA32F29</t>
  </si>
  <si>
    <t>ANACLET Bright Focus 8 32 23 KS0CA32F29</t>
  </si>
  <si>
    <t>K30V451R03</t>
  </si>
  <si>
    <t>VCTB NIH R03 DBRetina 32F30 Ahmed T K30V451R03</t>
  </si>
  <si>
    <t>K30F4VMDOA</t>
  </si>
  <si>
    <t>CEE MORALES USDA Aquifer Recharge K30F4VMDOA</t>
  </si>
  <si>
    <t>KS0GWR01A5</t>
  </si>
  <si>
    <t>MRAD G WANG R01 Single tracer Multipar KS0GWR01A5</t>
  </si>
  <si>
    <t>K30NLPCSBT</t>
  </si>
  <si>
    <t>NCL Plasma Control Systems K30NLPCSBT</t>
  </si>
  <si>
    <t>K30MLDWR05</t>
  </si>
  <si>
    <t>DWR Safe Drinking Water Act Training K30MLDWR05</t>
  </si>
  <si>
    <t>K30RCRSMOK</t>
  </si>
  <si>
    <t>04 30 2025 Novel Compounds Smoke Taint K30RCRSMOK</t>
  </si>
  <si>
    <t>K30JLFOWL1</t>
  </si>
  <si>
    <t>Lund USDA ARS NACA 58 2032 2 051 Fowl K30JLFOWL1</t>
  </si>
  <si>
    <t>KS0PEDCFF8</t>
  </si>
  <si>
    <t>JHAWAR CFF GRANT FY 22 23 KS0PEDCFF8</t>
  </si>
  <si>
    <t>K30NVSETR1</t>
  </si>
  <si>
    <t>MAE Narayanan DOE SETO A22 1852 K30NVSETR1</t>
  </si>
  <si>
    <t>K30DG32F40</t>
  </si>
  <si>
    <t>ST44 UMN A009688001 G CON DIAZ 32F40 K30DG32F40</t>
  </si>
  <si>
    <t>K30CDMTRVL</t>
  </si>
  <si>
    <t>CEE HERM USACE CDM Travel K30CDMTRVL</t>
  </si>
  <si>
    <t>K30F4JHCDM</t>
  </si>
  <si>
    <t>CEE HERM USACE CDM K30F4JHCDM</t>
  </si>
  <si>
    <t>KS0FTZYNER</t>
  </si>
  <si>
    <t>Tassone Zynerba 2022 KS0FTZYNER</t>
  </si>
  <si>
    <t>K30APSFB49</t>
  </si>
  <si>
    <t>PS ROCHE UNIV ARIZONA USDA NIFA ECOREST K30APSFB49</t>
  </si>
  <si>
    <t>K30ITYAPCB</t>
  </si>
  <si>
    <t>CEE Young APCB Chem Analys PI Segarra K30ITYAPCB</t>
  </si>
  <si>
    <t>K30V431C43</t>
  </si>
  <si>
    <t>APC CA Department of Fish K30V431C43</t>
  </si>
  <si>
    <t>KS0DBPSYNG</t>
  </si>
  <si>
    <t>MED PHS BENNETT BAYLOR SYNGENTA KS0DBPSYNG</t>
  </si>
  <si>
    <t>K30V4S7003</t>
  </si>
  <si>
    <t>CORSMED MRI imaging canine brain K30V4S7003</t>
  </si>
  <si>
    <t>KS0PMMB845</t>
  </si>
  <si>
    <t>MED IMPM MORRISSEY LAURENT LAU 20 01 KS0PMMB845</t>
  </si>
  <si>
    <t>K30V4S7017</t>
  </si>
  <si>
    <t>Li In vitro and ex vivo effects K30V4S7017</t>
  </si>
  <si>
    <t>KS0FINAF53</t>
  </si>
  <si>
    <t>GH32F53 FINA ACCOUNT 06 30 23 KS0FINAF53</t>
  </si>
  <si>
    <t>KS0GH32F53</t>
  </si>
  <si>
    <t>R25 Neuroscientist Development 06 30 23 KS0GH32F53</t>
  </si>
  <si>
    <t>KS0GHR25Y2</t>
  </si>
  <si>
    <t>R25 Neuroscientist Development 06 30 24 KS0GHR25Y2</t>
  </si>
  <si>
    <t>K30AKPRO41</t>
  </si>
  <si>
    <t>CHE A KULKARNI U OF S CAROLINA Pro 41 K30AKPRO41</t>
  </si>
  <si>
    <t>K30CKPRO41</t>
  </si>
  <si>
    <t>CHE KRONWITTER U OF S CAROLINA Pro 41 K30CKPRO41</t>
  </si>
  <si>
    <t>K30RCR2F54</t>
  </si>
  <si>
    <t>VEN RUNNEBAUM U OF S CAROLINA K30RCR2F54</t>
  </si>
  <si>
    <t>KS0EDGEBMD</t>
  </si>
  <si>
    <t>MCDONALD EDGEWISE THERAPEU 12 31 2023 KS0EDGEBMD</t>
  </si>
  <si>
    <t>K30AMJBPOS</t>
  </si>
  <si>
    <t>AMS J BLANCO UC PRES MELLON POSTDOC K30AMJBPOS</t>
  </si>
  <si>
    <t>K30V473NA2</t>
  </si>
  <si>
    <t>USDA NACA CCHF Phase II K30V473NA2</t>
  </si>
  <si>
    <t>K30DCWALPD</t>
  </si>
  <si>
    <t>MAE DAVIS C Walnut Board A23 2583 K30DCWALPD</t>
  </si>
  <si>
    <t>KS0JRNNR21</t>
  </si>
  <si>
    <t>ROSENTHAL R21 NNR GRANT AWARD KS0JRNNR21</t>
  </si>
  <si>
    <t>KS0GYEXPLO</t>
  </si>
  <si>
    <t>YIU GYROSCOPE THERAPEUTICS KS0GYEXPLO</t>
  </si>
  <si>
    <t>KS0ENSP804</t>
  </si>
  <si>
    <t>MED IMEN SURAMPUDI SPRUCE SPR001 204 KS0ENSP804</t>
  </si>
  <si>
    <t>K30OFSTOOL</t>
  </si>
  <si>
    <t>NIH R03 MASS STOOL METABOLITE IDENT K30OFSTOOL</t>
  </si>
  <si>
    <t>K30PSNIH03</t>
  </si>
  <si>
    <t>MMG SHAH NIH R03NS130489 K30PSNIH03</t>
  </si>
  <si>
    <t>KS0JCSHAW1</t>
  </si>
  <si>
    <t>MPHA JAY SHAW RESEARCH KS0JCSHAW1</t>
  </si>
  <si>
    <t>KS0HOKT306</t>
  </si>
  <si>
    <t>MED IMHO KEEGAN NCI MAYO CLINIC KS0HOKT306</t>
  </si>
  <si>
    <t>KS0HOKT308</t>
  </si>
  <si>
    <t>MED IMHO KEEGAN NCI MAYO CLINIC KS0HOKT308</t>
  </si>
  <si>
    <t>K30V451ISU</t>
  </si>
  <si>
    <t>Lehenbauer ISU Integration Methodology K30V451ISU</t>
  </si>
  <si>
    <t>K30USDALEB</t>
  </si>
  <si>
    <t>CHEM Lebrilla USDA 58 8040 2 019 K30USDALEB</t>
  </si>
  <si>
    <t>K30STGEM55</t>
  </si>
  <si>
    <t>CHE S TAYLOR GEM AWARD K30STGEM55</t>
  </si>
  <si>
    <t>K30RSTRI01</t>
  </si>
  <si>
    <t>Trinity County CSA 22 23 K30RSTRI01</t>
  </si>
  <si>
    <t>K30APSFB69</t>
  </si>
  <si>
    <t>PS PITTELKOW UCANR CDFA SCBG EVAL CARBO K30APSFB69</t>
  </si>
  <si>
    <t>KS0ERHJ210</t>
  </si>
  <si>
    <t>MERM NIH NICHD FAST HOLMES KS0ERHJ210</t>
  </si>
  <si>
    <t>KS0ERHJ211</t>
  </si>
  <si>
    <t>MERM NIH NICHD FAST HOLMES KS0ERHJ211</t>
  </si>
  <si>
    <t>K30GMRENCE</t>
  </si>
  <si>
    <t>EPS RUDOLPH PATHWAYS ON ENCELADUS K30GMRENCE</t>
  </si>
  <si>
    <t>KS0ADCLRTY</t>
  </si>
  <si>
    <t>DUFFY CHDI HDCLARITY A 16731 KS0ADCLRTY</t>
  </si>
  <si>
    <t>K30CHEN22N</t>
  </si>
  <si>
    <t>CHEM CHEN R01GM148568 2022 K30CHEN22N</t>
  </si>
  <si>
    <t>K30V4B1313</t>
  </si>
  <si>
    <t>Osburn RDPC FY21 K30V4B1313</t>
  </si>
  <si>
    <t>K30APSD261</t>
  </si>
  <si>
    <t>PS PJBROWN CDFA IAB WALNUT JUVENALITY K30APSD261</t>
  </si>
  <si>
    <t>K30APSFB38</t>
  </si>
  <si>
    <t>PS DANDEKAR 2022 SCRI ECDRE VIA UF K30APSFB38</t>
  </si>
  <si>
    <t>K30APSFB70</t>
  </si>
  <si>
    <t>PS MAGNEY USDA58 2038 2 023 STRAWBERRY K30APSFB70</t>
  </si>
  <si>
    <t>K30V4D2432</t>
  </si>
  <si>
    <t>Best Friends FIP Trial K30V4D2432</t>
  </si>
  <si>
    <t>K30NAPADJ1</t>
  </si>
  <si>
    <t>CCPR Asphalt Mixtures for Airports K30NAPADJ1</t>
  </si>
  <si>
    <t>K30CNSBW11</t>
  </si>
  <si>
    <t>CNS Wiltgen R56NS129217 K30CNSBW11</t>
  </si>
  <si>
    <t>K30APSD259</t>
  </si>
  <si>
    <t>PS KHALSA 2022 CDFA FREP EVALUATION K30APSD259</t>
  </si>
  <si>
    <t>K30CPCEZ26</t>
  </si>
  <si>
    <t>CNPRC Thomasy Stoke Therapeutic A23 2375 K30CPCEZ26</t>
  </si>
  <si>
    <t>K30PARK656</t>
  </si>
  <si>
    <t>ETOX Parker CDF Fur Proteomic analysis K30PARK656</t>
  </si>
  <si>
    <t>KS0ENSP805</t>
  </si>
  <si>
    <t>MED IMEN SURAMPUDI SPRUCE SPR001 210 KS0ENSP805</t>
  </si>
  <si>
    <t>K30IMOWGPS</t>
  </si>
  <si>
    <t>JMIE MNTZ NSF WinG Participant Support K30IMOWGPS</t>
  </si>
  <si>
    <t>K30IMOWING</t>
  </si>
  <si>
    <t>JMIE MNTZ NSF WinG COLLAB K30IMOWING</t>
  </si>
  <si>
    <t>K30LSSNDIA</t>
  </si>
  <si>
    <t>MaE La Saponara Sandia A23 2311 K30LSSNDIA</t>
  </si>
  <si>
    <t>K304877117</t>
  </si>
  <si>
    <t>Sperling CWF Infrastructure Prime Acct K304877117</t>
  </si>
  <si>
    <t>K304877118</t>
  </si>
  <si>
    <t>Tal CWF Cars Trucks Infrastructure K304877118</t>
  </si>
  <si>
    <t>K304877119</t>
  </si>
  <si>
    <t>CW Miller Cars Trucks Infrastructure K304877119</t>
  </si>
  <si>
    <t>K306877016</t>
  </si>
  <si>
    <t>CW DAgostino Cars Trucks Infrast K306877016</t>
  </si>
  <si>
    <t>KS0ERMB803</t>
  </si>
  <si>
    <t>MERM INCARDA THERAPEUTICS RESTORE MUMMA KS0ERMB803</t>
  </si>
  <si>
    <t>KS0HOLP857</t>
  </si>
  <si>
    <t>MED IMHO LARA ASTRAZENECA D361EC00001 KS0HOLP857</t>
  </si>
  <si>
    <t>K309522100</t>
  </si>
  <si>
    <t>La Rue Bridge over Putah Creek Widening K309522100</t>
  </si>
  <si>
    <t>K30SCPENG1</t>
  </si>
  <si>
    <t>BME CHERRY MLA FOR PENG LBNL K30SCPENG1</t>
  </si>
  <si>
    <t>K30SRCPQ13</t>
  </si>
  <si>
    <t>BME NCI AWARD BADAWI R01CA170874 K30SRCPQ13</t>
  </si>
  <si>
    <t>KS0RBNCI12</t>
  </si>
  <si>
    <t>MRAD NCI AWARD BADAWI 07 31 16 KS0RBNCI12</t>
  </si>
  <si>
    <t>K30MATKL02</t>
  </si>
  <si>
    <t>K Luli NSF CAREER 2016 21 x22 K30MATKL02</t>
  </si>
  <si>
    <t>KS0MAASMBS</t>
  </si>
  <si>
    <t>MED SUR M ALI ASMBS PROJECT KS0MAASMBS</t>
  </si>
  <si>
    <t>K30SCADOE1</t>
  </si>
  <si>
    <t>DOE DE SC0014671 Quantm Monte Carlo K30SCADOE1</t>
  </si>
  <si>
    <t>K30SCADOEF</t>
  </si>
  <si>
    <t>DOE DE SC0014671 Quantm Monte Carlo K30SCADOEF</t>
  </si>
  <si>
    <t>K30SCADOEP</t>
  </si>
  <si>
    <t>DOE DE SC0014671 Participant Suppt K30SCADOEP</t>
  </si>
  <si>
    <t>KS0MCLRC16</t>
  </si>
  <si>
    <t>MED OBGYN NIH CREININ CCTN LARC KS0MCLRC16</t>
  </si>
  <si>
    <t>KS0MCLRCPC</t>
  </si>
  <si>
    <t>MED OBGYN NIH CCTN LARC PATIENT CARE KS0MCLRCPC</t>
  </si>
  <si>
    <t>K30AQCSN05</t>
  </si>
  <si>
    <t>DO 5 EPA CHEMICAL SPEC NETWORK K30AQCSN05</t>
  </si>
  <si>
    <t>K30AQCSN06</t>
  </si>
  <si>
    <t>DO 6 EPA CHEMICAL SPEC NETWORK K30AQCSN06</t>
  </si>
  <si>
    <t>K30AQCSN07</t>
  </si>
  <si>
    <t>DO 7 EPA CHEMICAL SPEC NETWORK K30AQCSN07</t>
  </si>
  <si>
    <t>K30AQCSN08</t>
  </si>
  <si>
    <t>DO 8 EPA CHEMICAL SPEC NETWORK K30AQCSN08</t>
  </si>
  <si>
    <t>K30AQCSN09</t>
  </si>
  <si>
    <t>DO 9 EPA CHEMICAL SPEC NETWORK K30AQCSN09</t>
  </si>
  <si>
    <t>K30AQCSN10</t>
  </si>
  <si>
    <t>DO 10 EPA CHEMICAL SPEC NETWORK K30AQCSN10</t>
  </si>
  <si>
    <t>K30AQCSN11</t>
  </si>
  <si>
    <t>DO 11 EPA CHEMICAL SPEC NETWORK K30AQCSN11</t>
  </si>
  <si>
    <t>K30AQCSN12</t>
  </si>
  <si>
    <t>DO 12 EPA CHEMICAL SPEC NETWORK K30AQCSN12</t>
  </si>
  <si>
    <t>K30AQCSN13</t>
  </si>
  <si>
    <t>DO 13 EPA CHEMICAL SPEC NETWORK K30AQCSN13</t>
  </si>
  <si>
    <t>K30AQCSN14</t>
  </si>
  <si>
    <t>EPA CSN Task Order 68HE0D18F0918 K30AQCSN14</t>
  </si>
  <si>
    <t>K30AQCSN15</t>
  </si>
  <si>
    <t>EPA Task Order 68HE0D18F0955 K30AQCSN15</t>
  </si>
  <si>
    <t>K30AQCSN16</t>
  </si>
  <si>
    <t>EPA CSN Task Order 68HE0D18F0984 K30AQCSN16</t>
  </si>
  <si>
    <t>K30AQCSN17</t>
  </si>
  <si>
    <t>EPA CSN Task Order 68HERH19F0352 K30AQCSN17</t>
  </si>
  <si>
    <t>K30AQCSN18</t>
  </si>
  <si>
    <t>EPA CSN Task Order 68HERH19F0358 K30AQCSN18</t>
  </si>
  <si>
    <t>K30AQCSN19</t>
  </si>
  <si>
    <t>EPA CSN Task Order 68HERH22F0131 K30AQCSN19</t>
  </si>
  <si>
    <t>K30CSN0005</t>
  </si>
  <si>
    <t>DO 5 CNL EPA CHEMICAL SPEC NETWORK K30CSN0005</t>
  </si>
  <si>
    <t>K30CSN0006</t>
  </si>
  <si>
    <t>DO 6 CNL EPA CHEMICAL SPEC NETWORK K30CSN0006</t>
  </si>
  <si>
    <t>K30CSN0007</t>
  </si>
  <si>
    <t>DO 7 CNL EPA CHEMICAL SPEC NETWORK K30CSN0007</t>
  </si>
  <si>
    <t>K30CSN0008</t>
  </si>
  <si>
    <t>DO 8 CNL EPA CHEMICAL SPEC NETWORK K30CSN0008</t>
  </si>
  <si>
    <t>K30CSN0009</t>
  </si>
  <si>
    <t>DO 9 CNL EPA CHEMICAL SPEC NETWORK K30CSN0009</t>
  </si>
  <si>
    <t>K30CSN015A</t>
  </si>
  <si>
    <t>ORDER1 CNL EPA CHEMICAL SPEC NETWORK K30CSN015A</t>
  </si>
  <si>
    <t>K30CSN015B</t>
  </si>
  <si>
    <t>ORDER2 CNL EPA CHEMICAL SPEC NETWORK K30CSN015B</t>
  </si>
  <si>
    <t>K30CSN015C</t>
  </si>
  <si>
    <t>ORDER3 CNL EPA CHEMICAL SPEC NETWORK K30CSN015C</t>
  </si>
  <si>
    <t>K30CSN015D</t>
  </si>
  <si>
    <t>ORDER4 CNL EPA CHEMICAL SPEC NETWORK K30CSN015D</t>
  </si>
  <si>
    <t>KS0GXCAT01</t>
  </si>
  <si>
    <t>Xiong 1R01HS025395 01 8 17 5 22 KS0GXCAT01</t>
  </si>
  <si>
    <t>KS0GXCAT02</t>
  </si>
  <si>
    <t>Xiong 1R01HS025395 01 8 17 5 22 KS0GXCAT02</t>
  </si>
  <si>
    <t>KS0GXCAT03</t>
  </si>
  <si>
    <t>Xiong R01HS025395 03 6 1 19 5 31 20 KS0GXCAT03</t>
  </si>
  <si>
    <t>KS0GXCAT04</t>
  </si>
  <si>
    <t>Xiong R01HS025395 03 6 1 20 5 31 21 KS0GXCAT04</t>
  </si>
  <si>
    <t>KS0GXCAT05</t>
  </si>
  <si>
    <t>Xiong R01HS025395 05 6 1 21 5 31 22 KS0GXCAT05</t>
  </si>
  <si>
    <t>KS0GXCATCF</t>
  </si>
  <si>
    <t>Xiong 1R01HS025395 01 8 17 5 22 KS0GXCATCF</t>
  </si>
  <si>
    <t>KS0LTNARS1</t>
  </si>
  <si>
    <t>L Tully NARSAD grant 25044 KS0LTNARS1</t>
  </si>
  <si>
    <t>KS0JSMINCS</t>
  </si>
  <si>
    <t>Schweitzer NIH R01MH091068 09S1 KS0JSMINCS</t>
  </si>
  <si>
    <t>KS0JSMINT2</t>
  </si>
  <si>
    <t>Schweitzer NIH 2R01MH091068 05A1 KS0JSMINT2</t>
  </si>
  <si>
    <t>KS0JSMSUPP</t>
  </si>
  <si>
    <t>Schweitzer NIH 2R01MH091068 05A1 KS0JSMSUPP</t>
  </si>
  <si>
    <t>KS0GICE600</t>
  </si>
  <si>
    <t>MED IMGI CHAK TARGET PHARMA TARGET HCC KS0GICE600</t>
  </si>
  <si>
    <t>KS0GISS603</t>
  </si>
  <si>
    <t>MED IMGI MEDICI TARGET PHARM TARGET NASH KS0GISS603</t>
  </si>
  <si>
    <t>KS0GIBC603</t>
  </si>
  <si>
    <t>MED IMGI BOWLUS TARGETPHARMA TARGET PBC KS0GIBC603</t>
  </si>
  <si>
    <t>KS0PMAR863</t>
  </si>
  <si>
    <t>MED IMPM ALLEN REATA 402 C 1602 KS0PMAR863</t>
  </si>
  <si>
    <t>KS0TLTRB73</t>
  </si>
  <si>
    <t>A18 0521 TIAN TRISOMY 21 IPSC KS0TLTRB73</t>
  </si>
  <si>
    <t>KS0WDTRI21</t>
  </si>
  <si>
    <t>Deng Trisomy 21 iPSC R01HD091325 0 KS0WDTRI21</t>
  </si>
  <si>
    <t>K30RPNSF04</t>
  </si>
  <si>
    <t>MMG R PARALES NSF 1716833 K30RPNSF04</t>
  </si>
  <si>
    <t>K30RPNSFJA</t>
  </si>
  <si>
    <t>MMG R PARALES NSF 1716833 AMD2 JR SP K30RPNSFJA</t>
  </si>
  <si>
    <t>K30RPNSFMV</t>
  </si>
  <si>
    <t>MMG R PARALES NSF 1716833 AMD001 K30RPNSFMV</t>
  </si>
  <si>
    <t>K30RPNSFS1</t>
  </si>
  <si>
    <t>MMG R PARALES NSF 1716833 AMD002 K30RPNSFS1</t>
  </si>
  <si>
    <t>KS0IDCS827</t>
  </si>
  <si>
    <t>MED IMID COHEN PFIZER B5091007 KS0IDCS827</t>
  </si>
  <si>
    <t>KS0SSPRAI2</t>
  </si>
  <si>
    <t>MED OPH PI PARK Novartis CRFB002H2301E1 KS0SSPRAI2</t>
  </si>
  <si>
    <t>K30DOTJH59</t>
  </si>
  <si>
    <t>Partnered Pavement Research Center K30DOTJH59</t>
  </si>
  <si>
    <t>KS0HOKE805</t>
  </si>
  <si>
    <t>MED IMHO KIM EPICENTRXRRx 001 16 01 KS0HOKE805</t>
  </si>
  <si>
    <t>K30KM1NAPY</t>
  </si>
  <si>
    <t>CHE McDonald NASA UCB CUBES Payroll K30KM1NAPY</t>
  </si>
  <si>
    <t>K30KM1NASA</t>
  </si>
  <si>
    <t>CHE McDonald NASA UCB CUBES Advance K30KM1NASA</t>
  </si>
  <si>
    <t>KS0PMMB828</t>
  </si>
  <si>
    <t>MED IMPM MORRISSEY INSMED INS 312 KS0PMMB828</t>
  </si>
  <si>
    <t>K30CNSMG27</t>
  </si>
  <si>
    <t>CNS GOLDMAN SIMONS 542989SPI YR1 K30CNSMG27</t>
  </si>
  <si>
    <t>K30CNSMG28</t>
  </si>
  <si>
    <t>CNS GOLDMAN SIMONS 542989SPI YR2 K30CNSMG28</t>
  </si>
  <si>
    <t>K30CNSMG29</t>
  </si>
  <si>
    <t>CNS GOLDMAN SIMONS 542989SPI YR3 CLOSED K30CNSMG29</t>
  </si>
  <si>
    <t>K30CNSMG30</t>
  </si>
  <si>
    <t>CNS GOLDMAN SIMONS 542989SPI YR4 CLOSED K30CNSMG30</t>
  </si>
  <si>
    <t>K30CNSMG31</t>
  </si>
  <si>
    <t>CNS GOLDMAN SIMONS 542989SPI YR5 CLOSED K30CNSMG31</t>
  </si>
  <si>
    <t>K30CNSMG51</t>
  </si>
  <si>
    <t>CNS GOLDMAN SIMONS 542989SPI YR6 K30CNSMG51</t>
  </si>
  <si>
    <t>KS0IV33C12</t>
  </si>
  <si>
    <t>MPHA Vorobyov AHA Award YR1 KS0IV33C12</t>
  </si>
  <si>
    <t>KS0IV33C13</t>
  </si>
  <si>
    <t>MPHA Vorobyov AHA Award KS0IV33C13</t>
  </si>
  <si>
    <t>KS0IV33C14</t>
  </si>
  <si>
    <t>MPHA Vorobyov AHA Award KS0IV33C14</t>
  </si>
  <si>
    <t>K30SOLL631</t>
  </si>
  <si>
    <t>WSOR B ZONES DEER ABUNDANCE K30SOLL631</t>
  </si>
  <si>
    <t>K30V450646</t>
  </si>
  <si>
    <t>VVGL B ZONES DEER ABUNDANCE SACKS K30V450646</t>
  </si>
  <si>
    <t>KS0NERB500</t>
  </si>
  <si>
    <t>MED IMNE ROSHANRAVAN DCI BIOENERGETICS KS0NERB500</t>
  </si>
  <si>
    <t>K30BPCCZ39</t>
  </si>
  <si>
    <t>CNPRC Tarantal NIH U42OD027094 K30BPCCZ39</t>
  </si>
  <si>
    <t>K30BPCDZ06</t>
  </si>
  <si>
    <t>CNPRC Tarantal NIH U42OD027094 K30BPCDZ06</t>
  </si>
  <si>
    <t>K30BPCDZ49</t>
  </si>
  <si>
    <t>CNPRC Tarantal NIH U42OD027094 K30BPCDZ49</t>
  </si>
  <si>
    <t>K30BPCEZ04</t>
  </si>
  <si>
    <t>CNPRC Tarantal NIH U42OD027094 K30BPCEZ04</t>
  </si>
  <si>
    <t>K30BPCEZ52</t>
  </si>
  <si>
    <t>CNPRC Tarantal NIH U42OD027094 Yr 5 K30BPCEZ52</t>
  </si>
  <si>
    <t>K30VPCDZ26</t>
  </si>
  <si>
    <t>CNPRC Tarantal NIH U42OD027094 Equip Sup K30VPCDZ26</t>
  </si>
  <si>
    <t>K30VPCDZ47</t>
  </si>
  <si>
    <t>CNPRC Tarantal NIH U42OD027094 Equip Sup K30VPCDZ47</t>
  </si>
  <si>
    <t>K30MELFINA</t>
  </si>
  <si>
    <t>M OKEEFE MELLON NEW DIRECTIONS FINA K30MELFINA</t>
  </si>
  <si>
    <t>K30MMELLON</t>
  </si>
  <si>
    <t>M OKEEFE MELLON NEW DIRECTIONS FELLOW K30MMELLON</t>
  </si>
  <si>
    <t>KS0HOPM802</t>
  </si>
  <si>
    <t>MED IMHO PARIKH ASTRAZENECA D081SC000 KS0HOPM802</t>
  </si>
  <si>
    <t>K30GJ33C57</t>
  </si>
  <si>
    <t>PHIS NSF HUMAN GENOMIC J GRIESEMER 33C57 K30GJ33C57</t>
  </si>
  <si>
    <t>KS0PPCORMX</t>
  </si>
  <si>
    <t>Med Surg Paul Perry CorMatrix TRICUSP KS0PPCORMX</t>
  </si>
  <si>
    <t>KS0PMKB801</t>
  </si>
  <si>
    <t>MED IMPM KUHN MEREO BIOPHARM MPH966 2 01 KS0PMKB801</t>
  </si>
  <si>
    <t>K30BL33C65</t>
  </si>
  <si>
    <t>Blackstone LaunchPad Program K30BL33C65</t>
  </si>
  <si>
    <t>K30ST33C65</t>
  </si>
  <si>
    <t>Blackstone LaunchPad Award Payouts K30ST33C65</t>
  </si>
  <si>
    <t>K30UG33C65</t>
  </si>
  <si>
    <t>Blackstone Undergrad Award Payouts K30UG33C65</t>
  </si>
  <si>
    <t>K30SACNSF2</t>
  </si>
  <si>
    <t>NPB NSF Collaborative Research K30SACNSF2</t>
  </si>
  <si>
    <t>KS0HOKK830</t>
  </si>
  <si>
    <t>MED IMHO KELLY ASTELLA 8374 CL 0101 KS0HOKK830</t>
  </si>
  <si>
    <t>K30RPPSNET</t>
  </si>
  <si>
    <t>PANTHEON PSNET SUB P ROMANO K30RPPSNET</t>
  </si>
  <si>
    <t>K30RPPSNT1</t>
  </si>
  <si>
    <t>CHPR PSNET ROMANO OY2 K30RPPSNT1</t>
  </si>
  <si>
    <t>K30RPPSNT2</t>
  </si>
  <si>
    <t>CHPR PSNET ROMANO OY3 K30RPPSNT2</t>
  </si>
  <si>
    <t>K30RPPSNT3</t>
  </si>
  <si>
    <t>CHPR PSNET ROMANO OY4 K30RPPSNT3</t>
  </si>
  <si>
    <t>K30RPPSNTS</t>
  </si>
  <si>
    <t>CHPR PSNET ROMANO OY3 SUPP TASK 8 2 K30RPPSNTS</t>
  </si>
  <si>
    <t>K30ECU5ZIM</t>
  </si>
  <si>
    <t>ESP Underwood Zimbabwe K30ECU5ZIM</t>
  </si>
  <si>
    <t>KS0SPEK803</t>
  </si>
  <si>
    <t>JAVIDAN ISSG CADS STUDY 08 30 KS0SPEK803</t>
  </si>
  <si>
    <t>KS0HOKE811</t>
  </si>
  <si>
    <t>MED IMHO KIM MERCK MK 7902 005 KS0HOKE811</t>
  </si>
  <si>
    <t>KS0ERRK500</t>
  </si>
  <si>
    <t>MERM NEW YORK UNIV RUDOLPH KS0ERRK500</t>
  </si>
  <si>
    <t>KS0GMHS500</t>
  </si>
  <si>
    <t>MED IMGM HENRY NY UNIVERSITY KS0GMHS500</t>
  </si>
  <si>
    <t>KS0CCLAP1Y</t>
  </si>
  <si>
    <t>MED CANCER CTR LAPS Y1 GANDARA 2019 KS0CCLAP1Y</t>
  </si>
  <si>
    <t>KS0CCLAP2Y</t>
  </si>
  <si>
    <t>MED CANCER CTR LAPS Y2 GANDARA 2019 KS0CCLAP2Y</t>
  </si>
  <si>
    <t>KS0CCLAP3Y</t>
  </si>
  <si>
    <t>MED CANCER CTR LAPS Y3 GANDARA 2019 KS0CCLAP3Y</t>
  </si>
  <si>
    <t>KS0CCLAP4Y</t>
  </si>
  <si>
    <t>MED CANCER CTR LAPS Y4 GANDARA 2019 KS0CCLAP4Y</t>
  </si>
  <si>
    <t>KS0CCLAP5Y</t>
  </si>
  <si>
    <t>MED CANCER CTR LAPS Y5 GANDARA 2019 KS0CCLAP5Y</t>
  </si>
  <si>
    <t>KS0CCLAP6Y</t>
  </si>
  <si>
    <t>MED CANCER CTR LAPS Y6 GANDARA 2019 KS0CCLAP6Y</t>
  </si>
  <si>
    <t>KS0GOGSYR1</t>
  </si>
  <si>
    <t>MED OBGYN LAPS GOG GRANT KS0GOGSYR1</t>
  </si>
  <si>
    <t>KS0GOGSYR2</t>
  </si>
  <si>
    <t>MED OBGYN LAPS GOG GRANT KS0GOGSYR2</t>
  </si>
  <si>
    <t>KS0GOGSYR3</t>
  </si>
  <si>
    <t>MED OBGYN LAPS GOG GRANT KS0GOGSYR3</t>
  </si>
  <si>
    <t>KS0GOGSYR4</t>
  </si>
  <si>
    <t>MED OBGYN LAPS GOG GRANT KS0GOGSYR4</t>
  </si>
  <si>
    <t>KS0RONRG01</t>
  </si>
  <si>
    <t>NRG RadOnc Grant KS0RONRG01</t>
  </si>
  <si>
    <t>KS0RONRG02</t>
  </si>
  <si>
    <t>NRG RadOnc Grant KS0RONRG02</t>
  </si>
  <si>
    <t>KS0RONRG03</t>
  </si>
  <si>
    <t>NRG RadOnc Grant KS0RONRG03</t>
  </si>
  <si>
    <t>KS0RONRG04</t>
  </si>
  <si>
    <t>NRG RadOnc Grant KS0RONRG04</t>
  </si>
  <si>
    <t>KS0RONRG05</t>
  </si>
  <si>
    <t>NRG RadOnc Grant KS0RONRG05</t>
  </si>
  <si>
    <t>KS0RONRG06</t>
  </si>
  <si>
    <t>NRG RadOnc Grant KS0RONRG06</t>
  </si>
  <si>
    <t>K30APSFA61</t>
  </si>
  <si>
    <t>PS USDA TRITICALE HEGARTY K30APSFA61</t>
  </si>
  <si>
    <t>K30APSFB96</t>
  </si>
  <si>
    <t>PS USDA TRITICALE HEGARTY Subaward K30APSFB96</t>
  </si>
  <si>
    <t>K30V4B30CM</t>
  </si>
  <si>
    <t>Coffey CVMVCD Eval mosquito excreta K30V4B30CM</t>
  </si>
  <si>
    <t>K30MONI770</t>
  </si>
  <si>
    <t>LAWR MONIER PNNL GCIMS K30MONI770</t>
  </si>
  <si>
    <t>KS0IDCS841</t>
  </si>
  <si>
    <t>MED IMID Cohen Amplyx APX001 202 KS0IDCS841</t>
  </si>
  <si>
    <t>KS0JYLKOWA</t>
  </si>
  <si>
    <t>Dr Lis KOWA RESEARCH INSTITUTE INC K KS0JYLKOWA</t>
  </si>
  <si>
    <t>K30CLINC01</t>
  </si>
  <si>
    <t>Carvajal Carmona INC Colombia Agmt K30CLINC01</t>
  </si>
  <si>
    <t>K30MATJH07</t>
  </si>
  <si>
    <t>J Hass ACAD ENGAGEMENT NETWORK 2020 21 K30MATJH07</t>
  </si>
  <si>
    <t>K30CLKMARC</t>
  </si>
  <si>
    <t>NUTR KEEN MARCH CAPITAL COCOA FLAVANOLS K30CLKMARC</t>
  </si>
  <si>
    <t>KS0THCCL21</t>
  </si>
  <si>
    <t>Hwang NIH SBIR subaward Protein Foundry KS0THCCL21</t>
  </si>
  <si>
    <t>K30CMSARLA</t>
  </si>
  <si>
    <t>NUT SLUPSKY ARLA TRYPTOPHAN IN PIGLETS K30CMSARLA</t>
  </si>
  <si>
    <t>K30CSARLA2</t>
  </si>
  <si>
    <t>NUT SLUPSKY ARLA TRYPTOPHAN IN PIGLETS K30CSARLA2</t>
  </si>
  <si>
    <t>KS0HOTJ826</t>
  </si>
  <si>
    <t>MED IMCT TUSCANO CELGENE CC95251 KS0HOTJ826</t>
  </si>
  <si>
    <t>K30SARGOO2</t>
  </si>
  <si>
    <t>CMB SARON GOOGLE Research and Lit review K30SARGOO2</t>
  </si>
  <si>
    <t>K30V4B31CS</t>
  </si>
  <si>
    <t>Barker Colorado State Univ West Nile K30V4B31CS</t>
  </si>
  <si>
    <t>KS0HOAR600</t>
  </si>
  <si>
    <t>MED IMHO ARORA QUANTUMLEAP KS0HOAR600</t>
  </si>
  <si>
    <t>K30CLS3D37</t>
  </si>
  <si>
    <t>CDFA SCBGP 2020 2023 K30CLS3D37</t>
  </si>
  <si>
    <t>K30OGEE019</t>
  </si>
  <si>
    <t>LAWR OGEEN CALIFORNIA DEPARTMENT OF FO K30OGEE019</t>
  </si>
  <si>
    <t>K30APSFA60</t>
  </si>
  <si>
    <t>PS DIEPENBROCK 2021 AFRI GRAIN SORGHUM K30APSFA60</t>
  </si>
  <si>
    <t>KS0MDSTC18</t>
  </si>
  <si>
    <t>MED PHS DOVE TCEC 21 25 KS0MDSTC18</t>
  </si>
  <si>
    <t>KS0MDSTC19</t>
  </si>
  <si>
    <t>MED PHS DOVE TCEC 21 25 KS0MDSTC19</t>
  </si>
  <si>
    <t>KS0MDSTC20</t>
  </si>
  <si>
    <t>MED PHS DOVE TCEC 21 25 KS0MDSTC20</t>
  </si>
  <si>
    <t>KS0MDSTC21</t>
  </si>
  <si>
    <t>MED PHS DOVE TCEC 21 25 KS0MDSTC21</t>
  </si>
  <si>
    <t>KS0MDSTC22</t>
  </si>
  <si>
    <t>MED PHS DOVE TCEC 21 25 KS0MDSTC22</t>
  </si>
  <si>
    <t>KS0GYSFR34</t>
  </si>
  <si>
    <t>YIU UCSF NEI R34 2020 2022 KS0GYSFR34</t>
  </si>
  <si>
    <t>KS0DBMYO21</t>
  </si>
  <si>
    <t>MPHA BERS MYOKARDIA 2021 AWARD KS0DBMYO21</t>
  </si>
  <si>
    <t>KS0MYOSUPP</t>
  </si>
  <si>
    <t>MPHA BERS MYOKARDIA 2021 AWARD KS0MYOSUPP</t>
  </si>
  <si>
    <t>KS0GMBS301</t>
  </si>
  <si>
    <t>MED IMGM BROWN UCLA NIH KS0GMBS301</t>
  </si>
  <si>
    <t>K30JDMTZMA</t>
  </si>
  <si>
    <t>JMIE JRD1 MONTEZUMA WETLANDS LLC K30JDMTZMA</t>
  </si>
  <si>
    <t>K304877099</t>
  </si>
  <si>
    <t>Energy Foundation Dagostino K304877099</t>
  </si>
  <si>
    <t>K30MBJCL35</t>
  </si>
  <si>
    <t>MCB JCL MIRA R35GM13598 K30MBJCL35</t>
  </si>
  <si>
    <t>KS0HOGA809</t>
  </si>
  <si>
    <t>MED IMHO GIERMASZ BIOMARIN 270 205 KS0HOGA809</t>
  </si>
  <si>
    <t>KS0HOGA810</t>
  </si>
  <si>
    <t>MED IMHO GIERMASZ BIOVERATIV KS0HOGA810</t>
  </si>
  <si>
    <t>K302333D60</t>
  </si>
  <si>
    <t>CS NSF Frontier Personal DataFlow Shafiq K302333D60</t>
  </si>
  <si>
    <t>K30F4JHCRR</t>
  </si>
  <si>
    <t>CEE HERMAN NSF CAREER K30F4JHCRR</t>
  </si>
  <si>
    <t>K30APSFA62</t>
  </si>
  <si>
    <t>PS USDA NNF MELOTTO K30APSFA62</t>
  </si>
  <si>
    <t>K30APSJA62</t>
  </si>
  <si>
    <t>PS USDA MELOTTO FINA K30APSJA62</t>
  </si>
  <si>
    <t>K30ROD1896</t>
  </si>
  <si>
    <t>LAWR USDA NNF RODRIGUES K30ROD1896</t>
  </si>
  <si>
    <t>K30RODNFIN</t>
  </si>
  <si>
    <t>LAWR USDA NNF Rodrigues K30RODNFIN</t>
  </si>
  <si>
    <t>K304875117</t>
  </si>
  <si>
    <t>BAAQMD 2020 STEPS PH EV support K304875117</t>
  </si>
  <si>
    <t>K30MRCAR26</t>
  </si>
  <si>
    <t>ECE RADULASKI NSF CAREER K30MRCAR26</t>
  </si>
  <si>
    <t>K30BPCDZ42</t>
  </si>
  <si>
    <t>CNPRC Van Rompay Cornell 212094 02 K30BPCDZ42</t>
  </si>
  <si>
    <t>K30RELAYWL</t>
  </si>
  <si>
    <t>Chem Wang Lee Ping Relay Therapeutics K30RELAYWL</t>
  </si>
  <si>
    <t>K30LRSHRWF</t>
  </si>
  <si>
    <t>THE HARTWELL FOUNDATION K30LRSHRWF</t>
  </si>
  <si>
    <t>K30DCNIHGC</t>
  </si>
  <si>
    <t>MAE DAVIS CRISTINA NIH A21 2753 K30DCNIHGC</t>
  </si>
  <si>
    <t>KS0SFR01CT</t>
  </si>
  <si>
    <t>FARIAS R01 Compensat Train 12 31 2025 KS0SFR01CT</t>
  </si>
  <si>
    <t>K30CPCDZ40</t>
  </si>
  <si>
    <t>CNPRC Hartigan OConnor Qura A21 2683 K30CPCDZ40</t>
  </si>
  <si>
    <t>KS0FSBIOS1</t>
  </si>
  <si>
    <t>SHARP Genom Intracrbral Hemrhg 12 31 25 KS0FSBIOS1</t>
  </si>
  <si>
    <t>K30JNS6HAB</t>
  </si>
  <si>
    <t>ESP Sanchirico Evaluating Migration K30JNS6HAB</t>
  </si>
  <si>
    <t>K30V440ED3</t>
  </si>
  <si>
    <t>VMB DEDKOVA NIH FUMARATE DRUGS RESCUE K30V440ED3</t>
  </si>
  <si>
    <t>K30V440LS1</t>
  </si>
  <si>
    <t>VMB DEDKOVA NIH FUMARATE DRUGS L S SUPP K30V440LS1</t>
  </si>
  <si>
    <t>K30MBFLC49</t>
  </si>
  <si>
    <t>MCB FLC NIH 1R35GM139549 K30MBFLC49</t>
  </si>
  <si>
    <t>K30MBFLCDV</t>
  </si>
  <si>
    <t>MCB FLC NIH 1R35GM139549 K30MBFLCDV</t>
  </si>
  <si>
    <t>K30MBFLCEQ</t>
  </si>
  <si>
    <t>MCB FLC NIH 1R35GM139549 03S2 K30MBFLCEQ</t>
  </si>
  <si>
    <t>KS0PMOJ805</t>
  </si>
  <si>
    <t>MED IMPM OLDHAM BOEHRINGER 119 324 KS0PMOJ805</t>
  </si>
  <si>
    <t>K30MBJALCC</t>
  </si>
  <si>
    <t>MCB JAL CARTHAGE COLLEGE K30MBJALCC</t>
  </si>
  <si>
    <t>K30V440L88</t>
  </si>
  <si>
    <t>VMB LEIN NIEHS R01 PCB RENEWAL Y11 K30V440L88</t>
  </si>
  <si>
    <t>K30FKHMCRF</t>
  </si>
  <si>
    <t>9 29 2021 Marshfield Youth OP Vehicles K30FKHMCRF</t>
  </si>
  <si>
    <t>K30GSSNPFC</t>
  </si>
  <si>
    <t>GEL STEWART MATTER AT ATOMIC PRESSURES K30GSSNPFC</t>
  </si>
  <si>
    <t>KS0KNTRBND</t>
  </si>
  <si>
    <t>NG TRUEBINDING TB006AIS2103 12 24 KS0KNTRBND</t>
  </si>
  <si>
    <t>K30THDSFLW</t>
  </si>
  <si>
    <t>Public Health Sciences THDS Fellowships K30THDSFLW</t>
  </si>
  <si>
    <t>KS0BNEIRTP</t>
  </si>
  <si>
    <t>Nejad International Robotic Program KS0BNEIRTP</t>
  </si>
  <si>
    <t>KS0NAPFEL2</t>
  </si>
  <si>
    <t>MED PHS ANDERSON UCB LINGNAN KS0NAPFEL2</t>
  </si>
  <si>
    <t>KS0NAPTRA2</t>
  </si>
  <si>
    <t>MED PHS ANDERSON UCB LINGNAN KS0NAPTRA2</t>
  </si>
  <si>
    <t>KS0NRJJ502</t>
  </si>
  <si>
    <t>SON CITRIS AWARD UCB JJ Amend1 KS0NRJJ502</t>
  </si>
  <si>
    <t>KS0HOLC300</t>
  </si>
  <si>
    <t>MED IMHO LIN NCI KIBIO INC KS0HOLC300</t>
  </si>
  <si>
    <t>K30SCW3F03</t>
  </si>
  <si>
    <t>12 31 23 Sonomasecuticals Phase 4 K30SCW3F03</t>
  </si>
  <si>
    <t>K30APSFB41</t>
  </si>
  <si>
    <t>PS PJBROWN NACA 58 2032 2 057 PISTACHIO K30APSFB41</t>
  </si>
  <si>
    <t>K30MER22E1</t>
  </si>
  <si>
    <t>MER Merced County EW 2022 19 C000114341 K30MER22E1</t>
  </si>
  <si>
    <t>K30CTAFINA</t>
  </si>
  <si>
    <t>BME TAN Tanner Henson NDSEG Fellow FINA K30CTAFINA</t>
  </si>
  <si>
    <t>K30CTANNER</t>
  </si>
  <si>
    <t>BME TAN Tanner Henson NDSEG Fellowship K30CTANNER</t>
  </si>
  <si>
    <t>K30EECIASP</t>
  </si>
  <si>
    <t>CARSTENS 2022 IASP The Study of Pain K30EECIASP</t>
  </si>
  <si>
    <t>KS0JV33F11</t>
  </si>
  <si>
    <t>VITT EMORY UNIVERSITY A706934 NOVEL KS0JV33F11</t>
  </si>
  <si>
    <t>K30BPCEZ32</t>
  </si>
  <si>
    <t>CNPRC Bliss Moreau NIA RF1AG078340 0 K30BPCEZ32</t>
  </si>
  <si>
    <t>K30MLDMV07</t>
  </si>
  <si>
    <t>CA DMV LEADERSHIP DEVEL ACADEMY K30MLDMV07</t>
  </si>
  <si>
    <t>K30V4353F1</t>
  </si>
  <si>
    <t>A23 2105 CURE MUCOLIPIDOSIS K30V4353F1</t>
  </si>
  <si>
    <t>K30POUL807</t>
  </si>
  <si>
    <t>ETOX POULIN BRYCE COOK VOLO FOUND FELLW K30POUL807</t>
  </si>
  <si>
    <t>K30APSPWK4</t>
  </si>
  <si>
    <t>PS MITCHAM CWB 22 23 REDUCING THE RATE K30APSPWK4</t>
  </si>
  <si>
    <t>K30APSPWK5</t>
  </si>
  <si>
    <t>PS PJBROWN 2022 CWB RANCIDITY K30APSPWK5</t>
  </si>
  <si>
    <t>K30SCW3F18</t>
  </si>
  <si>
    <t>8 31 23 Walnut Rancidity Pat Brown K30SCW3F18</t>
  </si>
  <si>
    <t>KS0EMFICVT</t>
  </si>
  <si>
    <t>MED PHS MORRISON UCLA RETURN TO SCHOOL KS0EMFICVT</t>
  </si>
  <si>
    <t>KS0APFOSRA</t>
  </si>
  <si>
    <t>MED PHS POPEJOY UCSF R56 KS0APFOSRA</t>
  </si>
  <si>
    <t>K30AH33F22</t>
  </si>
  <si>
    <t>GSM Central Valley Energy Innovation K30AH33F22</t>
  </si>
  <si>
    <t>K30GIMWEVA</t>
  </si>
  <si>
    <t>EPS MONTANEZ CRITICAL ZONE DYNAMICS K30GIMWEVA</t>
  </si>
  <si>
    <t>K30SJOPENR</t>
  </si>
  <si>
    <t>U OF WASHINGTON TRANSITION OF ROSETTA K30SJOPENR</t>
  </si>
  <si>
    <t>K30YNVCONS</t>
  </si>
  <si>
    <t>Testbed Construction Task 4 K30YNVCONS</t>
  </si>
  <si>
    <t>K30YNVLABS</t>
  </si>
  <si>
    <t>Lab Evaluation and CPR SOW Tsk 1 3 K30YNVLABS</t>
  </si>
  <si>
    <t>K30YNVPRMG</t>
  </si>
  <si>
    <t>Project Mgmt Final Reports task 6 K30YNVPRMG</t>
  </si>
  <si>
    <t>K30YNVSITE</t>
  </si>
  <si>
    <t>Field Site Evaluation Task 5 K30YNVSITE</t>
  </si>
  <si>
    <t>K30CXC7CD3</t>
  </si>
  <si>
    <t>HE Cannon CDPR Engagemement Framework K30CXC7CD3</t>
  </si>
  <si>
    <t>K30CXC7CD4</t>
  </si>
  <si>
    <t>CLOSED Cannon CDPR Phase 3 Amendment K30CXC7CD4</t>
  </si>
  <si>
    <t>K30P4SMGGL</t>
  </si>
  <si>
    <t>CEE MILLER Google GHG reduct bldg mat K30P4SMGGL</t>
  </si>
  <si>
    <t>K30P4SMGL2</t>
  </si>
  <si>
    <t>CEE MILLER Google Award 2 K30P4SMGL2</t>
  </si>
  <si>
    <t>K30APSFB51</t>
  </si>
  <si>
    <t>PS PJBROWN NACA 58 2032 2 059 WALNUT K30APSFB51</t>
  </si>
  <si>
    <t>K30GBA5GEO</t>
  </si>
  <si>
    <t>ESP Arnold Geologic Hydrogen Storage K30GBA5GEO</t>
  </si>
  <si>
    <t>K30V4S7009</t>
  </si>
  <si>
    <t>Soltero FVD T Cell Exhaustion K30V4S7009</t>
  </si>
  <si>
    <t>K30CBDA23F</t>
  </si>
  <si>
    <t>BURGE USDA 58 2072 2 060 K30CBDA23F</t>
  </si>
  <si>
    <t>KS0LBFNA18</t>
  </si>
  <si>
    <t>MED PHS BECKETT ADNI 4 KS0LBFNA18</t>
  </si>
  <si>
    <t>KS0LBFNA19</t>
  </si>
  <si>
    <t>MED PHS BECKETT ADNI 4 KS0LBFNA19</t>
  </si>
  <si>
    <t>K30APSPG28</t>
  </si>
  <si>
    <t>PS DANDEKAR 2022 CGRIC K30APSPG28</t>
  </si>
  <si>
    <t>K30MATTS06</t>
  </si>
  <si>
    <t>T Strohmer DOE 2022 25 Y1 K30MATTS06</t>
  </si>
  <si>
    <t>K302333F40</t>
  </si>
  <si>
    <t>CS Vbilt CERTAINN Pirsiavash K302333F40</t>
  </si>
  <si>
    <t>K30RMINSVF</t>
  </si>
  <si>
    <t>FFAR ROAR IMPATIENS NECROTIC SPOT VIRUS K30RMINSVF</t>
  </si>
  <si>
    <t>KS0RSFNISI</t>
  </si>
  <si>
    <t>MED PHS SCHMIDT BU NIS PRENATAL EXPOSURE KS0RSFNISI</t>
  </si>
  <si>
    <t>K30SJDECAF</t>
  </si>
  <si>
    <t>BARNSTORM CAFFEINE IMPROVED DECAF K30SJDECAF</t>
  </si>
  <si>
    <t>K30SJWINEO</t>
  </si>
  <si>
    <t>VINZYMES DESIGN TO IMPROVE WINE K30SJWINEO</t>
  </si>
  <si>
    <t>K30AG1KP22</t>
  </si>
  <si>
    <t>WCAHS Project 1 YR 1 K30AG1KP22</t>
  </si>
  <si>
    <t>K30AG1KP23</t>
  </si>
  <si>
    <t>WCAHS Project 1 YR 2 K30AG1KP23</t>
  </si>
  <si>
    <t>K30AG2CS22</t>
  </si>
  <si>
    <t>WCAHS Project 2 YR 1 K30AG2CS22</t>
  </si>
  <si>
    <t>K30AG2CS23</t>
  </si>
  <si>
    <t>WCAHS Project 2 YR 2 K30AG2CS23</t>
  </si>
  <si>
    <t>K30AG3FK22</t>
  </si>
  <si>
    <t>WCAHS Project 3 YR 1 K30AG3FK22</t>
  </si>
  <si>
    <t>K30AG3FK23</t>
  </si>
  <si>
    <t>WCAHS Project 3 YR 2 K30AG3FK23</t>
  </si>
  <si>
    <t>K30AG4XY22</t>
  </si>
  <si>
    <t>WCAHS Project 4 YR 1 K30AG4XY22</t>
  </si>
  <si>
    <t>K30AG4XY23</t>
  </si>
  <si>
    <t>WCAHS Project 4 YR 2 K30AG4XY23</t>
  </si>
  <si>
    <t>K30AG5TB22</t>
  </si>
  <si>
    <t>WCAHS Project 5 YR 1 K30AG5TB22</t>
  </si>
  <si>
    <t>K30AG5TB23</t>
  </si>
  <si>
    <t>WCAHS Project 5 YR 2 K30AG5TB23</t>
  </si>
  <si>
    <t>K30AGCOR22</t>
  </si>
  <si>
    <t>WCAHS ADMINISTRATION YR 1 K30AGCOR22</t>
  </si>
  <si>
    <t>K30AGCOR23</t>
  </si>
  <si>
    <t>WCAHS ADMINISTRATION YR 2 K30AGCOR23</t>
  </si>
  <si>
    <t>K30AGEMG22</t>
  </si>
  <si>
    <t>WCAHS Emerging Issues Yr 1 K30AGEMG22</t>
  </si>
  <si>
    <t>K30AGEMG23</t>
  </si>
  <si>
    <t>WCAHS Emerging Issues Yr 2 K30AGEMG23</t>
  </si>
  <si>
    <t>K30AGEVL22</t>
  </si>
  <si>
    <t>WCAHS EVALUATION YR 1 K30AGEVL22</t>
  </si>
  <si>
    <t>K30AGEVL23</t>
  </si>
  <si>
    <t>WCAHS EVALUATION YR 2 K30AGEVL23</t>
  </si>
  <si>
    <t>K30AGOUT22</t>
  </si>
  <si>
    <t>WCAHS OUTREACH YR 1 K30AGOUT22</t>
  </si>
  <si>
    <t>K30AGOUT23</t>
  </si>
  <si>
    <t>WCAHS OUTREACH YR 2 K30AGOUT23</t>
  </si>
  <si>
    <t>K30AGPIL22</t>
  </si>
  <si>
    <t>WCAHS PILOT YR 1 K30AGPIL22</t>
  </si>
  <si>
    <t>K30AGPIL23</t>
  </si>
  <si>
    <t>WCAHS PILOT YR 2 K30AGPIL23</t>
  </si>
  <si>
    <t>K30JBE3F46</t>
  </si>
  <si>
    <t>DOE Predicting Post Fire N Cycling K30JBE3F46</t>
  </si>
  <si>
    <t>K30CONKMLS</t>
  </si>
  <si>
    <t>Conklin Mind and Life Institute K30CONKMLS</t>
  </si>
  <si>
    <t>K30CTCHHS1</t>
  </si>
  <si>
    <t>CHHS Youth Community Rest FY 22 23 K30CTCHHS1</t>
  </si>
  <si>
    <t>K30STA3F51</t>
  </si>
  <si>
    <t>JPL RSA 1687418 Constraining K30STA3F51</t>
  </si>
  <si>
    <t>K30MJ33F52</t>
  </si>
  <si>
    <t>CHPR KFR Task Order 4 K30MJ33F52</t>
  </si>
  <si>
    <t>K30RSINY01</t>
  </si>
  <si>
    <t>Inyo County CSA K30RSINY01</t>
  </si>
  <si>
    <t>K30FHUSIBS</t>
  </si>
  <si>
    <t>US IBS UNRAVELING HETEROGENEITY OF ASD K30FHUSIBS</t>
  </si>
  <si>
    <t>K30EECFWS1</t>
  </si>
  <si>
    <t>EVE Crone FWS F22AC02750 0 K30EECFWS1</t>
  </si>
  <si>
    <t>K30MKXCFF5</t>
  </si>
  <si>
    <t>Kurlaender College Futures 5 K30MKXCFF5</t>
  </si>
  <si>
    <t>K30AJMABBY</t>
  </si>
  <si>
    <t>10 1 25 From Leaves to Space K30AJMABBY</t>
  </si>
  <si>
    <t>K30V435CHT</t>
  </si>
  <si>
    <t>Cultural Humility Training K30V435CHT</t>
  </si>
  <si>
    <t>KS0ERKN250</t>
  </si>
  <si>
    <t>MERM CHOP PROMT BOLUS KUPPERMANN KS0ERKN250</t>
  </si>
  <si>
    <t>K30V473RTI</t>
  </si>
  <si>
    <t>O Aung RTI Sub Sarbecovirus Spillover K30V473RTI</t>
  </si>
  <si>
    <t>K30CNSJW10</t>
  </si>
  <si>
    <t>CNS Whistler 1R01DA056543 0 K30CNSJW10</t>
  </si>
  <si>
    <t>K30CNSJWSP</t>
  </si>
  <si>
    <t>CNS Whistler Diversity sup 1R01DA056543 K30CNSJWSP</t>
  </si>
  <si>
    <t>K30ARIWINE</t>
  </si>
  <si>
    <t>WFCB KARP INTERGRATIN INSECTIVOROUS BI K30ARIWINE</t>
  </si>
  <si>
    <t>K30HMGFI66</t>
  </si>
  <si>
    <t>CHE Good Food Inst Simult modeling K30HMGFI66</t>
  </si>
  <si>
    <t>K30APSFB50</t>
  </si>
  <si>
    <t>PS PJBROWN NACA 58 2032 2 068 BROWNE K30APSFB50</t>
  </si>
  <si>
    <t>K30JAR3F70</t>
  </si>
  <si>
    <t>CRB Developing a sampling method K30JAR3F70</t>
  </si>
  <si>
    <t>K30F4AKLBL</t>
  </si>
  <si>
    <t>CEE Kendall LBNL Lithium K30F4AKLBL</t>
  </si>
  <si>
    <t>K30RRH2392</t>
  </si>
  <si>
    <t>NUTR KEEN SONOMACEUTICALS PILOT TRIAL K30RRH2392</t>
  </si>
  <si>
    <t>K30MERR3UB</t>
  </si>
  <si>
    <t>ETOX LA MERRILL OEHHA K30MERR3UB</t>
  </si>
  <si>
    <t>KS0JTDODAU</t>
  </si>
  <si>
    <t>An Autonomous Antibody Based Therapeutic KS0JTDODAU</t>
  </si>
  <si>
    <t>KS0KK33F78</t>
  </si>
  <si>
    <t>KIM MEDTRONIC TLIF MDT17074SD1706 KS0KK33F78</t>
  </si>
  <si>
    <t>K30V4B4729</t>
  </si>
  <si>
    <t>Vapniarsky Univ of Utah EPACC Rsch Study K30V4B4729</t>
  </si>
  <si>
    <t>KS0HOPM809</t>
  </si>
  <si>
    <t>MED IMHO PARIKH IO BIOTECH UCDCC 290 KS0HOPM809</t>
  </si>
  <si>
    <t>K30TERC268</t>
  </si>
  <si>
    <t>TENV Parasol Foundation K30TERC268</t>
  </si>
  <si>
    <t>KS0ERLM652</t>
  </si>
  <si>
    <t>MERM ACEP GBM MAY KS0ERLM652</t>
  </si>
  <si>
    <t>K30MKB2054</t>
  </si>
  <si>
    <t>NUTR NACA 58 2032 2 054 Kable K30MKB2054</t>
  </si>
  <si>
    <t>K30KIS2627</t>
  </si>
  <si>
    <t>LAWR KISEKKA Field Test Sony Soil Moist K30KIS2627</t>
  </si>
  <si>
    <t>K30MRCCEGA</t>
  </si>
  <si>
    <t>Psych Econ of Poverty Collaborative K30MRCCEGA</t>
  </si>
  <si>
    <t>KS0AWUTA01</t>
  </si>
  <si>
    <t>Univ of Texas Arlington Aijun Wang KS0AWUTA01</t>
  </si>
  <si>
    <t>KS0LHNTNLC</t>
  </si>
  <si>
    <t>LAKE COUNTY NIENDAM A22 4046 KS0LHNTNLC</t>
  </si>
  <si>
    <t>KS0MEHMOHS</t>
  </si>
  <si>
    <t>OME Hendereson OHSU KS0MEHMOHS</t>
  </si>
  <si>
    <t>KS0DZOBPHA</t>
  </si>
  <si>
    <t>ZOLKOWSKA OB Pharm 9 30 23 KS0DZOBPHA</t>
  </si>
  <si>
    <t>K30CLNCISP</t>
  </si>
  <si>
    <t>NCI OF COLOMBIA SPLICING SIGN CANCER K30CLNCISP</t>
  </si>
  <si>
    <t>K30CLNCIOC</t>
  </si>
  <si>
    <t>NCI OF COLOMBIA TN OVARIO K30CLNCIOC</t>
  </si>
  <si>
    <t>KS0KACHMC2</t>
  </si>
  <si>
    <t>ANGKUSTSIRI CINCINNATI R33 SUBAWARD KS0KACHMC2</t>
  </si>
  <si>
    <t>K30MER22C1</t>
  </si>
  <si>
    <t>MER Merced County CW 2022 19 C000114340 K30MER22C1</t>
  </si>
  <si>
    <t>K30WASHASN</t>
  </si>
  <si>
    <t>Atsumi EFRI ELiS Uni Washington 2022 K30WASHASN</t>
  </si>
  <si>
    <t>K30CNSXC02</t>
  </si>
  <si>
    <t>CNS CHEN BBR 31176 0 K30CNSXC02</t>
  </si>
  <si>
    <t>K30MS33F97</t>
  </si>
  <si>
    <t>JMIE MWSC CA REFORESTATION MANAGMENT K30MS33F97</t>
  </si>
  <si>
    <t>KS0HOTJ816</t>
  </si>
  <si>
    <t>MED IMCT TUSCANO CELGENE CC 5013DLC002 KS0HOTJ816</t>
  </si>
  <si>
    <t>KS0HOKK820</t>
  </si>
  <si>
    <t>MED IMHO RIESS ABBVIE 6626 M14 006 KS0HOKK820</t>
  </si>
  <si>
    <t>KS0CEMDV04</t>
  </si>
  <si>
    <t>MED URO MDV3100 13 ENZ LEUPRO 10 15 8 22 KS0CEMDV04</t>
  </si>
  <si>
    <t>KS0HOKK819</t>
  </si>
  <si>
    <t>MED IMHO KELLY GENENTECH UCDCC 251 KS0HOKK819</t>
  </si>
  <si>
    <t>KS0ROAM251</t>
  </si>
  <si>
    <t>ROCG MONJAZEB GENENTECH UCDCC 251 STUDY KS0ROAM251</t>
  </si>
  <si>
    <t>KS0GIBC813</t>
  </si>
  <si>
    <t>MED IMGI INTERCEPT 747 303 SARKAR KS0GIBC813</t>
  </si>
  <si>
    <t>K30JB34B16</t>
  </si>
  <si>
    <t>POLS NSF Paradox Imm B Jones 34B16 K30JB34B16</t>
  </si>
  <si>
    <t>K30JLR35EQ</t>
  </si>
  <si>
    <t>BME LEWIS R35 EQUIPMENT SUPPLEMENT K30JLR35EQ</t>
  </si>
  <si>
    <t>K30JLR35GM</t>
  </si>
  <si>
    <t>BME NIH R35 Grant K30JLR35GM</t>
  </si>
  <si>
    <t>K30KMNIH01</t>
  </si>
  <si>
    <t>Moxon NIH award transfer 5 31 23 K30KMNIH01</t>
  </si>
  <si>
    <t>KS0DHP01AD</t>
  </si>
  <si>
    <t>Role of Reservoir Composition Admin KS0DHP01AD</t>
  </si>
  <si>
    <t>KS0DHP01BA</t>
  </si>
  <si>
    <t>Role of Reservoir Composition Barcelona KS0DHP01BA</t>
  </si>
  <si>
    <t>KS0DHP01BI</t>
  </si>
  <si>
    <t>Role of Reservoir Composition Biostat KS0DHP01BI</t>
  </si>
  <si>
    <t>KS0DHP01MI</t>
  </si>
  <si>
    <t>Role of Reservoir Composition Miami KS0DHP01MI</t>
  </si>
  <si>
    <t>KS0DHP01PR</t>
  </si>
  <si>
    <t>Role of Reservoir Composition Primate KS0DHP01PR</t>
  </si>
  <si>
    <t>KS0DHP01SC</t>
  </si>
  <si>
    <t>Role of Reservoir Composition Science KS0DHP01SC</t>
  </si>
  <si>
    <t>K30ARN5IES</t>
  </si>
  <si>
    <t>HE CD Nishina IES 34B35 K30ARN5IES</t>
  </si>
  <si>
    <t>KS0CAJR811</t>
  </si>
  <si>
    <t>MED IMCA ST JUDE AMPLATZER ROGERS KS0CAJR811</t>
  </si>
  <si>
    <t>KS0CARJ811</t>
  </si>
  <si>
    <t>MED IMCA ROGERS ST JUDE AMPLATZER KS0CARJ811</t>
  </si>
  <si>
    <t>K30CMSNRT1</t>
  </si>
  <si>
    <t>CMSI NSF NRT AWARD 1734999 K30CMSNRT1</t>
  </si>
  <si>
    <t>K30CMSNRTP</t>
  </si>
  <si>
    <t>CMSI NSF NRT 1734999 PARTICIPANTS K30CMSNRTP</t>
  </si>
  <si>
    <t>K30JNS5NRT</t>
  </si>
  <si>
    <t>Closed ESP Sanchirico NRT Sust Oceans K30JNS5NRT</t>
  </si>
  <si>
    <t>K30NRTMAIN</t>
  </si>
  <si>
    <t>CMSI NSF NRT AWARD 1734999 K30NRTMAIN</t>
  </si>
  <si>
    <t>K30NRTPART</t>
  </si>
  <si>
    <t>CMSI NSF NRT 1734999 PARTICIPANTS K30NRTPART</t>
  </si>
  <si>
    <t>K30SRRNSF2</t>
  </si>
  <si>
    <t>EVE RAMIREZ NSF DIMENSIONS 1737771 K30SRRNSF2</t>
  </si>
  <si>
    <t>KS0TLVIRGT</t>
  </si>
  <si>
    <t>MED BIO Lin Tian Virginia Polytechnic In KS0TLVIRGT</t>
  </si>
  <si>
    <t>K30MUSLUCE</t>
  </si>
  <si>
    <t>MUS SPILLER LUCE FOUNDATION K30MUSLUCE</t>
  </si>
  <si>
    <t>K30RKNSF19</t>
  </si>
  <si>
    <t>MSE KUKREJA NSF 1902652 K30RKNSF19</t>
  </si>
  <si>
    <t>K30RKNSFSP</t>
  </si>
  <si>
    <t>MSE KUKREJA NSF 1902652 K30RKNSFSP</t>
  </si>
  <si>
    <t>KS0HWNIHLU</t>
  </si>
  <si>
    <t>MPHA WULFF NIH LSU KS0HWNIHLU</t>
  </si>
  <si>
    <t>K30JIN3163</t>
  </si>
  <si>
    <t>LAWR JIN AMERICA VIEW K30JIN3163</t>
  </si>
  <si>
    <t>K30JIN3164</t>
  </si>
  <si>
    <t>LAWR JIN AMERICA VIEW K30JIN3164</t>
  </si>
  <si>
    <t>K30JIN3165</t>
  </si>
  <si>
    <t>LAWR JIN AMERICA VIEW K30JIN3165</t>
  </si>
  <si>
    <t>K30JIN3166</t>
  </si>
  <si>
    <t>LAWR JIN AMERICA VIEW 4 K30JIN3166</t>
  </si>
  <si>
    <t>K30JIN3167</t>
  </si>
  <si>
    <t>LAWR JIN AMERICA VIEW 5 K30JIN3167</t>
  </si>
  <si>
    <t>KS0CACN249</t>
  </si>
  <si>
    <t>MED IMCA NIP NIH TRANSLATIONAL RENEWAL KS0CACN249</t>
  </si>
  <si>
    <t>KS0CRNIP19</t>
  </si>
  <si>
    <t>MPHA RIPPLINGER NIP NIH R01 KS0CRNIP19</t>
  </si>
  <si>
    <t>KS0YCNIP19</t>
  </si>
  <si>
    <t>MPHA YE NIP NIH R01 KS0YCNIP19</t>
  </si>
  <si>
    <t>K30CNSJG12</t>
  </si>
  <si>
    <t>CNS Gray NIH R01MH117130 K30CNSJG12</t>
  </si>
  <si>
    <t>K30PSYRP33</t>
  </si>
  <si>
    <t>PSY RHEMTULLA TEMPLETON 60937 K30PSYRP33</t>
  </si>
  <si>
    <t>K30PSYRP45</t>
  </si>
  <si>
    <t>PSY VAZIRE TEMPLETON 60937 K30PSYRP45</t>
  </si>
  <si>
    <t>KS0MUMINVI</t>
  </si>
  <si>
    <t>SATYAN MINVI GRANT SUB AWARD KS0MUMINVI</t>
  </si>
  <si>
    <t>KS0MMCOGAL</t>
  </si>
  <si>
    <t>MALOGOLOWKIN ST JUDE ALTE1631 STUDY KS0MMCOGAL</t>
  </si>
  <si>
    <t>KS0NECC200</t>
  </si>
  <si>
    <t>MED IMNE CHEN NIH SMOKE MEDIATED IPF KS0NECC200</t>
  </si>
  <si>
    <t>K30OAK0127</t>
  </si>
  <si>
    <t>CMB OAKES NIHR01 TheDeevelopmentOfVisual K30OAK0127</t>
  </si>
  <si>
    <t>K30OAKO12S</t>
  </si>
  <si>
    <t>CMB OAKES NIHR01 SUPPLEMENT K30OAKO12S</t>
  </si>
  <si>
    <t>KS0LHNMCSC</t>
  </si>
  <si>
    <t>NIENDMAN SOLANO COUNTY LHCN MCA ACCOUNT KS0LHNMCSC</t>
  </si>
  <si>
    <t>KS0LHNTNSC</t>
  </si>
  <si>
    <t>NIENDMAN SOLANO COUNTY LHCN FUNDS KS0LHNTNSC</t>
  </si>
  <si>
    <t>KS0MZACML2</t>
  </si>
  <si>
    <t>A Contreras MZMOLC2 supplement KS0MZACML2</t>
  </si>
  <si>
    <t>KS0MZMOLC1</t>
  </si>
  <si>
    <t>Zhao NIH MOLECULAR GENERATORS CONTD KS0MZMOLC1</t>
  </si>
  <si>
    <t>KS0MZMOLC2</t>
  </si>
  <si>
    <t>Zhao NIH MOLECULAR GENERATORS CONTD KS0MZMOLC2</t>
  </si>
  <si>
    <t>KS0SLUCSF1</t>
  </si>
  <si>
    <t>LAKSHMINRUSIMHA UCSF SUBAWARD 10872SC KS0SLUCSF1</t>
  </si>
  <si>
    <t>KS0SLUCSF2</t>
  </si>
  <si>
    <t>LAKSHMINRUSIMHA UCSF SUBAWARD 10872SC KS0SLUCSF2</t>
  </si>
  <si>
    <t>K302334C66</t>
  </si>
  <si>
    <t>CS Mozilla Project Course Amenta K302334C66</t>
  </si>
  <si>
    <t>K302344C66</t>
  </si>
  <si>
    <t>CS Mozilla Project Travel Amenta K302344C66</t>
  </si>
  <si>
    <t>K30V4C2ML7</t>
  </si>
  <si>
    <t>VM CCM MILLER ST JUDE CEIRS PROJECT K30V4C2ML7</t>
  </si>
  <si>
    <t>K30V4C2ML8</t>
  </si>
  <si>
    <t>VM CCM MILLER ST JUDE PROJECT CNPRC K30V4C2ML8</t>
  </si>
  <si>
    <t>K30V4C2MLF</t>
  </si>
  <si>
    <t>VM CCM MILLER ST JUDE SUPP ACCOUNT K30V4C2MLF</t>
  </si>
  <si>
    <t>K30V4C2MLG</t>
  </si>
  <si>
    <t>VM CCM MILLER ST JUDE CNPRC SUPP K30V4C2MLG</t>
  </si>
  <si>
    <t>K30NVSETO1</t>
  </si>
  <si>
    <t>MAE SETO DOE DE EE0008536 NARAYANAN K30NVSETO1</t>
  </si>
  <si>
    <t>K30NVSETO2</t>
  </si>
  <si>
    <t>MAE SETO DOE DE EE0008536 NARAYANAN 2 K30NVSETO2</t>
  </si>
  <si>
    <t>K30NVSETO3</t>
  </si>
  <si>
    <t>MAE SETO DOE DE EE0008536 NARAYANAN 3 K30NVSETO3</t>
  </si>
  <si>
    <t>KS0CDCCDM3</t>
  </si>
  <si>
    <t>MCDONALD CDCC LIAISON GRANT 2019 12 22 KS0CDCCDM3</t>
  </si>
  <si>
    <t>KS0KTHY800</t>
  </si>
  <si>
    <t>MED IMKT HUANG HOOKIPA BIOTECH H 100 002 KS0KTHY800</t>
  </si>
  <si>
    <t>KS0SS34C89</t>
  </si>
  <si>
    <t>MED Simo NIH R01NS109176 KS0SS34C89</t>
  </si>
  <si>
    <t>K30V431CY5</t>
  </si>
  <si>
    <t>VM YELLOWLEY NIH R01 HIFs IN OSTEOCYTES K30V431CY5</t>
  </si>
  <si>
    <t>K30V431G19</t>
  </si>
  <si>
    <t>VM GENETOS NIH R01 HIFs IN OSTEOCYTES K30V431G19</t>
  </si>
  <si>
    <t>K30V431KW1</t>
  </si>
  <si>
    <t>VM GENETOS NIH R01 HIFs DIVSUP K WELLS K30V431KW1</t>
  </si>
  <si>
    <t>K30RSVNFIN</t>
  </si>
  <si>
    <t>MAE NASA HCAAM VIRTUAL FINA K30RSVNFIN</t>
  </si>
  <si>
    <t>K30RSVNSCR</t>
  </si>
  <si>
    <t>MAE NASA HCAAM VIRTUAL 80NSSC19K0657 K30RSVNSCR</t>
  </si>
  <si>
    <t>KS0KXNIH19</t>
  </si>
  <si>
    <t>MPHA XIANG 2019 NIH NEW AWARD KS0KXNIH19</t>
  </si>
  <si>
    <t>K30SNARI07</t>
  </si>
  <si>
    <t>NARI CA Endowment Grant 34D00 K30SNARI07</t>
  </si>
  <si>
    <t>K30SNARI08</t>
  </si>
  <si>
    <t>NARI CA Endowment Grant FINA 34D00 K30SNARI08</t>
  </si>
  <si>
    <t>K30SNARI09</t>
  </si>
  <si>
    <t>NARI CA Endowmnt Grant GRAD FINA 34D00 K30SNARI09</t>
  </si>
  <si>
    <t>K30NOC1034</t>
  </si>
  <si>
    <t>LAWR NOCCO CDFA K30NOC1034</t>
  </si>
  <si>
    <t>K30VENTRCH</t>
  </si>
  <si>
    <t>Venture Catalyst REACH Grant K30VENTRCH</t>
  </si>
  <si>
    <t>K30BXLCOCH</t>
  </si>
  <si>
    <t>FST Lungu Cochran Fellowship Training K30BXLCOCH</t>
  </si>
  <si>
    <t>K30BXLGE21</t>
  </si>
  <si>
    <t>FST Lungu Global Engagement USDA Ghana K30BXLGE21</t>
  </si>
  <si>
    <t>K30GEFHA21</t>
  </si>
  <si>
    <t>USDA Ghana K30GEFHA21</t>
  </si>
  <si>
    <t>K302334D05</t>
  </si>
  <si>
    <t>CS NSF CAREER Encrypted Internet Shafiq K302334D05</t>
  </si>
  <si>
    <t>KS0PMAT838</t>
  </si>
  <si>
    <t>MED IMPM ALBERTSON CAPRICOR KS0PMAT838</t>
  </si>
  <si>
    <t>K30BPCDZ43</t>
  </si>
  <si>
    <t>CNPRC Van Rompay Cornell 21209 4 C K30BPCDZ43</t>
  </si>
  <si>
    <t>KS0RBGOGOQ</t>
  </si>
  <si>
    <t>GOG 3035 OncoQuest Clinical Trial KS0RBGOGOQ</t>
  </si>
  <si>
    <t>KS0PMSC806</t>
  </si>
  <si>
    <t>MED IMPM SANDROCK PLURISTEM COVID KS0PMSC806</t>
  </si>
  <si>
    <t>K30PSYRFB7</t>
  </si>
  <si>
    <t>PSY Hostinar 1R21MH125346 K30PSYRFB7</t>
  </si>
  <si>
    <t>KS0JDNCHD2</t>
  </si>
  <si>
    <t>DAYANANTHAN NEUROCR BIOSCI HD2 12 24 KS0JDNCHD2</t>
  </si>
  <si>
    <t>K30V419ADP</t>
  </si>
  <si>
    <t>CDFA On Farm Antimicrobial Drug Use Rsh K30V419ADP</t>
  </si>
  <si>
    <t>K304873269</t>
  </si>
  <si>
    <t>CARB Costs of Emissions of Pollutant K304873269</t>
  </si>
  <si>
    <t>K30ZHAN081</t>
  </si>
  <si>
    <t>ETOX ZHANG ARB Organic Aerosol Source K30ZHAN081</t>
  </si>
  <si>
    <t>K30FOGSCVD</t>
  </si>
  <si>
    <t>LAWR FOGG SANTA CLARA WATER DIST K30FOGSCVD</t>
  </si>
  <si>
    <t>KS0MAGEN02</t>
  </si>
  <si>
    <t>APPERSON GENENTECH BN42082 06 29 KS0MAGEN02</t>
  </si>
  <si>
    <t>KS0MAGEN03</t>
  </si>
  <si>
    <t>APPERSON GENENTECH BN42083 06 29 KS0MAGEN03</t>
  </si>
  <si>
    <t>KS0ROSTRM1</t>
  </si>
  <si>
    <t>ROSTRUM Project PI Fleming Neal KS0ROSTRM1</t>
  </si>
  <si>
    <t>K30LMBRAIN</t>
  </si>
  <si>
    <t>BME MPI Marcu Bloch R01CA250512 K30LMBRAIN</t>
  </si>
  <si>
    <t>K302334D37</t>
  </si>
  <si>
    <t>CS DOE Clean Energy Manufacturing MBisho K302334D37</t>
  </si>
  <si>
    <t>K3023CYMA2</t>
  </si>
  <si>
    <t>CS DOE YR 3 Clean Energy Manufact MBish K3023CYMA2</t>
  </si>
  <si>
    <t>K3023CYMAN</t>
  </si>
  <si>
    <t>CS DOE YR 2 Clean Energy Manufact MBish K3023CYMAN</t>
  </si>
  <si>
    <t>KS0DFCLIN2</t>
  </si>
  <si>
    <t>Med Surg Diana Farmer CIRM CLin2 KS0DFCLIN2</t>
  </si>
  <si>
    <t>KS0DFCLINX</t>
  </si>
  <si>
    <t>Med Surg Farmer Clin2 no indirects KS0DFCLINX</t>
  </si>
  <si>
    <t>K30AKH4D42</t>
  </si>
  <si>
    <t>NIFA GAUDIN Orchard Systems 2021 25 K30AKH4D42</t>
  </si>
  <si>
    <t>K30APSFA63</t>
  </si>
  <si>
    <t>PS GAUDIN NIFA ENHANCING ECOSYSTEM SERVI K30APSFA63</t>
  </si>
  <si>
    <t>K30BKG7NIF</t>
  </si>
  <si>
    <t>ARE GOODRICH NIFA ENHANC ECOSYS SERVI K30BKG7NIF</t>
  </si>
  <si>
    <t>K30NMW4D42</t>
  </si>
  <si>
    <t>NIFA GAUDIN Orchard Systems 2021 25 K30NMW4D42</t>
  </si>
  <si>
    <t>KS0EMSNF21</t>
  </si>
  <si>
    <t>Maverakis SANOFI EFC16460 0 KS0EMSNF21</t>
  </si>
  <si>
    <t>KS0SHFGRM1</t>
  </si>
  <si>
    <t>MED PHS HUSSAIN GUT RELATED MARKERS R01 KS0SHFGRM1</t>
  </si>
  <si>
    <t>KS0SHFGRMS</t>
  </si>
  <si>
    <t>MED PHS HUSSAIN GUT RELATED MARKERS R01 KS0SHFGRMS</t>
  </si>
  <si>
    <t>K30SVOAIT2</t>
  </si>
  <si>
    <t>UC LBNL AIT NEO IUT 7567181 K30SVOAIT2</t>
  </si>
  <si>
    <t>K30SVOAITN</t>
  </si>
  <si>
    <t>UC Lawrence Berkeley Laboratory AIT NEO K30SVOAITN</t>
  </si>
  <si>
    <t>K30F4KZCAR</t>
  </si>
  <si>
    <t>CEE Ziotopoulou NSF CAREER K30F4KZCAR</t>
  </si>
  <si>
    <t>K30F4KZCPS</t>
  </si>
  <si>
    <t>CEE Ziotopoulou NSF CAREER K30F4KZCPS</t>
  </si>
  <si>
    <t>K30ZAC4D57</t>
  </si>
  <si>
    <t>LAWR ZACCARI CDFA DEVELOPMENT K30ZAC4D57</t>
  </si>
  <si>
    <t>K30APSFA64</t>
  </si>
  <si>
    <t>PS VAN DEYNZE USDA AFRI PBP GREEN CHILES K30APSFA64</t>
  </si>
  <si>
    <t>K30RLG4D58</t>
  </si>
  <si>
    <t>AFRI Breeding Pepper 2021 23 K30RLG4D58</t>
  </si>
  <si>
    <t>K30PEI2021</t>
  </si>
  <si>
    <t>PROMISE ENGINEERING INSTITUTE K30PEI2021</t>
  </si>
  <si>
    <t>K30PEIFINA</t>
  </si>
  <si>
    <t>PROMISE ENGINEERING INSTITUTE K30PEIFINA</t>
  </si>
  <si>
    <t>K30PEIPS21</t>
  </si>
  <si>
    <t>PROMISE ENGINEERING INSTITUTE K30PEIPS21</t>
  </si>
  <si>
    <t>KS0RSDH403</t>
  </si>
  <si>
    <t>HAUDENSCHILD DOD Combat COVID 02 24 KS0RSDH403</t>
  </si>
  <si>
    <t>KS0GYEYR01</t>
  </si>
  <si>
    <t>YIU NEI R01 2021 2025 KS0GYEYR01</t>
  </si>
  <si>
    <t>KS0GYNEI03</t>
  </si>
  <si>
    <t>YIU NEI R01 2021 2025 KS0GYNEI03</t>
  </si>
  <si>
    <t>KS0NJRADIC</t>
  </si>
  <si>
    <t>JOYCE RADICAVA ALS REFINE 12 31 2023 KS0NJRADIC</t>
  </si>
  <si>
    <t>KS0NT34D69</t>
  </si>
  <si>
    <t>11 01 23 TRAN BIOPORTO A21 3454 KS0NT34D69</t>
  </si>
  <si>
    <t>K30PJDUPN2</t>
  </si>
  <si>
    <t>NUTR Ji DUPONT PHARM E I K30PJDUPN2</t>
  </si>
  <si>
    <t>KS0PMR01SD</t>
  </si>
  <si>
    <t>MAILLARD R01 UCSD BANGEN 2 28 24 KS0PMR01SD</t>
  </si>
  <si>
    <t>KS0ERWG647</t>
  </si>
  <si>
    <t>MERM MICHIGAN STATE UNIV WINTEMUTE KS0ERWG647</t>
  </si>
  <si>
    <t>KS0PMKB806</t>
  </si>
  <si>
    <t>MED IMPM KUHN VERTEX V19 864 KS0PMKB806</t>
  </si>
  <si>
    <t>K30CBTNIFA</t>
  </si>
  <si>
    <t>ALLEVIATE PAIN ASSOC WITH DAIRY CALVES K30CBTNIFA</t>
  </si>
  <si>
    <t>K30HR34D83</t>
  </si>
  <si>
    <t>COMS NCA A21 3321 R HUSKEY 34D83 K30HR34D83</t>
  </si>
  <si>
    <t>K30NGUY450</t>
  </si>
  <si>
    <t>ETOX NGUYEN NSF Chemistry of the sulfate K30NGUY450</t>
  </si>
  <si>
    <t>K30WETANDR</t>
  </si>
  <si>
    <t>AWET STScI Andromeda A21 2083 K30WETANDR</t>
  </si>
  <si>
    <t>K302334D94</t>
  </si>
  <si>
    <t>CS NSF Provable Patching Thakur K302334D94</t>
  </si>
  <si>
    <t>K302334REU</t>
  </si>
  <si>
    <t>CS REU NSF Provable Patching Thakur K302334REU</t>
  </si>
  <si>
    <t>K30BPCDZ48</t>
  </si>
  <si>
    <t>CNPRC Roberts UCSD AG066080 01A1 BDNF K30BPCDZ48</t>
  </si>
  <si>
    <t>KS0IDTG303</t>
  </si>
  <si>
    <t>MED IMID THOMPSON PITTSBURGH NIAID KS0IDTG303</t>
  </si>
  <si>
    <t>K30SGR21NB</t>
  </si>
  <si>
    <t>George R21 AI161041 2 1 21 1 31 23 K30SGR21NB</t>
  </si>
  <si>
    <t>K30V4B2NB4</t>
  </si>
  <si>
    <t>Baumgarth R21 AI161041 George K30V4B2NB4</t>
  </si>
  <si>
    <t>K30V4C2NB4</t>
  </si>
  <si>
    <t>George R21 AI161041 2 1 21 1 31 23 K30V4C2NB4</t>
  </si>
  <si>
    <t>KS0MCM8415</t>
  </si>
  <si>
    <t>Dr Creinin Merck MK 8415 060 KS0MCM8415</t>
  </si>
  <si>
    <t>K30IMG4F00</t>
  </si>
  <si>
    <t>CDPR Develop IPM approach for mgmt tadpo K30IMG4F00</t>
  </si>
  <si>
    <t>K30IMG4F02</t>
  </si>
  <si>
    <t>CDPR Develop IPM approach for mgmt tadpo K30IMG4F02</t>
  </si>
  <si>
    <t>K30CPCEZ31</t>
  </si>
  <si>
    <t>CNPRC VanRompay J J A23 1921 K30CPCEZ31</t>
  </si>
  <si>
    <t>K30DXBOLIG</t>
  </si>
  <si>
    <t>8 31 26 Glycoprofiing of Oligosaccharid K30DXBOLIG</t>
  </si>
  <si>
    <t>K304873292</t>
  </si>
  <si>
    <t>Chakraborty CTC Road Charge Rate K304873292</t>
  </si>
  <si>
    <t>K30AMSWADT</t>
  </si>
  <si>
    <t>ANS Schreier WASHINGTON STATE DEP K30AMSWADT</t>
  </si>
  <si>
    <t>K30NEAR086</t>
  </si>
  <si>
    <t>LAWR NEARING SSAI NASA TERRAHydro K30NEAR086</t>
  </si>
  <si>
    <t>K30FGZ4F06</t>
  </si>
  <si>
    <t>U of Maine integration of Organic Mgmt K30FGZ4F06</t>
  </si>
  <si>
    <t>K30APSM680</t>
  </si>
  <si>
    <t>PS CCIA 22 23 OAT DEL BLANCO K30APSM680</t>
  </si>
  <si>
    <t>K30V473CSP</t>
  </si>
  <si>
    <t>VM OHI CEPI Spillover Project Mazet K30V473CSP</t>
  </si>
  <si>
    <t>K30APSD264</t>
  </si>
  <si>
    <t>PS BROWN 2023 CDFA FREP YIELD MONITOR K30APSD264</t>
  </si>
  <si>
    <t>K30SGVFREP</t>
  </si>
  <si>
    <t>12 31 25 CDFA Precision Yield Monitor K30SGVFREP</t>
  </si>
  <si>
    <t>KS0AM34F10</t>
  </si>
  <si>
    <t>MARTIN AO FOUNDATION AOS KF SCI 22 002 KS0AM34F10</t>
  </si>
  <si>
    <t>K30HSCDPH2</t>
  </si>
  <si>
    <t>CHPR Mandatory Use Law Surveillance K30HSCDPH2</t>
  </si>
  <si>
    <t>KS0MMPHISW</t>
  </si>
  <si>
    <t>MALOGOLOWKIN PHI GRANT SPRINGWORKS KS0MMPHISW</t>
  </si>
  <si>
    <t>KS0NRDJ100</t>
  </si>
  <si>
    <t>PENN STATE HIV KS0NRDJ100</t>
  </si>
  <si>
    <t>KS0NRDJ101</t>
  </si>
  <si>
    <t>UOA HIV KS0NRDJ101</t>
  </si>
  <si>
    <t>KS0DHNFX00</t>
  </si>
  <si>
    <t>MED PSYCH Hessl U01DD001298 KS0DHNFX00</t>
  </si>
  <si>
    <t>KS0MMPHIJZ</t>
  </si>
  <si>
    <t>MALOGOLOWKIN PHI GRANT JAZZ ASTELLA KS0MMPHIJZ</t>
  </si>
  <si>
    <t>KS0MMPHIJD</t>
  </si>
  <si>
    <t>MALOGOLOWKIN PHI JUBILANT DRAXIMAGE KS0MMPHIJD</t>
  </si>
  <si>
    <t>K30JZFBIOF</t>
  </si>
  <si>
    <t>06 30 2025 Conversion of almond walnuts K30JZFBIOF</t>
  </si>
  <si>
    <t>K30AEXKF19</t>
  </si>
  <si>
    <t>6 30 25 CDFA Almond Hulls Tomato Silag K30AEXKF19</t>
  </si>
  <si>
    <t>K30MXH4F19</t>
  </si>
  <si>
    <t>6 30 25 CDFA Almond Hulls Tomato Silag K30MXH4F19</t>
  </si>
  <si>
    <t>K30RHZ4F19</t>
  </si>
  <si>
    <t>6 30 25 CDFA Almond Hulls Tomato Silag K30RHZ4F19</t>
  </si>
  <si>
    <t>K30ZLP4F19</t>
  </si>
  <si>
    <t>6 30 25 CDFA Almond Hulls Tomato Silag K30ZLP4F19</t>
  </si>
  <si>
    <t>K30F4MKEPA</t>
  </si>
  <si>
    <t>CEE Kleeman EPA Subaward PI R Schmidt K30F4MKEPA</t>
  </si>
  <si>
    <t>KS0RSFELVW</t>
  </si>
  <si>
    <t>MED PHS SCHMIDT EPA WILDFIRE KS0RSFELVW</t>
  </si>
  <si>
    <t>K30APSM679</t>
  </si>
  <si>
    <t>PS CCIA 22 23 BARLEY DEL BLANCO K30APSM679</t>
  </si>
  <si>
    <t>K30MKBGENO</t>
  </si>
  <si>
    <t>8 31 25 Grapevine Genotypes Water Impro K30MKBGENO</t>
  </si>
  <si>
    <t>KS0GMUCSFB</t>
  </si>
  <si>
    <t>UCSF Bay Area Center for AIDS Mendez L KS0GMUCSFB</t>
  </si>
  <si>
    <t>K30SJCCEO1</t>
  </si>
  <si>
    <t>Cooper IEPI R S CEOs ADVANCE K30SJCCEO1</t>
  </si>
  <si>
    <t>KS0SECYTOS</t>
  </si>
  <si>
    <t>Cytosorbents Research Study KS0SECYTOS</t>
  </si>
  <si>
    <t>KS0RCZUCKB</t>
  </si>
  <si>
    <t>Cudmore Zuckerberg A23 2683 KS0RCZUCKB</t>
  </si>
  <si>
    <t>K30AMZFIN1</t>
  </si>
  <si>
    <t>An Sci ZIV Fina account K30AMZFIN1</t>
  </si>
  <si>
    <t>K30AMZNIOG</t>
  </si>
  <si>
    <t>NUTR ZIVKOVIC NATIONAL INSTITUTE OF GEN K30AMZNIOG</t>
  </si>
  <si>
    <t>K30APSFB45</t>
  </si>
  <si>
    <t>PS OKI 2022 CDFA SCBG POLYPLOIDY K30APSFB45</t>
  </si>
  <si>
    <t>K30GEIS954</t>
  </si>
  <si>
    <t>LAWR GEISSELER CDFA NITROGEN BUDGETING K30GEIS954</t>
  </si>
  <si>
    <t>K30FJCDCY1</t>
  </si>
  <si>
    <t>CHPR Patterns and Trajectories w OD K30FJCDCY1</t>
  </si>
  <si>
    <t>K30FJCDCY2</t>
  </si>
  <si>
    <t>CHPR Patterns and Trajectories w OD Y2 K30FJCDCY2</t>
  </si>
  <si>
    <t>K30MKIESCC</t>
  </si>
  <si>
    <t>Kurlaender IES CCC Pandemic Rec K30MKIESCC</t>
  </si>
  <si>
    <t>K30V473CDM</t>
  </si>
  <si>
    <t>Wellcome Trust Climate driven models K30V473CDM</t>
  </si>
  <si>
    <t>KS0ERBS644</t>
  </si>
  <si>
    <t>MERM ROBERT WOOD JOHNSON BUGGS KS0ERBS644</t>
  </si>
  <si>
    <t>KS0JDUCSFB</t>
  </si>
  <si>
    <t>UCSF Bay Area Center for AIDS Deere KS0JDUCSFB</t>
  </si>
  <si>
    <t>K30MEN22E1</t>
  </si>
  <si>
    <t>MEN Mendocino Co EW 2022 46 C000114319 K30MEN22E1</t>
  </si>
  <si>
    <t>K30V4S7016</t>
  </si>
  <si>
    <t>Brosnan Expanesthetics EXP GA 23A dogs K30V4S7016</t>
  </si>
  <si>
    <t>K30APSM705</t>
  </si>
  <si>
    <t>PS LATIMER GABM DEVELOPING METHOD 110124 K30APSM705</t>
  </si>
  <si>
    <t>K30APSM706</t>
  </si>
  <si>
    <t>PS LATIMER GABM DEVELOPING M SUB 110124 K30APSM706</t>
  </si>
  <si>
    <t>KS0EMSGK01</t>
  </si>
  <si>
    <t>MRAD E MORRIS SGK AI to predict Breast KS0EMSGK01</t>
  </si>
  <si>
    <t>K30HDS5CFS</t>
  </si>
  <si>
    <t>ESP Safford CA Fire Sci Consorti UCB K30HDS5CFS</t>
  </si>
  <si>
    <t>K30LXW4F44</t>
  </si>
  <si>
    <t>6 30 25 CDFA Safety Quality Leafy Veg K30LXW4F44</t>
  </si>
  <si>
    <t>K30ZLP3F44</t>
  </si>
  <si>
    <t>6 30 25 CDFA SAFETY QUALITY LEAFY VEG K30ZLP3F44</t>
  </si>
  <si>
    <t>K30V435F45</t>
  </si>
  <si>
    <t>Endangered Amargosa Voles During Drought K30V435F45</t>
  </si>
  <si>
    <t>KS0SCT1DEX</t>
  </si>
  <si>
    <t>CROSSEN T1D EXCHANGE QI GRANT KS0SCT1DEX</t>
  </si>
  <si>
    <t>K30ZACC693</t>
  </si>
  <si>
    <t>LAWR Zaccaria Investigating Winter Cover K30ZACC693</t>
  </si>
  <si>
    <t>K30TXOFINA</t>
  </si>
  <si>
    <t>Ostrom Passmore NASA FINA ACCT K30TXOFINA</t>
  </si>
  <si>
    <t>K30TXONASA</t>
  </si>
  <si>
    <t>Ostrom Passmore NASA Fellowhip K30TXONASA</t>
  </si>
  <si>
    <t>K30TERC267</t>
  </si>
  <si>
    <t>TENV Martis Camp Foundation K30TERC267</t>
  </si>
  <si>
    <t>K30PARK018</t>
  </si>
  <si>
    <t>ETOX PARKER DoJ Species Identification K30PARK018</t>
  </si>
  <si>
    <t>KS0LRF32Y1</t>
  </si>
  <si>
    <t>NIH F32 for Lauren Radlinski Year1 KS0LRF32Y1</t>
  </si>
  <si>
    <t>K30V431MC2</t>
  </si>
  <si>
    <t>VM APC MCSORLEY NIH R21AI169123 K30V431MC2</t>
  </si>
  <si>
    <t>K30APSFB43</t>
  </si>
  <si>
    <t>PS HANSON 2022 CDFA SCBG TOMATO K30APSFB43</t>
  </si>
  <si>
    <t>K30CLS4F56</t>
  </si>
  <si>
    <t>CDFA SCBGP 22 0001 031 SF K30CLS4F56</t>
  </si>
  <si>
    <t>K30JXGNSWT</t>
  </si>
  <si>
    <t>6 30 23 Tomato Consumer Tests K30JXGNSWT</t>
  </si>
  <si>
    <t>K30BLP34F5</t>
  </si>
  <si>
    <t>Blackstone Launchpad Funding K30BLP34F5</t>
  </si>
  <si>
    <t>K30STBLP34</t>
  </si>
  <si>
    <t>Blackstone Launchpad Funding K30STBLP34</t>
  </si>
  <si>
    <t>K30UGBLP34</t>
  </si>
  <si>
    <t>Blackstone Launchpad Funding K30UGBLP34</t>
  </si>
  <si>
    <t>K304871125</t>
  </si>
  <si>
    <t>China Center US China Joint Effort K304871125</t>
  </si>
  <si>
    <t>K30V435F60</t>
  </si>
  <si>
    <t>A23 2935 CYTOKINETICS Appendix 4 K30V435F60</t>
  </si>
  <si>
    <t>KS0GYLUNA1</t>
  </si>
  <si>
    <t>Yiu ADVERUM BIOTECHNOLOGIES INC KS0GYLUNA1</t>
  </si>
  <si>
    <t>K30I4TYEPA</t>
  </si>
  <si>
    <t>CEE Young EPA subaward PI Segarra K30I4TYEPA</t>
  </si>
  <si>
    <t>K30V431C44</t>
  </si>
  <si>
    <t>APC CONNON SEGARRA UMass K30V431C44</t>
  </si>
  <si>
    <t>K30CRFBTV1</t>
  </si>
  <si>
    <t>CDFA Impact of of Brevipalpus K30CRFBTV1</t>
  </si>
  <si>
    <t>K30APSFB65</t>
  </si>
  <si>
    <t>PS USDA ARS STEM RUST UG99 DEL BLANCO K30APSFB65</t>
  </si>
  <si>
    <t>KS0OMUOM22</t>
  </si>
  <si>
    <t>Meyer UOMiami 02 01 2022 01 31 2025 KS0OMUOM22</t>
  </si>
  <si>
    <t>K30GS34F69</t>
  </si>
  <si>
    <t>Temple Lang Balle McNair Scholars Prog K30GS34F69</t>
  </si>
  <si>
    <t>K30PS34F69</t>
  </si>
  <si>
    <t>MCNAIR PARTICIPANT SUPPORT 2022 K30PS34F69</t>
  </si>
  <si>
    <t>K30UG34F69</t>
  </si>
  <si>
    <t>GS MCNAIR 2022 2027 STIPENDS K30UG34F69</t>
  </si>
  <si>
    <t>K30V473IRA</t>
  </si>
  <si>
    <t>VM A71 and D68 Therapeutic Candidates K30V473IRA</t>
  </si>
  <si>
    <t>K30RHZ4F71</t>
  </si>
  <si>
    <t>3 31 24 DMI Bioplastics Cheese Byproduct K30RHZ4F71</t>
  </si>
  <si>
    <t>K30KB3AMPD</t>
  </si>
  <si>
    <t>BORKOWSKI DUKE AMP AD YR 3 K30KB3AMPD</t>
  </si>
  <si>
    <t>K30KB3MPD2</t>
  </si>
  <si>
    <t>BORKOWSKI DUKE AMP AD YR 3 NEW IDC K30KB3MPD2</t>
  </si>
  <si>
    <t>K30APSD267</t>
  </si>
  <si>
    <t>PS ZWIENIECKI CDFA UCANR DEVELOPI 063025 K30APSD267</t>
  </si>
  <si>
    <t>K30CMSIDSC</t>
  </si>
  <si>
    <t>CMSI Cal Delta Stwdsp Cncl DSC22013 0 K30CMSIDSC</t>
  </si>
  <si>
    <t>K30APSM683</t>
  </si>
  <si>
    <t>PS KHANDAY 2022 CCIA K30APSM683</t>
  </si>
  <si>
    <t>KS0MMSFPWE</t>
  </si>
  <si>
    <t>Matulich SFP WECount Monthly Reporting KS0MMSFPWE</t>
  </si>
  <si>
    <t>K30APSD262</t>
  </si>
  <si>
    <t>PS ZWIENIECKI CDFA HOW TO IRRIGAT 063025 K30APSD262</t>
  </si>
  <si>
    <t>K30APSM681</t>
  </si>
  <si>
    <t>PS VAN DEYNZE 2022 FFAR AFPBA CRISPR K30APSM681</t>
  </si>
  <si>
    <t>K30APSFB48</t>
  </si>
  <si>
    <t>PS MARINO CDFA SCBG IRRIGATION STRATEGIE K30APSFB48</t>
  </si>
  <si>
    <t>K30APSFB75</t>
  </si>
  <si>
    <t>PS MARINO CDFA SCBG IRRIGATION BLANCO K30APSFB75</t>
  </si>
  <si>
    <t>K30SCW4F81</t>
  </si>
  <si>
    <t>FST 6 30 25 CDFA Water productivity K30SCW4F81</t>
  </si>
  <si>
    <t>K30SUVGMAR</t>
  </si>
  <si>
    <t>LAWR SUB ACCOUNT Prime Dr G Marino K30SUVGMAR</t>
  </si>
  <si>
    <t>KS0HSKNF01</t>
  </si>
  <si>
    <t>Study to Evaluate the Efficacy HSK3486 KS0HSKNF01</t>
  </si>
  <si>
    <t>KS0NEVRO22</t>
  </si>
  <si>
    <t>Nevro Educational Grant PAIN KS0NEVRO22</t>
  </si>
  <si>
    <t>KS0MPBDGWU</t>
  </si>
  <si>
    <t>GEORGE WASHINGTON UNIVERSITY 22 M42 KS0MPBDGWU</t>
  </si>
  <si>
    <t>K30TLS8MSU</t>
  </si>
  <si>
    <t>ARE SAITONE MONTANA STATE UNIVERSITY K30TLS8MSU</t>
  </si>
  <si>
    <t>K30JONLIG1</t>
  </si>
  <si>
    <t>Jones GBMF Liger Keck Adaptv Optics Inst K30JONLIG1</t>
  </si>
  <si>
    <t>K30NAEMCAR</t>
  </si>
  <si>
    <t>NAS E MIDDLETON CARNEGIE CORP AWARD K30NAEMCAR</t>
  </si>
  <si>
    <t>K30TJM4F88</t>
  </si>
  <si>
    <t>CDFA Dev of Innovative approaches to Man K30TJM4F88</t>
  </si>
  <si>
    <t>K30TJM4F89</t>
  </si>
  <si>
    <t>CDFA Implementing Area wide Long term K30TJM4F89</t>
  </si>
  <si>
    <t>K30APSM682</t>
  </si>
  <si>
    <t>PS OSSOLA FFAR A BIG DATA TOOL FOR URBAN K30APSM682</t>
  </si>
  <si>
    <t>KS0GWBRA22</t>
  </si>
  <si>
    <t>Breast Reconstruction Awareness Award KS0GWBRA22</t>
  </si>
  <si>
    <t>KS0RHTRRED</t>
  </si>
  <si>
    <t>Trauma Readiness Dr Rachel Hight KS0RHTRRED</t>
  </si>
  <si>
    <t>K30APSFB47</t>
  </si>
  <si>
    <t>PS OSSOLA USFS POST FIRE TREE RISK K30APSFB47</t>
  </si>
  <si>
    <t>KS0SMENDOS</t>
  </si>
  <si>
    <t>Endospan Ltd clinical Trial KS0SMENDOS</t>
  </si>
  <si>
    <t>K30GOOLSCB</t>
  </si>
  <si>
    <t>GOOLEY rodenticide exposure in burrowin K30GOOLSCB</t>
  </si>
  <si>
    <t>KS0CATP500</t>
  </si>
  <si>
    <t>MED IMCA THAI GENEEN TRUST AWARD KS0CATP500</t>
  </si>
  <si>
    <t>K30CLD43TP</t>
  </si>
  <si>
    <t>NIH NCI D43 TRAINING PROGRAM LATIN AMER K30CLD43TP</t>
  </si>
  <si>
    <t>KS0DMPLNG1</t>
  </si>
  <si>
    <t>MED PHS MIGLIORETTI LUNG NODULE KS0DMPLNG1</t>
  </si>
  <si>
    <t>K30DNNSF04</t>
  </si>
  <si>
    <t>MICRO NELSON NSF ARIZONA STATE K30DNNSF04</t>
  </si>
  <si>
    <t>K30DNNSF82</t>
  </si>
  <si>
    <t>MICRO NELSON NSF ARIZONA STATE YEAR 2 K30DNNSF82</t>
  </si>
  <si>
    <t>K30DNNSF83</t>
  </si>
  <si>
    <t>MICRO NELSON NSF ARIZONA STATE YEAR 3 K30DNNSF83</t>
  </si>
  <si>
    <t>K30DNNSF84</t>
  </si>
  <si>
    <t>MICRO NELSON NSF ARIZONA STATE YEAR 4 K30DNNSF84</t>
  </si>
  <si>
    <t>K30ERCAK80</t>
  </si>
  <si>
    <t>CEE ENGINEERING RESEARCH CENTER AWD AK K30ERCAK80</t>
  </si>
  <si>
    <t>K30ERCAK82</t>
  </si>
  <si>
    <t>CEE ENGINEERING RESEARCH CENTER AWD AK K30ERCAK82</t>
  </si>
  <si>
    <t>K30ERCAK83</t>
  </si>
  <si>
    <t>CEE Kendall Engineering Res Ctr Yr 3 K30ERCAK83</t>
  </si>
  <si>
    <t>K30ERCAK84</t>
  </si>
  <si>
    <t>CEE Kendall Engineering Res Ctr Yr 4 K30ERCAK84</t>
  </si>
  <si>
    <t>K30ERCAM83</t>
  </si>
  <si>
    <t>CEE Martinez Engineering Res Ctr Yr 3 K30ERCAM83</t>
  </si>
  <si>
    <t>K30ERCAMB4</t>
  </si>
  <si>
    <t>CEE Martinez ERC Buros Yr 4 K30ERCAMB4</t>
  </si>
  <si>
    <t>K30ERCAMP4</t>
  </si>
  <si>
    <t>CEE Martinez ERC Probe Yr 4 K30ERCAMP4</t>
  </si>
  <si>
    <t>K30ERCAMS4</t>
  </si>
  <si>
    <t>CEE Martinez ERC Surfaces Yr 4 K30ERCAMS4</t>
  </si>
  <si>
    <t>K30ERCCB80</t>
  </si>
  <si>
    <t>CEE ENGINEERING RESEARCH CENTER AWD CB K30ERCCB80</t>
  </si>
  <si>
    <t>K30ERCCB82</t>
  </si>
  <si>
    <t>CEE ENGINEERING RESEARCH CENTER AWD CB K30ERCCB82</t>
  </si>
  <si>
    <t>K30ERCCB83</t>
  </si>
  <si>
    <t>CEE Bronner Engineering Res Ctr Yr 3 K30ERCCB83</t>
  </si>
  <si>
    <t>K30ERCCB84</t>
  </si>
  <si>
    <t>CEE Bronner Engineering Res Ctr Yr 4 K30ERCCB84</t>
  </si>
  <si>
    <t>K30ERCCBP2</t>
  </si>
  <si>
    <t>CEE ERCA AWARD PARTICIPANT SUP CB K30ERCCBP2</t>
  </si>
  <si>
    <t>K30ERCCBP3</t>
  </si>
  <si>
    <t>CEE Bronner ERC Participant K30ERCCBP3</t>
  </si>
  <si>
    <t>K30ERCCBP4</t>
  </si>
  <si>
    <t>CEE Bronner ERC Participant K30ERCCBP4</t>
  </si>
  <si>
    <t>K30ERCCBP5</t>
  </si>
  <si>
    <t>CEE Bronner ERC PS Yr 5 K30ERCCBP5</t>
  </si>
  <si>
    <t>K30ERCCBPS</t>
  </si>
  <si>
    <t>CEE ERCA AWARD PARTICIPANT SUP CB K30ERCCBPS</t>
  </si>
  <si>
    <t>K30ERCCLN3</t>
  </si>
  <si>
    <t>CEE ERC Yr 3 Award Close Out K30ERCCLN3</t>
  </si>
  <si>
    <t>K30ERCDW83</t>
  </si>
  <si>
    <t>CEE Wilson Engineering Res Ctr Yr 3 K30ERCDW83</t>
  </si>
  <si>
    <t>K30ERCDW84</t>
  </si>
  <si>
    <t>CEE Wilson Engineering Res Ctr Yr 4 K30ERCDW84</t>
  </si>
  <si>
    <t>K30ERCJD80</t>
  </si>
  <si>
    <t>CEE ENGINEERING RESEARCH CENTER AWD JD K30ERCJD80</t>
  </si>
  <si>
    <t>K30ERCJD82</t>
  </si>
  <si>
    <t>CEE ENGINEERING RESEARCH CENTER AWD JD K30ERCJD82</t>
  </si>
  <si>
    <t>K30ERCJD83</t>
  </si>
  <si>
    <t>CEE DeJong ERC Industry Yr 3 K30ERCJD83</t>
  </si>
  <si>
    <t>K30ERCKZ83</t>
  </si>
  <si>
    <t>CEE Ziotopou Engineering Res Ctr Yr 3 K30ERCKZ83</t>
  </si>
  <si>
    <t>K30ERCKZ84</t>
  </si>
  <si>
    <t>CEE Ziotopou Engineering Res Ctr Yr 4 K30ERCKZ84</t>
  </si>
  <si>
    <t>K30ERCP183</t>
  </si>
  <si>
    <t>CEE DeJong ERC MICP Yr 3 K30ERCP183</t>
  </si>
  <si>
    <t>K30ERCP184</t>
  </si>
  <si>
    <t>CEE DeJong ERC MICP Yr 4 K30ERCP184</t>
  </si>
  <si>
    <t>K30ERCP283</t>
  </si>
  <si>
    <t>CEE DeJong ERC BioFilm Yr 3 K30ERCP283</t>
  </si>
  <si>
    <t>K30ERCP284</t>
  </si>
  <si>
    <t>CEE DeJong ERC BioFilm Yr 4 K30ERCP284</t>
  </si>
  <si>
    <t>K30ERCP383</t>
  </si>
  <si>
    <t>CEE DeJong ERC Upscaling Yr 3 K30ERCP383</t>
  </si>
  <si>
    <t>K30ERCP384</t>
  </si>
  <si>
    <t>CEE DeJong ERC Upscaling Yr 4 K30ERCP384</t>
  </si>
  <si>
    <t>K30ERCP484</t>
  </si>
  <si>
    <t>CEE DeJong ERC Hayward Yr 4 K30ERCP484</t>
  </si>
  <si>
    <t>K30ERCTG80</t>
  </si>
  <si>
    <t>CEE ENGINEERING RESEARCH CENTER AWD TG K30ERCTG80</t>
  </si>
  <si>
    <t>K30SCXPLR1</t>
  </si>
  <si>
    <t>BME CHERRY EXPLORER R01 CA206187 K30SCXPLR1</t>
  </si>
  <si>
    <t>KS0RBXPLR1</t>
  </si>
  <si>
    <t>MRAD Badawi Explorer 9 25 15 8 31 20 KS0RBXPLR1</t>
  </si>
  <si>
    <t>K30TJL8IGD</t>
  </si>
  <si>
    <t>ARE Lybbert Eval India Grain Devlp K30TJL8IGD</t>
  </si>
  <si>
    <t>K30LCH5R01</t>
  </si>
  <si>
    <t>HE HD Hibel R01HD Grant 35B11 K30LCH5R01</t>
  </si>
  <si>
    <t>K30PSYRF91</t>
  </si>
  <si>
    <t>PSY Robins Hibel R01HD Grant 35B11 K30PSYRF91</t>
  </si>
  <si>
    <t>K30PSYRF93</t>
  </si>
  <si>
    <t>PSY Bleidorn Hibel R01 Grant 35B11 K30PSYRF93</t>
  </si>
  <si>
    <t>KS0SERDUK2</t>
  </si>
  <si>
    <t>Duke University Contract KS0SERDUK2</t>
  </si>
  <si>
    <t>KS0SERDUKE</t>
  </si>
  <si>
    <t>Duke University Contract KS0SERDUKE</t>
  </si>
  <si>
    <t>K30OFAGILE</t>
  </si>
  <si>
    <t>FIEHN AGILENT TECHNOLOGIES AMEND 9 K30OFAGILE</t>
  </si>
  <si>
    <t>K30OFAGLNT</t>
  </si>
  <si>
    <t>FIEHN AGILENT TECHNOLOGIES AMEND 8 K30OFAGLNT</t>
  </si>
  <si>
    <t>K30DWRLK72</t>
  </si>
  <si>
    <t>CEE DWR SEDIMENT INFLOW CC YR 1 of 3 K30DWRLK72</t>
  </si>
  <si>
    <t>K30DWRLK73</t>
  </si>
  <si>
    <t>CEE DWR SEDIMENT INFLOW CC YR 2 OF 3 K30DWRLK73</t>
  </si>
  <si>
    <t>K30DWRLK74</t>
  </si>
  <si>
    <t>CEE DWR SEDIMENT INFLOW CC YR 3 OF 3 K30DWRLK74</t>
  </si>
  <si>
    <t>K30DWRLK75</t>
  </si>
  <si>
    <t>CEE DWR SEDIMENT INFLOW CC AMD02 K30DWRLK75</t>
  </si>
  <si>
    <t>K30APSF942</t>
  </si>
  <si>
    <t>USDA SCRI STRAWBERRY KNAPP K30APSF942</t>
  </si>
  <si>
    <t>K30APSF9AR</t>
  </si>
  <si>
    <t>USDA SCRI STRAWBERRY UC ANR K30APSF9AR</t>
  </si>
  <si>
    <t>K30APSF9CP</t>
  </si>
  <si>
    <t>USDA SCRI STRAWBERRY CAL POLY SLO K30APSF9CP</t>
  </si>
  <si>
    <t>K30APSF9RV</t>
  </si>
  <si>
    <t>USDA SCRI STRAWBERRY UC RIVERSIDE K30APSF9RV</t>
  </si>
  <si>
    <t>K30APSF9SC</t>
  </si>
  <si>
    <t>USDA SCRI STRAWBERRY KNAPP UCSC K30APSF9SC</t>
  </si>
  <si>
    <t>K30APSF9UF</t>
  </si>
  <si>
    <t>USDA SCRI STRAWBERRY UNIV FLORIDA K30APSF9UF</t>
  </si>
  <si>
    <t>K30PTFSCRI</t>
  </si>
  <si>
    <t>USDA NIFA 2017 51181 26833 K30PTFSCRI</t>
  </si>
  <si>
    <t>K30REG5KNA</t>
  </si>
  <si>
    <t>CLOSED Goodhue NIFA Knapp 8 31 21 K30REG5KNA</t>
  </si>
  <si>
    <t>K30SK1ITMP</t>
  </si>
  <si>
    <t>PS USDA SCRI TA KNAPP K30SK1ITMP</t>
  </si>
  <si>
    <t>K30TRG5B38</t>
  </si>
  <si>
    <t>USDA SCRI STRAWBERRY GORDON K30TRG5B38</t>
  </si>
  <si>
    <t>K30ETNANIN</t>
  </si>
  <si>
    <t>UB Etna No Indirect Costs K30ETNANIN</t>
  </si>
  <si>
    <t>K30UBEETN0</t>
  </si>
  <si>
    <t>UPWARD BOUND PROG ETNA 0 IDC K30UBEETN0</t>
  </si>
  <si>
    <t>K30UBEETNA</t>
  </si>
  <si>
    <t>UPWARD BOUND ETNA K30UBEETNA</t>
  </si>
  <si>
    <t>K30UBPETNA</t>
  </si>
  <si>
    <t>Upward Bound ETNA K30UBPETNA</t>
  </si>
  <si>
    <t>K30NVCASIS</t>
  </si>
  <si>
    <t>MAE NARAYANAN NSF CASIS 1740506 K30NVCASIS</t>
  </si>
  <si>
    <t>K30ACG5NSF</t>
  </si>
  <si>
    <t>HE CD GUPTA NSF CNH L Dynamics 2 21 K30ACG5NSF</t>
  </si>
  <si>
    <t>K30HED0585</t>
  </si>
  <si>
    <t>LAWR DAHLKE NSF CNH L Dynamics 2 21 K30HED0585</t>
  </si>
  <si>
    <t>K30HELE585</t>
  </si>
  <si>
    <t>LAWR DAHLKE NSF CNH L The Dynamics 2 21 K30HELE585</t>
  </si>
  <si>
    <t>K30MAV6NSF</t>
  </si>
  <si>
    <t>HECD Visser NATL SCI FDN NSF 35B77 K30MAV6NSF</t>
  </si>
  <si>
    <t>K30NSFJH07</t>
  </si>
  <si>
    <t>CEE NSF HAHIKE HERMAN K30NSFJH07</t>
  </si>
  <si>
    <t>KS0AWFETAL</t>
  </si>
  <si>
    <t>MED SURG AIJUN WANG NIH FETAL STUDY KS0AWFETAL</t>
  </si>
  <si>
    <t>KS0MPLJ265</t>
  </si>
  <si>
    <t>01 31 24 NIH R01 Potassium A19 1897 KS0MPLJ265</t>
  </si>
  <si>
    <t>K30FMMCAR1</t>
  </si>
  <si>
    <t>AN SCI MITLOEHNER CARB YR1 2 DAIRIES K30FMMCAR1</t>
  </si>
  <si>
    <t>K30FMMCAR2</t>
  </si>
  <si>
    <t>AN SCI MITLOEHNER CARB YR2 2 DAIRIES K30FMMCAR2</t>
  </si>
  <si>
    <t>K30S4ARMK3</t>
  </si>
  <si>
    <t>ARB MKleeman Biogas phase 3 K30S4ARMK3</t>
  </si>
  <si>
    <t>K30DCBAY01</t>
  </si>
  <si>
    <t>MAE C DAVIS BAYER CROSCIENCE LP K30DCBAY01</t>
  </si>
  <si>
    <t>K305875023</t>
  </si>
  <si>
    <t>CIDE Analysis Improve Non Res Electric K305875023</t>
  </si>
  <si>
    <t>K30SAPFZR1</t>
  </si>
  <si>
    <t>Awasthi Pfizer C Trial B7451015 K30SAPFZR1</t>
  </si>
  <si>
    <t>KS0SAPFZR1</t>
  </si>
  <si>
    <t>Awasthi Pfizer C Trial B7451015 KS0SAPFZR1</t>
  </si>
  <si>
    <t>K30CRFCDRE</t>
  </si>
  <si>
    <t>UCR HLB Trees K30CRFCDRE</t>
  </si>
  <si>
    <t>K30SKMIRA2</t>
  </si>
  <si>
    <t>KOWALCZYKOWSKI MIRA R35GM131900 K30SKMIRA2</t>
  </si>
  <si>
    <t>K30SKMIRAS</t>
  </si>
  <si>
    <t>KOWALCZYKOWSKI MIRA R35GM131900 02S1 K30SKMIRAS</t>
  </si>
  <si>
    <t>K30F4HONSF</t>
  </si>
  <si>
    <t>CEE Oldroyd NSF CAREER K30F4HONSF</t>
  </si>
  <si>
    <t>K30MJUBC01</t>
  </si>
  <si>
    <t>U of British Columbia Sub MELNIKOW K30MJUBC01</t>
  </si>
  <si>
    <t>KS0LZ35C55</t>
  </si>
  <si>
    <t>Zimmermann U Mich BOOST phase 3 6 23 KS0LZ35C55</t>
  </si>
  <si>
    <t>KS0EMLJAHO</t>
  </si>
  <si>
    <t>Maverakis I4V MC JAHO b KS0EMLJAHO</t>
  </si>
  <si>
    <t>K30V4TH648</t>
  </si>
  <si>
    <t>Wittenburg Shasqui Doxorubicin Study K30V4TH648</t>
  </si>
  <si>
    <t>K30S4SK004</t>
  </si>
  <si>
    <t>CEE KUNNATH CALTRANS BRIDGE GIRDERS K30S4SK004</t>
  </si>
  <si>
    <t>KS0VW40423</t>
  </si>
  <si>
    <t>WHEELOCK GENENTECH INC BN40423 0 3 23 KS0VW40423</t>
  </si>
  <si>
    <t>K30MATSS11</t>
  </si>
  <si>
    <t>SShkoller LANL 2019 21 K30MATSS11</t>
  </si>
  <si>
    <t>K30MATSS12</t>
  </si>
  <si>
    <t>S Shkoller LANL 2019 22 x23 K30MATSS12</t>
  </si>
  <si>
    <t>KS0FSGENOM</t>
  </si>
  <si>
    <t>SHARP Genom Intracrbral Hemrhg 01 31 24 KS0FSGENOM</t>
  </si>
  <si>
    <t>K304873248</t>
  </si>
  <si>
    <t>CALTRANS DCFC Evaluation K304873248</t>
  </si>
  <si>
    <t>K30NSF19FO</t>
  </si>
  <si>
    <t>CHEM Osterloh NSF Award 2019 K30NSF19FO</t>
  </si>
  <si>
    <t>KS0OMALZ20</t>
  </si>
  <si>
    <t>MEYER ALZHEIMERS ASSOCIATION 4 30 2020 KS0OMALZ20</t>
  </si>
  <si>
    <t>KS0OMALZ21</t>
  </si>
  <si>
    <t>MEYER ALZHEIMERS ASSOCIATION 4 30 2021 KS0OMALZ21</t>
  </si>
  <si>
    <t>KS0OMALZ22</t>
  </si>
  <si>
    <t>MEYER ALZHEIMERS ASSOCIATION 4 30 2022 KS0OMALZ22</t>
  </si>
  <si>
    <t>KS0OMALZ23</t>
  </si>
  <si>
    <t>MEYER ALZHEIMERS ASSOCIATION 4 30 2023 KS0OMALZ23</t>
  </si>
  <si>
    <t>K30V4B3601</t>
  </si>
  <si>
    <t>NIH R01 Coronavirus Recombination Rsch K30V4B3601</t>
  </si>
  <si>
    <t>KS0JBUOC01</t>
  </si>
  <si>
    <t>MRAD Boone Univ of Chicago Subcontract KS0JBUOC01</t>
  </si>
  <si>
    <t>KS0RWFSTI1</t>
  </si>
  <si>
    <t>MED PHS WHITMER KAISER SCHAEFER KS0RWFSTI1</t>
  </si>
  <si>
    <t>KS0RWFSTI2</t>
  </si>
  <si>
    <t>MED PHS WHITMER KAISER SCHAEFER KS0RWFSTI2</t>
  </si>
  <si>
    <t>KS0HOGD855</t>
  </si>
  <si>
    <t>MED IMHO GANDARA RAZOR GENOMICS KS0HOGD855</t>
  </si>
  <si>
    <t>K30FINLS04</t>
  </si>
  <si>
    <t>L Starkston NSF CAREER 2021 26 FINA Grad K30FINLS04</t>
  </si>
  <si>
    <t>K30MATLS04</t>
  </si>
  <si>
    <t>L Starkston NSF CAREER 2021 26 K30MATLS04</t>
  </si>
  <si>
    <t>K30MATLS4P</t>
  </si>
  <si>
    <t>L Starkston NSF CAREER 2021 26 PS K30MATLS4P</t>
  </si>
  <si>
    <t>KS0ASWTG01</t>
  </si>
  <si>
    <t>Stahmer William T Grant SPO 21 1332 KS0ASWTG01</t>
  </si>
  <si>
    <t>K30MONI692</t>
  </si>
  <si>
    <t>LAWR MONIER PNNL DE AC05 76RL01830 K30MONI692</t>
  </si>
  <si>
    <t>K30XLONRAV</t>
  </si>
  <si>
    <t>MAE LIN X ONR A21 3027 K30XLONRAV</t>
  </si>
  <si>
    <t>K30SCWOOCC</t>
  </si>
  <si>
    <t>9 30 21 Off the shelf survey Olive Oil K30SCWOOCC</t>
  </si>
  <si>
    <t>KS0CAEI600</t>
  </si>
  <si>
    <t>MED IMCA EBONG CEDARS SINAI CARS KS0CAEI600</t>
  </si>
  <si>
    <t>KS0JGPRVT2</t>
  </si>
  <si>
    <t>Med Surg Joseph Galante PROOVIT2 KS0JGPRVT2</t>
  </si>
  <si>
    <t>K30CLS5D26</t>
  </si>
  <si>
    <t>CTRI Manage Southern Blight 2021 K30CLS5D26</t>
  </si>
  <si>
    <t>KS0IDCS842</t>
  </si>
  <si>
    <t>MED IMID COHEN REVIRAL REVC006 KS0IDCS842</t>
  </si>
  <si>
    <t>KS0IDCS843</t>
  </si>
  <si>
    <t>MED IMID COHEN GILEAD US 553 9020 KS0IDCS843</t>
  </si>
  <si>
    <t>KS0HORA803</t>
  </si>
  <si>
    <t>MED IMCT ROSENBERG KANGPU BIOPHARMA KS0HORA803</t>
  </si>
  <si>
    <t>K30AWMOORE</t>
  </si>
  <si>
    <t>JMIE ANNW SCOTT RIVER TAILINGS REST DSN K30AWMOORE</t>
  </si>
  <si>
    <t>K30AK01NSF</t>
  </si>
  <si>
    <t>CHE KULKARNI NSF CAREER 3 D 2048260 K30AK01NSF</t>
  </si>
  <si>
    <t>K30JIN5D33</t>
  </si>
  <si>
    <t>LAWR JIN NASA HEADQUARTERS 35D33 K30JIN5D33</t>
  </si>
  <si>
    <t>K30SYDFWF2</t>
  </si>
  <si>
    <t>JMIE HAYE CDFW Fish Resiliency Proj Y2 K30SYDFWF2</t>
  </si>
  <si>
    <t>K30SYDFWF3</t>
  </si>
  <si>
    <t>JMIE HAYE CDFW Fish Resiliency Proj Y3 K30SYDFWF3</t>
  </si>
  <si>
    <t>K30SYDFWFR</t>
  </si>
  <si>
    <t>JMIE HAYE CDFW Fish Resiliency project K30SYDFWFR</t>
  </si>
  <si>
    <t>K30NCTVC01</t>
  </si>
  <si>
    <t>Transylvania County Consult C000114163 K30NCTVC01</t>
  </si>
  <si>
    <t>KS0JOALZ20</t>
  </si>
  <si>
    <t>OLICHNEY ALZ ASSOCIATION 6 30 24 KS0JOALZ20</t>
  </si>
  <si>
    <t>KS0LJ35D40</t>
  </si>
  <si>
    <t>ALZHEIMERS ASSOCIATION PTC C 16 426579 KS0LJ35D40</t>
  </si>
  <si>
    <t>K30CNSLK27</t>
  </si>
  <si>
    <t>CNS Krubitzer R01NS115881 K30CNSLK27</t>
  </si>
  <si>
    <t>K307935D48</t>
  </si>
  <si>
    <t>GRAD DIV NSF FELLOWSHIP EDUC ALLOW K307935D48</t>
  </si>
  <si>
    <t>K307935D49</t>
  </si>
  <si>
    <t>GS NSF GRFP 20 21 K307935D49</t>
  </si>
  <si>
    <t>K30GEGGRIP</t>
  </si>
  <si>
    <t>GEL GRANT GRAD RESARCH INTERNSHIP K30GEGGRIP</t>
  </si>
  <si>
    <t>K30LJ35D49</t>
  </si>
  <si>
    <t>ANTS NSF GRFP 2020 21 J LOFTUS 35D49 K30LJ35D49</t>
  </si>
  <si>
    <t>K307935D50</t>
  </si>
  <si>
    <t>GS NSF GRFP 21 22 K307935D50</t>
  </si>
  <si>
    <t>K30EGB5INT</t>
  </si>
  <si>
    <t>CLOSED ESP BrodieGradStu NSF INTERNAward K30EGB5INT</t>
  </si>
  <si>
    <t>K307935D51</t>
  </si>
  <si>
    <t>GS NSF GRFP 22 23 K307935D51</t>
  </si>
  <si>
    <t>K30BOL5D51</t>
  </si>
  <si>
    <t>WFCB Bolas E NSF GRFP 22 23 K30BOL5D51</t>
  </si>
  <si>
    <t>K307935D52</t>
  </si>
  <si>
    <t>GS NSF GRFP 23 24 K307935D52</t>
  </si>
  <si>
    <t>K30OMFAR24</t>
  </si>
  <si>
    <t>ECE MOMENI LOW POWER ULTRA TERAHERTZ K30OMFAR24</t>
  </si>
  <si>
    <t>K30DESBFVW</t>
  </si>
  <si>
    <t>DES FERGUSON VENTUREWELL K30DESBFVW</t>
  </si>
  <si>
    <t>KS0TTPHEX2</t>
  </si>
  <si>
    <t>MED OTO Tollefson Phoenix Child Hospt KS0TTPHEX2</t>
  </si>
  <si>
    <t>KS0TTPHEX3</t>
  </si>
  <si>
    <t>MED OTO Tollefson Phoenix Child Hospt KS0TTPHEX3</t>
  </si>
  <si>
    <t>KS0TTPHOEX</t>
  </si>
  <si>
    <t>MED OTO Tollefson Phoenix Child Hospt KS0TTPHOEX</t>
  </si>
  <si>
    <t>KS0HOAM818</t>
  </si>
  <si>
    <t>MED IMCT ABEDI AUTOLUS LIMITED KS0HOAM818</t>
  </si>
  <si>
    <t>KS0HOJB826</t>
  </si>
  <si>
    <t>MED IMCT JONAS LOXO ONCOLOGY KS0HOJB826</t>
  </si>
  <si>
    <t>K30AEMOCEA</t>
  </si>
  <si>
    <t>NPB Amy Miles Ocean Trust Fellowship K30AEMOCEA</t>
  </si>
  <si>
    <t>KS0HOLT805</t>
  </si>
  <si>
    <t>MED IMHO LI JIANGSU HENGRUI MEDICINE KS0HOLT805</t>
  </si>
  <si>
    <t>K304877100</t>
  </si>
  <si>
    <t>ITS Sperling NP Trust A21 3458 K304877100</t>
  </si>
  <si>
    <t>KS0HOTJ828</t>
  </si>
  <si>
    <t>MED IMCT TUSCANO GENENTECH KS0HOTJ828</t>
  </si>
  <si>
    <t>KS0HOTJ827</t>
  </si>
  <si>
    <t>MED IMCT TUSCANO PHARMACYCLICS KS0HOTJ827</t>
  </si>
  <si>
    <t>K30VKSFFAR</t>
  </si>
  <si>
    <t>PLB Sundar FFAR award K30VKSFFAR</t>
  </si>
  <si>
    <t>K30DCCRBAY</t>
  </si>
  <si>
    <t>MAE DAVIS C CITRUS USDA A21 3701 K30DCCRBAY</t>
  </si>
  <si>
    <t>K30CHEUGTM</t>
  </si>
  <si>
    <t>Chem Toney Univ of Georgia K30CHEUGTM</t>
  </si>
  <si>
    <t>K30GEORMT2</t>
  </si>
  <si>
    <t>Chem Toney Univ of Georgia K30GEORMT2</t>
  </si>
  <si>
    <t>KS0ERJT502</t>
  </si>
  <si>
    <t>MERM COLUMBIA UNIV JOHNSON KS0ERJT502</t>
  </si>
  <si>
    <t>KS0ERJT506</t>
  </si>
  <si>
    <t>MERM COLUMBIA UNIV JOHNSON KS0ERJT506</t>
  </si>
  <si>
    <t>KS0ERJT511</t>
  </si>
  <si>
    <t>MERM COLUMBIA UNIV YR3 JOHNSON KS0ERJT511</t>
  </si>
  <si>
    <t>K30SIVNIH3</t>
  </si>
  <si>
    <t>BME NIH AWARD 1R01GM133880 K30SIVNIH3</t>
  </si>
  <si>
    <t>K30SIVNSF3</t>
  </si>
  <si>
    <t>BME NSF AWARD 1R01GM133880 K30SIVNSF3</t>
  </si>
  <si>
    <t>K30WPCAR26</t>
  </si>
  <si>
    <t>ECE PUTNAM CAREER CHIP SCALE K30WPCAR26</t>
  </si>
  <si>
    <t>K30NKNSFCR</t>
  </si>
  <si>
    <t>PLB Shabek NSF CAREER award K30NKNSFCR</t>
  </si>
  <si>
    <t>K30V625161</t>
  </si>
  <si>
    <t>CAHFS NAHLN ENHANCING DIAG CAPABILITY K30V625161</t>
  </si>
  <si>
    <t>KS0ERVC502</t>
  </si>
  <si>
    <t>MERM CHOP VANCE KS0ERVC502</t>
  </si>
  <si>
    <t>K30SMNSF01</t>
  </si>
  <si>
    <t>MSE MCCORMACK NSF CAREER CAEPE 2047084 K30SMNSF01</t>
  </si>
  <si>
    <t>K30SMNSFPS</t>
  </si>
  <si>
    <t>MSE MCCORMACK NSF CAREER PART SUPP K30SMNSFPS</t>
  </si>
  <si>
    <t>K30V431M13</t>
  </si>
  <si>
    <t>FOUNDATION FOR ANGELMAN SYNDROME THERAPE K30V431M13</t>
  </si>
  <si>
    <t>K30CDFW055</t>
  </si>
  <si>
    <t>WFCB LUSARDI DROUGHT AND WATER DIVERSIO K30CDFW055</t>
  </si>
  <si>
    <t>K30RLDRGHT</t>
  </si>
  <si>
    <t>WFCB LUSARDI DROUGHT AND WATER DIVERSIO K30RLDRGHT</t>
  </si>
  <si>
    <t>K303879029</t>
  </si>
  <si>
    <t>TO 3 CalNEXT Hybrid RTU Lab Vernon K303879029</t>
  </si>
  <si>
    <t>K30YBA22T1</t>
  </si>
  <si>
    <t>YBA Yuba County GENT 2022 41 C000114286 K30YBA22T1</t>
  </si>
  <si>
    <t>K30LXE5F07</t>
  </si>
  <si>
    <t>EPS23 NextStep Gemonic Tools 4 Breeding K30LXE5F07</t>
  </si>
  <si>
    <t>K30FANG077</t>
  </si>
  <si>
    <t>WFCB FANGUE CDFW DELTA SMELT K30FANG077</t>
  </si>
  <si>
    <t>K30FANGICF</t>
  </si>
  <si>
    <t>WFCB FANGUE CDFW DELTA SMELT K30FANGICF</t>
  </si>
  <si>
    <t>K30MLDWO06</t>
  </si>
  <si>
    <t>CA DEPT OF WATER Open Enrollment K30MLDWO06</t>
  </si>
  <si>
    <t>K30MLDWR06</t>
  </si>
  <si>
    <t>DWR Leadership Training and Development K30MLDWR06</t>
  </si>
  <si>
    <t>K30AMSIPC4</t>
  </si>
  <si>
    <t>SCHREIER Progeny array reconstruction K30AMSIPC4</t>
  </si>
  <si>
    <t>K30ROD2150</t>
  </si>
  <si>
    <t>LAWR NATL LAB SANDIA RODRIGUES K30ROD2150</t>
  </si>
  <si>
    <t>K30DESTMNS</t>
  </si>
  <si>
    <t>DES Maiorana NSF Designing Smart 35F12 K30DESTMNS</t>
  </si>
  <si>
    <t>K30FKHMCR3</t>
  </si>
  <si>
    <t>9 29 2023 Marshfield Youth OP Vehicles 3 K30FKHMCR3</t>
  </si>
  <si>
    <t>K30V470PSO</t>
  </si>
  <si>
    <t>Prescott Award Stranded Sea Otters K30V470PSO</t>
  </si>
  <si>
    <t>K30KZAFOSR</t>
  </si>
  <si>
    <t>MAE Kong Zhoadan Air Force A23 1872 K30KZAFOSR</t>
  </si>
  <si>
    <t>K30F4JPUSD</t>
  </si>
  <si>
    <t>CEE Pena USDA Aquifer Recharge K30F4JPUSD</t>
  </si>
  <si>
    <t>KS0DB35F18</t>
  </si>
  <si>
    <t>NSG ASEE FELLOWSHIP DARIL BROWN KS0DB35F18</t>
  </si>
  <si>
    <t>K30RLKLMT3</t>
  </si>
  <si>
    <t>Lusardi RLF 17268 Klamath Acoustic Study K30RLKLMT3</t>
  </si>
  <si>
    <t>KS0TTTK555</t>
  </si>
  <si>
    <t>TRUONG TAKEDA PROTOCOL TAK 555 3010 KS0TTTK555</t>
  </si>
  <si>
    <t>KS0CTAM800</t>
  </si>
  <si>
    <t>MED IMCT ABEDI KITE PHARMA INC KS0CTAM800</t>
  </si>
  <si>
    <t>KS0PMAJ302</t>
  </si>
  <si>
    <t>MED IMPM ADAMS MILITARY PACCMAN 22 01 KS0PMAJ302</t>
  </si>
  <si>
    <t>K30FANG112</t>
  </si>
  <si>
    <t>WFCB FANGUE WINTER RUN CHINOOK K30FANG112</t>
  </si>
  <si>
    <t>K30SALMON2</t>
  </si>
  <si>
    <t>Meyer SCOE Spinning Salmon Project K30SALMON2</t>
  </si>
  <si>
    <t>K304877120</t>
  </si>
  <si>
    <t>Tal Hewlett Jenn Funding Request K304877120</t>
  </si>
  <si>
    <t>K306877015</t>
  </si>
  <si>
    <t>Sperling PI Support Prime Account K306877015</t>
  </si>
  <si>
    <t>K30MLLAAAS</t>
  </si>
  <si>
    <t>EVE LaForgia LOreal USA Flwsp A23 2976 K30MLLAAAS</t>
  </si>
  <si>
    <t>K30FNDNA01</t>
  </si>
  <si>
    <t>National Institute of Justice DNA K30FNDNA01</t>
  </si>
  <si>
    <t>KS0MKAT023</t>
  </si>
  <si>
    <t>KNIGHT 2023 CALOES CHAT VOCA FUNDS KS0MKAT023</t>
  </si>
  <si>
    <t>KS0RHFMRP1</t>
  </si>
  <si>
    <t>Hagerman Simons Foundation KS0RHFMRP1</t>
  </si>
  <si>
    <t>K30MLTSC08</t>
  </si>
  <si>
    <t>Dept Toxic Substances Control Leadership K30MLTSC08</t>
  </si>
  <si>
    <t>KS0IDDA300</t>
  </si>
  <si>
    <t>MED IMID DESAI BOSTON CHILDRENS HOSP KS0IDDA300</t>
  </si>
  <si>
    <t>K30CCCCBLA</t>
  </si>
  <si>
    <t>CHEM BERBEN DOE C4 ADVANCE K30CCCCBLA</t>
  </si>
  <si>
    <t>KS0EWEMBLM</t>
  </si>
  <si>
    <t>Waetjen UCSF TheraNova LLC eMBLEM KS0EWEMBLM</t>
  </si>
  <si>
    <t>K30S4MKCTP</t>
  </si>
  <si>
    <t>CEE KLEE ARB Updating CA Temp Profiles K30S4MKCTP</t>
  </si>
  <si>
    <t>K30AKCFSVB</t>
  </si>
  <si>
    <t>UBA AMERICAN KENNEL CLUB CANINE HE A23 2 K30AKCFSVB</t>
  </si>
  <si>
    <t>K30DMR5F40</t>
  </si>
  <si>
    <t>Natl Fish and Wildlife Fdn 129 403 66 K30DMR5F40</t>
  </si>
  <si>
    <t>K30MOR5F41</t>
  </si>
  <si>
    <t>ENT C Morisseau U of Alabama K30MOR5F41</t>
  </si>
  <si>
    <t>K30MOR5F42</t>
  </si>
  <si>
    <t>ENT C Morisseau U of Alabama K30MOR5F42</t>
  </si>
  <si>
    <t>K30GEKVNFX</t>
  </si>
  <si>
    <t>USDA Vietnam VetScience Faculty Exchange K30GEKVNFX</t>
  </si>
  <si>
    <t>K30HB35F43</t>
  </si>
  <si>
    <t>ANTS CU ANSCHUTZ B HENN 35F43 K30HB35F43</t>
  </si>
  <si>
    <t>K30GLC5F44</t>
  </si>
  <si>
    <t>US Israel Binational Ag Research Dev K30GLC5F44</t>
  </si>
  <si>
    <t>KS0PMGE303</t>
  </si>
  <si>
    <t>MED IMPM GONCHAROVA UNIV ARIZONA 682081 KS0PMGE303</t>
  </si>
  <si>
    <t>K30ASIOREI</t>
  </si>
  <si>
    <t>ASI Undergrad Organic Ag Ed UC UCANR Res K30ASIOREI</t>
  </si>
  <si>
    <t>K30SFMOREI</t>
  </si>
  <si>
    <t>ASI Undergrad Organic Ag Ed UC UCANR Res K30SFMOREI</t>
  </si>
  <si>
    <t>KS0SCUCSF1</t>
  </si>
  <si>
    <t>CROSSEN UCSF R01 GRANT SUBAWARD KS0SCUCSF1</t>
  </si>
  <si>
    <t>KS0HOCM330</t>
  </si>
  <si>
    <t>MED IMHO CHEN HRSA AMPLA HEALTH KS0HOCM330</t>
  </si>
  <si>
    <t>K30LHY5F50</t>
  </si>
  <si>
    <t>Characterizing Natal Origin Host Plant K30LHY5F50</t>
  </si>
  <si>
    <t>K30GMCGPGM</t>
  </si>
  <si>
    <t>GMC GEORGE MASON UNIVERSITY IHS016552 K30GMCGPGM</t>
  </si>
  <si>
    <t>K306875014</t>
  </si>
  <si>
    <t>EF DAgostino Large Scale Decarb K306875014</t>
  </si>
  <si>
    <t>KS0PMSN810</t>
  </si>
  <si>
    <t>MED IMPM SOOD ACCELERON PHARMA A011 12 KS0PMSN810</t>
  </si>
  <si>
    <t>KS0ABPRESA</t>
  </si>
  <si>
    <t>MED OTO BEWLEY Presage Biosciences award KS0ABPRESA</t>
  </si>
  <si>
    <t>K30FGHGRAC</t>
  </si>
  <si>
    <t>NUTR Sugar Assoc INC LeBleu Grace A K30FGHGRAC</t>
  </si>
  <si>
    <t>KS0KMOPTIC</t>
  </si>
  <si>
    <t>Dr Moussas OPTICS study KS0KMOPTIC</t>
  </si>
  <si>
    <t>KS0CDJBJS1</t>
  </si>
  <si>
    <t>H LE JBJS Robert Bucholz 6 30 2024 KS0CDJBJS1</t>
  </si>
  <si>
    <t>K30OSM5F58</t>
  </si>
  <si>
    <t>CCRB UCR S 001618 0 K30OSM5F58</t>
  </si>
  <si>
    <t>K30MLSCO04</t>
  </si>
  <si>
    <t>SAC CNTY DWR TRAINING K30MLSCO04</t>
  </si>
  <si>
    <t>KS0STMTS23</t>
  </si>
  <si>
    <t>THORPE MTS 4 30 2024 KS0STMTS23</t>
  </si>
  <si>
    <t>KS0GMMV500</t>
  </si>
  <si>
    <t>MED IMGM MISHRA AMA DIGITAL HEALTH KS0GMMV500</t>
  </si>
  <si>
    <t>K30BJB2041</t>
  </si>
  <si>
    <t>NUTR Bennett NACA 58 2032 2 041 K30BJB2041</t>
  </si>
  <si>
    <t>K30AEXKRM8</t>
  </si>
  <si>
    <t>ANS Kebreab RUMIN8 PTY LTD A23 3009 K30AEXKRM8</t>
  </si>
  <si>
    <t>K30BPCEZ35</t>
  </si>
  <si>
    <t>CNPRC Tarantal NIH R24OD034056 0 K30BPCEZ35</t>
  </si>
  <si>
    <t>K30VPCEZ68</t>
  </si>
  <si>
    <t>CNPRC Tarantal NIH R24 EQUIPMENT K30VPCEZ68</t>
  </si>
  <si>
    <t>K30PSYRFC9</t>
  </si>
  <si>
    <t>PSY Trainor UC Riverside NSF K30PSYRFC9</t>
  </si>
  <si>
    <t>K30DACFNG3</t>
  </si>
  <si>
    <t>6 30 23 CDFA Fungal Trunk Diseases Yr 3 K30DACFNG3</t>
  </si>
  <si>
    <t>KS0HORJ825</t>
  </si>
  <si>
    <t>MED IMHO RIESS KINNATE BIOPHARMA KS0HORJ825</t>
  </si>
  <si>
    <t>K30JLF8DIA</t>
  </si>
  <si>
    <t>HE Falbe Am Diabetes Assn 35F70 K30JLF8DIA</t>
  </si>
  <si>
    <t>K30CTRBC73</t>
  </si>
  <si>
    <t>CALIFORNIA TRIBAL COLLEGE C000114171 K30CTRBC73</t>
  </si>
  <si>
    <t>KS0PMHR804</t>
  </si>
  <si>
    <t>MED IMPM HARPER LYSOVANT LSVT 1701 2001 KS0PMHR804</t>
  </si>
  <si>
    <t>K30V4SCMS1</t>
  </si>
  <si>
    <t>CMSTP T32 RESEARCH ACCOUNT Year 1 K30V4SCMS1</t>
  </si>
  <si>
    <t>K30V4SMSC1</t>
  </si>
  <si>
    <t>CMSTP T32 CHILD CARE Year 1 K30V4SMSC1</t>
  </si>
  <si>
    <t>K30V7SCMS1</t>
  </si>
  <si>
    <t>CMSTP T32 STIPEND ACCOUNT Year 1 K30V7SCMS1</t>
  </si>
  <si>
    <t>KS0MKPRHE1</t>
  </si>
  <si>
    <t>MED PHS KOGA REPRODUCTIVE HEALTH EQUITY KS0MKPRHE1</t>
  </si>
  <si>
    <t>KS0MKPRHE2</t>
  </si>
  <si>
    <t>MED PHS KOGA REPRODUCTIVE HEALTH EQUITY KS0MKPRHE2</t>
  </si>
  <si>
    <t>KS0MKPRHF1</t>
  </si>
  <si>
    <t>MED PHS KOGA REPRODUCTIVE HEALTH EQUITY KS0MKPRHF1</t>
  </si>
  <si>
    <t>KS0SFWFCOG</t>
  </si>
  <si>
    <t>FARIAS Wake Forest V Cog 3 1 22 2 28 27 KS0SFWFCOG</t>
  </si>
  <si>
    <t>K303879030</t>
  </si>
  <si>
    <t>TO 4 Aerosol Sealing Prime Harrington K303879030</t>
  </si>
  <si>
    <t>K303879031</t>
  </si>
  <si>
    <t>TO 4 Aerosol Sealing Prime Admin K303879031</t>
  </si>
  <si>
    <t>K303879032</t>
  </si>
  <si>
    <t>TO 4 Aerosol Sealing Prime Outreach K303879032</t>
  </si>
  <si>
    <t>K30APSFB52</t>
  </si>
  <si>
    <t>PS VAN DEYNZE 2022 SCRI WI 59 5090 2 004 K30APSFB52</t>
  </si>
  <si>
    <t>K30DAS5CAC</t>
  </si>
  <si>
    <t>ARE SUMNER SCRI CA Carrots K30DAS5CAC</t>
  </si>
  <si>
    <t>KS0AT35F80</t>
  </si>
  <si>
    <t>Tarantal A23 1494 KS0AT35F80</t>
  </si>
  <si>
    <t>KS0FINAF80</t>
  </si>
  <si>
    <t>Tarantal FINA for AT35F80 KS0FINAF80</t>
  </si>
  <si>
    <t>KS0ERMA502</t>
  </si>
  <si>
    <t>MERM PHI BRIDGE NAVIGATOR PROG MOULIN KS0ERMA502</t>
  </si>
  <si>
    <t>KS0DSZOLL1</t>
  </si>
  <si>
    <t>SANKARAN ZOLL FOUNDATION GRANT KS0DSZOLL1</t>
  </si>
  <si>
    <t>K30CXN5F84</t>
  </si>
  <si>
    <t>Bayer AG 2023 K30CXN5F84</t>
  </si>
  <si>
    <t>KS0JSHLTHR</t>
  </si>
  <si>
    <t>Health Research R01HD109750 0 A22 2838 KS0JSHLTHR</t>
  </si>
  <si>
    <t>KS0AVENUEM</t>
  </si>
  <si>
    <t>MED OME GREEN GNCRHH KS0AVENUEM</t>
  </si>
  <si>
    <t>K30NCCCH03</t>
  </si>
  <si>
    <t>Chabot Las Positas Humboldt Consult K30NCCCH03</t>
  </si>
  <si>
    <t>KS0KAPEFST</t>
  </si>
  <si>
    <t>MED PHS AIEMJOY MASS GEN HOSP GATES KS0KAPEFST</t>
  </si>
  <si>
    <t>KS0IDCS314</t>
  </si>
  <si>
    <t>MED IMID COHEN UC IRVINE 1R01HS029005 KS0IDCS314</t>
  </si>
  <si>
    <t>K30WPESS22</t>
  </si>
  <si>
    <t>FY22 23 CSMP ESSA Funds K30WPESS22</t>
  </si>
  <si>
    <t>K30L22508J</t>
  </si>
  <si>
    <t>LAW STATE BAR IOLTA GRANT 2023 K30L22508J</t>
  </si>
  <si>
    <t>K30L22344J</t>
  </si>
  <si>
    <t>LAW STATE BAR EAF GRANT 2023 K30L22344J</t>
  </si>
  <si>
    <t>K30V4S7028</t>
  </si>
  <si>
    <t>Arzi ECHF Allogeneic Adipose Derived K30V4S7028</t>
  </si>
  <si>
    <t>K3035F95LI</t>
  </si>
  <si>
    <t>CVS HEALTH FND MNGT SCHOLARSHIP K3035F95LI</t>
  </si>
  <si>
    <t>K30PKBAFRL</t>
  </si>
  <si>
    <t>NPB BAAR Momentous AFRL STTR Phase I K30PKBAFRL</t>
  </si>
  <si>
    <t>K30APSD266</t>
  </si>
  <si>
    <t>PS CRUMP CDFA SUBAWARD UCANR 6 30 25 K30APSD266</t>
  </si>
  <si>
    <t>KS0RSFBLD2</t>
  </si>
  <si>
    <t>MED PHS SCHMIDT BUILD MARBLES RENEWAL KS0RSFBLD2</t>
  </si>
  <si>
    <t>KS0RSFBLD3</t>
  </si>
  <si>
    <t>MED PHS SCHMIDT BUILD MARBLES RENEWAL KS0RSFBLD3</t>
  </si>
  <si>
    <t>K30TOD3715</t>
  </si>
  <si>
    <t>WFCB TODD BLM 3715 K30TOD3715</t>
  </si>
  <si>
    <t>K30YUTUCSF</t>
  </si>
  <si>
    <t>YUT NIH Literacy Acquisition Immersion K30YUTUCSF</t>
  </si>
  <si>
    <t>KS0ASAIRB3</t>
  </si>
  <si>
    <t>MED PSYCH STAHMER HRSA 0915 0816 KS0ASAIRB3</t>
  </si>
  <si>
    <t>KS0ASAIRB4</t>
  </si>
  <si>
    <t>MED PSYCH STAHMER HRSA 0919 0820 KS0ASAIRB4</t>
  </si>
  <si>
    <t>KS0ASIRBUD</t>
  </si>
  <si>
    <t>MED PSYCH STAHMER HRSA 0915 0816 KS0ASIRBUD</t>
  </si>
  <si>
    <t>KS0HOAM700</t>
  </si>
  <si>
    <t>MED IMHO ABEDI CIRM CLIN2 08289 OM 1 KS0HOAM700</t>
  </si>
  <si>
    <t>KS0HOAM701</t>
  </si>
  <si>
    <t>IMED IMHO ABEDI CIRM INDIANA UNIV OM 1 KS0HOAM701</t>
  </si>
  <si>
    <t>KS0HOAM702</t>
  </si>
  <si>
    <t>MED IMHO ABEDI CIRM CLIN2 08289 OM 2 KS0HOAM702</t>
  </si>
  <si>
    <t>KS0HOAM703</t>
  </si>
  <si>
    <t>IMED IMHO ABEDI CIRM INDIANA UNIV OM 2 KS0HOAM703</t>
  </si>
  <si>
    <t>KS0HOAM704</t>
  </si>
  <si>
    <t>MED IMCT ABEDI CIRM CLIN2 08289 OM 3 KS0HOAM704</t>
  </si>
  <si>
    <t>KS0HOAM705</t>
  </si>
  <si>
    <t>IMED IMHO ABEDI CIRM INDIANA UNIV OM 3 KS0HOAM705</t>
  </si>
  <si>
    <t>KS0HOAM7IN</t>
  </si>
  <si>
    <t>MED IMCT ABEDI INTEREST FROM ADV PYMT KS0HOAM7IN</t>
  </si>
  <si>
    <t>KS0IDPR719</t>
  </si>
  <si>
    <t>MED IMID POLLARD CIRM IMMUNOLOGY LAB KS0IDPR719</t>
  </si>
  <si>
    <t>KS0IDPR720</t>
  </si>
  <si>
    <t>MED IMID POLLARD CIRM IMMUNOLOGY OM 2 KS0IDPR720</t>
  </si>
  <si>
    <t>KS0IDPR721</t>
  </si>
  <si>
    <t>MED IMID POLLARD CIRM IMMUNOLOGY OM 3 KS0IDPR721</t>
  </si>
  <si>
    <t>KS0STAJ101</t>
  </si>
  <si>
    <t>STEM CELL CIRM ABEDI ANDERSON KS0STAJ101</t>
  </si>
  <si>
    <t>KS0STAJ102</t>
  </si>
  <si>
    <t>STEM CELL CIRM ABEDI ANDERSON KS0STAJ102</t>
  </si>
  <si>
    <t>KS0STAJ103</t>
  </si>
  <si>
    <t>MED IMID ANDERSON CIRM ABEDI CLIN2 0828 KS0STAJ103</t>
  </si>
  <si>
    <t>KS0HOKK600</t>
  </si>
  <si>
    <t>MED IMHO KELLY KAISER FDN PCORI KS0HOKK600</t>
  </si>
  <si>
    <t>KS0CAVA500</t>
  </si>
  <si>
    <t>MED IMCA VILLABLANCA NORA ECCLES TREADWE KS0CAVA500</t>
  </si>
  <si>
    <t>KS0CAVA501</t>
  </si>
  <si>
    <t>MED IMCA VILLABLANCA TREADWELL RED DRESS KS0CAVA501</t>
  </si>
  <si>
    <t>K30TENSTC2</t>
  </si>
  <si>
    <t>Ten Strands Current Context Environm K30TENSTC2</t>
  </si>
  <si>
    <t>K30TENSTC3</t>
  </si>
  <si>
    <t>Ten Strands Current Context Envir Am3 K30TENSTC3</t>
  </si>
  <si>
    <t>K30TENSTCC</t>
  </si>
  <si>
    <t>Ten Strands Current Context Environm K30TENSTCC</t>
  </si>
  <si>
    <t>K30TENSTCS</t>
  </si>
  <si>
    <t>Ten Strands Current Context Source K30TENSTCS</t>
  </si>
  <si>
    <t>K30BJ36B21</t>
  </si>
  <si>
    <t>ECNS CAL ARB LCFS J BUSHNELL 36B21 K30BJ36B21</t>
  </si>
  <si>
    <t>KS0MCK23Y1</t>
  </si>
  <si>
    <t>MED OBGYN CHEN NIH K23 KS0MCK23Y1</t>
  </si>
  <si>
    <t>KS0HOSJ206</t>
  </si>
  <si>
    <t>MED IMHO SUTCLIFFE NCI U01CA217665 KS0HOSJ206</t>
  </si>
  <si>
    <t>KS0HOSJ208</t>
  </si>
  <si>
    <t>MED IMHO SUTCLIFFE NCI U01CA217665 Y2 KS0HOSJ208</t>
  </si>
  <si>
    <t>KS0HOSJ209</t>
  </si>
  <si>
    <t>MED IMHO SUTCLIFFE NCI U01CA217665 Y3 KS0HOSJ209</t>
  </si>
  <si>
    <t>KS0HOSJ210</t>
  </si>
  <si>
    <t>MED IMHO SUTCLIFFE NCI U01CA217665 Y4 KS0HOSJ210</t>
  </si>
  <si>
    <t>KS0HOSJ211</t>
  </si>
  <si>
    <t>MED IMHO SUTCLIFFE NCI U01 COVID KS0HOSJ211</t>
  </si>
  <si>
    <t>KS0HOSJ213</t>
  </si>
  <si>
    <t>MED IMHO SUTCLIFFE NCI U01CA217665 Y5 KS0HOSJ213</t>
  </si>
  <si>
    <t>KS0HOSJ2C1</t>
  </si>
  <si>
    <t>MED IMHO SUTCLIFFE NCI U01CA217665 CF KS0HOSJ2C1</t>
  </si>
  <si>
    <t>KS0HOSJ2C2</t>
  </si>
  <si>
    <t>MED IMHO SUTCLIFFE NCI U01CA217665 2CF KS0HOSJ2C2</t>
  </si>
  <si>
    <t>K30NGUY743</t>
  </si>
  <si>
    <t>ETOX NGUYEN NSF ICARUS K30NGUY743</t>
  </si>
  <si>
    <t>K30NGUY744</t>
  </si>
  <si>
    <t>ETOX NGUYEN NSF ICARUS SUPPLEMENT K30NGUY744</t>
  </si>
  <si>
    <t>KS0BC36B38</t>
  </si>
  <si>
    <t>CORD SILK ROAD MEDICAL NITE1 12 22 KS0BC36B38</t>
  </si>
  <si>
    <t>K30HED1169</t>
  </si>
  <si>
    <t>LAWR DAHLKE UCM subaward USDA K30HED1169</t>
  </si>
  <si>
    <t>K30BYF0056</t>
  </si>
  <si>
    <t>ECE YOO Hemispheri Phased Array Beam K30BYF0056</t>
  </si>
  <si>
    <t>K30V450657</t>
  </si>
  <si>
    <t>Bureau of Reclamation Kit Fox Genomics K30V450657</t>
  </si>
  <si>
    <t>K30V4AAAPI</t>
  </si>
  <si>
    <t>UOH Safe Fruit and Vegetable Production K30V4AAAPI</t>
  </si>
  <si>
    <t>K30AWWCBMG</t>
  </si>
  <si>
    <t>JMIE ANNW CAL TROUT T O 31 CA WCB K30AWWCBMG</t>
  </si>
  <si>
    <t>K30RLWCBMG</t>
  </si>
  <si>
    <t>JMIE RAL1 CAL TROUT T O 31 CA WCB K30RLWCBMG</t>
  </si>
  <si>
    <t>KS0PMMB842</t>
  </si>
  <si>
    <t>MED IMPM MORRISSEY VERTEX VX20 121 102 KS0PMMB842</t>
  </si>
  <si>
    <t>KS0PMMB843</t>
  </si>
  <si>
    <t>MED IMPM MORRISSEY VERTEX VX20 121 103 KS0PMMB843</t>
  </si>
  <si>
    <t>KS0LB36C08</t>
  </si>
  <si>
    <t>MED PHYSIO MEM BIO NIH BORODINSKY NIH KS0LB36C08</t>
  </si>
  <si>
    <t>K304873249</t>
  </si>
  <si>
    <t>CARB Project Outcomes K304873249</t>
  </si>
  <si>
    <t>K306873004</t>
  </si>
  <si>
    <t>CARB Project Outcomes K306873004</t>
  </si>
  <si>
    <t>K30V425099</t>
  </si>
  <si>
    <t>CAHFS EACL PHARM TRANSCRIPTOMICS K30V425099</t>
  </si>
  <si>
    <t>KS0RHZYN17</t>
  </si>
  <si>
    <t>HAGERMAN ZYNERBA CT PROTOCOL ZYN2 CL 017 KS0RHZYN17</t>
  </si>
  <si>
    <t>K30MATLS01</t>
  </si>
  <si>
    <t>LStarkston NSF 2019 22 x24 K30MATLS01</t>
  </si>
  <si>
    <t>K30MBCSF23</t>
  </si>
  <si>
    <t>MCB CSF 2R01GM092927 05 2019 04 2024 K30MBCSF23</t>
  </si>
  <si>
    <t>KS0HOAM815</t>
  </si>
  <si>
    <t>MED IMHO ABEDI BIOVERATIV 003SCD101 KS0HOAM815</t>
  </si>
  <si>
    <t>KS0HOPM803</t>
  </si>
  <si>
    <t>MED IMHO PARIKH BMS CA017 078 0048 KS0HOPM803</t>
  </si>
  <si>
    <t>K30206EASN</t>
  </si>
  <si>
    <t>CHEM Atsumi MCA UCSD K30206EASN</t>
  </si>
  <si>
    <t>K30GQCARER</t>
  </si>
  <si>
    <t>CAREER ENVIRONMENTAL PERTURBATIONS K30GQCARER</t>
  </si>
  <si>
    <t>K30MBGQNSF</t>
  </si>
  <si>
    <t>CAREER ENVIRONMENTAL PERTURBATIONS K30MBGQNSF</t>
  </si>
  <si>
    <t>K30S4TY003</t>
  </si>
  <si>
    <t>CEE YOUNG CDPR QUANT ANALYSIS WASTEWATER K30S4TY003</t>
  </si>
  <si>
    <t>K30PHR7SGC</t>
  </si>
  <si>
    <t>CLOSED ESP Huber SGC Project with DWR K30PHR7SGC</t>
  </si>
  <si>
    <t>K30PHSGC01</t>
  </si>
  <si>
    <t>HUBER SGC PROJECT WITH DWR K30PHSGC01</t>
  </si>
  <si>
    <t>K30PRH7SGC</t>
  </si>
  <si>
    <t>CLOSED ESP Huber SGC Project with DWR K30PRH7SGC</t>
  </si>
  <si>
    <t>K30AMINIFA</t>
  </si>
  <si>
    <t>HDE Iaccopucci A USDA NIFA Reno Proj K30AMINIFA</t>
  </si>
  <si>
    <t>K30MZ36C53</t>
  </si>
  <si>
    <t>POLS DOD BURDEN SHARING Z MAOZ 36C53 K30MZ36C53</t>
  </si>
  <si>
    <t>K30NSF19SA</t>
  </si>
  <si>
    <t>CHEM Atsumi NSF Award 2019 K30NSF19SA</t>
  </si>
  <si>
    <t>K30EAGLETG</t>
  </si>
  <si>
    <t>CHEM GUO EAGLEWAY INTL LIMITED A19 4043 K30EAGLETG</t>
  </si>
  <si>
    <t>K30RCPART2</t>
  </si>
  <si>
    <t>CALISI NSF CAREER PARTCIPANT SUPPORT K30RCPART2</t>
  </si>
  <si>
    <t>K30RMCNSF2</t>
  </si>
  <si>
    <t>NSF Career K30RMCNSF2</t>
  </si>
  <si>
    <t>KS0APELTRO</t>
  </si>
  <si>
    <t>PAWAR NOVARTIS ELTROMBOPAG CT KS0APELTRO</t>
  </si>
  <si>
    <t>K30BLWOME7</t>
  </si>
  <si>
    <t>Study of Womens Health Across the Nation K30BLWOME7</t>
  </si>
  <si>
    <t>K30BLWOME8</t>
  </si>
  <si>
    <t>Study of Womens Health Across the Nation K30BLWOME8</t>
  </si>
  <si>
    <t>K30BLWOME9</t>
  </si>
  <si>
    <t>Study of Womens Health Across the Nation K30BLWOME9</t>
  </si>
  <si>
    <t>KS0IDCS844</t>
  </si>
  <si>
    <t>MED IMID COHEN AMGEN COMMUNITY KS0IDCS844</t>
  </si>
  <si>
    <t>KS0JAGAAS1</t>
  </si>
  <si>
    <t>Med Surgery Jennifer Geiger AAS grant KS0JAGAAS1</t>
  </si>
  <si>
    <t>K30TERC244</t>
  </si>
  <si>
    <t>TENV Valley Water Greenhouse Gas SCC K30TERC244</t>
  </si>
  <si>
    <t>K30IMG6D33</t>
  </si>
  <si>
    <t>CDPR Alternatives to Chlorpyrifos K30IMG6D33</t>
  </si>
  <si>
    <t>K30CTLDP14</t>
  </si>
  <si>
    <t>LDP Mid Level Managers FY 20 21 K30CTLDP14</t>
  </si>
  <si>
    <t>K30CTLDP15</t>
  </si>
  <si>
    <t>LDP Mid Level Managers FY 21 22 K30CTLDP15</t>
  </si>
  <si>
    <t>K30CTLDP16</t>
  </si>
  <si>
    <t>LDP Mid Level Managers FY 22 23 K30CTLDP16</t>
  </si>
  <si>
    <t>K30LUC745B</t>
  </si>
  <si>
    <t>CMB LUCK NIH CONT ERPLAB K30LUC745B</t>
  </si>
  <si>
    <t>K30NEA3052</t>
  </si>
  <si>
    <t>LAWR NEARING UOFA GRAZING LAND CEAP K30NEA3052</t>
  </si>
  <si>
    <t>K30APSPR76</t>
  </si>
  <si>
    <t>PS MONROE CPRB A PISTACHIO PAN GENOME FO K30APSPR76</t>
  </si>
  <si>
    <t>K30DACGROV</t>
  </si>
  <si>
    <t>8 31 25 NIF Approaches for Grove Success K30DACGROV</t>
  </si>
  <si>
    <t>K302875000</t>
  </si>
  <si>
    <t>CWEE CMU CG 2311 Optimal Integration K302875000</t>
  </si>
  <si>
    <t>K30FPT6D47</t>
  </si>
  <si>
    <t>CPRB Eval pistachio rootstock tolerance K30FPT6D47</t>
  </si>
  <si>
    <t>K30NCCRP01</t>
  </si>
  <si>
    <t>CRP CDSS CCLD Training FY20 21 K30NCCRP01</t>
  </si>
  <si>
    <t>K30NCCRP02</t>
  </si>
  <si>
    <t>CRP CDSS CCLD Training FY21 22 K30NCCRP02</t>
  </si>
  <si>
    <t>K30NCCRP03</t>
  </si>
  <si>
    <t>CRP CDSS CCLD Training FY22 23 K30NCCRP03</t>
  </si>
  <si>
    <t>K30NCCRP04</t>
  </si>
  <si>
    <t>CRP CDSS CCLD Training FY23 24 K30NCCRP04</t>
  </si>
  <si>
    <t>K30CCR5023</t>
  </si>
  <si>
    <t>CCR5023 CDSS FY20 21 IV E 50 K30CCR5023</t>
  </si>
  <si>
    <t>K30CCR5024</t>
  </si>
  <si>
    <t>CCR5024 CDSS FY21 22 IV E 50 K30CCR5024</t>
  </si>
  <si>
    <t>K30CCR7523</t>
  </si>
  <si>
    <t>CCR7523 CDSS FY20 21 IV E 75 K30CCR7523</t>
  </si>
  <si>
    <t>K30CCR7524</t>
  </si>
  <si>
    <t>CCR7524 CDSS FY21 22 IV E 75 K30CCR7524</t>
  </si>
  <si>
    <t>K30RCCAP23</t>
  </si>
  <si>
    <t>RCCAP23 CDSS FY20 21 CAPTA 0 K30RCCAP23</t>
  </si>
  <si>
    <t>K30RCCAP24</t>
  </si>
  <si>
    <t>RCCAP24 CDSS FY21 22 CAPTA 0 K30RCCAP24</t>
  </si>
  <si>
    <t>K30RCE5023</t>
  </si>
  <si>
    <t>RCE5023 CDSS FY20 21 IV E 50 K30RCE5023</t>
  </si>
  <si>
    <t>K30RCE5024</t>
  </si>
  <si>
    <t>RCE5024 CDSS FY21 22 IV E 50 K30RCE5024</t>
  </si>
  <si>
    <t>K30RCE7523</t>
  </si>
  <si>
    <t>RCE7523 CDSS FY20 21 IV E 75 K30RCE7523</t>
  </si>
  <si>
    <t>K30RCE7524</t>
  </si>
  <si>
    <t>RCE7524 CDSS FY21 22 IV E 75 K30RCE7524</t>
  </si>
  <si>
    <t>K30RCEPWB1</t>
  </si>
  <si>
    <t>RCEPWB1 Well Being CDSS FY 20 21 K30RCEPWB1</t>
  </si>
  <si>
    <t>K30RCEPWB2</t>
  </si>
  <si>
    <t>RCEPWB2 Well Being CDSS FY 21 22 K30RCEPWB2</t>
  </si>
  <si>
    <t>K30RCNEC23</t>
  </si>
  <si>
    <t>RCNEC23 NEICE ICPC CDSS FY20 21 K30RCNEC23</t>
  </si>
  <si>
    <t>K30RCNEC24</t>
  </si>
  <si>
    <t>RCNEC24 NEICE ICPC CDSS FY21 22 K30RCNEC24</t>
  </si>
  <si>
    <t>K30RCSST23</t>
  </si>
  <si>
    <t>RCSST23 State Staff Training FY20 21 K30RCSST23</t>
  </si>
  <si>
    <t>K30RCSST24</t>
  </si>
  <si>
    <t>RCSST24 State Staff Training FY21 22 K30RCSST24</t>
  </si>
  <si>
    <t>K30APSPR86</t>
  </si>
  <si>
    <t>PS PISTACHIO 21 22 HANSON K30APSPR86</t>
  </si>
  <si>
    <t>KS0SARE201</t>
  </si>
  <si>
    <t>MCDONALD SAREPTA 5051 201 7 1 2025 KS0SARE201</t>
  </si>
  <si>
    <t>K30AQMF005</t>
  </si>
  <si>
    <t>Fischer CEC DAIRY DIGESTER CA K30AQMF005</t>
  </si>
  <si>
    <t>K30DMCCEC1</t>
  </si>
  <si>
    <t>AN SCI MEYER CEC DAIRY DIGESTER CA K30DMCCEC1</t>
  </si>
  <si>
    <t>KS0CRAS620</t>
  </si>
  <si>
    <t>CRHD MED BOARD OF CA AGUILAR GAXIOLA KS0CRAS620</t>
  </si>
  <si>
    <t>KS0CRAS621</t>
  </si>
  <si>
    <t>CRHD MED BOARD OF CA AGUILAR GAXIOLA YR2 KS0CRAS621</t>
  </si>
  <si>
    <t>KS0CRAS622</t>
  </si>
  <si>
    <t>CRHD MED BOARD OF CA AGUILAR GAXIOLA YR3 KS0CRAS622</t>
  </si>
  <si>
    <t>KS0CRAS623</t>
  </si>
  <si>
    <t>CRHD MED BOARD OF CA AGUILAR GAXIOLA YR4 KS0CRAS623</t>
  </si>
  <si>
    <t>K30MUNSAGA</t>
  </si>
  <si>
    <t>CMB SAGA INNOVATIONS Spark Math K30MUNSAGA</t>
  </si>
  <si>
    <t>K30CNSGR18</t>
  </si>
  <si>
    <t>CNS Recanzone NIH R01AG067791 K30CNSGR18</t>
  </si>
  <si>
    <t>K30CNSGREQ</t>
  </si>
  <si>
    <t>CNS Recanzone R01AG067791 Hear Sy CLOSED K30CNSGREQ</t>
  </si>
  <si>
    <t>KS0JBMAL01</t>
  </si>
  <si>
    <t>MRAD Boone Malcova NIHSBIR subcontract KS0JBMAL01</t>
  </si>
  <si>
    <t>KS0CLR3701</t>
  </si>
  <si>
    <t>MED URO R37 PROTEOSTASIS 7 21 6 26 KS0CLR3701</t>
  </si>
  <si>
    <t>KS0EMNIH26</t>
  </si>
  <si>
    <t>Maverakis NIH Mentoring Trnsltnl Scntst KS0EMNIH26</t>
  </si>
  <si>
    <t>KS0SHFDDR1</t>
  </si>
  <si>
    <t>MED PHS HUSSAIN CEDARS SINAI COVID KS0SHFDDR1</t>
  </si>
  <si>
    <t>KS0SHFDDR2</t>
  </si>
  <si>
    <t>MED PHS HUSSAIN CEDARS SINAI COVID KS0SHFDDR2</t>
  </si>
  <si>
    <t>KS0ERWG648</t>
  </si>
  <si>
    <t>MERM NEW VENTURE FUND WINTEMUTE KS0ERWG648</t>
  </si>
  <si>
    <t>K30JHL6D74</t>
  </si>
  <si>
    <t>USDA Regaining Market Access Strawberry K30JHL6D74</t>
  </si>
  <si>
    <t>K30GUYNIH3</t>
  </si>
  <si>
    <t>Guyer NIH R01MH125873 K30GUYNIH3</t>
  </si>
  <si>
    <t>KS0LTNIH01</t>
  </si>
  <si>
    <t>Laura Tully NIH SPO 21 1748 KS0LTNIH01</t>
  </si>
  <si>
    <t>K30CNSAN17</t>
  </si>
  <si>
    <t>CNS NORD NIHR21MH126400 K30CNSAN17</t>
  </si>
  <si>
    <t>K30LW36D77</t>
  </si>
  <si>
    <t>SPENCER FND TJ INTERSECTION OF S TE K30LW36D77</t>
  </si>
  <si>
    <t>K30PSYRFB9</t>
  </si>
  <si>
    <t>PSY Ferrer UCB NIH 00010644 0 K30PSYRFB9</t>
  </si>
  <si>
    <t>K30MBRHCLN</t>
  </si>
  <si>
    <t>MCB RHC LLNL B645173 B623353 0 K30MBRHCLN</t>
  </si>
  <si>
    <t>KS0ERMA640</t>
  </si>
  <si>
    <t>MERM CA DEPT OF HEALTH MOULIN KS0ERMA640</t>
  </si>
  <si>
    <t>K30AYTKETO</t>
  </si>
  <si>
    <t>2 28 23 Ketone ester diet K30AYTKETO</t>
  </si>
  <si>
    <t>K30CMSKETO</t>
  </si>
  <si>
    <t>NUTR SLUPSKY NIH KETONE ESTER DIET K30CMSKETO</t>
  </si>
  <si>
    <t>KS0HOGA811</t>
  </si>
  <si>
    <t>MED IMHO GIERMASZ BIOMARIN 270 303 KS0HOGA811</t>
  </si>
  <si>
    <t>K30APSPR80</t>
  </si>
  <si>
    <t>PS AFNC CPRB 022822 K30APSPR80</t>
  </si>
  <si>
    <t>K30APSPR82</t>
  </si>
  <si>
    <t>PS AFNC CPRB 022822 K30APSPR82</t>
  </si>
  <si>
    <t>KS0RG36D87</t>
  </si>
  <si>
    <t>Green Michael J Fox Foundation 12472 KS0RG36D87</t>
  </si>
  <si>
    <t>K30NAEMRLF</t>
  </si>
  <si>
    <t>NAS E MIDDLETON RESOURCES LEGACY FUND K30NAEMRLF</t>
  </si>
  <si>
    <t>KS0CACALVP</t>
  </si>
  <si>
    <t>Med Surg Christy Adams CalVIP KS0CACALVP</t>
  </si>
  <si>
    <t>K30FHCREER</t>
  </si>
  <si>
    <t>Hormozdiari NSF 2042518 CAREER K30FHCREER</t>
  </si>
  <si>
    <t>K30KISED97</t>
  </si>
  <si>
    <t>LAWR Kisekka CTRI Satellite based K30KISED97</t>
  </si>
  <si>
    <t>K30BPCEZ39</t>
  </si>
  <si>
    <t>CNPRC Ardeshir UFlorida R01HD102252 K30BPCEZ39</t>
  </si>
  <si>
    <t>K30SYCHIMP</t>
  </si>
  <si>
    <t>Yarnell Hayes Point Blue 2727 UCD 1 Impl K30SYCHIMP</t>
  </si>
  <si>
    <t>K30F4SNBPP</t>
  </si>
  <si>
    <t>CEE Nassiri USDA NIFA BPP K30F4SNBPP</t>
  </si>
  <si>
    <t>K30APSFB71</t>
  </si>
  <si>
    <t>PS PUTNAM JBEI IV SORGHUM BIOFUELS K30APSFB71</t>
  </si>
  <si>
    <t>KS0JWINCAR</t>
  </si>
  <si>
    <t>WU Inst Cancer Research 03 14 24 KS0JWINCAR</t>
  </si>
  <si>
    <t>KS0KLPRVNT</t>
  </si>
  <si>
    <t>Lam Institute for Cancer Research KS0KLPRVNT</t>
  </si>
  <si>
    <t>KS0YW36F04</t>
  </si>
  <si>
    <t>06 30 23 Institue for Cancer Research KS0YW36F04</t>
  </si>
  <si>
    <t>K30RM36F05</t>
  </si>
  <si>
    <t>Majors AW Mellon Digital Book Access K30RM36F05</t>
  </si>
  <si>
    <t>K304877121</t>
  </si>
  <si>
    <t>Brk En Fnd Fulton Aviat Mari Trans K304877121</t>
  </si>
  <si>
    <t>K30ULL6605</t>
  </si>
  <si>
    <t>LAWR DOE INTERSECTORAL DYNAMICS 9 1 22 K30ULL6605</t>
  </si>
  <si>
    <t>K30V4B4730</t>
  </si>
  <si>
    <t>Vapn Univ of Florida immunotherapy RA K30V4B4730</t>
  </si>
  <si>
    <t>K30DNM3F11</t>
  </si>
  <si>
    <t>USDA UNIV OF FLORIDA HLB RESEARCH K30DNM3F11</t>
  </si>
  <si>
    <t>K30DNM3F1A</t>
  </si>
  <si>
    <t>USDA UNIV OF FLORIDA SUB USDA ARS K30DNM3F1A</t>
  </si>
  <si>
    <t>K30HDS5NPS</t>
  </si>
  <si>
    <t>ESP Safford National Parks Service K30HDS5NPS</t>
  </si>
  <si>
    <t>K306877017</t>
  </si>
  <si>
    <t>McCullough EJ Leaders Program K306877017</t>
  </si>
  <si>
    <t>KS0IDCS315</t>
  </si>
  <si>
    <t>MED IMID COHEN UCLA UM1AI068636 KS0IDCS315</t>
  </si>
  <si>
    <t>K30ESTO5EX</t>
  </si>
  <si>
    <t>CalNEXT IBCS Execution TO 5 Tks 4 5 K30ESTO5EX</t>
  </si>
  <si>
    <t>K30ESTO5PL</t>
  </si>
  <si>
    <t>CalNEXT IBCS Planning TO 5 Tks 1 3 K30ESTO5PL</t>
  </si>
  <si>
    <t>K30ESTO5TR</t>
  </si>
  <si>
    <t>CalNEXT IBCS Tech TO 5 Tks 6 7 K30ESTO5TR</t>
  </si>
  <si>
    <t>K30RCAREER</t>
  </si>
  <si>
    <t>BME Carney NSF CAREER 7 1 23 6 30 28 K30RCAREER</t>
  </si>
  <si>
    <t>K30V435GHR</t>
  </si>
  <si>
    <t>Global Health Research Training Program K30V435GHR</t>
  </si>
  <si>
    <t>K30HPESS22</t>
  </si>
  <si>
    <t>FY22 23 CSMP ESSA Funds K30HPESS22</t>
  </si>
  <si>
    <t>K30TPSSCJA</t>
  </si>
  <si>
    <t>Western Region TPS Climate Justice K30TPSSCJA</t>
  </si>
  <si>
    <t>K30GRSCDR5</t>
  </si>
  <si>
    <t>WHITHAUS CDRF GRANT 2023 K30GRSCDR5</t>
  </si>
  <si>
    <t>K30JDM6F21</t>
  </si>
  <si>
    <t>CNPS Support for nursery accreditation K30JDM6F21</t>
  </si>
  <si>
    <t>K30ESS6F22</t>
  </si>
  <si>
    <t>6 30 25 LEAP Waste Derived Fertilizers K30ESS6F22</t>
  </si>
  <si>
    <t>KS0TOSKLIF</t>
  </si>
  <si>
    <t>OYEGBILE CHIDI SK LIFE SCIENCE YKP3089 KS0TOSKLIF</t>
  </si>
  <si>
    <t>K30MBJALEC</t>
  </si>
  <si>
    <t>MCB JAL AHA AWARD E CASTELLANO 36F26 K30MBJALEC</t>
  </si>
  <si>
    <t>K30MBJALMH</t>
  </si>
  <si>
    <t>MCB JAL GSR AYALA AHA AWD 36F27 K30MBJALMH</t>
  </si>
  <si>
    <t>K30V4S7029</t>
  </si>
  <si>
    <t>Wittenburg NIH R03 cytoplasmic Core Bin K30V4S7029</t>
  </si>
  <si>
    <t>K30BPCEZ37</t>
  </si>
  <si>
    <t>CNPRC Thomasy Stevens K30BPCEZ37</t>
  </si>
  <si>
    <t>K30V451AUB</t>
  </si>
  <si>
    <t>PHR Atwill Empowering Growers Research K30V451AUB</t>
  </si>
  <si>
    <t>KS0ACLNR61</t>
  </si>
  <si>
    <t>MRAD A Chaudhari R61 TB PET Myofascial KS0ACLNR61</t>
  </si>
  <si>
    <t>K30BY78JMP</t>
  </si>
  <si>
    <t>Penn St Univ SRC CHIMES K30BY78JMP</t>
  </si>
  <si>
    <t>K30JWKELP1</t>
  </si>
  <si>
    <t>Walter U Virginia AWD 002415 GR100550 K30JWKELP1</t>
  </si>
  <si>
    <t>K30V435F34</t>
  </si>
  <si>
    <t>Mississippi State Year 2 A23 2998 K30V435F34</t>
  </si>
  <si>
    <t>KS0GIMV213</t>
  </si>
  <si>
    <t>MED IMGI MEDICI USDA 58 2032 3 005 KS0GIMV213</t>
  </si>
  <si>
    <t>K30V451FIF</t>
  </si>
  <si>
    <t>Rossow CDRF Feed Industry Fellowship K30V451FIF</t>
  </si>
  <si>
    <t>K30NIH22MH</t>
  </si>
  <si>
    <t>CHEM Heffern NIH Misc Agencies K30NIH22MH</t>
  </si>
  <si>
    <t>KS0GICE801</t>
  </si>
  <si>
    <t>MED IMGI CHAK GSK 206882 KS0GICE801</t>
  </si>
  <si>
    <t>KS0IDCS849</t>
  </si>
  <si>
    <t>MED IMID COHEN AICURIS GMBH EAP KS0IDCS849</t>
  </si>
  <si>
    <t>KS0TNRFMH1</t>
  </si>
  <si>
    <t>RFMH Prime NIH 158896 0 A21 1632 KS0TNRFMH1</t>
  </si>
  <si>
    <t>K30V4B4622</t>
  </si>
  <si>
    <t>Kol R21 MSCs to enhance cytotoxic T cel K30V4B4622</t>
  </si>
  <si>
    <t>KS0GMHS301</t>
  </si>
  <si>
    <t>MED IMGM HENRY INDIANA UNIVERSITY 9559 KS0GMHS301</t>
  </si>
  <si>
    <t>K30JD36F43</t>
  </si>
  <si>
    <t>CHPR CDPH Effectiveness Study K30JD36F43</t>
  </si>
  <si>
    <t>KS0DJCDPGL</t>
  </si>
  <si>
    <t>JOHNSON CDPH Good Life 11 1 22 6 30 24 KS0DJCDPGL</t>
  </si>
  <si>
    <t>K30AIFSAR2</t>
  </si>
  <si>
    <t>AIFS student research opportuns at ARS K30AIFSAR2</t>
  </si>
  <si>
    <t>K30AIFSFIR</t>
  </si>
  <si>
    <t>AIFIS FINA account K30AIFSFIR</t>
  </si>
  <si>
    <t>K30AIFSINT</t>
  </si>
  <si>
    <t>AIFS international collaboration K30AIFSINT</t>
  </si>
  <si>
    <t>KS0HORJ826</t>
  </si>
  <si>
    <t>MED IMHO RIESS SEAGEN UCDCC 298 KS0HORJ826</t>
  </si>
  <si>
    <t>K30CNSKZ46</t>
  </si>
  <si>
    <t>CNS ZITO PI SAM PETSHOW FINA F31 K30CNSKZ46</t>
  </si>
  <si>
    <t>K30JWTURTL</t>
  </si>
  <si>
    <t>CHE WAN TURTLE MF approach eff lact prod K30JWTURTL</t>
  </si>
  <si>
    <t>K30APSFB72</t>
  </si>
  <si>
    <t>PS HEINITZ USDA RSA 58 2032 3 004ACQUIS K30APSFB72</t>
  </si>
  <si>
    <t>KS0NT36F50</t>
  </si>
  <si>
    <t>QIAGEN SCIENCES LLC A23 3078 0 KS0NT36F50</t>
  </si>
  <si>
    <t>K303DOPS02</t>
  </si>
  <si>
    <t>3D Organic Polymer Silk Stage 2 K303DOPS02</t>
  </si>
  <si>
    <t>K30OPS2FIN</t>
  </si>
  <si>
    <t>3D Organic Polymer Silk Stage 2 K30OPS2FIN</t>
  </si>
  <si>
    <t>KS0NN111MA</t>
  </si>
  <si>
    <t>NN111 M ANSARI GEN HOSP 08 31 2026 KS0NN111MA</t>
  </si>
  <si>
    <t>K30GLHCGP4</t>
  </si>
  <si>
    <t>EPS HWANG NSF COMP INFRAS GEODYN 4 K30GLHCGP4</t>
  </si>
  <si>
    <t>K30GLHCIG4</t>
  </si>
  <si>
    <t>EPS HWANG LORRAINE NSF CIG IV K30GLHCIG4</t>
  </si>
  <si>
    <t>K30APSL040</t>
  </si>
  <si>
    <t>PS BARD US 5515 22C K30APSL040</t>
  </si>
  <si>
    <t>K30CJCHOXY</t>
  </si>
  <si>
    <t>Jeffres USBR R22AC00633 Otolith Temp K30CJCHOXY</t>
  </si>
  <si>
    <t>K30GTCJHRS</t>
  </si>
  <si>
    <t>GTC IRSF RETT SYNDROMRE K30GTCJHRS</t>
  </si>
  <si>
    <t>KS0APPPHGS</t>
  </si>
  <si>
    <t>MED PHS POPEJOY PUBLIC HEALTH GENOMICS KS0APPPHGS</t>
  </si>
  <si>
    <t>K30CRCSGC1</t>
  </si>
  <si>
    <t>CRC SGC CAPACITY BUILDING RSCH PARTNERS K30CRCSGC1</t>
  </si>
  <si>
    <t>K30CRCSGC2</t>
  </si>
  <si>
    <t>CRC YR 2 SGC CAP BUILDING RSCH PARTNERS K30CRCSGC2</t>
  </si>
  <si>
    <t>K30RGSAZOK</t>
  </si>
  <si>
    <t>APGA 2023 ARIZONA SCOUTING COLLECTING K30RGSAZOK</t>
  </si>
  <si>
    <t>K30MKIESTC</t>
  </si>
  <si>
    <t>Kurlaender IES Teachers College K30MKIESTC</t>
  </si>
  <si>
    <t>K3023CDPH1</t>
  </si>
  <si>
    <t>CS CDPH Alzheimer Disease Pgm YR 1 K3023CDPH1</t>
  </si>
  <si>
    <t>K3023CDPH2</t>
  </si>
  <si>
    <t>CS CDPH Alzheimer Disease Pgm YR 2 K3023CDPH2</t>
  </si>
  <si>
    <t>KS0YW36F62</t>
  </si>
  <si>
    <t>06 30 23 CDPH Alzheimer Disease Pgm YR 1 KS0YW36F62</t>
  </si>
  <si>
    <t>KS0YW36F63</t>
  </si>
  <si>
    <t>06 30 24 CDPH Alzheimer Disease Pgm YR 2 KS0YW36F63</t>
  </si>
  <si>
    <t>KS0SECYTO1</t>
  </si>
  <si>
    <t>MED SURG CYTOSORBENTS CORP KS0SECYTO1</t>
  </si>
  <si>
    <t>KS0GIBC848</t>
  </si>
  <si>
    <t>MED IMGI BOWLUS CHEMOMAB CM 101 PSC 101 KS0GIBC848</t>
  </si>
  <si>
    <t>KS0CTRA800</t>
  </si>
  <si>
    <t>MED IMCT ROSENBERG BIOMEA FUSION KS0CTRA800</t>
  </si>
  <si>
    <t>KS0MMCAHA1</t>
  </si>
  <si>
    <t>Munoz Camus Year 1 Stipend KS0MMCAHA1</t>
  </si>
  <si>
    <t>KS0MMCAHA2</t>
  </si>
  <si>
    <t>Munoz Camus Year 2 Stipend KS0MMCAHA2</t>
  </si>
  <si>
    <t>K30AVKNIHR</t>
  </si>
  <si>
    <t>EVE Kopp NIH MIRA Renewal 2R35GM122592 K30AVKNIHR</t>
  </si>
  <si>
    <t>K30TERC269</t>
  </si>
  <si>
    <t>TENV CA Delta Stewardship Council K30TERC269</t>
  </si>
  <si>
    <t>K30TERC271</t>
  </si>
  <si>
    <t>TENV CA Delta Stewardship Council Yr 2 K30TERC271</t>
  </si>
  <si>
    <t>K30APSFB67</t>
  </si>
  <si>
    <t>PS BROWN 2022 CDFA SCBG BORON K30APSFB67</t>
  </si>
  <si>
    <t>K30OFDUKE1</t>
  </si>
  <si>
    <t>DUKE UNIV ALZHEIMERS GUT MICROBIOME K30OFDUKE1</t>
  </si>
  <si>
    <t>KS0MMCOGSB</t>
  </si>
  <si>
    <t>MALOGOLOWKIN COG ST BALDRICK SUPPLEMENT KS0MMCOGSB</t>
  </si>
  <si>
    <t>K30APSFB54</t>
  </si>
  <si>
    <t>PS HEINITZ USDA ARS 58 2032 3 010 K30APSFB54</t>
  </si>
  <si>
    <t>K30APSPAR2</t>
  </si>
  <si>
    <t>PS SHACKEL ABC 22 26 DETERMINING SENS K30APSPAR2</t>
  </si>
  <si>
    <t>K304872153</t>
  </si>
  <si>
    <t>DDETFP Student Award Justin Flynn K304872153</t>
  </si>
  <si>
    <t>K307972153</t>
  </si>
  <si>
    <t>FINA Justin Flynn DDETFP Award K307972153</t>
  </si>
  <si>
    <t>K304872152</t>
  </si>
  <si>
    <t>DDETFP Student Award Jean Ji K304872152</t>
  </si>
  <si>
    <t>K307972152</t>
  </si>
  <si>
    <t>FINA Jean Ji DDETFP Award K307972152</t>
  </si>
  <si>
    <t>K30FTKR011</t>
  </si>
  <si>
    <t>NPB Kuo NIH NIDDK R01DK132227 K30FTKR011</t>
  </si>
  <si>
    <t>KS0HLSDSF1</t>
  </si>
  <si>
    <t>H LE SAN DIEGO SPINE FOUND 1 31 2024 KS0HLSDSF1</t>
  </si>
  <si>
    <t>KS0PMAT845</t>
  </si>
  <si>
    <t>MED IMPM ALBERTSON DIRECT BIOLOGICS KS0PMAT845</t>
  </si>
  <si>
    <t>K30RMMDAM5</t>
  </si>
  <si>
    <t>Meyer RLF 2023 Citizen Science Prog K30RMMDAM5</t>
  </si>
  <si>
    <t>K30BM36F82</t>
  </si>
  <si>
    <t>ECNS RWJF BERKELEY M BITLER 36F82 K30BM36F82</t>
  </si>
  <si>
    <t>K30AFSC61F</t>
  </si>
  <si>
    <t>Section 6 White Abalone Year 1 K30AFSC61F</t>
  </si>
  <si>
    <t>K30OTSBIKE</t>
  </si>
  <si>
    <t>PEDESTRIAN BICYCLE SAFETY PROGRAM K30OTSBIKE</t>
  </si>
  <si>
    <t>K3022HUMPH</t>
  </si>
  <si>
    <t>2022 2023 Humphrey Fellowship Program K3022HUMPH</t>
  </si>
  <si>
    <t>K30PSHFP22</t>
  </si>
  <si>
    <t>2022 2023 Humphrey Fellowship Program K30PSHFP22</t>
  </si>
  <si>
    <t>KS0MCMYOVA</t>
  </si>
  <si>
    <t>MED OBGYN MYOVANT MVT 601 050 KS0MCMYOVA</t>
  </si>
  <si>
    <t>K30V4B30C2</t>
  </si>
  <si>
    <t>Coffey CVMVCD Eval metagenomic arbov K30V4B30C2</t>
  </si>
  <si>
    <t>KS0TOBH311</t>
  </si>
  <si>
    <t>OYEGBILE CHIDI BIOHAVEN BHV3000 311 KS0TOBH311</t>
  </si>
  <si>
    <t>KS0JERIS22</t>
  </si>
  <si>
    <t>Enriquez RISE UP 2022 2023 KS0JERIS22</t>
  </si>
  <si>
    <t>K30EKM6F92</t>
  </si>
  <si>
    <t>CAREER HARNESSING HERBARIUM SPECIMENS K30EKM6F92</t>
  </si>
  <si>
    <t>K30PLA22E1</t>
  </si>
  <si>
    <t>PLA Placer Co EW 2022 25 C000114362 K30PLA22E1</t>
  </si>
  <si>
    <t>K30NAP22T1</t>
  </si>
  <si>
    <t>NAP Napa County GENT 20221 23 C000114277 K30NAP22T1</t>
  </si>
  <si>
    <t>K30FMHCOH1</t>
  </si>
  <si>
    <t>NBP Huising NIH HIRN City of Hope K30FMHCOH1</t>
  </si>
  <si>
    <t>K30SYNHR01</t>
  </si>
  <si>
    <t>BME Molecular Force Sensing Keratin Net K30SYNHR01</t>
  </si>
  <si>
    <t>KS0HOCH830</t>
  </si>
  <si>
    <t>MED IMHO CHEW ELI LILLY I3Y MC JPCW KS0HOCH830</t>
  </si>
  <si>
    <t>K30V450663</t>
  </si>
  <si>
    <t>CDFW KANGAROO RAT SUBSPECIES STATUS K30V450663</t>
  </si>
  <si>
    <t>K30PAS0366</t>
  </si>
  <si>
    <t>LAWR YUBA COUNTY LOWER YUBA RIVER CEQA K30PAS0366</t>
  </si>
  <si>
    <t>K30FAN0738</t>
  </si>
  <si>
    <t>WBCB Lower Yuba River 9 30 19 K30FAN0738</t>
  </si>
  <si>
    <t>K304872147</t>
  </si>
  <si>
    <t>CTECH Handy Fitch CEE K304872147</t>
  </si>
  <si>
    <t>K30CCCORNE</t>
  </si>
  <si>
    <t>ECE CHUAH CTECH K30CCCORNE</t>
  </si>
  <si>
    <t>K30CORMJ09</t>
  </si>
  <si>
    <t>CEE CORNELL UNIV DOT K30CORMJ09</t>
  </si>
  <si>
    <t>K30CTECHMZ</t>
  </si>
  <si>
    <t>CEE CTECH Yr 4 COVID Zhang K30CTECHMZ</t>
  </si>
  <si>
    <t>K30F4CTMK1</t>
  </si>
  <si>
    <t>CTECH yr4 10 1 19 9 30 20 99 990 K30F4CTMK1</t>
  </si>
  <si>
    <t>K30F4JLCO2</t>
  </si>
  <si>
    <t>CEE Jia Li CTECH Year 6 K30F4JLCO2</t>
  </si>
  <si>
    <t>K30F4JLCOR</t>
  </si>
  <si>
    <t>CEE J Lia Cornell CTECH project K30F4JLCOR</t>
  </si>
  <si>
    <t>K30F4MJCOR</t>
  </si>
  <si>
    <t>CEE Miguel Jaller CTECH Year 6 K30F4MJCOR</t>
  </si>
  <si>
    <t>K30F4MZ001</t>
  </si>
  <si>
    <t>CEE CORNELL UNIV DOT K30F4MZ001</t>
  </si>
  <si>
    <t>K30F4YF002</t>
  </si>
  <si>
    <t>CEE CORNELL UNIV DOT K30F4YF002</t>
  </si>
  <si>
    <t>K30F7PRIMZ</t>
  </si>
  <si>
    <t>FINA CORNELL DOT AWARD CTECH K30F7PRIMZ</t>
  </si>
  <si>
    <t>K30FMS8CT3</t>
  </si>
  <si>
    <t>CLOSED ESP Shilling CTECHAmend 3 M Zhang K30FMS8CT3</t>
  </si>
  <si>
    <t>K30FMS8CTK</t>
  </si>
  <si>
    <t>CLOSED ESP Shilling CTECH Conference K30FMS8CTK</t>
  </si>
  <si>
    <t>K30PRIMZ34</t>
  </si>
  <si>
    <t>CEE CORNELL UNIV DOT K30PRIMZ34</t>
  </si>
  <si>
    <t>K30Y3CORNE</t>
  </si>
  <si>
    <t>YEAR 3 CORNELL UNIV DOT CTECH K30Y3CORNE</t>
  </si>
  <si>
    <t>K30Y4CORNE</t>
  </si>
  <si>
    <t>YEAR 4 CORNELL UNIV DOT CTECH K30Y4CORNE</t>
  </si>
  <si>
    <t>K30Y5CORNE</t>
  </si>
  <si>
    <t>CEE CTECH Yr 5 Zhang K30Y5CORNE</t>
  </si>
  <si>
    <t>K30Y5MJCOR</t>
  </si>
  <si>
    <t>CEE CTECH Yr 5 Jaller K30Y5MJCOR</t>
  </si>
  <si>
    <t>K30Y6CORNE</t>
  </si>
  <si>
    <t>CEE CTECH Yr 6 Zhang K30Y6CORNE</t>
  </si>
  <si>
    <t>KS0HOPC809</t>
  </si>
  <si>
    <t>MED IMHO PARIKH SGN22E 001 Seattle Gen KS0HOPC809</t>
  </si>
  <si>
    <t>KS0HOCH824</t>
  </si>
  <si>
    <t>MED IMHO CHEW CO40016 GENENTECH KS0HOCH824</t>
  </si>
  <si>
    <t>KS0NRBJ300</t>
  </si>
  <si>
    <t>NIH SYMMETRYHF KS0NRBJ300</t>
  </si>
  <si>
    <t>KS0NRBJ301</t>
  </si>
  <si>
    <t>NIH SYMMETRYHF KS0NRBJ301</t>
  </si>
  <si>
    <t>K30DAS5VTM</t>
  </si>
  <si>
    <t>ARE DAS Viral Threat to Melons K30DAS5VTM</t>
  </si>
  <si>
    <t>KS0HOGA801</t>
  </si>
  <si>
    <t>MED IMHO GIERMASZ SPK 8011 101 KS0HOGA801</t>
  </si>
  <si>
    <t>KS0HOAM706</t>
  </si>
  <si>
    <t>MED IMCT ABEDI UCSF CIRM S 13331SC KS0HOAM706</t>
  </si>
  <si>
    <t>KS0RSBC508</t>
  </si>
  <si>
    <t>CHRISTIANSEN NIH R01 7 31 2023 KS0RSBC508</t>
  </si>
  <si>
    <t>KS0RB37C06</t>
  </si>
  <si>
    <t>Winscon Astrocyte synapse 3 31 24 KS0RB37C06</t>
  </si>
  <si>
    <t>K30NS19JGH</t>
  </si>
  <si>
    <t>Chem Gervay Hague NSF 2019 K30NS19JGH</t>
  </si>
  <si>
    <t>K30MBTG19A</t>
  </si>
  <si>
    <t>MCB MCBTG 2019 20 TVL ENTERTAIN K30MBTG19A</t>
  </si>
  <si>
    <t>K30MBTG19S</t>
  </si>
  <si>
    <t>MCB MCBTG 2019 20 STIPENDS K30MBTG19S</t>
  </si>
  <si>
    <t>K30MBTG20A</t>
  </si>
  <si>
    <t>MCB MCBTG 2020 21 ALLOWANCE K30MBTG20A</t>
  </si>
  <si>
    <t>K30MBTG20S</t>
  </si>
  <si>
    <t>MCB MCBTG 2020 21 STIPENDS K30MBTG20S</t>
  </si>
  <si>
    <t>K30MBTG21A</t>
  </si>
  <si>
    <t>MCB MCBTG 2021 22 ALLOWANCE K30MBTG21A</t>
  </si>
  <si>
    <t>K30MBTG21S</t>
  </si>
  <si>
    <t>MCB MCBTG 2021 22 STIPENDS K30MBTG21S</t>
  </si>
  <si>
    <t>K30MBTG221</t>
  </si>
  <si>
    <t>MCB MCBTG 2022 23 STIPENDS SUPPLEMENT K30MBTG221</t>
  </si>
  <si>
    <t>K30MBTG222</t>
  </si>
  <si>
    <t>MCB MCBTG 2022 23 ALLOWANCE SUPPLEMENT K30MBTG222</t>
  </si>
  <si>
    <t>K30MBTG22A</t>
  </si>
  <si>
    <t>MCB MCBTG 2022 23 ALLOWANCE K30MBTG22A</t>
  </si>
  <si>
    <t>K30MBTG22C</t>
  </si>
  <si>
    <t>MCB MCBTG 2022 23 CHILDCARE ALLOWANCE K30MBTG22C</t>
  </si>
  <si>
    <t>K30MBTG22F</t>
  </si>
  <si>
    <t>MCB MCBTG 2022 23 FINA CHILDCARE ALLOW K30MBTG22F</t>
  </si>
  <si>
    <t>K30MBTG22S</t>
  </si>
  <si>
    <t>MCB MCBTG 2022 23 STIPENDS K30MBTG22S</t>
  </si>
  <si>
    <t>K30MBTG23A</t>
  </si>
  <si>
    <t>MCB MCBTG 2023 24ALLOWANCE K30MBTG23A</t>
  </si>
  <si>
    <t>K30MBTG23C</t>
  </si>
  <si>
    <t>MCB MCBTG 2023 24 CHILDCARE ALLOWANCE K30MBTG23C</t>
  </si>
  <si>
    <t>K30MBTG23S</t>
  </si>
  <si>
    <t>MCB MCBTG 2023 24 STIPENDS K30MBTG23S</t>
  </si>
  <si>
    <t>KS0RWPPNT2</t>
  </si>
  <si>
    <t>MED PHS WHITMER POINTER WAKE FOREST KS0RWPPNT2</t>
  </si>
  <si>
    <t>KS0RWPPNT3</t>
  </si>
  <si>
    <t>MED PHS WHITMER POINTER WAKE FOREST KS0RWPPNT3</t>
  </si>
  <si>
    <t>KS0RWPPNT4</t>
  </si>
  <si>
    <t>MED PHS WHITMER POINTER WAKE FOREST KS0RWPPNT4</t>
  </si>
  <si>
    <t>KS0RWPPNT5</t>
  </si>
  <si>
    <t>MED PHS WHITMER POINTER WAKE FOREST KS0RWPPNT5</t>
  </si>
  <si>
    <t>KS0RWPPNT6</t>
  </si>
  <si>
    <t>MED PHS WHITMER POINTER WAKE FOREST KS0RWPPNT6</t>
  </si>
  <si>
    <t>KS0RWPPNT7</t>
  </si>
  <si>
    <t>MED PHS WHITMER POINTER WAKE FOREST KS0RWPPNT7</t>
  </si>
  <si>
    <t>KS0NJACCEL</t>
  </si>
  <si>
    <t>JOYCE ACCELERON A083 04 FSHD 12 23 KS0NJACCEL</t>
  </si>
  <si>
    <t>KS0HOCH827</t>
  </si>
  <si>
    <t>MED IMHO CHEW MERCK MK 3475 756 KS0HOCH827</t>
  </si>
  <si>
    <t>K30APSM574</t>
  </si>
  <si>
    <t>PS FAXL POSTDOC FSHIP DUDNEY 6 1 2022 K30APSM574</t>
  </si>
  <si>
    <t>KS0ASDREX1</t>
  </si>
  <si>
    <t>Stahmer Drexel 800198 4 19 3 22 KS0ASDREX1</t>
  </si>
  <si>
    <t>K30HARTWEL</t>
  </si>
  <si>
    <t>CHEM HERFERN HARTWELL FOUNDATION A19 265 K30HARTWEL</t>
  </si>
  <si>
    <t>KS0HOTJ700</t>
  </si>
  <si>
    <t>MED IMCT TUSCANO CIRM UCSD KS0HOTJ700</t>
  </si>
  <si>
    <t>K30PSW37C3</t>
  </si>
  <si>
    <t>Camponotine Ants and their Little Helper K30PSW37C3</t>
  </si>
  <si>
    <t>K30KNOCHIC</t>
  </si>
  <si>
    <t>Univ of Chicago Subagreement K30KNOCHIC</t>
  </si>
  <si>
    <t>KS0MMHOS01</t>
  </si>
  <si>
    <t>MARTIN SHIRE HOS REGISTRY AGREEMENT KS0MMHOS01</t>
  </si>
  <si>
    <t>KS0JLTENNE</t>
  </si>
  <si>
    <t>Subaward from University of Tennessee KS0JLTENNE</t>
  </si>
  <si>
    <t>K30APSF9DK</t>
  </si>
  <si>
    <t>PS KLIEBENSTEIN NSF EMP TESTING 6 30 23 K30APSF9DK</t>
  </si>
  <si>
    <t>KS0HOKK829</t>
  </si>
  <si>
    <t>MED IMHO KIM TRISHULA THERAP TTX 030 001 KS0HOKK829</t>
  </si>
  <si>
    <t>KS0MNNIH19</t>
  </si>
  <si>
    <t>MPHA NAVEDO 2019 NIH AWARD KS0MNNIH19</t>
  </si>
  <si>
    <t>KS0MNSUP19</t>
  </si>
  <si>
    <t>MPHA NAVEDO 2019 NIH AWARD SUP KS0MNSUP19</t>
  </si>
  <si>
    <t>KS0RC37C79</t>
  </si>
  <si>
    <t>MED PHYSIO MEM BIO AHA CUDMORE KS0RC37C79</t>
  </si>
  <si>
    <t>KS0RC37C80</t>
  </si>
  <si>
    <t>MED PHYSIO MEM BIO AHA CUDMORE KS0RC37C80</t>
  </si>
  <si>
    <t>K30DNM7C83</t>
  </si>
  <si>
    <t>NIFA Farm Bill Combat HLB K30DNM7C83</t>
  </si>
  <si>
    <t>K30GLC7C83</t>
  </si>
  <si>
    <t>NIFA Farm Bill Combat HLB K30GLC7C83</t>
  </si>
  <si>
    <t>K30GLCFLOR</t>
  </si>
  <si>
    <t>NIFA Florida Subcontract K30GLCFLOR</t>
  </si>
  <si>
    <t>K30GLCTAMU</t>
  </si>
  <si>
    <t>NIFA Texas A M Subcontract K30GLCTAMU</t>
  </si>
  <si>
    <t>K30GLCUCR1</t>
  </si>
  <si>
    <t>NIFA UCR Subcontract K30GLCUCR1</t>
  </si>
  <si>
    <t>K30GLCUSDA</t>
  </si>
  <si>
    <t>NIFA USDA Subcontract K30GLCUSDA</t>
  </si>
  <si>
    <t>K30PRC7C83</t>
  </si>
  <si>
    <t>NIFA FINA ACCOUNT FOR P REYES CALDAS K30PRC7C83</t>
  </si>
  <si>
    <t>K30BPCCZ46</t>
  </si>
  <si>
    <t>CNPRC Noctor NIH R21NS111313 K30BPCCZ46</t>
  </si>
  <si>
    <t>K30ACUCSC1</t>
  </si>
  <si>
    <t>BME CMGI NIH sub from UCSC K30ACUCSC1</t>
  </si>
  <si>
    <t>KS0MAALTOS</t>
  </si>
  <si>
    <t>Apperson ALITHIOS 06 08 26 KS0MAALTOS</t>
  </si>
  <si>
    <t>KS0GISS812</t>
  </si>
  <si>
    <t>MED IMGI SARKAR ENANTA EDP 305 102 KS0GISS812</t>
  </si>
  <si>
    <t>K30WRFBLEN</t>
  </si>
  <si>
    <t>Eff 4 1 2020 DUC Fellowship Award K30WRFBLEN</t>
  </si>
  <si>
    <t>K30SMPOPCG</t>
  </si>
  <si>
    <t>CCFRP MPA Monitoring OPC Subaward K30SMPOPCG</t>
  </si>
  <si>
    <t>KS0CELTECH</t>
  </si>
  <si>
    <t>MRAD CELLSIGHT TECH 3 37D04 A21 3451 0 KS0CELTECH</t>
  </si>
  <si>
    <t>K30DOE21FO</t>
  </si>
  <si>
    <t>CHEM Osterloh DOE Renewal 2021 K30DOE21FO</t>
  </si>
  <si>
    <t>K30AHUCLBZ</t>
  </si>
  <si>
    <t>NUTR HALL UCL Biofortification with Z K30AHUCLBZ</t>
  </si>
  <si>
    <t>KS0NRSK101</t>
  </si>
  <si>
    <t>CA OFFICE OF STATE NP TRAINING KS0NRSK101</t>
  </si>
  <si>
    <t>K30NIH21XC</t>
  </si>
  <si>
    <t>CHEM Chen NIGMS R01 2021 K30NIH21XC</t>
  </si>
  <si>
    <t>K30GREMASE</t>
  </si>
  <si>
    <t>MGRE HST GO 16198 0014 A A21 2157 K30GREMASE</t>
  </si>
  <si>
    <t>K30AMOAKC1</t>
  </si>
  <si>
    <t>AN SCI OBERBAUER AMERICAN KENNEL CLUB K30AMOAKC1</t>
  </si>
  <si>
    <t>K30AMOAKC2</t>
  </si>
  <si>
    <t>AN SCI OBERBAUER AKC FINA Kinsey K30AMOAKC2</t>
  </si>
  <si>
    <t>KS0HSNSF21</t>
  </si>
  <si>
    <t>SIEFKES NSF INNOVATION CORPS GRANT KS0HSNSF21</t>
  </si>
  <si>
    <t>K30APLLN23</t>
  </si>
  <si>
    <t>ECE PHAM WIRELESS COMMUN SENSING K30APLLN23</t>
  </si>
  <si>
    <t>KS0JKMARIN</t>
  </si>
  <si>
    <t>KENNEDY MARINUS 1042 SE 3003 12 22 KS0JKMARIN</t>
  </si>
  <si>
    <t>K30A4MKCR2</t>
  </si>
  <si>
    <t>CEE KLEEMAN 2021 CRC PROJECT K30A4MKCR2</t>
  </si>
  <si>
    <t>K30PCR7D22</t>
  </si>
  <si>
    <t>NSF IOS 1954929 K30PCR7D22</t>
  </si>
  <si>
    <t>K30SMS7D22</t>
  </si>
  <si>
    <t>NSF IOS 1954929 w Pam Ronald K30SMS7D22</t>
  </si>
  <si>
    <t>KS0FLEM012</t>
  </si>
  <si>
    <t>Temperature Data Collection using Masimo KS0FLEM012</t>
  </si>
  <si>
    <t>K30P4SMJJF</t>
  </si>
  <si>
    <t>CEE MILLER J J RESEARCH WISTMd2 K30P4SMJJF</t>
  </si>
  <si>
    <t>K30P7SMJJF</t>
  </si>
  <si>
    <t>CEE MILLER J J RESEARCH FINA K30P7SMJJF</t>
  </si>
  <si>
    <t>K30KBNSF21</t>
  </si>
  <si>
    <t>STAT BALASUBRAMANIAN NSF DMS 2053918 K30KBNSF21</t>
  </si>
  <si>
    <t>K30CHNIH01</t>
  </si>
  <si>
    <t>MMG CHANG IL HWANG NIH R37 CA249007 0 K30CHNIH01</t>
  </si>
  <si>
    <t>K30P4AKWBK</t>
  </si>
  <si>
    <t>CEE Kendall World Bank K30P4AKWBK</t>
  </si>
  <si>
    <t>KS0MJDODNU</t>
  </si>
  <si>
    <t>Nuclear ErbB3 Predicts Sensitivity KS0MJDODNU</t>
  </si>
  <si>
    <t>K30OSM7D42</t>
  </si>
  <si>
    <t>UCR CCCPN MCA S 001421 K30OSM7D42</t>
  </si>
  <si>
    <t>KS0OMR0121</t>
  </si>
  <si>
    <t>MEYER R01 1 31 2026 KS0OMR0121</t>
  </si>
  <si>
    <t>KS0IDCS845</t>
  </si>
  <si>
    <t>MED IMID COHEN AICURIS KS0IDCS845</t>
  </si>
  <si>
    <t>KS0HOGD856</t>
  </si>
  <si>
    <t>MED IMHO GANDARA GENENTECH BO41932 KS0HOGD856</t>
  </si>
  <si>
    <t>KS0KNBMSC1</t>
  </si>
  <si>
    <t>NG BRISTOL MYERS SQUIBB CV010031 12 24 KS0KNBMSC1</t>
  </si>
  <si>
    <t>KS0MCSCOPE</t>
  </si>
  <si>
    <t>Scope Chemo Research S L LPRI 424 303 KS0MCSCOPE</t>
  </si>
  <si>
    <t>K30AYTNIFA</t>
  </si>
  <si>
    <t>3 14 24 Lipids for Human Health Taha K30AYTNIFA</t>
  </si>
  <si>
    <t>K30TKB5UOM</t>
  </si>
  <si>
    <t>ARE BEATTY UNIV OF MN K30TKB5UOM</t>
  </si>
  <si>
    <t>K30JMENIFA</t>
  </si>
  <si>
    <t>2 29 24 NIFA Data efficient AI platform K30JMENIFA</t>
  </si>
  <si>
    <t>K30NNNDATA</t>
  </si>
  <si>
    <t>2 29 24 NIFA Data efficient AI platform K30NNNDATA</t>
  </si>
  <si>
    <t>K30BPCDZ52</t>
  </si>
  <si>
    <t>CNPRC Bales NIH R01 MH125411 K30BPCDZ52</t>
  </si>
  <si>
    <t>KS0DFUCSFN</t>
  </si>
  <si>
    <t>Med Surgery Diana Farmer UCSF Novarti KS0DFUCSFN</t>
  </si>
  <si>
    <t>KS0LZNEURO</t>
  </si>
  <si>
    <t>ZHANG NEURODERM ND0612 317 12 24 KS0LZNEURO</t>
  </si>
  <si>
    <t>KS0KTCL600</t>
  </si>
  <si>
    <t>MED IMKT CHEN TRANSPLANT GENOMICS TGRP06 KS0KTCL600</t>
  </si>
  <si>
    <t>K30V451ND0</t>
  </si>
  <si>
    <t>Conley NDSU USDA Fetal pregnanes metab K30V451ND0</t>
  </si>
  <si>
    <t>KS0RACHUMA</t>
  </si>
  <si>
    <t>Med Surg R Callcut Humacyte Atlantic KS0RACHUMA</t>
  </si>
  <si>
    <t>KS0DBMITO2</t>
  </si>
  <si>
    <t>MPHA BERS NIH CCH MITO KS0DBMITO2</t>
  </si>
  <si>
    <t>KS0AY37D81</t>
  </si>
  <si>
    <t>A21 1847 NCI R01CA253230 KS0AY37D81</t>
  </si>
  <si>
    <t>K30V4D2410</t>
  </si>
  <si>
    <t>Marcellin Little HEALS Subaward PARVIR K30V4D2410</t>
  </si>
  <si>
    <t>K30JNRF1AL</t>
  </si>
  <si>
    <t>NIH 1RF1AG071665 UCDMC ALZHEIMER K30JNRF1AL</t>
  </si>
  <si>
    <t>KS0IM37D85</t>
  </si>
  <si>
    <t>3 31 24 NIH 1RF1AG071665 IZUMI KS0IM37D85</t>
  </si>
  <si>
    <t>KS0MTTEDI1</t>
  </si>
  <si>
    <t>Talbott NIH R21HD105161 KS0MTTEDI1</t>
  </si>
  <si>
    <t>KS0MTTEDIS</t>
  </si>
  <si>
    <t>Talbott NIH 3R21HD105161 02S1 KS0MTTEDIS</t>
  </si>
  <si>
    <t>KS0HOKT301</t>
  </si>
  <si>
    <t>MED IMHO KEEGAN KAISER NCI Cores A B KS0HOKT301</t>
  </si>
  <si>
    <t>K30V435TTS</t>
  </si>
  <si>
    <t>Pires APHIS Train the Trainer BML K30V435TTS</t>
  </si>
  <si>
    <t>K30V4ATTTA</t>
  </si>
  <si>
    <t>Pires APHIS Train the Trainer Approach K30V4ATTTA</t>
  </si>
  <si>
    <t>K30V4ATTTS</t>
  </si>
  <si>
    <t>Pires APHIS Train the Trainer Subawards K30V4ATTTS</t>
  </si>
  <si>
    <t>K30SDCCFIA</t>
  </si>
  <si>
    <t>CRAFT CONSULT FELLOWSHIP AGU 37D93 K30SDCCFIA</t>
  </si>
  <si>
    <t>KS0RCNCIR3</t>
  </si>
  <si>
    <t>Med Surg Robert Canter NCI R03 KS0RCNCIR3</t>
  </si>
  <si>
    <t>KS0LAAIRP1</t>
  </si>
  <si>
    <t>Abbeduto AIR P 2021 KS0LAAIRP1</t>
  </si>
  <si>
    <t>K30APSFB16</t>
  </si>
  <si>
    <t>PS HANSON 2022 IR 4 VIA CDFA HORAK K30APSFB16</t>
  </si>
  <si>
    <t>K30CXN7D97</t>
  </si>
  <si>
    <t>IR 4 CDFA Register Crop 1 31 2024 K30CXN7D97</t>
  </si>
  <si>
    <t>K30IR4C4Y1</t>
  </si>
  <si>
    <t>IR 4 CDFA Register Crop 1 31 2024 K30IR4C4Y1</t>
  </si>
  <si>
    <t>K30V435MYX</t>
  </si>
  <si>
    <t>Myxomatous Mitral Valve Disease K30V435MYX</t>
  </si>
  <si>
    <t>KS0GIBC835</t>
  </si>
  <si>
    <t>MED IMGI BOWLUS MIRUM VLX 301 VISTAS KS0GIBC835</t>
  </si>
  <si>
    <t>KS0OB37F00</t>
  </si>
  <si>
    <t>MNSG Bloch National Cancer Institute KS0OB37F00</t>
  </si>
  <si>
    <t>K30CHESS22</t>
  </si>
  <si>
    <t>SO ESSA Funds FY22 23 K30CHESS22</t>
  </si>
  <si>
    <t>K30CACES24</t>
  </si>
  <si>
    <t>CAC Exposure grant 2023 2024 seasons K30CACES24</t>
  </si>
  <si>
    <t>K30CMRPOST</t>
  </si>
  <si>
    <t>CHI M RAMIREZ UCOP PRES MELLON POSTDOC K30CMRPOST</t>
  </si>
  <si>
    <t>K30RLSUGAF</t>
  </si>
  <si>
    <t>Lusardi SWRC A23 3184 Eyes and Ears FINA K30RLSUGAF</t>
  </si>
  <si>
    <t>K30RLSUGAR</t>
  </si>
  <si>
    <t>Lusardi SWRC A23 3184 Eyes and Ears K30RLSUGAR</t>
  </si>
  <si>
    <t>K30S4AKCRB</t>
  </si>
  <si>
    <t>CEE Kendall Citrus Research Board K30S4AKCRB</t>
  </si>
  <si>
    <t>KS0IDAJ601</t>
  </si>
  <si>
    <t>MED IMID ANDERSON CIRM CLIN1 14006 KS0IDAJ601</t>
  </si>
  <si>
    <t>KS0IDAJ700</t>
  </si>
  <si>
    <t>MED IMID ANDERSON CIRM CLIN1 14006 KS0IDAJ700</t>
  </si>
  <si>
    <t>K30RSNAP01</t>
  </si>
  <si>
    <t>Napa County RSNAP01 K30RSNAP01</t>
  </si>
  <si>
    <t>K30BPCEZ40</t>
  </si>
  <si>
    <t>CNPRC Kuroda UFlorida NIH SUB3551 K30BPCEZ40</t>
  </si>
  <si>
    <t>K30GMBCADI</t>
  </si>
  <si>
    <t>12 31 25 Computer aided design instruct K30GMBCADI</t>
  </si>
  <si>
    <t>K30RLFOODW</t>
  </si>
  <si>
    <t>Lusardi Humboldt St 0007102569 Food Webs K30RLFOODW</t>
  </si>
  <si>
    <t>K30CMSNAIL</t>
  </si>
  <si>
    <t>AN SCI MOODY ASPCA NAIL TRIMS STRESS K30CMSNAIL</t>
  </si>
  <si>
    <t>K30WHNR025</t>
  </si>
  <si>
    <t>NUTR Stephensen RSA 58 2032 2 011 K30WHNR025</t>
  </si>
  <si>
    <t>K30SLO22T1</t>
  </si>
  <si>
    <t>SLO San Luis Obsipo GENT 2020 52 FY22 23 K30SLO22T1</t>
  </si>
  <si>
    <t>K30RB37F16</t>
  </si>
  <si>
    <t>WFCB eff 4 1 22 20F66 IPM APPROACH K30RB37F16</t>
  </si>
  <si>
    <t>K30HHCLOAK</t>
  </si>
  <si>
    <t>ECE HOMAYOUN IC CLOAK K30HHCLOAK</t>
  </si>
  <si>
    <t>K30AEX7F18</t>
  </si>
  <si>
    <t>University of MN Completing Grapevine K30AEX7F18</t>
  </si>
  <si>
    <t>K30DAC7F18</t>
  </si>
  <si>
    <t>8 31 23 UMIN Powdery Mildew Resistant K30DAC7F18</t>
  </si>
  <si>
    <t>K30LDG7F18</t>
  </si>
  <si>
    <t>8 31 23 UMIN Powdery Mildew Resistant K30LDG7F18</t>
  </si>
  <si>
    <t>K30EECWSU1</t>
  </si>
  <si>
    <t>EVE Crone USFS WSU 143164 SPC004811 0 K30EECWSU1</t>
  </si>
  <si>
    <t>KS0HORJ827</t>
  </si>
  <si>
    <t>MED IMHO RIESS REVOLUTION MED RMC 6291 KS0HORJ827</t>
  </si>
  <si>
    <t>K30NCCCL03</t>
  </si>
  <si>
    <t>NCW Chabot Lake Consult 22 23 K30NCCCL03</t>
  </si>
  <si>
    <t>K30SBWKPSC</t>
  </si>
  <si>
    <t>NSF Wkshp Participant Support Costs K30SBWKPSC</t>
  </si>
  <si>
    <t>K30SBWKSHP</t>
  </si>
  <si>
    <t>NSF Workshop Envisioning Develop Bio K30SBWKSHP</t>
  </si>
  <si>
    <t>K30HED0692</t>
  </si>
  <si>
    <t>LAWR DAHLKE UCB Enhanced Aquifier K30HED0692</t>
  </si>
  <si>
    <t>KS0SS37F24</t>
  </si>
  <si>
    <t>NSG STAVISKY ALS ASSOC 23 SGP 652 KS0SS37F24</t>
  </si>
  <si>
    <t>K303879034</t>
  </si>
  <si>
    <t>TO 7 Swimming Pools as HS ENG K303879034</t>
  </si>
  <si>
    <t>K303879035</t>
  </si>
  <si>
    <t>TO 7 Swimming Pools as HS ADM K303879035</t>
  </si>
  <si>
    <t>K303879036</t>
  </si>
  <si>
    <t>TO 7 Swimming Pools as HS OUT K303879036</t>
  </si>
  <si>
    <t>K30EST08LS</t>
  </si>
  <si>
    <t>CalNEXT POE Microgrid TO 8 Tasks 2 4 K30EST08LS</t>
  </si>
  <si>
    <t>K30EST08MS</t>
  </si>
  <si>
    <t>CalNEXT POE Microgrid TO 8 Tks 1 K30EST08MS</t>
  </si>
  <si>
    <t>K30EST08TR</t>
  </si>
  <si>
    <t>CalNEXT POE Microgrid TO 8 Tks 5 6 K30EST08TR</t>
  </si>
  <si>
    <t>K30V4B31H4</t>
  </si>
  <si>
    <t>Barker Arbov Surv Resp CA HH 22 23 K30V4B31H4</t>
  </si>
  <si>
    <t>KS0ERCJ800</t>
  </si>
  <si>
    <t>MERM PHASEBIO PHARM CHENOWETH KS0ERCJ800</t>
  </si>
  <si>
    <t>KS0TOBH312</t>
  </si>
  <si>
    <t>OYEGBILE CHIDI BIOHAVEN BHV3000 312 KS0TOBH312</t>
  </si>
  <si>
    <t>KS0GSSAFFR</t>
  </si>
  <si>
    <t>SOLES SAFFRON 01 01 2025 KS0GSSAFFR</t>
  </si>
  <si>
    <t>K30JBE7F32</t>
  </si>
  <si>
    <t>NSF CAREER Leveraging soil viromics K30JBE7F32</t>
  </si>
  <si>
    <t>K30ELD7F33</t>
  </si>
  <si>
    <t>7 31 25 antibiotic resistance vegetables K30ELD7F33</t>
  </si>
  <si>
    <t>K30TRIPFSU</t>
  </si>
  <si>
    <t>FSU Sub No R000003097 Innosense Inc K30TRIPFSU</t>
  </si>
  <si>
    <t>KS0RL37F35</t>
  </si>
  <si>
    <t>COLUMBIA UNIVERSITY RF1MH128969 KS0RL37F35</t>
  </si>
  <si>
    <t>K30DAM7F36</t>
  </si>
  <si>
    <t>6 30 24 D Mills Bovine milk and non K30DAM7F36</t>
  </si>
  <si>
    <t>K30DXB7F36</t>
  </si>
  <si>
    <t>FST 6 30 24 Bovine milk and non dairy K30DXB7F36</t>
  </si>
  <si>
    <t>K30GTCJHZC</t>
  </si>
  <si>
    <t>GTC UPENN ZCH42 K30GTCJHZC</t>
  </si>
  <si>
    <t>K30RSCOL01</t>
  </si>
  <si>
    <t>Colusa County RSCOL01 K30RSCOL01</t>
  </si>
  <si>
    <t>KS0GYUWUG1</t>
  </si>
  <si>
    <t>YIU UW MADISON NEI UG1 2022 2026 KS0GYUWUG1</t>
  </si>
  <si>
    <t>KS0SAEDNHS</t>
  </si>
  <si>
    <t>MCDONALD eDNHS Leadership Group 12 18 25 KS0SAEDNHS</t>
  </si>
  <si>
    <t>K30DOE22JV</t>
  </si>
  <si>
    <t>CHEM Velazquez DOE DE SC0023427 K30DOE22JV</t>
  </si>
  <si>
    <t>K30BCD5HEL</t>
  </si>
  <si>
    <t>HE HD Chambers Heluna Health K30BCD5HEL</t>
  </si>
  <si>
    <t>K30V4B1314</t>
  </si>
  <si>
    <t>Osburn RDPC FY22 K30V4B1314</t>
  </si>
  <si>
    <t>K30PKBEVER</t>
  </si>
  <si>
    <t>NPB BAAR Evergrain Protein K30PKBEVER</t>
  </si>
  <si>
    <t>K30ANPLAWR</t>
  </si>
  <si>
    <t>BME LLNL sub 6 1 22 9 30 23 K30ANPLAWR</t>
  </si>
  <si>
    <t>K30BKG8TGC</t>
  </si>
  <si>
    <t>ARE GOODRICH CA TABLE GRAPE K30BKG8TGC</t>
  </si>
  <si>
    <t>KS0STXY023</t>
  </si>
  <si>
    <t>TIMMER 2023 CALOES XY VOCA FUNDS KS0STXY023</t>
  </si>
  <si>
    <t>K303879033</t>
  </si>
  <si>
    <t>TO 11 2025 CASE Cooling Towers Vernon K303879033</t>
  </si>
  <si>
    <t>K30PCR7F52</t>
  </si>
  <si>
    <t>NIH NIGMS 2023 2028 K30PCR7F52</t>
  </si>
  <si>
    <t>K30EXKCAD4</t>
  </si>
  <si>
    <t>ANS CA Dairy Research Found A23 2783 K30EXKCAD4</t>
  </si>
  <si>
    <t>K30SUV7F54</t>
  </si>
  <si>
    <t>LAWR SUVOCAREV Gen Mills eff 1 1 23 K30SUV7F54</t>
  </si>
  <si>
    <t>K30RMMOTC2</t>
  </si>
  <si>
    <t>Meyer RLF MPA Protocal Pilot Program K30RMMOTC2</t>
  </si>
  <si>
    <t>K30AKLLN81</t>
  </si>
  <si>
    <t>CHE KULKARNI LLNL Multiscale modeling K30AKLLN81</t>
  </si>
  <si>
    <t>K30SJKETOT</t>
  </si>
  <si>
    <t>BARNSTORM BETA HYDROXY BUTYRATE K30SJKETOT</t>
  </si>
  <si>
    <t>KS0IDSW500</t>
  </si>
  <si>
    <t>MED IMID WINTER BURROUGHS WELLCOME FUND KS0IDSW500</t>
  </si>
  <si>
    <t>K30MEN22T1</t>
  </si>
  <si>
    <t>MEN Mendocino Co GENT 2022 46 C000114362 K30MEN22T1</t>
  </si>
  <si>
    <t>KS0MHSHWAV</t>
  </si>
  <si>
    <t>Shockwave Medical Trial Dr Humphries KS0MHSHWAV</t>
  </si>
  <si>
    <t>K30V451KI2</t>
  </si>
  <si>
    <t>Lima Kemin Dairy Cow Reproductive Rsch K30V451KI2</t>
  </si>
  <si>
    <t>K305877015</t>
  </si>
  <si>
    <t>IAC Decarb Assessment Kissock K305877015</t>
  </si>
  <si>
    <t>K30IMG7F66</t>
  </si>
  <si>
    <t>2023 Cotton INC Mgmt of Key Cotton K30IMG7F66</t>
  </si>
  <si>
    <t>K30MLPCSC3</t>
  </si>
  <si>
    <t>Placer County Superior Courts Training K30MLPCSC3</t>
  </si>
  <si>
    <t>K30CRCYOB2</t>
  </si>
  <si>
    <t>CRC YR 2 YOLO COUNTY BASIC INCOME STUDY K30CRCYOB2</t>
  </si>
  <si>
    <t>K30CRCYOB3</t>
  </si>
  <si>
    <t>CRC YR 3 YOLO COUNTY BASIC INCOME STUDY K30CRCYOB3</t>
  </si>
  <si>
    <t>K30CRCYOBI</t>
  </si>
  <si>
    <t>CRC YR 1 YOLO COUNTY BASIC INCOME STUDY K30CRCYOBI</t>
  </si>
  <si>
    <t>K30DECYOBI</t>
  </si>
  <si>
    <t>HE HD Choe D YOBI PROJECT SUPPORT K30DECYOBI</t>
  </si>
  <si>
    <t>KS0ERKR935</t>
  </si>
  <si>
    <t>MERM YOBI PROJECT KAGAWA KS0ERKR935</t>
  </si>
  <si>
    <t>KS0ERND200</t>
  </si>
  <si>
    <t>MERM NIH NINDS NORCARES NISHIJIMA KS0ERND200</t>
  </si>
  <si>
    <t>KS0NRNA100</t>
  </si>
  <si>
    <t>HCAI PMHNP PROGRAM KS0NRNA100</t>
  </si>
  <si>
    <t>KS0NRHY100</t>
  </si>
  <si>
    <t>CA DEPT OF AGING PILOT PROJECT KS0NRHY100</t>
  </si>
  <si>
    <t>KS0JOU19Y2</t>
  </si>
  <si>
    <t>OLICHNEY Alzheimers Gut 9 1 22 8 31 23 KS0JOU19Y2</t>
  </si>
  <si>
    <t>K30PODSCH1</t>
  </si>
  <si>
    <t>POD CHC Contract S Haynes K30PODSCH1</t>
  </si>
  <si>
    <t>KS0FIPIVOT</t>
  </si>
  <si>
    <t>ING PIVOTAL GRANT SUBAWARD KS0FIPIVOT</t>
  </si>
  <si>
    <t>K30BPCEZ43</t>
  </si>
  <si>
    <t>CNPRC Tarantal US Army W81XWH 22 1 0401 K30BPCEZ43</t>
  </si>
  <si>
    <t>KS0EMKYMB1</t>
  </si>
  <si>
    <t>MAVERAKIS KYMAB LIMITED A23 2984 0 KS0EMKYMB1</t>
  </si>
  <si>
    <t>K30RJTURTL</t>
  </si>
  <si>
    <t>NUT JIANG TURTLETREE LACTOFERRIN K30RJTURTL</t>
  </si>
  <si>
    <t>K30V683303</t>
  </si>
  <si>
    <t>HSUSS 2023 Animal Care Expo Travel Grnt K30V683303</t>
  </si>
  <si>
    <t>KS0CAZX201</t>
  </si>
  <si>
    <t>MED IMCA ZHANG NIH R01HL158961 KS0CAZX201</t>
  </si>
  <si>
    <t>K30VALYIZE</t>
  </si>
  <si>
    <t>Dong NASA High Cadence UV Light Supernov K30VALYIZE</t>
  </si>
  <si>
    <t>K30F4HLLAG</t>
  </si>
  <si>
    <t>CEE Leverenz Lagoon Wastewater Systems K30F4HLLAG</t>
  </si>
  <si>
    <t>K30FIEHNKE</t>
  </si>
  <si>
    <t>Keck Foundation Oliver Fiehn K30FIEHNKE</t>
  </si>
  <si>
    <t>K30KECKDEO</t>
  </si>
  <si>
    <t>OLSON KECK FOUNDATION K30KECKDEO</t>
  </si>
  <si>
    <t>K30MILLSKE</t>
  </si>
  <si>
    <t>Keck Foundation David Mills K30MILLSKE</t>
  </si>
  <si>
    <t>K30SIEGLKE</t>
  </si>
  <si>
    <t>Keck Foundation Justin Siegel K30SIEGLKE</t>
  </si>
  <si>
    <t>K30TIANKEC</t>
  </si>
  <si>
    <t>Keck Foundation Lin Tian K30TIANKEC</t>
  </si>
  <si>
    <t>KS0ASAOYIG</t>
  </si>
  <si>
    <t>SAIZ AO NA YOUNG INVESTIGATOR 9 30 2024 KS0ASAOYIG</t>
  </si>
  <si>
    <t>K30JLF5R01</t>
  </si>
  <si>
    <t>HE Falbe NIIH R01 Healthy Checkout37F93 K30JLF5R01</t>
  </si>
  <si>
    <t>KS0RRARCHL</t>
  </si>
  <si>
    <t>ROBERTO Arch Laminoplasty 11 01 23 KS0RRARCHL</t>
  </si>
  <si>
    <t>KS0DRCABI3</t>
  </si>
  <si>
    <t>RICHMAN CABALETTA Phase 1 12 31 39 KS0DRCABI3</t>
  </si>
  <si>
    <t>KS0KAPTPS1</t>
  </si>
  <si>
    <t>MED PHS AIEMJOY TYPHOID SURV IMPACT KS0KAPTPS1</t>
  </si>
  <si>
    <t>K30P4MKALI</t>
  </si>
  <si>
    <t>CEE Kleeman Aliso Canyon Community Study K30P4MKALI</t>
  </si>
  <si>
    <t>K30CHSSF98</t>
  </si>
  <si>
    <t>CHSS K16 Humboldt State K30CHSSF98</t>
  </si>
  <si>
    <t>K30EMUAF98</t>
  </si>
  <si>
    <t>EMUA K16 Humboldt State K30EMUAF98</t>
  </si>
  <si>
    <t>K30RT37F98</t>
  </si>
  <si>
    <t>K16 Humboldt State K30RT37F98</t>
  </si>
  <si>
    <t>K30SOEDF98</t>
  </si>
  <si>
    <t>SOE K16 Humboldt State K30SOEDF98</t>
  </si>
  <si>
    <t>K30STEMF98</t>
  </si>
  <si>
    <t>STEM K16 Humboldt State K30STEMF98</t>
  </si>
  <si>
    <t>K30V4B2NBA</t>
  </si>
  <si>
    <t>PMI Smith Baumgarth NIH R01 B 1 Cells K30V4B2NBA</t>
  </si>
  <si>
    <t>K30ALA16E1</t>
  </si>
  <si>
    <t>ALA Alameda EW 2016 42 C000113317 K30ALA16E1</t>
  </si>
  <si>
    <t>KS0ASACE01</t>
  </si>
  <si>
    <t>Stahmer Drexel nih R01MH115715 9 17 5 22 KS0ASACE01</t>
  </si>
  <si>
    <t>K30SGVCPRB</t>
  </si>
  <si>
    <t>2 28 23 CA Pistachio Research Board K30SGVCPRB</t>
  </si>
  <si>
    <t>KS0IDTG809</t>
  </si>
  <si>
    <t>MED IMID THOMPSON SCYNEXIS SCY 078 301 KS0IDTG809</t>
  </si>
  <si>
    <t>K30CNSCR17</t>
  </si>
  <si>
    <t>CNS RANGANATH ONR MURI N00014 17 1 296 K30CNSCR17</t>
  </si>
  <si>
    <t>K30APSFA67</t>
  </si>
  <si>
    <t>PS MAGNEY USDA IMPROV REMOTE SEN LAWR K30APSFA67</t>
  </si>
  <si>
    <t>K30JIN3600</t>
  </si>
  <si>
    <t>LAWR USDA IMPROVED REMOTE SENSING K30JIN3600</t>
  </si>
  <si>
    <t>K30ZAC0833</t>
  </si>
  <si>
    <t>LAWR ZACCARIA USDA IMPROVE REMOTE SENSI K30ZAC0833</t>
  </si>
  <si>
    <t>KS0PMOJ800</t>
  </si>
  <si>
    <t>MED IMPM OLDHAM BOEHRINGER 1199 247 KS0PMOJ800</t>
  </si>
  <si>
    <t>K30JIN3278</t>
  </si>
  <si>
    <t>SGC Innovation Center UCI JIN K30JIN3278</t>
  </si>
  <si>
    <t>K30JIN3279</t>
  </si>
  <si>
    <t>SGC Innovation Center UCI JIN K30JIN3279</t>
  </si>
  <si>
    <t>K30OGE3278</t>
  </si>
  <si>
    <t>LAWR SGC Innovation Center UCI OGEEN K30OGE3278</t>
  </si>
  <si>
    <t>K30OGE327A</t>
  </si>
  <si>
    <t>LAWR SGC Innovation Center UCI OGEEN YR2 K30OGE327A</t>
  </si>
  <si>
    <t>K30DK32582</t>
  </si>
  <si>
    <t>Dinesh Kumar NIH 1R01GM132582 K30DK32582</t>
  </si>
  <si>
    <t>K30DKNIH19</t>
  </si>
  <si>
    <t>PLB Dinesh Kumar NIH 1R01GM132582 K30DKNIH19</t>
  </si>
  <si>
    <t>KS0PMAR869</t>
  </si>
  <si>
    <t>MED IMPM ALLEN PHASEBIO PB1046 PT CL 004 KS0PMAR869</t>
  </si>
  <si>
    <t>K30V451OT2</t>
  </si>
  <si>
    <t>OT UMD COMMON FUND DATA ECOSYSTEM K30V451OT2</t>
  </si>
  <si>
    <t>K30V451OT3</t>
  </si>
  <si>
    <t>OT UMD COMMON FUND DATA ECOSYSTEM2 K30V451OT3</t>
  </si>
  <si>
    <t>K30APSM580</t>
  </si>
  <si>
    <t>PS BRC CANNABIS SATIVA TAYLOR K30APSM580</t>
  </si>
  <si>
    <t>KS0SJCRS10</t>
  </si>
  <si>
    <t>San Joaquin Eval HBI PH Full 10 TC KS0SJCRS10</t>
  </si>
  <si>
    <t>KS0SJCRS15</t>
  </si>
  <si>
    <t>San Joaquin Eval HBI PH Full 15 TC KS0SJCRS15</t>
  </si>
  <si>
    <t>KS0SJCRSPH</t>
  </si>
  <si>
    <t>San Joaquin Eval PH 15 TC KS0SJCRSPH</t>
  </si>
  <si>
    <t>KS0SJRSBS3</t>
  </si>
  <si>
    <t>SAN JOAQUIN EVAL HBI BSCC 19 20 10 TC KS0SJRSBS3</t>
  </si>
  <si>
    <t>KS0SJRSIN3</t>
  </si>
  <si>
    <t>SAN JOAQUIN EVAL HBI INN 19 20 15 TC KS0SJRSIN3</t>
  </si>
  <si>
    <t>KS0SJRSMCA</t>
  </si>
  <si>
    <t>San Joaquin HBI PH UCSF MCA 15 TC KS0SJRSMCA</t>
  </si>
  <si>
    <t>KS0SJRSPH3</t>
  </si>
  <si>
    <t>SAN JOAQUIN EVAL PH INN 19 20 15 TC KS0SJRSPH3</t>
  </si>
  <si>
    <t>KS0TDLFINA</t>
  </si>
  <si>
    <t>FY 22 23 FINA TRACY DE LOS SANTOS KS0TDLFINA</t>
  </si>
  <si>
    <t>KS0DAT3221</t>
  </si>
  <si>
    <t>AMARAL T32MH073124 20 21 KS0DAT3221</t>
  </si>
  <si>
    <t>KS0DAT32S1</t>
  </si>
  <si>
    <t>AMARAL T32MH073124 20 21 KS0DAT32S1</t>
  </si>
  <si>
    <t>KS0DAT32S2</t>
  </si>
  <si>
    <t>AMARAL T32MH073124 20 21 KS0DAT32S2</t>
  </si>
  <si>
    <t>KS0DAT32S3</t>
  </si>
  <si>
    <t>AMARAL T32MH073124 20 21 KS0DAT32S3</t>
  </si>
  <si>
    <t>KS0DAT32T1</t>
  </si>
  <si>
    <t>AMARAL T32MH073124 20 21 KS0DAT32T1</t>
  </si>
  <si>
    <t>KS0DAT32T2</t>
  </si>
  <si>
    <t>AMARAL T32MH073124 20 21 KS0DAT32T2</t>
  </si>
  <si>
    <t>KS0MST32S1</t>
  </si>
  <si>
    <t>Solomon T32 2022 2023 KS0MST32S1</t>
  </si>
  <si>
    <t>KS0MST32S2</t>
  </si>
  <si>
    <t>Solomon T32 FY24 Stipends KS0MST32S2</t>
  </si>
  <si>
    <t>KS0MST32T1</t>
  </si>
  <si>
    <t>Solomon T32 2022 2023 KS0MST32T1</t>
  </si>
  <si>
    <t>KS0MST32T2</t>
  </si>
  <si>
    <t>Solomon T32 FY24 KS0MST32T2</t>
  </si>
  <si>
    <t>KS0SRT32S1</t>
  </si>
  <si>
    <t>Rogers T32MH073124 19 24 KS0SRT32S1</t>
  </si>
  <si>
    <t>KS0SRT32T1</t>
  </si>
  <si>
    <t>Rogers T32MH073124 19 24 KS0SRT32T1</t>
  </si>
  <si>
    <t>KS0T32CAR2</t>
  </si>
  <si>
    <t>Solomon T32 FY 24 Child Care KS0T32CAR2</t>
  </si>
  <si>
    <t>KS0T32CARE</t>
  </si>
  <si>
    <t>Solomon T32 2022 2023 Child Care Costs KS0T32CARE</t>
  </si>
  <si>
    <t>KS0HOCM800</t>
  </si>
  <si>
    <t>MED IMHO CHO BEIGENE BGB A317 305 KS0HOCM800</t>
  </si>
  <si>
    <t>KS0HOMC806</t>
  </si>
  <si>
    <t>MED IMHO KIM BEIGENE BGB A317 305 KS0HOMC806</t>
  </si>
  <si>
    <t>KS0FTCK100</t>
  </si>
  <si>
    <t>KREUEN WRIGHT BONE GRAFT STUDY 12 23 KS0FTCK100</t>
  </si>
  <si>
    <t>K30LVAZNA1</t>
  </si>
  <si>
    <t>Mechanisms of Naphthalene tox in Lung K30LVAZNA1</t>
  </si>
  <si>
    <t>K30GANHR21</t>
  </si>
  <si>
    <t>BME Arino Estrada R21 3 31 23 K30GANHR21</t>
  </si>
  <si>
    <t>K30RGSPEST</t>
  </si>
  <si>
    <t>APGA Pest Monitoring Project K30RGSPEST</t>
  </si>
  <si>
    <t>K30KSRNIH1</t>
  </si>
  <si>
    <t>RALSTON NIH R01AI146914 0 K30KSRNIH1</t>
  </si>
  <si>
    <t>K30JFQ5R5E</t>
  </si>
  <si>
    <t>ESP Quinn CalFire R5 Ecology K30JFQ5R5E</t>
  </si>
  <si>
    <t>K30DASSLOA</t>
  </si>
  <si>
    <t>Alfred P Sloan Fellowship FG 2019 11627 K30DASSLOA</t>
  </si>
  <si>
    <t>K30VISSLOA</t>
  </si>
  <si>
    <t>Alfred P Sloan Fellowship FG 2019 12170 K30VISSLOA</t>
  </si>
  <si>
    <t>K30MATNS12</t>
  </si>
  <si>
    <t>N Saito NSF 2019 22 x24 K30MATNS12</t>
  </si>
  <si>
    <t>K30BYF63KH</t>
  </si>
  <si>
    <t>ECE YOO KUMIHIMO 2 K30BYF63KH</t>
  </si>
  <si>
    <t>KS0MHSVS23</t>
  </si>
  <si>
    <t>Med Surg Misty Humphries SVS K23 Yr1 KS0MHSVS23</t>
  </si>
  <si>
    <t>K30SU2CIM4</t>
  </si>
  <si>
    <t>JMIE USTIN USTIN CIMIS MAINTENANCE YR 4 K30SU2CIM4</t>
  </si>
  <si>
    <t>K30SU3CIM4</t>
  </si>
  <si>
    <t>JMIE USTIN USTIN CIMIS MAINTENANCE YR 3 K30SU3CIM4</t>
  </si>
  <si>
    <t>K30SU3CIM5</t>
  </si>
  <si>
    <t>JMIE USTIN USTIN CIMIS MAINTENANCE YR 5 K30SU3CIM5</t>
  </si>
  <si>
    <t>K30SUCIMI4</t>
  </si>
  <si>
    <t>JMIE USTIN USTIN CIMIS MAINTENANCE YR 4 K30SUCIMI4</t>
  </si>
  <si>
    <t>K30MATJA01</t>
  </si>
  <si>
    <t>J Arsuaga NSF 2019 22 x24 K30MATJA01</t>
  </si>
  <si>
    <t>K30TERC145</t>
  </si>
  <si>
    <t>TERC Sadro Determining Seasonal Sensit K30TERC145</t>
  </si>
  <si>
    <t>K30TERC211</t>
  </si>
  <si>
    <t>TENV Sadro Determining Seasonal Sensit K30TERC211</t>
  </si>
  <si>
    <t>K30TERC230</t>
  </si>
  <si>
    <t>TENV Sadro Determining Seasonal YEAR 2 K30TERC230</t>
  </si>
  <si>
    <t>K30TERC247</t>
  </si>
  <si>
    <t>TENV Sadro Determining Seasonal YEAR 3 K30TERC247</t>
  </si>
  <si>
    <t>K30CHENWAN</t>
  </si>
  <si>
    <t>Newmann Colloboration Research Wan YR5 K30CHENWAN</t>
  </si>
  <si>
    <t>KS0LWJC101</t>
  </si>
  <si>
    <t>06 30 21 CDPH Alzheimers YR2 Lead Wan KS0LWJC101</t>
  </si>
  <si>
    <t>KS0MPYW100</t>
  </si>
  <si>
    <t>06 30 20 CDPH Alzheimers YR1 KS0MPYW100</t>
  </si>
  <si>
    <t>KS0MPYW101</t>
  </si>
  <si>
    <t>06 30 21 CDPH Alzheimers YR2 KS0MPYW101</t>
  </si>
  <si>
    <t>KS0MPYW103</t>
  </si>
  <si>
    <t>06 30 22 CDPH Alzheimer Disease Pgm YR 3 KS0MPYW103</t>
  </si>
  <si>
    <t>KS0MPYW104</t>
  </si>
  <si>
    <t>06 30 23 CDPH Alzheimer Disease Pgm YR 4 KS0MPYW104</t>
  </si>
  <si>
    <t>KS0MPYW105</t>
  </si>
  <si>
    <t>06 30 24 CDPH Alzheimer Disease Pgm YR 5 KS0MPYW105</t>
  </si>
  <si>
    <t>K30RJH8GAI</t>
  </si>
  <si>
    <t>ESP Hijmans Guide Acid Soil Investment K30RJH8GAI</t>
  </si>
  <si>
    <t>KS0ERLM649</t>
  </si>
  <si>
    <t>MERM ROCHE MOLECULAR SYSTEM MAY KS0ERLM649</t>
  </si>
  <si>
    <t>K304873270</t>
  </si>
  <si>
    <t>Handy Carb Small Area Vehicle Miles K304873270</t>
  </si>
  <si>
    <t>K30IMG8D08</t>
  </si>
  <si>
    <t>21 22 CA Rice Research Board K30IMG8D08</t>
  </si>
  <si>
    <t>K30P4SM004</t>
  </si>
  <si>
    <t>CEE MILLER RICE BOARD RICE STRAW K30P4SM004</t>
  </si>
  <si>
    <t>KS0HOPM808</t>
  </si>
  <si>
    <t>MED IMHO PARIKH KARYOPHARM THERAPUTCS KS0HOPM808</t>
  </si>
  <si>
    <t>K30290NLCB</t>
  </si>
  <si>
    <t>CHEM Lebrilla NIGMS 2021 K30290NLCB</t>
  </si>
  <si>
    <t>K30NAEMFOF</t>
  </si>
  <si>
    <t>NAS E MIDDLETON FUTURE OF FIRE POSTDOC K30NAEMFOF</t>
  </si>
  <si>
    <t>K30APSAR94</t>
  </si>
  <si>
    <t>PS RRB 2021 HANSON K30APSAR94</t>
  </si>
  <si>
    <t>KS0HORA804</t>
  </si>
  <si>
    <t>MED IMCT ROSENBERG AEVI GENOMIC KS0HORA804</t>
  </si>
  <si>
    <t>KS0GISS813</t>
  </si>
  <si>
    <t>MED IMGI SARKAR HANMI PHARM HM TRIA 201 KS0GISS813</t>
  </si>
  <si>
    <t>KS0HOJB828</t>
  </si>
  <si>
    <t>MED IMCT JONAS IMMUNE ONC KS0HOJB828</t>
  </si>
  <si>
    <t>KS0HOKE818</t>
  </si>
  <si>
    <t>MED IMHO KIM EMD SERONO KS0HOKE818</t>
  </si>
  <si>
    <t>KS0VWPROOF</t>
  </si>
  <si>
    <t>WHEELOCK PRILENIA PROOF HD 03 23 KS0VWPROOF</t>
  </si>
  <si>
    <t>K304877101</t>
  </si>
  <si>
    <t>LBNL Grid Integrated Electric Mobility K304877101</t>
  </si>
  <si>
    <t>K30PHCCDFA</t>
  </si>
  <si>
    <t>AN SCI CARVALHO CDFA ANTIMICROBIAL RES K30PHCCDFA</t>
  </si>
  <si>
    <t>K30XYCCADF</t>
  </si>
  <si>
    <t>ANS CALIFORNIA DEPARTMENT OF FOOD K30XYCCADF</t>
  </si>
  <si>
    <t>KS0RHLAVEN</t>
  </si>
  <si>
    <t>HAGERMAN ACADIA LAVENDER CT ACP 2566 003 KS0RHLAVEN</t>
  </si>
  <si>
    <t>KS0JSULTRA</t>
  </si>
  <si>
    <t>Silverman Ultragenyx Pharma A21 3862 KS0JSULTRA</t>
  </si>
  <si>
    <t>K30CHNS2CK</t>
  </si>
  <si>
    <t>Chem NSF Crabtree 2042257 K30CHNS2CK</t>
  </si>
  <si>
    <t>K30ALVWSU1</t>
  </si>
  <si>
    <t>AN SCI VAN EENENNAAM WSU GENOME EDITIN K30ALVWSU1</t>
  </si>
  <si>
    <t>KS0HOKT302</t>
  </si>
  <si>
    <t>MED IMHO KEEGAN KAISER AYA PROJ 3 KS0HOKT302</t>
  </si>
  <si>
    <t>K30MULDCDA</t>
  </si>
  <si>
    <t>Fermilab 314361 COLDDATA K30MULDCDA</t>
  </si>
  <si>
    <t>KS0EDKC708</t>
  </si>
  <si>
    <t>MED IMGM KEENAN SONG BROWN 8 KS0EDKC708</t>
  </si>
  <si>
    <t>KS0NRCS603</t>
  </si>
  <si>
    <t>SEATTLE INSTITUTE FOR BIOMEDIC YR2 KS0NRCS603</t>
  </si>
  <si>
    <t>KS0NRCS604</t>
  </si>
  <si>
    <t>SEATTLE INSTITUTE FOR BIOMEDIC YR3 KS0NRCS604</t>
  </si>
  <si>
    <t>KS0NRCS605</t>
  </si>
  <si>
    <t>SEATTLE INSTITUTE FOR BIOMEDIC YR4 KS0NRCS605</t>
  </si>
  <si>
    <t>KS0NRCS606</t>
  </si>
  <si>
    <t>SEATTLE INSTITUTE FOR BIOMEDIC YR5 KS0NRCS606</t>
  </si>
  <si>
    <t>KS0EAHHOW2</t>
  </si>
  <si>
    <t>ALVAREZ HYUNDAI HOPE ON WHEELS YIA KS0EAHHOW2</t>
  </si>
  <si>
    <t>K30WETNSFC</t>
  </si>
  <si>
    <t>AWET NSF Early Career A22 0081 K30WETNSFC</t>
  </si>
  <si>
    <t>K30WETNSFP</t>
  </si>
  <si>
    <t>AWET NSF A22 0081 Part Support Costs K30WETNSFP</t>
  </si>
  <si>
    <t>KS0EMAB194</t>
  </si>
  <si>
    <t>Maverakis AbbvieM19 164 Protocol KS0EMAB194</t>
  </si>
  <si>
    <t>KS0MCLEVO3</t>
  </si>
  <si>
    <t>CMDOC 0062 Levocept Phase III KS0MCLEVO3</t>
  </si>
  <si>
    <t>K30VP70060</t>
  </si>
  <si>
    <t>CNPRC DIRECTORS OFFICE K30VP70060</t>
  </si>
  <si>
    <t>K30VP70160</t>
  </si>
  <si>
    <t>CNPRC ADMINISTRATION AND OPERATIONS K30VP70160</t>
  </si>
  <si>
    <t>K30VP70260</t>
  </si>
  <si>
    <t>CNPRC COLONY MANAGEMENT AND RESEARCH SRV K30VP70260</t>
  </si>
  <si>
    <t>K30VP70360</t>
  </si>
  <si>
    <t>CNPRC INFORMATION TECHNOLOGY K30VP70360</t>
  </si>
  <si>
    <t>K30VP71060</t>
  </si>
  <si>
    <t>CNPRC OUTREACH K30VP71060</t>
  </si>
  <si>
    <t>K30VP71160</t>
  </si>
  <si>
    <t>CNPRC MULTIMODAL IMAGING CORE K30VP71160</t>
  </si>
  <si>
    <t>K30VP71260</t>
  </si>
  <si>
    <t>CNPRC FLOW CYTOMETRY CORE K30VP71260</t>
  </si>
  <si>
    <t>K30VP71560</t>
  </si>
  <si>
    <t>CNPRC INHALATION CORE K30VP71560</t>
  </si>
  <si>
    <t>K30VP71960</t>
  </si>
  <si>
    <t>CNPRC GENETICS MANAGEMENT SRVS K30VP71960</t>
  </si>
  <si>
    <t>K30VP72360</t>
  </si>
  <si>
    <t>CNPRC ANIMAL PER CLEARING K30VP72360</t>
  </si>
  <si>
    <t>K30VP72560</t>
  </si>
  <si>
    <t>CNPRC PRIMATE MEDICINE SRVS K30VP72560</t>
  </si>
  <si>
    <t>K30VP72860</t>
  </si>
  <si>
    <t>CNPRC NATIONAL INSTITUTE ON AGING COLONY K30VP72860</t>
  </si>
  <si>
    <t>K30VP73160</t>
  </si>
  <si>
    <t>CNPRC POPULATION BEHAVIOR HEALTH SERVICE K30VP73160</t>
  </si>
  <si>
    <t>K30VP73260</t>
  </si>
  <si>
    <t>CNPRC NEUROSCIENCE BEHAVIOR RSCH UNIT K30VP73260</t>
  </si>
  <si>
    <t>K30VP73560</t>
  </si>
  <si>
    <t>CNPRC CONSORTIUM K30VP73560</t>
  </si>
  <si>
    <t>K30VP74360</t>
  </si>
  <si>
    <t>CNPRC YR59 SUP3 TB184 SURG RENOVATION K30VP74360</t>
  </si>
  <si>
    <t>K30VP74760</t>
  </si>
  <si>
    <t>CNPRC PILOT RESEARCH PROGRAM K30VP74760</t>
  </si>
  <si>
    <t>K30VP75060</t>
  </si>
  <si>
    <t>CNPRC REPRODUCTIVE SCIENCE REGENERATVE K30VP75060</t>
  </si>
  <si>
    <t>K30VP75260</t>
  </si>
  <si>
    <t>CNPRC methylnaltrexone bromide CM Jepkes K30VP75260</t>
  </si>
  <si>
    <t>K30VP75460</t>
  </si>
  <si>
    <t>CNPRC YR59 SUP1 NIA EXPANSION K30VP75460</t>
  </si>
  <si>
    <t>K30VP75560</t>
  </si>
  <si>
    <t>CNPRC RESPIRATORY DISEASE RESEARCH UNIT K30VP75560</t>
  </si>
  <si>
    <t>K30VP75960</t>
  </si>
  <si>
    <t>CNPRC DIVERSITY N SIEGEL YR 3 K30VP75960</t>
  </si>
  <si>
    <t>K30VP76460</t>
  </si>
  <si>
    <t>CNPRC FACILITIES IMPROVEMENT K30VP76460</t>
  </si>
  <si>
    <t>K30VP76560</t>
  </si>
  <si>
    <t>CNPRC PRIMATE ASSAY LABORATORY CORE K30VP76560</t>
  </si>
  <si>
    <t>K30VP76860</t>
  </si>
  <si>
    <t>CNPRC YR58 SUP1 FIRE READINESS K30VP76860</t>
  </si>
  <si>
    <t>K30VP76960</t>
  </si>
  <si>
    <t>CNPRC YR60 SUP3 Baylor Jeff Roberts K30VP76960</t>
  </si>
  <si>
    <t>K30VP77460</t>
  </si>
  <si>
    <t>CNPRC YR58 PILOT CHUA BLISS MOREAU K30VP77460</t>
  </si>
  <si>
    <t>K30VP77960</t>
  </si>
  <si>
    <t>CNPRC YR58 PILOT HILDEMAN HARTIGAN OC K30VP77960</t>
  </si>
  <si>
    <t>K30VP78060</t>
  </si>
  <si>
    <t>CNPRC YR59 PILOT BLASI VANROMPAY IYER K30VP78060</t>
  </si>
  <si>
    <t>K30VP78260</t>
  </si>
  <si>
    <t>CNPRC YR60 PILOT ROAN IYER K30VP78260</t>
  </si>
  <si>
    <t>K30VP78460</t>
  </si>
  <si>
    <t>CNPRC ANATOMICAL AND CLINICAL PATHOLOGY K30VP78460</t>
  </si>
  <si>
    <t>K30VP78560</t>
  </si>
  <si>
    <t>CNPRC YR60 PILOT FREIZE VAN ROMPAY K30VP78560</t>
  </si>
  <si>
    <t>K30VP78660</t>
  </si>
  <si>
    <t>CNPRC YR60 PILOT VENKATA L MILLER K30VP78660</t>
  </si>
  <si>
    <t>K30VP78760</t>
  </si>
  <si>
    <t>CNPRC YR59 PILOT BHASKAR VANROMPAY JHM K30VP78760</t>
  </si>
  <si>
    <t>K30VP78860</t>
  </si>
  <si>
    <t>CNPRC YR59 SUP5 Corral Covers K30VP78860</t>
  </si>
  <si>
    <t>K30VP79060</t>
  </si>
  <si>
    <t>CNPRC Gen Genomic Project CM McCowan K30VP79060</t>
  </si>
  <si>
    <t>K30VP79160</t>
  </si>
  <si>
    <t>CNPRC INFECTIOUS DISEASES RESEARCH UNIT K30VP79160</t>
  </si>
  <si>
    <t>K30VP79560</t>
  </si>
  <si>
    <t>CNPRC Deslorelin Assessment CM Carroll K30VP79560</t>
  </si>
  <si>
    <t>K30VP79660</t>
  </si>
  <si>
    <t>CNPRC WILDLIFE SURVEY CM J Short K30VP79660</t>
  </si>
  <si>
    <t>K30VP79760</t>
  </si>
  <si>
    <t>CNPRC YR59 SUP2 BioBehaviorial Assess K30VP79760</t>
  </si>
  <si>
    <t>KS0MCNIF23</t>
  </si>
  <si>
    <t>Campbell NIFA Mdv Pathogenesis KS0MCNIF23</t>
  </si>
  <si>
    <t>K30TJM8D65</t>
  </si>
  <si>
    <t>CDPB Cytospora in Prune K30TJM8D65</t>
  </si>
  <si>
    <t>K30NXB8SPF</t>
  </si>
  <si>
    <t>HE CD Brazil Spencer Fdn Award K30NXB8SPF</t>
  </si>
  <si>
    <t>K30V435D69</t>
  </si>
  <si>
    <t>Rubino Bay Area Lyme Foundation Research K30V435D69</t>
  </si>
  <si>
    <t>KS0KLBONE1</t>
  </si>
  <si>
    <t>LEACH LONG BONE REPAIR R01 02 26 KS0KLBONE1</t>
  </si>
  <si>
    <t>KS0PMCC301</t>
  </si>
  <si>
    <t>MED IMPM CHEN EFFECTORBIO NHLBI KS0PMCC301</t>
  </si>
  <si>
    <t>K30PODAHG1</t>
  </si>
  <si>
    <t>POD Center Aurrera Health Grant K30PODAHG1</t>
  </si>
  <si>
    <t>K30PODAHGF</t>
  </si>
  <si>
    <t>POD Aurrera Contract FINA Account K30PODAHGF</t>
  </si>
  <si>
    <t>K30CCMADY6</t>
  </si>
  <si>
    <t>CNS Carter Conte 2P50MH106438 YR6 Admin K30CCMADY6</t>
  </si>
  <si>
    <t>K30CCMADY7</t>
  </si>
  <si>
    <t>CNS Carter Conte 2P50MH106438 YR7 Admin K30CCMADY7</t>
  </si>
  <si>
    <t>K30CCMADY8</t>
  </si>
  <si>
    <t>CNS Carter Conte 2P50MH106438 YR8 Admin K30CCMADY8</t>
  </si>
  <si>
    <t>K30CCMBSY6</t>
  </si>
  <si>
    <t>CNS Carter Conte2P50MH106438 YR6 Biostat K30CCMBSY6</t>
  </si>
  <si>
    <t>K30CCMBSY7</t>
  </si>
  <si>
    <t>CNS Carter Conte2P50MH106438 YR7 Biostat K30CCMBSY7</t>
  </si>
  <si>
    <t>K30CCMBSY8</t>
  </si>
  <si>
    <t>CNS Carter Conte2P50MH106438 YR8 Biostat K30CCMBSY8</t>
  </si>
  <si>
    <t>K30CCMP1Y6</t>
  </si>
  <si>
    <t>CNS Carter Conte 2P50MH106438 YR6 Proj 1 K30CCMP1Y6</t>
  </si>
  <si>
    <t>K30CCMP1Y7</t>
  </si>
  <si>
    <t>CNS Carter Conte 2P50MH106438 YR7 Proj 1 K30CCMP1Y7</t>
  </si>
  <si>
    <t>K30CCMP1Y8</t>
  </si>
  <si>
    <t>CNS Carter Conte 2P50MH106438 YR8 Proj 1 K30CCMP1Y8</t>
  </si>
  <si>
    <t>K30CCMP2Y6</t>
  </si>
  <si>
    <t>CNS Carter Conte 2P50MH106438 YR6 Proj 2 K30CCMP2Y6</t>
  </si>
  <si>
    <t>K30CCMP2Y7</t>
  </si>
  <si>
    <t>CNS Carter Conte 2P50MH106438 YR7 Proj 2 K30CCMP2Y7</t>
  </si>
  <si>
    <t>K30CCMP2Y8</t>
  </si>
  <si>
    <t>CNS Carter Conte 2P50MH106438 YR8 Proj 2 K30CCMP2Y8</t>
  </si>
  <si>
    <t>K30CCMP3Y6</t>
  </si>
  <si>
    <t>CNS Carter Conte 2P50MH106438 YR6 Proj 3 K30CCMP3Y6</t>
  </si>
  <si>
    <t>K30CCMP3Y7</t>
  </si>
  <si>
    <t>CNS Carter Conte 2P50MH106438 YR7 Proj 3 K30CCMP3Y7</t>
  </si>
  <si>
    <t>K30CCMP3Y8</t>
  </si>
  <si>
    <t>CNS Carter Conte 2P50MH106438 YR8 Proj 3 K30CCMP3Y8</t>
  </si>
  <si>
    <t>K30CCMP4Y6</t>
  </si>
  <si>
    <t>CNS Carter Conte 2P50MH106438 YR6 Proj 4 K30CCMP4Y6</t>
  </si>
  <si>
    <t>K30CCMP4Y7</t>
  </si>
  <si>
    <t>CNS Carter Conte 2P50MH106438 YR7 Proj 4 K30CCMP4Y7</t>
  </si>
  <si>
    <t>K30CCMP4Y8</t>
  </si>
  <si>
    <t>CNS Carter Conte 2P50MH106438 YR8 Proj 4 K30CCMP4Y8</t>
  </si>
  <si>
    <t>K30CCMP5Y6</t>
  </si>
  <si>
    <t>CNS Carter Conte 2P50MH106438 YR6 Proj 5 K30CCMP5Y6</t>
  </si>
  <si>
    <t>K30CCMP5Y7</t>
  </si>
  <si>
    <t>CNS Carter Conte 2P50MH106438 YR7 Proj 5 K30CCMP5Y7</t>
  </si>
  <si>
    <t>K30CCMP5Y8</t>
  </si>
  <si>
    <t>CNS Carter Conte 2P50MH106438 YR8 Proj 5 K30CCMP5Y8</t>
  </si>
  <si>
    <t>K30CPCP3Y6</t>
  </si>
  <si>
    <t>CNS CONTE II PROJECT 4 CNPRC YR6 K30CPCP3Y6</t>
  </si>
  <si>
    <t>K30CPCP3Y7</t>
  </si>
  <si>
    <t>CNS CONTE II PROJECT 4 CNPRC YR7 K30CPCP3Y7</t>
  </si>
  <si>
    <t>K30CPCP3Y8</t>
  </si>
  <si>
    <t>CNS CONTE II PROJECT 4 CNPRC YR8 K30CPCP3Y8</t>
  </si>
  <si>
    <t>KS0MAAT205</t>
  </si>
  <si>
    <t>ASCC ATARA ATA129 EBV 205 4 21 6 25 KS0MAAT205</t>
  </si>
  <si>
    <t>K30MRS5GCD</t>
  </si>
  <si>
    <t>ESP Springborn Glen Canyon Dam Program K30MRS5GCD</t>
  </si>
  <si>
    <t>K30IMG8D78</t>
  </si>
  <si>
    <t>CLG thrips and aphids in lettuce K30IMG8D78</t>
  </si>
  <si>
    <t>K30RMLG21V</t>
  </si>
  <si>
    <t>CLGRB 2021 GENETIC VARIATION IN LETTUCE K30RMLG21V</t>
  </si>
  <si>
    <t>KS0GIME600</t>
  </si>
  <si>
    <t>MED IMGI MAO GLYCOMINDS UCRI 1020 KS0GIME600</t>
  </si>
  <si>
    <t>KS0HOKT303</t>
  </si>
  <si>
    <t>MED IMHO KEEGAN KAISER AYA PROJ 2 KS0HOKT303</t>
  </si>
  <si>
    <t>K30RMLG21B</t>
  </si>
  <si>
    <t>CLGRB BREEDING CRISPHEAD LEAF LETTUCE K30RMLG21B</t>
  </si>
  <si>
    <t>K30VKSMIC2</t>
  </si>
  <si>
    <t>PLB Sundar2021 NIFA award K30VKSMIC2</t>
  </si>
  <si>
    <t>KS0SHFMAC1</t>
  </si>
  <si>
    <t>MED PHS HUSSAIN UCLA MACS WIHS KS0SHFMAC1</t>
  </si>
  <si>
    <t>KS0SHFMAC2</t>
  </si>
  <si>
    <t>MED PHS HUSSAIN UCLA MACS WIHS KS0SHFMAC2</t>
  </si>
  <si>
    <t>KS0SHFMAC3</t>
  </si>
  <si>
    <t>MED PHS HUSSAIN UCLA MACS WIHS KS0SHFMAC3</t>
  </si>
  <si>
    <t>KS0SHFMAC4</t>
  </si>
  <si>
    <t>MED PHS HUSSAIN UCLA MACS WIHS KS0SHFMAC4</t>
  </si>
  <si>
    <t>KS0PSTAKED</t>
  </si>
  <si>
    <t>Med Surg Payam Saadai Takeda Pharma KS0PSTAKED</t>
  </si>
  <si>
    <t>KS0HOJB829</t>
  </si>
  <si>
    <t>MED IMCT JONAS TREADWELL THERAPEUTICS KS0HOJB829</t>
  </si>
  <si>
    <t>KS0MBAHA21</t>
  </si>
  <si>
    <t>MPHA MIGUEL AHA YR 1 KS0MBAHA21</t>
  </si>
  <si>
    <t>KS0MBAHA22</t>
  </si>
  <si>
    <t>MPHA MIGUEL AHA YR 2 KS0MBAHA22</t>
  </si>
  <si>
    <t>KS0JCAHA21</t>
  </si>
  <si>
    <t>MPHA JESSICA AHA YR1 KS0JCAHA21</t>
  </si>
  <si>
    <t>KS0JCAHA22</t>
  </si>
  <si>
    <t>MPHA JESSICA AHA YR2 KS0JCAHA22</t>
  </si>
  <si>
    <t>KS0YWAHA21</t>
  </si>
  <si>
    <t>MPHA YING WANG AHA YR1 KS0YWAHA21</t>
  </si>
  <si>
    <t>KS0YWAHA22</t>
  </si>
  <si>
    <t>MPHA YING WANG AHA YR2 KS0YWAHA22</t>
  </si>
  <si>
    <t>KS0PMSY500</t>
  </si>
  <si>
    <t>MED IMPM SHEN AHA TSC2 grant KS0PMSY500</t>
  </si>
  <si>
    <t>KS0PMSY501</t>
  </si>
  <si>
    <t>MED IMPM SHEN AHA TSC2 PAH YR 2 KS0PMSY501</t>
  </si>
  <si>
    <t>KS0BSCMSUP</t>
  </si>
  <si>
    <t>Cytomegalovirus CMV Supplement for Rama KS0BSCMSUP</t>
  </si>
  <si>
    <t>KS0BSCMVGR</t>
  </si>
  <si>
    <t>Cytomegalovirus CMV KS0BSCMVGR</t>
  </si>
  <si>
    <t>KS0BSCMVLA</t>
  </si>
  <si>
    <t>Cytomegalovirus CMV Subaward to UCLA KS0BSCMVLA</t>
  </si>
  <si>
    <t>KS0BSCMVSD</t>
  </si>
  <si>
    <t>Cytomegalovirus CMV Subaward to UCSD KS0BSCMVSD</t>
  </si>
  <si>
    <t>KS0BSCMVSF</t>
  </si>
  <si>
    <t>Cytomegalovirus CMV Subaward to UCSF KS0BSCMVSF</t>
  </si>
  <si>
    <t>K30KVS8D97</t>
  </si>
  <si>
    <t>CLGR Sclerotinia resistance breeding K30KVS8D97</t>
  </si>
  <si>
    <t>K30SYNGVKS</t>
  </si>
  <si>
    <t>PLB Sundar Syngenta match on FFAR award K30SYNGVKS</t>
  </si>
  <si>
    <t>K30V435D00</t>
  </si>
  <si>
    <t>CDFW TEST VIRUS SAMPLES Year 2 K30V435D00</t>
  </si>
  <si>
    <t>K30V435D02</t>
  </si>
  <si>
    <t>CDFW TEST VIRUS SAMPLES Year 3 K30V435D02</t>
  </si>
  <si>
    <t>K30V435D99</t>
  </si>
  <si>
    <t>CDFW TEST VIRUS SAMPLES Year 1 K30V435D99</t>
  </si>
  <si>
    <t>K30CHELPGS</t>
  </si>
  <si>
    <t>LPC GS Wei Wei Fermilab Sub 696543 K30CHELPGS</t>
  </si>
  <si>
    <t>K30RSLAS01</t>
  </si>
  <si>
    <t>Lassen County RSLAS01 K30RSLAS01</t>
  </si>
  <si>
    <t>K30RSSIE01</t>
  </si>
  <si>
    <t>RSE Sierra County K30RSSIE01</t>
  </si>
  <si>
    <t>KS0JNCBSS1</t>
  </si>
  <si>
    <t>STEM NOLTA CIRM BRIDGES SAC STATE Y1 KS0JNCBSS1</t>
  </si>
  <si>
    <t>K30APSM684</t>
  </si>
  <si>
    <t>PS YOUNGNATURE CONSER DRONE BASED 123125 K30APSM684</t>
  </si>
  <si>
    <t>KS0MMECPCR</t>
  </si>
  <si>
    <t>MALOGOLOWKIN COG EVERY CHILD SUPP PCR KS0MMECPCR</t>
  </si>
  <si>
    <t>K30PANMSDS</t>
  </si>
  <si>
    <t>NSF M1 IP Darkside Princeton SUB0000665 K30PANMSDS</t>
  </si>
  <si>
    <t>K30MDASDZF</t>
  </si>
  <si>
    <t>Dennis NIH Parallel Neurodevelopment K30MDASDZF</t>
  </si>
  <si>
    <t>K30MDASDZS</t>
  </si>
  <si>
    <t>Dennis NIH Parallel Neurodevelopment Sup K30MDASDZS</t>
  </si>
  <si>
    <t>K30APSFB77</t>
  </si>
  <si>
    <t>PS TAYLOR 2023 DOE VIA ORNL BIO INNOV K30APSFB77</t>
  </si>
  <si>
    <t>KS0TGRIR13</t>
  </si>
  <si>
    <t>Griffith A23 1208 R13 KS0TGRIR13</t>
  </si>
  <si>
    <t>K30V4B2NB5</t>
  </si>
  <si>
    <t>PMI Tran Baumgarth JHU NIH R01AI157007 K30V4B2NB5</t>
  </si>
  <si>
    <t>KS0PWOTA23</t>
  </si>
  <si>
    <t>WISE ORTHO TRAUMA ASSOC 12 31 2023 KS0PWOTA23</t>
  </si>
  <si>
    <t>K30DMCDQ23</t>
  </si>
  <si>
    <t>AN SCI MEYER CDQAP Support 2023 K30DMCDQ23</t>
  </si>
  <si>
    <t>K30V4B1323</t>
  </si>
  <si>
    <t>CDQAP Support 2023 Michael Payne K30V4B1323</t>
  </si>
  <si>
    <t>KS0GIAA305</t>
  </si>
  <si>
    <t>MED IMGI ATREJA BOSTON CHILDRENS HOSPITA KS0GIAA305</t>
  </si>
  <si>
    <t>K30SNNIH04</t>
  </si>
  <si>
    <t>MMG NAMEKAWA NIH R21HD110146 K30SNNIH04</t>
  </si>
  <si>
    <t>K30APSFB76</t>
  </si>
  <si>
    <t>PS AEMS CORP FDA SBIR K30APSFB76</t>
  </si>
  <si>
    <t>K30V4B20MA</t>
  </si>
  <si>
    <t>Brostoff MAF FIP mRNA Vaccine Rsch K30V4B20MA</t>
  </si>
  <si>
    <t>K30V7DF483</t>
  </si>
  <si>
    <t>2023 BIVSP Fellowship Funds K30V7DF483</t>
  </si>
  <si>
    <t>K30ESTO9LR</t>
  </si>
  <si>
    <t>CalNEXT Lit Rev Prod TO 9 Tks 1 2 K30ESTO9LR</t>
  </si>
  <si>
    <t>K30ESTO9MD</t>
  </si>
  <si>
    <t>CalNEXT Modeling Analysis TO 9 Tsk 3 K30ESTO9MD</t>
  </si>
  <si>
    <t>K30ESTO9RP</t>
  </si>
  <si>
    <t>CalNEXT Reporting TO 9 Tsk 5 K30ESTO9RP</t>
  </si>
  <si>
    <t>K30ESTO9SV</t>
  </si>
  <si>
    <t>CalNEXT Surveys TO 9 Tsk 4 K30ESTO9SV</t>
  </si>
  <si>
    <t>K30EST10DV</t>
  </si>
  <si>
    <t>CALNEXT Dev Testbed Con TO 10 Tsks 1 3 K30EST10DV</t>
  </si>
  <si>
    <t>K30EST10TA</t>
  </si>
  <si>
    <t>CALNEXT Test Analysis TO 10 Tsk 4 K30EST10TA</t>
  </si>
  <si>
    <t>K30EST10TR</t>
  </si>
  <si>
    <t>CALNEXT Tech Trans Rep TO 10 Tsks 5 6 K30EST10TR</t>
  </si>
  <si>
    <t>KS0MEYRMRF</t>
  </si>
  <si>
    <t>DR SUMMER MEYER MRF A23 2954 0 KS0MEYRMRF</t>
  </si>
  <si>
    <t>K30QGJUMP3</t>
  </si>
  <si>
    <t>ECE GU CogniSense K30QGJUMP3</t>
  </si>
  <si>
    <t>K30DJPSND1</t>
  </si>
  <si>
    <t>MAE Delplanque Sandia A23 3106 K30DJPSND1</t>
  </si>
  <si>
    <t>K30VPCEZ44</t>
  </si>
  <si>
    <t>CNPRC Amaral VandeVoort Angelman Syndrom K30VPCEZ44</t>
  </si>
  <si>
    <t>KS0KNGEN01</t>
  </si>
  <si>
    <t>NG GENENTECH STARTUP WC42759 KS0KNGEN01</t>
  </si>
  <si>
    <t>KS0KK38F31</t>
  </si>
  <si>
    <t>KIM STEMCYTE STARTUP US105D KS0KK38F31</t>
  </si>
  <si>
    <t>KS0ASPHAS1</t>
  </si>
  <si>
    <t>MED PSYCH Stahmer Drexel 910006 KS0ASPHAS1</t>
  </si>
  <si>
    <t>KS0ASPHASE</t>
  </si>
  <si>
    <t>MED PSYCH Stahmer Drexel 910006 KS0ASPHASE</t>
  </si>
  <si>
    <t>K30HF23PEW</t>
  </si>
  <si>
    <t>23 Humphrey Fellowship Program Enhanc K30HF23PEW</t>
  </si>
  <si>
    <t>K30HF23PSU</t>
  </si>
  <si>
    <t>23 HF Participant Supp Acct K30HF23PSU</t>
  </si>
  <si>
    <t>KS0NPCURE1</t>
  </si>
  <si>
    <t>MNEU PEDERSEN ACCT CURE 2023 KS0NPCURE1</t>
  </si>
  <si>
    <t>K30DCSNL01</t>
  </si>
  <si>
    <t>MAE DAVIS CRISTINA Sandia A23 2508 K30DCSNL01</t>
  </si>
  <si>
    <t>K30U4SKUNR</t>
  </si>
  <si>
    <t>CEE KUNNATH UNR Assessment Temp Bridges K30U4SKUNR</t>
  </si>
  <si>
    <t>K30CLPMOPC</t>
  </si>
  <si>
    <t>GILEAD ADV CANCER PARTICIPANT COSTS K30CLPMOPC</t>
  </si>
  <si>
    <t>K30CLPROMO</t>
  </si>
  <si>
    <t>GILEAD Advancing Cancer Health Equity K30CLPROMO</t>
  </si>
  <si>
    <t>K30HDS5CP2</t>
  </si>
  <si>
    <t>ESP Safford CA State Parks Veg Treat YR2 K30HDS5CP2</t>
  </si>
  <si>
    <t>K30HDS5CP3</t>
  </si>
  <si>
    <t>ESP Safford CA State Parks Veg Treat YR3 K30HDS5CP3</t>
  </si>
  <si>
    <t>K30HDS5CSP</t>
  </si>
  <si>
    <t>ESP Safford CA State Parks Veg Treat K30HDS5CSP</t>
  </si>
  <si>
    <t>K30MLPCR01</t>
  </si>
  <si>
    <t>CITY OF ROSEVILLE TRAINING K30MLPCR01</t>
  </si>
  <si>
    <t>KS0RHTE204</t>
  </si>
  <si>
    <t>HAGERMAN TETRA PROTCOL BPN14770 CNS 204 KS0RHTE204</t>
  </si>
  <si>
    <t>K30KXT8UTA</t>
  </si>
  <si>
    <t>HE TRZESNIEWSKI U TEXAS AUSTIN K30KXT8UTA</t>
  </si>
  <si>
    <t>KS0MAASCC2</t>
  </si>
  <si>
    <t>STEM ABEDI CIRM ALPHA CLINIC 1 23 12 28 KS0MAASCC2</t>
  </si>
  <si>
    <t>KS0DFHARTN</t>
  </si>
  <si>
    <t>Farmer Harrington Grant KS0DFHARTN</t>
  </si>
  <si>
    <t>KS0CRASD70</t>
  </si>
  <si>
    <t>CRHD TOGETHER FOR WELLNESS KS0CRASD70</t>
  </si>
  <si>
    <t>K30MATAK04</t>
  </si>
  <si>
    <t>A Krener AFOSR Workshop 2023 K30MATAK04</t>
  </si>
  <si>
    <t>K30MATAK4P</t>
  </si>
  <si>
    <t>A Krener AFOSR Workshop 2023 PS K30MATAK4P</t>
  </si>
  <si>
    <t>KS0KTWA800</t>
  </si>
  <si>
    <t>MED IMKT WANG CAREDX ADIVKT KS0KTWA800</t>
  </si>
  <si>
    <t>K30APSPAN3</t>
  </si>
  <si>
    <t>PS BROWN 2023 ABC OFF GROUND HARVEST K30APSPAN3</t>
  </si>
  <si>
    <t>KS0ERBS501</t>
  </si>
  <si>
    <t>MERM UNIVERSITY OF ILLINOIS BUGGS KS0ERBS501</t>
  </si>
  <si>
    <t>K30FTKUCSF</t>
  </si>
  <si>
    <t>NPB Kuo NIH NIDDK UCSF P30DK098722 K30FTKUCSF</t>
  </si>
  <si>
    <t>KS0ERBS645</t>
  </si>
  <si>
    <t>MERM PUBLIC HEALTH ADVOCATES BUGGS KS0ERBS645</t>
  </si>
  <si>
    <t>K30JDM8F57</t>
  </si>
  <si>
    <t>USDA Detection of Phytophthora Infection K30JDM8F57</t>
  </si>
  <si>
    <t>KS0SCPROTH</t>
  </si>
  <si>
    <t>CAMPBELL PROTHROMPLEX TOTAL 09 01 2024 KS0SCPROTH</t>
  </si>
  <si>
    <t>K30GAGPHAT</t>
  </si>
  <si>
    <t>EPS GRIFFIN SEALION pHAT SENSOR K30GAGPHAT</t>
  </si>
  <si>
    <t>K30JMTAMU1</t>
  </si>
  <si>
    <t>ECE Munday TAMU Engineering Exp K30JMTAMU1</t>
  </si>
  <si>
    <t>K30FTKSTAN</t>
  </si>
  <si>
    <t>NPB Kuo Stanford Diabetes P30 K30FTKSTAN</t>
  </si>
  <si>
    <t>K30VP70062</t>
  </si>
  <si>
    <t>CNPRC DIRECTORS OFFICE K30VP70062</t>
  </si>
  <si>
    <t>K30VP70162</t>
  </si>
  <si>
    <t>CNPRC ADMINISTRATION AND OPERATIONS K30VP70162</t>
  </si>
  <si>
    <t>K30VP70262</t>
  </si>
  <si>
    <t>CNPRC ANIMAL CARE AND RESEARCH SRV K30VP70262</t>
  </si>
  <si>
    <t>K30VP70362</t>
  </si>
  <si>
    <t>CNPRC INFORMATION TECHNOLOGY K30VP70362</t>
  </si>
  <si>
    <t>K30VP70862</t>
  </si>
  <si>
    <t>CNPRC COLONY MANAGEMENT AND RESEARCH SRV K30VP70862</t>
  </si>
  <si>
    <t>K30VP71062</t>
  </si>
  <si>
    <t>CNPRC OUTREACH K30VP71062</t>
  </si>
  <si>
    <t>K30VP71162</t>
  </si>
  <si>
    <t>CNPRC MULTIMODAL IMAGING CORE K30VP71162</t>
  </si>
  <si>
    <t>K30VP71262</t>
  </si>
  <si>
    <t>CNPRC FLOW CYTOMETRY CORE K30VP71262</t>
  </si>
  <si>
    <t>K30VP71562</t>
  </si>
  <si>
    <t>CNPRC INHALATION CORE K30VP71562</t>
  </si>
  <si>
    <t>K30VP71962</t>
  </si>
  <si>
    <t>CNPRC GENETICS MANAGEMENT SRVS K30VP71962</t>
  </si>
  <si>
    <t>K30VP72362</t>
  </si>
  <si>
    <t>CNPRC ANIMAL PER CLEARING K30VP72362</t>
  </si>
  <si>
    <t>K30VP72562</t>
  </si>
  <si>
    <t>CNPRC PRIMATE MEDICINE SRVS K30VP72562</t>
  </si>
  <si>
    <t>K30VP72862</t>
  </si>
  <si>
    <t>CNPRC NATIONAL INSTITUTE ON AGING COLONY K30VP72862</t>
  </si>
  <si>
    <t>K30VP73162</t>
  </si>
  <si>
    <t>CNPRC POPULATION BEHAVIOR HEALTH SERVICE K30VP73162</t>
  </si>
  <si>
    <t>K30VP73262</t>
  </si>
  <si>
    <t>CNPRC NEUROSCIENCE BEHAVIOR RSCH UNIT K30VP73262</t>
  </si>
  <si>
    <t>K30VP74362</t>
  </si>
  <si>
    <t>CNPRC YR59 SUP3 TB184 SURG RENOVATION K30VP74362</t>
  </si>
  <si>
    <t>K30VP74762</t>
  </si>
  <si>
    <t>CNPRC PILOT RESEARCH PROGRAM K30VP74762</t>
  </si>
  <si>
    <t>K30VP75062</t>
  </si>
  <si>
    <t>CNPRC REPRODUCTIVE SCIENCE REGENERATVE K30VP75062</t>
  </si>
  <si>
    <t>K30VP75162</t>
  </si>
  <si>
    <t>CNPRC mirtazapine CM Bissinger K30VP75162</t>
  </si>
  <si>
    <t>K30VP75562</t>
  </si>
  <si>
    <t>CNPRC CARDIO RESPIRATORY DISEASE UNIT K30VP75562</t>
  </si>
  <si>
    <t>K30VP76462</t>
  </si>
  <si>
    <t>CNPRC FACILITIES IMPROVEMENT K30VP76462</t>
  </si>
  <si>
    <t>K30VP76562</t>
  </si>
  <si>
    <t>CNPRC PRIMATE ASSAY LABORATORY CORE K30VP76562</t>
  </si>
  <si>
    <t>K30VP76962</t>
  </si>
  <si>
    <t>CNPRC YR60 SUP3 Baylor Jeff Roberts K30VP76962</t>
  </si>
  <si>
    <t>K30VP77062</t>
  </si>
  <si>
    <t>CNPRC YR62 PILOT BRYNE THOMASY K30VP77062</t>
  </si>
  <si>
    <t>K30VP77162</t>
  </si>
  <si>
    <t>CNPRC YR62 PILOT LI VAN ROMPAY K30VP77162</t>
  </si>
  <si>
    <t>K30VP77262</t>
  </si>
  <si>
    <t>CNPRC YR62 PILOT SURANA TARANTAL K30VP77262</t>
  </si>
  <si>
    <t>K30VP77362</t>
  </si>
  <si>
    <t>CNPRC YR62 PILOT WERNIG L MILLER K30VP77362</t>
  </si>
  <si>
    <t>K30VP77562</t>
  </si>
  <si>
    <t>CNPRC YR61 PILOT ROSSI VAN ROMPAY K30VP77562</t>
  </si>
  <si>
    <t>K30VP77662</t>
  </si>
  <si>
    <t>CNPRC YR61 PILOT SCHMIDT KINNALLY K30VP77662</t>
  </si>
  <si>
    <t>K30VP78062</t>
  </si>
  <si>
    <t>CNPRC YR61 SUP5 NPRC Consortium Tulane K30VP78062</t>
  </si>
  <si>
    <t>K30VP78262</t>
  </si>
  <si>
    <t>CNPRC YR60 PILOT ROAN VAN ROMPAY K30VP78262</t>
  </si>
  <si>
    <t>K30VP78462</t>
  </si>
  <si>
    <t>CNPRC ANATOMICAL AND CLINICAL PATHOLOGY K30VP78462</t>
  </si>
  <si>
    <t>K30VP78662</t>
  </si>
  <si>
    <t>CNPRC YR60 PILOT VENKATA L MILLER K30VP78662</t>
  </si>
  <si>
    <t>K30VP78862</t>
  </si>
  <si>
    <t>CNPRC YR59 SUP5 Corral Covers K30VP78862</t>
  </si>
  <si>
    <t>K30VP79162</t>
  </si>
  <si>
    <t>CNPRC INFECTIOUS DISEASES RESEARCH UNIT K30VP79162</t>
  </si>
  <si>
    <t>K30VP79762</t>
  </si>
  <si>
    <t>CNPRC BIO BEHAVIORIAL ASSESSMENT K30VP79762</t>
  </si>
  <si>
    <t>K30VP79862</t>
  </si>
  <si>
    <t>CNPRC YR61 SUP4 TB184 HVAC RENOVATION K30VP79862</t>
  </si>
  <si>
    <t>KS0JTAHA23</t>
  </si>
  <si>
    <t>MPHA J Taylor AHA YR 1 KS0JTAHA23</t>
  </si>
  <si>
    <t>K30RSMAR01</t>
  </si>
  <si>
    <t>Mariposa County RSMAR01 K30RSMAR01</t>
  </si>
  <si>
    <t>K303879037</t>
  </si>
  <si>
    <t>TO 6 CalNEXT Residential Multi Function K303879037</t>
  </si>
  <si>
    <t>KS0CDADNY8</t>
  </si>
  <si>
    <t>DeCarli ADNI4 NCI UCSF 07 31 23 KS0CDADNY8</t>
  </si>
  <si>
    <t>KS0CDADNY9</t>
  </si>
  <si>
    <t>DeCarli ADNI4 NCI UCSF 07 31 24 KS0CDADNY9</t>
  </si>
  <si>
    <t>KS0NEWN600</t>
  </si>
  <si>
    <t>MED IMNE WIEGLEY TRAVERE THERAPEUTICS KS0NEWN600</t>
  </si>
  <si>
    <t>K30V4S7048</t>
  </si>
  <si>
    <t>Vernau OKC Morbidity and Mortality K30V4S7048</t>
  </si>
  <si>
    <t>K30BPMAYO1</t>
  </si>
  <si>
    <t>MAYO CLINIC ALZHEIMERS K30BPMAYO1</t>
  </si>
  <si>
    <t>K30LYBR371</t>
  </si>
  <si>
    <t>LAWR LYBRAND NASA FOOD MARS 2023 K30LYBR371</t>
  </si>
  <si>
    <t>K30ONR23MM</t>
  </si>
  <si>
    <t>Chem Mascal Office of Naval Research K30ONR23MM</t>
  </si>
  <si>
    <t>K30IR4C6Y1</t>
  </si>
  <si>
    <t>ETOX Hengel CDFA Proj 6 K30IR4C6Y1</t>
  </si>
  <si>
    <t>K30GRE7212</t>
  </si>
  <si>
    <t>STScI Abell 1185 HST GO 17212 002 A K30GRE7212</t>
  </si>
  <si>
    <t>K30TERC270</t>
  </si>
  <si>
    <t>TENV TRUCKEE TAHOE COMMUNITY FUND K30TERC270</t>
  </si>
  <si>
    <t>KS0NT38F79</t>
  </si>
  <si>
    <t>Roche A23 2730 Nam Tran KS0NT38F79</t>
  </si>
  <si>
    <t>K30SCW8F80</t>
  </si>
  <si>
    <t>9 1 23 Evergrain Phenolic Compounds K30SCW8F80</t>
  </si>
  <si>
    <t>KS0RSFGEAR</t>
  </si>
  <si>
    <t>MED PHS SCHMIDT GEARS ASD KS0RSFGEAR</t>
  </si>
  <si>
    <t>K30APSPAR3</t>
  </si>
  <si>
    <t>PS GAUDIN ALMOND MULTI SCALE EVAL OF STA K30APSPAR3</t>
  </si>
  <si>
    <t>K30APSPAR4</t>
  </si>
  <si>
    <t>PS GAUDIN ALMOND EAST STANISLAUS K30APSPAR4</t>
  </si>
  <si>
    <t>K30APSPAR5</t>
  </si>
  <si>
    <t>PS GAUDIN ALMOND UC MERCED K30APSPAR5</t>
  </si>
  <si>
    <t>K30HAR228G</t>
  </si>
  <si>
    <t>LAWR HARTER ALMND BRD HFLC NITROGEN K30HAR228G</t>
  </si>
  <si>
    <t>KS0WMCIRMT</t>
  </si>
  <si>
    <t>DERM Murphy CIRM TRAN1 13996 KS0WMCIRMT</t>
  </si>
  <si>
    <t>K30IMG8F86</t>
  </si>
  <si>
    <t>CA Leafy Greens insecticide resistance K30IMG8F86</t>
  </si>
  <si>
    <t>K30LLNSF23</t>
  </si>
  <si>
    <t>LAI ECE NSF CIF Small K30LLNSF23</t>
  </si>
  <si>
    <t>K30APSPAN4</t>
  </si>
  <si>
    <t>PS MARINO ABC 23 24 USING GROWTH REG K30APSPAN4</t>
  </si>
  <si>
    <t>K30APSPAN5</t>
  </si>
  <si>
    <t>PS BROWN 2023 ABC OPTIMIZING POTASSIUM K30APSPAN5</t>
  </si>
  <si>
    <t>K30BPCEZ46</t>
  </si>
  <si>
    <t>CNPRC Thomasy NEI R01EY033733 0 K30BPCEZ46</t>
  </si>
  <si>
    <t>K30BPCEZ64</t>
  </si>
  <si>
    <t>CNPRC Thomasy NEI Supplement 1 K30BPCEZ64</t>
  </si>
  <si>
    <t>K30KCLC065</t>
  </si>
  <si>
    <t>OR MBP MPMOD YR 1 ADMIN CORE K30KCLC065</t>
  </si>
  <si>
    <t>K30KCLC066</t>
  </si>
  <si>
    <t>OR MBP MPMOD YR 1 ANIMAL CORE K30KCLC066</t>
  </si>
  <si>
    <t>K30KCLC072</t>
  </si>
  <si>
    <t>OR MBP MPMOD YR 1 ADMIN CORE Supplement K30KCLC072</t>
  </si>
  <si>
    <t>KS0JSMPMOD</t>
  </si>
  <si>
    <t>K Lloyd J Silverman Physio Behavior Core KS0JSMPMOD</t>
  </si>
  <si>
    <t>KS0SAMPMOD</t>
  </si>
  <si>
    <t>SA MBP MPMOD YR 1 ANIMAL CORE KS0SAMPMOD</t>
  </si>
  <si>
    <t>K30AMRCMEL</t>
  </si>
  <si>
    <t>AMS R CARTWRIGHT MELLON GRANT K30AMRCMEL</t>
  </si>
  <si>
    <t>K30MBWSLFN</t>
  </si>
  <si>
    <t>MCB WSL FUNDECTIRUS AWARD K30MBWSLFN</t>
  </si>
  <si>
    <t>KS0GMWR864</t>
  </si>
  <si>
    <t>MED IMGM WHITE THROMBOSIS RESEARCH INST KS0GMWR864</t>
  </si>
  <si>
    <t>K30CPCBZ61</t>
  </si>
  <si>
    <t>CNPRC Tarantal Genentech TSK 015485 K30CPCBZ61</t>
  </si>
  <si>
    <t>K30APSF984</t>
  </si>
  <si>
    <t>SyPro Poplar Improving Poplar Biomass P K30APSF984</t>
  </si>
  <si>
    <t>K30ACECAR2</t>
  </si>
  <si>
    <t>CMB Center for Develop ACE cryfrwd 2022 K30ACECAR2</t>
  </si>
  <si>
    <t>K30ACECARF</t>
  </si>
  <si>
    <t>CMB Center for Develop ACE carryforward K30ACECARF</t>
  </si>
  <si>
    <t>K30ACECRF3</t>
  </si>
  <si>
    <t>CMB Center for Develop ACE carryf 20 21 K30ACECRF3</t>
  </si>
  <si>
    <t>K30RIVACE2</t>
  </si>
  <si>
    <t>CMB NIH Center for the Development ACE K30RIVACE2</t>
  </si>
  <si>
    <t>K30RIVACE3</t>
  </si>
  <si>
    <t>CMB NIH Center for the Development ACE K30RIVACE3</t>
  </si>
  <si>
    <t>K30RIVACE4</t>
  </si>
  <si>
    <t>CMB NIH Center for the Development ACE K30RIVACE4</t>
  </si>
  <si>
    <t>K30RIVACE5</t>
  </si>
  <si>
    <t>CMB NIH Center for the Development ACE K30RIVACE5</t>
  </si>
  <si>
    <t>K30RIVACE6</t>
  </si>
  <si>
    <t>CMB NIH Center for the Development ACE K30RIVACE6</t>
  </si>
  <si>
    <t>K30RIVACEC</t>
  </si>
  <si>
    <t>CMB NIH Center for Develop ACE carryfor K30RIVACEC</t>
  </si>
  <si>
    <t>KS0DAACCF2</t>
  </si>
  <si>
    <t>Amaral NIH P50HD093079 9 7 17 7 31 18 KS0DAACCF2</t>
  </si>
  <si>
    <t>KS0DAACCF3</t>
  </si>
  <si>
    <t>Amaral NIH P50HD093079 8 1 19 7 31 20 KS0DAACCF3</t>
  </si>
  <si>
    <t>KS0DAACCF4</t>
  </si>
  <si>
    <t>Amaral NIH P50HD093079 8 1 20 7 31 21 KS0DAACCF4</t>
  </si>
  <si>
    <t>KS0DAACCF5</t>
  </si>
  <si>
    <t>Amaral NIH P50HD093079 8 1 21 7 31 22 KS0DAACCF5</t>
  </si>
  <si>
    <t>KS0DAACE01</t>
  </si>
  <si>
    <t>Amaral NIH P50HD093079 9 7 17 7 31 18 KS0DAACE01</t>
  </si>
  <si>
    <t>KS0DAACE02</t>
  </si>
  <si>
    <t>Amaral NIH P50HD093079 9 7 17 7 31 18 KS0DAACE02</t>
  </si>
  <si>
    <t>KS0DAACE03</t>
  </si>
  <si>
    <t>Amaral NIH P50HD093079 8 1 19 7 31 20 KS0DAACE03</t>
  </si>
  <si>
    <t>KS0DAACE04</t>
  </si>
  <si>
    <t>Amaral NIH P50HD093079 8 1 20 7 31 21 KS0DAACE04</t>
  </si>
  <si>
    <t>KS0DAACE05</t>
  </si>
  <si>
    <t>Amaral NIH P50HD093079 8 1 21 7 31 22 KS0DAACE05</t>
  </si>
  <si>
    <t>K30HSR01OP</t>
  </si>
  <si>
    <t>Opioid Overdose Henry K30HSR01OP</t>
  </si>
  <si>
    <t>K30MFHHMED</t>
  </si>
  <si>
    <t>HOWARD HUGHES MED INST K30MFHHMED</t>
  </si>
  <si>
    <t>K30ACU5410</t>
  </si>
  <si>
    <t>CMGI CACT yr 10 Pam Lein PI K30ACU5410</t>
  </si>
  <si>
    <t>K30ACU54Y6</t>
  </si>
  <si>
    <t>CMGI CACT yr 6 Pam Lein PI K30ACU54Y6</t>
  </si>
  <si>
    <t>K30ACU54Y7</t>
  </si>
  <si>
    <t>CMGI CACT yr 7 Pam Lein PI K30ACU54Y7</t>
  </si>
  <si>
    <t>K30ACU54Y8</t>
  </si>
  <si>
    <t>CMGI CACT yr 8 Pam Lein PI K30ACU54Y8</t>
  </si>
  <si>
    <t>K30ACU54Y9</t>
  </si>
  <si>
    <t>CMGI CACT yr 9 Pam Lein PI K30ACU54Y9</t>
  </si>
  <si>
    <t>K30HAMAC10</t>
  </si>
  <si>
    <t>ENT CACT CORE A YR 10 K30HAMAC10</t>
  </si>
  <si>
    <t>K30HAMACT6</t>
  </si>
  <si>
    <t>ENT CACT CORE A YR 6 K30HAMACT6</t>
  </si>
  <si>
    <t>K30HAMACT7</t>
  </si>
  <si>
    <t>ENT CACT CORE A YR 7 K30HAMACT7</t>
  </si>
  <si>
    <t>K30HAMACT8</t>
  </si>
  <si>
    <t>ENT CACT CORE A YR 8 K30HAMACT8</t>
  </si>
  <si>
    <t>K30HAMACT9</t>
  </si>
  <si>
    <t>ENT CACT CORE A YR 9 K30HAMACT9</t>
  </si>
  <si>
    <t>K30V440CA0</t>
  </si>
  <si>
    <t>CACT ADMIN LEIN VMB YR 10 K30V440CA0</t>
  </si>
  <si>
    <t>K30V440CA6</t>
  </si>
  <si>
    <t>CACT ADMIN LEIN VMB YR 6 K30V440CA6</t>
  </si>
  <si>
    <t>K30V440CA7</t>
  </si>
  <si>
    <t>CACT ADMIN LEIN VMB YR 7 K30V440CA7</t>
  </si>
  <si>
    <t>K30V440CA8</t>
  </si>
  <si>
    <t>CACT ADMIN LEIN VMB YR 8 K30V440CA8</t>
  </si>
  <si>
    <t>K30V440CA9</t>
  </si>
  <si>
    <t>CACT ADMIN LEIN VMB YR 9 K30V440CA9</t>
  </si>
  <si>
    <t>K30V440CC1</t>
  </si>
  <si>
    <t>CACT CONF SUPPLEMENT LEIN VM MOL BIO K30V440CC1</t>
  </si>
  <si>
    <t>K30V440CT0</t>
  </si>
  <si>
    <t>CACT REC LEIN VMB YR 10 K30V440CT0</t>
  </si>
  <si>
    <t>K30V440CT6</t>
  </si>
  <si>
    <t>CACT REC LEIN VMB YR 6 K30V440CT6</t>
  </si>
  <si>
    <t>K30V440CT7</t>
  </si>
  <si>
    <t>CACT REC LEIN VMB YR 7 K30V440CT7</t>
  </si>
  <si>
    <t>K30V440CT8</t>
  </si>
  <si>
    <t>CACT REC LEIN VMB YR 8 K30V440CT8</t>
  </si>
  <si>
    <t>K30V440CT9</t>
  </si>
  <si>
    <t>CACT REC LEIN VMB YR 9 K30V440CT9</t>
  </si>
  <si>
    <t>K30V440L67</t>
  </si>
  <si>
    <t>VMB LEIN CounterACT PROJ 3 YR 6 K30V440L67</t>
  </si>
  <si>
    <t>K30V440L73</t>
  </si>
  <si>
    <t>VMB LEIN CounterACT PROJ 3 YR 7 K30V440L73</t>
  </si>
  <si>
    <t>K30V440L80</t>
  </si>
  <si>
    <t>VMB LEIN CounterACT PROJ 3 YR 8 K30V440L80</t>
  </si>
  <si>
    <t>K30V440L85</t>
  </si>
  <si>
    <t>VMB LEIN CounterACT PROJ 3 YR 9 K30V440L85</t>
  </si>
  <si>
    <t>K30V440L90</t>
  </si>
  <si>
    <t>VMB LEIN CounterACT PROJ 3 YR 10 K30V440L90</t>
  </si>
  <si>
    <t>K30V440N43</t>
  </si>
  <si>
    <t>VMB CACT PROJ 1 YR6 PESSAH INP K30V440N43</t>
  </si>
  <si>
    <t>K30V440N45</t>
  </si>
  <si>
    <t>VMB CACT PROJ 1 YR7 PESSAH INP K30V440N45</t>
  </si>
  <si>
    <t>K30V440N48</t>
  </si>
  <si>
    <t>VMB CACT PROJ 1 YR8 PESSAH INP K30V440N48</t>
  </si>
  <si>
    <t>K30V440N50</t>
  </si>
  <si>
    <t>VMB CACT PROJ 1 YR9 PESSAH INP K30V440N50</t>
  </si>
  <si>
    <t>K30V440N52</t>
  </si>
  <si>
    <t>VMB CACT PROJ 1 YR10 PESSAH INP K30V440N52</t>
  </si>
  <si>
    <t>KS0DTCAC10</t>
  </si>
  <si>
    <t>TANCREDI CORE C COUNTERACT PROJECT YR 10 KS0DTCAC10</t>
  </si>
  <si>
    <t>KS0DTCACT6</t>
  </si>
  <si>
    <t>TANCREDI CORE C COUNTERACT PROJECT YR 6 KS0DTCACT6</t>
  </si>
  <si>
    <t>KS0DTCACT7</t>
  </si>
  <si>
    <t>TANCREDI CORE C COUNTERACT PROJECT YR 7 KS0DTCACT7</t>
  </si>
  <si>
    <t>KS0DTCACT8</t>
  </si>
  <si>
    <t>TANCREDI CORE C COUNTERACT PROJECT YR 8 KS0DTCACT8</t>
  </si>
  <si>
    <t>KS0DTCACT9</t>
  </si>
  <si>
    <t>TANCREDI CORE C COUNTERACT PROJECT YR 9 KS0DTCACT9</t>
  </si>
  <si>
    <t>KS0G239B77</t>
  </si>
  <si>
    <t>Gurkoff Lein Counteract Y 10 05 31 23 KS0G239B77</t>
  </si>
  <si>
    <t>KS0GG39B77</t>
  </si>
  <si>
    <t>Gurkoff Lein Counteract YR9 5 31 21 KS0GG39B77</t>
  </si>
  <si>
    <t>KS0HWACT06</t>
  </si>
  <si>
    <t>MPHA WULFF ACT NIH KS0HWACT06</t>
  </si>
  <si>
    <t>KS0HWACT07</t>
  </si>
  <si>
    <t>MPHA WULFF ACT NIH KS0HWACT07</t>
  </si>
  <si>
    <t>KS0HWACT08</t>
  </si>
  <si>
    <t>MPHA WULFF ACT NIH KS0HWACT08</t>
  </si>
  <si>
    <t>KS0HWACT09</t>
  </si>
  <si>
    <t>MPHA WULFF ACT NIH KS0HWACT09</t>
  </si>
  <si>
    <t>KS0HWACT10</t>
  </si>
  <si>
    <t>MPHA WULFF ACT NIH KS0HWACT10</t>
  </si>
  <si>
    <t>KS0HWACTCA</t>
  </si>
  <si>
    <t>MPHA WULFF ACT NIH CORE A KS0HWACTCA</t>
  </si>
  <si>
    <t>KS0HWBRU10</t>
  </si>
  <si>
    <t>MPHA WULFF ACT NIH BRUCE10 KS0HWBRU10</t>
  </si>
  <si>
    <t>KS0HWBRUC6</t>
  </si>
  <si>
    <t>MPHA WULFF ACT BRUCE KS0HWBRUC6</t>
  </si>
  <si>
    <t>KS0HWBRUC7</t>
  </si>
  <si>
    <t>MPHA WULFF ACT BRUCE KS0HWBRUC7</t>
  </si>
  <si>
    <t>KS0HWBRUC8</t>
  </si>
  <si>
    <t>MPHA WULFF ACT NIH KS0HWBRUC8</t>
  </si>
  <si>
    <t>KS0HWBRUC9</t>
  </si>
  <si>
    <t>MPHA WULFF ACT NIH KS0HWBRUC9</t>
  </si>
  <si>
    <t>KS0HWCRA07</t>
  </si>
  <si>
    <t>MPHA WULFF ACT NIH CORE A KS0HWCRA07</t>
  </si>
  <si>
    <t>KS0HWCRA08</t>
  </si>
  <si>
    <t>MPHA WULFF ACT NIH KS0HWCRA08</t>
  </si>
  <si>
    <t>KS0HWCRA09</t>
  </si>
  <si>
    <t>MPHA WULFF ACT NIH KS0HWCRA09</t>
  </si>
  <si>
    <t>KS0HWCRA10</t>
  </si>
  <si>
    <t>MPHA WULFF ACT NIH CORE A KS0HWCRA10</t>
  </si>
  <si>
    <t>KS0MRACT06</t>
  </si>
  <si>
    <t>ROGAWSKI PROJECT 1 COUNTERACT 05 18 KS0MRACT06</t>
  </si>
  <si>
    <t>KS0MRACT07</t>
  </si>
  <si>
    <t>ROGAWSKI PROJECT 1 COUNTERACT 05 19 KS0MRACT07</t>
  </si>
  <si>
    <t>KS0MRACT08</t>
  </si>
  <si>
    <t>ROGAWSKI PROJECT COUNTERACT YR8 5 20 KS0MRACT08</t>
  </si>
  <si>
    <t>KS0MRACT09</t>
  </si>
  <si>
    <t>ROGAWSKI PROJECT COUNTERACT YR9 5 21 KS0MRACT09</t>
  </si>
  <si>
    <t>KS0MRACT10</t>
  </si>
  <si>
    <t>ROGAWSKI Lien CounterACT YR10 5 31 23 KS0MRACT10</t>
  </si>
  <si>
    <t>K30AQSR002</t>
  </si>
  <si>
    <t>USDA FOREST SERVICE AGREEMENT K30AQSR002</t>
  </si>
  <si>
    <t>K30APSM577</t>
  </si>
  <si>
    <t>PS BROWN 2019 FAR 4R IPNI K30APSM577</t>
  </si>
  <si>
    <t>KS0SPEK804</t>
  </si>
  <si>
    <t>KLINEBERG ISSG PCD2 STUDY 04 30 KS0SPEK804</t>
  </si>
  <si>
    <t>K30TLKBUFF</t>
  </si>
  <si>
    <t>CHE KUHL BUFFALO STATE 6230 K30TLKBUFF</t>
  </si>
  <si>
    <t>K30LIUSPIN</t>
  </si>
  <si>
    <t>PLB Liu NSF award 1920358 01 K30LIUSPIN</t>
  </si>
  <si>
    <t>KS0JCNOV01</t>
  </si>
  <si>
    <t>CHUNG NOVARTIS CT PROTOCOL CSEG101B2201 KS0JCNOV01</t>
  </si>
  <si>
    <t>KS0LZADAPT</t>
  </si>
  <si>
    <t>ZHANG PD 1105 12 01 2021 KS0LZADAPT</t>
  </si>
  <si>
    <t>K30PSW39C2</t>
  </si>
  <si>
    <t>Collaborative Research Ants of the World K30PSW39C2</t>
  </si>
  <si>
    <t>K30KMKIRIN</t>
  </si>
  <si>
    <t>CHE MCDONALD Kirin Company Ltd Contract K30KMKIRIN</t>
  </si>
  <si>
    <t>K30KMKIRPY</t>
  </si>
  <si>
    <t>CHE MCDONALD Kirin Company Ltd PAYROLL K30KMKIRPY</t>
  </si>
  <si>
    <t>K30FKBNIA5</t>
  </si>
  <si>
    <t>NPB BAAR NIA PPG Year 5 K30FKBNIA5</t>
  </si>
  <si>
    <t>K30KCLC019</t>
  </si>
  <si>
    <t>OR LLOYD CORTOPASSI NIH PPG YR02 K30KCLC019</t>
  </si>
  <si>
    <t>K30KCLC031</t>
  </si>
  <si>
    <t>OR LLOYD CORTOPASSI NIH PPG YR03 K30KCLC031</t>
  </si>
  <si>
    <t>K30KCLC055</t>
  </si>
  <si>
    <t>OR LLOYD CORTOPASSI NIH PPG YR04 K30KCLC055</t>
  </si>
  <si>
    <t>K30KCLC067</t>
  </si>
  <si>
    <t>OR LLOYD CORTOPASSI NIH PPG YR05 K30KCLC067</t>
  </si>
  <si>
    <t>K30KXBNIA1</t>
  </si>
  <si>
    <t>KEITH BAAR ACCOUNT K30KXBNIA1</t>
  </si>
  <si>
    <t>K30KXBNIA2</t>
  </si>
  <si>
    <t>KEITH BAAR ACCOUNT K30KXBNIA2</t>
  </si>
  <si>
    <t>K30KXBNIA3</t>
  </si>
  <si>
    <t>NPB BAAR NIA PPG Year 3 K30KXBNIA3</t>
  </si>
  <si>
    <t>K30KXBNIA4</t>
  </si>
  <si>
    <t>NPB BAAR NIA PPG Year 4 K30KXBNIA4</t>
  </si>
  <si>
    <t>K30V440AG1</t>
  </si>
  <si>
    <t>VMB CORTOPASSI NIA PPG ADMIN CORE Y1 K30V440AG1</t>
  </si>
  <si>
    <t>K30V440AG2</t>
  </si>
  <si>
    <t>VMB CORTOPASSI NIA PPG ADMIN CORE Y2 K30V440AG2</t>
  </si>
  <si>
    <t>K30V440AG3</t>
  </si>
  <si>
    <t>VMB CORTOPASSI NIA PPG ADMIN CORE Y3 K30V440AG3</t>
  </si>
  <si>
    <t>K30V440AG4</t>
  </si>
  <si>
    <t>VMB CORTOPASSI NIA PPG ADMIN CORE Y4 K30V440AG4</t>
  </si>
  <si>
    <t>K30V440AG5</t>
  </si>
  <si>
    <t>VMB CORTOPASSI NIA PPG ADMIN CORE Y5 K30V440AG5</t>
  </si>
  <si>
    <t>K30V440AN1</t>
  </si>
  <si>
    <t>VMB CORTOPASSI RAMSEY ANIMAL CORE C Y1 K30V440AN1</t>
  </si>
  <si>
    <t>K30V440AN2</t>
  </si>
  <si>
    <t>VMB CORTOPASSI RAMSEY ANIMAL CORE C Y2 K30V440AN2</t>
  </si>
  <si>
    <t>K30V440AN3</t>
  </si>
  <si>
    <t>VMB CORTOPASSI RAMSEY ANIMAL CORE C Y3 K30V440AN3</t>
  </si>
  <si>
    <t>K30V440AN4</t>
  </si>
  <si>
    <t>VMB CORTOPASSI RAMSEY ANIMAL CORE C Y4 K30V440AN4</t>
  </si>
  <si>
    <t>K30V440AN5</t>
  </si>
  <si>
    <t>VMB CORTOPASSI RAMSEY ANIMAL CORE C Y5 K30V440AN5</t>
  </si>
  <si>
    <t>K30V440C78</t>
  </si>
  <si>
    <t>VMB CORTOPASSI NIA PPG PROJ 1 Y1 K30V440C78</t>
  </si>
  <si>
    <t>K30V440C82</t>
  </si>
  <si>
    <t>VMB CORTOPASSI NIA PPG PROJ 1 Y2 K30V440C82</t>
  </si>
  <si>
    <t>K30V440C83</t>
  </si>
  <si>
    <t>VMB CORTOPASSI NIA PPG DIV SUPP C GARCIA K30V440C83</t>
  </si>
  <si>
    <t>K30V440C85</t>
  </si>
  <si>
    <t>VMB CORTO NIA PPG DIV SUPPL J A SANDOVAL K30V440C85</t>
  </si>
  <si>
    <t>K30V440C87</t>
  </si>
  <si>
    <t>VMB CORTOPASSI NIA PPG PROJ 1 Y3 K30V440C87</t>
  </si>
  <si>
    <t>K30V440C88</t>
  </si>
  <si>
    <t>VMB CORTOPASSI NIA PPG DIV SUPP C GARCIA K30V440C88</t>
  </si>
  <si>
    <t>K30V440C89</t>
  </si>
  <si>
    <t>VMB CORTO NIA PPG DIV SUPPL J A SANDOVAL K30V440C89</t>
  </si>
  <si>
    <t>K30V440C91</t>
  </si>
  <si>
    <t>VMB CORTOPASSI NIA PPG PROJ 1 Y4 K30V440C91</t>
  </si>
  <si>
    <t>K30V440C92</t>
  </si>
  <si>
    <t>VMB CORTOPASSI NIA PPG DIV SUPP C GARCIA K30V440C92</t>
  </si>
  <si>
    <t>K30V440C95</t>
  </si>
  <si>
    <t>VMB CORTOPASSI NIA PPG PROJ 1 Y5 K30V440C95</t>
  </si>
  <si>
    <t>K30V440J32</t>
  </si>
  <si>
    <t>VMB RAMSEY NIA PPG PROJ 4 Y1 K30V440J32</t>
  </si>
  <si>
    <t>K30V440J34</t>
  </si>
  <si>
    <t>VMB RAMSEY NIA PPG PROJ 4 Y2 K30V440J34</t>
  </si>
  <si>
    <t>K30V440J37</t>
  </si>
  <si>
    <t>VMB RAMSEY NIA PPG PROJ 4 Y3 K30V440J37</t>
  </si>
  <si>
    <t>K30V440J39</t>
  </si>
  <si>
    <t>VMB RAMSEY NIA PPG PROJ 4 Y4 K30V440J39</t>
  </si>
  <si>
    <t>K30V440J42</t>
  </si>
  <si>
    <t>VMB RAMSEY NIA PPG PROJ 4 Y5 K30V440J42</t>
  </si>
  <si>
    <t>K30V440J43</t>
  </si>
  <si>
    <t>VMB RAMSEY NIA PPG PROJ 4 Y5 K30V440J43</t>
  </si>
  <si>
    <t>KS0JSKETO1</t>
  </si>
  <si>
    <t>G Cortopassi Jill Silverman NIA PPG Yr 1 KS0JSKETO1</t>
  </si>
  <si>
    <t>KS0JSKETO2</t>
  </si>
  <si>
    <t>G Cortopassi Jill Silverman NIA PPG Yr 2 KS0JSKETO2</t>
  </si>
  <si>
    <t>KS0JSKETO3</t>
  </si>
  <si>
    <t>G Cortopassi Jill Silverman NIA PPG Yr 3 KS0JSKETO3</t>
  </si>
  <si>
    <t>KS0KCLC001</t>
  </si>
  <si>
    <t>OR LLOYD CORTOPASSI NIH PPG YR01 KS0KCLC001</t>
  </si>
  <si>
    <t>KS0KCLC019</t>
  </si>
  <si>
    <t>OR LLOYD CORTOPASSI NIH PPG YR02 KS0KCLC019</t>
  </si>
  <si>
    <t>KS0KKFTKF1</t>
  </si>
  <si>
    <t>MED PHS KIM COTOPASSI NIA PPG P01 KS0KKFTKF1</t>
  </si>
  <si>
    <t>KS0KKFTKF2</t>
  </si>
  <si>
    <t>MED PHS KIM CORTOPASSI NIA PPG P01 KS0KKFTKF2</t>
  </si>
  <si>
    <t>KS0KKFTKF3</t>
  </si>
  <si>
    <t>MED PHS KIM CORTOPASSI NIA PPG P01 KS0KKFTKF3</t>
  </si>
  <si>
    <t>KS0KKFTKF4</t>
  </si>
  <si>
    <t>MED PHS KIM CORTOPASSI NIA PPG P01 KS0KKFTKF4</t>
  </si>
  <si>
    <t>KS0KKFTKF5</t>
  </si>
  <si>
    <t>MED PHS KIM CORTOPASSI NIA PPG P01 KS0KKFTKF5</t>
  </si>
  <si>
    <t>KS0LLOYD57</t>
  </si>
  <si>
    <t>MED CCM LLOYD CORTOPASSI NIH PPG YR01 KS0LLOYD57</t>
  </si>
  <si>
    <t>KS0MPLJ281</t>
  </si>
  <si>
    <t>G Cortopassi LW Jin NIA PPG Yr 1 KS0MPLJ281</t>
  </si>
  <si>
    <t>KS0MPLJ282</t>
  </si>
  <si>
    <t>04 30 21 NIA YR2 Lead Cortopassi KS0MPLJ282</t>
  </si>
  <si>
    <t>KS0MPLJ283</t>
  </si>
  <si>
    <t>04 30 22 NIA YR2 Lead Cortopassi KS0MPLJ283</t>
  </si>
  <si>
    <t>KS0MPLJ284</t>
  </si>
  <si>
    <t>NIA YR4 Lead Cortopassi KS0MPLJ284</t>
  </si>
  <si>
    <t>KS0MPLJ285</t>
  </si>
  <si>
    <t>NIA YR5 Lead Cortopassi KS0MPLJ285</t>
  </si>
  <si>
    <t>K30BPCCZ53</t>
  </si>
  <si>
    <t>CNPRC Tarantal NIH 75N92019F00074 K30BPCCZ53</t>
  </si>
  <si>
    <t>K30BPCDZ09</t>
  </si>
  <si>
    <t>CNPRC Tarantal NIH 75N92020F0002 K30BPCDZ09</t>
  </si>
  <si>
    <t>K30CCMLA21</t>
  </si>
  <si>
    <t>CNS Murphy VRC LrgAnimalCore YR21 CLOSED K30CCMLA21</t>
  </si>
  <si>
    <t>K30CCMLA22</t>
  </si>
  <si>
    <t>CNS Murphy VRC Lrg Anim Core YR22 CLOSED K30CCMLA22</t>
  </si>
  <si>
    <t>K30CCMLA23</t>
  </si>
  <si>
    <t>CNS Murphy VRC Lrg Anim Core YR23 CLOSED K30CCMLA23</t>
  </si>
  <si>
    <t>K30CCMLA24</t>
  </si>
  <si>
    <t>CNS Murphy VRC Large Animal Core YR24 K30CCMLA24</t>
  </si>
  <si>
    <t>K30CCMLA25</t>
  </si>
  <si>
    <t>CNS Thomasy VRC Large Animal Core YR25 K30CCMLA25</t>
  </si>
  <si>
    <t>K30CEPSA21</t>
  </si>
  <si>
    <t>CNS Pugh VRC Small Animal Cr YR21 CLOSED K30CEPSA21</t>
  </si>
  <si>
    <t>K30CEPSA22</t>
  </si>
  <si>
    <t>CNS Pugh VRC SmallAnim CoreYR22 CLOSED K30CEPSA22</t>
  </si>
  <si>
    <t>K30CEPSA23</t>
  </si>
  <si>
    <t>CNS Pugh VRC SmallAnim Core YR23 CLOSED K30CEPSA23</t>
  </si>
  <si>
    <t>K30CEPSA24</t>
  </si>
  <si>
    <t>CNS Pugh VRC Small Animal Core YR24 K30CEPSA24</t>
  </si>
  <si>
    <t>K30CEPSA25</t>
  </si>
  <si>
    <t>CNS Pugh VRC Small Animal Core YR25 K30CEPSA25</t>
  </si>
  <si>
    <t>K30CMBMC21</t>
  </si>
  <si>
    <t>CNS BURNS MolecularConstCore YR21 CLOSED K30CMBMC21</t>
  </si>
  <si>
    <t>K30CMBMC22</t>
  </si>
  <si>
    <t>CNS BURNS VRC MolecConstCoreYR22 CLOSED K30CMBMC22</t>
  </si>
  <si>
    <t>K30CMBMC23</t>
  </si>
  <si>
    <t>CNS BURNS VRC MolecConstCoreYR23 CLOSED K30CMBMC23</t>
  </si>
  <si>
    <t>K30CMBMC24</t>
  </si>
  <si>
    <t>CNS BURNS VRC Molecular Const Core YR24 K30CMBMC24</t>
  </si>
  <si>
    <t>K30CMBMC25</t>
  </si>
  <si>
    <t>CNS BURNS VRC Molecular Const Core YR25 K30CMBMC25</t>
  </si>
  <si>
    <t>K30CMUAD21</t>
  </si>
  <si>
    <t>CNS USREY VRC ADMIN CORE YR21 CLOSED K30CMUAD21</t>
  </si>
  <si>
    <t>K30CMUAD22</t>
  </si>
  <si>
    <t>CNS USREY VRC ADMIN CORE YR22 CLOSED K30CMUAD22</t>
  </si>
  <si>
    <t>K30CMUAD23</t>
  </si>
  <si>
    <t>CNS USREY VRC ADMIN CORE YR23 CLOSED K30CMUAD23</t>
  </si>
  <si>
    <t>K30CMUAD24</t>
  </si>
  <si>
    <t>CNS USREY VRC ADMIN CORE YR24 K30CMUAD24</t>
  </si>
  <si>
    <t>K30CMUAD25</t>
  </si>
  <si>
    <t>CNS USREY VRC ADMIN CORE YR25 K30CMUAD25</t>
  </si>
  <si>
    <t>K30CMUSE21</t>
  </si>
  <si>
    <t>CNS USREY VRC Software Engin YR21 CLOSED K30CMUSE21</t>
  </si>
  <si>
    <t>K30CMUSE22</t>
  </si>
  <si>
    <t>CNS USREY VRC Software Engin YR22 CLOSED K30CMUSE22</t>
  </si>
  <si>
    <t>K30CMUSE23</t>
  </si>
  <si>
    <t>CNS USREY VRC Software Engin YR23 CLOSED K30CMUSE23</t>
  </si>
  <si>
    <t>K30CMUSE24</t>
  </si>
  <si>
    <t>CNS USREY VRC Software Engin YR24 K30CMUSE24</t>
  </si>
  <si>
    <t>K30CMUSE25</t>
  </si>
  <si>
    <t>CNS USREY VRC Software Engin YR25 K30CMUSE25</t>
  </si>
  <si>
    <t>K30CPFMT21</t>
  </si>
  <si>
    <t>CNS FitzGerald VRC MicroCore YR21 CLOSED K30CPFMT21</t>
  </si>
  <si>
    <t>K30CPFMT22</t>
  </si>
  <si>
    <t>CNS FitzGerald VRC Microscopy Core YR22 K30CPFMT22</t>
  </si>
  <si>
    <t>K30CPFMT23</t>
  </si>
  <si>
    <t>CNS FitzGerald VRC Microscopy Core YR23 K30CPFMT23</t>
  </si>
  <si>
    <t>K30CPFMT24</t>
  </si>
  <si>
    <t>CNS FitzGerald VRC Microscopy Core YR24 K30CPFMT24</t>
  </si>
  <si>
    <t>K30CPFMT25</t>
  </si>
  <si>
    <t>CNS FitzGerald VRC Microscopy Core YR25 K30CPFMT25</t>
  </si>
  <si>
    <t>K30V435HRT</t>
  </si>
  <si>
    <t>Stern dogs heart failure K30V435HRT</t>
  </si>
  <si>
    <t>KS0SPS2LTF</t>
  </si>
  <si>
    <t>MED OPH PI PARK SCORE2 LTF STUDY KS0SPS2LTF</t>
  </si>
  <si>
    <t>KS0PMOJ801</t>
  </si>
  <si>
    <t>MED IMPM OLDHAM BOEHRINGER 1199 0248 KS0PMOJ801</t>
  </si>
  <si>
    <t>K30ALGAMES</t>
  </si>
  <si>
    <t>Louie CA Gov E Games award K30ALGAMES</t>
  </si>
  <si>
    <t>K30DDGAMES</t>
  </si>
  <si>
    <t>Degand CA Gov E Games award K30DDGAMES</t>
  </si>
  <si>
    <t>KS0ERKN245</t>
  </si>
  <si>
    <t>MERM PECARN EMSC KUPPERMANN KS0ERKN245</t>
  </si>
  <si>
    <t>KS0ERKN247</t>
  </si>
  <si>
    <t>MERM PECARN EMSC KUPPERMANN KS0ERKN247</t>
  </si>
  <si>
    <t>KS0ERKN248</t>
  </si>
  <si>
    <t>MERM PECARN EMSC KUPPERMANN KS0ERKN248</t>
  </si>
  <si>
    <t>KS0ERKN249</t>
  </si>
  <si>
    <t>MERM PECARN EMSC KUPPERMANN KS0ERKN249</t>
  </si>
  <si>
    <t>KS0ERKN251</t>
  </si>
  <si>
    <t>MERM PECARN EMSC KUPPERMANN KS0ERKN251</t>
  </si>
  <si>
    <t>K30SU2DSC3</t>
  </si>
  <si>
    <t>JMIE USTI DSC Low cost satellite YR 2 5 K30SU2DSC3</t>
  </si>
  <si>
    <t>K30SU3DSC3</t>
  </si>
  <si>
    <t>JMIE USTI DSC Sentinel Year 3 K30SU3DSC3</t>
  </si>
  <si>
    <t>K30SUDSCL3</t>
  </si>
  <si>
    <t>JMIE USTI DSC Low cost satellite YR 2 5 K30SUDSCL3</t>
  </si>
  <si>
    <t>K30BPCCZ55</t>
  </si>
  <si>
    <t>CNPRC Van Rompay Duke A031636 K30BPCCZ55</t>
  </si>
  <si>
    <t>K30V435WDI</t>
  </si>
  <si>
    <t>NIFA Emergence of Infectious Diseases K30V435WDI</t>
  </si>
  <si>
    <t>K30SAN552A</t>
  </si>
  <si>
    <t>LAWR Sandoval Rio Grande Basin Year 2 K30SAN552A</t>
  </si>
  <si>
    <t>K30SAND552</t>
  </si>
  <si>
    <t>LAWR Sandoval Rio Grande Basin K30SAND552</t>
  </si>
  <si>
    <t>K30JWNSF19</t>
  </si>
  <si>
    <t>STAT Wang NSF DMS 1914917 K30JWNSF19</t>
  </si>
  <si>
    <t>K30BPCCZ54</t>
  </si>
  <si>
    <t>CNPRC JI HONG NIH R01AI141569 0 K30BPCCZ54</t>
  </si>
  <si>
    <t>K30HAR220I</t>
  </si>
  <si>
    <t>LAWR Harter Scott River Groundwater K30HAR220I</t>
  </si>
  <si>
    <t>KS0NRBD205</t>
  </si>
  <si>
    <t>PHS HEALTH RESOURCES AND SERV NP PRACTIC KS0NRBD205</t>
  </si>
  <si>
    <t>KS0NRBD207</t>
  </si>
  <si>
    <t>PHS HEALTH RESOURCES AND SERV NP PRACTIC KS0NRBD207</t>
  </si>
  <si>
    <t>KS0NRBD209</t>
  </si>
  <si>
    <t>PHS HEALTH RESOURCES AND SERV NP PRACTIC KS0NRBD209</t>
  </si>
  <si>
    <t>KS0NRBD212</t>
  </si>
  <si>
    <t>PHS HEALTH RESOURCES AND SERV NP PRACTIC KS0NRBD212</t>
  </si>
  <si>
    <t>KS0HOLP304</t>
  </si>
  <si>
    <t>MED IMHO LARA OREGON SWOG DEPUTY CHAIR KS0HOLP304</t>
  </si>
  <si>
    <t>KS0HOLP306</t>
  </si>
  <si>
    <t>MED IMHO LARA OREGON SWOG DEP CHAIR Y2 KS0HOLP306</t>
  </si>
  <si>
    <t>KS0HOLP308</t>
  </si>
  <si>
    <t>MED IMHO LARA OREGON SWOG DEP CHAIR Y3 KS0HOLP308</t>
  </si>
  <si>
    <t>KS0HOLP310</t>
  </si>
  <si>
    <t>MED IMHO LARA OREGON SWOG DEP CHAIR Y4 KS0HOLP310</t>
  </si>
  <si>
    <t>KS0HOLP312</t>
  </si>
  <si>
    <t>MED IMHO LARA OREGON SWOG DEP CHAIR Y5 KS0HOLP312</t>
  </si>
  <si>
    <t>KS0HOGD307</t>
  </si>
  <si>
    <t>MED IMHO GANDARA OREGON SWOG YR6 KS0HOGD307</t>
  </si>
  <si>
    <t>KS0HOGD309</t>
  </si>
  <si>
    <t>MED IMHO GANDARA OREGON SWOG YR7 KS0HOGD309</t>
  </si>
  <si>
    <t>KS0HOGD311</t>
  </si>
  <si>
    <t>MED IMHO GANDARA OREGON SWOG YR8 KS0HOGD311</t>
  </si>
  <si>
    <t>KS0HOGD313</t>
  </si>
  <si>
    <t>MED IMHO GANDARA OREGON SWOG YR9 KS0HOGD313</t>
  </si>
  <si>
    <t>KS0HOGD317</t>
  </si>
  <si>
    <t>MED IMHO GANDARA OREGON SWOG YR10 KS0HOGD317</t>
  </si>
  <si>
    <t>KS0CASS504</t>
  </si>
  <si>
    <t>MED IMCA AMER HEART ASSOC SCHAEFER KS0CASS504</t>
  </si>
  <si>
    <t>KS0CASS505</t>
  </si>
  <si>
    <t>MED IMCA SCHAEFER AHA AWARD YR 2 KS0CASS505</t>
  </si>
  <si>
    <t>KS0CASS506</t>
  </si>
  <si>
    <t>MED IMCA SCHAEFER AHA AWARD YR 3 KS0CASS506</t>
  </si>
  <si>
    <t>KS0MAORCA1</t>
  </si>
  <si>
    <t>ASCC ORCA GRAFT M ABEDI KS0MAORCA1</t>
  </si>
  <si>
    <t>KS0PHARI21</t>
  </si>
  <si>
    <t>Hagerman ARI 2021 KS0PHARI21</t>
  </si>
  <si>
    <t>K30APSFB00</t>
  </si>
  <si>
    <t>PS BAILEY NSF CAREER LINKING CANO 063026 K30APSFB00</t>
  </si>
  <si>
    <t>K30MATAS04</t>
  </si>
  <si>
    <t>A Schilling NSF 2021 24 K30MATAS04</t>
  </si>
  <si>
    <t>KS0IDTG304</t>
  </si>
  <si>
    <t>MED IMID THOMPSON UNIV OF ALABAMA COVID KS0IDTG304</t>
  </si>
  <si>
    <t>K30HORW299</t>
  </si>
  <si>
    <t>LAWR CA Leafy Greens Project K30HORW299</t>
  </si>
  <si>
    <t>K30V435LD2</t>
  </si>
  <si>
    <t>Iowa State Livestock Disease Management K30V435LD2</t>
  </si>
  <si>
    <t>K30V435LDM</t>
  </si>
  <si>
    <t>NIFA Livestock Disease Management K30V435LDM</t>
  </si>
  <si>
    <t>KS0RDTVAH2</t>
  </si>
  <si>
    <t>Dixon Lab T Voelker AHA A21 3493 YR2 KS0RDTVAH2</t>
  </si>
  <si>
    <t>KS0RDTVAHA</t>
  </si>
  <si>
    <t>Dixon Lab Taylor Voelker AHA A21 3493 KS0RDTVAHA</t>
  </si>
  <si>
    <t>KS0TVFIN01</t>
  </si>
  <si>
    <t>Dixon Lab Taylor Voelker AHA FINA YR1 KS0TVFIN01</t>
  </si>
  <si>
    <t>KS0TVFIN02</t>
  </si>
  <si>
    <t>Dixon Lab Taylor Voelker AHA FINA YR2 KS0TVFIN02</t>
  </si>
  <si>
    <t>K30AFFTAMU</t>
  </si>
  <si>
    <t>MAE ASSADIAN TAMU USDOT K30AFFTAMU</t>
  </si>
  <si>
    <t>K30AKPRO31</t>
  </si>
  <si>
    <t>CHE KULKARNI UCB PROJECT 31 K30AKPRO31</t>
  </si>
  <si>
    <t>K30CNSKZ36</t>
  </si>
  <si>
    <t>CNS ZITO ASTERA INSTITUTE K30CNSKZ36</t>
  </si>
  <si>
    <t>K30CLKCASC</t>
  </si>
  <si>
    <t>NUT KEEN CA STRAWBERRY COMMISSION K30CLKCASC</t>
  </si>
  <si>
    <t>KS0PMAT843</t>
  </si>
  <si>
    <t>MED IMPM ALBERTSON PFIZER C4591028 KS0PMAT843</t>
  </si>
  <si>
    <t>K30RO9D34A</t>
  </si>
  <si>
    <t>UNIVERSITY OF TEXAS ARLINGTON YEAR 2 K30RO9D34A</t>
  </si>
  <si>
    <t>K30RO9D34B</t>
  </si>
  <si>
    <t>UNIVERSITY OF TEXAS ARLINGTON YEAR 3 K30RO9D34B</t>
  </si>
  <si>
    <t>K30ROD9D34</t>
  </si>
  <si>
    <t>RODRIGUES UNIVERSITY OF TEXAS ARLINGTON K30ROD9D34</t>
  </si>
  <si>
    <t>K30APSTL67</t>
  </si>
  <si>
    <t>PS CA LEAFY GREENS 21 22 MELOTTO K30APSTL67</t>
  </si>
  <si>
    <t>K30AWCRDZA</t>
  </si>
  <si>
    <t>JMIE ANNW CAL TROUT TASK ORDER 26 K30AWCRDZA</t>
  </si>
  <si>
    <t>K30RLCRDZA</t>
  </si>
  <si>
    <t>JMIE RAL1 CAL TROUT TASK ORDER 26 K30RLCRDZA</t>
  </si>
  <si>
    <t>K30P4MKHEI</t>
  </si>
  <si>
    <t>CEE KLEEMAN HEI PROJECT FFT EPA K30P4MKHEI</t>
  </si>
  <si>
    <t>K30TERC248</t>
  </si>
  <si>
    <t>TENV Tahoe Fund Lake Data Early Warning K30TERC248</t>
  </si>
  <si>
    <t>KS0ABMECHR</t>
  </si>
  <si>
    <t>Mechanism of Colonization Resistance KS0ABMECHR</t>
  </si>
  <si>
    <t>KS0RTMECHR</t>
  </si>
  <si>
    <t>Mechanism of Colonization Resistance KS0RTMECHR</t>
  </si>
  <si>
    <t>K30CD39D51</t>
  </si>
  <si>
    <t>COMS SUSAN CROWN EXCH D CINGEL 39D51 K30CD39D51</t>
  </si>
  <si>
    <t>KS0ABEXACE</t>
  </si>
  <si>
    <t>Exacerbation of colitis KS0ABEXACE</t>
  </si>
  <si>
    <t>KS0SYNGAP1</t>
  </si>
  <si>
    <t>Silverman Positive Impact Foundation KS0SYNGAP1</t>
  </si>
  <si>
    <t>K30WC39D55</t>
  </si>
  <si>
    <t>HISS PRINCETON DAVIS CTR C WALKER 39D55 K30WC39D55</t>
  </si>
  <si>
    <t>KS0SONGBRN</t>
  </si>
  <si>
    <t>MED FCM SONG BROWN GRANT KS0SONGBRN</t>
  </si>
  <si>
    <t>K30NRSFFAR</t>
  </si>
  <si>
    <t>PLB Sinha FFAR award K30NRSFFAR</t>
  </si>
  <si>
    <t>K30VP74860</t>
  </si>
  <si>
    <t>CNPRC YR59 SUP6 COVID 19 Koen VanRompay K30VP74860</t>
  </si>
  <si>
    <t>K30VP78960</t>
  </si>
  <si>
    <t>CNPRC YR59 SUP7 ABSL3 Expansion K30VP78960</t>
  </si>
  <si>
    <t>K30VP79260</t>
  </si>
  <si>
    <t>CNPRC YR59 SUP8 Colony Expansion Grant K30VP79260</t>
  </si>
  <si>
    <t>K30GSSEMWO</t>
  </si>
  <si>
    <t>GEL STEWART EARTH LIKE PLANETS K30GSSEMWO</t>
  </si>
  <si>
    <t>KS0HORA805</t>
  </si>
  <si>
    <t>MED IMCT ROSENBERG GLAXOSMITHKLINE KS0HORA805</t>
  </si>
  <si>
    <t>K30F4CCNSF</t>
  </si>
  <si>
    <t>CEE CAPPA NSF CSU COLLAB RESEARCH K30F4CCNSF</t>
  </si>
  <si>
    <t>KS0KNASPR1</t>
  </si>
  <si>
    <t>NG UNIV CINCINNATI ASPIRE 04 24 KS0KNASPR1</t>
  </si>
  <si>
    <t>K30APSM640</t>
  </si>
  <si>
    <t>PS SBC TRUST EQUIPMENT GRANT K30APSM640</t>
  </si>
  <si>
    <t>KS0GIBC608</t>
  </si>
  <si>
    <t>MED IMGI BOWLUS GILEAD 428 9027 KS0GIBC608</t>
  </si>
  <si>
    <t>K30AVK8ISU</t>
  </si>
  <si>
    <t>HE Koundinya Iowa State University K30AVK8ISU</t>
  </si>
  <si>
    <t>K30SMS9D73</t>
  </si>
  <si>
    <t>NIFA 2021 67013 34736 K30SMS9D73</t>
  </si>
  <si>
    <t>K30CDPHMH2</t>
  </si>
  <si>
    <t>NUTR WIC VIRTUAL ED STAFF TRAINING K30CDPHMH2</t>
  </si>
  <si>
    <t>K30CDPHMH3</t>
  </si>
  <si>
    <t>NUTR WIC VIRTUAL ED STAFF TRAINING K30CDPHMH3</t>
  </si>
  <si>
    <t>K30CDPHMH4</t>
  </si>
  <si>
    <t>NUTR WIC VIRTUAL ED STAFF TRAINING K30CDPHMH4</t>
  </si>
  <si>
    <t>K30CDPHMJH</t>
  </si>
  <si>
    <t>NUTR WIC VIRTUAL ED STAFF TRAINING K30CDPHMJH</t>
  </si>
  <si>
    <t>KS0HSF32Y1</t>
  </si>
  <si>
    <t>NIH F32 For Hannah Savage KS0HSF32Y1</t>
  </si>
  <si>
    <t>KS0HSF32Y2</t>
  </si>
  <si>
    <t>NIH F32 For Hannah Savage Year 2 KS0HSF32Y2</t>
  </si>
  <si>
    <t>K30GANHR01</t>
  </si>
  <si>
    <t>BME A ESTRADA R01 REAL TIME IN VIVO K30GANHR01</t>
  </si>
  <si>
    <t>K30GBA5DWD</t>
  </si>
  <si>
    <t>ESP Arnold Deal with Disruption Micro K30GBA5DWD</t>
  </si>
  <si>
    <t>K30RHZEPA1</t>
  </si>
  <si>
    <t>1 31 2024 Zhang Environmental Protectio K30RHZEPA1</t>
  </si>
  <si>
    <t>K30JAGMONT</t>
  </si>
  <si>
    <t>ANS Montana State Univ K30JAGMONT</t>
  </si>
  <si>
    <t>K30CNSMB30</t>
  </si>
  <si>
    <t>CNS BURN R01EY024320 05 K30CNSMB30</t>
  </si>
  <si>
    <t>K30EPSWO08</t>
  </si>
  <si>
    <t>SWRCB Open Enrollment K30EPSWO08</t>
  </si>
  <si>
    <t>K30WASWD08</t>
  </si>
  <si>
    <t>SWR SWRCB Training Academy Course Dev K30WASWD08</t>
  </si>
  <si>
    <t>K30WASWR08</t>
  </si>
  <si>
    <t>SWRCB Training Academy K30WASWR08</t>
  </si>
  <si>
    <t>KS0ERJT504</t>
  </si>
  <si>
    <t>MERM CHILDRENS HOSP CHICAGO JOHNSON KS0ERJT504</t>
  </si>
  <si>
    <t>K30AEX9D86</t>
  </si>
  <si>
    <t>Pear Pest Management Research A21 3377 K30AEX9D86</t>
  </si>
  <si>
    <t>K30LXCARER</t>
  </si>
  <si>
    <t>MAE LIN X NSF CAREER A22 0071 K30LXCARER</t>
  </si>
  <si>
    <t>K309534401</t>
  </si>
  <si>
    <t>Univ Airport CalTrans YOL 1 20 1 K309534401</t>
  </si>
  <si>
    <t>KS0GYTELES</t>
  </si>
  <si>
    <t>GYROSCOPE THERAPEUTICS LIMITED Yiu KS0GYTELES</t>
  </si>
  <si>
    <t>KS0HORJ828</t>
  </si>
  <si>
    <t>MED IMHO RIESS UCSF CC 22653 KS0HORJ828</t>
  </si>
  <si>
    <t>K30SSNPF23</t>
  </si>
  <si>
    <t>BME National Psoriasis Foundation K30SSNPF23</t>
  </si>
  <si>
    <t>KS0THNPF23</t>
  </si>
  <si>
    <t>HWANG NATNL PSORASIS FDTN KS0THNPF23</t>
  </si>
  <si>
    <t>K30APSFB79</t>
  </si>
  <si>
    <t>PS YOUNG US Geologica Characteriz 020224 K30APSFB79</t>
  </si>
  <si>
    <t>K30RPNORC2</t>
  </si>
  <si>
    <t>CHPR NORC HCUP Clin Y1 K30RPNORC2</t>
  </si>
  <si>
    <t>K30RPNORCB</t>
  </si>
  <si>
    <t>CHPR NORC HCUP Base Year K30RPNORCB</t>
  </si>
  <si>
    <t>K30SKNIH19</t>
  </si>
  <si>
    <t>MMG NIH KOWALCZYKOWSKI R01CA276290 K30SKNIH19</t>
  </si>
  <si>
    <t>KS0KMAFSUR</t>
  </si>
  <si>
    <t>MILLAR AMERICAN FOUNDATION 12 31 2023 KS0KMAFSUR</t>
  </si>
  <si>
    <t>K30IHMIRC2</t>
  </si>
  <si>
    <t>Advance Genomic Tools for Peppermint 2 K30IHMIRC2</t>
  </si>
  <si>
    <t>K30FAF9F09</t>
  </si>
  <si>
    <t>6 30 23 NASDA Farm2Food Accelerator K30FAF9F09</t>
  </si>
  <si>
    <t>K30WITXMMC</t>
  </si>
  <si>
    <t>DWIT NASA 80NSSC23K0496 A23 3003 K30WITXMMC</t>
  </si>
  <si>
    <t>K30LTFOTKT</t>
  </si>
  <si>
    <t>MAE AHMCT WSDOT T3372 AC 0 K30LTFOTKT</t>
  </si>
  <si>
    <t>K30ASKTOI7</t>
  </si>
  <si>
    <t>ANS Schreier Gene monitoring Kootenai K30ASKTOI7</t>
  </si>
  <si>
    <t>K30V4B38BQ</t>
  </si>
  <si>
    <t>Miller Bioqual COVID Intervention Rsch K30V4B38BQ</t>
  </si>
  <si>
    <t>KS0BPFEPO1</t>
  </si>
  <si>
    <t>MED PHS POLLOCK CDPH EPO COVID RESPONSE KS0BPFEPO1</t>
  </si>
  <si>
    <t>KS0BPFEPO2</t>
  </si>
  <si>
    <t>MED PHS POLLOCK CDPH EPO COVID RESPONSE KS0BPFEPO2</t>
  </si>
  <si>
    <t>K30EMUAF15</t>
  </si>
  <si>
    <t>UA EM K16 Los Rios Comm College K30EMUAF15</t>
  </si>
  <si>
    <t>K30RT39F15</t>
  </si>
  <si>
    <t>K16 Los Rios Comm College A23 1393 K30RT39F15</t>
  </si>
  <si>
    <t>K30SOEDF15</t>
  </si>
  <si>
    <t>SOED K16 Los Rios Comm College K30SOEDF15</t>
  </si>
  <si>
    <t>K30STEMF15</t>
  </si>
  <si>
    <t>STEM K16 Los Rios Comm College K30STEMF15</t>
  </si>
  <si>
    <t>K30CM39F16</t>
  </si>
  <si>
    <t>2022 4453 Documentation of Learning SELF K30CM39F16</t>
  </si>
  <si>
    <t>K30DZ39F17</t>
  </si>
  <si>
    <t>PH44 DUKE UNIVERSITY Z DRAYSON 39F17 K30DZ39F17</t>
  </si>
  <si>
    <t>KS0RZEYR02</t>
  </si>
  <si>
    <t>ZAWADZKI NEI R01 2023 2027 KS0RZEYR02</t>
  </si>
  <si>
    <t>K30SANHR21</t>
  </si>
  <si>
    <t>BME R21 Folding RNAs mod nucleotides K30SANHR21</t>
  </si>
  <si>
    <t>K30F4JH088</t>
  </si>
  <si>
    <t>FHWA LCA Pave Tool Technical Support K30F4JH088</t>
  </si>
  <si>
    <t>K30KIN22T1</t>
  </si>
  <si>
    <t>KIN Kings County GENT 2022 13 C000114370 K30KIN22T1</t>
  </si>
  <si>
    <t>KS0ED39F23</t>
  </si>
  <si>
    <t>Simo Dickson Cayuse A23 1619 DICKSON KS0ED39F23</t>
  </si>
  <si>
    <t>KS0SS39F23</t>
  </si>
  <si>
    <t>Simo Dickson R01 Cayuse A23 1619 KS0SS39F23</t>
  </si>
  <si>
    <t>K30CHNIH02</t>
  </si>
  <si>
    <t>Hwang Subaward from Nutrition K30CHNIH02</t>
  </si>
  <si>
    <t>K30GXMTGX1</t>
  </si>
  <si>
    <t>NUTR Mackenzie Natl Cancer Institute K30GXMTGX1</t>
  </si>
  <si>
    <t>K30BKG8ALM</t>
  </si>
  <si>
    <t>ARE GOODRICH ALMOND BOARD CA K30BKG8ALM</t>
  </si>
  <si>
    <t>KS0PSNACAT</t>
  </si>
  <si>
    <t>Dr Paul Sieving NAC Attack study KS0PSNACAT</t>
  </si>
  <si>
    <t>K30PSNIH04</t>
  </si>
  <si>
    <t>MMG SHAH NIH R01AI17085 w Utah Sinai K30PSNIH04</t>
  </si>
  <si>
    <t>K30FMH2R01</t>
  </si>
  <si>
    <t>NBP Huising NIH NIDDK 2R01DK110276 K30FMH2R01</t>
  </si>
  <si>
    <t>K30LCEAGR2</t>
  </si>
  <si>
    <t>EAGER Targeted and specific elimination K30LCEAGR2</t>
  </si>
  <si>
    <t>K30MER3015</t>
  </si>
  <si>
    <t>LAWR MERRILL OEHHA PPM K30MER3015</t>
  </si>
  <si>
    <t>K30TYSBRN3</t>
  </si>
  <si>
    <t>Brinson Suppl Aminaei Chicago travel K30TYSBRN3</t>
  </si>
  <si>
    <t>K30YUXSANL</t>
  </si>
  <si>
    <t>DYUX Nat Tech Eng 2460676 A23 3402 K30YUXSANL</t>
  </si>
  <si>
    <t>K30IMAGF33</t>
  </si>
  <si>
    <t>JGS Fellows 2022 2023 A23 3423 K30IMAGF33</t>
  </si>
  <si>
    <t>K30HJC2AWI</t>
  </si>
  <si>
    <t>GECL CHUNG H J ANIMAL WELFARE INST K30HJC2AWI</t>
  </si>
  <si>
    <t>K30DESTMGE</t>
  </si>
  <si>
    <t>DES NSF Germination Investigator Wkshop K30DESTMGE</t>
  </si>
  <si>
    <t>K30APSM685</t>
  </si>
  <si>
    <t>PS VAN DEYNZE 2022 SYNGENTA AFPBA CRISPR K30APSM685</t>
  </si>
  <si>
    <t>K30AKH9F39</t>
  </si>
  <si>
    <t>CLBL COMBINED BIOCHAR COMPOST K30AKH9F39</t>
  </si>
  <si>
    <t>KS0CCAAP22</t>
  </si>
  <si>
    <t>CALLAS AM ACADEMY OF PEDIATRICS GRANT KS0CCAAP22</t>
  </si>
  <si>
    <t>KS0HODJ808</t>
  </si>
  <si>
    <t>MED IMHO DUCORE BAYER 21824 KS0HODJ808</t>
  </si>
  <si>
    <t>KS0HODJ809</t>
  </si>
  <si>
    <t>MED IMHO DUCORE BAYER 21924 KS0HODJ809</t>
  </si>
  <si>
    <t>KS0ADSAGE1</t>
  </si>
  <si>
    <t>DUFFY SAGE THERAPEUTICS 718 CIH 201 KS0ADSAGE1</t>
  </si>
  <si>
    <t>KS0LNNOV02</t>
  </si>
  <si>
    <t>LNardo Novartis GuideView 02 KS0LNNOV02</t>
  </si>
  <si>
    <t>KS0LNNOV01</t>
  </si>
  <si>
    <t>L Nardo Novartis GuidePath 01 KS0LNNOV01</t>
  </si>
  <si>
    <t>K30SUV9F48</t>
  </si>
  <si>
    <t>LAWR SUVOCAREV CCB eff 4 1 23 K30SUV9F48</t>
  </si>
  <si>
    <t>K30APSPRB2</t>
  </si>
  <si>
    <t>PS Pistachio HP 2023 31 0 YEAR 2 K30APSPRB2</t>
  </si>
  <si>
    <t>K30APSPRB7</t>
  </si>
  <si>
    <t>PS Pistachio HP 2023 31 0 YEAR 2 K30APSPRB7</t>
  </si>
  <si>
    <t>K30APSPRA4</t>
  </si>
  <si>
    <t>PS DRAKAKAKI 2023 CPRB KERNAL DISCOLOR K30APSPRA4</t>
  </si>
  <si>
    <t>KS0CC39F51</t>
  </si>
  <si>
    <t>SWOG NCTN FIXED PRICE AGRMT OHSU KS0CC39F51</t>
  </si>
  <si>
    <t>KS0HOGD315</t>
  </si>
  <si>
    <t>MED IMHO GANDARA OHSU SWOG 1013080 KS0HOGD315</t>
  </si>
  <si>
    <t>K30CAMPFAR</t>
  </si>
  <si>
    <t>Franz UC Alliance Thermo Fissher K30CAMPFAR</t>
  </si>
  <si>
    <t>KS0PMKT200</t>
  </si>
  <si>
    <t>MED IMPM KUDRYASHOVA NIH R01 HIPK2 KS0PMKT200</t>
  </si>
  <si>
    <t>K30DHITFST</t>
  </si>
  <si>
    <t>DHI Food Thought Facts Science Fic K30DHITFST</t>
  </si>
  <si>
    <t>K30MATLS7P</t>
  </si>
  <si>
    <t>L Starkston NSF CONF 2023 PS K30MATLS7P</t>
  </si>
  <si>
    <t>K30TKR3523</t>
  </si>
  <si>
    <t>CHEM Kuhl supplies on YE R35 2023 K30TKR3523</t>
  </si>
  <si>
    <t>KS0KLR3523</t>
  </si>
  <si>
    <t>MPHA Lam R35 2023 KS0KLR3523</t>
  </si>
  <si>
    <t>KS0TKR3523</t>
  </si>
  <si>
    <t>MPHA YE R35 2023 KS0TKR3523</t>
  </si>
  <si>
    <t>KS0YCR3523</t>
  </si>
  <si>
    <t>MPHA YE R35 2023 KS0YCR3523</t>
  </si>
  <si>
    <t>K30WITNDMC</t>
  </si>
  <si>
    <t>DWIT NASA HST GO 17114 A23 2162 K30WITNDMC</t>
  </si>
  <si>
    <t>KS0MKPSHAT</t>
  </si>
  <si>
    <t>MED PHS KOGA PHI SEHAT INITIATIVE KS0MKPSHAT</t>
  </si>
  <si>
    <t>K30TJM9F62</t>
  </si>
  <si>
    <t>CPRB Collaborative Pistachio Rootstock B K30TJM9F62</t>
  </si>
  <si>
    <t>K30XZB0001</t>
  </si>
  <si>
    <t>LAWR ZHU CALIFORNIA DEPARTMENT OF FOOD K30XZB0001</t>
  </si>
  <si>
    <t>KS0EMAMGN1</t>
  </si>
  <si>
    <t>MAVERAKIS AMGEN INC A23 3246 0 KS0EMAMGN1</t>
  </si>
  <si>
    <t>K30MWF2023</t>
  </si>
  <si>
    <t>MANDELA ADMIN COSTS 2023 K30MWF2023</t>
  </si>
  <si>
    <t>K30MWFPS23</t>
  </si>
  <si>
    <t>MANDELA PART SUPP COSTS 2023 K30MWFPS23</t>
  </si>
  <si>
    <t>K30DMR9F71</t>
  </si>
  <si>
    <t>ASSESS ALMOND ROOTSTOCK SUSCEPTIBILITY K30DMR9F71</t>
  </si>
  <si>
    <t>KS0NRDR203</t>
  </si>
  <si>
    <t>PHS SAMHSA TREATMENT AMEND 03 KS0NRDR203</t>
  </si>
  <si>
    <t>K30DN39F73</t>
  </si>
  <si>
    <t>LNGS NSF 2235106 0 N DODD 39F73 K30DN39F73</t>
  </si>
  <si>
    <t>KS0TSLYRA3</t>
  </si>
  <si>
    <t>MED OTO Steele Lyra study KS0TSLYRA3</t>
  </si>
  <si>
    <t>K30APSPRA6</t>
  </si>
  <si>
    <t>PS PJ BROWN 2023 CPRB PIP K30APSPRA6</t>
  </si>
  <si>
    <t>K30APSPRA5</t>
  </si>
  <si>
    <t>PS DIEPENBROCK 2023 CPRB DISSECTING K30APSPRA5</t>
  </si>
  <si>
    <t>K30BPCEZ58</t>
  </si>
  <si>
    <t>CNPRC ROYER ELDEC PHARMACEUTICALS K30BPCEZ58</t>
  </si>
  <si>
    <t>K30ICPSLNS</t>
  </si>
  <si>
    <t>IGN Stewart BMGF A23 3237 K30ICPSLNS</t>
  </si>
  <si>
    <t>K30ICSLNS2</t>
  </si>
  <si>
    <t>IGN Stewart BMGF A23 3237 Supplement K30ICSLNS2</t>
  </si>
  <si>
    <t>K30ICSUCSF</t>
  </si>
  <si>
    <t>IGN Stewart BMGF A23 3237 UCSF Subaward K30ICSUCSF</t>
  </si>
  <si>
    <t>KS0PAJTF23</t>
  </si>
  <si>
    <t>Use of Gut Organoids in Autism KS0PAJTF23</t>
  </si>
  <si>
    <t>K30AQCSN23</t>
  </si>
  <si>
    <t>Raffuse EPA68HERH23D00040 3 7 23 03 6 24 K30AQCSN23</t>
  </si>
  <si>
    <t>K30KSCDI01</t>
  </si>
  <si>
    <t>Schaefer CDI 22013IA Climate Insurance K30KSCDI01</t>
  </si>
  <si>
    <t>K30BAL9F87</t>
  </si>
  <si>
    <t>WFCB BALDWIN CDFA eff 2 1 23 K30BAL9F87</t>
  </si>
  <si>
    <t>K30RRHCASC</t>
  </si>
  <si>
    <t>NUTR HOLT CASC STRAWBERRY HUMAN HEALTH K30RRHCASC</t>
  </si>
  <si>
    <t>KS0PMSN811</t>
  </si>
  <si>
    <t>MED IMPM SOOD AEROVATE THER AV 101 002 KS0PMSN811</t>
  </si>
  <si>
    <t>KS0JBNMR21</t>
  </si>
  <si>
    <t>MRAD J Boone Self Assembled X Ray Sourc KS0JBNMR21</t>
  </si>
  <si>
    <t>K30LEW9F92</t>
  </si>
  <si>
    <t>WFCB LEWIS USGS eff 1 30 23 YR 1 K30LEW9F92</t>
  </si>
  <si>
    <t>K30POUL367</t>
  </si>
  <si>
    <t>ETOX POULIN ID PWR Assessment of Mercury K30POUL367</t>
  </si>
  <si>
    <t>K30APSPRB1</t>
  </si>
  <si>
    <t>PS FERGUSON CPRB SALINE IRRIGA2023 24 K30APSPRB1</t>
  </si>
  <si>
    <t>K30FPT9F95</t>
  </si>
  <si>
    <t>CPR Collaborative Pistachio Rootstock K30FPT9F95</t>
  </si>
  <si>
    <t>K30BPCEZ48</t>
  </si>
  <si>
    <t>CNPRC VandeVoort Standford 63085271 KAQA K30BPCEZ48</t>
  </si>
  <si>
    <t>K30APSPRA7</t>
  </si>
  <si>
    <t>PS MARINO CPRB CLONAL PROPA 23 24 K30APSPRA7</t>
  </si>
  <si>
    <t>K30APSPRA9</t>
  </si>
  <si>
    <t>PS PJ BROWN 2023 CPRB VIA MARINO K30APSPRA9</t>
  </si>
  <si>
    <t>KS0JBCHF15</t>
  </si>
  <si>
    <t>CALIFORNIA HEALTHCARE FOUNDATION II 15 KS0JBCHF15</t>
  </si>
  <si>
    <t>KS0SJBCHF2</t>
  </si>
  <si>
    <t>CALIFORNIA HEALTHCARE FDN 02 2402 BRANDT KS0SJBCHF2</t>
  </si>
  <si>
    <t>KS0SJDBCHF</t>
  </si>
  <si>
    <t>CALIFORNIA HEALTHCARE FDN 01 1594 BRANDT KS0SJDBCHF</t>
  </si>
  <si>
    <t>KS0VWJPR08</t>
  </si>
  <si>
    <t>ROBERSON WHEELOCK ENDS 09 30 2009 KS0VWJPR08</t>
  </si>
  <si>
    <t>KS0VWJPR09</t>
  </si>
  <si>
    <t>ROBERSON WHEELOCK ENDS 09 30 2010 KS0VWJPR09</t>
  </si>
  <si>
    <t>KS0VWJPR10</t>
  </si>
  <si>
    <t>ROBERSON WHEELOCK ENDS 12 31 2010 KS0VWJPR10</t>
  </si>
  <si>
    <t>KS0VWJPR11</t>
  </si>
  <si>
    <t>WHEELOCK ROBERSON FDTN GRANT 09 30 20 KS0VWJPR11</t>
  </si>
  <si>
    <t>K30PSYRA04</t>
  </si>
  <si>
    <t>PSY BALES GOOD NATURE INSTITUTE GIFT K30PSYRA04</t>
  </si>
  <si>
    <t>K30PSYRA05</t>
  </si>
  <si>
    <t>PSY THOMPSON THE AMINI FOUNDATION GRANT K30PSYRA05</t>
  </si>
  <si>
    <t>K30APSF873</t>
  </si>
  <si>
    <t>GEPTS MSU BHEARD USAID BORLAUG HIGHER ED K30APSF873</t>
  </si>
  <si>
    <t>K30APSJ873</t>
  </si>
  <si>
    <t>GEPTS MSU BHEARD USAID BORLAUG FINA K30APSJ873</t>
  </si>
  <si>
    <t>K30CNSAY01</t>
  </si>
  <si>
    <t>Yonelinas NIH R01 EY025999 K30CNSAY01</t>
  </si>
  <si>
    <t>K30PSYRF73</t>
  </si>
  <si>
    <t>PSY Yonelinas NIH R01 EY025999 K30PSYRF73</t>
  </si>
  <si>
    <t>KS0SPYJ532</t>
  </si>
  <si>
    <t>22 23 SPINE FELLOW MEDTRONIC 07 23 KS0SPYJ532</t>
  </si>
  <si>
    <t>K30VPCBZ65</t>
  </si>
  <si>
    <t>CNPRC Royer NIH K01OD024782 K30VPCBZ65</t>
  </si>
  <si>
    <t>KS0GIRV800</t>
  </si>
  <si>
    <t>MED IMGI RACHAKONDA DURECT C928 011 KS0GIRV800</t>
  </si>
  <si>
    <t>KS0PMUTSA1</t>
  </si>
  <si>
    <t>MAILLARD U of Texas San Antonio 8 31 26 KS0PMUTSA1</t>
  </si>
  <si>
    <t>KS0PMUTSA2</t>
  </si>
  <si>
    <t>MAILLARD U of Texas San Antonio 8 31 23 KS0PMUTSA2</t>
  </si>
  <si>
    <t>K30JDSCWAC</t>
  </si>
  <si>
    <t>JMIE JRD1 SOLANO COUNTY WATER AGENCY K30JDSCWAC</t>
  </si>
  <si>
    <t>KS0JMSTAR2</t>
  </si>
  <si>
    <t>MARCIN STARS GRANT YR 2 KS0JMSTAR2</t>
  </si>
  <si>
    <t>KS0JMSTAR3</t>
  </si>
  <si>
    <t>MARCIN AHRQ STARS GRANT YR 3 KS0JMSTAR3</t>
  </si>
  <si>
    <t>KS0JMSTAR4</t>
  </si>
  <si>
    <t>MARCIN AHRQ STARS GRANT YR 4 KS0JMSTAR4</t>
  </si>
  <si>
    <t>KS0JMSTAR5</t>
  </si>
  <si>
    <t>MARCIN AHRQ STARS GRANT YR 5 KS0JMSTAR5</t>
  </si>
  <si>
    <t>KS0JMSTARS</t>
  </si>
  <si>
    <t>MARCIN STARS R01HS025714 KS0JMSTARS</t>
  </si>
  <si>
    <t>K30ABCACAO</t>
  </si>
  <si>
    <t>Britt Mars Cacao CenH3 Project K30ABCACAO</t>
  </si>
  <si>
    <t>K30RLV70C0</t>
  </si>
  <si>
    <t>NSF CAREER Nectar chemistry and ecologi K30RLV70C0</t>
  </si>
  <si>
    <t>K30RLV70C1</t>
  </si>
  <si>
    <t>NSF CAREER REU Funds K30RLV70C1</t>
  </si>
  <si>
    <t>K30RLV70CF</t>
  </si>
  <si>
    <t>NSF CAREER REU Funds Undergrad FINA K30RLV70CF</t>
  </si>
  <si>
    <t>K30RLV70CP</t>
  </si>
  <si>
    <t>NSF CAREER REPS Participant Support K30RLV70CP</t>
  </si>
  <si>
    <t>K30RLV70CS</t>
  </si>
  <si>
    <t>NSF CAREER REPS Materials and Supplie K30RLV70CS</t>
  </si>
  <si>
    <t>K30UCSCJTS</t>
  </si>
  <si>
    <t>CHEM Shaw UCSC MCA K30UCSCJTS</t>
  </si>
  <si>
    <t>K30UCSDJTS</t>
  </si>
  <si>
    <t>CHEM Shaw UCSD MCA K30UCSDJTS</t>
  </si>
  <si>
    <t>K30F4JDNSF</t>
  </si>
  <si>
    <t>CEE DEJONG NSF IN SITU K30F4JDNSF</t>
  </si>
  <si>
    <t>K30MATJKH5</t>
  </si>
  <si>
    <t>J Hunter NSF 2019 22 x23 K30MATJKH5</t>
  </si>
  <si>
    <t>K30STAGETT</t>
  </si>
  <si>
    <t>LIBR JPAUL GETTYTRUST C STAHMER 70C09 K30STAGETT</t>
  </si>
  <si>
    <t>KS0MESMCO1</t>
  </si>
  <si>
    <t>MED OME SERVIS COMPADRE Y1 KS0MESMCO1</t>
  </si>
  <si>
    <t>KS0MESMCO2</t>
  </si>
  <si>
    <t>MED OME SERVIS COMPADRE Y2 KS0MESMCO2</t>
  </si>
  <si>
    <t>KS0MESMCO3</t>
  </si>
  <si>
    <t>MED OME SERVIS COMPADRE Y3 KS0MESMCO3</t>
  </si>
  <si>
    <t>KS0MESMCO4</t>
  </si>
  <si>
    <t>MED OME SERVIS COMPADRE Y4 KS0MESMCO4</t>
  </si>
  <si>
    <t>KS0MESMCO5</t>
  </si>
  <si>
    <t>MED OME SERVIS COMPADRE Y5 KS0MESMCO5</t>
  </si>
  <si>
    <t>KS0MESMCOT</t>
  </si>
  <si>
    <t>MED OME SERVIS COMPADRE Y4 TRAVEL KS0MESMCOT</t>
  </si>
  <si>
    <t>K30WMJGMU2</t>
  </si>
  <si>
    <t>NPB Joiner GMU Sub K30WMJGMU2</t>
  </si>
  <si>
    <t>KS0DSNIH19</t>
  </si>
  <si>
    <t>MPHA SATO NEW NIH AWARD KS0DSNIH19</t>
  </si>
  <si>
    <t>K30DMR0C33</t>
  </si>
  <si>
    <t>Sudden Oak Death Monitoring 2019 23 K30DMR0C33</t>
  </si>
  <si>
    <t>K30DMR0C3F</t>
  </si>
  <si>
    <t>Sudden Oak Death Monitoring FINA K30DMR0C3F</t>
  </si>
  <si>
    <t>K30BPCCZ58</t>
  </si>
  <si>
    <t>CNPRC Thomasy IIT K30BPCCZ58</t>
  </si>
  <si>
    <t>KS0ITALFA2</t>
  </si>
  <si>
    <t>MCDONALD ITALFARMACO GIVI 6 30 2028 KS0ITALFA2</t>
  </si>
  <si>
    <t>K30HAM1900</t>
  </si>
  <si>
    <t>ENT NIEHS R35ES030443 RIVER 2019 2027 K30HAM1900</t>
  </si>
  <si>
    <t>K30HAM1903</t>
  </si>
  <si>
    <t>ENT NIEHS R35ES030443 RIVER 2019 2027 K30HAM1903</t>
  </si>
  <si>
    <t>K30HAM1904</t>
  </si>
  <si>
    <t>ENT NIEHS R35ES030443 RIVER 2019 2027 K30HAM1904</t>
  </si>
  <si>
    <t>K30HAM1905</t>
  </si>
  <si>
    <t>ENT NIEHS R35ES030443 RIVER 2023 2024 K30HAM1905</t>
  </si>
  <si>
    <t>K30LBHESIM</t>
  </si>
  <si>
    <t>MAE AHMCT CT 65A0749 TASK ID 3833 K30LBHESIM</t>
  </si>
  <si>
    <t>K30LBORANG</t>
  </si>
  <si>
    <t>MAE AHMCT CT 65A0749 TASK ID 3836 K30LBORANG</t>
  </si>
  <si>
    <t>K30LBRESCH</t>
  </si>
  <si>
    <t>MAE AHMCT CT 65A0749 TASK ID 4199 K30LBRESCH</t>
  </si>
  <si>
    <t>K30LBROBOT</t>
  </si>
  <si>
    <t>MAE AHMCT CT 65A0749 TASK ID 4288 K30LBROBOT</t>
  </si>
  <si>
    <t>K30LBTMAAC</t>
  </si>
  <si>
    <t>MAE AHMCT CT 65A0749 TASK ID 4158 K30LBTMAAC</t>
  </si>
  <si>
    <t>K30LTACON2</t>
  </si>
  <si>
    <t>MAE AHMCT CT 65A0749 TASK ID 3273 K30LTACON2</t>
  </si>
  <si>
    <t>K30LTATMA2</t>
  </si>
  <si>
    <t>MAE AHMCT CT 65A0749 TASK ID 3265 K30LTATMA2</t>
  </si>
  <si>
    <t>K30LTBOSCH</t>
  </si>
  <si>
    <t>MAE AHMCT CT 65A0749 TASK ID 3948 K30LTBOSCH</t>
  </si>
  <si>
    <t>K30LTBRDBR</t>
  </si>
  <si>
    <t>MAE AHMCT CT 65A0749 TASK ID 3704 K30LTBRDBR</t>
  </si>
  <si>
    <t>K30LTCARS1</t>
  </si>
  <si>
    <t>MAE AHMCT CT 65A0749 TASK ID 3739 K30LTCARS1</t>
  </si>
  <si>
    <t>K30LTCCTVE</t>
  </si>
  <si>
    <t>MAE AHMCT CT 65A0749 TASK ID 3873 K30LTCCTVE</t>
  </si>
  <si>
    <t>K30LTDRAGN</t>
  </si>
  <si>
    <t>MAE AHMCT CT 65A0749 TASK ID 4133 K30LTDRAGN</t>
  </si>
  <si>
    <t>K30LTEVITS</t>
  </si>
  <si>
    <t>MAE AHMCT CT 65A0749 TASK ID 4049 K30LTEVITS</t>
  </si>
  <si>
    <t>K30LTGTPG2</t>
  </si>
  <si>
    <t>MAE AHMCT CT 65A0749 TASK ID 3870 K30LTGTPG2</t>
  </si>
  <si>
    <t>K30LTIRGPR</t>
  </si>
  <si>
    <t>MAE AHMCT CT 65A0749 TASK ID 3924 K30LTIRGPR</t>
  </si>
  <si>
    <t>K30LTLPIV2</t>
  </si>
  <si>
    <t>MAE AHMCT CT 65A0749 TASK ID 3183 K30LTLPIV2</t>
  </si>
  <si>
    <t>K30LTMDASH</t>
  </si>
  <si>
    <t>MAE AHMCT CT 65A0749 TASK ID 3847 K30LTMDASH</t>
  </si>
  <si>
    <t>K30LTMMCOP</t>
  </si>
  <si>
    <t>MAE AHMCT CT 65A0749 TASK ID 4407 K30LTMMCOP</t>
  </si>
  <si>
    <t>K30LTMPRO2</t>
  </si>
  <si>
    <t>MAE AHMCT CT 65A0749 TASK ID 3255 K30LTMPRO2</t>
  </si>
  <si>
    <t>K30LTMTL22</t>
  </si>
  <si>
    <t>MAE AHMCT CT 65A0749 TASK ID 3179 K30LTMTL22</t>
  </si>
  <si>
    <t>K30LTPRLM2</t>
  </si>
  <si>
    <t>MAE AHMCT CT 65A0749 TASK ID 3742 K30LTPRLM2</t>
  </si>
  <si>
    <t>K30LTRCMW2</t>
  </si>
  <si>
    <t>MAE AHMCT CT 65A0749 TASK ID 2730 K30LTRCMW2</t>
  </si>
  <si>
    <t>K30LTRSP22</t>
  </si>
  <si>
    <t>MAE AHMCT CT 65A0749 TASK ID 4008 K30LTRSP22</t>
  </si>
  <si>
    <t>K30LTRSPCT</t>
  </si>
  <si>
    <t>MAE AHMCT CT 65A0749 TASK ID 3756 K30LTRSPCT</t>
  </si>
  <si>
    <t>K30LTRSPM2</t>
  </si>
  <si>
    <t>MAE AHMCT CT 65A0749 TASK ID 4163 K30LTRSPM2</t>
  </si>
  <si>
    <t>K30LTRSPT2</t>
  </si>
  <si>
    <t>MAE AHMCT CT 65A0749 TASK ID 3098 K30LTRSPT2</t>
  </si>
  <si>
    <t>K30LTSAND2</t>
  </si>
  <si>
    <t>MAE AHMCT CT 65A0749 TASK ID 3300 K30LTSAND2</t>
  </si>
  <si>
    <t>K30LTSECUR</t>
  </si>
  <si>
    <t>MAE AHMCT CT 65A0749 TASK ID 4153 K30LTSECUR</t>
  </si>
  <si>
    <t>K30LTSPACE</t>
  </si>
  <si>
    <t>MAE AHMCT CT 65A0749 TASK ID 4059 K30LTSPACE</t>
  </si>
  <si>
    <t>K30LTTMACC</t>
  </si>
  <si>
    <t>MAE AHMCT CT 65A0749 TASK ID 3685 K30LTTMACC</t>
  </si>
  <si>
    <t>K30NSCTCAG</t>
  </si>
  <si>
    <t>MAE AHMCT CT 65A0749 TASK ID 3848 K30NSCTCAG</t>
  </si>
  <si>
    <t>K30NSCTDFC</t>
  </si>
  <si>
    <t>MAE AHMCT CT 65A0749 TASK ID 4409 K30NSCTDFC</t>
  </si>
  <si>
    <t>K30NSCTFCB</t>
  </si>
  <si>
    <t>MAE AHMCT CT 65A0749 TASK ID 4025 K30NSCTFCB</t>
  </si>
  <si>
    <t>K30NSCTITM</t>
  </si>
  <si>
    <t>MAE AHMCT CT 65A0749 TASK ID 4159 K30NSCTITM</t>
  </si>
  <si>
    <t>K30RBBLSI2</t>
  </si>
  <si>
    <t>MAE AHMCT CT 65A0749 TASK ID 4193 K30RBBLSI2</t>
  </si>
  <si>
    <t>K30RBCRKC2</t>
  </si>
  <si>
    <t>MAE AHMCT CT 65A0749 TASK ID 3176 K30RBCRKC2</t>
  </si>
  <si>
    <t>K30RBEVTMA</t>
  </si>
  <si>
    <t>MAE AHMCT CT 65A0749 TASK ID 4161 K30RBEVTMA</t>
  </si>
  <si>
    <t>K30RBINJD2</t>
  </si>
  <si>
    <t>MAE AHMCT CT 65A0749 TASK ID 3236 K30RBINJD2</t>
  </si>
  <si>
    <t>K30RBPOIN2</t>
  </si>
  <si>
    <t>MAE AHMCT CT 65A0749 TASK ID 3149 K30RBPOIN2</t>
  </si>
  <si>
    <t>K30RBVDCM2</t>
  </si>
  <si>
    <t>MAE AHMCT CT 65A0749 TASK ID 3178 K30RBVDCM2</t>
  </si>
  <si>
    <t>K30RBWKSHP</t>
  </si>
  <si>
    <t>MAE AHMCT CT 65A0749 TASK ID 4010 K30RBWKSHP</t>
  </si>
  <si>
    <t>K30RBWWDR2</t>
  </si>
  <si>
    <t>MAE AHMCT CT 65A0749 TASK ID 2970 K30RBWWDR2</t>
  </si>
  <si>
    <t>K30SBFLREV</t>
  </si>
  <si>
    <t>MAE AHMCT CT 65A0749 TASK ID 4128 K30SBFLREV</t>
  </si>
  <si>
    <t>K30SIFLIRC</t>
  </si>
  <si>
    <t>MAE AHMCT CT 65A0749 TASK ID 3980 K30SIFLIRC</t>
  </si>
  <si>
    <t>K30SIFLREV</t>
  </si>
  <si>
    <t>MAE AHMCT CT 65A0749 TASK ID 4128 K30SIFLREV</t>
  </si>
  <si>
    <t>K30SIPCADA</t>
  </si>
  <si>
    <t>MAE AHMCT CT 65A0749 TASK ID 4189 K30SIPCADA</t>
  </si>
  <si>
    <t>K30SITWMSG</t>
  </si>
  <si>
    <t>MAE AHMCT CT 65A0749 TASK ID 3919 K30SITWMSG</t>
  </si>
  <si>
    <t>K30SIUSVFL</t>
  </si>
  <si>
    <t>MAE AHMCT CT 65A0749 TASK ID 3926 K30SIUSVFL</t>
  </si>
  <si>
    <t>K30AXS3BAS</t>
  </si>
  <si>
    <t>Ashish Shenoy 117 172 2020 2021 MMR K30AXS3BAS</t>
  </si>
  <si>
    <t>K30BASIFIN</t>
  </si>
  <si>
    <t>BSIS Markets Risk and Resilience K30BASIFIN</t>
  </si>
  <si>
    <t>K30BASIMRR</t>
  </si>
  <si>
    <t>BSIS Markets Risk and Resilience K30BASIMRR</t>
  </si>
  <si>
    <t>K30SRBMOZ1</t>
  </si>
  <si>
    <t>S Boucher Stochastic Tech Mozambique K30SRBMOZ1</t>
  </si>
  <si>
    <t>K30TJL0DNA</t>
  </si>
  <si>
    <t>T Lybbert MRR sub allocation 2020 K30TJL0DNA</t>
  </si>
  <si>
    <t>KS0IDCS834</t>
  </si>
  <si>
    <t>MED IMID COHEN EIGER INC D LIVR SD KS0IDCS834</t>
  </si>
  <si>
    <t>K30VSEAGER</t>
  </si>
  <si>
    <t>PLB Sundaresan NSF EAGER 1936872 0 K30VSEAGER</t>
  </si>
  <si>
    <t>K30CNSMUCC</t>
  </si>
  <si>
    <t>CNS USREY TRAINING GRANT CHILDCARE YR14 K30CNSMUCC</t>
  </si>
  <si>
    <t>K30CNSMUCK</t>
  </si>
  <si>
    <t>CNS USREY TRAINING GRANT CHILDCARE YR15 K30CNSMUCK</t>
  </si>
  <si>
    <t>K30CTMUE11</t>
  </si>
  <si>
    <t>CNS USREY TRAINING GRANT EXPENSE YR11 K30CTMUE11</t>
  </si>
  <si>
    <t>K30CTMUE12</t>
  </si>
  <si>
    <t>CNS USREY TRAINING GRANT EXPENSE YR12 K30CTMUE12</t>
  </si>
  <si>
    <t>K30CTMUE13</t>
  </si>
  <si>
    <t>CNS USREY TRAINING GRANT EXPENSE YR13 K30CTMUE13</t>
  </si>
  <si>
    <t>K30CTMUE14</t>
  </si>
  <si>
    <t>CNS USREY TRAINING GRANT EXPENSE YR14 K30CTMUE14</t>
  </si>
  <si>
    <t>K30CTMUE15</t>
  </si>
  <si>
    <t>CNS USREY TRAINING GRANT EXPENSE YR15 K30CTMUE15</t>
  </si>
  <si>
    <t>K30CTMUF11</t>
  </si>
  <si>
    <t>CNS USREY TRAINING GRANT STIPEND YR11 K30CTMUF11</t>
  </si>
  <si>
    <t>K30CTMUF12</t>
  </si>
  <si>
    <t>CNS USREY TRAINING GRANT STIPEND YR12 K30CTMUF12</t>
  </si>
  <si>
    <t>K30CTMUF13</t>
  </si>
  <si>
    <t>CNS USREY TRAINING GRANT STIPEND YR13 K30CTMUF13</t>
  </si>
  <si>
    <t>K30CTMUF14</t>
  </si>
  <si>
    <t>CNS USREY TRAINING GRANT STIPEND YR14 K30CTMUF14</t>
  </si>
  <si>
    <t>K30CTMUF15</t>
  </si>
  <si>
    <t>CNS USREY TRAINING GRANT STIPEND YR15 K30CTMUF15</t>
  </si>
  <si>
    <t>KS0GYTENAY</t>
  </si>
  <si>
    <t>YIU GENENTECH TENAYA STUDY KS0GYTENAY</t>
  </si>
  <si>
    <t>K30TLNSF19</t>
  </si>
  <si>
    <t>STAT Lee NSF DMS 1916125 K30TLNSF19</t>
  </si>
  <si>
    <t>K30206SFAR</t>
  </si>
  <si>
    <t>CHEM Franz NSF Award 2019 K30206SFAR</t>
  </si>
  <si>
    <t>K30GSRAS20</t>
  </si>
  <si>
    <t>CHEM Franz NSF Award Supplement K30GSRAS20</t>
  </si>
  <si>
    <t>K30GCBTECO</t>
  </si>
  <si>
    <t>GEL BUSBY TECTONIC CONTROLS K30GCBTECO</t>
  </si>
  <si>
    <t>K30CFF3CDE</t>
  </si>
  <si>
    <t>Kurlaender College Futures CDE Sub K30CFF3CDE</t>
  </si>
  <si>
    <t>K30MKXCFF3</t>
  </si>
  <si>
    <t>Kurlaender Strengthining Pathways CEL K30MKXCFF3</t>
  </si>
  <si>
    <t>KS0NJAVEX1</t>
  </si>
  <si>
    <t>JOYCE AVEXIS SMA REGISTRY 12 35 KS0NJAVEX1</t>
  </si>
  <si>
    <t>KS0PMAM806</t>
  </si>
  <si>
    <t>MED IMPM AVDALOVIC LIQUIDIA LTI 302 KS0PMAM806</t>
  </si>
  <si>
    <t>K30V451MF7</t>
  </si>
  <si>
    <t>Finno MAF Sys Bio Appr to Eq Metab Synd K30V451MF7</t>
  </si>
  <si>
    <t>K30JONACC3</t>
  </si>
  <si>
    <t>TJON USRA 09 0023 0 A22 0780 K30JONACC3</t>
  </si>
  <si>
    <t>K30APSM639</t>
  </si>
  <si>
    <t>PS BLUMWALD BAYER AG BIOLOGICAL NITROGEN K30APSM639</t>
  </si>
  <si>
    <t>K30RMHMBIO</t>
  </si>
  <si>
    <t>NUTR HACK Nat Mango Mango Microbiome K30RMHMBIO</t>
  </si>
  <si>
    <t>K30RMHMSKN</t>
  </si>
  <si>
    <t>NUTR HACK Nat Mango Mango Microbiome K30RMHMSKN</t>
  </si>
  <si>
    <t>KS0RBUCSF1</t>
  </si>
  <si>
    <t>MRAD UCSF HIV PET 12568SC 0 KS0RBUCSF1</t>
  </si>
  <si>
    <t>K30RSCHNG2</t>
  </si>
  <si>
    <t>MAE ROBINSON NASA CHANGES A21 1617 K30RSCHNG2</t>
  </si>
  <si>
    <t>K30RSCHNGS</t>
  </si>
  <si>
    <t>MAE ROBINSON NASA CHANGES A21 1617 K30RSCHNGS</t>
  </si>
  <si>
    <t>K30APSPAM7</t>
  </si>
  <si>
    <t>PS ABC HORT22 21 24 SHACKEL K30APSPAM7</t>
  </si>
  <si>
    <t>K30APSPAR1</t>
  </si>
  <si>
    <t>PS ABC HORT22 21 24 LAMPINEN SHACKEL K30APSPAR1</t>
  </si>
  <si>
    <t>K30RSZGHD2</t>
  </si>
  <si>
    <t>MAE ROBINSON NASA ZeroG HDD A21 1616 K30RSZGHD2</t>
  </si>
  <si>
    <t>K30RSZGHDD</t>
  </si>
  <si>
    <t>MAE ROBINSON NASA ZeroG HDD A21 1616 K30RSZGHDD</t>
  </si>
  <si>
    <t>KS0LHNTNSO</t>
  </si>
  <si>
    <t>SONOMA COUNTY LHCN NIENDAM A21 3831 KS0LHNTNSO</t>
  </si>
  <si>
    <t>K302021BPA</t>
  </si>
  <si>
    <t>CHEM Beal NIGMS MIRA 2021 K302021BPA</t>
  </si>
  <si>
    <t>KS0MCSFSTB</t>
  </si>
  <si>
    <t>CREININ UCSF STBF KS0MCSFSTB</t>
  </si>
  <si>
    <t>KS0CBSFPRF</t>
  </si>
  <si>
    <t>Baker SFP Fellow Award KS0CBSFPRF</t>
  </si>
  <si>
    <t>K30BPCDZ55</t>
  </si>
  <si>
    <t>CNPRC Van Rompay NIH UMASS A21 4050 K30BPCDZ55</t>
  </si>
  <si>
    <t>KS0PMOJ303</t>
  </si>
  <si>
    <t>MED IMPM OLDHAM NIH Natl Jewish Health KS0PMOJ303</t>
  </si>
  <si>
    <t>K30APSPWG8</t>
  </si>
  <si>
    <t>PS CWB 21 22 HANSON K30APSPWG8</t>
  </si>
  <si>
    <t>K30GTB0D30</t>
  </si>
  <si>
    <t>ABC Mgmt of Almond Replant 12 31 23 K30GTB0D30</t>
  </si>
  <si>
    <t>K30GTB0F3F</t>
  </si>
  <si>
    <t>ABC FINA Mgmt of Almond Replant 12 31 23 K30GTB0F3F</t>
  </si>
  <si>
    <t>K30APSPWG9</t>
  </si>
  <si>
    <t>PS CWB 21 22 SHACKEL K30APSPWG9</t>
  </si>
  <si>
    <t>K30APSPWH9</t>
  </si>
  <si>
    <t>PS CWB 21 22 LAMPINEN SHACKEL K30APSPWH9</t>
  </si>
  <si>
    <t>K302871012</t>
  </si>
  <si>
    <t>70D03 Superfund Yr 5 K302871012</t>
  </si>
  <si>
    <t>K30AVGSF05</t>
  </si>
  <si>
    <t>NPB SUPERFUND GOMES YEAR 5 K30AVGSF05</t>
  </si>
  <si>
    <t>K30DENIC34</t>
  </si>
  <si>
    <t>ETOX DENISON Superfund Core B YR34 K30DENIC34</t>
  </si>
  <si>
    <t>K30F4TY007</t>
  </si>
  <si>
    <t>CEE YOUNG SUPERFUND PROJECT 1 YEAR 5 K30F4TY007</t>
  </si>
  <si>
    <t>K30F4TYKCD</t>
  </si>
  <si>
    <t>CEE SALEEBY KC DONNELLY EXTERNSHIP AWD K30F4TYKCD</t>
  </si>
  <si>
    <t>K30FGHSUP6</t>
  </si>
  <si>
    <t>NUTR SUPERFUND PROJECT YR 5 K30FGHSUP6</t>
  </si>
  <si>
    <t>K30ITSPR22</t>
  </si>
  <si>
    <t>SUPERFUND PROJECT 2021 2022 K30ITSPR22</t>
  </si>
  <si>
    <t>K30JDFSF02</t>
  </si>
  <si>
    <t>NPB SUPERFUND FURLOW K30JDFSF02</t>
  </si>
  <si>
    <t>K30NAEMNI5</t>
  </si>
  <si>
    <t>NAS B R MIDDLETON SUPERFUND CORE C YR5 K30NAEMNI5</t>
  </si>
  <si>
    <t>K30SJSUPD5</t>
  </si>
  <si>
    <t>SUPERFUND CORE D YEAR 5 K30SJSUPD5</t>
  </si>
  <si>
    <t>K30SJSUPY5</t>
  </si>
  <si>
    <t>SUPERFUND PROJECT 1 YEAR 5 K30SJSUPY5</t>
  </si>
  <si>
    <t>K30SUNS5BP</t>
  </si>
  <si>
    <t>SUPERFUND Bofeng Pan support K30SUNS5BP</t>
  </si>
  <si>
    <t>K30SUNSUP5</t>
  </si>
  <si>
    <t>SUPERFUND PROJECT yr 5 ACCOUNT K30SUNSUP5</t>
  </si>
  <si>
    <t>K30SUPR334</t>
  </si>
  <si>
    <t>SUPERFUND Project 3 ACCOUNT YEAR 34 K30SUPR334</t>
  </si>
  <si>
    <t>K30SUPR534</t>
  </si>
  <si>
    <t>SUPERFUND Project 5 ACCOUNT YEAR 34 K30SUPR534</t>
  </si>
  <si>
    <t>K30SUPRA34</t>
  </si>
  <si>
    <t>SUPERFUND Core A ACCOUNT YEAR 34 K30SUPRA34</t>
  </si>
  <si>
    <t>K30SUPRB34</t>
  </si>
  <si>
    <t>SUPERFUND CORE B ACCOUNT YEAR 34 K30SUPRB34</t>
  </si>
  <si>
    <t>K30SUPRD34</t>
  </si>
  <si>
    <t>SUPERFUND Core D ACCOUNT YEAR 34 K30SUPRD34</t>
  </si>
  <si>
    <t>K30SUPRE34</t>
  </si>
  <si>
    <t>SUPERFUND Core E ACCOUNT YEAR 34 K30SUPRE34</t>
  </si>
  <si>
    <t>K30SUPRF34</t>
  </si>
  <si>
    <t>SUPERFUND Core F ACCOUNT YEAR 34 K30SUPRF34</t>
  </si>
  <si>
    <t>K30SUPRM34</t>
  </si>
  <si>
    <t>SUPERFUND MAIN ACCOUNT YEAR 34 K30SUPRM34</t>
  </si>
  <si>
    <t>K30V440N53</t>
  </si>
  <si>
    <t>VMB SUPERFUND CORE B 21 22 PESSAH K30V440N53</t>
  </si>
  <si>
    <t>K30V440N54</t>
  </si>
  <si>
    <t>VMB SUPERFUND CORE B 21 22 PESSAH K30V440N54</t>
  </si>
  <si>
    <t>KS0CACN260</t>
  </si>
  <si>
    <t>MED IMCA CHIAMVIMONVAT SUPERFUND YR 33 KS0CACN260</t>
  </si>
  <si>
    <t>KS0DRFSP34</t>
  </si>
  <si>
    <t>MED PHS SUPERFUND CORE B YEAR 33 KS0DRFSP34</t>
  </si>
  <si>
    <t>KS0DTSFCB5</t>
  </si>
  <si>
    <t>TANCREDI SUPERFUND CORE B YEAR 5 KS0DTSFCB5</t>
  </si>
  <si>
    <t>K30KISED35</t>
  </si>
  <si>
    <t>LAWR KISEKKA California Walnut Board K30KISED35</t>
  </si>
  <si>
    <t>K30GTCKF01</t>
  </si>
  <si>
    <t>GTC Rett Syndrome Epigenetic Therapy K30GTCKF01</t>
  </si>
  <si>
    <t>K30APSTL68</t>
  </si>
  <si>
    <t>PS FENNIMORE CA LEAFY GREEN PHYSI 033122 K30APSTL68</t>
  </si>
  <si>
    <t>KS0ALVJ314</t>
  </si>
  <si>
    <t>MED IMAL VAN DE WATER KAISER ADMIN SUPPL KS0ALVJ314</t>
  </si>
  <si>
    <t>KS0HODJ311</t>
  </si>
  <si>
    <t>MED IMHO DUCORE CIBDIX2020CDC KS0HODJ311</t>
  </si>
  <si>
    <t>KS0HODJ313</t>
  </si>
  <si>
    <t>MED IMHO DUCORE CIBDIX2020CDC UCD 02 KS0HODJ313</t>
  </si>
  <si>
    <t>KS0HODJ315</t>
  </si>
  <si>
    <t>MED IMHO DUCORE CIBDIX2020CDC UCD 03 KS0HODJ315</t>
  </si>
  <si>
    <t>K30SUV3971</t>
  </si>
  <si>
    <t>LAWR Suvocarev CRRB Quantifying Water K30SUV3971</t>
  </si>
  <si>
    <t>KS0ENSD800</t>
  </si>
  <si>
    <t>MED IMEN SHEELY CHIASMA KS0ENSD800</t>
  </si>
  <si>
    <t>K30ELDCCOF</t>
  </si>
  <si>
    <t>09 29 2023 CCOF Development for FSMA K30ELDCCOF</t>
  </si>
  <si>
    <t>K30ANPNSF4</t>
  </si>
  <si>
    <t>BME NSF MYELIN FIGURES PARIKH K30ANPNSF4</t>
  </si>
  <si>
    <t>KS0GIBC836</t>
  </si>
  <si>
    <t>MED IMGI BOWLUS GLAXOSMITHKLINE 214524 KS0GIBC836</t>
  </si>
  <si>
    <t>KS0CDUTH21</t>
  </si>
  <si>
    <t>DECARLI UH3 MICROGLIAL INFLAMM 07 31 21 KS0CDUTH21</t>
  </si>
  <si>
    <t>K30BY69ACT</t>
  </si>
  <si>
    <t>ECE YOO NASA ACTS K30BY69ACT</t>
  </si>
  <si>
    <t>K30DCPHMSA</t>
  </si>
  <si>
    <t>MAE Davis C NorthEast Gas A21 3803 K30DCPHMSA</t>
  </si>
  <si>
    <t>KS0CDUNCCH</t>
  </si>
  <si>
    <t>DECARLI UNC Chapel Hill R01 Meyer 11 30 KS0CDUNCCH</t>
  </si>
  <si>
    <t>KS0JCNEBRA</t>
  </si>
  <si>
    <t>Contreras Sub Univ Nebraska A21 3857 KS0JCNEBRA</t>
  </si>
  <si>
    <t>K30SNBOF03</t>
  </si>
  <si>
    <t>BERNARD OSHER FOUNDATION 21 22 K30SNBOF03</t>
  </si>
  <si>
    <t>K30GEFFTDI</t>
  </si>
  <si>
    <t>USDA Feed Formulation Tool Dev K30GEFFTDI</t>
  </si>
  <si>
    <t>KS0KTCL802</t>
  </si>
  <si>
    <t>MED IMKT L X CHEN ALLORVIR P 105 201 KS0KTCL802</t>
  </si>
  <si>
    <t>K30APSPAM3</t>
  </si>
  <si>
    <t>PS BROWN 2021 ABC YIELD PREDICTION K30APSPAM3</t>
  </si>
  <si>
    <t>K30SGVHORT</t>
  </si>
  <si>
    <t>7 31 24 ABC Yield Prediction Patrick B K30SGVHORT</t>
  </si>
  <si>
    <t>K30CNSMG46</t>
  </si>
  <si>
    <t>CNS GOLDMAN Stanford R01EY031972 CLOSED K30CNSMG46</t>
  </si>
  <si>
    <t>K30CNSMG50</t>
  </si>
  <si>
    <t>CNS GOLDMAN Sub Stanford Consolidation K30CNSMG50</t>
  </si>
  <si>
    <t>K30CNSMG53</t>
  </si>
  <si>
    <t>CNS GOLDMAN Sub Stanford Consolidation K30CNSMG53</t>
  </si>
  <si>
    <t>K30JFQ7SV2</t>
  </si>
  <si>
    <t>ESP Quinn Salvage Logging on Forests K30JFQ7SV2</t>
  </si>
  <si>
    <t>K30PLETIC1</t>
  </si>
  <si>
    <t>PLETICS Agreement Management K30PLETIC1</t>
  </si>
  <si>
    <t>K30PLETIC2</t>
  </si>
  <si>
    <t>PLETICS Technical Tasks K30PLETIC2</t>
  </si>
  <si>
    <t>K30PLETIC5</t>
  </si>
  <si>
    <t>PLETICS Evaluation of Project Benefits K30PLETIC5</t>
  </si>
  <si>
    <t>KS0SDDREX1</t>
  </si>
  <si>
    <t>Dufek 900122 0 KS0SDDREX1</t>
  </si>
  <si>
    <t>K30V4B3504</t>
  </si>
  <si>
    <t>Peyton Burn Pain with Novel Therapies K30V4B3504</t>
  </si>
  <si>
    <t>KS0JCIIBR1</t>
  </si>
  <si>
    <t>IIBR INFORMATICS TRANSCRIPTOMES KS0JCIIBR1</t>
  </si>
  <si>
    <t>K304877105</t>
  </si>
  <si>
    <t>ITS 2021 2022 Climate Works K304877105</t>
  </si>
  <si>
    <t>K304877106</t>
  </si>
  <si>
    <t>2021 22 Climate Works Circella K304877106</t>
  </si>
  <si>
    <t>K304877107</t>
  </si>
  <si>
    <t>2021 22 Climate Works Tal K304877107</t>
  </si>
  <si>
    <t>K304877109</t>
  </si>
  <si>
    <t>2021 22 Climate Works Fulton K304877109</t>
  </si>
  <si>
    <t>K304877110</t>
  </si>
  <si>
    <t>2021 22 Climate Works Wang K304877110</t>
  </si>
  <si>
    <t>K306877013</t>
  </si>
  <si>
    <t>2021 22 Climate Works Brown K306877013</t>
  </si>
  <si>
    <t>K30JEGESAM</t>
  </si>
  <si>
    <t>Genome encyclopedia Spacecraft Ass Micro K30JEGESAM</t>
  </si>
  <si>
    <t>K30CNSCC30</t>
  </si>
  <si>
    <t>CNS CARTER Subaward UCSC BRAIN RES K30CNSCC30</t>
  </si>
  <si>
    <t>K30FPT70F0</t>
  </si>
  <si>
    <t>CCB Improved management of bacterial K30FPT70F0</t>
  </si>
  <si>
    <t>K30TJM0F01</t>
  </si>
  <si>
    <t>CPRB Quantification Mgmt of Fungicide K30TJM0F01</t>
  </si>
  <si>
    <t>K30PARK811</t>
  </si>
  <si>
    <t>ETOX Parker CDF Fur Prote Analysis 23 24 K30PARK811</t>
  </si>
  <si>
    <t>KS0ASCED24</t>
  </si>
  <si>
    <t>Stahmer CEDD 2023 2024 KS0ASCED24</t>
  </si>
  <si>
    <t>KS0LZ70F04</t>
  </si>
  <si>
    <t>ZIMMERMANN U OF CINCINNATI 12 31 25 KS0LZ70F04</t>
  </si>
  <si>
    <t>KS0CRAS615</t>
  </si>
  <si>
    <t>CRHD UNIV OF FLORIDA ALL OF US KS0CRAS615</t>
  </si>
  <si>
    <t>KS0CRAS616</t>
  </si>
  <si>
    <t>CRHD UNIV OF FLORIDA ALL OF US KS0CRAS616</t>
  </si>
  <si>
    <t>KS0SS70F06</t>
  </si>
  <si>
    <t>NSG STAVISKY DOD HT94252310153 KS0SS70F06</t>
  </si>
  <si>
    <t>KS0MSCADDS</t>
  </si>
  <si>
    <t>Solomon State of CA DDS A23 2352 KS0MSCADDS</t>
  </si>
  <si>
    <t>K30APSPRA8</t>
  </si>
  <si>
    <t>PS AFNC CPRB ED 2023 1 0 2 29 2024 K30APSPRA8</t>
  </si>
  <si>
    <t>K30CLS0F09</t>
  </si>
  <si>
    <t>MELON ADDRESSING DIAGNOSIS MANAGMENT K30CLS0F09</t>
  </si>
  <si>
    <t>K30V451VIR</t>
  </si>
  <si>
    <t>Weimer NIFA Virulence of persistent FBP K30V451VIR</t>
  </si>
  <si>
    <t>K30LFUOD01</t>
  </si>
  <si>
    <t>A Public Private Partnership Strategy fo K30LFUOD01</t>
  </si>
  <si>
    <t>K30LFUOD02</t>
  </si>
  <si>
    <t>A Public Private Partnership Strategy K30LFUOD02</t>
  </si>
  <si>
    <t>KS0ATR03HD</t>
  </si>
  <si>
    <t>MED PSYCH Thurman R03HD111655 KS0ATR03HD</t>
  </si>
  <si>
    <t>K30COSPARF</t>
  </si>
  <si>
    <t>PARSONS FOUNDATION AWARD 2023 K30COSPARF</t>
  </si>
  <si>
    <t>KS0PMMB846</t>
  </si>
  <si>
    <t>MED IMPM MORRISSEY BOEHRINGER BI1291583 KS0PMMB846</t>
  </si>
  <si>
    <t>KS0PMSN812</t>
  </si>
  <si>
    <t>MED IMPM MORRISSEY BOEHRINGER BI1291583 KS0PMSN812</t>
  </si>
  <si>
    <t>K30REI2986</t>
  </si>
  <si>
    <t>WFCB POST REIMER K30REI2986</t>
  </si>
  <si>
    <t>K30BPCEZ49</t>
  </si>
  <si>
    <t>CNPRC Van Rompay Access to Advanced Heal K30BPCEZ49</t>
  </si>
  <si>
    <t>KS0KLTHERA</t>
  </si>
  <si>
    <t>Huang Theranostec Inc 23 2263 KS0KLTHERA</t>
  </si>
  <si>
    <t>K30LAK22E1</t>
  </si>
  <si>
    <t>LAK Lake County EW 2022 14 C000114373 K30LAK22E1</t>
  </si>
  <si>
    <t>K302370F23</t>
  </si>
  <si>
    <t>NSF Correctness in Scientific Computing K302370F23</t>
  </si>
  <si>
    <t>KS0HSKCHD1</t>
  </si>
  <si>
    <t>SIEFKES K23 CCHD STUDY KS0HSKCHD1</t>
  </si>
  <si>
    <t>KS0DBCOHER</t>
  </si>
  <si>
    <t>Bissig K08 3 1 23 2 29 28 COHERENCE KS0DBCOHER</t>
  </si>
  <si>
    <t>K30NGM23AF</t>
  </si>
  <si>
    <t>CHEM Fisher NIGMS R01GM149799 K30NGM23AF</t>
  </si>
  <si>
    <t>K30LFGLEAD</t>
  </si>
  <si>
    <t>Disrupting Barriers to Genetic Testing K30LFGLEAD</t>
  </si>
  <si>
    <t>K30HMUIS23</t>
  </si>
  <si>
    <t>STAT MUELLER UIS BMGF INV 047885 K30HMUIS23</t>
  </si>
  <si>
    <t>K30EXN0F30</t>
  </si>
  <si>
    <t>BIP 2023 Cycle Continue support K30EXN0F30</t>
  </si>
  <si>
    <t>KS0EMAB696</t>
  </si>
  <si>
    <t>MAVERAKIS ABBVIE INC A23 2794 0 KS0EMAB696</t>
  </si>
  <si>
    <t>KS0DHR43PR</t>
  </si>
  <si>
    <t>R43 Subcontract fromTendel Primate KS0DHR43PR</t>
  </si>
  <si>
    <t>KS0DHTER43</t>
  </si>
  <si>
    <t>R43 Subcontract from Tendel Therapies KS0DHTER43</t>
  </si>
  <si>
    <t>K30WAM5EXP</t>
  </si>
  <si>
    <t>ARE Matthews Export 21 22 K30WAM5EXP</t>
  </si>
  <si>
    <t>KS0EMFSERO</t>
  </si>
  <si>
    <t>MED PHS MORRISON R21 SEROCALCULATOR KS0EMFSERO</t>
  </si>
  <si>
    <t>K30V450664</t>
  </si>
  <si>
    <t>CONS GENOMICS SANTA CRUZ KANGAROO RAT K30V450664</t>
  </si>
  <si>
    <t>KS0RRAMB05</t>
  </si>
  <si>
    <t>RANDALL AMB 051 07 1 1 2025 KS0RRAMB05</t>
  </si>
  <si>
    <t>K30LYB3542</t>
  </si>
  <si>
    <t>LAWR LYBRAND LLNL 3 15 23 K30LYB3542</t>
  </si>
  <si>
    <t>K306872004</t>
  </si>
  <si>
    <t>Witcover ORNL Efficient Biomass K306872004</t>
  </si>
  <si>
    <t>K30LAUWEST</t>
  </si>
  <si>
    <t>NUTR AU WESTAT WIC Infant Feeding Prac K30LAUWEST</t>
  </si>
  <si>
    <t>K30HER1333</t>
  </si>
  <si>
    <t>LAWR HERNANDEZ NORIA ENERGY K30HER1333</t>
  </si>
  <si>
    <t>KS0NT70F42</t>
  </si>
  <si>
    <t>Roche A23 2950 Nam Tran KS0NT70F42</t>
  </si>
  <si>
    <t>K30UA22LEB</t>
  </si>
  <si>
    <t>Lebrilla Uni Alabama 1R01NS127424 01A1 K30UA22LEB</t>
  </si>
  <si>
    <t>KS0ERJT512</t>
  </si>
  <si>
    <t>MERM CHOP WILLIAMSON SLEEP JOHNSON KS0ERJT512</t>
  </si>
  <si>
    <t>K304873293</t>
  </si>
  <si>
    <t>Barbour San Diego State White Paper K304873293</t>
  </si>
  <si>
    <t>KS0GIMV803</t>
  </si>
  <si>
    <t>MED IMGI MEDICI ULTRAGENYX UX701 CL301 KS0GIMV803</t>
  </si>
  <si>
    <t>K30V4S7052</t>
  </si>
  <si>
    <t>Toedebusch Sedars Sinai Magnetofluoresc K30V4S7052</t>
  </si>
  <si>
    <t>K30CNSCK06</t>
  </si>
  <si>
    <t>CNS CK KIM Kavli Foundation K30CNSCK06</t>
  </si>
  <si>
    <t>K30APSPRB3</t>
  </si>
  <si>
    <t>PS AFNC CPRB ED 2023 2 0 by 02 29 2024 K30APSPRB3</t>
  </si>
  <si>
    <t>K30MBKOMAA</t>
  </si>
  <si>
    <t>MCB KOM ALZHEIMERS 23AARGD 1022898 K30MBKOMAA</t>
  </si>
  <si>
    <t>K30FMSWINE</t>
  </si>
  <si>
    <t>AN SCI NPB SWINE RESEARCH AND EXPERTISE K30FMSWINE</t>
  </si>
  <si>
    <t>KS0LAW2022</t>
  </si>
  <si>
    <t>MED PSYCH Abbeduto Wash 5U01TR002764 03 KS0LAW2022</t>
  </si>
  <si>
    <t>KS0LAW2023</t>
  </si>
  <si>
    <t>MED PSYCH Abbeduto Wash 5U01TR002764 03 KS0LAW2023</t>
  </si>
  <si>
    <t>K30PAR1001</t>
  </si>
  <si>
    <t>LAWR RICE UNIV VACS NUTRIENT CAPTURE K30PAR1001</t>
  </si>
  <si>
    <t>KS0DCAHEA2</t>
  </si>
  <si>
    <t>Chen AHEAD 3 45 USC ATRI KS0DCAHEA2</t>
  </si>
  <si>
    <t>K30PSYRAST</t>
  </si>
  <si>
    <t>PSY PsyRAT Univ South Florida R01 K30PSYRAST</t>
  </si>
  <si>
    <t>KS0RSPMALB</t>
  </si>
  <si>
    <t>MED PHS SCHMIDT MANISH LINUS BIO KS0RSPMALB</t>
  </si>
  <si>
    <t>K30MLOLC03</t>
  </si>
  <si>
    <t>California Office of Legislative Counsel K30MLOLC03</t>
  </si>
  <si>
    <t>KS0RACMINN</t>
  </si>
  <si>
    <t>Univ Of Minn Grant KS0RACMINN</t>
  </si>
  <si>
    <t>K30AQAW071</t>
  </si>
  <si>
    <t>Wexler EHS R01ES033472 K30AQAW071</t>
  </si>
  <si>
    <t>K30AQAW072</t>
  </si>
  <si>
    <t>Chen EHS R01ES033472 K30AQAW072</t>
  </si>
  <si>
    <t>K30GRAFNSF</t>
  </si>
  <si>
    <t>CMB NSF Dynamics of Early Bilingual Dev K30GRAFNSF</t>
  </si>
  <si>
    <t>KS0NC70F74</t>
  </si>
  <si>
    <t>NSG NICHOLAS CARD AP GIANNINI FELLOWSHIP KS0NC70F74</t>
  </si>
  <si>
    <t>K30DCCLAR1</t>
  </si>
  <si>
    <t>MAE C Davis Detect ion LLC A23 2612 K30DCCLAR1</t>
  </si>
  <si>
    <t>K30DCCLARI</t>
  </si>
  <si>
    <t>MAE C DAVIS DETECT ION LLC A23 2612 K30DCCLARI</t>
  </si>
  <si>
    <t>K302370F78</t>
  </si>
  <si>
    <t>CS Exploring Sandpile Cascades DSouza K302370F78</t>
  </si>
  <si>
    <t>K30V435CWD</t>
  </si>
  <si>
    <t>Cornell Univeristy K30V435CWD</t>
  </si>
  <si>
    <t>K30MXHCLIM</t>
  </si>
  <si>
    <t>AN SCI HESS CDFA CLIM3ATE Waste Riches K30MXHCLIM</t>
  </si>
  <si>
    <t>K30DNM0F81</t>
  </si>
  <si>
    <t>C3PA COMPREHENSIVE PEST PREVENTION PROG K30DNM0F81</t>
  </si>
  <si>
    <t>K30DNM0F8A</t>
  </si>
  <si>
    <t>C3PA 2023 UC ANR K30DNM0F8A</t>
  </si>
  <si>
    <t>K30DNM0F8B</t>
  </si>
  <si>
    <t>C3PA 2023 UNIVERSITY OF FLORIDA K30DNM0F8B</t>
  </si>
  <si>
    <t>K30CLS0F82</t>
  </si>
  <si>
    <t>EVALUATION BULB ROT PATHOGENS GARLIC K30CLS0F82</t>
  </si>
  <si>
    <t>K30RSMOD01</t>
  </si>
  <si>
    <t>RSE Modoc County RSMOD01 K30RSMOD01</t>
  </si>
  <si>
    <t>KS0PMAT346</t>
  </si>
  <si>
    <t>MED IMPM ALBERTSON UCSF PETAL EXTENSI KS0PMAT346</t>
  </si>
  <si>
    <t>KS0CC70F86</t>
  </si>
  <si>
    <t>FY24 ACS Patient Lodging Grant KS0CC70F86</t>
  </si>
  <si>
    <t>KS0CC710F8</t>
  </si>
  <si>
    <t>FY24 ACS Patient Transportation Grant KS0CC710F8</t>
  </si>
  <si>
    <t>KS0BHAHA23</t>
  </si>
  <si>
    <t>Bence Hegyi AHA Award KS0BHAHA23</t>
  </si>
  <si>
    <t>KS0BHAHA24</t>
  </si>
  <si>
    <t>Bence Hegyi AHA Award KS0BHAHA24</t>
  </si>
  <si>
    <t>KS0BHAHA25</t>
  </si>
  <si>
    <t>Bence Hegyi AHA Award KS0BHAHA25</t>
  </si>
  <si>
    <t>K30V4S7092</t>
  </si>
  <si>
    <t>Brosnan Expanesthetics EXP GA 23A dogs K30V4S7092</t>
  </si>
  <si>
    <t>K30APSPQ67</t>
  </si>
  <si>
    <t>PS PJ BROWN 2023 CPAB GENE EDITING SYS K30APSPQ67</t>
  </si>
  <si>
    <t>K30APSPRB4</t>
  </si>
  <si>
    <t>PS PJ BROWN 2023 CPRB ROOTSTOCK BREEDING K30APSPRB4</t>
  </si>
  <si>
    <t>K30TJM0F98</t>
  </si>
  <si>
    <t>CPRB Fungi producing Ochratoxin A in CA K30TJM0F98</t>
  </si>
  <si>
    <t>K30APSPRB5</t>
  </si>
  <si>
    <t>PS LAMPINEN CPRB EVALUATING 23 24 K30APSPRB5</t>
  </si>
  <si>
    <t>K30MERR777</t>
  </si>
  <si>
    <t>ETOX LAMERRILL EHS Perinatal DDT causes K30MERR777</t>
  </si>
  <si>
    <t>KS0DSMERCK</t>
  </si>
  <si>
    <t>MED SUR SHATZ MERCK KS0DSMERCK</t>
  </si>
  <si>
    <t>K30NAD8DDF</t>
  </si>
  <si>
    <t>HE ALGG N Dessouky Diamond Dev Fell K30NAD8DDF</t>
  </si>
  <si>
    <t>KS0HOLP854</t>
  </si>
  <si>
    <t>MED IMHO LARA TAIHO TO TAS3681 101 KS0HOLP854</t>
  </si>
  <si>
    <t>K30YNC8DDF</t>
  </si>
  <si>
    <t>HE ALGG Y Choueiri Diamond Dev Fell K30YNC8DDF</t>
  </si>
  <si>
    <t>K30CNSLK24</t>
  </si>
  <si>
    <t>CNS KRUBITZER JAMES S MCDONNELL FND K30CNSLK24</t>
  </si>
  <si>
    <t>K307771B37</t>
  </si>
  <si>
    <t>GS MCNAIR 2017 2022 STIPENDS K307771B37</t>
  </si>
  <si>
    <t>K307971B37</t>
  </si>
  <si>
    <t>GS MCNAIR 2017 2022 STIPENDS K307971B37</t>
  </si>
  <si>
    <t>K30GS71B37</t>
  </si>
  <si>
    <t>MC NAIR SCHOLARS PROGRAM K30GS71B37</t>
  </si>
  <si>
    <t>K30MCNPART</t>
  </si>
  <si>
    <t>MCNAIR PARTICIPANT SUPPORT K30MCNPART</t>
  </si>
  <si>
    <t>K30MCNPARX</t>
  </si>
  <si>
    <t>MCNAIR PARTICIPANT SUPPORT K30MCNPARX</t>
  </si>
  <si>
    <t>K30UG71B37</t>
  </si>
  <si>
    <t>GS MCNAIR 2017 2022 STIPENDS K30UG71B37</t>
  </si>
  <si>
    <t>K30ATM0183</t>
  </si>
  <si>
    <t>LAWR ATM CSU UVB MONITORING SITE K30ATM0183</t>
  </si>
  <si>
    <t>K30BMJCEC1</t>
  </si>
  <si>
    <t>BAE California Energy Commission K30BMJCEC1</t>
  </si>
  <si>
    <t>K30CRUCECP</t>
  </si>
  <si>
    <t>California Energy Commission BAE CRU K30CRUCECP</t>
  </si>
  <si>
    <t>K30RLFRNCH</t>
  </si>
  <si>
    <t>JMIE RAL1 SCOTT RIVER WATERSHED COUNCIL K30RLFRNCH</t>
  </si>
  <si>
    <t>K30ISYHTHI</t>
  </si>
  <si>
    <t>IGN Thiamine Responsive Disorders K30ISYHTHI</t>
  </si>
  <si>
    <t>K30SYHTHIA</t>
  </si>
  <si>
    <t>NUTR Thiamine Responsive Disorders K30SYHTHIA</t>
  </si>
  <si>
    <t>K30KKJ8CEE</t>
  </si>
  <si>
    <t>ARE Jessoe Comm Energy Eff Research K30KKJ8CEE</t>
  </si>
  <si>
    <t>K30KKJ8SUB</t>
  </si>
  <si>
    <t>CLOSED Jessoe Sloane Subaward Acct K30KKJ8SUB</t>
  </si>
  <si>
    <t>KS0ECHOED4</t>
  </si>
  <si>
    <t>Peds Cardio Echo Education fund KS0ECHOED4</t>
  </si>
  <si>
    <t>KS0ITALFAR</t>
  </si>
  <si>
    <t>MCDONALD ITALFARMACO S P A 12 31 22 KS0ITALFAR</t>
  </si>
  <si>
    <t>K30700GLCB</t>
  </si>
  <si>
    <t>CHE Philippine CA Advanced IHITM LCB K30700GLCB</t>
  </si>
  <si>
    <t>KS0HOKK828</t>
  </si>
  <si>
    <t>MED IMHO LARA REGENERON R3767ONC1613 KS0HOKK828</t>
  </si>
  <si>
    <t>KS0MPBD250</t>
  </si>
  <si>
    <t>04 30 24 NIH NIA 1R01AG062517 01A KS0MPBD250</t>
  </si>
  <si>
    <t>K30BHWLIC1</t>
  </si>
  <si>
    <t>JMIE BZH1 HOULTON SGC WLIC K30BHWLIC1</t>
  </si>
  <si>
    <t>K30BHWLIC2</t>
  </si>
  <si>
    <t>JMIE BZH1 HOULTON SGC WLIC K30BHWLIC2</t>
  </si>
  <si>
    <t>K30BHWLIC3</t>
  </si>
  <si>
    <t>JMIE BZH1 HOULTON SGC WLIC YR 3 K30BHWLIC3</t>
  </si>
  <si>
    <t>KS0PMKN211</t>
  </si>
  <si>
    <t>MED IMPM KENYON NIH T32 FINA YR 41 KS0PMKN211</t>
  </si>
  <si>
    <t>KS0PMKN212</t>
  </si>
  <si>
    <t>MED IMPM KENYON NIH T32 SUPPLY YR 41 KS0PMKN212</t>
  </si>
  <si>
    <t>KS0PMKN213</t>
  </si>
  <si>
    <t>MED IMPM KENYON NIH T32 FINA YR 42 KS0PMKN213</t>
  </si>
  <si>
    <t>KS0PMKN214</t>
  </si>
  <si>
    <t>MED IMPM KENYON NIH T32 SUPPLY YR 42 KS0PMKN214</t>
  </si>
  <si>
    <t>KS0PMKN215</t>
  </si>
  <si>
    <t>MED IMPM KENYON NIH T32 FINA YR 43 KS0PMKN215</t>
  </si>
  <si>
    <t>KS0PMKN216</t>
  </si>
  <si>
    <t>MED IMPM KENYON NIH T32 SUPPLY YR 43 KS0PMKN216</t>
  </si>
  <si>
    <t>KS0PMKN217</t>
  </si>
  <si>
    <t>MED IMPM KENYON NIH T32 FINA YR 44 KS0PMKN217</t>
  </si>
  <si>
    <t>KS0PMKN218</t>
  </si>
  <si>
    <t>MED IMPM KENYON NIH T32 SUPPLY YR 44 KS0PMKN218</t>
  </si>
  <si>
    <t>KS0PMKN219</t>
  </si>
  <si>
    <t>MED IMPM KENYON NIH T32 CHILDCARE YR 44 KS0PMKN219</t>
  </si>
  <si>
    <t>KS0PMKN220</t>
  </si>
  <si>
    <t>MED IMPM KENYON NIH T32 SUPPLY YR 45 KS0PMKN220</t>
  </si>
  <si>
    <t>KS0PMKN221</t>
  </si>
  <si>
    <t>MED IMPM KENYON NIH T32 FINA YR 45 KS0PMKN221</t>
  </si>
  <si>
    <t>KS0PMKN222</t>
  </si>
  <si>
    <t>MED IMPM KENYON NIH T32 CHILDCARE YR 45 KS0PMKN222</t>
  </si>
  <si>
    <t>K30APSL035</t>
  </si>
  <si>
    <t>PS BARD FI 585 2019 GABAY W DUBCOVSKY K30APSL035</t>
  </si>
  <si>
    <t>K30JFQ7RX1</t>
  </si>
  <si>
    <t>Clsd ESP Quinn CalFire Prescribed Prog K30JFQ7RX1</t>
  </si>
  <si>
    <t>K30JFQ7RX2</t>
  </si>
  <si>
    <t>Clsd ESP Quinn CalFire Prescribed Prg Y2 K30JFQ7RX2</t>
  </si>
  <si>
    <t>K30JFQ7RX3</t>
  </si>
  <si>
    <t>ESP SAFFORD CalFire Prescribed YR 3 K30JFQ7RX3</t>
  </si>
  <si>
    <t>K30JFQ7RXA</t>
  </si>
  <si>
    <t>ESP Quinn CalFire Pres Prog YR 2 Amend K30JFQ7RXA</t>
  </si>
  <si>
    <t>K30BPCCZ60</t>
  </si>
  <si>
    <t>CNPRC Tarantal NIH R01HL147147 K30BPCCZ60</t>
  </si>
  <si>
    <t>KS0HOCM200</t>
  </si>
  <si>
    <t>MED IMHO CHEN DHHS MINORITY HEALTH KS0HOCM200</t>
  </si>
  <si>
    <t>KS0HOCM202</t>
  </si>
  <si>
    <t>MED IMHO CHEN DHHS MINORITY HEALTH Y2 KS0HOCM202</t>
  </si>
  <si>
    <t>KS0HOCM203</t>
  </si>
  <si>
    <t>MED IMHO CHEN DHHS MINORITY HEALTH Y3 KS0HOCM203</t>
  </si>
  <si>
    <t>KS0HOJB822</t>
  </si>
  <si>
    <t>MED IMCT JONAS HOFFMANN LA ROCHE G040828 KS0HOJB822</t>
  </si>
  <si>
    <t>KS0IDTG816</t>
  </si>
  <si>
    <t>MED IMID THOMPSON MAYNE PHARMA MSG 15 0 KS0IDTG816</t>
  </si>
  <si>
    <t>K30LLCIF22</t>
  </si>
  <si>
    <t>ECE LAI CIF ADVERS ROBUST STATIST K30LLCIF22</t>
  </si>
  <si>
    <t>KS0HOGA807</t>
  </si>
  <si>
    <t>MED IMHO GIERMASZ UNIQURE CT AMT 061 02 KS0HOGA807</t>
  </si>
  <si>
    <t>K30BPCCZ62</t>
  </si>
  <si>
    <t>CNPRC Tarantal U Iowa S00966 01 K30BPCCZ62</t>
  </si>
  <si>
    <t>K302371C45</t>
  </si>
  <si>
    <t>CS NSF SaTc Secure Programming Bishop K302371C45</t>
  </si>
  <si>
    <t>K30FASSTEL</t>
  </si>
  <si>
    <t>STScI HST GO 15652 005 A K30FASSTEL</t>
  </si>
  <si>
    <t>K30F4AKNSF</t>
  </si>
  <si>
    <t>CEE Kanvinde NSF Buckling K30F4AKNSF</t>
  </si>
  <si>
    <t>K302371C59</t>
  </si>
  <si>
    <t>CS NSF Improving Numerical Methods Bai K302371C59</t>
  </si>
  <si>
    <t>K30777AC77</t>
  </si>
  <si>
    <t>FINA MURPPS STIPENDS K30777AC77</t>
  </si>
  <si>
    <t>K30LUBNSF1</t>
  </si>
  <si>
    <t>NSF 1908422 K30LUBNSF1</t>
  </si>
  <si>
    <t>K30LUBNSFP</t>
  </si>
  <si>
    <t>NSF 1908422 Participant Support Costs K30LUBNSFP</t>
  </si>
  <si>
    <t>K30RLV71C7</t>
  </si>
  <si>
    <t>NSF Collaborative Research Brood cell K30RLV71C7</t>
  </si>
  <si>
    <t>K30RLV71C8</t>
  </si>
  <si>
    <t>NSF Brood cell Participant Support K30RLV71C8</t>
  </si>
  <si>
    <t>K30RLV71CF</t>
  </si>
  <si>
    <t>NSF Brood cell Undergrad FINA K30RLV71CF</t>
  </si>
  <si>
    <t>KS0KL71C79</t>
  </si>
  <si>
    <t>A19 2831 DoD Bladder Cancer KS0KL71C79</t>
  </si>
  <si>
    <t>K30REG5NIF</t>
  </si>
  <si>
    <t>ARE Goodhue Shennan UCSC END 8 14 23 K30REG5NIF</t>
  </si>
  <si>
    <t>KS0TNOM001</t>
  </si>
  <si>
    <t>Niendam One Mind 7 19 6 24 1 35 mil KS0TNOM001</t>
  </si>
  <si>
    <t>K30209NAJJ</t>
  </si>
  <si>
    <t>CHEM Ames Natl Eye Institute 8 1 19 K30209NAJJ</t>
  </si>
  <si>
    <t>KS0RD71C83</t>
  </si>
  <si>
    <t>MED PHYSIO MEM BIO NIH R Dickson R01 KS0RD71C83</t>
  </si>
  <si>
    <t>KS0MAANGIO</t>
  </si>
  <si>
    <t>ASCC ANGIOCRINE AB 205 001 KS0MAANGIO</t>
  </si>
  <si>
    <t>KS0LHNIH19</t>
  </si>
  <si>
    <t>MED PSYCH Hinton R01 Vietnam 8 19 3 24 KS0LHNIH19</t>
  </si>
  <si>
    <t>KS0LHNIH20</t>
  </si>
  <si>
    <t>MED PSYCH Hinton R01 Vietnam 8 19 3 24 KS0LHNIH20</t>
  </si>
  <si>
    <t>K30APSF9CU</t>
  </si>
  <si>
    <t>PS BLOOM NSF CORNELL COLLB 31 Jul 22 K30APSF9CU</t>
  </si>
  <si>
    <t>K30L22340J</t>
  </si>
  <si>
    <t>LAW IMMIGRATION CLINIC PROJ J IRVINE FD K30L22340J</t>
  </si>
  <si>
    <t>KS0PAIRAUT</t>
  </si>
  <si>
    <t>MMI Immune regulation and autism KS0PAIRAUT</t>
  </si>
  <si>
    <t>K30V440BC1</t>
  </si>
  <si>
    <t>VMB Lein Bethany Cumming NIH R21 Sup K30V440BC1</t>
  </si>
  <si>
    <t>KS0BCNH21B</t>
  </si>
  <si>
    <t>Med Surg Bethany Cumming NIH R21 Sup KS0BCNH21B</t>
  </si>
  <si>
    <t>KS0BCNIH21</t>
  </si>
  <si>
    <t>Med Surg Bethany Cumming NIH R21 KS0BCNIH21</t>
  </si>
  <si>
    <t>K30TLSAO21</t>
  </si>
  <si>
    <t>STAT LEE SAO NASA SV1 11008 K30TLSAO21</t>
  </si>
  <si>
    <t>KS0GIBC609</t>
  </si>
  <si>
    <t>MED IMGI BOWLUS COUR PHARM KS0GIBC609</t>
  </si>
  <si>
    <t>KS0FGR0101</t>
  </si>
  <si>
    <t>GUO NIH R01 02 28 2026 KS0FGR0101</t>
  </si>
  <si>
    <t>K30GSMCORE</t>
  </si>
  <si>
    <t>GEL MUKHOPADHYAY COLLABORATIVE RESEARC K30GSMCORE</t>
  </si>
  <si>
    <t>K30SONATCO</t>
  </si>
  <si>
    <t>JMIE OSTO Nature Conservancy 20K K30SONATCO</t>
  </si>
  <si>
    <t>K30JMEALMD</t>
  </si>
  <si>
    <t>7 31 24 CA Almond Board Yield prediction K30JMEALMD</t>
  </si>
  <si>
    <t>K30KISED19</t>
  </si>
  <si>
    <t>LAWR KISEKKA ABC HORT69 DATA DRIVEN Sm K30KISED19</t>
  </si>
  <si>
    <t>K30HED4054</t>
  </si>
  <si>
    <t>DAHLKE USDA 2021 2023 K30HED4054</t>
  </si>
  <si>
    <t>KS0HORJ820</t>
  </si>
  <si>
    <t>MED IMHO RIESS ASTRAZENECA D5084C00009 KS0HORJ820</t>
  </si>
  <si>
    <t>KS0GIBC837</t>
  </si>
  <si>
    <t>MED IMGI BOWLUS GENFIT GFT 505B 319 1 KS0GIBC837</t>
  </si>
  <si>
    <t>K30CWSABC1</t>
  </si>
  <si>
    <t>12 31 2023 Simmons Almond Board CA K30CWSABC1</t>
  </si>
  <si>
    <t>K30AEXKCSU</t>
  </si>
  <si>
    <t>ANS Kebreab Colorado State University K30AEXKCSU</t>
  </si>
  <si>
    <t>KS0CDGIDBI</t>
  </si>
  <si>
    <t>DEMESA GID BIO KNEE O A STUDY 12 23 KS0CDGIDBI</t>
  </si>
  <si>
    <t>K30APSPAM5</t>
  </si>
  <si>
    <t>PS VOLDER ABC ROOTSTOCKS 2021 24 K30APSPAM5</t>
  </si>
  <si>
    <t>KS0IDTG305</t>
  </si>
  <si>
    <t>MED IMID THOMPSON DUKE UNIVERSITY KS0IDTG305</t>
  </si>
  <si>
    <t>KS0QG71D37</t>
  </si>
  <si>
    <t>Gong A21 1838 NIH R21 KS0QG71D37</t>
  </si>
  <si>
    <t>K30JDM1D41</t>
  </si>
  <si>
    <t>CA Dept of Pesticide Year 1 K30JDM1D41</t>
  </si>
  <si>
    <t>K30UCDSB24</t>
  </si>
  <si>
    <t>SB24 Implementation 71D42 K30UCDSB24</t>
  </si>
  <si>
    <t>K30ALBDQEN</t>
  </si>
  <si>
    <t>Los Alamos Lab Disentangling Quantum Ent K30ALBDQEN</t>
  </si>
  <si>
    <t>K30ALBDQFN</t>
  </si>
  <si>
    <t>FINA LANL Disentangling Quantum Ent K30ALBDQFN</t>
  </si>
  <si>
    <t>K30APSPAM4</t>
  </si>
  <si>
    <t>PS GAUDIN ABC 21 22 MANAGING SOIL HEALTH K30APSPAM4</t>
  </si>
  <si>
    <t>K304877102</t>
  </si>
  <si>
    <t>71D46 Hewlett Fdtn Prgm Support K304877102</t>
  </si>
  <si>
    <t>K30DCROSSU</t>
  </si>
  <si>
    <t>MAE Davis C Ross Univ School of Vet K30DCROSSU</t>
  </si>
  <si>
    <t>K30HAMUSC1</t>
  </si>
  <si>
    <t>ENT University of Southern California K30HAMUSC1</t>
  </si>
  <si>
    <t>KS0HOAO500</t>
  </si>
  <si>
    <t>MED IMHO ADESINA DORIS DUKE FOUNDATION KS0HOAO500</t>
  </si>
  <si>
    <t>K30RICTOWN</t>
  </si>
  <si>
    <t>Townsend USRA SOFIA 09 0233 K30RICTOWN</t>
  </si>
  <si>
    <t>K30HED1355</t>
  </si>
  <si>
    <t>LAWR DAHLKE USDA ARS K30HED1355</t>
  </si>
  <si>
    <t>K30BY70NOE</t>
  </si>
  <si>
    <t>ECE YOO NASA ACT OEWAVES K30BY70NOE</t>
  </si>
  <si>
    <t>K30AKH1D63</t>
  </si>
  <si>
    <t>NIFA Viruses in soil Emerson 4 30 2024 K30AKH1D63</t>
  </si>
  <si>
    <t>K30JBE1D63</t>
  </si>
  <si>
    <t>NIFA Viruses in soil K30JBE1D63</t>
  </si>
  <si>
    <t>K30MON21C1</t>
  </si>
  <si>
    <t>MON Mono Co CW 2021 21 C000114198 K30MON21C1</t>
  </si>
  <si>
    <t>K30MON21E1</t>
  </si>
  <si>
    <t>MON Mono Co EW 2021 21 C000114200 K30MON21E1</t>
  </si>
  <si>
    <t>KS0TNEPTTA</t>
  </si>
  <si>
    <t>Niendam State of CA MHSO SPO 21 3954 KS0TNEPTTA</t>
  </si>
  <si>
    <t>KS0DBIDEAS</t>
  </si>
  <si>
    <t>BISSIG AMERICAN COLLEGE RADIOLOGY 12 26 KS0DBIDEAS</t>
  </si>
  <si>
    <t>K30FPT1D70</t>
  </si>
  <si>
    <t>Cherry Board Sweet Cherry Planting Mat K30FPT1D70</t>
  </si>
  <si>
    <t>K30ZDCCSS4</t>
  </si>
  <si>
    <t>ECE DING CCSS HYPER GRAP DATA PROCESSING K30ZDCCSS4</t>
  </si>
  <si>
    <t>K30LFWEST1</t>
  </si>
  <si>
    <t>Fejerman Westat 6648 00 S009 K30LFWEST1</t>
  </si>
  <si>
    <t>KS0LFFCUMD</t>
  </si>
  <si>
    <t>MED PHS FEJERMAN WESTAT KS0LFFCUMD</t>
  </si>
  <si>
    <t>K30V4S6798</t>
  </si>
  <si>
    <t>Panek ACVIM Role of CCL2 CXCR4 axis in K30V4S6798</t>
  </si>
  <si>
    <t>KS0LZSHINE</t>
  </si>
  <si>
    <t>ZHANG BUKWANG LT A21 3574 SHINE 12 25 KS0LZSHINE</t>
  </si>
  <si>
    <t>K30V435D87</t>
  </si>
  <si>
    <t>Assessment of kinetics K30V435D87</t>
  </si>
  <si>
    <t>KS0MSFCD11</t>
  </si>
  <si>
    <t>MED SCHENKER CDPH COMMUNICABLE RESPONS KS0MSFCD11</t>
  </si>
  <si>
    <t>KS0MSFCD12</t>
  </si>
  <si>
    <t>MED SCHENKER CDPH COMMUNICABLE RESPONS KS0MSFCD12</t>
  </si>
  <si>
    <t>KS0MSFCD13</t>
  </si>
  <si>
    <t>MED SCHENKER CDPH COMMUNICABLE RESPONS KS0MSFCD13</t>
  </si>
  <si>
    <t>K304872148</t>
  </si>
  <si>
    <t>National Clean Air Fulton K304872148</t>
  </si>
  <si>
    <t>K30GEIS061</t>
  </si>
  <si>
    <t>LAWR ADJG Kings River Phase 2 K30GEIS061</t>
  </si>
  <si>
    <t>K30NOC1D86</t>
  </si>
  <si>
    <t>LAWR NOCCO ABC WATER18 K30NOC1D86</t>
  </si>
  <si>
    <t>K30APSPAM8</t>
  </si>
  <si>
    <t>PS KHALSA 2021 ABC YIELD PREDICTION K30APSPAM8</t>
  </si>
  <si>
    <t>K30MATBN04</t>
  </si>
  <si>
    <t>B Nachtergaele NSF 2021 24 K30MATBN04</t>
  </si>
  <si>
    <t>K30FPT1D96</t>
  </si>
  <si>
    <t>ABC Pseudomonas syringae K30FPT1D96</t>
  </si>
  <si>
    <t>KS0ENYJ503</t>
  </si>
  <si>
    <t>MED IMEN CYSTIC FIBROSIS FDN KS0ENYJ503</t>
  </si>
  <si>
    <t>KS0ENYJ506</t>
  </si>
  <si>
    <t>MED IMEN CYSTIC FIBROSIS FDN KS0ENYJ506</t>
  </si>
  <si>
    <t>KS0ERLM650</t>
  </si>
  <si>
    <t>MERM GILEAD MAY KS0ERLM650</t>
  </si>
  <si>
    <t>KS0ERLM653</t>
  </si>
  <si>
    <t>MERM GILEAD MAY KS0ERLM653</t>
  </si>
  <si>
    <t>K30FPT1F00</t>
  </si>
  <si>
    <t>CPR Evaluating the Efficacy of Phosphite K30FPT1F00</t>
  </si>
  <si>
    <t>K30NSF23JS</t>
  </si>
  <si>
    <t>CHEM Shaw NSF 2247324 2023 K30NSF23JS</t>
  </si>
  <si>
    <t>K30SB71F02</t>
  </si>
  <si>
    <t>ECNS CARB 22RD021 B SCHIPPER 71F02 K30SB71F02</t>
  </si>
  <si>
    <t>K30DW71F03</t>
  </si>
  <si>
    <t>16th triannual International Conference K30DW71F03</t>
  </si>
  <si>
    <t>K30MATTS08</t>
  </si>
  <si>
    <t>T Strohmer UT BATTELLE ORNL DOE 2023 24 K30MATTS08</t>
  </si>
  <si>
    <t>K30RSPLA01</t>
  </si>
  <si>
    <t>RSE Placer County RSPLA01 K30RSPLA01</t>
  </si>
  <si>
    <t>KS0ERBS646</t>
  </si>
  <si>
    <t>MERM PRINCETON BUGGS KS0ERBS646</t>
  </si>
  <si>
    <t>K302371F07</t>
  </si>
  <si>
    <t>CS CDW A Jacobian free Newton Krylov BAI K302371F07</t>
  </si>
  <si>
    <t>K30DCCTRIA</t>
  </si>
  <si>
    <t>MAE C Davis Calif Tomato A23 3272 K30DCCTRIA</t>
  </si>
  <si>
    <t>K30NXB8RU2</t>
  </si>
  <si>
    <t>HE CD Brazil Russell Sage Award 71F09 K30NXB8RU2</t>
  </si>
  <si>
    <t>K30HJZHOLI</t>
  </si>
  <si>
    <t>AN SCI ZHOU FFAR HOLISTIC KEEL BONE K30HJZHOLI</t>
  </si>
  <si>
    <t>K30JHT7BIO</t>
  </si>
  <si>
    <t>ESP Thorne Forest Invasive Pests K30JHT7BIO</t>
  </si>
  <si>
    <t>K30MAK2LSE</t>
  </si>
  <si>
    <t>AAST KORB MIRA LONDON SCHOOL ECON AWD K30MAK2LSE</t>
  </si>
  <si>
    <t>KS0CASU810</t>
  </si>
  <si>
    <t>MED IMCA SRIVATSA IMPULSE DYNAMICS KS0CASU810</t>
  </si>
  <si>
    <t>KS0IDCS850</t>
  </si>
  <si>
    <t>MED IMID COHEN ACURX ACX 362E 201 KS0IDCS850</t>
  </si>
  <si>
    <t>KS0CTJB200</t>
  </si>
  <si>
    <t>MED IMCT JONAS NCI R50CA276013 KS0CTJB200</t>
  </si>
  <si>
    <t>K302371F16</t>
  </si>
  <si>
    <t>CS CDW Open source Machine Learning BAI K302371F16</t>
  </si>
  <si>
    <t>K30SCW1F17</t>
  </si>
  <si>
    <t>2 28 24 Pistachio Hull NOW Egg K30SCW1F17</t>
  </si>
  <si>
    <t>K30APSFB85</t>
  </si>
  <si>
    <t>PS Gaudin Montana State Western Sare K30APSFB85</t>
  </si>
  <si>
    <t>KS0PMMB300</t>
  </si>
  <si>
    <t>MED IMPM MORRISSEY DUKE UNIV WBSEA034260 KS0PMMB300</t>
  </si>
  <si>
    <t>K30V431T86</t>
  </si>
  <si>
    <t>Teh State Water Contractors K30V431T86</t>
  </si>
  <si>
    <t>K30V451T86</t>
  </si>
  <si>
    <t>Pandey State Water Contractors A23 3008 K30V451T86</t>
  </si>
  <si>
    <t>K30MATKL04</t>
  </si>
  <si>
    <t>K Luli NSF 2023 26 K30MATKL04</t>
  </si>
  <si>
    <t>K30TJM1F23</t>
  </si>
  <si>
    <t>UF Genectic Dissection Multidemnsional K30TJM1F23</t>
  </si>
  <si>
    <t>K30APSFB80</t>
  </si>
  <si>
    <t>PS FELDMANN IOWA STATE USDA NIFA K30APSFB80</t>
  </si>
  <si>
    <t>K30SMTBWC1</t>
  </si>
  <si>
    <t>EVE S Moheed TBWC A23 3657 0 K30SMTBWC1</t>
  </si>
  <si>
    <t>K30EPM8TRP</t>
  </si>
  <si>
    <t>EPM TRPA Travel Award Advance Acct K30EPM8TRP</t>
  </si>
  <si>
    <t>K30CNSMG52</t>
  </si>
  <si>
    <t>CNS GOLDMAN CORNELL SUB YR1 ADVANCE K30CNSMG52</t>
  </si>
  <si>
    <t>K30DAS5POL</t>
  </si>
  <si>
    <t>ARE Sumner Farm Bill Pollinator K30DAS5POL</t>
  </si>
  <si>
    <t>K30GAGSEAG</t>
  </si>
  <si>
    <t>EPS GRIFFIN PATHWAYS TO MARINE SCIENCE K30GAGSEAG</t>
  </si>
  <si>
    <t>K30GAGSGFG</t>
  </si>
  <si>
    <t>EPS SEA GRANT PATHWAYS GRAD FINA K30GAGSGFG</t>
  </si>
  <si>
    <t>K30GAGSGPS</t>
  </si>
  <si>
    <t>EPS GRIFFIN SEA GRANT PARTICIPANT SUPP K30GAGSGPS</t>
  </si>
  <si>
    <t>K30FGHOHIO</t>
  </si>
  <si>
    <t>NUTR HAJ OHIO UNIVERSITY K30FGHOHIO</t>
  </si>
  <si>
    <t>K30CJCTEY2</t>
  </si>
  <si>
    <t>Jeffres CalTrout TO 39 Eyes Year 2 K30CJCTEY2</t>
  </si>
  <si>
    <t>K30CJCTEYE</t>
  </si>
  <si>
    <t>Jeffres CalTrout TO 39 Eyes K30CJCTEYE</t>
  </si>
  <si>
    <t>K30ENGTEXA</t>
  </si>
  <si>
    <t>WFCB ENGILIS UNI TEXAS MED GALVESTON K30ENGTEXA</t>
  </si>
  <si>
    <t>K30SJSEEID</t>
  </si>
  <si>
    <t>EVE S Schreiber NSF Carleton 2243076 0 K30SJSEEID</t>
  </si>
  <si>
    <t>K30AMSMORF</t>
  </si>
  <si>
    <t>ANS Schreier Morris Animal Foundation K30AMSMORF</t>
  </si>
  <si>
    <t>K30MC71F38</t>
  </si>
  <si>
    <t>USC COLLEGE FUTURES K30MC71F38</t>
  </si>
  <si>
    <t>K304873294</t>
  </si>
  <si>
    <t>Barbour CARB Sustainable Communities K304873294</t>
  </si>
  <si>
    <t>K30SJCALI1</t>
  </si>
  <si>
    <t>Cooper IEPI Advancing Leaders Inst K30SJCALI1</t>
  </si>
  <si>
    <t>K30S4MKCH4</t>
  </si>
  <si>
    <t>CEE Kleeman CARB Biomethane Project K30S4MKCH4</t>
  </si>
  <si>
    <t>K30DBW2023</t>
  </si>
  <si>
    <t>DIV OF BOATING WATERWAYS GRANT 71F42 K30DBW2023</t>
  </si>
  <si>
    <t>K30COSLLWW</t>
  </si>
  <si>
    <t>COSMOS Long Live Will Washburn K30COSLLWW</t>
  </si>
  <si>
    <t>K30POUL273</t>
  </si>
  <si>
    <t>ETOX POULIN USGS Rusting of Arctic River K30POUL273</t>
  </si>
  <si>
    <t>K30BPCEZ54</t>
  </si>
  <si>
    <t>CNPRC Van Rompay ONPRC 1017117 UCD K30BPCEZ54</t>
  </si>
  <si>
    <t>KS0TAMBNIA</t>
  </si>
  <si>
    <t>AMBROSI NIA R00 12 31 2023 KS0TAMBNIA</t>
  </si>
  <si>
    <t>K30APSPWK8</t>
  </si>
  <si>
    <t>PS DANDEKAR 2023 CWB GENOME EDITING K30APSPWK8</t>
  </si>
  <si>
    <t>KS0AWK23ED</t>
  </si>
  <si>
    <t>WEAKLEY K23 NIA 04 15 2023 03 31 2028 KS0AWK23ED</t>
  </si>
  <si>
    <t>KS0AACAFPF</t>
  </si>
  <si>
    <t>CAFPF OVERDOSE PREVENTION GRANT KS0AACAFPF</t>
  </si>
  <si>
    <t>K30CLS1F54</t>
  </si>
  <si>
    <t>DISEASE DIAGNOSTICS NEW PATHOGEN MONITOR K30CLS1F54</t>
  </si>
  <si>
    <t>K30CLS1F55</t>
  </si>
  <si>
    <t>BROOMRAPE DEVELOP BEST EQUIPMENT PRACT K30CLS1F55</t>
  </si>
  <si>
    <t>K30TXC2ABS</t>
  </si>
  <si>
    <t>GECL CASPI ANIMAL BEHAVIOR SOCIETY K30TXC2ABS</t>
  </si>
  <si>
    <t>KS0IDGV800</t>
  </si>
  <si>
    <t>MED IMID GO MERCK SHARP DOHME MK8591A054 KS0IDGV800</t>
  </si>
  <si>
    <t>K30GNPIRES</t>
  </si>
  <si>
    <t>EPS PINTER NICHOLAS NSF IRES TRACK II K30GNPIRES</t>
  </si>
  <si>
    <t>K30GNPIRPS</t>
  </si>
  <si>
    <t>EPS PINTER NICHOLAS NSF IRES PART SUPP K30GNPIRPS</t>
  </si>
  <si>
    <t>KS0MMLCI23</t>
  </si>
  <si>
    <t>Miller PHRS SPO A23 2991 KS0MMLCI23</t>
  </si>
  <si>
    <t>KS0MMLCIRN</t>
  </si>
  <si>
    <t>Miller UCLA PHS A23 2991 KS0MMLCIRN</t>
  </si>
  <si>
    <t>K30SAPUR23</t>
  </si>
  <si>
    <t>BME AVIRAN SUBAWARD FROM PURDUE 2023 K30SAPUR23</t>
  </si>
  <si>
    <t>K30V451GJ1</t>
  </si>
  <si>
    <t>Finno Grayson Val of Biomk for Equ Neuro K30V451GJ1</t>
  </si>
  <si>
    <t>K30V451GJ2</t>
  </si>
  <si>
    <t>Finno Grayson Val Biomk Equ Neuro SalBen K30V451GJ2</t>
  </si>
  <si>
    <t>K30AKH1F62</t>
  </si>
  <si>
    <t>Characterizing Microarthopod Biodiversit K30AKH1F62</t>
  </si>
  <si>
    <t>KS0IDCS851</t>
  </si>
  <si>
    <t>MED IMID COHEN SERES THERAP SERES 016 KS0IDCS851</t>
  </si>
  <si>
    <t>KS0IDCS852</t>
  </si>
  <si>
    <t>MED IMID COHEN JANSSEN VAC52416BAC3001 KS0IDCS852</t>
  </si>
  <si>
    <t>KS0GYHONU1</t>
  </si>
  <si>
    <t>Yiu Genentech Intermediate Age Related KS0GYHONU1</t>
  </si>
  <si>
    <t>KS0HORJ829</t>
  </si>
  <si>
    <t>MED IMHO RIESS VITRAC VIC 1911 01 KS0HORJ829</t>
  </si>
  <si>
    <t>K30FL71F71</t>
  </si>
  <si>
    <t>ANTS RUST FDN L FLORES BLANCO 71F71 K30FL71F71</t>
  </si>
  <si>
    <t>K30JIPEPIG</t>
  </si>
  <si>
    <t>NUTR JI NIFA PIG HEALTH AND GROWTH K30JIPEPIG</t>
  </si>
  <si>
    <t>K30LIUNPIG</t>
  </si>
  <si>
    <t>AN SCI LIU NIFA PIG HEALTH AND GROWTH K30LIUNPIG</t>
  </si>
  <si>
    <t>K30V4ALIUR</t>
  </si>
  <si>
    <t>RVP AnSci Liu NIFA Pig Health and Growth K30V4ALIUR</t>
  </si>
  <si>
    <t>K30V4ALIUX</t>
  </si>
  <si>
    <t>XLi AnSci Liu NIFA Pig Health and Growth K30V4ALIUX</t>
  </si>
  <si>
    <t>K30SOUSD73</t>
  </si>
  <si>
    <t>JMIE OSTO Objective based Climate Ready K30SOUSD73</t>
  </si>
  <si>
    <t>K30POUL148</t>
  </si>
  <si>
    <t>ETOX Poulin UofPenn MEGA K30POUL148</t>
  </si>
  <si>
    <t>K30SUNECKS</t>
  </si>
  <si>
    <t>12 31 23 AATCC N95 Masks Eckstein K30SUNECKS</t>
  </si>
  <si>
    <t>K30APSPRB6</t>
  </si>
  <si>
    <t>PS Tian CPRB PISTACHIO 2 29 2024 K30APSPRB6</t>
  </si>
  <si>
    <t>K30LFHER01</t>
  </si>
  <si>
    <t>HER2 STATUS OF BREAST CANCER K30LFHER01</t>
  </si>
  <si>
    <t>K30BPCEZ55</t>
  </si>
  <si>
    <t>CNPRC Thomasy Oregon Health A23 0710 K30BPCEZ55</t>
  </si>
  <si>
    <t>K30MFAGGEN</t>
  </si>
  <si>
    <t>VENTUREWELL AG GEN K30MFAGGEN</t>
  </si>
  <si>
    <t>K30CLS1F80</t>
  </si>
  <si>
    <t>FALCIFORME DEVELOPING MANAGEMENT STRATE K30CLS1F80</t>
  </si>
  <si>
    <t>KS0ERCJ501</t>
  </si>
  <si>
    <t>MERM CA OFFICE TRAFFIC SAFETY CHENOWETH KS0ERCJ501</t>
  </si>
  <si>
    <t>KS0NRSJ600</t>
  </si>
  <si>
    <t>ZOLL FOUNDATION ICU SURVIVOR KS0NRSJ600</t>
  </si>
  <si>
    <t>K30APSTT72</t>
  </si>
  <si>
    <t>PS CHETELAT CTRI C M RICK TOMATO 123123 K30APSTT72</t>
  </si>
  <si>
    <t>K30LHA3015</t>
  </si>
  <si>
    <t>NUTR Allen RSA 58 2032 3 015 K30LHA3015</t>
  </si>
  <si>
    <t>K30JGNIH23</t>
  </si>
  <si>
    <t>NIH Cancer Detection in biofluids K30JGNIH23</t>
  </si>
  <si>
    <t>K30RCMMECS</t>
  </si>
  <si>
    <t>BME Carney R01 NNECS Diaz K30RCMMECS</t>
  </si>
  <si>
    <t>K30VPCEZ60</t>
  </si>
  <si>
    <t>CNPRC Christe IchanSchool 0266 A521 4609 K30VPCEZ60</t>
  </si>
  <si>
    <t>KS0ESAHA23</t>
  </si>
  <si>
    <t>MPHA Eric AHA YR1 KS0ESAHA23</t>
  </si>
  <si>
    <t>KS0ESAHA24</t>
  </si>
  <si>
    <t>MPHA Eric AHA YR2 KS0ESAHA24</t>
  </si>
  <si>
    <t>K30BJ71F88</t>
  </si>
  <si>
    <t>ECNS CARB 22ISD006 J BUSHNELL 71F88 K30BJ71F88</t>
  </si>
  <si>
    <t>KS0USNACH1</t>
  </si>
  <si>
    <t>SHAIKH NATIONAL ASSOC OF CHILDRENS HOSP KS0USNACH1</t>
  </si>
  <si>
    <t>KS0ERLM654</t>
  </si>
  <si>
    <t>MERM GILEAD MAY KS0ERLM654</t>
  </si>
  <si>
    <t>KS0CLDOD01</t>
  </si>
  <si>
    <t>MED URO LIU IDA CD200 CD200R 7 23 06 26 KS0CLDOD01</t>
  </si>
  <si>
    <t>K30GMB1F92</t>
  </si>
  <si>
    <t>5 31 27 Predictive Framework Food Prod K30GMB1F92</t>
  </si>
  <si>
    <t>K30TKTRIAD</t>
  </si>
  <si>
    <t>CHE Triad National Security DoE K30TKTRIAD</t>
  </si>
  <si>
    <t>KS0BSSTRO1</t>
  </si>
  <si>
    <t>STAMOVA Whole Transcriptome 03 31 2028 KS0BSSTRO1</t>
  </si>
  <si>
    <t>KS0DSCHRP1</t>
  </si>
  <si>
    <t>Shapiro County of Sac A23 1311 KS0DSCHRP1</t>
  </si>
  <si>
    <t>KS0DSCHRP2</t>
  </si>
  <si>
    <t>Shapiro County of Sac A23 1311 KS0DSCHRP2</t>
  </si>
  <si>
    <t>KS0DSCHRP3</t>
  </si>
  <si>
    <t>Shapiro County of Sac A23 1311 KS0DSCHRP3</t>
  </si>
  <si>
    <t>KS0DSCHRP4</t>
  </si>
  <si>
    <t>Shapiro County of Sac A23 1311 KS0DSCHRP4</t>
  </si>
  <si>
    <t>K30V4S7062</t>
  </si>
  <si>
    <t>Spriet GJCRF 18F NaF PET MRI assessment K30V4S7062</t>
  </si>
  <si>
    <t>K30FCFNASA</t>
  </si>
  <si>
    <t>NPB FULLER NASA AMES RESEARCH CENTER K30FCFNASA</t>
  </si>
  <si>
    <t>K30APSTT73</t>
  </si>
  <si>
    <t>PS FENNIMORE CA TOMATO RESEA BAND 123123 K30APSTT73</t>
  </si>
  <si>
    <t>K30BJ71F99</t>
  </si>
  <si>
    <t>ECNS CARB 22ISD013 J BUSHNELL 71F99 K30BJ71F99</t>
  </si>
  <si>
    <t>KS0IDAD855</t>
  </si>
  <si>
    <t>MED IMID WALDMAN GILEAD GS US 380 1490 KS0IDAD855</t>
  </si>
  <si>
    <t>KS0IDAD856</t>
  </si>
  <si>
    <t>MED IMID WALDMAN GILEAD GS US 380 1489 KS0IDAD856</t>
  </si>
  <si>
    <t>KS0HOJB808</t>
  </si>
  <si>
    <t>MED IMCT JONAS PHARMACYCLICS UCDCC 256 KS0HOJB808</t>
  </si>
  <si>
    <t>KS0HOLP851</t>
  </si>
  <si>
    <t>MED IMHO LARA INCYTE INCB 24360 202 KS0HOLP851</t>
  </si>
  <si>
    <t>KS0CALJ821</t>
  </si>
  <si>
    <t>MED IMCA SINGH BOSTON SCI IMPERIAL S2063 KS0CALJ821</t>
  </si>
  <si>
    <t>KS0CEAST01</t>
  </si>
  <si>
    <t>MED URO ASTELLAS ENZ MET 5 9 16 12 31 24 KS0CEAST01</t>
  </si>
  <si>
    <t>KS0MAR3001</t>
  </si>
  <si>
    <t>APPERSON RECEPTOS 3001 06 21 KS0MAR3001</t>
  </si>
  <si>
    <t>KS0MAR3002</t>
  </si>
  <si>
    <t>APPERSON RECEPTOS 3001 07 23 KS0MAR3002</t>
  </si>
  <si>
    <t>KS0RECEPT2</t>
  </si>
  <si>
    <t>RECEPTOS w Neuro Middle Charge Acct KS0RECEPT2</t>
  </si>
  <si>
    <t>KS0RECEPT3</t>
  </si>
  <si>
    <t>RECEPTOS w Neuro Middle Charge Acct KS0RECEPT3</t>
  </si>
  <si>
    <t>KS0HOKK822</t>
  </si>
  <si>
    <t>MED IMHO KELLY EMD EMR 200647 001 KS0HOKK822</t>
  </si>
  <si>
    <t>KS0PMMB824</t>
  </si>
  <si>
    <t>MED IMPM MORRISSEY BOEHRINGER SSC ILD KS0PMMB824</t>
  </si>
  <si>
    <t>KS0PMAT824</t>
  </si>
  <si>
    <t>MED IMPM ALBERTSON KADMON KD025 207 KS0PMAT824</t>
  </si>
  <si>
    <t>KS0HOAM810</t>
  </si>
  <si>
    <t>MED IMCT ABEDI KITE KTE C19 103 KS0HOAM810</t>
  </si>
  <si>
    <t>KS0HOLP852</t>
  </si>
  <si>
    <t>MED IMHO LARA PHARMACYCLICS UCDCC 262 KS0HOLP852</t>
  </si>
  <si>
    <t>KS0PMMB826</t>
  </si>
  <si>
    <t>MED IMPM MORRISSEY INSMED INS 212 KS0PMMB826</t>
  </si>
  <si>
    <t>KS0HOPC808</t>
  </si>
  <si>
    <t>MED IMHO PARIKH B MYERS CA209274 KS0HOPC808</t>
  </si>
  <si>
    <t>KS0PMAR859</t>
  </si>
  <si>
    <t>MED IMPM ALLEN UNITED THERA RIN PH 201 KS0PMAR859</t>
  </si>
  <si>
    <t>KS0PMMB827</t>
  </si>
  <si>
    <t>MED IMPM MORRISSEY VERTEX VX14 661 110 KS0PMMB827</t>
  </si>
  <si>
    <t>KS0HOKK824</t>
  </si>
  <si>
    <t>MED IMHO KELLY TRANSGENE UCDCC 263 KS0HOKK824</t>
  </si>
  <si>
    <t>KS0ROAM263</t>
  </si>
  <si>
    <t>ROCG MONJAZEB TRANSGENE UCDCC 263 STUDY KS0ROAM263</t>
  </si>
  <si>
    <t>KS0GRHALO1</t>
  </si>
  <si>
    <t>MED SURG DR RAFF HALO STUDY KS0GRHALO1</t>
  </si>
  <si>
    <t>KS0HOJB809</t>
  </si>
  <si>
    <t>MED IMCT JONAS GENENTECH GH29914 KS0HOJB809</t>
  </si>
  <si>
    <t>KS0PBCOOKM</t>
  </si>
  <si>
    <t>Belafsky Cook Myosite Tongue Dysphagia KS0PBCOOKM</t>
  </si>
  <si>
    <t>K30ARSMLTS</t>
  </si>
  <si>
    <t>JMIE RHOL FANGUE CDFW SMOLTS K30ARSMLTS</t>
  </si>
  <si>
    <t>K30FAN2B09</t>
  </si>
  <si>
    <t>WFCB FANGUE CDFW Chinook Salmon Smolts K30FAN2B09</t>
  </si>
  <si>
    <t>KS0HOGA803</t>
  </si>
  <si>
    <t>MED IMHO GIERMASZ BIOMARIN 270 301 KS0HOGA803</t>
  </si>
  <si>
    <t>KS0SFUG301</t>
  </si>
  <si>
    <t>FARIAS BRAIN HLTH ASMNT UCSF 08 18 KS0SFUG301</t>
  </si>
  <si>
    <t>KS0SFUG302</t>
  </si>
  <si>
    <t>FARIAS BRAIN HLTH ASMNT UCSF 08 19 KS0SFUG302</t>
  </si>
  <si>
    <t>KS0SFUG303</t>
  </si>
  <si>
    <t>FARIAS BRAIN HLTH ASMNT UCSF 08 20 KS0SFUG303</t>
  </si>
  <si>
    <t>KS0SFUG304</t>
  </si>
  <si>
    <t>FARIAS BRAIN HLTH ASMNT UCSF 08 21 KS0SFUG304</t>
  </si>
  <si>
    <t>K30JET7EKM</t>
  </si>
  <si>
    <t>ARE Taylor Econ Impacts Kenya School M K30JET7EKM</t>
  </si>
  <si>
    <t>K30ESSBIOD</t>
  </si>
  <si>
    <t>3 31 24 FST CEC BIODICO SUBAWARD WASTE K30ESSBIOD</t>
  </si>
  <si>
    <t>K30ESSCEC1</t>
  </si>
  <si>
    <t>3 31 24 FST CEC ELECT GEN FRM WASTE K30ESSCEC1</t>
  </si>
  <si>
    <t>K30TRILZTR</t>
  </si>
  <si>
    <t>LZ Travel LBNL 7339721 K30TRILZTR</t>
  </si>
  <si>
    <t>K30PANDS20</t>
  </si>
  <si>
    <t>NSF DarkSide Collaborative Equipment K30PANDS20</t>
  </si>
  <si>
    <t>K30V4TH633</t>
  </si>
  <si>
    <t>Royal Canin Calcium Oxalate K30V4TH633</t>
  </si>
  <si>
    <t>K30IPFFPR3</t>
  </si>
  <si>
    <t>Food For Progress Program K30IPFFPR3</t>
  </si>
  <si>
    <t>K30SRB6FFP</t>
  </si>
  <si>
    <t>CLOSED Boucher Food for Progress Prog K30SRB6FFP</t>
  </si>
  <si>
    <t>KS0BHVITAD</t>
  </si>
  <si>
    <t>B HAMMOCK VITAMIN D STUDY 03 24 KS0BHVITAD</t>
  </si>
  <si>
    <t>KS0JOVISUP</t>
  </si>
  <si>
    <t>OLICHNEY VITAMIN D SUPPLEMENT 03 31 24 KS0JOVISUP</t>
  </si>
  <si>
    <t>KS0JOVITAD</t>
  </si>
  <si>
    <t>OLICHNEY VITAMIN D STUDY 03 31 24 KS0JOVITAD</t>
  </si>
  <si>
    <t>KS0LJVITAD</t>
  </si>
  <si>
    <t>LEE JIN VITAMIN D STUDY 03 24 KS0LJVITAD</t>
  </si>
  <si>
    <t>KS0JOADDF1</t>
  </si>
  <si>
    <t>OLICHNEY ALZ DRUG DISCOVERY 09 30 24 KS0JOADDF1</t>
  </si>
  <si>
    <t>KS0LJ72B82</t>
  </si>
  <si>
    <t>ALZHEIMERS DRUG DISCOVERY FOUNDATION KS0LJ72B82</t>
  </si>
  <si>
    <t>K30MMMFFAR</t>
  </si>
  <si>
    <t>AN SCI MAKAGON FFAR LAYING HENS K30MMMFFAR</t>
  </si>
  <si>
    <t>KS0ESJACKF</t>
  </si>
  <si>
    <t>Med Surg Edgardo Salcedo HM Jackson F KS0ESJACKF</t>
  </si>
  <si>
    <t>KS0EMAB046</t>
  </si>
  <si>
    <t>ABBVIE INC M16 046 KS0EMAB046</t>
  </si>
  <si>
    <t>KS0EMAB833</t>
  </si>
  <si>
    <t>ABBVIE INC M16 833 KS0EMAB833</t>
  </si>
  <si>
    <t>K30SFO19E1</t>
  </si>
  <si>
    <t>SFO San Francisco Co EW 2019 57 K30SFO19E1</t>
  </si>
  <si>
    <t>K30JJNSF19</t>
  </si>
  <si>
    <t>STAT Jiang NSF DMS 1914465 K30JJNSF19</t>
  </si>
  <si>
    <t>KS0HOCM801</t>
  </si>
  <si>
    <t>MED IMHO CHO ASTRAZENECA LP D910DC00001 KS0HOCM801</t>
  </si>
  <si>
    <t>KS0HOMC807</t>
  </si>
  <si>
    <t>MED IMHO KIM ASTRAZENECA D910DC00001 KS0HOMC807</t>
  </si>
  <si>
    <t>K30XLNSFCA</t>
  </si>
  <si>
    <t>STAT Li NSF CAREER DMS 1848575 K30XLNSFCA</t>
  </si>
  <si>
    <t>K302372C23</t>
  </si>
  <si>
    <t>CS NSF Med Flying like an airplane Doty K302372C23</t>
  </si>
  <si>
    <t>KS0DCFPVF1</t>
  </si>
  <si>
    <t>MED PHS CASSADY PREVENTION FORWARD KS0DCFPVF1</t>
  </si>
  <si>
    <t>KS0LGFPVF2</t>
  </si>
  <si>
    <t>MED PHS GARCIA PREVENTION FORWARD KS0LGFPVF2</t>
  </si>
  <si>
    <t>KS0LGFPVF3</t>
  </si>
  <si>
    <t>MED PHS GARCIA PREVENTION FORWARD KS0LGFPVF3</t>
  </si>
  <si>
    <t>KS0LGFPVF4</t>
  </si>
  <si>
    <t>MED PHS GARCIA PREVENTION FORWARD KS0LGFPVF4</t>
  </si>
  <si>
    <t>K30ISR19AS</t>
  </si>
  <si>
    <t>CHEM Stuchebrukhov Israel 2019 K30ISR19AS</t>
  </si>
  <si>
    <t>K30MELLN20</t>
  </si>
  <si>
    <t>MELLON GRANT CHILD ACCT 2019 2020 K30MELLN20</t>
  </si>
  <si>
    <t>K30MELLN21</t>
  </si>
  <si>
    <t>MELLON GRANT CHILD ACCT 2020 2021 K30MELLN21</t>
  </si>
  <si>
    <t>K30MELLN22</t>
  </si>
  <si>
    <t>MELLON GRANT CHILD ACCT 2021 2022 K30MELLN22</t>
  </si>
  <si>
    <t>K30MELLNRP</t>
  </si>
  <si>
    <t>MELLON GRANT REPURPOSED FUND 2020 2021 K30MELLNRP</t>
  </si>
  <si>
    <t>K30MELNFD3</t>
  </si>
  <si>
    <t>MELLON GRANT PARENT ACCT 2019 2022 K30MELNFD3</t>
  </si>
  <si>
    <t>K30APSTT89</t>
  </si>
  <si>
    <t>PS BLANCO MONDELEZ TOMATO K30APSTT89</t>
  </si>
  <si>
    <t>K30NNNTT89</t>
  </si>
  <si>
    <t>FST Nitin Mondelez Intl Blanco Ulate K30NNNTT89</t>
  </si>
  <si>
    <t>K30ADNRPR2</t>
  </si>
  <si>
    <t>Usrey ADNR Participants YR 2 K30ADNRPR2</t>
  </si>
  <si>
    <t>K30ADNRPRT</t>
  </si>
  <si>
    <t>NPB Usrey ADNR Participants K30ADNRPRT</t>
  </si>
  <si>
    <t>K30WMUADNR</t>
  </si>
  <si>
    <t>NPB Usrey Neuroscience Research ADNR K30WMUADNR</t>
  </si>
  <si>
    <t>K30BPCCZ63</t>
  </si>
  <si>
    <t>CNPRC Morrison NIH UCLA 1R01HD098389 K30BPCCZ63</t>
  </si>
  <si>
    <t>K30MFE2C51</t>
  </si>
  <si>
    <t>Ercoli Pew Fellowship K30MFE2C51</t>
  </si>
  <si>
    <t>K30MFEQUIP</t>
  </si>
  <si>
    <t>Ercoli Pew Fellowship Equipment K30MFEQUIP</t>
  </si>
  <si>
    <t>K30BOWISRA</t>
  </si>
  <si>
    <t>CMB BOWMAN US ISRAELI BINATION SCIENCE K30BOWISRA</t>
  </si>
  <si>
    <t>KS0RSDF106</t>
  </si>
  <si>
    <t>FYHRIE NSF EAGER 7 31 2023 KS0RSDF106</t>
  </si>
  <si>
    <t>K30VPCCZ70</t>
  </si>
  <si>
    <t>CNPRC Haczku Lignamed LLC A20 0733 K30VPCCZ70</t>
  </si>
  <si>
    <t>KS0PMHA301</t>
  </si>
  <si>
    <t>MED IMPM HACZKU NIH LINGAMED STTR KS0PMHA301</t>
  </si>
  <si>
    <t>KS0PMHA302</t>
  </si>
  <si>
    <t>MED IMPM HACZKU NIH LINGAMED STTR KS0PMHA302</t>
  </si>
  <si>
    <t>K30MFIUSE1</t>
  </si>
  <si>
    <t>Facciotti NSF IUSE Award 1915724 K30MFIUSE1</t>
  </si>
  <si>
    <t>K30SCNSF19</t>
  </si>
  <si>
    <t>STAT S Chen NSF DMS 1916476 K30SCNSF19</t>
  </si>
  <si>
    <t>KS0ACNIH02</t>
  </si>
  <si>
    <t>MRAD Chaudhari R01 Total Body PET CT RA KS0ACNIH02</t>
  </si>
  <si>
    <t>KS0PMAR870</t>
  </si>
  <si>
    <t>MED IMPM SOOD LUNG BIOTECH RIN PH 304 KS0PMAR870</t>
  </si>
  <si>
    <t>K30CNSAN15</t>
  </si>
  <si>
    <t>CNS NORD R01MH120513 K30CNSAN15</t>
  </si>
  <si>
    <t>K30NACAN15</t>
  </si>
  <si>
    <t>NORD R01MH120513 K30NACAN15</t>
  </si>
  <si>
    <t>K30BT72C67</t>
  </si>
  <si>
    <t>ANTS PSU NSF 100104 T BUONASERA 72C67 K30BT72C67</t>
  </si>
  <si>
    <t>K30BUON688</t>
  </si>
  <si>
    <t>ETOX BUONASERA NSF PSU The Role of Diet K30BUON688</t>
  </si>
  <si>
    <t>K30IELPNIH</t>
  </si>
  <si>
    <t>IGN Prado Ghana K30IELPNIH</t>
  </si>
  <si>
    <t>K30IEPNIHG</t>
  </si>
  <si>
    <t>IGN Prado Ghana K30IEPNIHG</t>
  </si>
  <si>
    <t>K302372C79</t>
  </si>
  <si>
    <t>CS Rafatirad NSF EAGER K302372C79</t>
  </si>
  <si>
    <t>K30HHEAG21</t>
  </si>
  <si>
    <t>ECE HOMAYOUN NSF EAGER K30HHEAG21</t>
  </si>
  <si>
    <t>K30CNSAN14</t>
  </si>
  <si>
    <t>CNS NORD Subaward UCSF R01MH081880 K30CNSAN14</t>
  </si>
  <si>
    <t>K30CNSAN16</t>
  </si>
  <si>
    <t>CNS NORD Subaward UCSF YR2 R01MH081880 K30CNSAN16</t>
  </si>
  <si>
    <t>K30FINAC82</t>
  </si>
  <si>
    <t>FINA IMAG MELLON FOUNDATION K30FINAC82</t>
  </si>
  <si>
    <t>K30KE72C82</t>
  </si>
  <si>
    <t>IMAG MELLON FOUNDATION E KOHL 72C82 K30KE72C82</t>
  </si>
  <si>
    <t>KS0JWAZALL</t>
  </si>
  <si>
    <t>WU UNIV AZ ALLO BRIDGING 05 31 22 KS0JWAZALL</t>
  </si>
  <si>
    <t>K30KMDARE1</t>
  </si>
  <si>
    <t>BME NSF DARE Moxon K30KMDARE1</t>
  </si>
  <si>
    <t>K30KMDARE2</t>
  </si>
  <si>
    <t>BME NSF DARE Supplement Moxon K30KMDARE2</t>
  </si>
  <si>
    <t>K30KMDAREF</t>
  </si>
  <si>
    <t>BME NSF DARE Moxon FINA K30KMDAREF</t>
  </si>
  <si>
    <t>K30JNMFERN</t>
  </si>
  <si>
    <t>PLB Maloof NSF IOS 1920825 Fern LEAFY K30JNMFERN</t>
  </si>
  <si>
    <t>K30APSPAI6</t>
  </si>
  <si>
    <t>PS GRADZIEL ALMOND BOARD ROOTSTOC1231022 K30APSPAI6</t>
  </si>
  <si>
    <t>K30V450701</t>
  </si>
  <si>
    <t>SENSORINEURAL DEAFNESS IN ALPACAS K30V450701</t>
  </si>
  <si>
    <t>K30MKXFCCC</t>
  </si>
  <si>
    <t>Kurlaender FCCC College Studt Survey K30MKXFCCC</t>
  </si>
  <si>
    <t>K30TERC250</t>
  </si>
  <si>
    <t>TENV NDSL Delineation of Asian Clam K30TERC250</t>
  </si>
  <si>
    <t>K30LYB2D05</t>
  </si>
  <si>
    <t>LAWR Lybrand NSF CAREER K30LYB2D05</t>
  </si>
  <si>
    <t>K304873274</t>
  </si>
  <si>
    <t>CARB Post COVID Transportation Scenario K304873274</t>
  </si>
  <si>
    <t>K30CRCPCTS</t>
  </si>
  <si>
    <t>CRC CARB Post COVID Transprton Scenario K30CRCPCTS</t>
  </si>
  <si>
    <t>KS0ERLH641</t>
  </si>
  <si>
    <t>MERM FIDELITY INVESTMENTS LAQUEUR KS0ERLH641</t>
  </si>
  <si>
    <t>K30V035VFD</t>
  </si>
  <si>
    <t>Veterinary Feed Directive Online Trainin K30V035VFD</t>
  </si>
  <si>
    <t>K30CCHD2OD</t>
  </si>
  <si>
    <t>Chem Olson Camille Henry Dreyfus Fdn K30CCHD2OD</t>
  </si>
  <si>
    <t>K30CCHDDEO</t>
  </si>
  <si>
    <t>Chem Olson Camille Henry Dreyfus Fdn K30CCHDDEO</t>
  </si>
  <si>
    <t>K30MRS5MUS</t>
  </si>
  <si>
    <t>ESP Springborn Mussel Risk Assessment K30MRS5MUS</t>
  </si>
  <si>
    <t>KS0GICE800</t>
  </si>
  <si>
    <t>MED IMGI CHAK GLAXOSMITHKLINE GSK3228836 KS0GICE800</t>
  </si>
  <si>
    <t>K30MATLS05</t>
  </si>
  <si>
    <t>L Starkston SLOAN FDN FELLOW 2021 23 x25 K30MATLS05</t>
  </si>
  <si>
    <t>K30V4S6802</t>
  </si>
  <si>
    <t>S Cal Equine Pet assess in race horses K30V4S6802</t>
  </si>
  <si>
    <t>K30V4S6803</t>
  </si>
  <si>
    <t>Thomasy RashmiVu NIH Corneal endotheli K30V4S6803</t>
  </si>
  <si>
    <t>K30GMCCP01</t>
  </si>
  <si>
    <t>GMC RSF Patler Reuniting Families K30GMCCP01</t>
  </si>
  <si>
    <t>K30GMCCP1A</t>
  </si>
  <si>
    <t>GMC RSF Patler Reuniting Families SUBS K30GMCCP1A</t>
  </si>
  <si>
    <t>K30SIS21T1</t>
  </si>
  <si>
    <t>SIS Siskiyou Co GENT 2021 31 C000114183 K30SIS21T1</t>
  </si>
  <si>
    <t>KS0HOLT806</t>
  </si>
  <si>
    <t>MED IMHO LI RASCAL THERAPEUTICS KS0HOLT806</t>
  </si>
  <si>
    <t>K30APSM644</t>
  </si>
  <si>
    <t>PS CCIA 21 23 BRADFORD K30APSM644</t>
  </si>
  <si>
    <t>K3079N21PB</t>
  </si>
  <si>
    <t>CHEM Beal FINA T32 Training 2021 K3079N21PB</t>
  </si>
  <si>
    <t>K3079N22PB</t>
  </si>
  <si>
    <t>CHEM Beal FINA T32 Training 2022 K3079N22PB</t>
  </si>
  <si>
    <t>K3079N23PB</t>
  </si>
  <si>
    <t>CHEM Beal FINA T32 Training 2023 K3079N23PB</t>
  </si>
  <si>
    <t>K30CARE023</t>
  </si>
  <si>
    <t>CHEM Beal T32 Training 2023 Childcare K30CARE023</t>
  </si>
  <si>
    <t>K30T3221PB</t>
  </si>
  <si>
    <t>CHEM Beal NIH T32 Training 2021 K30T3221PB</t>
  </si>
  <si>
    <t>K30T3222PB</t>
  </si>
  <si>
    <t>CHEM Beal NIH T32 Training 2021 K30T3222PB</t>
  </si>
  <si>
    <t>K30T3223PB</t>
  </si>
  <si>
    <t>CHEM Beal NIH T32 Year 2023 24 K30T3223PB</t>
  </si>
  <si>
    <t>K30T32CARE</t>
  </si>
  <si>
    <t>CHEM Beal NIH T32 Training 2021 K30T32CARE</t>
  </si>
  <si>
    <t>K30SMTUWIN</t>
  </si>
  <si>
    <t>MAE SOSHI VIENNA UNIV TECH A21 4035 K30SMTUWIN</t>
  </si>
  <si>
    <t>K30AJFLCTC</t>
  </si>
  <si>
    <t>CDFW Lahontan Cutthroat Trout Genetics K30AJFLCTC</t>
  </si>
  <si>
    <t>K30AMSLCTT</t>
  </si>
  <si>
    <t>Schreier Lahontan Cutthroat Trout Gene K30AMSLCTT</t>
  </si>
  <si>
    <t>KS0APDOVA1</t>
  </si>
  <si>
    <t>PAWAR DOVA CT AVA PED 301 KS0APDOVA1</t>
  </si>
  <si>
    <t>K30SGVALMN</t>
  </si>
  <si>
    <t>7 31 24 ABC Almond Yield K30SGVALMN</t>
  </si>
  <si>
    <t>KS0DMFRSDB</t>
  </si>
  <si>
    <t>MED PHS MIGLIORETTI UW LEE KS0DMFRSDB</t>
  </si>
  <si>
    <t>K30APSPAM9</t>
  </si>
  <si>
    <t>PS PUTNAM ABC21 22 DEVELOP OF NEW ALMOND K30APSPAM9</t>
  </si>
  <si>
    <t>K304873272</t>
  </si>
  <si>
    <t>CARB Estimating the Health Benefits K304873272</t>
  </si>
  <si>
    <t>K30GLC2D56</t>
  </si>
  <si>
    <t>Stevens USDA NIFA Predoctoral Fellowship K30GLC2D56</t>
  </si>
  <si>
    <t>K30GLC2D5A</t>
  </si>
  <si>
    <t>Inst Allowance Stevens NIFA fellowship K30GLC2D5A</t>
  </si>
  <si>
    <t>K30GLC2D5F</t>
  </si>
  <si>
    <t>FINA Stevens USDA NIFA Predoctoral K30GLC2D5F</t>
  </si>
  <si>
    <t>KS0IDCS306</t>
  </si>
  <si>
    <t>MED IMID COHEN PPD ACTIV CAMOSTAT KS0IDCS306</t>
  </si>
  <si>
    <t>KS0IDCS307</t>
  </si>
  <si>
    <t>MED IMID COHEN PPD ACTIV SAB 185 KS0IDCS307</t>
  </si>
  <si>
    <t>K30KFCASP8</t>
  </si>
  <si>
    <t>Fidelis NIH R01GM100482 CASP Y10 13 K30KFCASP8</t>
  </si>
  <si>
    <t>K30KFSUP11</t>
  </si>
  <si>
    <t>Fidelis NIH R01GM100482 CASP Y10 13 K30KFSUP11</t>
  </si>
  <si>
    <t>K30CPCDZ59</t>
  </si>
  <si>
    <t>CNPRC Roberts Gritstone A22 1492 K30CPCDZ59</t>
  </si>
  <si>
    <t>K30S4TYCLI</t>
  </si>
  <si>
    <t>CEE YOUNG CDPR CLIMATE CHANGE PROJECT K30S4TYCLI</t>
  </si>
  <si>
    <t>KS0LTMULSF</t>
  </si>
  <si>
    <t>A21 1551 U01NS120820 UCSF Subaward KS0LTMULSF</t>
  </si>
  <si>
    <t>KS0LTMULT1</t>
  </si>
  <si>
    <t>A21 1551 U01NS120820 KS0LTMULT1</t>
  </si>
  <si>
    <t>KS0LTMULTB</t>
  </si>
  <si>
    <t>A21 1551 U01NS120820 UCB Subaward KS0LTMULTB</t>
  </si>
  <si>
    <t>KS0LTMUMIT</t>
  </si>
  <si>
    <t>A21 1551 U01NS120820 MIT Subaward KS0LTMUMIT</t>
  </si>
  <si>
    <t>KS0VYMULT1</t>
  </si>
  <si>
    <t>A21 1551 U01NS120820 U01 Lin Tian KS0VYMULT1</t>
  </si>
  <si>
    <t>KS0VYMULT2</t>
  </si>
  <si>
    <t>U01NS120820 U01 Lin Tian VYY Yr2 KS0VYMULT2</t>
  </si>
  <si>
    <t>KS0VYMULT3</t>
  </si>
  <si>
    <t>U01NS120820 U01 Lin Tian VYY Yr3 KS0VYMULT3</t>
  </si>
  <si>
    <t>K30LAUTUF2</t>
  </si>
  <si>
    <t>NUT AU TUFTS USDA WIC TELEHEALTH CENTER K30LAUTUF2</t>
  </si>
  <si>
    <t>K30LAUTUFT</t>
  </si>
  <si>
    <t>NUT AU TUFTS USDA WIC TELEHEALTH CENTER K30LAUTUFT</t>
  </si>
  <si>
    <t>K30LLCIF24</t>
  </si>
  <si>
    <t>ECE LAI CIF SMALL kNN K30LLCIF24</t>
  </si>
  <si>
    <t>KS0CZAHA21</t>
  </si>
  <si>
    <t>MPHA CHAOQUN AHA AWARD KS0CZAHA21</t>
  </si>
  <si>
    <t>KS0CZAHA22</t>
  </si>
  <si>
    <t>MPHA CHAOQUN AHA AWARD KS0CZAHA22</t>
  </si>
  <si>
    <t>K30ALWTAN2</t>
  </si>
  <si>
    <t>06 30 24 WSWC Adv Cond Tannin Understan K30ALWTAN2</t>
  </si>
  <si>
    <t>K30ALWTANN</t>
  </si>
  <si>
    <t>06 30 22 WSWC Adv Cond Tannin Understan K30ALWTANN</t>
  </si>
  <si>
    <t>K30PREDOE3</t>
  </si>
  <si>
    <t>677918 FERMI Extinction in the Mu2e K30PREDOE3</t>
  </si>
  <si>
    <t>K30MEIERFE</t>
  </si>
  <si>
    <t>Nathan Meier USDA 2021 67034 35187 K30MEIERFE</t>
  </si>
  <si>
    <t>K30MEIERFI</t>
  </si>
  <si>
    <t>Meier USDA 2021 67034 35187 GS Stipend K30MEIERFI</t>
  </si>
  <si>
    <t>K30MEIERIN</t>
  </si>
  <si>
    <t>Meier USDA 2021 67034 35087 Inst Allowa K30MEIERIN</t>
  </si>
  <si>
    <t>K30NDMINAL</t>
  </si>
  <si>
    <t>Meier USDA 2021 67034 35087 Inst Allowa K30NDMINAL</t>
  </si>
  <si>
    <t>K30NDMSTPD</t>
  </si>
  <si>
    <t>Meier USDA 2021 67034 35187 GS Stipend K30NDMSTPD</t>
  </si>
  <si>
    <t>K30NDMUSDA</t>
  </si>
  <si>
    <t>Nathan Meier USDA 2021 67034 35187 K30NDMUSDA</t>
  </si>
  <si>
    <t>KS0CPAFSH1</t>
  </si>
  <si>
    <t>Med Surg Clifford Pereira AFSH KS0CPAFSH1</t>
  </si>
  <si>
    <t>K30STA21T1</t>
  </si>
  <si>
    <t>STA Stanislaus GENT 2021 34 C000114187 K30STA21T1</t>
  </si>
  <si>
    <t>K30HAMUMI1</t>
  </si>
  <si>
    <t>ENT University of Michigan Subcontract K30HAMUMI1</t>
  </si>
  <si>
    <t>KS0ERBS500</t>
  </si>
  <si>
    <t>MERM LOCAL INITIATIVES BUGGS KS0ERBS500</t>
  </si>
  <si>
    <t>KS0NRKK617</t>
  </si>
  <si>
    <t>PATIENT CENTERED OUTCOME KAWASAKI COVID KS0NRKK617</t>
  </si>
  <si>
    <t>K30CNSRC03</t>
  </si>
  <si>
    <t>CNS Chaudhuri Alfred P Sloan Fnd award K30CNSRC03</t>
  </si>
  <si>
    <t>K30ALWTAR2</t>
  </si>
  <si>
    <t>6 30 23 AVF Revising Tartrate Stability2 K30ALWTAR2</t>
  </si>
  <si>
    <t>K30APSTL70</t>
  </si>
  <si>
    <t>PS BRUMMER 2021 CA LEAFY GREENS K30APSTL70</t>
  </si>
  <si>
    <t>K30KLLNSF1</t>
  </si>
  <si>
    <t>EVE LASKOWSKI NSF AWARD 2100625 0 K30KLLNSF1</t>
  </si>
  <si>
    <t>K30AQKB005</t>
  </si>
  <si>
    <t>BEIN NIH NIA RF1 TRAP AD K30AQKB005</t>
  </si>
  <si>
    <t>K30LVTRAP1</t>
  </si>
  <si>
    <t>TRAP exacerbates AD K30LVTRAP1</t>
  </si>
  <si>
    <t>K30V440L91</t>
  </si>
  <si>
    <t>VMB LEIN NIH NIA RF1 TRAP AD K30V440L91</t>
  </si>
  <si>
    <t>K30ELVESPD</t>
  </si>
  <si>
    <t>NCL ELVESPEED K30ELVESPD</t>
  </si>
  <si>
    <t>KS0HOJB830</t>
  </si>
  <si>
    <t>MED IMCT JONAS GLYCOMIMETICS KS0HOJB830</t>
  </si>
  <si>
    <t>K30ALMHUL2</t>
  </si>
  <si>
    <t>AN SCI DePeters Almond Hull Composition K30ALMHUL2</t>
  </si>
  <si>
    <t>K30SOAMFOR</t>
  </si>
  <si>
    <t>JMIE OSTO American Forests K30SOAMFOR</t>
  </si>
  <si>
    <t>K30MATDM01</t>
  </si>
  <si>
    <t>D Martin NSF 2023 26 K30MATDM01</t>
  </si>
  <si>
    <t>K30MATJE01</t>
  </si>
  <si>
    <t>J Erickson Grad Fellowship NDSEG K30MATJE01</t>
  </si>
  <si>
    <t>K30MLMNCLA</t>
  </si>
  <si>
    <t>5 31 24 NCI UCLA Oral microbiome K30MLMNCLA</t>
  </si>
  <si>
    <t>K30GATCPET</t>
  </si>
  <si>
    <t>Arino Estrada R01 TOF PET TICI Crystals K30GATCPET</t>
  </si>
  <si>
    <t>KS0ED72F04</t>
  </si>
  <si>
    <t>E Dickson RF1 A23 1622 KS0ED72F04</t>
  </si>
  <si>
    <t>KS0HORJ830</t>
  </si>
  <si>
    <t>MED IMHO RIESS ARRIVENT FURMO 004 KS0HORJ830</t>
  </si>
  <si>
    <t>K30APSPWK7</t>
  </si>
  <si>
    <t>PS SHACKEL CWB EARLY SEASON WATER 23 24 K30APSPWK7</t>
  </si>
  <si>
    <t>K30APSPWK6</t>
  </si>
  <si>
    <t>PS LAMPINEN CWB WALNUT ORCHARDMGMT23 24 K30APSPWK6</t>
  </si>
  <si>
    <t>K30V435F08</t>
  </si>
  <si>
    <t>2023 CYTOKINETICS INC A23 3722 K30V435F08</t>
  </si>
  <si>
    <t>K30V4S7060</t>
  </si>
  <si>
    <t>Leonard Alcon Rabbit Corneal Inflammati K30V4S7060</t>
  </si>
  <si>
    <t>K30COL23E1</t>
  </si>
  <si>
    <t>COL Colusa County EW 2023 C000114395 K30COL23E1</t>
  </si>
  <si>
    <t>K30COL23C1</t>
  </si>
  <si>
    <t>COL Colusa Co CW 2023 05 C000114397 K30COL23C1</t>
  </si>
  <si>
    <t>K30MON23T1</t>
  </si>
  <si>
    <t>MON Mono Co GENT 2023 21 C000114406 K30MON23T1</t>
  </si>
  <si>
    <t>KS0LZSAGE1</t>
  </si>
  <si>
    <t>ZHANG SAGE THERAP A23 2968 SAGE 718 KS0LZSAGE1</t>
  </si>
  <si>
    <t>K30APO2F15</t>
  </si>
  <si>
    <t>12 31 23 Remote Sensing Tomato K30APO2F15</t>
  </si>
  <si>
    <t>KS0PMSN813</t>
  </si>
  <si>
    <t>MED IMPM SOOD ACCELERON A011 13 HYPERION KS0PMSN813</t>
  </si>
  <si>
    <t>K30CWSCLF2</t>
  </si>
  <si>
    <t>3 31 24 BOD Removal Rinse Water K30CWSCLF2</t>
  </si>
  <si>
    <t>KS0ERND641</t>
  </si>
  <si>
    <t>MERM QUEENS UNIV CAN SCHAN NISHIJIMA KS0ERND641</t>
  </si>
  <si>
    <t>K30AWHOMOG</t>
  </si>
  <si>
    <t>BME Wang R01 4 4 23 3 31 27 K30AWHOMOG</t>
  </si>
  <si>
    <t>K30RCHOMOG</t>
  </si>
  <si>
    <t>BME Carney R01 4 4 23 3 31 27 K30RCHOMOG</t>
  </si>
  <si>
    <t>K30APSFB91</t>
  </si>
  <si>
    <t>PS DANDEKAR CDFA SCBG VIA ARS KASUGA K30APSFB91</t>
  </si>
  <si>
    <t>K30TEQUI10</t>
  </si>
  <si>
    <t>CA Quits Renewal Year 10 K30TEQUI10</t>
  </si>
  <si>
    <t>K30TEQUIT7</t>
  </si>
  <si>
    <t>CA Quits Renewal Year 7 K30TEQUIT7</t>
  </si>
  <si>
    <t>K30TEQUIT8</t>
  </si>
  <si>
    <t>CA Quits Renewal Year 8 K30TEQUIT8</t>
  </si>
  <si>
    <t>K30TEQUIT9</t>
  </si>
  <si>
    <t>CA Quits Renewal Year 9 K30TEQUIT9</t>
  </si>
  <si>
    <t>K30MBGTQ25</t>
  </si>
  <si>
    <t>MCB G QUON UMASS SUB00000269 K30MBGTQ25</t>
  </si>
  <si>
    <t>K30CKPRO51</t>
  </si>
  <si>
    <t>CHE KRONAWITTER U of S CAR Project 51 K30CKPRO51</t>
  </si>
  <si>
    <t>K30RCR2F26</t>
  </si>
  <si>
    <t>2 29 24 U of SC Proj 51 Runnebaum K30RCR2F26</t>
  </si>
  <si>
    <t>K30PCR2F27</t>
  </si>
  <si>
    <t>NIFA ALEXANDRA SHIGENAGA K30PCR2F27</t>
  </si>
  <si>
    <t>K30MBMEW23</t>
  </si>
  <si>
    <t>MCB MEW NIH 2R01GM127571 K30MBMEW23</t>
  </si>
  <si>
    <t>K30VAL7132</t>
  </si>
  <si>
    <t>HST GO 17132 First Observation Supernova K30VAL7132</t>
  </si>
  <si>
    <t>K30CMSCHRO</t>
  </si>
  <si>
    <t>AN MOODY ASPCA CHRONIC HEALTH CONDITION K30CMSCHRO</t>
  </si>
  <si>
    <t>K30APSPWL1</t>
  </si>
  <si>
    <t>PS PJ BROWN 2023 CWB WIP K30APSPWL1</t>
  </si>
  <si>
    <t>K30TJM2F32</t>
  </si>
  <si>
    <t>CA Walnut Board Determining levels Bot K30TJM2F32</t>
  </si>
  <si>
    <t>K30S4CCDPH</t>
  </si>
  <si>
    <t>CEE Cappa CDPH IAQ K30S4CCDPH</t>
  </si>
  <si>
    <t>K30DUARTE1</t>
  </si>
  <si>
    <t>CMB Duarte NIMH F31MH133270 K30DUARTE1</t>
  </si>
  <si>
    <t>K304877122</t>
  </si>
  <si>
    <t>Fulton ZEV Transition Council K304877122</t>
  </si>
  <si>
    <t>K30OMS2F40</t>
  </si>
  <si>
    <t>NCPN Quality Plan II S001450 K30OMS2F40</t>
  </si>
  <si>
    <t>KS0NRSK102</t>
  </si>
  <si>
    <t>CA OFFICE OF STATE NP TRAINING Y2 KS0NRSK102</t>
  </si>
  <si>
    <t>K30YWUFELL</t>
  </si>
  <si>
    <t>PSY Wu Koppitz Fellowship K30YWUFELL</t>
  </si>
  <si>
    <t>K30EXN2F43</t>
  </si>
  <si>
    <t>ELIZA POLLINATOR PARTNERSHIP AWARD K30EXN2F43</t>
  </si>
  <si>
    <t>KS0AFR0123</t>
  </si>
  <si>
    <t>FAN R01NS128179 4 15 23 3 31 28 KS0AFR0123</t>
  </si>
  <si>
    <t>K30MLSPS01</t>
  </si>
  <si>
    <t>SHARED PLATE STRATEGIES LLC K30MLSPS01</t>
  </si>
  <si>
    <t>KS0NT72F49</t>
  </si>
  <si>
    <t>Roche A23 3202 Nam Tran KS0NT72F49</t>
  </si>
  <si>
    <t>K30ERBCMSC</t>
  </si>
  <si>
    <t>Fermilab Sub 698216 CMS Board Chair K30ERBCMSC</t>
  </si>
  <si>
    <t>K30BJB3013</t>
  </si>
  <si>
    <t>NUTR Bennett RSA 58 2032 3 013 K30BJB3013</t>
  </si>
  <si>
    <t>K30ADAPTDL</t>
  </si>
  <si>
    <t>Larsen ADAPT 2023 K30ADAPTDL</t>
  </si>
  <si>
    <t>KS0SPYJ534</t>
  </si>
  <si>
    <t>23 24 SPINE FELLOW MEDTRONIC 07 24 KS0SPYJ534</t>
  </si>
  <si>
    <t>K30APSTL75</t>
  </si>
  <si>
    <t>PS FENNIMORE CA GREEN LEAFY SOIL 033124 K30APSTL75</t>
  </si>
  <si>
    <t>KS0EMLKGBP</t>
  </si>
  <si>
    <t>MAVERAKIS ELI LILLY A23 3594 0 KS0EMLKGBP</t>
  </si>
  <si>
    <t>KS0CACN507</t>
  </si>
  <si>
    <t>MED IMCA CHIAMVIMONVAT AHA PRECISE CTR KS0CACN507</t>
  </si>
  <si>
    <t>KS0CACN509</t>
  </si>
  <si>
    <t>MED IMCA CHIAMVIMONVAT AHA CORE YEAR 2 KS0CACN509</t>
  </si>
  <si>
    <t>KS0CACN510</t>
  </si>
  <si>
    <t>MED IMCA CHIAMVIMONVAT AHA CORE YEAR 3 KS0CACN510</t>
  </si>
  <si>
    <t>KS0CACN511</t>
  </si>
  <si>
    <t>MED IMCA CHIAMVIMONVAT AHA CORE YEAR 4 KS0CACN511</t>
  </si>
  <si>
    <t>K30APSFB92</t>
  </si>
  <si>
    <t>PS LIETH SUB UCB BMA SARS Vaccines K30APSFB92</t>
  </si>
  <si>
    <t>K30BPCEZ57</t>
  </si>
  <si>
    <t>CNPRC Van Rompay Codagenix A23 1492 K30BPCEZ57</t>
  </si>
  <si>
    <t>K30AWMIMET</t>
  </si>
  <si>
    <t>BME WANG NIH NIBIB 1R01EB034279 K30AWMIMET</t>
  </si>
  <si>
    <t>K30CTNIBIB</t>
  </si>
  <si>
    <t>BME TAN NIH NIBIB 1R01EB034279 K30CTNIBIB</t>
  </si>
  <si>
    <t>K30ESH0004</t>
  </si>
  <si>
    <t>NIH NIBIB EV ENGINEERING K30ESH0004</t>
  </si>
  <si>
    <t>K30RCMIMET</t>
  </si>
  <si>
    <t>BME Carney R01 MIMET 3 1 23 2 27 27 K30RCMIMET</t>
  </si>
  <si>
    <t>K30HXCFUGE</t>
  </si>
  <si>
    <t>AN SCI CHENG USDA NIFA SNP levels K30HXCFUGE</t>
  </si>
  <si>
    <t>KS0GLFEVER</t>
  </si>
  <si>
    <t>LOOTS LLNL VALLEY FEVER 9 30 2024 KS0GLFEVER</t>
  </si>
  <si>
    <t>K30ISYHWFP</t>
  </si>
  <si>
    <t>IGN Hess A23 3181 WFP K30ISYHWFP</t>
  </si>
  <si>
    <t>K30POS3700</t>
  </si>
  <si>
    <t>WFCB POST NSF CARIBOU K30POS3700</t>
  </si>
  <si>
    <t>K30XCYWAS2</t>
  </si>
  <si>
    <t>ANS Univ of WA Subaward Yang K30XCYWAS2</t>
  </si>
  <si>
    <t>K30APSFB83</t>
  </si>
  <si>
    <t>PS BRUMMER 2023 USDA AFRI ALFALFA K30APSFB83</t>
  </si>
  <si>
    <t>K30CLS2F70</t>
  </si>
  <si>
    <t>MINNESOTA MODELING INTEGRATED MANAGME K30CLS2F70</t>
  </si>
  <si>
    <t>K30PJHARKH</t>
  </si>
  <si>
    <t>UBA ARKANSAS CHILDRENS HOSPI 58 6026 01 K30PJHARKH</t>
  </si>
  <si>
    <t>K30CMSCINC</t>
  </si>
  <si>
    <t>NUTR SLUPSKY UNIV OF CINC MOM2CHILD K30CMSCINC</t>
  </si>
  <si>
    <t>K30APSTL76</t>
  </si>
  <si>
    <t>PS TAYLOR 2023 CLGRB LETTUCE QUALITY K30APSTL76</t>
  </si>
  <si>
    <t>K30JDM2F74</t>
  </si>
  <si>
    <t>USDA Protect California Flora K30JDM2F74</t>
  </si>
  <si>
    <t>K30GBREDMA</t>
  </si>
  <si>
    <t>EPS RATSCHBACHER USGS EDMAP K30GBREDMA</t>
  </si>
  <si>
    <t>K30HER2F60</t>
  </si>
  <si>
    <t>LAWR HERNANDEZ ARGO LAB Ecosystemsolar K30HER2F60</t>
  </si>
  <si>
    <t>K30V435F78</t>
  </si>
  <si>
    <t>Amargosa Basin Drought Resilience K30V435F78</t>
  </si>
  <si>
    <t>K303879041</t>
  </si>
  <si>
    <t>CEC HP Next Gen Heat Pump Flex Meyer K303879041</t>
  </si>
  <si>
    <t>K30AEX2F81</t>
  </si>
  <si>
    <t>Risk spread and control of Fusarium die K30AEX2F81</t>
  </si>
  <si>
    <t>K30TERC272</t>
  </si>
  <si>
    <t>TENV LYNCH CDFA INVASIVE BORERS K30TERC272</t>
  </si>
  <si>
    <t>KS0PMAT847</t>
  </si>
  <si>
    <t>MED IMPM ALBERTSON BOEHRINGER PF ILD KS0PMAT847</t>
  </si>
  <si>
    <t>KS0PMAT848</t>
  </si>
  <si>
    <t>MED IMPM ALBERTSON BOEHRINGER IPF KS0PMAT848</t>
  </si>
  <si>
    <t>K30V419NEO</t>
  </si>
  <si>
    <t>Maier CDFA Neonatal Beef Calves in CA K30V419NEO</t>
  </si>
  <si>
    <t>KS0ARF3001</t>
  </si>
  <si>
    <t>Med Surg Canter F30 Aryana Razmara KS0ARF3001</t>
  </si>
  <si>
    <t>K30APSARA2</t>
  </si>
  <si>
    <t>PS KASSIM RICE RESEARCH WEED MANA 123123 K30APSARA2</t>
  </si>
  <si>
    <t>K30APSPC29</t>
  </si>
  <si>
    <t>PS MARINO CA CHERRY INVEST DORM23 24 K30APSPC29</t>
  </si>
  <si>
    <t>K30V4D1502</t>
  </si>
  <si>
    <t>Soltero Rivera Gallant Pet FCGS K30V4D1502</t>
  </si>
  <si>
    <t>K30V470SDZ</t>
  </si>
  <si>
    <t>VM WHC Najera SD Zoo Society Mtn Lion K30V470SDZ</t>
  </si>
  <si>
    <t>K30APSPT52</t>
  </si>
  <si>
    <t>PS CDPB Prune Cultivar E D 3 31 2024 K30APSPT52</t>
  </si>
  <si>
    <t>K30LEWIF91</t>
  </si>
  <si>
    <t>WFCB LEWIS CDWR eff 9 1 23 K30LEWIF91</t>
  </si>
  <si>
    <t>K30TLP2F97</t>
  </si>
  <si>
    <t>USDA NIFA Fatal Attraction 906 707 K30TLP2F97</t>
  </si>
  <si>
    <t>K30TLP2F9A</t>
  </si>
  <si>
    <t>USDA NIFA Fatal Attraction Univ of AZ K30TLP2F9A</t>
  </si>
  <si>
    <t>KS0HODJ810</t>
  </si>
  <si>
    <t>MED IMHO DUCORE BAYER 21280 KS0HODJ810</t>
  </si>
  <si>
    <t>K30TKAZCXF</t>
  </si>
  <si>
    <t>CHE Kuhl AZU Mid Scale RI 2 Cons CXFEL K30TKAZCXF</t>
  </si>
  <si>
    <t>K30AMOSPO3</t>
  </si>
  <si>
    <t>ANS USDA SPOTTED OWLIII OBERBAUER K30AMOSPO3</t>
  </si>
  <si>
    <t>KS0LAINCEN</t>
  </si>
  <si>
    <t>MED PSYCH Abbeduto SFARI 0316 0219 KS0LAINCEN</t>
  </si>
  <si>
    <t>KS0LASPARK</t>
  </si>
  <si>
    <t>MED PSYCH Abbeduto SFARI 0316 0219 KS0LASPARK</t>
  </si>
  <si>
    <t>KS0LASPRK2</t>
  </si>
  <si>
    <t>MED PSYCH Abbeduto SFARI 0316 0219 yr 2 KS0LASPRK2</t>
  </si>
  <si>
    <t>KS0LASPRK3</t>
  </si>
  <si>
    <t>MED PSYCH Abbeduto SFARI 0316 0219 yr3 KS0LASPRK3</t>
  </si>
  <si>
    <t>KS0LASPRK4</t>
  </si>
  <si>
    <t>MED PSYCH Abbeduto SFARI 0316 0220 yr4 KS0LASPRK4</t>
  </si>
  <si>
    <t>KS0LASPRK5</t>
  </si>
  <si>
    <t>MED PSYCH Abbeduto SFARI 0316 0220 yr5 KS0LASPRK5</t>
  </si>
  <si>
    <t>KS0LASPRK6</t>
  </si>
  <si>
    <t>MED PSYCH Abbeduto SFARI 0316 0222 yr6 KS0LASPRK6</t>
  </si>
  <si>
    <t>KS0LASPRK7</t>
  </si>
  <si>
    <t>MED PSYCH Abbeduto SFARI 0316 0223 yr7 KS0LASPRK7</t>
  </si>
  <si>
    <t>KS0LASPRKI</t>
  </si>
  <si>
    <t>MED PSYCH Abbeduto SFARI 2021 Incentive KS0LASPRKI</t>
  </si>
  <si>
    <t>KS0LASPRKS</t>
  </si>
  <si>
    <t>MED PSYCH Abbeduto SFARI 0316 0220 Supp KS0LASPRKS</t>
  </si>
  <si>
    <t>KS0HOAM811</t>
  </si>
  <si>
    <t>MED IMCT ABEDI TESSA THERAPEUTICS FF01 KS0HOAM811</t>
  </si>
  <si>
    <t>K30BYF0059</t>
  </si>
  <si>
    <t>ECE YOO TOYOTAMOTOR K30BYF0059</t>
  </si>
  <si>
    <t>KS0PMKN300</t>
  </si>
  <si>
    <t>MED IMPM KENYON UCSF PRECISE SMART SA KS0PMKN300</t>
  </si>
  <si>
    <t>KS0PMKN301</t>
  </si>
  <si>
    <t>MED IMPM KENYON UCSF PRECISE SMART SA YR KS0PMKN301</t>
  </si>
  <si>
    <t>KS0PMKN303</t>
  </si>
  <si>
    <t>MED IMPM KENYON UCSF PRECISE SMART SA YR KS0PMKN303</t>
  </si>
  <si>
    <t>KS0PMKN304</t>
  </si>
  <si>
    <t>MED IMPM KENYON UCSF PRECISE SMARTSA YR5 KS0PMKN304</t>
  </si>
  <si>
    <t>KS0PMKN305</t>
  </si>
  <si>
    <t>MED IMPM KENYON UCSF PRECISE SMARTSA YR6 KS0PMKN305</t>
  </si>
  <si>
    <t>K30RJSEOTO</t>
  </si>
  <si>
    <t>JMIE RCJ1 US FISH WILDLIFE SELENIUM K30RJSEOTO</t>
  </si>
  <si>
    <t>KS0PMAT829</t>
  </si>
  <si>
    <t>MED IMPM ALBERTSON CELGENE CC 90001 KS0PMAT829</t>
  </si>
  <si>
    <t>KS0IDCS829</t>
  </si>
  <si>
    <t>MED IMID COHEN REBIOTIX 2017 01 KS0IDCS829</t>
  </si>
  <si>
    <t>K302350983</t>
  </si>
  <si>
    <t>NSF CAREER Combating Numerical Bugs Rub K302350983</t>
  </si>
  <si>
    <t>K302350984</t>
  </si>
  <si>
    <t>NSF CAREER Participant Combating Rubio K302350984</t>
  </si>
  <si>
    <t>K302350985</t>
  </si>
  <si>
    <t>NSF CAREER REU Combating Rubio K302350985</t>
  </si>
  <si>
    <t>KS0HOGD850</t>
  </si>
  <si>
    <t>MED IMHO GANDARA GENENTECH BO29554 KS0HOGD850</t>
  </si>
  <si>
    <t>K30SZAJSMF</t>
  </si>
  <si>
    <t>JAMES S MCDONNELL FOUND 5YR K30SZAJSMF</t>
  </si>
  <si>
    <t>KS0HORJ815</t>
  </si>
  <si>
    <t>MED IMHO RIESS GLAXOSMITHKLINE 208471 KS0HORJ815</t>
  </si>
  <si>
    <t>K30DESJNEA</t>
  </si>
  <si>
    <t>DES J Young NEA Grant K30DESJNEA</t>
  </si>
  <si>
    <t>K30FMS5ECO</t>
  </si>
  <si>
    <t>ESP Moore NSF CHN2 K30FMS5ECO</t>
  </si>
  <si>
    <t>KS0HOLT803</t>
  </si>
  <si>
    <t>MED IMHO LI MERCK MK3475 495 04 KS0HOLT803</t>
  </si>
  <si>
    <t>K30S4FBDWR</t>
  </si>
  <si>
    <t>CEE Bombardelli DWR Hydraulic Modeling K30S4FBDWR</t>
  </si>
  <si>
    <t>K30ERBCOX2</t>
  </si>
  <si>
    <t>FERMI NATIONAL ACCELERATOR LAB 657498 K30ERBCOX2</t>
  </si>
  <si>
    <t>K30APOAFRI</t>
  </si>
  <si>
    <t>BAE Pourreza AFRI Sub w Uof FL 5 31 23 K30APOAFRI</t>
  </si>
  <si>
    <t>K30CHEFER4</t>
  </si>
  <si>
    <t>FERMI NATIONAL ACCELERATOR LAB 655955 K30CHEFER4</t>
  </si>
  <si>
    <t>K30CHEFER5</t>
  </si>
  <si>
    <t>FERMILAB Sub No 655955 On Campus IDR K30CHEFER5</t>
  </si>
  <si>
    <t>K30FORGFT5</t>
  </si>
  <si>
    <t>CAC 2019 2020 K30FORGFT5</t>
  </si>
  <si>
    <t>K30V4B49ND</t>
  </si>
  <si>
    <t>AMOR Notre Dame Adv Spatial Repellents K30V4B49ND</t>
  </si>
  <si>
    <t>K30MATAF05</t>
  </si>
  <si>
    <t>A Fannjiang SIMONS FDN 2019 24 K30MATAF05</t>
  </si>
  <si>
    <t>K30SIMNAF1</t>
  </si>
  <si>
    <t>Dept SIMONS Grant Albert Fannjiang K30SIMNAF1</t>
  </si>
  <si>
    <t>K30MH73C31</t>
  </si>
  <si>
    <t>POLS NSF COLLABORATIVE McKIBBEN 73C31 K30MH73C31</t>
  </si>
  <si>
    <t>K30APNSFMM</t>
  </si>
  <si>
    <t>BME NSF MOTILE MATTER AWARD PARIKH K30APNSFMM</t>
  </si>
  <si>
    <t>KS0HOKE812</t>
  </si>
  <si>
    <t>MED IMHO KIM BRISTOL MYERS UCDCC 276 KS0HOKE812</t>
  </si>
  <si>
    <t>KS0MAABB14</t>
  </si>
  <si>
    <t>APPERSON ABBVIE INC M14 397 0 12 31 24 KS0MAABB14</t>
  </si>
  <si>
    <t>KS0MAABB18</t>
  </si>
  <si>
    <t>APPERSON ABBVIE INC M18 918 0 12 31 24 KS0MAABB18</t>
  </si>
  <si>
    <t>K30BPCCZ61</t>
  </si>
  <si>
    <t>CNPRC Morrison Bliss Moreau NIH R01 K30BPCCZ61</t>
  </si>
  <si>
    <t>K30VPCCZ61</t>
  </si>
  <si>
    <t>CNPRC BPCCZ61 GSR TUITION FEES K30VPCCZ61</t>
  </si>
  <si>
    <t>K302373C49</t>
  </si>
  <si>
    <t>CS CCRI Modernizing gem5 Lowe Power K302373C49</t>
  </si>
  <si>
    <t>K302373C50</t>
  </si>
  <si>
    <t>CS CCRI PARTICIPANTS Moderning gem5 Lowe K302373C50</t>
  </si>
  <si>
    <t>K302373REU</t>
  </si>
  <si>
    <t>CS CCRI REU Moderning gem5 Lowe K302373REU</t>
  </si>
  <si>
    <t>KS0RM73C51</t>
  </si>
  <si>
    <t>CDMRP Post Traumatic Epilepsy 8 14 24 KS0RM73C51</t>
  </si>
  <si>
    <t>KS0HKUCL01</t>
  </si>
  <si>
    <t>Kales UCL 7 19 12 23 spo 20 1835 KS0HKUCL01</t>
  </si>
  <si>
    <t>K30SGUH3T3</t>
  </si>
  <si>
    <t>BME George UH3 HL141800 8 1 19 7 31 20 K30SGUH3T3</t>
  </si>
  <si>
    <t>K30SGUH3T4</t>
  </si>
  <si>
    <t>BME George UH3 HL141800 8 1 20 7 31 21 K30SGUH3T4</t>
  </si>
  <si>
    <t>K30SGUH3T5</t>
  </si>
  <si>
    <t>BME George UH3 HL141800 8 1 21 7 31 22 K30SGUH3T5</t>
  </si>
  <si>
    <t>K30SGUH3Y3</t>
  </si>
  <si>
    <t>BME George UH3 HL141800 8 1 19 7 31 20 K30SGUH3Y3</t>
  </si>
  <si>
    <t>K30SGUH3Y4</t>
  </si>
  <si>
    <t>BME George UH3 HL141800 8 1 20 7 31 21 K30SGUH3Y4</t>
  </si>
  <si>
    <t>K30SGUH3Y5</t>
  </si>
  <si>
    <t>BME George UH3 HL141800 8 1 21 7 31 22 K30SGUH3Y5</t>
  </si>
  <si>
    <t>K30UH3COVD</t>
  </si>
  <si>
    <t>BME George UH3 Supplement 9 1 20 8 31 21 K30UH3COVD</t>
  </si>
  <si>
    <t>KS0GIBC830</t>
  </si>
  <si>
    <t>MED IMGI GILEAD GS US 428 4194 BOWLUS KS0GIBC830</t>
  </si>
  <si>
    <t>KS0IDCS835</t>
  </si>
  <si>
    <t>MED IMID COHEN MERCK MK8228 040 KS0IDCS835</t>
  </si>
  <si>
    <t>KS0PMAR872</t>
  </si>
  <si>
    <t>MED IMPM ALLEN PHASEBIO PB1046 PT CL 006 KS0PMAR872</t>
  </si>
  <si>
    <t>K30CPGR20A</t>
  </si>
  <si>
    <t>FY20 UC Davis Services RSA58 2032 9 056 K30CPGR20A</t>
  </si>
  <si>
    <t>K30CPGR20G</t>
  </si>
  <si>
    <t>FY20 GreenhouseServices RSA58 2023 9 057 K30CPGR20G</t>
  </si>
  <si>
    <t>K30BOONSFC</t>
  </si>
  <si>
    <t>CMB BOORMAN NSF CAREER Contingent learn K30BOONSFC</t>
  </si>
  <si>
    <t>K302373C69</t>
  </si>
  <si>
    <t>CS NSF CNS Network Control Liu K302373C69</t>
  </si>
  <si>
    <t>K30APSPAJ2</t>
  </si>
  <si>
    <t>PS KHALSA 2021 23 ABC NUTRIENT CYCLING K30APSPAJ2</t>
  </si>
  <si>
    <t>KS0ABAOFND</t>
  </si>
  <si>
    <t>MED OTO BEWLEY AO Mandibular Study KS0ABAOFND</t>
  </si>
  <si>
    <t>K306877007</t>
  </si>
  <si>
    <t>Energy Foundation 3RFM Policy Outreach K306877007</t>
  </si>
  <si>
    <t>K30HBFORST</t>
  </si>
  <si>
    <t>Ballard Designing for science learning K30HBFORST</t>
  </si>
  <si>
    <t>K30OMNSF22</t>
  </si>
  <si>
    <t>ECE MOME ENERGY EFFICIENT SUB MM WAVE K30OMNSF22</t>
  </si>
  <si>
    <t>K30QGNSF22</t>
  </si>
  <si>
    <t>ECE GU ENERGY EFFICIENT SUB MM WAVE K30QGNSF22</t>
  </si>
  <si>
    <t>K307903ARM</t>
  </si>
  <si>
    <t>MAE S JOSHI NSF GRANT FINA ACCT K307903ARM</t>
  </si>
  <si>
    <t>K30JS03ARM</t>
  </si>
  <si>
    <t>MAE S JOSHI NSF GRANT K30JS03ARM</t>
  </si>
  <si>
    <t>K30JS03RET</t>
  </si>
  <si>
    <t>MAE S JOSHI NSF PARTICIPANT SUPPORT K30JS03RET</t>
  </si>
  <si>
    <t>K30JS03REU</t>
  </si>
  <si>
    <t>MAE JOSHI S REU PARTICIPANT SUPPORT K30JS03REU</t>
  </si>
  <si>
    <t>K30JSMX3RC</t>
  </si>
  <si>
    <t>MAE S JOSHI NSF PARTICIPANT SUPPORT K30JSMX3RC</t>
  </si>
  <si>
    <t>K30MIL4792</t>
  </si>
  <si>
    <t>CMB Miller Joshi NSF allocation K30MIL4792</t>
  </si>
  <si>
    <t>K30MHNIG20</t>
  </si>
  <si>
    <t>CHEM HEFFERN NIG 1R35GM133684 K30MHNIG20</t>
  </si>
  <si>
    <t>K30NIG23RF</t>
  </si>
  <si>
    <t>Heffern Rebecca Fernandez Suppplemental K30NIG23RF</t>
  </si>
  <si>
    <t>KS0RSBC509</t>
  </si>
  <si>
    <t>CHRISTIANSEN DOD IIRA 8 31 2023 KS0RSBC509</t>
  </si>
  <si>
    <t>K30APSPAJ5</t>
  </si>
  <si>
    <t>PS ZWIENIECKI ALMOND DEVELOPMENT 073124 K30APSPAJ5</t>
  </si>
  <si>
    <t>K30JCC3C96</t>
  </si>
  <si>
    <t>USDA Forest Service 2019 24 K30JCC3C96</t>
  </si>
  <si>
    <t>K30JCC3C9F</t>
  </si>
  <si>
    <t>USDA Forest Service FINA 2019 24 K30JCC3C9F</t>
  </si>
  <si>
    <t>KS0CPFINA2</t>
  </si>
  <si>
    <t>PATTEN HEBB REST SUPP FINA 8 31 2022 KS0CPFINA2</t>
  </si>
  <si>
    <t>KS0CPFINA3</t>
  </si>
  <si>
    <t>PATTEN HEBB REST SUPP FINA 8 31 2024 KS0CPFINA3</t>
  </si>
  <si>
    <t>KS0CPHEBB1</t>
  </si>
  <si>
    <t>PATTEN NSF HUMAN ROBOT SYS 8 31 2024 KS0CPHEBB1</t>
  </si>
  <si>
    <t>KS0CPHEBB2</t>
  </si>
  <si>
    <t>PATTEN HEBB REST SUPPLEMENT 08 22 KS0CPHEBB2</t>
  </si>
  <si>
    <t>K30APSF737</t>
  </si>
  <si>
    <t>PS FENNIMORE 2019 IR 4 RES PROJ 083120 K30APSF737</t>
  </si>
  <si>
    <t>K30APSF906</t>
  </si>
  <si>
    <t>PS CZJ IR 4 BOTRYTIS CUTFLOWER 8 31 21 K30APSF906</t>
  </si>
  <si>
    <t>K30APSFA05</t>
  </si>
  <si>
    <t>PS USDA IR 4 19 20 HANSON K30APSFA05</t>
  </si>
  <si>
    <t>K30APSFA52</t>
  </si>
  <si>
    <t>PS USDA IR 4 20 21 HANSON K30APSFA52</t>
  </si>
  <si>
    <t>K30APSFA53</t>
  </si>
  <si>
    <t>PS FENNIMORE 20 21 IR 4 RES PROJ 083121 K30APSFA53</t>
  </si>
  <si>
    <t>K30CXN3C99</t>
  </si>
  <si>
    <t>2019 20 IR 4 Environmental Horticulture K30CXN3C99</t>
  </si>
  <si>
    <t>K30IMG3C99</t>
  </si>
  <si>
    <t>IR 4 2020 Grettenberger K30IMG3C99</t>
  </si>
  <si>
    <t>K30IR419DD</t>
  </si>
  <si>
    <t>IR 4 2019 Residue 8 31 20 K30IR419DD</t>
  </si>
  <si>
    <t>K30IR419EE</t>
  </si>
  <si>
    <t>IR 4 2019 Crop Safety Efficacy 8 31 20 K30IR419EE</t>
  </si>
  <si>
    <t>K30IR419FF</t>
  </si>
  <si>
    <t>IR 4 2019 Environmental Horticu 8 31 20 K30IR419FF</t>
  </si>
  <si>
    <t>K30IR419GG</t>
  </si>
  <si>
    <t>IR 4 2019 Integrated Solutions 8 31 20 K30IR419GG</t>
  </si>
  <si>
    <t>K30IR419HH</t>
  </si>
  <si>
    <t>IR 4 2019 UN Allocated 8 31 20 K30IR419HH</t>
  </si>
  <si>
    <t>K30IR42019</t>
  </si>
  <si>
    <t>IR 4 2019 WESTERN REGION CENTER 8 31 20 K30IR42019</t>
  </si>
  <si>
    <t>K30IR42020</t>
  </si>
  <si>
    <t>IR 4 2020 WESTERN REGION CENTER 8 31 21 K30IR42020</t>
  </si>
  <si>
    <t>K30IR420DD</t>
  </si>
  <si>
    <t>IR 4 2020 Residue 8 31 21 K30IR420DD</t>
  </si>
  <si>
    <t>K30IR420EE</t>
  </si>
  <si>
    <t>IR 4 2020 Crop Safety Efficacy 8 31 21 K30IR420EE</t>
  </si>
  <si>
    <t>K30IR420FF</t>
  </si>
  <si>
    <t>IR 4 2020 Environmental Horticu 8 31 21 K30IR420FF</t>
  </si>
  <si>
    <t>K30IR420GG</t>
  </si>
  <si>
    <t>IR 4 2020 Integrated Solutions 8 31 21 K30IR420GG</t>
  </si>
  <si>
    <t>K30IR420HH</t>
  </si>
  <si>
    <t>IR 4 2020 Lab Equipment 8 31 21 K30IR420HH</t>
  </si>
  <si>
    <t>K30IR420JJ</t>
  </si>
  <si>
    <t>IR 4 2020 CONSULTANT ACCT 8 31 21 K30IR420JJ</t>
  </si>
  <si>
    <t>K30IR420KK</t>
  </si>
  <si>
    <t>IR 4 2020 WEST REGION CTR PARTIC 8 31 21 K30IR420KK</t>
  </si>
  <si>
    <t>K30IR421KK</t>
  </si>
  <si>
    <t>IR 4 2021 WEST REGION CTR PARTIC 7 31 22 K30IR421KK</t>
  </si>
  <si>
    <t>K30IR4CNSL</t>
  </si>
  <si>
    <t>IR 4 2019 CONSULTANT ACCT 8 31 20 K30IR4CNSL</t>
  </si>
  <si>
    <t>K30IR4EQPT</t>
  </si>
  <si>
    <t>IR 4 2019 Lease Lab Equipment K30IR4EQPT</t>
  </si>
  <si>
    <t>K30IR4PART</t>
  </si>
  <si>
    <t>IR 4 2019 WEST REGION CTR PARTIC 8 31 20 K30IR4PART</t>
  </si>
  <si>
    <t>K30RLG3C99</t>
  </si>
  <si>
    <t>IR 4 2019 WESTERN REGION CENTER 8 31 20 K30RLG3C99</t>
  </si>
  <si>
    <t>K30TJM3C99</t>
  </si>
  <si>
    <t>IR 4 2019 WESTERN REGION CENTER 8 31 20 K30TJM3C99</t>
  </si>
  <si>
    <t>K30EPM7DF2</t>
  </si>
  <si>
    <t>EPM Dept of Conservation Prac FINA Y2 K30EPM7DF2</t>
  </si>
  <si>
    <t>K30EPM7DF3</t>
  </si>
  <si>
    <t>EPM Dept of Conservation PracticumsFINA K30EPM7DF3</t>
  </si>
  <si>
    <t>K30EPM7DO2</t>
  </si>
  <si>
    <t>EPM Dept of Conservation PracticumsY2 K30EPM7DO2</t>
  </si>
  <si>
    <t>K30EPM7DO3</t>
  </si>
  <si>
    <t>EPM Dept of Conservation Pract Year 3 K30EPM7DO3</t>
  </si>
  <si>
    <t>K30EPM7DOC</t>
  </si>
  <si>
    <t>EPM Dept of Conservation Practicums K30EPM7DOC</t>
  </si>
  <si>
    <t>K30EPM7DOF</t>
  </si>
  <si>
    <t>EPM Dept of Conservation PracticumsFINA K30EPM7DOF</t>
  </si>
  <si>
    <t>K30VZCAACR</t>
  </si>
  <si>
    <t>Zavala AACR 21 40 18 ZAVA K30VZCAACR</t>
  </si>
  <si>
    <t>KS0VZPACR1</t>
  </si>
  <si>
    <t>MED PHS ZAVALA AACR FELLOWSHIP KS0VZPACR1</t>
  </si>
  <si>
    <t>K30APSPT48</t>
  </si>
  <si>
    <t>PS STOVER PRUNE DATABASE 3 31 22 K30APSPT48</t>
  </si>
  <si>
    <t>K30ZAC73D1</t>
  </si>
  <si>
    <t>LAWR ZACCARI Pistachio water use K30ZAC73D1</t>
  </si>
  <si>
    <t>K30JIN3D11</t>
  </si>
  <si>
    <t>LAWR JIN Almond Board HORT66YJ K30JIN3D11</t>
  </si>
  <si>
    <t>K30ECU6CLS</t>
  </si>
  <si>
    <t>ESP Underwood Chaparral Landscapes K30ECU6CLS</t>
  </si>
  <si>
    <t>K30BPCDZ60</t>
  </si>
  <si>
    <t>CNPRC VanRompay Scripps NIH 5 54392 K30BPCDZ60</t>
  </si>
  <si>
    <t>K30BPCEZ28</t>
  </si>
  <si>
    <t>CNPRC VanRompay Scripps NIH 5 54915 K30BPCEZ28</t>
  </si>
  <si>
    <t>K30BPCEZ29</t>
  </si>
  <si>
    <t>CNPRC VanRompay Scripps NIH 5 54943 K30BPCEZ29</t>
  </si>
  <si>
    <t>K30BPCEZ30</t>
  </si>
  <si>
    <t>CNPRC VanRompay Scripps NIH 5 54938 K30BPCEZ30</t>
  </si>
  <si>
    <t>K30V435D16</t>
  </si>
  <si>
    <t>BLM Restoring Amargosa legacy K30V435D16</t>
  </si>
  <si>
    <t>K30V435D18</t>
  </si>
  <si>
    <t>Edgewise Therapeutics Research Award K30V435D18</t>
  </si>
  <si>
    <t>KS0UCSFCB1</t>
  </si>
  <si>
    <t>MED CTSC UCSF REACH COMEBACK FISHMAN KS0UCSFCB1</t>
  </si>
  <si>
    <t>K30MTY21T1</t>
  </si>
  <si>
    <t>MTY Monterey Co GENT 2021 22 C000114185 K30MTY21T1</t>
  </si>
  <si>
    <t>K30S4TYBAS</t>
  </si>
  <si>
    <t>CEE YOUNG CDPR BASIN PROJECT K30S4TYBAS</t>
  </si>
  <si>
    <t>K30SJMARSF</t>
  </si>
  <si>
    <t>MARS Enzyme Driven Flavor K30SJMARSF</t>
  </si>
  <si>
    <t>KS0AY73D33</t>
  </si>
  <si>
    <t>A21 1468 NIGMS R35GM140835 KS0AY73D33</t>
  </si>
  <si>
    <t>KS0AYR3523</t>
  </si>
  <si>
    <t>A21 1468 NIGMS R35GM140835 KS0AYR3523</t>
  </si>
  <si>
    <t>K30OAKNYUS</t>
  </si>
  <si>
    <t>CMB OAKES NEW YORK UNIVERSITY sub NIH K30OAKNYUS</t>
  </si>
  <si>
    <t>K30APSPWJ3</t>
  </si>
  <si>
    <t>PS MITCHAM CWB 21 22 REDUCING THE RATE K30APSPWJ3</t>
  </si>
  <si>
    <t>K30DCWALNT</t>
  </si>
  <si>
    <t>MAE Davis C Walnut Board 21 22 K30DCWALNT</t>
  </si>
  <si>
    <t>K30APSPC26</t>
  </si>
  <si>
    <t>PS TIAN CHERRY ASSAY 03 31 22 K30APSPC26</t>
  </si>
  <si>
    <t>K302373D50</t>
  </si>
  <si>
    <t>CS CTSC PILOT AWARD Liu K302373D50</t>
  </si>
  <si>
    <t>K3023CTSVF</t>
  </si>
  <si>
    <t>CS CTSC PILOT AWARD FILKOV K3023CTSVF</t>
  </si>
  <si>
    <t>K30APCTSC3</t>
  </si>
  <si>
    <t>BME Passerini CTSC funds 21 22 K30APCTSC3</t>
  </si>
  <si>
    <t>K30APCTSC4</t>
  </si>
  <si>
    <t>BME Passerini CTSC funds 22 23 K30APCTSC4</t>
  </si>
  <si>
    <t>K30APCTSC5</t>
  </si>
  <si>
    <t>BME Passerini CTSC funds 23 24 K30APCTSC5</t>
  </si>
  <si>
    <t>K30CNSKZ40</t>
  </si>
  <si>
    <t>CNS ZITO CTSC PILOT AWARD ACCT CLOSED K30CNSKZ40</t>
  </si>
  <si>
    <t>K30MILCTSC</t>
  </si>
  <si>
    <t>Miller CTSC Pilot HSRP Survey K30MILCTSC</t>
  </si>
  <si>
    <t>K30SICTSCP</t>
  </si>
  <si>
    <t>MAE CTSC PILOT AWARD SOLTANI K30SICTSCP</t>
  </si>
  <si>
    <t>KS0CGCTSC1</t>
  </si>
  <si>
    <t>Dr Graves CTSC Award KS0CGCTSC1</t>
  </si>
  <si>
    <t>KS0CPPILOT</t>
  </si>
  <si>
    <t>PATTENS CTSC PILOT GRANT AWARD 5 31 24 KS0CPPILOT</t>
  </si>
  <si>
    <t>KS0CTSCU16</t>
  </si>
  <si>
    <t>CTSC MAIN AWARD UL YR 16 NIH WUN EX 5 22 KS0CTSCU16</t>
  </si>
  <si>
    <t>KS0CTSCU17</t>
  </si>
  <si>
    <t>CTSC MAIN AWARD UL YR 17 NIH WUN EX 5 23 KS0CTSCU17</t>
  </si>
  <si>
    <t>KS0CTSCU18</t>
  </si>
  <si>
    <t>CTSC MAIN AWARD UL YR 18 NIH WUN EX 5 24 KS0CTSCU18</t>
  </si>
  <si>
    <t>KS0MNFCVWR</t>
  </si>
  <si>
    <t>MED PHS NUNO CTSC PILOT 22 23 KS0MNFCVWR</t>
  </si>
  <si>
    <t>KS0MNFMHWS</t>
  </si>
  <si>
    <t>MED PHS NUNO CTSC INNOVATIVE AWARD 23 24 KS0MNFMHWS</t>
  </si>
  <si>
    <t>KS0NAFLMCT</t>
  </si>
  <si>
    <t>MED PHS ANDERSON CTSC 23 24 PILOT KS0NAFLMCT</t>
  </si>
  <si>
    <t>KS0PMSJ301</t>
  </si>
  <si>
    <t>MED IMPM STOCKING CTSC PILOT KS0PMSJ301</t>
  </si>
  <si>
    <t>KS0QAQC7S1</t>
  </si>
  <si>
    <t>CTSC QAQC SUP AWARD UL YR 7 NIH EXP 5 23 KS0QAQC7S1</t>
  </si>
  <si>
    <t>KS0QAQCYR8</t>
  </si>
  <si>
    <t>CTSC QAQC SUP AWARD UL YR 8 NIH EXP 5 24 KS0QAQCYR8</t>
  </si>
  <si>
    <t>KS0README1</t>
  </si>
  <si>
    <t>MED CTSC NIH UL1 README SUPPL EXP 5 23 KS0README1</t>
  </si>
  <si>
    <t>KS0RGCTSC1</t>
  </si>
  <si>
    <t>MRAD Goldman CTSC Data Analystic KS0RGCTSC1</t>
  </si>
  <si>
    <t>KS0SWPILOT</t>
  </si>
  <si>
    <t>WILLEN CTSC PILOT GRANT AWARD KS0SWPILOT</t>
  </si>
  <si>
    <t>KS0VLCTSC1</t>
  </si>
  <si>
    <t>Med Surgery Victoria Lyo CTSC KS0VLCTSC1</t>
  </si>
  <si>
    <t>KS0CTSCK16</t>
  </si>
  <si>
    <t>CTSC LINKED KL AWARD NIH HOLMES EXP 5 22 KS0CTSCK16</t>
  </si>
  <si>
    <t>KS0CTSCK17</t>
  </si>
  <si>
    <t>CTSC LINKED KL AWARD NIH HOLMES EXP 5 23 KS0CTSCK17</t>
  </si>
  <si>
    <t>KS0CTSCK18</t>
  </si>
  <si>
    <t>CTSC LINKED KL AWARD NIH HOLMES EXP 5 24 KS0CTSCK18</t>
  </si>
  <si>
    <t>KS0CTSCKL2</t>
  </si>
  <si>
    <t>MED FCM Dr Razon CTSC KL2 Grant KS0CTSCKL2</t>
  </si>
  <si>
    <t>KS0EAKL222</t>
  </si>
  <si>
    <t>ALVAREZ FY 21 22 CTSC NIH KL2 AWARD KS0EAKL222</t>
  </si>
  <si>
    <t>KS0EAKL223</t>
  </si>
  <si>
    <t>ALVAREZ FY 22 23 CTSC NIH KL2 AWARD KS0EAKL223</t>
  </si>
  <si>
    <t>KS0GBKL2CT</t>
  </si>
  <si>
    <t>BAUTISTAS CTSC GRANT KS0GBKL2CT</t>
  </si>
  <si>
    <t>KS0HPAS200</t>
  </si>
  <si>
    <t>MED IMHP ASCHER NIH CTSC KL2 KS0HPAS200</t>
  </si>
  <si>
    <t>KS0HPAS201</t>
  </si>
  <si>
    <t>MED IMHP ASCHER NIH CTSC KL2 YR 2 KS0HPAS201</t>
  </si>
  <si>
    <t>KS0HSKL202</t>
  </si>
  <si>
    <t>SIEFKES CTSC NIH KL2 AWARD KS0HSKL202</t>
  </si>
  <si>
    <t>KS0HSKL204</t>
  </si>
  <si>
    <t>SIEFKES CTSC NIH KL2 AWARD YR 3 KS0HSKL204</t>
  </si>
  <si>
    <t>KS0IDBD200</t>
  </si>
  <si>
    <t>MED IMID BAYS CTSC KL2 YR 1 KS0IDBD200</t>
  </si>
  <si>
    <t>KS0JAKL233</t>
  </si>
  <si>
    <t>MED OTO Anderson KL2 Year 3 KS0JAKL233</t>
  </si>
  <si>
    <t>KS0MDFKL2B</t>
  </si>
  <si>
    <t>MED PHS DOVE KL2 SCHOLAR KS0MDFKL2B</t>
  </si>
  <si>
    <t>KS0MMKL223</t>
  </si>
  <si>
    <t>MANSKE CTSC KL2 Scholars Y1 5 31 2023 KS0MMKL223</t>
  </si>
  <si>
    <t>KS0MMKL224</t>
  </si>
  <si>
    <t>MANSKE CTSC KL2 Scholars Y2 5 31 2024 KS0MMKL224</t>
  </si>
  <si>
    <t>KS0MMKL225</t>
  </si>
  <si>
    <t>MANSKE CTSC KL2 Scholars Y3 09 30 2024 KS0MMKL225</t>
  </si>
  <si>
    <t>KS0MTK2022</t>
  </si>
  <si>
    <t>Talbott CTSC KL2 6 1 22 5 31 23 KS0MTK2022</t>
  </si>
  <si>
    <t>KS0MTKL12S</t>
  </si>
  <si>
    <t>Talbott CTSC KL12 6 1 21 5 31 22 KS0MTKL12S</t>
  </si>
  <si>
    <t>KS0NRJB204</t>
  </si>
  <si>
    <t>UC DAVIS CTSC NIH KL2 YR 2 KS0NRJB204</t>
  </si>
  <si>
    <t>KS0NRKL2Y2</t>
  </si>
  <si>
    <t>MED FCM Dr Razon CTSC KL2 Year 2 KS0NRKL2Y2</t>
  </si>
  <si>
    <t>KS0STKL201</t>
  </si>
  <si>
    <t>TOPRANI CTSC NIH KL2 Y 1 05 31 23 KS0STKL201</t>
  </si>
  <si>
    <t>KS0STKL202</t>
  </si>
  <si>
    <t>TOPRANI CTSC NIH KL2 Y 2 05 31 24 KS0STKL202</t>
  </si>
  <si>
    <t>KS0STKL20F</t>
  </si>
  <si>
    <t>TOPRANI CTSC NIH KL2 Y 1 05 31 23 FINA KS0STKL20F</t>
  </si>
  <si>
    <t>KS0STKL22F</t>
  </si>
  <si>
    <t>TOPRANI CTSC NIH KL2 Y 1 05 31 24 FINA KS0STKL22F</t>
  </si>
  <si>
    <t>KS0TOKL201</t>
  </si>
  <si>
    <t>OYEGBILE CHIDI CTSC NIH KL2 AWARD KS0TOKL201</t>
  </si>
  <si>
    <t>KS0TOKL202</t>
  </si>
  <si>
    <t>OYEGBILE CHIDI CTSC NIH KL2 AWARD KS0TOKL202</t>
  </si>
  <si>
    <t>KS0TOKL203</t>
  </si>
  <si>
    <t>OYEGBILE CHIDI CTSC NIH KL2 05 31 24 KS0TOKL203</t>
  </si>
  <si>
    <t>KS0CARET17</t>
  </si>
  <si>
    <t>MED CTSC MEDICI NIH TL1 YR17 CHILDCARE KS0CARET17</t>
  </si>
  <si>
    <t>KS0CARET18</t>
  </si>
  <si>
    <t>MED CTSC MEDICI NIH TL1 YR18 CHILDCARE KS0CARET18</t>
  </si>
  <si>
    <t>KS0CTSCT16</t>
  </si>
  <si>
    <t>CTSC NIH LINKED TL1 MEDICI EXP 05 2022 KS0CTSCT16</t>
  </si>
  <si>
    <t>KS0CTSCT17</t>
  </si>
  <si>
    <t>CTSC NIH LINKED TL1 MEDICI EXP 05 2023 KS0CTSCT17</t>
  </si>
  <si>
    <t>KS0CTSCT18</t>
  </si>
  <si>
    <t>CTSC NIH LINKED TL1 MEDICI EXP 05 2024 KS0CTSCT18</t>
  </si>
  <si>
    <t>KS0FIN17S1</t>
  </si>
  <si>
    <t>MED CTSC TL1 DEIA SUPPL FINA EXP 5 23 KS0FIN17S1</t>
  </si>
  <si>
    <t>KS0FINAT16</t>
  </si>
  <si>
    <t>MED CTSC NIH LINKED TL1 FINA EXP 5 2022 KS0FINAT16</t>
  </si>
  <si>
    <t>KS0FINAT17</t>
  </si>
  <si>
    <t>MED CTSC NIH LINKED TL1 FINA EXP 5 2023 KS0FINAT17</t>
  </si>
  <si>
    <t>KS0FINAT18</t>
  </si>
  <si>
    <t>MED CTSC NIH LINKED TL1 FINA EXP 5 2024 KS0FINAT18</t>
  </si>
  <si>
    <t>KS0TL117S1</t>
  </si>
  <si>
    <t>MED CTSC TL1 DEIA SUPPLEMENT EXP 5 23 KS0TL117S1</t>
  </si>
  <si>
    <t>K30V440A68</t>
  </si>
  <si>
    <t>VMB CaPK20 003 Winn Feline Funding AJF K30V440A68</t>
  </si>
  <si>
    <t>KS0PMAT839</t>
  </si>
  <si>
    <t>MED IMPM ALBERTSON QUATUMLEAP KS0PMAT839</t>
  </si>
  <si>
    <t>K30DNM3D56</t>
  </si>
  <si>
    <t>GRAPE GWSS Projection Model 21 22 K30DNM3D56</t>
  </si>
  <si>
    <t>K30FRE21T1</t>
  </si>
  <si>
    <t>FRE Fresno Co GENT 2021 08 C000114188 K30FRE21T1</t>
  </si>
  <si>
    <t>KS0CRASD62</t>
  </si>
  <si>
    <t>CRHD CA MENTAL HLTH FEMA AGUILAR GAXIOLA KS0CRASD62</t>
  </si>
  <si>
    <t>K30IKB3967</t>
  </si>
  <si>
    <t>IGN Brown A21 3967 K30IKB3967</t>
  </si>
  <si>
    <t>K30JBE3D64</t>
  </si>
  <si>
    <t>UCBI Fungal Viruses in Soil K30JBE3D64</t>
  </si>
  <si>
    <t>KS0MCAHA22</t>
  </si>
  <si>
    <t>Nieves Cintron AHA Award KS0MCAHA22</t>
  </si>
  <si>
    <t>KS0MCAHA23</t>
  </si>
  <si>
    <t>Nieves Cintron AHA Award KS0MCAHA23</t>
  </si>
  <si>
    <t>KS0MCAHA24</t>
  </si>
  <si>
    <t>Nieves Cintron AHA Award KS0MCAHA24</t>
  </si>
  <si>
    <t>KS0DHNFX05</t>
  </si>
  <si>
    <t>NATIONAL FRAGILE X FOUNDATION A21 3516 0 KS0DHNFX05</t>
  </si>
  <si>
    <t>K30LBGENO2</t>
  </si>
  <si>
    <t>JMIE USGS BOWEN GENOME NATL PARKS 2 K30LBGENO2</t>
  </si>
  <si>
    <t>K30LBGENOM</t>
  </si>
  <si>
    <t>JMIE USGS BOWEN GENOME NATL PARKS K30LBGENOM</t>
  </si>
  <si>
    <t>K30JDDUTCH</t>
  </si>
  <si>
    <t>JMIE JRD1 DWR Dutch Slough Aquatic Mon K30JDDUTCH</t>
  </si>
  <si>
    <t>K30DACMOLE</t>
  </si>
  <si>
    <t>4 15 23 AVF Molecular biomarkers on cab K30DACMOLE</t>
  </si>
  <si>
    <t>K30EJFMOLE</t>
  </si>
  <si>
    <t>4 15 24 AVF Molecular biomarkers on cab K30EJFMOLE</t>
  </si>
  <si>
    <t>KS0MCEVOFE</t>
  </si>
  <si>
    <t>MED OBGYN EVOFEM KS0MCEVOFE</t>
  </si>
  <si>
    <t>K30KZ73D76</t>
  </si>
  <si>
    <t>COLUNBIA UNI MED GRANT K30KZ73D76</t>
  </si>
  <si>
    <t>K30MV73D79</t>
  </si>
  <si>
    <t>SLOAN FND G202116830 STEM K30MV73D79</t>
  </si>
  <si>
    <t>KS0AMCONDO</t>
  </si>
  <si>
    <t>MOSHIRI NOVARTIS CONDOR STUDY KS0AMCONDO</t>
  </si>
  <si>
    <t>K30KZSONY2</t>
  </si>
  <si>
    <t>MAE KONG Z SONY CORP A21 3976 K30KZSONY2</t>
  </si>
  <si>
    <t>K30KZSONYC</t>
  </si>
  <si>
    <t>MAE KONG Z SONY CORP A21 3976 K30KZSONYC</t>
  </si>
  <si>
    <t>K30CSLA021</t>
  </si>
  <si>
    <t>21CSLA Project with UC Berkeley K30CSLA021</t>
  </si>
  <si>
    <t>K30CSLA022</t>
  </si>
  <si>
    <t>21CSLA Project with UC Berkeley 2022 23 K30CSLA022</t>
  </si>
  <si>
    <t>K304875123</t>
  </si>
  <si>
    <t>ITDP High Shift to Electrification Plus K304875123</t>
  </si>
  <si>
    <t>KS0BWATHER</t>
  </si>
  <si>
    <t>ASCC ATHERSYS B01 04 MASTERS2 6 21 6 24 KS0BWATHER</t>
  </si>
  <si>
    <t>K30V472SIL</t>
  </si>
  <si>
    <t>CNPRC IYER NIH R56 CORE ACCOUNT K30V472SIL</t>
  </si>
  <si>
    <t>K30V472SIM</t>
  </si>
  <si>
    <t>CNPRC IYER NIH R56 PRIMATE ACCOUNT K30V472SIM</t>
  </si>
  <si>
    <t>K30APSPAN2</t>
  </si>
  <si>
    <t>PS ZWIENIECKI ALMOND BOARD HOW TO 073124 K30APSPAN2</t>
  </si>
  <si>
    <t>K30BPCDZ69</t>
  </si>
  <si>
    <t>CNPRC McCowan NIH R24OD030036 0 K30BPCDZ69</t>
  </si>
  <si>
    <t>K307773F00</t>
  </si>
  <si>
    <t>FEDERAL PELL GRANT PROGRAM 2023 24 K307773F00</t>
  </si>
  <si>
    <t>K307773F01</t>
  </si>
  <si>
    <t>FEDERAL SEOG 2023 24 K307773F01</t>
  </si>
  <si>
    <t>K309023692</t>
  </si>
  <si>
    <t>23 24 FED WSP UG ON CAMPUS K309023692</t>
  </si>
  <si>
    <t>K309023693</t>
  </si>
  <si>
    <t>23 24 FED WSP UG ON CAMPUS 2ND JOB K309023693</t>
  </si>
  <si>
    <t>K309023694</t>
  </si>
  <si>
    <t>23 24 FED WSP GRADUATE ACADEMIC K309023694</t>
  </si>
  <si>
    <t>K309023695</t>
  </si>
  <si>
    <t>23 24 FED WSP COMMUNITY SERVICE CAMPUS K309023695</t>
  </si>
  <si>
    <t>K309023696</t>
  </si>
  <si>
    <t>23 24 FED WSP READING FAMILY LITERACY K309023696</t>
  </si>
  <si>
    <t>K309023697</t>
  </si>
  <si>
    <t>23 24 FED WSP UG COMMUNITY SERVICE K309023697</t>
  </si>
  <si>
    <t>K309023698</t>
  </si>
  <si>
    <t>23 24 FED WSP UG OFF CAMPUS FOR PROFIT K309023698</t>
  </si>
  <si>
    <t>K309023699</t>
  </si>
  <si>
    <t>23 24 FED WSP UG MATH TUTORING K309023699</t>
  </si>
  <si>
    <t>K309023700</t>
  </si>
  <si>
    <t>23 24 FED JOB LOCATION DEVELOPMENT K309023700</t>
  </si>
  <si>
    <t>KS0HORJ831</t>
  </si>
  <si>
    <t>MED IMHO RIESS CRITERIUM STARTUP KS0HORJ831</t>
  </si>
  <si>
    <t>K30APSARA1</t>
  </si>
  <si>
    <t>PS LINQUIST CRRB RM 4 IMPROV FERT23 24 K30APSARA1</t>
  </si>
  <si>
    <t>K30IMAGF05</t>
  </si>
  <si>
    <t>Sac Region Comm A23 3314 K30IMAGF05</t>
  </si>
  <si>
    <t>K30ZACC488</t>
  </si>
  <si>
    <t>LAWR Zaccaria Pistachio Measuring ET K30ZACC488</t>
  </si>
  <si>
    <t>K30SAN3F07</t>
  </si>
  <si>
    <t>CA INSTITUTE FOR BIODIVERSITY K30SAN3F07</t>
  </si>
  <si>
    <t>K30ZDVTS23</t>
  </si>
  <si>
    <t>Valley Tech Systems Inc GSR Fellowship K30ZDVTS23</t>
  </si>
  <si>
    <t>K30ZDVTSFI</t>
  </si>
  <si>
    <t>VTS Undergrad FINA ZDVTS23 K30ZDVTSFI</t>
  </si>
  <si>
    <t>KS0RLUSA23</t>
  </si>
  <si>
    <t>Liu UC Army A20 0186 KS0RLUSA23</t>
  </si>
  <si>
    <t>K30NSF23KS</t>
  </si>
  <si>
    <t>Chem Kauzlarich NSF 2307231 K30NSF23KS</t>
  </si>
  <si>
    <t>K30L33017J</t>
  </si>
  <si>
    <t>LAW SWRCB SAFER GRANT 22 26 AOKI CHIN K30L33017J</t>
  </si>
  <si>
    <t>K30V431C45</t>
  </si>
  <si>
    <t>APC CONNON SEGARRA CA DELTA STEWARDSHIP K30V431C45</t>
  </si>
  <si>
    <t>K30APSFB81</t>
  </si>
  <si>
    <t>PS NIFA TRITICALE HEGARTY K30APSFB81</t>
  </si>
  <si>
    <t>K30APSFB82</t>
  </si>
  <si>
    <t>PS VAN DEYNZE 2023 USDA AFRI PBP PEPPER K30APSFB82</t>
  </si>
  <si>
    <t>K30APSTT90</t>
  </si>
  <si>
    <t>PS Gaudin CA Tomato Research Ins K30APSTT90</t>
  </si>
  <si>
    <t>K30KEL3F18</t>
  </si>
  <si>
    <t>WFCB KELT HARRIS CADPR eff Mar 01 23 K30KEL3F18</t>
  </si>
  <si>
    <t>K30AEX3F20</t>
  </si>
  <si>
    <t>CA Strawberry Commission effect of soil K30AEX3F20</t>
  </si>
  <si>
    <t>K30ZACC487</t>
  </si>
  <si>
    <t>LAWR Zaccaria Pistachio Wint Cover 2023 K30ZACC487</t>
  </si>
  <si>
    <t>K30ASRRCAR</t>
  </si>
  <si>
    <t>ASA R RODRIGUEZ CARLETON UNI GRANT K30ASRRCAR</t>
  </si>
  <si>
    <t>K30V7S7078</t>
  </si>
  <si>
    <t>Hisey NIH F30 Factors Tear Film Stabili K30V7S7078</t>
  </si>
  <si>
    <t>K30HAR246B</t>
  </si>
  <si>
    <t>LAWR HARTER UC LBL NAWI K30HAR246B</t>
  </si>
  <si>
    <t>KS0CASJ809</t>
  </si>
  <si>
    <t>MED IMCA SOUTHARD EDWARDS LIFESCIENCES KS0CASJ809</t>
  </si>
  <si>
    <t>K30KVS3F27</t>
  </si>
  <si>
    <t>CLGR Inoculum Production K30KVS3F27</t>
  </si>
  <si>
    <t>K30LW73F28</t>
  </si>
  <si>
    <t>Univ of SF DOE CA MTSS K30LW73F28</t>
  </si>
  <si>
    <t>KS0ERSH500</t>
  </si>
  <si>
    <t>MERM MTEC MEDICAL TECHNOLOGY SHETTY KS0ERSH500</t>
  </si>
  <si>
    <t>KS0HSFCHIL</t>
  </si>
  <si>
    <t>MED SURG Payam Saadai HS for Sick Child KS0HSFCHIL</t>
  </si>
  <si>
    <t>K30V470IF1</t>
  </si>
  <si>
    <t>VM 2023 SOUTHRN RIGHT WHALE MORTAL RSH K30V470IF1</t>
  </si>
  <si>
    <t>K30VSK8WSU</t>
  </si>
  <si>
    <t>HE KOUNDINYA WASHINGTON STATE K30VSK8WSU</t>
  </si>
  <si>
    <t>K30SJVATMP</t>
  </si>
  <si>
    <t>MAE SCHOFIELD VA TAMPA HEALTH CARE K30SJVATMP</t>
  </si>
  <si>
    <t>K30FAS7199</t>
  </si>
  <si>
    <t>CFAS HST GO 17199 Doubles Vs Quads K30FAS7199</t>
  </si>
  <si>
    <t>KS0IDTG311</t>
  </si>
  <si>
    <t>MED IMID THOMPSON UAB ASTELLAS CAPA IFI KS0IDTG311</t>
  </si>
  <si>
    <t>KS0AWDISC2</t>
  </si>
  <si>
    <t>Med Surg Aijun Wang DISC2 KS0AWDISC2</t>
  </si>
  <si>
    <t>K30APSM686</t>
  </si>
  <si>
    <t>PS OKI 2023 CANGC PCA K30APSM686</t>
  </si>
  <si>
    <t>K30SNOCFMH</t>
  </si>
  <si>
    <t>MMG HU OPENCOLLECTIVE OVCR A23 3140 K30SNOCFMH</t>
  </si>
  <si>
    <t>KS0BPFNC9A</t>
  </si>
  <si>
    <t>MED PHS POLLOCK PHI NCORP KS0BPFNC9A</t>
  </si>
  <si>
    <t>KS0KADBP24</t>
  </si>
  <si>
    <t>ANGKUSTSIRI HRSA DBP TRAINING AWARD KS0KADBP24</t>
  </si>
  <si>
    <t>KS0KADBP25</t>
  </si>
  <si>
    <t>ANGKUSTSIRI HRSA DBP TRAINING AWARD KS0KADBP25</t>
  </si>
  <si>
    <t>KS0KADBP26</t>
  </si>
  <si>
    <t>ANGKUSTSIRI HRSA DBP TRAINING AWARD KS0KADBP26</t>
  </si>
  <si>
    <t>KS0KADBP27</t>
  </si>
  <si>
    <t>ANGKUSTSIRI HRSA DBP TRAINING AWARD KS0KADBP27</t>
  </si>
  <si>
    <t>KS0KADBP28</t>
  </si>
  <si>
    <t>ANGKUSTSIRI HRSA DBP TRAINING AWARD KS0KADBP28</t>
  </si>
  <si>
    <t>KS0SLSNGB3</t>
  </si>
  <si>
    <t>LI SONG BROWN RESIDENCY GRANT 2023 2026 KS0SLSNGB3</t>
  </si>
  <si>
    <t>KS0ENSP806</t>
  </si>
  <si>
    <t>MED IMEN SURAMPUDI PROKIDNEY REGEN 006 KS0ENSP806</t>
  </si>
  <si>
    <t>KS0IDCS316</t>
  </si>
  <si>
    <t>MED IMID COHEN PBI STARTUP KS0IDCS316</t>
  </si>
  <si>
    <t>KS0IDCS853</t>
  </si>
  <si>
    <t>MED IMID COHEN PBI STARTUP KS0IDCS853</t>
  </si>
  <si>
    <t>K30APSPQ68</t>
  </si>
  <si>
    <t>PS AFNC CAPB PEAR 2 29 2024 K30APSPQ68</t>
  </si>
  <si>
    <t>KS0CADD200</t>
  </si>
  <si>
    <t>MED IMCA DILORETTO NIH F31 KS0CADD200</t>
  </si>
  <si>
    <t>K30MLORL01</t>
  </si>
  <si>
    <t>Effective Communication Seminar K30MLORL01</t>
  </si>
  <si>
    <t>K30FPS3F55</t>
  </si>
  <si>
    <t>USDA ARS RSA Diagnostic Lab 16 500 K30FPS3F55</t>
  </si>
  <si>
    <t>K30HE73F56</t>
  </si>
  <si>
    <t>GMCR NICHD HD107298 E HAMILTON 73F56 K30HE73F56</t>
  </si>
  <si>
    <t>K30DKTOBAM</t>
  </si>
  <si>
    <t>PLB Dinesh USDA NIFA 20236701339900 0 K30DKTOBAM</t>
  </si>
  <si>
    <t>KS0KGSCLB1</t>
  </si>
  <si>
    <t>MED PHS GEORGE UCSF CAL BHR KS0KGSCLB1</t>
  </si>
  <si>
    <t>KS0KGSCLB2</t>
  </si>
  <si>
    <t>MED PHS GEORGE UCSF CAL BHR KS0KGSCLB2</t>
  </si>
  <si>
    <t>K30JSSHRIN</t>
  </si>
  <si>
    <t>MAE Schofield Shriners Hosp A23 3750 K30JSSHRIN</t>
  </si>
  <si>
    <t>K30PWJSHRI</t>
  </si>
  <si>
    <t>NPB Joiner MAE Shriners Hospital K30PWJSHRI</t>
  </si>
  <si>
    <t>K30TERC274</t>
  </si>
  <si>
    <t>TENV TRPA L TAHOE PELAGIC MONITOR YR 1 K30TERC274</t>
  </si>
  <si>
    <t>K30TERC282</t>
  </si>
  <si>
    <t>TENV TRPA L TAHOE PELAGIC MONITOR YR 2 K30TERC282</t>
  </si>
  <si>
    <t>K30VP74862</t>
  </si>
  <si>
    <t>CNPRC YR59 SUP6 COVID 19 Koen VanRompay K30VP74862</t>
  </si>
  <si>
    <t>K30VP78962</t>
  </si>
  <si>
    <t>CNPRC YR59 SUP7 ABSL3 Expansion K30VP78962</t>
  </si>
  <si>
    <t>K30UCBNSF1</t>
  </si>
  <si>
    <t>ECE Radulaski UCB NSF FuSe TG K30UCBNSF1</t>
  </si>
  <si>
    <t>K30APSFB84</t>
  </si>
  <si>
    <t>PS TORTORELLI USDA PREDICTING FOR 091425 K30APSFB84</t>
  </si>
  <si>
    <t>KS0ERWG651</t>
  </si>
  <si>
    <t>MERM HEISING SIMONS FDN WINTEMUTE KS0ERWG651</t>
  </si>
  <si>
    <t>KS0ERWG652</t>
  </si>
  <si>
    <t>MERM HEISING SIMONS FDN WINTEMUTE KS0ERWG652</t>
  </si>
  <si>
    <t>KS0FFNCI23</t>
  </si>
  <si>
    <t>NATIONAL CANCER INSTITUTE R01CA277527 KS0FFNCI23</t>
  </si>
  <si>
    <t>KS0FTR2123</t>
  </si>
  <si>
    <t>Tassone R21 Kansas A23 1211 KS0FTR2123</t>
  </si>
  <si>
    <t>K30CNSMU33</t>
  </si>
  <si>
    <t>CNS USREY CONTE ADV SUB PRINCETON K30CNSMU33</t>
  </si>
  <si>
    <t>K30ASIODCG</t>
  </si>
  <si>
    <t>ASI USDA ORGANIC DATA COLCT GAP ANALYSIS K30ASIODCG</t>
  </si>
  <si>
    <t>K30V435F73</t>
  </si>
  <si>
    <t>A23 2492 BI Respiratory pathogens K30V435F73</t>
  </si>
  <si>
    <t>K30V435F72</t>
  </si>
  <si>
    <t>A23 2545 BI Equine Alphaherpesvirus K30V435F72</t>
  </si>
  <si>
    <t>K30CKPRO49</t>
  </si>
  <si>
    <t>CHE KRONWITTER U OF SC PROJECT 49 K30CKPRO49</t>
  </si>
  <si>
    <t>KS0SMFPF11</t>
  </si>
  <si>
    <t>MED PHS MCCURDY CDPH PREV MED RES PGRM KS0SMFPF11</t>
  </si>
  <si>
    <t>KS0SMFPM11</t>
  </si>
  <si>
    <t>MED PHS MCCURDY CDPH PREV MED RES PGRM KS0SMFPM11</t>
  </si>
  <si>
    <t>K30BPCEZ59</t>
  </si>
  <si>
    <t>CNPRC ROYER ELDEC PHARMACEUTICALS K30BPCEZ59</t>
  </si>
  <si>
    <t>K30NGUY616</t>
  </si>
  <si>
    <t>ETOX Nguyen Pfizer La Jolla C Padilla K30NGUY616</t>
  </si>
  <si>
    <t>K30TJM3F79</t>
  </si>
  <si>
    <t>CPRB Comparing efficacy of 2 registered K30TJM3F79</t>
  </si>
  <si>
    <t>K30NAEMCHU</t>
  </si>
  <si>
    <t>NAS E MIDDLETON UOA CYCLES OF RENEWAL K30NAEMCHU</t>
  </si>
  <si>
    <t>K30RMLG23B</t>
  </si>
  <si>
    <t>CLGRB Breeding Crisphead Leaf Lettuce K30RMLG23B</t>
  </si>
  <si>
    <t>K30RMLG23V</t>
  </si>
  <si>
    <t>CLGRB 2023 GENETIC VARIATION IN LETTUCE K30RMLG23V</t>
  </si>
  <si>
    <t>K30BCDFA24</t>
  </si>
  <si>
    <t>AS Avian Health Project 2023 2024 K30BCDFA24</t>
  </si>
  <si>
    <t>K30MATAK05</t>
  </si>
  <si>
    <t>A Krener AFOSR 2023 26 K30MATAK05</t>
  </si>
  <si>
    <t>KS0CTTJ800</t>
  </si>
  <si>
    <t>MED IMCT TUSCANO ADC THERAP UCDCC 303 KS0CTTJ800</t>
  </si>
  <si>
    <t>KS0LZ73F87</t>
  </si>
  <si>
    <t>ZIMMERMANN U OF MICHIGAN ELECTRO BOOST KS0LZ73F87</t>
  </si>
  <si>
    <t>K30APSM687</t>
  </si>
  <si>
    <t>PS OKI 2023 HRI CLIMATE READY LANDSCAPE K30APSM687</t>
  </si>
  <si>
    <t>KS0TOKAWRD</t>
  </si>
  <si>
    <t>Oyegbile Chidi K Award 06 30 28 KS0TOKAWRD</t>
  </si>
  <si>
    <t>K30V4S7088</t>
  </si>
  <si>
    <t>Leonard AKC Prolonging tear film stabil K30V4S7088</t>
  </si>
  <si>
    <t>K30MJA8LSU</t>
  </si>
  <si>
    <t>ARE AGERTON MARK LSU METHANE EMISS K30MJA8LSU</t>
  </si>
  <si>
    <t>KS0ERFJ500</t>
  </si>
  <si>
    <t>MERM AM COLLEGE OF MED TOX DOTS FORD KS0ERFJ500</t>
  </si>
  <si>
    <t>K30SYNCFFC</t>
  </si>
  <si>
    <t>Yarnell Hayes TNC Task Agmt 7 FFC K30SYNCFFC</t>
  </si>
  <si>
    <t>K30WAL3827</t>
  </si>
  <si>
    <t>ETOX WALSE GRAPE INVASIVE 2023 K30WAL3827</t>
  </si>
  <si>
    <t>KS0CEDOD04</t>
  </si>
  <si>
    <t>MED URO EVANS TSA AKR1C3 COX2 9 23 8 26 KS0CEDOD04</t>
  </si>
  <si>
    <t>K30TERC273</t>
  </si>
  <si>
    <t>TENV LTLP EAST SHORE ASIAN CLAM K30TERC273</t>
  </si>
  <si>
    <t>KS0TRML555</t>
  </si>
  <si>
    <t>23 24 TRAUMA FELLOW GRANT COTA 7 31 24 KS0TRML555</t>
  </si>
  <si>
    <t>K30V4S7079</t>
  </si>
  <si>
    <t>Marycz NSF I Corps Advance Account K30V4S7079</t>
  </si>
  <si>
    <t>K30MRAFYIP</t>
  </si>
  <si>
    <t>Air Force Young Investigator K30MRAFYIP</t>
  </si>
  <si>
    <t>KS0JOA4CT3</t>
  </si>
  <si>
    <t>OLICHNEY A4 STUDY UCSD MCA 12 16 KS0JOA4CT3</t>
  </si>
  <si>
    <t>KS0JOA4RET</t>
  </si>
  <si>
    <t>OLICHNEY A4 RETENTION FUNDS 12 2019 KS0JOA4RET</t>
  </si>
  <si>
    <t>KS0JOELYLI</t>
  </si>
  <si>
    <t>OLICHNEY A4 STUDY USC ATRI 6 30 2023 KS0JOELYLI</t>
  </si>
  <si>
    <t>KS0GIBC604</t>
  </si>
  <si>
    <t>MED IMGI TARGETPHARMAS TARGET IBD MAO KS0GIBC604</t>
  </si>
  <si>
    <t>KS0ABRVIRU</t>
  </si>
  <si>
    <t>Renewal Virulence Factors of Salmonella KS0ABRVIRU</t>
  </si>
  <si>
    <t>K30GS74B35</t>
  </si>
  <si>
    <t>AMIGA MELLON GRANT 1 195 000 74B35 K30GS74B35</t>
  </si>
  <si>
    <t>K30JSAMIGA</t>
  </si>
  <si>
    <t>J SLATER AMIGA MELLON GRANT 74B35 K30JSAMIGA</t>
  </si>
  <si>
    <t>K30PHAMIGA</t>
  </si>
  <si>
    <t>AMIGA MELLON GRANT 11 193 74B35 K30PHAMIGA</t>
  </si>
  <si>
    <t>K30SBCAMIG</t>
  </si>
  <si>
    <t>LNG Santiago Barreda AMIGA awrd 74B35 K30SBCAMIG</t>
  </si>
  <si>
    <t>KS0KK74B48</t>
  </si>
  <si>
    <t>KIM EMPIRICAL SPINE LS17001 KS0KK74B48</t>
  </si>
  <si>
    <t>K30V4D2407</t>
  </si>
  <si>
    <t>Zwingenberger PET Imaging Biomarkers K30V4D2407</t>
  </si>
  <si>
    <t>K30V4S6537</t>
  </si>
  <si>
    <t>DEVELOPMENT PET IMAGING BIOMARKERS RES K30V4S6537</t>
  </si>
  <si>
    <t>KS0HOKE807</t>
  </si>
  <si>
    <t>MED IMHO KIM BOSTON BIOM CanStem111P KS0HOKE807</t>
  </si>
  <si>
    <t>KS0DHHELME</t>
  </si>
  <si>
    <t>HERMAN UOF Effect of Helmets 12 31 2023 KS0DHHELME</t>
  </si>
  <si>
    <t>KS0IDCS831</t>
  </si>
  <si>
    <t>MED IMID COHEN SERES 012 KS0IDCS831</t>
  </si>
  <si>
    <t>KS0IDCS830</t>
  </si>
  <si>
    <t>MED IMID COHEN SERES 013 KS0IDCS830</t>
  </si>
  <si>
    <t>KS0FLEM006</t>
  </si>
  <si>
    <t>Calibration and Validation of a Patient KS0FLEM006</t>
  </si>
  <si>
    <t>KS0APPL008</t>
  </si>
  <si>
    <t>EEG Data Collection in Critically Ill Pt KS0APPL008</t>
  </si>
  <si>
    <t>K30HZFAANG</t>
  </si>
  <si>
    <t>AN SCI ZHOU NIFA Annotation of Bov Ge K30HZFAANG</t>
  </si>
  <si>
    <t>K30PRFAANG</t>
  </si>
  <si>
    <t>ROSS FGUSDA NIFA Annotation of Bov Gen K30PRFAANG</t>
  </si>
  <si>
    <t>K30NRSPLS2</t>
  </si>
  <si>
    <t>PLB Sinha UCR sub S 001188 NSF PGRP K30NRSPLS2</t>
  </si>
  <si>
    <t>K30SBPGRP1</t>
  </si>
  <si>
    <t>Brady UCR sub S 001188 NSF PGRP K30SBPGRP1</t>
  </si>
  <si>
    <t>KS0LTHUMAN</t>
  </si>
  <si>
    <t>Tian Human Frontier A19 2785 KS0LTHUMAN</t>
  </si>
  <si>
    <t>KS0HOCM802</t>
  </si>
  <si>
    <t>MED IMHO CHO MEDIMMUNE D910CC00001 KS0HOCM802</t>
  </si>
  <si>
    <t>KS0HOMC808</t>
  </si>
  <si>
    <t>MED IMHO KIM MEDIMMUNE D910CC00001 KS0HOMC808</t>
  </si>
  <si>
    <t>K30APSFDHP</t>
  </si>
  <si>
    <t>PS PUTNAM USDACOOP AGREE 58 2034 9 032 K30APSFDHP</t>
  </si>
  <si>
    <t>K30JBNIH01</t>
  </si>
  <si>
    <t>MMG BARLOW NIH R01GM134537 K30JBNIH01</t>
  </si>
  <si>
    <t>K30JBNIH1S</t>
  </si>
  <si>
    <t>MMG BARLOW NIH 3R01GM134537 02S1 K30JBNIH1S</t>
  </si>
  <si>
    <t>K30JBNIHS2</t>
  </si>
  <si>
    <t>MMG BARLOW NIH 3R01GM134537 04S1 EQUIP K30JBNIHS2</t>
  </si>
  <si>
    <t>K30CNSBCE1</t>
  </si>
  <si>
    <t>CNS B Cohn Sheehy F30AG062053 Expense Y1 K30CNSBCE1</t>
  </si>
  <si>
    <t>K30CNSBCE2</t>
  </si>
  <si>
    <t>CNS B Cohn Sheehy F30AG062053 Expense Y2 K30CNSBCE2</t>
  </si>
  <si>
    <t>K30CNSBCE3</t>
  </si>
  <si>
    <t>CNS B Cohn Sheehy F30AG062053 Expense Y2 K30CNSBCE3</t>
  </si>
  <si>
    <t>K30CNSBCF1</t>
  </si>
  <si>
    <t>CNS B Cohn Sheehy F30AG062053 Stipend Y1 K30CNSBCF1</t>
  </si>
  <si>
    <t>K30CNSBCF2</t>
  </si>
  <si>
    <t>CNS B Cohn Sheehy F30AG062053 Stipend Y2 K30CNSBCF2</t>
  </si>
  <si>
    <t>K30CNSBCF3</t>
  </si>
  <si>
    <t>CNS B Cohn Sheehy F30AG062053 Stipend Y2 K30CNSBCF3</t>
  </si>
  <si>
    <t>KS0MECBIA1</t>
  </si>
  <si>
    <t>SOM B Cohn Sheehy Inst Allw FY20 21 KS0MECBIA1</t>
  </si>
  <si>
    <t>KS0MECBIA2</t>
  </si>
  <si>
    <t>SOM B Cohn Sheehy Inst Allw FY21 22 KS0MECBIA2</t>
  </si>
  <si>
    <t>KS0MECBIA4</t>
  </si>
  <si>
    <t>SOM B Cohn Sheehy Inst Allw FY22 23 KS0MECBIA4</t>
  </si>
  <si>
    <t>KS0MECBST1</t>
  </si>
  <si>
    <t>MED B Cohn Sheehy Stipend FY 20 21 KS0MECBST1</t>
  </si>
  <si>
    <t>KS0MECBST2</t>
  </si>
  <si>
    <t>MED B Cohn Sheehy Stipend FY 21 22 KS0MECBST2</t>
  </si>
  <si>
    <t>KS0MECBST4</t>
  </si>
  <si>
    <t>MED B Cohn Sheehy Stipend FY 22 23 KS0MECBST4</t>
  </si>
  <si>
    <t>KS0RL74C17</t>
  </si>
  <si>
    <t>Liu DoD A20 0186 KS0RL74C17</t>
  </si>
  <si>
    <t>K30MBKOM88</t>
  </si>
  <si>
    <t>MCB KOM NIH 1R35GM133688 K30MBKOM88</t>
  </si>
  <si>
    <t>K30AJMGERM</t>
  </si>
  <si>
    <t>7 1 23 USDA Superior Juglans Germplasm K30AJMGERM</t>
  </si>
  <si>
    <t>KS0PMAR871</t>
  </si>
  <si>
    <t>MED IMPM SOOD UNITED THERA ROR PH 301 KS0PMAR871</t>
  </si>
  <si>
    <t>K30RHZHSP1</t>
  </si>
  <si>
    <t>BAE ZHANG CDFA HEALTHY SOIL PROJECT K30RHZHSP1</t>
  </si>
  <si>
    <t>K30FASNSF2</t>
  </si>
  <si>
    <t>NSF 1907396 K30FASNSF2</t>
  </si>
  <si>
    <t>K30MBCEJ89</t>
  </si>
  <si>
    <t>MCB CEJ NIH 1R35GM133689 K30MBCEJ89</t>
  </si>
  <si>
    <t>K303875090</t>
  </si>
  <si>
    <t>Rocky Mtn Inst REALIZE Mass Dev Mod ZNE K303875090</t>
  </si>
  <si>
    <t>K30CWHDOE2</t>
  </si>
  <si>
    <t>CHEM Solution NMR from single atom quan K30CWHDOE2</t>
  </si>
  <si>
    <t>K30WHCDOE2</t>
  </si>
  <si>
    <t>NCAS Solution NMR from single atom quan K30WHCDOE2</t>
  </si>
  <si>
    <t>K30JD76C55</t>
  </si>
  <si>
    <t>CHPR CADPH LIFESTYLE DDDP K30JD76C55</t>
  </si>
  <si>
    <t>KS0DJCAP20</t>
  </si>
  <si>
    <t>JOHNSON CADPH LIFESTYLE GRANT 06 2020 KS0DJCAP20</t>
  </si>
  <si>
    <t>KS0DJCAP21</t>
  </si>
  <si>
    <t>JOHNSON CADPH LIFESTYLE GRANT 06 2021 KS0DJCAP21</t>
  </si>
  <si>
    <t>KS0DJCAP22</t>
  </si>
  <si>
    <t>JOHNSON CADPH LIFESTYLE GRANT 06 2022 KS0DJCAP22</t>
  </si>
  <si>
    <t>KS0DJCAP23</t>
  </si>
  <si>
    <t>JOHNSON CADPH LIFESTYLE GRANT 06 2023 KS0DJCAP23</t>
  </si>
  <si>
    <t>KS0YJRF101</t>
  </si>
  <si>
    <t>MRAD Y Jung NIH RF1 Vas React Study KS0YJRF101</t>
  </si>
  <si>
    <t>KS0YJR0101</t>
  </si>
  <si>
    <t>MRAD Y Jung UCBerkeley NIH R01 USPointer KS0YJR0101</t>
  </si>
  <si>
    <t>KS0CASU602</t>
  </si>
  <si>
    <t>MED IMCA SRIVATSA BIOTRONIK BIO LIBRA KS0CASU602</t>
  </si>
  <si>
    <t>K30IR4ARSQ</t>
  </si>
  <si>
    <t>USDA ARS WAPATO QUALITY ASSURAN 8 1 2024 K30IR4ARSQ</t>
  </si>
  <si>
    <t>K30APSFA03</t>
  </si>
  <si>
    <t>PS USDA 58 2050 9 018 RUST DEL BLANCO K30APSFA03</t>
  </si>
  <si>
    <t>K30APSFB04</t>
  </si>
  <si>
    <t>PS USDA 9 018 RUST DEL BLANCO KRILL K30APSFB04</t>
  </si>
  <si>
    <t>K302374C73</t>
  </si>
  <si>
    <t>CS DOE PRECISON TUNING NUMERICAL RUBIO K302374C73</t>
  </si>
  <si>
    <t>K30IMG4C74</t>
  </si>
  <si>
    <t>CDPR Aphid Management in Lettuce K30IMG4C74</t>
  </si>
  <si>
    <t>K30IMG4C75</t>
  </si>
  <si>
    <t>CDPR Aphid Management in Lettuce AMD 1 K30IMG4C75</t>
  </si>
  <si>
    <t>KS0HORJ816</t>
  </si>
  <si>
    <t>MED IMHO RIESS ASTRAZENECA D5084C00007 KS0HORJ816</t>
  </si>
  <si>
    <t>K30BYFAR62</t>
  </si>
  <si>
    <t>ECE YOO ARO CACHLESS COMPUTER K30BYFAR62</t>
  </si>
  <si>
    <t>K30BAR1275</t>
  </si>
  <si>
    <t>LAWR AWRH Compost Mgmt Guidelines Calif K30BAR1275</t>
  </si>
  <si>
    <t>K30V4D1477</t>
  </si>
  <si>
    <t>Westropp MAF D20CA 044 0 Biotherapeutic K30V4D1477</t>
  </si>
  <si>
    <t>K302374C84</t>
  </si>
  <si>
    <t>CS NSF Small Explain Learning Davidson K302374C84</t>
  </si>
  <si>
    <t>K3023IDFNA</t>
  </si>
  <si>
    <t>CS IAND FINA ACCT NSF 1910306 K3023IDFNA</t>
  </si>
  <si>
    <t>K3023IDREU</t>
  </si>
  <si>
    <t>CS NSF Small REU Explain Learning David K3023IDREU</t>
  </si>
  <si>
    <t>KS0HOKK831</t>
  </si>
  <si>
    <t>MED IMHO CHEW EMD SERONO MS100070 0176 KS0HOKK831</t>
  </si>
  <si>
    <t>K30V4S6701</t>
  </si>
  <si>
    <t>Toedebusch K12 Scholar Year 2 K30V4S6701</t>
  </si>
  <si>
    <t>K30V4S6852</t>
  </si>
  <si>
    <t>Toedebusch K12 Scholar K30V4S6852</t>
  </si>
  <si>
    <t>K30V4S7103</t>
  </si>
  <si>
    <t>Toedebusch K12 Scholar Year 3 K30V4S7103</t>
  </si>
  <si>
    <t>KS0ABIRKSA</t>
  </si>
  <si>
    <t>MED OTO BIRKLAND K12 award 21 22 KS0ABIRKSA</t>
  </si>
  <si>
    <t>KS0CC74D00</t>
  </si>
  <si>
    <t>Primo Lara K 12 Training Grant KS0CC74D00</t>
  </si>
  <si>
    <t>KS0CC74D01</t>
  </si>
  <si>
    <t>Primo Lara K 12 Training Grant KS0CC74D01</t>
  </si>
  <si>
    <t>KS0CC74D02</t>
  </si>
  <si>
    <t>Primo Lara K 12 Training Grant KS0CC74D02</t>
  </si>
  <si>
    <t>KS0CTEN200</t>
  </si>
  <si>
    <t>MED IMCT ESTEGHAMAT K12 PROGRAM YR1 KS0CTEN200</t>
  </si>
  <si>
    <t>KS0CTEN201</t>
  </si>
  <si>
    <t>MED IMCT ESTEGHAMAT K12 PROGRAM YR2 KS0CTEN201</t>
  </si>
  <si>
    <t>KS0EBK1201</t>
  </si>
  <si>
    <t>Med Surg Erin Brown K12 year1 KS0EBK1201</t>
  </si>
  <si>
    <t>KS0EBK1202</t>
  </si>
  <si>
    <t>Med Surg Erin Brown K12 year2 KS0EBK1202</t>
  </si>
  <si>
    <t>KS0EBK1203</t>
  </si>
  <si>
    <t>Med Surg Erin Brown K12 year3 KS0EBK1203</t>
  </si>
  <si>
    <t>KS0FGK1201</t>
  </si>
  <si>
    <t>MRAD GODINEZ K12 Award Yr1 KS0FGK1201</t>
  </si>
  <si>
    <t>KS0FGK1202</t>
  </si>
  <si>
    <t>MRAD GODINEZ K12 Award Yr2 KS0FGK1202</t>
  </si>
  <si>
    <t>KS0HOCJ203</t>
  </si>
  <si>
    <t>MED IMHO CARR ASCHER K12 PROGRAM Y2 KS0HOCJ203</t>
  </si>
  <si>
    <t>KS0K12AL02</t>
  </si>
  <si>
    <t>Liu SOM Dean Match Supp K12 Calabresi KS0K12AL02</t>
  </si>
  <si>
    <t>KS0NRFA200</t>
  </si>
  <si>
    <t>SON FAUER K12 Award Yr1 KS0NRFA200</t>
  </si>
  <si>
    <t>KS0NRFA201</t>
  </si>
  <si>
    <t>SON FAUER K12 Award Yr2 KS0NRFA201</t>
  </si>
  <si>
    <t>KS0OAK12C2</t>
  </si>
  <si>
    <t>ABOUD PAUL CALABRESI K12 AWARD 07 23 KS0OAK12C2</t>
  </si>
  <si>
    <t>KS0OAK12C3</t>
  </si>
  <si>
    <t>ABOUD PAUL CALABRESI K12 AWARD 07 24 KS0OAK12C3</t>
  </si>
  <si>
    <t>KS0OAK12CC</t>
  </si>
  <si>
    <t>ABOUD PAUL CALABRESI K12 AWARD 07 22 KS0OAK12CC</t>
  </si>
  <si>
    <t>KS0SGK1202</t>
  </si>
  <si>
    <t>Med Surg Sepideh Gholami K12 Yr2 KS0SGK1202</t>
  </si>
  <si>
    <t>KS0GIBC838</t>
  </si>
  <si>
    <t>MED IMGI BOWLUS CYMABAY CB8025 32048 KS0GIBC838</t>
  </si>
  <si>
    <t>K30SLMIRA1</t>
  </si>
  <si>
    <t>LIN MIRA R35GM141855 0 K30SLMIRA1</t>
  </si>
  <si>
    <t>K30AMSFAWS</t>
  </si>
  <si>
    <t>SCHREIER eDNA METABARCODING CRISPR K30AMSFAWS</t>
  </si>
  <si>
    <t>K30ELD21T1</t>
  </si>
  <si>
    <t>ELD El Dorado Co GENT 2021 07 C000114178 K30ELD21T1</t>
  </si>
  <si>
    <t>K30GSMSEDI</t>
  </si>
  <si>
    <t>GEL MUKHOPADHYAY COLLAB RESRCH CSEDI K30GSMSEDI</t>
  </si>
  <si>
    <t>K30RLV4D13</t>
  </si>
  <si>
    <t>USDA NIFA Fellowship Jake Cecala K30RLV4D13</t>
  </si>
  <si>
    <t>K30RLV4D14</t>
  </si>
  <si>
    <t>Jake Cecala Institutional Allowance K30RLV4D14</t>
  </si>
  <si>
    <t>K30GREDETE</t>
  </si>
  <si>
    <t>MGRE USRA 09 0151 A22 0798 fixed K30GREDETE</t>
  </si>
  <si>
    <t>K30JWALZ72</t>
  </si>
  <si>
    <t>CHE WAN NIH ALZ DIS CTR Unravel mecha K30JWALZ72</t>
  </si>
  <si>
    <t>K30JWALZ73</t>
  </si>
  <si>
    <t>CHE WAN NIH ALZ DIS CTR Unravel mecha K30JWALZ73</t>
  </si>
  <si>
    <t>K30KBADC22</t>
  </si>
  <si>
    <t>BORKOWSKI ADC ALZHEIMER PILOT FY21 22 K30KBADC22</t>
  </si>
  <si>
    <t>K30KBADC23</t>
  </si>
  <si>
    <t>BORKOWSKI ADC ALZHEIMER PILOT FY22 23 K30KBADC23</t>
  </si>
  <si>
    <t>K30MBRJMAD</t>
  </si>
  <si>
    <t>MCB RJM ADRC 2023 K30MBRJMAD</t>
  </si>
  <si>
    <t>K30MXH6PI2</t>
  </si>
  <si>
    <t>HE M HUO Pilot UCD Alzheimer Year 2 K30MXH6PI2</t>
  </si>
  <si>
    <t>K30MXH6PIL</t>
  </si>
  <si>
    <t>CLOSED HE M HUO Pilot UCD Alz 74D20 K30MXH6PIL</t>
  </si>
  <si>
    <t>KS074D20Y2</t>
  </si>
  <si>
    <t>JIN ADC P30 CENTER GRANT 06 2023 KS074D20Y2</t>
  </si>
  <si>
    <t>KS074D20Y3</t>
  </si>
  <si>
    <t>JIN ADC P30 CENTER GRANT 06 2024 KS074D20Y3</t>
  </si>
  <si>
    <t>KS0ADC2122</t>
  </si>
  <si>
    <t>DECARLI ADC P30 CENTER GRANT 06 30 22 KS0ADC2122</t>
  </si>
  <si>
    <t>KS0ADC2223</t>
  </si>
  <si>
    <t>DECARLI ADC P30 CENTER GRANT 06 30 23 KS0ADC2223</t>
  </si>
  <si>
    <t>KS0ADC2324</t>
  </si>
  <si>
    <t>DECARLI ADC P30 CENTER GRANT 06 30 24 KS0ADC2324</t>
  </si>
  <si>
    <t>KS0ADWJ002</t>
  </si>
  <si>
    <t>JOINER ADC P30 DEV Project 6 30 23 KS0ADWJ002</t>
  </si>
  <si>
    <t>KS0ADWJOIN</t>
  </si>
  <si>
    <t>JOINER ADC P30 DEV Project 6 30 22 KS0ADWJOIN</t>
  </si>
  <si>
    <t>KS0BCADRC1</t>
  </si>
  <si>
    <t>MED SURG Cummings UCD ADRC KS0BCADRC1</t>
  </si>
  <si>
    <t>KS0LJ74D20</t>
  </si>
  <si>
    <t>JIN ADC P30 CENTER GRANT 06 2022 KS0LJ74D20</t>
  </si>
  <si>
    <t>KS0LJBIO21</t>
  </si>
  <si>
    <t>JIN ADC P30 CENTER GRANT 06 2022 KS0LJBIO21</t>
  </si>
  <si>
    <t>KS0LJBIO22</t>
  </si>
  <si>
    <t>JIN ADC P30 CENTER GRANT 06 2023 KS0LJBIO22</t>
  </si>
  <si>
    <t>KS0LJBIO23</t>
  </si>
  <si>
    <t>JIN ADC P30 CENTER GRANT 06 2024 KS0LJBIO23</t>
  </si>
  <si>
    <t>KS0RWFAREC</t>
  </si>
  <si>
    <t>MED WHITMER ADC REC SCHOLARS KS0RWFAREC</t>
  </si>
  <si>
    <t>K30EXN4D21</t>
  </si>
  <si>
    <t>ABC 21 22 Y2 A Tough Nut to Crack K30EXN4D21</t>
  </si>
  <si>
    <t>KS0MZEYR21</t>
  </si>
  <si>
    <t>ZHAO NIAID R21 2021 2023 KS0MZEYR21</t>
  </si>
  <si>
    <t>KS0ERMA501</t>
  </si>
  <si>
    <t>MERM PUBLIC HEALTH INS CABRIDGE MOULIN KS0ERMA501</t>
  </si>
  <si>
    <t>K30AEX4D27</t>
  </si>
  <si>
    <t>IR 4 21 22 USDA NIFA 27 500 K30AEX4D27</t>
  </si>
  <si>
    <t>K30AEXXD27</t>
  </si>
  <si>
    <t>IR 4 21 22 USDA NIFA 27 500 K30AEXXD27</t>
  </si>
  <si>
    <t>K30APSFA87</t>
  </si>
  <si>
    <t>PS JIANG CROP SAFETY IR 4 WRC 7 31 22 K30APSFA87</t>
  </si>
  <si>
    <t>K30APSFA88</t>
  </si>
  <si>
    <t>PS HANSON 2021 IR 4 HENGEL K30APSFA88</t>
  </si>
  <si>
    <t>K30APSFB44</t>
  </si>
  <si>
    <t>IPS FENNIMORE IR 4 2022 WESTERN RE 7312 K30APSFB44</t>
  </si>
  <si>
    <t>K30APSFB53</t>
  </si>
  <si>
    <t>PS HANSON 2022 IR4 VIA HORAK K30APSFB53</t>
  </si>
  <si>
    <t>K30CXN4D27</t>
  </si>
  <si>
    <t>IR 4 2020 WESTERN REGION CENTER 7 31 22 K30CXN4D27</t>
  </si>
  <si>
    <t>K30IMG4D27</t>
  </si>
  <si>
    <t>IR 4 21 22 USDA NIFA 12 000 K30IMG4D27</t>
  </si>
  <si>
    <t>K30IR42021</t>
  </si>
  <si>
    <t>IR 4 2020 WESTERN REGION CENTER 7 31 22 K30IR42021</t>
  </si>
  <si>
    <t>K30IR42022</t>
  </si>
  <si>
    <t>IR 4 2022 WESTERN REGION CENTER 7 31 22 K30IR42022</t>
  </si>
  <si>
    <t>K30IR421DD</t>
  </si>
  <si>
    <t>IR 4 2021 Residue 7 31 22 K30IR421DD</t>
  </si>
  <si>
    <t>K30IR421EE</t>
  </si>
  <si>
    <t>IR 4 2021 Crop Safety Efficacy 7 31 22 K30IR421EE</t>
  </si>
  <si>
    <t>K30IR421FF</t>
  </si>
  <si>
    <t>IR 4 2020 Environmental Horticu 8 31 21 K30IR421FF</t>
  </si>
  <si>
    <t>K30IR421GG</t>
  </si>
  <si>
    <t>IR 4 2020 Integrated Solutions 7 31 22 K30IR421GG</t>
  </si>
  <si>
    <t>K30IR421HH</t>
  </si>
  <si>
    <t>IR 4 2021 Lab Equipment 7 31 22 K30IR421HH</t>
  </si>
  <si>
    <t>K30IR421JJ</t>
  </si>
  <si>
    <t>IR 4 2021 CONSULTANT ACCT 7 31 22 K30IR421JJ</t>
  </si>
  <si>
    <t>K30IR421K2</t>
  </si>
  <si>
    <t>IR 4 2021 WEST REGION CTR PARTIC 7 31 22 K30IR421K2</t>
  </si>
  <si>
    <t>K30IR422DD</t>
  </si>
  <si>
    <t>IR 4 2022 Residue 7 31 23 K30IR422DD</t>
  </si>
  <si>
    <t>K30IR422EE</t>
  </si>
  <si>
    <t>IR 4 2022 Crop Safety Efficacy 7 31 23 K30IR422EE</t>
  </si>
  <si>
    <t>K30IR422FF</t>
  </si>
  <si>
    <t>IR 4 2022 Environmental Horticu 8 31 22 K30IR422FF</t>
  </si>
  <si>
    <t>K30IR422GG</t>
  </si>
  <si>
    <t>IR 4 2022 Integrated Solutions 7 31 23 K30IR422GG</t>
  </si>
  <si>
    <t>K30IR422HH</t>
  </si>
  <si>
    <t>IR 4 2022 Lab Equipment 7 31 23 K30IR422HH</t>
  </si>
  <si>
    <t>K30IR422JJ</t>
  </si>
  <si>
    <t>IR 4 2022 CONSULTANT ACCT 7 31 23 K30IR422JJ</t>
  </si>
  <si>
    <t>K30IR422KK</t>
  </si>
  <si>
    <t>IR 4 2022 WEST REGION CTR PARTIC 7 31 24 K30IR422KK</t>
  </si>
  <si>
    <t>K30IR4EQT2</t>
  </si>
  <si>
    <t>IR 4 2021 Lease Lab Equipment K30IR4EQT2</t>
  </si>
  <si>
    <t>K30JDM2022</t>
  </si>
  <si>
    <t>2022 IR4 Project USDA NIFA K30JDM2022</t>
  </si>
  <si>
    <t>K30JEA4D27</t>
  </si>
  <si>
    <t>2024 IR4 Project USDA NIFA K30JEA4D27</t>
  </si>
  <si>
    <t>K30GMBDPEQ</t>
  </si>
  <si>
    <t>GEL BILLEN THERMAL SHEAR INSTABILITY K30GMBDPEQ</t>
  </si>
  <si>
    <t>K30APSPAN1</t>
  </si>
  <si>
    <t>PS HANSON 2021 ABC WEED RESEARCH K30APSPAN1</t>
  </si>
  <si>
    <t>K30APSAB26</t>
  </si>
  <si>
    <t>PS GEPTS CDBAB 21 22 PARTICIPATE IN CDBN K30APSAB26</t>
  </si>
  <si>
    <t>K30PSPSM01</t>
  </si>
  <si>
    <t>Pesticide Education Resource 2 0 Year1 K30PSPSM01</t>
  </si>
  <si>
    <t>K30PSPSM02</t>
  </si>
  <si>
    <t>Pesticide Education Resource 2 0 Year2 K30PSPSM02</t>
  </si>
  <si>
    <t>K30PSPSM03</t>
  </si>
  <si>
    <t>Pesticide Education Resource 2 0 Year 3 K30PSPSM03</t>
  </si>
  <si>
    <t>K30PSPSMT1</t>
  </si>
  <si>
    <t>PSM EPA Pesticide PERC2 0 Travel Year1 2 K30PSPSMT1</t>
  </si>
  <si>
    <t>K30APSL038</t>
  </si>
  <si>
    <t>PS FERGUSON BARD US 5335 21 K30APSL038</t>
  </si>
  <si>
    <t>KS0MHVISTA</t>
  </si>
  <si>
    <t>Med Surg Misty Humphries SVS Vista Pr KS0MHVISTA</t>
  </si>
  <si>
    <t>K30LMISR02</t>
  </si>
  <si>
    <t>BME Marcu NIH R01 w Intuitive Surg K30LMISR02</t>
  </si>
  <si>
    <t>K30V435GHO</t>
  </si>
  <si>
    <t>Hydromorphone in Horned Owls K30V435GHO</t>
  </si>
  <si>
    <t>KS0ASCOVID</t>
  </si>
  <si>
    <t>Stahmer UCEDD Vaccine Clinic KS0ASCOVID</t>
  </si>
  <si>
    <t>KS0NIHMF21</t>
  </si>
  <si>
    <t>FERNS NIH Regulation of Kv2 potassium KS0NIHMF21</t>
  </si>
  <si>
    <t>KS0JCFORMA</t>
  </si>
  <si>
    <t>PANIGRAHI FORMA THREAPEUTIC 4202 HEM 301 KS0JCFORMA</t>
  </si>
  <si>
    <t>KS0HOKK841</t>
  </si>
  <si>
    <t>MED IMHO LI JOUNCE THERAP JTX 8064 1 KS0HOKK841</t>
  </si>
  <si>
    <t>KS0BPSHAI4</t>
  </si>
  <si>
    <t>YR 1 MED PHS POLLOCK CDPH HAI KS0BPSHAI4</t>
  </si>
  <si>
    <t>KS0BPSHAI5</t>
  </si>
  <si>
    <t>YR 2 MED PHS POLLOCK CDPH HAI KS0BPSHAI5</t>
  </si>
  <si>
    <t>KS0BPSHAI6</t>
  </si>
  <si>
    <t>Yr 3 MED PHS POLLOCK CDPH HAI KS0BPSHAI6</t>
  </si>
  <si>
    <t>KS0BPSHAI7</t>
  </si>
  <si>
    <t>MED PHS POLLOCK CDPH HAI KS0BPSHAI7</t>
  </si>
  <si>
    <t>KS0BPSHAI8</t>
  </si>
  <si>
    <t>YR 5 MED PHS POLLOCK CDPH HAI KS0BPSHAI8</t>
  </si>
  <si>
    <t>KS0JSDUKEX</t>
  </si>
  <si>
    <t>Med Surg Junichiro Sageshima Duke Uni KS0JSDUKEX</t>
  </si>
  <si>
    <t>KS0DBSFU21</t>
  </si>
  <si>
    <t>MPHA NIH BERS STANFORD R01 KS0DBSFU21</t>
  </si>
  <si>
    <t>K30XDNSF21</t>
  </si>
  <si>
    <t>STAT DING NSF DMS 2113489 K30XDNSF21</t>
  </si>
  <si>
    <t>K30ULLR369</t>
  </si>
  <si>
    <t>LAWR APAU Next Generation Model K30ULLR369</t>
  </si>
  <si>
    <t>KS0OMWISCO</t>
  </si>
  <si>
    <t>MEYER R01 UNIV OF WISCONSIN 02 28 2026 KS0OMWISCO</t>
  </si>
  <si>
    <t>KS0PMYK807</t>
  </si>
  <si>
    <t>MED IMPM YONEDA GALA THERAP CSP 00006 KS0PMYK807</t>
  </si>
  <si>
    <t>K30CNSCR25</t>
  </si>
  <si>
    <t>CNS RANGANATH INFOSCITEX FPH14 S007 K30CNSCR25</t>
  </si>
  <si>
    <t>KS0HOKK840</t>
  </si>
  <si>
    <t>MED IMHO KELLY ATLASMEDX ATLAS 101 KS0HOKK840</t>
  </si>
  <si>
    <t>K30SUDLT21</t>
  </si>
  <si>
    <t>JMIE USTI DWR Delta Imaging Summer 2021 K30SUDLT21</t>
  </si>
  <si>
    <t>K30TAUA554</t>
  </si>
  <si>
    <t>VTAU SC 21 554 A22 1374 K30TAUA554</t>
  </si>
  <si>
    <t>K30BY71INT</t>
  </si>
  <si>
    <t>ECE YOO INTEL CORPORATION K30BY71INT</t>
  </si>
  <si>
    <t>K30BY73INT</t>
  </si>
  <si>
    <t>ECE YOO INTEL CORPORATION TASK 2 K30BY73INT</t>
  </si>
  <si>
    <t>K30BY74INT</t>
  </si>
  <si>
    <t>ECE YOO INTEL CORPORATION TASK 3 K30BY74INT</t>
  </si>
  <si>
    <t>KS0GIAA300</t>
  </si>
  <si>
    <t>MED IMGI ATREJA ICAHN SCHOOL OF MED FFT KS0GIAA300</t>
  </si>
  <si>
    <t>KS0GIAA301</t>
  </si>
  <si>
    <t>MED IMGI ATREJA ICAHN SCHOOL OF MED YR2 KS0GIAA301</t>
  </si>
  <si>
    <t>KS0GIAA302</t>
  </si>
  <si>
    <t>MED IMGI ATREJA ICAHN SCHOOL OF MED YR3 KS0GIAA302</t>
  </si>
  <si>
    <t>KS0GIAA303</t>
  </si>
  <si>
    <t>MED IMGI ATREJA ICAHN SCHOOL OF MED YR3 KS0GIAA303</t>
  </si>
  <si>
    <t>KS0GIAA304</t>
  </si>
  <si>
    <t>MED IMGI ATREJA ICAHN SCHOOL OF MED YR3 KS0GIAA304</t>
  </si>
  <si>
    <t>K30KER21T1</t>
  </si>
  <si>
    <t>KER Kern Co GENT 2021 12 C000114180 K30KER21T1</t>
  </si>
  <si>
    <t>K30ORA21T1</t>
  </si>
  <si>
    <t>ORA Orange GENT 2021 47 C000114175 K30ORA21T1</t>
  </si>
  <si>
    <t>KS0ERWG649</t>
  </si>
  <si>
    <t>MERM CA WELLNESS FDN WINTEMUTE KS0ERWG649</t>
  </si>
  <si>
    <t>K30V451CWR</t>
  </si>
  <si>
    <t>Finno Case Western Vit E tocopherol prot K30V451CWR</t>
  </si>
  <si>
    <t>K30V435QI5</t>
  </si>
  <si>
    <t>VM Tell CDFA Individual Training YR4 K30V435QI5</t>
  </si>
  <si>
    <t>K30AJMNICO</t>
  </si>
  <si>
    <t>01 31 2025 Bambach Almond Tree Water Use K30AJMNICO</t>
  </si>
  <si>
    <t>KS0CLR0101</t>
  </si>
  <si>
    <t>MED URO R01 MOD HSP70 09 21 08 26 KS0CLR0101</t>
  </si>
  <si>
    <t>K30EK74D90</t>
  </si>
  <si>
    <t>ECNS RUSSELL SAGE FDN K ERIKSSON 74D90 K30EK74D90</t>
  </si>
  <si>
    <t>K30EK7IDCX</t>
  </si>
  <si>
    <t>ECNS RSF INDR EXEMPT K ERIKSSON 74D90 K30EK7IDCX</t>
  </si>
  <si>
    <t>K304873276</t>
  </si>
  <si>
    <t>CEC Lighting Project K304873276</t>
  </si>
  <si>
    <t>K30REALTKG</t>
  </si>
  <si>
    <t>Agreement Management General Project Tsk K30REALTKG</t>
  </si>
  <si>
    <t>K30REALTKO</t>
  </si>
  <si>
    <t>CEC Proj Ben Tech Transfer Task 5 6 K30REALTKO</t>
  </si>
  <si>
    <t>K30REALTKT</t>
  </si>
  <si>
    <t>Technical Tasks SOW Tasks 2 4 K30REALTKT</t>
  </si>
  <si>
    <t>K30ARPBSA1</t>
  </si>
  <si>
    <t>EVE A Phillips Botanical Society of Ame K30ARPBSA1</t>
  </si>
  <si>
    <t>K30SNMIRA1</t>
  </si>
  <si>
    <t>MMG NAMEKAWA NIH MIRA R35GM141085 K30SNMIRA1</t>
  </si>
  <si>
    <t>K30SNMIRAS</t>
  </si>
  <si>
    <t>MMG NAMEKAWA NIH R35GM141085 02S1 EQUIP K30SNMIRAS</t>
  </si>
  <si>
    <t>K30SNMIRJE</t>
  </si>
  <si>
    <t>ESPARZA NIH R35GM141085 SUPPLE 2023 26 K30SNMIRJE</t>
  </si>
  <si>
    <t>K30V431R41</t>
  </si>
  <si>
    <t>Raybould Augusta University 35235 11 0 K30V431R41</t>
  </si>
  <si>
    <t>K30GMRGEYS</t>
  </si>
  <si>
    <t>GEL RUDOLPH GEYSER DYNAMICS K30GMRGEYS</t>
  </si>
  <si>
    <t>K30V4D2413</t>
  </si>
  <si>
    <t>Kent EARLI Task Order 2 MRD Small Tumors K30V4D2413</t>
  </si>
  <si>
    <t>K30V4D2414</t>
  </si>
  <si>
    <t>Kent EARLI Task Order 3 Older K9 K30V4D2414</t>
  </si>
  <si>
    <t>K30WR74D99</t>
  </si>
  <si>
    <t>CHE RISTENPART NSF Particle 08 2024 K30WR74D99</t>
  </si>
  <si>
    <t>KS0KGFRLAD</t>
  </si>
  <si>
    <t>MED PHS GEORGE K01 KS0KGFRLAD</t>
  </si>
  <si>
    <t>K30CWMELLO</t>
  </si>
  <si>
    <t>C WEBSTER NEW DIRECTIONS FELLOWSHIP K30CWMELLO</t>
  </si>
  <si>
    <t>KS0ERJE500</t>
  </si>
  <si>
    <t>MERM CA ACADEMY FAM PHYS JOHNSON E KS0ERJE500</t>
  </si>
  <si>
    <t>K30V435F03</t>
  </si>
  <si>
    <t>A23 3640 THE FRIESIAN HORSE ASSOCIATION K30V435F03</t>
  </si>
  <si>
    <t>K30MATSS14</t>
  </si>
  <si>
    <t>S Shkoller NSF 2023 28 K30MATSS14</t>
  </si>
  <si>
    <t>K30ASIYSAQ</t>
  </si>
  <si>
    <t>YOLO SOLANO AIR QUALITY MANAGE K30ASIYSAQ</t>
  </si>
  <si>
    <t>KS0JBNMR01</t>
  </si>
  <si>
    <t>MRAD J Boone A 2D Stationary X ray Sour KS0JBNMR01</t>
  </si>
  <si>
    <t>KS0ERKN252</t>
  </si>
  <si>
    <t>MERM LURIE CHILDRENS PEDCAP KUPPERMANN KS0ERKN252</t>
  </si>
  <si>
    <t>KS0BSHART1</t>
  </si>
  <si>
    <t>Ben Shalom Hartwell 3 31 26 KS0BSHART1</t>
  </si>
  <si>
    <t>K30LEWIF12</t>
  </si>
  <si>
    <t>WFCB LEWIS COSJ eff 5 17 23 K30LEWIF12</t>
  </si>
  <si>
    <t>K30ANA5164</t>
  </si>
  <si>
    <t>LAWR ANASTASIO NITRATEPHOTOCHEM 23 K30ANA5164</t>
  </si>
  <si>
    <t>K30NSF23DD</t>
  </si>
  <si>
    <t>CHEM DONADIO NSF 2023 ANASTASIO K30NSF23DD</t>
  </si>
  <si>
    <t>K30MHCRWJF</t>
  </si>
  <si>
    <t>HE CD COOPER ROBERT WOOD JOHNSON AWD K30MHCRWJF</t>
  </si>
  <si>
    <t>KS0CAZX502</t>
  </si>
  <si>
    <t>MED IMCA ZHANG AHA 23SFRNPCS1061606 KS0CAZX502</t>
  </si>
  <si>
    <t>KS0CAZX503</t>
  </si>
  <si>
    <t>MED IMCA ZHANG AHA SFRN PROJ 3 YR2 KS0CAZX503</t>
  </si>
  <si>
    <t>KS0CAZX504</t>
  </si>
  <si>
    <t>MED IMCA ZHANG AHA SFRN PROJ 3 YR3 KS0CAZX504</t>
  </si>
  <si>
    <t>KS0CAZX505</t>
  </si>
  <si>
    <t>MED IMCA ZHANG AHA AHA SFRN PROJ 3 YR4 KS0CAZX505</t>
  </si>
  <si>
    <t>K30RJBYHEA</t>
  </si>
  <si>
    <t>NUT JIANG BYHEART A23 3612 K30RJBYHEA</t>
  </si>
  <si>
    <t>KS0JNCCSC1</t>
  </si>
  <si>
    <t>STEM NOLTA CIRM COMPASS SOLANO Y1 KS0JNCCSC1</t>
  </si>
  <si>
    <t>K30RLG4F18</t>
  </si>
  <si>
    <t>CTRI Investigation of unusual outbreaks K30RLG4F18</t>
  </si>
  <si>
    <t>K30MLMNC05</t>
  </si>
  <si>
    <t>Mariani Nut Co Training 2023 K30MLMNC05</t>
  </si>
  <si>
    <t>K30APO4F20</t>
  </si>
  <si>
    <t>4 30 24 Fidelibus Mineral Nutrient Grape K30APO4F20</t>
  </si>
  <si>
    <t>K30MWF4F20</t>
  </si>
  <si>
    <t>4 30 24 Nutrient Requirement Table Grape K30MWF4F20</t>
  </si>
  <si>
    <t>K3074F21SM</t>
  </si>
  <si>
    <t>2023 2024 JGS Inc K3074F21SM</t>
  </si>
  <si>
    <t>K30V419AMS</t>
  </si>
  <si>
    <t>Okello Antimicrobial Resistance Science K30V419AMS</t>
  </si>
  <si>
    <t>K30V440L96</t>
  </si>
  <si>
    <t>VM VMB Lein F31 Jesse Badley K30V440L96</t>
  </si>
  <si>
    <t>KS0ACBM116</t>
  </si>
  <si>
    <t>Hui Chen CA116 001 Bristol Myers KS0ACBM116</t>
  </si>
  <si>
    <t>K30CTSTO01</t>
  </si>
  <si>
    <t>CTN City of Stockton CalVIP K30CTSTO01</t>
  </si>
  <si>
    <t>K30SIS23T1</t>
  </si>
  <si>
    <t>SIS Siskiyou Co GENT 2023 31 C000114411 K30SIS23T1</t>
  </si>
  <si>
    <t>K30SCZ23T1</t>
  </si>
  <si>
    <t>SCZ Santa Cruz GENT 2023 56 C000114410 K30SCZ23T1</t>
  </si>
  <si>
    <t>K302374F30</t>
  </si>
  <si>
    <t>NSF Student Travel Grant ModSim K302374F30</t>
  </si>
  <si>
    <t>K30NHFREDH</t>
  </si>
  <si>
    <t>FRED HUTCHINSON INDENTIFYING FACTORS K30NHFREDH</t>
  </si>
  <si>
    <t>KS0ABKRFOU</t>
  </si>
  <si>
    <t>Kenneth Rainin Foundation Award KS0ABKRFOU</t>
  </si>
  <si>
    <t>KS0ERFJ501</t>
  </si>
  <si>
    <t>MERM AM COLLEGE OF MED TOX FACT FORD KS0ERFJ501</t>
  </si>
  <si>
    <t>KS0RHNPF23</t>
  </si>
  <si>
    <t>CHARACTERIZATION OF EPIDERMAL LIPID EXPR KS0RHNPF23</t>
  </si>
  <si>
    <t>K30AEX4F35</t>
  </si>
  <si>
    <t>CA Table Grape Commission Mgmt powdery K30AEX4F35</t>
  </si>
  <si>
    <t>K30MKCFF5A</t>
  </si>
  <si>
    <t>Kurlaender College Futures 5A K30MKCFF5A</t>
  </si>
  <si>
    <t>KS0LARAVEN</t>
  </si>
  <si>
    <t>MED PSYCH Abbeduto SFARI 1153073 Raven KS0LARAVEN</t>
  </si>
  <si>
    <t>K30TKB5TOM</t>
  </si>
  <si>
    <t>ARE BEATTY NIFA SPECIALTY CROPS PRODU K30TKB5TOM</t>
  </si>
  <si>
    <t>KS0EDKC711</t>
  </si>
  <si>
    <t>MED IMED KEENAN SONG BROWN 10 KS0EDKC711</t>
  </si>
  <si>
    <t>KS0ERPV640</t>
  </si>
  <si>
    <t>MERM UNIV OF COLORADO ANSCHUTZ PEAR KS0ERPV640</t>
  </si>
  <si>
    <t>KS0ERPV641</t>
  </si>
  <si>
    <t>MERM UNIV OF COLORADO ANSCHUT PEAR KS0ERPV641</t>
  </si>
  <si>
    <t>KS0FTSTANF</t>
  </si>
  <si>
    <t>Tassone Stanford A23 3163 KS0FTSTANF</t>
  </si>
  <si>
    <t>KS0KCFBRA1</t>
  </si>
  <si>
    <t>MED PHS CONLON CDPH CAL BRACE KS0KCFBRA1</t>
  </si>
  <si>
    <t>KS0KCFBRA2</t>
  </si>
  <si>
    <t>MED PHS CONLON CDPH CAL BRACE KS0KCFBRA2</t>
  </si>
  <si>
    <t>KS0DHR01OH</t>
  </si>
  <si>
    <t>R01 Subaward From OHSU KS0DHR01OH</t>
  </si>
  <si>
    <t>KS0CACN310</t>
  </si>
  <si>
    <t>MED IMCA CHIAMVIMONVAT NWU HEARTSHARE KS0CACN310</t>
  </si>
  <si>
    <t>KS0JSABB02</t>
  </si>
  <si>
    <t>SNIDER ABBOTT LABS MVMT 06 30 2024 KS0JSABB02</t>
  </si>
  <si>
    <t>KS0NEYB501</t>
  </si>
  <si>
    <t>MED IMNE YOUNG SATELLITE HEALTH FY23 24 KS0NEYB501</t>
  </si>
  <si>
    <t>K30V625176</t>
  </si>
  <si>
    <t>CAHFS GA Genotyping K30V625176</t>
  </si>
  <si>
    <t>K30EPSCO05</t>
  </si>
  <si>
    <t>Planning Environmental Review Training K30EPSCO05</t>
  </si>
  <si>
    <t>K30MLSCO05</t>
  </si>
  <si>
    <t>Planning Environmental Review Training K30MLSCO05</t>
  </si>
  <si>
    <t>KS0DHR21OH</t>
  </si>
  <si>
    <t>R21 Subaward From OHSU KS0DHR21OH</t>
  </si>
  <si>
    <t>KS0DHR21PR</t>
  </si>
  <si>
    <t>R21 Subaward From OHSU Primate KS0DHR21PR</t>
  </si>
  <si>
    <t>KS0JRAAMC2</t>
  </si>
  <si>
    <t>ROSENTHALS AAMC GRANT KS0JRAAMC2</t>
  </si>
  <si>
    <t>KS0SAACCES</t>
  </si>
  <si>
    <t>MED MFCM ATTAIE RHAP ACCESS GRANT KS0SAACCES</t>
  </si>
  <si>
    <t>KS0WB74F53</t>
  </si>
  <si>
    <t>WALDAU MEDTRONIC NEURVAS FLLWSHIP 23 24 KS0WB74F53</t>
  </si>
  <si>
    <t>KS0CACN508</t>
  </si>
  <si>
    <t>MED IMCA CHIAMVIMONVAT AHA SFRN PROJ 2 KS0CACN508</t>
  </si>
  <si>
    <t>KS0CACN512</t>
  </si>
  <si>
    <t>MED IMCA CHIAMVIMONVAT AHASFRN PROJ2 YR2 KS0CACN512</t>
  </si>
  <si>
    <t>KS0CACN513</t>
  </si>
  <si>
    <t>MED IMCA CHIAMVIMONVAT AHASFRN PROJ2 YR3 KS0CACN513</t>
  </si>
  <si>
    <t>KS0CACN514</t>
  </si>
  <si>
    <t>MED IMCA CHIAMVIMONVAT AHASFRN PROJ2 YR4 KS0CACN514</t>
  </si>
  <si>
    <t>K30APSFB86</t>
  </si>
  <si>
    <t>PS Roche Montana State USDA NIFA K30APSFB86</t>
  </si>
  <si>
    <t>KS0HOGS600</t>
  </si>
  <si>
    <t>MED IMHO GULATI CONQUER CANCER KS0HOGS600</t>
  </si>
  <si>
    <t>KS0FAERF23</t>
  </si>
  <si>
    <t>Fleming MSARF 10 01 2023 Dokhanchi Jack KS0FAERF23</t>
  </si>
  <si>
    <t>KS0CAPN504</t>
  </si>
  <si>
    <t>MED IMCA PEZESHKIAN ABBOTT EP FLLW FY24 KS0CAPN504</t>
  </si>
  <si>
    <t>K30VP76362</t>
  </si>
  <si>
    <t>CNPRC YR60 SUP2 COVID 19 Lisa Miller K30VP76362</t>
  </si>
  <si>
    <t>KS0IDKA800</t>
  </si>
  <si>
    <t>MED IMID KOFF PFIZER C4671031 KS0IDKA800</t>
  </si>
  <si>
    <t>KS0HOKE820</t>
  </si>
  <si>
    <t>MED IMHO KIM VCN BIOSCIENCES P VCNA 003 KS0HOKE820</t>
  </si>
  <si>
    <t>K30SJCECMC</t>
  </si>
  <si>
    <t>Cooper ECMC Advancing Leaders Institute K30SJCECMC</t>
  </si>
  <si>
    <t>K30APSFB93</t>
  </si>
  <si>
    <t>PS Travis Parker USDA NIFA Genetic c K30APSFB93</t>
  </si>
  <si>
    <t>KS0CARJ528</t>
  </si>
  <si>
    <t>MED IMCA ROGERS MEDTRONIC INC KS0CARJ528</t>
  </si>
  <si>
    <t>KS0CLDOD02</t>
  </si>
  <si>
    <t>MED URO LIU TSA AKR1C3 COX2 9 23 8 26 KS0CLDOD02</t>
  </si>
  <si>
    <t>KS0PMMB847</t>
  </si>
  <si>
    <t>MED IMPM MORRISSEY VERTEX VX20 121 104 KS0PMMB847</t>
  </si>
  <si>
    <t>K306875015</t>
  </si>
  <si>
    <t>Murphy SAF Engagement K306875015</t>
  </si>
  <si>
    <t>KS0NRBD218</t>
  </si>
  <si>
    <t>DEPT OF LABOR RETAIN Y1 ADVANCE KS0NRBD218</t>
  </si>
  <si>
    <t>K30APSPO25</t>
  </si>
  <si>
    <t>PS DRAKAKAKI 2023 COC MANZANILLO K30APSPO25</t>
  </si>
  <si>
    <t>K30APSPO26</t>
  </si>
  <si>
    <t>PS FERGUSON 2023 COC Manzanillo K30APSPO26</t>
  </si>
  <si>
    <t>K30MATSI01</t>
  </si>
  <si>
    <t>S Iyer NSF 2023 26 K30MATSI01</t>
  </si>
  <si>
    <t>K30RKAFO23</t>
  </si>
  <si>
    <t>MSE KUKREJA AFOSR ULTRAFAST MAGNETIZATI K30RKAFO23</t>
  </si>
  <si>
    <t>K30APSFB89</t>
  </si>
  <si>
    <t>PS SHUXIAO ZHANG USDA AFRI EWD K30APSFB89</t>
  </si>
  <si>
    <t>K30APSJB89</t>
  </si>
  <si>
    <t>PS SHUXIAO ZHANG USDA AFRI EWD FINA K30APSJB89</t>
  </si>
  <si>
    <t>K30NMHSTPD</t>
  </si>
  <si>
    <t>Hamada USDA NIFA 2023 67011 40394 0 K30NMHSTPD</t>
  </si>
  <si>
    <t>K30NMHUSDA</t>
  </si>
  <si>
    <t>Hamada USDA NIFA 2023 67011 40394 0 Sup K30NMHUSDA</t>
  </si>
  <si>
    <t>K30V4B49TU</t>
  </si>
  <si>
    <t>Morrison Tulane Merck Vaccine Study K30V4B49TU</t>
  </si>
  <si>
    <t>K30JAGWAS2</t>
  </si>
  <si>
    <t>ANS Univ of Wash Meat Quality Gross K30JAGWAS2</t>
  </si>
  <si>
    <t>K30CTREIB1</t>
  </si>
  <si>
    <t>CTN Anavo Solutions REIB K30CTREIB1</t>
  </si>
  <si>
    <t>K30MC74F82</t>
  </si>
  <si>
    <t>NEW VENTURE FUND SERN K30MC74F82</t>
  </si>
  <si>
    <t>K30SEE4F87</t>
  </si>
  <si>
    <t>4 15 24 AVF Baseline Levels of Smoke K30SEE4F87</t>
  </si>
  <si>
    <t>KS0CACM501</t>
  </si>
  <si>
    <t>MED IMCA CADEIRAS AHA SFRN PROJECT 1 KS0CACM501</t>
  </si>
  <si>
    <t>KS0CACM502</t>
  </si>
  <si>
    <t>MED IMCA CADEIRAS AHA SFRN PROJ 1 YEAR 2 KS0CACM502</t>
  </si>
  <si>
    <t>KS0CACM503</t>
  </si>
  <si>
    <t>MED IMCA CADEIRAS AHA SFRN PROJ 1 YEAR 3 KS0CACM503</t>
  </si>
  <si>
    <t>KS0CACM504</t>
  </si>
  <si>
    <t>MED IMCA CADEIRAS AHA SFRN PROJ 1 YEAR 4 KS0CACM504</t>
  </si>
  <si>
    <t>K302374F89</t>
  </si>
  <si>
    <t>CS TROJAI DETECTING TROJANS UH K302374F89</t>
  </si>
  <si>
    <t>K30APSPS71</t>
  </si>
  <si>
    <t>PS Knapp CSC 2023 24 ST23 1 0 K30APSPS71</t>
  </si>
  <si>
    <t>K30CAGFINA</t>
  </si>
  <si>
    <t>An Sci Carly Guiltinan Fina account K30CAGFINA</t>
  </si>
  <si>
    <t>K30CAGNIFA</t>
  </si>
  <si>
    <t>ANS Guiltinan USDA bovine germline K30CAGNIFA</t>
  </si>
  <si>
    <t>K30SMCFINA</t>
  </si>
  <si>
    <t>An Sci Stephanie McDonnell Fina account K30SMCFINA</t>
  </si>
  <si>
    <t>K30SPMNIFA</t>
  </si>
  <si>
    <t>ANS McDonnell FIFA ovarian folliculogen K30SPMNIFA</t>
  </si>
  <si>
    <t>K30RLV4F94</t>
  </si>
  <si>
    <t>USDA NIFA Fellowship D Sbardellati K30RLV4F94</t>
  </si>
  <si>
    <t>K30RLV4F9F</t>
  </si>
  <si>
    <t>USDA NIFA Fellowship D Sbardellati FINA K30RLV4F9F</t>
  </si>
  <si>
    <t>K30JLCA24G</t>
  </si>
  <si>
    <t>LARG Yr 2 Flooding along Sheltered Shore K30JLCA24G</t>
  </si>
  <si>
    <t>K30JLCA25G</t>
  </si>
  <si>
    <t>LARGIER Flooding along Sheltered Shore K30JLCA25G</t>
  </si>
  <si>
    <t>K30JLCALPG</t>
  </si>
  <si>
    <t>LARGIER Flooding along Sheltered Shore K30JLCALPG</t>
  </si>
  <si>
    <t>K30APSD268</t>
  </si>
  <si>
    <t>PS Mitchell CDW Water Use Efficiency K30APSD268</t>
  </si>
  <si>
    <t>K30USISASN</t>
  </si>
  <si>
    <t>Atsumi INDO US USISTEF 2023 K30USISASN</t>
  </si>
  <si>
    <t>KS0AWCDR21</t>
  </si>
  <si>
    <t>MED SURG AIJUN WANG NIH BIOMED KS0AWCDR21</t>
  </si>
  <si>
    <t>K30APSPS72</t>
  </si>
  <si>
    <t>PS Knapp CSC USDA 2023 24 ST23 3 0 K30APSPS72</t>
  </si>
  <si>
    <t>KS0EABBVIE</t>
  </si>
  <si>
    <t>MED OBGYN ALVAREZ ABBVIE KS0EABBVIE</t>
  </si>
  <si>
    <t>KS0GJDOD01</t>
  </si>
  <si>
    <t>MED SUR JURKOVICH UOC DOD SUB KS0GJDOD01</t>
  </si>
  <si>
    <t>KS0GJDOD02</t>
  </si>
  <si>
    <t>MED SUR JURKOVICH UOC DOD SUB KS0GJDOD02</t>
  </si>
  <si>
    <t>KS0GJDOD03</t>
  </si>
  <si>
    <t>MED SUR JURKOVICH UOC DOD SUB KS0GJDOD03</t>
  </si>
  <si>
    <t>KS0GJDOD04</t>
  </si>
  <si>
    <t>MED SUR JURKOVICH UOC DOD SUB y4 KS0GJDOD04</t>
  </si>
  <si>
    <t>KS0GJDOD05</t>
  </si>
  <si>
    <t>MED SUR JURKOVICH UOC DOD SUB y5 KS0GJDOD05</t>
  </si>
  <si>
    <t>KS0GJDOD06</t>
  </si>
  <si>
    <t>MED SUR JURKOVICH UOC DOD SUB y6 KS0GJDOD06</t>
  </si>
  <si>
    <t>KS0GJDOD07</t>
  </si>
  <si>
    <t>MED SUR JURKOVICH UOC DOD SUB y7 KS0GJDOD07</t>
  </si>
  <si>
    <t>KS0GJDODX1</t>
  </si>
  <si>
    <t>MED SUR JURKOVICH UOC DOD SUB KS0GJDODX1</t>
  </si>
  <si>
    <t>KS0GJDODXX</t>
  </si>
  <si>
    <t>MED SUR JURKOVICH UOC DOD SUB KS0GJDODXX</t>
  </si>
  <si>
    <t>KS0SSINT01</t>
  </si>
  <si>
    <t>MED SUR SEN INTEGRA KS0SSINT01</t>
  </si>
  <si>
    <t>K304873226</t>
  </si>
  <si>
    <t>SCAQMD STEPS 2015 18 Membership K304873226</t>
  </si>
  <si>
    <t>KS0MPLJ260</t>
  </si>
  <si>
    <t>MED PATH WAN NIH NCI R01CA222490 KS0MPLJ260</t>
  </si>
  <si>
    <t>KS0MPYW260</t>
  </si>
  <si>
    <t>01 31 24 NIH Cancer Institute YR4 KS0MPYW260</t>
  </si>
  <si>
    <t>KS0HOTJ820</t>
  </si>
  <si>
    <t>MED IMCT TUSCANO CELGENE UCDCC 253 COR KS0HOTJ820</t>
  </si>
  <si>
    <t>KS0IDAD861</t>
  </si>
  <si>
    <t>MED IMID ASMUTH MERCK MK 8591 011 01 KS0IDAD861</t>
  </si>
  <si>
    <t>KS0CACN242</t>
  </si>
  <si>
    <t>MED IMCA T32 RELATED 2018 19 CHIAMVIMON KS0CACN242</t>
  </si>
  <si>
    <t>KS0CACN243</t>
  </si>
  <si>
    <t>MED IMCA T32 FINA 2018 19 CHIAMVIMONV KS0CACN243</t>
  </si>
  <si>
    <t>KS0CACN252</t>
  </si>
  <si>
    <t>MED IMCA T32 TRE 2019 20 CHIAMVIMONVAT KS0CACN252</t>
  </si>
  <si>
    <t>KS0CACN253</t>
  </si>
  <si>
    <t>MED IMCA T32 FINA 2019 20 CHIAMVIMONVA KS0CACN253</t>
  </si>
  <si>
    <t>KS0CACN256</t>
  </si>
  <si>
    <t>MED IMCA CHIAMVIMONVAT T32 FINA FY2021 KS0CACN256</t>
  </si>
  <si>
    <t>KS0CACN257</t>
  </si>
  <si>
    <t>MED IMCA CHIAMVIMONVAT T32 TRE FY2021 KS0CACN257</t>
  </si>
  <si>
    <t>KS0CACN261</t>
  </si>
  <si>
    <t>MED IMCA CHIAMVIMONVAT T32 FINA FY2122 KS0CACN261</t>
  </si>
  <si>
    <t>KS0CACN262</t>
  </si>
  <si>
    <t>MED IMCA CHIAMVIMONVAT T32 TRE FY2122 KS0CACN262</t>
  </si>
  <si>
    <t>KS0CACN264</t>
  </si>
  <si>
    <t>MED IMCA CHIAMVIMONVAT T32 FINA FY2223 KS0CACN264</t>
  </si>
  <si>
    <t>KS0CACN265</t>
  </si>
  <si>
    <t>MED IMCA CHIAMVIMONVAT T32 TRE FY2223 KS0CACN265</t>
  </si>
  <si>
    <t>KS0CACN266</t>
  </si>
  <si>
    <t>MED IMCA CHIAMVIMONVAT T32 CHILD FY2223 KS0CACN266</t>
  </si>
  <si>
    <t>KS0CACN523</t>
  </si>
  <si>
    <t>MED IMCA T32 FINA 2019 20 CHIAMVIMONVA KS0CACN523</t>
  </si>
  <si>
    <t>KS0PMAR867</t>
  </si>
  <si>
    <t>MED IMPM SOOD BELLEROPHON PULSE PHPF001 KS0PMAR867</t>
  </si>
  <si>
    <t>K30V4S6540</t>
  </si>
  <si>
    <t>MECHANISM OF P73 DEPENDENT TUMOR SUPPR K30V4S6540</t>
  </si>
  <si>
    <t>K30V4S6539</t>
  </si>
  <si>
    <t>FERREDOXIN REDUCTASE P53 TUMOR SUPPRESSI K30V4S6539</t>
  </si>
  <si>
    <t>K30NNNNIFA</t>
  </si>
  <si>
    <t>1 31 24 FST NIFA CELL BASED CARRIERS K30NNNNIFA</t>
  </si>
  <si>
    <t>KS0HOJB814</t>
  </si>
  <si>
    <t>MED IMCT JONAS FORMA 2102 HEM 101 KS0HOJB814</t>
  </si>
  <si>
    <t>K30ALNHR01</t>
  </si>
  <si>
    <t>BME LOUIE NHLB NIH R01 K30ALNHR01</t>
  </si>
  <si>
    <t>KS0CACN247</t>
  </si>
  <si>
    <t>MED IMCA R01 BME LOUIE CHIAMVIMONVAT KS0CACN247</t>
  </si>
  <si>
    <t>KS0PMMB829</t>
  </si>
  <si>
    <t>MED IMPM MORRISSEY ARSANIS ASN100 201 KS0PMMB829</t>
  </si>
  <si>
    <t>K30YUTUCB5</t>
  </si>
  <si>
    <t>NIH Bilingual Socio Emotional Duo Lang K30YUTUCB5</t>
  </si>
  <si>
    <t>KS0PMAT831</t>
  </si>
  <si>
    <t>MED IMPM ALBERTSON GENENTECH CP40617 0 KS0PMAT831</t>
  </si>
  <si>
    <t>K30CNSCC26</t>
  </si>
  <si>
    <t>CNS CARTER NIH2R01MH084826 2019 2024 K30CNSCC26</t>
  </si>
  <si>
    <t>KS0JZ75C05</t>
  </si>
  <si>
    <t>MED PHYSIO MEM BIO NIH ZHENG NIH KS0JZ75C05</t>
  </si>
  <si>
    <t>K30AK19DOE</t>
  </si>
  <si>
    <t>CHE KULKARNI DOE SC Oxidative couplin K30AK19DOE</t>
  </si>
  <si>
    <t>K30CK19DOE</t>
  </si>
  <si>
    <t>CHE KRONAWITTER DOE SC Oxidative couplin K30CK19DOE</t>
  </si>
  <si>
    <t>K30CKDOEPY</t>
  </si>
  <si>
    <t>CHE KRONAWITTER DOE SC PAYROLL K30CKDOEPY</t>
  </si>
  <si>
    <t>K30V473CSU</t>
  </si>
  <si>
    <t>VM OHI CEPI Rift Valley Fever Vaccine K30V473CSU</t>
  </si>
  <si>
    <t>K30V473MAC</t>
  </si>
  <si>
    <t>VM OHI CSU CEPI K30V473MAC</t>
  </si>
  <si>
    <t>K30V473SMI</t>
  </si>
  <si>
    <t>VM OHI CSU CEPI K30V473SMI</t>
  </si>
  <si>
    <t>K30APSPAJ7</t>
  </si>
  <si>
    <t>PS GRADZIEL ALMOND ALMOND VARIETY123120 K30APSPAJ7</t>
  </si>
  <si>
    <t>KS0IDTG817</t>
  </si>
  <si>
    <t>MED IMID THOMPSON SCYNEXIS SCY 078 206 KS0IDTG817</t>
  </si>
  <si>
    <t>KS0MRU0101</t>
  </si>
  <si>
    <t>ROGAWSKI IM Form Nerve Agent Szrs 05 22 KS0MRU0101</t>
  </si>
  <si>
    <t>KS0MRU0102</t>
  </si>
  <si>
    <t>ROGAWSKI IM Form Nerve Agent Szrs 05 21 KS0MRU0102</t>
  </si>
  <si>
    <t>KS0MRU0103</t>
  </si>
  <si>
    <t>ROGAWSKI IM Form Nerve Agent Szrs 05 23 KS0MRU0103</t>
  </si>
  <si>
    <t>KS0CROHNIH</t>
  </si>
  <si>
    <t>MPHA RIPP NIH OREGON KS0CROHNIH</t>
  </si>
  <si>
    <t>KS0GIDM200</t>
  </si>
  <si>
    <t>MED IMGI NIH K08 7K08DK110421 DAVE KS0GIDM200</t>
  </si>
  <si>
    <t>KS0GIDM201</t>
  </si>
  <si>
    <t>MED IMGI DAVE NIH NIH 3K08DK110421 06S1 KS0GIDM201</t>
  </si>
  <si>
    <t>K30JWOBEEF</t>
  </si>
  <si>
    <t>AN SCI OLTJEN NCBA ENVIR ECON ASSESS K30JWOBEEF</t>
  </si>
  <si>
    <t>KS0HOGA808</t>
  </si>
  <si>
    <t>MED IMHO BAXALTA 201501 0 GIERMASZ KS0HOGA808</t>
  </si>
  <si>
    <t>KS0MPKG250</t>
  </si>
  <si>
    <t>08 31 24 NIH K01 re Genetic Polymorphism KS0MPKG250</t>
  </si>
  <si>
    <t>K30MATNS13</t>
  </si>
  <si>
    <t>N Saito NSF TRIPODS 2019 22 x24 K30MATNS13</t>
  </si>
  <si>
    <t>K30CCNIH01</t>
  </si>
  <si>
    <t>ECE CHUAH NIH R01 AWARD K30CCNIH01</t>
  </si>
  <si>
    <t>KS0SONIHA1</t>
  </si>
  <si>
    <t>Ozonoff NIH 9 19 6 20 spo 20 0907 KS0SONIHA1</t>
  </si>
  <si>
    <t>KS0SOR01SU</t>
  </si>
  <si>
    <t>MED PSYCH Ozonoff 3R01MH121344 05S1 KS0SOR01SU</t>
  </si>
  <si>
    <t>KS0ERTK200</t>
  </si>
  <si>
    <t>MERM UC IRVINE TAG TEAM TYLER KS0ERTK200</t>
  </si>
  <si>
    <t>KS0GMHC201</t>
  </si>
  <si>
    <t>MED IMGM HIRSCH PHS HRSA TAG TEAM KS0GMHC201</t>
  </si>
  <si>
    <t>KS0GMHC202</t>
  </si>
  <si>
    <t>MED IMGM HIRSCH PHS HRSA TAG TEAM KS0GMHC202</t>
  </si>
  <si>
    <t>KS0NRHT200</t>
  </si>
  <si>
    <t>HIRSCH PHS HRSA TAG TEAM KS0NRHT200</t>
  </si>
  <si>
    <t>KS0GIME800</t>
  </si>
  <si>
    <t>MED IMGI ABBVIE INC M15 722 MAO KS0GIME800</t>
  </si>
  <si>
    <t>K30NT1USDA</t>
  </si>
  <si>
    <t>TAUTGES USDA FORAGE CROPPING STRATEGIES K30NT1USDA</t>
  </si>
  <si>
    <t>K30SCOWC54</t>
  </si>
  <si>
    <t>LAWR SCOW USDA FORAGE CROPPING STRATEGI K30SCOWC54</t>
  </si>
  <si>
    <t>K30APSFB42</t>
  </si>
  <si>
    <t>PS STEWART ESP Thorne Seed Transfer K30APSFB42</t>
  </si>
  <si>
    <t>K30JHT5STC</t>
  </si>
  <si>
    <t>ESP Thorne Seed Transfer K30JHT5STC</t>
  </si>
  <si>
    <t>K30JSHOME1</t>
  </si>
  <si>
    <t>MAE Sanjay Joshi CO PI Home award K30JSHOME1</t>
  </si>
  <si>
    <t>K30JSHOME2</t>
  </si>
  <si>
    <t>MAE Sanjay Joshi CO PI Home award YEAR2 K30JSHOME2</t>
  </si>
  <si>
    <t>K30KZHOME1</t>
  </si>
  <si>
    <t>MAE KONG ZHAODAN CO PI NASA HOME Award K30KZHOME1</t>
  </si>
  <si>
    <t>K30KZHOME2</t>
  </si>
  <si>
    <t>MAE KONG ZHAODAN CO PI NASA HOME Award K30KZHOME2</t>
  </si>
  <si>
    <t>K30LXHOME1</t>
  </si>
  <si>
    <t>MAE LIN XINFAN CO PI NASA HOME AWARD K30LXHOME1</t>
  </si>
  <si>
    <t>K30LXHOME2</t>
  </si>
  <si>
    <t>MAE LIN XINFAN CO PI NASA HOME YEAR2 K30LXHOME2</t>
  </si>
  <si>
    <t>K30RBHOME1</t>
  </si>
  <si>
    <t>MAE BAHRAM RAVANI CO PI HOME AWARD K30RBHOME1</t>
  </si>
  <si>
    <t>K30RBHOME2</t>
  </si>
  <si>
    <t>MAE BAHRAM RAVANI CO PI HOME AWARD K30RBHOME2</t>
  </si>
  <si>
    <t>K30RSHOME1</t>
  </si>
  <si>
    <t>MAE S Robinson NASA HOME Award K30RSHOME1</t>
  </si>
  <si>
    <t>K30RSHOME2</t>
  </si>
  <si>
    <t>MAE S Robinson NASA HOME YEAR 2 K30RSHOME2</t>
  </si>
  <si>
    <t>KS0DHFPNT1</t>
  </si>
  <si>
    <t>MED PHS HARVEY UCB US POINTER KS0DHFPNT1</t>
  </si>
  <si>
    <t>KS0DHFPNT2</t>
  </si>
  <si>
    <t>MED PHS HARVEY UCB US POINTER KS0DHFPNT2</t>
  </si>
  <si>
    <t>KS0DHFPNT3</t>
  </si>
  <si>
    <t>MED PHS HARVEY UCB US POINTER KS0DHFPNT3</t>
  </si>
  <si>
    <t>KS0DHFPNT4</t>
  </si>
  <si>
    <t>MED PHS HARVEY UCB US POINTER KS0DHFPNT4</t>
  </si>
  <si>
    <t>KS0DHFPNT5</t>
  </si>
  <si>
    <t>MED PHS HARVEY UCB US POINTER KS0DHFPNT5</t>
  </si>
  <si>
    <t>K30F4CCDOE</t>
  </si>
  <si>
    <t>CEE C CAPPA DOE AEROSOL PARTICLES K30F4CCDOE</t>
  </si>
  <si>
    <t>K30ZHAN256</t>
  </si>
  <si>
    <t>ETOX ZHANG DOE DE SC0020182 Cappa Proj K30ZHAN256</t>
  </si>
  <si>
    <t>K30JCC5C63</t>
  </si>
  <si>
    <t>NIH Circadian Physiology K30JCC5C63</t>
  </si>
  <si>
    <t>K30REG5ARS</t>
  </si>
  <si>
    <t>ARE GOODHUE SOIL PEST MGMT STRAW VEG CR K30REG5ARS</t>
  </si>
  <si>
    <t>K30JBE5C67</t>
  </si>
  <si>
    <t>DOE UCB Cross Kingdom Interactions K30JBE5C67</t>
  </si>
  <si>
    <t>K30DNNSF85</t>
  </si>
  <si>
    <t>MICRO NELSON NSF ARIZONA STATE YEAR 5 K30DNNSF85</t>
  </si>
  <si>
    <t>K30DNNSF86</t>
  </si>
  <si>
    <t>MICRO NELSON NSF ARIZONA STATE YEAR 6 K30DNNSF86</t>
  </si>
  <si>
    <t>K30DNNSF87</t>
  </si>
  <si>
    <t>MICRO NELSON NSF ARIZONA STATE YEAR 7 K30DNNSF87</t>
  </si>
  <si>
    <t>K30DNNSF88</t>
  </si>
  <si>
    <t>MICRO NELSON NSF ARIZONA STATE YEAR 8 K30DNNSF88</t>
  </si>
  <si>
    <t>K30ERCAK85</t>
  </si>
  <si>
    <t>CEE Kendall ERC Yr 5 K30ERCAK85</t>
  </si>
  <si>
    <t>K30ERCAK86</t>
  </si>
  <si>
    <t>CEE Kendall ERC Yr 6 K30ERCAK86</t>
  </si>
  <si>
    <t>K30ERCAK87</t>
  </si>
  <si>
    <t>CEE Kendall ERC Yr 7 K30ERCAK87</t>
  </si>
  <si>
    <t>K30ERCAK88</t>
  </si>
  <si>
    <t>CEE Kendall ERC Yr 8 K30ERCAK88</t>
  </si>
  <si>
    <t>K30ERCAK89</t>
  </si>
  <si>
    <t>CEE Kendall ERC Yr 9 K30ERCAK89</t>
  </si>
  <si>
    <t>K30ERCAMB5</t>
  </si>
  <si>
    <t>CEE Martinez ERC Buros YR 5 K30ERCAMB5</t>
  </si>
  <si>
    <t>K30ERCAMB6</t>
  </si>
  <si>
    <t>CEE Martinez ERC Buros YR 6 K30ERCAMB6</t>
  </si>
  <si>
    <t>K30ERCAMP5</t>
  </si>
  <si>
    <t>CEE Martinez ERC Probe YR 5 K30ERCAMP5</t>
  </si>
  <si>
    <t>K30ERCAMP6</t>
  </si>
  <si>
    <t>CEE Martinez ERC Probe YR 6 K30ERCAMP6</t>
  </si>
  <si>
    <t>K30ERCAMP7</t>
  </si>
  <si>
    <t>CEE Martinez ERC Probe YR 7 K30ERCAMP7</t>
  </si>
  <si>
    <t>K30ERCAMP8</t>
  </si>
  <si>
    <t>CEE Martinez ERC Probe YR 8 K30ERCAMP8</t>
  </si>
  <si>
    <t>K30ERCAMP9</t>
  </si>
  <si>
    <t>CEE Martinez ERC Probe YR 9 K30ERCAMP9</t>
  </si>
  <si>
    <t>K30ERCAMS5</t>
  </si>
  <si>
    <t>CEE Martinez ERC Surfaces YR 5 K30ERCAMS5</t>
  </si>
  <si>
    <t>K30ERCAMS6</t>
  </si>
  <si>
    <t>CEE Martinez ERC Surfaces YR 6 K30ERCAMS6</t>
  </si>
  <si>
    <t>K30ERCAMS7</t>
  </si>
  <si>
    <t>CEE Martinez ERC Surfaces YR 7 K30ERCAMS7</t>
  </si>
  <si>
    <t>K30ERCAMS8</t>
  </si>
  <si>
    <t>CEE Martinez ERC Surfaces YR 8 K30ERCAMS8</t>
  </si>
  <si>
    <t>K30ERCAMS9</t>
  </si>
  <si>
    <t>CEE Martinez ERC Surfaces YR 9 K30ERCAMS9</t>
  </si>
  <si>
    <t>K30ERCCB85</t>
  </si>
  <si>
    <t>CEE Bronner ERC YR 5 K30ERCCB85</t>
  </si>
  <si>
    <t>K30ERCCB86</t>
  </si>
  <si>
    <t>CEE Bronner ERC YR 6 K30ERCCB86</t>
  </si>
  <si>
    <t>K30ERCCB87</t>
  </si>
  <si>
    <t>CEE Bronner ERC Yr 7 K30ERCCB87</t>
  </si>
  <si>
    <t>K30ERCCB88</t>
  </si>
  <si>
    <t>CEE Bronner ERC Yr 8 K30ERCCB88</t>
  </si>
  <si>
    <t>K30ERCCBM5</t>
  </si>
  <si>
    <t>CEE DeJong ERC MICP YR 5 K30ERCCBM5</t>
  </si>
  <si>
    <t>K30ERCDW85</t>
  </si>
  <si>
    <t>CEE Wilson ERC YR 5 K30ERCDW85</t>
  </si>
  <si>
    <t>K30ERCDW86</t>
  </si>
  <si>
    <t>CEE Wilson ERC YR 6 K30ERCDW86</t>
  </si>
  <si>
    <t>K30ERCDW87</t>
  </si>
  <si>
    <t>CEE Wilson ERC YR 7 K30ERCDW87</t>
  </si>
  <si>
    <t>K30ERCDW88</t>
  </si>
  <si>
    <t>CEE Wilson ERC YR 8 K30ERCDW88</t>
  </si>
  <si>
    <t>K30ERCJP86</t>
  </si>
  <si>
    <t>CEE Pena ERC In situ YR 6 K30ERCJP86</t>
  </si>
  <si>
    <t>K30ERCJP87</t>
  </si>
  <si>
    <t>CEE Pena ERC In situ YR 7 K30ERCJP87</t>
  </si>
  <si>
    <t>K30ERCJP88</t>
  </si>
  <si>
    <t>CEE Pena ERC In situ YR 8 K30ERCJP88</t>
  </si>
  <si>
    <t>K30ERCJP89</t>
  </si>
  <si>
    <t>CEE Pena ERC In situ YR 9 K30ERCJP89</t>
  </si>
  <si>
    <t>K30ERCKZ85</t>
  </si>
  <si>
    <t>CEE Ziotopoulou ERC YR 5 K30ERCKZ85</t>
  </si>
  <si>
    <t>K30ERCKZ86</t>
  </si>
  <si>
    <t>CEE Ziotopoulou ERC YR 6 K30ERCKZ86</t>
  </si>
  <si>
    <t>K30ERCKZ87</t>
  </si>
  <si>
    <t>CEE Ziotopoulou ERC YR 7 K30ERCKZ87</t>
  </si>
  <si>
    <t>K30ERCKZ88</t>
  </si>
  <si>
    <t>CEE Ziotopoulou ERC YR 8 K30ERCKZ88</t>
  </si>
  <si>
    <t>K30ERCKZ89</t>
  </si>
  <si>
    <t>CEE Ziotopoulou ERC YR 9 K30ERCKZ89</t>
  </si>
  <si>
    <t>K30ERCP185</t>
  </si>
  <si>
    <t>CEE DeJong ERC MICP YR 5 K30ERCP185</t>
  </si>
  <si>
    <t>K30ERCP186</t>
  </si>
  <si>
    <t>CEE DeJong ERC MICP YR 6 K30ERCP186</t>
  </si>
  <si>
    <t>K30ERCP187</t>
  </si>
  <si>
    <t>CEE DeJong ERC MICP YR 7 K30ERCP187</t>
  </si>
  <si>
    <t>K30ERCP188</t>
  </si>
  <si>
    <t>CEE DeJong ERC MICP YR 8 K30ERCP188</t>
  </si>
  <si>
    <t>K30ERCP189</t>
  </si>
  <si>
    <t>CEE DeJong ERC MICP YR 9 K30ERCP189</t>
  </si>
  <si>
    <t>K30ERCP285</t>
  </si>
  <si>
    <t>CEE DeJong ERC BioFilm YR 5 K30ERCP285</t>
  </si>
  <si>
    <t>K30ERCP385</t>
  </si>
  <si>
    <t>CEE DeJong ERC MICP YR 5 K30ERCP385</t>
  </si>
  <si>
    <t>K30ERCP386</t>
  </si>
  <si>
    <t>CEE DeJong ERC MICP YR 6 K30ERCP386</t>
  </si>
  <si>
    <t>K30ERCP387</t>
  </si>
  <si>
    <t>CEE DeJong ERC UPSCALING YR 7 K30ERCP387</t>
  </si>
  <si>
    <t>K30ERCP388</t>
  </si>
  <si>
    <t>CEE DeJong ERC UPSCALING YR 8 K30ERCP388</t>
  </si>
  <si>
    <t>K30ERCP389</t>
  </si>
  <si>
    <t>CEE DeJong ERC UPSCALING YR 9 K30ERCP389</t>
  </si>
  <si>
    <t>K30ERCPC2C</t>
  </si>
  <si>
    <t>CEE DeJong ERC C2C Yr 7 K30ERCPC2C</t>
  </si>
  <si>
    <t>KS0HOSJ800</t>
  </si>
  <si>
    <t>MED IMHO SUTCLIFFE CELL TECH STUDY KS0HOSJ800</t>
  </si>
  <si>
    <t>KS0RHRS603</t>
  </si>
  <si>
    <t>MED IMRH NATIONALPSORIASIS RAYCHAUDHURI KS0RHRS603</t>
  </si>
  <si>
    <t>KS0PMOJ802</t>
  </si>
  <si>
    <t>MED IMPM OLDHAM RESPIVANT RVT1601 KS0PMOJ802</t>
  </si>
  <si>
    <t>K303873054</t>
  </si>
  <si>
    <t>CEC Cow Cooling Controls Eng K303873054</t>
  </si>
  <si>
    <t>K303873055</t>
  </si>
  <si>
    <t>CEC Cow Cooling Controls Admin K303873055</t>
  </si>
  <si>
    <t>K303873056</t>
  </si>
  <si>
    <t>CEC Cow Cooling Controls Market K303873056</t>
  </si>
  <si>
    <t>K303873057</t>
  </si>
  <si>
    <t>CEC Cow Cooling Controls Outreach K303873057</t>
  </si>
  <si>
    <t>K30ACECCBT</t>
  </si>
  <si>
    <t>UBA CALIFORNIA ENERGY COMMISSION EPC 20 K30ACECCBT</t>
  </si>
  <si>
    <t>K30NSF21DD</t>
  </si>
  <si>
    <t>Chem Donadio NSF A22 0140 K30NSF21DD</t>
  </si>
  <si>
    <t>K30ANAS178</t>
  </si>
  <si>
    <t>LAWR ANASTASIO NSF ChemistryDuringALPACA K30ANAS178</t>
  </si>
  <si>
    <t>K30NGUY178</t>
  </si>
  <si>
    <t>ETOX NGUYEN NSF Chemistry During ALPACA K30NGUY178</t>
  </si>
  <si>
    <t>K30TLNSF21</t>
  </si>
  <si>
    <t>STAT LEE NSF DMS 2113605 K30TLNSF21</t>
  </si>
  <si>
    <t>K30BOO3713</t>
  </si>
  <si>
    <t>CMB Boorman NIH R01 K30BOO3713</t>
  </si>
  <si>
    <t>K30RA75D11</t>
  </si>
  <si>
    <t>HISS HUNTINGTON LIBR A RESENDEZ 75D11 K30RA75D11</t>
  </si>
  <si>
    <t>K304873275</t>
  </si>
  <si>
    <t>CEC Fulton Hydro Transition K304873275</t>
  </si>
  <si>
    <t>K30JQNHR21</t>
  </si>
  <si>
    <t>BME QI R21 POSITRONIUM LIFETIME IMAGING K30JQNHR21</t>
  </si>
  <si>
    <t>K30GMCEH01</t>
  </si>
  <si>
    <t>GMC De Facto Deported US Children in MX K30GMCEH01</t>
  </si>
  <si>
    <t>KS0ALK0101</t>
  </si>
  <si>
    <t>MED URO LOMBARD K01 7 21 6 26 KS0ALK0101</t>
  </si>
  <si>
    <t>KS0LAWASH1</t>
  </si>
  <si>
    <t>Abbeduto Washington NIH WU 21 0492 0 KS0LAWASH1</t>
  </si>
  <si>
    <t>KS0LAWASH2</t>
  </si>
  <si>
    <t>Abbeduto Washington NIH WU 21 0492 0 KS0LAWASH2</t>
  </si>
  <si>
    <t>K30WPOSR24</t>
  </si>
  <si>
    <t>ECE PUTNAM SUPERRADAINT SMITH PURCELL K30WPOSR24</t>
  </si>
  <si>
    <t>KS0VHARQ01</t>
  </si>
  <si>
    <t>ARCUTIS INC A21 4097 0 STUDY COSTS KS0VHARQ01</t>
  </si>
  <si>
    <t>K30CMSCC21</t>
  </si>
  <si>
    <t>CMGI CC P30 7 1 21 6 30 22 K30CMSCC21</t>
  </si>
  <si>
    <t>K30KCLC039</t>
  </si>
  <si>
    <t>OR LLOYD CC RESOURCE CORE YR 6 K30KCLC039</t>
  </si>
  <si>
    <t>KS0AY75D26</t>
  </si>
  <si>
    <t>YR6 CCSG20 21 Yu Molecular Pharmacology KS0AY75D26</t>
  </si>
  <si>
    <t>KS0CC20S1C</t>
  </si>
  <si>
    <t>MED CC CCSG 21 22 CURE SUPPLEMENT KS0CC20S1C</t>
  </si>
  <si>
    <t>KS0CC20S3C</t>
  </si>
  <si>
    <t>MED CC CCSG 21 22 COVID SUPPLEMENT KS0CC20S3C</t>
  </si>
  <si>
    <t>KS0CC20S4C</t>
  </si>
  <si>
    <t>MED CC CCSG 21 22 COE SUPPLEMENT KS0CC20S4C</t>
  </si>
  <si>
    <t>KS0CC20S5C</t>
  </si>
  <si>
    <t>MED CC CCSG 21 22 HPV SUPPLEMENT KS0CC20S5C</t>
  </si>
  <si>
    <t>KS0CCG21CF</t>
  </si>
  <si>
    <t>MED CC NCI CCSG CF 21 22 KS0CCG21CF</t>
  </si>
  <si>
    <t>KS0CCG21S1</t>
  </si>
  <si>
    <t>MED CC CCSG 21 22 CCITLA SUPPLEMENT KS0CCG21S1</t>
  </si>
  <si>
    <t>KS0CCRURA2</t>
  </si>
  <si>
    <t>MED CC CCSG RURAL CF 21 22 KS0CCRURA2</t>
  </si>
  <si>
    <t>KS0CCSG021</t>
  </si>
  <si>
    <t>MED CC NCI CCSG 2021 22 KS0CCSG021</t>
  </si>
  <si>
    <t>KS0CURFNCF</t>
  </si>
  <si>
    <t>MED CC CCSG 21 22 CURE SUPP FINA CF KS0CURFNCF</t>
  </si>
  <si>
    <t>KS0DMFBI11</t>
  </si>
  <si>
    <t>MED PHS MIGLIORETTI CCSG BIOSTAT CORE KS0DMFBI11</t>
  </si>
  <si>
    <t>KS0FC75D26</t>
  </si>
  <si>
    <t>MED CELL BIOLOGY CC FLOW CYTOMETRY LAB KS0FC75D26</t>
  </si>
  <si>
    <t>KS0HOCJ204</t>
  </si>
  <si>
    <t>MED IMHO CARR ASCHER CCSG KS0HOCJ204</t>
  </si>
  <si>
    <t>KS0JMP3021</t>
  </si>
  <si>
    <t>CCSG P30 3 75D26 McPherson KS0JMP3021</t>
  </si>
  <si>
    <t>KS0KL75D26</t>
  </si>
  <si>
    <t>CCSG21 22 Lam Comb Chem Shared Resource KS0KL75D26</t>
  </si>
  <si>
    <t>KS0MPBIO21</t>
  </si>
  <si>
    <t>06 30 22 CC Biorepository Lab 21 22 KS0MPBIO21</t>
  </si>
  <si>
    <t>K30NC5023T</t>
  </si>
  <si>
    <t>SSA Northern CA Training Academy FY21 22 K30NC5023T</t>
  </si>
  <si>
    <t>K30NC5024T</t>
  </si>
  <si>
    <t>SSA Northern CA Training Academy FY22 23 K30NC5024T</t>
  </si>
  <si>
    <t>K30NC5025T</t>
  </si>
  <si>
    <t>SSA Northern CA Training Academy FY23 24 K30NC5025T</t>
  </si>
  <si>
    <t>K30NC7523T</t>
  </si>
  <si>
    <t>SSA Northern CA Training Academy FY21 22 K30NC7523T</t>
  </si>
  <si>
    <t>K30NC7524T</t>
  </si>
  <si>
    <t>SSA Northern CA Training Academy FY22 23 K30NC7524T</t>
  </si>
  <si>
    <t>K30NC7525T</t>
  </si>
  <si>
    <t>SSA Northern CA Training Academy FY23 24 K30NC7525T</t>
  </si>
  <si>
    <t>K30NCAN23T</t>
  </si>
  <si>
    <t>SSA Northern CA Training Academy FY21 22 K30NCAN23T</t>
  </si>
  <si>
    <t>K30NCAN24T</t>
  </si>
  <si>
    <t>SSA Northern CA Training Academy FY22 23 K30NCAN24T</t>
  </si>
  <si>
    <t>K30NCAR23T</t>
  </si>
  <si>
    <t>SSA Northern CA Training Academy FY21 22 K30NCAR23T</t>
  </si>
  <si>
    <t>K30NCQI23T</t>
  </si>
  <si>
    <t>SSA CQI Nor CA Training Academy FY21 22 K30NCQI23T</t>
  </si>
  <si>
    <t>K30NCQI24T</t>
  </si>
  <si>
    <t>SSA CQI Nor CA Training Academy FY22 23 K30NCQI24T</t>
  </si>
  <si>
    <t>K30NCQI25T</t>
  </si>
  <si>
    <t>SSA CQI Nor CA Training Academy FY23 24 K30NCQI25T</t>
  </si>
  <si>
    <t>K30NCSP23T</t>
  </si>
  <si>
    <t>SSA Northern CA Training Academy FY21 22 K30NCSP23T</t>
  </si>
  <si>
    <t>K30NCSP24T</t>
  </si>
  <si>
    <t>SSA Northern CA Training Academy FY22 23 K30NCSP24T</t>
  </si>
  <si>
    <t>K30NCSP25T</t>
  </si>
  <si>
    <t>SSA Northern CA Training Academy FY23 24 K30NCSP25T</t>
  </si>
  <si>
    <t>K30NCSS23T</t>
  </si>
  <si>
    <t>SSA Northern CA Training Academy FY21 22 K30NCSS23T</t>
  </si>
  <si>
    <t>K30NCSS24T</t>
  </si>
  <si>
    <t>SSA Northern CA Training Academy FY22 23 K30NCSS24T</t>
  </si>
  <si>
    <t>K30NCSS25T</t>
  </si>
  <si>
    <t>SSA Northern CA Training Academy FY23 24 K30NCSS25T</t>
  </si>
  <si>
    <t>KS0RHLILAC</t>
  </si>
  <si>
    <t>HAGERMAN ACADIA LILAC CT ACP 2566 004 KS0RHLILAC</t>
  </si>
  <si>
    <t>K30MOOFEL2</t>
  </si>
  <si>
    <t>CMB MOONEY GSR fellowship K30MOOFEL2</t>
  </si>
  <si>
    <t>K30MOOFEL3</t>
  </si>
  <si>
    <t>CMB MOONEY GSR fellowship K30MOOFEL3</t>
  </si>
  <si>
    <t>K30MOOFELL</t>
  </si>
  <si>
    <t>CMB MOONEY GSR fellowship K30MOOFELL</t>
  </si>
  <si>
    <t>KS0PF75D32</t>
  </si>
  <si>
    <t>Fuller BIDMC Sleep Apnea 6 30 25 KS0PF75D32</t>
  </si>
  <si>
    <t>K30BPCDZ66</t>
  </si>
  <si>
    <t>CNPRC McCowan NIH 1R01HD104529 01 K30BPCDZ66</t>
  </si>
  <si>
    <t>K30BPCDZ67</t>
  </si>
  <si>
    <t>CNPRC Roberts UCSF NIH R01 K30BPCDZ67</t>
  </si>
  <si>
    <t>K30BPCEZ02</t>
  </si>
  <si>
    <t>CNPRC Roberts UCSF NIH R01 Yr2 K30BPCEZ02</t>
  </si>
  <si>
    <t>K30BPCEZ25</t>
  </si>
  <si>
    <t>CNPRC Roberts UCSF NIH R01 Yr3 K30BPCEZ25</t>
  </si>
  <si>
    <t>K30WM75D40</t>
  </si>
  <si>
    <t>COMS UVA GSR SUPPORT M WOJCIESZAK 75D40 K30WM75D40</t>
  </si>
  <si>
    <t>KS0ABMICRS</t>
  </si>
  <si>
    <t>Microbiota outgrowth by Salmonella KS0ABMICRS</t>
  </si>
  <si>
    <t>KS0ABMUCSD</t>
  </si>
  <si>
    <t>Microbiota outgrowth Subaward to UCSD KS0ABMUCSD</t>
  </si>
  <si>
    <t>K30GSRDENA</t>
  </si>
  <si>
    <t>GEL ROESKE ARC PLUTONISM DENALI FAULT K30GSRDENA</t>
  </si>
  <si>
    <t>KS0CACN300</t>
  </si>
  <si>
    <t>MED IMCA CHIAMVIMONVAT STANFORD KS0CACN300</t>
  </si>
  <si>
    <t>K30BPCDZ72</t>
  </si>
  <si>
    <t>CNPRC Roberts U S Dep V A 36C24E21C00 K30BPCDZ72</t>
  </si>
  <si>
    <t>K30BPCEZ13</t>
  </si>
  <si>
    <t>CNPRC Roberts U S Dep V A 36C24E YR2 K30BPCEZ13</t>
  </si>
  <si>
    <t>K30BPCEZ85</t>
  </si>
  <si>
    <t>CNPRC Roberts U S Dep V A 36C24E YR3 K30BPCEZ85</t>
  </si>
  <si>
    <t>K30MATJT01</t>
  </si>
  <si>
    <t>J Teran ORNL 2021 x23 K30MATJT01</t>
  </si>
  <si>
    <t>K30APSPT49</t>
  </si>
  <si>
    <t>PS CDPB Prune Cultivar E D 03 31 22 K30APSPT49</t>
  </si>
  <si>
    <t>K30VP74660</t>
  </si>
  <si>
    <t>CNPRC YR60 SUP1 Colony Exp Alterations K30VP74660</t>
  </si>
  <si>
    <t>K30BGIUR21</t>
  </si>
  <si>
    <t>CHE GATES NSF IUCRC CERCAS Phase II K30BGIUR21</t>
  </si>
  <si>
    <t>KS0ENYJ504</t>
  </si>
  <si>
    <t>MED IMEN YOON STANFORD DIABETES RESEARCH KS0ENYJ504</t>
  </si>
  <si>
    <t>KS0CABW702</t>
  </si>
  <si>
    <t>MED IMCA BOMMER CDPH 20 10283 KS0CABW702</t>
  </si>
  <si>
    <t>KS0CABW703</t>
  </si>
  <si>
    <t>MED IMCA BOMMER CDPH 20 10283 YR3 KS0CABW703</t>
  </si>
  <si>
    <t>KS0GIBC839</t>
  </si>
  <si>
    <t>MED IMGI BOWLUS CYMABAY CB8025 31731 KS0GIBC839</t>
  </si>
  <si>
    <t>KS0ERML803</t>
  </si>
  <si>
    <t>MERM QUIDEL CORP MILLS KS0ERML803</t>
  </si>
  <si>
    <t>KS0MNNIH21</t>
  </si>
  <si>
    <t>MPHA NAVEDO NIH R01 KS0MNNIH21</t>
  </si>
  <si>
    <t>K30205NDSS</t>
  </si>
  <si>
    <t>Chem David NCI Award Renewal K30205NDSS</t>
  </si>
  <si>
    <t>K30FANGLF2</t>
  </si>
  <si>
    <t>WFCB FANGUE CDWR Smelt Culture Y2 K30FANGLF2</t>
  </si>
  <si>
    <t>K30FANGLF3</t>
  </si>
  <si>
    <t>WFCB FANGUE CDWR Smelt Culture Y3 K30FANGLF3</t>
  </si>
  <si>
    <t>K30FANGLFS</t>
  </si>
  <si>
    <t>WFCB FANGUE CDWR Smelt Culture Y1 K30FANGLFS</t>
  </si>
  <si>
    <t>K30LEVLFS1</t>
  </si>
  <si>
    <t>Eff 7 1 2021 LFSCD Program YR 1 K30LEVLFS1</t>
  </si>
  <si>
    <t>K30LEVLFS2</t>
  </si>
  <si>
    <t>Eff 7 1 2022 LFSCD Program YR 2 K30LEVLFS2</t>
  </si>
  <si>
    <t>K30LEVLFS3</t>
  </si>
  <si>
    <t>Eff 7 1 2023 LFSCD Program YR 3 K30LEVLFS3</t>
  </si>
  <si>
    <t>K30TCHLFS3</t>
  </si>
  <si>
    <t>6 30 22 DWR Longfin Smelt project K30TCHLFS3</t>
  </si>
  <si>
    <t>K30TCHLFS4</t>
  </si>
  <si>
    <t>6 30 23 DWR Longfin Smelt project K30TCHLFS4</t>
  </si>
  <si>
    <t>K30TCHLFS5</t>
  </si>
  <si>
    <t>6 30 24 DWF Longfin Smelt Project Y3 K30TCHLFS5</t>
  </si>
  <si>
    <t>K30V431C41</t>
  </si>
  <si>
    <t>APC CONNON LFSCDP K30V431C41</t>
  </si>
  <si>
    <t>K30V431C42</t>
  </si>
  <si>
    <t>APC CONNON LFSCDP YR2 K30V431C42</t>
  </si>
  <si>
    <t>K30V431C46</t>
  </si>
  <si>
    <t>APC CONNON LFSCDP YR3 K30V431C46</t>
  </si>
  <si>
    <t>KS0PMAT840</t>
  </si>
  <si>
    <t>MED IMPM ALBERTSON PFIZER C4591031 KS0PMAT840</t>
  </si>
  <si>
    <t>KS0IDWS803</t>
  </si>
  <si>
    <t>MED IMDI WALDMAN GILEAD GS US 528 9023 KS0IDWS803</t>
  </si>
  <si>
    <t>KS0HOAM819</t>
  </si>
  <si>
    <t>MED IMCT ABEDI POSEIDA P BCMA 101 002 KS0HOAM819</t>
  </si>
  <si>
    <t>K30KBWAUBT</t>
  </si>
  <si>
    <t>UCSF METABOLIC DISEASE PEDIATRIC MS K30KBWAUBT</t>
  </si>
  <si>
    <t>K30KW75D82</t>
  </si>
  <si>
    <t>Mastercard Fnd A 26 backpack K30KW75D82</t>
  </si>
  <si>
    <t>K30APSL039</t>
  </si>
  <si>
    <t>PS BARD IS 5403 21CR TIAN K30APSL039</t>
  </si>
  <si>
    <t>K30BPCDZ71</t>
  </si>
  <si>
    <t>CNPRC Roberts UCSD 000704489 0 K30BPCDZ71</t>
  </si>
  <si>
    <t>K30SLO21T1</t>
  </si>
  <si>
    <t>SLO San Luis Obispo GENT 2021 52 FY21 22 K30SLO21T1</t>
  </si>
  <si>
    <t>K30NAP21T1</t>
  </si>
  <si>
    <t>NAP Napa County GENT 2021 23 C000114193 K30NAP21T1</t>
  </si>
  <si>
    <t>K30804F779</t>
  </si>
  <si>
    <t>ASUCD UNITRANS GRANT 79 CITY OF DAVIS K30804F779</t>
  </si>
  <si>
    <t>K30KIS3383</t>
  </si>
  <si>
    <t>LAWR KISEKKA USDA 58 2032 3 003 0 K30KIS3383</t>
  </si>
  <si>
    <t>K30MLHSR01</t>
  </si>
  <si>
    <t>HUMBOLDT SENIOR RESOURCE CENTE K30MLHSR01</t>
  </si>
  <si>
    <t>K30JLF8UI2</t>
  </si>
  <si>
    <t>HE Falbe Unv of Illinois Urb Awd2 75F02 K30JLF8UI2</t>
  </si>
  <si>
    <t>KS0AFORGAN</t>
  </si>
  <si>
    <t>MED OBGYN FLYNN OG 8175A 023 KS0AFORGAN</t>
  </si>
  <si>
    <t>KS0BM75F05</t>
  </si>
  <si>
    <t>Mclaughlin A23 1651 KS0BM75F05</t>
  </si>
  <si>
    <t>K30FAS2149</t>
  </si>
  <si>
    <t>CFAS HST GO 17130 002 A 0 OVCR A23 2149 K30FAS2149</t>
  </si>
  <si>
    <t>K30FNADAVD</t>
  </si>
  <si>
    <t>FINA LAWR ROD Robles NIFA 2023 2026 K30FNADAVD</t>
  </si>
  <si>
    <t>K30GRADAVD</t>
  </si>
  <si>
    <t>LAWR ROD Robles NIFA 2023 2026 K30GRADAVD</t>
  </si>
  <si>
    <t>K30BLANEP4</t>
  </si>
  <si>
    <t>CHEM Berben ONR N000142312566 0 K30BLANEP4</t>
  </si>
  <si>
    <t>K30APSFB90</t>
  </si>
  <si>
    <t>PS KHALSA WSARE GSR SUPPORT FOR CHO K30APSFB90</t>
  </si>
  <si>
    <t>K30APSTL77</t>
  </si>
  <si>
    <t>PS CA Leafy Greens 23 24 K30APSTL77</t>
  </si>
  <si>
    <t>K30AC23ASN</t>
  </si>
  <si>
    <t>Atsumi ACS SEED Propogram 2023 K30AC23ASN</t>
  </si>
  <si>
    <t>K304877123</t>
  </si>
  <si>
    <t>Wang Carbon Peaking 2025 K304877123</t>
  </si>
  <si>
    <t>K30APSPWL2</t>
  </si>
  <si>
    <t>PS HANSON 2023 CWB WEED MANAGEMENT K30APSPWL2</t>
  </si>
  <si>
    <t>K30RODD036</t>
  </si>
  <si>
    <t>LAWR RODRIGUES CARB PHASE I JUNE 2023 K30RODD036</t>
  </si>
  <si>
    <t>KS0BPSEIS1</t>
  </si>
  <si>
    <t>MED PHS POLLOCK CAL EIS FELLOWSHIP PROG KS0BPSEIS1</t>
  </si>
  <si>
    <t>KS0BPSEIS2</t>
  </si>
  <si>
    <t>MED PHS POLLOCK CAL EIS FELLOWSHIP YR 2 KS0BPSEIS2</t>
  </si>
  <si>
    <t>K30S4MZWZS</t>
  </si>
  <si>
    <t>CEE Zhang Enhancing Work Zone Safety K30S4MZWZS</t>
  </si>
  <si>
    <t>K30ADMSTPD</t>
  </si>
  <si>
    <t>DeMell USDA 2023 67011 40506 GS Stipend K30ADMSTPD</t>
  </si>
  <si>
    <t>K30ADMUSDA</t>
  </si>
  <si>
    <t>A DeMell USDA 2023 67011 40506 K30ADMUSDA</t>
  </si>
  <si>
    <t>KS0CASG803</t>
  </si>
  <si>
    <t>MED IMCA SINGH LAMINAR INC KS0CASG803</t>
  </si>
  <si>
    <t>K30SCW5F26</t>
  </si>
  <si>
    <t>10 31 23 Sunburn Effects Walnut K30SCW5F26</t>
  </si>
  <si>
    <t>KS0LGPHRMA</t>
  </si>
  <si>
    <t>MED SURG LEORA GOLDBLOOM HELZNER PHARM KS0LGPHRMA</t>
  </si>
  <si>
    <t>K30V0D16VM</t>
  </si>
  <si>
    <t>AMERICAN VETERINARY MEDICAL AS A23 3847 K30V0D16VM</t>
  </si>
  <si>
    <t>K30V625174</t>
  </si>
  <si>
    <t>CAHFS AAZV Feline Panleukopenia K30V625174</t>
  </si>
  <si>
    <t>K30V625177</t>
  </si>
  <si>
    <t>CAHFS AAZV Feline Panleukopenia K30V625177</t>
  </si>
  <si>
    <t>K30VANSF23</t>
  </si>
  <si>
    <t>IUCRC Ctr for Memory System Rsrch K30VANSF23</t>
  </si>
  <si>
    <t>K30MILGRAP</t>
  </si>
  <si>
    <t>NUT MILENKOVIC CA TABLE GRAPE A24 0784 K30MILGRAP</t>
  </si>
  <si>
    <t>K30KLLSLNF</t>
  </si>
  <si>
    <t>EVE Laskowski 2023 Sloan Rsrh Flwsp K30KLLSLNF</t>
  </si>
  <si>
    <t>K30SJJHURU</t>
  </si>
  <si>
    <t>JHU RaMP POST BAC TRNG PRGM K30SJJHURU</t>
  </si>
  <si>
    <t>K30GEIS997</t>
  </si>
  <si>
    <t>LAWR GEISSELER CA LEAFY GREENS NITROGEN K30GEIS997</t>
  </si>
  <si>
    <t>K30APSTL78</t>
  </si>
  <si>
    <t>PS BRUMMER 2023 CLGRB BABY LEAF SPINACH K30APSTL78</t>
  </si>
  <si>
    <t>K30MAR5F38</t>
  </si>
  <si>
    <t>AVF 2023 Sudden Vine Collapse K30MAR5F38</t>
  </si>
  <si>
    <t>K30RLCOEVO</t>
  </si>
  <si>
    <t>WFCB LUSARDI HEADWATER RESTORATION K30RLCOEVO</t>
  </si>
  <si>
    <t>KS0GLDODLL</t>
  </si>
  <si>
    <t>LOOTS LLNL DOD 9 30 2024 KS0GLDODLL</t>
  </si>
  <si>
    <t>K30V7S7089</t>
  </si>
  <si>
    <t>Thomasy Nlebedum VAF Fellowship K30V7S7089</t>
  </si>
  <si>
    <t>K30MATASW1</t>
  </si>
  <si>
    <t>A Wein SLOAN FDN Fellowship 2023 25 K30MATASW1</t>
  </si>
  <si>
    <t>K30FTLNIH1</t>
  </si>
  <si>
    <t>NPB Taryn Loomis NIH F31 Year 1 K30FTLNIH1</t>
  </si>
  <si>
    <t>KS075F46S1</t>
  </si>
  <si>
    <t>NCI R33CA278544 01S1 KS075F46S1</t>
  </si>
  <si>
    <t>KS0RL75F46</t>
  </si>
  <si>
    <t>NATIONAL CANCER INSTITUTE R33CA278544 KS0RL75F46</t>
  </si>
  <si>
    <t>KS0KTWA801</t>
  </si>
  <si>
    <t>MED IMKT WANG CSL BEHRING CSL300 3001 KS0KTWA801</t>
  </si>
  <si>
    <t>K30ACOPEDT</t>
  </si>
  <si>
    <t>CHEM Tantillo ACS Arthur Cope Award K30ACOPEDT</t>
  </si>
  <si>
    <t>K30APSARA3</t>
  </si>
  <si>
    <t>PS LINQUIST CA Rice Res Board RM 2 K30APSARA3</t>
  </si>
  <si>
    <t>K30KLBAVF7</t>
  </si>
  <si>
    <t>4 15 24 AVF Outreach OTR Events K30KLBAVF7</t>
  </si>
  <si>
    <t>K30IMG5F52</t>
  </si>
  <si>
    <t>CA Melon Gustatory Stimulants Cucumber K30IMG5F52</t>
  </si>
  <si>
    <t>K30804S781</t>
  </si>
  <si>
    <t>SACOG PTMISEA Electric Bus Purchase K30804S781</t>
  </si>
  <si>
    <t>K30MKBAVF1</t>
  </si>
  <si>
    <t>4 15 24 water saving traits in grapevine K30MKBAVF1</t>
  </si>
  <si>
    <t>K30CNSCK08</t>
  </si>
  <si>
    <t>CNS KIM BECKMAN FOUND YOUNG INVESTIGAT K30CNSCK08</t>
  </si>
  <si>
    <t>KS0CRASD71</t>
  </si>
  <si>
    <t>CRHD TOGETHER FOR WELLNESS AGUILAR KS0CRASD71</t>
  </si>
  <si>
    <t>KS0CACM301</t>
  </si>
  <si>
    <t>MED IMCA UCSF NIH R56HL161475 KS0CACM301</t>
  </si>
  <si>
    <t>KS0NRAK602</t>
  </si>
  <si>
    <t>CAP CITY SHINES 2023 KS0NRAK602</t>
  </si>
  <si>
    <t>K30HDS7PM1</t>
  </si>
  <si>
    <t>ESP Safford CalFire Prescribed Monit Y1 K30HDS7PM1</t>
  </si>
  <si>
    <t>K30NIG23DO</t>
  </si>
  <si>
    <t>Chem Olson NIG R35 2023 K30NIG23DO</t>
  </si>
  <si>
    <t>K30VP74662</t>
  </si>
  <si>
    <t>CNPRC YR60 SUP1 Colony Exp Alterations K30VP74662</t>
  </si>
  <si>
    <t>K30MWF5F65</t>
  </si>
  <si>
    <t>4 30 24 Abscission Agents Table Grapes K30MWF5F65</t>
  </si>
  <si>
    <t>K30APNSFC1</t>
  </si>
  <si>
    <t>CHE PALAZOGLU NSF Conference Award K30APNSFC1</t>
  </si>
  <si>
    <t>K30JAGWAC2</t>
  </si>
  <si>
    <t>ANS Univ of Wash Aquaculture Center K30JAGWAC2</t>
  </si>
  <si>
    <t>K30CPCEZ61</t>
  </si>
  <si>
    <t>CNPRC ROBERTS GRITSTONE A23 3751 K30CPCEZ61</t>
  </si>
  <si>
    <t>K30NKPROTA</t>
  </si>
  <si>
    <t>PLB Shabek OerthBio 2023 award K30NKPROTA</t>
  </si>
  <si>
    <t>KS0NEVRO23</t>
  </si>
  <si>
    <t>Pritzlaff Nevro Edu Grant PAIN KS0NEVRO23</t>
  </si>
  <si>
    <t>K30APSFB95</t>
  </si>
  <si>
    <t>PS DUBCOVSKY DEL BLANCOnaca barley 63024 K30APSFB95</t>
  </si>
  <si>
    <t>K30APSFB94</t>
  </si>
  <si>
    <t>PS DUBCOVSKY DEL BLANCO NACA OAT K30APSFB94</t>
  </si>
  <si>
    <t>KS0XJ75F73</t>
  </si>
  <si>
    <t>AWARD 007016 IPA W RESMI RAVINDRAN KS0XJ75F73</t>
  </si>
  <si>
    <t>KS0XJ75F74</t>
  </si>
  <si>
    <t>AWARD 007014 IPA W DONGYAN WANG KS0XJ75F74</t>
  </si>
  <si>
    <t>KS0XJ75F75</t>
  </si>
  <si>
    <t>AWARD 007015 IPA W SUYAN WANG KS0XJ75F75</t>
  </si>
  <si>
    <t>KS0PESANDC</t>
  </si>
  <si>
    <t>EMAMI GENENTECH SANDCAT5 STUDY KS0PESANDC</t>
  </si>
  <si>
    <t>K30V450241</t>
  </si>
  <si>
    <t>COVERDELL CQ22 YEAR 2023 2024 K30V450241</t>
  </si>
  <si>
    <t>K30YWAVIAN</t>
  </si>
  <si>
    <t>AN SCI WANG NIFA MOLECULAR MECH AVIAN K30YWAVIAN</t>
  </si>
  <si>
    <t>K30JMARPAE</t>
  </si>
  <si>
    <t>ECE Munday DoE ARPA E K30JMARPAE</t>
  </si>
  <si>
    <t>K30V435F81</t>
  </si>
  <si>
    <t>Texas AM A23 3893 K30V435F81</t>
  </si>
  <si>
    <t>K30V735F81</t>
  </si>
  <si>
    <t>Texas AM A23 3893 Stipend K30V735F81</t>
  </si>
  <si>
    <t>K30JWLLNL1</t>
  </si>
  <si>
    <t>CHE WAN LLNL Exp FD Electrolyte Trans K30JWLLNL1</t>
  </si>
  <si>
    <t>K30JCC5F83</t>
  </si>
  <si>
    <t>MODELING SKS IN DROSOPHILA K30JCC5F83</t>
  </si>
  <si>
    <t>K30NMW5F84</t>
  </si>
  <si>
    <t>Almond Board 2023 85 437 53 K30NMW5F84</t>
  </si>
  <si>
    <t>KS0PMSN814</t>
  </si>
  <si>
    <t>MED IMPM SOOD UNITED THER TETON RINPF301 KS0PMSN814</t>
  </si>
  <si>
    <t>K30APSPWK9</t>
  </si>
  <si>
    <t>PS DANDEKAR 2023 CWB WALNUT BLIGHT K30APSPWK9</t>
  </si>
  <si>
    <t>K30DMR5F87</t>
  </si>
  <si>
    <t>PRUNE BOARD FY 23 24 K30DMR5F87</t>
  </si>
  <si>
    <t>K30V473SBV</t>
  </si>
  <si>
    <t>VM OHI NIH Sarbecovirus in Myanmar TSE K30V473SBV</t>
  </si>
  <si>
    <t>K30NGUY130</t>
  </si>
  <si>
    <t>ETOX Nguyen DCC Cannabinoids K30NGUY130</t>
  </si>
  <si>
    <t>K30NICK130</t>
  </si>
  <si>
    <t>ETOX Nicklisch DCC Cannabinoids K30NICK130</t>
  </si>
  <si>
    <t>K30PINKC01</t>
  </si>
  <si>
    <t>ETOX Nguyen DCC Cannabinoids K30PINKC01</t>
  </si>
  <si>
    <t>KS0SHDREAM</t>
  </si>
  <si>
    <t>HAYNES DREAM STUDY KS0SHDREAM</t>
  </si>
  <si>
    <t>K30CLS5F91</t>
  </si>
  <si>
    <t>TR2 23 MITIGAT SPREAD OF BRANCH BROOMA K30CLS5F91</t>
  </si>
  <si>
    <t>K30CUHWUCV</t>
  </si>
  <si>
    <t>CCUH WUCOLS DATABASE UPDATE VERSION V K30CUHWUCV</t>
  </si>
  <si>
    <t>K30MD75F93</t>
  </si>
  <si>
    <t>SOCS IHS017379 0 D MCCOURT 75F93 K30MD75F93</t>
  </si>
  <si>
    <t>K30BPCEZ63</t>
  </si>
  <si>
    <t>CNPRC ROBERTS NIH UCSD A23 0922 K30BPCEZ63</t>
  </si>
  <si>
    <t>K30BPCEZ84</t>
  </si>
  <si>
    <t>CNPRC Roberts NIH A23 0922 001 K30BPCEZ84</t>
  </si>
  <si>
    <t>K30PQAOC24</t>
  </si>
  <si>
    <t>Hall CARB PQAO 2024 Training K30PQAOC24</t>
  </si>
  <si>
    <t>K30PQAOC25</t>
  </si>
  <si>
    <t>Hall CARB PQAO 2024 Training K30PQAOC25</t>
  </si>
  <si>
    <t>K30V625171</t>
  </si>
  <si>
    <t>FY23 NAHLN Infrastructure K30V625171</t>
  </si>
  <si>
    <t>KS0DBPPRSM</t>
  </si>
  <si>
    <t>MED PHS BENNETT VANGUARD PRISM KS0DBPPRSM</t>
  </si>
  <si>
    <t>K30APSAW28</t>
  </si>
  <si>
    <t>PS DUBCOVSKY CWC WHEAT 4 30 2024 K30APSAW28</t>
  </si>
  <si>
    <t>K30ICAMGMB</t>
  </si>
  <si>
    <t>ICAM EPIQS EXCHANGE PRGM UCD 5305 0 K30ICAMGMB</t>
  </si>
  <si>
    <t>K30ICAMGMC</t>
  </si>
  <si>
    <t>ICAM EPIQS EXCHANGE PRGM UCD 5305 0 PS K30ICAMGMC</t>
  </si>
  <si>
    <t>K30ICMPGMB</t>
  </si>
  <si>
    <t>PHYP EPIQS EXCHANGE PRGM UCD 5305 0 K30ICMPGMB</t>
  </si>
  <si>
    <t>K30ICMPGMC</t>
  </si>
  <si>
    <t>PHYS EPIQS EXCHANGE PRGM UCD 5305 0 PS K30ICMPGMC</t>
  </si>
  <si>
    <t>K30NMW0584</t>
  </si>
  <si>
    <t>Bryn Mawr A18 2026 K30NMW0584</t>
  </si>
  <si>
    <t>KS0RHAZRIE</t>
  </si>
  <si>
    <t>Hagerman Azrieli Foundation 3 18 2 21 KS0RHAZRIE</t>
  </si>
  <si>
    <t>KS0NSPHAR2</t>
  </si>
  <si>
    <t>MCDONALD NS 065 NCNP 01 202 12 23 KS0NSPHAR2</t>
  </si>
  <si>
    <t>K30HDVALEO</t>
  </si>
  <si>
    <t>MAE HORSLEY DAVID VALEO SCHALTER BSAC K30HDVALEO</t>
  </si>
  <si>
    <t>KS0YTASTRD</t>
  </si>
  <si>
    <t>MED DERM DR TAKADA ASTRID 3 2018 2 2020 KS0YTASTRD</t>
  </si>
  <si>
    <t>K30BPCBZ86</t>
  </si>
  <si>
    <t>CNPRCHartigan OConnor CCHC U01ES029234 K30BPCBZ86</t>
  </si>
  <si>
    <t>K30BPCCZ40</t>
  </si>
  <si>
    <t>CNPRCHartigan OConnor CCHC U01ES029234 K30BPCCZ40</t>
  </si>
  <si>
    <t>K30BPCCZ84</t>
  </si>
  <si>
    <t>CNPRC Hartigan OConnor CCHC U01ES029234 K30BPCCZ84</t>
  </si>
  <si>
    <t>K30BPCDZ28</t>
  </si>
  <si>
    <t>CNPRC Hartigan OConnor CCHC U01ES029234 K30BPCDZ28</t>
  </si>
  <si>
    <t>K30BPCDZ86</t>
  </si>
  <si>
    <t>CNPRC Hartigan OConnor CCHC U01ES029234 K30BPCDZ86</t>
  </si>
  <si>
    <t>K30APSF960</t>
  </si>
  <si>
    <t>PENMETSA USDA NIFA GENETIC BIOFORTIFICAT K30APSF960</t>
  </si>
  <si>
    <t>KS0RHKLING</t>
  </si>
  <si>
    <t>HORST Klingenstein 11 17 11 22 KS0RHKLING</t>
  </si>
  <si>
    <t>K30BPCBZ89</t>
  </si>
  <si>
    <t>CNPRC Roberts NIH 76B77 K30BPCBZ89</t>
  </si>
  <si>
    <t>KS0PMAM600</t>
  </si>
  <si>
    <t>MED IMPM AVDALOVIC UIC RELIANCE KS0PMAM600</t>
  </si>
  <si>
    <t>KS0PMAM601</t>
  </si>
  <si>
    <t>MED IMPM AVDALOVIC UIC RELIANCE PHASE II KS0PMAM601</t>
  </si>
  <si>
    <t>KS0CZ76B86</t>
  </si>
  <si>
    <t>Surface ectodermal mechanism KS0CZ76B86</t>
  </si>
  <si>
    <t>KS0SLNIH01</t>
  </si>
  <si>
    <t>LAKSHMINRUSIMHA NIH GRANT R01HD072929 KS0SLNIH01</t>
  </si>
  <si>
    <t>K30V451ANT</t>
  </si>
  <si>
    <t>PEREIRA OSU ANTIMICROBIAL ON DAIRY FARMS K30V451ANT</t>
  </si>
  <si>
    <t>K30V751ANT</t>
  </si>
  <si>
    <t>FINA OSU ANTIMICROBIAL ON DAIRY FARMS K30V751ANT</t>
  </si>
  <si>
    <t>K30FJR1801</t>
  </si>
  <si>
    <t>AHRQ R18 JOSHUA FENTON YR1 K30FJR1801</t>
  </si>
  <si>
    <t>K30FJR1802</t>
  </si>
  <si>
    <t>AHRQ R18 JOSHUA FENTON YR2 K30FJR1802</t>
  </si>
  <si>
    <t>K30FJR1803</t>
  </si>
  <si>
    <t>CHPR Watchful Waiting Year 3 K30FJR1803</t>
  </si>
  <si>
    <t>K30FJR1804</t>
  </si>
  <si>
    <t>CHPR Watchful Waiting Year 4 K30FJR1804</t>
  </si>
  <si>
    <t>K30FJRFINA</t>
  </si>
  <si>
    <t>CHPR Watchful Waiting FINA K30FJRFINA</t>
  </si>
  <si>
    <t>KS0HOJB823</t>
  </si>
  <si>
    <t>MED IMCT JONAS HAMNI HM FLTI 101 KS0HOJB823</t>
  </si>
  <si>
    <t>K30CNSCC27</t>
  </si>
  <si>
    <t>CNS CARTER NIH R01MH119546 K30CNSCC27</t>
  </si>
  <si>
    <t>K30BJB9051</t>
  </si>
  <si>
    <t>NUTR BENNETT 58 2032 9 051 NACA K30BJB9051</t>
  </si>
  <si>
    <t>K30JRINSFT</t>
  </si>
  <si>
    <t>EVE IBARRA SUB UMN NSF P007914601 0 K30JRINSFT</t>
  </si>
  <si>
    <t>K30SGSDUG1</t>
  </si>
  <si>
    <t>BME George UG3 UCSD 00021 8 1 19 7 31 20 K30SGSDUG1</t>
  </si>
  <si>
    <t>K30SGSDUG2</t>
  </si>
  <si>
    <t>BME George UG3 UCSD 00021 8 1 20 7 31 21 K30SGSDUG2</t>
  </si>
  <si>
    <t>K30SGSDUH3</t>
  </si>
  <si>
    <t>BME George UH3 UCSD 00021 8 1 21 7 31 22 K30SGSDUH3</t>
  </si>
  <si>
    <t>K30HB76C20</t>
  </si>
  <si>
    <t>ANTS NIGMS R35 B HENN 76C20 K30HB76C20</t>
  </si>
  <si>
    <t>K30HB76GSR</t>
  </si>
  <si>
    <t>ANTS NIGMS DIVERSITY SUPP HENN 76C20 K30HB76GSR</t>
  </si>
  <si>
    <t>K30HB76SUP</t>
  </si>
  <si>
    <t>ANTS NIGMS SUPP FUND B HENN 76C20 K30HB76SUP</t>
  </si>
  <si>
    <t>KS0CC76C23</t>
  </si>
  <si>
    <t>Med CC TCA AYA Oncology Program KS0CC76C23</t>
  </si>
  <si>
    <t>KS0MPYH250</t>
  </si>
  <si>
    <t>NIH NCI R50 Gut Microbiota KS0MPYH250</t>
  </si>
  <si>
    <t>K30SMTDOE4</t>
  </si>
  <si>
    <t>PLB Theg DOE award DE SC0020304 0 K30SMTDOE4</t>
  </si>
  <si>
    <t>K30APSF739</t>
  </si>
  <si>
    <t>PS FENNIMMORE US DEPT AGR SITE SP 073120 K30APSF739</t>
  </si>
  <si>
    <t>K30APSFA30</t>
  </si>
  <si>
    <t>PS MAGNEY US DEPT AGR SITE SP STRAWBERRY K30APSFA30</t>
  </si>
  <si>
    <t>K30JMEF739</t>
  </si>
  <si>
    <t>7 31 22 Cropping FENNIMMORE US DEPT AGR K30JMEF739</t>
  </si>
  <si>
    <t>K30KRNIH03</t>
  </si>
  <si>
    <t>NPB Ryan NIH R01DK121035 K30KRNIH03</t>
  </si>
  <si>
    <t>KS0EDNH19S</t>
  </si>
  <si>
    <t>MPHA DIAZ NIH Supplement KS0EDNH19S</t>
  </si>
  <si>
    <t>KS0EDNHOLG</t>
  </si>
  <si>
    <t>MPHA DIAZ OLGA NIH R01 SUPP KS0EDNHOLG</t>
  </si>
  <si>
    <t>KS0EDNIH19</t>
  </si>
  <si>
    <t>MPHA DIAZ HELL MPI NIH R01 KS0EDNIH19</t>
  </si>
  <si>
    <t>KS0JHEDNIH</t>
  </si>
  <si>
    <t>MPHA DIAZ HELL MPI NIH R01 KS0JHEDNIH</t>
  </si>
  <si>
    <t>K30SDO19E1</t>
  </si>
  <si>
    <t>SDO San Diego EW 2019 51 C000113982 K30SDO19E1</t>
  </si>
  <si>
    <t>KS0AMNOVAR</t>
  </si>
  <si>
    <t>MOSHIRI NOVARTIS CRTH258B2305 KS0AMNOVAR</t>
  </si>
  <si>
    <t>KS0JOA4OL2</t>
  </si>
  <si>
    <t>OLICHNEY A4 OLE STUDY USC 02 2024 KS0JOA4OL2</t>
  </si>
  <si>
    <t>KS0JOA4OLE</t>
  </si>
  <si>
    <t>OLICHNEY A4 OLE STUDY USC 12 2023 KS0JOA4OLE</t>
  </si>
  <si>
    <t>K30AXOSCR2</t>
  </si>
  <si>
    <t>08 31 23 USDA NIFA SCRI SUBAWARDS K30AXOSCR2</t>
  </si>
  <si>
    <t>K30AXOSCRI</t>
  </si>
  <si>
    <t>08 31 23 USDA NIFA SCRI GRBV CA OR K30AXOSCRI</t>
  </si>
  <si>
    <t>K30FGZSCRI</t>
  </si>
  <si>
    <t>08 31 23 USDA NIFA SCRI GRBV CA OR K30FGZSCRI</t>
  </si>
  <si>
    <t>K30NNNSCRI</t>
  </si>
  <si>
    <t>08 31 24 USDA NIFA SCRI GRBV CA OR K30NNNSCRI</t>
  </si>
  <si>
    <t>K30REG5SCR</t>
  </si>
  <si>
    <t>ARE GOODHUE USDA NIFA SCRI BFTV K30REG5SCR</t>
  </si>
  <si>
    <t>K30REGSCRI</t>
  </si>
  <si>
    <t>CLOSED NIFA SCRI GOODHUE 8 31 23 K30REGSCRI</t>
  </si>
  <si>
    <t>K30SKKSCRI</t>
  </si>
  <si>
    <t>08 31 23 USDA NIFA SCRI GRBV CA OR K30SKKSCRI</t>
  </si>
  <si>
    <t>KS0BSAOOFX</t>
  </si>
  <si>
    <t>MED OTO Strong AO Orbita Fractures Data KS0BSAOOFX</t>
  </si>
  <si>
    <t>K30AMZJHU1</t>
  </si>
  <si>
    <t>NUTR ZIVKOVIC JOHN HOPKINS UNIVERSITY K30AMZJHU1</t>
  </si>
  <si>
    <t>K30AMZJHU2</t>
  </si>
  <si>
    <t>NUTR ZIVKOVIC JOHN HOPKINS UNIVERSITY K30AMZJHU2</t>
  </si>
  <si>
    <t>K30AMZJHU3</t>
  </si>
  <si>
    <t>NUTR ZIVKOVIC JOHN HOPKINS UNIVERSITY K30AMZJHU3</t>
  </si>
  <si>
    <t>K30JHCBL21</t>
  </si>
  <si>
    <t>CHEM LEBRILLA JOHN HOPKINS UNIVERSITY K30JHCBL21</t>
  </si>
  <si>
    <t>K30BYC63SM</t>
  </si>
  <si>
    <t>ECE YOO SUMITOMO K30BYC63SM</t>
  </si>
  <si>
    <t>K30KISE131</t>
  </si>
  <si>
    <t>LAWR KISEKKA US ISREAL BI K30KISE131</t>
  </si>
  <si>
    <t>K30HAR228D</t>
  </si>
  <si>
    <t>LAWR HARTER CENTRAL VALLEY CNTRLVALL K30HAR228D</t>
  </si>
  <si>
    <t>K30HAR245B</t>
  </si>
  <si>
    <t>LAWR KISEKKA CENTRAL VALLEY CNTRLVALL K30HAR245B</t>
  </si>
  <si>
    <t>K30HART622</t>
  </si>
  <si>
    <t>LAWR HARTER CENTRAL VALLEY CNTRLVALL K30HART622</t>
  </si>
  <si>
    <t>K30S4ARMKO</t>
  </si>
  <si>
    <t>Ozone ARB 19 22 M Kleeman K30S4ARMKO</t>
  </si>
  <si>
    <t>K30SGVPES2</t>
  </si>
  <si>
    <t>07 31 22 USDA NACA Soil Pest Manage Yr 2 K30SGVPES2</t>
  </si>
  <si>
    <t>K30SGVPEST</t>
  </si>
  <si>
    <t>07 31 22 USDA NACA Soil Pest Management K30SGVPEST</t>
  </si>
  <si>
    <t>KS0HOMC809</t>
  </si>
  <si>
    <t>MED IMHO TAM UCI TAIHO ONC TAS 102 KS0HOMC809</t>
  </si>
  <si>
    <t>KS0HOCH828</t>
  </si>
  <si>
    <t>MED IMHO CHEW RADIUS HEALTH RAD1901 308 KS0HOCH828</t>
  </si>
  <si>
    <t>K30BPCCZ79</t>
  </si>
  <si>
    <t>CNPRC Walker NIH 1R61HD099750 K30BPCCZ79</t>
  </si>
  <si>
    <t>K30BPCCZ80</t>
  </si>
  <si>
    <t>CNPRC Walker Green NIH 1R61HD099750 K30BPCCZ80</t>
  </si>
  <si>
    <t>K30BPCCZ81</t>
  </si>
  <si>
    <t>CNPRC Walker Miller NIH 1R61HD099750 K30BPCCZ81</t>
  </si>
  <si>
    <t>K30BPCDZ70</t>
  </si>
  <si>
    <t>CNPRC Walker Silva NIH K30BPCDZ70</t>
  </si>
  <si>
    <t>K30ANSGRIM</t>
  </si>
  <si>
    <t>AN SCI MCLEAN Development of a mule gr K30ANSGRIM</t>
  </si>
  <si>
    <t>K30MLBNSF1</t>
  </si>
  <si>
    <t>CMSI NSF Award 2108002 0 PI Baskett K30MLBNSF1</t>
  </si>
  <si>
    <t>K30MLBNSFC</t>
  </si>
  <si>
    <t>CMSI NSF Award 2108002 0 Subaward UCSC K30MLBNSFC</t>
  </si>
  <si>
    <t>K30MLBNSFH</t>
  </si>
  <si>
    <t>CMSI NSF Award 2108002 0 Subward HSU K30MLBNSFH</t>
  </si>
  <si>
    <t>K30APSFA71</t>
  </si>
  <si>
    <t>PS BRUMMER 2021 NNF GENOME EDITING K30APSFA71</t>
  </si>
  <si>
    <t>K30APSJA71</t>
  </si>
  <si>
    <t>PS BRUMMER USDA NNF FINA ACCT K30APSJA71</t>
  </si>
  <si>
    <t>K30GLE21E1</t>
  </si>
  <si>
    <t>GLE Glenn Co EW 2021 09 C000114182 K30GLE21E1</t>
  </si>
  <si>
    <t>KS0QG76D10</t>
  </si>
  <si>
    <t>Gong A21 1837 NIH R21 AI159655 KS0QG76D10</t>
  </si>
  <si>
    <t>K30EPFAW08</t>
  </si>
  <si>
    <t>FAW CA FISH WLDLF FY 21 22 C000114143 K30EPFAW08</t>
  </si>
  <si>
    <t>K30EPFAW09</t>
  </si>
  <si>
    <t>FAW CA FISH WLDLF FY 22 23 C000114143 K30EPFAW09</t>
  </si>
  <si>
    <t>K30EPFAW10</t>
  </si>
  <si>
    <t>FAW CA FISH WLDLF FY 23 24 C000114143 K30EPFAW10</t>
  </si>
  <si>
    <t>KS0JTADDG2</t>
  </si>
  <si>
    <t>Trimmer Addgene A21 1054 YEAR 2 KS0JTADDG2</t>
  </si>
  <si>
    <t>KS0JTADDG3</t>
  </si>
  <si>
    <t>Trimmer Addgene A21 1054 YEAR 3 KS0JTADDG3</t>
  </si>
  <si>
    <t>KS0JTADDGE</t>
  </si>
  <si>
    <t>Trimmer Addgene A21 1054 YR 1 KS0JTADDGE</t>
  </si>
  <si>
    <t>K30AXOCDFA</t>
  </si>
  <si>
    <t>6 30 24 CDFA Grapevine red blotch virus K30AXOCDFA</t>
  </si>
  <si>
    <t>K30V451EAF</t>
  </si>
  <si>
    <t>Pereira CDFA Eval Antibiogram Framework K30V451EAF</t>
  </si>
  <si>
    <t>K30PXZGSRS</t>
  </si>
  <si>
    <t>PLB Zerbe funds for Shih GSRs K30PXZGSRS</t>
  </si>
  <si>
    <t>K30CJSWRCB</t>
  </si>
  <si>
    <t>Jeffres SWRCB FLOW WATER QUALITY K30CJSWRCB</t>
  </si>
  <si>
    <t>K30FANSWRB</t>
  </si>
  <si>
    <t>WFCB FANGUE SWRCB Jay Lund Project K30FANSWRB</t>
  </si>
  <si>
    <t>K30JLSWRB2</t>
  </si>
  <si>
    <t>JMIE JLUN SWRCB FLOW WATER QUALITY K30JLSWRB2</t>
  </si>
  <si>
    <t>KS0PMAT841</t>
  </si>
  <si>
    <t>MED IMPM ALBERTSON FIBROGEN FGCL 3019 09 KS0PMAT841</t>
  </si>
  <si>
    <t>KS0HOJB831</t>
  </si>
  <si>
    <t>MED IMCT JONAS UCI JAZZ PFIZERUCI18 105 KS0HOJB831</t>
  </si>
  <si>
    <t>K30V480H31</t>
  </si>
  <si>
    <t>Rossow Chr Hansen Probiotic Trt growth K30V480H31</t>
  </si>
  <si>
    <t>K30LUBNASA</t>
  </si>
  <si>
    <t>LLUB NASA A21 1907 K30LUBNASA</t>
  </si>
  <si>
    <t>K30APSFA73</t>
  </si>
  <si>
    <t>PS DVORAK 2021 NSF GRASS TRIBE TRITICEAE K30APSFA73</t>
  </si>
  <si>
    <t>K30APSFA74</t>
  </si>
  <si>
    <t>PS DVORAK 2021 NSF TRITICEAE PART SUPP K30APSFA74</t>
  </si>
  <si>
    <t>K30APSFA84</t>
  </si>
  <si>
    <t>PS LUO 2021 NSF GRASS TRIBE TRITICEAE K30APSFA84</t>
  </si>
  <si>
    <t>K30HMPGR21</t>
  </si>
  <si>
    <t>STAT MUELLER NSF 2102953 PLANT SCI K30HMPGR21</t>
  </si>
  <si>
    <t>K30MAR21T1</t>
  </si>
  <si>
    <t>MAR Marin Co GENT 2021 17 C000114196 K30MAR21T1</t>
  </si>
  <si>
    <t>KS0VHAVTA1</t>
  </si>
  <si>
    <t>Huang Avita Medical Americas LLC KS0VHAVTA1</t>
  </si>
  <si>
    <t>KS0TSOPTI2</t>
  </si>
  <si>
    <t>MED OTO STEELE OPTNOSE AWARD 2 KS0TSOPTI2</t>
  </si>
  <si>
    <t>KS0PMOJ806</t>
  </si>
  <si>
    <t>MED IMPM OLDHAM GENENTECH PRM 151 303 KS0PMOJ806</t>
  </si>
  <si>
    <t>KS0AB76D36</t>
  </si>
  <si>
    <t>VENTANA MEDICAL SYSTEMS ROCHE KS0AB76D36</t>
  </si>
  <si>
    <t>K30EAMUCSF</t>
  </si>
  <si>
    <t>AN SCI MAGA UCSF GYRENCEPHALIC MODEL K30EAMUCSF</t>
  </si>
  <si>
    <t>K30EMUCSF2</t>
  </si>
  <si>
    <t>AN SCI MAGA UCSF GYRENCEPHALIC YR 2 K30EMUCSF2</t>
  </si>
  <si>
    <t>K30EMUCSF3</t>
  </si>
  <si>
    <t>AN SCI MAGA UCSF GYRENCEPHALIC YR 3 K30EMUCSF3</t>
  </si>
  <si>
    <t>K30CJWILLO</t>
  </si>
  <si>
    <t>JMIE CAJ1 RIVER PARTNERS WILLOW BEND K30CJWILLO</t>
  </si>
  <si>
    <t>K30APSPGRP</t>
  </si>
  <si>
    <t>PS BLANCO HAZEL TECH GRAPE 2021 K30APSPGRP</t>
  </si>
  <si>
    <t>KS0MEWMCHF</t>
  </si>
  <si>
    <t>MED OME Wilkes CHF Award KS0MEWMCHF</t>
  </si>
  <si>
    <t>KS0PF76D47</t>
  </si>
  <si>
    <t>Fuller BIDMC Mechanisms of sleep 6 30 25 KS0PF76D47</t>
  </si>
  <si>
    <t>KS0ERLM651</t>
  </si>
  <si>
    <t>MERM MERCK MAY KS0ERLM651</t>
  </si>
  <si>
    <t>K30BDCALQU</t>
  </si>
  <si>
    <t>CHPR Cal Quality Care K30BDCALQU</t>
  </si>
  <si>
    <t>KS0KNCSMC1</t>
  </si>
  <si>
    <t>NG CEDARS SINAI 0001735758 0 06 23 KS0KNCSMC1</t>
  </si>
  <si>
    <t>K30MBFLCMV</t>
  </si>
  <si>
    <t>Chedin FLC NSF 2054347 with M Vazquez K30MBFLCMV</t>
  </si>
  <si>
    <t>K30MVNSF05</t>
  </si>
  <si>
    <t>VAZQUEZ NSF COLLAB RES DMS NIGMS 2054347 K30MVNSF05</t>
  </si>
  <si>
    <t>K30JAGWASH</t>
  </si>
  <si>
    <t>ANS Univ of Washington Gross K30JAGWASH</t>
  </si>
  <si>
    <t>K30HOR279A</t>
  </si>
  <si>
    <t>LAWR AWRH Canola Council of Canada K30HOR279A</t>
  </si>
  <si>
    <t>K30HORW279</t>
  </si>
  <si>
    <t>LAWR AWRH Canola Council of Canada K30HORW279</t>
  </si>
  <si>
    <t>K30WSHFINA</t>
  </si>
  <si>
    <t>An Sci FINA Yang under XCYWASH acct K30WSHFINA</t>
  </si>
  <si>
    <t>K30XCYWASH</t>
  </si>
  <si>
    <t>ANS Univ of Washington Yang K30XCYWASH</t>
  </si>
  <si>
    <t>KS0PMYK806</t>
  </si>
  <si>
    <t>MED IMPM YONEDA NUVAIRA D0543 KS0PMYK806</t>
  </si>
  <si>
    <t>K30VSCHROM</t>
  </si>
  <si>
    <t>PLB Sundaresan NSF 2139417 0 K30VSCHROM</t>
  </si>
  <si>
    <t>KS0PMSN800</t>
  </si>
  <si>
    <t>MED IMPM SOOD ACCELERON PHARMA A011 11 KS0PMSN800</t>
  </si>
  <si>
    <t>KS0KTZD800</t>
  </si>
  <si>
    <t>MED IMKT ZUIDEMA DEXCOM A21 3533 KS0KTZD800</t>
  </si>
  <si>
    <t>KS0MLTRMPH</t>
  </si>
  <si>
    <t>LENAERTS ELI LILLY TRIUMPH 07 24 KS0MLTRMPH</t>
  </si>
  <si>
    <t>KS0BEYM500</t>
  </si>
  <si>
    <t>MED IMGM Yarborough Ventures Foundation KS0BEYM500</t>
  </si>
  <si>
    <t>KS0BEYM501</t>
  </si>
  <si>
    <t>MED IMGM YARBOROUGH VENTURES FND SVC CON KS0BEYM501</t>
  </si>
  <si>
    <t>K30V480A67</t>
  </si>
  <si>
    <t>Aly USAID Reduce AMR Algorithm Dry Cow K30V480A67</t>
  </si>
  <si>
    <t>K30V072SMC</t>
  </si>
  <si>
    <t>VM McSorley NIH T32 TG Supply Acct K30V072SMC</t>
  </si>
  <si>
    <t>K30V4D2425</t>
  </si>
  <si>
    <t>SVM McSorley NIH T32 TG Supply Acct K30V4D2425</t>
  </si>
  <si>
    <t>K30V4D2427</t>
  </si>
  <si>
    <t>SVM McSorley NIH T32 Childcare Support K30V4D2427</t>
  </si>
  <si>
    <t>K30V4D2436</t>
  </si>
  <si>
    <t>McSorley NIH AMID T32 Supply Acct K30V4D2436</t>
  </si>
  <si>
    <t>K30V772SMC</t>
  </si>
  <si>
    <t>VM McSorley NIH T32 Training Grant K30V772SMC</t>
  </si>
  <si>
    <t>K30V7DF477</t>
  </si>
  <si>
    <t>SVM McSorley NIH T32 Training Grant K30V7DF477</t>
  </si>
  <si>
    <t>K30V7DF486</t>
  </si>
  <si>
    <t>McSorley AMID NIH T32 Stipend Acct K30V7DF486</t>
  </si>
  <si>
    <t>KS0IDWS804</t>
  </si>
  <si>
    <t>MED IMID WALDMAN GILEAD GS US 536 5816 KS0IDWS804</t>
  </si>
  <si>
    <t>K30NAEMFJV</t>
  </si>
  <si>
    <t>NAS E MIDDLETON USDA FS JOINT VENTURE K30NAEMFJV</t>
  </si>
  <si>
    <t>K30NAEMFSG</t>
  </si>
  <si>
    <t>NAS E MIDDLETON USDA FS JOINT VENT FINA K30NAEMFSG</t>
  </si>
  <si>
    <t>K30NAEMFSU</t>
  </si>
  <si>
    <t>NAS E MIDDLETON USDA FS JOINT U FINA K30NAEMFSU</t>
  </si>
  <si>
    <t>KS0LTWRIG2</t>
  </si>
  <si>
    <t>Wright F32 Tian Lab A22 0639 YEAR 2 KS0LTWRIG2</t>
  </si>
  <si>
    <t>KS0LTWRIGH</t>
  </si>
  <si>
    <t>Wright F32 Tian Lab A22 0639 KS0LTWRIGH</t>
  </si>
  <si>
    <t>KS0RZBFNGR</t>
  </si>
  <si>
    <t>ZAWADZKI BRIGHTFOCUS FDN NGR 2021 2023 KS0RZBFNGR</t>
  </si>
  <si>
    <t>K30DZKBRDF</t>
  </si>
  <si>
    <t>ANS United States Israel Bination Kueltz K30DZKBRDF</t>
  </si>
  <si>
    <t>K30V473T32</t>
  </si>
  <si>
    <t>O Cords Pathogen Plasticity Funds K30V473T32</t>
  </si>
  <si>
    <t>K30V473UCB</t>
  </si>
  <si>
    <t>UC Berkeley Pathogen Plasticity Proj K30V473UCB</t>
  </si>
  <si>
    <t>K30V473VHS</t>
  </si>
  <si>
    <t>VM OHI NSF CKJ Virus Host Specificity K30V473VHS</t>
  </si>
  <si>
    <t>K30V4B30PP</t>
  </si>
  <si>
    <t>Coffey Pathogen Plasticity Proj 76D93 K30V4B30PP</t>
  </si>
  <si>
    <t>K30IKICSC1</t>
  </si>
  <si>
    <t>Korf NIH 2U42OD010983 11 MMRRC ICSC K30IKICSC1</t>
  </si>
  <si>
    <t>K30IKICSC2</t>
  </si>
  <si>
    <t>Korf NIH 2U42OD010983 12 MMRRC ICSC K30IKICSC2</t>
  </si>
  <si>
    <t>K30IKICSC3</t>
  </si>
  <si>
    <t>Korf NIH 2U42OD010983 13 MMRRC ICSC K30IKICSC3</t>
  </si>
  <si>
    <t>K30IKICSCS</t>
  </si>
  <si>
    <t>Korf NIH 2U42OD010983 13S1 MMRRC ICSC K30IKICSCS</t>
  </si>
  <si>
    <t>KS0GWUCSC1</t>
  </si>
  <si>
    <t>MRAD WANG UCSC R01 MCA KS0GWUCSC1</t>
  </si>
  <si>
    <t>KS0VLSAGES</t>
  </si>
  <si>
    <t>Med Surg Victoria Lyo SAGES KS0VLSAGES</t>
  </si>
  <si>
    <t>KS0ENYJ300</t>
  </si>
  <si>
    <t>MED IMEN YOON UCSF NORC A22 1647 KS0ENYJ300</t>
  </si>
  <si>
    <t>K30SLHMRNA</t>
  </si>
  <si>
    <t>PLB Harmer NSF 2309854 K30SLHMRNA</t>
  </si>
  <si>
    <t>K30SLHMRPS</t>
  </si>
  <si>
    <t>PLB Harmer NSF 2309854 Participant Supp K30SLHMRPS</t>
  </si>
  <si>
    <t>K30HCNSF23</t>
  </si>
  <si>
    <t>STAT H CHEN NSF DMS 2311399 K30HCNSF23</t>
  </si>
  <si>
    <t>K30FGHNCLS</t>
  </si>
  <si>
    <t>NUT NORA ECCLES TREADWELL FND K30FGHNCLS</t>
  </si>
  <si>
    <t>KS0CALVIPB</t>
  </si>
  <si>
    <t>MED SURG Ian Brown Cal VIP KS0CALVIPB</t>
  </si>
  <si>
    <t>KS0KCF3123</t>
  </si>
  <si>
    <t>Free Savannah F31 2023 KS0KCF3123</t>
  </si>
  <si>
    <t>K30RIDCWOP</t>
  </si>
  <si>
    <t>C4HA RIDEN California COVID 19 Workplac K30RIDCWOP</t>
  </si>
  <si>
    <t>KS0RAFOSUN</t>
  </si>
  <si>
    <t>ANTONY FOSUN PHARMA PROTOCOL FCN 159 002 KS0RAFOSUN</t>
  </si>
  <si>
    <t>KS0FBF2023</t>
  </si>
  <si>
    <t>MPHA GRANDI FBF AWARD MAIN KS0FBF2023</t>
  </si>
  <si>
    <t>K30FRE23T2</t>
  </si>
  <si>
    <t>FRE Fresno Co BHGENT 2023 08 C000114433 K30FRE23T2</t>
  </si>
  <si>
    <t>K30MER23C1</t>
  </si>
  <si>
    <t>MER Merced County CW 2023 19 C000114422 K30MER23C1</t>
  </si>
  <si>
    <t>K30MER23E1</t>
  </si>
  <si>
    <t>MER Merced County EW 2023 19 C000114421 K30MER23E1</t>
  </si>
  <si>
    <t>K30DEL23E1</t>
  </si>
  <si>
    <t>DEL Del Norte Co EW 2023 06 C000114398 K30DEL23E1</t>
  </si>
  <si>
    <t>K30DEL23C1</t>
  </si>
  <si>
    <t>DEL Del Norte Co CW 2023 06 C000114413 K30DEL23C1</t>
  </si>
  <si>
    <t>K30STA23E1</t>
  </si>
  <si>
    <t>STA Stanislaus Co EW 2023 34 C000114404 K30STA23E1</t>
  </si>
  <si>
    <t>K30HUM23T1</t>
  </si>
  <si>
    <t>HUM Humboldt Co GENT 2023 10 C000114400 K30HUM23T1</t>
  </si>
  <si>
    <t>KS0CDRF1AE</t>
  </si>
  <si>
    <t>DeCarli RF1 ISASI AE 07 31 23 KS0CDRF1AE</t>
  </si>
  <si>
    <t>KS0ED76F26</t>
  </si>
  <si>
    <t>E Dickson R35 A23 1447 KS0ED76F26</t>
  </si>
  <si>
    <t>K30ROD0048</t>
  </si>
  <si>
    <t>LAWR Rodrigues NIFA23 Crbn Accum 748k K30ROD0048</t>
  </si>
  <si>
    <t>K30SCW6F28</t>
  </si>
  <si>
    <t>4 30 26 CHICO STATE ENTERPRISES WANG K30SCW6F28</t>
  </si>
  <si>
    <t>K30LPH3019</t>
  </si>
  <si>
    <t>NUT 58 2032 3 019 RSA Huang K30LPH3019</t>
  </si>
  <si>
    <t>KS0SS76F30</t>
  </si>
  <si>
    <t>S Simo R21 A24 0264 KS0SS76F30</t>
  </si>
  <si>
    <t>K30HMNSF23</t>
  </si>
  <si>
    <t>STAT MUELLER NSF DMS 2310450 K30HMNSF23</t>
  </si>
  <si>
    <t>K30SNBIRYM</t>
  </si>
  <si>
    <t>MUNAKATA Buck Inst GCRLE 76F32 K30SNBIRYM</t>
  </si>
  <si>
    <t>KS0AYAOA01</t>
  </si>
  <si>
    <t>Yee AOA Award 02 28 2025 KS0AYAOA01</t>
  </si>
  <si>
    <t>K30ZHAN083</t>
  </si>
  <si>
    <t>ETOX ZHANG CARB chem apport PM 2 5 SJV K30ZHAN083</t>
  </si>
  <si>
    <t>K30AXOEDUC</t>
  </si>
  <si>
    <t>VEN Wildfire smoke research K30AXOEDUC</t>
  </si>
  <si>
    <t>K30SCW6F36</t>
  </si>
  <si>
    <t>6 30 2024 OOCC mandatory testing K30SCW6F36</t>
  </si>
  <si>
    <t>K30MATJP01</t>
  </si>
  <si>
    <t>Jennifer Page Krell K30MATJP01</t>
  </si>
  <si>
    <t>KS0ALGE300</t>
  </si>
  <si>
    <t>MED IMAL GERSHWIN EPIGEN BIOSCIENCES KS0ALGE300</t>
  </si>
  <si>
    <t>K30ASIYSA2</t>
  </si>
  <si>
    <t>Carl Moyer Program Charger K30ASIYSA2</t>
  </si>
  <si>
    <t>K30CHGEPD0</t>
  </si>
  <si>
    <t>ECE Hunt LLNL GePD B659084 23 24 K30CHGEPD0</t>
  </si>
  <si>
    <t>KS0GBHWEL1</t>
  </si>
  <si>
    <t>BAUTISTAS HARTWELL GRANT KS0GBHWEL1</t>
  </si>
  <si>
    <t>K30F4HOLLN</t>
  </si>
  <si>
    <t>CEE Oldroyd LLNL K30F4HOLLN</t>
  </si>
  <si>
    <t>K30DJLLDIW</t>
  </si>
  <si>
    <t>MAE Delplanque JP LLNL A24 1530 K30DJLLDIW</t>
  </si>
  <si>
    <t>K30SMS6F52</t>
  </si>
  <si>
    <t>NSF PATTERN TRIGGERED IMMUNITY K30SMS6F52</t>
  </si>
  <si>
    <t>K30NIH23DB</t>
  </si>
  <si>
    <t>Britt NIH R35GM126961 K30NIH23DB</t>
  </si>
  <si>
    <t>K30AEX6F55</t>
  </si>
  <si>
    <t>AVF Lab to Field Using Endophytic Bacter K30AEX6F55</t>
  </si>
  <si>
    <t>K30LIUCDFA</t>
  </si>
  <si>
    <t>AN SCI LIU CDFA FEEDING GUT PIG HEALTH K30LIUCDFA</t>
  </si>
  <si>
    <t>K30TJM5F57</t>
  </si>
  <si>
    <t>CA Prune Board K30TJM5F57</t>
  </si>
  <si>
    <t>K30VP79262</t>
  </si>
  <si>
    <t>CNPRC YR62 SUP1 Colony Exp Alterations K30VP79262</t>
  </si>
  <si>
    <t>KS0SARE303</t>
  </si>
  <si>
    <t>MCDONALD SAREPTA SRP 9001 303 12 31 27 KS0SARE303</t>
  </si>
  <si>
    <t>KS0SRP9001</t>
  </si>
  <si>
    <t>MCDONALD SAREPTA 9001 303 12 31 2027 KS0SRP9001</t>
  </si>
  <si>
    <t>K30MBJALAH</t>
  </si>
  <si>
    <t>MCB JAL GS M AYALA HERNANDEZ HHMI K30MBJALAH</t>
  </si>
  <si>
    <t>K30NS23AJF</t>
  </si>
  <si>
    <t>FISHER NSF BSF 2315296 2023 K30NS23AJF</t>
  </si>
  <si>
    <t>K30NS23BPA</t>
  </si>
  <si>
    <t>BEAL NSF BSF 2315296 2023 K30NS23BPA</t>
  </si>
  <si>
    <t>K30BALOWL1</t>
  </si>
  <si>
    <t>WFCB BALDWIN CALPOLY HUM OPTIMIZING K30BALOWL1</t>
  </si>
  <si>
    <t>K30DOTJH90</t>
  </si>
  <si>
    <t>Partnered Pavement Research Center K30DOTJH90</t>
  </si>
  <si>
    <t>K30LSLLNL1</t>
  </si>
  <si>
    <t>MAE S LEE LLNL B658643 0 A23 3426 K30LSLLNL1</t>
  </si>
  <si>
    <t>K30POUL241</t>
  </si>
  <si>
    <t>ETOX POULIN SC Valley Water K30POUL241</t>
  </si>
  <si>
    <t>K30SYCHIM2</t>
  </si>
  <si>
    <t>Yarnell Hayes Point Blue 2727 UCD 1 New K30SYCHIM2</t>
  </si>
  <si>
    <t>K30SBT23T1</t>
  </si>
  <si>
    <t>SBT San Benito GENT 2023 27 C114445 K30SBT23T1</t>
  </si>
  <si>
    <t>K30INY23T1</t>
  </si>
  <si>
    <t>INY Inyo County GENT 2023 11 C114431 K30INY23T1</t>
  </si>
  <si>
    <t>K30KER23T1</t>
  </si>
  <si>
    <t>KER Kern Co GENT 2023 12 C114394 K30KER23T1</t>
  </si>
  <si>
    <t>KS0RHTE302</t>
  </si>
  <si>
    <t>HAGERMAN TETRA PROTCOL BPN14770 CNS 302 KS0RHTE302</t>
  </si>
  <si>
    <t>K30DAS7RIR</t>
  </si>
  <si>
    <t>ARE Sumner Reduced Irrigation Rice K30DAS7RIR</t>
  </si>
  <si>
    <t>K30APSM781</t>
  </si>
  <si>
    <t>PS Satoyo Oya Yamada Science Foundation K30APSM781</t>
  </si>
  <si>
    <t>K30BPCEZ69</t>
  </si>
  <si>
    <t>CNPRC MOSHIRI NEI R01EY034123 01 K30BPCEZ69</t>
  </si>
  <si>
    <t>K30HAMMISS</t>
  </si>
  <si>
    <t>ENT U of Mississippi K30HAMMISS</t>
  </si>
  <si>
    <t>K30SLOANJV</t>
  </si>
  <si>
    <t>CHEM Velazquez SLOAN Foundation 2023 K30SLOANJV</t>
  </si>
  <si>
    <t>K30DW76F82</t>
  </si>
  <si>
    <t>ICSP CONFERENCE TRAVEL SUPPORT K30DW76F82</t>
  </si>
  <si>
    <t>KS0SS76F83</t>
  </si>
  <si>
    <t>Stavisky Kinship Foundation 6 30 26 KS0SS76F83</t>
  </si>
  <si>
    <t>KS0NRHY101</t>
  </si>
  <si>
    <t>CDA HEALTH EQUITY KS0NRHY101</t>
  </si>
  <si>
    <t>K302376F85</t>
  </si>
  <si>
    <t>UCLBL Cybersecurity Scientific Computing K302376F85</t>
  </si>
  <si>
    <t>K30EKM6F86</t>
  </si>
  <si>
    <t>USDA FINA GSR TUITION K30EKM6F86</t>
  </si>
  <si>
    <t>K30FRE23T1</t>
  </si>
  <si>
    <t>FRE Fresno Co GENT 2023 08 C114432 K30FRE23T1</t>
  </si>
  <si>
    <t>KS0GRANF31</t>
  </si>
  <si>
    <t>S E Grant Bauman F31 A23 1273 KS0GRANF31</t>
  </si>
  <si>
    <t>KS0GRANTBA</t>
  </si>
  <si>
    <t>S E Grant Bauman F31 A23 1273 Banne KS0GRANTBA</t>
  </si>
  <si>
    <t>KS0MACK080</t>
  </si>
  <si>
    <t>ASCC Cellenkos CK0804 101 1 KS0MACK080</t>
  </si>
  <si>
    <t>KS0EMAMGN2</t>
  </si>
  <si>
    <t>MAVERAKIS AMGEN INC A23 3548 0 KS0EMAMGN2</t>
  </si>
  <si>
    <t>KS0EMUCSF1</t>
  </si>
  <si>
    <t>MAVERAKIS UCSF SUB A23 2463 KS0EMUCSF1</t>
  </si>
  <si>
    <t>KS0IDAJ201</t>
  </si>
  <si>
    <t>MED IMID ANDERSON UCSF R01 PRIME SUBAWD KS0IDAJ201</t>
  </si>
  <si>
    <t>K30ALIANZA</t>
  </si>
  <si>
    <t>Chem Britt Alianza UCMX K30ALIANZA</t>
  </si>
  <si>
    <t>K30SCW6F93</t>
  </si>
  <si>
    <t>5 31 25 CPSU Olive Byproduct K30SCW6F93</t>
  </si>
  <si>
    <t>K304873295</t>
  </si>
  <si>
    <t>Barajas Caltrans Equity Travel K304873295</t>
  </si>
  <si>
    <t>K30SUV261E</t>
  </si>
  <si>
    <t>LAWR Suvocarev CA DFF Redwood Equipment K30SUV261E</t>
  </si>
  <si>
    <t>K30SUVO261</t>
  </si>
  <si>
    <t>LAWR Suvocarev CA DFF Redwood Forest K30SUVO261</t>
  </si>
  <si>
    <t>KS0MCCHEMO</t>
  </si>
  <si>
    <t>MED OBGYN CREININ CHEMO RESEARCH S L KS0MCCHEMO</t>
  </si>
  <si>
    <t>K30JGNSF23</t>
  </si>
  <si>
    <t>NSF CHIP CMOS MEMS Infared Spectro Systm K30JGNSF23</t>
  </si>
  <si>
    <t>K30QGNSF23</t>
  </si>
  <si>
    <t>NSF CHIP CMOS MEMS Infared Spectro Systm K30QGNSF23</t>
  </si>
  <si>
    <t>KS0CIIDABY</t>
  </si>
  <si>
    <t>MED CIID BOROWSKY PCORI WISDOM YR07 KS0CIIDABY</t>
  </si>
  <si>
    <t>KS0CIIDWM8</t>
  </si>
  <si>
    <t>MED CIID BOROWSKY PCORI WISDOM YR08 KS0CIIDWM8</t>
  </si>
  <si>
    <t>KS0M444ABV</t>
  </si>
  <si>
    <t>MED CIID BOROWSKY PCORI WISDOM STUDY KS0M444ABV</t>
  </si>
  <si>
    <t>KS0M472ABY</t>
  </si>
  <si>
    <t>MED CIID BOROWSKY PCORI WISDOM YR07 KS0M472ABY</t>
  </si>
  <si>
    <t>K30MATFLSF</t>
  </si>
  <si>
    <t>F Liu SIMONS FDN 2016 21 x23 K30MATFLSF</t>
  </si>
  <si>
    <t>K30SIMONFL</t>
  </si>
  <si>
    <t>Simons foundation funds for Dept Liu K30SIMONFL</t>
  </si>
  <si>
    <t>K30GLKCGP3</t>
  </si>
  <si>
    <t>GEL HWANG NSF COMP INFRAS GEODYN 3P K30GLKCGP3</t>
  </si>
  <si>
    <t>K30GLKCIG3</t>
  </si>
  <si>
    <t>GEL Hwang NSF COMP INFRAS GEODYN 3 K30GLKCIG3</t>
  </si>
  <si>
    <t>K30EXN0419</t>
  </si>
  <si>
    <t>USDA 58 2030 6 015 Acq Goods Servs K30EXN0419</t>
  </si>
  <si>
    <t>KS0ERLM642</t>
  </si>
  <si>
    <t>MERM ROCHE FLU MAY KS0ERLM642</t>
  </si>
  <si>
    <t>K30HER2017</t>
  </si>
  <si>
    <t>LAWR NASA IMPACTS OF ESTUARINE K30HER2017</t>
  </si>
  <si>
    <t>K30CNSMG33</t>
  </si>
  <si>
    <t>GOLDMAN SUB CORNELL R01NS104926 YR1 K30CNSMG33</t>
  </si>
  <si>
    <t>K30CNSMG36</t>
  </si>
  <si>
    <t>SUB CORNELL R01NS104926 YR2 CLOSED K30CNSMG36</t>
  </si>
  <si>
    <t>K30CNSMG40</t>
  </si>
  <si>
    <t>SUB CORNELL R01NS104926 YR3 CLOSED K30CNSMG40</t>
  </si>
  <si>
    <t>K30CNSMG45</t>
  </si>
  <si>
    <t>GOLDMAN SUB CORNELL R01NS104926 CLOSED K30CNSMG45</t>
  </si>
  <si>
    <t>K30CNSMG49</t>
  </si>
  <si>
    <t>GOLDMAN CORNELL R01NS104926 YR5 CLOSED K30CNSMG49</t>
  </si>
  <si>
    <t>K30V440L69</t>
  </si>
  <si>
    <t>VMB LEIN NIH NIA RO1 Exosomes in AD K30V440L69</t>
  </si>
  <si>
    <t>KS0CAKA207</t>
  </si>
  <si>
    <t>MED IMCA KNOWLTON NIH 1R01AG056710 KS0CAKA207</t>
  </si>
  <si>
    <t>KS0HOCH825</t>
  </si>
  <si>
    <t>MED IMHO CHEW ELI I3Y MC JPCF KS0HOCH825</t>
  </si>
  <si>
    <t>K30TERC128</t>
  </si>
  <si>
    <t>JMIE TERC CTC Prop 12 N Shore Sugar Pi K30TERC128</t>
  </si>
  <si>
    <t>K30TERC202</t>
  </si>
  <si>
    <t>TENV CTC Prop 12 N Shore Sugar Pine K30TERC202</t>
  </si>
  <si>
    <t>K30RRHOOIL</t>
  </si>
  <si>
    <t>NUTR HOLT USDA NIFA OLIVE OIL K30RRHOOIL</t>
  </si>
  <si>
    <t>K30JGBERMT</t>
  </si>
  <si>
    <t>NSF CAREER K30JGBERMT</t>
  </si>
  <si>
    <t>K30S4JD001</t>
  </si>
  <si>
    <t>CEE DWR PROP 50 OTHER PROCUREMENT K30S4JD001</t>
  </si>
  <si>
    <t>K30S4JD003</t>
  </si>
  <si>
    <t>CEE DWR PROP 50 CONSTRUCTION COSTS K30S4JD003</t>
  </si>
  <si>
    <t>K30S4JD005</t>
  </si>
  <si>
    <t>CEE DWR PROP 50 ENGINEERING COSTS K30S4JD005</t>
  </si>
  <si>
    <t>K30S4JD007</t>
  </si>
  <si>
    <t>CEE DWR PROP 50 EQUIPMENT COSTS K30S4JD007</t>
  </si>
  <si>
    <t>K30S4JD009</t>
  </si>
  <si>
    <t>CEE DWR PROP 50 RESEARCH COSTS K30S4JD009</t>
  </si>
  <si>
    <t>K30S4JD011</t>
  </si>
  <si>
    <t>CEE DWR PROP 50 O M COSTS K30S4JD011</t>
  </si>
  <si>
    <t>K30ZAC2119</t>
  </si>
  <si>
    <t>LAWR DANIELE ZACCARIA PISTACHIO K30ZAC2119</t>
  </si>
  <si>
    <t>K30BPCBZ88</t>
  </si>
  <si>
    <t>CNPRC Tarantal NIH 77B87 K30BPCBZ88</t>
  </si>
  <si>
    <t>K30APSF761</t>
  </si>
  <si>
    <t>PS MELOTTO USDA PI GEISSELER LAWR K30APSF761</t>
  </si>
  <si>
    <t>K30GEIS798</t>
  </si>
  <si>
    <t>ADJG GEIS Soil Health Stress 3 30 21 K30GEIS798</t>
  </si>
  <si>
    <t>KS0MKK2320</t>
  </si>
  <si>
    <t>Kiuru K23 Molecular basis of melanocyti KS0MKK2320</t>
  </si>
  <si>
    <t>K30V073ACI</t>
  </si>
  <si>
    <t>VM OHI OHW NG ARPA COTE DIVOIRE FUNDS K30V073ACI</t>
  </si>
  <si>
    <t>K30V073ACM</t>
  </si>
  <si>
    <t>VM OHI OHW NG ARPA CAMEROON FUNDS K30V073ACM</t>
  </si>
  <si>
    <t>K30V073OHW</t>
  </si>
  <si>
    <t>VM OHI ONE HEALTH WORKFORCE NEXT GEN K30V073OHW</t>
  </si>
  <si>
    <t>K30V073WCI</t>
  </si>
  <si>
    <t>VM OHI OHW NG GHSA COTE DIVOIRE FUNDS K30V073WCI</t>
  </si>
  <si>
    <t>K30V073WCM</t>
  </si>
  <si>
    <t>VM OHI OHW NG CAMEROON T3 FUNDS K30V073WCM</t>
  </si>
  <si>
    <t>K30V073WDC</t>
  </si>
  <si>
    <t>VM OHI OHW NG DRC KSPH MS PROGRAM K30V073WDC</t>
  </si>
  <si>
    <t>K30V073WKC</t>
  </si>
  <si>
    <t>VM OHI OHW NG KOICA CAMBOHUN FUNDS K30V073WKC</t>
  </si>
  <si>
    <t>K30V073WPG</t>
  </si>
  <si>
    <t>VM OHI OHW NG PHILIPPINES GHSA FUNDS K30V073WPG</t>
  </si>
  <si>
    <t>K30V073WT4</t>
  </si>
  <si>
    <t>VM OHI OHW NG RDMA MALAYSIA T4 FUNDS K30V073WT4</t>
  </si>
  <si>
    <t>KS0MTR2101</t>
  </si>
  <si>
    <t>Talbott NIH 9 19 8 20 spo A20 0886 KS0MTR2101</t>
  </si>
  <si>
    <t>KS0SOYALE1</t>
  </si>
  <si>
    <t>OzonoffYale year 1 7 19 6 20 spo 20 1591 KS0SOYALE1</t>
  </si>
  <si>
    <t>KS0TNEPICL</t>
  </si>
  <si>
    <t>Niendam R01 SPO A19 3250 KS0TNEPICL</t>
  </si>
  <si>
    <t>K304877084</t>
  </si>
  <si>
    <t>ClimateWorks Policy Institute funds K304877084</t>
  </si>
  <si>
    <t>K304877085</t>
  </si>
  <si>
    <t>ClimateWorks 3REVs funding K304877085</t>
  </si>
  <si>
    <t>K304877086</t>
  </si>
  <si>
    <t>ClimateWorks China Center Funding K304877086</t>
  </si>
  <si>
    <t>K304877087</t>
  </si>
  <si>
    <t>ClimateWorks PHEV Funding Intl K304877087</t>
  </si>
  <si>
    <t>K30DRC77C2</t>
  </si>
  <si>
    <t>GRDC USA Ethiopia Initiative 1 632 000 K30DRC77C2</t>
  </si>
  <si>
    <t>K30DRC77PS</t>
  </si>
  <si>
    <t>GRDC Participant Support K30DRC77PS</t>
  </si>
  <si>
    <t>KS0HOAM816</t>
  </si>
  <si>
    <t>MED IMCT ABEDI PACT Pharma KS0HOAM816</t>
  </si>
  <si>
    <t>K30OFOMIC2</t>
  </si>
  <si>
    <t>WAKE FOREST OMICS ANALYSIS OF PAIN YR 2 K30OFOMIC2</t>
  </si>
  <si>
    <t>K30OFOMIC3</t>
  </si>
  <si>
    <t>WAKE FOREST OMICS ANALYSIS OF PAIN YR3 K30OFOMIC3</t>
  </si>
  <si>
    <t>K30OFOMIC4</t>
  </si>
  <si>
    <t>WAKE FOREST OMICS ANALYSIS OF PAIN YR4 K30OFOMIC4</t>
  </si>
  <si>
    <t>K30OFOMICS</t>
  </si>
  <si>
    <t>WAKE FOREST OMICS ANALYSIS OF PAIN K30OFOMICS</t>
  </si>
  <si>
    <t>KS0RTNESUP</t>
  </si>
  <si>
    <t>Neutrophil Supplement for Vla Diaz Ochoa KS0RTNESUP</t>
  </si>
  <si>
    <t>KS0RTNEUTR</t>
  </si>
  <si>
    <t>Neutrophil intrinsic role KS0RTNEUTR</t>
  </si>
  <si>
    <t>K30CPCCZ82</t>
  </si>
  <si>
    <t>CNPRC Morrison Takeda A19 4254 K30CPCCZ82</t>
  </si>
  <si>
    <t>K30CPCCZ83</t>
  </si>
  <si>
    <t>CNPRCMorrison Takeda A19 4254 Imaging K30CPCCZ83</t>
  </si>
  <si>
    <t>KS0HOKK304</t>
  </si>
  <si>
    <t>MED IMHO KELLY OHSU CTSU KS0HOKK304</t>
  </si>
  <si>
    <t>KS0HOKK306</t>
  </si>
  <si>
    <t>MED IMHO KELLY OHSU CTSU y2 KS0HOKK306</t>
  </si>
  <si>
    <t>KS0HOAR800</t>
  </si>
  <si>
    <t>MED IMHO ARORA EXELIXIS CANCER RES KS0HOAR800</t>
  </si>
  <si>
    <t>K30ENG7C53</t>
  </si>
  <si>
    <t>WENG DWR Delta Restoration 9 30 2022 K30ENG7C53</t>
  </si>
  <si>
    <t>K30LSK7C53</t>
  </si>
  <si>
    <t>BOHART DWR Delta Restoration 9 30 2022 K30LSK7C53</t>
  </si>
  <si>
    <t>K30V473NAC</t>
  </si>
  <si>
    <t>VM OHI USDA NACA Bird K30V473NAC</t>
  </si>
  <si>
    <t>KS0CPSFOSR</t>
  </si>
  <si>
    <t>PATTEN STROKE OUTCOMES UCI 03 21 KS0CPSFOSR</t>
  </si>
  <si>
    <t>K30LAS5GRO</t>
  </si>
  <si>
    <t>HE Simmons NR NIH GROWell K30LAS5GRO</t>
  </si>
  <si>
    <t>KS0IDPB201</t>
  </si>
  <si>
    <t>MED IMID PENN NIAID R01 UBIQUITIN KS0IDPB201</t>
  </si>
  <si>
    <t>KS0GISS809</t>
  </si>
  <si>
    <t>MED IMGI CELGENE CC 90001 NASH 001 SARK KS0GISS809</t>
  </si>
  <si>
    <t>K30PSYRP36</t>
  </si>
  <si>
    <t>PSY NEW ALTERNATIVES A20 2809 0 K30PSYRP36</t>
  </si>
  <si>
    <t>K30ASPROP1</t>
  </si>
  <si>
    <t>CDFW eDNA metabarcoding protocol K30ASPROP1</t>
  </si>
  <si>
    <t>K303873035</t>
  </si>
  <si>
    <t>CEC PCM Enhanced insulation Finance K303873035</t>
  </si>
  <si>
    <t>K303873036</t>
  </si>
  <si>
    <t>CEC PCM Enhanced Insulation Engineer K303873036</t>
  </si>
  <si>
    <t>K305873026</t>
  </si>
  <si>
    <t>CEC PCM Enhanced insulation Market K305873026</t>
  </si>
  <si>
    <t>K305873027</t>
  </si>
  <si>
    <t>Expense Account for Fund 77C71 Outreach K305873027</t>
  </si>
  <si>
    <t>K30NMW7C72</t>
  </si>
  <si>
    <t>CDPR Pesticide impact on Bees 2019 22 K30NMW7C72</t>
  </si>
  <si>
    <t>K30HER3195</t>
  </si>
  <si>
    <t>LAWR APJH Wetlands in Pelagic Food Webs K30HER3195</t>
  </si>
  <si>
    <t>K30V431T75</t>
  </si>
  <si>
    <t>APC KUROBE CDFW K30V431T75</t>
  </si>
  <si>
    <t>K30RVR19T1</t>
  </si>
  <si>
    <t>RVR Riverside Co GENT 2019 48 C000114031 K30RVR19T1</t>
  </si>
  <si>
    <t>KS0JKEP092</t>
  </si>
  <si>
    <t>KENNEDY UCD BIOPHARM EP0092 12 31 21 KS0JKEP092</t>
  </si>
  <si>
    <t>KS0PMOJ803</t>
  </si>
  <si>
    <t>MED IMPM OLDHAM GALAPAGOS GLPG1690 KS0PMOJ803</t>
  </si>
  <si>
    <t>KS0HOAR801</t>
  </si>
  <si>
    <t>MED IMHO ARORA SEATTLE GENETICS KS0HOAR801</t>
  </si>
  <si>
    <t>KS0LNNIH01</t>
  </si>
  <si>
    <t>MRAD Nardo TTL BodyPET Oncology A20 0300 KS0LNNIH01</t>
  </si>
  <si>
    <t>KS0SHIHDOD</t>
  </si>
  <si>
    <t>Shih DoD A19 2920 KS0SHIHDOD</t>
  </si>
  <si>
    <t>K30GECS2CT</t>
  </si>
  <si>
    <t>GEL COWGILL NSF SUBDUCTION TO SUTURE K30GECS2CT</t>
  </si>
  <si>
    <t>KS0LZNLY01</t>
  </si>
  <si>
    <t>ZHANG NEURALY NLY01 PD 1 12 23 KS0LZNLY01</t>
  </si>
  <si>
    <t>K30CNSLK29</t>
  </si>
  <si>
    <t>CNS BRESEE PI F32 STIPEND YR1 2 K30CNSLK29</t>
  </si>
  <si>
    <t>K30CNSLK30</t>
  </si>
  <si>
    <t>CNS BRESEE PI F32 INST ALLOW YR1 2 K30CNSLK30</t>
  </si>
  <si>
    <t>K30CNSLK33</t>
  </si>
  <si>
    <t>CNS BRESEE PI F32 STIPEND YR3 K30CNSLK33</t>
  </si>
  <si>
    <t>K30CNSLK34</t>
  </si>
  <si>
    <t>CNS BRESEE PI F32 INST ALLOW YR3 K30CNSLK34</t>
  </si>
  <si>
    <t>KS0PMCC218</t>
  </si>
  <si>
    <t>MED IMPM CHEN DOD CDMRP KS0PMCC218</t>
  </si>
  <si>
    <t>K30CWSBARD</t>
  </si>
  <si>
    <t>8 31 2024 SIMMONS US ISREAL BARD K30CWSBARD</t>
  </si>
  <si>
    <t>K30AAJFFWS</t>
  </si>
  <si>
    <t>Developing SNP Panels lahontan cutthroat K30AAJFFWS</t>
  </si>
  <si>
    <t>K30AJFLCTN</t>
  </si>
  <si>
    <t>Developing SNP Panels lahontan cutthroat K30AJFLCTN</t>
  </si>
  <si>
    <t>K30TERC252</t>
  </si>
  <si>
    <t>TENV SWCA Lower Truckee River Pyramid K30TERC252</t>
  </si>
  <si>
    <t>KS0NRBD211</t>
  </si>
  <si>
    <t>PHS HEALTH RESOURCES AND SERVICES KS0NRBD211</t>
  </si>
  <si>
    <t>KS0CMMDA23</t>
  </si>
  <si>
    <t>MCDONALD MDA CARE CENTER 06 23 KS0CMMDA23</t>
  </si>
  <si>
    <t>KS0CMMDA24</t>
  </si>
  <si>
    <t>MCDONALD MDA CARE CENTER 06 2022 KS0CMMDA24</t>
  </si>
  <si>
    <t>KS0CMMDAFL</t>
  </si>
  <si>
    <t>MCDONALD MDA CARE CENTER 06 24 KS0CMMDAFL</t>
  </si>
  <si>
    <t>KS0MDA2024</t>
  </si>
  <si>
    <t>MCDONALD MDA CARE CENTER 06 24 KS0MDA2024</t>
  </si>
  <si>
    <t>KS0SPYJ531</t>
  </si>
  <si>
    <t>21 23 SPINE FELLOW GRANT AOSNA 07 23 KS0SPYJ531</t>
  </si>
  <si>
    <t>K30CNSTH13</t>
  </si>
  <si>
    <t>CNS HANKS R01MH124818 YR1 CLOSED K30CNSTH13</t>
  </si>
  <si>
    <t>K30CNSTH14</t>
  </si>
  <si>
    <t>CNS HANKS R01MH124818 YR2 K30CNSTH14</t>
  </si>
  <si>
    <t>K30CNSTH15</t>
  </si>
  <si>
    <t>CNS HANKS R01MH124818 YR3 K30CNSTH15</t>
  </si>
  <si>
    <t>KS0GMHC303</t>
  </si>
  <si>
    <t>MED IMGM HIRSCH UNIV WASH CHS GRANT KS0GMHC303</t>
  </si>
  <si>
    <t>KS0GMHC304</t>
  </si>
  <si>
    <t>MED IMGM HIRSCH UNIV WASH CHS 2021 22 KS0GMHC304</t>
  </si>
  <si>
    <t>KS0GMHC305</t>
  </si>
  <si>
    <t>MED IMGM HIRSCH UNIV WASH CHS 2022 23 KS0GMHC305</t>
  </si>
  <si>
    <t>K30MBJGA35</t>
  </si>
  <si>
    <t>MCB JGA NIH R35GM139621 01 K30MBJGA35</t>
  </si>
  <si>
    <t>K30LCPOTHI</t>
  </si>
  <si>
    <t>NSF PGRP HAPLOID INDUCTION IN POTATO K30LCPOTHI</t>
  </si>
  <si>
    <t>K30LLSFEIA</t>
  </si>
  <si>
    <t>Eff 8 1 2021 Nutrient Mgmt SFEI K30LLSFEIA</t>
  </si>
  <si>
    <t>K30V4BWANG</t>
  </si>
  <si>
    <t>NIH K99 Toxoplasma Effector Research K30V4BWANG</t>
  </si>
  <si>
    <t>K30DKBARD1</t>
  </si>
  <si>
    <t>Dinesh Kumar BARD IS 5386 21 R K30DKBARD1</t>
  </si>
  <si>
    <t>K30SDKBARD</t>
  </si>
  <si>
    <t>PLB Dinesh Kumar BARD IS 5386 21 R K30SDKBARD</t>
  </si>
  <si>
    <t>KS0CRNIH21</t>
  </si>
  <si>
    <t>MPHA RIPPLINGER NIH KS0CRNIH21</t>
  </si>
  <si>
    <t>KS0VANNSF1</t>
  </si>
  <si>
    <t>AHUMADA NEWHART 21 23 NSF AWARD KS0VANNSF1</t>
  </si>
  <si>
    <t>KS0MZACF01</t>
  </si>
  <si>
    <t>ZHAO FIERRO ADOLPH COORS FOUNDATION KS0MZACF01</t>
  </si>
  <si>
    <t>K30ROD77D3</t>
  </si>
  <si>
    <t>Agricultural Research Service USDA ARS K30ROD77D3</t>
  </si>
  <si>
    <t>K30AQADMAI</t>
  </si>
  <si>
    <t>Dillner Multi Angle Imager for Aerosols K30AQADMAI</t>
  </si>
  <si>
    <t>K30CLASTS8</t>
  </si>
  <si>
    <t>Classic Talent Search Grant 2021 26 K30CLASTS8</t>
  </si>
  <si>
    <t>K30PS0CLAS</t>
  </si>
  <si>
    <t>Classic TS 21 26 Participant Supp Costs K30PS0CLAS</t>
  </si>
  <si>
    <t>K30NSACTS8</t>
  </si>
  <si>
    <t>North Sac Talent Search Grant 2021 26 K30NSACTS8</t>
  </si>
  <si>
    <t>K30PS0NSAC</t>
  </si>
  <si>
    <t>Nor Sac TS 21 26 Participant Supp Costs K30PS0NSAC</t>
  </si>
  <si>
    <t>K30PS0SACS</t>
  </si>
  <si>
    <t>So Sac TS 21 26 Participant Supp Costs K30PS0SACS</t>
  </si>
  <si>
    <t>K30SACSTS8</t>
  </si>
  <si>
    <t>South Sac Talent Search Grant 2021 26 K30SACSTS8</t>
  </si>
  <si>
    <t>K30LLO5NIF</t>
  </si>
  <si>
    <t>HE ONTAI NATIONAL INSTITUTE FOR FOOD K30LLO5NIF</t>
  </si>
  <si>
    <t>KS0DSUCANR</t>
  </si>
  <si>
    <t>STYNE UC ANR GRANT SUB AWRD KS0DSUCANR</t>
  </si>
  <si>
    <t>K30RMMPKRD</t>
  </si>
  <si>
    <t>Meyer Role of CCS in Marine Areas K30RMMPKRD</t>
  </si>
  <si>
    <t>KS0XWNPF21</t>
  </si>
  <si>
    <t>WU XUESONG GRAPPA A22 1990 PILOT RSRCH KS0XWNPF21</t>
  </si>
  <si>
    <t>K30APSM656</t>
  </si>
  <si>
    <t>PS CELIAC DISEASE FNDN W ZHANG K30APSM656</t>
  </si>
  <si>
    <t>KS0DMKNDL2</t>
  </si>
  <si>
    <t>WHITMER PHS KHANDLE STUDY 05 31 22 KS0DMKNDL2</t>
  </si>
  <si>
    <t>KS0DMKNDL3</t>
  </si>
  <si>
    <t>WHITMER PHS KHANDLE STUDY 05 23 KS0DMKNDL3</t>
  </si>
  <si>
    <t>KS0DMKNDL4</t>
  </si>
  <si>
    <t>WHITMER PHS KHANDLE STUDY 05 24 KS0DMKNDL4</t>
  </si>
  <si>
    <t>KS0MPBDKN2</t>
  </si>
  <si>
    <t>MED PHS WHITMER KHANDLE STUDY KS0MPBDKN2</t>
  </si>
  <si>
    <t>KS0MPBDKN3</t>
  </si>
  <si>
    <t>MED PHS WHITMER KHANDLE STUDY KS0MPBDKN3</t>
  </si>
  <si>
    <t>KS0MPBDKND</t>
  </si>
  <si>
    <t>MED PHS WHITMER KHANDLE STUDY KS0MPBDKND</t>
  </si>
  <si>
    <t>KS0RWFKND2</t>
  </si>
  <si>
    <t>MED PHS WHITMER KHANDLE STUDY KS0RWFKND2</t>
  </si>
  <si>
    <t>KS0RWFKND3</t>
  </si>
  <si>
    <t>MED PHS WHITMER KHANDLE STUDY KS0RWFKND3</t>
  </si>
  <si>
    <t>KS0RWFKND4</t>
  </si>
  <si>
    <t>MED PHS WHITMER KHANDLE STUDY KS0RWFKND4</t>
  </si>
  <si>
    <t>K30APSFF00</t>
  </si>
  <si>
    <t>PS FENNIMORE NIFA BAND STEAM APPL 083124 K30APSFF00</t>
  </si>
  <si>
    <t>K30AJMSWPC</t>
  </si>
  <si>
    <t>7 31 25 Bambach USDA Woody Crops 2 K30AJMSWPC</t>
  </si>
  <si>
    <t>K30SBEXOD1</t>
  </si>
  <si>
    <t>Brady NSF 2118017 IOS Exodermis K30SBEXOD1</t>
  </si>
  <si>
    <t>K309876018</t>
  </si>
  <si>
    <t>Harvey CCPIC 21 23 K309876018</t>
  </si>
  <si>
    <t>KS0NERB800</t>
  </si>
  <si>
    <t>MED IMNE ROSHANRAVAN ASTRAZENECA A214015 KS0NERB800</t>
  </si>
  <si>
    <t>K302875003</t>
  </si>
  <si>
    <t>CWEE EBMUD Water AMI K302875003</t>
  </si>
  <si>
    <t>KS0IDTG604</t>
  </si>
  <si>
    <t>MED IMID THOMPSON UCSD ASTELLAS CRES20J0 KS0IDTG604</t>
  </si>
  <si>
    <t>K30HW77D61</t>
  </si>
  <si>
    <t>ANTS U S EMBASSY PERU W HAAS 77D61 K30HW77D61</t>
  </si>
  <si>
    <t>K30V4S6854</t>
  </si>
  <si>
    <t>Brosnan Expanesthetics Four Volatile Ag K30V4S6854</t>
  </si>
  <si>
    <t>K30SIE21E1</t>
  </si>
  <si>
    <t>SIE Sierra Co EW 2021 30 C000114234 K30SIE21E1</t>
  </si>
  <si>
    <t>KS0ASLEN22</t>
  </si>
  <si>
    <t>Stahmer LEND 2021 2022 KS0ASLEN22</t>
  </si>
  <si>
    <t>KS0ASLEN23</t>
  </si>
  <si>
    <t>Stahmer LEND 2022 2023 KS0ASLEN23</t>
  </si>
  <si>
    <t>KS0ASLEN24</t>
  </si>
  <si>
    <t>Stahmer LEND FY24 KS0ASLEN24</t>
  </si>
  <si>
    <t>KS0ASLEN25</t>
  </si>
  <si>
    <t>Stahmer LEND FY25 KS0ASLEN25</t>
  </si>
  <si>
    <t>KS0ASLEN26</t>
  </si>
  <si>
    <t>Stahmer LEND FY26 KS0ASLEN26</t>
  </si>
  <si>
    <t>KS0EAASCO2</t>
  </si>
  <si>
    <t>ALVAREZ ASCO FOUNDATION GRANT 2021 2024 KS0EAASCO2</t>
  </si>
  <si>
    <t>K30OGE77D7</t>
  </si>
  <si>
    <t>USDA Maintenance and New Developments K30OGE77D7</t>
  </si>
  <si>
    <t>K30APSFA78</t>
  </si>
  <si>
    <t>PS LUO ARS NACA 58 2030 1 028 K30APSFA78</t>
  </si>
  <si>
    <t>K30NJSIES1</t>
  </si>
  <si>
    <t>N Sparapani IES Teacher Student Int K30NJSIES1</t>
  </si>
  <si>
    <t>K30JHL7D82</t>
  </si>
  <si>
    <t>BARD Foliar Disease K30JHL7D82</t>
  </si>
  <si>
    <t>K30V435NC2</t>
  </si>
  <si>
    <t>NC 2 Feline MLII breeding K30V435NC2</t>
  </si>
  <si>
    <t>K30BPCDZ74</t>
  </si>
  <si>
    <t>CNPRC Van Rompay Codagenix NIH A21 4194 K30BPCDZ74</t>
  </si>
  <si>
    <t>KS0EMAB326</t>
  </si>
  <si>
    <t>MAVERAKIS ABBVIE M20 326 A22 2250 KS0EMAB326</t>
  </si>
  <si>
    <t>K30JRS5ANG</t>
  </si>
  <si>
    <t>HE Angelica Carranza Supplement GSR K30JRS5ANG</t>
  </si>
  <si>
    <t>K30JRS5NIM</t>
  </si>
  <si>
    <t>HE HD Swartz NIH Mental Health 77D90 K30JRS5NIM</t>
  </si>
  <si>
    <t>K30PSYRFC2</t>
  </si>
  <si>
    <t>PSY Robins NIH Swartz K30PSYRFC2</t>
  </si>
  <si>
    <t>K30APJBNIH</t>
  </si>
  <si>
    <t>GENETIC PHYSIOLOGIC REGULATION OF PIG K30APJBNIH</t>
  </si>
  <si>
    <t>K30PJBNIH2</t>
  </si>
  <si>
    <t>GENETIC PHYSIOLOGIC REGULATION OF PIG K30PJBNIH2</t>
  </si>
  <si>
    <t>K30KLBLACH</t>
  </si>
  <si>
    <t>7 31 2024 NSF Kyria Boundy Mills K30KLBLACH</t>
  </si>
  <si>
    <t>K30206NDSS</t>
  </si>
  <si>
    <t>CHEM NIGMS R01 David K30206NDSS</t>
  </si>
  <si>
    <t>KS0PMSN801</t>
  </si>
  <si>
    <t>MED IMPM SOOD GOSSAMER BIO GB002 2101 KS0PMSN801</t>
  </si>
  <si>
    <t>K30CAREEMH</t>
  </si>
  <si>
    <t>CHEM HEFFERN NSF 2048265 K30CAREEMH</t>
  </si>
  <si>
    <t>K30CAREEPS</t>
  </si>
  <si>
    <t>CHEM HEFFERN PARTICIPANT NSF 2048265 K30CAREEPS</t>
  </si>
  <si>
    <t>K30YAN087P</t>
  </si>
  <si>
    <t>LAWR YANG NSF Role of Vapor Buoyancy K30YAN087P</t>
  </si>
  <si>
    <t>K30YANG087</t>
  </si>
  <si>
    <t>LAWR YANG NSF Role of Vapor Buoyancy K30YANG087</t>
  </si>
  <si>
    <t>K30REDOXLB</t>
  </si>
  <si>
    <t>CHEM BERBEN NSF 2054529 K30REDOXLB</t>
  </si>
  <si>
    <t>KS0CASG500</t>
  </si>
  <si>
    <t>MED IMCA SINGH AHA CLIN FLLW EDU PRGM KS0CASG500</t>
  </si>
  <si>
    <t>K30IMG7F01</t>
  </si>
  <si>
    <t>Animal and Plant Health Evaluating preda K30IMG7F01</t>
  </si>
  <si>
    <t>K30DRRJH80</t>
  </si>
  <si>
    <t>Use of Rubber in Dense Graded Mixes K30DRRJH80</t>
  </si>
  <si>
    <t>KS0KAPSCHI</t>
  </si>
  <si>
    <t>MED PHS AIEMJOY SCHISTOSOMIASIS PREV KS0KAPSCHI</t>
  </si>
  <si>
    <t>K304875136</t>
  </si>
  <si>
    <t>Shilling WSDOT Task Order 1 K304875136</t>
  </si>
  <si>
    <t>K30JCC7F05</t>
  </si>
  <si>
    <t>NIH SEASONAL CUES S HIDALGOSOTELO K30JCC7F05</t>
  </si>
  <si>
    <t>KS0RGDRSNA</t>
  </si>
  <si>
    <t>Goldman RSNA Research Scholar Grant KS0RGDRSNA</t>
  </si>
  <si>
    <t>K30TRGR46A</t>
  </si>
  <si>
    <t>ETOX NIH TRAINING GRANT YEAR 45 K30TRGR46A</t>
  </si>
  <si>
    <t>K30TRGR46C</t>
  </si>
  <si>
    <t>ETOX NIH TRAINING GRANT Y46 Childsupprt K30TRGR46C</t>
  </si>
  <si>
    <t>K30TRGR46H</t>
  </si>
  <si>
    <t>ETOX NIH TG YEAR 46 HEALTH INSUR6 30 23 K30TRGR46H</t>
  </si>
  <si>
    <t>K30TRGR46S</t>
  </si>
  <si>
    <t>ETOX NIH TG YEAR 46 STIPENDS FEES K30TRGR46S</t>
  </si>
  <si>
    <t>KS0VDGRIFO</t>
  </si>
  <si>
    <t>DIMITRIADES GRIFOLS PROTOCOL GC2002 KS0VDGRIFO</t>
  </si>
  <si>
    <t>KS0KTWA802</t>
  </si>
  <si>
    <t>MED IMKT WANG APELLIS PHARMACEUTICALS KS0KTWA802</t>
  </si>
  <si>
    <t>K30RIDWO23</t>
  </si>
  <si>
    <t>C4HA RIDEN UC Davis Worker Occupational K30RIDWO23</t>
  </si>
  <si>
    <t>K30RIDWO24</t>
  </si>
  <si>
    <t>C4HA RIDEN UC Davis Worker Occupational K30RIDWO24</t>
  </si>
  <si>
    <t>K30RIDWO25</t>
  </si>
  <si>
    <t>C4HA RIDEN UC Davis Worker Occupational K30RIDWO25</t>
  </si>
  <si>
    <t>K30RIDWO26</t>
  </si>
  <si>
    <t>C4HA RIDEN UC Davis Worker Occupational K30RIDWO26</t>
  </si>
  <si>
    <t>KS0CACN272</t>
  </si>
  <si>
    <t>MED IMCA CHIAMVIMONVAT T32 FINA FY2324 KS0CACN272</t>
  </si>
  <si>
    <t>KS0CACN273</t>
  </si>
  <si>
    <t>MED IMCA CHIAMVIMONVAT T32 TRE FY2324 KS0CACN273</t>
  </si>
  <si>
    <t>KS0CACN274</t>
  </si>
  <si>
    <t>MED IMCA CHIAMVIMONVAT T32 CHILD FY2324 KS0CACN274</t>
  </si>
  <si>
    <t>K302377F14</t>
  </si>
  <si>
    <t>CS DARPA Noise resilient quantum Kim K302377F14</t>
  </si>
  <si>
    <t>K30APSFC22</t>
  </si>
  <si>
    <t>PS MONROE NSF EAGER CRACKING HISTONE K30APSFC22</t>
  </si>
  <si>
    <t>K30RLG7F17</t>
  </si>
  <si>
    <t>CA PEPPER GIL 24 VIRUS SURVEILANCE PEP K30RLG7F17</t>
  </si>
  <si>
    <t>K30AXS8AUS</t>
  </si>
  <si>
    <t>ESP Sih Pair Bonding In Australia K30AXS8AUS</t>
  </si>
  <si>
    <t>K30V431T87</t>
  </si>
  <si>
    <t>TEH CA Dept of Pesticide Regulation K30V431T87</t>
  </si>
  <si>
    <t>KS0JCSHA24</t>
  </si>
  <si>
    <t>MPHA JAY CHEN SHAW AWARD KS0JCSHA24</t>
  </si>
  <si>
    <t>KS0JSHAW24</t>
  </si>
  <si>
    <t>MPHA JAY CHEN SHAW AWARD KS0JSHAW24</t>
  </si>
  <si>
    <t>K30V435F21</t>
  </si>
  <si>
    <t>HARRISON AVIAN A24 1799 K30V435F21</t>
  </si>
  <si>
    <t>K30TLR23T1</t>
  </si>
  <si>
    <t>TLR Tulare Co GENT 2023 38 C114438 K30TLR23T1</t>
  </si>
  <si>
    <t>KS0GIHH300</t>
  </si>
  <si>
    <t>MED IMGI HUSSAN OSU R21 SUBAWARD KS0GIHH300</t>
  </si>
  <si>
    <t>K304873300</t>
  </si>
  <si>
    <t>Handy Caltrans Abilities and Limitation K304873300</t>
  </si>
  <si>
    <t>K30IXS7F29</t>
  </si>
  <si>
    <t>2023 American Vineyard FDN K30IXS7F29</t>
  </si>
  <si>
    <t>K30CNSTMCK</t>
  </si>
  <si>
    <t>CNS BURNS T32EY015387 CHILDCARE YR21 K30CNSTMCK</t>
  </si>
  <si>
    <t>K30CNSTME6</t>
  </si>
  <si>
    <t>CNS BURNS T32EY015387 EXPENSE YR21 K30CNSTME6</t>
  </si>
  <si>
    <t>K30CNSTMF6</t>
  </si>
  <si>
    <t>CNS BURNS T32EY015387 STIPEND YR21 K30CNSTMF6</t>
  </si>
  <si>
    <t>K30XDNSF23</t>
  </si>
  <si>
    <t>STAT DING NSF DMS 2306439 K30XDNSF23</t>
  </si>
  <si>
    <t>K30KXK5NPR</t>
  </si>
  <si>
    <t>GARE Kim North Pacific Research Board K30KXK5NPR</t>
  </si>
  <si>
    <t>K30V435F33</t>
  </si>
  <si>
    <t>HARRISON AVIAN A24 1102 K30V435F33</t>
  </si>
  <si>
    <t>K305875033</t>
  </si>
  <si>
    <t>EEI Alan Meier Clean Enrgy A24 1515 K305875033</t>
  </si>
  <si>
    <t>K30PJCLNEG</t>
  </si>
  <si>
    <t>MAE Park J Calf Clean Enrgy A24 1515 K30PJCLNEG</t>
  </si>
  <si>
    <t>KS0SPYJ535</t>
  </si>
  <si>
    <t>23 24 SPINE FELLOW GRANT AOSNA 07 24 KS0SPYJ535</t>
  </si>
  <si>
    <t>K30RABNPS1</t>
  </si>
  <si>
    <t>EVE Bay Natl Park Srvs P23AC01167 0 K30RABNPS1</t>
  </si>
  <si>
    <t>K304873298</t>
  </si>
  <si>
    <t>Volker Caltrans Induced Travel Effects K304873298</t>
  </si>
  <si>
    <t>K30APSFC24</t>
  </si>
  <si>
    <t>PS LATIMER NPS RETORA YOSEMITE 12312024 K30APSFC24</t>
  </si>
  <si>
    <t>K304873296</t>
  </si>
  <si>
    <t>Tal CEC Charging Infrastructure K304873296</t>
  </si>
  <si>
    <t>KS0CTRA801</t>
  </si>
  <si>
    <t>MED IMCT ROSENBERG TAKEDA APL2 C3G 310 KS0CTRA801</t>
  </si>
  <si>
    <t>KS0RHTE301</t>
  </si>
  <si>
    <t>HAGERMAN TETRA PROTCOL BPN14770 CNS 301 KS0RHTE301</t>
  </si>
  <si>
    <t>K30APSM782</t>
  </si>
  <si>
    <t>PS PARKER CSC U of Arizona A23 3862 K30APSM782</t>
  </si>
  <si>
    <t>K30SDNIH09</t>
  </si>
  <si>
    <t>MMG DAWSON NIH 1R21AI178544 RENEWAL K30SDNIH09</t>
  </si>
  <si>
    <t>K30V4B3020</t>
  </si>
  <si>
    <t>Coffey NIH R21 Transmission SLEV K30V4B3020</t>
  </si>
  <si>
    <t>K30VPCEZ66</t>
  </si>
  <si>
    <t>CNPRC Kinnally Schwab A23 3783 K30VPCEZ66</t>
  </si>
  <si>
    <t>K30NIH23CP</t>
  </si>
  <si>
    <t>PITTS NIH 1R35GM150861 K30NIH23CP</t>
  </si>
  <si>
    <t>KS0CCUWM01</t>
  </si>
  <si>
    <t>MED SURG CHRISTINE COCANOUR UWM KS0CCUWM01</t>
  </si>
  <si>
    <t>KS0GMDM300</t>
  </si>
  <si>
    <t>MED IMGM DOSSETT BRIGHAM AND WOMENS HOS KS0GMDM300</t>
  </si>
  <si>
    <t>K30APSFB98</t>
  </si>
  <si>
    <t>PS Monroe CPRB HG 2023 28 Pistachio K30APSFB98</t>
  </si>
  <si>
    <t>KS0HOLT808</t>
  </si>
  <si>
    <t>MED IMHO LI ONCOC4 PRESERVE 003 KS0HOLT808</t>
  </si>
  <si>
    <t>K302377F53</t>
  </si>
  <si>
    <t>NSF SATC CORE CASE User Privacy K302377F53</t>
  </si>
  <si>
    <t>K30TARCXIV</t>
  </si>
  <si>
    <t>An Sci Maga Transgenic Animal Conf XIV K30TARCXIV</t>
  </si>
  <si>
    <t>K30AJFDWR3</t>
  </si>
  <si>
    <t>ANS Finger CDWR Longfin smelt geneti K30AJFDWR3</t>
  </si>
  <si>
    <t>K30AMSDWR3</t>
  </si>
  <si>
    <t>ANS Schreier CDWR Longfin smelt geneti K30AMSDWR3</t>
  </si>
  <si>
    <t>K30NXP2024</t>
  </si>
  <si>
    <t>6 30 2024 UCLRFP Lab K30NXP2024</t>
  </si>
  <si>
    <t>K30AA77F57</t>
  </si>
  <si>
    <t>ECNS RSF 2301 41880 0 ABDELFATTAH 77F57 K30AA77F57</t>
  </si>
  <si>
    <t>K30AA77F5F</t>
  </si>
  <si>
    <t>ECNS RSF ALAA ABDELFATTAH FINA 35C82 K30AA77F5F</t>
  </si>
  <si>
    <t>K30FEMA77F</t>
  </si>
  <si>
    <t>FEMA CLAIM REIMBURSEMENT K30FEMA77F</t>
  </si>
  <si>
    <t>K30BPCEZ67</t>
  </si>
  <si>
    <t>CNPRC Kinnally NIA R21 A23 1780 K30BPCEZ67</t>
  </si>
  <si>
    <t>K30BOWHIGH</t>
  </si>
  <si>
    <t>CMB Bowman NIHCD Lehigh Univ K30BOWHIGH</t>
  </si>
  <si>
    <t>KS077F64FB</t>
  </si>
  <si>
    <t>Stavisky Pershing Sq Fabrication 5 30 26 KS077F64FB</t>
  </si>
  <si>
    <t>KS0SS77F64</t>
  </si>
  <si>
    <t>Stavisky Pershing Square 5 30 26 KS0SS77F64</t>
  </si>
  <si>
    <t>KS0MRKNF01</t>
  </si>
  <si>
    <t>FLEMING MERCK 101346 IIT KS0MRKNF01</t>
  </si>
  <si>
    <t>K30V625173</t>
  </si>
  <si>
    <t>CAHFS UPITT Amino Acid Trans K30V625173</t>
  </si>
  <si>
    <t>KS0RHGP501</t>
  </si>
  <si>
    <t>Hagerman GP5 R01HD036071 KS0RHGP501</t>
  </si>
  <si>
    <t>K30ALR21NH</t>
  </si>
  <si>
    <t>BME Louie R21EB033689 K30ALR21NH</t>
  </si>
  <si>
    <t>KS0MK77F70</t>
  </si>
  <si>
    <t>MED DERM KIURU NIH R03CA277645 KS0MK77F70</t>
  </si>
  <si>
    <t>KS0TOGWRCH</t>
  </si>
  <si>
    <t>Oyegbile Chidi GWRsch CinEMAS 12 31 2026 KS0TOGWRCH</t>
  </si>
  <si>
    <t>KS0CTTJ801</t>
  </si>
  <si>
    <t>MED IMCT TUSCANO ASTRAZENECA UCHMC2125 KS0CTTJ801</t>
  </si>
  <si>
    <t>K30DEB7F73</t>
  </si>
  <si>
    <t>9 30 2023 CAMP Good Food Inst K30DEB7F73</t>
  </si>
  <si>
    <t>K30V4B3021</t>
  </si>
  <si>
    <t>Coffey NIH R21 SLEV CC K30V4B3021</t>
  </si>
  <si>
    <t>K30APSM788</t>
  </si>
  <si>
    <t>PS HEGARTY CCIA 2023 24 Variety Testing K30APSM788</t>
  </si>
  <si>
    <t>KS0CCRCDMV</t>
  </si>
  <si>
    <t>CCRC DMV Project 23 085 Exp 6 25 KS0CCRCDMV</t>
  </si>
  <si>
    <t>K304873297</t>
  </si>
  <si>
    <t>Fitch CARB Accessibility Metrics K304873297</t>
  </si>
  <si>
    <t>K30CHEP003</t>
  </si>
  <si>
    <t>LAWR CHEN ARB PBLHs K30CHEP003</t>
  </si>
  <si>
    <t>K30BKG8CWC</t>
  </si>
  <si>
    <t>ARE GOODRICH CA WALNUT COMMISSION K30BKG8CWC</t>
  </si>
  <si>
    <t>K30SJD2DUG</t>
  </si>
  <si>
    <t>NSF DESIGN2DATA UNDERGRADUATES K30SJD2DUG</t>
  </si>
  <si>
    <t>K30LAS7CPH</t>
  </si>
  <si>
    <t>HE Simmons CA Public Health Postpartum K30LAS7CPH</t>
  </si>
  <si>
    <t>KS0ERBA640</t>
  </si>
  <si>
    <t>MERM SAN MATEO COUNTY BAYER KS0ERBA640</t>
  </si>
  <si>
    <t>K30NAP23T1</t>
  </si>
  <si>
    <t>NAP Napa County GENT 2023 23 C114415 K30NAP23T1</t>
  </si>
  <si>
    <t>K30NAP23C1</t>
  </si>
  <si>
    <t>NAP Napa County CW 2023 24 C114414 K30NAP23C1</t>
  </si>
  <si>
    <t>K30APSFB97</t>
  </si>
  <si>
    <t>PS LUNDY PPIC USDA AFRI A24 0105 K30APSFB97</t>
  </si>
  <si>
    <t>KS0HORJ832</t>
  </si>
  <si>
    <t>MED IMHO RIESS SEAGEN SGNPDL1V 001 KS0HORJ832</t>
  </si>
  <si>
    <t>KS0FLEM016</t>
  </si>
  <si>
    <t>FLEM0016 MAP Data Collection KS0FLEM016</t>
  </si>
  <si>
    <t>K30MBCEJHM</t>
  </si>
  <si>
    <t>MCB CEJ F31GM149176 0 H MORRIS LITTLE K30MBCEJHM</t>
  </si>
  <si>
    <t>K30BCD5PHS</t>
  </si>
  <si>
    <t>HE Chambers PHS Abundant Birth Project K30BCD5PHS</t>
  </si>
  <si>
    <t>K30APSFB87</t>
  </si>
  <si>
    <t>PS BAILEY USDA EVALUATING MODEL 04032025 K30APSFB87</t>
  </si>
  <si>
    <t>KS0NRBD219</t>
  </si>
  <si>
    <t>NP RESIDENCY Y1 KS0NRBD219</t>
  </si>
  <si>
    <t>K30V450667</t>
  </si>
  <si>
    <t>FWS CORE SURVEYS SIERRA NEVADA RED FOX K30V450667</t>
  </si>
  <si>
    <t>K30REI1758</t>
  </si>
  <si>
    <t>WFCB REIMER FWS ALASKA ASSESSING K30REI1758</t>
  </si>
  <si>
    <t>K30APSM783</t>
  </si>
  <si>
    <t>PS HEGARTY CCIA 2023 24 K30APSM783</t>
  </si>
  <si>
    <t>K30SUT23T1</t>
  </si>
  <si>
    <t>SUT Sutter Co GENT 2023 35 C114424 K30SUT23T1</t>
  </si>
  <si>
    <t>K30WHNIH18</t>
  </si>
  <si>
    <t>HEYER NIH CA273911 2023 24 K30WHNIH18</t>
  </si>
  <si>
    <t>K30APSM688</t>
  </si>
  <si>
    <t>PS MESGARAN BARD WATCHING WEEDS FR 93026 K30APSM688</t>
  </si>
  <si>
    <t>KS0ERWG653</t>
  </si>
  <si>
    <t>MERM JOHN MOHME FDN WINTEMUTE KS0ERWG653</t>
  </si>
  <si>
    <t>K30MJFABRI</t>
  </si>
  <si>
    <t>BME M JUDENHOFER FABRICATION PROJECT K30MJFABRI</t>
  </si>
  <si>
    <t>K30MJNIH01</t>
  </si>
  <si>
    <t>BME R Badawi R01 EB021395 K30MJNIH01</t>
  </si>
  <si>
    <t>KS0FGBMEPR</t>
  </si>
  <si>
    <t>MRAD F Godinez BME 3 MJNIH01 proj funds KS0FGBMEPR</t>
  </si>
  <si>
    <t>K30ALWPA58</t>
  </si>
  <si>
    <t>2 28 20 NU SKIN ENTERPRISES 2016017 K30ALWPA58</t>
  </si>
  <si>
    <t>K30DAMPA58</t>
  </si>
  <si>
    <t>6 30 18 NU SKIN ENTERPRISES DAM K30DAMPA58</t>
  </si>
  <si>
    <t>K30PIOSKIN</t>
  </si>
  <si>
    <t>NUTR OTEIZA NU SKIN ENTERPRISES 2016017 K30PIOSKIN</t>
  </si>
  <si>
    <t>K30NNNPART</t>
  </si>
  <si>
    <t>3 14 24 NIFA Particle Based Sanitizer K30NNNPART</t>
  </si>
  <si>
    <t>K30SUNPART</t>
  </si>
  <si>
    <t>TXC NIFA Part Based Sanitizer 3 14 22 K30SUNPART</t>
  </si>
  <si>
    <t>K30PCR8B16</t>
  </si>
  <si>
    <t>P Ronald JEBI UC LAWRENCE BERKELEY LAB K30PCR8B16</t>
  </si>
  <si>
    <t>K30PCRJBST</t>
  </si>
  <si>
    <t>JBEI P RONALD STIPEND 2018 K30PCRJBST</t>
  </si>
  <si>
    <t>KS0PMOJ600</t>
  </si>
  <si>
    <t>MED IMPM SOOD DUKE UNIV IPF PRO KS0PMOJ600</t>
  </si>
  <si>
    <t>K30BRDSIMM</t>
  </si>
  <si>
    <t>CHEM BRITT NIH R35GM126961 0 K30BRDSIMM</t>
  </si>
  <si>
    <t>KS0IDCS833</t>
  </si>
  <si>
    <t>MED IMID COHEN MERCK MK8228 002 KS0IDCS833</t>
  </si>
  <si>
    <t>K30PSMTV01</t>
  </si>
  <si>
    <t>PME EPA Pesticide Edu Med Prof Part Trav K30PSMTV01</t>
  </si>
  <si>
    <t>K30PSMTV02</t>
  </si>
  <si>
    <t>PME EPA Pesticide Edu Med Prof Part Trav K30PSMTV02</t>
  </si>
  <si>
    <t>K30PSMTV03</t>
  </si>
  <si>
    <t>PME EPA Pesticide Edu Med Prof Part Trav K30PSMTV03</t>
  </si>
  <si>
    <t>K30PSMTV04</t>
  </si>
  <si>
    <t>PME EPA Pesticide Education for Med Prof K30PSMTV04</t>
  </si>
  <si>
    <t>K30PSMTV05</t>
  </si>
  <si>
    <t>PME EPA Pesticide Edu Med Prof Part Trav K30PSMTV05</t>
  </si>
  <si>
    <t>K30PSPME01</t>
  </si>
  <si>
    <t>PME EPA Pesticide Education for Med Prof K30PSPME01</t>
  </si>
  <si>
    <t>K30PSPME02</t>
  </si>
  <si>
    <t>PME EPA Pesticide Education for Med Prof K30PSPME02</t>
  </si>
  <si>
    <t>K30PSPME03</t>
  </si>
  <si>
    <t>PME EPA Pesticide Education for Med Prof K30PSPME03</t>
  </si>
  <si>
    <t>K30PSPME04</t>
  </si>
  <si>
    <t>PME EPA Pesticide Education for Med Prof K30PSPME04</t>
  </si>
  <si>
    <t>K30PSPME05</t>
  </si>
  <si>
    <t>PME EPA Pesticide Education for Med Prof K30PSPME05</t>
  </si>
  <si>
    <t>KS0CSNIH06</t>
  </si>
  <si>
    <t>Schumann nih renewal MH097236 06 2018 23 KS0CSNIH06</t>
  </si>
  <si>
    <t>K30AQKOR17</t>
  </si>
  <si>
    <t>Hyslop Korea IMPROVE Sites 2018 K30AQKOR17</t>
  </si>
  <si>
    <t>K30ERCIF83</t>
  </si>
  <si>
    <t>CEE DeJong ERC Industry Yr 3 K30ERCIF83</t>
  </si>
  <si>
    <t>K30ERCJDIN</t>
  </si>
  <si>
    <t>CEE DeJong ERC IndustryYr7 K30ERCJDIN</t>
  </si>
  <si>
    <t>K30DACFUI4</t>
  </si>
  <si>
    <t>3 31 24 UC IRVINE GENOMIC DIVERSITY DAC K30DACFUI4</t>
  </si>
  <si>
    <t>K30MAWFUI4</t>
  </si>
  <si>
    <t>12 31 21 UC IRVINE GENOMIC DIVERSITY MAW K30MAWFUI4</t>
  </si>
  <si>
    <t>KS0HOGD851</t>
  </si>
  <si>
    <t>MED IMHO GANDARA GENENTECH G040241 KS0HOGD851</t>
  </si>
  <si>
    <t>K30JMA5AIP</t>
  </si>
  <si>
    <t>ARE Alston NIFA Ag Inputs and Prod K30JMA5AIP</t>
  </si>
  <si>
    <t>KS0HOPC814</t>
  </si>
  <si>
    <t>MED IMHO PARIK USC Merck Sharp Dohme KS0HOPC814</t>
  </si>
  <si>
    <t>K30GMM2FIN</t>
  </si>
  <si>
    <t>HE MANSERS Beard Ntl Scholars Prgm FINA K30GMM2FIN</t>
  </si>
  <si>
    <t>K30GMM2JBF</t>
  </si>
  <si>
    <t>HE MANSERS Beard Ntl Scholars Prgm K30GMM2JBF</t>
  </si>
  <si>
    <t>KS0HORJ817</t>
  </si>
  <si>
    <t>MED IMHO RIESS Astrazeneca ORCHARD KS0HORJ817</t>
  </si>
  <si>
    <t>KS0HOJB824</t>
  </si>
  <si>
    <t>MED IMCT JONAS UCLA PFIZER KS0HOJB824</t>
  </si>
  <si>
    <t>K30APSL036</t>
  </si>
  <si>
    <t>PS BECKLES BARD IS 5196 19 K30APSL036</t>
  </si>
  <si>
    <t>KS0LT78C36</t>
  </si>
  <si>
    <t>Tian UCSD Cayuse A20 0578 KS0LT78C36</t>
  </si>
  <si>
    <t>KS0LTUCSD2</t>
  </si>
  <si>
    <t>Tian UCSD Cayuse A20 0578 YR2 KS0LTUCSD2</t>
  </si>
  <si>
    <t>KS0LTUCSD3</t>
  </si>
  <si>
    <t>Tian UCSD Cayuse A20 0578 YR3 KS0LTUCSD3</t>
  </si>
  <si>
    <t>K30GHEU34D</t>
  </si>
  <si>
    <t>CMB GHETTI U34 Planning for a Cohort K30GHEU34D</t>
  </si>
  <si>
    <t>K30GHEU3Y2</t>
  </si>
  <si>
    <t>CMB GHETTI U34 Planning for a Cohort K30GHEU3Y2</t>
  </si>
  <si>
    <t>K30NVARPAE</t>
  </si>
  <si>
    <t>MAE NARAYANAN CMU ARPA E K30NVARPAE</t>
  </si>
  <si>
    <t>K30JSP8C49</t>
  </si>
  <si>
    <t>JESS ISRAEL INST TEACH FELLOW 78C49 K30JSP8C49</t>
  </si>
  <si>
    <t>K30PRELIF2</t>
  </si>
  <si>
    <t>Life E Dept of Energy Phase II K30PRELIF2</t>
  </si>
  <si>
    <t>KS0RWFADA1</t>
  </si>
  <si>
    <t>MED PHS WHITMER UCLA ALZHEIMERS COHORT KS0RWFADA1</t>
  </si>
  <si>
    <t>KS0RWFADA2</t>
  </si>
  <si>
    <t>MED PHS WHITMER UCLA ALZHEIMERS COHORT KS0RWFADA2</t>
  </si>
  <si>
    <t>K30EPDWR01</t>
  </si>
  <si>
    <t>ECO Dept of Water Resources C000114025 K30EPDWR01</t>
  </si>
  <si>
    <t>K30V431T76</t>
  </si>
  <si>
    <t>VM APC DWR C000114025 B Hammock K30V431T76</t>
  </si>
  <si>
    <t>K30IRESCUB</t>
  </si>
  <si>
    <t>IGN Advance FORTIFIED BOUILLON CUBE K30IRESCUB</t>
  </si>
  <si>
    <t>KS0HOKE813</t>
  </si>
  <si>
    <t>MED IMHO KIM EUREKA THERAPEUTICS KS0HOKE813</t>
  </si>
  <si>
    <t>KS0LHNTNSD</t>
  </si>
  <si>
    <t>SAN DIEGO COUNTY LHCN NIENDAM A19 4529 KS0LHNTNSD</t>
  </si>
  <si>
    <t>K305875024</t>
  </si>
  <si>
    <t>LADWP Service Agreement K305875024</t>
  </si>
  <si>
    <t>K30V1D6192</t>
  </si>
  <si>
    <t>ASSOCIATION OF AMERICAN VETERI A19 3805 K30V1D6192</t>
  </si>
  <si>
    <t>KS0AGDOD06</t>
  </si>
  <si>
    <t>MED URO GAO DOD STUB1 9 19 9 23 KS0AGDOD06</t>
  </si>
  <si>
    <t>KS0HORJ818</t>
  </si>
  <si>
    <t>MED IMHO RIESS UCSF ASTRAZENECA KS0HORJ818</t>
  </si>
  <si>
    <t>K30DJBNIHM</t>
  </si>
  <si>
    <t>EVE D BEGUN NIH MIRA R35 GM134930 K30DJBNIHM</t>
  </si>
  <si>
    <t>K30DJBNIHS</t>
  </si>
  <si>
    <t>EVE BEGUN NIH MIRA R35 GM134930 SUPPLMT K30DJBNIHS</t>
  </si>
  <si>
    <t>K30804F775</t>
  </si>
  <si>
    <t>ASUCD UNITRANS GRANT 75 CITY OF DAVIS K30804F775</t>
  </si>
  <si>
    <t>K30HC78D00</t>
  </si>
  <si>
    <t>DoD Prostate cancer 22 0165 K30HC78D00</t>
  </si>
  <si>
    <t>KS0HC78D00</t>
  </si>
  <si>
    <t>DoD Prostate cancer 22 0165 KS0HC78D00</t>
  </si>
  <si>
    <t>K30YUXNSF2</t>
  </si>
  <si>
    <t>DYUX 2105161 A22 0416 K30YUXNSF2</t>
  </si>
  <si>
    <t>K30YUXNSFF</t>
  </si>
  <si>
    <t>DYUX 2105161 MOD 1 A22 0416 002 K30YUXNSFF</t>
  </si>
  <si>
    <t>KS0DHR2100</t>
  </si>
  <si>
    <t>MED PSYCH HESSL NIH R21HD106144 0 KS0DHR2100</t>
  </si>
  <si>
    <t>K30JONNSF1</t>
  </si>
  <si>
    <t>TJON NSF A22 0479 K30JONNSF1</t>
  </si>
  <si>
    <t>K30WETNSFM</t>
  </si>
  <si>
    <t>AWET NSF A22 0847 K30WETNSFM</t>
  </si>
  <si>
    <t>K30WETNSMP</t>
  </si>
  <si>
    <t>AWET NSF A22 0847 Part Support Costs K30WETNSMP</t>
  </si>
  <si>
    <t>KS0ST3SM22</t>
  </si>
  <si>
    <t>TIMMER SAMHSA CAT 3 FOSTER CARE AWARD KS0ST3SM22</t>
  </si>
  <si>
    <t>KS0ST3SM23</t>
  </si>
  <si>
    <t>TIMMER SAMHSA CAT 3 FOSTER CARE YR 2 KS0ST3SM23</t>
  </si>
  <si>
    <t>KS0ST3SM24</t>
  </si>
  <si>
    <t>TIMMER SAMHSA CAT 3 FOSTER CARE YR 3 KS0ST3SM24</t>
  </si>
  <si>
    <t>KS0ST2SM22</t>
  </si>
  <si>
    <t>TIMMER SAMHSA CAT 2 PC CARE AWARD KS0ST2SM22</t>
  </si>
  <si>
    <t>KS0ST2SM23</t>
  </si>
  <si>
    <t>TIMMER SAMHSA CAT 2 PC CARE AWARD YR 2 KS0ST2SM23</t>
  </si>
  <si>
    <t>KS0ST2SM24</t>
  </si>
  <si>
    <t>TIMMER SAMHSA CAT 2 PC CARE AWARD YR 3 KS0ST2SM24</t>
  </si>
  <si>
    <t>K30DZKSOMA</t>
  </si>
  <si>
    <t>AN SCI KUELTZ NSF BSF SOMATIC CELL EVO K30DZKSOMA</t>
  </si>
  <si>
    <t>K30LHY8D08</t>
  </si>
  <si>
    <t>NSF A222 1150 Integrative Research Insec K30LHY8D08</t>
  </si>
  <si>
    <t>K30V435GCJ</t>
  </si>
  <si>
    <t>GloCal Health Fellowship 21 22 Jalika J K30V435GCJ</t>
  </si>
  <si>
    <t>K30V435GCM</t>
  </si>
  <si>
    <t>GloCal Health Fellowship 21 22 Mariah C K30V435GCM</t>
  </si>
  <si>
    <t>K30V435GCN</t>
  </si>
  <si>
    <t>GloCal Health Fellowship 21 22 Nicole C K30V435GCN</t>
  </si>
  <si>
    <t>K30V735GCM</t>
  </si>
  <si>
    <t>GloCal Health Fellowship 21 22 Mariah C K30V735GCM</t>
  </si>
  <si>
    <t>K30DWYAUTI</t>
  </si>
  <si>
    <t>CMB DWYER AUTISM SPEAKS K30DWYAUTI</t>
  </si>
  <si>
    <t>K30ZHAN801</t>
  </si>
  <si>
    <t>ETOX ZHANG DOE Aqueous Phase Processing K30ZHAN801</t>
  </si>
  <si>
    <t>K30APSFA79</t>
  </si>
  <si>
    <t>PS DIEPENBROCK USDA ARS PCHI K30APSFA79</t>
  </si>
  <si>
    <t>K30V435ECH</t>
  </si>
  <si>
    <t>Zoonotic Diseases Eco2Health K30V435ECH</t>
  </si>
  <si>
    <t>KS0CACM600</t>
  </si>
  <si>
    <t>MED IMCA CADEIRAS BRIGHAM WOMENS HOSP KS0CACM600</t>
  </si>
  <si>
    <t>K30CWSBIOM</t>
  </si>
  <si>
    <t>7 31 24 Biosolarization U Maryland K30CWSBIOM</t>
  </si>
  <si>
    <t>K30CWSPEST</t>
  </si>
  <si>
    <t>7 31 24 UMD Pest Suppression K30CWSPEST</t>
  </si>
  <si>
    <t>KS0JSNIHK1</t>
  </si>
  <si>
    <t>Smucny NIH K01 SPO A21 0891 KS0JSNIHK1</t>
  </si>
  <si>
    <t>K30JIN8D27</t>
  </si>
  <si>
    <t>LAWR JIN USIB IS 5430 21 K30JIN8D27</t>
  </si>
  <si>
    <t>K30V4B4618</t>
  </si>
  <si>
    <t>Kol R21 Multi pronged therapy of MIS C K30V4B4618</t>
  </si>
  <si>
    <t>KS0EDNOTRE</t>
  </si>
  <si>
    <t>E Dickson A22 1403 Univ of Notre Dame KS0EDNOTRE</t>
  </si>
  <si>
    <t>K30MBJGA30</t>
  </si>
  <si>
    <t>MCB JGA NSF EAGER AWD 2136040 0 K30MBJGA30</t>
  </si>
  <si>
    <t>K30RMTDM22</t>
  </si>
  <si>
    <t>USDA APHIS TOOLS DOWNY MILDEW 8 31 22 K30RMTDM22</t>
  </si>
  <si>
    <t>K30POUL127</t>
  </si>
  <si>
    <t>ETOX POULIN DOI Biogeochemical Framework K30POUL127</t>
  </si>
  <si>
    <t>K30AQNP025</t>
  </si>
  <si>
    <t>IMPROVE 08 01 2021 01 31 2022 K30AQNP025</t>
  </si>
  <si>
    <t>K30AQNP028</t>
  </si>
  <si>
    <t>Hyslop IMPROVE 2 1 2023 7 31 2023 K30AQNP028</t>
  </si>
  <si>
    <t>K30AQNP029</t>
  </si>
  <si>
    <t>Hyslop IMPROVE 7 29 23 01 28 24 K30AQNP029</t>
  </si>
  <si>
    <t>K30MHCRIN2</t>
  </si>
  <si>
    <t>NPB Huising Crinetics 2 K30MHCRIN2</t>
  </si>
  <si>
    <t>K30BPCDZ75</t>
  </si>
  <si>
    <t>CNPRC Tarantal UH3EB028910 K30BPCDZ75</t>
  </si>
  <si>
    <t>K30F4TYKID</t>
  </si>
  <si>
    <t>CEE T YOUNG EPA KIDS AND DUST BENNETT K30F4TYKID</t>
  </si>
  <si>
    <t>KS0DBFKDDT</t>
  </si>
  <si>
    <t>MED PHS BENNETT EPA KIDS AND DUST KS0DBFKDDT</t>
  </si>
  <si>
    <t>K30AHIKBDH</t>
  </si>
  <si>
    <t>AHI Burnett DHI Funds Exp 5 31 23 K30AHIKBDH</t>
  </si>
  <si>
    <t>K30APSG387</t>
  </si>
  <si>
    <t>PS DRA KEMP DHI Funding LATIMER K30APSG387</t>
  </si>
  <si>
    <t>K30ASTDMCV</t>
  </si>
  <si>
    <t>AST Darrin Martin Creative Viz K30ASTDMCV</t>
  </si>
  <si>
    <t>K30DHIMILL</t>
  </si>
  <si>
    <t>ENL Miller DHI Funding K30DHIMILL</t>
  </si>
  <si>
    <t>K30DHISJGH</t>
  </si>
  <si>
    <t>Gervay Hague DHI Stipend K30DHISJGH</t>
  </si>
  <si>
    <t>K30DRAMKDH</t>
  </si>
  <si>
    <t>DRA KEMP DHI Funds Exp 5 31 23 K30DRAMKDH</t>
  </si>
  <si>
    <t>K30GARNFAH</t>
  </si>
  <si>
    <t>DHI NFAH HUMANITES GRANT K30GARNFAH</t>
  </si>
  <si>
    <t>K30GDSDHIN</t>
  </si>
  <si>
    <t>GEL SUMNER RACISM AND CLIMATE CHANGE K30GDSDHIN</t>
  </si>
  <si>
    <t>K30MLM8D39</t>
  </si>
  <si>
    <t>Intersection of STEM and Humanities K30MLM8D39</t>
  </si>
  <si>
    <t>K30NAJPDHR</t>
  </si>
  <si>
    <t>NAS J PEREA DHI RESEARCH FUNDS K30NAJPDHR</t>
  </si>
  <si>
    <t>K30NAJPHFI</t>
  </si>
  <si>
    <t>NAS J PEREA DHI RESEARCH FUNDS FINA K30NAJPHFI</t>
  </si>
  <si>
    <t>K30NALGSCE</t>
  </si>
  <si>
    <t>NAS L GRANDIA DHI SENT SITIVITY FUNDS K30NALGSCE</t>
  </si>
  <si>
    <t>K30NALGSCF</t>
  </si>
  <si>
    <t>NAS L GRANDIA DHI RESEARCH FUNDS FINA K30NALGSCF</t>
  </si>
  <si>
    <t>K30RICE883</t>
  </si>
  <si>
    <t>ETOX RICE DHI Intersection of STEM K30RICE883</t>
  </si>
  <si>
    <t>K30TERNDHI</t>
  </si>
  <si>
    <t>JTER Terning DHI Funding K30TERNDHI</t>
  </si>
  <si>
    <t>KS0MSSCCW1</t>
  </si>
  <si>
    <t>MED PHS SCHENKER CANNABIS WORKERS KS0MSSCCW1</t>
  </si>
  <si>
    <t>K30WPNSF24</t>
  </si>
  <si>
    <t>ECE PUTNAM QUANTUM COHERENT INTERACTIO K30WPNSF24</t>
  </si>
  <si>
    <t>K30FH78D43</t>
  </si>
  <si>
    <t>NPB Hamada R01GM107582 K30FH78D43</t>
  </si>
  <si>
    <t>K30FHSUPPF</t>
  </si>
  <si>
    <t>NPB Hamada R01GM107582 Supplement K30FHSUPPF</t>
  </si>
  <si>
    <t>KS0PMMB527</t>
  </si>
  <si>
    <t>MED IMPM MORRISSEY CFF REGISTRY GRANT KS0PMMB527</t>
  </si>
  <si>
    <t>KS0PMMB571</t>
  </si>
  <si>
    <t>MED IMPM MORRISSEY CYSTIC FIBROSIS FDN KS0PMMB571</t>
  </si>
  <si>
    <t>K30TKNIH21</t>
  </si>
  <si>
    <t>CHE KUHL R01 2021 K30TKNIH21</t>
  </si>
  <si>
    <t>KS0KLNIH21</t>
  </si>
  <si>
    <t>MPHA YE R01 2021 KS0KLNIH21</t>
  </si>
  <si>
    <t>KS0TKNIH21</t>
  </si>
  <si>
    <t>MPHA YE R01 2021 KS0TKNIH21</t>
  </si>
  <si>
    <t>KS0YCNIH21</t>
  </si>
  <si>
    <t>MPHA YE R01 2021 KS0YCNIH21</t>
  </si>
  <si>
    <t>K30V4B4615</t>
  </si>
  <si>
    <t>Kol Everycat PPARa as metabolic target K30V4B4615</t>
  </si>
  <si>
    <t>K30QGMRI22</t>
  </si>
  <si>
    <t>ECE GU MRI ACCQUISITION OF UNLTRA HIGH K30QGMRI22</t>
  </si>
  <si>
    <t>K30FRNSFER</t>
  </si>
  <si>
    <t>FRI NSF Award 78D53 K30FRNSFER</t>
  </si>
  <si>
    <t>K30NSFERPS</t>
  </si>
  <si>
    <t>NSF ADQ Participant Support Account K30NSFERPS</t>
  </si>
  <si>
    <t>KS0EGNIH21</t>
  </si>
  <si>
    <t>MPHA GRANDI NIH 2021 KS0EGNIH21</t>
  </si>
  <si>
    <t>K30GQDP2MH</t>
  </si>
  <si>
    <t>NIH DP2 MULTMODAL DATA INTEGRATION K30GQDP2MH</t>
  </si>
  <si>
    <t>K30GQSP2MH</t>
  </si>
  <si>
    <t>NIH DP2 MULTMODAL DATA INTEGRATION K30GQSP2MH</t>
  </si>
  <si>
    <t>K30MBGQDP2</t>
  </si>
  <si>
    <t>MCB QUON NIH DP2MH129987 K30MBGQDP2</t>
  </si>
  <si>
    <t>K30MKIESDE</t>
  </si>
  <si>
    <t>M Kurlaender IES Ed Dual Enrollment K30MKIESDE</t>
  </si>
  <si>
    <t>K30ULLR495</t>
  </si>
  <si>
    <t>LAWR Ullrich NOAA An Open Framework K30ULLR495</t>
  </si>
  <si>
    <t>K30LE78D66</t>
  </si>
  <si>
    <t>SOCS RWJ FDN E LOPEZ 78D66 K30LE78D66</t>
  </si>
  <si>
    <t>K30CRUWHAL</t>
  </si>
  <si>
    <t>Templeton WCF Grokking K30CRUWHAL</t>
  </si>
  <si>
    <t>K30RLKLDAM</t>
  </si>
  <si>
    <t>JMIE RAL1 USFWS UPPER KLAMATH BASIN OR K30RLKLDAM</t>
  </si>
  <si>
    <t>K30PS0SHAS</t>
  </si>
  <si>
    <t>Shasta 1 TS 21 26 Participant Supp Costs K30PS0SHAS</t>
  </si>
  <si>
    <t>K30SHASTS8</t>
  </si>
  <si>
    <t>Shasta 1 Talent Search Grant 2021 26 K30SHASTS8</t>
  </si>
  <si>
    <t>K30TERC253</t>
  </si>
  <si>
    <t>TENV CNRA Clear Lake Watershed YEAR 1 K30TERC253</t>
  </si>
  <si>
    <t>KS0PMSN802</t>
  </si>
  <si>
    <t>MED IMPM SOOD MERKSHARP MK 5475 007 00 KS0PMSN802</t>
  </si>
  <si>
    <t>K30DNM8D80</t>
  </si>
  <si>
    <t>USDA APHIS NPDN Analysis 19 390 K30DNM8D80</t>
  </si>
  <si>
    <t>K30DNM8D8U</t>
  </si>
  <si>
    <t>APHIS NPDN Analysis UTRGV K30DNM8D8U</t>
  </si>
  <si>
    <t>K30JSW8D83</t>
  </si>
  <si>
    <t>NIFA Soil Nitrogen Cycling K30JSW8D83</t>
  </si>
  <si>
    <t>K30JSW8D84</t>
  </si>
  <si>
    <t>Inst Allow NIFA Soil Nitrogen Cycling K30JSW8D84</t>
  </si>
  <si>
    <t>K30LJHAB21</t>
  </si>
  <si>
    <t>01 31 23 ABC Almond Crop Microbial Study K30LJHAB21</t>
  </si>
  <si>
    <t>K30HJTOBA1</t>
  </si>
  <si>
    <t>CHPR Healthy Living Clinic Init YR 1 K30HJTOBA1</t>
  </si>
  <si>
    <t>K30HJTOBA2</t>
  </si>
  <si>
    <t>CHPR Healthy Living Clinic Init YR 2 K30HJTOBA2</t>
  </si>
  <si>
    <t>K30HJTOBA3</t>
  </si>
  <si>
    <t>CHPR Healthy Living Clinic Init YR 3 K30HJTOBA3</t>
  </si>
  <si>
    <t>K30HJTOBA4</t>
  </si>
  <si>
    <t>CHPR Healthy Living Clinic Init YR 4 K30HJTOBA4</t>
  </si>
  <si>
    <t>K30HJTOBA5</t>
  </si>
  <si>
    <t>CHPR Healthy Living Clinic Init YR 5 K30HJTOBA5</t>
  </si>
  <si>
    <t>K30DEL21C1</t>
  </si>
  <si>
    <t>DEL Del Norte Co CW 2021 06 C000114228 K30DEL21C1</t>
  </si>
  <si>
    <t>K30NOC8D92</t>
  </si>
  <si>
    <t>LAWR NOCCO USGS Climate smart Actions K30NOC8D92</t>
  </si>
  <si>
    <t>K30NOCC075</t>
  </si>
  <si>
    <t>LAWR NOCCO USGS CLIMATE SMART ACTION YR2 K30NOCC075</t>
  </si>
  <si>
    <t>K30SAN5009</t>
  </si>
  <si>
    <t>LAWR SANDOVAL USGS CLIMATE SMART ACTIONS K30SAN5009</t>
  </si>
  <si>
    <t>K30SXS5DL2</t>
  </si>
  <si>
    <t>ESP Sadro Disentangle Lake Productivity K30SXS5DL2</t>
  </si>
  <si>
    <t>K30SXS5DLP</t>
  </si>
  <si>
    <t>CLOSED ESP Sadro DisentangleLakePrdctvty K30SXS5DLP</t>
  </si>
  <si>
    <t>KS0AUNYU22</t>
  </si>
  <si>
    <t>URQUIZA NYU SUBAWARD FY 21 22 KS0AUNYU22</t>
  </si>
  <si>
    <t>K30CJNOAA1</t>
  </si>
  <si>
    <t>JMIE CAJ1 NOAA CESU MARINE FOOD WEBS K30CJNOAA1</t>
  </si>
  <si>
    <t>K30EES5USD</t>
  </si>
  <si>
    <t>HE LDA Schlickman USDA 78D96 K30EES5USD</t>
  </si>
  <si>
    <t>KS0RCUPENN</t>
  </si>
  <si>
    <t>Med Surg Robert Canter U Pennsylvania KS0RCUPENN</t>
  </si>
  <si>
    <t>KS0MEDTRN3</t>
  </si>
  <si>
    <t>Pritzlaff Medtronic Edu Grant PAIN 2023 KS0MEDTRN3</t>
  </si>
  <si>
    <t>K30NNNFUMA</t>
  </si>
  <si>
    <t>5 14 26 FUMA Processing of Plant Protein K30NNNFUMA</t>
  </si>
  <si>
    <t>K30AEX8F02</t>
  </si>
  <si>
    <t>CA Table Grape Commission Mgmt Sour Rot K30AEX8F02</t>
  </si>
  <si>
    <t>K30LM78F03</t>
  </si>
  <si>
    <t>SOCS CCK FDN GS010A220 M LO 78F03 K30LM78F03</t>
  </si>
  <si>
    <t>K30NSF3D23</t>
  </si>
  <si>
    <t>NSF 3D Nanoprinting 2304986 2023 K30NSF3D23</t>
  </si>
  <si>
    <t>K30APSFC27</t>
  </si>
  <si>
    <t>PS BUCKLEY 2023 NSF DRST K30APSFC27</t>
  </si>
  <si>
    <t>K30SJCCFF5</t>
  </si>
  <si>
    <t>Cooper College Futures Gen Oper 2023 K30SJCCFF5</t>
  </si>
  <si>
    <t>KS0MSFEP9A</t>
  </si>
  <si>
    <t>MED PHS SCHENKER CDPH EMERG KS0MSFEP9A</t>
  </si>
  <si>
    <t>K30VPCEZ74</t>
  </si>
  <si>
    <t>CNPRC 40TH NHP AIDS SYMPOSIUM EVENT ACCT K30VPCEZ74</t>
  </si>
  <si>
    <t>K30JDSOC24</t>
  </si>
  <si>
    <t>CHPR Standard of Care The Good Life K30JDSOC24</t>
  </si>
  <si>
    <t>K30BUT23E1</t>
  </si>
  <si>
    <t>BUT Butte County EW 2023 03 C114417 K30BUT23E1</t>
  </si>
  <si>
    <t>KS0NRDJ102</t>
  </si>
  <si>
    <t>UOA HIV YR 2 KS0NRDJ102</t>
  </si>
  <si>
    <t>K30PSYRFD1</t>
  </si>
  <si>
    <t>PSY TRAINOR UoT Subaward K30PSYRFD1</t>
  </si>
  <si>
    <t>K30CNSGR20</t>
  </si>
  <si>
    <t>CNS RECANZONE R01 CRCNS K30CNSGR20</t>
  </si>
  <si>
    <t>K30TERC275</t>
  </si>
  <si>
    <t>TENV SMITS TRPA NEARSHORE MONITORING K30TERC275</t>
  </si>
  <si>
    <t>K30FKDDIET</t>
  </si>
  <si>
    <t>NPB Konshua Duman Red Crossbill Diet K30FKDDIET</t>
  </si>
  <si>
    <t>KS0IDKA801</t>
  </si>
  <si>
    <t>MED IMID KOFF ASTRAZENECA AB KS0IDKA801</t>
  </si>
  <si>
    <t>K30COSPARG</t>
  </si>
  <si>
    <t>PARSONS FOUNDATION AWARD 2023 K30COSPARG</t>
  </si>
  <si>
    <t>KS0LMAAMC1</t>
  </si>
  <si>
    <t>MEISELS AAMC GRANT KS0LMAAMC1</t>
  </si>
  <si>
    <t>KS0GICE802</t>
  </si>
  <si>
    <t>MED IMGI CHAK GLAXOSMITHKLINE KS0GICE802</t>
  </si>
  <si>
    <t>KS0HOAR804</t>
  </si>
  <si>
    <t>MED IMHO ARORA ELI LILLY J2J MC JZLH KS0HOAR804</t>
  </si>
  <si>
    <t>K30SDMCNF1</t>
  </si>
  <si>
    <t>Diaz Munoz NSF Conference K30SDMCNF1</t>
  </si>
  <si>
    <t>K30SDMCNF2</t>
  </si>
  <si>
    <t>MMG Social Lives of Viruses Mtg Diaz K30SDMCNF2</t>
  </si>
  <si>
    <t>K30APSM784</t>
  </si>
  <si>
    <t>PS DEL BLANCO CCIA 2023 24 BARLEY K30APSM784</t>
  </si>
  <si>
    <t>K30CNSMG54</t>
  </si>
  <si>
    <t>CNS GOLDMAN SIMON FDN YR1 K30CNSMG54</t>
  </si>
  <si>
    <t>K309276999</t>
  </si>
  <si>
    <t>CARB Barajas Impacts CA Housing K309276999</t>
  </si>
  <si>
    <t>K30FPS8F26</t>
  </si>
  <si>
    <t>CDFA 2023 2024 IAB Support 1 564 342 K30FPS8F26</t>
  </si>
  <si>
    <t>K30MILSPAO</t>
  </si>
  <si>
    <t>NUT MILENKOVIC SAO PAOLA A24 1577 K30MILSPAO</t>
  </si>
  <si>
    <t>K30POUL910</t>
  </si>
  <si>
    <t>ETOX Poulin Lets Talk About Water K30POUL910</t>
  </si>
  <si>
    <t>K30V451FOW</t>
  </si>
  <si>
    <t>VGAL USDA APHIS Gamefowl Qual Assurance K30V451FOW</t>
  </si>
  <si>
    <t>K30V751FOW</t>
  </si>
  <si>
    <t>FINA USDA APHIS Gamefowl Qual Assurance K30V751FOW</t>
  </si>
  <si>
    <t>KS0DJCADC1</t>
  </si>
  <si>
    <t>JOHNSON CADC 23 28 KS0DJCADC1</t>
  </si>
  <si>
    <t>K30JXCFINA</t>
  </si>
  <si>
    <t>Denicol Juliana Candelaria NIH FINA acct K30JXCFINA</t>
  </si>
  <si>
    <t>K30JXCNIHF</t>
  </si>
  <si>
    <t>Denicol Juliana Candelaria NIHfellowship K30JXCNIHF</t>
  </si>
  <si>
    <t>KS0FFNIHFD</t>
  </si>
  <si>
    <t>STEM FIERRO NIH UCSF FD KS0FFNIHFD</t>
  </si>
  <si>
    <t>K30SOUSD35</t>
  </si>
  <si>
    <t>IE OSTOJA USDA CLIMATE LITERACY K30SOUSD35</t>
  </si>
  <si>
    <t>KS0JSMED02</t>
  </si>
  <si>
    <t>Snider Medtronic Brain Therapies 6 30 24 KS0JSMED02</t>
  </si>
  <si>
    <t>K30RSSBR01</t>
  </si>
  <si>
    <t>San Bernardino County K30RSSBR01</t>
  </si>
  <si>
    <t>KS0CARJ529</t>
  </si>
  <si>
    <t>MED IMCA ROGERS MEDTRONIC SH FLLW FY24 KS0CARJ529</t>
  </si>
  <si>
    <t>KS0ASESDMI</t>
  </si>
  <si>
    <t>MED PSYCH Stahmer R01MH131703 KS0ASESDMI</t>
  </si>
  <si>
    <t>KS0SFCADC1</t>
  </si>
  <si>
    <t>FARIAS CADPH CENTER GRANT 6 302024 KS0SFCADC1</t>
  </si>
  <si>
    <t>K30TERC276</t>
  </si>
  <si>
    <t>TENV FORREST LAKE MASSAWIPPI MODELING K30TERC276</t>
  </si>
  <si>
    <t>K30V4D2439</t>
  </si>
  <si>
    <t>Rebhun NIH Osteosarcoma VCCT Trial K30V4D2439</t>
  </si>
  <si>
    <t>K30V4D2440</t>
  </si>
  <si>
    <t>Rebhun NIH Osteosarcoma VCCT Salary K30V4D2440</t>
  </si>
  <si>
    <t>K30V4D2441</t>
  </si>
  <si>
    <t>Rebhun NIH Osteosarcoma VCCT Subawards K30V4D2441</t>
  </si>
  <si>
    <t>K30V4S7106</t>
  </si>
  <si>
    <t>Rebhun NIH U01 Osteosarcoma in Dogs K30V4S7106</t>
  </si>
  <si>
    <t>KS0AMJLS23</t>
  </si>
  <si>
    <t>ROCG Dr Monjazeb KS0AMJLS23</t>
  </si>
  <si>
    <t>K304871130</t>
  </si>
  <si>
    <t>TAL CARB Used ZEV Study K304871130</t>
  </si>
  <si>
    <t>K30QGNSF26</t>
  </si>
  <si>
    <t>ECE JGU NSF FACTCoP Sensor for Ubiq K30QGNSF26</t>
  </si>
  <si>
    <t>K30SOUSD47</t>
  </si>
  <si>
    <t>IE OSTOJA California Winegrower Strateg K30SOUSD47</t>
  </si>
  <si>
    <t>K30APSPWL3</t>
  </si>
  <si>
    <t>PS STOVER CA WALNUT BOARD 23 24 K30APSPWL3</t>
  </si>
  <si>
    <t>K30HJUBC01</t>
  </si>
  <si>
    <t>CHPR U of British Columbia Sub HOCH K30HJUBC01</t>
  </si>
  <si>
    <t>KS0RCMIBAT</t>
  </si>
  <si>
    <t>MED SURG ROBERT CANTER MIB AGENTS INC KS0RCMIBAT</t>
  </si>
  <si>
    <t>K30NCCMS15</t>
  </si>
  <si>
    <t>County of Glenn K30NCCMS15</t>
  </si>
  <si>
    <t>K30LEWI702</t>
  </si>
  <si>
    <t>WFCB LEWIS STILLWATER SCIENCES K30LEWI702</t>
  </si>
  <si>
    <t>K30HUNTNH1</t>
  </si>
  <si>
    <t>NATIONAL EYE INSTITUTE F32EY034017 K30HUNTNH1</t>
  </si>
  <si>
    <t>KS0PEDCFF9</t>
  </si>
  <si>
    <t>JHAWAR CFF GRANT FY 23 24 KS0PEDCFF9</t>
  </si>
  <si>
    <t>K30CNSBW12</t>
  </si>
  <si>
    <t>CNS Wiltgen 1R01NS129217 K30CNSBW12</t>
  </si>
  <si>
    <t>K30AQCV010</t>
  </si>
  <si>
    <t>Vogel UCH Lymphoma Ah Receptor K30AQCV010</t>
  </si>
  <si>
    <t>K30AQKB010</t>
  </si>
  <si>
    <t>Bein UCH Lymphoma Ah Receptor K30AQKB010</t>
  </si>
  <si>
    <t>K30CMSCC23</t>
  </si>
  <si>
    <t>CMGI P30 Cancer Center K30CMSCC23</t>
  </si>
  <si>
    <t>K30F4JPNCI</t>
  </si>
  <si>
    <t>CEE PENA CCSG FY 23 24 K30F4JPNCI</t>
  </si>
  <si>
    <t>K30KCLC068</t>
  </si>
  <si>
    <t>OR LLOYD CC RESOURCE CORE YR 8 K30KCLC068</t>
  </si>
  <si>
    <t>K30MBJNCPT</t>
  </si>
  <si>
    <t>MCB JNC CCSG P30 FY23 24 K30MBJNCPT</t>
  </si>
  <si>
    <t>K30SCCCSG3</t>
  </si>
  <si>
    <t>COLLINS UCDCCC CCSG IRG Pilot 2022 2024 K30SCCCSG3</t>
  </si>
  <si>
    <t>KS0AYP3023</t>
  </si>
  <si>
    <t>CCSG P30 FY23 24 Mol Pharm Yu KS0AYP3023</t>
  </si>
  <si>
    <t>KS0CCSG023</t>
  </si>
  <si>
    <t>MED CC NCI CCSG 2023 24 KS0CCSG023</t>
  </si>
  <si>
    <t>KS0FC78F57</t>
  </si>
  <si>
    <t>NCI CCSG Flow Cyto 23 24 KS0FC78F57</t>
  </si>
  <si>
    <t>KS0JMP3023</t>
  </si>
  <si>
    <t>CCSG P30 FY23 24 GSR McPherson KS0JMP3023</t>
  </si>
  <si>
    <t>KS0KLP3023</t>
  </si>
  <si>
    <t>CCSG P30 FY23 24 Combi Chem Lam KS0KLP3023</t>
  </si>
  <si>
    <t>KS0LQFBI13</t>
  </si>
  <si>
    <t>MED PHS QI CCSG BIOSTAT CORE KS0LQFBI13</t>
  </si>
  <si>
    <t>KS0MPBIO23</t>
  </si>
  <si>
    <t>06 30 24 CC Biorepository Lab 23 24 KS0MPBIO23</t>
  </si>
  <si>
    <t>KS0SHFWFA2</t>
  </si>
  <si>
    <t>MED PHS HUSSAIN CCSG IRG 22 24 KS0SHFWFA2</t>
  </si>
  <si>
    <t>K30APSFB99</t>
  </si>
  <si>
    <t>PS GREWELL USDA RSA 58 2030 3 029 K30APSFB99</t>
  </si>
  <si>
    <t>K30KIS0319</t>
  </si>
  <si>
    <t>LAWR KISEKKA NIFA ALFALFA YIELD K30KIS0319</t>
  </si>
  <si>
    <t>KS0PENKTEF</t>
  </si>
  <si>
    <t>EMAMI KTEF AWARD 2023 2024 KS0PENKTEF</t>
  </si>
  <si>
    <t>K30LBHEDGE</t>
  </si>
  <si>
    <t>PLB Bogar NSF 2316523 K30LBHEDGE</t>
  </si>
  <si>
    <t>K30TERC277</t>
  </si>
  <si>
    <t>TENV NV TOURISM MARKETING SCIENCE CTR K30TERC277</t>
  </si>
  <si>
    <t>KS0ERBS647</t>
  </si>
  <si>
    <t>MERM ARNOLD VENTURES BUGGS KS0ERBS647</t>
  </si>
  <si>
    <t>KS0ERBS648</t>
  </si>
  <si>
    <t>MERM ARNOLD VENTURES BUGGS KS0ERBS648</t>
  </si>
  <si>
    <t>K30CD78F64</t>
  </si>
  <si>
    <t>COMS MONKIMUN INC D CINGEL 78F64 K30CD78F64</t>
  </si>
  <si>
    <t>K30V431M18</t>
  </si>
  <si>
    <t>Gareau NIH R21ES034806 K30V431M18</t>
  </si>
  <si>
    <t>K30APSFC23</t>
  </si>
  <si>
    <t>PS BRUMMER 2023 USDA SAS VIA MISSOURI K30APSFC23</t>
  </si>
  <si>
    <t>KS0TTBMSOZ</t>
  </si>
  <si>
    <t>TRUONG BRISTOL MYERS SQUIBB OZANIMOD CT KS0TTBMSOZ</t>
  </si>
  <si>
    <t>KS0FLEM015</t>
  </si>
  <si>
    <t>FLEM0015 INVSENSOR00047 Data Collect KS0FLEM015</t>
  </si>
  <si>
    <t>KS0ADGEN01</t>
  </si>
  <si>
    <t>DUFFY GENENTECH INC 12 31 26 KS0ADGEN01</t>
  </si>
  <si>
    <t>K304871129</t>
  </si>
  <si>
    <t>Fulton Fluxx Grant K304871129</t>
  </si>
  <si>
    <t>KS0KTCL803</t>
  </si>
  <si>
    <t>MED IMKT CHEN MEMO THERAPEUTICS AG KS0KTCL803</t>
  </si>
  <si>
    <t>K30JONADAP</t>
  </si>
  <si>
    <t>NASA ADAP 80NSSC23K1132 K30JONADAP</t>
  </si>
  <si>
    <t>K30BHMTWFI</t>
  </si>
  <si>
    <t>8 31 26 Wechsler NDS Grant Fellowship K30BHMTWFI</t>
  </si>
  <si>
    <t>K30PT78F74</t>
  </si>
  <si>
    <t>HISS HARVARD UNIVERSITY T PARKER 78F74 K30PT78F74</t>
  </si>
  <si>
    <t>K30TUO23E1</t>
  </si>
  <si>
    <t>TUO Tuolumne Co EW 2023 39 C114440 K30TUO23E1</t>
  </si>
  <si>
    <t>K30TUO23C1</t>
  </si>
  <si>
    <t>TUO Tuolumne Co CW 2023 39 C114441 K30TUO23C1</t>
  </si>
  <si>
    <t>K30SIE23E1</t>
  </si>
  <si>
    <t>SIE Sierra Co EW 2023 30 C114442 K30SIE23E1</t>
  </si>
  <si>
    <t>KS0STAES02</t>
  </si>
  <si>
    <t>TOPRANI AES AWARD 05 01 2023 KS0STAES02</t>
  </si>
  <si>
    <t>K304877124</t>
  </si>
  <si>
    <t>Sperling Asilomar Sponsorship 2023 K304877124</t>
  </si>
  <si>
    <t>KS0DB78F81</t>
  </si>
  <si>
    <t>Brown Burroughs Wellcome Fund 8 31 26 KS0DB78F81</t>
  </si>
  <si>
    <t>KS0ABBOT23</t>
  </si>
  <si>
    <t>Pritzlaff Abbott Edu Grant PAIN 2023 KS0ABBOT23</t>
  </si>
  <si>
    <t>K30ABTHETA</t>
  </si>
  <si>
    <t>PLB Britt NSF 2330028 K30ABTHETA</t>
  </si>
  <si>
    <t>K30V451KI3</t>
  </si>
  <si>
    <t>Lima Kemin Methionine on metabolism cows K30V451KI3</t>
  </si>
  <si>
    <t>K30SRCNIH2</t>
  </si>
  <si>
    <t>Collins Biomedical Research Award 23 27 K30SRCNIH2</t>
  </si>
  <si>
    <t>KS0SLNIH02</t>
  </si>
  <si>
    <t>SATYANS R01 GRANT KS0SLNIH02</t>
  </si>
  <si>
    <t>K30CNSJW11</t>
  </si>
  <si>
    <t>CNS Whistler 1R21DA058216 K30CNSJW11</t>
  </si>
  <si>
    <t>KS0NNEXT24</t>
  </si>
  <si>
    <t>MCDONALD NIH NEURONEXT 06 30 2024 KS0NNEXT24</t>
  </si>
  <si>
    <t>KS0ERKN253</t>
  </si>
  <si>
    <t>MERM PECARN KUPPERMANN KS0ERKN253</t>
  </si>
  <si>
    <t>KS0RGPE001</t>
  </si>
  <si>
    <t>MRAD Goldman PE Tract KS0RGPE001</t>
  </si>
  <si>
    <t>K30APSPML2</t>
  </si>
  <si>
    <t>PS Blanco SYNGENTA MELON A24 1993 K30APSPML2</t>
  </si>
  <si>
    <t>K30APSJ776</t>
  </si>
  <si>
    <t>PS PHOO PYE ZONE PITTELKOW IFPRI FELL K30APSJ776</t>
  </si>
  <si>
    <t>K30EECNPS1</t>
  </si>
  <si>
    <t>EVE Crone Natl Park Srvc P23AC01535 0 K30EECNPS1</t>
  </si>
  <si>
    <t>K302378F94</t>
  </si>
  <si>
    <t>CS NSA SWEEPS MBishop K302378F94</t>
  </si>
  <si>
    <t>K30CYNSA01</t>
  </si>
  <si>
    <t>CPE NSA SWEEPS K30CYNSA01</t>
  </si>
  <si>
    <t>K30RMTDM23</t>
  </si>
  <si>
    <t>USDA APHIS TOOLS DOWNY MILDEW 8 31 2024 K30RMTDM23</t>
  </si>
  <si>
    <t>K30GMANNSF</t>
  </si>
  <si>
    <t>CMB Mangun NSF 2318886 K30GMANNSF</t>
  </si>
  <si>
    <t>K30OFDUKE2</t>
  </si>
  <si>
    <t>DUKE ALZHEIMERS GUT SUPLMT K30OFDUKE2</t>
  </si>
  <si>
    <t>KS0CAPT200</t>
  </si>
  <si>
    <t>MED IMCA TRINH NIH F31HL170698 KS0CAPT200</t>
  </si>
  <si>
    <t>KS0CCTJ806</t>
  </si>
  <si>
    <t>MED IMCT TUSCANO CELGENE RVNHL PI0163 KS0CCTJ806</t>
  </si>
  <si>
    <t>KS0HOTJ806</t>
  </si>
  <si>
    <t>MED IMCT TUSCANO CELGENE RVNHL PI0163 KS0HOTJ806</t>
  </si>
  <si>
    <t>KS0HOTJ810</t>
  </si>
  <si>
    <t>MED IMCT TUSCANO CELGENE CORRELATIVES KS0HOTJ810</t>
  </si>
  <si>
    <t>KS0IDPR842</t>
  </si>
  <si>
    <t>MED IMHO CELGENE CORRELATIVES TUSCANO KS0IDPR842</t>
  </si>
  <si>
    <t>K304479A59</t>
  </si>
  <si>
    <t>ENG S STEM PES21 K304479A59</t>
  </si>
  <si>
    <t>K304779A59</t>
  </si>
  <si>
    <t>ENG S STEM PES21 PARTICIPANT SUPPORT COS K304779A59</t>
  </si>
  <si>
    <t>K307979A59</t>
  </si>
  <si>
    <t>ENG S STEM PES21 STUDENT STIPEND K307979A59</t>
  </si>
  <si>
    <t>K30JCW8049</t>
  </si>
  <si>
    <t>WINGFIELD NSF AWARD 1558049 K30JCW8049</t>
  </si>
  <si>
    <t>K30APSF555</t>
  </si>
  <si>
    <t>PS ROSS IBARRA NSF RESEARCH PGR MAIZE K30APSF555</t>
  </si>
  <si>
    <t>K30APSF556</t>
  </si>
  <si>
    <t>PS ROSS IBARRA NSF PARTICIPANT SUPPORT K30APSF556</t>
  </si>
  <si>
    <t>K30APSF557</t>
  </si>
  <si>
    <t>PS RUNCIE NSF RESEARCH PGR MAIZE K30APSF557</t>
  </si>
  <si>
    <t>K30GMCNSF3</t>
  </si>
  <si>
    <t>EVE G Coop NSF PGR Co PI K30GMCNSF3</t>
  </si>
  <si>
    <t>K30JRINSAP</t>
  </si>
  <si>
    <t>EVE IBARRA NSF IOS 1546719 USDA PSTDC K30JRINSAP</t>
  </si>
  <si>
    <t>K30JRINSFA</t>
  </si>
  <si>
    <t>EVE IBARRA NSF IOS 1546719 USDA ARS MS K30JRINSFA</t>
  </si>
  <si>
    <t>K30JRINSFI</t>
  </si>
  <si>
    <t>EVE IBARRA NSF IOS 1546719 ISU YR2 K30JRINSFI</t>
  </si>
  <si>
    <t>K30JRINSFL</t>
  </si>
  <si>
    <t>EVE IBARRA NSF IOS 1546719 LANGEBIO SUB K30JRINSFL</t>
  </si>
  <si>
    <t>K30JRINSFM</t>
  </si>
  <si>
    <t>EVE ROSS IBARRA NSF IOS 1546719 PGR K30JRINSFM</t>
  </si>
  <si>
    <t>K30JRINSFP</t>
  </si>
  <si>
    <t>EVE IBARRA NSF IOS 1546719 PARTICIPNT K30JRINSFP</t>
  </si>
  <si>
    <t>K30LNGBIO2</t>
  </si>
  <si>
    <t>NSF PGR MAIZE LANGEBIO SUBAWARD K30LNGBIO2</t>
  </si>
  <si>
    <t>K30NSFARS3</t>
  </si>
  <si>
    <t>NSF PGR MAIZE USDA ARS MISSOURI EX 8 21 K30NSFARS3</t>
  </si>
  <si>
    <t>K30NSFISU2</t>
  </si>
  <si>
    <t>NSF PGR MAIZE IOWA STATE UNIV YR2 K30NSFISU2</t>
  </si>
  <si>
    <t>K30NSFPOST</t>
  </si>
  <si>
    <t>NSF PGR MAIZE SHERRY POSTDOC K30NSFPOST</t>
  </si>
  <si>
    <t>K30BPCBZ92</t>
  </si>
  <si>
    <t>CNPRC Miller NIH R01AI138553 K30BPCBZ92</t>
  </si>
  <si>
    <t>K30BPCCZ07</t>
  </si>
  <si>
    <t>CNPRC Miller NIH R01AI138553 S01 K30BPCCZ07</t>
  </si>
  <si>
    <t>K30VPCEZ70</t>
  </si>
  <si>
    <t>CNPRC Miller FINA R01AI138553 K30VPCEZ70</t>
  </si>
  <si>
    <t>K30VPCEZ75</t>
  </si>
  <si>
    <t>CNPRC Miller FINA R01AI138553 K30VPCEZ75</t>
  </si>
  <si>
    <t>KS0HORJ809</t>
  </si>
  <si>
    <t>MED IMHO RIESS MERCK MK 3475 689 KS0HORJ809</t>
  </si>
  <si>
    <t>K30WYBWF01</t>
  </si>
  <si>
    <t>ECE YANG BURROUGHS WELLCOME FUND K30WYBWF01</t>
  </si>
  <si>
    <t>KS0PMMB830</t>
  </si>
  <si>
    <t>MED IMPM MORRISSEY SAVARA SAV005 04 KS0PMMB830</t>
  </si>
  <si>
    <t>K30V4TH638</t>
  </si>
  <si>
    <t>Anpac Biomedical CDA Tech Trial 2 K30V4TH638</t>
  </si>
  <si>
    <t>K30OFMCFP4</t>
  </si>
  <si>
    <t>COLUMBIA UNIV CNTR 4 SOLUTIONS Y4 PREAWD K30OFMCFP4</t>
  </si>
  <si>
    <t>K30OFMCFS2</t>
  </si>
  <si>
    <t>COLUMBIA UNIV CENTER FOR SOLUTIONS YR K30OFMCFS2</t>
  </si>
  <si>
    <t>K30OFMCFS3</t>
  </si>
  <si>
    <t>COLUMBIA UNIV CENTER FOR SOLUTIONS Y3 K30OFMCFS3</t>
  </si>
  <si>
    <t>K30OFMCFS4</t>
  </si>
  <si>
    <t>COLUMBIA UNIV CENTER FOR SOLUTIONS Y4 K30OFMCFS4</t>
  </si>
  <si>
    <t>K30OFMCFS5</t>
  </si>
  <si>
    <t>COLUMBIA UNIV CENTER FOR SOLUTIONS Y5 K30OFMCFS5</t>
  </si>
  <si>
    <t>K30OFMCFS6</t>
  </si>
  <si>
    <t>COLUMBIA UNIV CENTER FOR SOLUTIONS Y6 K30OFMCFS6</t>
  </si>
  <si>
    <t>K30OFMECFS</t>
  </si>
  <si>
    <t>COLUMBIA UNIV CENTER FOR SOLUTIONS K30OFMECFS</t>
  </si>
  <si>
    <t>K30HHCNS24</t>
  </si>
  <si>
    <t>ECE HOMAYOUN NSF CHEST K30HHCNS24</t>
  </si>
  <si>
    <t>KS0HOLP305</t>
  </si>
  <si>
    <t>MED IMHO LARA NCI OREGON HEALTH SCI KS0HOLP305</t>
  </si>
  <si>
    <t>KS0HOLP307</t>
  </si>
  <si>
    <t>MED IMHO LARA NCI OREGON HEALTH SCI KS0HOLP307</t>
  </si>
  <si>
    <t>KS0HOLP309</t>
  </si>
  <si>
    <t>MED IMHO LARA NCI OREGON H S YEAR 3 KS0HOLP309</t>
  </si>
  <si>
    <t>KS0HOLP311</t>
  </si>
  <si>
    <t>MED IMHO LARA NCI OREGON H S YEAR 4 KS0HOLP311</t>
  </si>
  <si>
    <t>KS0HOLP313</t>
  </si>
  <si>
    <t>MED IMHO LARA NCI OREGON H S YEAR 5 KS0HOLP313</t>
  </si>
  <si>
    <t>K30APO9C12</t>
  </si>
  <si>
    <t>Fund Share w Gail Taylor Plant Sciences K30APO9C12</t>
  </si>
  <si>
    <t>K30APSFA13</t>
  </si>
  <si>
    <t>PS DOE DROUGHT TOLERANCE TAYLOR K30APSFA13</t>
  </si>
  <si>
    <t>K30SYVNTO3</t>
  </si>
  <si>
    <t>JMIE HAYE SYRCL TO3 Van Norden Meadow K30SYVNTO3</t>
  </si>
  <si>
    <t>K30V4D2404</t>
  </si>
  <si>
    <t>STAT 3 to enhance anti tumor immunity K30V4D2404</t>
  </si>
  <si>
    <t>K30V4S6668</t>
  </si>
  <si>
    <t>STAT 3 to enhance anti tumor immunity K30V4S6668</t>
  </si>
  <si>
    <t>KS0HOKK832</t>
  </si>
  <si>
    <t>MED IMHO LI ASTELLAS PHARMA GLOBAL KS0HOKK832</t>
  </si>
  <si>
    <t>K30SKKWATT</t>
  </si>
  <si>
    <t>09 30 22 NextWatts Inc Cover Cropping K30SKKWATT</t>
  </si>
  <si>
    <t>K30APSFA08</t>
  </si>
  <si>
    <t>PS MAGNEY CALTECH NSF MRA SEASONALIT K30APSFA08</t>
  </si>
  <si>
    <t>K30AECREG8</t>
  </si>
  <si>
    <t>ARE GOODHUE ECON EFFECTS CDPR REGULAT K30AECREG8</t>
  </si>
  <si>
    <t>K30REG5CDP</t>
  </si>
  <si>
    <t>CLOSED GOODHUE ECON EFFECTS CDPR REGULAT K30REG5CDP</t>
  </si>
  <si>
    <t>KS0HKDREX1</t>
  </si>
  <si>
    <t>Kales DU NIH 8 19 7 20 spo 20 2590 KS0HKDREX1</t>
  </si>
  <si>
    <t>KS0HKDREX2</t>
  </si>
  <si>
    <t>Kales yr 2 DU NIH 5 20 4 21 spo 20 2590 KS0HKDREX2</t>
  </si>
  <si>
    <t>K30VSTAN23</t>
  </si>
  <si>
    <t>BME STANFORD UNIVERSITY NIH SRINIV K30VSTAN23</t>
  </si>
  <si>
    <t>K30VSTAN25</t>
  </si>
  <si>
    <t>BME STANFORD UNIVERSITY NIH SRINIV K30VSTAN25</t>
  </si>
  <si>
    <t>KS0HOPC815</t>
  </si>
  <si>
    <t>MED IMHO PARIKH USC VASGENE THERAP KS0HOPC815</t>
  </si>
  <si>
    <t>KS0PMMB837</t>
  </si>
  <si>
    <t>MED IMPM MORRISSEY VERTEX VX18 445 104 KS0PMMB837</t>
  </si>
  <si>
    <t>K30APSFA11</t>
  </si>
  <si>
    <t>PS MAGNEY JPL NASA MULTI DECADAL TIME K30APSFA11</t>
  </si>
  <si>
    <t>KS0HOKE815</t>
  </si>
  <si>
    <t>MED IMHO KIM FIBROGEN INC KS0HOKE815</t>
  </si>
  <si>
    <t>K30RCACS01</t>
  </si>
  <si>
    <t>BME Carney ACS Award 12 31 23 K30RCACS01</t>
  </si>
  <si>
    <t>KS0PMMB838</t>
  </si>
  <si>
    <t>MED IMPM MORRISSEY VERTEX VX18 445 110 KS0PMMB838</t>
  </si>
  <si>
    <t>K30SJCGATE</t>
  </si>
  <si>
    <t>S Cooper Gates Fnd Cap Bldg Support K30SJCGATE</t>
  </si>
  <si>
    <t>KS0CASJ807</t>
  </si>
  <si>
    <t>MED IMCA SOUTHARD BOSTON SCI ACURATE KS0CASJ807</t>
  </si>
  <si>
    <t>KS0HOLT300</t>
  </si>
  <si>
    <t>MED IMHO LI NVIGEN INC KS0HOLT300</t>
  </si>
  <si>
    <t>K30APSM587</t>
  </si>
  <si>
    <t>PS LATIMER GABMF MEGAFIRES CONDIT 123121 K30APSM587</t>
  </si>
  <si>
    <t>KS0MESMCT1</t>
  </si>
  <si>
    <t>MED OME SERVIS COMPADRE Travel KS0MESMCT1</t>
  </si>
  <si>
    <t>KS0MESMCT2</t>
  </si>
  <si>
    <t>MED OME SERVIS COMPADRE Travel Y2 KS0MESMCT2</t>
  </si>
  <si>
    <t>KS0MESMCT3</t>
  </si>
  <si>
    <t>MED OME SERVIS COMPADRE Travel Y3 KS0MESMCT3</t>
  </si>
  <si>
    <t>KS0MESMCT4</t>
  </si>
  <si>
    <t>MED OME SERVIS COMPADRE Travel Y4 KS0MESMCT4</t>
  </si>
  <si>
    <t>KS0MESMCT5</t>
  </si>
  <si>
    <t>MED OME SERVIS COMPADRE Travel Y5 KS0MESMCT5</t>
  </si>
  <si>
    <t>KS0RHORCAT</t>
  </si>
  <si>
    <t>ASCC ORCA TRGFT 201 PI R HOEG KS0RHORCAT</t>
  </si>
  <si>
    <t>KS0SBAUSCH</t>
  </si>
  <si>
    <t>Shih Bausch Health Agreement A20 2999 KS0SBAUSCH</t>
  </si>
  <si>
    <t>KS0DHEFFEC</t>
  </si>
  <si>
    <t>Effective CMV based SIV Vaccine Regimens KS0DHEFFEC</t>
  </si>
  <si>
    <t>KS0DHEFFPR</t>
  </si>
  <si>
    <t>Effective CMV based SIV Vaccine Primate KS0DHEFFPR</t>
  </si>
  <si>
    <t>K30APSFA14</t>
  </si>
  <si>
    <t>PS GAUDIN CDFAGRAZINGWINTER COVERTAUTGES K30APSFA14</t>
  </si>
  <si>
    <t>K30NTCDFA2</t>
  </si>
  <si>
    <t>TAUTGES CDFA GRAZING WINTER COVER CROPS K30NTCDFA2</t>
  </si>
  <si>
    <t>K30V451GWC</t>
  </si>
  <si>
    <t>J R Pires CDFA Grazing Wtr Cover Crop K30V451GWC</t>
  </si>
  <si>
    <t>K30V465274</t>
  </si>
  <si>
    <t>JAY RUSSELL CDFA GRAZING K30V465274</t>
  </si>
  <si>
    <t>K30V4AGWCC</t>
  </si>
  <si>
    <t>Pires CDFA Grazing Winter Cover Crops K30V4AGWCC</t>
  </si>
  <si>
    <t>K30EJFCDFA</t>
  </si>
  <si>
    <t>6 30 22 CDFA SCBGP Vineyard Irrigation K30EJFCDFA</t>
  </si>
  <si>
    <t>KS0SAREPCP</t>
  </si>
  <si>
    <t>MCDONALD SAREPTA 4658 403 06 23 KS0SAREPCP</t>
  </si>
  <si>
    <t>K30GMFCASC</t>
  </si>
  <si>
    <t>GEL FRATERS LINKING SURFACE DEFORMATIO K30GMFCASC</t>
  </si>
  <si>
    <t>K30PACFINA</t>
  </si>
  <si>
    <t>LAWR YANG PACKARD 3 YAN3214 FINA K30PACFINA</t>
  </si>
  <si>
    <t>K30YAN3214</t>
  </si>
  <si>
    <t>LAWR YANG PACKARD New Physics of Rains K30YAN3214</t>
  </si>
  <si>
    <t>K30GM79C94</t>
  </si>
  <si>
    <t>GSM SON LEADERS AND INNOVATORS PROGRAM K30GM79C94</t>
  </si>
  <si>
    <t>KS0NRCF612</t>
  </si>
  <si>
    <t>MOORE FOUNDATION H YOUNG FELLOWSHIP KS0NRCF612</t>
  </si>
  <si>
    <t>KS0NRHY612</t>
  </si>
  <si>
    <t>GBMF NURSE LEADERS INNOVATORS KS0NRHY612</t>
  </si>
  <si>
    <t>KS0NRHY613</t>
  </si>
  <si>
    <t>GBMF NURSE LEADERS INNOVATORS NO IDR KS0NRHY613</t>
  </si>
  <si>
    <t>KS0NRHY621</t>
  </si>
  <si>
    <t>GBMF NURSE LEADERS INNOVATORS UCD FELL KS0NRHY621</t>
  </si>
  <si>
    <t>K30APSFA06</t>
  </si>
  <si>
    <t>PS YOUNG NSF LTREB KLEE ADVANCE ACCOUNT K30APSFA06</t>
  </si>
  <si>
    <t>K30APSFA18</t>
  </si>
  <si>
    <t>PS YOUNG NSF LTREB KLEE PARTICIPANT SUP K30APSFA18</t>
  </si>
  <si>
    <t>KS0ERTK640</t>
  </si>
  <si>
    <t>MERM GARY MARY WEST SEMCN TYLER KS0ERTK640</t>
  </si>
  <si>
    <t>K30CLS9D02</t>
  </si>
  <si>
    <t>Reducing Fungus in Seedless Watermelon K30CLS9D02</t>
  </si>
  <si>
    <t>K30AEMABC1</t>
  </si>
  <si>
    <t>7 31 23 Cyanogenic Clycoside CA Almond B K30AEMABC1</t>
  </si>
  <si>
    <t>K30CH79D05</t>
  </si>
  <si>
    <t>Prof Dev Studnet Outcome in Comm Colle K30CH79D05</t>
  </si>
  <si>
    <t>K30TPS2021</t>
  </si>
  <si>
    <t>LOC Sources of Justice Scholar Series K30TPS2021</t>
  </si>
  <si>
    <t>K30TPS2022</t>
  </si>
  <si>
    <t>LOC TPS SOJ Series 2022 23 K30TPS2022</t>
  </si>
  <si>
    <t>K30TPS2023</t>
  </si>
  <si>
    <t>LOC TPS SOJ Series 2023 24 K30TPS2023</t>
  </si>
  <si>
    <t>K30CMSDBDC</t>
  </si>
  <si>
    <t>NUT SLUPSKY DIETARY BIOMARKER DEV CNTR K30CMSDBDC</t>
  </si>
  <si>
    <t>K30OFDIETB</t>
  </si>
  <si>
    <t>FIEHN UCD DIETARY BIOMARKER DEV CNTR K30OFDIETB</t>
  </si>
  <si>
    <t>K30OFSDBDC</t>
  </si>
  <si>
    <t>FIEHN SLUPSKY DIETARY BIOMARKR DEV CNTR K30OFSDBDC</t>
  </si>
  <si>
    <t>K30VISIBSF</t>
  </si>
  <si>
    <t>IVIS US IBS A22 0565 K30VISIBSF</t>
  </si>
  <si>
    <t>K30RHENEL1</t>
  </si>
  <si>
    <t>JMIE HERNANDEZ Enel Year 1 K30RHENEL1</t>
  </si>
  <si>
    <t>KS0ECOMHL2</t>
  </si>
  <si>
    <t>ECOM Medical Response Time Liu Hong KS0ECOMHL2</t>
  </si>
  <si>
    <t>K30APSFB39</t>
  </si>
  <si>
    <t>PS KASSIUSDA Pesticide Overview Training K30APSFB39</t>
  </si>
  <si>
    <t>K30GEKPEST</t>
  </si>
  <si>
    <t>USDA US Pesticide Overview Training K30GEKPEST</t>
  </si>
  <si>
    <t>KS0GYAVONE</t>
  </si>
  <si>
    <t>YIU AVONELLE X STUDY KS0GYAVONE</t>
  </si>
  <si>
    <t>K30JRIUSDA</t>
  </si>
  <si>
    <t>EVE ROSS IBARRA USDA ARS 58 5070 1 013 0 K30JRIUSDA</t>
  </si>
  <si>
    <t>KS0RHLN304</t>
  </si>
  <si>
    <t>MED IMRH LANE UCSF NIH 12969SC KS0RHLN304</t>
  </si>
  <si>
    <t>K30PSYRFC3</t>
  </si>
  <si>
    <t>PSY Hostinar NIH R01HD104185 K30PSYRFC3</t>
  </si>
  <si>
    <t>KS0SSFINFO</t>
  </si>
  <si>
    <t>MED PHS STEWART UCI COVID KS0SSFINFO</t>
  </si>
  <si>
    <t>KS0HOAM820</t>
  </si>
  <si>
    <t>MED IMCT ABEDI TAKEDA VEDOLIZUMAB 3035 KS0HOAM820</t>
  </si>
  <si>
    <t>K30CNSJFE1</t>
  </si>
  <si>
    <t>CNS ZITO J Flores Inst Allow YR1 CLOSED K30CNSJFE1</t>
  </si>
  <si>
    <t>K30CNSJFE2</t>
  </si>
  <si>
    <t>CNS ZITO Juan Flores PI Travel YR2 K30CNSJFE2</t>
  </si>
  <si>
    <t>K30CNSJFF1</t>
  </si>
  <si>
    <t>CNS ZITO Juan Flores PI FINA YR1 CLOSED K30CNSJFF1</t>
  </si>
  <si>
    <t>K30CNSJFF2</t>
  </si>
  <si>
    <t>CNS ZITO Juan Flores PI FINA YR2 CLOSED K30CNSJFF2</t>
  </si>
  <si>
    <t>K30ARRICE3</t>
  </si>
  <si>
    <t>JMIE RYPL CA RICE COMMISSION SALMON CON K30ARRICE3</t>
  </si>
  <si>
    <t>K30ARRICE4</t>
  </si>
  <si>
    <t>JMIE RYPL 2021 CA RICE COMMISSION YR 2 K30ARRICE4</t>
  </si>
  <si>
    <t>K30ARRICE5</t>
  </si>
  <si>
    <t>JMIE RYPL 2021 CA RICE COMMISSION YR 3 K30ARRICE5</t>
  </si>
  <si>
    <t>K30CALFR22</t>
  </si>
  <si>
    <t>CalFresh State Office Administration 22 K30CALFR22</t>
  </si>
  <si>
    <t>K30FMSFS22</t>
  </si>
  <si>
    <t>NUTR CalFresh CDSS USDA 21 22 K30FMSFS22</t>
  </si>
  <si>
    <t>K30FSNCF22</t>
  </si>
  <si>
    <t>GENERAL FFY 2022 CARRY FWD UC CALFRESH K30FSNCF22</t>
  </si>
  <si>
    <t>K30HEPCF22</t>
  </si>
  <si>
    <t>NUTR CARRY FWD CalFresh CDSS USDA 22 23 K30HEPCF22</t>
  </si>
  <si>
    <t>K30NERFS22</t>
  </si>
  <si>
    <t>Erbstein CalFresh CDSS USDA 21 22 K30NERFS22</t>
  </si>
  <si>
    <t>K30APSPC13</t>
  </si>
  <si>
    <t>PS MARINO ZWIENI CHERRY DORMANCY 113023 K30APSPC13</t>
  </si>
  <si>
    <t>K30APSPC27</t>
  </si>
  <si>
    <t>PS MARINO CA CHERRY INVESTIGATIONIN DORM K30APSPC27</t>
  </si>
  <si>
    <t>K30PD79D34</t>
  </si>
  <si>
    <t>CS DEVANBU NSF Bimodality Software 79D34 K30PD79D34</t>
  </si>
  <si>
    <t>K30NALPRWJ</t>
  </si>
  <si>
    <t>NAS L PETERS ROBERT WOOD JOHNSON AWARD K30NALPRWJ</t>
  </si>
  <si>
    <t>K30GMOFINE</t>
  </si>
  <si>
    <t>GEL OSKIN RODRIGUEZ PADILLA FINESST K30GMOFINE</t>
  </si>
  <si>
    <t>K30GMOFINF</t>
  </si>
  <si>
    <t>GEL OSKIN RODRIGUEZ PADILLA FINA K30GMOFINF</t>
  </si>
  <si>
    <t>K30SJHCCSM</t>
  </si>
  <si>
    <t>MAE J Schofield NSF 2133879 2 K30SJHCCSM</t>
  </si>
  <si>
    <t>K30WJHCCSM</t>
  </si>
  <si>
    <t>NPB Joiner NSF HCC Small K30WJHCCSM</t>
  </si>
  <si>
    <t>K30GDGBIOM</t>
  </si>
  <si>
    <t>GEL GOLD CAREER EVOLUTIONRY FRAMEWORK K30GDGBIOM</t>
  </si>
  <si>
    <t>K30GDGBIOP</t>
  </si>
  <si>
    <t>GEL GOLD NSF CAREER PARTICIPANT SUPPORT K30GDGBIOP</t>
  </si>
  <si>
    <t>K30IGE9D43</t>
  </si>
  <si>
    <t>LAWR A Igel DOE Observing Assessment K30IGE9D43</t>
  </si>
  <si>
    <t>K30APSXS01</t>
  </si>
  <si>
    <t>PS HortInnLab Making Cents S001 Mitcham K30APSXS01</t>
  </si>
  <si>
    <t>K30APSXS02</t>
  </si>
  <si>
    <t>PS HortInnLab ICED Kenya S002 Mitcham K30APSXS02</t>
  </si>
  <si>
    <t>K30APSXS03</t>
  </si>
  <si>
    <t>PS HortInnLab Zamorano HON S003 Mitcham K30APSXS03</t>
  </si>
  <si>
    <t>K30APSXS04</t>
  </si>
  <si>
    <t>PS HortInnLab Univ of Ghana S004 Mitcham K30APSXS04</t>
  </si>
  <si>
    <t>K30APSXS05</t>
  </si>
  <si>
    <t>PS HortInnLab FORWARD Nepal S005 Mitcham K30APSXS05</t>
  </si>
  <si>
    <t>K30APSXS06</t>
  </si>
  <si>
    <t>PS HortInnLab StichtingWR S006 Mitcham K30APSXS06</t>
  </si>
  <si>
    <t>K30APSXS07</t>
  </si>
  <si>
    <t>PS HortInnLab WorldVegAVRDC S007 Mitcham K30APSXS07</t>
  </si>
  <si>
    <t>K30APSXS08</t>
  </si>
  <si>
    <t>PS HortInnLab ICEDRegHub S008 Mitcham K30APSXS08</t>
  </si>
  <si>
    <t>K30APSXS09</t>
  </si>
  <si>
    <t>PS HortInnLab ZamoRegHub S009 Mitcham K30APSXS09</t>
  </si>
  <si>
    <t>K30APSXS10</t>
  </si>
  <si>
    <t>PS HortInnLab UofGhanRegHub S010 Mitcham K30APSXS10</t>
  </si>
  <si>
    <t>K30APSXS11</t>
  </si>
  <si>
    <t>PS HortInnLab FAMUTrellis S011 Mitcham K30APSXS11</t>
  </si>
  <si>
    <t>K30APSXS12</t>
  </si>
  <si>
    <t>PS HortInnLab GrootsCEP1 S012 Mitcham K30APSXS12</t>
  </si>
  <si>
    <t>K30APSXS13</t>
  </si>
  <si>
    <t>PS HortInnLab JKUATCEP1 S013 Mitcham K30APSXS13</t>
  </si>
  <si>
    <t>K30APSXS14</t>
  </si>
  <si>
    <t>PS HortInnLab FORWARDRegHub S014 Mitcham K30APSXS14</t>
  </si>
  <si>
    <t>K30APSXS15</t>
  </si>
  <si>
    <t>PS HortInnLab Kajobe Muni S015 Mitcham K30APSXS15</t>
  </si>
  <si>
    <t>K30APSXS18</t>
  </si>
  <si>
    <t>PS HortInnLab Khadka NARC S018 Mitcham K30APSXS18</t>
  </si>
  <si>
    <t>K30APSXX01</t>
  </si>
  <si>
    <t>PS Hort Innovation Lab 21 22 Mitcham K30APSXX01</t>
  </si>
  <si>
    <t>K30APSXX02</t>
  </si>
  <si>
    <t>PS Hort Innovation Lab 22 23 Mitcham K30APSXX02</t>
  </si>
  <si>
    <t>K30APSXX03</t>
  </si>
  <si>
    <t>PS Hort Innovation Lab 23 24 Mitcham K30APSXX03</t>
  </si>
  <si>
    <t>K30APSXXFF</t>
  </si>
  <si>
    <t>PS Hort Inn Lab Forward Funding Mitcham K30APSXXFF</t>
  </si>
  <si>
    <t>K30IDGXX02</t>
  </si>
  <si>
    <t>9 29 26 PS Hort InnLab 22 23 Mitcham IDG K30IDGXX02</t>
  </si>
  <si>
    <t>K30DRC9D45</t>
  </si>
  <si>
    <t>USDA ARS 58 3060 1 044 100 289 K30DRC9D45</t>
  </si>
  <si>
    <t>K30GMCCP02</t>
  </si>
  <si>
    <t>GMC NSF Reunited Families K30GMCCP02</t>
  </si>
  <si>
    <t>K30DACBEET</t>
  </si>
  <si>
    <t>8 17 2023 Beet Leafhopper Genome K30DACBEET</t>
  </si>
  <si>
    <t>K30RLG9D50</t>
  </si>
  <si>
    <t>DEPT OF AG BEET LEAFHOPPER GENOME K30RLG9D50</t>
  </si>
  <si>
    <t>K30CBS1047</t>
  </si>
  <si>
    <t>NUTR Stephensen NACA 58 2032 1 047 K30CBS1047</t>
  </si>
  <si>
    <t>K30WETFINE</t>
  </si>
  <si>
    <t>AWET NASA FINESST 80NSSC21K1845 K30WETFINE</t>
  </si>
  <si>
    <t>K30WETFINF</t>
  </si>
  <si>
    <t>AWET NASA FINESST 80NSSC21K1845 Travel K30WETFINF</t>
  </si>
  <si>
    <t>K30FMPROP1</t>
  </si>
  <si>
    <t>WFCB FANGUE CDFW Florian Mauduit Project K30FMPROP1</t>
  </si>
  <si>
    <t>K302379D58</t>
  </si>
  <si>
    <t>CS DOE Rigorous Testing Rubio Gonzalez K302379D58</t>
  </si>
  <si>
    <t>K30CBNIF23</t>
  </si>
  <si>
    <t>INC NATIONAL INSTITUTE FOR 2021 70007 3 K30CBNIF23</t>
  </si>
  <si>
    <t>K30CBUSDAF</t>
  </si>
  <si>
    <t>USDA Impact of OsHV 1 microvariants K30CBUSDAF</t>
  </si>
  <si>
    <t>K30BJB1043</t>
  </si>
  <si>
    <t>NUTR Bennett NACA 58 2032 1 043 K30BJB1043</t>
  </si>
  <si>
    <t>KS0CCSAFE2</t>
  </si>
  <si>
    <t>Clancy A21 1329 In silico KS0CCSAFE2</t>
  </si>
  <si>
    <t>KS0CRSAFE2</t>
  </si>
  <si>
    <t>Clancy A21 1329 In silico Ripplinger KS0CRSAFE2</t>
  </si>
  <si>
    <t>KS0FSSAFE2</t>
  </si>
  <si>
    <t>Clancy A21 1329 In silico Santana KS0FSSAFE2</t>
  </si>
  <si>
    <t>KS0HWSAFE2</t>
  </si>
  <si>
    <t>Clancy A21 1329 In silico Wulff KS0HWSAFE2</t>
  </si>
  <si>
    <t>KS0IGSAFE2</t>
  </si>
  <si>
    <t>Clancy A21 1329 In silico IGOR KS0IGSAFE2</t>
  </si>
  <si>
    <t>KS0JSSAFE2</t>
  </si>
  <si>
    <t>Clancy A21 1329 In silico SACK KS0JSSAFE2</t>
  </si>
  <si>
    <t>KS0TLSAFE2</t>
  </si>
  <si>
    <t>Clancy A21 1329 In silico Lewis KS0TLSAFE2</t>
  </si>
  <si>
    <t>KS0VYSAFE2</t>
  </si>
  <si>
    <t>Clancy A21 1329 In silico Vladimir KS0VYSAFE2</t>
  </si>
  <si>
    <t>KS0SBTRIMA</t>
  </si>
  <si>
    <t>TRIM37 is a genetic determinant KS0SBTRIMA</t>
  </si>
  <si>
    <t>KS0SBTRIRE</t>
  </si>
  <si>
    <t>TRIM37 NIH R01 Restricted fund KS0SBTRIRE</t>
  </si>
  <si>
    <t>KS0SBTRSUP</t>
  </si>
  <si>
    <t>TRIM37 Supplement for Rachisan Tihagam KS0SBTRSUP</t>
  </si>
  <si>
    <t>K30DAS7CEN</t>
  </si>
  <si>
    <t>ARE DAS Cannabis Environmental Impacts K30DAS7CEN</t>
  </si>
  <si>
    <t>K30CNSMG48</t>
  </si>
  <si>
    <t>CNS Goldman subStanford 2R01DC004154 K30CNSMG48</t>
  </si>
  <si>
    <t>K30BPCDZ78</t>
  </si>
  <si>
    <t>CNPRC Morrison NIH R24AG073138 K30BPCDZ78</t>
  </si>
  <si>
    <t>K30SKLUOY1</t>
  </si>
  <si>
    <t>BME KWON NIH R01 HIGH PERF COST EFFECT K30SKLUOY1</t>
  </si>
  <si>
    <t>K30MBCEJWK</t>
  </si>
  <si>
    <t>MCB CEJ WM KECK RICE UNIV K30MBCEJWK</t>
  </si>
  <si>
    <t>K30V435D73</t>
  </si>
  <si>
    <t>ASSOCIATION OF AVIAN VETERINAR A22 1987 K30V435D73</t>
  </si>
  <si>
    <t>K30WHIT213</t>
  </si>
  <si>
    <t>ETOX WHITEHEAD EHS Gene by environment K30WHIT213</t>
  </si>
  <si>
    <t>K306875013</t>
  </si>
  <si>
    <t>ClimateWorks Alternative Jet Fuel K306875013</t>
  </si>
  <si>
    <t>K30F4JH005</t>
  </si>
  <si>
    <t>FAA LCA Tool for Airports K30F4JH005</t>
  </si>
  <si>
    <t>K30SGR01BM</t>
  </si>
  <si>
    <t>BME George R01EB030410 9 15 21 5 21 25 K30SGR01BM</t>
  </si>
  <si>
    <t>K30SGR01DV</t>
  </si>
  <si>
    <t>BME George R01EB030410 01A1S1 Div Suplmt K30SGR01DV</t>
  </si>
  <si>
    <t>K30SSR01BM</t>
  </si>
  <si>
    <t>BME SIMON R01EB030410 9 15 21 5 21 25 K30SSR01BM</t>
  </si>
  <si>
    <t>K30CTNIH35</t>
  </si>
  <si>
    <t>BME TAN NIH R35 AWARD A22 0230 K30CTNIH35</t>
  </si>
  <si>
    <t>K30CTNIH3E</t>
  </si>
  <si>
    <t>BME TAN NIH R35 A22 0230 EQUIP SUPPL K30CTNIH3E</t>
  </si>
  <si>
    <t>K30FRICXD4</t>
  </si>
  <si>
    <t>FRI NSF Award 79D80 K30FRICXD4</t>
  </si>
  <si>
    <t>K30FRINSF2</t>
  </si>
  <si>
    <t>FRI NSF Award 79D80 K30FRINSF2</t>
  </si>
  <si>
    <t>K30FRNSFP2</t>
  </si>
  <si>
    <t>FRI NSF Award 79D80 K30FRNSFP2</t>
  </si>
  <si>
    <t>K30FRNSFPS</t>
  </si>
  <si>
    <t>NSF NNA Planning Participant Support K30FRNSFPS</t>
  </si>
  <si>
    <t>K30BJB1041</t>
  </si>
  <si>
    <t>NUTR Bennett NACA 58 2032 1 041 K30BJB1041</t>
  </si>
  <si>
    <t>K30V425108</t>
  </si>
  <si>
    <t>CAHFS CA NAHLN INFRASTRUCTURE II FY 21 K30V425108</t>
  </si>
  <si>
    <t>K30V625165</t>
  </si>
  <si>
    <t>CAHFS CA NAHLN INFRASTRUCTURE II FY 21 K30V625165</t>
  </si>
  <si>
    <t>K30JDWOMF1</t>
  </si>
  <si>
    <t>CHE WAN OMF microfluidic based diagnosti K30JDWOMF1</t>
  </si>
  <si>
    <t>KS0PMAT842</t>
  </si>
  <si>
    <t>MED IMPM ALBERTSON BRISTOLMYERSIM027040 KS0PMAT842</t>
  </si>
  <si>
    <t>KS0HPFIZER</t>
  </si>
  <si>
    <t>MED OBGYN HERMAN HEDRIANA PFIZER INC KS0HPFIZER</t>
  </si>
  <si>
    <t>KS0TPPOLYX</t>
  </si>
  <si>
    <t>Med Surg Tina Palmieri Polynovo BTM KS0TPPOLYX</t>
  </si>
  <si>
    <t>K30LAUWICS</t>
  </si>
  <si>
    <t>NUT AU NIH R03 WIC SERV OBESITY RISK K30LAUWICS</t>
  </si>
  <si>
    <t>K30APSFA94</t>
  </si>
  <si>
    <t>PS USDA SCRI MICHELMORE TAYLOR K30APSFA94</t>
  </si>
  <si>
    <t>K30RMSCRI3</t>
  </si>
  <si>
    <t>USDA NIFA SCRI ENHANCING LETTUCE PROD K30RMSCRI3</t>
  </si>
  <si>
    <t>K30APSFA99</t>
  </si>
  <si>
    <t>PS BROWN 2021 NIFA VIA KISEKKA K30APSFA99</t>
  </si>
  <si>
    <t>K30KISED92</t>
  </si>
  <si>
    <t>LAWR KISEKKA NIF Sustaining Groundwater K30KISED92</t>
  </si>
  <si>
    <t>K30AQCSU21</t>
  </si>
  <si>
    <t>Dillner NATIONAL PARK SERVICE P21AC11294 K30AQCSU21</t>
  </si>
  <si>
    <t>K30MLCDT07</t>
  </si>
  <si>
    <t>CA Dept of Technology 21 23 C000114252 K30MLCDT07</t>
  </si>
  <si>
    <t>K30JHCULTR</t>
  </si>
  <si>
    <t>French American Culture Exchg K30JHCULTR</t>
  </si>
  <si>
    <t>K30RMHCONF</t>
  </si>
  <si>
    <t>NUTR Hack USDA Nuts and berries K30RMHCONF</t>
  </si>
  <si>
    <t>K30RMHPART</t>
  </si>
  <si>
    <t>NUTR Hack USDA Nuts and Berries PART K30RMHPART</t>
  </si>
  <si>
    <t>K30APSFA82</t>
  </si>
  <si>
    <t>PS HANSON 2021 OREI VIA OSU ELECTRICWEED K30APSFA82</t>
  </si>
  <si>
    <t>K30ASBCCHR</t>
  </si>
  <si>
    <t>ASA BULOSAN CTR CAL HUMANITIES RELIEF K30ASBCCHR</t>
  </si>
  <si>
    <t>K30BALOWL2</t>
  </si>
  <si>
    <t>WFCB BALDWIN CALPOLY VEG MGMT K30BALOWL2</t>
  </si>
  <si>
    <t>K30AQTAH23</t>
  </si>
  <si>
    <t>Hyslop Tahoe 7 1 23 6 30 24 K30AQTAH23</t>
  </si>
  <si>
    <t>K30LFFFHPV</t>
  </si>
  <si>
    <t>Farrah Fawcett Foundation HPV Awareness K30LFFFHPV</t>
  </si>
  <si>
    <t>K30L52305J</t>
  </si>
  <si>
    <t>LAW ILSSP CATHOLIC LEGAL IMM NET GRANT K30L52305J</t>
  </si>
  <si>
    <t>KS0GIMV502</t>
  </si>
  <si>
    <t>MED IMGI MEDICI ORPHALAN SA KS0GIMV502</t>
  </si>
  <si>
    <t>KS0GIMV503</t>
  </si>
  <si>
    <t>MED IMGI MEDICI ORPHALAN SA KS0GIMV503</t>
  </si>
  <si>
    <t>KS0CALD200</t>
  </si>
  <si>
    <t>MED IMCA LIEU NIH R01HL159492 KS0CALD200</t>
  </si>
  <si>
    <t>KS0HOKE821</t>
  </si>
  <si>
    <t>MED IMHO KIM ASTELLA 2074 CL 0101 KS0HOKE821</t>
  </si>
  <si>
    <t>KS0HOKE822</t>
  </si>
  <si>
    <t>MED IMHO KIM EXELIXIS XB002 101 KS0HOKE822</t>
  </si>
  <si>
    <t>KS0EDG5506</t>
  </si>
  <si>
    <t>MCDONALD EDG 5506 210 12 31 2026 KS0EDG5506</t>
  </si>
  <si>
    <t>K30SOCOWAT</t>
  </si>
  <si>
    <t>WFCB KARP SCWA EXTREME HEAT REDUCES K30SOCOWAT</t>
  </si>
  <si>
    <t>K30RMGSADM</t>
  </si>
  <si>
    <t>USDA Award 58 2038 3 027 0 Downey Mildew K30RMGSADM</t>
  </si>
  <si>
    <t>K30NEV23E1</t>
  </si>
  <si>
    <t>NEV Nevada Co EW 2023 24 C114437 K30NEV23E1</t>
  </si>
  <si>
    <t>K30NHGSTRC</t>
  </si>
  <si>
    <t>AACR GASTRIC HISPANIC LATINOS FLLWSHIP K30NHGSTRC</t>
  </si>
  <si>
    <t>KS0HOLT809</t>
  </si>
  <si>
    <t>MED IMHO LI XILIO XTX301 01 02 001 KS0HOLT809</t>
  </si>
  <si>
    <t>KS0OB79F17</t>
  </si>
  <si>
    <t>MNSG Bloch GMT 103 KS0OB79F17</t>
  </si>
  <si>
    <t>K30APSM785</t>
  </si>
  <si>
    <t>PS Del Blanco CCIA 2023 24 by 6 30 24 K30APSM785</t>
  </si>
  <si>
    <t>K30V419CHS</t>
  </si>
  <si>
    <t>Maier VSGP Vet Practice Careers HS K30V419CHS</t>
  </si>
  <si>
    <t>KS0ERND201</t>
  </si>
  <si>
    <t>MERM CDC NISHIJIMA KS0ERND201</t>
  </si>
  <si>
    <t>K30RLYUROK</t>
  </si>
  <si>
    <t>WFCB LUSARDI KLAMATH DAMS YUROK TRIBE K30RLYUROK</t>
  </si>
  <si>
    <t>KS0RMAMPLO</t>
  </si>
  <si>
    <t>Maselli AMPLO Biotechnology 5 31 24 KS0RMAMPLO</t>
  </si>
  <si>
    <t>K30SJMFHMI</t>
  </si>
  <si>
    <t>MAE Schofield NSF CMMI A22 2858 K30SJMFHMI</t>
  </si>
  <si>
    <t>KS0DSNHCA1</t>
  </si>
  <si>
    <t>SANKARANS CHD GRANT KS0DSNHCA1</t>
  </si>
  <si>
    <t>K30WR79F29</t>
  </si>
  <si>
    <t>CHE RISTENPART NSF Salivary Rheology K30WR79F29</t>
  </si>
  <si>
    <t>KS0DCNSFAW</t>
  </si>
  <si>
    <t>MED OTO Cates NSF award KS0DCNSFAW</t>
  </si>
  <si>
    <t>K30ARSBIRD</t>
  </si>
  <si>
    <t>WFCB KARP USDA QUANTIFYING FOODBORNE K30ARSBIRD</t>
  </si>
  <si>
    <t>KS0GYJMCDF</t>
  </si>
  <si>
    <t>YIU MACULA SOCIETY JMCDF AWARD FY23 24 KS0GYJMCDF</t>
  </si>
  <si>
    <t>K30PM79F33</t>
  </si>
  <si>
    <t>ECNS UTAH 10060482 01 UCD M PAGE 79F33 K30PM79F33</t>
  </si>
  <si>
    <t>KS0BOK9925</t>
  </si>
  <si>
    <t>BEN OSIPOV NIH K99 07 31 2025 KS0BOK9925</t>
  </si>
  <si>
    <t>K30HDQQRVO</t>
  </si>
  <si>
    <t>MAE Horsley QQRVO INC A23 3758 K30HDQQRVO</t>
  </si>
  <si>
    <t>K30CLSA023</t>
  </si>
  <si>
    <t>21CSLA Project with UC Berkeley 2023 24 K30CLSA023</t>
  </si>
  <si>
    <t>K30F4AKAPX</t>
  </si>
  <si>
    <t>CEE Kendall DOE APEX K30F4AKAPX</t>
  </si>
  <si>
    <t>K30TEWISCO</t>
  </si>
  <si>
    <t>CHPR Wisconsin Offering Cessation K30TEWISCO</t>
  </si>
  <si>
    <t>KS0IDHN810</t>
  </si>
  <si>
    <t>MED IMID NGUYEN DOMPE PHARMACEUTICAL KS0IDHN810</t>
  </si>
  <si>
    <t>KS0EDWARD5</t>
  </si>
  <si>
    <t>Edwards Smart Trends KS0EDWARD5</t>
  </si>
  <si>
    <t>KS0ROSTRM2</t>
  </si>
  <si>
    <t>ROSTRUM ICU KS0ROSTRM2</t>
  </si>
  <si>
    <t>K30RLATAGS</t>
  </si>
  <si>
    <t>Lusardi NFWF 0208 23 078585 Tags K30RLATAGS</t>
  </si>
  <si>
    <t>K30APSM786</t>
  </si>
  <si>
    <t>PS Dubcovsky CCIA 2023 24 by 6 30 2024 K30APSM786</t>
  </si>
  <si>
    <t>KS0KXNIH23</t>
  </si>
  <si>
    <t>MED MPHA K Xiang NIH A24 0306 KS0KXNIH23</t>
  </si>
  <si>
    <t>KS0CARJ530</t>
  </si>
  <si>
    <t>MED IMCA ROGERS ABBOTT SH FELLOW FY 24 KS0CARJ530</t>
  </si>
  <si>
    <t>K30BKG7CDF</t>
  </si>
  <si>
    <t>ARE Goodrich CA Dept Food CRS Corn K30BKG7CDF</t>
  </si>
  <si>
    <t>K30MLOLC04</t>
  </si>
  <si>
    <t>Biennial Leadership Education K30MLOLC04</t>
  </si>
  <si>
    <t>K30EPNBD01</t>
  </si>
  <si>
    <t>NBRC Leadership Education Training K30EPNBD01</t>
  </si>
  <si>
    <t>K30BCS3018</t>
  </si>
  <si>
    <t>NUT 58 2032 3 018 RSA Casswell K30BCS3018</t>
  </si>
  <si>
    <t>K30ZACC774</t>
  </si>
  <si>
    <t>LAWR Zaccaria CDWR State Water Proj K30ZACC774</t>
  </si>
  <si>
    <t>K30MATTL07</t>
  </si>
  <si>
    <t>T Lewis UNIV ARIZONA SUB NIH 2023 24 K30MATTL07</t>
  </si>
  <si>
    <t>K30APSD269</t>
  </si>
  <si>
    <t>PS DANDEKAR 2023 CDFA PD PERMIT MNGMNT K30APSD269</t>
  </si>
  <si>
    <t>K30V625172</t>
  </si>
  <si>
    <t>CAHFS NAHLN 23 24 K30V625172</t>
  </si>
  <si>
    <t>K30V435F59</t>
  </si>
  <si>
    <t>CDFA VFD award A24 2001 K30V435F59</t>
  </si>
  <si>
    <t>K30V0D9567</t>
  </si>
  <si>
    <t>VMDO Equine Med Director CHRB 2023 24 K30V0D9567</t>
  </si>
  <si>
    <t>K30VP76762</t>
  </si>
  <si>
    <t>CNPRC YR62 SUP2 Corral Covers K30VP76762</t>
  </si>
  <si>
    <t>K30JANSF02</t>
  </si>
  <si>
    <t>Arsuaga National Science Award 23 26 K30JANSF02</t>
  </si>
  <si>
    <t>K30CWSBRGW</t>
  </si>
  <si>
    <t>9 30 2024 Brittany Greenwood Bayer Grant K30CWSBRGW</t>
  </si>
  <si>
    <t>KS0DHP01AM</t>
  </si>
  <si>
    <t>HIV AIDS P01 UCD Admin Core KS0DHP01AM</t>
  </si>
  <si>
    <t>KS0DHP01IC</t>
  </si>
  <si>
    <t>HIV AIDS P01 IrsiCaixa Subaward KS0DHP01IC</t>
  </si>
  <si>
    <t>KS0DHP01P2</t>
  </si>
  <si>
    <t>HIV AIDS P01 UCD Project 2 KS0DHP01P2</t>
  </si>
  <si>
    <t>KS0DHP01PT</t>
  </si>
  <si>
    <t>HIV AIDS P01 UCD Project 2 Primate KS0DHP01PT</t>
  </si>
  <si>
    <t>KS0DHP01SF</t>
  </si>
  <si>
    <t>HIV AIDS P01 UCSF Subaward KS0DHP01SF</t>
  </si>
  <si>
    <t>K30V473SND</t>
  </si>
  <si>
    <t>VM NOAA Sarcocystis Neurona Diagnostics K30V473SND</t>
  </si>
  <si>
    <t>K309872800</t>
  </si>
  <si>
    <t>NCST G3 Holding Account K309872800</t>
  </si>
  <si>
    <t>K309872801</t>
  </si>
  <si>
    <t>NCST G3 Administration K309872801</t>
  </si>
  <si>
    <t>K309872802</t>
  </si>
  <si>
    <t>NCST G3 Education K309872802</t>
  </si>
  <si>
    <t>K309872803</t>
  </si>
  <si>
    <t>NCST G3 Engagement K309872803</t>
  </si>
  <si>
    <t>K309872804</t>
  </si>
  <si>
    <t>NCST G3 USC Subaward K309872804</t>
  </si>
  <si>
    <t>K309872805</t>
  </si>
  <si>
    <t>NCST G3 CSULB Subaward K309872805</t>
  </si>
  <si>
    <t>K309872806</t>
  </si>
  <si>
    <t>NCST G3 GA Tech Subaward K309872806</t>
  </si>
  <si>
    <t>K309872807</t>
  </si>
  <si>
    <t>NCST G3 UCR Subaward K309872807</t>
  </si>
  <si>
    <t>K309872808</t>
  </si>
  <si>
    <t>NCST G3 TSU Subaward K309872808</t>
  </si>
  <si>
    <t>K309872809</t>
  </si>
  <si>
    <t>NCST G3 UVM Subaward K309872809</t>
  </si>
  <si>
    <t>K309872850</t>
  </si>
  <si>
    <t>NCST G3 Undistributed Research support K309872850</t>
  </si>
  <si>
    <t>K30CXN9F69</t>
  </si>
  <si>
    <t>NewLeaf Beet Leafhopper 48 000 K30CXN9F69</t>
  </si>
  <si>
    <t>KS0DCCOMPO</t>
  </si>
  <si>
    <t>Chen ACTC AHEAD Component KS0DCCOMPO</t>
  </si>
  <si>
    <t>K30CNSJW12</t>
  </si>
  <si>
    <t>CNS Whistler R21DA058887 K30CNSJW12</t>
  </si>
  <si>
    <t>K309872700</t>
  </si>
  <si>
    <t>NCST G3 Holding Account K309872700</t>
  </si>
  <si>
    <t>K309872701</t>
  </si>
  <si>
    <t>NCST G3 Administration K309872701</t>
  </si>
  <si>
    <t>K309872702</t>
  </si>
  <si>
    <t>NCST G3 Education K309872702</t>
  </si>
  <si>
    <t>K30BPCEZ73</t>
  </si>
  <si>
    <t>CNPRC Van Rompay Cornell NIH 5P01AI12985 K30BPCEZ73</t>
  </si>
  <si>
    <t>K30JMB8DES</t>
  </si>
  <si>
    <t>ESP Barajas Mobility Desegregation K30JMB8DES</t>
  </si>
  <si>
    <t>K30CLUCATS</t>
  </si>
  <si>
    <t>U54 UCATS PROJECT 2 Y1 CARVAJAL CARMONA K30CLUCATS</t>
  </si>
  <si>
    <t>K30KCLC071</t>
  </si>
  <si>
    <t>OR LLOYD UCaTS PDX CORE K30KCLC071</t>
  </si>
  <si>
    <t>KS0U54BIO1</t>
  </si>
  <si>
    <t>U54UCATS BIOINFORMATICS CORE Y1 CARVAJAL KS0U54BIO1</t>
  </si>
  <si>
    <t>KS0U54GAS1</t>
  </si>
  <si>
    <t>U54 UCATS PROJECT 1 Y1 CARVAJAL CARMONA KS0U54GAS1</t>
  </si>
  <si>
    <t>KS0U54PPT1</t>
  </si>
  <si>
    <t>U54 UCATS PPTNAC Y1 CARVAJAL CARMONA KS0U54PPT1</t>
  </si>
  <si>
    <t>KS0UCATSY1</t>
  </si>
  <si>
    <t>U54 UCATS ADMIN CORE Y1 CARVAJAL CARMONA KS0UCATSY1</t>
  </si>
  <si>
    <t>K30APSD270</t>
  </si>
  <si>
    <t>PS DANDEKAR 2023 CDFA PD FIELD TESTING K30APSD270</t>
  </si>
  <si>
    <t>K30SHRANDY</t>
  </si>
  <si>
    <t>SHRO THE ANDY WARHOL FOUNDATION A24 1 K30SHRANDY</t>
  </si>
  <si>
    <t>K30PG79F78</t>
  </si>
  <si>
    <t>GMCR RSF 2211 41017 0 G Peri 79F78 K30PG79F78</t>
  </si>
  <si>
    <t>K30LW79F83</t>
  </si>
  <si>
    <t>Univ of SF DOE CA MTSS K30LW79F83</t>
  </si>
  <si>
    <t>K30DKMAIPS</t>
  </si>
  <si>
    <t>PLB Dinesh NSF 2303522 PARTICIPANT SUPP K30DKMAIPS</t>
  </si>
  <si>
    <t>K30DKMAIZE</t>
  </si>
  <si>
    <t>PLB Dinesh NSF 2303522 A23 2593 K30DKMAIZE</t>
  </si>
  <si>
    <t>K30CPCEZ79</t>
  </si>
  <si>
    <t>CNPRC Van Rompay A24 1582 K30CPCEZ79</t>
  </si>
  <si>
    <t>K303879042</t>
  </si>
  <si>
    <t>Caltestbed Prabhu Energy Lab Vinod K303879042</t>
  </si>
  <si>
    <t>K30AKPRO53</t>
  </si>
  <si>
    <t>CHE KULK S CAROLINA PRO53 K30AKPRO53</t>
  </si>
  <si>
    <t>K30CHMGXI3</t>
  </si>
  <si>
    <t>ECE Hunt LLNL MGXI Y3 K30CHMGXI3</t>
  </si>
  <si>
    <t>K30JJSNSF0</t>
  </si>
  <si>
    <t>EVE STACHOWICZ NSF 2311578 0 K30JJSNSF0</t>
  </si>
  <si>
    <t>K30DMR9F90</t>
  </si>
  <si>
    <t>SUDDEN OAK DEATH MONITORING 23 24 K30DMR9F90</t>
  </si>
  <si>
    <t>K30DMR9F9F</t>
  </si>
  <si>
    <t>Sudden Oak Death Monitoring FINA K30DMR9F9F</t>
  </si>
  <si>
    <t>K30SMO23T2</t>
  </si>
  <si>
    <t>SMO San Mateo GENT2 2023 53 C114467 K30SMO23T2</t>
  </si>
  <si>
    <t>KS0NRJB619</t>
  </si>
  <si>
    <t>SNOWLINE HOSPICE KS0NRJB619</t>
  </si>
  <si>
    <t>K30BPCEZ78</t>
  </si>
  <si>
    <t>CNPRC Van Rompay 1P01AI178377 K30BPCEZ78</t>
  </si>
  <si>
    <t>K30DGG9F94</t>
  </si>
  <si>
    <t>PROTECT GRAPEVINE BY DUAL DNA K30DGG9F94</t>
  </si>
  <si>
    <t>K30APSFC25</t>
  </si>
  <si>
    <t>PS OSSOLA USDAFS CALIFORNIA SCHOOLYARDS K30APSFC25</t>
  </si>
  <si>
    <t>K30LCR01Y2</t>
  </si>
  <si>
    <t>CHPR R01 REACH Year 2 K30LCR01Y2</t>
  </si>
  <si>
    <t>K30LCR01Y3</t>
  </si>
  <si>
    <t>CHPR R01 REACH K30LCR01Y3</t>
  </si>
  <si>
    <t>K30SJQ23E1</t>
  </si>
  <si>
    <t>SJQ San Joaquin Co EW 2023 28 C114425 K30SJQ23E1</t>
  </si>
  <si>
    <t>K30SJQ23C1</t>
  </si>
  <si>
    <t>SJQ San Joaquin Co CW 2023 28 C114405 K30SJQ23C1</t>
  </si>
  <si>
    <t>K30LAK23T1</t>
  </si>
  <si>
    <t>LAK Lake Co GENT 2023 14 C114444 K30LAK23T1</t>
  </si>
  <si>
    <t>K30JXG0177</t>
  </si>
  <si>
    <t>7 31 23 Panda Express Consumer Research K30JXG0177</t>
  </si>
  <si>
    <t>K30JXGNRST</t>
  </si>
  <si>
    <t>FST PANDA EXPRESS STUDENT FEES K30JXGNRST</t>
  </si>
  <si>
    <t>K30201EPPP</t>
  </si>
  <si>
    <t>CHEM POWER DE FG02 07ER46475 K30201EPPP</t>
  </si>
  <si>
    <t>K30202EPPP</t>
  </si>
  <si>
    <t>CHEM POWER DE FG02 07ER46475 K30202EPPP</t>
  </si>
  <si>
    <t>KS0FEERB09</t>
  </si>
  <si>
    <t>NIH BADAWI STUDENT FEE KS0FEERB09</t>
  </si>
  <si>
    <t>KS0RBNIH09</t>
  </si>
  <si>
    <t>MRAD Badawi Breast PET CT 02 29 16 KS0RBNIH09</t>
  </si>
  <si>
    <t>KS0RBR01S2</t>
  </si>
  <si>
    <t>MRAD Badawi Breast PET CT Suppl2 KS0RBR01S2</t>
  </si>
  <si>
    <t>KS0RBR01SP</t>
  </si>
  <si>
    <t>MRAD Badawi Breast PET CT Suppl 2 29 16 KS0RBR01SP</t>
  </si>
  <si>
    <t>K30PSYRA33</t>
  </si>
  <si>
    <t>PSY GOODMAN AMINI FND Authenticity K30PSYRA33</t>
  </si>
  <si>
    <t>K30HJ80A45</t>
  </si>
  <si>
    <t>SOCS WILLIAM T GRANT FDN JACOB HIBEL K30HJ80A45</t>
  </si>
  <si>
    <t>K30MORSD01</t>
  </si>
  <si>
    <t>ENT University of San Diego K30MORSD01</t>
  </si>
  <si>
    <t>K30IHMINT1</t>
  </si>
  <si>
    <t>HENRY MINT CLONES FOR LONG TERM K30IHMINT1</t>
  </si>
  <si>
    <t>K30IHMINT2</t>
  </si>
  <si>
    <t>HENRY MINT CLONES FOR LONG TERM K30IHMINT2</t>
  </si>
  <si>
    <t>K30PXZMINT</t>
  </si>
  <si>
    <t>ZERBE MINT CLONES FOR LONG TERM K30PXZMINT</t>
  </si>
  <si>
    <t>K30V440DS2</t>
  </si>
  <si>
    <t>VMB NIH R01HL137716 OASIS Postdoc Supp K30V440DS2</t>
  </si>
  <si>
    <t>K30V440DS3</t>
  </si>
  <si>
    <t>VMB NIH R01HL137716 Postdoc Supp DS K30V440DS3</t>
  </si>
  <si>
    <t>K30V440DSS</t>
  </si>
  <si>
    <t>VMB NIH R01HL137716 OASIS Postdoc Supp K30V440DSS</t>
  </si>
  <si>
    <t>K30V440KS1</t>
  </si>
  <si>
    <t>VMB NIH R01HL137716 OASIS Project K30V440KS1</t>
  </si>
  <si>
    <t>K30V440KS2</t>
  </si>
  <si>
    <t>VMB NIH R01HL137716 OASIS Project YR2 K30V440KS2</t>
  </si>
  <si>
    <t>K30V440KS3</t>
  </si>
  <si>
    <t>VMB NIH R01HL137716 OASIS Project YR3 K30V440KS3</t>
  </si>
  <si>
    <t>K30V440KS4</t>
  </si>
  <si>
    <t>VMB NIH R01HL137716 OASIS Project YR4 K30V440KS4</t>
  </si>
  <si>
    <t>K30V440KS5</t>
  </si>
  <si>
    <t>VMB NIH R01HL137716 OASIS Project YR5 K30V440KS5</t>
  </si>
  <si>
    <t>K30V440SYB</t>
  </si>
  <si>
    <t>VMB NIH R01HL137716 OASIS Supplemental K30V440SYB</t>
  </si>
  <si>
    <t>K30V440YB2</t>
  </si>
  <si>
    <t>NIH R01HL137716 OASIS Diversity Sup Y2 K30V440YB2</t>
  </si>
  <si>
    <t>K30V440YB3</t>
  </si>
  <si>
    <t>NIH R01HL137716 OASIS Diversity Sup Y3 K30V440YB3</t>
  </si>
  <si>
    <t>K30MBMEW18</t>
  </si>
  <si>
    <t>MCB MEW NIH R01GM127571 EFHC GENE K30MBMEW18</t>
  </si>
  <si>
    <t>KS0HORA800</t>
  </si>
  <si>
    <t>MED IMCT ROSENBERG AMGEN 20150161 KS0HORA800</t>
  </si>
  <si>
    <t>K303DNSLGY</t>
  </si>
  <si>
    <t>CHEM LIU NSF 3D Nanprinting K303DNSLGY</t>
  </si>
  <si>
    <t>K303DS2LGY</t>
  </si>
  <si>
    <t>CHEM LIU NSF 3D Nanprinting K303DS2LGY</t>
  </si>
  <si>
    <t>K30NSFGL22</t>
  </si>
  <si>
    <t>CHEM Liu NSF Supplemental K30NSFGL22</t>
  </si>
  <si>
    <t>K30YT18NSF</t>
  </si>
  <si>
    <t>MSE TAKAMURA NSF Tailoring Exchange Inte K30YT18NSF</t>
  </si>
  <si>
    <t>K30YT18PS1</t>
  </si>
  <si>
    <t>MSE TAKAMURA NSF Participant Support K30YT18PS1</t>
  </si>
  <si>
    <t>K30YTNSFPY</t>
  </si>
  <si>
    <t>MSE TAKAMURA NSF Tailoring PAYROLL K30YTNSFPY</t>
  </si>
  <si>
    <t>K30MBLSRNR</t>
  </si>
  <si>
    <t>MCB LSR NIH Renewal K30MBLSRNR</t>
  </si>
  <si>
    <t>K30GEIS736</t>
  </si>
  <si>
    <t>Nitro Uptake irrigation water in veg K30GEIS736</t>
  </si>
  <si>
    <t>KS0HORJ810</t>
  </si>
  <si>
    <t>MED IMHO RIESS SPECTRUM SPI POZ 202 KS0HORJ810</t>
  </si>
  <si>
    <t>K30GMRMORB</t>
  </si>
  <si>
    <t>GEL RUDOLPH ORIGINS OF MORB K30GMRMORB</t>
  </si>
  <si>
    <t>KS0MPAB251</t>
  </si>
  <si>
    <t>03 31 19 NIH Consortium YR1 Prime UCSD KS0MPAB251</t>
  </si>
  <si>
    <t>KS0MPAB252</t>
  </si>
  <si>
    <t>03 31 20 NIH Consortium YR2 Prime UCSD KS0MPAB252</t>
  </si>
  <si>
    <t>KS0MPAB253</t>
  </si>
  <si>
    <t>03 31 21 NIH Consortium YR3 Prime UCSD KS0MPAB253</t>
  </si>
  <si>
    <t>KS0MPAB254</t>
  </si>
  <si>
    <t>03 31 22 NIH Consortium YR4 Prime UCSD KS0MPAB254</t>
  </si>
  <si>
    <t>KS0MPAB255</t>
  </si>
  <si>
    <t>03 31 23 NIH Consortium YR5 Prime UCSD KS0MPAB255</t>
  </si>
  <si>
    <t>KS0NRKK203</t>
  </si>
  <si>
    <t>NIH CA PRECISION MED CONSORT ALL OF US KS0NRKK203</t>
  </si>
  <si>
    <t>KS0NRKK204</t>
  </si>
  <si>
    <t>NIH CA PRECISION MED CONSORT ALL OF US KS0NRKK204</t>
  </si>
  <si>
    <t>KS0NRKK205</t>
  </si>
  <si>
    <t>NIH CA PRECISION MED CONSORT ALL OF US KS0NRKK205</t>
  </si>
  <si>
    <t>KS0NRKK208</t>
  </si>
  <si>
    <t>NIH CA PRECISION MED CONSORT ALL OF US KS0NRKK208</t>
  </si>
  <si>
    <t>K30GNPCDWR</t>
  </si>
  <si>
    <t>GEL PINTER ANALYSIS OF FLOOD RISK K30GNPCDWR</t>
  </si>
  <si>
    <t>K30GNPDWR2</t>
  </si>
  <si>
    <t>GEL PINTER FLOOD RISK TASKS 1 2 1 6 K30GNPDWR2</t>
  </si>
  <si>
    <t>K30GNPDWR3</t>
  </si>
  <si>
    <t>GEL PINTER FLD RISK TSKS 1 7 1 8 1 9 K30GNPDWR3</t>
  </si>
  <si>
    <t>KS0EMLJAIW</t>
  </si>
  <si>
    <t>Maverakis Eli Lilly CO I4V MC JAIW KS0EMLJAIW</t>
  </si>
  <si>
    <t>KS0HOJB815</t>
  </si>
  <si>
    <t>MED IMCT JONAS ABBVIE M16 186 KS0HOJB815</t>
  </si>
  <si>
    <t>K30GEN3855</t>
  </si>
  <si>
    <t>CMB GENG NIMH R01MH113855 K30GEN3855</t>
  </si>
  <si>
    <t>KS0CDPTR20</t>
  </si>
  <si>
    <t>DECARLI POINTER UCB LANDAU 03 31 24 KS0CDPTR20</t>
  </si>
  <si>
    <t>K304877089</t>
  </si>
  <si>
    <t>ClimateWorks All Electric Transp PHEV K304877089</t>
  </si>
  <si>
    <t>K306877009</t>
  </si>
  <si>
    <t>ClimateWorks All Electric World K306877009</t>
  </si>
  <si>
    <t>K30APSFA15</t>
  </si>
  <si>
    <t>PS JSI USAID ADVANCING NUTRITION CRUMP K30APSFA15</t>
  </si>
  <si>
    <t>K30APSFA44</t>
  </si>
  <si>
    <t>PS JSI USAID ADV NUTRITION 20 21 CRUMP K30APSFA44</t>
  </si>
  <si>
    <t>K30APSFA85</t>
  </si>
  <si>
    <t>PS JSI USAID ADV NUTRITION 21 22 CRUMP K30APSFA85</t>
  </si>
  <si>
    <t>K30ICAWO08</t>
  </si>
  <si>
    <t>IGN Arnold USAID WO 08 K30ICAWO08</t>
  </si>
  <si>
    <t>K30ICAWO09</t>
  </si>
  <si>
    <t>IGN Arnold USAID WO 09 K30ICAWO09</t>
  </si>
  <si>
    <t>K30ICAWO10</t>
  </si>
  <si>
    <t>IGN Arnold USAID WO 10 K30ICAWO10</t>
  </si>
  <si>
    <t>K30ICAWO11</t>
  </si>
  <si>
    <t>IGN Arnold USAID WO 11 K30ICAWO11</t>
  </si>
  <si>
    <t>K30ICAWO12</t>
  </si>
  <si>
    <t>IGN Arnold USAID WO 12 K30ICAWO12</t>
  </si>
  <si>
    <t>K30ICAWO13</t>
  </si>
  <si>
    <t>IGN Arnold USAID WO 13 K30ICAWO13</t>
  </si>
  <si>
    <t>K30ICSWO14</t>
  </si>
  <si>
    <t>IGN Stewart USAID WO 14 K30ICSWO14</t>
  </si>
  <si>
    <t>K30ICSWO16</t>
  </si>
  <si>
    <t>IGN Stewart USAID WO 16 K30ICSWO16</t>
  </si>
  <si>
    <t>K30ICSWO20</t>
  </si>
  <si>
    <t>IGN Stewart USAID WO 20 K30ICSWO20</t>
  </si>
  <si>
    <t>K30ICSWO21</t>
  </si>
  <si>
    <t>IGN Stewart USAID WO 21 K30ICSWO21</t>
  </si>
  <si>
    <t>K30IKAWO17</t>
  </si>
  <si>
    <t>IGN Adams USAID WO 17 K30IKAWO17</t>
  </si>
  <si>
    <t>K30IKAWO22</t>
  </si>
  <si>
    <t>IGN Adams USAID WO 22 K30IKAWO22</t>
  </si>
  <si>
    <t>K30IKPAUAN</t>
  </si>
  <si>
    <t>IGN Adams USAID Advancing Nutrition K30IKPAUAN</t>
  </si>
  <si>
    <t>K30IKPAUSA</t>
  </si>
  <si>
    <t>IGN Adams USAID Oct 2020 K30IKPAUSA</t>
  </si>
  <si>
    <t>K30IRESW15</t>
  </si>
  <si>
    <t>IGN Engle Stone USAID WO 15 K30IRESW15</t>
  </si>
  <si>
    <t>K30IRESW19</t>
  </si>
  <si>
    <t>IGN Engle Stone USAID WO 19 K30IRESW19</t>
  </si>
  <si>
    <t>K30ISHWO18</t>
  </si>
  <si>
    <t>IGN Hess USAID WO 18 K30ISHWO18</t>
  </si>
  <si>
    <t>K30SAV5NSF</t>
  </si>
  <si>
    <t>CLOSED VOSTI NSF USAID ADV NUTRITION K30SAV5NSF</t>
  </si>
  <si>
    <t>K30TJL5NSF</t>
  </si>
  <si>
    <t>CLOSED LYBBERT NSF USAID ADV NUT K30TJL5NSF</t>
  </si>
  <si>
    <t>KS0IDCS836</t>
  </si>
  <si>
    <t>MED IMID ANSUN BIOPHARMA DAS181 3 01 CO KS0IDCS836</t>
  </si>
  <si>
    <t>KS0CRPPGY1</t>
  </si>
  <si>
    <t>MPHA PPG NIH CRYSTAL DONS KS0CRPPGY1</t>
  </si>
  <si>
    <t>KS0DBPPGY1</t>
  </si>
  <si>
    <t>MPHA PPG NIH KS0DBPPGY1</t>
  </si>
  <si>
    <t>KS0IBASA01</t>
  </si>
  <si>
    <t>Med Surg Ian Brown American Surgical A KS0IBASA01</t>
  </si>
  <si>
    <t>K30BHRNIH1</t>
  </si>
  <si>
    <t>EVE B RANNALA NIH ADANCE K30BHRNIH1</t>
  </si>
  <si>
    <t>K30BHRNIHS</t>
  </si>
  <si>
    <t>EVE B RANNALA NIH SUPPL GM123306 K30BHRNIHS</t>
  </si>
  <si>
    <t>KS0APNGAM1</t>
  </si>
  <si>
    <t>PAWAR OCTAPHARMA STUDY PROTOCOL NGAM 10 KS0APNGAM1</t>
  </si>
  <si>
    <t>K306877010</t>
  </si>
  <si>
    <t>ITS Kendall Cal Recycle K306877010</t>
  </si>
  <si>
    <t>K30GRI2361</t>
  </si>
  <si>
    <t>LAWR GRISMER USDA CENT VALLEY CEAP K30GRI2361</t>
  </si>
  <si>
    <t>K30PH80C45</t>
  </si>
  <si>
    <t>LAWR GRISMER USDA CENT VALLEY CEAP K30PH80C45</t>
  </si>
  <si>
    <t>K30NCLARPA</t>
  </si>
  <si>
    <t>NCL ARPA USPR K30NCLARPA</t>
  </si>
  <si>
    <t>KS0ATCSU01</t>
  </si>
  <si>
    <t>Thurman Colorado State SPO 20 0154 KS0ATCSU01</t>
  </si>
  <si>
    <t>K30FS80C51</t>
  </si>
  <si>
    <t>COMS SYRACUSE NSF SETH FREY 80C51 K30FS80C51</t>
  </si>
  <si>
    <t>K30WOSHT10</t>
  </si>
  <si>
    <t>WOSHTEP WORKER OCCUPATIONAL SAFETY K30WOSHT10</t>
  </si>
  <si>
    <t>K30WOSHT11</t>
  </si>
  <si>
    <t>WOSHTEP WORKER OCCUPATIONAL SAFETY K30WOSHT11</t>
  </si>
  <si>
    <t>K30WOSHT12</t>
  </si>
  <si>
    <t>WOSHTEP WORKER OCCUPATIONAL SAFETY K30WOSHT12</t>
  </si>
  <si>
    <t>K30WOSHT13</t>
  </si>
  <si>
    <t>WOSHTEP WORKER OCCUPATIONAL SAFETY K30WOSHT13</t>
  </si>
  <si>
    <t>K30SARGOOG</t>
  </si>
  <si>
    <t>CMB SARON GOOGLE INC AWARD K30SARGOOG</t>
  </si>
  <si>
    <t>KS0CASG800</t>
  </si>
  <si>
    <t>MED IMCA SING ABBOTT VASC ABT CIP 10249 KS0CASG800</t>
  </si>
  <si>
    <t>K30ULLR788</t>
  </si>
  <si>
    <t>LAWR ULLRICH PACIFIC NORTHWEST NATIONAL K30ULLR788</t>
  </si>
  <si>
    <t>K30CLGOV19</t>
  </si>
  <si>
    <t>CA GOVERNORS OFC MULT TIERED APPROACH K30CLGOV19</t>
  </si>
  <si>
    <t>K30CLGOVY3</t>
  </si>
  <si>
    <t>LCC CA GOV OFC MULT TIERED APPROACH Y3 K30CLGOVY3</t>
  </si>
  <si>
    <t>K30LFCIAPM</t>
  </si>
  <si>
    <t>Fejerman CA GOV OFC MULT TIERED APPROACH K30LFCIAPM</t>
  </si>
  <si>
    <t>K30GENENA2</t>
  </si>
  <si>
    <t>GENENTECH UCD STUDENT AWARDS YR 2 K30GENENA2</t>
  </si>
  <si>
    <t>K30GENENA3</t>
  </si>
  <si>
    <t>GENENTECH UCD STUDENT AWARDS YR 3 K30GENENA3</t>
  </si>
  <si>
    <t>K30GENENA4</t>
  </si>
  <si>
    <t>GENENTECH SCHOLAR AWARDS YR 4 K30GENENA4</t>
  </si>
  <si>
    <t>K30GENENAW</t>
  </si>
  <si>
    <t>GENENTECH UCD STUDENT AWARDS K30GENENAW</t>
  </si>
  <si>
    <t>K30GENENS2</t>
  </si>
  <si>
    <t>GENENTECH UCD STUDENT STIPENDS YR 2 K30GENENS2</t>
  </si>
  <si>
    <t>K30GENENS3</t>
  </si>
  <si>
    <t>GENENTECH UCD STUDENT STIPENDS YR 3 K30GENENS3</t>
  </si>
  <si>
    <t>K30GENENS4</t>
  </si>
  <si>
    <t>GENENTECH UCD STUDENT STIPENDS YR 4 K30GENENS4</t>
  </si>
  <si>
    <t>K30GENENST</t>
  </si>
  <si>
    <t>GENENTECH UCD STUDENT STIPENDS K30GENENST</t>
  </si>
  <si>
    <t>K30GENENT2</t>
  </si>
  <si>
    <t>GENENTECH FOUNDATION YR 2 K30GENENT2</t>
  </si>
  <si>
    <t>K30GENENT3</t>
  </si>
  <si>
    <t>GENENTECH FOUNDATION YR 3 K30GENENT3</t>
  </si>
  <si>
    <t>K30GENENT4</t>
  </si>
  <si>
    <t>GENENTECH FOUNDATION YR 3 K30GENENT4</t>
  </si>
  <si>
    <t>K30GENENTE</t>
  </si>
  <si>
    <t>GENENTECH FOUNDATION GRANT K30GENENTE</t>
  </si>
  <si>
    <t>K30MFGENE2</t>
  </si>
  <si>
    <t>Facciotti STEM GENENTECH YR 2 K30MFGENE2</t>
  </si>
  <si>
    <t>K30MFGENE3</t>
  </si>
  <si>
    <t>Facciotti STEM GENENTECH YR 3 K30MFGENE3</t>
  </si>
  <si>
    <t>K30STMNGF2</t>
  </si>
  <si>
    <t>GENENTECH FOUNDATION YR 2 K30STMNGF2</t>
  </si>
  <si>
    <t>K30STMNGF3</t>
  </si>
  <si>
    <t>GENENTECH FOUNDATION YR 3 K30STMNGF3</t>
  </si>
  <si>
    <t>K30STMNGFG</t>
  </si>
  <si>
    <t>GENENTECH FOUNDATION GRANT K30STMNGFG</t>
  </si>
  <si>
    <t>K30BGBBAYR</t>
  </si>
  <si>
    <t>11 24 2020 Bayer K30BGBBAYR</t>
  </si>
  <si>
    <t>KS0LINIH19</t>
  </si>
  <si>
    <t>MPHA NIH R01 IZU KS0LINIH19</t>
  </si>
  <si>
    <t>K3080C81CG</t>
  </si>
  <si>
    <t>12 14 20 Arla Foods Bovine Milk Osacc K3080C81CG</t>
  </si>
  <si>
    <t>K30DAMARLA</t>
  </si>
  <si>
    <t>12 31 22 Arla Foods Bovine Milk Osacc K30DAMARLA</t>
  </si>
  <si>
    <t>K30DXBARLA</t>
  </si>
  <si>
    <t>12 31 22 Arla Foods Bovine Milk Osacc K30DXBARLA</t>
  </si>
  <si>
    <t>K30VPCCZ90</t>
  </si>
  <si>
    <t>CNPRC Stern MyoKardia K30VPCCZ90</t>
  </si>
  <si>
    <t>KS0CEJAN02</t>
  </si>
  <si>
    <t>MED URO JANSSEN APALUTAMIDE 12 19 12 27 KS0CEJAN02</t>
  </si>
  <si>
    <t>K30BAR0498</t>
  </si>
  <si>
    <t>LAWR ZHU BARKER COVER CROP STRATEGIES K30BAR0498</t>
  </si>
  <si>
    <t>K30LHA1032</t>
  </si>
  <si>
    <t>NUTR Allen NACA 58 2032 1 032 K30LHA1032</t>
  </si>
  <si>
    <t>KS0CASG801</t>
  </si>
  <si>
    <t>MED IMCA SINGH BOSTON SCIENTIFIC S2436 KS0CASG801</t>
  </si>
  <si>
    <t>K30OMF0006</t>
  </si>
  <si>
    <t>LOW PWR MICROW OSILATOR LMO PHS II AOS K30OMF0006</t>
  </si>
  <si>
    <t>KS0RCMAPMA</t>
  </si>
  <si>
    <t>Cudmore NIH A20 2537 KS0RCMAPMA</t>
  </si>
  <si>
    <t>K30MXH5NI2</t>
  </si>
  <si>
    <t>HE M HUO Aging NIH NIA 80D07 59 5 K30MXH5NI2</t>
  </si>
  <si>
    <t>K30MXH5NIA</t>
  </si>
  <si>
    <t>HE M HUO Aging NIH NIA 80D07 K30MXH5NIA</t>
  </si>
  <si>
    <t>K30MOLEHDM</t>
  </si>
  <si>
    <t>CHEM MURRAY NIH R35GM142892 0 K30MOLEHDM</t>
  </si>
  <si>
    <t>K30LERAPID</t>
  </si>
  <si>
    <t>MAE S LEE NASA 80NSSC21M0070 K30LERAPID</t>
  </si>
  <si>
    <t>K302380D10</t>
  </si>
  <si>
    <t>CS IBS Architectural Structures Panetta K302380D10</t>
  </si>
  <si>
    <t>K30RKDOE21</t>
  </si>
  <si>
    <t>INC DEPARTMENT OF ENERGY OFFICE DE SC002 K30RKDOE21</t>
  </si>
  <si>
    <t>KS0IDTG307</t>
  </si>
  <si>
    <t>MED IMID THOMPSON MAYO CLINIC KS0IDTG307</t>
  </si>
  <si>
    <t>K30DSELA01</t>
  </si>
  <si>
    <t>Segal NIH R21ES033460 ELA K30DSELA01</t>
  </si>
  <si>
    <t>K30IMCSHYU</t>
  </si>
  <si>
    <t>CHEM Yu IMCS 2021 K30IMCSHYU</t>
  </si>
  <si>
    <t>K30RVDNIH2</t>
  </si>
  <si>
    <t>NPB Dekock NIH Fellowship Award Yr 2 K30RVDNIH2</t>
  </si>
  <si>
    <t>K30RVDNIHF</t>
  </si>
  <si>
    <t>NPB Dekock NIH Fellowship award K30RVDNIHF</t>
  </si>
  <si>
    <t>K30VCPIVMJ</t>
  </si>
  <si>
    <t>MAE VAN DAM C P NASA A22 1969 K30VCPIVMJ</t>
  </si>
  <si>
    <t>KS0NEYB500</t>
  </si>
  <si>
    <t>MED IMNE YOUNG SATELLITE HEALTHCARE KS0NEYB500</t>
  </si>
  <si>
    <t>KS0RHLN203</t>
  </si>
  <si>
    <t>MED IMRH LANE NIH 1R01AG070647 KS0RHLN203</t>
  </si>
  <si>
    <t>KS0GMBS202</t>
  </si>
  <si>
    <t>MED IMGM BROWN NIH R01DK122087 KS0GMBS202</t>
  </si>
  <si>
    <t>K30SBHFSP1</t>
  </si>
  <si>
    <t>Brady HFSP RGP0067 2021 K30SBHFSP1</t>
  </si>
  <si>
    <t>K30DWYAIR2</t>
  </si>
  <si>
    <t>CMB DWYER PHS HEALTH RESOURCES UCLA K30DWYAIR2</t>
  </si>
  <si>
    <t>K30DWYAIRP</t>
  </si>
  <si>
    <t>CMB DWYER PHS HEALTH RESOURCES UCLA K30DWYAIRP</t>
  </si>
  <si>
    <t>K30DWYAIRQ</t>
  </si>
  <si>
    <t>CMB DWYER PHS HEALTH RESOURCES UCLA K30DWYAIRQ</t>
  </si>
  <si>
    <t>KS0CLORGAN</t>
  </si>
  <si>
    <t>C LEE ORGANOGENESIS INC 5 31 2024 KS0CLORGAN</t>
  </si>
  <si>
    <t>KS0SBNIH02</t>
  </si>
  <si>
    <t>BOYD DENTAL CRANIO NIH R03 GRANT Y1 KS0SBNIH02</t>
  </si>
  <si>
    <t>K30NF80D29</t>
  </si>
  <si>
    <t>WFCB Eff 10 1 2021 sub award from UCSC K30NF80D29</t>
  </si>
  <si>
    <t>KS0NT80D31</t>
  </si>
  <si>
    <t>MEDPATH ABBOTT POC CS 2021 0008 KS0NT80D31</t>
  </si>
  <si>
    <t>K30BKG5USD</t>
  </si>
  <si>
    <t>ARE GOODRICH USDA CITRUS GREENING K30BKG5USD</t>
  </si>
  <si>
    <t>K30TMA2FN2</t>
  </si>
  <si>
    <t>ARE Anderson T Sea Grant Yr 2 FINA K30TMA2FN2</t>
  </si>
  <si>
    <t>K30TMA2SEA</t>
  </si>
  <si>
    <t>ARE Anderson T Sea Grant Yr 1 FINA K30TMA2SEA</t>
  </si>
  <si>
    <t>K30TMA2SG2</t>
  </si>
  <si>
    <t>ARE Anderson T Sea Grant Yr 2 Acct K30TMA2SG2</t>
  </si>
  <si>
    <t>K30TMA2SGR</t>
  </si>
  <si>
    <t>ARE Thomas Anderson Sea Grant K30TMA2SGR</t>
  </si>
  <si>
    <t>K30KB80D36</t>
  </si>
  <si>
    <t>FULBRIGHT COLOMBIA A22 2441 K30KB80D36</t>
  </si>
  <si>
    <t>K302380D37</t>
  </si>
  <si>
    <t>CS NSF Heterogenous Network Zhang K302380D37</t>
  </si>
  <si>
    <t>K30JOUSG23</t>
  </si>
  <si>
    <t>ECE OWENS HEC RAS 2D GRAPHICS PROCESSOR K30JOUSG23</t>
  </si>
  <si>
    <t>K30JOUSG24</t>
  </si>
  <si>
    <t>USGS HEC RAS 2D GPU Yr 2 K30JOUSG24</t>
  </si>
  <si>
    <t>K30APSFB08</t>
  </si>
  <si>
    <t>PS KHALSA 2022 23 DRI FFAR VIA MEYER K30APSFB08</t>
  </si>
  <si>
    <t>K30APSFB78</t>
  </si>
  <si>
    <t>PS KHALSA 2022 23 DRI FFAR VIA MEYER YR3 K30APSFB78</t>
  </si>
  <si>
    <t>K30DMMDRI2</t>
  </si>
  <si>
    <t>AN SCI MEYER DRI US DAIRY K30DMMDRI2</t>
  </si>
  <si>
    <t>K30DMMDRI3</t>
  </si>
  <si>
    <t>AN SCI MEYER DRI US DAIRY YR 3 K30DMMDRI3</t>
  </si>
  <si>
    <t>K30DMMDRIA</t>
  </si>
  <si>
    <t>AN SCI MEYER DRI US DAIRY K30DMMDRIA</t>
  </si>
  <si>
    <t>K30HOR310A</t>
  </si>
  <si>
    <t>LAWR AWRH DAIRY PI MEYER YEAR 3 K30HOR310A</t>
  </si>
  <si>
    <t>K30HORW310</t>
  </si>
  <si>
    <t>LAWR AWRH DAIRYRESINST DR MEYER DAIRY K30HORW310</t>
  </si>
  <si>
    <t>K30FOG0D42</t>
  </si>
  <si>
    <t>LAWR FOGLIA NSF Integrated Assessment o K30FOG0D42</t>
  </si>
  <si>
    <t>K30TERC254</t>
  </si>
  <si>
    <t>TENV USBR Deployment of in situ Sensors K30TERC254</t>
  </si>
  <si>
    <t>K302379D90</t>
  </si>
  <si>
    <t>CS NSF Foundations for Correct Gonzalez K302379D90</t>
  </si>
  <si>
    <t>K30SIVNIH5</t>
  </si>
  <si>
    <t>BME NIH AWD R01GM121885 K30SIVNIH5</t>
  </si>
  <si>
    <t>K30IMONSF1</t>
  </si>
  <si>
    <t>JMIE MNTZ NSF CO2PIP COLLAB K30IMONSF1</t>
  </si>
  <si>
    <t>K30IMONSFP</t>
  </si>
  <si>
    <t>JMIE MNTZ NSF PARTICIPANT SUPPORT K30IMONSFP</t>
  </si>
  <si>
    <t>KS0HOKK842</t>
  </si>
  <si>
    <t>MED IMHO LI NOVARTIS CINC280AUS12 KS0HOKK842</t>
  </si>
  <si>
    <t>K30BYF76EP</t>
  </si>
  <si>
    <t>IARPA 3D EPIC FAINCING K30BYF76EP</t>
  </si>
  <si>
    <t>K30BYF77EP</t>
  </si>
  <si>
    <t>IARPA PHASE B K30BYF77EP</t>
  </si>
  <si>
    <t>K30BJ80D52</t>
  </si>
  <si>
    <t>ECNS U CHICAGO NSF J BUSHNELL 80D52 K30BJ80D52</t>
  </si>
  <si>
    <t>K304873277</t>
  </si>
  <si>
    <t>Rodier CARB San Joaquin Council Gov K304873277</t>
  </si>
  <si>
    <t>K30SXS5DDC</t>
  </si>
  <si>
    <t>ESP Sadro Disentangle Drivers of Cycling K30SXS5DDC</t>
  </si>
  <si>
    <t>KS0NERB202</t>
  </si>
  <si>
    <t>MED IMNE ROSHANRAVAN NIH R01DK129793 KS0NERB202</t>
  </si>
  <si>
    <t>K30CHDOEDD</t>
  </si>
  <si>
    <t>Chem Donadio DOE grant A22 0453 K30CHDOEDD</t>
  </si>
  <si>
    <t>K30KKT5ED2</t>
  </si>
  <si>
    <t>HE Twibell US Dept Education YR2 K30KKT5ED2</t>
  </si>
  <si>
    <t>K30KKT5EDU</t>
  </si>
  <si>
    <t>HE Twibell US Dept Education YR1 K30KKT5EDU</t>
  </si>
  <si>
    <t>K30HAR249A</t>
  </si>
  <si>
    <t>LAWR HARTER USDA Watershed models K30HAR249A</t>
  </si>
  <si>
    <t>K30MBJGA83</t>
  </si>
  <si>
    <t>MCB JGA 1R01HL151983 01A1 K30MBJGA83</t>
  </si>
  <si>
    <t>KS0PMZA209</t>
  </si>
  <si>
    <t>MED IMPM ZEKI ALBECK NIH R01 KS0PMZA209</t>
  </si>
  <si>
    <t>KS0WMUMM26</t>
  </si>
  <si>
    <t>DERM MURPHY UnivOfMinnesota 4 21 3 2026 KS0WMUMM26</t>
  </si>
  <si>
    <t>K30APSFA83</t>
  </si>
  <si>
    <t>PS BRUMMER USDA SAC HEMP GERMPLASM K30APSFA83</t>
  </si>
  <si>
    <t>K30S4LKSBF</t>
  </si>
  <si>
    <t>CEE DWR Sacramento Basin Forecasting K30S4LKSBF</t>
  </si>
  <si>
    <t>K30APSM653</t>
  </si>
  <si>
    <t>PS TRICAL HEGARTY K30APSM653</t>
  </si>
  <si>
    <t>K30JTSRBEN</t>
  </si>
  <si>
    <t>6 30 22 Reckitt Benckiser NAD AA Milk K30JTSRBEN</t>
  </si>
  <si>
    <t>K30SCWRBEN</t>
  </si>
  <si>
    <t>6 30 22 Reckitt Benckiser NAD AA Milk K30SCWRBEN</t>
  </si>
  <si>
    <t>K30JCC0D74</t>
  </si>
  <si>
    <t>Gabe Foote Exotic Bark Beetle K30JCC0D74</t>
  </si>
  <si>
    <t>K30CLWYETH</t>
  </si>
  <si>
    <t>Carvajal Krueger v Wyeth Settlement K30CLWYETH</t>
  </si>
  <si>
    <t>KS0CAVA503</t>
  </si>
  <si>
    <t>MED IMCA VILLABLANCA KRUEGER V WYETH KS0CAVA503</t>
  </si>
  <si>
    <t>KS0CAVA504</t>
  </si>
  <si>
    <t>MED IMCA VILLABLANCA KRUEGER V WYETH BS KS0CAVA504</t>
  </si>
  <si>
    <t>KS0CAVA505</t>
  </si>
  <si>
    <t>MED IMCA VILLABLANCA KRUEGER V WYETH DB KS0CAVA505</t>
  </si>
  <si>
    <t>KS0DMPWHP1</t>
  </si>
  <si>
    <t>MED PHS MIGLIORETTI WYETH WOMENS HEALTH KS0DMPWHP1</t>
  </si>
  <si>
    <t>KS0MRAH600</t>
  </si>
  <si>
    <t>MED RES KRUEGER V WYETH SETTLEMENT KS0MRAH600</t>
  </si>
  <si>
    <t>KS0MRAH601</t>
  </si>
  <si>
    <t>MED RES KRUEGER V WYETH SETTLEMENT KS0MRAH601</t>
  </si>
  <si>
    <t>KS0RWPOCE1</t>
  </si>
  <si>
    <t>MED PHS WHITMER WYETH OWASIS CEE CORE KS0RWPOCE1</t>
  </si>
  <si>
    <t>KS0RWPOCL1</t>
  </si>
  <si>
    <t>MED PHS WHITMER WYETH OWASIS CLINICAL KS0RWPOCL1</t>
  </si>
  <si>
    <t>KS0RWPOWA1</t>
  </si>
  <si>
    <t>MED PHS WHITMER WYETH OWASIS ADMIN KS0RWPOWA1</t>
  </si>
  <si>
    <t>K30VPCDZ80</t>
  </si>
  <si>
    <t>CNPRC Morrison C06OD030083 0 K30VPCDZ80</t>
  </si>
  <si>
    <t>KS0CACN263</t>
  </si>
  <si>
    <t>MED IMCA CHIAMVIMONVAT NIH U01HL160274 KS0CACN263</t>
  </si>
  <si>
    <t>KS0CACN268</t>
  </si>
  <si>
    <t>MED IMCA CHIAMVIMONVAT NIH U01 DIV SUPPL KS0CACN268</t>
  </si>
  <si>
    <t>KS0CACN269</t>
  </si>
  <si>
    <t>MED IMCA CHIAMVIMONVAT NIH U01 DIV SUPY2 KS0CACN269</t>
  </si>
  <si>
    <t>KS0CACN270</t>
  </si>
  <si>
    <t>MED IMCA NIP NIH U01HL160274 YEAR 2 KS0CACN270</t>
  </si>
  <si>
    <t>KS0CACN271</t>
  </si>
  <si>
    <t>MED IMCA NIP NIH U01HL160274 YEAR 3 KS0CACN271</t>
  </si>
  <si>
    <t>K3023KMDDD</t>
  </si>
  <si>
    <t>CS K MA NSF Track D Data Driven 2134901 K3023KMDDD</t>
  </si>
  <si>
    <t>K3023VFDDD</t>
  </si>
  <si>
    <t>CS FILKOV NSF Track DData Driven 2134901 K3023VFDDD</t>
  </si>
  <si>
    <t>K3023XLDDD</t>
  </si>
  <si>
    <t>CS LIU NSF Track D Data Driven 2134901 K3023XLDDD</t>
  </si>
  <si>
    <t>K30V435DDD</t>
  </si>
  <si>
    <t>Track D Data Driven Disease Prevention K30V435DDD</t>
  </si>
  <si>
    <t>K30V735DDD</t>
  </si>
  <si>
    <t>FINA Track D Data Driven Disease Preven K30V735DDD</t>
  </si>
  <si>
    <t>K30FMSACCF</t>
  </si>
  <si>
    <t>NUTR ENHANCE HEART FAILURE OUTCOMES K30FMSACCF</t>
  </si>
  <si>
    <t>K30AEX80D8</t>
  </si>
  <si>
    <t>USDA NIFA 2021 2022 WPDN McRoberts K30AEX80D8</t>
  </si>
  <si>
    <t>K30CLS80D8</t>
  </si>
  <si>
    <t>USDA NIFA 2021 2022 WPDN McRoberts K30CLS80D8</t>
  </si>
  <si>
    <t>K30DNM80D8</t>
  </si>
  <si>
    <t>USDA NIFA 2021 2023 WPDN K30DNM80D8</t>
  </si>
  <si>
    <t>K30DNM80DA</t>
  </si>
  <si>
    <t>USDA NIFA 2021 22 WPDN CDFA K30DNM80DA</t>
  </si>
  <si>
    <t>K30DNM80DB</t>
  </si>
  <si>
    <t>USDA NIFA 2021 22 WPDN Alaska K30DNM80DB</t>
  </si>
  <si>
    <t>K30DNM80DC</t>
  </si>
  <si>
    <t>USDA NIFA 2021 22 WPDN Arizona K30DNM80DC</t>
  </si>
  <si>
    <t>K30DNM80DD</t>
  </si>
  <si>
    <t>USDA NIFA 2021 22 WPDN Guam K30DNM80DD</t>
  </si>
  <si>
    <t>K30DNM80DE</t>
  </si>
  <si>
    <t>USDA NIFA 2021 22 WPDN Hawaii K30DNM80DE</t>
  </si>
  <si>
    <t>K30DNM80DF</t>
  </si>
  <si>
    <t>USDA NIFA 2021 23 WPDN Idaho K30DNM80DF</t>
  </si>
  <si>
    <t>K30DNM80DG</t>
  </si>
  <si>
    <t>USDA NIFA 2021 22 WPDN Nevada K30DNM80DG</t>
  </si>
  <si>
    <t>K30DNM80DH</t>
  </si>
  <si>
    <t>USDA NIFA 2021 22 WPDN New Mexico K30DNM80DH</t>
  </si>
  <si>
    <t>K30DNM80DI</t>
  </si>
  <si>
    <t>USDA NIFA 2021 22 WPDN Oregon K30DNM80DI</t>
  </si>
  <si>
    <t>K30DNM80DJ</t>
  </si>
  <si>
    <t>USDA NIFA 2021 23 WPDN Utah K30DNM80DJ</t>
  </si>
  <si>
    <t>K30DNM80DK</t>
  </si>
  <si>
    <t>USDA NIFA 2021 22 WPDN Washington K30DNM80DK</t>
  </si>
  <si>
    <t>K30DNM80DX</t>
  </si>
  <si>
    <t>USDA NIFA 2021 2022 WPDN National Mtg K30DNM80DX</t>
  </si>
  <si>
    <t>K30JMD80D8</t>
  </si>
  <si>
    <t>USDA NIFA 2021 2022 WPDN McRoberts K30JMD80D8</t>
  </si>
  <si>
    <t>K30RESPLAT</t>
  </si>
  <si>
    <t>NUTR USDA ERS PURCHASE TO PLATE TOOLS K30RESPLAT</t>
  </si>
  <si>
    <t>K30TKB5PTP</t>
  </si>
  <si>
    <t>ARE BEATTY USDA ERS PURCH TO PLATE TOOL K30TKB5PTP</t>
  </si>
  <si>
    <t>K30APSJMF2</t>
  </si>
  <si>
    <t>PS LAPORTE KRELL VIA DOE FINA YR2 K30APSJMF2</t>
  </si>
  <si>
    <t>K30APSJMF3</t>
  </si>
  <si>
    <t>PS LAPORTE KRELL VIA DOE FINA YR3 K30APSJMF3</t>
  </si>
  <si>
    <t>K30BYFQW75</t>
  </si>
  <si>
    <t>DOE ASCR QUANTUM WRAPPER NETWORK K30BYFQW75</t>
  </si>
  <si>
    <t>KS0GIMV802</t>
  </si>
  <si>
    <t>MED IMGI MEDICI VIVET THERA VTX 801 KS0GIMV802</t>
  </si>
  <si>
    <t>KS0PMSN803</t>
  </si>
  <si>
    <t>MED IMPM SOOD ALTAVANT SCI RVT 1201 2002 KS0PMSN803</t>
  </si>
  <si>
    <t>K30SJD2PRT</t>
  </si>
  <si>
    <t>NSF RCN UBE DESIGN DATA NET PARTICIPANT K30SJD2PRT</t>
  </si>
  <si>
    <t>K30SJRCND2</t>
  </si>
  <si>
    <t>NSF RCN UBE DESIGN TO DATA NETWORK K30SJRCND2</t>
  </si>
  <si>
    <t>K30RB80D90</t>
  </si>
  <si>
    <t>WFCB Eff 9 1 2020 Mgmt for Voles K30RB80D90</t>
  </si>
  <si>
    <t>K30V451EP1</t>
  </si>
  <si>
    <t>Dini AAEP Elucidating host pathogen int K30V451EP1</t>
  </si>
  <si>
    <t>K30V451EP0</t>
  </si>
  <si>
    <t>Dini AAEP Equine placenta in lab K30V451EP0</t>
  </si>
  <si>
    <t>K30DAS7ECC</t>
  </si>
  <si>
    <t>ARE DAS CACASA Economic Contributions K30DAS7ECC</t>
  </si>
  <si>
    <t>K30YLO21T1</t>
  </si>
  <si>
    <t>YLO Yolo County GENT 2021 40 C000114231 K30YLO21T1</t>
  </si>
  <si>
    <t>K30DAS7CEC</t>
  </si>
  <si>
    <t>ARE DAS Cannabis Economics K30DAS7CEC</t>
  </si>
  <si>
    <t>K30SLO23T1</t>
  </si>
  <si>
    <t>SLO San Luis Obsipo GENT 2023 52 K30SLO23T1</t>
  </si>
  <si>
    <t>K30SOL23T1</t>
  </si>
  <si>
    <t>SOL Solano Co GENT 2023 32 C114401 K30SOL23T1</t>
  </si>
  <si>
    <t>K30PLU23C1</t>
  </si>
  <si>
    <t>PLU Plumas Co CW 2023 26 C114455 K30PLU23C1</t>
  </si>
  <si>
    <t>K30PLU23E1</t>
  </si>
  <si>
    <t>PLU Plumas Co EW 2023 26 C114454 K30PLU23E1</t>
  </si>
  <si>
    <t>KS0PMVCID2</t>
  </si>
  <si>
    <t>Maillard ADVANCE Mark VCID 8 1 23 KS0PMVCID2</t>
  </si>
  <si>
    <t>KS0CTTJ803</t>
  </si>
  <si>
    <t>MED IMCT TUSCANO FATE FT819 101 KS0CTTJ803</t>
  </si>
  <si>
    <t>KS0CTTJ802</t>
  </si>
  <si>
    <t>MED IMCT TUSCANO UCSF CC 202529 KS0CTTJ802</t>
  </si>
  <si>
    <t>KS0AYPIT23</t>
  </si>
  <si>
    <t>Pittsburgh A23 1330 KS0AYPIT23</t>
  </si>
  <si>
    <t>KS0PMSJ200</t>
  </si>
  <si>
    <t>MED IMPM STOCKING NIH K01 KS0PMSJ200</t>
  </si>
  <si>
    <t>K30AJM0F09</t>
  </si>
  <si>
    <t>10 31 23 NP 305 Crop Production AJM K30AJM0F09</t>
  </si>
  <si>
    <t>K30WITSORT</t>
  </si>
  <si>
    <t>Wittman NASA 80F10 A24 1375 X SORTER K30WITSORT</t>
  </si>
  <si>
    <t>KS0PAEXPOS</t>
  </si>
  <si>
    <t>Ashwood R21 Exposure On Allergic Asthma KS0PAEXPOS</t>
  </si>
  <si>
    <t>KS0OPHW13S</t>
  </si>
  <si>
    <t>MED CANCER CENTER CANCER REGISTRY YR 2 KS0OPHW13S</t>
  </si>
  <si>
    <t>K30AEX0F14</t>
  </si>
  <si>
    <t>CA Pear Advisory Screening Fungicides K30AEX0F14</t>
  </si>
  <si>
    <t>KS0HORJ833</t>
  </si>
  <si>
    <t>MED IMHO RIESS NUVALENT NVL 655 01 KS0HORJ833</t>
  </si>
  <si>
    <t>K30HHP1922</t>
  </si>
  <si>
    <t>HH CHEST P19 22 Fingerprinting K30HHP1922</t>
  </si>
  <si>
    <t>K30JRINSFD</t>
  </si>
  <si>
    <t>EVE ROSS IBARRA NSF DISES 2307175 0 K30JRINSFD</t>
  </si>
  <si>
    <t>K30KIS3963</t>
  </si>
  <si>
    <t>LAWR KISEKKA EF POLYMER K30KIS3963</t>
  </si>
  <si>
    <t>K302380F19</t>
  </si>
  <si>
    <t>CS NSF IIS III Small Towards Davidson K302380F19</t>
  </si>
  <si>
    <t>KS0CARJ531</t>
  </si>
  <si>
    <t>MED IMCA ROGERS BOSTON SCI SH FLLW FY24 KS0CARJ531</t>
  </si>
  <si>
    <t>KS0JNCBHS3</t>
  </si>
  <si>
    <t>STEM NOLTA CIRM BRIDGES 3 0 HSU Y3 KS0JNCBHS3</t>
  </si>
  <si>
    <t>K30RMHGOJI</t>
  </si>
  <si>
    <t>NUT HACKMAN NIFA GOJI BERRY INTAKE K30RMHGOJI</t>
  </si>
  <si>
    <t>K30HHP2022</t>
  </si>
  <si>
    <t>ECE Homayoun CHEST P20 22 K30HHP2022</t>
  </si>
  <si>
    <t>KS0CTJB801</t>
  </si>
  <si>
    <t>MED IMCT JONAS OHIO STATE UNIV OSU 19060 KS0CTJB801</t>
  </si>
  <si>
    <t>KS0HOSJ501</t>
  </si>
  <si>
    <t>MED IMHO SUTCLIFFE SNMMI MARS SHOT KS0HOSJ501</t>
  </si>
  <si>
    <t>K30FPS0F26</t>
  </si>
  <si>
    <t>USDA APHIS FY2023 2024 NCPN 1 945 266 K30FPS0F26</t>
  </si>
  <si>
    <t>K30APLLN26</t>
  </si>
  <si>
    <t>ECE Pham LLNL RF Energy Harvesting K30APLLN26</t>
  </si>
  <si>
    <t>K304877130</t>
  </si>
  <si>
    <t>Jenn Technical Support on HEVI LOAD K304877130</t>
  </si>
  <si>
    <t>K30SJ80F30</t>
  </si>
  <si>
    <t>ECNS AFA A24 2012 J STEARNS 80F30 K30SJ80F30</t>
  </si>
  <si>
    <t>KS0RHPURE1</t>
  </si>
  <si>
    <t>Hagerman PureTech DoD KS0RHPURE1</t>
  </si>
  <si>
    <t>KS0NRJB205</t>
  </si>
  <si>
    <t>LEARNING SKILLS CASE WESTERN KS0NRJB205</t>
  </si>
  <si>
    <t>K30EXKCDFA</t>
  </si>
  <si>
    <t>ANS KEBREAB CDFA 22 1692 000 SG K30EXKCDFA</t>
  </si>
  <si>
    <t>KS0MTR01TD</t>
  </si>
  <si>
    <t>Talbott NIH R01HD112362 0 KS0MTR01TD</t>
  </si>
  <si>
    <t>K30HSR6101</t>
  </si>
  <si>
    <t>CHPR R61 R33 Multi System Opioid K30HSR6101</t>
  </si>
  <si>
    <t>KS0DHR44PR</t>
  </si>
  <si>
    <t>R43 Subcontract from Tendel Primate KS0DHR44PR</t>
  </si>
  <si>
    <t>KS0DHTER44</t>
  </si>
  <si>
    <t>R44 Subcontract from Tendel Therapies KS0DHTER44</t>
  </si>
  <si>
    <t>K30APSFC26</t>
  </si>
  <si>
    <t>PS GREWELL USDA RSA 58 2030 3 031 K30APSFC26</t>
  </si>
  <si>
    <t>K30AAMJMEL</t>
  </si>
  <si>
    <t>AAS M JERNG MELLON HUMANITIES GRANT K30AAMJMEL</t>
  </si>
  <si>
    <t>KS0REACTAF</t>
  </si>
  <si>
    <t>MED CTSC NW REACT AF SRIVATSA KS0REACTAF</t>
  </si>
  <si>
    <t>K30LPPMC01</t>
  </si>
  <si>
    <t>Pulmonary Pathophysiologic Mechanism Chl K30LPPMC01</t>
  </si>
  <si>
    <t>K30ST80F45</t>
  </si>
  <si>
    <t>ANTS NSF 2234847 0 TSTEELE 80F45 K30ST80F45</t>
  </si>
  <si>
    <t>K30FR80F46</t>
  </si>
  <si>
    <t>SOCS RTI A23 2946 R FARIS 80F46 K30FR80F46</t>
  </si>
  <si>
    <t>K30MKGATES</t>
  </si>
  <si>
    <t>Kurlaender Calif Math Pathways Res K30MKGATES</t>
  </si>
  <si>
    <t>K30BPCEZ77</t>
  </si>
  <si>
    <t>CNPRC Tarantal NIH 1U42OD035737 01 K30BPCEZ77</t>
  </si>
  <si>
    <t>K30V435F15</t>
  </si>
  <si>
    <t>A24 1732 FARAD Award 20234148041036 K30V435F15</t>
  </si>
  <si>
    <t>K30CNSMU34</t>
  </si>
  <si>
    <t>CNS USREY P50 CONTE ADMIN CORE YR1 K30CNSMU34</t>
  </si>
  <si>
    <t>K30SJQ23Q1</t>
  </si>
  <si>
    <t>SJQ San Joaquin XX 2023 28 C114426 K30SJQ23Q1</t>
  </si>
  <si>
    <t>K30SJQ23W1</t>
  </si>
  <si>
    <t>SJQ San Joaquin GENT 2023 28 C114427 K30SJQ23W1</t>
  </si>
  <si>
    <t>K30SJQ23T1</t>
  </si>
  <si>
    <t>SJQ San Joaquin GENT 2023 28 C4428 K30SJQ23T1</t>
  </si>
  <si>
    <t>K30BCD6COL</t>
  </si>
  <si>
    <t>HE Chambers Columbia PAWS K30BCD6COL</t>
  </si>
  <si>
    <t>K30OFUSDA2</t>
  </si>
  <si>
    <t>USDA Acquisition of Goods and Services K30OFUSDA2</t>
  </si>
  <si>
    <t>K30BERNPF2</t>
  </si>
  <si>
    <t>PSY BERN Polyamory Foundation Grant K30BERNPF2</t>
  </si>
  <si>
    <t>K30VP79562</t>
  </si>
  <si>
    <t>CNPRC YR62 SUP3 DIVERSITY CENICEROS K30VP79562</t>
  </si>
  <si>
    <t>K30FGZ0F63</t>
  </si>
  <si>
    <t>CDFA Biology and Role of Treehoppers K30FGZ0F63</t>
  </si>
  <si>
    <t>K30NNNPOMW</t>
  </si>
  <si>
    <t>9 30 24 Extend Pomegranate Arils K30NNNPOMW</t>
  </si>
  <si>
    <t>K30SCWPOMW</t>
  </si>
  <si>
    <t>9 30 24 Extend Pomegranate Arils K30SCWPOMW</t>
  </si>
  <si>
    <t>K30APSM790</t>
  </si>
  <si>
    <t>PS LUNDY CCIA 23 24 A24 1990 K30APSM790</t>
  </si>
  <si>
    <t>K30APSM789</t>
  </si>
  <si>
    <t>PS Brukental Knapp BARD Fellow A24 2345 K30APSM789</t>
  </si>
  <si>
    <t>K30V451EI3</t>
  </si>
  <si>
    <t>Gallardo ISUEIC Preventing IBV pathology K30V451EI3</t>
  </si>
  <si>
    <t>KS0RB0FAPI</t>
  </si>
  <si>
    <t>MRAD AvidLily FAPI Study R BADAWI KS0RB0FAPI</t>
  </si>
  <si>
    <t>K30JXN2038</t>
  </si>
  <si>
    <t>USDA Acquisition of Goods and Services K30JXN2038</t>
  </si>
  <si>
    <t>K30TERC278</t>
  </si>
  <si>
    <t>TENV FORREST NSF BLUES K30TERC278</t>
  </si>
  <si>
    <t>K30F4SMNIS</t>
  </si>
  <si>
    <t>CEE Miller Natl Inst of Standards K30F4SMNIS</t>
  </si>
  <si>
    <t>KS0PMAT846</t>
  </si>
  <si>
    <t>MED IMPM ALBERTSON UNITED THERAPEUTICS KS0PMAT846</t>
  </si>
  <si>
    <t>K30NCKUDEV</t>
  </si>
  <si>
    <t>12 31 23 NCKU Chemistry of Millets K30NCKUDEV</t>
  </si>
  <si>
    <t>K30CNSCK09</t>
  </si>
  <si>
    <t>CNS C KIM NIH DP2MH136588 YR1 K30CNSCK09</t>
  </si>
  <si>
    <t>KS0AWLSR01</t>
  </si>
  <si>
    <t>MED SURG AIJUN WANG NHIP KS0AWLSR01</t>
  </si>
  <si>
    <t>KS0JLPLACE</t>
  </si>
  <si>
    <t>Placental Identified NHIP KS0JLPLACE</t>
  </si>
  <si>
    <t>K30MNTWMP1</t>
  </si>
  <si>
    <t>EVE M Turelli WMP A24 1774 0 K30MNTWMP1</t>
  </si>
  <si>
    <t>K30HED80F8</t>
  </si>
  <si>
    <t>LAWR DAHLKE NSF MAR Rapid K30HED80F8</t>
  </si>
  <si>
    <t>K30EL80F81</t>
  </si>
  <si>
    <t>MSE LA PLANTE NSF Career Alt Cements K30EL80F81</t>
  </si>
  <si>
    <t>K30EL80FPS</t>
  </si>
  <si>
    <t>MSE LA PLANTE NSF Career Part Support K30EL80FPS</t>
  </si>
  <si>
    <t>K30RJS5AMS</t>
  </si>
  <si>
    <t>ARE Sexton Goodhue USDA AMS Coop Agrmnt K30RJS5AMS</t>
  </si>
  <si>
    <t>KS0NRHY102</t>
  </si>
  <si>
    <t>CDA LOCAL AGING AND DISABILITY ACTION KS0NRHY102</t>
  </si>
  <si>
    <t>K30LJHWC23</t>
  </si>
  <si>
    <t>WCFS Renewal Year 01 Atwill K30LJHWC23</t>
  </si>
  <si>
    <t>K30V451M01</t>
  </si>
  <si>
    <t>WCFS Year 11 JayRussell K30V451M01</t>
  </si>
  <si>
    <t>K30V451R01</t>
  </si>
  <si>
    <t>WCFS Year 11 Atwill K30V451R01</t>
  </si>
  <si>
    <t>K30V451X01</t>
  </si>
  <si>
    <t>WCFS Year 11 Xunde Dairy Project K30V451X01</t>
  </si>
  <si>
    <t>K30MEN23E1</t>
  </si>
  <si>
    <t>MEN Mendocino Co EW 2023 46 C114465 K30MEN23E1</t>
  </si>
  <si>
    <t>K30MOD23T1</t>
  </si>
  <si>
    <t>MOD Modoc County GENT 2023 20 C114392 K30MOD23T1</t>
  </si>
  <si>
    <t>K30CTLDP17</t>
  </si>
  <si>
    <t>LDP Mid Level Managers FY 23 24 K30CTLDP17</t>
  </si>
  <si>
    <t>K30CTREIB2</t>
  </si>
  <si>
    <t>CTN Anavo REIB Learning Collab Wave 1 K30CTREIB2</t>
  </si>
  <si>
    <t>K30MATEG06</t>
  </si>
  <si>
    <t>E Gorskiy NSF 2023 26 K30MATEG06</t>
  </si>
  <si>
    <t>K30SOTRPA1</t>
  </si>
  <si>
    <t>JMIE OSTO TAHOE REGIONAL PLANNING AGENC K30SOTRPA1</t>
  </si>
  <si>
    <t>K30MSARPVS</t>
  </si>
  <si>
    <t>Climate smart solution with RPVS K30MSARPVS</t>
  </si>
  <si>
    <t>K30MOG0F94</t>
  </si>
  <si>
    <t>12 31 25 MSU WESTERN SARE MOGA K30MOG0F94</t>
  </si>
  <si>
    <t>K30TERC279</t>
  </si>
  <si>
    <t>TENV FORREST NSF LID K30TERC279</t>
  </si>
  <si>
    <t>KS0EDNOTR2</t>
  </si>
  <si>
    <t>E Dickson A24 1436 Notre Dame 2 KS0EDNOTR2</t>
  </si>
  <si>
    <t>KS0GMDM201</t>
  </si>
  <si>
    <t>MED IMGM DOSSETT NIH R01AG078283 0 KS0GMDM201</t>
  </si>
  <si>
    <t>K30BPCEZ82</t>
  </si>
  <si>
    <t>CNPRC Bliss Moreau NIA R21AG080198 01A1 K30BPCEZ82</t>
  </si>
  <si>
    <t>K30ORA16E1</t>
  </si>
  <si>
    <t>ORA Orange EW 2016 47 C00011314 K30ORA16E1</t>
  </si>
  <si>
    <t>KS0CC81A48</t>
  </si>
  <si>
    <t>SWOG PURCHASE SVC AGRMT U MICH KS0CC81A48</t>
  </si>
  <si>
    <t>KS0CRAS105</t>
  </si>
  <si>
    <t>CRHD LATINO TECH ASSIST PROV AGUILAR GAX KS0CRAS105</t>
  </si>
  <si>
    <t>KS0CDCUR21</t>
  </si>
  <si>
    <t>DECARLI PRECURSORS OF STROKE 02 28 23 KS0CDCUR21</t>
  </si>
  <si>
    <t>KS0CDCURS2</t>
  </si>
  <si>
    <t>DECARLI PRECURSORS OF STROKE 02 28 20 KS0CDCURS2</t>
  </si>
  <si>
    <t>KS0CDUTEX3</t>
  </si>
  <si>
    <t>DECARLI PRECURSORS OF STROKE 02 28 19 KS0CDUTEX3</t>
  </si>
  <si>
    <t>K30VPCBZ95</t>
  </si>
  <si>
    <t>CNPRC Kinnally Guggenheim Foundation K30VPCBZ95</t>
  </si>
  <si>
    <t>K30AEXKFLR</t>
  </si>
  <si>
    <t>ANS KEBREAB UNV FLORIDA UFDSP00012114 K30AEXKFLR</t>
  </si>
  <si>
    <t>K30SK81B35</t>
  </si>
  <si>
    <t>SOCS NSF SBP NETWK CON K SHAUMAN 81B35 K30SK81B35</t>
  </si>
  <si>
    <t>KS0HODJ807</t>
  </si>
  <si>
    <t>MED IMHO DUCORE SPARK 9001 LTFU 101 KS0HODJ807</t>
  </si>
  <si>
    <t>KS0HTC4289</t>
  </si>
  <si>
    <t>MED CTSC SPARK DUCORE 4289 KS0HTC4289</t>
  </si>
  <si>
    <t>K30CKB5NSF</t>
  </si>
  <si>
    <t>HE CD Brinkley NSF CAREER K30CKB5NSF</t>
  </si>
  <si>
    <t>KS0HOTJ601</t>
  </si>
  <si>
    <t>MED IMCT TUSCANO CELGENE 9924 PHI 79 KS0HOTJ601</t>
  </si>
  <si>
    <t>KS0HOGA804</t>
  </si>
  <si>
    <t>MED IMHO GIERMASZ BIOMARIN 270 302 KS0HOGA804</t>
  </si>
  <si>
    <t>KS0HTC4290</t>
  </si>
  <si>
    <t>MED CTSC BIOMARIN GIERMASZ 4290 KS0HTC4290</t>
  </si>
  <si>
    <t>KS0DMR13AP</t>
  </si>
  <si>
    <t>MUNGAS Conf on Adv Psychometric 3 31 24 KS0DMR13AP</t>
  </si>
  <si>
    <t>KS0HORJ811</t>
  </si>
  <si>
    <t>MED IMHO RIESS MERCK UCDCC 259 KS0HORJ811</t>
  </si>
  <si>
    <t>K30MJSASU1</t>
  </si>
  <si>
    <t>STEMSS CRUISE 2017 2022 K30MJSASU1</t>
  </si>
  <si>
    <t>K30MJSASU2</t>
  </si>
  <si>
    <t>STEMSS CRUISE 2018 2019 K30MJSASU2</t>
  </si>
  <si>
    <t>K30MJSASU3</t>
  </si>
  <si>
    <t>STEMSS CRUISE 2019 2020 K30MJSASU3</t>
  </si>
  <si>
    <t>K30MJSASU4</t>
  </si>
  <si>
    <t>STEMSS CRUISE 2020 2021 K30MJSASU4</t>
  </si>
  <si>
    <t>K30MJSASU5</t>
  </si>
  <si>
    <t>STEMSS CRUISE 2021 2022 K30MJSASU5</t>
  </si>
  <si>
    <t>K30APSD193</t>
  </si>
  <si>
    <t>PS KAFFKA CARB AMMP K30APSD193</t>
  </si>
  <si>
    <t>K30APSD196</t>
  </si>
  <si>
    <t>PS KAFFKA CARB AMMP YR2 K30APSD196</t>
  </si>
  <si>
    <t>KS0HOJB817</t>
  </si>
  <si>
    <t>MED IMCT JONAS AROG ARO 021 KS0HOJB817</t>
  </si>
  <si>
    <t>K30BJ81B89</t>
  </si>
  <si>
    <t>ECNS UCB RATE DATABASE J BUSHNELL 81B89 K30BJ81B89</t>
  </si>
  <si>
    <t>K30S4HB002</t>
  </si>
  <si>
    <t>CEE BISCHEL DEPT OF PESTICIDE REG YR1 K30S4HB002</t>
  </si>
  <si>
    <t>K30S4HB003</t>
  </si>
  <si>
    <t>CEE BISCHEL DEPT OF PESTICIDE REG YR2 K30S4HB003</t>
  </si>
  <si>
    <t>K30S4HB004</t>
  </si>
  <si>
    <t>CEE BISCHEL DEPT OF PESTICIDE REG YR3 K30S4HB004</t>
  </si>
  <si>
    <t>K30ZLPPEEL</t>
  </si>
  <si>
    <t>04 30 22 CDFA Dry Peeling K30ZLPPEEL</t>
  </si>
  <si>
    <t>K30V472MKI</t>
  </si>
  <si>
    <t>CNPRC KURODA EVMS CSF1R PROJECT CORE K30V472MKI</t>
  </si>
  <si>
    <t>K30V472MKJ</t>
  </si>
  <si>
    <t>CNPRC KURODA EVMS CSF1R PROJECT CNPRC K30V472MKJ</t>
  </si>
  <si>
    <t>KS0CBEPITH</t>
  </si>
  <si>
    <t>Novel Defensins in Human Epithelial Tiss KS0CBEPITH</t>
  </si>
  <si>
    <t>KS0CBEPUMB</t>
  </si>
  <si>
    <t>Novel Defensins Subaward to UMB KS0CBEPUMB</t>
  </si>
  <si>
    <t>K30AEX1C14</t>
  </si>
  <si>
    <t>Epidemiological Dynamics FusariumDieback K30AEX1C14</t>
  </si>
  <si>
    <t>K30AEX1C15</t>
  </si>
  <si>
    <t>Epidemiological Dynamics FusariumDieback K30AEX1C15</t>
  </si>
  <si>
    <t>K30JHT7SHB</t>
  </si>
  <si>
    <t>CLOSED ESP Thorne InvasiveShotHoleBorer K30JHT7SHB</t>
  </si>
  <si>
    <t>K30KMJ7ISH</t>
  </si>
  <si>
    <t>CLOSED JETTER K INVASIVE SHOT HOLE BORER K30KMJ7ISH</t>
  </si>
  <si>
    <t>KS0HOKE814</t>
  </si>
  <si>
    <t>MED IMHO KIM NGM BIOPHARMACEUTICALS KS0HOKE814</t>
  </si>
  <si>
    <t>KS0MDJAN01</t>
  </si>
  <si>
    <t>MED URO JANSSEN PARP 12 19 2 24 KS0MDJAN01</t>
  </si>
  <si>
    <t>KS0EGPPGY1</t>
  </si>
  <si>
    <t>MPHA ELE PPG STANFORD YR1 KS0EGPPGY1</t>
  </si>
  <si>
    <t>K30BND1C24</t>
  </si>
  <si>
    <t>NSF Trapdoor Spiders California Florist K30BND1C24</t>
  </si>
  <si>
    <t>K30BND1C2F</t>
  </si>
  <si>
    <t>FINA NSF Trapdoor Spiders California K30BND1C2F</t>
  </si>
  <si>
    <t>K30BND1C2P</t>
  </si>
  <si>
    <t>NSF Trapdoor Participant Support K30BND1C2P</t>
  </si>
  <si>
    <t>KS0AMESKEK</t>
  </si>
  <si>
    <t>MPHA HELL KECK AWARD AMES ACCT KS0AMESKEK</t>
  </si>
  <si>
    <t>KS0JHKECK1</t>
  </si>
  <si>
    <t>MPHA HELL KECK AWARD KS0JHKECK1</t>
  </si>
  <si>
    <t>K30APSD212</t>
  </si>
  <si>
    <t>PS OKI 2020 DPR VIA ANR PEST MANAGEMENT K30APSD212</t>
  </si>
  <si>
    <t>K30FASSTDM</t>
  </si>
  <si>
    <t>AURA HST GO 15923 002 A 0 2019 2022 K30FASSTDM</t>
  </si>
  <si>
    <t>KS0LHNTNOC</t>
  </si>
  <si>
    <t>ORANGE COUNTY CALMHSA LHCN NIENDAM KS0LHNTNOC</t>
  </si>
  <si>
    <t>K309873422</t>
  </si>
  <si>
    <t>Caltrans TO 22 Ioannou USC K309873422</t>
  </si>
  <si>
    <t>K309873423</t>
  </si>
  <si>
    <t>Caltrans TO 23 Jaller K309873423</t>
  </si>
  <si>
    <t>K309873424</t>
  </si>
  <si>
    <t>Caltrans TO 24 Fitch K309873424</t>
  </si>
  <si>
    <t>K309873425</t>
  </si>
  <si>
    <t>Caltrans TO 25 Niemeier K309873425</t>
  </si>
  <si>
    <t>K309873426</t>
  </si>
  <si>
    <t>Caltrans TO 26 Sabbie Miller K309873426</t>
  </si>
  <si>
    <t>K309873427</t>
  </si>
  <si>
    <t>Caltrans TO 27 Sabbie Miller K309873427</t>
  </si>
  <si>
    <t>K309873429</t>
  </si>
  <si>
    <t>Caltrans G2 Handy Sinetos Synthesis K309873429</t>
  </si>
  <si>
    <t>K309873430</t>
  </si>
  <si>
    <t>Caltrans TO 30 Barbour K309873430</t>
  </si>
  <si>
    <t>K309873432</t>
  </si>
  <si>
    <t>Caltrans TO 32 Chakraborty K309873432</t>
  </si>
  <si>
    <t>K309873433</t>
  </si>
  <si>
    <t>Caltrans TO 33 Ambrose K309873433</t>
  </si>
  <si>
    <t>K309873434</t>
  </si>
  <si>
    <t>Caltrans TO 34 Rodier K309873434</t>
  </si>
  <si>
    <t>K309873435</t>
  </si>
  <si>
    <t>Caltrans TO 35 Largier K309873435</t>
  </si>
  <si>
    <t>K309873436</t>
  </si>
  <si>
    <t>Caltrans TO 36 Harvey K309873436</t>
  </si>
  <si>
    <t>K309873437</t>
  </si>
  <si>
    <t>Caltrans TO 37 Circella K309873437</t>
  </si>
  <si>
    <t>K309873438</t>
  </si>
  <si>
    <t>Caltrans TO 38 Thorne K309873438</t>
  </si>
  <si>
    <t>K309873439</t>
  </si>
  <si>
    <t>Caltrans TO 39 Niemeier K309873439</t>
  </si>
  <si>
    <t>K309873440</t>
  </si>
  <si>
    <t>Caltrans TO 51 Andrew Burke K309873440</t>
  </si>
  <si>
    <t>K309873441</t>
  </si>
  <si>
    <t>Caltrans TO 41 Handy K309873441</t>
  </si>
  <si>
    <t>K309873442</t>
  </si>
  <si>
    <t>Caltrans TO 42 Handy K309873442</t>
  </si>
  <si>
    <t>K309873443</t>
  </si>
  <si>
    <t>Caltrans TO 43 Razaviyayn USC K309873443</t>
  </si>
  <si>
    <t>K309873444</t>
  </si>
  <si>
    <t>Caltrans TO 44 Giuliano USC K309873444</t>
  </si>
  <si>
    <t>K309873445</t>
  </si>
  <si>
    <t>Caltrans TO 45 Jung UCR K309873445</t>
  </si>
  <si>
    <t>K309873446</t>
  </si>
  <si>
    <t>Caltrans TO 46 Miguel Jaller K309873446</t>
  </si>
  <si>
    <t>K309873447</t>
  </si>
  <si>
    <t>Caltrans TO 47 Mollie DAgostino K309873447</t>
  </si>
  <si>
    <t>K309873448</t>
  </si>
  <si>
    <t>Caltrans TO 48 Handy Volker K309873448</t>
  </si>
  <si>
    <t>K309873449</t>
  </si>
  <si>
    <t>Caltrans TO 49 Barbour K309873449</t>
  </si>
  <si>
    <t>K309873450</t>
  </si>
  <si>
    <t>Caltrans TO 50 Giuliano USC K309873450</t>
  </si>
  <si>
    <t>K309873451</t>
  </si>
  <si>
    <t>Caltrans TO 52 Yan Xing K309873451</t>
  </si>
  <si>
    <t>K309873452</t>
  </si>
  <si>
    <t>Caltrans TO 53 Xiaodong Qian K309873452</t>
  </si>
  <si>
    <t>K309873453</t>
  </si>
  <si>
    <t>Caltrans TO 55 Giuliano OBrien K309873453</t>
  </si>
  <si>
    <t>K309873454</t>
  </si>
  <si>
    <t>Caltrans TO 54 Volker K309873454</t>
  </si>
  <si>
    <t>K309873456</t>
  </si>
  <si>
    <t>Caltrans TO 56 Scora UCR K309873456</t>
  </si>
  <si>
    <t>K309873457</t>
  </si>
  <si>
    <t>Caltrans TO 57 Davis K309873457</t>
  </si>
  <si>
    <t>K309873458</t>
  </si>
  <si>
    <t>Caltrans TO 58 Jaller K309873458</t>
  </si>
  <si>
    <t>K309873459</t>
  </si>
  <si>
    <t>Caltrans TO 59 Circella K309873459</t>
  </si>
  <si>
    <t>K309873460</t>
  </si>
  <si>
    <t>Caltrans TO 60 Fitch K309873460</t>
  </si>
  <si>
    <t>K309873461</t>
  </si>
  <si>
    <t>Caltrans TO 61 Handy K309873461</t>
  </si>
  <si>
    <t>K309873462</t>
  </si>
  <si>
    <t>Caltrans TO 62 Barbour K309873462</t>
  </si>
  <si>
    <t>K309873463</t>
  </si>
  <si>
    <t>Caltrans TO 63 Pike K309873463</t>
  </si>
  <si>
    <t>K309873464</t>
  </si>
  <si>
    <t>Caltrans TO 64 Barajas K309873464</t>
  </si>
  <si>
    <t>K309873465</t>
  </si>
  <si>
    <t>Caltrans TO 65 Pike K309873465</t>
  </si>
  <si>
    <t>K309873466</t>
  </si>
  <si>
    <t>Caltrans TO 66 Jaller K309873466</t>
  </si>
  <si>
    <t>K309873467</t>
  </si>
  <si>
    <t>Caltrans TO 67 Barajas K309873467</t>
  </si>
  <si>
    <t>K309873468</t>
  </si>
  <si>
    <t>Caltrans TO 68 Ferguson K309873468</t>
  </si>
  <si>
    <t>K309873469</t>
  </si>
  <si>
    <t>Caltrans TO 69 Dessouky USC K309873469</t>
  </si>
  <si>
    <t>K309873470</t>
  </si>
  <si>
    <t>Caltrans TO 70 Ioannou USC K309873470</t>
  </si>
  <si>
    <t>K309873471</t>
  </si>
  <si>
    <t>Caltrans TO 71 Boarnet USC K309873471</t>
  </si>
  <si>
    <t>K309873472</t>
  </si>
  <si>
    <t>Caltrans TO 72 Barbour K309873472</t>
  </si>
  <si>
    <t>K309873474</t>
  </si>
  <si>
    <t>Caltrans TO 74 Fitch K309873474</t>
  </si>
  <si>
    <t>K309873475</t>
  </si>
  <si>
    <t>Caltrans TO 75 Harvey K309873475</t>
  </si>
  <si>
    <t>K309873476</t>
  </si>
  <si>
    <t>Caltrans TO 76 Jaller K309873476</t>
  </si>
  <si>
    <t>K309873478</t>
  </si>
  <si>
    <t>Caltrans TO 78 Rodier K309873478</t>
  </si>
  <si>
    <t>K309873479</t>
  </si>
  <si>
    <t>Caltrans TO 79 Rodier K309873479</t>
  </si>
  <si>
    <t>K309873480</t>
  </si>
  <si>
    <t>Caltrans TO 80 Xing K309873480</t>
  </si>
  <si>
    <t>K309873481</t>
  </si>
  <si>
    <t>Caltrans TO 81 Ioannou USC K309873481</t>
  </si>
  <si>
    <t>K309873497</t>
  </si>
  <si>
    <t>Caltrans TO 77 Miller K309873497</t>
  </si>
  <si>
    <t>K30HASNYU2</t>
  </si>
  <si>
    <t>CMB HASTINGS NYU HUMANITARIAN PROJECT K30HASNYU2</t>
  </si>
  <si>
    <t>K30WETM31S</t>
  </si>
  <si>
    <t>Assoc of Univ HST Tracing 2019 2022 K30WETM31S</t>
  </si>
  <si>
    <t>K30SYWCBEF</t>
  </si>
  <si>
    <t>JMIE HAYE CA WCB EFLOW RECOMMENDATIONS K30SYWCBEF</t>
  </si>
  <si>
    <t>K30SYWCBSA</t>
  </si>
  <si>
    <t>JMIE HAYE CA WCB SUBAWARDS K30SYWCBSA</t>
  </si>
  <si>
    <t>KS0PH81C49</t>
  </si>
  <si>
    <t>Epirium Bio Contract A20 3075 KS0PH81C49</t>
  </si>
  <si>
    <t>K30WETREIO</t>
  </si>
  <si>
    <t>Assoc of Univ HST Probing 2019 2022 K30WETREIO</t>
  </si>
  <si>
    <t>K30CLKNHBD</t>
  </si>
  <si>
    <t>NUTR KEEN NHB HONEY FLAVORED YOGURT K30CLKNHBD</t>
  </si>
  <si>
    <t>KS0MMNCORP</t>
  </si>
  <si>
    <t>MALOGOLOWKIN COG NCORP FY 19 26 KS0MMNCORP</t>
  </si>
  <si>
    <t>KS0OMR2420</t>
  </si>
  <si>
    <t>MEYER R24 UCSF 05 31 2020 KS0OMR2420</t>
  </si>
  <si>
    <t>KS0OMR2421</t>
  </si>
  <si>
    <t>MEYER R24 UCSF 05 31 2023 KS0OMR2421</t>
  </si>
  <si>
    <t>KS0OMR2422</t>
  </si>
  <si>
    <t>MEYER R24 UCSF 05 31 2022 KS0OMR2422</t>
  </si>
  <si>
    <t>KS0OMR2423</t>
  </si>
  <si>
    <t>MEYER R24 UCSF 05 31 22 KS0OMR2423</t>
  </si>
  <si>
    <t>KS0OMR24S1</t>
  </si>
  <si>
    <t>MEYER R24 SUPPLEMENT UCSF 05 31 2021 KS0OMR24S1</t>
  </si>
  <si>
    <t>KS0OMR24S2</t>
  </si>
  <si>
    <t>MEYER R24 SUPPLEMENT UCSF 05 31 23 NCE KS0OMR24S2</t>
  </si>
  <si>
    <t>K30ZHAN399</t>
  </si>
  <si>
    <t>LAWR ZHANG ANALYSES ON PESTICIDE USE K30ZHAN399</t>
  </si>
  <si>
    <t>KS0LB81C64</t>
  </si>
  <si>
    <t>MED PHYSIO MEM BIO NIH BORODINSKY NIH KS0LB81C64</t>
  </si>
  <si>
    <t>K30AETFWS1</t>
  </si>
  <si>
    <t>USFWS Safeguarding Delta Smelt K30AETFWS1</t>
  </si>
  <si>
    <t>K30FANFWS1</t>
  </si>
  <si>
    <t>WFCB FANGUE USFWS Todgham Project K30FANFWS1</t>
  </si>
  <si>
    <t>K30TCH1C65</t>
  </si>
  <si>
    <t>1 31 23 USFWS Safeguarding Delta Smelt K30TCH1C65</t>
  </si>
  <si>
    <t>K30V431C38</t>
  </si>
  <si>
    <t>APC CONNON USFWS Subaward K30V431C38</t>
  </si>
  <si>
    <t>KS0RHANOLE</t>
  </si>
  <si>
    <t>HAGERMAN ANAVEX PROTOCOL ANAVEX2 73 OLE KS0RHANOLE</t>
  </si>
  <si>
    <t>K30APSD213</t>
  </si>
  <si>
    <t>PS KHALSA CDFA VIA ANR N MANAGEMENT K30APSD213</t>
  </si>
  <si>
    <t>KS0HOKE816</t>
  </si>
  <si>
    <t>MED IMHO KIM ERYTECH PHARMA KS0HOKE816</t>
  </si>
  <si>
    <t>K30MATRC02</t>
  </si>
  <si>
    <t>R Casals NSF CAREER 2020 25 K30MATRC02</t>
  </si>
  <si>
    <t>K30MATRC2P</t>
  </si>
  <si>
    <t>R Casals NSF CAREER 2020 25 K30MATRC2P</t>
  </si>
  <si>
    <t>KS0MPROTAC</t>
  </si>
  <si>
    <t>Med Ophthalmology Protocol AC KS0MPROTAC</t>
  </si>
  <si>
    <t>KS0PMOJ804</t>
  </si>
  <si>
    <t>MED IMPM OLDHAM TORAY INDUSTRY TRK 250 KS0PMOJ804</t>
  </si>
  <si>
    <t>KS0PMAM807</t>
  </si>
  <si>
    <t>MED IMPM AVDALOVIC ALTAVANT RVT 1201 200 KS0PMAM807</t>
  </si>
  <si>
    <t>KS0MPRL200</t>
  </si>
  <si>
    <t>Case Western Subaward KS0MPRL200</t>
  </si>
  <si>
    <t>K30HAR228E</t>
  </si>
  <si>
    <t>ATHH HARTER CDF IRRIGATION AND NITROGE K30HAR228E</t>
  </si>
  <si>
    <t>K30APSD227</t>
  </si>
  <si>
    <t>PS CDFA FREP 20 22 LUNDY K30APSD227</t>
  </si>
  <si>
    <t>K30DAS7CIN</t>
  </si>
  <si>
    <t>ARE DAS Cannabis Industry K30DAS7CIN</t>
  </si>
  <si>
    <t>K30DCSTTR1</t>
  </si>
  <si>
    <t>MAE DAVIS C SENSIT VENTURES A22 0579 K30DCSTTR1</t>
  </si>
  <si>
    <t>K30CHUJIMA</t>
  </si>
  <si>
    <t>MAE H Cheng NSF Ujima GIRL Camp K30CHUJIMA</t>
  </si>
  <si>
    <t>K30CHUJMPS</t>
  </si>
  <si>
    <t>MAE Cheng NSF Ujima Participant Support K30CHUJMPS</t>
  </si>
  <si>
    <t>K30SOECHNG</t>
  </si>
  <si>
    <t>F Mustafaa GSR funding support Cheng K30SOECHNG</t>
  </si>
  <si>
    <t>K30GATETS8</t>
  </si>
  <si>
    <t>Shasta 2 Gateway ETS Grant 2021 26 K30GATETS8</t>
  </si>
  <si>
    <t>K30PS0GATE</t>
  </si>
  <si>
    <t>Shasta 2 Gateway TS 21 26 Part Supp Cost K30PS0GATE</t>
  </si>
  <si>
    <t>K30SIBPI22</t>
  </si>
  <si>
    <t>BANPIL Highly Eff III v Sensors 2021 22 K30SIBPI22</t>
  </si>
  <si>
    <t>KS0CAGM501</t>
  </si>
  <si>
    <t>MED IMCA GIBSON AMERICAN COLLEGE OF CARD KS0CAGM501</t>
  </si>
  <si>
    <t>KS0MMED360</t>
  </si>
  <si>
    <t>MED OBGYN MELISSA MATULICH MEDICINES360 KS0MMED360</t>
  </si>
  <si>
    <t>K30YHBVREO</t>
  </si>
  <si>
    <t>8 31 24 BAE VIREO CELLULOSE NANOMTRLS K30YHBVREO</t>
  </si>
  <si>
    <t>K30V431C40</t>
  </si>
  <si>
    <t>APC CONNON CDFW Q2196003 K30V431C40</t>
  </si>
  <si>
    <t>K30AETHNB1</t>
  </si>
  <si>
    <t>AN SCI TODGHAM CDFW RAPID RESPONSE K30AETHNB1</t>
  </si>
  <si>
    <t>K30CJCHNB1</t>
  </si>
  <si>
    <t>JMIE CAJ1 CDFW RAPID RESPONSE TO UNDERS K30CJCHNB1</t>
  </si>
  <si>
    <t>K30SALMON1</t>
  </si>
  <si>
    <t>CFWS CCCS Funding K30SALMON1</t>
  </si>
  <si>
    <t>K30V435D11</t>
  </si>
  <si>
    <t>Soto CDFW RAPID RESPONSE TO UNDERS K30V435D11</t>
  </si>
  <si>
    <t>KS0EBASF01</t>
  </si>
  <si>
    <t>Bartov 11 21 10 23 spo A22 1178 KS0EBASF01</t>
  </si>
  <si>
    <t>K30BLLALPC</t>
  </si>
  <si>
    <t>NUT LONNERDAL BYHEART ASSAY LACTOFERRIN K30BLLALPC</t>
  </si>
  <si>
    <t>K30SJCCFF4</t>
  </si>
  <si>
    <t>S Cooper CFF Core Support K30SJCCFF4</t>
  </si>
  <si>
    <t>K30FANSAM1</t>
  </si>
  <si>
    <t>WFCB FANGUE UCSC Standard Asses Moodel K30FANSAM1</t>
  </si>
  <si>
    <t>K30TLS8OSU</t>
  </si>
  <si>
    <t>ARE SAITONE OKLAHOMA STATE UNIVERSITY K30TLS8OSU</t>
  </si>
  <si>
    <t>KS0MHPCCRN</t>
  </si>
  <si>
    <t>DR HANS PEDIATRIC CRTCL CARE GRANT Y1 KS0MHPCCRN</t>
  </si>
  <si>
    <t>K30SOUSDA7</t>
  </si>
  <si>
    <t>JMIE OSTO USDA 369 187 ADVANCING APPL K30SOUSDA7</t>
  </si>
  <si>
    <t>KS0GIBC843</t>
  </si>
  <si>
    <t>MED IMGI BOWLUS COUR PHARM CNP 104 5 001 KS0GIBC843</t>
  </si>
  <si>
    <t>KS0HWUW021</t>
  </si>
  <si>
    <t>MPHA WULFF UW NIH KS0HWUW021</t>
  </si>
  <si>
    <t>K30F4TYPFA</t>
  </si>
  <si>
    <t>CEE YOUNG UCB NIEHS PFAS PROJECT K30F4TYPFA</t>
  </si>
  <si>
    <t>KS0VW40955</t>
  </si>
  <si>
    <t>WHEELOCK GENENTECH BN40955 05 22 KS0VW40955</t>
  </si>
  <si>
    <t>KS0VW41885</t>
  </si>
  <si>
    <t>WHEELOCK GENENTECH ML41885 05 22 KS0VW41885</t>
  </si>
  <si>
    <t>K30MBJCL37</t>
  </si>
  <si>
    <t>MCB JCL DOE DE SC0002395 0 2021 2023 K30MBJCL37</t>
  </si>
  <si>
    <t>KS0XJ81D38</t>
  </si>
  <si>
    <t>Allander Biotechnologies Dr XJ Wang KS0XJ81D38</t>
  </si>
  <si>
    <t>KS0HOAO202</t>
  </si>
  <si>
    <t>MED IMHO ADESINA NIH K23 KS0HOAO202</t>
  </si>
  <si>
    <t>K30CNSCK01</t>
  </si>
  <si>
    <t>CNS C KIM BURROUGHS WELLCOME YR1 K30CNSCK01</t>
  </si>
  <si>
    <t>K30DAK1D43</t>
  </si>
  <si>
    <t>USDA ARS 58 2032 1 051 0 11 855 80 K30DAK1D43</t>
  </si>
  <si>
    <t>K30DAK1D44</t>
  </si>
  <si>
    <t>USDA ARS 58 2032 1 050 83 160 K30DAK1D44</t>
  </si>
  <si>
    <t>K30DAK1D45</t>
  </si>
  <si>
    <t>USDA ARS 58 2032 1 051 0 39 600 K30DAK1D45</t>
  </si>
  <si>
    <t>K30DAK1D47</t>
  </si>
  <si>
    <t>USDA 58 2032 1 064 K30DAK1D47</t>
  </si>
  <si>
    <t>K30MXS1D47</t>
  </si>
  <si>
    <t>USDA 58 2032 1 064 SUB K30MXS1D47</t>
  </si>
  <si>
    <t>K30SIBPI21</t>
  </si>
  <si>
    <t>BANPIL PHOTONICS 2021 22 K30SIBPI21</t>
  </si>
  <si>
    <t>KS0HOLT807</t>
  </si>
  <si>
    <t>MED IMHO LI LABRYX IMMUNOLOGICAL THERAP KS0HOLT807</t>
  </si>
  <si>
    <t>KS0GIME804</t>
  </si>
  <si>
    <t>MED IMGI MAO ABBVIE M20 259 KS0GIME804</t>
  </si>
  <si>
    <t>KS0SARE501</t>
  </si>
  <si>
    <t>MCDONALD SRP LGMD 501 NHS 12 23 KS0SARE501</t>
  </si>
  <si>
    <t>KS0CABR500</t>
  </si>
  <si>
    <t>MED IMCA BUKKAPATNAM ACC KS0CABR500</t>
  </si>
  <si>
    <t>K30ULLR674</t>
  </si>
  <si>
    <t>LAWR Ullrich LBNL Calibrated and System K30ULLR674</t>
  </si>
  <si>
    <t>KS0LTSALK1</t>
  </si>
  <si>
    <t>Tian A22 0016 U19 from SALK KS0LTSALK1</t>
  </si>
  <si>
    <t>KS0LTSALK2</t>
  </si>
  <si>
    <t>Tian A22 0016 U19 from SALK KS0LTSALK2</t>
  </si>
  <si>
    <t>K30APSM700</t>
  </si>
  <si>
    <t>PS DIEPENBROCK BMGF GEMINI K30APSM700</t>
  </si>
  <si>
    <t>K30APSM701</t>
  </si>
  <si>
    <t>PS BAILEY BMGF GEMINI K30APSM701</t>
  </si>
  <si>
    <t>K30JMEGEMI</t>
  </si>
  <si>
    <t>10 31 25 GEMINI Intelligence 4 climate K30JMEGEMI</t>
  </si>
  <si>
    <t>KS0EMANB19</t>
  </si>
  <si>
    <t>Maverakis AnaptysBio ANB019 208 KS0EMANB19</t>
  </si>
  <si>
    <t>KS0JBCOAST</t>
  </si>
  <si>
    <t>COAST Salary Support Non Patient Care KS0JBCOAST</t>
  </si>
  <si>
    <t>KS0ERTE640</t>
  </si>
  <si>
    <t>MERM CTR FOR INSTITUTIONAL COUR TOMSICH KS0ERTE640</t>
  </si>
  <si>
    <t>K30SHA21T1</t>
  </si>
  <si>
    <t>SHA Shasta Co GENT 2021 29 C000114207 K30SHA21T1</t>
  </si>
  <si>
    <t>K30APSPG27</t>
  </si>
  <si>
    <t>PS DANDEKAR 2021 CGRIC STACKING RESIST K30APSPG27</t>
  </si>
  <si>
    <t>K30DESAMUN</t>
  </si>
  <si>
    <t>DES 9 30 26 American Univ RECIPES Spang K30DESAMUN</t>
  </si>
  <si>
    <t>K30ESSAMUN</t>
  </si>
  <si>
    <t>09 30 2026 American University RECIPES K30ESSAMUN</t>
  </si>
  <si>
    <t>K302381D75</t>
  </si>
  <si>
    <t>CS DOE Automatic Infusion of Learn Thaku K302381D75</t>
  </si>
  <si>
    <t>KS0APFCHR1</t>
  </si>
  <si>
    <t>MED PHS POPEJOY UCSC HUMAN PANGENOME KS0APFCHR1</t>
  </si>
  <si>
    <t>KS0APFCHR2</t>
  </si>
  <si>
    <t>MED PHS POPEJOY UCSC HUMAN PANGENOME KS0APFCHR2</t>
  </si>
  <si>
    <t>KS0APFCHR3</t>
  </si>
  <si>
    <t>MED PHS POPEJOY UCSC HUMAN PANGENOME KS0APFCHR3</t>
  </si>
  <si>
    <t>K3079STEMD</t>
  </si>
  <si>
    <t>MAE M HILL GFSD LANL FLWSHP LAKEY K3079STEMD</t>
  </si>
  <si>
    <t>K30PSYRFC4</t>
  </si>
  <si>
    <t>PSY Bales NIH R56AG074542 K30PSYRFC4</t>
  </si>
  <si>
    <t>K30DHICRLF</t>
  </si>
  <si>
    <t>DHI Public Scholars Program RLF 81D88 K30DHICRLF</t>
  </si>
  <si>
    <t>KS0MLSARC1</t>
  </si>
  <si>
    <t>Marshall Lammer Student Aid KS0MLSARC1</t>
  </si>
  <si>
    <t>KS0RCVFOUD</t>
  </si>
  <si>
    <t>MED Surg Robert Canter V Foundation KS0RCVFOUD</t>
  </si>
  <si>
    <t>K30AKH1D96</t>
  </si>
  <si>
    <t>MSU with UCB K30AKH1D96</t>
  </si>
  <si>
    <t>K30MXCUCSF</t>
  </si>
  <si>
    <t>NUTR Chondronikola UCSF Nutrition Obesi K30MXCUCSF</t>
  </si>
  <si>
    <t>K30NIH23JS</t>
  </si>
  <si>
    <t>CHEM Shaw NIH R35 2023 K30NIH23JS</t>
  </si>
  <si>
    <t>K30TERC280</t>
  </si>
  <si>
    <t>TENV SCHLADOW TAHOE MARITIME FOUNDATION K30TERC280</t>
  </si>
  <si>
    <t>KS0YTUOP01</t>
  </si>
  <si>
    <t>U of Pittsburg Prime NIMH A23 3909 KS0YTUOP01</t>
  </si>
  <si>
    <t>KS0YTUOP02</t>
  </si>
  <si>
    <t>U of Pittsburg Prime NIMH A23 3909 KS0YTUOP02</t>
  </si>
  <si>
    <t>KS0YTUOP03</t>
  </si>
  <si>
    <t>U of Pittsburg Prime NIMH A23 3909 KS0YTUOP03</t>
  </si>
  <si>
    <t>KS0YTUOP04</t>
  </si>
  <si>
    <t>U of Pittsburg Prime NIMH A23 3909 KS0YTUOP04</t>
  </si>
  <si>
    <t>KS0YTUOP05</t>
  </si>
  <si>
    <t>U of Pittsburg Prime NIMH A23 3909 KS0YTUOP05</t>
  </si>
  <si>
    <t>K30GSMFINE</t>
  </si>
  <si>
    <t>EPS MUKHOPADHYAY KROEMER NASA FINESST K30GSMFINE</t>
  </si>
  <si>
    <t>K30GSMFINF</t>
  </si>
  <si>
    <t>EPS GRAD FINA KROEMER NASA FINESST K30GSMFINF</t>
  </si>
  <si>
    <t>KS0JKCART1</t>
  </si>
  <si>
    <t>MED SURG JINHWAN KIM NCI R00CA263016 0 KS0JKCART1</t>
  </si>
  <si>
    <t>K30ZDNSF02</t>
  </si>
  <si>
    <t>NSF SWIFT SAT Ntwrk Adaption K30ZDNSF02</t>
  </si>
  <si>
    <t>K30OURFSUB</t>
  </si>
  <si>
    <t>Ballard Sierra Streams Subaward K30OURFSUB</t>
  </si>
  <si>
    <t>K30APSFC30</t>
  </si>
  <si>
    <t>PS Herbarium USDA Forest Svc 4 27 2028 K30APSFC30</t>
  </si>
  <si>
    <t>K30XXD5BIO</t>
  </si>
  <si>
    <t>ESP Dong Dryland Change Prediction K30XXD5BIO</t>
  </si>
  <si>
    <t>KS0NT81F12</t>
  </si>
  <si>
    <t>Radiometer A23 3918 Nam Tran KS0NT81F12</t>
  </si>
  <si>
    <t>K30RLG1F13</t>
  </si>
  <si>
    <t>CA Melon Continued investigation whitefl K30RLG1F13</t>
  </si>
  <si>
    <t>K30HHLEITE</t>
  </si>
  <si>
    <t>ECE HH Leite DARPA K30HHLEITE</t>
  </si>
  <si>
    <t>K30JMLEITE</t>
  </si>
  <si>
    <t>ECE Munday Leite DARPA K30JMLEITE</t>
  </si>
  <si>
    <t>K30MLDAR44</t>
  </si>
  <si>
    <t>MSE LEITE DOD DARPA Switching Photonics K30MLDAR44</t>
  </si>
  <si>
    <t>K30EESUSD2</t>
  </si>
  <si>
    <t>HE LDA SCHLICKMAN USDA OUTDOOR REC K30EESUSD2</t>
  </si>
  <si>
    <t>K30KB81F16</t>
  </si>
  <si>
    <t>POLS ONR FA9550 23 1 0471 B KINNE 81F16 K30KB81F16</t>
  </si>
  <si>
    <t>KS0JDFHPCV</t>
  </si>
  <si>
    <t>MED PHS DANG K01 KS0JDFHPCV</t>
  </si>
  <si>
    <t>K30FAF1F19</t>
  </si>
  <si>
    <t>8 30 204 California Agr Ability Project K30FAF1F19</t>
  </si>
  <si>
    <t>K30KXB1F22</t>
  </si>
  <si>
    <t>ACQ OF GOODS SERVICES 58 2032 3 042 0 K30KXB1F22</t>
  </si>
  <si>
    <t>K30F4MGAHR</t>
  </si>
  <si>
    <t>CEE Gardner RAPID Collab Ahr Valley NSF K30F4MGAHR</t>
  </si>
  <si>
    <t>K30SJVINEF</t>
  </si>
  <si>
    <t>American Vineyard Enzymatic Degradation K30SJVINEF</t>
  </si>
  <si>
    <t>K30MESSA24</t>
  </si>
  <si>
    <t>UC Davis Math Project Essa Funds K30MESSA24</t>
  </si>
  <si>
    <t>K30PLA23C1</t>
  </si>
  <si>
    <t>PLA Placer County CW 2023 25 C114457 K30PLA23C1</t>
  </si>
  <si>
    <t>K30YBA23T1</t>
  </si>
  <si>
    <t>YBA Yuba County GENT 2023 41 C114461 K30YBA23T1</t>
  </si>
  <si>
    <t>K30VPCEZ83</t>
  </si>
  <si>
    <t>CNPRC Bauman Burroughs Wellcome A23 3022 K30VPCEZ83</t>
  </si>
  <si>
    <t>KS0MB81F31</t>
  </si>
  <si>
    <t>Bauman Burroughs Wellcome Fund A23 3022 KS0MB81F31</t>
  </si>
  <si>
    <t>K30F4MGMBS</t>
  </si>
  <si>
    <t>CEE Gardner Multi Block System NSF K30F4MGMBS</t>
  </si>
  <si>
    <t>K30TERC283</t>
  </si>
  <si>
    <t>TENV SCHLADOW TRPA WO 118 UCD K30TERC283</t>
  </si>
  <si>
    <t>KS0SS81F35</t>
  </si>
  <si>
    <t>SURFiN Simons Foundation 05 31 2024 KS0SS81F35</t>
  </si>
  <si>
    <t>K302381F37</t>
  </si>
  <si>
    <t>CS DOE Office of Science Basic Energy K302381F37</t>
  </si>
  <si>
    <t>K30PANDS26</t>
  </si>
  <si>
    <t>NSF Collab DarkSide 2310048 end 08 26 K30PANDS26</t>
  </si>
  <si>
    <t>KS0KAFCLAD</t>
  </si>
  <si>
    <t>MED PHS AIEMJOY CRDF KS0KAFCLAD</t>
  </si>
  <si>
    <t>K309876029</t>
  </si>
  <si>
    <t>PSR Venkataram TO 71 K309876029</t>
  </si>
  <si>
    <t>K30V473DDV</t>
  </si>
  <si>
    <t>VM CEPI DDVax Rift Valley Fever K30V473DDV</t>
  </si>
  <si>
    <t>K30TERC281</t>
  </si>
  <si>
    <t>TENV SADRO NSF ECOSYSTEM MODEL K30TERC281</t>
  </si>
  <si>
    <t>K30WITNSF2</t>
  </si>
  <si>
    <t>NSF Galaxy Clusters Awd 2308383 K30WITNSF2</t>
  </si>
  <si>
    <t>K30APSM689</t>
  </si>
  <si>
    <t>PS PUTNAM CA A AND F Testing Yi 06302024 K30APSM689</t>
  </si>
  <si>
    <t>K30APSFC31</t>
  </si>
  <si>
    <t>PS BRUMMER 2023 ARS NAFA 58 2034 3 446 K30APSFC31</t>
  </si>
  <si>
    <t>K30AAKNNEH</t>
  </si>
  <si>
    <t>AAS K NETTLES NEH BEYOND THE KITCHEN K30AAKNNEH</t>
  </si>
  <si>
    <t>K30CALFR24</t>
  </si>
  <si>
    <t>GENERAL FFY 24 UC CALFRESH STATE OFFICE K30CALFR24</t>
  </si>
  <si>
    <t>K309872620</t>
  </si>
  <si>
    <t>PSR G2 Holding Account K309872620</t>
  </si>
  <si>
    <t>K309872621</t>
  </si>
  <si>
    <t>PSR G2 Administration K309872621</t>
  </si>
  <si>
    <t>K309872622</t>
  </si>
  <si>
    <t>PSR G2 Education K309872622</t>
  </si>
  <si>
    <t>K309872623</t>
  </si>
  <si>
    <t>PSR G2 Engagement K309872623</t>
  </si>
  <si>
    <t>K309872640</t>
  </si>
  <si>
    <t>PSR G2 Undistributed Research Support K309872640</t>
  </si>
  <si>
    <t>K309872642</t>
  </si>
  <si>
    <t>PSR G2 Rodier Grassroots Shared Mob K309872642</t>
  </si>
  <si>
    <t>K30NMW1F50</t>
  </si>
  <si>
    <t>BARD IS 5573 23 147 000 K30NMW1F50</t>
  </si>
  <si>
    <t>K30AMH5SPA</t>
  </si>
  <si>
    <t>ESP Hastings Spatial Synchrony K30AMH5SPA</t>
  </si>
  <si>
    <t>K30V431C47</t>
  </si>
  <si>
    <t>APC CONNON SWC K30V431C47</t>
  </si>
  <si>
    <t>KS0CRNRSPI</t>
  </si>
  <si>
    <t>DR ROTTKAMPS RESPIRATORY SUPPORT GRANT KS0CRNRSPI</t>
  </si>
  <si>
    <t>K303879043</t>
  </si>
  <si>
    <t>CalSHAPE Technical Support Pistochini K303879043</t>
  </si>
  <si>
    <t>K303879044</t>
  </si>
  <si>
    <t>CalSHAPE Technical Support ADM K303879044</t>
  </si>
  <si>
    <t>K303879045</t>
  </si>
  <si>
    <t>CalSHAPE Technical Support Pistochini K303879045</t>
  </si>
  <si>
    <t>KS0RBYALE1</t>
  </si>
  <si>
    <t>MRAD R01 Yale subcontract R Badawi subPI KS0RBYALE1</t>
  </si>
  <si>
    <t>K30V473BMH</t>
  </si>
  <si>
    <t>VM Bwindi mHealth Project R21 33 K30V473BMH</t>
  </si>
  <si>
    <t>K30BBSRI23</t>
  </si>
  <si>
    <t>SRI Internatl Main Spnsr DARPA 2023 27 K30BBSRI23</t>
  </si>
  <si>
    <t>K30RLSPRNG</t>
  </si>
  <si>
    <t>Lusardi CalTrout TO 40 Spring Fed Rivers K30RLSPRNG</t>
  </si>
  <si>
    <t>K30NEAR978</t>
  </si>
  <si>
    <t>LAWR AGRN University of Arizona K30NEAR978</t>
  </si>
  <si>
    <t>K30MFB2B01</t>
  </si>
  <si>
    <t>FACCIOTTI BRIDGES TO BACCALAUREATE K30MFB2B01</t>
  </si>
  <si>
    <t>K30DXBMONO</t>
  </si>
  <si>
    <t>9 14 25 GLUTATHIONE MONO DI SACC DAB K30DXBMONO</t>
  </si>
  <si>
    <t>KS0RHRW200</t>
  </si>
  <si>
    <t>MED IMRH RIDGWAY NIH R01 R01DK136815 KS0RHRW200</t>
  </si>
  <si>
    <t>KS0LAWISCO</t>
  </si>
  <si>
    <t>MED PSYCH Abbeduto Advance A23 0205 KS0LAWISCO</t>
  </si>
  <si>
    <t>K30UCRNCXX</t>
  </si>
  <si>
    <t>CHEN UC Riverside NIH Glyco 2023 K30UCRNCXX</t>
  </si>
  <si>
    <t>K30ASNSF26</t>
  </si>
  <si>
    <t>ECE Sasan NSF SHF Small Improving Eff K30ASNSF26</t>
  </si>
  <si>
    <t>K302381F68</t>
  </si>
  <si>
    <t>NSF SATC CORE Foreign Function Interface K302381F68</t>
  </si>
  <si>
    <t>K30LEWI526</t>
  </si>
  <si>
    <t>WFCB LEWIS USDI CALIFORNIA CV STEELHEAD K30LEWI526</t>
  </si>
  <si>
    <t>K30STA23T2</t>
  </si>
  <si>
    <t>STA Stanislaus GENT 2023 34 C114463 K30STA23T2</t>
  </si>
  <si>
    <t>KS0BJATS22</t>
  </si>
  <si>
    <t>Jastrzembskis ATS22 study KS0BJATS22</t>
  </si>
  <si>
    <t>K30USISRKK</t>
  </si>
  <si>
    <t>Koski US Israel Award 2022021 K30USISRKK</t>
  </si>
  <si>
    <t>K30KMNCS01</t>
  </si>
  <si>
    <t>BME Moxon NSF NCS 9 1 23 8 31 26 K30KMNCS01</t>
  </si>
  <si>
    <t>K30APSFC29</t>
  </si>
  <si>
    <t>PS BRUMMER 2023 USDA OREI SCOPE 3 0 K30APSFC29</t>
  </si>
  <si>
    <t>K30APSFC28</t>
  </si>
  <si>
    <t>PS BRUMMER 2023 USDA ASAFSP ALFALFA K30APSFC28</t>
  </si>
  <si>
    <t>K30SGVBERR</t>
  </si>
  <si>
    <t>Optimization Precision Strawberry Yield K30SGVBERR</t>
  </si>
  <si>
    <t>K30ALA23E1</t>
  </si>
  <si>
    <t>ALA Alameda EW 2023 01 C114418 K30ALA23E1</t>
  </si>
  <si>
    <t>K30APSM690</t>
  </si>
  <si>
    <t>PS KHANDAY 2023 CCIA TOMATOSEED DORMANCY K30APSM690</t>
  </si>
  <si>
    <t>K30NSF23DT</t>
  </si>
  <si>
    <t>Tantillo 2023 NSF Award 2247836 K30NSF23DT</t>
  </si>
  <si>
    <t>K30V470HDS</t>
  </si>
  <si>
    <t>VM OWCN Hazing and Deterrence Support K30V470HDS</t>
  </si>
  <si>
    <t>K302381F86</t>
  </si>
  <si>
    <t>CS DOE Tachyon Intelligent Ma K302381F86</t>
  </si>
  <si>
    <t>K30DLM3039</t>
  </si>
  <si>
    <t>NUTR Lemay RSA 58 2032 3 3039 K30DLM3039</t>
  </si>
  <si>
    <t>K30CBS3041</t>
  </si>
  <si>
    <t>NUTR Stephensen RSA 58 2032 3 041 K30CBS3041</t>
  </si>
  <si>
    <t>K30ATP1F89</t>
  </si>
  <si>
    <t>Acquisition of Goods and Services 043 K30ATP1F89</t>
  </si>
  <si>
    <t>K30ATP1F80</t>
  </si>
  <si>
    <t>Acquisition of Goods and Services 044 K30ATP1F80</t>
  </si>
  <si>
    <t>KS0SS81F93</t>
  </si>
  <si>
    <t>Stavisky Simons Foundation 9 30 2025 KS0SS81F93</t>
  </si>
  <si>
    <t>K30MAR1F94</t>
  </si>
  <si>
    <t>USDA ARS HTS CORVALLIS 114 593 K30MAR1F94</t>
  </si>
  <si>
    <t>K30V625179</t>
  </si>
  <si>
    <t>CAHFS PHS FDA FISH PATH K30V625179</t>
  </si>
  <si>
    <t>K30SINSF23</t>
  </si>
  <si>
    <t>NSF PFI TT Photodetector Chips K30SINSF23</t>
  </si>
  <si>
    <t>K30TXK1F97</t>
  </si>
  <si>
    <t>Acquisition of Goods and Services 037 K30TXK1F97</t>
  </si>
  <si>
    <t>K30APSFC36</t>
  </si>
  <si>
    <t>PS FENNIMORE USDA ARS Precision A 073124 K30APSFC36</t>
  </si>
  <si>
    <t>KS0CASP200</t>
  </si>
  <si>
    <t>MED IMCA SIRISH NIH R56HL167932 KS0CASP200</t>
  </si>
  <si>
    <t>K30TYSAUR2</t>
  </si>
  <si>
    <t>AURA Agreement NSF K30TYSAUR2</t>
  </si>
  <si>
    <t>K30TYSAURA</t>
  </si>
  <si>
    <t>AURA Agreement NSF K30TYSAURA</t>
  </si>
  <si>
    <t>K30TYSRADI</t>
  </si>
  <si>
    <t>AURA Agreement N56981C NSF K30TYSRADI</t>
  </si>
  <si>
    <t>K30PAS625W</t>
  </si>
  <si>
    <t>LAWR YUBA COUNTY WYRICK K30PAS625W</t>
  </si>
  <si>
    <t>K30PAS625X</t>
  </si>
  <si>
    <t>LAWR YUBA COUNTY WYRICK K30PAS625X</t>
  </si>
  <si>
    <t>K30KFT2R16</t>
  </si>
  <si>
    <t>BME FERRARAS NIH CA112356 CONTINUATIO K30KFT2R16</t>
  </si>
  <si>
    <t>K30KFT2R17</t>
  </si>
  <si>
    <t>BME FERRARAS CA112356 EL2 salary cap K30KFT2R17</t>
  </si>
  <si>
    <t>13300094N1</t>
  </si>
  <si>
    <t>13300094N1 Optical Beam Steering</t>
  </si>
  <si>
    <t>K30BYM0005</t>
  </si>
  <si>
    <t>ECE YOO INTEL GRANT 20107229 K30BYM0005</t>
  </si>
  <si>
    <t>K30BYM0006</t>
  </si>
  <si>
    <t>ECE YOO INTEL GRANT 2013 funding K30BYM0006</t>
  </si>
  <si>
    <t>K30PSYRA17</t>
  </si>
  <si>
    <t>PSY THOMPSON AMINI FND 2011 CHILDRENS K30PSYRA17</t>
  </si>
  <si>
    <t>KS0PTCGD16</t>
  </si>
  <si>
    <t>MCDONALD PTC PTC124 GD 016 DMD 4 27 23 KS0PTCGD16</t>
  </si>
  <si>
    <t>K30IXS2348</t>
  </si>
  <si>
    <t>NSF IOS ALTERNATIVE SPLICING PLANT FUNGI K30IXS2348</t>
  </si>
  <si>
    <t>KS0FGTCF71</t>
  </si>
  <si>
    <t>GUO NIH TCF712 IN CNS MYELIN 06 22 KS0FGTCF71</t>
  </si>
  <si>
    <t>K30HMMPC11</t>
  </si>
  <si>
    <t>VM CCM MMPC U24DK092993 CORE C HAVEL K30HMMPC11</t>
  </si>
  <si>
    <t>K30KCLC022</t>
  </si>
  <si>
    <t>OR LLOYD MMPC YR10 K30KCLC022</t>
  </si>
  <si>
    <t>K30KCLC036</t>
  </si>
  <si>
    <t>OR LLOYD MMPC YR11 K30KCLC036</t>
  </si>
  <si>
    <t>K30KCLC037</t>
  </si>
  <si>
    <t>OR LLOYD MMPC YR 11 Core B K30KCLC037</t>
  </si>
  <si>
    <t>K30KCLC038</t>
  </si>
  <si>
    <t>OR LLOYD MMPC YR 10 CF K30KCLC038</t>
  </si>
  <si>
    <t>K30PHMMPC6</t>
  </si>
  <si>
    <t>VM CCM MMPC U24DK092993 Core C P Havel K30PHMMPC6</t>
  </si>
  <si>
    <t>K30PHMMPC7</t>
  </si>
  <si>
    <t>VM CCM MMPC U24DK092993 CORE C HAVEL K30PHMMPC7</t>
  </si>
  <si>
    <t>K30PHMMPC8</t>
  </si>
  <si>
    <t>VM CCM MMPC U24DK092993 CORE C HAVEL K30PHMMPC8</t>
  </si>
  <si>
    <t>K30PHMMPC9</t>
  </si>
  <si>
    <t>VM CCM MMPC U24DK092993 CORE C HAVEL K30PHMMPC9</t>
  </si>
  <si>
    <t>K30PHMMPCX</t>
  </si>
  <si>
    <t>VM CCM MMPC U24DK092993 CORE C HAVEL K30PHMMPCX</t>
  </si>
  <si>
    <t>K30V401R39</t>
  </si>
  <si>
    <t>APC Raybould MMPC RESEARCH YEAR 11 K30V401R39</t>
  </si>
  <si>
    <t>K30V431HR4</t>
  </si>
  <si>
    <t>APC Raybould MMPC CORE U2CDK092993 K30V431HR4</t>
  </si>
  <si>
    <t>K30V431HR5</t>
  </si>
  <si>
    <t>APC Raybould MMPC Resrer U2CDK092993 K30V431HR5</t>
  </si>
  <si>
    <t>K30V431HR6</t>
  </si>
  <si>
    <t>APC Raybould MMPC CORE U2CDK092993 K30V431HR6</t>
  </si>
  <si>
    <t>K30V431HR7</t>
  </si>
  <si>
    <t>APC Raybould MMPC RESEARCH YEAR 2 K30V431HR7</t>
  </si>
  <si>
    <t>K30V431HR8</t>
  </si>
  <si>
    <t>APC Raybould MMPC CORE E YEAR 2 K30V431HR8</t>
  </si>
  <si>
    <t>K30V431R26</t>
  </si>
  <si>
    <t>APC Raybould MMPC RESEARCH YEAR 3 K30V431R26</t>
  </si>
  <si>
    <t>K30V431R27</t>
  </si>
  <si>
    <t>APC Raybould MMPC CORE E YEAR 3 K30V431R27</t>
  </si>
  <si>
    <t>K30V431R31</t>
  </si>
  <si>
    <t>APC Raybould MMPC RESEARCH YEAR 4 K30V431R31</t>
  </si>
  <si>
    <t>K30V431R32</t>
  </si>
  <si>
    <t>APC Raybould MMPC CORE E YEAR 4 K30V431R32</t>
  </si>
  <si>
    <t>K30V431R34</t>
  </si>
  <si>
    <t>APC Raybould MMPC RESEARCH YEAR 5 K30V431R34</t>
  </si>
  <si>
    <t>K30V431R36</t>
  </si>
  <si>
    <t>APC Raybould MMPC CORE E YEAR 5 K30V431R36</t>
  </si>
  <si>
    <t>K30V431R39</t>
  </si>
  <si>
    <t>APC Raybould MMPC RESEARCH YEAR 11 K30V431R39</t>
  </si>
  <si>
    <t>K30V431R40</t>
  </si>
  <si>
    <t>APC Raybould MMPC CORE E YEAR 11 K30V431R40</t>
  </si>
  <si>
    <t>K30V440J26</t>
  </si>
  <si>
    <t>VMB RAMSEY MMPC CORE D U2CDK092993 YR06 K30V440J26</t>
  </si>
  <si>
    <t>K30V440J27</t>
  </si>
  <si>
    <t>VMB RAMSEY MMPC CORE D U2CDK092993 YR07 K30V440J27</t>
  </si>
  <si>
    <t>K30V440J28</t>
  </si>
  <si>
    <t>VMB RAMSEY MMPC CORE D U2CDK092993 YR08 K30V440J28</t>
  </si>
  <si>
    <t>K30V440J31</t>
  </si>
  <si>
    <t>VMB RAMSEY MMPC CORE D U2CDK092993 YR09 K30V440J31</t>
  </si>
  <si>
    <t>K30V440J36</t>
  </si>
  <si>
    <t>VMB RAMSEY MMPC CORE D U2CDK092993 YR10 K30V440J36</t>
  </si>
  <si>
    <t>K30V440J38</t>
  </si>
  <si>
    <t>VMB RAMSEY MMPC CORE D U2CDK092993 YR11 K30V440J38</t>
  </si>
  <si>
    <t>KS0CARJ214</t>
  </si>
  <si>
    <t>MED IMCA MMPC YR 06 CORE E RUTLEDGE KS0CARJ214</t>
  </si>
  <si>
    <t>KS0KCLC009</t>
  </si>
  <si>
    <t>OR LLOYD MMPC YR09 KS0KCLC009</t>
  </si>
  <si>
    <t>KS0KCLC022</t>
  </si>
  <si>
    <t>OR LLOYD MMPC YR10 KS0KCLC022</t>
  </si>
  <si>
    <t>KS0LLOYD25</t>
  </si>
  <si>
    <t>MED CCM LLOYD U2CDK092993 MMPC YR06 KS0LLOYD25</t>
  </si>
  <si>
    <t>KS0LLOYD38</t>
  </si>
  <si>
    <t>MED CCM LLOYD U2CDK092993 MMPC YR07 KS0LLOYD38</t>
  </si>
  <si>
    <t>KS0LLOYD44</t>
  </si>
  <si>
    <t>MED CCM LLOYD U2CDK092993 MMPC YR08 KS0LLOYD44</t>
  </si>
  <si>
    <t>KS0LLOYD54</t>
  </si>
  <si>
    <t>MED LLOYD MMPC YR09 KS0LLOYD54</t>
  </si>
  <si>
    <t>K30RLCLTRT</t>
  </si>
  <si>
    <t>JMIE RAL1 TO15 Coldwater Wild Fish Rsch K30RLCLTRT</t>
  </si>
  <si>
    <t>KS0HOJB816</t>
  </si>
  <si>
    <t>MED IMCT JONAS AROG ARO 013 KS0HOJB816</t>
  </si>
  <si>
    <t>KS0HOGA805</t>
  </si>
  <si>
    <t>MED IMHO GIERMASZ PFIZER SB 525 1603 KS0HOGA805</t>
  </si>
  <si>
    <t>KS0HTC4288</t>
  </si>
  <si>
    <t>MED CTSC PFIZER GIERMASZ 4288 KS0HTC4288</t>
  </si>
  <si>
    <t>K30APSD195</t>
  </si>
  <si>
    <t>PS DWR WATER USE EFFICIENCY MITCHELL K30APSD195</t>
  </si>
  <si>
    <t>K30APSD214</t>
  </si>
  <si>
    <t>PS DWR HSP C S MITCHELL K30APSD214</t>
  </si>
  <si>
    <t>K30JHT7DWR</t>
  </si>
  <si>
    <t>CLOSED ESP Thorne Sloan Rice DWR K30JHT7DWR</t>
  </si>
  <si>
    <t>KS0JBNIH10</t>
  </si>
  <si>
    <t>MRAD Boone Modeling Observ Perf 01 22 KS0JBNIH10</t>
  </si>
  <si>
    <t>K30CNSTMCC</t>
  </si>
  <si>
    <t>CNS BURNS CHILDCARE COSTS FOR TRAINEES K30CNSTMCC</t>
  </si>
  <si>
    <t>K30CNSTME1</t>
  </si>
  <si>
    <t>BURN T32 VISION TRAINING EXP CLOSED K30CNSTME1</t>
  </si>
  <si>
    <t>K30CNSTME2</t>
  </si>
  <si>
    <t>BURN T32EY015387 EXPENSE YR17 CLOSED K30CNSTME2</t>
  </si>
  <si>
    <t>K30CNSTME3</t>
  </si>
  <si>
    <t>BURN T32EY015387 EXPENSE YR18 CLOSED K30CNSTME3</t>
  </si>
  <si>
    <t>K30CNSTME4</t>
  </si>
  <si>
    <t>CNS BURN T32EY015387 EXPENSE YR19 K30CNSTME4</t>
  </si>
  <si>
    <t>K30CNSTME5</t>
  </si>
  <si>
    <t>CNS BURN T32EY015387 EXPENSE YR20 K30CNSTME5</t>
  </si>
  <si>
    <t>K30CNSTMF1</t>
  </si>
  <si>
    <t>BURNS T32 VISION TRAINING STIP CLOSED K30CNSTMF1</t>
  </si>
  <si>
    <t>K30CNSTMF2</t>
  </si>
  <si>
    <t>BURNS T32EY015387 STIPEND YR17 CLOSED K30CNSTMF2</t>
  </si>
  <si>
    <t>K30CNSTMF3</t>
  </si>
  <si>
    <t>BURNS T32EY015387 STIPEND YR18 CLOSED K30CNSTMF3</t>
  </si>
  <si>
    <t>K30CNSTMF4</t>
  </si>
  <si>
    <t>CNS BURNS T32EY015387 17 STIPEND YR19 K30CNSTMF4</t>
  </si>
  <si>
    <t>K30CNSTMF5</t>
  </si>
  <si>
    <t>CNS BURNS T32EY015387 17 STIPEND YR20 K30CNSTMF5</t>
  </si>
  <si>
    <t>K30ULLR687</t>
  </si>
  <si>
    <t>CANGA Coupling approaches next generatn K30ULLR687</t>
  </si>
  <si>
    <t>K30SAYSYPL</t>
  </si>
  <si>
    <t>SMAC YOUTH POET LAUREATES K30SAYSYPL</t>
  </si>
  <si>
    <t>K30YPLSAY2</t>
  </si>
  <si>
    <t>2ND YEAR SMAC YOUTH POET LAUREATES K30YPLSAY2</t>
  </si>
  <si>
    <t>K30YPLSAY3</t>
  </si>
  <si>
    <t>3ND YEAR SMAC CULTURAL ARTS AWARD K30YPLSAY3</t>
  </si>
  <si>
    <t>K30YPLSAYS</t>
  </si>
  <si>
    <t>SMAC YOUTH POET LAUREATES K30YPLSAYS</t>
  </si>
  <si>
    <t>K30804F773</t>
  </si>
  <si>
    <t>ASUCD UNITRANS GRANT 73 CITY OF DAVIS K30804F773</t>
  </si>
  <si>
    <t>KS0LSMARIS</t>
  </si>
  <si>
    <t>Li AMD Ryan Initiative Study ARIS KS0LSMARIS</t>
  </si>
  <si>
    <t>K30FETZERS</t>
  </si>
  <si>
    <t>CMB SARON FETZER INSTITUTE AWARD K30FETZERS</t>
  </si>
  <si>
    <t>K30KISE345</t>
  </si>
  <si>
    <t>LAWR Kisekka Auburn U Data Driven K30KISE345</t>
  </si>
  <si>
    <t>K30S4LKDWR</t>
  </si>
  <si>
    <t>CEE Kavvas DWR Estimation of Black Swa K30S4LKDWR</t>
  </si>
  <si>
    <t>K30LMNKI01</t>
  </si>
  <si>
    <t>CME Marcu Netherlands Cancer Institute K30LMNKI01</t>
  </si>
  <si>
    <t>K307782C17</t>
  </si>
  <si>
    <t>WALTER A ROBINSON SMASH SCHOLARSHIP K307782C17</t>
  </si>
  <si>
    <t>KS0GIBC831</t>
  </si>
  <si>
    <t>MED IMGI CYMABAY CB8025 21838 BOWLUS KS0GIBC831</t>
  </si>
  <si>
    <t>KS0PMAM808</t>
  </si>
  <si>
    <t>MED IMPM AVDALOVIC GOSSAMER GB002 1101 KS0PMAM808</t>
  </si>
  <si>
    <t>KS0HOMC810</t>
  </si>
  <si>
    <t>MED IMHO CHO IMMUNOCORE LIMITED KS0HOMC810</t>
  </si>
  <si>
    <t>K30F4AMCRR</t>
  </si>
  <si>
    <t>CEE MARTINEZ NSF CAREER K30F4AMCRR</t>
  </si>
  <si>
    <t>K30F4AMRE2</t>
  </si>
  <si>
    <t>CEE MARTINEZ NSF CAREER REU SUPPLEMENT K30F4AMRE2</t>
  </si>
  <si>
    <t>K30GQMASS1</t>
  </si>
  <si>
    <t>MASSACHUSETTS GEN HOSPITAL HUMAN LIVER K30GQMASS1</t>
  </si>
  <si>
    <t>K30GQMASS2</t>
  </si>
  <si>
    <t>MASS GEN HOSPITAL HUMAN LIVER YR2 K30GQMASS2</t>
  </si>
  <si>
    <t>K30GQMASS3</t>
  </si>
  <si>
    <t>MASS GEN HOSPITAL HUMAN LIVER YR3 K30GQMASS3</t>
  </si>
  <si>
    <t>K30PSNPC01</t>
  </si>
  <si>
    <t>National Pesticide Info Center OSU K30PSNPC01</t>
  </si>
  <si>
    <t>K30PSNPC02</t>
  </si>
  <si>
    <t>National Pesticide Info Center OSU K30PSNPC02</t>
  </si>
  <si>
    <t>K30PSNPC03</t>
  </si>
  <si>
    <t>National Pesticide Info Center OSU K30PSNPC03</t>
  </si>
  <si>
    <t>K30PSNPC04</t>
  </si>
  <si>
    <t>National Pesticide Info Center OSU K30PSNPC04</t>
  </si>
  <si>
    <t>KS0HORJ819</t>
  </si>
  <si>
    <t>MED IMHO RIESS REVOLUTION RMC 4630 02 KS0HORJ819</t>
  </si>
  <si>
    <t>K30DOE2020</t>
  </si>
  <si>
    <t>EH S DOE LEHR REMEDY GRANT Period 1 K30DOE2020</t>
  </si>
  <si>
    <t>K30DOE2022</t>
  </si>
  <si>
    <t>EH S DOE LEHR REMEDY GRANT Period 2 K30DOE2022</t>
  </si>
  <si>
    <t>K30WRTPS20</t>
  </si>
  <si>
    <t>West Region Teaching with Primary Source K30WRTPS20</t>
  </si>
  <si>
    <t>KS0CAJR517</t>
  </si>
  <si>
    <t>MED IMCA ROGERS EVALVE MITRACLIP EXPND 4 KS0CAJR517</t>
  </si>
  <si>
    <t>K30TERC216</t>
  </si>
  <si>
    <t>TENV TRPA Water Quality Monitoring K30TERC216</t>
  </si>
  <si>
    <t>K30TERC234</t>
  </si>
  <si>
    <t>TENV TRPA Water Quality Monitoring YR 2 K30TERC234</t>
  </si>
  <si>
    <t>K30TERC238</t>
  </si>
  <si>
    <t>TENV TRPA Water Quality Monitoring YR 3 K30TERC238</t>
  </si>
  <si>
    <t>K30PSYRFB1</t>
  </si>
  <si>
    <t>PSY TRAINOR NIH A20 0857 K30PSYRFB1</t>
  </si>
  <si>
    <t>K30PSYRFC1</t>
  </si>
  <si>
    <t>PSY TRAINOR NIH A20 0857 K30PSYRFC1</t>
  </si>
  <si>
    <t>K30PSYRFVS</t>
  </si>
  <si>
    <t>PSY TRAINOR NIH A20 0857 K30PSYRFVS</t>
  </si>
  <si>
    <t>K30NRSEMOR</t>
  </si>
  <si>
    <t>PLB Sinha Emory sub A234203 NSF EAGER K30NRSEMOR</t>
  </si>
  <si>
    <t>K30NRSEMPS</t>
  </si>
  <si>
    <t>PLB Sinha Emory sub A234203 NSF EAGER K30NRSEMPS</t>
  </si>
  <si>
    <t>K30SBEMORY</t>
  </si>
  <si>
    <t>Brady Emory sub A234203 NSF EAGER K30SBEMORY</t>
  </si>
  <si>
    <t>K30SBFINA6</t>
  </si>
  <si>
    <t>Brady Emory sub Participation Account K30SBFINA6</t>
  </si>
  <si>
    <t>K30AYT2C55</t>
  </si>
  <si>
    <t>FST 11 30 20 TAHA Sunnybrook Project K30AYT2C55</t>
  </si>
  <si>
    <t>K30V4S6672</t>
  </si>
  <si>
    <t>Mechanotransduciton in cornneal disorder K30V4S6672</t>
  </si>
  <si>
    <t>K30V4S6927</t>
  </si>
  <si>
    <t>Mechanotransduciton in cornneal disorder K30V4S6927</t>
  </si>
  <si>
    <t>KS0IDCS837</t>
  </si>
  <si>
    <t>MED IMID COHEN REBIOTIX INC 2019 01 KS0IDCS837</t>
  </si>
  <si>
    <t>KS0GMBS300</t>
  </si>
  <si>
    <t>MED IMGM BROWN KAISER NIH RNG210151 KS0GMBS300</t>
  </si>
  <si>
    <t>K30APSAW27</t>
  </si>
  <si>
    <t>PS CWC FFAR MATCHING LUNDY K30APSAW27</t>
  </si>
  <si>
    <t>K30SOBDOF1</t>
  </si>
  <si>
    <t>JMIE OSTO UCB SUBAWARD FM TASK FORCE K30SOBDOF1</t>
  </si>
  <si>
    <t>KS0PMAJ301</t>
  </si>
  <si>
    <t>MED IMPM ADAMS MHRF FA8650 20 2 6104 KS0PMAJ301</t>
  </si>
  <si>
    <t>K30HAR239B</t>
  </si>
  <si>
    <t>JMIE HRTR SWRCB ANTIDEGRADATION POLICY K30HAR239B</t>
  </si>
  <si>
    <t>K30IMSD01A</t>
  </si>
  <si>
    <t>NPB Gomes IMSD at UC Davis K30IMSD01A</t>
  </si>
  <si>
    <t>K30IMSD01S</t>
  </si>
  <si>
    <t>NPB Gomes IMSD at UC Davis Stipend K30IMSD01S</t>
  </si>
  <si>
    <t>K30IMSD02A</t>
  </si>
  <si>
    <t>NPB Gomes IMSD at UC Davis 2021 2022 K30IMSD02A</t>
  </si>
  <si>
    <t>K30IMSD02S</t>
  </si>
  <si>
    <t>NPB Gomes IMSD at UC Davis Stipend K30IMSD02S</t>
  </si>
  <si>
    <t>K30IMSD03A</t>
  </si>
  <si>
    <t>NPB Gomes IMSD at UC Davis 2021 2022 K30IMSD03A</t>
  </si>
  <si>
    <t>K30IMSD03S</t>
  </si>
  <si>
    <t>NPB Gomes IMSD at UC Davis Stipend K30IMSD03S</t>
  </si>
  <si>
    <t>K30IMSD04A</t>
  </si>
  <si>
    <t>NPB Gomes IMSD at UC Davis 2023 2024 K30IMSD04A</t>
  </si>
  <si>
    <t>K30IMSD04C</t>
  </si>
  <si>
    <t>NPB Gomes IMSD at UC Davis Child Care K30IMSD04C</t>
  </si>
  <si>
    <t>K30IMSD04S</t>
  </si>
  <si>
    <t>NPB Gomes IMSD at UC Davis Stipend K30IMSD04S</t>
  </si>
  <si>
    <t>K30IMSDSUP</t>
  </si>
  <si>
    <t>NPB Gomes IMSD at UC Davis Supplement K30IMSDSUP</t>
  </si>
  <si>
    <t>KS0DLMIRNA</t>
  </si>
  <si>
    <t>LIU NIH R01 MicroRNA for TBI 01 31 25 KS0DLMIRNA</t>
  </si>
  <si>
    <t>K30MSL1NPY</t>
  </si>
  <si>
    <t>MSE LEITE NSF PAY ALLOYS K30MSL1NPY</t>
  </si>
  <si>
    <t>K30MSL1NSF</t>
  </si>
  <si>
    <t>MSE LEITE NSF ALLOYS ALL K30MSL1NSF</t>
  </si>
  <si>
    <t>KS0ORBRAC2</t>
  </si>
  <si>
    <t>MRAD BRACCO GMRA 104 RASLAN KS0ORBRAC2</t>
  </si>
  <si>
    <t>K30PSYRFB2</t>
  </si>
  <si>
    <t>PSY Trainor NSF 1937335 0 K30PSYRFB2</t>
  </si>
  <si>
    <t>KS0CC82C97</t>
  </si>
  <si>
    <t>MED CC Breast Cancer Research Placer KS0CC82C97</t>
  </si>
  <si>
    <t>KS0GIBC607</t>
  </si>
  <si>
    <t>MED IMGI BOWLUS BRISTOL MYERS SQUIB PSC KS0GIBC607</t>
  </si>
  <si>
    <t>K30ALVSIRE</t>
  </si>
  <si>
    <t>Surrogate Sire Project K30ALVSIRE</t>
  </si>
  <si>
    <t>K30CRFACPT</t>
  </si>
  <si>
    <t>USDA Monitor ACP with program traps K30CRFACPT</t>
  </si>
  <si>
    <t>KS0SS28D02</t>
  </si>
  <si>
    <t>NSG Stavisky Simons Foundation 09 30 23 KS0SS28D02</t>
  </si>
  <si>
    <t>K30CLKSONO</t>
  </si>
  <si>
    <t>NUTR KEEN SONOMACEUTICALS CHARDONNAY K30CLKSONO</t>
  </si>
  <si>
    <t>K30NNNCPS3</t>
  </si>
  <si>
    <t>6 30 24 CPS Cross contamination Nitin K30NNNCPS3</t>
  </si>
  <si>
    <t>K30DAMSON3</t>
  </si>
  <si>
    <t>3 30 23 Sonomaceuticals Phase 3 K30DAMSON3</t>
  </si>
  <si>
    <t>K30DXBSON3</t>
  </si>
  <si>
    <t>12 31 22 Sonomaceuticals phase 3 K30DXBSON3</t>
  </si>
  <si>
    <t>K30DXBSON4</t>
  </si>
  <si>
    <t>8 31 23 Sonomaceuticals phase 4 K30DXBSON4</t>
  </si>
  <si>
    <t>K30V435D08</t>
  </si>
  <si>
    <t>BLM Restoration of desert wetlands K30V435D08</t>
  </si>
  <si>
    <t>K30SCW2D12</t>
  </si>
  <si>
    <t>7 31 22 Bio Compounds Chardonnay Phase 3 K30SCW2D12</t>
  </si>
  <si>
    <t>KS0SAREP06</t>
  </si>
  <si>
    <t>MCDONALD SAREPTA 9001 301 12 31 2024 KS0SAREP06</t>
  </si>
  <si>
    <t>K30PSU21IT</t>
  </si>
  <si>
    <t>I TUCKER UNIVERSITAS 21 GRANT A22 2831 K30PSU21IT</t>
  </si>
  <si>
    <t>KS0CRAS624</t>
  </si>
  <si>
    <t>CRHD CA DEPT OF PUBLIC HEALTH GAXIOLA KS0CRAS624</t>
  </si>
  <si>
    <t>KS0CRAS625</t>
  </si>
  <si>
    <t>CRHD CDPH TEST TO TREAT EQUITY GAXIOLA KS0CRAS625</t>
  </si>
  <si>
    <t>KS0CRASAMB</t>
  </si>
  <si>
    <t>CRHD AMB CADPH GAXIOLA AMBULATORY KS0CRASAMB</t>
  </si>
  <si>
    <t>K30CLS2D17</t>
  </si>
  <si>
    <t>CA Potato Research Southern Bligh 9 22 K30CLS2D17</t>
  </si>
  <si>
    <t>KS0FIBRO02</t>
  </si>
  <si>
    <t>MCDONALD FGCL 3019 094 12 24 KS0FIBRO02</t>
  </si>
  <si>
    <t>KS0ASCPR21</t>
  </si>
  <si>
    <t>MED PSYCH Stahmer CPRT 9 1 20 8 31 23 KS0ASCPR21</t>
  </si>
  <si>
    <t>K30APSM658</t>
  </si>
  <si>
    <t>PS MONROE FFAR LEVERAGING LANDRACE YEAR1 K30APSM658</t>
  </si>
  <si>
    <t>K30APSM659</t>
  </si>
  <si>
    <t>PS MONROE FFAR LEVERAGING LANDRACE YEAR2 K30APSM659</t>
  </si>
  <si>
    <t>K30APSM660</t>
  </si>
  <si>
    <t>PS MONROE FFAR LEVERAGING LANDRACE YEAR3 K30APSM660</t>
  </si>
  <si>
    <t>K30APSM661</t>
  </si>
  <si>
    <t>PS MONROE FFAR LEVERAGING LANDRACE YEAR4 K30APSM661</t>
  </si>
  <si>
    <t>KS0RKEDP93</t>
  </si>
  <si>
    <t>KAMERMAN KRETZMER ENANTA CT EDP 938 201 KS0RKEDP93</t>
  </si>
  <si>
    <t>K30MN82D22</t>
  </si>
  <si>
    <t>NAGN Patwin NAGPRA Proj Phase 1 K30MN82D22</t>
  </si>
  <si>
    <t>K30NNNTUFT</t>
  </si>
  <si>
    <t>8 31 26 Tufts University USDA prime K30NNNTUFT</t>
  </si>
  <si>
    <t>K30APSD244</t>
  </si>
  <si>
    <t>PS MAGNEY CA DEPT OF FORESTRY AN OPEN SO K30APSD244</t>
  </si>
  <si>
    <t>KS0SMNIHR1</t>
  </si>
  <si>
    <t>DR MCELROYS FETAL EXPOSURE GRANT Y1 KS0SMNIHR1</t>
  </si>
  <si>
    <t>KS0CRAS210</t>
  </si>
  <si>
    <t>CRHD UNIV OF FLORIDA GAXIOLA 21 22 KS0CRAS210</t>
  </si>
  <si>
    <t>KS0CRAS211</t>
  </si>
  <si>
    <t>CRHD UNIV OF FLORIDA GAXIOLA 21 22 KS0CRAS211</t>
  </si>
  <si>
    <t>KS0CRAS212</t>
  </si>
  <si>
    <t>CRHD UNIV OF FLORIDA GAXIOLA 22 23 KS0CRAS212</t>
  </si>
  <si>
    <t>K30HUBPENN</t>
  </si>
  <si>
    <t>Univ of Pennsylvania DOE DE SC0020360 K30HUBPENN</t>
  </si>
  <si>
    <t>K30OSM2D29</t>
  </si>
  <si>
    <t>21 22 UCR CCCPN MCA S 001476 K30OSM2D29</t>
  </si>
  <si>
    <t>K30DACFNG2</t>
  </si>
  <si>
    <t>6 30 23 CDFA Fungal Trunk Diseases Yr 2 K30DACFNG2</t>
  </si>
  <si>
    <t>KS0NERB300</t>
  </si>
  <si>
    <t>MED IMNE ROSHANRAVAN VANDERBILT R01 KS0NERB300</t>
  </si>
  <si>
    <t>KS0NERB301</t>
  </si>
  <si>
    <t>MED IMNE ROSHANRAVAN VANDERBILT R01 KS0NERB301</t>
  </si>
  <si>
    <t>KS0NERB302</t>
  </si>
  <si>
    <t>MED IMNE ROSHANRAVAN VANDERBILT R01 KS0NERB302</t>
  </si>
  <si>
    <t>K30MBJAL82</t>
  </si>
  <si>
    <t>MCB JAL DOE DE SC0022293 0 K30MBJAL82</t>
  </si>
  <si>
    <t>K30RPRABOS</t>
  </si>
  <si>
    <t>JMIE PEEK UC SANTA BARBARA USFWS K30RPRABOS</t>
  </si>
  <si>
    <t>K30AM82D38</t>
  </si>
  <si>
    <t>CA Humanities Relief Grant K30AM82D38</t>
  </si>
  <si>
    <t>K30SCADOE2</t>
  </si>
  <si>
    <t>RSCA UTK DOE OVCR A22 0491 S002 K30SCADOE2</t>
  </si>
  <si>
    <t>K30BKM7MWD</t>
  </si>
  <si>
    <t>HE LDA Milligan METRO WTR DIST MWD K30BKM7MWD</t>
  </si>
  <si>
    <t>KS0GIBC840</t>
  </si>
  <si>
    <t>MED IMGI BOWLUS GLAXOSMITHKLINE 212620 KS0GIBC840</t>
  </si>
  <si>
    <t>K30P4AFKOP</t>
  </si>
  <si>
    <t>CEE FORREST 2021 22 KOPRI CONTRACT K30P4AFKOP</t>
  </si>
  <si>
    <t>KS0JTNOVEL</t>
  </si>
  <si>
    <t>A Novel Symbiotic Approach KS0JTNOVEL</t>
  </si>
  <si>
    <t>KS0HOKT304</t>
  </si>
  <si>
    <t>MED IMHO KEEGAN KAISER INFRA PATHWAYS KS0HOKT304</t>
  </si>
  <si>
    <t>KS0HOKT305</t>
  </si>
  <si>
    <t>MED IMHO KEEGAN KAISER INFRA PATHWAYS KS0HOKT305</t>
  </si>
  <si>
    <t>KS0HOKT307</t>
  </si>
  <si>
    <t>MED IMHO KEEGAN KAISER INFRA PATHWAYS KS0HOKT307</t>
  </si>
  <si>
    <t>KS0DHOFALK</t>
  </si>
  <si>
    <t>FALK IL 10 Blockade To Boost Flu Shop KS0DHOFALK</t>
  </si>
  <si>
    <t>KS0DHOFAPR</t>
  </si>
  <si>
    <t>FALK Flu Shop Primate Costs KS0DHOFAPR</t>
  </si>
  <si>
    <t>KS0SOTAP01</t>
  </si>
  <si>
    <t>MED PSYCH Ozonoff VUMC95241 0 KS0SOTAP01</t>
  </si>
  <si>
    <t>KS0SOTAP02</t>
  </si>
  <si>
    <t>MED PSYCH Ozonoff VUMC95241 0 KS0SOTAP02</t>
  </si>
  <si>
    <t>KS0AMNIDCR</t>
  </si>
  <si>
    <t>MOSHIRI NIDCR R03 2021 2022 KS0AMNIDCR</t>
  </si>
  <si>
    <t>K30JDSCWAD</t>
  </si>
  <si>
    <t>JMIE JRD1 SOLANO CO WATER AGENCY 21 22 K30JDSCWAD</t>
  </si>
  <si>
    <t>K303875142</t>
  </si>
  <si>
    <t>NPT Ventilation Optimization WCEC Eng K303875142</t>
  </si>
  <si>
    <t>K303875143</t>
  </si>
  <si>
    <t>NPT Ventilation Optimization Admin K303875143</t>
  </si>
  <si>
    <t>K303875144</t>
  </si>
  <si>
    <t>NPT Ventilation Optimization Outreach K303875144</t>
  </si>
  <si>
    <t>KS0DBPOVSO</t>
  </si>
  <si>
    <t>MED PHS BENNETT NATL PHILANTHROPIC KS0DBPOVSO</t>
  </si>
  <si>
    <t>K30MKSTRT4</t>
  </si>
  <si>
    <t>Stuart Potrait of Adolescents K30MKSTRT4</t>
  </si>
  <si>
    <t>K30HED2D56</t>
  </si>
  <si>
    <t>LAWR DAHLKE USDA ARS 045 K30HED2D56</t>
  </si>
  <si>
    <t>K30V4D2416</t>
  </si>
  <si>
    <t>Kent Earli Task Order 4 Cytokine Control K30V4D2416</t>
  </si>
  <si>
    <t>KS0CPRICEU</t>
  </si>
  <si>
    <t>PATTEN R01 RICE UNIVERSITY 05 31 2025 KS0CPRICEU</t>
  </si>
  <si>
    <t>KS0CPRICY3</t>
  </si>
  <si>
    <t>PATTEN R01 RICE UNIV YR 3 05 31 2024 KS0CPRICY3</t>
  </si>
  <si>
    <t>K30CNSCC31</t>
  </si>
  <si>
    <t>CNS Carter Cannabis K30CNSCC31</t>
  </si>
  <si>
    <t>K30KARD61A</t>
  </si>
  <si>
    <t>WFCB Karp CPS Symposium Funds K30KARD61A</t>
  </si>
  <si>
    <t>K30KARPD61</t>
  </si>
  <si>
    <t>WFCB Karp Center for produce safety K30KARPD61</t>
  </si>
  <si>
    <t>K30SFPRSFT</t>
  </si>
  <si>
    <t>WFCB Karp Center for produce safety K30SFPRSFT</t>
  </si>
  <si>
    <t>K30EECUOWB</t>
  </si>
  <si>
    <t>Carstens UNIVERSITY OF WESTERN BRITTANY K30EECUOWB</t>
  </si>
  <si>
    <t>K302382D66</t>
  </si>
  <si>
    <t>NSF CS Self Supervised Recom J Zhang K302382D66</t>
  </si>
  <si>
    <t>KS0HOKE819</t>
  </si>
  <si>
    <t>MED IMHO KIM SEATTLE GENETICS SGNTUC 022 KS0HOKE819</t>
  </si>
  <si>
    <t>K30PRH6ICE</t>
  </si>
  <si>
    <t>JMIE HUBE Huber ICICLE K30PRH6ICE</t>
  </si>
  <si>
    <t>K30V435D71</t>
  </si>
  <si>
    <t>A22 1115 MAF D22FE 027 K30V435D71</t>
  </si>
  <si>
    <t>K30JLARS01</t>
  </si>
  <si>
    <t>JMIE JLUN USDA ARS COOPERATIVE AGMT K30JLARS01</t>
  </si>
  <si>
    <t>K30MXH6HOT</t>
  </si>
  <si>
    <t>ESP Holyoak Drivers of Warming Aridity K30MXH6HOT</t>
  </si>
  <si>
    <t>KS0IDPB501</t>
  </si>
  <si>
    <t>MED IMID PENN PEW CHARITABLE 0035231 KS0IDPB501</t>
  </si>
  <si>
    <t>K30BKM7MW1</t>
  </si>
  <si>
    <t>HE LDA Milligan Metro Wtr Dist Tuit K30BKM7MW1</t>
  </si>
  <si>
    <t>KS0ABGENEN</t>
  </si>
  <si>
    <t>MED OTO BEWLEY Genentich award KS0ABGENEN</t>
  </si>
  <si>
    <t>KS0IDWS805</t>
  </si>
  <si>
    <t>MED IMID WALDMAN MERCKSHARP 033 02 KS0IDWS805</t>
  </si>
  <si>
    <t>KS0RHZYN33</t>
  </si>
  <si>
    <t>HAGERMAN ZYNERBA CT PROTOCOL ZYN2 CL 033 KS0RHZYN33</t>
  </si>
  <si>
    <t>K30GEASHIP</t>
  </si>
  <si>
    <t>GEL ATEKWANA ELIOT GO SHIP CRUISES K30GEASHIP</t>
  </si>
  <si>
    <t>K30KIS2D92</t>
  </si>
  <si>
    <t>LAWR KISEKKA USDA Enhancing Water Adapt K30KIS2D92</t>
  </si>
  <si>
    <t>K30APSM665</t>
  </si>
  <si>
    <t>PS MONSANTO DUBCOVSKY K30APSM665</t>
  </si>
  <si>
    <t>K30RD82D95</t>
  </si>
  <si>
    <t>ECNS MIT JPAL S5435 D RAPSON 82D95 K30RD82D95</t>
  </si>
  <si>
    <t>KS0TSUMUR1</t>
  </si>
  <si>
    <t>TSUMURA USA PI R Applegate MD KS0TSUMUR1</t>
  </si>
  <si>
    <t>K30TRINSC3</t>
  </si>
  <si>
    <t>NNSC3 UCB MCA 00010836 DE NA0003996 K30TRINSC3</t>
  </si>
  <si>
    <t>K30TRINSCP</t>
  </si>
  <si>
    <t>NNSC3 Participant Support K30TRINSCP</t>
  </si>
  <si>
    <t>KS0LTSAM01</t>
  </si>
  <si>
    <t>Laura Tully SAMSHA SPO A22 0903 KS0LTSAM01</t>
  </si>
  <si>
    <t>KS0LTSAM02</t>
  </si>
  <si>
    <t>GALVEZ SAMSHA SPO A22 0903 KS0LTSAM02</t>
  </si>
  <si>
    <t>KS0LTSAM03</t>
  </si>
  <si>
    <t>GALVEZ SAMSHA SPO A22 0903 KS0LTSAM03</t>
  </si>
  <si>
    <t>K30V435D28</t>
  </si>
  <si>
    <t>Morris Foundation Fellowship Proposal K30V435D28</t>
  </si>
  <si>
    <t>K30V735JLK</t>
  </si>
  <si>
    <t>FINA Joanna L Kaplan link to V435D28 K30V735JLK</t>
  </si>
  <si>
    <t>K30APSM792</t>
  </si>
  <si>
    <t>PS Del Blanco AMBA by 6 30 2024 K30APSM792</t>
  </si>
  <si>
    <t>K30VSR6100</t>
  </si>
  <si>
    <t>BME Shirure R61 8 1 23 7 31 26 K30VSR6100</t>
  </si>
  <si>
    <t>KS0IHFECH8</t>
  </si>
  <si>
    <t>MED PHS HERTZ PICCIOTTO ECHO ACTIVITIES KS0IHFECH8</t>
  </si>
  <si>
    <t>K30MAR2F06</t>
  </si>
  <si>
    <t>CDFA 23 Sentinel Vines 56 564 K30MAR2F06</t>
  </si>
  <si>
    <t>K30AMNEB01</t>
  </si>
  <si>
    <t>CHE MCCORMICK NEBRASKA R01 K30AMNEB01</t>
  </si>
  <si>
    <t>K30JCC2F11</t>
  </si>
  <si>
    <t>NIH CERCADIAN PHYSIOLOGY 2023 24 K30JCC2F11</t>
  </si>
  <si>
    <t>K30AACDNIF</t>
  </si>
  <si>
    <t>NATIONAL INSTITUTE FOR 2023 67015 4 K30AACDNIF</t>
  </si>
  <si>
    <t>K30HAMEYE1</t>
  </si>
  <si>
    <t>HAM NIEHS Augusta University sub K30HAMEYE1</t>
  </si>
  <si>
    <t>K30CLS2F16</t>
  </si>
  <si>
    <t>CDRP Current and Future Fungicide Use K30CLS2F16</t>
  </si>
  <si>
    <t>K30CLS2F1A</t>
  </si>
  <si>
    <t>CDRP Pennsylvania State U David Geiser K30CLS2F1A</t>
  </si>
  <si>
    <t>K30CLS2F1B</t>
  </si>
  <si>
    <t>CDRP USDA ARS Salinas Martin Frank K30CLS2F1B</t>
  </si>
  <si>
    <t>K304875137</t>
  </si>
  <si>
    <t>I 8 Peninsular Bighorn Sheep Fraser K304875137</t>
  </si>
  <si>
    <t>K30AURGEM1</t>
  </si>
  <si>
    <t>MSE Urdaneta Carrera GEM Fellowship K30AURGEM1</t>
  </si>
  <si>
    <t>K30GKAMARY</t>
  </si>
  <si>
    <t>EPS ALLISON UMD NSF COLL RESEARCH K30GKAMARY</t>
  </si>
  <si>
    <t>K30AMNYMC1</t>
  </si>
  <si>
    <t>CHE MCCORMICK NYMC R21 K30AMNYMC1</t>
  </si>
  <si>
    <t>K30CNSMG55</t>
  </si>
  <si>
    <t>CNS GOLDMAN YR1 PRINCETON SUB U19 ADV K30CNSMG55</t>
  </si>
  <si>
    <t>K30JWJRGOS</t>
  </si>
  <si>
    <t>WATSON GLADDEN ORTHO 05 31 2023 K30JWJRGOS</t>
  </si>
  <si>
    <t>K30CMSPHLY</t>
  </si>
  <si>
    <t>AN MOODY OPEN PHILANTHROPY PROJECT K30CMSPHLY</t>
  </si>
  <si>
    <t>K30V4B3604</t>
  </si>
  <si>
    <t>USDA Bat xSpecies Transmission Rsch K30V4B3604</t>
  </si>
  <si>
    <t>K30SMO23T1</t>
  </si>
  <si>
    <t>SMO San Mateo GENT 2023 53 C114469 K30SMO23T1</t>
  </si>
  <si>
    <t>K30SMO23E1</t>
  </si>
  <si>
    <t>SMO San Mateo EW 2022 53 C114476 K30SMO23E1</t>
  </si>
  <si>
    <t>K30TEH23T1</t>
  </si>
  <si>
    <t>TEH Tehama Co GENT 2023 36 C114447 K30TEH23T1</t>
  </si>
  <si>
    <t>K30TEH23W1</t>
  </si>
  <si>
    <t>TEH Tehama Co WK 2023 36 C114446 K30TEH23W1</t>
  </si>
  <si>
    <t>K30TEH23Q1</t>
  </si>
  <si>
    <t>TEH Tehama Co XX 2023 36 C114448 K30TEH23Q1</t>
  </si>
  <si>
    <t>K30TEH23E1</t>
  </si>
  <si>
    <t>TEH Tehama Co EW 2023 36 C114449 K30TEH23E1</t>
  </si>
  <si>
    <t>K30TEH23C1</t>
  </si>
  <si>
    <t>TEH Tehama Co CW 2023 36 C114450 K30TEH23C1</t>
  </si>
  <si>
    <t>KS0JSIBSF0</t>
  </si>
  <si>
    <t>MED PSYCH Schweitzer 2022024 KS0JSIBSF0</t>
  </si>
  <si>
    <t>K30GMRCRYP</t>
  </si>
  <si>
    <t>EPS RUDOLPH NSF AFTER THE CATACLYSM K30GMRCRYP</t>
  </si>
  <si>
    <t>KS0JHZOE01</t>
  </si>
  <si>
    <t>NIH Hell Zoe Estrada 24 1331 KS0JHZOE01</t>
  </si>
  <si>
    <t>KS0ZOEFINA</t>
  </si>
  <si>
    <t>MPHA NIH ZOE FINA ACCT KS0ZOEFINA</t>
  </si>
  <si>
    <t>K30CNSLK35</t>
  </si>
  <si>
    <t>CNS PINEDA F31 EY034400 YR1 FINA K30CNSLK35</t>
  </si>
  <si>
    <t>KS0PMAT347</t>
  </si>
  <si>
    <t>MED IMPM ALBERTSON VANDERBILT STRIVE KS0PMAT347</t>
  </si>
  <si>
    <t>KS0LAR2100</t>
  </si>
  <si>
    <t>MED PSYCH Abbeduto R21HD109597 KS0LAR2100</t>
  </si>
  <si>
    <t>KS0CTEN600</t>
  </si>
  <si>
    <t>MED IMCT ESTEGHAMAT UCLA KITE PHARMA KS0CTEN600</t>
  </si>
  <si>
    <t>KS0HCDOD23</t>
  </si>
  <si>
    <t>Chen DoD A24 0044 KS0HCDOD23</t>
  </si>
  <si>
    <t>KS0EGNIWIS</t>
  </si>
  <si>
    <t>MPHA NIH GRANDI WISCONSIN KS0EGNIWIS</t>
  </si>
  <si>
    <t>KS0TRML556</t>
  </si>
  <si>
    <t>23 24 TRAUMA FELLOW GT AO TNA 7 31 24 KS0TRML556</t>
  </si>
  <si>
    <t>K30ANO5SEA</t>
  </si>
  <si>
    <t>GECL Odell A Sea Grant Award K30ANO5SEA</t>
  </si>
  <si>
    <t>K30GENMPK1</t>
  </si>
  <si>
    <t>USDA FAS SCRP UC Davis Pakistan K30GENMPK1</t>
  </si>
  <si>
    <t>K30BCPSU24</t>
  </si>
  <si>
    <t>MAE BADRYA VLRCOE PSU K30BCPSU24</t>
  </si>
  <si>
    <t>K30PREDESC</t>
  </si>
  <si>
    <t>UCSC MCA A24 0496 S001 DOE Part Beam K30PREDESC</t>
  </si>
  <si>
    <t>KS0RHBWH01</t>
  </si>
  <si>
    <t>MED DERM Haughton BRIGHAM A24 1806 KS0RHBWH01</t>
  </si>
  <si>
    <t>K30EECUSFS</t>
  </si>
  <si>
    <t>EVE Crone USDA FS 23 CR 11132726 504 0 K30EECUSFS</t>
  </si>
  <si>
    <t>KS0ASDIST0</t>
  </si>
  <si>
    <t>MED PSYCH Stahmer 000706354 KS0ASDIST0</t>
  </si>
  <si>
    <t>K30F4CCNOA</t>
  </si>
  <si>
    <t>CEE Cappa NOAA Award K30F4CCNOA</t>
  </si>
  <si>
    <t>K30MSA2F83</t>
  </si>
  <si>
    <t>8 31 26 NAS Novel WEFE Renewable K30MSA2F83</t>
  </si>
  <si>
    <t>K30NVPRABU</t>
  </si>
  <si>
    <t>MAE Narayanan Prabhu EngyLabs A23 3964 K30NVPRABU</t>
  </si>
  <si>
    <t>K30GLE23E1</t>
  </si>
  <si>
    <t>GLE Glenn Co EW 2023 09 C114456 K30GLE23E1</t>
  </si>
  <si>
    <t>K30POUL610</t>
  </si>
  <si>
    <t>ETOX Poulin USGS Biogeochem stressors K30POUL610</t>
  </si>
  <si>
    <t>K30AMJSMEL</t>
  </si>
  <si>
    <t>AMS J SZE PPFP MELLON HSI K30AMJSMEL</t>
  </si>
  <si>
    <t>K30CD82F93</t>
  </si>
  <si>
    <t>ANTS MAX PLNK A24 2162 0 DCAILLAUD 82F93 K30CD82F93</t>
  </si>
  <si>
    <t>K30APSFC34</t>
  </si>
  <si>
    <t>PS JIAN USDA 58 2032 3 035by 8 31 2024 K30APSFC34</t>
  </si>
  <si>
    <t>K30APSFC32</t>
  </si>
  <si>
    <t>PS PJBROWN 2023 ARS NACA 58 2032 3 046 K30APSFC32</t>
  </si>
  <si>
    <t>K30CBUSD24</t>
  </si>
  <si>
    <t>BURGE USDA K30CBUSD24</t>
  </si>
  <si>
    <t>K30AA82F99</t>
  </si>
  <si>
    <t>ECNS WASHINGTON CTR A24 2614 0 AA 82F99 K30AA82F99</t>
  </si>
  <si>
    <t>K30BYF0042</t>
  </si>
  <si>
    <t>ECE Yoo DARPA DODOS K30BYF0042</t>
  </si>
  <si>
    <t>K30KRPEW01</t>
  </si>
  <si>
    <t>DR RALSTON PEW CHARITABLE TRUSTS K30KRPEW01</t>
  </si>
  <si>
    <t>K30PSYRF80</t>
  </si>
  <si>
    <t>PSY Stolzenberg NIH HD087709 K30PSYRF80</t>
  </si>
  <si>
    <t>K30ZHAN613</t>
  </si>
  <si>
    <t>AMHZ NATIONAL PARK SERVICE 9 30 17 K30ZHAN613</t>
  </si>
  <si>
    <t>K30ULLR457</t>
  </si>
  <si>
    <t>APAU DOE hydroclimate system 8 31 19 K30ULLR457</t>
  </si>
  <si>
    <t>K30ULLR458</t>
  </si>
  <si>
    <t>APAU DOE hydroclimate participant sprt K30ULLR458</t>
  </si>
  <si>
    <t>K30ULLR459</t>
  </si>
  <si>
    <t>APAU DOE hydroclimate system 8 31 19 K30ULLR459</t>
  </si>
  <si>
    <t>K30ULLR460</t>
  </si>
  <si>
    <t>APAU DOE hydroclimate participant sprt K30ULLR460</t>
  </si>
  <si>
    <t>K30MATJD12</t>
  </si>
  <si>
    <t>J DeLoera NSF 2018 21 x23 K30MATJD12</t>
  </si>
  <si>
    <t>KS0EMLJAIX</t>
  </si>
  <si>
    <t>Maverakis LILLY USA LLC I4V MC JAIX KS0EMLJAIX</t>
  </si>
  <si>
    <t>KS0PMMB831</t>
  </si>
  <si>
    <t>MED IMPM MORRISSEY INSMED INS1007 201 KS0PMMB831</t>
  </si>
  <si>
    <t>KS0KTAD803</t>
  </si>
  <si>
    <t>MED IMKT ALNIMIRI ANGION 001 15 KS0KTAD803</t>
  </si>
  <si>
    <t>KS0HOJB819</t>
  </si>
  <si>
    <t>MED IMCT JONAS PHARMACYCLICS UCDCC 265 KS0HOJB819</t>
  </si>
  <si>
    <t>KS0HOJB818</t>
  </si>
  <si>
    <t>MED IMCT JONAS CELGENE UCDCC 265 KS0HOJB818</t>
  </si>
  <si>
    <t>K30V472SME</t>
  </si>
  <si>
    <t>VM CIID MCSORLEY NIH R01AI134910 K30V472SME</t>
  </si>
  <si>
    <t>K30BND0628</t>
  </si>
  <si>
    <t>NSF Collaborative Research K30BND0628</t>
  </si>
  <si>
    <t>K30BND062F</t>
  </si>
  <si>
    <t>FINA stipends NSF Collaborative Research K30BND062F</t>
  </si>
  <si>
    <t>K30BND628P</t>
  </si>
  <si>
    <t>NSF Participant Support K30BND628P</t>
  </si>
  <si>
    <t>K30V440L76</t>
  </si>
  <si>
    <t>VMB LEIN PEBBLES YEAR 1 K30V440L76</t>
  </si>
  <si>
    <t>KS0JLPBSUP</t>
  </si>
  <si>
    <t>PEBB Lasting Effects Study Supplement KS0JLPBSUP</t>
  </si>
  <si>
    <t>KS0JLPEBBL</t>
  </si>
  <si>
    <t>PEBB Lasting Effects Study KS0JLPEBBL</t>
  </si>
  <si>
    <t>KS0JLPEBUI</t>
  </si>
  <si>
    <t>PEBB Lasting Effects Study Sub UI KS0JLPEBUI</t>
  </si>
  <si>
    <t>K30ANA1336</t>
  </si>
  <si>
    <t>LAWR ANASTASIO NSF PHOTOCHEMISTRY K30ANA1336</t>
  </si>
  <si>
    <t>K30NSF18DD</t>
  </si>
  <si>
    <t>CHEM Donadio NSF 2018 Anastasio K30NSF18DD</t>
  </si>
  <si>
    <t>K304873232</t>
  </si>
  <si>
    <t>CARB Emission Impacts K304873232</t>
  </si>
  <si>
    <t>K30MAN7991</t>
  </si>
  <si>
    <t>CMB MANGUN R01 Mechanisms of attentional K30MAN7991</t>
  </si>
  <si>
    <t>K30V4C2ML3</t>
  </si>
  <si>
    <t>VM CCM MILLER DANA FARBER R01 CORE ACCT K30V4C2ML3</t>
  </si>
  <si>
    <t>K30V4C2ML4</t>
  </si>
  <si>
    <t>VM CCM MILLER DANA FARBER R01 CNPRC K30V4C2ML4</t>
  </si>
  <si>
    <t>K30V4C2MLA</t>
  </si>
  <si>
    <t>VM CCM MILLER DANA FARBER R01 CORE ACCT K30V4C2MLA</t>
  </si>
  <si>
    <t>K30V4C2MLB</t>
  </si>
  <si>
    <t>VM CCM MILLER DANA FARBER R01 CNPRC K30V4C2MLB</t>
  </si>
  <si>
    <t>K30V4C2MLC</t>
  </si>
  <si>
    <t>VM CIID MILLER DANA FARBER CORE ACCT K30V4C2MLC</t>
  </si>
  <si>
    <t>K30V4C2MLD</t>
  </si>
  <si>
    <t>VM CIID MILLER DANA FARBER CNPRC ACCT K30V4C2MLD</t>
  </si>
  <si>
    <t>K30V4C2MLI</t>
  </si>
  <si>
    <t>CNPRC C MILLER DANA FARBER CORE ACCT K30V4C2MLI</t>
  </si>
  <si>
    <t>K30V4C2MLJ</t>
  </si>
  <si>
    <t>CNPRC C MILLER DANA FARBER CNPRC ACCT K30V4C2MLJ</t>
  </si>
  <si>
    <t>K30CLGSTRC</t>
  </si>
  <si>
    <t>NIH R01 HISPANIC GASTRIC CANCER K30CLGSTRC</t>
  </si>
  <si>
    <t>K30CLR01S1</t>
  </si>
  <si>
    <t>SUPPLEMENT NCI R01 MORALES K30CLR01S1</t>
  </si>
  <si>
    <t>K30CLR01S2</t>
  </si>
  <si>
    <t>SUPPLEMENT NCI R01 VANG K30CLR01S2</t>
  </si>
  <si>
    <t>K30CLR01SR</t>
  </si>
  <si>
    <t>Carvajal NIH NCI R01CA223978 03 Suppl K30CLR01SR</t>
  </si>
  <si>
    <t>KS0GISS805</t>
  </si>
  <si>
    <t>MED IMGI GILEAD GS US 454 4378 SARKAR KS0GISS805</t>
  </si>
  <si>
    <t>KS0DRR2101</t>
  </si>
  <si>
    <t>RICHMAN MGFA Antigen specific 0531 21 KS0DRR2101</t>
  </si>
  <si>
    <t>K304873257</t>
  </si>
  <si>
    <t>CARB Determinants Truck Fleet Turnover K304873257</t>
  </si>
  <si>
    <t>K30FAN3C06</t>
  </si>
  <si>
    <t>WFCB FANGUE CDFW Environmental Stressors K30FAN3C06</t>
  </si>
  <si>
    <t>K30FF83C06</t>
  </si>
  <si>
    <t>DCM Requisition Projects Fund 83C06 K30FF83C06</t>
  </si>
  <si>
    <t>K304875109</t>
  </si>
  <si>
    <t>Kern COG I 5 Freight ZeroEmissions Study K304875109</t>
  </si>
  <si>
    <t>K30WHIT398</t>
  </si>
  <si>
    <t>ETOX HEAD CDFW Quantifying genetic varia K30WHIT398</t>
  </si>
  <si>
    <t>K30AJFOMCS</t>
  </si>
  <si>
    <t>ANS Finger Fish and Wildlife Service K30AJFOMCS</t>
  </si>
  <si>
    <t>K30AMSOMCS</t>
  </si>
  <si>
    <t>ANS Schreier Fish and Wildlife Service K30AMSOMCS</t>
  </si>
  <si>
    <t>K30TCHOMCS</t>
  </si>
  <si>
    <t>ANS Hung Fish and Wildlife Service K30TCHOMCS</t>
  </si>
  <si>
    <t>K30MUN8532</t>
  </si>
  <si>
    <t>CMB MUNAKATA R01 DEVELOPING INHIBITORY K30MUN8532</t>
  </si>
  <si>
    <t>KS0JMUCSF1</t>
  </si>
  <si>
    <t>MARCIN UCSF PEDIATRIC DISASTER CARE KS0JMUCSF1</t>
  </si>
  <si>
    <t>KS0JMUCSF2</t>
  </si>
  <si>
    <t>MARCIN UCSF PED DISASTER CARE FY 22 23 KS0JMUCSF2</t>
  </si>
  <si>
    <t>KS0JMUCSF3</t>
  </si>
  <si>
    <t>MARCINS WRAP EM STUDY KS0JMUCSF3</t>
  </si>
  <si>
    <t>KS0KL83C22</t>
  </si>
  <si>
    <t>Lam HER2 targeting A20 1604 KS0KL83C22</t>
  </si>
  <si>
    <t>KS0KLR1SUP</t>
  </si>
  <si>
    <t>Lam HER2 targeting A20 1604 SUPPLEMENT KS0KLR1SUP</t>
  </si>
  <si>
    <t>KS0ALGE234</t>
  </si>
  <si>
    <t>MED IMAL NIH R01 MURINE PBC GERSHWIN KS0ALGE234</t>
  </si>
  <si>
    <t>KS0KNCHARM</t>
  </si>
  <si>
    <t>NG CHARM 12 31 2022 KS0KNCHARM</t>
  </si>
  <si>
    <t>KS0HOLP856</t>
  </si>
  <si>
    <t>MED IMHO LARA USC PFIZER 4k 16 5 KS0HOLP856</t>
  </si>
  <si>
    <t>KS0HOMC811</t>
  </si>
  <si>
    <t>MED IMHO TAM BRISTOL MYERS CA2098HW KS0HOMC811</t>
  </si>
  <si>
    <t>KS0HODJ600</t>
  </si>
  <si>
    <t>MED IMHO DUCORE BAYER KS0HODJ600</t>
  </si>
  <si>
    <t>K30AJFBOR1</t>
  </si>
  <si>
    <t>ANS Finger Bureau of Reclamation K30AJFBOR1</t>
  </si>
  <si>
    <t>K30AJFFINA</t>
  </si>
  <si>
    <t>Grace Auringer FINA ACCOUNT K30AJFFINA</t>
  </si>
  <si>
    <t>K30AMSBOR1</t>
  </si>
  <si>
    <t>ANS Schreier Bureau of Reclamation K30AMSBOR1</t>
  </si>
  <si>
    <t>K30TCHBOR1</t>
  </si>
  <si>
    <t>2 28 25 Fish Lab Bureau of Reclamation K30TCHBOR1</t>
  </si>
  <si>
    <t>KS0PMKB802</t>
  </si>
  <si>
    <t>MED IMPM KUHN ASTRAZENECA D5241C00001 0 KS0PMKB802</t>
  </si>
  <si>
    <t>K30APSM592</t>
  </si>
  <si>
    <t>PS BRUMMER FINA GRASSLANDS MATT FRANCIS K30APSM592</t>
  </si>
  <si>
    <t>K30KXBJCTF</t>
  </si>
  <si>
    <t>NPB Baar The Joe and Clara Tsai funds K30KXBJCTF</t>
  </si>
  <si>
    <t>K30MJMJCTF</t>
  </si>
  <si>
    <t>Mienaltowski Baar The Joe and Clara Tsai K30MJMJCTF</t>
  </si>
  <si>
    <t>K30BPCCZ97</t>
  </si>
  <si>
    <t>CNPRC Amaral VandeVoort NIH R01MH121447 K30BPCCZ97</t>
  </si>
  <si>
    <t>KS0DAGMNKY</t>
  </si>
  <si>
    <t>Amaral NIMH RO1 2 15 2020 12 31 2024 KS0DAGMNKY</t>
  </si>
  <si>
    <t>K30KCLC015</t>
  </si>
  <si>
    <t>OR MBP MMRRC YR 21 K30KCLC015</t>
  </si>
  <si>
    <t>K30KCLC016</t>
  </si>
  <si>
    <t>OR MBP MMRRC YR21 RESOURCE K30KCLC016</t>
  </si>
  <si>
    <t>K30KCLC024</t>
  </si>
  <si>
    <t>OR MBP MMRRC SUPP YR21 S1 K30KCLC024</t>
  </si>
  <si>
    <t>K30KCLC025</t>
  </si>
  <si>
    <t>OR MBP MMRRC SUPP YR21 S2 K30KCLC025</t>
  </si>
  <si>
    <t>K30KCLC026</t>
  </si>
  <si>
    <t>OR MBP MMRRC YR 20 CF K30KCLC026</t>
  </si>
  <si>
    <t>K30KCLC028</t>
  </si>
  <si>
    <t>OR MBP MMRRC YR22 RESOURCE K30KCLC028</t>
  </si>
  <si>
    <t>K30KCLC029</t>
  </si>
  <si>
    <t>OR MBP MMRRC YR 21 Research 1 2 K30KCLC029</t>
  </si>
  <si>
    <t>K30KCLC030</t>
  </si>
  <si>
    <t>OR MBP MMRRC YR 22 Project 3 K30KCLC030</t>
  </si>
  <si>
    <t>K30KCLC032</t>
  </si>
  <si>
    <t>OR MBP MMRRC SUPP YR21 S1 CF K30KCLC032</t>
  </si>
  <si>
    <t>K30KCLC033</t>
  </si>
  <si>
    <t>OR MBP MMRRC SUPP YR21 S2 K30KCLC033</t>
  </si>
  <si>
    <t>K30KCLC034</t>
  </si>
  <si>
    <t>OR MBP MMRRC YR 20 CF Cont K30KCLC034</t>
  </si>
  <si>
    <t>K30KCLC035</t>
  </si>
  <si>
    <t>OR MBP MMRRC SUPP YR 22 S1 K30KCLC035</t>
  </si>
  <si>
    <t>K30KCLC044</t>
  </si>
  <si>
    <t>OR MBP MMRRC SUPP YR 22 S2 ABSL3 K30KCLC044</t>
  </si>
  <si>
    <t>K30KCLC045</t>
  </si>
  <si>
    <t>OR MBP MMRRC YR23 RESOURCE K30KCLC045</t>
  </si>
  <si>
    <t>K30KCLC046</t>
  </si>
  <si>
    <t>OR MBP MMRRC YR 23 Research 3 K30KCLC046</t>
  </si>
  <si>
    <t>K30KCLC047</t>
  </si>
  <si>
    <t>OR MBP MMRRC YR 23 Project 2 K30KCLC047</t>
  </si>
  <si>
    <t>K30KCLC048</t>
  </si>
  <si>
    <t>OR MBP MMRRC YR22 RESOURCE CF K30KCLC048</t>
  </si>
  <si>
    <t>K30KCLC049</t>
  </si>
  <si>
    <t>OR MBP MMRRC YR 22 Research 1 2 CF K30KCLC049</t>
  </si>
  <si>
    <t>K30KCLC050</t>
  </si>
  <si>
    <t>OR MBP MMRRC YR 22 Project 3 CF K30KCLC050</t>
  </si>
  <si>
    <t>K30KCLC051</t>
  </si>
  <si>
    <t>OR MBP MRRC YR 21 S1 COVID CF K30KCLC051</t>
  </si>
  <si>
    <t>K30KCLC052</t>
  </si>
  <si>
    <t>OR MBP MRRC YR 21 S2 Wmns Hlth CF K30KCLC052</t>
  </si>
  <si>
    <t>K30KCLC053</t>
  </si>
  <si>
    <t>OR MBP MRRC YR 22 S1 COVID VAR CF K30KCLC053</t>
  </si>
  <si>
    <t>K30KCLC054</t>
  </si>
  <si>
    <t>OR MBP MMRRC SUPP YR 22 S2 ABSL3 K30KCLC054</t>
  </si>
  <si>
    <t>K30KCLC059</t>
  </si>
  <si>
    <t>OR MBP MMRRC YR 23 S1 HIV 1 Mouse Model K30KCLC059</t>
  </si>
  <si>
    <t>K30KCLC060</t>
  </si>
  <si>
    <t>OR MBP MMRRC YR 23 S2 Equipment K30KCLC060</t>
  </si>
  <si>
    <t>K30KCLC061</t>
  </si>
  <si>
    <t>OR MBP MMRRC YR 23 S3 C19 Patient Var K30KCLC061</t>
  </si>
  <si>
    <t>K30KCLC062</t>
  </si>
  <si>
    <t>OR MBP MMRRC YR24 RESOURCE K30KCLC062</t>
  </si>
  <si>
    <t>K30KCLC063</t>
  </si>
  <si>
    <t>OR MBP MMRRC YR 24 Research 3 K30KCLC063</t>
  </si>
  <si>
    <t>K30KCLC064</t>
  </si>
  <si>
    <t>OR MBP MMRRC YR 24 Project 2 K30KCLC064</t>
  </si>
  <si>
    <t>K30KCLC069</t>
  </si>
  <si>
    <t>OR MBP MMRRC YR24 S1 Equipment K30KCLC069</t>
  </si>
  <si>
    <t>KS0KCLC015</t>
  </si>
  <si>
    <t>OR MBP MMRRC YR 21 KS0KCLC015</t>
  </si>
  <si>
    <t>KS0KCLC016</t>
  </si>
  <si>
    <t>OR MBP MMRRC YR21 RESOURCE KS0KCLC016</t>
  </si>
  <si>
    <t>KS0KCLC024</t>
  </si>
  <si>
    <t>OR MBP MMRRC SUPP YR21 S1 KS0KCLC024</t>
  </si>
  <si>
    <t>KS0IDWS800</t>
  </si>
  <si>
    <t>MED IMID WALDMAN MERCK DOHME MK 8591A 01 KS0IDWS800</t>
  </si>
  <si>
    <t>K30RHZDARY</t>
  </si>
  <si>
    <t>12 31 2023 Ruihong Zhang CDFA K30RHZDARY</t>
  </si>
  <si>
    <t>K30MBDAS59</t>
  </si>
  <si>
    <t>MCB DAS NIH 1R35GM134859 0 K30MBDAS59</t>
  </si>
  <si>
    <t>K30MBDASEQ</t>
  </si>
  <si>
    <t>MCB DAS NIH EQUIP 3R35GM134859 04S1 K30MBDASEQ</t>
  </si>
  <si>
    <t>K30MBDASLL</t>
  </si>
  <si>
    <t>MCB DAS NIH 1R35GM134859 0 K30MBDASLL</t>
  </si>
  <si>
    <t>KS0SRMOLEC</t>
  </si>
  <si>
    <t>Molecular Mechanisms And Ramifications KS0SRMOLEC</t>
  </si>
  <si>
    <t>K30BYF64IP</t>
  </si>
  <si>
    <t>ECE YOO NASA IIP K30BYF64IP</t>
  </si>
  <si>
    <t>K30BUCKG21</t>
  </si>
  <si>
    <t>Buck Education Grant Montogmery 20 21 K30BUCKG21</t>
  </si>
  <si>
    <t>K30APSM593</t>
  </si>
  <si>
    <t>PS VAN DEYNZE HM CLAUS MELON PH2 K30APSM593</t>
  </si>
  <si>
    <t>KS0EDKC707</t>
  </si>
  <si>
    <t>MED IMGM KEENAN SONG BROWN 7 GA19 KS0EDKC707</t>
  </si>
  <si>
    <t>K30V4BOPHI</t>
  </si>
  <si>
    <t>VPMI Lanzaro Open Philanthropy K30V4BOPHI</t>
  </si>
  <si>
    <t>K30SGSPINE</t>
  </si>
  <si>
    <t>ECE Ghiasi Bladder Volume Awareness K30SGSPINE</t>
  </si>
  <si>
    <t>KS0SMSONGB</t>
  </si>
  <si>
    <t>MED FAMILY PRACTICE SONG BROWN GRANT KS0SMSONGB</t>
  </si>
  <si>
    <t>K30BPCCZ96</t>
  </si>
  <si>
    <t>CNPRC Tarantal Med Coll of Wisc A20 2938 K30BPCCZ96</t>
  </si>
  <si>
    <t>K30BPCCZ95</t>
  </si>
  <si>
    <t>CNPRC Tarantal Med Coll Wisc A20 2921 K30BPCCZ95</t>
  </si>
  <si>
    <t>K30BPCCZ94</t>
  </si>
  <si>
    <t>CNPRC Tarantal Stanford NIH 139609 K30BPCCZ94</t>
  </si>
  <si>
    <t>KS0LHNTNST</t>
  </si>
  <si>
    <t>STANISLAUS COUNTY LHCN NIENDAM A21 3831 KS0LHNTNST</t>
  </si>
  <si>
    <t>KS0RWFPNV1</t>
  </si>
  <si>
    <t>MED PHS WHITMER NV STUDY KS0RWFPNV1</t>
  </si>
  <si>
    <t>K30APSFA89</t>
  </si>
  <si>
    <t>PS BRUMMER USDA SAS VIA WISCONSIN K30APSFA89</t>
  </si>
  <si>
    <t>K30SAN3D07</t>
  </si>
  <si>
    <t>WWF Rio Grande Resilient Basin Report K30SAN3D07</t>
  </si>
  <si>
    <t>K30MAD21E1</t>
  </si>
  <si>
    <t>MAD Madera County EW 2021 16 C000114247 K30MAD21E1</t>
  </si>
  <si>
    <t>K30KIN21T1</t>
  </si>
  <si>
    <t>KIN Kings County GENT 2021 13 C000114249 K30KIN21T1</t>
  </si>
  <si>
    <t>K30TLP3D16</t>
  </si>
  <si>
    <t>USDA Ralstonia in Water 273 394 K30TLP3D16</t>
  </si>
  <si>
    <t>KS0PMSN804</t>
  </si>
  <si>
    <t>MED IMPM SOOD LUNG THERAP LTI 01 2001 KS0PMSN804</t>
  </si>
  <si>
    <t>K30V4S6893</t>
  </si>
  <si>
    <t>Thomasy PlexPharma NIH CAP4196 in vivo K30V4S6893</t>
  </si>
  <si>
    <t>K30APSFA90</t>
  </si>
  <si>
    <t>PS USDA NIFA JUVENILE PHASE DUBCOVSKY K30APSFA90</t>
  </si>
  <si>
    <t>K30V435F13</t>
  </si>
  <si>
    <t>VM Tell FARAD 2021 2023 K30V435F13</t>
  </si>
  <si>
    <t>K30MULFER2</t>
  </si>
  <si>
    <t>Fermilab Sub No 683587 DUNE K30MULFER2</t>
  </si>
  <si>
    <t>K30F4JDBOR</t>
  </si>
  <si>
    <t>CEE US Bureau of Reclamation J DeJong K30F4JDBOR</t>
  </si>
  <si>
    <t>K30WHAPGDR</t>
  </si>
  <si>
    <t>REITZ AP GIANNINI FELLOWSHIP A22 1278 K30WHAPGDR</t>
  </si>
  <si>
    <t>K30HJZCTGA</t>
  </si>
  <si>
    <t>AN SCI ZHOU NIFA COMPLEX TRAIT GENETIC K30HJZCTGA</t>
  </si>
  <si>
    <t>K30GXMWIR2</t>
  </si>
  <si>
    <t>ANS Mackenzie Joanna Wirkus award K30GXMWIR2</t>
  </si>
  <si>
    <t>K30APSFB19</t>
  </si>
  <si>
    <t>PS MAGNEY NSF MALOOF 2129589 0 K30APSFB19</t>
  </si>
  <si>
    <t>K30DJMNSF1</t>
  </si>
  <si>
    <t>BIOT Maloof NSF 2129589 0 K30DJMNSF1</t>
  </si>
  <si>
    <t>K30JMPOPDY</t>
  </si>
  <si>
    <t>PLB Maloof NSF 2129589 0 K30JMPOPDY</t>
  </si>
  <si>
    <t>K30JMPOPPS</t>
  </si>
  <si>
    <t>PLB Maloof NSF 2129589 0 Participt supt K30JMPOPPS</t>
  </si>
  <si>
    <t>K30JRGNSF2</t>
  </si>
  <si>
    <t>EVE J Gremer NSF 2129589 0 K30JRGNSF2</t>
  </si>
  <si>
    <t>K30MLYUB04</t>
  </si>
  <si>
    <t>City of Yuba City Training C000114260 K30MLYUB04</t>
  </si>
  <si>
    <t>K30STPROP1</t>
  </si>
  <si>
    <t>Eff 11 4 2021 A Steel Prop 1 K30STPROP1</t>
  </si>
  <si>
    <t>KS0ICORP04</t>
  </si>
  <si>
    <t>MED CTSC UAB ICORPS EXP 04 30 22 KS0ICORP04</t>
  </si>
  <si>
    <t>KS0ICORP05</t>
  </si>
  <si>
    <t>MED CTSC UAB ICORPS EXP 04 30 23 KS0ICORP05</t>
  </si>
  <si>
    <t>K30CNSMS09</t>
  </si>
  <si>
    <t>CNS SUTTER R01DC002514 YR26 27 K30CNSMS09</t>
  </si>
  <si>
    <t>K30HER993A</t>
  </si>
  <si>
    <t>LAWR Hernes Delta How Delta food webs K30HER993A</t>
  </si>
  <si>
    <t>K30HER993C</t>
  </si>
  <si>
    <t>LAWR Hernes Delta food webs YEAR 3 K30HER993C</t>
  </si>
  <si>
    <t>K30HERN993</t>
  </si>
  <si>
    <t>LAWR Hernes Delta How Delta food webs K30HERN993</t>
  </si>
  <si>
    <t>K30ARG7FOR</t>
  </si>
  <si>
    <t>GESP GRUPENHOFF CA DEPT OF FORESTRY K30ARG7FOR</t>
  </si>
  <si>
    <t>K30CM83D45</t>
  </si>
  <si>
    <t>STUART Award 2021 4005 K30CM83D45</t>
  </si>
  <si>
    <t>K30AQYZCZ3</t>
  </si>
  <si>
    <t>Zhao SXRF Data Analysis for ICPF Czech K30AQYZCZ3</t>
  </si>
  <si>
    <t>K30EPH2PWR</t>
  </si>
  <si>
    <t>MAE ERICKSON H2 POWERTECH A22 2882 K30EPH2PWR</t>
  </si>
  <si>
    <t>K30IMG3D49</t>
  </si>
  <si>
    <t>CMR Improved monitoring Western Striped K30IMG3D49</t>
  </si>
  <si>
    <t>K30F4AKNPS</t>
  </si>
  <si>
    <t>CEE Kanvinde NSF Participant Support K30F4AKNPS</t>
  </si>
  <si>
    <t>K30F4AKNS2</t>
  </si>
  <si>
    <t>CEE Kanvinde NSF Collab Weldments K30F4AKNS2</t>
  </si>
  <si>
    <t>KS0HOWT308</t>
  </si>
  <si>
    <t>MED IMHO WUN CIBD CIBDIX2021HRSA UCD 08 KS0HOWT308</t>
  </si>
  <si>
    <t>KS0HOWT310</t>
  </si>
  <si>
    <t>MED IMHO WUN CIBD CIBDIX2021HRSA UCD 09 KS0HOWT310</t>
  </si>
  <si>
    <t>KS0HOWT311</t>
  </si>
  <si>
    <t>MED IMHO WUN CIBD CIBDIX2021HRSA UCD 09 KS0HOWT311</t>
  </si>
  <si>
    <t>K30CMSNIF2</t>
  </si>
  <si>
    <t>FST 12 31 24 NITIN SYNERGISTIC POLY K30CMSNIF2</t>
  </si>
  <si>
    <t>K30NNNNIF2</t>
  </si>
  <si>
    <t>FST 12 31 24 NITIN SYNERGISTIC POLY K30NNNNIF2</t>
  </si>
  <si>
    <t>K30JOCIFMD</t>
  </si>
  <si>
    <t>ECE OWENS NSF CIF MATTHEW DESCHER K30JOCIFMD</t>
  </si>
  <si>
    <t>KS0HOAO600</t>
  </si>
  <si>
    <t>MED IMHO ADESINA CIBD A22 1824 KS0HOAO600</t>
  </si>
  <si>
    <t>K30PRH5HVM</t>
  </si>
  <si>
    <t>JMIE HUBE Creating High Value Market O K30PRH5HVM</t>
  </si>
  <si>
    <t>KS0LHNTNNC</t>
  </si>
  <si>
    <t>NAPA COUNTY LHCN NIENDAM A22 1989 KS0LHNTNNC</t>
  </si>
  <si>
    <t>K30APSTT69</t>
  </si>
  <si>
    <t>PS HANSON 2021 CTRI BROOMRAPE MANAGEMENT K30APSTT69</t>
  </si>
  <si>
    <t>KS0CDNACC6</t>
  </si>
  <si>
    <t>DECARLI NACC Univ of Wash 05 31 22 KS0CDNACC6</t>
  </si>
  <si>
    <t>KS0CDNACC7</t>
  </si>
  <si>
    <t>DECARLI NACC Univ of Wash 05 31 23 KS0CDNACC7</t>
  </si>
  <si>
    <t>KS0CDNACC8</t>
  </si>
  <si>
    <t>DECARLI NACC Univ of Wash 05 31 24 KS0CDNACC8</t>
  </si>
  <si>
    <t>K30RGSWATR</t>
  </si>
  <si>
    <t>Flood Protection Habitat Enhancement K30RGSWATR</t>
  </si>
  <si>
    <t>K30CNSAN18</t>
  </si>
  <si>
    <t>CNS NORD R21MH126413 0 NIMH K30CNSAN18</t>
  </si>
  <si>
    <t>K30ELDPPCA</t>
  </si>
  <si>
    <t>7 1 2025 USDA Pathogen Contamination K30ELDPPCA</t>
  </si>
  <si>
    <t>K30APOPIST</t>
  </si>
  <si>
    <t>4 30 24 CDFA Irrigation Strategies K30APOPIST</t>
  </si>
  <si>
    <t>K30APSFA91</t>
  </si>
  <si>
    <t>PS FERGUSON CDFA SCBG LONG TERM SALINE K30APSFA91</t>
  </si>
  <si>
    <t>K30V4S6895</t>
  </si>
  <si>
    <t>Thomasy AKC Genetics of X link retinal K30V4S6895</t>
  </si>
  <si>
    <t>K30DSBIOGE</t>
  </si>
  <si>
    <t>Segal Biogen SRA K30DSBIOGE</t>
  </si>
  <si>
    <t>K30V431T80</t>
  </si>
  <si>
    <t>Teh CA Dept of Pesticide Regulation K30V431T80</t>
  </si>
  <si>
    <t>K30MRC8GFI</t>
  </si>
  <si>
    <t>GATES Foundation M Carter FINA K30MRC8GFI</t>
  </si>
  <si>
    <t>K30MRCGATE</t>
  </si>
  <si>
    <t>GATES Foundation M Carter 21 26 K30MRCGATE</t>
  </si>
  <si>
    <t>K302383D74</t>
  </si>
  <si>
    <t>CS HRL AMAZING H PIRSIAVASH K302383D74</t>
  </si>
  <si>
    <t>K30SACASEF</t>
  </si>
  <si>
    <t>Combes E Fellows Postdoc Program K30SACASEF</t>
  </si>
  <si>
    <t>K30MNMFELW</t>
  </si>
  <si>
    <t>Martinez Gates Fellowship FINA K30MNMFELW</t>
  </si>
  <si>
    <t>K30SCGATE2</t>
  </si>
  <si>
    <t>Cooper Gates General Operating Support K30SCGATE2</t>
  </si>
  <si>
    <t>K30SCGFINA</t>
  </si>
  <si>
    <t>Cooper Gates General Operating Support K30SCGFINA</t>
  </si>
  <si>
    <t>K30DSCIRM3</t>
  </si>
  <si>
    <t>Segal CIRM DISC2 12577 K30DSCIRM3</t>
  </si>
  <si>
    <t>KS0PAION01</t>
  </si>
  <si>
    <t>PAION Clinical Trial KS0PAION01</t>
  </si>
  <si>
    <t>K30P4JPSNF</t>
  </si>
  <si>
    <t>CEE Pena Swiss NSF U of Lausanne sub K30P4JPSNF</t>
  </si>
  <si>
    <t>K30GEAFAFI</t>
  </si>
  <si>
    <t>GEL ATEKWANA FAC FOR THE FUTURE FINA K30GEAFAFI</t>
  </si>
  <si>
    <t>K30GEAFAFU</t>
  </si>
  <si>
    <t>GEL ATEKWANA FACULTY FOR THE FUTURE K30GEAFAFU</t>
  </si>
  <si>
    <t>K30GEAFFTU</t>
  </si>
  <si>
    <t>GEL ATEKWANA FAC FOR FUTURE TUITION K30GEAFFTU</t>
  </si>
  <si>
    <t>K30RABDLP1</t>
  </si>
  <si>
    <t>EVE BAY PACKARD F 2021 72989 0 K30RABDLP1</t>
  </si>
  <si>
    <t>K30F4BJNSF</t>
  </si>
  <si>
    <t>CEE Jeremic NSF Collab Seismic K30F4BJNSF</t>
  </si>
  <si>
    <t>K30NRSPLS3</t>
  </si>
  <si>
    <t>PLB Sinha UCR sub S 001484 PGRP K30NRSPLS3</t>
  </si>
  <si>
    <t>K30SBPGRP2</t>
  </si>
  <si>
    <t>Brady UCR sub S 001484 PGRP K30SBPGRP2</t>
  </si>
  <si>
    <t>K30SBPGRPC</t>
  </si>
  <si>
    <t>Brady UCR sub S 001484 PGRP Participan K30SBPGRPC</t>
  </si>
  <si>
    <t>K30APSD245</t>
  </si>
  <si>
    <t>PS YOUNG CA DEPT OF FOR USING EAR 033125 K30APSD245</t>
  </si>
  <si>
    <t>KS0GIBC841</t>
  </si>
  <si>
    <t>MED IMGI BOWLUS CYMABAY CB8025 21838 KS0GIBC841</t>
  </si>
  <si>
    <t>KS0GIME805</t>
  </si>
  <si>
    <t>MED IMGI MAO JANSSEN CNTO1959CRD3001 KS0GIME805</t>
  </si>
  <si>
    <t>K30ELDEFSF</t>
  </si>
  <si>
    <t>8 31 24 WRC to Enhance Food Safety ELD K30ELDEFSF</t>
  </si>
  <si>
    <t>K30APSFFLA</t>
  </si>
  <si>
    <t>PS POTTER FLANNELBUSH SIERRA K30APSFFLA</t>
  </si>
  <si>
    <t>K30RGSBLM2</t>
  </si>
  <si>
    <t>BLM Flannelbush in the Sierra Foothills K30RGSBLM2</t>
  </si>
  <si>
    <t>K30AKPRO52</t>
  </si>
  <si>
    <t>CHE KULK S CAROLINA PRO52 K30AKPRO52</t>
  </si>
  <si>
    <t>K30CKPRO56</t>
  </si>
  <si>
    <t>CHE KRONAWITTER S CAROLINA PRO56 K30CKPRO56</t>
  </si>
  <si>
    <t>K30BND3F03</t>
  </si>
  <si>
    <t>COLLAB RSCH SPATIAL PHYLOGENOMIC K30BND3F03</t>
  </si>
  <si>
    <t>K30HCDURIP</t>
  </si>
  <si>
    <t>MAE C HARVEY DOD W911NF 23 1 0404 K30HCDURIP</t>
  </si>
  <si>
    <t>K30JQYALE4</t>
  </si>
  <si>
    <t>BME Qi Yale subaward FFT K30JQYALE4</t>
  </si>
  <si>
    <t>K30TA83F10</t>
  </si>
  <si>
    <t>ANTS DoEd P022A230015 0 ATRUJILLO 83F10 K30TA83F10</t>
  </si>
  <si>
    <t>K30TA83F1F</t>
  </si>
  <si>
    <t>ANTS DoEd ANAMARIA TRUJILLO FINA 83F10 K30TA83F1F</t>
  </si>
  <si>
    <t>K30CPEDNAF</t>
  </si>
  <si>
    <t>eDNA biodiversity surveys at Point Reyes K30CPEDNAF</t>
  </si>
  <si>
    <t>KS0IDCS854</t>
  </si>
  <si>
    <t>MED IMID COHEN AN2 THERAPEUTICS KS0IDCS854</t>
  </si>
  <si>
    <t>K30F4JPMCA</t>
  </si>
  <si>
    <t>CEE Pena NSF MCA K30F4JPMCA</t>
  </si>
  <si>
    <t>KS0JHSBEHE</t>
  </si>
  <si>
    <t>MED PHS HOCH MERCED CDPH CHSI KS0JHSBEHE</t>
  </si>
  <si>
    <t>K30CM83F24</t>
  </si>
  <si>
    <t>21CSLA Principals Coll Nkw NorthStat K30CM83F24</t>
  </si>
  <si>
    <t>K30AJM3F26</t>
  </si>
  <si>
    <t>12 31 23 Year 1 Woody Perennial K30AJM3F26</t>
  </si>
  <si>
    <t>K30APSFC33</t>
  </si>
  <si>
    <t>PS CHETELAT USDA ARS Maintenance 092228 K30APSFC33</t>
  </si>
  <si>
    <t>K30MKB3054</t>
  </si>
  <si>
    <t>NUTR RSA 58 2032 3 054 Kable K30MKB3054</t>
  </si>
  <si>
    <t>K30MEN23T1</t>
  </si>
  <si>
    <t>MEN Mendocino Co GENT 2023 46 C114458 K30MEN23T1</t>
  </si>
  <si>
    <t>K30MRP23T1</t>
  </si>
  <si>
    <t>MRP Mariposa Co GENT 2023 18 C114459 K30MRP23T1</t>
  </si>
  <si>
    <t>K30SBA23T1</t>
  </si>
  <si>
    <t>SBA Santa Barbara GENT 2023 54 C114439 K30SBA23T1</t>
  </si>
  <si>
    <t>KS0CAPN505</t>
  </si>
  <si>
    <t>MED IMCA PEZESHKIAN METRONIC EP FLW FY24 KS0CAPN505</t>
  </si>
  <si>
    <t>K304875138</t>
  </si>
  <si>
    <t>I 5 Wildlife Connectivity Planning FS K304875138</t>
  </si>
  <si>
    <t>KS0CAAS501</t>
  </si>
  <si>
    <t>MED IMCA ATREJA LU ACC AFC QI AWARD KS0CAAS501</t>
  </si>
  <si>
    <t>K30ABZWAAN</t>
  </si>
  <si>
    <t>BRITT PRIVATE AWARD NETHERLANDS K30ABZWAAN</t>
  </si>
  <si>
    <t>K30SCZWAAN</t>
  </si>
  <si>
    <t>CHAN PRIVATE AWARD NETHERLANDS K30SCZWAAN</t>
  </si>
  <si>
    <t>KS0B202CRC</t>
  </si>
  <si>
    <t>MED Neurology Actelion B202 EXT Study KS0B202CRC</t>
  </si>
  <si>
    <t>KS0CAACTE1</t>
  </si>
  <si>
    <t>MED IMCA ACTELION EXTENSION STUDY LOW KS0CAACTE1</t>
  </si>
  <si>
    <t>KS0MAACTL2</t>
  </si>
  <si>
    <t>APPERSON ACTELION AC 058B202 06 24 KS0MAACTL2</t>
  </si>
  <si>
    <t>KS0PMAJ801</t>
  </si>
  <si>
    <t>MED IMPM ADAMS ACTELION EXTENSION STUDY KS0PMAJ801</t>
  </si>
  <si>
    <t>KS0PMSC801</t>
  </si>
  <si>
    <t>MED IMPM SEBAT ACTELION EXTENSION STUDY KS0PMSC801</t>
  </si>
  <si>
    <t>KS0PMSM801</t>
  </si>
  <si>
    <t>MED IMPM SISITKI ACTELION EXTENSION KS0PMSM801</t>
  </si>
  <si>
    <t>KS0HOTJ809</t>
  </si>
  <si>
    <t>MED IMCT TUSCANO CELGENE RV PI NHL 044 KS0HOTJ809</t>
  </si>
  <si>
    <t>KS0HOTJ814</t>
  </si>
  <si>
    <t>MED IMCT TUSCANO CELGENE CO RVNHLPI0488 KS0HOTJ814</t>
  </si>
  <si>
    <t>KS0KK84695</t>
  </si>
  <si>
    <t>KIM PLGA Poly L Lysine Scaffold Pilot KS0KK84695</t>
  </si>
  <si>
    <t>KS0FTEG801</t>
  </si>
  <si>
    <t>GIZA ZIMMER PROSP POST MKT 03 24 KS0FTEG801</t>
  </si>
  <si>
    <t>KS0MDPRI01</t>
  </si>
  <si>
    <t>MDxHealth PRIORITY 3 18 12 21 KS0MDPRI01</t>
  </si>
  <si>
    <t>KS0NNEXT10</t>
  </si>
  <si>
    <t>MCDONALD NIH NEURONEXT YEAR 10 06 21 KS0NNEXT10</t>
  </si>
  <si>
    <t>KS0NNEXT11</t>
  </si>
  <si>
    <t>MCDONALD NIH NEURONEXT YEAR 11 06 22 KS0NNEXT11</t>
  </si>
  <si>
    <t>KS0NNEXT12</t>
  </si>
  <si>
    <t>MCDONALD NIH NEURONEXT YEAR 12 06 23 KS0NNEXT12</t>
  </si>
  <si>
    <t>KS0PMNEXT8</t>
  </si>
  <si>
    <t>MCDONALD NIH NEURONEXT YEAR 8 06 19 KS0PMNEXT8</t>
  </si>
  <si>
    <t>KS0PMNEXT9</t>
  </si>
  <si>
    <t>MCDONALD NIH NEURONEXT YEAR 9 06 20 KS0PMNEXT9</t>
  </si>
  <si>
    <t>K30TEQUIT1</t>
  </si>
  <si>
    <t>CA Quits State Contract Tong Year 1 K30TEQUIT1</t>
  </si>
  <si>
    <t>K30TEQUIT2</t>
  </si>
  <si>
    <t>CA Quits State Contract Tong Year 2 K30TEQUIT2</t>
  </si>
  <si>
    <t>K30TEQUIT3</t>
  </si>
  <si>
    <t>CA Quits State Contract Tong Year 3 K30TEQUIT3</t>
  </si>
  <si>
    <t>K30TEQUIT4</t>
  </si>
  <si>
    <t>CA Quits State Contract Tong Year 4 K30TEQUIT4</t>
  </si>
  <si>
    <t>K30TEQUIT5</t>
  </si>
  <si>
    <t>CA Quits State Contract Tong Year 5 K30TEQUIT5</t>
  </si>
  <si>
    <t>K30TEQUIT6</t>
  </si>
  <si>
    <t>CA Quits State Contract Tong Year 6 K30TEQUIT6</t>
  </si>
  <si>
    <t>KS0YISPA01</t>
  </si>
  <si>
    <t>Izumiya NCI R01 225266 Spatiotemporal KS0YISPA01</t>
  </si>
  <si>
    <t>KS0SPTRU10</t>
  </si>
  <si>
    <t>MED OPH PI PARK NEI UG1 2018 2023 KS0SPTRU10</t>
  </si>
  <si>
    <t>KS0SPTRU11</t>
  </si>
  <si>
    <t>MED OPH PI PARK NEI UG1 RESTRICTED FUNDS KS0SPTRU11</t>
  </si>
  <si>
    <t>KS0SPTRU12</t>
  </si>
  <si>
    <t>MED OPH PI PARK NEI UG1 RESTRICTED FUNDS KS0SPTRU12</t>
  </si>
  <si>
    <t>KS0SPTRU13</t>
  </si>
  <si>
    <t>MED OPH PI PARK NEI UG1 2018 2023 KS0SPTRU13</t>
  </si>
  <si>
    <t>KS0SPTRU14</t>
  </si>
  <si>
    <t>MED OPH PI PARK NEI UG1 RESTRICTED FUNDS KS0SPTRU14</t>
  </si>
  <si>
    <t>KS0SPTRU15</t>
  </si>
  <si>
    <t>MED OPH PI PARK NEI UG1 RESTRICTED FUNDS KS0SPTRU15</t>
  </si>
  <si>
    <t>KS0SPTRU16</t>
  </si>
  <si>
    <t>MED OPH PI PARK NEI UG1 2018 2023 KS0SPTRU16</t>
  </si>
  <si>
    <t>KS0SPTRU17</t>
  </si>
  <si>
    <t>MED OPH PI PARK NEI UG1 RESTRICTED FUNDS KS0SPTRU17</t>
  </si>
  <si>
    <t>KS0SPTRU18</t>
  </si>
  <si>
    <t>MED OPH PI PARK NEI UG1 RESTRICTED FUNDS KS0SPTRU18</t>
  </si>
  <si>
    <t>KS0SPTRUS2</t>
  </si>
  <si>
    <t>MED OPH PI PARK NEI UG1 RESTRICTED FUNDS KS0SPTRUS2</t>
  </si>
  <si>
    <t>KS0SPTRUS3</t>
  </si>
  <si>
    <t>MED OPH PI PARK NEI UG1 RESTRICTED FUNDS KS0SPTRUS3</t>
  </si>
  <si>
    <t>KS0SPTRUS4</t>
  </si>
  <si>
    <t>MED OPH PI PARK NEI UG1 2018 2023 KS0SPTRUS4</t>
  </si>
  <si>
    <t>KS0SPTRUS5</t>
  </si>
  <si>
    <t>MED OPH PI PARK NEI UG1 RESTRICTED FUNDS KS0SPTRUS5</t>
  </si>
  <si>
    <t>KS0SPTRUS6</t>
  </si>
  <si>
    <t>MED OPH PI PARK NEI UG1 RESTRICTED FUNDS KS0SPTRUS6</t>
  </si>
  <si>
    <t>KS0SPTRUS7</t>
  </si>
  <si>
    <t>MED OPH PI PARK NEI UG1 2018 2023 KS0SPTRUS7</t>
  </si>
  <si>
    <t>KS0SPTRUS8</t>
  </si>
  <si>
    <t>MED OPH PI PARK NEI UG1 RESTRICTED FUNDS KS0SPTRUS8</t>
  </si>
  <si>
    <t>KS0SPTRUS9</t>
  </si>
  <si>
    <t>MED OPH PI PARK NEI UG1 RESTRICTED FUNDS KS0SPTRUS9</t>
  </si>
  <si>
    <t>KS0SPTRUST</t>
  </si>
  <si>
    <t>MED OPH PI PARK NEI UG1 2018 2023 KS0SPTRUST</t>
  </si>
  <si>
    <t>KS0JZ84B33</t>
  </si>
  <si>
    <t>MED PHYSIO MEM BIO NIH ZHENG NIH KS0JZ84B33</t>
  </si>
  <si>
    <t>KS0JZSUPPL</t>
  </si>
  <si>
    <t>Zheng NH Supplemental Funding KS0JZSUPPL</t>
  </si>
  <si>
    <t>KS0HOMC800</t>
  </si>
  <si>
    <t>MED IMHO CHO ADURO BIOTECH ADU CL 12 KS0HOMC800</t>
  </si>
  <si>
    <t>KS0MRMALLI</t>
  </si>
  <si>
    <t>Rogawski Mallinckrodt 6 30 23 KS0MRMALLI</t>
  </si>
  <si>
    <t>KS0LB84B63</t>
  </si>
  <si>
    <t>MED PHYSIO MEM BIO NSF BORODINSKY KS0LB84B63</t>
  </si>
  <si>
    <t>K30APSF967</t>
  </si>
  <si>
    <t>DRAKAKAKI NSF DISSECTING MOLECULAR MECHA K30APSF967</t>
  </si>
  <si>
    <t>K30APSF969</t>
  </si>
  <si>
    <t>DRAKAKAKI NSF PARTICIPANT SUPPORT K30APSF969</t>
  </si>
  <si>
    <t>K30APSJ112</t>
  </si>
  <si>
    <t>PS DRAKAKAKI NSF FINA K30APSJ112</t>
  </si>
  <si>
    <t>K30COXZAKI</t>
  </si>
  <si>
    <t>F2020 Zaki Jawaid GSR K30COXZAKI</t>
  </si>
  <si>
    <t>K30JTNIH71</t>
  </si>
  <si>
    <t>NPB Trimmer NIH SantanaMPIR01 K30JTNIH71</t>
  </si>
  <si>
    <t>KS0FS84B71</t>
  </si>
  <si>
    <t>MED PHYSIO MEM BIO NIH SantanaMPIR01 KS0FS84B71</t>
  </si>
  <si>
    <t>KS0JTNIH72</t>
  </si>
  <si>
    <t>NPB Trimmer NIH SantanaMPIR01 KS0JTNIH72</t>
  </si>
  <si>
    <t>K30TRGR41A</t>
  </si>
  <si>
    <t>ETOX NIH TRAINING GRANT YEAR 41 6 30 19 K30TRGR41A</t>
  </si>
  <si>
    <t>K30TRGR41H</t>
  </si>
  <si>
    <t>ETOX NIH TG YEAR 41 HEALTH INSUR6 30 19 K30TRGR41H</t>
  </si>
  <si>
    <t>K30TRGR41S</t>
  </si>
  <si>
    <t>ETOX NIH TG YEAR 41 STIPENDS FEES K30TRGR41S</t>
  </si>
  <si>
    <t>K30TRGR42A</t>
  </si>
  <si>
    <t>ETOX NIH TRAINING GRANT YEAR 42 6 30 20 K30TRGR42A</t>
  </si>
  <si>
    <t>K30TRGR42H</t>
  </si>
  <si>
    <t>ETOX NIH TG YEAR 42 HEALTH INSUR6 30 20 K30TRGR42H</t>
  </si>
  <si>
    <t>K30TRGR42S</t>
  </si>
  <si>
    <t>ETOX NIH TG YEAR 42 STIPENDS FEES K30TRGR42S</t>
  </si>
  <si>
    <t>K30TRGR43A</t>
  </si>
  <si>
    <t>ETOX NIH TRAINING GRANT YEAR 43 6 30 21 K30TRGR43A</t>
  </si>
  <si>
    <t>K30TRGR43H</t>
  </si>
  <si>
    <t>ETOX NIH TG YEAR 43 HEALTH INSUR6 30 21 K30TRGR43H</t>
  </si>
  <si>
    <t>K30TRGR43S</t>
  </si>
  <si>
    <t>ETOX NIH TG YEAR 43 STIPENDS FEES K30TRGR43S</t>
  </si>
  <si>
    <t>K30TRGR44A</t>
  </si>
  <si>
    <t>ETOX NIH TRAINING GRANT YEAR 44 6 30 22 K30TRGR44A</t>
  </si>
  <si>
    <t>K30TRGR44H</t>
  </si>
  <si>
    <t>ETOX NIH TG YEAR 44 HEALTH INSUR6 30 22 K30TRGR44H</t>
  </si>
  <si>
    <t>K30TRGR44S</t>
  </si>
  <si>
    <t>ETOX NIH TG YEAR 44 STIPENDS FEES K30TRGR44S</t>
  </si>
  <si>
    <t>K30TRGR45A</t>
  </si>
  <si>
    <t>ETOX NIH TRAINING GRANT YEAR 45 K30TRGR45A</t>
  </si>
  <si>
    <t>K30TRGR45C</t>
  </si>
  <si>
    <t>ETOX NIH TRAINING GRANT Y45 Childsupprt K30TRGR45C</t>
  </si>
  <si>
    <t>K30TRGR45H</t>
  </si>
  <si>
    <t>ETOX NIH TG YEAR 45 HEALTH INSUR6 30 23 K30TRGR45H</t>
  </si>
  <si>
    <t>K30TRGR45S</t>
  </si>
  <si>
    <t>ETOX NIH TG YEAR 45 STIPENDS FEES K30TRGR45S</t>
  </si>
  <si>
    <t>K30P4AM001</t>
  </si>
  <si>
    <t>CEE ELECTRIC POWER RESEARCH INSTIT K30P4AM001</t>
  </si>
  <si>
    <t>K30KA2060F</t>
  </si>
  <si>
    <t>SG OPTIMIZING TEMP DISEASE MANAGEMENT K30KA2060F</t>
  </si>
  <si>
    <t>K30KA2060T</t>
  </si>
  <si>
    <t>SG OPTIMIZING TEMP DISEASE TRAINEE K30KA2060T</t>
  </si>
  <si>
    <t>KS0ASSDSU1</t>
  </si>
  <si>
    <t>Stahmer SDSU IES 7 19 6 24 spo A20 009 KS0ASSDSU1</t>
  </si>
  <si>
    <t>KS0ASSDSU2</t>
  </si>
  <si>
    <t>Stahmer SDSU IES 7 19 6 24 spo A20 009 KS0ASSDSU2</t>
  </si>
  <si>
    <t>KS0ASSDSU3</t>
  </si>
  <si>
    <t>Stahmer SDSU IES 7 19 6 24 spo A20 009 KS0ASSDSU3</t>
  </si>
  <si>
    <t>KS0ASSDSU4</t>
  </si>
  <si>
    <t>Stahmer SDSU IES 7 19 6 24 spo A20 009 KS0ASSDSU4</t>
  </si>
  <si>
    <t>KS0ASSDSUS</t>
  </si>
  <si>
    <t>Stahmer SDSU IES 7 19 6 24 spo A20 009 KS0ASSDSUS</t>
  </si>
  <si>
    <t>K30SG84C05</t>
  </si>
  <si>
    <t>GSM IDIPA Grant Garcia K30SG84C05</t>
  </si>
  <si>
    <t>K30PSYRFB3</t>
  </si>
  <si>
    <t>PSY Ledgerwood NSF 1941440 0 K30PSYRFB3</t>
  </si>
  <si>
    <t>KS0SLSONGB</t>
  </si>
  <si>
    <t>LI SONG BROWN RESIDENCY GRANT FY20 23 KS0SLSONGB</t>
  </si>
  <si>
    <t>K30PT20BPA</t>
  </si>
  <si>
    <t>BEAL ProQR Thereapeutics Award 2020 K30PT20BPA</t>
  </si>
  <si>
    <t>K30PT22BPA</t>
  </si>
  <si>
    <t>BEAL ProQR Thereapeutics Award 2022 K30PT22BPA</t>
  </si>
  <si>
    <t>KS0RSBC510</t>
  </si>
  <si>
    <t>CHRISTIANSEN NIH R01 11 24 KS0RSBC510</t>
  </si>
  <si>
    <t>KS0RSBC512</t>
  </si>
  <si>
    <t>CHRISTIANSEN NIH R01 ADMIN SUP 12 31 24 KS0RSBC512</t>
  </si>
  <si>
    <t>KS0KTAM600</t>
  </si>
  <si>
    <t>MED IMKT ALNIMRI NATERA A20 3487 0 KS0KTAM600</t>
  </si>
  <si>
    <t>KS0HOGD852</t>
  </si>
  <si>
    <t>MED IMHO GANDARA AMGEN 20190135 KS0HOGD852</t>
  </si>
  <si>
    <t>K304873258</t>
  </si>
  <si>
    <t>CalEPA Policy Inst Carbon Neutrality K304873258</t>
  </si>
  <si>
    <t>K304873259</t>
  </si>
  <si>
    <t>CalEPA PHEV Carbon Neutrality Studies K304873259</t>
  </si>
  <si>
    <t>K304873260</t>
  </si>
  <si>
    <t>CalEPA Energy Futures Carbon Neutrality K304873260</t>
  </si>
  <si>
    <t>K304873261</t>
  </si>
  <si>
    <t>CalEPA Sustain Freight Carb Neutrality K304873261</t>
  </si>
  <si>
    <t>K304873262</t>
  </si>
  <si>
    <t>CalEPA CRC Carbon Neutrality K304873262</t>
  </si>
  <si>
    <t>K306873005</t>
  </si>
  <si>
    <t>CalEPA Policy Inst Carbon Neutrality K306873005</t>
  </si>
  <si>
    <t>K30JMNEX20</t>
  </si>
  <si>
    <t>ECE MUNDAY SOLAR CRUISER PHASE A K30JMNEX20</t>
  </si>
  <si>
    <t>K30CUHLAWN</t>
  </si>
  <si>
    <t>The SmartLawn Project K30CUHLAWN</t>
  </si>
  <si>
    <t>K30DACLAWN</t>
  </si>
  <si>
    <t>BAE SmartLawn Project K30DACLAWN</t>
  </si>
  <si>
    <t>K30P4TYPHI</t>
  </si>
  <si>
    <t>CEE T YOUNG PHI WILDFIRE PROJECT K30P4TYPHI</t>
  </si>
  <si>
    <t>K30NOC3814</t>
  </si>
  <si>
    <t>LAWR NOCCO CTRI UNDERSTANDING SOIL K30NOC3814</t>
  </si>
  <si>
    <t>KS0MCSMFM1</t>
  </si>
  <si>
    <t>MED OBGYN SOCIETY OF MATERNAL FETAL MED KS0MCSMFM1</t>
  </si>
  <si>
    <t>KS0HWLSU20</t>
  </si>
  <si>
    <t>MPHA WULFF LSU NIH 2020 AWARD KS0HWLSU20</t>
  </si>
  <si>
    <t>KS0HOTJ821</t>
  </si>
  <si>
    <t>MED IMCT TUSCANO ASTEX PHARMA ASTX660 KS0HOTJ821</t>
  </si>
  <si>
    <t>KS0PMKB803</t>
  </si>
  <si>
    <t>MED IMPM KUHN ARROWHEAD PHARM AROAAT2001 KS0PMKB803</t>
  </si>
  <si>
    <t>KS0PMOJ302</t>
  </si>
  <si>
    <t>MED IMPM OLDHAM NHLBI CORNELL KS0PMOJ302</t>
  </si>
  <si>
    <t>KS0PMOJ304</t>
  </si>
  <si>
    <t>MED IMPM OLDHAM NHLBI CORNELL YR 2 KS0PMOJ304</t>
  </si>
  <si>
    <t>K30V0D16RO</t>
  </si>
  <si>
    <t>VMDO This Is How We Role K30V0D16RO</t>
  </si>
  <si>
    <t>K30V0D16ST</t>
  </si>
  <si>
    <t>VMDO See Us Be Us Inspiring future Vet K30V0D16ST</t>
  </si>
  <si>
    <t>K30V0V0011</t>
  </si>
  <si>
    <t>This is how we role inspiring future res K30V0V0011</t>
  </si>
  <si>
    <t>K30V7D16RO</t>
  </si>
  <si>
    <t>VMDO This Is How We Role K30V7D16RO</t>
  </si>
  <si>
    <t>K30CRFTA20</t>
  </si>
  <si>
    <t>CDFA invasion of Tuta absoluta into CA K30CRFTA20</t>
  </si>
  <si>
    <t>K30IMG4C91</t>
  </si>
  <si>
    <t>CDFA invasion of Tuta absoluta into CA K30IMG4C91</t>
  </si>
  <si>
    <t>KS0HOMC812</t>
  </si>
  <si>
    <t>MED IMHO CHO BRISTOL MYERS CA039001 KS0HOMC812</t>
  </si>
  <si>
    <t>K30H4SNLAB</t>
  </si>
  <si>
    <t>MAE M HILL Sandia Natl Lab 2321995 K30H4SNLAB</t>
  </si>
  <si>
    <t>K30IMG4D03</t>
  </si>
  <si>
    <t>Purdue Cucumber Beetle IPM K30IMG4D03</t>
  </si>
  <si>
    <t>K30AEFAACR</t>
  </si>
  <si>
    <t>Estrada Florez AACR 21 40 69 ESTR K30AEFAACR</t>
  </si>
  <si>
    <t>K30ANA4D05</t>
  </si>
  <si>
    <t>LAWR ANASTASIO CDFA P2196002 Ext Scie K30ANA4D05</t>
  </si>
  <si>
    <t>K30RPAHQIS</t>
  </si>
  <si>
    <t>CHPR Area Level Quality Indicators K30RPAHQIS</t>
  </si>
  <si>
    <t>K30TKLLNL1</t>
  </si>
  <si>
    <t>CHE KULK LLNL K30TKLLNL1</t>
  </si>
  <si>
    <t>K30YBA21T1</t>
  </si>
  <si>
    <t>YBA Yuba County GENT 2021 41 C000114222 K30YBA21T1</t>
  </si>
  <si>
    <t>K30ZYMOASN</t>
  </si>
  <si>
    <t>CHEM Atsumi Zymochem contract K30ZYMOASN</t>
  </si>
  <si>
    <t>K30ZYMOCLB</t>
  </si>
  <si>
    <t>CHEM Berben Zymochem Inc contract K30ZYMOCLB</t>
  </si>
  <si>
    <t>K30S4EMCFA</t>
  </si>
  <si>
    <t>CEE Marvinney CDFA Life Cycle K30S4EMCFA</t>
  </si>
  <si>
    <t>KS0MLOTA23</t>
  </si>
  <si>
    <t>M LEE ORTHOPAEDIC TRAUMA ASSOC 12 31 23 KS0MLOTA23</t>
  </si>
  <si>
    <t>KS0BWMASGH</t>
  </si>
  <si>
    <t>WISE MASS GENERAL HOS 10 31 2023 KS0BWMASGH</t>
  </si>
  <si>
    <t>K30NNNLIGT</t>
  </si>
  <si>
    <t>3 31 2026 NIFA Light activated sant K30NNNLIGT</t>
  </si>
  <si>
    <t>K30NAEMUA2</t>
  </si>
  <si>
    <t>NAS E MIDDLETON UOA TRADITIONAL BURNING K30NAEMUA2</t>
  </si>
  <si>
    <t>K30NAEMUOA</t>
  </si>
  <si>
    <t>NAS E MIDDLETON UOA TRADITIONAL BURNING K30NAEMUOA</t>
  </si>
  <si>
    <t>KS0GICE604</t>
  </si>
  <si>
    <t>MED IMGI CHAK TARGET PHARM TARGET HBV2 KS0GICE604</t>
  </si>
  <si>
    <t>K30TERC256</t>
  </si>
  <si>
    <t>TENV AGU Horton Research Grant Thirkill K30TERC256</t>
  </si>
  <si>
    <t>K30SCHSLAC</t>
  </si>
  <si>
    <t>SLAC Sub No 216333 K30SCHSLAC</t>
  </si>
  <si>
    <t>KS0CALD702</t>
  </si>
  <si>
    <t>MED IMCA LIEU CIRM DISC2 12263 KS0CALD702</t>
  </si>
  <si>
    <t>KS0KLCIRMG</t>
  </si>
  <si>
    <t>LEACH CIRM D LIEU 10 31 2023 KS0KLCIRMG</t>
  </si>
  <si>
    <t>KS0MNNIH22</t>
  </si>
  <si>
    <t>MPHA NAVEDO NIH 2022 KS0MNNIH22</t>
  </si>
  <si>
    <t>K30JC22PRF</t>
  </si>
  <si>
    <t>CHE Curtis ACS PRF Attrition in Flowing K30JC22PRF</t>
  </si>
  <si>
    <t>K30SHNSF22</t>
  </si>
  <si>
    <t>MSE HONG NSF CAREER K30SHNSF22</t>
  </si>
  <si>
    <t>K30SHNSFPS</t>
  </si>
  <si>
    <t>MSE HONG NSF CAREER Van der Wals PS K30SHNSFPS</t>
  </si>
  <si>
    <t>K30RKNSF22</t>
  </si>
  <si>
    <t>NSF CAREER INTERPLAY OF MAGNETISM K30RKNSF22</t>
  </si>
  <si>
    <t>K30RKNSFPS</t>
  </si>
  <si>
    <t>NSF CAREER PART SUPP INTERPLAY OF MAG K30RKNSFPS</t>
  </si>
  <si>
    <t>K30CMHRSA2</t>
  </si>
  <si>
    <t>CHPR UCSF HRSA Subaward K30CMHRSA2</t>
  </si>
  <si>
    <t>K30CMHRSA3</t>
  </si>
  <si>
    <t>CHPR UCSF HRSA Subaward Year 2 K30CMHRSA3</t>
  </si>
  <si>
    <t>K30RCF31FN</t>
  </si>
  <si>
    <t>BME Carney R Mizenko FINA F31NS120590 K30RCF31FN</t>
  </si>
  <si>
    <t>K30RCF32FN</t>
  </si>
  <si>
    <t>BME Carney R Mizenko FINA F31NS120590 K30RCF32FN</t>
  </si>
  <si>
    <t>K30RCRMF31</t>
  </si>
  <si>
    <t>BME Carney R Mizenko F31NS120590 01A1 K30RCRMF31</t>
  </si>
  <si>
    <t>K30RCRMF32</t>
  </si>
  <si>
    <t>BME Carney R Mizenko F31NS120590 01A1 K30RCRMF32</t>
  </si>
  <si>
    <t>KS0SODRX21</t>
  </si>
  <si>
    <t>MED PSYCH Ozonoff Drexel NIH 900169 yr6 KS0SODRX21</t>
  </si>
  <si>
    <t>KS0SODRX22</t>
  </si>
  <si>
    <t>MED PSYCH Ozonoff Drexel NIH 900169 yr6 KS0SODRX22</t>
  </si>
  <si>
    <t>KS0PF84D40</t>
  </si>
  <si>
    <t>Fuller R01 Arousal Circuit 4 30 22 KS0PF84D40</t>
  </si>
  <si>
    <t>K30AKH4D41</t>
  </si>
  <si>
    <t>CDFA Recycled olive waste K30AKH4D41</t>
  </si>
  <si>
    <t>K30CWS4D41</t>
  </si>
  <si>
    <t>4 30 24 CDFA Olive Waste PI Hodson K30CWS4D41</t>
  </si>
  <si>
    <t>K30APSD246</t>
  </si>
  <si>
    <t>PS VAN DEYNZE 2021 CDFA SPBG TSVW PEPPER K30APSD246</t>
  </si>
  <si>
    <t>K30RLG4D43</t>
  </si>
  <si>
    <t>CDFA TOMATO SPOTTED WILT VIRUS IN PEPPER K30RLG4D43</t>
  </si>
  <si>
    <t>K30SJARPA2</t>
  </si>
  <si>
    <t>ARPA E CARBON EFFICIENT CONVERSION K30SJARPA2</t>
  </si>
  <si>
    <t>K30FGZ4D45</t>
  </si>
  <si>
    <t>CDFA Spotted Wing Drosophila K30FGZ4D45</t>
  </si>
  <si>
    <t>K30JCC4D45</t>
  </si>
  <si>
    <t>Spotted Wing Drosophila K30JCC4D45</t>
  </si>
  <si>
    <t>K30JMLALMD</t>
  </si>
  <si>
    <t>4 30 2024 CDFA Almond Milk K30JMLALMD</t>
  </si>
  <si>
    <t>K30JXDALMD</t>
  </si>
  <si>
    <t>4 30 2024 CDFA Almond Milk K30JXDALMD</t>
  </si>
  <si>
    <t>K30MKBROOT</t>
  </si>
  <si>
    <t>04 30 24 SCBGP Drought tolerance roots K30MKBROOT</t>
  </si>
  <si>
    <t>K30SCWDATA</t>
  </si>
  <si>
    <t>8 31 23 Dev of Meta Genomic Data K30SCWDATA</t>
  </si>
  <si>
    <t>K30BCD5NIM</t>
  </si>
  <si>
    <t>HE HD Chambers NIH NIMHHD 84D50 K30BCD5NIM</t>
  </si>
  <si>
    <t>K30AXOPHEN</t>
  </si>
  <si>
    <t>04 30 24 SCBGP Volatile Phenol Absorb K30AXOPHEN</t>
  </si>
  <si>
    <t>K30F4LKUSA</t>
  </si>
  <si>
    <t>CEE Co PI Kavvas USACE Green Sturgeon K30F4LKUSA</t>
  </si>
  <si>
    <t>K30FANACE1</t>
  </si>
  <si>
    <t>WFCB FANGUE USACE Grn Stugeon Impacts Y1 K30FANACE1</t>
  </si>
  <si>
    <t>K30KXBGELT</t>
  </si>
  <si>
    <t>BAAR GELTOR INC K30KXBGELT</t>
  </si>
  <si>
    <t>KS0HOAO601</t>
  </si>
  <si>
    <t>MED IMHO ADESINA ASH A22 2856 KS0HOAO601</t>
  </si>
  <si>
    <t>KS0HOAO60F</t>
  </si>
  <si>
    <t>MED IMHO ADESINA ASH A22 2856 FINA KS0HOAO60F</t>
  </si>
  <si>
    <t>KS0GIBC842</t>
  </si>
  <si>
    <t>MED IMGI BOWLUS ESCIENT PHARM EP 547 201 KS0GIBC842</t>
  </si>
  <si>
    <t>KS0PMMB839</t>
  </si>
  <si>
    <t>MED IMPM MORRISSEY INSMED INC INS1007 30 KS0PMMB839</t>
  </si>
  <si>
    <t>K30IR4NCSU</t>
  </si>
  <si>
    <t>ETOX HENGEL NCSU SUBAWARD K30IR4NCSU</t>
  </si>
  <si>
    <t>K30V4S6907</t>
  </si>
  <si>
    <t>Toedebusch AAVMC Multi Inst Bioreposito K30V4S6907</t>
  </si>
  <si>
    <t>KS0BSBRAIN</t>
  </si>
  <si>
    <t>MED OTO Strong Brainlab AG award KS0BSBRAIN</t>
  </si>
  <si>
    <t>K30APSFA98</t>
  </si>
  <si>
    <t>PS ROCHE UCANR USDA NIFA MULTIFACETED P K30APSFA98</t>
  </si>
  <si>
    <t>K30MHC3CLI</t>
  </si>
  <si>
    <t>HE CD COOPER NIFA Climate Hub K30MHC3CLI</t>
  </si>
  <si>
    <t>K30MJDDCF1</t>
  </si>
  <si>
    <t>Jung DDCF SEED Grant K30MJDDCF1</t>
  </si>
  <si>
    <t>KS0EADDCF1</t>
  </si>
  <si>
    <t>Alvarez DDCF SEED Grant KS0EADDCF1</t>
  </si>
  <si>
    <t>KS0HLDDCF1</t>
  </si>
  <si>
    <t>Le DDCF SEED Grant KS0HLDDCF1</t>
  </si>
  <si>
    <t>KS0JADDCF1</t>
  </si>
  <si>
    <t>Carr Acher DDCF SEED Grant KS0JADDCF1</t>
  </si>
  <si>
    <t>KS0LTDDCF1</t>
  </si>
  <si>
    <t>Tazi DDCF SEED grant KS0LTDDCF1</t>
  </si>
  <si>
    <t>KS0MBDDCF1</t>
  </si>
  <si>
    <t>Bauman DDCF 2021 2023 KS0MBDDCF1</t>
  </si>
  <si>
    <t>KS0MJDDCF1</t>
  </si>
  <si>
    <t>Jung DDCF SEED Grant KS0MJDDCF1</t>
  </si>
  <si>
    <t>KS0REDDCF1</t>
  </si>
  <si>
    <t>Roncali DDCF SEED Grant KS0REDDCF1</t>
  </si>
  <si>
    <t>KS0SCDDCF1</t>
  </si>
  <si>
    <t>Sauder DDCF SEED Grant KS0SCDDCF1</t>
  </si>
  <si>
    <t>KS0SMDDCF1</t>
  </si>
  <si>
    <t>Morotti DDCF SEED Grant KS0SMDDCF1</t>
  </si>
  <si>
    <t>KS0TGDDCF1</t>
  </si>
  <si>
    <t>Griffith DDCF SEED Grant KS0TGDDCF1</t>
  </si>
  <si>
    <t>K30JZCCSS4</t>
  </si>
  <si>
    <t>ECE ZHANG CCSS COLLABORATIVE RESEARCH K30JZCCSS4</t>
  </si>
  <si>
    <t>K302384D72</t>
  </si>
  <si>
    <t>CS IBM Fellowship S Nyatsanga K302384D72</t>
  </si>
  <si>
    <t>K307984D72</t>
  </si>
  <si>
    <t>CS IBM Fellowship Nyatsanga K307984D72</t>
  </si>
  <si>
    <t>K30VPCDZ89</t>
  </si>
  <si>
    <t>CNPRC Fox CalTech ASAP ASAP 020495 K30VPCDZ89</t>
  </si>
  <si>
    <t>K30VPCDZ96</t>
  </si>
  <si>
    <t>CNPRC Fox CalTech ASAP 020495 Tian Lab K30VPCDZ96</t>
  </si>
  <si>
    <t>K30MESS22R</t>
  </si>
  <si>
    <t>T Lewis CMP ESSA 2021 22 K30MESS22R</t>
  </si>
  <si>
    <t>K30HPESS21</t>
  </si>
  <si>
    <t>FY21 22 CSMP ESSA Funds K30HPESS21</t>
  </si>
  <si>
    <t>K30CHESS21</t>
  </si>
  <si>
    <t>SO ESSA Funds FY21 22 K30CHESS21</t>
  </si>
  <si>
    <t>K30APSFA93</t>
  </si>
  <si>
    <t>PS MAGNEY COLORADO ST NASA USING FIELD K30APSFA93</t>
  </si>
  <si>
    <t>K30RD84D79</t>
  </si>
  <si>
    <t>ECNS PCEA A22 1836 D RAPSON 84D79 K30RD84D79</t>
  </si>
  <si>
    <t>K30EXKDMI3</t>
  </si>
  <si>
    <t>ANS KEBREAB DAIRY MANAGEMENT INC K30EXKDMI3</t>
  </si>
  <si>
    <t>K30LESPRNL</t>
  </si>
  <si>
    <t>MAE S LEE SUPERNAL K30LESPRNL</t>
  </si>
  <si>
    <t>KS0RBSCN2A</t>
  </si>
  <si>
    <t>Ben Shalom FamiliesCN2A 2 23 KS0RBSCN2A</t>
  </si>
  <si>
    <t>K30BPCDZ88</t>
  </si>
  <si>
    <t>CNPR Fox CalTech NIH 1UF1MH128336 K30BPCDZ88</t>
  </si>
  <si>
    <t>K30BPCDZ95</t>
  </si>
  <si>
    <t>CNPR Fox CalTech NIH 1UF1MH128336 Tian K30BPCDZ95</t>
  </si>
  <si>
    <t>K30GEAIREF</t>
  </si>
  <si>
    <t>GEL ATEKWANA ELIOT IRES TRACK I FINA K30GEAIREF</t>
  </si>
  <si>
    <t>K30GEAIRES</t>
  </si>
  <si>
    <t>GEL ATEKWANA ELIOT IRES TRACK I K30GEAIRES</t>
  </si>
  <si>
    <t>K30GEAIRFI</t>
  </si>
  <si>
    <t>EPS ATEKWANA ELIOT IRES TRACK I FINA K30GEAIRFI</t>
  </si>
  <si>
    <t>K30GEAIRPS</t>
  </si>
  <si>
    <t>EPS ATEKWANA IRES TRACK I PART SUPPORT K30GEAIRPS</t>
  </si>
  <si>
    <t>K30BPCDZ90</t>
  </si>
  <si>
    <t>CNPRC BLISS MOREAU NIH R56AG071486 K30BPCDZ90</t>
  </si>
  <si>
    <t>K30CTNCI01</t>
  </si>
  <si>
    <t>BME TAN NIH NCI R21 CA267427 K30CTNCI01</t>
  </si>
  <si>
    <t>K309876023</t>
  </si>
  <si>
    <t>PSR Venkataram Cross Sectional Study K309876023</t>
  </si>
  <si>
    <t>K30P2V4D90</t>
  </si>
  <si>
    <t>CPIR 2 WISCON MADISON J HIBEL 84D90 K30P2V4D90</t>
  </si>
  <si>
    <t>K30P3V4D90</t>
  </si>
  <si>
    <t>CPIR 3 WISCON MADISON J HIBEL 84D90 K30P3V4D90</t>
  </si>
  <si>
    <t>K30POV4D90</t>
  </si>
  <si>
    <t>CPIR WISCONSIN MADISION J HIBEL 84D90 K30POV4D90</t>
  </si>
  <si>
    <t>KS0RS84D91</t>
  </si>
  <si>
    <t>Derm Sivamani Almond Board Acne Vulgari KS0RS84D91</t>
  </si>
  <si>
    <t>K30BM84D93</t>
  </si>
  <si>
    <t>ECNS KAISER FDN RSCH M BITLER 84D93 K30BM84D93</t>
  </si>
  <si>
    <t>KS0PWACDS1</t>
  </si>
  <si>
    <t>Derm Peggy Wu Chidubem Okeke ACDS 2021 KS0PWACDS1</t>
  </si>
  <si>
    <t>KS0LWPHARN</t>
  </si>
  <si>
    <t>WILLIAMS PHARNEXT SA 12 31 2024 KS0LWPHARN</t>
  </si>
  <si>
    <t>KS0LSCHF00</t>
  </si>
  <si>
    <t>MED PSYCH SCHER CHF G 31782 KS0LSCHF00</t>
  </si>
  <si>
    <t>K30JLWTRSG</t>
  </si>
  <si>
    <t>LARGIER PESCADERO WATERSHED SCIENCES K30JLWTRSG</t>
  </si>
  <si>
    <t>K30PSYRA07</t>
  </si>
  <si>
    <t>PSY THOMPSON AMINI FOUNDATION GRANT 09 K30PSYRA07</t>
  </si>
  <si>
    <t>K30PSYRP15</t>
  </si>
  <si>
    <t>PSY THOMPSON AMINI FOUNDATION DEVELOP K30PSYRP15</t>
  </si>
  <si>
    <t>KS0BIMACAD</t>
  </si>
  <si>
    <t>SON ACADEMIC SUPPORT KS0BIMACAD</t>
  </si>
  <si>
    <t>KS0BIMFINA</t>
  </si>
  <si>
    <t>SON ACADEMIC SUPPORT FINA KS0BIMFINA</t>
  </si>
  <si>
    <t>KS0BIMMSTR</t>
  </si>
  <si>
    <t>NURS MASTERS STUDENT SUPPORT KS0BIMMSTR</t>
  </si>
  <si>
    <t>KS0BIMOPER</t>
  </si>
  <si>
    <t>SON OPERATING EXPENSES KS0BIMOPER</t>
  </si>
  <si>
    <t>KS0BIMPHDS</t>
  </si>
  <si>
    <t>NURS PHD STUDENT SUPPORT KS0BIMPHDS</t>
  </si>
  <si>
    <t>KS0BIMRSCH</t>
  </si>
  <si>
    <t>SON RESEARCH PROJECTS KS0BIMRSCH</t>
  </si>
  <si>
    <t>KS0BIMSTAF</t>
  </si>
  <si>
    <t>SON STAFF SUPPORT KS0BIMSTAF</t>
  </si>
  <si>
    <t>KS0BIMSTDT</t>
  </si>
  <si>
    <t>SON STUDENT SUPPORT KS0BIMSTDT</t>
  </si>
  <si>
    <t>KS0BIMSTIP</t>
  </si>
  <si>
    <t>SON OPERATING EXPENSES KS0BIMSTIP</t>
  </si>
  <si>
    <t>K30JQTOSHI</t>
  </si>
  <si>
    <t>BME J QI TOSHIBA MED RSRCH INST AWARD K30JQTOSHI</t>
  </si>
  <si>
    <t>KS0GRGENZY</t>
  </si>
  <si>
    <t>GENZYME POLYCLONALS KS0GRGENZY</t>
  </si>
  <si>
    <t>KS0AMPROTW</t>
  </si>
  <si>
    <t>Med Ophthalmology Protocol W KS0AMPROTW</t>
  </si>
  <si>
    <t>KS0HOGD303</t>
  </si>
  <si>
    <t>MED IMHO GANDARA OSHU 1004086 001 UCD KS0HOGD303</t>
  </si>
  <si>
    <t>KS0HOGD306</t>
  </si>
  <si>
    <t>MED IMHO GANDARA OSHU 1004086 001 UCD KS0HOGD306</t>
  </si>
  <si>
    <t>KS0HOGD308</t>
  </si>
  <si>
    <t>MED IMHO GANDARA OSHU 1004086 001 UCD KS0HOGD308</t>
  </si>
  <si>
    <t>KS0HOGD310</t>
  </si>
  <si>
    <t>MED IMHO GANDARA OSHU 1004086 001 UCD KS0HOGD310</t>
  </si>
  <si>
    <t>KS0HOGD312</t>
  </si>
  <si>
    <t>MED IMHO GANDARA OSHU 1004086 001 UCD KS0HOGD312</t>
  </si>
  <si>
    <t>KS0HOGD314</t>
  </si>
  <si>
    <t>MED IMHO GANDARA OSHU 1004086 001 UCD KS0HOGD314</t>
  </si>
  <si>
    <t>KS0HOGD316</t>
  </si>
  <si>
    <t>MED IMHO GANDARA OSHU 1004086 001 UCD KS0HOGD316</t>
  </si>
  <si>
    <t>K30SBHUGH2</t>
  </si>
  <si>
    <t>Brady Howard Hughes Medical Inst Award K30SBHUGH2</t>
  </si>
  <si>
    <t>K30SBHUGH3</t>
  </si>
  <si>
    <t>Brady Howard Hughes Medical Inst Award K30SBHUGH3</t>
  </si>
  <si>
    <t>K30SBHUGH4</t>
  </si>
  <si>
    <t>Brady Howard Hughes Medical Inst Award K30SBHUGH4</t>
  </si>
  <si>
    <t>K30SBHUGH5</t>
  </si>
  <si>
    <t>Brady Howard Hughes Medical Inst Award K30SBHUGH5</t>
  </si>
  <si>
    <t>K30SBHUGHS</t>
  </si>
  <si>
    <t>Brady Howard Hughes Medical Inst Award K30SBHUGHS</t>
  </si>
  <si>
    <t>KS0CEDOD03</t>
  </si>
  <si>
    <t>MED URO EVANS DOD IMPACT 10 16 9 20 KS0CEDOD03</t>
  </si>
  <si>
    <t>KS0AGDOD05</t>
  </si>
  <si>
    <t>MED URO GAO DOD IMPACT 10 16 9 20 KS0AGDOD05</t>
  </si>
  <si>
    <t>KS0AGDOD5A</t>
  </si>
  <si>
    <t>MED URO GAO DOD IMPACT 10 16 9 20 KS0AGDOD5A</t>
  </si>
  <si>
    <t>KS0HOPC211</t>
  </si>
  <si>
    <t>MED IMHO PARIKH W81XWH 16 1 0625 KS0HOPC211</t>
  </si>
  <si>
    <t>K30V035Z40</t>
  </si>
  <si>
    <t>Zoetis UCD Squared Program K30V035Z40</t>
  </si>
  <si>
    <t>K30V451ZOE</t>
  </si>
  <si>
    <t>Weimer Zoetis UCD2 Program K30V451ZOE</t>
  </si>
  <si>
    <t>K30V480A61</t>
  </si>
  <si>
    <t>Aly Zoetis Prophylactic Vaccine VTEC K30V480A61</t>
  </si>
  <si>
    <t>K30V4B3011</t>
  </si>
  <si>
    <t>Coffey UCD Squared Program K30V4B3011</t>
  </si>
  <si>
    <t>K30V4D1440</t>
  </si>
  <si>
    <t>Zoetis UCD Squared Program K30V4D1440</t>
  </si>
  <si>
    <t>K30V735Z40</t>
  </si>
  <si>
    <t>Zoetis UCD Squared Program Stipend K30V735Z40</t>
  </si>
  <si>
    <t>KS0YINANO1</t>
  </si>
  <si>
    <t>Izumiya NCI 2382845 Nano Therapeutic KS0YINANO1</t>
  </si>
  <si>
    <t>KS0YINANO2</t>
  </si>
  <si>
    <t>DERM IZUMIYA NANO CO PI YUANPEI LI KS0YINANO2</t>
  </si>
  <si>
    <t>KS0YINANOE</t>
  </si>
  <si>
    <t>DERM IZUMIYA NANO1 EQUIPMENT SUPPLEMENT KS0YINANOE</t>
  </si>
  <si>
    <t>KS0YISHMDA</t>
  </si>
  <si>
    <t>DERM IZUMIYA SUPP M SHIMODA 7 19 6 2023 KS0YISHMDA</t>
  </si>
  <si>
    <t>K30AETANT2</t>
  </si>
  <si>
    <t>Ani Sci NSF 7 15 18 6 30 22 K30AETANT2</t>
  </si>
  <si>
    <t>K30BLLBALC</t>
  </si>
  <si>
    <t>NUTR LONNERDAL BALCHEM IRON CHELATES K30BLLBALC</t>
  </si>
  <si>
    <t>K30MATCAT6</t>
  </si>
  <si>
    <t>C Tracy NSF 2018 21 x23 K30MATCAT6</t>
  </si>
  <si>
    <t>KS0KA20DBP</t>
  </si>
  <si>
    <t>HRSA DBP TRAINING AWARD FY 18 19 KS0KA20DBP</t>
  </si>
  <si>
    <t>KS0KADBP23</t>
  </si>
  <si>
    <t>ANGKUSTSIRI HRSA DBP TRAINING AWARD KS0KADBP23</t>
  </si>
  <si>
    <t>KS0KADBPED</t>
  </si>
  <si>
    <t>ANGKUSTSIRI HRSA DBP TRAINING AWARD KS0KADBPED</t>
  </si>
  <si>
    <t>KS0RHMCHB6</t>
  </si>
  <si>
    <t>HANSEN HRSA DBP TRAINING AWARD FY 19 20 KS0RHMCHB6</t>
  </si>
  <si>
    <t>KS0NMAONHG</t>
  </si>
  <si>
    <t>MED OPH PI MARSH ARMSTRONG NEI R01 18 23 KS0NMAONHG</t>
  </si>
  <si>
    <t>K30V435632</t>
  </si>
  <si>
    <t>CDFW TEST VIRUS SAMPLES 2018 21 K30V435632</t>
  </si>
  <si>
    <t>KS0EMABBV1</t>
  </si>
  <si>
    <t>Maverakis M16 766 KS0EMABBV1</t>
  </si>
  <si>
    <t>KS0HOKE809</t>
  </si>
  <si>
    <t>MED IMHO KIM ASTELLAS A18 2581 KS0HOKE809</t>
  </si>
  <si>
    <t>KS0ATECDS1</t>
  </si>
  <si>
    <t>Thurman 1R01HD093654 18 23 KS0ATECDS1</t>
  </si>
  <si>
    <t>K30V4V0031</t>
  </si>
  <si>
    <t>Exploring the p53 Rbm38 eIF4E pathway K30V4V0031</t>
  </si>
  <si>
    <t>K30MATSM01</t>
  </si>
  <si>
    <t>S Ma NSF 2020 23 K30MATSM01</t>
  </si>
  <si>
    <t>K30MATJA02</t>
  </si>
  <si>
    <t>J Arsuaga NSF REU 2020 23 K30MATJA02</t>
  </si>
  <si>
    <t>K30MATJA2P</t>
  </si>
  <si>
    <t>J Arsuaga NSF REU 2020 23 PS K30MATJA2P</t>
  </si>
  <si>
    <t>K30IMG5C21</t>
  </si>
  <si>
    <t>ANR CDF Swede Midge Cole Crops K30IMG5C21</t>
  </si>
  <si>
    <t>K30PXZMYCO</t>
  </si>
  <si>
    <t>PLB Zerbe Mycorrhizal Applications 2020 K30PXZMYCO</t>
  </si>
  <si>
    <t>KS0NRHY614</t>
  </si>
  <si>
    <t>FAMILY CAREGIVER ALLIANCE H YOUNG KS0NRHY614</t>
  </si>
  <si>
    <t>KS0NRHY616</t>
  </si>
  <si>
    <t>FAMILY CAREGIVER ALLIANCE H YOUNG KS0NRHY616</t>
  </si>
  <si>
    <t>KS0NRHY620</t>
  </si>
  <si>
    <t>FAMILY CAREGIVER ALLIANCE H YOUNG KS0NRHY620</t>
  </si>
  <si>
    <t>KS0NRHY622</t>
  </si>
  <si>
    <t>FAMILY CAREGIVER ALLIANCE H YOUNG YR 4 KS0NRHY622</t>
  </si>
  <si>
    <t>K30APSF769</t>
  </si>
  <si>
    <t>PS BAILEY USDA NIFA INTERDISCIP 03232025 K30APSF769</t>
  </si>
  <si>
    <t>K30APSF773</t>
  </si>
  <si>
    <t>PS BAILEY USDA NIFA INDIRECT COST 032325 K30APSF773</t>
  </si>
  <si>
    <t>K30APSJ769</t>
  </si>
  <si>
    <t>PS BAILEY USDA NIFA FINA 03232025 K30APSJ769</t>
  </si>
  <si>
    <t>K30AQADJET</t>
  </si>
  <si>
    <t>DILLNER Airborne Particle MAIA K30AQADJET</t>
  </si>
  <si>
    <t>K30V4D1485</t>
  </si>
  <si>
    <t>Vetoquinol Elbow Osteoarthritis K30V4D1485</t>
  </si>
  <si>
    <t>KS0FS85C40</t>
  </si>
  <si>
    <t>Santana NIH Trimmer MPIR01 KS0FS85C40</t>
  </si>
  <si>
    <t>KS0JT85C40</t>
  </si>
  <si>
    <t>Trimmer NIH Santana KS0JT85C40</t>
  </si>
  <si>
    <t>KS0ERND801</t>
  </si>
  <si>
    <t>MERM BIODIRECTION BDI TBIT NISHIJIMA KS0ERND801</t>
  </si>
  <si>
    <t>K302385C44</t>
  </si>
  <si>
    <t>CS NSF Quantum Computing CS Chair K302385C44</t>
  </si>
  <si>
    <t>KS0PMKN302</t>
  </si>
  <si>
    <t>MED IMPM KENYON UNC PRECISE FY1922 KS0PMKN302</t>
  </si>
  <si>
    <t>KS0JSMINNE</t>
  </si>
  <si>
    <t>Med Surg J Sageshima U of Minnesota KS0JSMINNE</t>
  </si>
  <si>
    <t>K30SJBIOIS</t>
  </si>
  <si>
    <t>IOWA STATE NIH BIOSYN DI TERPENE K30SJBIOIS</t>
  </si>
  <si>
    <t>KS0GMBS200</t>
  </si>
  <si>
    <t>MED IMGM BROWN NHLB R01HL142996 KS0GMBS200</t>
  </si>
  <si>
    <t>KS0GMBS201</t>
  </si>
  <si>
    <t>MED IMGI BROWN NIH R01HL142996 03S1 KS0GMBS201</t>
  </si>
  <si>
    <t>KS0IDNH809</t>
  </si>
  <si>
    <t>MED IMID NGUYEN DEBIO KS0IDNH809</t>
  </si>
  <si>
    <t>K30RCGBMF2</t>
  </si>
  <si>
    <t>NPB Calisis Moore foundation YR2 award K30RCGBMF2</t>
  </si>
  <si>
    <t>K30RMCGBMF</t>
  </si>
  <si>
    <t>NPB Calisis Moore foundation award K30RMCGBMF</t>
  </si>
  <si>
    <t>K30APSM596</t>
  </si>
  <si>
    <t>PS FFAR DUBCOVSKY K30APSM596</t>
  </si>
  <si>
    <t>K30APSM597</t>
  </si>
  <si>
    <t>PS FFAR LUNDY K30APSM597</t>
  </si>
  <si>
    <t>KS0JRK2320</t>
  </si>
  <si>
    <t>Rosenthal K23HD101550 0 FY20 24 KS0JRK2320</t>
  </si>
  <si>
    <t>KS0JRK23SP</t>
  </si>
  <si>
    <t>ROSENTHAL K23 SUPPLEMENTAL FUNDING KS0JRK23SP</t>
  </si>
  <si>
    <t>K30APSFA20</t>
  </si>
  <si>
    <t>PS BUCKLEY USDANIFA A SYNOPTIC APPROACH K30APSFA20</t>
  </si>
  <si>
    <t>KS0PMAT338</t>
  </si>
  <si>
    <t>MED IMPM Albertson Regeneron COVID 19 KS0PMAT338</t>
  </si>
  <si>
    <t>K30SCOWRLD</t>
  </si>
  <si>
    <t>LAWR SCOW World Bank K30SCOWRLD</t>
  </si>
  <si>
    <t>K30MERRC74</t>
  </si>
  <si>
    <t>ETOX La Merrill UCS Effects of DDE K30MERRC74</t>
  </si>
  <si>
    <t>K30GLC5C79</t>
  </si>
  <si>
    <t>NSF BSF Investigating the role of a tan K30GLC5C79</t>
  </si>
  <si>
    <t>K30EDG7PS2</t>
  </si>
  <si>
    <t>ESP Grosholz P Shukla Sea Grant College K30EDG7PS2</t>
  </si>
  <si>
    <t>K30EDG7PSG</t>
  </si>
  <si>
    <t>CLOSED ESP Grosholz Shukla Sea Grant K30EDG7PSG</t>
  </si>
  <si>
    <t>K30EDG7PSX</t>
  </si>
  <si>
    <t>ESP Grosholz P Shukla Sea Grant College K30EDG7PSX</t>
  </si>
  <si>
    <t>K30LTCLRRD</t>
  </si>
  <si>
    <t>MAE AHMCT MnDOT CONTRACT 1034818 K30LTCLRRD</t>
  </si>
  <si>
    <t>K30SGVARMS</t>
  </si>
  <si>
    <t>03 31 24 NIFA Fruit Harvestg Robot Arms K30SGVARMS</t>
  </si>
  <si>
    <t>KS0CC85CPT</t>
  </si>
  <si>
    <t>CC BRICOH UM1 YR 02 PARTICIPANT COSTS KS0CC85CPT</t>
  </si>
  <si>
    <t>KS0CC85CY1</t>
  </si>
  <si>
    <t>CC BRICOH UM1 YR 01 KS0CC85CY1</t>
  </si>
  <si>
    <t>KS0CC85CY2</t>
  </si>
  <si>
    <t>CC BRICOH UM1 YR 02 KS0CC85CY2</t>
  </si>
  <si>
    <t>KS0CC85CY3</t>
  </si>
  <si>
    <t>CC BRICOH UM1 YR 03 KS0CC85CY3</t>
  </si>
  <si>
    <t>KS0CC85CY4</t>
  </si>
  <si>
    <t>CC BRICOH UM1 YR 04 KS0CC85CY4</t>
  </si>
  <si>
    <t>KS0CC85PC3</t>
  </si>
  <si>
    <t>CC BRICOH UM1 YR 03 PARTICIPANT COSTS KS0CC85PC3</t>
  </si>
  <si>
    <t>KS0HOJB304</t>
  </si>
  <si>
    <t>MED IMCT JONAS CITY OF HOPE KS0HOJB304</t>
  </si>
  <si>
    <t>KS0HOTJ300</t>
  </si>
  <si>
    <t>MED IMHO TUSCANO CITY OF HOPE MAVERAKIS KS0HOTJ300</t>
  </si>
  <si>
    <t>KS0HOKK833</t>
  </si>
  <si>
    <t>MED IMHO KELLY ABBVIE INC M16 438 KS0HOKK833</t>
  </si>
  <si>
    <t>K30AEMABSF</t>
  </si>
  <si>
    <t>NPB Amy Miles ABS fellowship K30AEMABSF</t>
  </si>
  <si>
    <t>KS0CN017PC</t>
  </si>
  <si>
    <t>MED OBGYN LUNDQUIST INSTITUTE CCN017 KS0CN017PC</t>
  </si>
  <si>
    <t>KS0MCCN017</t>
  </si>
  <si>
    <t>MED OBGYN LUNDQUIST INSTITUTE CCN017 KS0MCCN017</t>
  </si>
  <si>
    <t>K30V431Z02</t>
  </si>
  <si>
    <t>APC REARDON NIH R01 K30V431Z02</t>
  </si>
  <si>
    <t>K30V731Z02</t>
  </si>
  <si>
    <t>APC REARDON PIs Supplement K30V731Z02</t>
  </si>
  <si>
    <t>K30VPCDC02</t>
  </si>
  <si>
    <t>CNPRC Miller CA ARB 19RD005 K30VPCDC02</t>
  </si>
  <si>
    <t>K30VPCDZ02</t>
  </si>
  <si>
    <t>CNPRC Miller CA ARB 19RD005 K30VPCDZ02</t>
  </si>
  <si>
    <t>K30BM85D00</t>
  </si>
  <si>
    <t>ECNS UCSF CDC 12423sc M BITLER 85D00 K30BM85D00</t>
  </si>
  <si>
    <t>K30BM85DA2</t>
  </si>
  <si>
    <t>ECNS UCSF CDC 12423sc02 M BITLER 85D00 K30BM85DA2</t>
  </si>
  <si>
    <t>K30MOD21T1</t>
  </si>
  <si>
    <t>MOD Modoc County GENT 2021 20 C000114248 K30MOD21T1</t>
  </si>
  <si>
    <t>K30JGKECK1</t>
  </si>
  <si>
    <t>KECK FOUNDATION K30JGKECK1</t>
  </si>
  <si>
    <t>K30JHKECK2</t>
  </si>
  <si>
    <t>KECK FOUNDATION K30JHKECK2</t>
  </si>
  <si>
    <t>K30DM85D08</t>
  </si>
  <si>
    <t>A Proleptic Re Design 202100276 K30DM85D08</t>
  </si>
  <si>
    <t>K30SUB85D0</t>
  </si>
  <si>
    <t>Sub Awards Spencer 202100276 K30SUB85D0</t>
  </si>
  <si>
    <t>K30AQADASC</t>
  </si>
  <si>
    <t>DILLNER Mid scale RI 1 M1 IP ASCENT K30AQADASC</t>
  </si>
  <si>
    <t>K30RAHEP26</t>
  </si>
  <si>
    <t>ECE Amirtharajah HEP IC DESIGN K30RAHEP26</t>
  </si>
  <si>
    <t>K30RAHFINA</t>
  </si>
  <si>
    <t>ECE Amirtharajah HEP IC DESIGN FINA K30RAHFINA</t>
  </si>
  <si>
    <t>KS0SBMETAV</t>
  </si>
  <si>
    <t>The mechanisms of oncogenic TRIM37 KS0SBMETAV</t>
  </si>
  <si>
    <t>KS0SLDOXIE</t>
  </si>
  <si>
    <t>SATYAN DOXIE GRANT Y1 SHARP HLTHCARE KS0SLDOXIE</t>
  </si>
  <si>
    <t>K30CDMWHIT</t>
  </si>
  <si>
    <t>CDM AZ Whiting Foundation K30CDMWHIT</t>
  </si>
  <si>
    <t>K30CLS5D14</t>
  </si>
  <si>
    <t>CDFA DISEASE INTERACTIONS TOMATOS 4 24 K30CLS5D14</t>
  </si>
  <si>
    <t>K30NOC8D14</t>
  </si>
  <si>
    <t>LAWR CDFA DISEASE INTERACTIONS K30NOC8D14</t>
  </si>
  <si>
    <t>K309876024</t>
  </si>
  <si>
    <t>PSR Chakraborty TO 52 K309876024</t>
  </si>
  <si>
    <t>K304875125</t>
  </si>
  <si>
    <t>Circella BMW Road Pricing in LA K304875125</t>
  </si>
  <si>
    <t>KS0MKCS022</t>
  </si>
  <si>
    <t>KNIGHT 2022 CALOES CSAT VOCA FUNDS KS0MKCS022</t>
  </si>
  <si>
    <t>KS0MKCSS22</t>
  </si>
  <si>
    <t>KNIGHT 2022 CALOES CSAT CSAE VCGF FUNDS KS0MKCSS22</t>
  </si>
  <si>
    <t>KS0HOKK843</t>
  </si>
  <si>
    <t>MED IMHO LI LUNG CANCER FDN LEADER KS0HOKK843</t>
  </si>
  <si>
    <t>K30CNSCK02</t>
  </si>
  <si>
    <t>2021 BBRF Young Investigator Award K30CNSCK02</t>
  </si>
  <si>
    <t>K30JXGCOLD</t>
  </si>
  <si>
    <t>12 31 23 New Cold Brew Method OXO K30JXGCOLD</t>
  </si>
  <si>
    <t>K30ESSER22</t>
  </si>
  <si>
    <t>CSMP ESSER Funds FY21 22 K30ESSER22</t>
  </si>
  <si>
    <t>KS0HC85D26</t>
  </si>
  <si>
    <t>Chen NIH R01 Prostate Cancer KS0HC85D26</t>
  </si>
  <si>
    <t>K30V625166</t>
  </si>
  <si>
    <t>CAHFS USDA NIFA NAHLN FY21 22 K30V625166</t>
  </si>
  <si>
    <t>K30APSFC00</t>
  </si>
  <si>
    <t>PS USDA NIFA WHEAT CAP 22 26 DUBCOVSKY K30APSFC00</t>
  </si>
  <si>
    <t>K30APSFC01</t>
  </si>
  <si>
    <t>PS USDA NIFA WHEAT CAP ARS KS DUBCOVSKY K30APSFC01</t>
  </si>
  <si>
    <t>K30APSFC02</t>
  </si>
  <si>
    <t>PS USDA NIFA WHEAT CAP ARS NC DUBCOVSKY K30APSFC02</t>
  </si>
  <si>
    <t>K30APSFC03</t>
  </si>
  <si>
    <t>PS USDA NIFA WHEAT CAP ARS ND DUBCOVSKY K30APSFC03</t>
  </si>
  <si>
    <t>K30APSFC04</t>
  </si>
  <si>
    <t>PS USDA NIFA WHEAT CAP ARS WA DUBCOVSKY K30APSFC04</t>
  </si>
  <si>
    <t>K30APSFC05</t>
  </si>
  <si>
    <t>PS USDA NIFA WHEAT CAP CSU DUBCOVSKY K30APSFC05</t>
  </si>
  <si>
    <t>K30APSFC06</t>
  </si>
  <si>
    <t>PS USDA NIFA WHEAT CAP IDAHO DUBCOVSKY K30APSFC06</t>
  </si>
  <si>
    <t>K30APSFC07</t>
  </si>
  <si>
    <t>PS USDA NIFA WHEAT CAP ILLINOIS DUBCOVSK K30APSFC07</t>
  </si>
  <si>
    <t>K30APSFC08</t>
  </si>
  <si>
    <t>PS USDA NIFA WHEAT CAP KSU DUBCOVSKY K30APSFC08</t>
  </si>
  <si>
    <t>K30APSFC09</t>
  </si>
  <si>
    <t>PS USDA NIFA WHEAT CAP MICH DUBCOVSKY K30APSFC09</t>
  </si>
  <si>
    <t>K30APSFC10</t>
  </si>
  <si>
    <t>PS USDA NIFA WHEAT CAP MINN DUBCOVSKY K30APSFC10</t>
  </si>
  <si>
    <t>K30APSFC11</t>
  </si>
  <si>
    <t>PS USDA NIFA WHEAT CAP MONTANA DUBCOVSKY K30APSFC11</t>
  </si>
  <si>
    <t>K30APSFC12</t>
  </si>
  <si>
    <t>PS USDA NIFA WHEAT CAP CIMMYT DUBCOVSKY K30APSFC12</t>
  </si>
  <si>
    <t>K30APSFC13</t>
  </si>
  <si>
    <t>PS USDA NIFA WHEAT CAP UNL DUBCOVSKY K30APSFC13</t>
  </si>
  <si>
    <t>K30APSFC14</t>
  </si>
  <si>
    <t>PS USDA NIFA WHEAT CAP CORNELL DUBCOVSKY K30APSFC14</t>
  </si>
  <si>
    <t>K30APSFC15</t>
  </si>
  <si>
    <t>PS USDA NIFA WHEAT CAP OK DUBCOVSKY K30APSFC15</t>
  </si>
  <si>
    <t>K30APSFC16</t>
  </si>
  <si>
    <t>PS USDA NIFA WHEAT CAP SDSU DUBCOVSKY K30APSFC16</t>
  </si>
  <si>
    <t>K30APSFC17</t>
  </si>
  <si>
    <t>PS USDA NIFA WHEAT CAP TEXAS DUBCOVSKY K30APSFC17</t>
  </si>
  <si>
    <t>K30APSFC18</t>
  </si>
  <si>
    <t>PS USDA NIFA WHEAT CAP UTAH DUBCOVSKY K30APSFC18</t>
  </si>
  <si>
    <t>K30APSFC19</t>
  </si>
  <si>
    <t>PS USDA NIFA WHEAT CAP VA TECH DUBCOVSKY K30APSFC19</t>
  </si>
  <si>
    <t>K30APSFC20</t>
  </si>
  <si>
    <t>PS USDA NIFA WHEAT CAP WASH DUBCOVSKY K30APSFC20</t>
  </si>
  <si>
    <t>K30APSFC21</t>
  </si>
  <si>
    <t>PS USDA NIFA WHEAT CAP WISC DUBCOVSKY K30APSFC21</t>
  </si>
  <si>
    <t>K30RLV5D29</t>
  </si>
  <si>
    <t>USDA NIFA Fellowship D Rutkowski K30RLV5D29</t>
  </si>
  <si>
    <t>K30RLV5D2F</t>
  </si>
  <si>
    <t>USDA NIFA Fellowship D Rutkowski FINA K30RLV5D2F</t>
  </si>
  <si>
    <t>KS0KK85D30</t>
  </si>
  <si>
    <t>KIM ABBVIE M16 077 ELEZANUMAB 12 25 KS0KK85D30</t>
  </si>
  <si>
    <t>K30V431RG4</t>
  </si>
  <si>
    <t>VM APC ROGERS NSF CAREER 2143217 K30V431RG4</t>
  </si>
  <si>
    <t>K30V431RG5</t>
  </si>
  <si>
    <t>VM APC ROGERS NSF CAREER 2143217 PARTICI K30V431RG5</t>
  </si>
  <si>
    <t>K30GRMHTME</t>
  </si>
  <si>
    <t>CN GORMAN MUSEUM H TSINHNAHJI MELLON K30GRMHTME</t>
  </si>
  <si>
    <t>K30HER5D36</t>
  </si>
  <si>
    <t>LAWR Hernandez EPRI Ecological Restor K30HER5D36</t>
  </si>
  <si>
    <t>K30V4BOPH2</t>
  </si>
  <si>
    <t>Lanzaro Open Philanthropy Prjct Stage 2 K30V4BOPH2</t>
  </si>
  <si>
    <t>KS0RHRW302</t>
  </si>
  <si>
    <t>MED IMRH RIDGWAY MEDICAL COLLEGE WIS YR3 KS0RHRW302</t>
  </si>
  <si>
    <t>KS0RHRW303</t>
  </si>
  <si>
    <t>MED IMRH RIDGWAY MEDICAL COLLEGE WIS YR4 KS0RHRW303</t>
  </si>
  <si>
    <t>K30KBSTANF</t>
  </si>
  <si>
    <t>BAAR Stanford University K30KBSTANF</t>
  </si>
  <si>
    <t>K30V4B1311</t>
  </si>
  <si>
    <t>Osburn RDPC FY20 K30V4B1311</t>
  </si>
  <si>
    <t>K30V435D48</t>
  </si>
  <si>
    <t>VM MAF A22 1162 Cardiac Remodeling K30V435D48</t>
  </si>
  <si>
    <t>K30JDM5D50</t>
  </si>
  <si>
    <t>USDA NIFA 2022 2023 CARE K30JDM5D50</t>
  </si>
  <si>
    <t>K30JDM5D5A</t>
  </si>
  <si>
    <t>USDA NIFA 2022 2023 CARE Arkansas K30JDM5D5A</t>
  </si>
  <si>
    <t>K30JZCNS24</t>
  </si>
  <si>
    <t>ECE ZHANG CNS CORE SMALL WIRELESS SCHED K30JZCNS24</t>
  </si>
  <si>
    <t>KS0SPSHORE</t>
  </si>
  <si>
    <t>Dr Park SHORE REACH KS0SPSHORE</t>
  </si>
  <si>
    <t>K30LUC5079</t>
  </si>
  <si>
    <t>CMB LUCK DUKE UNIV 283 5079 0 K30LUC5079</t>
  </si>
  <si>
    <t>KS0CALY500</t>
  </si>
  <si>
    <t>MED IMCA LYU AMERICAN HEART ASSOC YR 1 KS0CALY500</t>
  </si>
  <si>
    <t>KS0CALY501</t>
  </si>
  <si>
    <t>MED IMCA LYU AMERICAN HEART ASSOC YR 2 KS0CALY501</t>
  </si>
  <si>
    <t>KS0IDTG825</t>
  </si>
  <si>
    <t>MED IMID THOMPSON MERCK SHARP MK 4482 13 KS0IDTG825</t>
  </si>
  <si>
    <t>KS0PMMB841</t>
  </si>
  <si>
    <t>MED IMPM MORRISSEY INSMED INS 415 ARISE KS0PMMB841</t>
  </si>
  <si>
    <t>KS0PMMB840</t>
  </si>
  <si>
    <t>MED IMPM MORRISSEY INSMED INS 416 ENCORE KS0PMMB840</t>
  </si>
  <si>
    <t>K30NAJSMEL</t>
  </si>
  <si>
    <t>NAS J SPENCE MELLON FOUNDATION GRANT K30NAJSMEL</t>
  </si>
  <si>
    <t>KS0ERND505</t>
  </si>
  <si>
    <t>MERM BAYLOR COLLEGE OF MED NISHIJIMA KS0ERND505</t>
  </si>
  <si>
    <t>KS0ERND507</t>
  </si>
  <si>
    <t>MERM BAYLOR COLLEGE OF MED NISHIJIMA KS0ERND507</t>
  </si>
  <si>
    <t>KS0ENBE207</t>
  </si>
  <si>
    <t>MED IMEN BYAMBAA NIH R01HL157535 KS0ENBE207</t>
  </si>
  <si>
    <t>K30BYMITAP</t>
  </si>
  <si>
    <t>MIT ASCENT PROWESS Optical WavEfront K30BYMITAP</t>
  </si>
  <si>
    <t>K30GMBDARY</t>
  </si>
  <si>
    <t>12 31 23 Yogurt Matrix CA Dairy Rsch K30GMBDARY</t>
  </si>
  <si>
    <t>K30MLMDAR2</t>
  </si>
  <si>
    <t>12 31 23 Yogurt Matrix CA Dairy Rsch Yr2 K30MLMDAR2</t>
  </si>
  <si>
    <t>K30MLMDARY</t>
  </si>
  <si>
    <t>12 31 23 Yogurt Matrix CA Dairy Rsch K30MLMDARY</t>
  </si>
  <si>
    <t>K30ASBCHEW</t>
  </si>
  <si>
    <t>ASA BULOSAN CTR HEWLETT FOUNDATION K30ASBCHEW</t>
  </si>
  <si>
    <t>KS0RWFGUT1</t>
  </si>
  <si>
    <t>MED PHS WHITMER MICROBIOME GUT KS0RWFGUT1</t>
  </si>
  <si>
    <t>KS0251SUPP</t>
  </si>
  <si>
    <t>NIH R01 SUPP Adriana Pantoja KS0251SUPP</t>
  </si>
  <si>
    <t>KS0MPVM251</t>
  </si>
  <si>
    <t>NIH R01 YRS 11 15 KS0MPVM251</t>
  </si>
  <si>
    <t>KS0HOLT301</t>
  </si>
  <si>
    <t>MED IMHO LI UNIV OF MARYLAND F303314 1 KS0HOLT301</t>
  </si>
  <si>
    <t>KS0LJ85D79</t>
  </si>
  <si>
    <t>Jao A22 0821 R01 KS0LJ85D79</t>
  </si>
  <si>
    <t>KS0FFDDK22</t>
  </si>
  <si>
    <t>DIABETES DIGESTIVE KIDNEY R01DK131189 KS0FFDDK22</t>
  </si>
  <si>
    <t>K30FPS5D81</t>
  </si>
  <si>
    <t>CGRR Premier US Grape Collection 6 24 K30FPS5D81</t>
  </si>
  <si>
    <t>K30F4AKBEE</t>
  </si>
  <si>
    <t>CEE Kendall UCSD DOE BEEPS K30F4AKBEE</t>
  </si>
  <si>
    <t>KS0JNCIRMF</t>
  </si>
  <si>
    <t>STEM JAN NOLTA CIRM SCHOLAR FINA ACCT KS0JNCIRMF</t>
  </si>
  <si>
    <t>KS0JNCIRMS</t>
  </si>
  <si>
    <t>STEM JAN NOLTA CIRM SCHOLAR 11 21 10 26 KS0JNCIRMS</t>
  </si>
  <si>
    <t>KS0JNCSAS1</t>
  </si>
  <si>
    <t>STEM NOLTA CIRM SCHOLAR FINA A SANDOVAL KS0JNCSAS1</t>
  </si>
  <si>
    <t>KS0JNCSAT1</t>
  </si>
  <si>
    <t>STEM NOLTA CIRM SCHOLAR A TSUMURA Y1 KS0JNCSAT1</t>
  </si>
  <si>
    <t>KS0JNCSDR2</t>
  </si>
  <si>
    <t>STEM NOLTA CIRM SCHOLAR D RODRIGUEZ PD KS0JNCSDR2</t>
  </si>
  <si>
    <t>KS0JNCSEB1</t>
  </si>
  <si>
    <t>STEM NOLTA CIRM SCHOLAR FINA E BYRD KS0JNCSEB1</t>
  </si>
  <si>
    <t>KS0JNCSEW1</t>
  </si>
  <si>
    <t>STEM NOLTA CIRM SCHOLAR FINA E WHEELER KS0JNCSEW1</t>
  </si>
  <si>
    <t>KS0JNCSHK2</t>
  </si>
  <si>
    <t>STEM NOLTA CIRM SCHOLAR FINA H KAO Y2 KS0JNCSHK2</t>
  </si>
  <si>
    <t>KS0JNCSJH1</t>
  </si>
  <si>
    <t>STEM NOLTA CIRM SCHOLAR J HALMAI PD KS0JNCSJH1</t>
  </si>
  <si>
    <t>KS0JNCSKW1</t>
  </si>
  <si>
    <t>STEM NOLTA CIRM SCHOLAR K WELDON GSR KS0JNCSKW1</t>
  </si>
  <si>
    <t>KS0JNCSKWF</t>
  </si>
  <si>
    <t>STEM NOLTA CIRM SCHOLAR K WELDON FINA KS0JNCSKWF</t>
  </si>
  <si>
    <t>KS0JNCSMH1</t>
  </si>
  <si>
    <t>STEM NOLTA CIRM SCHOLAR FINA M HASSAN KS0JNCSMH1</t>
  </si>
  <si>
    <t>KS0JNCSRF2</t>
  </si>
  <si>
    <t>STEM NOLTA CIRM SCHOLAR FINA R FRATES Y2 KS0JNCSRF2</t>
  </si>
  <si>
    <t>KS0JNCSZS1</t>
  </si>
  <si>
    <t>STEM NOLTA CIRM SCHOLAR Z SAENZ CF KS0JNCSZS1</t>
  </si>
  <si>
    <t>KS0JNSCHK2</t>
  </si>
  <si>
    <t>STEM NOLTA CIRM SCHOLAR FINA H KAO Y2 KS0JNSCHK2</t>
  </si>
  <si>
    <t>KS0SLMETSP</t>
  </si>
  <si>
    <t>METAvivor Research And Support Song Lou KS0SLMETSP</t>
  </si>
  <si>
    <t>K30ULLR082</t>
  </si>
  <si>
    <t>LAWR APAU DOE Simplifying ESM Analysis K30ULLR082</t>
  </si>
  <si>
    <t>K30APSFA96</t>
  </si>
  <si>
    <t>PS KLUEPFEL USDA RSA 58 2032 2 008 K30APSFA96</t>
  </si>
  <si>
    <t>K30V080H08</t>
  </si>
  <si>
    <t>Rossow Feed IndustryFellowship FY2022 23 K30V080H08</t>
  </si>
  <si>
    <t>K30AB85D93</t>
  </si>
  <si>
    <t>CHILD H H DEVELOP NUTRITION UG1HD107711 K30AB85D93</t>
  </si>
  <si>
    <t>KS085D93S1</t>
  </si>
  <si>
    <t>CHILD H H DEVELOP NUTRITION UG1HD107711 KS085D93S1</t>
  </si>
  <si>
    <t>KS085D93Y1</t>
  </si>
  <si>
    <t>CHILD H H DEVELOP NUTRITION UG1HD107711 KS085D93Y1</t>
  </si>
  <si>
    <t>KS085D93Y2</t>
  </si>
  <si>
    <t>CHILD H H DEVELOP NUTRITION UG1HD107711 KS085D93Y2</t>
  </si>
  <si>
    <t>K30ZIEREB7</t>
  </si>
  <si>
    <t>NSF REU 2150515 Base Support K30ZIEREB7</t>
  </si>
  <si>
    <t>K30ZIEREU7</t>
  </si>
  <si>
    <t>NSF REU 2150515 Participant Support K30ZIEREU7</t>
  </si>
  <si>
    <t>K30LAZ5D95</t>
  </si>
  <si>
    <t>LAWR LAZCANO USDA RSA 58 2032 1 039 K30LAZ5D95</t>
  </si>
  <si>
    <t>K30OFTDY22</t>
  </si>
  <si>
    <t>NIH U01 UoF TEDDY VALIDATION METABOLO K30OFTDY22</t>
  </si>
  <si>
    <t>K30OFTDYA2</t>
  </si>
  <si>
    <t>NIH UosF TEDDY VALIDATION METABOL AMD 2 K30OFTDYA2</t>
  </si>
  <si>
    <t>K30FKHMCR2</t>
  </si>
  <si>
    <t>9 29 2025 Marshfield Youth OP Vehicles 2 K30FKHMCR2</t>
  </si>
  <si>
    <t>K30CNSMG16</t>
  </si>
  <si>
    <t>CNS GOLDMAN HHMI AWARD 52008137 K30CNSMG16</t>
  </si>
  <si>
    <t>K30CNSMG17</t>
  </si>
  <si>
    <t>CNS GOLDMAN HHMI AWARD 52008137 YR 2 K30CNSMG17</t>
  </si>
  <si>
    <t>K30CNSMG18</t>
  </si>
  <si>
    <t>CNS GOLDMAN HHMI 52008137 YR 3 CLOSED K30CNSMG18</t>
  </si>
  <si>
    <t>K30CNSMG19</t>
  </si>
  <si>
    <t>CNS GOLDMAN HHMI AWARD 52008137 YEAR 4 K30CNSMG19</t>
  </si>
  <si>
    <t>K30CNSMG20</t>
  </si>
  <si>
    <t>CNS GOLDMAN HHMI 52008137 YR 5 CLOSED K30CNSMG20</t>
  </si>
  <si>
    <t>K30CNSMG39</t>
  </si>
  <si>
    <t>CNS GOLDMAN HHMI 52008137 YR 6 CLOSED K30CNSMG39</t>
  </si>
  <si>
    <t>K30CNSMG43</t>
  </si>
  <si>
    <t>CNS GOLDMAN HHMI AWARD 52008137 YEAR 7 K30CNSMG43</t>
  </si>
  <si>
    <t>K30MBFJAHH</t>
  </si>
  <si>
    <t>MCB FJA HHMI FUNDING FROM M GOLDMAN K30MBFJAHH</t>
  </si>
  <si>
    <t>KS0MSSIT01</t>
  </si>
  <si>
    <t>MED SCHENKER CDPH ITSD KS0MSSIT01</t>
  </si>
  <si>
    <t>KS0MSSIT02</t>
  </si>
  <si>
    <t>MED SCHENKER CDPH ITSD KS0MSSIT02</t>
  </si>
  <si>
    <t>KS0MSSIT03</t>
  </si>
  <si>
    <t>MED SCHENKER CDPH ITSD KS0MSSIT03</t>
  </si>
  <si>
    <t>K30ARNHIR1</t>
  </si>
  <si>
    <t>Respiratory Ocular Tox of Inaled Nano K30ARNHIR1</t>
  </si>
  <si>
    <t>K30ARNHIR2</t>
  </si>
  <si>
    <t>Respiratory Ocular Tox of Inaled Nano K30ARNHIR2</t>
  </si>
  <si>
    <t>K30ARNHIR3</t>
  </si>
  <si>
    <t>Respiratory Ocular Tox of Inaled Nano K30ARNHIR3</t>
  </si>
  <si>
    <t>K30ARNHIR4</t>
  </si>
  <si>
    <t>Respiratory Ocular Tox of Inaled Nano K30ARNHIR4</t>
  </si>
  <si>
    <t>K30KPNHIR1</t>
  </si>
  <si>
    <t>Respiratory Ocular Tox of Inaled Nano K30KPNHIR1</t>
  </si>
  <si>
    <t>K30KPNHIR2</t>
  </si>
  <si>
    <t>Respiratory Ocular Tox of Inaled Nano K30KPNHIR2</t>
  </si>
  <si>
    <t>K30KPNHIR3</t>
  </si>
  <si>
    <t>Respiratory Ocular Tox of Inaled Nano K30KPNHIR3</t>
  </si>
  <si>
    <t>K30KPNHIR4</t>
  </si>
  <si>
    <t>Respiratory Ocular Tox of Inaled Nano K30KPNHIR4</t>
  </si>
  <si>
    <t>K30KPNHIR5</t>
  </si>
  <si>
    <t>Respiratory Ocular Tox of Inaled Nano K30KPNHIR5</t>
  </si>
  <si>
    <t>K30LVNHIR1</t>
  </si>
  <si>
    <t>Respiratory Ocular Tox of Inaled Nano K30LVNHIR1</t>
  </si>
  <si>
    <t>K30LVNHIR2</t>
  </si>
  <si>
    <t>Respiratory Ocular Tox of Inaled Nano K30LVNHIR2</t>
  </si>
  <si>
    <t>K30LVNHIR3</t>
  </si>
  <si>
    <t>Respiratory Ocular Tox of Inaled Nano K30LVNHIR3</t>
  </si>
  <si>
    <t>K30LVNHIR4</t>
  </si>
  <si>
    <t>Respiratory Ocular Tox of Inaled Nano K30LVNHIR4</t>
  </si>
  <si>
    <t>K30STNHIR1</t>
  </si>
  <si>
    <t>Respiratory Ocular Tox of Inaled Nano K30STNHIR1</t>
  </si>
  <si>
    <t>K30STNHIR2</t>
  </si>
  <si>
    <t>Respiratory Ocular Tox of Inaled Nano K30STNHIR2</t>
  </si>
  <si>
    <t>K30STNHIR3</t>
  </si>
  <si>
    <t>Respiratory Ocular Tox of Inaled Nano K30STNHIR3</t>
  </si>
  <si>
    <t>K30STNHIR4</t>
  </si>
  <si>
    <t>Respiratory Ocular Tox of Inaled Nano K30STNHIR4</t>
  </si>
  <si>
    <t>K30JJHNSF3</t>
  </si>
  <si>
    <t>HARADA NSF WITH UCLA 2016 K30JJHNSF3</t>
  </si>
  <si>
    <t>K30BYF0046</t>
  </si>
  <si>
    <t>ECE YOO NASA MULTI SPECTRAL PHOTONIC K30BYF0046</t>
  </si>
  <si>
    <t>K30BYF0047</t>
  </si>
  <si>
    <t>ECE YOO DOE FUTURE SDN HPON K30BYF0047</t>
  </si>
  <si>
    <t>K30APSM511</t>
  </si>
  <si>
    <t>GAUDIN FFAR GOING BACK TO THE ROOTS TO K30APSM511</t>
  </si>
  <si>
    <t>K30APSM521</t>
  </si>
  <si>
    <t>GAUDIN FFAR GOING BACK TO ROOTSYR2 12 19 K30APSM521</t>
  </si>
  <si>
    <t>K30APSF897</t>
  </si>
  <si>
    <t>PS BLOOM NIFA WHEAT CARBON 31 Oct 21 K30APSF897</t>
  </si>
  <si>
    <t>K30APSF903</t>
  </si>
  <si>
    <t>PS BLOOM NIFA WHEAT PARTICIP 31 Oct 21 K30APSF903</t>
  </si>
  <si>
    <t>K30BLANS18</t>
  </si>
  <si>
    <t>CHEM BERBEN NSF CHE 1763821 K30BLANS18</t>
  </si>
  <si>
    <t>K30NSF18JS</t>
  </si>
  <si>
    <t>CHEM Shaw NSF Award 2018 K30NSF18JS</t>
  </si>
  <si>
    <t>K30NSF19DG</t>
  </si>
  <si>
    <t>CHEM Shaw NSF Supplement Gutierrez K30NSF19DG</t>
  </si>
  <si>
    <t>K30CPNWJMF</t>
  </si>
  <si>
    <t>Passmore NU Developing a Model JMF K30CPNWJMF</t>
  </si>
  <si>
    <t>K30V4TH640</t>
  </si>
  <si>
    <t>Nestle Purina Hypoallergenic Diet Study K30V4TH640</t>
  </si>
  <si>
    <t>KS0KTCL800</t>
  </si>
  <si>
    <t>MED IMKT L X CHEN VELOXIS HRP 503 KS0KTCL800</t>
  </si>
  <si>
    <t>KS0FTABBED</t>
  </si>
  <si>
    <t>Tassone Abbeduto 2R01HD024356 24 KS0FTABBED</t>
  </si>
  <si>
    <t>KS0LAFRAGX</t>
  </si>
  <si>
    <t>Abbeduto 2R01HD024356 24 18 23 KS0LAFRAGX</t>
  </si>
  <si>
    <t>K30APSF743</t>
  </si>
  <si>
    <t>PS ROSS IBARRA NSF COLLAB EX 12 31 22 K30APSF743</t>
  </si>
  <si>
    <t>K30JRINSFZ</t>
  </si>
  <si>
    <t>EVE ROSS IBARRA NSF DEB 1754098 K30JRINSFZ</t>
  </si>
  <si>
    <t>KS0IFSLEP1</t>
  </si>
  <si>
    <t>Feinberg 2R01HL116490 05A1 18 22 KS0IFSLEP1</t>
  </si>
  <si>
    <t>K303873030</t>
  </si>
  <si>
    <t>CEC Cal Energy Product Evaluation Hub K303873030</t>
  </si>
  <si>
    <t>K303873032</t>
  </si>
  <si>
    <t>CEC Cal Energy Product Evaluate Hub WCEC K303873032</t>
  </si>
  <si>
    <t>K303873033</t>
  </si>
  <si>
    <t>CEC CA Energy Product Eval Hub Facility K303873033</t>
  </si>
  <si>
    <t>K305873024</t>
  </si>
  <si>
    <t>CEC Cal Energy Product Evaluate Hub MKT K305873024</t>
  </si>
  <si>
    <t>K305873025</t>
  </si>
  <si>
    <t>CEC Cal Energy Product Eval Hub Outreach K305873025</t>
  </si>
  <si>
    <t>K30CALEPE1</t>
  </si>
  <si>
    <t>CLTC CEC CAL EPE Hub K30CALEPE1</t>
  </si>
  <si>
    <t>K30EPEEMBC</t>
  </si>
  <si>
    <t>CLTC CAL EPE Luminaries K30EPEEMBC</t>
  </si>
  <si>
    <t>K30EPEEVSE</t>
  </si>
  <si>
    <t>CLTC CALEPE Electric Vehicle Service K30EPEEVSE</t>
  </si>
  <si>
    <t>K30KSCECHB</t>
  </si>
  <si>
    <t>SCOW CEC PRODUCT EVALUATION HUB K30KSCECHB</t>
  </si>
  <si>
    <t>K30PJCALEP</t>
  </si>
  <si>
    <t>MAE PARK CEC EPC 17 034 CAL EPE HUB K30PJCALEP</t>
  </si>
  <si>
    <t>K30SCOWB37</t>
  </si>
  <si>
    <t>LAWR SCOW CEC ASI Fund Source K30SCOWB37</t>
  </si>
  <si>
    <t>K302386B40</t>
  </si>
  <si>
    <t>CS NSF Robust Machine Learning Chen K302386B40</t>
  </si>
  <si>
    <t>K30JGTWEEZ</t>
  </si>
  <si>
    <t>OP Hyperbolic nano optical tweezers K30JGTWEEZ</t>
  </si>
  <si>
    <t>K30CPMBER2</t>
  </si>
  <si>
    <t>C Passmore NSF Extend Invstg MBER K30CPMBER2</t>
  </si>
  <si>
    <t>K30CPMBERP</t>
  </si>
  <si>
    <t>C Passmore MBER Participant Support K30CPMBERP</t>
  </si>
  <si>
    <t>KS0JSMDR01</t>
  </si>
  <si>
    <t>ASCC MEDEOR MDR 101 MLK J SAGESHIMA KS0JSMDR01</t>
  </si>
  <si>
    <t>K30V4TH639</t>
  </si>
  <si>
    <t>Novartis Irish Wolfhound Study K30V4TH639</t>
  </si>
  <si>
    <t>K30DMR2657</t>
  </si>
  <si>
    <t>FS Sugar Whitebark Limber Foxtail K30DMR2657</t>
  </si>
  <si>
    <t>K30JJSNSF8</t>
  </si>
  <si>
    <t>EVE STACHOWICZ NSF COLLA RSCH 1829992 K30JJSNSF8</t>
  </si>
  <si>
    <t>K30ANPNSF2</t>
  </si>
  <si>
    <t>BME EAGER NSF A21 1013 K30ANPNSF2</t>
  </si>
  <si>
    <t>K30SIVNSF2</t>
  </si>
  <si>
    <t>BME NSF EAGER A21 1013 SANJEEVI ATUL K30SIVNSF2</t>
  </si>
  <si>
    <t>K30CRFBIOS</t>
  </si>
  <si>
    <t>USDA NIFA Tuta Absoluta 2020 24 K30CRFBIOS</t>
  </si>
  <si>
    <t>K30JCC6C07</t>
  </si>
  <si>
    <t>USDA NIFA Tuta Absoluta 2020 24 K30JCC6C07</t>
  </si>
  <si>
    <t>KS0JBPOSTD</t>
  </si>
  <si>
    <t>MRAD JBoone CanonAwardPostDoc EXP93022 KS0JBPOSTD</t>
  </si>
  <si>
    <t>K30F4AMGOL</t>
  </si>
  <si>
    <t>CEE A MARTINEZ NSF GOALI FUNDS K30F4AMGOL</t>
  </si>
  <si>
    <t>KS0RTIISNG</t>
  </si>
  <si>
    <t>Innate Immune Sensing of ER Stress KS0RTIISNG</t>
  </si>
  <si>
    <t>KS0RTIISPD</t>
  </si>
  <si>
    <t>Innate Immune Sensing Sub Purdue KS0RTIISPD</t>
  </si>
  <si>
    <t>K30V4D1487</t>
  </si>
  <si>
    <t>VMDO 2020 NIH STAR Funds K30V4D1487</t>
  </si>
  <si>
    <t>K30V4D2405</t>
  </si>
  <si>
    <t>VMDO 2021 NIH STAR Funds K30V4D2405</t>
  </si>
  <si>
    <t>K30V4D2422</t>
  </si>
  <si>
    <t>VMDO 2022 NIH STAR Funds K30V4D2422</t>
  </si>
  <si>
    <t>K30V4D2435</t>
  </si>
  <si>
    <t>VMDO 2023 NIH STAR Funds K30V4D2435</t>
  </si>
  <si>
    <t>K30V7DF456</t>
  </si>
  <si>
    <t>VMDO 2020 NIH STAR Stipend Funds K30V7DF456</t>
  </si>
  <si>
    <t>K30V7DF461</t>
  </si>
  <si>
    <t>VMDO 2021 NIH STAR Stipend Funds K30V7DF461</t>
  </si>
  <si>
    <t>K30V7DF474</t>
  </si>
  <si>
    <t>VMDO 2022 NIH STAR Stipend Funds K30V7DF474</t>
  </si>
  <si>
    <t>K30V7DF484</t>
  </si>
  <si>
    <t>VMDO 2023 NIH STAR Stipend Funds K30V7DF484</t>
  </si>
  <si>
    <t>K30ESH0002</t>
  </si>
  <si>
    <t>NIH MICROFABRICATED MODEL OF ENTER K30ESH0002</t>
  </si>
  <si>
    <t>K30MLMXR21</t>
  </si>
  <si>
    <t>03 31 22 NIH R21 w Erkin Seker Lead K30MLMXR21</t>
  </si>
  <si>
    <t>K30V431R33</t>
  </si>
  <si>
    <t>APC Raybould R21 Dr E Seker K30V431R33</t>
  </si>
  <si>
    <t>K30CLCFNCI</t>
  </si>
  <si>
    <t>CARVAJAL CANCER CTR NCI CCSG CARRYFWD K30CLCFNCI</t>
  </si>
  <si>
    <t>K30CMSCC20</t>
  </si>
  <si>
    <t>CMGI CC P30 7 1 20 6 30 21 K30CMSCC20</t>
  </si>
  <si>
    <t>K30KCLC017</t>
  </si>
  <si>
    <t>OR LLOYD CC RESOURCE CORE YR 5 K30KCLC017</t>
  </si>
  <si>
    <t>K30SCCCSG1</t>
  </si>
  <si>
    <t>COLLINS UCDCCC CCSG IRG Pilot 2020 21 K30SCCCSG1</t>
  </si>
  <si>
    <t>KS0AY86C19</t>
  </si>
  <si>
    <t>YR5 CCSG20 21 Yu Molecular Pharmacology KS0AY86C19</t>
  </si>
  <si>
    <t>KS0CCCHE17</t>
  </si>
  <si>
    <t>MED CC CCSG NON CHE CF 17 18 KS0CCCHE17</t>
  </si>
  <si>
    <t>KS0CCG20S1</t>
  </si>
  <si>
    <t>MED CC CCSG 20 21 CURE SUPPLEMENT KS0CCG20S1</t>
  </si>
  <si>
    <t>KS0CCG20S2</t>
  </si>
  <si>
    <t>MED CC CCSG 20 21 CCITLA SUPPLEMENT KS0CCG20S2</t>
  </si>
  <si>
    <t>KS0CCG20S3</t>
  </si>
  <si>
    <t>MED CC CCSG 20 21 COVID SUPPLEMENT KS0CCG20S3</t>
  </si>
  <si>
    <t>KS0CCG20S4</t>
  </si>
  <si>
    <t>MED CC CCSG 20 21 COE SUPPLEMENT KS0CCG20S4</t>
  </si>
  <si>
    <t>KS0CCG20S5</t>
  </si>
  <si>
    <t>MED CC CCSG 20 21 HPV SUPPLEMENT KS0CCG20S5</t>
  </si>
  <si>
    <t>KS0CCRURA1</t>
  </si>
  <si>
    <t>MED CC CCSG RURAL CF 19 20 KS0CCRURA1</t>
  </si>
  <si>
    <t>KS0CCSG020</t>
  </si>
  <si>
    <t>MED CC NCI CCSG 2020 21 KS0CCSG020</t>
  </si>
  <si>
    <t>KS0CURFN20</t>
  </si>
  <si>
    <t>MED CC CCSG 20 21 CURE SUPP FINA KS0CURFN20</t>
  </si>
  <si>
    <t>KS0DMFBI10</t>
  </si>
  <si>
    <t>MED PHS MIGLIORETTI CCSG BIOSTAT CORE KS0DMFBI10</t>
  </si>
  <si>
    <t>KS0EMAVR21</t>
  </si>
  <si>
    <t>MAVR FY20 21Immuothrpy Biomrkrs Supp KS0EMAVR21</t>
  </si>
  <si>
    <t>KS0FC34C87</t>
  </si>
  <si>
    <t>CC FLOW CYTOMETRY LAB KS0FC34C87</t>
  </si>
  <si>
    <t>KS0GWCCSG5</t>
  </si>
  <si>
    <t>MRAD G WANG CCSG Y5 KS0GWCCSG5</t>
  </si>
  <si>
    <t>KS0HOCJ201</t>
  </si>
  <si>
    <t>MED IMHO CARR ASCHER CCSG IRG KS0HOCJ201</t>
  </si>
  <si>
    <t>KS0HOTJ205</t>
  </si>
  <si>
    <t>MED IMHO LARA CCSG IRG KS0HOTJ205</t>
  </si>
  <si>
    <t>KS0JM86C19</t>
  </si>
  <si>
    <t>CCSG McPherson leader for the Genomics KS0JM86C19</t>
  </si>
  <si>
    <t>KS0KC86C19</t>
  </si>
  <si>
    <t>YR5 CCSG20 21 Carraway Pilot award KS0KC86C19</t>
  </si>
  <si>
    <t>KS0KCLC017</t>
  </si>
  <si>
    <t>OR LLOYD CC RESOURCE CORE YR 5 KS0KCLC017</t>
  </si>
  <si>
    <t>KS0KL86C19</t>
  </si>
  <si>
    <t>CCSG20 21 Lam Comb Chem Shared Resource KS0KL86C19</t>
  </si>
  <si>
    <t>KS0M072AB4</t>
  </si>
  <si>
    <t>MED CIID BOROWSKY 2020 CCSG IRG AWARD KS0M072AB4</t>
  </si>
  <si>
    <t>KS0MAVCR21</t>
  </si>
  <si>
    <t>MAVR FY20 21 P30 cancer ctr sprt grant KS0MAVCR21</t>
  </si>
  <si>
    <t>KS0MPBIO20</t>
  </si>
  <si>
    <t>06 30 21 CC Biorepository Lab 20 21 KS0MPBIO20</t>
  </si>
  <si>
    <t>KS0SGCCC2X</t>
  </si>
  <si>
    <t>Med Surg Sepideh Gholami CCC KS0SGCCC2X</t>
  </si>
  <si>
    <t>KS0YIDEV21</t>
  </si>
  <si>
    <t>DERM IZUMIYA CCSG DEVELOPMENT AWARD20 21 KS0YIDEV21</t>
  </si>
  <si>
    <t>KS0YL86C19</t>
  </si>
  <si>
    <t>YR5 CCGS20 21 Li KS0YL86C19</t>
  </si>
  <si>
    <t>K30APSPAL6</t>
  </si>
  <si>
    <t>PS GRADZIEL ALMOND BOARD ACCELERAT123125 K30APSPAL6</t>
  </si>
  <si>
    <t>KS0PCACIE1</t>
  </si>
  <si>
    <t>NEURO Mora Amer Councl Intl Ed 12 31 21 KS0PCACIE1</t>
  </si>
  <si>
    <t>KS0GIMV800</t>
  </si>
  <si>
    <t>MED IMGI MEDICI ALEXION PHARM WTX101 301 KS0GIMV800</t>
  </si>
  <si>
    <t>K30DPTRISH</t>
  </si>
  <si>
    <t>STAT PAUL NASA TRISH K30DPTRISH</t>
  </si>
  <si>
    <t>K30DPTRSH2</t>
  </si>
  <si>
    <t>STAT PAUL NASA TRISH YEAR 2 K30DPTRSH2</t>
  </si>
  <si>
    <t>K30KM2TRPY</t>
  </si>
  <si>
    <t>CHE MCDONALD Yr2 PAY Baylor NASA TRISH K30KM2TRPY</t>
  </si>
  <si>
    <t>K30KM2TRSH</t>
  </si>
  <si>
    <t>CHE MCDONALD Yr2 Baylor NASA TRISH BRASH K30KM2TRSH</t>
  </si>
  <si>
    <t>K30KMTRIPY</t>
  </si>
  <si>
    <t>CHE MCDONALD Baylor NASA TRISH PAYROLL K30KMTRIPY</t>
  </si>
  <si>
    <t>K30KMTRISH</t>
  </si>
  <si>
    <t>CHE MCDONALD Baylor NASA TRISH BRASH K30KMTRISH</t>
  </si>
  <si>
    <t>KS0CMHRTRI</t>
  </si>
  <si>
    <t>CMHR Baylor NASA TRISH BRASH KS0CMHRTRI</t>
  </si>
  <si>
    <t>KS0RHLN302</t>
  </si>
  <si>
    <t>MED IMRH LANE BAYLOR COLLEGE NASA TRISH KS0RHLN302</t>
  </si>
  <si>
    <t>KS0RHLN303</t>
  </si>
  <si>
    <t>MED IMRH LANE BAYLOR COLL NASA TRISH YR2 KS0RHLN303</t>
  </si>
  <si>
    <t>K30IKPAMAP</t>
  </si>
  <si>
    <t>IGN Adams MAPS Nottingham K30IKPAMAP</t>
  </si>
  <si>
    <t>KS0GIBC832</t>
  </si>
  <si>
    <t>MED IMGI BOWLUS GLAXOSMITHKLINE 212358 KS0GIBC832</t>
  </si>
  <si>
    <t>KS0SDCORPR</t>
  </si>
  <si>
    <t>CORRAL AND KILL Strategy Primate KS0SDCORPR</t>
  </si>
  <si>
    <t>KS0SDCORRA</t>
  </si>
  <si>
    <t>CORRAL AND KILL Strategy for HIV Eradica KS0SDCORRA</t>
  </si>
  <si>
    <t>K30MBFJM41</t>
  </si>
  <si>
    <t>MCB FJM NIH R35 K30MBFJM41</t>
  </si>
  <si>
    <t>K30MBFJMEQ</t>
  </si>
  <si>
    <t>MCB FJM NIH R35 EQUIP SUPP K30MBFJMEQ</t>
  </si>
  <si>
    <t>K30BPCDZ03</t>
  </si>
  <si>
    <t>CNPRC Roberts NIH SPF U42OD010990 20 K30BPCDZ03</t>
  </si>
  <si>
    <t>K30BPCDZ45</t>
  </si>
  <si>
    <t>CNPRC Roberts NIH SPF U42OD010990 20 K30BPCDZ45</t>
  </si>
  <si>
    <t>K30BPCDZ93</t>
  </si>
  <si>
    <t>CNPRC Roberts NIH SPF U42OD010990 20 Yr2 K30BPCDZ93</t>
  </si>
  <si>
    <t>K30BPCEZ62</t>
  </si>
  <si>
    <t>CNPRC Roberts NIH SPF U42OD010990 23 K30BPCEZ62</t>
  </si>
  <si>
    <t>K30BPCEZ81</t>
  </si>
  <si>
    <t>CNPRC Roberts NIH SPF U42OD010990 23S1 K30BPCEZ81</t>
  </si>
  <si>
    <t>K30VPCDZ56</t>
  </si>
  <si>
    <t>CNPRC Roberts NIH SPF U42OD010990 21S1 K30VPCDZ56</t>
  </si>
  <si>
    <t>K30VPCDZ73</t>
  </si>
  <si>
    <t>CNPRC Roberts NIH SPF U42OD010990 21S2 K30VPCDZ73</t>
  </si>
  <si>
    <t>KS0ERLM646</t>
  </si>
  <si>
    <t>MERM INFLAMMATIX MAY KS0ERLM646</t>
  </si>
  <si>
    <t>K30AKSLACC</t>
  </si>
  <si>
    <t>CHE KULKARNI SLAC NATIONAL ACCELERATOR K30AKSLACC</t>
  </si>
  <si>
    <t>K30CLS6C61</t>
  </si>
  <si>
    <t>NIFA AFRI Pathogenomics based developme K30CLS6C61</t>
  </si>
  <si>
    <t>K30CLSARSS</t>
  </si>
  <si>
    <t>NIFA AFRI Pathogenomics based developme K30CLSARSS</t>
  </si>
  <si>
    <t>K30CLSC61P</t>
  </si>
  <si>
    <t>NIFA AFRI PARTICIPANT SUPPORT K30CLSC61P</t>
  </si>
  <si>
    <t>K30CLSFLOR</t>
  </si>
  <si>
    <t>NIFA AFRI FLORIDA UNIVERSITY K30CLSFLOR</t>
  </si>
  <si>
    <t>K30CLSPENN</t>
  </si>
  <si>
    <t>NIFA AFRI PENN STATE K30CLSPENN</t>
  </si>
  <si>
    <t>K30CLSPOST</t>
  </si>
  <si>
    <t>NIFA AFRI USDA POST DOC K30CLSPOST</t>
  </si>
  <si>
    <t>K30IMG6C63</t>
  </si>
  <si>
    <t>CDFA Advise on Effects of Insecticides K30IMG6C63</t>
  </si>
  <si>
    <t>K30ZAC4060</t>
  </si>
  <si>
    <t>LAWR ZACCARIA PISTACHIO INV EFFECTS K30ZAC4060</t>
  </si>
  <si>
    <t>K30HER6C69</t>
  </si>
  <si>
    <t>LAWR Hernandez UCF DOE Floating Photovol K30HER6C69</t>
  </si>
  <si>
    <t>KS0HOMC813</t>
  </si>
  <si>
    <t>MED IMHO KIM UCSF BAYER HEALTHCARE174523 KS0HOMC813</t>
  </si>
  <si>
    <t>KS0HOTJ822</t>
  </si>
  <si>
    <t>MED IMCT TUSCANO SUTRO BIOPHARMA KS0HOTJ822</t>
  </si>
  <si>
    <t>K30TKB5RET</t>
  </si>
  <si>
    <t>ARE BEATTY RETAIL FED FOOD ASST 60 YRS K30TKB5RET</t>
  </si>
  <si>
    <t>K30RLS1063</t>
  </si>
  <si>
    <t>LAWR ZACCARIA UPDATING INFO EVAP K30RLS1063</t>
  </si>
  <si>
    <t>K3023LBLJP</t>
  </si>
  <si>
    <t>CS LBL Hardware Software Co Design Lowe K3023LBLJP</t>
  </si>
  <si>
    <t>K30GLC6C91</t>
  </si>
  <si>
    <t>NIH Immune perception of bacterial path K30GLC6C91</t>
  </si>
  <si>
    <t>K30GLC6C9F</t>
  </si>
  <si>
    <t>NIH FINA Bardo Castro K30GLC6C9F</t>
  </si>
  <si>
    <t>KS0MPBD100</t>
  </si>
  <si>
    <t>06 30 20 CDPH Alzheimers YR 1 KS0MPBD100</t>
  </si>
  <si>
    <t>KS0MPBD101</t>
  </si>
  <si>
    <t>06 30 21 CDPH Alzheimers YR 2 KS0MPBD101</t>
  </si>
  <si>
    <t>KS0MPBD102</t>
  </si>
  <si>
    <t>06 30 22 CDPH Alzheimers YR 3 KS0MPBD102</t>
  </si>
  <si>
    <t>K30GMCNIHM</t>
  </si>
  <si>
    <t>EVE G COOP NIH MIRA R35GM136290 K30GMCNIHM</t>
  </si>
  <si>
    <t>K30280NLCB</t>
  </si>
  <si>
    <t>CHEM Lebrilla R01 Diabetes K30280NLCB</t>
  </si>
  <si>
    <t>K30DAMCARB</t>
  </si>
  <si>
    <t>12 31 24 Carb Structures CL PI Mills Co K30DAMCARB</t>
  </si>
  <si>
    <t>K30JTSDDKL</t>
  </si>
  <si>
    <t>FST R01 Diabetes lead Lebrilla K30JTSDDKL</t>
  </si>
  <si>
    <t>KS0PF86D00</t>
  </si>
  <si>
    <t>Fuller R01 Suprachiasmatic Clock 5 31 26 KS0PF86D00</t>
  </si>
  <si>
    <t>KS0GISS814</t>
  </si>
  <si>
    <t>MED IMGI SARKAR NOVO NORDISK NN9931 4553 KS0GISS814</t>
  </si>
  <si>
    <t>K30IMG6D03</t>
  </si>
  <si>
    <t>Montana State Alfalfa Weevils 217 641 K30IMG6D03</t>
  </si>
  <si>
    <t>K30KIS6D06</t>
  </si>
  <si>
    <t>LAWR KISEKKA USDA 58 2032 Linking Measu K30KIS6D06</t>
  </si>
  <si>
    <t>KS0ERTK500</t>
  </si>
  <si>
    <t>MERM MASSACHUSETTS GENERAL HOSP TYLER KS0ERTK500</t>
  </si>
  <si>
    <t>K30HHNATE2</t>
  </si>
  <si>
    <t>ECE HOUMAN NATE K30HHNATE2</t>
  </si>
  <si>
    <t>K30HHCUP21</t>
  </si>
  <si>
    <t>ECE HOUMAN P21 2021 SHERLOCK K30HHCUP21</t>
  </si>
  <si>
    <t>K30HHCELL2</t>
  </si>
  <si>
    <t>ECE HOUMAN P22 21 CELL LIBRARY K30HHCELL2</t>
  </si>
  <si>
    <t>KS0ERVC503</t>
  </si>
  <si>
    <t>MERM CHOP PER PATIENT PAYMENT VANCE KS0ERVC503</t>
  </si>
  <si>
    <t>KS0CAJL507</t>
  </si>
  <si>
    <t>MED IMCA LOPEZ ACC COBRE PF KS0CAJL507</t>
  </si>
  <si>
    <t>K30NCDDN18</t>
  </si>
  <si>
    <t>DDN CDSS CCLD Training FY21 22 K30NCDDN18</t>
  </si>
  <si>
    <t>K30NCDDN19</t>
  </si>
  <si>
    <t>DDN CDSS CCLD Training FY22 23 K30NCDDN19</t>
  </si>
  <si>
    <t>K30NCDDN20</t>
  </si>
  <si>
    <t>DDN CDSS CCLD Training FY23 24 K30NCDDN20</t>
  </si>
  <si>
    <t>KS0SLDOXP2</t>
  </si>
  <si>
    <t>SATYAN DOXIE GRANT PT INCOME P2 KS0SLDOXP2</t>
  </si>
  <si>
    <t>KS0SLDOXPP</t>
  </si>
  <si>
    <t>SATYAN DOXIE GRANT PATIENT INCOME KS0SLDOXPP</t>
  </si>
  <si>
    <t>K30JAR6D20</t>
  </si>
  <si>
    <t>CDPR Pesticide Use in CA Role of PCA K30JAR6D20</t>
  </si>
  <si>
    <t>K30EDJHEM3</t>
  </si>
  <si>
    <t>ANSCI Hemp Residue as a Ruminant Feed 3 K30EDJHEM3</t>
  </si>
  <si>
    <t>K30FSV5PP1</t>
  </si>
  <si>
    <t>ESP Valdovinos Plant Pollinator Supplem K30FSV5PP1</t>
  </si>
  <si>
    <t>K30FSV5PPN</t>
  </si>
  <si>
    <t>ESP Valdovinos Plant Pollinator Network K30FSV5PPN</t>
  </si>
  <si>
    <t>K30JCC6D23</t>
  </si>
  <si>
    <t>Pew Fellowship Sergio Hidalgo Sotelo K30JCC6D23</t>
  </si>
  <si>
    <t>K30KXFUSDA</t>
  </si>
  <si>
    <t>EVE K FISHER USDA NIFA PSTDC FLWSP K30KXFUSDA</t>
  </si>
  <si>
    <t>K30RMS2025</t>
  </si>
  <si>
    <t>RMS 2025 Energy Code Cleanup Account K30RMS2025</t>
  </si>
  <si>
    <t>K302386D26</t>
  </si>
  <si>
    <t>CS NSF CAREER Hdware Sftware Co Design K302386D26</t>
  </si>
  <si>
    <t>K3023REUJL</t>
  </si>
  <si>
    <t>CS NSF REU CAR Hdware Sftware Co Design K3023REUJL</t>
  </si>
  <si>
    <t>K30CNSAN19</t>
  </si>
  <si>
    <t>CNS NORD R35GM119831 06 K30CNSAN19</t>
  </si>
  <si>
    <t>K30CNSAN21</t>
  </si>
  <si>
    <t>CNS NORD R35GM119831 06 K30CNSAN21</t>
  </si>
  <si>
    <t>K30APSFA97</t>
  </si>
  <si>
    <t>PS GAUDIN UCANR ORGANIC FARMING RESEARC K30APSFA97</t>
  </si>
  <si>
    <t>K30EXN6D31</t>
  </si>
  <si>
    <t>CDFA Promoting Plant Sales in CA K30EXN6D31</t>
  </si>
  <si>
    <t>K30JBE6D32</t>
  </si>
  <si>
    <t>SFA LLNL Soil Microbiome K30JBE6D32</t>
  </si>
  <si>
    <t>KS0LTKECK1</t>
  </si>
  <si>
    <t>Tian Keck Foundation A22 2284 KS0LTKECK1</t>
  </si>
  <si>
    <t>KS0LTKECKB</t>
  </si>
  <si>
    <t>Tian Keck Found A22 2284 UCB Sub KS0LTKECKB</t>
  </si>
  <si>
    <t>K30AMSHLK3</t>
  </si>
  <si>
    <t>CDWR FISH WILDLIFE K30AMSHLK3</t>
  </si>
  <si>
    <t>K30AMSHLK4</t>
  </si>
  <si>
    <t>CDWR FISH WILDLIFE YR 2 K30AMSHLK4</t>
  </si>
  <si>
    <t>K30AMSHLK5</t>
  </si>
  <si>
    <t>CDWR FISH WILDLIFE YR 3 K30AMSHLK5</t>
  </si>
  <si>
    <t>K30AMSHLK6</t>
  </si>
  <si>
    <t>CDWR FISH WILDLIFE YR 4 K30AMSHLK6</t>
  </si>
  <si>
    <t>KS0PEADJUS</t>
  </si>
  <si>
    <t>Dr Emami Naeini ADJUST KS0PEADJUS</t>
  </si>
  <si>
    <t>KS0RSPSFR1</t>
  </si>
  <si>
    <t>MED PHS SCHMIDT SIMMONS SAFARI KS0RSPSFR1</t>
  </si>
  <si>
    <t>K30V4B4723</t>
  </si>
  <si>
    <t>Vapniarsky EveryCat feline adMSC immuno K30V4B4723</t>
  </si>
  <si>
    <t>K30CNSKM36</t>
  </si>
  <si>
    <t>CNS McALLISTER R21AG071884 K30CNSKM36</t>
  </si>
  <si>
    <t>K30CNSXC01</t>
  </si>
  <si>
    <t>CNS CHEN NAT EYE INST 4R00EY029759 K30CNSXC01</t>
  </si>
  <si>
    <t>K30GESADRF</t>
  </si>
  <si>
    <t>EPS ATEKWANA ESTELLA UG FINA K30GESADRF</t>
  </si>
  <si>
    <t>K30GESADRP</t>
  </si>
  <si>
    <t>GEL ATEKWANA ELIOT DRIAR PART SUPP K30GESADRP</t>
  </si>
  <si>
    <t>K30GESADRY</t>
  </si>
  <si>
    <t>GEL ATEKWANA ELIOT DRIAR UGANDA K30GESADRY</t>
  </si>
  <si>
    <t>K30LMATH01</t>
  </si>
  <si>
    <t>BME Marcu NIH ATH R01 MPI Marcu Bouma K30LMATH01</t>
  </si>
  <si>
    <t>KS0ACMKGOG</t>
  </si>
  <si>
    <t>Dr Chen Merck MK 3475 GOG 3047 KS0ACMKGOG</t>
  </si>
  <si>
    <t>KS0EDWDHL1</t>
  </si>
  <si>
    <t>Autoregulation Algorithm Development KS0EDWDHL1</t>
  </si>
  <si>
    <t>KS0HOKK844</t>
  </si>
  <si>
    <t>MED IMHO CHEN SEAGEN SGNSTNV 001 0 KS0HOKK844</t>
  </si>
  <si>
    <t>K3023KMR01</t>
  </si>
  <si>
    <t>CS MA NIHR01A270454 EHR Data Analytics K3023KMR01</t>
  </si>
  <si>
    <t>KS0GMTS200</t>
  </si>
  <si>
    <t>MED IMGM TU NATL CANCER INS R01CA270454 KS0GMTS200</t>
  </si>
  <si>
    <t>KS0LAPCORI</t>
  </si>
  <si>
    <t>Abbeduto PCORI Year 1 KS0LAPCORI</t>
  </si>
  <si>
    <t>K30V4B31H3</t>
  </si>
  <si>
    <t>Barker Arbov Surv Resp CA HH 21 22 K30V4B31H3</t>
  </si>
  <si>
    <t>K30NXP5FIN</t>
  </si>
  <si>
    <t>HE GGG PINZON NIFA FARM WILDFIRE FINA K30NXP5FIN</t>
  </si>
  <si>
    <t>K30NXP5INS</t>
  </si>
  <si>
    <t>HE GGG PINZON NIFA WILDFIRE INSTITUTION K30NXP5INS</t>
  </si>
  <si>
    <t>K30NXP5NIF</t>
  </si>
  <si>
    <t>HE GGG PINZON N NIFA FARM WILDFIRE K30NXP5NIF</t>
  </si>
  <si>
    <t>KS0AWUF1CF</t>
  </si>
  <si>
    <t>Maillard UCSF UF1 07 31 23 KS0AWUF1CF</t>
  </si>
  <si>
    <t>KS0PMUF1S2</t>
  </si>
  <si>
    <t>MAILLARD UCSF UF1 07 31 23 KS0PMUF1S2</t>
  </si>
  <si>
    <t>KS0PMUF1SF</t>
  </si>
  <si>
    <t>MAILLARD UCSF UF1 07 31 23 KS0PMUF1SF</t>
  </si>
  <si>
    <t>KS0EWR01MB</t>
  </si>
  <si>
    <t>Waetjen R01 Subaward UMB NIA KS0EWR01MB</t>
  </si>
  <si>
    <t>KS0EWR01Y2</t>
  </si>
  <si>
    <t>Waetjen R01 Subaward UMB NIA Year 2 KS0EWR01Y2</t>
  </si>
  <si>
    <t>K30APSD247</t>
  </si>
  <si>
    <t>PS OKI 2022 CDFA FREP VEG TRANSPLANT K30APSD247</t>
  </si>
  <si>
    <t>K30V4B49LA</t>
  </si>
  <si>
    <t>Morrison LANL Model Driven Data Fusion K30V4B49LA</t>
  </si>
  <si>
    <t>K30RRK6D69</t>
  </si>
  <si>
    <t>D Mertens Fellowship Dutch Council K30RRK6D69</t>
  </si>
  <si>
    <t>K30V473CMD</t>
  </si>
  <si>
    <t>DTRA IPA C MONAGIN K30V473CMD</t>
  </si>
  <si>
    <t>KS0IDCS846</t>
  </si>
  <si>
    <t>MED IMID COHEN MOLECULAR MP0420 CP302 KS0IDCS846</t>
  </si>
  <si>
    <t>K30F4AKPOL</t>
  </si>
  <si>
    <t>CEE Kendall UCSD DOE polyurethane K30F4AKPOL</t>
  </si>
  <si>
    <t>K30CNSBW09</t>
  </si>
  <si>
    <t>CNS WILTGEN R21MH126496 NIMH K30CNSBW09</t>
  </si>
  <si>
    <t>K30SMAFOS2</t>
  </si>
  <si>
    <t>MSE MCCORMACK AFORS 7 2022 1 2025 K30SMAFOS2</t>
  </si>
  <si>
    <t>K30SMAFOSR</t>
  </si>
  <si>
    <t>MSE MCCORMACK AFORS 2 2022 1 2025 K30SMAFOSR</t>
  </si>
  <si>
    <t>K30BPCDZ94</t>
  </si>
  <si>
    <t>CNPRC Bales U AZ Barnes 2R01AG003376 K30BPCDZ94</t>
  </si>
  <si>
    <t>K30BPCEZ41</t>
  </si>
  <si>
    <t>CNPRC Bales U AZ Barnes 2R01AG00 YR2 K30BPCEZ41</t>
  </si>
  <si>
    <t>K30BPCEZ65</t>
  </si>
  <si>
    <t>CNPRC Bales U AZ Barnes R01AG0033 YR3 K30BPCEZ65</t>
  </si>
  <si>
    <t>K30MDCREER</t>
  </si>
  <si>
    <t>Dennis NSF 2145885 CAREER K30MDCREER</t>
  </si>
  <si>
    <t>K30CTCTTP1</t>
  </si>
  <si>
    <t>CTC CTTP Tribal TANF 21 23 K30CTCTTP1</t>
  </si>
  <si>
    <t>K304875126</t>
  </si>
  <si>
    <t>Rodier San Joaquin Reg Transit K304875126</t>
  </si>
  <si>
    <t>K30APVGFII</t>
  </si>
  <si>
    <t>ANS VAHMANI GOOD FOOD INST INC K30APVGFII</t>
  </si>
  <si>
    <t>K30KLBGFIY</t>
  </si>
  <si>
    <t>12 31 22 GFI ANIMAL FAT BY YEASTS K30KLBGFIY</t>
  </si>
  <si>
    <t>K30F4SMCRR</t>
  </si>
  <si>
    <t>CEE S MILLER NSF CAREER K30F4SMCRR</t>
  </si>
  <si>
    <t>KS0BEYM200</t>
  </si>
  <si>
    <t>MED IMBE YARBOROUGH NNINDS R01NS119622 KS0BEYM200</t>
  </si>
  <si>
    <t>KS0BEYM201</t>
  </si>
  <si>
    <t>MED IMBE YARBOROUGH NNINDS R01 YR 2 KS0BEYM201</t>
  </si>
  <si>
    <t>KS0BEYM202</t>
  </si>
  <si>
    <t>MED IMBE YARBOROUGH NNINDS R01 YR3 KS0BEYM202</t>
  </si>
  <si>
    <t>KS0EBAWS22</t>
  </si>
  <si>
    <t>AWS Dr Erin Brown KS0EBAWS22</t>
  </si>
  <si>
    <t>KS0IHFOR3A</t>
  </si>
  <si>
    <t>MED PHS HERTZ ORALE COVID 19 KS0IHFOR3A</t>
  </si>
  <si>
    <t>KS0MNFSUC1</t>
  </si>
  <si>
    <t>MED PHS NUNO EHSC RADX SUPPLEMENT KS0MNFSUC1</t>
  </si>
  <si>
    <t>KS0MNFSUC2</t>
  </si>
  <si>
    <t>MED PHS NUNO EHSC RADX SUPPLEMENT KS0MNFSUC2</t>
  </si>
  <si>
    <t>K30JLGLD1F</t>
  </si>
  <si>
    <t>CeNCOOS GLDR FY21REG021 T 000 010 ARENA K30JLGLD1F</t>
  </si>
  <si>
    <t>K30JLGLD2F</t>
  </si>
  <si>
    <t>CeNCOOS GLIDER FY22REG022 T 001 004 GOM K30JLGLD2F</t>
  </si>
  <si>
    <t>K30JLGLD3F</t>
  </si>
  <si>
    <t>CeNCOOS Glider FY23REG023 T 002 001 GOM K30JLGLD3F</t>
  </si>
  <si>
    <t>K30JLHAB1F</t>
  </si>
  <si>
    <t>CeNCOOS HAB FY21REG021 T 000 010 HABMAP K30JLHAB1F</t>
  </si>
  <si>
    <t>K30JLHAB2F</t>
  </si>
  <si>
    <t>CeNCOOS HAB FY22REG022 T 001 004 HABMAP K30JLHAB2F</t>
  </si>
  <si>
    <t>K30JLHAB3F</t>
  </si>
  <si>
    <t>CeNCOOS HAB FY23REG023 T 002 001 HABMAP K30JLHAB3F</t>
  </si>
  <si>
    <t>K30JLHFR1F</t>
  </si>
  <si>
    <t>CeNCOOS HFR FY21REG021 T 000 010 BASE K30JLHFR1F</t>
  </si>
  <si>
    <t>K30JLHFR23</t>
  </si>
  <si>
    <t>CeNCOOS HFR FY23REG023 T 002 001 HFROM K30JLHFR23</t>
  </si>
  <si>
    <t>K30JLHFR2F</t>
  </si>
  <si>
    <t>CeNCOOS HFR FY22REG022 T 001 004 HFROM K30JLHFR2F</t>
  </si>
  <si>
    <t>K30JLIFCB1</t>
  </si>
  <si>
    <t>CeNCOOS IFCB FY21REG021 T 000 010 HABON K30JLIFCB1</t>
  </si>
  <si>
    <t>K30JLIFCB2</t>
  </si>
  <si>
    <t>CeNCOOS IFCB FY22REG022 T 001 004 IFCBOM K30JLIFCB2</t>
  </si>
  <si>
    <t>K30JLOAH1F</t>
  </si>
  <si>
    <t>CeNCOOS OAH FY21REG021 T 000 010 OAH K30JLOAH1F</t>
  </si>
  <si>
    <t>K30JLOAH2F</t>
  </si>
  <si>
    <t>CeNCOOS OAH FY22REG022 T 001 004 OAH K30JLOAH2F</t>
  </si>
  <si>
    <t>K30JLOAH3F</t>
  </si>
  <si>
    <t>CeNCOOS OAH FY23REG023 T 002 001 OAH K30JLOAH3F</t>
  </si>
  <si>
    <t>K30JLSHR1F</t>
  </si>
  <si>
    <t>CeNCOOS SHOR FY21REG021 T 000 010 SHORE K30JLSHR1F</t>
  </si>
  <si>
    <t>K30JLSHR2F</t>
  </si>
  <si>
    <t>CeNCOOS SHORE FY22REG022 T 001 004 SSOM K30JLSHR2F</t>
  </si>
  <si>
    <t>K30JLSHR3F</t>
  </si>
  <si>
    <t>CeNCOOS SHORE FY23REG023 T 002 001 SSOM K30JLSHR3F</t>
  </si>
  <si>
    <t>K30OMIDR03</t>
  </si>
  <si>
    <t>ESTABLISHING 3 OMIDR03 K30OMIDR03</t>
  </si>
  <si>
    <t>KS0RJEYR01</t>
  </si>
  <si>
    <t>JONNAL NEI R01 2022 2027 KS0RJEYR01</t>
  </si>
  <si>
    <t>K30DKARMY1</t>
  </si>
  <si>
    <t>Dinesh Kumar ISU 024784A US Army CEERD K30DKARMY1</t>
  </si>
  <si>
    <t>K30SDKARMY</t>
  </si>
  <si>
    <t>PLB Dinesh Kumar ISU 024784A Army CEERD K30SDKARMY</t>
  </si>
  <si>
    <t>K30APSAG39</t>
  </si>
  <si>
    <t>PS HUTMACHER CCGGA PIMA COTTON NI 010123 K30APSAG39</t>
  </si>
  <si>
    <t>K30CAL21E1</t>
  </si>
  <si>
    <t>CAL Calaveras Co EW 2021 04 C000114190 K30CAL21E1</t>
  </si>
  <si>
    <t>KS0HPAS300</t>
  </si>
  <si>
    <t>EXP MED IMHP ASCHER NCIRE R01AG034853 KS0HPAS300</t>
  </si>
  <si>
    <t>KS0HPAS301</t>
  </si>
  <si>
    <t>MED IMHP ASCHER NCIRE R01AG034853 YR2 KS0HPAS301</t>
  </si>
  <si>
    <t>KS0HPAS302</t>
  </si>
  <si>
    <t>MED IMHP ASCHER NCIRE R01AG034853 YR3 KS0HPAS302</t>
  </si>
  <si>
    <t>KS0KLNANO1</t>
  </si>
  <si>
    <t>LAM TARGETING NANOTHERAPEUTICS 2R01EB1 KS0KLNANO1</t>
  </si>
  <si>
    <t>K30V6TH641</t>
  </si>
  <si>
    <t>Petco Blue Buffalo Cancer Treatment Supp K30V6TH641</t>
  </si>
  <si>
    <t>K30UST0796</t>
  </si>
  <si>
    <t>LAWR DWR Delta Smelt K30UST0796</t>
  </si>
  <si>
    <t>K30JMNSF07</t>
  </si>
  <si>
    <t>MEEKS NSF COLLAB RES W CORNEL 1831552 0 K30JMNSF07</t>
  </si>
  <si>
    <t>KS0PMMB833</t>
  </si>
  <si>
    <t>MED IMPM MORRISSEY LAURENT LAU 14 01 KS0PMMB833</t>
  </si>
  <si>
    <t>K30APSM527</t>
  </si>
  <si>
    <t>PS VAN DEYNZE GENE EDITING SYSTEM K30APSM527</t>
  </si>
  <si>
    <t>K30BPCCZ08</t>
  </si>
  <si>
    <t>CNPRC Bliss Moreau R21 A18 1552 K30BPCCZ08</t>
  </si>
  <si>
    <t>K30CLTCUAG</t>
  </si>
  <si>
    <t>CLTC UAG Mexico Lighting Center K30CLTCUAG</t>
  </si>
  <si>
    <t>K30UAGGRAD</t>
  </si>
  <si>
    <t>UAG GRAD Fellowship K30UAGGRAD</t>
  </si>
  <si>
    <t>K30MATJH05</t>
  </si>
  <si>
    <t>J Hass NSF FRG 2018 21 x23 K30MATJH05</t>
  </si>
  <si>
    <t>K30MATJH5P</t>
  </si>
  <si>
    <t>J Hass NSF FRG 2018 21 x23 PART SUP K30MATJH5P</t>
  </si>
  <si>
    <t>KS0GISS807</t>
  </si>
  <si>
    <t>MED IMGI INTERCEPT 747 304 BOWLUS KS0GISS807</t>
  </si>
  <si>
    <t>KS0GISS806</t>
  </si>
  <si>
    <t>MED IMGI GENFIT GFT505 315 1 SARKAR KS0GISS806</t>
  </si>
  <si>
    <t>K30NALGRWJ</t>
  </si>
  <si>
    <t>NAS L GALVEZ ROBERT WOOD JOHNSON STPND K30NALGRWJ</t>
  </si>
  <si>
    <t>K30IA87B41</t>
  </si>
  <si>
    <t>SOCS R WOOD JOHNSON FDN A IVEY 87B41 K30IA87B41</t>
  </si>
  <si>
    <t>K30IA87B4F</t>
  </si>
  <si>
    <t>SOCS R WOOD JHNSON FDN A IVEY FINA K30IA87B4F</t>
  </si>
  <si>
    <t>K30BPCCZ09</t>
  </si>
  <si>
    <t>CNPRC Miller NIH R21HL142485 K30BPCCZ09</t>
  </si>
  <si>
    <t>K30BPCCZ45</t>
  </si>
  <si>
    <t>CNPRC Miller NIH R21HL142485 K30BPCCZ45</t>
  </si>
  <si>
    <t>K30NI218OD</t>
  </si>
  <si>
    <t>CHEM NIHR01GM128997 Olson K30NI218OD</t>
  </si>
  <si>
    <t>K30NI2GMOD</t>
  </si>
  <si>
    <t>CHEM NIHR01GM128997 Olson K30NI2GMOD</t>
  </si>
  <si>
    <t>K30NIH18OD</t>
  </si>
  <si>
    <t>CHEM NIHR01GM128997 Olson K30NIH18OD</t>
  </si>
  <si>
    <t>KS0MPIK250</t>
  </si>
  <si>
    <t>05 31 21 India US Science Tech Grant KS0MPIK250</t>
  </si>
  <si>
    <t>K30STA18T1</t>
  </si>
  <si>
    <t>STA Stanislaus County GENT 2018 34 K30STA18T1</t>
  </si>
  <si>
    <t>K30GMB7B60</t>
  </si>
  <si>
    <t>4 30 23 BAE Cornell University Bornhorst K30GMB7B60</t>
  </si>
  <si>
    <t>K30FXMIES2</t>
  </si>
  <si>
    <t>Martorell IES Evaluating Incentives K30FXMIES2</t>
  </si>
  <si>
    <t>K30NADMRWJ</t>
  </si>
  <si>
    <t>NAS D MARTINEZ ROBERT WOOD JOHNSON STPND K30NADMRWJ</t>
  </si>
  <si>
    <t>K30IGE9073</t>
  </si>
  <si>
    <t>LAWR A IGEL DOE MIXED PHASE ARCTIC CLOUD K30IGE9073</t>
  </si>
  <si>
    <t>KS0HOPC810</t>
  </si>
  <si>
    <t>MED IMHO PARIKH ASTELLAS 7465 CL 0301 KS0HOPC810</t>
  </si>
  <si>
    <t>K30JNMGERM</t>
  </si>
  <si>
    <t>PLB J Maloof NSF Dimensions 1831913 K30JNMGERM</t>
  </si>
  <si>
    <t>K30JRGNSFD</t>
  </si>
  <si>
    <t>EVE J Gremer NSF Dimensions 1831913 K30JRGNSFD</t>
  </si>
  <si>
    <t>K30JRGNSFS</t>
  </si>
  <si>
    <t>EVE REPS Supplement Dimensions 1831913 K30JRGNSFS</t>
  </si>
  <si>
    <t>K30NSF18AB</t>
  </si>
  <si>
    <t>Chem Balch NSF K30NSF18AB</t>
  </si>
  <si>
    <t>KS0NSPHAR3</t>
  </si>
  <si>
    <t>MCDONALD NS PHARMA 301 12 23 KS0NSPHAR3</t>
  </si>
  <si>
    <t>K30DOLTSK1</t>
  </si>
  <si>
    <t>CLTC Dept of Labor Task 1 K30DOLTSK1</t>
  </si>
  <si>
    <t>K30DOLTSK2</t>
  </si>
  <si>
    <t>CLTC Dept of Labor Task 2 K30DOLTSK2</t>
  </si>
  <si>
    <t>K30DOLTSK3</t>
  </si>
  <si>
    <t>CLTC Dept of Labor Task 3 K30DOLTSK3</t>
  </si>
  <si>
    <t>K30DOLTSK4</t>
  </si>
  <si>
    <t>CLTC Dept of Labor Task 4 K30DOLTSK4</t>
  </si>
  <si>
    <t>K30IGE2458</t>
  </si>
  <si>
    <t>LAWR IGEL MICROPHYSICAL MODELING K30IGE2458</t>
  </si>
  <si>
    <t>KS0IDCS839</t>
  </si>
  <si>
    <t>IDCS COHEN DEINOVE 001C16 KS0IDCS839</t>
  </si>
  <si>
    <t>K30APSFA25</t>
  </si>
  <si>
    <t>PS RUNCIE USDAGENOMIC PREDICTION 5 31 23 K30APSFA25</t>
  </si>
  <si>
    <t>K30LXWAQUA</t>
  </si>
  <si>
    <t>4 30 24 NIFA AQUACULTURE K30LXWAQUA</t>
  </si>
  <si>
    <t>K30V435C24</t>
  </si>
  <si>
    <t>4 30 24 NIFA AQUACULTURE K30V435C24</t>
  </si>
  <si>
    <t>K30HJZNIFA</t>
  </si>
  <si>
    <t>AN SCI ZHOU USDA NIFA CHICKEN GENOME K30HJZNIFA</t>
  </si>
  <si>
    <t>K30HJZMARY</t>
  </si>
  <si>
    <t>AN SCI ZHOU UMD RAINBOW TROUT GENOME K30HJZMARY</t>
  </si>
  <si>
    <t>K3079ALAMS</t>
  </si>
  <si>
    <t>MAE M HILL FINA ACCOUNT K3079ALAMS</t>
  </si>
  <si>
    <t>K30H4ALAMS</t>
  </si>
  <si>
    <t>MAE M HILL LANS 581414 K30H4ALAMS</t>
  </si>
  <si>
    <t>K30AQAWELA</t>
  </si>
  <si>
    <t>Wexler EHSCC Elemental Analysis K30AQAWELA</t>
  </si>
  <si>
    <t>K30AQAWURB</t>
  </si>
  <si>
    <t>AQRC Wexler EHSCC Wildland Urban K30AQAWURB</t>
  </si>
  <si>
    <t>K30CKB6EH2</t>
  </si>
  <si>
    <t>CLSD Brinkley EHSCC Pilot Proj Cor YR2 K30CKB6EH2</t>
  </si>
  <si>
    <t>K30CXCEHC3</t>
  </si>
  <si>
    <t>CLSD HE Cannon EHSCC Pilot Proj CE Core2 K30CXCEHC3</t>
  </si>
  <si>
    <t>K30CXCEHS3</t>
  </si>
  <si>
    <t>Clsd HE Cannon EHSCC Pilot ProjectPrgm2 K30CXCEHS3</t>
  </si>
  <si>
    <t>K30DESGBEH</t>
  </si>
  <si>
    <t>DES Berk EHSC Seed Award K30DESGBEH</t>
  </si>
  <si>
    <t>K30F4TYEH2</t>
  </si>
  <si>
    <t>CEE YOUNG EHSCC FUNDS SCHMIDT K30F4TYEH2</t>
  </si>
  <si>
    <t>K30JKL5YR6</t>
  </si>
  <si>
    <t>Clsd London NIEHS P30 Core Grant Yr6 K30JKL5YR6</t>
  </si>
  <si>
    <t>K30KZEHSSD</t>
  </si>
  <si>
    <t>MAE KONG Z EHSCC SEED AWARD K30KZEHSSD</t>
  </si>
  <si>
    <t>K30NKEHSCC</t>
  </si>
  <si>
    <t>PLB N Shabek EHSCC award K30NKEHSCC</t>
  </si>
  <si>
    <t>K30RCEHS01</t>
  </si>
  <si>
    <t>BME CARNEY EHS Award K30RCEHS01</t>
  </si>
  <si>
    <t>K30V431ESB</t>
  </si>
  <si>
    <t>APC SCHELEGLE EHSCC PILOT PROJECT Y2 K30V431ESB</t>
  </si>
  <si>
    <t>K30V431HJC</t>
  </si>
  <si>
    <t>VM APC HONG EHS SCHOLAR AWARD Y2 K30V431HJC</t>
  </si>
  <si>
    <t>K30V431RG1</t>
  </si>
  <si>
    <t>VM APC ROGERS EHSCC PILOT PROJECT 2020 K30V431RG1</t>
  </si>
  <si>
    <t>K30V440H43</t>
  </si>
  <si>
    <t>VMB EHSCC Pilot Award Havel K30V440H43</t>
  </si>
  <si>
    <t>K30VPCDZ16</t>
  </si>
  <si>
    <t>CNPRC Miller EHSCC K30VPCDZ16</t>
  </si>
  <si>
    <t>KS0DBFEPE2</t>
  </si>
  <si>
    <t>MED PHS BENNETT EHSCC PPP KS0DBFEPE2</t>
  </si>
  <si>
    <t>KS0IHFP3A6</t>
  </si>
  <si>
    <t>MED PHS HERTZ PICCIOTTO EHSC ADMIN CORE KS0IHFP3A6</t>
  </si>
  <si>
    <t>KS0IHFP3C6</t>
  </si>
  <si>
    <t>MED PHS HERTZ PICCIOTTO EHSC CAREER CORE KS0IHFP3C6</t>
  </si>
  <si>
    <t>KS0IHFP3E6</t>
  </si>
  <si>
    <t>MED PHS HERTZ PICCIOTTO EHSC EXPOSURE KS0IHFP3E6</t>
  </si>
  <si>
    <t>KS0IHFP3I6</t>
  </si>
  <si>
    <t>MED PHS HERTZ PICCIOTTO EHSC IHSFC CORE KS0IHFP3I6</t>
  </si>
  <si>
    <t>KS0IHFP3O6</t>
  </si>
  <si>
    <t>MED PHS HERTZ PICCIOTTO EHSC OUTREACH KS0IHFP3O6</t>
  </si>
  <si>
    <t>KS0IHFP3P6</t>
  </si>
  <si>
    <t>MED PHS HERTZ PICCIOTTO EHSC PILOT CORE KS0IHFP3P6</t>
  </si>
  <si>
    <t>KS0RSFBBS2</t>
  </si>
  <si>
    <t>MED PHS SCHMDIT JI SEED AWARD KS0RSFBBS2</t>
  </si>
  <si>
    <t>KS0RSFNFBC</t>
  </si>
  <si>
    <t>MED PHS SCHMDIT JI SEED AWARD KS0RSFNFBC</t>
  </si>
  <si>
    <t>KS0RSFSWE3</t>
  </si>
  <si>
    <t>MED PHS SCHMIDT EHSCC PPP KS0RSFSWE3</t>
  </si>
  <si>
    <t>KS0TPEHSCP</t>
  </si>
  <si>
    <t>MED SURG Tina Palmieri EHSC Pilot Gran KS0TPEHSCP</t>
  </si>
  <si>
    <t>KS0PBTACT1</t>
  </si>
  <si>
    <t>MED OTO Belafsky Tactile Medical Study KS0PBTACT1</t>
  </si>
  <si>
    <t>K30RCNIH01</t>
  </si>
  <si>
    <t>Carney R01CA241666 K30RCNIH01</t>
  </si>
  <si>
    <t>KS0AGAMELI</t>
  </si>
  <si>
    <t>MPHA GELLI NIH R01 Amelia Supplement KS0AGAMELI</t>
  </si>
  <si>
    <t>KS0AGNH20S</t>
  </si>
  <si>
    <t>MPHA GELLI NIH R01 Supplement KS0AGNH20S</t>
  </si>
  <si>
    <t>KS0AGNIH20</t>
  </si>
  <si>
    <t>MPHA GELLI NIH R01 KS0AGNIH20</t>
  </si>
  <si>
    <t>KS0CACM300</t>
  </si>
  <si>
    <t>MED IMCA CADEIRAS UNIV OF PENNSYLVANIA KS0CACM300</t>
  </si>
  <si>
    <t>K30APO7C46</t>
  </si>
  <si>
    <t>12 31 24 Almond Board HORT46 K30APO7C46</t>
  </si>
  <si>
    <t>K30APSPA44</t>
  </si>
  <si>
    <t>PS SIDELI ALMOND BOARD THE APPLIC 123124 K30APSPA44</t>
  </si>
  <si>
    <t>K30SCWHORT</t>
  </si>
  <si>
    <t>12 31 24 Almond Board HORT46 K30SCWHORT</t>
  </si>
  <si>
    <t>K30AQAW062</t>
  </si>
  <si>
    <t>Wexler EHSC Wildfire Smoke Toxicity K30AQAW062</t>
  </si>
  <si>
    <t>K30AQKB008</t>
  </si>
  <si>
    <t>Bein Wildfire Toxicology Fingerprinting K30AQKB008</t>
  </si>
  <si>
    <t>K30CVMME02</t>
  </si>
  <si>
    <t>Vogel EHSCC Seed Grant K30CVMME02</t>
  </si>
  <si>
    <t>K30DGEHSC2</t>
  </si>
  <si>
    <t>CS EHSC PILOT CORE GHOSAL YEAR2 K30DGEHSC2</t>
  </si>
  <si>
    <t>K30F4JPNI2</t>
  </si>
  <si>
    <t>CEE Pena NIEHS EHSC Fire Project Year 2 K30F4JPNI2</t>
  </si>
  <si>
    <t>K30FAL7C48</t>
  </si>
  <si>
    <t>LAWR EHSCC Pilot Award K30FAL7C48</t>
  </si>
  <si>
    <t>K30I4JPEHS</t>
  </si>
  <si>
    <t>CEE Pena EHS Scholar 22 23 K30I4JPEHS</t>
  </si>
  <si>
    <t>K30I4TYEHS</t>
  </si>
  <si>
    <t>CEE Young NIEHS EHSC Wristband Analysis K30I4TYEHS</t>
  </si>
  <si>
    <t>K30JKL5YR8</t>
  </si>
  <si>
    <t>Clsd London NIEHS P30 Core Grant 87C48 K30JKL5YR8</t>
  </si>
  <si>
    <t>K30LVEHSC1</t>
  </si>
  <si>
    <t>VanWinkle Env Hlth Sci Core Center K30LVEHSC1</t>
  </si>
  <si>
    <t>K30NAEMEHS</t>
  </si>
  <si>
    <t>NAS E MIDDLETON EHSC PILOT K30NAEMEHS</t>
  </si>
  <si>
    <t>K30V431HJF</t>
  </si>
  <si>
    <t>VM APC HONG EHSCC PILOT PROJECT 21 NCE K30V431HJF</t>
  </si>
  <si>
    <t>K30V431HJG</t>
  </si>
  <si>
    <t>VM APC HONG EHSC SEED AWARD 2022 K30V431HJG</t>
  </si>
  <si>
    <t>K30V440H46</t>
  </si>
  <si>
    <t>VMB EHSCC Pilot Award Havel K30V440H46</t>
  </si>
  <si>
    <t>K30VPCEZ03</t>
  </si>
  <si>
    <t>CNPRC Miller EHSCC YR2 extension K30VPCEZ03</t>
  </si>
  <si>
    <t>KS0ANEHSCC</t>
  </si>
  <si>
    <t>NGUYEN EHSCC GRANT PILOT AWARD KS0ANEHSCC</t>
  </si>
  <si>
    <t>KS0DBFEPE4</t>
  </si>
  <si>
    <t>MED PHS BENNETT EHSCC PPP KS0DBFEPE4</t>
  </si>
  <si>
    <t>KS0DHEHSC2</t>
  </si>
  <si>
    <t>EHSC Pilot Presentation KS0DHEHSC2</t>
  </si>
  <si>
    <t>KS0IDHN200</t>
  </si>
  <si>
    <t>MED IMID HAUSER EHSCC PILOT KS0IDHN200</t>
  </si>
  <si>
    <t>KS0IHFNMAW</t>
  </si>
  <si>
    <t>MED PHS HERTZ P 22 23 EHSC SEED AWARD KS0IHFNMAW</t>
  </si>
  <si>
    <t>KS0IHFP3A8</t>
  </si>
  <si>
    <t>MED PHS HERTZ PICCIOTTO EHSC ADMIN CORE KS0IHFP3A8</t>
  </si>
  <si>
    <t>KS0IHFP3E8</t>
  </si>
  <si>
    <t>MED PHS HERTZ PICCIOTTO EHSC EXPOSURE KS0IHFP3E8</t>
  </si>
  <si>
    <t>KS0IHFP3I8</t>
  </si>
  <si>
    <t>MED PHS HERTZ PICCIOTTO EHSC IHSFC CORE KS0IHFP3I8</t>
  </si>
  <si>
    <t>KS0IHFP3O8</t>
  </si>
  <si>
    <t>MED PHS HERTZ PICCIOTTO EHSC OUTREACH KS0IHFP3O8</t>
  </si>
  <si>
    <t>KS0IHFP3P8</t>
  </si>
  <si>
    <t>MED PHS HERTZ PICCIOTTO EHSC PILOT CORE KS0IHFP3P8</t>
  </si>
  <si>
    <t>KS0IMHN200</t>
  </si>
  <si>
    <t>MED IMID HAUSER EHSCC PILOT KS0IMHN200</t>
  </si>
  <si>
    <t>KS0RSFBSWE</t>
  </si>
  <si>
    <t>MED PHS SCHMIDT 22 23 EHSC SEED AWARD KS0RSFBSWE</t>
  </si>
  <si>
    <t>KS0RSFSWE5</t>
  </si>
  <si>
    <t>MED PHS SCHMIDT EHSCC PPP KS0RSFSWE5</t>
  </si>
  <si>
    <t>KS0TPEHSCY</t>
  </si>
  <si>
    <t>Med Surg Tina Palmieri EHSC NCE KS0TPEHSCY</t>
  </si>
  <si>
    <t>K30AQNS005</t>
  </si>
  <si>
    <t>SPADA EHSCC NIH PILOT PROGRAM K30AQNS005</t>
  </si>
  <si>
    <t>K30AYTSEED</t>
  </si>
  <si>
    <t>3 31 24 Lipidomic assessment K30AYTSEED</t>
  </si>
  <si>
    <t>K30EHRLEHS</t>
  </si>
  <si>
    <t>ETOX EHRLICH 2022 2023 EHS Scholars Prog K30EHRLEHS</t>
  </si>
  <si>
    <t>K30ESEHSCC</t>
  </si>
  <si>
    <t>EHSCC Envirmtl Health Sciences Core Ctr K30ESEHSCC</t>
  </si>
  <si>
    <t>K30JKL5YR9</t>
  </si>
  <si>
    <t>London NIEHS P30 Core Grant 87C49 K30JKL5YR9</t>
  </si>
  <si>
    <t>K30LAS5EHS</t>
  </si>
  <si>
    <t>HE Simmons EHSC Pilot Award K30LAS5EHS</t>
  </si>
  <si>
    <t>K30LVEHSC2</t>
  </si>
  <si>
    <t>VanWinkle Env Hlth Sci Core Center K30LVEHSC2</t>
  </si>
  <si>
    <t>K30MBSMBPI</t>
  </si>
  <si>
    <t>MCB SMB Pilot award EHSCC K30MBSMBPI</t>
  </si>
  <si>
    <t>K30NAEMEH3</t>
  </si>
  <si>
    <t>NAS E MIDDLETON EHSC PILOT Y2 K30NAEMEH3</t>
  </si>
  <si>
    <t>K30VPCEZ71</t>
  </si>
  <si>
    <t>CNPRC Miller EHSCC Seed Award K30VPCEZ71</t>
  </si>
  <si>
    <t>KS0ANEHSC1</t>
  </si>
  <si>
    <t>NGUYEN EHSCC GRANT PILOT AWARD NCTE KS0ANEHSC1</t>
  </si>
  <si>
    <t>KS0DHEHSC3</t>
  </si>
  <si>
    <t>EHSC Pilot Presentation KS0DHEHSC3</t>
  </si>
  <si>
    <t>KS0IDHN201</t>
  </si>
  <si>
    <t>MED IMID HAUSER EHSCC PILOT KS0IDHN201</t>
  </si>
  <si>
    <t>KS0IHFP3A9</t>
  </si>
  <si>
    <t>MED PHS HERTZ PICCIOTTO EHSC ADMIN CORE KS0IHFP3A9</t>
  </si>
  <si>
    <t>KS0IHFP3E9</t>
  </si>
  <si>
    <t>MED PHS HERTZ PICCIOTTO EHSC EXPOSURE KS0IHFP3E9</t>
  </si>
  <si>
    <t>KS0IHFP3I9</t>
  </si>
  <si>
    <t>MED PHS HERTZ PICCIOTTO EHSC IHSFC CORE KS0IHFP3I9</t>
  </si>
  <si>
    <t>KS0IHFP3O9</t>
  </si>
  <si>
    <t>MED PHS HERTZ PICCIOTTO EHSC OUTREACH KS0IHFP3O9</t>
  </si>
  <si>
    <t>KS0IHFP3P9</t>
  </si>
  <si>
    <t>MED PHS HERTZ PICCIOTTO EHSC PILOT CORE KS0IHFP3P9</t>
  </si>
  <si>
    <t>KS0SBSEEDG</t>
  </si>
  <si>
    <t>SEED Grant By EHSCC KS0SBSEEDG</t>
  </si>
  <si>
    <t>K30APSF9FS</t>
  </si>
  <si>
    <t>PS BLANCO USDA NIFA PI WANG FOOD SCI K30APSF9FS</t>
  </si>
  <si>
    <t>K30LXWLGHT</t>
  </si>
  <si>
    <t>4 30 24 USDA NIFA Light driven K30LXWLGHT</t>
  </si>
  <si>
    <t>K30SUNLGHT</t>
  </si>
  <si>
    <t>4 30 24 USDA NIFA Light driven K30SUNLGHT</t>
  </si>
  <si>
    <t>KS0CC87C55</t>
  </si>
  <si>
    <t>MPHA COLLEEN NIH R01 AWARD KS0CC87C55</t>
  </si>
  <si>
    <t>KS0FS87C55</t>
  </si>
  <si>
    <t>MPHA SANTANA NIH R01 AWARD KS0FS87C55</t>
  </si>
  <si>
    <t>KS0FSRCSUP</t>
  </si>
  <si>
    <t>SANTANA NIH R01 Cudmore Supplement KS0FSRCSUP</t>
  </si>
  <si>
    <t>KS0IV87C55</t>
  </si>
  <si>
    <t>MPHA VOROBYOV NIH R01 AWARD KS0IV87C55</t>
  </si>
  <si>
    <t>K304877090</t>
  </si>
  <si>
    <t>Energy Foundation ZEV Mandate Comm Veh K304877090</t>
  </si>
  <si>
    <t>KS0FLEM009</t>
  </si>
  <si>
    <t>Feasibility of Noninvasive PaO2 Measurem KS0FLEM009</t>
  </si>
  <si>
    <t>KS0HOJB600</t>
  </si>
  <si>
    <t>MED IMCT JONAS FORTY SEVEN INC KS0HOJB600</t>
  </si>
  <si>
    <t>K30JONKAPA</t>
  </si>
  <si>
    <t>UCSD Moore Fdn A20 3824 K30JONKAPA</t>
  </si>
  <si>
    <t>KS0RSFSCBD</t>
  </si>
  <si>
    <t>MED PHS SCHMIDT JOHNS HOPKINS EARLI KS0RSFSCBD</t>
  </si>
  <si>
    <t>K30PXZSTAN</t>
  </si>
  <si>
    <t>PLB Zerbe Stanford NIH R01 K30PXZSTAN</t>
  </si>
  <si>
    <t>K30BYF66OP</t>
  </si>
  <si>
    <t>ECE YOO OPTELLIGENT PHASE II K30BYF66OP</t>
  </si>
  <si>
    <t>KS0HOMC814</t>
  </si>
  <si>
    <t>MED IMHO CHEN IMMUNOCORE IMC F106C KS0HOMC814</t>
  </si>
  <si>
    <t>K30APSF9EB</t>
  </si>
  <si>
    <t>PS KLIEBENSTEIN USDA BRASSICACEAE K30APSF9EB</t>
  </si>
  <si>
    <t>K30G21MARC</t>
  </si>
  <si>
    <t>MARC UNDERGRAD TUITION FEES K30G21MARC</t>
  </si>
  <si>
    <t>K30G22MARC</t>
  </si>
  <si>
    <t>MARC UNDERGRAD TUITION FEES K30G22MARC</t>
  </si>
  <si>
    <t>K30MARC23G</t>
  </si>
  <si>
    <t>MARC SCHOLAR PROGRAM GOMES PI YR 2 K30MARC23G</t>
  </si>
  <si>
    <t>K30MARC23S</t>
  </si>
  <si>
    <t>MARC23 Stipend Tuition Fees K30MARC23S</t>
  </si>
  <si>
    <t>K30MARC24G</t>
  </si>
  <si>
    <t>MARC SCHOLAR PROGRAM GOMES PI YR 4 K30MARC24G</t>
  </si>
  <si>
    <t>K30MARC24S</t>
  </si>
  <si>
    <t>MARC YR 4 Stipend Tuition Fees K30MARC24S</t>
  </si>
  <si>
    <t>K30S21MARC</t>
  </si>
  <si>
    <t>MARC SCHOLAR SUMMER TRAVEL YEAR 1 K30S21MARC</t>
  </si>
  <si>
    <t>K30S22MARC</t>
  </si>
  <si>
    <t>MARC SCHOLAR SUMMER TRAVEL YEAR 2 K30S22MARC</t>
  </si>
  <si>
    <t>K30T21MARC</t>
  </si>
  <si>
    <t>MARC SCHOLAR PROGRAM GOMES PI YR 1 K30T21MARC</t>
  </si>
  <si>
    <t>K30T22MARC</t>
  </si>
  <si>
    <t>MARC SCHOLAR PROGRAM GOMES PI YR 2 K30T22MARC</t>
  </si>
  <si>
    <t>K30U21MARC</t>
  </si>
  <si>
    <t>MARC UNDERGRADTUITION Stipend K30U21MARC</t>
  </si>
  <si>
    <t>K30U22MARC</t>
  </si>
  <si>
    <t>MARC UNDERGRADTUITION Stipend K30U22MARC</t>
  </si>
  <si>
    <t>K30APSFA23</t>
  </si>
  <si>
    <t>PS USDA NIFA FOOD SAFETY MELOTTO K30APSFA23</t>
  </si>
  <si>
    <t>K30APSPAL8</t>
  </si>
  <si>
    <t>PS STOVER AFNC ABC STRATEGIC 12 31 23 K30APSPAL8</t>
  </si>
  <si>
    <t>K30HMECHO6</t>
  </si>
  <si>
    <t>STAT MUELLER ECHO 8 31 20 K30HMECHO6</t>
  </si>
  <si>
    <t>K30HMECHO7</t>
  </si>
  <si>
    <t>STAT MUELLER ECHO YEAR 7 8 31 21 K30HMECHO7</t>
  </si>
  <si>
    <t>K30HMECHO8</t>
  </si>
  <si>
    <t>STAT MUELLER ECHO YEAR 8 8 31 22 K30HMECHO8</t>
  </si>
  <si>
    <t>K30HMECHO9</t>
  </si>
  <si>
    <t>STAT MUELLER ECHO YEAR 9 8 31 23 K30HMECHO9</t>
  </si>
  <si>
    <t>K30SKNIB01</t>
  </si>
  <si>
    <t>BME SUN IL KWON TIME OF FLIGHT POSITRON K30SKNIB01</t>
  </si>
  <si>
    <t>K30SKNIBSP</t>
  </si>
  <si>
    <t>BME KWON TIME OF FLIGHT supplemental K30SKNIBSP</t>
  </si>
  <si>
    <t>K30GESAEMP</t>
  </si>
  <si>
    <t>GEL ATEKWANA EST COLL RES PART SUPP K30GESAEMP</t>
  </si>
  <si>
    <t>K30GESAEMS</t>
  </si>
  <si>
    <t>GEL ATEKWANA ESTELLA COLLAB RESEARCH K30GESAEMS</t>
  </si>
  <si>
    <t>KS0PMHR803</t>
  </si>
  <si>
    <t>MED IMPM HARPER GENENTECH ML41615 KS0PMHR803</t>
  </si>
  <si>
    <t>K30CLKZINC</t>
  </si>
  <si>
    <t>NUTR KEEN NCBA CELLULAR ZINC STATUS K30CLKZINC</t>
  </si>
  <si>
    <t>K30APSFB88</t>
  </si>
  <si>
    <t>PS Magney Sub Oregon State U USDA SCRI K30APSFB88</t>
  </si>
  <si>
    <t>K30AQAW063</t>
  </si>
  <si>
    <t>Wexler OSU Grapes in Vineyard K30AQAW063</t>
  </si>
  <si>
    <t>K30AXOSMKE</t>
  </si>
  <si>
    <t>12 30 25 Grape Smoke Exposure OSU K30AXOSMKE</t>
  </si>
  <si>
    <t>K30EJFSMKE</t>
  </si>
  <si>
    <t>12 30 25 Grape Smoke Exposure OSU Anita K30EJFSMKE</t>
  </si>
  <si>
    <t>K30F4MKOSU</t>
  </si>
  <si>
    <t>CEE KLEEMAN OSU USDA PROJECT K30F4MKOSU</t>
  </si>
  <si>
    <t>K30F4TYOSU</t>
  </si>
  <si>
    <t>CEE YOUNG OSU USDA PROJECT K30F4TYOSU</t>
  </si>
  <si>
    <t>K30DLPSSE1</t>
  </si>
  <si>
    <t>EVE D Pascua Society for Study of Evol K30DLPSSE1</t>
  </si>
  <si>
    <t>KS0JHNIH22</t>
  </si>
  <si>
    <t>MPHA HELL NIH R01 2022 KS0JHNIH22</t>
  </si>
  <si>
    <t>KS0HH87D12</t>
  </si>
  <si>
    <t>H Ho R35 A22 0678 KS0HH87D12</t>
  </si>
  <si>
    <t>K30BGINVRF</t>
  </si>
  <si>
    <t>INVERTEBRATE CALCIFICATION AND BEHAVIOR K30BGINVRF</t>
  </si>
  <si>
    <t>K304873285</t>
  </si>
  <si>
    <t>Jaller CARB Urban Freight in CA K304873285</t>
  </si>
  <si>
    <t>K30JDM7D15</t>
  </si>
  <si>
    <t>HRI Phytophthora species in Crops K30JDM7D15</t>
  </si>
  <si>
    <t>KS0ERND506</t>
  </si>
  <si>
    <t>MERM COLUMBIA UNIV PACES NISHIJIMA KS0ERND506</t>
  </si>
  <si>
    <t>K30RICSWR2</t>
  </si>
  <si>
    <t>SWRI Q99021EH Archiving IRTF TEXES K30RICSWR2</t>
  </si>
  <si>
    <t>K30RICSWR3</t>
  </si>
  <si>
    <t>Richter SWRI Archiving 20 yrs IRTF TEXES K30RICSWR3</t>
  </si>
  <si>
    <t>K30EEOPPRE</t>
  </si>
  <si>
    <t>EEOP NIH PREP Renewal K30EEOPPRE</t>
  </si>
  <si>
    <t>K30MBDASPR</t>
  </si>
  <si>
    <t>MCB DAS NIH PREP Renewal K30MBDASPR</t>
  </si>
  <si>
    <t>K30GSSLDAP</t>
  </si>
  <si>
    <t>GEL STEWART MAGNETIC ANOMALIES K30GSSLDAP</t>
  </si>
  <si>
    <t>KS0JPCOMSE</t>
  </si>
  <si>
    <t>PLANT COMSEP GRANT KS0JPCOMSE</t>
  </si>
  <si>
    <t>K30ASCCOF1</t>
  </si>
  <si>
    <t>ENGR ASSOC SPECIALTY COFFEE RESEARCH K30ASCCOF1</t>
  </si>
  <si>
    <t>K30HED0240</t>
  </si>
  <si>
    <t>LAWR DAHLKE LLNL WatershedSimulation K30HED0240</t>
  </si>
  <si>
    <t>K30HED024B</t>
  </si>
  <si>
    <t>LAWR DAHLKE LLNL WatershedSimulation K30HED024B</t>
  </si>
  <si>
    <t>K30APSPO04</t>
  </si>
  <si>
    <t>PS DRAKAKAKI COC CHARACT OF OLIVE FRUIT K30APSPO04</t>
  </si>
  <si>
    <t>K30APSPO22</t>
  </si>
  <si>
    <t>PS FERGUSON COC CHARACT OF OLIVE FRUIT K30APSPO22</t>
  </si>
  <si>
    <t>K30GIL7D28</t>
  </si>
  <si>
    <t>GILEAD COSMOS PROG SUPPORT 2023 K30GIL7D28</t>
  </si>
  <si>
    <t>K30MATEC02</t>
  </si>
  <si>
    <t>E Carlsson USC ONR 2021 24 K30MATEC02</t>
  </si>
  <si>
    <t>KS0HOJB832</t>
  </si>
  <si>
    <t>MED IMCT JONAS ABBVIE INC UCDCC 293 KS0HOJB832</t>
  </si>
  <si>
    <t>KS0NRKH600</t>
  </si>
  <si>
    <t>WOUND PRACTICE 3M CORP KS0NRKH600</t>
  </si>
  <si>
    <t>K30AQNP026</t>
  </si>
  <si>
    <t>Raffuse IMPROVE 02 01 2022 07 31 2022 K30AQNP026</t>
  </si>
  <si>
    <t>KS0BHARY1I</t>
  </si>
  <si>
    <t>Harris F31 YR1 Institutional Allowance KS0BHARY1I</t>
  </si>
  <si>
    <t>KS0BHARY1S</t>
  </si>
  <si>
    <t>Harris F31 YR1 Stipend and Fees KS0BHARY1S</t>
  </si>
  <si>
    <t>KS0BHARY2S</t>
  </si>
  <si>
    <t>Harris F31 YR2 Stipend and Fees KS0BHARY2S</t>
  </si>
  <si>
    <t>K30HERN526</t>
  </si>
  <si>
    <t>LAWR APJH NASA Arctic Deltas and Coastal K30HERN526</t>
  </si>
  <si>
    <t>K30BPCDZ98</t>
  </si>
  <si>
    <t>CNPRC Ji Cedars Sinai NIH 1979745 K30BPCDZ98</t>
  </si>
  <si>
    <t>K30TRIHEPF</t>
  </si>
  <si>
    <t>FINA DOE HEPCAT DE SC0022313 K30TRIHEPF</t>
  </si>
  <si>
    <t>K30TRIHPCP</t>
  </si>
  <si>
    <t>DOE HEPCAT Participant Support K30TRIHPCP</t>
  </si>
  <si>
    <t>K30TRIHPCT</t>
  </si>
  <si>
    <t>DOE HEPCAT DE SC0022313 K30TRIHPCT</t>
  </si>
  <si>
    <t>K30TYSHPCT</t>
  </si>
  <si>
    <t>Tyson Supplies HEPCAT DE SC0022313 K30TYSHPCT</t>
  </si>
  <si>
    <t>K30BHMNSFN</t>
  </si>
  <si>
    <t>1 31 2026 MONTPETIT Natl Sci Fndtn K30BHMNSFN</t>
  </si>
  <si>
    <t>KS0HSCECAP</t>
  </si>
  <si>
    <t>DR SIEFKES ICECAP GRANT KS0HSCECAP</t>
  </si>
  <si>
    <t>K30APONR25</t>
  </si>
  <si>
    <t>ECE PHAM BRANDWIDTH LOW SPEED WAVEFORM K30APONR25</t>
  </si>
  <si>
    <t>KS0AMPROAF</t>
  </si>
  <si>
    <t>MOSHIRI RANDOMIZED TRIAL EVALUATING KS0AMPROAF</t>
  </si>
  <si>
    <t>KS0AMPROAM</t>
  </si>
  <si>
    <t>MOSHIRI JAEB CENTER FOR HEALTH KS0AMPROAM</t>
  </si>
  <si>
    <t>K30ZAC87D4</t>
  </si>
  <si>
    <t>CPR Investigating the effects of winter K30ZAC87D4</t>
  </si>
  <si>
    <t>K30ARVTRWL</t>
  </si>
  <si>
    <t>MAE R Aldredge Venturewell K30ARVTRWL</t>
  </si>
  <si>
    <t>KS0MMPHIWL</t>
  </si>
  <si>
    <t>MALOGOLOWKIN PHI NCTN WORKLOAD INTENSITY KS0MMPHIWL</t>
  </si>
  <si>
    <t>KS0MMPHI22</t>
  </si>
  <si>
    <t>MALOGOLOWKIN MASTER COG NCTN PCR KS0MMPHI22</t>
  </si>
  <si>
    <t>K30DSCNIH1</t>
  </si>
  <si>
    <t>EX account for award 1R01HL163515 01 K30DSCNIH1</t>
  </si>
  <si>
    <t>K30MATTS07</t>
  </si>
  <si>
    <t>T Strohmer NIH 2 2022 xfer 1 23 11 25 K30MATTS07</t>
  </si>
  <si>
    <t>K303879013</t>
  </si>
  <si>
    <t>LBNL Connected Communities K303879013</t>
  </si>
  <si>
    <t>KS0MMPHINC</t>
  </si>
  <si>
    <t>MALOGOLOWKIN PHI NCORP PCR KS0MMPHINC</t>
  </si>
  <si>
    <t>K30V435RAS</t>
  </si>
  <si>
    <t>ACVIM RAAS Polymorphisms K30V435RAS</t>
  </si>
  <si>
    <t>K302387D55</t>
  </si>
  <si>
    <t>CS GYGI ARGONNNE NATL LAB 1F 60586 0 K302387D55</t>
  </si>
  <si>
    <t>KS0GMBS302</t>
  </si>
  <si>
    <t>MED IMGM BROWN KAISTER P30 DREAMS CDTR KS0GMBS302</t>
  </si>
  <si>
    <t>KS0GMBS303</t>
  </si>
  <si>
    <t>MED IMGM BROWN KAISTER P30 DREAMS YR2 KS0GMBS303</t>
  </si>
  <si>
    <t>KS0GMBS304</t>
  </si>
  <si>
    <t>MED IMGM BROWN KAISTER P30 DREAMS YR3 KS0GMBS304</t>
  </si>
  <si>
    <t>K30V451CDF</t>
  </si>
  <si>
    <t>CDF Urban Farmers Outreach Training K30V451CDF</t>
  </si>
  <si>
    <t>K30APSFB12</t>
  </si>
  <si>
    <t>PS KHALSA 2022 CIG VIA NOCCO LAWR K30APSFB12</t>
  </si>
  <si>
    <t>K30NOC7D58</t>
  </si>
  <si>
    <t>LAWR NOCCO USDA Climate smart irrigatio K30NOC7D58</t>
  </si>
  <si>
    <t>K30DIX22OD</t>
  </si>
  <si>
    <t>Chem Delix 22 Grant K30DIX22OD</t>
  </si>
  <si>
    <t>KS0SWANCO2</t>
  </si>
  <si>
    <t>MED OBGYN Dr Waetjen SWAN Supplement KS0SWANCO2</t>
  </si>
  <si>
    <t>KS0SWANCOV</t>
  </si>
  <si>
    <t>MED OBGYN Dr Waetjen SWAN Supplement KS0SWANCOV</t>
  </si>
  <si>
    <t>K30V470VRT</t>
  </si>
  <si>
    <t>ASPCA VERT Award K30V470VRT</t>
  </si>
  <si>
    <t>K30FB87D63</t>
  </si>
  <si>
    <t>COMS COLUMBIA UNIVERSITY B FENG 87D63 K30FB87D63</t>
  </si>
  <si>
    <t>KS0SBDODCR</t>
  </si>
  <si>
    <t>Critical Role of Protein Condensation KS0SBDODCR</t>
  </si>
  <si>
    <t>K30AJFLNF1</t>
  </si>
  <si>
    <t>SWC Larval Smelt ID Logfin Smelt K30AJFLNF1</t>
  </si>
  <si>
    <t>K309591340</t>
  </si>
  <si>
    <t>Univ Airport AIP Grant 30600590082021 K309591340</t>
  </si>
  <si>
    <t>KS0AMPRAM1</t>
  </si>
  <si>
    <t>MOSHIRI JAEB CENTER FOR HEALTH KS0AMPRAM1</t>
  </si>
  <si>
    <t>K30APSFB01</t>
  </si>
  <si>
    <t>PS BRUMMER USDA SAS VIA OSU HEMP K30APSFB01</t>
  </si>
  <si>
    <t>K30APSFB07</t>
  </si>
  <si>
    <t>PS PUTNAM USDA SAS VIA OSU HEMP K30APSFB07</t>
  </si>
  <si>
    <t>KS0IDAJ500</t>
  </si>
  <si>
    <t>MED IMID ANDERSON RETT SYNDROME RESEARCH KS0IDAJ500</t>
  </si>
  <si>
    <t>KS0NRHY619</t>
  </si>
  <si>
    <t>MAYDAY AJN PUBLICATIONS KS0NRHY619</t>
  </si>
  <si>
    <t>K30POUL061</t>
  </si>
  <si>
    <t>ETOX POULIN NSF Geochemical Biomineral K30POUL061</t>
  </si>
  <si>
    <t>K30LEPNNST</t>
  </si>
  <si>
    <t>MAE S Lee Penn State U US Army K30LEPNNST</t>
  </si>
  <si>
    <t>KS0VDCSCID</t>
  </si>
  <si>
    <t>DIMITRIADES UCSF SUBAWARD CAL SCID KS0VDCSCID</t>
  </si>
  <si>
    <t>K30EDBYPRD</t>
  </si>
  <si>
    <t>ANSCI Feedstuffs to Livestock and Env K30EDBYPRD</t>
  </si>
  <si>
    <t>KS0GBCIRMS</t>
  </si>
  <si>
    <t>STEM GERHARD BAUER CIRM SPARK KS0GBCIRMS</t>
  </si>
  <si>
    <t>K30APSM702</t>
  </si>
  <si>
    <t>PS DIEPENBROCK FFAR COMMON BEAN COWPEA K30APSM702</t>
  </si>
  <si>
    <t>KS0HORJ300</t>
  </si>
  <si>
    <t>MED IMHO RIESS SLOAN KETTERING C21930143 KS0HORJ300</t>
  </si>
  <si>
    <t>KS0HORJ301</t>
  </si>
  <si>
    <t>MED IMHO RIESS SLOAN KETTERING C21930143 KS0HORJ301</t>
  </si>
  <si>
    <t>KS0HORJ302</t>
  </si>
  <si>
    <t>MED IMHO RIESS SLOAN KETTERING C21930143 KS0HORJ302</t>
  </si>
  <si>
    <t>K30GJ87D80</t>
  </si>
  <si>
    <t>PHIS JTF 62385 0 J GRIESEMER 87D80 K30GJ87D80</t>
  </si>
  <si>
    <t>K30APSD248</t>
  </si>
  <si>
    <t>PS KAFFKA 2022 CDFA DDRDP AMMP K30APSD248</t>
  </si>
  <si>
    <t>K30APSD258</t>
  </si>
  <si>
    <t>PS KAFFKA 2022 CDFA DDRDP AMMP ANR K30APSD258</t>
  </si>
  <si>
    <t>K30RHZ7D81</t>
  </si>
  <si>
    <t>12 31 24 CDFA Dairy Methane Reduction K30RHZ7D81</t>
  </si>
  <si>
    <t>K30RHZ7D8H</t>
  </si>
  <si>
    <t>12 31 24 El Mashad Dairy Methane Reduct K30RHZ7D8H</t>
  </si>
  <si>
    <t>K30V4ADMRP</t>
  </si>
  <si>
    <t>Pandey CDFA Dairy Methane Reduction Prg K30V4ADMRP</t>
  </si>
  <si>
    <t>K30NCGLN01</t>
  </si>
  <si>
    <t>NCW Glenn CSA C000114262 2 2022 6 2023 K30NCGLN01</t>
  </si>
  <si>
    <t>K30APSFB03</t>
  </si>
  <si>
    <t>PS MAGNEY NASA COSIF COMBINING CARBONYL K30APSFB03</t>
  </si>
  <si>
    <t>KS0KTGF500</t>
  </si>
  <si>
    <t>MED IMKT FRIEDMAN ACAD OF DIET NUTRI KS0KTGF500</t>
  </si>
  <si>
    <t>KS0YIALC01</t>
  </si>
  <si>
    <t>DERM IZUMIYA R01AI167663 Chromatin KS0YIALC01</t>
  </si>
  <si>
    <t>K30V419VND</t>
  </si>
  <si>
    <t>Pitesky USDA vND Research K30V419VND</t>
  </si>
  <si>
    <t>K30ZJ87D88</t>
  </si>
  <si>
    <t>COMS VMED NIFA 68014 366 J ZHANG 87D88 K30ZJ87D88</t>
  </si>
  <si>
    <t>KS0JASYNG1</t>
  </si>
  <si>
    <t>MED IMID ANDERSON SYNGAP IND STUDIES KS0JASYNG1</t>
  </si>
  <si>
    <t>K30V440C90</t>
  </si>
  <si>
    <t>VMB CORTOPASSI BUTO NOVEL SHC BLOCKERS K30V440C90</t>
  </si>
  <si>
    <t>K30V4S6930</t>
  </si>
  <si>
    <t>Thomasy Story ACVO Pathology of Tay Sac K30V4S6930</t>
  </si>
  <si>
    <t>KS0EDWARD3</t>
  </si>
  <si>
    <t>EDWARDS HPI SMART BP STUDY PI FLEMING KS0EDWARD3</t>
  </si>
  <si>
    <t>KS0KFADNP1</t>
  </si>
  <si>
    <t>ADNP KIDS RESEARCH FOUNDATION KS0KFADNP1</t>
  </si>
  <si>
    <t>K30KIS7D99</t>
  </si>
  <si>
    <t>LAWR KISEKKA Sony Soil Moisture Sensors K30KIS7D99</t>
  </si>
  <si>
    <t>K30KISE114</t>
  </si>
  <si>
    <t>LAWR KISEKKA CC PRO FEE HOLDING ACCT K30KISE114</t>
  </si>
  <si>
    <t>K30V625SVL</t>
  </si>
  <si>
    <t>CAHFS SOUTH VALLEY LAB PROJECT K30V625SVL</t>
  </si>
  <si>
    <t>K30SLHSNU2</t>
  </si>
  <si>
    <t>PLB Harmer NSF PGRP IOS 1759942 K30SLHSNU2</t>
  </si>
  <si>
    <t>K30SLHSUN2</t>
  </si>
  <si>
    <t>PLB Harmer NSF PGRP IOS 1759942 K30SLHSUN2</t>
  </si>
  <si>
    <t>K30SUN2PSC</t>
  </si>
  <si>
    <t>PLB Harmer NSF PGRP IOS 1759942 K30SUN2PSC</t>
  </si>
  <si>
    <t>KS0HOGA806</t>
  </si>
  <si>
    <t>MED IMHO GIERMASZ CSL BEHR CTA AMT 061 KS0HOGA806</t>
  </si>
  <si>
    <t>K30CSMCADQ</t>
  </si>
  <si>
    <t>CST M CRUZ ASKING DIFFERENT QUESTIONS K30CSMCADQ</t>
  </si>
  <si>
    <t>K30DUVARSH</t>
  </si>
  <si>
    <t>UWP Research M Duvall 88B25 K30DUVARSH</t>
  </si>
  <si>
    <t>K30FRICXD3</t>
  </si>
  <si>
    <t>FRI NSF Award 88B25 K30FRICXD3</t>
  </si>
  <si>
    <t>K30GWSGIG2</t>
  </si>
  <si>
    <t>GSW MCCULLOUGH NSF IGE PARTICIPANT SUPP K30GWSGIG2</t>
  </si>
  <si>
    <t>K30GWSGIGE</t>
  </si>
  <si>
    <t>GSW S GIORDANO NSF IGE GRANT K30GWSGIGE</t>
  </si>
  <si>
    <t>K30PFSATAD</t>
  </si>
  <si>
    <t>PFS A Teodorson Taggart ADQ program K30PFSATAD</t>
  </si>
  <si>
    <t>K30SHMSTIP</t>
  </si>
  <si>
    <t>Seon Hye Moon FRI Stipend Account K30SHMSTIP</t>
  </si>
  <si>
    <t>K30APSF999</t>
  </si>
  <si>
    <t>PS BERRY USDA TREES FIT FOR THE FUTURE K30APSF999</t>
  </si>
  <si>
    <t>KS0KK88B33</t>
  </si>
  <si>
    <t>KIM Seikagaku Corporation KS0KK88B33</t>
  </si>
  <si>
    <t>K30MATTLC2</t>
  </si>
  <si>
    <t>TLewis CClancy NIH SPARC YR1 2018 19 K30MATTLC2</t>
  </si>
  <si>
    <t>K30MATTLC5</t>
  </si>
  <si>
    <t>TLewis CClancy NIH SPARC YR2 2019 20 K30MATTLC5</t>
  </si>
  <si>
    <t>K30MATTLC6</t>
  </si>
  <si>
    <t>TLewis CClancy NIH SPARC YR3 2020 21 K30MATTLC6</t>
  </si>
  <si>
    <t>K30MATTLC7</t>
  </si>
  <si>
    <t>TLewis CClancy NIH SPARC YR4 2021 22 K30MATTLC7</t>
  </si>
  <si>
    <t>KS0CC88B35</t>
  </si>
  <si>
    <t>MPHA CLANCY NIH SPARC AWARD KS0CC88B35</t>
  </si>
  <si>
    <t>KS0CC88B36</t>
  </si>
  <si>
    <t>CLANCY NIH SPARC AWARD KS0CC88B36</t>
  </si>
  <si>
    <t>KS0CC88B37</t>
  </si>
  <si>
    <t>MPHA CLANCY NIH SPARC AWARD KS0CC88B37</t>
  </si>
  <si>
    <t>KS0CRSPARC</t>
  </si>
  <si>
    <t>MPHA CRYSTAL SPARC CLANCY NIH KS0CRSPARC</t>
  </si>
  <si>
    <t>KS0CRSPRC2</t>
  </si>
  <si>
    <t>MPHA CRYSTAL SPARC CLANCY NIH KS0CRSPRC2</t>
  </si>
  <si>
    <t>KS0CRSPRC3</t>
  </si>
  <si>
    <t>MPHA CRYSTAL SPARC CLANCY NIH KS0CRSPRC3</t>
  </si>
  <si>
    <t>KS0CRSPRC4</t>
  </si>
  <si>
    <t>MPHA CRYSTAL SPARC CLANCY NIH KS0CRSPRC4</t>
  </si>
  <si>
    <t>KS0CSPARCS</t>
  </si>
  <si>
    <t>CLANCY NIH SPARC AWARD Year 4 KS0CSPARCS</t>
  </si>
  <si>
    <t>KS0CYSPARC</t>
  </si>
  <si>
    <t>MPHA CHAO SPARC CLANCY NIH KS0CYSPARC</t>
  </si>
  <si>
    <t>KS0CYSPRC2</t>
  </si>
  <si>
    <t>MPHA CHAO SPARC CLANCY NIH KS0CYSPRC2</t>
  </si>
  <si>
    <t>KS0CYSPRC3</t>
  </si>
  <si>
    <t>MPHA CHAO SPARC CLANCY NIH KS0CYSPRC3</t>
  </si>
  <si>
    <t>KS0CYSPRC4</t>
  </si>
  <si>
    <t>MPHA CHAO SPARC CLANCY NIH KS0CYSPRC4</t>
  </si>
  <si>
    <t>KS0EGSPARC</t>
  </si>
  <si>
    <t>MPHA ELE SPARC CLANCY NIH KS0EGSPARC</t>
  </si>
  <si>
    <t>KS0EGSPRC2</t>
  </si>
  <si>
    <t>MPHA ELE SPARC CLANCY NIH KS0EGSPRC2</t>
  </si>
  <si>
    <t>KS0EGSPRC3</t>
  </si>
  <si>
    <t>MPHA ELE SPARC CLANCY NIH KS0EGSPRC3</t>
  </si>
  <si>
    <t>KS0EGSPRC4</t>
  </si>
  <si>
    <t>MPHA ELE SPARC CLANCY NIH KS0EGSPRC4</t>
  </si>
  <si>
    <t>KS0FS88B35</t>
  </si>
  <si>
    <t>MPHA SANTANA Clancy NIH SPARC AWARD KS0FS88B35</t>
  </si>
  <si>
    <t>KS0FS88B36</t>
  </si>
  <si>
    <t>MPHA SANTANA Clancy NIH SPARC AWARD KS0FS88B36</t>
  </si>
  <si>
    <t>KS0FS88B37</t>
  </si>
  <si>
    <t>MPHA SANTANA NIH SPARC AWARD KS0FS88B37</t>
  </si>
  <si>
    <t>KS0FSSPAR4</t>
  </si>
  <si>
    <t>Santana SPARC Year 4 KS0FSSPAR4</t>
  </si>
  <si>
    <t>KS0IV88B35</t>
  </si>
  <si>
    <t>MPHA CLANCY NIH SPARC Award KS0IV88B35</t>
  </si>
  <si>
    <t>KS0IV88B36</t>
  </si>
  <si>
    <t>MPHA IGOR Clancy SPARC Award KS0IV88B36</t>
  </si>
  <si>
    <t>KS0IV88B37</t>
  </si>
  <si>
    <t>MPHA CLANCY NIH SPARC Award KS0IV88B37</t>
  </si>
  <si>
    <t>KS0IVSPAR4</t>
  </si>
  <si>
    <t>Igor SPARC Year 4 KS0IVSPAR4</t>
  </si>
  <si>
    <t>KS0JHSPRC4</t>
  </si>
  <si>
    <t>MPHA Jay SPARC CLANCY NIH KS0JHSPRC4</t>
  </si>
  <si>
    <t>KS0SD88B35</t>
  </si>
  <si>
    <t>MPHA CLANCY UCSD S C NIH SPARC AWARD KS0SD88B35</t>
  </si>
  <si>
    <t>K30PJRNIH3</t>
  </si>
  <si>
    <t>NIH YR2 Chromatin Remodeling K30PJRNIH3</t>
  </si>
  <si>
    <t>K30SCHNIH3</t>
  </si>
  <si>
    <t>NIH SCHULTZ SUPPORT BOV EMBRYO K30SCHNIH3</t>
  </si>
  <si>
    <t>KS0PTCGD41</t>
  </si>
  <si>
    <t>MCDONALD PTC124 GD 041 DMD 12 23 KS0PTCGD41</t>
  </si>
  <si>
    <t>KS0LAHART1</t>
  </si>
  <si>
    <t>Abbeduto Hartwell Foundation 8 18 7 21 KS0LAHART1</t>
  </si>
  <si>
    <t>K30V4TH642</t>
  </si>
  <si>
    <t>ASU VACCS Study K30V4TH642</t>
  </si>
  <si>
    <t>K30JJSNSF9</t>
  </si>
  <si>
    <t>EVE STACHOWICZ NSF OCE 1829976 K30JJSNSF9</t>
  </si>
  <si>
    <t>KS0AT88B56</t>
  </si>
  <si>
    <t>U OF WISCONSIN S C TARANTAL KS0AT88B56</t>
  </si>
  <si>
    <t>K30JEPCARI</t>
  </si>
  <si>
    <t>PHILIPPINES MANAGING ANTIOBIOTICS K30JEPCARI</t>
  </si>
  <si>
    <t>K30MBKOMP2</t>
  </si>
  <si>
    <t>MCB KOM PEW 2019 20 K30MBKOMP2</t>
  </si>
  <si>
    <t>K30MBKOMP3</t>
  </si>
  <si>
    <t>MCB KOM PEW 2020 24 K30MBKOMP3</t>
  </si>
  <si>
    <t>K30MBKOMP4</t>
  </si>
  <si>
    <t>MCB KOM PEW 2021 22 K30MBKOMP4</t>
  </si>
  <si>
    <t>K30MBKOMPE</t>
  </si>
  <si>
    <t>MCB KOM PEW 2018 19 K30MBKOMPE</t>
  </si>
  <si>
    <t>KS0RSFECH3</t>
  </si>
  <si>
    <t>MED PHS SCHMIDT DREXEL ECHO KS0RSFECH3</t>
  </si>
  <si>
    <t>KS0RSFECH4</t>
  </si>
  <si>
    <t>MED PHS SCHMIDT DREXEL ECHO KS0RSFECH4</t>
  </si>
  <si>
    <t>KS0RSFECH5</t>
  </si>
  <si>
    <t>MED PHS SCHMIDT DREXEL ECHO KS0RSFECH5</t>
  </si>
  <si>
    <t>KS0RSFECH6</t>
  </si>
  <si>
    <t>MED PHS SCHMIDT DREXEL ECHO KS0RSFECH6</t>
  </si>
  <si>
    <t>KS0RSFECH7</t>
  </si>
  <si>
    <t>MED PHS SCHMIDT DREXEL ECHO KS0RSFECH7</t>
  </si>
  <si>
    <t>K30DEU0636</t>
  </si>
  <si>
    <t>NIFA How Insect Vectors and Plants K30DEU0636</t>
  </si>
  <si>
    <t>K30MRCQUIC</t>
  </si>
  <si>
    <t>USAID QUIIC Project K30MRCQUIC</t>
  </si>
  <si>
    <t>KS0KXNIH18</t>
  </si>
  <si>
    <t>MPHA XIANG NIH 2018 AWARD KS0KXNIH18</t>
  </si>
  <si>
    <t>KS0KXNIHEQ</t>
  </si>
  <si>
    <t>MPHA XIANG NIH 2018 AWARD KS0KXNIHEQ</t>
  </si>
  <si>
    <t>K30ZHAN039</t>
  </si>
  <si>
    <t>ETOX ZHANG NSF Aerosols Nitrogen Oxides K30ZHAN039</t>
  </si>
  <si>
    <t>K30V431C37</t>
  </si>
  <si>
    <t>APC CONNON FISH AND WILDLIFE K30V431C37</t>
  </si>
  <si>
    <t>KS0JDNCBIO</t>
  </si>
  <si>
    <t>DAYANANTHAN NEUROCR BIOSCI 12 31 2022 KS0JDNCBIO</t>
  </si>
  <si>
    <t>KS0ADUIA01</t>
  </si>
  <si>
    <t>DUFFY UNVOF IA ADVANCE 08 31 20 KS0ADUIA01</t>
  </si>
  <si>
    <t>KS0ADUIA02</t>
  </si>
  <si>
    <t>DUFFY UNIV OF IA CHANGEHD Y2 08 31 21 KS0ADUIA02</t>
  </si>
  <si>
    <t>KS0ADUIA03</t>
  </si>
  <si>
    <t>DUFFY UNIV OF IA CHANGEHD Y3 08 31 22 KS0ADUIA03</t>
  </si>
  <si>
    <t>KS0ADUIA04</t>
  </si>
  <si>
    <t>DUFFY UNIV OF IA CHANGEHD Y4 08 31 23 KS0ADUIA04</t>
  </si>
  <si>
    <t>KS0ADUIA05</t>
  </si>
  <si>
    <t>DUFFY UNIV OF IA CHANGEHD Y5 08 31 24 KS0ADUIA05</t>
  </si>
  <si>
    <t>K30KISE840</t>
  </si>
  <si>
    <t>LAWR Kisekka Recycled Water Irrigation K30KISE840</t>
  </si>
  <si>
    <t>K30V440L84</t>
  </si>
  <si>
    <t>VMB LEIN IOWA SUB PCB MEDIATED DYSBIOSIS K30V440L84</t>
  </si>
  <si>
    <t>K30APSPAM1</t>
  </si>
  <si>
    <t>PS BAILEY ALMOND BOARD THREE DIME 123123 K30APSPAM1</t>
  </si>
  <si>
    <t>K30LXWNIFA</t>
  </si>
  <si>
    <t>5 31 24 Reusable Ice Cubes NIFA K30LXWNIFA</t>
  </si>
  <si>
    <t>K30SUNNIFA</t>
  </si>
  <si>
    <t>5 23 USDA Development of green reusable K30SUNNIFA</t>
  </si>
  <si>
    <t>K30DSFASTI</t>
  </si>
  <si>
    <t>Segal FAST Research Infrastructure Grant K30DSFASTI</t>
  </si>
  <si>
    <t>KS0JSFTINF</t>
  </si>
  <si>
    <t>Silverman FAST Research Infrastructure KS0JSFTINF</t>
  </si>
  <si>
    <t>KS0KFFASTI</t>
  </si>
  <si>
    <t>FINK FAST Research Infrastructure KS0KFFASTI</t>
  </si>
  <si>
    <t>K30BYF64NH</t>
  </si>
  <si>
    <t>ECE YOO NHANCED SEMICONDUCTORS PHASE II K30BYF64NH</t>
  </si>
  <si>
    <t>K30RCHNIF2</t>
  </si>
  <si>
    <t>AN SCI USDA NIFA SECRETORY ACTIV LACT K30RCHNIF2</t>
  </si>
  <si>
    <t>K30GLHFRON</t>
  </si>
  <si>
    <t>GEL HWANG FRONTERA OPERATIONS K30GLHFRON</t>
  </si>
  <si>
    <t>KS0SSSTAT1</t>
  </si>
  <si>
    <t>Med Surg S Sen ABA STAT STudy KS0SSSTAT1</t>
  </si>
  <si>
    <t>KS0TPSTAT1</t>
  </si>
  <si>
    <t>Med Surg T Palmieri ABA STAT DCC KS0TPSTAT1</t>
  </si>
  <si>
    <t>K302388C47</t>
  </si>
  <si>
    <t>CS NSF SaTC Electronic Voting TechBishop K302388C47</t>
  </si>
  <si>
    <t>K3088C47PS</t>
  </si>
  <si>
    <t>CS NSF PARTICIPANT SUP SaTC Electronic K3088C47PS</t>
  </si>
  <si>
    <t>K30JMDENZ0</t>
  </si>
  <si>
    <t>ECE MUNDAY ENG QUANTUM FLUCTUATIONS ENZ K30JMDENZ0</t>
  </si>
  <si>
    <t>KS0HOGD854</t>
  </si>
  <si>
    <t>MED IMHO GANDARA ASTEX PHARMA KS0HOGD854</t>
  </si>
  <si>
    <t>K30TERC223</t>
  </si>
  <si>
    <t>TENV Forest Svc 2020 Gene Conservation K30TERC223</t>
  </si>
  <si>
    <t>KS0HOCM201</t>
  </si>
  <si>
    <t>MED IMHO CHEN UCSF NIMHHD KS0HOCM201</t>
  </si>
  <si>
    <t>K30ESF0003</t>
  </si>
  <si>
    <t>ECE SEKER NSF DMR TMRP K30ESF0003</t>
  </si>
  <si>
    <t>K30JMESNSF</t>
  </si>
  <si>
    <t>MSE MASON SEKER NSF DMR TMRP K30JMESNSF</t>
  </si>
  <si>
    <t>KS0HOKK834</t>
  </si>
  <si>
    <t>MED IMHO LI ABBVIE INC M17 327 KS0HOKK834</t>
  </si>
  <si>
    <t>K30CHENC80</t>
  </si>
  <si>
    <t>LAWR NASA HEADQUARTERS 88C80 K30CHENC80</t>
  </si>
  <si>
    <t>KS0HOAR802</t>
  </si>
  <si>
    <t>MED IMHO ARORA ELI LILLY CO KS0HOAR802</t>
  </si>
  <si>
    <t>K30ALVANIH</t>
  </si>
  <si>
    <t>ANS Van Eenennaam NIH K30ALVANIH</t>
  </si>
  <si>
    <t>K30LAIDD20</t>
  </si>
  <si>
    <t>Abbeduto IDDRC 2020 2021 K30LAIDD20</t>
  </si>
  <si>
    <t>KS0LAIDD20</t>
  </si>
  <si>
    <t>Abbeduto IDDRC 2020 2021 KS0LAIDD20</t>
  </si>
  <si>
    <t>KS0LAIDD21</t>
  </si>
  <si>
    <t>Abbeduto IDDRC 2021 2022 KS0LAIDD21</t>
  </si>
  <si>
    <t>KS0LAIDD22</t>
  </si>
  <si>
    <t>Abbeduto IDDRC 2022 2023 KS0LAIDD22</t>
  </si>
  <si>
    <t>KS0LAIDD24</t>
  </si>
  <si>
    <t>Abbeduto IDDRC FY24 KS0LAIDD24</t>
  </si>
  <si>
    <t>KS0LAIDD25</t>
  </si>
  <si>
    <t>Abbeduto IDDRC FY25 KS0LAIDD25</t>
  </si>
  <si>
    <t>KS0DBFTTH1</t>
  </si>
  <si>
    <t>MED PHS BENNETT TOOTH STUDY KS0DBFTTH1</t>
  </si>
  <si>
    <t>KS0DBFTTH2</t>
  </si>
  <si>
    <t>MED PHS BENNETT TOOTH STUDY KS0DBFTTH2</t>
  </si>
  <si>
    <t>KS0DBFTTH3</t>
  </si>
  <si>
    <t>MED PHS BENNETT TOOTH STUDY KS0DBFTTH3</t>
  </si>
  <si>
    <t>KS0DBFTTH4</t>
  </si>
  <si>
    <t>MED PHS BENNETT TOOTH STUDY KS0DBFTTH4</t>
  </si>
  <si>
    <t>KS0DBFTTH5</t>
  </si>
  <si>
    <t>MED PHS BENNETT TOOTH STUDY KS0DBFTTH5</t>
  </si>
  <si>
    <t>KS0FLEM010</t>
  </si>
  <si>
    <t>Data Collection Continuous Temp COVID19 KS0FLEM010</t>
  </si>
  <si>
    <t>K30MLPCSC1</t>
  </si>
  <si>
    <t>MLC Placer Ct Superior Courts C000114287 K30MLPCSC1</t>
  </si>
  <si>
    <t>K30CVTOLL1</t>
  </si>
  <si>
    <t>Impact of Aryl hydrocarbon receptor K30CVTOLL1</t>
  </si>
  <si>
    <t>K30FMMCARG</t>
  </si>
  <si>
    <t>AN SCI MITLOEHNER CARGILL RAP MCP K30FMMCARG</t>
  </si>
  <si>
    <t>K30LUC3329</t>
  </si>
  <si>
    <t>CMB LUCK NIH R01EY033329 K30LUC3329</t>
  </si>
  <si>
    <t>KS0PCABPN1</t>
  </si>
  <si>
    <t>Chadha ABPN SPO A22 2320 KS0PCABPN1</t>
  </si>
  <si>
    <t>KS0IDTG826</t>
  </si>
  <si>
    <t>MED IMID THOMPSON F2G LTD F90131 0041 KS0IDTG826</t>
  </si>
  <si>
    <t>K303879014</t>
  </si>
  <si>
    <t>Frontier Energy 3 Fuction Hear Pump K303879014</t>
  </si>
  <si>
    <t>KS0CDRUSH1</t>
  </si>
  <si>
    <t>DeCarli RUSH RAJAN NIA 05 31 23 KS0CDRUSH1</t>
  </si>
  <si>
    <t>K30LFSLLP1</t>
  </si>
  <si>
    <t>Eff 2 18 2022 CDFW Prop 1 K30LFSLLP1</t>
  </si>
  <si>
    <t>K30CHLSMNF</t>
  </si>
  <si>
    <t>EVE C LANGLEY SIMONS FNDTN 877843 0 K30CHLSMNF</t>
  </si>
  <si>
    <t>K30NRSCTRI</t>
  </si>
  <si>
    <t>PLB Sinha Calif Tomato Research Inst K30NRSCTRI</t>
  </si>
  <si>
    <t>K30EXKCAD3</t>
  </si>
  <si>
    <t>ANS CA Dairy Research Found A22 2107 K30EXKCAD3</t>
  </si>
  <si>
    <t>K30SCW8D17</t>
  </si>
  <si>
    <t>12 31 22 Methane Emissions Kebreab K30SCW8D17</t>
  </si>
  <si>
    <t>K30RHZPATH</t>
  </si>
  <si>
    <t>06 30 2024 CDRF Pathogen Free Pelletized K30RHZPATH</t>
  </si>
  <si>
    <t>K30SNCATPR</t>
  </si>
  <si>
    <t>CHE NANDI BioMADE Project Caterpillar K30SNCATPR</t>
  </si>
  <si>
    <t>K30IR4C5Y1</t>
  </si>
  <si>
    <t>CDFA PROJ 5 REGISTER CROP 12 24 K30IR4C5Y1</t>
  </si>
  <si>
    <t>K30V4B33BB</t>
  </si>
  <si>
    <t>Shapiro CDFW Black Bear Health Rsch K30V4B33BB</t>
  </si>
  <si>
    <t>K30FOXBUBB</t>
  </si>
  <si>
    <t>9 30 22 Rice Properties Mochi Bubbies K30FOXBUBB</t>
  </si>
  <si>
    <t>K30OSM8D25</t>
  </si>
  <si>
    <t>NCPN Quality Plan S001450 8 31 23 K30OSM8D25</t>
  </si>
  <si>
    <t>K30CNSCMK1</t>
  </si>
  <si>
    <t>CNS KEESHEN NIMH F31MH130187 FINA K30CNSCMK1</t>
  </si>
  <si>
    <t>K30CNSCMK2</t>
  </si>
  <si>
    <t>CNS KEESHEN F31MH130187 INST ALLOW K30CNSCMK2</t>
  </si>
  <si>
    <t>K30CNSCMK3</t>
  </si>
  <si>
    <t>CNS KEESHEN NIMH F31MH130187 FINA K30CNSCMK3</t>
  </si>
  <si>
    <t>K30CNSCMK4</t>
  </si>
  <si>
    <t>CNS KEESHEN F31MH130187 INST ALLOW K30CNSCMK4</t>
  </si>
  <si>
    <t>KS0LAMASS1</t>
  </si>
  <si>
    <t>MED PSYCH Abbeduto Mass 530879 KS0LAMASS1</t>
  </si>
  <si>
    <t>KS0LAMASS2</t>
  </si>
  <si>
    <t>MED PSYCH Abbeduto Mass 530879 KS0LAMASS2</t>
  </si>
  <si>
    <t>KS0LAMASS3</t>
  </si>
  <si>
    <t>MED PSYCH Abbeduto Mass 530879 KS0LAMASS3</t>
  </si>
  <si>
    <t>KS0TPVANC1</t>
  </si>
  <si>
    <t>Vanderbilt subaward Palmieiri Clinical KS0TPVANC1</t>
  </si>
  <si>
    <t>KS0TPVANU1</t>
  </si>
  <si>
    <t>Vanderbilt subaward Palmieiri KS0TPVANU1</t>
  </si>
  <si>
    <t>K30SJRUBI1</t>
  </si>
  <si>
    <t>SFIT RECONSTRUCT EVOLUTION PHOTOSYNTHES K30SJRUBI1</t>
  </si>
  <si>
    <t>K30H3NAMES</t>
  </si>
  <si>
    <t>MAE M Hafez 80NSSC22M0066 K30H3NAMES</t>
  </si>
  <si>
    <t>K30LYB8D33</t>
  </si>
  <si>
    <t>LAWR Lybrand LLN Advancing carbon K30LYB8D33</t>
  </si>
  <si>
    <t>K30APSPR91</t>
  </si>
  <si>
    <t>PS BLANCO PISTACHIO 2022 23 K30APSPR91</t>
  </si>
  <si>
    <t>K30APSPR96</t>
  </si>
  <si>
    <t>PS MARINO PISTACHIO 2022 23 K30APSPR96</t>
  </si>
  <si>
    <t>K30APSPR98</t>
  </si>
  <si>
    <t>PS BLANCO PISTACHIO HULL RIPENING K30APSPR98</t>
  </si>
  <si>
    <t>K30APSPR90</t>
  </si>
  <si>
    <t>PS DRAKAKAKI CPRB DISSECTION OF PISTACHI K30APSPR90</t>
  </si>
  <si>
    <t>K30APSPR94</t>
  </si>
  <si>
    <t>PS PJBROWN 2022 CPRB PIP K30APSPR94</t>
  </si>
  <si>
    <t>K30APSPR93</t>
  </si>
  <si>
    <t>PS PJBROWN 2022 CPRB ROOTSTOCK BREEDING K30APSPR93</t>
  </si>
  <si>
    <t>K30APSJ114</t>
  </si>
  <si>
    <t>PS MONROE CPRB 2022 FINA K30APSJ114</t>
  </si>
  <si>
    <t>K30APSPR92</t>
  </si>
  <si>
    <t>PS MONROE CPRB PISTACHIO PAN GENOME K30APSPR92</t>
  </si>
  <si>
    <t>K30APSPR95</t>
  </si>
  <si>
    <t>PS Tian CPRB PISTACHIO 2 28 2023 K30APSPR95</t>
  </si>
  <si>
    <t>KS0HOWT309</t>
  </si>
  <si>
    <t>MED IMHO WUN UCSF 13289sc KS0HOWT309</t>
  </si>
  <si>
    <t>K30FPT8D43</t>
  </si>
  <si>
    <t>CPRB Rootstock Breeding 22 23 K30FPT8D43</t>
  </si>
  <si>
    <t>KS0HOLT302</t>
  </si>
  <si>
    <t>MED IMHO LI STANFORD R01 62703383 189734 KS0HOLT302</t>
  </si>
  <si>
    <t>KS0HOLT303</t>
  </si>
  <si>
    <t>MED IMHO LI STANFORD R01 62703383 189734 KS0HOLT303</t>
  </si>
  <si>
    <t>KS0EDKC710</t>
  </si>
  <si>
    <t>MED IMED KEENAN SONG BROWN 9 KS0EDKC710</t>
  </si>
  <si>
    <t>KS0SONGB22</t>
  </si>
  <si>
    <t>MED FCM FY 22 25 SONG BROWN GRANT KS0SONGB22</t>
  </si>
  <si>
    <t>K30SMO21T1</t>
  </si>
  <si>
    <t>SMO San Mateo GENT 2021 53 C000114219 K30SMO21T1</t>
  </si>
  <si>
    <t>K30LAS21T1</t>
  </si>
  <si>
    <t>LAS Lassen Co GENT 2021 15 C000114245 K30LAS21T1</t>
  </si>
  <si>
    <t>KS0STOP192</t>
  </si>
  <si>
    <t>MED CTSC UCLA STOP COVID19 EXP 03 22 KS0STOP192</t>
  </si>
  <si>
    <t>KS0STOP193</t>
  </si>
  <si>
    <t>MED CTSC UCLA STOP COVID19 EXP 07 23 KS0STOP193</t>
  </si>
  <si>
    <t>KS0STOP194</t>
  </si>
  <si>
    <t>MED CTSC UCLA STOP COVID19 EXP 03 24 KS0STOP194</t>
  </si>
  <si>
    <t>K30TJM8D57</t>
  </si>
  <si>
    <t>Comparing Efficacy of 2 registered strai K30TJM8D57</t>
  </si>
  <si>
    <t>K30TJM8D58</t>
  </si>
  <si>
    <t>A survey of fungi producing Ochratoxin A K30TJM8D58</t>
  </si>
  <si>
    <t>K30TJM8D59</t>
  </si>
  <si>
    <t>CPRB Quantification and mgmt of fungici K30TJM8D59</t>
  </si>
  <si>
    <t>K30BPCDZ99</t>
  </si>
  <si>
    <t>CNPRC TARANTAL MCW U24HG010423 K30BPCDZ99</t>
  </si>
  <si>
    <t>K30BPCEZ00</t>
  </si>
  <si>
    <t>CNPRC TARANTAL MCW U24HG010423 K30BPCEZ00</t>
  </si>
  <si>
    <t>K30NEHJONE</t>
  </si>
  <si>
    <t>SPA NEH RZ 279836 22 NICK JONES K30NEHJONE</t>
  </si>
  <si>
    <t>K30MLB8AKO</t>
  </si>
  <si>
    <t>ESP Baskett Nechako White Sturgeon K30MLB8AKO</t>
  </si>
  <si>
    <t>K30MLBFINA</t>
  </si>
  <si>
    <t>ESP Baskett FINA 88D63 K30MLBFINA</t>
  </si>
  <si>
    <t>K30JON6667</t>
  </si>
  <si>
    <t>STSci Final Frontier HST GO 16667 008 K30JON6667</t>
  </si>
  <si>
    <t>K30JON6773</t>
  </si>
  <si>
    <t>STSci SNAPshot Legacy HST GO 16773 002 K30JON6773</t>
  </si>
  <si>
    <t>KS0NT88D66</t>
  </si>
  <si>
    <t>3 88D66 ABBOTT LABORATORIES CS 2020 00 KS0NT88D66</t>
  </si>
  <si>
    <t>KS0EFU01U2</t>
  </si>
  <si>
    <t>FLETCHER U01 UT Genetics 6 30 23 KS0EFU01U2</t>
  </si>
  <si>
    <t>KS0EFU01U3</t>
  </si>
  <si>
    <t>FLETCHER U01 UT Genetics 6 30 24 KS0EFU01U3</t>
  </si>
  <si>
    <t>KS0EFU01UT</t>
  </si>
  <si>
    <t>FLETCHER U01 UT 06 30 22 KS0EFU01UT</t>
  </si>
  <si>
    <t>KS0VWECHO1</t>
  </si>
  <si>
    <t>WHEELOCK MED IQ ECHO HD 12 22 KS0VWECHO1</t>
  </si>
  <si>
    <t>KS0BD88D69</t>
  </si>
  <si>
    <t>EMORY UNIVERSITY A569724 KS0BD88D69</t>
  </si>
  <si>
    <t>K30TJM8D70</t>
  </si>
  <si>
    <t>CPRD Collaborative Pistachio Rootstock K30TJM8D70</t>
  </si>
  <si>
    <t>K30APSM666</t>
  </si>
  <si>
    <t>PS LIETH ROBERT LIEN CHEN FAMILYA22 3074 K30APSM666</t>
  </si>
  <si>
    <t>KS0SS88D73</t>
  </si>
  <si>
    <t>STAVISKY BURROUGHS WELLCOME FUND 09 26 KS0SS88D73</t>
  </si>
  <si>
    <t>K30AWKLMT2</t>
  </si>
  <si>
    <t>JMIE ANNW CAL TROUT T O 33 KLAMATH DAMS K30AWKLMT2</t>
  </si>
  <si>
    <t>K30RLKLMT2</t>
  </si>
  <si>
    <t>JMIE RAL1 CAL TROUT T O 33 KLAMATH DAMS K30RLKLMT2</t>
  </si>
  <si>
    <t>K30MLHPH01</t>
  </si>
  <si>
    <t>MLC HP HOOD C000114263 K30MLHPH01</t>
  </si>
  <si>
    <t>KS0PMAM300</t>
  </si>
  <si>
    <t>MED IMPM AVDALOVIC UPENN R01 KS0PMAM300</t>
  </si>
  <si>
    <t>K30OFPOLAR</t>
  </si>
  <si>
    <t>LABEL FREE POLAR METABOLITE K30OFPOLAR</t>
  </si>
  <si>
    <t>K30APSM668</t>
  </si>
  <si>
    <t>PS INARI AG HEGARTY K30APSM668</t>
  </si>
  <si>
    <t>K30BAYDATE</t>
  </si>
  <si>
    <t>9 30 23 Date Paste App Strategies K30BAYDATE</t>
  </si>
  <si>
    <t>K30CNSTWF2</t>
  </si>
  <si>
    <t>CNS TRACY WARREN F31MH129135 FINA K30CNSTWF2</t>
  </si>
  <si>
    <t>K30CNSTWFN</t>
  </si>
  <si>
    <t>CNS TRACY WARREN F31MH129135 FINA K30CNSTWFN</t>
  </si>
  <si>
    <t>K30CNSTWI2</t>
  </si>
  <si>
    <t>CNS Tracy Warren F31MH129135 Inst Allow K30CNSTWI2</t>
  </si>
  <si>
    <t>K30CNSTWIA</t>
  </si>
  <si>
    <t>CNS Tracy Warren F31MH129135 Inst Allow K30CNSTWIA</t>
  </si>
  <si>
    <t>K30CHERLPC</t>
  </si>
  <si>
    <t>Fermilab Sub No 324489 Feng Zhang LPC K30CHERLPC</t>
  </si>
  <si>
    <t>K30BKG8ABC</t>
  </si>
  <si>
    <t>ARE Goodrich ALMOND BOARD OF CALIFORNIA K30BKG8ABC</t>
  </si>
  <si>
    <t>K30SCWEGGS</t>
  </si>
  <si>
    <t>2 28 23 Pistachio Hull Shell CPRB K30SCWEGGS</t>
  </si>
  <si>
    <t>KS0DHNFX21</t>
  </si>
  <si>
    <t>MED PSYCH HESSL NFX 21010101 Sub01 KS0DHNFX21</t>
  </si>
  <si>
    <t>KS0DHNFX22</t>
  </si>
  <si>
    <t>MED PSYCH HESSL NFX 21010101 Sub01 KS0DHNFX22</t>
  </si>
  <si>
    <t>KS0DHNFX23</t>
  </si>
  <si>
    <t>MED PSYCH HESSL NFX 21010101 Sub01 KS0DHNFX23</t>
  </si>
  <si>
    <t>K30SC88D98</t>
  </si>
  <si>
    <t>COMS NSF SaTC 2150716 C SHEN 88D98 K30SC88D98</t>
  </si>
  <si>
    <t>KS0RHNNEX1</t>
  </si>
  <si>
    <t>HAGERMAN RUSH NEURONEXT AFQ056 SUB AWARD KS0RHNNEX1</t>
  </si>
  <si>
    <t>KS0RHNNEX2</t>
  </si>
  <si>
    <t>HAGERMAN RUSH NEURONEXT AFQ056 SUB AWARD KS0RHNNEX2</t>
  </si>
  <si>
    <t>KS0RHNNEX3</t>
  </si>
  <si>
    <t>HAGERMAN RUSH NEURONEXT AFQ056 SUB AWARD KS0RHNNEX3</t>
  </si>
  <si>
    <t>KS0RHNNEX4</t>
  </si>
  <si>
    <t>HAGERMAN RUSH NEURONEXT AFQ056 SUB AWARD KS0RHNNEX4</t>
  </si>
  <si>
    <t>KS0RHNNEX5</t>
  </si>
  <si>
    <t>HAGERMAN RUSH NEURONEXT AFQ056 SUB AWARD KS0RHNNEX5</t>
  </si>
  <si>
    <t>K30BPCAZ90</t>
  </si>
  <si>
    <t>CNPRC Miller UCSF U01 Chapman K30BPCAZ90</t>
  </si>
  <si>
    <t>K30BPCBZ63</t>
  </si>
  <si>
    <t>CNPRC Miller UCSF U01 Chapman K30BPCBZ63</t>
  </si>
  <si>
    <t>K30BPCCZ10</t>
  </si>
  <si>
    <t>CNPRC Miller UCSF 9746sc K30BPCCZ10</t>
  </si>
  <si>
    <t>K30BPCCZ59</t>
  </si>
  <si>
    <t>CNPRC Miller UCSF 9746sc K30BPCCZ59</t>
  </si>
  <si>
    <t>K30BPCDZ30</t>
  </si>
  <si>
    <t>CNPRC Miller UCSF 9746sc K30BPCDZ30</t>
  </si>
  <si>
    <t>K30IMG9C05</t>
  </si>
  <si>
    <t>CMRB Cucumber Beetle in Melon Production K30IMG9C05</t>
  </si>
  <si>
    <t>K30YT20DMR</t>
  </si>
  <si>
    <t>MSE TAKAMURA NSF DMR TMRP Field Control K30YT20DMR</t>
  </si>
  <si>
    <t>K30YTDMRPY</t>
  </si>
  <si>
    <t>MSE TAKAMURA NSF DMR TMRP PAYROLL K30YTDMRPY</t>
  </si>
  <si>
    <t>K30CHNIHAJ</t>
  </si>
  <si>
    <t>Chem Ames NIH R01GM130925 0 K30CHNIHAJ</t>
  </si>
  <si>
    <t>K30EAMESC1</t>
  </si>
  <si>
    <t>AN SCI MAGA NIFA MULTIPLEX GENE EDITING K30EAMESC1</t>
  </si>
  <si>
    <t>K30EAMSTEM</t>
  </si>
  <si>
    <t>ANS Maga NIH Multiplex Gene Editing K30EAMSTEM</t>
  </si>
  <si>
    <t>K30PJRESC1</t>
  </si>
  <si>
    <t>ANS Ross NIH K30PJRESC1</t>
  </si>
  <si>
    <t>K30SDMNIF1</t>
  </si>
  <si>
    <t>MMG Diaz Munoz USDA NIFA Real time Water K30SDMNIF1</t>
  </si>
  <si>
    <t>K30V419RWM</t>
  </si>
  <si>
    <t>Pitesky Real time Waterfowl Mapping App K30V419RWM</t>
  </si>
  <si>
    <t>K30V419RWS</t>
  </si>
  <si>
    <t>Real time Waterfowl Mapping Subawards K30V419RWS</t>
  </si>
  <si>
    <t>K30MBCSFTU</t>
  </si>
  <si>
    <t>MCB CSF NIH TUFTS UNIVERSITY K30MBCSFTU</t>
  </si>
  <si>
    <t>K30DOTJH75</t>
  </si>
  <si>
    <t>Partnered Pavement Research Center K30DOTJH75</t>
  </si>
  <si>
    <t>K30DOTJH76</t>
  </si>
  <si>
    <t>Partnered Pavement Research Center K30DOTJH76</t>
  </si>
  <si>
    <t>K30APSM603</t>
  </si>
  <si>
    <t>PS KASSIM BASF CORP MCA UCB We 05312022 K30APSM603</t>
  </si>
  <si>
    <t>K30KORET01</t>
  </si>
  <si>
    <t>KORET FOUNDATION AVENUE E K30KORET01</t>
  </si>
  <si>
    <t>K30KORETGD</t>
  </si>
  <si>
    <t>KORET GRAD FINA ACCT K30KORETGD</t>
  </si>
  <si>
    <t>K30KORETST</t>
  </si>
  <si>
    <t>KORET FOUNDATION STIP ACCOUNT K30KORETST</t>
  </si>
  <si>
    <t>KS0AKAMGEN</t>
  </si>
  <si>
    <t>Med Surg Amanda Kirane Amgen trial KS0AKAMGEN</t>
  </si>
  <si>
    <t>KS0DMFSUS1</t>
  </si>
  <si>
    <t>MED PHS MIGLIORETTI VERMONT KS0DMFSUS1</t>
  </si>
  <si>
    <t>K30AQTAH20</t>
  </si>
  <si>
    <t>Hyslop Tahoe 7 1 20 6 30 21 K30AQTAH20</t>
  </si>
  <si>
    <t>K30AQTAH21</t>
  </si>
  <si>
    <t>Hyslop Tahoe 7 1 21 6 30 22 K30AQTAH21</t>
  </si>
  <si>
    <t>K30AQTAH22</t>
  </si>
  <si>
    <t>Hyslop Tahoe 7 1 22 6 30 23 K30AQTAH22</t>
  </si>
  <si>
    <t>KS0ONST501</t>
  </si>
  <si>
    <t>THORPE S MCMASTER SAFETY 7 31 2023 KS0ONST501</t>
  </si>
  <si>
    <t>KS0ERAC640</t>
  </si>
  <si>
    <t>MERM RUSSELL SAGE FOUND CHARBONNEAU KS0ERAC640</t>
  </si>
  <si>
    <t>KS0FTCK101</t>
  </si>
  <si>
    <t>KREULEN DYNANAIL 3 1 2024 KS0FTCK101</t>
  </si>
  <si>
    <t>KS0LBFCBI1</t>
  </si>
  <si>
    <t>MED PHS BECKETT LLNL B639943 KS0LBFCBI1</t>
  </si>
  <si>
    <t>KS0LBFCBI2</t>
  </si>
  <si>
    <t>MED PHS BECKETT LLNL B639943 KS0LBFCBI2</t>
  </si>
  <si>
    <t>KS0LBFCBI3</t>
  </si>
  <si>
    <t>MED PHS BECKETT LLNL B639943 KS0LBFCBI3</t>
  </si>
  <si>
    <t>KS0LBFCBI4</t>
  </si>
  <si>
    <t>MED PHS BECKETT LLNL B639943 KS0LBFCBI4</t>
  </si>
  <si>
    <t>KS0RASW201</t>
  </si>
  <si>
    <t>ANTONY SPRINGWORKS PROTOCOL MEK NF 201 KS0RASW201</t>
  </si>
  <si>
    <t>KS0DGABRP2</t>
  </si>
  <si>
    <t>Med Surg David Greenhalgh ABRUPT 2 KS0DGABRP2</t>
  </si>
  <si>
    <t>KS0TPABRP2</t>
  </si>
  <si>
    <t>Med Surg Tina Palmieri ABA Abrupt2 KS0TPABRP2</t>
  </si>
  <si>
    <t>K30F4MKNIH</t>
  </si>
  <si>
    <t>CEE Kleeman NIH CHARGE study K30F4MKNIH</t>
  </si>
  <si>
    <t>KS0IHF10CG</t>
  </si>
  <si>
    <t>MED PHS HERTZ PICCIOTTO CHARGE KS0IHF10CG</t>
  </si>
  <si>
    <t>K30APSF772</t>
  </si>
  <si>
    <t>PS OKI 2020 CDFA SCMP CLIMATE READY K30APSF772</t>
  </si>
  <si>
    <t>K30APSFA72</t>
  </si>
  <si>
    <t>PS OKI 2020 CDFA SCMP CLIMATE READY SUBS K30APSFA72</t>
  </si>
  <si>
    <t>K302389C66</t>
  </si>
  <si>
    <t>CS CDTFA Tax audit analysis Tagkopoulos K302389C66</t>
  </si>
  <si>
    <t>KS0LTCSHL1</t>
  </si>
  <si>
    <t>A20 2449 Tian CSHL KS0LTCSHL1</t>
  </si>
  <si>
    <t>KS0LTCSHL2</t>
  </si>
  <si>
    <t>A20 2449 Tian CSHL KS0LTCSHL2</t>
  </si>
  <si>
    <t>KS0LTCSHL3</t>
  </si>
  <si>
    <t>A20 2449 Tian CSHL YR3 KS0LTCSHL3</t>
  </si>
  <si>
    <t>KS0LTCSHL4</t>
  </si>
  <si>
    <t>A20 2449 Tian CSHL YR4 KS0LTCSHL4</t>
  </si>
  <si>
    <t>K30GC89C73</t>
  </si>
  <si>
    <t>PHIS U ADELAIDE C GILMORE 89C73 K30GC89C73</t>
  </si>
  <si>
    <t>K30RHYBRID</t>
  </si>
  <si>
    <t>JMIE RHOL CDFW CACHE SLOUGH COMPLEX K30RHYBRID</t>
  </si>
  <si>
    <t>K30SCOC82A</t>
  </si>
  <si>
    <t>LAWR SCOW NIH SUSTAINABLE DEVELOPMENT K30SCOC82A</t>
  </si>
  <si>
    <t>K30SCOWC82</t>
  </si>
  <si>
    <t>LAWR SCOW NIH SUSTAINABLE DEVELOPMENT K30SCOWC82</t>
  </si>
  <si>
    <t>K30P4SM003</t>
  </si>
  <si>
    <t>CEE MILLER RICE BOARD TREATMENT K30P4SM003</t>
  </si>
  <si>
    <t>KS0PMKY804</t>
  </si>
  <si>
    <t>MED IMPM YONEDA CSA REJUVENAIR KS0PMKY804</t>
  </si>
  <si>
    <t>KS0PMYK804</t>
  </si>
  <si>
    <t>MED IMPM YONEDA CSA REJUVENAIR KS0PMYK804</t>
  </si>
  <si>
    <t>KS0HOKK835</t>
  </si>
  <si>
    <t>MED IMHO LI GENENTECH ML41591 KS0HOKK835</t>
  </si>
  <si>
    <t>K30LAZ3608</t>
  </si>
  <si>
    <t>LAWR LAZCANO AMER VINEYARD FOUND K30LAZ3608</t>
  </si>
  <si>
    <t>K30AMDMR20</t>
  </si>
  <si>
    <t>CHE MOULE NSF DMR 2005210 FUND 89C93 K30AMDMR20</t>
  </si>
  <si>
    <t>K30ZIMDMR2</t>
  </si>
  <si>
    <t>PHY Zimanyi NSF DMR 2005210 FUND 89C93 K30ZIMDMR2</t>
  </si>
  <si>
    <t>K30JNS5SAF</t>
  </si>
  <si>
    <t>ESP Sanchirico Sust Alaska Fisheries K30JNS5SAF</t>
  </si>
  <si>
    <t>K30DKNIFA1</t>
  </si>
  <si>
    <t>Dinesh Kumar USDA NIFA 2020 67013 31544 K30DKNIFA1</t>
  </si>
  <si>
    <t>K30SDKNIFA</t>
  </si>
  <si>
    <t>PLB Dinesh Kumar NIFA 2020 67013 31544 K30SDKNIFA</t>
  </si>
  <si>
    <t>K30V4B33MF</t>
  </si>
  <si>
    <t>Sinnott MAF Sarcocystis Neurona Rsch K30V4B33MF</t>
  </si>
  <si>
    <t>K30V7B33MF</t>
  </si>
  <si>
    <t>Sinnott MAF Sarcocystis Neurona Rsch K30V7B33MF</t>
  </si>
  <si>
    <t>K30VPCEZ01</t>
  </si>
  <si>
    <t>CNPRC Amaral Angelman Syndrome A22 3105 K30VPCEZ01</t>
  </si>
  <si>
    <t>KS0LRMOTIO</t>
  </si>
  <si>
    <t>RANDALL DECIPHERA PHARMA 06 01 2025 KS0LRMOTIO</t>
  </si>
  <si>
    <t>K30SBCTRI0</t>
  </si>
  <si>
    <t>Brady CTRI 2022 K30SBCTRI0</t>
  </si>
  <si>
    <t>K30GT89D10</t>
  </si>
  <si>
    <t>SOCS STATE OF CA T GRATTET 89D10 K30GT89D10</t>
  </si>
  <si>
    <t>KS0NAPDHIP</t>
  </si>
  <si>
    <t>MED PHS ANDERSON UCB LINGNAN KS0NAPDHIP</t>
  </si>
  <si>
    <t>K30V419IAS</t>
  </si>
  <si>
    <t>Busch Antibiotic Stewardship Research K30V419IAS</t>
  </si>
  <si>
    <t>KS0NJPLSNH</t>
  </si>
  <si>
    <t>JOYCE PLS Natural History PNHS 7 31 23 KS0NJPLSNH</t>
  </si>
  <si>
    <t>K30IHMIRC1</t>
  </si>
  <si>
    <t>Advance Genomic Tools for Peppermint Imp K30IHMIRC1</t>
  </si>
  <si>
    <t>KS0MZAFOSR</t>
  </si>
  <si>
    <t>ZHAO AFOSR DURIP 2022 2023 KS0MZAFOSR</t>
  </si>
  <si>
    <t>K30CNSBW10</t>
  </si>
  <si>
    <t>CNS WILTGEN 1R21DA055440 NIDA K30CNSBW10</t>
  </si>
  <si>
    <t>KS0ERJT507</t>
  </si>
  <si>
    <t>MERM WAYNE STATE BEEPER JOHNSON KS0ERJT507</t>
  </si>
  <si>
    <t>KS0ERJT508</t>
  </si>
  <si>
    <t>MERM WAYNE STATE BEEPER JOHNSON KS0ERJT508</t>
  </si>
  <si>
    <t>KS0ERJT513</t>
  </si>
  <si>
    <t>MERM WAYNE STATE BEEPER JOHNSON main KS0ERJT513</t>
  </si>
  <si>
    <t>KS0ERJT514</t>
  </si>
  <si>
    <t>MERM WAYNE STATE BEEPER JOHNSON patient KS0ERJT514</t>
  </si>
  <si>
    <t>K30CNSLF00</t>
  </si>
  <si>
    <t>CNS LINDSEY FELTH INST ALLOWANCE K30CNSLF00</t>
  </si>
  <si>
    <t>K30CNSLF01</t>
  </si>
  <si>
    <t>CNS LINDSEY FELTH F31DA056222 FINA K30CNSLF01</t>
  </si>
  <si>
    <t>K30CNSLF02</t>
  </si>
  <si>
    <t>CNS LINDSEY FELTH F31DA056222 FINA K30CNSLF02</t>
  </si>
  <si>
    <t>K30CNSLFIA</t>
  </si>
  <si>
    <t>CNS LINDSEY FELTH INST ALLOWANCE K30CNSLFIA</t>
  </si>
  <si>
    <t>K30CNSAW00</t>
  </si>
  <si>
    <t>CNS ASHLEY WILLIAMS R36MH130100 K30CNSAW00</t>
  </si>
  <si>
    <t>K30LRSGFIA</t>
  </si>
  <si>
    <t>NPB Smith The Good Food Institute Award K30LRSGFIA</t>
  </si>
  <si>
    <t>K30FAA0001</t>
  </si>
  <si>
    <t>FAA CRRSA Airport Grant K30FAA0001</t>
  </si>
  <si>
    <t>KS0KFPHRF1</t>
  </si>
  <si>
    <t>STEM FINK PITT HOPKINS RF KS0KFPHRF1</t>
  </si>
  <si>
    <t>K30L33046J</t>
  </si>
  <si>
    <t>LAW JOHN PAUL STEVENS FELLOWSHIP GRANT K30L33046J</t>
  </si>
  <si>
    <t>K30APSFB05</t>
  </si>
  <si>
    <t>PS YOUNG NSF COLLABORATIVE RES 08312027 K30APSFB05</t>
  </si>
  <si>
    <t>KS0JMRPPN1</t>
  </si>
  <si>
    <t>MARCIN REGIONAL PED PANDEMIC NETWORK KS0JMRPPN1</t>
  </si>
  <si>
    <t>K304873279</t>
  </si>
  <si>
    <t>ARB Measuring the Emissions K304873279</t>
  </si>
  <si>
    <t>K30KMCSR01</t>
  </si>
  <si>
    <t>BME Moxon NIH Sub from Mount Sinai K30KMCSR01</t>
  </si>
  <si>
    <t>K30KMMSR02</t>
  </si>
  <si>
    <t>BME Moxon NIH Sub from Mount Sinai Y2 K30KMMSR02</t>
  </si>
  <si>
    <t>K30GMBMOSD</t>
  </si>
  <si>
    <t>GEL BILLEN METASTABLE OLIVINE K30GMBMOSD</t>
  </si>
  <si>
    <t>K30SUNPPEH</t>
  </si>
  <si>
    <t>9 29 25 PPE for Healthcare Workers Iowa K30SUNPPEH</t>
  </si>
  <si>
    <t>KS0SLSNGB2</t>
  </si>
  <si>
    <t>DR LIS SONG BROWN RESIDENCY GRANT 2 KS0SLSNGB2</t>
  </si>
  <si>
    <t>KS0CACN506</t>
  </si>
  <si>
    <t>MED IMCA CHIAMVIMONVAT JANSSEN HRT DAY19 KS0CACN506</t>
  </si>
  <si>
    <t>K30FAA0002</t>
  </si>
  <si>
    <t>FAA CARES Act Grant K30FAA0002</t>
  </si>
  <si>
    <t>KS0DBBHMIP</t>
  </si>
  <si>
    <t>BLACKER DHCS BEHAVIORAL HEALTH MIP KS0DBBHMIP</t>
  </si>
  <si>
    <t>KS0DBBHSTP</t>
  </si>
  <si>
    <t>BLACKER DHCS BHMIP INTERN STIPENDS KS0DBBHSTP</t>
  </si>
  <si>
    <t>K30AMSGST2</t>
  </si>
  <si>
    <t>CDWR Development of Genetic Assays SJD K30AMSGST2</t>
  </si>
  <si>
    <t>K30AMSGST3</t>
  </si>
  <si>
    <t>CDWR Development of Genetic Assays SJD K30AMSGST3</t>
  </si>
  <si>
    <t>K30AMSGSTG</t>
  </si>
  <si>
    <t>CDWR Development of Genetic Assays SJD K30AMSGSTG</t>
  </si>
  <si>
    <t>K30CJCLSC2</t>
  </si>
  <si>
    <t>JMIE CAJ1 CA DSC SALMON CLASSIC Y2 K30CJCLSC2</t>
  </si>
  <si>
    <t>K30CJCLSC3</t>
  </si>
  <si>
    <t>JMIE CAJ1 CA DSC SALMON CLASSIC Y3 K30CJCLSC3</t>
  </si>
  <si>
    <t>K30CJCLSIC</t>
  </si>
  <si>
    <t>JMIE CAJ1 CA DSC SALMON CLASSIC PROJ K30CJCLSIC</t>
  </si>
  <si>
    <t>KS0ERRJ640</t>
  </si>
  <si>
    <t>MERM BURN FIRST AID 20CRW EM STUDY ROSE KS0ERRJ640</t>
  </si>
  <si>
    <t>KS0TPGRIFF</t>
  </si>
  <si>
    <t>Griffith Univ Sub Award KS0TPGRIFF</t>
  </si>
  <si>
    <t>K30MATMF4P</t>
  </si>
  <si>
    <t>M Fraas NSF QMATH15 2022 24 PS K30MATMF4P</t>
  </si>
  <si>
    <t>KS0HSR0300</t>
  </si>
  <si>
    <t>SIEFKES PULSE OX NEOPOD GRANT KS0HSR0300</t>
  </si>
  <si>
    <t>K30HARVLCB</t>
  </si>
  <si>
    <t>CHEM Lebrilla Harvard Subaward K30HARVLCB</t>
  </si>
  <si>
    <t>K30JS89D61</t>
  </si>
  <si>
    <t>ANTS ACLS A23 0458 S JOSEPH 89D61 K30JS89D61</t>
  </si>
  <si>
    <t>K30GHKSEAF</t>
  </si>
  <si>
    <t>GEL KEMPF HANNAH SEA GRANT FINA K30GHKSEAF</t>
  </si>
  <si>
    <t>K30GHKSEAG</t>
  </si>
  <si>
    <t>GEL KEMPF HANNAH SEA GRANT K30GHKSEAG</t>
  </si>
  <si>
    <t>K30SYRFSN1</t>
  </si>
  <si>
    <t>JMIE HAYE NSF VIA VIRGINIA COMMONWEALTH K30SYRFSN1</t>
  </si>
  <si>
    <t>K30LAZ9D65</t>
  </si>
  <si>
    <t>LAWR Lazcano CDFA Assessing the potenti K30LAZ9D65</t>
  </si>
  <si>
    <t>KS0RCNCIAA</t>
  </si>
  <si>
    <t>NCI Uo1 FY 23 KS0RCNCIAA</t>
  </si>
  <si>
    <t>K304872150</t>
  </si>
  <si>
    <t>Tal Electrification of Transport UCMX K304872150</t>
  </si>
  <si>
    <t>K30V435D68</t>
  </si>
  <si>
    <t>Research award BALF A22 3523 K30V435D68</t>
  </si>
  <si>
    <t>K30MOHFFA4</t>
  </si>
  <si>
    <t>NBP Huising NIH NIDDK R01DK132597 K30MOHFFA4</t>
  </si>
  <si>
    <t>K30APSM667</t>
  </si>
  <si>
    <t>PS PUTNAM FORAGE GENETICS UC ALF TRIAL K30APSM667</t>
  </si>
  <si>
    <t>KS0EMNL201</t>
  </si>
  <si>
    <t>Maverakis Nimbus Lakshmi 4858 201 KS0EMNL201</t>
  </si>
  <si>
    <t>K30AEX9D75</t>
  </si>
  <si>
    <t>CA Strawberry Commission Effect of Soil K30AEX9D75</t>
  </si>
  <si>
    <t>K30V470SL1</t>
  </si>
  <si>
    <t>SNL SME Gaps and Needs Assessment K30V470SL1</t>
  </si>
  <si>
    <t>KS0NT89D78</t>
  </si>
  <si>
    <t>QIAGEN SCIENCES LLC SMF 21 2526 0 001 KS0NT89D78</t>
  </si>
  <si>
    <t>K30V435D79</t>
  </si>
  <si>
    <t>CDFW research Contract A23 0789 K30V435D79</t>
  </si>
  <si>
    <t>K30V435D80</t>
  </si>
  <si>
    <t>Amend CDFW research Contract A23 0789 K30V435D80</t>
  </si>
  <si>
    <t>K30V435D81</t>
  </si>
  <si>
    <t>Y2 CDFW research Contract A23 0789 K30V435D81</t>
  </si>
  <si>
    <t>K30PSNIH01</t>
  </si>
  <si>
    <t>MMG SHAH NIH R21AI168716 w Pirbright K30PSNIH01</t>
  </si>
  <si>
    <t>KS0FFUPFDM</t>
  </si>
  <si>
    <t>STEM FIERRO UPENN FD MAS KS0FFUPFDM</t>
  </si>
  <si>
    <t>KS0TOILLUM</t>
  </si>
  <si>
    <t>OYEGBILE CHIDI GW RSRCH GWEP19022 12 27 KS0TOILLUM</t>
  </si>
  <si>
    <t>K30MP89D84</t>
  </si>
  <si>
    <t>ANTS NSF 2152718 0 P MCNEILL 89D84 K30MP89D84</t>
  </si>
  <si>
    <t>K30AUR2223</t>
  </si>
  <si>
    <t>GIGG 22 23 UCSGP Grace Auringer K30AUR2223</t>
  </si>
  <si>
    <t>K30GMASGCP</t>
  </si>
  <si>
    <t>GIGG 22 23 UCSGP Grace Auringer K30GMASGCP</t>
  </si>
  <si>
    <t>K30PJANDRL</t>
  </si>
  <si>
    <t>MAE PARK ANDURIL INDUST A22 3103 K30PJANDRL</t>
  </si>
  <si>
    <t>K30APSPWJ7</t>
  </si>
  <si>
    <t>PS DANDEKAR 2022 CWB GENOME EDITING K30APSPWJ7</t>
  </si>
  <si>
    <t>K30FPS8D89</t>
  </si>
  <si>
    <t>CDFA Foundation Greenhouse 6 30 2024 K30FPS8D89</t>
  </si>
  <si>
    <t>K30PLANING</t>
  </si>
  <si>
    <t>Planning funds 89D91 K30PLANING</t>
  </si>
  <si>
    <t>K30SFMSVCC</t>
  </si>
  <si>
    <t>SF SVCC Mini Grant K30SFMSVCC</t>
  </si>
  <si>
    <t>K30SVCCBCK</t>
  </si>
  <si>
    <t>SVCC Background Checks Fellows 89D91 K30SVCCBCK</t>
  </si>
  <si>
    <t>K30SVCCCON</t>
  </si>
  <si>
    <t>SVCC Regional Conference Cohort 1 89D91 K30SVCCCON</t>
  </si>
  <si>
    <t>K30SVCCHR2</t>
  </si>
  <si>
    <t>Cohort2 Holding account 89D91 K30SVCCHR2</t>
  </si>
  <si>
    <t>K30SVCCMAT</t>
  </si>
  <si>
    <t>SVCC Materials and Supplies 89D91 K30SVCCMAT</t>
  </si>
  <si>
    <t>K30SVCCSAL</t>
  </si>
  <si>
    <t>Sac Valley CAforAll Cons Staff SFRF K30SVCCSAL</t>
  </si>
  <si>
    <t>K30SVCCSC1</t>
  </si>
  <si>
    <t>SVCC Sac City Subaward K30SVCCSC1</t>
  </si>
  <si>
    <t>K30SVCCSSU</t>
  </si>
  <si>
    <t>SVCC Sac State Subaward 89D91 K30SVCCSSU</t>
  </si>
  <si>
    <t>K30SVCCSTI</t>
  </si>
  <si>
    <t>SVCC Stipends Cohort1 Fed Port 89D91 K30SVCCSTI</t>
  </si>
  <si>
    <t>K30SVCCTRD</t>
  </si>
  <si>
    <t>SVCC Training Develop 89D91 K30SVCCTRD</t>
  </si>
  <si>
    <t>K30SVCCWC1</t>
  </si>
  <si>
    <t>SVCC Woodland College Subaward 89D91 K30SVCCWC1</t>
  </si>
  <si>
    <t>K30SVCTRAV</t>
  </si>
  <si>
    <t>SVCC Travel 89D91 K30SVCTRAV</t>
  </si>
  <si>
    <t>K30UCDFDST</t>
  </si>
  <si>
    <t>UCD Stipend FINA Account Federal 89D91 K30UCDFDST</t>
  </si>
  <si>
    <t>K30CNSDF17</t>
  </si>
  <si>
    <t>CNS FIORAVANTE 1R01MH128744 K30CNSDF17</t>
  </si>
  <si>
    <t>KS0VWRDP01</t>
  </si>
  <si>
    <t>WHEELOCK UNIV AT BUFFALO RDP YR1 06 23 KS0VWRDP01</t>
  </si>
  <si>
    <t>K30MLACRC1</t>
  </si>
  <si>
    <t>MLP ALTA Leadership Training C000114292 K30MLACRC1</t>
  </si>
  <si>
    <t>K30P4MKBRI</t>
  </si>
  <si>
    <t>CEE Michael Kleeman BRI Research Award K30P4MKBRI</t>
  </si>
  <si>
    <t>K30WPMIT22</t>
  </si>
  <si>
    <t>ECE PUTNAM NANOSCALE FREE ELECTRON LAS K30WPMIT22</t>
  </si>
  <si>
    <t>KS0KS89D98</t>
  </si>
  <si>
    <t>Shahalie Boston Sci Contract 05 31 24 KS0KS89D98</t>
  </si>
  <si>
    <t>K30LUB6684</t>
  </si>
  <si>
    <t>HST GO 16684 Peak Eff Supercluster form K30LUB6684</t>
  </si>
  <si>
    <t>KL0239SJMG</t>
  </si>
  <si>
    <t>06 22 SAN JOAQUIN MASTER GARDENER KL0239SJMG</t>
  </si>
  <si>
    <t>KL0730AGR2</t>
  </si>
  <si>
    <t>04 25 ORANGE CO WTR QLTY CORE FUNDING KL0730AGR2</t>
  </si>
  <si>
    <t>KL0730GR12</t>
  </si>
  <si>
    <t>ORANGE COUNTY SUPPORT OFFICE OPERATIONS KL0730GR12</t>
  </si>
  <si>
    <t>KL0730GRC2</t>
  </si>
  <si>
    <t>ORANGE COUNTY SUPPORT OFFICE OPERATIONS KL0730GRC2</t>
  </si>
  <si>
    <t>KL0730WQP1</t>
  </si>
  <si>
    <t>ORANGE CO WTR QLTY CORE FUNDING 20 25 KL0730WQP1</t>
  </si>
  <si>
    <t>KL0713ACI1</t>
  </si>
  <si>
    <t>18 22 Imperial Cnty Altern Crops Irrig KL0713ACI1</t>
  </si>
  <si>
    <t>KL0NPISF01</t>
  </si>
  <si>
    <t>NPI WOODWARD LOPEZ UCSF CDPH TOBACCO POL KL0NPISF01</t>
  </si>
  <si>
    <t>KL0NPISF02</t>
  </si>
  <si>
    <t>NPI WOODWARD LOPEZ UCSF CDPH PROJECT SPA KL0NPISF02</t>
  </si>
  <si>
    <t>KL0NPISF03</t>
  </si>
  <si>
    <t>NPI WOODWARD LOPEZ UCSF CDPH TOBACCO POL KL0NPISF03</t>
  </si>
  <si>
    <t>KL0NPISF04</t>
  </si>
  <si>
    <t>NPI WOODWARD LOPEZ UCSF CDPH SPACEYR2 KL0NPISF04</t>
  </si>
  <si>
    <t>KL0NPISF05</t>
  </si>
  <si>
    <t>NPI WOODWARD LOPEZ UCSF CDPH TOBACCO POL KL0NPISF05</t>
  </si>
  <si>
    <t>KL0NPISF06</t>
  </si>
  <si>
    <t>NPI WOODWARD LOPEZ UCSF CDPH SPACEYR3 KL0NPISF06</t>
  </si>
  <si>
    <t>KL0NPISF07</t>
  </si>
  <si>
    <t>NPI WOODWARD LOPEZ UCSF CDPH TOBACCO POL KL0NPISF07</t>
  </si>
  <si>
    <t>KL0NPISF08</t>
  </si>
  <si>
    <t>NPI WOODWARD LOPEZ UCSF CDPH TOBACCO POL KL0NPISF08</t>
  </si>
  <si>
    <t>KL0KKBDISA</t>
  </si>
  <si>
    <t>Bali USDA ARS Alfalfa Irrigation KL0KKBDISA</t>
  </si>
  <si>
    <t>KL0735DPB1</t>
  </si>
  <si>
    <t>20 24 CAL FIRE Dev Prescribed Burn KL0735DPB1</t>
  </si>
  <si>
    <t>KL0701ACP7</t>
  </si>
  <si>
    <t>20 22 Alameda County Partnership UCCE KL0701ACP7</t>
  </si>
  <si>
    <t>KL0450ESW2</t>
  </si>
  <si>
    <t>22 23 Early Season Water Management KL0450ESW2</t>
  </si>
  <si>
    <t>KL0104IPM4</t>
  </si>
  <si>
    <t>22 24 Supporting IPM Adoption in CA Agri KL0104IPM4</t>
  </si>
  <si>
    <t>KL0317RKN0</t>
  </si>
  <si>
    <t>23 24 Org Herbicide Orchard Weed Control KL0317RKN0</t>
  </si>
  <si>
    <t>KL0415RKN5</t>
  </si>
  <si>
    <t>22 26 Root Knot Nematicides Carrots KL0415RKN5</t>
  </si>
  <si>
    <t>KL05P20E31</t>
  </si>
  <si>
    <t>IPM Farrar IPM Adoption in California KL05P20E31</t>
  </si>
  <si>
    <t>KL05PTROUI</t>
  </si>
  <si>
    <t>IPM Farrar CDFA UCD Trouillas Sub KL05PTROUI</t>
  </si>
  <si>
    <t>KL0733IPMW</t>
  </si>
  <si>
    <t>23 24 IPM Waisen IPM Adoption in Cal KL0733IPMW</t>
  </si>
  <si>
    <t>KL0741ERE1</t>
  </si>
  <si>
    <t>UC Elkus Ranch Environmental Ed KL0741ERE1</t>
  </si>
  <si>
    <t>KL0727EMT1</t>
  </si>
  <si>
    <t>21 24 MONTEREY BAY CDFA USDA Evapotransp KL0727EMT1</t>
  </si>
  <si>
    <t>KL0410IHP0</t>
  </si>
  <si>
    <t>21 24 UCR Integration host plant resist KL0410IHP0</t>
  </si>
  <si>
    <t>KL0GFCDF2S</t>
  </si>
  <si>
    <t>FEENSTRA CDFA FARM TO SCHOOL F2S KL0GFCDF2S</t>
  </si>
  <si>
    <t>KL0IGSFTS1</t>
  </si>
  <si>
    <t>CDFA FARM TO SCHOOL IGIS PORTION KL0IGSFTS1</t>
  </si>
  <si>
    <t>KL0JETFTS1</t>
  </si>
  <si>
    <t>CDFA FARM TO SCHOOL AIC PORTION KL0JETFTS1</t>
  </si>
  <si>
    <t>KL0450ITOW</t>
  </si>
  <si>
    <t>22 23 Improv Treatment Orangeworm Walnu KL0450ITOW</t>
  </si>
  <si>
    <t>KL02344HHH</t>
  </si>
  <si>
    <t>2022 Healthy Habits Ambassadors KL02344HHH</t>
  </si>
  <si>
    <t>KL04H20F16</t>
  </si>
  <si>
    <t>2022 Healthy Habits Ambassadors KL04H20F16</t>
  </si>
  <si>
    <t>KL0CSN4HHH</t>
  </si>
  <si>
    <t>2022 Healthy Habits Ambassadors KL0CSN4HHH</t>
  </si>
  <si>
    <t>KL0104RD22</t>
  </si>
  <si>
    <t>22 23 Rice Disease Research Mgmt KL0104RD22</t>
  </si>
  <si>
    <t>KL0104AMPT</t>
  </si>
  <si>
    <t>22 23 Armyworm monitoring usng pheromene KL0104AMPT</t>
  </si>
  <si>
    <t>KL0151CCV1</t>
  </si>
  <si>
    <t>22 23 CA RICE BD Cover Crop Variety Tria KL0151CCV1</t>
  </si>
  <si>
    <t>KL0151WRC6</t>
  </si>
  <si>
    <t>22 23 CA RICE BD Weedy Rice Control in R KL0151WRC6</t>
  </si>
  <si>
    <t>KL0151EMI2</t>
  </si>
  <si>
    <t>22 23 CA RICE RES BD Emerging Issues Ric KL0151EMI2</t>
  </si>
  <si>
    <t>KL0743GUA1</t>
  </si>
  <si>
    <t>22 23 CAF Growing Urban Agriculture KL0743GUA1</t>
  </si>
  <si>
    <t>KL0104LWR3</t>
  </si>
  <si>
    <t>22 23 LAWRA L Milliron KL0104LWR3</t>
  </si>
  <si>
    <t>KL0151LAW1</t>
  </si>
  <si>
    <t>22 23 Local Applied Walnut Research LAWR KL0151LAW1</t>
  </si>
  <si>
    <t>KL0151LWR3</t>
  </si>
  <si>
    <t>22 23 LAWRA J Hasey KL0151LWR3</t>
  </si>
  <si>
    <t>KL0239LWR3</t>
  </si>
  <si>
    <t>22 23 LAWRA M Nouri KL0239LWR3</t>
  </si>
  <si>
    <t>KL0317LWR3</t>
  </si>
  <si>
    <t>22 23 LAWRA R Elkins KL0317LWR3</t>
  </si>
  <si>
    <t>KL0349LWR3</t>
  </si>
  <si>
    <t>22 23 Local Applied Walnut Research LAWR KL0349LWR3</t>
  </si>
  <si>
    <t>KL0450LWR4</t>
  </si>
  <si>
    <t>22 23 LAWRA K Arnold KL0450LWR4</t>
  </si>
  <si>
    <t>KL0450LWRI</t>
  </si>
  <si>
    <t>22 23 LAWRA J Rijal KL0450LWRI</t>
  </si>
  <si>
    <t>KL0707LWR3</t>
  </si>
  <si>
    <t>22 23 LAWRA K Aram KL0707LWR3</t>
  </si>
  <si>
    <t>KL0239TRN4</t>
  </si>
  <si>
    <t>22 23 CWB Remedies Nematode Infestations KL0239TRN4</t>
  </si>
  <si>
    <t>KL0257TRN4</t>
  </si>
  <si>
    <t>22 23 CWB Remedies Nematode Infestations KL0257TRN4</t>
  </si>
  <si>
    <t>KL0454TRN0</t>
  </si>
  <si>
    <t>22 23 CWB Remedies Nematode Infestations KL0454TRN0</t>
  </si>
  <si>
    <t>KL0257FSM1</t>
  </si>
  <si>
    <t>22 24 CDFA FSMA Training Tech Ast YOLO KL0257FSM1</t>
  </si>
  <si>
    <t>KL0410FSM1</t>
  </si>
  <si>
    <t>22 24 CDFA FSMA Training Tech Ast FRES KL0410FSM1</t>
  </si>
  <si>
    <t>KL0737FSM1</t>
  </si>
  <si>
    <t>22 24 CDFA FSMA Training Tech Ast DIEG KL0737FSM1</t>
  </si>
  <si>
    <t>KL0743FSM1</t>
  </si>
  <si>
    <t>22 24 CDFA FSMA Training Tech Ast SNTC KL0743FSM1</t>
  </si>
  <si>
    <t>KL0743FSM2</t>
  </si>
  <si>
    <t>23 24 CDFA FSMA Training Tech Assist KL0743FSM2</t>
  </si>
  <si>
    <t>KL0AASAO01</t>
  </si>
  <si>
    <t>FFF OBERBAUER ODD 2250 AH KL0AASAO01</t>
  </si>
  <si>
    <t>KL0V435PKE</t>
  </si>
  <si>
    <t>CFAH22 23 Vaccine Against Bovine Pinkeye KL0V435PKE</t>
  </si>
  <si>
    <t>KL0V4D1460</t>
  </si>
  <si>
    <t>VMDO ANIMAL HEALTH FORMULA FUNDS ODD YR KL0V4D1460</t>
  </si>
  <si>
    <t>KL0AASAO00</t>
  </si>
  <si>
    <t>FFF OBERBAUER EVEN 2250 AH KL0AASAO00</t>
  </si>
  <si>
    <t>KL0V480L18</t>
  </si>
  <si>
    <t>T LehenbauerCFAH 21 22 Disbud and dehorn KL0V480L18</t>
  </si>
  <si>
    <t>KL0V4D1459</t>
  </si>
  <si>
    <t>VMDO ANIMAL HEALTH FORMULA FUND EVEN YR KL0V4D1459</t>
  </si>
  <si>
    <t>KL0AASAT03</t>
  </si>
  <si>
    <t>FFF TODGHAM ODD 2252 H KL0AASAT03</t>
  </si>
  <si>
    <t>KL0ABATZ01</t>
  </si>
  <si>
    <t>FFF ZICARI ODD 2031 H KL0ABATZ01</t>
  </si>
  <si>
    <t>KL0ABAYH01</t>
  </si>
  <si>
    <t>FFF HSIEH ODD 6706 H KL0ABAYH01</t>
  </si>
  <si>
    <t>KL0ABAZF05</t>
  </si>
  <si>
    <t>FFF FAN Z ODD 2503 H KL0ABAZF05</t>
  </si>
  <si>
    <t>KL0AECCC01</t>
  </si>
  <si>
    <t>FFF CARTER ODD 7820 H KL0AECCC01</t>
  </si>
  <si>
    <t>KL0AECKN01</t>
  </si>
  <si>
    <t>FFF NOVAN ODD 2470 H KL0AECKN01</t>
  </si>
  <si>
    <t>KL0AECMA01</t>
  </si>
  <si>
    <t>FFF AGERTON ODD 2538 H KL0AECMA01</t>
  </si>
  <si>
    <t>KL0AETRR01</t>
  </si>
  <si>
    <t>FFF RICE ODD 2152 H KL0AETRR01</t>
  </si>
  <si>
    <t>KL0AEVAS01</t>
  </si>
  <si>
    <t>FFF SHAPIRO ODD 2265 H KL0AEVAS01</t>
  </si>
  <si>
    <t>KL0AEVGP01</t>
  </si>
  <si>
    <t>FFF PATRICELLI ODD 2264 H KL0AEVGP01</t>
  </si>
  <si>
    <t>KL0AEVJR01</t>
  </si>
  <si>
    <t>FFF ROSS IBARRA ODD 2550 H KL0AEVJR01</t>
  </si>
  <si>
    <t>KL0AFSSD01</t>
  </si>
  <si>
    <t>FFF DUNGAN ODD 6097 H KL0AFSSD01</t>
  </si>
  <si>
    <t>KL0ALWJR01</t>
  </si>
  <si>
    <t>FFF RODRIGUES ODD 2616 H KL0ALWJR01</t>
  </si>
  <si>
    <t>KL0ALWML01</t>
  </si>
  <si>
    <t>FFF LAZCANO ODD 2590 H KL0ALWML01</t>
  </si>
  <si>
    <t>KL0ALWTN01</t>
  </si>
  <si>
    <t>FFF NATHAN ODD 5332 H KL0ALWTN01</t>
  </si>
  <si>
    <t>KL0AMBAF01</t>
  </si>
  <si>
    <t>FFF FISHER ODD 2629 H KL0AMBAF01</t>
  </si>
  <si>
    <t>KL0AMBLR01</t>
  </si>
  <si>
    <t>FFF ROSE ODD 6239 H KL0AMBLR01</t>
  </si>
  <si>
    <t>KL0AMBRC01</t>
  </si>
  <si>
    <t>FFF CHENG ODD 7399 H KL0AMBRC01</t>
  </si>
  <si>
    <t>KL0AMIRP01</t>
  </si>
  <si>
    <t>FFF PARALES ODD 7235 H KL0AMIRP01</t>
  </si>
  <si>
    <t>KL0ANPGN01</t>
  </si>
  <si>
    <t>FFF NEVITT ODD 3509 H KL0ANPGN01</t>
  </si>
  <si>
    <t>KL0ANPTC01</t>
  </si>
  <si>
    <t>FFF COOMBS HAHN ODD 2484 H KL0ANPTC01</t>
  </si>
  <si>
    <t>KL0ANTCH01</t>
  </si>
  <si>
    <t>FFF STEWART ODD 2092 H KL0ANTCH01</t>
  </si>
  <si>
    <t>KL0ANTFH01</t>
  </si>
  <si>
    <t>FFF HAJ ODD 7836 H KL0ANTFH01</t>
  </si>
  <si>
    <t>KL0ANTPO01</t>
  </si>
  <si>
    <t>FFF OTEIZA ODD 7244 H KL0ANTPO01</t>
  </si>
  <si>
    <t>KL0APBBL01</t>
  </si>
  <si>
    <t>FFF LIU ODD 2536 H KL0APBBL01</t>
  </si>
  <si>
    <t>KL0APBJM01</t>
  </si>
  <si>
    <t>FFF MALOOF ODD 2465 H KL0APBJM01</t>
  </si>
  <si>
    <t>KL0APSY103</t>
  </si>
  <si>
    <t>FFF BLOOM ODD 2073 H KL0APSY103</t>
  </si>
  <si>
    <t>KL0APSY105</t>
  </si>
  <si>
    <t>FFF CHETELAT ODD 6315 H KL0APSY105</t>
  </si>
  <si>
    <t>KL0APSY137</t>
  </si>
  <si>
    <t>FFF EVINER ODD 2410 H KL0APSY137</t>
  </si>
  <si>
    <t>KL0APSY145</t>
  </si>
  <si>
    <t>FFF BECKLES ODD 2404 H KL0APSY145</t>
  </si>
  <si>
    <t>KL0APSY147</t>
  </si>
  <si>
    <t>FFF POTTER ODD 6273 H KL0APSY147</t>
  </si>
  <si>
    <t>KL0APSY149</t>
  </si>
  <si>
    <t>FFF RUNCIE ODD 2721 H KL0APSY149</t>
  </si>
  <si>
    <t>KL0APSY212</t>
  </si>
  <si>
    <t>FFF ST CLAIR ODD 5983 H KL0APSY212</t>
  </si>
  <si>
    <t>KL0APSY216</t>
  </si>
  <si>
    <t>FFF LATIMER ODD 2017 H KL0APSY216</t>
  </si>
  <si>
    <t>KL0APSY221</t>
  </si>
  <si>
    <t>FFF TIAN ODD 7869 H KL0APSY221</t>
  </si>
  <si>
    <t>KL0AVEAK01</t>
  </si>
  <si>
    <t>FFF KOPP ODD 2241 H KL0AVEAK01</t>
  </si>
  <si>
    <t>KL0AVESE01</t>
  </si>
  <si>
    <t>FFF EBELER ODD 6013 H KL0AVESE01</t>
  </si>
  <si>
    <t>KL0AWFDK01</t>
  </si>
  <si>
    <t>FFF KELT ODD 6126 H KL0AWFDK01</t>
  </si>
  <si>
    <t>KL0FIN44HO</t>
  </si>
  <si>
    <t>ANR FINANCIAL SERVICES KL0FIN44HO</t>
  </si>
  <si>
    <t>KL0RPMGNIH</t>
  </si>
  <si>
    <t>RPM GEN HATCH FUNDS NON INTEGRATED ODD KL0RPMGNIH</t>
  </si>
  <si>
    <t>KL0AASAT02</t>
  </si>
  <si>
    <t>FFF TODGHAM EVEN 2252 H KL0AASAT02</t>
  </si>
  <si>
    <t>KL0AASRZ00</t>
  </si>
  <si>
    <t>FFF ZINN EVN 6578 H KL0AASRZ00</t>
  </si>
  <si>
    <t>KL0ABAFF00</t>
  </si>
  <si>
    <t>FFF FATHALLAH EVEN 2483 H KL0ABAFF00</t>
  </si>
  <si>
    <t>KL0ABATZ00</t>
  </si>
  <si>
    <t>FFF ZICARI EVN 2031 H KL0ABATZ00</t>
  </si>
  <si>
    <t>KL0AECPM00</t>
  </si>
  <si>
    <t>FFF MEREL EVN 2251 H KL0AECPM00</t>
  </si>
  <si>
    <t>KL0AECRS00</t>
  </si>
  <si>
    <t>FFF SEXTON EVN 2412 H KL0AECRS00</t>
  </si>
  <si>
    <t>KL0AENRC02</t>
  </si>
  <si>
    <t>FFF CAREY EVEN 2478 H KL0AENRC02</t>
  </si>
  <si>
    <t>KL0AENRK00</t>
  </si>
  <si>
    <t>FFF KARBAN EVEN 4278 H KL0AENRK00</t>
  </si>
  <si>
    <t>KL0AENSN00</t>
  </si>
  <si>
    <t>FFF NADLER EVEN 6851 H KL0AENSN00</t>
  </si>
  <si>
    <t>KL0AETRR00</t>
  </si>
  <si>
    <t>FFF RICE EVN 2152 H KL0AETRR00</t>
  </si>
  <si>
    <t>KL0AEVCL00</t>
  </si>
  <si>
    <t>FFF LANGLEY EVN 2268 H KL0AEVCL00</t>
  </si>
  <si>
    <t>KL0AEVGP00</t>
  </si>
  <si>
    <t>FFF PATRICELLI EVEN 2264 H KL0AEVGP00</t>
  </si>
  <si>
    <t>KL0AEVJR00</t>
  </si>
  <si>
    <t>FFF ROSS IBARRA EVEN 2550 H KL0AEVJR00</t>
  </si>
  <si>
    <t>KL0AEVRG00</t>
  </si>
  <si>
    <t>FFF GROSBERG EVN 2427 H KL0AEVRG00</t>
  </si>
  <si>
    <t>KL0AFSJD00</t>
  </si>
  <si>
    <t>FFF DELARUE EVEN 2670 H KL0AFSJD00</t>
  </si>
  <si>
    <t>KL0ALWKP00</t>
  </si>
  <si>
    <t>FFF PAW U EVEN 4526 H KL0ALWKP00</t>
  </si>
  <si>
    <t>KL0ALWTN00</t>
  </si>
  <si>
    <t>FFF NATHAN EVEN 5332 H KL0ALWTN00</t>
  </si>
  <si>
    <t>KL0AMBEB00</t>
  </si>
  <si>
    <t>FFF BALDWIN EVN 2488 H KL0AMBEB00</t>
  </si>
  <si>
    <t>KL0AMBKK00</t>
  </si>
  <si>
    <t>FFF KAPLAN EVEN 6731 H KL0AMBKK00</t>
  </si>
  <si>
    <t>KL0AMIMS00</t>
  </si>
  <si>
    <t>FFF SINGER EVN 7473 H KL0AMIMS00</t>
  </si>
  <si>
    <t>KL0ANPDF00</t>
  </si>
  <si>
    <t>FFF FURLOW EVEN 2531 H KL0ANPDF00</t>
  </si>
  <si>
    <t>KL0ANTCS00</t>
  </si>
  <si>
    <t>FFF STEWART EVEN 2092 H KL0ANTCS00</t>
  </si>
  <si>
    <t>KL0ANTEP00</t>
  </si>
  <si>
    <t>FFF PRADO EVEN 2493 H KL0ANTEP00</t>
  </si>
  <si>
    <t>KL0ANTPO00</t>
  </si>
  <si>
    <t>FFF OTEIZA EVEN 7244 H KL0ANTPO00</t>
  </si>
  <si>
    <t>KL0APBAB04</t>
  </si>
  <si>
    <t>FFF BRITT EVEN 2691 H KL0APBAB04</t>
  </si>
  <si>
    <t>KL0APBNS06</t>
  </si>
  <si>
    <t>FFF SINHA EVEN 7412 H KL0APBNS06</t>
  </si>
  <si>
    <t>KL0APSY110</t>
  </si>
  <si>
    <t>FFF CHETELAT EVEN 6315 H KL0APSY110</t>
  </si>
  <si>
    <t>KL0APSY130</t>
  </si>
  <si>
    <t>FFF JASIENIUK EVN 2235 H KL0APSY130</t>
  </si>
  <si>
    <t>KL0APSY136</t>
  </si>
  <si>
    <t>FFF EVINER EVEN 2410 H KL0APSY136</t>
  </si>
  <si>
    <t>KL0APSY144</t>
  </si>
  <si>
    <t>FFF BECKLES EVEN 2404 H KL0APSY144</t>
  </si>
  <si>
    <t>KL0APSY146</t>
  </si>
  <si>
    <t>FFF MESGARAN EVEN 2511 H KL0APSY146</t>
  </si>
  <si>
    <t>KL0APSY160</t>
  </si>
  <si>
    <t>FFF ZWIENIECKI EVN 2224 H KL0APSY160</t>
  </si>
  <si>
    <t>KL0APSY214</t>
  </si>
  <si>
    <t>FFF ST CLAIR EVEN 5983 H KL0APSY214</t>
  </si>
  <si>
    <t>KL0APSY222</t>
  </si>
  <si>
    <t>FFF TIAN EVN 7869 H KL0APSY222</t>
  </si>
  <si>
    <t>KL0AVEDB00</t>
  </si>
  <si>
    <t>FFF BLOCK EVN 7728 H KL0AVEDB00</t>
  </si>
  <si>
    <t>KL0AWFDK00</t>
  </si>
  <si>
    <t>FFF KELT EVEN 6126 H KL0AWFDK00</t>
  </si>
  <si>
    <t>KL0FIN44HE</t>
  </si>
  <si>
    <t>ANR FINANCIAL SERVICES KL0FIN44HE</t>
  </si>
  <si>
    <t>KL0PPEGNHE</t>
  </si>
  <si>
    <t>PPE GENERAL HATCH EVEN YEAR KL0PPEGNHE</t>
  </si>
  <si>
    <t>KL0RPMGNHE</t>
  </si>
  <si>
    <t>RPM GEN HATCH FUNDS EVEN YEAR KL0RPMGNHE</t>
  </si>
  <si>
    <t>KL0SPRGNHE</t>
  </si>
  <si>
    <t>SWPR GEN HATCH EVEN YEAR KL0SPRGNHE</t>
  </si>
  <si>
    <t>KL0AECJT01</t>
  </si>
  <si>
    <t>FFF TAYLOR ODD 2197 H KL0AECJT01</t>
  </si>
  <si>
    <t>KL0AECKJ03</t>
  </si>
  <si>
    <t>FFF JESSOE ODD 2695 H KL0AECKJ03</t>
  </si>
  <si>
    <t>KL0AECTL01</t>
  </si>
  <si>
    <t>FFF LYBBERT ODD 2254 H KL0AECTL01</t>
  </si>
  <si>
    <t>KL0AENAC11</t>
  </si>
  <si>
    <t>FFF CORNEL ODD 2456 H KL0AENAC11</t>
  </si>
  <si>
    <t>KL0AENCN01</t>
  </si>
  <si>
    <t>FFF NANSEN ODD 2309 H KL0AENCN01</t>
  </si>
  <si>
    <t>KL0AENDU01</t>
  </si>
  <si>
    <t>FFF ULLMAN ODD 6020 H KL0AENDU01</t>
  </si>
  <si>
    <t>KL0AENGA01</t>
  </si>
  <si>
    <t>FFF ATTARDO ODD 2477 H KL0AENGA01</t>
  </si>
  <si>
    <t>KL0AESRH01</t>
  </si>
  <si>
    <t>FFF HIJMANS ODD 2547 H KL0AESRH01</t>
  </si>
  <si>
    <t>KL0AESSH03</t>
  </si>
  <si>
    <t>FFF HARRISON ODD 2627 H KL0AESSH03</t>
  </si>
  <si>
    <t>KL0AESTT01</t>
  </si>
  <si>
    <t>FFF TOMICH ODD 7766 H KL0AESTT01</t>
  </si>
  <si>
    <t>KL0AFSGF01</t>
  </si>
  <si>
    <t>FFF FOX ODD 2592 H KL0AFSGF01</t>
  </si>
  <si>
    <t>KL0AHEAK01</t>
  </si>
  <si>
    <t>FFF KIERS ODD 2533 H KL0AHEAK01</t>
  </si>
  <si>
    <t>KL0AHEAN03</t>
  </si>
  <si>
    <t>FFF NISHINA ODD 2697 H KL0AHEAN03</t>
  </si>
  <si>
    <t>KL0AHEEC01</t>
  </si>
  <si>
    <t>FFF CHU ODD 2632 H KL0AHEEC01</t>
  </si>
  <si>
    <t>KL0AHENB01</t>
  </si>
  <si>
    <t>FFF BRAZIL ODD 2469 H KL0AHENB01</t>
  </si>
  <si>
    <t>KL0AHERG01</t>
  </si>
  <si>
    <t>FFF GALT ODD 2748 H KL0AHERG01</t>
  </si>
  <si>
    <t>KL0ALWHD01</t>
  </si>
  <si>
    <t>FFF DAHLKE ODD 2513 H KL0ALWHD01</t>
  </si>
  <si>
    <t>KL0APPDC01</t>
  </si>
  <si>
    <t>FFF COOK ODD 7536 H KL0APPDC01</t>
  </si>
  <si>
    <t>KL0APPDR01</t>
  </si>
  <si>
    <t>FFF RIZZO ODD 6738 H KL0APPDR01</t>
  </si>
  <si>
    <t>KL0APSY115</t>
  </si>
  <si>
    <t>FFF GRADZIEL ODD 5884 H KL0APSY115</t>
  </si>
  <si>
    <t>KL0APSY125</t>
  </si>
  <si>
    <t>FFF VOLDER ODD 2247 H KL0APSY125</t>
  </si>
  <si>
    <t>KL0APSY129</t>
  </si>
  <si>
    <t>FFF GILBERT ODD 2219 H KL0APSY129</t>
  </si>
  <si>
    <t>KL0APSY151</t>
  </si>
  <si>
    <t>FFF GAUDIN ODD 2332 H KL0APSY151</t>
  </si>
  <si>
    <t>KL0APSY227</t>
  </si>
  <si>
    <t>FFF PITTELKOW ODD 2633 H KL0APSY227</t>
  </si>
  <si>
    <t>KL0IGISHIO</t>
  </si>
  <si>
    <t>AES INFORMATICS AND GIS ODD KL0IGISHIO</t>
  </si>
  <si>
    <t>KL0V419CVS</t>
  </si>
  <si>
    <t>Maier CFAH 22 23 Food Animal Practice KL0V419CVS</t>
  </si>
  <si>
    <t>KL0V419MP4</t>
  </si>
  <si>
    <t>Pitesky 2020 2021 CFAH Funds KL0V419MP4</t>
  </si>
  <si>
    <t>KL0V435731</t>
  </si>
  <si>
    <t>SOTO CFAH 20 21 awarded 2022 KL0V435731</t>
  </si>
  <si>
    <t>KL0V435735</t>
  </si>
  <si>
    <t>Award CA V VME 4132 H KL0V435735</t>
  </si>
  <si>
    <t>KL0V451DUS</t>
  </si>
  <si>
    <t>Lima CFAH 20 21 Doppler Ultrasound Rsch KL0V451DUS</t>
  </si>
  <si>
    <t>KL0V451L00</t>
  </si>
  <si>
    <t>Lima Improving feed eff pred through bio KL0V451L00</t>
  </si>
  <si>
    <t>KL0V480EO5</t>
  </si>
  <si>
    <t>Okello CFAH 22 23 NIFA Research Project KL0V480EO5</t>
  </si>
  <si>
    <t>KL0V4D1439</t>
  </si>
  <si>
    <t>VMDO HATCH INTEGRATED ODD YEAR KL0V4D1439</t>
  </si>
  <si>
    <t>KL0V751L00</t>
  </si>
  <si>
    <t>FINA Lima Improv feed eff pred thru bio KL0V751L00</t>
  </si>
  <si>
    <t>KL0AECAS00</t>
  </si>
  <si>
    <t>FFF SHENOY EVEN 2394 H KL0AECAS00</t>
  </si>
  <si>
    <t>KL0AECKJ00</t>
  </si>
  <si>
    <t>FFF JESSOE EVN 2695 H KL0AECKJ00</t>
  </si>
  <si>
    <t>KL0AENAC02</t>
  </si>
  <si>
    <t>FFF CORNEL EVEN 2456 H KL0AENAC02</t>
  </si>
  <si>
    <t>KL0AENDU00</t>
  </si>
  <si>
    <t>FFF ULLMAN EVN 6020 H KL0AENDU00</t>
  </si>
  <si>
    <t>KL0AENGA00</t>
  </si>
  <si>
    <t>FFF ATTARDO EVEN 2477 H KL0AENGA00</t>
  </si>
  <si>
    <t>KL0AESRH02</t>
  </si>
  <si>
    <t>FFF HIJMANS EVEN 2547 H KL0AESRH02</t>
  </si>
  <si>
    <t>KL0AESSH02</t>
  </si>
  <si>
    <t>FFF HARRISON EVEN 2627 H KL0AESSH02</t>
  </si>
  <si>
    <t>KL0AESTT00</t>
  </si>
  <si>
    <t>FFF TOMICH EVN 7766 H KL0AESTT00</t>
  </si>
  <si>
    <t>KL0AFSJG00</t>
  </si>
  <si>
    <t>FFF GERMAN EVEN 2409 H KL0AFSJG00</t>
  </si>
  <si>
    <t>KL0AHEAK00</t>
  </si>
  <si>
    <t>FFF KIERS EVEN 2533 H KL0AHEAK00</t>
  </si>
  <si>
    <t>KL0AHECC00</t>
  </si>
  <si>
    <t>FFF CANNON EVEN 2454 H KL0AHECC00</t>
  </si>
  <si>
    <t>KL0AHEEC00</t>
  </si>
  <si>
    <t>FFF CHU EVEN 2632 H KL0AHEEC00</t>
  </si>
  <si>
    <t>KL0AHEZC00</t>
  </si>
  <si>
    <t>FFF CHEN EVEN 2361 H KL0AHEZC00</t>
  </si>
  <si>
    <t>KL0ALWHD00</t>
  </si>
  <si>
    <t>FFF DAHLKE EVEN 2513 H KL0ALWHD00</t>
  </si>
  <si>
    <t>KL0APPDC00</t>
  </si>
  <si>
    <t>FFF COOK EVEN 7536 H KL0APPDC00</t>
  </si>
  <si>
    <t>KL0APSY114</t>
  </si>
  <si>
    <t>FFF GRADZIEL EVN 5884 H KL0APSY114</t>
  </si>
  <si>
    <t>KL0APSY128</t>
  </si>
  <si>
    <t>FFF GILBERT EVEN 2219 H KL0APSY128</t>
  </si>
  <si>
    <t>KL0APSY228</t>
  </si>
  <si>
    <t>FFF PITTELKOW EVEN 2633 H KL0APSY228</t>
  </si>
  <si>
    <t>KL0V435732</t>
  </si>
  <si>
    <t>Soto 21 22 CFAH project KL0V435732</t>
  </si>
  <si>
    <t>KL0V435733</t>
  </si>
  <si>
    <t>Award CA V VME 4123 H KL0V435733</t>
  </si>
  <si>
    <t>KL0V451MET</t>
  </si>
  <si>
    <t>Lima CFAH 21 22 Metritis Cure Rsch KL0V451MET</t>
  </si>
  <si>
    <t>KL0V480A73</t>
  </si>
  <si>
    <t>Aly CFAH 21 22 Antimicrobial resistance KL0V480A73</t>
  </si>
  <si>
    <t>KL0V480A74</t>
  </si>
  <si>
    <t>Aly CFAH 21 22 Simplified group housing KL0V480A74</t>
  </si>
  <si>
    <t>KL0V4B1265</t>
  </si>
  <si>
    <t>Murphy CFAH 21 22 KL0V4B1265</t>
  </si>
  <si>
    <t>KL0V4B3307</t>
  </si>
  <si>
    <t>Shapiro CFAH 2021 2022 KL0V4B3307</t>
  </si>
  <si>
    <t>KL0V4D1440</t>
  </si>
  <si>
    <t>VMDO HATCH INTEGRATED EVEN YEAR KL0V4D1440</t>
  </si>
  <si>
    <t>KL0V751MET</t>
  </si>
  <si>
    <t>Lima CFAH 21 22 Metritis Cure Rsch KL0V751MET</t>
  </si>
  <si>
    <t>KL0283CTGN</t>
  </si>
  <si>
    <t>ANR 4 H CTS GENERAL PROGRAMS KL0283CTGN</t>
  </si>
  <si>
    <t>KL0V419AP5</t>
  </si>
  <si>
    <t>Pires 22 23 CFAH STEC Research KL0V419AP5</t>
  </si>
  <si>
    <t>KL0V419MP7</t>
  </si>
  <si>
    <t>Pitesky 16 17 CFAH Resistance Genes KL0V419MP7</t>
  </si>
  <si>
    <t>KL0V419RB0</t>
  </si>
  <si>
    <t>Busch CFAH 22 23 Ewe Mastitis Research KL0V419RB0</t>
  </si>
  <si>
    <t>KL0V419VAC</t>
  </si>
  <si>
    <t>Maier CFAH 20 21 Fecal Shedding Rsch KL0V419VAC</t>
  </si>
  <si>
    <t>KL0V435728</t>
  </si>
  <si>
    <t>SOTO CFAH 20 21 KL0V435728</t>
  </si>
  <si>
    <t>KL0V435729</t>
  </si>
  <si>
    <t>SOTO CALV AH 408 KL0V435729</t>
  </si>
  <si>
    <t>KL0V435730</t>
  </si>
  <si>
    <t>FY 20 21 CFAH award KL0V435730</t>
  </si>
  <si>
    <t>KL0V451427</t>
  </si>
  <si>
    <t>Li CFAH 22 23 Cull Dairy Cattle Rsch KL0V451427</t>
  </si>
  <si>
    <t>KL0V451428</t>
  </si>
  <si>
    <t>Li CFAH 22 23 Enterococcus retain chkn KL0V451428</t>
  </si>
  <si>
    <t>KL0V451430</t>
  </si>
  <si>
    <t>FLS CFAH Mannheimia hemolytica vax lambs KL0V451430</t>
  </si>
  <si>
    <t>KL0V480A70</t>
  </si>
  <si>
    <t>S Aly FY 20 21 Cryptosporidiosis KL0V480A70</t>
  </si>
  <si>
    <t>KL0V480EO4</t>
  </si>
  <si>
    <t>Okello CFAH 22 23 NIFA Research Novel KL0V480EO4</t>
  </si>
  <si>
    <t>KL0V4D1461</t>
  </si>
  <si>
    <t>USDA ANIMAL HEALTH RESEARCH ODD YEAR KL0V4D1461</t>
  </si>
  <si>
    <t>KL0V419GM4</t>
  </si>
  <si>
    <t>Maier CFAH 21 22 Anthelmintics Rsch KL0V419GM4</t>
  </si>
  <si>
    <t>KL0V419MP5</t>
  </si>
  <si>
    <t>Pitesky CFAH 2021 2022 Funds KL0V419MP5</t>
  </si>
  <si>
    <t>KL0V419MP6</t>
  </si>
  <si>
    <t>Pitesky CFAH CALE Mobile App KL0V419MP6</t>
  </si>
  <si>
    <t>KL0V435734</t>
  </si>
  <si>
    <t>Award CALV AH 426 KL0V435734</t>
  </si>
  <si>
    <t>KL0V435CUA</t>
  </si>
  <si>
    <t>Caprine Uterine Amyloid Syndrome KL0V435CUA</t>
  </si>
  <si>
    <t>KL0V435LPC</t>
  </si>
  <si>
    <t>BML FY 21 22 Animal Health Project KL0V435LPC</t>
  </si>
  <si>
    <t>KL0V480A71</t>
  </si>
  <si>
    <t>Aly Climatic Conditions Predictor CFAH KL0V480A71</t>
  </si>
  <si>
    <t>KL0V480A72</t>
  </si>
  <si>
    <t>Aly CFAH 21 22 Assembly free metagenomic KL0V480A72</t>
  </si>
  <si>
    <t>KL0V4ACART</t>
  </si>
  <si>
    <t>Gallardo CFAH 21 22 Cartography Tool KL0V4ACART</t>
  </si>
  <si>
    <t>KL0V4D1458</t>
  </si>
  <si>
    <t>USDA ANIMAL HEALTH RESEARCH EVEN YEAR KL0V4D1458</t>
  </si>
  <si>
    <t>KL0V7ACART</t>
  </si>
  <si>
    <t>Gallardo FINA CFAH 21 22 Cartography KL0V7ACART</t>
  </si>
  <si>
    <t>KL0AASAK03</t>
  </si>
  <si>
    <t>FFF KING ODD 2703 RR KL0AASAK03</t>
  </si>
  <si>
    <t>KL0AASCM01</t>
  </si>
  <si>
    <t>FFF MOODY ODD 2660 RR KL0AASCM01</t>
  </si>
  <si>
    <t>KL0AASKH01</t>
  </si>
  <si>
    <t>FFF HORBACK ODD 2371 RR KL0AASKH01</t>
  </si>
  <si>
    <t>KL0AASMM11</t>
  </si>
  <si>
    <t>FFF MAKAGON STUART ODD 2509 RR KL0AASMM11</t>
  </si>
  <si>
    <t>KL0ABADS01</t>
  </si>
  <si>
    <t>FFF SLAUGHTER ODD 7808 RR KL0ABADS01</t>
  </si>
  <si>
    <t>KL0ABASV01</t>
  </si>
  <si>
    <t>FFF VOUGIOUKAS ODD 2190 RR KL0ABASV01</t>
  </si>
  <si>
    <t>KL0AFSJL03</t>
  </si>
  <si>
    <t>FFF LEITE ODD 2348 RR KL0AFSJL03</t>
  </si>
  <si>
    <t>KL0AFSLW01</t>
  </si>
  <si>
    <t>FFF WANG L ODD 2496 RR KL0AFSLW01</t>
  </si>
  <si>
    <t>KL0AHECB03</t>
  </si>
  <si>
    <t>FFF BRINKLEY ODD 2750 RR KL0AHECB03</t>
  </si>
  <si>
    <t>KL0ALWMA01</t>
  </si>
  <si>
    <t>FFF ABOU NAJM ODD 2514 RR KL0ALWMA01</t>
  </si>
  <si>
    <t>KL0APSY209</t>
  </si>
  <si>
    <t>FFF SHACKEL ODD 2555 RR KL0APSY209</t>
  </si>
  <si>
    <t>KL0AVEEF03</t>
  </si>
  <si>
    <t>FFF FORRESTEL ODD 2595 RR KL0AVEEF03</t>
  </si>
  <si>
    <t>KL0V419RB1</t>
  </si>
  <si>
    <t>Busch CFAH 22 23 Lamb Survivability Rsc KL0V419RB1</t>
  </si>
  <si>
    <t>KL0V419RBT</t>
  </si>
  <si>
    <t>Busch CFAH 22 23 USDA NIMSS Travel KL0V419RBT</t>
  </si>
  <si>
    <t>KL0V480H37</t>
  </si>
  <si>
    <t>Rossow CFAH Precision Feeding Dairy Pens KL0V480H37</t>
  </si>
  <si>
    <t>KL0V4D1456</t>
  </si>
  <si>
    <t>VMDO MULTI STATE INTEGRATED ODD YEAR KL0V4D1456</t>
  </si>
  <si>
    <t>KL0W106ODD</t>
  </si>
  <si>
    <t>CA ES DO W 106 MULTISTATE FUNDS ODD YR KL0W106ODD</t>
  </si>
  <si>
    <t>KL0AASKH00</t>
  </si>
  <si>
    <t>FFF HORBACK EVN 2371 RR KL0AASKH00</t>
  </si>
  <si>
    <t>KL0AASMS02</t>
  </si>
  <si>
    <t>FFF MAKAGON STUART EVEN 2509 RR KL0AASMS02</t>
  </si>
  <si>
    <t>KL0AASPV00</t>
  </si>
  <si>
    <t>FFF VAHMANI EVEN 2609 RR KL0AASPV00</t>
  </si>
  <si>
    <t>KL0ABAAD00</t>
  </si>
  <si>
    <t>FFF DACCACHE EVEN 2475 RR KL0ABAAD00</t>
  </si>
  <si>
    <t>KL0ABAGB00</t>
  </si>
  <si>
    <t>FFF BORNHORST EVEN 2277 RR KL0ABAGB00</t>
  </si>
  <si>
    <t>KL0AENLY00</t>
  </si>
  <si>
    <t>FFF YANG EVEN 2387 RR KL0AENLY00</t>
  </si>
  <si>
    <t>KL0AFSLW00</t>
  </si>
  <si>
    <t>FFF WANG L EVEN 2496 RR KL0AFSLW00</t>
  </si>
  <si>
    <t>KL0AHECB02</t>
  </si>
  <si>
    <t>FFF BRINKLEY EVEN 2680 RR KL0AHECB02</t>
  </si>
  <si>
    <t>KL0ALWMA00</t>
  </si>
  <si>
    <t>FFF ABOU NAJM EVEN 2514 RR KL0ALWMA00</t>
  </si>
  <si>
    <t>KL0APPKS00</t>
  </si>
  <si>
    <t>FFF SUBBARAO EVEN 7268 RR KL0APPKS00</t>
  </si>
  <si>
    <t>KL0APPRG02</t>
  </si>
  <si>
    <t>FFF GILBERTSON EVEN 2615 RR KL0APPRG02</t>
  </si>
  <si>
    <t>KL0AVEEF00</t>
  </si>
  <si>
    <t>FFF FORRESTEL EVEN 2595 RR KL0AVEEF00</t>
  </si>
  <si>
    <t>KL0V419NS9</t>
  </si>
  <si>
    <t>Silva del Rio CFAH 2021 2022 KL0V419NS9</t>
  </si>
  <si>
    <t>KL0V451TRG</t>
  </si>
  <si>
    <t>Gallardo CFAH 22 23 Multi State Travel KL0V451TRG</t>
  </si>
  <si>
    <t>KL0V480H35</t>
  </si>
  <si>
    <t>Rossow Monitoring addition DCAD CFAH KL0V480H35</t>
  </si>
  <si>
    <t>KL0V480H36</t>
  </si>
  <si>
    <t>Rossow CFAH Using Mitochondria Function KL0V480H36</t>
  </si>
  <si>
    <t>KL0V480TRL</t>
  </si>
  <si>
    <t>E Okello FY 21 22 Multi State Travel KL0V480TRL</t>
  </si>
  <si>
    <t>KL0V4ACORY</t>
  </si>
  <si>
    <t>Gallardo CFAH 22 23 Infectious Coryza KL0V4ACORY</t>
  </si>
  <si>
    <t>KL0V719NS9</t>
  </si>
  <si>
    <t>Silva del Rio CFAH 2021 2022 KL0V719NS9</t>
  </si>
  <si>
    <t>KL0W106EVN</t>
  </si>
  <si>
    <t>CA ES DO W 106 MULTISTATE FUNDS EVEN YR KL0W106EVN</t>
  </si>
  <si>
    <t>KL0AASAV11</t>
  </si>
  <si>
    <t>FFF VAN EENENNAAM ODD 2003 RR KL0AASAV11</t>
  </si>
  <si>
    <t>KL0AASCT01</t>
  </si>
  <si>
    <t>FFF TUCKER ODD 2138 RR KL0AASCT01</t>
  </si>
  <si>
    <t>KL0AASDM01</t>
  </si>
  <si>
    <t>FFF MEYER ODD 2485 RR KL0AASDM01</t>
  </si>
  <si>
    <t>KL0AASMH03</t>
  </si>
  <si>
    <t>FFF HESS ODD 2304 RR KL0AASMH03</t>
  </si>
  <si>
    <t>KL0AASMM03</t>
  </si>
  <si>
    <t>FFF MIENALTOWSKI ODD 2303 RR KL0AASMM03</t>
  </si>
  <si>
    <t>KL0AASRH01</t>
  </si>
  <si>
    <t>FFF HOVEY ODD 2002 RR KL0AASRH01</t>
  </si>
  <si>
    <t>KL0AASTB01</t>
  </si>
  <si>
    <t>FFF BERGER ODD 7366 RR KL0AASTB01</t>
  </si>
  <si>
    <t>KL0AASTH01</t>
  </si>
  <si>
    <t>FFF HACKMANN ODD 2543 RR KL0AASTH01</t>
  </si>
  <si>
    <t>KL0ADOCT01</t>
  </si>
  <si>
    <t>FFF TREXLER ODD 7613 RR KL0ADOCT01</t>
  </si>
  <si>
    <t>KL0AECBG01</t>
  </si>
  <si>
    <t>FFF GAFAROV ODD 2471 RR KL0AECBG01</t>
  </si>
  <si>
    <t>KL0AENRK01</t>
  </si>
  <si>
    <t>FFF KARBAN ODD 7314 RR KL0AENRK01</t>
  </si>
  <si>
    <t>KL0AENSS01</t>
  </si>
  <si>
    <t>FFF SIDDIQUE ODD 2562 RR KL0AENSS01</t>
  </si>
  <si>
    <t>KL0AETAE01</t>
  </si>
  <si>
    <t>FFF EHRLICH ODD 2612 RR KL0AETAE01</t>
  </si>
  <si>
    <t>KL0AHELM01</t>
  </si>
  <si>
    <t>FFF MILLER ODD 2687 RR KL0AHELM01</t>
  </si>
  <si>
    <t>KL0ALWCA01</t>
  </si>
  <si>
    <t>FFF ANASTASIO ODD 6403 RR KL0ALWCA01</t>
  </si>
  <si>
    <t>KL0ANRSAV1</t>
  </si>
  <si>
    <t>NRSP 8 VAN EENENNAAM AES ODD YR KL0ANRSAV1</t>
  </si>
  <si>
    <t>KL0ANRSHZ1</t>
  </si>
  <si>
    <t>NRSP 8 ZHOU AES ODD YEAR KL0ANRSHZ1</t>
  </si>
  <si>
    <t>KL0ANTPJ01</t>
  </si>
  <si>
    <t>FFF JI ODD 2428 RR KL0ANTPJ01</t>
  </si>
  <si>
    <t>KL0APPJL03</t>
  </si>
  <si>
    <t>FFF LEVEAU ODD 2565 RR KL0APPJL03</t>
  </si>
  <si>
    <t>KL0AASAD00</t>
  </si>
  <si>
    <t>FFF DENICOL EVN 2390 RR KL0AASAD00</t>
  </si>
  <si>
    <t>KL0AASEM00</t>
  </si>
  <si>
    <t>FFF MAGA EVEN 2494 RR KL0AASEM00</t>
  </si>
  <si>
    <t>KL0AASHZ00</t>
  </si>
  <si>
    <t>FFF ZHOU EVEN 2188 RR KL0AASHZ00</t>
  </si>
  <si>
    <t>KL0AASMH02</t>
  </si>
  <si>
    <t>FFF HESS EVEN 2304 RR KL0AASMH02</t>
  </si>
  <si>
    <t>KL0AASMM10</t>
  </si>
  <si>
    <t>FFF MIENALTOWSKI EVEN 2306 RR KL0AASMM10</t>
  </si>
  <si>
    <t>KL0AASRH00</t>
  </si>
  <si>
    <t>FFF HOVEY EVEN 2002 RR KL0AASRH00</t>
  </si>
  <si>
    <t>KL0AASYL00</t>
  </si>
  <si>
    <t>FFF LIU EVN2339 RR KL0AASYL00</t>
  </si>
  <si>
    <t>KL0ADOCT02</t>
  </si>
  <si>
    <t>FFF TREXLER EVN 7613 RR 21016 KL0ADOCT02</t>
  </si>
  <si>
    <t>KL0AECJH00</t>
  </si>
  <si>
    <t>FFF HILSCHER EVEN 2473 RR KL0AECJH00</t>
  </si>
  <si>
    <t>KL0AENJR02</t>
  </si>
  <si>
    <t>FFF ROSENHEIM EVN 5671 RR 21016NI KL0AENJR02</t>
  </si>
  <si>
    <t>KL0AENRV02</t>
  </si>
  <si>
    <t>FFF VANNETTE EVEN 2354 RR KL0AENRV02</t>
  </si>
  <si>
    <t>KL0AENSS00</t>
  </si>
  <si>
    <t>FFF SIDDIQUE EVEN 2562 RR KL0AENSS00</t>
  </si>
  <si>
    <t>KL0AETAE00</t>
  </si>
  <si>
    <t>FFF EHRLICH EVEN 2612 RR KL0AETAE00</t>
  </si>
  <si>
    <t>KL0AFSAG00</t>
  </si>
  <si>
    <t>FFF GRAVELLE EVEN 2747 RR KL0AFSAG00</t>
  </si>
  <si>
    <t>KL0AFSJL00</t>
  </si>
  <si>
    <t>FFF LIETE NOBREGA DE MOURA EVN 2348 RR KL0AFSJL00</t>
  </si>
  <si>
    <t>KL0AHELM00</t>
  </si>
  <si>
    <t>FFF MILLER EVEN 2687 RR KL0AHELM00</t>
  </si>
  <si>
    <t>KL0ALWCA00</t>
  </si>
  <si>
    <t>FFF ANASTASIO EVN 6403 RR KL0ALWCA00</t>
  </si>
  <si>
    <t>KL0ANRSAV2</t>
  </si>
  <si>
    <t>NRSP 8 VAN EENENNAAM AES EVN YR KL0ANRSAV2</t>
  </si>
  <si>
    <t>KL0ANRSHZ2</t>
  </si>
  <si>
    <t>NRSP 8 ZHOU AES EVN YEAR KL0ANRSHZ2</t>
  </si>
  <si>
    <t>KL0ANTPJ00</t>
  </si>
  <si>
    <t>FFF JI EVN 2428 RR KL0ANTPJ00</t>
  </si>
  <si>
    <t>KL0APPJL02</t>
  </si>
  <si>
    <t>FFF LEVEAU EVEN 2565 RR KL0APPJL02</t>
  </si>
  <si>
    <t>KL0APSY200</t>
  </si>
  <si>
    <t>FFF GEPTS EVN 7514 RR KL0APSY200</t>
  </si>
  <si>
    <t>KL0104ASVV</t>
  </si>
  <si>
    <t>Advisor Support Veronica VanCleave Hunt KL0104ASVV</t>
  </si>
  <si>
    <t>KL0104CEGS</t>
  </si>
  <si>
    <t>UCCE Butte General Support KL0104CEGS</t>
  </si>
  <si>
    <t>KL0104PDSL</t>
  </si>
  <si>
    <t>UCCE BUTTE PROGRAM SUPPORT KL0104PDSL</t>
  </si>
  <si>
    <t>KL0106CEGS</t>
  </si>
  <si>
    <t>UCCE Colusa General Support KL0106CEGS</t>
  </si>
  <si>
    <t>KL0106PDSL</t>
  </si>
  <si>
    <t>UCCE COLUSA PROGRAM SUPPORT KL0106PDSL</t>
  </si>
  <si>
    <t>KL0111ASRD</t>
  </si>
  <si>
    <t>Advisor Support Rebecca Wheeler Dykes KL0111ASRD</t>
  </si>
  <si>
    <t>KL0111CEGS</t>
  </si>
  <si>
    <t>UCCE Glenn General Support KL0111CEGS</t>
  </si>
  <si>
    <t>KL0111PDSL</t>
  </si>
  <si>
    <t>UCCE GLENN PROGRAM SUPPORT KL0111PDSL</t>
  </si>
  <si>
    <t>KL0112CEGS</t>
  </si>
  <si>
    <t>UCCE Humboldt General Support KL0112CEGS</t>
  </si>
  <si>
    <t>KL0112PDSL</t>
  </si>
  <si>
    <t>UCCE HUMBOLDT PROGRAM SUPPORT KL0112PDSL</t>
  </si>
  <si>
    <t>KL0114CEGS</t>
  </si>
  <si>
    <t>UCCE Inyo Mono General Support KL0114CEGS</t>
  </si>
  <si>
    <t>KL0114PDSL</t>
  </si>
  <si>
    <t>UCCE INYO MONO PROGRAM SUPPORT KL0114PDSL</t>
  </si>
  <si>
    <t>KL0117CEGS</t>
  </si>
  <si>
    <t>UCCE Lake General Support KL0117CEGS</t>
  </si>
  <si>
    <t>KL0117PDSL</t>
  </si>
  <si>
    <t>UCCE LAKE PROGRAM Support KL0117PDSL</t>
  </si>
  <si>
    <t>KL0118CEGS</t>
  </si>
  <si>
    <t>UCCE Lassen General Support KL0118CEGS</t>
  </si>
  <si>
    <t>KL0118PDSL</t>
  </si>
  <si>
    <t>UCCE LASSEN PROGRAM SUPPORT KL0118PDSL</t>
  </si>
  <si>
    <t>KL0123CEGS</t>
  </si>
  <si>
    <t>UCCE Mendocino General Support KL0123CEGS</t>
  </si>
  <si>
    <t>KL0123PDSL</t>
  </si>
  <si>
    <t>UCCE MENDOCINO PROGRAM SUPPORT KL0123PDSL</t>
  </si>
  <si>
    <t>KL0125CEGS</t>
  </si>
  <si>
    <t>UCCE Modoc General Support KL0125CEGS</t>
  </si>
  <si>
    <t>KL0125PDSL</t>
  </si>
  <si>
    <t>UCCE MODOC PROGRAM SUPPORT KL0125PDSL</t>
  </si>
  <si>
    <t>KL0131CEGS</t>
  </si>
  <si>
    <t>UCCE Placer Nevada General Support KL0131CEGS</t>
  </si>
  <si>
    <t>KL0131PDSL</t>
  </si>
  <si>
    <t>UCCE PLACER PROGRAM SUPPORT KL0131PDSL</t>
  </si>
  <si>
    <t>KL0132CEGS</t>
  </si>
  <si>
    <t>UCCE Plumas Sierra General Support KL0132CEGS</t>
  </si>
  <si>
    <t>KL0132PDSL</t>
  </si>
  <si>
    <t>UCCE PLUMAS SIERRA PROGRAM SUPPORT KL0132PDSL</t>
  </si>
  <si>
    <t>KL0145CEGS</t>
  </si>
  <si>
    <t>UCCE Shasta General Support KL0145CEGS</t>
  </si>
  <si>
    <t>KL0145PDSL</t>
  </si>
  <si>
    <t>UCCE SHASTA PROGRAM SUPPORT KL0145PDSL</t>
  </si>
  <si>
    <t>KL0147CEGS</t>
  </si>
  <si>
    <t>UCCE Siskiyou General Support KL0147CEGS</t>
  </si>
  <si>
    <t>KL0147PDSL</t>
  </si>
  <si>
    <t>UCCE SISKIYOU PROGRAM SUPPORT KL0147PDSL</t>
  </si>
  <si>
    <t>KL0151ASCR</t>
  </si>
  <si>
    <t>Advisor Support Clarissa Reyes SUTY KL0151ASCR</t>
  </si>
  <si>
    <t>KL0151CEGS</t>
  </si>
  <si>
    <t>UCCE Sutter Yuba General Support KL0151CEGS</t>
  </si>
  <si>
    <t>KL0151PDSL</t>
  </si>
  <si>
    <t>UCCE SUTTER YUBA PROGRAM SUPPORT KL0151PDSL</t>
  </si>
  <si>
    <t>KL0152CEGS</t>
  </si>
  <si>
    <t>UCCE Tehama General Support KL0152CEGS</t>
  </si>
  <si>
    <t>KL0152PDSL</t>
  </si>
  <si>
    <t>UCCE TEHAMA PROGRAM SUPPORT KL0152PDSL</t>
  </si>
  <si>
    <t>KL0221CEGS</t>
  </si>
  <si>
    <t>UCCE Marin General Support KL0221CEGS</t>
  </si>
  <si>
    <t>KL0221PDSL</t>
  </si>
  <si>
    <t>UCCE MARIN PROGRAM SUPPORT KL0221PDSL</t>
  </si>
  <si>
    <t>KL0228CEGS</t>
  </si>
  <si>
    <t>UCCE Napa General Support KL0228CEGS</t>
  </si>
  <si>
    <t>KL0228PDSL</t>
  </si>
  <si>
    <t>UCCE NAPA PROGRAM SUPPORT KL0228PDSL</t>
  </si>
  <si>
    <t>KL0239CEGS</t>
  </si>
  <si>
    <t>UCCE San Joaquin General Support KL0239CEGS</t>
  </si>
  <si>
    <t>KL0239PDSL</t>
  </si>
  <si>
    <t>UCCE SAN JOAQUIN PROGRAM SUPPORT KL0239PDSL</t>
  </si>
  <si>
    <t>KL0249CEGS</t>
  </si>
  <si>
    <t>UCCE Sonoma General Support KL0249CEGS</t>
  </si>
  <si>
    <t>KL0249PDSL</t>
  </si>
  <si>
    <t>UCCE SONOMA PROGRAM SUPPORT KL0249PDSL</t>
  </si>
  <si>
    <t>KL0257ASSE</t>
  </si>
  <si>
    <t>Advisor Support Susan Ellsworth KL0257ASSE</t>
  </si>
  <si>
    <t>KL0321ASZH</t>
  </si>
  <si>
    <t>Advisor Support Htoo Zaw Wai KL0321ASZH</t>
  </si>
  <si>
    <t>KL0322CEGS</t>
  </si>
  <si>
    <t>UCCE Mariposa General Support KL0322CEGS</t>
  </si>
  <si>
    <t>KL0322PDSL</t>
  </si>
  <si>
    <t>UCCE MARIPOSA PROGRAM SUPPORT KL0322PDSL</t>
  </si>
  <si>
    <t>KL0410ASKR</t>
  </si>
  <si>
    <t>Advisor Support K Randhawa KL0410ASKR</t>
  </si>
  <si>
    <t>KL0415ASMR</t>
  </si>
  <si>
    <t>Advisor Support Mandeep Riar KL0415ASMR</t>
  </si>
  <si>
    <t>KL0415CEGS</t>
  </si>
  <si>
    <t>UCCE Kern General Support KL0415CEGS</t>
  </si>
  <si>
    <t>KL0415PDSL</t>
  </si>
  <si>
    <t>UCCE KERN PROGRAM SUPPORT KL0415PDSL</t>
  </si>
  <si>
    <t>KL0416ASDA</t>
  </si>
  <si>
    <t>Advisor Support Doug Amaral KL0416ASDA</t>
  </si>
  <si>
    <t>KL0416ASNC</t>
  </si>
  <si>
    <t>Advisor Support Nicholas E Clark KL0416ASNC</t>
  </si>
  <si>
    <t>KL0416CEGS</t>
  </si>
  <si>
    <t>UCCE Kings General Support KL0416CEGS</t>
  </si>
  <si>
    <t>KL0416PDSL</t>
  </si>
  <si>
    <t>UCCE KINGS PROGRAM SUPPORT KL0416PDSL</t>
  </si>
  <si>
    <t>KL0424ASCS</t>
  </si>
  <si>
    <t>Advisor support C Scott Stoddard Merced KL0424ASCS</t>
  </si>
  <si>
    <t>KL0424ASCZ</t>
  </si>
  <si>
    <t>Advisor Support Cameron Zuber UCCE Mercd KL0424ASCZ</t>
  </si>
  <si>
    <t>KL0424ASGG</t>
  </si>
  <si>
    <t>Advisor Support Guiliano Galdi UCCE Merc KL0424ASGG</t>
  </si>
  <si>
    <t>KL0424CEGS</t>
  </si>
  <si>
    <t>UCCE Merced General Support KL0424CEGS</t>
  </si>
  <si>
    <t>KL0424PDSL</t>
  </si>
  <si>
    <t>UCCE MERCED PROGRAM SUPPORT KL0424PDSL</t>
  </si>
  <si>
    <t>KL0450ASJR</t>
  </si>
  <si>
    <t>Advisory Support Jhalendra Rijal KL0450ASJR</t>
  </si>
  <si>
    <t>KL0450ASRD</t>
  </si>
  <si>
    <t>Advisory Support Roger Duncan KL0450ASRD</t>
  </si>
  <si>
    <t>KL0450CEGS</t>
  </si>
  <si>
    <t>UCCE Stanislaus General Support KL0450CEGS</t>
  </si>
  <si>
    <t>KL0450PDSL</t>
  </si>
  <si>
    <t>UCCE STANISLAUS PROGRAM SUPPORT KL0450PDSL</t>
  </si>
  <si>
    <t>KL0454ASEF</t>
  </si>
  <si>
    <t>Advisor Support Elizabeth J Fichtner KL0454ASEF</t>
  </si>
  <si>
    <t>KL0454ASIP</t>
  </si>
  <si>
    <t>Advisor Support Irene O Padasas KL0454ASIP</t>
  </si>
  <si>
    <t>KL0454ASJA</t>
  </si>
  <si>
    <t>ANR New CE Advisor Acct Jorge Angeles KL0454ASJA</t>
  </si>
  <si>
    <t>KL0454CEGS</t>
  </si>
  <si>
    <t>UCCE Tulare General Support KL0454CEGS</t>
  </si>
  <si>
    <t>KL0454PDSL</t>
  </si>
  <si>
    <t>UCCE TULARE PROGRAM SUPPORT KL0454PDSL</t>
  </si>
  <si>
    <t>KL0471PDSL</t>
  </si>
  <si>
    <t>BALDWIN PROGRAM DEVELOPMENT KL0471PDSL</t>
  </si>
  <si>
    <t>KL0473PDSL</t>
  </si>
  <si>
    <t>STAPLETON PROGRAM SUPPORT KL0473PDSL</t>
  </si>
  <si>
    <t>KL05CGPDSL</t>
  </si>
  <si>
    <t>Greer Program Support Funds KL05CGPDSL</t>
  </si>
  <si>
    <t>KL05IPASCG</t>
  </si>
  <si>
    <t>Advisor Support Christopher Greer KL05IPASCG</t>
  </si>
  <si>
    <t>KL05IPASJS</t>
  </si>
  <si>
    <t>Advisor Support James Stapleton KL05IPASJS</t>
  </si>
  <si>
    <t>KL05IPASKW</t>
  </si>
  <si>
    <t>Advisor Support Karey Windbiel KL05IPASKW</t>
  </si>
  <si>
    <t>KL05IPASSG</t>
  </si>
  <si>
    <t>Advisor Support Sandipa Gautam KL05IPASSG</t>
  </si>
  <si>
    <t>KL05P21050</t>
  </si>
  <si>
    <t>IPM GENERAL SL EXTENSION KL05P21050</t>
  </si>
  <si>
    <t>KL05RIFSL4</t>
  </si>
  <si>
    <t>ROSENBERG INTL FORUM KL05RIFSL4</t>
  </si>
  <si>
    <t>KL05S21050</t>
  </si>
  <si>
    <t>PROFESSIONAL DEVELOPMENT FUNDS KL05S21050</t>
  </si>
  <si>
    <t>KL05SFCFD3</t>
  </si>
  <si>
    <t>SMALL FARM PROGRAM KL05SFCFD3</t>
  </si>
  <si>
    <t>KL05SML050</t>
  </si>
  <si>
    <t>SAREP SMALL GRANTS PROGRAM 21050 KL05SML050</t>
  </si>
  <si>
    <t>KL06A21050</t>
  </si>
  <si>
    <t>ANR PROGRAM DEVELOPMENT KL06A21050</t>
  </si>
  <si>
    <t>KL06AO6250</t>
  </si>
  <si>
    <t>REC AO 21050 SMITH LEVER GENERAL FUNDS KL06AO6250</t>
  </si>
  <si>
    <t>KL06IIASAK</t>
  </si>
  <si>
    <t>IREC Advisor Support Ahmed Kayad KL06IIASAK</t>
  </si>
  <si>
    <t>KL06KKASMS</t>
  </si>
  <si>
    <t>KREC MANPREET SINGH ADVISOR SUPPORT KL06KKASMS</t>
  </si>
  <si>
    <t>KL06SCASGJ</t>
  </si>
  <si>
    <t>Advisor Support Grant Johnson KL06SCASGJ</t>
  </si>
  <si>
    <t>KL06SCASSM</t>
  </si>
  <si>
    <t>Advisor Support Stephanie Mar KL06SCASSM</t>
  </si>
  <si>
    <t>KL0701ASCM</t>
  </si>
  <si>
    <t>Advisor Support Cristina MurilloBarrick KL0701ASCM</t>
  </si>
  <si>
    <t>KL0701CEGS</t>
  </si>
  <si>
    <t>UCCE Alameda General Support KL0701CEGS</t>
  </si>
  <si>
    <t>KL0701PDSL</t>
  </si>
  <si>
    <t>UCCE ALAMEDA PROGRAM SUPPORT KL0701PDSL</t>
  </si>
  <si>
    <t>KL0707CEGS</t>
  </si>
  <si>
    <t>UCCE Contra Costa General Support KL0707CEGS</t>
  </si>
  <si>
    <t>KL0707PDSL</t>
  </si>
  <si>
    <t>UCCE CONTRA COSTA PROGRAM SUPPORT KL0707PDSL</t>
  </si>
  <si>
    <t>KL0713ASBL</t>
  </si>
  <si>
    <t>Advisory Support Brooke Latack KL0713ASBL</t>
  </si>
  <si>
    <t>KL0713ASCN</t>
  </si>
  <si>
    <t>Advisory Support C Nguyen KL0713ASCN</t>
  </si>
  <si>
    <t>KL0713ASOB</t>
  </si>
  <si>
    <t>Advisory Support Oli Bachie KL0713ASOB</t>
  </si>
  <si>
    <t>KL0713ASYM</t>
  </si>
  <si>
    <t>Advisory Support Yu Meng KL0713ASYM</t>
  </si>
  <si>
    <t>KL0713CEGS</t>
  </si>
  <si>
    <t>UCCE Imperial General Support KL0713CEGS</t>
  </si>
  <si>
    <t>KL0713FED7</t>
  </si>
  <si>
    <t>IMPERIAL CPMRE COTTON VARIETIES KL0713FED7</t>
  </si>
  <si>
    <t>KL0713PDSL</t>
  </si>
  <si>
    <t>UCCE IMPERIAL PROGRAM SUPPORT KL0713PDSL</t>
  </si>
  <si>
    <t>KL0719ASAH</t>
  </si>
  <si>
    <t>Advisor Support Ashley Michelle Hooper KL0719ASAH</t>
  </si>
  <si>
    <t>KL0719ASCS</t>
  </si>
  <si>
    <t>advisor support Chris Shogren UCCE LA KL0719ASCS</t>
  </si>
  <si>
    <t>KL0719ASNP</t>
  </si>
  <si>
    <t>Advisor Support Natalie Price UCCE LA KL0719ASNP</t>
  </si>
  <si>
    <t>KL0719ASRS</t>
  </si>
  <si>
    <t>Advisor Support Rachel Surls UCCE LA KL0719ASRS</t>
  </si>
  <si>
    <t>KL0719CEGS</t>
  </si>
  <si>
    <t>UCCE Los Angelesl General Support KL0719CEGS</t>
  </si>
  <si>
    <t>KL0719PDSL</t>
  </si>
  <si>
    <t>UCCE LOS ANGELES PROGRAM SUPPORT KL0719PDSL</t>
  </si>
  <si>
    <t>KL0727ASDG</t>
  </si>
  <si>
    <t>Advisor Support D Gonzalves Monterey KL0727ASDG</t>
  </si>
  <si>
    <t>KL0727ASKP</t>
  </si>
  <si>
    <t>Advisor support Kirsten Pearsons Montere KL0727ASKP</t>
  </si>
  <si>
    <t>KL0727ASMD</t>
  </si>
  <si>
    <t>Advisor Support Maria De La Fuente Monte KL0727ASMD</t>
  </si>
  <si>
    <t>KL0727ASRS</t>
  </si>
  <si>
    <t>Advisor Support Richard Smith UCCE Monte KL0727ASRS</t>
  </si>
  <si>
    <t>KL0727CEGS</t>
  </si>
  <si>
    <t>UCCE Monterey General Support KL0727CEGS</t>
  </si>
  <si>
    <t>KL0727PDSL</t>
  </si>
  <si>
    <t>UCCE MONTEREY PROGRAM SUPPORT KL0727PDSL</t>
  </si>
  <si>
    <t>KL0730CEGS</t>
  </si>
  <si>
    <t>UCCE Orange General Support KL0730CEGS</t>
  </si>
  <si>
    <t>KL0730PDSL</t>
  </si>
  <si>
    <t>UCCE ORANGE PROGRAM SUPPORT KL0730PDSL</t>
  </si>
  <si>
    <t>KL0733ASHG</t>
  </si>
  <si>
    <t>Advisor Support Haris Gilani UCCE River KL0733ASHG</t>
  </si>
  <si>
    <t>KL0733ASPW</t>
  </si>
  <si>
    <t>Advisor Support Philip Waisen KL0733ASPW</t>
  </si>
  <si>
    <t>KL0733ASRC</t>
  </si>
  <si>
    <t>Advisor Support R Clemons Riverside KL0733ASRC</t>
  </si>
  <si>
    <t>KL0733ASST</t>
  </si>
  <si>
    <t>Advisor Support Siavash Taravati UCCE Ri KL0733ASST</t>
  </si>
  <si>
    <t>KL0733CEGS</t>
  </si>
  <si>
    <t>UCCE Riverside General Support KL0733CEGS</t>
  </si>
  <si>
    <t>KL0733PDSL</t>
  </si>
  <si>
    <t>UCCE RIVERSIDE PROGRAM SUPPORT KL0733PDSL</t>
  </si>
  <si>
    <t>KL0735ASBS</t>
  </si>
  <si>
    <t>Advisor Support Barbara Satink Wolfson KL0735ASBS</t>
  </si>
  <si>
    <t>KL0735CEGS</t>
  </si>
  <si>
    <t>UCCE San Benito General Support KL0735CEGS</t>
  </si>
  <si>
    <t>KL0735PDSL</t>
  </si>
  <si>
    <t>UCCE SAN BENITO PROGRAM SUPPORT KL0735PDSL</t>
  </si>
  <si>
    <t>KL0736ASCM</t>
  </si>
  <si>
    <t>Advisor support Chris McDonald San Bern KL0736ASCM</t>
  </si>
  <si>
    <t>KL0736ASET</t>
  </si>
  <si>
    <t>Advisor Support Etaferahu Takele San Ber KL0736ASET</t>
  </si>
  <si>
    <t>KL0736ASJH</t>
  </si>
  <si>
    <t>Advisor Support Janet Hartin San Bern KL0736ASJH</t>
  </si>
  <si>
    <t>KL0736CEGS</t>
  </si>
  <si>
    <t>UCCE San Bernadino General Support KL0736CEGS</t>
  </si>
  <si>
    <t>KL0736PDSL</t>
  </si>
  <si>
    <t>UCCE SAN BERNADINO PROGRAM SUPPORT KL0736PDSL</t>
  </si>
  <si>
    <t>KL0737ASEM</t>
  </si>
  <si>
    <t>Advisor Support Eric Gordon Middleton KL0737ASEM</t>
  </si>
  <si>
    <t>KL0737CEGS</t>
  </si>
  <si>
    <t>UCCE San Diego General Support KL0737CEGS</t>
  </si>
  <si>
    <t>KL0737PDSL</t>
  </si>
  <si>
    <t>UCCE SAN DIEGO PROGRAM SUPPORT KL0737PDSL</t>
  </si>
  <si>
    <t>KL0740ASKS</t>
  </si>
  <si>
    <t>Advisor Support Katherine Soule UCCESLO KL0740ASKS</t>
  </si>
  <si>
    <t>KL0740ASLR</t>
  </si>
  <si>
    <t>Advisor Support Royce Larsen UCCE SLO KL0740ASLR</t>
  </si>
  <si>
    <t>KL0740ASLV</t>
  </si>
  <si>
    <t>Advisor Support Liliana Vega UCCE SLO KL0740ASLV</t>
  </si>
  <si>
    <t>KL0740ASMB</t>
  </si>
  <si>
    <t>Advisor Support Mark Battany UCCE SLO KL0740ASMB</t>
  </si>
  <si>
    <t>KL0740CEGS</t>
  </si>
  <si>
    <t>UCCE San Luis Obispo General Support KL0740CEGS</t>
  </si>
  <si>
    <t>KL0740PDSL</t>
  </si>
  <si>
    <t>UCCE SAN LUIS OBISPO PROGRAM SUPPORT KL0740PDSL</t>
  </si>
  <si>
    <t>KL0741ASCW</t>
  </si>
  <si>
    <t>Advisor Support Carolyn Whitesell KL0741ASCW</t>
  </si>
  <si>
    <t>KL0741ASIL</t>
  </si>
  <si>
    <t>Advisor Support Igor Lacan KL0741ASIL</t>
  </si>
  <si>
    <t>KL0741CEGS</t>
  </si>
  <si>
    <t>UCCE San Mateo San Francisco General Sup KL0741CEGS</t>
  </si>
  <si>
    <t>KL0741EEL0</t>
  </si>
  <si>
    <t>21 22 SAREP Eval Effects of Livestock Gu KL0741EEL0</t>
  </si>
  <si>
    <t>KL0741PDSL</t>
  </si>
  <si>
    <t>UCCE SAN FRANCISCO SAN MATEO PROG SUP KL0741PDSL</t>
  </si>
  <si>
    <t>KL0742PDSL</t>
  </si>
  <si>
    <t>UCCE SANTA BARBARA PROGRAM DEVELOPMENT KL0742PDSL</t>
  </si>
  <si>
    <t>KL0743CEGS</t>
  </si>
  <si>
    <t>UCCE Santa Clara General Support KL0743CEGS</t>
  </si>
  <si>
    <t>KL0743PDSL</t>
  </si>
  <si>
    <t>UCCE SANTA CLARA PROGRAM SUPPORT KL0743PDSL</t>
  </si>
  <si>
    <t>KL0744ASMB</t>
  </si>
  <si>
    <t>Advisor Support Mark P Bolda KL0744ASMB</t>
  </si>
  <si>
    <t>KL0744ASYW</t>
  </si>
  <si>
    <t>Advisor Support Yu Chen Wang KL0744ASYW</t>
  </si>
  <si>
    <t>KL0744CEGS</t>
  </si>
  <si>
    <t>UCCE Santa Cruz General Support KL0744CEGS</t>
  </si>
  <si>
    <t>KL0744PDSL</t>
  </si>
  <si>
    <t>UCCE SANTA CRUZ PROGRAM SUPPORT KL0744PDSL</t>
  </si>
  <si>
    <t>KL0756ASBF</t>
  </si>
  <si>
    <t>Advisor Support Ben Faber UCCE Ventura KL0756ASBF</t>
  </si>
  <si>
    <t>KL0756ASHC</t>
  </si>
  <si>
    <t>Advisor Support Hamutahl Cohen Ventura KL0756ASHC</t>
  </si>
  <si>
    <t>KL0756ASMS</t>
  </si>
  <si>
    <t>Advisor Support Matthew Shapero UCCE Ven KL0756ASMS</t>
  </si>
  <si>
    <t>KL0756ASOD</t>
  </si>
  <si>
    <t>Advisor Support Oleg Daugovish KL0756ASOD</t>
  </si>
  <si>
    <t>KL0756CEGS</t>
  </si>
  <si>
    <t>UCCE Ventura General Support KL0756CEGS</t>
  </si>
  <si>
    <t>KL0756PDSL</t>
  </si>
  <si>
    <t>UCCE VENTURA PROGRAM SUPPORT KL0756PDSL</t>
  </si>
  <si>
    <t>KL08620308</t>
  </si>
  <si>
    <t>COOP EXT PROV FOR ACAD RVRSN 21050 KL08620308</t>
  </si>
  <si>
    <t>KL0AACGLSL</t>
  </si>
  <si>
    <t>Academic Assembly General Smith Lever KL0AACGLSL</t>
  </si>
  <si>
    <t>KL0APUSLPD</t>
  </si>
  <si>
    <t>ACADEMIC PERSONNEL PROGRAM DEVELOPMENT KL0APUSLPD</t>
  </si>
  <si>
    <t>KL0AVPPDSL</t>
  </si>
  <si>
    <t>Vice Provost Program Support Funds KL0AVPPDSL</t>
  </si>
  <si>
    <t>KL0CECESSL</t>
  </si>
  <si>
    <t>CE COMM EDUC SPEC STAFF SUPPORT KL0CECESSL</t>
  </si>
  <si>
    <t>KL0CECPDSL</t>
  </si>
  <si>
    <t>ANR UCCE PROGRAM SUPPORT KL0CECPDSL</t>
  </si>
  <si>
    <t>KL0CEGENGS</t>
  </si>
  <si>
    <t>UCCE General Support KL0CEGENGS</t>
  </si>
  <si>
    <t>KL0CEGENSL</t>
  </si>
  <si>
    <t>CE Advisors General Support KL0CEGENSL</t>
  </si>
  <si>
    <t>KL0CEGSLFY</t>
  </si>
  <si>
    <t>CE GENL SL FAM YOUTH COMM KL0CEGSLFY</t>
  </si>
  <si>
    <t>KL0CEGSLNH</t>
  </si>
  <si>
    <t>CE GENL SL NUTRITION FOOD SAFETY HEA KL0CEGSLNH</t>
  </si>
  <si>
    <t>KL0CEGSLNR</t>
  </si>
  <si>
    <t>CE GENL SL NATL RESOURCES ENVIRON KL0CEGSLNR</t>
  </si>
  <si>
    <t>KL0CEGSLPS</t>
  </si>
  <si>
    <t>CE GENL SL PLANT SYSTEMS KL0CEGSLPS</t>
  </si>
  <si>
    <t>KL0CNECTOT</t>
  </si>
  <si>
    <t>ANR ONE TIME CONNECTIVITY PROJECT KL0CNECTOT</t>
  </si>
  <si>
    <t>KL0CNECTRC</t>
  </si>
  <si>
    <t>ANR CONNECTIVITY PROJECT KL0CNECTRC</t>
  </si>
  <si>
    <t>KL0CNPGNSL</t>
  </si>
  <si>
    <t>CNP CE General Smith Lever KL0CNPGNSL</t>
  </si>
  <si>
    <t>KL0CPCCEGS</t>
  </si>
  <si>
    <t>UCCE CPCRMCP General Support KL0CPCCEGS</t>
  </si>
  <si>
    <t>KL0CPCPDSL</t>
  </si>
  <si>
    <t>UCCE CPCRMCP Program Support KL0CPCPDSL</t>
  </si>
  <si>
    <t>KL0CSNCEGS</t>
  </si>
  <si>
    <t>UCCE CSNMCP General Support KL0CSNCEGS</t>
  </si>
  <si>
    <t>KL0CSNPDSL</t>
  </si>
  <si>
    <t>UCCE CSNP Program Support KL0CSNPDSL</t>
  </si>
  <si>
    <t>KL0DIVIDIP</t>
  </si>
  <si>
    <t>YFC INTERCULTURAL DEVELOPMENT KL0DIVIDIP</t>
  </si>
  <si>
    <t>KL0FRMSFTY</t>
  </si>
  <si>
    <t>GENERAL SMITH LEVER FARM SAFETY KL0FRMSFTY</t>
  </si>
  <si>
    <t>KL0FSMCEGS</t>
  </si>
  <si>
    <t>UCCE Fresno Madera MCP General Support KL0FSMCEGS</t>
  </si>
  <si>
    <t>KL0FSMPDSL</t>
  </si>
  <si>
    <t>UCCE FRESNO MADERA MCP PROG SUP KL0FSMPDSL</t>
  </si>
  <si>
    <t>KL0IGISPDF</t>
  </si>
  <si>
    <t>IGIS ANR PROGRAM DEVELOPMENT FUNDS KL0IGISPDF</t>
  </si>
  <si>
    <t>KL0KACGSLV</t>
  </si>
  <si>
    <t>KAC GENERAL SMITH LEVER FUNDS KL0KACGSLV</t>
  </si>
  <si>
    <t>KL0KPLPDSL</t>
  </si>
  <si>
    <t>KAC ANR PROGRAM DEVELOPMENT FUNDS LARBI KL0KPLPDSL</t>
  </si>
  <si>
    <t>KL0MFPGSLF</t>
  </si>
  <si>
    <t>MASTER FOOD PRESERVERS GEN SL FUNDS KL0MFPGSLF</t>
  </si>
  <si>
    <t>KL0MFPPDSL</t>
  </si>
  <si>
    <t>MASTER FOOD PRESERVER PROGRAM DEVELOPMEN KL0MFPPDSL</t>
  </si>
  <si>
    <t>KL0NFCOPER</t>
  </si>
  <si>
    <t>ANR NFCS OPERATIONS KL0NFCOPER</t>
  </si>
  <si>
    <t>KL0NPIANR4</t>
  </si>
  <si>
    <t>NPI RITCHIE ANR OPPORT GRANT SB1192 KL0NPIANR4</t>
  </si>
  <si>
    <t>KL0NPIANR5</t>
  </si>
  <si>
    <t>NPI GOSLINER ANR OPPORT GRANT DISRUPT KL0NPIANR5</t>
  </si>
  <si>
    <t>KL0OAVPDSL</t>
  </si>
  <si>
    <t>OAVP Program Support Funds KL0OAVPDSL</t>
  </si>
  <si>
    <t>KL0PPEGNSL</t>
  </si>
  <si>
    <t>PPE CE General Smith Lever KL0PPEGNSL</t>
  </si>
  <si>
    <t>KL0PR21050</t>
  </si>
  <si>
    <t>PROV FOR SMITH LEVER KL0PR21050</t>
  </si>
  <si>
    <t>KL0SWPSMLV</t>
  </si>
  <si>
    <t>SWPA GENERAL SMITH LEVER KL0SWPSMLV</t>
  </si>
  <si>
    <t>KL0YFCCOMM</t>
  </si>
  <si>
    <t>ANR YFC Community Programs KL0YFCCOMM</t>
  </si>
  <si>
    <t>KL0YFCOPER</t>
  </si>
  <si>
    <t>ANR 4H OPERATIONS KL0YFCOPER</t>
  </si>
  <si>
    <t>KL05P21056</t>
  </si>
  <si>
    <t>IPM INTEGRATED SL RESEARCH KL05P21056</t>
  </si>
  <si>
    <t>KL06AO6203</t>
  </si>
  <si>
    <t>REC AO INTEGRATED SMITH LEVER KL06AO6203</t>
  </si>
  <si>
    <t>KL06DD6203</t>
  </si>
  <si>
    <t>DREC INTEGRATED SMITH LEVER KL06DD6203</t>
  </si>
  <si>
    <t>KL06II6201</t>
  </si>
  <si>
    <t>IREC INTEGRATED SMITH LEVER FUNDS KL06II6201</t>
  </si>
  <si>
    <t>KL06SC6203</t>
  </si>
  <si>
    <t>SCRC INTEGRATED SMITH LEVER KL06SC6203</t>
  </si>
  <si>
    <t>KL06WS6203</t>
  </si>
  <si>
    <t>WSRC INTEGRATED SMITH LEVER KL06WS6203</t>
  </si>
  <si>
    <t>KL0AVPPSLF</t>
  </si>
  <si>
    <t>INTEGRATED SMITH LEVER FUNDS KL0AVPPSLF</t>
  </si>
  <si>
    <t>KL0BESAM56</t>
  </si>
  <si>
    <t>UCB Merenlender Integrated Smith Lever KL0BESAM56</t>
  </si>
  <si>
    <t>KL0BESMK56</t>
  </si>
  <si>
    <t>UCB Kelly Integrated Smith Lever KL0BESMK56</t>
  </si>
  <si>
    <t>KL0BESTS56</t>
  </si>
  <si>
    <t>UCB Scott Integrated Smith Lever KL0BESTS56</t>
  </si>
  <si>
    <t>KL0CEISLNR</t>
  </si>
  <si>
    <t>CE INTEGRATED SL NATL RESOURCES ENVIRO KL0CEISLNR</t>
  </si>
  <si>
    <t>KL0CEISLPS</t>
  </si>
  <si>
    <t>CE INTEGRATED SL PLANT SYSTEMS KL0CEISLPS</t>
  </si>
  <si>
    <t>KL0CWRINSL</t>
  </si>
  <si>
    <t>CWRI INTEGRATED SMITH LEVER FUNDS KL0CWRINSL</t>
  </si>
  <si>
    <t>KL0IGISISL</t>
  </si>
  <si>
    <t>IGIS INTEGRATED SMITH LEVER FUNDS KL0IGISISL</t>
  </si>
  <si>
    <t>KL0NPIINSL</t>
  </si>
  <si>
    <t>NPI INTEGRATED SMITH LEVER KL0NPIINSL</t>
  </si>
  <si>
    <t>KL0PR21056</t>
  </si>
  <si>
    <t>PROV FOR SMITH LEVER KL0PR21056</t>
  </si>
  <si>
    <t>KL0V619SLI</t>
  </si>
  <si>
    <t>VMEX SMITH LEVER FUNDS INTEGRATED KL0V619SLI</t>
  </si>
  <si>
    <t>KL06DD6205</t>
  </si>
  <si>
    <t>DREC MULTI STATE SMITH LEVER ACTIVITIES KL06DD6205</t>
  </si>
  <si>
    <t>KL0BEPAL57</t>
  </si>
  <si>
    <t>UCB Lemaux Integ MS Smith Lever KL0BEPAL57</t>
  </si>
  <si>
    <t>KL0BESTG57</t>
  </si>
  <si>
    <t>UCB Grantham Multi State Smith Lever KL0BESTG57</t>
  </si>
  <si>
    <t>KL0CEMSLAS</t>
  </si>
  <si>
    <t>CE MULTI STATE SL ANIMAL SYSTEMS KL0CEMSLAS</t>
  </si>
  <si>
    <t>KL0CEMSLFY</t>
  </si>
  <si>
    <t>CE MULTI STATE SL FAM YOUTH COMM KL0CEMSLFY</t>
  </si>
  <si>
    <t>KL0CEMSLNH</t>
  </si>
  <si>
    <t>CE M STATE SL NUTRTN FOOD SAFETY HLT KL0CEMSLNH</t>
  </si>
  <si>
    <t>KL0CEMSLNR</t>
  </si>
  <si>
    <t>CE M STATE SL NATL RESOURCES ENVIRON KL0CEMSLNR</t>
  </si>
  <si>
    <t>KL0CEMSLPS</t>
  </si>
  <si>
    <t>CE M STATE SL PLANT SYSTEMS KL0CEMSLPS</t>
  </si>
  <si>
    <t>KL0KACMSSL</t>
  </si>
  <si>
    <t>KAC MULTI STATE SMITH LEVER FUNDS KL0KACMSSL</t>
  </si>
  <si>
    <t>KL0MGPMSSL</t>
  </si>
  <si>
    <t>MGP MULTI STATE SL KL0MGPMSSL</t>
  </si>
  <si>
    <t>KL0NBPM057</t>
  </si>
  <si>
    <t>UCR Peggy Ann Mauk Multi State Smith Lev KL0NBPM057</t>
  </si>
  <si>
    <t>KL0NNAW057</t>
  </si>
  <si>
    <t>UCR Andreas Westph Multi State Smith Lev KL0NNAW057</t>
  </si>
  <si>
    <t>KL0PR21057</t>
  </si>
  <si>
    <t>PROV FOR SMITH LEVER MULTISTATE KL0PR21057</t>
  </si>
  <si>
    <t>KL0SWPMSSL</t>
  </si>
  <si>
    <t>SWP MULTI STATE SMITH LEVER FUNDS KL0SWPMSSL</t>
  </si>
  <si>
    <t>KL0UCMMSSL</t>
  </si>
  <si>
    <t>UCM MULTI STATE SMITH LEVER FUNDS KL0UCMMSSL</t>
  </si>
  <si>
    <t>KL0V619SLM</t>
  </si>
  <si>
    <t>VMEX SMITH LEVER FUNDS MULTISTATE KL0V619SLM</t>
  </si>
  <si>
    <t>KL0YFCMSSL</t>
  </si>
  <si>
    <t>YFC MULTI STATE SL FAM YOUTH COMM KL0YFCMSSL</t>
  </si>
  <si>
    <t>KL05P21058</t>
  </si>
  <si>
    <t>IPM INTEGRATED MULTISTATE SL KL05P21058</t>
  </si>
  <si>
    <t>KL06II6202</t>
  </si>
  <si>
    <t>IREC INTEGR MULTI STATE SMITH LEVE KL06II6202</t>
  </si>
  <si>
    <t>KL06KK6204</t>
  </si>
  <si>
    <t>KREC INTEGRATED MULTI STATE SMITH LEVER KL06KK6204</t>
  </si>
  <si>
    <t>KL0AACIMSL</t>
  </si>
  <si>
    <t>AAC INTEGRATED MS SMITH LEVER KL0AACIMSL</t>
  </si>
  <si>
    <t>KL0AASCSAB</t>
  </si>
  <si>
    <t>SMITH LEVER MULTISTATE INTEGRATED KL0AASCSAB</t>
  </si>
  <si>
    <t>KL0ABACSAB</t>
  </si>
  <si>
    <t>SMITH LEVER MULTISTATE INTEGRATED KL0ABACSAB</t>
  </si>
  <si>
    <t>KL0AECCSAB</t>
  </si>
  <si>
    <t>SMITH LEVER MULTISTATE INTEGRATED KL0AECCSAB</t>
  </si>
  <si>
    <t>KL0AESCSAB</t>
  </si>
  <si>
    <t>SMITH LEVER MULTISTATE INTEGRATED KL0AESCSAB</t>
  </si>
  <si>
    <t>KL0AFSCSAB</t>
  </si>
  <si>
    <t>SMITH LEVER MULTISTATE INTEGRATED KL0AFSCSAB</t>
  </si>
  <si>
    <t>KL0AHHCSAB</t>
  </si>
  <si>
    <t>SMITH LEVER MULTISTATE INTEGRATED KL0AHHCSAB</t>
  </si>
  <si>
    <t>KL0ALWCSAB</t>
  </si>
  <si>
    <t>SMITH LEVER MULTISTATE INTEGRATED KL0ALWCSAB</t>
  </si>
  <si>
    <t>KL0APPCSAB</t>
  </si>
  <si>
    <t>SMITH LEVER MULTISATE INTEGRATED KL0APPCSAB</t>
  </si>
  <si>
    <t>KL0APSCSAB</t>
  </si>
  <si>
    <t>SMITH LEVER MULTISTATE INTEGRATED KL0APSCSAB</t>
  </si>
  <si>
    <t>KL0AVECSAB</t>
  </si>
  <si>
    <t>SMITH LEVER MULTISATE INTEGRATED KL0AVECSAB</t>
  </si>
  <si>
    <t>KL0AWFCSAB</t>
  </si>
  <si>
    <t>SMITH LEVER MULTISTATE INTEGRATED KL0AWFCSAB</t>
  </si>
  <si>
    <t>KL0AXECSAB</t>
  </si>
  <si>
    <t>SMITH LEVER MULTISATE INTEGRATED KL0AXECSAB</t>
  </si>
  <si>
    <t>KL0BEPAL58</t>
  </si>
  <si>
    <t>UCB Lemaux Integ MS Smith Lever KL0BEPAL58</t>
  </si>
  <si>
    <t>KL0BESKD58</t>
  </si>
  <si>
    <t>UCB Daane Integ MS Smith Lever KL0BESKD58</t>
  </si>
  <si>
    <t>KL0BESTG58</t>
  </si>
  <si>
    <t>UCB Grantham Inter MS Smith Lever KL0BESTG58</t>
  </si>
  <si>
    <t>KL0BESWT58</t>
  </si>
  <si>
    <t>UCB Tietje Integ MS Smith Lever KL0BESWT58</t>
  </si>
  <si>
    <t>KL0CEIMSAS</t>
  </si>
  <si>
    <t>CE INTEG M STATE ANIMAL SYSTEMS KL0CEIMSAS</t>
  </si>
  <si>
    <t>KL0CEIMSFY</t>
  </si>
  <si>
    <t>CE INTEG MULTI STATE SL FAM YOUTH COMM KL0CEIMSFY</t>
  </si>
  <si>
    <t>KL0CEIMSNR</t>
  </si>
  <si>
    <t>CE INTEG M STATE SL NATL RESRCS ENVI KL0CEIMSNR</t>
  </si>
  <si>
    <t>KL0CEIMSPS</t>
  </si>
  <si>
    <t>CE INTEG M STATE SL PLANT SYSTEMS KL0CEIMSPS</t>
  </si>
  <si>
    <t>KL0CWRIMSL</t>
  </si>
  <si>
    <t>CWRI INTEGRATED MULTI STATE SMITH LEVER KL0CWRIMSL</t>
  </si>
  <si>
    <t>KL0KACIMSL</t>
  </si>
  <si>
    <t>KAC INTEG MULTI STATE SMITH LEVER FUNDS KL0KACIMSL</t>
  </si>
  <si>
    <t>KL0MGPIMSL</t>
  </si>
  <si>
    <t>MGP INTEGRATED MS SMITH LEVER KL0MGPIMSL</t>
  </si>
  <si>
    <t>KL0NBJB058</t>
  </si>
  <si>
    <t>UCR Jim Baird Integr Multi State SL KL0NBJB058</t>
  </si>
  <si>
    <t>KL0NBMA058</t>
  </si>
  <si>
    <t>UCR Mary Arpaia Integr Multi State SL KL0NBMA058</t>
  </si>
  <si>
    <t>KL0NBMM058</t>
  </si>
  <si>
    <t>UCR Milton McGiffen Intgr Multi St SL KL0NBMM058</t>
  </si>
  <si>
    <t>KL0NBPM058</t>
  </si>
  <si>
    <t>UCR Peggy Ann Mauk Intgr Multi St SL KL0NBPM058</t>
  </si>
  <si>
    <t>KL0NBPR058</t>
  </si>
  <si>
    <t>UCR Philippe Rolshaus Intgr Multi St S KL0NBPR058</t>
  </si>
  <si>
    <t>KL0NDNM058</t>
  </si>
  <si>
    <t>UCR Mehdi Nemati Intgr Multi State SL KL0NDNM058</t>
  </si>
  <si>
    <t>KL0NEAG058</t>
  </si>
  <si>
    <t>UCR Alec Gerry Intgr Multi State SL KL0NEAG058</t>
  </si>
  <si>
    <t>KL0NEAH058</t>
  </si>
  <si>
    <t>UCR Amir Haghverdi Intgr Multi State S KL0NEAH058</t>
  </si>
  <si>
    <t>KL0NELW058</t>
  </si>
  <si>
    <t>UCR Laosheng Wu Intgr Multi State SL KL0NELW058</t>
  </si>
  <si>
    <t>KL0NEMS058</t>
  </si>
  <si>
    <t>UCR Mark S Hoddle Intgr Multi St SL KL0NEMS058</t>
  </si>
  <si>
    <t>KL0NEWH058</t>
  </si>
  <si>
    <t>UCR S Houston Wilson Intgr Multi S SL KL0NEWH058</t>
  </si>
  <si>
    <t>KL0NMAP058</t>
  </si>
  <si>
    <t>UCR Alex Putman Intgr Multi State SL KL0NMAP058</t>
  </si>
  <si>
    <t>KL0NNOB058</t>
  </si>
  <si>
    <t>UCR Ole J Becker Intgr Multi State SL KL0NNOB058</t>
  </si>
  <si>
    <t>KL0SWPIMSL</t>
  </si>
  <si>
    <t>SW INTEGRATED MS SMITH LEVER KL0SWPIMSL</t>
  </si>
  <si>
    <t>KL0UCMIMSL</t>
  </si>
  <si>
    <t>UCM INTEGRATED MULTI STATE SMITH LEVER KL0UCMIMSL</t>
  </si>
  <si>
    <t>KL0USCIMSS</t>
  </si>
  <si>
    <t>UCSC INTEGRATED MS SMITH LEVER KL0USCIMSS</t>
  </si>
  <si>
    <t>KL0V619SLF</t>
  </si>
  <si>
    <t>VMEX SMITH LEVER FUNDS COMBINED KL0V619SLF</t>
  </si>
  <si>
    <t>KL0104EFPA</t>
  </si>
  <si>
    <t>BUTTE EFNEP ADULT KL0104EFPA</t>
  </si>
  <si>
    <t>KL0207EFPA</t>
  </si>
  <si>
    <t>CONTRA COSTA EFNEP ADULT KL0207EFPA</t>
  </si>
  <si>
    <t>KL0207EFPY</t>
  </si>
  <si>
    <t>CONTRA COSTA EFNEP YOUTH KL0207EFPY</t>
  </si>
  <si>
    <t>KL0234EFPA</t>
  </si>
  <si>
    <t>SACRAMENTO EFNEP ADULT KL0234EFPA</t>
  </si>
  <si>
    <t>KL0239EFPA</t>
  </si>
  <si>
    <t>SAN JOAQUIN EFNEP ADULT KL0239EFPA</t>
  </si>
  <si>
    <t>KL0241EFPA</t>
  </si>
  <si>
    <t>SAN MATEO EFNEP ADULT KL0241EFPA</t>
  </si>
  <si>
    <t>KL0312EFPA</t>
  </si>
  <si>
    <t>HUMBOLDT DEL NORTE EFNEP ADULT KL0312EFPA</t>
  </si>
  <si>
    <t>KL0410EFPA</t>
  </si>
  <si>
    <t>FRESNO EFNEP ADULT KL0410EFPA</t>
  </si>
  <si>
    <t>KL0415EFPA</t>
  </si>
  <si>
    <t>KERN EFNEP ADULT KL0415EFPA</t>
  </si>
  <si>
    <t>KL0454EFPA</t>
  </si>
  <si>
    <t>TULARE EFNEP ADULT KL0454EFPA</t>
  </si>
  <si>
    <t>KL0701EFPA</t>
  </si>
  <si>
    <t>ALAMEDA EFNEP ADULT KL0701EFPA</t>
  </si>
  <si>
    <t>KL0719EFPA</t>
  </si>
  <si>
    <t>LOS ANGELES EFNEP ADULT KL0719EFPA</t>
  </si>
  <si>
    <t>KL0730EFPA</t>
  </si>
  <si>
    <t>ORANGE EFNEP ADULT KL0730EFPA</t>
  </si>
  <si>
    <t>KL0733EFPA</t>
  </si>
  <si>
    <t>RIVERSIDE EFNEP ADULT KL0733EFPA</t>
  </si>
  <si>
    <t>KL0736EFPA</t>
  </si>
  <si>
    <t>SAN BERNARDINO EFNEP ADULT KL0736EFPA</t>
  </si>
  <si>
    <t>KL0737EFPA</t>
  </si>
  <si>
    <t>SAN DIEGO EFNEP ADULT KL0737EFPA</t>
  </si>
  <si>
    <t>KL07621064</t>
  </si>
  <si>
    <t>EXPANDED FOOD NUTRITION ED PROGRAM KL07621064</t>
  </si>
  <si>
    <t>KL0BOCEFNP</t>
  </si>
  <si>
    <t>ANR BOC EFNEP KL0BOCEFNP</t>
  </si>
  <si>
    <t>KL0YFCEFST</t>
  </si>
  <si>
    <t>EFNEP STATE OFFICE KL0YFCEFST</t>
  </si>
  <si>
    <t>KL0309REA3</t>
  </si>
  <si>
    <t>22 23 RREA ANR Project 22 6911 KL0309REA3</t>
  </si>
  <si>
    <t>KL0318REA6</t>
  </si>
  <si>
    <t>21 22 RREA Grasshoper Impact Control KL0318REA6</t>
  </si>
  <si>
    <t>KL0349RWFR</t>
  </si>
  <si>
    <t>21 22 RREA Reducing Wildfire Risk KL0349RWFR</t>
  </si>
  <si>
    <t>KL0415REA2</t>
  </si>
  <si>
    <t>22 23 RREA EnhOutreachSmallAcreLandowner KL0415REA2</t>
  </si>
  <si>
    <t>KL0733PGO1</t>
  </si>
  <si>
    <t>21 22 RREA Public and Grower Outreach KL0733PGO1</t>
  </si>
  <si>
    <t>KL0ANO1067</t>
  </si>
  <si>
    <t>LAWR NOCCO RREA 21 22 KL0ANO1067</t>
  </si>
  <si>
    <t>KL0AVK7RRE</t>
  </si>
  <si>
    <t>CLOSED HE Koundinya RREA 21 22 KL0AVK7RRE</t>
  </si>
  <si>
    <t>KL0RRE6906</t>
  </si>
  <si>
    <t>RREA 22 6906 Adina Merenlender KL0RRE6906</t>
  </si>
  <si>
    <t>KL0RRE6910</t>
  </si>
  <si>
    <t>RREA 22 6910 Adina Merelender KL0RRE6910</t>
  </si>
  <si>
    <t>KL0RRE6913</t>
  </si>
  <si>
    <t>RREA 22 6913 William Tietje KL0RRE6913</t>
  </si>
  <si>
    <t>KL0SWPRREA</t>
  </si>
  <si>
    <t>SWPO RREA FEDERAL APPROPRIATION KL0SWPRREA</t>
  </si>
  <si>
    <t>KL0707SCF1</t>
  </si>
  <si>
    <t>20 21 CCRCD USDA Specialty Crop KL0707SCF1</t>
  </si>
  <si>
    <t>KL0151DPFG</t>
  </si>
  <si>
    <t>22 23 CDPB Measuring prune fruit growth KL0151DPFG</t>
  </si>
  <si>
    <t>KL0106HBLO</t>
  </si>
  <si>
    <t>22 23 CA Prune Brd Heat Bloom Risk KL0106HBLO</t>
  </si>
  <si>
    <t>KL0415FCCF</t>
  </si>
  <si>
    <t>22 23 FCCF Pierces Disease KL0415FCCF</t>
  </si>
  <si>
    <t>KL0730CRV1</t>
  </si>
  <si>
    <t>23 25 Climate Ready Vines Western US KL0730CRV1</t>
  </si>
  <si>
    <t>KL0349MP12</t>
  </si>
  <si>
    <t>22 23 4H Mentoring Prgm NMP12 KL0349MP12</t>
  </si>
  <si>
    <t>KL0450PSFN</t>
  </si>
  <si>
    <t>22 24 Promoting Small Farm use of Navel KL0450PSFN</t>
  </si>
  <si>
    <t>KL0239ORCF</t>
  </si>
  <si>
    <t>22 23 Orchard recycle Cherry Fungal Pat KL0239ORCF</t>
  </si>
  <si>
    <t>KL0415CFS4</t>
  </si>
  <si>
    <t>22 23CFCAB Funded Trials DREC projects KL0415CFS4</t>
  </si>
  <si>
    <t>KL0151DIP1</t>
  </si>
  <si>
    <t>22 26 UCR CDFA FT Dev Int Pest Mgmt Stra KL0151DIP1</t>
  </si>
  <si>
    <t>KL0410PIT1</t>
  </si>
  <si>
    <t>20 22 CPRB Pistachio Irrigation Training KL0410PIT1</t>
  </si>
  <si>
    <t>KL0415PIT1</t>
  </si>
  <si>
    <t>20 21 CPRB Pistachio Irrigation Training KL0415PIT1</t>
  </si>
  <si>
    <t>KL0719MU22</t>
  </si>
  <si>
    <t>20 23 LA COUNTY MOU KL0719MU22</t>
  </si>
  <si>
    <t>KL0719MU23</t>
  </si>
  <si>
    <t>21 22 LOS ANGELES HOUSING AUTH 20 23 LA KL0719MU23</t>
  </si>
  <si>
    <t>KL0312WSC1</t>
  </si>
  <si>
    <t>20 23 WEST SARE Certified Burn Boss KL0312WSC1</t>
  </si>
  <si>
    <t>KL0756BAP1</t>
  </si>
  <si>
    <t>22 26 UCR CDFA FT Building Agroecologica KL0756BAP1</t>
  </si>
  <si>
    <t>KL0737HGH1</t>
  </si>
  <si>
    <t>22 23 SDC HealthyGardenHealthyHome 22 27 KL0737HGH1</t>
  </si>
  <si>
    <t>KL0741HWI1</t>
  </si>
  <si>
    <t>22 25 SMC CSA Human Wildlfe Interactions KL0741HWI1</t>
  </si>
  <si>
    <t>KL0727SRH1</t>
  </si>
  <si>
    <t>22 23 CA LEAFY GREENS Screening of Romai KL0727SRH1</t>
  </si>
  <si>
    <t>KL0104SHA1</t>
  </si>
  <si>
    <t>22 23 Staying Healthy Around Animals KL0104SHA1</t>
  </si>
  <si>
    <t>KL0111SHA1</t>
  </si>
  <si>
    <t>22 23 Staying Healthy Around Animals KL0111SHA1</t>
  </si>
  <si>
    <t>KL0234SHA1</t>
  </si>
  <si>
    <t>22 23 CSTE Stayng Healthy Around Animals KL0234SHA1</t>
  </si>
  <si>
    <t>KL0309SHA1</t>
  </si>
  <si>
    <t>22 23 CSTE Stayng Healthy Around Animals KL0309SHA1</t>
  </si>
  <si>
    <t>KL0345SHA1</t>
  </si>
  <si>
    <t>22 23 CSTE Stayng Healthy Around Animals KL0345SHA1</t>
  </si>
  <si>
    <t>KL0424SHA1</t>
  </si>
  <si>
    <t>22 23 Staying Healthy Around Animals KL0424SHA1</t>
  </si>
  <si>
    <t>KL04HC7799</t>
  </si>
  <si>
    <t>COUNCIL OF STATE AND TERRITORI KL04HC7799</t>
  </si>
  <si>
    <t>KL0707SHA1</t>
  </si>
  <si>
    <t>22 23 Staying Healthy Around Animals KL0707SHA1</t>
  </si>
  <si>
    <t>KL0719SHA1</t>
  </si>
  <si>
    <t>22 23 Staying Healthy Around Animals KL0719SHA1</t>
  </si>
  <si>
    <t>KL0727SHA1</t>
  </si>
  <si>
    <t>22 23 Staying Healthy Around Animals KL0727SHA1</t>
  </si>
  <si>
    <t>KL0309CFE0</t>
  </si>
  <si>
    <t>22 24 WRTC ELDO AMAD PRESCRIBED BURN KL0309CFE0</t>
  </si>
  <si>
    <t>KL0151WIP1</t>
  </si>
  <si>
    <t>21 22 USDA NIFA Wester IPM Center KL0151WIP1</t>
  </si>
  <si>
    <t>KL05PRICEC</t>
  </si>
  <si>
    <t>IPM RICE Crop Rotation Tool KL05PRICEC</t>
  </si>
  <si>
    <t>KL0730WIP2</t>
  </si>
  <si>
    <t>19 20 USDA NIFA Wester IPM Center KL0730WIP2</t>
  </si>
  <si>
    <t>KL0733WIP1</t>
  </si>
  <si>
    <t>21 22 USDA NIFA Wester IPM Center KL0733WIP1</t>
  </si>
  <si>
    <t>KL0WIPM001</t>
  </si>
  <si>
    <t>WIPM Oregon Jepson KL0WIPM001</t>
  </si>
  <si>
    <t>KL0WIPM002</t>
  </si>
  <si>
    <t>WIPM Arizona Ellsworth KL0WIPM002</t>
  </si>
  <si>
    <t>KL0WP23C88</t>
  </si>
  <si>
    <t>WIPM NIFA Funding 2018 2022 KL0WP23C88</t>
  </si>
  <si>
    <t>KL0WPAK008</t>
  </si>
  <si>
    <t>WIPM Alaska Hudson KL0WPAK008</t>
  </si>
  <si>
    <t>KL0WPAZ030</t>
  </si>
  <si>
    <t>CLOSED WIPM Arizona Ellsworth KL0WPAZ030</t>
  </si>
  <si>
    <t>KL0WPAZ031</t>
  </si>
  <si>
    <t>WIPM University of Arizona Bordini KL0WPAZ031</t>
  </si>
  <si>
    <t>KL0WPAZ032</t>
  </si>
  <si>
    <t>CLOSED WIPM U of Arizona Li KL0WPAZ032</t>
  </si>
  <si>
    <t>KL0WPAZ033</t>
  </si>
  <si>
    <t>CLOSED WIPM U of Arizona Gornish KL0WPAZ033</t>
  </si>
  <si>
    <t>KL0WPCA049</t>
  </si>
  <si>
    <t>WIPM California Invasive Plant Burger KL0WPCA049</t>
  </si>
  <si>
    <t>KL0WPCA051</t>
  </si>
  <si>
    <t>CLOSED WIPM UCR Gerry KL0WPCA051</t>
  </si>
  <si>
    <t>KL0WPCA052</t>
  </si>
  <si>
    <t>CLOSED WIPM UC Davis Aly KL0WPCA052</t>
  </si>
  <si>
    <t>KL0WPCA053</t>
  </si>
  <si>
    <t>CLOSED WIPM MKlamath Watershed Chapple KL0WPCA053</t>
  </si>
  <si>
    <t>KL0WPCA055</t>
  </si>
  <si>
    <t>WIPM CAL IPC Burger KL0WPCA055</t>
  </si>
  <si>
    <t>KL0WPCA057</t>
  </si>
  <si>
    <t>CLOSED WIPM Cal IPC Burger KL0WPCA057</t>
  </si>
  <si>
    <t>KL0WPCA058</t>
  </si>
  <si>
    <t>CLOSED WIPM Mid Klamath Watershed Chap KL0WPCA058</t>
  </si>
  <si>
    <t>KL0WPCO017</t>
  </si>
  <si>
    <t>WIPM COLORADO GAINES KL0WPCO017</t>
  </si>
  <si>
    <t>KL0WPCO018</t>
  </si>
  <si>
    <t>WIPM University of Colorado Fulladolsa KL0WPCO018</t>
  </si>
  <si>
    <t>KL0WPCO019</t>
  </si>
  <si>
    <t>CLOSED WIPM University of Colorado KL0WPCO019</t>
  </si>
  <si>
    <t>KL0WPHI020</t>
  </si>
  <si>
    <t>CLOSED WIPM Univ of Hawaii Vilalobos KL0WPHI020</t>
  </si>
  <si>
    <t>KL0WPHI021</t>
  </si>
  <si>
    <t>CLOSED WIPM University of Hawaii Tay KL0WPHI021</t>
  </si>
  <si>
    <t>KL0WPHI022</t>
  </si>
  <si>
    <t>WIPM NPSEC Cheng KL0WPHI022</t>
  </si>
  <si>
    <t>KL0WPNM010</t>
  </si>
  <si>
    <t>WIPM New Mexico State Creamer KL0WPNM010</t>
  </si>
  <si>
    <t>KL0WPNM011</t>
  </si>
  <si>
    <t>CLOSED WIPM New Mexico State Lehnoff KL0WPNM011</t>
  </si>
  <si>
    <t>KL0WPNM012</t>
  </si>
  <si>
    <t>CLOSED WIPM NMSU Bowers KL0WPNM012</t>
  </si>
  <si>
    <t>KL0WPNV003</t>
  </si>
  <si>
    <t>CLOSED WIPM Nevada Pringle KL0WPNV003</t>
  </si>
  <si>
    <t>KL0WPOR046</t>
  </si>
  <si>
    <t>WIPM Oregon Dung KL0WPOR046</t>
  </si>
  <si>
    <t>KL0WPOR047</t>
  </si>
  <si>
    <t>WIPM Oregon Hedstrom KL0WPOR047</t>
  </si>
  <si>
    <t>KL0WPOR048</t>
  </si>
  <si>
    <t>CLOSED WIPM Oregon Peachey KL0WPOR048</t>
  </si>
  <si>
    <t>KL0WPOR049</t>
  </si>
  <si>
    <t>CLOSED WIPM Oregon State Kaur KL0WPOR049</t>
  </si>
  <si>
    <t>KL0WPOR050</t>
  </si>
  <si>
    <t>WIPM OSU Rondon KL0WPOR050</t>
  </si>
  <si>
    <t>KL0WPOR051</t>
  </si>
  <si>
    <t>CLOSED WIPM OREGON OCAMB KL0WPOR051</t>
  </si>
  <si>
    <t>KL0WPOR052</t>
  </si>
  <si>
    <t>CLOSED WIPM Oregon State Melathopoulos KL0WPOR052</t>
  </si>
  <si>
    <t>KL0WPOR053</t>
  </si>
  <si>
    <t>WIPM Oregon State Lightle KL0WPOR053</t>
  </si>
  <si>
    <t>KL0WPOR054</t>
  </si>
  <si>
    <t>WIPM Oregon State Putnam KL0WPOR054</t>
  </si>
  <si>
    <t>KL0WPOR055</t>
  </si>
  <si>
    <t>CLOSED WIPM Oregon Dept of Ag de Rivera KL0WPOR055</t>
  </si>
  <si>
    <t>KL0WPOR056</t>
  </si>
  <si>
    <t>CLOSED WIPM Oregon State Melathopoulos KL0WPOR056</t>
  </si>
  <si>
    <t>KL0WPOR057</t>
  </si>
  <si>
    <t>CLOSED WIPM USDA ARS Rivedal KL0WPOR057</t>
  </si>
  <si>
    <t>KL0WPUT007</t>
  </si>
  <si>
    <t>CLOSED WIPM Utah State Kettenring KL0WPUT007</t>
  </si>
  <si>
    <t>KL0WPUT008</t>
  </si>
  <si>
    <t>CLOSED WIPM Moab Mosquito PI Rehbein KL0WPUT008</t>
  </si>
  <si>
    <t>KL0WPWA030</t>
  </si>
  <si>
    <t>WIPM Washington USDA ARS Cooper KL0WPWA030</t>
  </si>
  <si>
    <t>KL0WPWA031</t>
  </si>
  <si>
    <t>CLOSED WIPM WA ARS Schmidt Jeffris KL0WPWA031</t>
  </si>
  <si>
    <t>KL0WPWA032</t>
  </si>
  <si>
    <t>CLOSED WIPM Ecostudies Institute Hamman KL0WPWA032</t>
  </si>
  <si>
    <t>KL0WPWA033</t>
  </si>
  <si>
    <t>CLOSED WIPM 10 000 Years Institute Silv KL0WPWA033</t>
  </si>
  <si>
    <t>KL0KKBAIIS</t>
  </si>
  <si>
    <t>Artificial Intelligence to Incr Sust of KL0KKBAIIS</t>
  </si>
  <si>
    <t>KL0713IMCA</t>
  </si>
  <si>
    <t>20 22 Irrigation Mgmt in SC Desert Agric KL0713IMCA</t>
  </si>
  <si>
    <t>KL0727ASN1</t>
  </si>
  <si>
    <t>20 23 CDFA Assessment of Nitrogen Conten KL0727ASN1</t>
  </si>
  <si>
    <t>KL0743ASN1</t>
  </si>
  <si>
    <t>20 23 CDFA ASSMT OF NI CONTENT KL0743ASN1</t>
  </si>
  <si>
    <t>KL0756ASN1</t>
  </si>
  <si>
    <t>20 23 CDFA Assmt of Ni Content KL0756ASN1</t>
  </si>
  <si>
    <t>KL0106EDB1</t>
  </si>
  <si>
    <t>22 23 CA TOMATO INST Eval of darkling be KL0106EDB1</t>
  </si>
  <si>
    <t>KL0450FMBL</t>
  </si>
  <si>
    <t>22 24 Further Monitor of Beet Leafhooper KL0450FMBL</t>
  </si>
  <si>
    <t>KL0420DSI0</t>
  </si>
  <si>
    <t>22 23 CPRB Determ Severity Internal Kern KL0420DSI0</t>
  </si>
  <si>
    <t>KL0NPIST03</t>
  </si>
  <si>
    <t>NPI Hecht C Stanford TIPS KL0NPIST03</t>
  </si>
  <si>
    <t>KL0415AVF1</t>
  </si>
  <si>
    <t>22 23 AVF LT Impacts of Roofstocks KL0415AVF1</t>
  </si>
  <si>
    <t>KL0727EEI1</t>
  </si>
  <si>
    <t>22 23 IMPROVE WATER NITROGETN LETTUCE KL0727EEI1</t>
  </si>
  <si>
    <t>KL0727UCAI</t>
  </si>
  <si>
    <t>22 23 UC ANR Intern KL0727UCAI</t>
  </si>
  <si>
    <t>KL0727WTT2</t>
  </si>
  <si>
    <t>22 23 WATER TREATMONT TECHNOLOGY KL0727WTT2</t>
  </si>
  <si>
    <t>KL0742CSBD</t>
  </si>
  <si>
    <t>22 23 SANTA BARBARA COUNTY DIRECT KL0742CSBD</t>
  </si>
  <si>
    <t>KL0410SAFE</t>
  </si>
  <si>
    <t>22 23 COVID 19 SAFE Prog Small Farms KL0410SAFE</t>
  </si>
  <si>
    <t>KL0736GR41</t>
  </si>
  <si>
    <t>22 23 San Bernadino Research and Ed KL0736GR41</t>
  </si>
  <si>
    <t>KL0CEGNIE2</t>
  </si>
  <si>
    <t>CIG NIE2 NITROGEN ED GRANT 2 KL0CEGNIE2</t>
  </si>
  <si>
    <t>KL0CWRNIE2</t>
  </si>
  <si>
    <t>CIG NIE2 NITROGEN ED GRANT 2 KL0CWRNIE2</t>
  </si>
  <si>
    <t>KL0701ACP9</t>
  </si>
  <si>
    <t>22 24 CSA Alameda County Support ofUCCE KL0701ACP9</t>
  </si>
  <si>
    <t>KL0701ACS1</t>
  </si>
  <si>
    <t>22 23 CSA Alameda County Support ofUCCE KL0701ACS1</t>
  </si>
  <si>
    <t>KL0415CTGC</t>
  </si>
  <si>
    <t>22 23 CTGC Yld Est Flsh Snsr Grndthg Wk KL0415CTGC</t>
  </si>
  <si>
    <t>KL0329NC4H</t>
  </si>
  <si>
    <t>22 23 CSA NEVADA County 4H Prgm KL0329NC4H</t>
  </si>
  <si>
    <t>KL0331PC4H</t>
  </si>
  <si>
    <t>22 23 CSA Placer County 4H Prgm KL0331PC4H</t>
  </si>
  <si>
    <t>KL0743TAP1</t>
  </si>
  <si>
    <t>20 22 Tech Academy Fellowship KL0743TAP1</t>
  </si>
  <si>
    <t>KL05P24D53</t>
  </si>
  <si>
    <t>IPM Blecker DPR Shannah KL05P24D53</t>
  </si>
  <si>
    <t>KL05P24D54</t>
  </si>
  <si>
    <t>IPM Blecker DPR Shannah Yr 2 KL05P24D54</t>
  </si>
  <si>
    <t>KL05P24D55</t>
  </si>
  <si>
    <t>IPM Blecker DPR Shannah Yr 3 KL05P24D55</t>
  </si>
  <si>
    <t>KL0713IPM0</t>
  </si>
  <si>
    <t>19 25 CE Area Integrated Pest Mmgt KL0713IPM0</t>
  </si>
  <si>
    <t>KL0332FRSE</t>
  </si>
  <si>
    <t>20 24 SNC Feather River RCD Stakeholder KL0332FRSE</t>
  </si>
  <si>
    <t>KL0234BMS2</t>
  </si>
  <si>
    <t>20 21 PPMR Monitoring BMSB KL0234BMS2</t>
  </si>
  <si>
    <t>KL0450BSM3</t>
  </si>
  <si>
    <t>20 21 PPMR Monitoring BMSB KL0450BSM3</t>
  </si>
  <si>
    <t>KL0454GPD1</t>
  </si>
  <si>
    <t>20 22 AVF Grape Pest and Disease Mgmt Tr KL0454GPD1</t>
  </si>
  <si>
    <t>KL0733GPD1</t>
  </si>
  <si>
    <t>22 23 AVF Grape Pest and Disease Mgmt Tr KL0733GPD1</t>
  </si>
  <si>
    <t>KL0349TGFR</t>
  </si>
  <si>
    <t>22 23 Targeted Grazing for Fuel load Red KL0349TGFR</t>
  </si>
  <si>
    <t>KL0325MCP2</t>
  </si>
  <si>
    <t>22 23 Modoc First 5 22 to 23 KL0325MCP2</t>
  </si>
  <si>
    <t>KL0325MODO</t>
  </si>
  <si>
    <t>22 23 Modoc First 5 22 to 23 KL0325MODO</t>
  </si>
  <si>
    <t>KL0733IEFA</t>
  </si>
  <si>
    <t>2022 INLAND EMPRIRE FOOD AG WRKFORCE KL0733IEFA</t>
  </si>
  <si>
    <t>KL0OA25973</t>
  </si>
  <si>
    <t>Yr 2 Organic Inst CDFA 22 0028 KL0OA25973</t>
  </si>
  <si>
    <t>KL0OAI5973</t>
  </si>
  <si>
    <t>Yr1 Organic Inst CDFA 22 0028 KL0OAI5973</t>
  </si>
  <si>
    <t>KL0410IIG2</t>
  </si>
  <si>
    <t>22 23 CGORAB Imprv Irrg N2 Mgmt Garlic KL0410IIG2</t>
  </si>
  <si>
    <t>KL0410EBR0</t>
  </si>
  <si>
    <t>22 23 CGORAB Eval bulb rot path Garlic KL0410EBR0</t>
  </si>
  <si>
    <t>KL0321SCO3</t>
  </si>
  <si>
    <t>22 23 Outreach Support CA Oak Mortality KL0321SCO3</t>
  </si>
  <si>
    <t>KL0424SWP1</t>
  </si>
  <si>
    <t>21 22 Sweet Potato Nematicide Trial KL0424SWP1</t>
  </si>
  <si>
    <t>KL0312DSRZ</t>
  </si>
  <si>
    <t>22 25 Defensible Space Regulation Zone 0 KL0312DSRZ</t>
  </si>
  <si>
    <t>KL0NPIDK01</t>
  </si>
  <si>
    <t>NPI RITCHIE DUKE RWJF CACFP KL0NPIDK01</t>
  </si>
  <si>
    <t>KL0IGSARCD</t>
  </si>
  <si>
    <t>IGIS ALAMEDA CNTY RCD KL0IGSARCD</t>
  </si>
  <si>
    <t>KL0730IMNT</t>
  </si>
  <si>
    <t>22 25 Irrigation and nutrient management KL0730IMNT</t>
  </si>
  <si>
    <t>KL0737INM0</t>
  </si>
  <si>
    <t>22 25 Irrigation Nutrient Mngmt Train KL0737INM0</t>
  </si>
  <si>
    <t>KL0410OAI0</t>
  </si>
  <si>
    <t>22 25 CDFA Organic Agriculture Institute KL0410OAI0</t>
  </si>
  <si>
    <t>KL0OA16086</t>
  </si>
  <si>
    <t>Organic Inst CDFA 22 6086 KL0OA16086</t>
  </si>
  <si>
    <t>KL0410OFI0</t>
  </si>
  <si>
    <t>22 25 CDFA On Farm Irrigation Pump Eff KL0410OFI0</t>
  </si>
  <si>
    <t>KL0743CAC1</t>
  </si>
  <si>
    <t>22 23 CACC Composting Demo site 4 waste KL0743CAC1</t>
  </si>
  <si>
    <t>KL0328CFI1</t>
  </si>
  <si>
    <t>20 22 UCB CDFA FT Comparative field KL0328CFI1</t>
  </si>
  <si>
    <t>KL0104FEPR</t>
  </si>
  <si>
    <t>20 22 Field Evaluation of Prune Rootstoc KL0104FEPR</t>
  </si>
  <si>
    <t>KL0321CMS3</t>
  </si>
  <si>
    <t>22 23 CSA 22 23 UCCE Marin Sustainable KL0321CMS3</t>
  </si>
  <si>
    <t>KL06SC5963</t>
  </si>
  <si>
    <t>SHUSF Planting Seeds for Future Farmers KL06SC5963</t>
  </si>
  <si>
    <t>KL0707MG10</t>
  </si>
  <si>
    <t>22 23 Master Gardener Cost Reimbursable KL0707MG10</t>
  </si>
  <si>
    <t>KL0707MG11</t>
  </si>
  <si>
    <t>22 23 Master Gardener Fixed Price KL0707MG11</t>
  </si>
  <si>
    <t>KL0736SPI7</t>
  </si>
  <si>
    <t>22 23 INLAND EMPIRE RES Expanding educat KL0736SPI7</t>
  </si>
  <si>
    <t>KL0730MRUC</t>
  </si>
  <si>
    <t>22 24 MONITORING RODENTICIDE EXPOSURE KL0730MRUC</t>
  </si>
  <si>
    <t>KL0331PCA2</t>
  </si>
  <si>
    <t>22 23 CSA Placer County Ag Tech KL0331PCA2</t>
  </si>
  <si>
    <t>KL0329MGP2</t>
  </si>
  <si>
    <t>22 23 NEVADA MASTER GARDENER PRMG KL0329MGP2</t>
  </si>
  <si>
    <t>KL0331MG10</t>
  </si>
  <si>
    <t>22 23 Placer Nev County MG Prgm KL0331MG10</t>
  </si>
  <si>
    <t>KL0321MFP3</t>
  </si>
  <si>
    <t>22 23 Marin Food Policy Council Partner KL0321MFP3</t>
  </si>
  <si>
    <t>KL0713WETA</t>
  </si>
  <si>
    <t>22 25 Water efficiency tech assist prmg KL0713WETA</t>
  </si>
  <si>
    <t>KL0239DIMS</t>
  </si>
  <si>
    <t>22 23 Dev Integrat Mgmt Strategy Tomato KL0239DIMS</t>
  </si>
  <si>
    <t>KL0410DIMS</t>
  </si>
  <si>
    <t>22 CTRI Dev Integr Mgmt Strategy Tomato KL0410DIMS</t>
  </si>
  <si>
    <t>KL0BOCFMMP</t>
  </si>
  <si>
    <t>Fresno Madera MCP ADMIN FEE KL0BOCFMMP</t>
  </si>
  <si>
    <t>KL0FSMDMCP</t>
  </si>
  <si>
    <t>Fresno Madera Multi County Partnership KL0FSMDMCP</t>
  </si>
  <si>
    <t>KL0MCPFRMD</t>
  </si>
  <si>
    <t>Fresno Madera MCP ADMIN FEE KL0MCPFRMD</t>
  </si>
  <si>
    <t>KL0OCGFMMP</t>
  </si>
  <si>
    <t>Fresno Madera MCP ADMIN FEE KL0OCGFMMP</t>
  </si>
  <si>
    <t>KL0SHRFMMP</t>
  </si>
  <si>
    <t>Fresno Madera MCP ADMIN FEE KL0SHRFMMP</t>
  </si>
  <si>
    <t>KL0701BSC1</t>
  </si>
  <si>
    <t>18 20 UCR CDCA Baiting Strategies Cntrl KL0701BSC1</t>
  </si>
  <si>
    <t>KL0312LCMA</t>
  </si>
  <si>
    <t>20 21 Lacks Creek Mgmt Area Forest Inven KL0312LCMA</t>
  </si>
  <si>
    <t>KL0257YCMG</t>
  </si>
  <si>
    <t>22 Yolo County Fair Yolo Cnty MG Docent KL0257YCMG</t>
  </si>
  <si>
    <t>KL0415GTG2</t>
  </si>
  <si>
    <t>22 23 CA TGC Eval Non Chem Weed Control KL0415GTG2</t>
  </si>
  <si>
    <t>KL0317CPA1</t>
  </si>
  <si>
    <t>22 23 CPAB Rtstocks Orch Syst Euro Prs KL0317CPA1</t>
  </si>
  <si>
    <t>KL0735CSA4</t>
  </si>
  <si>
    <t>22 23 San Benito Cnty Admin Assist Suprt KL0735CSA4</t>
  </si>
  <si>
    <t>KL0735CSH2</t>
  </si>
  <si>
    <t>22 23 San Benito 4H Prog Supp KL0735CSH2</t>
  </si>
  <si>
    <t>KL0328WRR2</t>
  </si>
  <si>
    <t>22 23 CSA Water Resources Resilience KL0328WRR2</t>
  </si>
  <si>
    <t>KL0454GMS1</t>
  </si>
  <si>
    <t>22 23 CTGC Grape Maturity Snsr Grndtrthg KL0454GMS1</t>
  </si>
  <si>
    <t>KL0349BMW2</t>
  </si>
  <si>
    <t>22 23 Biology Mgmt Walnut Husk Fly Kro KL0349BMW2</t>
  </si>
  <si>
    <t>KL0450BMW2</t>
  </si>
  <si>
    <t>22 23 Biology Mgmt Walnut Husk Fly Ful KL0450BMW2</t>
  </si>
  <si>
    <t>KL0450BMWH</t>
  </si>
  <si>
    <t>22 23 Biology Mgmt Walnut Husk Fly KL0450BMWH</t>
  </si>
  <si>
    <t>KL0713ECTN</t>
  </si>
  <si>
    <t>22 23 Eval of Common Thread Nutrition KL0713ECTN</t>
  </si>
  <si>
    <t>KL0151WRPT</t>
  </si>
  <si>
    <t>22 23 Wild Rice Herbicide Plot Testing KL0151WRPT</t>
  </si>
  <si>
    <t>KL0317MGS8</t>
  </si>
  <si>
    <t>22 23 Lake Cnty Master Gardener Support KL0317MGS8</t>
  </si>
  <si>
    <t>KL0730OCP0</t>
  </si>
  <si>
    <t>20 23 Orange C Park Project Invasive Pe KL0730OCP0</t>
  </si>
  <si>
    <t>KL0730OCP3</t>
  </si>
  <si>
    <t>22 23 Orange Park Project Invasive Pest KL0730OCP3</t>
  </si>
  <si>
    <t>KL0730OCP4</t>
  </si>
  <si>
    <t>23 24 Orange Park Project Invasive Pest KL0730OCP4</t>
  </si>
  <si>
    <t>KL0701FIB1</t>
  </si>
  <si>
    <t>20 23 CDPR First Eval of Inv Cockroach KL0701FIB1</t>
  </si>
  <si>
    <t>KL0IGSAFIS</t>
  </si>
  <si>
    <t>ANR GY UCDAVIS AFIS NIFA IGIS PORTION KL0IGSAFIS</t>
  </si>
  <si>
    <t>KL0INOAFI2</t>
  </si>
  <si>
    <t>ANR GY UCDAVIS AFIS STUDENT STIPENDS KL0INOAFI2</t>
  </si>
  <si>
    <t>KL0INOAFIF</t>
  </si>
  <si>
    <t>ANR GY UCDAVIS AFIS NON STUDENT FELLOWSH KL0INOAFIF</t>
  </si>
  <si>
    <t>KL0INOAFIS</t>
  </si>
  <si>
    <t>ANR GY UCDAVIS AFIS NIFA SUBAWARD KL0INOAFIS</t>
  </si>
  <si>
    <t>KL0VGYAFI2</t>
  </si>
  <si>
    <t>ANR GY UCDAVIS AFIS STUDENT STIPENDS KL0VGYAFI2</t>
  </si>
  <si>
    <t>KL0VGYAFIF</t>
  </si>
  <si>
    <t>ANR GY UCDAVIS AFIS NON STUDENT FELLOWSH KL0VGYAFIF</t>
  </si>
  <si>
    <t>KL0VGYAFIS</t>
  </si>
  <si>
    <t>ANR GY UCDAVIS AFIS NIFA SUBAWARD KL0VGYAFIS</t>
  </si>
  <si>
    <t>KL0104CF21</t>
  </si>
  <si>
    <t>20 21 Carryfowrd BUTT COLU SUTY GLENN KL0104CF21</t>
  </si>
  <si>
    <t>KL0104FS21</t>
  </si>
  <si>
    <t>20 21 BUTT COLU SUTY GLENN UCCE CalFresh KL0104FS21</t>
  </si>
  <si>
    <t>KL0234CF21</t>
  </si>
  <si>
    <t>20 21 Carry forward SACRAM UCCE CalFresh KL0234CF21</t>
  </si>
  <si>
    <t>KL0234FS21</t>
  </si>
  <si>
    <t>20 21 SACRAMENTO UCCE CalFresh KL0234FS21</t>
  </si>
  <si>
    <t>KL0239CF21</t>
  </si>
  <si>
    <t>20 21 Carry forward SANJ UCCE CalFresh KL0239CF21</t>
  </si>
  <si>
    <t>KL0239FS21</t>
  </si>
  <si>
    <t>20 21 SANJ UCCE CalFresh KL0239FS21</t>
  </si>
  <si>
    <t>KL0257FS21</t>
  </si>
  <si>
    <t>20 21 YOLO UCCE CalFresh KL0257FS21</t>
  </si>
  <si>
    <t>KL0331CF21</t>
  </si>
  <si>
    <t>20 21 Carry forward PLAC NEVA UCCE CalFr KL0331CF21</t>
  </si>
  <si>
    <t>KL0331FS21</t>
  </si>
  <si>
    <t>20 21 PLAC NEVA UCCE CalFresh KL0331FS21</t>
  </si>
  <si>
    <t>KL0345CF21</t>
  </si>
  <si>
    <t>20 21 Carry Forward SHAS TRIN TEHA Calfr KL0345CF21</t>
  </si>
  <si>
    <t>KL0345FS21</t>
  </si>
  <si>
    <t>20 21 SHAS TRIN TEHA UCCE CalFresh KL0345FS21</t>
  </si>
  <si>
    <t>KL0410CF21</t>
  </si>
  <si>
    <t>20 21 Carry forward Fresno CFHLUC KL0410CF21</t>
  </si>
  <si>
    <t>KL0410FS21</t>
  </si>
  <si>
    <t>20 21 FRES MADE UCCE CalFresh KL0410FS21</t>
  </si>
  <si>
    <t>KL0415CF21</t>
  </si>
  <si>
    <t>20 21 KERN UCCE CalFresh CARRYFRD KL0415CF21</t>
  </si>
  <si>
    <t>KL0415FS21</t>
  </si>
  <si>
    <t>20 21 KERN UCCE CalFresh KL0415FS21</t>
  </si>
  <si>
    <t>KL0450FS21</t>
  </si>
  <si>
    <t>20 21 STAN MERC UCCE CalFresh KL0450FS21</t>
  </si>
  <si>
    <t>KL0454CF21</t>
  </si>
  <si>
    <t>20 21 Carry forward Tulare Kings CFHLUC KL0454CF21</t>
  </si>
  <si>
    <t>KL0454FS21</t>
  </si>
  <si>
    <t>20 21 TULA KINC UCCE CalFresh KL0454FS21</t>
  </si>
  <si>
    <t>KL0701CF21</t>
  </si>
  <si>
    <t>20 21 ALAMEDA UCCE CalFresh CARRYFRD KL0701CF21</t>
  </si>
  <si>
    <t>KL0701FS21</t>
  </si>
  <si>
    <t>20 21 ALAM UCCE CalFresh KL0701FS21</t>
  </si>
  <si>
    <t>KL0707FS21</t>
  </si>
  <si>
    <t>20 21 CONTRA COSTA UCCE CalFresh KL0707FS21</t>
  </si>
  <si>
    <t>KL0713CF21</t>
  </si>
  <si>
    <t>20 21 Carry forward IMPE UCCE CalFresh KL0713CF21</t>
  </si>
  <si>
    <t>KL0713FS21</t>
  </si>
  <si>
    <t>20 21 IMPE UCCE CalFresh KL0713FS21</t>
  </si>
  <si>
    <t>KL0713SF21</t>
  </si>
  <si>
    <t>20 21 IMPE UCCE CalFresh KL0713SF21</t>
  </si>
  <si>
    <t>KL0719CF21</t>
  </si>
  <si>
    <t>20 21 Carry Forward LOSA CalFresh KL0719CF21</t>
  </si>
  <si>
    <t>KL0719CS21</t>
  </si>
  <si>
    <t>20 21 Carry Forward LOSA CalFresh KL0719CS21</t>
  </si>
  <si>
    <t>KL0719FS21</t>
  </si>
  <si>
    <t>20 21 LOS ANGELES UCCE CalFresh KL0719FS21</t>
  </si>
  <si>
    <t>KL0733CF21</t>
  </si>
  <si>
    <t>20 21 RIVERSIDE UCCE CalFresh CARRYFRD KL0733CF21</t>
  </si>
  <si>
    <t>KL0733FS21</t>
  </si>
  <si>
    <t>20 21 RIVE UCCE CalFresh KL0733FS21</t>
  </si>
  <si>
    <t>KL0740CF21</t>
  </si>
  <si>
    <t>20 21 Carry Forward LUIS SBRB CalFresh KL0740CF21</t>
  </si>
  <si>
    <t>KL0740FS21</t>
  </si>
  <si>
    <t>20 21 LUIS SBRB UCCE CalFresh KL0740FS21</t>
  </si>
  <si>
    <t>KL0743CF21</t>
  </si>
  <si>
    <t>20 21 SNTC SANM SANF CF Carry Forward KL0743CF21</t>
  </si>
  <si>
    <t>KL0743FS21</t>
  </si>
  <si>
    <t>20 21 SNTC SANM SANF UCCE CalFresh KL0743FS21</t>
  </si>
  <si>
    <t>KL0CNPFS21</t>
  </si>
  <si>
    <t>20 21 CSNP Amador Cluster UCCE CalFresh KL0CNPFS21</t>
  </si>
  <si>
    <t>KL0CSNCF21</t>
  </si>
  <si>
    <t>120 21 Carry forward CSMP Amador Cluster KL0CSNCF21</t>
  </si>
  <si>
    <t>KL0SC3USDA</t>
  </si>
  <si>
    <t>SPLC USDA NIFA ELDERBERRY KL0SC3USDA</t>
  </si>
  <si>
    <t>KL0SC3USPS</t>
  </si>
  <si>
    <t>SPLC USDA NIFA ELDERBERRY PARTIC SUPT KL0SC3USPS</t>
  </si>
  <si>
    <t>KL0MURNIFA</t>
  </si>
  <si>
    <t>Developing suppressive crop rotations KL0MURNIFA</t>
  </si>
  <si>
    <t>KL0737TAS1</t>
  </si>
  <si>
    <t>20 21 Technical Advisor Support for Soli KL0737TAS1</t>
  </si>
  <si>
    <t>KL06KK5956</t>
  </si>
  <si>
    <t>IR4 Crop Pest Protection Projects CDFA KL06KK5956</t>
  </si>
  <si>
    <t>KL0349MSB2</t>
  </si>
  <si>
    <t>22 23 Monitoring Brown Marm Stink Bug KL0349MSB2</t>
  </si>
  <si>
    <t>KL0NPIPF05</t>
  </si>
  <si>
    <t>NPI Ritchie Packard WIC KL0NPIPF05</t>
  </si>
  <si>
    <t>KL0741PUF0</t>
  </si>
  <si>
    <t>22 23 USDA Post fire Urban Forestry KL0741PUF0</t>
  </si>
  <si>
    <t>KL0713IIDC</t>
  </si>
  <si>
    <t>2123 2021 IDD Closing Local Entity Grant KL0713IIDC</t>
  </si>
  <si>
    <t>KL0730PMF1</t>
  </si>
  <si>
    <t>22 23 Pest Mngmnt improving rodent mngmt KL0730PMF1</t>
  </si>
  <si>
    <t>KL0328OEIP</t>
  </si>
  <si>
    <t>22 23 Outreach ED Improving of Pest KL0328OEIP</t>
  </si>
  <si>
    <t>KL0415BSA2</t>
  </si>
  <si>
    <t>22 24 Band Steam App for Weed Disease Co KL0415BSA2</t>
  </si>
  <si>
    <t>KL0151DVCC</t>
  </si>
  <si>
    <t>22 24 USDA build CC decision suprt tools KL0151DVCC</t>
  </si>
  <si>
    <t>KL05P27F98</t>
  </si>
  <si>
    <t>IPM Guatam CRB USDA TASC 22 20 KL05P27F98</t>
  </si>
  <si>
    <t>KL0BOCCCMP</t>
  </si>
  <si>
    <t>UCCE Capitol Corridor MCP Admin Fee KL0BOCCCMP</t>
  </si>
  <si>
    <t>KL0CPCRMCP</t>
  </si>
  <si>
    <t>UCCE Capitol Corridor MCP KL0CPCRMCP</t>
  </si>
  <si>
    <t>KL0MCPCPCR</t>
  </si>
  <si>
    <t>UCCE Capitol Corridor MCP Admin Fee KL0MCPCPCR</t>
  </si>
  <si>
    <t>KL0OCGCCMP</t>
  </si>
  <si>
    <t>UCCE Capitol Corridor MCP Admin Fee KL0OCGCCMP</t>
  </si>
  <si>
    <t>KL0SHRCCMP</t>
  </si>
  <si>
    <t>UCCE Capitol Corridor MCP Admin Fee KL0SHRCCMP</t>
  </si>
  <si>
    <t>KL0SPU8196</t>
  </si>
  <si>
    <t>STAFF PERSONNEL MCP ACTIVITY KL0SPU8196</t>
  </si>
  <si>
    <t>KL0756CTY2</t>
  </si>
  <si>
    <t>15 25 UCCE Ventura County Support KL0756CTY2</t>
  </si>
  <si>
    <t>KL0756CTYV</t>
  </si>
  <si>
    <t>14 16 UCCE Ventura County Support KL0756CTYV</t>
  </si>
  <si>
    <t>KL0737GRAG</t>
  </si>
  <si>
    <t>17 21 SD Cnty Healthy Garden Healthy Hom KL0737GRAG</t>
  </si>
  <si>
    <t>KL0NPIPH13</t>
  </si>
  <si>
    <t>NPI WOODWARD LOPEZ CDPH NEOP FFY 2021 KL0NPIPH13</t>
  </si>
  <si>
    <t>KL0NPIPH14</t>
  </si>
  <si>
    <t>NPI WOODWARD LOPEZ CDPH NEOP SPACE 2021 KL0NPIPH14</t>
  </si>
  <si>
    <t>KL0NPIPH17</t>
  </si>
  <si>
    <t>NPI WOODWARD LOPEZ CDPH NEOP FFY 2021 KL0NPIPH17</t>
  </si>
  <si>
    <t>KL0NPIPH18</t>
  </si>
  <si>
    <t>NPI WOODWARD LOPEZ CDPH NEOP SPACE 2021 KL0NPIPH18</t>
  </si>
  <si>
    <t>KL0NPIPH19</t>
  </si>
  <si>
    <t>NPI WOODWARD LOPEZ CDPH CFHL FFY21 CARRY KL0NPIPH19</t>
  </si>
  <si>
    <t>KL0NPIPH20</t>
  </si>
  <si>
    <t>NPI WOODWARD LOPEZ CDPH CFHL FFY 2022 KL0NPIPH20</t>
  </si>
  <si>
    <t>KL0NPIPH21</t>
  </si>
  <si>
    <t>NPI WOODWARD LOPEZ CDPH CFHL FFY22 carry KL0NPIPH21</t>
  </si>
  <si>
    <t>KL0NPIPH22</t>
  </si>
  <si>
    <t>NPI WOODWARD LOPEZ CDPH CFHL FFY 2023 KL0NPIPH22</t>
  </si>
  <si>
    <t>KL0V619CUR</t>
  </si>
  <si>
    <t>Smith UMN Curriculum Development KL0V619CUR</t>
  </si>
  <si>
    <t>KL0415J4H2</t>
  </si>
  <si>
    <t>22 23 Kern HSD Juntos 4H Program KL0415J4H2</t>
  </si>
  <si>
    <t>KL06WS5987</t>
  </si>
  <si>
    <t>CSU FRESNO CASSEL SHARMA HUTMACHER KL06WS5987</t>
  </si>
  <si>
    <t>KL0730IRRR</t>
  </si>
  <si>
    <t>22 24 Investigating Roof Rat Resistance KL0730IRRR</t>
  </si>
  <si>
    <t>KL0701BMC0</t>
  </si>
  <si>
    <t>22 24 CDPR Biting Mites in CA Homes Strc KL0701BMC0</t>
  </si>
  <si>
    <t>KL0415SAM1</t>
  </si>
  <si>
    <t>20 21 OSU Systems Appr for Managing Bac KL0415SAM1</t>
  </si>
  <si>
    <t>KL0309CFSC</t>
  </si>
  <si>
    <t>20 22 California Fire Science Consortium KL0309CFSC</t>
  </si>
  <si>
    <t>KL0309CSF1</t>
  </si>
  <si>
    <t>20 24 California Fire Science Consortium KL0309CSF1</t>
  </si>
  <si>
    <t>KL0312CFSC</t>
  </si>
  <si>
    <t>20 22 California Fire Science Consortium KL0312CFSC</t>
  </si>
  <si>
    <t>KL0312CSF1</t>
  </si>
  <si>
    <t>20 24 California Fire Science Consortium KL0312CSF1</t>
  </si>
  <si>
    <t>KL0701DIT1</t>
  </si>
  <si>
    <t>20 22 DPR Dev of Interactive Training KL0701DIT1</t>
  </si>
  <si>
    <t>KL0SBMSUCC</t>
  </si>
  <si>
    <t>BRODT MONTANA STATE UN WSARE COV CROPS KL0SBMSUCC</t>
  </si>
  <si>
    <t>KL0MRTUCSB</t>
  </si>
  <si>
    <t>MORITZ Restoration Doug Fir UCSB Grant KL0MRTUCSB</t>
  </si>
  <si>
    <t>KL0ATFMPP1</t>
  </si>
  <si>
    <t>AGTR ANR USDA FMPP AGTOURISM KL0ATFMPP1</t>
  </si>
  <si>
    <t>KL0347CSA4</t>
  </si>
  <si>
    <t>CSA 22 23 County Support for 4H Position KL0347CSA4</t>
  </si>
  <si>
    <t>KL0332CSA3</t>
  </si>
  <si>
    <t>22 23 CSA Plumas Cty 4H Prgm Coordinator KL0332CSA3</t>
  </si>
  <si>
    <t>KL0741SVCF</t>
  </si>
  <si>
    <t>22 23 SVCF Elkus Ranch Environ Sci Ed KL0741SVCF</t>
  </si>
  <si>
    <t>KL0741WDF0</t>
  </si>
  <si>
    <t>22 BGC Wood Decay Fungi Traning Progrm KL0741WDF0</t>
  </si>
  <si>
    <t>KL0416ANP1</t>
  </si>
  <si>
    <t>22 23 CPRB Asses Nitrogen Uptake Pistach KL0416ANP1</t>
  </si>
  <si>
    <t>KL0CNP5711</t>
  </si>
  <si>
    <t>State of CA Nat Resources Agency KL0CNP5711</t>
  </si>
  <si>
    <t>KL0415AFN0</t>
  </si>
  <si>
    <t>22 27 USDA Alt Fumigants Nematode Carrot KL0415AFN0</t>
  </si>
  <si>
    <t>KL0MMS5211</t>
  </si>
  <si>
    <t>UCM SAFEEQ INTELLIGENT HYDRO INFO SYSTEM KL0MMS5211</t>
  </si>
  <si>
    <t>KL0MMS521S</t>
  </si>
  <si>
    <t>UCM SAFEEQ INTELLIGENT HYDRO INFO SYSTEM KL0MMS521S</t>
  </si>
  <si>
    <t>KL0OAI5867</t>
  </si>
  <si>
    <t>OAI Scaling Up NIFA UCSC KL0OAI5867</t>
  </si>
  <si>
    <t>KL0450IAIC</t>
  </si>
  <si>
    <t>22 24 Integral Artificial Intelligence KL0450IAIC</t>
  </si>
  <si>
    <t>KL0NPIFA08</t>
  </si>
  <si>
    <t>NPI Gosilner CDFA SC CA KL0NPIFA08</t>
  </si>
  <si>
    <t>KL0239AISF</t>
  </si>
  <si>
    <t>20 23 App of Compost to Alfalfa to Impro KL0239AISF</t>
  </si>
  <si>
    <t>KL0BFI11HR</t>
  </si>
  <si>
    <t>WP BFI SCHMIDT FAMILY FOUND 11TH HOUR KL0BFI11HR</t>
  </si>
  <si>
    <t>KL0151EWC1</t>
  </si>
  <si>
    <t>20 23 CDFA Eval of Winter Crop Species KL0151EWC1</t>
  </si>
  <si>
    <t>KL06HHHDGR</t>
  </si>
  <si>
    <t>HEALTHY SOIL HEDGEROW PROJECT KL06HHHDGR</t>
  </si>
  <si>
    <t>KL0SC1UMIN</t>
  </si>
  <si>
    <t>SPLC UNIV OF MINN USDA NIFA KERNZA KL0SC1UMIN</t>
  </si>
  <si>
    <t>KL0NPIPH15</t>
  </si>
  <si>
    <t>NPI Strochlic UC Merced Farmworker KL0NPIPH15</t>
  </si>
  <si>
    <t>KL0NPIPH16</t>
  </si>
  <si>
    <t>NPI Strochlic UC Merced Farmworker sp KL0NPIPH16</t>
  </si>
  <si>
    <t>KL0MMSUCM1</t>
  </si>
  <si>
    <t>UCM SAFEEQ BALES FRENCH MEADOW RESTOR KL0MMSUCM1</t>
  </si>
  <si>
    <t>KL0314CSA3</t>
  </si>
  <si>
    <t>22 23 CSA Inyo county support UCCE 4H KL0314CSA3</t>
  </si>
  <si>
    <t>KL0151DGA1</t>
  </si>
  <si>
    <t>22 SHF Develop Gardning Ag Nutr Progr KL0151DGA1</t>
  </si>
  <si>
    <t>KL0151CAF1</t>
  </si>
  <si>
    <t>22 23 Ca Alfalfa Forage Research Found KL0151CAF1</t>
  </si>
  <si>
    <t>KL0234SCS0</t>
  </si>
  <si>
    <t>22 23 Sac City USD Science Literacy Pro KL0234SCS0</t>
  </si>
  <si>
    <t>KL0151FITA</t>
  </si>
  <si>
    <t>22 26 Forestry Institute for Teachers KL0151FITA</t>
  </si>
  <si>
    <t>KL0415MOU1</t>
  </si>
  <si>
    <t>15 25 Kern Cnty Vehicle MOU KL0415MOU1</t>
  </si>
  <si>
    <t>KL0415MOU2</t>
  </si>
  <si>
    <t>21 22 County 4H Support KL0415MOU2</t>
  </si>
  <si>
    <t>KL0104TIW1</t>
  </si>
  <si>
    <t>18 22 UCR USDA NIFA Tools Imprv Walnut R KL0104TIW1</t>
  </si>
  <si>
    <t>KL0151TIW1</t>
  </si>
  <si>
    <t>18 22 UCR USDA NIFA Tools Imprv Walnut R KL0151TIW1</t>
  </si>
  <si>
    <t>KL0257TIW1</t>
  </si>
  <si>
    <t>20 22 UCR USDA NIFA Tools Imprv Walnut R KL0257TIW1</t>
  </si>
  <si>
    <t>KL0317TIW1</t>
  </si>
  <si>
    <t>18 22 UCR USDA NIFA Tools Imprv Walnut R KL0317TIW1</t>
  </si>
  <si>
    <t>KL0454TIW1</t>
  </si>
  <si>
    <t>20 22 UCR USDA NIFA Tools Imprv Walnut R KL0454TIW1</t>
  </si>
  <si>
    <t>KL0727ISNM</t>
  </si>
  <si>
    <t>20 23 CDFA Integrated Sustainable Ni Man KL0727ISNM</t>
  </si>
  <si>
    <t>KL0318BVW1</t>
  </si>
  <si>
    <t>20 22 Big Valley GSP Water Meas Enhanc KL0318BVW1</t>
  </si>
  <si>
    <t>KL0325BVW1</t>
  </si>
  <si>
    <t>20 22 Big Valley GSP Water Meas Enhanc KL0325BVW1</t>
  </si>
  <si>
    <t>KL0312BCFA</t>
  </si>
  <si>
    <t>20 24 Building Community Fire Adaptation KL0312BCFA</t>
  </si>
  <si>
    <t>KL0257ERI0</t>
  </si>
  <si>
    <t>19 22 IRC Expanded Refugee and Immigrant KL0257ERI0</t>
  </si>
  <si>
    <t>KL0415NWEC</t>
  </si>
  <si>
    <t>20 23 Nitrogen Water Use in CA Carrot Pr KL0415NWEC</t>
  </si>
  <si>
    <t>KL0713NWEC</t>
  </si>
  <si>
    <t>21 23 Nitrogen Water Use in CA Carrot Pr KL0713NWEC</t>
  </si>
  <si>
    <t>KL0740RPD1</t>
  </si>
  <si>
    <t>21 22 CDFA Research Pest Detection Effic KL0740RPD1</t>
  </si>
  <si>
    <t>KL0MG31D94</t>
  </si>
  <si>
    <t>Research Pest Detection Efficiencies KL0MG31D94</t>
  </si>
  <si>
    <t>KL0323GRDS</t>
  </si>
  <si>
    <t>22 23 Grapevine Rootstock drought Suscep KL0323GRDS</t>
  </si>
  <si>
    <t>KL0349ELDP</t>
  </si>
  <si>
    <t>22 22 Empowering Livestock and Dairy KL0349ELDP</t>
  </si>
  <si>
    <t>KL0239MMWB</t>
  </si>
  <si>
    <t>23 25 Micrometeorological Measurements KL0239MMWB</t>
  </si>
  <si>
    <t>KL0257DBM0</t>
  </si>
  <si>
    <t>22 23 Breeding Mgmt Sol to Prvnt Loss KL0257DBM0</t>
  </si>
  <si>
    <t>KL0756DTS1</t>
  </si>
  <si>
    <t>22 26 Disease Threats in Strawberries KL0756DTS1</t>
  </si>
  <si>
    <t>KL0104FR23</t>
  </si>
  <si>
    <t>22 23 BUTT COLU SUTY GLENN UCCE CalFresh KL0104FR23</t>
  </si>
  <si>
    <t>KL0234FS23</t>
  </si>
  <si>
    <t>22 23 SACRAMENTO UCCE CalFresh KL0234FS23</t>
  </si>
  <si>
    <t>KL0239FS23</t>
  </si>
  <si>
    <t>22 23 SAN JOAQUIN UCCE CalFresh KL0239FS23</t>
  </si>
  <si>
    <t>KL0257FS23</t>
  </si>
  <si>
    <t>22 23 YOLO UCCE CalFresh KL0257FS23</t>
  </si>
  <si>
    <t>KL0331FS23</t>
  </si>
  <si>
    <t>22 23 PLACER NEVA UCCE CalFresh KL0331FS23</t>
  </si>
  <si>
    <t>KL0345FS23</t>
  </si>
  <si>
    <t>22 23 SHAS TRIN TEHA UCCE CalFresh KL0345FS23</t>
  </si>
  <si>
    <t>KL0410FS23</t>
  </si>
  <si>
    <t>22 23 FRES MADERA UCCE CalFresh KL0410FS23</t>
  </si>
  <si>
    <t>KL0415FS23</t>
  </si>
  <si>
    <t>22 23 KERN UCCE CalFresh KL0415FS23</t>
  </si>
  <si>
    <t>KL0450FS23</t>
  </si>
  <si>
    <t>22 23 STAN MERC UCCE CalFresh KL0450FS23</t>
  </si>
  <si>
    <t>KL0454FS23</t>
  </si>
  <si>
    <t>22 23 TULARE KINGS UCCE CalFresh KL0454FS23</t>
  </si>
  <si>
    <t>KL0701FS23</t>
  </si>
  <si>
    <t>22 23 ALAM UCCE CalFresh KL0701FS23</t>
  </si>
  <si>
    <t>KL0707FS23</t>
  </si>
  <si>
    <t>22 23 CONTRA COSTA UCCE CalFresh KL0707FS23</t>
  </si>
  <si>
    <t>KL0713FS23</t>
  </si>
  <si>
    <t>22 23 IMPE UCCE CalFresh KL0713FS23</t>
  </si>
  <si>
    <t>KL0719FS23</t>
  </si>
  <si>
    <t>22 23 LOS ANGELES UCCE CALFRESH KL0719FS23</t>
  </si>
  <si>
    <t>KL0733FS23</t>
  </si>
  <si>
    <t>22 23 RIVE UCCE CalFresh KL0733FS23</t>
  </si>
  <si>
    <t>KL0740FS23</t>
  </si>
  <si>
    <t>22 23 SLO SANTA BARB UCCE CalFresh KL0740FS23</t>
  </si>
  <si>
    <t>KL0743FS23</t>
  </si>
  <si>
    <t>22 23 SNTC SANM SANF UCCE CalFresh KL0743FS23</t>
  </si>
  <si>
    <t>KL0CSNFS23</t>
  </si>
  <si>
    <t>22 23 CSNP Amador Cluster UCCE CalFresh KL0CSNFS23</t>
  </si>
  <si>
    <t>KL0NFCFS23</t>
  </si>
  <si>
    <t>22 23 CalFresh KL0NFCFS23</t>
  </si>
  <si>
    <t>KL0NF31F45</t>
  </si>
  <si>
    <t>Fund 31F45 Extension Foundation KL0NF31F45</t>
  </si>
  <si>
    <t>KL0420ENC2</t>
  </si>
  <si>
    <t>22 23 Eval New Comm Avail Nematode KL0420ENC2</t>
  </si>
  <si>
    <t>KL0328EGRB</t>
  </si>
  <si>
    <t>22 23 ECOLOGY GRPVNE RD BLOTCH DISEASE KL0328EGRB</t>
  </si>
  <si>
    <t>KL0MUR5900</t>
  </si>
  <si>
    <t>UCSC MURAMOTO ORGANIC AG IN CA KL0MUR5900</t>
  </si>
  <si>
    <t>KL0USC5900</t>
  </si>
  <si>
    <t>UCSC MURAMOTO ORGANIC AG IN CA KL0USC5900</t>
  </si>
  <si>
    <t>KL0318SRPM</t>
  </si>
  <si>
    <t>22 24 SUSANVILLE RANCH PARK MOUNTAIN KL0318SRPM</t>
  </si>
  <si>
    <t>KL0743BFL1</t>
  </si>
  <si>
    <t>17 20 SCVOSA Begining Farmer Learning KL0743BFL1</t>
  </si>
  <si>
    <t>KL0312BCH1</t>
  </si>
  <si>
    <t>19 23 CALFIRE Building Capacity Humboldt KL0312BCH1</t>
  </si>
  <si>
    <t>KL0713SWM1</t>
  </si>
  <si>
    <t>19 20 CVRCD Soil Water Mgmt Training KL0713SWM1</t>
  </si>
  <si>
    <t>KL0106ECA1</t>
  </si>
  <si>
    <t>20 23 CDFA Eval of Compost App Tomato KL0106ECA1</t>
  </si>
  <si>
    <t>KL0349GSWA</t>
  </si>
  <si>
    <t>20 21 Garden Sense KL0349GSWA</t>
  </si>
  <si>
    <t>KL0SCDMCCD</t>
  </si>
  <si>
    <t>SPLC UCD CDFA HOSP FD SERV SPEC CROP GR KL0SCDMCCD</t>
  </si>
  <si>
    <t>KL06WS5160</t>
  </si>
  <si>
    <t>Rob Hutmacher Nitrogen Response Hemp CBD KL06WS5160</t>
  </si>
  <si>
    <t>KL0CFGRNTC</t>
  </si>
  <si>
    <t>CFDS GREEN TECH ED AND EMPL USDA KL0CFGRNTC</t>
  </si>
  <si>
    <t>KL0KKBBWFI</t>
  </si>
  <si>
    <t>Brackish Water for Irrigation KL0KKBBWFI</t>
  </si>
  <si>
    <t>KL0743IDUF</t>
  </si>
  <si>
    <t>22 23 Improve drought resiliant urbn far KL0743IDUF</t>
  </si>
  <si>
    <t>KL0FFI6142</t>
  </si>
  <si>
    <t>22 26 Local Farm and Food Innovation KL0FFI6142</t>
  </si>
  <si>
    <t>KL0744SC4H</t>
  </si>
  <si>
    <t>22 23 SANTA CRUZ COUNTY 4H CES SUPPORT KL0744SC4H</t>
  </si>
  <si>
    <t>KL0309JCF0</t>
  </si>
  <si>
    <t>22 25 Jackson Cr Forest Watrshd Hlth Pro KL0309JCF0</t>
  </si>
  <si>
    <t>KL0MUR6220</t>
  </si>
  <si>
    <t>UCSC MURAMOTO ORGANIC SOIL TREATMENT KL0MUR6220</t>
  </si>
  <si>
    <t>KL0WP32F52</t>
  </si>
  <si>
    <t>WIPM NIFA 2022 2026 KL0WP32F52</t>
  </si>
  <si>
    <t>KL0WPAK009</t>
  </si>
  <si>
    <t>WIPM Homer AK PI Greenstein KL0WPAK009</t>
  </si>
  <si>
    <t>KL0WPAZ100</t>
  </si>
  <si>
    <t>WIPM Univ Arizona PI PEllsworth KL0WPAZ100</t>
  </si>
  <si>
    <t>KL0WPCA059</t>
  </si>
  <si>
    <t>WIPM Mid Klamath WC PI T Chapple KL0WPCA059</t>
  </si>
  <si>
    <t>KL0WPCA060</t>
  </si>
  <si>
    <t>WIPM Cal IPC PI Burger KL0WPCA060</t>
  </si>
  <si>
    <t>KL0WPHI023</t>
  </si>
  <si>
    <t>WIPM Univ of Hawaii PI Cheng KL0WPHI023</t>
  </si>
  <si>
    <t>KL0WPID018</t>
  </si>
  <si>
    <t>WIPM Boise State PI K Hopping KL0WPID018</t>
  </si>
  <si>
    <t>KL0WPMT024</t>
  </si>
  <si>
    <t>WIPM NPSEC PI Vantassel KL0WPMT024</t>
  </si>
  <si>
    <t>KL0WPNM013</t>
  </si>
  <si>
    <t>WIPM NMSU PI Lehnhoff KL0WPNM013</t>
  </si>
  <si>
    <t>KL0WPOR058</t>
  </si>
  <si>
    <t>WIPM OSU PI T Shrestha KL0WPOR058</t>
  </si>
  <si>
    <t>KL0WPOR075</t>
  </si>
  <si>
    <t>WIPM Oregon State PI S Rondon KL0WPOR075</t>
  </si>
  <si>
    <t>KL0WPUT009</t>
  </si>
  <si>
    <t>WIPM Utah State PI M Murray KL0WPUT009</t>
  </si>
  <si>
    <t>KL0WPUT010</t>
  </si>
  <si>
    <t>WIPM Salt Lake City PI Rehbein KL0WPUT010</t>
  </si>
  <si>
    <t>KL0WPWA034</t>
  </si>
  <si>
    <t>WIPM USDA ARS PWA PI Serrano KL0WPWA034</t>
  </si>
  <si>
    <t>KL0WPWA035</t>
  </si>
  <si>
    <t>WIPM WSU AK PI du Toit KL0WPWA035</t>
  </si>
  <si>
    <t>KL0234EGS0</t>
  </si>
  <si>
    <t>22 23 EGU Science Literacy Project KL0234EGS0</t>
  </si>
  <si>
    <t>KL0151ECNC</t>
  </si>
  <si>
    <t>22 26 Eval of Carbon and Nitro CA Rice KL0151ECNC</t>
  </si>
  <si>
    <t>KL0239ECNC</t>
  </si>
  <si>
    <t>22 26 Eval of Carbon and Nitro CA Rice KL0239ECNC</t>
  </si>
  <si>
    <t>KL0321MCA0</t>
  </si>
  <si>
    <t>MERRITT COLLEGE AWARD KL0321MCA0</t>
  </si>
  <si>
    <t>KL04H32F91</t>
  </si>
  <si>
    <t>MERRITT COLLEGE AWARD KL04H32F91</t>
  </si>
  <si>
    <t>KL0743MCA0</t>
  </si>
  <si>
    <t>21 24 Strengthen Workforce Experience Ed KL0743MCA0</t>
  </si>
  <si>
    <t>KL0743MCA1</t>
  </si>
  <si>
    <t>21 24 Strengthen Workforce Experience Ed KL0743MCA1</t>
  </si>
  <si>
    <t>KL0743MCA2</t>
  </si>
  <si>
    <t>21 24 Strengthen Workforce Experience Ed KL0743MCA2</t>
  </si>
  <si>
    <t>KL0410IIG1</t>
  </si>
  <si>
    <t>19 22 CGORAB Imprv Irrig N2 Mgmt Garli KL0410IIG1</t>
  </si>
  <si>
    <t>KL0323ARF2</t>
  </si>
  <si>
    <t>20 22 ARF Accessing Fungicide Resistanc KL0323ARF2</t>
  </si>
  <si>
    <t>KL0410UPH0</t>
  </si>
  <si>
    <t>20 21 UCR CMRB Using plant hormones viru KL0410UPH0</t>
  </si>
  <si>
    <t>KL0318BSRC</t>
  </si>
  <si>
    <t>20 22 Buffalo Skedaddle Rangeland Coordi KL0318BSRC</t>
  </si>
  <si>
    <t>KL0727ENS1</t>
  </si>
  <si>
    <t>20 22 UNIV OF AZ Expanding novel sources KL0727ENS1</t>
  </si>
  <si>
    <t>KL0727ORG1</t>
  </si>
  <si>
    <t>21 22 CDFA Outreach and revenue generati KL0727ORG1</t>
  </si>
  <si>
    <t>KL0415EHN2</t>
  </si>
  <si>
    <t>22 23 Eval Herb Nutsedge Cont Potatoes KL0415EHN2</t>
  </si>
  <si>
    <t>KL0415PVS4</t>
  </si>
  <si>
    <t>22 23 CPRAB Potato Variety Selection Dev KL0415PVS4</t>
  </si>
  <si>
    <t>KL0318LC4H</t>
  </si>
  <si>
    <t>22 23 Lassen Support of 4 H prog cord KL0318LC4H</t>
  </si>
  <si>
    <t>KL06LL6250</t>
  </si>
  <si>
    <t>22 23 USDA ARS RSA Eval lilac lime prod KL06LL6250</t>
  </si>
  <si>
    <t>KL05P33F33</t>
  </si>
  <si>
    <t>IPM Gautam Core Citrus IPM 22 23 KL05P33F33</t>
  </si>
  <si>
    <t>KL0328IIBB</t>
  </si>
  <si>
    <t>22 25 Integrating insectivorous BB waln KL0328IIBB</t>
  </si>
  <si>
    <t>KL0420MER0</t>
  </si>
  <si>
    <t>22 23 USDA Maint Eval Rootsck Germplasm KL0420MER0</t>
  </si>
  <si>
    <t>KL0312BCRS</t>
  </si>
  <si>
    <t>22 25 BLDG Comm Res Local Food Systems KL0312BCRS</t>
  </si>
  <si>
    <t>KL0NPIEC01</t>
  </si>
  <si>
    <t>NPI Gosliner Ecology Ctr FV Pilot KL0NPIEC01</t>
  </si>
  <si>
    <t>KL04H33F60</t>
  </si>
  <si>
    <t>UBA CHILDREN LEARNING THROUGH OUTD ADVAN KL04H33F60</t>
  </si>
  <si>
    <t>KL07013F60</t>
  </si>
  <si>
    <t>22 24 Conservation Ag STEM KL07013F60</t>
  </si>
  <si>
    <t>KL0312CAF0</t>
  </si>
  <si>
    <t>22 26 CAL FIRE SCIENCE CONSORTIUM KL0312CAF0</t>
  </si>
  <si>
    <t>KL0312CAF1</t>
  </si>
  <si>
    <t>22 26 CAL FIRE SCIENCE CONSORTIUM KL0312CAF1</t>
  </si>
  <si>
    <t>KL0VGY6207</t>
  </si>
  <si>
    <t>New Zealand Collaboration Climate Smart KL0VGY6207</t>
  </si>
  <si>
    <t>KL0741SUS0</t>
  </si>
  <si>
    <t>22 24 Supporting Universal School Meals KL0741SUS0</t>
  </si>
  <si>
    <t>KL0713DTII</t>
  </si>
  <si>
    <t>23 25 Dev Tools Info on Irrig Nitro KL0713DTII</t>
  </si>
  <si>
    <t>KL0321COM2</t>
  </si>
  <si>
    <t>17 23 USDA FS Outrch Oak Mortality TaskF KL0321COM2</t>
  </si>
  <si>
    <t>KL0733BGR1</t>
  </si>
  <si>
    <t>19 22 CGORAB Eval Biostimulant Growth Re KL0733BGR1</t>
  </si>
  <si>
    <t>KL0309EPF1</t>
  </si>
  <si>
    <t>19 25 CALFIRE Encourage Prescribed Fire KL0309EPF1</t>
  </si>
  <si>
    <t>KL0737GR8H</t>
  </si>
  <si>
    <t>19 23 CSA San Diego County Support KL0737GR8H</t>
  </si>
  <si>
    <t>KL0106SOM1</t>
  </si>
  <si>
    <t>21 23 CSU CHICO Sust Orchard Management KL0106SOM1</t>
  </si>
  <si>
    <t>KL0CEASALC</t>
  </si>
  <si>
    <t>CA DEPT OF CONSERVATION SALC PARTNERSHIP KL0CEASALC</t>
  </si>
  <si>
    <t>KL0SWPSALC</t>
  </si>
  <si>
    <t>CA DEPT OF CONSERVATION SALC PARTNERSHIP KL0SWPSALC</t>
  </si>
  <si>
    <t>KL0111AFA0</t>
  </si>
  <si>
    <t>20 22 Addressing On Farm Antimic Drug KL0111AFA0</t>
  </si>
  <si>
    <t>KL0410AFA0</t>
  </si>
  <si>
    <t>20 22 Addressing On Farm Antimic Drug KL0410AFA0</t>
  </si>
  <si>
    <t>KL0257FRR0</t>
  </si>
  <si>
    <t>21 23 DPR Fostering Reduced Risk Pest Ma KL0257FRR0</t>
  </si>
  <si>
    <t>KL0415HBS1</t>
  </si>
  <si>
    <t>20 23 Hydrogel Baiting Systems KL0415HBS1</t>
  </si>
  <si>
    <t>KL05P34D67</t>
  </si>
  <si>
    <t>Gautam CA DPR Baiting Systems KL05P34D67</t>
  </si>
  <si>
    <t>KL0LIP5086</t>
  </si>
  <si>
    <t>Gautam CA DPR Baiting Systems KL0LIP5086</t>
  </si>
  <si>
    <t>KL0345PLT0</t>
  </si>
  <si>
    <t>Project Learning Tree 2021 22 Caeton KL0345PLT0</t>
  </si>
  <si>
    <t>KL034DAMD2</t>
  </si>
  <si>
    <t>Project Learning Tree 2020 Lapsing funds KL034DAMD2</t>
  </si>
  <si>
    <t>KL0CNP5433</t>
  </si>
  <si>
    <t>Project Learning Tree 2022 Ira KL0CNP5433</t>
  </si>
  <si>
    <t>KL0YFCCFR4</t>
  </si>
  <si>
    <t>Project Learning Tree 2020 KL0YFCCFR4</t>
  </si>
  <si>
    <t>KL0104DISR</t>
  </si>
  <si>
    <t>22 24 Develop an IPM Approach Rice KL0104DISR</t>
  </si>
  <si>
    <t>KL0701EVP0</t>
  </si>
  <si>
    <t>22 24 Educational IPM Video Production KL0701EVP0</t>
  </si>
  <si>
    <t>KL0743CEP2</t>
  </si>
  <si>
    <t>23 CSA Composting Educational Services KL0743CEP2</t>
  </si>
  <si>
    <t>KL0730PPI1</t>
  </si>
  <si>
    <t>22 25 PolyPloidy Increase Drought Tolera KL0730PPI1</t>
  </si>
  <si>
    <t>KL0257NBO0</t>
  </si>
  <si>
    <t>22 25 Nitrgn Bdgt Organic Veg Production KL0257NBO0</t>
  </si>
  <si>
    <t>KL06DD6227</t>
  </si>
  <si>
    <t>22 23 CARROT BREEDING ILLINOIS SEED KL06DD6227</t>
  </si>
  <si>
    <t>KL0743CE22</t>
  </si>
  <si>
    <t>23 27 Santa Clara Cnty UCCE Direct Suppt KL0743CE22</t>
  </si>
  <si>
    <t>KL0KKB6247</t>
  </si>
  <si>
    <t>Citrus Board Appraising Uncertanties KL0KKB6247</t>
  </si>
  <si>
    <t>KL05P34F53</t>
  </si>
  <si>
    <t>IPM Greer Celery Breeding Year 2 KL05P34F53</t>
  </si>
  <si>
    <t>KL0410ESR2</t>
  </si>
  <si>
    <t>22 23 CGRIC Eval Seven Rootstock Saln Ir KL0410ESR2</t>
  </si>
  <si>
    <t>KL05P34F65</t>
  </si>
  <si>
    <t>IPM Gautam Impact of Brevipalpus CDFA KL05P34F65</t>
  </si>
  <si>
    <t>KL0MDR626B</t>
  </si>
  <si>
    <t>CATHOLIC CHARITIES BELTRAN SALARY BEN KL0MDR626B</t>
  </si>
  <si>
    <t>KL0MDR626D</t>
  </si>
  <si>
    <t>CATHOLIC CHARITIES DIAZ RIOS SALARY BEN KL0MDR626D</t>
  </si>
  <si>
    <t>KL0257DSS0</t>
  </si>
  <si>
    <t>22 25 CDFA Dev Strategies CA Walnut Prod KL0257DSS0</t>
  </si>
  <si>
    <t>KL0312BCCS</t>
  </si>
  <si>
    <t>22 25 BLDG Res Local Food Sys Costshare KL0312BCCS</t>
  </si>
  <si>
    <t>KL0349BCCS</t>
  </si>
  <si>
    <t>22 25 BLDG Res Local Food Sys KL0349BCCS</t>
  </si>
  <si>
    <t>KL01114HS0</t>
  </si>
  <si>
    <t>22 23 Glenn 4 H Non Profit Stabilization KL01114HS0</t>
  </si>
  <si>
    <t>KL0730ISHB</t>
  </si>
  <si>
    <t>19 23 USDA USFS Pest Management ISHB KL0730ISHB</t>
  </si>
  <si>
    <t>KL0312SOD6</t>
  </si>
  <si>
    <t>19 23 USDA FS Sudden Oak Death N Coast KL0312SOD6</t>
  </si>
  <si>
    <t>KL06HHNADP</t>
  </si>
  <si>
    <t>National Atmospheric Deposition Program KL06HHNADP</t>
  </si>
  <si>
    <t>KL0420ENR0</t>
  </si>
  <si>
    <t>20 22 Evaluation New Root Knot Nematode KL0420ENR0</t>
  </si>
  <si>
    <t>KL0420ENC0</t>
  </si>
  <si>
    <t>20 22 Evaluation New Commercially Availa KL0420ENC0</t>
  </si>
  <si>
    <t>KL0450FBMT</t>
  </si>
  <si>
    <t>20 24 Flatheaded Borer Mgmt in Tree Crop KL0450FBMT</t>
  </si>
  <si>
    <t>KL0733JCS2</t>
  </si>
  <si>
    <t>20 23 JULIAN CHARTER SCHOOL KL0733JCS2</t>
  </si>
  <si>
    <t>KL0424SWTP</t>
  </si>
  <si>
    <t>22 25 Sweet Potato seed programs KL0424SWTP</t>
  </si>
  <si>
    <t>KL0416MPU0</t>
  </si>
  <si>
    <t>21 24 AAWL Monitor Potassium Use Pist Tr KL0416MPU0</t>
  </si>
  <si>
    <t>KL0713DTIC</t>
  </si>
  <si>
    <t>22 25 Dev tools Info on Crop Water Use KL0713DTIC</t>
  </si>
  <si>
    <t>KL0111CSC0</t>
  </si>
  <si>
    <t>22 23 Colostrum Storage Pre Wean Calves KL0111CSC0</t>
  </si>
  <si>
    <t>KL0756CBR2</t>
  </si>
  <si>
    <t>22 23 CA CELERY BD Celery Breeding for R KL0756CBR2</t>
  </si>
  <si>
    <t>KL0NPINW02</t>
  </si>
  <si>
    <t>NPI Ritche RWJF NWICA Multistate Survey KL0NPINW02</t>
  </si>
  <si>
    <t>KL0257ICS0</t>
  </si>
  <si>
    <t>22 25 CDFA Increase CA Spclty Crop Comp KL0257ICS0</t>
  </si>
  <si>
    <t>KL0420ICS0</t>
  </si>
  <si>
    <t>22 25 CDFA Increase CA Spclty Crop Comp KL0420ICS0</t>
  </si>
  <si>
    <t>KL0NPINH01</t>
  </si>
  <si>
    <t>NPI RITCHIE NIH STNFRD PATEL WATER FIRST KL0NPINH01</t>
  </si>
  <si>
    <t>KL0NPINH02</t>
  </si>
  <si>
    <t>NPI RITCHIE NIH STNFRD WATER PROJECT SPA KL0NPINH02</t>
  </si>
  <si>
    <t>KL0309RSP1</t>
  </si>
  <si>
    <t>19 24 USDA NIFA Reno Sustainable Project KL0309RSP1</t>
  </si>
  <si>
    <t>KL04HCRCSP</t>
  </si>
  <si>
    <t>Reno Sustainable Project KL04HCRCSP</t>
  </si>
  <si>
    <t>KL0740RSP1</t>
  </si>
  <si>
    <t>19 24 USDA NIFA Reno Sustainable Project KL0740RSP1</t>
  </si>
  <si>
    <t>KL0151PGR1</t>
  </si>
  <si>
    <t>19 22 CDPB Test PGRs on Fruit Set KL0151PGR1</t>
  </si>
  <si>
    <t>KL0312GFD1</t>
  </si>
  <si>
    <t>19 23 USDA FS Grand Fir Decline Mortal KL0312GFD1</t>
  </si>
  <si>
    <t>KL0416FAS0</t>
  </si>
  <si>
    <t>21 24 CPRB New CE Farms Advisor Seed Gt KL0416FAS0</t>
  </si>
  <si>
    <t>KL0416ANP0</t>
  </si>
  <si>
    <t>20 22 CPRB Asses Nitrogen Uptake Pistach KL0416ANP0</t>
  </si>
  <si>
    <t>KL0KPL5767</t>
  </si>
  <si>
    <t>Efficacy and optimal use of alternatives KL0KPL5767</t>
  </si>
  <si>
    <t>KL0KKBCDRF</t>
  </si>
  <si>
    <t>Automation of Surface Irrigation Systems KL0KKBCDRF</t>
  </si>
  <si>
    <t>KL0MJA6346</t>
  </si>
  <si>
    <t>JOINT BIOENERGY JBEI PHASE IV SORGHUM KL0MJA6346</t>
  </si>
  <si>
    <t>KL0415AAP0</t>
  </si>
  <si>
    <t>22 26 USDA Carrot App Avd Phen Gen Tools KL0415AAP0</t>
  </si>
  <si>
    <t>KL0INO6228</t>
  </si>
  <si>
    <t>CDFA Climate Smart Innovations KL0INO6228</t>
  </si>
  <si>
    <t>KL0VGY6228</t>
  </si>
  <si>
    <t>CDFA Climate Smart Innovations KL0VGY6228</t>
  </si>
  <si>
    <t>KL0450BCDS</t>
  </si>
  <si>
    <t>23 24 Benchmarking CA Dairy Sustainabili KL0450BCDS</t>
  </si>
  <si>
    <t>KL0719MGDI</t>
  </si>
  <si>
    <t>22 23 LA MG Diversity Equity Inclusion KL0719MGDI</t>
  </si>
  <si>
    <t>KL0450CROP</t>
  </si>
  <si>
    <t>22 24 Cropscope Cropmanage KL0450CROP</t>
  </si>
  <si>
    <t>KL0151SWC1</t>
  </si>
  <si>
    <t>22 23 Support Dev of Western Cover Crops KL0151SWC1</t>
  </si>
  <si>
    <t>KL03094HPH</t>
  </si>
  <si>
    <t>22 23 4 H Pollinator Habitat KL03094HPH</t>
  </si>
  <si>
    <t>KL0450IOSW</t>
  </si>
  <si>
    <t>20 24 Integrated Orchard Syst in Walnut KL0450IOSW</t>
  </si>
  <si>
    <t>KL0AZ37D16</t>
  </si>
  <si>
    <t>LAWR ZACCARI US Bureau of Reclamation KL0AZ37D16</t>
  </si>
  <si>
    <t>KL0410VIB0</t>
  </si>
  <si>
    <t>20 23 UCR CDFA Varietal Improvement Bean KL0410VIB0</t>
  </si>
  <si>
    <t>KL0106CBA1</t>
  </si>
  <si>
    <t>21 21 CA TOMATO RES INST Cost Benefit An KL0106CBA1</t>
  </si>
  <si>
    <t>KL0424CBA1</t>
  </si>
  <si>
    <t>21 22 CA TOMATO RES INST Cost Benefit An KL0424CBA1</t>
  </si>
  <si>
    <t>KL0450MBLT</t>
  </si>
  <si>
    <t>21 24 Monitoring Beet Leafhopper Tomato KL0450MBLT</t>
  </si>
  <si>
    <t>KL0736SAA1</t>
  </si>
  <si>
    <t>21 22 SAN BERN USD STEM and Ag in Afters KL0736SAA1</t>
  </si>
  <si>
    <t>KL0151WRIS</t>
  </si>
  <si>
    <t>21 24 IR 4 Wild Rice Integrated Solution KL0151WRIS</t>
  </si>
  <si>
    <t>KL0257IR41</t>
  </si>
  <si>
    <t>21 24 IR4 Projects UCCE Yolo Lloyd KL0257IR41</t>
  </si>
  <si>
    <t>KL0349SCPM</t>
  </si>
  <si>
    <t>21 24 IR 4 Specialty Crop Pest Mgmt KL0349SCPM</t>
  </si>
  <si>
    <t>KL0415EBS1</t>
  </si>
  <si>
    <t>21 24 UCD Eval Bud Stimulants Grape KL0415EBS1</t>
  </si>
  <si>
    <t>KL06KK6151</t>
  </si>
  <si>
    <t>IR4 PROJECTS CDFA 20 24 KL06KK6151</t>
  </si>
  <si>
    <t>KL0733EBS2</t>
  </si>
  <si>
    <t>21 24 UCD CDFA Eval Bud Stim Grape Yr2 KL0733EBS2</t>
  </si>
  <si>
    <t>KL06SCBASF</t>
  </si>
  <si>
    <t>22 24 BASF REMOTE TERMITE DETECTION KL06SCBASF</t>
  </si>
  <si>
    <t>KL0424PLY1</t>
  </si>
  <si>
    <t>22 23 POLY4 Tomato potash rate trial KL0424PLY1</t>
  </si>
  <si>
    <t>KL0741SCF0</t>
  </si>
  <si>
    <t>22 23 SF State College Corps Fellow KL0741SCF0</t>
  </si>
  <si>
    <t>KL0701PGP0</t>
  </si>
  <si>
    <t>23 Oakland USD Preschool Garden Project KL0701PGP0</t>
  </si>
  <si>
    <t>KL06DD6032</t>
  </si>
  <si>
    <t>22 26 CARROT OUTREACH PROGRAM KL06DD6032</t>
  </si>
  <si>
    <t>KL0733COP1</t>
  </si>
  <si>
    <t>22 26 CARROT OUTREACH PROGRAM KL0733COP1</t>
  </si>
  <si>
    <t>KL05P37F68</t>
  </si>
  <si>
    <t>IPM Martin CAL IPC Video Project KL05P37F68</t>
  </si>
  <si>
    <t>KL0106P4T1</t>
  </si>
  <si>
    <t>22 25 Poly4Trail Almonds in CA KL0106P4T1</t>
  </si>
  <si>
    <t>KL0321MFG1</t>
  </si>
  <si>
    <t>22 23 Marin Friendly Garden Walks KL0321MFG1</t>
  </si>
  <si>
    <t>KL0321MFG2</t>
  </si>
  <si>
    <t>23 24 Marin Friendly Garden Walks KL0321MFG2</t>
  </si>
  <si>
    <t>KL0CNL603P</t>
  </si>
  <si>
    <t>year 3 PS CA Resilient Careers GJC KL0CNL603P</t>
  </si>
  <si>
    <t>KL0CNP6001</t>
  </si>
  <si>
    <t>Yr 1 CA Resilient Careers GJC KL0CNP6001</t>
  </si>
  <si>
    <t>KL0CNP6002</t>
  </si>
  <si>
    <t>YR 2 CA Resilient Careers GJC KL0CNP6002</t>
  </si>
  <si>
    <t>KL0CNP6003</t>
  </si>
  <si>
    <t>Yr 3 CA Resilient Careers GJC KL0CNP6003</t>
  </si>
  <si>
    <t>KL0CNP6004</t>
  </si>
  <si>
    <t>Yr 4 CA Resilient Careers GJC KL0CNP6004</t>
  </si>
  <si>
    <t>KL0CNP601P</t>
  </si>
  <si>
    <t>Yr1 PS CA Resilient Careers GJC KL0CNP601P</t>
  </si>
  <si>
    <t>KL0CNP602P</t>
  </si>
  <si>
    <t>YR 2 PC CA Resilient Careers GJC KL0CNP602P</t>
  </si>
  <si>
    <t>KL0CNP604P</t>
  </si>
  <si>
    <t>Yr 4 PC CA Resilient Careers GJC KL0CNP604P</t>
  </si>
  <si>
    <t>KL0NPISF09</t>
  </si>
  <si>
    <t>NPI Gosliner BSCF to UCSF EITC KL0NPISF09</t>
  </si>
  <si>
    <t>KL0410RSTR</t>
  </si>
  <si>
    <t>17 18 UCR CIWR Remote Sense Turgrass Rsp KL0410RSTR</t>
  </si>
  <si>
    <t>KL0416OIWR</t>
  </si>
  <si>
    <t>18 19 USDI USGS State Water Resc Rsch In KL0416OIWR</t>
  </si>
  <si>
    <t>KL0741CIWR</t>
  </si>
  <si>
    <t>16 17 USDI USGS State Water Resc Rsch In KL0741CIWR</t>
  </si>
  <si>
    <t>KL0APSCF02</t>
  </si>
  <si>
    <t>PS USDI METHYL MERCURY ANR LINQUIST KL0APSCF02</t>
  </si>
  <si>
    <t>KL0CWRNWR6</t>
  </si>
  <si>
    <t>NIWR State Water Res Research 2016 KL0CWRNWR6</t>
  </si>
  <si>
    <t>KL0GBA9CIW</t>
  </si>
  <si>
    <t>CLOSED ESP ArnoldCIWSBanHydraulicFractur KL0GBA9CIW</t>
  </si>
  <si>
    <t>KL0104MHR3</t>
  </si>
  <si>
    <t>19 22 CDPB Measure Heat Risk at Bloom KL0104MHR3</t>
  </si>
  <si>
    <t>KL0111MHR3</t>
  </si>
  <si>
    <t>19 22 CDPB Measure Heat Risk at Bloom KL0111MHR3</t>
  </si>
  <si>
    <t>KL0257MHR3</t>
  </si>
  <si>
    <t>19 22 CDPB Measure Heat Risk at Bloom KL0257MHR3</t>
  </si>
  <si>
    <t>KL0420MHR3</t>
  </si>
  <si>
    <t>19 22 CDPB Measure Heat Risk at Bloom KL0420MHR3</t>
  </si>
  <si>
    <t>KL0MER6342</t>
  </si>
  <si>
    <t>Collective Action for Biodiversity UCOP KL0MER6342</t>
  </si>
  <si>
    <t>KL0MER634C</t>
  </si>
  <si>
    <t>Collective Action consultants KL0MER634C</t>
  </si>
  <si>
    <t>KL0410GUA0</t>
  </si>
  <si>
    <t>23 CAFF Growing Urban Agriculture in CA KL0410GUA0</t>
  </si>
  <si>
    <t>KL0328MM10</t>
  </si>
  <si>
    <t>23 23 Marion Mendelsohn Fund 2023 KL0328MM10</t>
  </si>
  <si>
    <t>KL0331CTMP</t>
  </si>
  <si>
    <t>21 24 Collab Training Mentoring Pathwa KL0331CTMP</t>
  </si>
  <si>
    <t>KL0450ACMO</t>
  </si>
  <si>
    <t>23 24 Adapting Crop Manage Watermelon KL0450ACMO</t>
  </si>
  <si>
    <t>KL06DD6341</t>
  </si>
  <si>
    <t>2023 OKRA VARIETY TRIALS KL06DD6341</t>
  </si>
  <si>
    <t>KL0450MDRC</t>
  </si>
  <si>
    <t>23 24 Monito Spotted Wing Drosoph Cherry KL0450MDRC</t>
  </si>
  <si>
    <t>KL0450MSWD</t>
  </si>
  <si>
    <t>23 24 Monitoring Spotted Drosophila Cher KL0450MSWD</t>
  </si>
  <si>
    <t>KL0744LVE1</t>
  </si>
  <si>
    <t>23 24 Lettuce tolerance Pythium INSV KL0744LVE1</t>
  </si>
  <si>
    <t>KL0744SVA1</t>
  </si>
  <si>
    <t>23 24 Salinas Valley Assess INSV Lettuce KL0744SVA1</t>
  </si>
  <si>
    <t>KL0727TSV1</t>
  </si>
  <si>
    <t>23 24 LGRPstudy Thrips in Salinas Valley KL0727TSV1</t>
  </si>
  <si>
    <t>KL0727LGT1</t>
  </si>
  <si>
    <t>23 24 Leafy Green Research Flower Thrips KL0727LGT1</t>
  </si>
  <si>
    <t>KL0450UGRT</t>
  </si>
  <si>
    <t>23 25 Using growth regulators to improve KL0450UGRT</t>
  </si>
  <si>
    <t>KL06LLCT23</t>
  </si>
  <si>
    <t>CA CITRUS NURSERY BOARD AWARD ELK 23 KL06LLCT23</t>
  </si>
  <si>
    <t>KL0MMS6104</t>
  </si>
  <si>
    <t>UCM SAFEEQ SIERRA NEVADA HYDROLOGY TREND KL0MMS6104</t>
  </si>
  <si>
    <t>KL0713MMPO</t>
  </si>
  <si>
    <t>21 22 Irrigation Mgmt Practices Onions KL0713MMPO</t>
  </si>
  <si>
    <t>KL0410CSB3</t>
  </si>
  <si>
    <t>21 22 CTRI Consperse StinkBug IPM Update KL0410CSB3</t>
  </si>
  <si>
    <t>KL0239BBRO</t>
  </si>
  <si>
    <t>21 22 Mgmt bacterial bulb rots of onion KL0239BBRO</t>
  </si>
  <si>
    <t>KL0410EFP2</t>
  </si>
  <si>
    <t>21 23 CGORAB Eval Fusarium Pathog Garlic KL0410EFP2</t>
  </si>
  <si>
    <t>KL0257CPDP</t>
  </si>
  <si>
    <t>21 23 CA Professional Dev Program KL0257CPDP</t>
  </si>
  <si>
    <t>KL0312CPDP</t>
  </si>
  <si>
    <t>21 23 CA Professional Dev Program KL0312CPDP</t>
  </si>
  <si>
    <t>KL0321CPDP</t>
  </si>
  <si>
    <t>21 23 MO State Univ CA Prof Dev Program KL0321CPDP</t>
  </si>
  <si>
    <t>KL0410CPDP</t>
  </si>
  <si>
    <t>21 23 CA Professional Dev Program KL0410CPDP</t>
  </si>
  <si>
    <t>KL0743CPDP</t>
  </si>
  <si>
    <t>21 23 CA Professional Dev Program KL0743CPDP</t>
  </si>
  <si>
    <t>KL0SBMSUPD</t>
  </si>
  <si>
    <t>BRODT MONTANA STATE UN WSARE PROF DEV KL0SBMSUPD</t>
  </si>
  <si>
    <t>KL0727TAG1</t>
  </si>
  <si>
    <t>21 23 SANTA CRUZ CO RES CONS DISTR Tech KL0727TAG1</t>
  </si>
  <si>
    <t>KL0151EWI6</t>
  </si>
  <si>
    <t>21 22 CA RICE RES Emerging Weed Issues KL0151EWI6</t>
  </si>
  <si>
    <t>KL0321CSEC</t>
  </si>
  <si>
    <t>23 23 Computer Science Edu Curric Develo KL0321CSEC</t>
  </si>
  <si>
    <t>KL0454IAB0</t>
  </si>
  <si>
    <t>23 UCR Mitgtn Comm Table Olive Orchard KL0454IAB0</t>
  </si>
  <si>
    <t>KL0331SCEL</t>
  </si>
  <si>
    <t>23 23 Sutter County Expanded Learning KL0331SCEL</t>
  </si>
  <si>
    <t>KL07404SG1</t>
  </si>
  <si>
    <t>22 23 4H Saputo Grant UCCE SLO Vega KL07404SG1</t>
  </si>
  <si>
    <t>KL0733SBS3</t>
  </si>
  <si>
    <t>22 23 San Bernardino STEAM Hub KL0733SBS3</t>
  </si>
  <si>
    <t>KL0321FFCF</t>
  </si>
  <si>
    <t>22 25 FarmertoFarmer Carbon Farming KL0321FFCF</t>
  </si>
  <si>
    <t>KL0742OCB1</t>
  </si>
  <si>
    <t>21 27 Outdoor Equity Community Based KL0742OCB1</t>
  </si>
  <si>
    <t>KL0742OCI1</t>
  </si>
  <si>
    <t>21 27 Outdoor Equity Career Internship L KL0742OCI1</t>
  </si>
  <si>
    <t>KL0742OFT1</t>
  </si>
  <si>
    <t>21 27 Outdoor Equity Field Trips KL0742OFT1</t>
  </si>
  <si>
    <t>KL0737MFS0</t>
  </si>
  <si>
    <t>23 Gardening Food Preservation Trainings KL0737MFS0</t>
  </si>
  <si>
    <t>KL0701VTC0</t>
  </si>
  <si>
    <t>23 Villa Termiti Construction Renovation KL0701VTC0</t>
  </si>
  <si>
    <t>KL0410ETP5</t>
  </si>
  <si>
    <t>23 24 CPRB EVAL NET TRN PISTACHIO 23 24 KL0410ETP5</t>
  </si>
  <si>
    <t>KL0MUR5992</t>
  </si>
  <si>
    <t>IMMOBILIZING SOIL NITRATE USING ALMOND S KL0MUR5992</t>
  </si>
  <si>
    <t>KL0756SSM1</t>
  </si>
  <si>
    <t>17 20 UCR CDPR Site Specific Mgmt Soil P KL0756SSM1</t>
  </si>
  <si>
    <t>KL0328IEO1</t>
  </si>
  <si>
    <t>19 23 CDFA Imprv Extension Outcome KL0328IEO1</t>
  </si>
  <si>
    <t>KL0741SAG3</t>
  </si>
  <si>
    <t>19 21 San Mateo Ag Commission Partnershp KL0741SAG3</t>
  </si>
  <si>
    <t>KL0743SAG3</t>
  </si>
  <si>
    <t>19 21 San Mateo Ag Commission Partnershp KL0743SAG3</t>
  </si>
  <si>
    <t>KL0410ECM1</t>
  </si>
  <si>
    <t>20 23 CSU MONT BAY U CORP Ext of CropMan KL0410ECM1</t>
  </si>
  <si>
    <t>KL0727ECM1</t>
  </si>
  <si>
    <t>20 23 CSU MONT BAY U CORP Ext of CropMan KL0727ECM1</t>
  </si>
  <si>
    <t>KL0740ECM1</t>
  </si>
  <si>
    <t>20 23 CSU MONT BAY U CORP Ext of CropMan KL0740ECM1</t>
  </si>
  <si>
    <t>KL0450IMET</t>
  </si>
  <si>
    <t>22 24 Irrigation Mgmt Eval Testing KL0450IMET</t>
  </si>
  <si>
    <t>KL0152DSBC</t>
  </si>
  <si>
    <t>21 22 Deworming Strateg Pre weaned beef KL0152DSBC</t>
  </si>
  <si>
    <t>KL0450WMYW</t>
  </si>
  <si>
    <t>21 22 Water Mgmt Yield in Walnuts KL0450WMYW</t>
  </si>
  <si>
    <t>KL06IIWVR2</t>
  </si>
  <si>
    <t>Y21 5548 CWC TULELAKE VARIETY TESTING KL06IIWVR2</t>
  </si>
  <si>
    <t>KL0104DPY2</t>
  </si>
  <si>
    <t>21 22 CDPB Regional Research Support KL0104DPY2</t>
  </si>
  <si>
    <t>KL0257DPY2</t>
  </si>
  <si>
    <t>21 22 CDPB Regional Research Support KL0257DPY2</t>
  </si>
  <si>
    <t>KL0727WTT1</t>
  </si>
  <si>
    <t>21 22 CA LEAFY GREENS Water Treatment Te KL0727WTT1</t>
  </si>
  <si>
    <t>KL0727OSU1</t>
  </si>
  <si>
    <t>21 22 CA LEAFY GREENS Opt single use bur KL0727OSU1</t>
  </si>
  <si>
    <t>KL0727PWM1</t>
  </si>
  <si>
    <t>21 22 CA LEAFY GREENS Pythium Wilt Mgmt KL0727PWM1</t>
  </si>
  <si>
    <t>KL0410SFN0</t>
  </si>
  <si>
    <t>21 22 CDFA Small Farms Network KL0410SFN0</t>
  </si>
  <si>
    <t>KL0CEACSFN</t>
  </si>
  <si>
    <t>21 22 CDFA SFN ACADEMIC ACTIVITY KL0CEACSFN</t>
  </si>
  <si>
    <t>KL0CEGSFN0</t>
  </si>
  <si>
    <t>21 22 CDFA SFN STAFF ACTIVITY KL0CEGSFN0</t>
  </si>
  <si>
    <t>KL06II6271</t>
  </si>
  <si>
    <t>Y22 6271 RWilson Weed Research in Mint KL06II6271</t>
  </si>
  <si>
    <t>KL0NPIFA10</t>
  </si>
  <si>
    <t>Gosliner CDFA CNIP 23 25 KL0NPIFA10</t>
  </si>
  <si>
    <t>KL0410QDS0</t>
  </si>
  <si>
    <t>23 25 USDA Quantify Dynamic Soil Propert KL0410QDS0</t>
  </si>
  <si>
    <t>KL0454TFF0</t>
  </si>
  <si>
    <t>22 24 NMSU Trees for the Future Pecans KL0454TFF0</t>
  </si>
  <si>
    <t>KL0410CPB0</t>
  </si>
  <si>
    <t>22 23 TCT COMM PWR BLDG GATHRING KL0410CPB0</t>
  </si>
  <si>
    <t>KL0410EFP3</t>
  </si>
  <si>
    <t>23 24 CGORAB Eval Fusarium Pathog Garlic KL0410EFP3</t>
  </si>
  <si>
    <t>KL0415BBR1</t>
  </si>
  <si>
    <t>23 24 Mgmt of Bacterial Bulb Rot Onions KL0415BBR1</t>
  </si>
  <si>
    <t>KL06II6440</t>
  </si>
  <si>
    <t>Y23 6440 CA Garlic and Onion Eval of KL06II6440</t>
  </si>
  <si>
    <t>KL0303MMF0</t>
  </si>
  <si>
    <t>23 24 ARCD Mitchell Mine Fuel Break Demo KL0303MMF0</t>
  </si>
  <si>
    <t>KL0111MMP0</t>
  </si>
  <si>
    <t>23 25 Cost Benefit Alt Manure Mgmt Pract KL0111MMP0</t>
  </si>
  <si>
    <t>KL0111MMP1</t>
  </si>
  <si>
    <t>24 25 Cost Benefit Alt Manure Mgmt Pract KL0111MMP1</t>
  </si>
  <si>
    <t>KL06II6236</t>
  </si>
  <si>
    <t>Y23 6236 CAGarlic Onion Emergency Maggot KL06II6236</t>
  </si>
  <si>
    <t>KL0713DIE1</t>
  </si>
  <si>
    <t>23 24 Developing info on effective irrig KL0713DIE1</t>
  </si>
  <si>
    <t>KL0727IMB1</t>
  </si>
  <si>
    <t>23 25 Irrigation Mngmnt for Broccoli CPU KL0727IMB1</t>
  </si>
  <si>
    <t>KL0104RAV1</t>
  </si>
  <si>
    <t>19 25 Regional Almond Variety Trial KL0104RAV1</t>
  </si>
  <si>
    <t>KL0420RAV2</t>
  </si>
  <si>
    <t>19 25 Regional Almond Variety Trial KL0420RAV2</t>
  </si>
  <si>
    <t>KL0450RAV2</t>
  </si>
  <si>
    <t>19 25 Regional Almond Variety Trial KL0450RAV2</t>
  </si>
  <si>
    <t>KL0345CPLT</t>
  </si>
  <si>
    <t>23 23 CA PTL 2023 KL0345CPLT</t>
  </si>
  <si>
    <t>KL0JET6313</t>
  </si>
  <si>
    <t>COMPREHENSIVE PEST PREVENTION PROGRAM KL0JET6313</t>
  </si>
  <si>
    <t>KL05P70F84</t>
  </si>
  <si>
    <t>IPM Farrar Expanding IPM Adoption KL05P70F84</t>
  </si>
  <si>
    <t>KL0736PTW1</t>
  </si>
  <si>
    <t>23 Palm Tree Workshop SBVMWD KL0736PTW1</t>
  </si>
  <si>
    <t>KL0740CFA1</t>
  </si>
  <si>
    <t>22 26 CalFresh Alliance Subcontract KL0740CFA1</t>
  </si>
  <si>
    <t>KL0CWRN037</t>
  </si>
  <si>
    <t>CIWR Admin 104g PFAs KL0CWRN037</t>
  </si>
  <si>
    <t>KL0CWRN137</t>
  </si>
  <si>
    <t>PI Sedlak PFAs 104g UCB KL0CWRN137</t>
  </si>
  <si>
    <t>KL0410ILR0</t>
  </si>
  <si>
    <t>23 26 SWRCB Irrigated Lnds Regulatory PR KL0410ILR0</t>
  </si>
  <si>
    <t>KL0410ILR1</t>
  </si>
  <si>
    <t>24 25 SWRCB Irrigated Lnds Reg PR YR 2 KL0410ILR1</t>
  </si>
  <si>
    <t>KL0410ILR2</t>
  </si>
  <si>
    <t>25 26 SWRCB Irrigated Lnds Reg PR YR 3 KL0410ILR2</t>
  </si>
  <si>
    <t>KL0AT2ERME</t>
  </si>
  <si>
    <t>AGTR WASHINGTON ST UNIV ERME 2 KL0AT2ERME</t>
  </si>
  <si>
    <t>KL0713MAR0</t>
  </si>
  <si>
    <t>23 27 Mitigating antimicrobial resistanc KL0713MAR0</t>
  </si>
  <si>
    <t>KL0741SMA1</t>
  </si>
  <si>
    <t>15 23 San Mateo Cnty Partnshp Measure A KL0741SMA1</t>
  </si>
  <si>
    <t>KL0741SMA2</t>
  </si>
  <si>
    <t>15 23 San Mateo Cnty Partnrshp Measure A KL0741SMA2</t>
  </si>
  <si>
    <t>KL0309SFF1</t>
  </si>
  <si>
    <t>19 21 CALFIRE Forest Stewardship Educatn KL0309SFF1</t>
  </si>
  <si>
    <t>KL0309SFF2</t>
  </si>
  <si>
    <t>21 22 CALFIRE Forest Stewardship Educatn KL0309SFF2</t>
  </si>
  <si>
    <t>KL0309SFF4</t>
  </si>
  <si>
    <t>21 23 CALFIRE Forest Stewardship Educatn KL0309SFF4</t>
  </si>
  <si>
    <t>KL0309SFF5</t>
  </si>
  <si>
    <t>21 24 CALFIRE Forest Stewardship Educatn KL0309SFF5</t>
  </si>
  <si>
    <t>KL0450BMM0</t>
  </si>
  <si>
    <t>21 23 ABC Biology monitoring and mgmt KL0450BMM0</t>
  </si>
  <si>
    <t>KL0415IPE1</t>
  </si>
  <si>
    <t>21 22 Imp Pruning Efficiency TGV Mech KL0415IPE1</t>
  </si>
  <si>
    <t>KL0713NSVL</t>
  </si>
  <si>
    <t>21 22 INSV in Imperial Valley Lettuce Pr KL0713NSVL</t>
  </si>
  <si>
    <t>KL0257DBT3</t>
  </si>
  <si>
    <t>21 22 CWB Dormancy Breaking Treatments KL0257DBT3</t>
  </si>
  <si>
    <t>KL0239LWR2</t>
  </si>
  <si>
    <t>21 22 Walnut Research Ext LAWREA KL0239LWR2</t>
  </si>
  <si>
    <t>KL0317LWR2</t>
  </si>
  <si>
    <t>21 22 Movemt Monitor Worm in Walnuts KL0317LWR2</t>
  </si>
  <si>
    <t>KL0349LWR2</t>
  </si>
  <si>
    <t>21 22 Applied Walnut Research LAWREA KL0349LWR2</t>
  </si>
  <si>
    <t>KL0416LWR2</t>
  </si>
  <si>
    <t>21 22 Walnut Research and Ext LAWREA KL0416LWR2</t>
  </si>
  <si>
    <t>KL0450LWR2</t>
  </si>
  <si>
    <t>20 21 Movemt Monitor Worm in Walnuts KL0450LWR2</t>
  </si>
  <si>
    <t>KL0450LWR3</t>
  </si>
  <si>
    <t>21 20 Walnut Research and Ext LAWREA KL0450LWR3</t>
  </si>
  <si>
    <t>KL0257MSH2</t>
  </si>
  <si>
    <t>21 22 UCD ABC Managing soil health KL0257MSH2</t>
  </si>
  <si>
    <t>KL0742CSBC</t>
  </si>
  <si>
    <t>21 22 CNTY OF SB CSA 2021 22 SB CNTY D KL0742CSBC</t>
  </si>
  <si>
    <t>KL0741SMP4</t>
  </si>
  <si>
    <t>21 23 San Mateo Cnty Partnership KL0741SMP4</t>
  </si>
  <si>
    <t>KL0741SAG4</t>
  </si>
  <si>
    <t>21 23 San Mateo Ag Commission Ptn KL0741SAG4</t>
  </si>
  <si>
    <t>KL0713IPAC</t>
  </si>
  <si>
    <t>21 22 Insecticide Prgm Alfalfa Seed Crop KL0713IPAC</t>
  </si>
  <si>
    <t>KL0JET6431</t>
  </si>
  <si>
    <t>BIOECONOMIC MODELING OF FOREST INVASIVE KL0JET6431</t>
  </si>
  <si>
    <t>KL0733RCG0</t>
  </si>
  <si>
    <t>23 25 ReFED Catalytic Grant Fund KL0733RCG0</t>
  </si>
  <si>
    <t>KL0349BMSB</t>
  </si>
  <si>
    <t>23 24 Monitoring of Brn Marmorated Stink KL0349BMSB</t>
  </si>
  <si>
    <t>KL0349SIT0</t>
  </si>
  <si>
    <t>23 24 Sterile Insect Technique SIT Comb KL0349SIT0</t>
  </si>
  <si>
    <t>KL0NPIST04</t>
  </si>
  <si>
    <t>NPI C Hecht Stanford OCE KL0NPIST04</t>
  </si>
  <si>
    <t>KL0420DSI1</t>
  </si>
  <si>
    <t>22 23 Determine Severity Internl Kern Y2 KL0420DSI1</t>
  </si>
  <si>
    <t>KL0NPIPH23</t>
  </si>
  <si>
    <t>NPI Ritchie CDPH WIC Survey 2023 KL0NPIPH23</t>
  </si>
  <si>
    <t>KL0420DNB1</t>
  </si>
  <si>
    <t>23 24 Determine non bearing Pistacio KL0420DNB1</t>
  </si>
  <si>
    <t>KL0317RO10</t>
  </si>
  <si>
    <t>23 24 CPAB Rootstock Orch Sys Euro Pears KL0317RO10</t>
  </si>
  <si>
    <t>KL0317PBM1</t>
  </si>
  <si>
    <t>23 24 Pokeweed Blckbrry Mngmt Org Pears KL0317PBM1</t>
  </si>
  <si>
    <t>KL0104ELP0</t>
  </si>
  <si>
    <t>23 Butte 4 H Expanded Learn Proj w BCOE KL0104ELP0</t>
  </si>
  <si>
    <t>KL0SWP6488</t>
  </si>
  <si>
    <t>UMinn SAI P Developing Long Term Socio T KL0SWP6488</t>
  </si>
  <si>
    <t>KL06DD4609</t>
  </si>
  <si>
    <t>DREC MB FOOD FOR PROGRESS PROGRAM KL06DD4609</t>
  </si>
  <si>
    <t>KL0733GTF1</t>
  </si>
  <si>
    <t>19 23 UCD USDA Guatemala Food for Progre KL0733GTF1</t>
  </si>
  <si>
    <t>KL0737FPG1</t>
  </si>
  <si>
    <t>19 23 UCD CI USDA Food for Progress Guat KL0737FPG1</t>
  </si>
  <si>
    <t>KL0SWPMB01</t>
  </si>
  <si>
    <t>SWP MB FOOD FOR PROGRESS PROGRAM KL0SWPMB01</t>
  </si>
  <si>
    <t>KL0410TFM1</t>
  </si>
  <si>
    <t>17 22 TAM RF USDA Table to Farm Melon KL0410TFM1</t>
  </si>
  <si>
    <t>KL0317ROS9</t>
  </si>
  <si>
    <t>21 22 CPAB Rootstock Orch Sys Euro Pears KL0317ROS9</t>
  </si>
  <si>
    <t>KL0257BBT1</t>
  </si>
  <si>
    <t>21 22 CALIF DRY BEAN Blackeye bean Toler KL0257BBT1</t>
  </si>
  <si>
    <t>KL0424BBT1</t>
  </si>
  <si>
    <t>21 22 CALIF DRY BEAN Blackeye bean Toler KL0424BBT1</t>
  </si>
  <si>
    <t>KL0104CWY2</t>
  </si>
  <si>
    <t>21 22 CWB Regional Research Support KL0104CWY2</t>
  </si>
  <si>
    <t>KL0257CWY2</t>
  </si>
  <si>
    <t>21 22 CWB Regional Research Support KL0257CWY2</t>
  </si>
  <si>
    <t>KL0454CWY2</t>
  </si>
  <si>
    <t>21 22 CWB Regional Research Support KL0454CWY2</t>
  </si>
  <si>
    <t>KL0104ABY2</t>
  </si>
  <si>
    <t>21 23 ABC Regional Research Support KL0104ABY2</t>
  </si>
  <si>
    <t>KL0257ABY2</t>
  </si>
  <si>
    <t>21 23 ABC Regional Research Support KL0257ABY2</t>
  </si>
  <si>
    <t>KL0410ABY2</t>
  </si>
  <si>
    <t>21 23 ABC Regional Research Support KL0410ABY2</t>
  </si>
  <si>
    <t>KL0420ABC0</t>
  </si>
  <si>
    <t>21 23 ABC Regional Research Support KL0420ABC0</t>
  </si>
  <si>
    <t>KL0454ABY2</t>
  </si>
  <si>
    <t>21 23 ABC Regional Research Support KL0454ABY2</t>
  </si>
  <si>
    <t>KL0104PRY2</t>
  </si>
  <si>
    <t>21 22 CPRB Regional Research Support KL0104PRY2</t>
  </si>
  <si>
    <t>KL0257PRY2</t>
  </si>
  <si>
    <t>21 22 CPRB Regional Research Support KL0257PRY2</t>
  </si>
  <si>
    <t>KL0410PRY2</t>
  </si>
  <si>
    <t>21 23 CPRB Regional Research Support KL0410PRY2</t>
  </si>
  <si>
    <t>KL0454PRY2</t>
  </si>
  <si>
    <t>21 23 CPRB Regional Research Support KL0454PRY2</t>
  </si>
  <si>
    <t>KL0415MCP1</t>
  </si>
  <si>
    <t>21 22 CON CNTL VALLEY Monitoring Contr KL0415MCP1</t>
  </si>
  <si>
    <t>KL0NPIWT08</t>
  </si>
  <si>
    <t>NPI Ritchie WESTAT Yr 9 KL0NPIWT08</t>
  </si>
  <si>
    <t>KL0415VAH1</t>
  </si>
  <si>
    <t>23 Virginia Alfred 4 H Avian Embryolog KL0415VAH1</t>
  </si>
  <si>
    <t>KL0756ACR1</t>
  </si>
  <si>
    <t>23 24 Agroclimate Research Ventura Cnty KL0756ACR1</t>
  </si>
  <si>
    <t>KL0MTP6392</t>
  </si>
  <si>
    <t>AGROCLIMATE RESEARCH VENTURA CO PATHAK KL0MTP6392</t>
  </si>
  <si>
    <t>KL0151CCV2</t>
  </si>
  <si>
    <t>23 24 CA RICE BD Cover Crop Variety Tria KL0151CCV2</t>
  </si>
  <si>
    <t>KL0104DRM3</t>
  </si>
  <si>
    <t>23 24 Rice Disease Research Management KL0104DRM3</t>
  </si>
  <si>
    <t>KL0321GSEC</t>
  </si>
  <si>
    <t>20 23 Growing Success Expanding Career KL0321GSEC</t>
  </si>
  <si>
    <t>KL0KKB5938</t>
  </si>
  <si>
    <t>Almond Alfalfa USDA Specialty Crop KL0KKB5938</t>
  </si>
  <si>
    <t>KL0733TRN1</t>
  </si>
  <si>
    <t>23 24 Treatment Root Knot Nematodes KL0733TRN1</t>
  </si>
  <si>
    <t>KL0104AMP1</t>
  </si>
  <si>
    <t>23 24 Armyworm Monitoring Usng Pheromone KL0104AMP1</t>
  </si>
  <si>
    <t>KL0NPIDK02</t>
  </si>
  <si>
    <t>NPI Gosliner RWJF Duke UCB ACCESS KL0NPIDK02</t>
  </si>
  <si>
    <t>KL0450BMF1</t>
  </si>
  <si>
    <t>23 24 Biology Mngmnt Walnut Husky Fly KL0450BMF1</t>
  </si>
  <si>
    <t>KL0450BMW1</t>
  </si>
  <si>
    <t>23 24 Biology Mgmt Walnut Husk Fly KL0450BMW1</t>
  </si>
  <si>
    <t>KL0450TNO1</t>
  </si>
  <si>
    <t>23 24 Treatment for Navel Orangeworm KL0450TNO1</t>
  </si>
  <si>
    <t>KL0151EWI7</t>
  </si>
  <si>
    <t>23 24 Emerging Weed Issues in Rice KL0151EWI7</t>
  </si>
  <si>
    <t>KL0151WRC7</t>
  </si>
  <si>
    <t>23 24 Weedy Rice Control in Rice KL0151WRC7</t>
  </si>
  <si>
    <t>KL0744MFW0</t>
  </si>
  <si>
    <t>23 24 Monitor Fusarium wilt Lettuce KL0744MFW0</t>
  </si>
  <si>
    <t>KL0744INT0</t>
  </si>
  <si>
    <t>23 24 Santa Cruz UC ANR Intern Wang KL0744INT0</t>
  </si>
  <si>
    <t>KL0713USSS</t>
  </si>
  <si>
    <t>23 24 Using Sudangrass Sorghum Sundan KL0713USSS</t>
  </si>
  <si>
    <t>KL0257QEK0</t>
  </si>
  <si>
    <t>23 Quantify Effects of K PAM Tomato Flds KL0257QEK0</t>
  </si>
  <si>
    <t>KL0450IIPM</t>
  </si>
  <si>
    <t>23 25 Improving integrated pest manageme KL0450IIPM</t>
  </si>
  <si>
    <t>KL0239IWR2</t>
  </si>
  <si>
    <t>19 22 Influence Whole Orchard Recyc KL0239IWR2</t>
  </si>
  <si>
    <t>KL0410IWR2</t>
  </si>
  <si>
    <t>19 21 ABC Influence Whole Orchard Recyc KL0410IWR2</t>
  </si>
  <si>
    <t>KL0104FER1</t>
  </si>
  <si>
    <t>19 22 ABC Field Evaluation of Rootstock KL0104FER1</t>
  </si>
  <si>
    <t>KL0257FER1</t>
  </si>
  <si>
    <t>19 22 ABC Field Evaluation of Rootstock KL0257FER1</t>
  </si>
  <si>
    <t>KL0415FER1</t>
  </si>
  <si>
    <t>19 22 ABC Field Evaluation of Rootstock KL0415FER1</t>
  </si>
  <si>
    <t>KL0450FER1</t>
  </si>
  <si>
    <t>19 22 ABC Field Evaluation of Rootstock KL0450FER1</t>
  </si>
  <si>
    <t>KL0415ANH2</t>
  </si>
  <si>
    <t>19 23 ABC Aspergillus niger Hull Rot KL0415ANH2</t>
  </si>
  <si>
    <t>KL0415APM2</t>
  </si>
  <si>
    <t>19 22 ABC Arthropod Pest Mgmt KL0415APM2</t>
  </si>
  <si>
    <t>KL0701ACP8</t>
  </si>
  <si>
    <t>21 23 CSA Alameda County Support KL0701ACP8</t>
  </si>
  <si>
    <t>KL0416YPR0</t>
  </si>
  <si>
    <t>21 24 ABC Yield prediction for resource KL0416YPR0</t>
  </si>
  <si>
    <t>KL0CSNTACP</t>
  </si>
  <si>
    <t>21 23 CDFA Tuolumne Agricultural Connect KL0CSNTACP</t>
  </si>
  <si>
    <t>KL0CSNTACS</t>
  </si>
  <si>
    <t>21 23 CDFA Tuolumne Agricultural Connect KL0CSNTACS</t>
  </si>
  <si>
    <t>KL0415YEF1</t>
  </si>
  <si>
    <t>21 22 Yield Estimation Flash Sensor KL0415YEF1</t>
  </si>
  <si>
    <t>KL0321FLE1</t>
  </si>
  <si>
    <t>21 24 MARIN WILDFIRE PREV AUTH Fire Smar KL0321FLE1</t>
  </si>
  <si>
    <t>KL0332FCFR</t>
  </si>
  <si>
    <t>21 22 UCB Forestry Camp Fuel Reduction KL0332FCFR</t>
  </si>
  <si>
    <t>KL0415PNO1</t>
  </si>
  <si>
    <t>21 23 ABC Prediction of naval orangeworm KL0415PNO1</t>
  </si>
  <si>
    <t>KL0450PNO1</t>
  </si>
  <si>
    <t>21 23 ABC Prediction of naval orangeworm KL0450PNO1</t>
  </si>
  <si>
    <t>KL0415CFS3</t>
  </si>
  <si>
    <t>21 22 CFCAB Carrot Field Support DREC KL0415CFS3</t>
  </si>
  <si>
    <t>KL0727ILP1</t>
  </si>
  <si>
    <t>21 22 CA LEAFY GREENS Internship in Leaf KL0727ILP1</t>
  </si>
  <si>
    <t>KL0415ERN0</t>
  </si>
  <si>
    <t>23 Eval hull split navel orangeworm KL0415ERN0</t>
  </si>
  <si>
    <t>KL0106HBL2</t>
  </si>
  <si>
    <t>23 24 CA Prune Brd Heat Bloom Risk KL0106HBL2</t>
  </si>
  <si>
    <t>KL0737ECP1</t>
  </si>
  <si>
    <t>23 26 Evaluating Cntrlled Envmt Prodctn KL0737ECP1</t>
  </si>
  <si>
    <t>KL0737FLR0</t>
  </si>
  <si>
    <t>23 Fin Literacy Risk Mgmt Hispan Farmers KL0737FLR0</t>
  </si>
  <si>
    <t>KL0239SHO0</t>
  </si>
  <si>
    <t>23 26 ABC Soil Heath Ntr Wtr Effecienc KL0239SHO0</t>
  </si>
  <si>
    <t>KL0410SHO0</t>
  </si>
  <si>
    <t>23 26 ABC Soil Heath Ntr Wtr Effecienc KL0410SHO0</t>
  </si>
  <si>
    <t>KL0454GMS2</t>
  </si>
  <si>
    <t>23 24 CTGC Grape Maturity Snsr Grndtrthg KL0454GMS2</t>
  </si>
  <si>
    <t>KL0454MSR0</t>
  </si>
  <si>
    <t>23 24 CTGC Mgmt of Sour Rot Cmplx Grapes KL0454MSR0</t>
  </si>
  <si>
    <t>KL0349DRF1</t>
  </si>
  <si>
    <t>23 25 Decay Rates and Fire Behavior KL0349DRF1</t>
  </si>
  <si>
    <t>KL0312USAC</t>
  </si>
  <si>
    <t>22 23 UNCHARTED SHORES ACADEMY KL0312USAC</t>
  </si>
  <si>
    <t>KL0424LBP1</t>
  </si>
  <si>
    <t>19 22 Los Banos PR 4 H Programming KL0424LBP1</t>
  </si>
  <si>
    <t>KL0321NMC1</t>
  </si>
  <si>
    <t>21 24 STATE WATER RES CON BD Nutri Mnmt KL0321NMC1</t>
  </si>
  <si>
    <t>KL0239IR42</t>
  </si>
  <si>
    <t>22 23 USDA NIFA IR4 MCA KL0239IR42</t>
  </si>
  <si>
    <t>KL0410IR22</t>
  </si>
  <si>
    <t>21 22 IR 4 Powdery and Downey Mildew KL0410IR22</t>
  </si>
  <si>
    <t>KL0410IR47</t>
  </si>
  <si>
    <t>22 23 USDA NIFA IR4 MCA KL0410IR47</t>
  </si>
  <si>
    <t>KL0415IR45</t>
  </si>
  <si>
    <t>21 22 IR 4 Minor Crop Pest Management 21 KL0415IR45</t>
  </si>
  <si>
    <t>KL0424IR13</t>
  </si>
  <si>
    <t>21 23 UCD USDA IR 4 Herbicide Sw Potato KL0424IR13</t>
  </si>
  <si>
    <t>KL0450IR4I</t>
  </si>
  <si>
    <t>21 22 IR4 Performance of Pyridate Basil KL0450IR4I</t>
  </si>
  <si>
    <t>KL06KK5779</t>
  </si>
  <si>
    <t>IR4 USDA 2021 22 KL06KK5779</t>
  </si>
  <si>
    <t>KL06KK74D2</t>
  </si>
  <si>
    <t>IR4 USDA 2021 22 KL06KK74D2</t>
  </si>
  <si>
    <t>KL0727IR44</t>
  </si>
  <si>
    <t>22 23 USDA NIFA IR4 MCA KL0727IR44</t>
  </si>
  <si>
    <t>KL0744IR45</t>
  </si>
  <si>
    <t>22 23 USDA NIFA IR4 MCA KL0744IR45</t>
  </si>
  <si>
    <t>KL0328IDM1</t>
  </si>
  <si>
    <t>21 24 CDFA Improved decision making for KL0328IDM1</t>
  </si>
  <si>
    <t>KL0331PMG9</t>
  </si>
  <si>
    <t>21 22 CSA Placer County MG Program KL0331PMG9</t>
  </si>
  <si>
    <t>KL03314HP2</t>
  </si>
  <si>
    <t>21 22 CSA Placer County 4 H Program KL03314HP2</t>
  </si>
  <si>
    <t>KL0740BIT1</t>
  </si>
  <si>
    <t>21 24 NATL 4H COUNCIL BIT Volunteer Rec KL0740BIT1</t>
  </si>
  <si>
    <t>KL04H74D86</t>
  </si>
  <si>
    <t>Evaluation of the Close to Home Program KL04H74D86</t>
  </si>
  <si>
    <t>KL0349GSW1</t>
  </si>
  <si>
    <t>23 26 Garden Sense 2023 2026 KL0349GSW1</t>
  </si>
  <si>
    <t>KL0415YEF2</t>
  </si>
  <si>
    <t>23 24 Yield Estimation Flash Sensor KL0415YEF2</t>
  </si>
  <si>
    <t>KL0415EHM0</t>
  </si>
  <si>
    <t>23 24 ABC Examin Hull Metabolites in Rot KL0415EHM0</t>
  </si>
  <si>
    <t>KL0420EHM0</t>
  </si>
  <si>
    <t>23 24 ABC Examin Hull Metabolites in Rot KL0420EHM0</t>
  </si>
  <si>
    <t>KL0450EHM0</t>
  </si>
  <si>
    <t>23 24 ABC Examin Hull Metabolites in Rot KL0450EHM0</t>
  </si>
  <si>
    <t>KL0733HMT1</t>
  </si>
  <si>
    <t>23 High Minimum Temp Cotton Fruiting KL0733HMT1</t>
  </si>
  <si>
    <t>KL0257YCM1</t>
  </si>
  <si>
    <t>23 Yolo County Fair MG Docent Agrmnt KL0257YCM1</t>
  </si>
  <si>
    <t>KL05P74F55</t>
  </si>
  <si>
    <t>Cal IPC Martin DPR Online Courses KL05P74F55</t>
  </si>
  <si>
    <t>KL0727PTI1</t>
  </si>
  <si>
    <t>23 24 Patentable Inventions CLGRP KL0727PTI1</t>
  </si>
  <si>
    <t>KL0727ISV1</t>
  </si>
  <si>
    <t>23 24 Imperial and Salinas Valley CLGRP KL0727ISV1</t>
  </si>
  <si>
    <t>KL0410IIB0</t>
  </si>
  <si>
    <t>22 25 CPSU Impact of Fungicide on Grapes KL0410IIB0</t>
  </si>
  <si>
    <t>KL0239CTR8</t>
  </si>
  <si>
    <t>23 CA TOMATO RESEARCH INST AEGERTER KL0239CTR8</t>
  </si>
  <si>
    <t>KL0415CCS0</t>
  </si>
  <si>
    <t>23 26 Cover Crop Sheep Graze Almond Orch KL0415CCS0</t>
  </si>
  <si>
    <t>KL0328BCR1</t>
  </si>
  <si>
    <t>23 24 Building community resilience KL0328BCR1</t>
  </si>
  <si>
    <t>KL0CESNRCS</t>
  </si>
  <si>
    <t>18 22 USDA NRCS Calif Farmers Technical KL0CESNRCS</t>
  </si>
  <si>
    <t>KL0SWPNRC1</t>
  </si>
  <si>
    <t>CA Farmers Tech Fulford Operations KL0SWPNRC1</t>
  </si>
  <si>
    <t>KL0SWPNRC2</t>
  </si>
  <si>
    <t>CA Farmers Tech Operations KL0SWPNRC2</t>
  </si>
  <si>
    <t>KL0SWPNRCS</t>
  </si>
  <si>
    <t>California Farmers Technical Assistance KL0SWPNRCS</t>
  </si>
  <si>
    <t>KL0410YVC1</t>
  </si>
  <si>
    <t>19 21 YVCS Yosemite Valley Charter Schoo KL0410YVC1</t>
  </si>
  <si>
    <t>KL0727YVC1</t>
  </si>
  <si>
    <t>19 21 YVCS Yosemite Valley Charter Schoo KL0727YVC1</t>
  </si>
  <si>
    <t>KL05P75C37</t>
  </si>
  <si>
    <t>IPM GREER USDA ARS 2019 2020 KL05P75C37</t>
  </si>
  <si>
    <t>KL0151SMD1</t>
  </si>
  <si>
    <t>19 23 CDFA Soil Moisture Dynamics Sac Va KL0151SMD1</t>
  </si>
  <si>
    <t>KL0329MGP1</t>
  </si>
  <si>
    <t>21 22 Nevada County Master Gardener KL0329MGP1</t>
  </si>
  <si>
    <t>KL0INOEDA2</t>
  </si>
  <si>
    <t>ANR GY ECON DEVLOP ADMIN KL0INOEDA2</t>
  </si>
  <si>
    <t>KL0INOEDAF</t>
  </si>
  <si>
    <t>ANR GY ECON DEVLOP ADMIN KL0INOEDAF</t>
  </si>
  <si>
    <t>KL0VGYEDA2</t>
  </si>
  <si>
    <t>ANR GY ECON DEVLOP ADMIN KL0VGYEDA2</t>
  </si>
  <si>
    <t>KL0VGYEDAF</t>
  </si>
  <si>
    <t>ANR GY ECON DEVLOP ADMIN KL0VGYEDAF</t>
  </si>
  <si>
    <t>KL03314HP1</t>
  </si>
  <si>
    <t>21 22 CSA Nevada County 4H Program KL03314HP1</t>
  </si>
  <si>
    <t>KL0701BUA1</t>
  </si>
  <si>
    <t>21 22 Building Urban Ag Soil Health KL0701BUA1</t>
  </si>
  <si>
    <t>KL0239CWOR</t>
  </si>
  <si>
    <t>21 22 Cherry Whole Orchard Recycling KL0239CWOR</t>
  </si>
  <si>
    <t>KL0450AIR2</t>
  </si>
  <si>
    <t>21 22 Alt Insect Resist drosophila Cher KL0450AIR2</t>
  </si>
  <si>
    <t>KL0UCMSORG</t>
  </si>
  <si>
    <t>UCM United Sorghum Checkoff Program KL0UCMSORG</t>
  </si>
  <si>
    <t>KL0UCMUSCP</t>
  </si>
  <si>
    <t>UCM United Sorghum Checkoff Program KL0UCMUSCP</t>
  </si>
  <si>
    <t>KL0309SFL0</t>
  </si>
  <si>
    <t>23 24 CALFIRE Scholrship Fnds Landowners KL0309SFL0</t>
  </si>
  <si>
    <t>KL0727AIS1</t>
  </si>
  <si>
    <t>22 23 Adoption of Irrigation Scheduling KL0727AIS1</t>
  </si>
  <si>
    <t>KL0OAI6526</t>
  </si>
  <si>
    <t>Organic Farm Advisor KL0OAI6526</t>
  </si>
  <si>
    <t>KL0104TDO1</t>
  </si>
  <si>
    <t>23 24 Trmnt Dec Navel Orangeworm Walnuts KL0104TDO1</t>
  </si>
  <si>
    <t>KL0450AWS1</t>
  </si>
  <si>
    <t>23 26 Adaption of Warm Season KL0450AWS1</t>
  </si>
  <si>
    <t>KL0733MSW1</t>
  </si>
  <si>
    <t>23 24 Monitoring Sweetpotato Whitefly KL0733MSW1</t>
  </si>
  <si>
    <t>KL0450ESW1</t>
  </si>
  <si>
    <t>23 24 Early Season Water Management KL0450ESW1</t>
  </si>
  <si>
    <t>KL0312HC4H</t>
  </si>
  <si>
    <t>22 23 HUMB CO UCCE 4 H Program Support KL0312HC4H</t>
  </si>
  <si>
    <t>KL0104LWR4</t>
  </si>
  <si>
    <t>23 24 LAWRA L Milliron KL0104LWR4</t>
  </si>
  <si>
    <t>KL0104LWR5</t>
  </si>
  <si>
    <t>23 24 LAWRA S Gyawaly KL0104LWR5</t>
  </si>
  <si>
    <t>KL0151LWR4</t>
  </si>
  <si>
    <t>23 24 LAWRA Clarissa Reyes UCCE Suty KL0151LWR4</t>
  </si>
  <si>
    <t>KL0239LWR4</t>
  </si>
  <si>
    <t>22 23 LAWRA M Nouri KL0239LWR4</t>
  </si>
  <si>
    <t>KL0317LWR1</t>
  </si>
  <si>
    <t>23 24 LAWRA C Goncalves KL0317LWR1</t>
  </si>
  <si>
    <t>KL0424LWR1</t>
  </si>
  <si>
    <t>23 24 LAWRA Cameron Zuber UCCE Merced KL0424LWR1</t>
  </si>
  <si>
    <t>KL0450LWR5</t>
  </si>
  <si>
    <t>23 24 LAWRA J Rijal KL0450LWR5</t>
  </si>
  <si>
    <t>KL0454LWR1</t>
  </si>
  <si>
    <t>22 23 CWB LAWREA E FITCHNER KL0454LWR1</t>
  </si>
  <si>
    <t>KL0707LWR4</t>
  </si>
  <si>
    <t>23 24 LAWRA K Aram KL0707LWR4</t>
  </si>
  <si>
    <t>KL0321HFA1</t>
  </si>
  <si>
    <t>23 24 Healthy Food Access Collaborative KL0321HFA1</t>
  </si>
  <si>
    <t>KL0104SMM0</t>
  </si>
  <si>
    <t>23 27 Spider Mite Mgmt Walnuts Grapes KL0104SMM0</t>
  </si>
  <si>
    <t>KL0756SPM1</t>
  </si>
  <si>
    <t>19 24 USDA ARS Soil Pest Mgmt Site Speci KL0756SPM1</t>
  </si>
  <si>
    <t>KL0312SCF1</t>
  </si>
  <si>
    <t>19 20 TNC USDA FIS Support Coop Fire Mgm KL0312SCF1</t>
  </si>
  <si>
    <t>KL0312SFM1</t>
  </si>
  <si>
    <t>19 21 TNC USDA FS Sppt Coop Fire Mgmt KL0312SFM1</t>
  </si>
  <si>
    <t>KL0312SFM2</t>
  </si>
  <si>
    <t>19 21 TNC USDA FS Spt Coop Fire Mg Parti KL0312SFM2</t>
  </si>
  <si>
    <t>KL06SF4839</t>
  </si>
  <si>
    <t>BLUE OAK WOODLAND RESTORATION CALTRANS KL06SF4839</t>
  </si>
  <si>
    <t>KL0730URP1</t>
  </si>
  <si>
    <t>18 23 CDCA Urban Rodenticide Pathways KL0730URP1</t>
  </si>
  <si>
    <t>KL0743WKF1</t>
  </si>
  <si>
    <t>21 24 WK Kellogg Fnd National 4 H Coun KL0743WKF1</t>
  </si>
  <si>
    <t>KL05P76D24</t>
  </si>
  <si>
    <t>CPPM Urban 21 24 KL05P76D24</t>
  </si>
  <si>
    <t>KL05P76D25</t>
  </si>
  <si>
    <t>CPPM Coordination 2024 KL05P76D25</t>
  </si>
  <si>
    <t>KL05P76D26</t>
  </si>
  <si>
    <t>2021 CPPM Specialties KL05P76D26</t>
  </si>
  <si>
    <t>KL0328JST1</t>
  </si>
  <si>
    <t>21 22 NAPA VALLEY FARMWRKR FDTN Job Sati KL0328JST1</t>
  </si>
  <si>
    <t>KL0730ARML</t>
  </si>
  <si>
    <t>21 23 Anticoagulant rodenticides in mama KL0730ARML</t>
  </si>
  <si>
    <t>KL0151WRP2</t>
  </si>
  <si>
    <t>23 24 Wild Rice Herbicide Plot Testing KL0151WRP2</t>
  </si>
  <si>
    <t>KL0321CMS4</t>
  </si>
  <si>
    <t>23 24 CSA Marin Sustainable Agriculture KL0321CMS4</t>
  </si>
  <si>
    <t>KL06II6554</t>
  </si>
  <si>
    <t>Y23 6554 NUCICER INC KL06II6554</t>
  </si>
  <si>
    <t>KL0733SBC1</t>
  </si>
  <si>
    <t>23 28 Southwest Region Food Bus Cntr KL0733SBC1</t>
  </si>
  <si>
    <t>KL0FOOD001</t>
  </si>
  <si>
    <t>USDA AMS SW Regional Food Business Ctr KL0FOOD001</t>
  </si>
  <si>
    <t>KL0FOODS01</t>
  </si>
  <si>
    <t>USDA AMS SWRFBC S01 CDFA KL0FOODS01</t>
  </si>
  <si>
    <t>KL0FOODS02</t>
  </si>
  <si>
    <t>USDA AMS SWRFBC S02 CSU Chico KL0FOODS02</t>
  </si>
  <si>
    <t>KL0FOODS03</t>
  </si>
  <si>
    <t>USDA AMS SWRFBC S03 CSU Fresno KL0FOODS03</t>
  </si>
  <si>
    <t>KL0FOODS04</t>
  </si>
  <si>
    <t>USDA AMS SWRFBC S04 Occidental Coll KL0FOODS04</t>
  </si>
  <si>
    <t>KL0FOODS05</t>
  </si>
  <si>
    <t>USDA AMS SWRFBC S05 RFSA Comm Part KL0FOODS05</t>
  </si>
  <si>
    <t>KL0FOODS06</t>
  </si>
  <si>
    <t>USDA AMS SWRFBC S06 San Diego Food SA KL0FOODS06</t>
  </si>
  <si>
    <t>KL0FOODS07</t>
  </si>
  <si>
    <t>USDA AMS SWRFBC S07 UC Santa Cruz KL0FOODS07</t>
  </si>
  <si>
    <t>KL0FOODS08</t>
  </si>
  <si>
    <t>USDA AMS SWRFBC S08 Valley Vision KL0FOODS08</t>
  </si>
  <si>
    <t>KL0FOODS09</t>
  </si>
  <si>
    <t>USDA AMS SWRFBC S09 AZ Dept Food Ag KL0FOODS09</t>
  </si>
  <si>
    <t>KL0FOODS10</t>
  </si>
  <si>
    <t>USDA AMS SWRFBC S10 Local First AZ Fn KL0FOODS10</t>
  </si>
  <si>
    <t>KL0FOODS11</t>
  </si>
  <si>
    <t>USDA AMS SWRFBC S11 Univ of Arizona KL0FOODS11</t>
  </si>
  <si>
    <t>KL0FOODS12</t>
  </si>
  <si>
    <t>USDA AMS SWRFBC S12 NV Dept Food Ag KL0FOODS12</t>
  </si>
  <si>
    <t>KL0FOODS13</t>
  </si>
  <si>
    <t>USDA AMS SWRFBC S13 U Nevada Reno KL0FOODS13</t>
  </si>
  <si>
    <t>KL0FOODS14</t>
  </si>
  <si>
    <t>USDA AMS SWRFBC S14 Utah Dept Food Ag KL0FOODS14</t>
  </si>
  <si>
    <t>KL0FOODS15</t>
  </si>
  <si>
    <t>USDA AMS SWRFBC S15 Utah State Univ KL0FOODS15</t>
  </si>
  <si>
    <t>KL0FOODS16</t>
  </si>
  <si>
    <t>USDA AMS SWRFBC S16 Gold Country Food KL0FOODS16</t>
  </si>
  <si>
    <t>KL0FOODS17</t>
  </si>
  <si>
    <t>USDA AMS SWRFBC S17 UC Davis VM KL0FOODS17</t>
  </si>
  <si>
    <t>KL0FOODS18</t>
  </si>
  <si>
    <t>USDA AMS SWRFBC S18 UC Davis HCD KL0FOODS18</t>
  </si>
  <si>
    <t>KL0FOODS19</t>
  </si>
  <si>
    <t>USDA AMS SWRFBC S19 CAFF KL0FOODS19</t>
  </si>
  <si>
    <t>KL0FOODS20</t>
  </si>
  <si>
    <t>USDA AMS SWRFBC S20 Ctr for Good Food KL0FOODS20</t>
  </si>
  <si>
    <t>KL0FOODS21</t>
  </si>
  <si>
    <t>USDA AMS SWRFBC S21 Hlth Care w oHarm KL0FOODS21</t>
  </si>
  <si>
    <t>KL0FOODS22</t>
  </si>
  <si>
    <t>USDA AMS SWRFBC S22 FarmLink KL0FOODS22</t>
  </si>
  <si>
    <t>KL0FOODS23</t>
  </si>
  <si>
    <t>USDA AMS SWRFBC S23 Diaspora Grocerie KL0FOODS23</t>
  </si>
  <si>
    <t>KL0FOODS24</t>
  </si>
  <si>
    <t>USDA AMS SWRFBC S24 Larta Institute KL0FOODS24</t>
  </si>
  <si>
    <t>KL0FOODS25</t>
  </si>
  <si>
    <t>USDA AMS SWRFBC S25 Kitchen Table Adv KL0FOODS25</t>
  </si>
  <si>
    <t>KL0FOODS26</t>
  </si>
  <si>
    <t>USDA AMS SWRFBC S26 Ag L B Training KL0FOODS26</t>
  </si>
  <si>
    <t>KL0FOODS27</t>
  </si>
  <si>
    <t>USDA AMS SWRFBC S27 Bar C KL0FOODS27</t>
  </si>
  <si>
    <t>KL0329MGP3</t>
  </si>
  <si>
    <t>23 24 NEVADA MASTER GARDENER PRGRM KL0329MGP3</t>
  </si>
  <si>
    <t>KL0331MG11</t>
  </si>
  <si>
    <t>23 24 Placer County Master Gardener Prog KL0331MG11</t>
  </si>
  <si>
    <t>KL03314HP4</t>
  </si>
  <si>
    <t>23 24 CSA Nevada County 4H Program ADV KL03314HP4</t>
  </si>
  <si>
    <t>KL03314HP3</t>
  </si>
  <si>
    <t>23 24 CSA Placer County 4 H Program KL03314HP3</t>
  </si>
  <si>
    <t>KL0415PBF1</t>
  </si>
  <si>
    <t>23 24 Invstgte Perf Biofungicide Grapes KL0415PBF1</t>
  </si>
  <si>
    <t>KL0KPL6268</t>
  </si>
  <si>
    <t>CDPR Auto Nozzel Selector KL0KPL6268</t>
  </si>
  <si>
    <t>KL0SFN6604</t>
  </si>
  <si>
    <t>Small Farms Network KL0SFN6604</t>
  </si>
  <si>
    <t>KL0SFNADPS</t>
  </si>
  <si>
    <t>SFN Advisor PS expenses KL0SFNADPS</t>
  </si>
  <si>
    <t>KL0SFNOTHR</t>
  </si>
  <si>
    <t>SFN PI PM State expenses KL0SFNOTHR</t>
  </si>
  <si>
    <t>KL0SFNSRAE</t>
  </si>
  <si>
    <t>SFN SRA expenses KL0SFNSRAE</t>
  </si>
  <si>
    <t>KL0322PBC1</t>
  </si>
  <si>
    <t>22 24 Prescribed Burn Coordinator CoMari KL0322PBC1</t>
  </si>
  <si>
    <t>KL0321SOD3</t>
  </si>
  <si>
    <t>23 24 USDA FS SOD Technical Assistance KL0321SOD3</t>
  </si>
  <si>
    <t>KL0349SOD3</t>
  </si>
  <si>
    <t>23 24 Sonoma Mendocino Outreach KL0349SOD3</t>
  </si>
  <si>
    <t>KL0735CSA5</t>
  </si>
  <si>
    <t>23 24 San Benito Cnty Admin Assist Suprt KL0735CSA5</t>
  </si>
  <si>
    <t>KL0415PDGS</t>
  </si>
  <si>
    <t>23 24 MNTR CNTRL PIERCE GLSY SHRPSHTR KL0415PDGS</t>
  </si>
  <si>
    <t>KL0CNP6366</t>
  </si>
  <si>
    <t>CA Parks and Recs Literacy Climate Chang KL0CNP6366</t>
  </si>
  <si>
    <t>KL0736SPI8</t>
  </si>
  <si>
    <t>23 24 INLAND EMPIRE RES Expanding educat KL0736SPI8</t>
  </si>
  <si>
    <t>KL0345PLT3</t>
  </si>
  <si>
    <t>7 01 23 10 31 23 Project Learning Tree KL0345PLT3</t>
  </si>
  <si>
    <t>KL0735MTF1</t>
  </si>
  <si>
    <t>19 24 USDI NPS Mgmt Tech Enhance Biodive KL0735MTF1</t>
  </si>
  <si>
    <t>KL0743NEC1</t>
  </si>
  <si>
    <t>21 22 4 H Nature Explorer Camp KL0743NEC1</t>
  </si>
  <si>
    <t>KL0MDRNIFA</t>
  </si>
  <si>
    <t>DIAZ RIOS NIFA HEALTH ED IN RURAL AREAS KL0MDRNIFA</t>
  </si>
  <si>
    <t>KL0415BSA1</t>
  </si>
  <si>
    <t>21 24 Band Steam Application KL0415BSA1</t>
  </si>
  <si>
    <t>KL0741SAG7</t>
  </si>
  <si>
    <t>23 25 San Mateo Ag Commission Partnershp KL0741SAG7</t>
  </si>
  <si>
    <t>KL0742CSBE</t>
  </si>
  <si>
    <t>23 24 County of Santa Barbara KL0742CSBE</t>
  </si>
  <si>
    <t>KL0IGSCARB</t>
  </si>
  <si>
    <t>IGIS Ca Air Resources Board 7 1 2025 KL0IGSCARB</t>
  </si>
  <si>
    <t>KL0NPIFA11</t>
  </si>
  <si>
    <t>NPI Gosliner CDFA Refrigeration 23 26 KL0NPIFA11</t>
  </si>
  <si>
    <t>KL0415OCC3</t>
  </si>
  <si>
    <t>Opt Chem Cntrl Gills Mealybug Pistach KL0415OCC3</t>
  </si>
  <si>
    <t>KL0312SOD8</t>
  </si>
  <si>
    <t>23 28 USDA FS Sudden Oak Death Six River KL0312SOD8</t>
  </si>
  <si>
    <t>KL0151IBGB</t>
  </si>
  <si>
    <t>23 24 Improve Blackeye Garbanzo Beans KL0151IBGB</t>
  </si>
  <si>
    <t>KL0239IBGB</t>
  </si>
  <si>
    <t>23 24 Improve Blackeye Garbanzo Beans KL0239IBGB</t>
  </si>
  <si>
    <t>KL0416IBGB</t>
  </si>
  <si>
    <t>23 24 Improve Blackeye Garbanzo Beans KL0416IBGB</t>
  </si>
  <si>
    <t>KL06II6637</t>
  </si>
  <si>
    <t>DOW GREEN ONION SEEDCOM MAGGOT KL06II6637</t>
  </si>
  <si>
    <t>KL0104WWR1</t>
  </si>
  <si>
    <t>23 24 Walnut Whole Orchard Recycling SV KL0104WWR1</t>
  </si>
  <si>
    <t>KL0736GR42</t>
  </si>
  <si>
    <t>23 24 Research and Ed Prog San Bern Cnty KL0736GR42</t>
  </si>
  <si>
    <t>KL0454PBT1</t>
  </si>
  <si>
    <t>19 21 CPRB PBTS Affected Trees Maturity KL0454PBT1</t>
  </si>
  <si>
    <t>KL06IIPV10</t>
  </si>
  <si>
    <t>Y20 5282 POTATO VARIETY CPRAB 03 31 22 KL06IIPV10</t>
  </si>
  <si>
    <t>KL0719LAR1</t>
  </si>
  <si>
    <t>21 HEAL THE BAY LA River Ecological Goal KL0719LAR1</t>
  </si>
  <si>
    <t>KL0318OSD1</t>
  </si>
  <si>
    <t>21 23 CDFA Master Plan for ISHB KL0318OSD1</t>
  </si>
  <si>
    <t>KL0733OSD1</t>
  </si>
  <si>
    <t>21 23 CA ALFALFA FORAGE One Size Does KL0733OSD1</t>
  </si>
  <si>
    <t>KL0741SAG6</t>
  </si>
  <si>
    <t>21 23 San Mateo Ag Commission Ptn KL0741SAG6</t>
  </si>
  <si>
    <t>KL0713IMG2</t>
  </si>
  <si>
    <t>21 23 UCCE Imperial MG Program KL0713IMG2</t>
  </si>
  <si>
    <t>KL0713IMGP</t>
  </si>
  <si>
    <t>21 22 UCCE Imperial MG Program KL0713IMGP</t>
  </si>
  <si>
    <t>KL0151HPT1</t>
  </si>
  <si>
    <t>21 22 CA WILD RICE BRD Wild Rice Herbici KL0151HPT1</t>
  </si>
  <si>
    <t>KL0CWR5650</t>
  </si>
  <si>
    <t>NIWR 21 22 State Water Resources Res KL0CWR5650</t>
  </si>
  <si>
    <t>KL0CWR5652</t>
  </si>
  <si>
    <t>NIWR 22 23 State Water Resources Res KL0CWR5652</t>
  </si>
  <si>
    <t>KL0CWRN101</t>
  </si>
  <si>
    <t>NIWR 21 22 PI Bogie San Jose Universit KL0CWRN101</t>
  </si>
  <si>
    <t>KL0CWRN102</t>
  </si>
  <si>
    <t>NIWR 21 22 PI Duggan Cal State Montere KL0CWRN102</t>
  </si>
  <si>
    <t>KL0CWRN103</t>
  </si>
  <si>
    <t>NIWR 21 22 PI Ganguli CSU Northridge KL0CWRN103</t>
  </si>
  <si>
    <t>KL0CWRN104</t>
  </si>
  <si>
    <t>NIWR 21 22 PI Jasechko UCSB KL0CWRN104</t>
  </si>
  <si>
    <t>KL0CWRN105</t>
  </si>
  <si>
    <t>NIWR 21 22 PI Nocco UC Davis KL0CWRN105</t>
  </si>
  <si>
    <t>KL0CWRN106</t>
  </si>
  <si>
    <t>NIWR 21 22 PI Perroni UCSB KL0CWRN106</t>
  </si>
  <si>
    <t>KL0CWRN107</t>
  </si>
  <si>
    <t>NIWR 21 22 PI Sadro UC Davis KL0CWRN107</t>
  </si>
  <si>
    <t>KL0CWRN108</t>
  </si>
  <si>
    <t>NIWR 21 22 PI Huning CSU Long Beach KL0CWRN108</t>
  </si>
  <si>
    <t>KL0CWRN201</t>
  </si>
  <si>
    <t>NIWR 22 23 PI Bogie San Jose State U KL0CWRN201</t>
  </si>
  <si>
    <t>KL0CWRN202</t>
  </si>
  <si>
    <t>NIWR 22 23 PI Duggan CSU Monterey KL0CWRN202</t>
  </si>
  <si>
    <t>KL0CWRN203</t>
  </si>
  <si>
    <t>NIWR 22 23 PI Ganguli CSU Northridge KL0CWRN203</t>
  </si>
  <si>
    <t>KL0CWRN204</t>
  </si>
  <si>
    <t>NIWR 22 23 PI Jasechko UCSB KL0CWRN204</t>
  </si>
  <si>
    <t>KL0CWRN205</t>
  </si>
  <si>
    <t>NIWR 22 23 PI Nocco UC Davis KL0CWRN205</t>
  </si>
  <si>
    <t>KL0CWRN206</t>
  </si>
  <si>
    <t>NIWR 22 23 PI Perrone UCSB KL0CWRN206</t>
  </si>
  <si>
    <t>KL0CWRN207</t>
  </si>
  <si>
    <t>NIWR 22 23 PI Sadro UC Davis KL0CWRN207</t>
  </si>
  <si>
    <t>KL0CWRN208</t>
  </si>
  <si>
    <t>NIWR 22 23 PI Huning CSU Long Beach KL0CWRN208</t>
  </si>
  <si>
    <t>KL0CWRN209</t>
  </si>
  <si>
    <t>NIWR 22 23 PI Solis UC Davis KL0CWRN209</t>
  </si>
  <si>
    <t>KL0CWRN210</t>
  </si>
  <si>
    <t>NIWR 22 23 PI Galdi UCANR KL0CWRN210</t>
  </si>
  <si>
    <t>KL0733FSO1</t>
  </si>
  <si>
    <t>23 25 Food Safety Outreach Inland Empire KL0733FSO1</t>
  </si>
  <si>
    <t>KL06II6194</t>
  </si>
  <si>
    <t>Potato Variety Development Research KL06II6194</t>
  </si>
  <si>
    <t>KL0735PFM0</t>
  </si>
  <si>
    <t>23 26 SJSU Prescribed Fire Monitoring KL0735PFM0</t>
  </si>
  <si>
    <t>KL06KK4281</t>
  </si>
  <si>
    <t>USDA BACTERIAL ENRICHMENT PATTERNS ROOTS KL06KK4281</t>
  </si>
  <si>
    <t>KL0APSF014</t>
  </si>
  <si>
    <t>PS HUTMACHER USDA BACTERIAL ENRIC 021423 KL0APSF014</t>
  </si>
  <si>
    <t>KL0450RSFW</t>
  </si>
  <si>
    <t>21 24 Reducing Soil Fumigation in Waterm KL0450RSFW</t>
  </si>
  <si>
    <t>KL0707HLH1</t>
  </si>
  <si>
    <t>21 Healthy Land Healthy People Carbon S KL0707HLH1</t>
  </si>
  <si>
    <t>KL0707HLH3</t>
  </si>
  <si>
    <t>21 Healthy Land Healthy People Task 3 KL0707HLH3</t>
  </si>
  <si>
    <t>KL0707HLH4</t>
  </si>
  <si>
    <t>21 Healthy Land Healthy People Task 4 KL0707HLH4</t>
  </si>
  <si>
    <t>KL0707HLH5</t>
  </si>
  <si>
    <t>21 Healthy Land Healthy People Task 5 KL0707HLH5</t>
  </si>
  <si>
    <t>KL0727SME1</t>
  </si>
  <si>
    <t>21 22 CA LEAFY GREENS Simple Methods for KL0727SME1</t>
  </si>
  <si>
    <t>KL0104CF22</t>
  </si>
  <si>
    <t>21 22 CRY FWRD BUTTE CLUSA GLEN SUTR YBA KL0104CF22</t>
  </si>
  <si>
    <t>KL0104FS22</t>
  </si>
  <si>
    <t>21 22 BUTT COLU SUTY GLENN UCCE CalFresh KL0104FS22</t>
  </si>
  <si>
    <t>KL0234CF22</t>
  </si>
  <si>
    <t>21 22 CARRY FORWARD SACRAMENTO UC CALFRE KL0234CF22</t>
  </si>
  <si>
    <t>KL0234FS22</t>
  </si>
  <si>
    <t>21 22 SACRAMENTO UCCE CalFresh KL0234FS22</t>
  </si>
  <si>
    <t>KL0239CF22</t>
  </si>
  <si>
    <t>21 22 CARRY FORWARD SAN JOAQUIN UC CALFR KL0239CF22</t>
  </si>
  <si>
    <t>KL0239FS22</t>
  </si>
  <si>
    <t>21 22 SANJ UCCE CalFresh KL0239FS22</t>
  </si>
  <si>
    <t>KL0257CF22</t>
  </si>
  <si>
    <t>21 22 CARRY FORWARD YOLO UC CALFRESH KL0257CF22</t>
  </si>
  <si>
    <t>KL0257FS22</t>
  </si>
  <si>
    <t>21 22 YOLO UCCE CalFresh KL0257FS22</t>
  </si>
  <si>
    <t>KL0331CF22</t>
  </si>
  <si>
    <t>21 22 CARRY FORWARD PLACER NEVADA UC CAL KL0331CF22</t>
  </si>
  <si>
    <t>KL0331FS22</t>
  </si>
  <si>
    <t>21 22 PLAC NEVA UCCE CalFresh KL0331FS22</t>
  </si>
  <si>
    <t>KL0345CF22</t>
  </si>
  <si>
    <t>21 22 Carry Forward SHAS TRIN TEHA Calfr KL0345CF22</t>
  </si>
  <si>
    <t>KL0345FS22</t>
  </si>
  <si>
    <t>21 22 SHAS TRIN TEHA UCCE CalFresh KL0345FS22</t>
  </si>
  <si>
    <t>KL0410CF22</t>
  </si>
  <si>
    <t>21 22 CARRY FORWARD FRESNO UC CALFRESH KL0410CF22</t>
  </si>
  <si>
    <t>KL0410FS22</t>
  </si>
  <si>
    <t>21 22 FRES MADE UCCE CalFresh KL0410FS22</t>
  </si>
  <si>
    <t>KL0414CF22</t>
  </si>
  <si>
    <t>21 22 CARRY FORWARD KERN UC CALFRESH KL0414CF22</t>
  </si>
  <si>
    <t>KL0415CF22</t>
  </si>
  <si>
    <t>21 22 CARRY FORWARD KERN UC CALFRESH KL0415CF22</t>
  </si>
  <si>
    <t>KL0415FS22</t>
  </si>
  <si>
    <t>21 22 KERN UCCE CalFresh KL0415FS22</t>
  </si>
  <si>
    <t>KL0450CF22</t>
  </si>
  <si>
    <t>21 22 CARRY FORWARD STSLS MRCD UCCalfrsh KL0450CF22</t>
  </si>
  <si>
    <t>KL0450FS22</t>
  </si>
  <si>
    <t>21 3060 KL0450FS22</t>
  </si>
  <si>
    <t>KL0454CF22</t>
  </si>
  <si>
    <t>21 22 Carry forward Tulare Kings CFHLUC KL0454CF22</t>
  </si>
  <si>
    <t>KL0454FS22</t>
  </si>
  <si>
    <t>21 22 TULA KINC UCCE CalFresh KL0454FS22</t>
  </si>
  <si>
    <t>KL0701CF22</t>
  </si>
  <si>
    <t>21 22 CARRY FORWARD ALAMEDA UC CALFRESH KL0701CF22</t>
  </si>
  <si>
    <t>KL0701FS22</t>
  </si>
  <si>
    <t>21 22 ALAM UCCE CalFresh KL0701FS22</t>
  </si>
  <si>
    <t>KL0707CF22</t>
  </si>
  <si>
    <t>21 22 CARRY FORWARD CONTRA COSTA UC CALF KL0707CF22</t>
  </si>
  <si>
    <t>KL0707FS22</t>
  </si>
  <si>
    <t>21 22 CONTRA COSTA UCCE CalFresh KL0707FS22</t>
  </si>
  <si>
    <t>KL0713CF22</t>
  </si>
  <si>
    <t>21 22 CARRY FORWARD IMPERIAL UC CALFRESH KL0713CF22</t>
  </si>
  <si>
    <t>KL0713FS22</t>
  </si>
  <si>
    <t>21 22 IMPE UCCE CalFresh KL0713FS22</t>
  </si>
  <si>
    <t>KL0719CF22</t>
  </si>
  <si>
    <t>21 22 CARRY FORWARD LOS ANGELES UC CALFR KL0719CF22</t>
  </si>
  <si>
    <t>KL0719FS22</t>
  </si>
  <si>
    <t>21 22 LOS ANGELES UC CALFRESH KL0719FS22</t>
  </si>
  <si>
    <t>KL0733CF22</t>
  </si>
  <si>
    <t>21 22 CARRY FORWARD RIVERSIDE UC CALFRE KL0733CF22</t>
  </si>
  <si>
    <t>KL0733FS22</t>
  </si>
  <si>
    <t>21 22 RIVE UCCE CalFresh KL0733FS22</t>
  </si>
  <si>
    <t>KL0740CF22</t>
  </si>
  <si>
    <t>21 22 Carry Forward LUIS SBRB CalFresh KL0740CF22</t>
  </si>
  <si>
    <t>KL0740FS22</t>
  </si>
  <si>
    <t>21 22 SAN LUIS OBISPO SANTA BARBARA UC C KL0740FS22</t>
  </si>
  <si>
    <t>KL0743CF22</t>
  </si>
  <si>
    <t>21 22 SNTC SANM SANF CF Carry Forward KL0743CF22</t>
  </si>
  <si>
    <t>KL0743FS22</t>
  </si>
  <si>
    <t>21 22 SNTC SANM SANF UCCE CalFresh KL0743FS22</t>
  </si>
  <si>
    <t>KL0CSNCF22</t>
  </si>
  <si>
    <t>21 22 CARRY FORWARD CSMCP AMADOR CLUSTER KL0CSNCF22</t>
  </si>
  <si>
    <t>KL0CSNFS22</t>
  </si>
  <si>
    <t>21 22 CSNP Amador Cluster UCCE CalFresh KL0CSNFS22</t>
  </si>
  <si>
    <t>KL0NFCFS22</t>
  </si>
  <si>
    <t>21 22 CalFresh KL0NFCFS22</t>
  </si>
  <si>
    <t>KL0NPIFS22</t>
  </si>
  <si>
    <t>NPI Woodward Lopez UC CFHL KL0NPIFS22</t>
  </si>
  <si>
    <t>KL0239DAC1</t>
  </si>
  <si>
    <t>23 MCA UCD Dormancy Agents in Cherrie KL0239DAC1</t>
  </si>
  <si>
    <t>KL0415DACC</t>
  </si>
  <si>
    <t>21 22 Invest into dormancy breaking age KL0415DACC</t>
  </si>
  <si>
    <t>KL0450DAC1</t>
  </si>
  <si>
    <t>23 MCA UCD Dormancy Agents in Cherrie KL0450DAC1</t>
  </si>
  <si>
    <t>KL0450DACC</t>
  </si>
  <si>
    <t>21 22 MCA UCD Dormancy Agents in Cherrie KL0450DACC</t>
  </si>
  <si>
    <t>KL0349FROG</t>
  </si>
  <si>
    <t>21 23 Forest Resource Ordinance Grant KL0349FROG</t>
  </si>
  <si>
    <t>KL0719GTB1</t>
  </si>
  <si>
    <t>21 23 OCCIDENTAL COL Growing Together B KL0719GTB1</t>
  </si>
  <si>
    <t>KL0727ERU1</t>
  </si>
  <si>
    <t>21 25 UCD USDA NIFA Enhancing Res Utiliz KL0727ERU1</t>
  </si>
  <si>
    <t>KL0234GDS1</t>
  </si>
  <si>
    <t>21 22 NIFA Groundwater depletion KL0234GDS1</t>
  </si>
  <si>
    <t>KL0701GDS0</t>
  </si>
  <si>
    <t>21 26 Groundwater depletion A22 1253 S KL0701GDS0</t>
  </si>
  <si>
    <t>KL0701GDS1</t>
  </si>
  <si>
    <t>21 22 Grndwtr dep Part SupportA22 1253 S KL0701GDS1</t>
  </si>
  <si>
    <t>KL0NF79F04</t>
  </si>
  <si>
    <t>Extension Foundation award EXC3 2023 KL0NF79F04</t>
  </si>
  <si>
    <t>KL0730ISB1</t>
  </si>
  <si>
    <t>23 26 Invasive Shothole Borers in Cali KL0730ISB1</t>
  </si>
  <si>
    <t>KL0719MU24</t>
  </si>
  <si>
    <t>23 24 LA County Program Support KL0719MU24</t>
  </si>
  <si>
    <t>KL06DD6553</t>
  </si>
  <si>
    <t>2024 FARM TO PRESCHOOL KL06DD6553</t>
  </si>
  <si>
    <t>KL0730FRP1</t>
  </si>
  <si>
    <t>23 28 Emerging Forest Pests OC KL0730FRP1</t>
  </si>
  <si>
    <t>KL0NPIEC02</t>
  </si>
  <si>
    <t>NPI Strochlic USDA FNS to EC FMPP KL0NPIEC02</t>
  </si>
  <si>
    <t>KL0OAI6525</t>
  </si>
  <si>
    <t>CCOF Transition and Mentorship KL0OAI6525</t>
  </si>
  <si>
    <t>KL0312SOD7</t>
  </si>
  <si>
    <t>23 26 USDA FS Sudden Oak Death N Coast KL0312SOD7</t>
  </si>
  <si>
    <t>KL0741CSA1</t>
  </si>
  <si>
    <t>23 24 CSA San Mateo County KL0741CSA1</t>
  </si>
  <si>
    <t>KL0730SLS1</t>
  </si>
  <si>
    <t>23 24 PMF Sanitation and Light Sabers KL0730SLS1</t>
  </si>
  <si>
    <t>KL0325MCP3</t>
  </si>
  <si>
    <t>23 24 Modoc First 5 FY23 24 KL0325MCP3</t>
  </si>
  <si>
    <t>KL0KKB5601</t>
  </si>
  <si>
    <t>UCM CDFA Water and Fertilizer KL0KKB5601</t>
  </si>
  <si>
    <t>KL0NPICP02</t>
  </si>
  <si>
    <t>NPI Gosliner CPS BSCF to UCB EITC KL0NPICP02</t>
  </si>
  <si>
    <t>KL0707MG12</t>
  </si>
  <si>
    <t>23 24 Master Gardener Prog Coordinator KL0707MG12</t>
  </si>
  <si>
    <t>KL06IIMGEN</t>
  </si>
  <si>
    <t>Y19 4664 GENOMICS FOR MINT BREEDING KL06IIMGEN</t>
  </si>
  <si>
    <t>KL0410N2U1</t>
  </si>
  <si>
    <t>18 22 CDFA N2 Uptake Irrig Asian Veget KL0410N2U1</t>
  </si>
  <si>
    <t>KL0743N2U1</t>
  </si>
  <si>
    <t>18 22 CDFA N2 Uptake Irrig Asian Veget KL0743N2U1</t>
  </si>
  <si>
    <t>KL0NPIFA05</t>
  </si>
  <si>
    <t>NPI GOSLINER CDFA TECH INNOVATIONS KL0NPIFA05</t>
  </si>
  <si>
    <t>KL0730MIG1</t>
  </si>
  <si>
    <t>19 25 Orange Cnty Monitoring ISHB GSOB KL0730MIG1</t>
  </si>
  <si>
    <t>KL0727IWE1</t>
  </si>
  <si>
    <t>19 22 CDFA USDA AMS Imprv Water Efficien KL0727IWE1</t>
  </si>
  <si>
    <t>KL0410NIED</t>
  </si>
  <si>
    <t>FIAB NIED Nitrogen Irrig Ed CULUMBER KL0410NIED</t>
  </si>
  <si>
    <t>KL0415NIED</t>
  </si>
  <si>
    <t>FIAB NIED Nitrogen Irrig Ed YAGHMOUR KL0415NIED</t>
  </si>
  <si>
    <t>KL0420NIED</t>
  </si>
  <si>
    <t>FIAB NIED Nitrogen Irrig Ed GORDON KL0420NIED</t>
  </si>
  <si>
    <t>KL0450NIED</t>
  </si>
  <si>
    <t>FIAB NIED Nitrogen Irrig Ed ARNOLD KL0450NIED</t>
  </si>
  <si>
    <t>KL0727NIED</t>
  </si>
  <si>
    <t>FIAB NIED Nitrogen Irrig Ed Cahn KL0727NIED</t>
  </si>
  <si>
    <t>KL0743NIED</t>
  </si>
  <si>
    <t>FIAB NIED Nitrogen Irrig Ed GAZULA KL0743NIED</t>
  </si>
  <si>
    <t>KL0CEGNIED</t>
  </si>
  <si>
    <t>FIAB NIED Nitrogen Irrig Ed Grant KL0CEGNIED</t>
  </si>
  <si>
    <t>KL0CWRNIED</t>
  </si>
  <si>
    <t>FIAB NIED Nitrogen Irrig Ed Grant KL0CWRNIED</t>
  </si>
  <si>
    <t>KL0KKBNIED</t>
  </si>
  <si>
    <t>FIAB NIED Nitrogen Irrig Ed BALI KL0KKBNIED</t>
  </si>
  <si>
    <t>KL0SANNIED</t>
  </si>
  <si>
    <t>LAWR Sandoval NIED UCANR KL0SANNIED</t>
  </si>
  <si>
    <t>KL0CWR5501</t>
  </si>
  <si>
    <t>NIWR UCD Owens HEC RAS 2d Graphics KL0CWR5501</t>
  </si>
  <si>
    <t>KL0CWR5502</t>
  </si>
  <si>
    <t>NIWR HEC RAS 2D Owens ANR Yr 2 KL0CWR5502</t>
  </si>
  <si>
    <t>KL0CWR5572</t>
  </si>
  <si>
    <t>NIWR HEC RAS 2D Owen ANR Allocation KL0CWR5572</t>
  </si>
  <si>
    <t>KL0CWR557B</t>
  </si>
  <si>
    <t>NIWR HEC RAS Porse ANR Allocation Yr 2 KL0CWR557B</t>
  </si>
  <si>
    <t>KL0416DRI2</t>
  </si>
  <si>
    <t>22 23 UCD FFAR SOW Dairy Research FFAR KL0416DRI2</t>
  </si>
  <si>
    <t>KL0416DRI3</t>
  </si>
  <si>
    <t>23 24 UCD FFAR SOW Dairy Research FFAR KL0416DRI3</t>
  </si>
  <si>
    <t>KL0416DRIF</t>
  </si>
  <si>
    <t>21 25 UCD FFAR SOW Dairy Research FFAR KL0416DRIF</t>
  </si>
  <si>
    <t>KL0KB52461</t>
  </si>
  <si>
    <t>21 22 Dairy Research FFAR KL0KB52461</t>
  </si>
  <si>
    <t>KL0KB52463</t>
  </si>
  <si>
    <t>23 24 Dairy Research FFAR KL0KB52463</t>
  </si>
  <si>
    <t>KL0AZ80D42</t>
  </si>
  <si>
    <t>LAWR ZACCARIA PURDUE UNIVERSITY KL0AZ80D42</t>
  </si>
  <si>
    <t>KL0151EAH1</t>
  </si>
  <si>
    <t>21 24 CA ALFALFA FORAGE Eval of Almond KL0151EAH1</t>
  </si>
  <si>
    <t>KL0736STE1</t>
  </si>
  <si>
    <t>21 22 SAN BERNARDINO CNTY SUP STEAM Hub KL0736STE1</t>
  </si>
  <si>
    <t>KL0743NEC2</t>
  </si>
  <si>
    <t>23 24 4 H Nature Explorer Camp KL0743NEC2</t>
  </si>
  <si>
    <t>KL0331PCA3</t>
  </si>
  <si>
    <t>23 24 CSA Placer County Ag Tech KL0331PCA3</t>
  </si>
  <si>
    <t>KL0309NAV1</t>
  </si>
  <si>
    <t>23 24 Service agreement Northern Ariz Un KL0309NAV1</t>
  </si>
  <si>
    <t>KL0347CSA5</t>
  </si>
  <si>
    <t>23 24 County Support for 4H Position CSA KL0347CSA5</t>
  </si>
  <si>
    <t>KL0741SNE1</t>
  </si>
  <si>
    <t>23 24 Support Nutrition Ed Redwood City KL0741SNE1</t>
  </si>
  <si>
    <t>KL0NPINH03</t>
  </si>
  <si>
    <t>NPI Ritchie NIH Milk TOT KL0NPINH03</t>
  </si>
  <si>
    <t>KL0713ASI1</t>
  </si>
  <si>
    <t>23 33 CA Alfalfa Seed Insecticide Eval KL0713ASI1</t>
  </si>
  <si>
    <t>KL0NPIPH24</t>
  </si>
  <si>
    <t>NPI Westfall CDPH CFHL FFY24 KL0NPIPH24</t>
  </si>
  <si>
    <t>KL0325C4H1</t>
  </si>
  <si>
    <t>14 22 Modoc Cnty Coordinator 4 H KL0325C4H1</t>
  </si>
  <si>
    <t>KL0713ASTC</t>
  </si>
  <si>
    <t>14 23 Vesper MOU All Stars Team Cmp Cn KL0713ASTC</t>
  </si>
  <si>
    <t>KL0332PCS1</t>
  </si>
  <si>
    <t>15 21 Plumas 4 H Prg Coordinator Support KL0332PCS1</t>
  </si>
  <si>
    <t>KL0151ISH1</t>
  </si>
  <si>
    <t>21 24 CDFA Master Plan for ISHB KL0151ISH1</t>
  </si>
  <si>
    <t>KL0151ISH2</t>
  </si>
  <si>
    <t>21 24 CDFA Master Plan ISHB PI Sal only KL0151ISH2</t>
  </si>
  <si>
    <t>KL0309ISH1</t>
  </si>
  <si>
    <t>21 24 CDFA Master Plan for ISHB KL0309ISH1</t>
  </si>
  <si>
    <t>KL0312ISH1</t>
  </si>
  <si>
    <t>21 24 CDFA Master Plan for ISHB Stackhou KL0312ISH1</t>
  </si>
  <si>
    <t>KL0318ISH1</t>
  </si>
  <si>
    <t>21 24 CDFA Master Plan for ISHB KL0318ISH1</t>
  </si>
  <si>
    <t>KL0331ISH1</t>
  </si>
  <si>
    <t>21 24 CDFA Master Plan for ISHB KL0331ISH1</t>
  </si>
  <si>
    <t>KL05P81C14</t>
  </si>
  <si>
    <t>IPM Farrar ISHB Master Grant KL05P81C14</t>
  </si>
  <si>
    <t>KL05P81C15</t>
  </si>
  <si>
    <t>IPM Farrar ISHB 2022 2024 KL05P81C15</t>
  </si>
  <si>
    <t>KL05P81C16</t>
  </si>
  <si>
    <t>IPM Farrar ISHB Master Grant KL05P81C16</t>
  </si>
  <si>
    <t>KL05PESKA1</t>
  </si>
  <si>
    <t>IPM Farrar ISHB Eskalen Epidemiology KL05PESKA1</t>
  </si>
  <si>
    <t>KL05PESKA2</t>
  </si>
  <si>
    <t>IPM Farrar ISHB Eskalen Endophytes KL05PESKA2</t>
  </si>
  <si>
    <t>KL05PJETTE</t>
  </si>
  <si>
    <t>IPM Farrar ISHB Jetter Subaward KL05PJETTE</t>
  </si>
  <si>
    <t>KL05PPAINE</t>
  </si>
  <si>
    <t>IPM Farrar ISHB Paine Subaward KL05PPAINE</t>
  </si>
  <si>
    <t>KL05PSTOUT</t>
  </si>
  <si>
    <t>IPM Farrar ISHB Stouthammer subaward KL05PSTOUT</t>
  </si>
  <si>
    <t>KL05PTRAPP</t>
  </si>
  <si>
    <t>IPM Farrar ISHB TRAPPING AGREEMENTS KL05PTRAPP</t>
  </si>
  <si>
    <t>KL05PVENTU</t>
  </si>
  <si>
    <t>IPM Farrar ISHB Ventura Subaward KL05PVENTU</t>
  </si>
  <si>
    <t>KL05PWEEDD</t>
  </si>
  <si>
    <t>IPM Farrar ISHB WEED SCIENCE FUNDING KL05PWEEDD</t>
  </si>
  <si>
    <t>KL0719ISCS</t>
  </si>
  <si>
    <t>22 23 Invasive Species Scorecard Shogren KL0719ISCS</t>
  </si>
  <si>
    <t>KL0730DFIS</t>
  </si>
  <si>
    <t>19 24 CDFA ISHB Master Grant KL0730DFIS</t>
  </si>
  <si>
    <t>KL0730IMG1</t>
  </si>
  <si>
    <t>19 24 CDFA ISHB Master Grant KL0730IMG1</t>
  </si>
  <si>
    <t>KL0736ISCM</t>
  </si>
  <si>
    <t>22 23 Invasive Species Scorecrd McDonald KL0736ISCM</t>
  </si>
  <si>
    <t>KL0JETISHB</t>
  </si>
  <si>
    <t>Jetter ISHB grant IPM CDFA KL0JETISHB</t>
  </si>
  <si>
    <t>KL05P81C28</t>
  </si>
  <si>
    <t>IPM Windbiel DPR KL05P81C28</t>
  </si>
  <si>
    <t>KL0151NGNT</t>
  </si>
  <si>
    <t>20 22 CDFA NITR MGMT LIGHT LUMP SUM KL0151NGNT</t>
  </si>
  <si>
    <t>KL0239NGNT</t>
  </si>
  <si>
    <t>20 22 CDFA Nitr Mgmt Leinfelder Lump Sum KL0239NGNT</t>
  </si>
  <si>
    <t>KL0410NGNT</t>
  </si>
  <si>
    <t>20 22 CDFA Nitr Mgmt Culumber Lump Sum KL0410NGNT</t>
  </si>
  <si>
    <t>KL0416NGNT</t>
  </si>
  <si>
    <t>20 22 CDFA Nitr Mgmt Clark Lump Sum KL0416NGNT</t>
  </si>
  <si>
    <t>KL0420NGNT</t>
  </si>
  <si>
    <t>20 22 CDFA Nitr Mgmt Gordon Lump Sum KL0420NGNT</t>
  </si>
  <si>
    <t>KL0756NGNT</t>
  </si>
  <si>
    <t>20 22 CDFA Nitr Mgmt Faber Lump Sum KL0756NGNT</t>
  </si>
  <si>
    <t>KL0CWRNGLS</t>
  </si>
  <si>
    <t>CDFA Next Gen Training LUMP SUM ALLOC KL0CWRNGLS</t>
  </si>
  <si>
    <t>KL0CWRNGNT</t>
  </si>
  <si>
    <t>CDFA Next Generation N Training Crop Adv KL0CWRNGNT</t>
  </si>
  <si>
    <t>KL0KKBNGNT</t>
  </si>
  <si>
    <t>20 22 CDFA Nitr Training Bali Lump Sum KL0KKBNGNT</t>
  </si>
  <si>
    <t>KL0727ST31</t>
  </si>
  <si>
    <t>20 22 CDFA Immobilize N2 Veg Beds KL0727ST31</t>
  </si>
  <si>
    <t>KL0MURST31</t>
  </si>
  <si>
    <t>20 22 CDFA Immobilize N2 Veg Beds KL0MURST31</t>
  </si>
  <si>
    <t>KL0MURCDF1</t>
  </si>
  <si>
    <t>CDFA Developing a nitrogen mineralizat KL0MURCDF1</t>
  </si>
  <si>
    <t>KL0LIP5727</t>
  </si>
  <si>
    <t>Citrus Res Board USDA TASC 21 22 Gautam KL0LIP5727</t>
  </si>
  <si>
    <t>KL0111CSA4</t>
  </si>
  <si>
    <t>21 24 CSA 4 H Youth Development KL0111CSA4</t>
  </si>
  <si>
    <t>KL0312SFNE</t>
  </si>
  <si>
    <t>21 23 Supporting Five Networks KL0312SFNE</t>
  </si>
  <si>
    <t>KL0MRT5635</t>
  </si>
  <si>
    <t>CDF Enhanced Fire Probability Modeling 2 KL0MRT5635</t>
  </si>
  <si>
    <t>KL0740FMN1</t>
  </si>
  <si>
    <t>21 23 DANONE INST NOR AMER Farmers Mark KL0740FMN1</t>
  </si>
  <si>
    <t>KL06DD4169</t>
  </si>
  <si>
    <t>IMPERIAL COUNTY COMMUNITY ENGAGEMENT KL06DD4169</t>
  </si>
  <si>
    <t>KL06DDCEPC</t>
  </si>
  <si>
    <t>IC COMMUNITY ENGAGEMENT PARTICIPANT COST KL06DDCEPC</t>
  </si>
  <si>
    <t>KL0713IMCE</t>
  </si>
  <si>
    <t>21 24 Imperial Co Community Engagement KL0713IMCE</t>
  </si>
  <si>
    <t>KL0314CSA2</t>
  </si>
  <si>
    <t>21 22 CSA Support for 4 H Program Suppor KL0314CSA2</t>
  </si>
  <si>
    <t>KL0NPIGJ01</t>
  </si>
  <si>
    <t>NPI Hecht AGJ UCBev KL0NPIGJ01</t>
  </si>
  <si>
    <t>KL0SAN068A</t>
  </si>
  <si>
    <t>CWRI UCLA EPA Wastewater Needs Asst Y1 KL0SAN068A</t>
  </si>
  <si>
    <t>KL0756INV1</t>
  </si>
  <si>
    <t>23 24 Incorp native vegetation IPM Vent KL0756INV1</t>
  </si>
  <si>
    <t>KL0727MTL1</t>
  </si>
  <si>
    <t>23 25 Monitoring Thrips in Lettuce Crops KL0727MTL1</t>
  </si>
  <si>
    <t>KL0104FR24</t>
  </si>
  <si>
    <t>23 24 BUTT COLU GLENN SUTY UCCE CalFresh KL0104FR24</t>
  </si>
  <si>
    <t>KL0234FS24</t>
  </si>
  <si>
    <t>23 24 SACRAMENTO UC CALFRESH KL0234FS24</t>
  </si>
  <si>
    <t>KL0239FS24</t>
  </si>
  <si>
    <t>23 24 SAN JOAQUIN UC CALFRESH KL0239FS24</t>
  </si>
  <si>
    <t>KL0257FS24</t>
  </si>
  <si>
    <t>23 24 YOLO UC CALFRESH KL0257FS24</t>
  </si>
  <si>
    <t>KL0331FS24</t>
  </si>
  <si>
    <t>23 24 PLACER NEVADA UC CALFRESH KL0331FS24</t>
  </si>
  <si>
    <t>KL0345FS24</t>
  </si>
  <si>
    <t>23 24 Cal Fresh Shasta Trinity Tehama KL0345FS24</t>
  </si>
  <si>
    <t>KL0410FS24</t>
  </si>
  <si>
    <t>23 24 FRESNO MADERA UC CALFRESH KL0410FS24</t>
  </si>
  <si>
    <t>KL0415FS24</t>
  </si>
  <si>
    <t>23 24 KERN UC CALFRESH KL0415FS24</t>
  </si>
  <si>
    <t>KL0450FS24</t>
  </si>
  <si>
    <t>23 24 Cal Fresh KL0450FS24</t>
  </si>
  <si>
    <t>KL0454FS24</t>
  </si>
  <si>
    <t>23 24 TULARE KINGS UC CALFRESH KL0454FS24</t>
  </si>
  <si>
    <t>KL0701FS24</t>
  </si>
  <si>
    <t>23 24 ALAMEDA UC CALFRESH KL0701FS24</t>
  </si>
  <si>
    <t>KL0707FS24</t>
  </si>
  <si>
    <t>23 24 CONTRA COSTA UC CALFRESH KL0707FS24</t>
  </si>
  <si>
    <t>KL0713FS24</t>
  </si>
  <si>
    <t>23 24 Cal Fresh KL0713FS24</t>
  </si>
  <si>
    <t>KL0719FS24</t>
  </si>
  <si>
    <t>23 24 Cal Fresh Los Angeles KL0719FS24</t>
  </si>
  <si>
    <t>KL0733FS24</t>
  </si>
  <si>
    <t>23 24 Cal Fresh Riverside KL0733FS24</t>
  </si>
  <si>
    <t>KL0740FS24</t>
  </si>
  <si>
    <t>23 24 Cal Fresh SLO SB KL0740FS24</t>
  </si>
  <si>
    <t>KL0743FS24</t>
  </si>
  <si>
    <t>23 24 SANTA CLARA SAN MATEO SAN FRANCISC KL0743FS24</t>
  </si>
  <si>
    <t>KL0CSNFS24</t>
  </si>
  <si>
    <t>23 24 CSMCP AMADOR CLUSTER UC CALFRESH KL0CSNFS24</t>
  </si>
  <si>
    <t>KL0NFCFS24</t>
  </si>
  <si>
    <t>23 24 CalFresh Statewide KL0NFCFS24</t>
  </si>
  <si>
    <t>KL0NPIUM06</t>
  </si>
  <si>
    <t>NPI Ritchie NIH UMich NIH R21 UMich KL0NPIUM06</t>
  </si>
  <si>
    <t>KL0104ELP1</t>
  </si>
  <si>
    <t>23 24 Expanded Learn Proj w BCOE KL0104ELP1</t>
  </si>
  <si>
    <t>KL0312SOD5</t>
  </si>
  <si>
    <t>18 23 USDA FS Sudden Oak Death Six River KL0312SOD5</t>
  </si>
  <si>
    <t>KL0NPIDA01</t>
  </si>
  <si>
    <t>NPI RITCHIE USDA SFUSD TRANS FRESH KL0NPIDA01</t>
  </si>
  <si>
    <t>KL0NPIDA02</t>
  </si>
  <si>
    <t>NPI RITCHIE USDA SFUSD RENTAL EXPENSE KL0NPIDA02</t>
  </si>
  <si>
    <t>KL0332BCRC</t>
  </si>
  <si>
    <t>21 23 Building Capacity to Reduce Human KL0332BCRC</t>
  </si>
  <si>
    <t>KL0727CSAS</t>
  </si>
  <si>
    <t>21 24 CSA Tech Assist Small Scale Farme KL0727CSAS</t>
  </si>
  <si>
    <t>KL0743CSAS</t>
  </si>
  <si>
    <t>21 24 CSA Tech Assist Small Scale Farme KL0743CSAS</t>
  </si>
  <si>
    <t>KL0743CSAT</t>
  </si>
  <si>
    <t>21 24 CSA Tech Assist Small Scale Farme KL0743CSAT</t>
  </si>
  <si>
    <t>KL0NPISC01</t>
  </si>
  <si>
    <t>NPI Ritchie NIH South Carolina KL0NPISC01</t>
  </si>
  <si>
    <t>KL0424LUS1</t>
  </si>
  <si>
    <t>21 22 LIVINGSTON UNION SD 4 H Afterschoo KL0424LUS1</t>
  </si>
  <si>
    <t>KL0737EOS1</t>
  </si>
  <si>
    <t>21 23 NFWF Edu and Outreach Support Pro KL0737EOS1</t>
  </si>
  <si>
    <t>KL0756EOS1</t>
  </si>
  <si>
    <t>21 23 NFWF Edu and Outreach Support Pro KL0756EOS1</t>
  </si>
  <si>
    <t>KL0JET5805</t>
  </si>
  <si>
    <t>USDA NIFA UCR JETTER KL0JET5805</t>
  </si>
  <si>
    <t>KL0424RDM1</t>
  </si>
  <si>
    <t>22 25 NO CAROLINA STATE Rapid Dev of Mar KL0424RDM1</t>
  </si>
  <si>
    <t>KL07374HIS</t>
  </si>
  <si>
    <t>2023 4 H Imagine Science San Diego KL07374HIS</t>
  </si>
  <si>
    <t>KL0743AHG1</t>
  </si>
  <si>
    <t>23 26 Asian Hisp Grower Train Spec Crops KL0743AHG1</t>
  </si>
  <si>
    <t>KL06LLLL24</t>
  </si>
  <si>
    <t>23 24 USDA ARS RSA Eval Lilac production KL06LLLL24</t>
  </si>
  <si>
    <t>KL0450CSA1</t>
  </si>
  <si>
    <t>23 26 CSA Stanislaus CES KL0450CSA1</t>
  </si>
  <si>
    <t>KL0BOCCSMP</t>
  </si>
  <si>
    <t>Central Sierra Multi County Partnership KL0BOCCSMP</t>
  </si>
  <si>
    <t>KL0CSNVMCP</t>
  </si>
  <si>
    <t>Central Sierra Multi County Partnership KL0CSNVMCP</t>
  </si>
  <si>
    <t>KL0MCPCSNV</t>
  </si>
  <si>
    <t>Central Sierra Multi County Partnership KL0MCPCSNV</t>
  </si>
  <si>
    <t>KL0OCGCSMP</t>
  </si>
  <si>
    <t>Central Sierra Multi County Partnership KL0OCGCSMP</t>
  </si>
  <si>
    <t>KL0SHRCSMP</t>
  </si>
  <si>
    <t>Central Sierra Multi County Partnership KL0SHRCSMP</t>
  </si>
  <si>
    <t>KL0730MPR1</t>
  </si>
  <si>
    <t>20 22 CA DPR Monitor Pesticide Runoff KL0730MPR1</t>
  </si>
  <si>
    <t>KL0701PHI1</t>
  </si>
  <si>
    <t>19 22 PHI IPM Adoption Housing Dev KL0701PHI1</t>
  </si>
  <si>
    <t>KL0312PRA1</t>
  </si>
  <si>
    <t>20 22 USDA FS Promotng Resilince Adaptiv KL0312PRA1</t>
  </si>
  <si>
    <t>KL0349NBFC</t>
  </si>
  <si>
    <t>21 24 NB Farmers Climate Smart HSP KL0349NBFC</t>
  </si>
  <si>
    <t>KL0349SWEE</t>
  </si>
  <si>
    <t>21 24 NB Farmers Climate Smart SWEEP KL0349SWEE</t>
  </si>
  <si>
    <t>KL0415EHN1</t>
  </si>
  <si>
    <t>21 22 Evaluation of Herb for Nutsedge KL0415EHN1</t>
  </si>
  <si>
    <t>KL0415PVS3</t>
  </si>
  <si>
    <t>21 22 CPRAB Potato Variety Selection Dev KL0415PVS3</t>
  </si>
  <si>
    <t>KL0MMS5524</t>
  </si>
  <si>
    <t>UCM SAFEEQ MERCED CLIMATE RES WATER KL0MMS5524</t>
  </si>
  <si>
    <t>KL0312PR4H</t>
  </si>
  <si>
    <t>21 22 4H Program Support HUMB KL0312PR4H</t>
  </si>
  <si>
    <t>KL0713CSAA</t>
  </si>
  <si>
    <t>21 24 SWEEP Climate Smart Ag Tech Assist KL0713CSAA</t>
  </si>
  <si>
    <t>KL0713CSAT</t>
  </si>
  <si>
    <t>21 24 HSP Climate Smart Ag Tech Assist KL0713CSAT</t>
  </si>
  <si>
    <t>KL0713SWEE</t>
  </si>
  <si>
    <t>21 24 SWEEP Pilot Climate Smart Ag TA KL0713SWEE</t>
  </si>
  <si>
    <t>KL0KKB5531</t>
  </si>
  <si>
    <t>SWEEP Tech Asst Irrigation Solar Tech KL0KKB5531</t>
  </si>
  <si>
    <t>KL0106IMM1</t>
  </si>
  <si>
    <t>21 22 CA MELON RES BOARD Improved Monit KL0106IMM1</t>
  </si>
  <si>
    <t>KL0410ABH0</t>
  </si>
  <si>
    <t>22 26 USDA NRCS Addressing Barriers SJV KL0410ABH0</t>
  </si>
  <si>
    <t>KL0410AGC0</t>
  </si>
  <si>
    <t>21 24 CDFA Addressing Groundwater Challe KL0410AGC0</t>
  </si>
  <si>
    <t>KL0713IAR0</t>
  </si>
  <si>
    <t>21 24 CDFA Improving Avocado Resource KL0713IAR0</t>
  </si>
  <si>
    <t>KL0239SRO1</t>
  </si>
  <si>
    <t>19 23 WSU USDA NIFA Stop the Rot Onion KL0239SRO1</t>
  </si>
  <si>
    <t>KL0415SRO1</t>
  </si>
  <si>
    <t>19 23 WSU USDA NIFA Stop the Rot Onion KL0415SRO1</t>
  </si>
  <si>
    <t>KL06IIONR4</t>
  </si>
  <si>
    <t>Y19 4599 WSU STOP THE ROT IN ONIONS KL06IIONR4</t>
  </si>
  <si>
    <t>KL0NPIPH11</t>
  </si>
  <si>
    <t>NPI WOODWARD LOPEZ CDPH CDC CALSPAN 2020 KL0NPIPH11</t>
  </si>
  <si>
    <t>KL0NPIPH12</t>
  </si>
  <si>
    <t>NPI W LOPEZ CDPH CDC CALSPAN 2020 RENT KL0NPIPH12</t>
  </si>
  <si>
    <t>KL0741SBC1</t>
  </si>
  <si>
    <t>19 22 4 H San Bruno SSF Club and Farm KL0741SBC1</t>
  </si>
  <si>
    <t>KL0111CLS2</t>
  </si>
  <si>
    <t>CDFA Climate Smart Agriculture 2 KARLE KL0111CLS2</t>
  </si>
  <si>
    <t>KL0410CLS2</t>
  </si>
  <si>
    <t>CDFA Climate Smart Agriculture 2 DAHL KL0410CLS2</t>
  </si>
  <si>
    <t>KL0756CLS2</t>
  </si>
  <si>
    <t>CDFA Climate Smart Agriculture 2 FABER KL0756CLS2</t>
  </si>
  <si>
    <t>KL0CEACLS2</t>
  </si>
  <si>
    <t>CDFA Adv Sal Climate Smart Ag 2 KL0CEACLS2</t>
  </si>
  <si>
    <t>KL0CEGCLS2</t>
  </si>
  <si>
    <t>CDFA Climate Smart Ag 2 CES Salaries KL0CEGCLS2</t>
  </si>
  <si>
    <t>KL0CHZCLS2</t>
  </si>
  <si>
    <t>CDFA Climate Smart Agriculture 2 ZABRON KL0CHZCLS2</t>
  </si>
  <si>
    <t>KL0CWRCLS2</t>
  </si>
  <si>
    <t>CDFA Climate Smart Agriculture Proj Two KL0CWRCLS2</t>
  </si>
  <si>
    <t>KL0MISCWR2</t>
  </si>
  <si>
    <t>CDFA Climate Smart Agriculture 2 Misc E KL0MISCWR2</t>
  </si>
  <si>
    <t>KL0TRVCLS2</t>
  </si>
  <si>
    <t>CDFA Climate Smart Agriculture CES Trave KL0TRVCLS2</t>
  </si>
  <si>
    <t>KL0328IGR1</t>
  </si>
  <si>
    <t>20 24 Napa Cnty Imprv Growr Respns Pierc KL0328IGR1</t>
  </si>
  <si>
    <t>KL0322IAC1</t>
  </si>
  <si>
    <t>21 24 CDFA Increasing Access and Consump KL0322IAC1</t>
  </si>
  <si>
    <t>KL05P84D12</t>
  </si>
  <si>
    <t>IPM Greer Celery Breeding KL05P84D12</t>
  </si>
  <si>
    <t>KL0NPIWT09</t>
  </si>
  <si>
    <t>Ritchie Westat FDCH KL0NPIWT09</t>
  </si>
  <si>
    <t>KL0420ENC1</t>
  </si>
  <si>
    <t>21 22 Eval New Commercially Available KL0420ENC1</t>
  </si>
  <si>
    <t>KL0SBCDFA1</t>
  </si>
  <si>
    <t>BRODT UCD CDFA LCA OF ENVIRON IMPACTS KL0SBCDFA1</t>
  </si>
  <si>
    <t>KL0104COOR</t>
  </si>
  <si>
    <t>21 24 Challengers Opport Organic Rice KL0104COOR</t>
  </si>
  <si>
    <t>KL0415PBC2</t>
  </si>
  <si>
    <t>21 22 Potato Breeding Cultivar Develop KL0415PBC2</t>
  </si>
  <si>
    <t>KL06II5495</t>
  </si>
  <si>
    <t>Y21 5495 USDA TEXAS A M KL06II5495</t>
  </si>
  <si>
    <t>KL0MTP5804</t>
  </si>
  <si>
    <t>NIFA PATHAK CLIMATE SMART AG DEV DELIVER KL0MTP5804</t>
  </si>
  <si>
    <t>KL0MTP580P</t>
  </si>
  <si>
    <t>NIFA PARTICIPANT CLIMATE SMART AG DEV KL0MTP580P</t>
  </si>
  <si>
    <t>KL0SBCLSMT</t>
  </si>
  <si>
    <t>BRODT USDA NIFA CLIMATE SMART AG KL0SBCLSMT</t>
  </si>
  <si>
    <t>KL0NPIST02</t>
  </si>
  <si>
    <t>NPI Ritchie NIH Stanford Anisha KL0NPIST02</t>
  </si>
  <si>
    <t>KL0KKB5467</t>
  </si>
  <si>
    <t>Mgmnt Strategies for Mitig H2O Infiltrat KL0KKB5467</t>
  </si>
  <si>
    <t>KL0756ISP1</t>
  </si>
  <si>
    <t>17 22 UCSC USDA NIFA Integration Strawbe KL0756ISP1</t>
  </si>
  <si>
    <t>KL0727DCS1</t>
  </si>
  <si>
    <t>20 23 CDFA Detect Cntrl Swede midge KL0727DCS1</t>
  </si>
  <si>
    <t>KL06IIONM4</t>
  </si>
  <si>
    <t>Y19 4832 CAGORAB SEED TRTMNT FOR MAGGOTS KL06IIONM4</t>
  </si>
  <si>
    <t>KL0727WQR1</t>
  </si>
  <si>
    <t>20 23 CDFA Effect Water Quality Regulati KL0727WQR1</t>
  </si>
  <si>
    <t>KL0735ECC1</t>
  </si>
  <si>
    <t>21 24 Expanding Capacity of the Central KL0735ECC1</t>
  </si>
  <si>
    <t>KL0PBWEEDS</t>
  </si>
  <si>
    <t>21 23 CAL FIRE COMMON RANGELAND WEEDS KL0PBWEEDS</t>
  </si>
  <si>
    <t>KL0410SPM1</t>
  </si>
  <si>
    <t>21 24 Sustainable Pest Management KL0410SPM1</t>
  </si>
  <si>
    <t>KL0743SPM1</t>
  </si>
  <si>
    <t>21 24 Sustainable Pest Management KL0743SPM1</t>
  </si>
  <si>
    <t>KL0733ATC1</t>
  </si>
  <si>
    <t>21 25 TEXAS A M CAP Adv Testing and Com KL0733ATC1</t>
  </si>
  <si>
    <t>KL0713NFBM</t>
  </si>
  <si>
    <t>22 25 Nitrogen Fertil Irrig Best Mmgmt KL0713NFBM</t>
  </si>
  <si>
    <t>KL0323MWH1</t>
  </si>
  <si>
    <t>22 24 Mitigating Wildfire Hazard in Red KL0323MWH1</t>
  </si>
  <si>
    <t>KL0317REP3</t>
  </si>
  <si>
    <t>SUPPORT FOR 4 H PROG REP KL0317REP3</t>
  </si>
  <si>
    <t>KL0260ERC1</t>
  </si>
  <si>
    <t>Elkus Ranch Composting Project KL0260ERC1</t>
  </si>
  <si>
    <t>KL0410ISL1</t>
  </si>
  <si>
    <t>21 23 AAFC CDFA Incorporating Soil Healt KL0410ISL1</t>
  </si>
  <si>
    <t>KL0450CBRD</t>
  </si>
  <si>
    <t>22 22 CA Cherry Board Research Director KL0450CBRD</t>
  </si>
  <si>
    <t>KL0SB2OFRF</t>
  </si>
  <si>
    <t>BRODT OFRF CDFA SPANISH SPEAKNG FARMERS KL0SB2OFRF</t>
  </si>
  <si>
    <t>KL0737PPP1</t>
  </si>
  <si>
    <t>21 24 Promoting Pollinator Plant Awarene KL0737PPP1</t>
  </si>
  <si>
    <t>KL0415CIO1</t>
  </si>
  <si>
    <t>22 25 Carrot Improv for Organic Agricul KL0415CIO1</t>
  </si>
  <si>
    <t>KL0SWP5799</t>
  </si>
  <si>
    <t>SWP E BRUNO FOUND FOR FOOD AND AG KL0SWP5799</t>
  </si>
  <si>
    <t>KL0415FEA0</t>
  </si>
  <si>
    <t>22 26 Regional Field Eval Almond 4th gen KL0415FEA0</t>
  </si>
  <si>
    <t>KL0450FEA2</t>
  </si>
  <si>
    <t>22 26 Region Field Eval Almond 4Th gener KL0450FEA2</t>
  </si>
  <si>
    <t>KL0349SRC1</t>
  </si>
  <si>
    <t>18 21 SRCD Rangeland Landsmart Plans KL0349SRC1</t>
  </si>
  <si>
    <t>KL0727PAM3</t>
  </si>
  <si>
    <t>20 21 CLGRP Water Treatment Tech PAM KL0727PAM3</t>
  </si>
  <si>
    <t>KL0733BGR2</t>
  </si>
  <si>
    <t>20 22 CAGORAB Eval Biostimulant Growth KL0733BGR2</t>
  </si>
  <si>
    <t>KL0420ESB1</t>
  </si>
  <si>
    <t>20 23 CPRB Eval Sal BoronSoil Pistachio KL0420ESB1</t>
  </si>
  <si>
    <t>KL0730MWDO</t>
  </si>
  <si>
    <t>20 27 MWDOC Landscape Plant Irrigation KL0730MWDO</t>
  </si>
  <si>
    <t>KL0323OEC1</t>
  </si>
  <si>
    <t>22 23 Outreach Education Coordinator KL0323OEC1</t>
  </si>
  <si>
    <t>KL0106FAG1</t>
  </si>
  <si>
    <t>21 22 ALMOND BOARD of CA Farm Advisor Gr KL0106FAG1</t>
  </si>
  <si>
    <t>KL0111FACP</t>
  </si>
  <si>
    <t>21 23 Farm Advisor Grants Curt Pierce KL0111FACP</t>
  </si>
  <si>
    <t>KL0410FAP0</t>
  </si>
  <si>
    <t>21 22 FARM ADVISOR GRANTS KL0410FAP0</t>
  </si>
  <si>
    <t>KL0415FAP0</t>
  </si>
  <si>
    <t>21 22 FARM ADVISOR GRANTS KL0415FAP0</t>
  </si>
  <si>
    <t>KL0415FAP1</t>
  </si>
  <si>
    <t>21 22 FARM ADVISOR GRANTS KL0415FAP1</t>
  </si>
  <si>
    <t>KL0420FAP0</t>
  </si>
  <si>
    <t>21 22 FARM ADVISOR GRANTS KL0420FAP0</t>
  </si>
  <si>
    <t>KL0424FACZ</t>
  </si>
  <si>
    <t>21 23 Farm Advisor Grant Cameron Zuber KL0424FACZ</t>
  </si>
  <si>
    <t>KL0349NBFM</t>
  </si>
  <si>
    <t>22 26 NB Farmers Alternative Manure Mgmt KL0349NBFM</t>
  </si>
  <si>
    <t>KL0756DIN1</t>
  </si>
  <si>
    <t>21 25 N CAROLINA ST Dev Integ of Next KL0756DIN1</t>
  </si>
  <si>
    <t>KL0323ARF1</t>
  </si>
  <si>
    <t>20 22 Ag Rsch Fnd Fungicide Resistance KL0323ARF1</t>
  </si>
  <si>
    <t>KL0450FSCR</t>
  </si>
  <si>
    <t>20 24 Field Screen Controlling Rootstock KL0450FSCR</t>
  </si>
  <si>
    <t>KL0454PGR4</t>
  </si>
  <si>
    <t>20 22 UCR COC Olive Mgmt PGR Pruning KL0454PGR4</t>
  </si>
  <si>
    <t>KL0450ICA2</t>
  </si>
  <si>
    <t>20 23 CTRI Influence Compost Appl B1 KL0450ICA2</t>
  </si>
  <si>
    <t>KL0104PRB1</t>
  </si>
  <si>
    <t>20 21 CPRB Regional Research Support KL0104PRB1</t>
  </si>
  <si>
    <t>KL0257PRB1</t>
  </si>
  <si>
    <t>20 21 CPRB Regional Research Support KL0257PRB1</t>
  </si>
  <si>
    <t>KL0410PRB1</t>
  </si>
  <si>
    <t>20 21 CPRB Regional Research Support KL0410PRB1</t>
  </si>
  <si>
    <t>KL0454PRB4</t>
  </si>
  <si>
    <t>20 21 CPRB Regional Research Support KL0454PRB4</t>
  </si>
  <si>
    <t>KL0415EHC1</t>
  </si>
  <si>
    <t>20 22 CCVTGPDCD Exploration of Hygrogels KL0415EHC1</t>
  </si>
  <si>
    <t>KL0737RCP0</t>
  </si>
  <si>
    <t>22 24 IR 4 Project Crop Pest Protection KL0737RCP0</t>
  </si>
  <si>
    <t>KL0416GEM0</t>
  </si>
  <si>
    <t>22 23 UCD Gene expression marker enabled KL0416GEM0</t>
  </si>
  <si>
    <t>KL0454CRS0</t>
  </si>
  <si>
    <t>Molecular Mrkrs to identify Citrus Roots KL0454CRS0</t>
  </si>
  <si>
    <t>KL0454DMM0</t>
  </si>
  <si>
    <t>21 22 CCRB Develop Molecular Mrkrs Rtstk KL0454DMM0</t>
  </si>
  <si>
    <t>KL0415PSB1</t>
  </si>
  <si>
    <t>22 23 Pistachio Scion Breeding Eval KL0415PSB1</t>
  </si>
  <si>
    <t>KL0420ESB3</t>
  </si>
  <si>
    <t>22 23 CPRB Eval of Salinity Boron KL0420ESB3</t>
  </si>
  <si>
    <t>KL0420DNB0</t>
  </si>
  <si>
    <t>22 23 CPRB Determine Non Bearing Pistac KL0420DNB0</t>
  </si>
  <si>
    <t>KL0420ECA0</t>
  </si>
  <si>
    <t>22 23 CPRB Eval Comm plant water status KL0420ECA0</t>
  </si>
  <si>
    <t>KL0756CBR1</t>
  </si>
  <si>
    <t>21 22 CA CELERY BD Celery Breeding for R KL0756CBR1</t>
  </si>
  <si>
    <t>KL0415OCC2</t>
  </si>
  <si>
    <t>22 23 Optimizing Chemical Control Gills KL0415OCC2</t>
  </si>
  <si>
    <t>KL0415EBC2</t>
  </si>
  <si>
    <t>22 23 Eff biological control of Gills KL0415EBC2</t>
  </si>
  <si>
    <t>KL0756HBA1</t>
  </si>
  <si>
    <t>19 22 UCR Safety and Efficacy of Herbici KL0756HBA1</t>
  </si>
  <si>
    <t>KL0106MCB2</t>
  </si>
  <si>
    <t>20 21 CA MELON RES BRD Spotted Owl KL0106MCB2</t>
  </si>
  <si>
    <t>KL0730CRLP</t>
  </si>
  <si>
    <t>20 24 Climate Ready Landscape Plants KL0730CRLP</t>
  </si>
  <si>
    <t>KL0104DRM2</t>
  </si>
  <si>
    <t>20 21 Rice Disease Research Management KL0104DRM2</t>
  </si>
  <si>
    <t>KL0410ETP4</t>
  </si>
  <si>
    <t>22 23 CPRB Eval Training Sys for Pistach KL0410ETP4</t>
  </si>
  <si>
    <t>KL05P89D52</t>
  </si>
  <si>
    <t>IPM Martin Cal IPC KL05P89D52</t>
  </si>
  <si>
    <t>KL0CEGNIES</t>
  </si>
  <si>
    <t>SCBG NIES Nitrogen Irrig Specialty Crops KL0CEGNIES</t>
  </si>
  <si>
    <t>KL0CWRNIES</t>
  </si>
  <si>
    <t>SCBG NIES Nitrogen Irrig Specialty Crops KL0CWRNIES</t>
  </si>
  <si>
    <t>KL0713IMPO</t>
  </si>
  <si>
    <t>22 23 Impact Irrigation Mgmt of Onions KL0713IMPO</t>
  </si>
  <si>
    <t>KL0309PFD0</t>
  </si>
  <si>
    <t>22 25 USDAFS Post Fire Disaster Recovery KL0309PFD0</t>
  </si>
  <si>
    <t>K305873628</t>
  </si>
  <si>
    <t>SB1 Year 5 Pike UCD Transit Center K305873628</t>
  </si>
  <si>
    <t>K306873622</t>
  </si>
  <si>
    <t>SB1 Year 5 Harvey CCPIC K306873622</t>
  </si>
  <si>
    <t>K309873531</t>
  </si>
  <si>
    <t>SB1 Central Expenses yr 6 K309873531</t>
  </si>
  <si>
    <t>K309876041</t>
  </si>
  <si>
    <t>SB1 yr 6 Barajas Reassessing Traffic K309876041</t>
  </si>
  <si>
    <t>K30V4V0059</t>
  </si>
  <si>
    <t>TRDRP Exploring DNA Polymerase in NSCLC K30V4V0059</t>
  </si>
  <si>
    <t>K30V67121R</t>
  </si>
  <si>
    <t>VM OWCN 21 22 COMPETITIVE GRANTS K30V67121R</t>
  </si>
  <si>
    <t>KS0AWTRDRP</t>
  </si>
  <si>
    <t>Med Surg Aijun Wang TRDRP KS0AWTRDRP</t>
  </si>
  <si>
    <t>K305873638</t>
  </si>
  <si>
    <t>SB1 Yr 6 Tal Rural EV Charging K305873638</t>
  </si>
  <si>
    <t>K309873638</t>
  </si>
  <si>
    <t>SB1 Year 5 Policy Engag Outreach K309873638</t>
  </si>
  <si>
    <t>K30NGUY505</t>
  </si>
  <si>
    <t>ETOX NGUYEN UCOP TRDP T32IR4957 K30NGUY505</t>
  </si>
  <si>
    <t>K30POUL505</t>
  </si>
  <si>
    <t>ETOX POULIN UCOP TRDP T32IR4957 K30POUL505</t>
  </si>
  <si>
    <t>K30V671190</t>
  </si>
  <si>
    <t>OILED WILDLIFE CARE NETWORK ADMIN K30V671190</t>
  </si>
  <si>
    <t>KS0FMCALMF</t>
  </si>
  <si>
    <t>FCM RESIDENCY CALMEDFORCE GRANT KS0FMCALMF</t>
  </si>
  <si>
    <t>KS0PMHA700</t>
  </si>
  <si>
    <t>MED IMPM HACZKU UC TRDRP 27IR 0053 KS0PMHA700</t>
  </si>
  <si>
    <t>K305873617</t>
  </si>
  <si>
    <t>SB1 Year 4 Harvey CCPIC K305873617</t>
  </si>
  <si>
    <t>K306873701</t>
  </si>
  <si>
    <t>SB1 Year 5 Central Expenses K306873701</t>
  </si>
  <si>
    <t>K309873532</t>
  </si>
  <si>
    <t>SB1 Admin Support yr 6 K309873532</t>
  </si>
  <si>
    <t>K309876043</t>
  </si>
  <si>
    <t>SB1 yr6 Zhang Data driven HOT Lane Mgmt K309876043</t>
  </si>
  <si>
    <t>K309876049</t>
  </si>
  <si>
    <t>SB1 yr5 Nassiri Road Resilience to Wild K309876049</t>
  </si>
  <si>
    <t>K309876055</t>
  </si>
  <si>
    <t>SB1 Year 6 Circella New Normal K309876055</t>
  </si>
  <si>
    <t>K30DCTRDRP</t>
  </si>
  <si>
    <t>MAE DAVIS C TRDRP AWARD T31IR1614 K30DCTRDRP</t>
  </si>
  <si>
    <t>KS0CALMED1</t>
  </si>
  <si>
    <t>MED OBGYN RESIDENCY CALMEDFORCE KS0CALMED1</t>
  </si>
  <si>
    <t>KS0SLCAMD2</t>
  </si>
  <si>
    <t>LI CALMEDFORCE RESIDENCY GRANT 2022 2025 KS0SLCAMD2</t>
  </si>
  <si>
    <t>K305873624</t>
  </si>
  <si>
    <t>SB1 Year 5 Circella HSR Abroad K305873624</t>
  </si>
  <si>
    <t>K3079CR569</t>
  </si>
  <si>
    <t>CS FINA 23CR569 GSR SUPPORT FEES HCW K3079CR569</t>
  </si>
  <si>
    <t>K309873534</t>
  </si>
  <si>
    <t>SB1 Policy Engagement Outreach yr 6 K309873534</t>
  </si>
  <si>
    <t>K309873539</t>
  </si>
  <si>
    <t>SB1 UCD Travel and Supplies yr 6 K309873539</t>
  </si>
  <si>
    <t>K309876052</t>
  </si>
  <si>
    <t>SB1 yr6 Ferguson Shared Micromobility K309876052</t>
  </si>
  <si>
    <t>K309876054</t>
  </si>
  <si>
    <t>SB1 Y6 Postdoc support Basar Ozbilen K309876054</t>
  </si>
  <si>
    <t>K30CHBRP22</t>
  </si>
  <si>
    <t>CHPR CHBRP FY22 Melnikow K30CHBRP22</t>
  </si>
  <si>
    <t>K30KPVAPE2</t>
  </si>
  <si>
    <t>E cig vaping chemical composition TRDRP K30KPVAPE2</t>
  </si>
  <si>
    <t>K30V671023</t>
  </si>
  <si>
    <t>OILED WILDLIFE CARE NETWORK ADMIN K30V671023</t>
  </si>
  <si>
    <t>K30V671324</t>
  </si>
  <si>
    <t>OILED WILDLIFE CARE NETWORK ADMIN K30V671324</t>
  </si>
  <si>
    <t>KS0EDKC709</t>
  </si>
  <si>
    <t>MED IMED KEENAN PHC CALMEDFORCE GRANT 2 KS0EDKC709</t>
  </si>
  <si>
    <t>KS0FMCALM2</t>
  </si>
  <si>
    <t>FCM CALMEDFORCE GRANT 2022 2025 KS0FMCALM2</t>
  </si>
  <si>
    <t>KS0KLTRDRP</t>
  </si>
  <si>
    <t>Tobacco Related Disease Research Program KS0KLTRDRP</t>
  </si>
  <si>
    <t>KS0NECC701</t>
  </si>
  <si>
    <t>MED IMNE CHEN UC TRDRP MARCKS AXL KS0NECC701</t>
  </si>
  <si>
    <t>KS0PMCC701</t>
  </si>
  <si>
    <t>MED IMPM CHEN UCTRDRP PULMONARY FIBROSIS KS0PMCC701</t>
  </si>
  <si>
    <t>KS0UCBC110</t>
  </si>
  <si>
    <t>UMBC STATE OF CA UMBILICAL CORD 18 19 KS0UCBC110</t>
  </si>
  <si>
    <t>K309873533</t>
  </si>
  <si>
    <t>SB1 Program Management Staff yr 6 K309873533</t>
  </si>
  <si>
    <t>K309876045</t>
  </si>
  <si>
    <t>SB1 yr 6 Rodier UMB Wallet Eval K309876045</t>
  </si>
  <si>
    <t>K30GXMIKET</t>
  </si>
  <si>
    <t>NUTR MACKENZIE UC CRCC KETO CACHEXIA K30GXMIKET</t>
  </si>
  <si>
    <t>K30PINK505</t>
  </si>
  <si>
    <t>Pinkerton UCOP TRDPT T32IR4957 K30PINK505</t>
  </si>
  <si>
    <t>K30V67120R</t>
  </si>
  <si>
    <t>VM OWCN 20 21 COMPETITIVE GRANTS K30V67120R</t>
  </si>
  <si>
    <t>K30V671212</t>
  </si>
  <si>
    <t>OILED WILDLIFE CARE NETWORK ADMIN K30V671212</t>
  </si>
  <si>
    <t>KS0CSCRCC1</t>
  </si>
  <si>
    <t>Med Surg Candice Sauder KS0CSCRCC1</t>
  </si>
  <si>
    <t>K304871071</t>
  </si>
  <si>
    <t>ITS Systemwide Allocation 2016 19 PTA K304871071</t>
  </si>
  <si>
    <t>K30RHCBCRP</t>
  </si>
  <si>
    <t>AN SCI HOVEY CBCRP BEEF GROW PROMOTANT K30RHCBCRP</t>
  </si>
  <si>
    <t>K30V671189</t>
  </si>
  <si>
    <t>OILED WILDLIFE CARE NETWORK ADMIN K30V671189</t>
  </si>
  <si>
    <t>K30V67122R</t>
  </si>
  <si>
    <t>VM OWCN 22 23 COMPETITIVE GRANTS K30V67122R</t>
  </si>
  <si>
    <t>K30V67132R</t>
  </si>
  <si>
    <t>VM OWCN 23 24 COMPETITIVE GRANTS K30V67132R</t>
  </si>
  <si>
    <t>KS0PMKN700</t>
  </si>
  <si>
    <t>MED IMPM KENYON UC TRDRP 28IR 0051 KS0PMKN700</t>
  </si>
  <si>
    <t>K306873706</t>
  </si>
  <si>
    <t>SB1 Year 5 Program Management Staff K306873706</t>
  </si>
  <si>
    <t>K309876042</t>
  </si>
  <si>
    <t>SB1 yr6 Hardman Rural EV Charging Par 2 K309876042</t>
  </si>
  <si>
    <t>K309876053</t>
  </si>
  <si>
    <t>Postdoc support for Siddhartha Gulhare K309876053</t>
  </si>
  <si>
    <t>K30V671223</t>
  </si>
  <si>
    <t>OILED WILDLIFE CARE NETWORK ADMIN K30V671223</t>
  </si>
  <si>
    <t>K30VPCDZ10</t>
  </si>
  <si>
    <t>CNPRC Royer UCTRDRP T31IP1762 K30VPCDZ10</t>
  </si>
  <si>
    <t>KS0BKICH13</t>
  </si>
  <si>
    <t>MED PHS CHBRP COST TEAM KS0BKICH13</t>
  </si>
  <si>
    <t>KS0NECC702</t>
  </si>
  <si>
    <t>MED IMNE CHEN UC TRDRP KIDNEY CANCER KS0NECC702</t>
  </si>
  <si>
    <t>K3023CR569</t>
  </si>
  <si>
    <t>CS Award C23CR5696 Imp Patients w Cancer K3023CR569</t>
  </si>
  <si>
    <t>K30AQAW056</t>
  </si>
  <si>
    <t>TRDRP Local Lung dose smoke from product K30AQAW056</t>
  </si>
  <si>
    <t>K30V671178</t>
  </si>
  <si>
    <t>OILED WILDLIFE CARE NETWORK ADMIN K30V671178</t>
  </si>
  <si>
    <t>KS0MDSIFTS</t>
  </si>
  <si>
    <t>MED PHS DOVE TRDRP T33KT6684 KS0MDSIFTS</t>
  </si>
  <si>
    <t>K30V671156</t>
  </si>
  <si>
    <t>OILED WILDLIFE CARE NETWORK ADMIN K30V671156</t>
  </si>
  <si>
    <t>K304871063</t>
  </si>
  <si>
    <t>ITS Systemwide Allocation 2015 16 K304871063</t>
  </si>
  <si>
    <t>KS0JCUCOP1</t>
  </si>
  <si>
    <t>20 3714 UCOP GRANT ID C21CR2104 KS0JCUCOP1</t>
  </si>
  <si>
    <t>K306873704</t>
  </si>
  <si>
    <t>SB1 Year 5 UCD Travel and Supplies K306873704</t>
  </si>
  <si>
    <t>KS0CASP700</t>
  </si>
  <si>
    <t>MED IMCA SIRISH TRDRP T32KT4729 KS0CASP700</t>
  </si>
  <si>
    <t>K309876051</t>
  </si>
  <si>
    <t>SB1 YR6 Venkataram Effect of Collisions K309876051</t>
  </si>
  <si>
    <t>KS0GYMRPI2</t>
  </si>
  <si>
    <t>YIU MRPI 2023 Program Award 2nd Acct KS0GYMRPI2</t>
  </si>
  <si>
    <t>KS0SLCAMD3</t>
  </si>
  <si>
    <t>LI CALMEDFORCE RESIDENCY GRANT 2023 2026 KS0SLCAMD3</t>
  </si>
  <si>
    <t>FPLLAW5990</t>
  </si>
  <si>
    <t>Raquel Silva SCHOOL OF LAW PPM Only</t>
  </si>
  <si>
    <t>FPLLAW5991</t>
  </si>
  <si>
    <t>Vikram David Amar SCHOOL OF LAW PPM Only</t>
  </si>
  <si>
    <t>FPLLAW5992</t>
  </si>
  <si>
    <t>Chimene Keitner SCHOOL OF LAW PPM only</t>
  </si>
  <si>
    <t>FPLLAW5993</t>
  </si>
  <si>
    <t>Nila Bala SCHOOL OF LAW GL PPM only</t>
  </si>
  <si>
    <t>FPMRAD5989</t>
  </si>
  <si>
    <t>Hamza Hussaini MED Radiology PPM Only</t>
  </si>
  <si>
    <t>FPMPED5988</t>
  </si>
  <si>
    <t>Anisha Srinivasan MED Pediatrics PPM Only</t>
  </si>
  <si>
    <t>FPLLAW5987</t>
  </si>
  <si>
    <t>Suzanne Miller SCHOOL OF LAW PPM Only</t>
  </si>
  <si>
    <t>FPADES5986</t>
  </si>
  <si>
    <t>Jennifer Phillips ENVIRONMENTAL SCIENCE And POLICY PPM Only</t>
  </si>
  <si>
    <t>FPMHPH5985</t>
  </si>
  <si>
    <t>Nuria Casals Farre MED Physiology And Membrane Biol PPM Only</t>
  </si>
  <si>
    <t>FPNURS5984</t>
  </si>
  <si>
    <t>Kathryn Hanks School of Nursing PPM Only</t>
  </si>
  <si>
    <t>FPEMAE5983</t>
  </si>
  <si>
    <t>Camli Badrya MECHANICAL And AEROSPACE ENGR PPM Only</t>
  </si>
  <si>
    <t>FPMFCM5982</t>
  </si>
  <si>
    <t>Alexander Knobloch MED Family And Community Med PPM Only</t>
  </si>
  <si>
    <t>FPMFCM5981</t>
  </si>
  <si>
    <t>Christina Tran MED Family And Community Med PPM Only</t>
  </si>
  <si>
    <t>FPMSUR5980</t>
  </si>
  <si>
    <t>Miquell Miller MED Surgery PPM Only</t>
  </si>
  <si>
    <t>FPVHFS5979</t>
  </si>
  <si>
    <t>Todd Cornish CA ANIMAL HLTH And FOOD SAFETY LAB PPM Only</t>
  </si>
  <si>
    <t>FPMSUR5978</t>
  </si>
  <si>
    <t>Ian Powelson MED Surgery PPM Only</t>
  </si>
  <si>
    <t>FPLMUS5977</t>
  </si>
  <si>
    <t>Alan Matteri MUSIC PPM Only</t>
  </si>
  <si>
    <t>FPLMUS5976</t>
  </si>
  <si>
    <t>David Atkinson Wells MUSIC PPM Only</t>
  </si>
  <si>
    <t>FPMFCM5975</t>
  </si>
  <si>
    <t>Michael Nguyen MED Family And Community Med PPM Only</t>
  </si>
  <si>
    <t>FPMPED5974</t>
  </si>
  <si>
    <t>Jennifer Lee MED Pediatrics PPM Only</t>
  </si>
  <si>
    <t>FPMERM5973</t>
  </si>
  <si>
    <t>Abhinav Chandra MED Emergency Medicine PPM Only</t>
  </si>
  <si>
    <t>FPMFCM5972</t>
  </si>
  <si>
    <t>Katy Schousen MED Family And Community Med PPM Only</t>
  </si>
  <si>
    <t>FPMFCM5971</t>
  </si>
  <si>
    <t>Diana Trang MED Family And Community Med PPM Only</t>
  </si>
  <si>
    <t>FPLSTA5970</t>
  </si>
  <si>
    <t>Sebastian K√ hnert STATISTICS PPM Only</t>
  </si>
  <si>
    <t>FPMSUR5969</t>
  </si>
  <si>
    <t>Jennifer Lynde MED Surgery PPM Only</t>
  </si>
  <si>
    <t>FPANUT5968</t>
  </si>
  <si>
    <t>Kendra Addie Byrd NUTRITION PPM Only</t>
  </si>
  <si>
    <t>FPMOPH5967</t>
  </si>
  <si>
    <t>Rebecca Chen MED Eye Center PPM Only</t>
  </si>
  <si>
    <t>FPGSM15966</t>
  </si>
  <si>
    <t>Christopher Joseph Ziemba GRADUATE SCHOOL OF MANAGEMENT PPM Only</t>
  </si>
  <si>
    <t>FPMFCM5965</t>
  </si>
  <si>
    <t>Gabriel Briscoe MED Family And Community Med PPM Only</t>
  </si>
  <si>
    <t>FPGSM15964</t>
  </si>
  <si>
    <t>Naga Lakshmi Damaraju GRADUATE SCHOOL OF MANAGEMENT PPM Only</t>
  </si>
  <si>
    <t>FPMINT5963</t>
  </si>
  <si>
    <t>Robert DeBruin MED Int Med Admin PPM Only</t>
  </si>
  <si>
    <t>FPMINT5962</t>
  </si>
  <si>
    <t>Maung Khin MED Int Med Admin PPM Only</t>
  </si>
  <si>
    <t>FPIMCA5961</t>
  </si>
  <si>
    <t>Mark Villalon MED INT MED CARDIOLOGY PPM Only</t>
  </si>
  <si>
    <t>FPMNEU5960</t>
  </si>
  <si>
    <t>Reena Nanjireddy MED Neurology PPM Only</t>
  </si>
  <si>
    <t>FPLMUS5959</t>
  </si>
  <si>
    <t>Russ Zokaites MUSIC PPM Only</t>
  </si>
  <si>
    <t>FPMERM5958</t>
  </si>
  <si>
    <t>David Burkholder MED Emergency Medicine PPM Only</t>
  </si>
  <si>
    <t>FPMINT5957</t>
  </si>
  <si>
    <t>Charanjit Bains MED Int Med Admin PPM Only</t>
  </si>
  <si>
    <t>FPMINT5956</t>
  </si>
  <si>
    <t>Michael Kwong MED Int Med Admin PPM Only</t>
  </si>
  <si>
    <t>FPLEAL5955</t>
  </si>
  <si>
    <t>Ching Hsuan Chen EAST ASIAN LANG And CULTURES PPM Only</t>
  </si>
  <si>
    <t>FPAHCE5954</t>
  </si>
  <si>
    <t>Gitanjali Khandagle HUMAN ECOLOGY PPM Only</t>
  </si>
  <si>
    <t>FPMINT5953</t>
  </si>
  <si>
    <t>Clarisse Glen MED Int Med Admin PPM Only</t>
  </si>
  <si>
    <t>FPLMUS5952</t>
  </si>
  <si>
    <t>Cindy Behmer MUSIC PPM Only</t>
  </si>
  <si>
    <t>FPLCHE5951</t>
  </si>
  <si>
    <t>Abdelbasset Farahat CHEMISTRY PPM Only</t>
  </si>
  <si>
    <t>FPMSUR5950</t>
  </si>
  <si>
    <t>Kate Stadeli MED Surgery PPM Only</t>
  </si>
  <si>
    <t>FPMURO5949</t>
  </si>
  <si>
    <t>Thenappan Chandrasekar MED Urologic Surgery PPM Only</t>
  </si>
  <si>
    <t>FPMERM5948</t>
  </si>
  <si>
    <t>Blake Siglock MED Emergency Medicine PPM Only</t>
  </si>
  <si>
    <t>FPMRAD5947</t>
  </si>
  <si>
    <t>Tracy Yarbrough MED Radiology PPM Only</t>
  </si>
  <si>
    <t>FPMINT5946</t>
  </si>
  <si>
    <t>Kristin Anderson MED Int Med Admin PPM Only</t>
  </si>
  <si>
    <t>FPMERM5945</t>
  </si>
  <si>
    <t>Philip Buss MED Emergency Medicine PPM Only</t>
  </si>
  <si>
    <t>FPLAHI5944</t>
  </si>
  <si>
    <t>Lydia K Greer ART And ART HISTORY PPM Only</t>
  </si>
  <si>
    <t>FPNURS5943</t>
  </si>
  <si>
    <t>Ashley King School of Nursing PPM Only</t>
  </si>
  <si>
    <t>FPMDER5942</t>
  </si>
  <si>
    <t>Lawrence Chan MED Dermatology PPM Only</t>
  </si>
  <si>
    <t>FPMSUR5941</t>
  </si>
  <si>
    <t>Sawyer Smith MED Surgery PPM Only</t>
  </si>
  <si>
    <t>FPMSUR5940</t>
  </si>
  <si>
    <t>Robert Kucejko MED Surgery PPM Only</t>
  </si>
  <si>
    <t>FPMERM5939</t>
  </si>
  <si>
    <t>Joshua McKamie MED Emergency Medicine PPM Only</t>
  </si>
  <si>
    <t>FPMOTO5938</t>
  </si>
  <si>
    <t>Anna Wertz MED Otolaryngology PPM Only</t>
  </si>
  <si>
    <t>FPMANS5937</t>
  </si>
  <si>
    <t>James Littlejohn MED Anesth And Pain Medicine PPM Only</t>
  </si>
  <si>
    <t>FPLAHI5936</t>
  </si>
  <si>
    <t>Jessica Trefethen Segall ART And ART HISTORY PPM Only</t>
  </si>
  <si>
    <t>FPNURS5935</t>
  </si>
  <si>
    <t>Andrew Billings School of Nursing PPM Only</t>
  </si>
  <si>
    <t>FPNURS5934</t>
  </si>
  <si>
    <t>Jovana Meno School of Nursing PPM Only</t>
  </si>
  <si>
    <t>FPNURS5933</t>
  </si>
  <si>
    <t>Sarah Gardina School of Nursing PPM Only</t>
  </si>
  <si>
    <t>FPNURS5932</t>
  </si>
  <si>
    <t>Melissa Song School of Nursing PPM Only</t>
  </si>
  <si>
    <t>FPNURS5931</t>
  </si>
  <si>
    <t>Sandra Kamba School of Nursing PPM Only</t>
  </si>
  <si>
    <t>FPNURS5930</t>
  </si>
  <si>
    <t>Charmaine Shearer School of Nursing PPM Only</t>
  </si>
  <si>
    <t>FPNURS5929</t>
  </si>
  <si>
    <t>Allison Chung School of Nursing PPM Only</t>
  </si>
  <si>
    <t>FPNURS5928</t>
  </si>
  <si>
    <t>Mary Joe Martinez School of Nursing PPM Only</t>
  </si>
  <si>
    <t>FPNURS5927</t>
  </si>
  <si>
    <t>Moemi Gossal School of Nursing PPM Only</t>
  </si>
  <si>
    <t>FPNURS5926</t>
  </si>
  <si>
    <t>Sumon Johnson School of Nursing PPM Only</t>
  </si>
  <si>
    <t>FPMPSY5925</t>
  </si>
  <si>
    <t>Christina Lee MED Psychiatry And Behav Sci PPM Only</t>
  </si>
  <si>
    <t>FPMINT5924</t>
  </si>
  <si>
    <t>Alexander Becka MED Int Med Admin PPM Only</t>
  </si>
  <si>
    <t>FPMSUR5923</t>
  </si>
  <si>
    <t>Ara Salibian MED Surgery PPM Only</t>
  </si>
  <si>
    <t>FPMINT5922</t>
  </si>
  <si>
    <t>Chouhan Balpreet MED Int Med Admin PPM Only</t>
  </si>
  <si>
    <t>FPECSE5921</t>
  </si>
  <si>
    <t>Vidhyacharan Bhaskar ENGR COMPUTER SCIENCE PPM Only</t>
  </si>
  <si>
    <t>FPLEAL5920</t>
  </si>
  <si>
    <t>Ling Cai EAST ASIAN LANG And CULTURES PPM Only</t>
  </si>
  <si>
    <t>FPMSUR5919</t>
  </si>
  <si>
    <t>Timothy Pirolli MED Surgery PPM Only</t>
  </si>
  <si>
    <t>FPMPMR5918</t>
  </si>
  <si>
    <t>Melita Moore MED Physical Medicine And Rehab PPM Only</t>
  </si>
  <si>
    <t>FPMPMR5917</t>
  </si>
  <si>
    <t>Vikram Agnish MED Physical Medicine And Rehab PPM Only</t>
  </si>
  <si>
    <t>FPMNSG5916</t>
  </si>
  <si>
    <t>Myung Hoon Shin MED Neurological Surgery PPM Only</t>
  </si>
  <si>
    <t>FPMERM5915</t>
  </si>
  <si>
    <t>Samuel Tate MED Emergency Medicine PPM Only</t>
  </si>
  <si>
    <t>FPMPED5914</t>
  </si>
  <si>
    <t>Nathan Stoker MED Pediatrics PPM Only</t>
  </si>
  <si>
    <t>FPMPED5913</t>
  </si>
  <si>
    <t>Philip Malouf MED Pediatrics PPM Only</t>
  </si>
  <si>
    <t>FPMPED5912</t>
  </si>
  <si>
    <t>Luz Natal Hernandez MED Pediatrics PPM Only</t>
  </si>
  <si>
    <t>FPMPED5911</t>
  </si>
  <si>
    <t>James Hall MED Pediatrics PPM Only</t>
  </si>
  <si>
    <t>FPGSM15910</t>
  </si>
  <si>
    <t>Muneet Bains GRADUATE SCHOOL OF MANAGEMENT PPM Only</t>
  </si>
  <si>
    <t>FPMPED5909</t>
  </si>
  <si>
    <t>Jai Autar MED Pediatrics PPM Only</t>
  </si>
  <si>
    <t>FPIMRH5908</t>
  </si>
  <si>
    <t>Gaurav Gulati MED Int Med Rheumatology PPM Only</t>
  </si>
  <si>
    <t>FPMFCM5907</t>
  </si>
  <si>
    <t>Taran Silva MED Family And Community Med PPM Only</t>
  </si>
  <si>
    <t>FPIMHO5906</t>
  </si>
  <si>
    <t>Shuchi Gulati MED Int Med HEMONC PPM Only</t>
  </si>
  <si>
    <t>FPMINT5905</t>
  </si>
  <si>
    <t>Geoffrey DCruz MED Int Med Admin PPM Only</t>
  </si>
  <si>
    <t>FPMSUR5904</t>
  </si>
  <si>
    <t>Ravi Sood MED Surgery PPM Only</t>
  </si>
  <si>
    <t>FPMNEU5903</t>
  </si>
  <si>
    <t>Nigel Pedersen MED Neurology PPM Only</t>
  </si>
  <si>
    <t>FPMFCM5902</t>
  </si>
  <si>
    <t>Whay Yih Cheng MED Family And Community Med PPM Only</t>
  </si>
  <si>
    <t>FPMINT5901</t>
  </si>
  <si>
    <t>Amogh Bhat MED Int Med Admin PPM Only</t>
  </si>
  <si>
    <t>FPMFCM5900</t>
  </si>
  <si>
    <t>Sara Martin MED Family And Community Med PPM Only</t>
  </si>
  <si>
    <t>FPMNEU5899</t>
  </si>
  <si>
    <t>Chen Zhao MED Neurology PPM Only</t>
  </si>
  <si>
    <t>FPMERM5898</t>
  </si>
  <si>
    <t>Deborah Dossick MED Emergency Medicine PPM Only</t>
  </si>
  <si>
    <t>FPNURS5897</t>
  </si>
  <si>
    <t>Kathleen Carlsen School of Nursing PPM Only</t>
  </si>
  <si>
    <t>FPMFCM5896</t>
  </si>
  <si>
    <t>Christina Valerio MED Family And Community Med PPM Only</t>
  </si>
  <si>
    <t>FPMFCM5895</t>
  </si>
  <si>
    <t>Alexander Kim MED Family And Community Med PPM Only</t>
  </si>
  <si>
    <t>FPMPED5894</t>
  </si>
  <si>
    <t>Sheila Saguinsin MED Pediatrics PPM Only</t>
  </si>
  <si>
    <t>FPVPMI5893</t>
  </si>
  <si>
    <t>Andrew Routh VM PATHOLOGY MICRO And IMMUN PPM Only</t>
  </si>
  <si>
    <t>FPMINT5892</t>
  </si>
  <si>
    <t>Joseph Gee MED Int Med Admin PPM Only</t>
  </si>
  <si>
    <t>FPMNSG5891</t>
  </si>
  <si>
    <t>Dalsung Ryu MED Neurological Surgery PPM Only</t>
  </si>
  <si>
    <t>FPMFCM5890</t>
  </si>
  <si>
    <t>Robert Assibey MED Family And Community Med PPM Only</t>
  </si>
  <si>
    <t>FPMFCM5889</t>
  </si>
  <si>
    <t>Andrew Cheung MED Family And Community Med PPM Only</t>
  </si>
  <si>
    <t>FPMINT5888</t>
  </si>
  <si>
    <t>Gurjeet Duhra MED Int Med Admin PPM Only</t>
  </si>
  <si>
    <t>FPMPSY5887</t>
  </si>
  <si>
    <t>Chong Yang MED Psychiatry And Behav Sci PPM Only</t>
  </si>
  <si>
    <t>FPMFCM5886</t>
  </si>
  <si>
    <t>Anna Milliren MED Family And Community Med PPM Only</t>
  </si>
  <si>
    <t>FPIMGI5885</t>
  </si>
  <si>
    <t>Kuldeep Tagore MED Int Med Gastroenterology PPM Only</t>
  </si>
  <si>
    <t>FPAETX5884</t>
  </si>
  <si>
    <t>Kimberly Rosvall ENVIRONMENTAL TOXICOLOGY PPM Only</t>
  </si>
  <si>
    <t>FPMSUR5883</t>
  </si>
  <si>
    <t>Erik Noren MED Surgery PPM Only</t>
  </si>
  <si>
    <t>FPMSUR5882</t>
  </si>
  <si>
    <t>James Taylor MED Surgery PPM Only</t>
  </si>
  <si>
    <t>FPIMID5881</t>
  </si>
  <si>
    <t>Niyati Narsana MED Int Med Infectious Dis PPM Only</t>
  </si>
  <si>
    <t>FPLLAW5880</t>
  </si>
  <si>
    <t>Wadie Edward Said SCHOOL OF LAW PPM Only</t>
  </si>
  <si>
    <t>FPLMIL5879</t>
  </si>
  <si>
    <t>Walter Wade MILITARY SCIENCE PPM Only</t>
  </si>
  <si>
    <t>FPMNEU5878</t>
  </si>
  <si>
    <t>Shubhi Agrawal MED Neurology PPM Only</t>
  </si>
  <si>
    <t>FPAPLS5877</t>
  </si>
  <si>
    <t>Fetien Abera PLANT SCIENCES PPM Only</t>
  </si>
  <si>
    <t>FPBPLB5876</t>
  </si>
  <si>
    <t>Yann Ru Lou PLANT BIOLOGY PPM Only</t>
  </si>
  <si>
    <t>FPMINT5875</t>
  </si>
  <si>
    <t>Thomas Chang MED Int Med Admin PPM Only</t>
  </si>
  <si>
    <t>FPLMIL5874</t>
  </si>
  <si>
    <t>Eric Park MILITARY SCIENCE PPM Only</t>
  </si>
  <si>
    <t>FPMINT5873</t>
  </si>
  <si>
    <t>Walter Shakespeare MED Int Med Admin PPM Only</t>
  </si>
  <si>
    <t>FPMINT5872</t>
  </si>
  <si>
    <t>Tokunboh Olaosebikan MED Int Med Admin PPM Only</t>
  </si>
  <si>
    <t>FPLLAW5871</t>
  </si>
  <si>
    <t>Jonathan David Greenberg SCHOOL OF LAW PPM Only</t>
  </si>
  <si>
    <t>FPVVSR5870</t>
  </si>
  <si>
    <t>Stephanie Goldschmidt VM SURGRAD SCIENCE PPM Only</t>
  </si>
  <si>
    <t>FPMPED5869</t>
  </si>
  <si>
    <t>Leo Benjamine MED Pediatrics PPM Only</t>
  </si>
  <si>
    <t>FPMINT5868</t>
  </si>
  <si>
    <t>Steven Cocciardi MED Int Med Admin PPM Only</t>
  </si>
  <si>
    <t>FPMINT5867</t>
  </si>
  <si>
    <t>Upendra Kaphle MED Int Med Admin PPM Only</t>
  </si>
  <si>
    <t>FPMINT5866</t>
  </si>
  <si>
    <t>Tariq Horani MED Int Med Admin PPM Only</t>
  </si>
  <si>
    <t>FPMFCM5865</t>
  </si>
  <si>
    <t>Antoinette Martinez MED Family And Community Med PPM Only</t>
  </si>
  <si>
    <t>FPMPED5864</t>
  </si>
  <si>
    <t>Ambika Chidambaram MED Pediatrics PPM Only</t>
  </si>
  <si>
    <t>FPLLAW5863</t>
  </si>
  <si>
    <t>Mary Ziegler SCHOOL OF LAW PPM Only</t>
  </si>
  <si>
    <t>FPMFCM5862</t>
  </si>
  <si>
    <t>David Klein MED Family And Community Med PPM Only</t>
  </si>
  <si>
    <t>FPMFCM5861</t>
  </si>
  <si>
    <t>Felicia Tang MED Family And Community Med PPM Only</t>
  </si>
  <si>
    <t>FPMPED5860</t>
  </si>
  <si>
    <t>Kelly Hearney MED Pediatrics PPM Only</t>
  </si>
  <si>
    <t>FPMPED5859</t>
  </si>
  <si>
    <t>Christina Ching MED Pediatrics PPM Only</t>
  </si>
  <si>
    <t>FPLSOC5858</t>
  </si>
  <si>
    <t>Kai Wen Yang SOCIOLOGY PPM Only</t>
  </si>
  <si>
    <t>FPMPED5857</t>
  </si>
  <si>
    <t>Yi Shiau Leu MED Pediatrics PPM Only</t>
  </si>
  <si>
    <t>FPMCEL5856</t>
  </si>
  <si>
    <t>Sailabala Vanguri MED Cell Biology And Human Anat PPM Only</t>
  </si>
  <si>
    <t>FPMPAT5855</t>
  </si>
  <si>
    <t>Jiemin Zhou MED Pathology And Lab Medicine PPM Only</t>
  </si>
  <si>
    <t>FPLLAW5854</t>
  </si>
  <si>
    <t>Marcus Salvato Quintanilla SCHOOL OF LAW PPM Only</t>
  </si>
  <si>
    <t>FPLLAW5853</t>
  </si>
  <si>
    <t>Ian Michael Fein SCHOOL OF LAW PPM Only</t>
  </si>
  <si>
    <t>FPIMNE5852</t>
  </si>
  <si>
    <t>Natalie Beck MED Int Med Nephrology PPM Only</t>
  </si>
  <si>
    <t>FPLLAW5851</t>
  </si>
  <si>
    <t>Curtis Fiorini SCHOOL OF LAW PPM Only</t>
  </si>
  <si>
    <t>FPMORT5850</t>
  </si>
  <si>
    <t>Michael Firtha MED Orthopaedic Surgery PPM Only</t>
  </si>
  <si>
    <t>FPMORT5849</t>
  </si>
  <si>
    <t>Michael Daly MED Orthopaedic Surgery PPM Only</t>
  </si>
  <si>
    <t>FPMPED5848</t>
  </si>
  <si>
    <t>Sara Abu Nasser MED Pediatrics PPM Only</t>
  </si>
  <si>
    <t>FPMOBG5847</t>
  </si>
  <si>
    <t>Minajoy Sebastian MED Obstetrics And Gynecology PPM Only</t>
  </si>
  <si>
    <t>FPBEVE5846</t>
  </si>
  <si>
    <t>Elizabeth Crone EVOLUTION And ECOLOGY PPM Only</t>
  </si>
  <si>
    <t>FPMFCM5845</t>
  </si>
  <si>
    <t>Carmen Butts MED Family And Community Med PPM Only</t>
  </si>
  <si>
    <t>FPMPSY5844</t>
  </si>
  <si>
    <t>Rachel Foster MED Psychiatry And Behav Sci PPM Only</t>
  </si>
  <si>
    <t>FPMOBG5843</t>
  </si>
  <si>
    <t>Sahar Doctorvaladan MED Obstetrics And Gynecology PPM Only</t>
  </si>
  <si>
    <t>FPMFCM5842</t>
  </si>
  <si>
    <t>Rashida Parween MED Family And Community Med PPM Only</t>
  </si>
  <si>
    <t>FPMPED5841</t>
  </si>
  <si>
    <t>Tanaporn Wilaisakditipakorn MED Pediatrics PPM Only</t>
  </si>
  <si>
    <t>FPMFCM5840</t>
  </si>
  <si>
    <t>Larry Feliciano MED Family And Community Med PPM Only</t>
  </si>
  <si>
    <t>FPNURS5839</t>
  </si>
  <si>
    <t>Gail Powell Cope School of Nursing PPM Only</t>
  </si>
  <si>
    <t>FPMRAD5838</t>
  </si>
  <si>
    <t>Maryam Shahrzad MED Radiology PPM Only</t>
  </si>
  <si>
    <t>FPDEDU5837</t>
  </si>
  <si>
    <t>Yianella Blanco EDUCATION PPM Only</t>
  </si>
  <si>
    <t>FPLLAW5836</t>
  </si>
  <si>
    <t>Lizzie Lockwood SCHOOL OF LAW PPM Only</t>
  </si>
  <si>
    <t>FPMSUR5835</t>
  </si>
  <si>
    <t>Sophoclis Alexopoulos MED Surgery PPM Only</t>
  </si>
  <si>
    <t>FPEBME5834</t>
  </si>
  <si>
    <t>Xianglong Wang BIOMEDICAL ENGINEERING PPM Only</t>
  </si>
  <si>
    <t>FPLGSW5833</t>
  </si>
  <si>
    <t>Rohma Khan GENDERSEXUALITY WOMENSSTUDIES PPM Only</t>
  </si>
  <si>
    <t>FPLMIL5832</t>
  </si>
  <si>
    <t>Killian Burns MILITARY SCIENCE PPM Only</t>
  </si>
  <si>
    <t>FPLGSW5831</t>
  </si>
  <si>
    <t>Christoph Hanssmann GENDERSEXUALITY WOMENSSTUDIES PPM Only</t>
  </si>
  <si>
    <t>FPLENL5830</t>
  </si>
  <si>
    <t>Carla Schaefer ENGLISH PPM Only</t>
  </si>
  <si>
    <t>FPLDES5828</t>
  </si>
  <si>
    <t>Tanuja Mishra DEPARTMENT OF DESIGN PPM Only</t>
  </si>
  <si>
    <t>FPMPAT5827</t>
  </si>
  <si>
    <t>Vihar Patel MED Pathology And Lab Medicine PPM Only</t>
  </si>
  <si>
    <t>FPMMIC5826</t>
  </si>
  <si>
    <t>Renato de Lima Santos MED Medical Microbiology And Imm PPM Only</t>
  </si>
  <si>
    <t>FPMRAD5825</t>
  </si>
  <si>
    <t>Hatice Kader Karli Oguz MED Radiology PPM Only</t>
  </si>
  <si>
    <t>FPMANS5824</t>
  </si>
  <si>
    <t>Rajeev Wadia MED Anesth And Pain Medicine PPM Only</t>
  </si>
  <si>
    <t>FPMEPM5823</t>
  </si>
  <si>
    <t>Hong Li MED Public Health Sciences PPM Only</t>
  </si>
  <si>
    <t>FPLENL5822</t>
  </si>
  <si>
    <t>Akua Banful ENGLISH PPM Only</t>
  </si>
  <si>
    <t>FPMFCM5821</t>
  </si>
  <si>
    <t>Breanna Gawrys MED Family And Community Med PPM Only</t>
  </si>
  <si>
    <t>FPLECN5820</t>
  </si>
  <si>
    <t>Emile Marin ECONOMICS PPM Only</t>
  </si>
  <si>
    <t>FPDEDU5819</t>
  </si>
  <si>
    <t>Alicia Rusoja EDUCATION PPM Only</t>
  </si>
  <si>
    <t>FPMPSY5818</t>
  </si>
  <si>
    <t>Belinda Bandstra MED Psychiatry And Behav Sci PPM Only</t>
  </si>
  <si>
    <t>FPMFCM5817</t>
  </si>
  <si>
    <t>Candace Lawson MED Family And Community Med PPM Only</t>
  </si>
  <si>
    <t>FPMORT5816</t>
  </si>
  <si>
    <t>Hans Bueff MED Orthopaedic Surgery PPM Only</t>
  </si>
  <si>
    <t>FPMRAD5815</t>
  </si>
  <si>
    <t>Sujit Jha MED Radiology PPM Only</t>
  </si>
  <si>
    <t>FPBEVE5814</t>
  </si>
  <si>
    <t>Anya Brown EVOLUTION And ECOLOGY PPM Only</t>
  </si>
  <si>
    <t>FPEMAE5813</t>
  </si>
  <si>
    <t>Christina Harvey MECHANICAL And AEROSPACE ENGR PPM Only</t>
  </si>
  <si>
    <t>FPMERM5812</t>
  </si>
  <si>
    <t>Cosby Arnold MED Emergency Medicine PPM Only</t>
  </si>
  <si>
    <t>FPLCMN5811</t>
  </si>
  <si>
    <t>Soojong Kim COMMUNICATION PPM Only</t>
  </si>
  <si>
    <t>FPMANS5810</t>
  </si>
  <si>
    <t>Andrew Taniguchi MED Anesth And Pain Medicine PPM Only</t>
  </si>
  <si>
    <t>FPLPSC5809</t>
  </si>
  <si>
    <t>ARIEL MOSLEY PSYCHOLOGY PPM Only</t>
  </si>
  <si>
    <t>FPMANS5808</t>
  </si>
  <si>
    <t>William Yates MED Anesth And Pain Medicine PPM Only</t>
  </si>
  <si>
    <t>FPLLAW5807</t>
  </si>
  <si>
    <t>Daniel Bernstein SCHOOL OF LAW PPM Only</t>
  </si>
  <si>
    <t>FPECEE5806</t>
  </si>
  <si>
    <t>Kari Watkins CIVIL And ENVIRONMENTAL ENGR PPM Only</t>
  </si>
  <si>
    <t>FPIMID5805</t>
  </si>
  <si>
    <t>Sebastian Winter MED Int Med Infectious Dis PPM Only</t>
  </si>
  <si>
    <t>FPMSUR5804</t>
  </si>
  <si>
    <t>Paul Mazur MED Surgery PPM Only</t>
  </si>
  <si>
    <t>FPMNEU5803</t>
  </si>
  <si>
    <t>Rochelle Frank MED Neurology PPM Only</t>
  </si>
  <si>
    <t>FPLSTA5802</t>
  </si>
  <si>
    <t>Peter Kramlinger STATISTICS PPM Only</t>
  </si>
  <si>
    <t>FPLMAT5801</t>
  </si>
  <si>
    <t>Melissa Zhang MATHEMATICS PPM Only</t>
  </si>
  <si>
    <t>FPMOBG5800</t>
  </si>
  <si>
    <t>Gerardo Hernandez MED Obstetrics And Gynecology PPM Only</t>
  </si>
  <si>
    <t>FPGSM15799</t>
  </si>
  <si>
    <t>Kevin Mello GRADUATE SCHOOL OF MANAGEMENT PPM Only</t>
  </si>
  <si>
    <t>FPMINT5798</t>
  </si>
  <si>
    <t>David Clarke MED Int Med Admin PPM Only</t>
  </si>
  <si>
    <t>FPMFCM5797</t>
  </si>
  <si>
    <t>April Leonardo MED Family And Community Med PPM Only</t>
  </si>
  <si>
    <t>FPEECE5796</t>
  </si>
  <si>
    <t>Hyoyoung Jeong ELECT And COMP ENGR PPM Only</t>
  </si>
  <si>
    <t>FPLPSC5795</t>
  </si>
  <si>
    <t>Emorie Beck PSYCHOLOGY PPM Only</t>
  </si>
  <si>
    <t>FPAVIT5794</t>
  </si>
  <si>
    <t>Luis Diaz Garcia VITICULTURE And ENOLOGY PPM Only</t>
  </si>
  <si>
    <t>FPGSM15793</t>
  </si>
  <si>
    <t>Kayla Stajkovic GRADUATE SCHOOL OF MANAGEMENT PPM Only</t>
  </si>
  <si>
    <t>FPMPED5792</t>
  </si>
  <si>
    <t>Altangerel Manal MED Pediatrics PPM Only</t>
  </si>
  <si>
    <t>FPGSM15791</t>
  </si>
  <si>
    <t>Keer Yang GRADUATE SCHOOL OF MANAGEMENT PPM Only</t>
  </si>
  <si>
    <t>FPMPSY5790</t>
  </si>
  <si>
    <t>Trisha Wallis MED Psychiatry And Behav Sci PPM Only</t>
  </si>
  <si>
    <t>FPMPED5789</t>
  </si>
  <si>
    <t>Lisa Ponce MED Pediatrics PPM Only</t>
  </si>
  <si>
    <t>FPLMAT5788</t>
  </si>
  <si>
    <t>Edward Goldsmith MATHEMATICS PPM Only</t>
  </si>
  <si>
    <t>FPMOTO5787</t>
  </si>
  <si>
    <t>Brent Feldt MED Otolaryngology PPM Only</t>
  </si>
  <si>
    <t>FPLMAT5786</t>
  </si>
  <si>
    <t>Anna Parlak MATHEMATICS PPM Only</t>
  </si>
  <si>
    <t>FPGSM15785</t>
  </si>
  <si>
    <t>Beth Bechky GRADUATE SCHOOL OF MANAGEMENT PPM Only</t>
  </si>
  <si>
    <t>FPIMHP5784</t>
  </si>
  <si>
    <t>Pushkal Jadaun MED Int Med Hospitalist PPM Only</t>
  </si>
  <si>
    <t>FPLLAW5783</t>
  </si>
  <si>
    <t>James Liu SCHOOL OF LAW PPM Only</t>
  </si>
  <si>
    <t>FPAARE5782</t>
  </si>
  <si>
    <t>Mayada Baydas AG And RESOURCE ECONOMICS PPM Only</t>
  </si>
  <si>
    <t>FPLMIL5781</t>
  </si>
  <si>
    <t>Justin Ottenwalter MILITARY SCIENCE PPM Only</t>
  </si>
  <si>
    <t>FPLCHE5780</t>
  </si>
  <si>
    <t>Elizabeth Neumann CHEMISTRY PPM Only</t>
  </si>
  <si>
    <t>FPLECN5779</t>
  </si>
  <si>
    <t>Xian Jiang ECONOMICS PPM Only</t>
  </si>
  <si>
    <t>FPMPED5778</t>
  </si>
  <si>
    <t>Beverly Young MED Pediatrics PPM Only</t>
  </si>
  <si>
    <t>FPAHCE5777</t>
  </si>
  <si>
    <t>Chi Yun Moon HUMAN ECOLOGY PPM Only</t>
  </si>
  <si>
    <t>FPVPMI5776</t>
  </si>
  <si>
    <t>Austin Viall VM PATHOLOGY MICRO And IMMUN PPM Only</t>
  </si>
  <si>
    <t>FPMARO5775</t>
  </si>
  <si>
    <t>Nathalie Nguyen MED Radiation Oncology PPM Only</t>
  </si>
  <si>
    <t>FPMOBG5774</t>
  </si>
  <si>
    <t>James Bedell MED Obstetrics And Gynecology PPM Only</t>
  </si>
  <si>
    <t>FPLMAT5773</t>
  </si>
  <si>
    <t>Luze Xu MATHEMATICS PPM Only</t>
  </si>
  <si>
    <t>FPMPED5772</t>
  </si>
  <si>
    <t>Madiha Daud MED Pediatrics PPM Only</t>
  </si>
  <si>
    <t>FPMNSG5771</t>
  </si>
  <si>
    <t>Kawanaa Carter MED Neurological Surgery PPM Only</t>
  </si>
  <si>
    <t>FPMOBG5770</t>
  </si>
  <si>
    <t>Hillary Hendryk MED Obstetrics And Gynecology PPM Only</t>
  </si>
  <si>
    <t>FPMOBG5769</t>
  </si>
  <si>
    <t>Sallis Yip MED Obstetrics And Gynecology PPM Only</t>
  </si>
  <si>
    <t>FPMFCM5768</t>
  </si>
  <si>
    <t>Daniel Lara MED Family And Community Med PPM Only</t>
  </si>
  <si>
    <t>FPIMHO5767</t>
  </si>
  <si>
    <t>Nicholas Mitsiades MED Int Med HEMONC PPM Only</t>
  </si>
  <si>
    <t>FPMINT5766</t>
  </si>
  <si>
    <t>Anthony Fu MED Int Med Admin PPM Only</t>
  </si>
  <si>
    <t>FPGSM15765</t>
  </si>
  <si>
    <t>Horacio Enriquez GRADUATE SCHOOL OF MANAGEMENT PPM Only</t>
  </si>
  <si>
    <t>FPMFCM5764</t>
  </si>
  <si>
    <t>Amy Davis MED Family And Community Med PPM Only</t>
  </si>
  <si>
    <t>FPMPSY5763</t>
  </si>
  <si>
    <t>Sanh Nguyen MED Psychiatry And Behav Sci PPM Only</t>
  </si>
  <si>
    <t>FPMPSY5762</t>
  </si>
  <si>
    <t>Mina Hah MED Psychiatry And Behav Sci PPM Only</t>
  </si>
  <si>
    <t>FPLMUS5761</t>
  </si>
  <si>
    <t>Heidi Moss Erickson MUSIC PPM Only</t>
  </si>
  <si>
    <t>FPMPED5760</t>
  </si>
  <si>
    <t>Sheryl Boon MED Pediatrics PPM Only</t>
  </si>
  <si>
    <t>FPLUWP5759</t>
  </si>
  <si>
    <t>Angela Morris UNIVERSITY WRITING PROGRAM PPM Only</t>
  </si>
  <si>
    <t>FPIMEN5758</t>
  </si>
  <si>
    <t>Jose Lado Abeal MED Int Med Endocrinology PPM Only</t>
  </si>
  <si>
    <t>FPMRAD5757</t>
  </si>
  <si>
    <t>Eric Diaz MED Radiology PPM Only</t>
  </si>
  <si>
    <t>FPMPSY5756</t>
  </si>
  <si>
    <t>Andrew Bregman MED Psychiatry And Behav Sci PPM Only</t>
  </si>
  <si>
    <t>FPMNSG5755</t>
  </si>
  <si>
    <t>Jonghoon Kim MED Neurological Surgery PPM Only</t>
  </si>
  <si>
    <t>FPVVME5754</t>
  </si>
  <si>
    <t>Grace VanHoy VM MEDICINE And EPIDEMIOLOGY PPM Only</t>
  </si>
  <si>
    <t>FPVHFS5753</t>
  </si>
  <si>
    <t>Fabio de Souza Mendonca CA ANIMAL HLTH And FOOD SAFETY LAB PPM Only</t>
  </si>
  <si>
    <t>FPMSUR5752</t>
  </si>
  <si>
    <t>Patrick Berg MED Surgery PPM Only</t>
  </si>
  <si>
    <t>FPLCLC5751</t>
  </si>
  <si>
    <t>Jae Yong Suk LIGHTING TECHNOLOGY CENTER PPM Only</t>
  </si>
  <si>
    <t>FPLDES5751</t>
  </si>
  <si>
    <t>Jae Yong Suk DEPARTMENT OF DESIGN PPM Only</t>
  </si>
  <si>
    <t>FPMNSG5750</t>
  </si>
  <si>
    <t>Christelle Anaclet MED Neurological Surgery PPM Only</t>
  </si>
  <si>
    <t>FPLUWP5749</t>
  </si>
  <si>
    <t>Brendan Johnston UNIVERSITY WRITING PROGRAM PPM Only</t>
  </si>
  <si>
    <t>FPMINT5748</t>
  </si>
  <si>
    <t>David Yee MED Int Med Admin PPM Only</t>
  </si>
  <si>
    <t>FPMNEU5747</t>
  </si>
  <si>
    <t>Jonathan Snider MED Neurology PPM Only</t>
  </si>
  <si>
    <t>FPMPSY5746</t>
  </si>
  <si>
    <t>Jill Ludin MED Psychiatry And Behav Sci PPM Only</t>
  </si>
  <si>
    <t>FPMINT5745</t>
  </si>
  <si>
    <t>Jun Yang MED Int Med Admin PPM Only</t>
  </si>
  <si>
    <t>FPMPSY5744</t>
  </si>
  <si>
    <t>James Worledge MED Psychiatry And Behav Sci PPM Only</t>
  </si>
  <si>
    <t>FPGSM15743</t>
  </si>
  <si>
    <t>Andrea Haviley GRADUATE SCHOOL OF MANAGEMENT PPM Only</t>
  </si>
  <si>
    <t>FPMINT5742</t>
  </si>
  <si>
    <t>Dat Lu MED Int Med Admin PPM Only</t>
  </si>
  <si>
    <t>FPECEE5741</t>
  </si>
  <si>
    <t>Somayeh Nassiri CIVIL And ENVIRONMENTAL ENGR PPM Only</t>
  </si>
  <si>
    <t>FPMINT5740</t>
  </si>
  <si>
    <t>Eric Johnson MED Int Med Admin PPM Only</t>
  </si>
  <si>
    <t>FPMINT5739</t>
  </si>
  <si>
    <t>Dayna Miyashiro MED Int Med Admin PPM Only</t>
  </si>
  <si>
    <t>FPALAW5738</t>
  </si>
  <si>
    <t>Line Tau Strand LAND AIR And WATER RESOURCES PPM Only</t>
  </si>
  <si>
    <t>FPIMCA5737</t>
  </si>
  <si>
    <t>Matthew Lam MED INT MED CARDIOLOGY PPM Only</t>
  </si>
  <si>
    <t>FPMEPM5736</t>
  </si>
  <si>
    <t>Amanda Midboe MED Public Health Sciences PPM Only</t>
  </si>
  <si>
    <t>FPLLAW5735</t>
  </si>
  <si>
    <t>Lydia de la Torre SCHOOL OF LAW PPM Only</t>
  </si>
  <si>
    <t>FPMORT5734</t>
  </si>
  <si>
    <t>Sean Campbell MED Orthopaedic Surgery PPM Only</t>
  </si>
  <si>
    <t>FPGSM15733</t>
  </si>
  <si>
    <t>Catherine Kendall GRADUATE SCHOOL OF MANAGEMENT PPM Only</t>
  </si>
  <si>
    <t>FPMPAT5732</t>
  </si>
  <si>
    <t>Katherine Marie Deem MED Pathology And Lab Medicine PPM Only</t>
  </si>
  <si>
    <t>FPIMCA5731</t>
  </si>
  <si>
    <t>Shirin Jimenez MED INT MED CARDIOLOGY PPM Only</t>
  </si>
  <si>
    <t>FPVVME5730</t>
  </si>
  <si>
    <t>Allison Gagnon VM MEDICINE And EPIDEMIOLOGY PPM Only</t>
  </si>
  <si>
    <t>FPMPED5729</t>
  </si>
  <si>
    <t>Minaleshoa Abye MED Pediatrics PPM Only</t>
  </si>
  <si>
    <t>FPGSM15728</t>
  </si>
  <si>
    <t>Edward David Arnheiter GRADUATE SCHOOL OF MANAGEMENT PPM Only</t>
  </si>
  <si>
    <t>FPMDER5727</t>
  </si>
  <si>
    <t>Jaehwan Kim MED Dermatology PPM Only</t>
  </si>
  <si>
    <t>FPIMGM5726</t>
  </si>
  <si>
    <t>Alejandro C Jimenez MED Int Med Genl Medicine PPM Only</t>
  </si>
  <si>
    <t>FPMEPM5725</t>
  </si>
  <si>
    <t>Sonia Jain MED Public Health Sciences PPM Only</t>
  </si>
  <si>
    <t>FPLCHI5724</t>
  </si>
  <si>
    <t>Sandra Pacheco CHICANO STUDIES PPM Only</t>
  </si>
  <si>
    <t>FPTRAN5723</t>
  </si>
  <si>
    <t>Stefan Mabit INST OF TRANSPORTATION STUDIES PPM Only</t>
  </si>
  <si>
    <t>FPNURS5722</t>
  </si>
  <si>
    <t>Sarah Pyle School of Nursing PPM Only</t>
  </si>
  <si>
    <t>FPNURS5721</t>
  </si>
  <si>
    <t>Sarah Hendricks School of Nursing PPM Only</t>
  </si>
  <si>
    <t>FPNURS5720</t>
  </si>
  <si>
    <t>Mona Marie Bernardo Evans School of Nursing PPM Only</t>
  </si>
  <si>
    <t>FPMPSY5719</t>
  </si>
  <si>
    <t>Ligia Berci MED Psychiatry And Behav Sci PPM Only</t>
  </si>
  <si>
    <t>FPMANS5718</t>
  </si>
  <si>
    <t>Hannah Bechtold MED Anesth And Pain Medicine PPM Only</t>
  </si>
  <si>
    <t>FPMANS5717</t>
  </si>
  <si>
    <t>Joshua Santos MED Anesth And Pain Medicine PPM Only</t>
  </si>
  <si>
    <t>FPMINT5716</t>
  </si>
  <si>
    <t>Francis Essien MED Int Med Admin PPM Only</t>
  </si>
  <si>
    <t>FPMINT5715</t>
  </si>
  <si>
    <t>David Patella MED Int Med Admin PPM Only</t>
  </si>
  <si>
    <t>FPLPHY5714</t>
  </si>
  <si>
    <t>Robert Shelton PHYSICS PPM Only</t>
  </si>
  <si>
    <t>FPNURS5713</t>
  </si>
  <si>
    <t>Miles Harris School of Nursing PPM Only</t>
  </si>
  <si>
    <t>FPBNPB5712</t>
  </si>
  <si>
    <t>Taiyi Kuo NEURO PHYSIO And BEHAVIOR PPM Only</t>
  </si>
  <si>
    <t>FPIMHP5711</t>
  </si>
  <si>
    <t>Dennis Whang MED Int Med Hospitalist PPM Only</t>
  </si>
  <si>
    <t>FPEECE5710</t>
  </si>
  <si>
    <t>Junshan Zhang ELECT And COMP ENGR PPM Only</t>
  </si>
  <si>
    <t>FPGSM15709</t>
  </si>
  <si>
    <t>Candice Reimers GRADUATE SCHOOL OF MANAGEMENT PPM Only</t>
  </si>
  <si>
    <t>FPMPAT5708</t>
  </si>
  <si>
    <t>Xiao Jing Wang MED Pathology And Lab Medicine PPM Only</t>
  </si>
  <si>
    <t>FPMSUR5707</t>
  </si>
  <si>
    <t>Peter Than MED Surgery PPM Only</t>
  </si>
  <si>
    <t>FPLMAT5706</t>
  </si>
  <si>
    <t>Christopher M Heggerud MATHEMATICS PPM Only</t>
  </si>
  <si>
    <t>FPMERM5705</t>
  </si>
  <si>
    <t>Henry Chan MED Emergency Medicine PPM Only</t>
  </si>
  <si>
    <t>FPMERM5704</t>
  </si>
  <si>
    <t>Shanthi Aribindi MED Emergency Medicine PPM Only</t>
  </si>
  <si>
    <t>FPMERM5703</t>
  </si>
  <si>
    <t>Rachel Baltasar MED Emergency Medicine PPM Only</t>
  </si>
  <si>
    <t>FPMERM5702</t>
  </si>
  <si>
    <t>Anitha Ayyalapu MED Emergency Medicine PPM Only</t>
  </si>
  <si>
    <t>FPLMUS5701</t>
  </si>
  <si>
    <t>Luis Talamantes MUSIC PPM Only</t>
  </si>
  <si>
    <t>FPMERM5700</t>
  </si>
  <si>
    <t>Brendan Thelen MED Emergency Medicine PPM Only</t>
  </si>
  <si>
    <t>FPMEPM5699</t>
  </si>
  <si>
    <t>Holly Jimison MED Public Health Sciences PPM Only</t>
  </si>
  <si>
    <t>FPMEPM5698</t>
  </si>
  <si>
    <t>Michael Pavel MED Public Health Sciences PPM Only</t>
  </si>
  <si>
    <t>FPDEDU5697</t>
  </si>
  <si>
    <t>Lacey Boatman EDUCATION PPM Only</t>
  </si>
  <si>
    <t>FPDEDU5696</t>
  </si>
  <si>
    <t>Alicia Herrera EDUCATION PPM Only</t>
  </si>
  <si>
    <t>FPECHE5695</t>
  </si>
  <si>
    <t>Glaucia Helena Carvalho do Prado CHEMICAL ENGINEERING PPM Only</t>
  </si>
  <si>
    <t>FPMORT5694</t>
  </si>
  <si>
    <t>Amanda Whitaker MED Orthopaedic Surgery PPM Only</t>
  </si>
  <si>
    <t>FPMSUR5693</t>
  </si>
  <si>
    <t>Cameron Gaskill MED Surgery PPM Only</t>
  </si>
  <si>
    <t>FPLMUS5692</t>
  </si>
  <si>
    <t>Portia Njoku MUSIC PPM Only</t>
  </si>
  <si>
    <t>FPLMUS5691</t>
  </si>
  <si>
    <t>Faythe Vollrath MUSIC PPM Only</t>
  </si>
  <si>
    <t>FPMEPM5690</t>
  </si>
  <si>
    <t>Kristen Aiemjoy MED Public Health Sciences PPM Only</t>
  </si>
  <si>
    <t>FPVMDO5689</t>
  </si>
  <si>
    <t>Mark Stetter VM DEANS OFFICE PPM Only</t>
  </si>
  <si>
    <t>FPMURO5688</t>
  </si>
  <si>
    <t>Manolis Alexander Pratsinis MED Urologic Surgery PPM Only</t>
  </si>
  <si>
    <t>FPMMIC5687</t>
  </si>
  <si>
    <t>Jogender Tushir Singh MED Medical Microbiology And Imm PPM Only</t>
  </si>
  <si>
    <t>FPLUWP5686</t>
  </si>
  <si>
    <t>Ann Michaels UNIVERSITY WRITING PROGRAM PPM Only</t>
  </si>
  <si>
    <t>FPMPMR5685</t>
  </si>
  <si>
    <t>Daniel Herman MED Physical Medicine And Rehab PPM Only</t>
  </si>
  <si>
    <t>FPMPED5684</t>
  </si>
  <si>
    <t>Samhita Bhargava MED Pediatrics PPM Only</t>
  </si>
  <si>
    <t>FPMNSG5683</t>
  </si>
  <si>
    <t>David Brandman MED Neurological Surgery PPM Only</t>
  </si>
  <si>
    <t>FPVVMB5682</t>
  </si>
  <si>
    <t>Ilknur Dursun VM MOLECULAR BIO SCIENCES PPM Only</t>
  </si>
  <si>
    <t>FPDEDU5681</t>
  </si>
  <si>
    <t>Doron J Markus EDUCATION PPM Only</t>
  </si>
  <si>
    <t>FPMNSG5680</t>
  </si>
  <si>
    <t>Sergey Stavisky MED Neurological Surgery PPM Only</t>
  </si>
  <si>
    <t>FPLMAT5679</t>
  </si>
  <si>
    <t>Alex Chandler MATHEMATICS PPM Only</t>
  </si>
  <si>
    <t>FPLUWP5678</t>
  </si>
  <si>
    <t>Catherine Niu UNIVERSITY WRITING PROGRAM PPM Only</t>
  </si>
  <si>
    <t>FPLGAR5677</t>
  </si>
  <si>
    <t>Jekaterina Galmant GERMAN And RUSSIAN PPM Only</t>
  </si>
  <si>
    <t>FPMMIC5676</t>
  </si>
  <si>
    <t>Sanchita Bhatnagar MED Medical Microbiology And Imm PPM Only</t>
  </si>
  <si>
    <t>FPVVME5675</t>
  </si>
  <si>
    <t>Hugues Beaufrere VM MEDICINE And EPIDEMIOLOGY PPM Only</t>
  </si>
  <si>
    <t>FPMEPM5674</t>
  </si>
  <si>
    <t>Jake Pry MED Public Health Sciences PPM Only</t>
  </si>
  <si>
    <t>FPVVSR5673</t>
  </si>
  <si>
    <t>Krzysztof Marycz VM SURGRAD SCIENCE PPM Only</t>
  </si>
  <si>
    <t>FPMORT5672</t>
  </si>
  <si>
    <t>Sophia Traven MED Orthopaedic Surgery PPM Only</t>
  </si>
  <si>
    <t>FPMRAD5671</t>
  </si>
  <si>
    <t>Mohammad Madani MED Radiology PPM Only</t>
  </si>
  <si>
    <t>FPLUWP5670</t>
  </si>
  <si>
    <t>Pamela Chisum UNIVERSITY WRITING PROGRAM PPM Only</t>
  </si>
  <si>
    <t>FPGSM15669</t>
  </si>
  <si>
    <t>Guruprasad Pundoor GRADUATE SCHOOL OF MANAGEMENT PPM Only</t>
  </si>
  <si>
    <t>FPNURS5668</t>
  </si>
  <si>
    <t>Mondana Zargarnian School of Nursing PPM Only</t>
  </si>
  <si>
    <t>FPIMHP5667</t>
  </si>
  <si>
    <t>Ali Arif Nasir MED Int Med Hospitalist PPM Only</t>
  </si>
  <si>
    <t>FPVPMI5666</t>
  </si>
  <si>
    <t>Joao Pinto VM PATHOLOGY MICRO And IMMUN PPM Only</t>
  </si>
  <si>
    <t>FPMANS5665</t>
  </si>
  <si>
    <t>Viviana Ruiz Barros MED Anesth And Pain Medicine PPM Only</t>
  </si>
  <si>
    <t>FPNURS5664</t>
  </si>
  <si>
    <t>Mary Gallagher School of Nursing PPM Only</t>
  </si>
  <si>
    <t>FPMNEU5663</t>
  </si>
  <si>
    <t>Christina Kim MED Neurology PPM Only</t>
  </si>
  <si>
    <t>FPBCNS5663</t>
  </si>
  <si>
    <t>Christina Kim Center for Neuroscience PPM Only</t>
  </si>
  <si>
    <t>FPMPSY5662</t>
  </si>
  <si>
    <t>Alexander Hazel MED Psychiatry And Behav Sci PPM Only</t>
  </si>
  <si>
    <t>FPMPED5661</t>
  </si>
  <si>
    <t>William Broeckel MED Pediatrics PPM Only</t>
  </si>
  <si>
    <t>FPLMAT5660</t>
  </si>
  <si>
    <t>Alexander Wein MATHEMATICS PPM Only</t>
  </si>
  <si>
    <t>FPIMGM5659</t>
  </si>
  <si>
    <t>Asadullah Khan Awan MED Int Med Genl Medicine PPM Only</t>
  </si>
  <si>
    <t>FPLEPS5658</t>
  </si>
  <si>
    <t>Eliot Atekwana EARTH And PLANETARY SCIENCES PPM Only</t>
  </si>
  <si>
    <t>FPMPAT5657</t>
  </si>
  <si>
    <t>Maryam Asif MED Pathology And Lab Medicine PPM Only</t>
  </si>
  <si>
    <t>FPECEE5656</t>
  </si>
  <si>
    <t>Rich Corsi CIVIL And ENVIRONMENTAL ENGR PPM Only</t>
  </si>
  <si>
    <t>FPMRAD5655</t>
  </si>
  <si>
    <t>Michael Larson MED Radiology PPM Only</t>
  </si>
  <si>
    <t>FPMORT5654</t>
  </si>
  <si>
    <t>Gillian Soles MED Orthopaedic Surgery PPM Only</t>
  </si>
  <si>
    <t>FPVVME5653</t>
  </si>
  <si>
    <t>Brian Speer VM MEDICINE And EPIDEMIOLOGY PPM Only</t>
  </si>
  <si>
    <t>FPMDER5652</t>
  </si>
  <si>
    <t>Elizabeth Rizza MED Dermatology PPM Only</t>
  </si>
  <si>
    <t>FPAETX5651</t>
  </si>
  <si>
    <t>M Elizabeth Marder ENVIRONMENTAL TOXICOLOGY PPM Only</t>
  </si>
  <si>
    <t>FPLUWP5650</t>
  </si>
  <si>
    <t>Carolyn Gubala UNIVERSITY WRITING PROGRAM PPM Only</t>
  </si>
  <si>
    <t>FPLMAT5649</t>
  </si>
  <si>
    <t>Calum Rickard MATHEMATICS PPM Only</t>
  </si>
  <si>
    <t>FPIMHP5648</t>
  </si>
  <si>
    <t>Yahanna Torres MED Int Med Hospitalist PPM Only</t>
  </si>
  <si>
    <t>FPLMAT5647</t>
  </si>
  <si>
    <t>Gabriel Islambouli MATHEMATICS PPM Only</t>
  </si>
  <si>
    <t>FPLEPS5646</t>
  </si>
  <si>
    <t>Estella Atekwana EARTH And PLANETARY SCIENCES PPM Only</t>
  </si>
  <si>
    <t>FPIMHP5645</t>
  </si>
  <si>
    <t>Tania Dhawan MED Int Med Hospitalist PPM Only</t>
  </si>
  <si>
    <t>FPNURS5644</t>
  </si>
  <si>
    <t>Michelle Touw School of Nursing PPM Only</t>
  </si>
  <si>
    <t>FPLLAW5643</t>
  </si>
  <si>
    <t>Jaclyn Nicole Zumaeta SCHOOL OF LAW PPM Only</t>
  </si>
  <si>
    <t>FPLLAW5642</t>
  </si>
  <si>
    <t>Christopher Michael Micheli SCHOOL OF LAW PPM Only</t>
  </si>
  <si>
    <t>FPLLAW5641</t>
  </si>
  <si>
    <t>Samuel Thomas McAdam SCHOOL OF LAW PPM Only</t>
  </si>
  <si>
    <t>FPIMHP5640</t>
  </si>
  <si>
    <t>Sarah L Herrman MED Int Med Hospitalist PPM Only</t>
  </si>
  <si>
    <t>FPLLAW5639</t>
  </si>
  <si>
    <t>Haripriya Malavika Mannan SCHOOL OF LAW PPM Only</t>
  </si>
  <si>
    <t>FPLECN5638</t>
  </si>
  <si>
    <t>Selva Demiralp ECONOMICS PPM Only</t>
  </si>
  <si>
    <t>FPMPED5637</t>
  </si>
  <si>
    <t>Daniel Dodson MED Pediatrics PPM Only</t>
  </si>
  <si>
    <t>FPMPED5636</t>
  </si>
  <si>
    <t>Daniel Cortez MED Pediatrics PPM Only</t>
  </si>
  <si>
    <t>FPMPED5635</t>
  </si>
  <si>
    <t>Christina Sollinger MED Pediatrics PPM Only</t>
  </si>
  <si>
    <t>FPMOBG5634</t>
  </si>
  <si>
    <t>Zeynep Uzumcu MED Obstetrics And Gynecology PPM Only</t>
  </si>
  <si>
    <t>FPMFCM5634</t>
  </si>
  <si>
    <t>Zeynep Uzumcu MED Family And Community Med PPM Only</t>
  </si>
  <si>
    <t>FPMINT5633</t>
  </si>
  <si>
    <t>Edmond Lee MED Int Med Admin PPM Only</t>
  </si>
  <si>
    <t>FPLMAT5632</t>
  </si>
  <si>
    <t>Sameer Iyer MATHEMATICS PPM Only</t>
  </si>
  <si>
    <t>FPLLAW5631</t>
  </si>
  <si>
    <t>Jessica Stein Gosney SCHOOL OF LAW PPM Only</t>
  </si>
  <si>
    <t>FPBNPB5630</t>
  </si>
  <si>
    <t>Brie Tripp NEURO PHYSIO And BEHAVIOR PPM Only</t>
  </si>
  <si>
    <t>FPEECE5629</t>
  </si>
  <si>
    <t>Avesta Sasan ELECT And COMP ENGR PPM Only</t>
  </si>
  <si>
    <t>FPECSE5628</t>
  </si>
  <si>
    <t>Hamed Pirsiavash ENGR COMPUTER SCIENCE PPM Only</t>
  </si>
  <si>
    <t>FPLMUS5627</t>
  </si>
  <si>
    <t>Erik Peregrine MUSIC PPM Only</t>
  </si>
  <si>
    <t>FPEMAE5626</t>
  </si>
  <si>
    <t>Zahra Sadeghizadeh MECHANICAL And AEROSPACE ENGR PPM Only</t>
  </si>
  <si>
    <t>FPECSE5625</t>
  </si>
  <si>
    <t>Isaac Kim ENGR COMPUTER SCIENCE PPM Only</t>
  </si>
  <si>
    <t>FPBNPB5624</t>
  </si>
  <si>
    <t>Xiaomo Chen NEURO PHYSIO And BEHAVIOR PPM Only</t>
  </si>
  <si>
    <t>FPBCNS5624</t>
  </si>
  <si>
    <t>Xiaomo Chen Center for Neuroscience PPM Only</t>
  </si>
  <si>
    <t>FPLPSC5623</t>
  </si>
  <si>
    <t>Maxwell Richard Hong PSYCHOLOGY PPM Only</t>
  </si>
  <si>
    <t>FPLMAT5622</t>
  </si>
  <si>
    <t>Daping Weng MATHEMATICS PPM Only</t>
  </si>
  <si>
    <t>FPLDES5621</t>
  </si>
  <si>
    <t>Meg Quarton DEPARTMENT OF DESIGN PPM Only</t>
  </si>
  <si>
    <t>FPMRAD5620</t>
  </si>
  <si>
    <t>Shiyang Wang MED Radiology PPM Only</t>
  </si>
  <si>
    <t>FPAETX5619</t>
  </si>
  <si>
    <t>Claudio Sorrentino ENVIRONMENTAL TOXICOLOGY PPM Only</t>
  </si>
  <si>
    <t>FPLPSC5618</t>
  </si>
  <si>
    <t>Joseph Armendarez PSYCHOLOGY PPM Only</t>
  </si>
  <si>
    <t>FPLDES5617</t>
  </si>
  <si>
    <t>Hyemi Kang DEPARTMENT OF DESIGN PPM Only</t>
  </si>
  <si>
    <t>FPIMCA5616</t>
  </si>
  <si>
    <t>Surabhi Atreja MED INT MED CARDIOLOGY PPM Only</t>
  </si>
  <si>
    <t>FPLLAW5615</t>
  </si>
  <si>
    <t>Daniel Joe Powell Calabretta SCHOOL OF LAW PPM Only</t>
  </si>
  <si>
    <t>FPMFCM5614</t>
  </si>
  <si>
    <t>Kirsten Vitrikas MED Family And Community Med PPM Only</t>
  </si>
  <si>
    <t>FPLMAT5613</t>
  </si>
  <si>
    <t>Enrique Alvarado MATHEMATICS PPM Only</t>
  </si>
  <si>
    <t>FPLMAT5612</t>
  </si>
  <si>
    <t>Zhanerke Temirgali MATHEMATICS PPM Only</t>
  </si>
  <si>
    <t>FPLPHI5611</t>
  </si>
  <si>
    <t>Alejandro Naranjo Sandoval PHILOSOPHY PPM Only</t>
  </si>
  <si>
    <t>FPIMKT5610</t>
  </si>
  <si>
    <t>Sana Shaikh MED INT MED KIDNEY TRANSPLANT PPM Only</t>
  </si>
  <si>
    <t>FPLSTA5609</t>
  </si>
  <si>
    <t>Ruoqi Yu STATISTICS PPM Only</t>
  </si>
  <si>
    <t>FPLLAW5608</t>
  </si>
  <si>
    <t>Hillary Minami Blout SCHOOL OF LAW PPM Only</t>
  </si>
  <si>
    <t>FPMPED5607</t>
  </si>
  <si>
    <t>Steven McElroy MED Pediatrics PPM Only</t>
  </si>
  <si>
    <t>FPMSUR5606</t>
  </si>
  <si>
    <t>Jorge Manuel Catrip Torres MED Surgery PPM Only</t>
  </si>
  <si>
    <t>FPGSM15605</t>
  </si>
  <si>
    <t>Vanessa Errecarte GRADUATE SCHOOL OF MANAGEMENT PPM Only</t>
  </si>
  <si>
    <t>FPLPSC5604</t>
  </si>
  <si>
    <t>Kelly King PSYCHOLOGY PPM Only</t>
  </si>
  <si>
    <t>FPLPHY5603</t>
  </si>
  <si>
    <t>Alexandra Thomson PHYSICS PPM Only</t>
  </si>
  <si>
    <t>FPECSE5602</t>
  </si>
  <si>
    <t>Jiawei Zhang ENGR COMPUTER SCIENCE PPM Only</t>
  </si>
  <si>
    <t>FPLSTA5601</t>
  </si>
  <si>
    <t>Bo Ning STATISTICS PPM Only</t>
  </si>
  <si>
    <t>FPMPSY5600</t>
  </si>
  <si>
    <t>Christopher Fischer MED Psychiatry And Behav Sci PPM Only</t>
  </si>
  <si>
    <t>FPECSE5599</t>
  </si>
  <si>
    <t>Slobodan Mitrovic ENGR COMPUTER SCIENCE PPM Only</t>
  </si>
  <si>
    <t>FPLSTA5598</t>
  </si>
  <si>
    <t>Mina Karzand STATISTICS PPM Only</t>
  </si>
  <si>
    <t>FPLLAW5597</t>
  </si>
  <si>
    <t>Lawrence Lin SCHOOL OF LAW PPM Only</t>
  </si>
  <si>
    <t>FPMOBG5596</t>
  </si>
  <si>
    <t>Anne Flynn MED Obstetrics And Gynecology PPM Only</t>
  </si>
  <si>
    <t>FPLMAT5595</t>
  </si>
  <si>
    <t>Alexander McDonough MATHEMATICS PPM Only</t>
  </si>
  <si>
    <t>FPALAW5594</t>
  </si>
  <si>
    <t>Mutez Ali Abdelrahman Ahmed LAND AIR And WATER RESOURCES PPM Only</t>
  </si>
  <si>
    <t>FPLCHE5593</t>
  </si>
  <si>
    <t>Cody Pitts CHEMISTRY PPM Only</t>
  </si>
  <si>
    <t>FPIMKT5592</t>
  </si>
  <si>
    <t>Aileen Wang MED INT MED KIDNEY TRANSPLANT PPM Only</t>
  </si>
  <si>
    <t>FPMNEU5591</t>
  </si>
  <si>
    <t>Sheela Toprani MED Neurology PPM Only</t>
  </si>
  <si>
    <t>FPGSM15590</t>
  </si>
  <si>
    <t>David Andrew Breger GRADUATE SCHOOL OF MANAGEMENT PPM Only</t>
  </si>
  <si>
    <t>FPMNEU5589</t>
  </si>
  <si>
    <t>Mona Rezaei MED Neurology PPM Only</t>
  </si>
  <si>
    <t>FPLAAS5588</t>
  </si>
  <si>
    <t>SHINGIRAI TAODZERA AFRICAN AMERICAN AFRICAN STDS PPM Only</t>
  </si>
  <si>
    <t>FPMPSY5587</t>
  </si>
  <si>
    <t>Alberto Lopez MED Psychiatry And Behav Sci PPM Only</t>
  </si>
  <si>
    <t>FPLGAR5586</t>
  </si>
  <si>
    <t>Victoria Juharyan GERMAN And RUSSIAN PPM Only</t>
  </si>
  <si>
    <t>FPMINT5585</t>
  </si>
  <si>
    <t>Michael Gallagher MED Internal Medicine PPM Only</t>
  </si>
  <si>
    <t>FPLLAW5584</t>
  </si>
  <si>
    <t>Suzanne Reuben SCHOOL OF LAW PPM Only</t>
  </si>
  <si>
    <t>FPMOTO5583</t>
  </si>
  <si>
    <t>Heather Thompson MED Otolaryngology PPM Only</t>
  </si>
  <si>
    <t>FPMNEU5582</t>
  </si>
  <si>
    <t>Marco Gonzalez Contreras MED Neurology PPM Only</t>
  </si>
  <si>
    <t>FPMFCM5581</t>
  </si>
  <si>
    <t>Devery Mitchell MED Family And Community Med PPM Only</t>
  </si>
  <si>
    <t>FPLPOL5580</t>
  </si>
  <si>
    <t>Juan Tellez POLITICAL SCIENCE PPM Only</t>
  </si>
  <si>
    <t>FPMINT5579</t>
  </si>
  <si>
    <t>Asima Quidwai MED Int Med Admin PPM Only</t>
  </si>
  <si>
    <t>FPNURS5578</t>
  </si>
  <si>
    <t>Teuta Kadiu School of Nursing PPM Only</t>
  </si>
  <si>
    <t>FPAFST5577</t>
  </si>
  <si>
    <t>Andrew Gravelle FOOD SCIENCE And TECHNOLOGY PPM Only</t>
  </si>
  <si>
    <t>FPMFCM5576</t>
  </si>
  <si>
    <t>Maria Nicora Bia MED Family And Community Med PPM Only</t>
  </si>
  <si>
    <t>FPAPLS5575</t>
  </si>
  <si>
    <t>George Sellu PLANT SCIENCES PPM Only</t>
  </si>
  <si>
    <t>FPNURS5574</t>
  </si>
  <si>
    <t>Elenitsa Sebat School of Nursing PPM Only</t>
  </si>
  <si>
    <t>FPMARO5573</t>
  </si>
  <si>
    <t>Jason Matney MED Radiation Oncology PPM Only</t>
  </si>
  <si>
    <t>FPLENL5572</t>
  </si>
  <si>
    <t>Iris Jamahl Dunkle ENGLISH PPM Only</t>
  </si>
  <si>
    <t>FPMDER5571</t>
  </si>
  <si>
    <t>Konstantin Grigoryan MED Dermatology PPM Only</t>
  </si>
  <si>
    <t>FPMPSY5570</t>
  </si>
  <si>
    <t>Jagdeep Kaur MED Psychiatry And Behav Sci PPM Only</t>
  </si>
  <si>
    <t>FPLPOL5569</t>
  </si>
  <si>
    <t>McCage Griffiths POLITICAL SCIENCE PPM Only</t>
  </si>
  <si>
    <t>FPMSUR5568</t>
  </si>
  <si>
    <t>Thomas Heafner MED Surgery PPM Only</t>
  </si>
  <si>
    <t>FPMANS5567</t>
  </si>
  <si>
    <t>Austin Flores MED Anesth And Pain Medicine PPM Only</t>
  </si>
  <si>
    <t>FPMSUR5566</t>
  </si>
  <si>
    <t>Jason Heard MED Surgery PPM Only</t>
  </si>
  <si>
    <t>FPMERM5565</t>
  </si>
  <si>
    <t>David Terca MED Emergency Medicine PPM Only</t>
  </si>
  <si>
    <t>FPMERM5564</t>
  </si>
  <si>
    <t>Bilgehan Onogul MED Emergency Medicine PPM Only</t>
  </si>
  <si>
    <t>FPMEPM5563</t>
  </si>
  <si>
    <t>James Greene MED Public Health Sciences PPM Only</t>
  </si>
  <si>
    <t>FPMERM5562</t>
  </si>
  <si>
    <t>Darilyn Falck MED Emergency Medicine PPM Only</t>
  </si>
  <si>
    <t>FPMNEU5561</t>
  </si>
  <si>
    <t>Sophie Teng MED Neurology PPM Only</t>
  </si>
  <si>
    <t>FPNURS5560</t>
  </si>
  <si>
    <t>Carrie Garland School of Nursing PPM Only</t>
  </si>
  <si>
    <t>FPMSUR5559</t>
  </si>
  <si>
    <t>Lindsey Nazarek MED Surgery PPM Only</t>
  </si>
  <si>
    <t>FPIMGI5558</t>
  </si>
  <si>
    <t>Sital Singh MED Int Med Gastroenterology PPM Only</t>
  </si>
  <si>
    <t>FPIMGI5557</t>
  </si>
  <si>
    <t>Marmy Shah MED Int Med Gastroenterology PPM Only</t>
  </si>
  <si>
    <t>FPMHPH5556</t>
  </si>
  <si>
    <t>Jorge Contreras MED Physiology And Membrane Biol PPM Only</t>
  </si>
  <si>
    <t>FPMDER5555</t>
  </si>
  <si>
    <t>Philip Cohen MED Dermatology PPM Only</t>
  </si>
  <si>
    <t>FPNURS5554</t>
  </si>
  <si>
    <t>Angelica de Leon Renteria School of Nursing PPM Only</t>
  </si>
  <si>
    <t>FPGSM15553</t>
  </si>
  <si>
    <t>Meredith Roberts GRADUATE SCHOOL OF MANAGEMENT PPM Only</t>
  </si>
  <si>
    <t>FPAPLS5552</t>
  </si>
  <si>
    <t>Robert Walsh PLANT SCIENCES PPM Only</t>
  </si>
  <si>
    <t>FPMSUR5551</t>
  </si>
  <si>
    <t>Bethany Cummings MED Surgery PPM Only</t>
  </si>
  <si>
    <t>FPMPAT5550</t>
  </si>
  <si>
    <t>Irfan Chaudhry MED Pathology And Lab Medicine PPM Only</t>
  </si>
  <si>
    <t>FPNURS5549</t>
  </si>
  <si>
    <t>Eileen Partridge School of Nursing PPM Only</t>
  </si>
  <si>
    <t>FPIMGI5548</t>
  </si>
  <si>
    <t>Ashish Atreja MED Int Med Gastroenterology PPM Only</t>
  </si>
  <si>
    <t>FPIMCA5547</t>
  </si>
  <si>
    <t>Armin Barekatain MED INT MED CARDIOLOGY PPM Only</t>
  </si>
  <si>
    <t>FPIMCA5546</t>
  </si>
  <si>
    <t>Thomas Holly MED INT MED CARDIOLOGY PPM Only</t>
  </si>
  <si>
    <t>FPLEPS5545</t>
  </si>
  <si>
    <t>Barbara Ratschbacher EARTH And PLANETARY SCIENCES PPM Only</t>
  </si>
  <si>
    <t>FPMINT5544</t>
  </si>
  <si>
    <t>Ashish Tandon MED Int Med Admin PPM Only</t>
  </si>
  <si>
    <t>FPAHCE5543</t>
  </si>
  <si>
    <t>Victoria Mohr Ferron HUMAN ECOLOGY PPM Only</t>
  </si>
  <si>
    <t>FPLLAW5542</t>
  </si>
  <si>
    <t>Eric Fish SCHOOL OF LAW PPM Only</t>
  </si>
  <si>
    <t>FPMNSG5541</t>
  </si>
  <si>
    <t>Patrick Fuller MED Neurological Surgery PPM Only</t>
  </si>
  <si>
    <t>FPMRAD5540</t>
  </si>
  <si>
    <t>Elizabeth Morris MED Radiology PPM Only</t>
  </si>
  <si>
    <t>FPMFCM5539</t>
  </si>
  <si>
    <t>David Holt MED Family And Community Med PPM Only</t>
  </si>
  <si>
    <t>FPMFCM5538</t>
  </si>
  <si>
    <t>Zoe Anaman MED Family And Community Med PPM Only</t>
  </si>
  <si>
    <t>FPIMNE5537</t>
  </si>
  <si>
    <t>Hiba Hamdan MED Int Med Nephrology PPM Only</t>
  </si>
  <si>
    <t>FPVVME5536</t>
  </si>
  <si>
    <t>Stefano Borio VM MEDICINE And EPIDEMIOLOGY PPM Only</t>
  </si>
  <si>
    <t>FPLLAW5535</t>
  </si>
  <si>
    <t>David Fadem SCHOOL OF LAW PPM Only</t>
  </si>
  <si>
    <t>FPAANS5534</t>
  </si>
  <si>
    <t>Kathryn Teixeira ANIMAL SCIENCE PPM Only</t>
  </si>
  <si>
    <t>FPLLAW5533</t>
  </si>
  <si>
    <t>Alix Rogers SCHOOL OF LAW PPM Only</t>
  </si>
  <si>
    <t>FPIMGI5532</t>
  </si>
  <si>
    <t>Vikrant Rachakonda MED Int Med Gastroenterology PPM Only</t>
  </si>
  <si>
    <t>FPVVSR5531</t>
  </si>
  <si>
    <t>Amandine Lejeune VM SURGRAD SCIENCE PPM Only</t>
  </si>
  <si>
    <t>FPEECE5530</t>
  </si>
  <si>
    <t>Mahdi Orooji ELECT And COMP ENGR PPM Only</t>
  </si>
  <si>
    <t>FPMPSY5529</t>
  </si>
  <si>
    <t>Vladislav Afanasevich MED Psychiatry And Behav Sci PPM Only</t>
  </si>
  <si>
    <t>FPABAE5528</t>
  </si>
  <si>
    <t>Md Shamim Ahamed BIOLOGICAL And AG ENGINEERING PPM Only</t>
  </si>
  <si>
    <t>FPBNPB5527</t>
  </si>
  <si>
    <t>Fumika Hamada NEURO PHYSIO And BEHAVIOR PPM Only</t>
  </si>
  <si>
    <t>FPAANS5526</t>
  </si>
  <si>
    <t>Carly Moody ANIMAL SCIENCE PPM Only</t>
  </si>
  <si>
    <t>FPMARO5525</t>
  </si>
  <si>
    <t>Peter Park MED Radiation Oncology PPM Only</t>
  </si>
  <si>
    <t>FPALAW5524</t>
  </si>
  <si>
    <t>Rebecca Lybrand LAND AIR And WATER RESOURCES PPM Only</t>
  </si>
  <si>
    <t>FPLREL5523</t>
  </si>
  <si>
    <t>Ryan Brizendine RELIGIOUS STUDIES PPM Only</t>
  </si>
  <si>
    <t>FPMSUR5522</t>
  </si>
  <si>
    <t>Jonathan Kohler MED Surgery PPM Only</t>
  </si>
  <si>
    <t>FPLMSA5521</t>
  </si>
  <si>
    <t>Itay Eisinger MIDDLE EAST SOUTH ASIA PROGRAM PPM Only</t>
  </si>
  <si>
    <t>FPLCHI5520</t>
  </si>
  <si>
    <t>Martha Gonzales CHICANO STUDIES PPM Only</t>
  </si>
  <si>
    <t>FPMNEU5519</t>
  </si>
  <si>
    <t>Temitayo Oyegbile Chidi MED Neurology PPM Only</t>
  </si>
  <si>
    <t>FPLMUS5518</t>
  </si>
  <si>
    <t>Michael Schwagerus MUSIC PPM Only</t>
  </si>
  <si>
    <t>FPLREL5517</t>
  </si>
  <si>
    <t>Yael Teff Seker RELIGIOUS STUDIES PPM Only</t>
  </si>
  <si>
    <t>FPVPMI5516</t>
  </si>
  <si>
    <t>Simon Anthony VM PATHOLOGY MICRO And IMMUN PPM Only</t>
  </si>
  <si>
    <t>FPMOPH5515</t>
  </si>
  <si>
    <t>Marcela Estrada MED Eye Center PPM Only</t>
  </si>
  <si>
    <t>FPMFCM5514</t>
  </si>
  <si>
    <t>Michelle Drobny MED Family And Community Med PPM Only</t>
  </si>
  <si>
    <t>FPECEE5513</t>
  </si>
  <si>
    <t>Jia Li CIVIL And ENVIRONMENTAL ENGR PPM Only</t>
  </si>
  <si>
    <t>FPVVME5512</t>
  </si>
  <si>
    <t>Marisa Ames VM MEDICINE And EPIDEMIOLOGY PPM Only</t>
  </si>
  <si>
    <t>FPMRAD5511</t>
  </si>
  <si>
    <t>Sishir Rao MED Radiology PPM Only</t>
  </si>
  <si>
    <t>FPMSUR5510</t>
  </si>
  <si>
    <t>Doreen Jackson MED Surgery PPM Only</t>
  </si>
  <si>
    <t>FPLSTA5509</t>
  </si>
  <si>
    <t>Xiucai Ding STATISTICS PPM Only</t>
  </si>
  <si>
    <t>FPMHPH5508</t>
  </si>
  <si>
    <t>Theanne Griffith MED Physiology And Membrane Biol PPM Only</t>
  </si>
  <si>
    <t>FPMSUR5507</t>
  </si>
  <si>
    <t>Naeem Goussous MED Surgery PPM Only</t>
  </si>
  <si>
    <t>FPMPED5506</t>
  </si>
  <si>
    <t>Shantha Parameswaran MED Pediatrics PPM Only</t>
  </si>
  <si>
    <t>FPMPED5505</t>
  </si>
  <si>
    <t>Stanford Ly MED Pediatrics PPM Only</t>
  </si>
  <si>
    <t>FPLDES5504</t>
  </si>
  <si>
    <t>Sima Pirmoradi DEPARTMENT OF DESIGN PPM Only</t>
  </si>
  <si>
    <t>FPGSM15503</t>
  </si>
  <si>
    <t>John Carter GRADUATE SCHOOL OF MANAGEMENT PPM Only</t>
  </si>
  <si>
    <t>FPAPLS5502</t>
  </si>
  <si>
    <t>Alessandro Ossola PLANT SCIENCES PPM Only</t>
  </si>
  <si>
    <t>FPMARO5501</t>
  </si>
  <si>
    <t>Alison J Bevan MED Radiation Oncology PPM Only</t>
  </si>
  <si>
    <t>FPIMGM5500</t>
  </si>
  <si>
    <t>Alia Tuqan MED Int Med Genl Medicine PPM Only</t>
  </si>
  <si>
    <t>FPLUWP5499</t>
  </si>
  <si>
    <t>Jane Beal UNIVERSITY WRITING PROGRAM PPM Only</t>
  </si>
  <si>
    <t>FPLUWP5498</t>
  </si>
  <si>
    <t>Ramesh Pokharel UNIVERSITY WRITING PROGRAM PPM Only</t>
  </si>
  <si>
    <t>FPIMHO5497</t>
  </si>
  <si>
    <t>Oyebimpe Adesina MED Int Med HEMONC PPM Only</t>
  </si>
  <si>
    <t>FPMPED5496</t>
  </si>
  <si>
    <t>Sean Munoz MED Pediatrics PPM Only</t>
  </si>
  <si>
    <t>FPEMAE5495</t>
  </si>
  <si>
    <t>Edward Haug MECHANICAL And AEROSPACE ENGR PPM Only</t>
  </si>
  <si>
    <t>FPMPED5494</t>
  </si>
  <si>
    <t>Maheen Hassan MED Pediatrics PPM Only</t>
  </si>
  <si>
    <t>FPMFCM5493</t>
  </si>
  <si>
    <t>Eric Wilson MED Family And Community Med PPM Only</t>
  </si>
  <si>
    <t>FPMINT5492</t>
  </si>
  <si>
    <t>Sumeet Batra MED Internal Medicine PPM Only</t>
  </si>
  <si>
    <t>FPMFCM5491</t>
  </si>
  <si>
    <t>Michael Ngo MED Family And Community Med PPM Only</t>
  </si>
  <si>
    <t>FPMFCM5490</t>
  </si>
  <si>
    <t>Kyle Patton MED Family And Community Med PPM Only</t>
  </si>
  <si>
    <t>FPMFCM5489</t>
  </si>
  <si>
    <t>Andrew Luckett MED Family And Community Med PPM Only</t>
  </si>
  <si>
    <t>FPMFCM5488</t>
  </si>
  <si>
    <t>Abdulhalim Khan MED Family And Community Med PPM Only</t>
  </si>
  <si>
    <t>FPMFCM5487</t>
  </si>
  <si>
    <t>Salma Shabaik MED Family And Community Med PPM Only</t>
  </si>
  <si>
    <t>FPMFCM5486</t>
  </si>
  <si>
    <t>Mahfuja Akanda MED Family And Community Med PPM Only</t>
  </si>
  <si>
    <t>FPLMAT5485</t>
  </si>
  <si>
    <t>Sean Griffin MATHEMATICS PPM Only</t>
  </si>
  <si>
    <t>FPMFCM5484</t>
  </si>
  <si>
    <t>Frances Southwick MED Family And Community Med PPM Only</t>
  </si>
  <si>
    <t>FPMNEU5483</t>
  </si>
  <si>
    <t>Amy Brooks Kayal MED Neurology PPM Only</t>
  </si>
  <si>
    <t>FPEECE5482</t>
  </si>
  <si>
    <t>Neil A Jacklin ELECT And COMP ENGR PPM Only</t>
  </si>
  <si>
    <t>FPBMMG5481</t>
  </si>
  <si>
    <t>Satoshi Namekawa MICROBIOLOGY And MOLEC GENETICS PPM Only</t>
  </si>
  <si>
    <t>FPLSTA5480</t>
  </si>
  <si>
    <t>Emanuela Furfaro STATISTICS PPM Only</t>
  </si>
  <si>
    <t>FPMNSG5479</t>
  </si>
  <si>
    <t>Andrew Fox MED Neurological Surgery PPM Only</t>
  </si>
  <si>
    <t>FPMPSY5478</t>
  </si>
  <si>
    <t>Jesse Koskey MED Psychiatry And Behav Sci PPM Only</t>
  </si>
  <si>
    <t>FPDEDU5477</t>
  </si>
  <si>
    <t>Susana Mayorga EDUCATION PPM Only</t>
  </si>
  <si>
    <t>FPLAHI5476</t>
  </si>
  <si>
    <t>Lindsay Riordan ART And ART HISTORY PPM Only</t>
  </si>
  <si>
    <t>FPLCMN5475</t>
  </si>
  <si>
    <t>Barbara Myslik COMMUNICATION PPM Only</t>
  </si>
  <si>
    <t>FPVPMI5474</t>
  </si>
  <si>
    <t>Eileen Henderson VM PATHOLOGY MICRO And IMMUN PPM Only</t>
  </si>
  <si>
    <t>FPECSE5473</t>
  </si>
  <si>
    <t>Setareh Rafatirad ENGR COMPUTER SCIENCE PPM Only</t>
  </si>
  <si>
    <t>FPLAHI5472</t>
  </si>
  <si>
    <t>Michael Yonan ART And ART HISTORY PPM Only</t>
  </si>
  <si>
    <t>FPLSTS5471</t>
  </si>
  <si>
    <t>Finn Brunton SCIENCE And TECHNOLOGY STUDIES PPM Only</t>
  </si>
  <si>
    <t>FPMNEU5470</t>
  </si>
  <si>
    <t>Orwa Aboud MED Neurology PPM Only</t>
  </si>
  <si>
    <t>FPLENL5469</t>
  </si>
  <si>
    <t>Zinzi Clemmons ENGLISH PPM Only</t>
  </si>
  <si>
    <t>FPMNEU6332</t>
  </si>
  <si>
    <t>Christopher Campos MED Neurology PPM Only</t>
  </si>
  <si>
    <t>FPMNEU5468</t>
  </si>
  <si>
    <t>David Bissig MED Neurology PPM Only</t>
  </si>
  <si>
    <t>FPLAAS5467</t>
  </si>
  <si>
    <t>Angelo A Williams AFRICAN AMERICAN AFRICAN STDS PPM Only</t>
  </si>
  <si>
    <t>FPMPAT5466</t>
  </si>
  <si>
    <t>Zarir Karanjawala MED Pathology And Lab Medicine PPM Only</t>
  </si>
  <si>
    <t>FPMANS5465</t>
  </si>
  <si>
    <t>Paul Frank MED Anesth And Pain Medicine PPM Only</t>
  </si>
  <si>
    <t>FPMSUR5464</t>
  </si>
  <si>
    <t>Neal Mineyev MED Surgery PPM Only</t>
  </si>
  <si>
    <t>FPMPED5463</t>
  </si>
  <si>
    <t>Shaina Willen MED Pediatrics PPM Only</t>
  </si>
  <si>
    <t>FPLMIL5462</t>
  </si>
  <si>
    <t>Nathan Rolls MILITARY SCIENCE PPM Only</t>
  </si>
  <si>
    <t>FPIMHP5461</t>
  </si>
  <si>
    <t>Heidi Deanne Horstman MED Int Med Hospitalist PPM Only</t>
  </si>
  <si>
    <t>FPMPED5460</t>
  </si>
  <si>
    <t>Mina Tahai MED Pediatrics PPM Only</t>
  </si>
  <si>
    <t>FPECHE5459</t>
  </si>
  <si>
    <t>David Osborn CHEMICAL ENGINEERING PPM Only</t>
  </si>
  <si>
    <t>FPIMGM5458</t>
  </si>
  <si>
    <t>Elora Negose MED Int Med Genl Medicine PPM Only</t>
  </si>
  <si>
    <t>FPLPHI5457</t>
  </si>
  <si>
    <t>Hannah Tierney PHILOSOPHY PPM Only</t>
  </si>
  <si>
    <t>FPAANS5456</t>
  </si>
  <si>
    <t>Pedro Carvalho ANIMAL SCIENCE PPM Only</t>
  </si>
  <si>
    <t>FPECSE5455</t>
  </si>
  <si>
    <t>Muhammad Zubair Shafiq ENGR COMPUTER SCIENCE PPM Only</t>
  </si>
  <si>
    <t>FPLSAP5454</t>
  </si>
  <si>
    <t>Emily Vazquez Enriquez SPANISH And PORTUGUESE PPM Only</t>
  </si>
  <si>
    <t>FPMPAT5453</t>
  </si>
  <si>
    <t>Han Lee MED Pathology And Lab Medicine PPM Only</t>
  </si>
  <si>
    <t>FPMRAD5452</t>
  </si>
  <si>
    <t>Eric Chonhun King MED Radiology PPM Only</t>
  </si>
  <si>
    <t>FPLPHI5451</t>
  </si>
  <si>
    <t>David Glick PHILOSOPHY PPM Only</t>
  </si>
  <si>
    <t>FPBMCB5450</t>
  </si>
  <si>
    <t>Jennifer Cash MOLECULAR And CELLULAR BIO PPM Only</t>
  </si>
  <si>
    <t>FPMEPM5449</t>
  </si>
  <si>
    <t>Sristi Sharma MED Public Health Sciences PPM Only</t>
  </si>
  <si>
    <t>FPEMAE5448</t>
  </si>
  <si>
    <t>Kelly Kissock MECHANICAL And AEROSPACE ENGR PPM Only</t>
  </si>
  <si>
    <t>FPLUWP5447</t>
  </si>
  <si>
    <t>Russ Carpenter UNIVERSITY WRITING PROGRAM PPM Only</t>
  </si>
  <si>
    <t>FPECSE5446</t>
  </si>
  <si>
    <t>Francis Panetta ENGR COMPUTER SCIENCE PPM Only</t>
  </si>
  <si>
    <t>FPLUWP5445</t>
  </si>
  <si>
    <t>Brit Kelley UNIVERSITY WRITING PROGRAM PPM Only</t>
  </si>
  <si>
    <t>FPMSUR5444</t>
  </si>
  <si>
    <t>Sean Adams MED Surgery PPM Only</t>
  </si>
  <si>
    <t>FPMPED5443</t>
  </si>
  <si>
    <t>Hema Bhargava MED Pediatrics PPM Only</t>
  </si>
  <si>
    <t>FPAETX5442</t>
  </si>
  <si>
    <t>Brett Poulin ENVIRONMENTAL TOXICOLOGY PPM Only</t>
  </si>
  <si>
    <t>FPLCLA5441</t>
  </si>
  <si>
    <t>Kathleen Cruz CLASSICS PPM Only</t>
  </si>
  <si>
    <t>FPMRAD5440</t>
  </si>
  <si>
    <t>Amol Shah MED Radiology PPM Only</t>
  </si>
  <si>
    <t>FPIMID5439</t>
  </si>
  <si>
    <t>Angel Desai MED Int Med Infectious Dis PPM Only</t>
  </si>
  <si>
    <t>FPMNSG5438</t>
  </si>
  <si>
    <t>Allan Martin MED Neurological Surgery PPM Only</t>
  </si>
  <si>
    <t>FPLMAT5437</t>
  </si>
  <si>
    <t>Martin Fraas MATHEMATICS PPM Only</t>
  </si>
  <si>
    <t>FPIMID5436</t>
  </si>
  <si>
    <t>Naomi Hauser MED Int Med Infectious Dis PPM Only</t>
  </si>
  <si>
    <t>FPADES5435</t>
  </si>
  <si>
    <t>Alan Meier ENVIRONMENTAL SCIENCE And POLICY PPM Only</t>
  </si>
  <si>
    <t>FPLPHY5434</t>
  </si>
  <si>
    <t>Slavomir Nemsak PHYSICS PPM Only</t>
  </si>
  <si>
    <t>FPIMHO5433</t>
  </si>
  <si>
    <t>Rashmi Verma MED Int Med HEMONC PPM Only</t>
  </si>
  <si>
    <t>FPAPLS5432</t>
  </si>
  <si>
    <t>Jennifer Funk PLANT SCIENCES PPM Only</t>
  </si>
  <si>
    <t>FPLPSC5431</t>
  </si>
  <si>
    <t>Jonathan Bernard Bystrynski PSYCHOLOGY PPM Only</t>
  </si>
  <si>
    <t>FPLLAW5430</t>
  </si>
  <si>
    <t>Grace Shim SCHOOL OF LAW PPM Only</t>
  </si>
  <si>
    <t>FPLGSW5429</t>
  </si>
  <si>
    <t>Beenash Jafri GENDERSEXUALITY WOMENSSTUDIES PPM Only</t>
  </si>
  <si>
    <t>FPMFCM5428</t>
  </si>
  <si>
    <t>Ron Martin G Menorca MED Family And Community Med PPM Only</t>
  </si>
  <si>
    <t>FPMEPM5427</t>
  </si>
  <si>
    <t>Alice Popejoy MED Public Health Sciences PPM Only</t>
  </si>
  <si>
    <t>FPMEPM5426</t>
  </si>
  <si>
    <t>Loralyn Taylor MED Public Health Sciences PPM Only</t>
  </si>
  <si>
    <t>FPMPED5425</t>
  </si>
  <si>
    <t>Lakshmi Nagaraju MED Pediatrics PPM Only</t>
  </si>
  <si>
    <t>FPAPLS5424</t>
  </si>
  <si>
    <t>John Monroe PLANT SCIENCES PPM Only</t>
  </si>
  <si>
    <t>FPLMAT5423</t>
  </si>
  <si>
    <t>Didac Martinez Granado MATHEMATICS PPM Only</t>
  </si>
  <si>
    <t>FPMOPH5422</t>
  </si>
  <si>
    <t>Sang Oh MED Eye Center PPM Only</t>
  </si>
  <si>
    <t>FPLSTA5421</t>
  </si>
  <si>
    <t>Jairo Fuquene Patino STATISTICS PPM Only</t>
  </si>
  <si>
    <t>FPGSM15420</t>
  </si>
  <si>
    <t>Christopher Lynch GRADUATE SCHOOL OF MANAGEMENT PPM Only</t>
  </si>
  <si>
    <t>FPMSUR5419</t>
  </si>
  <si>
    <t>Minna Wieck MED Surgery PPM Only</t>
  </si>
  <si>
    <t>FPMRAD5418</t>
  </si>
  <si>
    <t>Ahmadreza Ghasemiesfe MED Radiology PPM Only</t>
  </si>
  <si>
    <t>FPLNAS5417</t>
  </si>
  <si>
    <t>Kathleen Whiteley NATIVE AMERICAN STUDIES PPM Only</t>
  </si>
  <si>
    <t>FPLLAW5416</t>
  </si>
  <si>
    <t>Richard Sakai SCHOOL OF LAW PPM Only</t>
  </si>
  <si>
    <t>FPLMAT5415</t>
  </si>
  <si>
    <t>David Marsico MATHEMATICS PPM Only</t>
  </si>
  <si>
    <t>FPLAAS5414</t>
  </si>
  <si>
    <t>Benjamin Weber AFRICAN AMERICAN AFRICAN STDS PPM Only</t>
  </si>
  <si>
    <t>FPLMAT5413</t>
  </si>
  <si>
    <t>Daniel Martin MATHEMATICS PPM Only</t>
  </si>
  <si>
    <t>FPLLIN5412</t>
  </si>
  <si>
    <t>Masoud Jasbi LINGUISTICS PPM Only</t>
  </si>
  <si>
    <t>FPMPAT5411</t>
  </si>
  <si>
    <t>Jyuhn Mirng Chen MED Pathology And Lab Medicine PPM Only</t>
  </si>
  <si>
    <t>FPIMPM5410</t>
  </si>
  <si>
    <t>Timothy Dempsey MED Int Med Pulmonary PPM Only</t>
  </si>
  <si>
    <t>FPMDER5409</t>
  </si>
  <si>
    <t>Theresa Canavan MED Dermatology PPM Only</t>
  </si>
  <si>
    <t>FPNURS5408</t>
  </si>
  <si>
    <t>Alex Fauer School of Nursing PPM Only</t>
  </si>
  <si>
    <t>FPMOBG5407</t>
  </si>
  <si>
    <t>Krishna Singh MED Obstetrics And Gynecology PPM Only</t>
  </si>
  <si>
    <t>FPMERM5406</t>
  </si>
  <si>
    <t>Pranav Shetty MED Emergency Medicine PPM Only</t>
  </si>
  <si>
    <t>FPMPED5405</t>
  </si>
  <si>
    <t>Roger Akins MED Pediatrics PPM Only</t>
  </si>
  <si>
    <t>FPLLAW5404</t>
  </si>
  <si>
    <t>Robert Mullaney SCHOOL OF LAW PPM Only</t>
  </si>
  <si>
    <t>FPMRAD5403</t>
  </si>
  <si>
    <t>Benjamin Carney MED Radiology PPM Only</t>
  </si>
  <si>
    <t>FPIMPM5402</t>
  </si>
  <si>
    <t>Tatiana Kudryashova MED Int Med Pulmonary PPM Only</t>
  </si>
  <si>
    <t>FPIMPM5401</t>
  </si>
  <si>
    <t>Elena Goncharova MED Int Med Pulmonary PPM Only</t>
  </si>
  <si>
    <t>FPNURS5400</t>
  </si>
  <si>
    <t>Amber Ramage School of Nursing PPM Only</t>
  </si>
  <si>
    <t>FPVPHR5399</t>
  </si>
  <si>
    <t>Pouya Dini VM POPULATION HLTH And REPROD PPM Only</t>
  </si>
  <si>
    <t>FPMFCM5398</t>
  </si>
  <si>
    <t>Lee Shoop MED Family And Community Med PPM Only</t>
  </si>
  <si>
    <t>FPADES5397</t>
  </si>
  <si>
    <t>Fernanda Valdovinos ENVIRONMENTAL SCIENCE And POLICY PPM Only</t>
  </si>
  <si>
    <t>FPLREL5396</t>
  </si>
  <si>
    <t>Lynna Dhanani RELIGIOUS STUDIES PPM Only</t>
  </si>
  <si>
    <t>FPEMAE5395</t>
  </si>
  <si>
    <t>Iman Soltani MECHANICAL And AEROSPACE ENGR PPM Only</t>
  </si>
  <si>
    <t>FPIMPM5394</t>
  </si>
  <si>
    <t>Namita Sood MED Int Med Pulmonary PPM Only</t>
  </si>
  <si>
    <t>FPIMGI5393</t>
  </si>
  <si>
    <t>Guinea Singh Fan MED Int Med Gastroenterology PPM Only</t>
  </si>
  <si>
    <t>FPIMID5392</t>
  </si>
  <si>
    <t>Alan Koff MED Int Med Infectious Dis PPM Only</t>
  </si>
  <si>
    <t>FPMNSG5391</t>
  </si>
  <si>
    <t>Branden Cord MED Neurological Surgery PPM Only</t>
  </si>
  <si>
    <t>FPNURS5390</t>
  </si>
  <si>
    <t>Janet Meda School of Nursing PPM Only</t>
  </si>
  <si>
    <t>FPMSUR5389</t>
  </si>
  <si>
    <t>Rachel Russo MED Surgery PPM Only</t>
  </si>
  <si>
    <t>FPMRAD5388</t>
  </si>
  <si>
    <t>Roger Goldman MED Radiology PPM Only</t>
  </si>
  <si>
    <t>FPGSM15387</t>
  </si>
  <si>
    <t>Gareth Keeves GRADUATE SCHOOL OF MANAGEMENT PPM Only</t>
  </si>
  <si>
    <t>FPMHPH5386</t>
  </si>
  <si>
    <t>Kim Barrett MED Physiology And Membrane Biol PPM Only</t>
  </si>
  <si>
    <t>FPECHE5385</t>
  </si>
  <si>
    <t>Shirley Ahn CHEMICAL ENGINEERING PPM Only</t>
  </si>
  <si>
    <t>FPLEPS5384</t>
  </si>
  <si>
    <t>Alyssa Griffin EARTH And PLANETARY SCIENCES PPM Only</t>
  </si>
  <si>
    <t>FPMOBG5382</t>
  </si>
  <si>
    <t>Nicole Economou MED Obstetrics And Gynecology PPM Only</t>
  </si>
  <si>
    <t>FPMPAT5381</t>
  </si>
  <si>
    <t>Wesley Rubenstein MED Pathology And Lab Medicine PPM Only</t>
  </si>
  <si>
    <t>FPMSUR5380</t>
  </si>
  <si>
    <t>Michelle Zaldana Flynn MED Surgery PPM Only</t>
  </si>
  <si>
    <t>FPIMCA5379</t>
  </si>
  <si>
    <t>Muhammad Munir MED INT MED CARDIOLOGY PPM Only</t>
  </si>
  <si>
    <t>FPLEAL5378</t>
  </si>
  <si>
    <t>Chuchu Wang EAST ASIAN LANG And CULTURES PPM Only</t>
  </si>
  <si>
    <t>FPIMGI5377</t>
  </si>
  <si>
    <t>Lien Le MED Int Med Gastroenterology PPM Only</t>
  </si>
  <si>
    <t>FPMSUR5376</t>
  </si>
  <si>
    <t>Sean Flynn MED Surgery PPM Only</t>
  </si>
  <si>
    <t>FPIMEN5375</t>
  </si>
  <si>
    <t>Polly Teng MED Int Med Endocrinology PPM Only</t>
  </si>
  <si>
    <t>FPMRAD5374</t>
  </si>
  <si>
    <t>Priyanka Jha MED Radiology PPM Only</t>
  </si>
  <si>
    <t>FPMPED5373</t>
  </si>
  <si>
    <t>Serena Yang MED Pediatrics PPM Only</t>
  </si>
  <si>
    <t>FPMPED5372</t>
  </si>
  <si>
    <t>Armaiti Mody MED Pediatrics PPM Only</t>
  </si>
  <si>
    <t>FPMNEU5371</t>
  </si>
  <si>
    <t>Ivy Nguyen MED Neurology PPM Only</t>
  </si>
  <si>
    <t>FPMPED5370</t>
  </si>
  <si>
    <t>Sindhura Batchu MED Pediatrics PPM Only</t>
  </si>
  <si>
    <t>FPBGEN5369</t>
  </si>
  <si>
    <t>Laura Fejerman Genome Center PPM Only</t>
  </si>
  <si>
    <t>FPMEPM5369</t>
  </si>
  <si>
    <t>Laura Fejerman MED Public Health Sciences PPM Only</t>
  </si>
  <si>
    <t>FPMPED5368</t>
  </si>
  <si>
    <t>Emily Stieren MED Pediatrics PPM Only</t>
  </si>
  <si>
    <t>FPMPSY5367</t>
  </si>
  <si>
    <t>Mark Savill MED Psychiatry And Behav Sci PPM Only</t>
  </si>
  <si>
    <t>FPLCMB5366</t>
  </si>
  <si>
    <t>Daniel Mathalon CENTER FOR MIND And BRAIN PPM Only</t>
  </si>
  <si>
    <t>FPMOPH5365</t>
  </si>
  <si>
    <t>Kareem Moussa MED Eye Center PPM Only</t>
  </si>
  <si>
    <t>FPMNSG5364</t>
  </si>
  <si>
    <t>Jeffrey Vitt MED Neurological Surgery PPM Only</t>
  </si>
  <si>
    <t>FPMINT5363</t>
  </si>
  <si>
    <t>Dinithi Iddawela MED Int Med Admin PPM Only</t>
  </si>
  <si>
    <t>FPMFCM5362</t>
  </si>
  <si>
    <t>Jennifer Karlin MED Family And Community Med PPM Only</t>
  </si>
  <si>
    <t>FPNURS5361</t>
  </si>
  <si>
    <t>Rosalind De Lisser School of Nursing PPM Only</t>
  </si>
  <si>
    <t>FPIMHP5360</t>
  </si>
  <si>
    <t>Timothy John Muldoon MED Int Med Hospitalist PPM Only</t>
  </si>
  <si>
    <t>FPMPSY5359</t>
  </si>
  <si>
    <t>Regina Graham MED Psychiatry And Behav Sci PPM Only</t>
  </si>
  <si>
    <t>FPMFCM5358</t>
  </si>
  <si>
    <t>Naamah Razon MED Family And Community Med PPM Only</t>
  </si>
  <si>
    <t>FPMPED5357</t>
  </si>
  <si>
    <t>Caroline Schulmeister MED Pediatrics PPM Only</t>
  </si>
  <si>
    <t>FPMNEU5356</t>
  </si>
  <si>
    <t>Mai Vuong MED Neurology PPM Only</t>
  </si>
  <si>
    <t>FPMPED5355</t>
  </si>
  <si>
    <t>Joseph Shen MED Pediatrics PPM Only</t>
  </si>
  <si>
    <t>FPAHCE5354</t>
  </si>
  <si>
    <t>Brittany Chambers HUMAN ECOLOGY PPM Only</t>
  </si>
  <si>
    <t>FPMNEU5353</t>
  </si>
  <si>
    <t>Roy Ben Shalom MED Neurology PPM Only</t>
  </si>
  <si>
    <t>FPMERM5352</t>
  </si>
  <si>
    <t>David Dillon MED Emergency Medicine PPM Only</t>
  </si>
  <si>
    <t>FPMPED5351</t>
  </si>
  <si>
    <t>Bruce Blumberg MED Pediatrics PPM Only</t>
  </si>
  <si>
    <t>FPMANS5350</t>
  </si>
  <si>
    <t>Amy Chen MED Anesth And Pain Medicine PPM Only</t>
  </si>
  <si>
    <t>FPMSUR5349</t>
  </si>
  <si>
    <t>Claire Graves MED Surgery PPM Only</t>
  </si>
  <si>
    <t>FPMERM5348</t>
  </si>
  <si>
    <t>Freshta Sahak MED Emergency Medicine PPM Only</t>
  </si>
  <si>
    <t>FPAETX5347</t>
  </si>
  <si>
    <t>Christina Pasparakis ENVIRONMENTAL TOXICOLOGY PPM Only</t>
  </si>
  <si>
    <t>FPMSUR5346</t>
  </si>
  <si>
    <t>Anamaria Robles MED Surgery PPM Only</t>
  </si>
  <si>
    <t>FPIMHP5345</t>
  </si>
  <si>
    <t>Lannie Santo MED Int Med Hospitalist PPM Only</t>
  </si>
  <si>
    <t>FPIMHP5344</t>
  </si>
  <si>
    <t>Rebecca Krisman MED Int Med Hospitalist PPM Only</t>
  </si>
  <si>
    <t>FPIMHP5343</t>
  </si>
  <si>
    <t>Mindy Shapiro MED Int Med Hospitalist PPM Only</t>
  </si>
  <si>
    <t>FPNURS5342</t>
  </si>
  <si>
    <t>Chris de Belen Wilson School of Nursing PPM Only</t>
  </si>
  <si>
    <t>FPNURS5341</t>
  </si>
  <si>
    <t>Jill Saberman School of Nursing PPM Only</t>
  </si>
  <si>
    <t>FPMANS5340</t>
  </si>
  <si>
    <t>Chinar Sanghvi MED Anesth And Pain Medicine PPM Only</t>
  </si>
  <si>
    <t>FPMPSY5339</t>
  </si>
  <si>
    <t>Mindy Armstead MED Psychiatry And Behav Sci PPM Only</t>
  </si>
  <si>
    <t>FPMERM5338</t>
  </si>
  <si>
    <t>Kyle Davis MED Emergency Medicine PPM Only</t>
  </si>
  <si>
    <t>FPMOBG5337</t>
  </si>
  <si>
    <t>Carolyn Reyes MED Obstetrics And Gynecology PPM Only</t>
  </si>
  <si>
    <t>FPGSM15336</t>
  </si>
  <si>
    <t>William Cron GRADUATE SCHOOL OF MANAGEMENT PPM Only</t>
  </si>
  <si>
    <t>FPMFCM5335</t>
  </si>
  <si>
    <t>Thomas Balsbaugh MED Family And Community Med PPM Only</t>
  </si>
  <si>
    <t>FPMANS5334</t>
  </si>
  <si>
    <t>Usha Saldanha MED Anesth And Pain Medicine PPM Only</t>
  </si>
  <si>
    <t>FPMERM5333</t>
  </si>
  <si>
    <t>Marybelle Pe MED Emergency Medicine PPM Only</t>
  </si>
  <si>
    <t>FPDEDU5332</t>
  </si>
  <si>
    <t>Patti A Fejarang Herrera EDUCATION PPM Only</t>
  </si>
  <si>
    <t>FPMSUR5331</t>
  </si>
  <si>
    <t>Rachael Callcut MED Surgery PPM Only</t>
  </si>
  <si>
    <t>FPGSM15330</t>
  </si>
  <si>
    <t>Jay Olenowski GRADUATE SCHOOL OF MANAGEMENT PPM Only</t>
  </si>
  <si>
    <t>FPGSM15329</t>
  </si>
  <si>
    <t>Mak Ahmad GRADUATE SCHOOL OF MANAGEMENT PPM Only</t>
  </si>
  <si>
    <t>FPAFST5328</t>
  </si>
  <si>
    <t>Julien Delarue FOOD SCIENCE And TECHNOLOGY PPM Only</t>
  </si>
  <si>
    <t>FPMINT5327</t>
  </si>
  <si>
    <t>Malvika Suri MED Int Med Admin PPM Only</t>
  </si>
  <si>
    <t>FPMERM5326</t>
  </si>
  <si>
    <t>Erik Hofmann MED Emergency Medicine PPM Only</t>
  </si>
  <si>
    <t>FPMOBG5324</t>
  </si>
  <si>
    <t>Michael Chu MED Obstetrics And Gynecology PPM Only</t>
  </si>
  <si>
    <t>FPGSM15323</t>
  </si>
  <si>
    <t>Gary Lew GRADUATE SCHOOL OF MANAGEMENT PPM Only</t>
  </si>
  <si>
    <t>FPMPSY5322</t>
  </si>
  <si>
    <t>Angela Drake MED Psychiatry And Behav Sci PPM Only</t>
  </si>
  <si>
    <t>FPIMRH5321</t>
  </si>
  <si>
    <t>Tihong Shao MED Int Med Rheumatology PPM Only</t>
  </si>
  <si>
    <t>FPLPSC5320</t>
  </si>
  <si>
    <t>Azra Jahanitabesh PSYCHOLOGY PPM Only</t>
  </si>
  <si>
    <t>FPIMRH5319</t>
  </si>
  <si>
    <t>David Brauer MED Int Med Allergy PPM Only</t>
  </si>
  <si>
    <t>FPAENM5318</t>
  </si>
  <si>
    <t>Emily Meineke ENTOMOLOGY NEMATOLOGY PPM Only</t>
  </si>
  <si>
    <t>FPMADM5317</t>
  </si>
  <si>
    <t>Monice Kwok MED Deans Office PPM Only</t>
  </si>
  <si>
    <t>FPMADM5316</t>
  </si>
  <si>
    <t>Vicki Nagano MED Deans Office PPM Only</t>
  </si>
  <si>
    <t>FPIMGM5315</t>
  </si>
  <si>
    <t>Regina Godbout MED Int Med Genl Medicine PPM Only</t>
  </si>
  <si>
    <t>FPECEE5314</t>
  </si>
  <si>
    <t>Jasquelin Pena CIVIL And ENVIRONMENTAL ENGR PPM Only</t>
  </si>
  <si>
    <t>FPMADM5313</t>
  </si>
  <si>
    <t>Michelle Nguyen MED Deans Office PPM Only</t>
  </si>
  <si>
    <t>FPVVME5312</t>
  </si>
  <si>
    <t>Kristin Jankowski VM MEDICINE And EPIDEMIOLOGY PPM Only</t>
  </si>
  <si>
    <t>FPGSM15311</t>
  </si>
  <si>
    <t>John Werlhof GRADUATE SCHOOL OF MANAGEMENT PPM Only</t>
  </si>
  <si>
    <t>FPMPSY5310</t>
  </si>
  <si>
    <t>Jason Garner MED Psychiatry And Behav Sci PPM Only</t>
  </si>
  <si>
    <t>FPVVSR5309</t>
  </si>
  <si>
    <t>Bianca Da Costa Martins VM SURGRAD SCIENCE PPM Only</t>
  </si>
  <si>
    <t>FPMPSY5308</t>
  </si>
  <si>
    <t>Richard Sanchez MED Psychiatry And Behav Sci PPM Only</t>
  </si>
  <si>
    <t>F9VPHR5307</t>
  </si>
  <si>
    <t>Fabio Soares de Lima VM POPULATION HLTH And REPROD ANR PPM Only</t>
  </si>
  <si>
    <t>FPVPHR5307</t>
  </si>
  <si>
    <t>Fabio Soares de Lima VM POPULATION HLTH And REPROD PPM Only</t>
  </si>
  <si>
    <t>FPVVME5306</t>
  </si>
  <si>
    <t>Erik Olstad VM MEDICINE And EPIDEMIOLOGY PPM Only</t>
  </si>
  <si>
    <t>FPMPSY5305</t>
  </si>
  <si>
    <t>Jodee Alexander Mellerio MED Psychiatry And Behav Sci PPM Only</t>
  </si>
  <si>
    <t>FPAENM5303</t>
  </si>
  <si>
    <t>Christopher Fettig ENTOMOLOGY NEMATOLOGY PPM Only</t>
  </si>
  <si>
    <t>FPLIBR5302</t>
  </si>
  <si>
    <t>Helen Zaccari UCDLIBRARY PPM Only</t>
  </si>
  <si>
    <t>FPMOPH5301</t>
  </si>
  <si>
    <t>Joseph Giovannini MED Eye Center PPM Only</t>
  </si>
  <si>
    <t>FPAHCE5300</t>
  </si>
  <si>
    <t>Emily Elizabeth Schlickman HUMAN ECOLOGY PPM Only</t>
  </si>
  <si>
    <t>FPMINT5298</t>
  </si>
  <si>
    <t>Kabir Matharu MED Int Med Admin PPM Only</t>
  </si>
  <si>
    <t>FPLSTA5297</t>
  </si>
  <si>
    <t>Xiao Hui Tai STATISTICS PPM Only</t>
  </si>
  <si>
    <t>FPMOPH5296</t>
  </si>
  <si>
    <t>Jeffrey Ma MED Eye Center PPM Only</t>
  </si>
  <si>
    <t>FPNURS5295</t>
  </si>
  <si>
    <t>Teresa Thetford School of Nursing PPM Only</t>
  </si>
  <si>
    <t>FPECSE5294</t>
  </si>
  <si>
    <t>Daryl Posnett ENGR COMPUTER SCIENCE PPM Only</t>
  </si>
  <si>
    <t>FPAARE5293</t>
  </si>
  <si>
    <t>Matthew Reimer AG And RESOURCE ECONOMICS PPM Only</t>
  </si>
  <si>
    <t>FPMOPH5292</t>
  </si>
  <si>
    <t>Parisa Emami Naeini MED Eye Center PPM Only</t>
  </si>
  <si>
    <t>FPVHFS5291</t>
  </si>
  <si>
    <t>Javier Asin Ros CA ANIMAL HLTH And FOOD SAFETY LAB PPM Only</t>
  </si>
  <si>
    <t>FPIMRH5290</t>
  </si>
  <si>
    <t>William Ridgway MED Int Med Rheumatology PPM Only</t>
  </si>
  <si>
    <t>FPEMAE5289</t>
  </si>
  <si>
    <t>Shima Nazari MECHANICAL And AEROSPACE ENGR PPM Only</t>
  </si>
  <si>
    <t>FPLAAS5288</t>
  </si>
  <si>
    <t>John Johnson AFRICAN AMERICAN AFRICAN STDS PPM Only</t>
  </si>
  <si>
    <t>FPIMCA5287</t>
  </si>
  <si>
    <t>Katherine Yu MED INT MED CARDIOLOGY PPM Only</t>
  </si>
  <si>
    <t>FPMOPH5286</t>
  </si>
  <si>
    <t>Alan Roth MED Eye Center PPM Only</t>
  </si>
  <si>
    <t>FPMSUR5285</t>
  </si>
  <si>
    <t>Bob Kiaii MED Surgery PPM Only</t>
  </si>
  <si>
    <t>FPLMSA5284</t>
  </si>
  <si>
    <t>Kuldeep Singh MIDDLE EAST SOUTH ASIA PROGRAM PPM Only</t>
  </si>
  <si>
    <t>FPVHFS5283</t>
  </si>
  <si>
    <t>Anibal Armien CA ANIMAL HLTH And FOOD SAFETY LAB PPM Only</t>
  </si>
  <si>
    <t>FPAARE5282</t>
  </si>
  <si>
    <t>Brittney Goodrich AG And RESOURCE ECONOMICS PPM Only</t>
  </si>
  <si>
    <t>FPMSUR5281</t>
  </si>
  <si>
    <t>Elizabeth Raskin MED Surgery PPM Only</t>
  </si>
  <si>
    <t>FPMOTO5280</t>
  </si>
  <si>
    <t>Karen Doyle MED Otolaryngology PPM Only</t>
  </si>
  <si>
    <t>FPIMHP5279</t>
  </si>
  <si>
    <t>Margaret Leung MED Int Med Hospitalist PPM Only</t>
  </si>
  <si>
    <t>FPLENL5278</t>
  </si>
  <si>
    <t>Andre Naffis Sahely ENGLISH PPM Only</t>
  </si>
  <si>
    <t>FPEBME5277</t>
  </si>
  <si>
    <t>Audrey Fan BIOMEDICAL ENGINEERING PPM Only</t>
  </si>
  <si>
    <t>FPLSOC5276</t>
  </si>
  <si>
    <t>Tina Fitzgerald SOCIOLOGY PPM Only</t>
  </si>
  <si>
    <t>FPMSUR5275</t>
  </si>
  <si>
    <t>Herbert Berkoff MED Surgery PPM Only</t>
  </si>
  <si>
    <t>FPMPAT5274</t>
  </si>
  <si>
    <t>C Miller MED Pathology And Lab Medicine PPM Only</t>
  </si>
  <si>
    <t>FPMPED5273</t>
  </si>
  <si>
    <t>Veronica Ahumada Newhart MED Pediatrics PPM Only</t>
  </si>
  <si>
    <t>FPMNEU5272</t>
  </si>
  <si>
    <t>Jack Lin MED Neurology PPM Only</t>
  </si>
  <si>
    <t>FPECSE5271</t>
  </si>
  <si>
    <t>Edwin A Solares ENGR COMPUTER SCIENCE PPM Only</t>
  </si>
  <si>
    <t>FPDEDU5270</t>
  </si>
  <si>
    <t>Steven Sewell EDUCATION PPM Only</t>
  </si>
  <si>
    <t>FPDEDU5269</t>
  </si>
  <si>
    <t>Heather Schlaman EDUCATION PPM Only</t>
  </si>
  <si>
    <t>FPMERM5268</t>
  </si>
  <si>
    <t>Mark Sutter MED Emergency Medicine PPM Only</t>
  </si>
  <si>
    <t>FPVVSR5267</t>
  </si>
  <si>
    <t>Douglas Dos Santos E Castro VM SURGRAD SCIENCE PPM Only</t>
  </si>
  <si>
    <t>FPMNEU5266</t>
  </si>
  <si>
    <t>Elina Melamed MED Neurology PPM Only</t>
  </si>
  <si>
    <t>FPIMGM5265</t>
  </si>
  <si>
    <t>Susan Brown MED Int Med Genl Medicine PPM Only</t>
  </si>
  <si>
    <t>FPIMPM5264</t>
  </si>
  <si>
    <t>Hanine Inaty MED Int Med Pulmonary PPM Only</t>
  </si>
  <si>
    <t>FPMINT5263</t>
  </si>
  <si>
    <t>Jacqueline Abdalla MED Int Med Admin PPM Only</t>
  </si>
  <si>
    <t>FPMOBG5262</t>
  </si>
  <si>
    <t>Marwan Ali MED Obstetrics And Gynecology PPM Only</t>
  </si>
  <si>
    <t>FPMPSY5261</t>
  </si>
  <si>
    <t>Mitchel Adler MED Psychiatry And Behav Sci PPM Only</t>
  </si>
  <si>
    <t>FPDEDU5260</t>
  </si>
  <si>
    <t>Rachel L Henry EDUCATION PPM Only</t>
  </si>
  <si>
    <t>FPECHE5259</t>
  </si>
  <si>
    <t>Christopher Spadaccini CHEMICAL ENGINEERING PPM Only</t>
  </si>
  <si>
    <t>FPAARE5258</t>
  </si>
  <si>
    <t>Ryan Goodrich AG And RESOURCE ECONOMICS PPM Only</t>
  </si>
  <si>
    <t>FPMDER5257</t>
  </si>
  <si>
    <t>Monica Constantinescu MED Dermatology PPM Only</t>
  </si>
  <si>
    <t>FPIMHP5256</t>
  </si>
  <si>
    <t>Jessica Langston MED Int Med Hospitalist PPM Only</t>
  </si>
  <si>
    <t>FPGSM15255</t>
  </si>
  <si>
    <t>Marybeth Kavanagh GRADUATE SCHOOL OF MANAGEMENT PPM Only</t>
  </si>
  <si>
    <t>FPVVMB5254</t>
  </si>
  <si>
    <t>Wilson Rumbeiha VM MOLECULAR BIO SCIENCES PPM Only</t>
  </si>
  <si>
    <t>FPAPLS5253</t>
  </si>
  <si>
    <t>Troy Magney PLANT SCIENCES PPM Only</t>
  </si>
  <si>
    <t>FPIMGM5252</t>
  </si>
  <si>
    <t>Michelle Dossett MED Int Med Genl Medicine PPM Only</t>
  </si>
  <si>
    <t>FPGSM15251</t>
  </si>
  <si>
    <t>Abraham JB Cable GRADUATE SCHOOL OF MANAGEMENT PPM Only</t>
  </si>
  <si>
    <t>FPVHFS5250</t>
  </si>
  <si>
    <t>Carmen Jerry Michmali CA ANIMAL HLTH And FOOD SAFETY LAB PPM Only</t>
  </si>
  <si>
    <t>FPMPED5249</t>
  </si>
  <si>
    <t>Carrie Byington MED Pediatrics PPM Only</t>
  </si>
  <si>
    <t>FPLAHI5248</t>
  </si>
  <si>
    <t>Michael Ryan ART And ART HISTORY PPM Only</t>
  </si>
  <si>
    <t>FPMOPH5247</t>
  </si>
  <si>
    <t>Paul Sieving MED Eye Center PPM Only</t>
  </si>
  <si>
    <t>FPGSM15246</t>
  </si>
  <si>
    <t>Michael G Ueltzen GRADUATE SCHOOL OF MANAGEMENT PPM Only</t>
  </si>
  <si>
    <t>FPMORT5245</t>
  </si>
  <si>
    <t>Juan J Rodrigo MED Orthopaedic Surgery PPM Only</t>
  </si>
  <si>
    <t>FPLMUS5244</t>
  </si>
  <si>
    <t>Kerstin Allvin MUSIC PPM Only</t>
  </si>
  <si>
    <t>FPMPAT5243</t>
  </si>
  <si>
    <t>Michael Hogarth MED Pathology And Lab Medicine PPM Only</t>
  </si>
  <si>
    <t>FPAHCE5242</t>
  </si>
  <si>
    <t>Maciel Hernandez HUMAN ECOLOGY PPM Only</t>
  </si>
  <si>
    <t>FPECHM5241</t>
  </si>
  <si>
    <t>Seung Sae Hong MATERIALS SCIENCE And ENGINEERING PPM Only</t>
  </si>
  <si>
    <t>FPLEPS5240</t>
  </si>
  <si>
    <t>Ingrid Salim EARTH And PLANETARY SCIENCES PPM Only</t>
  </si>
  <si>
    <t>FPMSUR5239</t>
  </si>
  <si>
    <t>Eleanor E Curtis MED Surgery PPM Only</t>
  </si>
  <si>
    <t>FPLGSW5238</t>
  </si>
  <si>
    <t>Amber Muller GENDERSEXUALITY WOMENSSTUDIES PPM Only</t>
  </si>
  <si>
    <t>FPDEDU5237</t>
  </si>
  <si>
    <t>Gustavo Gonzalez EDUCATION PPM Only</t>
  </si>
  <si>
    <t>FPAHCE5236</t>
  </si>
  <si>
    <t>Gabino Marquez HUMAN ECOLOGY PPM Only</t>
  </si>
  <si>
    <t>FPLMSA5235</t>
  </si>
  <si>
    <t>Shagufta Fatema MIDDLE EAST SOUTH ASIA PROGRAM PPM Only</t>
  </si>
  <si>
    <t>FPLLAW5234</t>
  </si>
  <si>
    <t>Alyssa Thurston LAW LIBRARY PPM Only</t>
  </si>
  <si>
    <t>FPGSM15233</t>
  </si>
  <si>
    <t>Sophie Linnett GRADUATE SCHOOL OF MANAGEMENT PPM Only</t>
  </si>
  <si>
    <t>FPMINT5232</t>
  </si>
  <si>
    <t>Venkata Ghanta MED Int Med Admin PPM Only</t>
  </si>
  <si>
    <t>FPVVSR5231</t>
  </si>
  <si>
    <t>Sami Al Nadaf VM SURGRAD SCIENCE PPM Only</t>
  </si>
  <si>
    <t>FPLDRA5230</t>
  </si>
  <si>
    <t>Ian Wallace THEATRE And DANCE PPM Only</t>
  </si>
  <si>
    <t>FPMERM5229</t>
  </si>
  <si>
    <t>Norkamari Bandolin MED Emergency Medicine PPM Only</t>
  </si>
  <si>
    <t>FPAHCE5228</t>
  </si>
  <si>
    <t>Nicole Hollis HUMAN ECOLOGY PPM Only</t>
  </si>
  <si>
    <t>FPMOBG5227</t>
  </si>
  <si>
    <t>Hui Chen MED Obstetrics And Gynecology PPM Only</t>
  </si>
  <si>
    <t>FPMSUR5226</t>
  </si>
  <si>
    <t>Goya Raikar MED Surgery PPM Only</t>
  </si>
  <si>
    <t>FPGSM15225</t>
  </si>
  <si>
    <t>Stephen Garcia GRADUATE SCHOOL OF MANAGEMENT PPM Only</t>
  </si>
  <si>
    <t>FPANUT5224</t>
  </si>
  <si>
    <t>Roberta Hendrick Holt NUTRITION PPM Only</t>
  </si>
  <si>
    <t>FPMERM5223</t>
  </si>
  <si>
    <t>Christine McBeth MED Emergency Medicine PPM Only</t>
  </si>
  <si>
    <t>FPMSUR5222</t>
  </si>
  <si>
    <t>Steven Maximus MED Surgery PPM Only</t>
  </si>
  <si>
    <t>FPMPED5221</t>
  </si>
  <si>
    <t>Deepika Sankaran MED Pediatrics PPM Only</t>
  </si>
  <si>
    <t>FPBPLB5220</t>
  </si>
  <si>
    <t>Laura Bogar PLANT BIOLOGY PPM Only</t>
  </si>
  <si>
    <t>FPVVSR5219</t>
  </si>
  <si>
    <t>Casey Kohen VM SURGRAD SCIENCE PPM Only</t>
  </si>
  <si>
    <t>FPIMGI5218</t>
  </si>
  <si>
    <t>Michael J Lawson MED Int Med Gastroenterology PPM Only</t>
  </si>
  <si>
    <t>FPIMID5217</t>
  </si>
  <si>
    <t>Rebecca R Wittenberg MED Int Med Infectious Dis PPM Only</t>
  </si>
  <si>
    <t>FPGSM15216</t>
  </si>
  <si>
    <t>Elizabeth Harrington GRADUATE SCHOOL OF MANAGEMENT PPM Only</t>
  </si>
  <si>
    <t>FPMPSY5215</t>
  </si>
  <si>
    <t>Christine Osterhout MED Psychiatry And Behav Sci PPM Only</t>
  </si>
  <si>
    <t>FPLAHI5214</t>
  </si>
  <si>
    <t>Dianne Macleod ART And ART HISTORY PPM Only</t>
  </si>
  <si>
    <t>FPMPSY5213</t>
  </si>
  <si>
    <t>Jessica Ann Ferranti MED Psychiatry And Behav Sci PPM Only</t>
  </si>
  <si>
    <t>FPNURS5212</t>
  </si>
  <si>
    <t>Perry Gee School of Nursing PPM Only</t>
  </si>
  <si>
    <t>FPIMEN5211</t>
  </si>
  <si>
    <t>Gail A Wong MED Int Med Endocrinology PPM Only</t>
  </si>
  <si>
    <t>FPAETX5210</t>
  </si>
  <si>
    <t>Glendon Parker ENVIRONMENTAL TOXICOLOGY PPM Only</t>
  </si>
  <si>
    <t>FPMSUR5209</t>
  </si>
  <si>
    <t>William Ferrier MED Surgery PPM Only</t>
  </si>
  <si>
    <t>FPMPMR5208</t>
  </si>
  <si>
    <t>Christine Davis MED Physical Medicine And Rehab PPM Only</t>
  </si>
  <si>
    <t>FPAETX5207</t>
  </si>
  <si>
    <t>Jeffrey Rodzen ENVIRONMENTAL TOXICOLOGY PPM Only</t>
  </si>
  <si>
    <t>FPMRAD5206</t>
  </si>
  <si>
    <t>Thaddeus Laird MED Radiology PPM Only</t>
  </si>
  <si>
    <t>FPAFST5205</t>
  </si>
  <si>
    <t>Michael Lewis FOOD SCIENCE And TECHNOLOGY PPM Only</t>
  </si>
  <si>
    <t>FPANUT5204</t>
  </si>
  <si>
    <t>Kathryn Dewey NUTRITION PPM Only</t>
  </si>
  <si>
    <t>FPIMCA5203</t>
  </si>
  <si>
    <t>James Foerster MED INT MED CARDIOLOGY PPM Only</t>
  </si>
  <si>
    <t>FPMPSY5202</t>
  </si>
  <si>
    <t>Elizabeth S Loyola MED Psychiatry And Behav Sci PPM Only</t>
  </si>
  <si>
    <t>FPMPED5201</t>
  </si>
  <si>
    <t>Mary Metcalf MED Pediatrics PPM Only</t>
  </si>
  <si>
    <t>FPNURS5200</t>
  </si>
  <si>
    <t>Robyn Huey Lao School of Nursing PPM Only</t>
  </si>
  <si>
    <t>FPMEPM5199</t>
  </si>
  <si>
    <t>Michelle Famula MED Public Health Sciences PPM Only</t>
  </si>
  <si>
    <t>FPMPAT5198</t>
  </si>
  <si>
    <t>Bennet Omalu MED Pathology And Lab Medicine PPM Only</t>
  </si>
  <si>
    <t>FPMPED5197</t>
  </si>
  <si>
    <t>Breanna M Winder Patel MED Pediatrics PPM Only</t>
  </si>
  <si>
    <t>FPLLIN5196</t>
  </si>
  <si>
    <t>Ellen Lange LINGUISTICS PPM Only</t>
  </si>
  <si>
    <t>FPIMID5195</t>
  </si>
  <si>
    <t>Carol Berry MED Int Med Infectious Dis PPM Only</t>
  </si>
  <si>
    <t>FPMPAT5194</t>
  </si>
  <si>
    <t>Leonor Fernando MED Pathology And Lab Medicine PPM Only</t>
  </si>
  <si>
    <t>FPLPSC5193</t>
  </si>
  <si>
    <t>Karen Ericksen PSYCHOLOGY PPM Only</t>
  </si>
  <si>
    <t>FPMORT5192</t>
  </si>
  <si>
    <t>Kirk Lewis MED Orthopaedic Surgery PPM Only</t>
  </si>
  <si>
    <t>FPMPSY5191</t>
  </si>
  <si>
    <t>Karina Muro MED Psychiatry And Behav Sci PPM Only</t>
  </si>
  <si>
    <t>FPIMGM5190</t>
  </si>
  <si>
    <t>Thomas J Ferguson MED Int Med Genl Medicine PPM Only</t>
  </si>
  <si>
    <t>FPMPED5189</t>
  </si>
  <si>
    <t>Larry Corman MED Pediatrics PPM Only</t>
  </si>
  <si>
    <t>FPMRAD5188</t>
  </si>
  <si>
    <t>Jaideep Sohi MED Radiology PPM Only</t>
  </si>
  <si>
    <t>FPMPSY5187</t>
  </si>
  <si>
    <t>J Faye Dixon MED Psychiatry And Behav Sci PPM Only</t>
  </si>
  <si>
    <t>FPMRAD5186</t>
  </si>
  <si>
    <t>Charles Tujo MED Radiology PPM Only</t>
  </si>
  <si>
    <t>FPNURS5185</t>
  </si>
  <si>
    <t>Jennifer Edwards School of Nursing PPM Only</t>
  </si>
  <si>
    <t>FPMPED5184</t>
  </si>
  <si>
    <t>Michael Edwards MED Pediatrics PPM Only</t>
  </si>
  <si>
    <t>FPMPED5183</t>
  </si>
  <si>
    <t>Blake D Carmichael MED Pediatrics PPM Only</t>
  </si>
  <si>
    <t>FPMPSY5182</t>
  </si>
  <si>
    <t>Keather Kehoe MED Psychiatry And Behav Sci PPM Only</t>
  </si>
  <si>
    <t>FPAETX5181</t>
  </si>
  <si>
    <t>Mari Golub ENVIRONMENTAL TOXICOLOGY PPM Only</t>
  </si>
  <si>
    <t>FPLAHI5180</t>
  </si>
  <si>
    <t>Conrad Atkinson ART And ART HISTORY PPM Only</t>
  </si>
  <si>
    <t>FPNURS5179</t>
  </si>
  <si>
    <t>Victoria Jackson School of Nursing PPM Only</t>
  </si>
  <si>
    <t>FPMORT5178</t>
  </si>
  <si>
    <t>Peter Salamon MED Orthopaedic Surgery PPM Only</t>
  </si>
  <si>
    <t>FPLLAW5177</t>
  </si>
  <si>
    <t>Alan Brownstein SCHOOL OF LAW PPM Only</t>
  </si>
  <si>
    <t>FPIMGI5176</t>
  </si>
  <si>
    <t>Randall Lee MED Int Med Gastroenterology PPM Only</t>
  </si>
  <si>
    <t>FPMPSY5175</t>
  </si>
  <si>
    <t>Robin F Lin MED Psychiatry And Behav Sci PPM Only</t>
  </si>
  <si>
    <t>FPMPSY5174</t>
  </si>
  <si>
    <t>Khalima Bolden Thompson MED Psychiatry And Behav Sci PPM Only</t>
  </si>
  <si>
    <t>FPVVSR5173</t>
  </si>
  <si>
    <t>Maria Soltero Rivera VM SURGRAD SCIENCE PPM Only</t>
  </si>
  <si>
    <t>FPEBME5172</t>
  </si>
  <si>
    <t>Dawn D McGee BIOMEDICAL ENGINEERING PPM Only</t>
  </si>
  <si>
    <t>FPLEPS5171</t>
  </si>
  <si>
    <t>Irina Delusina EARTH And PLANETARY SCIENCES PPM Only</t>
  </si>
  <si>
    <t>FPMPED5170</t>
  </si>
  <si>
    <t>Mikla N Derlet MED Pediatrics PPM Only</t>
  </si>
  <si>
    <t>FPVPHR5169</t>
  </si>
  <si>
    <t>Bill Lasley VM POPULATION HLTH And REPROD PPM Only</t>
  </si>
  <si>
    <t>FPMPSY5168</t>
  </si>
  <si>
    <t>Daniel Shapiro MED Psychiatry And Behav Sci PPM Only</t>
  </si>
  <si>
    <t>FPMPMR5167</t>
  </si>
  <si>
    <t>Amir Ramezani MED Physical Medicine And Rehab PPM Only</t>
  </si>
  <si>
    <t>FPMPED5166</t>
  </si>
  <si>
    <t>Brandi N Hawk MED Pediatrics PPM Only</t>
  </si>
  <si>
    <t>FPMPED5163</t>
  </si>
  <si>
    <t>Susan Goff Timmer MED Pediatrics PPM Only</t>
  </si>
  <si>
    <t>FPMANS5162</t>
  </si>
  <si>
    <t>Charity L Hale MED Anesth And Pain Medicine PPM Only</t>
  </si>
  <si>
    <t>FPMPMR5161</t>
  </si>
  <si>
    <t>Martin Hoffman MED Physical Medicine And Rehab PPM Only</t>
  </si>
  <si>
    <t>FPMANS5160</t>
  </si>
  <si>
    <t>Brian R Jones MED Anesth And Pain Medicine PPM Only</t>
  </si>
  <si>
    <t>FPVPHR5159</t>
  </si>
  <si>
    <t>Carolyn Stull VM POPULATION HLTH And REPROD PPM Only</t>
  </si>
  <si>
    <t>FPLCMN5158</t>
  </si>
  <si>
    <t>J Vohs COMMUNICATION PPM Only</t>
  </si>
  <si>
    <t>FPLSTA5157</t>
  </si>
  <si>
    <t>Andrew Farris STATISTICS PPM Only</t>
  </si>
  <si>
    <t>FPABAE5156</t>
  </si>
  <si>
    <t>S Jett BIOLOGICAL And AG ENGINEERING PPM Only</t>
  </si>
  <si>
    <t>FPIMEN5155</t>
  </si>
  <si>
    <t>Michael Okimura MED Int Med Endocrinology PPM Only</t>
  </si>
  <si>
    <t>FPLDRA5154</t>
  </si>
  <si>
    <t>Danika Burmester THEATRE And DANCE PPM Only</t>
  </si>
  <si>
    <t>FPLMUS5153</t>
  </si>
  <si>
    <t>Melita Denny MUSIC PPM Only</t>
  </si>
  <si>
    <t>FPLGSW5152</t>
  </si>
  <si>
    <t>Carolina Novella Centellas GENDERSEXUALITY WOMENSSTUDIES PPM Only</t>
  </si>
  <si>
    <t>FPMPMR5151</t>
  </si>
  <si>
    <t>Alberto Panero MED Physical Medicine And Rehab PPM Only</t>
  </si>
  <si>
    <t>FPAPLS5150</t>
  </si>
  <si>
    <t>Ann Powell PLANT SCIENCES PPM Only</t>
  </si>
  <si>
    <t>FPMPED5149</t>
  </si>
  <si>
    <t>Danielle R Haener MED Pediatrics PPM Only</t>
  </si>
  <si>
    <t>FPLAAS5148</t>
  </si>
  <si>
    <t>Tometi K Gbedema AFRICAN AMERICAN AFRICAN STDS PPM Only</t>
  </si>
  <si>
    <t>FPMRAD5147</t>
  </si>
  <si>
    <t>Felipe Godinez MED Radiology PPM Only</t>
  </si>
  <si>
    <t>FPLPHY5146</t>
  </si>
  <si>
    <t>Armela Keqi PHYSICS PPM Only</t>
  </si>
  <si>
    <t>FPLPOL5145</t>
  </si>
  <si>
    <t>Joel Landis POLITICAL SCIENCE PPM Only</t>
  </si>
  <si>
    <t>FPLNAS5144</t>
  </si>
  <si>
    <t>Juan Avila Hernandez NATIVE AMERICAN STUDIES PPM Only</t>
  </si>
  <si>
    <t>FPLECN5143</t>
  </si>
  <si>
    <t>Shahar Sansani ECONOMICS PPM Only</t>
  </si>
  <si>
    <t>FPMPSY5142</t>
  </si>
  <si>
    <t>Joseph I Sison MED Psychiatry And Behav Sci PPM Only</t>
  </si>
  <si>
    <t>FPIMPM5141</t>
  </si>
  <si>
    <t>Aaron J Roberts MED Int Med Pulmonary PPM Only</t>
  </si>
  <si>
    <t>FPAETX5140</t>
  </si>
  <si>
    <t>T Shibamoto ENVIRONMENTAL TOXICOLOGY PPM Only</t>
  </si>
  <si>
    <t>FPMPSY5139</t>
  </si>
  <si>
    <t>Richelle Long MED Psychiatry And Behav Sci PPM Only</t>
  </si>
  <si>
    <t>FPNURS5138</t>
  </si>
  <si>
    <t>Charis Ong School of Nursing PPM Only</t>
  </si>
  <si>
    <t>FPSANJ5137</t>
  </si>
  <si>
    <t>Joseph Grant UCCE SAN JOAQUIN COUNTY PPM Only</t>
  </si>
  <si>
    <t>FPPROG5136</t>
  </si>
  <si>
    <t>Linda Manton STATEWIDE PROGRAM OPERATIONS PPM Only</t>
  </si>
  <si>
    <t>FPDIEG5135</t>
  </si>
  <si>
    <t>Gary Bender UCCE SAN DIEGO COUNTY PPM Only</t>
  </si>
  <si>
    <t>FPLUIS5134</t>
  </si>
  <si>
    <t>Shirley Peterson UCCE SAN LUIS OBISPO COUNTY PPM Only</t>
  </si>
  <si>
    <t>FPVAPC5133</t>
  </si>
  <si>
    <t>Crystal Rogers VM ANAT PHYSIO And CELL BIOLOGY PPM Only</t>
  </si>
  <si>
    <t>FPIMHP5132</t>
  </si>
  <si>
    <t>Kenneth Zhou MED Int Med Hospitalist PPM Only</t>
  </si>
  <si>
    <t>FPVVME5131</t>
  </si>
  <si>
    <t>Jennifer Cassano VM MEDICINE And EPIDEMIOLOGY PPM Only</t>
  </si>
  <si>
    <t>FPNURS5130</t>
  </si>
  <si>
    <t>Heather Young School of Nursing PPM Only</t>
  </si>
  <si>
    <t>FPANUT5129</t>
  </si>
  <si>
    <t>Kevin Laugero NUTRITION PPM Only</t>
  </si>
  <si>
    <t>FPLEPS5128</t>
  </si>
  <si>
    <t>Gordon M Moore EARTH And PLANETARY SCIENCES PPM Only</t>
  </si>
  <si>
    <t>FPALAW5127</t>
  </si>
  <si>
    <t>Randal Southard LAND AIR And WATER RESOURCES PPM Only</t>
  </si>
  <si>
    <t>FPVPHR5126</t>
  </si>
  <si>
    <t>Kenneth Lam VM POPULATION HLTH And REPROD PPM Only</t>
  </si>
  <si>
    <t>FPVPHR5125</t>
  </si>
  <si>
    <t>Charles Holmberg VM POPULATION HLTH And REPROD PPM Only</t>
  </si>
  <si>
    <t>FPIMHO5124</t>
  </si>
  <si>
    <t>Ronald Wisdom MED Int Med HEMONC PPM Only</t>
  </si>
  <si>
    <t>FPABAE5123</t>
  </si>
  <si>
    <t>Farzaneh Khorsandi Kouhanestani BIOLOGICAL And AG ENGINEERING PPM Only</t>
  </si>
  <si>
    <t>FPABAE5122</t>
  </si>
  <si>
    <t>Zhongli Pan BIOLOGICAL And AG ENGINEERING PPM Only</t>
  </si>
  <si>
    <t>FPMOTO5121</t>
  </si>
  <si>
    <t>David Crippen MED Otolaryngology PPM Only</t>
  </si>
  <si>
    <t>FPLMUS5120</t>
  </si>
  <si>
    <t>Beth Levy MUSIC PPM Only</t>
  </si>
  <si>
    <t>FPMPSY5119</t>
  </si>
  <si>
    <t>Harry Wang MED Psychiatry And Behav Sci PPM Only</t>
  </si>
  <si>
    <t>FPALAW5118</t>
  </si>
  <si>
    <t>Kosana Suvocarev LAND AIR And WATER RESOURCES PPM Only</t>
  </si>
  <si>
    <t>FPAHCE5117</t>
  </si>
  <si>
    <t>Marc Pilisuk HUMAN ECOLOGY PPM Only</t>
  </si>
  <si>
    <t>FPMOBG5116</t>
  </si>
  <si>
    <t>Donald Fadjo MED Obstetrics And Gynecology PPM Only</t>
  </si>
  <si>
    <t>FPIMRH5115</t>
  </si>
  <si>
    <t>Judith Van De Water MED Int Med Rheumatology PPM Only</t>
  </si>
  <si>
    <t>FPMINT5114</t>
  </si>
  <si>
    <t>Navinderjit Singh MED Int Med Admin PPM Only</t>
  </si>
  <si>
    <t>FPAFST5113</t>
  </si>
  <si>
    <t>Keith Ito FOOD SCIENCE And TECHNOLOGY PPM Only</t>
  </si>
  <si>
    <t>FPVVME5112</t>
  </si>
  <si>
    <t>Charles Buffington VM MEDICINE And EPIDEMIOLOGY PPM Only</t>
  </si>
  <si>
    <t>FPIMCA5111</t>
  </si>
  <si>
    <t>Andrew Kyle MED INT MED CARDIOLOGY PPM Only</t>
  </si>
  <si>
    <t>FPMPSY5110</t>
  </si>
  <si>
    <t>Thomas Nordahl MED Psychiatry And Behav Sci PPM Only</t>
  </si>
  <si>
    <t>FPVVGL5109</t>
  </si>
  <si>
    <t>James Statham VETERINARY GENETICS LAB PPM Only</t>
  </si>
  <si>
    <t>FPECEE5108</t>
  </si>
  <si>
    <t>E Schroeder CIVIL And ENVIRONMENTAL ENGR PPM Only</t>
  </si>
  <si>
    <t>FPVPMI5107</t>
  </si>
  <si>
    <t>Norman Baker VM PATHOLOGY MICRO And IMMUN PPM Only</t>
  </si>
  <si>
    <t>FPLMSA5106</t>
  </si>
  <si>
    <t>Manar Al Shatarat MIDDLE EAST SOUTH ASIA PROGRAM PPM Only</t>
  </si>
  <si>
    <t>FPAPLS5105</t>
  </si>
  <si>
    <t>Clyde Elmore PLANT SCIENCES PPM Only</t>
  </si>
  <si>
    <t>FPIMHO5104</t>
  </si>
  <si>
    <t>Eve Rodler MED Int Med HEMONC PPM Only</t>
  </si>
  <si>
    <t>FPEMAE5103</t>
  </si>
  <si>
    <t>Xinfan Lin MECHANICAL And AEROSPACE ENGR PPM Only</t>
  </si>
  <si>
    <t>FPBPLB5101</t>
  </si>
  <si>
    <t>Bo Liu PLANT BIOLOGY PPM Only</t>
  </si>
  <si>
    <t>FPLLAW5100</t>
  </si>
  <si>
    <t>Darien Shanske SCHOOL OF LAW PPM Only</t>
  </si>
  <si>
    <t>FPAPLS5099</t>
  </si>
  <si>
    <t>Judy Jernstedt PLANT SCIENCES PPM Only</t>
  </si>
  <si>
    <t>FPBEVE5098</t>
  </si>
  <si>
    <t>Robert Pearcy EVOLUTION And ECOLOGY PPM Only</t>
  </si>
  <si>
    <t>FPLMAT5097</t>
  </si>
  <si>
    <t>Roger Casals Gutierrez MATHEMATICS PPM Only</t>
  </si>
  <si>
    <t>FPLANT5096</t>
  </si>
  <si>
    <t>Jelmer Eerkens ANTHROPOLOGY PPM Only</t>
  </si>
  <si>
    <t>FPMORT5095</t>
  </si>
  <si>
    <t>Augustine Saiz MED Orthopaedic Surgery PPM Only</t>
  </si>
  <si>
    <t>FPECEE5094</t>
  </si>
  <si>
    <t>George Tchobanoglous CIVIL And ENVIRONMENTAL ENGR PPM Only</t>
  </si>
  <si>
    <t>FPMANS5093</t>
  </si>
  <si>
    <t>Hong Liu MED Anesth And Pain Medicine PPM Only</t>
  </si>
  <si>
    <t>FPLAMS5092</t>
  </si>
  <si>
    <t>Jay Mechling AMERICAN STUDIES PPM Only</t>
  </si>
  <si>
    <t>FPECEE5091</t>
  </si>
  <si>
    <t>Patricia Mokhtarian CIVIL And ENVIRONMENTAL ENGR PPM Only</t>
  </si>
  <si>
    <t>FPECEE5089</t>
  </si>
  <si>
    <t>Takashi Asano CIVIL And ENVIRONMENTAL ENGR PPM Only</t>
  </si>
  <si>
    <t>FPIMHP5088</t>
  </si>
  <si>
    <t>Tracey Bethany Gee Huey MED Int Med Hospitalist PPM Only</t>
  </si>
  <si>
    <t>FPEBAE5087</t>
  </si>
  <si>
    <t>Jennifer Mullin BIOLOGICAL And AG ENGINEERING PPM Only</t>
  </si>
  <si>
    <t>FPAANS5086</t>
  </si>
  <si>
    <t>Anita Oberbauer ANIMAL SCIENCE PPM Only</t>
  </si>
  <si>
    <t>FPMMIC5085</t>
  </si>
  <si>
    <t>Jose Torres MED Medical Microbiology And Imm PPM Only</t>
  </si>
  <si>
    <t>FPAANS5084</t>
  </si>
  <si>
    <t>Robert Ashmore ANIMAL SCIENCE PPM Only</t>
  </si>
  <si>
    <t>FPMADM5083</t>
  </si>
  <si>
    <t>Alireza Mahmoudieh MED Deans Office PPM Only</t>
  </si>
  <si>
    <t>FPLUWP5082</t>
  </si>
  <si>
    <t>Brigitte Rabie UNIVERSITY WRITING PROGRAM PPM Only</t>
  </si>
  <si>
    <t>FPMEPM5081</t>
  </si>
  <si>
    <t>Yong Choi MED Public Health Sciences PPM Only</t>
  </si>
  <si>
    <t>FPGSM15080</t>
  </si>
  <si>
    <t>Kimberly Elsbach GRADUATE SCHOOL OF MANAGEMENT PPM Only</t>
  </si>
  <si>
    <t>FPMEPM5079</t>
  </si>
  <si>
    <t>Farla Kaufman MED Public Health Sciences PPM Only</t>
  </si>
  <si>
    <t>FPMINT5078</t>
  </si>
  <si>
    <t>Cathy Xu MED Int Med Admin PPM Only</t>
  </si>
  <si>
    <t>FPAHCE5077</t>
  </si>
  <si>
    <t>E Maccannell HUMAN ECOLOGY PPM Only</t>
  </si>
  <si>
    <t>FPLUWP5076</t>
  </si>
  <si>
    <t>Julian Elias UNIVERSITY WRITING PROGRAM PPM Only</t>
  </si>
  <si>
    <t>FPLSTA5075</t>
  </si>
  <si>
    <t>Debashis Paul STATISTICS PPM Only</t>
  </si>
  <si>
    <t>FPECSE5074</t>
  </si>
  <si>
    <t>Matthew Franklin ENGR COMPUTER SCIENCE PPM Only</t>
  </si>
  <si>
    <t>FPAANS5073</t>
  </si>
  <si>
    <t>Frank Mitloehner ANIMAL SCIENCE PPM Only</t>
  </si>
  <si>
    <t>FPBNPB5072</t>
  </si>
  <si>
    <t>Carolynn Patten NEURO PHYSIO And BEHAVIOR PPM Only</t>
  </si>
  <si>
    <t>FPMPMR5072</t>
  </si>
  <si>
    <t>Carolynn Patten MED Physical Medicine And Rehab PPM Only</t>
  </si>
  <si>
    <t>FPIMHP5071</t>
  </si>
  <si>
    <t>Clara C Yang MED Int Med Hospitalist PPM Only</t>
  </si>
  <si>
    <t>FPTRAN5070</t>
  </si>
  <si>
    <t>Dillon Fitch Polse INST OF TRANSPORTATION STUDIES PPM Only</t>
  </si>
  <si>
    <t>FPVPHR5069</t>
  </si>
  <si>
    <t>Domenico Bernoco VM POPULATION HLTH And REPROD PPM Only</t>
  </si>
  <si>
    <t>FPAENM5068</t>
  </si>
  <si>
    <t>Robert Washino ENTOMOLOGY NEMATOLOGY PPM Only</t>
  </si>
  <si>
    <t>FPMPSY5067</t>
  </si>
  <si>
    <t>Rachel Robitz MED Psychiatry And Behav Sci PPM Only</t>
  </si>
  <si>
    <t>FPIMHO5065</t>
  </si>
  <si>
    <t>Anjlee Mahajan MED Int Med HEMONC PPM Only</t>
  </si>
  <si>
    <t>FPMADM5064</t>
  </si>
  <si>
    <t>Thomas Abel MED Deans Office PPM Only</t>
  </si>
  <si>
    <t>FPLCMN5063</t>
  </si>
  <si>
    <t>Cuihua Shen COMMUNICATION PPM Only</t>
  </si>
  <si>
    <t>FPLENL5062</t>
  </si>
  <si>
    <t>Alan Williamson ENGLISH PPM Only</t>
  </si>
  <si>
    <t>FPMPSY5061</t>
  </si>
  <si>
    <t>Richard Maddock MED Psychiatry And Behav Sci PPM Only</t>
  </si>
  <si>
    <t>FPLLAW5060</t>
  </si>
  <si>
    <t>David Holt LAW LIBRARY PPM Only</t>
  </si>
  <si>
    <t>FPVVSR5059</t>
  </si>
  <si>
    <t>Carolyn Craig VM SURGRAD SCIENCE PPM Only</t>
  </si>
  <si>
    <t>FPLLAW5058</t>
  </si>
  <si>
    <t>Edward Imwinkelried SCHOOL OF LAW PPM Only</t>
  </si>
  <si>
    <t>FPLCOM5057</t>
  </si>
  <si>
    <t>Michiko Suzuki COMPARATIVE LITERATURE PPM Only</t>
  </si>
  <si>
    <t>FPECEE5056</t>
  </si>
  <si>
    <t>Yannis Dafalias CIVIL And ENVIRONMENTAL ENGR PPM Only</t>
  </si>
  <si>
    <t>FPMFCM5055</t>
  </si>
  <si>
    <t>Kelly Burke MED Family And Community Med PPM Only</t>
  </si>
  <si>
    <t>FPLCHI5054</t>
  </si>
  <si>
    <t>yvonne hurtado allen CHICANO STUDIES PPM Only</t>
  </si>
  <si>
    <t>FPMFCM5053</t>
  </si>
  <si>
    <t>Jared Paskin MED Family And Community Med PPM Only</t>
  </si>
  <si>
    <t>FPMPAT5052</t>
  </si>
  <si>
    <t>Gordon Love MED Pathology And Lab Medicine PPM Only</t>
  </si>
  <si>
    <t>FPAHEC5051</t>
  </si>
  <si>
    <t>David Scott De La Pena HUMAN ECOLOGY PPM Only</t>
  </si>
  <si>
    <t>FPALAW5050</t>
  </si>
  <si>
    <t>B Weare LAND AIR And WATER RESOURCES PPM Only</t>
  </si>
  <si>
    <t>FPECHE5049</t>
  </si>
  <si>
    <t>Adam Moule CHEMICAL ENGINEERING PPM Only</t>
  </si>
  <si>
    <t>FPLLAW5048</t>
  </si>
  <si>
    <t>B Greenwood SCHOOL OF LAW PPM Only</t>
  </si>
  <si>
    <t>FPMFCM5047</t>
  </si>
  <si>
    <t>Ruenell Adams MED Family And Community Med PPM Only</t>
  </si>
  <si>
    <t>FPALAW5046</t>
  </si>
  <si>
    <t>Thomas Harter LAND AIR And WATER RESOURCES PPM Only</t>
  </si>
  <si>
    <t>FPAPLS5045</t>
  </si>
  <si>
    <t>Kenneth Shackel PLANT SCIENCES PPM Only</t>
  </si>
  <si>
    <t>FPALAW5044</t>
  </si>
  <si>
    <t>Caroline Bledsoe LAND AIR And WATER RESOURCES PPM Only</t>
  </si>
  <si>
    <t>FPNURS5043</t>
  </si>
  <si>
    <t>Elizabeth Rice School of Nursing PPM Only</t>
  </si>
  <si>
    <t>FPMBIO5042</t>
  </si>
  <si>
    <t>Megan Dennis MED Biochem And Molecular Med PPM Only</t>
  </si>
  <si>
    <t>FPLHIS5041</t>
  </si>
  <si>
    <t>Louis Warren HISTORY PPM Only</t>
  </si>
  <si>
    <t>FPAANS5040</t>
  </si>
  <si>
    <t>Kathryn Radke ANIMAL SCIENCE PPM Only</t>
  </si>
  <si>
    <t>FPANUT5039</t>
  </si>
  <si>
    <t>Carolyn Slupsky NUTRITION PPM Only</t>
  </si>
  <si>
    <t>FPAFST5039</t>
  </si>
  <si>
    <t>Carolyn Slupsky FOOD SCIENCE And TECHNOLOGY PPM Only</t>
  </si>
  <si>
    <t>FPLPSC5038</t>
  </si>
  <si>
    <t>Mijke Rhemtulla PSYCHOLOGY PPM Only</t>
  </si>
  <si>
    <t>FPAARE5037</t>
  </si>
  <si>
    <t>Dalia Adel Ghanem AG And RESOURCE ECONOMICS PPM Only</t>
  </si>
  <si>
    <t>FPMORT5036</t>
  </si>
  <si>
    <t>Anita Bagley MED Orthopaedic Surgery PPM Only</t>
  </si>
  <si>
    <t>FPLAMS5035</t>
  </si>
  <si>
    <t>Ryan Cartwright AMERICAN STUDIES PPM Only</t>
  </si>
  <si>
    <t>FPLLAW5034</t>
  </si>
  <si>
    <t>Robert Hillman SCHOOL OF LAW PPM Only</t>
  </si>
  <si>
    <t>FPMINT5033</t>
  </si>
  <si>
    <t>Robert Horvat MED Internal Medicine PPM Only</t>
  </si>
  <si>
    <t>FPMOBG5032</t>
  </si>
  <si>
    <t>Melissa Matulich MED Obstetrics And Gynecology PPM Only</t>
  </si>
  <si>
    <t>FPIMEN5031</t>
  </si>
  <si>
    <t>James Mcmonagle MED Int Med Endocrinology PPM Only</t>
  </si>
  <si>
    <t>FPIMGM5030</t>
  </si>
  <si>
    <t>Mark Henderson MED Int Med Genl Medicine PPM Only</t>
  </si>
  <si>
    <t>FPAHCE5029</t>
  </si>
  <si>
    <t>S Hutchison HUMAN ECOLOGY PPM Only</t>
  </si>
  <si>
    <t>FPLNAS5028</t>
  </si>
  <si>
    <t>Liza Grandia NATIVE AMERICAN STUDIES PPM Only</t>
  </si>
  <si>
    <t>FPMPED5027</t>
  </si>
  <si>
    <t>Gordon Isakson MED Pediatrics PPM Only</t>
  </si>
  <si>
    <t>FPLPSC5026</t>
  </si>
  <si>
    <t>Jeffrey Schank PSYCHOLOGY PPM Only</t>
  </si>
  <si>
    <t>FPMORT5025</t>
  </si>
  <si>
    <t>Anh Le MED Orthopaedic Surgery PPM Only</t>
  </si>
  <si>
    <t>FPAPPA5024</t>
  </si>
  <si>
    <t>Richard Davis PLANT PATHOLOGY PPM Only</t>
  </si>
  <si>
    <t>FPMINT5023</t>
  </si>
  <si>
    <t>Hillary Campbell MED Int Med Admin PPM Only</t>
  </si>
  <si>
    <t>FPMANS5022</t>
  </si>
  <si>
    <t>Thomas L Hughes MED Anesth And Pain Medicine PPM Only</t>
  </si>
  <si>
    <t>FPANUT5020</t>
  </si>
  <si>
    <t>Elizabeth Applegate NUTRITION PPM Only</t>
  </si>
  <si>
    <t>FPVPRC5019</t>
  </si>
  <si>
    <t>Paul Luciw PRIMATE CENTER PPM Only</t>
  </si>
  <si>
    <t>FPMDER5018</t>
  </si>
  <si>
    <t>Jayne Joo MED Dermatology PPM Only</t>
  </si>
  <si>
    <t>FPMPSY5017</t>
  </si>
  <si>
    <t>Carolee Tran MED Psychiatry And Behav Sci PPM Only</t>
  </si>
  <si>
    <t>FPMERM5016</t>
  </si>
  <si>
    <t>David Barnes MED Emergency Medicine PPM Only</t>
  </si>
  <si>
    <t>FPMPSY5015</t>
  </si>
  <si>
    <t>David Amaral MED Psychiatry And Behav Sci PPM Only</t>
  </si>
  <si>
    <t>FPLCLA5014</t>
  </si>
  <si>
    <t>Mike Chin CLASSICS PPM Only</t>
  </si>
  <si>
    <t>FPLUWP5013</t>
  </si>
  <si>
    <t>Mandy Proctor UNIVERSITY WRITING PROGRAM PPM Only</t>
  </si>
  <si>
    <t>FPLANT5011</t>
  </si>
  <si>
    <t>Li Zhang ANTHROPOLOGY PPM Only</t>
  </si>
  <si>
    <t>FPBGEN5010</t>
  </si>
  <si>
    <t>Ian Korf Genome Center PPM Only</t>
  </si>
  <si>
    <t>FPBMCB5010</t>
  </si>
  <si>
    <t>Ian Korf MOLECULAR And CELLULAR BIO PPM Only</t>
  </si>
  <si>
    <t>FPLUWP5009</t>
  </si>
  <si>
    <t>Erika Strandjord UNIVERSITY WRITING PROGRAM PPM Only</t>
  </si>
  <si>
    <t>FPLMUS5008</t>
  </si>
  <si>
    <t>Brian Rice MUSIC PPM Only</t>
  </si>
  <si>
    <t>FPMDER5007</t>
  </si>
  <si>
    <t>Smita Awasthi MED Dermatology PPM Only</t>
  </si>
  <si>
    <t>FPIMHO5006</t>
  </si>
  <si>
    <t>Kendra Hutchinson MED Int Med HEMONC PPM Only</t>
  </si>
  <si>
    <t>FPVVSR5005</t>
  </si>
  <si>
    <t>Julie Dechant VM SURGRAD SCIENCE PPM Only</t>
  </si>
  <si>
    <t>FPIMGM5004</t>
  </si>
  <si>
    <t>Kristen D Kelley MED Int Med Genl Medicine PPM Only</t>
  </si>
  <si>
    <t>FPIMID5003</t>
  </si>
  <si>
    <t>Natascha Tuznik MED Int Med Infectious Dis PPM Only</t>
  </si>
  <si>
    <t>FPAENM5002</t>
  </si>
  <si>
    <t>Steven Nadler ENTOMOLOGY NEMATOLOGY PPM Only</t>
  </si>
  <si>
    <t>FPAENM5001</t>
  </si>
  <si>
    <t>Ying Shin Peng ENTOMOLOGY NEMATOLOGY PPM Only</t>
  </si>
  <si>
    <t>FPABAE5000</t>
  </si>
  <si>
    <t>Bryan Jenkins BIOLOGICAL And AG ENGINEERING PPM Only</t>
  </si>
  <si>
    <t>FPEMAE4999</t>
  </si>
  <si>
    <t>Steven Velinsky MECHANICAL And AEROSPACE ENGR PPM Only</t>
  </si>
  <si>
    <t>FPMOPH4998</t>
  </si>
  <si>
    <t>John Keltner MED Eye Center PPM Only</t>
  </si>
  <si>
    <t>FPMNEU4997</t>
  </si>
  <si>
    <t>Alan Yee MED Neurology PPM Only</t>
  </si>
  <si>
    <t>FPLIBR4996</t>
  </si>
  <si>
    <t>Carol Larussa UCDLIBRARY PPM Only</t>
  </si>
  <si>
    <t>FPAANS4995</t>
  </si>
  <si>
    <t>Cassandra Tucker ANIMAL SCIENCE PPM Only</t>
  </si>
  <si>
    <t>FPMEPM4994</t>
  </si>
  <si>
    <t>Heejung Bang MED Public Health Sciences PPM Only</t>
  </si>
  <si>
    <t>FPALAW4993</t>
  </si>
  <si>
    <t>George Pettygrove LAND AIR And WATER RESOURCES PPM Only</t>
  </si>
  <si>
    <t>FPLUWP4992</t>
  </si>
  <si>
    <t>Mary Bly UNIVERSITY WRITING PROGRAM PPM Only</t>
  </si>
  <si>
    <t>FPAPLS4991</t>
  </si>
  <si>
    <t>Maciej Zwieniecki PLANT SCIENCES PPM Only</t>
  </si>
  <si>
    <t>FPVVME4990</t>
  </si>
  <si>
    <t>Joellen Westropp VM MEDICINE And EPIDEMIOLOGY PPM Only</t>
  </si>
  <si>
    <t>FPMINT4989</t>
  </si>
  <si>
    <t>Jeffrey Stenger MED Int Med Admin PPM Only</t>
  </si>
  <si>
    <t>FPMNEU4988</t>
  </si>
  <si>
    <t>Kwan Ng MED Neurology PPM Only</t>
  </si>
  <si>
    <t>FPMEPM4987</t>
  </si>
  <si>
    <t>J Paul Leigh MED Public Health Sciences PPM Only</t>
  </si>
  <si>
    <t>FPLCMN4986</t>
  </si>
  <si>
    <t>Drew Cingel COMMUNICATION PPM Only</t>
  </si>
  <si>
    <t>FPLECN4985</t>
  </si>
  <si>
    <t>Giovanni Peri ECONOMICS PPM Only</t>
  </si>
  <si>
    <t>FPVHFS4984</t>
  </si>
  <si>
    <t>George Cooper CA ANIMAL HLTH And FOOD SAFETY LAB PPM Only</t>
  </si>
  <si>
    <t>FPLHIS4983</t>
  </si>
  <si>
    <t>Sudipta Sen HISTORY PPM Only</t>
  </si>
  <si>
    <t>FPDEDU4982</t>
  </si>
  <si>
    <t>Lynn Fowler EDUCATION PPM Only</t>
  </si>
  <si>
    <t>FPBPLB4981</t>
  </si>
  <si>
    <t>Thomas Rost PLANT BIOLOGY PPM Only</t>
  </si>
  <si>
    <t>FPMPED4980</t>
  </si>
  <si>
    <t>Ernesto Rivera MED Pediatrics PPM Only</t>
  </si>
  <si>
    <t>FPMINT4979</t>
  </si>
  <si>
    <t>David Siegel MED Internal Medicine PPM Only</t>
  </si>
  <si>
    <t>FPVPHR4978</t>
  </si>
  <si>
    <t>Philip Kass VM POPULATION HLTH And REPROD PPM Only</t>
  </si>
  <si>
    <t>FPLENL4977</t>
  </si>
  <si>
    <t>Frances Dolan ENGLISH PPM Only</t>
  </si>
  <si>
    <t>FPALAW4976</t>
  </si>
  <si>
    <t>Gregory Pasternack LAND AIR And WATER RESOURCES PPM Only</t>
  </si>
  <si>
    <t>FPAETX4975</t>
  </si>
  <si>
    <t>Mathew J Hengel ENVIRONMENTAL TOXICOLOGY PPM Only</t>
  </si>
  <si>
    <t>FPBPLB4974</t>
  </si>
  <si>
    <t>Stacey Harmer PLANT BIOLOGY PPM Only</t>
  </si>
  <si>
    <t>FPVPHR4973</t>
  </si>
  <si>
    <t>Robert Bondurant VM POPULATION HLTH And REPROD PPM Only</t>
  </si>
  <si>
    <t>FPLIBR4972</t>
  </si>
  <si>
    <t>Bernard Kreissman UCDLIBRARY PPM Only</t>
  </si>
  <si>
    <t>FPANUT4971</t>
  </si>
  <si>
    <t>Roger Mcdonald NUTRITION PPM Only</t>
  </si>
  <si>
    <t>FPLLAW4970</t>
  </si>
  <si>
    <t>Carlton Larson SCHOOL OF LAW PPM Only</t>
  </si>
  <si>
    <t>FPLCLA4969</t>
  </si>
  <si>
    <t>Timothy Brelinski CLASSICS PPM Only</t>
  </si>
  <si>
    <t>FPMRAD4968</t>
  </si>
  <si>
    <t>Arthur Dublin MED Radiology PPM Only</t>
  </si>
  <si>
    <t>FPEECE4967</t>
  </si>
  <si>
    <t>Marina Radulaski ELECT And COMP ENGR PPM Only</t>
  </si>
  <si>
    <t>FPLSAP4966</t>
  </si>
  <si>
    <t>Eugenia Magnolia Da Silva Fernandes SPANISH And PORTUGUESE PPM Only</t>
  </si>
  <si>
    <t>FPLHIS4965</t>
  </si>
  <si>
    <t>Alice Harris HISTORY PPM Only</t>
  </si>
  <si>
    <t>FPLIBR4964</t>
  </si>
  <si>
    <t>Michael Winter UCDLIBRARY PPM Only</t>
  </si>
  <si>
    <t>FPBMMG4963</t>
  </si>
  <si>
    <t>Douglas Nelson MICROBIOLOGY And MOLEC GENETICS PPM Only</t>
  </si>
  <si>
    <t>FPMDER4962</t>
  </si>
  <si>
    <t>Daniel Eisen MED Dermatology PPM Only</t>
  </si>
  <si>
    <t>FPLEAL4961</t>
  </si>
  <si>
    <t>Carolyn Wheeler EAST ASIAN LANG And CULTURES PPM Only</t>
  </si>
  <si>
    <t>FPMPSY4960</t>
  </si>
  <si>
    <t>Cynthia Schumann MED Psychiatry And Behav Sci PPM Only</t>
  </si>
  <si>
    <t>FPLMUS4959</t>
  </si>
  <si>
    <t>Christopher Reynolds MUSIC PPM Only</t>
  </si>
  <si>
    <t>FPLCMN4958</t>
  </si>
  <si>
    <t>Jaeho Cho COMMUNICATION PPM Only</t>
  </si>
  <si>
    <t>FPMCEL4957</t>
  </si>
  <si>
    <t>Paul Knoepfler MED Cell Biology And Human Anat PPM Only</t>
  </si>
  <si>
    <t>FPAMCB4956</t>
  </si>
  <si>
    <t>John Crowe AG MOLECULAR And CELLULAR BIO PPM Only</t>
  </si>
  <si>
    <t>FPVVSR4955</t>
  </si>
  <si>
    <t>David Canton VM SURGRAD SCIENCE PPM Only</t>
  </si>
  <si>
    <t>FPIMEN4954</t>
  </si>
  <si>
    <t>Sonal Phatak MED Int Med Endocrinology PPM Only</t>
  </si>
  <si>
    <t>FPMPED4953</t>
  </si>
  <si>
    <t>John Holcroft MED Pediatrics PPM Only</t>
  </si>
  <si>
    <t>FPECHE4952</t>
  </si>
  <si>
    <t>Pieter Stroeve CHEMICAL ENGINEERING PPM Only</t>
  </si>
  <si>
    <t>FPBPLB4951</t>
  </si>
  <si>
    <t>David Bayer PLANT BIOLOGY PPM Only</t>
  </si>
  <si>
    <t>FPMPSY4950</t>
  </si>
  <si>
    <t>Christopher Horne MED Psychiatry And Behav Sci PPM Only</t>
  </si>
  <si>
    <t>FPLIBR4949</t>
  </si>
  <si>
    <t>Marilyn Sharrow UCDLIBRARY PPM Only</t>
  </si>
  <si>
    <t>FPBPLB4948</t>
  </si>
  <si>
    <t>William Lucas PLANT BIOLOGY PPM Only</t>
  </si>
  <si>
    <t>FPEBME4947</t>
  </si>
  <si>
    <t>Angelique Louie BIOMEDICAL ENGINEERING PPM Only</t>
  </si>
  <si>
    <t>FPIMRH4946</t>
  </si>
  <si>
    <t>Suzanne Teuber MED Int Med Rheumatology PPM Only</t>
  </si>
  <si>
    <t>FPLENL4945</t>
  </si>
  <si>
    <t>Tobias Menely ENGLISH PPM Only</t>
  </si>
  <si>
    <t>FPLECN4944</t>
  </si>
  <si>
    <t>Bagher Modjtahedi ECONOMICS PPM Only</t>
  </si>
  <si>
    <t>FPLHIS4943</t>
  </si>
  <si>
    <t>DON PRICE HISTORY PPM Only</t>
  </si>
  <si>
    <t>FPIMEN4942</t>
  </si>
  <si>
    <t>Pamela Prescott MED Int Med Endocrinology PPM Only</t>
  </si>
  <si>
    <t>FPANUT4941</t>
  </si>
  <si>
    <t>Paul Davis NUTRITION PPM Only</t>
  </si>
  <si>
    <t>FPMMIC4940</t>
  </si>
  <si>
    <t>Tilahun Yilma MED Medical Microbiology And Imm PPM Only</t>
  </si>
  <si>
    <t>FPTRAN4939</t>
  </si>
  <si>
    <t>Joan Ogden INST OF TRANSPORTATION STUDIES PPM Only</t>
  </si>
  <si>
    <t>FPLEAL4938</t>
  </si>
  <si>
    <t>Junko Ito EAST ASIAN LANG And CULTURES PPM Only</t>
  </si>
  <si>
    <t>FPLPHY4937</t>
  </si>
  <si>
    <t>J Hurley PHYSICS PPM Only</t>
  </si>
  <si>
    <t>FPMPMR4936</t>
  </si>
  <si>
    <t>Marcia Faustin MED Physical Medicine And Rehab PPM Only</t>
  </si>
  <si>
    <t>FPVPHR4935</t>
  </si>
  <si>
    <t>Terry Lehenbauer VM POPULATION HLTH And REPROD PPM Only</t>
  </si>
  <si>
    <t>FPLCDM4934</t>
  </si>
  <si>
    <t>Robert Ostertag CINEMA And DIGITAL MEDIA PPM Only</t>
  </si>
  <si>
    <t>FPEMAE4933</t>
  </si>
  <si>
    <t>Mohamed Hafez MECHANICAL And AEROSPACE ENGR PPM Only</t>
  </si>
  <si>
    <t>FPLDES4932</t>
  </si>
  <si>
    <t>Susan Avila DEPARTMENT OF DESIGN PPM Only</t>
  </si>
  <si>
    <t>FPMFCM4931</t>
  </si>
  <si>
    <t>Mark Diaz MED Family And Community Med PPM Only</t>
  </si>
  <si>
    <t>FPLCHE4930</t>
  </si>
  <si>
    <t>Frank Osterloh CHEMISTRY PPM Only</t>
  </si>
  <si>
    <t>FPAANS4929</t>
  </si>
  <si>
    <t>Yeunshin Lee ANIMAL SCIENCE PPM Only</t>
  </si>
  <si>
    <t>FPMDER4928</t>
  </si>
  <si>
    <t>Ann Haas MED Dermatology PPM Only</t>
  </si>
  <si>
    <t>FPLCLA4927</t>
  </si>
  <si>
    <t>Anna Uhlig CLASSICS PPM Only</t>
  </si>
  <si>
    <t>FPAWFC4926</t>
  </si>
  <si>
    <t>Deborah Elliott Fisk WILDLIFE And FISHERIES BIOLOGY PPM Only</t>
  </si>
  <si>
    <t>FPMANS4925</t>
  </si>
  <si>
    <t>Nina Schloemerkemper MED Anesth And Pain Medicine PPM Only</t>
  </si>
  <si>
    <t>FPLCLA4924</t>
  </si>
  <si>
    <t>Shennan Hutton CLASSICS PPM Only</t>
  </si>
  <si>
    <t>FPMPSY4923</t>
  </si>
  <si>
    <t>Anca Luminare MED Psychiatry And Behav Sci PPM Only</t>
  </si>
  <si>
    <t>FPBEVE4922</t>
  </si>
  <si>
    <t>Susan Lott EVOLUTION And ECOLOGY PPM Only</t>
  </si>
  <si>
    <t>FPAWFC4921</t>
  </si>
  <si>
    <t>Brian D Todd WILDLIFE And FISHERIES BIOLOGY PPM Only</t>
  </si>
  <si>
    <t>FPBMMG4920</t>
  </si>
  <si>
    <t>Michele Igo MICROBIOLOGY And MOLEC GENETICS PPM Only</t>
  </si>
  <si>
    <t>FPVVMB4919</t>
  </si>
  <si>
    <t>Scott Stanley VM MOLECULAR BIO SCIENCES PPM Only</t>
  </si>
  <si>
    <t>FPMANS4918</t>
  </si>
  <si>
    <t>David Li MED Anesth And Pain Medicine PPM Only</t>
  </si>
  <si>
    <t>FPLECN4917</t>
  </si>
  <si>
    <t>Steven Sheffrin ECONOMICS PPM Only</t>
  </si>
  <si>
    <t>FPIMHP4916</t>
  </si>
  <si>
    <t>Lia A Africa MED Int Med Hospitalist PPM Only</t>
  </si>
  <si>
    <t>FPVMEX4915</t>
  </si>
  <si>
    <t>Gabriele Maier VM EX Cooperative Extenstion PPM Only</t>
  </si>
  <si>
    <t>FPAPLS4914</t>
  </si>
  <si>
    <t>Daniel Kliebenstein PLANT SCIENCES PPM Only</t>
  </si>
  <si>
    <t>FPMOPH4913</t>
  </si>
  <si>
    <t>Ravi Jonnal MED Eye Center PPM Only</t>
  </si>
  <si>
    <t>FPMOPH4912</t>
  </si>
  <si>
    <t>Mark Mannis MED Eye Center PPM Only</t>
  </si>
  <si>
    <t>FPECHM4911</t>
  </si>
  <si>
    <t>David Howitt MATERIALS SCIENCE And ENGINEERING PPM Only</t>
  </si>
  <si>
    <t>FPLCHE4910</t>
  </si>
  <si>
    <t>Bryan Enderle CHEMISTRY PPM Only</t>
  </si>
  <si>
    <t>FPMPSY4909</t>
  </si>
  <si>
    <t>Kristina Antonson MED Psychiatry And Behav Sci PPM Only</t>
  </si>
  <si>
    <t>FPLECN4908</t>
  </si>
  <si>
    <t>Santiago Perez ECONOMICS PPM Only</t>
  </si>
  <si>
    <t>FPMOTO4907</t>
  </si>
  <si>
    <t>Jonathan Sykes MED Otolaryngology PPM Only</t>
  </si>
  <si>
    <t>FPMNEU4906</t>
  </si>
  <si>
    <t>Nazhiyath Vijayan MED Neurology PPM Only</t>
  </si>
  <si>
    <t>FPMRAD4905</t>
  </si>
  <si>
    <t>Sumayya Jawadi MED Radiology PPM Only</t>
  </si>
  <si>
    <t>FPVVME4904</t>
  </si>
  <si>
    <t>Sean Hulsebosch VM MEDICINE And EPIDEMIOLOGY PPM Only</t>
  </si>
  <si>
    <t>FPAVIT4903</t>
  </si>
  <si>
    <t>Dario Cantu VITICULTURE And ENOLOGY PPM Only</t>
  </si>
  <si>
    <t>FPANUT4902</t>
  </si>
  <si>
    <t>Lucia Kaiser NUTRITION PPM Only</t>
  </si>
  <si>
    <t>FPMERM4901</t>
  </si>
  <si>
    <t>Sarah Medeiros MED Emergency Medicine PPM Only</t>
  </si>
  <si>
    <t>FPMPSY4900</t>
  </si>
  <si>
    <t>Hendry Ton MED Psychiatry And Behav Sci PPM Only</t>
  </si>
  <si>
    <t>FPBNPB4899</t>
  </si>
  <si>
    <t>Marylynn Barkley NEURO PHYSIO And BEHAVIOR PPM Only</t>
  </si>
  <si>
    <t>FPMPED4898</t>
  </si>
  <si>
    <t>Janice Enriquez MED Pediatrics PPM Only</t>
  </si>
  <si>
    <t>FPMPSY4897</t>
  </si>
  <si>
    <t>Ruth Shim MED Psychiatry And Behav Sci PPM Only</t>
  </si>
  <si>
    <t>FPGRAD4896</t>
  </si>
  <si>
    <t>Jean Pierre Delplanque GRADUATE DIVISION PPM Only</t>
  </si>
  <si>
    <t>FPTRAN4895</t>
  </si>
  <si>
    <t>Alan Jenn INST OF TRANSPORTATION STUDIES PPM Only</t>
  </si>
  <si>
    <t>FPMCEL4894</t>
  </si>
  <si>
    <t>Paul Fitzgerald MED Cell Biology And Human Anat PPM Only</t>
  </si>
  <si>
    <t>FPMRAD4893</t>
  </si>
  <si>
    <t>John Mcgahan MED Radiology PPM Only</t>
  </si>
  <si>
    <t>FPAENM4892</t>
  </si>
  <si>
    <t>Jeffrey Granett ENTOMOLOGY NEMATOLOGY PPM Only</t>
  </si>
  <si>
    <t>FPMEPM4891</t>
  </si>
  <si>
    <t>Ellen Gold MED Public Health Sciences PPM Only</t>
  </si>
  <si>
    <t>FPMOPH4890</t>
  </si>
  <si>
    <t>Denise Satterfield MED Eye Center PPM Only</t>
  </si>
  <si>
    <t>FPMANS4889</t>
  </si>
  <si>
    <t>Amanda J Darling MED Anesth And Pain Medicine PPM Only</t>
  </si>
  <si>
    <t>FPAWFC4888</t>
  </si>
  <si>
    <t>John Eadie WILDLIFE And FISHERIES BIOLOGY PPM Only</t>
  </si>
  <si>
    <t>FPMPSY4887</t>
  </si>
  <si>
    <t>John Ragland MED Psychiatry And Behav Sci PPM Only</t>
  </si>
  <si>
    <t>FPMPMR4886</t>
  </si>
  <si>
    <t>Loren Davidson MED Physical Medicine And Rehab PPM Only</t>
  </si>
  <si>
    <t>FPEMAE4885</t>
  </si>
  <si>
    <t>Cornelis Van Dam MECHANICAL And AEROSPACE ENGR PPM Only</t>
  </si>
  <si>
    <t>FPMFCM4884</t>
  </si>
  <si>
    <t>Erin Kiesel MED Family And Community Med PPM Only</t>
  </si>
  <si>
    <t>FPMOPH4883</t>
  </si>
  <si>
    <t>Robert Bellinoff MED Eye Center PPM Only</t>
  </si>
  <si>
    <t>FPVVME4882</t>
  </si>
  <si>
    <t>Jane Sykes VM MEDICINE And EPIDEMIOLOGY PPM Only</t>
  </si>
  <si>
    <t>FPLANT4881</t>
  </si>
  <si>
    <t>Carolyn Wall ANTHROPOLOGY PPM Only</t>
  </si>
  <si>
    <t>FPMBIO4880</t>
  </si>
  <si>
    <t>Yoshihiro Izumiya MED Biochem And Molecular Med PPM Only</t>
  </si>
  <si>
    <t>FPMPAT4879</t>
  </si>
  <si>
    <t>Hanne Jensen MED Pathology And Lab Medicine PPM Only</t>
  </si>
  <si>
    <t>FPMSUR4878</t>
  </si>
  <si>
    <t>Robert Noll Jr MED Surgery PPM Only</t>
  </si>
  <si>
    <t>FPIMPM4877</t>
  </si>
  <si>
    <t>Jerold Last MED Int Med Pulmonary PPM Only</t>
  </si>
  <si>
    <t>FPAVIT4876</t>
  </si>
  <si>
    <t>David Mills VITICULTURE And ENOLOGY PPM Only</t>
  </si>
  <si>
    <t>FPLUWP4875</t>
  </si>
  <si>
    <t>Trish Serviss UNIVERSITY WRITING PROGRAM PPM Only</t>
  </si>
  <si>
    <t>FPAANS4874</t>
  </si>
  <si>
    <t>W Weathers ANIMAL SCIENCE PPM Only</t>
  </si>
  <si>
    <t>FPMPSY4873</t>
  </si>
  <si>
    <t>Kathleen A Marshall MED Psychiatry And Behav Sci PPM Only</t>
  </si>
  <si>
    <t>FPMOPH4872</t>
  </si>
  <si>
    <t>Jenny Chen MED Eye Center PPM Only</t>
  </si>
  <si>
    <t>FPMDER4871</t>
  </si>
  <si>
    <t>Peggy Wu MED Dermatology PPM Only</t>
  </si>
  <si>
    <t>FPVVME4870</t>
  </si>
  <si>
    <t>Sharon Hietala VM MEDICINE And EPIDEMIOLOGY PPM Only</t>
  </si>
  <si>
    <t>FPMDER4869</t>
  </si>
  <si>
    <t>Tom Liu MED Dermatology PPM Only</t>
  </si>
  <si>
    <t>FPMDER4868</t>
  </si>
  <si>
    <t>Barbara Burrall MED Dermatology PPM Only</t>
  </si>
  <si>
    <t>FPALAW4867</t>
  </si>
  <si>
    <t>Benjamin Houlton LAND AIR And WATER RESOURCES PPM Only</t>
  </si>
  <si>
    <t>FPECOE4866</t>
  </si>
  <si>
    <t>William Hoover ENGINEERING DEANS OFFICE PPM Only</t>
  </si>
  <si>
    <t>FPEBME4865</t>
  </si>
  <si>
    <t>Sharon Aviran BIOMEDICAL ENGINEERING PPM Only</t>
  </si>
  <si>
    <t>FPECEE4864</t>
  </si>
  <si>
    <t>John Bolander CIVIL And ENVIRONMENTAL ENGR PPM Only</t>
  </si>
  <si>
    <t>FPVVSR4863</t>
  </si>
  <si>
    <t>Kate Farrell VM SURGRAD SCIENCE PPM Only</t>
  </si>
  <si>
    <t>FPECEE4862</t>
  </si>
  <si>
    <t>Alexander Forrest CIVIL And ENVIRONMENTAL ENGR PPM Only</t>
  </si>
  <si>
    <t>FPLENL4861</t>
  </si>
  <si>
    <t>Gary Snyder ENGLISH PPM Only</t>
  </si>
  <si>
    <t>FPECEE4860</t>
  </si>
  <si>
    <t>Daniel Chang CIVIL And ENVIRONMENTAL ENGR PPM Only</t>
  </si>
  <si>
    <t>FPBNPB4859</t>
  </si>
  <si>
    <t>Gregg Recanzone NEURO PHYSIO And BEHAVIOR PPM Only</t>
  </si>
  <si>
    <t>FPBCNS4859</t>
  </si>
  <si>
    <t>Gregg Recanzone Center for Neuroscience PPM Only</t>
  </si>
  <si>
    <t>FPMPHA4858</t>
  </si>
  <si>
    <t>Theodore West MED Pharmacology PPM Only</t>
  </si>
  <si>
    <t>FPGSM14857</t>
  </si>
  <si>
    <t>Chih Ling Tsai GRADUATE SCHOOL OF MANAGEMENT PPM Only</t>
  </si>
  <si>
    <t>FPMANS4856</t>
  </si>
  <si>
    <t>Michael Moore MED Anesth And Pain Medicine PPM Only</t>
  </si>
  <si>
    <t>FPIMHO4855</t>
  </si>
  <si>
    <t>Edward Watson Williams MED Int Med HEMONC PPM Only</t>
  </si>
  <si>
    <t>FPECSE4854</t>
  </si>
  <si>
    <t>Xin Liu ENGR COMPUTER SCIENCE PPM Only</t>
  </si>
  <si>
    <t>FPLHIS4853</t>
  </si>
  <si>
    <t>Susan Miller HISTORY PPM Only</t>
  </si>
  <si>
    <t>FPAETX4852</t>
  </si>
  <si>
    <t>Christoph Vogel ENVIRONMENTAL TOXICOLOGY PPM Only</t>
  </si>
  <si>
    <t>FPMSUR4851</t>
  </si>
  <si>
    <t>David Shatz MED Surgery PPM Only</t>
  </si>
  <si>
    <t>FPGSM14850</t>
  </si>
  <si>
    <t>Robert Marquez GRADUATE SCHOOL OF MANAGEMENT PPM Only</t>
  </si>
  <si>
    <t>FPBMCB4849</t>
  </si>
  <si>
    <t>Mona Monfared MOLECULAR And CELLULAR BIO PPM Only</t>
  </si>
  <si>
    <t>FPIMHP4848</t>
  </si>
  <si>
    <t>Anthony Bhe MED Int Med Hospitalist PPM Only</t>
  </si>
  <si>
    <t>FPAHCE4847</t>
  </si>
  <si>
    <t>Earl Mcculley HUMAN ECOLOGY PPM Only</t>
  </si>
  <si>
    <t>FPLCHE4846</t>
  </si>
  <si>
    <t>Whitney Duim CHEMISTRY PPM Only</t>
  </si>
  <si>
    <t>FPLMAT4845</t>
  </si>
  <si>
    <t>Naoki Saito MATHEMATICS PPM Only</t>
  </si>
  <si>
    <t>FPVVSR4844</t>
  </si>
  <si>
    <t>Luke Wittenburg VM SURGRAD SCIENCE PPM Only</t>
  </si>
  <si>
    <t>FPMEPM4843</t>
  </si>
  <si>
    <t>Charlene K Green MED Public Health Sciences PPM Only</t>
  </si>
  <si>
    <t>FPAENM4842</t>
  </si>
  <si>
    <t>Lynn Kimsey ENTOMOLOGY NEMATOLOGY PPM Only</t>
  </si>
  <si>
    <t>FPEBME4841</t>
  </si>
  <si>
    <t>Sanjeevi Sivasankar BIOMEDICAL ENGINEERING PPM Only</t>
  </si>
  <si>
    <t>FPLLAW4840</t>
  </si>
  <si>
    <t>Jill Talley SCHOOL OF LAW PPM Only</t>
  </si>
  <si>
    <t>FPALAW4839</t>
  </si>
  <si>
    <t>William Horwath LAND AIR And WATER RESOURCES PPM Only</t>
  </si>
  <si>
    <t>FPLPOL4838</t>
  </si>
  <si>
    <t>Randolph Siverson POLITICAL SCIENCE PPM Only</t>
  </si>
  <si>
    <t>FPVVGL4837</t>
  </si>
  <si>
    <t>Felipe Avila VETERINARY GENETICS LAB PPM Only</t>
  </si>
  <si>
    <t>FPEECE4835</t>
  </si>
  <si>
    <t>Bevan M Baas ELECT And COMP ENGR PPM Only</t>
  </si>
  <si>
    <t>FPVVME4834</t>
  </si>
  <si>
    <t>Jeffrey Roberts VM MEDICINE And EPIDEMIOLOGY PPM Only</t>
  </si>
  <si>
    <t>FPAHCE4833</t>
  </si>
  <si>
    <t>Rosemarie Kraft HUMAN ECOLOGY PPM Only</t>
  </si>
  <si>
    <t>FPBMCB4832</t>
  </si>
  <si>
    <t>Peter Armstrong MOLECULAR And CELLULAR BIO PPM Only</t>
  </si>
  <si>
    <t>FPMPED4831</t>
  </si>
  <si>
    <t>Jong Hee Chung MED Pediatrics PPM Only</t>
  </si>
  <si>
    <t>FPLCHE4830</t>
  </si>
  <si>
    <t>Alexei Stuchebrukhov CHEMISTRY PPM Only</t>
  </si>
  <si>
    <t>FPLMAT4829</t>
  </si>
  <si>
    <t>Thomas Strohmer MATHEMATICS PPM Only</t>
  </si>
  <si>
    <t>FPVHFS4828</t>
  </si>
  <si>
    <t>H Shivaprasad CA ANIMAL HLTH And FOOD SAFETY LAB PPM Only</t>
  </si>
  <si>
    <t>FPMORT4827</t>
  </si>
  <si>
    <t>Richard Marder MED Orthopaedic Surgery PPM Only</t>
  </si>
  <si>
    <t>FPIMHP4826</t>
  </si>
  <si>
    <t>Pouria Kashkouli MED Int Med Hospitalist PPM Only</t>
  </si>
  <si>
    <t>FPMRAD4825</t>
  </si>
  <si>
    <t>Arzu Ozturk MED Radiology PPM Only</t>
  </si>
  <si>
    <t>FPIMHO4824</t>
  </si>
  <si>
    <t>Helen Chew MED Int Med HEMONC PPM Only</t>
  </si>
  <si>
    <t>FPMSUR4823</t>
  </si>
  <si>
    <t>Shushmita Ahmed MED Surgery PPM Only</t>
  </si>
  <si>
    <t>FPLENL4822</t>
  </si>
  <si>
    <t>Pamela Houston ENGLISH PPM Only</t>
  </si>
  <si>
    <t>FPMRAD4821</t>
  </si>
  <si>
    <t>Bahman Sayyar Roudsari MED Radiology PPM Only</t>
  </si>
  <si>
    <t>FPMPSY4820</t>
  </si>
  <si>
    <t>James Jung MED Psychiatry And Behav Sci PPM Only</t>
  </si>
  <si>
    <t>FPLFAI4819</t>
  </si>
  <si>
    <t>Antonella Bassi FRENCH And ITALIAN PPM Only</t>
  </si>
  <si>
    <t>FPMPED4818</t>
  </si>
  <si>
    <t>Jay Milstein MED Pediatrics PPM Only</t>
  </si>
  <si>
    <t>FPVVSR4817</t>
  </si>
  <si>
    <t>Michelle Giuffrida VM SURGRAD SCIENCE PPM Only</t>
  </si>
  <si>
    <t>FPLCHE4816</t>
  </si>
  <si>
    <t>William Casey CHEMISTRY PPM Only</t>
  </si>
  <si>
    <t>FPNURS4815</t>
  </si>
  <si>
    <t>Elena Siegel School of Nursing PPM Only</t>
  </si>
  <si>
    <t>FPMANS4814</t>
  </si>
  <si>
    <t>Dennis Fung MED Anesth And Pain Medicine PPM Only</t>
  </si>
  <si>
    <t>FPMEPM4813</t>
  </si>
  <si>
    <t>Sunny Kim MED Public Health Sciences PPM Only</t>
  </si>
  <si>
    <t>FPMPED4812</t>
  </si>
  <si>
    <t>Arun Kumar MED Pediatrics PPM Only</t>
  </si>
  <si>
    <t>F9VVME4811</t>
  </si>
  <si>
    <t>John Angelos VM MEDICINE And EPIDEMIOLOGY ANR PPM Only</t>
  </si>
  <si>
    <t>FPVVME4811</t>
  </si>
  <si>
    <t>John Angelos VM MEDICINE And EPIDEMIOLOGY PPM Only</t>
  </si>
  <si>
    <t>FPLMAT4810</t>
  </si>
  <si>
    <t>Donald Chakerian MATHEMATICS PPM Only</t>
  </si>
  <si>
    <t>FPMPSY4809</t>
  </si>
  <si>
    <t>Tara Neavins MED Psychiatry And Behav Sci PPM Only</t>
  </si>
  <si>
    <t>FPMPED4808</t>
  </si>
  <si>
    <t>Heather McKnight MED Pediatrics PPM Only</t>
  </si>
  <si>
    <t>FPMPSY4807</t>
  </si>
  <si>
    <t>Gregory Jaeck MED Psychiatry And Behav Sci PPM Only</t>
  </si>
  <si>
    <t>FPLEAL4806</t>
  </si>
  <si>
    <t>Kazuhide Takeuchi EAST ASIAN LANG And CULTURES PPM Only</t>
  </si>
  <si>
    <t>FPDEDU4805</t>
  </si>
  <si>
    <t>Rebecca Ambrose EDUCATION PPM Only</t>
  </si>
  <si>
    <t>FPVPHR4804</t>
  </si>
  <si>
    <t>James Jared Clark VM POPULATION HLTH And REPROD PPM Only</t>
  </si>
  <si>
    <t>FPAPLS4803</t>
  </si>
  <si>
    <t>Cai Zhong Jiang PLANT SCIENCES PPM Only</t>
  </si>
  <si>
    <t>FPMNEU4802</t>
  </si>
  <si>
    <t>Frank Sharp MED Neurology PPM Only</t>
  </si>
  <si>
    <t>FPIMGM4801</t>
  </si>
  <si>
    <t>Brittany Mary Chatterton MED Int Med Genl Medicine PPM Only</t>
  </si>
  <si>
    <t>FPIMCA4800</t>
  </si>
  <si>
    <t>Edris Aman MED INT MED CARDIOLOGY PPM Only</t>
  </si>
  <si>
    <t>FPAANS4799</t>
  </si>
  <si>
    <t>C Calvert ANIMAL SCIENCE PPM Only</t>
  </si>
  <si>
    <t>FPLFAI4798</t>
  </si>
  <si>
    <t>Ruth B York FRENCH And ITALIAN PPM Only</t>
  </si>
  <si>
    <t>FPVVME4797</t>
  </si>
  <si>
    <t>Daniel Hershberger VM MEDICINE And EPIDEMIOLOGY PPM Only</t>
  </si>
  <si>
    <t>FPVVME4796</t>
  </si>
  <si>
    <t>Melissa Bain VM MEDICINE And EPIDEMIOLOGY PPM Only</t>
  </si>
  <si>
    <t>FPVPMI4795</t>
  </si>
  <si>
    <t>Amir Kol VM PATHOLOGY MICRO And IMMUN PPM Only</t>
  </si>
  <si>
    <t>FPMNEU4794</t>
  </si>
  <si>
    <t>June Yu Paltzer MED Neurology PPM Only</t>
  </si>
  <si>
    <t>FPECSE4793</t>
  </si>
  <si>
    <t>Vladimir Filkov ENGR COMPUTER SCIENCE PPM Only</t>
  </si>
  <si>
    <t>FPECEE4792</t>
  </si>
  <si>
    <t>Debbie Niemeier CIVIL And ENVIRONMENTAL ENGR PPM Only</t>
  </si>
  <si>
    <t>FPMOPH4791</t>
  </si>
  <si>
    <t>Robert Zawadzki MED Eye Center PPM Only</t>
  </si>
  <si>
    <t>FPAETX4790</t>
  </si>
  <si>
    <t>Robert Rice ENVIRONMENTAL TOXICOLOGY PPM Only</t>
  </si>
  <si>
    <t>FPECHM4789</t>
  </si>
  <si>
    <t>Roopali Kukreja MATERIALS SCIENCE And ENGINEERING PPM Only</t>
  </si>
  <si>
    <t>FPMURO4788</t>
  </si>
  <si>
    <t>Shelley Godley MED Urologic Surgery PPM Only</t>
  </si>
  <si>
    <t>FPDEDU4787</t>
  </si>
  <si>
    <t>Gloria Rodriguez EDUCATION PPM Only</t>
  </si>
  <si>
    <t>FPLENL4786</t>
  </si>
  <si>
    <t>Sandra Gilbert ENGLISH PPM Only</t>
  </si>
  <si>
    <t>FPMANS4785</t>
  </si>
  <si>
    <t>Alon Ben Ari MED Anesth And Pain Medicine PPM Only</t>
  </si>
  <si>
    <t>FPAFST4784</t>
  </si>
  <si>
    <t>Edward Spang FOOD SCIENCE And TECHNOLOGY PPM Only</t>
  </si>
  <si>
    <t>FPMPSY4783</t>
  </si>
  <si>
    <t>Sally Ozonoff MED Psychiatry And Behav Sci PPM Only</t>
  </si>
  <si>
    <t>FPEMAE4782</t>
  </si>
  <si>
    <t>Bahram Ravani MECHANICAL And AEROSPACE ENGR PPM Only</t>
  </si>
  <si>
    <t>FPMADM4781</t>
  </si>
  <si>
    <t>Wilfred Shiu MED Deans Office PPM Only</t>
  </si>
  <si>
    <t>FPMFCM4780</t>
  </si>
  <si>
    <t>Mary Meux MED Family And Community Med PPM Only</t>
  </si>
  <si>
    <t>FPVMDO4779</t>
  </si>
  <si>
    <t>Joshua Stern VM DEANS OFFICE PPM Only</t>
  </si>
  <si>
    <t>FPGSM14778</t>
  </si>
  <si>
    <t>Albert Contreras GRADUATE SCHOOL OF MANAGEMENT PPM Only</t>
  </si>
  <si>
    <t>FPLPSC4777</t>
  </si>
  <si>
    <t>Dean Simonton PSYCHOLOGY PPM Only</t>
  </si>
  <si>
    <t>FPMDER4776</t>
  </si>
  <si>
    <t>Sara Dahle MED Dermatology PPM Only</t>
  </si>
  <si>
    <t>FPLECN4775</t>
  </si>
  <si>
    <t>L Helms ECONOMICS PPM Only</t>
  </si>
  <si>
    <t>FPMOTO4774</t>
  </si>
  <si>
    <t>Scott Fuller MED Otolaryngology PPM Only</t>
  </si>
  <si>
    <t>FPLSOC4773</t>
  </si>
  <si>
    <t>Courtney Caviness SOCIOLOGY PPM Only</t>
  </si>
  <si>
    <t>FPIMEN4772</t>
  </si>
  <si>
    <t>Michael Geokas MED Int Med Endocrinology PPM Only</t>
  </si>
  <si>
    <t>FPMFCM4771</t>
  </si>
  <si>
    <t>Paul Davainis MED Family And Community Med PPM Only</t>
  </si>
  <si>
    <t>FPVVSR4770</t>
  </si>
  <si>
    <t>Jamie Burkitt Creedon VM SURGRAD SCIENCE PPM Only</t>
  </si>
  <si>
    <t>FPNURS4769</t>
  </si>
  <si>
    <t>Jann Murray Garcia School of Nursing PPM Only</t>
  </si>
  <si>
    <t>FPGSM14768</t>
  </si>
  <si>
    <t>Hanumantha Unnava GRADUATE SCHOOL OF MANAGEMENT PPM Only</t>
  </si>
  <si>
    <t>FPEMAE4767</t>
  </si>
  <si>
    <t>Seongkyu Lee MECHANICAL And AEROSPACE ENGR PPM Only</t>
  </si>
  <si>
    <t>FPLAST4766</t>
  </si>
  <si>
    <t>Gina Werfel ART Studio PPM Only</t>
  </si>
  <si>
    <t>FPLAHI4766</t>
  </si>
  <si>
    <t>Gina Werfel ART And ART HISTORY PPM Only</t>
  </si>
  <si>
    <t>FPAHCE4765</t>
  </si>
  <si>
    <t>Johnna Swartz HUMAN ECOLOGY PPM Only</t>
  </si>
  <si>
    <t>FPMPED4764</t>
  </si>
  <si>
    <t>Kristie Brandt MED Pediatrics PPM Only</t>
  </si>
  <si>
    <t>FPBEVE4763</t>
  </si>
  <si>
    <t>Richard Grosberg EVOLUTION And ECOLOGY PPM Only</t>
  </si>
  <si>
    <t>FPMPSY4762</t>
  </si>
  <si>
    <t>Marjorie Solomon MED Psychiatry And Behav Sci PPM Only</t>
  </si>
  <si>
    <t>FPIMID4761</t>
  </si>
  <si>
    <t>Minh Vu Nguyen MED Int Med Infectious Dis PPM Only</t>
  </si>
  <si>
    <t>FPAANS4760</t>
  </si>
  <si>
    <t>James Millam ANIMAL SCIENCE PPM Only</t>
  </si>
  <si>
    <t>FPMPSY4759</t>
  </si>
  <si>
    <t>Samantha Kettle MED Psychiatry And Behav Sci PPM Only</t>
  </si>
  <si>
    <t>FPMOBG4758</t>
  </si>
  <si>
    <t>Richard Sweet MED Obstetrics And Gynecology PPM Only</t>
  </si>
  <si>
    <t>FPMPAT4757</t>
  </si>
  <si>
    <t>Raymond Teplitz MED Pathology And Lab Medicine PPM Only</t>
  </si>
  <si>
    <t>FPLGSW4756</t>
  </si>
  <si>
    <t>AMINA MAMA GENDERSEXUALITY WOMENSSTUDIES PPM Only</t>
  </si>
  <si>
    <t>FPIMHO4755</t>
  </si>
  <si>
    <t>Derick Lau MED Int Med HEMONC PPM Only</t>
  </si>
  <si>
    <t>FPLUWP4754</t>
  </si>
  <si>
    <t>Kenneth Andersen UNIVERSITY WRITING PROGRAM PPM Only</t>
  </si>
  <si>
    <t>FPALAW4753</t>
  </si>
  <si>
    <t>Yufang Jin LAND AIR And WATER RESOURCES PPM Only</t>
  </si>
  <si>
    <t>FPAPPA4752</t>
  </si>
  <si>
    <t>Ioannis Stergiopoulos PLANT PATHOLOGY PPM Only</t>
  </si>
  <si>
    <t>FPMPSY4751</t>
  </si>
  <si>
    <t>Keith Lui MED Psychiatry And Behav Sci PPM Only</t>
  </si>
  <si>
    <t>FPVPHR4750</t>
  </si>
  <si>
    <t>Richard Pereira VM POPULATION HLTH And REPROD PPM Only</t>
  </si>
  <si>
    <t>FPAVIT4749</t>
  </si>
  <si>
    <t>Carole Meredith VITICULTURE And ENOLOGY PPM Only</t>
  </si>
  <si>
    <t>FPDEDU4748</t>
  </si>
  <si>
    <t>Marcela Cuellar EDUCATION PPM Only</t>
  </si>
  <si>
    <t>FPAENM4747</t>
  </si>
  <si>
    <t>Rachel Vannette ENTOMOLOGY NEMATOLOGY PPM Only</t>
  </si>
  <si>
    <t>FPEECE4746</t>
  </si>
  <si>
    <t>Diego Yankelevich ELECT And COMP ENGR PPM Only</t>
  </si>
  <si>
    <t>FPADES4745</t>
  </si>
  <si>
    <t>Steven Morgan ENVIRONMENTAL SCIENCE And POLICY PPM Only</t>
  </si>
  <si>
    <t>FPLUWP4744</t>
  </si>
  <si>
    <t>Scott Herring UNIVERSITY WRITING PROGRAM PPM Only</t>
  </si>
  <si>
    <t>FPMRAD4743</t>
  </si>
  <si>
    <t>Royce Biddle MED Radiology PPM Only</t>
  </si>
  <si>
    <t>FPABAE4742</t>
  </si>
  <si>
    <t>Mir Shafii BIOLOGICAL And AG ENGINEERING PPM Only</t>
  </si>
  <si>
    <t>FPBEVE4741</t>
  </si>
  <si>
    <t>Sharon Strauss EVOLUTION And ECOLOGY PPM Only</t>
  </si>
  <si>
    <t>FPAETX4740</t>
  </si>
  <si>
    <t>Spencer Walse ENVIRONMENTAL TOXICOLOGY PPM Only</t>
  </si>
  <si>
    <t>FPAPLS4739</t>
  </si>
  <si>
    <t>Eduardo Blumwald PLANT SCIENCES PPM Only</t>
  </si>
  <si>
    <t>FPLCLA4738</t>
  </si>
  <si>
    <t>John Rundin CLASSICS PPM Only</t>
  </si>
  <si>
    <t>FPVPHR4737</t>
  </si>
  <si>
    <t>Bart Weimer VM POPULATION HLTH And REPROD PPM Only</t>
  </si>
  <si>
    <t>FPBMMG4736</t>
  </si>
  <si>
    <t>Valley Stewart MICROBIOLOGY And MOLEC GENETICS PPM Only</t>
  </si>
  <si>
    <t>FPDEDU4735</t>
  </si>
  <si>
    <t>Julius M Sassenrath EDUCATION PPM Only</t>
  </si>
  <si>
    <t>FPMPSY4734</t>
  </si>
  <si>
    <t>Guohua Xia MED Psychiatry And Behav Sci PPM Only</t>
  </si>
  <si>
    <t>FPIMCA4733</t>
  </si>
  <si>
    <t>William Lewis MED INT MED CARDIOLOGY PPM Only</t>
  </si>
  <si>
    <t>FPMNEU4732</t>
  </si>
  <si>
    <t>Lin Zhang MED Neurology PPM Only</t>
  </si>
  <si>
    <t>FPMSUR4731</t>
  </si>
  <si>
    <t>David Cooke MED Surgery PPM Only</t>
  </si>
  <si>
    <t>FPLECN4730</t>
  </si>
  <si>
    <t>Erich Muehlegger ECONOMICS PPM Only</t>
  </si>
  <si>
    <t>FPLEPS4729</t>
  </si>
  <si>
    <t>Tessa Hill EARTH And PLANETARY SCIENCES PPM Only</t>
  </si>
  <si>
    <t>FPLDES4728</t>
  </si>
  <si>
    <t>Patricia Harrison DEPARTMENT OF DESIGN PPM Only</t>
  </si>
  <si>
    <t>FPAPLS4727</t>
  </si>
  <si>
    <t>Carlos Quiros PLANT SCIENCES PPM Only</t>
  </si>
  <si>
    <t>FPECEE4726</t>
  </si>
  <si>
    <t>Hanjiro W Ambrose CIVIL And ENVIRONMENTAL ENGR PPM Only</t>
  </si>
  <si>
    <t>FPLFAI4725</t>
  </si>
  <si>
    <t>Margherita Heyer Caput FRENCH And ITALIAN PPM Only</t>
  </si>
  <si>
    <t>FPVPMI4724</t>
  </si>
  <si>
    <t>Kevin Woolard VM PATHOLOGY MICRO And IMMUN PPM Only</t>
  </si>
  <si>
    <t>FPAVIT4723</t>
  </si>
  <si>
    <t>David Block VITICULTURE And ENOLOGY PPM Only</t>
  </si>
  <si>
    <t>FPLUWP4722</t>
  </si>
  <si>
    <t>Heather Milton UNIVERSITY WRITING PROGRAM PPM Only</t>
  </si>
  <si>
    <t>FPECEE4721</t>
  </si>
  <si>
    <t>Yuk Chai CIVIL And ENVIRONMENTAL ENGR PPM Only</t>
  </si>
  <si>
    <t>FPMPAT4720</t>
  </si>
  <si>
    <t>Karen Matsukuma MED Pathology And Lab Medicine PPM Only</t>
  </si>
  <si>
    <t>FPMPAT4719</t>
  </si>
  <si>
    <t>Robert Cardiff MED Pathology And Lab Medicine PPM Only</t>
  </si>
  <si>
    <t>FPMEPM4718</t>
  </si>
  <si>
    <t>Diana Miglioretti MED Public Health Sciences PPM Only</t>
  </si>
  <si>
    <t>FPMFCM4717</t>
  </si>
  <si>
    <t>Sahaile Kristoffersen MED Family And Community Med PPM Only</t>
  </si>
  <si>
    <t>FPMERM4715</t>
  </si>
  <si>
    <t>Shani Buggs MED Emergency Medicine PPM Only</t>
  </si>
  <si>
    <t>FPMPSY4714</t>
  </si>
  <si>
    <t>Cameron Carter MED Psychiatry And Behav Sci PPM Only</t>
  </si>
  <si>
    <t>FPBCNS4714</t>
  </si>
  <si>
    <t>Cameron Carter Center for Neurosciences PPM Only</t>
  </si>
  <si>
    <t>FPLLAW4713</t>
  </si>
  <si>
    <t>Lynn Starr SCHOOL OF LAW PPM Only</t>
  </si>
  <si>
    <t>FPMFCM4712</t>
  </si>
  <si>
    <t>Betty Ingell MED Family And Community Med PPM Only</t>
  </si>
  <si>
    <t>FPAENM4711</t>
  </si>
  <si>
    <t>Amanda Hodson ENTOMOLOGY NEMATOLOGY PPM Only</t>
  </si>
  <si>
    <t>FPVVMB4710</t>
  </si>
  <si>
    <t>Xiaosong Jiang VM MOLECULAR BIO SCIENCES PPM Only</t>
  </si>
  <si>
    <t>FPLPHY4709</t>
  </si>
  <si>
    <t>Xiangdong Zhu PHYSICS PPM Only</t>
  </si>
  <si>
    <t>FPLIBR4708</t>
  </si>
  <si>
    <t>Rebecca Davis UCDLIBRARY PPM Only</t>
  </si>
  <si>
    <t>FPBCMB4707</t>
  </si>
  <si>
    <t>John Henderson Center for Mind and Brain PPM Only</t>
  </si>
  <si>
    <t>FPLPSC4707</t>
  </si>
  <si>
    <t>John Henderson PSYCHOLOGY PPM Only</t>
  </si>
  <si>
    <t>FPGSM14706</t>
  </si>
  <si>
    <t>Jerome Suran GRADUATE SCHOOL OF MANAGEMENT PPM Only</t>
  </si>
  <si>
    <t>FPLSTS4704</t>
  </si>
  <si>
    <t>Carlos Barragan SCIENCE And TECHNOLOGY STUDIES PPM Only</t>
  </si>
  <si>
    <t>FPVOHI4703</t>
  </si>
  <si>
    <t>Pranav Pandit VM ONE HEALTH INSTITUTE PPM Only</t>
  </si>
  <si>
    <t>FPMRAD4702</t>
  </si>
  <si>
    <t>Rosalie Hagge MED Radiology PPM Only</t>
  </si>
  <si>
    <t>FPLECN4701</t>
  </si>
  <si>
    <t>Emanuel Frenkel ECONOMICS PPM Only</t>
  </si>
  <si>
    <t>FPLIBR4700</t>
  </si>
  <si>
    <t>Elmyra Appel UCDLIBRARY PPM Only</t>
  </si>
  <si>
    <t>FPBPLB4699</t>
  </si>
  <si>
    <t>Joel Ledford PLANT BIOLOGY PPM Only</t>
  </si>
  <si>
    <t>FPLCMN4698</t>
  </si>
  <si>
    <t>Seth Frey COMMUNICATION PPM Only</t>
  </si>
  <si>
    <t>FPMHPH4697</t>
  </si>
  <si>
    <t>Edward Pugh Jr MED Physiology And Membrane Biol PPM Only</t>
  </si>
  <si>
    <t>FPMRAD4696</t>
  </si>
  <si>
    <t>Daniel Link MED Radiology PPM Only</t>
  </si>
  <si>
    <t>FPMPSY4695</t>
  </si>
  <si>
    <t>Christian Larsen MED Psychiatry And Behav Sci PPM Only</t>
  </si>
  <si>
    <t>FPMDER4694</t>
  </si>
  <si>
    <t>Michiko Ametani Shimoda MED Dermatology PPM Only</t>
  </si>
  <si>
    <t>FPMERM4693</t>
  </si>
  <si>
    <t>Emily Andrada Brown MED Emergency Medicine PPM Only</t>
  </si>
  <si>
    <t>FPALAW4692</t>
  </si>
  <si>
    <t>Terry Prichard LAND AIR And WATER RESOURCES PPM Only</t>
  </si>
  <si>
    <t>FPAPLS4691</t>
  </si>
  <si>
    <t>Li Tian PLANT SCIENCES PPM Only</t>
  </si>
  <si>
    <t>FPMPED4690</t>
  </si>
  <si>
    <t>Eunice R Kim MED Pediatrics PPM Only</t>
  </si>
  <si>
    <t>FPVVSR6317</t>
  </si>
  <si>
    <t>Ingrid Balsa VM SURG RAD SCIENCE PPM Only</t>
  </si>
  <si>
    <t>FPVVSR6319</t>
  </si>
  <si>
    <t>Lauren Charnock VM SURG RAD SCIENCE PPM Only</t>
  </si>
  <si>
    <t>FPVVSR6320</t>
  </si>
  <si>
    <t>Wei Chen Kuo VM SURG RAD SCIENCE PPM Only</t>
  </si>
  <si>
    <t>FPVVSR6321</t>
  </si>
  <si>
    <t>Jennifer Willcox VM SURG RAD SCIENCE PPM Only</t>
  </si>
  <si>
    <t>FPVVSR4689</t>
  </si>
  <si>
    <t>Sara M Thomasy VM SURGRAD SCIENCE PPM Only</t>
  </si>
  <si>
    <t>FPLSOC4688</t>
  </si>
  <si>
    <t>Maxine Craig SOCIOLOGY PPM Only</t>
  </si>
  <si>
    <t>FPLDRA4687</t>
  </si>
  <si>
    <t>Steven Schmidt THEATRE And DANCE PPM Only</t>
  </si>
  <si>
    <t>FPMPED4686</t>
  </si>
  <si>
    <t>Samrina Marshall MED Pediatrics PPM Only</t>
  </si>
  <si>
    <t>FPIMHP4685</t>
  </si>
  <si>
    <t>Catherine Chia MED Int Med Hospitalist PPM Only</t>
  </si>
  <si>
    <t>FPECOE4684</t>
  </si>
  <si>
    <t>Berni Alder ENGINEERING DEANS OFFICE PPM Only</t>
  </si>
  <si>
    <t>FPMORT4683</t>
  </si>
  <si>
    <t>Christopher Bayne MED Orthopaedic Surgery PPM Only</t>
  </si>
  <si>
    <t>FPLEAL4682</t>
  </si>
  <si>
    <t>Yuming He EAST ASIAN LANG And CULTURES PPM Only</t>
  </si>
  <si>
    <t>FPLUWP4681</t>
  </si>
  <si>
    <t>Janet Lane UNIVERSITY WRITING PROGRAM PPM Only</t>
  </si>
  <si>
    <t>FPBMCB4680</t>
  </si>
  <si>
    <t>Marina Crowder MOLECULAR And CELLULAR BIO PPM Only</t>
  </si>
  <si>
    <t>FPECHM4679</t>
  </si>
  <si>
    <t>James Shackelford MATERIALS SCIENCE And ENGINEERING PPM Only</t>
  </si>
  <si>
    <t>FPMANS4678</t>
  </si>
  <si>
    <t>Leland Hanowell MED Anesth And Pain Medicine PPM Only</t>
  </si>
  <si>
    <t>FPBEVE4677</t>
  </si>
  <si>
    <t>David Begun EVOLUTION And ECOLOGY PPM Only</t>
  </si>
  <si>
    <t>FPMARO4676</t>
  </si>
  <si>
    <t>Xiao Zhao MED Radiation Oncology PPM Only</t>
  </si>
  <si>
    <t>FPLMAT4675</t>
  </si>
  <si>
    <t>J Diederich MATHEMATICS PPM Only</t>
  </si>
  <si>
    <t>FPMOPH4674</t>
  </si>
  <si>
    <t>Alexander Vu MED Eye Center PPM Only</t>
  </si>
  <si>
    <t>FPECEE4673</t>
  </si>
  <si>
    <t>Colleen Bronner CIVIL And ENVIRONMENTAL ENGR PPM Only</t>
  </si>
  <si>
    <t>FPMPSY4672</t>
  </si>
  <si>
    <t>Amy Barnhorst MED Psychiatry And Behav Sci PPM Only</t>
  </si>
  <si>
    <t>FPMEPM4671</t>
  </si>
  <si>
    <t>Cindy M Schorzman MED Public Health Sciences PPM Only</t>
  </si>
  <si>
    <t>FPIMRH4670</t>
  </si>
  <si>
    <t>Sean Deane MED Int Med Rheumatology PPM Only</t>
  </si>
  <si>
    <t>FPBMCB4669</t>
  </si>
  <si>
    <t>Kenneth Kaplan MOLECULAR And CELLULAR BIO PPM Only</t>
  </si>
  <si>
    <t>FPVVSR4668</t>
  </si>
  <si>
    <t>David Maggs VM SURGRAD SCIENCE PPM Only</t>
  </si>
  <si>
    <t>FPMOBG4667</t>
  </si>
  <si>
    <t>Melissa Chen MED Obstetrics And Gynecology PPM Only</t>
  </si>
  <si>
    <t>FPMPSY4666</t>
  </si>
  <si>
    <t>David Smith MED Psychiatry And Behav Sci PPM Only</t>
  </si>
  <si>
    <t>FPIMHO4665</t>
  </si>
  <si>
    <t>Suzanne Miyamoto MED Int Med HEMONC PPM Only</t>
  </si>
  <si>
    <t>FPMANS4664</t>
  </si>
  <si>
    <t>Stephen Macres MED Anesth And Pain Medicine PPM Only</t>
  </si>
  <si>
    <t>FPMSUR4663</t>
  </si>
  <si>
    <t>J Nilas Young MED Surgery PPM Only</t>
  </si>
  <si>
    <t>FPABAE4662</t>
  </si>
  <si>
    <t>Margaret Rucker BIOLOGICAL And AG ENGINEERING PPM Only</t>
  </si>
  <si>
    <t>FPLPHY4661</t>
  </si>
  <si>
    <t>Lloyd Knox PHYSICS PPM Only</t>
  </si>
  <si>
    <t>FPMNSG4660</t>
  </si>
  <si>
    <t>Dennis Matthews MED Neurological Surgery PPM Only</t>
  </si>
  <si>
    <t>FPMFCM4659</t>
  </si>
  <si>
    <t>Apurva Parmar MED Family And Community Med PPM Only</t>
  </si>
  <si>
    <t>FPLANT4658</t>
  </si>
  <si>
    <t>Lynne Isbell ANTHROPOLOGY PPM Only</t>
  </si>
  <si>
    <t>FPMPAT4657</t>
  </si>
  <si>
    <t>Brian Nagao MED Pathology And Lab Medicine PPM Only</t>
  </si>
  <si>
    <t>FPMHPH4656</t>
  </si>
  <si>
    <t>Lauren Liets MED Physiology And Membrane Biol PPM Only</t>
  </si>
  <si>
    <t>FPLEPS4655</t>
  </si>
  <si>
    <t>Magali Billen EARTH And PLANETARY SCIENCES PPM Only</t>
  </si>
  <si>
    <t>FPLENL4654</t>
  </si>
  <si>
    <t>Marijane Osborn ENGLISH PPM Only</t>
  </si>
  <si>
    <t>FPLAHI4652</t>
  </si>
  <si>
    <t>David Hollowell ART And ART HISTORY PPM Only</t>
  </si>
  <si>
    <t>FPMPED4651</t>
  </si>
  <si>
    <t>Elysia Alvarez MED Pediatrics PPM Only</t>
  </si>
  <si>
    <t>FPMEPM4650</t>
  </si>
  <si>
    <t>Deborah Bennett MED Public Health Sciences PPM Only</t>
  </si>
  <si>
    <t>FPVAPC4649</t>
  </si>
  <si>
    <t>Lisa Miller VM ANAT PHYSIO And CELL BIOLOGY PPM Only</t>
  </si>
  <si>
    <t>FPLPHY4648</t>
  </si>
  <si>
    <t>David Webb PHYSICS PPM Only</t>
  </si>
  <si>
    <t>FPVVSR4647</t>
  </si>
  <si>
    <t>Steven Hollingsworth VM SURGRAD SCIENCE PPM Only</t>
  </si>
  <si>
    <t>FPMFCM4646</t>
  </si>
  <si>
    <t>Micaela Godzich MED Family And Community Med PPM Only</t>
  </si>
  <si>
    <t>FPEMAE4645</t>
  </si>
  <si>
    <t>Donald Margolis MECHANICAL And AEROSPACE ENGR PPM Only</t>
  </si>
  <si>
    <t>FPMBIO4644</t>
  </si>
  <si>
    <t>Hongwu Chen MED Biochem And Molecular Med PPM Only</t>
  </si>
  <si>
    <t>FPLAMS4643</t>
  </si>
  <si>
    <t>Julie Sze AMERICAN STUDIES PPM Only</t>
  </si>
  <si>
    <t>FPLEAL4642</t>
  </si>
  <si>
    <t>Ritsuko Heath EAST ASIAN LANG And CULTURES PPM Only</t>
  </si>
  <si>
    <t>FPMORT4641</t>
  </si>
  <si>
    <t>Alan Kawaguchi MED Orthopaedic Surgery PPM Only</t>
  </si>
  <si>
    <t>FPVVSR4640</t>
  </si>
  <si>
    <t>Mary Vaughan VM SURGRAD SCIENCE PPM Only</t>
  </si>
  <si>
    <t>FPMPED4639</t>
  </si>
  <si>
    <t>Lindsey Loomba MED Pediatrics PPM Only</t>
  </si>
  <si>
    <t>FPMPED4638</t>
  </si>
  <si>
    <t>Thao Doan MED Pediatrics PPM Only</t>
  </si>
  <si>
    <t>FPECHM4637</t>
  </si>
  <si>
    <t>Susan Gentry MATERIALS SCIENCE And ENGINEERING PPM Only</t>
  </si>
  <si>
    <t>FPMNEU4636</t>
  </si>
  <si>
    <t>Palak D Parikh MED Neurology PPM Only</t>
  </si>
  <si>
    <t>FPAHCE4634</t>
  </si>
  <si>
    <t>Cory Parker HUMAN ECOLOGY PPM Only</t>
  </si>
  <si>
    <t>FPLNAS4633</t>
  </si>
  <si>
    <t>Zoila Mendoza NATIVE AMERICAN STUDIES PPM Only</t>
  </si>
  <si>
    <t>FPVHFS4632</t>
  </si>
  <si>
    <t>Ashley Hill CA ANIMAL HLTH And FOOD SAFETY LAB PPM Only</t>
  </si>
  <si>
    <t>FPAPLS4631</t>
  </si>
  <si>
    <t>Jan Dvorak PLANT SCIENCES PPM Only</t>
  </si>
  <si>
    <t>FPMINT4630</t>
  </si>
  <si>
    <t>Francis Sousa MED Int Med Admin PPM Only</t>
  </si>
  <si>
    <t>FPVVSR4629</t>
  </si>
  <si>
    <t>William Culp VM SURGRAD SCIENCE PPM Only</t>
  </si>
  <si>
    <t>FPMRAD4628</t>
  </si>
  <si>
    <t>Maria Chondronikola MED Radiology PPM Only</t>
  </si>
  <si>
    <t>FPLMAT4627</t>
  </si>
  <si>
    <t>Dmitry Fuchs MATHEMATICS PPM Only</t>
  </si>
  <si>
    <t>FPMPAT4626</t>
  </si>
  <si>
    <t>Sarah Barnhard MED Pathology And Lab Medicine PPM Only</t>
  </si>
  <si>
    <t>FPIMBE4625</t>
  </si>
  <si>
    <t>Mark Yarborough MED Internal Medicine Bioethics PPM Only</t>
  </si>
  <si>
    <t>FPLSOC4624</t>
  </si>
  <si>
    <t>Brian Halpin SOCIOLOGY PPM Only</t>
  </si>
  <si>
    <t>FPIMID4623</t>
  </si>
  <si>
    <t>Joseph Anderson MED Int Med Infectious Dis PPM Only</t>
  </si>
  <si>
    <t>FPAARE4622</t>
  </si>
  <si>
    <t>Michael Carter AG And RESOURCE ECONOMICS PPM Only</t>
  </si>
  <si>
    <t>FPLENL4621</t>
  </si>
  <si>
    <t>Desiree Martin ENGLISH PPM Only</t>
  </si>
  <si>
    <t>FPIMHP4620</t>
  </si>
  <si>
    <t>Maha Sami MED Int Med Hospitalist PPM Only</t>
  </si>
  <si>
    <t>FPMPAT4619</t>
  </si>
  <si>
    <t>Murray Gardner MED Pathology And Lab Medicine PPM Only</t>
  </si>
  <si>
    <t>FPIMCT4618</t>
  </si>
  <si>
    <t>Jan Nolta Med Int Med HMCTBMT PPM Only</t>
  </si>
  <si>
    <t>FPMPHA4617</t>
  </si>
  <si>
    <t>Igor Vorobyov MED Pharmacology PPM Only</t>
  </si>
  <si>
    <t>FPMHPH4617</t>
  </si>
  <si>
    <t>Igor Vorobyov MED Physiology And Membrane Biol PPM Only</t>
  </si>
  <si>
    <t>FPMCEL4616</t>
  </si>
  <si>
    <t>Li En Jao MED Cell Biology And Human Anat PPM Only</t>
  </si>
  <si>
    <t>FPMFCM4615</t>
  </si>
  <si>
    <t>Barbara Spinelli MED Family And Community Med PPM Only</t>
  </si>
  <si>
    <t>FPLECN4614</t>
  </si>
  <si>
    <t>Scott Carrell ECONOMICS PPM Only</t>
  </si>
  <si>
    <t>FPLPSC4613</t>
  </si>
  <si>
    <t>Katharine Graf Estes PSYCHOLOGY PPM Only</t>
  </si>
  <si>
    <t>FPVPMI4612</t>
  </si>
  <si>
    <t>Natalia Vapniarsky Arzi VM PATHOLOGY MICRO And IMMUN PPM Only</t>
  </si>
  <si>
    <t>FPEBME4611</t>
  </si>
  <si>
    <t>Emilie Roncali BIOMEDICAL ENGINEERING PPM Only</t>
  </si>
  <si>
    <t>FPAPLS4610</t>
  </si>
  <si>
    <t>Kent Bradford PLANT SCIENCES PPM Only</t>
  </si>
  <si>
    <t>FPIMPM4609</t>
  </si>
  <si>
    <t>Amir Zeki MED Int Med Pulmonary PPM Only</t>
  </si>
  <si>
    <t>FPEBME4608</t>
  </si>
  <si>
    <t>Laura Marcu BIOMEDICAL ENGINEERING PPM Only</t>
  </si>
  <si>
    <t>FPECSE4607</t>
  </si>
  <si>
    <t>Ronald Olsson ENGR COMPUTER SCIENCE PPM Only</t>
  </si>
  <si>
    <t>FPMORT4606</t>
  </si>
  <si>
    <t>John Meehan MED Orthopaedic Surgery PPM Only</t>
  </si>
  <si>
    <t>FPIMPM4605</t>
  </si>
  <si>
    <t>Babatunde Otulana MED Int Med Pulmonary PPM Only</t>
  </si>
  <si>
    <t>FPLCOM4604</t>
  </si>
  <si>
    <t>Seth Schein COMPARATIVE LITERATURE PPM Only</t>
  </si>
  <si>
    <t>FPLGSW4602</t>
  </si>
  <si>
    <t>Anna Kuhn GENDERSEXUALITY WOMENSSTUDIES PPM Only</t>
  </si>
  <si>
    <t>FPLHIS4601</t>
  </si>
  <si>
    <t>R Crummey HISTORY PPM Only</t>
  </si>
  <si>
    <t>FPADES4600</t>
  </si>
  <si>
    <t>Eliska Rejmankova ENVIRONMENTAL SCIENCE And POLICY PPM Only</t>
  </si>
  <si>
    <t>FPMPHA4599</t>
  </si>
  <si>
    <t>Chao Yin Chen MED Pharmacology PPM Only</t>
  </si>
  <si>
    <t>FPLPHI4598</t>
  </si>
  <si>
    <t>David Copp PHILOSOPHY PPM Only</t>
  </si>
  <si>
    <t>FPAANS4597</t>
  </si>
  <si>
    <t>Anne Todgham ANIMAL SCIENCE PPM Only</t>
  </si>
  <si>
    <t>FPMPED4596</t>
  </si>
  <si>
    <t>Jean Wiedeman MED Pediatrics PPM Only</t>
  </si>
  <si>
    <t>FPMOPH4595</t>
  </si>
  <si>
    <t>James Brandt MED Eye Center PPM Only</t>
  </si>
  <si>
    <t>FPGSM14594</t>
  </si>
  <si>
    <t>Hollis Skaife GRADUATE SCHOOL OF MANAGEMENT PPM Only</t>
  </si>
  <si>
    <t>FPMSUR4593</t>
  </si>
  <si>
    <t>Shinjiro Hirose MED Surgery PPM Only</t>
  </si>
  <si>
    <t>FPMPED4592</t>
  </si>
  <si>
    <t>Ruth Mcdonald MED Pediatrics PPM Only</t>
  </si>
  <si>
    <t>FPMORT4591</t>
  </si>
  <si>
    <t>Robert Szabo MED Orthopaedic Surgery PPM Only</t>
  </si>
  <si>
    <t>FPAPLS4590</t>
  </si>
  <si>
    <t>Peter Freer Smith PLANT SCIENCES PPM Only</t>
  </si>
  <si>
    <t>FPLLAW4589</t>
  </si>
  <si>
    <t>Karrigan Bork SCHOOL OF LAW PPM Only</t>
  </si>
  <si>
    <t>FPLDRA4588</t>
  </si>
  <si>
    <t>Lynette Hunter THEATRE And DANCE PPM Only</t>
  </si>
  <si>
    <t>FPMFCM4587</t>
  </si>
  <si>
    <t>Magi Aurora MED Family And Community Med PPM Only</t>
  </si>
  <si>
    <t>FPLAST4586</t>
  </si>
  <si>
    <t>Timothy Hyde ART And ART HISTORY PPM Only</t>
  </si>
  <si>
    <t>FPDEDU4585</t>
  </si>
  <si>
    <t>Sophia Mattingly EDUCATION PPM Only</t>
  </si>
  <si>
    <t>FPEMAE4584</t>
  </si>
  <si>
    <t>Anthony Wexler MECHANICAL And AEROSPACE ENGR PPM Only</t>
  </si>
  <si>
    <t>FPMMIC4582</t>
  </si>
  <si>
    <t>Janine Lasalle MED Medical Microbiology And Imm PPM Only</t>
  </si>
  <si>
    <t>FPBGEN4582</t>
  </si>
  <si>
    <t>Janine Lasalle UC DAVIS GENOME CENTER PPM Only</t>
  </si>
  <si>
    <t>FPMFCM4581</t>
  </si>
  <si>
    <t>Ryan Spielvogel MED Family And Community Med PPM Only</t>
  </si>
  <si>
    <t>FPLUWP4580</t>
  </si>
  <si>
    <t>Cassie Hemstrom UNIVERSITY WRITING PROGRAM PPM Only</t>
  </si>
  <si>
    <t>FPIMGI4579</t>
  </si>
  <si>
    <t>Lorenzo Rossaro MED Int Med Gastroenterology PPM Only</t>
  </si>
  <si>
    <t>FPMRAD4578</t>
  </si>
  <si>
    <t>Sarah Mckenney MED Radiology PPM Only</t>
  </si>
  <si>
    <t>FPMNEU4577</t>
  </si>
  <si>
    <t>John Morrison MED Neurology PPM Only</t>
  </si>
  <si>
    <t>FPVHFS4576</t>
  </si>
  <si>
    <t>Hailu Kinde CA ANIMAL HLTH And FOOD SAFETY LAB PPM Only</t>
  </si>
  <si>
    <t>FPAPLS4575</t>
  </si>
  <si>
    <t>Steven Temple PLANT SCIENCES PPM Only</t>
  </si>
  <si>
    <t>FPMPSY4574</t>
  </si>
  <si>
    <t>Denise Kellaher MED Psychiatry And Behav Sci PPM Only</t>
  </si>
  <si>
    <t>FPMFCM4573</t>
  </si>
  <si>
    <t>Rodney Acuna MED Family And Community Med PPM Only</t>
  </si>
  <si>
    <t>FPIMPM4572</t>
  </si>
  <si>
    <t>Jason Adams MED Int Med Pulmonary PPM Only</t>
  </si>
  <si>
    <t>FPLPSC4571</t>
  </si>
  <si>
    <t>William Mason PSYCHOLOGY PPM Only</t>
  </si>
  <si>
    <t>FPLDES4570</t>
  </si>
  <si>
    <t>Susan Kaiser DEPARTMENT OF DESIGN PPM Only</t>
  </si>
  <si>
    <t>FPECEE4569</t>
  </si>
  <si>
    <t>Masoud Kayhanian CIVIL And ENVIRONMENTAL ENGR PPM Only</t>
  </si>
  <si>
    <t>FPMEPM4568</t>
  </si>
  <si>
    <t>Aimee Sisson MED Public Health Sciences PPM Only</t>
  </si>
  <si>
    <t>FPMSUR4567</t>
  </si>
  <si>
    <t>David Leshikar MED Surgery PPM Only</t>
  </si>
  <si>
    <t>FPMERM4566</t>
  </si>
  <si>
    <t>Kerry Mcmahon MED Emergency Medicine PPM Only</t>
  </si>
  <si>
    <t>FPAARE4565</t>
  </si>
  <si>
    <t>Jamie Hansen Lewis AG And RESOURCE ECONOMICS PPM Only</t>
  </si>
  <si>
    <t>FPMDER4564</t>
  </si>
  <si>
    <t>Alain Brassard MED Dermatology PPM Only</t>
  </si>
  <si>
    <t>FPVPMI4563</t>
  </si>
  <si>
    <t>Brian Murphy VM PATHOLOGY MICRO And IMMUN PPM Only</t>
  </si>
  <si>
    <t>FPLEPS4562</t>
  </si>
  <si>
    <t>James Mcclain EARTH And PLANETARY SCIENCES PPM Only</t>
  </si>
  <si>
    <t>FPANUT4561</t>
  </si>
  <si>
    <t>Christine Stewart NUTRITION PPM Only</t>
  </si>
  <si>
    <t>FPAANS4560</t>
  </si>
  <si>
    <t>Kristina Horback ANIMAL SCIENCE PPM Only</t>
  </si>
  <si>
    <t>FPVHFS4559</t>
  </si>
  <si>
    <t>Barbara Daft CA ANIMAL HLTH And FOOD SAFETY LAB PPM Only</t>
  </si>
  <si>
    <t>FPVVME4558</t>
  </si>
  <si>
    <t>Martha Monica Aleman Rivera VM MEDICINE And EPIDEMIOLOGY PPM Only</t>
  </si>
  <si>
    <t>FPADES4557</t>
  </si>
  <si>
    <t>Mark Lubell ENVIRONMENTAL SCIENCE And POLICY PPM Only</t>
  </si>
  <si>
    <t>FPANUT4556</t>
  </si>
  <si>
    <t>Debbie Fetter NUTRITION PPM Only</t>
  </si>
  <si>
    <t>FPMFCM4555</t>
  </si>
  <si>
    <t>Lesley Xiong MED Family And Community Med PPM Only</t>
  </si>
  <si>
    <t>FPAETX4554</t>
  </si>
  <si>
    <t>Gary Cherr ENVIRONMENTAL TOXICOLOGY PPM Only</t>
  </si>
  <si>
    <t>FPAPLS4553</t>
  </si>
  <si>
    <t>David Burger PLANT SCIENCES PPM Only</t>
  </si>
  <si>
    <t>FPMPED4552</t>
  </si>
  <si>
    <t>Daniel Tancredi MED Pediatrics PPM Only</t>
  </si>
  <si>
    <t>FPLCDM4551</t>
  </si>
  <si>
    <t>Jesse Drew CINEMA And DIGITAL MEDIA PPM Only</t>
  </si>
  <si>
    <t>FPVVSR4550</t>
  </si>
  <si>
    <t>Ronald Li VM SURGRAD SCIENCE PPM Only</t>
  </si>
  <si>
    <t>FPAFST4549</t>
  </si>
  <si>
    <t>Juliana Leite Nobrega De Moura Bell FOOD SCIENCE And TECHNOLOGY PPM Only</t>
  </si>
  <si>
    <t>FPMERM4548</t>
  </si>
  <si>
    <t>Julia Magana MED Emergency Medicine PPM Only</t>
  </si>
  <si>
    <t>FPMFCM4547</t>
  </si>
  <si>
    <t>Joshua Fenton MED Family And Community Med PPM Only</t>
  </si>
  <si>
    <t>FPMSUR4546</t>
  </si>
  <si>
    <t>Connor Caples MED Surgery PPM Only</t>
  </si>
  <si>
    <t>FPLCDM4545</t>
  </si>
  <si>
    <t>Branwen Okpako CINEMA And DIGITAL MEDIA PPM Only</t>
  </si>
  <si>
    <t>FPLCDM4543</t>
  </si>
  <si>
    <t>Fiamma Di Montezemolo CINEMA And DIGITAL MEDIA PPM Only</t>
  </si>
  <si>
    <t>FPMFCM4542</t>
  </si>
  <si>
    <t>Neal D Kohatsu MED Family And Community Med PPM Only</t>
  </si>
  <si>
    <t>FPIMHP4541</t>
  </si>
  <si>
    <t>Jose Tomas Zumba MED Int Med Hospitalist PPM Only</t>
  </si>
  <si>
    <t>FPLFAI4540</t>
  </si>
  <si>
    <t>Michele Praeger FRENCH And ITALIAN PPM Only</t>
  </si>
  <si>
    <t>FPNRSD4539</t>
  </si>
  <si>
    <t>Shane Waddell NATURAL RESERVE SYSTEM PPM Only</t>
  </si>
  <si>
    <t>FPLPSC4538</t>
  </si>
  <si>
    <t>Matthew Traxler PSYCHOLOGY PPM Only</t>
  </si>
  <si>
    <t>FPLECN4537</t>
  </si>
  <si>
    <t>Derek Stimel ECONOMICS PPM Only</t>
  </si>
  <si>
    <t>FPMPED4536</t>
  </si>
  <si>
    <t>Terrance Chang MED Pediatrics PPM Only</t>
  </si>
  <si>
    <t>FPAFST4535</t>
  </si>
  <si>
    <t>Selina Ching Hsuan Wang FOOD SCIENCE And TECHNOLOGY PPM Only</t>
  </si>
  <si>
    <t>FPAWFC4534</t>
  </si>
  <si>
    <t>Rahel Sollmann WILDLIFE And FISHERIES BIOLOGY PPM Only</t>
  </si>
  <si>
    <t>FPMCEL4533</t>
  </si>
  <si>
    <t>Gordon Douglas MED Cell Biology And Human Anat PPM Only</t>
  </si>
  <si>
    <t>FPMOBG4532</t>
  </si>
  <si>
    <t>Rachel Ruskin MED Obstetrics And Gynecology PPM Only</t>
  </si>
  <si>
    <t>FPMOBG4531</t>
  </si>
  <si>
    <t>Juliana Melo MED Obstetrics And Gynecology PPM Only</t>
  </si>
  <si>
    <t>FPAWFC4530</t>
  </si>
  <si>
    <t>Roger Baldwin WILDLIFE And FISHERIES BIOLOGY PPM Only</t>
  </si>
  <si>
    <t>FPMRAD4529</t>
  </si>
  <si>
    <t>Youngkyoo Jung MED Radiology PPM Only</t>
  </si>
  <si>
    <t>FPBMCB4528</t>
  </si>
  <si>
    <t>Joanne Engebrecht MOLECULAR And CELLULAR BIO PPM Only</t>
  </si>
  <si>
    <t>FPECHM4527</t>
  </si>
  <si>
    <t>Jeffery Gibeling MATERIALS SCIENCE And ENGINEERING PPM Only</t>
  </si>
  <si>
    <t>FPIMPM4526</t>
  </si>
  <si>
    <t>Brian Morrissey MED Int Med Pulmonary PPM Only</t>
  </si>
  <si>
    <t>FPECOE4525</t>
  </si>
  <si>
    <t>Paul Craig ENGINEERING DEANS OFFICE PPM Only</t>
  </si>
  <si>
    <t>FPMOPH4524</t>
  </si>
  <si>
    <t>Bradley Sandler MED Eye Center PPM Only</t>
  </si>
  <si>
    <t>FPLANT4523</t>
  </si>
  <si>
    <t>Marisol De La Cadena ANTHROPOLOGY PPM Only</t>
  </si>
  <si>
    <t>FPEBME4522</t>
  </si>
  <si>
    <t>Yong Duan BIOMEDICAL ENGINEERING PPM Only</t>
  </si>
  <si>
    <t>FPBGEN4522</t>
  </si>
  <si>
    <t>Yong Duan UC DAVIS GENOME CENTER</t>
  </si>
  <si>
    <t>FPMSUR4521</t>
  </si>
  <si>
    <t>Kathleen Romanowski MED Surgery PPM Only</t>
  </si>
  <si>
    <t>FPAPPA4520</t>
  </si>
  <si>
    <t>Mysore Sudarshana PLANT PATHOLOGY PPM Only</t>
  </si>
  <si>
    <t>FPAWFC4519</t>
  </si>
  <si>
    <t>Daniel Karp WILDLIFE And FISHERIES BIOLOGY PPM Only</t>
  </si>
  <si>
    <t>FPVPMI4518</t>
  </si>
  <si>
    <t>Mary Christopher VM PATHOLOGY MICRO And IMMUN PPM Only</t>
  </si>
  <si>
    <t>FPMPED4517</t>
  </si>
  <si>
    <t>Natasha Nakra MED Pediatrics PPM Only</t>
  </si>
  <si>
    <t>FPMPHA4516</t>
  </si>
  <si>
    <t>Mary Horne MED Pharmacology PPM Only</t>
  </si>
  <si>
    <t>FPMSUR4515</t>
  </si>
  <si>
    <t>Ian Brown MED Surgery PPM Only</t>
  </si>
  <si>
    <t>FPMDER4514</t>
  </si>
  <si>
    <t>Victor Huang MED Dermatology PPM Only</t>
  </si>
  <si>
    <t>FPMERM4513</t>
  </si>
  <si>
    <t>Steve Glocke MED Emergency Medicine PPM Only</t>
  </si>
  <si>
    <t>FPMERM4512</t>
  </si>
  <si>
    <t>Douglas Gibson MED Emergency Medicine PPM Only</t>
  </si>
  <si>
    <t>FPMPAT4511</t>
  </si>
  <si>
    <t>Anthony Cheung MED Pathology And Lab Medicine PPM Only</t>
  </si>
  <si>
    <t>FPMPSY4510</t>
  </si>
  <si>
    <t>Laura Kenkel MED Psychiatry And Behav Sci PPM Only</t>
  </si>
  <si>
    <t>FPMPHA4509</t>
  </si>
  <si>
    <t>Elva Diaz MED Pharmacology PPM Only</t>
  </si>
  <si>
    <t>FPMMIC4508</t>
  </si>
  <si>
    <t>Sumathi Sankaran Walters MED Medical Microbiology And Imm PPM Only</t>
  </si>
  <si>
    <t>FPLCHI4507</t>
  </si>
  <si>
    <t>A Riddell CHICANO STUDIES PPM Only</t>
  </si>
  <si>
    <t>FPLUWP4506</t>
  </si>
  <si>
    <t>Andrew Jones UNIVERSITY WRITING PROGRAM PPM Only</t>
  </si>
  <si>
    <t>FPMFCM4505</t>
  </si>
  <si>
    <t>Alexandra Hunt MED Family And Community Med PPM Only</t>
  </si>
  <si>
    <t>FPDEDU4504</t>
  </si>
  <si>
    <t>Jonathan Sandoval EDUCATION PPM Only</t>
  </si>
  <si>
    <t>FPECSE4503</t>
  </si>
  <si>
    <t>Gunther Weber ENGR COMPUTER SCIENCE PPM Only</t>
  </si>
  <si>
    <t>FPMPED4502</t>
  </si>
  <si>
    <t>Shellie Kendall MED Pediatrics PPM Only</t>
  </si>
  <si>
    <t>FPDEDU4501</t>
  </si>
  <si>
    <t>Nancy Tseng EDUCATION PPM Only</t>
  </si>
  <si>
    <t>FPMOTO4500</t>
  </si>
  <si>
    <t>Doron Sagiv MED Otolaryngology PPM Only</t>
  </si>
  <si>
    <t>FPLSTA4499</t>
  </si>
  <si>
    <t>JoAnna Whitener STATISTICS PPM Only</t>
  </si>
  <si>
    <t>FPLHIS4498</t>
  </si>
  <si>
    <t>Omnia El Shakry HISTORY PPM Only</t>
  </si>
  <si>
    <t>FPBEVE4497</t>
  </si>
  <si>
    <t>Bruce Rannala EVOLUTION And ECOLOGY PPM Only</t>
  </si>
  <si>
    <t>FPAPPA4496</t>
  </si>
  <si>
    <t>J Duniway PLANT PATHOLOGY PPM Only</t>
  </si>
  <si>
    <t>F9AARE4495</t>
  </si>
  <si>
    <t>Travis James Lybbert AG And RESOURCE ECONOMICS ANR PPM Only</t>
  </si>
  <si>
    <t>FPAARE4495</t>
  </si>
  <si>
    <t>Travis James Lybbert AG And RESOURCE ECONOMICS PPM Only</t>
  </si>
  <si>
    <t>FPLHIS4493</t>
  </si>
  <si>
    <t>R Schwab HISTORY PPM Only</t>
  </si>
  <si>
    <t>FPMPED4491</t>
  </si>
  <si>
    <t>Brian Nessim MED Pediatrics PPM Only</t>
  </si>
  <si>
    <t>FPVHFS4490</t>
  </si>
  <si>
    <t>Benjamin Moeller CA ANIMAL HLTH And FOOD SAFETY LAB PPM Only</t>
  </si>
  <si>
    <t>FPAANS4489</t>
  </si>
  <si>
    <t>John Dunbar ANIMAL SCIENCE PPM Only</t>
  </si>
  <si>
    <t>FPLMAT4488</t>
  </si>
  <si>
    <t>Fu Liu MATHEMATICS PPM Only</t>
  </si>
  <si>
    <t>FPAPLS4487</t>
  </si>
  <si>
    <t>Bradley Hanson PLANT SCIENCES PPM Only</t>
  </si>
  <si>
    <t>FPIMPM4486</t>
  </si>
  <si>
    <t>Brooks Kuhn MED Int Med Pulmonary PPM Only</t>
  </si>
  <si>
    <t>FPLSTS4485</t>
  </si>
  <si>
    <t>Patrick Carroll SCIENCE And TECHNOLOGY STUDIES PPM Only</t>
  </si>
  <si>
    <t>FPMPSY4484</t>
  </si>
  <si>
    <t>Carolina Klein MED Psychiatry And Behav Sci PPM Only</t>
  </si>
  <si>
    <t>FPIMGI4483</t>
  </si>
  <si>
    <t>Homayoun Shojamanesh MED Int Med Gastroenterology PPM Only</t>
  </si>
  <si>
    <t>FPAHCE4482</t>
  </si>
  <si>
    <t>Lisa Rapalyea HUMAN ECOLOGY PPM Only</t>
  </si>
  <si>
    <t>FPADES4481</t>
  </si>
  <si>
    <t>Tyler Scott ENVIRONMENTAL SCIENCE And POLICY PPM Only</t>
  </si>
  <si>
    <t>FPIMID4480</t>
  </si>
  <si>
    <t>David Asmuth MED Int Med Infectious Dis PPM Only</t>
  </si>
  <si>
    <t>FPECSE4479</t>
  </si>
  <si>
    <t>Bernd Hamann ENGR COMPUTER SCIENCE PPM Only</t>
  </si>
  <si>
    <t>FPLAHI4478</t>
  </si>
  <si>
    <t>M Fong ART And ART HISTORY PPM Only</t>
  </si>
  <si>
    <t>FPVHFS4477</t>
  </si>
  <si>
    <t>Peter Woolcock CA ANIMAL HLTH And FOOD SAFETY LAB PPM Only</t>
  </si>
  <si>
    <t>FPAENM4476</t>
  </si>
  <si>
    <t>Edwin Lewis ENTOMOLOGY NEMATOLOGY PPM Only</t>
  </si>
  <si>
    <t>FPLEPS4475</t>
  </si>
  <si>
    <t>Kenneth Verosub EARTH And PLANETARY SCIENCES PPM Only</t>
  </si>
  <si>
    <t>FPLPOL4474</t>
  </si>
  <si>
    <t>Lloyd Musolf POLITICAL SCIENCE PPM Only</t>
  </si>
  <si>
    <t>FPLPHY4473</t>
  </si>
  <si>
    <t>Johnny Terning PHYSICS PPM Only</t>
  </si>
  <si>
    <t>FPLPSC4472</t>
  </si>
  <si>
    <t>Evangelos Antzoulatos PSYCHOLOGY PPM Only</t>
  </si>
  <si>
    <t>FPLFAI4471</t>
  </si>
  <si>
    <t>Edward Bloomberg FRENCH And ITALIAN PPM Only</t>
  </si>
  <si>
    <t>FPMSUR4470</t>
  </si>
  <si>
    <t>Yvonne Cheng MED Surgery PPM Only</t>
  </si>
  <si>
    <t>FPLAAS4469</t>
  </si>
  <si>
    <t>John Stewart AFRICAN AMERICAN AFRICAN STDS PPM Only</t>
  </si>
  <si>
    <t>FPVVSR4468</t>
  </si>
  <si>
    <t>Marvin Goldman VM SURGRAD SCIENCE PPM Only</t>
  </si>
  <si>
    <t>FPDEDU4467</t>
  </si>
  <si>
    <t>Nicole J Sparapani EDUCATION PPM Only</t>
  </si>
  <si>
    <t>FPMPED4466</t>
  </si>
  <si>
    <t>C Abildgaard MED Pediatrics PPM Only</t>
  </si>
  <si>
    <t>FPMBIO4465</t>
  </si>
  <si>
    <t>David Segal MED Biochem And Molecular Med PPM Only</t>
  </si>
  <si>
    <t>FPLMAT4464</t>
  </si>
  <si>
    <t>Robert Guy MATHEMATICS PPM Only</t>
  </si>
  <si>
    <t>FPLCHI4463</t>
  </si>
  <si>
    <t>Angie Chabram CHICANO STUDIES PPM Only</t>
  </si>
  <si>
    <t>FPMPAT4462</t>
  </si>
  <si>
    <t>William Ellis MED Pathology And Lab Medicine PPM Only</t>
  </si>
  <si>
    <t>FPAPLS4461</t>
  </si>
  <si>
    <t>Leland Jackson PLANT SCIENCES PPM Only</t>
  </si>
  <si>
    <t>FPLMAT4460</t>
  </si>
  <si>
    <t>Ali daddel MATHEMATICS PPM Only</t>
  </si>
  <si>
    <t>FPLHIS4459</t>
  </si>
  <si>
    <t>Clarence Walker HISTORY PPM Only</t>
  </si>
  <si>
    <t>FPMSUR4458</t>
  </si>
  <si>
    <t>Robert Canter MED Surgery PPM Only</t>
  </si>
  <si>
    <t>FPMNEU4457</t>
  </si>
  <si>
    <t>Bruce Reed MED Neurology PPM Only</t>
  </si>
  <si>
    <t>FPLENL4456</t>
  </si>
  <si>
    <t>Sandra Mcpherson ENGLISH PPM Only</t>
  </si>
  <si>
    <t>FPLPHY4455</t>
  </si>
  <si>
    <t>Warren Pickett PHYSICS PPM Only</t>
  </si>
  <si>
    <t>FPEECE4454</t>
  </si>
  <si>
    <t>Soheil Ghiasihafezi ELECT And COMP ENGR PPM Only</t>
  </si>
  <si>
    <t>FPECHM4453</t>
  </si>
  <si>
    <t>Scott Mccormack MATERIALS SCIENCE And ENGINEERING PPM Only</t>
  </si>
  <si>
    <t>FPMOTO4452</t>
  </si>
  <si>
    <t>Hilary Brodie MED Otolaryngology PPM Only</t>
  </si>
  <si>
    <t>FPMRAD4451</t>
  </si>
  <si>
    <t>Robert Knebel MED Radiology PPM Only</t>
  </si>
  <si>
    <t>FPMDER4450</t>
  </si>
  <si>
    <t>Danielle Tartar MED Dermatology PPM Only</t>
  </si>
  <si>
    <t>FPLIBR4449</t>
  </si>
  <si>
    <t>Gail Nichols UCDLIBRARY PPM Only</t>
  </si>
  <si>
    <t>FPLSTA4448</t>
  </si>
  <si>
    <t>Jie Peng STATISTICS PPM Only</t>
  </si>
  <si>
    <t>FPMOPH4447</t>
  </si>
  <si>
    <t>Lawrence Morse MED Eye Center PPM Only</t>
  </si>
  <si>
    <t>FPMARO4446</t>
  </si>
  <si>
    <t>Jian Jian Li MED Radiation Oncology PPM Only</t>
  </si>
  <si>
    <t>FPDEDU4445</t>
  </si>
  <si>
    <t>Rebecca Rosa Stevens EDUCATION PPM Only</t>
  </si>
  <si>
    <t>FPMRAD4444</t>
  </si>
  <si>
    <t>Elizabeth Moore MED Radiology PPM Only</t>
  </si>
  <si>
    <t>FPMOBG4443</t>
  </si>
  <si>
    <t>Amy George MED Obstetrics And Gynecology PPM Only</t>
  </si>
  <si>
    <t>FPMOBG4442</t>
  </si>
  <si>
    <t>Michele Asch MED Obstetrics And Gynecology PPM Only</t>
  </si>
  <si>
    <t>FPLHIS4441</t>
  </si>
  <si>
    <t>Susan Mann HISTORY PPM Only</t>
  </si>
  <si>
    <t>FPLLAW4440</t>
  </si>
  <si>
    <t>M Schwartz SCHOOL OF LAW PPM Only</t>
  </si>
  <si>
    <t>FPLMAT4439</t>
  </si>
  <si>
    <t>Anne Schilling MATHEMATICS PPM Only</t>
  </si>
  <si>
    <t>FPBNPB4438</t>
  </si>
  <si>
    <t>Paul Salitsky NEURO PHYSIO And BEHAVIOR PPM Only</t>
  </si>
  <si>
    <t>FPMRAD4437</t>
  </si>
  <si>
    <t>Larry Stuart Deutsch MED Radiology PPM Only</t>
  </si>
  <si>
    <t>FPLDES4436</t>
  </si>
  <si>
    <t>Mark Kessler DEPARTMENT OF DESIGN PPM Only</t>
  </si>
  <si>
    <t>FPMPED4435</t>
  </si>
  <si>
    <t>Else Uglum MED Pediatrics PPM Only</t>
  </si>
  <si>
    <t>FPLCMN4434</t>
  </si>
  <si>
    <t>Bo Feng COMMUNICATION PPM Only</t>
  </si>
  <si>
    <t>FPECEE4433</t>
  </si>
  <si>
    <t>Timothy Ginn CIVIL And ENVIRONMENTAL ENGR PPM Only</t>
  </si>
  <si>
    <t>FPNMRF4432</t>
  </si>
  <si>
    <t>Jeff Walton NUCLEAR MAG RESONANCE FAC PPM Only</t>
  </si>
  <si>
    <t>FPECEE4431</t>
  </si>
  <si>
    <t>Michele Barbato CIVIL And ENVIRONMENTAL ENGR PPM Only</t>
  </si>
  <si>
    <t>FPMINT4430</t>
  </si>
  <si>
    <t>Elliot Goldstein MED Internal Medicine PPM Only</t>
  </si>
  <si>
    <t>FPAANS4429</t>
  </si>
  <si>
    <t>Bernard May ANIMAL SCIENCE PPM Only</t>
  </si>
  <si>
    <t>FPLANT4428</t>
  </si>
  <si>
    <t>Carol Smith ANTHROPOLOGY PPM Only</t>
  </si>
  <si>
    <t>FPMOBG4427</t>
  </si>
  <si>
    <t>Mitchell Creinin MED Obstetrics And Gynecology PPM Only</t>
  </si>
  <si>
    <t>FPVVME6604</t>
  </si>
  <si>
    <t>Joanne Paul Murphy VM MEDICINE And EPIDEMIOLOGY PPM Only</t>
  </si>
  <si>
    <t>FPVVME4426</t>
  </si>
  <si>
    <t>Meera Heller VM MEDICINE And EPIDEMIOLOGY PPM Only</t>
  </si>
  <si>
    <t>F9VVME4426</t>
  </si>
  <si>
    <t>Meera Heller VM MEDICINE And EPIDEMIOLOGY ANR PPM Only</t>
  </si>
  <si>
    <t>FPLUWP4425</t>
  </si>
  <si>
    <t>Elaine McCollom UNIVERSITY WRITING PROGRAM PPM Only</t>
  </si>
  <si>
    <t>FPEECE4424</t>
  </si>
  <si>
    <t>Neville Luhmann ELECT And COMP ENGR PPM Only</t>
  </si>
  <si>
    <t>FPMURO4423</t>
  </si>
  <si>
    <t>Alan Lombard MED Urologic Surgery PPM Only</t>
  </si>
  <si>
    <t>FPMRAD4422</t>
  </si>
  <si>
    <t>Brandon Doskocil MED Radiology PPM Only</t>
  </si>
  <si>
    <t>FPAARE4421</t>
  </si>
  <si>
    <t>Richard Howitt AG And RESOURCE ECONOMICS PPM Only</t>
  </si>
  <si>
    <t>FPADES4420</t>
  </si>
  <si>
    <t>Erica Fleishman ENVIRONMENTAL SCIENCE And POLICY PPM Only</t>
  </si>
  <si>
    <t>FPLAHI4419</t>
  </si>
  <si>
    <t>Lisa D Oxley ART And ART HISTORY PPM Only</t>
  </si>
  <si>
    <t>FPMPSY4418</t>
  </si>
  <si>
    <t>Sara Baumann MED Psychiatry And Behav Sci PPM Only</t>
  </si>
  <si>
    <t>FPLENL4417</t>
  </si>
  <si>
    <t>W Schleiner ENGLISH PPM Only</t>
  </si>
  <si>
    <t>FPLMAT4416</t>
  </si>
  <si>
    <t>Sherman Stein MATHEMATICS PPM Only</t>
  </si>
  <si>
    <t>FPLPOL4415</t>
  </si>
  <si>
    <t>Amber Boydstun POLITICAL SCIENCE PPM Only</t>
  </si>
  <si>
    <t>FPVVMB4414</t>
  </si>
  <si>
    <t>Victor Burns VM MOLECULAR BIO SCIENCES PPM Only</t>
  </si>
  <si>
    <t>FPVPHR4413</t>
  </si>
  <si>
    <t>Emmanuel Okello VM POPULATION HLTH And REPROD PPM Only</t>
  </si>
  <si>
    <t>FPIMGI4412</t>
  </si>
  <si>
    <t>Christopher Bowlus MED Int Med Gastroenterology PPM Only</t>
  </si>
  <si>
    <t>FPVVSR4411</t>
  </si>
  <si>
    <t>Katrina Hopper VM SURGRAD SCIENCE PPM Only</t>
  </si>
  <si>
    <t>FPMANS4410</t>
  </si>
  <si>
    <t>Nicole Shirakawa Wei MED Anesth And Pain Medicine PPM Only</t>
  </si>
  <si>
    <t>FPLCLC4409</t>
  </si>
  <si>
    <t>Michael Siminovitch LIGHTING TECHNOLOGY CENTER PPM Only</t>
  </si>
  <si>
    <t>FPLENL4408</t>
  </si>
  <si>
    <t>James Murphy ENGLISH PPM Only</t>
  </si>
  <si>
    <t>FPIMGM4407</t>
  </si>
  <si>
    <t>Richard White MED Int Med Genl Medicine PPM Only</t>
  </si>
  <si>
    <t>FPMFCM4406</t>
  </si>
  <si>
    <t>Sue Barton MED Family And Community Med PPM Only</t>
  </si>
  <si>
    <t>FPAENM4405</t>
  </si>
  <si>
    <t>Neal Williams ENTOMOLOGY NEMATOLOGY PPM Only</t>
  </si>
  <si>
    <t>FPWATR4404</t>
  </si>
  <si>
    <t>John Durand CENTER FOR WATERSHED SCIENCES PPM Only</t>
  </si>
  <si>
    <t>FPLPOL4403</t>
  </si>
  <si>
    <t>Geoffrey Wandesforde Smith POLITICAL SCIENCE PPM Only</t>
  </si>
  <si>
    <t>FPMORT4402</t>
  </si>
  <si>
    <t>Domingo Hallare MED Orthopaedic Surgery PPM Only</t>
  </si>
  <si>
    <t>FPMFCM4401</t>
  </si>
  <si>
    <t>Gayle L Sutcliffe MED Family And Community Med PPM Only</t>
  </si>
  <si>
    <t>FPMPED4400</t>
  </si>
  <si>
    <t>Wanda Wenman MED Pediatrics PPM Only</t>
  </si>
  <si>
    <t>FPMPED4399</t>
  </si>
  <si>
    <t>Theodore Zwerdling MED Pediatrics PPM Only</t>
  </si>
  <si>
    <t>FPAANS4398</t>
  </si>
  <si>
    <t>Russell Hovey ANIMAL SCIENCE PPM Only</t>
  </si>
  <si>
    <t>FPIMHO4397</t>
  </si>
  <si>
    <t>Frederick Meyers MED Int Med HEMONC PPM Only</t>
  </si>
  <si>
    <t>FPLPSC4396</t>
  </si>
  <si>
    <t>Priscilla San Souci PSYCHOLOGY PPM Only</t>
  </si>
  <si>
    <t>FPECSE4395</t>
  </si>
  <si>
    <t>Charles Martel ENGR COMPUTER SCIENCE PPM Only</t>
  </si>
  <si>
    <t>FPMPAT4394</t>
  </si>
  <si>
    <t>James Carlson MED Pathology And Lab Medicine PPM Only</t>
  </si>
  <si>
    <t>FPAPLS4393</t>
  </si>
  <si>
    <t>Daniel Putnam PLANT SCIENCES PPM Only</t>
  </si>
  <si>
    <t>FPMOBG4392</t>
  </si>
  <si>
    <t>Rebecca Brooks MED Obstetrics And Gynecology PPM Only</t>
  </si>
  <si>
    <t>FPVVME4391</t>
  </si>
  <si>
    <t>Kirsten Vk Gilardi VM MEDICINE And EPIDEMIOLOGY PPM Only</t>
  </si>
  <si>
    <t>FPMDER4390</t>
  </si>
  <si>
    <t>Maija Kiuru MED Dermatology PPM Only</t>
  </si>
  <si>
    <t>FPIMRH4389</t>
  </si>
  <si>
    <t>Nancy Lane MED Int Med Rheumatology PPM Only</t>
  </si>
  <si>
    <t>FPMCEL4388</t>
  </si>
  <si>
    <t>Vijaya Kumari MED Cell Biology And Human Anat PPM Only</t>
  </si>
  <si>
    <t>FPMERM4387</t>
  </si>
  <si>
    <t>Daniel Colby MED Emergency Medicine PPM Only</t>
  </si>
  <si>
    <t>FPVVSR4386</t>
  </si>
  <si>
    <t>Peter Dickinson VM SURGRAD SCIENCE PPM Only</t>
  </si>
  <si>
    <t>FPIMGR6307</t>
  </si>
  <si>
    <t>Rebecca Boxer MED Int Med Geriatrics PPM Only</t>
  </si>
  <si>
    <t>FPIMGR4385</t>
  </si>
  <si>
    <t>Gerhard Heinrich Med Int Med Geriatrics And PC PPM Only</t>
  </si>
  <si>
    <t>FPLPSC4384</t>
  </si>
  <si>
    <t>Robert Emmons PSYCHOLOGY PPM Only</t>
  </si>
  <si>
    <t>FPLPHY4383</t>
  </si>
  <si>
    <t>Nemanja Kaloper PHYSICS PPM Only</t>
  </si>
  <si>
    <t>FPLIBR4382</t>
  </si>
  <si>
    <t>Gail Yokote UCDLIBRARY PPM Only</t>
  </si>
  <si>
    <t>FPLENL4379</t>
  </si>
  <si>
    <t>Margaret Ferguson ENGLISH PPM Only</t>
  </si>
  <si>
    <t>FPLCMN4378</t>
  </si>
  <si>
    <t>Martin Hilbert COMMUNICATION PPM Only</t>
  </si>
  <si>
    <t>FPBNPB4377</t>
  </si>
  <si>
    <t>Thomas Coombs Hahn NEURO PHYSIO And BEHAVIOR PPM Only</t>
  </si>
  <si>
    <t>FPANUT4376</t>
  </si>
  <si>
    <t>Barbara Schneeman NUTRITION PPM Only</t>
  </si>
  <si>
    <t>FPLFAI4375</t>
  </si>
  <si>
    <t>Claire Goldstein FRENCH And ITALIAN PPM Only</t>
  </si>
  <si>
    <t>FPECHE4374</t>
  </si>
  <si>
    <t>Matthew Ellis CHEMICAL ENGINEERING PPM Only</t>
  </si>
  <si>
    <t>FPIMCA4373</t>
  </si>
  <si>
    <t>Lily Chen MED INT MED CARDIOLOGY PPM Only</t>
  </si>
  <si>
    <t>FPMOPH4372</t>
  </si>
  <si>
    <t>Charles Thirkill MED Eye Center PPM Only</t>
  </si>
  <si>
    <t>FPBMCB4371</t>
  </si>
  <si>
    <t>Richard McKenney MOLECULAR And CELLULAR BIO PPM Only</t>
  </si>
  <si>
    <t>FPIMCA4370</t>
  </si>
  <si>
    <t>Javier Lopez MED INT MED CARDIOLOGY PPM Only</t>
  </si>
  <si>
    <t>FPMANS4369</t>
  </si>
  <si>
    <t>Sarah Maclean MED Anesth And Pain Medicine PPM Only</t>
  </si>
  <si>
    <t>FPVVSR4368</t>
  </si>
  <si>
    <t>William Hornof VM SURGRAD SCIENCE PPM Only</t>
  </si>
  <si>
    <t>FPBEVE4367</t>
  </si>
  <si>
    <t>Sebastian Schreiber EVOLUTION And ECOLOGY PPM Only</t>
  </si>
  <si>
    <t>FPMNEU4366</t>
  </si>
  <si>
    <t>Kevin Keenan MED Neurology PPM Only</t>
  </si>
  <si>
    <t>FPLCHE4365</t>
  </si>
  <si>
    <t>Jared Shaw CHEMISTRY PPM Only</t>
  </si>
  <si>
    <t>FPMERM4364</t>
  </si>
  <si>
    <t>Cheryl Vance MED Emergency Medicine PPM Only</t>
  </si>
  <si>
    <t>FPLMAT4363</t>
  </si>
  <si>
    <t>Qinglan Xia MATHEMATICS PPM Only</t>
  </si>
  <si>
    <t>FPECHE4362</t>
  </si>
  <si>
    <t>Jiandi Wan CHEMICAL ENGINEERING PPM Only</t>
  </si>
  <si>
    <t>FPVHFS4361</t>
  </si>
  <si>
    <t>Richard Chin CA ANIMAL HLTH And FOOD SAFETY LAB PPM Only</t>
  </si>
  <si>
    <t>FPLIBR4360</t>
  </si>
  <si>
    <t>Axel Borg UCDLIBRARY PPM Only</t>
  </si>
  <si>
    <t>FPDEDU4359</t>
  </si>
  <si>
    <t>Anthony Albano EDUCATION PPM Only</t>
  </si>
  <si>
    <t>FPMEPM4357</t>
  </si>
  <si>
    <t>Robert W Davis MED Public Health Sciences PPM Only</t>
  </si>
  <si>
    <t>FPLECN4356</t>
  </si>
  <si>
    <t>Janine Wilson ECONOMICS PPM Only</t>
  </si>
  <si>
    <t>FPDEDU4355</t>
  </si>
  <si>
    <t>Patricia Quijada EDUCATION PPM Only</t>
  </si>
  <si>
    <t>FPLSTA4354</t>
  </si>
  <si>
    <t>Krishnakumar Balasubramanian STATISTICS PPM Only</t>
  </si>
  <si>
    <t>FPWATR4353</t>
  </si>
  <si>
    <t>Robert Lusardi CENTER FOR WATERSHED SCIENCES PPM Only</t>
  </si>
  <si>
    <t>FPADES4352</t>
  </si>
  <si>
    <t>Charles Goldman ENVIRONMENTAL SCIENCE And POLICY PPM Only</t>
  </si>
  <si>
    <t>FPLECN4351</t>
  </si>
  <si>
    <t>Louis Makowski ECONOMICS PPM Only</t>
  </si>
  <si>
    <t>FPIMNE4350</t>
  </si>
  <si>
    <t>Robert Weiss MED Int Med Nephrology PPM Only</t>
  </si>
  <si>
    <t>FPMPSY4349</t>
  </si>
  <si>
    <t>Anna Vinter MED Psychiatry And Behav Sci PPM Only</t>
  </si>
  <si>
    <t>FPVVSR4348</t>
  </si>
  <si>
    <t>Clare Gregory VM SURGRAD SCIENCE PPM Only</t>
  </si>
  <si>
    <t>FPAVIT4347</t>
  </si>
  <si>
    <t>Susan Ebeler VITICULTURE And ENOLOGY PPM Only</t>
  </si>
  <si>
    <t>FPLCHE4346</t>
  </si>
  <si>
    <t>Justin Siegel CHEMISTRY PPM Only</t>
  </si>
  <si>
    <t>FPMBIO4346</t>
  </si>
  <si>
    <t>Justin Siegel MED Biochem And Molecular Med PPM Only</t>
  </si>
  <si>
    <t>FPBGEN4346</t>
  </si>
  <si>
    <t>Justin Siegel UC DAVIS GENOME CENTER</t>
  </si>
  <si>
    <t>FPLPSC4345</t>
  </si>
  <si>
    <t>Joy Geng PSYCHOLOGY PPM Only</t>
  </si>
  <si>
    <t>FPBMCB4344</t>
  </si>
  <si>
    <t>Deborah Kimbrell MOLECULAR And CELLULAR BIO PPM Only</t>
  </si>
  <si>
    <t>FPLCLA4343</t>
  </si>
  <si>
    <t>Valentina Popescu CLASSICS PPM Only</t>
  </si>
  <si>
    <t>FPEBME4342</t>
  </si>
  <si>
    <t>Atul Parikh BIOMEDICAL ENGINEERING PPM Only</t>
  </si>
  <si>
    <t>FPLPHY4341</t>
  </si>
  <si>
    <t>Kai Liu PHYSICS PPM Only</t>
  </si>
  <si>
    <t>FPMOPH4340</t>
  </si>
  <si>
    <t>Yin Allison Liu MED Eye Center PPM Only</t>
  </si>
  <si>
    <t>FPLPHI4339</t>
  </si>
  <si>
    <t>Gerald Dworkin PHILOSOPHY PPM Only</t>
  </si>
  <si>
    <t>FPIMHP4338</t>
  </si>
  <si>
    <t>Carolina Candotti MED Int Med Hospitalist PPM Only</t>
  </si>
  <si>
    <t>FPIMGM4337</t>
  </si>
  <si>
    <t>Tonya Fancher MED Int Med Genl Medicine PPM Only</t>
  </si>
  <si>
    <t>FPMPSY4336</t>
  </si>
  <si>
    <t>Stacie Silva MED Psychiatry And Behav Sci PPM Only</t>
  </si>
  <si>
    <t>FPMOPH4335</t>
  </si>
  <si>
    <t>Ala Moshiri MED Eye Center PPM Only</t>
  </si>
  <si>
    <t>FPVVSR4334</t>
  </si>
  <si>
    <t>Christine Toedebusch VM SURGRAD SCIENCE PPM Only</t>
  </si>
  <si>
    <t>FPIMGI4333</t>
  </si>
  <si>
    <t>Joseph Leung MED Int Med Gastroenterology PPM Only</t>
  </si>
  <si>
    <t>FPBEVE4332</t>
  </si>
  <si>
    <t>Kate Laskowski EVOLUTION And ECOLOGY PPM Only</t>
  </si>
  <si>
    <t>FPMANS4331</t>
  </si>
  <si>
    <t>Sharon Ashley MED Anesth And Pain Medicine PPM Only</t>
  </si>
  <si>
    <t>FPANUT6939</t>
  </si>
  <si>
    <t>Andrew Hall NUTRITION PPM Only</t>
  </si>
  <si>
    <t>FPANUT4330</t>
  </si>
  <si>
    <t>Lindsay Allen NUTRITION PPM Only</t>
  </si>
  <si>
    <t>FPLSTA4329</t>
  </si>
  <si>
    <t>Shizhe Chen STATISTICS PPM Only</t>
  </si>
  <si>
    <t>FPMPSY4328</t>
  </si>
  <si>
    <t>Noah Phillips MED Psychiatry And Behav Sci PPM Only</t>
  </si>
  <si>
    <t>FPIMID4327</t>
  </si>
  <si>
    <t>Hien Nguyen MED Int Med Infectious Dis PPM Only</t>
  </si>
  <si>
    <t>FPLPHY4326</t>
  </si>
  <si>
    <t>Robin Erbacher PHYSICS PPM Only</t>
  </si>
  <si>
    <t>FPLPOL4325</t>
  </si>
  <si>
    <t>Larry Berman POLITICAL SCIENCE PPM Only</t>
  </si>
  <si>
    <t>FPLFAI4324</t>
  </si>
  <si>
    <t>Julia Simon FRENCH And ITALIAN PPM Only</t>
  </si>
  <si>
    <t>FPLUWP4323</t>
  </si>
  <si>
    <t>Cynthia Davis UNIVERSITY WRITING PROGRAM PPM Only</t>
  </si>
  <si>
    <t>FPLAHI4322</t>
  </si>
  <si>
    <t>Elisabeth Higgins OConnor ART And ART HISTORY PPM Only</t>
  </si>
  <si>
    <t>FPIMGM4321</t>
  </si>
  <si>
    <t>Lisandra Franco MED Int Med Genl Medicine PPM Only</t>
  </si>
  <si>
    <t>FPVVME4320</t>
  </si>
  <si>
    <t>Nicola Pusterla VM MEDICINE And EPIDEMIOLOGY PPM Only</t>
  </si>
  <si>
    <t>FPADES4319</t>
  </si>
  <si>
    <t>John Reuter ENVIRONMENTAL SCIENCE And POLICY PPM Only</t>
  </si>
  <si>
    <t>FPEBME4318</t>
  </si>
  <si>
    <t>Scott Simon BIOMEDICAL ENGINEERING PPM Only</t>
  </si>
  <si>
    <t>FPLHIS4317</t>
  </si>
  <si>
    <t>Jose Perez Melendez HISTORY PPM Only</t>
  </si>
  <si>
    <t>FPMOTO4316</t>
  </si>
  <si>
    <t>Richard Mchugh MED Otolaryngology PPM Only</t>
  </si>
  <si>
    <t>FPBEVE4315</t>
  </si>
  <si>
    <t>Artyom Kopp EVOLUTION And ECOLOGY PPM Only</t>
  </si>
  <si>
    <t>FPMPSY4314</t>
  </si>
  <si>
    <t>Randall Stenson MED Psychiatry And Behav Sci PPM Only</t>
  </si>
  <si>
    <t>FPLIBR4313</t>
  </si>
  <si>
    <t>Jo Anne Boorkman UCDLIBRARY PPM Only</t>
  </si>
  <si>
    <t>FPMFCM4312</t>
  </si>
  <si>
    <t>James Nuovo MED Family And Community Med PPM Only</t>
  </si>
  <si>
    <t>FPIMGM4310</t>
  </si>
  <si>
    <t>Kevin Burnham MED Int Med Genl Medicine PPM Only</t>
  </si>
  <si>
    <t>FPECSE4309</t>
  </si>
  <si>
    <t>Jason Lowe Power ENGR COMPUTER SCIENCE PPM Only</t>
  </si>
  <si>
    <t>FPMDER4308</t>
  </si>
  <si>
    <t>Yong He MED Dermatology PPM Only</t>
  </si>
  <si>
    <t>FPMPSY4307</t>
  </si>
  <si>
    <t>Paul Cox MED Psychiatry And Behav Sci PPM Only</t>
  </si>
  <si>
    <t>FPADES4306</t>
  </si>
  <si>
    <t>Thomas Tomich ENVIRONMENTAL SCIENCE And POLICY PPM Only</t>
  </si>
  <si>
    <t>FPECOE4305</t>
  </si>
  <si>
    <t>R Christensen ENGINEERING DEANS OFFICE PPM Only</t>
  </si>
  <si>
    <t>FPMDER4304</t>
  </si>
  <si>
    <t>Margaret Parsons MED Dermatology PPM Only</t>
  </si>
  <si>
    <t>FPVVME4302</t>
  </si>
  <si>
    <t>Larry Cowgill VM MEDICINE And EPIDEMIOLOGY PPM Only</t>
  </si>
  <si>
    <t>FPLHIS4301</t>
  </si>
  <si>
    <t>David Brody HISTORY PPM Only</t>
  </si>
  <si>
    <t>FPEECE4300</t>
  </si>
  <si>
    <t>William Gardner ELECT And COMP ENGR PPM Only</t>
  </si>
  <si>
    <t>FPMSUR4299</t>
  </si>
  <si>
    <t>Paul A Perry MED Surgery PPM Only</t>
  </si>
  <si>
    <t>FPMURO4298</t>
  </si>
  <si>
    <t>Jared Whitson MED Urologic Surgery PPM Only</t>
  </si>
  <si>
    <t>FPBMCB4297</t>
  </si>
  <si>
    <t>Enoch Baldwin MOLECULAR And CELLULAR BIO PPM Only</t>
  </si>
  <si>
    <t>FPAPLS4296</t>
  </si>
  <si>
    <t>Truman Young PLANT SCIENCES PPM Only</t>
  </si>
  <si>
    <t>FPDEDU4295</t>
  </si>
  <si>
    <t>Francisco Martorell EDUCATION PPM Only</t>
  </si>
  <si>
    <t>FPMANS4294</t>
  </si>
  <si>
    <t>Kenneth Furukawa MED Anesth And Pain Medicine PPM Only</t>
  </si>
  <si>
    <t>FPNURS4293</t>
  </si>
  <si>
    <t>Kathryn Sexson School of Nursing PPM Only</t>
  </si>
  <si>
    <t>FPIMGM4292</t>
  </si>
  <si>
    <t>Helene Margolis MED Int Med Genl Medicine PPM Only</t>
  </si>
  <si>
    <t>FPVPMI4291</t>
  </si>
  <si>
    <t>Dwight Hirsh VM PATHOLOGY MICRO And IMMUN PPM Only</t>
  </si>
  <si>
    <t>FPLMUS4290</t>
  </si>
  <si>
    <t>Samuel Nichols MUSIC PPM Only</t>
  </si>
  <si>
    <t>FPMOBG4289</t>
  </si>
  <si>
    <t>Amelia Mclennan MED Obstetrics And Gynecology PPM Only</t>
  </si>
  <si>
    <t>FPIMGI4288</t>
  </si>
  <si>
    <t>Mark Zern MED Int Med Gastroenterology PPM Only</t>
  </si>
  <si>
    <t>FPLCHI4287</t>
  </si>
  <si>
    <t>Gilda Posada CHICANO STUDIES PPM Only</t>
  </si>
  <si>
    <t>FPANUT4286</t>
  </si>
  <si>
    <t>Brian Bennett NUTRITION PPM Only</t>
  </si>
  <si>
    <t>FPMFCM4285</t>
  </si>
  <si>
    <t>Elizabeth Magnan MED Family And Community Med PPM Only</t>
  </si>
  <si>
    <t>FPMSUR4284</t>
  </si>
  <si>
    <t>Granger B Wong MED Surgery PPM Only</t>
  </si>
  <si>
    <t>FPAFST4283</t>
  </si>
  <si>
    <t>Stephanie Dungan FOOD SCIENCE And TECHNOLOGY PPM Only</t>
  </si>
  <si>
    <t>FPECEE4282</t>
  </si>
  <si>
    <t>Michael Taylor CIVIL And ENVIRONMENTAL ENGR PPM Only</t>
  </si>
  <si>
    <t>FPLENL4281</t>
  </si>
  <si>
    <t>Scott Shershow ENGLISH PPM Only</t>
  </si>
  <si>
    <t>FPAPLS4280</t>
  </si>
  <si>
    <t>Theodore Foin PLANT SCIENCES PPM Only</t>
  </si>
  <si>
    <t>FPMORT4279</t>
  </si>
  <si>
    <t>Kent Leach MED Orthopaedic Surgery PPM Only</t>
  </si>
  <si>
    <t>FPEBME4279</t>
  </si>
  <si>
    <t>Kent Leach BIOMEDICAL ENGINEERING PPM Only</t>
  </si>
  <si>
    <t>FPMADM4278</t>
  </si>
  <si>
    <t>Sara Choudhry MED Deans Office PPM Only</t>
  </si>
  <si>
    <t>FPMURO4277</t>
  </si>
  <si>
    <t>Allen Gao MED Urologic Surgery PPM Only</t>
  </si>
  <si>
    <t>FPABAE4275</t>
  </si>
  <si>
    <t>S Zeronian BIOLOGICAL And AG ENGINEERING PPM Only</t>
  </si>
  <si>
    <t>FPMPED4274</t>
  </si>
  <si>
    <t>Noriko Satake MED Pediatrics PPM Only</t>
  </si>
  <si>
    <t>FPIMGM4273</t>
  </si>
  <si>
    <t>Elisa Tong MED Int Med Genl Medicine PPM Only</t>
  </si>
  <si>
    <t>FPMPED4272</t>
  </si>
  <si>
    <t>Jonathan Dayan MED Pediatrics PPM Only</t>
  </si>
  <si>
    <t>FPMORT4271</t>
  </si>
  <si>
    <t>Eric Giza MED Orthopaedic Surgery PPM Only</t>
  </si>
  <si>
    <t>FPMPSY4270</t>
  </si>
  <si>
    <t>Hammad Khan MED Psychiatry And Behav Sci PPM Only</t>
  </si>
  <si>
    <t>FPMSUR4269</t>
  </si>
  <si>
    <t>Candice Sauder MED Surgery PPM Only</t>
  </si>
  <si>
    <t>FPMNEU4268</t>
  </si>
  <si>
    <t>William Benko MED Neurology PPM Only</t>
  </si>
  <si>
    <t>FPLECN4267</t>
  </si>
  <si>
    <t>Burkhard Schipper ECONOMICS PPM Only</t>
  </si>
  <si>
    <t>FPMEPM4266</t>
  </si>
  <si>
    <t>Karega Y Paisley MED Public Health Sciences PPM Only</t>
  </si>
  <si>
    <t>FPMRAD4265</t>
  </si>
  <si>
    <t>David Shelton Jr MED Radiology PPM Only</t>
  </si>
  <si>
    <t>FPIMHP4264</t>
  </si>
  <si>
    <t>Mooklan S Iglowitz MED Int Med Hospitalist PPM Only</t>
  </si>
  <si>
    <t>FPIMHP4263</t>
  </si>
  <si>
    <t>Lauren Elizabeth Damon MED Int Med Hospitalist PPM Only</t>
  </si>
  <si>
    <t>FPMFCM4262</t>
  </si>
  <si>
    <t>Editha Oliva MED Family And Community Med PPM Only</t>
  </si>
  <si>
    <t>FPAENM4261</t>
  </si>
  <si>
    <t>James R Carey ENTOMOLOGY NEMATOLOGY PPM Only</t>
  </si>
  <si>
    <t>FPECEE4260</t>
  </si>
  <si>
    <t>Veronica Morales CIVIL And ENVIRONMENTAL ENGR PPM Only</t>
  </si>
  <si>
    <t>FPMNSG4259</t>
  </si>
  <si>
    <t>Kiarash Shahlaie MED Neurological Surgery PPM Only</t>
  </si>
  <si>
    <t>FPLHIS4258</t>
  </si>
  <si>
    <t>Alan Taylor HISTORY PPM Only</t>
  </si>
  <si>
    <t>FPNURS4257</t>
  </si>
  <si>
    <t>Brent Luu School of Nursing PPM Only</t>
  </si>
  <si>
    <t>FPEECE4256</t>
  </si>
  <si>
    <t>John Owens ELECT And COMP ENGR PPM Only</t>
  </si>
  <si>
    <t>FPIMGI4255</t>
  </si>
  <si>
    <t>Eric Mao MED Int Med Gastroenterology PPM Only</t>
  </si>
  <si>
    <t>FPLPSC4254</t>
  </si>
  <si>
    <t>Andrew Yonelinas PSYCHOLOGY PPM Only</t>
  </si>
  <si>
    <t>FPBCNS4254</t>
  </si>
  <si>
    <t>Andrew Yonelinas Center for Neuroscience PPM Only</t>
  </si>
  <si>
    <t>FPMPSY4253</t>
  </si>
  <si>
    <t>Meghan Miller MED Psychiatry And Behav Sci PPM Only</t>
  </si>
  <si>
    <t>FPLUWP4252</t>
  </si>
  <si>
    <t>Theodore Geier UNIVERSITY WRITING PROGRAM PPM Only</t>
  </si>
  <si>
    <t>FPMSUR4251</t>
  </si>
  <si>
    <t>Salvador Guevara MED Surgery PPM Only</t>
  </si>
  <si>
    <t>FPAWFC4250</t>
  </si>
  <si>
    <t>Andrew Rypel WILDLIFE And FISHERIES BIOLOGY PPM Only</t>
  </si>
  <si>
    <t>FPMFCM4249</t>
  </si>
  <si>
    <t>James Shiovitz MED Family And Community Med PPM Only</t>
  </si>
  <si>
    <t>FPAHCE4248</t>
  </si>
  <si>
    <t>Leah Hibel HUMAN ECOLOGY PPM Only</t>
  </si>
  <si>
    <t>FPBPLB4247</t>
  </si>
  <si>
    <t>Maria Maldonado PLANT BIOLOGY PPM Only</t>
  </si>
  <si>
    <t>FPMFCM4246</t>
  </si>
  <si>
    <t>Edward Callahan MED Family And Community Med PPM Only</t>
  </si>
  <si>
    <t>FPAPLS4245</t>
  </si>
  <si>
    <t>Christine Diepenbrock PLANT SCIENCES PPM Only</t>
  </si>
  <si>
    <t>FPAVIT4244</t>
  </si>
  <si>
    <t>Patricia Howe VITICULTURE And ENOLOGY PPM Only</t>
  </si>
  <si>
    <t>FPGSM14243</t>
  </si>
  <si>
    <t>Douglas Findlay GRADUATE SCHOOL OF MANAGEMENT PPM Only</t>
  </si>
  <si>
    <t>FPLPHI4242</t>
  </si>
  <si>
    <t>Jonathan Dorsey PHILOSOPHY PPM Only</t>
  </si>
  <si>
    <t>FPMPED4241</t>
  </si>
  <si>
    <t>Iman Kahwaji MED Pediatrics PPM Only</t>
  </si>
  <si>
    <t>FPMERM4240</t>
  </si>
  <si>
    <t>Kelly Owen MED Emergency Medicine PPM Only</t>
  </si>
  <si>
    <t>FPLIBR4239</t>
  </si>
  <si>
    <t>Michael Colby UCDLIBRARY PPM Only</t>
  </si>
  <si>
    <t>FPLDRA4238</t>
  </si>
  <si>
    <t>Mindy Cooper Grenke THEATRE And DANCE PPM Only</t>
  </si>
  <si>
    <t>FPMURO4237</t>
  </si>
  <si>
    <t>Christopher Evans MED Urologic Surgery PPM Only</t>
  </si>
  <si>
    <t>FPMSUR4236</t>
  </si>
  <si>
    <t>Soman Sen MED Surgery PPM Only</t>
  </si>
  <si>
    <t>FPEBAE4235</t>
  </si>
  <si>
    <t>David Slaughter BIOLOGICAL And AG ENGINEERING PPM Only</t>
  </si>
  <si>
    <t>FPAPLS4234</t>
  </si>
  <si>
    <t>Daniel Potter PLANT SCIENCES PPM Only</t>
  </si>
  <si>
    <t>FPVVSR4232</t>
  </si>
  <si>
    <t>Peter Pascoe VM SURGRAD SCIENCE PPM Only</t>
  </si>
  <si>
    <t>FPLCMB4231</t>
  </si>
  <si>
    <t>Clifford Saron CENTER FOR MIND And BRAIN PPM Only</t>
  </si>
  <si>
    <t>FPMEPM4230</t>
  </si>
  <si>
    <t>Nicholas Anderson MED Public Health Sciences PPM Only</t>
  </si>
  <si>
    <t>FPMADM4229</t>
  </si>
  <si>
    <t>Clifford Fisher MED Deans Office PPM Only</t>
  </si>
  <si>
    <t>FPMSUR4228</t>
  </si>
  <si>
    <t>Scott Zakaluzny MED Surgery PPM Only</t>
  </si>
  <si>
    <t>FPEECE4227</t>
  </si>
  <si>
    <t>Vojin Oklobdzija ELECT And COMP ENGR PPM Only</t>
  </si>
  <si>
    <t>FPMHPH4226</t>
  </si>
  <si>
    <t>Keith Baar MED Physiology And Membrane Biol PPM Only</t>
  </si>
  <si>
    <t>FPLMUS4225</t>
  </si>
  <si>
    <t>David Nutter MUSIC PPM Only</t>
  </si>
  <si>
    <t>FPIMHO4224</t>
  </si>
  <si>
    <t>Robert Odonnell MED Int Med HEMONC PPM Only</t>
  </si>
  <si>
    <t>FPDEDU4223</t>
  </si>
  <si>
    <t>Ila Young EDUCATION PPM Only</t>
  </si>
  <si>
    <t>FPVHFS4222</t>
  </si>
  <si>
    <t>Mark Anderson CA ANIMAL HLTH And FOOD SAFETY LAB PPM Only</t>
  </si>
  <si>
    <t>FPWATR4221</t>
  </si>
  <si>
    <t>Sarah Yarnell Hayes CENTER FOR WATERSHED SCIENCES PPM Only</t>
  </si>
  <si>
    <t>FPLSTA4220</t>
  </si>
  <si>
    <t>Chun Lee STATISTICS PPM Only</t>
  </si>
  <si>
    <t>FPMORT4219</t>
  </si>
  <si>
    <t>Rolando Figueroa Roberto MED Orthopaedic Surgery PPM Only</t>
  </si>
  <si>
    <t>FPALAW4218</t>
  </si>
  <si>
    <t>Majdi Abou Najm LAND AIR And WATER RESOURCES PPM Only</t>
  </si>
  <si>
    <t>FPECSE4217</t>
  </si>
  <si>
    <t>Massimo Tornatore ENGR COMPUTER SCIENCE PPM Only</t>
  </si>
  <si>
    <t>FPMSUR4216</t>
  </si>
  <si>
    <t>Veena Manja MED Surgery PPM Only</t>
  </si>
  <si>
    <t>FPLUWP4215</t>
  </si>
  <si>
    <t>Anne Whitaker UNIVERSITY WRITING PROGRAM PPM Only</t>
  </si>
  <si>
    <t>FPLPHY4214</t>
  </si>
  <si>
    <t>Claus Schneider PHYSICS PPM Only</t>
  </si>
  <si>
    <t>FPBEVE4213</t>
  </si>
  <si>
    <t>Charles Langley EVOLUTION And ECOLOGY PPM Only</t>
  </si>
  <si>
    <t>FPVVME4212</t>
  </si>
  <si>
    <t>Janet Foley VM MEDICINE And EPIDEMIOLOGY PPM Only</t>
  </si>
  <si>
    <t>FPVVME4211</t>
  </si>
  <si>
    <t>Woutrina Smith VM MEDICINE And EPIDEMIOLOGY PPM Only</t>
  </si>
  <si>
    <t>FPLAHI4210</t>
  </si>
  <si>
    <t>W Henderson ART And ART HISTORY PPM Only</t>
  </si>
  <si>
    <t>FPLMUS4209</t>
  </si>
  <si>
    <t>Jonathan Nadel MUSIC PPM Only</t>
  </si>
  <si>
    <t>FPTRAN4207</t>
  </si>
  <si>
    <t>Scott Hardman INST OF TRANSPORTATION STUDIES PPM Only</t>
  </si>
  <si>
    <t>FPMFCM4206</t>
  </si>
  <si>
    <t>Susie Wenstrup MED Family And Community Med PPM Only</t>
  </si>
  <si>
    <t>FPAANS4205</t>
  </si>
  <si>
    <t>Amy Mclean ANIMAL SCIENCE PPM Only</t>
  </si>
  <si>
    <t>FPMOTO4204</t>
  </si>
  <si>
    <t>David Kiener MED Otolaryngology PPM Only</t>
  </si>
  <si>
    <t>FPECHM4203</t>
  </si>
  <si>
    <t>Sangtae Kim MATERIALS SCIENCE And ENGINEERING PPM Only</t>
  </si>
  <si>
    <t>FPMORT4202</t>
  </si>
  <si>
    <t>Robert Slater MED Orthopaedic Surgery PPM Only</t>
  </si>
  <si>
    <t>FPIMHO4201</t>
  </si>
  <si>
    <t>Andrea A Iannucci MED Int Med HEMONC PPM Only</t>
  </si>
  <si>
    <t>FPEECE4200</t>
  </si>
  <si>
    <t>G Redinbo ELECT And COMP ENGR PPM Only</t>
  </si>
  <si>
    <t>FPMFCM4199</t>
  </si>
  <si>
    <t>Ian Kim MED Family And Community Med PPM Only</t>
  </si>
  <si>
    <t>FPMPAT4198</t>
  </si>
  <si>
    <t>Kurt Schaberg MED Pathology And Lab Medicine PPM Only</t>
  </si>
  <si>
    <t>FPLEAL4197</t>
  </si>
  <si>
    <t>Ling Yu Lu EAST ASIAN LANG And CULTURES PPM Only</t>
  </si>
  <si>
    <t>FPGSM14195</t>
  </si>
  <si>
    <t>Kelly Wilson GRADUATE SCHOOL OF MANAGEMENT PPM Only</t>
  </si>
  <si>
    <t>FPAANS4194</t>
  </si>
  <si>
    <t>G Gall ANIMAL SCIENCE PPM Only</t>
  </si>
  <si>
    <t>FPLPHY4193</t>
  </si>
  <si>
    <t>Claude Garrod PHYSICS PPM Only</t>
  </si>
  <si>
    <t>FPVAPC4192</t>
  </si>
  <si>
    <t>Benjamin Hart VM ANAT PHYSIO And CELL BIOLOGY PPM Only</t>
  </si>
  <si>
    <t>FPIMGI4191</t>
  </si>
  <si>
    <t>Yesenia Ramos MED Int Med Gastroenterology PPM Only</t>
  </si>
  <si>
    <t>FPMPED4190</t>
  </si>
  <si>
    <t>Payam Vali MED Pediatrics PPM Only</t>
  </si>
  <si>
    <t>FPALAW4189</t>
  </si>
  <si>
    <t>Lawrence J Schwankl LAND AIR And WATER RESOURCES PPM Only</t>
  </si>
  <si>
    <t>FPIMHP4188</t>
  </si>
  <si>
    <t>Adrienne Atencio MED Int Med Hospitalist PPM Only</t>
  </si>
  <si>
    <t>FPLPHY4187</t>
  </si>
  <si>
    <t>Richard Scalettar PHYSICS PPM Only</t>
  </si>
  <si>
    <t>FPMMIC4186</t>
  </si>
  <si>
    <t>Michael Syvanen MED Medical Microbiology And Imm PPM Only</t>
  </si>
  <si>
    <t>FPLUWP4185</t>
  </si>
  <si>
    <t>Kelly Crosby UNIVERSITY WRITING PROGRAM PPM Only</t>
  </si>
  <si>
    <t>FPMOPH4184</t>
  </si>
  <si>
    <t>John Zeiter MED Eye Center PPM Only</t>
  </si>
  <si>
    <t>FPLDES4183</t>
  </si>
  <si>
    <t>Susan Abplanalp DEPARTMENT OF DESIGN PPM Only</t>
  </si>
  <si>
    <t>FPAWFC4182</t>
  </si>
  <si>
    <t>Timothy Caro WILDLIFE And FISHERIES BIOLOGY PPM Only</t>
  </si>
  <si>
    <t>FPAPPA4181</t>
  </si>
  <si>
    <t>Richard Bostock PLANT PATHOLOGY PPM Only</t>
  </si>
  <si>
    <t>FPADES4180</t>
  </si>
  <si>
    <t>Tracy Winsor ENVIRONMENTAL SCIENCE And POLICY PPM Only</t>
  </si>
  <si>
    <t>FPIMGM4178</t>
  </si>
  <si>
    <t>Sara Teasdale MED Int Med Genl Medicine PPM Only</t>
  </si>
  <si>
    <t>FPLCOM4177</t>
  </si>
  <si>
    <t>William Mclean COMPARATIVE LITERATURE PPM Only</t>
  </si>
  <si>
    <t>FPVMDO4176</t>
  </si>
  <si>
    <t>Hugh Lothrop VM VECTOR BORN DISEASE RES PPM Only</t>
  </si>
  <si>
    <t>FPIMRH4175</t>
  </si>
  <si>
    <t>Shirin Mansoor Shad MED Int Med Rheumatology PPM Only</t>
  </si>
  <si>
    <t>FPAPLS4174</t>
  </si>
  <si>
    <t>Sat Darshan Khalsa PLANT SCIENCES PPM Only</t>
  </si>
  <si>
    <t>FPLPSC4173</t>
  </si>
  <si>
    <t>Jacqueline Horn PSYCHOLOGY PPM Only</t>
  </si>
  <si>
    <t>F9AARE4172</t>
  </si>
  <si>
    <t>Ashish Shenoy AG And RESOURCE ECONOMICS ANR PPM Only</t>
  </si>
  <si>
    <t>FPAARE4172</t>
  </si>
  <si>
    <t>Ashish Shenoy AG And RESOURCE ECONOMICS PPM Only</t>
  </si>
  <si>
    <t>FPABAE4171</t>
  </si>
  <si>
    <t>Tien Chieh Hung BIOLOGICAL And AG ENGINEERING PPM Only</t>
  </si>
  <si>
    <t>FPIMNE4170</t>
  </si>
  <si>
    <t>Shubha Ananthakrishnan MED Int Med Nephrology PPM Only</t>
  </si>
  <si>
    <t>FPAPLS4169</t>
  </si>
  <si>
    <t>Diane Beckles PLANT SCIENCES PPM Only</t>
  </si>
  <si>
    <t>FPMSUR4168</t>
  </si>
  <si>
    <t>David Greenhalgh MED Surgery PPM Only</t>
  </si>
  <si>
    <t>FPMPSY4167</t>
  </si>
  <si>
    <t>Robert Blanco MED Psychiatry And Behav Sci PPM Only</t>
  </si>
  <si>
    <t>FPMNEU4166</t>
  </si>
  <si>
    <t>Constance Bowe MED Neurology PPM Only</t>
  </si>
  <si>
    <t>FPMHPH4165</t>
  </si>
  <si>
    <t>Jonathan Widdicombe MED Physiology And Membrane Biol PPM Only</t>
  </si>
  <si>
    <t>FPMPSY4164</t>
  </si>
  <si>
    <t>Charles Panadero MED Psychiatry And Behav Sci PPM Only</t>
  </si>
  <si>
    <t>FPIMHO4163</t>
  </si>
  <si>
    <t>Jonathan Riess MED Int Med HEMONC PPM Only</t>
  </si>
  <si>
    <t>FPAANS4162</t>
  </si>
  <si>
    <t>Jason Gross ANIMAL SCIENCE PPM Only</t>
  </si>
  <si>
    <t>FPMEPM4161</t>
  </si>
  <si>
    <t>Michael Bronshvag MED Public Health Sciences PPM Only</t>
  </si>
  <si>
    <t>FPVVSR4160</t>
  </si>
  <si>
    <t>Isabelle Kilcoyne VM SURGRAD SCIENCE PPM Only</t>
  </si>
  <si>
    <t>FPMFCM4159</t>
  </si>
  <si>
    <t>Kris Srinivasan MED Family And Community Med PPM Only</t>
  </si>
  <si>
    <t>FPVPMI4158</t>
  </si>
  <si>
    <t>Nicole Baumgarth VM PATHOLOGY MICRO And IMMUN PPM Only</t>
  </si>
  <si>
    <t>FPAFST4157</t>
  </si>
  <si>
    <t>Kathryn Mccarthy FOOD SCIENCE And TECHNOLOGY PPM Only</t>
  </si>
  <si>
    <t>FPMSUR4156</t>
  </si>
  <si>
    <t>Ronald Jan MED Surgery PPM Only</t>
  </si>
  <si>
    <t>FPIMCA4155</t>
  </si>
  <si>
    <t>Deborah Lieu MED INT MED CARDIOLOGY PPM Only</t>
  </si>
  <si>
    <t>FPMMIC4154</t>
  </si>
  <si>
    <t>Barbara Shacklett MED Medical Microbiology And Imm PPM Only</t>
  </si>
  <si>
    <t>FPMPED4153</t>
  </si>
  <si>
    <t>Christopher Kim MED Pediatrics PPM Only</t>
  </si>
  <si>
    <t>FPAWFC4152</t>
  </si>
  <si>
    <t>Nann Fangue WILDLIFE And FISHERIES BIOLOGY PPM Only</t>
  </si>
  <si>
    <t>FPIMHO6339</t>
  </si>
  <si>
    <t>Anterpreet Neki Med Int Med HEMONC PPM Only</t>
  </si>
  <si>
    <t>FPIMHO4151</t>
  </si>
  <si>
    <t>Karen Kelly MED Int Med HEMONC PPM Only</t>
  </si>
  <si>
    <t>FPLECN4150</t>
  </si>
  <si>
    <t>David Rapson ECONOMICS PPM Only</t>
  </si>
  <si>
    <t>FPLIBR4149</t>
  </si>
  <si>
    <t>Karen Andrews UCDLIBRARY PPM Only</t>
  </si>
  <si>
    <t>FPLDRA4148</t>
  </si>
  <si>
    <t>Margaret Kemp THEATRE And DANCE PPM Only</t>
  </si>
  <si>
    <t>FPVVME4147</t>
  </si>
  <si>
    <t>Michael H Ziccardi VM MEDICINE And EPIDEMIOLOGY PPM Only</t>
  </si>
  <si>
    <t>FPAPLS4146</t>
  </si>
  <si>
    <t>Fredrick Bliss PLANT SCIENCES PPM Only</t>
  </si>
  <si>
    <t>FPABAE4145</t>
  </si>
  <si>
    <t>Tina Jeoh BIOLOGICAL And AG ENGINEERING PPM Only</t>
  </si>
  <si>
    <t>FPMOBG4144</t>
  </si>
  <si>
    <t>Jacqualin Miller MED Obstetrics And Gynecology PPM Only</t>
  </si>
  <si>
    <t>FPMADM4143</t>
  </si>
  <si>
    <t>Mohammad Kabbesh MED Deans Office PPM Only</t>
  </si>
  <si>
    <t>FPIMCT4142</t>
  </si>
  <si>
    <t>Aaron Rosenberg Med Int Med HMCTBMT PPM Only</t>
  </si>
  <si>
    <t>FPVVME4141</t>
  </si>
  <si>
    <t>Lisle George VM MEDICINE And EPIDEMIOLOGY PPM Only</t>
  </si>
  <si>
    <t>FPVVSR4140</t>
  </si>
  <si>
    <t>Sonia Le Jeune VM SURGRAD SCIENCE PPM Only</t>
  </si>
  <si>
    <t>FPMOPH4139</t>
  </si>
  <si>
    <t>Ronald Cole MED Eye Center PPM Only</t>
  </si>
  <si>
    <t>FPMPED4138</t>
  </si>
  <si>
    <t>Susan Guralnick MED Pediatrics PPM Only</t>
  </si>
  <si>
    <t>FPMRAD4137</t>
  </si>
  <si>
    <t>John Hunter MED Radiology PPM Only</t>
  </si>
  <si>
    <t>FPVPHR4136</t>
  </si>
  <si>
    <t>Noelia Silva Del Rio VM POPULATION HLTH And REPROD PPM Only</t>
  </si>
  <si>
    <t>FPAPPA4135</t>
  </si>
  <si>
    <t>David Gilchrist PLANT PATHOLOGY PPM Only</t>
  </si>
  <si>
    <t>FPGSM14134</t>
  </si>
  <si>
    <t>Joseph P Dinunzio GRADUATE SCHOOL OF MANAGEMENT PPM Only</t>
  </si>
  <si>
    <t>FPECEE4133</t>
  </si>
  <si>
    <t>Sabbie Miller CIVIL And ENVIRONMENTAL ENGR PPM Only</t>
  </si>
  <si>
    <t>FPLUWP4132</t>
  </si>
  <si>
    <t>Rebekka Andersen UNIVERSITY WRITING PROGRAM PPM Only</t>
  </si>
  <si>
    <t>FPLLAW4131</t>
  </si>
  <si>
    <t>Martha West SCHOOL OF LAW PPM Only</t>
  </si>
  <si>
    <t>FPGSM14130</t>
  </si>
  <si>
    <t>J√ rn Boehnke GRADUATE SCHOOL OF MANAGEMENT PPM Only</t>
  </si>
  <si>
    <t>FPMOBG4129</t>
  </si>
  <si>
    <t>Yan Zhao MED Obstetrics And Gynecology PPM Only</t>
  </si>
  <si>
    <t>FPBEVE4128</t>
  </si>
  <si>
    <t>Gail Patricelli EVOLUTION And ECOLOGY PPM Only</t>
  </si>
  <si>
    <t>FPNURS4127</t>
  </si>
  <si>
    <t>Mary Montemayor Roces School of Nursing PPM Only</t>
  </si>
  <si>
    <t>FPLIBR4126</t>
  </si>
  <si>
    <t>Sandra Vella UCDLIBRARY PPM Only</t>
  </si>
  <si>
    <t>FPMANS4125</t>
  </si>
  <si>
    <t>Mathew Malkin MED Anesth And Pain Medicine PPM Only</t>
  </si>
  <si>
    <t>FPMARO4124</t>
  </si>
  <si>
    <t>Tokihiro Yamamoto MED Radiation Oncology PPM Only</t>
  </si>
  <si>
    <t>FPECHM4122</t>
  </si>
  <si>
    <t>Zuhair Munir MATERIALS SCIENCE And ENGINEERING PPM Only</t>
  </si>
  <si>
    <t>FPLMUS4121</t>
  </si>
  <si>
    <t>David Granger MUSIC PPM Only</t>
  </si>
  <si>
    <t>FPMOTO4120</t>
  </si>
  <si>
    <t>Peter Belafsky MED Otolaryngology PPM Only</t>
  </si>
  <si>
    <t>FPVVME4120</t>
  </si>
  <si>
    <t>Peter Belafsky VM MEDICINE And EPIDEMIOLOGY PPM Only</t>
  </si>
  <si>
    <t>FPIMCA4119</t>
  </si>
  <si>
    <t>Thomas Smith MED INT MED CARDIOLOGY PPM Only</t>
  </si>
  <si>
    <t>FPECHE4118</t>
  </si>
  <si>
    <t>Nael El Farra CHEMICAL ENGINEERING PPM Only</t>
  </si>
  <si>
    <t>FPMPAT4117</t>
  </si>
  <si>
    <t>Edward Larkin MED Pathology And Lab Medicine PPM Only</t>
  </si>
  <si>
    <t>FPLUWP4116</t>
  </si>
  <si>
    <t>Sylvia Morales UNIVERSITY WRITING PROGRAM PPM Only</t>
  </si>
  <si>
    <t>FPMDER4115</t>
  </si>
  <si>
    <t>Siba Raychaudhuri MED Dermatology PPM Only</t>
  </si>
  <si>
    <t>FPLCHE4114</t>
  </si>
  <si>
    <t>Krishnan Nambiar CHEMISTRY PPM Only</t>
  </si>
  <si>
    <t>FPLPHI4112</t>
  </si>
  <si>
    <t>John Malcolm PHILOSOPHY PPM Only</t>
  </si>
  <si>
    <t>FPEECE4111</t>
  </si>
  <si>
    <t>Lifeng Lai ELECT And COMP ENGR PPM Only</t>
  </si>
  <si>
    <t>FPMNSG4110</t>
  </si>
  <si>
    <t>James Boggan MED Neurological Surgery PPM Only</t>
  </si>
  <si>
    <t>FPADNO4109</t>
  </si>
  <si>
    <t>Andrew Waterhouse AGR And ENV SCI DEANS OFFICE PPM Only</t>
  </si>
  <si>
    <t>FPMEPM4108</t>
  </si>
  <si>
    <t>Richard Sun MED Public Health Sciences PPM Only</t>
  </si>
  <si>
    <t>FPECEE4107</t>
  </si>
  <si>
    <t>Sashi Kunnath CIVIL And ENVIRONMENTAL ENGR PPM Only</t>
  </si>
  <si>
    <t>FPLLAW4106</t>
  </si>
  <si>
    <t>Ryan Wagner SCHOOL OF LAW PPM Only</t>
  </si>
  <si>
    <t>FPAPLS4105</t>
  </si>
  <si>
    <t>Lawrence Rappaport PLANT SCIENCES PPM Only</t>
  </si>
  <si>
    <t>FPGSM14104</t>
  </si>
  <si>
    <t>Daniel Kennedy GRADUATE SCHOOL OF MANAGEMENT PPM Only</t>
  </si>
  <si>
    <t>FPLAHI4103</t>
  </si>
  <si>
    <t>Lynn Roller ART And ART HISTORY PPM Only</t>
  </si>
  <si>
    <t>FPLPSC4102</t>
  </si>
  <si>
    <t>Andrew Todd PSYCHOLOGY PPM Only</t>
  </si>
  <si>
    <t>FPMNSG4101</t>
  </si>
  <si>
    <t>Ryan Martin MED Neurological Surgery PPM Only</t>
  </si>
  <si>
    <t>FPMPED4100</t>
  </si>
  <si>
    <t>Reuben Antony MED Pediatrics PPM Only</t>
  </si>
  <si>
    <t>FPMEPM4099</t>
  </si>
  <si>
    <t>Irva Hertz Picciotto MED Public Health Sciences PPM Only</t>
  </si>
  <si>
    <t>FPMFCM4098</t>
  </si>
  <si>
    <t>Kaneshka Alamshahi MED Family And Community Med PPM Only</t>
  </si>
  <si>
    <t>FPDEDU4097</t>
  </si>
  <si>
    <t>Sandra Murphy EDUCATION PPM Only</t>
  </si>
  <si>
    <t>FPMSUR4096</t>
  </si>
  <si>
    <t>Nasim Hedayati MED Surgery PPM Only</t>
  </si>
  <si>
    <t>FPLHIS4095</t>
  </si>
  <si>
    <t>Edward Dickinson HISTORY PPM Only</t>
  </si>
  <si>
    <t>FPLPHY4094</t>
  </si>
  <si>
    <t>John B Rundle PHYSICS PPM Only</t>
  </si>
  <si>
    <t>FPLEPS4094</t>
  </si>
  <si>
    <t>John B Rundle EARTH And PLANETARY SCIENCES PPM Only</t>
  </si>
  <si>
    <t>FPMPED4093</t>
  </si>
  <si>
    <t>Sunpreet Kaur MED Pediatrics PPM Only</t>
  </si>
  <si>
    <t>FPMRAD4092</t>
  </si>
  <si>
    <t>Guobao Wang MED Radiology PPM Only</t>
  </si>
  <si>
    <t>FPGSM14091</t>
  </si>
  <si>
    <t>Gregory Perelman GRADUATE SCHOOL OF MANAGEMENT PPM Only</t>
  </si>
  <si>
    <t>FPALAW4090</t>
  </si>
  <si>
    <t>J Carroll LAND AIR And WATER RESOURCES PPM Only</t>
  </si>
  <si>
    <t>FPMMIC4089</t>
  </si>
  <si>
    <t>Paul Ashwood MED Medical Microbiology And Imm PPM Only</t>
  </si>
  <si>
    <t>FPVVMB4088</t>
  </si>
  <si>
    <t>Jon Ramsey VM MOLECULAR BIO SCIENCES PPM Only</t>
  </si>
  <si>
    <t>FPAENM4087</t>
  </si>
  <si>
    <t>Brian Johnson ENTOMOLOGY NEMATOLOGY PPM Only</t>
  </si>
  <si>
    <t>FPBNPB4086</t>
  </si>
  <si>
    <t>Karen L Bales NEURO PHYSIO And BEHAVIOR PPM Only</t>
  </si>
  <si>
    <t>FPIMHP4085</t>
  </si>
  <si>
    <t>John Macmillan Jr MED Int Med Hospitalist PPM Only</t>
  </si>
  <si>
    <t>FPMEPM4084</t>
  </si>
  <si>
    <t>Jeffrey Hoch MED Public Health Sciences PPM Only</t>
  </si>
  <si>
    <t>FPMFCM4083</t>
  </si>
  <si>
    <t>Ronald Chambers MED Family And Community Med PPM Only</t>
  </si>
  <si>
    <t>FPDEDU4082</t>
  </si>
  <si>
    <t>Peter Mundy EDUCATION PPM Only</t>
  </si>
  <si>
    <t>FPLHIS4081</t>
  </si>
  <si>
    <t>Kwang Ching Liu HISTORY PPM Only</t>
  </si>
  <si>
    <t>FPMPAT4080</t>
  </si>
  <si>
    <t>Hwai Jong Cheng MED Pathology And Lab Medicine PPM Only</t>
  </si>
  <si>
    <t>FPLPHY4079</t>
  </si>
  <si>
    <t>Dong Yu PHYSICS PPM Only</t>
  </si>
  <si>
    <t>FPLLAW4078</t>
  </si>
  <si>
    <t>Peter Lee SCHOOL OF LAW PPM Only</t>
  </si>
  <si>
    <t>FPBMMG4077</t>
  </si>
  <si>
    <t>Jonathan Bragg MICROBIOLOGY And MOLEC GENETICS PPM Only</t>
  </si>
  <si>
    <t>FPEECE4076</t>
  </si>
  <si>
    <t>Charles Hunt ELECT And COMP ENGR PPM Only</t>
  </si>
  <si>
    <t>FPMFCM4075</t>
  </si>
  <si>
    <t>Charlene Hauser MED Family And Community Med PPM Only</t>
  </si>
  <si>
    <t>FPLCHE4074</t>
  </si>
  <si>
    <t>Ting Guo CHEMISTRY PPM Only</t>
  </si>
  <si>
    <t>FPMBIO4073</t>
  </si>
  <si>
    <t>Paramita Ghosh MED Biochem And Molecular Med PPM Only</t>
  </si>
  <si>
    <t>FPMURO4073</t>
  </si>
  <si>
    <t>Paramita Ghosh MED Urologic Surgery PPM Only</t>
  </si>
  <si>
    <t>FPECEE4072</t>
  </si>
  <si>
    <t>Jason Dejong CIVIL And ENVIRONMENTAL ENGR PPM Only</t>
  </si>
  <si>
    <t>FPADES4071</t>
  </si>
  <si>
    <t>Susan Harrison ENVIRONMENTAL SCIENCE And POLICY PPM Only</t>
  </si>
  <si>
    <t>FPBMMG4069</t>
  </si>
  <si>
    <t>John Meeks MICROBIOLOGY And MOLEC GENETICS PPM Only</t>
  </si>
  <si>
    <t>FPECSE4068</t>
  </si>
  <si>
    <t>Biswanath Mukherjee ENGR COMPUTER SCIENCE PPM Only</t>
  </si>
  <si>
    <t>FPLLAW4067</t>
  </si>
  <si>
    <t>Donna Shestowsky SCHOOL OF LAW PPM Only</t>
  </si>
  <si>
    <t>FPADES4066</t>
  </si>
  <si>
    <t>Benjamin Orlove ENVIRONMENTAL SCIENCE And POLICY PPM Only</t>
  </si>
  <si>
    <t>FPLMAT4065</t>
  </si>
  <si>
    <t>Francisco Arsuaga MATHEMATICS PPM Only</t>
  </si>
  <si>
    <t>FPBMMG4065</t>
  </si>
  <si>
    <t>Francisco Arsuaga MICROBIOLOGY AND MOLEC GENETICS</t>
  </si>
  <si>
    <t>FPECSE4064</t>
  </si>
  <si>
    <t>Hao Chuan Wang ENGR COMPUTER SCIENCE PPM Only</t>
  </si>
  <si>
    <t>FPLPHY4063</t>
  </si>
  <si>
    <t>Richard Breedon PHYSICS PPM Only</t>
  </si>
  <si>
    <t>FPDEDU4062</t>
  </si>
  <si>
    <t>Jon Wagner EDUCATION PPM Only</t>
  </si>
  <si>
    <t>FPLREL4061</t>
  </si>
  <si>
    <t>Whalen Lai RELIGIOUS STUDIES PPM Only</t>
  </si>
  <si>
    <t>FPMBIO4060</t>
  </si>
  <si>
    <t>John Mcpherson MED Biochem And Molecular Med PPM Only</t>
  </si>
  <si>
    <t>FPANUT4059</t>
  </si>
  <si>
    <t>Fawaz Haj NUTRITION PPM Only</t>
  </si>
  <si>
    <t>FPLIBR4058</t>
  </si>
  <si>
    <t>David Lundquist UCDLIBRARY PPM Only</t>
  </si>
  <si>
    <t>FPBMCB4057</t>
  </si>
  <si>
    <t>Charles Gasser MOLECULAR And CELLULAR BIO PPM Only</t>
  </si>
  <si>
    <t>FPIMCA4056</t>
  </si>
  <si>
    <t>Charles Whitcomb MED INT MED CARDIOLOGY PPM Only</t>
  </si>
  <si>
    <t>FPDEDU4055</t>
  </si>
  <si>
    <t>Kimberly Holsberry EDUCATION PPM Only</t>
  </si>
  <si>
    <t>FPMSUR4054</t>
  </si>
  <si>
    <t>Michael Campbell MED Surgery PPM Only</t>
  </si>
  <si>
    <t>FPMOPH4053</t>
  </si>
  <si>
    <t>Mark Goldman MED Eye Center PPM Only</t>
  </si>
  <si>
    <t>FPBNPB4053</t>
  </si>
  <si>
    <t>Mark Goldman Neurobiology Physiology and Behavior PPM Only</t>
  </si>
  <si>
    <t>FPBCNS4053</t>
  </si>
  <si>
    <t>Mark Goldman Center for Neuroscience PPM Only</t>
  </si>
  <si>
    <t>FPMERM4052</t>
  </si>
  <si>
    <t>Leland Bourdon MED Emergency Medicine PPM Only</t>
  </si>
  <si>
    <t>FPLLAW4051</t>
  </si>
  <si>
    <t>John Hunt SCHOOL OF LAW PPM Only</t>
  </si>
  <si>
    <t>FPVVME4050</t>
  </si>
  <si>
    <t>Michelle Hawkins VM MEDICINE And EPIDEMIOLOGY PPM Only</t>
  </si>
  <si>
    <t>FPDEDU4049</t>
  </si>
  <si>
    <t>Nancy Erbstein EDUCATION PPM Only</t>
  </si>
  <si>
    <t>FPAANS4048</t>
  </si>
  <si>
    <t>Deanne Meyer ANIMAL SCIENCE PPM Only</t>
  </si>
  <si>
    <t>FPAANS4047</t>
  </si>
  <si>
    <t>Kirk Klasing ANIMAL SCIENCE PPM Only</t>
  </si>
  <si>
    <t>FPMPSY4046</t>
  </si>
  <si>
    <t>Annelies Rainer MED Psychiatry And Behav Sci PPM Only</t>
  </si>
  <si>
    <t>FPMANS4045</t>
  </si>
  <si>
    <t>Mark Holtsman MED Anesth And Pain Medicine PPM Only</t>
  </si>
  <si>
    <t>FPMEPM4044</t>
  </si>
  <si>
    <t>Olga Louchakova Schwartz MED Public Health Sciences PPM Only</t>
  </si>
  <si>
    <t>FPLECN4043</t>
  </si>
  <si>
    <t>Marianne Bitler ECONOMICS PPM Only</t>
  </si>
  <si>
    <t>FPADES4042</t>
  </si>
  <si>
    <t>Marcel Holyoak ENVIRONMENTAL SCIENCE And POLICY PPM Only</t>
  </si>
  <si>
    <t>FPMPSY4041</t>
  </si>
  <si>
    <t>Prabhakara Choudary MED Psychiatry And Behav Sci PPM Only</t>
  </si>
  <si>
    <t>FPMEPM4040</t>
  </si>
  <si>
    <t>Jessica Nunez De Ybarra MED Public Health Sciences PPM Only</t>
  </si>
  <si>
    <t>FPLMAT4039</t>
  </si>
  <si>
    <t>Dowman Varn MATHEMATICS PPM Only</t>
  </si>
  <si>
    <t>FPMFCM4038</t>
  </si>
  <si>
    <t>Paul Krause MED Family And Community Med PPM Only</t>
  </si>
  <si>
    <t>FPMANS4037</t>
  </si>
  <si>
    <t>Yu Fung Lin MED Anesth And Pain Medicine PPM Only</t>
  </si>
  <si>
    <t>FPANUT4036</t>
  </si>
  <si>
    <t>Francene Steinberg NUTRITION PPM Only</t>
  </si>
  <si>
    <t>FPGSM14035</t>
  </si>
  <si>
    <t>Shannon Anderson GRADUATE SCHOOL OF MANAGEMENT PPM Only</t>
  </si>
  <si>
    <t>FPNURS4034</t>
  </si>
  <si>
    <t>Shana Ruggenberg School of Nursing PPM Only</t>
  </si>
  <si>
    <t>FPIMHP4033</t>
  </si>
  <si>
    <t>Elise Harris MED Int Med Hospitalist PPM Only</t>
  </si>
  <si>
    <t>FPLUWP4032</t>
  </si>
  <si>
    <t>Amy Clarke UNIVERSITY WRITING PROGRAM PPM Only</t>
  </si>
  <si>
    <t>FPALAW4031</t>
  </si>
  <si>
    <t>Maria Lazcano Larkin LAND AIR And WATER RESOURCES PPM Only</t>
  </si>
  <si>
    <t>FPMPHA4030</t>
  </si>
  <si>
    <t>Madeline Nieves Cintron MED Pharmacology PPM Only</t>
  </si>
  <si>
    <t>FPMORT4029</t>
  </si>
  <si>
    <t>Timothy Bray MED Orthopaedic Surgery PPM Only</t>
  </si>
  <si>
    <t>FPMEPM4028</t>
  </si>
  <si>
    <t>Brian M Paciotti MED Public Health Sciences PPM Only</t>
  </si>
  <si>
    <t>FPMNEU4027</t>
  </si>
  <si>
    <t>Manoj Mittal MED Neurology PPM Only</t>
  </si>
  <si>
    <t>FPBNPB4026</t>
  </si>
  <si>
    <t>Karen Ryan NEURO PHYSIO And BEHAVIOR PPM Only</t>
  </si>
  <si>
    <t>FPVVME4025</t>
  </si>
  <si>
    <t>Krystle Reagan VM MEDICINE And EPIDEMIOLOGY PPM Only</t>
  </si>
  <si>
    <t>FPMERM4024</t>
  </si>
  <si>
    <t>Margaret Rea MED Emergency Medicine PPM Only</t>
  </si>
  <si>
    <t>FPLANT4023</t>
  </si>
  <si>
    <t>Christyann Darwent ANTHROPOLOGY PPM Only</t>
  </si>
  <si>
    <t>FPLPSC4022</t>
  </si>
  <si>
    <t>George Mangun PSYCHOLOGY PPM Only</t>
  </si>
  <si>
    <t>FPLSTS4021</t>
  </si>
  <si>
    <t>Gerardo Con Diaz SCIENCE And TECHNOLOGY STUDIES PPM Only</t>
  </si>
  <si>
    <t>FPVAPC4020</t>
  </si>
  <si>
    <t>Bruce Hammock VM ANAT PHYSIO And CELL BIOLOGY PPM Only</t>
  </si>
  <si>
    <t>FPEMAE4019</t>
  </si>
  <si>
    <t>Valeria La Saponara MECHANICAL And AEROSPACE ENGR PPM Only</t>
  </si>
  <si>
    <t>FPLDES4018</t>
  </si>
  <si>
    <t>Konstantinos Papamichael DEPARTMENT OF DESIGN PPM Only</t>
  </si>
  <si>
    <t>FPVVSR4016</t>
  </si>
  <si>
    <t>Kathryn Phillips VM SURGRAD SCIENCE PPM Only</t>
  </si>
  <si>
    <t>FPGSM14015</t>
  </si>
  <si>
    <t>Mehul Rangwala GRADUATE SCHOOL OF MANAGEMENT PPM Only</t>
  </si>
  <si>
    <t>FPMPSY4014</t>
  </si>
  <si>
    <t>Karl Murray MED Psychiatry And Behav Sci PPM Only</t>
  </si>
  <si>
    <t>FPIMHP4013</t>
  </si>
  <si>
    <t>Joanna Baginski MED Int Med Hospitalist PPM Only</t>
  </si>
  <si>
    <t>FPADES4012</t>
  </si>
  <si>
    <t>Marissa Baskett ENVIRONMENTAL SCIENCE And POLICY PPM Only</t>
  </si>
  <si>
    <t>FPMEPM4011</t>
  </si>
  <si>
    <t>Kathryn Conlon MED Public Health Sciences PPM Only</t>
  </si>
  <si>
    <t>FPLECN4010</t>
  </si>
  <si>
    <t>Gary Walton ECONOMICS PPM Only</t>
  </si>
  <si>
    <t>FPLLIN4009</t>
  </si>
  <si>
    <t>Raul Aranovich LINGUISTICS PPM Only</t>
  </si>
  <si>
    <t>FPBMCB4008</t>
  </si>
  <si>
    <t>Walter Leal MOLECULAR And CELLULAR BIO PPM Only</t>
  </si>
  <si>
    <t>FPNURS4007</t>
  </si>
  <si>
    <t>Sheryl Catz School of Nursing PPM Only</t>
  </si>
  <si>
    <t>FPMBIO4006</t>
  </si>
  <si>
    <t>Michael Holland MED Biochem And Molecular Med PPM Only</t>
  </si>
  <si>
    <t>FPIMID4005</t>
  </si>
  <si>
    <t>Archana Reddy MED Int Med Infectious Dis PPM Only</t>
  </si>
  <si>
    <t>FPLSAP4004</t>
  </si>
  <si>
    <t>Donald G Castanien SPANISH And PORTUGUESE PPM Only</t>
  </si>
  <si>
    <t>FPMPSY4003</t>
  </si>
  <si>
    <t>Marlene Mirassou MED Psychiatry And Behav Sci PPM Only</t>
  </si>
  <si>
    <t>FPAPLS4002</t>
  </si>
  <si>
    <t>Steffen Abel PLANT SCIENCES PPM Only</t>
  </si>
  <si>
    <t>FPLNAS4001</t>
  </si>
  <si>
    <t>Ines Hernandez Avila NATIVE AMERICAN STUDIES PPM Only</t>
  </si>
  <si>
    <t>FPMPED4000</t>
  </si>
  <si>
    <t>Elizabeth Hammel MED Pediatrics PPM Only</t>
  </si>
  <si>
    <t>FPMANS3999</t>
  </si>
  <si>
    <t>Orode Badakhsh MED Anesth And Pain Medicine PPM Only</t>
  </si>
  <si>
    <t>FPLSTA3998</t>
  </si>
  <si>
    <t>Jane Ling Wang STATISTICS PPM Only</t>
  </si>
  <si>
    <t>FPVHFS3997</t>
  </si>
  <si>
    <t>Robert Moeller CA ANIMAL HLTH And FOOD SAFETY LAB PPM Only</t>
  </si>
  <si>
    <t>FPIMHP3996</t>
  </si>
  <si>
    <t>Ivonne Eliana Martinez MED Int Med Hospitalist PPM Only</t>
  </si>
  <si>
    <t>FPEECE3995</t>
  </si>
  <si>
    <t>Hussain Al Asaad ELECT And COMP ENGR PPM Only</t>
  </si>
  <si>
    <t>FPMINT3994</t>
  </si>
  <si>
    <t>Elaine Silver MED Int Med Admin PPM Only</t>
  </si>
  <si>
    <t>FPABAE3993</t>
  </si>
  <si>
    <t>James Rumsey BIOLOGICAL And AG ENGINEERING PPM Only</t>
  </si>
  <si>
    <t>FPMFCM3992</t>
  </si>
  <si>
    <t>Sarah Marshall MED Family And Community Med PPM Only</t>
  </si>
  <si>
    <t>FPMOTO3991</t>
  </si>
  <si>
    <t>Andrew Birkeland MED Otolaryngology PPM Only</t>
  </si>
  <si>
    <t>FPMFCM3990</t>
  </si>
  <si>
    <t>Anika Godhwani MED Family And Community Med PPM Only</t>
  </si>
  <si>
    <t>FPMORT3989</t>
  </si>
  <si>
    <t>Eric Klineberg MED Orthopaedic Surgery PPM Only</t>
  </si>
  <si>
    <t>FPMPED3988</t>
  </si>
  <si>
    <t>Oleg Vayner MED Pediatrics PPM Only</t>
  </si>
  <si>
    <t>FPMANS3987</t>
  </si>
  <si>
    <t>Reihaneh Forghany MED Anesth And Pain Medicine PPM Only</t>
  </si>
  <si>
    <t>FPLLAW3986</t>
  </si>
  <si>
    <t>John Oakley SCHOOL OF LAW PPM Only</t>
  </si>
  <si>
    <t>FPLSOC3985</t>
  </si>
  <si>
    <t>Carole Joffe SOCIOLOGY PPM Only</t>
  </si>
  <si>
    <t>FPAENM3984</t>
  </si>
  <si>
    <t>Robert Page ENTOMOLOGY NEMATOLOGY PPM Only</t>
  </si>
  <si>
    <t>FPMFCM3983</t>
  </si>
  <si>
    <t>Bruce Greenberg MED Family And Community Med PPM Only</t>
  </si>
  <si>
    <t>FPLECN3982</t>
  </si>
  <si>
    <t>Monica Singhal ECONOMICS PPM Only</t>
  </si>
  <si>
    <t>FPMERM3981</t>
  </si>
  <si>
    <t>Michael Luszczak MED Emergency Medicine PPM Only</t>
  </si>
  <si>
    <t>FPIMEN3980</t>
  </si>
  <si>
    <t>Craig Smith MED Int Med Endocrinology PPM Only</t>
  </si>
  <si>
    <t>FPMNEU3979</t>
  </si>
  <si>
    <t>Piero Verro MED Neurology PPM Only</t>
  </si>
  <si>
    <t>FPDEDU3978</t>
  </si>
  <si>
    <t>Emily D N Montgomery EDUCATION PPM Only</t>
  </si>
  <si>
    <t>FPLCHE3977</t>
  </si>
  <si>
    <t>Warren Musker CHEMISTRY PPM Only</t>
  </si>
  <si>
    <t>FPIMRH3976</t>
  </si>
  <si>
    <t>James Castles MED Int Med Allergy PPM Only</t>
  </si>
  <si>
    <t>FPLSOC3975</t>
  </si>
  <si>
    <t>John Walton SOCIOLOGY PPM Only</t>
  </si>
  <si>
    <t>FPLCHE3974</t>
  </si>
  <si>
    <t>Michael Toney CHEMISTRY PPM Only</t>
  </si>
  <si>
    <t>FPAANS3973</t>
  </si>
  <si>
    <t>Dietmar Kueltz ANIMAL SCIENCE PPM Only</t>
  </si>
  <si>
    <t>FPMFCM3972</t>
  </si>
  <si>
    <t>Andrew Smith MED Family And Community Med PPM Only</t>
  </si>
  <si>
    <t>FPMEPM3971</t>
  </si>
  <si>
    <t>James Beaumont MED Public Health Sciences PPM Only</t>
  </si>
  <si>
    <t>FPMNEU3970</t>
  </si>
  <si>
    <t>David Pleasure MED Neurology PPM Only</t>
  </si>
  <si>
    <t>FPAHCE3969</t>
  </si>
  <si>
    <t>L V Harper HUMAN ECOLOGY PPM Only</t>
  </si>
  <si>
    <t>FPIMHP3968</t>
  </si>
  <si>
    <t>Jamie Lynn Metcalfe MED Int Med Hospitalist PPM Only</t>
  </si>
  <si>
    <t>FPALAW3967</t>
  </si>
  <si>
    <t>E Epstein LAND AIR And WATER RESOURCES PPM Only</t>
  </si>
  <si>
    <t>FPMPSY3966</t>
  </si>
  <si>
    <t>Srihari Bangalore MED Psychiatry And Behav Sci PPM Only</t>
  </si>
  <si>
    <t>FPAHCE3965</t>
  </si>
  <si>
    <t>Anjali C Gupta HUMAN ECOLOGY PPM Only</t>
  </si>
  <si>
    <t>FPMPHA3964</t>
  </si>
  <si>
    <t>Larry Stark MED Pharmacology PPM Only</t>
  </si>
  <si>
    <t>FPMCEL3963</t>
  </si>
  <si>
    <t>Andrew Hendrickx MED Cell Biology And Human Anat PPM Only</t>
  </si>
  <si>
    <t>FPAHCE3962</t>
  </si>
  <si>
    <t>Lisa S Miller HUMAN ECOLOGY PPM Only</t>
  </si>
  <si>
    <t>FPLGAR3961</t>
  </si>
  <si>
    <t>F Sammern Frankenegg GERMAN And RUSSIAN PPM Only</t>
  </si>
  <si>
    <t>FPMPED3960</t>
  </si>
  <si>
    <t>Sherzana Sunderji MED Pediatrics PPM Only</t>
  </si>
  <si>
    <t>FPMOBG3959</t>
  </si>
  <si>
    <t>L Elaine Waetjen MED Obstetrics And Gynecology PPM Only</t>
  </si>
  <si>
    <t>FPEECE3958</t>
  </si>
  <si>
    <t>Omeed Momeni ELECT And COMP ENGR PPM Only</t>
  </si>
  <si>
    <t>FPMOBG3957</t>
  </si>
  <si>
    <t>James Overstreet MED Obstetrics And Gynecology PPM Only</t>
  </si>
  <si>
    <t>FPLHIS3956</t>
  </si>
  <si>
    <t>Stacy Fahrenthold HISTORY PPM Only</t>
  </si>
  <si>
    <t>FPLMAT3955</t>
  </si>
  <si>
    <t>D Mead MATHEMATICS PPM Only</t>
  </si>
  <si>
    <t>FPMERM3954</t>
  </si>
  <si>
    <t>Andrew Wong MED Emergency Medicine PPM Only</t>
  </si>
  <si>
    <t>FPEECE3953</t>
  </si>
  <si>
    <t>Herman Fink ELECT And COMP ENGR PPM Only</t>
  </si>
  <si>
    <t>FPLEAL3952</t>
  </si>
  <si>
    <t>Yoko Kato EAST ASIAN LANG And CULTURES PPM Only</t>
  </si>
  <si>
    <t>FPIMKT3951</t>
  </si>
  <si>
    <t>Mehul Gandhi MED INT MED KIDNEY TRANSPLANT PPM Only</t>
  </si>
  <si>
    <t>FPMNSG3950</t>
  </si>
  <si>
    <t>Orin Bloch MED Neurological Surgery PPM Only</t>
  </si>
  <si>
    <t>FPMPSY3949</t>
  </si>
  <si>
    <t>Scott M Fishman MED Psychiatry And Behav Sci PPM Only</t>
  </si>
  <si>
    <t>FPMNEU3946</t>
  </si>
  <si>
    <t>Loren Alving MED Neurology PPM Only</t>
  </si>
  <si>
    <t>FPMERM3945</t>
  </si>
  <si>
    <t>Garen Wintemute MED Emergency Medicine PPM Only</t>
  </si>
  <si>
    <t>FPMPAT3944</t>
  </si>
  <si>
    <t>Denis Dwyre MED Pathology And Lab Medicine PPM Only</t>
  </si>
  <si>
    <t>FPAHCE3943</t>
  </si>
  <si>
    <t>Brett Milligan HUMAN ECOLOGY PPM Only</t>
  </si>
  <si>
    <t>FPLLIN3942</t>
  </si>
  <si>
    <t>Wilbur Benware LINGUISTICS PPM Only</t>
  </si>
  <si>
    <t>FPAWFC3941</t>
  </si>
  <si>
    <t>Don Erman WILDLIFE And FISHERIES BIOLOGY PPM Only</t>
  </si>
  <si>
    <t>FPLLAW3940</t>
  </si>
  <si>
    <t>Margaret Durkin LAW LIBRARY PPM Only</t>
  </si>
  <si>
    <t>FPMSUR3939</t>
  </si>
  <si>
    <t>Richard Bold MED Surgery PPM Only</t>
  </si>
  <si>
    <t>FPMPMR3938</t>
  </si>
  <si>
    <t>Erik Henricson MED Physical Medicine And Rehab PPM Only</t>
  </si>
  <si>
    <t>FPBEVE3937</t>
  </si>
  <si>
    <t>Marcel Rejmanek EVOLUTION And ECOLOGY PPM Only</t>
  </si>
  <si>
    <t>FPMSUR3935</t>
  </si>
  <si>
    <t>Richard Perez MED Surgery PPM Only</t>
  </si>
  <si>
    <t>FPBMCB3934</t>
  </si>
  <si>
    <t>Carl Schmid MOLECULAR And CELLULAR BIO PPM Only</t>
  </si>
  <si>
    <t>FPLSTA3933</t>
  </si>
  <si>
    <t>David Lang STATISTICS PPM Only</t>
  </si>
  <si>
    <t>FPBPLB3932</t>
  </si>
  <si>
    <t>Richard Falk PLANT BIOLOGY PPM Only</t>
  </si>
  <si>
    <t>FPIMCA3930</t>
  </si>
  <si>
    <t>Imo Ebong MED INT MED CARDIOLOGY PPM Only</t>
  </si>
  <si>
    <t>FPLECN3929</t>
  </si>
  <si>
    <t>Klaus Nehring ECONOMICS PPM Only</t>
  </si>
  <si>
    <t>FPVAPC3928</t>
  </si>
  <si>
    <t>Marcelo Kuroda VM ANAT PHYSIO And CELL BIOLOGY PPM Only</t>
  </si>
  <si>
    <t>FPMFCM3927</t>
  </si>
  <si>
    <t>William Entwistle MED Family And Community Med PPM Only</t>
  </si>
  <si>
    <t>FPLPOL3926</t>
  </si>
  <si>
    <t>Shalini Satkunanandan POLITICAL SCIENCE PPM Only</t>
  </si>
  <si>
    <t>FPECEE3925</t>
  </si>
  <si>
    <t>Mark Rashid CIVIL And ENVIRONMENTAL ENGR PPM Only</t>
  </si>
  <si>
    <t>FPMSUR3924</t>
  </si>
  <si>
    <t>Gregory Jurkovich MED Surgery PPM Only</t>
  </si>
  <si>
    <t>FPAPLS3923</t>
  </si>
  <si>
    <t>Johann Lieth PLANT SCIENCES PPM Only</t>
  </si>
  <si>
    <t>FPAFST3922</t>
  </si>
  <si>
    <t>John Krochta FOOD SCIENCE And TECHNOLOGY PPM Only</t>
  </si>
  <si>
    <t>FPLMAT3921</t>
  </si>
  <si>
    <t>Yonggyu Lee MATHEMATICS PPM Only</t>
  </si>
  <si>
    <t>FPIMHP3920</t>
  </si>
  <si>
    <t>Elena Kret Sudjian MED Int Med Hospitalist PPM Only</t>
  </si>
  <si>
    <t>FPLMAT3919</t>
  </si>
  <si>
    <t>Joel Hass MATHEMATICS PPM Only</t>
  </si>
  <si>
    <t>FPNURS3918</t>
  </si>
  <si>
    <t>Ester Apesoa Varano School of Nursing PPM Only</t>
  </si>
  <si>
    <t>FPBMCB3917</t>
  </si>
  <si>
    <t>Sean Burgess MOLECULAR And CELLULAR BIO PPM Only</t>
  </si>
  <si>
    <t>FPMPED3916</t>
  </si>
  <si>
    <t>Blair Colwell MED Pediatrics PPM Only</t>
  </si>
  <si>
    <t>FPVVSR3915</t>
  </si>
  <si>
    <t>Scott Katzman VM SURGRAD SCIENCE PPM Only</t>
  </si>
  <si>
    <t>FPLIBR3914</t>
  </si>
  <si>
    <t>Elaine Franco UCDLIBRARY PPM Only</t>
  </si>
  <si>
    <t>FPDEDU3913</t>
  </si>
  <si>
    <t>Darnel Degand EDUCATION PPM Only</t>
  </si>
  <si>
    <t>FPAHCE3912</t>
  </si>
  <si>
    <t>William Lacy HUMAN ECOLOGY PPM Only</t>
  </si>
  <si>
    <t>FPACHE3911</t>
  </si>
  <si>
    <t>Alvin Sokolow HUMAN ECOLOGY PPM Only</t>
  </si>
  <si>
    <t>FPBPLB3910</t>
  </si>
  <si>
    <t>Neelima Sinha PLANT BIOLOGY PPM Only</t>
  </si>
  <si>
    <t>FPDEDU3909</t>
  </si>
  <si>
    <t>Bridget A Crenshaw Mabunga EDUCATION PPM Only</t>
  </si>
  <si>
    <t>FPIMHO3908</t>
  </si>
  <si>
    <t>Elaine Kaime MED Int Med HEMONC PPM Only</t>
  </si>
  <si>
    <t>FPAMCB3907</t>
  </si>
  <si>
    <t>James Clegg AG MOLECULAR And CELLULAR BIO PPM Only</t>
  </si>
  <si>
    <t>FPABAE3906</t>
  </si>
  <si>
    <t>Raul Piedrahita BIOLOGICAL And AG ENGINEERING PPM Only</t>
  </si>
  <si>
    <t>FPIMID3905</t>
  </si>
  <si>
    <t>Stuart Cohen MED Int Med Infectious Dis PPM Only</t>
  </si>
  <si>
    <t>FPMINT3904</t>
  </si>
  <si>
    <t>Debora Paterniti MED Internal Medicine PPM Only</t>
  </si>
  <si>
    <t>FPIMGI3903</t>
  </si>
  <si>
    <t>Shiro Urayama MED Int Med Gastroenterology PPM Only</t>
  </si>
  <si>
    <t>FPMNSG3902</t>
  </si>
  <si>
    <t>Bruce Lyeth MED Neurological Surgery PPM Only</t>
  </si>
  <si>
    <t>FPMOBG3901</t>
  </si>
  <si>
    <t>Duane Townsend MED Obstetrics And Gynecology PPM Only</t>
  </si>
  <si>
    <t>FPVPMI3900</t>
  </si>
  <si>
    <t>Bennie Osburn VM PATHOLOGY MICRO And IMMUN PPM Only</t>
  </si>
  <si>
    <t>FPAPLS3899</t>
  </si>
  <si>
    <t>Don Durzan PLANT SCIENCES PPM Only</t>
  </si>
  <si>
    <t>FPMRAD3898</t>
  </si>
  <si>
    <t>Dillon Chen MED Radiology PPM Only</t>
  </si>
  <si>
    <t>FPAPLS3897</t>
  </si>
  <si>
    <t>Edward Brummer PLANT SCIENCES PPM Only</t>
  </si>
  <si>
    <t>FPLCDM3896</t>
  </si>
  <si>
    <t>Sarah Anderson CINEMA And DIGITAL MEDIA PPM Only</t>
  </si>
  <si>
    <t>FPVPHR3895</t>
  </si>
  <si>
    <t>Rodrigo Gallardo VM POPULATION HLTH And REPROD PPM Only</t>
  </si>
  <si>
    <t>FPALAW3894</t>
  </si>
  <si>
    <t>Adele Igel LAND AIR And WATER RESOURCES PPM Only</t>
  </si>
  <si>
    <t>FPMSUR3893</t>
  </si>
  <si>
    <t>David Dawson MED Surgery PPM Only</t>
  </si>
  <si>
    <t>FPMRAD3892</t>
  </si>
  <si>
    <t>Satinder Pal Khera MED Radiology PPM Only</t>
  </si>
  <si>
    <t>FPLIBR3891</t>
  </si>
  <si>
    <t>Opritsa Popa UCDLIBRARY PPM Only</t>
  </si>
  <si>
    <t>FPIMHO3890</t>
  </si>
  <si>
    <t>Mili Arora MED Int Med HEMONC PPM Only</t>
  </si>
  <si>
    <t>FPLREL3889</t>
  </si>
  <si>
    <t>Meaghan Okeefe RELIGIOUS STUDIES PPM Only</t>
  </si>
  <si>
    <t>FPVAPC3888</t>
  </si>
  <si>
    <t>Kent Pinkerton VM ANAT PHYSIO And CELL BIOLOGY PPM Only</t>
  </si>
  <si>
    <t>FPEMAE3887</t>
  </si>
  <si>
    <t>Ralph Aldredge MECHANICAL And AEROSPACE ENGR PPM Only</t>
  </si>
  <si>
    <t>FPLCHE3886</t>
  </si>
  <si>
    <t>Louise Berben CHEMISTRY PPM Only</t>
  </si>
  <si>
    <t>FPLLAW3885</t>
  </si>
  <si>
    <t>Lawrence Brown SCHOOL OF LAW PPM Only</t>
  </si>
  <si>
    <t>FPMEPM3884</t>
  </si>
  <si>
    <t>Mark Carroll MED Public Health Sciences PPM Only</t>
  </si>
  <si>
    <t>FPLCHI3883</t>
  </si>
  <si>
    <t>Natalia Ines Deeb Sossa CHICANO STUDIES PPM Only</t>
  </si>
  <si>
    <t>FPLPSC3882</t>
  </si>
  <si>
    <t>Brian Wiltgen PSYCHOLOGY PPM Only</t>
  </si>
  <si>
    <t>FPBCNS3882</t>
  </si>
  <si>
    <t>Brian Wiltgen Center for Neuroscience PPM Only</t>
  </si>
  <si>
    <t>FPLCDM3881</t>
  </si>
  <si>
    <t>Lynn Hershman CINEMA And DIGITAL MEDIA PPM Only</t>
  </si>
  <si>
    <t>FPMORT3880</t>
  </si>
  <si>
    <t>Candice Mcdaniel MED Orthopaedic Surgery PPM Only</t>
  </si>
  <si>
    <t>FPAPPA3879</t>
  </si>
  <si>
    <t>Robert Webster PLANT PATHOLOGY PPM Only</t>
  </si>
  <si>
    <t>FPBMMG3878</t>
  </si>
  <si>
    <t>John Roth MICROBIOLOGY And MOLEC GENETICS PPM Only</t>
  </si>
  <si>
    <t>FPANUT3877</t>
  </si>
  <si>
    <t>Marjorie Haskell NUTRITION PPM Only</t>
  </si>
  <si>
    <t>FPAPPA3876</t>
  </si>
  <si>
    <t>Krishna Subbarao PLANT PATHOLOGY PPM Only</t>
  </si>
  <si>
    <t>FPMPED3875</t>
  </si>
  <si>
    <t>Maha Haddad MED Pediatrics PPM Only</t>
  </si>
  <si>
    <t>FPMERM3874</t>
  </si>
  <si>
    <t>Aimee Moulin MED Emergency Medicine PPM Only</t>
  </si>
  <si>
    <t>FPLCLA3873</t>
  </si>
  <si>
    <t>Allan Charlayne CLASSICS PPM Only</t>
  </si>
  <si>
    <t>FPAPLS3872</t>
  </si>
  <si>
    <t>Bruce Lampinen PLANT SCIENCES PPM Only</t>
  </si>
  <si>
    <t>FPAFST3871</t>
  </si>
  <si>
    <t>Glen Fox FOOD SCIENCE And TECHNOLOGY PPM Only</t>
  </si>
  <si>
    <t>FPAENM3870</t>
  </si>
  <si>
    <t>Penelope Gullan ENTOMOLOGY NEMATOLOGY PPM Only</t>
  </si>
  <si>
    <t>FPLECN3869</t>
  </si>
  <si>
    <t>Christopher Meissner ECONOMICS PPM Only</t>
  </si>
  <si>
    <t>FPAPLS3868</t>
  </si>
  <si>
    <t>Jagdish Ladha PLANT SCIENCES PPM Only</t>
  </si>
  <si>
    <t>FPLSTA3867</t>
  </si>
  <si>
    <t>Bala Rajaratnam STATISTICS PPM Only</t>
  </si>
  <si>
    <t>FPLECN3866</t>
  </si>
  <si>
    <t>Anujit Chakraborty ECONOMICS PPM Only</t>
  </si>
  <si>
    <t>FPMPED3865</t>
  </si>
  <si>
    <t>Abigail Fruzza MED Pediatrics PPM Only</t>
  </si>
  <si>
    <t>FPLPSC3864</t>
  </si>
  <si>
    <t>Petr Janata PSYCHOLOGY PPM Only</t>
  </si>
  <si>
    <t>FPLMUS3863</t>
  </si>
  <si>
    <t>Donald F Roth MUSIC PPM Only</t>
  </si>
  <si>
    <t>FPLENL3862</t>
  </si>
  <si>
    <t>Robert Hopkins ENGLISH PPM Only</t>
  </si>
  <si>
    <t>FPEMAE3861</t>
  </si>
  <si>
    <t>Dean Karnopp MECHANICAL And AEROSPACE ENGR PPM Only</t>
  </si>
  <si>
    <t>FPAANS3860</t>
  </si>
  <si>
    <t>Thomas Adams ANIMAL SCIENCE PPM Only</t>
  </si>
  <si>
    <t>FPMURO3859</t>
  </si>
  <si>
    <t>Ernest Lewis MED Urologic Surgery PPM Only</t>
  </si>
  <si>
    <t>FPAPLS3858</t>
  </si>
  <si>
    <t>Joseph Ditomaso PLANT SCIENCES PPM Only</t>
  </si>
  <si>
    <t>FPMPED3857</t>
  </si>
  <si>
    <t>Deborah Stewart MED Pediatrics PPM Only</t>
  </si>
  <si>
    <t>FPEECE3856</t>
  </si>
  <si>
    <t>Shih Ho Wang ELECT And COMP ENGR PPM Only</t>
  </si>
  <si>
    <t>FPMFCM3855</t>
  </si>
  <si>
    <t>Christopher Grover MED Family And Community Med PPM Only</t>
  </si>
  <si>
    <t>FPBNPB3854</t>
  </si>
  <si>
    <t>Jochen Ditterich NEURO PHYSIO And BEHAVIOR PPM Only</t>
  </si>
  <si>
    <t>FPBCNS3854</t>
  </si>
  <si>
    <t>Jochen Ditterich Center for Neuroscience PPM Only</t>
  </si>
  <si>
    <t>FPAWFC3853</t>
  </si>
  <si>
    <t>James Hobbs WILDLIFE And FISHERIES BIOLOGY PPM Only</t>
  </si>
  <si>
    <t>FPLASA3852</t>
  </si>
  <si>
    <t>George Kagiwada ASIAN AMERICAN PPM Only</t>
  </si>
  <si>
    <t>FPBNPB3851</t>
  </si>
  <si>
    <t>Leo Chalupa NEURO PHYSIO And BEHAVIOR PPM Only</t>
  </si>
  <si>
    <t>FPLUWP3850</t>
  </si>
  <si>
    <t>Katherine Gossett UNIVERSITY WRITING PROGRAM PPM Only</t>
  </si>
  <si>
    <t>FPMANS3849</t>
  </si>
  <si>
    <t>Vladimir Yarov Yarovoy MED Anesth And Pain Medicine PPM Only</t>
  </si>
  <si>
    <t>FPMHPH3849</t>
  </si>
  <si>
    <t>Vladimir Yarov Yarovoy MED Physiology And Membrane Biol PPM Only</t>
  </si>
  <si>
    <t>FPMCEL3848</t>
  </si>
  <si>
    <t>Fernando Fierro MED Cell Biology And Human Anat PPM Only</t>
  </si>
  <si>
    <t>FPECSE3847</t>
  </si>
  <si>
    <t>Phillip Rogaway ENGR COMPUTER SCIENCE PPM Only</t>
  </si>
  <si>
    <t>FPECSE3846</t>
  </si>
  <si>
    <t>Aditya Thakur ENGR COMPUTER SCIENCE PPM Only</t>
  </si>
  <si>
    <t>FPAMCB3845</t>
  </si>
  <si>
    <t>Irwin Segel AG MOLECULAR And CELLULAR BIO PPM Only</t>
  </si>
  <si>
    <t>FPADNO3844</t>
  </si>
  <si>
    <t>Nicelma King AGR And ENV SCI DEANS OFFICE PPM Only</t>
  </si>
  <si>
    <t>FPIMCA3843</t>
  </si>
  <si>
    <t>Themis Yiaslas MED INT MED CARDIOLOGY PPM Only</t>
  </si>
  <si>
    <t>FPMPAT3842</t>
  </si>
  <si>
    <t>John Graff MED Pathology And Lab Medicine PPM Only</t>
  </si>
  <si>
    <t>FPLANT3841</t>
  </si>
  <si>
    <t>Timothy Weaver ANTHROPOLOGY PPM Only</t>
  </si>
  <si>
    <t>FPMERM3840</t>
  </si>
  <si>
    <t>Timothy Albertson MED Emergency Medicine PPM Only</t>
  </si>
  <si>
    <t>FPMANS3840</t>
  </si>
  <si>
    <t>Timothy Albertson MED Anesth And Pain Medicine PPM Only</t>
  </si>
  <si>
    <t>FPMPHA3840</t>
  </si>
  <si>
    <t>Timothy Albertson MED Pharmacology PPM Only</t>
  </si>
  <si>
    <t>FPIMPM3840</t>
  </si>
  <si>
    <t>Timothy Albertson MED Int Med Pulmonary PPM Only</t>
  </si>
  <si>
    <t>FPIMNE3839</t>
  </si>
  <si>
    <t>George Kaysen MED Int Med Nephrology PPM Only</t>
  </si>
  <si>
    <t>FPVVME3838</t>
  </si>
  <si>
    <t>David Sanchez Migallon Guzman VM MEDICINE And EPIDEMIOLOGY PPM Only</t>
  </si>
  <si>
    <t>FPMFCM3837</t>
  </si>
  <si>
    <t>John Paik Tesch MED Family And Community Med PPM Only</t>
  </si>
  <si>
    <t>FPAPLS3836</t>
  </si>
  <si>
    <t>Bruce Linquist PLANT SCIENCES PPM Only</t>
  </si>
  <si>
    <t>FPAANS3835</t>
  </si>
  <si>
    <t>Michael Mienaltowski ANIMAL SCIENCE PPM Only</t>
  </si>
  <si>
    <t>FPLCOM3834</t>
  </si>
  <si>
    <t>Timothy Parrish COMPARATIVE LITERATURE PPM Only</t>
  </si>
  <si>
    <t>FPVMTH3833</t>
  </si>
  <si>
    <t>Mary Lassaline VET MED TEACHING HOSPITAL PPM Only</t>
  </si>
  <si>
    <t>FPAANS3832</t>
  </si>
  <si>
    <t>Francine Bradley ANIMAL SCIENCE PPM Only</t>
  </si>
  <si>
    <t>FPMPAT3831</t>
  </si>
  <si>
    <t>Richard Levenson MED Pathology And Lab Medicine PPM Only</t>
  </si>
  <si>
    <t>FPLREL3830</t>
  </si>
  <si>
    <t>Mairaj Syed RELIGIOUS STUDIES PPM Only</t>
  </si>
  <si>
    <t>FPMPSY3829</t>
  </si>
  <si>
    <t>Mark Edelstein MED Psychiatry And Behav Sci PPM Only</t>
  </si>
  <si>
    <t>FPMNEU3828</t>
  </si>
  <si>
    <t>Ge Xiong MED Neurology PPM Only</t>
  </si>
  <si>
    <t>FPGSM13827</t>
  </si>
  <si>
    <t>Huy Tran GRADUATE SCHOOL OF MANAGEMENT PPM Only</t>
  </si>
  <si>
    <t>FPIMCA3826</t>
  </si>
  <si>
    <t>Ezra Amsterdam MED INT MED CARDIOLOGY PPM Only</t>
  </si>
  <si>
    <t>FPIMGI3825</t>
  </si>
  <si>
    <t>Juan Carlos Garcia MED Int Med Gastroenterology PPM Only</t>
  </si>
  <si>
    <t>FPBNPB3824</t>
  </si>
  <si>
    <t>Barbara Horwitz NEURO PHYSIO And BEHAVIOR PPM Only</t>
  </si>
  <si>
    <t>FPMRAD3823</t>
  </si>
  <si>
    <t>Ramit Lamba MED Radiology PPM Only</t>
  </si>
  <si>
    <t>FPGSM13822</t>
  </si>
  <si>
    <t>Kay Peters GRADUATE SCHOOL OF MANAGEMENT PPM Only</t>
  </si>
  <si>
    <t>FPLMAT3821</t>
  </si>
  <si>
    <t>John Challenor MATHEMATICS PPM Only</t>
  </si>
  <si>
    <t>FPLSTA3820</t>
  </si>
  <si>
    <t>Robert Shumway STATISTICS PPM Only</t>
  </si>
  <si>
    <t>FPMANS3819</t>
  </si>
  <si>
    <t>Peter Moore MED Anesth And Pain Medicine PPM Only</t>
  </si>
  <si>
    <t>FPLUWP3818</t>
  </si>
  <si>
    <t>Matthew Oliver UNIVERSITY WRITING PROGRAM PPM Only</t>
  </si>
  <si>
    <t>FPLCHE3817</t>
  </si>
  <si>
    <t>Donald Land CHEMISTRY PPM Only</t>
  </si>
  <si>
    <t>FPANUT3816</t>
  </si>
  <si>
    <t>Peng Ji NUTRITION PPM Only</t>
  </si>
  <si>
    <t>FPVVME3815</t>
  </si>
  <si>
    <t>Esteban Soto Martinez VM MEDICINE And EPIDEMIOLOGY PPM Only</t>
  </si>
  <si>
    <t>F9VVME3815</t>
  </si>
  <si>
    <t>Esteban Soto Martinez VM MEDICINE And EPIDEMIOLOGY ANR PPM Only</t>
  </si>
  <si>
    <t>FPIMHP3814</t>
  </si>
  <si>
    <t>Jaimie Chih Lan Wu Lanzafame MED Int Med Hospitalist PPM Only</t>
  </si>
  <si>
    <t>FPLDRA3813</t>
  </si>
  <si>
    <t>John Iacovelli THEATRE And DANCE PPM Only</t>
  </si>
  <si>
    <t>FPLPOL3812</t>
  </si>
  <si>
    <t>Lauren Young POLITICAL SCIENCE PPM Only</t>
  </si>
  <si>
    <t>FPIMGM3811</t>
  </si>
  <si>
    <t>Kirti Malhotra MED Int Med Genl Medicine PPM Only</t>
  </si>
  <si>
    <t>FPMORT3810</t>
  </si>
  <si>
    <t>Michael Fry MED Orthopaedic Surgery PPM Only</t>
  </si>
  <si>
    <t>FPMRAD3809</t>
  </si>
  <si>
    <t>Farhad Farzanegan MED Radiology PPM Only</t>
  </si>
  <si>
    <t>FPMANS3808</t>
  </si>
  <si>
    <t>Amrik Singh MED Anesth And Pain Medicine PPM Only</t>
  </si>
  <si>
    <t>FPLCOM3807</t>
  </si>
  <si>
    <t>Juliana Schiesari COMPARATIVE LITERATURE PPM Only</t>
  </si>
  <si>
    <t>FPIMHP3806</t>
  </si>
  <si>
    <t>Lucy Z Shi MED Int Med Hospitalist PPM Only</t>
  </si>
  <si>
    <t>FPLPSC3805</t>
  </si>
  <si>
    <t>Robert Murphey PSYCHOLOGY PPM Only</t>
  </si>
  <si>
    <t>FPNURS3804</t>
  </si>
  <si>
    <t>Laura Van Auker School of Nursing PPM Only</t>
  </si>
  <si>
    <t>FPMPAT3803</t>
  </si>
  <si>
    <t>Yu Jui Wan MED Pathology And Lab Medicine PPM Only</t>
  </si>
  <si>
    <t>FPEECE3802</t>
  </si>
  <si>
    <t>Stephen Lewis ELECT And COMP ENGR PPM Only</t>
  </si>
  <si>
    <t>FPLCHE3801</t>
  </si>
  <si>
    <t>Clyde Mccurdy CHEMISTRY PPM Only</t>
  </si>
  <si>
    <t>FPLCHE3800</t>
  </si>
  <si>
    <t>David Olson CHEMISTRY PPM Only</t>
  </si>
  <si>
    <t>FPIMHP3799</t>
  </si>
  <si>
    <t>Stephanie Y Lee MED Int Med Hospitalist PPM Only</t>
  </si>
  <si>
    <t>FPECSE3798</t>
  </si>
  <si>
    <t>Kristian Stevens ENGR COMPUTER SCIENCE PPM Only</t>
  </si>
  <si>
    <t>FPMPSY3797</t>
  </si>
  <si>
    <t>Susan Flynn MED Psychiatry And Behav Sci PPM Only</t>
  </si>
  <si>
    <t>FPIMRH3796</t>
  </si>
  <si>
    <t>Nayoung Kim MED Int Med Allergy PPM Only</t>
  </si>
  <si>
    <t>FPMPED3795</t>
  </si>
  <si>
    <t>Jonathan Thygeson MED Pediatrics PPM Only</t>
  </si>
  <si>
    <t>FPECEE3794</t>
  </si>
  <si>
    <t>Michael Zhang CIVIL And ENVIRONMENTAL ENGR PPM Only</t>
  </si>
  <si>
    <t>FPIMRH3792</t>
  </si>
  <si>
    <t>Christopher Chang MED Int Med Rheumatology PPM Only</t>
  </si>
  <si>
    <t>FPMPED3791</t>
  </si>
  <si>
    <t>Richard Wennberg MED Pediatrics PPM Only</t>
  </si>
  <si>
    <t>FPLPOL3790</t>
  </si>
  <si>
    <t>Daniel Kono POLITICAL SCIENCE PPM Only</t>
  </si>
  <si>
    <t>FPLCHE3789</t>
  </si>
  <si>
    <t>Neil Schore CHEMISTRY PPM Only</t>
  </si>
  <si>
    <t>FPECHE3788</t>
  </si>
  <si>
    <t>Karen Mcdonald CHEMICAL ENGINEERING PPM Only</t>
  </si>
  <si>
    <t>FPMPSY3787</t>
  </si>
  <si>
    <t>Aubyn Stahmer MED Psychiatry And Behav Sci PPM Only</t>
  </si>
  <si>
    <t>FPVAPC3786</t>
  </si>
  <si>
    <t>Dorothy Gietzen VM ANAT PHYSIO And CELL BIOLOGY PPM Only</t>
  </si>
  <si>
    <t>FPLLAW3785</t>
  </si>
  <si>
    <t>Ronald J Scholar SCHOOL OF LAW PPM Only</t>
  </si>
  <si>
    <t>FPMURO3784</t>
  </si>
  <si>
    <t>Noah Canvasser MED Urologic Surgery PPM Only</t>
  </si>
  <si>
    <t>FPMANS6337</t>
  </si>
  <si>
    <t>Gloria Belonwu MED Anest And Pain Medicine PPM Only</t>
  </si>
  <si>
    <t>FPMANS6338</t>
  </si>
  <si>
    <t>Nisha Kumar MED Anest And Pain Medicine PPM Only</t>
  </si>
  <si>
    <t>FPMANS3783</t>
  </si>
  <si>
    <t>Jon Sack MED Anesth And Pain Medicine PPM Only</t>
  </si>
  <si>
    <t>FPMHPH3783</t>
  </si>
  <si>
    <t>Jon Sack MED Physiology And Membrane Biol PPM Only</t>
  </si>
  <si>
    <t>FPEECE3782</t>
  </si>
  <si>
    <t>Vidal Algazi ELECT And COMP ENGR PPM Only</t>
  </si>
  <si>
    <t>FPIMHO3781</t>
  </si>
  <si>
    <t>Helen Chow MED Int Med HEMONC PPM Only</t>
  </si>
  <si>
    <t>FPEECE3780</t>
  </si>
  <si>
    <t>Sung Joo Ben Yoo ELECT And COMP ENGR PPM Only</t>
  </si>
  <si>
    <t>FPIMHO3779</t>
  </si>
  <si>
    <t>Sam Mazj MED Int Med HEMONC PPM Only</t>
  </si>
  <si>
    <t>FPLPHY3778</t>
  </si>
  <si>
    <t>Ramona Vogt PHYSICS PPM Only</t>
  </si>
  <si>
    <t>FPMERM3777</t>
  </si>
  <si>
    <t>Josefina Borbon MED Emergency Medicine PPM Only</t>
  </si>
  <si>
    <t>FPLENL3776</t>
  </si>
  <si>
    <t>Raymond Waddington ENGLISH PPM Only</t>
  </si>
  <si>
    <t>FPLPHY3775</t>
  </si>
  <si>
    <t>Michael J Mulhearn PHYSICS PPM Only</t>
  </si>
  <si>
    <t>FPLMUS3774</t>
  </si>
  <si>
    <t>Robert Bloch MUSIC PPM Only</t>
  </si>
  <si>
    <t>FPMOPH3773</t>
  </si>
  <si>
    <t>Nandini Gandhi MED Eye Center PPM Only</t>
  </si>
  <si>
    <t>FPLPHY3772</t>
  </si>
  <si>
    <t>Eduardo Higino Da Silva Neto PHYSICS PPM Only</t>
  </si>
  <si>
    <t>FPAANS3771</t>
  </si>
  <si>
    <t>Payam Vahmani ANIMAL SCIENCE PPM Only</t>
  </si>
  <si>
    <t>FPMPED3769</t>
  </si>
  <si>
    <t>Cherie Ginwalla MED Pediatrics PPM Only</t>
  </si>
  <si>
    <t>FPECHE3768</t>
  </si>
  <si>
    <t>Stephen Whitaker CHEMICAL ENGINEERING PPM Only</t>
  </si>
  <si>
    <t>FPVVME3767</t>
  </si>
  <si>
    <t>Ronald Hedrick VM MEDICINE And EPIDEMIOLOGY PPM Only</t>
  </si>
  <si>
    <t>FPIMCA3766</t>
  </si>
  <si>
    <t>Kwame Atsina MED INT MED CARDIOLOGY PPM Only</t>
  </si>
  <si>
    <t>FPLUWP3765</t>
  </si>
  <si>
    <t>Stephen Magagnini UNIVERSITY WRITING PROGRAM PPM Only</t>
  </si>
  <si>
    <t>FPBMMG3764</t>
  </si>
  <si>
    <t>Kazuhiro Shiozaki MICROBIOLOGY And MOLEC GENETICS PPM Only</t>
  </si>
  <si>
    <t>FPLMAT3763</t>
  </si>
  <si>
    <t>J Temple MATHEMATICS PPM Only</t>
  </si>
  <si>
    <t>FPNURS3762</t>
  </si>
  <si>
    <t>Stephen Cavanagh School of Nursing PPM Only</t>
  </si>
  <si>
    <t>FPMERM3761</t>
  </si>
  <si>
    <t>Jennifer Kristjansson MED Emergency Medicine PPM Only</t>
  </si>
  <si>
    <t>FPMBIO3760</t>
  </si>
  <si>
    <t>Aiming Yu MED Biochem And Molecular Med PPM Only</t>
  </si>
  <si>
    <t>FPMDER3759</t>
  </si>
  <si>
    <t>Yoshikazu Takada MED Dermatology PPM Only</t>
  </si>
  <si>
    <t>FPALAW3758</t>
  </si>
  <si>
    <t>Kerri Steenwerth LAND AIR And WATER RESOURCES PPM Only</t>
  </si>
  <si>
    <t>FPLUWP3757</t>
  </si>
  <si>
    <t>Marlene Clarke UNIVERSITY WRITING PROGRAM PPM Only</t>
  </si>
  <si>
    <t>FPMPHA3756</t>
  </si>
  <si>
    <t>Yang Xiang MED Pharmacology PPM Only</t>
  </si>
  <si>
    <t>FPLUWP3755</t>
  </si>
  <si>
    <t>Theresa Walsh UNIVERSITY WRITING PROGRAM PPM Only</t>
  </si>
  <si>
    <t>FPAARE3753</t>
  </si>
  <si>
    <t>Aaron Smith AG And RESOURCE ECONOMICS PPM Only</t>
  </si>
  <si>
    <t>FPVPMI3752</t>
  </si>
  <si>
    <t>Walter Boyce VM PATHOLOGY MICRO And IMMUN PPM Only</t>
  </si>
  <si>
    <t>FPMERM3751</t>
  </si>
  <si>
    <t>Deborah Kim MED Emergency Medicine PPM Only</t>
  </si>
  <si>
    <t>FPVVME3750</t>
  </si>
  <si>
    <t>Bradford Smith VM MEDICINE And EPIDEMIOLOGY PPM Only</t>
  </si>
  <si>
    <t>FPLAMS3748</t>
  </si>
  <si>
    <t>Javier Arbona Homar AMERICAN STUDIES PPM Only</t>
  </si>
  <si>
    <t>FPLCMN3747</t>
  </si>
  <si>
    <t>George Barnett COMMUNICATION PPM Only</t>
  </si>
  <si>
    <t>FPIMCA3746</t>
  </si>
  <si>
    <t>Uma Srivatsa MED INT MED CARDIOLOGY PPM Only</t>
  </si>
  <si>
    <t>FPGSM13745</t>
  </si>
  <si>
    <t>David Woodruff GRADUATE SCHOOL OF MANAGEMENT PPM Only</t>
  </si>
  <si>
    <t>FPIMCT3744</t>
  </si>
  <si>
    <t>Mehrdad Abedi Med Int Med HMCTBMT PPM Only</t>
  </si>
  <si>
    <t>FPMPED3743</t>
  </si>
  <si>
    <t>Robin Hansen MED Pediatrics PPM Only</t>
  </si>
  <si>
    <t>FPMEPM3742</t>
  </si>
  <si>
    <t>Soad Hafez MED Public Health Sciences PPM Only</t>
  </si>
  <si>
    <t>FPLCHE3741</t>
  </si>
  <si>
    <t>Ozcan Gulacar CHEMISTRY PPM Only</t>
  </si>
  <si>
    <t>FPLGAR3740</t>
  </si>
  <si>
    <t>Winder Mcconnell GERMAN And RUSSIAN PPM Only</t>
  </si>
  <si>
    <t>FPLNAS3739</t>
  </si>
  <si>
    <t>Martha Macri NATIVE AMERICAN STUDIES PPM Only</t>
  </si>
  <si>
    <t>FPAPLS3738</t>
  </si>
  <si>
    <t>Venkatesan Sundaresan PLANT SCIENCES PPM Only</t>
  </si>
  <si>
    <t>FPBPLB3738</t>
  </si>
  <si>
    <t>Venkatesan Sundaresan PLANT BIOLOGY PPM Only</t>
  </si>
  <si>
    <t>FPLANT3737</t>
  </si>
  <si>
    <t>Tarik Elhaik ANTHROPOLOGY PPM Only</t>
  </si>
  <si>
    <t>FPLENL3736</t>
  </si>
  <si>
    <t>Matthew Stratton ENGLISH PPM Only</t>
  </si>
  <si>
    <t>FPMPAT3735</t>
  </si>
  <si>
    <t>David Unold MED Pathology And Lab Medicine PPM Only</t>
  </si>
  <si>
    <t>FPEECE3734</t>
  </si>
  <si>
    <t>George Branner ELECT And COMP ENGR PPM Only</t>
  </si>
  <si>
    <t>FPLLIN3733</t>
  </si>
  <si>
    <t>Almerindo Ojeda LINGUISTICS PPM Only</t>
  </si>
  <si>
    <t>FPMPED3732</t>
  </si>
  <si>
    <t>Yvonne Otani MED Pediatrics PPM Only</t>
  </si>
  <si>
    <t>FPLSTA3731</t>
  </si>
  <si>
    <t>Alexander Aue STATISTICS PPM Only</t>
  </si>
  <si>
    <t>FPBNPB3730</t>
  </si>
  <si>
    <t>Chuck Fuller NEURO PHYSIO And BEHAVIOR PPM Only</t>
  </si>
  <si>
    <t>FPMPED3729</t>
  </si>
  <si>
    <t>Anh Nguyen MED Pediatrics PPM Only</t>
  </si>
  <si>
    <t>FPLDRA3728</t>
  </si>
  <si>
    <t>Peter Lichtenfels THEATRE And DANCE PPM Only</t>
  </si>
  <si>
    <t>FPBMMG3727</t>
  </si>
  <si>
    <t>Rebecca Parales MICROBIOLOGY And MOLEC GENETICS PPM Only</t>
  </si>
  <si>
    <t>FPALAW3726</t>
  </si>
  <si>
    <t>Ian Faloona LAND AIR And WATER RESOURCES PPM Only</t>
  </si>
  <si>
    <t>FPDEDU3725</t>
  </si>
  <si>
    <t>Kevin Gee EDUCATION PPM Only</t>
  </si>
  <si>
    <t>FPIMHO3724</t>
  </si>
  <si>
    <t>Kit Tam MED Int Med HEMONC PPM Only</t>
  </si>
  <si>
    <t>FPAETX3723</t>
  </si>
  <si>
    <t>Matthew Wood ENVIRONMENTAL TOXICOLOGY PPM Only</t>
  </si>
  <si>
    <t>FPLAST3722</t>
  </si>
  <si>
    <t>Youngsuk Suh ART And ART HISTORY PPM Only</t>
  </si>
  <si>
    <t>FPIMCA3721</t>
  </si>
  <si>
    <t>Benjamin Stripe MED INT MED CARDIOLOGY PPM Only</t>
  </si>
  <si>
    <t>FPMOTO3720</t>
  </si>
  <si>
    <t>Toby Steele MED Otolaryngology PPM Only</t>
  </si>
  <si>
    <t>FPBGEN3719</t>
  </si>
  <si>
    <t>Harris Lewin Genome Center PPM Only</t>
  </si>
  <si>
    <t>FPBEVE3719</t>
  </si>
  <si>
    <t>Harris Lewin EVOLUTION And ECOLOGY PPM Only</t>
  </si>
  <si>
    <t>FPMSUR3718</t>
  </si>
  <si>
    <t>Victoria Lyo MED Surgery PPM Only</t>
  </si>
  <si>
    <t>FPVVME3717</t>
  </si>
  <si>
    <t>Stanley L Marks VM MEDICINE And EPIDEMIOLOGY PPM Only</t>
  </si>
  <si>
    <t>FPIMKT3716</t>
  </si>
  <si>
    <t>Ling Xin Chen MED INT MED KIDNEY TRANSPLANT PPM Only</t>
  </si>
  <si>
    <t>FPMSUR3715</t>
  </si>
  <si>
    <t>Wayne Yamahata MED Surgery PPM Only</t>
  </si>
  <si>
    <t>FPIMCA3714</t>
  </si>
  <si>
    <t>Amparo Villablanca MED INT MED CARDIOLOGY PPM Only</t>
  </si>
  <si>
    <t>FPLMUS3713</t>
  </si>
  <si>
    <t>A Slawson MUSIC PPM Only</t>
  </si>
  <si>
    <t>FPAFST3712</t>
  </si>
  <si>
    <t>Bwalya Lungu FOOD SCIENCE And TECHNOLOGY PPM Only</t>
  </si>
  <si>
    <t>FPIMKT3711</t>
  </si>
  <si>
    <t>Yihung Huang MED INT MED KIDNEY TRANSPLANT PPM Only</t>
  </si>
  <si>
    <t>FPMERM3710</t>
  </si>
  <si>
    <t>Ian Julie MED Emergency Medicine PPM Only</t>
  </si>
  <si>
    <t>FPVVME3709</t>
  </si>
  <si>
    <t>Johanna Watson VM MEDICINE And EPIDEMIOLOGY PPM Only</t>
  </si>
  <si>
    <t>FPAHCE3708</t>
  </si>
  <si>
    <t>Heath Massey HUMAN ECOLOGY PPM Only</t>
  </si>
  <si>
    <t>FPAPLS3707</t>
  </si>
  <si>
    <t>Kent Tyler PLANT SCIENCES PPM Only</t>
  </si>
  <si>
    <t>FPMERM3706</t>
  </si>
  <si>
    <t>Samuel Turnipseed MED Emergency Medicine PPM Only</t>
  </si>
  <si>
    <t>FPLMUS3705</t>
  </si>
  <si>
    <t>Anna Busse Berger MUSIC PPM Only</t>
  </si>
  <si>
    <t>FPVAPC3704</t>
  </si>
  <si>
    <t>Colin Reardon VM ANAT PHYSIO And CELL BIOLOGY PPM Only</t>
  </si>
  <si>
    <t>FPLDES3703</t>
  </si>
  <si>
    <t>Kathryn Sylva DEPARTMENT OF DESIGN PPM Only</t>
  </si>
  <si>
    <t>FPLMUS3702</t>
  </si>
  <si>
    <t>Peter Nowlen MUSIC PPM Only</t>
  </si>
  <si>
    <t>FPMSUR3701</t>
  </si>
  <si>
    <t>Earl F Wolfman MED Surgery PPM Only</t>
  </si>
  <si>
    <t>FPECSE3700</t>
  </si>
  <si>
    <t>Raju Pandey ENGR COMPUTER SCIENCE PPM Only</t>
  </si>
  <si>
    <t>FPVAPC3699</t>
  </si>
  <si>
    <t>Michael Bruss VM ANAT PHYSIO And CELL BIOLOGY PPM Only</t>
  </si>
  <si>
    <t>FPLPOL3698</t>
  </si>
  <si>
    <t>Larry Wade POLITICAL SCIENCE PPM Only</t>
  </si>
  <si>
    <t>FPUOUT3697</t>
  </si>
  <si>
    <t>Joanna Regulska Global Affairs VPD Office PPM Only</t>
  </si>
  <si>
    <t>FPVVME3696</t>
  </si>
  <si>
    <t>Douglas R Mader VM MEDICINE And EPIDEMIOLOGY PPM Only</t>
  </si>
  <si>
    <t>FPVPMI3695</t>
  </si>
  <si>
    <t>Asli Mete VM PATHOLOGY MICRO And IMMUN PPM Only</t>
  </si>
  <si>
    <t>FPMERM3694</t>
  </si>
  <si>
    <t>Russell Jones MED Emergency Medicine PPM Only</t>
  </si>
  <si>
    <t>FPLAAS3693</t>
  </si>
  <si>
    <t>Kimberly Nettles Barcelon AFRICAN AMERICAN AFRICAN STDS PPM Only</t>
  </si>
  <si>
    <t>FPMINT3692</t>
  </si>
  <si>
    <t>Dale Obrien MED Internal Medicine PPM Only</t>
  </si>
  <si>
    <t>FPMPED3691</t>
  </si>
  <si>
    <t>Joanne Natale MED Pediatrics PPM Only</t>
  </si>
  <si>
    <t>FPLSTS3690</t>
  </si>
  <si>
    <t>Jay Kahn SCIENCE And TECHNOLOGY STUDIES PPM Only</t>
  </si>
  <si>
    <t>FPIMCT3689</t>
  </si>
  <si>
    <t>Joseph Tuscano Med Int Med HMCTBMT PPM Only</t>
  </si>
  <si>
    <t>FPLSOC3688</t>
  </si>
  <si>
    <t>Caitlin Patler SOCIOLOGY PPM Only</t>
  </si>
  <si>
    <t>FPMCAN3687</t>
  </si>
  <si>
    <t>Inderpreet Sekhon MED Int Med CNCR SPC Ligands PPM Only</t>
  </si>
  <si>
    <t>FPMPAT3686</t>
  </si>
  <si>
    <t>Regina Gandour Edwards MED Pathology And Lab Medicine PPM Only</t>
  </si>
  <si>
    <t>F9AENM3685</t>
  </si>
  <si>
    <t>Ian Grettenberger ENTOMOLOGY NEMATOLOGY ANR PPM Only</t>
  </si>
  <si>
    <t>FPAENM3685</t>
  </si>
  <si>
    <t>Ian Grettenberger ENTOMOLOGY NEMATOLOGY PPM Only</t>
  </si>
  <si>
    <t>FPADES3684</t>
  </si>
  <si>
    <t>Xiaoli Dong ENVIRONMENTAL SCIENCE And POLICY PPM Only</t>
  </si>
  <si>
    <t>FPLLIN3683</t>
  </si>
  <si>
    <t>Mary Schleppegrell LINGUISTICS PPM Only</t>
  </si>
  <si>
    <t>FPMPSY3682</t>
  </si>
  <si>
    <t>Jacqueline Crawley MED Psychiatry And Behav Sci PPM Only</t>
  </si>
  <si>
    <t>FPMFCM3681</t>
  </si>
  <si>
    <t>Jason Auriemma MED Family And Community Med PPM Only</t>
  </si>
  <si>
    <t>FPLSAP3680</t>
  </si>
  <si>
    <t>Diana Aramburu SPANISH And PORTUGUESE PPM Only</t>
  </si>
  <si>
    <t>FPLMAT3679</t>
  </si>
  <si>
    <t>D Cutler MATHEMATICS PPM Only</t>
  </si>
  <si>
    <t>FPIMCA3678</t>
  </si>
  <si>
    <t>Jeffrey Southard MED INT MED CARDIOLOGY PPM Only</t>
  </si>
  <si>
    <t>FPMFCM3677</t>
  </si>
  <si>
    <t>Daniel Parker MED Family And Community Med PPM Only</t>
  </si>
  <si>
    <t>FPVVSR3676</t>
  </si>
  <si>
    <t>Brian Leonard VM SURGRAD SCIENCE PPM Only</t>
  </si>
  <si>
    <t>FPMFCM3675</t>
  </si>
  <si>
    <t>Derrick Chan MED Family And Community Med PPM Only</t>
  </si>
  <si>
    <t>FPVAPC3674</t>
  </si>
  <si>
    <t>Lillian Cruz Orengo VM ANAT PHYSIO And CELL BIOLOGY PPM Only</t>
  </si>
  <si>
    <t>FPLPHI3673</t>
  </si>
  <si>
    <t>Elaine Landry PHILOSOPHY PPM Only</t>
  </si>
  <si>
    <t>FPLPHY3672</t>
  </si>
  <si>
    <t>Tucker Jones PHYSICS PPM Only</t>
  </si>
  <si>
    <t>FPMERM3671</t>
  </si>
  <si>
    <t>Samuel Clarke MED Emergency Medicine PPM Only</t>
  </si>
  <si>
    <t>FPLCHE3670</t>
  </si>
  <si>
    <t>Mark Kurth CHEMISTRY PPM Only</t>
  </si>
  <si>
    <t>FPMRAD3669</t>
  </si>
  <si>
    <t>John Boone MED Radiology PPM Only</t>
  </si>
  <si>
    <t>FPLCMN3668</t>
  </si>
  <si>
    <t>Magdalena Wojcieszak COMMUNICATION PPM Only</t>
  </si>
  <si>
    <t>FPIMPM3667</t>
  </si>
  <si>
    <t>Chi Leung Lai MED Int Med Pulmonary PPM Only</t>
  </si>
  <si>
    <t>FPMHPH3666</t>
  </si>
  <si>
    <t>F Curry MED Physiology And Membrane Biol PPM Only</t>
  </si>
  <si>
    <t>FPLSAP3665</t>
  </si>
  <si>
    <t>Linda Egan SPANISH And PORTUGUESE PPM Only</t>
  </si>
  <si>
    <t>FPVVSR3664</t>
  </si>
  <si>
    <t>James H Jones VM SURGRAD SCIENCE PPM Only</t>
  </si>
  <si>
    <t>FPMPAT3663</t>
  </si>
  <si>
    <t>Keng Chih Su MED Pathology And Lab Medicine PPM Only</t>
  </si>
  <si>
    <t>FPEBME3662</t>
  </si>
  <si>
    <t>Soichiro Yamada BIOMEDICAL ENGINEERING PPM Only</t>
  </si>
  <si>
    <t>FPMFCM3661</t>
  </si>
  <si>
    <t>Debra Lupeika MED Family And Community Med PPM Only</t>
  </si>
  <si>
    <t>FPMSUR3659</t>
  </si>
  <si>
    <t>Sabrina Evans MED Surgery PPM Only</t>
  </si>
  <si>
    <t>FPIMHO3658</t>
  </si>
  <si>
    <t>Gwendolyn H Ho MED Int Med HEMONC PPM Only</t>
  </si>
  <si>
    <t>FPLCHE3657</t>
  </si>
  <si>
    <t>Jacquelyn Gervay Hague CHEMISTRY PPM Only</t>
  </si>
  <si>
    <t>FPMSUR3656</t>
  </si>
  <si>
    <t>Kevin Lloyd MED Surgery PPM Only</t>
  </si>
  <si>
    <t>FPMPAT3655</t>
  </si>
  <si>
    <t>Anna Romanelli MED Pathology And Lab Medicine PPM Only</t>
  </si>
  <si>
    <t>FPMFCM3654</t>
  </si>
  <si>
    <t>Juan Lopez Solorza MED Family And Community Med PPM Only</t>
  </si>
  <si>
    <t>FPMERM3653</t>
  </si>
  <si>
    <t>Nathan Kuppermann MED Emergency Medicine PPM Only</t>
  </si>
  <si>
    <t>FPLREL3652</t>
  </si>
  <si>
    <t>Archana Venkatesan RELIGIOUS STUDIES PPM Only</t>
  </si>
  <si>
    <t>FPLGAR3652</t>
  </si>
  <si>
    <t>Archana Venkatesan GERMAN And RUSSIAN PPM Only</t>
  </si>
  <si>
    <t>FPLCOM3652</t>
  </si>
  <si>
    <t>Archana Venkatesan COMPARATIVE LITERATURE PPM Only</t>
  </si>
  <si>
    <t>FPMPSY3651</t>
  </si>
  <si>
    <t>Richard Yarvis MED Psychiatry And Behav Sci PPM Only</t>
  </si>
  <si>
    <t>FPMANS3650</t>
  </si>
  <si>
    <t>Tim Mcgonigle MED Anesth And Pain Medicine PPM Only</t>
  </si>
  <si>
    <t>FPVPHR3649</t>
  </si>
  <si>
    <t>Richard Mccapes VM POPULATION HLTH And REPROD PPM Only</t>
  </si>
  <si>
    <t>FPAANS3648</t>
  </si>
  <si>
    <t>Hao Cheng ANIMAL SCIENCE PPM Only</t>
  </si>
  <si>
    <t>FPMRAD3647</t>
  </si>
  <si>
    <t>Kiran Jain MED Radiology PPM Only</t>
  </si>
  <si>
    <t>FPVPHR3646</t>
  </si>
  <si>
    <t>Ben Norman VM POPULATION HLTH And REPROD PPM Only</t>
  </si>
  <si>
    <t>FPLENL3645</t>
  </si>
  <si>
    <t>Alessa Johns ENGLISH PPM Only</t>
  </si>
  <si>
    <t>FPMPHA3644</t>
  </si>
  <si>
    <t>Ann Bonham MED Pharmacology PPM Only</t>
  </si>
  <si>
    <t>FPAWFC3643</t>
  </si>
  <si>
    <t>J Cech WILDLIFE And FISHERIES BIOLOGY PPM Only</t>
  </si>
  <si>
    <t>FPIMPM3642</t>
  </si>
  <si>
    <t>Chinh Phan MED Int Med Pulmonary PPM Only</t>
  </si>
  <si>
    <t>FPMOBG3641</t>
  </si>
  <si>
    <t>Catherine Elmasian MED Obstetrics And Gynecology PPM Only</t>
  </si>
  <si>
    <t>FPVAPC3640</t>
  </si>
  <si>
    <t>Charles Plopper VM ANAT PHYSIO And CELL BIOLOGY PPM Only</t>
  </si>
  <si>
    <t>FPALAW3639</t>
  </si>
  <si>
    <t>Jorge Rodrigues LAND AIR And WATER RESOURCES PPM Only</t>
  </si>
  <si>
    <t>FPLEAL3638</t>
  </si>
  <si>
    <t>Mark Halperin EAST ASIAN LANG And CULTURES PPM Only</t>
  </si>
  <si>
    <t>FPBPLB3637</t>
  </si>
  <si>
    <t>Julin Maloof PLANT BIOLOGY PPM Only</t>
  </si>
  <si>
    <t>FPECSE3636</t>
  </si>
  <si>
    <t>Nelson Max ENGR COMPUTER SCIENCE PPM Only</t>
  </si>
  <si>
    <t>FPLUWP3635</t>
  </si>
  <si>
    <t>Kathleen Caslin UNIVERSITY WRITING PROGRAM PPM Only</t>
  </si>
  <si>
    <t>FPALAW3634</t>
  </si>
  <si>
    <t>Laura Foglia LAND AIR And WATER RESOURCES PPM Only</t>
  </si>
  <si>
    <t>FPIMGM3633</t>
  </si>
  <si>
    <t>Sharad Jain MED Int Med Genl Medicine PPM Only</t>
  </si>
  <si>
    <t>FPLSTA3632</t>
  </si>
  <si>
    <t>Duncan Temple Lang STATISTICS PPM Only</t>
  </si>
  <si>
    <t>FPVVME3631</t>
  </si>
  <si>
    <t>Richard Nelson VM MEDICINE And EPIDEMIOLOGY PPM Only</t>
  </si>
  <si>
    <t>FPAARE3630</t>
  </si>
  <si>
    <t>Kevin Novan AG And RESOURCE ECONOMICS PPM Only</t>
  </si>
  <si>
    <t>FPAPLS3629</t>
  </si>
  <si>
    <t>John Yoder PLANT SCIENCES PPM Only</t>
  </si>
  <si>
    <t>FPLREL3628</t>
  </si>
  <si>
    <t>Ewa Mroczek RELIGIOUS STUDIES PPM Only</t>
  </si>
  <si>
    <t>FPAARE3627</t>
  </si>
  <si>
    <t>Colin A Carter AG And RESOURCE ECONOMICS PPM Only</t>
  </si>
  <si>
    <t>FPBNPB3626</t>
  </si>
  <si>
    <t>Connie Champagne NEURO PHYSIO And BEHAVIOR PPM Only</t>
  </si>
  <si>
    <t>FPGSM13625</t>
  </si>
  <si>
    <t>Richard Castanias GRADUATE SCHOOL OF MANAGEMENT PPM Only</t>
  </si>
  <si>
    <t>FPDEDU3624</t>
  </si>
  <si>
    <t>Cassandra Hart EDUCATION PPM Only</t>
  </si>
  <si>
    <t>FPAARE3623</t>
  </si>
  <si>
    <t>Katrina Jessoe AG And RESOURCE ECONOMICS PPM Only</t>
  </si>
  <si>
    <t>FPMPHA3622</t>
  </si>
  <si>
    <t>Eleonora Grandi MED Pharmacology PPM Only</t>
  </si>
  <si>
    <t>FPLMAT3621</t>
  </si>
  <si>
    <t>Mariel Vazquez MATHEMATICS PPM Only</t>
  </si>
  <si>
    <t>FPBMMG3621</t>
  </si>
  <si>
    <t>Mariel Vazquez MICROBIOLOGY And MOLEC GENETICS PPM Only</t>
  </si>
  <si>
    <t>FPLHIS3619</t>
  </si>
  <si>
    <t>Kyu Kim HISTORY PPM Only</t>
  </si>
  <si>
    <t>FPLEAL3618</t>
  </si>
  <si>
    <t>Chia Ning Chang EAST ASIAN LANG And CULTURES PPM Only</t>
  </si>
  <si>
    <t>FPMPSY3617</t>
  </si>
  <si>
    <t>Prabhjot Khalsa MED Psychiatry And Behav Sci PPM Only</t>
  </si>
  <si>
    <t>FPLUWP3616</t>
  </si>
  <si>
    <t>Alison Bright UNIVERSITY WRITING PROGRAM PPM Only</t>
  </si>
  <si>
    <t>FPALAW3615</t>
  </si>
  <si>
    <t>Douglas Mackay LAND AIR And WATER RESOURCES PPM Only</t>
  </si>
  <si>
    <t>FPBMMG3614</t>
  </si>
  <si>
    <t>J Ingraham MICROBIOLOGY And MOLEC GENETICS PPM Only</t>
  </si>
  <si>
    <t>FPMPSY3613</t>
  </si>
  <si>
    <t>David Gellerman MED Psychiatry And Behav Sci PPM Only</t>
  </si>
  <si>
    <t>FPBMMG3612</t>
  </si>
  <si>
    <t>Jarue Manning MICROBIOLOGY And MOLEC GENETICS PPM Only</t>
  </si>
  <si>
    <t>FPMANS3611</t>
  </si>
  <si>
    <t>Paul Kreis MED Anesth And Pain Medicine PPM Only</t>
  </si>
  <si>
    <t>FPMEPM3610</t>
  </si>
  <si>
    <t>Richard Burton MED Public Health Sciences PPM Only</t>
  </si>
  <si>
    <t>FPLLAW3609</t>
  </si>
  <si>
    <t>Craig L Judson SCHOOL OF LAW PPM Only</t>
  </si>
  <si>
    <t>FPLEPS3608</t>
  </si>
  <si>
    <t>Kathlan Latimer EARTH And PLANETARY SCIENCES PPM Only</t>
  </si>
  <si>
    <t>FPALAW3607</t>
  </si>
  <si>
    <t>Matthew Igel LAND AIR And WATER RESOURCES PPM Only</t>
  </si>
  <si>
    <t>FPMFCM3606</t>
  </si>
  <si>
    <t>Sheila Attaie MED Family And Community Med PPM Only</t>
  </si>
  <si>
    <t>FPIMPM3605</t>
  </si>
  <si>
    <t>Marlo Maddox Kleckley MED Int Med Pulmonary PPM Only</t>
  </si>
  <si>
    <t>FPMANS3604</t>
  </si>
  <si>
    <t>Sampaguita Tafoya MED Anesth And Pain Medicine PPM Only</t>
  </si>
  <si>
    <t>FPMEPM3603</t>
  </si>
  <si>
    <t>Rebecca Schmidt MED Public Health Sciences PPM Only</t>
  </si>
  <si>
    <t>FPIMGM3602</t>
  </si>
  <si>
    <t>John Peters MED Int Med Genl Medicine PPM Only</t>
  </si>
  <si>
    <t>FPADES3601</t>
  </si>
  <si>
    <t>Michael Mccoy ENVIRONMENTAL SCIENCE And POLICY PPM Only</t>
  </si>
  <si>
    <t>FPMRAD3600</t>
  </si>
  <si>
    <t>James Brunberg MED Radiology PPM Only</t>
  </si>
  <si>
    <t>FPMEPM3599</t>
  </si>
  <si>
    <t>Marcella Gonsalves MED Public Health Sciences PPM Only</t>
  </si>
  <si>
    <t>FPADES3598</t>
  </si>
  <si>
    <t>Robert Johnston ENVIRONMENTAL SCIENCE And POLICY PPM Only</t>
  </si>
  <si>
    <t>FPGSM13597</t>
  </si>
  <si>
    <t>Michael Hagerty GRADUATE SCHOOL OF MANAGEMENT PPM Only</t>
  </si>
  <si>
    <t>FPALAW3596</t>
  </si>
  <si>
    <t>Richard Grotjahn LAND AIR And WATER RESOURCES PPM Only</t>
  </si>
  <si>
    <t>FPMOPH3595</t>
  </si>
  <si>
    <t>Nicholas Marsh Armstrong MED Eye Center PPM Only</t>
  </si>
  <si>
    <t>FPMSUR3594</t>
  </si>
  <si>
    <t>Edgardo Salcedo MED Surgery PPM Only</t>
  </si>
  <si>
    <t>FPMOTO3593</t>
  </si>
  <si>
    <t>Voltaire Viloria Sambajon MED Otolaryngology PPM Only</t>
  </si>
  <si>
    <t>FPLIBR3592</t>
  </si>
  <si>
    <t>Karleen Darr UCDLIBRARY PPM Only</t>
  </si>
  <si>
    <t>FPLAHI3591</t>
  </si>
  <si>
    <t>Alexandra Katherina Sofroniew CLASSICS PPM Only</t>
  </si>
  <si>
    <t>FPECSE3590</t>
  </si>
  <si>
    <t>David Doty ENGR COMPUTER SCIENCE PPM Only</t>
  </si>
  <si>
    <t>FPMSUR3589</t>
  </si>
  <si>
    <t>Diana Farmer MED Surgery PPM Only</t>
  </si>
  <si>
    <t>FPAARE3588</t>
  </si>
  <si>
    <t>Kristin Kiesel AG And RESOURCE ECONOMICS PPM Only</t>
  </si>
  <si>
    <t>FPABAE3587</t>
  </si>
  <si>
    <t>Jean Vandergheynst BIOLOGICAL And AG ENGINEERING PPM Only</t>
  </si>
  <si>
    <t>FPLLAW3586</t>
  </si>
  <si>
    <t>Bruce Wolk SCHOOL OF LAW PPM Only</t>
  </si>
  <si>
    <t>FPMERM3585</t>
  </si>
  <si>
    <t>HoanVu Ngoc Nguyen MED Emergency Medicine PPM Only</t>
  </si>
  <si>
    <t>FPMPED3584</t>
  </si>
  <si>
    <t>Kelly Haas MED Pediatrics PPM Only</t>
  </si>
  <si>
    <t>FPVVSR3583</t>
  </si>
  <si>
    <t>Susan Stover VM SURGRAD SCIENCE PPM Only</t>
  </si>
  <si>
    <t>FPIMAG3582</t>
  </si>
  <si>
    <t>Erica Kohl Arenas IMAGINING AMERICA PPM Only</t>
  </si>
  <si>
    <t>FPMPED3581</t>
  </si>
  <si>
    <t>Kimberly Ginsbach MED Pediatrics PPM Only</t>
  </si>
  <si>
    <t>FPVPMI3580</t>
  </si>
  <si>
    <t>Ernst Biberstein VM PATHOLOGY MICRO And IMMUN PPM Only</t>
  </si>
  <si>
    <t>FPLDES3579</t>
  </si>
  <si>
    <t>Glenda Drew DEPARTMENT OF DESIGN PPM Only</t>
  </si>
  <si>
    <t>FPMPED3578</t>
  </si>
  <si>
    <t>Chrishanthie J Karalakulasingam MED Pediatrics PPM Only</t>
  </si>
  <si>
    <t>FPIMPM3577</t>
  </si>
  <si>
    <t>Nicholas Stollenwerk MED Int Med Pulmonary PPM Only</t>
  </si>
  <si>
    <t>FPLUWP3576</t>
  </si>
  <si>
    <t>Gregory Miller UNIVERSITY WRITING PROGRAM PPM Only</t>
  </si>
  <si>
    <t>FPMFCM3575</t>
  </si>
  <si>
    <t>Amy Sekhon MED Family And Community Med PPM Only</t>
  </si>
  <si>
    <t>FPMNEU3574</t>
  </si>
  <si>
    <t>Olivia C Tong MED Neurology PPM Only</t>
  </si>
  <si>
    <t>FPALAW3573</t>
  </si>
  <si>
    <t>Helen Dahlke LAND AIR And WATER RESOURCES PPM Only</t>
  </si>
  <si>
    <t>FPLPOL3572</t>
  </si>
  <si>
    <t>Benjamin Highton POLITICAL SCIENCE PPM Only</t>
  </si>
  <si>
    <t>FPLNAS3571</t>
  </si>
  <si>
    <t>Justin Spence NATIVE AMERICAN STUDIES PPM Only</t>
  </si>
  <si>
    <t>FPIMPM3570</t>
  </si>
  <si>
    <t>Reen Wu MED Int Med Pulmonary PPM Only</t>
  </si>
  <si>
    <t>FPMSUR3569</t>
  </si>
  <si>
    <t>Lisa Brown MED Surgery PPM Only</t>
  </si>
  <si>
    <t>FPLPSC3568</t>
  </si>
  <si>
    <t>Leah Krubitzer PSYCHOLOGY PPM Only</t>
  </si>
  <si>
    <t>FPBCNS3568</t>
  </si>
  <si>
    <t>Leah Krubitzer Center for Neuroscience PPM Only</t>
  </si>
  <si>
    <t>FPVVMB3567</t>
  </si>
  <si>
    <t>Philip Vulliet VM MOLECULAR BIO SCIENCES PPM Only</t>
  </si>
  <si>
    <t>FPEECE3566</t>
  </si>
  <si>
    <t>Robert Bower ELECT And COMP ENGR PPM Only</t>
  </si>
  <si>
    <t>FPMANS3565</t>
  </si>
  <si>
    <t>Naileshni Singh MED Anesth And Pain Medicine PPM Only</t>
  </si>
  <si>
    <t>FPVPHR3564</t>
  </si>
  <si>
    <t>Holly Ernest VM POPULATION HLTH And REPROD PPM Only</t>
  </si>
  <si>
    <t>FPLANT3563</t>
  </si>
  <si>
    <t>Cristina Moya ANTHROPOLOGY PPM Only</t>
  </si>
  <si>
    <t>FPLANT3562</t>
  </si>
  <si>
    <t>D Olmsted ANTHROPOLOGY PPM Only</t>
  </si>
  <si>
    <t>FPBPLB3561</t>
  </si>
  <si>
    <t>Steven Theg PLANT BIOLOGY PPM Only</t>
  </si>
  <si>
    <t>FPALAW3560</t>
  </si>
  <si>
    <t>Ann Dillner LAND AIR And WATER RESOURCES PPM Only</t>
  </si>
  <si>
    <t>FPLPHY3559</t>
  </si>
  <si>
    <t>Nicholas Curro PHYSICS PPM Only</t>
  </si>
  <si>
    <t>FPMERM3558</t>
  </si>
  <si>
    <t>James Chenoweth MED Emergency Medicine PPM Only</t>
  </si>
  <si>
    <t>FPIMEN3557</t>
  </si>
  <si>
    <t>Enkhmaa Byambaa MED Int Med Endocrinology PPM Only</t>
  </si>
  <si>
    <t>FPMHPH3556</t>
  </si>
  <si>
    <t>Eamonn Dickson MED Physiology And Membrane Biol PPM Only</t>
  </si>
  <si>
    <t>FPEMAE3555</t>
  </si>
  <si>
    <t>Michael Hill MECHANICAL And AEROSPACE ENGR PPM Only</t>
  </si>
  <si>
    <t>FPAARE3554</t>
  </si>
  <si>
    <t>Hoy Carman AG And RESOURCE ECONOMICS PPM Only</t>
  </si>
  <si>
    <t>FPMDER3553</t>
  </si>
  <si>
    <t>Raja Sivamani MED Dermatology PPM Only</t>
  </si>
  <si>
    <t>FPMPSY3552</t>
  </si>
  <si>
    <t>Robert O Horst MED Psychiatry And Behav Sci PPM Only</t>
  </si>
  <si>
    <t>FPMOBG3551</t>
  </si>
  <si>
    <t>Jan Lanouette Conley MED Obstetrics And Gynecology PPM Only</t>
  </si>
  <si>
    <t>FPIMHP3549</t>
  </si>
  <si>
    <t>Madina Mohammadi MED Int Med Hospitalist PPM Only</t>
  </si>
  <si>
    <t>FPLANT3548</t>
  </si>
  <si>
    <t>Damien Caillaud ANTHROPOLOGY PPM Only</t>
  </si>
  <si>
    <t>FPMPAT3547</t>
  </si>
  <si>
    <t>Brittany Dugger MED Pathology And Lab Medicine PPM Only</t>
  </si>
  <si>
    <t>FPMPED3546</t>
  </si>
  <si>
    <t>Gary Gathman MED Pediatrics PPM Only</t>
  </si>
  <si>
    <t>FPMPAT3545</t>
  </si>
  <si>
    <t>Alexander Borowsky MED Pathology And Lab Medicine PPM Only</t>
  </si>
  <si>
    <t>FPVAPC3544</t>
  </si>
  <si>
    <t>George Cardinet VM ANAT PHYSIO And CELL BIOLOGY PPM Only</t>
  </si>
  <si>
    <t>FPMERM3543</t>
  </si>
  <si>
    <t>Marjan Siadat MED Emergency Medicine PPM Only</t>
  </si>
  <si>
    <t>FPIMHP3542</t>
  </si>
  <si>
    <t>Cecilia Sing Sing Huang MED Int Med Hospitalist PPM Only</t>
  </si>
  <si>
    <t>FPMSUR3541</t>
  </si>
  <si>
    <t>Joseph Galante MED Surgery PPM Only</t>
  </si>
  <si>
    <t>FPIMHO3540</t>
  </si>
  <si>
    <t>Jerry Powell MED Int Med HEMONC PPM Only</t>
  </si>
  <si>
    <t>FPAFST3539</t>
  </si>
  <si>
    <t>Michael Omahony FOOD SCIENCE And TECHNOLOGY PPM Only</t>
  </si>
  <si>
    <t>FPLLAW3538</t>
  </si>
  <si>
    <t>Katherina Lin SCHOOL OF LAW PPM Only</t>
  </si>
  <si>
    <t>FPMMIC3537</t>
  </si>
  <si>
    <t>Stefan Rothenburg MED Medical Microbiology And Imm PPM Only</t>
  </si>
  <si>
    <t>FPVVMB3536</t>
  </si>
  <si>
    <t>Robert Hansen VM MOLECULAR BIO SCIENCES PPM Only</t>
  </si>
  <si>
    <t>FPECHE3535</t>
  </si>
  <si>
    <t>Coleman Kronawitter CHEMICAL ENGINEERING PPM Only</t>
  </si>
  <si>
    <t>FPADES3534</t>
  </si>
  <si>
    <t>Susan Handy ENVIRONMENTAL SCIENCE And POLICY PPM Only</t>
  </si>
  <si>
    <t>FPLFAI3533</t>
  </si>
  <si>
    <t>Jeff Fort FRENCH And ITALIAN PPM Only</t>
  </si>
  <si>
    <t>FPLAMS3532</t>
  </si>
  <si>
    <t>Ari Kelman AMERICAN STUDIES PPM Only</t>
  </si>
  <si>
    <t>FPBCNS3531</t>
  </si>
  <si>
    <t>Charan Ranganath CENTER FOR NEUROSCIENCE PPM Only</t>
  </si>
  <si>
    <t>FPLPSC3531</t>
  </si>
  <si>
    <t>Charan Ranganath PSYCHOLOGY PPM Only</t>
  </si>
  <si>
    <t>FPLECN3530</t>
  </si>
  <si>
    <t>Marianne Page ECONOMICS PPM Only</t>
  </si>
  <si>
    <t>FPVAPC3529</t>
  </si>
  <si>
    <t>Stephen Mcsorley VM ANAT PHYSIO And CELL BIOLOGY PPM Only</t>
  </si>
  <si>
    <t>FPVAPC6350</t>
  </si>
  <si>
    <t>Gary Marty VM ANAT PHYSIO And CELL BIOLOGY PPM Only</t>
  </si>
  <si>
    <t>FPMOBG3528</t>
  </si>
  <si>
    <t>Ramesh Pundi MED Obstetrics And Gynecology PPM Only</t>
  </si>
  <si>
    <t>FPBMCB3527</t>
  </si>
  <si>
    <t>Jawdat Al Bassam MOLECULAR And CELLULAR BIO PPM Only</t>
  </si>
  <si>
    <t>FPNURS3526</t>
  </si>
  <si>
    <t>Mary Lou Siantz School of Nursing PPM Only</t>
  </si>
  <si>
    <t>FPLPHY3525</t>
  </si>
  <si>
    <t>Shirley Chiang PHYSICS PPM Only</t>
  </si>
  <si>
    <t>FPMOPH3524</t>
  </si>
  <si>
    <t>Jiajia Chen MED Eye Center PPM Only</t>
  </si>
  <si>
    <t>FPVAPC6353</t>
  </si>
  <si>
    <t>Swee Teh VM ANAT PHYSIO And CELL BIOLOGY PPM Only</t>
  </si>
  <si>
    <t>FPVAPC6352</t>
  </si>
  <si>
    <t>Richard Schultz VM ANAT PHYSIO And CELL BIOLOGY PPM Only</t>
  </si>
  <si>
    <t>FPVAPC6351</t>
  </si>
  <si>
    <t>Reen Wu VM ANAT PHYSIO And CELL BIOLOGY PPM Only</t>
  </si>
  <si>
    <t>FPVAPC3523</t>
  </si>
  <si>
    <t>Richard Connon VM ANAT PHYSIO And CELL BIOLOGY PPM Only</t>
  </si>
  <si>
    <t>FPLMUS3522</t>
  </si>
  <si>
    <t>Stacey Pelinka MUSIC PPM Only</t>
  </si>
  <si>
    <t>FPLECN3521</t>
  </si>
  <si>
    <t>Paul Bergin ECONOMICS PPM Only</t>
  </si>
  <si>
    <t>FPLPHY3520</t>
  </si>
  <si>
    <t>Eric Prebys PHYSICS PPM Only</t>
  </si>
  <si>
    <t>FPECHE3519</t>
  </si>
  <si>
    <t>Ann Orel CHEMICAL ENGINEERING PPM Only</t>
  </si>
  <si>
    <t>FPBMCB3518</t>
  </si>
  <si>
    <t>Carol Erickson MOLECULAR And CELLULAR BIO PPM Only</t>
  </si>
  <si>
    <t>FPMORT3517</t>
  </si>
  <si>
    <t>Blaine Christiansen MED Orthopaedic Surgery PPM Only</t>
  </si>
  <si>
    <t>FPVVME3516</t>
  </si>
  <si>
    <t>Nadine Lamberski VM MEDICINE And EPIDEMIOLOGY PPM Only</t>
  </si>
  <si>
    <t>FPLECN3515</t>
  </si>
  <si>
    <t>Jean Stratford ECONOMICS PPM Only</t>
  </si>
  <si>
    <t>FPMPED3514</t>
  </si>
  <si>
    <t>Timothy Errera MED Pediatrics PPM Only</t>
  </si>
  <si>
    <t>FPVVME3513</t>
  </si>
  <si>
    <t>Candace Sousa VM MEDICINE And EPIDEMIOLOGY PPM Only</t>
  </si>
  <si>
    <t>FPIMID3512</t>
  </si>
  <si>
    <t>Richard Pollard MED Int Med Infectious Dis PPM Only</t>
  </si>
  <si>
    <t>FPLMAT3511</t>
  </si>
  <si>
    <t>John Hunter MATHEMATICS PPM Only</t>
  </si>
  <si>
    <t>FPIMPM3510</t>
  </si>
  <si>
    <t>Kimberly Hardin MED Int Med Pulmonary PPM Only</t>
  </si>
  <si>
    <t>FPVPHR3509</t>
  </si>
  <si>
    <t>Patricia Wakenell VM POPULATION HLTH And REPROD PPM Only</t>
  </si>
  <si>
    <t>FPEECE3508</t>
  </si>
  <si>
    <t>David Mayne ELECT And COMP ENGR PPM Only</t>
  </si>
  <si>
    <t>FPEECE3507</t>
  </si>
  <si>
    <t>Renetta G Tull ELECT And COMP ENGR PPM Only</t>
  </si>
  <si>
    <t>FPDEDU3506</t>
  </si>
  <si>
    <t>Christian Faltis EDUCATION PPM Only</t>
  </si>
  <si>
    <t>FPLEAL3505</t>
  </si>
  <si>
    <t>Xiaomei Chen EAST ASIAN LANG And CULTURES PPM Only</t>
  </si>
  <si>
    <t>FPLIBR3504</t>
  </si>
  <si>
    <t>George Bynon UCDLIBRARY PPM Only</t>
  </si>
  <si>
    <t>FPLPSC3503</t>
  </si>
  <si>
    <t>Neal Kroll PSYCHOLOGY PPM Only</t>
  </si>
  <si>
    <t>FPMDER3502</t>
  </si>
  <si>
    <t>Kenichi Nakajima MED Dermatology PPM Only</t>
  </si>
  <si>
    <t>FPBNPB3501</t>
  </si>
  <si>
    <t>Alexander Nord NEURO PHYSIO And BEHAVIOR PPM Only</t>
  </si>
  <si>
    <t>FPMPSY3501</t>
  </si>
  <si>
    <t>Alexander Nord MED Psychiatry And Behav Sci PPM Only</t>
  </si>
  <si>
    <t>FPBCNS3501</t>
  </si>
  <si>
    <t>Alexander Nord Center for Neuroscience PPM Only</t>
  </si>
  <si>
    <t>FPLECN3500</t>
  </si>
  <si>
    <t>Gregory Clark ECONOMICS PPM Only</t>
  </si>
  <si>
    <t>FPMOBG3499</t>
  </si>
  <si>
    <t>Michael Trifiro MED Obstetrics And Gynecology PPM Only</t>
  </si>
  <si>
    <t>FPMOPH3498</t>
  </si>
  <si>
    <t>Jennifer Li MED Eye Center PPM Only</t>
  </si>
  <si>
    <t>FPMRAD3497</t>
  </si>
  <si>
    <t>Lisa Kang MED Radiology PPM Only</t>
  </si>
  <si>
    <t>FPMANS3496</t>
  </si>
  <si>
    <t>Matthew Grow MED Anesth And Pain Medicine PPM Only</t>
  </si>
  <si>
    <t>FPLCMN3495</t>
  </si>
  <si>
    <t>Jeanette Ruiz COMMUNICATION PPM Only</t>
  </si>
  <si>
    <t>FPIMPM3494</t>
  </si>
  <si>
    <t>H Bonekat MED Int Med Pulmonary PPM Only</t>
  </si>
  <si>
    <t>FPMPSY3493</t>
  </si>
  <si>
    <t>Charles Scott MED Psychiatry And Behav Sci PPM Only</t>
  </si>
  <si>
    <t>FPLENL3492</t>
  </si>
  <si>
    <t>Mj Hoffman ENGLISH PPM Only</t>
  </si>
  <si>
    <t>FPMPHA3491</t>
  </si>
  <si>
    <t>Stefano Morotti MED Pharmacology PPM Only</t>
  </si>
  <si>
    <t>FPLUWP3490</t>
  </si>
  <si>
    <t>Donald Johns UNIVERSITY WRITING PROGRAM PPM Only</t>
  </si>
  <si>
    <t>FPMFCM3489</t>
  </si>
  <si>
    <t>Miriam Harris MED Family And Community Med PPM Only</t>
  </si>
  <si>
    <t>FPLCMN3488</t>
  </si>
  <si>
    <t>John Theobald COMMUNICATION PPM Only</t>
  </si>
  <si>
    <t>FPLDES3487</t>
  </si>
  <si>
    <t>Ann Savageau DEPARTMENT OF DESIGN PPM Only</t>
  </si>
  <si>
    <t>FPLDES3486</t>
  </si>
  <si>
    <t>Thomas Maiorana DEPARTMENT OF DESIGN PPM Only</t>
  </si>
  <si>
    <t>FPLPHY3485</t>
  </si>
  <si>
    <t>Valentin Taufour PHYSICS PPM Only</t>
  </si>
  <si>
    <t>FPMERM3484</t>
  </si>
  <si>
    <t>Erik Laurin MED Emergency Medicine PPM Only</t>
  </si>
  <si>
    <t>FPMERM3483</t>
  </si>
  <si>
    <t>Sarah Heringer MED Emergency Medicine PPM Only</t>
  </si>
  <si>
    <t>FPLHIS3482</t>
  </si>
  <si>
    <t>Ali Anooshahr HISTORY PPM Only</t>
  </si>
  <si>
    <t>FPABAE3481</t>
  </si>
  <si>
    <t>Roger Garrett BIOLOGICAL And AG ENGINEERING PPM Only</t>
  </si>
  <si>
    <t>FPMPSY3480</t>
  </si>
  <si>
    <t>Sajoy Varghese MED Psychiatry And Behav Sci PPM Only</t>
  </si>
  <si>
    <t>FPGSM13479</t>
  </si>
  <si>
    <t>Ayako Yasuda GRADUATE SCHOOL OF MANAGEMENT PPM Only</t>
  </si>
  <si>
    <t>FPMNSG3478</t>
  </si>
  <si>
    <t>Griffith Harsh MED Neurological Surgery PPM Only</t>
  </si>
  <si>
    <t>FPAWFC3477</t>
  </si>
  <si>
    <t>Peter Moyle WILDLIFE And FISHERIES BIOLOGY PPM Only</t>
  </si>
  <si>
    <t>FPMPED3476</t>
  </si>
  <si>
    <t>Jesse Joad MED Pediatrics PPM Only</t>
  </si>
  <si>
    <t>FPMSUR3475</t>
  </si>
  <si>
    <t>Pirko Maguina MED Surgery PPM Only</t>
  </si>
  <si>
    <t>FPLEPS3474</t>
  </si>
  <si>
    <t>James Rustad EARTH And PLANETARY SCIENCES PPM Only</t>
  </si>
  <si>
    <t>FPMNEU3473</t>
  </si>
  <si>
    <t>Xinhua Zhan MED Neurology PPM Only</t>
  </si>
  <si>
    <t>FPLMAT3472</t>
  </si>
  <si>
    <t>Dallas Banks MATHEMATICS PPM Only</t>
  </si>
  <si>
    <t>FPMPED3471</t>
  </si>
  <si>
    <t>Stephanie Walton MED Pediatrics PPM Only</t>
  </si>
  <si>
    <t>FPLLAW3470</t>
  </si>
  <si>
    <t>Dena R Bauman SCHOOL OF LAW PPM Only</t>
  </si>
  <si>
    <t>FPIMHP3469</t>
  </si>
  <si>
    <t>Anita Singh MED Int Med Hospitalist PPM Only</t>
  </si>
  <si>
    <t>FPLMAT3468</t>
  </si>
  <si>
    <t>Roger Wets MATHEMATICS PPM Only</t>
  </si>
  <si>
    <t>FPAANS3467</t>
  </si>
  <si>
    <t>Lee Pettey ANIMAL SCIENCE PPM Only</t>
  </si>
  <si>
    <t>FPMNEU3466</t>
  </si>
  <si>
    <t>Doris Chen MED Neurology PPM Only</t>
  </si>
  <si>
    <t>FPDEDU3465</t>
  </si>
  <si>
    <t>Jacob S Jackson EDUCATION PPM Only</t>
  </si>
  <si>
    <t>FPECHM3464</t>
  </si>
  <si>
    <t>Denise Krol MATERIALS SCIENCE And ENGINEERING PPM Only</t>
  </si>
  <si>
    <t>FPDEDU3463</t>
  </si>
  <si>
    <t>Karen Watson Gegeo EDUCATION PPM Only</t>
  </si>
  <si>
    <t>FPECSE3462</t>
  </si>
  <si>
    <t>Daniel Gusfield ENGR COMPUTER SCIENCE PPM Only</t>
  </si>
  <si>
    <t>FPTERC3461</t>
  </si>
  <si>
    <t>Samuel Schladow TAHOE ENVIRON RESEARCH CENTER PPM Only</t>
  </si>
  <si>
    <t>FPECEE3461</t>
  </si>
  <si>
    <t>Samuel Schladow CIVIL And ENVIRONMENTAL ENGR PPM Only</t>
  </si>
  <si>
    <t>FPGSM13460</t>
  </si>
  <si>
    <t>Michelle Yetman GRADUATE SCHOOL OF MANAGEMENT PPM Only</t>
  </si>
  <si>
    <t>FPABAE3459</t>
  </si>
  <si>
    <t>Jeffrey Mason Earles BIOLOGICAL And AG ENGINEERING PPM Only</t>
  </si>
  <si>
    <t>FPAVIT3459</t>
  </si>
  <si>
    <t>Jeffrey Mason Earles VITICULTURE And ENOLOGY PPM Only</t>
  </si>
  <si>
    <t>FPANUT3458</t>
  </si>
  <si>
    <t>Charles Stephensen NUTRITION PPM Only</t>
  </si>
  <si>
    <t>FPVVSR3457</t>
  </si>
  <si>
    <t>Soohyun Kim VM SURGRAD SCIENCE PPM Only</t>
  </si>
  <si>
    <t>FPBMMG3456</t>
  </si>
  <si>
    <t>Miriam Markum MICROBIOLOGY And MOLEC GENETICS PPM Only</t>
  </si>
  <si>
    <t>FPAARE3455</t>
  </si>
  <si>
    <t>Jerry Lundblad AG And RESOURCE ECONOMICS PPM Only</t>
  </si>
  <si>
    <t>FPAWFC3454</t>
  </si>
  <si>
    <t>Douglas Kelt WILDLIFE And FISHERIES BIOLOGY PPM Only</t>
  </si>
  <si>
    <t>FPMNEU3453</t>
  </si>
  <si>
    <t>Tsung Yu Chen MED Neurology PPM Only</t>
  </si>
  <si>
    <t>FPBCNS3453</t>
  </si>
  <si>
    <t>Tsung Yu Chen Center for Neuroscience PPM Only</t>
  </si>
  <si>
    <t>FPMADM3452</t>
  </si>
  <si>
    <t>Gregory Grigoriy Tovmassian MED Deans Office PPM Only</t>
  </si>
  <si>
    <t>FPVVMB3451</t>
  </si>
  <si>
    <t>Quinton Rogers VM MOLECULAR BIO SCIENCES PPM Only</t>
  </si>
  <si>
    <t>FPBMCB3450</t>
  </si>
  <si>
    <t>Larry Sprechman MOLECULAR And CELLULAR BIO PPM Only</t>
  </si>
  <si>
    <t>FPBNPB3449</t>
  </si>
  <si>
    <t>Jack Goldberg NEURO PHYSIO And BEHAVIOR PPM Only</t>
  </si>
  <si>
    <t>FPLPHY3448</t>
  </si>
  <si>
    <t>J Anthony Tyson PHYSICS PPM Only</t>
  </si>
  <si>
    <t>FPLLIN3447</t>
  </si>
  <si>
    <t>John Hawkins LINGUISTICS PPM Only</t>
  </si>
  <si>
    <t>FPGSM13446</t>
  </si>
  <si>
    <t>Greta Hsu GRADUATE SCHOOL OF MANAGEMENT PPM Only</t>
  </si>
  <si>
    <t>FPVPHR3445</t>
  </si>
  <si>
    <t>Alan Conley VM POPULATION HLTH And REPROD PPM Only</t>
  </si>
  <si>
    <t>FPDEDU3444</t>
  </si>
  <si>
    <t>Mikael B Villalobos EDUCATION PPM Only</t>
  </si>
  <si>
    <t>FPBMMG0008</t>
  </si>
  <si>
    <t>Wolf D Heyer MICROBIOLOGY And MOLEC GENETICS PPM Only</t>
  </si>
  <si>
    <t>FPLLAW3443</t>
  </si>
  <si>
    <t>Daniel Simmons SCHOOL OF LAW PPM Only</t>
  </si>
  <si>
    <t>FPEMAE3442</t>
  </si>
  <si>
    <t>Jae Wan Park MECHANICAL And AEROSPACE ENGR PPM Only</t>
  </si>
  <si>
    <t>FPLSAP3441</t>
  </si>
  <si>
    <t>Cristina Gonzalez SPANISH And PORTUGUESE PPM Only</t>
  </si>
  <si>
    <t>FPLECN3440</t>
  </si>
  <si>
    <t>James Cloyne ECONOMICS PPM Only</t>
  </si>
  <si>
    <t>FPVVSR3439</t>
  </si>
  <si>
    <t>Robert Brosnan VM SURGRAD SCIENCE PPM Only</t>
  </si>
  <si>
    <t>FPMINT3438</t>
  </si>
  <si>
    <t>Daniel Slack MED Int Med Admin PPM Only</t>
  </si>
  <si>
    <t>FPVAPC3437</t>
  </si>
  <si>
    <t>Clare Yellowley Genetos VM ANAT PHYSIO And CELL BIOLOGY PPM Only</t>
  </si>
  <si>
    <t>FPVAPC3436</t>
  </si>
  <si>
    <t>Laura Van Winkle VM ANAT PHYSIO And CELL BIOLOGY PPM Only</t>
  </si>
  <si>
    <t>FPIMEN3435</t>
  </si>
  <si>
    <t>Deborah Plante MED Int Med Endocrinology PPM Only</t>
  </si>
  <si>
    <t>FPALAW3434</t>
  </si>
  <si>
    <t>Blaine Hanson LAND AIR And WATER RESOURCES PPM Only</t>
  </si>
  <si>
    <t>FPMPED3433</t>
  </si>
  <si>
    <t>Arundhati Kale MED Pediatrics PPM Only</t>
  </si>
  <si>
    <t>FPBMMG3432</t>
  </si>
  <si>
    <t>Joshua Wood MICROBIOLOGY And MOLEC GENETICS PPM Only</t>
  </si>
  <si>
    <t>FPVAPC3431</t>
  </si>
  <si>
    <t>Helen Raybould VM ANAT PHYSIO And CELL BIOLOGY PPM Only</t>
  </si>
  <si>
    <t>FPMNSG3429</t>
  </si>
  <si>
    <t>Karen Reiser MED Neurological Surgery PPM Only</t>
  </si>
  <si>
    <t>FPLSOC3428</t>
  </si>
  <si>
    <t>William Mccarthy SOCIOLOGY PPM Only</t>
  </si>
  <si>
    <t>FPMPSY3427</t>
  </si>
  <si>
    <t>Huma Yasmin Attari MED Psychiatry And Behav Sci PPM Only</t>
  </si>
  <si>
    <t>FPBMCB3426</t>
  </si>
  <si>
    <t>Mark Mcnamee MOLECULAR And CELLULAR BIO PPM Only</t>
  </si>
  <si>
    <t>FPMINT3425</t>
  </si>
  <si>
    <t>Tyler Oflahrity MED Int Med Admin PPM Only</t>
  </si>
  <si>
    <t>FPIMRH3424</t>
  </si>
  <si>
    <t>Melissa Itsara MED Int Med Allergy PPM Only</t>
  </si>
  <si>
    <t>FPLMUS3423</t>
  </si>
  <si>
    <t>Michael Sand MUSIC PPM Only</t>
  </si>
  <si>
    <t>FPAANS3422</t>
  </si>
  <si>
    <t>Yu Bang Lee ANIMAL SCIENCE PPM Only</t>
  </si>
  <si>
    <t>FPLCMN3421</t>
  </si>
  <si>
    <t>Alisa Shubb COMMUNICATION PPM Only</t>
  </si>
  <si>
    <t>FPLANT3420</t>
  </si>
  <si>
    <t>David Smith ANTHROPOLOGY PPM Only</t>
  </si>
  <si>
    <t>FPMEPM3419</t>
  </si>
  <si>
    <t>Melanie Dove MED Public Health Sciences PPM Only</t>
  </si>
  <si>
    <t>FPLAHI3418</t>
  </si>
  <si>
    <t>Talinn Grigor ART And ART HISTORY PPM Only</t>
  </si>
  <si>
    <t>FPAARE3417</t>
  </si>
  <si>
    <t>James Wilen AG And RESOURCE ECONOMICS PPM Only</t>
  </si>
  <si>
    <t>FPLMEM3416</t>
  </si>
  <si>
    <t>Kevin Roddy MEDIEVAL STUDIES PPM Only</t>
  </si>
  <si>
    <t>FPBMCB3415</t>
  </si>
  <si>
    <t>Che Kun Shen MOLECULAR And CELLULAR BIO PPM Only</t>
  </si>
  <si>
    <t>FPAHCE3414</t>
  </si>
  <si>
    <t>Beth Ober HUMAN ECOLOGY PPM Only</t>
  </si>
  <si>
    <t>FPIMPM3413</t>
  </si>
  <si>
    <t>Ken Yoneda MED Int Med Pulmonary PPM Only</t>
  </si>
  <si>
    <t>FPBNPB3412</t>
  </si>
  <si>
    <t>Kenneth Britten NEURO PHYSIO And BEHAVIOR PPM Only</t>
  </si>
  <si>
    <t>FPIMCA3411</t>
  </si>
  <si>
    <t>Yung Wei Chi MED INT MED CARDIOLOGY PPM Only</t>
  </si>
  <si>
    <t>FPVVMB3410</t>
  </si>
  <si>
    <t>James Angelastro VM MOLECULAR BIO SCIENCES PPM Only</t>
  </si>
  <si>
    <t>FPLCHE3409</t>
  </si>
  <si>
    <t>Kevin Smith CHEMISTRY PPM Only</t>
  </si>
  <si>
    <t>FPMNEU3408</t>
  </si>
  <si>
    <t>Erin Bigler MED Neurology PPM Only</t>
  </si>
  <si>
    <t>FPECSE3407</t>
  </si>
  <si>
    <t>Ian Davidson ENGR COMPUTER SCIENCE PPM Only</t>
  </si>
  <si>
    <t>FPAANS3406</t>
  </si>
  <si>
    <t>Silas Hung ANIMAL SCIENCE PPM Only</t>
  </si>
  <si>
    <t>FPMOTO3405</t>
  </si>
  <si>
    <t>Arnaud Bewley MED Otolaryngology PPM Only</t>
  </si>
  <si>
    <t>FPIMCA3404</t>
  </si>
  <si>
    <t>Anne Knowlton MED INT MED CARDIOLOGY PPM Only</t>
  </si>
  <si>
    <t>FPAANS3403</t>
  </si>
  <si>
    <t>Elisha Hull ANIMAL SCIENCE PPM Only</t>
  </si>
  <si>
    <t>FPLLAW3402</t>
  </si>
  <si>
    <t>John Ayer SCHOOL OF LAW PPM Only</t>
  </si>
  <si>
    <t>FPMFCM3401</t>
  </si>
  <si>
    <t>Joann Seibles MED Family And Community Med PPM Only</t>
  </si>
  <si>
    <t>FPLFAI3400</t>
  </si>
  <si>
    <t>Maria Manoliu FRENCH And ITALIAN PPM Only</t>
  </si>
  <si>
    <t>FPMPSY3399</t>
  </si>
  <si>
    <t>Amarsha Chakraburtty MED Psychiatry And Behav Sci PPM Only</t>
  </si>
  <si>
    <t>FPALAW3398</t>
  </si>
  <si>
    <t>Kate Scow LAND AIR And WATER RESOURCES PPM Only</t>
  </si>
  <si>
    <t>FPEECE3397</t>
  </si>
  <si>
    <t>Bernard Levy ELECT And COMP ENGR PPM Only</t>
  </si>
  <si>
    <t>FPVPMI3396</t>
  </si>
  <si>
    <t>Patricia Pesavento VM PATHOLOGY MICRO And IMMUN PPM Only</t>
  </si>
  <si>
    <t>FPNURS3395</t>
  </si>
  <si>
    <t>philippe goldin School of Nursing PPM Only</t>
  </si>
  <si>
    <t>FPDEDU3394</t>
  </si>
  <si>
    <t>Jamal Abedi EDUCATION PPM Only</t>
  </si>
  <si>
    <t>FPMEPM3393</t>
  </si>
  <si>
    <t>Maria Lucia Pecoraro MED Public Health Sciences PPM Only</t>
  </si>
  <si>
    <t>FPLMAT3392</t>
  </si>
  <si>
    <t>Korana Burke MATHEMATICS PPM Only</t>
  </si>
  <si>
    <t>FPLECN3391</t>
  </si>
  <si>
    <t>Alan Olmstead ECONOMICS PPM Only</t>
  </si>
  <si>
    <t>FPMPSY3390</t>
  </si>
  <si>
    <t>Simone Tamara Lew MED Psychiatry And Behav Sci PPM Only</t>
  </si>
  <si>
    <t>FPMSUR3389</t>
  </si>
  <si>
    <t>Jamie Anderson MED Surgery PPM Only</t>
  </si>
  <si>
    <t>FPLSOC3388</t>
  </si>
  <si>
    <t>James Cramer SOCIOLOGY PPM Only</t>
  </si>
  <si>
    <t>FPMNEU3387</t>
  </si>
  <si>
    <t>David Woods MED Neurology PPM Only</t>
  </si>
  <si>
    <t>FPAARE3386</t>
  </si>
  <si>
    <t>Steven Blank AG And RESOURCE ECONOMICS PPM Only</t>
  </si>
  <si>
    <t>FPMDER3385</t>
  </si>
  <si>
    <t>Samantha Ellis MED Dermatology PPM Only</t>
  </si>
  <si>
    <t>FPMFCM3384</t>
  </si>
  <si>
    <t>Simone Asare MED Family And Community Med PPM Only</t>
  </si>
  <si>
    <t>FPMPMR3383</t>
  </si>
  <si>
    <t>Kevin Mullins MED Physical Medicine And Rehab PPM Only</t>
  </si>
  <si>
    <t>FPAVIT3382</t>
  </si>
  <si>
    <t>Roger Boulton VITICULTURE And ENOLOGY PPM Only</t>
  </si>
  <si>
    <t>FPIMHP3380</t>
  </si>
  <si>
    <t>Brittany Anne Galgana Bartolome MED Int Med Hospitalist PPM Only</t>
  </si>
  <si>
    <t>FPIMPM3379</t>
  </si>
  <si>
    <t>Jamal M Mohammed MED Int Med Pulmonary PPM Only</t>
  </si>
  <si>
    <t>FPMINT3378</t>
  </si>
  <si>
    <t>Iris Vuong MED Int Med Admin PPM Only</t>
  </si>
  <si>
    <t>FPEECE3377</t>
  </si>
  <si>
    <t>Jerry Woodall ELECT And COMP ENGR PPM Only</t>
  </si>
  <si>
    <t>FPLANT3376</t>
  </si>
  <si>
    <t>Suzana Sawyer ANTHROPOLOGY PPM Only</t>
  </si>
  <si>
    <t>FPDEDU3375</t>
  </si>
  <si>
    <t>Margaret Martindale EDUCATION PPM Only</t>
  </si>
  <si>
    <t>FPMSUR3374</t>
  </si>
  <si>
    <t>Kimberly Evans MED Surgery PPM Only</t>
  </si>
  <si>
    <t>FPVVME3373</t>
  </si>
  <si>
    <t>Ian Gardner VM MEDICINE And EPIDEMIOLOGY PPM Only</t>
  </si>
  <si>
    <t>FPAARE3372</t>
  </si>
  <si>
    <t>Timothy Beatty AG And RESOURCE ECONOMICS PPM Only</t>
  </si>
  <si>
    <t>FPVPHR6354</t>
  </si>
  <si>
    <t>Sara Garcia VM POPULATION HLTH And REPROD PPM Only</t>
  </si>
  <si>
    <t>FPVPHR3371</t>
  </si>
  <si>
    <t>Sharif Aly VM POPULATION HLTH And REPROD PPM Only</t>
  </si>
  <si>
    <t>FPMOPH3370</t>
  </si>
  <si>
    <t>Gary Novack MED Eye Center PPM Only</t>
  </si>
  <si>
    <t>FPLHIS3369</t>
  </si>
  <si>
    <t>Norma Landau HISTORY PPM Only</t>
  </si>
  <si>
    <t>FPLSAP3368</t>
  </si>
  <si>
    <t>Robert Blake SPANISH And PORTUGUESE PPM Only</t>
  </si>
  <si>
    <t>FPIMGM3367</t>
  </si>
  <si>
    <t>Michael Mccloud MED Int Med Genl Medicine PPM Only</t>
  </si>
  <si>
    <t>FPMPED3366</t>
  </si>
  <si>
    <t>Jason Leu MED Pediatrics PPM Only</t>
  </si>
  <si>
    <t>FPIMPM3365</t>
  </si>
  <si>
    <t>Deepak Shrivastava MED Int Med Pulmonary PPM Only</t>
  </si>
  <si>
    <t>FPAPLS3364</t>
  </si>
  <si>
    <t>Allen Van Deynze PLANT SCIENCES PPM Only</t>
  </si>
  <si>
    <t>FPLENL3363</t>
  </si>
  <si>
    <t>Michael Ziser ENGLISH PPM Only</t>
  </si>
  <si>
    <t>FPIMGI3362</t>
  </si>
  <si>
    <t>George Meyer MED Int Med Gastroenterology PPM Only</t>
  </si>
  <si>
    <t>FPECEE3361</t>
  </si>
  <si>
    <t>Marion Jenkins CIVIL And ENVIRONMENTAL ENGR PPM Only</t>
  </si>
  <si>
    <t>FPMADM3360</t>
  </si>
  <si>
    <t>David Padilla MED Deans Office PPM Only</t>
  </si>
  <si>
    <t>FPIMPM3359</t>
  </si>
  <si>
    <t>Nicholas Kenyon MED Int Med Pulmonary PPM Only</t>
  </si>
  <si>
    <t>FPLEAL3358</t>
  </si>
  <si>
    <t>Joseph Sorensen EAST ASIAN LANG And CULTURES PPM Only</t>
  </si>
  <si>
    <t>FPLANT3357</t>
  </si>
  <si>
    <t>Bruce Winterhalder ANTHROPOLOGY PPM Only</t>
  </si>
  <si>
    <t>FPMSUR3356</t>
  </si>
  <si>
    <t>David Follette MED Surgery PPM Only</t>
  </si>
  <si>
    <t>FPMOPH3355</t>
  </si>
  <si>
    <t>Suma Shankar MED Eye Center PPM Only</t>
  </si>
  <si>
    <t>FPMPED3355</t>
  </si>
  <si>
    <t>Suma Shankar MED Pediatrics PPM Only</t>
  </si>
  <si>
    <t>FPLMUS3354</t>
  </si>
  <si>
    <t>Pierpaolo Polzonetti MUSIC PPM Only</t>
  </si>
  <si>
    <t>FPAENM3353</t>
  </si>
  <si>
    <t>A Grigarick ENTOMOLOGY NEMATOLOGY PPM Only</t>
  </si>
  <si>
    <t>FPMFCM3352</t>
  </si>
  <si>
    <t>Walter Morgan MED Family And Community Med PPM Only</t>
  </si>
  <si>
    <t>FPLENL3351</t>
  </si>
  <si>
    <t>Joshua Clover ENGLISH PPM Only</t>
  </si>
  <si>
    <t>FPMNEU3349</t>
  </si>
  <si>
    <t>Kumar Rajan MED Neurology PPM Only</t>
  </si>
  <si>
    <t>FPMORT3348</t>
  </si>
  <si>
    <t>Thomas Powers MED Orthopaedic Surgery PPM Only</t>
  </si>
  <si>
    <t>FPVHFS3347</t>
  </si>
  <si>
    <t>Robert Poppenga CA ANIMAL HLTH And FOOD SAFETY LAB PPM Only</t>
  </si>
  <si>
    <t>FPMPMR3346</t>
  </si>
  <si>
    <t>Alexandra Warrick MED Physical Medicine And Rehab PPM Only</t>
  </si>
  <si>
    <t>FPMOPH3345</t>
  </si>
  <si>
    <t>Daniel King MED Eye Center PPM Only</t>
  </si>
  <si>
    <t>FPIMGM3344</t>
  </si>
  <si>
    <t>Julianna L Burton MED Int Med Genl Medicine PPM Only</t>
  </si>
  <si>
    <t>FPLCHI3343</t>
  </si>
  <si>
    <t>Monica Torreiro Casal CHICANO STUDIES PPM Only</t>
  </si>
  <si>
    <t>FPMURO3342</t>
  </si>
  <si>
    <t>Ralph De Vere White MED Urologic Surgery PPM Only</t>
  </si>
  <si>
    <t>FPMSUR3341</t>
  </si>
  <si>
    <t>John Anderson MED Surgery PPM Only</t>
  </si>
  <si>
    <t>FPIMEN3340</t>
  </si>
  <si>
    <t>Kent Ishihara MED Int Med Endocrinology PPM Only</t>
  </si>
  <si>
    <t>FPMINT3339</t>
  </si>
  <si>
    <t>Zahid Iqbal MED Int Med Admin PPM Only</t>
  </si>
  <si>
    <t>FPABAE3338</t>
  </si>
  <si>
    <t>Gail Bornhorst BIOLOGICAL And AG ENGINEERING PPM Only</t>
  </si>
  <si>
    <t>FPAPLS3337</t>
  </si>
  <si>
    <t>George Martin PLANT SCIENCES PPM Only</t>
  </si>
  <si>
    <t>FPMOTO3336</t>
  </si>
  <si>
    <t>Linda Sheridan MED Otolaryngology PPM Only</t>
  </si>
  <si>
    <t>FPIMHP3335</t>
  </si>
  <si>
    <t>Wendy Garabedian MED Int Med Hospitalist PPM Only</t>
  </si>
  <si>
    <t>FPAANS3334</t>
  </si>
  <si>
    <t>Elizabeth Maga ANIMAL SCIENCE PPM Only</t>
  </si>
  <si>
    <t>FPVVME3333</t>
  </si>
  <si>
    <t>James Case VM MEDICINE And EPIDEMIOLOGY PPM Only</t>
  </si>
  <si>
    <t>FPECHM3332</t>
  </si>
  <si>
    <t>Marina Leite MATERIALS SCIENCE And ENGINEERING PPM Only</t>
  </si>
  <si>
    <t>FPVVME3331</t>
  </si>
  <si>
    <t>Nancy East VM MEDICINE And EPIDEMIOLOGY PPM Only</t>
  </si>
  <si>
    <t>FPMOPH3330</t>
  </si>
  <si>
    <t>Tiffany Wong MED Eye Center PPM Only</t>
  </si>
  <si>
    <t>FPMOBG3329</t>
  </si>
  <si>
    <t>Jenise Phelps MED Obstetrics And Gynecology PPM Only</t>
  </si>
  <si>
    <t>FPMANS3328</t>
  </si>
  <si>
    <t>Jeannette Tom Lerman MED Anesth And Pain Medicine PPM Only</t>
  </si>
  <si>
    <t>FPMOTO3327</t>
  </si>
  <si>
    <t>Rodney Diaz MED Otolaryngology PPM Only</t>
  </si>
  <si>
    <t>FPBNPB3326</t>
  </si>
  <si>
    <t>Martin Wilson NEURO PHYSIO And BEHAVIOR PPM Only</t>
  </si>
  <si>
    <t>FPLLAW3325</t>
  </si>
  <si>
    <t>Christopher Gong Ide Don SCHOOL OF LAW PPM Only</t>
  </si>
  <si>
    <t>FPAPLS3324</t>
  </si>
  <si>
    <t>Robert Norris PLANT SCIENCES PPM Only</t>
  </si>
  <si>
    <t>FPVPMI3323</t>
  </si>
  <si>
    <t>Yuan Zee VM PATHOLOGY MICRO And IMMUN PPM Only</t>
  </si>
  <si>
    <t>FPEECE3322</t>
  </si>
  <si>
    <t>ANHVU PHAM ELECT And COMP ENGR PPM Only</t>
  </si>
  <si>
    <t>FPANUT3321</t>
  </si>
  <si>
    <t>Patricia Oteiza De Fraga NUTRITION PPM Only</t>
  </si>
  <si>
    <t>FPAETX3321</t>
  </si>
  <si>
    <t>Patricia Oteiza De Fraga ENVIRONMENTAL TOXICOLOGY PPM Only</t>
  </si>
  <si>
    <t>FPMEPM3320</t>
  </si>
  <si>
    <t>David Rocke MED Public Health Sciences PPM Only</t>
  </si>
  <si>
    <t>FPBEVE3319</t>
  </si>
  <si>
    <t>Arthur Shapiro EVOLUTION And ECOLOGY PPM Only</t>
  </si>
  <si>
    <t>FPIMGI3318</t>
  </si>
  <si>
    <t>Valentina Medici MED Int Med Gastroenterology PPM Only</t>
  </si>
  <si>
    <t>FPVVSR3317</t>
  </si>
  <si>
    <t>Joe Morgan VM SURGRAD SCIENCE PPM Only</t>
  </si>
  <si>
    <t>FPMARO3316</t>
  </si>
  <si>
    <t>Ruben Fragoso MED Radiation Oncology PPM Only</t>
  </si>
  <si>
    <t>FPMPED3315</t>
  </si>
  <si>
    <t>Moonjoo Han MED Pediatrics PPM Only</t>
  </si>
  <si>
    <t>FPLCHE3314</t>
  </si>
  <si>
    <t>David Goodin CHEMISTRY PPM Only</t>
  </si>
  <si>
    <t>FPAPLS3313</t>
  </si>
  <si>
    <t>Michael Reid PLANT SCIENCES PPM Only</t>
  </si>
  <si>
    <t>FPVAPC3312</t>
  </si>
  <si>
    <t>Stuart Meyers VM ANAT PHYSIO And CELL BIOLOGY PPM Only</t>
  </si>
  <si>
    <t>FPMOBG3311</t>
  </si>
  <si>
    <t>Shannon L Clark MED Obstetrics And Gynecology PPM Only</t>
  </si>
  <si>
    <t>FPMOBG3310</t>
  </si>
  <si>
    <t>Melody Hou MED Obstetrics And Gynecology PPM Only</t>
  </si>
  <si>
    <t>FPMORT3309</t>
  </si>
  <si>
    <t>Philip Wolinsky MED Orthopaedic Surgery PPM Only</t>
  </si>
  <si>
    <t>FPLREL3308</t>
  </si>
  <si>
    <t>Wendy Terry RELIGIOUS STUDIES PPM Only</t>
  </si>
  <si>
    <t>FPLPHY3307</t>
  </si>
  <si>
    <t>Michael Gregg PHYSICS PPM Only</t>
  </si>
  <si>
    <t>FPMFCM3306</t>
  </si>
  <si>
    <t>Klea Bertakis MED Family And Community Med PPM Only</t>
  </si>
  <si>
    <t>FPDEDU3305</t>
  </si>
  <si>
    <t>G Cartwright EDUCATION PPM Only</t>
  </si>
  <si>
    <t>FPIMID3304</t>
  </si>
  <si>
    <t>Sunny Yung MED Int Med Infectious Dis PPM Only</t>
  </si>
  <si>
    <t>FPMORT3303</t>
  </si>
  <si>
    <t>Dominik Haudenschild MED Orthopaedic Surgery PPM Only</t>
  </si>
  <si>
    <t>FPLPSC3302</t>
  </si>
  <si>
    <t>Gregory Herek PSYCHOLOGY PPM Only</t>
  </si>
  <si>
    <t>FPMANS3301</t>
  </si>
  <si>
    <t>Craig Belon MED Anesth And Pain Medicine PPM Only</t>
  </si>
  <si>
    <t>FPLUWP3300</t>
  </si>
  <si>
    <t>Pamela Major UNIVERSITY WRITING PROGRAM PPM Only</t>
  </si>
  <si>
    <t>FPMHPH3299</t>
  </si>
  <si>
    <t>Michael Ferns MED Physiology And Membrane Biol PPM Only</t>
  </si>
  <si>
    <t>FPMANS3299</t>
  </si>
  <si>
    <t>Michael Ferns MED Anesth And Pain Medicine PPM Only</t>
  </si>
  <si>
    <t>FPLDRA3298</t>
  </si>
  <si>
    <t>Maggie Morgan THEATRE And DANCE PPM Only</t>
  </si>
  <si>
    <t>FPMORT3297</t>
  </si>
  <si>
    <t>Vedant Kulkarni MED Orthopaedic Surgery PPM Only</t>
  </si>
  <si>
    <t>FPLENL3296</t>
  </si>
  <si>
    <t>Rae Gouirand ENGLISH PPM Only</t>
  </si>
  <si>
    <t>FPLEAL3295</t>
  </si>
  <si>
    <t>Yumi Takeuchi EAST ASIAN LANG And CULTURES PPM Only</t>
  </si>
  <si>
    <t>FPMPSY3294</t>
  </si>
  <si>
    <t>Michael Meek MED Psychiatry And Behav Sci PPM Only</t>
  </si>
  <si>
    <t>FPIMCA3293</t>
  </si>
  <si>
    <t>Stella Yala MED INT MED CARDIOLOGY PPM Only</t>
  </si>
  <si>
    <t>FPBMMG3292</t>
  </si>
  <si>
    <t>Samuel Diaz MICROBIOLOGY And MOLEC GENETICS PPM Only</t>
  </si>
  <si>
    <t>FPADNO3291</t>
  </si>
  <si>
    <t>Carol Hillhouse AGR And ENV SCI DEANS OFFICE PPM Only</t>
  </si>
  <si>
    <t>FPIMEN3290</t>
  </si>
  <si>
    <t>Arthur Swislocki MED Int Med Endocrinology PPM Only</t>
  </si>
  <si>
    <t>FPVVSR3289</t>
  </si>
  <si>
    <t>Jan Ilkiw VM SURGRAD SCIENCE PPM Only</t>
  </si>
  <si>
    <t>FPAETX3288</t>
  </si>
  <si>
    <t>Tran Nguyen ENVIRONMENTAL TOXICOLOGY PPM Only</t>
  </si>
  <si>
    <t>FPLPOL3287</t>
  </si>
  <si>
    <t>John Owens POLITICAL SCIENCE PPM Only</t>
  </si>
  <si>
    <t>FPMBIO3286</t>
  </si>
  <si>
    <t>Chengji Zhou MED Biochem And Molecular Med PPM Only</t>
  </si>
  <si>
    <t>FPALAW3285</t>
  </si>
  <si>
    <t>Richard Snyder LAND AIR And WATER RESOURCES PPM Only</t>
  </si>
  <si>
    <t>FPBNPB3284</t>
  </si>
  <si>
    <t>Gabrielle Nevitt NEURO PHYSIO And BEHAVIOR PPM Only</t>
  </si>
  <si>
    <t>FPMPMR3283</t>
  </si>
  <si>
    <t>Keerthi Atluri MED Physical Medicine And Rehab PPM Only</t>
  </si>
  <si>
    <t>FPMCEL3282</t>
  </si>
  <si>
    <t>Qizhi Gong MED Cell Biology And Human Anat PPM Only</t>
  </si>
  <si>
    <t>FPLPHY3281</t>
  </si>
  <si>
    <t>Glen W Erickson PHYSICS PPM Only</t>
  </si>
  <si>
    <t>FPMFCM3280</t>
  </si>
  <si>
    <t>Daniel Fields MED Family And Community Med PPM Only</t>
  </si>
  <si>
    <t>FPMERM3279</t>
  </si>
  <si>
    <t>Pieter Scheerlinck MED Emergency Medicine PPM Only</t>
  </si>
  <si>
    <t>FPDEDU3278</t>
  </si>
  <si>
    <t>Elizabeth Montano EDUCATION PPM Only</t>
  </si>
  <si>
    <t>FPLPHY3277</t>
  </si>
  <si>
    <t>Sudhindra Tripathi PHYSICS PPM Only</t>
  </si>
  <si>
    <t>FPMERM3276</t>
  </si>
  <si>
    <t>Kara Toles MED Emergency Medicine PPM Only</t>
  </si>
  <si>
    <t>FPMCEL3275</t>
  </si>
  <si>
    <t>Thomas Blankenship MED Cell Biology And Human Anat PPM Only</t>
  </si>
  <si>
    <t>FPAANS3274</t>
  </si>
  <si>
    <t>Yanhong Liu ANIMAL SCIENCE PPM Only</t>
  </si>
  <si>
    <t>FPMNEU3273</t>
  </si>
  <si>
    <t>Mustafa Ansari MED Neurology PPM Only</t>
  </si>
  <si>
    <t>FPMPED3272</t>
  </si>
  <si>
    <t>Anthony Wartell MED Pediatrics PPM Only</t>
  </si>
  <si>
    <t>FPMPSY3271</t>
  </si>
  <si>
    <t>Clifford Straehley MED Psychiatry And Behav Sci PPM Only</t>
  </si>
  <si>
    <t>FPLDRA3270</t>
  </si>
  <si>
    <t>Jon Rossini THEATRE And DANCE PPM Only</t>
  </si>
  <si>
    <t>FPMSUR3269</t>
  </si>
  <si>
    <t>John Owings MED Surgery PPM Only</t>
  </si>
  <si>
    <t>FPMSUR3268</t>
  </si>
  <si>
    <t>Luis Godoy MED Surgery PPM Only</t>
  </si>
  <si>
    <t>FPDEDU3267</t>
  </si>
  <si>
    <t>Thomas Timar EDUCATION PPM Only</t>
  </si>
  <si>
    <t>FPMPMR3266</t>
  </si>
  <si>
    <t>Shawna Arsenault MED Physical Medicine And Rehab PPM Only</t>
  </si>
  <si>
    <t>FPIMCA3265</t>
  </si>
  <si>
    <t>Garrett Wong MED INT MED CARDIOLOGY PPM Only</t>
  </si>
  <si>
    <t>FPAPLS3264</t>
  </si>
  <si>
    <t>David Ramos PLANT SCIENCES PPM Only</t>
  </si>
  <si>
    <t>F9APLS3263</t>
  </si>
  <si>
    <t>Louise Ferguson PLANT SCIENCES ANR PPM Only</t>
  </si>
  <si>
    <t>FPAPLS3263</t>
  </si>
  <si>
    <t>Louise Ferguson PLANT SCIENCES PPM Only</t>
  </si>
  <si>
    <t>FPMPED3262</t>
  </si>
  <si>
    <t>Viyeka Sethi MED Pediatrics PPM Only</t>
  </si>
  <si>
    <t>FPLCDM3261</t>
  </si>
  <si>
    <t>Andrew Smith CINEMA And DIGITAL MEDIA PPM Only</t>
  </si>
  <si>
    <t>FPIMRH3260</t>
  </si>
  <si>
    <t>Rani Vatti MED Int Med Rheumatology PPM Only</t>
  </si>
  <si>
    <t>FPAENM3259</t>
  </si>
  <si>
    <t>Bruce Hammock ENTOMOLOGY NEMATOLOGY PPM Only</t>
  </si>
  <si>
    <t>FPBMMG3258</t>
  </si>
  <si>
    <t>Lifeng Xu MICROBIOLOGY And MOLEC GENETICS PPM Only</t>
  </si>
  <si>
    <t>FPLMAT3257</t>
  </si>
  <si>
    <t>Duane Kouba MATHEMATICS PPM Only</t>
  </si>
  <si>
    <t>FPLUWP3256</t>
  </si>
  <si>
    <t>Eric Schroeder UNIVERSITY WRITING PROGRAM PPM Only</t>
  </si>
  <si>
    <t>FPMARO3255</t>
  </si>
  <si>
    <t>Andrew Vaughan MED Radiation Oncology PPM Only</t>
  </si>
  <si>
    <t>FPLLAW3254</t>
  </si>
  <si>
    <t>Timothy M Taylor SCHOOL OF LAW PPM Only</t>
  </si>
  <si>
    <t>FPGSM13253</t>
  </si>
  <si>
    <t>Colleen Zern GRADUATE SCHOOL OF MANAGEMENT PPM Only</t>
  </si>
  <si>
    <t>FPIMGM3252</t>
  </si>
  <si>
    <t>Zachary Holt MED Int Med Genl Medicine PPM Only</t>
  </si>
  <si>
    <t>FPLLIN3251</t>
  </si>
  <si>
    <t>Santiago Barreda Castanon LINGUISTICS PPM Only</t>
  </si>
  <si>
    <t>FPLPOL3250</t>
  </si>
  <si>
    <t>Gabriella Montinola POLITICAL SCIENCE PPM Only</t>
  </si>
  <si>
    <t>FPMBIO3249</t>
  </si>
  <si>
    <t>Paul Hagerman MED Biochem And Molecular Med PPM Only</t>
  </si>
  <si>
    <t>FPVVSR3248</t>
  </si>
  <si>
    <t>Roy Bellhorn VM SURGRAD SCIENCE PPM Only</t>
  </si>
  <si>
    <t>FPALAW3247</t>
  </si>
  <si>
    <t>Jim Richards LAND AIR And WATER RESOURCES PPM Only</t>
  </si>
  <si>
    <t>FPECOE3246</t>
  </si>
  <si>
    <t>Richard Post ENGINEERING DEANS OFFICE PPM Only</t>
  </si>
  <si>
    <t>FPIMHP3245</t>
  </si>
  <si>
    <t>Oliver J Hentschel MED Int Med Hospitalist PPM Only</t>
  </si>
  <si>
    <t>FPVOHI3244</t>
  </si>
  <si>
    <t>Brian Bird VM ONE HEALTH INSTITUTE PPM Only</t>
  </si>
  <si>
    <t>FPLLIN3243</t>
  </si>
  <si>
    <t>Vaidehi Ramanathan Abbott LINGUISTICS PPM Only</t>
  </si>
  <si>
    <t>FPVPMI3242</t>
  </si>
  <si>
    <t>Judith Rachel Reader VM PATHOLOGY MICRO And IMMUN PPM Only</t>
  </si>
  <si>
    <t>FPABAE3241</t>
  </si>
  <si>
    <t>Gyongy Laky BIOLOGICAL And AG ENGINEERING PPM Only</t>
  </si>
  <si>
    <t>FPAARE3240</t>
  </si>
  <si>
    <t>Jens Hilscher AG And RESOURCE ECONOMICS PPM Only</t>
  </si>
  <si>
    <t>FPAARE3239</t>
  </si>
  <si>
    <t>John Constantine AG And RESOURCE ECONOMICS PPM Only</t>
  </si>
  <si>
    <t>FPMOBG3238</t>
  </si>
  <si>
    <t>Frederick Hanson MED Obstetrics And Gynecology PPM Only</t>
  </si>
  <si>
    <t>FPABAE3237</t>
  </si>
  <si>
    <t>Ali Moghimi BIOLOGICAL And AG ENGINEERING PPM Only</t>
  </si>
  <si>
    <t>FPMPSY3236</t>
  </si>
  <si>
    <t>Robert Hales MED Psychiatry And Behav Sci PPM Only</t>
  </si>
  <si>
    <t>FPBNPB3235</t>
  </si>
  <si>
    <t>Earl Carstens NEURO PHYSIO And BEHAVIOR PPM Only</t>
  </si>
  <si>
    <t>FPNURS3234</t>
  </si>
  <si>
    <t>Julie Bidwell School of Nursing PPM Only</t>
  </si>
  <si>
    <t>FPMHPH3233</t>
  </si>
  <si>
    <t>Robert Cudmore Jr MED Physiology And Membrane Biol PPM Only</t>
  </si>
  <si>
    <t>FPIMNE3232</t>
  </si>
  <si>
    <t>Hiroshi Yamauchi MED Int Med Nephrology PPM Only</t>
  </si>
  <si>
    <t>FPLDRA3231</t>
  </si>
  <si>
    <t>Michele Leavy THEATRE And DANCE PPM Only</t>
  </si>
  <si>
    <t>FPMOTO3230</t>
  </si>
  <si>
    <t>Marianne Abouyared MED Otolaryngology PPM Only</t>
  </si>
  <si>
    <t>FPLCMN3229</t>
  </si>
  <si>
    <t>Jingwen Zhang COMMUNICATION PPM Only</t>
  </si>
  <si>
    <t>FPLAST3227</t>
  </si>
  <si>
    <t>Darrin Martin ART And ART HISTORY PPM Only</t>
  </si>
  <si>
    <t>FPBMMG3226</t>
  </si>
  <si>
    <t>Jacqueline Barlow MICROBIOLOGY And MOLEC GENETICS PPM Only</t>
  </si>
  <si>
    <t>FPMERM3225</t>
  </si>
  <si>
    <t>Sonia Singh MED Emergency Medicine PPM Only</t>
  </si>
  <si>
    <t>FPAANS3224</t>
  </si>
  <si>
    <t>Ermias Kebreab ANIMAL SCIENCE PPM Only</t>
  </si>
  <si>
    <t>FPLPSC3223</t>
  </si>
  <si>
    <t>Alison Michelle Ledgerwood PSYCHOLOGY PPM Only</t>
  </si>
  <si>
    <t>FPEECE3222</t>
  </si>
  <si>
    <t>Juan Sebastian Gomez Diaz ELECT And COMP ENGR PPM Only</t>
  </si>
  <si>
    <t>FPLAMS3221</t>
  </si>
  <si>
    <t>Jemma DeCristo AMERICAN STUDIES PPM Only</t>
  </si>
  <si>
    <t>FPMSUR3220</t>
  </si>
  <si>
    <t>Kathrin Troppmann MED Surgery PPM Only</t>
  </si>
  <si>
    <t>FPEECE3219</t>
  </si>
  <si>
    <t>William Putnam ELECT And COMP ENGR PPM Only</t>
  </si>
  <si>
    <t>FPMSUR3218</t>
  </si>
  <si>
    <t>Curtis Wozniak MED Surgery PPM Only</t>
  </si>
  <si>
    <t>FPLMUS3217</t>
  </si>
  <si>
    <t>Pablo Ortiz MUSIC PPM Only</t>
  </si>
  <si>
    <t>FPLPOL3216</t>
  </si>
  <si>
    <t>Christopher Hare POLITICAL SCIENCE PPM Only</t>
  </si>
  <si>
    <t>FPAARE3215</t>
  </si>
  <si>
    <t>Roberta Cook AG And RESOURCE ECONOMICS PPM Only</t>
  </si>
  <si>
    <t>FPGSM13214</t>
  </si>
  <si>
    <t>Olivier Rubel GRADUATE SCHOOL OF MANAGEMENT PPM Only</t>
  </si>
  <si>
    <t>FPIMPM3213</t>
  </si>
  <si>
    <t>William E Dager MED Int Med Pulmonary PPM Only</t>
  </si>
  <si>
    <t>FPMPAT3212</t>
  </si>
  <si>
    <t>Gerald Kost MED Pathology And Lab Medicine PPM Only</t>
  </si>
  <si>
    <t>FPLPSC3211</t>
  </si>
  <si>
    <t>Fernanda Ferreira PSYCHOLOGY PPM Only</t>
  </si>
  <si>
    <t>FPMPAT3210</t>
  </si>
  <si>
    <t>Viswanathan Krishnan MED Pathology And Lab Medicine PPM Only</t>
  </si>
  <si>
    <t>FPLCHE3209</t>
  </si>
  <si>
    <t>Louis Longaker CHEMISTRY PPM Only</t>
  </si>
  <si>
    <t>FPBNPB3208</t>
  </si>
  <si>
    <t>James Shaffrath NEURO PHYSIO And BEHAVIOR PPM Only</t>
  </si>
  <si>
    <t>FPMPED3207</t>
  </si>
  <si>
    <t>Mark Underwood MED Pediatrics PPM Only</t>
  </si>
  <si>
    <t>FPMOBG3206</t>
  </si>
  <si>
    <t>William Gilbert MED Obstetrics And Gynecology PPM Only</t>
  </si>
  <si>
    <t>FPECHE3205</t>
  </si>
  <si>
    <t>Cong Yan Chen CHEMICAL ENGINEERING PPM Only</t>
  </si>
  <si>
    <t>FPAFST3204</t>
  </si>
  <si>
    <t>Carl Winter FOOD SCIENCE And TECHNOLOGY PPM Only</t>
  </si>
  <si>
    <t>FPMPED3203</t>
  </si>
  <si>
    <t>Reed Mellor MED Pediatrics PPM Only</t>
  </si>
  <si>
    <t>FPAFST3202</t>
  </si>
  <si>
    <t>Sharon Shoemaker FOOD SCIENCE And TECHNOLOGY PPM Only</t>
  </si>
  <si>
    <t>FPMFCM3201</t>
  </si>
  <si>
    <t>Cassy Friedrich MED Family And Community Med PPM Only</t>
  </si>
  <si>
    <t>FPMFCM3200</t>
  </si>
  <si>
    <t>Blanca Solis MED Family And Community Med PPM Only</t>
  </si>
  <si>
    <t>FPMPSY3199</t>
  </si>
  <si>
    <t>Monila Rahimi MED Psychiatry And Behav Sci PPM Only</t>
  </si>
  <si>
    <t>FPLMSA3198</t>
  </si>
  <si>
    <t>Poonam Chauhan MIDDLE EAST SOUTH ASIA PROGRAM PPM Only</t>
  </si>
  <si>
    <t>FPECEE3197</t>
  </si>
  <si>
    <t>Jonathan Herman CIVIL And ENVIRONMENTAL ENGR PPM Only</t>
  </si>
  <si>
    <t>FPMNSG3196</t>
  </si>
  <si>
    <t>Kern Guppy MED Neurological Surgery PPM Only</t>
  </si>
  <si>
    <t>FPMNEU3195</t>
  </si>
  <si>
    <t>Elizabeth Ekpo MED Neurology PPM Only</t>
  </si>
  <si>
    <t>FPMOPH3194</t>
  </si>
  <si>
    <t>Robert Miller MED Eye Center PPM Only</t>
  </si>
  <si>
    <t>FPMFCM3193</t>
  </si>
  <si>
    <t>Ramiro Zuniga MED Family And Community Med PPM Only</t>
  </si>
  <si>
    <t>FPAARE3192</t>
  </si>
  <si>
    <t>Eric Lee Johnson AG And RESOURCE ECONOMICS PPM Only</t>
  </si>
  <si>
    <t>FPMERM3191</t>
  </si>
  <si>
    <t>Christine Roland MED Emergency Medicine PPM Only</t>
  </si>
  <si>
    <t>FPNURS6303</t>
  </si>
  <si>
    <t>Rebecca Gibson School of Nursing PPM Only</t>
  </si>
  <si>
    <t>FPNURS6304</t>
  </si>
  <si>
    <t>Bimaljit Mann School of Nursing PPM Only</t>
  </si>
  <si>
    <t>FPNURS6305</t>
  </si>
  <si>
    <t>Rosalyn Seitz School of Nursing PPM Only</t>
  </si>
  <si>
    <t>FPNURS3190</t>
  </si>
  <si>
    <t>Frances Patmon School of Nursing PPM Only</t>
  </si>
  <si>
    <t>FPMFCM3189</t>
  </si>
  <si>
    <t>Humberto Barragan MED Family And Community Med PPM Only</t>
  </si>
  <si>
    <t>FPMFCM3188</t>
  </si>
  <si>
    <t>Michael Jorde MED Family And Community Med PPM Only</t>
  </si>
  <si>
    <t>FPALAW3187</t>
  </si>
  <si>
    <t>Mallika Nocco LAND AIR And WATER RESOURCES PPM Only</t>
  </si>
  <si>
    <t>FPGSM13186</t>
  </si>
  <si>
    <t>Sorin Maruster GRADUATE SCHOOL OF MANAGEMENT PPM Only</t>
  </si>
  <si>
    <t>FPLPHI3185</t>
  </si>
  <si>
    <t>Shawn Miller PHILOSOPHY PPM Only</t>
  </si>
  <si>
    <t>FPMERM3184</t>
  </si>
  <si>
    <t>Jon Buchanan MED Emergency Medicine PPM Only</t>
  </si>
  <si>
    <t>FPMPED3183</t>
  </si>
  <si>
    <t>Yeseli Arias MED Pediatrics PPM Only</t>
  </si>
  <si>
    <t>FPMSUR3182</t>
  </si>
  <si>
    <t>Lisa P Abramson MED Surgery PPM Only</t>
  </si>
  <si>
    <t>FPMERM3181</t>
  </si>
  <si>
    <t>Rory Stuart MED Emergency Medicine PPM Only</t>
  </si>
  <si>
    <t>FPLPHI3180</t>
  </si>
  <si>
    <t>Tyrus Kares Fisher PHILOSOPHY PPM Only</t>
  </si>
  <si>
    <t>FPMFCM3179</t>
  </si>
  <si>
    <t>Aminah Najieb MED Family And Community Med PPM Only</t>
  </si>
  <si>
    <t>FPMERM3178</t>
  </si>
  <si>
    <t>Geary Noguchi MED Emergency Medicine PPM Only</t>
  </si>
  <si>
    <t>FPVVME3177</t>
  </si>
  <si>
    <t>Jessica Morgan VM MEDICINE And EPIDEMIOLOGY PPM Only</t>
  </si>
  <si>
    <t>FPMFCM3176</t>
  </si>
  <si>
    <t>Norman Nasise MED Family And Community Med PPM Only</t>
  </si>
  <si>
    <t>FPMFCM3175</t>
  </si>
  <si>
    <t>Wetona Eidson Ton MED Family And Community Med PPM Only</t>
  </si>
  <si>
    <t>FPIMEN3174</t>
  </si>
  <si>
    <t>Jameson Azul MED Int Med Endocrinology PPM Only</t>
  </si>
  <si>
    <t>FPEECE3173</t>
  </si>
  <si>
    <t>Sen Ching Cheung ELECT And COMP ENGR PPM Only</t>
  </si>
  <si>
    <t>FPVPHR3172</t>
  </si>
  <si>
    <t>Fauna Smith VM POPULATION HLTH And REPROD PPM Only</t>
  </si>
  <si>
    <t>FPMNSG3171</t>
  </si>
  <si>
    <t>Robert Berman MED Neurological Surgery PPM Only</t>
  </si>
  <si>
    <t>FPMPSY3170</t>
  </si>
  <si>
    <t>Luz Contreras Arroyo MED Psychiatry And Behav Sci PPM Only</t>
  </si>
  <si>
    <t>FPGSM13169</t>
  </si>
  <si>
    <t>Keith C Weissglass GRADUATE SCHOOL OF MANAGEMENT PPM Only</t>
  </si>
  <si>
    <t>FPDEDU3168</t>
  </si>
  <si>
    <t>Carolynne Beno EDUCATION PPM Only</t>
  </si>
  <si>
    <t>FPGSM13167</t>
  </si>
  <si>
    <t>Julie Petersen GRADUATE SCHOOL OF MANAGEMENT PPM Only</t>
  </si>
  <si>
    <t>FPMPSY3166</t>
  </si>
  <si>
    <t>James Margolis MED Psychiatry And Behav Sci PPM Only</t>
  </si>
  <si>
    <t>FPMPED3165</t>
  </si>
  <si>
    <t>Pratima Kodali MED Pediatrics PPM Only</t>
  </si>
  <si>
    <t>FPVPHR3164</t>
  </si>
  <si>
    <t>Roselle Busch VM POPULATION HLTH And REPROD PPM Only</t>
  </si>
  <si>
    <t>FPMERM3163</t>
  </si>
  <si>
    <t>Oanh Clark MED Emergency Medicine PPM Only</t>
  </si>
  <si>
    <t>FPMFCM3162</t>
  </si>
  <si>
    <t>Jorge Pena MED Family And Community Med PPM Only</t>
  </si>
  <si>
    <t>FPMPED3161</t>
  </si>
  <si>
    <t>Zoey J Goore MED Pediatrics PPM Only</t>
  </si>
  <si>
    <t>FPMFCM3160</t>
  </si>
  <si>
    <t>Thomas Wenstrup MED Family And Community Med PPM Only</t>
  </si>
  <si>
    <t>FPLSOC3159</t>
  </si>
  <si>
    <t>Rebecca Van Stokkum SOCIOLOGY PPM Only</t>
  </si>
  <si>
    <t>FPMOBG3158</t>
  </si>
  <si>
    <t>Edward Baker MED Obstetrics And Gynecology PPM Only</t>
  </si>
  <si>
    <t>FPLCDM3157</t>
  </si>
  <si>
    <t>Colin Johnson CINEMA And DIGITAL MEDIA PPM Only</t>
  </si>
  <si>
    <t>FPMPSY3156</t>
  </si>
  <si>
    <t>Melissa Hopkins MED Psychiatry And Behav Sci PPM Only</t>
  </si>
  <si>
    <t>FPIMHP3155</t>
  </si>
  <si>
    <t>Huixia Wei MED Int Med Hospitalist PPM Only</t>
  </si>
  <si>
    <t>FPLDES3154</t>
  </si>
  <si>
    <t>Elizabeth Marley DEPARTMENT OF DESIGN PPM Only</t>
  </si>
  <si>
    <t>FPMDER3153</t>
  </si>
  <si>
    <t>Jason Ezra Hawkes MED Dermatology PPM Only</t>
  </si>
  <si>
    <t>FPIMGM3152</t>
  </si>
  <si>
    <t>John Landefeld MED Int Med Genl Medicine PPM Only</t>
  </si>
  <si>
    <t>FPIMHP3151</t>
  </si>
  <si>
    <t>Nisha Harendra Punatar MED Int Med Hospitalist PPM Only</t>
  </si>
  <si>
    <t>FPLPOL3150</t>
  </si>
  <si>
    <t>Matthew Shugart POLITICAL SCIENCE PPM Only</t>
  </si>
  <si>
    <t>FPVPHR3149</t>
  </si>
  <si>
    <t>Danika Bannasch VM POPULATION HLTH And REPROD PPM Only</t>
  </si>
  <si>
    <t>FPLPOL3148</t>
  </si>
  <si>
    <t>Robert Taylor POLITICAL SCIENCE PPM Only</t>
  </si>
  <si>
    <t>FPEBME3147</t>
  </si>
  <si>
    <t>Eduardo A Silva BIOMEDICAL ENGINEERING PPM Only</t>
  </si>
  <si>
    <t>FPAPLS3146</t>
  </si>
  <si>
    <t>Jorge Dubcovsky PLANT SCIENCES PPM Only</t>
  </si>
  <si>
    <t>FPECEE3145</t>
  </si>
  <si>
    <t>Christopher Cappa CIVIL And ENVIRONMENTAL ENGR PPM Only</t>
  </si>
  <si>
    <t>FPVVSR3144</t>
  </si>
  <si>
    <t>Robert Rebhun VM SURGRAD SCIENCE PPM Only</t>
  </si>
  <si>
    <t>FPECHE3143</t>
  </si>
  <si>
    <t>Marjorie Longo CHEMICAL ENGINEERING PPM Only</t>
  </si>
  <si>
    <t>FPLCDM3142</t>
  </si>
  <si>
    <t>Julie Wyman CINEMA And DIGITAL MEDIA PPM Only</t>
  </si>
  <si>
    <t>FPVVME3141</t>
  </si>
  <si>
    <t>K Magdesian VM MEDICINE And EPIDEMIOLOGY PPM Only</t>
  </si>
  <si>
    <t>FPMNEU3140</t>
  </si>
  <si>
    <t>Charles Decarli MED Neurology PPM Only</t>
  </si>
  <si>
    <t>FPVPHR3139</t>
  </si>
  <si>
    <t>Maurice Pitesky VM POPULATION HLTH And REPROD PPM Only</t>
  </si>
  <si>
    <t>FPLMAT3138</t>
  </si>
  <si>
    <t>Andrew Waldron MATHEMATICS PPM Only</t>
  </si>
  <si>
    <t>FPLDES3137</t>
  </si>
  <si>
    <t>Timothy Mcneil DEPARTMENT OF DESIGN PPM Only</t>
  </si>
  <si>
    <t>FPLSOC3136</t>
  </si>
  <si>
    <t>Thomas Beamish SOCIOLOGY PPM Only</t>
  </si>
  <si>
    <t>FPLUWP3135</t>
  </si>
  <si>
    <t>Melissa Bender UNIVERSITY WRITING PROGRAM PPM Only</t>
  </si>
  <si>
    <t>FPLENL3134</t>
  </si>
  <si>
    <t>Gina Bloom ENGLISH PPM Only</t>
  </si>
  <si>
    <t>FPALAW3133</t>
  </si>
  <si>
    <t>Peter Hernes LAND AIR And WATER RESOURCES PPM Only</t>
  </si>
  <si>
    <t>FPECHM3132</t>
  </si>
  <si>
    <t>Douglas L Medlin MATERIALS SCIENCE And ENGINEERING PPM Only</t>
  </si>
  <si>
    <t>FPLIBR3131</t>
  </si>
  <si>
    <t>Deanna Johnson UCDLIBRARY PPM Only</t>
  </si>
  <si>
    <t>FPGSM13130</t>
  </si>
  <si>
    <t>Hemant Vaidya GRADUATE SCHOOL OF MANAGEMENT PPM Only</t>
  </si>
  <si>
    <t>FPMOBG3129</t>
  </si>
  <si>
    <t>Mark Seaver MED Obstetrics And Gynecology PPM Only</t>
  </si>
  <si>
    <t>FPLCLA3128</t>
  </si>
  <si>
    <t>Melissa Stem CLASSICS PPM Only</t>
  </si>
  <si>
    <t>FPLAHI3127</t>
  </si>
  <si>
    <t>Jeremiah Barber ART And ART HISTORY PPM Only</t>
  </si>
  <si>
    <t>FPMNSG3126</t>
  </si>
  <si>
    <t>Dachling Pang MED Neurological Surgery PPM Only</t>
  </si>
  <si>
    <t>FPLDES3125</t>
  </si>
  <si>
    <t>Morissa Rubin DEPARTMENT OF DESIGN PPM Only</t>
  </si>
  <si>
    <t>FPLDRA3124</t>
  </si>
  <si>
    <t>Pamila A Gray THEATRE And DANCE PPM Only</t>
  </si>
  <si>
    <t>FPLDRA3123</t>
  </si>
  <si>
    <t>Mary Beth Cavanaugh THEATRE And DANCE PPM Only</t>
  </si>
  <si>
    <t>FPLANT0877</t>
  </si>
  <si>
    <t>Timothy Choy ANTHROPOLOGY PPM Only</t>
  </si>
  <si>
    <t>FPLANT0970</t>
  </si>
  <si>
    <t>Jeffrey Kahn ANTHROPOLOGY PPM Only</t>
  </si>
  <si>
    <t>FPLANT2630</t>
  </si>
  <si>
    <t>Joseph Dumit ANTHROPOLOGY PPM Only</t>
  </si>
  <si>
    <t>FPLCDM0558</t>
  </si>
  <si>
    <t>Joshua McCoy CINEMA And DIGITAL MEDIA PPM Only</t>
  </si>
  <si>
    <t>FPLCDM0888</t>
  </si>
  <si>
    <t>Michael Neff CINEMA And DIGITAL MEDIA PPM Only</t>
  </si>
  <si>
    <t>FPLCDM1222</t>
  </si>
  <si>
    <t>Patrick Lemieux CINEMA And DIGITAL MEDIA PPM Only</t>
  </si>
  <si>
    <t>FPLCDM3749</t>
  </si>
  <si>
    <t>Stephanie Boluk CINEMA And DIGITAL MEDIA PPM Only</t>
  </si>
  <si>
    <t>FPLCDM5012</t>
  </si>
  <si>
    <t>Jaimey Fisher CINEMA And DIGITAL MEDIA PPM Only</t>
  </si>
  <si>
    <t>FPLCDM5471</t>
  </si>
  <si>
    <t>Finn Brunton CINEMA And DIGITAL MEDIA PPM Only</t>
  </si>
  <si>
    <t>FPLCLA0053</t>
  </si>
  <si>
    <t>Ralph Hexter CLASSICS PPM Only</t>
  </si>
  <si>
    <t>FPLCLA2710</t>
  </si>
  <si>
    <t>Carey Seal CLASSICS PPM Only</t>
  </si>
  <si>
    <t>FPLDES3748</t>
  </si>
  <si>
    <t>Javier Arbona Homar DESIGN PPM Only</t>
  </si>
  <si>
    <t>FPLEAL1814</t>
  </si>
  <si>
    <t>Michael Foster EAST ASIAN LANG And CULTURES PPM Only</t>
  </si>
  <si>
    <t>FPLEAL5057</t>
  </si>
  <si>
    <t>Michiko Suzuki EAST ASIAN LANGUAGES And CULTURES PPM Only</t>
  </si>
  <si>
    <t>FPLECN0436</t>
  </si>
  <si>
    <t>Sanjay R Singh ECONOMICS PPM Only</t>
  </si>
  <si>
    <t>FPLECN1521</t>
  </si>
  <si>
    <t>Deborah Swenson ECONOMICS PPM Only</t>
  </si>
  <si>
    <t>FPLECN3079</t>
  </si>
  <si>
    <t>Giacomo Bonanno ECONOMICS PPM Only</t>
  </si>
  <si>
    <t>FPLECN3107</t>
  </si>
  <si>
    <t>Alan M Taylor ECONOMICS PPM Only</t>
  </si>
  <si>
    <t>FPLECN3793</t>
  </si>
  <si>
    <t>Katherine A Eriksson ECONOMICS PPM Only</t>
  </si>
  <si>
    <t>FPLENL0503</t>
  </si>
  <si>
    <t>John Marx ENGLISH PPM Only</t>
  </si>
  <si>
    <t>FPLENL1115</t>
  </si>
  <si>
    <t>Maceo Montoya ENGLISH PPM Only</t>
  </si>
  <si>
    <t>FPLENL2109</t>
  </si>
  <si>
    <t>Seeta Chaganti ENGLISH PPM Only</t>
  </si>
  <si>
    <t>FPLENL2413</t>
  </si>
  <si>
    <t>Colin N Milburn ENGLISH PPM Only</t>
  </si>
  <si>
    <t>FPLENL3088</t>
  </si>
  <si>
    <t>Elizabeth C Miller ENGLISH PPM Only</t>
  </si>
  <si>
    <t>FPLENL3749</t>
  </si>
  <si>
    <t>Stephanie Boluk ENGLISH PPM Only</t>
  </si>
  <si>
    <t>FPLEPS2540</t>
  </si>
  <si>
    <t>David Osleger EARTH And PLANETARY SCIENCES PPM Only</t>
  </si>
  <si>
    <t>FPLEPS3947</t>
  </si>
  <si>
    <t>Dawn Sumner EARTH And PLANETARY SCIENCES PPM Only</t>
  </si>
  <si>
    <t>FPLFAI1691</t>
  </si>
  <si>
    <t>Michael Subialka FRENCH And ITALIAN PPM Only</t>
  </si>
  <si>
    <t>FPLGAR5012</t>
  </si>
  <si>
    <t>Jaimey Fisher GERMAN And RUSSIAN PPM Only</t>
  </si>
  <si>
    <t>FPLHIS0500</t>
  </si>
  <si>
    <t>Andres Resendez HISTORY PPM Only</t>
  </si>
  <si>
    <t>FPLHIS1614</t>
  </si>
  <si>
    <t>Corrie Decker HISTORY PPM Only</t>
  </si>
  <si>
    <t>FPLHIS3532</t>
  </si>
  <si>
    <t>Ari Kelman HISTORY PPM Only</t>
  </si>
  <si>
    <t>FPLHIS4494</t>
  </si>
  <si>
    <t>Lisa G Materson HISTORY PPM Only</t>
  </si>
  <si>
    <t>FPLLIN0935</t>
  </si>
  <si>
    <t>Kenji Sagae LINGUISTICS PPM Only</t>
  </si>
  <si>
    <t>FPLLIN3381</t>
  </si>
  <si>
    <t>Julia E Menard Warwick LINGUISTICS PPM Only</t>
  </si>
  <si>
    <t>FPLLIN3382</t>
  </si>
  <si>
    <t>Emily Morgan LINGUISTICS PPM Only</t>
  </si>
  <si>
    <t>FPLMAT0305</t>
  </si>
  <si>
    <t>Becca Thomases MATHEMATICS PPM Only</t>
  </si>
  <si>
    <t>FPLMAT0365</t>
  </si>
  <si>
    <t>Luis Rademacher MATHEMATICS PPM Only</t>
  </si>
  <si>
    <t>FPLMAT0784</t>
  </si>
  <si>
    <t>Martin Luu MATHEMATICS PPM Only</t>
  </si>
  <si>
    <t>FPLMAT1022</t>
  </si>
  <si>
    <t>Rishidev Chaudhuri MATHEMATICS PPM Only</t>
  </si>
  <si>
    <t>FPLMAT1839</t>
  </si>
  <si>
    <t>Gregory J Kuperberg MATHEMATICS PPM Only</t>
  </si>
  <si>
    <t>FPLMAT1977</t>
  </si>
  <si>
    <t>Elena Fuchs MATHEMATICS PPM Only</t>
  </si>
  <si>
    <t>FPLMAT2795</t>
  </si>
  <si>
    <t>Bruno Nachtergaele MATHEMATICS PPM Only</t>
  </si>
  <si>
    <t>FPLMAT4635</t>
  </si>
  <si>
    <t>Jesus De Loera MATHEMATICS PPM Only</t>
  </si>
  <si>
    <t>FPLMAT4705</t>
  </si>
  <si>
    <t>Albert Fannjiang MATHEMATICS PPM Only</t>
  </si>
  <si>
    <t>FPLMAT4716</t>
  </si>
  <si>
    <t>Erik Carlsson MATHEMATICS PPM Only</t>
  </si>
  <si>
    <t>FPLMSA0704</t>
  </si>
  <si>
    <t>Amy Motlagh MIDDLE EAST SOUTH ASIA PROGRAM PPM Only</t>
  </si>
  <si>
    <t>FPLMUS5102</t>
  </si>
  <si>
    <t>Henry Spiller MUSIC PPM Only</t>
  </si>
  <si>
    <t>FPLPHY1080</t>
  </si>
  <si>
    <t>Mukund Rangamani PHYSICS PPM Only</t>
  </si>
  <si>
    <t>FPLPHY1892</t>
  </si>
  <si>
    <t>Veronika Hubeny PHYSICS PPM Only</t>
  </si>
  <si>
    <t>FPLPHY2886</t>
  </si>
  <si>
    <t>Jaroslav Trnka PHYSICS PPM Only</t>
  </si>
  <si>
    <t>FPLPHY4017</t>
  </si>
  <si>
    <t>Rena J Zieve PHYSICS PPM Only</t>
  </si>
  <si>
    <t>FPLPOL3948</t>
  </si>
  <si>
    <t>Bradford S Jones POLITICAL SCIENCE PPM Only</t>
  </si>
  <si>
    <t>FPLPOL4544</t>
  </si>
  <si>
    <t>Jeannette Money POLITICAL SCIENCE PPM Only</t>
  </si>
  <si>
    <t>FPLPSC0486</t>
  </si>
  <si>
    <t>Camelia Hostinar Caudill PSYCHOLOGY PPM Only</t>
  </si>
  <si>
    <t>FPLCMB1721</t>
  </si>
  <si>
    <t>Simona Ghetti Center for Mind and Brain PPM Only</t>
  </si>
  <si>
    <t>FPLPSC1721</t>
  </si>
  <si>
    <t>Simona Ghetti PSYCHOLOGY PPM Only</t>
  </si>
  <si>
    <t>FPLPSC2790</t>
  </si>
  <si>
    <t>Tamara Swaab PSYCHOLOGY PPM Only</t>
  </si>
  <si>
    <t>FPLPSC4086</t>
  </si>
  <si>
    <t>Karen L Bales PSYCHOLOGY PPM Only</t>
  </si>
  <si>
    <t>FPLPSC4303</t>
  </si>
  <si>
    <t>Gail Goodman PSYCHOLOGY PPM Only</t>
  </si>
  <si>
    <t>FPLSAP1262</t>
  </si>
  <si>
    <t>Robert P Newcomb SPANISH And PORTUGUESE PPM Only</t>
  </si>
  <si>
    <t>FPLSOC3770</t>
  </si>
  <si>
    <t>David Kyle SOCIOLOGY PPM Only</t>
  </si>
  <si>
    <t>FPLSTS1546</t>
  </si>
  <si>
    <t>Timothy Lenoir SCIENCE And TECHNOLOGY STUDIES PPM Only</t>
  </si>
  <si>
    <t>FPLSTS2214</t>
  </si>
  <si>
    <t>Emily Rose Merchant SCIENCE And TECHNOLOGY STUDIES PPM Only</t>
  </si>
  <si>
    <t>FPLCMB2190</t>
  </si>
  <si>
    <t>Amanda Guyer CENTER For MIND And BRAIN PPM Only</t>
  </si>
  <si>
    <t>FPLCMB2337</t>
  </si>
  <si>
    <t>Lee Miller CENTER For MIND And BRAIN PPM Only</t>
  </si>
  <si>
    <t>FPMPSY3122</t>
  </si>
  <si>
    <t>Shaun Rafael MED Psychiatry And Behav Sci PPM Only</t>
  </si>
  <si>
    <t>FPMNEU3121</t>
  </si>
  <si>
    <t>Kiran Kanth MED Neurology PPM Only</t>
  </si>
  <si>
    <t>FPMEPM3120</t>
  </si>
  <si>
    <t>Kristen George MED Public Health Sciences PPM Only</t>
  </si>
  <si>
    <t>FPMRAD3119</t>
  </si>
  <si>
    <t>Jerrold Bushberg MED Radiology PPM Only</t>
  </si>
  <si>
    <t>FPMERM3118</t>
  </si>
  <si>
    <t>Jamil Bitar MED Emergency Medicine PPM Only</t>
  </si>
  <si>
    <t>FPLREL3117</t>
  </si>
  <si>
    <t>Flagg Miller RELIGIOUS STUDIES PPM Only</t>
  </si>
  <si>
    <t>FPECEE3116</t>
  </si>
  <si>
    <t>Boris Jeremic CIVIL And ENVIRONMENTAL ENGR PPM Only</t>
  </si>
  <si>
    <t>FPLHIS3115</t>
  </si>
  <si>
    <t>David Biale HISTORY PPM Only</t>
  </si>
  <si>
    <t>FPLLAW3114</t>
  </si>
  <si>
    <t>Leticia Saucedo SCHOOL OF LAW PPM Only</t>
  </si>
  <si>
    <t>FPLASA3113</t>
  </si>
  <si>
    <t>Sunaina Maira ASIAN AMERICAN PPM Only</t>
  </si>
  <si>
    <t>FPLEAL3112</t>
  </si>
  <si>
    <t>Chengzhi Chu EAST ASIAN LANG And CULTURES PPM Only</t>
  </si>
  <si>
    <t>FPLLAW3111</t>
  </si>
  <si>
    <t>Lisa Pruitt SCHOOL OF LAW PPM Only</t>
  </si>
  <si>
    <t>FPMPSY3110</t>
  </si>
  <si>
    <t>Walter Ladson Hinton MED Psychiatry And Behav Sci PPM Only</t>
  </si>
  <si>
    <t>FPLEPS3109</t>
  </si>
  <si>
    <t>Nicholas Pinter EARTH And PLANETARY SCIENCES PPM Only</t>
  </si>
  <si>
    <t>FPABAE3108</t>
  </si>
  <si>
    <t>Ning Pan BIOLOGICAL And AG ENGINEERING PPM Only</t>
  </si>
  <si>
    <t>FPGSM13107</t>
  </si>
  <si>
    <t>Alan M Taylor GRADUATE SCHOOL OF MANAGEMENT PPM Only</t>
  </si>
  <si>
    <t>FPLPHI3106</t>
  </si>
  <si>
    <t>Jan Szaif PHILOSOPHY PPM Only</t>
  </si>
  <si>
    <t>FPBMMG3105</t>
  </si>
  <si>
    <t>Scott Dawson MICROBIOLOGY And MOLEC GENETICS PPM Only</t>
  </si>
  <si>
    <t>FPLECN3103</t>
  </si>
  <si>
    <t>Arman Rezaee ECONOMICS PPM Only</t>
  </si>
  <si>
    <t>FPLLAW3102</t>
  </si>
  <si>
    <t>Mario Biagioli SCHOOL OF LAW PPM Only</t>
  </si>
  <si>
    <t>FPLPSC3101</t>
  </si>
  <si>
    <t>Debra Long PSYCHOLOGY PPM Only</t>
  </si>
  <si>
    <t>FPLLAW3100</t>
  </si>
  <si>
    <t>Dennis Ventry SCHOOL OF LAW PPM Only</t>
  </si>
  <si>
    <t>FPEBME3099</t>
  </si>
  <si>
    <t>Simon Cherry BIOMEDICAL ENGINEERING PPM Only</t>
  </si>
  <si>
    <t>FPMPSY3098</t>
  </si>
  <si>
    <t>Carlina R Wheeler MED Psychiatry And Behav Sci PPM Only</t>
  </si>
  <si>
    <t>FPLEAL3097</t>
  </si>
  <si>
    <t>David Gundry EAST ASIAN LANG And CULTURES PPM Only</t>
  </si>
  <si>
    <t>FPLLAW3096</t>
  </si>
  <si>
    <t>Gabriel Chin SCHOOL OF LAW PPM Only</t>
  </si>
  <si>
    <t>FPLFAI3095</t>
  </si>
  <si>
    <t>Noah Guynn FRENCH And ITALIAN PPM Only</t>
  </si>
  <si>
    <t>FPLPHI3094</t>
  </si>
  <si>
    <t>Cody Gilmore PHILOSOPHY PPM Only</t>
  </si>
  <si>
    <t>FPLENL3093</t>
  </si>
  <si>
    <t>Joe Wenderoth ENGLISH PPM Only</t>
  </si>
  <si>
    <t>FPECSE3092</t>
  </si>
  <si>
    <t>Patrice Koehl ENGR COMPUTER SCIENCE PPM Only</t>
  </si>
  <si>
    <t>FPLASA3091</t>
  </si>
  <si>
    <t>Richard Kim ASIAN AMERICAN PPM Only</t>
  </si>
  <si>
    <t>FPEMAE3090</t>
  </si>
  <si>
    <t>Raissa Dsouza MECHANICAL And AEROSPACE ENGR PPM Only</t>
  </si>
  <si>
    <t>FPLMUS3089</t>
  </si>
  <si>
    <t>Matilda Hofman MUSIC PPM Only</t>
  </si>
  <si>
    <t>FPAANS3087</t>
  </si>
  <si>
    <t>James Oltjen ANIMAL SCIENCE PPM Only</t>
  </si>
  <si>
    <t>FPECSE3086</t>
  </si>
  <si>
    <t>Shyhtsun Wu ENGR COMPUTER SCIENCE PPM Only</t>
  </si>
  <si>
    <t>FPECSE3085</t>
  </si>
  <si>
    <t>Francois Gygi ENGR COMPUTER SCIENCE PPM Only</t>
  </si>
  <si>
    <t>FPMINT3084</t>
  </si>
  <si>
    <t>Kara Schmidt MED Int Med Admin PPM Only</t>
  </si>
  <si>
    <t>FPLPHY3083</t>
  </si>
  <si>
    <t>Lori Lubin PHYSICS PPM Only</t>
  </si>
  <si>
    <t>FPLMAT3082</t>
  </si>
  <si>
    <t>Joseph Biello MATHEMATICS PPM Only</t>
  </si>
  <si>
    <t>FPVVME3081</t>
  </si>
  <si>
    <t>Jonna Mazet VM MEDICINE And EPIDEMIOLOGY PPM Only</t>
  </si>
  <si>
    <t>FPLENL3080</t>
  </si>
  <si>
    <t>Hsuan Hsu ENGLISH PPM Only</t>
  </si>
  <si>
    <t>FPLPSC3078</t>
  </si>
  <si>
    <t>Shelley A Blozis Villarreal PSYCHOLOGY PPM Only</t>
  </si>
  <si>
    <t>FPLMAT3077</t>
  </si>
  <si>
    <t>Craig Tracy MATHEMATICS PPM Only</t>
  </si>
  <si>
    <t>FPLECN3076</t>
  </si>
  <si>
    <t>Takuya Ura ECONOMICS PPM Only</t>
  </si>
  <si>
    <t>FPANUT3075</t>
  </si>
  <si>
    <t>Peter Havel NUTRITION PPM Only</t>
  </si>
  <si>
    <t>FPVVMB3075</t>
  </si>
  <si>
    <t>Peter Havel VM MOLECULAR BIO SCIENCES PPM Only</t>
  </si>
  <si>
    <t>FPLCMN3074</t>
  </si>
  <si>
    <t>Jorge Pena COMMUNICATION PPM Only</t>
  </si>
  <si>
    <t>FPIMHP3073</t>
  </si>
  <si>
    <t>Garima Agrawal MED Int Med Hospitalist PPM Only</t>
  </si>
  <si>
    <t>FPLENL3072</t>
  </si>
  <si>
    <t>Kathleen Frederickson ENGLISH PPM Only</t>
  </si>
  <si>
    <t>FPLHIS3071</t>
  </si>
  <si>
    <t>Rachel Jean Baptiste HISTORY PPM Only</t>
  </si>
  <si>
    <t>FPBMMG3070</t>
  </si>
  <si>
    <t>Neil Hunter MICROBIOLOGY And MOLEC GENETICS PPM Only</t>
  </si>
  <si>
    <t>FPLCOM3069</t>
  </si>
  <si>
    <t>Noha Radwan COMPARATIVE LITERATURE PPM Only</t>
  </si>
  <si>
    <t>FPIMHP3068</t>
  </si>
  <si>
    <t>Theresa Duong MED Int Med Hospitalist PPM Only</t>
  </si>
  <si>
    <t>FPLMAT3067</t>
  </si>
  <si>
    <t>Matthias Koeppe MATHEMATICS PPM Only</t>
  </si>
  <si>
    <t>FPIMHP3066</t>
  </si>
  <si>
    <t>Daniel A Okamoto MED Int Med Hospitalist PPM Only</t>
  </si>
  <si>
    <t>FPIMHP3065</t>
  </si>
  <si>
    <t>Diana Mai Nguyen MED Int Med Hospitalist PPM Only</t>
  </si>
  <si>
    <t>FPAFST3064</t>
  </si>
  <si>
    <t>Jean Xavier Guinard FOOD SCIENCE And TECHNOLOGY PPM Only</t>
  </si>
  <si>
    <t>FPECSE3063</t>
  </si>
  <si>
    <t>Hao Chen ENGR COMPUTER SCIENCE PPM Only</t>
  </si>
  <si>
    <t>FPLMUS3062</t>
  </si>
  <si>
    <t>Carol Hess MUSIC PPM Only</t>
  </si>
  <si>
    <t>FPIMEN3061</t>
  </si>
  <si>
    <t>Alison Semrad MED Int Med Endocrinology PPM Only</t>
  </si>
  <si>
    <t>FPEMAE3060</t>
  </si>
  <si>
    <t>Benjamin Shaw MECHANICAL And AEROSPACE ENGR PPM Only</t>
  </si>
  <si>
    <t>FPLPHY3059</t>
  </si>
  <si>
    <t>Marusa Bradac PHYSICS PPM Only</t>
  </si>
  <si>
    <t>FPLHIS3058</t>
  </si>
  <si>
    <t>Beverly Bossler HISTORY PPM Only</t>
  </si>
  <si>
    <t>FPLLAW3057</t>
  </si>
  <si>
    <t>Courtney Joslin SCHOOL OF LAW PPM Only</t>
  </si>
  <si>
    <t>FPLPHY3056</t>
  </si>
  <si>
    <t>Christopher Fassnacht PHYSICS PPM Only</t>
  </si>
  <si>
    <t>FPECHM3055</t>
  </si>
  <si>
    <t>Subhash Mahajan MATERIALS SCIENCE And ENGINEERING PPM Only</t>
  </si>
  <si>
    <t>FPLAST3054</t>
  </si>
  <si>
    <t>William Pardee ART Studio PPM Only</t>
  </si>
  <si>
    <t>FPLAHI3054</t>
  </si>
  <si>
    <t>William Pardee ART And ART HISTORY PPM Only</t>
  </si>
  <si>
    <t>FPLPHI3053</t>
  </si>
  <si>
    <t>Roberta Millstein PHILOSOPHY PPM Only</t>
  </si>
  <si>
    <t>FPAENM3052</t>
  </si>
  <si>
    <t>Diane Ullman ENTOMOLOGY NEMATOLOGY PPM Only</t>
  </si>
  <si>
    <t>FPEECE3051</t>
  </si>
  <si>
    <t>Shuguang Cui ELECT And COMP ENGR PPM Only</t>
  </si>
  <si>
    <t>FPMPED3050</t>
  </si>
  <si>
    <t>Dennis Styne MED Pediatrics PPM Only</t>
  </si>
  <si>
    <t>FPLMUS3049</t>
  </si>
  <si>
    <t>Kurt Edward Rohde MUSIC PPM Only</t>
  </si>
  <si>
    <t>FPLPOL3048</t>
  </si>
  <si>
    <t>Zeev Maoz POLITICAL SCIENCE PPM Only</t>
  </si>
  <si>
    <t>FPMCEL3047</t>
  </si>
  <si>
    <t>Nadean Brown MED Cell Biology And Human Anat PPM Only</t>
  </si>
  <si>
    <t>FPLDES3046</t>
  </si>
  <si>
    <t>Jiayi Young DEPARTMENT OF DESIGN PPM Only</t>
  </si>
  <si>
    <t>FPLPHY3045</t>
  </si>
  <si>
    <t>Robert Svoboda PHYSICS PPM Only</t>
  </si>
  <si>
    <t>FPVVSR3044</t>
  </si>
  <si>
    <t>Pauline Wong VM SURGRAD SCIENCE PPM Only</t>
  </si>
  <si>
    <t>FPMINT3043</t>
  </si>
  <si>
    <t>Esther Hui MED Int Med Admin PPM Only</t>
  </si>
  <si>
    <t>FPMSUR3042</t>
  </si>
  <si>
    <t>Anders Davidson MED Surgery PPM Only</t>
  </si>
  <si>
    <t>FPMERM3041</t>
  </si>
  <si>
    <t>Bjork Olafsdottir Gardali MED Emergency Medicine PPM Only</t>
  </si>
  <si>
    <t>FPLENL3040</t>
  </si>
  <si>
    <t>Jennifer Tinonga ENGLISH PPM Only</t>
  </si>
  <si>
    <t>FPLPHY3039</t>
  </si>
  <si>
    <t>Joseph Mitchell PHYSICS PPM Only</t>
  </si>
  <si>
    <t>FPGSM13038</t>
  </si>
  <si>
    <t>Emma L ORourke Powell GRADUATE SCHOOL OF MANAGEMENT PPM Only</t>
  </si>
  <si>
    <t>FPMERM3037</t>
  </si>
  <si>
    <t>Roger Yang MED Emergency Medicine PPM Only</t>
  </si>
  <si>
    <t>FPMFCM3036</t>
  </si>
  <si>
    <t>Grace Amadi MED Family And Community Med PPM Only</t>
  </si>
  <si>
    <t>FPMOBG3035</t>
  </si>
  <si>
    <t>Ernest Zeringue MED Obstetrics And Gynecology PPM Only</t>
  </si>
  <si>
    <t>FPMERM3034</t>
  </si>
  <si>
    <t>William Durston MED Emergency Medicine PPM Only</t>
  </si>
  <si>
    <t>FPMERM3033</t>
  </si>
  <si>
    <t>John Wong MED Emergency Medicine PPM Only</t>
  </si>
  <si>
    <t>FPBNPB3032</t>
  </si>
  <si>
    <t>Grace Rosenquist NEURO PHYSIO And BEHAVIOR PPM Only</t>
  </si>
  <si>
    <t>FPMPED3031</t>
  </si>
  <si>
    <t>Jennifer Scoble MED Pediatrics PPM Only</t>
  </si>
  <si>
    <t>FPAETX3030</t>
  </si>
  <si>
    <t>Barry Miller ENVIRONMENTAL TOXICOLOGY PPM Only</t>
  </si>
  <si>
    <t>FPMFCM3029</t>
  </si>
  <si>
    <t>Theresa Schill MED Family And Community Med PPM Only</t>
  </si>
  <si>
    <t>FPMOBG3028</t>
  </si>
  <si>
    <t>Joseph Zimmerman MED Obstetrics And Gynecology PPM Only</t>
  </si>
  <si>
    <t>FPMPAT3027</t>
  </si>
  <si>
    <t>Dongguang Wei MED Pathology And Lab Medicine PPM Only</t>
  </si>
  <si>
    <t>FPLENL3026</t>
  </si>
  <si>
    <t>Jessica Gray ENGLISH PPM Only</t>
  </si>
  <si>
    <t>FPBNPB3025</t>
  </si>
  <si>
    <t>Marilyn Ramenofsky NEURO PHYSIO And BEHAVIOR PPM Only</t>
  </si>
  <si>
    <t>FPAPLS3024</t>
  </si>
  <si>
    <t>Giulia Marino PLANT SCIENCES PPM Only</t>
  </si>
  <si>
    <t>FPAHCE3023</t>
  </si>
  <si>
    <t>Meredith Branstad HUMAN ECOLOGY PPM Only</t>
  </si>
  <si>
    <t>FPEMAE3022</t>
  </si>
  <si>
    <t>James Schaaf MECHANICAL And AEROSPACE ENGR PPM Only</t>
  </si>
  <si>
    <t>FPLAMS3021</t>
  </si>
  <si>
    <t>Eleftheria Arapoglou AMERICAN STUDIES PPM Only</t>
  </si>
  <si>
    <t>FPLSOC3020</t>
  </si>
  <si>
    <t>Fred Block SOCIOLOGY PPM Only</t>
  </si>
  <si>
    <t>FPEBAE3019</t>
  </si>
  <si>
    <t>Kurt Kornbluth BIOLOGICAL And AG ENGINEERING PPM Only</t>
  </si>
  <si>
    <t>FPMANS3018</t>
  </si>
  <si>
    <t>Nicole Weiss MED Anesth And Pain Medicine PPM Only</t>
  </si>
  <si>
    <t>FPMORT3017</t>
  </si>
  <si>
    <t>Mauro Giordani MED Orthopaedic Surgery PPM Only</t>
  </si>
  <si>
    <t>FPMERM3016</t>
  </si>
  <si>
    <t>David James Betting MED Emergency Medicine PPM Only</t>
  </si>
  <si>
    <t>FPAETX3015</t>
  </si>
  <si>
    <t>Norman Kado ENVIRONMENTAL TOXICOLOGY PPM Only</t>
  </si>
  <si>
    <t>FPBMCB3014</t>
  </si>
  <si>
    <t>Marilynn Etzler MOLECULAR And CELLULAR BIO PPM Only</t>
  </si>
  <si>
    <t>FPVVME3013</t>
  </si>
  <si>
    <t>Donald Strombeck VM MEDICINE And EPIDEMIOLOGY PPM Only</t>
  </si>
  <si>
    <t>FPLPSC3012</t>
  </si>
  <si>
    <t>Victoria Cross PSYCHOLOGY PPM Only</t>
  </si>
  <si>
    <t>FPMEPM3011</t>
  </si>
  <si>
    <t>Hadeer Al Ani MED Public Health Sciences PPM Only</t>
  </si>
  <si>
    <t>FPMNEU3010</t>
  </si>
  <si>
    <t>Jeffrey Kennedy MED Neurology PPM Only</t>
  </si>
  <si>
    <t>FPVPMI3009</t>
  </si>
  <si>
    <t>Marta Marthas VM PATHOLOGY MICRO And IMMUN PPM Only</t>
  </si>
  <si>
    <t>FPLEAL3008</t>
  </si>
  <si>
    <t>Michelle Yeh EAST ASIAN LANG And CULTURES PPM Only</t>
  </si>
  <si>
    <t>FPLPSC3007</t>
  </si>
  <si>
    <t>Emilio Ferrer Caja PSYCHOLOGY PPM Only</t>
  </si>
  <si>
    <t>FPIMPM3006</t>
  </si>
  <si>
    <t>Mark Avdalovic MED Int Med Pulmonary PPM Only</t>
  </si>
  <si>
    <t>FPMPED3005</t>
  </si>
  <si>
    <t>Adrienne Hoyt Austin MED Pediatrics PPM Only</t>
  </si>
  <si>
    <t>FPMPSY3004</t>
  </si>
  <si>
    <t>Julie Schweitzer MED Psychiatry And Behav Sci PPM Only</t>
  </si>
  <si>
    <t>FPBMMG3003</t>
  </si>
  <si>
    <t>Stanley Artz MICROBIOLOGY And MOLEC GENETICS PPM Only</t>
  </si>
  <si>
    <t>FPAANS3002</t>
  </si>
  <si>
    <t>Maja Makagon Stuart ANIMAL SCIENCE PPM Only</t>
  </si>
  <si>
    <t>FPMNEU3001</t>
  </si>
  <si>
    <t>R Scobey MED Neurology PPM Only</t>
  </si>
  <si>
    <t>FPIMPM3000</t>
  </si>
  <si>
    <t>Carroll Cross MED Int Med Pulmonary PPM Only</t>
  </si>
  <si>
    <t>FPVHFS2999</t>
  </si>
  <si>
    <t>Bradd Barr CA ANIMAL HLTH And FOOD SAFETY LAB PPM Only</t>
  </si>
  <si>
    <t>FPIMHP2998</t>
  </si>
  <si>
    <t>Andrea Kim MED Int Med Hospitalist PPM Only</t>
  </si>
  <si>
    <t>FPMPSY2997</t>
  </si>
  <si>
    <t>Andres Sciolla MED Psychiatry And Behav Sci PPM Only</t>
  </si>
  <si>
    <t>FPMOTO2996</t>
  </si>
  <si>
    <t>Paul Donald MED Otolaryngology PPM Only</t>
  </si>
  <si>
    <t>FPAARE2995</t>
  </si>
  <si>
    <t>Lovell Jarvis AG And RESOURCE ECONOMICS PPM Only</t>
  </si>
  <si>
    <t>FPBPLB2994</t>
  </si>
  <si>
    <t>Anne Britt PLANT BIOLOGY PPM Only</t>
  </si>
  <si>
    <t>FPLLAW2993</t>
  </si>
  <si>
    <t>Kristin Brandt LAW LIBRARY PPM Only</t>
  </si>
  <si>
    <t>FPMINT2992</t>
  </si>
  <si>
    <t>Robert Quadro MED Int Med Admin PPM Only</t>
  </si>
  <si>
    <t>FPANUT2991</t>
  </si>
  <si>
    <t>Louis Grivetti NUTRITION PPM Only</t>
  </si>
  <si>
    <t>FPLASA2990</t>
  </si>
  <si>
    <t>Wendy Ho ASIAN AMERICAN PPM Only</t>
  </si>
  <si>
    <t>FPMPSY2989</t>
  </si>
  <si>
    <t>Lorin Scher MED Psychiatry And Behav Sci PPM Only</t>
  </si>
  <si>
    <t>FPMPED2988</t>
  </si>
  <si>
    <t>Diane Louie Chan MED Pediatrics PPM Only</t>
  </si>
  <si>
    <t>FPVVME2987</t>
  </si>
  <si>
    <t>Edward Feldman VM MEDICINE And EPIDEMIOLOGY PPM Only</t>
  </si>
  <si>
    <t>FPEBME2986</t>
  </si>
  <si>
    <t>Michael Savageau BIOMEDICAL ENGINEERING PPM Only</t>
  </si>
  <si>
    <t>FPVVSR2985</t>
  </si>
  <si>
    <t>Marguerite Knipe VM SURGRAD SCIENCE PPM Only</t>
  </si>
  <si>
    <t>FPAHCE2984</t>
  </si>
  <si>
    <t>David Campbell HUMAN ECOLOGY PPM Only</t>
  </si>
  <si>
    <t>FPMOPH2983</t>
  </si>
  <si>
    <t>Michael Yen MED Eye Center PPM Only</t>
  </si>
  <si>
    <t>FPLPHY2982</t>
  </si>
  <si>
    <t>John Gunion PHYSICS PPM Only</t>
  </si>
  <si>
    <t>FPAPPA2981</t>
  </si>
  <si>
    <t>Greg Browne PLANT PATHOLOGY PPM Only</t>
  </si>
  <si>
    <t>FPLLAW2980</t>
  </si>
  <si>
    <t>Shama Mesiwala SCHOOL OF LAW PPM Only</t>
  </si>
  <si>
    <t>FPMPED2979</t>
  </si>
  <si>
    <t>Frank Ing MED Pediatrics PPM Only</t>
  </si>
  <si>
    <t>FPEECE2978</t>
  </si>
  <si>
    <t>Mohammed Ghausi ELECT And COMP ENGR PPM Only</t>
  </si>
  <si>
    <t>FPLENL2977</t>
  </si>
  <si>
    <t>Margaret Ronda ENGLISH PPM Only</t>
  </si>
  <si>
    <t>FPAPLS2976</t>
  </si>
  <si>
    <t>Carlos Crisosto PLANT SCIENCES PPM Only</t>
  </si>
  <si>
    <t>FPMSUR2975</t>
  </si>
  <si>
    <t>Misty Humphries MED Surgery PPM Only</t>
  </si>
  <si>
    <t>FPAHCE2974</t>
  </si>
  <si>
    <t>Keith Barton HUMAN ECOLOGY PPM Only</t>
  </si>
  <si>
    <t>FPIMCA2973</t>
  </si>
  <si>
    <t>Jason Rogers MED INT MED CARDIOLOGY PPM Only</t>
  </si>
  <si>
    <t>FPMBIO2972</t>
  </si>
  <si>
    <t>Colleen Sweeney MED Biochem And Molecular Med PPM Only</t>
  </si>
  <si>
    <t>FPMOPH2971</t>
  </si>
  <si>
    <t>Jonathan Perlman MED Eye Center PPM Only</t>
  </si>
  <si>
    <t>FPMPSY2970</t>
  </si>
  <si>
    <t>Stacey Peerson MED Psychiatry And Behav Sci PPM Only</t>
  </si>
  <si>
    <t>FPMPAT2969</t>
  </si>
  <si>
    <t>W Toreson MED Pathology And Lab Medicine PPM Only</t>
  </si>
  <si>
    <t>FPMERM2968</t>
  </si>
  <si>
    <t>Nicolas Tom Sawyer MED Emergency Medicine PPM Only</t>
  </si>
  <si>
    <t>FPLENL2967</t>
  </si>
  <si>
    <t>Christopher Wallis ENGLISH PPM Only</t>
  </si>
  <si>
    <t>FPAPLS2966</t>
  </si>
  <si>
    <t>Gale Mcgranahan PLANT SCIENCES PPM Only</t>
  </si>
  <si>
    <t>FPIMGI2965</t>
  </si>
  <si>
    <t>Amar Al Juburi MED Int Med Gastroenterology PPM Only</t>
  </si>
  <si>
    <t>FPECSE2964</t>
  </si>
  <si>
    <t>Matthew Farrens ENGR COMPUTER SCIENCE PPM Only</t>
  </si>
  <si>
    <t>FPMINT2963</t>
  </si>
  <si>
    <t>Roblee Allen MED Internal Medicine PPM Only</t>
  </si>
  <si>
    <t>FPECHM2962</t>
  </si>
  <si>
    <t>Joanna Groza MATERIALS SCIENCE And ENGINEERING PPM Only</t>
  </si>
  <si>
    <t>FPLAHI2961</t>
  </si>
  <si>
    <t>Diana Strazdes ART And ART HISTORY PPM Only</t>
  </si>
  <si>
    <t>FPEECE2960</t>
  </si>
  <si>
    <t>Qun Gu ELECT And COMP ENGR PPM Only</t>
  </si>
  <si>
    <t>FPMPED2958</t>
  </si>
  <si>
    <t>Caroline Chantry MED Pediatrics PPM Only</t>
  </si>
  <si>
    <t>FPLEAL2957</t>
  </si>
  <si>
    <t>Miyo Uchida EAST ASIAN LANG And CULTURES PPM Only</t>
  </si>
  <si>
    <t>FPMADM2956</t>
  </si>
  <si>
    <t>Robert Rudas MED Deans Office PPM Only</t>
  </si>
  <si>
    <t>FPVPMI2955</t>
  </si>
  <si>
    <t>Peter Moore VM PATHOLOGY MICRO And IMMUN PPM Only</t>
  </si>
  <si>
    <t>FPALAW2954</t>
  </si>
  <si>
    <t>Sanjai Parikh LAND AIR And WATER RESOURCES PPM Only</t>
  </si>
  <si>
    <t>FPMPSY2953</t>
  </si>
  <si>
    <t>Stewart Teal MED Psychiatry And Behav Sci PPM Only</t>
  </si>
  <si>
    <t>FPMPSY2952</t>
  </si>
  <si>
    <t>Stephen Noctor MED Psychiatry And Behav Sci PPM Only</t>
  </si>
  <si>
    <t>FPLPHY2951</t>
  </si>
  <si>
    <t>Linton Corruccini PHYSICS PPM Only</t>
  </si>
  <si>
    <t>FPMPED2950</t>
  </si>
  <si>
    <t>Mary Beth Steinfeld MED Pediatrics PPM Only</t>
  </si>
  <si>
    <t>FPMSUR2949</t>
  </si>
  <si>
    <t>William Pevec MED Surgery PPM Only</t>
  </si>
  <si>
    <t>FPMPED2948</t>
  </si>
  <si>
    <t>Shiwaji Pawar MED Pediatrics PPM Only</t>
  </si>
  <si>
    <t>FPLUWP2947</t>
  </si>
  <si>
    <t>Andrea Ross UNIVERSITY WRITING PROGRAM PPM Only</t>
  </si>
  <si>
    <t>FPVVME2946</t>
  </si>
  <si>
    <t>Ilana Halperin VM MEDICINE And EPIDEMIOLOGY PPM Only</t>
  </si>
  <si>
    <t>FPBMCB2945</t>
  </si>
  <si>
    <t>Daniel Starr MOLECULAR And CELLULAR BIO PPM Only</t>
  </si>
  <si>
    <t>FPLDES2944</t>
  </si>
  <si>
    <t>Simon Sadler DEPARTMENT OF DESIGN PPM Only</t>
  </si>
  <si>
    <t>FPMFCM2943</t>
  </si>
  <si>
    <t>Amanda Mooneyham MED Family And Community Med PPM Only</t>
  </si>
  <si>
    <t>FPLPHI2942</t>
  </si>
  <si>
    <t>Michael Wedin PHILOSOPHY PPM Only</t>
  </si>
  <si>
    <t>FPLUWP2941</t>
  </si>
  <si>
    <t>Mardena Creek Michelson UNIVERSITY WRITING PROGRAM PPM Only</t>
  </si>
  <si>
    <t>FPTRAN2940</t>
  </si>
  <si>
    <t>Angela Sanguinetti INST OF TRANSPORTATION STUDIES PPM Only</t>
  </si>
  <si>
    <t>FPLCHE2939</t>
  </si>
  <si>
    <t>James Swinehart CHEMISTRY PPM Only</t>
  </si>
  <si>
    <t>FPBPLB2938</t>
  </si>
  <si>
    <t>Philipp Zerbe PLANT BIOLOGY PPM Only</t>
  </si>
  <si>
    <t>FPMMIC2937</t>
  </si>
  <si>
    <t>Michael Leibowitz MED Medical Microbiology And Imm PPM Only</t>
  </si>
  <si>
    <t>FPMANS2936</t>
  </si>
  <si>
    <t>John Eisele MED Anesth And Pain Medicine PPM Only</t>
  </si>
  <si>
    <t>FPVVME2935</t>
  </si>
  <si>
    <t>Lynelle Johnson VM MEDICINE And EPIDEMIOLOGY PPM Only</t>
  </si>
  <si>
    <t>FPAHCE2934</t>
  </si>
  <si>
    <t>Stephen Wheeler HUMAN ECOLOGY PPM Only</t>
  </si>
  <si>
    <t>FPLCMN2933</t>
  </si>
  <si>
    <t>Heather Hether COMMUNICATION PPM Only</t>
  </si>
  <si>
    <t>FPBNPB2932</t>
  </si>
  <si>
    <t>Mitchell Sutter NEURO PHYSIO And BEHAVIOR PPM Only</t>
  </si>
  <si>
    <t>FPBCNS2932</t>
  </si>
  <si>
    <t>Mitchell Sutter Center for Neuroscience PPM Only</t>
  </si>
  <si>
    <t>FPDEDU2931</t>
  </si>
  <si>
    <t>Cynthia Passmore EDUCATION PPM Only</t>
  </si>
  <si>
    <t>FPMDER2930</t>
  </si>
  <si>
    <t>Suzanne Kilmer MED Dermatology PPM Only</t>
  </si>
  <si>
    <t>FPIMHP2929</t>
  </si>
  <si>
    <t>Kristy P Mathes MED Int Med Hospitalist PPM Only</t>
  </si>
  <si>
    <t>FPECHE2928</t>
  </si>
  <si>
    <t>Gregory Miller CHEMICAL ENGINEERING PPM Only</t>
  </si>
  <si>
    <t>FPAPLS2927</t>
  </si>
  <si>
    <t>Robert Denison PLANT SCIENCES PPM Only</t>
  </si>
  <si>
    <t>FPEECE2926</t>
  </si>
  <si>
    <t>A Gundes ELECT And COMP ENGR PPM Only</t>
  </si>
  <si>
    <t>FPVVMB2925</t>
  </si>
  <si>
    <t>Birgit Puschner VM MOLECULAR BIO SCIENCES PPM Only</t>
  </si>
  <si>
    <t>FPLENL2924</t>
  </si>
  <si>
    <t>Kathleen Peterson ENGLISH PPM Only</t>
  </si>
  <si>
    <t>FPMERM2923</t>
  </si>
  <si>
    <t>Gilbert Arroyo MED Emergency Medicine PPM Only</t>
  </si>
  <si>
    <t>FPANUT2922</t>
  </si>
  <si>
    <t>Nancy Hudson NUTRITION PPM Only</t>
  </si>
  <si>
    <t>FPIMPM2921</t>
  </si>
  <si>
    <t>George Gallardo MED Int Med Pulmonary PPM Only</t>
  </si>
  <si>
    <t>FPAENM2920</t>
  </si>
  <si>
    <t>Becky Westerdahl ENTOMOLOGY NEMATOLOGY PPM Only</t>
  </si>
  <si>
    <t>FPMNSG2919</t>
  </si>
  <si>
    <t>Philip Schwartzkroin MED Neurological Surgery PPM Only</t>
  </si>
  <si>
    <t>FPMDER2918</t>
  </si>
  <si>
    <t>Fu Tong Liu MED Dermatology PPM Only</t>
  </si>
  <si>
    <t>FPEECE2917</t>
  </si>
  <si>
    <t>Houman Homayoun ELECT And COMP ENGR PPM Only</t>
  </si>
  <si>
    <t>FPAHCE2916</t>
  </si>
  <si>
    <t>Adrienne Nishina HUMAN ECOLOGY PPM Only</t>
  </si>
  <si>
    <t>FPMOBG2915</t>
  </si>
  <si>
    <t>Kenneth Niswander MED Obstetrics And Gynecology PPM Only</t>
  </si>
  <si>
    <t>FPECEE2914</t>
  </si>
  <si>
    <t>Ross Boulanger CIVIL And ENVIRONMENTAL ENGR PPM Only</t>
  </si>
  <si>
    <t>FPVVMB2913</t>
  </si>
  <si>
    <t>James Morris VM MOLECULAR BIO SCIENCES PPM Only</t>
  </si>
  <si>
    <t>FPEBME2912</t>
  </si>
  <si>
    <t>Jennifer H Choi BIOMEDICAL ENGINEERING PPM Only</t>
  </si>
  <si>
    <t>FPMADM2911</t>
  </si>
  <si>
    <t>Robert Hartmann MED Deans Office PPM Only</t>
  </si>
  <si>
    <t>FPALAW2910</t>
  </si>
  <si>
    <t>Cort Anastasio LAND AIR And WATER RESOURCES PPM Only</t>
  </si>
  <si>
    <t>FPMOTO2909</t>
  </si>
  <si>
    <t>Edward Strong MED Otolaryngology PPM Only</t>
  </si>
  <si>
    <t>FPLENL2908</t>
  </si>
  <si>
    <t>Kenneth Connally ENGLISH PPM Only</t>
  </si>
  <si>
    <t>FPMHPH2907</t>
  </si>
  <si>
    <t>Colleen Clancy MED Physiology And Membrane Biol PPM Only</t>
  </si>
  <si>
    <t>FPIMNE2906</t>
  </si>
  <si>
    <t>Suresh Appasamy MED Int Med Nephrology PPM Only</t>
  </si>
  <si>
    <t>FPIMEN2905</t>
  </si>
  <si>
    <t>Aili Guo MED Int Med Endocrinology PPM Only</t>
  </si>
  <si>
    <t>FPAVIT2904</t>
  </si>
  <si>
    <t>Ron Runnebaum VITICULTURE And ENOLOGY PPM Only</t>
  </si>
  <si>
    <t>FPMOPH2903</t>
  </si>
  <si>
    <t>Jeffrey Caspar MED Eye Center PPM Only</t>
  </si>
  <si>
    <t>FPAHCE2902</t>
  </si>
  <si>
    <t>Jay Belsky HUMAN ECOLOGY PPM Only</t>
  </si>
  <si>
    <t>FPLSOC2901</t>
  </si>
  <si>
    <t>Laura Grindstaff SOCIOLOGY PPM Only</t>
  </si>
  <si>
    <t>FPVPMI2900</t>
  </si>
  <si>
    <t>Frederick Murphy VM PATHOLOGY MICRO And IMMUN PPM Only</t>
  </si>
  <si>
    <t>FPLFAI2899</t>
  </si>
  <si>
    <t>Eric Louis Russell FRENCH And ITALIAN PPM Only</t>
  </si>
  <si>
    <t>FPMEPM2898</t>
  </si>
  <si>
    <t>Stephen Mccurdy MED Public Health Sciences PPM Only</t>
  </si>
  <si>
    <t>FPVPMI2897</t>
  </si>
  <si>
    <t>Nigel Maclachlan VM PATHOLOGY MICRO And IMMUN PPM Only</t>
  </si>
  <si>
    <t>FPVPMI2896</t>
  </si>
  <si>
    <t>Jennine Ochoa VM PATHOLOGY MICRO And IMMUN PPM Only</t>
  </si>
  <si>
    <t>FPGRAD2895</t>
  </si>
  <si>
    <t>Gil Tal GRADUATE DIVISION PPM Only</t>
  </si>
  <si>
    <t>FPMPSY2894</t>
  </si>
  <si>
    <t>Ann Bezmalinovic MED Psychiatry And Behav Sci PPM Only</t>
  </si>
  <si>
    <t>FPVVME2893</t>
  </si>
  <si>
    <t>Jenessa Gjeltema VM MEDICINE And EPIDEMIOLOGY PPM Only</t>
  </si>
  <si>
    <t>FPMOTO2892</t>
  </si>
  <si>
    <t>Daniel Cates MED Otolaryngology PPM Only</t>
  </si>
  <si>
    <t>FPLCMN2891</t>
  </si>
  <si>
    <t>Michael Motley COMMUNICATION PPM Only</t>
  </si>
  <si>
    <t>FPVVSR2890</t>
  </si>
  <si>
    <t>Amandeep Chohan VM SURGRAD SCIENCE PPM Only</t>
  </si>
  <si>
    <t>FPMRAD2889</t>
  </si>
  <si>
    <t>Eugenio Gerscovich MED Radiology PPM Only</t>
  </si>
  <si>
    <t>FPIMPM2888</t>
  </si>
  <si>
    <t>Michael Schivo MED Int Med Pulmonary PPM Only</t>
  </si>
  <si>
    <t>FPIMHP2887</t>
  </si>
  <si>
    <t>Hershan Johl MED Int Med Hospitalist PPM Only</t>
  </si>
  <si>
    <t>FPLCHE2885</t>
  </si>
  <si>
    <t>Carlito Lebrilla CHEMISTRY PPM Only</t>
  </si>
  <si>
    <t>FPAPLS2884</t>
  </si>
  <si>
    <t>David Neale PLANT SCIENCES PPM Only</t>
  </si>
  <si>
    <t>FPMPED2883</t>
  </si>
  <si>
    <t>Angel Herrera Guerra MED Pediatrics PPM Only</t>
  </si>
  <si>
    <t>FPLHIS2882</t>
  </si>
  <si>
    <t>Joan Cadden HISTORY PPM Only</t>
  </si>
  <si>
    <t>FPBEVE2881</t>
  </si>
  <si>
    <t>Johanna Schmitt EVOLUTION And ECOLOGY PPM Only</t>
  </si>
  <si>
    <t>FPECHE2880</t>
  </si>
  <si>
    <t>Jason White CHEMICAL ENGINEERING PPM Only</t>
  </si>
  <si>
    <t>FPLSTA2879</t>
  </si>
  <si>
    <t>Rudolf Beran STATISTICS PPM Only</t>
  </si>
  <si>
    <t>FPMANS2878</t>
  </si>
  <si>
    <t>Richard Applegate MED Anesth And Pain Medicine PPM Only</t>
  </si>
  <si>
    <t>FPMANS2877</t>
  </si>
  <si>
    <t>Gary Levin MED Anesth And Pain Medicine PPM Only</t>
  </si>
  <si>
    <t>FPLGAR2876</t>
  </si>
  <si>
    <t>Ingeborg Henderson GERMAN And RUSSIAN PPM Only</t>
  </si>
  <si>
    <t>FPMNEU2875</t>
  </si>
  <si>
    <t>William Usrey MED Neurology PPM Only</t>
  </si>
  <si>
    <t>FPBNPB2875</t>
  </si>
  <si>
    <t>William Usrey NEURO PHYSIO And BEHAVIOR PPM Only</t>
  </si>
  <si>
    <t>FPBCNS2875</t>
  </si>
  <si>
    <t>William Usrey Center for Neuroscience PPM Only</t>
  </si>
  <si>
    <t>FPMPED2874</t>
  </si>
  <si>
    <t>Alexis Toney MED Pediatrics PPM Only</t>
  </si>
  <si>
    <t>FPEECE2873</t>
  </si>
  <si>
    <t>Andre Knoesen ELECT And COMP ENGR PPM Only</t>
  </si>
  <si>
    <t>FPIMRH2872</t>
  </si>
  <si>
    <t>Dick Robbins MED Int Med Rheumatology PPM Only</t>
  </si>
  <si>
    <t>FPAENM2871</t>
  </si>
  <si>
    <t>Richard Karban ENTOMOLOGY NEMATOLOGY PPM Only</t>
  </si>
  <si>
    <t>FPMOPH2870</t>
  </si>
  <si>
    <t>John Canzano MED Eye Center PPM Only</t>
  </si>
  <si>
    <t>FPMPED2869</t>
  </si>
  <si>
    <t>Michael Sherman MED Pediatrics PPM Only</t>
  </si>
  <si>
    <t>FPMPED2868</t>
  </si>
  <si>
    <t>Madelena Martin MED Pediatrics PPM Only</t>
  </si>
  <si>
    <t>FPMPSY2867</t>
  </si>
  <si>
    <t>Sarah Jackson MED Psychiatry And Behav Sci PPM Only</t>
  </si>
  <si>
    <t>FPMOTO2866</t>
  </si>
  <si>
    <t>Maggie Kuhn MED Otolaryngology PPM Only</t>
  </si>
  <si>
    <t>FPEECE2865</t>
  </si>
  <si>
    <t>Gary S May ELECT And COMP ENGR PPM Only</t>
  </si>
  <si>
    <t>FPMPAT2864</t>
  </si>
  <si>
    <t>Peter Barry MED Pathology And Lab Medicine PPM Only</t>
  </si>
  <si>
    <t>FPMINT2863</t>
  </si>
  <si>
    <t>Joanna C Arnold MED Int Med Admin PPM Only</t>
  </si>
  <si>
    <t>FPIMBE2862</t>
  </si>
  <si>
    <t>Mark Fedyk MED Internal Medicine Bioethics PPM Only</t>
  </si>
  <si>
    <t>FPMMIC2861</t>
  </si>
  <si>
    <t>Jerold Theis MED Medical Microbiology And Imm PPM Only</t>
  </si>
  <si>
    <t>FPVVME2860</t>
  </si>
  <si>
    <t>Mark Kittleson VM MEDICINE And EPIDEMIOLOGY PPM Only</t>
  </si>
  <si>
    <t>FPVVSR2859</t>
  </si>
  <si>
    <t>Jin Zhang VM SURGRAD SCIENCE PPM Only</t>
  </si>
  <si>
    <t>FPAPLS2858</t>
  </si>
  <si>
    <t>Matthew Gilbert PLANT SCIENCES PPM Only</t>
  </si>
  <si>
    <t>FPVVSR2857</t>
  </si>
  <si>
    <t>Craig Glaiberman VM SURGRAD SCIENCE PPM Only</t>
  </si>
  <si>
    <t>FPVVME2856</t>
  </si>
  <si>
    <t>Stephen White VM MEDICINE And EPIDEMIOLOGY PPM Only</t>
  </si>
  <si>
    <t>FPLMAT2855</t>
  </si>
  <si>
    <t>H Weiner MATHEMATICS PPM Only</t>
  </si>
  <si>
    <t>FPMRAD2854</t>
  </si>
  <si>
    <t>C Rosenquist MED Radiology PPM Only</t>
  </si>
  <si>
    <t>FPLUWP2853</t>
  </si>
  <si>
    <t>Christopher Thaiss UNIVERSITY WRITING PROGRAM PPM Only</t>
  </si>
  <si>
    <t>FPLPHY2852</t>
  </si>
  <si>
    <t>Rajiv Singh PHYSICS PPM Only</t>
  </si>
  <si>
    <t>FPVVSR2851</t>
  </si>
  <si>
    <t>Jack Snyder VM SURGRAD SCIENCE PPM Only</t>
  </si>
  <si>
    <t>FPLENL2850</t>
  </si>
  <si>
    <t>David Robertson ENGLISH PPM Only</t>
  </si>
  <si>
    <t>FPLPHY2849</t>
  </si>
  <si>
    <t>Thomas Weideman PHYSICS PPM Only</t>
  </si>
  <si>
    <t>FPECHE2848</t>
  </si>
  <si>
    <t>Ahmet Palazoglu CHEMICAL ENGINEERING PPM Only</t>
  </si>
  <si>
    <t>FPEECE2847</t>
  </si>
  <si>
    <t>Zhi Ding ELECT And COMP ENGR PPM Only</t>
  </si>
  <si>
    <t>FPMEPM2846</t>
  </si>
  <si>
    <t>Laurel Beckett MED Public Health Sciences PPM Only</t>
  </si>
  <si>
    <t>FPMRAD2845</t>
  </si>
  <si>
    <t>Andrew Hernandez MED Radiology PPM Only</t>
  </si>
  <si>
    <t>FPVVSR2844</t>
  </si>
  <si>
    <t>Rachel Pollard VM SURGRAD SCIENCE PPM Only</t>
  </si>
  <si>
    <t>FPVPHR2843</t>
  </si>
  <si>
    <t>James Delano VM POPULATION HLTH And REPROD PPM Only</t>
  </si>
  <si>
    <t>FPAPPA2842</t>
  </si>
  <si>
    <t>Adib Rowhani PLANT PATHOLOGY PPM Only</t>
  </si>
  <si>
    <t>FPLCHE2841</t>
  </si>
  <si>
    <t>Shota Atsumi CHEMISTRY PPM Only</t>
  </si>
  <si>
    <t>FPLSTA2840</t>
  </si>
  <si>
    <t>Hao Chen STATISTICS PPM Only</t>
  </si>
  <si>
    <t>FPAETX2839</t>
  </si>
  <si>
    <t>James Seiber ENVIRONMENTAL TOXICOLOGY PPM Only</t>
  </si>
  <si>
    <t>FPMPED2838</t>
  </si>
  <si>
    <t>Jennifer Rosenthal MED Pediatrics PPM Only</t>
  </si>
  <si>
    <t>FPLANT2837</t>
  </si>
  <si>
    <t>Monique Borgerhoff Mulder ANTHROPOLOGY PPM Only</t>
  </si>
  <si>
    <t>FPIMCA2836</t>
  </si>
  <si>
    <t>Milind Dhond MED INT MED CARDIOLOGY PPM Only</t>
  </si>
  <si>
    <t>FPMRAD2835</t>
  </si>
  <si>
    <t>Ghaneh Fananapazir MED Radiology PPM Only</t>
  </si>
  <si>
    <t>FPLENL2834</t>
  </si>
  <si>
    <t>Erin Gray ENGLISH PPM Only</t>
  </si>
  <si>
    <t>FPMRAD2833</t>
  </si>
  <si>
    <t>Karen Lindfors MED Radiology PPM Only</t>
  </si>
  <si>
    <t>FPVPHR2832</t>
  </si>
  <si>
    <t>Michele Jay Russell VM POPULATION HLTH And REPROD PPM Only</t>
  </si>
  <si>
    <t>FPBGEN2831</t>
  </si>
  <si>
    <t>Richard Michelmore UC DAVIS GENOME CENTER PPM Only</t>
  </si>
  <si>
    <t>FPAPLS2831</t>
  </si>
  <si>
    <t>Richard Michelmore PLANT SCIENCES PPM Only</t>
  </si>
  <si>
    <t>FPMPED2830</t>
  </si>
  <si>
    <t>Stephanie Mateev MED Pediatrics PPM Only</t>
  </si>
  <si>
    <t>FPAPLS2829</t>
  </si>
  <si>
    <t>Steven Knapp PLANT SCIENCES PPM Only</t>
  </si>
  <si>
    <t>FPBPLB2828</t>
  </si>
  <si>
    <t>Nitzan Shabek PLANT BIOLOGY PPM Only</t>
  </si>
  <si>
    <t>FPBNPB2827</t>
  </si>
  <si>
    <t>W Weidner NEURO PHYSIO And BEHAVIOR PPM Only</t>
  </si>
  <si>
    <t>FPMERM2826</t>
  </si>
  <si>
    <t>Amanda Charbonneau MED Emergency Medicine PPM Only</t>
  </si>
  <si>
    <t>FPLSAP2825</t>
  </si>
  <si>
    <t>Emilio Bejel SPANISH And PORTUGUESE PPM Only</t>
  </si>
  <si>
    <t>FPVVMB2824</t>
  </si>
  <si>
    <t>Heather Knych VM MOLECULAR BIO SCIENCES PPM Only</t>
  </si>
  <si>
    <t>FPDEDU2823</t>
  </si>
  <si>
    <t>Danny Martinez EDUCATION PPM Only</t>
  </si>
  <si>
    <t>FPEECE2822</t>
  </si>
  <si>
    <t>Karl Current ELECT And COMP ENGR PPM Only</t>
  </si>
  <si>
    <t>FPMPED2821</t>
  </si>
  <si>
    <t>Mustafa Ammar MED Pediatrics PPM Only</t>
  </si>
  <si>
    <t>FPLSTA2820</t>
  </si>
  <si>
    <t>Jamshid Namdari STATISTICS PPM Only</t>
  </si>
  <si>
    <t>FPMHPH2819</t>
  </si>
  <si>
    <t>Luis Santana MED Physiology And Membrane Biol PPM Only</t>
  </si>
  <si>
    <t>FPVPMI2818</t>
  </si>
  <si>
    <t>William Vernau VM PATHOLOGY MICRO And IMMUN PPM Only</t>
  </si>
  <si>
    <t>FPVVME2817</t>
  </si>
  <si>
    <t>Sarah Depenbrock VM MEDICINE And EPIDEMIOLOGY PPM Only</t>
  </si>
  <si>
    <t>FPIMHO2816</t>
  </si>
  <si>
    <t>Theresa Keegan MED Int Med HEMONC PPM Only</t>
  </si>
  <si>
    <t>FPDEDU2815</t>
  </si>
  <si>
    <t>Michal Kurlaender EDUCATION PPM Only</t>
  </si>
  <si>
    <t>FPLCHE2814</t>
  </si>
  <si>
    <t>Cheuk Yiu Ng CHEMISTRY PPM Only</t>
  </si>
  <si>
    <t>FPLFAI2813</t>
  </si>
  <si>
    <t>Grace Delmolino FRENCH And ITALIAN PPM Only</t>
  </si>
  <si>
    <t>FPLUWP2812</t>
  </si>
  <si>
    <t>Dana R Ferris UNIVERSITY WRITING PROGRAM PPM Only</t>
  </si>
  <si>
    <t>FPIMHO2811</t>
  </si>
  <si>
    <t>Prabhu Rajappa MED Int Med HEMONC PPM Only</t>
  </si>
  <si>
    <t>FPMANS2810</t>
  </si>
  <si>
    <t>Robin Aldwinckle MED Anesth And Pain Medicine PPM Only</t>
  </si>
  <si>
    <t>FPDEDU2809</t>
  </si>
  <si>
    <t>Heidi Ballard EDUCATION PPM Only</t>
  </si>
  <si>
    <t>FPMSUR2808</t>
  </si>
  <si>
    <t>Victor Rodriguez MED Surgery PPM Only</t>
  </si>
  <si>
    <t>FPAPLS2807</t>
  </si>
  <si>
    <t>Valerie Eviner PLANT SCIENCES PPM Only</t>
  </si>
  <si>
    <t>FPVPMI2806</t>
  </si>
  <si>
    <t>Robert Higgins VM PATHOLOGY MICRO And IMMUN PPM Only</t>
  </si>
  <si>
    <t>FPLCHE2805</t>
  </si>
  <si>
    <t>Melekeh Nasiri CHEMISTRY PPM Only</t>
  </si>
  <si>
    <t>FPMDER2804</t>
  </si>
  <si>
    <t>Edward Gomez MED Dermatology PPM Only</t>
  </si>
  <si>
    <t>FPLSTA2803</t>
  </si>
  <si>
    <t>Christiana Drake STATISTICS PPM Only</t>
  </si>
  <si>
    <t>FPSUST2802</t>
  </si>
  <si>
    <t>Gail Feenstra SUSTAINABLE AG RESEARCH And EDU PPM Only</t>
  </si>
  <si>
    <t>FPECEE2801</t>
  </si>
  <si>
    <t>Mark Modera CIVIL And ENVIRONMENTAL ENGR PPM Only</t>
  </si>
  <si>
    <t>FPMOBG2800</t>
  </si>
  <si>
    <t>Brian Morgan MED Obstetrics And Gynecology PPM Only</t>
  </si>
  <si>
    <t>FPBEVE2799</t>
  </si>
  <si>
    <t>Peter Wainwright EVOLUTION And ECOLOGY PPM Only</t>
  </si>
  <si>
    <t>FPMERM2798</t>
  </si>
  <si>
    <t>John Rose MED Emergency Medicine PPM Only</t>
  </si>
  <si>
    <t>FPAETX2796</t>
  </si>
  <si>
    <t>Karen Riveles ENVIRONMENTAL TOXICOLOGY PPM Only</t>
  </si>
  <si>
    <t>FPGSM12794</t>
  </si>
  <si>
    <t>Paul Wong GRADUATE SCHOOL OF MANAGEMENT PPM Only</t>
  </si>
  <si>
    <t>FPANUT2793</t>
  </si>
  <si>
    <t>Robert Rucker NUTRITION PPM Only</t>
  </si>
  <si>
    <t>FPMOPH2792</t>
  </si>
  <si>
    <t>Samuel Lee MED Eye Center PPM Only</t>
  </si>
  <si>
    <t>FPMBIO2791</t>
  </si>
  <si>
    <t>Flora Tassone MED Biochem And Molecular Med PPM Only</t>
  </si>
  <si>
    <t>FPMFCM2789</t>
  </si>
  <si>
    <t>Duane Bland MED Family And Community Med PPM Only</t>
  </si>
  <si>
    <t>FPLSTA2788</t>
  </si>
  <si>
    <t>Yue Pok Mack STATISTICS PPM Only</t>
  </si>
  <si>
    <t>FPLLAW2787</t>
  </si>
  <si>
    <t>Raquel Aldana SCHOOL OF LAW PPM Only</t>
  </si>
  <si>
    <t>FPMURO2786</t>
  </si>
  <si>
    <t>Chengfei Liu MED Urologic Surgery PPM Only</t>
  </si>
  <si>
    <t>FPMFCM2785</t>
  </si>
  <si>
    <t>Joy Melnikow MED Family And Community Med PPM Only</t>
  </si>
  <si>
    <t>FPMANS2784</t>
  </si>
  <si>
    <t>Christian Bohringer MED Anesth And Pain Medicine PPM Only</t>
  </si>
  <si>
    <t>FPMPSY2783</t>
  </si>
  <si>
    <t>Poh Choo How MED Psychiatry And Behav Sci PPM Only</t>
  </si>
  <si>
    <t>FPIMCA2782</t>
  </si>
  <si>
    <t>W Bommer MED INT MED CARDIOLOGY PPM Only</t>
  </si>
  <si>
    <t>FPALAW2781</t>
  </si>
  <si>
    <t>Kyaw Paw U LAND AIR And WATER RESOURCES PPM Only</t>
  </si>
  <si>
    <t>FPMSUR2780</t>
  </si>
  <si>
    <t>Bruce Wolfe MED Surgery PPM Only</t>
  </si>
  <si>
    <t>FPEMAE2779</t>
  </si>
  <si>
    <t>Cristina Davis MECHANICAL And AEROSPACE ENGR PPM Only</t>
  </si>
  <si>
    <t>FPLPHI2778</t>
  </si>
  <si>
    <t>Thorian Harris PHILOSOPHY PPM Only</t>
  </si>
  <si>
    <t>FPLEPS2777</t>
  </si>
  <si>
    <t>Jeffrey Mount EARTH And PLANETARY SCIENCES PPM Only</t>
  </si>
  <si>
    <t>FPLCOM2776</t>
  </si>
  <si>
    <t>R Torrance COMPARATIVE LITERATURE PPM Only</t>
  </si>
  <si>
    <t>FPVPHR2775</t>
  </si>
  <si>
    <t>Benjamin Sacks VM POPULATION HLTH And REPROD PPM Only</t>
  </si>
  <si>
    <t>FPMANS2774</t>
  </si>
  <si>
    <t>Ravi Prasad MED Anesth And Pain Medicine PPM Only</t>
  </si>
  <si>
    <t>FPMPED2773</t>
  </si>
  <si>
    <t>Matthew Connors MED Pediatrics PPM Only</t>
  </si>
  <si>
    <t>FPVAPC2772</t>
  </si>
  <si>
    <t>Hong Ji VM ANAT PHYSIO And CELL BIOLOGY PPM Only</t>
  </si>
  <si>
    <t>FPBMCB2771</t>
  </si>
  <si>
    <t>R Holland Cheng MOLECULAR And CELLULAR BIO PPM Only</t>
  </si>
  <si>
    <t>FPEECE2770</t>
  </si>
  <si>
    <t>Rajeevan Amirtharajah ELECT And COMP ENGR PPM Only</t>
  </si>
  <si>
    <t>FPGSM12769</t>
  </si>
  <si>
    <t>Vasundhara Unnava GRADUATE SCHOOL OF MANAGEMENT PPM Only</t>
  </si>
  <si>
    <t>FPADES2768</t>
  </si>
  <si>
    <t>James Quinn ENVIRONMENTAL SCIENCE And POLICY PPM Only</t>
  </si>
  <si>
    <t>FPMPAT2767</t>
  </si>
  <si>
    <t>Morgan Darrow MED Pathology And Lab Medicine PPM Only</t>
  </si>
  <si>
    <t>FPMRAD2766</t>
  </si>
  <si>
    <t>Robert Stadalnik MED Radiology PPM Only</t>
  </si>
  <si>
    <t>FPMHPH2765</t>
  </si>
  <si>
    <t>Richard Carlsen MED Physiology And Membrane Biol PPM Only</t>
  </si>
  <si>
    <t>FPIMCA2764</t>
  </si>
  <si>
    <t>Ramin Manshadi MED INT MED CARDIOLOGY PPM Only</t>
  </si>
  <si>
    <t>FPLHIS2763</t>
  </si>
  <si>
    <t>Morgan Sherwood HISTORY PPM Only</t>
  </si>
  <si>
    <t>FPVVSR2762</t>
  </si>
  <si>
    <t>Alida Wind VM SURGRAD SCIENCE PPM Only</t>
  </si>
  <si>
    <t>FPMRAD2761</t>
  </si>
  <si>
    <t>Michael Reid MED Radiology PPM Only</t>
  </si>
  <si>
    <t>FPMERM2760</t>
  </si>
  <si>
    <t>Elizabeth Johnson MED Emergency Medicine PPM Only</t>
  </si>
  <si>
    <t>FPMPSY2759</t>
  </si>
  <si>
    <t>Helen Kales MED Psychiatry And Behav Sci PPM Only</t>
  </si>
  <si>
    <t>FPLHIP2758</t>
  </si>
  <si>
    <t>David Wilson HART INTERDISCIPLINARY PROGRAM PPM Only</t>
  </si>
  <si>
    <t>FPIMNE2757</t>
  </si>
  <si>
    <t>Ching Hsien Chen MED Int Med Nephrology PPM Only</t>
  </si>
  <si>
    <t>FPGSM12756</t>
  </si>
  <si>
    <t>Amber Beckler GRADUATE SCHOOL OF MANAGEMENT PPM Only</t>
  </si>
  <si>
    <t>FPMPHA2755</t>
  </si>
  <si>
    <t>Crystal Ripplinger MED Pharmacology PPM Only</t>
  </si>
  <si>
    <t>FPAPLS2754</t>
  </si>
  <si>
    <t>Warren Micke PLANT SCIENCES PPM Only</t>
  </si>
  <si>
    <t>FPEECE2753</t>
  </si>
  <si>
    <t>Jean Pierre Colinge ELECT And COMP ENGR PPM Only</t>
  </si>
  <si>
    <t>FPAPLS2752</t>
  </si>
  <si>
    <t>Elizabeth Mitcham PLANT SCIENCES PPM Only</t>
  </si>
  <si>
    <t>FPLSOC2751</t>
  </si>
  <si>
    <t>Robert Faris SOCIOLOGY PPM Only</t>
  </si>
  <si>
    <t>FPLPHI2750</t>
  </si>
  <si>
    <t>Christina Rulli PHILOSOPHY PPM Only</t>
  </si>
  <si>
    <t>FPAENM2749</t>
  </si>
  <si>
    <t>Michael Parrella ENTOMOLOGY NEMATOLOGY PPM Only</t>
  </si>
  <si>
    <t>FPIMKT2748</t>
  </si>
  <si>
    <t>Muna Alnimri MED INT MED KIDNEY TRANSPLANT PPM Only</t>
  </si>
  <si>
    <t>FPLANT2747</t>
  </si>
  <si>
    <t>Alexander Harcourt ANTHROPOLOGY PPM Only</t>
  </si>
  <si>
    <t>FPLCHE2746</t>
  </si>
  <si>
    <t>Kristie Koski CHEMISTRY PPM Only</t>
  </si>
  <si>
    <t>FPAVIT2745</t>
  </si>
  <si>
    <t>Jennifer Nelson VITICULTURE And ENOLOGY PPM Only</t>
  </si>
  <si>
    <t>FPMERM2744</t>
  </si>
  <si>
    <t>Edward Panacek MED Emergency Medicine PPM Only</t>
  </si>
  <si>
    <t>FPLNAS2743</t>
  </si>
  <si>
    <t>Beth Rose Middleton Manning NATIVE AMERICAN STUDIES PPM Only</t>
  </si>
  <si>
    <t>FPMNEU2742</t>
  </si>
  <si>
    <t>Bradley Ander MED Neurology PPM Only</t>
  </si>
  <si>
    <t>FPNURS2741</t>
  </si>
  <si>
    <t>David A Lubarsky School of Nursing PPM Only</t>
  </si>
  <si>
    <t>FPLIBR2740</t>
  </si>
  <si>
    <t>Mary Wood UCDLIBRARY PPM Only</t>
  </si>
  <si>
    <t>FPMPSY2739</t>
  </si>
  <si>
    <t>Rachel Mitchell MED Psychiatry And Behav Sci PPM Only</t>
  </si>
  <si>
    <t>FPLSOC2738</t>
  </si>
  <si>
    <t>Carl Jorgensen SOCIOLOGY PPM Only</t>
  </si>
  <si>
    <t>FPMOBG2737</t>
  </si>
  <si>
    <t>Veronique Tache MED Obstetrics And Gynecology PPM Only</t>
  </si>
  <si>
    <t>FPLAHI2736</t>
  </si>
  <si>
    <t>Lucy Puls ART And ART HISTORY PPM Only</t>
  </si>
  <si>
    <t>FPABAE2735</t>
  </si>
  <si>
    <t>Gang Sun BIOLOGICAL And AG ENGINEERING PPM Only</t>
  </si>
  <si>
    <t>FPMHPH2734</t>
  </si>
  <si>
    <t>John Payne MED Physiology And Membrane Biol PPM Only</t>
  </si>
  <si>
    <t>FPLMUS2733</t>
  </si>
  <si>
    <t>Bruce Chrisp MUSIC PPM Only</t>
  </si>
  <si>
    <t>FPDEDU2732</t>
  </si>
  <si>
    <t>Patricia A Turner EDUCATION PPM Only</t>
  </si>
  <si>
    <t>FPVVSR2731</t>
  </si>
  <si>
    <t>Linda Barter VM SURGRAD SCIENCE PPM Only</t>
  </si>
  <si>
    <t>FPLMUS2730</t>
  </si>
  <si>
    <t>Laurie San Martin MUSIC PPM Only</t>
  </si>
  <si>
    <t>FPMOPH2729</t>
  </si>
  <si>
    <t>David Chu MED Eye Center PPM Only</t>
  </si>
  <si>
    <t>FPVPMI2728</t>
  </si>
  <si>
    <t>April Choi VM PATHOLOGY MICRO And IMMUN PPM Only</t>
  </si>
  <si>
    <t>FPIMHP2727</t>
  </si>
  <si>
    <t>Quy Tran MED Int Med Hospitalist PPM Only</t>
  </si>
  <si>
    <t>FPMARO2726</t>
  </si>
  <si>
    <t>Julian Perks MED Radiation Oncology PPM Only</t>
  </si>
  <si>
    <t>FPIMCA2725</t>
  </si>
  <si>
    <t>James Joye MED INT MED CARDIOLOGY PPM Only</t>
  </si>
  <si>
    <t>FPMPSY2724</t>
  </si>
  <si>
    <t>Katherine Fraser MED Psychiatry And Behav Sci PPM Only</t>
  </si>
  <si>
    <t>FPMPAT2723</t>
  </si>
  <si>
    <t>Konstantinos Zarbalis MED Pathology And Lab Medicine PPM Only</t>
  </si>
  <si>
    <t>FPDEDU2722</t>
  </si>
  <si>
    <t>Lee Martin EDUCATION PPM Only</t>
  </si>
  <si>
    <t>FPANUT2721</t>
  </si>
  <si>
    <t>Kenneth Brown NUTRITION PPM Only</t>
  </si>
  <si>
    <t>FPALAW2720</t>
  </si>
  <si>
    <t>Stephen Grattan LAND AIR And WATER RESOURCES PPM Only</t>
  </si>
  <si>
    <t>FPIMHP2719</t>
  </si>
  <si>
    <t>Rogelio Pinon Gutierrez MED Int Med Hospitalist PPM Only</t>
  </si>
  <si>
    <t>FPMFCM2718</t>
  </si>
  <si>
    <t>Reini Jensen MED Family And Community Med PPM Only</t>
  </si>
  <si>
    <t>FPIMCA2717</t>
  </si>
  <si>
    <t>Patricia Applegate MED INT MED CARDIOLOGY PPM Only</t>
  </si>
  <si>
    <t>FPLUWP2716</t>
  </si>
  <si>
    <t>Raquel Scherr UNIVERSITY WRITING PROGRAM PPM Only</t>
  </si>
  <si>
    <t>FPMPAT2715</t>
  </si>
  <si>
    <t>Elham Vali Betts MED Pathology And Lab Medicine PPM Only</t>
  </si>
  <si>
    <t>FPMPED2714</t>
  </si>
  <si>
    <t>Craig Warden MED Pediatrics PPM Only</t>
  </si>
  <si>
    <t>FPMPSY2713</t>
  </si>
  <si>
    <t>Laura Tully MED Psychiatry And Behav Sci PPM Only</t>
  </si>
  <si>
    <t>FPMANS2712</t>
  </si>
  <si>
    <t>Gagan Mahajan MED Anesth And Pain Medicine PPM Only</t>
  </si>
  <si>
    <t>FPVAPC2711</t>
  </si>
  <si>
    <t>Melanie Gareau VM ANAT PHYSIO And CELL BIOLOGY PPM Only</t>
  </si>
  <si>
    <t>FPIMNE2709</t>
  </si>
  <si>
    <t>Maryam Afkarian MED Int Med Nephrology PPM Only</t>
  </si>
  <si>
    <t>FPMFCM2708</t>
  </si>
  <si>
    <t>Amy Keurentjes MED Family And Community Med PPM Only</t>
  </si>
  <si>
    <t>FPGSM12707</t>
  </si>
  <si>
    <t>Donald Palmer GRADUATE SCHOOL OF MANAGEMENT PPM Only</t>
  </si>
  <si>
    <t>FPMADM2706</t>
  </si>
  <si>
    <t>James Kinchsular MED Deans Office PPM Only</t>
  </si>
  <si>
    <t>FPLSOC2705</t>
  </si>
  <si>
    <t>Jacob Hibel SOCIOLOGY PPM Only</t>
  </si>
  <si>
    <t>FPECOE2704</t>
  </si>
  <si>
    <t>Richard Freeman ENGINEERING DEANS OFFICE PPM Only</t>
  </si>
  <si>
    <t>FPALAW2703</t>
  </si>
  <si>
    <t>Ruth Reck LAND AIR And WATER RESOURCES PPM Only</t>
  </si>
  <si>
    <t>FPEMAE2702</t>
  </si>
  <si>
    <t>Jonathon Schofield MECHANICAL And AEROSPACE ENGR PPM Only</t>
  </si>
  <si>
    <t>FPMOPH2701</t>
  </si>
  <si>
    <t>Leonard Hjelmeland MED Eye Center PPM Only</t>
  </si>
  <si>
    <t>FPMEPM2700</t>
  </si>
  <si>
    <t>Miriam Nuno MED Public Health Sciences PPM Only</t>
  </si>
  <si>
    <t>FPAPLS2699</t>
  </si>
  <si>
    <t>R Johnson PLANT SCIENCES PPM Only</t>
  </si>
  <si>
    <t>FPMRAD2698</t>
  </si>
  <si>
    <t>Sima Naderi MED Radiology PPM Only</t>
  </si>
  <si>
    <t>FPIMGI2697</t>
  </si>
  <si>
    <t>Virmeet Singh MED Int Med Gastroenterology PPM Only</t>
  </si>
  <si>
    <t>FPLLAW2696</t>
  </si>
  <si>
    <t>Michael Canzoneri SCHOOL OF LAW PPM Only</t>
  </si>
  <si>
    <t>FPLUWP2695</t>
  </si>
  <si>
    <t>Shannah Lester UNIVERSITY WRITING PROGRAM PPM Only</t>
  </si>
  <si>
    <t>FPMPED2694</t>
  </si>
  <si>
    <t>Richard Pan MED Pediatrics PPM Only</t>
  </si>
  <si>
    <t>FPGSM12693</t>
  </si>
  <si>
    <t>David Bunch GRADUATE SCHOOL OF MANAGEMENT PPM Only</t>
  </si>
  <si>
    <t>FPBNPB2692</t>
  </si>
  <si>
    <t>John Wingfield NEURO PHYSIO And BEHAVIOR PPM Only</t>
  </si>
  <si>
    <t>FPMSUR2691</t>
  </si>
  <si>
    <t>Erin Brown MED Surgery PPM Only</t>
  </si>
  <si>
    <t>FPEECE2690</t>
  </si>
  <si>
    <t>John Churchill ELECT And COMP ENGR PPM Only</t>
  </si>
  <si>
    <t>FPMPED2689</t>
  </si>
  <si>
    <t>Marcio Malogolowkin MED Pediatrics PPM Only</t>
  </si>
  <si>
    <t>FPMPED2688</t>
  </si>
  <si>
    <t>Michele Lim MED Pediatrics PPM Only</t>
  </si>
  <si>
    <t>FPMOPH2688</t>
  </si>
  <si>
    <t>Michele Lim MED Eye Center PPM Only</t>
  </si>
  <si>
    <t>FPLSOC2687</t>
  </si>
  <si>
    <t>Stephanie L Mudge SOCIOLOGY PPM Only</t>
  </si>
  <si>
    <t>FPEECE2686</t>
  </si>
  <si>
    <t>Shu Lin ELECT And COMP ENGR PPM Only</t>
  </si>
  <si>
    <t>FPLEPS2685</t>
  </si>
  <si>
    <t>Robert Twiss EARTH And PLANETARY SCIENCES PPM Only</t>
  </si>
  <si>
    <t>FPLEPS2684</t>
  </si>
  <si>
    <t>Qing Zhu Yin EARTH And PLANETARY SCIENCES PPM Only</t>
  </si>
  <si>
    <t>FPGSM12683</t>
  </si>
  <si>
    <t>Julie Morris GRADUATE SCHOOL OF MANAGEMENT PPM Only</t>
  </si>
  <si>
    <t>FPECEE2682</t>
  </si>
  <si>
    <t>Han Yang CIVIL And ENVIRONMENTAL ENGR PPM Only</t>
  </si>
  <si>
    <t>FPEECE2681</t>
  </si>
  <si>
    <t>Chen Nee Chuah ELECT And COMP ENGR PPM Only</t>
  </si>
  <si>
    <t>FPANUT2680</t>
  </si>
  <si>
    <t>Angela Zivkovic NUTRITION PPM Only</t>
  </si>
  <si>
    <t>FPLECN2679</t>
  </si>
  <si>
    <t>Leon Wegge ECONOMICS PPM Only</t>
  </si>
  <si>
    <t>FPIMHO2678</t>
  </si>
  <si>
    <t>Paul Kaesberg MED Int Med HEMONC PPM Only</t>
  </si>
  <si>
    <t>FPLSAP2677</t>
  </si>
  <si>
    <t>Ana Peluffo SPANISH And PORTUGUESE PPM Only</t>
  </si>
  <si>
    <t>FPMPED2676</t>
  </si>
  <si>
    <t>James Marcin MED Pediatrics PPM Only</t>
  </si>
  <si>
    <t>FPMOBG2675</t>
  </si>
  <si>
    <t>Andrea Sherman MED Obstetrics And Gynecology PPM Only</t>
  </si>
  <si>
    <t>FPMOTO2674</t>
  </si>
  <si>
    <t>Craig Senders MED Otolaryngology PPM Only</t>
  </si>
  <si>
    <t>FPVPHR2673</t>
  </si>
  <si>
    <t>Pramod Pandey VM POPULATION HLTH And REPROD PPM Only</t>
  </si>
  <si>
    <t>FPAPLS2672</t>
  </si>
  <si>
    <t>Kassim Al Khatib PLANT SCIENCES PPM Only</t>
  </si>
  <si>
    <t>FPLPSC2671</t>
  </si>
  <si>
    <t>Philippe Rast PSYCHOLOGY PPM Only</t>
  </si>
  <si>
    <t>FPMPED2670</t>
  </si>
  <si>
    <t>Mitch Ratanasen MED Pediatrics PPM Only</t>
  </si>
  <si>
    <t>FPAANS2669</t>
  </si>
  <si>
    <t>Ernest Chang ANIMAL SCIENCE PPM Only</t>
  </si>
  <si>
    <t>FPLPHI2668</t>
  </si>
  <si>
    <t>Robert May PHILOSOPHY PPM Only</t>
  </si>
  <si>
    <t>FPIMRH2667</t>
  </si>
  <si>
    <t>Arshia Islam MED Int Med Rheumatology PPM Only</t>
  </si>
  <si>
    <t>FPMNEU2666</t>
  </si>
  <si>
    <t>Vicki Wheelock MED Neurology PPM Only</t>
  </si>
  <si>
    <t>FPAPPA2665</t>
  </si>
  <si>
    <t>David Rizzo PLANT PATHOLOGY PPM Only</t>
  </si>
  <si>
    <t>FPLLAW2664</t>
  </si>
  <si>
    <t>Katherine Florey SCHOOL OF LAW PPM Only</t>
  </si>
  <si>
    <t>FPLLIN2663</t>
  </si>
  <si>
    <t>Georgia Zellou LINGUISTICS PPM Only</t>
  </si>
  <si>
    <t>FPMANS2662</t>
  </si>
  <si>
    <t>Huong Bach MED Anesth And Pain Medicine PPM Only</t>
  </si>
  <si>
    <t>FPIMGM2662</t>
  </si>
  <si>
    <t>Huong Bach MED Int Med Genl Medicine PPM Only</t>
  </si>
  <si>
    <t>FPLUWP2661</t>
  </si>
  <si>
    <t>Daniel Melzer UNIVERSITY WRITING PROGRAM PPM Only</t>
  </si>
  <si>
    <t>FPLLAW2660</t>
  </si>
  <si>
    <t>Diana B Glick SCHOOL OF LAW PPM Only</t>
  </si>
  <si>
    <t>FPVPHR2659</t>
  </si>
  <si>
    <t>Bruno Chomel VM POPULATION HLTH And REPROD PPM Only</t>
  </si>
  <si>
    <t>FPAFST2658</t>
  </si>
  <si>
    <t>Moshe Rosenberg FOOD SCIENCE And TECHNOLOGY PPM Only</t>
  </si>
  <si>
    <t>FPALAW2657</t>
  </si>
  <si>
    <t>Susan Ustin LAND AIR And WATER RESOURCES PPM Only</t>
  </si>
  <si>
    <t>FPBEVE2656</t>
  </si>
  <si>
    <t>James Doyle EVOLUTION And ECOLOGY PPM Only</t>
  </si>
  <si>
    <t>FPMFCM2655</t>
  </si>
  <si>
    <t>Ross Morgan MED Family And Community Med PPM Only</t>
  </si>
  <si>
    <t>FPLUWP2654</t>
  </si>
  <si>
    <t>Kory Ching UNIVERSITY WRITING PROGRAM PPM Only</t>
  </si>
  <si>
    <t>FPAFST2653</t>
  </si>
  <si>
    <t>Ameer Taha FOOD SCIENCE And TECHNOLOGY PPM Only</t>
  </si>
  <si>
    <t>FPMFCM2652</t>
  </si>
  <si>
    <t>Gina Barta MED Family And Community Med PPM Only</t>
  </si>
  <si>
    <t>FPVPMI2651</t>
  </si>
  <si>
    <t>Koen Van Rompay VM PATHOLOGY MICRO And IMMUN PPM Only</t>
  </si>
  <si>
    <t>FPAENM2650</t>
  </si>
  <si>
    <t>Thomas Scott ENTOMOLOGY NEMATOLOGY PPM Only</t>
  </si>
  <si>
    <t>FPVVMB2649</t>
  </si>
  <si>
    <t>Fredric Gorin VM MOLECULAR BIO SCIENCES PPM Only</t>
  </si>
  <si>
    <t>FPECHE2648</t>
  </si>
  <si>
    <t>Ronald Phillips CHEMICAL ENGINEERING PPM Only</t>
  </si>
  <si>
    <t>FPBEVE2647</t>
  </si>
  <si>
    <t>Graham Coop EVOLUTION And ECOLOGY PPM Only</t>
  </si>
  <si>
    <t>FPBNPB2646</t>
  </si>
  <si>
    <t>Robert Holly NEURO PHYSIO And BEHAVIOR PPM Only</t>
  </si>
  <si>
    <t>FPMNEU2645</t>
  </si>
  <si>
    <t>Kyle Fink MED Neurology PPM Only</t>
  </si>
  <si>
    <t>FPMPSY2644</t>
  </si>
  <si>
    <t>Scott Summers MED Psychiatry And Behav Sci PPM Only</t>
  </si>
  <si>
    <t>FPMORT2643</t>
  </si>
  <si>
    <t>Robert Allen MED Orthopaedic Surgery PPM Only</t>
  </si>
  <si>
    <t>FPGSM12642</t>
  </si>
  <si>
    <t>Yinghui Yang GRADUATE SCHOOL OF MANAGEMENT PPM Only</t>
  </si>
  <si>
    <t>FPMSUR2641</t>
  </si>
  <si>
    <t>Rachel Hight MED Surgery PPM Only</t>
  </si>
  <si>
    <t>FPMFCM2640</t>
  </si>
  <si>
    <t>Daniel Rubanowitz MED Family And Community Med PPM Only</t>
  </si>
  <si>
    <t>FPMDER2639</t>
  </si>
  <si>
    <t>Jasdeep Sharma MED Dermatology PPM Only</t>
  </si>
  <si>
    <t>FPLEPS2638</t>
  </si>
  <si>
    <t>Sandra Carlson EARTH And PLANETARY SCIENCES PPM Only</t>
  </si>
  <si>
    <t>FPMNEU2637</t>
  </si>
  <si>
    <t>Alexandra Duffy MED Neurology PPM Only</t>
  </si>
  <si>
    <t>FPMERM2636</t>
  </si>
  <si>
    <t>Leah Tzimenatos MED Emergency Medicine PPM Only</t>
  </si>
  <si>
    <t>FPVPMI2635</t>
  </si>
  <si>
    <t>Jeffrey Stott VM PATHOLOGY MICRO And IMMUN PPM Only</t>
  </si>
  <si>
    <t>FPBMCB2634</t>
  </si>
  <si>
    <t>Lesilee Rose MOLECULAR And CELLULAR BIO PPM Only</t>
  </si>
  <si>
    <t>FPMPAT2633</t>
  </si>
  <si>
    <t>Farzad Fereidouni MED Pathology And Lab Medicine PPM Only</t>
  </si>
  <si>
    <t>FPLEPS2632</t>
  </si>
  <si>
    <t>Susann Pinter EARTH And PLANETARY SCIENCES PPM Only</t>
  </si>
  <si>
    <t>FPLDES2631</t>
  </si>
  <si>
    <t>Barbara Shawcroft Guarino DEPARTMENT OF DESIGN PPM Only</t>
  </si>
  <si>
    <t>FPLSTS2630</t>
  </si>
  <si>
    <t>Joseph Dumit SCIENCE And TECHNOLOGY STUDIES PPM Only</t>
  </si>
  <si>
    <t>FPECEE2629</t>
  </si>
  <si>
    <t>Alejandro Martinez Vela CIVIL And ENVIRONMENTAL ENGR PPM Only</t>
  </si>
  <si>
    <t>FPLAMS2628</t>
  </si>
  <si>
    <t>Grace Wang ASIAN AMERICAN PPM Only</t>
  </si>
  <si>
    <t>FPMFCM2627</t>
  </si>
  <si>
    <t>Mary R Pena Pridemore MED Family And Community Med PPM Only</t>
  </si>
  <si>
    <t>FPLSOC2626</t>
  </si>
  <si>
    <t>Lyn Lofland SOCIOLOGY PPM Only</t>
  </si>
  <si>
    <t>FPIMRH2625</t>
  </si>
  <si>
    <t>Scott Anderson MED Int Med Rheumatology PPM Only</t>
  </si>
  <si>
    <t>FPIMCA2624</t>
  </si>
  <si>
    <t>Lawrence Laslett MED INT MED CARDIOLOGY PPM Only</t>
  </si>
  <si>
    <t>FPMPSY2623</t>
  </si>
  <si>
    <t>Elizabeth B Foraker MED Psychiatry And Behav Sci PPM Only</t>
  </si>
  <si>
    <t>FPAPLS2622</t>
  </si>
  <si>
    <t>Sham Goyal PLANT SCIENCES PPM Only</t>
  </si>
  <si>
    <t>FPEECE2621</t>
  </si>
  <si>
    <t>Weijian Yang ELECT And COMP ENGR PPM Only</t>
  </si>
  <si>
    <t>FPMINT2620</t>
  </si>
  <si>
    <t>Marie Rossi MED Int Med Admin PPM Only</t>
  </si>
  <si>
    <t>FPMPSY2619</t>
  </si>
  <si>
    <t>Jeremy Demartini MED Psychiatry And Behav Sci PPM Only</t>
  </si>
  <si>
    <t>FPLHIS2618</t>
  </si>
  <si>
    <t>Kathryn Olmsted HISTORY PPM Only</t>
  </si>
  <si>
    <t>FPMANS2616</t>
  </si>
  <si>
    <t>David White MED Anesth And Pain Medicine PPM Only</t>
  </si>
  <si>
    <t>FPECEE2615</t>
  </si>
  <si>
    <t>Thomas Young CIVIL And ENVIRONMENTAL ENGR PPM Only</t>
  </si>
  <si>
    <t>FPECHM2614</t>
  </si>
  <si>
    <t>Alexandra Navrotsky MATERIALS SCIENCE And ENGINEERING PPM Only</t>
  </si>
  <si>
    <t>FPMPSY2613</t>
  </si>
  <si>
    <t>Swati Rao MED Psychiatry And Behav Sci PPM Only</t>
  </si>
  <si>
    <t>FPMERM2612</t>
  </si>
  <si>
    <t>John Taylor MED Emergency Medicine PPM Only</t>
  </si>
  <si>
    <t>FPEECE2611</t>
  </si>
  <si>
    <t>Joshua Hihath ELECT And COMP ENGR PPM Only</t>
  </si>
  <si>
    <t>FPMINT2610</t>
  </si>
  <si>
    <t>Charles Poon MED Int Med Admin PPM Only</t>
  </si>
  <si>
    <t>FPLLAW2609</t>
  </si>
  <si>
    <t>J Poulos SCHOOL OF LAW PPM Only</t>
  </si>
  <si>
    <t>FPLSOC2608</t>
  </si>
  <si>
    <t>Orly Clerge SOCIOLOGY PPM Only</t>
  </si>
  <si>
    <t>FPAPLS2607</t>
  </si>
  <si>
    <t>Chris Van Kessel PLANT SCIENCES PPM Only</t>
  </si>
  <si>
    <t>FPMADM2606</t>
  </si>
  <si>
    <t>Meghan Hayes MED Deans Office PPM Only</t>
  </si>
  <si>
    <t>FPAANS2605</t>
  </si>
  <si>
    <t>Xiang Yang ANIMAL SCIENCE PPM Only</t>
  </si>
  <si>
    <t>FPLLAW2604</t>
  </si>
  <si>
    <t>Judy Janes LAW LIBRARY PPM Only</t>
  </si>
  <si>
    <t>FPMPMR2603</t>
  </si>
  <si>
    <t>Nanette Joyce MED Physical Medicine And Rehab PPM Only</t>
  </si>
  <si>
    <t>FPVPMI2602</t>
  </si>
  <si>
    <t>Katherine Dee Watson Whitaker VM PATHOLOGY MICRO And IMMUN PPM Only</t>
  </si>
  <si>
    <t>FPIMGM2601</t>
  </si>
  <si>
    <t>Harry Matthews MED Int Med Genl Medicine PPM Only</t>
  </si>
  <si>
    <t>FPLMSA2600</t>
  </si>
  <si>
    <t>Shayma Hassouna MIDDLE EAST SOUTH ASIA PROGRAM PPM Only</t>
  </si>
  <si>
    <t>FPIMPM2599</t>
  </si>
  <si>
    <t>Christian Sandrock MED Int Med Pulmonary PPM Only</t>
  </si>
  <si>
    <t>FPBPLB2598</t>
  </si>
  <si>
    <t>Kenneth Wells PLANT BIOLOGY PPM Only</t>
  </si>
  <si>
    <t>FPLHIS2597</t>
  </si>
  <si>
    <t>Ellen Hartigan OConnor HISTORY PPM Only</t>
  </si>
  <si>
    <t>FPMRAD2596</t>
  </si>
  <si>
    <t>David Chen MED Radiology PPM Only</t>
  </si>
  <si>
    <t>FPMEPM2595</t>
  </si>
  <si>
    <t>Katherine Kim MED Public Health Sciences PPM Only</t>
  </si>
  <si>
    <t>FPMOTO2594</t>
  </si>
  <si>
    <t>David Nolen MED Otolaryngology PPM Only</t>
  </si>
  <si>
    <t>FPMPED2593</t>
  </si>
  <si>
    <t>Stephanie Nguyen MED Pediatrics PPM Only</t>
  </si>
  <si>
    <t>FPLSOC2592</t>
  </si>
  <si>
    <t>Charlotte Siggins SOCIOLOGY PPM Only</t>
  </si>
  <si>
    <t>FPLECN2591</t>
  </si>
  <si>
    <t>Kevin Hoover ECONOMICS PPM Only</t>
  </si>
  <si>
    <t>FPMPSY2590</t>
  </si>
  <si>
    <t>Margaret Steward MED Psychiatry And Behav Sci PPM Only</t>
  </si>
  <si>
    <t>FPAHCE2589</t>
  </si>
  <si>
    <t>James Grieshop HUMAN ECOLOGY PPM Only</t>
  </si>
  <si>
    <t>FPMANS2588</t>
  </si>
  <si>
    <t>John Reitan MED Anesth And Pain Medicine PPM Only</t>
  </si>
  <si>
    <t>FPLAMS2587</t>
  </si>
  <si>
    <t>Michael Smith AMERICAN STUDIES PPM Only</t>
  </si>
  <si>
    <t>FPBMMG2586</t>
  </si>
  <si>
    <t>Katherine Ralston MICROBIOLOGY And MOLEC GENETICS PPM Only</t>
  </si>
  <si>
    <t>FPLPOL2585</t>
  </si>
  <si>
    <t>Scott Mackenzie POLITICAL SCIENCE PPM Only</t>
  </si>
  <si>
    <t>FPBPLB2584</t>
  </si>
  <si>
    <t>Deborah Delmer PLANT BIOLOGY PPM Only</t>
  </si>
  <si>
    <t>FPEECE2583</t>
  </si>
  <si>
    <t>S Haley ELECT And COMP ENGR PPM Only</t>
  </si>
  <si>
    <t>FPMRAD2582</t>
  </si>
  <si>
    <t>Matthew Bobinski MED Radiology PPM Only</t>
  </si>
  <si>
    <t>FPMFCM2581</t>
  </si>
  <si>
    <t>Christine Woroniecki MED Family And Community Med PPM Only</t>
  </si>
  <si>
    <t>FPMNEU2580</t>
  </si>
  <si>
    <t>Kathleen Baynes MED Neurology PPM Only</t>
  </si>
  <si>
    <t>FPMPED2579</t>
  </si>
  <si>
    <t>Nicole Glaser MED Pediatrics PPM Only</t>
  </si>
  <si>
    <t>FPMPED2578</t>
  </si>
  <si>
    <t>Tisha K Yeh MED Pediatrics PPM Only</t>
  </si>
  <si>
    <t>FPABAE2577</t>
  </si>
  <si>
    <t>Fadi Fathallah BIOLOGICAL And AG ENGINEERING PPM Only</t>
  </si>
  <si>
    <t>FPVPMI2576</t>
  </si>
  <si>
    <t>Stefan Keller VM PATHOLOGY MICRO And IMMUN PPM Only</t>
  </si>
  <si>
    <t>FPEBME2575</t>
  </si>
  <si>
    <t>Leonor Saiz BIOMEDICAL ENGINEERING PPM Only</t>
  </si>
  <si>
    <t>FPLENL2574</t>
  </si>
  <si>
    <t>William Byrd ENGLISH PPM Only</t>
  </si>
  <si>
    <t>FPMPAT2573</t>
  </si>
  <si>
    <t>Ananya Datta Mitra MED Pathology And Lab Medicine PPM Only</t>
  </si>
  <si>
    <t>FPAPLS2572</t>
  </si>
  <si>
    <t>Patrick H Brown PLANT SCIENCES PPM Only</t>
  </si>
  <si>
    <t>FPAENM2571</t>
  </si>
  <si>
    <t>Jay Rosenheim ENTOMOLOGY NEMATOLOGY PPM Only</t>
  </si>
  <si>
    <t>FPADES2570</t>
  </si>
  <si>
    <t>Gwendolyn Arnold ENVIRONMENTAL SCIENCE And POLICY PPM Only</t>
  </si>
  <si>
    <t>FPIMPM2569</t>
  </si>
  <si>
    <t>Justin Lewis MED Int Med Pulmonary PPM Only</t>
  </si>
  <si>
    <t>FPMFCM2568</t>
  </si>
  <si>
    <t>Janet Mentink MED Family And Community Med PPM Only</t>
  </si>
  <si>
    <t>FPVPMI2567</t>
  </si>
  <si>
    <t>Lark Coffey VM PATHOLOGY MICRO And IMMUN PPM Only</t>
  </si>
  <si>
    <t>FPIMID2566</t>
  </si>
  <si>
    <t>Jay Solnick MED Int Med Infectious Dis PPM Only</t>
  </si>
  <si>
    <t>FPLHIS2565</t>
  </si>
  <si>
    <t>Cecilia Tsu HISTORY PPM Only</t>
  </si>
  <si>
    <t>FPLASA2564</t>
  </si>
  <si>
    <t>Mark Jerng ASIAN AMERICAN PPM Only</t>
  </si>
  <si>
    <t>FPLENL2564</t>
  </si>
  <si>
    <t>Mark Jerng ENGLISH PPM Only</t>
  </si>
  <si>
    <t>FPLEPS2563</t>
  </si>
  <si>
    <t>Geerat Vermeij EARTH And PLANETARY SCIENCES PPM Only</t>
  </si>
  <si>
    <t>FPMFCM2562</t>
  </si>
  <si>
    <t>Yasser Mrad MED Family And Community Med PPM Only</t>
  </si>
  <si>
    <t>FPMERM2561</t>
  </si>
  <si>
    <t>Jonathan Ford MED Emergency Medicine PPM Only</t>
  </si>
  <si>
    <t>FPMINT2560</t>
  </si>
  <si>
    <t>Amerish Bera MED Internal Medicine PPM Only</t>
  </si>
  <si>
    <t>FPEBME2559</t>
  </si>
  <si>
    <t>Katherine Ferrara BIOMEDICAL ENGINEERING PPM Only</t>
  </si>
  <si>
    <t>FPMINT2558</t>
  </si>
  <si>
    <t>George Jordan MED Internal Medicine PPM Only</t>
  </si>
  <si>
    <t>FPLCHI2557</t>
  </si>
  <si>
    <t>Malaquias Montoya CHICANO STUDIES PPM Only</t>
  </si>
  <si>
    <t>FPLECN2556</t>
  </si>
  <si>
    <t>Wing Woo ECONOMICS PPM Only</t>
  </si>
  <si>
    <t>FPMOPH2555</t>
  </si>
  <si>
    <t>Sukhjit Johl MED Eye Center PPM Only</t>
  </si>
  <si>
    <t>FPMPED2554</t>
  </si>
  <si>
    <t>Brian Goudy MED Pediatrics PPM Only</t>
  </si>
  <si>
    <t>FPMORT2553</t>
  </si>
  <si>
    <t>Michael Klein MED Orthopaedic Surgery PPM Only</t>
  </si>
  <si>
    <t>FPBEVE2552</t>
  </si>
  <si>
    <t>Brian Moore EVOLUTION And ECOLOGY PPM Only</t>
  </si>
  <si>
    <t>FPLGAR2551</t>
  </si>
  <si>
    <t>D Rancour Laferriere GERMAN And RUSSIAN PPM Only</t>
  </si>
  <si>
    <t>FPLENL2550</t>
  </si>
  <si>
    <t>Lucy Corin ENGLISH PPM Only</t>
  </si>
  <si>
    <t>FPMOBG2549</t>
  </si>
  <si>
    <t>Nina Boe MED Obstetrics And Gynecology PPM Only</t>
  </si>
  <si>
    <t>FPMFCM2548</t>
  </si>
  <si>
    <t>Ronald Cotterel MED Family And Community Med PPM Only</t>
  </si>
  <si>
    <t>FPMPED2547</t>
  </si>
  <si>
    <t>Stephanie Yee Guardino MED Pediatrics PPM Only</t>
  </si>
  <si>
    <t>FPLSAP2546</t>
  </si>
  <si>
    <t>Antonio Sanchez Romeralo SPANISH And PORTUGUESE PPM Only</t>
  </si>
  <si>
    <t>FPIMID2545</t>
  </si>
  <si>
    <t>Claire Pomeroy MED Int Med Infectious Dis PPM Only</t>
  </si>
  <si>
    <t>FPLNAS2544</t>
  </si>
  <si>
    <t>Victor Montejo NATIVE AMERICAN STUDIES PPM Only</t>
  </si>
  <si>
    <t>FPMANS2543</t>
  </si>
  <si>
    <t>Cathleen Lammers MED Anesth And Pain Medicine PPM Only</t>
  </si>
  <si>
    <t>FPEMAE2542</t>
  </si>
  <si>
    <t>Zhaodan Kong MECHANICAL And AEROSPACE ENGR PPM Only</t>
  </si>
  <si>
    <t>FPECHE2541</t>
  </si>
  <si>
    <t>Brian Higgins CHEMICAL ENGINEERING PPM Only</t>
  </si>
  <si>
    <t>FPMBIO2539</t>
  </si>
  <si>
    <t>Lin Tian MED Biochem And Molecular Med PPM Only</t>
  </si>
  <si>
    <t>FPECSE2538</t>
  </si>
  <si>
    <t>Kenneth Joy ENGR COMPUTER SCIENCE PPM Only</t>
  </si>
  <si>
    <t>FPLPOL2537</t>
  </si>
  <si>
    <t>Joyce Kallgren POLITICAL SCIENCE PPM Only</t>
  </si>
  <si>
    <t>FPLPHY2536</t>
  </si>
  <si>
    <t>Andrew Wetzel PHYSICS PPM Only</t>
  </si>
  <si>
    <t>FPLEAL2535</t>
  </si>
  <si>
    <t>Nobuko Koyama EAST ASIAN LANG And CULTURES PPM Only</t>
  </si>
  <si>
    <t>FPLSTA2534</t>
  </si>
  <si>
    <t>Abdolrahman Azari STATISTICS PPM Only</t>
  </si>
  <si>
    <t>FPMPSY2533</t>
  </si>
  <si>
    <t>John Mccarthy MED Psychiatry And Behav Sci PPM Only</t>
  </si>
  <si>
    <t>FPAFST2532</t>
  </si>
  <si>
    <t>Kyria Boundy Mills FOOD SCIENCE And TECHNOLOGY PPM Only</t>
  </si>
  <si>
    <t>FPVHFS2531</t>
  </si>
  <si>
    <t>John Adaska CA ANIMAL HLTH And FOOD SAFETY LAB PPM Only</t>
  </si>
  <si>
    <t>FPLPSC2530</t>
  </si>
  <si>
    <t>Richard Robins PSYCHOLOGY PPM Only</t>
  </si>
  <si>
    <t>FPLCMB2529</t>
  </si>
  <si>
    <t>Paul Hastings Center for Mind and Brain PPM Only</t>
  </si>
  <si>
    <t>FPLPSC2529</t>
  </si>
  <si>
    <t>Paul Hastings PSYCHOLOGY PPM Only</t>
  </si>
  <si>
    <t>FPMARO2528</t>
  </si>
  <si>
    <t>James Purdy MED Radiation Oncology PPM Only</t>
  </si>
  <si>
    <t>FPLLAW2527</t>
  </si>
  <si>
    <t>Aaron Tang SCHOOL OF LAW PPM Only</t>
  </si>
  <si>
    <t>FPAHCE2526</t>
  </si>
  <si>
    <t>Miriam Wells HUMAN ECOLOGY PPM Only</t>
  </si>
  <si>
    <t>FPVVMB5551</t>
  </si>
  <si>
    <t>Bethany Cummings VM MOLECULAR BIO SCIENCES PPM Only</t>
  </si>
  <si>
    <t>FPVVMB6331</t>
  </si>
  <si>
    <t>Kimber Stanhope VM MOLECULAR BIO SCIENCES PPM Only</t>
  </si>
  <si>
    <t>FPVVMB6332</t>
  </si>
  <si>
    <t>Cecilia Giulivi VM MOLECULAR BIO SCIENCES PPM Only</t>
  </si>
  <si>
    <t>FPVVMB2525</t>
  </si>
  <si>
    <t>Gino Cortopassi VM MOLECULAR BIO SCIENCES PPM Only</t>
  </si>
  <si>
    <t>FPADES2524</t>
  </si>
  <si>
    <t>Hugh Safford ENVIRONMENTAL SCIENCE And POLICY PPM Only</t>
  </si>
  <si>
    <t>FPMERM2523</t>
  </si>
  <si>
    <t>Joseph Morris MED Emergency Medicine PPM Only</t>
  </si>
  <si>
    <t>FPIMID2522</t>
  </si>
  <si>
    <t>George Thompson MED Int Med Infectious Dis PPM Only</t>
  </si>
  <si>
    <t>FPLECN2521</t>
  </si>
  <si>
    <t>Nicolas Caramp ECONOMICS PPM Only</t>
  </si>
  <si>
    <t>FPLECN2520</t>
  </si>
  <si>
    <t>Kevin Salyer ECONOMICS PPM Only</t>
  </si>
  <si>
    <t>FPLLAW2519</t>
  </si>
  <si>
    <t>Arturo Gandara SCHOOL OF LAW PPM Only</t>
  </si>
  <si>
    <t>FPECHE2518</t>
  </si>
  <si>
    <t>Roland Faller CHEMICAL ENGINEERING PPM Only</t>
  </si>
  <si>
    <t>FPAENM2517</t>
  </si>
  <si>
    <t>Elina Nino ENTOMOLOGY NEMATOLOGY PPM Only</t>
  </si>
  <si>
    <t>FPLCHE2516</t>
  </si>
  <si>
    <t>Alan Balch CHEMISTRY PPM Only</t>
  </si>
  <si>
    <t>FPECSE2515</t>
  </si>
  <si>
    <t>Norman Matloff ENGR COMPUTER SCIENCE PPM Only</t>
  </si>
  <si>
    <t>FPMNEU2514</t>
  </si>
  <si>
    <t>Michael Rogawski MED Neurology PPM Only</t>
  </si>
  <si>
    <t>FPLMUS2513</t>
  </si>
  <si>
    <t>Christopher Froh MUSIC PPM Only</t>
  </si>
  <si>
    <t>FPDEDU2512</t>
  </si>
  <si>
    <t>Matt Wallace EDUCATION PPM Only</t>
  </si>
  <si>
    <t>FPEBME2511</t>
  </si>
  <si>
    <t>David Fyhrie BIOMEDICAL ENGINEERING PPM Only</t>
  </si>
  <si>
    <t>FPLPSC2510</t>
  </si>
  <si>
    <t>Nolan Zane PSYCHOLOGY PPM Only</t>
  </si>
  <si>
    <t>FPIMNE2509</t>
  </si>
  <si>
    <t>Jane Yeun MED Int Med Nephrology PPM Only</t>
  </si>
  <si>
    <t>FPLSAP2508</t>
  </si>
  <si>
    <t>Leopoldo Bernucci SPANISH And PORTUGUESE PPM Only</t>
  </si>
  <si>
    <t>FPAFST2507</t>
  </si>
  <si>
    <t>Gary Smith FOOD SCIENCE And TECHNOLOGY PPM Only</t>
  </si>
  <si>
    <t>FPLSOC2506</t>
  </si>
  <si>
    <t>Kim Shauman SOCIOLOGY PPM Only</t>
  </si>
  <si>
    <t>FPBMCB2505</t>
  </si>
  <si>
    <t>Christopher Fraser MOLECULAR And CELLULAR BIO PPM Only</t>
  </si>
  <si>
    <t>FPMARO2504</t>
  </si>
  <si>
    <t>Stanley Benedict MED Radiation Oncology PPM Only</t>
  </si>
  <si>
    <t>FPMORT2503</t>
  </si>
  <si>
    <t>Jennette Louise Boakes MED Orthopaedic Surgery PPM Only</t>
  </si>
  <si>
    <t>FPECEE2502</t>
  </si>
  <si>
    <t>I Idriss CIVIL And ENVIRONMENTAL ENGR PPM Only</t>
  </si>
  <si>
    <t>FPIMHP2501</t>
  </si>
  <si>
    <t>Nisa Hatami MED Int Med Hospitalist PPM Only</t>
  </si>
  <si>
    <t>FPAPLS2500</t>
  </si>
  <si>
    <t>V Polito PLANT SCIENCES PPM Only</t>
  </si>
  <si>
    <t>FPMPSY2499</t>
  </si>
  <si>
    <t>Paula Wadell MED Psychiatry And Behav Sci PPM Only</t>
  </si>
  <si>
    <t>FPIMCA2498</t>
  </si>
  <si>
    <t>Lindsey H Malik MED INT MED CARDIOLOGY PPM Only</t>
  </si>
  <si>
    <t>FPAHCE2497</t>
  </si>
  <si>
    <t>Anna Kiers HUMAN ECOLOGY PPM Only</t>
  </si>
  <si>
    <t>FPLHIS2496</t>
  </si>
  <si>
    <t>Eric Rauchway HISTORY PPM Only</t>
  </si>
  <si>
    <t>FPLPHI2495</t>
  </si>
  <si>
    <t>Marina Oshana PHILOSOPHY PPM Only</t>
  </si>
  <si>
    <t>FPMSUR2494</t>
  </si>
  <si>
    <t>Payam Saadai MED Surgery PPM Only</t>
  </si>
  <si>
    <t>FPMPSY2493</t>
  </si>
  <si>
    <t>Andrea Bates MED Psychiatry And Behav Sci PPM Only</t>
  </si>
  <si>
    <t>FPMOBG2492</t>
  </si>
  <si>
    <t>Clara Paik MED Obstetrics And Gynecology PPM Only</t>
  </si>
  <si>
    <t>FPEBME2491</t>
  </si>
  <si>
    <t>Jinyi Qi BIOMEDICAL ENGINEERING PPM Only</t>
  </si>
  <si>
    <t>FPLPHY2490</t>
  </si>
  <si>
    <t>Patricia Boeshaar PHYSICS PPM Only</t>
  </si>
  <si>
    <t>FPAHCE2489</t>
  </si>
  <si>
    <t>Meng Huo HUMAN ECOLOGY PPM Only</t>
  </si>
  <si>
    <t>FPMRAD2488</t>
  </si>
  <si>
    <t>Hugo Bogren MED Radiology PPM Only</t>
  </si>
  <si>
    <t>FPGSM12487</t>
  </si>
  <si>
    <t>Jesse Ray Catlin GRADUATE SCHOOL OF MANAGEMENT PPM Only</t>
  </si>
  <si>
    <t>FPMERM2486</t>
  </si>
  <si>
    <t>Dane Stevenson MED Emergency Medicine PPM Only</t>
  </si>
  <si>
    <t>FPVPHR2485</t>
  </si>
  <si>
    <t>V Lane VM POPULATION HLTH And REPROD PPM Only</t>
  </si>
  <si>
    <t>FPADES2484</t>
  </si>
  <si>
    <t>Howard Cornell ENVIRONMENTAL SCIENCE And POLICY PPM Only</t>
  </si>
  <si>
    <t>FPMINT2483</t>
  </si>
  <si>
    <t>John R Laird MED Internal Medicine PPM Only</t>
  </si>
  <si>
    <t>FPMEPM2482</t>
  </si>
  <si>
    <t>Shannon Conroy MED Public Health Sciences PPM Only</t>
  </si>
  <si>
    <t>FPEMAE2481</t>
  </si>
  <si>
    <t>David Hwang MECHANICAL And AEROSPACE ENGR PPM Only</t>
  </si>
  <si>
    <t>FPMPSY2480</t>
  </si>
  <si>
    <t>Malia Mccarthy MED Psychiatry And Behav Sci PPM Only</t>
  </si>
  <si>
    <t>FPMPSY2479</t>
  </si>
  <si>
    <t>Kate Richards MED Psychiatry And Behav Sci PPM Only</t>
  </si>
  <si>
    <t>FPAPLS2478</t>
  </si>
  <si>
    <t>S Jain PLANT SCIENCES PPM Only</t>
  </si>
  <si>
    <t>FPLHIS2477</t>
  </si>
  <si>
    <t>S Spyridakis HISTORY PPM Only</t>
  </si>
  <si>
    <t>FPIMHO2476</t>
  </si>
  <si>
    <t>Tianhong Li MED Int Med HEMONC PPM Only</t>
  </si>
  <si>
    <t>FPIMHP2475</t>
  </si>
  <si>
    <t>Jennifer J Fan MED Int Med Hospitalist PPM Only</t>
  </si>
  <si>
    <t>FPLCHE2474</t>
  </si>
  <si>
    <t>Peter Beal CHEMISTRY PPM Only</t>
  </si>
  <si>
    <t>FPIMID2473</t>
  </si>
  <si>
    <t>Philip Peters MED Int Med Infectious Dis PPM Only</t>
  </si>
  <si>
    <t>FPMSUR2472</t>
  </si>
  <si>
    <t>Edward Smeloff MED Surgery PPM Only</t>
  </si>
  <si>
    <t>FPMBIO2471</t>
  </si>
  <si>
    <t>William Benisek MED Biochem And Molecular Med PPM Only</t>
  </si>
  <si>
    <t>FPMPED2470</t>
  </si>
  <si>
    <t>Molly Desantis MED Pediatrics PPM Only</t>
  </si>
  <si>
    <t>FPMOTO2469</t>
  </si>
  <si>
    <t>Waleed Soliman MED Otolaryngology PPM Only</t>
  </si>
  <si>
    <t>FPLPSC2468</t>
  </si>
  <si>
    <t>Gary Mitchell PSYCHOLOGY PPM Only</t>
  </si>
  <si>
    <t>FPLDRA2467</t>
  </si>
  <si>
    <t>W Kleb THEATRE And DANCE PPM Only</t>
  </si>
  <si>
    <t>FPMORT2465</t>
  </si>
  <si>
    <t>Brian Haus MED Orthopaedic Surgery PPM Only</t>
  </si>
  <si>
    <t>FPAARE2464</t>
  </si>
  <si>
    <t>Mark Agerton AG And RESOURCE ECONOMICS PPM Only</t>
  </si>
  <si>
    <t>FPLAAS2463</t>
  </si>
  <si>
    <t>Bettina Ngweno AFRICAN AMERICAN AFRICAN STDS PPM Only</t>
  </si>
  <si>
    <t>FPECSE2462</t>
  </si>
  <si>
    <t>Ilias Tagkopoulos ENGR COMPUTER SCIENCE PPM Only</t>
  </si>
  <si>
    <t>FPBGEN2462</t>
  </si>
  <si>
    <t>Ilias Tagkopoulos UC DAVIS GENOME CENTER PPM Only</t>
  </si>
  <si>
    <t>FPVVSR2461</t>
  </si>
  <si>
    <t>Steven Epstein VM SURGRAD SCIENCE PPM Only</t>
  </si>
  <si>
    <t>FPMNEU2460</t>
  </si>
  <si>
    <t>Yan Wang MED Neurology PPM Only</t>
  </si>
  <si>
    <t>FPMINT2459</t>
  </si>
  <si>
    <t>Farida Madraswala MED Int Med Admin PPM Only</t>
  </si>
  <si>
    <t>FPAETX2458</t>
  </si>
  <si>
    <t>Arthur Craigmill ENVIRONMENTAL TOXICOLOGY PPM Only</t>
  </si>
  <si>
    <t>FPMURO2457</t>
  </si>
  <si>
    <t>Jennifer Rothschild MED Urologic Surgery PPM Only</t>
  </si>
  <si>
    <t>FPAPLS2456</t>
  </si>
  <si>
    <t>Marita Cantwell PLANT SCIENCES PPM Only</t>
  </si>
  <si>
    <t>FPBMCB2455</t>
  </si>
  <si>
    <t>Kenneth Burtis MOLECULAR And CELLULAR BIO PPM Only</t>
  </si>
  <si>
    <t>FPLLAW2454</t>
  </si>
  <si>
    <t>Millard Murphy SCHOOL OF LAW PPM Only</t>
  </si>
  <si>
    <t>FPAVIT2453</t>
  </si>
  <si>
    <t>Linda Bisson VITICULTURE And ENOLOGY PPM Only</t>
  </si>
  <si>
    <t>FPIMID2452</t>
  </si>
  <si>
    <t>Scott Crabtree MED Int Med Infectious Dis PPM Only</t>
  </si>
  <si>
    <t>FPAARE2451</t>
  </si>
  <si>
    <t>Philip Martin AG And RESOURCE ECONOMICS PPM Only</t>
  </si>
  <si>
    <t>FPVPMI2450</t>
  </si>
  <si>
    <t>John Osebold VM PATHOLOGY MICRO And IMMUN PPM Only</t>
  </si>
  <si>
    <t>FPLSOC2449</t>
  </si>
  <si>
    <t>Drew Halfmann SOCIOLOGY PPM Only</t>
  </si>
  <si>
    <t>FPMNEU2448</t>
  </si>
  <si>
    <t>William Cahill MED Neurology PPM Only</t>
  </si>
  <si>
    <t>FPMEPM2447</t>
  </si>
  <si>
    <t>Faith Boucher MED Public Health Sciences PPM Only</t>
  </si>
  <si>
    <t>FPLMUS2446</t>
  </si>
  <si>
    <t>Dagenais Smiley MUSIC PPM Only</t>
  </si>
  <si>
    <t>FPLANT2445</t>
  </si>
  <si>
    <t>Alan Klima ANTHROPOLOGY PPM Only</t>
  </si>
  <si>
    <t>FPMFCM2444</t>
  </si>
  <si>
    <t>Jennifer Kang MED Family And Community Med PPM Only</t>
  </si>
  <si>
    <t>FPLDES2443</t>
  </si>
  <si>
    <t>Adele Zhang DEPARTMENT OF DESIGN PPM Only</t>
  </si>
  <si>
    <t>FPMPHA2442</t>
  </si>
  <si>
    <t>Leighton Izu MED Pharmacology PPM Only</t>
  </si>
  <si>
    <t>FPLSTA2441</t>
  </si>
  <si>
    <t>Maxime Pouokam STATISTICS PPM Only</t>
  </si>
  <si>
    <t>FPVPMI2440</t>
  </si>
  <si>
    <t>Laurel Gershwin VM PATHOLOGY MICRO And IMMUN PPM Only</t>
  </si>
  <si>
    <t>FPAWFC2439</t>
  </si>
  <si>
    <t>Eric Post WILDLIFE And FISHERIES BIOLOGY PPM Only</t>
  </si>
  <si>
    <t>FPMINT2438</t>
  </si>
  <si>
    <t>Pranay Bahuguna MED Int Med Admin PPM Only</t>
  </si>
  <si>
    <t>FPMSUR2437</t>
  </si>
  <si>
    <t>Shaun Gifford MED Surgery PPM Only</t>
  </si>
  <si>
    <t>FPLPHI2436</t>
  </si>
  <si>
    <t>Paul Teller PHILOSOPHY PPM Only</t>
  </si>
  <si>
    <t>FPVVME2435</t>
  </si>
  <si>
    <t>Gary Carlson VM MEDICINE And EPIDEMIOLOGY PPM Only</t>
  </si>
  <si>
    <t>FPECSE2434</t>
  </si>
  <si>
    <t>Lawrence Kou ENGR COMPUTER SCIENCE PPM Only</t>
  </si>
  <si>
    <t>FPALAW2433</t>
  </si>
  <si>
    <t>D Rolston LAND AIR And WATER RESOURCES PPM Only</t>
  </si>
  <si>
    <t>FPMNEU2432</t>
  </si>
  <si>
    <t>Michelle Chan MED Neurology PPM Only</t>
  </si>
  <si>
    <t>FPLCMN2431</t>
  </si>
  <si>
    <t>Robert Bell COMMUNICATION PPM Only</t>
  </si>
  <si>
    <t>FPLCDM2430</t>
  </si>
  <si>
    <t>Lishan Amde CINEMA And DIGITAL MEDIA PPM Only</t>
  </si>
  <si>
    <t>FPEMAE2429</t>
  </si>
  <si>
    <t>Niels Gronbech Jensen MECHANICAL And AEROSPACE ENGR PPM Only</t>
  </si>
  <si>
    <t>FPEBME2428</t>
  </si>
  <si>
    <t>Aaron M Anderson BIOMEDICAL ENGINEERING PPM Only</t>
  </si>
  <si>
    <t>FPLLAW2427</t>
  </si>
  <si>
    <t>Lauri Ann Damrell SCHOOL OF LAW PPM Only</t>
  </si>
  <si>
    <t>FPLSOC2426</t>
  </si>
  <si>
    <t>Diane Felmlee SOCIOLOGY PPM Only</t>
  </si>
  <si>
    <t>FPLDES2425</t>
  </si>
  <si>
    <t>Susan Verba DEPARTMENT OF DESIGN PPM Only</t>
  </si>
  <si>
    <t>FPECSE2424</t>
  </si>
  <si>
    <t>Matthew Bishop ENGR COMPUTER SCIENCE PPM Only</t>
  </si>
  <si>
    <t>FPLUWP2423</t>
  </si>
  <si>
    <t>Brenda Rinard UNIVERSITY WRITING PROGRAM PPM Only</t>
  </si>
  <si>
    <t>FPMCEL2422</t>
  </si>
  <si>
    <t>Richard Tucker MED Cell Biology And Human Anat PPM Only</t>
  </si>
  <si>
    <t>FPBMMG2421</t>
  </si>
  <si>
    <t>Paul Baumann MICROBIOLOGY And MOLEC GENETICS PPM Only</t>
  </si>
  <si>
    <t>FPAENM2420</t>
  </si>
  <si>
    <t>Howard Ferris ENTOMOLOGY NEMATOLOGY PPM Only</t>
  </si>
  <si>
    <t>FPLPHI2419</t>
  </si>
  <si>
    <t>Adam Sennet PHILOSOPHY PPM Only</t>
  </si>
  <si>
    <t>FPMOBG2418</t>
  </si>
  <si>
    <t>Bob Peng MED Obstetrics And Gynecology PPM Only</t>
  </si>
  <si>
    <t>FPMMIC2417</t>
  </si>
  <si>
    <t>Charles Bevins MED Medical Microbiology And Imm PPM Only</t>
  </si>
  <si>
    <t>FPLPHI2416</t>
  </si>
  <si>
    <t>George Mattey PHILOSOPHY PPM Only</t>
  </si>
  <si>
    <t>FPLUWP2415</t>
  </si>
  <si>
    <t>Bohdana Demchuk UNIVERSITY WRITING PROGRAM PPM Only</t>
  </si>
  <si>
    <t>FPAPPA2414</t>
  </si>
  <si>
    <t>Clarence Kado PLANT PATHOLOGY PPM Only</t>
  </si>
  <si>
    <t>FPLCDM2413</t>
  </si>
  <si>
    <t>Colin N Milburn CINEMA And DIGITAL MEDIA PPM Only</t>
  </si>
  <si>
    <t>FPLSOC2412</t>
  </si>
  <si>
    <t>David M Mccourt SOCIOLOGY PPM Only</t>
  </si>
  <si>
    <t>FPMBIO2411</t>
  </si>
  <si>
    <t>Matthias Frank MED Biochem And Molecular Med PPM Only</t>
  </si>
  <si>
    <t>FPLHIS2410</t>
  </si>
  <si>
    <t>Barbara Metcalf HISTORY PPM Only</t>
  </si>
  <si>
    <t>FPMFCM2409</t>
  </si>
  <si>
    <t>Joseph Schad MED Family And Community Med PPM Only</t>
  </si>
  <si>
    <t>FPMPED2408</t>
  </si>
  <si>
    <t>Stephanie Crossen MED Pediatrics PPM Only</t>
  </si>
  <si>
    <t>FPLSAP2407</t>
  </si>
  <si>
    <t>F Samaniego SPANISH And PORTUGUESE PPM Only</t>
  </si>
  <si>
    <t>FPMOBG2406</t>
  </si>
  <si>
    <t>Herman Hedriana MED Obstetrics And Gynecology PPM Only</t>
  </si>
  <si>
    <t>FPBGEN2405</t>
  </si>
  <si>
    <t>Marc Facciotti Genome Center PPM Only</t>
  </si>
  <si>
    <t>FPEBME2405</t>
  </si>
  <si>
    <t>Marc Facciotti BIOMEDICAL ENGINEERING PPM Only</t>
  </si>
  <si>
    <t>FPAANS2404</t>
  </si>
  <si>
    <t>E Depeters ANIMAL SCIENCE PPM Only</t>
  </si>
  <si>
    <t>FPBNPB2403</t>
  </si>
  <si>
    <t>John Furlow NEURO PHYSIO And BEHAVIOR PPM Only</t>
  </si>
  <si>
    <t>FPLAST2402</t>
  </si>
  <si>
    <t>Robin Hill ART And ART HISTORY PPM Only</t>
  </si>
  <si>
    <t>FPMORT2401</t>
  </si>
  <si>
    <t>Nicole Friel MED Orthopaedic Surgery PPM Only</t>
  </si>
  <si>
    <t>FPMANS2400</t>
  </si>
  <si>
    <t>Fiona Scott MED Anesth And Pain Medicine PPM Only</t>
  </si>
  <si>
    <t>FPMOBG2399</t>
  </si>
  <si>
    <t>Jennifer Ozeir MED Obstetrics And Gynecology PPM Only</t>
  </si>
  <si>
    <t>FPIMGI2398</t>
  </si>
  <si>
    <t>Sooraj Tejaswi MED Int Med Gastroenterology PPM Only</t>
  </si>
  <si>
    <t>FPECEE2397</t>
  </si>
  <si>
    <t>Stefan Wuertz CIVIL And ENVIRONMENTAL ENGR PPM Only</t>
  </si>
  <si>
    <t>FPMPED2396</t>
  </si>
  <si>
    <t>Michelle Hamline MED Pediatrics PPM Only</t>
  </si>
  <si>
    <t>FPLIBR2395</t>
  </si>
  <si>
    <t>K Mawdsley UCDLIBRARY PPM Only</t>
  </si>
  <si>
    <t>FPECHE2394</t>
  </si>
  <si>
    <t>Tonya Kuhl CHEMICAL ENGINEERING PPM Only</t>
  </si>
  <si>
    <t>FPMPMR2393</t>
  </si>
  <si>
    <t>Carol Albanese MED Physical Medicine And Rehab PPM Only</t>
  </si>
  <si>
    <t>FPMANS2392</t>
  </si>
  <si>
    <t>Marissa Vadi MED Anesth And Pain Medicine PPM Only</t>
  </si>
  <si>
    <t>FPLAHI2391</t>
  </si>
  <si>
    <t>Deirdre White ART And ART HISTORY PPM Only</t>
  </si>
  <si>
    <t>FPAETX2390</t>
  </si>
  <si>
    <t>Sascha Nicklisch ENVIRONMENTAL TOXICOLOGY PPM Only</t>
  </si>
  <si>
    <t>FPVAPC2389</t>
  </si>
  <si>
    <t>Edward Schelegle VM ANAT PHYSIO And CELL BIOLOGY PPM Only</t>
  </si>
  <si>
    <t>FPAENM2388</t>
  </si>
  <si>
    <t>Bruce Eldridge ENTOMOLOGY NEMATOLOGY PPM Only</t>
  </si>
  <si>
    <t>FPMPAT2387</t>
  </si>
  <si>
    <t>Christian Hansen MED Pathology And Lab Medicine PPM Only</t>
  </si>
  <si>
    <t>FPLUWP2386</t>
  </si>
  <si>
    <t>John Boe UNIVERSITY WRITING PROGRAM PPM Only</t>
  </si>
  <si>
    <t>FPAANS2385</t>
  </si>
  <si>
    <t>Timothy Hackmann ANIMAL SCIENCE PPM Only</t>
  </si>
  <si>
    <t>FPMEPM2384</t>
  </si>
  <si>
    <t>Heike Thiel De Bocanegra MED Public Health Sciences PPM Only</t>
  </si>
  <si>
    <t>FPAHCE2383</t>
  </si>
  <si>
    <t>Frank Hirtz HUMAN ECOLOGY PPM Only</t>
  </si>
  <si>
    <t>FPIMCA2382</t>
  </si>
  <si>
    <t>Hana Anderson MED INT MED CARDIOLOGY PPM Only</t>
  </si>
  <si>
    <t>FPGSM12381</t>
  </si>
  <si>
    <t>Eitan Gerstner GRADUATE SCHOOL OF MANAGEMENT PPM Only</t>
  </si>
  <si>
    <t>FPBMCB2380</t>
  </si>
  <si>
    <t>Diana Myles MOLECULAR And CELLULAR BIO PPM Only</t>
  </si>
  <si>
    <t>FPIMEN2379</t>
  </si>
  <si>
    <t>Prasanth Surampudi MED Int Med Endocrinology PPM Only</t>
  </si>
  <si>
    <t>FPLPOL2378</t>
  </si>
  <si>
    <t>Josephine Andrews POLITICAL SCIENCE PPM Only</t>
  </si>
  <si>
    <t>FPEBME2377</t>
  </si>
  <si>
    <t>Anthony Passerini BIOMEDICAL ENGINEERING PPM Only</t>
  </si>
  <si>
    <t>FPIMID2376</t>
  </si>
  <si>
    <t>Sarah Waldman MED Int Med Infectious Dis PPM Only</t>
  </si>
  <si>
    <t>FPMSUR2375</t>
  </si>
  <si>
    <t>Robert Gunther MED Surgery PPM Only</t>
  </si>
  <si>
    <t>FPMHPH2374</t>
  </si>
  <si>
    <t>Laura Borodinsky MED Physiology And Membrane Biol PPM Only</t>
  </si>
  <si>
    <t>FPIMHO2373</t>
  </si>
  <si>
    <t>Theodore Wun MED Int Med HEMONC PPM Only</t>
  </si>
  <si>
    <t>FPMCEL2372</t>
  </si>
  <si>
    <t>Kent Erickson MED Cell Biology And Human Anat PPM Only</t>
  </si>
  <si>
    <t>FPLMAT2371</t>
  </si>
  <si>
    <t>William Tavernetti MATHEMATICS PPM Only</t>
  </si>
  <si>
    <t>FPVPHR2370</t>
  </si>
  <si>
    <t>Richard Yamamoto VM POPULATION HLTH And REPROD PPM Only</t>
  </si>
  <si>
    <t>FPMOTO2369</t>
  </si>
  <si>
    <t>Travis Tollefson MED Otolaryngology PPM Only</t>
  </si>
  <si>
    <t>FPAHCE2368</t>
  </si>
  <si>
    <t>Janet Momsen HUMAN ECOLOGY PPM Only</t>
  </si>
  <si>
    <t>FPAPPA2367</t>
  </si>
  <si>
    <t>Gitta Coaker PLANT PATHOLOGY PPM Only</t>
  </si>
  <si>
    <t>FPLFAI2366</t>
  </si>
  <si>
    <t>Gustavo Foscarini FRENCH And ITALIAN PPM Only</t>
  </si>
  <si>
    <t>FPMPSY2365</t>
  </si>
  <si>
    <t>Debra Kahn MED Psychiatry And Behav Sci PPM Only</t>
  </si>
  <si>
    <t>FPMPSY2363</t>
  </si>
  <si>
    <t>Barbara McDermott MED Psychiatry And Behav Sci PPM Only</t>
  </si>
  <si>
    <t>FPMPSY2362</t>
  </si>
  <si>
    <t>Haim Weinberg MED Psychiatry And Behav Sci PPM Only</t>
  </si>
  <si>
    <t>FPMPHA2361</t>
  </si>
  <si>
    <t>Daisuke Sato MED Pharmacology PPM Only</t>
  </si>
  <si>
    <t>FPVPMI2360</t>
  </si>
  <si>
    <t>Nemi Jain VM PATHOLOGY MICRO And IMMUN PPM Only</t>
  </si>
  <si>
    <t>FPLANT2359</t>
  </si>
  <si>
    <t>Cristiana Giordano ANTHROPOLOGY PPM Only</t>
  </si>
  <si>
    <t>FPMPED2358</t>
  </si>
  <si>
    <t>Katherine Eastham MED Pediatrics PPM Only</t>
  </si>
  <si>
    <t>FPMOTO2357</t>
  </si>
  <si>
    <t>Debbie Aizenberg MED Otolaryngology PPM Only</t>
  </si>
  <si>
    <t>FPGSM12356</t>
  </si>
  <si>
    <t>Robert Yetman GRADUATE SCHOOL OF MANAGEMENT PPM Only</t>
  </si>
  <si>
    <t>FPLMAT2355</t>
  </si>
  <si>
    <t>Michael Kapovich MATHEMATICS PPM Only</t>
  </si>
  <si>
    <t>FPMPED2354</t>
  </si>
  <si>
    <t>Kara Kuhn Riordon MED Pediatrics PPM Only</t>
  </si>
  <si>
    <t>FPNURS2353</t>
  </si>
  <si>
    <t>Lisa Adamek School of Nursing PPM Only</t>
  </si>
  <si>
    <t>FPIMCA2352</t>
  </si>
  <si>
    <t>John Iskikian MED INT MED CARDIOLOGY PPM Only</t>
  </si>
  <si>
    <t>FPMOBG2351</t>
  </si>
  <si>
    <t>Lloyd Smith MED Obstetrics And Gynecology PPM Only</t>
  </si>
  <si>
    <t>FPDEDU2350</t>
  </si>
  <si>
    <t>Chantal Lacrampe Mace EDUCATION PPM Only</t>
  </si>
  <si>
    <t>FPLCHE2349</t>
  </si>
  <si>
    <t>Dean Tantillo CHEMISTRY PPM Only</t>
  </si>
  <si>
    <t>FPMPED2348</t>
  </si>
  <si>
    <t>Karen Barretto MED Pediatrics PPM Only</t>
  </si>
  <si>
    <t>FPLMUS2347</t>
  </si>
  <si>
    <t>Christian Baldini MUSIC PPM Only</t>
  </si>
  <si>
    <t>FPIMHO2346</t>
  </si>
  <si>
    <t>Malcolm R Mackenzie MED Int Med HEMONC PPM Only</t>
  </si>
  <si>
    <t>FPMFCM2345</t>
  </si>
  <si>
    <t>Alicia Agnoli MED Family And Community Med PPM Only</t>
  </si>
  <si>
    <t>FPDEDU2344</t>
  </si>
  <si>
    <t>Carolynn Ranch EDUCATION PPM Only</t>
  </si>
  <si>
    <t>FPMEPM2343</t>
  </si>
  <si>
    <t>Onur Nacakgedigi MED Public Health Sciences PPM Only</t>
  </si>
  <si>
    <t>FPAPPA2342</t>
  </si>
  <si>
    <t>Lynn Epstein PLANT PATHOLOGY PPM Only</t>
  </si>
  <si>
    <t>FPAENM2341</t>
  </si>
  <si>
    <t>Jason Bond ENTOMOLOGY NEMATOLOGY PPM Only</t>
  </si>
  <si>
    <t>FPDEDU2340</t>
  </si>
  <si>
    <t>Margarita Jimenez Silva EDUCATION PPM Only</t>
  </si>
  <si>
    <t>FPVVSR2339</t>
  </si>
  <si>
    <t>Cleta Bailey VM SURGRAD SCIENCE PPM Only</t>
  </si>
  <si>
    <t>FPMNEU2338</t>
  </si>
  <si>
    <t>Da Liu MED Neurology PPM Only</t>
  </si>
  <si>
    <t>FPMOTO2337</t>
  </si>
  <si>
    <t>Lee Miller MED Otolaryngology PPM Only</t>
  </si>
  <si>
    <t>FPBNPB2337</t>
  </si>
  <si>
    <t>Lee Miller NEURO PHYSIO And BEHAVIOR PPM Only</t>
  </si>
  <si>
    <t>FPECHE2336</t>
  </si>
  <si>
    <t>Priya Shah CHEMICAL ENGINEERING PPM Only</t>
  </si>
  <si>
    <t>FPBMMG2336</t>
  </si>
  <si>
    <t>Priya Shah MICROBIOLOGY AND MOLEC GENETICS</t>
  </si>
  <si>
    <t>FPVPMI2335</t>
  </si>
  <si>
    <t>Joseph Zinkl VM PATHOLOGY MICRO And IMMUN PPM Only</t>
  </si>
  <si>
    <t>FPMPED2334</t>
  </si>
  <si>
    <t>Rory Kamerman Kretzmer MED Pediatrics PPM Only</t>
  </si>
  <si>
    <t>FPBMCB2333</t>
  </si>
  <si>
    <t>Francis Mcnally MOLECULAR And CELLULAR BIO PPM Only</t>
  </si>
  <si>
    <t>FPMFCM2332</t>
  </si>
  <si>
    <t>Khang Hoang MED Family And Community Med PPM Only</t>
  </si>
  <si>
    <t>FPAPLS2331</t>
  </si>
  <si>
    <t>Douglas Shaw PLANT SCIENCES PPM Only</t>
  </si>
  <si>
    <t>FPANUT2330</t>
  </si>
  <si>
    <t>Nancy Keim NUTRITION PPM Only</t>
  </si>
  <si>
    <t>FPIMHO2329</t>
  </si>
  <si>
    <t>Primo Lara MED Int Med HEMONC PPM Only</t>
  </si>
  <si>
    <t>FPMPHA2328</t>
  </si>
  <si>
    <t>Johannes Hell MED Pharmacology PPM Only</t>
  </si>
  <si>
    <t>FPAHCE2327</t>
  </si>
  <si>
    <t>Martin Kenney HUMAN ECOLOGY PPM Only</t>
  </si>
  <si>
    <t>FPECSE2326</t>
  </si>
  <si>
    <t>Sean Peisert ENGR COMPUTER SCIENCE PPM Only</t>
  </si>
  <si>
    <t>FPMPED2325</t>
  </si>
  <si>
    <t>Lisa Rasmussen MED Pediatrics PPM Only</t>
  </si>
  <si>
    <t>FPABAE2324</t>
  </si>
  <si>
    <t>Ruihong Zhang BIOLOGICAL And AG ENGINEERING PPM Only</t>
  </si>
  <si>
    <t>FPMERM2323</t>
  </si>
  <si>
    <t>Matthew Greer MED Emergency Medicine PPM Only</t>
  </si>
  <si>
    <t>FPMPHA2322</t>
  </si>
  <si>
    <t>Angela Gelli MED Pharmacology PPM Only</t>
  </si>
  <si>
    <t>FPMSUR2321</t>
  </si>
  <si>
    <t>Kiho Cho MED Surgery PPM Only</t>
  </si>
  <si>
    <t>FPIMEN2320</t>
  </si>
  <si>
    <t>John Yoon MED Int Med Endocrinology PPM Only</t>
  </si>
  <si>
    <t>FPMHPH2319</t>
  </si>
  <si>
    <t>Alla F Fomina MED Physiology And Membrane Biol PPM Only</t>
  </si>
  <si>
    <t>FPLUWP2318</t>
  </si>
  <si>
    <t>Lisa Jane Klotz UNIVERSITY WRITING PROGRAM PPM Only</t>
  </si>
  <si>
    <t>FPNURS2317</t>
  </si>
  <si>
    <t>Robin Whitney School of Nursing PPM Only</t>
  </si>
  <si>
    <t>FPLDES2316</t>
  </si>
  <si>
    <t>Brett Snyder DEPARTMENT OF DESIGN PPM Only</t>
  </si>
  <si>
    <t>FPMHPH2315</t>
  </si>
  <si>
    <t>Mark Huising MED Physiology And Membrane Biol PPM Only</t>
  </si>
  <si>
    <t>FPBNPB2315</t>
  </si>
  <si>
    <t>Mark Huising NEURO PHYSIO AND BEHAVIOR PPM ONLy</t>
  </si>
  <si>
    <t>FPMINT2314</t>
  </si>
  <si>
    <t>Aslam Godil MED Int Med Admin PPM Only</t>
  </si>
  <si>
    <t>FPALAW2313</t>
  </si>
  <si>
    <t>Graham Fogg LAND AIR And WATER RESOURCES PPM Only</t>
  </si>
  <si>
    <t>FPMPHA2312</t>
  </si>
  <si>
    <t>Yi Je Chen MED Pharmacology PPM Only</t>
  </si>
  <si>
    <t>FPLPHY2311</t>
  </si>
  <si>
    <t>Ling Lie Chau PHYSICS PPM Only</t>
  </si>
  <si>
    <t>FPLSOC2310</t>
  </si>
  <si>
    <t>Xiaoling Shu SOCIOLOGY PPM Only</t>
  </si>
  <si>
    <t>FPALAW2309</t>
  </si>
  <si>
    <t>Erwan Monier LAND AIR And WATER RESOURCES PPM Only</t>
  </si>
  <si>
    <t>FPMPED2308</t>
  </si>
  <si>
    <t>James M Saxton MED Pediatrics PPM Only</t>
  </si>
  <si>
    <t>FPLENL2307</t>
  </si>
  <si>
    <t>Clarence Major ENGLISH PPM Only</t>
  </si>
  <si>
    <t>FPBNPB2306</t>
  </si>
  <si>
    <t>Karen Zito NEURO PHYSIO And BEHAVIOR PPM Only</t>
  </si>
  <si>
    <t>FPBCNS2306</t>
  </si>
  <si>
    <t>Karen Zito Center for Neuroscience PPM Only</t>
  </si>
  <si>
    <t>FPMFCM2305</t>
  </si>
  <si>
    <t>David Katz MED Family And Community Med PPM Only</t>
  </si>
  <si>
    <t>FPLDES2304</t>
  </si>
  <si>
    <t>James Housefield DEPARTMENT OF DESIGN PPM Only</t>
  </si>
  <si>
    <t>FPANUT2303</t>
  </si>
  <si>
    <t>Elizabeth Prado NUTRITION PPM Only</t>
  </si>
  <si>
    <t>FPVVSR2302</t>
  </si>
  <si>
    <t>Eugene Breznock VM SURGRAD SCIENCE PPM Only</t>
  </si>
  <si>
    <t>FPLLAW2301</t>
  </si>
  <si>
    <t>Holly Cooper SCHOOL OF LAW PPM Only</t>
  </si>
  <si>
    <t>FPECEE2300</t>
  </si>
  <si>
    <t>Michael Kleeman CIVIL And ENVIRONMENTAL ENGR PPM Only</t>
  </si>
  <si>
    <t>FPMSUR2299</t>
  </si>
  <si>
    <t>Stephen Greenholz MED Surgery PPM Only</t>
  </si>
  <si>
    <t>FPVAPC2298</t>
  </si>
  <si>
    <t>Fern Tablin VM ANAT PHYSIO And CELL BIOLOGY PPM Only</t>
  </si>
  <si>
    <t>FPECHE2297</t>
  </si>
  <si>
    <t>Alan Jackman CHEMICAL ENGINEERING PPM Only</t>
  </si>
  <si>
    <t>FPLLAW2296</t>
  </si>
  <si>
    <t>Harrison Dunning SCHOOL OF LAW PPM Only</t>
  </si>
  <si>
    <t>FPMPSY2295</t>
  </si>
  <si>
    <t>James Spensley MED Psychiatry And Behav Sci PPM Only</t>
  </si>
  <si>
    <t>FPMERM2294</t>
  </si>
  <si>
    <t>Jenny Mccormick MED Emergency Medicine PPM Only</t>
  </si>
  <si>
    <t>FPADES2293</t>
  </si>
  <si>
    <t>Steven Sadro ENVIRONMENTAL SCIENCE And POLICY PPM Only</t>
  </si>
  <si>
    <t>FPAARE2292</t>
  </si>
  <si>
    <t>Lawrence Shepard AG And RESOURCE ECONOMICS PPM Only</t>
  </si>
  <si>
    <t>FPLPOL2291</t>
  </si>
  <si>
    <t>Ethan Scheiner POLITICAL SCIENCE PPM Only</t>
  </si>
  <si>
    <t>FPLCHE2290</t>
  </si>
  <si>
    <t>James Ames CHEMISTRY PPM Only</t>
  </si>
  <si>
    <t>FPLEPS2289</t>
  </si>
  <si>
    <t>Charles Lesher EARTH And PLANETARY SCIENCES PPM Only</t>
  </si>
  <si>
    <t>FPAPPA2288</t>
  </si>
  <si>
    <t>Cassandra Swett PLANT PATHOLOGY PPM Only</t>
  </si>
  <si>
    <t>FPMFCM2287</t>
  </si>
  <si>
    <t>Elizabeth Pham MED Family And Community Med PPM Only</t>
  </si>
  <si>
    <t>FPLLAW2286</t>
  </si>
  <si>
    <t>Robert Miller SCHOOL OF LAW PPM Only</t>
  </si>
  <si>
    <t>FPLMAT2285</t>
  </si>
  <si>
    <t>Benjamin J Morris MATHEMATICS PPM Only</t>
  </si>
  <si>
    <t>FPAHCE2284</t>
  </si>
  <si>
    <t>Vikram Swaroop Chandra Koundinya HUMAN ECOLOGY PPM Only</t>
  </si>
  <si>
    <t>FPLUWP2283</t>
  </si>
  <si>
    <t>Sophia Jin UNIVERSITY WRITING PROGRAM PPM Only</t>
  </si>
  <si>
    <t>FPMERM2282</t>
  </si>
  <si>
    <t>Kapil Dhingra MED Emergency Medicine PPM Only</t>
  </si>
  <si>
    <t>FPMPED2281</t>
  </si>
  <si>
    <t>David Honeychurch MED Pediatrics PPM Only</t>
  </si>
  <si>
    <t>FPABAE2280</t>
  </si>
  <si>
    <t>Durham Giles BIOLOGICAL And AG ENGINEERING PPM Only</t>
  </si>
  <si>
    <t>FPLHIS2279</t>
  </si>
  <si>
    <t>William Hagen HISTORY PPM Only</t>
  </si>
  <si>
    <t>FPLPSC2278</t>
  </si>
  <si>
    <t>Kenneth Henry PSYCHOLOGY PPM Only</t>
  </si>
  <si>
    <t>FPMNEU2277</t>
  </si>
  <si>
    <t>David Johnson MED Neurology PPM Only</t>
  </si>
  <si>
    <t>FPMOBG2276</t>
  </si>
  <si>
    <t>David Schrimmer MED Obstetrics And Gynecology PPM Only</t>
  </si>
  <si>
    <t>FPECEE2275</t>
  </si>
  <si>
    <t>John Harvey CIVIL And ENVIRONMENTAL ENGR PPM Only</t>
  </si>
  <si>
    <t>FPIMHP2274</t>
  </si>
  <si>
    <t>Raminder Gill MED Int Med Hospitalist PPM Only</t>
  </si>
  <si>
    <t>FPMFCM2273</t>
  </si>
  <si>
    <t>Sadiah Iqbal MED Family And Community Med PPM Only</t>
  </si>
  <si>
    <t>FPLECN2272</t>
  </si>
  <si>
    <t>A Cameron ECONOMICS PPM Only</t>
  </si>
  <si>
    <t>FPAVIT2271</t>
  </si>
  <si>
    <t>Elisabeth Forrestel VITICULTURE And ENOLOGY PPM Only</t>
  </si>
  <si>
    <t>FPLUWP2270</t>
  </si>
  <si>
    <t>Karma Waltonen UNIVERSITY WRITING PROGRAM PPM Only</t>
  </si>
  <si>
    <t>FPIMCA2269</t>
  </si>
  <si>
    <t>Nipavan Chiamvimonvat MED INT MED CARDIOLOGY PPM Only</t>
  </si>
  <si>
    <t>FPMPED2268</t>
  </si>
  <si>
    <t>Randi Hagerman MED Pediatrics PPM Only</t>
  </si>
  <si>
    <t>FPLENL2267</t>
  </si>
  <si>
    <t>Don Abbott ENGLISH PPM Only</t>
  </si>
  <si>
    <t>FPMNEU2266</t>
  </si>
  <si>
    <t>Norika Malhado Chang MED Neurology PPM Only</t>
  </si>
  <si>
    <t>FPBMCB2265</t>
  </si>
  <si>
    <t>Paul Stumpf MOLECULAR And CELLULAR BIO PPM Only</t>
  </si>
  <si>
    <t>FPMCEL2264</t>
  </si>
  <si>
    <t>Anna La Torre Vila MED Cell Biology And Human Anat PPM Only</t>
  </si>
  <si>
    <t>FPMOBG2263</t>
  </si>
  <si>
    <t>Marc Schiff MED Obstetrics And Gynecology PPM Only</t>
  </si>
  <si>
    <t>FPGSM12262</t>
  </si>
  <si>
    <t>Cyrus Aram GRADUATE SCHOOL OF MANAGEMENT PPM Only</t>
  </si>
  <si>
    <t>FPDEDU2261</t>
  </si>
  <si>
    <t>Concha Delgado Gaitan EDUCATION PPM Only</t>
  </si>
  <si>
    <t>FPIMGI2260</t>
  </si>
  <si>
    <t>Mary Pauly MED Int Med Gastroenterology PPM Only</t>
  </si>
  <si>
    <t>FPBNPB2259</t>
  </si>
  <si>
    <t>William Debello NEURO PHYSIO And BEHAVIOR PPM Only</t>
  </si>
  <si>
    <t>FPBCNS2259</t>
  </si>
  <si>
    <t>William Debello Center for Neuroscinces PPM Only</t>
  </si>
  <si>
    <t>FPLPSC2258</t>
  </si>
  <si>
    <t>Brian Trainor PSYCHOLOGY PPM Only</t>
  </si>
  <si>
    <t>FPMHPH2257</t>
  </si>
  <si>
    <t>Jie Zheng MED Physiology And Membrane Biol PPM Only</t>
  </si>
  <si>
    <t>FPBMCB2256</t>
  </si>
  <si>
    <t>Richard Nuccitelli MOLECULAR And CELLULAR BIO PPM Only</t>
  </si>
  <si>
    <t>FPMBIO2255</t>
  </si>
  <si>
    <t>Wenbin Deng MED Biochem And Molecular Med PPM Only</t>
  </si>
  <si>
    <t>FPBMMG2254</t>
  </si>
  <si>
    <t>Merna Villarejo MICROBIOLOGY And MOLEC GENETICS PPM Only</t>
  </si>
  <si>
    <t>FPIMEN2253</t>
  </si>
  <si>
    <t>Barbara Livermore MED Int Med Endocrinology PPM Only</t>
  </si>
  <si>
    <t>FPVVMB2252</t>
  </si>
  <si>
    <t>Andrea Fascetti VM MOLECULAR BIO SCIENCES PPM Only</t>
  </si>
  <si>
    <t>FPLEAL2251</t>
  </si>
  <si>
    <t>Moeko Svare EAST ASIAN LANG And CULTURES PPM Only</t>
  </si>
  <si>
    <t>FPECSE2250</t>
  </si>
  <si>
    <t>Cindy Rubio Gonzalez ENGR COMPUTER SCIENCE PPM Only</t>
  </si>
  <si>
    <t>FPIMCA2249</t>
  </si>
  <si>
    <t>Marc Kaufman MED INT MED CARDIOLOGY PPM Only</t>
  </si>
  <si>
    <t>FPLPHY2248</t>
  </si>
  <si>
    <t>Spencer Stanford PHYSICS PPM Only</t>
  </si>
  <si>
    <t>FPMORT2247</t>
  </si>
  <si>
    <t>A Hari Reddi MED Orthopaedic Surgery PPM Only</t>
  </si>
  <si>
    <t>FPVPHR2246</t>
  </si>
  <si>
    <t>Lynette Hart VM POPULATION HLTH And REPROD PPM Only</t>
  </si>
  <si>
    <t>FPVVSR2245</t>
  </si>
  <si>
    <t>Christopher Murphy VM SURGRAD SCIENCE PPM Only</t>
  </si>
  <si>
    <t>FPLCHI2244</t>
  </si>
  <si>
    <t>Ofelia Cuevas CHICANO STUDIES PPM Only</t>
  </si>
  <si>
    <t>FPLSOC2243</t>
  </si>
  <si>
    <t>Erin Hamilton SOCIOLOGY PPM Only</t>
  </si>
  <si>
    <t>FPAARE2242</t>
  </si>
  <si>
    <t>Stephen Vosti AG And RESOURCE ECONOMICS PPM Only</t>
  </si>
  <si>
    <t>FPMSUR2241</t>
  </si>
  <si>
    <t>Thomas Whetzel MED Surgery PPM Only</t>
  </si>
  <si>
    <t>FPGSM12240</t>
  </si>
  <si>
    <t>Victor Stango GRADUATE SCHOOL OF MANAGEMENT PPM Only</t>
  </si>
  <si>
    <t>FPVVSR2239</t>
  </si>
  <si>
    <t>Amy Kapatkin VM SURGRAD SCIENCE PPM Only</t>
  </si>
  <si>
    <t>FPMFCM2238</t>
  </si>
  <si>
    <t>Christine Nguyen MED Family And Community Med PPM Only</t>
  </si>
  <si>
    <t>FPALAW2237</t>
  </si>
  <si>
    <t>Samuel Sandoval Solis LAND AIR And WATER RESOURCES PPM Only</t>
  </si>
  <si>
    <t>FPAARE2236</t>
  </si>
  <si>
    <t>Refugio Rochin AG And RESOURCE ECONOMICS PPM Only</t>
  </si>
  <si>
    <t>FPMCEL2235</t>
  </si>
  <si>
    <t>Robert Hunter MED Cell Biology And Human Anat PPM Only</t>
  </si>
  <si>
    <t>FPLGAR2233</t>
  </si>
  <si>
    <t>Chunjie Zhang GERMAN And RUSSIAN PPM Only</t>
  </si>
  <si>
    <t>FPECOE2232</t>
  </si>
  <si>
    <t>Garry Rodrigue ENGINEERING DEANS OFFICE PPM Only</t>
  </si>
  <si>
    <t>FPAPPA2231</t>
  </si>
  <si>
    <t>Neal Van Alfen PLANT PATHOLOGY PPM Only</t>
  </si>
  <si>
    <t>FPMNEU2230</t>
  </si>
  <si>
    <t>Fuzheng Guo MED Neurology PPM Only</t>
  </si>
  <si>
    <t>FPAANS2229</t>
  </si>
  <si>
    <t>Juan Medrano ANIMAL SCIENCE PPM Only</t>
  </si>
  <si>
    <t>FPMPAT2228</t>
  </si>
  <si>
    <t>Kuang Yu Jen MED Pathology And Lab Medicine PPM Only</t>
  </si>
  <si>
    <t>FPLPHY2226</t>
  </si>
  <si>
    <t>Dina Zhabinskaya PHYSICS PPM Only</t>
  </si>
  <si>
    <t>FPBMCB2225</t>
  </si>
  <si>
    <t>David K Wilson MOLECULAR And CELLULAR BIO PPM Only</t>
  </si>
  <si>
    <t>FPAPLS2224</t>
  </si>
  <si>
    <t>James Harding PLANT SCIENCES PPM Only</t>
  </si>
  <si>
    <t>FPLFAI2223</t>
  </si>
  <si>
    <t>Simone Clay FRENCH And ITALIAN PPM Only</t>
  </si>
  <si>
    <t>FPIMPM2222</t>
  </si>
  <si>
    <t>Florence Chau Etchepare MED Int Med Pulmonary PPM Only</t>
  </si>
  <si>
    <t>FPIMHP2221</t>
  </si>
  <si>
    <t>Emily Marquet MED Int Med Hospitalist PPM Only</t>
  </si>
  <si>
    <t>FPMPHA2220</t>
  </si>
  <si>
    <t>Jody Martin MED Pharmacology PPM Only</t>
  </si>
  <si>
    <t>FPMFCM2219</t>
  </si>
  <si>
    <t>William B Davis MED Family And Community Med PPM Only</t>
  </si>
  <si>
    <t>FPLSOC2218</t>
  </si>
  <si>
    <t>Timm Grattet SOCIOLOGY PPM Only</t>
  </si>
  <si>
    <t>FPMANS2217</t>
  </si>
  <si>
    <t>Casey Stondell MED Anesth And Pain Medicine PPM Only</t>
  </si>
  <si>
    <t>FPIMHP2216</t>
  </si>
  <si>
    <t>Rinita R Chakrapani MED Int Med Hospitalist PPM Only</t>
  </si>
  <si>
    <t>FPMANS2215</t>
  </si>
  <si>
    <t>Maria McCrackin MED Anesth And Pain Medicine PPM Only</t>
  </si>
  <si>
    <t>FPBEVE2213</t>
  </si>
  <si>
    <t>Donald Strong EVOLUTION And ECOLOGY PPM Only</t>
  </si>
  <si>
    <t>FPVPHR2212</t>
  </si>
  <si>
    <t>Constantin Genigeorgis VM POPULATION HLTH And REPROD PPM Only</t>
  </si>
  <si>
    <t>FPAVIT2211</t>
  </si>
  <si>
    <t>Andrew McElrone VITICULTURE And ENOLOGY PPM Only</t>
  </si>
  <si>
    <t>FPLMAT2210</t>
  </si>
  <si>
    <t>Craig Benham MATHEMATICS PPM Only</t>
  </si>
  <si>
    <t>FPLUWP2209</t>
  </si>
  <si>
    <t>Rebecca Mitchell UNIVERSITY WRITING PROGRAM PPM Only</t>
  </si>
  <si>
    <t>FPIMNE2208</t>
  </si>
  <si>
    <t>Thomas Depner MED Int Med Nephrology PPM Only</t>
  </si>
  <si>
    <t>FPABAE2207</t>
  </si>
  <si>
    <t>Wesley Yates BIOLOGICAL And AG ENGINEERING PPM Only</t>
  </si>
  <si>
    <t>FPAFST2206</t>
  </si>
  <si>
    <t>Jennifer Smilowitz FOOD SCIENCE And TECHNOLOGY PPM Only</t>
  </si>
  <si>
    <t>FPIMPM2205</t>
  </si>
  <si>
    <t>Sally Sample MED Int Med Pulmonary PPM Only</t>
  </si>
  <si>
    <t>FPMINT2204</t>
  </si>
  <si>
    <t>Hani Khouzam MED Internal Medicine PPM Only</t>
  </si>
  <si>
    <t>FPMNEU2203</t>
  </si>
  <si>
    <t>Marc Lenaerts MED Neurology PPM Only</t>
  </si>
  <si>
    <t>FPVVME2202</t>
  </si>
  <si>
    <t>Sharon Spier VM MEDICINE And EPIDEMIOLOGY PPM Only</t>
  </si>
  <si>
    <t>FPLHIS2201</t>
  </si>
  <si>
    <t>Rachel St John HISTORY PPM Only</t>
  </si>
  <si>
    <t>FPVVSR2200</t>
  </si>
  <si>
    <t>Alessia Cenani VM SURGRAD SCIENCE PPM Only</t>
  </si>
  <si>
    <t>FPAANS2199</t>
  </si>
  <si>
    <t>Douglas Conklin ANIMAL SCIENCE PPM Only</t>
  </si>
  <si>
    <t>FPLHIS2198</t>
  </si>
  <si>
    <t>Quinn D Javers HISTORY PPM Only</t>
  </si>
  <si>
    <t>FPMSUR2197</t>
  </si>
  <si>
    <t>N Andrews MED Surgery PPM Only</t>
  </si>
  <si>
    <t>FPMERM2196</t>
  </si>
  <si>
    <t>Marjorie Westervelt MED Emergency Medicine PPM Only</t>
  </si>
  <si>
    <t>FPIMCA2195</t>
  </si>
  <si>
    <t>Reginald Low MED INT MED CARDIOLOGY PPM Only</t>
  </si>
  <si>
    <t>FPMPSY2194</t>
  </si>
  <si>
    <t>Patricia Scott MED Psychiatry And Behav Sci PPM Only</t>
  </si>
  <si>
    <t>FPAENM2193</t>
  </si>
  <si>
    <t>Harry Kaya ENTOMOLOGY NEMATOLOGY PPM Only</t>
  </si>
  <si>
    <t>FPMRAD2192</t>
  </si>
  <si>
    <t>Adam Greenspan MED Radiology PPM Only</t>
  </si>
  <si>
    <t>FPVVSR2191</t>
  </si>
  <si>
    <t>Susan Hildebrand VM SURGRAD SCIENCE PPM Only</t>
  </si>
  <si>
    <t>FPAHCE2190</t>
  </si>
  <si>
    <t>Amanda Guyer HUMAN ECOLOGY PPM Only</t>
  </si>
  <si>
    <t>FPMBIO2189</t>
  </si>
  <si>
    <t>J Hershey MED Biochem And Molecular Med PPM Only</t>
  </si>
  <si>
    <t>FPIMGM2188</t>
  </si>
  <si>
    <t>Mark Blum MED Int Med Genl Medicine PPM Only</t>
  </si>
  <si>
    <t>FPMPED2187</t>
  </si>
  <si>
    <t>Jessica Signoff MED Pediatrics PPM Only</t>
  </si>
  <si>
    <t>FPLEPS2186</t>
  </si>
  <si>
    <t>Mark Deblois EARTH And PLANETARY SCIENCES PPM Only</t>
  </si>
  <si>
    <t>FPLANT2185</t>
  </si>
  <si>
    <t>D Boyd ANTHROPOLOGY PPM Only</t>
  </si>
  <si>
    <t>FPAPLS2184</t>
  </si>
  <si>
    <t>Arnold Bloom PLANT SCIENCES PPM Only</t>
  </si>
  <si>
    <t>FPMNEU2183</t>
  </si>
  <si>
    <t>Ingrid Kwee MED Neurology PPM Only</t>
  </si>
  <si>
    <t>FPMERM2182</t>
  </si>
  <si>
    <t>Daniel Nishijima MED Emergency Medicine PPM Only</t>
  </si>
  <si>
    <t>FPEBME2181</t>
  </si>
  <si>
    <t>Karen Moxon BIOMEDICAL ENGINEERING PPM Only</t>
  </si>
  <si>
    <t>FPEBME2180</t>
  </si>
  <si>
    <t>Jamal Lewis BIOMEDICAL ENGINEERING PPM Only</t>
  </si>
  <si>
    <t>FPANUT2179</t>
  </si>
  <si>
    <t>Bess Caswell NUTRITION PPM Only</t>
  </si>
  <si>
    <t>FPLSAP2178</t>
  </si>
  <si>
    <t>Travis Bradley SPANISH And PORTUGUESE PPM Only</t>
  </si>
  <si>
    <t>FPMRAD2177</t>
  </si>
  <si>
    <t>Gary Caputo MED Radiology PPM Only</t>
  </si>
  <si>
    <t>FPMERM2176</t>
  </si>
  <si>
    <t>Kendra Grether Jones MED Emergency Medicine PPM Only</t>
  </si>
  <si>
    <t>FPIMGI2175</t>
  </si>
  <si>
    <t>Joseph Marsano Iii MED Int Med Gastroenterology PPM Only</t>
  </si>
  <si>
    <t>FPMANS2174</t>
  </si>
  <si>
    <t>Samir Sheth MED Anesth And Pain Medicine PPM Only</t>
  </si>
  <si>
    <t>FPDEDU2173</t>
  </si>
  <si>
    <t>Sylvia Aquino EDUCATION PPM Only</t>
  </si>
  <si>
    <t>FPLHIS2172</t>
  </si>
  <si>
    <t>Ian Campbell HISTORY PPM Only</t>
  </si>
  <si>
    <t>FPALAW2171</t>
  </si>
  <si>
    <t>M Shelton LAND AIR And WATER RESOURCES PPM Only</t>
  </si>
  <si>
    <t>FPBNPB2170</t>
  </si>
  <si>
    <t>David Hawkins NEURO PHYSIO And BEHAVIOR PPM Only</t>
  </si>
  <si>
    <t>FPLAMS2169</t>
  </si>
  <si>
    <t>Caren Kaplan AMERICAN STUDIES PPM Only</t>
  </si>
  <si>
    <t>FPIMHP2168</t>
  </si>
  <si>
    <t>Brenda A Ruvalcaba MED Int Med Hospitalist PPM Only</t>
  </si>
  <si>
    <t>FPMHPH2167</t>
  </si>
  <si>
    <t>Aldrin Gomes MED Physiology And Membrane Biol PPM Only</t>
  </si>
  <si>
    <t>FPBNPB2167</t>
  </si>
  <si>
    <t>Aldrin Gomes NEURO PHYSIO And BEHAVIOR PPM Only</t>
  </si>
  <si>
    <t>FPMPSY2166</t>
  </si>
  <si>
    <t>Betzabel Kunkel MED Psychiatry And Behav Sci PPM Only</t>
  </si>
  <si>
    <t>FPEMAE2165</t>
  </si>
  <si>
    <t>Ronald Hess MECHANICAL And AEROSPACE ENGR PPM Only</t>
  </si>
  <si>
    <t>FPVVME2164</t>
  </si>
  <si>
    <t>Mark Thurmond VM MEDICINE And EPIDEMIOLOGY PPM Only</t>
  </si>
  <si>
    <t>FPMPMR2163</t>
  </si>
  <si>
    <t>Brian Davis MED Physical Medicine And Rehab PPM Only</t>
  </si>
  <si>
    <t>FPMPAT2162</t>
  </si>
  <si>
    <t>Kristin Grimsrud MED Pathology And Lab Medicine PPM Only</t>
  </si>
  <si>
    <t>FPAPPA2161</t>
  </si>
  <si>
    <t>Takao Kasuga PLANT PATHOLOGY PPM Only</t>
  </si>
  <si>
    <t>FPVHFS2160</t>
  </si>
  <si>
    <t>Carlos Senties Cue CA ANIMAL HLTH And FOOD SAFETY LAB PPM Only</t>
  </si>
  <si>
    <t>FPAARE2159</t>
  </si>
  <si>
    <t>Douglas Larson AG And RESOURCE ECONOMICS PPM Only</t>
  </si>
  <si>
    <t>FPMANS2158</t>
  </si>
  <si>
    <t>Charles Demesa MED Anesth And Pain Medicine PPM Only</t>
  </si>
  <si>
    <t>FPLMAT2157</t>
  </si>
  <si>
    <t>Roland Freund MATHEMATICS PPM Only</t>
  </si>
  <si>
    <t>FPEMAE2155</t>
  </si>
  <si>
    <t>Mont Hubbard MECHANICAL And AEROSPACE ENGR PPM Only</t>
  </si>
  <si>
    <t>FPLMAT2154</t>
  </si>
  <si>
    <t>Motohico Mulase MATHEMATICS PPM Only</t>
  </si>
  <si>
    <t>FPLEPS2153</t>
  </si>
  <si>
    <t>Michael Oskin EARTH And PLANETARY SCIENCES PPM Only</t>
  </si>
  <si>
    <t>FPMPED2152</t>
  </si>
  <si>
    <t>Alice Tarantal MED Pediatrics PPM Only</t>
  </si>
  <si>
    <t>FPAENM2151</t>
  </si>
  <si>
    <t>Shahid Siddique ENTOMOLOGY NEMATOLOGY PPM Only</t>
  </si>
  <si>
    <t>FPECSE2150</t>
  </si>
  <si>
    <t>Zhaojun Bai ENGR COMPUTER SCIENCE PPM Only</t>
  </si>
  <si>
    <t>FPAFST2149</t>
  </si>
  <si>
    <t>Charles Shoemaker FOOD SCIENCE And TECHNOLOGY PPM Only</t>
  </si>
  <si>
    <t>FPECHE2148</t>
  </si>
  <si>
    <t>Bruce Gates CHEMICAL ENGINEERING PPM Only</t>
  </si>
  <si>
    <t>FPVVSR2147</t>
  </si>
  <si>
    <t>Allison Zwingenberger VM SURGRAD SCIENCE PPM Only</t>
  </si>
  <si>
    <t>FPLDRA2146</t>
  </si>
  <si>
    <t>Peggy Shannon THEATRE And DANCE PPM Only</t>
  </si>
  <si>
    <t>FPLMAT2145</t>
  </si>
  <si>
    <t>Evgeny Gorskiy MATHEMATICS PPM Only</t>
  </si>
  <si>
    <t>FPIMEN2144</t>
  </si>
  <si>
    <t>Siddika Karakas MED Int Med Endocrinology PPM Only</t>
  </si>
  <si>
    <t>FPAANS2143</t>
  </si>
  <si>
    <t>Alison Van Eenennaam ANIMAL SCIENCE PPM Only</t>
  </si>
  <si>
    <t>FPVVSR2142</t>
  </si>
  <si>
    <t>Mary Whitcomb VM SURGRAD SCIENCE PPM Only</t>
  </si>
  <si>
    <t>FPALAW2141</t>
  </si>
  <si>
    <t>Isaya Kisekka LAND AIR And WATER RESOURCES PPM Only</t>
  </si>
  <si>
    <t>FPAPPA2140</t>
  </si>
  <si>
    <t>James Macdonald PLANT PATHOLOGY PPM Only</t>
  </si>
  <si>
    <t>FPMPAT2139</t>
  </si>
  <si>
    <t>Jason Tovar MED Pathology And Lab Medicine PPM Only</t>
  </si>
  <si>
    <t>FPADES2138</t>
  </si>
  <si>
    <t>Peter Richerson ENVIRONMENTAL SCIENCE And POLICY PPM Only</t>
  </si>
  <si>
    <t>FPIMGM2137</t>
  </si>
  <si>
    <t>Soe S Maw MED Int Med GM Education PPM Only</t>
  </si>
  <si>
    <t>FPMORT2136</t>
  </si>
  <si>
    <t>Gary Alegre MED Orthopaedic Surgery PPM Only</t>
  </si>
  <si>
    <t>FPVPHR2135</t>
  </si>
  <si>
    <t>Jerrold Tannenbaum VM POPULATION HLTH And REPROD PPM Only</t>
  </si>
  <si>
    <t>FPAHCE2134</t>
  </si>
  <si>
    <t>Luis Guarnizo HUMAN ECOLOGY PPM Only</t>
  </si>
  <si>
    <t>FPMADM2133</t>
  </si>
  <si>
    <t>Jamie Bakal MED Deans Office PPM Only</t>
  </si>
  <si>
    <t>FPLCDM2132</t>
  </si>
  <si>
    <t>Frances Dyson CINEMA And DIGITAL MEDIA PPM Only</t>
  </si>
  <si>
    <t>FPBPLB2131</t>
  </si>
  <si>
    <t>Terence Murphy PLANT BIOLOGY PPM Only</t>
  </si>
  <si>
    <t>FPLUWP2130</t>
  </si>
  <si>
    <t>Danielle Schmidli UNIVERSITY WRITING PROGRAM PPM Only</t>
  </si>
  <si>
    <t>FPLSAP2129</t>
  </si>
  <si>
    <t>Charles Oriel SPANISH And PORTUGUESE PPM Only</t>
  </si>
  <si>
    <t>FPMPSY2128</t>
  </si>
  <si>
    <t>Emilie Bhe MED Psychiatry And Behav Sci PPM Only</t>
  </si>
  <si>
    <t>FPMINT2127</t>
  </si>
  <si>
    <t>Stephen Aglubat MED Int Med Admin PPM Only</t>
  </si>
  <si>
    <t>FPECEE2126</t>
  </si>
  <si>
    <t>Heather Bischel CIVIL And ENVIRONMENTAL ENGR PPM Only</t>
  </si>
  <si>
    <t>FPMDER2125</t>
  </si>
  <si>
    <t>William Murphy MED Dermatology PPM Only</t>
  </si>
  <si>
    <t>FPMEPM2124</t>
  </si>
  <si>
    <t>Rosemary Cress MED Public Health Sciences PPM Only</t>
  </si>
  <si>
    <t>FPBEVE2123</t>
  </si>
  <si>
    <t>Rachael Bay EVOLUTION And ECOLOGY PPM Only</t>
  </si>
  <si>
    <t>FPLPSC2121</t>
  </si>
  <si>
    <t>Andrew Fox PSYCHOLOGY PPM Only</t>
  </si>
  <si>
    <t>FPBMMG2120</t>
  </si>
  <si>
    <t>Mitchell Singer MICROBIOLOGY And MOLEC GENETICS PPM Only</t>
  </si>
  <si>
    <t>FPBNPB2119</t>
  </si>
  <si>
    <t>James Boda NEURO PHYSIO And BEHAVIOR PPM Only</t>
  </si>
  <si>
    <t>FPLHIS2118</t>
  </si>
  <si>
    <t>Charles Walker HISTORY PPM Only</t>
  </si>
  <si>
    <t>FPMPHA2117</t>
  </si>
  <si>
    <t>Gary Henderson MED Pharmacology PPM Only</t>
  </si>
  <si>
    <t>FPLUWP2116</t>
  </si>
  <si>
    <t>Victor Squitieri UNIVERSITY WRITING PROGRAM PPM Only</t>
  </si>
  <si>
    <t>FPMRAD2115</t>
  </si>
  <si>
    <t>Deborah Ablin MED Radiology PPM Only</t>
  </si>
  <si>
    <t>FPLAMS2114</t>
  </si>
  <si>
    <t>Charlotte Biltekoff AMERICAN STUDIES PPM Only</t>
  </si>
  <si>
    <t>FPAFST2114</t>
  </si>
  <si>
    <t>Charlotte Biltekoff FOOD SCIENCE And TECHNOLOGY PPM Only</t>
  </si>
  <si>
    <t>FPMERM2113</t>
  </si>
  <si>
    <t>Phillip Summers MED Emergency Medicine PPM Only</t>
  </si>
  <si>
    <t>FPMNSG2112</t>
  </si>
  <si>
    <t>Stephen Lane MED Neurological Surgery PPM Only</t>
  </si>
  <si>
    <t>FPADES2111</t>
  </si>
  <si>
    <t>Seymour Schwartz ENVIRONMENTAL SCIENCE And POLICY PPM Only</t>
  </si>
  <si>
    <t>FPMNEU2110</t>
  </si>
  <si>
    <t>Sarah Tomaszewski Farias MED Neurology PPM Only</t>
  </si>
  <si>
    <t>FPAENM2108</t>
  </si>
  <si>
    <t>Peter Cranston ENTOMOLOGY NEMATOLOGY PPM Only</t>
  </si>
  <si>
    <t>FPBMCB2107</t>
  </si>
  <si>
    <t>Kenneth Hilt MOLECULAR And CELLULAR BIO PPM Only</t>
  </si>
  <si>
    <t>FPBPLB2106</t>
  </si>
  <si>
    <t>Donald Kyhos PLANT BIOLOGY PPM Only</t>
  </si>
  <si>
    <t>FPABAE2105</t>
  </si>
  <si>
    <t>Rajinder Singh BIOLOGICAL And AG ENGINEERING PPM Only</t>
  </si>
  <si>
    <t>FPLMAT2104</t>
  </si>
  <si>
    <t>Abigail Thompson MATHEMATICS PPM Only</t>
  </si>
  <si>
    <t>FPLEPS2103</t>
  </si>
  <si>
    <t>Robert Zierenberg EARTH And PLANETARY SCIENCES PPM Only</t>
  </si>
  <si>
    <t>FPLUWP2102</t>
  </si>
  <si>
    <t>John Stenzel UNIVERSITY WRITING PROGRAM PPM Only</t>
  </si>
  <si>
    <t>FPMNEU2101</t>
  </si>
  <si>
    <t>David Richman MED Neurology PPM Only</t>
  </si>
  <si>
    <t>FPLSTA2100</t>
  </si>
  <si>
    <t>Ethan Anderes STATISTICS PPM Only</t>
  </si>
  <si>
    <t>FPMSUR2099</t>
  </si>
  <si>
    <t>Mohamed Ali MED Surgery PPM Only</t>
  </si>
  <si>
    <t>FPMOBG2098</t>
  </si>
  <si>
    <t>Debra Swanson MED Obstetrics And Gynecology PPM Only</t>
  </si>
  <si>
    <t>FPMEPM2097</t>
  </si>
  <si>
    <t>Shuai Chen MED Public Health Sciences PPM Only</t>
  </si>
  <si>
    <t>FPTRAN2096</t>
  </si>
  <si>
    <t>Daniel Sperling INST OF TRANSPORTATION STUDIES PPM Only</t>
  </si>
  <si>
    <t>FPECEE2096</t>
  </si>
  <si>
    <t>Daniel Sperling CIVIL And ENVIRONMENTAL ENGR PPM Only</t>
  </si>
  <si>
    <t>FPMANS2095</t>
  </si>
  <si>
    <t>Neal Fleming MED Anesth And Pain Medicine PPM Only</t>
  </si>
  <si>
    <t>FPMANS2094</t>
  </si>
  <si>
    <t>Catalin Cantemir MED Anesth And Pain Medicine PPM Only</t>
  </si>
  <si>
    <t>FPBMCB2093</t>
  </si>
  <si>
    <t>Robert Grey MOLECULAR And CELLULAR BIO PPM Only</t>
  </si>
  <si>
    <t>FPMPED2092</t>
  </si>
  <si>
    <t>Sudesh Makker MED Pediatrics PPM Only</t>
  </si>
  <si>
    <t>FPAARE2091</t>
  </si>
  <si>
    <t>Alex Mccalla AG And RESOURCE ECONOMICS PPM Only</t>
  </si>
  <si>
    <t>FPLMUS2090</t>
  </si>
  <si>
    <t>Susan Lamb MUSIC PPM Only</t>
  </si>
  <si>
    <t>FPIMCT2089</t>
  </si>
  <si>
    <t>Gerhard Bauer Med Int Med HMCTBMT PPM Only</t>
  </si>
  <si>
    <t>FPMARO2088</t>
  </si>
  <si>
    <t>Matthew Coleman MED Radiation Oncology PPM Only</t>
  </si>
  <si>
    <t>FPECEE2087</t>
  </si>
  <si>
    <t>Ali Ercan CIVIL And ENVIRONMENTAL ENGR PPM Only</t>
  </si>
  <si>
    <t>FPMBIO2086</t>
  </si>
  <si>
    <t>John Voss MED Biochem And Molecular Med PPM Only</t>
  </si>
  <si>
    <t>FPLUWP2085</t>
  </si>
  <si>
    <t>Miles Miniaci UNIVERSITY WRITING PROGRAM PPM Only</t>
  </si>
  <si>
    <t>FPVVSR2084</t>
  </si>
  <si>
    <t>Larry Galuppo VM SURGRAD SCIENCE PPM Only</t>
  </si>
  <si>
    <t>FPLMAT2083</t>
  </si>
  <si>
    <t>E Milton MATHEMATICS PPM Only</t>
  </si>
  <si>
    <t>FPAPLS2082</t>
  </si>
  <si>
    <t>Amelie Gaudin PLANT SCIENCES PPM Only</t>
  </si>
  <si>
    <t>FPLENL2081</t>
  </si>
  <si>
    <t>Parama Roy ENGLISH PPM Only</t>
  </si>
  <si>
    <t>FPMARO2080</t>
  </si>
  <si>
    <t>Richard Valicenti MED Radiation Oncology PPM Only</t>
  </si>
  <si>
    <t>FPVVSR2079</t>
  </si>
  <si>
    <t>Xinbin Chen VM SURGRAD SCIENCE PPM Only</t>
  </si>
  <si>
    <t>FPMERM2078</t>
  </si>
  <si>
    <t>Larissa May MED Emergency Medicine PPM Only</t>
  </si>
  <si>
    <t>FPLPOL2077</t>
  </si>
  <si>
    <t>Paul Zinner POLITICAL SCIENCE PPM Only</t>
  </si>
  <si>
    <t>FPAPLS2076</t>
  </si>
  <si>
    <t>Mark Lundy PLANT SCIENCES PPM Only</t>
  </si>
  <si>
    <t>FPAHCE2075</t>
  </si>
  <si>
    <t>Richard Ponzio HUMAN ECOLOGY PPM Only</t>
  </si>
  <si>
    <t>FPIMHO2074</t>
  </si>
  <si>
    <t>Ralph Green MED Int Med HEMONC PPM Only</t>
  </si>
  <si>
    <t>FPMINT2073</t>
  </si>
  <si>
    <t>Lavanya Viswanathan MED Int Med Admin PPM Only</t>
  </si>
  <si>
    <t>FPEECE2072</t>
  </si>
  <si>
    <t>Brian Kolner ELECT And COMP ENGR PPM Only</t>
  </si>
  <si>
    <t>FPVVSR2071</t>
  </si>
  <si>
    <t>Chai Fei Li VM SURGRAD SCIENCE PPM Only</t>
  </si>
  <si>
    <t>FPBEVE2070</t>
  </si>
  <si>
    <t>Jeffrey Ross Ibarra EVOLUTION And ECOLOGY PPM Only</t>
  </si>
  <si>
    <t>FPAARE2069</t>
  </si>
  <si>
    <t>Chanaka T Ekanayake AG And RESOURCE ECONOMICS PPM Only</t>
  </si>
  <si>
    <t>FPEECE2068</t>
  </si>
  <si>
    <t>Saif Islam ELECT And COMP ENGR PPM Only</t>
  </si>
  <si>
    <t>FPLPHY2067</t>
  </si>
  <si>
    <t>Ching Yao Fong PHYSICS PPM Only</t>
  </si>
  <si>
    <t>FPABAE2066</t>
  </si>
  <si>
    <t>Michael Delwiche BIOLOGICAL And AG ENGINEERING PPM Only</t>
  </si>
  <si>
    <t>FPECSE2065</t>
  </si>
  <si>
    <t>Mohammad Sadoghi Hamedani ENGR COMPUTER SCIENCE PPM Only</t>
  </si>
  <si>
    <t>FPIMHO2064</t>
  </si>
  <si>
    <t>Thomas Semrad MED Int Med HEMONC PPM Only</t>
  </si>
  <si>
    <t>FPMFCM2063</t>
  </si>
  <si>
    <t>Samuel Tacke MED Family And Community Med PPM Only</t>
  </si>
  <si>
    <t>FPIMHO2062</t>
  </si>
  <si>
    <t>Jerry Lewis MED Int Med HEMONC PPM Only</t>
  </si>
  <si>
    <t>FPAPLS2061</t>
  </si>
  <si>
    <t>Leslie Roche PLANT SCIENCES PPM Only</t>
  </si>
  <si>
    <t>FPLUWP2060</t>
  </si>
  <si>
    <t>Elisabeth Lore UNIVERSITY WRITING PROGRAM PPM Only</t>
  </si>
  <si>
    <t>FPIMCT2059</t>
  </si>
  <si>
    <t>Ping Zhou Med Int Med HMCTBMT PPM Only</t>
  </si>
  <si>
    <t>FPECEE2058</t>
  </si>
  <si>
    <t>Yueyue Fan CIVIL And ENVIRONMENTAL ENGR PPM Only</t>
  </si>
  <si>
    <t>FPLIBR2057</t>
  </si>
  <si>
    <t>Linda Kennedy UCDLIBRARY PPM Only</t>
  </si>
  <si>
    <t>FPLIBR2056</t>
  </si>
  <si>
    <t>T Malmgren UCDLIBRARY PPM Only</t>
  </si>
  <si>
    <t>FPMNSG2055</t>
  </si>
  <si>
    <t>Bahram Chehrazi MED Neurological Surgery PPM Only</t>
  </si>
  <si>
    <t>FPMFCM2054</t>
  </si>
  <si>
    <t>Jeanne Plumb MED Family And Community Med PPM Only</t>
  </si>
  <si>
    <t>FPMSUR2053</t>
  </si>
  <si>
    <t>Donald Hause MED Surgery PPM Only</t>
  </si>
  <si>
    <t>FPMFCM2052</t>
  </si>
  <si>
    <t>Oscar Ramos MED Family And Community Med PPM Only</t>
  </si>
  <si>
    <t>FPGSM12051</t>
  </si>
  <si>
    <t>Paul Griffin GRADUATE SCHOOL OF MANAGEMENT PPM Only</t>
  </si>
  <si>
    <t>FPGSM12050</t>
  </si>
  <si>
    <t>Brian Kennedy GRADUATE SCHOOL OF MANAGEMENT PPM Only</t>
  </si>
  <si>
    <t>FPLANT2049</t>
  </si>
  <si>
    <t>Justin Skye Malachowski ANTHROPOLOGY PPM Only</t>
  </si>
  <si>
    <t>FPMEPM2048</t>
  </si>
  <si>
    <t>Brad Pollock MED Public Health Sciences PPM Only</t>
  </si>
  <si>
    <t>FPECEE2047</t>
  </si>
  <si>
    <t>Amit Kanvinde CIVIL And ENVIRONMENTAL ENGR PPM Only</t>
  </si>
  <si>
    <t>FPANUT2046</t>
  </si>
  <si>
    <t>Liping Huang NUTRITION PPM Only</t>
  </si>
  <si>
    <t>FPLUWP2045</t>
  </si>
  <si>
    <t>Cynthia Bates UNIVERSITY WRITING PROGRAM PPM Only</t>
  </si>
  <si>
    <t>FPAFST2044</t>
  </si>
  <si>
    <t>Richard Merson FOOD SCIENCE And TECHNOLOGY PPM Only</t>
  </si>
  <si>
    <t>FPMPSY2043</t>
  </si>
  <si>
    <t>Angie Yu MED Psychiatry And Behav Sci PPM Only</t>
  </si>
  <si>
    <t>FPNURS2042</t>
  </si>
  <si>
    <t>Janice Bell School of Nursing PPM Only</t>
  </si>
  <si>
    <t>FPAARE2041</t>
  </si>
  <si>
    <t>J Taylor AG And RESOURCE ECONOMICS PPM Only</t>
  </si>
  <si>
    <t>FPECEE2040</t>
  </si>
  <si>
    <t>Jeannie Darby CIVIL And ENVIRONMENTAL ENGR PPM Only</t>
  </si>
  <si>
    <t>FPVPHR2039</t>
  </si>
  <si>
    <t>John Maas VM POPULATION HLTH And REPROD PPM Only</t>
  </si>
  <si>
    <t>FPLAMS2038</t>
  </si>
  <si>
    <t>Eric Smoodin AMERICAN STUDIES PPM Only</t>
  </si>
  <si>
    <t>FPMPED2037</t>
  </si>
  <si>
    <t>Sean Dugan MED Pediatrics PPM Only</t>
  </si>
  <si>
    <t>FPAPLS2036</t>
  </si>
  <si>
    <t>Emilio Laca PLANT SCIENCES PPM Only</t>
  </si>
  <si>
    <t>FPLCHE2035</t>
  </si>
  <si>
    <t>Tomoyuki Hayashi CHEMISTRY PPM Only</t>
  </si>
  <si>
    <t>FPLUWP2034</t>
  </si>
  <si>
    <t>Amy Goodman Bide UNIVERSITY WRITING PROGRAM PPM Only</t>
  </si>
  <si>
    <t>FPAANS2033</t>
  </si>
  <si>
    <t>Gideon Zeidler ANIMAL SCIENCE PPM Only</t>
  </si>
  <si>
    <t>FPLMUS2032</t>
  </si>
  <si>
    <t>Malcolm Mackenzie MUSIC PPM Only</t>
  </si>
  <si>
    <t>FPIMGM2031</t>
  </si>
  <si>
    <t>Alicia Gonzalez Flores MED Int Med Genl Medicine PPM Only</t>
  </si>
  <si>
    <t>FP02030001</t>
  </si>
  <si>
    <t>Cathryn Lawrence ACADEMIC AFFAIRS PPM Only</t>
  </si>
  <si>
    <t>FPLUWP2029</t>
  </si>
  <si>
    <t>Agnes A Stark UNIVERSITY WRITING PROGRAM PPM Only</t>
  </si>
  <si>
    <t>FPIMHP2028</t>
  </si>
  <si>
    <t>Karnjit Johl MED Int Med Hospitalist PPM Only</t>
  </si>
  <si>
    <t>FPIMGM2027</t>
  </si>
  <si>
    <t>Olivia Campa MED Int Med Genl Medicine PPM Only</t>
  </si>
  <si>
    <t>FPAPLS2026</t>
  </si>
  <si>
    <t>Richard Plant PLANT SCIENCES PPM Only</t>
  </si>
  <si>
    <t>FPLUWP2024</t>
  </si>
  <si>
    <t>Kendon Kurzer UNIVERSITY WRITING PROGRAM PPM Only</t>
  </si>
  <si>
    <t>FPLMUS2023</t>
  </si>
  <si>
    <t>Jessie Owens MUSIC PPM Only</t>
  </si>
  <si>
    <t>FPMORT2022</t>
  </si>
  <si>
    <t>G Rab MED Orthopaedic Surgery PPM Only</t>
  </si>
  <si>
    <t>FPLPHY2021</t>
  </si>
  <si>
    <t>Inna Vishik PHYSICS PPM Only</t>
  </si>
  <si>
    <t>FPMNEU2020</t>
  </si>
  <si>
    <t>Trishna Kantamneni MED Neurology PPM Only</t>
  </si>
  <si>
    <t>FPLPSC2019</t>
  </si>
  <si>
    <t>Phillip Shaver PSYCHOLOGY PPM Only</t>
  </si>
  <si>
    <t>FPAARE2018</t>
  </si>
  <si>
    <t>James Chalfant AG And RESOURCE ECONOMICS PPM Only</t>
  </si>
  <si>
    <t>FPAENM2017</t>
  </si>
  <si>
    <t>Edward Caswell Chen ENTOMOLOGY NEMATOLOGY PPM Only</t>
  </si>
  <si>
    <t>FPLGAR2016</t>
  </si>
  <si>
    <t>Carlee Arnett GERMAN And RUSSIAN PPM Only</t>
  </si>
  <si>
    <t>FPIMGM2015</t>
  </si>
  <si>
    <t>Sergio Aguilar Gaxiola MED Int Med Genl Medicine PPM Only</t>
  </si>
  <si>
    <t>FPLPSC2014</t>
  </si>
  <si>
    <t>Lisa Oakes PSYCHOLOGY PPM Only</t>
  </si>
  <si>
    <t>FPMOTO2013</t>
  </si>
  <si>
    <t>Lane Squires MED Otolaryngology PPM Only</t>
  </si>
  <si>
    <t>FPMDER2012</t>
  </si>
  <si>
    <t>Mel Campbell MED Dermatology PPM Only</t>
  </si>
  <si>
    <t>FPVAPC2011</t>
  </si>
  <si>
    <t>Roger Sciammas VM ANAT PHYSIO And CELL BIOLOGY PPM Only</t>
  </si>
  <si>
    <t>FPIMRH2010</t>
  </si>
  <si>
    <t>Aftab Ansari MED Int Med Rheumatology PPM Only</t>
  </si>
  <si>
    <t>FPLPSC2009</t>
  </si>
  <si>
    <t>Alan Elms PSYCHOLOGY PPM Only</t>
  </si>
  <si>
    <t>FPLPHI2008</t>
  </si>
  <si>
    <t>Robert Cummins PHILOSOPHY PPM Only</t>
  </si>
  <si>
    <t>FPLSAP2007</t>
  </si>
  <si>
    <t>Cecilia Colombi SPANISH And PORTUGUESE PPM Only</t>
  </si>
  <si>
    <t>FPIMHO2006</t>
  </si>
  <si>
    <t>Sidney Scudder MED Int Med HEMONC PPM Only</t>
  </si>
  <si>
    <t>FPAFST2005</t>
  </si>
  <si>
    <t>Gerald Russell FOOD SCIENCE And TECHNOLOGY PPM Only</t>
  </si>
  <si>
    <t>FPLREL2004</t>
  </si>
  <si>
    <t>Keith Watenpaugh RELIGIOUS STUDIES PPM Only</t>
  </si>
  <si>
    <t>FPMPMR2003</t>
  </si>
  <si>
    <t>Daniel Neudorf MED Physical Medicine And Rehab PPM Only</t>
  </si>
  <si>
    <t>FPIMCA2002</t>
  </si>
  <si>
    <t>Charles Stebbins MED INT MED CARDIOLOGY PPM Only</t>
  </si>
  <si>
    <t>FPLEPS2001</t>
  </si>
  <si>
    <t>Eric Cowgill EARTH And PLANETARY SCIENCES PPM Only</t>
  </si>
  <si>
    <t>FPVVSR2000</t>
  </si>
  <si>
    <t>Frank Verstraete VM SURGRAD SCIENCE PPM Only</t>
  </si>
  <si>
    <t>FPBGEN1999</t>
  </si>
  <si>
    <t>Oliver Fiehn Genome Center PPM Only</t>
  </si>
  <si>
    <t>FPBMCB1999</t>
  </si>
  <si>
    <t>Oliver Fiehn MOLECULAR And CELLULAR BIO PPM Only</t>
  </si>
  <si>
    <t>FPVVSR1998</t>
  </si>
  <si>
    <t>John Pascoe VM SURGRAD SCIENCE PPM Only</t>
  </si>
  <si>
    <t>FPBOML1997</t>
  </si>
  <si>
    <t>John Largier BODEGA MARINE LABORATORY PPM Only</t>
  </si>
  <si>
    <t>FPADES1997</t>
  </si>
  <si>
    <t>John Largier ENVIRONMENTAL SCIENCE And POLICY PPM Only</t>
  </si>
  <si>
    <t>FPMOPH1996</t>
  </si>
  <si>
    <t>Barbara Arnold MED Eye Center PPM Only</t>
  </si>
  <si>
    <t>FPAVIT1995</t>
  </si>
  <si>
    <t>Larry Williams VITICULTURE And ENOLOGY PPM Only</t>
  </si>
  <si>
    <t>FPMORT1994</t>
  </si>
  <si>
    <t>Michael Chapman MED Orthopaedic Surgery PPM Only</t>
  </si>
  <si>
    <t>FPVVSR1993</t>
  </si>
  <si>
    <t>Geraldine Hunt VM SURGRAD SCIENCE PPM Only</t>
  </si>
  <si>
    <t>FPLEPS1992</t>
  </si>
  <si>
    <t>Howard Day EARTH And PLANETARY SCIENCES PPM Only</t>
  </si>
  <si>
    <t>FPEMAE1991</t>
  </si>
  <si>
    <t>Sanjay Joshi MECHANICAL And AEROSPACE ENGR PPM Only</t>
  </si>
  <si>
    <t>FPLSAP1990</t>
  </si>
  <si>
    <t>Adrienne Martin SPANISH And PORTUGUESE PPM Only</t>
  </si>
  <si>
    <t>FPMOTO1989</t>
  </si>
  <si>
    <t>Rebecca Leonard MED Otolaryngology PPM Only</t>
  </si>
  <si>
    <t>FPALAW1988</t>
  </si>
  <si>
    <t>Daniele Zaccaria LAND AIR And WATER RESOURCES PPM Only</t>
  </si>
  <si>
    <t>FPMRAD1987</t>
  </si>
  <si>
    <t>Raymond Dougherty MED Radiology PPM Only</t>
  </si>
  <si>
    <t>FPMORT1986</t>
  </si>
  <si>
    <t>Robert Randall MED Orthopaedic Surgery PPM Only</t>
  </si>
  <si>
    <t>FPIMGM1985</t>
  </si>
  <si>
    <t>Ashkan Javaheri MED Int Med Genl Medicine PPM Only</t>
  </si>
  <si>
    <t>FPLDES1984</t>
  </si>
  <si>
    <t>Gozde Goncu Berk DEPARTMENT OF DESIGN PPM Only</t>
  </si>
  <si>
    <t>FPABAE1983</t>
  </si>
  <si>
    <t>Shrinivasa Upadhyaya BIOLOGICAL And AG ENGINEERING PPM Only</t>
  </si>
  <si>
    <t>FPLREL1982</t>
  </si>
  <si>
    <t>Seth Sanders RELIGIOUS STUDIES PPM Only</t>
  </si>
  <si>
    <t>FPVVSR1981</t>
  </si>
  <si>
    <t>Thomas Nyland VM SURGRAD SCIENCE PPM Only</t>
  </si>
  <si>
    <t>FPLEPS1980</t>
  </si>
  <si>
    <t>Howard Spero EARTH And PLANETARY SCIENCES PPM Only</t>
  </si>
  <si>
    <t>FPMPSY1979</t>
  </si>
  <si>
    <t>Jeffrey Knowles MED Psychiatry And Behav Sci PPM Only</t>
  </si>
  <si>
    <t>FPMNEU1978</t>
  </si>
  <si>
    <t>Leo Chen MED Neurology PPM Only</t>
  </si>
  <si>
    <t>FPVVSR1976</t>
  </si>
  <si>
    <t>Philipp Mayhew VM SURGRAD SCIENCE PPM Only</t>
  </si>
  <si>
    <t>FPLFAI1975</t>
  </si>
  <si>
    <t>Jay Grossi FRENCH And ITALIAN PPM Only</t>
  </si>
  <si>
    <t>FPLSOC1974</t>
  </si>
  <si>
    <t>David Orzechowicz SOCIOLOGY PPM Only</t>
  </si>
  <si>
    <t>FPLPHY1973</t>
  </si>
  <si>
    <t>David Wittman PHYSICS PPM Only</t>
  </si>
  <si>
    <t>FPMPSY1972</t>
  </si>
  <si>
    <t>Penelope Knapp MED Psychiatry And Behav Sci PPM Only</t>
  </si>
  <si>
    <t>FPECHM1971</t>
  </si>
  <si>
    <t>Troy Topping MATERIALS SCIENCE And ENGINEERING PPM Only</t>
  </si>
  <si>
    <t>FPMPSY1970</t>
  </si>
  <si>
    <t>Raheel Khan MED Psychiatry And Behav Sci PPM Only</t>
  </si>
  <si>
    <t>FPLLAW1969</t>
  </si>
  <si>
    <t>Kevin Johnson SCHOOL OF LAW PPM Only</t>
  </si>
  <si>
    <t>FPLMAT1968</t>
  </si>
  <si>
    <t>Angela Cheer MATHEMATICS PPM Only</t>
  </si>
  <si>
    <t>FPMERM1967</t>
  </si>
  <si>
    <t>Jacqueline Letran MED Emergency Medicine PPM Only</t>
  </si>
  <si>
    <t>FPAARE1966</t>
  </si>
  <si>
    <t>Tina Tate AG And RESOURCE ECONOMICS PPM Only</t>
  </si>
  <si>
    <t>FPDEDU1965</t>
  </si>
  <si>
    <t>Jonathon Pomeroy EDUCATION PPM Only</t>
  </si>
  <si>
    <t>FPECSE1964</t>
  </si>
  <si>
    <t>Matthew Butner ENGR COMPUTER SCIENCE PPM Only</t>
  </si>
  <si>
    <t>FPLLIN1963</t>
  </si>
  <si>
    <t>Kathleen Ward LINGUISTICS PPM Only</t>
  </si>
  <si>
    <t>FPMNEU1962</t>
  </si>
  <si>
    <t>Barry Tharp MED Neurology PPM Only</t>
  </si>
  <si>
    <t>FPAETX1961</t>
  </si>
  <si>
    <t>Theodore Hullar ENVIRONMENTAL TOXICOLOGY PPM Only</t>
  </si>
  <si>
    <t>FPLSAP1960</t>
  </si>
  <si>
    <t>Norma Lopez Burton SPANISH And PORTUGUESE PPM Only</t>
  </si>
  <si>
    <t>FPMDER1959</t>
  </si>
  <si>
    <t>An Yen MED Dermatology PPM Only</t>
  </si>
  <si>
    <t>FPDEDU1958</t>
  </si>
  <si>
    <t>Douglas Minnis EDUCATION PPM Only</t>
  </si>
  <si>
    <t>FPIMGM1956</t>
  </si>
  <si>
    <t>Shin Ping Tu MED Int Med Genl Medicine PPM Only</t>
  </si>
  <si>
    <t>FPVPMI1955</t>
  </si>
  <si>
    <t>Michael Lairmore VM PATHOLOGY MICRO And IMMUN PPM Only</t>
  </si>
  <si>
    <t>FPECSE1954</t>
  </si>
  <si>
    <t>Yelena Frid ENGR COMPUTER SCIENCE PPM Only</t>
  </si>
  <si>
    <t>FPLEPS1953</t>
  </si>
  <si>
    <t>Christen Grettenberger EARTH And PLANETARY SCIENCES PPM Only</t>
  </si>
  <si>
    <t>FPLMIL1952</t>
  </si>
  <si>
    <t>Stephen Yashinski MILITARY SCIENCE PPM Only</t>
  </si>
  <si>
    <t>FPLLAW1951</t>
  </si>
  <si>
    <t>Saba Shatara SCHOOL OF LAW PPM Only</t>
  </si>
  <si>
    <t>FPVVMB1950</t>
  </si>
  <si>
    <t>Elena Dedkova VM MOLECULAR BIO SCIENCES PPM Only</t>
  </si>
  <si>
    <t>FPADES1949</t>
  </si>
  <si>
    <t>John Ives ENVIRONMENTAL SCIENCE And POLICY PPM Only</t>
  </si>
  <si>
    <t>FPLLAW1948</t>
  </si>
  <si>
    <t>Stacy Ann Elvy SCHOOL OF LAW PPM Only</t>
  </si>
  <si>
    <t>FPLMAT1947</t>
  </si>
  <si>
    <t>Janko Gravner MATHEMATICS PPM Only</t>
  </si>
  <si>
    <t>FPLNAS1946</t>
  </si>
  <si>
    <t>George Longfish NATIVE AMERICAN STUDIES PPM Only</t>
  </si>
  <si>
    <t>FPDEDU1945</t>
  </si>
  <si>
    <t>Heather Sturman EDUCATION PPM Only</t>
  </si>
  <si>
    <t>FPALAW1944</t>
  </si>
  <si>
    <t>Terrence Nathan LAND AIR And WATER RESOURCES PPM Only</t>
  </si>
  <si>
    <t>FPIMHP1943</t>
  </si>
  <si>
    <t>Voltaire Sinigayan MED Int Med Hospitalist PPM Only</t>
  </si>
  <si>
    <t>FPECSE1942</t>
  </si>
  <si>
    <t>John Bruno ENGR COMPUTER SCIENCE PPM Only</t>
  </si>
  <si>
    <t>FPLDRA1941</t>
  </si>
  <si>
    <t>Harry Johnson THEATRE And DANCE PPM Only</t>
  </si>
  <si>
    <t>FPIMNE1940</t>
  </si>
  <si>
    <t>Brian Young MED Int Med Nephrology PPM Only</t>
  </si>
  <si>
    <t>FPLCHE1939</t>
  </si>
  <si>
    <t>Mark Mascal CHEMISTRY PPM Only</t>
  </si>
  <si>
    <t>FPAARE1938</t>
  </si>
  <si>
    <t>Stephen Boucher AG And RESOURCE ECONOMICS PPM Only</t>
  </si>
  <si>
    <t>FPDEDU1937</t>
  </si>
  <si>
    <t>Sharon S Dugdale EDUCATION PPM Only</t>
  </si>
  <si>
    <t>FPALAW1936</t>
  </si>
  <si>
    <t>Donald Grimes LAND AIR And WATER RESOURCES PPM Only</t>
  </si>
  <si>
    <t>FPMINT1935</t>
  </si>
  <si>
    <t>Barbara Weiser MED Internal Medicine PPM Only</t>
  </si>
  <si>
    <t>FPLEAL1934</t>
  </si>
  <si>
    <t>Donald Gibbs EAST ASIAN LANG And CULTURES PPM Only</t>
  </si>
  <si>
    <t>FPECOE1933</t>
  </si>
  <si>
    <t>Venkateswararao Vemuri ENGINEERING DEANS OFFICE PPM Only</t>
  </si>
  <si>
    <t>FPMPED1932</t>
  </si>
  <si>
    <t>Mark Parrish MED Pediatrics PPM Only</t>
  </si>
  <si>
    <t>FPBMMG1931</t>
  </si>
  <si>
    <t>Eric Mann MICROBIOLOGY And MOLEC GENETICS PPM Only</t>
  </si>
  <si>
    <t>FPLPSC1930</t>
  </si>
  <si>
    <t>Randall C Oreilly PSYCHOLOGY PPM Only</t>
  </si>
  <si>
    <t>FPBCNS5001</t>
  </si>
  <si>
    <t>Randall C Oreilly Center for Neuroscience PPM Only</t>
  </si>
  <si>
    <t>FPLEPS1929</t>
  </si>
  <si>
    <t>Kari Cooper EARTH And PLANETARY SCIENCES PPM Only</t>
  </si>
  <si>
    <t>FPMPAT1928</t>
  </si>
  <si>
    <t>Lee Way Jin MED Pathology And Lab Medicine PPM Only</t>
  </si>
  <si>
    <t>FPLCHI1927</t>
  </si>
  <si>
    <t>Lorena Marquez CHICANO STUDIES PPM Only</t>
  </si>
  <si>
    <t>FPLPHI1926</t>
  </si>
  <si>
    <t>James Griesemer PHILOSOPHY PPM Only</t>
  </si>
  <si>
    <t>FPIMID1925</t>
  </si>
  <si>
    <t>Derek Bays MED Int Med Infectious Dis PPM Only</t>
  </si>
  <si>
    <t>FPMFCM1924</t>
  </si>
  <si>
    <t>Shane Swanson MED Family And Community Med PPM Only</t>
  </si>
  <si>
    <t>FPLDES1923</t>
  </si>
  <si>
    <t>Barbara Molloy DEPARTMENT OF DESIGN PPM Only</t>
  </si>
  <si>
    <t>FPAANS1922</t>
  </si>
  <si>
    <t>Gary Anderson ANIMAL SCIENCE PPM Only</t>
  </si>
  <si>
    <t>FPLECN1921</t>
  </si>
  <si>
    <t>Oscar Jorda ECONOMICS PPM Only</t>
  </si>
  <si>
    <t>FPMNSG1920</t>
  </si>
  <si>
    <t>John Harris MED Neurological Surgery PPM Only</t>
  </si>
  <si>
    <t>FPIMGM1919</t>
  </si>
  <si>
    <t>John Robbins MED Int Med Genl Medicine PPM Only</t>
  </si>
  <si>
    <t>FPMOPH1918</t>
  </si>
  <si>
    <t>Ernest Tark MED Eye Center PPM Only</t>
  </si>
  <si>
    <t>FPMPAT1917</t>
  </si>
  <si>
    <t>Dorina Gui MED Pathology And Lab Medicine PPM Only</t>
  </si>
  <si>
    <t>FPLMAT1916</t>
  </si>
  <si>
    <t>David Barnette MATHEMATICS PPM Only</t>
  </si>
  <si>
    <t>FPLLAW1915</t>
  </si>
  <si>
    <t>Thomas Joo SCHOOL OF LAW PPM Only</t>
  </si>
  <si>
    <t>FPEECE1914</t>
  </si>
  <si>
    <t>Richard Spencer ELECT And COMP ENGR PPM Only</t>
  </si>
  <si>
    <t>FPMERM1913</t>
  </si>
  <si>
    <t>Dustin Ballard MED Emergency Medicine PPM Only</t>
  </si>
  <si>
    <t>FPMSUR1912</t>
  </si>
  <si>
    <t>Christine Cocanour MED Surgery PPM Only</t>
  </si>
  <si>
    <t>FPLANT1911</t>
  </si>
  <si>
    <t>Peter Rodman ANTHROPOLOGY PPM Only</t>
  </si>
  <si>
    <t>FPIMGI1910</t>
  </si>
  <si>
    <t>Neville Pimstone MED Int Med Gastroenterology PPM Only</t>
  </si>
  <si>
    <t>FPMANS1909</t>
  </si>
  <si>
    <t>Cinthia Tirado MED Anesth And Pain Medicine PPM Only</t>
  </si>
  <si>
    <t>FPMPED1908</t>
  </si>
  <si>
    <t>Christina Chao MED Pediatrics PPM Only</t>
  </si>
  <si>
    <t>FPIMRH1907</t>
  </si>
  <si>
    <t>Gary Incaudo MED Int Med Allergy PPM Only</t>
  </si>
  <si>
    <t>FPAVIT1906</t>
  </si>
  <si>
    <t>Konrad Miller VITICULTURE And ENOLOGY PPM Only</t>
  </si>
  <si>
    <t>FPVVME1905</t>
  </si>
  <si>
    <t>Rhonda S Oates VM MEDICINE And EPIDEMIOLOGY PPM Only</t>
  </si>
  <si>
    <t>FPAWFC1904</t>
  </si>
  <si>
    <t>D Anderson WILDLIFE And FISHERIES BIOLOGY PPM Only</t>
  </si>
  <si>
    <t>FPLECN1903</t>
  </si>
  <si>
    <t>Katheryn Russ ECONOMICS PPM Only</t>
  </si>
  <si>
    <t>FPMEPM1902</t>
  </si>
  <si>
    <t>Prabhu Shankar MED Public Health Sciences PPM Only</t>
  </si>
  <si>
    <t>FPLHIS1901</t>
  </si>
  <si>
    <t>Daniel Aba Stolzenberg HISTORY PPM Only</t>
  </si>
  <si>
    <t>FPAPLS1900</t>
  </si>
  <si>
    <t>Donald Nevins PLANT SCIENCES PPM Only</t>
  </si>
  <si>
    <t>FPMPED1899</t>
  </si>
  <si>
    <t>Lee Anne Wong MED Pediatrics PPM Only</t>
  </si>
  <si>
    <t>FPMFCM1898</t>
  </si>
  <si>
    <t>Huey Lin MED Family And Community Med PPM Only</t>
  </si>
  <si>
    <t>FPGSM11897</t>
  </si>
  <si>
    <t>Hemant Bhargava GRADUATE SCHOOL OF MANAGEMENT PPM Only</t>
  </si>
  <si>
    <t>FPMPSY1896</t>
  </si>
  <si>
    <t>Jason Smucny MED Psychiatry And Behav Sci PPM Only</t>
  </si>
  <si>
    <t>FPMPMR1895</t>
  </si>
  <si>
    <t>John Dorsett MED Physical Medicine And Rehab PPM Only</t>
  </si>
  <si>
    <t>FPMFCM1894</t>
  </si>
  <si>
    <t>Katherine Minh Nguyen MED Family And Community Med PPM Only</t>
  </si>
  <si>
    <t>FPAPPA1893</t>
  </si>
  <si>
    <t>Sara Dye PLANT PATHOLOGY PPM Only</t>
  </si>
  <si>
    <t>FPMDER1891</t>
  </si>
  <si>
    <t>Joshua Schulman MED Dermatology PPM Only</t>
  </si>
  <si>
    <t>FPADES1890</t>
  </si>
  <si>
    <t>Andrew Sih ENVIRONMENTAL SCIENCE And POLICY PPM Only</t>
  </si>
  <si>
    <t>FPAENM1889</t>
  </si>
  <si>
    <t>Louie Yang ENTOMOLOGY NEMATOLOGY PPM Only</t>
  </si>
  <si>
    <t>FPVVSR1888</t>
  </si>
  <si>
    <t>Boaz Arzi VM SURGRAD SCIENCE PPM Only</t>
  </si>
  <si>
    <t>FPVVSR1887</t>
  </si>
  <si>
    <t>Harriet Flynn VM SURGRAD SCIENCE PPM Only</t>
  </si>
  <si>
    <t>FPMPED1886</t>
  </si>
  <si>
    <t>Simeon Boyd MED Pediatrics PPM Only</t>
  </si>
  <si>
    <t>FPIMNE1885</t>
  </si>
  <si>
    <t>Burl Don MED Int Med Nephrology PPM Only</t>
  </si>
  <si>
    <t>FPMPSY1884</t>
  </si>
  <si>
    <t>Humberto Temporini MED Psychiatry And Behav Sci PPM Only</t>
  </si>
  <si>
    <t>FPMERM1883</t>
  </si>
  <si>
    <t>Trevor Mills MED Emergency Medicine PPM Only</t>
  </si>
  <si>
    <t>FPABAE1882</t>
  </si>
  <si>
    <t>Pictiaw Chen BIOLOGICAL And AG ENGINEERING PPM Only</t>
  </si>
  <si>
    <t>FPAPPA1881</t>
  </si>
  <si>
    <t>Valerie Williamson PLANT PATHOLOGY PPM Only</t>
  </si>
  <si>
    <t>FPMORT1880</t>
  </si>
  <si>
    <t>Mark Lee MED Orthopaedic Surgery PPM Only</t>
  </si>
  <si>
    <t>FPIMHP1879</t>
  </si>
  <si>
    <t>Mithu Molla MED Int Med Hospitalist PPM Only</t>
  </si>
  <si>
    <t>FPMERM1878</t>
  </si>
  <si>
    <t>Christopher Ang MED Emergency Medicine PPM Only</t>
  </si>
  <si>
    <t>FPMOTO1877</t>
  </si>
  <si>
    <t>Brian Rubinstein MED Otolaryngology PPM Only</t>
  </si>
  <si>
    <t>FPEMAE1876</t>
  </si>
  <si>
    <t>Farhad Assadian MECHANICAL And AEROSPACE ENGR PPM Only</t>
  </si>
  <si>
    <t>FPVPMI1875</t>
  </si>
  <si>
    <t>Frederick Mohr VM PATHOLOGY MICRO And IMMUN PPM Only</t>
  </si>
  <si>
    <t>FPMPAT1874</t>
  </si>
  <si>
    <t>Carol Marshall MED Pathology And Lab Medicine PPM Only</t>
  </si>
  <si>
    <t>FPIMID1872</t>
  </si>
  <si>
    <t>Paolo V Troia Cancio MED Int Med Infectious Dis PPM Only</t>
  </si>
  <si>
    <t>FPIMCA1871</t>
  </si>
  <si>
    <t>Michael Gibson MED INT MED CARDIOLOGY PPM Only</t>
  </si>
  <si>
    <t>FPMFCM1870</t>
  </si>
  <si>
    <t>Upal Sarker MED Family And Community Med PPM Only</t>
  </si>
  <si>
    <t>FPMOBG1869</t>
  </si>
  <si>
    <t>Catherine Cansino MED Obstetrics And Gynecology PPM Only</t>
  </si>
  <si>
    <t>FPLCHE1868</t>
  </si>
  <si>
    <t>Peter Kelly CHEMISTRY PPM Only</t>
  </si>
  <si>
    <t>FPADES1867</t>
  </si>
  <si>
    <t>Alan Hastings ENVIRONMENTAL SCIENCE And POLICY PPM Only</t>
  </si>
  <si>
    <t>FPGSM11866</t>
  </si>
  <si>
    <t>Prasad Naik GRADUATE SCHOOL OF MANAGEMENT PPM Only</t>
  </si>
  <si>
    <t>FPMINT1865</t>
  </si>
  <si>
    <t>Tali Azenkot MED Int Med Admin PPM Only</t>
  </si>
  <si>
    <t>FPADES1864</t>
  </si>
  <si>
    <t>Emily L Zakowski ENVIRONMENTAL SCIENCE And POLICY PPM Only</t>
  </si>
  <si>
    <t>FPDEDU1863</t>
  </si>
  <si>
    <t>Heather Rose EDUCATION PPM Only</t>
  </si>
  <si>
    <t>FPAHEC1862</t>
  </si>
  <si>
    <t>Barbara Shebloski HUMAN ECOLOGY PPM Only</t>
  </si>
  <si>
    <t>FPMOBG1861</t>
  </si>
  <si>
    <t>Maria Anderson MED Obstetrics And Gynecology PPM Only</t>
  </si>
  <si>
    <t>FPMPAT1860</t>
  </si>
  <si>
    <t>Alvin Lewis MED Pathology And Lab Medicine PPM Only</t>
  </si>
  <si>
    <t>FPMEPM1859</t>
  </si>
  <si>
    <t>Donald Lyman MED Public Health Sciences PPM Only</t>
  </si>
  <si>
    <t>FPLCHE1858</t>
  </si>
  <si>
    <t>William Fawcett CHEMISTRY PPM Only</t>
  </si>
  <si>
    <t>FPVAPC1857</t>
  </si>
  <si>
    <t>Leslie Faulkin VM ANAT PHYSIO And CELL BIOLOGY PPM Only</t>
  </si>
  <si>
    <t>FPDEDU1856</t>
  </si>
  <si>
    <t>Michele Fortes EDUCATION PPM Only</t>
  </si>
  <si>
    <t>FPIMGI1855</t>
  </si>
  <si>
    <t>Eric Chak MED Int Med Gastroenterology PPM Only</t>
  </si>
  <si>
    <t>FPMDER1854</t>
  </si>
  <si>
    <t>Athena Soulika MED Dermatology PPM Only</t>
  </si>
  <si>
    <t>FPVVSR1853</t>
  </si>
  <si>
    <t>Alain Theon VM SURGRAD SCIENCE PPM Only</t>
  </si>
  <si>
    <t>FPDEDU1852</t>
  </si>
  <si>
    <t>Megan Welsh EDUCATION PPM Only</t>
  </si>
  <si>
    <t>FPMPSY1851</t>
  </si>
  <si>
    <t>Sally Rogers MED Psychiatry And Behav Sci PPM Only</t>
  </si>
  <si>
    <t>FPAPLS1850</t>
  </si>
  <si>
    <t>Michael G Barbour PLANT SCIENCES PPM Only</t>
  </si>
  <si>
    <t>FPAETX1849</t>
  </si>
  <si>
    <t>Allison Ehrlich ENVIRONMENTAL TOXICOLOGY PPM Only</t>
  </si>
  <si>
    <t>FPMINT1848</t>
  </si>
  <si>
    <t>Andrew Yen MED Internal Medicine PPM Only</t>
  </si>
  <si>
    <t>FPDEDU1847</t>
  </si>
  <si>
    <t>Raynell Taisha Hamilton Starks EDUCATION PPM Only</t>
  </si>
  <si>
    <t>F9AARE1846</t>
  </si>
  <si>
    <t>Jeffrey Williams AG And RESOURCE ECONOMICS ANR PPM Only</t>
  </si>
  <si>
    <t>FPAARE1846</t>
  </si>
  <si>
    <t>Jeffrey Williams AG And RESOURCE ECONOMICS PPM Only</t>
  </si>
  <si>
    <t>FPECEE1845</t>
  </si>
  <si>
    <t>Fabian Bombardelli CIVIL And ENVIRONMENTAL ENGR PPM Only</t>
  </si>
  <si>
    <t>FPLSTA1844</t>
  </si>
  <si>
    <t>Xiaodong Li STATISTICS PPM Only</t>
  </si>
  <si>
    <t>FPLCHE1843</t>
  </si>
  <si>
    <t>Matthew Augustine CHEMISTRY PPM Only</t>
  </si>
  <si>
    <t>FPAPLS1842</t>
  </si>
  <si>
    <t>Trevor Suslow PLANT SCIENCES PPM Only</t>
  </si>
  <si>
    <t>FPMDER1841</t>
  </si>
  <si>
    <t>Apra Sood MED Dermatology PPM Only</t>
  </si>
  <si>
    <t>FPMPED1840</t>
  </si>
  <si>
    <t>Lee Donohue MED Pediatrics PPM Only</t>
  </si>
  <si>
    <t>FPECSE1839</t>
  </si>
  <si>
    <t>Gregory J Kuperberg ENGR COMPUTER SCIENCE PPM Only</t>
  </si>
  <si>
    <t>FPMPED1838</t>
  </si>
  <si>
    <t>Su Ting Li MED Pediatrics PPM Only</t>
  </si>
  <si>
    <t>FPLCHE1837</t>
  </si>
  <si>
    <t>Philip Power CHEMISTRY PPM Only</t>
  </si>
  <si>
    <t>FPLAHI1836</t>
  </si>
  <si>
    <t>Heghnar Watenpaugh ART And ART HISTORY PPM Only</t>
  </si>
  <si>
    <t>FPLENL1835</t>
  </si>
  <si>
    <t>Peter Dale ENGLISH PPM Only</t>
  </si>
  <si>
    <t>FPVPHR1834</t>
  </si>
  <si>
    <t>Carrie Finno VM POPULATION HLTH And REPROD PPM Only</t>
  </si>
  <si>
    <t>FPAHCE1833</t>
  </si>
  <si>
    <t>Siwei Liu HUMAN ECOLOGY PPM Only</t>
  </si>
  <si>
    <t>FPAWFC1832</t>
  </si>
  <si>
    <t>Terrell Salmon WILDLIFE And FISHERIES BIOLOGY PPM Only</t>
  </si>
  <si>
    <t>FPAHCE1831</t>
  </si>
  <si>
    <t>Katherine Conger HUMAN ECOLOGY PPM Only</t>
  </si>
  <si>
    <t>FPMEPM1830</t>
  </si>
  <si>
    <t>Carol Stanford MED Public Health Sciences PPM Only</t>
  </si>
  <si>
    <t>FPAPPA1829</t>
  </si>
  <si>
    <t>Bryce Falk PLANT PATHOLOGY PPM Only</t>
  </si>
  <si>
    <t>FPECSE1828</t>
  </si>
  <si>
    <t>Dipak Ghosal ENGR COMPUTER SCIENCE PPM Only</t>
  </si>
  <si>
    <t>FPMANS1827</t>
  </si>
  <si>
    <t>Norma Klein MED Anesth And Pain Medicine PPM Only</t>
  </si>
  <si>
    <t>FPBNPB1826</t>
  </si>
  <si>
    <t>Brian Mulloney NEURO PHYSIO And BEHAVIOR PPM Only</t>
  </si>
  <si>
    <t>FPMPED1825</t>
  </si>
  <si>
    <t>Jennifer Plant MED Pediatrics PPM Only</t>
  </si>
  <si>
    <t>FPMRAD1824</t>
  </si>
  <si>
    <t>Francesca Ontell MED Radiology PPM Only</t>
  </si>
  <si>
    <t>FPAHCE1823</t>
  </si>
  <si>
    <t>Eric Chu HUMAN ECOLOGY PPM Only</t>
  </si>
  <si>
    <t>FPMPSY1822</t>
  </si>
  <si>
    <t>Francis Lu MED Psychiatry And Behav Sci PPM Only</t>
  </si>
  <si>
    <t>FPMPED1821</t>
  </si>
  <si>
    <t>Trent Wise MED Pediatrics PPM Only</t>
  </si>
  <si>
    <t>FPLPHY1820</t>
  </si>
  <si>
    <t>Markus Luty PHYSICS PPM Only</t>
  </si>
  <si>
    <t>FPAPLS1819</t>
  </si>
  <si>
    <t>Alan B Bennett PLANT SCIENCES PPM Only</t>
  </si>
  <si>
    <t>FPMOBG1818</t>
  </si>
  <si>
    <t>Parampal Gill MED Obstetrics And Gynecology PPM Only</t>
  </si>
  <si>
    <t>FPLCOM1817</t>
  </si>
  <si>
    <t>Brenda Schildgen COMPARATIVE LITERATURE PPM Only</t>
  </si>
  <si>
    <t>FPIMGI1816</t>
  </si>
  <si>
    <t>Paul Dhanuka MED Internal Medicine PPM Only</t>
  </si>
  <si>
    <t>FPAANS1815</t>
  </si>
  <si>
    <t>Steven Berry ANIMAL SCIENCE PPM Only</t>
  </si>
  <si>
    <t>FPMINT1813</t>
  </si>
  <si>
    <t>Usman Javed MED Internal Medicine PPM Only</t>
  </si>
  <si>
    <t>FPAARE1812</t>
  </si>
  <si>
    <t>Yeganeh Farzin AG And RESOURCE ECONOMICS PPM Only</t>
  </si>
  <si>
    <t>FPLCLA1811</t>
  </si>
  <si>
    <t>W Thompson CLASSICS PPM Only</t>
  </si>
  <si>
    <t>FPMORT1810</t>
  </si>
  <si>
    <t>Joel Lerman MED Orthopaedic Surgery PPM Only</t>
  </si>
  <si>
    <t>FPNURS1809</t>
  </si>
  <si>
    <t>Jill Joseph School of Nursing PPM Only</t>
  </si>
  <si>
    <t>FPBPLB1808</t>
  </si>
  <si>
    <t>Andrew Groover PLANT BIOLOGY PPM Only</t>
  </si>
  <si>
    <t>FPIMRH1807</t>
  </si>
  <si>
    <t>Stanley Naguwa MED Int Med Rheumatology PPM Only</t>
  </si>
  <si>
    <t>FPAPLS1806</t>
  </si>
  <si>
    <t>Gail Taylor PLANT SCIENCES PPM Only</t>
  </si>
  <si>
    <t>FPIMID1805</t>
  </si>
  <si>
    <t>Bennett Penn MED Int Med Infectious Dis PPM Only</t>
  </si>
  <si>
    <t>FPMINT1804</t>
  </si>
  <si>
    <t>Ruth Lawrence MED Internal Medicine PPM Only</t>
  </si>
  <si>
    <t>FPAANS1803</t>
  </si>
  <si>
    <t>Roberto Sainz ANIMAL SCIENCE PPM Only</t>
  </si>
  <si>
    <t>FPAANS1802</t>
  </si>
  <si>
    <t>E Price ANIMAL SCIENCE PPM Only</t>
  </si>
  <si>
    <t>FPIMGM1801</t>
  </si>
  <si>
    <t>Jorge Garcia MED Int Med Genl Medicine PPM Only</t>
  </si>
  <si>
    <t>FPANUT1800</t>
  </si>
  <si>
    <t>Bo Lonnerdal NUTRITION PPM Only</t>
  </si>
  <si>
    <t>FPUGED1799</t>
  </si>
  <si>
    <t>Gail Martinez UNDERGRADUATE EDUCATION PPM Only</t>
  </si>
  <si>
    <t>FPMPMR1798</t>
  </si>
  <si>
    <t>Ernest Johnson MED Physical Medicine And Rehab PPM Only</t>
  </si>
  <si>
    <t>FPMOPH1797</t>
  </si>
  <si>
    <t>Mary Ohara MED Eye Center PPM Only</t>
  </si>
  <si>
    <t>FPLUWP1796</t>
  </si>
  <si>
    <t>Donald Meisenheimer UNIVERSITY WRITING PROGRAM PPM Only</t>
  </si>
  <si>
    <t>FPBNPB1795</t>
  </si>
  <si>
    <t>Diasynou Fioravante NEURO PHYSIO And BEHAVIOR PPM Only</t>
  </si>
  <si>
    <t>FPBCNS1795</t>
  </si>
  <si>
    <t>Diasynou Fioravante Center for Neuroscience PPM Only</t>
  </si>
  <si>
    <t>FPAFST1794</t>
  </si>
  <si>
    <t>Erin Dicaprio FOOD SCIENCE And TECHNOLOGY PPM Only</t>
  </si>
  <si>
    <t>FPMPED1793</t>
  </si>
  <si>
    <t>Rosa Rodriguez MED Pediatrics PPM Only</t>
  </si>
  <si>
    <t>FPAWFC1792</t>
  </si>
  <si>
    <t>E Fitzhugh WILDLIFE And FISHERIES BIOLOGY PPM Only</t>
  </si>
  <si>
    <t>FPMOBG1791</t>
  </si>
  <si>
    <t>Jocylen Glassberg MED Obstetrics And Gynecology PPM Only</t>
  </si>
  <si>
    <t>FPLMAT1790</t>
  </si>
  <si>
    <t>Adam Jacob MATHEMATICS PPM Only</t>
  </si>
  <si>
    <t>FPMANS1789</t>
  </si>
  <si>
    <t>Timothy Tautz MED Anesth And Pain Medicine PPM Only</t>
  </si>
  <si>
    <t>FPMNEU1788</t>
  </si>
  <si>
    <t>Shannon Liang MED Neurology PPM Only</t>
  </si>
  <si>
    <t>FPMPAT1787</t>
  </si>
  <si>
    <t>James Chan MED Pathology And Lab Medicine PPM Only</t>
  </si>
  <si>
    <t>FPIMGM1786</t>
  </si>
  <si>
    <t>Erin Sanchez MED Int Med Genl Medicine PPM Only</t>
  </si>
  <si>
    <t>FPMPED1785</t>
  </si>
  <si>
    <t>Katrin Mattern Baxter MED Pediatrics PPM Only</t>
  </si>
  <si>
    <t>FPLHIS1784</t>
  </si>
  <si>
    <t>Manfred Fleischer HISTORY PPM Only</t>
  </si>
  <si>
    <t>FPLMAT1783</t>
  </si>
  <si>
    <t>Elbridge Puckett MATHEMATICS PPM Only</t>
  </si>
  <si>
    <t>FPLPHY1782</t>
  </si>
  <si>
    <t>Richard Lander PHYSICS PPM Only</t>
  </si>
  <si>
    <t>FPMERM1781</t>
  </si>
  <si>
    <t>Aman Parikh MED Emergency Medicine PPM Only</t>
  </si>
  <si>
    <t>FPEECE1780</t>
  </si>
  <si>
    <t>Hooman Rashtian ELECT And COMP ENGR PPM Only</t>
  </si>
  <si>
    <t>FPAPLS1779</t>
  </si>
  <si>
    <t>J Paul PLANT SCIENCES PPM Only</t>
  </si>
  <si>
    <t>FPEECE1778</t>
  </si>
  <si>
    <t>Tien Hsia ELECT And COMP ENGR PPM Only</t>
  </si>
  <si>
    <t>FPNURS1777</t>
  </si>
  <si>
    <t>Deborah Greenwood School of Nursing PPM Only</t>
  </si>
  <si>
    <t>FPLIBR1776</t>
  </si>
  <si>
    <t>Daryl Morrison UCDLIBRARY PPM Only</t>
  </si>
  <si>
    <t>FPMARO1775</t>
  </si>
  <si>
    <t>Kathleen Legarza MED Radiation Oncology PPM Only</t>
  </si>
  <si>
    <t>FPMEPM1774</t>
  </si>
  <si>
    <t>Lihong Qi MED Public Health Sciences PPM Only</t>
  </si>
  <si>
    <t>FPMDER1773</t>
  </si>
  <si>
    <t>Samuel Hwang MED Dermatology PPM Only</t>
  </si>
  <si>
    <t>FPVVME1772</t>
  </si>
  <si>
    <t>Christine Johnson VM MEDICINE And EPIDEMIOLOGY PPM Only</t>
  </si>
  <si>
    <t>FPAVIT1771</t>
  </si>
  <si>
    <t>Matthew Fidelibus VITICULTURE And ENOLOGY PPM Only</t>
  </si>
  <si>
    <t>FPMOPH1770</t>
  </si>
  <si>
    <t>Daniel Lee MED Eye Center PPM Only</t>
  </si>
  <si>
    <t>FPIMRH1769</t>
  </si>
  <si>
    <t>Koichi Tsuneyama MED Int Med Rheumatology PPM Only</t>
  </si>
  <si>
    <t>FPLHIS1768</t>
  </si>
  <si>
    <t>Thomas Holloway HISTORY PPM Only</t>
  </si>
  <si>
    <t>FPMOPH1767</t>
  </si>
  <si>
    <t>Vivian Lien MED Eye Center PPM Only</t>
  </si>
  <si>
    <t>FPMANS1766</t>
  </si>
  <si>
    <t>David Copenhaver MED Anesth And Pain Medicine PPM Only</t>
  </si>
  <si>
    <t>FPLPHI1765</t>
  </si>
  <si>
    <t>Michael Jubien PHILOSOPHY PPM Only</t>
  </si>
  <si>
    <t>FPMPSY1764</t>
  </si>
  <si>
    <t>Nathan Fairman MED Psychiatry And Behav Sci PPM Only</t>
  </si>
  <si>
    <t>FPEMAE1763</t>
  </si>
  <si>
    <t>Jean Jacques Chattot MECHANICAL And AEROSPACE ENGR PPM Only</t>
  </si>
  <si>
    <t>FPIMHP6333</t>
  </si>
  <si>
    <t>Juliette Personius MED Int Med Hospitalist PPM Only</t>
  </si>
  <si>
    <t>FPIMHP1762</t>
  </si>
  <si>
    <t>Shaheen T Najafi MED Int Med Hospitalist PPM Only</t>
  </si>
  <si>
    <t>FPLUWP1761</t>
  </si>
  <si>
    <t>Nathaniel Williams UNIVERSITY WRITING PROGRAM PPM Only</t>
  </si>
  <si>
    <t>FPAFST1760</t>
  </si>
  <si>
    <t>Benjamen Montpetit FOOD SCIENCE And TECHNOLOGY PPM Only</t>
  </si>
  <si>
    <t>FPAVIT1760</t>
  </si>
  <si>
    <t>Benjamen Montpetit VITICULTURE And ENOLOGY PPM Only</t>
  </si>
  <si>
    <t>FPMSUR1759</t>
  </si>
  <si>
    <t>Hazem Shamseddeen MED Surgery PPM Only</t>
  </si>
  <si>
    <t>FPMNEU1758</t>
  </si>
  <si>
    <t>Boryana Stamova MED Neurology PPM Only</t>
  </si>
  <si>
    <t>FPMEPM1757</t>
  </si>
  <si>
    <t>Seleda Williams MED Public Health Sciences PPM Only</t>
  </si>
  <si>
    <t>FPVVSR1756</t>
  </si>
  <si>
    <t>Bruno Pypendop VM SURGRAD SCIENCE PPM Only</t>
  </si>
  <si>
    <t>FPLPOL1755</t>
  </si>
  <si>
    <t>John Gates POLITICAL SCIENCE PPM Only</t>
  </si>
  <si>
    <t>FPMOPH1754</t>
  </si>
  <si>
    <t>Min Zhao MED Eye Center PPM Only</t>
  </si>
  <si>
    <t>FPMPAT1753</t>
  </si>
  <si>
    <t>John Bishop MED Pathology And Lab Medicine PPM Only</t>
  </si>
  <si>
    <t>FPACHE1752</t>
  </si>
  <si>
    <t>Patsy Owens HUMAN ECOLOGY PPM Only</t>
  </si>
  <si>
    <t>FPMSUR1751</t>
  </si>
  <si>
    <t>John Osborn MED Surgery PPM Only</t>
  </si>
  <si>
    <t>FPMPAT1750</t>
  </si>
  <si>
    <t>Grace Monis MED Pathology And Lab Medicine PPM Only</t>
  </si>
  <si>
    <t>FPMORT1749</t>
  </si>
  <si>
    <t>Debra Templeton MED Orthopaedic Surgery PPM Only</t>
  </si>
  <si>
    <t>FPEMAE1748</t>
  </si>
  <si>
    <t>James Baughn MECHANICAL And AEROSPACE ENGR PPM Only</t>
  </si>
  <si>
    <t>FPVHFS1747</t>
  </si>
  <si>
    <t>Kathy Kurth CA ANIMAL HLTH And FOOD SAFETY LAB PPM Only</t>
  </si>
  <si>
    <t>FPVHFS1746</t>
  </si>
  <si>
    <t>KRIS CLOTHIER CA ANIMAL HLTH And FOOD SAFETY LAB PPM Only</t>
  </si>
  <si>
    <t>FPMFCM1745</t>
  </si>
  <si>
    <t>Rakhshi Khan MED Family And Community Med PPM Only</t>
  </si>
  <si>
    <t>FPMINT1744</t>
  </si>
  <si>
    <t>Joseph Silva MED Internal Medicine PPM Only</t>
  </si>
  <si>
    <t>FPBMCB1743</t>
  </si>
  <si>
    <t>S Chaykin MOLECULAR And CELLULAR BIO PPM Only</t>
  </si>
  <si>
    <t>FPLANT1742</t>
  </si>
  <si>
    <t>H Mchenry ANTHROPOLOGY PPM Only</t>
  </si>
  <si>
    <t>FPIMRH1741</t>
  </si>
  <si>
    <t>Patrick Carroll MED Int Med Rheumatology PPM Only</t>
  </si>
  <si>
    <t>FPLLIN1740</t>
  </si>
  <si>
    <t>Robert Bayley LINGUISTICS PPM Only</t>
  </si>
  <si>
    <t>FPLDES1739</t>
  </si>
  <si>
    <t>Marc Ishisaka Nolfi DEPARTMENT OF DESIGN PPM Only</t>
  </si>
  <si>
    <t>FPVCPL1738</t>
  </si>
  <si>
    <t>Denise M Imai Leonard VM Comparative Pathology PPM Only</t>
  </si>
  <si>
    <t>FPVPMI1738</t>
  </si>
  <si>
    <t>Denise M Imai Leonard VM PATHOLOGY MICRO And IMMUN PPM Only</t>
  </si>
  <si>
    <t>FPIMHO1737</t>
  </si>
  <si>
    <t>David Gandara MED Int Med HEMONC PPM Only</t>
  </si>
  <si>
    <t>FPAETX1736</t>
  </si>
  <si>
    <t>D Crosby ENVIRONMENTAL TOXICOLOGY PPM Only</t>
  </si>
  <si>
    <t>FPMPSY1735</t>
  </si>
  <si>
    <t>James Bourgeois MED Psychiatry And Behav Sci PPM Only</t>
  </si>
  <si>
    <t>FPGSM11734</t>
  </si>
  <si>
    <t>Elizabeth Pontikes GRADUATE SCHOOL OF MANAGEMENT PPM Only</t>
  </si>
  <si>
    <t>FPLUWP1733</t>
  </si>
  <si>
    <t>Lucia Gonzalez UNIVERSITY WRITING PROGRAM PPM Only</t>
  </si>
  <si>
    <t>FPLLAW1732</t>
  </si>
  <si>
    <t>Evelyn Lewis SCHOOL OF LAW PPM Only</t>
  </si>
  <si>
    <t>FPLENL1731</t>
  </si>
  <si>
    <t>Tiffany Werth ENGLISH PPM Only</t>
  </si>
  <si>
    <t>FPMMIC1730</t>
  </si>
  <si>
    <t>Andreas Baumler MED Medical Microbiology And Imm PPM Only</t>
  </si>
  <si>
    <t>FPMOPH1729</t>
  </si>
  <si>
    <t>Glenn Yiu MED Eye Center PPM Only</t>
  </si>
  <si>
    <t>FPAPLS1728</t>
  </si>
  <si>
    <t>Gurdev Khush PLANT SCIENCES PPM Only</t>
  </si>
  <si>
    <t>FPVVME1727</t>
  </si>
  <si>
    <t>Laurie Brignolo VM MEDICINE And EPIDEMIOLOGY PPM Only</t>
  </si>
  <si>
    <t>FPMPED1726</t>
  </si>
  <si>
    <t>Laura Kair MED Pediatrics PPM Only</t>
  </si>
  <si>
    <t>FPMEPM1725</t>
  </si>
  <si>
    <t>Arti Parikh Patel MED Public Health Sciences PPM Only</t>
  </si>
  <si>
    <t>FPMOPH1724</t>
  </si>
  <si>
    <t>Esther Kim MED Eye Center PPM Only</t>
  </si>
  <si>
    <t>FPLUWP1723</t>
  </si>
  <si>
    <t>Brad Henderson UNIVERSITY WRITING PROGRAM PPM Only</t>
  </si>
  <si>
    <t>FPMPSY1722</t>
  </si>
  <si>
    <t>Gordon Jensen MED Psychiatry And Behav Sci PPM Only</t>
  </si>
  <si>
    <t>FPEMAE1720</t>
  </si>
  <si>
    <t>Wolfgang Kollmann MECHANICAL And AEROSPACE ENGR PPM Only</t>
  </si>
  <si>
    <t>FPBMCB1719</t>
  </si>
  <si>
    <t>John Kiger MOLECULAR And CELLULAR BIO PPM Only</t>
  </si>
  <si>
    <t>FPAHCE1718</t>
  </si>
  <si>
    <t>Keith Taylor HUMAN ECOLOGY PPM Only</t>
  </si>
  <si>
    <t>FPLANT1717</t>
  </si>
  <si>
    <t>James Smith ANTHROPOLOGY PPM Only</t>
  </si>
  <si>
    <t>FPIMGM1716</t>
  </si>
  <si>
    <t>Stephen Henry MED Int Med Genl Medicine PPM Only</t>
  </si>
  <si>
    <t>FPALAW1715</t>
  </si>
  <si>
    <t>Wesley Wallender LAND AIR And WATER RESOURCES PPM Only</t>
  </si>
  <si>
    <t>FPBPLB1714</t>
  </si>
  <si>
    <t>Savithramma Dinesh Kumar PLANT BIOLOGY PPM Only</t>
  </si>
  <si>
    <t>FPMORT1713</t>
  </si>
  <si>
    <t>Michelle James MED Orthopaedic Surgery PPM Only</t>
  </si>
  <si>
    <t>FPMPED1712</t>
  </si>
  <si>
    <t>Ulfat Shaikh MED Pediatrics PPM Only</t>
  </si>
  <si>
    <t>FPMERM1711</t>
  </si>
  <si>
    <t>Sarah Zwehl Burke MED Emergency Medicine PPM Only</t>
  </si>
  <si>
    <t>FPLENL1710</t>
  </si>
  <si>
    <t>Carl G Stahmer ENGLISH PPM Only</t>
  </si>
  <si>
    <t>FPMFCM1709</t>
  </si>
  <si>
    <t>Kathleen S Kearns MED Family And Community Med PPM Only</t>
  </si>
  <si>
    <t>FPLCOM1708</t>
  </si>
  <si>
    <t>Donna Reed COMPARATIVE LITERATURE PPM Only</t>
  </si>
  <si>
    <t>FPLPSC1707</t>
  </si>
  <si>
    <t>Erie D Boorman PSYCHOLOGY PPM Only</t>
  </si>
  <si>
    <t>FPECSE1706</t>
  </si>
  <si>
    <t>Prasant Mohapatra ENGR COMPUTER SCIENCE PPM Only</t>
  </si>
  <si>
    <t>FPLMAT1705</t>
  </si>
  <si>
    <t>R Glauz MATHEMATICS PPM Only</t>
  </si>
  <si>
    <t>FPLUWP1704</t>
  </si>
  <si>
    <t>Dale Flynn UNIVERSITY WRITING PROGRAM PPM Only</t>
  </si>
  <si>
    <t>FPIMGM1703</t>
  </si>
  <si>
    <t>Richard Kravitz MED Int Med Genl Medicine PPM Only</t>
  </si>
  <si>
    <t>FPBMCB1702</t>
  </si>
  <si>
    <t>Edmund Powers MOLECULAR And CELLULAR BIO PPM Only</t>
  </si>
  <si>
    <t>FPMDER1701</t>
  </si>
  <si>
    <t>Maxwell Fung MED Dermatology PPM Only</t>
  </si>
  <si>
    <t>FPGSM11700</t>
  </si>
  <si>
    <t>Ashwin Aravindakshan GRADUATE SCHOOL OF MANAGEMENT PPM Only</t>
  </si>
  <si>
    <t>FPLCHE1699</t>
  </si>
  <si>
    <t>George Zweifel CHEMISTRY PPM Only</t>
  </si>
  <si>
    <t>FPGSM11698</t>
  </si>
  <si>
    <t>Michael Maher GRADUATE SCHOOL OF MANAGEMENT PPM Only</t>
  </si>
  <si>
    <t>FPAPLS1697</t>
  </si>
  <si>
    <t>R Breidenbach PLANT SCIENCES PPM Only</t>
  </si>
  <si>
    <t>FPAHCE1696</t>
  </si>
  <si>
    <t>Clare Cannon HUMAN ECOLOGY PPM Only</t>
  </si>
  <si>
    <t>FPLENL1695</t>
  </si>
  <si>
    <t>Karl Zender ENGLISH PPM Only</t>
  </si>
  <si>
    <t>FPMHPH1694</t>
  </si>
  <si>
    <t>R Smith MED Physiology And Membrane Biol PPM Only</t>
  </si>
  <si>
    <t>FPVVME1693</t>
  </si>
  <si>
    <t>Beatriz Martinez Lopez VM MEDICINE And EPIDEMIOLOGY PPM Only</t>
  </si>
  <si>
    <t>FPLDES1692</t>
  </si>
  <si>
    <t>William Mead DEPARTMENT OF DESIGN PPM Only</t>
  </si>
  <si>
    <t>FPLCOM1691</t>
  </si>
  <si>
    <t>Michael Subialka COMPARATIVE LITERATURE PPM Only</t>
  </si>
  <si>
    <t>FPLSAP1690</t>
  </si>
  <si>
    <t>H Verani SPANISH And PORTUGUESE PPM Only</t>
  </si>
  <si>
    <t>FPAFST1689</t>
  </si>
  <si>
    <t>Daniela Barile FOOD SCIENCE And TECHNOLOGY PPM Only</t>
  </si>
  <si>
    <t>FPMPSY1688</t>
  </si>
  <si>
    <t>Katherine Warburton MED Psychiatry And Behav Sci PPM Only</t>
  </si>
  <si>
    <t>FPLLAW1687</t>
  </si>
  <si>
    <t>Kelly Behre SCHOOL OF LAW PPM Only</t>
  </si>
  <si>
    <t>FPAVIT1686</t>
  </si>
  <si>
    <t>Michael Walker VITICULTURE And ENOLOGY PPM Only</t>
  </si>
  <si>
    <t>FPLCMB1685</t>
  </si>
  <si>
    <t>Yuko Munakata Center for Mind and Brain PPM Only</t>
  </si>
  <si>
    <t>FPLPSC1685</t>
  </si>
  <si>
    <t>Yuko Munakata PSYCHOLOGY PPM Only</t>
  </si>
  <si>
    <t>FPLPHY1684</t>
  </si>
  <si>
    <t>Andreas Albrecht PHYSICS PPM Only</t>
  </si>
  <si>
    <t>FPMOTO1683</t>
  </si>
  <si>
    <t>Johnathon Anderson MED Otolaryngology PPM Only</t>
  </si>
  <si>
    <t>FPLSTA1682</t>
  </si>
  <si>
    <t>Prabir Burman STATISTICS PPM Only</t>
  </si>
  <si>
    <t>FPLGSW1681</t>
  </si>
  <si>
    <t>Elizabeth Constable GENDERSEXUALITY WOMENSSTUDIES PPM Only</t>
  </si>
  <si>
    <t>FPLECN1680</t>
  </si>
  <si>
    <t>Ina Simonovska ECONOMICS PPM Only</t>
  </si>
  <si>
    <t>FPMPED1679</t>
  </si>
  <si>
    <t>Maria N Martins MED Pediatrics PPM Only</t>
  </si>
  <si>
    <t>FPMOBG1678</t>
  </si>
  <si>
    <t>Nancy Nguyen MED Obstetrics And Gynecology PPM Only</t>
  </si>
  <si>
    <t>FPLCMN1677</t>
  </si>
  <si>
    <t>Wang Liao COMMUNICATION PPM Only</t>
  </si>
  <si>
    <t>FPLENL1676</t>
  </si>
  <si>
    <t>Gregory Dobbins ENGLISH PPM Only</t>
  </si>
  <si>
    <t>FPMRAD1675</t>
  </si>
  <si>
    <t>Marijo Gillen MED Radiology PPM Only</t>
  </si>
  <si>
    <t>FPLLAW1674</t>
  </si>
  <si>
    <t>Margaret Johns SCHOOL OF LAW PPM Only</t>
  </si>
  <si>
    <t>FPADES1673</t>
  </si>
  <si>
    <t>James Thorne ENVIRONMENTAL SCIENCE And POLICY PPM Only</t>
  </si>
  <si>
    <t>FPAVIT1672</t>
  </si>
  <si>
    <t>Douglas Adams VITICULTURE And ENOLOGY PPM Only</t>
  </si>
  <si>
    <t>FPLLAW1671</t>
  </si>
  <si>
    <t>Elizabeth Joh SCHOOL OF LAW PPM Only</t>
  </si>
  <si>
    <t>FPMPED1670</t>
  </si>
  <si>
    <t>Linda Eldred MED Pediatrics PPM Only</t>
  </si>
  <si>
    <t>FPMHPH1669</t>
  </si>
  <si>
    <t>Steven Anderson MED Physiology And Membrane Biol PPM Only</t>
  </si>
  <si>
    <t>FPLGAR1668</t>
  </si>
  <si>
    <t>Charles Gallant GERMAN And RUSSIAN PPM Only</t>
  </si>
  <si>
    <t>FPVHFS1667</t>
  </si>
  <si>
    <t>Simone Stoute CA ANIMAL HLTH And FOOD SAFETY LAB PPM Only</t>
  </si>
  <si>
    <t>FPIMGI1666</t>
  </si>
  <si>
    <t>Asha Cogdill MED Int Med Gastroenterology PPM Only</t>
  </si>
  <si>
    <t>FPIMCA1665</t>
  </si>
  <si>
    <t>Manoj Kesarwani MED INT MED CARDIOLOGY PPM Only</t>
  </si>
  <si>
    <t>FPMDER1664</t>
  </si>
  <si>
    <t>Emanual Maverakis MED Dermatology PPM Only</t>
  </si>
  <si>
    <t>FPMOBG1663</t>
  </si>
  <si>
    <t>A Lerner MED Obstetrics And Gynecology PPM Only</t>
  </si>
  <si>
    <t>FPLLAW1662</t>
  </si>
  <si>
    <t>John Mckinsey SCHOOL OF LAW PPM Only</t>
  </si>
  <si>
    <t>FPLCHI1661</t>
  </si>
  <si>
    <t>Clarissa Rojas CHICANO STUDIES PPM Only</t>
  </si>
  <si>
    <t>FPDEDU1660</t>
  </si>
  <si>
    <t>Barbara Goldman EDUCATION PPM Only</t>
  </si>
  <si>
    <t>FPIMRH1659</t>
  </si>
  <si>
    <t>Bruce Ryhal MED Int Med Rheumatology PPM Only</t>
  </si>
  <si>
    <t>FPDEDU1658</t>
  </si>
  <si>
    <t>Harold Levine EDUCATION PPM Only</t>
  </si>
  <si>
    <t>FPLLAW1657</t>
  </si>
  <si>
    <t>Amagda Perez SCHOOL OF LAW PPM Only</t>
  </si>
  <si>
    <t>FPIMCA1656</t>
  </si>
  <si>
    <t>Ian Chan MED INT MED CARDIOLOGY PPM Only</t>
  </si>
  <si>
    <t>FPMRAD1655</t>
  </si>
  <si>
    <t>Michael Corwin MED Radiology PPM Only</t>
  </si>
  <si>
    <t>FPMARO1654</t>
  </si>
  <si>
    <t>Megan Daly MED Radiation Oncology PPM Only</t>
  </si>
  <si>
    <t>FPAPLS1653</t>
  </si>
  <si>
    <t>Brian Bailey PLANT SCIENCES PPM Only</t>
  </si>
  <si>
    <t>FPLMAT1652</t>
  </si>
  <si>
    <t>Kurt Kreith MATHEMATICS PPM Only</t>
  </si>
  <si>
    <t>FPLMSA1651</t>
  </si>
  <si>
    <t>Navid Saberi Najafi MIDDLE EAST SOUTH ASIA PROGRAM PPM Only</t>
  </si>
  <si>
    <t>FPLCMB1650</t>
  </si>
  <si>
    <t>Steven Luck Center for Mind and Brain PPM Only</t>
  </si>
  <si>
    <t>FPLPSC1650</t>
  </si>
  <si>
    <t>Steven Luck PSYCHOLOGY PPM Only</t>
  </si>
  <si>
    <t>FPMNSG1649</t>
  </si>
  <si>
    <t>Lara Zimmermann MED Neurological Surgery PPM Only</t>
  </si>
  <si>
    <t>FPMERM1648</t>
  </si>
  <si>
    <t>Hollis Hopkins MED Emergency Medicine PPM Only</t>
  </si>
  <si>
    <t>FPLCHE1647</t>
  </si>
  <si>
    <t>Sarah Lievens CHEMISTRY PPM Only</t>
  </si>
  <si>
    <t>FPLPHY1646</t>
  </si>
  <si>
    <t>Douglas Mccolm PHYSICS PPM Only</t>
  </si>
  <si>
    <t>FPVVME1645</t>
  </si>
  <si>
    <t>Jonathan Dear VM MEDICINE And EPIDEMIOLOGY PPM Only</t>
  </si>
  <si>
    <t>FPECEE1644</t>
  </si>
  <si>
    <t>Frank Loge CIVIL And ENVIRONMENTAL ENGR PPM Only</t>
  </si>
  <si>
    <t>FPAPPA1643</t>
  </si>
  <si>
    <t>Douglas Cook PLANT PATHOLOGY PPM Only</t>
  </si>
  <si>
    <t>FPECHM1642</t>
  </si>
  <si>
    <t>Ricardo Castro MATERIALS SCIENCE And ENGINEERING PPM Only</t>
  </si>
  <si>
    <t>FPABAE1641</t>
  </si>
  <si>
    <t>Martha Stiles BIOLOGICAL And AG ENGINEERING PPM Only</t>
  </si>
  <si>
    <t>FPLGAR1640</t>
  </si>
  <si>
    <t>Elisabeth Krimmer GERMAN And RUSSIAN PPM Only</t>
  </si>
  <si>
    <t>FPLGAR1639</t>
  </si>
  <si>
    <t>Kirsten Harjes GERMAN And RUSSIAN PPM Only</t>
  </si>
  <si>
    <t>FPMPED1638</t>
  </si>
  <si>
    <t>Maria Norma Banez MED Pediatrics PPM Only</t>
  </si>
  <si>
    <t>FPIMPM1637</t>
  </si>
  <si>
    <t>Tzipora Goldkorn MED Int Med Pulmonary PPM Only</t>
  </si>
  <si>
    <t>FPBEVE1636</t>
  </si>
  <si>
    <t>Brian Gaylord EVOLUTION And ECOLOGY PPM Only</t>
  </si>
  <si>
    <t>FPALAW1635</t>
  </si>
  <si>
    <t>Xia Zhu Barker LAND AIR And WATER RESOURCES PPM Only</t>
  </si>
  <si>
    <t>FPALAW1634</t>
  </si>
  <si>
    <t>Paul A Ullrich LAND AIR And WATER RESOURCES PPM Only</t>
  </si>
  <si>
    <t>FPAPLS1633</t>
  </si>
  <si>
    <t>Theodore Dejong PLANT SCIENCES PPM Only</t>
  </si>
  <si>
    <t>FPEBME1632</t>
  </si>
  <si>
    <t>Cheemeng Tan BIOMEDICAL ENGINEERING PPM Only</t>
  </si>
  <si>
    <t>FPLUWP1631</t>
  </si>
  <si>
    <t>Catherine Hatzakos UNIVERSITY WRITING PROGRAM PPM Only</t>
  </si>
  <si>
    <t>FPAWFC1630</t>
  </si>
  <si>
    <t>Louis Botsford WILDLIFE And FISHERIES BIOLOGY PPM Only</t>
  </si>
  <si>
    <t>FPLPSC1629</t>
  </si>
  <si>
    <t>Kristin Lagattuta PSYCHOLOGY PPM Only</t>
  </si>
  <si>
    <t>FPMOTO1628</t>
  </si>
  <si>
    <t>Robert Kelleher MED Otolaryngology PPM Only</t>
  </si>
  <si>
    <t>FPMPSY1627</t>
  </si>
  <si>
    <t>David Hessl MED Psychiatry And Behav Sci PPM Only</t>
  </si>
  <si>
    <t>FPLPSC1626</t>
  </si>
  <si>
    <t>Robert Post PSYCHOLOGY PPM Only</t>
  </si>
  <si>
    <t>FPAPLS1625</t>
  </si>
  <si>
    <t>Vern Marble PLANT SCIENCES PPM Only</t>
  </si>
  <si>
    <t>FPEMAE1624</t>
  </si>
  <si>
    <t>Barbara Linke MECHANICAL And AEROSPACE ENGR PPM Only</t>
  </si>
  <si>
    <t>FPVVMB1623</t>
  </si>
  <si>
    <t>Isaac Pessah VM MOLECULAR BIO SCIENCES PPM Only</t>
  </si>
  <si>
    <t>FPVVMB1622</t>
  </si>
  <si>
    <t>Pamela Lein VM MOLECULAR BIO SCIENCES PPM Only</t>
  </si>
  <si>
    <t>FPLCMN1621</t>
  </si>
  <si>
    <t>Virginia Hamilton COMMUNICATION PPM Only</t>
  </si>
  <si>
    <t>FPLSTA1620</t>
  </si>
  <si>
    <t>James Sharpnack STATISTICS PPM Only</t>
  </si>
  <si>
    <t>FPEECE1619</t>
  </si>
  <si>
    <t>Linda Katehi Tseregounis ELECT And COMP ENGR PPM Only</t>
  </si>
  <si>
    <t>FPAFST1618</t>
  </si>
  <si>
    <t>Luxin Wang FOOD SCIENCE And TECHNOLOGY PPM Only</t>
  </si>
  <si>
    <t>FPMFCM1617</t>
  </si>
  <si>
    <t>Sara E Dougherty MED Family And Community Med PPM Only</t>
  </si>
  <si>
    <t>FPMPED1616</t>
  </si>
  <si>
    <t>Robert Byrd MED Pediatrics PPM Only</t>
  </si>
  <si>
    <t>FPMPAT1615</t>
  </si>
  <si>
    <t>Katherine Raven MED Pathology And Lab Medicine PPM Only</t>
  </si>
  <si>
    <t>FPAANS1613</t>
  </si>
  <si>
    <t>Jason Watters ANIMAL SCIENCE PPM Only</t>
  </si>
  <si>
    <t>FPMMIC1612</t>
  </si>
  <si>
    <t>Loubna Rothenburg MED Medical Microbiology And Imm PPM Only</t>
  </si>
  <si>
    <t>FPMSUR1611</t>
  </si>
  <si>
    <t>Christoph Troppmann MED Surgery PPM Only</t>
  </si>
  <si>
    <t>FPMBIO1610</t>
  </si>
  <si>
    <t>Michael Saxton MED Biochem And Molecular Med PPM Only</t>
  </si>
  <si>
    <t>FPAETX1609</t>
  </si>
  <si>
    <t>Michael Stimmann ENVIRONMENTAL TOXICOLOGY PPM Only</t>
  </si>
  <si>
    <t>FPBGEN1608</t>
  </si>
  <si>
    <t>Luis Carvajal Carmona Genome Center PPM Only</t>
  </si>
  <si>
    <t>FPMBIO1608</t>
  </si>
  <si>
    <t>Luis Carvajal Carmona MED Biochem And Molecular Med PPM Only</t>
  </si>
  <si>
    <t>FPLPHY1607</t>
  </si>
  <si>
    <t>James Draper PHYSICS PPM Only</t>
  </si>
  <si>
    <t>FPBMCB1606</t>
  </si>
  <si>
    <t>Gerald Quon MOLECULAR And CELLULAR BIO PPM Only</t>
  </si>
  <si>
    <t>FPLMAT1605</t>
  </si>
  <si>
    <t>Steve Shkoller MATHEMATICS PPM Only</t>
  </si>
  <si>
    <t>FPMERM1604</t>
  </si>
  <si>
    <t>Lisa Mills MED Emergency Medicine PPM Only</t>
  </si>
  <si>
    <t>FPMINT1603</t>
  </si>
  <si>
    <t>Lisa Yi Mei Ho MED Internal Medicine PPM Only</t>
  </si>
  <si>
    <t>FPMPSY1602</t>
  </si>
  <si>
    <t>Thomas Anders MED Psychiatry And Behav Sci PPM Only</t>
  </si>
  <si>
    <t>FPMADM1601</t>
  </si>
  <si>
    <t>Rosie Boparai MED Deans Office PPM Only</t>
  </si>
  <si>
    <t>FPEECE1600</t>
  </si>
  <si>
    <t>Gary Ford ELECT And COMP ENGR PPM Only</t>
  </si>
  <si>
    <t>FPLLAW1599</t>
  </si>
  <si>
    <t>George S Grossman SCHOOL OF LAW PPM Only</t>
  </si>
  <si>
    <t>FPECEE1598</t>
  </si>
  <si>
    <t>Holly Oldroyd CIVIL And ENVIRONMENTAL ENGR PPM Only</t>
  </si>
  <si>
    <t>FPMRAD1597</t>
  </si>
  <si>
    <t>Lotfi Hacein Bey MED Radiology PPM Only</t>
  </si>
  <si>
    <t>FPEBAE1596</t>
  </si>
  <si>
    <t>Zhiliang Fan BIOLOGICAL And AG ENGINEERING PPM Only</t>
  </si>
  <si>
    <t>FPMFCM1595</t>
  </si>
  <si>
    <t>Howard Coren MED Family And Community Med PPM Only</t>
  </si>
  <si>
    <t>FPLCHE1594</t>
  </si>
  <si>
    <t>Susan Kauzlarich CHEMISTRY PPM Only</t>
  </si>
  <si>
    <t>FPMORT1593</t>
  </si>
  <si>
    <t>Gregory Lundeen MED Orthopaedic Surgery PPM Only</t>
  </si>
  <si>
    <t>FPEMAE1592</t>
  </si>
  <si>
    <t>Andrew Frank MECHANICAL And AEROSPACE ENGR PPM Only</t>
  </si>
  <si>
    <t>FPADNO1591</t>
  </si>
  <si>
    <t>Mark Van Horn AGR And ENV SCI DEANS OFFICE PPM Only</t>
  </si>
  <si>
    <t>FPECSE1590</t>
  </si>
  <si>
    <t>Karl Levitt ENGR COMPUTER SCIENCE PPM Only</t>
  </si>
  <si>
    <t>FPLPHY1589</t>
  </si>
  <si>
    <t>Daniel Cebra PHYSICS PPM Only</t>
  </si>
  <si>
    <t>FPMINT1588</t>
  </si>
  <si>
    <t>Neil Flynn MED Internal Medicine PPM Only</t>
  </si>
  <si>
    <t>FPMEPM1587</t>
  </si>
  <si>
    <t>Kyoungmi Kim MED Public Health Sciences PPM Only</t>
  </si>
  <si>
    <t>FPLCHE1586</t>
  </si>
  <si>
    <t>Gang Yu Liu CHEMISTRY PPM Only</t>
  </si>
  <si>
    <t>FPMADM1585</t>
  </si>
  <si>
    <t>Shagufta Yasmeen MED Deans Office PPM Only</t>
  </si>
  <si>
    <t>FPMOPH1584</t>
  </si>
  <si>
    <t>Jennifer Long MED Eye Center PPM Only</t>
  </si>
  <si>
    <t>FPIMPM1583</t>
  </si>
  <si>
    <t>Angela Haczku MED Int Med Pulmonary PPM Only</t>
  </si>
  <si>
    <t>FPMEPM1582</t>
  </si>
  <si>
    <t>Desiree R Backman MED Public Health Sciences PPM Only</t>
  </si>
  <si>
    <t>FPLMAT1581</t>
  </si>
  <si>
    <t>Albert Schwarz MATHEMATICS PPM Only</t>
  </si>
  <si>
    <t>FPVVSR1580</t>
  </si>
  <si>
    <t>Dennis Meagher VM SURGRAD SCIENCE PPM Only</t>
  </si>
  <si>
    <t>FPAARE1579</t>
  </si>
  <si>
    <t>Pierre Merel AG And RESOURCE ECONOMICS PPM Only</t>
  </si>
  <si>
    <t>FPMPMR1578</t>
  </si>
  <si>
    <t>Maya Evans MED Physical Medicine And Rehab PPM Only</t>
  </si>
  <si>
    <t>FPVVSR1577</t>
  </si>
  <si>
    <t>Karl Jandrey VM SURGRAD SCIENCE PPM Only</t>
  </si>
  <si>
    <t>FPDEDU1576</t>
  </si>
  <si>
    <t>Cynthia Ching EDUCATION PPM Only</t>
  </si>
  <si>
    <t>FPIMGM1575</t>
  </si>
  <si>
    <t>Mark Robinson MED Int Med Genl Medicine PPM Only</t>
  </si>
  <si>
    <t>FPMPSY1574</t>
  </si>
  <si>
    <t>Hong Shen MED Psychiatry And Behav Sci PPM Only</t>
  </si>
  <si>
    <t>FPANUT1573</t>
  </si>
  <si>
    <t>Mary Kable NUTRITION PPM Only</t>
  </si>
  <si>
    <t>FPMPED1572</t>
  </si>
  <si>
    <t>Ritu Cheema MED Pediatrics PPM Only</t>
  </si>
  <si>
    <t>FPMPED1571</t>
  </si>
  <si>
    <t>Eric Crossen MED Pediatrics PPM Only</t>
  </si>
  <si>
    <t>FPMSUR1570</t>
  </si>
  <si>
    <t>Hung Ho MED Surgery PPM Only</t>
  </si>
  <si>
    <t>FPAPLS1569</t>
  </si>
  <si>
    <t>Steven Weinbaum PLANT SCIENCES PPM Only</t>
  </si>
  <si>
    <t>FPMRAD1568</t>
  </si>
  <si>
    <t>Carol Beatty MED Radiology PPM Only</t>
  </si>
  <si>
    <t>FPBSDF1567</t>
  </si>
  <si>
    <t>Yasmine V Jefferson COLLEGE BIO SCI DEANS OFFICE PPM Only</t>
  </si>
  <si>
    <t>FPDEDU1566</t>
  </si>
  <si>
    <t>George Yonge EDUCATION PPM Only</t>
  </si>
  <si>
    <t>FPLMIL1565</t>
  </si>
  <si>
    <t>Sesar Gonzalez MILITARY SCIENCE PPM Only</t>
  </si>
  <si>
    <t>FPMORT1564</t>
  </si>
  <si>
    <t>Steven Thorpe MED Orthopaedic Surgery PPM Only</t>
  </si>
  <si>
    <t>FPMERM1563</t>
  </si>
  <si>
    <t>Bryn Mumma MED Emergency Medicine PPM Only</t>
  </si>
  <si>
    <t>FPMEPM1562</t>
  </si>
  <si>
    <t>Melissa M Gosdin MED Public Health Sciences PPM Only</t>
  </si>
  <si>
    <t>FPLMUS1561</t>
  </si>
  <si>
    <t>Sydney Charles MUSIC PPM Only</t>
  </si>
  <si>
    <t>FPAARE1560</t>
  </si>
  <si>
    <t>Richard Green AG And RESOURCE ECONOMICS PPM Only</t>
  </si>
  <si>
    <t>FPLEAL1559</t>
  </si>
  <si>
    <t>I Chia Lee EAST ASIAN LANG And CULTURES PPM Only</t>
  </si>
  <si>
    <t>FPMERM1558</t>
  </si>
  <si>
    <t>Andrew Joseph Branting MED Emergency Medicine PPM Only</t>
  </si>
  <si>
    <t>FPBPLB1557</t>
  </si>
  <si>
    <t>Sharman Oneill PLANT BIOLOGY PPM Only</t>
  </si>
  <si>
    <t>FPLEPS1556</t>
  </si>
  <si>
    <t>John Dewey EARTH And PLANETARY SCIENCES PPM Only</t>
  </si>
  <si>
    <t>FPIMHP1555</t>
  </si>
  <si>
    <t>Nathalie A Kolandjian MED Int Med Hospitalist PPM Only</t>
  </si>
  <si>
    <t>FPMBIO1554</t>
  </si>
  <si>
    <t>Hsing Jien Kung MED Biochem And Molecular Med PPM Only</t>
  </si>
  <si>
    <t>FPEBME1553</t>
  </si>
  <si>
    <t>Randy Carney BIOMEDICAL ENGINEERING PPM Only</t>
  </si>
  <si>
    <t>FPIMPM1552</t>
  </si>
  <si>
    <t>Cynthia Alli MED Int Med Pulmonary PPM Only</t>
  </si>
  <si>
    <t>FPMORT1551</t>
  </si>
  <si>
    <t>Amir Jamali MED Orthopaedic Surgery PPM Only</t>
  </si>
  <si>
    <t>FPMSUR1550</t>
  </si>
  <si>
    <t>Michael Wong MED Surgery PPM Only</t>
  </si>
  <si>
    <t>FPAENM1549</t>
  </si>
  <si>
    <t>Anthony Cornel ENTOMOLOGY NEMATOLOGY PPM Only</t>
  </si>
  <si>
    <t>FPIMGI1548</t>
  </si>
  <si>
    <t>Nirmal S Mann MED Int Med Gastroenterology PPM Only</t>
  </si>
  <si>
    <t>FPMERM1547</t>
  </si>
  <si>
    <t>Jennifer Kirkpatrick MED Emergency Medicine PPM Only</t>
  </si>
  <si>
    <t>FPLCDM1546</t>
  </si>
  <si>
    <t>Timothy Lenoir CINEMA And DIGITAL MEDIA PPM Only</t>
  </si>
  <si>
    <t>FPLPHY1545</t>
  </si>
  <si>
    <t>Maxwell B Chertok PHYSICS PPM Only</t>
  </si>
  <si>
    <t>FPMPMR1544</t>
  </si>
  <si>
    <t>Julie Ingwerson MED Physical Medicine And Rehab PPM Only</t>
  </si>
  <si>
    <t>FPMPAT1543</t>
  </si>
  <si>
    <t>Lydia Howell MED Pathology And Lab Medicine PPM Only</t>
  </si>
  <si>
    <t>FPMORT1542</t>
  </si>
  <si>
    <t>Holly Leshikar MED Orthopaedic Surgery PPM Only</t>
  </si>
  <si>
    <t>FPLAAS1541</t>
  </si>
  <si>
    <t>Elisa White AFRICAN AMERICAN AFRICAN STDS PPM Only</t>
  </si>
  <si>
    <t>FPVPMI1540</t>
  </si>
  <si>
    <t>Ming Wong VM PATHOLOGY MICRO And IMMUN PPM Only</t>
  </si>
  <si>
    <t>FPNURS1539</t>
  </si>
  <si>
    <t>Cara Sandholdt School of Nursing PPM Only</t>
  </si>
  <si>
    <t>FPMNEU1538</t>
  </si>
  <si>
    <t>Timothy Hanks MED Neurology PPM Only</t>
  </si>
  <si>
    <t>FPBCNS1538</t>
  </si>
  <si>
    <t>Timothy Hanks Center for Neuroscience PPM Only</t>
  </si>
  <si>
    <t>FPMPAT1537</t>
  </si>
  <si>
    <t>Veronica Martinez Cerdeno MED Pathology And Lab Medicine PPM Only</t>
  </si>
  <si>
    <t>FPLCMN1536</t>
  </si>
  <si>
    <t>Narine Yegiyan COMMUNICATION PPM Only</t>
  </si>
  <si>
    <t>FPLMAT1535</t>
  </si>
  <si>
    <t>Timothy Lewis MATHEMATICS PPM Only</t>
  </si>
  <si>
    <t>FPLMAT1534</t>
  </si>
  <si>
    <t>Garving Luli MATHEMATICS PPM Only</t>
  </si>
  <si>
    <t>FPMORT1533</t>
  </si>
  <si>
    <t>David Manske MED Orthopaedic Surgery PPM Only</t>
  </si>
  <si>
    <t>FPMNSG1532</t>
  </si>
  <si>
    <t>Jan Paul Muizelaar MED Neurological Surgery PPM Only</t>
  </si>
  <si>
    <t>FPLAHI1531</t>
  </si>
  <si>
    <t>Jeffrey Ruda ART And ART HISTORY PPM Only</t>
  </si>
  <si>
    <t>FPMEPM1530</t>
  </si>
  <si>
    <t>Sheri Belafsky MED Public Health Sciences PPM Only</t>
  </si>
  <si>
    <t>FPBPLB1529</t>
  </si>
  <si>
    <t>John Harada PLANT BIOLOGY PPM Only</t>
  </si>
  <si>
    <t>FPLCHE1528</t>
  </si>
  <si>
    <t>Claude Meares CHEMISTRY PPM Only</t>
  </si>
  <si>
    <t>FPAARE1527</t>
  </si>
  <si>
    <t>Bulat Gafarov AG And RESOURCE ECONOMICS PPM Only</t>
  </si>
  <si>
    <t>FPMORT1526</t>
  </si>
  <si>
    <t>R Martin MED Ortho Research Lab PPM Only</t>
  </si>
  <si>
    <t>FPMERM1525</t>
  </si>
  <si>
    <t>James Holmes Jr MED Emergency Medicine PPM Only</t>
  </si>
  <si>
    <t>FPAARE1524</t>
  </si>
  <si>
    <t>Arthur Havenner AG And RESOURCE ECONOMICS PPM Only</t>
  </si>
  <si>
    <t>FPMINT1523</t>
  </si>
  <si>
    <t>Moudy Youssef MED Int Med Admin PPM Only</t>
  </si>
  <si>
    <t>FPVVSR1522</t>
  </si>
  <si>
    <t>Jorge Nieto VM SURGRAD SCIENCE PPM Only</t>
  </si>
  <si>
    <t>FPLUWP1520</t>
  </si>
  <si>
    <t>Elizabeth Davis UNIVERSITY WRITING PROGRAM PPM Only</t>
  </si>
  <si>
    <t>FPADES1519</t>
  </si>
  <si>
    <t>James Sanchirico ENVIRONMENTAL SCIENCE And POLICY PPM Only</t>
  </si>
  <si>
    <t>FPLEAL1518</t>
  </si>
  <si>
    <t>Jiao Li EAST ASIAN LANG And CULTURES PPM Only</t>
  </si>
  <si>
    <t>FPMFCM1517</t>
  </si>
  <si>
    <t>Scott G Samelson MED Family And Community Med PPM Only</t>
  </si>
  <si>
    <t>FPLEPS1516</t>
  </si>
  <si>
    <t>Peter Schiffman EARTH And PLANETARY SCIENCES PPM Only</t>
  </si>
  <si>
    <t>FPLMAT1515</t>
  </si>
  <si>
    <t>Eric Kendall Babson MATHEMATICS PPM Only</t>
  </si>
  <si>
    <t>FPMFCM1514</t>
  </si>
  <si>
    <t>Theodore Oconnell MED Family And Community Med PPM Only</t>
  </si>
  <si>
    <t>FPMPED1513</t>
  </si>
  <si>
    <t>Frank Butera MED Pediatrics PPM Only</t>
  </si>
  <si>
    <t>FPMOBG1512</t>
  </si>
  <si>
    <t>Hussein Warda MED Obstetrics And Gynecology PPM Only</t>
  </si>
  <si>
    <t>FPLUWP1511</t>
  </si>
  <si>
    <t>Laurie Glover UNIVERSITY WRITING PROGRAM PPM Only</t>
  </si>
  <si>
    <t>FPVHFS1510</t>
  </si>
  <si>
    <t>Arthur Bickford CA ANIMAL HLTH And FOOD SAFETY LAB PPM Only</t>
  </si>
  <si>
    <t>FPMINT1509</t>
  </si>
  <si>
    <t>Jeremiah J Duby MED Internal Medicine PPM Only</t>
  </si>
  <si>
    <t>FPMRAD1508</t>
  </si>
  <si>
    <t>Abhijit Chaudhari MED Radiology PPM Only</t>
  </si>
  <si>
    <t>FPEECE1507</t>
  </si>
  <si>
    <t>Khaled As Abdel Ghaffar ELECT And COMP ENGR PPM Only</t>
  </si>
  <si>
    <t>FPIMPM1506</t>
  </si>
  <si>
    <t>Richart Harper MED Int Med Pulmonary PPM Only</t>
  </si>
  <si>
    <t>FPLHIS1505</t>
  </si>
  <si>
    <t>Adam Zientek HISTORY PPM Only</t>
  </si>
  <si>
    <t>FPMPSY1504</t>
  </si>
  <si>
    <t>Tony Simon MED Psychiatry And Behav Sci PPM Only</t>
  </si>
  <si>
    <t>FPBMCB1503</t>
  </si>
  <si>
    <t>Julie Leary MOLECULAR And CELLULAR BIO PPM Only</t>
  </si>
  <si>
    <t>FPVAPC1502</t>
  </si>
  <si>
    <t>Dallas Hyde VM ANAT PHYSIO And CELL BIOLOGY PPM Only</t>
  </si>
  <si>
    <t>FPIMPM1501</t>
  </si>
  <si>
    <t>Susan Murin MED Int Med Pulmonary PPM Only</t>
  </si>
  <si>
    <t>FPDEDU1500</t>
  </si>
  <si>
    <t>Ariel F Loring EDUCATION PPM Only</t>
  </si>
  <si>
    <t>FPVVSR1499</t>
  </si>
  <si>
    <t>Nedim Buyukmihci VM SURGRAD SCIENCE PPM Only</t>
  </si>
  <si>
    <t>FPBPLB1498</t>
  </si>
  <si>
    <t>Alan Stemler PLANT BIOLOGY PPM Only</t>
  </si>
  <si>
    <t>FPLMUS1497</t>
  </si>
  <si>
    <t>Mika Pelo MUSIC PPM Only</t>
  </si>
  <si>
    <t>FPGSM11496</t>
  </si>
  <si>
    <t>James Stevens GRADUATE SCHOOL OF MANAGEMENT PPM Only</t>
  </si>
  <si>
    <t>FPMOPH1495</t>
  </si>
  <si>
    <t>Arthur Glover MED Eye Center PPM Only</t>
  </si>
  <si>
    <t>FPIMGI1494</t>
  </si>
  <si>
    <t>Cecilia Terrado MED Int Med Gastroenterology PPM Only</t>
  </si>
  <si>
    <t>FPMEPM1493</t>
  </si>
  <si>
    <t>Caroline Peck MED Public Health Sciences PPM Only</t>
  </si>
  <si>
    <t>FPMRAD1492</t>
  </si>
  <si>
    <t>Brian Dahlin MED Radiology PPM Only</t>
  </si>
  <si>
    <t>FPLUWP1491</t>
  </si>
  <si>
    <t>Lisa Sperber UNIVERSITY WRITING PROGRAM PPM Only</t>
  </si>
  <si>
    <t>FPMFCM1490</t>
  </si>
  <si>
    <t>Brea Bondi Boyd MED Family And Community Med PPM Only</t>
  </si>
  <si>
    <t>FPMPSY1489</t>
  </si>
  <si>
    <t>Michael Caton MED Psychiatry And Behav Sci PPM Only</t>
  </si>
  <si>
    <t>FPAENM1488</t>
  </si>
  <si>
    <t>John Edman ENTOMOLOGY NEMATOLOGY PPM Only</t>
  </si>
  <si>
    <t>FPLUWP1487</t>
  </si>
  <si>
    <t>Marit Macarthur UNIVERSITY WRITING PROGRAM PPM Only</t>
  </si>
  <si>
    <t>FPIMCA1486</t>
  </si>
  <si>
    <t>Gopal Nemana MED INT MED CARDIOLOGY PPM Only</t>
  </si>
  <si>
    <t>FPABAE1485</t>
  </si>
  <si>
    <t>John Miles BIOLOGICAL And AG ENGINEERING PPM Only</t>
  </si>
  <si>
    <t>FPMPSY1484</t>
  </si>
  <si>
    <t>Ozra Eslampanah Nobari MED Psychiatry And Behav Sci PPM Only</t>
  </si>
  <si>
    <t>FPMPMR1483</t>
  </si>
  <si>
    <t>Brian Joves MED Physical Medicine And Rehab PPM Only</t>
  </si>
  <si>
    <t>FPGSM11482</t>
  </si>
  <si>
    <t>Justin Virrey GRADUATE SCHOOL OF MANAGEMENT PPM Only</t>
  </si>
  <si>
    <t>FPBPLB1481</t>
  </si>
  <si>
    <t>Deborah Canington PLANT BIOLOGY PPM Only</t>
  </si>
  <si>
    <t>FPLCHE1480</t>
  </si>
  <si>
    <t>William Fink CHEMISTRY PPM Only</t>
  </si>
  <si>
    <t>FPECHE1479</t>
  </si>
  <si>
    <t>William Ristenpart CHEMICAL ENGINEERING PPM Only</t>
  </si>
  <si>
    <t>FPMMIC1478</t>
  </si>
  <si>
    <t>Demosthenes Pappagianis MED Medical Microbiology And Imm PPM Only</t>
  </si>
  <si>
    <t>FPMFCM1477</t>
  </si>
  <si>
    <t>Robert Davidson MED Family And Community Med PPM Only</t>
  </si>
  <si>
    <t>FPMOPH1476</t>
  </si>
  <si>
    <t>James Ruben MED Eye Center PPM Only</t>
  </si>
  <si>
    <t>FPIMPM1475</t>
  </si>
  <si>
    <t>Bradley Sanville MED Int Med Pulmonary PPM Only</t>
  </si>
  <si>
    <t>FPAPLS1474</t>
  </si>
  <si>
    <t>R J Romani PLANT SCIENCES PPM Only</t>
  </si>
  <si>
    <t>FPAARE1473</t>
  </si>
  <si>
    <t>Julian Alston AG And RESOURCE ECONOMICS PPM Only</t>
  </si>
  <si>
    <t>FPMPSY1472</t>
  </si>
  <si>
    <t>Enrique Ochoa MED Psychiatry And Behav Sci PPM Only</t>
  </si>
  <si>
    <t>FPLPSC1471</t>
  </si>
  <si>
    <t>Paul Eastwick PSYCHOLOGY PPM Only</t>
  </si>
  <si>
    <t>FPVPRC1470</t>
  </si>
  <si>
    <t>Catherine Vandevoort PRIMATE CENTER PPM Only</t>
  </si>
  <si>
    <t>FPLLAW1469</t>
  </si>
  <si>
    <t>Angela Harris SCHOOL OF LAW PPM Only</t>
  </si>
  <si>
    <t>FPMEPM1468</t>
  </si>
  <si>
    <t>Christine Rozance MED Public Health Sciences PPM Only</t>
  </si>
  <si>
    <t>FPLMAT1467</t>
  </si>
  <si>
    <t>Laura Starkston MATHEMATICS PPM Only</t>
  </si>
  <si>
    <t>FPNURS1466</t>
  </si>
  <si>
    <t>Deb Bakerjian School of Nursing PPM Only</t>
  </si>
  <si>
    <t>FPLCMN1465</t>
  </si>
  <si>
    <t>Laramie Taylor COMMUNICATION PPM Only</t>
  </si>
  <si>
    <t>FPLAAS1464</t>
  </si>
  <si>
    <t>Moradewun Adejunmobi AFRICAN AMERICAN AFRICAN STDS PPM Only</t>
  </si>
  <si>
    <t>FPMOTO1463</t>
  </si>
  <si>
    <t>Levi Ledgerwood MED Otolaryngology PPM Only</t>
  </si>
  <si>
    <t>FPMEPM1462</t>
  </si>
  <si>
    <t>Carolyn Dewa MED Public Health Sciences PPM Only</t>
  </si>
  <si>
    <t>FPMPSY1462</t>
  </si>
  <si>
    <t>Carolyn Dewa MED Psychiatry And Behav Sci PPM Only</t>
  </si>
  <si>
    <t>FPLANT1461</t>
  </si>
  <si>
    <t>Brenna Henn ANTHROPOLOGY PPM Only</t>
  </si>
  <si>
    <t>FPAANS1460</t>
  </si>
  <si>
    <t>Pablo Ross ANIMAL SCIENCE PPM Only</t>
  </si>
  <si>
    <t>FPIMHO1459</t>
  </si>
  <si>
    <t>Gerald Denardo MED Int Med HEMONC PPM Only</t>
  </si>
  <si>
    <t>FPIMCT1458</t>
  </si>
  <si>
    <t>Brian Jonas Med Int Med HMCTBMT PPM Only</t>
  </si>
  <si>
    <t>FPLANT1457</t>
  </si>
  <si>
    <t>Richard Curley ANTHROPOLOGY PPM Only</t>
  </si>
  <si>
    <t>FPLCMB1456</t>
  </si>
  <si>
    <t>Lindsay Bowman Center for Mind and Brain PPM Only</t>
  </si>
  <si>
    <t>FPLPSC1456</t>
  </si>
  <si>
    <t>Lindsay Bowman PSYCHOLOGY PPM Only</t>
  </si>
  <si>
    <t>FPMARO1455</t>
  </si>
  <si>
    <t>Shyam Rao MED Radiation Oncology PPM Only</t>
  </si>
  <si>
    <t>FPLPHY1454</t>
  </si>
  <si>
    <t>David Pellett PHYSICS PPM Only</t>
  </si>
  <si>
    <t>FPAPPA1453</t>
  </si>
  <si>
    <t>Thomas R Gordon PLANT PATHOLOGY PPM Only</t>
  </si>
  <si>
    <t>FPAWFC1452</t>
  </si>
  <si>
    <t>Dirk Van Vuren WILDLIFE And FISHERIES BIOLOGY PPM Only</t>
  </si>
  <si>
    <t>FPNURS1451</t>
  </si>
  <si>
    <t>Piri Ackerman School of Nursing PPM Only</t>
  </si>
  <si>
    <t>FPLHIS1450</t>
  </si>
  <si>
    <t>Rollie Poppino HISTORY PPM Only</t>
  </si>
  <si>
    <t>FPMDER1449</t>
  </si>
  <si>
    <t>Farzam Gorouhi MED Dermatology PPM Only</t>
  </si>
  <si>
    <t>FPMPSY1448</t>
  </si>
  <si>
    <t>Danielle Dcruz MED Psychiatry And Behav Sci PPM Only</t>
  </si>
  <si>
    <t>FPMRAD1447</t>
  </si>
  <si>
    <t>Simran Sekhon MED Radiology PPM Only</t>
  </si>
  <si>
    <t>FPLDES1446</t>
  </si>
  <si>
    <t>Katia Vega DEPARTMENT OF DESIGN PPM Only</t>
  </si>
  <si>
    <t>FPLASA1445</t>
  </si>
  <si>
    <t>Ga Young Chung ASIAN AMERICAN PPM Only</t>
  </si>
  <si>
    <t>FPMARO1444</t>
  </si>
  <si>
    <t>Sonja Dieterich MED Radiation Oncology PPM Only</t>
  </si>
  <si>
    <t>FPVVSR1443</t>
  </si>
  <si>
    <t>Barbro Filliquist VM SURGRAD SCIENCE PPM Only</t>
  </si>
  <si>
    <t>FPMORT1442</t>
  </si>
  <si>
    <t>H Moehring MED Orthopaedic Surgery PPM Only</t>
  </si>
  <si>
    <t>FPMPSY1441</t>
  </si>
  <si>
    <t>Resul Ozbayrak MED Psychiatry And Behav Sci PPM Only</t>
  </si>
  <si>
    <t>FPALAW1440</t>
  </si>
  <si>
    <t>Su Tzai Soong LAND AIR And WATER RESOURCES PPM Only</t>
  </si>
  <si>
    <t>FPIMEN1439</t>
  </si>
  <si>
    <t>Mark M Moriwaki MED Int Med Endocrinology PPM Only</t>
  </si>
  <si>
    <t>FPLUWP1438</t>
  </si>
  <si>
    <t>Dennis Quinn UNIVERSITY WRITING PROGRAM PPM Only</t>
  </si>
  <si>
    <t>FPECHE1437</t>
  </si>
  <si>
    <t>Jennifer Curtis CHEMICAL ENGINEERING PPM Only</t>
  </si>
  <si>
    <t>FPMERM1436</t>
  </si>
  <si>
    <t>John Liu MED Emergency Medicine PPM Only</t>
  </si>
  <si>
    <t>FPAHCE1435</t>
  </si>
  <si>
    <t>Joan Wright HUMAN ECOLOGY PPM Only</t>
  </si>
  <si>
    <t>FPMFCM1434</t>
  </si>
  <si>
    <t>Katherine Gardner MED Family And Community Med PPM Only</t>
  </si>
  <si>
    <t>FPLSTA1433</t>
  </si>
  <si>
    <t>Hans Georg Mueller STATISTICS PPM Only</t>
  </si>
  <si>
    <t>FPIMCA1432</t>
  </si>
  <si>
    <t>Saul Schaefer MED INT MED CARDIOLOGY PPM Only</t>
  </si>
  <si>
    <t>FPAPLS1431</t>
  </si>
  <si>
    <t>Mikal Saltveit PLANT SCIENCES PPM Only</t>
  </si>
  <si>
    <t>FPAANS1430</t>
  </si>
  <si>
    <t>Matthias Hess ANIMAL SCIENCE PPM Only</t>
  </si>
  <si>
    <t>FPVVMB1429</t>
  </si>
  <si>
    <t>Jennifer Larsen VM MOLECULAR BIO SCIENCES PPM Only</t>
  </si>
  <si>
    <t>FPMOPH1428</t>
  </si>
  <si>
    <t>Ivan Schwab MED Eye Center PPM Only</t>
  </si>
  <si>
    <t>FPIMGI1427</t>
  </si>
  <si>
    <t>Eddie Cheung MED Int Med Gastroenterology PPM Only</t>
  </si>
  <si>
    <t>FPIMHO1425</t>
  </si>
  <si>
    <t>Adam Giermasz MED Int Med HEMONC PPM Only</t>
  </si>
  <si>
    <t>FPMRAD1424</t>
  </si>
  <si>
    <t>James Seibert MED Radiology PPM Only</t>
  </si>
  <si>
    <t>FPLPHY1423</t>
  </si>
  <si>
    <t>Manuel Calderon De La Barca Sanchez PHYSICS PPM Only</t>
  </si>
  <si>
    <t>FPLSTA1422</t>
  </si>
  <si>
    <t>Tae Kim STATISTICS PPM Only</t>
  </si>
  <si>
    <t>FPLSOC1421</t>
  </si>
  <si>
    <t>John Lofland SOCIOLOGY PPM Only</t>
  </si>
  <si>
    <t>FPIMHP1420</t>
  </si>
  <si>
    <t>Isabelle King MED Int Med Hospitalist PPM Only</t>
  </si>
  <si>
    <t>FPMERM1419</t>
  </si>
  <si>
    <t>Mary Bing MED Emergency Medicine PPM Only</t>
  </si>
  <si>
    <t>FPVVSR1418</t>
  </si>
  <si>
    <t>Erik Wisner VM SURGRAD SCIENCE PPM Only</t>
  </si>
  <si>
    <t>FPECSE1417</t>
  </si>
  <si>
    <t>Premkumar Devanbu ENGR COMPUTER SCIENCE PPM Only</t>
  </si>
  <si>
    <t>FPDEDU1416</t>
  </si>
  <si>
    <t>Steven Athanases EDUCATION PPM Only</t>
  </si>
  <si>
    <t>FPADES1415</t>
  </si>
  <si>
    <t>Debapriya Chakraborty ENVIRONMENTAL SCIENCE And POLICY PPM Only</t>
  </si>
  <si>
    <t>FPMPMR1414</t>
  </si>
  <si>
    <t>Patrick Kortebein MED Physical Medicine And Rehab PPM Only</t>
  </si>
  <si>
    <t>FPMPED1413</t>
  </si>
  <si>
    <t>Sara Aghamohammadi MED Pediatrics PPM Only</t>
  </si>
  <si>
    <t>FPEECE1412</t>
  </si>
  <si>
    <t>Paul Hurst ELECT And COMP ENGR PPM Only</t>
  </si>
  <si>
    <t>FPIMGM1411</t>
  </si>
  <si>
    <t>Heather Vierra MED Int Med Genl Medicine PPM Only</t>
  </si>
  <si>
    <t>FPLECN1410</t>
  </si>
  <si>
    <t>Diana Moreira ECONOMICS PPM Only</t>
  </si>
  <si>
    <t>FPMPED1409</t>
  </si>
  <si>
    <t>Deepika Saini MED Pediatrics PPM Only</t>
  </si>
  <si>
    <t>FPMOBG1408</t>
  </si>
  <si>
    <t>J Trelford MED Obstetrics And Gynecology PPM Only</t>
  </si>
  <si>
    <t>FPMPED1407</t>
  </si>
  <si>
    <t>Kathryn Carlsen MED Pediatrics PPM Only</t>
  </si>
  <si>
    <t>FPIMGM1406</t>
  </si>
  <si>
    <t>Priscilla Yee MED Int Med GM Education PPM Only</t>
  </si>
  <si>
    <t>FPVVME1405</t>
  </si>
  <si>
    <t>Lyndsay Phillips VM MEDICINE And EPIDEMIOLOGY PPM Only</t>
  </si>
  <si>
    <t>FPECSE1404</t>
  </si>
  <si>
    <t>Kurt Eiselt ENGR COMPUTER SCIENCE PPM Only</t>
  </si>
  <si>
    <t>FPMADM1403</t>
  </si>
  <si>
    <t>Ilya Khamishon MED Deans Office PPM Only</t>
  </si>
  <si>
    <t>FPLCHE1402</t>
  </si>
  <si>
    <t>Xi Chen CHEMISTRY PPM Only</t>
  </si>
  <si>
    <t>FPMSUR1401</t>
  </si>
  <si>
    <t>Lee Pu MED Surgery PPM Only</t>
  </si>
  <si>
    <t>FPAHCE1400</t>
  </si>
  <si>
    <t>Ryan Galt HUMAN ECOLOGY PPM Only</t>
  </si>
  <si>
    <t>FPAHCE1399</t>
  </si>
  <si>
    <t>Rand Conger HUMAN ECOLOGY PPM Only</t>
  </si>
  <si>
    <t>FPIMGI1398</t>
  </si>
  <si>
    <t>Jesse Stondell MED Int Med Gastroenterology PPM Only</t>
  </si>
  <si>
    <t>FPECEE1397</t>
  </si>
  <si>
    <t>Peter G Green CIVIL And ENVIRONMENTAL ENGR PPM Only</t>
  </si>
  <si>
    <t>FPAPLS1396</t>
  </si>
  <si>
    <t>Barbara Blanco Ulate PLANT SCIENCES PPM Only</t>
  </si>
  <si>
    <t>FPMORT1395</t>
  </si>
  <si>
    <t>Ellen Fitzpatrick MED Orthopaedic Surgery PPM Only</t>
  </si>
  <si>
    <t>FPMDER1394</t>
  </si>
  <si>
    <t>Susan Boone MED Dermatology PPM Only</t>
  </si>
  <si>
    <t>FPBNPB1393</t>
  </si>
  <si>
    <t>John Horowitz NEURO PHYSIO And BEHAVIOR PPM Only</t>
  </si>
  <si>
    <t>FPECHE1392</t>
  </si>
  <si>
    <t>Simon Bare CHEMICAL ENGINEERING PPM Only</t>
  </si>
  <si>
    <t>FPAPPA1391</t>
  </si>
  <si>
    <t>George Bruening PLANT PATHOLOGY PPM Only</t>
  </si>
  <si>
    <t>FPMRAD1390</t>
  </si>
  <si>
    <t>Terry Jones MED Radiology PPM Only</t>
  </si>
  <si>
    <t>FPLHIS1389</t>
  </si>
  <si>
    <t>Gregory Downs HISTORY PPM Only</t>
  </si>
  <si>
    <t>FPMPED1388</t>
  </si>
  <si>
    <t>Arun Panigrahi MED Pediatrics PPM Only</t>
  </si>
  <si>
    <t>FPALAW1387</t>
  </si>
  <si>
    <t>Carlos Puente LAND AIR And WATER RESOURCES PPM Only</t>
  </si>
  <si>
    <t>FPVPHR1386</t>
  </si>
  <si>
    <t>Bret Mcnabb VM POPULATION HLTH And REPROD PPM Only</t>
  </si>
  <si>
    <t>FPLUWP1385</t>
  </si>
  <si>
    <t>Carl Whithaus UNIVERSITY WRITING PROGRAM PPM Only</t>
  </si>
  <si>
    <t>FPMOBG1384</t>
  </si>
  <si>
    <t>Alison Breen MED Obstetrics And Gynecology PPM Only</t>
  </si>
  <si>
    <t>FPLMAT1383</t>
  </si>
  <si>
    <t>Carlos Borges MATHEMATICS PPM Only</t>
  </si>
  <si>
    <t>FPVAPC1382</t>
  </si>
  <si>
    <t>Elizabeth Didier VM ANAT PHYSIO And CELL BIOLOGY PPM Only</t>
  </si>
  <si>
    <t>FPMINT1381</t>
  </si>
  <si>
    <t>Darryl Hunter MED Int Med Admin PPM Only</t>
  </si>
  <si>
    <t>FPMPHA1380</t>
  </si>
  <si>
    <t>Heike Wulff MED Pharmacology PPM Only</t>
  </si>
  <si>
    <t>FPIMCA1379</t>
  </si>
  <si>
    <t>Reza Nazari MED INT MED CARDIOLOGY PPM Only</t>
  </si>
  <si>
    <t>FPAANS1378</t>
  </si>
  <si>
    <t>Andrea Schreier ANIMAL SCIENCE PPM Only</t>
  </si>
  <si>
    <t>FPAPLS1377</t>
  </si>
  <si>
    <t>Albert Fischer PLANT SCIENCES PPM Only</t>
  </si>
  <si>
    <t>FPECHE1376</t>
  </si>
  <si>
    <t>Somen Nandi CHEMICAL ENGINEERING PPM Only</t>
  </si>
  <si>
    <t>FPADES1375</t>
  </si>
  <si>
    <t>Alan Jassby ENVIRONMENTAL SCIENCE And POLICY PPM Only</t>
  </si>
  <si>
    <t>FPAPLS1374</t>
  </si>
  <si>
    <t>David Mackill PLANT SCIENCES PPM Only</t>
  </si>
  <si>
    <t>FPMRAD1373</t>
  </si>
  <si>
    <t>Richard Latchaw MED Radiology PPM Only</t>
  </si>
  <si>
    <t>FPBMCB1372</t>
  </si>
  <si>
    <t>Mark Sanders MOLECULAR And CELLULAR BIO PPM Only</t>
  </si>
  <si>
    <t>FPIMCT1371</t>
  </si>
  <si>
    <t>Naseem Esteghamat Med Int Med HMCTBMT PPM Only</t>
  </si>
  <si>
    <t>FPLPOL1370</t>
  </si>
  <si>
    <t>Clyde Jacobs POLITICAL SCIENCE PPM Only</t>
  </si>
  <si>
    <t>FPAPLS1369</t>
  </si>
  <si>
    <t>Kevin Rice PLANT SCIENCES PPM Only</t>
  </si>
  <si>
    <t>FPVPMI1368</t>
  </si>
  <si>
    <t>Gregory Lanzaro VM PATHOLOGY MICRO And IMMUN PPM Only</t>
  </si>
  <si>
    <t>FPIMRH1367</t>
  </si>
  <si>
    <t>Harbrinder Sandhu MED Int Med Rheumatology PPM Only</t>
  </si>
  <si>
    <t>FPAVIT1366</t>
  </si>
  <si>
    <t>Anita Oberholster VITICULTURE And ENOLOGY PPM Only</t>
  </si>
  <si>
    <t>FPBMCB1365</t>
  </si>
  <si>
    <t>John Lagarias MOLECULAR And CELLULAR BIO PPM Only</t>
  </si>
  <si>
    <t>FPECEE1364</t>
  </si>
  <si>
    <t>Austin Brown CIVIL And ENVIRONMENTAL ENGR PPM Only</t>
  </si>
  <si>
    <t>FPLMAT1363</t>
  </si>
  <si>
    <t>Dan Romik MATHEMATICS PPM Only</t>
  </si>
  <si>
    <t>FPMPAT1362</t>
  </si>
  <si>
    <t>Patricia Dalton MED Pathology And Lab Medicine PPM Only</t>
  </si>
  <si>
    <t>FPMANS1361</t>
  </si>
  <si>
    <t>Scott Pritzlaff MED Anesth And Pain Medicine PPM Only</t>
  </si>
  <si>
    <t>FPAARE1360</t>
  </si>
  <si>
    <t>Rachael Goodhue AG And RESOURCE ECONOMICS PPM Only</t>
  </si>
  <si>
    <t>FPMOBG1359</t>
  </si>
  <si>
    <t>Kelly Mccue MED Obstetrics And Gynecology PPM Only</t>
  </si>
  <si>
    <t>FPVAPC1358</t>
  </si>
  <si>
    <t>Damian Genetos VM ANAT PHYSIO And CELL BIOLOGY PPM Only</t>
  </si>
  <si>
    <t>FPBMCB1357</t>
  </si>
  <si>
    <t>James Letts MOLECULAR And CELLULAR BIO PPM Only</t>
  </si>
  <si>
    <t>FPLPOL1356</t>
  </si>
  <si>
    <t>Richard W Gable POLITICAL SCIENCE PPM Only</t>
  </si>
  <si>
    <t>FPIMHP1355</t>
  </si>
  <si>
    <t>Bernardo Guevara MED Int Med Hospitalist PPM Only</t>
  </si>
  <si>
    <t>FPAHCE1354</t>
  </si>
  <si>
    <t>Stephen Brush HUMAN ECOLOGY PPM Only</t>
  </si>
  <si>
    <t>FPALAW1353</t>
  </si>
  <si>
    <t>Daniel Geisseler LAND AIR And WATER RESOURCES PPM Only</t>
  </si>
  <si>
    <t>FPIMNE1352</t>
  </si>
  <si>
    <t>Michael T Sim MED Int Med Nephrology PPM Only</t>
  </si>
  <si>
    <t>FPAARE1351</t>
  </si>
  <si>
    <t>Richard Sexton AG And RESOURCE ECONOMICS PPM Only</t>
  </si>
  <si>
    <t>FPLUWP1350</t>
  </si>
  <si>
    <t>William Sewell UNIVERSITY WRITING PROGRAM PPM Only</t>
  </si>
  <si>
    <t>FPDEDU1349</t>
  </si>
  <si>
    <t>Manisha Lakhotia Neti EDUCATION PPM Only</t>
  </si>
  <si>
    <t>FPLGSW1348</t>
  </si>
  <si>
    <t>Judith Newton GENDERSEXUALITY WOMENSSTUDIES PPM Only</t>
  </si>
  <si>
    <t>FPMPAT1347</t>
  </si>
  <si>
    <t>Izumi Maezawa MED Pathology And Lab Medicine PPM Only</t>
  </si>
  <si>
    <t>FPMADM1346</t>
  </si>
  <si>
    <t>Anika May MED Deans Office PPM Only</t>
  </si>
  <si>
    <t>FPLECN1345</t>
  </si>
  <si>
    <t>Joaquim Silvestre ECONOMICS PPM Only</t>
  </si>
  <si>
    <t>FPLMUS1344</t>
  </si>
  <si>
    <t>Ross Bauer MUSIC PPM Only</t>
  </si>
  <si>
    <t>FPMRAD1343</t>
  </si>
  <si>
    <t>Ramsey Badawi MED Radiology PPM Only</t>
  </si>
  <si>
    <t>FPAVIT1342</t>
  </si>
  <si>
    <t>Sahap Kaan Kurtural VITICULTURE And ENOLOGY PPM Only</t>
  </si>
  <si>
    <t>FPMINT1341</t>
  </si>
  <si>
    <t>Ashley Mills MED Int Med Admin PPM Only</t>
  </si>
  <si>
    <t>FPLSAP1340</t>
  </si>
  <si>
    <t>Cristina Martinez Carazo SPANISH And PORTUGUESE PPM Only</t>
  </si>
  <si>
    <t>FPAPLS1339</t>
  </si>
  <si>
    <t>Abhaya Dandekar PLANT SCIENCES PPM Only</t>
  </si>
  <si>
    <t>FPBEVE1338</t>
  </si>
  <si>
    <t>Eric Sanford EVOLUTION And ECOLOGY PPM Only</t>
  </si>
  <si>
    <t>FPAETX1337</t>
  </si>
  <si>
    <t>Ronald Tjeerdema ENVIRONMENTAL TOXICOLOGY PPM Only</t>
  </si>
  <si>
    <t>FPLIBR1336</t>
  </si>
  <si>
    <t>Carolyn Kopper UCDLIBRARY PPM Only</t>
  </si>
  <si>
    <t>FPLSAP1335</t>
  </si>
  <si>
    <t>Marta Altisent SPANISH And PORTUGUESE PPM Only</t>
  </si>
  <si>
    <t>FPMFCM1334</t>
  </si>
  <si>
    <t>Christopher Swales MED Family And Community Med PPM Only</t>
  </si>
  <si>
    <t>FPLDES1333</t>
  </si>
  <si>
    <t>Joseph Pierre DEPARTMENT OF DESIGN PPM Only</t>
  </si>
  <si>
    <t>FPMERM1332</t>
  </si>
  <si>
    <t>Kenneth Kelley MED Emergency Medicine PPM Only</t>
  </si>
  <si>
    <t>FPLLAW1331</t>
  </si>
  <si>
    <t>James Smith SCHOOL OF LAW PPM Only</t>
  </si>
  <si>
    <t>FPVVME1330</t>
  </si>
  <si>
    <t>Sina Marsilio VM MEDICINE And EPIDEMIOLOGY PPM Only</t>
  </si>
  <si>
    <t>FPGSM11329</t>
  </si>
  <si>
    <t>Panteleimon Loupos GRADUATE SCHOOL OF MANAGEMENT PPM Only</t>
  </si>
  <si>
    <t>FPLPOL1328</t>
  </si>
  <si>
    <t>Heather Elko POLITICAL SCIENCE PPM Only</t>
  </si>
  <si>
    <t>FPMCEL1327</t>
  </si>
  <si>
    <t>Thomas Glaser MED Cell Biology And Human Anat PPM Only</t>
  </si>
  <si>
    <t>FPMHPH1326</t>
  </si>
  <si>
    <t>Jennifer Whistler MED Physiology And Membrane Biol PPM Only</t>
  </si>
  <si>
    <t>FPBCNS1326</t>
  </si>
  <si>
    <t>Jennifer Whistler Center for Neuroscience PPM Only</t>
  </si>
  <si>
    <t>FPEBME1325</t>
  </si>
  <si>
    <t>Vivek Srinivasan BIOMEDICAL ENGINEERING PPM Only</t>
  </si>
  <si>
    <t>FPLDRA1324</t>
  </si>
  <si>
    <t>Bobbie Bolden THEATRE And DANCE PPM Only</t>
  </si>
  <si>
    <t>FPLPHY1323</t>
  </si>
  <si>
    <t>Steven Carlip PHYSICS PPM Only</t>
  </si>
  <si>
    <t>FPVVMB1322</t>
  </si>
  <si>
    <t>Shri Giri VM MOLECULAR BIO SCIENCES PPM Only</t>
  </si>
  <si>
    <t>FPMFCM1321</t>
  </si>
  <si>
    <t>Timothy N Beamesderfer MED Family And Community Med PPM Only</t>
  </si>
  <si>
    <t>FPMPAT1320</t>
  </si>
  <si>
    <t>Imran Khan MED Pathology And Lab Medicine PPM Only</t>
  </si>
  <si>
    <t>FPLCHE1319</t>
  </si>
  <si>
    <t>William Jackson CHEMISTRY PPM Only</t>
  </si>
  <si>
    <t>FPVVSR1318</t>
  </si>
  <si>
    <t>Katherine Skorupski VM SURGRAD SCIENCE PPM Only</t>
  </si>
  <si>
    <t>FPLMAT1317</t>
  </si>
  <si>
    <t>D Benson MATHEMATICS PPM Only</t>
  </si>
  <si>
    <t>FPBNPB1316</t>
  </si>
  <si>
    <t>Lucas Smith NEURO PHYSIO And BEHAVIOR PPM Only</t>
  </si>
  <si>
    <t>FPLCOM1315</t>
  </si>
  <si>
    <t>Stefan Uhlig COMPARATIVE LITERATURE PPM Only</t>
  </si>
  <si>
    <t>FPDEDU1314</t>
  </si>
  <si>
    <t>Lawrence Winn EDUCATION PPM Only</t>
  </si>
  <si>
    <t>FPVPHR1313</t>
  </si>
  <si>
    <t>Joan Rowe VM POPULATION HLTH And REPROD PPM Only</t>
  </si>
  <si>
    <t>FPMRAD1312</t>
  </si>
  <si>
    <t>Rebecca Stein Wexler MED Radiology PPM Only</t>
  </si>
  <si>
    <t>FPBMCB1311</t>
  </si>
  <si>
    <t>Jerry Hedrick MOLECULAR And CELLULAR BIO PPM Only</t>
  </si>
  <si>
    <t>FPECEE1310</t>
  </si>
  <si>
    <t>Bruce Larock CIVIL And ENVIRONMENTAL ENGR PPM Only</t>
  </si>
  <si>
    <t>FPVVSR1309</t>
  </si>
  <si>
    <t>Beverly Sturges VM SURGRAD SCIENCE PPM Only</t>
  </si>
  <si>
    <t>FPLEAL1308</t>
  </si>
  <si>
    <t>Yutian Tan EAST ASIAN LANG And CULTURES PPM Only</t>
  </si>
  <si>
    <t>FPADES1307</t>
  </si>
  <si>
    <t>Robert Hijmans ENVIRONMENTAL SCIENCE And POLICY PPM Only</t>
  </si>
  <si>
    <t>FPMPSY1306</t>
  </si>
  <si>
    <t>Barbara Kocsis MED Psychiatry And Behav Sci PPM Only</t>
  </si>
  <si>
    <t>FPLPOL1305</t>
  </si>
  <si>
    <t>John Scott POLITICAL SCIENCE PPM Only</t>
  </si>
  <si>
    <t>FPAANS1304</t>
  </si>
  <si>
    <t>Ralph Ernst ANIMAL SCIENCE PPM Only</t>
  </si>
  <si>
    <t>FPDEDU1303</t>
  </si>
  <si>
    <t>Chassidy I Anders EDUCATION PPM Only</t>
  </si>
  <si>
    <t>FPADES1302</t>
  </si>
  <si>
    <t>Edwin Grosholz ENVIRONMENTAL SCIENCE And POLICY PPM Only</t>
  </si>
  <si>
    <t>FPIMEN1301</t>
  </si>
  <si>
    <t>Ann Gerhardt MED Int Med Endocrinology PPM Only</t>
  </si>
  <si>
    <t>FPAENM1300</t>
  </si>
  <si>
    <t>Philip Ward ENTOMOLOGY NEMATOLOGY PPM Only</t>
  </si>
  <si>
    <t>FPMPED1299</t>
  </si>
  <si>
    <t>Jonathan Ducore MED Pediatrics PPM Only</t>
  </si>
  <si>
    <t>FPMPED1298</t>
  </si>
  <si>
    <t>Anthony Philipps MED Pediatrics PPM Only</t>
  </si>
  <si>
    <t>FPMBIO1297</t>
  </si>
  <si>
    <t>Jeremy Chien MED Biochem And Molecular Med PPM Only</t>
  </si>
  <si>
    <t>FPMORT1296</t>
  </si>
  <si>
    <t>Cassandra Lee MED Orthopaedic Surgery PPM Only</t>
  </si>
  <si>
    <t>FPLAMS1295</t>
  </si>
  <si>
    <t>Megan Bayles AMERICAN STUDIES PPM Only</t>
  </si>
  <si>
    <t>FPLUWP1294</t>
  </si>
  <si>
    <t>Daina Collins UNIVERSITY WRITING PROGRAM PPM Only</t>
  </si>
  <si>
    <t>FPALAW1293</t>
  </si>
  <si>
    <t>Roger Shaw LAND AIR And WATER RESOURCES PPM Only</t>
  </si>
  <si>
    <t>FPMPAT1292</t>
  </si>
  <si>
    <t>Alaa Afify MED Pathology And Lab Medicine PPM Only</t>
  </si>
  <si>
    <t>FPIMHO1291</t>
  </si>
  <si>
    <t>Edward Kim MED Int Med HEMONC PPM Only</t>
  </si>
  <si>
    <t>FPALAW1290</t>
  </si>
  <si>
    <t>Robert Zasoski LAND AIR And WATER RESOURCES PPM Only</t>
  </si>
  <si>
    <t>FPLCHI1289</t>
  </si>
  <si>
    <t>Susy Zepeda CHICANO STUDIES PPM Only</t>
  </si>
  <si>
    <t>FPABAE1288</t>
  </si>
  <si>
    <t>Alireza Pourreza BIOLOGICAL And AG ENGINEERING PPM Only</t>
  </si>
  <si>
    <t>FPMRAD1287</t>
  </si>
  <si>
    <t>Lorenzo Nardo MED Radiology PPM Only</t>
  </si>
  <si>
    <t>FPMSUR1286</t>
  </si>
  <si>
    <t>James Holcroft MED Surgery PPM Only</t>
  </si>
  <si>
    <t>FPLCOM1285</t>
  </si>
  <si>
    <t>Gail Finney COMPARATIVE LITERATURE PPM Only</t>
  </si>
  <si>
    <t>FPAENM1284</t>
  </si>
  <si>
    <t>Joanna Chiu ENTOMOLOGY NEMATOLOGY PPM Only</t>
  </si>
  <si>
    <t>FPMRAD1283</t>
  </si>
  <si>
    <t>Fatma Sen MED Radiology PPM Only</t>
  </si>
  <si>
    <t>FPBMMG1282</t>
  </si>
  <si>
    <t>Changil Hwang MICROBIOLOGY And MOLEC GENETICS PPM Only</t>
  </si>
  <si>
    <t>FPMFCM1281</t>
  </si>
  <si>
    <t>Peter Gaines MED Family And Community Med PPM Only</t>
  </si>
  <si>
    <t>FPLSOC1280</t>
  </si>
  <si>
    <t>Mary Jackman SOCIOLOGY PPM Only</t>
  </si>
  <si>
    <t>FPIMCA1279</t>
  </si>
  <si>
    <t>Zakauddin Vera MED INT MED CARDIOLOGY PPM Only</t>
  </si>
  <si>
    <t>FPIMEN1278</t>
  </si>
  <si>
    <t>Robert Noth MED Int Med Endocrinology PPM Only</t>
  </si>
  <si>
    <t>FPMANS1277</t>
  </si>
  <si>
    <t>Robert Bishop MED Anesth And Pain Medicine PPM Only</t>
  </si>
  <si>
    <t>FPBIOT1276</t>
  </si>
  <si>
    <t>Judith Kjelstrom BIOTECHNOLOGY PROGRAM PPM Only</t>
  </si>
  <si>
    <t>FPIMHO1275</t>
  </si>
  <si>
    <t>Hoa P Nguyen MED Int Med HEMONC PPM Only</t>
  </si>
  <si>
    <t>FPMEPM1274</t>
  </si>
  <si>
    <t>Danielle Harvey MED Public Health Sciences PPM Only</t>
  </si>
  <si>
    <t>FPMANS1273</t>
  </si>
  <si>
    <t>Sundeep Tumber MED Anesth And Pain Medicine PPM Only</t>
  </si>
  <si>
    <t>FPAPLS1272</t>
  </si>
  <si>
    <t>Timothy Hartz PLANT SCIENCES PPM Only</t>
  </si>
  <si>
    <t>FPLAHI1271</t>
  </si>
  <si>
    <t>Katharine Burnett ART And ART HISTORY PPM Only</t>
  </si>
  <si>
    <t>FPMDER1270</t>
  </si>
  <si>
    <t>Marc Silverstein MED Dermatology PPM Only</t>
  </si>
  <si>
    <t>FPECEE1269</t>
  </si>
  <si>
    <t>Bassam Younis CIVIL And ENVIRONMENTAL ENGR PPM Only</t>
  </si>
  <si>
    <t>FPAMCB1268</t>
  </si>
  <si>
    <t>Michael Dahmus AG MOLECULAR And CELLULAR BIO PPM Only</t>
  </si>
  <si>
    <t>FPVHFS1267</t>
  </si>
  <si>
    <t>Heather Fritz CA ANIMAL HLTH And FOOD SAFETY LAB PPM Only</t>
  </si>
  <si>
    <t>FPECSE1266</t>
  </si>
  <si>
    <t>Samuel T King ENGR COMPUTER SCIENCE PPM Only</t>
  </si>
  <si>
    <t>FPVVSR1265</t>
  </si>
  <si>
    <t>Michele Steffey VM SURGRAD SCIENCE PPM Only</t>
  </si>
  <si>
    <t>FPMERM1264</t>
  </si>
  <si>
    <t>John Richards MED Emergency Medicine PPM Only</t>
  </si>
  <si>
    <t>FPMPSY1263</t>
  </si>
  <si>
    <t>Mark Servis MED Psychiatry And Behav Sci PPM Only</t>
  </si>
  <si>
    <t>FPIMRH1261</t>
  </si>
  <si>
    <t>Marc Ikeda MED Int Med Rheumatology PPM Only</t>
  </si>
  <si>
    <t>FPIMGI1260</t>
  </si>
  <si>
    <t>Anastasia Waechter MED Int Med Gastroenterology PPM Only</t>
  </si>
  <si>
    <t>FPNURS1259</t>
  </si>
  <si>
    <t>FPVHFS1258</t>
  </si>
  <si>
    <t>Leslie Woods CA ANIMAL HLTH And FOOD SAFETY LAB PPM Only</t>
  </si>
  <si>
    <t>FPLGSW1257</t>
  </si>
  <si>
    <t>Leslie Rabine GENDERSEXUALITY WOMENSSTUDIES PPM Only</t>
  </si>
  <si>
    <t>FPGSM11256</t>
  </si>
  <si>
    <t>Gina Dokko GRADUATE SCHOOL OF MANAGEMENT PPM Only</t>
  </si>
  <si>
    <t>FPLECN1255</t>
  </si>
  <si>
    <t>Hiromitsu Kaneda ECONOMICS PPM Only</t>
  </si>
  <si>
    <t>FPMPED1254</t>
  </si>
  <si>
    <t>Jonathan Kern MED Pediatrics PPM Only</t>
  </si>
  <si>
    <t>FPLUWP1253</t>
  </si>
  <si>
    <t>Aliki Dragona UNIVERSITY WRITING PROGRAM PPM Only</t>
  </si>
  <si>
    <t>FPLCHE1252</t>
  </si>
  <si>
    <t>Dino S Tinti CHEMISTRY PPM Only</t>
  </si>
  <si>
    <t>FPMSUR1251</t>
  </si>
  <si>
    <t>Ho Phan MED Surgery PPM Only</t>
  </si>
  <si>
    <t>FPBPLB1250</t>
  </si>
  <si>
    <t>Siobhan Brady PLANT BIOLOGY PPM Only</t>
  </si>
  <si>
    <t>FPBGEN1250</t>
  </si>
  <si>
    <t>Siobhan Brady Genome Center PPM Only</t>
  </si>
  <si>
    <t>FPVPMI1249</t>
  </si>
  <si>
    <t>Michael Keel VM PATHOLOGY MICRO And IMMUN PPM Only</t>
  </si>
  <si>
    <t>FPEMAE1248</t>
  </si>
  <si>
    <t>Roger Davis MECHANICAL And AEROSPACE ENGR PPM Only</t>
  </si>
  <si>
    <t>FPBSDF1247</t>
  </si>
  <si>
    <t>Mark Winey COLLEGE BIO SCI DEANS OFFICE PPM Only</t>
  </si>
  <si>
    <t>FPDEDU1246</t>
  </si>
  <si>
    <t>Alexis Patterson EDUCATION PPM Only</t>
  </si>
  <si>
    <t>FPAETX1245</t>
  </si>
  <si>
    <t>Michele La Merrill ENVIRONMENTAL TOXICOLOGY PPM Only</t>
  </si>
  <si>
    <t>FPAANS1244</t>
  </si>
  <si>
    <t>Mark Cooper ANIMAL SCIENCE PPM Only</t>
  </si>
  <si>
    <t>FPAHEC1244</t>
  </si>
  <si>
    <t>Mark Cooper HUMAN ECOLOGY PPM Only</t>
  </si>
  <si>
    <t>FPBNPB1243</t>
  </si>
  <si>
    <t>Talitha Van Der Meulen NEURO PHYSIO And BEHAVIOR PPM Only</t>
  </si>
  <si>
    <t>FPAANS1242</t>
  </si>
  <si>
    <t>Joy Mench ANIMAL SCIENCE PPM Only</t>
  </si>
  <si>
    <t>FPAPPA1241</t>
  </si>
  <si>
    <t>Pamela Ronald PLANT PATHOLOGY PPM Only</t>
  </si>
  <si>
    <t>FPANUT1240</t>
  </si>
  <si>
    <t>Sheri Zidenberg Cherr NUTRITION PPM Only</t>
  </si>
  <si>
    <t>FPLECN1239</t>
  </si>
  <si>
    <t>Tsung Yuen Shen ECONOMICS PPM Only</t>
  </si>
  <si>
    <t>FPMDER1238</t>
  </si>
  <si>
    <t>Arthur Huntley MED Dermatology PPM Only</t>
  </si>
  <si>
    <t>FPMPSY1237</t>
  </si>
  <si>
    <t>Wayne S Thom MED Psychiatry And Behav Sci PPM Only</t>
  </si>
  <si>
    <t>FPLSTA1236</t>
  </si>
  <si>
    <t>Wolfgang Polonik STATISTICS PPM Only</t>
  </si>
  <si>
    <t>FPVVGL1235</t>
  </si>
  <si>
    <t>Rebecca Bellone VM Vet Genetics Lab PPM Only</t>
  </si>
  <si>
    <t>FPVPHR1235</t>
  </si>
  <si>
    <t>Rebecca Bellone VM POPULATION HLTH And REPROD PPM Only</t>
  </si>
  <si>
    <t>FPLPOL1234</t>
  </si>
  <si>
    <t>Mark Verbitsky POLITICAL SCIENCE PPM Only</t>
  </si>
  <si>
    <t>FPMFCM1233</t>
  </si>
  <si>
    <t>Sharon Blosk MED Family And Community Med PPM Only</t>
  </si>
  <si>
    <t>FPAHCE1232</t>
  </si>
  <si>
    <t>Steven Greco HUMAN ECOLOGY PPM Only</t>
  </si>
  <si>
    <t>FPMFCM1231</t>
  </si>
  <si>
    <t>Viola Chu MED Family And Community Med PPM Only</t>
  </si>
  <si>
    <t>FPLDES1230</t>
  </si>
  <si>
    <t>Matthew Lechowick DEPARTMENT OF DESIGN PPM Only</t>
  </si>
  <si>
    <t>FPADES1229</t>
  </si>
  <si>
    <t>Frances Moore ENVIRONMENTAL SCIENCE And POLICY PPM Only</t>
  </si>
  <si>
    <t>FPLENL1228</t>
  </si>
  <si>
    <t>Claire M Waters ENGLISH PPM Only</t>
  </si>
  <si>
    <t>FPMOBG1227</t>
  </si>
  <si>
    <t>Bahareh Nejad MED Obstetrics And Gynecology PPM Only</t>
  </si>
  <si>
    <t>FPMPAT1226</t>
  </si>
  <si>
    <t>Henry Tesluk MED Pathology And Lab Medicine PPM Only</t>
  </si>
  <si>
    <t>FPAFST1225</t>
  </si>
  <si>
    <t>Michael Mccarthy FOOD SCIENCE And TECHNOLOGY PPM Only</t>
  </si>
  <si>
    <t>FPMPSY1224</t>
  </si>
  <si>
    <t>Angela John Thurman MED Psychiatry And Behav Sci PPM Only</t>
  </si>
  <si>
    <t>FPLIBR1223</t>
  </si>
  <si>
    <t>John Sherlock UCDLIBRARY PPM Only</t>
  </si>
  <si>
    <t>FPAENM1221</t>
  </si>
  <si>
    <t>Sharon Lawler ENTOMOLOGY NEMATOLOGY PPM Only</t>
  </si>
  <si>
    <t>FPLGSW1220</t>
  </si>
  <si>
    <t>Suad Joseph GENDERSEXUALITY WOMENSSTUDIES PPM Only</t>
  </si>
  <si>
    <t>FPLANT1220</t>
  </si>
  <si>
    <t>Suad Joseph ANTHROPOLOGY PPM Only</t>
  </si>
  <si>
    <t>FPIMCA1219</t>
  </si>
  <si>
    <t>Dali Fan MED INT MED CARDIOLOGY PPM Only</t>
  </si>
  <si>
    <t>FPBGEN1218</t>
  </si>
  <si>
    <t>Luca Comai Genome Center PPM Only</t>
  </si>
  <si>
    <t>FPBPLB1218</t>
  </si>
  <si>
    <t>Luca Comai PLANT BIOLOGY PPM Only</t>
  </si>
  <si>
    <t>FPMORT1217</t>
  </si>
  <si>
    <t>Thomas Christensen MED Orthopaedic Surgery PPM Only</t>
  </si>
  <si>
    <t>FPECHM1216</t>
  </si>
  <si>
    <t>Jeremy Mason MATERIALS SCIENCE And ENGINEERING PPM Only</t>
  </si>
  <si>
    <t>FPLPSC1215</t>
  </si>
  <si>
    <t>Stanley Sue PSYCHOLOGY PPM Only</t>
  </si>
  <si>
    <t>FPLUWP1214</t>
  </si>
  <si>
    <t>Nancy Pearsall UNIVERSITY WRITING PROGRAM PPM Only</t>
  </si>
  <si>
    <t>FPAPLS1213</t>
  </si>
  <si>
    <t>Husein Ajwa PLANT SCIENCES PPM Only</t>
  </si>
  <si>
    <t>FPBMMG1212</t>
  </si>
  <si>
    <t>Sean Collins MICROBIOLOGY And MOLEC GENETICS PPM Only</t>
  </si>
  <si>
    <t>FPMANS1211</t>
  </si>
  <si>
    <t>Robert Kriss MED Anesth And Pain Medicine PPM Only</t>
  </si>
  <si>
    <t>FPMMIC1210</t>
  </si>
  <si>
    <t>Renee Tsolis MED Medical Microbiology And Imm PPM Only</t>
  </si>
  <si>
    <t>FPGSM11209</t>
  </si>
  <si>
    <t>Andrew Hargadon GRADUATE SCHOOL OF MANAGEMENT PPM Only</t>
  </si>
  <si>
    <t>FPEMAE1208</t>
  </si>
  <si>
    <t>Rida Farouki MECHANICAL And AEROSPACE ENGR PPM Only</t>
  </si>
  <si>
    <t>FPLCMN1207</t>
  </si>
  <si>
    <t>Steven Brunner COMMUNICATION PPM Only</t>
  </si>
  <si>
    <t>FPLPOL1206</t>
  </si>
  <si>
    <t>Edmond Costantini POLITICAL SCIENCE PPM Only</t>
  </si>
  <si>
    <t>FPMANS1205</t>
  </si>
  <si>
    <t>Charandip Sandhu MED Anesth And Pain Medicine PPM Only</t>
  </si>
  <si>
    <t>FPECEE1204</t>
  </si>
  <si>
    <t>M Kavvas CIVIL And ENVIRONMENTAL ENGR PPM Only</t>
  </si>
  <si>
    <t>FPLSTA1203</t>
  </si>
  <si>
    <t>Jiming Jiang STATISTICS PPM Only</t>
  </si>
  <si>
    <t>FPMPMR1202</t>
  </si>
  <si>
    <t>Brandee Waite MED Physical Medicine And Rehab PPM Only</t>
  </si>
  <si>
    <t>FPAPLS1201</t>
  </si>
  <si>
    <t>Maeli Melotto PLANT SCIENCES PPM Only</t>
  </si>
  <si>
    <t>FPMFCM1200</t>
  </si>
  <si>
    <t>Lynne Coen MED Family And Community Med PPM Only</t>
  </si>
  <si>
    <t>FPLMUS1199</t>
  </si>
  <si>
    <t>Ann Lavin MUSIC PPM Only</t>
  </si>
  <si>
    <t>FPLLAW1198</t>
  </si>
  <si>
    <t>Shayak Sarkar SCHOOL OF LAW PPM Only</t>
  </si>
  <si>
    <t>FPMORT1197</t>
  </si>
  <si>
    <t>Daniel Benson MED Orthopaedic Surgery PPM Only</t>
  </si>
  <si>
    <t>FPAFST1196</t>
  </si>
  <si>
    <t>Christine Bruhn FOOD SCIENCE And TECHNOLOGY PPM Only</t>
  </si>
  <si>
    <t>FPMNEU1195</t>
  </si>
  <si>
    <t>Michelle Apperson MED Neurology PPM Only</t>
  </si>
  <si>
    <t>FPGSM11194</t>
  </si>
  <si>
    <t>Richard Dorf GRADUATE SCHOOL OF MANAGEMENT PPM Only</t>
  </si>
  <si>
    <t>FPMRAD1193</t>
  </si>
  <si>
    <t>Shadi Aminololama Shakeri MED Radiology PPM Only</t>
  </si>
  <si>
    <t>FPAPLS1192</t>
  </si>
  <si>
    <t>Steven Fennimore PLANT SCIENCES PPM Only</t>
  </si>
  <si>
    <t>FPDEDU1191</t>
  </si>
  <si>
    <t>Yuuko Tonkovich EDUCATION PPM Only</t>
  </si>
  <si>
    <t>FPLENL1190</t>
  </si>
  <si>
    <t>Nicholas Talbott ENGLISH PPM Only</t>
  </si>
  <si>
    <t>FPLAHI1189</t>
  </si>
  <si>
    <t>C Schulz ARTS ADMINISTRATIVE GROUP PPM Only</t>
  </si>
  <si>
    <t>FPMPED1188</t>
  </si>
  <si>
    <t>Katherine Rauen MED Pediatrics PPM Only</t>
  </si>
  <si>
    <t>FPMPSY1187</t>
  </si>
  <si>
    <t>John Onate MED Psychiatry And Behav Sci PPM Only</t>
  </si>
  <si>
    <t>FPALAW1186</t>
  </si>
  <si>
    <t>T Hsiao LAND AIR And WATER RESOURCES PPM Only</t>
  </si>
  <si>
    <t>FPLMUS1185</t>
  </si>
  <si>
    <t>Jolan Friedhoff MUSIC PPM Only</t>
  </si>
  <si>
    <t>FPLCHE1184</t>
  </si>
  <si>
    <t>Edwin Friedrich CHEMISTRY PPM Only</t>
  </si>
  <si>
    <t>FPALAW1183</t>
  </si>
  <si>
    <t>Robert Flocchini LAND AIR And WATER RESOURCES PPM Only</t>
  </si>
  <si>
    <t>FPLEPS1182</t>
  </si>
  <si>
    <t>Sarah Stewart Mukhopadhyay EARTH And PLANETARY SCIENCES PPM Only</t>
  </si>
  <si>
    <t>FPAVIT1181</t>
  </si>
  <si>
    <t>Mark Matthews VITICULTURE And ENOLOGY PPM Only</t>
  </si>
  <si>
    <t>FPMPED1180</t>
  </si>
  <si>
    <t>Bill Foo MED Pediatrics PPM Only</t>
  </si>
  <si>
    <t>FPMURO1179</t>
  </si>
  <si>
    <t>Raul Clavijo MED Urologic Surgery PPM Only</t>
  </si>
  <si>
    <t>FPLPHY1178</t>
  </si>
  <si>
    <t>Stefano Valenti PHYSICS PPM Only</t>
  </si>
  <si>
    <t>FPAPLS1177</t>
  </si>
  <si>
    <t>Melvin George PLANT SCIENCES PPM Only</t>
  </si>
  <si>
    <t>FPEMAE1176</t>
  </si>
  <si>
    <t>Harry Cheng MECHANICAL And AEROSPACE ENGR PPM Only</t>
  </si>
  <si>
    <t>FPMORT1175</t>
  </si>
  <si>
    <t>Yashar Javidan MED Orthopaedic Surgery PPM Only</t>
  </si>
  <si>
    <t>FPMRAD1174</t>
  </si>
  <si>
    <t>Ulf Tylen MED Radiology PPM Only</t>
  </si>
  <si>
    <t>FPMPED1173</t>
  </si>
  <si>
    <t>David Stone MED Pediatrics PPM Only</t>
  </si>
  <si>
    <t>FPIMHP1172</t>
  </si>
  <si>
    <t>Lionel G Tan MED Int Med Hospitalist PPM Only</t>
  </si>
  <si>
    <t>FPMRAD1171</t>
  </si>
  <si>
    <t>Cameron Foster MED Radiology PPM Only</t>
  </si>
  <si>
    <t>FPMPSY1170</t>
  </si>
  <si>
    <t>Jason Roof MED Psychiatry And Behav Sci PPM Only</t>
  </si>
  <si>
    <t>FPMPED1169</t>
  </si>
  <si>
    <t>Victor Chan MED Pediatrics PPM Only</t>
  </si>
  <si>
    <t>FPLIBR1168</t>
  </si>
  <si>
    <t>John Skarstad UCDLIBRARY PPM Only</t>
  </si>
  <si>
    <t>FPMNSG1167</t>
  </si>
  <si>
    <t>Ben Waldau MED Neurological Surgery PPM Only</t>
  </si>
  <si>
    <t>FPMPSY1166</t>
  </si>
  <si>
    <t>Donald Koelpin MED Psychiatry And Behav Sci PPM Only</t>
  </si>
  <si>
    <t>FPLUWP1165</t>
  </si>
  <si>
    <t>Wrye Sententia UNIVERSITY WRITING PROGRAM PPM Only</t>
  </si>
  <si>
    <t>FPLMAT1164</t>
  </si>
  <si>
    <t>Monica Vazirani MATHEMATICS PPM Only</t>
  </si>
  <si>
    <t>FPLDRA1163</t>
  </si>
  <si>
    <t>David Grenke THEATRE And DANCE PPM Only</t>
  </si>
  <si>
    <t>FPMFCM1162</t>
  </si>
  <si>
    <t>William Zepf MED Family And Community Med PPM Only</t>
  </si>
  <si>
    <t>FPMERM1161</t>
  </si>
  <si>
    <t>Nicole Kravitz Wirtz MED Emergency Medicine PPM Only</t>
  </si>
  <si>
    <t>FPMMIC1160</t>
  </si>
  <si>
    <t>Jonathan Eisen MED Medical Microbiology And Imm PPM Only</t>
  </si>
  <si>
    <t>FPBEVE1160</t>
  </si>
  <si>
    <t>Jonathan Eisen EVOLUTION And ECOLOGY PPM Only</t>
  </si>
  <si>
    <t>FPBGEN1160</t>
  </si>
  <si>
    <t>Jonathan Eisen Genome Center PPM Only</t>
  </si>
  <si>
    <t>FPBMCB1159</t>
  </si>
  <si>
    <t>Bruce Draper MOLECULAR And CELLULAR BIO PPM Only</t>
  </si>
  <si>
    <t>FPLMUS1158</t>
  </si>
  <si>
    <t>Jeffrey Thomas MUSIC PPM Only</t>
  </si>
  <si>
    <t>FPLAST1157</t>
  </si>
  <si>
    <t>Annabeth Rosen ART And ART HISTORY PPM Only</t>
  </si>
  <si>
    <t>FPIMGM1155</t>
  </si>
  <si>
    <t>Kristopher Kordana MED Int Med Genl Medicine PPM Only</t>
  </si>
  <si>
    <t>FPVVSR1154</t>
  </si>
  <si>
    <t>Po Yen Chou VM SURGRAD SCIENCE PPM Only</t>
  </si>
  <si>
    <t>FPVPMI1153</t>
  </si>
  <si>
    <t>William Reisen VM PATHOLOGY MICRO And IMMUN PPM Only</t>
  </si>
  <si>
    <t>FPMOTO1152</t>
  </si>
  <si>
    <t>John Tomaich MED Otolaryngology PPM Only</t>
  </si>
  <si>
    <t>FPLHIS1151</t>
  </si>
  <si>
    <t>Diana Davis HISTORY PPM Only</t>
  </si>
  <si>
    <t>FPLFAI1150</t>
  </si>
  <si>
    <t>Joann Cannon FRENCH And ITALIAN PPM Only</t>
  </si>
  <si>
    <t>FPMSUR1149</t>
  </si>
  <si>
    <t>Tina Palmieri MED Surgery PPM Only</t>
  </si>
  <si>
    <t>FPLCHI1148</t>
  </si>
  <si>
    <t>Lisceth Brazil Cruz CHICANO STUDIES PPM Only</t>
  </si>
  <si>
    <t>FPVVME1147</t>
  </si>
  <si>
    <t>Catherine Outerbridge VM MEDICINE And EPIDEMIOLOGY PPM Only</t>
  </si>
  <si>
    <t>FPMNRC1146</t>
  </si>
  <si>
    <t>Manuel Lagunas Solar MCCLELLAN NUCLEAR RESEARCH CTR PPM Only</t>
  </si>
  <si>
    <t>FPLEAL1145</t>
  </si>
  <si>
    <t>Robert Borgen EAST ASIAN LANG And CULTURES PPM Only</t>
  </si>
  <si>
    <t>FPIMPM1144</t>
  </si>
  <si>
    <t>Hugh Black MED Int Med Pulmonary PPM Only</t>
  </si>
  <si>
    <t>FPECEE1143</t>
  </si>
  <si>
    <t>Leonard Herrmann CIVIL And ENVIRONMENTAL ENGR PPM Only</t>
  </si>
  <si>
    <t>FPVVSR1142</t>
  </si>
  <si>
    <t>Michael Kent VM SURGRAD SCIENCE PPM Only</t>
  </si>
  <si>
    <t>FPIMRH1141</t>
  </si>
  <si>
    <t>Suraj Timilsina MED Int Med Rheumatology PPM Only</t>
  </si>
  <si>
    <t>FPMRAD1140</t>
  </si>
  <si>
    <t>Eva Escobedo MED Radiology PPM Only</t>
  </si>
  <si>
    <t>FPAPPA1139</t>
  </si>
  <si>
    <t>Florent Trouillas PLANT PATHOLOGY PPM Only</t>
  </si>
  <si>
    <t>FPAPLS1138</t>
  </si>
  <si>
    <t>Raymond Valentine PLANT SCIENCES PPM Only</t>
  </si>
  <si>
    <t>FPLANT1136</t>
  </si>
  <si>
    <t>Nicolas Zwyns ANTHROPOLOGY PPM Only</t>
  </si>
  <si>
    <t>FPLLAW1135</t>
  </si>
  <si>
    <t>Joel Dobris SCHOOL OF LAW PPM Only</t>
  </si>
  <si>
    <t>FPIMGI1134</t>
  </si>
  <si>
    <t>Maneesh Dave MED Int Med Gastroenterology PPM Only</t>
  </si>
  <si>
    <t>FPMANS1133</t>
  </si>
  <si>
    <t>Brian Pitts MED Anesth And Pain Medicine PPM Only</t>
  </si>
  <si>
    <t>FPLMUS1132</t>
  </si>
  <si>
    <t>I Hui Chen MUSIC PPM Only</t>
  </si>
  <si>
    <t>FPLIBR1131</t>
  </si>
  <si>
    <t>Patricia Inouye UCDLIBRARY PPM Only</t>
  </si>
  <si>
    <t>FPLCMN1130</t>
  </si>
  <si>
    <t>Maximo Torreblanca COMMUNICATION PPM Only</t>
  </si>
  <si>
    <t>FPALAW1129</t>
  </si>
  <si>
    <t>Da Yang LAND AIR And WATER RESOURCES PPM Only</t>
  </si>
  <si>
    <t>FPVPMI1128</t>
  </si>
  <si>
    <t>Francisco Uzal VM PATHOLOGY MICRO And IMMUN PPM Only</t>
  </si>
  <si>
    <t>FPMPED1127</t>
  </si>
  <si>
    <t>Vivien Yee MED Pediatrics PPM Only</t>
  </si>
  <si>
    <t>FPMPHA1126</t>
  </si>
  <si>
    <t>Ronald Chuang MED Pharmacology PPM Only</t>
  </si>
  <si>
    <t>FPBMCB1125</t>
  </si>
  <si>
    <t>John Albeck MOLECULAR And CELLULAR BIO PPM Only</t>
  </si>
  <si>
    <t>FPMEPM1124</t>
  </si>
  <si>
    <t>Ana Maria Iosif MED Public Health Sciences PPM Only</t>
  </si>
  <si>
    <t>FPLCOM1123</t>
  </si>
  <si>
    <t>Kari Lokke COMPARATIVE LITERATURE PPM Only</t>
  </si>
  <si>
    <t>FPMHPH1122</t>
  </si>
  <si>
    <t>Martha Odonnell MED Physiology And Membrane Biol PPM Only</t>
  </si>
  <si>
    <t>FPAPLS1121</t>
  </si>
  <si>
    <t>James Hill PLANT SCIENCES PPM Only</t>
  </si>
  <si>
    <t>FPIMHP1120</t>
  </si>
  <si>
    <t>Swati Shripad Patki MED Int Med Hospitalist PPM Only</t>
  </si>
  <si>
    <t>FPMCEL1119</t>
  </si>
  <si>
    <t>Sergi Simo Olivar MED Cell Biology And Human Anat PPM Only</t>
  </si>
  <si>
    <t>FPLANT1118</t>
  </si>
  <si>
    <t>William Davis ANTHROPOLOGY PPM Only</t>
  </si>
  <si>
    <t>FPMHPH1117</t>
  </si>
  <si>
    <t>Peter M Cala MED Physiology And Membrane Biol PPM Only</t>
  </si>
  <si>
    <t>FPMSUR1116</t>
  </si>
  <si>
    <t>Leigh Segel MED Surgery PPM Only</t>
  </si>
  <si>
    <t>FPLCHI1115</t>
  </si>
  <si>
    <t>Maceo Montoya CHICANO STUDIES PPM Only</t>
  </si>
  <si>
    <t>FPIMHP1114</t>
  </si>
  <si>
    <t>Annemarie P Hargadon MED Int Med Hospitalist PPM Only</t>
  </si>
  <si>
    <t>FPLUWP1113</t>
  </si>
  <si>
    <t>John Samsel UNIVERSITY WRITING PROGRAM PPM Only</t>
  </si>
  <si>
    <t>FPALAW1112</t>
  </si>
  <si>
    <t>Louise Jackson LAND AIR And WATER RESOURCES PPM Only</t>
  </si>
  <si>
    <t>FPAETX1111</t>
  </si>
  <si>
    <t>Qi Zhang ENVIRONMENTAL TOXICOLOGY PPM Only</t>
  </si>
  <si>
    <t>FPMOBG1110</t>
  </si>
  <si>
    <t>Lara Arndal MED Obstetrics And Gynecology PPM Only</t>
  </si>
  <si>
    <t>FPLCOM1109</t>
  </si>
  <si>
    <t>Patricia Mackinnon COMPARATIVE LITERATURE PPM Only</t>
  </si>
  <si>
    <t>FPIMEN1108</t>
  </si>
  <si>
    <t>Judith Turgeon MED Int Med Endocrinology PPM Only</t>
  </si>
  <si>
    <t>FPIMNE1107</t>
  </si>
  <si>
    <t>Lindsey Goetz MED Int Med Nephrology PPM Only</t>
  </si>
  <si>
    <t>FPVPHR1106</t>
  </si>
  <si>
    <t>Robert Bushnell VM POPULATION HLTH And REPROD PPM Only</t>
  </si>
  <si>
    <t>FPECEE1105</t>
  </si>
  <si>
    <t>Lijuan Cheng CIVIL And ENVIRONMENTAL ENGR PPM Only</t>
  </si>
  <si>
    <t>FPMPED1104</t>
  </si>
  <si>
    <t>Heather Siefkes MED Pediatrics PPM Only</t>
  </si>
  <si>
    <t>FPMPAT1103</t>
  </si>
  <si>
    <t>Laurel Waters MED Pathology And Lab Medicine PPM Only</t>
  </si>
  <si>
    <t>FPLEAL1102</t>
  </si>
  <si>
    <t>Binbin Yang EAST ASIAN LANG And CULTURES PPM Only</t>
  </si>
  <si>
    <t>FPMSUR1101</t>
  </si>
  <si>
    <t>Aijun Wang MED Surgery PPM Only</t>
  </si>
  <si>
    <t>FPLLAW1100</t>
  </si>
  <si>
    <t>Christopher Elmendorf SCHOOL OF LAW PPM Only</t>
  </si>
  <si>
    <t>FPAANS1099</t>
  </si>
  <si>
    <t>Janet Roser ANIMAL SCIENCE PPM Only</t>
  </si>
  <si>
    <t>FPMERM1098</t>
  </si>
  <si>
    <t>Aaron Danielson MED Emergency Medicine PPM Only</t>
  </si>
  <si>
    <t>FPMPSY1097</t>
  </si>
  <si>
    <t>John Booth MED Psychiatry And Behav Sci PPM Only</t>
  </si>
  <si>
    <t>FPMANS1096</t>
  </si>
  <si>
    <t>Marion Andrew Carnes MED Anesth And Pain Medicine PPM Only</t>
  </si>
  <si>
    <t>FPMOPH1095</t>
  </si>
  <si>
    <t>David Kira MED Eye Center PPM Only</t>
  </si>
  <si>
    <t>FPMPSY1094</t>
  </si>
  <si>
    <t>Bhupinder Waraich MED Psychiatry And Behav Sci PPM Only</t>
  </si>
  <si>
    <t>FPEBAE1093</t>
  </si>
  <si>
    <t>Andre Daccache BIOLOGICAL And AG ENGINEERING PPM Only</t>
  </si>
  <si>
    <t>FPLMAT1092</t>
  </si>
  <si>
    <t>Shiqian Ma MATHEMATICS PPM Only</t>
  </si>
  <si>
    <t>FPMNSG1091</t>
  </si>
  <si>
    <t>Franklin Wagner Jr MED Neurological Surgery PPM Only</t>
  </si>
  <si>
    <t>FPMPED1090</t>
  </si>
  <si>
    <t>Catherine Rottkamp MED Pediatrics PPM Only</t>
  </si>
  <si>
    <t>FPMEPM1089</t>
  </si>
  <si>
    <t>Patrick Koga MED Public Health Sciences PPM Only</t>
  </si>
  <si>
    <t>FPLMUS1088</t>
  </si>
  <si>
    <t>Andrew Frank MUSIC PPM Only</t>
  </si>
  <si>
    <t>FPLCOM1087</t>
  </si>
  <si>
    <t>Manfred Kusch COMPARATIVE LITERATURE PPM Only</t>
  </si>
  <si>
    <t>FPMSUR1086</t>
  </si>
  <si>
    <t>Tanya Rinderknecht MED Surgery PPM Only</t>
  </si>
  <si>
    <t>FPIMGM1085</t>
  </si>
  <si>
    <t>Maria Guadalupe Garnica Albor MED Int Med Admin PPM Only</t>
  </si>
  <si>
    <t>FPIMRH1084</t>
  </si>
  <si>
    <t>Alison Chow MED Int Med Allergy PPM Only</t>
  </si>
  <si>
    <t>FPMRAD1083</t>
  </si>
  <si>
    <t>Colin Brown MED Radiology PPM Only</t>
  </si>
  <si>
    <t>FPMOBG1082</t>
  </si>
  <si>
    <t>Martha Kim MED Obstetrics And Gynecology PPM Only</t>
  </si>
  <si>
    <t>FPMNEU1081</t>
  </si>
  <si>
    <t>Wilsaan Joiner MED Neurology PPM Only</t>
  </si>
  <si>
    <t>FPBNPB1081</t>
  </si>
  <si>
    <t>Wilsaan Joiner NEURO PHYSIO AND BEHAVIOR PPM Only</t>
  </si>
  <si>
    <t>FPMERM1079</t>
  </si>
  <si>
    <t>Meghan Schmitz MED Emergency Medicine PPM Only</t>
  </si>
  <si>
    <t>FPMURO1078</t>
  </si>
  <si>
    <t>Anthony Stone MED Urologic Surgery PPM Only</t>
  </si>
  <si>
    <t>FPMERM1077</t>
  </si>
  <si>
    <t>David Bradbury MED Emergency Medicine PPM Only</t>
  </si>
  <si>
    <t>FPAVIT1076</t>
  </si>
  <si>
    <t>Walter Kliewer VITICULTURE And ENOLOGY PPM Only</t>
  </si>
  <si>
    <t>FPAANS1075</t>
  </si>
  <si>
    <t>Trish Berger ANIMAL SCIENCE PPM Only</t>
  </si>
  <si>
    <t>FPMPSY1074</t>
  </si>
  <si>
    <t>Leonard Abbeduto MED Psychiatry And Behav Sci PPM Only</t>
  </si>
  <si>
    <t>FPAENM1073</t>
  </si>
  <si>
    <t>Mary Flint ENTOMOLOGY NEMATOLOGY PPM Only</t>
  </si>
  <si>
    <t>FPIMHO1072</t>
  </si>
  <si>
    <t>Ahrin Koppel MED Int Med HEMONC PPM Only</t>
  </si>
  <si>
    <t>FPMSUR1071</t>
  </si>
  <si>
    <t>Philip Schneider MED Surgery PPM Only</t>
  </si>
  <si>
    <t>FPMPED1070</t>
  </si>
  <si>
    <t>Daphne Say MED Pediatrics PPM Only</t>
  </si>
  <si>
    <t>FPLANT1069</t>
  </si>
  <si>
    <t>Smriti Srinivas ANTHROPOLOGY PPM Only</t>
  </si>
  <si>
    <t>FPIMCA1068</t>
  </si>
  <si>
    <t>Victor O Bonilla MED INT MED CARDIOLOGY PPM Only</t>
  </si>
  <si>
    <t>FPLPOL1067</t>
  </si>
  <si>
    <t>Miroslav Nincic POLITICAL SCIENCE PPM Only</t>
  </si>
  <si>
    <t>FPVHFS1066</t>
  </si>
  <si>
    <t>Deryck Read CA ANIMAL HLTH And FOOD SAFETY LAB PPM Only</t>
  </si>
  <si>
    <t>FPMPAT1065</t>
  </si>
  <si>
    <t>Thomas Konia MED Pathology And Lab Medicine PPM Only</t>
  </si>
  <si>
    <t>FPLUWP1064</t>
  </si>
  <si>
    <t>Gary Goodman UNIVERSITY WRITING PROGRAM PPM Only</t>
  </si>
  <si>
    <t>FPBNPB1063</t>
  </si>
  <si>
    <t>Alexander Mogilner NEURO PHYSIO And BEHAVIOR PPM Only</t>
  </si>
  <si>
    <t>FPLAHI1062</t>
  </si>
  <si>
    <t>John Lopez ART And ART HISTORY PPM Only</t>
  </si>
  <si>
    <t>FPLAAS1061</t>
  </si>
  <si>
    <t>Janis Miller AFRICAN AMERICAN AFRICAN STDS PPM Only</t>
  </si>
  <si>
    <t>FPLLAW1060</t>
  </si>
  <si>
    <t>Clayton Tanaka SCHOOL OF LAW PPM Only</t>
  </si>
  <si>
    <t>FPMRAD1059</t>
  </si>
  <si>
    <t>Thomas Loehfelm MED Radiology PPM Only</t>
  </si>
  <si>
    <t>FPMORT1058</t>
  </si>
  <si>
    <t>Jon Davids MED Orthopaedic Surgery PPM Only</t>
  </si>
  <si>
    <t>FPLGAR1057</t>
  </si>
  <si>
    <t>Jenny Kaminer GERMAN And RUSSIAN PPM Only</t>
  </si>
  <si>
    <t>FPIMRH1056</t>
  </si>
  <si>
    <t>Merrill Gershwin MED Int Med Rheumatology PPM Only</t>
  </si>
  <si>
    <t>FPMERM1055</t>
  </si>
  <si>
    <t>Leigha Winters MED Emergency Medicine PPM Only</t>
  </si>
  <si>
    <t>FPLPSC1054</t>
  </si>
  <si>
    <t>Richard Coss PSYCHOLOGY PPM Only</t>
  </si>
  <si>
    <t>FPBNPB1053</t>
  </si>
  <si>
    <t>Pamela Pappone NEURO PHYSIO And BEHAVIOR PPM Only</t>
  </si>
  <si>
    <t>FPAPPA1052</t>
  </si>
  <si>
    <t>Joanne Emerson PLANT PATHOLOGY PPM Only</t>
  </si>
  <si>
    <t>FPLLAW1051</t>
  </si>
  <si>
    <t>Brian Feinberg SCHOOL OF LAW PPM Only</t>
  </si>
  <si>
    <t>FPMMIC1050</t>
  </si>
  <si>
    <t>Sung Jin Kim MED Medical Microbiology And Imm PPM Only</t>
  </si>
  <si>
    <t>FPDEDU1049</t>
  </si>
  <si>
    <t>Lisa Sullivan EDUCATION PPM Only</t>
  </si>
  <si>
    <t>FPMORT1048</t>
  </si>
  <si>
    <t>Christopher Kreulen MED Orthopaedic Surgery PPM Only</t>
  </si>
  <si>
    <t>FPVPMI1047</t>
  </si>
  <si>
    <t>Smita Iyer VM PATHOLOGY MICRO And IMMUN PPM Only</t>
  </si>
  <si>
    <t>FPMPED1046</t>
  </si>
  <si>
    <t>Victoria Dimitriades MED Pediatrics PPM Only</t>
  </si>
  <si>
    <t>FPLPHY1045</t>
  </si>
  <si>
    <t>Daniel Ferenc PHYSICS PPM Only</t>
  </si>
  <si>
    <t>FPIMEN1044</t>
  </si>
  <si>
    <t>Lowell Wilson MED Int Med Endocrinology PPM Only</t>
  </si>
  <si>
    <t>FPMURO1043</t>
  </si>
  <si>
    <t>Sakti Das MED Urologic Surgery PPM Only</t>
  </si>
  <si>
    <t>FPMFCM1042</t>
  </si>
  <si>
    <t>Peter Franks MED Family And Community Med PPM Only</t>
  </si>
  <si>
    <t>FPVPHR1041</t>
  </si>
  <si>
    <t>Irwin Liu VM POPULATION HLTH And REPROD PPM Only</t>
  </si>
  <si>
    <t>FPMNEU1040</t>
  </si>
  <si>
    <t>Ashok Joshua Dayananthan MED Neurology PPM Only</t>
  </si>
  <si>
    <t>FPVVSR1039</t>
  </si>
  <si>
    <t>Mathieu Spriet VM SURGRAD SCIENCE PPM Only</t>
  </si>
  <si>
    <t>FPVPHR6938</t>
  </si>
  <si>
    <t>Ghislaine Dujovne VM POPULATION HLTH And REPROD PPM Only</t>
  </si>
  <si>
    <t>FPVPHR1038</t>
  </si>
  <si>
    <t>Alda De Andrade E Pires VM POPULATION HLTH And REPROD PPM Only</t>
  </si>
  <si>
    <t>FPEECE1037</t>
  </si>
  <si>
    <t>Jeremy Munday ELECT And COMP ENGR PPM Only</t>
  </si>
  <si>
    <t>FPMOBG1036</t>
  </si>
  <si>
    <t>David Katz MED Obstetrics And Gynecology PPM Only</t>
  </si>
  <si>
    <t>FPAPLS1035</t>
  </si>
  <si>
    <t>C Qualset PLANT SCIENCES PPM Only</t>
  </si>
  <si>
    <t>FPLLAW1034</t>
  </si>
  <si>
    <t>Afra Afsharipour SCHOOL OF LAW PPM Only</t>
  </si>
  <si>
    <t>FPEECE1033</t>
  </si>
  <si>
    <t>Erkin Seker ELECT And COMP ENGR PPM Only</t>
  </si>
  <si>
    <t>FPIMPM1032</t>
  </si>
  <si>
    <t>Jacqueline Stocking MED Int Med Pulmonary PPM Only</t>
  </si>
  <si>
    <t>FPMPSY1030</t>
  </si>
  <si>
    <t>Tara Niendam MED Psychiatry And Behav Sci PPM Only</t>
  </si>
  <si>
    <t>FPMEPM1029</t>
  </si>
  <si>
    <t>Julie Dang MED Public Health Sciences PPM Only</t>
  </si>
  <si>
    <t>FPMHPH1028</t>
  </si>
  <si>
    <t>Rose Dickson MED Physiology And Membrane Biol PPM Only</t>
  </si>
  <si>
    <t>FPIMPM1027</t>
  </si>
  <si>
    <t>Allan Siefkin MED Int Med Pulmonary PPM Only</t>
  </si>
  <si>
    <t>FPLENL1026</t>
  </si>
  <si>
    <t>Evan Watkins ENGLISH PPM Only</t>
  </si>
  <si>
    <t>FPEECE1025</t>
  </si>
  <si>
    <t>Jonathan Heritage ELECT And COMP ENGR PPM Only</t>
  </si>
  <si>
    <t>FPLPOL1024</t>
  </si>
  <si>
    <t>Cheryl Boudreau POLITICAL SCIENCE PPM Only</t>
  </si>
  <si>
    <t>FPLCHE1023</t>
  </si>
  <si>
    <t>Stephen Cramer CHEMISTRY PPM Only</t>
  </si>
  <si>
    <t>FPBNPB1022</t>
  </si>
  <si>
    <t>Rishidev Chaudhuri NEURO PHYSIO And BEHAVIOR PPM Only</t>
  </si>
  <si>
    <t>FPBCNS1022</t>
  </si>
  <si>
    <t>Rishidev Chaudhuri Center for Neuroscience PPM Only</t>
  </si>
  <si>
    <t>FPAPLS1021</t>
  </si>
  <si>
    <t>Donald Phillips PLANT SCIENCES PPM Only</t>
  </si>
  <si>
    <t>FPMOPH1020</t>
  </si>
  <si>
    <t>Linda Margulies MED Eye Center PPM Only</t>
  </si>
  <si>
    <t>FPMSUR1019</t>
  </si>
  <si>
    <t>James Goodnight Jr MED Surgery PPM Only</t>
  </si>
  <si>
    <t>FPVVSR1018</t>
  </si>
  <si>
    <t>Karen Vernau VM SURGRAD SCIENCE PPM Only</t>
  </si>
  <si>
    <t>FPMPAT1017</t>
  </si>
  <si>
    <t>Julie Ann Walby MED Pathology And Lab Medicine PPM Only</t>
  </si>
  <si>
    <t>FPVVME1016</t>
  </si>
  <si>
    <t>Alexander Ardans VM MEDICINE And EPIDEMIOLOGY PPM Only</t>
  </si>
  <si>
    <t>FPMORT1015</t>
  </si>
  <si>
    <t>Rakesh Donthineni Rao MED Orthopaedic Surgery PPM Only</t>
  </si>
  <si>
    <t>FPVVSR1014</t>
  </si>
  <si>
    <t>Eugene Steffey VM SURGRAD SCIENCE PPM Only</t>
  </si>
  <si>
    <t>FPLDES1013</t>
  </si>
  <si>
    <t>Beth Ferguson DEPARTMENT OF DESIGN PPM Only</t>
  </si>
  <si>
    <t>FPLCHE1012</t>
  </si>
  <si>
    <t>Lee Ping Wang CHEMISTRY PPM Only</t>
  </si>
  <si>
    <t>FPMPED1011</t>
  </si>
  <si>
    <t>Sanjay Jhawar MED Pediatrics PPM Only</t>
  </si>
  <si>
    <t>FPLMUS1010</t>
  </si>
  <si>
    <t>Otto Lee MUSIC PPM Only</t>
  </si>
  <si>
    <t>FPAHCE1009</t>
  </si>
  <si>
    <t>Michael Smith HUMAN ECOLOGY PPM Only</t>
  </si>
  <si>
    <t>FPMPED1008</t>
  </si>
  <si>
    <t>Jeffrey Gaston MED Pediatrics PPM Only</t>
  </si>
  <si>
    <t>FPEECE1007</t>
  </si>
  <si>
    <t>Venkatesh Akella ELECT And COMP ENGR PPM Only</t>
  </si>
  <si>
    <t>FPMPSY1006</t>
  </si>
  <si>
    <t>Caroline Giroux MED Psychiatry And Behav Sci PPM Only</t>
  </si>
  <si>
    <t>FPLENL1005</t>
  </si>
  <si>
    <t>W Hicks ENGLISH PPM Only</t>
  </si>
  <si>
    <t>FPLSOC1004</t>
  </si>
  <si>
    <t>Lawrence Cohen SOCIOLOGY PPM Only</t>
  </si>
  <si>
    <t>FPLMUS1003</t>
  </si>
  <si>
    <t>Juan Diego Diaz MUSIC PPM Only</t>
  </si>
  <si>
    <t>FPECHM1002</t>
  </si>
  <si>
    <t>Klaus Van Benthem MATERIALS SCIENCE And ENGINEERING PPM Only</t>
  </si>
  <si>
    <t>FPLIBR1001</t>
  </si>
  <si>
    <t>David Anderson UCDLIBRARY PPM Only</t>
  </si>
  <si>
    <t>FPDEDU1000</t>
  </si>
  <si>
    <t>Alexandrina Ramirez EDUCATION PPM Only</t>
  </si>
  <si>
    <t>FPAPLS0999</t>
  </si>
  <si>
    <t>Dan Parfitt PLANT SCIENCES PPM Only</t>
  </si>
  <si>
    <t>FPLPHY0998</t>
  </si>
  <si>
    <t>Daniel Cox PHYSICS PPM Only</t>
  </si>
  <si>
    <t>FPBMCB0997</t>
  </si>
  <si>
    <t>Frederic Chedin MOLECULAR And CELLULAR BIO PPM Only</t>
  </si>
  <si>
    <t>FPANUT0996</t>
  </si>
  <si>
    <t>Gerardo Mackenzie NUTRITION PPM Only</t>
  </si>
  <si>
    <t>FPLPHY0995</t>
  </si>
  <si>
    <t>Matt Richter PHYSICS PPM Only</t>
  </si>
  <si>
    <t>FPMRAD0994</t>
  </si>
  <si>
    <t>Souvik Sarkar MED Radiology PPM Only</t>
  </si>
  <si>
    <t>FPANUT0993</t>
  </si>
  <si>
    <t>Robert Hackman NUTRITION PPM Only</t>
  </si>
  <si>
    <t>FPLNAS0992</t>
  </si>
  <si>
    <t>Stefano Varese NATIVE AMERICAN STUDIES PPM Only</t>
  </si>
  <si>
    <t>FPIMCA0991</t>
  </si>
  <si>
    <t>Gagan Singh MED INT MED CARDIOLOGY PPM Only</t>
  </si>
  <si>
    <t>FPABAE0990</t>
  </si>
  <si>
    <t>David Hills BIOLOGICAL And AG ENGINEERING PPM Only</t>
  </si>
  <si>
    <t>FPNURS0989</t>
  </si>
  <si>
    <t>Charleen Singh School of Nursing PPM Only</t>
  </si>
  <si>
    <t>FPIMRH0988</t>
  </si>
  <si>
    <t>Michael F Seldin MED Int Med Rheumatology PPM Only</t>
  </si>
  <si>
    <t>FPVPMI0987</t>
  </si>
  <si>
    <t>Katherine J Olstad VM PATHOLOGY MICRO And IMMUN PPM Only</t>
  </si>
  <si>
    <t>FPBMMG0986</t>
  </si>
  <si>
    <t>Mark Wheelis MICROBIOLOGY And MOLEC GENETICS PPM Only</t>
  </si>
  <si>
    <t>FPLDES0985</t>
  </si>
  <si>
    <t>Alexa Ann Bonomo DEPARTMENT OF DESIGN PPM Only</t>
  </si>
  <si>
    <t>FPMPSY0984</t>
  </si>
  <si>
    <t>Erik Shwarts MED Psychiatry And Behav Sci PPM Only</t>
  </si>
  <si>
    <t>FPAENM0983</t>
  </si>
  <si>
    <t>Geoffrey Attardo ENTOMOLOGY NEMATOLOGY PPM Only</t>
  </si>
  <si>
    <t>FPLAHI0982</t>
  </si>
  <si>
    <t>Bryce Vinokurov ART And ART HISTORY PPM Only</t>
  </si>
  <si>
    <t>FPAWFC0981</t>
  </si>
  <si>
    <t>Nancy Erman WILDLIFE And FISHERIES BIOLOGY PPM Only</t>
  </si>
  <si>
    <t>FPMPED0980</t>
  </si>
  <si>
    <t>Willard Centerwall MED Pediatrics PPM Only</t>
  </si>
  <si>
    <t>FPLPHI0979</t>
  </si>
  <si>
    <t>Han Ti Kao PHILOSOPHY PPM Only</t>
  </si>
  <si>
    <t>FPMPAT0978</t>
  </si>
  <si>
    <t>Chihong Heidi Zhou MED Pathology And Lab Medicine PPM Only</t>
  </si>
  <si>
    <t>FPAENM0977</t>
  </si>
  <si>
    <t>Charles Schaefer ENTOMOLOGY NEMATOLOGY PPM Only</t>
  </si>
  <si>
    <t>FPECHE0976</t>
  </si>
  <si>
    <t>Benjamin Mccoy CHEMICAL ENGINEERING PPM Only</t>
  </si>
  <si>
    <t>FPANUT0975</t>
  </si>
  <si>
    <t>John Newman NUTRITION PPM Only</t>
  </si>
  <si>
    <t>FPVPMI0974</t>
  </si>
  <si>
    <t>Rance Lefebvre VM PATHOLOGY MICRO And IMMUN PPM Only</t>
  </si>
  <si>
    <t>FPMORT0973</t>
  </si>
  <si>
    <t>Gavin Pereira MED Orthopaedic Surgery PPM Only</t>
  </si>
  <si>
    <t>FPVPHR0972</t>
  </si>
  <si>
    <t>Titus Brown VM POPULATION HLTH And REPROD PPM Only</t>
  </si>
  <si>
    <t>FPLANT0971</t>
  </si>
  <si>
    <t>John Darwent ANTHROPOLOGY PPM Only</t>
  </si>
  <si>
    <t>FPVVMB0969</t>
  </si>
  <si>
    <t>Alan Buckpitt VM MOLECULAR BIO SCIENCES PPM Only</t>
  </si>
  <si>
    <t>FPAARE0968</t>
  </si>
  <si>
    <t>C Mccorkle AG And RESOURCE ECONOMICS PPM Only</t>
  </si>
  <si>
    <t>FPMNEU0967</t>
  </si>
  <si>
    <t>Robert Fairclough MED Neurology PPM Only</t>
  </si>
  <si>
    <t>FPLMUS0966</t>
  </si>
  <si>
    <t>Kevin Stewart MUSIC PPM Only</t>
  </si>
  <si>
    <t>FPLANT0965</t>
  </si>
  <si>
    <t>Janet Shibamoto Smith ANTHROPOLOGY PPM Only</t>
  </si>
  <si>
    <t>FPAHCE0964</t>
  </si>
  <si>
    <t>Leigh Ann Simmons HUMAN ECOLOGY PPM Only</t>
  </si>
  <si>
    <t>FPBNPB0963</t>
  </si>
  <si>
    <t>Andrew Ishida NEURO PHYSIO And BEHAVIOR PPM Only</t>
  </si>
  <si>
    <t>FPMBIO0962</t>
  </si>
  <si>
    <t>Kermit Carraway MED Biochem And Molecular Med PPM Only</t>
  </si>
  <si>
    <t>FPAPLS0961</t>
  </si>
  <si>
    <t>Stephen Kaffka PLANT SCIENCES PPM Only</t>
  </si>
  <si>
    <t>FPAANS0960</t>
  </si>
  <si>
    <t>Richard Zinn ANIMAL SCIENCE PPM Only</t>
  </si>
  <si>
    <t>FPIMRH0959</t>
  </si>
  <si>
    <t>Barton Wise MED Int Med Rheumatology PPM Only</t>
  </si>
  <si>
    <t>FPMPED0958</t>
  </si>
  <si>
    <t>Anthony Urquiza MED Pediatrics PPM Only</t>
  </si>
  <si>
    <t>FPMSUR0957</t>
  </si>
  <si>
    <t>Jonathan Pierce MED Surgery PPM Only</t>
  </si>
  <si>
    <t>FPMPSY0956</t>
  </si>
  <si>
    <t>Sarah Dufek MED Psychiatry And Behav Sci PPM Only</t>
  </si>
  <si>
    <t>FPABAE0955</t>
  </si>
  <si>
    <t>James Meyers BIOLOGICAL And AG ENGINEERING PPM Only</t>
  </si>
  <si>
    <t>FPGSM10954</t>
  </si>
  <si>
    <t>Brad Barber GRADUATE SCHOOL OF MANAGEMENT PPM Only</t>
  </si>
  <si>
    <t>FPBMCB0953</t>
  </si>
  <si>
    <t>Kassandra Ori Mckenney MOLECULAR And CELLULAR BIO PPM Only</t>
  </si>
  <si>
    <t>FPMPHA0952</t>
  </si>
  <si>
    <t>Manuel Navedo Morales MED Pharmacology PPM Only</t>
  </si>
  <si>
    <t>FPIMGI0951</t>
  </si>
  <si>
    <t>Natalie Torok MED Int Med Gastroenterology PPM Only</t>
  </si>
  <si>
    <t>FPLUWP0950</t>
  </si>
  <si>
    <t>Katharine Rodger UNIVERSITY WRITING PROGRAM PPM Only</t>
  </si>
  <si>
    <t>FPBNPB0949</t>
  </si>
  <si>
    <t>Keith Williams NEURO PHYSIO And BEHAVIOR PPM Only</t>
  </si>
  <si>
    <t>FPMSUR0948</t>
  </si>
  <si>
    <t>Clifford Pereira MED Surgery PPM Only</t>
  </si>
  <si>
    <t>FPLFAI0947</t>
  </si>
  <si>
    <t>Tobias Warner FRENCH And ITALIAN PPM Only</t>
  </si>
  <si>
    <t>FPLSAP0946</t>
  </si>
  <si>
    <t>Robert Irwin SPANISH And PORTUGUESE PPM Only</t>
  </si>
  <si>
    <t>FPMEPM0945</t>
  </si>
  <si>
    <t>Rachel Whitmer MED Public Health Sciences PPM Only</t>
  </si>
  <si>
    <t>FPMNEU0945</t>
  </si>
  <si>
    <t>Rachel Whitmer MED Neurology PPM Only</t>
  </si>
  <si>
    <t>FPLREL0944</t>
  </si>
  <si>
    <t>Naomi Janowitz RELIGIOUS STUDIES PPM Only</t>
  </si>
  <si>
    <t>FPIMPM0943</t>
  </si>
  <si>
    <t>Christian Sebat MED Int Med Pulmonary PPM Only</t>
  </si>
  <si>
    <t>FPLPHY0942</t>
  </si>
  <si>
    <t>Harry Radousky PHYSICS PPM Only</t>
  </si>
  <si>
    <t>FPMFCM0941</t>
  </si>
  <si>
    <t>Ava Asher MED Family And Community Med PPM Only</t>
  </si>
  <si>
    <t>FPMBIO0940</t>
  </si>
  <si>
    <t>Su Hao Lo MED Biochem And Molecular Med PPM Only</t>
  </si>
  <si>
    <t>FPMINT0939</t>
  </si>
  <si>
    <t>Neal Walia MED Int Med Admin PPM Only</t>
  </si>
  <si>
    <t>FPMERM0938</t>
  </si>
  <si>
    <t>Katren Tyler MED Emergency Medicine PPM Only</t>
  </si>
  <si>
    <t>FPAENM0937</t>
  </si>
  <si>
    <t>Frank Zalom ENTOMOLOGY NEMATOLOGY PPM Only</t>
  </si>
  <si>
    <t>FPANUT0936</t>
  </si>
  <si>
    <t>Marilyn Townsend NUTRITION PPM Only</t>
  </si>
  <si>
    <t>FPAPLS0934</t>
  </si>
  <si>
    <t>Milton Jones PLANT SCIENCES PPM Only</t>
  </si>
  <si>
    <t>FPMPSY0933</t>
  </si>
  <si>
    <t>Martha Gilmore MED Psychiatry And Behav Sci PPM Only</t>
  </si>
  <si>
    <t>FPIMGM0932</t>
  </si>
  <si>
    <t>Patrick Romano MED Int Med Genl Medicine PPM Only</t>
  </si>
  <si>
    <t>FPMOPH0931</t>
  </si>
  <si>
    <t>Marie Burns MED Eye Center PPM Only</t>
  </si>
  <si>
    <t>FPBCNS0931</t>
  </si>
  <si>
    <t>Marie Burns Center for Neuroscience PPM Only</t>
  </si>
  <si>
    <t>FPVVME0930</t>
  </si>
  <si>
    <t>William Thomas VM MEDICINE And EPIDEMIOLOGY PPM Only</t>
  </si>
  <si>
    <t>FPIMHO0929</t>
  </si>
  <si>
    <t>Jeanna Welborn MED Int Med HEMONC PPM Only</t>
  </si>
  <si>
    <t>FPANUT0928</t>
  </si>
  <si>
    <t>Carl Keen NUTRITION PPM Only</t>
  </si>
  <si>
    <t>FPVPHR0927</t>
  </si>
  <si>
    <t>James Murray VM POPULATION HLTH And REPROD PPM Only</t>
  </si>
  <si>
    <t>FPBEVE0926</t>
  </si>
  <si>
    <t>Laci Gerhart EVOLUTION And ECOLOGY PPM Only</t>
  </si>
  <si>
    <t>FPDEDU0925</t>
  </si>
  <si>
    <t>Lauren Lindstrom EDUCATION PPM Only</t>
  </si>
  <si>
    <t>FPMSUR0924</t>
  </si>
  <si>
    <t>Debra Johnson MED Surgery PPM Only</t>
  </si>
  <si>
    <t>FPLSOC0923</t>
  </si>
  <si>
    <t>Eddy U EAST ASIAN STUDIES PROGRAM PPM Only</t>
  </si>
  <si>
    <t>FPMOTO0922</t>
  </si>
  <si>
    <t>Peter Worth MED Otolaryngology PPM Only</t>
  </si>
  <si>
    <t>FPMOPH0921</t>
  </si>
  <si>
    <t>Lily Lin MED Eye Center PPM Only</t>
  </si>
  <si>
    <t>FPLDES0920</t>
  </si>
  <si>
    <t>Melissa Chandon DEPARTMENT OF DESIGN PPM Only</t>
  </si>
  <si>
    <t>FPLCHE0919</t>
  </si>
  <si>
    <t>Sheila David CHEMISTRY PPM Only</t>
  </si>
  <si>
    <t>FPLMAT0918</t>
  </si>
  <si>
    <t>Jennifer Schultens MATHEMATICS PPM Only</t>
  </si>
  <si>
    <t>FPAETX0917</t>
  </si>
  <si>
    <t>Wray Winterlin ENVIRONMENTAL TOXICOLOGY PPM Only</t>
  </si>
  <si>
    <t>FPMCEL0916</t>
  </si>
  <si>
    <t>Stanley Meizel MED Cell Biology And Human Anat PPM Only</t>
  </si>
  <si>
    <t>FPLASA0915</t>
  </si>
  <si>
    <t>Darrell Hamamoto ASIAN AMERICAN PPM Only</t>
  </si>
  <si>
    <t>FPLEPS0914</t>
  </si>
  <si>
    <t>Ryosuke Motani EARTH And PLANETARY SCIENCES PPM Only</t>
  </si>
  <si>
    <t>FPMPED0913</t>
  </si>
  <si>
    <t>Sarah Haynes MED Pediatrics PPM Only</t>
  </si>
  <si>
    <t>FPLCLA0912</t>
  </si>
  <si>
    <t>Colin Webster CLASSICS PPM Only</t>
  </si>
  <si>
    <t>FPMORT0911</t>
  </si>
  <si>
    <t>Mary Claire Manske MED Orthopaedic Surgery PPM Only</t>
  </si>
  <si>
    <t>FPMADM0910</t>
  </si>
  <si>
    <t>Howard Young MED Deans Office PPM Only</t>
  </si>
  <si>
    <t>FPEMAE0908</t>
  </si>
  <si>
    <t>Masakazu Soshi MECHANICAL And AEROSPACE ENGR PPM Only</t>
  </si>
  <si>
    <t>FPLSTA0907</t>
  </si>
  <si>
    <t>George Roussas STATISTICS PPM Only</t>
  </si>
  <si>
    <t>FPLSAP0906</t>
  </si>
  <si>
    <t>Michael Lazzara SPANISH And PORTUGUESE PPM Only</t>
  </si>
  <si>
    <t>FPMSUR0905</t>
  </si>
  <si>
    <t>Junichiro Sageshima MED Surgery PPM Only</t>
  </si>
  <si>
    <t>FPLCMN0904</t>
  </si>
  <si>
    <t>Richard Huskey COMMUNICATION PPM Only</t>
  </si>
  <si>
    <t>FPAENM0903</t>
  </si>
  <si>
    <t>Bruce Jaffee ENTOMOLOGY NEMATOLOGY PPM Only</t>
  </si>
  <si>
    <t>FPDEDU0902</t>
  </si>
  <si>
    <t>B Merino EDUCATION PPM Only</t>
  </si>
  <si>
    <t>FPLCOM0901</t>
  </si>
  <si>
    <t>Jocelyn Sharlet COMPARATIVE LITERATURE PPM Only</t>
  </si>
  <si>
    <t>FPVVSR0900</t>
  </si>
  <si>
    <t>Joao Henrique Neves Soares VM SURGRAD SCIENCE PPM Only</t>
  </si>
  <si>
    <t>FPLUWP0899</t>
  </si>
  <si>
    <t>Pamela Demory UNIVERSITY WRITING PROGRAM PPM Only</t>
  </si>
  <si>
    <t>FPLAST0898</t>
  </si>
  <si>
    <t>Shiva Ahmadi ART And ART HISTORY PPM Only</t>
  </si>
  <si>
    <t>FPLLAW0897</t>
  </si>
  <si>
    <t>Clarisa Sudarma SCHOOL OF LAW PPM Only</t>
  </si>
  <si>
    <t>FPLGAR0896</t>
  </si>
  <si>
    <t>Liliana Avramenko GERMAN And RUSSIAN PPM Only</t>
  </si>
  <si>
    <t>FPLSOC0895</t>
  </si>
  <si>
    <t>Bruce Haynes SOCIOLOGY PPM Only</t>
  </si>
  <si>
    <t>FPLPSC0894</t>
  </si>
  <si>
    <t>Eliza Bliss Moreau PSYCHOLOGY PPM Only</t>
  </si>
  <si>
    <t>FPAHCE0893</t>
  </si>
  <si>
    <t>R Thayer HUMAN ECOLOGY PPM Only</t>
  </si>
  <si>
    <t>FPAPLS0892</t>
  </si>
  <si>
    <t>Ronald Voss PLANT SCIENCES PPM Only</t>
  </si>
  <si>
    <t>FPLPHY0891</t>
  </si>
  <si>
    <t>Barry Klein PHYSICS PPM Only</t>
  </si>
  <si>
    <t>FPLDES0890</t>
  </si>
  <si>
    <t>Lloyd Wheeler DEPARTMENT OF DESIGN PPM Only</t>
  </si>
  <si>
    <t>FPLPHI0889</t>
  </si>
  <si>
    <t>Rohan French PHILOSOPHY PPM Only</t>
  </si>
  <si>
    <t>FPECSE0888</t>
  </si>
  <si>
    <t>Michael Neff ENGR COMPUTER SCIENCE PPM Only</t>
  </si>
  <si>
    <t>FPMPED0887</t>
  </si>
  <si>
    <t>Jihey Yuk MED Pediatrics PPM Only</t>
  </si>
  <si>
    <t>FPVVME0886</t>
  </si>
  <si>
    <t>Edward Rhode VM MEDICINE And EPIDEMIOLOGY PPM Only</t>
  </si>
  <si>
    <t>FPIMID0885</t>
  </si>
  <si>
    <t>Archana Maniar MED Int Med Infectious Dis PPM Only</t>
  </si>
  <si>
    <t>FPMPHA0884</t>
  </si>
  <si>
    <t>Donald Bers MED Pharmacology PPM Only</t>
  </si>
  <si>
    <t>FPAPLS0883</t>
  </si>
  <si>
    <t>D Rains PLANT SCIENCES PPM Only</t>
  </si>
  <si>
    <t>FPLUWP0882</t>
  </si>
  <si>
    <t>David Masiel UNIVERSITY WRITING PROGRAM PPM Only</t>
  </si>
  <si>
    <t>FPMOBG0881</t>
  </si>
  <si>
    <t>Pravin Goud MED Obstetrics And Gynecology PPM Only</t>
  </si>
  <si>
    <t>FPLPOL0880</t>
  </si>
  <si>
    <t>Alexander Groth POLITICAL SCIENCE PPM Only</t>
  </si>
  <si>
    <t>FPLPHY0879</t>
  </si>
  <si>
    <t>Sergey Savrasov PHYSICS PPM Only</t>
  </si>
  <si>
    <t>FPMPED0878</t>
  </si>
  <si>
    <t>Kelly Carter MED Pediatrics PPM Only</t>
  </si>
  <si>
    <t>FPLSTS0877</t>
  </si>
  <si>
    <t>Timothy Choy SCIENCE And TECHNOLOGY STUDIES PPM Only</t>
  </si>
  <si>
    <t>FPLEPS0876</t>
  </si>
  <si>
    <t>Donald Turcotte EARTH And PLANETARY SCIENCES PPM Only</t>
  </si>
  <si>
    <t>FPECEE0875</t>
  </si>
  <si>
    <t>Bruce Kutter CIVIL And ENVIRONMENTAL ENGR PPM Only</t>
  </si>
  <si>
    <t>FPIMHP0874</t>
  </si>
  <si>
    <t>Monica S Srivastava MED Int Med Hospitalist PPM Only</t>
  </si>
  <si>
    <t>FPMPAT0873</t>
  </si>
  <si>
    <t>Kristin Olson MED Pathology And Lab Medicine PPM Only</t>
  </si>
  <si>
    <t>FPIMRH0872</t>
  </si>
  <si>
    <t>Xiaosong He MED Int Med Rheumatology PPM Only</t>
  </si>
  <si>
    <t>FPMRAD0871</t>
  </si>
  <si>
    <t>Catherine Vu MED Radiology PPM Only</t>
  </si>
  <si>
    <t>FPLCHE0870</t>
  </si>
  <si>
    <t>Delmar Larsen CHEMISTRY PPM Only</t>
  </si>
  <si>
    <t>FPMPSY0868</t>
  </si>
  <si>
    <t>Anne Mcbride MED Psychiatry And Behav Sci PPM Only</t>
  </si>
  <si>
    <t>FPLMAT0867</t>
  </si>
  <si>
    <t>Alexander Soshnikov MATHEMATICS PPM Only</t>
  </si>
  <si>
    <t>FPLMAT0866</t>
  </si>
  <si>
    <t>Allan Edelson MATHEMATICS PPM Only</t>
  </si>
  <si>
    <t>FPLLAW0865</t>
  </si>
  <si>
    <t>Carol Bruch SCHOOL OF LAW PPM Only</t>
  </si>
  <si>
    <t>FPLPSC0864</t>
  </si>
  <si>
    <t>John Capitanio PSYCHOLOGY PPM Only</t>
  </si>
  <si>
    <t>FPIMCT0863</t>
  </si>
  <si>
    <t>Rasmus Hoeg Med Int Med HMCTBMT PPM Only</t>
  </si>
  <si>
    <t>FPVVSR0862</t>
  </si>
  <si>
    <t>Richard Lecouteur VM SURGRAD SCIENCE PPM Only</t>
  </si>
  <si>
    <t>FPLLAW0861</t>
  </si>
  <si>
    <t>Johann Morri SCHOOL OF LAW PPM Only</t>
  </si>
  <si>
    <t>FPMPSY0860</t>
  </si>
  <si>
    <t>Amy Nuismer MED Psychiatry And Behav Sci PPM Only</t>
  </si>
  <si>
    <t>FPMFCM0859</t>
  </si>
  <si>
    <t>Lauren Carpenter MED Family And Community Med PPM Only</t>
  </si>
  <si>
    <t>FPMHPH0858</t>
  </si>
  <si>
    <t>L Rabinowitz MED Physiology And Membrane Biol PPM Only</t>
  </si>
  <si>
    <t>FPLDES0857</t>
  </si>
  <si>
    <t>Victoria Rivers DEPARTMENT OF DESIGN PPM Only</t>
  </si>
  <si>
    <t>FPLLAW0856</t>
  </si>
  <si>
    <t>David O Horton SCHOOL OF LAW PPM Only</t>
  </si>
  <si>
    <t>FPLPSC0855</t>
  </si>
  <si>
    <t>Sally Mendoza PSYCHOLOGY PPM Only</t>
  </si>
  <si>
    <t>FPMPED0854</t>
  </si>
  <si>
    <t>Jessica Witkowski MED Pediatrics PPM Only</t>
  </si>
  <si>
    <t>FPALAW0853</t>
  </si>
  <si>
    <t>Roland Meyer LAND AIR And WATER RESOURCES PPM Only</t>
  </si>
  <si>
    <t>FPLSOC0852</t>
  </si>
  <si>
    <t>Victoria Smith SOCIOLOGY PPM Only</t>
  </si>
  <si>
    <t>FPMOBG0851</t>
  </si>
  <si>
    <t>Stacey Wallach MED Obstetrics And Gynecology PPM Only</t>
  </si>
  <si>
    <t>FPMPED0850</t>
  </si>
  <si>
    <t>Satyanarayana Lakshminrusimha MED Pediatrics PPM Only</t>
  </si>
  <si>
    <t>FPVPHR0849</t>
  </si>
  <si>
    <t>Leslie Lyons VM POPULATION HLTH And REPROD PPM Only</t>
  </si>
  <si>
    <t>FPEBME0848</t>
  </si>
  <si>
    <t>Alyssa Panitch BIOMEDICAL ENGINEERING PPM Only</t>
  </si>
  <si>
    <t>FPAPLS0847</t>
  </si>
  <si>
    <t>Patrick James Brown PLANT SCIENCES PPM Only</t>
  </si>
  <si>
    <t>FPAPLS0846</t>
  </si>
  <si>
    <t>Imtiyaz Khanday PLANT SCIENCES PPM Only</t>
  </si>
  <si>
    <t>FPMFCM0845</t>
  </si>
  <si>
    <t>Noemi Doohan MED Family And Community Med PPM Only</t>
  </si>
  <si>
    <t>FPMOBG0844</t>
  </si>
  <si>
    <t>Albert Liu MED Obstetrics And Gynecology PPM Only</t>
  </si>
  <si>
    <t>FPLCMN0843</t>
  </si>
  <si>
    <t>Rina Alcalay COMMUNICATION PPM Only</t>
  </si>
  <si>
    <t>FPAPPA0842</t>
  </si>
  <si>
    <t>Themis Michailides PLANT PATHOLOGY PPM Only</t>
  </si>
  <si>
    <t>FPMRAD0841</t>
  </si>
  <si>
    <t>Shannon Navarro MED Radiology PPM Only</t>
  </si>
  <si>
    <t>FPMOBG0840</t>
  </si>
  <si>
    <t>Laurie Gregg MED Obstetrics And Gynecology PPM Only</t>
  </si>
  <si>
    <t>FPLSTS0839</t>
  </si>
  <si>
    <t>Sarah Elizabeth Mccullough SCIENCE And TECHNOLOGY STUDIES PPM Only</t>
  </si>
  <si>
    <t>FPAARE0838</t>
  </si>
  <si>
    <t>Shermain Hardesty AG And RESOURCE ECONOMICS PPM Only</t>
  </si>
  <si>
    <t>FPAPPA0837</t>
  </si>
  <si>
    <t>Neil McRoberts PLANT PATHOLOGY PPM Only</t>
  </si>
  <si>
    <t>FPECHE0836</t>
  </si>
  <si>
    <t>Ambarish Kulkarni CHEMICAL ENGINEERING PPM Only</t>
  </si>
  <si>
    <t>FPMOPH0835</t>
  </si>
  <si>
    <t>David Telander MED Eye Center PPM Only</t>
  </si>
  <si>
    <t>FPLGSW0834</t>
  </si>
  <si>
    <t>Rana Jaleel GENDERSEXUALITY WOMENSSTUDIES PPM Only</t>
  </si>
  <si>
    <t>FPLPOL0832</t>
  </si>
  <si>
    <t>Brandon Kinne POLITICAL SCIENCE PPM Only</t>
  </si>
  <si>
    <t>FPANUT0831</t>
  </si>
  <si>
    <t>Sonja Hess NUTRITION PPM Only</t>
  </si>
  <si>
    <t>FPLCHI0830</t>
  </si>
  <si>
    <t>Sergio De La Mora CHICANO STUDIES PPM Only</t>
  </si>
  <si>
    <t>FPMANS0829</t>
  </si>
  <si>
    <t>Cristina Chandler MED Anesth And Pain Medicine PPM Only</t>
  </si>
  <si>
    <t>FPMPSY0828</t>
  </si>
  <si>
    <t>Peter Yellowlees MED Psychiatry And Behav Sci PPM Only</t>
  </si>
  <si>
    <t>FPLPHY0827</t>
  </si>
  <si>
    <t>Robert Becker PHYSICS PPM Only</t>
  </si>
  <si>
    <t>FPMANS0826</t>
  </si>
  <si>
    <t>Rajvinder Dhamrait MED Anesth And Pain Medicine PPM Only</t>
  </si>
  <si>
    <t>FPLECN0824</t>
  </si>
  <si>
    <t>Shu Shen ECONOMICS PPM Only</t>
  </si>
  <si>
    <t>FPLPHY0823</t>
  </si>
  <si>
    <t>Gergely Zimanyi PHYSICS PPM Only</t>
  </si>
  <si>
    <t>FPLPHY0821</t>
  </si>
  <si>
    <t>Hsin Chia Cheng PHYSICS PPM Only</t>
  </si>
  <si>
    <t>FPMPMR0820</t>
  </si>
  <si>
    <t>Lisa Williams MED Physical Medicine And Rehab PPM Only</t>
  </si>
  <si>
    <t>FPLHIS0819</t>
  </si>
  <si>
    <t>Marian Schlotterbeck HISTORY PPM Only</t>
  </si>
  <si>
    <t>FPMDER0818</t>
  </si>
  <si>
    <t>Oma Agbai MED Dermatology PPM Only</t>
  </si>
  <si>
    <t>FPMPED0817</t>
  </si>
  <si>
    <t>Jay Yeh MED Pediatrics PPM Only</t>
  </si>
  <si>
    <t>FPLPOL0816</t>
  </si>
  <si>
    <t>Erik Engstrom POLITICAL SCIENCE PPM Only</t>
  </si>
  <si>
    <t>FPLANT0815</t>
  </si>
  <si>
    <t>Sarah Hrdy ANTHROPOLOGY PPM Only</t>
  </si>
  <si>
    <t>FPIMCA0814</t>
  </si>
  <si>
    <t>Xiaodong Zhang MED INT MED CARDIOLOGY PPM Only</t>
  </si>
  <si>
    <t>FPMPED0813</t>
  </si>
  <si>
    <t>Leonard Marks MED Pediatrics PPM Only</t>
  </si>
  <si>
    <t>FPNURS0812</t>
  </si>
  <si>
    <t>Jessica Draughon Moret School of Nursing PPM Only</t>
  </si>
  <si>
    <t>FPMPED0811</t>
  </si>
  <si>
    <t>Dean Blumberg MED Pediatrics PPM Only</t>
  </si>
  <si>
    <t>FPIMRH0810</t>
  </si>
  <si>
    <t>Iannis Adamopoulos MED Int Med Allergy PPM Only</t>
  </si>
  <si>
    <t>FPMHPH0809</t>
  </si>
  <si>
    <t>Eugene Renkin MED Physiology And Membrane Biol PPM Only</t>
  </si>
  <si>
    <t>FPLPSC0808</t>
  </si>
  <si>
    <t>Linda Acredolo PSYCHOLOGY PPM Only</t>
  </si>
  <si>
    <t>FPAANS0807</t>
  </si>
  <si>
    <t>Richard Blatchford ANIMAL SCIENCE PPM Only</t>
  </si>
  <si>
    <t>FPLHIS0806</t>
  </si>
  <si>
    <t>Ted Margadant HISTORY PPM Only</t>
  </si>
  <si>
    <t>FPAANS0805</t>
  </si>
  <si>
    <t>Anna Denicol ANIMAL SCIENCE PPM Only</t>
  </si>
  <si>
    <t>FPLCHI0804</t>
  </si>
  <si>
    <t>Adela De La Torre CHICANO STUDIES PPM Only</t>
  </si>
  <si>
    <t>FPMPAT0803</t>
  </si>
  <si>
    <t>Anthony Karnezis MED Pathology And Lab Medicine PPM Only</t>
  </si>
  <si>
    <t>FPMERM0802</t>
  </si>
  <si>
    <t>Vinh Le MED Emergency Medicine PPM Only</t>
  </si>
  <si>
    <t>FPMERM0801</t>
  </si>
  <si>
    <t>James D Kirk MED Emergency Medicine PPM Only</t>
  </si>
  <si>
    <t>FPALAW0800</t>
  </si>
  <si>
    <t>M Singer LAND AIR And WATER RESOURCES PPM Only</t>
  </si>
  <si>
    <t>FPLMAT0799</t>
  </si>
  <si>
    <t>Arthur Krener MATHEMATICS PPM Only</t>
  </si>
  <si>
    <t>FPABAE0798</t>
  </si>
  <si>
    <t>M Morris BIOLOGICAL And AG ENGINEERING PPM Only</t>
  </si>
  <si>
    <t>FPMPED0797</t>
  </si>
  <si>
    <t>Theresa Murdock Vlautin MED Pediatrics PPM Only</t>
  </si>
  <si>
    <t>FPMADM0796</t>
  </si>
  <si>
    <t>Thy Pham MED Deans Office PPM Only</t>
  </si>
  <si>
    <t>FPAFST0795</t>
  </si>
  <si>
    <t>Alyson Mitchell FOOD SCIENCE And TECHNOLOGY PPM Only</t>
  </si>
  <si>
    <t>FPLCHE0794</t>
  </si>
  <si>
    <t>Davide Donadio CHEMISTRY PPM Only</t>
  </si>
  <si>
    <t>FPMPMR0793</t>
  </si>
  <si>
    <t>Kaye Saurer Hermanson MED Physical Medicine And Rehab PPM Only</t>
  </si>
  <si>
    <t>FPAFST0792</t>
  </si>
  <si>
    <t>Nitin Nitin FOOD SCIENCE And TECHNOLOGY PPM Only</t>
  </si>
  <si>
    <t>FPLMAT0791</t>
  </si>
  <si>
    <t>T Tamura MATHEMATICS PPM Only</t>
  </si>
  <si>
    <t>FPLMSA0790</t>
  </si>
  <si>
    <t>Nicole Ranganath MIDDLE EAST SOUTH ASIA PROGRAM PPM Only</t>
  </si>
  <si>
    <t>FPIMGM0789</t>
  </si>
  <si>
    <t>Melody Tran Reina MED Int Med Genl Medicine PPM Only</t>
  </si>
  <si>
    <t>FPMPED0788</t>
  </si>
  <si>
    <t>Kristin Hoffman MED Pediatrics PPM Only</t>
  </si>
  <si>
    <t>FPAPLS0787</t>
  </si>
  <si>
    <t>Robert Travis PLANT SCIENCES PPM Only</t>
  </si>
  <si>
    <t>FPMRAD0786</t>
  </si>
  <si>
    <t>Rex Pillai MED Radiology PPM Only</t>
  </si>
  <si>
    <t>FPLPHY0785</t>
  </si>
  <si>
    <t>John Conway PHYSICS PPM Only</t>
  </si>
  <si>
    <t>FPLECN0783</t>
  </si>
  <si>
    <t>Robert Feenstra ECONOMICS PPM Only</t>
  </si>
  <si>
    <t>FPVPMI0782</t>
  </si>
  <si>
    <t>Jeroen Saeij VM PATHOLOGY MICRO And IMMUN PPM Only</t>
  </si>
  <si>
    <t>FPMBIO0781</t>
  </si>
  <si>
    <t>Frank Chuang MED Biochem And Molecular Med PPM Only</t>
  </si>
  <si>
    <t>FPMOBG0780</t>
  </si>
  <si>
    <t>Ratheany Sakbun MED Obstetrics And Gynecology PPM Only</t>
  </si>
  <si>
    <t>FPLSAP0779</t>
  </si>
  <si>
    <t>Mario Gonzalez SPANISH And PORTUGUESE PPM Only</t>
  </si>
  <si>
    <t>FPMPSY0778</t>
  </si>
  <si>
    <t>Nathaniel Mills MED Psychiatry And Behav Sci PPM Only</t>
  </si>
  <si>
    <t>FPAFST0777</t>
  </si>
  <si>
    <t>Diane Barrett FOOD SCIENCE And TECHNOLOGY PPM Only</t>
  </si>
  <si>
    <t>FPGSM10776</t>
  </si>
  <si>
    <t>Nicole Biggart GRADUATE SCHOOL OF MANAGEMENT PPM Only</t>
  </si>
  <si>
    <t>FPLDES0775</t>
  </si>
  <si>
    <t>Christina Cogdell DEPARTMENT OF DESIGN PPM Only</t>
  </si>
  <si>
    <t>FPIMHP0774</t>
  </si>
  <si>
    <t>Eric Daniel Signoff MED Int Med Hospitalist PPM Only</t>
  </si>
  <si>
    <t>FPMCEL0773</t>
  </si>
  <si>
    <t>Kenneth Beck MED Cell Biology And Human Anat PPM Only</t>
  </si>
  <si>
    <t>FPEECE0772</t>
  </si>
  <si>
    <t>Tsu Shuan Chang ELECT And COMP ENGR PPM Only</t>
  </si>
  <si>
    <t>FPADES0771</t>
  </si>
  <si>
    <t>Michael Springborn ENVIRONMENTAL SCIENCE And POLICY PPM Only</t>
  </si>
  <si>
    <t>FPMPSY0770</t>
  </si>
  <si>
    <t>Geetha G Reddy MED Psychiatry And Behav Sci PPM Only</t>
  </si>
  <si>
    <t>FPLEPS0769</t>
  </si>
  <si>
    <t>Sarah Roeske EARTH And PLANETARY SCIENCES PPM Only</t>
  </si>
  <si>
    <t>FPAENM0768</t>
  </si>
  <si>
    <t>Hugh Dingle ENTOMOLOGY NEMATOLOGY PPM Only</t>
  </si>
  <si>
    <t>FPVVSR0767</t>
  </si>
  <si>
    <t>Ehren Mclarty VM SURGRAD SCIENCE PPM Only</t>
  </si>
  <si>
    <t>FPALAW0766</t>
  </si>
  <si>
    <t>Mark Grismer LAND AIR And WATER RESOURCES PPM Only</t>
  </si>
  <si>
    <t>FPVVSR0765</t>
  </si>
  <si>
    <t>Milinda Lommer VM SURGRAD SCIENCE PPM Only</t>
  </si>
  <si>
    <t>FPLPSC0764</t>
  </si>
  <si>
    <t>Ross Thompson PSYCHOLOGY PPM Only</t>
  </si>
  <si>
    <t>FPMURO0763</t>
  </si>
  <si>
    <t>Marc Dallera MED Urologic Surgery PPM Only</t>
  </si>
  <si>
    <t>FPVVSR0762</t>
  </si>
  <si>
    <t>Derek D Cissell VM SURGRAD SCIENCE PPM Only</t>
  </si>
  <si>
    <t>FPAPLS0761</t>
  </si>
  <si>
    <t>Paul Gepts PLANT SCIENCES PPM Only</t>
  </si>
  <si>
    <t>FPEMAE0760</t>
  </si>
  <si>
    <t>Ian Kennedy MECHANICAL And AEROSPACE ENGR PPM Only</t>
  </si>
  <si>
    <t>FPMNSG0759</t>
  </si>
  <si>
    <t>Julius Ebinu MED Neurological Surgery PPM Only</t>
  </si>
  <si>
    <t>FPVVSR0758</t>
  </si>
  <si>
    <t>Lane W Johnson VM SURGRAD SCIENCE PPM Only</t>
  </si>
  <si>
    <t>FPAPLS0757</t>
  </si>
  <si>
    <t>Alison Berry PLANT SCIENCES PPM Only</t>
  </si>
  <si>
    <t>FPVVME0756</t>
  </si>
  <si>
    <t>David Hird VM MEDICINE And EPIDEMIOLOGY PPM Only</t>
  </si>
  <si>
    <t>FPMRAD0755</t>
  </si>
  <si>
    <t>John Livoni MED Radiology PPM Only</t>
  </si>
  <si>
    <t>FPMEPM0754</t>
  </si>
  <si>
    <t>Lorena Garcia MED Public Health Sciences PPM Only</t>
  </si>
  <si>
    <t>FPLPOL0753</t>
  </si>
  <si>
    <t>Stuart Hill POLITICAL SCIENCE PPM Only</t>
  </si>
  <si>
    <t>FPMPAT0752</t>
  </si>
  <si>
    <t>Michael Mcchesney MED Pathology And Lab Medicine PPM Only</t>
  </si>
  <si>
    <t>FPMURO0751</t>
  </si>
  <si>
    <t>Dana Nanigian MED Urologic Surgery PPM Only</t>
  </si>
  <si>
    <t>FPAPLS0750</t>
  </si>
  <si>
    <t>Richard Evans PLANT SCIENCES PPM Only</t>
  </si>
  <si>
    <t>FPMPED0749</t>
  </si>
  <si>
    <t>Douglas S Gross MED Pediatrics PPM Only</t>
  </si>
  <si>
    <t>FPAARE0748</t>
  </si>
  <si>
    <t>Samuel Logan AG And RESOURCE ECONOMICS PPM Only</t>
  </si>
  <si>
    <t>FPMPSY0747</t>
  </si>
  <si>
    <t>Glen Xiong MED Psychiatry And Behav Sci PPM Only</t>
  </si>
  <si>
    <t>FPLCHE0746</t>
  </si>
  <si>
    <t>R Britt CHEMISTRY PPM Only</t>
  </si>
  <si>
    <t>FPMINT0745</t>
  </si>
  <si>
    <t>Nour Karzoun MED Int Med Admin PPM Only</t>
  </si>
  <si>
    <t>FPALAW0744</t>
  </si>
  <si>
    <t>David Goldhamer LAND AIR And WATER RESOURCES PPM Only</t>
  </si>
  <si>
    <t>FPMNSG0743</t>
  </si>
  <si>
    <t>Gene Gurkoff MED Neurological Surgery PPM Only</t>
  </si>
  <si>
    <t>FPMPED0742</t>
  </si>
  <si>
    <t>Craig Mcdonald MED Pediatrics PPM Only</t>
  </si>
  <si>
    <t>FPMPMR0742</t>
  </si>
  <si>
    <t>Craig Mcdonald MED Physical Medicine And Rehab PPM Only</t>
  </si>
  <si>
    <t>FPEMAE0741</t>
  </si>
  <si>
    <t>Stephen Robinson MECHANICAL And AEROSPACE ENGR PPM Only</t>
  </si>
  <si>
    <t>FPABAE0740</t>
  </si>
  <si>
    <t>Daniel Frank BIOLOGICAL And AG ENGINEERING PPM Only</t>
  </si>
  <si>
    <t>FPBMMG0739</t>
  </si>
  <si>
    <t>Su Ju Lin MICROBIOLOGY And MOLEC GENETICS PPM Only</t>
  </si>
  <si>
    <t>FPMPED0738</t>
  </si>
  <si>
    <t>Bibiana Restrepo MED Pediatrics PPM Only</t>
  </si>
  <si>
    <t>FPIMNE0737</t>
  </si>
  <si>
    <t>Andrew Chin MED Int Med Nephrology PPM Only</t>
  </si>
  <si>
    <t>FPLSTA0736</t>
  </si>
  <si>
    <t>Francisco Samaniego STATISTICS PPM Only</t>
  </si>
  <si>
    <t>FPAPPA0735</t>
  </si>
  <si>
    <t>Amisha Poret Peterson PLANT PATHOLOGY PPM Only</t>
  </si>
  <si>
    <t>FPLANT0734</t>
  </si>
  <si>
    <t>Fatima Mojaddedi ANTHROPOLOGY PPM Only</t>
  </si>
  <si>
    <t>FPDEDU0733</t>
  </si>
  <si>
    <t>Maisha Winn EDUCATION PPM Only</t>
  </si>
  <si>
    <t>FPECEE0732</t>
  </si>
  <si>
    <t>Jay Lund CIVIL And ENVIRONMENTAL ENGR PPM Only</t>
  </si>
  <si>
    <t>FPIMPM0731</t>
  </si>
  <si>
    <t>Patricia L Parker MED Int Med Pulmonary PPM Only</t>
  </si>
  <si>
    <t>FPIMID0730</t>
  </si>
  <si>
    <t>David Gibson MED Int Med Infectious Dis PPM Only</t>
  </si>
  <si>
    <t>FPIMHO0729</t>
  </si>
  <si>
    <t>Julie Sutcliffe MED Int Med HEMONC PPM Only</t>
  </si>
  <si>
    <t>FPVPMI0728</t>
  </si>
  <si>
    <t>Christopher Barker VM PATHOLOGY MICRO And IMMUN PPM Only</t>
  </si>
  <si>
    <t>FPIMGM0727</t>
  </si>
  <si>
    <t>Jennifer Chen MED Int Med Genl Medicine PPM Only</t>
  </si>
  <si>
    <t>FPABAE0726</t>
  </si>
  <si>
    <t>Stavros Vougioukas BIOLOGICAL And AG ENGINEERING PPM Only</t>
  </si>
  <si>
    <t>FPLMAT0725</t>
  </si>
  <si>
    <t>Rohit Thomas MATHEMATICS PPM Only</t>
  </si>
  <si>
    <t>FPMFCM0724</t>
  </si>
  <si>
    <t>Donna Holscher MED Family And Community Med PPM Only</t>
  </si>
  <si>
    <t>FPMANS0723</t>
  </si>
  <si>
    <t>Julie Fowler MED Anesth And Pain Medicine PPM Only</t>
  </si>
  <si>
    <t>FPMNSG0722</t>
  </si>
  <si>
    <t>Marike Zwienenberg MED Neurological Surgery PPM Only</t>
  </si>
  <si>
    <t>FPLASA0721</t>
  </si>
  <si>
    <t>Susette Min ASIAN AMERICAN PPM Only</t>
  </si>
  <si>
    <t>FPMPED0720</t>
  </si>
  <si>
    <t>Chelsea Wicks MED Pediatrics PPM Only</t>
  </si>
  <si>
    <t>FPMPSY0719</t>
  </si>
  <si>
    <t>Jill Silverman MED Psychiatry And Behav Sci PPM Only</t>
  </si>
  <si>
    <t>FPTRAN0718</t>
  </si>
  <si>
    <t>Giovanni Circella INST OF TRANSPORTATION STUDIES PPM Only</t>
  </si>
  <si>
    <t>FPLCDM0717</t>
  </si>
  <si>
    <t>Kristopher Fallon CINEMA And DIGITAL MEDIA PPM Only</t>
  </si>
  <si>
    <t>FPLPOL0716</t>
  </si>
  <si>
    <t>Rodger Huckfeldt POLITICAL SCIENCE PPM Only</t>
  </si>
  <si>
    <t>FPLENL0715</t>
  </si>
  <si>
    <t>Scott Simmon ENGLISH PPM Only</t>
  </si>
  <si>
    <t>FPVPHR0714</t>
  </si>
  <si>
    <t>Heidi Rossow VM POPULATION HLTH And REPROD PPM Only</t>
  </si>
  <si>
    <t>FPIMEN0713</t>
  </si>
  <si>
    <t>Lars Berglund MED Int Med Endocrinology PPM Only</t>
  </si>
  <si>
    <t>FPMERM0712</t>
  </si>
  <si>
    <t>LilyAnne Jewett MED Emergency Medicine PPM Only</t>
  </si>
  <si>
    <t>FPMSUR0711</t>
  </si>
  <si>
    <t>Garth Utter MED Surgery PPM Only</t>
  </si>
  <si>
    <t>FPIMGM0710</t>
  </si>
  <si>
    <t>Farah Shaheen MED Int Med Genl Medicine PPM Only</t>
  </si>
  <si>
    <t>FPMANS0709</t>
  </si>
  <si>
    <t>Zheng Yuan Xia MED Anesth And Pain Medicine PPM Only</t>
  </si>
  <si>
    <t>FPMPED0708</t>
  </si>
  <si>
    <t>Arthur De Lorimier MED Pediatrics PPM Only</t>
  </si>
  <si>
    <t>FPECHE0707</t>
  </si>
  <si>
    <t>Yin Yeh CHEMICAL ENGINEERING PPM Only</t>
  </si>
  <si>
    <t>FPVPMI0706</t>
  </si>
  <si>
    <t>Melissa Macias Rioseco VM PATHOLOGY MICRO And IMMUN PPM Only</t>
  </si>
  <si>
    <t>FPMNSG0705</t>
  </si>
  <si>
    <t>Kee Kim MED Neurological Surgery PPM Only</t>
  </si>
  <si>
    <t>FPLCOM0704</t>
  </si>
  <si>
    <t>Amy Motlagh COMPARATIVE LITERATURE PPM Only</t>
  </si>
  <si>
    <t>FPVPMI0703</t>
  </si>
  <si>
    <t>Dennis Wilson VM PATHOLOGY MICRO And IMMUN PPM Only</t>
  </si>
  <si>
    <t>FPLDES0702</t>
  </si>
  <si>
    <t>D Gotelli DEPARTMENT OF DESIGN PPM Only</t>
  </si>
  <si>
    <t>FPMOBG0701</t>
  </si>
  <si>
    <t>Nancy Field MED Obstetrics And Gynecology PPM Only</t>
  </si>
  <si>
    <t>FPMINT0700</t>
  </si>
  <si>
    <t>Harold Burger MED Internal Medicine PPM Only</t>
  </si>
  <si>
    <t>FPLPHI0699</t>
  </si>
  <si>
    <t>Joel Friedman PHILOSOPHY PPM Only</t>
  </si>
  <si>
    <t>FPAWFC0698</t>
  </si>
  <si>
    <t>C Dewees WILDLIFE And FISHERIES BIOLOGY PPM Only</t>
  </si>
  <si>
    <t>FPAPPA0697</t>
  </si>
  <si>
    <t>Kendra Baumgartner PLANT PATHOLOGY PPM Only</t>
  </si>
  <si>
    <t>FPAPPA0696</t>
  </si>
  <si>
    <t>Robert Gilbertson PLANT PATHOLOGY PPM Only</t>
  </si>
  <si>
    <t>FPAFST0695</t>
  </si>
  <si>
    <t>Linda Harris FOOD SCIENCE And TECHNOLOGY PPM Only</t>
  </si>
  <si>
    <t>FPECHE0694</t>
  </si>
  <si>
    <t>Dewey Ryu CHEMICAL ENGINEERING PPM Only</t>
  </si>
  <si>
    <t>FPECHE0693</t>
  </si>
  <si>
    <t>Robert Powell CHEMICAL ENGINEERING PPM Only</t>
  </si>
  <si>
    <t>FPLCOM0692</t>
  </si>
  <si>
    <t>Sheldon Lu COMPARATIVE LITERATURE PPM Only</t>
  </si>
  <si>
    <t>FPBMMG0691</t>
  </si>
  <si>
    <t>Stephen Kowalczykowski MICROBIOLOGY And MOLEC GENETICS PPM Only</t>
  </si>
  <si>
    <t>FPLEPS0690</t>
  </si>
  <si>
    <t>Isabel Montanez EARTH And PLANETARY SCIENCES PPM Only</t>
  </si>
  <si>
    <t>FPVAPC0688</t>
  </si>
  <si>
    <t>Donald Curry VM ANAT PHYSIO And CELL BIOLOGY PPM Only</t>
  </si>
  <si>
    <t>FPMPAT0687</t>
  </si>
  <si>
    <t>Nam Tran MED Pathology And Lab Medicine PPM Only</t>
  </si>
  <si>
    <t>FPMPSY0686</t>
  </si>
  <si>
    <t>Suzanne Shimoyama MED Psychiatry And Behav Sci PPM Only</t>
  </si>
  <si>
    <t>FPMNEU0685</t>
  </si>
  <si>
    <t>John Olichney MED Neurology PPM Only</t>
  </si>
  <si>
    <t>FPMNEU0684</t>
  </si>
  <si>
    <t>Shawn Kile MED Neurology PPM Only</t>
  </si>
  <si>
    <t>FPIMGM0683</t>
  </si>
  <si>
    <t>Rachael Lucatorto MED Int Med Genl Medicine PPM Only</t>
  </si>
  <si>
    <t>FPMCEL0682</t>
  </si>
  <si>
    <t>Charles Lee MED Cell Biology And Human Anat PPM Only</t>
  </si>
  <si>
    <t>FPECSE0681</t>
  </si>
  <si>
    <t>Kwan Liu Ma ENGR COMPUTER SCIENCE PPM Only</t>
  </si>
  <si>
    <t>FPGSM10680</t>
  </si>
  <si>
    <t>Rong Chen GRADUATE SCHOOL OF MANAGEMENT PPM Only</t>
  </si>
  <si>
    <t>FPANUT0679</t>
  </si>
  <si>
    <t>Mrc Greenwood NUTRITION PPM Only</t>
  </si>
  <si>
    <t>FPMBIO0678</t>
  </si>
  <si>
    <t>Kit Lam MED Biochem And Molecular Med PPM Only</t>
  </si>
  <si>
    <t>FPMFCM0677</t>
  </si>
  <si>
    <t>Jay Roitman MED Family And Community Med PPM Only</t>
  </si>
  <si>
    <t>FPLASA0676</t>
  </si>
  <si>
    <t>Robyn Rodriguez ASIAN AMERICAN PPM Only</t>
  </si>
  <si>
    <t>FPIMNE0675</t>
  </si>
  <si>
    <t>Niti Madan MED Int Med Nephrology PPM Only</t>
  </si>
  <si>
    <t>FPBMCB0674</t>
  </si>
  <si>
    <t>Jonathan Scholey MOLECULAR And CELLULAR BIO PPM Only</t>
  </si>
  <si>
    <t>FPIMEN0673</t>
  </si>
  <si>
    <t>Charles Halsted MED Int Med Endocrinology PPM Only</t>
  </si>
  <si>
    <t>FPVPMI0672</t>
  </si>
  <si>
    <t>Linda Lowenstine VM PATHOLOGY MICRO And IMMUN PPM Only</t>
  </si>
  <si>
    <t>FPLGAR0671</t>
  </si>
  <si>
    <t>Sven Erik Rose GERMAN And RUSSIAN PPM Only</t>
  </si>
  <si>
    <t>FPDEDU0670</t>
  </si>
  <si>
    <t>Cary Trexler EDUCATION PPM Only</t>
  </si>
  <si>
    <t>FPMERM0669</t>
  </si>
  <si>
    <t>David Vinson MED Emergency Medicine PPM Only</t>
  </si>
  <si>
    <t>FPVHFS0668</t>
  </si>
  <si>
    <t>Beate Crossley CA ANIMAL HLTH And FOOD SAFETY LAB PPM Only</t>
  </si>
  <si>
    <t>FPLPHY0667</t>
  </si>
  <si>
    <t>Lawrence Coleman PHYSICS PPM Only</t>
  </si>
  <si>
    <t>FPMPMR0666</t>
  </si>
  <si>
    <t>M Sandel MED Physical Medicine And Rehab PPM Only</t>
  </si>
  <si>
    <t>FPLLIN0665</t>
  </si>
  <si>
    <t>Patrick Farrell LINGUISTICS PPM Only</t>
  </si>
  <si>
    <t>FPMADM0664</t>
  </si>
  <si>
    <t>Michael Bunuan MED Deans Office PPM Only</t>
  </si>
  <si>
    <t>FPNURS0663</t>
  </si>
  <si>
    <t>Felix Emond School of Nursing PPM Only</t>
  </si>
  <si>
    <t>FPLPHI0662</t>
  </si>
  <si>
    <t>Zoe Drayson PHILOSOPHY PPM Only</t>
  </si>
  <si>
    <t>FPMNEU0661</t>
  </si>
  <si>
    <t>Oanh Meyer MED Neurology PPM Only</t>
  </si>
  <si>
    <t>FPAPLS0660</t>
  </si>
  <si>
    <t>Amanda Crump PLANT SCIENCES PPM Only</t>
  </si>
  <si>
    <t>FPLPHY0659</t>
  </si>
  <si>
    <t>Albert De Roeck PHYSICS PPM Only</t>
  </si>
  <si>
    <t>FPLPHI0658</t>
  </si>
  <si>
    <t>Alyssa Thornton PHILOSOPHY PPM Only</t>
  </si>
  <si>
    <t>FPLSOC0657</t>
  </si>
  <si>
    <t>John Hall SOCIOLOGY PPM Only</t>
  </si>
  <si>
    <t>FPLPOL0656</t>
  </si>
  <si>
    <t>James F Adams POLITICAL SCIENCE PPM Only</t>
  </si>
  <si>
    <t>FPAVIT0655</t>
  </si>
  <si>
    <t>Ann Noble VITICULTURE And ENOLOGY PPM Only</t>
  </si>
  <si>
    <t>FPMNEU0654</t>
  </si>
  <si>
    <t>Masud Seyal MED Neurology PPM Only</t>
  </si>
  <si>
    <t>FPIMRH0653</t>
  </si>
  <si>
    <t>Dana Miller Blair MED Int Med Rheumatology PPM Only</t>
  </si>
  <si>
    <t>FPEBME0652</t>
  </si>
  <si>
    <t>Stephen Howell BIOMEDICAL ENGINEERING PPM Only</t>
  </si>
  <si>
    <t>FPLMAT0651</t>
  </si>
  <si>
    <t>Lawrence Marx MATHEMATICS PPM Only</t>
  </si>
  <si>
    <t>FPBMCB0650</t>
  </si>
  <si>
    <t>Raymond Rodriguez MOLECULAR And CELLULAR BIO PPM Only</t>
  </si>
  <si>
    <t>FPLFAI0649</t>
  </si>
  <si>
    <t>Dennis Dutschke FRENCH And ITALIAN PPM Only</t>
  </si>
  <si>
    <t>FPBMCB0648</t>
  </si>
  <si>
    <t>Silvia Carrasco Garcia MOLECULAR And CELLULAR BIO PPM Only</t>
  </si>
  <si>
    <t>FPBEVE0647</t>
  </si>
  <si>
    <t>John Stachowicz EVOLUTION And ECOLOGY PPM Only</t>
  </si>
  <si>
    <t>FPLCHI0646</t>
  </si>
  <si>
    <t>Marlene Mercado CHICANO STUDIES PPM Only</t>
  </si>
  <si>
    <t>FPALAW0645</t>
  </si>
  <si>
    <t>Jan Hopmans LAND AIR And WATER RESOURCES PPM Only</t>
  </si>
  <si>
    <t>FPGSM10644</t>
  </si>
  <si>
    <t>Donald Topkis GRADUATE SCHOOL OF MANAGEMENT PPM Only</t>
  </si>
  <si>
    <t>FPIMID0643</t>
  </si>
  <si>
    <t>Satya Dandekar MED Int Med Infectious Dis PPM Only</t>
  </si>
  <si>
    <t>FPLECN0642</t>
  </si>
  <si>
    <t>Andres Mauricio Carvajal Escobar ECONOMICS PPM Only</t>
  </si>
  <si>
    <t>FPMCEL0641</t>
  </si>
  <si>
    <t>John Hess MED Cell Biology And Human Anat PPM Only</t>
  </si>
  <si>
    <t>FPAANS0640</t>
  </si>
  <si>
    <t>Annie King ANIMAL SCIENCE PPM Only</t>
  </si>
  <si>
    <t>FPMINT0639</t>
  </si>
  <si>
    <t>Philip Eulie MED Int Med Admin PPM Only</t>
  </si>
  <si>
    <t>FPAHCE0638</t>
  </si>
  <si>
    <t>Robert Wiener HUMAN ECOLOGY PPM Only</t>
  </si>
  <si>
    <t>FPAENM0637</t>
  </si>
  <si>
    <t>Robert Kimsey ENTOMOLOGY NEMATOLOGY PPM Only</t>
  </si>
  <si>
    <t>FPLHIS0636</t>
  </si>
  <si>
    <t>Kathleen Stuart HISTORY PPM Only</t>
  </si>
  <si>
    <t>FPLMUS0635</t>
  </si>
  <si>
    <t>Zoila Munoz Diaz MUSIC PPM Only</t>
  </si>
  <si>
    <t>FPLPSC0634</t>
  </si>
  <si>
    <t>Joanna Scheib PSYCHOLOGY PPM Only</t>
  </si>
  <si>
    <t>FPLSOC0633</t>
  </si>
  <si>
    <t>Diane Wolf SOCIOLOGY PPM Only</t>
  </si>
  <si>
    <t>FPMFCM0632</t>
  </si>
  <si>
    <t>Anthony Jerant MED Family And Community Med PPM Only</t>
  </si>
  <si>
    <t>FPLSDA0631</t>
  </si>
  <si>
    <t>Frederick Simoons LS DEAN PPM Only</t>
  </si>
  <si>
    <t>FPMPED0630</t>
  </si>
  <si>
    <t>Fatema Iqbal MED Pediatrics PPM Only</t>
  </si>
  <si>
    <t>FPLUWP0629</t>
  </si>
  <si>
    <t>Greg Glazner UNIVERSITY WRITING PROGRAM PPM Only</t>
  </si>
  <si>
    <t>FPMADM0628</t>
  </si>
  <si>
    <t>Luz Guerrero MED Deans Office PPM Only</t>
  </si>
  <si>
    <t>FPMPHA0627</t>
  </si>
  <si>
    <t>Julie Bossuyt MED Pharmacology PPM Only</t>
  </si>
  <si>
    <t>FPAPPA0626</t>
  </si>
  <si>
    <t>Johan Leveau PLANT PATHOLOGY PPM Only</t>
  </si>
  <si>
    <t>FPLSDA0625</t>
  </si>
  <si>
    <t>K Thompson LS DEAN PPM Only</t>
  </si>
  <si>
    <t>FPADES0624</t>
  </si>
  <si>
    <t>Mark Schwartz ENVIRONMENTAL SCIENCE And POLICY PPM Only</t>
  </si>
  <si>
    <t>FPLENL0623</t>
  </si>
  <si>
    <t>Richard Levin ENGLISH PPM Only</t>
  </si>
  <si>
    <t>FPLSOC0622</t>
  </si>
  <si>
    <t>Dustin Wayne Mabry Kiskaddon SOCIOLOGY PPM Only</t>
  </si>
  <si>
    <t>FPVVME0621</t>
  </si>
  <si>
    <t>John Madigan VM MEDICINE And EPIDEMIOLOGY PPM Only</t>
  </si>
  <si>
    <t>FPGSM10620</t>
  </si>
  <si>
    <t>Michael Palazzolo GRADUATE SCHOOL OF MANAGEMENT PPM Only</t>
  </si>
  <si>
    <t>FPMDER0619</t>
  </si>
  <si>
    <t>Roslyn Isseroff MED Dermatology PPM Only</t>
  </si>
  <si>
    <t>FPMDER0618</t>
  </si>
  <si>
    <t>Ern Loh MED Dermatology PPM Only</t>
  </si>
  <si>
    <t>FPLECN0616</t>
  </si>
  <si>
    <t>Athanasios Geromichalos ECONOMICS PPM Only</t>
  </si>
  <si>
    <t>FPAFST0615</t>
  </si>
  <si>
    <t>Charles Bamforth FOOD SCIENCE And TECHNOLOGY PPM Only</t>
  </si>
  <si>
    <t>FPVAPC0614</t>
  </si>
  <si>
    <t>Juan Claudio Gutierrez VM ANAT PHYSIO And CELL BIOLOGY PPM Only</t>
  </si>
  <si>
    <t>FPMHPH0613</t>
  </si>
  <si>
    <t>S Gray MED Physiology And Membrane Biol PPM Only</t>
  </si>
  <si>
    <t>FPMERM0612</t>
  </si>
  <si>
    <t>Galen Baker MED Emergency Medicine PPM Only</t>
  </si>
  <si>
    <t>FPALAW0611</t>
  </si>
  <si>
    <t>M Silk LAND AIR And WATER RESOURCES PPM Only</t>
  </si>
  <si>
    <t>FPLPHI0610</t>
  </si>
  <si>
    <t>George Wilson PHILOSOPHY PPM Only</t>
  </si>
  <si>
    <t>FPALAW0609</t>
  </si>
  <si>
    <t>Shu Hua Chen LAND AIR And WATER RESOURCES PPM Only</t>
  </si>
  <si>
    <t>FPLCHE0608</t>
  </si>
  <si>
    <t>Nancy True CHEMISTRY PPM Only</t>
  </si>
  <si>
    <t>FPAHCE0607</t>
  </si>
  <si>
    <t>Marjorie Visser HUMAN ECOLOGY PPM Only</t>
  </si>
  <si>
    <t>FPMANS0606</t>
  </si>
  <si>
    <t>Aubrey Yao MED Anesth And Pain Medicine PPM Only</t>
  </si>
  <si>
    <t>FPMOTO0605</t>
  </si>
  <si>
    <t>Jamie Funamura MED Otolaryngology PPM Only</t>
  </si>
  <si>
    <t>FPECHM0604</t>
  </si>
  <si>
    <t>Yayoi Takamura MATERIALS SCIENCE And ENGINEERING PPM Only</t>
  </si>
  <si>
    <t>FPLMUS0603</t>
  </si>
  <si>
    <t>Albert Mcneil MUSIC PPM Only</t>
  </si>
  <si>
    <t>FPAFST0602</t>
  </si>
  <si>
    <t>Pamela Tom FOOD SCIENCE And TECHNOLOGY PPM Only</t>
  </si>
  <si>
    <t>FPAHCE0601</t>
  </si>
  <si>
    <t>Catherine Brinkley HUMAN ECOLOGY PPM Only</t>
  </si>
  <si>
    <t>FPAPLS0600</t>
  </si>
  <si>
    <t>Georgia Drakakaki PLANT SCIENCES PPM Only</t>
  </si>
  <si>
    <t>FPVVSR0599</t>
  </si>
  <si>
    <t>Kelsey Brust VM SURGRAD SCIENCE PPM Only</t>
  </si>
  <si>
    <t>FPGSM10598</t>
  </si>
  <si>
    <t>Joseph Chen GRADUATE SCHOOL OF MANAGEMENT PPM Only</t>
  </si>
  <si>
    <t>FPVVME0597</t>
  </si>
  <si>
    <t>Munashe Chigerwe VM MEDICINE And EPIDEMIOLOGY PPM Only</t>
  </si>
  <si>
    <t>FPBMCB0596</t>
  </si>
  <si>
    <t>Celina Juliano MOLECULAR And CELLULAR BIO PPM Only</t>
  </si>
  <si>
    <t>FPLSAP0595</t>
  </si>
  <si>
    <t>Agustina Carando SPANISH And PORTUGUESE PPM Only</t>
  </si>
  <si>
    <t>FPAHCE0594</t>
  </si>
  <si>
    <t>Michael Rios HUMAN ECOLOGY PPM Only</t>
  </si>
  <si>
    <t>FPLSAP0593</t>
  </si>
  <si>
    <t>Claudia Sanchez Gutierrez SPANISH And PORTUGUESE PPM Only</t>
  </si>
  <si>
    <t>FPBMMG0592</t>
  </si>
  <si>
    <t>David Pratt MICROBIOLOGY And MOLEC GENETICS PPM Only</t>
  </si>
  <si>
    <t>FPABAE0591</t>
  </si>
  <si>
    <t>James Thompson BIOLOGICAL And AG ENGINEERING PPM Only</t>
  </si>
  <si>
    <t>FPIMNE0590</t>
  </si>
  <si>
    <t>Lorien Dalrymple MED Int Med Nephrology PPM Only</t>
  </si>
  <si>
    <t>FPAANS0589</t>
  </si>
  <si>
    <t>Michael Ryan Miller ANIMAL SCIENCE PPM Only</t>
  </si>
  <si>
    <t>FPLSOC0588</t>
  </si>
  <si>
    <t>Ming Cheng Lo SOCIOLOGY PPM Only</t>
  </si>
  <si>
    <t>FPMOBG0587</t>
  </si>
  <si>
    <t>Aimee Eyvazzadeh MED Obstetrics And Gynecology PPM Only</t>
  </si>
  <si>
    <t>FPIMHO0586</t>
  </si>
  <si>
    <t>Mamta Parikh MED Int Med HEMONC PPM Only</t>
  </si>
  <si>
    <t>FPLCHE0585</t>
  </si>
  <si>
    <t>Julia Chamberlain CHEMISTRY PPM Only</t>
  </si>
  <si>
    <t>FPECSE0584</t>
  </si>
  <si>
    <t>Joel Porquet ENGR COMPUTER SCIENCE PPM Only</t>
  </si>
  <si>
    <t>FPVVME0583</t>
  </si>
  <si>
    <t>Carrie Palm VM MEDICINE And EPIDEMIOLOGY PPM Only</t>
  </si>
  <si>
    <t>FPAFST0582</t>
  </si>
  <si>
    <t>Chester Price FOOD SCIENCE And TECHNOLOGY PPM Only</t>
  </si>
  <si>
    <t>FPIMEN0581</t>
  </si>
  <si>
    <t>Thomas Aoki MED Int Med Endocrinology PPM Only</t>
  </si>
  <si>
    <t>FPMANS0580</t>
  </si>
  <si>
    <t>Kristin E Bennett MED Anesth And Pain Medicine PPM Only</t>
  </si>
  <si>
    <t>FPLANT0579</t>
  </si>
  <si>
    <t>Donald Donham ANTHROPOLOGY PPM Only</t>
  </si>
  <si>
    <t>FPMPHA0578</t>
  </si>
  <si>
    <t>Ye Chen Izu MED Pharmacology PPM Only</t>
  </si>
  <si>
    <t>FPACHE0577</t>
  </si>
  <si>
    <t>Lenna Ontai HUMAN ECOLOGY PPM Only</t>
  </si>
  <si>
    <t>FPLECN0576</t>
  </si>
  <si>
    <t>Peter Lindert ECONOMICS PPM Only</t>
  </si>
  <si>
    <t>FPEMAE0575</t>
  </si>
  <si>
    <t>Vinod Narayanan MECHANICAL And AEROSPACE ENGR PPM Only</t>
  </si>
  <si>
    <t>FPMPSY0574</t>
  </si>
  <si>
    <t>Alan Koike MED Psychiatry And Behav Sci PPM Only</t>
  </si>
  <si>
    <t>FPLREL0573</t>
  </si>
  <si>
    <t>Allison Coudert RELIGIOUS STUDIES PPM Only</t>
  </si>
  <si>
    <t>FPLSTA0572</t>
  </si>
  <si>
    <t>Fushing Hsieh STATISTICS PPM Only</t>
  </si>
  <si>
    <t>FPLPHY0571</t>
  </si>
  <si>
    <t>Joseph Kiskis PHYSICS PPM Only</t>
  </si>
  <si>
    <t>FPMFCM0570</t>
  </si>
  <si>
    <t>Patrick Lowerre MED Family And Community Med PPM Only</t>
  </si>
  <si>
    <t>FPIMEN0569</t>
  </si>
  <si>
    <t>Manish Upadhyay MED Int Med Endocrinology PPM Only</t>
  </si>
  <si>
    <t>FPLIBR0568</t>
  </si>
  <si>
    <t>Juri Stratford UCDLIBRARY PPM Only</t>
  </si>
  <si>
    <t>FPABAE0567</t>
  </si>
  <si>
    <t>Irwin Donis Gonzalez BIOLOGICAL And AG ENGINEERING PPM Only</t>
  </si>
  <si>
    <t>FPLCHI0566</t>
  </si>
  <si>
    <t>Yvette Flores CHICANO STUDIES PPM Only</t>
  </si>
  <si>
    <t>FPLENL0565</t>
  </si>
  <si>
    <t>Peter Hays ENGLISH PPM Only</t>
  </si>
  <si>
    <t>FPMURO0564</t>
  </si>
  <si>
    <t>Joon Ha Ok MED Urologic Surgery PPM Only</t>
  </si>
  <si>
    <t>FPAPPA0563</t>
  </si>
  <si>
    <t>Daniel Kluepfel PLANT PATHOLOGY PPM Only</t>
  </si>
  <si>
    <t>FPAPLS0563</t>
  </si>
  <si>
    <t>Daniel Kluepfel PLANT SCIENCES PPM Only</t>
  </si>
  <si>
    <t>FPMERM0562</t>
  </si>
  <si>
    <t>Robert Derlet MED Emergency Medicine PPM Only</t>
  </si>
  <si>
    <t>FPMORT0561</t>
  </si>
  <si>
    <t>Hai Le MED Orthopaedic Surgery PPM Only</t>
  </si>
  <si>
    <t>FPLLAW0560</t>
  </si>
  <si>
    <t>Brian Soucek SCHOOL OF LAW PPM Only</t>
  </si>
  <si>
    <t>FPVVME0559</t>
  </si>
  <si>
    <t>William Wilson VM MEDICINE And EPIDEMIOLOGY PPM Only</t>
  </si>
  <si>
    <t>FPECSE0558</t>
  </si>
  <si>
    <t>Joshua McCoy ENGR COMPUTER SCIENCE PPM Only</t>
  </si>
  <si>
    <t>FPVVSR0557</t>
  </si>
  <si>
    <t>Gregg Kortz VM SURGRAD SCIENCE PPM Only</t>
  </si>
  <si>
    <t>FPMPSY0556</t>
  </si>
  <si>
    <t>Anu Gupta MED Psychiatry And Behav Sci PPM Only</t>
  </si>
  <si>
    <t>FPMRAD0555</t>
  </si>
  <si>
    <t>Kriti Gwal MED Radiology PPM Only</t>
  </si>
  <si>
    <t>FPLGAR0554</t>
  </si>
  <si>
    <t>Olga Stuchebrukhov GERMAN And RUSSIAN PPM Only</t>
  </si>
  <si>
    <t>FPDEDU0553</t>
  </si>
  <si>
    <t>Nancy Gorman EDUCATION PPM Only</t>
  </si>
  <si>
    <t>FPEBME0552</t>
  </si>
  <si>
    <t>Volkmar Heinrich BIOMEDICAL ENGINEERING PPM Only</t>
  </si>
  <si>
    <t>FPMPED0551</t>
  </si>
  <si>
    <t>Trinh Truong MED Pediatrics PPM Only</t>
  </si>
  <si>
    <t>FPLEAL0550</t>
  </si>
  <si>
    <t>Haruko Sakakibara EAST ASIAN LANGUAGES and CULTURES PPM Only</t>
  </si>
  <si>
    <t>FPLCOM0549</t>
  </si>
  <si>
    <t>Neil Larsen COMPARATIVE LITERATURE PPM Only</t>
  </si>
  <si>
    <t>FPVAPC0548</t>
  </si>
  <si>
    <t>Alfred Heusner VM ANAT PHYSIO And CELL BIOLOGY PPM Only</t>
  </si>
  <si>
    <t>FPMEPM0547</t>
  </si>
  <si>
    <t>Erin Griffin MED Public Health Sciences PPM Only</t>
  </si>
  <si>
    <t>FPMPED0546</t>
  </si>
  <si>
    <t>Kathleen Angkustsiri MED Pediatrics PPM Only</t>
  </si>
  <si>
    <t>FPLLAW0545</t>
  </si>
  <si>
    <t>George G Demos SCHOOL OF LAW PPM Only</t>
  </si>
  <si>
    <t>FPIMNE0544</t>
  </si>
  <si>
    <t>Jose Morfin MED Int Med Nephrology PPM Only</t>
  </si>
  <si>
    <t>FPLDRA0543</t>
  </si>
  <si>
    <t>Stuart Carroll THEATRE And DANCE PPM Only</t>
  </si>
  <si>
    <t>FPLAST0542</t>
  </si>
  <si>
    <t>Graham J Mcdougal ART And ART HISTORY PPM Only</t>
  </si>
  <si>
    <t>FPACHE0541</t>
  </si>
  <si>
    <t>Edward Mcniel HUMAN ECOLOGY PPM Only</t>
  </si>
  <si>
    <t>FPMPED0540</t>
  </si>
  <si>
    <t>Erik Fernandez Y Garcia MED Pediatrics PPM Only</t>
  </si>
  <si>
    <t>FPACHE0539</t>
  </si>
  <si>
    <t>Jonathan London HUMAN ECOLOGY PPM Only</t>
  </si>
  <si>
    <t>FPLMAT0538</t>
  </si>
  <si>
    <t>Donald Norton MATHEMATICS PPM Only</t>
  </si>
  <si>
    <t>FPLDRA0537</t>
  </si>
  <si>
    <t>Lawrence Bogad THEATRE And DANCE PPM Only</t>
  </si>
  <si>
    <t>FPADNO0536</t>
  </si>
  <si>
    <t>Helene Dillard AGR And ENV SCI DEANS OFFICE PPM Only</t>
  </si>
  <si>
    <t>FPMMIC0535</t>
  </si>
  <si>
    <t>Dennis Hartigan Oconnor MED Medical Microbiology And Imm PPM Only</t>
  </si>
  <si>
    <t>FPEECE0534</t>
  </si>
  <si>
    <t>Kent Wilken ELECT And COMP ENGR PPM Only</t>
  </si>
  <si>
    <t>FPVVSR0533</t>
  </si>
  <si>
    <t>Kathryn Koehler VM SURGRAD SCIENCE PPM Only</t>
  </si>
  <si>
    <t>FPLLAW0532</t>
  </si>
  <si>
    <t>Carter White SCHOOL OF LAW PPM Only</t>
  </si>
  <si>
    <t>FPVVSR0531</t>
  </si>
  <si>
    <t>Denis Marcellin Little VM SURGRAD SCIENCE PPM Only</t>
  </si>
  <si>
    <t>FPLNAS0530</t>
  </si>
  <si>
    <t>Jessica Perea NATIVE AMERICAN STUDIES PPM Only</t>
  </si>
  <si>
    <t>FPMFCM0529</t>
  </si>
  <si>
    <t>Curtis L Witcher MED Family And Community Med PPM Only</t>
  </si>
  <si>
    <t>FPIMPM0528</t>
  </si>
  <si>
    <t>Gibbe Parsons MED Int Med Pulmonary PPM Only</t>
  </si>
  <si>
    <t>FPVVME0527</t>
  </si>
  <si>
    <t>Tim Carpenter VM MEDICINE And EPIDEMIOLOGY PPM Only</t>
  </si>
  <si>
    <t>FPIMGI0526</t>
  </si>
  <si>
    <t>Ronald Hsu MED Int Med Gastroenterology PPM Only</t>
  </si>
  <si>
    <t>FPLPHI0525</t>
  </si>
  <si>
    <t>William Bossart PHILOSOPHY PPM Only</t>
  </si>
  <si>
    <t>FPMPED0524</t>
  </si>
  <si>
    <t>Laura Prakash MED Pediatrics PPM Only</t>
  </si>
  <si>
    <t>FPMINT0523</t>
  </si>
  <si>
    <t>Andrew Chan MED Internal Medicine PPM Only</t>
  </si>
  <si>
    <t>FPAANS0522</t>
  </si>
  <si>
    <t>James Fadel ANIMAL SCIENCE PPM Only</t>
  </si>
  <si>
    <t>FPMPED0521</t>
  </si>
  <si>
    <t>Joseph Schulman MED Pediatrics PPM Only</t>
  </si>
  <si>
    <t>FPMFCM0520</t>
  </si>
  <si>
    <t>Nathan Hitzeman MED Family And Community Med PPM Only</t>
  </si>
  <si>
    <t>FPIMCA0519</t>
  </si>
  <si>
    <t>Sandhya Venugopal MED INT MED CARDIOLOGY PPM Only</t>
  </si>
  <si>
    <t>FPVPHR0518</t>
  </si>
  <si>
    <t>James Cullor VM POPULATION HLTH And REPROD PPM Only</t>
  </si>
  <si>
    <t>FPVPMI0517</t>
  </si>
  <si>
    <t>Karen Shapiro VM PATHOLOGY MICRO And IMMUN PPM Only</t>
  </si>
  <si>
    <t>FPECSE6293</t>
  </si>
  <si>
    <t>Alex Gamero Garrido Computer Science PPM Only</t>
  </si>
  <si>
    <t>FPECSE6294</t>
  </si>
  <si>
    <t>Dongyu Liu Computer Science PPM Only</t>
  </si>
  <si>
    <t>FPECSE6295</t>
  </si>
  <si>
    <t>Muhao Chen Computer Science PPM Only</t>
  </si>
  <si>
    <t>FPECSE0516</t>
  </si>
  <si>
    <t>Annamaria B Amenta ENGR COMPUTER SCIENCE PPM Only</t>
  </si>
  <si>
    <t>FPLCHE0515</t>
  </si>
  <si>
    <t>Annaliese Franz CHEMISTRY PPM Only</t>
  </si>
  <si>
    <t>FPMPED0514</t>
  </si>
  <si>
    <t>Mamie Barrow MED Pediatrics PPM Only</t>
  </si>
  <si>
    <t>FPAPLS0513</t>
  </si>
  <si>
    <t>Montague Demment PLANT SCIENCES PPM Only</t>
  </si>
  <si>
    <t>FPAANS0512</t>
  </si>
  <si>
    <t>S I Doroshov ANIMAL SCIENCE PPM Only</t>
  </si>
  <si>
    <t>FPIMHP0511</t>
  </si>
  <si>
    <t>James N Welch MED Int Med Hospitalist PPM Only</t>
  </si>
  <si>
    <t>FPLENL0510</t>
  </si>
  <si>
    <t>Matthew Vernon ENGLISH PPM Only</t>
  </si>
  <si>
    <t>FPMBIO0509</t>
  </si>
  <si>
    <t>Yuanpei Li MED Biochem And Molecular Med PPM Only</t>
  </si>
  <si>
    <t>FPMSUR0508</t>
  </si>
  <si>
    <t>Jesus Garcia MED Surgery PPM Only</t>
  </si>
  <si>
    <t>FPMURO0507</t>
  </si>
  <si>
    <t>John Palmer MED Urologic Surgery PPM Only</t>
  </si>
  <si>
    <t>FPIMPM0506</t>
  </si>
  <si>
    <t>John Connolly MED Int Med Pulmonary PPM Only</t>
  </si>
  <si>
    <t>FPLIBR0505</t>
  </si>
  <si>
    <t>Karl Kocher UCDLIBRARY PPM Only</t>
  </si>
  <si>
    <t>FPLLAW0504</t>
  </si>
  <si>
    <t>Menesh Patel SCHOOL OF LAW PPM Only</t>
  </si>
  <si>
    <t>FPPROV0503</t>
  </si>
  <si>
    <t>John Marx OFFICE OF THE PROVOST PPM Only</t>
  </si>
  <si>
    <t>FPMPED0502</t>
  </si>
  <si>
    <t>Andrew Katz MED Pediatrics PPM Only</t>
  </si>
  <si>
    <t>FPECHE0501</t>
  </si>
  <si>
    <t>Nir Goldman CHEMICAL ENGINEERING PPM Only</t>
  </si>
  <si>
    <t>FPLLAW0499</t>
  </si>
  <si>
    <t>Bill Hing SCHOOL OF LAW PPM Only</t>
  </si>
  <si>
    <t>FPMPED0498</t>
  </si>
  <si>
    <t>Boyd Goetzman MED Pediatrics PPM Only</t>
  </si>
  <si>
    <t>FPEECE0497</t>
  </si>
  <si>
    <t>Richard Kiehl ELECT And COMP ENGR PPM Only</t>
  </si>
  <si>
    <t>FPLHIS0496</t>
  </si>
  <si>
    <t>Hsueh Chiang HISTORY PPM Only</t>
  </si>
  <si>
    <t>FPIMHO0495</t>
  </si>
  <si>
    <t>Sally Denardo MED Int Med HEMONC PPM Only</t>
  </si>
  <si>
    <t>FPLENL0494</t>
  </si>
  <si>
    <t>Daniel S Langford ENGLISH PPM Only</t>
  </si>
  <si>
    <t>FPANUT0493</t>
  </si>
  <si>
    <t>Danielle Lemay NUTRITION PPM Only</t>
  </si>
  <si>
    <t>FPAANS0492</t>
  </si>
  <si>
    <t>Huaijun Zhou ANIMAL SCIENCE PPM Only</t>
  </si>
  <si>
    <t>FPEMAE0491</t>
  </si>
  <si>
    <t>Nesrin Sarigul Klijn MECHANICAL And AEROSPACE ENGR PPM Only</t>
  </si>
  <si>
    <t>FPAPLS0490</t>
  </si>
  <si>
    <t>Thomas Buckley PLANT SCIENCES PPM Only</t>
  </si>
  <si>
    <t>FPLENL0489</t>
  </si>
  <si>
    <t>David Simpson ENGLISH PPM Only</t>
  </si>
  <si>
    <t>FPMPED0488</t>
  </si>
  <si>
    <t>Kiran Nandalike MED Pediatrics PPM Only</t>
  </si>
  <si>
    <t>FPAFST0487</t>
  </si>
  <si>
    <t>Glenn Young FOOD SCIENCE And TECHNOLOGY PPM Only</t>
  </si>
  <si>
    <t>FPAFST0485</t>
  </si>
  <si>
    <t>John German FOOD SCIENCE And TECHNOLOGY PPM Only</t>
  </si>
  <si>
    <t>FPBNPB0484</t>
  </si>
  <si>
    <t>Ann Hedrick NEURO PHYSIO And BEHAVIOR PPM Only</t>
  </si>
  <si>
    <t>FPMHPH0483</t>
  </si>
  <si>
    <t>Jerry Green MED Physiology And Membrane Biol PPM Only</t>
  </si>
  <si>
    <t>FPLSTA0482</t>
  </si>
  <si>
    <t>Can Le STATISTICS PPM Only</t>
  </si>
  <si>
    <t>FPBMCB0481</t>
  </si>
  <si>
    <t>Judy Callis MOLECULAR And CELLULAR BIO PPM Only</t>
  </si>
  <si>
    <t>FPLHIS0480</t>
  </si>
  <si>
    <t>Baki Tezcan HISTORY PPM Only</t>
  </si>
  <si>
    <t>FPAPLS0479</t>
  </si>
  <si>
    <t>Derek Young PLANT SCIENCES PPM Only</t>
  </si>
  <si>
    <t>FPVVSR0478</t>
  </si>
  <si>
    <t>Katherine Hansen VM SURGRAD SCIENCE PPM Only</t>
  </si>
  <si>
    <t>FPAENM0477</t>
  </si>
  <si>
    <t>Norman Gary ENTOMOLOGY NEMATOLOGY PPM Only</t>
  </si>
  <si>
    <t>FPLCHE0476</t>
  </si>
  <si>
    <t>Kyle Crabtree CHEMISTRY PPM Only</t>
  </si>
  <si>
    <t>FPLAHI0475</t>
  </si>
  <si>
    <t>Harvey Himelfarb ART And ART HISTORY PPM Only</t>
  </si>
  <si>
    <t>FPLUWP0474</t>
  </si>
  <si>
    <t>Katherine Arosteguy UNIVERSITY WRITING PROGRAM PPM Only</t>
  </si>
  <si>
    <t>FPGSM10473</t>
  </si>
  <si>
    <t>Robert Smiley GRADUATE SCHOOL OF MANAGEMENT PPM Only</t>
  </si>
  <si>
    <t>FPLUWP0472</t>
  </si>
  <si>
    <t>Sasha Abramsky UNIVERSITY WRITING PROGRAM PPM Only</t>
  </si>
  <si>
    <t>FPLDRA0471</t>
  </si>
  <si>
    <t>Barbara Sellers Young THEATRE And DANCE PPM Only</t>
  </si>
  <si>
    <t>FPVAPC0470</t>
  </si>
  <si>
    <t>Walter Tyler VM ANAT PHYSIO And CELL BIOLOGY PPM Only</t>
  </si>
  <si>
    <t>FPLAAS0469</t>
  </si>
  <si>
    <t>Milmon Harrison AFRICAN AMERICAN AFRICAN STDS PPM Only</t>
  </si>
  <si>
    <t>FPMPSY0468</t>
  </si>
  <si>
    <t>Kiet Truong MED Psychiatry And Behav Sci PPM Only</t>
  </si>
  <si>
    <t>FPEBME0467</t>
  </si>
  <si>
    <t>Steven George BIOMEDICAL ENGINEERING PPM Only</t>
  </si>
  <si>
    <t>FPLPSC0466</t>
  </si>
  <si>
    <t>Charles Tart PSYCHOLOGY PPM Only</t>
  </si>
  <si>
    <t>FPLCOM0465</t>
  </si>
  <si>
    <t>Amy Riddle COMPARATIVE LITERATURE PPM Only</t>
  </si>
  <si>
    <t>FPBNPB0463</t>
  </si>
  <si>
    <t>Erwin Bautista NEURO PHYSIO And BEHAVIOR PPM Only</t>
  </si>
  <si>
    <t>FPLNAS0462</t>
  </si>
  <si>
    <t>Steve Crum NATIVE AMERICAN STUDIES PPM Only</t>
  </si>
  <si>
    <t>FPECEE0461</t>
  </si>
  <si>
    <t>Karl Romstad CIVIL And ENVIRONMENTAL ENGR PPM Only</t>
  </si>
  <si>
    <t>FPMRAD0460</t>
  </si>
  <si>
    <t>Cyrus Bateni MED Radiology PPM Only</t>
  </si>
  <si>
    <t>FPAPLS0459</t>
  </si>
  <si>
    <t>Mary Cadenasso PLANT SCIENCES PPM Only</t>
  </si>
  <si>
    <t>FPLHIS0457</t>
  </si>
  <si>
    <t>Sally Mckee HISTORY PPM Only</t>
  </si>
  <si>
    <t>FPMPSY0456</t>
  </si>
  <si>
    <t>Joe Tupin MED Psychiatry And Behav Sci PPM Only</t>
  </si>
  <si>
    <t>FPIMHO0455</t>
  </si>
  <si>
    <t>Scott Christensen MED Int Med HEMONC PPM Only</t>
  </si>
  <si>
    <t>FPMPED0454</t>
  </si>
  <si>
    <t>Jeanny Park MED Pediatrics PPM Only</t>
  </si>
  <si>
    <t>FPMBIO0453</t>
  </si>
  <si>
    <t>Thomas Jue MED Biochem And Molecular Med PPM Only</t>
  </si>
  <si>
    <t>FPVPMI0452</t>
  </si>
  <si>
    <t>Roy Pool VM PATHOLOGY MICRO And IMMUN PPM Only</t>
  </si>
  <si>
    <t>FPMOBG0451</t>
  </si>
  <si>
    <t>Gary Leiserowitz MED Obstetrics And Gynecology PPM Only</t>
  </si>
  <si>
    <t>FPIMGM0450</t>
  </si>
  <si>
    <t>Michael Wilkes MED Int Med Genl Medicine PPM Only</t>
  </si>
  <si>
    <t>FPMOPH0449</t>
  </si>
  <si>
    <t>Susanna Park MED Eye Center PPM Only</t>
  </si>
  <si>
    <t>FPIMHP0448</t>
  </si>
  <si>
    <t>Tianyi Wang MED Int Med Hospitalist PPM Only</t>
  </si>
  <si>
    <t>FPAPLS0447</t>
  </si>
  <si>
    <t>Roger Chetelat PLANT SCIENCES PPM Only</t>
  </si>
  <si>
    <t>FPMPSY0446</t>
  </si>
  <si>
    <t>Leigh Harrington MED Psychiatry And Behav Sci PPM Only</t>
  </si>
  <si>
    <t>FPAVIT0445</t>
  </si>
  <si>
    <t>Hildegarde Heymann VITICULTURE And ENOLOGY PPM Only</t>
  </si>
  <si>
    <t>FPMARO0444</t>
  </si>
  <si>
    <t>Robin Stern MED Radiation Oncology PPM Only</t>
  </si>
  <si>
    <t>FPIMGI0443</t>
  </si>
  <si>
    <t>Sarah Flores MED Int Med Gastroenterology PPM Only</t>
  </si>
  <si>
    <t>FPMDER0442</t>
  </si>
  <si>
    <t>Shelby Kear MED Dermatology PPM Only</t>
  </si>
  <si>
    <t>FPMPSY0441</t>
  </si>
  <si>
    <t>Christine Nordahl MED Psychiatry And Behav Sci PPM Only</t>
  </si>
  <si>
    <t>FPALAW0440</t>
  </si>
  <si>
    <t>Randy Dahlgren LAND AIR And WATER RESOURCES PPM Only</t>
  </si>
  <si>
    <t>FPMOBG0439</t>
  </si>
  <si>
    <t>Scott Gale MED Obstetrics And Gynecology PPM Only</t>
  </si>
  <si>
    <t>FPLCOM0438</t>
  </si>
  <si>
    <t>Cheryl Ross COMPARATIVE LITERATURE PPM Only</t>
  </si>
  <si>
    <t>FPECEE0437</t>
  </si>
  <si>
    <t>Miguel Jaller Martelo CIVIL And ENVIRONMENTAL ENGR PPM Only</t>
  </si>
  <si>
    <t>FPMPED0435</t>
  </si>
  <si>
    <t>Mary Jacena S Leigh MED Pediatrics PPM Only</t>
  </si>
  <si>
    <t>FPBCNS0434</t>
  </si>
  <si>
    <t>Kim McAllister CENTER FOR NEUROSCIENCE PPM Only</t>
  </si>
  <si>
    <t>FPMNEU0434</t>
  </si>
  <si>
    <t>Kim McAllister MED Neurology PPM Only</t>
  </si>
  <si>
    <t>FPIMGM0433</t>
  </si>
  <si>
    <t>Tamika Coy MED Int Med Genl Medicine PPM Only</t>
  </si>
  <si>
    <t>FPMDER0432</t>
  </si>
  <si>
    <t>Peter Lynch MED Dermatology PPM Only</t>
  </si>
  <si>
    <t>FPMFCM0431</t>
  </si>
  <si>
    <t>Elizabeth Lewis MED Family And Community Med PPM Only</t>
  </si>
  <si>
    <t>FPAPLS0430</t>
  </si>
  <si>
    <t>Astrid Volder PLANT SCIENCES PPM Only</t>
  </si>
  <si>
    <t>FPIMNE0429</t>
  </si>
  <si>
    <t>Nasim Wiegley MED Int Med Nephrology PPM Only</t>
  </si>
  <si>
    <t>FPECSE0428</t>
  </si>
  <si>
    <t>Peter Linz ENGR COMPUTER SCIENCE PPM Only</t>
  </si>
  <si>
    <t>FPLPSC0427</t>
  </si>
  <si>
    <t>Danielle Stolzenberg PSYCHOLOGY PPM Only</t>
  </si>
  <si>
    <t>FPIMEN0426</t>
  </si>
  <si>
    <t>Ajay Sood MED Int Med Endocrinology PPM Only</t>
  </si>
  <si>
    <t>FPAPLS0425</t>
  </si>
  <si>
    <t>Thomas Gradziel PLANT SCIENCES PPM Only</t>
  </si>
  <si>
    <t>FPBNPB0424</t>
  </si>
  <si>
    <t>John Werner NEURO PHYSIO And BEHAVIOR PPM Only</t>
  </si>
  <si>
    <t>FPGSM10423</t>
  </si>
  <si>
    <t>Peter Clark GRADUATE SCHOOL OF MANAGEMENT PPM Only</t>
  </si>
  <si>
    <t>FPECHM0422</t>
  </si>
  <si>
    <t>Sabyasachi Sen MATERIALS SCIENCE And ENGINEERING PPM Only</t>
  </si>
  <si>
    <t>FPMPED0421</t>
  </si>
  <si>
    <t>Dawn M Blacker MED Pediatrics PPM Only</t>
  </si>
  <si>
    <t>FPACHE0420</t>
  </si>
  <si>
    <t>Lorence Oki HUMAN ECOLOGY PPM Only</t>
  </si>
  <si>
    <t>FPLNAS0419</t>
  </si>
  <si>
    <t>Hulleah Tsinhnahjinnie NATIVE AMERICAN STUDIES PPM Only</t>
  </si>
  <si>
    <t>FPVVME0418</t>
  </si>
  <si>
    <t>Emily Berryhill VM MEDICINE And EPIDEMIOLOGY PPM Only</t>
  </si>
  <si>
    <t>FPACHE0417</t>
  </si>
  <si>
    <t>Nina Napawan HUMAN ECOLOGY PPM Only</t>
  </si>
  <si>
    <t>FPLCHE0416</t>
  </si>
  <si>
    <t>Jesus Velazquez Mojica CHEMISTRY PPM Only</t>
  </si>
  <si>
    <t>FPAPLS0415</t>
  </si>
  <si>
    <t>Dina St Clair PLANT SCIENCES PPM Only</t>
  </si>
  <si>
    <t>FPEMAE0414</t>
  </si>
  <si>
    <t>Myron Hoffman MECHANICAL And AEROSPACE ENGR PPM Only</t>
  </si>
  <si>
    <t>FPAPLS0413</t>
  </si>
  <si>
    <t>Daniel Runcie PLANT SCIENCES PPM Only</t>
  </si>
  <si>
    <t>FPACHE0412</t>
  </si>
  <si>
    <t>Eric Larsen HUMAN ECOLOGY PPM Only</t>
  </si>
  <si>
    <t>FPAFST0411</t>
  </si>
  <si>
    <t>Everett Bandman FOOD SCIENCE And TECHNOLOGY PPM Only</t>
  </si>
  <si>
    <t>FPMRAD0410</t>
  </si>
  <si>
    <t>Osama Raslan MED Radiology PPM Only</t>
  </si>
  <si>
    <t>FPLENL0409</t>
  </si>
  <si>
    <t>Linda Morris ENGLISH PPM Only</t>
  </si>
  <si>
    <t>FPMDER0408</t>
  </si>
  <si>
    <t>Zhenrui Shi MED Dermatology PPM Only</t>
  </si>
  <si>
    <t>FPMOBG0407</t>
  </si>
  <si>
    <t>Stephen Boyers MED Obstetrics And Gynecology PPM Only</t>
  </si>
  <si>
    <t>FPMANS0406</t>
  </si>
  <si>
    <t>Lara Moser MED Anesth And Pain Medicine PPM Only</t>
  </si>
  <si>
    <t>FPMINT0405</t>
  </si>
  <si>
    <t>Rajasekar Jagadeesan MED Int Med Admin PPM Only</t>
  </si>
  <si>
    <t>FPAANS0404</t>
  </si>
  <si>
    <t>Mary Delany ANIMAL SCIENCE PPM Only</t>
  </si>
  <si>
    <t>FPMPED0403</t>
  </si>
  <si>
    <t>Michael Choy MED Pediatrics PPM Only</t>
  </si>
  <si>
    <t>FPLECN0402</t>
  </si>
  <si>
    <t>Jenna Stearns ECONOMICS PPM Only</t>
  </si>
  <si>
    <t>FPNURS0401</t>
  </si>
  <si>
    <t>Tae Youn Kim School of Nursing PPM Only</t>
  </si>
  <si>
    <t>FPMURO0400</t>
  </si>
  <si>
    <t>John Gould MED Urologic Surgery PPM Only</t>
  </si>
  <si>
    <t>FPLLAW0399</t>
  </si>
  <si>
    <t>E Rabin SCHOOL OF LAW PPM Only</t>
  </si>
  <si>
    <t>FPLANT0398</t>
  </si>
  <si>
    <t>Robert Bettinger ANTHROPOLOGY PPM Only</t>
  </si>
  <si>
    <t>FPECEE0397</t>
  </si>
  <si>
    <t>Aikaterini Ziotopoulou CIVIL And ENVIRONMENTAL ENGR PPM Only</t>
  </si>
  <si>
    <t>FPMPMR0396</t>
  </si>
  <si>
    <t>Chris Shin MED Physical Medicine And Rehab PPM Only</t>
  </si>
  <si>
    <t>FPIMGM0395</t>
  </si>
  <si>
    <t>Paul Aronowitz MED Int Med Genl Medicine PPM Only</t>
  </si>
  <si>
    <t>FPAPLS0394</t>
  </si>
  <si>
    <t>Lin Wu PLANT SCIENCES PPM Only</t>
  </si>
  <si>
    <t>FPMPSY0393</t>
  </si>
  <si>
    <t>Martin H Leamon MED Psychiatry And Behav Sci PPM Only</t>
  </si>
  <si>
    <t>FPVPMI0392</t>
  </si>
  <si>
    <t>Stephen Barthold VM PATHOLOGY MICRO And IMMUN PPM Only</t>
  </si>
  <si>
    <t>FPLLAW0391</t>
  </si>
  <si>
    <t>Albert Lin SCHOOL OF LAW PPM Only</t>
  </si>
  <si>
    <t>FPMPSY0390</t>
  </si>
  <si>
    <t>Jeffrey Gerstein MED Psychiatry And Behav Sci PPM Only</t>
  </si>
  <si>
    <t>FPLAAS0389</t>
  </si>
  <si>
    <t>Elizabeth Mukiibi AFRICAN AMERICAN AFRICAN STDS PPM Only</t>
  </si>
  <si>
    <t>FPIMHP0388</t>
  </si>
  <si>
    <t>Noelle Boctor MED Int Med Hospitalist PPM Only</t>
  </si>
  <si>
    <t>FPMPSY0387</t>
  </si>
  <si>
    <t>Susan Boulware MED Psychiatry And Behav Sci PPM Only</t>
  </si>
  <si>
    <t>FPMSUR0386</t>
  </si>
  <si>
    <t>David Wisner MED Surgery PPM Only</t>
  </si>
  <si>
    <t>FPLCHE0385</t>
  </si>
  <si>
    <t>Kyrylo Kovnir CHEMISTRY PPM Only</t>
  </si>
  <si>
    <t>FPMEPM0384</t>
  </si>
  <si>
    <t>Marc Schenker MED Public Health Sciences PPM Only</t>
  </si>
  <si>
    <t>FPLCHE0383</t>
  </si>
  <si>
    <t>Gerd Lamar CHEMISTRY PPM Only</t>
  </si>
  <si>
    <t>FPLPOL0382</t>
  </si>
  <si>
    <t>Walter Stone POLITICAL SCIENCE PPM Only</t>
  </si>
  <si>
    <t>FPAPLS0381</t>
  </si>
  <si>
    <t>Jeffrey Mitchell PLANT SCIENCES PPM Only</t>
  </si>
  <si>
    <t>FPMPED0380</t>
  </si>
  <si>
    <t>Sharon Joo MED Pediatrics PPM Only</t>
  </si>
  <si>
    <t>FPMPSY0379</t>
  </si>
  <si>
    <t>Melissa Bauman MED Psychiatry And Behav Sci PPM Only</t>
  </si>
  <si>
    <t>FPMCEL0378</t>
  </si>
  <si>
    <t>Paul Primakoff MED Cell Biology And Human Anat PPM Only</t>
  </si>
  <si>
    <t>FPLHIS0377</t>
  </si>
  <si>
    <t>Michael Saler HISTORY PPM Only</t>
  </si>
  <si>
    <t>FPBNPB0376</t>
  </si>
  <si>
    <t>Stacey Combes NEURO PHYSIO And BEHAVIOR PPM Only</t>
  </si>
  <si>
    <t>FPLCLA0375</t>
  </si>
  <si>
    <t>Emily Albu CLASSICS PPM Only</t>
  </si>
  <si>
    <t>FPIMRH0374</t>
  </si>
  <si>
    <t>Rosemary Hallett MED Int Med Rheumatology PPM Only</t>
  </si>
  <si>
    <t>FPMRAD0373</t>
  </si>
  <si>
    <t>Jasjeet Bindra MED Radiology PPM Only</t>
  </si>
  <si>
    <t>FPMANS0372</t>
  </si>
  <si>
    <t>Niroop Ravula MED Anesth And Pain Medicine PPM Only</t>
  </si>
  <si>
    <t>FPVPMI0371</t>
  </si>
  <si>
    <t>Verena Affolter VM PATHOLOGY MICRO And IMMUN PPM Only</t>
  </si>
  <si>
    <t>FPDEDU0370</t>
  </si>
  <si>
    <t>Pauline Holmes EDUCATION PPM Only</t>
  </si>
  <si>
    <t>FPLEAL0369</t>
  </si>
  <si>
    <t>Yumiko Shibata EAST ASIAN LANG And CULTURES PPM Only</t>
  </si>
  <si>
    <t>FPMPSY0368</t>
  </si>
  <si>
    <t>Jean Gonsier Gerdin MED Psychiatry And Behav Sci PPM Only</t>
  </si>
  <si>
    <t>FPIMNE0366</t>
  </si>
  <si>
    <t>Baback Roshanravan MED Int Med Nephrology PPM Only</t>
  </si>
  <si>
    <t>FPIMGM0364</t>
  </si>
  <si>
    <t>Calvin Hirsch MED Int Med Genl Medicine PPM Only</t>
  </si>
  <si>
    <t>FPAFST0363</t>
  </si>
  <si>
    <t>Christopher Simmons FOOD SCIENCE And TECHNOLOGY PPM Only</t>
  </si>
  <si>
    <t>FPANUT0362</t>
  </si>
  <si>
    <t>Joan Frank NUTRITION PPM Only</t>
  </si>
  <si>
    <t>FPMEPM0361</t>
  </si>
  <si>
    <t>Susan Stewart MED Public Health Sciences PPM Only</t>
  </si>
  <si>
    <t>FPMORT0360</t>
  </si>
  <si>
    <t>James Van Den Bogaerde MED Orthopaedic Surgery PPM Only</t>
  </si>
  <si>
    <t>FPMERM0359</t>
  </si>
  <si>
    <t>Devin Harper MED Emergency Medicine PPM Only</t>
  </si>
  <si>
    <t>FPAPLS0358</t>
  </si>
  <si>
    <t>Cameron Pittelkow PLANT SCIENCES PPM Only</t>
  </si>
  <si>
    <t>FPMPSY0357</t>
  </si>
  <si>
    <t>Alfred Rowlett MED Psychiatry And Behav Sci PPM Only</t>
  </si>
  <si>
    <t>FPMERM0356</t>
  </si>
  <si>
    <t>Angela Jarman MED Emergency Medicine PPM Only</t>
  </si>
  <si>
    <t>FPMMIC0355</t>
  </si>
  <si>
    <t>Maria Mudryj MED Medical Microbiology And Imm PPM Only</t>
  </si>
  <si>
    <t>FPLASA0354</t>
  </si>
  <si>
    <t>Kieu Linh Valverde ASIAN AMERICAN PPM Only</t>
  </si>
  <si>
    <t>FPVPHR0353</t>
  </si>
  <si>
    <t>Charles Hjerpe VM POPULATION HLTH And REPROD PPM Only</t>
  </si>
  <si>
    <t>FPLPSC0352</t>
  </si>
  <si>
    <t>Jeffrey Sherman PSYCHOLOGY PPM Only</t>
  </si>
  <si>
    <t>FPAETX0351</t>
  </si>
  <si>
    <t>John Whitehead ENVIRONMENTAL TOXICOLOGY PPM Only</t>
  </si>
  <si>
    <t>FPDEDU0350</t>
  </si>
  <si>
    <t>Richard Figueroa EDUCATION PPM Only</t>
  </si>
  <si>
    <t>FPEECE0349</t>
  </si>
  <si>
    <t>Andrew Dienes ELECT And COMP ENGR PPM Only</t>
  </si>
  <si>
    <t>FPACHE0348</t>
  </si>
  <si>
    <t>Kali Trzesniewski HUMAN ECOLOGY PPM Only</t>
  </si>
  <si>
    <t>FPLIBR0347</t>
  </si>
  <si>
    <t>Marcia Meister UCDLIBRARY PPM Only</t>
  </si>
  <si>
    <t>FPMEPM0346</t>
  </si>
  <si>
    <t>Eric Nelson MED Public Health Sciences PPM Only</t>
  </si>
  <si>
    <t>FPMDER0345</t>
  </si>
  <si>
    <t>Chung Yin Stanley Chan MED Dermatology PPM Only</t>
  </si>
  <si>
    <t>FPMANS0344</t>
  </si>
  <si>
    <t>Michael Jung MED Anesth And Pain Medicine PPM Only</t>
  </si>
  <si>
    <t>FPMSUR0343</t>
  </si>
  <si>
    <t>Gary Raff MED Surgery PPM Only</t>
  </si>
  <si>
    <t>FPIMRH0342</t>
  </si>
  <si>
    <t>James Kong MED Int Med Rheumatology PPM Only</t>
  </si>
  <si>
    <t>FPLENL0341</t>
  </si>
  <si>
    <t>Elizabeth Freeman ENGLISH PPM Only</t>
  </si>
  <si>
    <t>FPMNEU0340</t>
  </si>
  <si>
    <t>Ricardo Maselli MED Neurology PPM Only</t>
  </si>
  <si>
    <t>FPEMAE0339</t>
  </si>
  <si>
    <t>Ty Lasky MECHANICAL And AEROSPACE ENGR PPM Only</t>
  </si>
  <si>
    <t>FPECEE0338</t>
  </si>
  <si>
    <t>Alissa Kendall CIVIL And ENVIRONMENTAL ENGR PPM Only</t>
  </si>
  <si>
    <t>FPLLAW0336</t>
  </si>
  <si>
    <t>Lisa Ikemoto SCHOOL OF LAW PPM Only</t>
  </si>
  <si>
    <t>FPMFCM0335</t>
  </si>
  <si>
    <t>Muhammad Shabbir MED Family And Community Med PPM Only</t>
  </si>
  <si>
    <t>FPMARO0334</t>
  </si>
  <si>
    <t>Arta Monjazeb MED Radiation Oncology PPM Only</t>
  </si>
  <si>
    <t>FPAPPA0333</t>
  </si>
  <si>
    <t>Beth Teviotdale PLANT PATHOLOGY PPM Only</t>
  </si>
  <si>
    <t>FPAENM0332</t>
  </si>
  <si>
    <t>Christian Nansen ENTOMOLOGY NEMATOLOGY PPM Only</t>
  </si>
  <si>
    <t>FPLANT0331</t>
  </si>
  <si>
    <t>Teresa Steele ANTHROPOLOGY PPM Only</t>
  </si>
  <si>
    <t>FPMANS0330</t>
  </si>
  <si>
    <t>Jeffrey Uppington MED Anesth And Pain Medicine PPM Only</t>
  </si>
  <si>
    <t>FPMPSY0329</t>
  </si>
  <si>
    <t>Puja Chadha MED Psychiatry And Behav Sci PPM Only</t>
  </si>
  <si>
    <t>FPLUWP0328</t>
  </si>
  <si>
    <t>Sean Mcdonnell UNIVERSITY WRITING PROGRAM PPM Only</t>
  </si>
  <si>
    <t>FPAPLS0327</t>
  </si>
  <si>
    <t>Mohsen Mesgaran PLANT SCIENCES PPM Only</t>
  </si>
  <si>
    <t>FPIMGI0326</t>
  </si>
  <si>
    <t>Jeffrey Ko MED Int Med Gastroenterology PPM Only</t>
  </si>
  <si>
    <t>FPAANS0325</t>
  </si>
  <si>
    <t>Thomas Famula ANIMAL SCIENCE PPM Only</t>
  </si>
  <si>
    <t>FPMEPM0324</t>
  </si>
  <si>
    <t>Maria Ramos MED Public Health Sciences PPM Only</t>
  </si>
  <si>
    <t>FPALAW0323</t>
  </si>
  <si>
    <t>Anthony Ogeen LAND AIR And WATER RESOURCES PPM Only</t>
  </si>
  <si>
    <t>FPVVSR0322</t>
  </si>
  <si>
    <t>Eric Johnson VM SURGRAD SCIENCE PPM Only</t>
  </si>
  <si>
    <t>FPAARE0321</t>
  </si>
  <si>
    <t>Warren Johnston AG And RESOURCE ECONOMICS PPM Only</t>
  </si>
  <si>
    <t>FPMPED0320</t>
  </si>
  <si>
    <t>Eric Kurzrock MED Pediatrics PPM Only</t>
  </si>
  <si>
    <t>FPMURO0320</t>
  </si>
  <si>
    <t>Eric Kurzrock MED Urologic Surgery PPM Only</t>
  </si>
  <si>
    <t>FPECSE0319</t>
  </si>
  <si>
    <t>R Walters ENGR COMPUTER SCIENCE PPM Only</t>
  </si>
  <si>
    <t>FPVHFS0318</t>
  </si>
  <si>
    <t>Patricia Blanchard CA ANIMAL HLTH And FOOD SAFETY LAB PPM Only</t>
  </si>
  <si>
    <t>FPAWFC0317</t>
  </si>
  <si>
    <t>Robert Furrow WILDLIFE And FISHERIES BIOLOGY PPM Only</t>
  </si>
  <si>
    <t>FPMPSY0316</t>
  </si>
  <si>
    <t>Sufen Chiu MED Psychiatry And Behav Sci PPM Only</t>
  </si>
  <si>
    <t>FPLEPS0315</t>
  </si>
  <si>
    <t>Sujoy Mukhopadhyay EARTH And PLANETARY SCIENCES PPM Only</t>
  </si>
  <si>
    <t>FPIMHO0314</t>
  </si>
  <si>
    <t>Michael Degregorio MED Int Med HEMONC PPM Only</t>
  </si>
  <si>
    <t>FPMCEL0313</t>
  </si>
  <si>
    <t>Henry Ho MED Cell Biology And Human Anat PPM Only</t>
  </si>
  <si>
    <t>FPVPMI0312</t>
  </si>
  <si>
    <t>Chris Miller VM PATHOLOGY MICRO And IMMUN PPM Only</t>
  </si>
  <si>
    <t>FPMINT0312</t>
  </si>
  <si>
    <t>Chris Miller MED Internal Medicine PPM Only</t>
  </si>
  <si>
    <t>FPMANS0311</t>
  </si>
  <si>
    <t>Amira M Safwat MED Anesth And Pain Medicine PPM Only</t>
  </si>
  <si>
    <t>FPMINT0310</t>
  </si>
  <si>
    <t>Sanyukta S Pawar MED Internal Medicine PPM Only</t>
  </si>
  <si>
    <t>FPMURO0309</t>
  </si>
  <si>
    <t>Aron Bruhn MED Urologic Surgery PPM Only</t>
  </si>
  <si>
    <t>FPMINT0308</t>
  </si>
  <si>
    <t>Christopher Smith MED Int Med Admin PPM Only</t>
  </si>
  <si>
    <t>FPLCHE0307</t>
  </si>
  <si>
    <t>Dylan Murray CHEMISTRY PPM Only</t>
  </si>
  <si>
    <t>FPMPED0306</t>
  </si>
  <si>
    <t>Kevin Coulter MED Pediatrics PPM Only</t>
  </si>
  <si>
    <t>FPANUT0304</t>
  </si>
  <si>
    <t>Reina Engle Stone NUTRITION PPM Only</t>
  </si>
  <si>
    <t>FPABAE0303</t>
  </si>
  <si>
    <t>Bruce Hartsough BIOLOGICAL And AG ENGINEERING PPM Only</t>
  </si>
  <si>
    <t>FPEMAE0302</t>
  </si>
  <si>
    <t>Paul Erickson MECHANICAL And AEROSPACE ENGR PPM Only</t>
  </si>
  <si>
    <t>FPLUWP0301</t>
  </si>
  <si>
    <t>Jared Haynes UNIVERSITY WRITING PROGRAM PPM Only</t>
  </si>
  <si>
    <t>FPVPHR0300</t>
  </si>
  <si>
    <t>Thomas Farver VM POPULATION HLTH And REPROD PPM Only</t>
  </si>
  <si>
    <t>FPMPSY0299</t>
  </si>
  <si>
    <t>Sarah Hays MED Psychiatry And Behav Sci PPM Only</t>
  </si>
  <si>
    <t>FPVPMI0298</t>
  </si>
  <si>
    <t>Barbara Byrne VM PATHOLOGY MICRO And IMMUN PPM Only</t>
  </si>
  <si>
    <t>FPLCHE0297</t>
  </si>
  <si>
    <t>Andrew Fisher CHEMISTRY PPM Only</t>
  </si>
  <si>
    <t>FPVPMI0296</t>
  </si>
  <si>
    <t>Patricia Conrad VM PATHOLOGY MICRO And IMMUN PPM Only</t>
  </si>
  <si>
    <t>FPMPSY0295</t>
  </si>
  <si>
    <t>Katherine Elliott MED Psychiatry And Behav Sci PPM Only</t>
  </si>
  <si>
    <t>FPMNEU6306</t>
  </si>
  <si>
    <t>Samantha Allen MED Neurology PPM Only</t>
  </si>
  <si>
    <t>FPMNEU6322</t>
  </si>
  <si>
    <t>Cameron Sadegh MED Neurology PPM Only</t>
  </si>
  <si>
    <t>FPMNEU0294</t>
  </si>
  <si>
    <t>Celia Chang MED Neurology PPM Only</t>
  </si>
  <si>
    <t>FPIMNE0293</t>
  </si>
  <si>
    <t>Nandakishor Kapa MED Int Med Nephrology PPM Only</t>
  </si>
  <si>
    <t>FPACHE0292</t>
  </si>
  <si>
    <t>Daniel Choe HUMAN ECOLOGY PPM Only</t>
  </si>
  <si>
    <t>FPIMHO0291</t>
  </si>
  <si>
    <t>Moon Chen MED Int Med HEMONC PPM Only</t>
  </si>
  <si>
    <t>FPLPSC0290</t>
  </si>
  <si>
    <t>Erin Kinnally PSYCHOLOGY PPM Only</t>
  </si>
  <si>
    <t>FPMSUR0289</t>
  </si>
  <si>
    <t>Thomas Stevenson MED Surgery PPM Only</t>
  </si>
  <si>
    <t>FPLLIN0288</t>
  </si>
  <si>
    <t>David Corina LINGUISTICS PPM Only</t>
  </si>
  <si>
    <t>FPVVME0287</t>
  </si>
  <si>
    <t>Niels Pedersen VM MEDICINE And EPIDEMIOLOGY PPM Only</t>
  </si>
  <si>
    <t>FPMPSY0286</t>
  </si>
  <si>
    <t>Kay Blacker MED Psychiatry And Behav Sci PPM Only</t>
  </si>
  <si>
    <t>FPDEDU0285</t>
  </si>
  <si>
    <t>Megan Bettis EDUCATION PPM Only</t>
  </si>
  <si>
    <t>FPLMAT0284</t>
  </si>
  <si>
    <t>Gary Kurowski MATHEMATICS PPM Only</t>
  </si>
  <si>
    <t>FPECSE0283</t>
  </si>
  <si>
    <t>Christopher Nitta ENGR COMPUTER SCIENCE PPM Only</t>
  </si>
  <si>
    <t>FPAPLS0282</t>
  </si>
  <si>
    <t>Wayne Lanini PLANT SCIENCES PPM Only</t>
  </si>
  <si>
    <t>FPIMHP0281</t>
  </si>
  <si>
    <t>Flora L Chang MED Int Med Hospitalist PPM Only</t>
  </si>
  <si>
    <t>FPAPLS0280</t>
  </si>
  <si>
    <t>Kenneth Tate PLANT SCIENCES PPM Only</t>
  </si>
  <si>
    <t>FPECHE0279</t>
  </si>
  <si>
    <t>Spyros I Tseregounis CHEMICAL ENGINEERING PPM Only</t>
  </si>
  <si>
    <t>FPLCLA0278</t>
  </si>
  <si>
    <t>D Traill CLASSICS PPM Only</t>
  </si>
  <si>
    <t>FPIMGI0277</t>
  </si>
  <si>
    <t>Thomas Prindiville MED Int Med Gastroenterology PPM Only</t>
  </si>
  <si>
    <t>FPIMCA0276</t>
  </si>
  <si>
    <t>Maia Eng MED INT MED CARDIOLOGY PPM Only</t>
  </si>
  <si>
    <t>FPMPED0275</t>
  </si>
  <si>
    <t>Charles Beauchamp MED Pediatrics PPM Only</t>
  </si>
  <si>
    <t>FPMERM0274</t>
  </si>
  <si>
    <t>Jaymin Patel MED Emergency Medicine PPM Only</t>
  </si>
  <si>
    <t>FPNEVA0273</t>
  </si>
  <si>
    <t>Roger Ingram UCCE NEVADA PLACER COUNTY PPM Only</t>
  </si>
  <si>
    <t>FPSTAN0272</t>
  </si>
  <si>
    <t>Kenneth Willmarth UCCE STANISLAUS COUNTY PPM Only</t>
  </si>
  <si>
    <t>FPKINC0271</t>
  </si>
  <si>
    <t>Bruce Roberts UCCE KINGS COUNTY PPM Only</t>
  </si>
  <si>
    <t>FPCCMP0270</t>
  </si>
  <si>
    <t>Thomas Kearney UCCE CAPITOL CORRIDOR MCP PPM Only</t>
  </si>
  <si>
    <t>FPGLEN0269</t>
  </si>
  <si>
    <t>Pamela Geisel UCCE GLENN COUNTY PPM Only</t>
  </si>
  <si>
    <t>FPCOLU0268</t>
  </si>
  <si>
    <t>Michael Murray UCCE COLUSA PPM Only</t>
  </si>
  <si>
    <t>FPLNAS0267</t>
  </si>
  <si>
    <t>Lenya Quinn Davidson NATIVE AMERICAN STUDIES PPM Only</t>
  </si>
  <si>
    <t>FPCNTR0266</t>
  </si>
  <si>
    <t>Shelley Murdock UCCE CONTRA COSTA COUNTY PPM Only</t>
  </si>
  <si>
    <t>FPMERC0265</t>
  </si>
  <si>
    <t>Alejandro Castillo UCCE MERCED COUNTY PPM Only</t>
  </si>
  <si>
    <t>FPIMPE0264</t>
  </si>
  <si>
    <t>Eric Natwick UCCE IMPERIAL COUNTY PPM Only</t>
  </si>
  <si>
    <t>FPDIEG0263</t>
  </si>
  <si>
    <t>Sue Manglallan UCCE SAN DIEGO COUNTY PPM Only</t>
  </si>
  <si>
    <t>FPLOSA0262</t>
  </si>
  <si>
    <t>Edwina Williams UCCE LOS ANGELES COUNTY PPM Only</t>
  </si>
  <si>
    <t>FPIMPE0261</t>
  </si>
  <si>
    <t>Keith Mayberry UCCE IMPERIAL COUNTY PPM Only</t>
  </si>
  <si>
    <t>FPNAPA0260</t>
  </si>
  <si>
    <t>Marciel Klenk UCCE NAPA COUNTY PPM Only</t>
  </si>
  <si>
    <t>FPFMCP0259</t>
  </si>
  <si>
    <t>Joe Camarillo UCCE FRESNO MADERA MCP PPM Only</t>
  </si>
  <si>
    <t>FPBUTT0258</t>
  </si>
  <si>
    <t>Randall Mutters UCCE BUTTE PPM Only</t>
  </si>
  <si>
    <t>FPRIVE0257</t>
  </si>
  <si>
    <t>Jose Aguiar UCCE RIVERSIDE COUNTY PPM Only</t>
  </si>
  <si>
    <t>FPLUIS0256</t>
  </si>
  <si>
    <t>Mark Gaskell UCCE SAN LUIS OBISPO COUNTY PPM Only</t>
  </si>
  <si>
    <t>FPTULA0255</t>
  </si>
  <si>
    <t>Neil Oconnell UCCE TULARE COUNTY PPM Only</t>
  </si>
  <si>
    <t>FPSBRB0254</t>
  </si>
  <si>
    <t>Philip Phillips UCCE SANTA BARBARA COUNTY PPM Only</t>
  </si>
  <si>
    <t>FPCSNP0253</t>
  </si>
  <si>
    <t>William Frost UCCE CENTRAL SIERRA NEVADA MCP PPM Only</t>
  </si>
  <si>
    <t>FPLDES0252</t>
  </si>
  <si>
    <t>Kathreen Fontecha DEPARTMENT OF DESIGN PPM Only</t>
  </si>
  <si>
    <t>FPCCMP0251</t>
  </si>
  <si>
    <t>Diane Metz UCCE CAPITOL CORRIDOR MCP PPM Only</t>
  </si>
  <si>
    <t>FPCCMP0250</t>
  </si>
  <si>
    <t>Eugene Miyao UCCE CAPITOL CORRIDOR MCP PPM Only</t>
  </si>
  <si>
    <t>FPVENT0249</t>
  </si>
  <si>
    <t>A Marzolla UCCE VENTURA COUNTY PPM Only</t>
  </si>
  <si>
    <t>FPIMPE0248</t>
  </si>
  <si>
    <t>Refugio Gonzalez UCCE IMPERIAL COUNTY PPM Only</t>
  </si>
  <si>
    <t>FPMARN0247</t>
  </si>
  <si>
    <t>Ellen Rilla UCCE MARIN COUNTY PPM Only</t>
  </si>
  <si>
    <t>FPTULA0246</t>
  </si>
  <si>
    <t>James Sullins UCCE TULARE COUNTY PPM Only</t>
  </si>
  <si>
    <t>FPSUTY0245</t>
  </si>
  <si>
    <t>John Williams UCCE SUTTERYUBA COUNTIES PPM Only</t>
  </si>
  <si>
    <t>FPMONT0244</t>
  </si>
  <si>
    <t>Sonya Varea UCCE MONTEREY COUNTY PPM Only</t>
  </si>
  <si>
    <t>FPIPMP0243</t>
  </si>
  <si>
    <t>Peter Goodell STATEWIDE IPM PROGRAM PPM Only</t>
  </si>
  <si>
    <t>FPDIEG0242</t>
  </si>
  <si>
    <t>Beverly Wallace UCCE SAN DIEGO COUNTY PPM Only</t>
  </si>
  <si>
    <t>FPAARE0241</t>
  </si>
  <si>
    <t>Daniel Sumner AG And RESOURCE ECONOMICS PPM Only</t>
  </si>
  <si>
    <t>FPFMCP0240</t>
  </si>
  <si>
    <t>Ronald Vargas UCCE FRESNO MADERA MCP PPM Only</t>
  </si>
  <si>
    <t>FPSTAN0239</t>
  </si>
  <si>
    <t>Gregory Billikopf UCCE STANISLAUS COUNTY PPM Only</t>
  </si>
  <si>
    <t>FPABAE0238</t>
  </si>
  <si>
    <t>Peter Larbi BIOLOGICAL And AG ENGINEERING PPM Only</t>
  </si>
  <si>
    <t>FPORAN0237</t>
  </si>
  <si>
    <t>John Kabashima UCCE ORANGE COUNTY PPM Only</t>
  </si>
  <si>
    <t>FPFMCP0236</t>
  </si>
  <si>
    <t>Augustine Perez UCCE FRESNO MADERA MCP PPM Only</t>
  </si>
  <si>
    <t>FPSANM0235</t>
  </si>
  <si>
    <t>Faye Lee UCCE SAN MATEO COUNTY PPM Only</t>
  </si>
  <si>
    <t>FPLUIS0234</t>
  </si>
  <si>
    <t>Mary Bianchi UCCE SAN LUIS OBISPO COUNTY PPM Only</t>
  </si>
  <si>
    <t>FPSONM0233</t>
  </si>
  <si>
    <t>Rhonda Smith UCCE SONOMA COUNTY PPM Only</t>
  </si>
  <si>
    <t>FPFMCP0232</t>
  </si>
  <si>
    <t>Jeanette Sutherlin UCCE FRESNO MADERA MCP PPM Only</t>
  </si>
  <si>
    <t>FPKREC0231</t>
  </si>
  <si>
    <t>Frederick Swanson KEARNEY REC PPM Only</t>
  </si>
  <si>
    <t>FPRIVE0230</t>
  </si>
  <si>
    <t>Chutima Ganthavorn UCCE RIVERSIDE COUNTY PPM Only</t>
  </si>
  <si>
    <t>FPNEVA0229</t>
  </si>
  <si>
    <t>Daniel Desmond UCCE NEVADA PLACER COUNTY PPM Only</t>
  </si>
  <si>
    <t>FPSCRZ0228</t>
  </si>
  <si>
    <t>Laura Tourte UCCE SANTA CRUZ COUNTY PPM Only</t>
  </si>
  <si>
    <t>FPSANM0227</t>
  </si>
  <si>
    <t>Laurence Costello UCCE SAN MATEO COUNTY PPM Only</t>
  </si>
  <si>
    <t>FPKERN0226</t>
  </si>
  <si>
    <t>Blake Mccullough Sanden UCCE KERN COUNTY PPM Only</t>
  </si>
  <si>
    <t>FPTULA0225</t>
  </si>
  <si>
    <t>Catherine Lamp UCCE TULARE COUNTY PPM Only</t>
  </si>
  <si>
    <t>FPTEHA0224</t>
  </si>
  <si>
    <t>Jeannette George UCCE TEHAMA COUNTY PPM Only</t>
  </si>
  <si>
    <t>FPLOSA0223</t>
  </si>
  <si>
    <t>Judith Kingston UCCE LOS ANGELES COUNTY PPM Only</t>
  </si>
  <si>
    <t>FPCOLU0222</t>
  </si>
  <si>
    <t>John Edstrom UCCE COLUSA PPM Only</t>
  </si>
  <si>
    <t>FPCCMP0221</t>
  </si>
  <si>
    <t>Lawrence Clement UCCE CAPITOL CORRIDOR MCP PPM Only</t>
  </si>
  <si>
    <t>FPIPMP0220</t>
  </si>
  <si>
    <t>Walter Bentley STATEWIDE IPM PROGRAM PPM Only</t>
  </si>
  <si>
    <t>FPHREC0219</t>
  </si>
  <si>
    <t>Kimberly Rodrigues HOPLAND REC PPM Only</t>
  </si>
  <si>
    <t>FPHUMB0218</t>
  </si>
  <si>
    <t>Deborah Giraud UCCE HUMBOLDT PPM Only</t>
  </si>
  <si>
    <t>FPNPIN0217</t>
  </si>
  <si>
    <t>Karen Webb NUTRITION POLICY INSTITUTE PPM Only</t>
  </si>
  <si>
    <t>FPBNTO0216</t>
  </si>
  <si>
    <t>Sergio Garcia UCCE SAN BENITO COUNTY PPM Only</t>
  </si>
  <si>
    <t>FPBUTT0215</t>
  </si>
  <si>
    <t>William Olson UCCE BUTTE PPM Only</t>
  </si>
  <si>
    <t>FPSHAS0214</t>
  </si>
  <si>
    <t>Daniel Marcum UCCE SHASTA COUNTY PPM Only</t>
  </si>
  <si>
    <t>FPMERC0213</t>
  </si>
  <si>
    <t>Lonnie Hendricks UCCE MERCED COUNTY PPM Only</t>
  </si>
  <si>
    <t>FPVENT0212</t>
  </si>
  <si>
    <t>Lawrence Yee UCCE VENTURA COUNTY PPM Only</t>
  </si>
  <si>
    <t>FPIREC0211</t>
  </si>
  <si>
    <t>Harry Carlson INTERMOUNTAIN REC PPM Only</t>
  </si>
  <si>
    <t>FPLAKE0210</t>
  </si>
  <si>
    <t>Rachel Elkins UCCE LAKE COUNTY PPM Only</t>
  </si>
  <si>
    <t>FPSANM0209</t>
  </si>
  <si>
    <t>Marilyn Johns UCCE SAN MATEO COUNTY PPM Only</t>
  </si>
  <si>
    <t>FPMODO0208</t>
  </si>
  <si>
    <t>Donald Lancaster UCCE MODOC COUNTY PPM Only</t>
  </si>
  <si>
    <t>FPLOSA0207</t>
  </si>
  <si>
    <t>Donald Hodel UCCE LOS ANGELES COUNTY PPM Only</t>
  </si>
  <si>
    <t>FPKERN0206</t>
  </si>
  <si>
    <t>John Karlik UCCE KERN COUNTY PPM Only</t>
  </si>
  <si>
    <t>FPSTAN0205</t>
  </si>
  <si>
    <t>Nancy Feldman UCCE STANISLAUS COUNTY PPM Only</t>
  </si>
  <si>
    <t>FPMERC0204</t>
  </si>
  <si>
    <t>Maxwell Norton UCCE MERCED COUNTY PPM Only</t>
  </si>
  <si>
    <t>FPSUTY0203</t>
  </si>
  <si>
    <t>Carolyn Pickel UCCE SUTTERYUBA COUNTIES PPM Only</t>
  </si>
  <si>
    <t>FPHREC0202</t>
  </si>
  <si>
    <t>Robert Timm HOPLAND REC PPM Only</t>
  </si>
  <si>
    <t>FPFMCP0201</t>
  </si>
  <si>
    <t>Sharon Mueller UCCE FRESNO MADERA MCP PPM Only</t>
  </si>
  <si>
    <t>FPTULA0200</t>
  </si>
  <si>
    <t>Steven Wright UCCE TULARE COUNTY PPM Only</t>
  </si>
  <si>
    <t>FPVENT0199</t>
  </si>
  <si>
    <t>Julie Newman UCCE VENTURA COUNTY PPM Only</t>
  </si>
  <si>
    <t>FPVENT0198</t>
  </si>
  <si>
    <t>Martha Lopez UCCE VENTURA COUNTY PPM Only</t>
  </si>
  <si>
    <t>FPTULA0197</t>
  </si>
  <si>
    <t>Carol Frate UCCE TULARE COUNTY PPM Only</t>
  </si>
  <si>
    <t>FPFMCP0196</t>
  </si>
  <si>
    <t>Richard Coviello UCCE FRESNO MADERA MCP PPM Only</t>
  </si>
  <si>
    <t>FPSANJ0195</t>
  </si>
  <si>
    <t>William Canevari UCCE SAN JOAQUIN COUNTY PPM Only</t>
  </si>
  <si>
    <t>FPSHAS0194</t>
  </si>
  <si>
    <t>Concepcion Mendoza UCCE SHASTA COUNTY PPM Only</t>
  </si>
  <si>
    <t>FPSTAN0193</t>
  </si>
  <si>
    <t>Marsha Campbell UCCE STANISLAUS COUNTY PPM Only</t>
  </si>
  <si>
    <t>FPMEND0192</t>
  </si>
  <si>
    <t>Glenn Mcgourty UCCE MENDOCINO COUNTY PPM Only</t>
  </si>
  <si>
    <t>FPLUIS0191</t>
  </si>
  <si>
    <t>Richard Enfield UCCE SAN LUIS OBISPO COUNTY PPM Only</t>
  </si>
  <si>
    <t>FPSNTC0190</t>
  </si>
  <si>
    <t>Abdelaziz Baameur UCCE SANTA CLARA COUNTY PPM Only</t>
  </si>
  <si>
    <t>FPSONM0189</t>
  </si>
  <si>
    <t>Linda Garcia UCCE SONOMA COUNTY PPM Only</t>
  </si>
  <si>
    <t>FPKERN0188</t>
  </si>
  <si>
    <t>Darlene Liesch UCCE KERN COUNTY PPM Only</t>
  </si>
  <si>
    <t>FPMARN0187</t>
  </si>
  <si>
    <t>Jane Young UCCE MARIN COUNTY PPM Only</t>
  </si>
  <si>
    <t>FPALAM0186</t>
  </si>
  <si>
    <t>Mohammad Harivandi UCCE ALAMEDA COUNTY PPM Only</t>
  </si>
  <si>
    <t>FPBERN0185</t>
  </si>
  <si>
    <t>Constance Lexion UCCE SAN BERNARDINO COUNTY PPM Only</t>
  </si>
  <si>
    <t>FPCCMP0184</t>
  </si>
  <si>
    <t>Carole Paterson UCCE CAPITOL CORRIDOR MCP PPM Only</t>
  </si>
  <si>
    <t>FPSANJ0183</t>
  </si>
  <si>
    <t>Robert Mullen UCCE SAN JOAQUIN COUNTY PPM Only</t>
  </si>
  <si>
    <t>FPMONT0182</t>
  </si>
  <si>
    <t>Janice Harwood UCCE MONTEREY COUNTY PPM Only</t>
  </si>
  <si>
    <t>FPTULA0181</t>
  </si>
  <si>
    <t>G Sibbett UCCE TULARE COUNTY PPM Only</t>
  </si>
  <si>
    <t>FPKERN0180</t>
  </si>
  <si>
    <t>John Borba UCCE KERN COUNTY PPM Only</t>
  </si>
  <si>
    <t>FPKERN0179</t>
  </si>
  <si>
    <t>Juan Nunez UCCE KERN COUNTY PPM Only</t>
  </si>
  <si>
    <t>FPSBRB0178</t>
  </si>
  <si>
    <t>Carol Powell UCCE SANTA BARBARA COUNTY PPM Only</t>
  </si>
  <si>
    <t>FPCCMP0177</t>
  </si>
  <si>
    <t>Mario Moratorio UCCE CAPITOL CORRIDOR MCP PPM Only</t>
  </si>
  <si>
    <t>FPIPMP0176</t>
  </si>
  <si>
    <t>Joyce Strand STATEWIDE IPM PROGRAM PPM Only</t>
  </si>
  <si>
    <t>FPKERN0175</t>
  </si>
  <si>
    <t>Mario Viveros UCCE KERN COUNTY PPM Only</t>
  </si>
  <si>
    <t>FP4HCO0174</t>
  </si>
  <si>
    <t>Constance Schneider CALIFORNIA STATE 4H OFFICE PPM Only</t>
  </si>
  <si>
    <t>FPTULA0173</t>
  </si>
  <si>
    <t>Kevin Day UCCE TULARE COUNTY PPM Only</t>
  </si>
  <si>
    <t>FPTEHA0172</t>
  </si>
  <si>
    <t>Allan Fulton UCCE TEHAMA COUNTY PPM Only</t>
  </si>
  <si>
    <t>FPRIVE0171</t>
  </si>
  <si>
    <t>James Henry UCCE RIVERSIDE COUNTY PPM Only</t>
  </si>
  <si>
    <t>FPTULA0170</t>
  </si>
  <si>
    <t>Thomas Shultz UCCE TULARE COUNTY PPM Only</t>
  </si>
  <si>
    <t>FPLUIS0169</t>
  </si>
  <si>
    <t>Franklin Laemmlen UCCE SAN LUIS OBISPO COUNTY PPM Only</t>
  </si>
  <si>
    <t>FPFMCP0168</t>
  </si>
  <si>
    <t>Richard Molinar UCCE FRESNO MADERA MCP PPM Only</t>
  </si>
  <si>
    <t>FPDIEG0167</t>
  </si>
  <si>
    <t>Patti Wooten Swanson UCCE SAN DIEGO COUNTY PPM Only</t>
  </si>
  <si>
    <t>FPSANM0166</t>
  </si>
  <si>
    <t>Gloria Brown UCCE SAN MATEO COUNTY PPM Only</t>
  </si>
  <si>
    <t>FPDIEG0165</t>
  </si>
  <si>
    <t>James Bethke UCCE SAN DIEGO COUNTY PPM Only</t>
  </si>
  <si>
    <t>FPSUTY0164</t>
  </si>
  <si>
    <t>Glenn Nader UCCE SUTTERYUBA COUNTIES PPM Only</t>
  </si>
  <si>
    <t>FPDIEG0163</t>
  </si>
  <si>
    <t>Carl Bell UCCE SAN DIEGO COUNTY PPM Only</t>
  </si>
  <si>
    <t>FPMONT0162</t>
  </si>
  <si>
    <t>Steven Koike UCCE MONTEREY COUNTY PPM Only</t>
  </si>
  <si>
    <t>FPPLUM0161</t>
  </si>
  <si>
    <t>Holly George UCCE PLUMASSIERRA COUNTIES PPM Only</t>
  </si>
  <si>
    <t>FPBUTT0160</t>
  </si>
  <si>
    <t>Joseph Connell UCCE BUTTE PPM Only</t>
  </si>
  <si>
    <t>FPLAKE0159</t>
  </si>
  <si>
    <t>Gregory Giusti UCCE LAKE COUNTY PPM Only</t>
  </si>
  <si>
    <t>FPDIEG0158</t>
  </si>
  <si>
    <t>Leigh Johnson UCCE SAN DIEGO COUNTY PPM Only</t>
  </si>
  <si>
    <t>FPDIEG0157</t>
  </si>
  <si>
    <t>Vincent Lazaneo UCCE SAN DIEGO COUNTY PPM Only</t>
  </si>
  <si>
    <t>FPCNTR0156</t>
  </si>
  <si>
    <t>Janet Caprile UCCE CONTRA COSTA COUNTY PPM Only</t>
  </si>
  <si>
    <t>FPSTAN0155</t>
  </si>
  <si>
    <t>Philip Osterli UCCE STANISLAUS COUNTY PPM Only</t>
  </si>
  <si>
    <t>FPIMPE0153</t>
  </si>
  <si>
    <t>Juan Guerrero UCCE IMPERIAL COUNTY PPM Only</t>
  </si>
  <si>
    <t>FPSCRZ0151</t>
  </si>
  <si>
    <t>Steven Tjosvold UCCE SANTA CRUZ COUNTY PPM Only</t>
  </si>
  <si>
    <t>FPKINC0149</t>
  </si>
  <si>
    <t>Robert Beede UCCE KINGS COUNTY PPM Only</t>
  </si>
  <si>
    <t>FPTULA0147</t>
  </si>
  <si>
    <t>Manuel Jimenez UCCE TULARE COUNTY PPM Only</t>
  </si>
  <si>
    <t>FPDIEG0146</t>
  </si>
  <si>
    <t>Cheryl Wilen UCCE SAN DIEGO COUNTY PPM Only</t>
  </si>
  <si>
    <t>FPSTAN0145</t>
  </si>
  <si>
    <t>Edward Perry UCCE STANISLAUS COUNTY PPM Only</t>
  </si>
  <si>
    <t>FPKERN0144</t>
  </si>
  <si>
    <t>Ralph Phillips UCCE KERN COUNTY PPM Only</t>
  </si>
  <si>
    <t>FPIMPE0143</t>
  </si>
  <si>
    <t>Andrez Montiel UCCE IMPERIAL COUNTY PPM Only</t>
  </si>
  <si>
    <t>FPCCMP0142</t>
  </si>
  <si>
    <t>Jack Orr UCCE CAPITOL CORRIDOR MCP PPM Only</t>
  </si>
  <si>
    <t>FPTEHA0141</t>
  </si>
  <si>
    <t>Richard Buchner UCCE TEHAMA COUNTY PPM Only</t>
  </si>
  <si>
    <t>FPTULA0140</t>
  </si>
  <si>
    <t>Carla Sousa UCCE TULARE COUNTY PPM Only</t>
  </si>
  <si>
    <t>FPBNTO0139</t>
  </si>
  <si>
    <t>Patricia Johns UCCE SAN BENITO COUNTY PPM Only</t>
  </si>
  <si>
    <t>FPTULA0138</t>
  </si>
  <si>
    <t>Michelle Le Strange UCCE TULARE COUNTY PPM Only</t>
  </si>
  <si>
    <t>FPMONT0136</t>
  </si>
  <si>
    <t>William Chaney UCCE MONTEREY COUNTY PPM Only</t>
  </si>
  <si>
    <t>FPFMCP0135</t>
  </si>
  <si>
    <t>George Leavitt UCCE FRESNO MADERA MCP PPM Only</t>
  </si>
  <si>
    <t>FPSONM0134</t>
  </si>
  <si>
    <t>Lucia Varela UCCE SONOMA COUNTY PPM Only</t>
  </si>
  <si>
    <t>FPSUTY0133</t>
  </si>
  <si>
    <t>Janine Hasey UCCE SUTTERYUBA COUNTIES PPM Only</t>
  </si>
  <si>
    <t>FPFMCP0132</t>
  </si>
  <si>
    <t>Harry Andris UCCE FRESNO MADERA MCP PPM Only</t>
  </si>
  <si>
    <t>FPSONM0131</t>
  </si>
  <si>
    <t>Paul Vossen UCCE SONOMA COUNTY PPM Only</t>
  </si>
  <si>
    <t>FPCOLU0130</t>
  </si>
  <si>
    <t>Jerry Schmierer UCCE COLUSA PPM Only</t>
  </si>
  <si>
    <t>FPVENT0129</t>
  </si>
  <si>
    <t>Rose Hayden Smith UCCE VENTURA COUNTY PPM Only</t>
  </si>
  <si>
    <t>FPBUTT0128</t>
  </si>
  <si>
    <t>Susan Donohue UCCE BUTTE PPM Only</t>
  </si>
  <si>
    <t>FPKERN0127</t>
  </si>
  <si>
    <t>Margaret Johns UCCE KERN COUNTY PPM Only</t>
  </si>
  <si>
    <t>FPSANJ0126</t>
  </si>
  <si>
    <t>Paul Verdegaal UCCE SAN JOAQUIN COUNTY PPM Only</t>
  </si>
  <si>
    <t>FPMARN0125</t>
  </si>
  <si>
    <t>Pavel Svihra UCCE MARIN COUNTY PPM Only</t>
  </si>
  <si>
    <t>FPNAPA0124</t>
  </si>
  <si>
    <t>John Roncoroni UCCE NAPA COUNTY PPM Only</t>
  </si>
  <si>
    <t>FPMERC0123</t>
  </si>
  <si>
    <t>Richard Mahacek UCCE MERCED COUNTY PPM Only</t>
  </si>
  <si>
    <t>FPKERN0122</t>
  </si>
  <si>
    <t>Donald Luvisi UCCE KERN COUNTY PPM Only</t>
  </si>
  <si>
    <t>FPRIVE0121</t>
  </si>
  <si>
    <t>Douglas Kuney UCCE RIVERSIDE COUNTY PPM Only</t>
  </si>
  <si>
    <t>FPSANJ0120</t>
  </si>
  <si>
    <t>Anna Martin UCCE SAN JOAQUIN COUNTY PPM Only</t>
  </si>
  <si>
    <t>FPLOSA0119</t>
  </si>
  <si>
    <t>Dennis Pittenger UCCE LOS ANGELES COUNTY PPM Only</t>
  </si>
  <si>
    <t>FPSHAS0118</t>
  </si>
  <si>
    <t>Larry Forero UCCE SHASTA COUNTY PPM Only</t>
  </si>
  <si>
    <t>FPTULA0117</t>
  </si>
  <si>
    <t>William Peacock UCCE TULARE COUNTY PPM Only</t>
  </si>
  <si>
    <t>FPLOSA0116</t>
  </si>
  <si>
    <t>Sabrina Drill UCCE LOS ANGELES COUNTY PPM Only</t>
  </si>
  <si>
    <t>FPACHE0114</t>
  </si>
  <si>
    <t>Brenna Castro Carlson HUMAN ECOLOGY PPM Only</t>
  </si>
  <si>
    <t>FPGSM10113</t>
  </si>
  <si>
    <t>Noah Gift GRADUATE SCHOOL OF MANAGEMENT PPM Only</t>
  </si>
  <si>
    <t>FPLLAW0112</t>
  </si>
  <si>
    <t>Ashutosh A Bhagwat SCHOOL OF LAW PPM Only</t>
  </si>
  <si>
    <t>FPLGAR0111</t>
  </si>
  <si>
    <t>Dzhambul Akkaziev GERMAN And RUSSIAN PPM Only</t>
  </si>
  <si>
    <t>FPLMAT0110</t>
  </si>
  <si>
    <t>Cooper Jacob MATHEMATICS PPM Only</t>
  </si>
  <si>
    <t>FPADNO0109</t>
  </si>
  <si>
    <t>Amy Joy AGR And ENV SCI DEANS OFFICE PPM Only</t>
  </si>
  <si>
    <t>FPMNEU0108</t>
  </si>
  <si>
    <t>Jaclyn Fox MED Neurology PPM Only</t>
  </si>
  <si>
    <t>FPLECN0107</t>
  </si>
  <si>
    <t>James Bushnell ECONOMICS PPM Only</t>
  </si>
  <si>
    <t>FPLHIS0106</t>
  </si>
  <si>
    <t>Ruth Rosen HISTORY PPM Only</t>
  </si>
  <si>
    <t>FPACHE0105</t>
  </si>
  <si>
    <t>Elizabeth Boults HUMAN ECOLOGY PPM Only</t>
  </si>
  <si>
    <t>FPLPHY0104</t>
  </si>
  <si>
    <t>James Crutchfield PHYSICS PPM Only</t>
  </si>
  <si>
    <t>FPLCHE0103</t>
  </si>
  <si>
    <t>Chenchen Song CHEMISTRY PPM Only</t>
  </si>
  <si>
    <t>FPBNPB0102</t>
  </si>
  <si>
    <t>Natalia Caporale NEURO PHYSIO And BEHAVIOR PPM Only</t>
  </si>
  <si>
    <t>FPADES0101</t>
  </si>
  <si>
    <t>Jesus Barajas ENVIRONMENTAL SCIENCE And POLICY PPM Only</t>
  </si>
  <si>
    <t>FPLCLA0100</t>
  </si>
  <si>
    <t>Elizabeth G Harvey CLASSICS PPM Only</t>
  </si>
  <si>
    <t>FPLEAL0099</t>
  </si>
  <si>
    <t>Katherine Mezur EAST ASIAN LANG And CULTURES PPM Only</t>
  </si>
  <si>
    <t>FPLHIS0098</t>
  </si>
  <si>
    <t>Hidetaka Hirota HISTORY PPM Only</t>
  </si>
  <si>
    <t>FPLPOL0097</t>
  </si>
  <si>
    <t>Adrienne Laura Hosek POLITICAL SCIENCE PPM Only</t>
  </si>
  <si>
    <t>FPLSTA0096</t>
  </si>
  <si>
    <t>Miles Lopes STATISTICS PPM Only</t>
  </si>
  <si>
    <t>FPLEPS0095</t>
  </si>
  <si>
    <t>Maxwell Rudolph EARTH And PLANETARY SCIENCES PPM Only</t>
  </si>
  <si>
    <t>FPBNPB0094</t>
  </si>
  <si>
    <t>Rebecca Calisi NEURO PHYSIO And BEHAVIOR PPM Only</t>
  </si>
  <si>
    <t>FPACHE0093</t>
  </si>
  <si>
    <t>Jennifer Falbe HUMAN ECOLOGY PPM Only</t>
  </si>
  <si>
    <t>FPLCHI0092</t>
  </si>
  <si>
    <t>Leon Salvatierra CHICANO STUDIES PPM Only</t>
  </si>
  <si>
    <t>FPGSM10091</t>
  </si>
  <si>
    <t>Sylvia Flatt GRADUATE SCHOOL OF MANAGEMENT PPM Only</t>
  </si>
  <si>
    <t>FPLCHE0090</t>
  </si>
  <si>
    <t>Marie Anne Heffern CHEMISTRY PPM Only</t>
  </si>
  <si>
    <t>FPANUT0089</t>
  </si>
  <si>
    <t>Lauren Au NUTRITION PPM Only</t>
  </si>
  <si>
    <t>FPALAW0088</t>
  </si>
  <si>
    <t>Rebecca Hernandez LAND AIR And WATER RESOURCES PPM Only</t>
  </si>
  <si>
    <t>FPMERM0087</t>
  </si>
  <si>
    <t>Rose Kagawa MED Emergency Medicine PPM Only</t>
  </si>
  <si>
    <t>FPMERM0086</t>
  </si>
  <si>
    <t>Veronica Pear MED Emergency Medicine PPM Only</t>
  </si>
  <si>
    <t>FPACHE0085</t>
  </si>
  <si>
    <t>Noli Brazil HUMAN ECOLOGY PPM Only</t>
  </si>
  <si>
    <t>FPLREL0084</t>
  </si>
  <si>
    <t>Layne Little RELIGIOUS STUDIES PPM Only</t>
  </si>
  <si>
    <t>FPLPOL0083</t>
  </si>
  <si>
    <t>Ryan Hubert POLITICAL SCIENCE PPM Only</t>
  </si>
  <si>
    <t>FPDEDU0082</t>
  </si>
  <si>
    <t>Jennifer Higgs EDUCATION PPM Only</t>
  </si>
  <si>
    <t>FPMFCM0081</t>
  </si>
  <si>
    <t>Adeola Oni Orisan MED Family And Community Med PPM Only</t>
  </si>
  <si>
    <t>FPLCHI0080</t>
  </si>
  <si>
    <t>Michael Singh CHICANO STUDIES PPM Only</t>
  </si>
  <si>
    <t>FPVVMB0079</t>
  </si>
  <si>
    <t>Candice Price VM MOLECULAR BIO SCIENCES PPM Only</t>
  </si>
  <si>
    <t>FPLPOL0078</t>
  </si>
  <si>
    <t>Rachel Iv Bernhard POLITICAL SCIENCE PPM Only</t>
  </si>
  <si>
    <t>FPLAHI0077</t>
  </si>
  <si>
    <t>Emily Gui ART And ART HISTORY PPM Only</t>
  </si>
  <si>
    <t>FPEBME0076</t>
  </si>
  <si>
    <t>Yi Xue BIOMEDICAL ENGINEERING PPM Only</t>
  </si>
  <si>
    <t>FPLDRA0075</t>
  </si>
  <si>
    <t>Erika Chong Shuch THEATRE And DANCE PPM Only</t>
  </si>
  <si>
    <t>FPBEES0074</t>
  </si>
  <si>
    <t>Nina Kelly UCB ESPM ECOSYSTEM SCI DIV PPM Only</t>
  </si>
  <si>
    <t>FPLHUM0073</t>
  </si>
  <si>
    <t>Mel Chen HUMANITIES PPM Only</t>
  </si>
  <si>
    <t>FPLUWP0072</t>
  </si>
  <si>
    <t>Joseph Horton UNIVERSITY WRITING PROGRAM PPM Only</t>
  </si>
  <si>
    <t>FPLDES0071</t>
  </si>
  <si>
    <t>Rosemary Kelly DEPARTMENT OF DESIGN PPM Only</t>
  </si>
  <si>
    <t>FPMNEU0070</t>
  </si>
  <si>
    <t>Nina Dronkers MED Neurology PPM Only</t>
  </si>
  <si>
    <t>FPDEDU0069</t>
  </si>
  <si>
    <t>Faheemah Mustafaa EDUCATION PPM Only</t>
  </si>
  <si>
    <t>FPAPPA0068</t>
  </si>
  <si>
    <t>Tiffany Lowe Power PLANT PATHOLOGY PPM Only</t>
  </si>
  <si>
    <t>FPAWFC0067</t>
  </si>
  <si>
    <t>Justine Smith WILDLIFE And FISHERIES BIOLOGY PPM Only</t>
  </si>
  <si>
    <t>FPEBME0066</t>
  </si>
  <si>
    <t>Aaron M Streets BIOMEDICAL ENGINEERING PPM Only</t>
  </si>
  <si>
    <t>FPLLAW0065</t>
  </si>
  <si>
    <t>William Dodge SCHOOL OF LAW PPM Only</t>
  </si>
  <si>
    <t>FPLMUS0064</t>
  </si>
  <si>
    <t>Kyle Bruckmann MUSIC PPM Only</t>
  </si>
  <si>
    <t>FPLMUS0063</t>
  </si>
  <si>
    <t>Hrafnhildur Atladottir MUSIC PPM Only</t>
  </si>
  <si>
    <t>FPEMAE0062</t>
  </si>
  <si>
    <t>Kazuo Yamazaki MECHANICAL And AEROSPACE ENGR PPM Only</t>
  </si>
  <si>
    <t>FPECEE0061</t>
  </si>
  <si>
    <t>David Jones CIVIL And ENVIRONMENTAL ENGR PPM Only</t>
  </si>
  <si>
    <t>FPEMAE0060</t>
  </si>
  <si>
    <t>David Horsley MECHANICAL And AEROSPACE ENGR PPM Only</t>
  </si>
  <si>
    <t>FPLLAW0059</t>
  </si>
  <si>
    <t>Jessica Notini SCHOOL OF LAW PPM Only</t>
  </si>
  <si>
    <t>FPLAMS0058</t>
  </si>
  <si>
    <t>Michael Cohen AMERICAN STUDIES PPM Only</t>
  </si>
  <si>
    <t>FPLLAW0057</t>
  </si>
  <si>
    <t>Amelia Miazad SCHOOL OF LAW PPM Only</t>
  </si>
  <si>
    <t>FPLCHE0056</t>
  </si>
  <si>
    <t>Max Helix CHEMISTRY PPM Only</t>
  </si>
  <si>
    <t>FPLMUS0055</t>
  </si>
  <si>
    <t>Ellen Rose MUSIC PPM Only</t>
  </si>
  <si>
    <t>FPLMUS0054</t>
  </si>
  <si>
    <t>Michael Goldberg MUSIC PPM Only</t>
  </si>
  <si>
    <t>FPLCOM0053</t>
  </si>
  <si>
    <t>Ralph Hexter COMPARATIVE LITERATURE PPM Only</t>
  </si>
  <si>
    <t>FPLHCS0052</t>
  </si>
  <si>
    <t>Harvey Dong HISTORY PROJECT UCD PPM Only</t>
  </si>
  <si>
    <t>FPMNEU0051</t>
  </si>
  <si>
    <t>Kimberly Miller MED Neurology PPM Only</t>
  </si>
  <si>
    <t>FPNPIN0050</t>
  </si>
  <si>
    <t>Patricia Crawford NUTRITION POLICY INSTITUTE PPM Only</t>
  </si>
  <si>
    <t>FPECEE0049</t>
  </si>
  <si>
    <t>Norman Abrahamson CIVIL And ENVIRONMENTAL ENGR PPM Only</t>
  </si>
  <si>
    <t>FPLMAT0048</t>
  </si>
  <si>
    <t>Stefan Schonsheck MATHEMATICS PPM Only</t>
  </si>
  <si>
    <t>FPNBPS0047</t>
  </si>
  <si>
    <t>Ashraf El Kereamy UCR CE BOTANY And PLANT SCIENCES PPM Only</t>
  </si>
  <si>
    <t>FPMFCM0046</t>
  </si>
  <si>
    <t>Rian Rutherford MED Family And Community Med PPM Only</t>
  </si>
  <si>
    <t>FPMEPM0045</t>
  </si>
  <si>
    <t>Michelle Ko MED Public Health Sciences PPM Only</t>
  </si>
  <si>
    <t>FPALAW0044</t>
  </si>
  <si>
    <t>Won Sik Choi LAND AIR And WATER RESOURCES PPM Only</t>
  </si>
  <si>
    <t>FPAVIT0043</t>
  </si>
  <si>
    <t>Megan Bartlett VITICULTURE And ENOLOGY PPM Only</t>
  </si>
  <si>
    <t>FPLMUS0042</t>
  </si>
  <si>
    <t>Scott Linford MUSIC PPM Only</t>
  </si>
  <si>
    <t>FPLPHY0041</t>
  </si>
  <si>
    <t>Emilija Pantic PHYSICS PPM Only</t>
  </si>
  <si>
    <t>FPIMGM0040</t>
  </si>
  <si>
    <t>Reshma Gupta MED Int Med Genl Medicine PPM Only</t>
  </si>
  <si>
    <t>FPLPOL0039</t>
  </si>
  <si>
    <t>Lauren Peritz POLITICAL SCIENCE PPM Only</t>
  </si>
  <si>
    <t>FPLUWP0038</t>
  </si>
  <si>
    <t>Erika I Tremblay UNIVERSITY WRITING PROGRAM PPM Only</t>
  </si>
  <si>
    <t>FPMPED0037</t>
  </si>
  <si>
    <t>Geoanna Bautista MED Pediatrics PPM Only</t>
  </si>
  <si>
    <t>FPIMHP0036</t>
  </si>
  <si>
    <t>Simon Ascher MED Int Med Hospitalist PPM Only</t>
  </si>
  <si>
    <t>FPIMCA0035</t>
  </si>
  <si>
    <t>Martin Cadeiras MED INT MED CARDIOLOGY PPM Only</t>
  </si>
  <si>
    <t>FPMSUR0034</t>
  </si>
  <si>
    <t>John Benfield MED Surgery PPM Only</t>
  </si>
  <si>
    <t>FPLASA0033</t>
  </si>
  <si>
    <t>Kent Wong ASIAN AMERICAN PPM Only</t>
  </si>
  <si>
    <t>FPMOPH0032</t>
  </si>
  <si>
    <t>Charles Cooper MED Eye Center PPM Only</t>
  </si>
  <si>
    <t>FPIMID0031</t>
  </si>
  <si>
    <t>Kaitlyn Hardin MED Int Med Infectious Dis PPM Only</t>
  </si>
  <si>
    <t>FPLMAT0030</t>
  </si>
  <si>
    <t>Joseph Teran MATHEMATICS PPM Only</t>
  </si>
  <si>
    <t>FPMORT0029</t>
  </si>
  <si>
    <t>Janai Carr Ascher MED Orthopaedic Surgery PPM Only</t>
  </si>
  <si>
    <t>FPIMHO0029</t>
  </si>
  <si>
    <t>Janai Carr Ascher MED Int Med HEMONC PPM Only</t>
  </si>
  <si>
    <t>FPMEPM0028</t>
  </si>
  <si>
    <t>Ezra Morrison MED Public Health Sciences PPM Only</t>
  </si>
  <si>
    <t>FPLENL0027</t>
  </si>
  <si>
    <t>Jeffrey Solomon ENGLISH PPM Only</t>
  </si>
  <si>
    <t>FPMEPM0026</t>
  </si>
  <si>
    <t>Shehnaz Hussain MED Public Health Sciences PPM Only</t>
  </si>
  <si>
    <t>FPMPED0025</t>
  </si>
  <si>
    <t>Danielle Harake MED Pediatrics PPM Only</t>
  </si>
  <si>
    <t>FPLEPS0024</t>
  </si>
  <si>
    <t>David Gold EARTH And PLANETARY SCIENCES PPM Only</t>
  </si>
  <si>
    <t>FPLSOC0023</t>
  </si>
  <si>
    <t>Ariana Valle SOCIOLOGY PPM Only</t>
  </si>
  <si>
    <t>FPMPSY0022</t>
  </si>
  <si>
    <t>Michelle Meshman MED Psychiatry And Behav Sci PPM Only</t>
  </si>
  <si>
    <t>FPMNEU0021</t>
  </si>
  <si>
    <t>Alyssa Weakley MED Neurology PPM Only</t>
  </si>
  <si>
    <t>FPLASA0020</t>
  </si>
  <si>
    <t>Mana Hayakawa ASIAN AMERICAN PPM Only</t>
  </si>
  <si>
    <t>FPMNEU0019</t>
  </si>
  <si>
    <t>Joanna Gan MED Neurology PPM Only</t>
  </si>
  <si>
    <t>FPLFAI0018</t>
  </si>
  <si>
    <t>Viola Ardeni FRENCH And ITALIAN PPM Only</t>
  </si>
  <si>
    <t>FPMSUR0017</t>
  </si>
  <si>
    <t>Andrew Li MED Surgery PPM Only</t>
  </si>
  <si>
    <t>FPLUWP0016</t>
  </si>
  <si>
    <t>Katie Evans UNIVERSITY WRITING PROGRAM PPM Only</t>
  </si>
  <si>
    <t>FPECHE0015</t>
  </si>
  <si>
    <t>Harishankar Manikantan CHEMICAL ENGINEERING PPM Only</t>
  </si>
  <si>
    <t>FPLENL0014</t>
  </si>
  <si>
    <t>Dana Badley III ENGLISH PPM Only</t>
  </si>
  <si>
    <t>FPLENL0013</t>
  </si>
  <si>
    <t>Daniel Helsing ENGLISH PPM Only</t>
  </si>
  <si>
    <t>FPLUWP0012</t>
  </si>
  <si>
    <t>Jillian Azevedo UNIVERSITY WRITING PROGRAM PPM Only</t>
  </si>
  <si>
    <t>FPDEDU0011</t>
  </si>
  <si>
    <t>Kevin W Sitz EDUCATION PPM Only</t>
  </si>
  <si>
    <t>FPLEPS0010</t>
  </si>
  <si>
    <t>Tracy Joseph Thomson EARTH And PLANETARY SCIENCES PPM Only</t>
  </si>
  <si>
    <t>FPLUWP0009</t>
  </si>
  <si>
    <t>Alison Moore UNIVERSITY WRITING PROGRAM PPM Only</t>
  </si>
  <si>
    <t>FPBMMG0007</t>
  </si>
  <si>
    <t>Kenjiro Quides MICROBIOLOGY And MOLEC GENETICS PPM Only</t>
  </si>
  <si>
    <t>FPAPPA0006</t>
  </si>
  <si>
    <t>Akif Eskalen PLANT PATHOLOGY PPM Only</t>
  </si>
  <si>
    <t>FPLSOC0004</t>
  </si>
  <si>
    <t>Veronica Lerma SOCIOLOGY PPM Only</t>
  </si>
  <si>
    <t>FPCWRI0003</t>
  </si>
  <si>
    <t>Doug Parker CA INST FOR WATER RESOURCES PPM Only</t>
  </si>
  <si>
    <t>FPPROG0001</t>
  </si>
  <si>
    <t>Barbara Allen Diaz STATEWIDE PROGRAM OPERATIONS PPM Only</t>
  </si>
  <si>
    <t>F9AANS5456</t>
  </si>
  <si>
    <t>Pedro Carvalho ANIMAL SCIENCE ANR PPM Only</t>
  </si>
  <si>
    <t>F9AARE5282</t>
  </si>
  <si>
    <t>Brittney Goodrich AG And RESOURCE ECONOMICS ANR PPM Only</t>
  </si>
  <si>
    <t>F9ALAW5118</t>
  </si>
  <si>
    <t>Kosana Suvocarev LAND AIR And WATER RESOURCES ANR PPM Only</t>
  </si>
  <si>
    <t>F9AANS5086</t>
  </si>
  <si>
    <t>Anita Oberbauer ANIMAL SCIENCE ANR PPM Only</t>
  </si>
  <si>
    <t>F9AANS5073</t>
  </si>
  <si>
    <t>Frank Mitloehner ANIMAL SCIENCE ANR PPM Only</t>
  </si>
  <si>
    <t>F9ALAW5046</t>
  </si>
  <si>
    <t>Thomas Harter LAND AIR And WATER RESOURCES ANR PPM Only</t>
  </si>
  <si>
    <t>F9AANS4995</t>
  </si>
  <si>
    <t>Cassandra Tucker ANIMAL SCIENCE ANR PPM Only</t>
  </si>
  <si>
    <t>F9ALAW4993</t>
  </si>
  <si>
    <t>George Pettygrove LAND AIR And WATER RESOURCES ANR PPM Only</t>
  </si>
  <si>
    <t>F9VMEX4915</t>
  </si>
  <si>
    <t>Gabriele Maier VM EX Cooperative Extension ANR PPM Only</t>
  </si>
  <si>
    <t>F9ALAW4692</t>
  </si>
  <si>
    <t>Terry Prichard LAND AIR And WATER RESOURCES ANR PPM Only</t>
  </si>
  <si>
    <t>F9AANS4597</t>
  </si>
  <si>
    <t>Anne Todgham ANIMAL SCIENCE ANR PPM Only</t>
  </si>
  <si>
    <t>F9AARE4565</t>
  </si>
  <si>
    <t>Jamie Hansen Lewis AG And RESOURCE ECONOMICS ANR PPM Only</t>
  </si>
  <si>
    <t>F9AANS4560</t>
  </si>
  <si>
    <t>Kristina Horback ANIMAL SCIENCE ANR PPM Only</t>
  </si>
  <si>
    <t>F9AFST4535</t>
  </si>
  <si>
    <t>Selina Ching Hsuan Wang FOOD SCIENCE And TECHNOLOGY ANR PPM Only</t>
  </si>
  <si>
    <t>F9AWFC4530</t>
  </si>
  <si>
    <t>Roger Baldwin WILDLIFE And FISHERIES BIOLOGY ANR PPM Only</t>
  </si>
  <si>
    <t>F9VPHR4413</t>
  </si>
  <si>
    <t>Emmanuel Okello VM POPULATION HLTH And REPROD ANR PPM Only</t>
  </si>
  <si>
    <t>F9AANS4398</t>
  </si>
  <si>
    <t>Russell Hovey ANIMAL SCIENCE ANR PPM Only</t>
  </si>
  <si>
    <t>F9AANS4205</t>
  </si>
  <si>
    <t>Amy Mclean ANIMAL SCIENCE ANR PPM Only</t>
  </si>
  <si>
    <t>F9AANS4162</t>
  </si>
  <si>
    <t>Jason Gross ANIMAL SCIENCE ANR PPM Only</t>
  </si>
  <si>
    <t>F9VPHR4136</t>
  </si>
  <si>
    <t>Noelia Silva Del Rio VM POPULATION HLTH And REPROD ANR PPM Only</t>
  </si>
  <si>
    <t>F9AANS4048</t>
  </si>
  <si>
    <t>Deanne Meyer ANIMAL SCIENCE ANR PPM Only</t>
  </si>
  <si>
    <t>F9AANS4047</t>
  </si>
  <si>
    <t>Kirk Klasing ANIMAL SCIENCE ANR PPM Only</t>
  </si>
  <si>
    <t>F9AANS3973</t>
  </si>
  <si>
    <t>Dietmar Kueltz ANIMAL SCIENCE ANR PPM Only</t>
  </si>
  <si>
    <t>F9ACHE3965</t>
  </si>
  <si>
    <t>Anjali C Gupta HUMAN ECOLOGY ANR PPM Only</t>
  </si>
  <si>
    <t>F9AANS3835</t>
  </si>
  <si>
    <t>Michael Mienaltowski ANIMAL SCIENCE ANR PPM Only</t>
  </si>
  <si>
    <t>F9AANS3771</t>
  </si>
  <si>
    <t>Payam Vahmani ANIMAL SCIENCE ANR PPM Only</t>
  </si>
  <si>
    <t>F9AARE3753</t>
  </si>
  <si>
    <t>Aaron Smith AG And RESOURCE ECONOMICS ANR PPM Only</t>
  </si>
  <si>
    <t>F9AANS3648</t>
  </si>
  <si>
    <t>Hao Cheng ANIMAL SCIENCE ANR PPM Only</t>
  </si>
  <si>
    <t>F9AARE3630</t>
  </si>
  <si>
    <t>Kevin Novan AG And RESOURCE ECONOMICS ANR PPM Only</t>
  </si>
  <si>
    <t>F9AARE3627</t>
  </si>
  <si>
    <t>Colin A Carter AG And RESOURCE ECONOMICS ANR PPM Only</t>
  </si>
  <si>
    <t>F9AARE3623</t>
  </si>
  <si>
    <t>Katrina Jessoe AG And RESOURCE ECONOMICS ANR PPM Only</t>
  </si>
  <si>
    <t>F9AARE3588</t>
  </si>
  <si>
    <t>Kristin Kiesel AG And RESOURCE ECONOMICS ANR PPM Only</t>
  </si>
  <si>
    <t>F9ALAW3573</t>
  </si>
  <si>
    <t>Helen Dahlke LAND AIR And WATER RESOURCES ANR PPM Only</t>
  </si>
  <si>
    <t>F9AARE3554</t>
  </si>
  <si>
    <t>Hoy Carman AG And RESOURCE ECONOMICS ANR PPM Only</t>
  </si>
  <si>
    <t>F9AANS3467</t>
  </si>
  <si>
    <t>Lee Pettey ANIMAL SCIENCE ANR PPM Only</t>
  </si>
  <si>
    <t>F9ALAW3398</t>
  </si>
  <si>
    <t>Kate Scow LAND AIR And WATER RESOURCES ANR PPM Only</t>
  </si>
  <si>
    <t>F9AARE3372</t>
  </si>
  <si>
    <t>Timothy Beatty AG And RESOURCE ECONOMICS ANR PPM Only</t>
  </si>
  <si>
    <t>F9AANS3334</t>
  </si>
  <si>
    <t>Elizabeth Maga ANIMAL SCIENCE ANR PPM Only</t>
  </si>
  <si>
    <t>F9ALAW3285</t>
  </si>
  <si>
    <t>Richard Snyder LAND AIR And WATER RESOURCES ANR PPM Only</t>
  </si>
  <si>
    <t>F9AANS3274</t>
  </si>
  <si>
    <t>Yanhong Liu ANIMAL SCIENCE ANR PPM Only</t>
  </si>
  <si>
    <t>F9AARE3240</t>
  </si>
  <si>
    <t>Jens Hilscher AG And RESOURCE ECONOMICS ANR PPM Only</t>
  </si>
  <si>
    <t>F9ALAW3187</t>
  </si>
  <si>
    <t>Mallika Nocco LAND AIR And WATER RESOURCES ANR PPM Only</t>
  </si>
  <si>
    <t>F9VPHR3164</t>
  </si>
  <si>
    <t>Roselle Busch VM POPULATION HLTH And REPROD ANR PPM Only</t>
  </si>
  <si>
    <t>F9VPHR3139</t>
  </si>
  <si>
    <t>Maurice Pitesky VM POPULATION HLTH And REPROD ANR PPM Only</t>
  </si>
  <si>
    <t>F9VMEX3104</t>
  </si>
  <si>
    <t>Edward Atwill VM EX Cooperative Extension ANR PPM Only</t>
  </si>
  <si>
    <t>FPVPHR3104</t>
  </si>
  <si>
    <t>Edward Atwill VM POPULATION HLTH And REPROD PPM Only</t>
  </si>
  <si>
    <t>F9VPHR3104</t>
  </si>
  <si>
    <t>Edward Atwill VM POPULATION HLTH And REPROD ANR PPM Only</t>
  </si>
  <si>
    <t>F9AANS3087</t>
  </si>
  <si>
    <t>James Oltjen ANIMAL SCIENCE ANR PPM Only</t>
  </si>
  <si>
    <t>F9AANS3002</t>
  </si>
  <si>
    <t>Maja Makagon Stuart ANIMAL SCIENCE ANR PPM Only</t>
  </si>
  <si>
    <t>F9AENM2920</t>
  </si>
  <si>
    <t>Becky Westerdahl ENTOMOLOGY NEMATOLOGY ANR PPM Only</t>
  </si>
  <si>
    <t>F9VPHR2673</t>
  </si>
  <si>
    <t>Pramod Pandey VM POPULATION HLTH And REPROD ANR PPM Only</t>
  </si>
  <si>
    <t>F9AANS2605</t>
  </si>
  <si>
    <t>Xiang Yang ANIMAL SCIENCE ANR PPM Only</t>
  </si>
  <si>
    <t>F9AENM2517</t>
  </si>
  <si>
    <t>Elina Nino ENTOMOLOGY NEMATOLOGY ANR PPM Only</t>
  </si>
  <si>
    <t>F9AARE2464</t>
  </si>
  <si>
    <t>Mark Agerton AG And RESOURCE ECONOMICS ANR PPM Only</t>
  </si>
  <si>
    <t>F9AARE2451</t>
  </si>
  <si>
    <t>Philip Martin AG And RESOURCE ECONOMICS ANR PPM Only</t>
  </si>
  <si>
    <t>F9AANS2404</t>
  </si>
  <si>
    <t>E Depeters ANIMAL SCIENCE ANR PPM Only</t>
  </si>
  <si>
    <t>F9AANS2385</t>
  </si>
  <si>
    <t>Timothy Hackmann ANIMAL SCIENCE ANR PPM Only</t>
  </si>
  <si>
    <t>F9APPA2288</t>
  </si>
  <si>
    <t>Cassandra Swett PLANT PATHOLOGY ANR PPM Only</t>
  </si>
  <si>
    <t>F9ALAW2237</t>
  </si>
  <si>
    <t>Samuel Sandoval Solis LAND AIR And WATER RESOURCES ANR PPM Only</t>
  </si>
  <si>
    <t>F9AANS2229</t>
  </si>
  <si>
    <t>Juan Medrano ANIMAL SCIENCE ANR PPM Only</t>
  </si>
  <si>
    <t>F9AARE2159</t>
  </si>
  <si>
    <t>Douglas Larson AG And RESOURCE ECONOMICS ANR PPM Only</t>
  </si>
  <si>
    <t>F9AANS2143</t>
  </si>
  <si>
    <t>Alison Van Eenennaam ANIMAL SCIENCE ANR PPM Only</t>
  </si>
  <si>
    <t>F9ALAW2141</t>
  </si>
  <si>
    <t>Isaya Kisekka LAND AIR And WATER RESOURCES ANR PPM Only</t>
  </si>
  <si>
    <t>F9ACHE2075</t>
  </si>
  <si>
    <t>Richard Ponzio HUMAN ECOLOGY ANR PPM Only</t>
  </si>
  <si>
    <t>F9AARE2041</t>
  </si>
  <si>
    <t>J Taylor AG And RESOURCE ECONOMICS ANR PPM Only</t>
  </si>
  <si>
    <t>F9AARE2018</t>
  </si>
  <si>
    <t>James Chalfant AG And RESOURCE ECONOMICS ANR PPM Only</t>
  </si>
  <si>
    <t>F9ALAW1988</t>
  </si>
  <si>
    <t>Daniele Zaccaria LAND AIR And WATER RESOURCES ANR PPM Only</t>
  </si>
  <si>
    <t>F9AARE1966</t>
  </si>
  <si>
    <t>Tina Tate AG And RESOURCE ECONOMICS ANR PPM Only</t>
  </si>
  <si>
    <t>F9AANS1922</t>
  </si>
  <si>
    <t>Gary Anderson ANIMAL SCIENCE ANR PPM Only</t>
  </si>
  <si>
    <t>F9AFST1794</t>
  </si>
  <si>
    <t>Erin Dicaprio FOOD SCIENCE And TECHNOLOGY ANR PPM Only</t>
  </si>
  <si>
    <t>F9AVIT1771</t>
  </si>
  <si>
    <t>Matthew Fidelibus VITICULTURE And ENOLOGY ANR PPM Only</t>
  </si>
  <si>
    <t>F9ACHE1718</t>
  </si>
  <si>
    <t>Keith Taylor HUMAN ECOLOGY ANR PPM Only</t>
  </si>
  <si>
    <t>F9AVIT1672</t>
  </si>
  <si>
    <t>Douglas Adams VITICULTURE And ENOLOGY ANR PPM Only</t>
  </si>
  <si>
    <t>F9AARE1579</t>
  </si>
  <si>
    <t>Pierre Merel AG And RESOURCE ECONOMICS ANR PPM Only</t>
  </si>
  <si>
    <t>F9AARE1527</t>
  </si>
  <si>
    <t>Bulat Gafarov AG And RESOURCE ECONOMICS ANR PPM Only</t>
  </si>
  <si>
    <t>F9AARE1473</t>
  </si>
  <si>
    <t>Julian Alston AG And RESOURCE ECONOMICS ANR PPM Only</t>
  </si>
  <si>
    <t>F9AANS1460</t>
  </si>
  <si>
    <t>Pablo Ross ANIMAL SCIENCE ANR PPM Only</t>
  </si>
  <si>
    <t>F9AANS1430</t>
  </si>
  <si>
    <t>Matthias Hess ANIMAL SCIENCE ANR PPM Only</t>
  </si>
  <si>
    <t>F9ACHE1400</t>
  </si>
  <si>
    <t>Ryan Galt HUMAN ECOLOGY ANR PPM Only</t>
  </si>
  <si>
    <t>F9AANS1378</t>
  </si>
  <si>
    <t>Andrea Schreier ANIMAL SCIENCE ANR PPM Only</t>
  </si>
  <si>
    <t>F9AVIT1366</t>
  </si>
  <si>
    <t>Anita Oberholster VITICULTURE And ENOLOGY ANR PPM Only</t>
  </si>
  <si>
    <t>F9AARE1360</t>
  </si>
  <si>
    <t>Rachael Goodhue AG And RESOURCE ECONOMICS ANR PPM Only</t>
  </si>
  <si>
    <t>F9ALAW1353</t>
  </si>
  <si>
    <t>Daniel Geisseler LAND AIR And WATER RESOURCES ANR PPM Only</t>
  </si>
  <si>
    <t>F9AARE1351</t>
  </si>
  <si>
    <t>Richard Sexton AG And RESOURCE ECONOMICS ANR PPM Only</t>
  </si>
  <si>
    <t>F9AVIT1342</t>
  </si>
  <si>
    <t>Sahap Kaan Kurtural VITICULTURE And ENOLOGY ANR PPM Only</t>
  </si>
  <si>
    <t>F9ADES1302</t>
  </si>
  <si>
    <t>Edwin Grosholz ENVIRONMENTAL SCIENCE And POLICY ANR PPM Only</t>
  </si>
  <si>
    <t>F9AANS1242</t>
  </si>
  <si>
    <t>Joy Mench ANIMAL SCIENCE ANR PPM Only</t>
  </si>
  <si>
    <t>F9APPA1139</t>
  </si>
  <si>
    <t>Florent Trouillas PLANT PATHOLOGY ANR PPM Only</t>
  </si>
  <si>
    <t>F9AANS1075</t>
  </si>
  <si>
    <t>Trish Berger ANIMAL SCIENCE ANR PPM Only</t>
  </si>
  <si>
    <t>F9VPHR1038</t>
  </si>
  <si>
    <t>Alda De Andrade E Pires VM POPULATION HLTH And REPROD ANR PPM Only</t>
  </si>
  <si>
    <t>F9AANS0960</t>
  </si>
  <si>
    <t>Richard Zinn ANIMAL SCIENCE ANR PPM Only</t>
  </si>
  <si>
    <t>F9VPHR0927</t>
  </si>
  <si>
    <t>James Murray VM POPULATION HLTH And REPROD ANR PPM Only</t>
  </si>
  <si>
    <t>F9ALAW0853</t>
  </si>
  <si>
    <t>Roland Meyer LAND AIR And WATER RESOURCES ANR PPM Only</t>
  </si>
  <si>
    <t>F9ACHE0833</t>
  </si>
  <si>
    <t>Martin Smith HUMAN ECOLOGY ANR PPM Only</t>
  </si>
  <si>
    <t>F9VMEX0833</t>
  </si>
  <si>
    <t>Martin Smith VM EX Cooperative Extension ANR PPM Only</t>
  </si>
  <si>
    <t>F9AANS0807</t>
  </si>
  <si>
    <t>Richard Blatchford ANIMAL SCIENCE ANR PPM Only</t>
  </si>
  <si>
    <t>F9AANS0805</t>
  </si>
  <si>
    <t>Anna Denicol ANIMAL SCIENCE ANR PPM Only</t>
  </si>
  <si>
    <t>F9AANS0640</t>
  </si>
  <si>
    <t>Annie King ANIMAL SCIENCE ANR PPM Only</t>
  </si>
  <si>
    <t>F9AANS0589</t>
  </si>
  <si>
    <t>Michael Ryan Miller ANIMAL SCIENCE ANR PPM Only</t>
  </si>
  <si>
    <t>F9ACHE0577</t>
  </si>
  <si>
    <t>Lenna Ontai HUMAN ECOLOGY ANR PPM Only</t>
  </si>
  <si>
    <t>F9AANS0522</t>
  </si>
  <si>
    <t>James Fadel ANIMAL SCIENCE ANR PPM Only</t>
  </si>
  <si>
    <t>F9AANS0492</t>
  </si>
  <si>
    <t>Huaijun Zhou ANIMAL SCIENCE ANR PPM Only</t>
  </si>
  <si>
    <t>FPAANS0464</t>
  </si>
  <si>
    <t>Peter Robinson ANIMAL SCIENCE PPM Only</t>
  </si>
  <si>
    <t>F9AANS0464</t>
  </si>
  <si>
    <t>Peter Robinson ANIMAL SCIENCE ANR PPM Only</t>
  </si>
  <si>
    <t>F9ACHE0420</t>
  </si>
  <si>
    <t>Lorence Oki HUMAN ECOLOGY ANR PPM Only</t>
  </si>
  <si>
    <t>F9ACHE0348</t>
  </si>
  <si>
    <t>Kali Trzesniewski HUMAN ECOLOGY ANR PPM Only</t>
  </si>
  <si>
    <t>F9ALAW0323</t>
  </si>
  <si>
    <t>Anthony Ogeen LAND AIR And WATER RESOURCES ANR PPM Only</t>
  </si>
  <si>
    <t>F9AARE0321</t>
  </si>
  <si>
    <t>Warren Johnston AG And RESOURCE ECONOMICS ANR PPM Only</t>
  </si>
  <si>
    <t>F9AARE0241</t>
  </si>
  <si>
    <t>Daniel Sumner AG And RESOURCE ECONOMICS ANR PPM Only</t>
  </si>
  <si>
    <t>F9AARE0115</t>
  </si>
  <si>
    <t>Hyunok Lee AG And RESOURCE ECONOMICS ANR PPM Only</t>
  </si>
  <si>
    <t>F9APPA0006</t>
  </si>
  <si>
    <t>Akif Eskalen PLANT PATHOLOGY ANR PPM Only</t>
  </si>
  <si>
    <t>F9AANS0927</t>
  </si>
  <si>
    <t>James Murray ANIMAL SCIENCE ANR PPM Only</t>
  </si>
  <si>
    <t>FPAANS0927</t>
  </si>
  <si>
    <t>James Murray ANIMAL SCIENCE PPM Only</t>
  </si>
  <si>
    <t>FPAANS8776</t>
  </si>
  <si>
    <t>Amanda Finger ANIMAL SCIENCE PPM Only</t>
  </si>
  <si>
    <t>FPANUT7939</t>
  </si>
  <si>
    <t>Jane Heinig NUTRITION PPM Only</t>
  </si>
  <si>
    <t>FPADNO9030</t>
  </si>
  <si>
    <t>Dave Fujino ADNO Center for Urban Horticulture PPM Only</t>
  </si>
  <si>
    <t>FPANUT5865</t>
  </si>
  <si>
    <t>Joan Stayboldt Frank NUTRITION PPM Only</t>
  </si>
  <si>
    <t>FPAETX3436</t>
  </si>
  <si>
    <t>Laura Van Winkle ENVIRONMENTAL TOXICOLOGY PPM ONLY</t>
  </si>
  <si>
    <t>F9APPA2418</t>
  </si>
  <si>
    <t>Johanna Del Castillo Munera ANR PPM Only</t>
  </si>
  <si>
    <t>FPAPPA2418</t>
  </si>
  <si>
    <t>Johanna Del Castillo Munera PLANT PATHOLOGY PPM Only</t>
  </si>
  <si>
    <t>FPAPLS8937</t>
  </si>
  <si>
    <t>Mincheng Luo PLANT SCIENCES PPM ONLY</t>
  </si>
  <si>
    <t>FPAVIT2364</t>
  </si>
  <si>
    <t>Karen Block VITICULTURE And ENOLOGY PPM Only</t>
  </si>
  <si>
    <t>FPLGER5012</t>
  </si>
  <si>
    <t>Jaimey R Fisher German PPM Only</t>
  </si>
  <si>
    <t>FPSANJ5991</t>
  </si>
  <si>
    <t>Brenna Aegerter UCCE SAN JOAQUIN COUNTY PPM ONLY</t>
  </si>
  <si>
    <t>FPCSNP5992</t>
  </si>
  <si>
    <t>Brian Allen UCCE CENTRAL SIERRA NEVADA MCP PPM ONLY</t>
  </si>
  <si>
    <t>FPKINC5993</t>
  </si>
  <si>
    <t>Doug Amaral UCCE KINGS COUNTY PPM ONLY</t>
  </si>
  <si>
    <t>FPSONM5994</t>
  </si>
  <si>
    <t>Helen Andrews UCCE SONOMA COUNTY PPM ONLY</t>
  </si>
  <si>
    <t>FPCNTR5995</t>
  </si>
  <si>
    <t>Kamyar Aram UCCE CONTRA COSTA COUNTY PPM ONLY</t>
  </si>
  <si>
    <t>FPNBPS5996</t>
  </si>
  <si>
    <t>Mary Lu Arpaia UCR CE BOTANY PLANT SCIENCES PPM ONLY</t>
  </si>
  <si>
    <t>FPMRCD5997</t>
  </si>
  <si>
    <t>Jackie Atim ANR CE SPECIALISTS UCM PPM ONLY</t>
  </si>
  <si>
    <t>FPCSNP5998</t>
  </si>
  <si>
    <t>Flavie Audoin UCCE CENTRAL SIERRA NEVADA MCP PPM ONLY</t>
  </si>
  <si>
    <t>FPIMPE5999</t>
  </si>
  <si>
    <t>Oli Bachie UCCE IMPERIAL COUNTY PPM ONLY</t>
  </si>
  <si>
    <t>FPNBPS6000</t>
  </si>
  <si>
    <t>James Baird UCR CE BOTANY PLANT SCIENCES PPM ONLY</t>
  </si>
  <si>
    <t>FPKACP6001</t>
  </si>
  <si>
    <t>Khaled Bali KEARNEY AGRICULTURAL CNTR PPM ONLY</t>
  </si>
  <si>
    <t>FPSNTC6002</t>
  </si>
  <si>
    <t>Sheila Barry UCCE SANTA CLARA COUNTY PPM ONLY</t>
  </si>
  <si>
    <t>FPLUIS6003</t>
  </si>
  <si>
    <t>Mark Battany UCCE SAN LUIS OBISPO COUNTY PPM ONLY</t>
  </si>
  <si>
    <t>FPIPMP6004</t>
  </si>
  <si>
    <t>Matthew Baur STATEWIDE IPM PROGRAM PPM ONLY</t>
  </si>
  <si>
    <t>FPSTAN6005</t>
  </si>
  <si>
    <t>Theresa Becchetti UCCE STANISLAUS COUNTY PPM ONLY</t>
  </si>
  <si>
    <t>FPNNEM6006</t>
  </si>
  <si>
    <t>Jorn Becker UCR CE NEMATOLOGY PPM ONLY</t>
  </si>
  <si>
    <t>FPMONT6007</t>
  </si>
  <si>
    <t>Larry Bettiga UCCE MONTEREY COUNTY PPM ONLY</t>
  </si>
  <si>
    <t>FPCCMP6008</t>
  </si>
  <si>
    <t>Marianne Bird UCCE CAPITOL CORRIDOR MCP PPM ONLY</t>
  </si>
  <si>
    <t>FPVENT6009</t>
  </si>
  <si>
    <t>Andre Biscaro UCCE VENTURA COUNTY PPM ONLY</t>
  </si>
  <si>
    <t>FPSONM6010</t>
  </si>
  <si>
    <t>Randi Black UCCE SONOMA COUNTY PPM ONLY</t>
  </si>
  <si>
    <t>FPALAM6011</t>
  </si>
  <si>
    <t>Mary Blackburn UCCE ALAMEDA COUNTY PPM ONLY</t>
  </si>
  <si>
    <t>FPINYO6012</t>
  </si>
  <si>
    <t>Dustin Blakey UCCE INYOMONO COUNTIES PPM ONLY</t>
  </si>
  <si>
    <t>FPSCRZ6013</t>
  </si>
  <si>
    <t>Mark Bolda UCCE SANTA CRUZ COUNTY PPM ONLY</t>
  </si>
  <si>
    <t>FPSUTY6014</t>
  </si>
  <si>
    <t>Whitney BrimDeforest UCCE SUTTERYUBA COUNTIES PPM ONLY</t>
  </si>
  <si>
    <t>FPSUST6015</t>
  </si>
  <si>
    <t>Sonja Brodt SUSTAINABLE AG RESEARCH EDU PPM ONLY</t>
  </si>
  <si>
    <t>FPBEES6016</t>
  </si>
  <si>
    <t>Ellen Bruno UCB CNR AG RESOURCE ECON POL PPM ONLY</t>
  </si>
  <si>
    <t>FPFMCP6017</t>
  </si>
  <si>
    <t>Daniela Bruno UCCE FRESNO MADERA MCP PPM ONLY</t>
  </si>
  <si>
    <t>FPBERK6018</t>
  </si>
  <si>
    <t>Van Andrew Butsic UCB PPM ONLY</t>
  </si>
  <si>
    <t>FPSHAS6019</t>
  </si>
  <si>
    <t>Nathaniel Caeton UCCE SHASTA COUNTY PPM ONLY</t>
  </si>
  <si>
    <t>FPMONT6020</t>
  </si>
  <si>
    <t>Michael Cahn UCCE MONTEREY COUNTY PPM ONLY</t>
  </si>
  <si>
    <t>FPSCRC6021</t>
  </si>
  <si>
    <t>Luca Carmignani SOUTH COAST REC PPM ONLY</t>
  </si>
  <si>
    <t>FPSISK6022</t>
  </si>
  <si>
    <t>Giuliano Carneiro Galdi UCCE SISKIYOU COUNTY PPM ONLY</t>
  </si>
  <si>
    <t>FPMEND6023</t>
  </si>
  <si>
    <t>Christopher Chen UCCE MENDOCINO COUNTY PPM ONLY</t>
  </si>
  <si>
    <t>FPCSNP6024</t>
  </si>
  <si>
    <t>Cindy Chen UCCE CENTRAL SIERRA NEVADA MCP PPM ONLY</t>
  </si>
  <si>
    <t>FPNNEM6025</t>
  </si>
  <si>
    <t>Dong Hwan Choe UCR CE ENTOMOLOGY PPM ONLY</t>
  </si>
  <si>
    <t>FPKINC6026</t>
  </si>
  <si>
    <t>Nicholas Clark UCCE KINGS COUNTY PPM ONLY</t>
  </si>
  <si>
    <t>FPNAPA6027</t>
  </si>
  <si>
    <t>Monica Cooper UCCE NAPA COUNTY PPM ONLY</t>
  </si>
  <si>
    <t>FPFMCP6028</t>
  </si>
  <si>
    <t>Catherine Culumber UCCE FRESNO MADERA MCP PPM ONLY</t>
  </si>
  <si>
    <t>FPBERK6029</t>
  </si>
  <si>
    <t>Kent Daane UCB INSECT BIOLOGY DIV PPM ONLY</t>
  </si>
  <si>
    <t>FPFMCP6030</t>
  </si>
  <si>
    <t>Ruth DahlquistWillard UCCE FRESNO MADERA MCP PPM ONLY</t>
  </si>
  <si>
    <t>FPNNEM6031</t>
  </si>
  <si>
    <t>Matthew Daugherty UCR CE ENTOMOLOGY PPM ONLY</t>
  </si>
  <si>
    <t>FPVENT6032</t>
  </si>
  <si>
    <t>Oleg Daugovish UCCE VENTURA COUNTY PPM ONLY</t>
  </si>
  <si>
    <t>FPTEHA6033</t>
  </si>
  <si>
    <t>Josh Davy UCCE TEHAMA COUNTY PPM ONLY</t>
  </si>
  <si>
    <t>FPMONT6034</t>
  </si>
  <si>
    <t>Maria De La Fuente UCCE MONTEREY COUNTY PPM ONLY</t>
  </si>
  <si>
    <t>FPMARI6035</t>
  </si>
  <si>
    <t>Alison Deak UCCE MARIPOSA COUNTY PPM ONLY</t>
  </si>
  <si>
    <t>FPIPMP6036</t>
  </si>
  <si>
    <t>Sanjeev Dhungana STATEWIDE IPM PROGRAM PPM ONLY</t>
  </si>
  <si>
    <t>FPRIVE6037</t>
  </si>
  <si>
    <t>Claudia P Diaz Carrasco RIVERSIDE PPM ONLY</t>
  </si>
  <si>
    <t>FPMRCD6038</t>
  </si>
  <si>
    <t>Lillian Diaz Rios ANR CE SPECIALISTS UCM PPM ONLY</t>
  </si>
  <si>
    <t>FPDREC6039</t>
  </si>
  <si>
    <t>Jairo DiazRamirez DESERT REC PPM ONLY</t>
  </si>
  <si>
    <t>FPSNTC6040</t>
  </si>
  <si>
    <t>Lucy Diekmann UCCE SANTA CLARA COUNTY PPM ONLY</t>
  </si>
  <si>
    <t>FPRIVE6041</t>
  </si>
  <si>
    <t>Hung Doan UCCE RIVERSIDE COUNTY PPM ONLY</t>
  </si>
  <si>
    <t>FPBEES6042</t>
  </si>
  <si>
    <t>Kristin Dobbin UCB CNR ENV SCI POLICY MGMT PPM ONLY</t>
  </si>
  <si>
    <t>FPHUMB6043</t>
  </si>
  <si>
    <t>Alec Dompka UCCE HUMBOLDT PPM ONLY</t>
  </si>
  <si>
    <t>FPCCMP6044</t>
  </si>
  <si>
    <t>Morgan Doran UCCE CAPITOL CORRIDOR MCP PPM ONLY</t>
  </si>
  <si>
    <t>FPVENT6045</t>
  </si>
  <si>
    <t>Arthur Downer UCCE VENTURA COUNTY PPM ONLY</t>
  </si>
  <si>
    <t>FPSTAN6046</t>
  </si>
  <si>
    <t>Roger Duncan UCCE STANISLAUS COUNTY PPM ONLY</t>
  </si>
  <si>
    <t>FPNBPS6047</t>
  </si>
  <si>
    <t>Ashraf El Kereamy UCR CE BOTANY PLANT SCIENCES PPM ONLY</t>
  </si>
  <si>
    <t>FPSUST6048</t>
  </si>
  <si>
    <t>Gwenael Engelskirchen SUSTAINABLE AG RESEARCH EDU PPM ONLY</t>
  </si>
  <si>
    <t>FPBUTT6049</t>
  </si>
  <si>
    <t>Luis Espino UCCE BUTTE PPM ONLY</t>
  </si>
  <si>
    <t>FPHUMB6050</t>
  </si>
  <si>
    <t>Dorina Espinoza UCCE HUMBOLDT PPM ONLY</t>
  </si>
  <si>
    <t>FPVENT6051</t>
  </si>
  <si>
    <t>Ben Faber UCCE VENTURA COUNTY PPM ONLY</t>
  </si>
  <si>
    <t>FPNEVA6052</t>
  </si>
  <si>
    <t>Cindy Fake UCCE NEVADAPLACER COUNTY PPM ONLY</t>
  </si>
  <si>
    <t>FPIPMP6053</t>
  </si>
  <si>
    <t>James Farrar STATEWIDE IPM PROGRAM PPM ONLY</t>
  </si>
  <si>
    <t>FPTULA6054</t>
  </si>
  <si>
    <t>Elizabeth Fichtner UCCE TULARE COUNTY PPM ONLY</t>
  </si>
  <si>
    <t>FPKERN6055</t>
  </si>
  <si>
    <t>Julie Finzel UCCE KERN COUNTY PPM ONLY</t>
  </si>
  <si>
    <t>FPSTAN6056</t>
  </si>
  <si>
    <t>Anthony Fulford UCCE STANISLAUS COUNTY PPM ONLY</t>
  </si>
  <si>
    <t>FPSWMG6057</t>
  </si>
  <si>
    <t>Melissa Gable SW MSTR GARDENER PROGRAM PPM ONLY</t>
  </si>
  <si>
    <t>FPBERK6058</t>
  </si>
  <si>
    <t>Matteo Garbelotto UCB PPM ONLY</t>
  </si>
  <si>
    <t>FPIPMP6059</t>
  </si>
  <si>
    <t>Sandipa Gautam STATEWIDE IPM PROGRAM PPM ONLY</t>
  </si>
  <si>
    <t>FPSNTC6060</t>
  </si>
  <si>
    <t>Aparna Gazula UCCE SANTA CLARA COUNTY PPM ONLY</t>
  </si>
  <si>
    <t>FPNNEM6061</t>
  </si>
  <si>
    <t>Alec Gerry UCR CE ENTOMOLOGY PPM ONLY</t>
  </si>
  <si>
    <t>FPLASS6062</t>
  </si>
  <si>
    <t>Thomas Getts UCCE LASSEN COUNTY PPM ONLY</t>
  </si>
  <si>
    <t>FPBEES6063</t>
  </si>
  <si>
    <t>Christina Getz UCB ESPM SOCIETY ENVIRON DIV PPM ONLY</t>
  </si>
  <si>
    <t>FPRIVE6064</t>
  </si>
  <si>
    <t>Haris Gilani UCCE RIVERSIDE COUNTY PPM ONLY</t>
  </si>
  <si>
    <t>FPRIVE6065</t>
  </si>
  <si>
    <t>Carmen Gispert UCCE RIVERSIDE COUNTY PPM ONLY</t>
  </si>
  <si>
    <t>FPLAKE6066</t>
  </si>
  <si>
    <t>Clebson Goncalves UCCE LAKE COUNTY PPM ONLY</t>
  </si>
  <si>
    <t>FPFMCP6067</t>
  </si>
  <si>
    <t>Phoebe Gordon UCCE FRESNO MADERA MCP PPM ONLY</t>
  </si>
  <si>
    <t>FPBEES6068</t>
  </si>
  <si>
    <t>Ted Grantham UCB ESPM ECOSYSTEM SCI DIV PPM ONLY</t>
  </si>
  <si>
    <t>FPIPMP6069</t>
  </si>
  <si>
    <t>Christopher Greer STATEWIDE IPM PROGRAM PPM ONLY</t>
  </si>
  <si>
    <t>FPSUTY6070</t>
  </si>
  <si>
    <t>Taiyu Guan UCCE SUTTERYUBA COUNTIES PPM ONLY</t>
  </si>
  <si>
    <t>FPBUTT6071</t>
  </si>
  <si>
    <t>Sudan Gyawaly UCCE BUTTE PPM ONLY</t>
  </si>
  <si>
    <t>FPNESC6072</t>
  </si>
  <si>
    <t>Amir Haghverdi UCR CE ENVIRONMENTAL SCIENCES PPM ONLY</t>
  </si>
  <si>
    <t>FPMEND6073</t>
  </si>
  <si>
    <t>John Harper UCCE MENDOCINO COUNTY PPM ONLY</t>
  </si>
  <si>
    <t>FPBERN6074</t>
  </si>
  <si>
    <t>Janet Hartin UCCE SAN BERNARDINO COUNTY PPM ONLY</t>
  </si>
  <si>
    <t>FPSHAS6075</t>
  </si>
  <si>
    <t>Janessa Hartmann UCCE SHASTA COUNTY PPM ONLY</t>
  </si>
  <si>
    <t>FPRECS6076</t>
  </si>
  <si>
    <t>Darren Haver RESEARCH EXT CENTERS PPM ONLY</t>
  </si>
  <si>
    <t>FPKERN6077</t>
  </si>
  <si>
    <t>David Haviland UCCE KERN COUNTY PPM ONLY</t>
  </si>
  <si>
    <t>FPNPIN6078</t>
  </si>
  <si>
    <t>Christina Hecht NUTRITION POLICY INSTITUTE PPM ONLY</t>
  </si>
  <si>
    <t>FPSTAN6079</t>
  </si>
  <si>
    <t>Jennifer Heguy UCCE STANISLAUS COUNTY PPM ONLY</t>
  </si>
  <si>
    <t>FPCCMP6080</t>
  </si>
  <si>
    <t>Olivia Henry UCCE CAPITOL CORRIDOR MCP PPM ONLY</t>
  </si>
  <si>
    <t>FPMERC6081</t>
  </si>
  <si>
    <t>Russell Hill UCCE MERCED COUNTY PPM ONLY</t>
  </si>
  <si>
    <t>FPNNEM6082</t>
  </si>
  <si>
    <t>Mark Hoddle UCR CE ENTOMOLOGY PPM ONLY</t>
  </si>
  <si>
    <t>FPIGIS6083</t>
  </si>
  <si>
    <t>Sean Hogan INFORMATICS GIS SW PROGRAM PPM ONLY</t>
  </si>
  <si>
    <t>FPTULA6084</t>
  </si>
  <si>
    <t>Joy Hollingsworth UCCE TULARE COUNTY PPM ONLY</t>
  </si>
  <si>
    <t>FPSANJ6085</t>
  </si>
  <si>
    <t>Brent Holtz UCCE SAN JOAQUIN COUNTY PPM ONLY</t>
  </si>
  <si>
    <t>FPLOSA6086</t>
  </si>
  <si>
    <t>Ashley Hooper UCCE LOS ANGELES COUNTY PPM ONLY</t>
  </si>
  <si>
    <t>FPCCMP6087</t>
  </si>
  <si>
    <t>Marcel Horowitz UCCE CAPITOL CORRIDOR MCP PPM ONLY</t>
  </si>
  <si>
    <t>FP4HCO6088</t>
  </si>
  <si>
    <t>Anne Iaccopucci CALIFORNIA STATE 4H OFFICE PPM ONLY</t>
  </si>
  <si>
    <t>FPMRCD6089</t>
  </si>
  <si>
    <t>Samuel Ikendi ANR CE SPECIALISTS UCM PPM ONLY</t>
  </si>
  <si>
    <t>FPNATR6090</t>
  </si>
  <si>
    <t>Gregory Ira CALIFORNIA NATURALIST PROGRAM PPM ONLY</t>
  </si>
  <si>
    <t>FPCCMP6091</t>
  </si>
  <si>
    <t>Katherine JarvisShean UCCE CAPITOL CORRIDOR MCP PPM ONLY</t>
  </si>
  <si>
    <t>FPMEND6092</t>
  </si>
  <si>
    <t>Michael Jones UCCE MENDOCINO COUNTY PPM ONLY</t>
  </si>
  <si>
    <t>FPKERN6093</t>
  </si>
  <si>
    <t>Craig Kallsen UCCE KERN COUNTY PPM ONLY</t>
  </si>
  <si>
    <t>FPOAIN6094</t>
  </si>
  <si>
    <t>Jessica Kanter ORGANIC AG INSTITUTE PPM ONLY</t>
  </si>
  <si>
    <t>FPNPIN6095</t>
  </si>
  <si>
    <t>Janice Kao NUTRITION POLICY INSTITUTE PPM ONLY</t>
  </si>
  <si>
    <t>FPGLEN6096</t>
  </si>
  <si>
    <t>Betsy Karle UCCE GLENN COUNTY PPM ONLY</t>
  </si>
  <si>
    <t>FPIREC6097</t>
  </si>
  <si>
    <t>Ahmed Kayad INTERMOUNTAIN REC PPM ONLY</t>
  </si>
  <si>
    <t>FPCWRI6098</t>
  </si>
  <si>
    <t>Faith Kearns CA INST FOR WATER RESOURCES PPM ONLY</t>
  </si>
  <si>
    <t>FPNMPP6100</t>
  </si>
  <si>
    <t>Fatemeh Khodadadi UCR PLANT PATH MICROBIOLOGY PPM ONLY</t>
  </si>
  <si>
    <t>FPLUIS6101</t>
  </si>
  <si>
    <t>Shannon Klisch UCCE SAN LUIS OBISPO COUNTY PPM ONLY</t>
  </si>
  <si>
    <t>FPCSNP6102</t>
  </si>
  <si>
    <t>Susan Kocher UCCE CENTRAL SIERRA NEVADA MCP PPM ONLY</t>
  </si>
  <si>
    <t>FPSONM6103</t>
  </si>
  <si>
    <t>Cindy Kron UCCE SONOMA COUNTY PPM ONLY</t>
  </si>
  <si>
    <t>FPSANM6104</t>
  </si>
  <si>
    <t>Igor Lacan UCCE SAN MATEO COUNTY PPM ONLY</t>
  </si>
  <si>
    <t>FPKACP6105</t>
  </si>
  <si>
    <t>Peter Larbi KEARNEY AGRICULTURAL CNTR PPM ONLY</t>
  </si>
  <si>
    <t>FPLUIS6106</t>
  </si>
  <si>
    <t>Royce Larsen UCCE SAN LUIS OBISPO COUNTY PPM ONLY</t>
  </si>
  <si>
    <t>FPSONM6107</t>
  </si>
  <si>
    <t>Stephanie Larson UCCE SONOMA COUNTY PPM ONLY</t>
  </si>
  <si>
    <t>FPIMPE6108</t>
  </si>
  <si>
    <t>Brooke Latack UCCE IMPERIAL COUNTY PPM ONLY</t>
  </si>
  <si>
    <t>FPCCMP6109</t>
  </si>
  <si>
    <t>Patricia Lazicki UCCE CAPITOL CORRIDOR MCP PPM ONLY</t>
  </si>
  <si>
    <t>FPSANJ6110</t>
  </si>
  <si>
    <t>Michelle LeinfelderMiles UCCE SAN JOAQUIN COUNTY PPM ONLY</t>
  </si>
  <si>
    <t>FPBEPA6111</t>
  </si>
  <si>
    <t>Peggy Lemaux UCB CNR PLANT MICROBIAL BIO PPM ONLY</t>
  </si>
  <si>
    <t>FPORAN6112</t>
  </si>
  <si>
    <t>Natalie Levy UCCE ORANGE COUNTY PPM ONLY</t>
  </si>
  <si>
    <t>FPMARN6113</t>
  </si>
  <si>
    <t>David Lewis UCCE MARIN COUNTY PPM ONLY</t>
  </si>
  <si>
    <t>FPSUTY6114</t>
  </si>
  <si>
    <t>Sarah Light UCCE SUTTERYUBA COUNTIES PPM ONLY</t>
  </si>
  <si>
    <t>FPPLUM6115</t>
  </si>
  <si>
    <t>David Lile UCCE PLUMASSIERRA COUNTIES PPM ONLY</t>
  </si>
  <si>
    <t>FPNPIN6116</t>
  </si>
  <si>
    <t>Amanda Linares NUTRITION POLICY INSTITUTE PPM ONLY</t>
  </si>
  <si>
    <t>FPCCMP6117</t>
  </si>
  <si>
    <t>Margaret Lloyd UCCE CAPITOL CORRIDOR MCP PPM ONLY</t>
  </si>
  <si>
    <t>FPDIEG6118</t>
  </si>
  <si>
    <t>Ramiro Lobo UCCE SAN DIEGO COUNTY PPM ONLY</t>
  </si>
  <si>
    <t>FPCCMP6119</t>
  </si>
  <si>
    <t>Rachael Long UCCE CAPITOL CORRIDOR MCP PPM ONLY</t>
  </si>
  <si>
    <t>FPNEVA6120</t>
  </si>
  <si>
    <t>Katie Low UCCE NEVADAPLACER COUNTY PPM ONLY</t>
  </si>
  <si>
    <t>FPFMCP6121</t>
  </si>
  <si>
    <t>Karl Lund UCCE FRESNO MADERA MCP PPM ONLY</t>
  </si>
  <si>
    <t>FPIGIS6122</t>
  </si>
  <si>
    <t>Andrew Lyons INFORMATICS GIS SW PROGRAM PPM ONLY</t>
  </si>
  <si>
    <t>FPNEVA6123</t>
  </si>
  <si>
    <t>Daniel Macon UCCE NEVADAPLACER COUNTY PPM ONLY</t>
  </si>
  <si>
    <t>FPSCRC6124</t>
  </si>
  <si>
    <t>Stephanie Mar SOUTH COAST REC PPM ONLY</t>
  </si>
  <si>
    <t>FPKERN6125</t>
  </si>
  <si>
    <t>Brian Marsh UCCE KERN COUNTY PPM ONLY</t>
  </si>
  <si>
    <t>FPOAIN6126</t>
  </si>
  <si>
    <t>Krista Marshall ORGANIC AG INSTITUTE PPM ONLY</t>
  </si>
  <si>
    <t>FPBUTT6127</t>
  </si>
  <si>
    <t>Nicole MarshallWheeler UCCE BUTTE PPM ONLY</t>
  </si>
  <si>
    <t>FPIPMP6128</t>
  </si>
  <si>
    <t>Tunyalee Martin STATEWIDE IPM PROGRAM PPM ONLY</t>
  </si>
  <si>
    <t>FPNAPA6129</t>
  </si>
  <si>
    <t>Breanna Martinico UCCE NAPA COUNTY PPM ONLY</t>
  </si>
  <si>
    <t>FPMARI6130</t>
  </si>
  <si>
    <t>Fadzayi Mashiri UCCE MARIPOSA COUNTY PPM ONLY</t>
  </si>
  <si>
    <t>FPCCMP6131</t>
  </si>
  <si>
    <t>Konrad Mathesius UCCE CAPITOL CORRIDOR MCP PPM ONLY</t>
  </si>
  <si>
    <t>FPBENS6132</t>
  </si>
  <si>
    <t>Susana Matias Medrano UCB CNR NUTR SCI TOXICOLOGY PPM ONLY</t>
  </si>
  <si>
    <t>FPNBPS6133</t>
  </si>
  <si>
    <t>Peggy Mauk UCR CE BOTANY PLANT SCIENCES PPM ONLY</t>
  </si>
  <si>
    <t>FPBERN6134</t>
  </si>
  <si>
    <t>Christopher Mcdonald UCCE SAN BERNARDINO COUNTY PPM ONLY</t>
  </si>
  <si>
    <t>FPNBPS6135</t>
  </si>
  <si>
    <t>Milton Mcgiffen UCR CE BOTANY PLANT SCIENCES PPM ONLY</t>
  </si>
  <si>
    <t>FPNBPS6136</t>
  </si>
  <si>
    <t>Alan Mchughen UCR CE BOTANY PLANT SCIENCES PPM ONLY</t>
  </si>
  <si>
    <t>FPAICT6137</t>
  </si>
  <si>
    <t>Josue MedellinAzuara AIC PPM ONLY</t>
  </si>
  <si>
    <t>FPRIVE6138</t>
  </si>
  <si>
    <t>Yu Meng UCCE RIVERSIDE COUNTY PPM ONLY</t>
  </si>
  <si>
    <t>FPBERK6139</t>
  </si>
  <si>
    <t>Adina Merenlender UCB PPM ONLY</t>
  </si>
  <si>
    <t>FPNBPS6140</t>
  </si>
  <si>
    <t>Donald Merhaut UCR CE BOTANY PLANT SCIENCES PPM ONLY</t>
  </si>
  <si>
    <t>FPAANS6141</t>
  </si>
  <si>
    <t>Deanne Meyer ANR ANIMAL SCIENCE PPM ONLY</t>
  </si>
  <si>
    <t>FPDIEG6142</t>
  </si>
  <si>
    <t>Eric Middleton UCCE SAN DIEGO COUNTY PPM ONLY</t>
  </si>
  <si>
    <t>FPCSNP6143</t>
  </si>
  <si>
    <t>JoLynn Miller UCCE CENTRAL SIERRA NEVADA MCP PPM ONLY</t>
  </si>
  <si>
    <t>FPBUTT6144</t>
  </si>
  <si>
    <t>Luke Milliron UCCE BUTTE PPM ONLY</t>
  </si>
  <si>
    <t>FP4HCO6145</t>
  </si>
  <si>
    <t>Gemma Miner CALIFORNIA STATE 4H OFFICE PPM ONLY</t>
  </si>
  <si>
    <t>FPSTAN6146</t>
  </si>
  <si>
    <t>Abdelmoneim Mohamed UCCE STANISLAUS COUNTY PPM ONLY</t>
  </si>
  <si>
    <t>FPSNTC6147</t>
  </si>
  <si>
    <t>Fe Moncloa UCCE SANTA CLARA COUNTY PPM ONLY</t>
  </si>
  <si>
    <t>FPIMPE6148</t>
  </si>
  <si>
    <t>Aliasghar Montazar UCCE IMPERIAL COUNTY PPM ONLY</t>
  </si>
  <si>
    <t>FPUCSB6149</t>
  </si>
  <si>
    <t>Max Moritz ANR CE SPECIALISTS UCSB PPM ONLY</t>
  </si>
  <si>
    <t>FPBERN6150</t>
  </si>
  <si>
    <t>Amrita Mukherjee UCCE SAN BERNARDINO COUNTY PPM ONLY</t>
  </si>
  <si>
    <t>FPUCSC6151</t>
  </si>
  <si>
    <t>Joji Muramoto ANR CE SPECIALISTS UCSC PPM ONLY</t>
  </si>
  <si>
    <t>FPLOSA6152</t>
  </si>
  <si>
    <t>Keith Nathaniel UCCE LOS ANGELES COUNTY PPM ONLY</t>
  </si>
  <si>
    <t>FP4HCO6153</t>
  </si>
  <si>
    <t>Roshan Nayak CALIFORNIA STATE 4H OFFICE PPM ONLY</t>
  </si>
  <si>
    <t>FPSANM6154</t>
  </si>
  <si>
    <t>Sally Neas UCCE SAN MATEO COUNTY PPM ONLY</t>
  </si>
  <si>
    <t>FPCNTR6155</t>
  </si>
  <si>
    <t>Marisa Neelon UCCE CONTRA COSTA COUNTY PPM ONLY</t>
  </si>
  <si>
    <t>FPNATR6156</t>
  </si>
  <si>
    <t>SarahMae Nelson CALIFORNIA NATURALIST PROGRAM PPM ONLY</t>
  </si>
  <si>
    <t>FPNDEA6157</t>
  </si>
  <si>
    <t>Mehdi Nemati UCR SPP DEANS OFFICE PPM ONLY</t>
  </si>
  <si>
    <t>FPIMPE6158</t>
  </si>
  <si>
    <t>Cuong Huu Nguyen UCCE IMPERIAL COUNTY PPM ONLY</t>
  </si>
  <si>
    <t>FPCOLU6159</t>
  </si>
  <si>
    <t>Franz Niederholzer UCCE COLUSA PPM ONLY</t>
  </si>
  <si>
    <t>FPORAN6160</t>
  </si>
  <si>
    <t>Beatriz Nobua Behrmann UCCE ORANGE COUNTY PPM ONLY</t>
  </si>
  <si>
    <t>FPSONM6161</t>
  </si>
  <si>
    <t>Tori Norville UCCE SONOMA COUNTY PPM ONLY</t>
  </si>
  <si>
    <t>FPSANJ6162</t>
  </si>
  <si>
    <t>Mohamed Nouri UCCE SAN JOAQUIN COUNTY PPM ONLY</t>
  </si>
  <si>
    <t>FPAVPP6163</t>
  </si>
  <si>
    <t>Daniel Obrist VICE PROVOST ACAD PERSNL and DEV PPM ONLY</t>
  </si>
  <si>
    <t>FPKERN6164</t>
  </si>
  <si>
    <t>Tobias Oker UCCE KERN COUNTY PPM ONLY</t>
  </si>
  <si>
    <t>FPCSNP6165</t>
  </si>
  <si>
    <t>Scott Oneto UCCE CENTRAL SIERRA NEVADA MCP PPM ONLY</t>
  </si>
  <si>
    <t>FPTEHA6166</t>
  </si>
  <si>
    <t>Natalia Ott UCCE TEHAMA COUNTY PPM ONLY</t>
  </si>
  <si>
    <t>FPFMCP6167</t>
  </si>
  <si>
    <t>Rebecca Ozeran UCCE FRESNO MADERA MCP PPM ONLY</t>
  </si>
  <si>
    <t>FPTULA6168</t>
  </si>
  <si>
    <t>Irene Padasas UCCE TULARE COUNTY PPM ONLY</t>
  </si>
  <si>
    <t>FPMRCD6169</t>
  </si>
  <si>
    <t>Tapan Pathak ANR CE SPECIALISTS UCM PPM ONLY</t>
  </si>
  <si>
    <t>FPMONT6170</t>
  </si>
  <si>
    <t>Kirsten Pearsons UCCE MONTEREY COUNTY PPM ONLY</t>
  </si>
  <si>
    <t>FPGLEN6171</t>
  </si>
  <si>
    <t>Curt Pierce UCCE GLENN COUNTY PPM ONLY</t>
  </si>
  <si>
    <t>FPNNEM6172</t>
  </si>
  <si>
    <t>Antoon Ploeg UCR CE NEMATOLOGY PPM ONLY</t>
  </si>
  <si>
    <t>FPCWRI6173</t>
  </si>
  <si>
    <t>Erik Porse CA INST FOR WATER RESOURCES PPM ONLY</t>
  </si>
  <si>
    <t>FPLOSA6174</t>
  </si>
  <si>
    <t>Natalie M Price LOS ANGELES PPM ONLY</t>
  </si>
  <si>
    <t>FPNMPP6175</t>
  </si>
  <si>
    <t>Alexander Putman UCR PLANT PATH MICROBIOLOGY PPM ONLY</t>
  </si>
  <si>
    <t>FPORAN6176</t>
  </si>
  <si>
    <t>Niamh Quinn UCCE ORANGE COUNTY PPM ONLY</t>
  </si>
  <si>
    <t>FPHUMB6177</t>
  </si>
  <si>
    <t>Lenya QuinnDavidson UCCE HUMBOLDT PPM ONLY</t>
  </si>
  <si>
    <t>FPBNTO6178</t>
  </si>
  <si>
    <t>Devii Rao UCCE SAN BENITO COUNTY PPM ONLY</t>
  </si>
  <si>
    <t>FPNPIN6179</t>
  </si>
  <si>
    <t>Suzanne Rauzon NUTRITION POLICY INSTITUTE PPM ONLY</t>
  </si>
  <si>
    <t>FPNPIN6180</t>
  </si>
  <si>
    <t>Amira Resnick NUTRITIONFAMILYCONSUMER SCI PPM ONLY</t>
  </si>
  <si>
    <t>FPRIVE6181</t>
  </si>
  <si>
    <t>Michael Rethwisch UCCE RIVERSIDE COUNTY PPM ONLY</t>
  </si>
  <si>
    <t>FPNPIN6182</t>
  </si>
  <si>
    <t>Carolyn Rider NUTRITION POLICY INSTITUTE PPM ONLY</t>
  </si>
  <si>
    <t>FPSTAN6183</t>
  </si>
  <si>
    <t>Jhalendra Rijal UCCE STANISLAUS COUNTY PPM ONLY</t>
  </si>
  <si>
    <t>FPRIVE6184</t>
  </si>
  <si>
    <t>Sonia I Rios RIVERSIDE PPM ONLY</t>
  </si>
  <si>
    <t>FPNPIN6185</t>
  </si>
  <si>
    <t>Lorrene Ritchie NUTRITION POLICY INSTITUTE PPM ONLY</t>
  </si>
  <si>
    <t>FPNEVA6186</t>
  </si>
  <si>
    <t>Matthew Rodriguez UCCE NEVADAPLACER COUNTY PPM ONLY</t>
  </si>
  <si>
    <t>FPNBPS6187</t>
  </si>
  <si>
    <t>Philippe Rolshausen UCR CE BOTANY PLANT SCIENCES PPM ONLY</t>
  </si>
  <si>
    <t>FPMRCD6188</t>
  </si>
  <si>
    <t>Mohammad Safeeq ANR CE SPECIALISTS UCM PPM ONLY</t>
  </si>
  <si>
    <t>FPBERK6189</t>
  </si>
  <si>
    <t>Daniel L Sanchez UCB PPM ONLY</t>
  </si>
  <si>
    <t>FPBNTO6190</t>
  </si>
  <si>
    <t>Barbara Satink Wolfson UCCE SAN BENITO COUNTY PPM ONLY</t>
  </si>
  <si>
    <t>FPSUTY6191</t>
  </si>
  <si>
    <t>Ricky Satomi UCCE SUTTERYUBA COUNTIES PPM ONLY</t>
  </si>
  <si>
    <t>FPVENT6192</t>
  </si>
  <si>
    <t>Annemiek Schilder UCCE VENTURA COUNTY PPM ONLY</t>
  </si>
  <si>
    <t>FP4HCO6193</t>
  </si>
  <si>
    <t>Linda SchmittMcquitty CALIFORNIA STATE 4H OFFICE PPM ONLY</t>
  </si>
  <si>
    <t>FPPLUM6194</t>
  </si>
  <si>
    <t>Tracy Schohr UCCE PLUMASSIERRA COUNTIES PPM ONLY</t>
  </si>
  <si>
    <t>FPVENT6195</t>
  </si>
  <si>
    <t>Matthew Shapero UCCE VENTURA COUNTY PPM ONLY</t>
  </si>
  <si>
    <t>FPCWRI6196</t>
  </si>
  <si>
    <t>Rachel M Shellabarger CIWR PPM ONLY</t>
  </si>
  <si>
    <t>FPBEES6197</t>
  </si>
  <si>
    <t>Kristen Shive UCB CNR ENV SCI POLICY MGMT PPM ONLY</t>
  </si>
  <si>
    <t>FPLOSA6198</t>
  </si>
  <si>
    <t>Christopher Shogren UCCE LOS ANGELES COUNTY PPM ONLY</t>
  </si>
  <si>
    <t>FPKERN6199</t>
  </si>
  <si>
    <t>Jaspreet Sidhu UCCE KERN COUNTY PPM ONLY</t>
  </si>
  <si>
    <t>FPCSNP6200</t>
  </si>
  <si>
    <t>Hardeep Singh UCCE CENTRAL SIERRA NEVADA MCP PPM ONLY</t>
  </si>
  <si>
    <t>FPMODO6201</t>
  </si>
  <si>
    <t>Laura Snell UCCE MODOC COUNTY PPM ONLY</t>
  </si>
  <si>
    <t>FPCCMP6202</t>
  </si>
  <si>
    <t>Joanna Solins UCCE CAPITOL CORRIDOR MCP PPM ONLY</t>
  </si>
  <si>
    <t>FPLUIS6203</t>
  </si>
  <si>
    <t>Katherine Soule UCCE SAN LUIS OBISPO COUNTY PPM ONLY</t>
  </si>
  <si>
    <t>FPBEES6204</t>
  </si>
  <si>
    <t>Jennifer Sowerwine UCB ESPM SOCIETY ENVIRON DIV PPM ONLY</t>
  </si>
  <si>
    <t>FPDIEG6205</t>
  </si>
  <si>
    <t>Gerardo Spinelli UCCE SAN DIEGO COUNTY PPM ONLY</t>
  </si>
  <si>
    <t>FPHUMB6206</t>
  </si>
  <si>
    <t>Jeffery Stackhouse UCCE HUMBOLDT PPM ONLY</t>
  </si>
  <si>
    <t>FPIPMP6207</t>
  </si>
  <si>
    <t>James Stapleton STATEWIDE IPM PROGRAM PPM ONLY</t>
  </si>
  <si>
    <t>FPMERC6208</t>
  </si>
  <si>
    <t>C Scott Stoddard UCCE MERCED COUNTY PPM ONLY</t>
  </si>
  <si>
    <t>FPNPIN6209</t>
  </si>
  <si>
    <t>Ron Strochlic NUTRITION POLICY INSTITUTE PPM ONLY</t>
  </si>
  <si>
    <t>FPLOSA6210</t>
  </si>
  <si>
    <t>Rachel Surls UCCE LOS ANGELES COUNTY PPM ONLY</t>
  </si>
  <si>
    <t>FPALAM6211</t>
  </si>
  <si>
    <t>Andrew Sutherland UCCE ALAMEDA COUNTY PPM ONLY</t>
  </si>
  <si>
    <t>FPMARN6212</t>
  </si>
  <si>
    <t>Steven Swain UCCE MARIN COUNTY PPM ONLY</t>
  </si>
  <si>
    <t>FPBERN6213</t>
  </si>
  <si>
    <t>Etaferahu Takele UCCE SAN BERNARDINO COUNTY PPM ONLY</t>
  </si>
  <si>
    <t>FPHUMB6214</t>
  </si>
  <si>
    <t>Edward Tanner UCCE HUMBOLDT PPM ONLY</t>
  </si>
  <si>
    <t>FPSANJ6215</t>
  </si>
  <si>
    <t>Justin Tanner UCCE SAN JOAQUIN COUNTY PPM ONLY</t>
  </si>
  <si>
    <t>FPRIVE6216</t>
  </si>
  <si>
    <t>Siavash Taravati UCCE RIVERSIDE COUNTY PPM ONLY</t>
  </si>
  <si>
    <t>FPKERN6217</t>
  </si>
  <si>
    <t>Tian Tian UCCE KERN COUNTY PPM ONLY</t>
  </si>
  <si>
    <t>FPBEES6218</t>
  </si>
  <si>
    <t>William Tietje UCB ESPM ECOSYSTEM SCI DIV PPM ONLY</t>
  </si>
  <si>
    <t>FPPLUM6219</t>
  </si>
  <si>
    <t>Ryan Tompkins UCCE PLUMASSIERRA COUNTIES PPM ONLY</t>
  </si>
  <si>
    <t>FPFMCP6220</t>
  </si>
  <si>
    <t>Tom Turini UCCE FRESNO MADERA MCP PPM ONLY</t>
  </si>
  <si>
    <t>FPHUMB6221</t>
  </si>
  <si>
    <t>Yana Valachovic UCCE HUMBOLDT PPM ONLY</t>
  </si>
  <si>
    <t>FPMARN6222</t>
  </si>
  <si>
    <t>Julia Van Soelen UCCE MARIN COUNTY PPM ONLY</t>
  </si>
  <si>
    <t>FPLUIS6223</t>
  </si>
  <si>
    <t>Liliana Vega UCCE SAN LUIS OBISPO COUNTY PPM ONLY</t>
  </si>
  <si>
    <t>FPNMPP6224</t>
  </si>
  <si>
    <t>Georgios Vidalakis UCR PLANT PATH MICROBIOLOGY PPM ONLY</t>
  </si>
  <si>
    <t>FPCOLU6225</t>
  </si>
  <si>
    <t>Amber VinchesiVahl UCCE COLUSA PPM ONLY</t>
  </si>
  <si>
    <t>FPSANM6226</t>
  </si>
  <si>
    <t>Laura Vollmer UCCE SAN MATEO COUNTY PPM ONLY</t>
  </si>
  <si>
    <t>FPRIVE6227</t>
  </si>
  <si>
    <t>Philip Waisen UCCE RIVERSIDE COUNTY PPM ONLY</t>
  </si>
  <si>
    <t>FPSCRZ6228</t>
  </si>
  <si>
    <t>YuChen Wang UCCE SANTA CRUZ COUNTY PPM ONLY</t>
  </si>
  <si>
    <t>FPSTAN6229</t>
  </si>
  <si>
    <t>Zheng Wang UCCE STANISLAUS COUNTY PPM ONLY</t>
  </si>
  <si>
    <t>FPNPIN6230</t>
  </si>
  <si>
    <t>Miranda Westfall NUTRITION POLICY INSTITUTE PPM ONLY</t>
  </si>
  <si>
    <t>FPNNEM6231</t>
  </si>
  <si>
    <t>Andreas Westphal UCR CE NEMATOLOGY PPM ONLY</t>
  </si>
  <si>
    <t>FPSANM6232</t>
  </si>
  <si>
    <t>Carolyn Whitesell UCCE SAN MATEO COUNTY PPM ONLY</t>
  </si>
  <si>
    <t>FPNNEM6233</t>
  </si>
  <si>
    <t>Sam Wilson UCR CE ENTOMOLOGY PPM ONLY</t>
  </si>
  <si>
    <t>FPSISK6234</t>
  </si>
  <si>
    <t>Robert Wilson UCCE SISKIYOU COUNTY PPM ONLY</t>
  </si>
  <si>
    <t>FPIPMP6235</t>
  </si>
  <si>
    <t>Karey Windbiel STATEWIDE IPM PROGRAM PPM ONLY</t>
  </si>
  <si>
    <t>FPSISK6236</t>
  </si>
  <si>
    <t>Grace Woodmansee UCCE SISKIYOU COUNTY PPM ONLY</t>
  </si>
  <si>
    <t>FPNPIN6237</t>
  </si>
  <si>
    <t>Gail WoodwardLopez NUTRITION POLICY INSTITUTE PPM ONLY</t>
  </si>
  <si>
    <t>FPMARN6238</t>
  </si>
  <si>
    <t>Steven Worker UCCE MARIN COUNTY PPM ONLY</t>
  </si>
  <si>
    <t>FPKERN6239</t>
  </si>
  <si>
    <t>Mohammad Yaghmour UCCE KERN COUNTY PPM ONLY</t>
  </si>
  <si>
    <t>FPBEES6240</t>
  </si>
  <si>
    <t>Robert York UCB ESPM ECOSYSTEM SCI DIV PPM ONLY</t>
  </si>
  <si>
    <t>FPCWRI6241</t>
  </si>
  <si>
    <t>Hope Zabronsky CA INST FOR WATER RESOURCES PPM ONLY</t>
  </si>
  <si>
    <t>FPUCSC6242</t>
  </si>
  <si>
    <t>Margherita Zavatta ANR CE SPECIALISTS UCSC PPM ONLY</t>
  </si>
  <si>
    <t>FPFMCP6243</t>
  </si>
  <si>
    <t>Shijian Zhuang UCCE FRESNO MADERA MCP PPM ONLY</t>
  </si>
  <si>
    <t>FPBEES6244</t>
  </si>
  <si>
    <t>David Zilberman UCB CNR AG RESOURCE ECON POL PPM ONLY</t>
  </si>
  <si>
    <t>FPMERC6245</t>
  </si>
  <si>
    <t>Cameron Zuber UCCE MERCED COUNTY PPM ONLY</t>
  </si>
  <si>
    <t>FPAHCE6246</t>
  </si>
  <si>
    <t>Zhe Chen HUMAN ECOLOGY PPM ONLY</t>
  </si>
  <si>
    <t>FPAPLS6247</t>
  </si>
  <si>
    <t>Andrew Latimer PLANT SCIENCES PPM Only</t>
  </si>
  <si>
    <t>FPANUT4482</t>
  </si>
  <si>
    <t>CASSANDRA NGUYEN NUTRITION PPM Only</t>
  </si>
  <si>
    <t>F9ANUT4482</t>
  </si>
  <si>
    <t>CASSANDRA NGUYEN NUTRITION ANR PPM Only</t>
  </si>
  <si>
    <t>FPABAE6257</t>
  </si>
  <si>
    <t>You Lo Hsieh BIOLOGICAL and AG ENGINEERING PPM Only</t>
  </si>
  <si>
    <t>FPAFST6258</t>
  </si>
  <si>
    <t>Maria Louise Marco FOOD SCIENCE And TECHNOLOGY PPM Only</t>
  </si>
  <si>
    <t>F9AARE6259</t>
  </si>
  <si>
    <t>Olena Sambucci AG And RESOURCE ECONOMICS ANR PPM Only</t>
  </si>
  <si>
    <t>FPLAMS6260</t>
  </si>
  <si>
    <t>Erin Gray AMERICAN STUDIES PPM Only</t>
  </si>
  <si>
    <t>FPLANT6261</t>
  </si>
  <si>
    <t>Manvir Singh ANTHROPOLOGY PPM Only</t>
  </si>
  <si>
    <t>FPLCHE6262</t>
  </si>
  <si>
    <t>Bronte Charette CHEMISTRY PPM Only</t>
  </si>
  <si>
    <t>FPLCDM6263</t>
  </si>
  <si>
    <t>Katlin Sweeney Romero CINEMA And DIGITAL MEDIA PPM Only</t>
  </si>
  <si>
    <t>FPLDES6264</t>
  </si>
  <si>
    <t>Akshita Sivakumar DESIGN PPM Only</t>
  </si>
  <si>
    <t>FPLENL6265</t>
  </si>
  <si>
    <t>Xavier Lee ENGLISH PPM Only</t>
  </si>
  <si>
    <t>FPLENL6266</t>
  </si>
  <si>
    <t>Sal Nicolazzo ENGLISH PPM Only</t>
  </si>
  <si>
    <t>FPLENL6267</t>
  </si>
  <si>
    <t>Ruben Zecena ENGLISH PPM Only</t>
  </si>
  <si>
    <t>FPLGSW6268</t>
  </si>
  <si>
    <t>Ava Kim GENDERSEXUALITY WOMENSSTUDIES PPM Only</t>
  </si>
  <si>
    <t>FPLHIS6269</t>
  </si>
  <si>
    <t>Traci Parker HISTORY PPM Only</t>
  </si>
  <si>
    <t>FPLMAT6270</t>
  </si>
  <si>
    <t>Junxian Li MATHEMATICS PPM Only</t>
  </si>
  <si>
    <t>FPLMAT6271</t>
  </si>
  <si>
    <t>Yunpeng Shi MATHEMATICS PPM Only</t>
  </si>
  <si>
    <t>FPLMUS6272</t>
  </si>
  <si>
    <t>Nicolas Dosman MUSIC PPM Only</t>
  </si>
  <si>
    <t>FPLPHI6273</t>
  </si>
  <si>
    <t>Qiannan Li PHILOSOPHY PPM Only</t>
  </si>
  <si>
    <t>FPLPOL6274</t>
  </si>
  <si>
    <t>Hanno Hilbig POLITICAL SCIENCE PPM Only</t>
  </si>
  <si>
    <t>FPLPSC6275</t>
  </si>
  <si>
    <t>Tomiko Yoneda PSYCHOLOGY PPM Only</t>
  </si>
  <si>
    <t>FPLSTS6276</t>
  </si>
  <si>
    <t>Kayleigh Perkov SCIENCE And TECHNOLOGY STUDIES PPM Only</t>
  </si>
  <si>
    <t>FPLSOC6277</t>
  </si>
  <si>
    <t>Joss Greene SOCIOLOGY PPM Only</t>
  </si>
  <si>
    <t>FPLSAP6278</t>
  </si>
  <si>
    <t>Daniela Gutierrez Flores SPANISH And PORTUGUESE PPM Only</t>
  </si>
  <si>
    <t>FPLSTA6279</t>
  </si>
  <si>
    <t>Spencer Frei STATISTICS PPM Only</t>
  </si>
  <si>
    <t>FPLSTA6280</t>
  </si>
  <si>
    <t>Ricardo Masini STATISTICS PPM Only</t>
  </si>
  <si>
    <t>FPLUWP6281</t>
  </si>
  <si>
    <t>Laura Vidal Chiesa UNIVERSITY WRITING PROGRAM PPM Only</t>
  </si>
  <si>
    <t>FPLPSC6282</t>
  </si>
  <si>
    <t>Susan Rivera PSYCHOLOGY PPM Only</t>
  </si>
  <si>
    <t>FPLPHY6283</t>
  </si>
  <si>
    <t>Matthew Citron PHYSICS PPM Only</t>
  </si>
  <si>
    <t>FPLPHI6284</t>
  </si>
  <si>
    <t>Elvira Basevich PHILOSOPHY PPM Only</t>
  </si>
  <si>
    <t>FPLGSW6285</t>
  </si>
  <si>
    <t>Kalindi Vora GENDERSEXUALITY WOMENSSTUDIES PPM Only</t>
  </si>
  <si>
    <t>FPANUT6286</t>
  </si>
  <si>
    <t>Britt Burton Freeman NUTRITION PPM Only</t>
  </si>
  <si>
    <t>FPAWFS6287</t>
  </si>
  <si>
    <t>Andrew Engilis WILDLIFE And FISHERIES BIOLOGY PPM Only</t>
  </si>
  <si>
    <t>FPBCNS4860</t>
  </si>
  <si>
    <t>Hwai Jong Cheng Center for Neuroscience PPM Only</t>
  </si>
  <si>
    <t>FPBNPB4226</t>
  </si>
  <si>
    <t>Keith Baar NEURO PHYSIO And BEHAVIOR PPM Only</t>
  </si>
  <si>
    <t>FPIMGM3004</t>
  </si>
  <si>
    <t>Julie SchweitzerMED Int Med Genl MedicineSciPPM Only</t>
  </si>
  <si>
    <t>FPMPGN5355</t>
  </si>
  <si>
    <t>Joseph ShenMED Ped GenomicPPM Only</t>
  </si>
  <si>
    <t>FPMPHO4690</t>
  </si>
  <si>
    <t>Eunice R KimMED Ped HospitalsPPM Only</t>
  </si>
  <si>
    <t>FPMPNN4190</t>
  </si>
  <si>
    <t>Payam ValiMED Ped NeonatologyPPM Only</t>
  </si>
  <si>
    <t>FPMPAD2689</t>
  </si>
  <si>
    <t>Marcio Malogolowkin MED Ped HematologyOncologyPPM Only</t>
  </si>
  <si>
    <t>FPMPAD2676</t>
  </si>
  <si>
    <t>James MarcinMED Ped IntensiveCarePPM Only</t>
  </si>
  <si>
    <t>FPMPAD2578</t>
  </si>
  <si>
    <t>Tisha K YehMED Ped HospitalsPPM Only</t>
  </si>
  <si>
    <t>FPMPHP2396</t>
  </si>
  <si>
    <t>Michelle Hamline MED Ped HospitalsPPM Only</t>
  </si>
  <si>
    <t>FPMPAD1886</t>
  </si>
  <si>
    <t>Simeon BoydMED Ped GenomicPPM Only</t>
  </si>
  <si>
    <t>FPMPAD1413</t>
  </si>
  <si>
    <t>Sara AghamohammadiMED Ped IntensiveCarePPM Only</t>
  </si>
  <si>
    <t>FPMPAD1104</t>
  </si>
  <si>
    <t>Heather SiefkesMED Ped IntensiveCarePPM Only</t>
  </si>
  <si>
    <t>FPMPAD3355</t>
  </si>
  <si>
    <t>Suma ShankarMED Ped GenomicPPM Only</t>
  </si>
  <si>
    <t>FPMNAC3140</t>
  </si>
  <si>
    <t>Charles Decarli MED Alzheimer CenterPPM Only</t>
  </si>
  <si>
    <t>FPMNAL2141</t>
  </si>
  <si>
    <t>David JohnsonMED Alzheimer CenterPPM Only</t>
  </si>
  <si>
    <t>FPMNAL0661</t>
  </si>
  <si>
    <t>Oanh MeyerMED Alzheimer CenterPPM Only</t>
  </si>
  <si>
    <t>FPIMAD3840</t>
  </si>
  <si>
    <t>Timothy AlbertsonMED Int Med Medicine AdminPPM Only</t>
  </si>
  <si>
    <t>FPIMRH3840</t>
  </si>
  <si>
    <t>Timothy AlbertsonMED Int Med Rheumatology AllergPPM Only</t>
  </si>
  <si>
    <t>FPIMGI2031</t>
  </si>
  <si>
    <t>Alicia GonzalezFloresMED Int Med GastroenterologyPPM Only</t>
  </si>
  <si>
    <t>FPIMAD1716</t>
  </si>
  <si>
    <t>Stephen HenryMED Int Med Medicine Admin PPM Only</t>
  </si>
  <si>
    <t>FPIMAD1703</t>
  </si>
  <si>
    <t>Richard Kravitz MED Int Med Medicine Admin PPM Only</t>
  </si>
  <si>
    <t>FPMERM1703</t>
  </si>
  <si>
    <t>Richard Kravitz MED Int Med Emerg MedicinePPM Only</t>
  </si>
  <si>
    <t>FPIMGM0367</t>
  </si>
  <si>
    <t>Craig KeenanMED Int Med Medicine AdminPPM Only</t>
  </si>
  <si>
    <t>FPIMAD0364</t>
  </si>
  <si>
    <t>Calvin HirschMED Int Med Medicine AdminPPM Only</t>
  </si>
  <si>
    <t>FPIMCA4412</t>
  </si>
  <si>
    <t>Christopher BowlusMED Int Med CardiologyPPM Only</t>
  </si>
  <si>
    <t>FPIMCT4412</t>
  </si>
  <si>
    <t>Christopher BowlusMED Int Med Cellular TherapyPPM Only</t>
  </si>
  <si>
    <t>FPIMEN4412</t>
  </si>
  <si>
    <t>Christopher BowlusMED Int Med EndocrinologyPPM Only</t>
  </si>
  <si>
    <t>FPIMHO3744</t>
  </si>
  <si>
    <t>Mehrdad AbediMed Int Med HEM ONCPPM Only</t>
  </si>
  <si>
    <t>FPIMAD1871</t>
  </si>
  <si>
    <t>Michael GibsonMED Int Med Medicine AdminPPM Only</t>
  </si>
  <si>
    <t>FPLEPS6288</t>
  </si>
  <si>
    <t>Cathy Busby EARTH and PLANETARY SCIENCES PPM Only</t>
  </si>
  <si>
    <t>FPLEPS6289</t>
  </si>
  <si>
    <t>Mary Stevenson EARTH and PLANETARY SCIENCES PPM Only</t>
  </si>
  <si>
    <t>FPLANT6290</t>
  </si>
  <si>
    <t>Margaret Crofoot ANTHROPOLOGY PPM Only</t>
  </si>
  <si>
    <t>FPLAMS3582</t>
  </si>
  <si>
    <t>Erica Kohl Arenas AMERICAN STUDIES PPM Only</t>
  </si>
  <si>
    <t>FPLGSW3697</t>
  </si>
  <si>
    <t>Joanna Regulska GENDERSEXUALITY and WOMENS STUDIES PPM Only</t>
  </si>
  <si>
    <t>FPLCMB0685</t>
  </si>
  <si>
    <t>John Olichney CENTER FOR MIND and BRAIN PPM Only</t>
  </si>
  <si>
    <t>FPLCMB0288</t>
  </si>
  <si>
    <t>David Corina CENTER FOR MIND and BRAIN PPM Only</t>
  </si>
  <si>
    <t>FPBEVE1000</t>
  </si>
  <si>
    <t>Michael Turelli EVOLUTION AND ECOLOGY PPM Only</t>
  </si>
  <si>
    <t>FPMPED1000</t>
  </si>
  <si>
    <t>Ralf Holzer MED Pediatrics PPM Only</t>
  </si>
  <si>
    <t>FPMERM1000</t>
  </si>
  <si>
    <t>Hannah Laqueur MED Emergency Medicine PPM Only</t>
  </si>
  <si>
    <t>FPMERM3350</t>
  </si>
  <si>
    <t>Eric Gross MED Emergency Medicine PPM Only</t>
  </si>
  <si>
    <t>FPMERM5090</t>
  </si>
  <si>
    <t>Verena Schandera MED Emergency Medicine PPM Only</t>
  </si>
  <si>
    <t>FPMPED1001</t>
  </si>
  <si>
    <t>Diana Sundberg MED Pediatrics PPM Only</t>
  </si>
  <si>
    <t>FPMPED1002</t>
  </si>
  <si>
    <t>Christi Delemos MED Pediatrics PPM Only</t>
  </si>
  <si>
    <t>FPMINT1000</t>
  </si>
  <si>
    <t>Nayereh Pezeshkian MED Int Med Admin PPM Only</t>
  </si>
  <si>
    <t>FPABAE6292</t>
  </si>
  <si>
    <t>Bruno Augusto Carciofi BIOLOGICAL And AG ENGINEERING PPM Only</t>
  </si>
  <si>
    <t>FPAHCE6297</t>
  </si>
  <si>
    <t>Anne Iaccopucci HUMAN ECOLOGY PPM Only</t>
  </si>
  <si>
    <t>FPABAE6298</t>
  </si>
  <si>
    <t>Yi Wang BIOLOGICAL And AG ENGINEERING PPM Only</t>
  </si>
  <si>
    <t>FPADES6299</t>
  </si>
  <si>
    <t>Sean Godwin ENVIRONMENTAL SCIENCE And POLICY PPM Only</t>
  </si>
  <si>
    <t>FPAPLS6300</t>
  </si>
  <si>
    <t>Justin Valliere PLANT SCIENCES PPM Only</t>
  </si>
  <si>
    <t>F9APLS6300</t>
  </si>
  <si>
    <t>Justin Valliere PLANT SCIENCES ANR PPM Only</t>
  </si>
  <si>
    <t>FPAARE6301</t>
  </si>
  <si>
    <t>James Sayer AG And RESOURCE ECONOMICS PPM Only</t>
  </si>
  <si>
    <t>F9AARE6301</t>
  </si>
  <si>
    <t>James Sayer AG And RESOURCE ECONOMICS ANR PPM Only</t>
  </si>
  <si>
    <t>FPAPPA6302</t>
  </si>
  <si>
    <t>Yen Wen Kuo PLANT PATHOLOGY PPM Only</t>
  </si>
  <si>
    <t>FPEECE0001</t>
  </si>
  <si>
    <t>YUBEI CHEN ELECT And COMP ENGR PPM Only</t>
  </si>
  <si>
    <t>FPMPED6307</t>
  </si>
  <si>
    <t>Anjali Pawar MED Pediatrics PPM Only</t>
  </si>
  <si>
    <t>FPMPED6308</t>
  </si>
  <si>
    <t>Andrew Pelech MED Pediatrics PPM Only</t>
  </si>
  <si>
    <t>FPMPED6309</t>
  </si>
  <si>
    <t>Elizabeth Partridge MED Pediatrics PPM Only</t>
  </si>
  <si>
    <t>FPMPED6310</t>
  </si>
  <si>
    <t>Francis Poulain MED Pediatrics PPM Only</t>
  </si>
  <si>
    <t>FPMPED6311</t>
  </si>
  <si>
    <t>Gayatri Mahajan MED Pediatrics PPM Only</t>
  </si>
  <si>
    <t>FPMPED6312</t>
  </si>
  <si>
    <t>Gia Oh MED Pediatrics PPM Only</t>
  </si>
  <si>
    <t>FPMPED6313</t>
  </si>
  <si>
    <t>Javar Van Buren MED Pediatrics PPM Only</t>
  </si>
  <si>
    <t>FPMPED6314</t>
  </si>
  <si>
    <t>Kris Herman MED Pediatrics PPM Only</t>
  </si>
  <si>
    <t>FPMPED6315</t>
  </si>
  <si>
    <t>Lavjay Butani MED Pediatrics PPM Only</t>
  </si>
  <si>
    <t>FPMPED6316</t>
  </si>
  <si>
    <t>Nandita Sharma MED Pediatrics PPM Only</t>
  </si>
  <si>
    <t>FPNURS6318</t>
  </si>
  <si>
    <t>FadumaSara Ali School of Nursing PPM Only</t>
  </si>
  <si>
    <t>FPNURS6319</t>
  </si>
  <si>
    <t>Rupinder Mangat Deol School of Nursing PPM Only</t>
  </si>
  <si>
    <t>FPBNPB6320</t>
  </si>
  <si>
    <t>Felicity Muth NEURO PHYSIO And BEHAVIOR PPM Only</t>
  </si>
  <si>
    <t>FPBMCB6321</t>
  </si>
  <si>
    <t>Alice Accorsi MOLECULAR And CELLULAR BIO PPM Only</t>
  </si>
  <si>
    <t>FPBPLB6322</t>
  </si>
  <si>
    <t>Xiaosa Jack Xu PLANT BIOLOGY PPM Only</t>
  </si>
  <si>
    <t>FPBCNS6323</t>
  </si>
  <si>
    <t>Martine Therrien Center for Neuroscience PPM Only</t>
  </si>
  <si>
    <t>FPBNPB6324</t>
  </si>
  <si>
    <t>Eva Fischer NEURO PHYSIO and BEHAVIOR PPM ONly</t>
  </si>
  <si>
    <t>FPVENT6196</t>
  </si>
  <si>
    <t>Hamutahl Cohen UCCE Ventura</t>
  </si>
  <si>
    <t>FPEMAE6325</t>
  </si>
  <si>
    <t>Richared Whittle MECHANICAL And AEROSPACE ENGR PPM Only</t>
  </si>
  <si>
    <t>FPEMAE6326</t>
  </si>
  <si>
    <t>Mohsen Habibi MECHANICAL And AEROSPACE ENGR PPM Only</t>
  </si>
  <si>
    <t>FPECHM6327</t>
  </si>
  <si>
    <t>Amir Saeidi MATERIALS SCIENCE And ENGINEERING PPM Only</t>
  </si>
  <si>
    <t>FPLSOC3918</t>
  </si>
  <si>
    <t>Carolina Apesoa Varano SOCIOLOGY PPM Only</t>
  </si>
  <si>
    <t>FPLFAI5278</t>
  </si>
  <si>
    <t>Andre Naffis Sahely FRENCH And ITALIAN PPM Only</t>
  </si>
  <si>
    <t>FPLAST6932</t>
  </si>
  <si>
    <t>Beatriz Cortez ART STUDIO PPM Only</t>
  </si>
  <si>
    <t>FPLCHI6933</t>
  </si>
  <si>
    <t>Alan Pelaez Lopez CHICANO STUDIES PPM Only</t>
  </si>
  <si>
    <t>FPLEPS6934</t>
  </si>
  <si>
    <t>Chijun Sun EARTH And PLANETARY SCIENCES PPM Only</t>
  </si>
  <si>
    <t>FPLPHY6935</t>
  </si>
  <si>
    <t>Nancy Aggarwal PHYSICS PPM Only</t>
  </si>
  <si>
    <t>FPLDRA6936</t>
  </si>
  <si>
    <t>Ethan Hollinger THEATRE And DANCE PPM Only</t>
  </si>
  <si>
    <t>FPLPHI6937</t>
  </si>
  <si>
    <t>Gabe Dupre PHILOSOPHY PPM Only</t>
  </si>
  <si>
    <t>FPBPLB6328</t>
  </si>
  <si>
    <t>Blake Myers Plant Biology PPM Only</t>
  </si>
  <si>
    <t>FPBMCB6329</t>
  </si>
  <si>
    <t>Yale Goldman Molecular and Cellular Biology PPM Only</t>
  </si>
  <si>
    <t>FPMPAH6329</t>
  </si>
  <si>
    <t>Yale Goldman MED Pharmacology PPM Only</t>
  </si>
  <si>
    <t>FPLGMC4985</t>
  </si>
  <si>
    <t>Giovanni Peri GLOBAL MIGRATION CENTER PPM Only</t>
  </si>
  <si>
    <t>FPNURS7576</t>
  </si>
  <si>
    <t>Lynda Creighton Wong School of Nursing PPM Only</t>
  </si>
  <si>
    <t>FPLHIS3936</t>
  </si>
  <si>
    <t>John Smolenski HISTORY MMP Only</t>
  </si>
  <si>
    <t>FPLUWP4233</t>
  </si>
  <si>
    <t>Sarah E Faye UNIVERSITY WRITING PROGRAM PPM Only</t>
  </si>
  <si>
    <t>FPVVME6331</t>
  </si>
  <si>
    <t>Lisa Tell VM MEDICINE And EPIDEMIOLOGY PPM Only</t>
  </si>
  <si>
    <t>FPAPLS6330</t>
  </si>
  <si>
    <t>Matthew Fatino Hanson Plant Scinces PPM Only</t>
  </si>
  <si>
    <t>FPMEPM3301</t>
  </si>
  <si>
    <t>Courtney Lyles MED Public Health Sciences PPM Only</t>
  </si>
  <si>
    <t>FPMORT2248</t>
  </si>
  <si>
    <t>Safdar Khan MED Orthopaedic Surgery</t>
  </si>
  <si>
    <t>FPMORT2249</t>
  </si>
  <si>
    <t>Megan Terle MED Orthopaedic Surgery</t>
  </si>
  <si>
    <t>FPIMAD3660</t>
  </si>
  <si>
    <t>Anthony Albanese MED Internal Medicine PPM Only</t>
  </si>
  <si>
    <t>FPIMHP1957</t>
  </si>
  <si>
    <t>Jessie Padilla Medina MED Int Med Admin PPM Only</t>
  </si>
  <si>
    <t>FPMORT6103</t>
  </si>
  <si>
    <t>Zach Lum MED Orthopaedic Surgery PPM Only</t>
  </si>
  <si>
    <t>FPCHPR4285</t>
  </si>
  <si>
    <t>Elizabeth Magnan Ctr for Health Policy PPM Only</t>
  </si>
  <si>
    <t>FPIMHP6344</t>
  </si>
  <si>
    <t>Conan Liu MED Int Med Hospitalist PPM Only</t>
  </si>
  <si>
    <t>FPIMHP6347</t>
  </si>
  <si>
    <t>Jayvani Thakur Garcia MED Int Med Hospitalist PPM Only</t>
  </si>
  <si>
    <t>FPIMHP6348</t>
  </si>
  <si>
    <t>Emmanuel Boateng MED Int Med Hospitalist PPM Only</t>
  </si>
  <si>
    <t>FPIMPA6307</t>
  </si>
  <si>
    <t>Rebecca Boxer Med Int Med Palliative Care PPM Only</t>
  </si>
  <si>
    <t>FPIMPM6340</t>
  </si>
  <si>
    <t>Gabrielle Liu MED Int Med Pulmonary PPM Only</t>
  </si>
  <si>
    <t>FPMOTO6341</t>
  </si>
  <si>
    <t>Lisa Evangelista Med Otolaryngology PPM Only</t>
  </si>
  <si>
    <t>FPMPED6342</t>
  </si>
  <si>
    <t>Lisa Madden Med Pediatrics PPM Only</t>
  </si>
  <si>
    <t>FPMPED6343</t>
  </si>
  <si>
    <t>Nicole Cacho Med Pediatrics PPM Only</t>
  </si>
  <si>
    <t>FPANUT6345</t>
  </si>
  <si>
    <t>Guodong Zhang NUTRITION PPM Only</t>
  </si>
  <si>
    <t>FPMNEU6349</t>
  </si>
  <si>
    <t>Alicia Ranucci MED Neurology PPM Only</t>
  </si>
  <si>
    <t>FPVPMI5455</t>
  </si>
  <si>
    <t>Hannah Savage VM PATHOLOGY MICRO And IMMUN PPM Only</t>
  </si>
  <si>
    <t>FPVPMI6350</t>
  </si>
  <si>
    <t>Terza Brostoff VM PATHOLOGY MICRO And IMMUN PPM Only</t>
  </si>
  <si>
    <t>FPBGEN2210</t>
  </si>
  <si>
    <t>Craig Benham Genome Center PPM Only</t>
  </si>
  <si>
    <t>FPBGEN5042</t>
  </si>
  <si>
    <t>Megan Dennis Genome Center PPM Only</t>
  </si>
  <si>
    <t>FPBGEN3092</t>
  </si>
  <si>
    <t>Patrice Koehl Genome Center PPM Only</t>
  </si>
  <si>
    <t>FPBGEN1714</t>
  </si>
  <si>
    <t>Savithramma Dinesh Kumar Genome Center PPM Only</t>
  </si>
  <si>
    <t>FPBGEN3501</t>
  </si>
  <si>
    <t>Alexander Nord Genome Center PPM Only</t>
  </si>
  <si>
    <t>FPBGEN1606</t>
  </si>
  <si>
    <t>Gerald Quon Genome Center PPM Only</t>
  </si>
  <si>
    <t>FPBGEN4465</t>
  </si>
  <si>
    <t>David Segal Genome Center PPM Only</t>
  </si>
  <si>
    <t>FPBGEN4466</t>
  </si>
  <si>
    <t>Kamil Borkowski Genome Center PPM Only</t>
  </si>
  <si>
    <t>FPBGEN4467</t>
  </si>
  <si>
    <t>Krzysztof Fidelis Genome Center PPM Only</t>
  </si>
  <si>
    <t>FPBGEN4468</t>
  </si>
  <si>
    <t>Fereydoun Hormozdiari Genome Center PPM Only</t>
  </si>
  <si>
    <t>FPBGEN4469</t>
  </si>
  <si>
    <t>Beth Rowan Genome Center PPM Only</t>
  </si>
  <si>
    <t>FPNURS4508</t>
  </si>
  <si>
    <t>Sumathi Sankaran Walters School of Nursing PPM Only</t>
  </si>
  <si>
    <t>FPNURS8206</t>
  </si>
  <si>
    <t>Lisa Gray School of Nursing PPM Only</t>
  </si>
  <si>
    <t>FPNURS7695</t>
  </si>
  <si>
    <t>Lisa Lipton School of Nursing PPM Only</t>
  </si>
  <si>
    <t>FPIMID4470</t>
  </si>
  <si>
    <t>Melony Chakrabarty MED Int Med Infectious Dis PPM Only</t>
  </si>
  <si>
    <t>FPIMID4471</t>
  </si>
  <si>
    <t>Vera Go MED Int Med Infectious Dis PPM Only</t>
  </si>
  <si>
    <t>FPVPHR2080</t>
  </si>
  <si>
    <t>Xunde Li POPULATION HLTH and REPROD PPM Only</t>
  </si>
  <si>
    <t>FPMNDR5676</t>
  </si>
  <si>
    <t>Sanchita Bhatnagar MNDR MIND Institute PPM Only</t>
  </si>
  <si>
    <t>FPVMEX2673</t>
  </si>
  <si>
    <t>Pramod Pandey VM EX Cooperative Extension PPM Only</t>
  </si>
  <si>
    <t>FPVMEX3139</t>
  </si>
  <si>
    <t>Maurice Pitesky VM EX Cooperative Extension PPM Only</t>
  </si>
  <si>
    <t>FPVMEX4413</t>
  </si>
  <si>
    <t>Emmanuel Okello VM EX Cooperative Extension PPM Only</t>
  </si>
  <si>
    <t>FPVMEX4136</t>
  </si>
  <si>
    <t>Noelia Silva Del Rio VM EX Cooperative Extension PPM Only</t>
  </si>
  <si>
    <t>F9VMEX1038</t>
  </si>
  <si>
    <t>Alda De Andrade E Pires VM EX Cooperative Extension ANR PPM Only</t>
  </si>
  <si>
    <t>F9VMEX4136</t>
  </si>
  <si>
    <t>Noelia Silva Del Rio VM EX Cooperative Extension ANR PPM Only</t>
  </si>
  <si>
    <t>F9VMEX2673</t>
  </si>
  <si>
    <t>Pramod Pandey VM EX Cooperative Extension ANR PPM Only</t>
  </si>
  <si>
    <t>F9VMEX3139</t>
  </si>
  <si>
    <t>Maurice Pitesky VM EX Cooperative Extension ANR PPM Only</t>
  </si>
  <si>
    <t>F9VMEX3164</t>
  </si>
  <si>
    <t>Roselle Busch VM EX Cooperative Extension ANR PPM Only</t>
  </si>
  <si>
    <t>FPBGEN4470</t>
  </si>
  <si>
    <t>Isabelle Henry Genome Center PPM Only</t>
  </si>
  <si>
    <t>FPIMEN5314</t>
  </si>
  <si>
    <t>HIBA BASHEER MED Int Med Endocrinology PPM Only</t>
  </si>
  <si>
    <t>FPIMEN5315</t>
  </si>
  <si>
    <t>Richard Dlott MED Int Med Endocrinology PPM Only</t>
  </si>
  <si>
    <t>FPIMEN5316</t>
  </si>
  <si>
    <t>LOU ROSE MALAMUG MED Int Med Endocrinology PPM Only</t>
  </si>
  <si>
    <t>FPIMEN5317</t>
  </si>
  <si>
    <t>DANA SHEELY MED Int Med Endocrinology PPM Only</t>
  </si>
  <si>
    <t>FPIMEN5318</t>
  </si>
  <si>
    <t>LILIANA GARCIA VARGAS MED Int Med Endocrinology PPM Only</t>
  </si>
  <si>
    <t>FPIMEN5319</t>
  </si>
  <si>
    <t>RYAN WOODMAN MED Int Med Endocrinology PPM Only</t>
  </si>
  <si>
    <t>FPMERM4836</t>
  </si>
  <si>
    <t>Tiffani Johnson MED Emergency Medicine PPM Only</t>
  </si>
  <si>
    <t>FPBGEN6328</t>
  </si>
  <si>
    <t>Blake Myers Genome Center PPM Only</t>
  </si>
  <si>
    <t>FPBCNS1719</t>
  </si>
  <si>
    <t>John Gray Center for Neuroscience PPM Only</t>
  </si>
  <si>
    <t>FPIMHO2327</t>
  </si>
  <si>
    <t>Surbhi Singhal MED Int Med HEMONC PPM Only</t>
  </si>
  <si>
    <t>FPVVME1351</t>
  </si>
  <si>
    <t>Joanna Kaplan VM MEDICINE And EPIDEMIOLOGY PPM Only</t>
  </si>
  <si>
    <t>FPMNAL2110</t>
  </si>
  <si>
    <t>Sarah Tomaszewski MED Alzheimer Disease Center PPM Only</t>
  </si>
  <si>
    <t>FPMNAL2277</t>
  </si>
  <si>
    <t>David Johnson MED Alzheimer Disease Center PPM Only</t>
  </si>
  <si>
    <t>FPMNAL3140</t>
  </si>
  <si>
    <t>Charles Decarli MED Alzheimer Disease Center PPM Only</t>
  </si>
  <si>
    <t>FPMNAL5277</t>
  </si>
  <si>
    <t>Audrey Fan MED Alzheimer Disease Center PPM Only</t>
  </si>
  <si>
    <t>FPMNAL0021</t>
  </si>
  <si>
    <t>Alyssa Weakley MED Alzheimer Disease Center PPM Only</t>
  </si>
  <si>
    <t>FPMNAL0685</t>
  </si>
  <si>
    <t>John Olichney MED Alzheimer Disease Center PPM Only</t>
  </si>
  <si>
    <t>FPMNAL1081</t>
  </si>
  <si>
    <t>Wilsaan Joiner MED Alzheimer Disease Center PPM Only</t>
  </si>
  <si>
    <t>FPVPRC4649</t>
  </si>
  <si>
    <t>Lisa Miller Primate Center Research Programs PPM Only</t>
  </si>
  <si>
    <t>FPVPRC2772</t>
  </si>
  <si>
    <t>Hong ji Primate Center Research Programs PPM Only</t>
  </si>
  <si>
    <t>FPBOML4729</t>
  </si>
  <si>
    <t>Tessa Hill Bodega Marine Laboratory PPM Only</t>
  </si>
  <si>
    <t>FPICPM1929</t>
  </si>
  <si>
    <t>Kari Cooper OR Interdisciplinary Center Plasma Mass Spectrometry PPM Only</t>
  </si>
  <si>
    <t>FPNMRF2290</t>
  </si>
  <si>
    <t>James Ames OR Nuclear Magnetic Resonance Facility PPM Only</t>
  </si>
  <si>
    <t>FPENER3019</t>
  </si>
  <si>
    <t>Kurt Kornbluth Energy Institute PPM Only</t>
  </si>
  <si>
    <t>FPVPRC4086</t>
  </si>
  <si>
    <t>Karen L Bales Primate Center Research Programs PPM Only</t>
  </si>
  <si>
    <t>FPJMIE4250</t>
  </si>
  <si>
    <t>Andrew Rypel JMIE Center Integrated Watershed Science and Mgmt PPM Only</t>
  </si>
  <si>
    <t>FPJMIE5046</t>
  </si>
  <si>
    <t>Thomas Harter JMIE Center Integrated Watershed Science and Mgmt PPM Only</t>
  </si>
  <si>
    <t>FPFTIS3560</t>
  </si>
  <si>
    <t>Ann Dillner Fourier Transform Infrared Spectro Services PPM Only</t>
  </si>
  <si>
    <t>FPAQRC3560</t>
  </si>
  <si>
    <t>Ann Dillner OR Air Quality Research Center PPM Only</t>
  </si>
  <si>
    <t>FPHAND3534</t>
  </si>
  <si>
    <t>Susan Handy Inst of Transportation Studies Administration PPM Only</t>
  </si>
  <si>
    <t>FPTRAN3534</t>
  </si>
  <si>
    <t>Susan Handy ITS Three Revolutions and Future Mobility PPM Only</t>
  </si>
  <si>
    <t>FPIMCA7818</t>
  </si>
  <si>
    <t>Padmini Sirish MED INT MED CARDIOLOGY PPM Only</t>
  </si>
  <si>
    <t>FPVPMI7819</t>
  </si>
  <si>
    <t>Rodolfo Urbano VM PATHOLOGY MICRO And IMMUN PPM Only</t>
  </si>
  <si>
    <t>FPNURS4608</t>
  </si>
  <si>
    <t>Victoria F Keeton School of Nursing PPM Only</t>
  </si>
  <si>
    <t>FPVVSR4609</t>
  </si>
  <si>
    <t>Sabrina Hoehne VM SURGRAD SCIENCE PPM Only</t>
  </si>
  <si>
    <t>FPMOTO2479</t>
  </si>
  <si>
    <t>Beverly Garber MED Otolaryngology PPM Only</t>
  </si>
  <si>
    <t>FPMOTO1456</t>
  </si>
  <si>
    <t>Erynne Faucett MED Otolaryngology PPM Only</t>
  </si>
  <si>
    <t>FPMOTO6489</t>
  </si>
  <si>
    <t>Steven Hoshal MED Otolaryngology PPM Only</t>
  </si>
  <si>
    <t>FPMOTO2400</t>
  </si>
  <si>
    <t>Jennifer Stein MED Otolaryngology PPM Only</t>
  </si>
  <si>
    <t>FPMOTO6882</t>
  </si>
  <si>
    <t>Kaicheng Yen MED Otolaryngology PPM Only</t>
  </si>
  <si>
    <t>FPMOTO6405</t>
  </si>
  <si>
    <t>Erin Hubbard MED Otolaryngology PPM Only</t>
  </si>
  <si>
    <t>FPMOTO9476</t>
  </si>
  <si>
    <t>Olivia Aniche MED Otolaryngology PPM Only</t>
  </si>
  <si>
    <t>FPMOTO8195</t>
  </si>
  <si>
    <t>Michaela Nalamliang MED Otolaryngology PPM Only</t>
  </si>
  <si>
    <t>FPMOTO3479</t>
  </si>
  <si>
    <t>Aditi Bhuskute MED Otolaryngology PPM Only</t>
  </si>
  <si>
    <t>FPMNAL0203</t>
  </si>
  <si>
    <t>Dan Mungas MED Alzheimer CenterPPM Only</t>
  </si>
  <si>
    <t>FPMNEU3355</t>
  </si>
  <si>
    <t>Frederic Gorin MED Neurology PPM Only</t>
  </si>
  <si>
    <t>FPMNEU5277</t>
  </si>
  <si>
    <t>Audrey Fan MED Neurology PPM Only</t>
  </si>
  <si>
    <t>F9ABAE5278</t>
  </si>
  <si>
    <t>Alireza Pourreza BIOLOGICAL and AG ENGINEERING ANR PPM only</t>
  </si>
  <si>
    <t>F9ABAE5279</t>
  </si>
  <si>
    <t>Andre Daccache BIOLOGICAL And AG ENGINEERING ANR PPM Only</t>
  </si>
  <si>
    <t>F9ABAE5280</t>
  </si>
  <si>
    <t>Farzaneh Khorsandi Kouhanestani BIOLOGICAL and AG ENGINEERING ANR PPM Only</t>
  </si>
  <si>
    <t>F9ABAE5281</t>
  </si>
  <si>
    <t>Irwin Donis Gonzalez BIOLOGICAL and AG ENGINEERING ANR PPM Only</t>
  </si>
  <si>
    <t>F9ABAE5282</t>
  </si>
  <si>
    <t>Martha Stiles BIOLOGICAL and AG ENGINEERING ANR PPM Only</t>
  </si>
  <si>
    <t>F9ABAE5283</t>
  </si>
  <si>
    <t>Ruihong Zhang BIOLOGICAL and AG ENGINEERING ANR PPM Only</t>
  </si>
  <si>
    <t>F9AHCE5285</t>
  </si>
  <si>
    <t>Emily Schlickman HUMAN ECOLOGY ANR PPM Only</t>
  </si>
  <si>
    <t>F9AHCE5286</t>
  </si>
  <si>
    <t>Mark Cooper HUMAN ECOLOGY ANR PPM Only</t>
  </si>
  <si>
    <t>F9ALAW5287</t>
  </si>
  <si>
    <t>Maria Lazcano Larkin LAND AIR and WATER RESOURCES ANR PPM Only</t>
  </si>
  <si>
    <t>F9AHCE5288</t>
  </si>
  <si>
    <t>Nicelma King HUMAN ECOLOGY ANR PPM Only</t>
  </si>
  <si>
    <t>F9ALAW5289</t>
  </si>
  <si>
    <t>Xia Zhu Barker LAND AIR and WATER RESOURCES ANR PPM Only</t>
  </si>
  <si>
    <t>F9ANUT5290</t>
  </si>
  <si>
    <t>Marilyn Townsend NUTRITION ANR PPM Only</t>
  </si>
  <si>
    <t>F9ANUT5291</t>
  </si>
  <si>
    <t>Sheri Zidenberg Cherr NUTRITION ANR PPM Only</t>
  </si>
  <si>
    <t>F9APLS5292</t>
  </si>
  <si>
    <t>Amanda Crump PLANT SCIENCES ANR PPM Only</t>
  </si>
  <si>
    <t>F9APLS5293</t>
  </si>
  <si>
    <t>Astrid Volder PLANT SCIENCES ANR PPM Only</t>
  </si>
  <si>
    <t>F9APLS5294</t>
  </si>
  <si>
    <t>Barbara Blanco Ulate PLANT SCIENCES ANR PPM Only</t>
  </si>
  <si>
    <t>F9APLS5295</t>
  </si>
  <si>
    <t>Bradley Hanson PLANT SCIENCES ANR PPM Only</t>
  </si>
  <si>
    <t>F9APLS5296</t>
  </si>
  <si>
    <t>Bruce Lampinen PLANT SCIENCES ANR PPM Only</t>
  </si>
  <si>
    <t>F9APLS5297</t>
  </si>
  <si>
    <t>Cai Zhong Jiang PLANT SCIENCES ANR PPM Only</t>
  </si>
  <si>
    <t>F9APLS5298</t>
  </si>
  <si>
    <t>Carlos Crisosto PLANT SCIENCES ANR PPM Only</t>
  </si>
  <si>
    <t>F9APLS5299</t>
  </si>
  <si>
    <t>Clyde Elmore PLANT SCIENCES ANR PPM only</t>
  </si>
  <si>
    <t>F9APLS5300</t>
  </si>
  <si>
    <t>Daniel Putnam PLANT SCIENCES ANR PPM Only</t>
  </si>
  <si>
    <t>F9APLS5301</t>
  </si>
  <si>
    <t>David Ramos PLANT SCIENCES ANR PPM Only</t>
  </si>
  <si>
    <t>F9APLS5302</t>
  </si>
  <si>
    <t>Elizabeth Mitcham PLANT SCIENCES ANR PPM Only</t>
  </si>
  <si>
    <t>F9APLS5203</t>
  </si>
  <si>
    <t>Giulia Marino PLANT SCIENCES ANR PPM only</t>
  </si>
  <si>
    <t>F9APLS5204</t>
  </si>
  <si>
    <t>Janet Caprile PLANT SCIENCES ANR PPM only</t>
  </si>
  <si>
    <t>F9APLS5205</t>
  </si>
  <si>
    <t>Janine Hasey PLANT SCIENCES ANR PPM only</t>
  </si>
  <si>
    <t>F9APLS5206</t>
  </si>
  <si>
    <t>Kenneth Shackel PLANT SCIENCES ANR PPM Only</t>
  </si>
  <si>
    <t>F9APLS5207</t>
  </si>
  <si>
    <t>Leslie M Roche PLANT SCIENCES ANR PPM only</t>
  </si>
  <si>
    <t>F9APLS5208</t>
  </si>
  <si>
    <t>Lorence R Oki PLANT SCIENCES ANR PPM only</t>
  </si>
  <si>
    <t>F9APLS5209</t>
  </si>
  <si>
    <t>Maciej Zwieniecki PLANT SCIENCES ANR PPM Only</t>
  </si>
  <si>
    <t>F9APLS5210</t>
  </si>
  <si>
    <t>Marita Cantwell PLANT SCIENCES ANR PPM only</t>
  </si>
  <si>
    <t>F9APLS5211</t>
  </si>
  <si>
    <t>Mark Lundy PLANT SCIENCES ANR PPM Only</t>
  </si>
  <si>
    <t>F9APLS5212</t>
  </si>
  <si>
    <t>Patrick H Brown PLANT SCIENCES ANR PPM Only</t>
  </si>
  <si>
    <t>F9APLS5213</t>
  </si>
  <si>
    <t>Rachel Elkins PLANT SCIENCES ANR PPM only</t>
  </si>
  <si>
    <t>F9APLS5214</t>
  </si>
  <si>
    <t>Richard Evans PLANT SCIENCES ANR PPM Only</t>
  </si>
  <si>
    <t>F9APLS5215</t>
  </si>
  <si>
    <t>Robert Beede PLANT SCIENCES ANR PPM only</t>
  </si>
  <si>
    <t>F9APLS5216</t>
  </si>
  <si>
    <t>Robert Hutmacher PLANT SCIENCES ANR PPM only</t>
  </si>
  <si>
    <t>F9APLS5217</t>
  </si>
  <si>
    <t>Theodore M Dejong PLANT SCIENCES ANR PPM only</t>
  </si>
  <si>
    <t>F9APLS5218</t>
  </si>
  <si>
    <t>Thomas Gradziel PLANT SCIENCES ANR PPM Only</t>
  </si>
  <si>
    <t>F9APLS5219</t>
  </si>
  <si>
    <t>William Olson PLANT SCIENCES ANR PPM only</t>
  </si>
  <si>
    <t>F9APLS5220</t>
  </si>
  <si>
    <t>Bruce Linquist PLANT SCIENCES ANR PPM Only</t>
  </si>
  <si>
    <t>F9AVIT5221</t>
  </si>
  <si>
    <t>Luis Diaz Garcia VITICULTURE And ENOLOGY ANR PPM Only</t>
  </si>
  <si>
    <t>FPADES5222</t>
  </si>
  <si>
    <t>Emma Underwood ENVIRONMENTAL SCIENCE And POLICY PPM Only</t>
  </si>
  <si>
    <t>FPAENM5223</t>
  </si>
  <si>
    <t>Christophe Morisseau ENTOMOLOGY NEMATOLOGY PPM only</t>
  </si>
  <si>
    <t>FPAETX5224</t>
  </si>
  <si>
    <t>Charlie Li ENVIRONMENTAL TOXICOLOGY PPM Only</t>
  </si>
  <si>
    <t>FPAETX5225</t>
  </si>
  <si>
    <t>Christen Grettenberger ENVIRONMENTAL TOXICOLGY PPM Only</t>
  </si>
  <si>
    <t>FPALAW5226</t>
  </si>
  <si>
    <t>Minghua Zhang LAND AIR and WATER RESOURCES PPM only</t>
  </si>
  <si>
    <t>FPALAW5227</t>
  </si>
  <si>
    <t>Peter Hartsough LAND AIR and WATER RESOURCES PPM only</t>
  </si>
  <si>
    <t>FPALAW5228</t>
  </si>
  <si>
    <t>Victor Claassen LAND AIR and WATER RESOURCES PPM only</t>
  </si>
  <si>
    <t>FPANUT5229</t>
  </si>
  <si>
    <t>Carrie Waterman NUTRITION PPM Only</t>
  </si>
  <si>
    <t>FPANUT5230</t>
  </si>
  <si>
    <t>Cesar Fraga NUTRITION PPM Only</t>
  </si>
  <si>
    <t>FPAPLS5231</t>
  </si>
  <si>
    <t>Allison Krill PLANT SCIENCES PPM only</t>
  </si>
  <si>
    <t>FPAPLS5232</t>
  </si>
  <si>
    <t>Charles Leslie PLANT SCIENCES PPM only</t>
  </si>
  <si>
    <t>FPAPLS5233</t>
  </si>
  <si>
    <t>Isabel Del Blanco PLANT SCIENCES PPM only</t>
  </si>
  <si>
    <t>FPAPLS5234</t>
  </si>
  <si>
    <t>John D Madsen PLANT SCIENCES PPM only</t>
  </si>
  <si>
    <t>FPAPLS5235</t>
  </si>
  <si>
    <t>Joshua M Hegarty PLANT SCIENCES PPM only</t>
  </si>
  <si>
    <t>FPAPLS5236</t>
  </si>
  <si>
    <t>Lorence Oki PLANT SCIENCES PPM only</t>
  </si>
  <si>
    <t>FPAPLS5237</t>
  </si>
  <si>
    <t>Mitchell Feldmann PLANT SCIENCES PPM Only</t>
  </si>
  <si>
    <t>FPAPLS5238</t>
  </si>
  <si>
    <t>Ramachandra Penmetsa PLANT SCIENCES PPM only</t>
  </si>
  <si>
    <t>FPAPLS5239</t>
  </si>
  <si>
    <t>Robert B Hutmacher PLANT SCIENCES PPM only</t>
  </si>
  <si>
    <t>FPAPLS5240</t>
  </si>
  <si>
    <t>Thomas H Tai PLANT SCIENCES PPM only</t>
  </si>
  <si>
    <t>FPAWFC5241</t>
  </si>
  <si>
    <t>Mikaela Provost WILDLIFE And FISHERIES BIOLOGY PPM Only</t>
  </si>
  <si>
    <t>FPAWFC5242</t>
  </si>
  <si>
    <t>Robert Lusardi WILDLIFE And FISHERIES BIOLOGY PPM Only</t>
  </si>
  <si>
    <t>FPADNO5243</t>
  </si>
  <si>
    <t>Brandon Louie ADNO Center for Regional Change PPM Only</t>
  </si>
  <si>
    <t>FPMERM4262</t>
  </si>
  <si>
    <t>Molly Hallweaver MED Emergency Medicine PPM Only</t>
  </si>
  <si>
    <t>F9VMEX4263</t>
  </si>
  <si>
    <t>Lais Costa VM EX Cooperative Extension ANR PPM Only</t>
  </si>
  <si>
    <t>FPVMEX4263</t>
  </si>
  <si>
    <t>Lais Costa VM EX Cooperative Extension PPM Only</t>
  </si>
  <si>
    <t>F9AARE5037</t>
  </si>
  <si>
    <t>Dalia Adel Ghanem AG and RESOURCE ECONOMICS ANR PPM Only</t>
  </si>
  <si>
    <t>FPNURS5217</t>
  </si>
  <si>
    <t>Zyrene Marsh School of Nursing PPM Only</t>
  </si>
  <si>
    <t>FPMPSY5218</t>
  </si>
  <si>
    <t>Stephanie Hayes MED Psychiatry And Behav Sci PPM Only</t>
  </si>
  <si>
    <t>FPMPAT9365</t>
  </si>
  <si>
    <t>Ashna Aggarwal MED Pathology And Lab Medicine PPM Only</t>
  </si>
  <si>
    <t>FPMPAT5219</t>
  </si>
  <si>
    <t>Carla Caruso MED Pathology And Lab Medicine PPM Only</t>
  </si>
  <si>
    <t>FPMPAT5220</t>
  </si>
  <si>
    <t>Renu Gahlaut MED Pathology And Lab Medicine PPM Only</t>
  </si>
  <si>
    <t>FPMPAT5221</t>
  </si>
  <si>
    <t>Rajib Gupta MED Pathology And Lab Medicine PPM Only</t>
  </si>
  <si>
    <t>FPMPAT8093</t>
  </si>
  <si>
    <t>Jonathan Hughes MED Pathology And Lab Medicine PPM Only</t>
  </si>
  <si>
    <t>FPMPAT5223</t>
  </si>
  <si>
    <t>Kenneth Iczkowski MED Pathology And Lab Medicine PPM Only</t>
  </si>
  <si>
    <t>FPMPAT5224</t>
  </si>
  <si>
    <t>Mega Lahori MED Pathology And Lab Medicine PPM Only</t>
  </si>
  <si>
    <t>FPMPAT5225</t>
  </si>
  <si>
    <t>Karleen Meiklejohn MED Pathology And Lab Medicine PPM Only</t>
  </si>
  <si>
    <t>FPMPAT5226</t>
  </si>
  <si>
    <t>Jaclyn Watkins MED Pathology And Lab Medicine PPM Only</t>
  </si>
  <si>
    <t>FPVPMI5227</t>
  </si>
  <si>
    <t>Melanie Ammersbach VM PATHOLOGY MICRO AND IMMUN PPM ONLY</t>
  </si>
  <si>
    <t>FPVVMB6357</t>
  </si>
  <si>
    <t>Ana Cristina Grodski VM MOLECULAR BIO SCIENCES PPM Only</t>
  </si>
  <si>
    <t>FPMPED6359</t>
  </si>
  <si>
    <t>Katherine Phelps MED Pediatrics PPM Only</t>
  </si>
  <si>
    <t>FPMPED6360</t>
  </si>
  <si>
    <t>John Adams MED Pediatrics PPM Only</t>
  </si>
  <si>
    <t>FPMPED6361</t>
  </si>
  <si>
    <t>Kristen Wigby MED Pediatrics PPM Only</t>
  </si>
  <si>
    <t>FPMPED6362</t>
  </si>
  <si>
    <t>Mohammad Alnoor MED Pediatrics PPM Only</t>
  </si>
  <si>
    <t>FPMPED6363</t>
  </si>
  <si>
    <t>Shoshana Newman Lindsay MED Pediatrics PPM Only</t>
  </si>
  <si>
    <t>FPMPSY2173</t>
  </si>
  <si>
    <t>Megan Miller MED Psychiatry And Behav Sci PPM Only</t>
  </si>
  <si>
    <t>FPMPSY2174</t>
  </si>
  <si>
    <t>Meagan Talbott MED Psychiatry And Behav Sci PPM Only</t>
  </si>
  <si>
    <t>FPMPSY1225</t>
  </si>
  <si>
    <t>Irwin Feinberg MED Psychiatry And Behav Sci PPM Only</t>
  </si>
  <si>
    <t>FPMCAN2020</t>
  </si>
  <si>
    <t>Xiao Zhao MED Int Med CNCR SPC Ligands PPM Only</t>
  </si>
  <si>
    <t>FPNURS4757</t>
  </si>
  <si>
    <t>Emily Thatcher School of Nursing PPM Only</t>
  </si>
  <si>
    <t>FPVMEX0833</t>
  </si>
  <si>
    <t>Martin Smith VM EX Cooperative Extension PPM Only</t>
  </si>
  <si>
    <t>F9AFST0695</t>
  </si>
  <si>
    <t>Linda Harris FOOD SCIENCE And TECHNOLOGY ANR PPM Only</t>
  </si>
  <si>
    <t>F9AFST2658</t>
  </si>
  <si>
    <t>Moshe Rosenberg FOOD SCIENCE And TECHNOLOGY ANR PPM Only</t>
  </si>
  <si>
    <t>F9AHCE2284</t>
  </si>
  <si>
    <t>Vikram Swaroop Chandra Koundinya HUMAN ECOLOGY ANR PPM Only</t>
  </si>
  <si>
    <t>F9VVME0418</t>
  </si>
  <si>
    <t>Emily Berryhill VM MEDICINE And EPIDEMIOLOGY ANR PPM Only</t>
  </si>
  <si>
    <t>F9VVME0597</t>
  </si>
  <si>
    <t>Munashe Chigerwe VM MEDICINE And EPIDEMIOLOGY ANR PPM Only</t>
  </si>
  <si>
    <t>F9VVME1693</t>
  </si>
  <si>
    <t>Beatriz Martinez Lopez VM MEDICINE And EPIDEMIOLOGY ANR PPM Only</t>
  </si>
  <si>
    <t>F9VVME2817</t>
  </si>
  <si>
    <t>Sarah Depenbrock VM MEDICINE And EPIDEMIOLOGY ANR PPM Only</t>
  </si>
  <si>
    <t>F9VVME2935</t>
  </si>
  <si>
    <t>Lynelle Johnson VM MEDICINE And EPIDEMIOLOGY ANR PPM Only</t>
  </si>
  <si>
    <t>F9VVME3141</t>
  </si>
  <si>
    <t>K Magdesian VM MEDICINE And EPIDEMIOLOGY ANR PPM Only</t>
  </si>
  <si>
    <t>F9VVME3177</t>
  </si>
  <si>
    <t>Jessica Morgan VM MEDICINE And EPIDEMIOLOGY ANR PPM Only</t>
  </si>
  <si>
    <t>F9VVME3717</t>
  </si>
  <si>
    <t>Stanley L Marks VM MEDICINE And EPIDEMIOLOGY ANR PPM Only</t>
  </si>
  <si>
    <t>F9VVME3838</t>
  </si>
  <si>
    <t>David Sanchez Migallon Guzman VM MEDICINE And EPIDEMIOLOGY ANR PPM Only</t>
  </si>
  <si>
    <t>F9VVME4025</t>
  </si>
  <si>
    <t>Krystle Reagan VM MEDICINE And EPIDEMIOLOGY ANR PPM Only</t>
  </si>
  <si>
    <t>F9VVME4212</t>
  </si>
  <si>
    <t>Janet Foley VM MEDICINE And EPIDEMIOLOGY ANR PPM Only</t>
  </si>
  <si>
    <t>F9VVME4302</t>
  </si>
  <si>
    <t>Larry Cowgill VM MEDICINE And EPIDEMIOLOGY ANR PPM Only</t>
  </si>
  <si>
    <t>F9VVME4320</t>
  </si>
  <si>
    <t>Nicola Pusterla VM MEDICINE And EPIDEMIOLOGY ANR PPM Only</t>
  </si>
  <si>
    <t>F9VVME4779</t>
  </si>
  <si>
    <t>Joshua Stern VM MEDICINE And EPIDEMIOLOGY ANR PPM Only</t>
  </si>
  <si>
    <t>F9VVME4796</t>
  </si>
  <si>
    <t>Melissa Bain VM MEDICINE And EPIDEMIOLOGY ANR PPM Only</t>
  </si>
  <si>
    <t>F9VVME4904</t>
  </si>
  <si>
    <t>Sean Hulsebosch VM MEDICINE And EPIDEMIOLOGY ANR PPM Only</t>
  </si>
  <si>
    <t>F9VVME4990</t>
  </si>
  <si>
    <t>Joellen Westropp VM MEDICINE And EPIDEMIOLOGY ANR PPM Only</t>
  </si>
  <si>
    <t>F9VVME5312</t>
  </si>
  <si>
    <t>Kristin Jankowski VM MEDICINE And EPIDEMIOLOGY ANR PPM Only</t>
  </si>
  <si>
    <t>F9VVME5512</t>
  </si>
  <si>
    <t>Marisa Ames VM MEDICINE And EPIDEMIOLOGY ANR PPM Only</t>
  </si>
  <si>
    <t>FPANUT4628</t>
  </si>
  <si>
    <t>Maria Chondronikola NUTRITION PPM Only</t>
  </si>
  <si>
    <t>FPECSE0509</t>
  </si>
  <si>
    <t>Yuanpei Li ENGR COMPUTER SCIENCE PPM Only</t>
  </si>
  <si>
    <t>FPECSE3090</t>
  </si>
  <si>
    <t>Raissa Dsouza ENGR COMPUTER SCIENCE PPM Only</t>
  </si>
  <si>
    <t>FPIMHO1299</t>
  </si>
  <si>
    <t>Jonathan Ducore MED Int Med HEMONC PPM Only</t>
  </si>
  <si>
    <t>FPIMHO2089</t>
  </si>
  <si>
    <t>Gerhard Bauer MED Int Med HEMONC PPM Only</t>
  </si>
  <si>
    <t>FPIMRH4333</t>
  </si>
  <si>
    <t>Joseph Leung MED Int Med Rheumatology PPM Only</t>
  </si>
  <si>
    <t>FPMCAN0029</t>
  </si>
  <si>
    <t>Janai Carr Ascher MED Int Med CNCR SPC Ligands PPM Only</t>
  </si>
  <si>
    <t>FPMCAN1608</t>
  </si>
  <si>
    <t>Luis Carvajal Carmona Int Med CNCR SPC Ligands PPM Only</t>
  </si>
  <si>
    <t>FPMCAN1654</t>
  </si>
  <si>
    <t>Megan Daly MED Cancer Center PPM Only</t>
  </si>
  <si>
    <t>FPMCAN2476</t>
  </si>
  <si>
    <t>Tianhong Li MED Cancer Center PPM Only</t>
  </si>
  <si>
    <t>FPMCAN2329</t>
  </si>
  <si>
    <t>Primo Lara MEDMED Cancer Center PPM Only</t>
  </si>
  <si>
    <t>FPMCAN1291</t>
  </si>
  <si>
    <t>Edward Kim MED Cancer Center PPM Only</t>
  </si>
  <si>
    <t>FPMCAN0291</t>
  </si>
  <si>
    <t>Moon Chen MED MED Cancer Center PPM Only</t>
  </si>
  <si>
    <t>FPMCAN3950</t>
  </si>
  <si>
    <t>Orin Bloch MED MED Cancer Center PPM Only</t>
  </si>
  <si>
    <t>FPMCAN4273</t>
  </si>
  <si>
    <t>Elisa Tong MED Cancer Center PPM Only</t>
  </si>
  <si>
    <t>FPMCAN5369</t>
  </si>
  <si>
    <t>Laura Fejerman MED Cancer Center PPM Only</t>
  </si>
  <si>
    <t>FPMHPH1119</t>
  </si>
  <si>
    <t>Sergi Simo Olivar MED Physiology And Membrane Biol PPM Only</t>
  </si>
  <si>
    <t>FPMHPH4037</t>
  </si>
  <si>
    <t>Yu Fung Lin MED Physiology And Membrane Biol PPM Only</t>
  </si>
  <si>
    <t>FPMNDR0546</t>
  </si>
  <si>
    <t>Kathleen Angkustsiri MNDR MIND Institute PPM Only</t>
  </si>
  <si>
    <t>FPMNDR3787</t>
  </si>
  <si>
    <t>Aubyn Stahmer MNDR MIND Institute PPM Only</t>
  </si>
  <si>
    <t>FPMNDR5353</t>
  </si>
  <si>
    <t>Roy Ben Shalom MNDR MIND Institute PPM Only</t>
  </si>
  <si>
    <t>FPMPEN2579</t>
  </si>
  <si>
    <t>Nicole Glaser MPED Endocrinology PPM Only</t>
  </si>
  <si>
    <t>FPMPGN1886</t>
  </si>
  <si>
    <t>Simeon Boyd MED Ped GenomicPPM Only</t>
  </si>
  <si>
    <t>FPMPGN1902</t>
  </si>
  <si>
    <t>Prabhu Shankar MED Ped GenomicPPM Only</t>
  </si>
  <si>
    <t>FPMPGN2868</t>
  </si>
  <si>
    <t>Madelena Martin MED Ped GenomicPPM Only</t>
  </si>
  <si>
    <t>FPMPGS0551</t>
  </si>
  <si>
    <t>Trinh Truong MED Gastrointestinal PPM Only</t>
  </si>
  <si>
    <t>FPMPHP2578</t>
  </si>
  <si>
    <t>Tisha K Yeh MED Ped HospitalsPPM Only</t>
  </si>
  <si>
    <t>FPMPHP2689</t>
  </si>
  <si>
    <t>Marcio Malogolowkin MED Ped HospitalsPPM Only</t>
  </si>
  <si>
    <t>FPMPIC2676</t>
  </si>
  <si>
    <t>James Marcin MED Ped Intensive Care PPM Only</t>
  </si>
  <si>
    <t>FPMPIC1413</t>
  </si>
  <si>
    <t>Sara Aghamohammadi MED Ped Intensive Care PPM Only</t>
  </si>
  <si>
    <t>FPMPIC1104</t>
  </si>
  <si>
    <t>Heather Siefkes MED Ped Intensive Care PPM Only</t>
  </si>
  <si>
    <t>FPSTEM2089</t>
  </si>
  <si>
    <t>Gerhard Bauer STEM Stem Cell Institute PPM Only</t>
  </si>
  <si>
    <t>FPSTEM4618</t>
  </si>
  <si>
    <t>Jan Nolta STEM Stem Cell Institute PPM Only</t>
  </si>
  <si>
    <t>FPVCVD2824</t>
  </si>
  <si>
    <t>Heather Knych VM CA ANIMAL HLTH AND FOOD SAFETY PPM Only</t>
  </si>
  <si>
    <t>FPVMDO3529</t>
  </si>
  <si>
    <t>Stephen Mcsorley VM DEANS OFFICE PPM Only</t>
  </si>
  <si>
    <t>FPVOHI3081</t>
  </si>
  <si>
    <t>Jonna Mazet VM ONE HEALTH INSTITUTE PPM Only</t>
  </si>
  <si>
    <t>FPVOHI4211</t>
  </si>
  <si>
    <t>Woutrina Smith VM ONE HEALTH INSTITUTE PPM Only</t>
  </si>
  <si>
    <t>FPVTRC0714</t>
  </si>
  <si>
    <t>Heidi Rossow VM TEACHING RESEARCH CENTER PPM Only</t>
  </si>
  <si>
    <t>FPVTRC3371</t>
  </si>
  <si>
    <t>Sharif Aly VM TEACHING RESEARCH CENTER PPM Only</t>
  </si>
  <si>
    <t>FPVTRC4935</t>
  </si>
  <si>
    <t>Terry Lehenbauer VM TEACHING RESEARCH CENTER PPM Only</t>
  </si>
  <si>
    <t>FPVVME4779</t>
  </si>
  <si>
    <t>Joshua Stern VM MEDICINE And EPIDEMIOLOGY PPM Only</t>
  </si>
  <si>
    <t>FPVVSR4158</t>
  </si>
  <si>
    <t>Nicole Baumgarth VM SURGRAD SCIENCE PPM Only</t>
  </si>
  <si>
    <t>FPIMAD0737</t>
  </si>
  <si>
    <t>Andrew Chin MED Int Med Medicine AdminPPM Only</t>
  </si>
  <si>
    <t>FPIMAD3905</t>
  </si>
  <si>
    <t>Stuart Cohen MED Int Med Medicine AdminPPM Only</t>
  </si>
  <si>
    <t>FPIMAD1737</t>
  </si>
  <si>
    <t>David Gandara MED Int Med Medicine AdminPPM Only</t>
  </si>
  <si>
    <t>FPIMAD5265</t>
  </si>
  <si>
    <t>Susan Brown MED Int Med Medicine AdminPPM Only</t>
  </si>
  <si>
    <t>FPIMAD0683</t>
  </si>
  <si>
    <t>Rachael Lucatorto MED Int Med Medicine AdminPPM Only</t>
  </si>
  <si>
    <t>FPIMAD0367</t>
  </si>
  <si>
    <t>Craig Keenan MED Int Med Medicine AdminPPM Only</t>
  </si>
  <si>
    <t>FPIMAD4412</t>
  </si>
  <si>
    <t>Christopher Bowlus MED Int Med Medicine AdminPPM Only</t>
  </si>
  <si>
    <t>FPIMAD3903</t>
  </si>
  <si>
    <t>Shiro Urayama MED Int Med Medicine AdminPPM Only</t>
  </si>
  <si>
    <t>FPIMAD3318</t>
  </si>
  <si>
    <t>Valentina MED Int Med Medicine AdminPPM Only</t>
  </si>
  <si>
    <t>FPIMAD3689</t>
  </si>
  <si>
    <t>Joseph Tuscano MED Int Med Medicine AdminPPM Only</t>
  </si>
  <si>
    <t>FPIMAD4370</t>
  </si>
  <si>
    <t>Javier Lopez MED Int Med Medicine AdminPPM Only</t>
  </si>
  <si>
    <t>FPIMAD2269</t>
  </si>
  <si>
    <t>Nipavan Chiamvimonvat MED Int Med Medicine AdminPPM Only</t>
  </si>
  <si>
    <t>FPIMAD0035</t>
  </si>
  <si>
    <t>Martin Cadeiras MED Int Med Medicine AdminPPM Only</t>
  </si>
  <si>
    <t>FPEEOP2875</t>
  </si>
  <si>
    <t>William Usrey EDUCATIONAL ENRICHMENT OUTREACH PPM Only</t>
  </si>
  <si>
    <t>FPEEOP2167</t>
  </si>
  <si>
    <t>Aldrin Gomes EDUCATIONAL ENRICHMENT OUTREACH PPM Only</t>
  </si>
  <si>
    <t>FPVVME2168</t>
  </si>
  <si>
    <t>Edward Felman VM MEDICINE And EPIDEMIOLOGY PPM Only</t>
  </si>
  <si>
    <t>FPIMGR5799</t>
  </si>
  <si>
    <t>Alia Tuqan Med Int Med Geriatrics And PC PPM Only</t>
  </si>
  <si>
    <t>FPIMAD4609</t>
  </si>
  <si>
    <t>Amir Zeki MED Int Med Medicine AdminPPM Only</t>
  </si>
  <si>
    <t>FPIMAD4572</t>
  </si>
  <si>
    <t>Jason Adams MED Int Med Medicine AdminPPM Only</t>
  </si>
  <si>
    <t>FPIMAD4486</t>
  </si>
  <si>
    <t>Brooks Kuhn MED Int Med Medicine AdminPPM Only</t>
  </si>
  <si>
    <t>FPIMAD4337</t>
  </si>
  <si>
    <t>Tonya Fancher MED Int Med Medicine AdminPPM Only</t>
  </si>
  <si>
    <t>FPIMAD3678</t>
  </si>
  <si>
    <t>Jeffrey Southard MED Int Med Medicine AdminPPM Only</t>
  </si>
  <si>
    <t>FPIMAD1291</t>
  </si>
  <si>
    <t>Edward Kim MED Int Med Medicine AdminPPM Only</t>
  </si>
  <si>
    <t>FPMCAN1029</t>
  </si>
  <si>
    <t>Julie Dang MED Int Med CNCR SPC Ligands PPM Only</t>
  </si>
  <si>
    <t>FPCSOM1030</t>
  </si>
  <si>
    <t>Thomas Ambrosi MED Orthopaedic Surgery PPM Only</t>
  </si>
  <si>
    <t>FPMPAT1032</t>
  </si>
  <si>
    <t>Richard Leveonson MED Pathology and Lab Medicine PPM Only</t>
  </si>
  <si>
    <t>FPVPMI3000</t>
  </si>
  <si>
    <t>Tessa LeCuyer VM PATHOLOGY MICRO And IMMUN PPM Only</t>
  </si>
  <si>
    <t>F9VMEX3001</t>
  </si>
  <si>
    <t>Luis Pena Levano VM EX Cooperative Extenstion ANR PPM Only</t>
  </si>
  <si>
    <t>FPVMEX3001</t>
  </si>
  <si>
    <t>Luis Pena Levano VM EX Cooperative Extenstion PPM Only</t>
  </si>
  <si>
    <t>FPIMKT5299</t>
  </si>
  <si>
    <t>Pratik Bharat Shah MED INT MED KIDNEY TRANSPLANT PPM Only</t>
  </si>
  <si>
    <t>FPVPHR6939</t>
  </si>
  <si>
    <t>Brenda McCowan POPULATION HLTH and REPROD PPM ONLY</t>
  </si>
  <si>
    <t>FPEDNT5081</t>
  </si>
  <si>
    <t>Yong Choi MED Division of Epidemiology PPM Only</t>
  </si>
  <si>
    <t>FPEDNT4994</t>
  </si>
  <si>
    <t>Heejung Bang MED Division of Epidemiology PPM Only</t>
  </si>
  <si>
    <t>FPEDNT4718</t>
  </si>
  <si>
    <t>Diana Miglioretti MED Division of Epidemiology PPM Only</t>
  </si>
  <si>
    <t>FPEDNT4650</t>
  </si>
  <si>
    <t>Deborah Bennett MED Division of Epidemiology PPM Only</t>
  </si>
  <si>
    <t>FPEDNT4230</t>
  </si>
  <si>
    <t>Nicholas Anderson MED Division of Epidemiology PPM Only</t>
  </si>
  <si>
    <t>FPEDNT4099</t>
  </si>
  <si>
    <t>Irva Hertz Picciotto MED Division of Epidemiology PPM Only</t>
  </si>
  <si>
    <t>FPEDNT4084</t>
  </si>
  <si>
    <t>Jeffrey Hoch MED Division of Epidemiology PPM Only</t>
  </si>
  <si>
    <t>FPEDNT4011</t>
  </si>
  <si>
    <t>Kathryn Conlon MED Division of Epidemiology PPM Only</t>
  </si>
  <si>
    <t>FPEDNT3603</t>
  </si>
  <si>
    <t>Rebecca Schmidt MED Division of Epidemiology PPM Only</t>
  </si>
  <si>
    <t>FPEDNT3419</t>
  </si>
  <si>
    <t>Melanie Dove MED Division of Epidemiology PPM Only</t>
  </si>
  <si>
    <t>FPEDNT3320</t>
  </si>
  <si>
    <t>David Rocke MED Division of Epidemiology PPM Only</t>
  </si>
  <si>
    <t>FPEDNT2700</t>
  </si>
  <si>
    <t>Miriam Nuno MED Division of Epidemiology PPM Only</t>
  </si>
  <si>
    <t>FPEDNT1774</t>
  </si>
  <si>
    <t>Lihong Qi MED Division of Epidemiology PPM Only</t>
  </si>
  <si>
    <t>FPEDNT1587</t>
  </si>
  <si>
    <t>Kyoungmi Kim MED Division of Epidemiology PPM Only</t>
  </si>
  <si>
    <t>FPEDNT1274</t>
  </si>
  <si>
    <t>Danielle Harvey MED Division of Epidemiology PPM Only</t>
  </si>
  <si>
    <t>FPEDNT1124</t>
  </si>
  <si>
    <t>Ana Maria Iosif MED Division of Epidemiology PPM Only</t>
  </si>
  <si>
    <t>FPEDNT0045</t>
  </si>
  <si>
    <t>Michelle Ko MED Division of Epidemiology PPM Only</t>
  </si>
  <si>
    <t>FPEDNT0028</t>
  </si>
  <si>
    <t>Ezra Morrison MED Division of Epidemiology PPM Only</t>
  </si>
  <si>
    <t>FPEEOH4650</t>
  </si>
  <si>
    <t>Deborah Bennett MED Center for Occupational and Enviro Health PPM Only</t>
  </si>
  <si>
    <t>FPEEOH4099</t>
  </si>
  <si>
    <t>Irva Hertz Picciotto MED Center for Occupational and Enviro Health PPM Only</t>
  </si>
  <si>
    <t>FPEEOH3603</t>
  </si>
  <si>
    <t>Rebecca Schmidt MED Center for Occupational and Enviro Health PPM Only</t>
  </si>
  <si>
    <t>FPEHIN4230</t>
  </si>
  <si>
    <t>Nicholas Anderson MED Division of Health Informatics PPM Only</t>
  </si>
  <si>
    <t>FPEBIO4994</t>
  </si>
  <si>
    <t>Heejung Bang MED Division of Biostatistics PPM Only</t>
  </si>
  <si>
    <t>FPEBIO4718</t>
  </si>
  <si>
    <t>Diana Miglioretti MED Division of Biostatistics PPM Only</t>
  </si>
  <si>
    <t>FPEBIO3320</t>
  </si>
  <si>
    <t>David Rocke MED Division of Biostatistics PPM Only</t>
  </si>
  <si>
    <t>FPEBIO2700</t>
  </si>
  <si>
    <t>Miriam Nuno MED Division of Biostatistics PPM Only</t>
  </si>
  <si>
    <t>FPEBIO1774</t>
  </si>
  <si>
    <t>Lihong Qi MED Division of Biostatistics PPM Only</t>
  </si>
  <si>
    <t>FPEBIO1587</t>
  </si>
  <si>
    <t>Kyoungmi Kim MED Division of Biostatistics PPM Only</t>
  </si>
  <si>
    <t>FPEBIO1274</t>
  </si>
  <si>
    <t>Danielle Harvey MED Division of Biostatistics PPM Only</t>
  </si>
  <si>
    <t>FPEBIO1124</t>
  </si>
  <si>
    <t>Anna Maria Losif MED Division of Biostatistics PPM Only</t>
  </si>
  <si>
    <t>FPEBIO0028</t>
  </si>
  <si>
    <t>Ezra Morrison MED Division of Biostatistics PPM Only</t>
  </si>
  <si>
    <t>FPMURO9926</t>
  </si>
  <si>
    <t>Philip Hsiao MED Urologic Surgery PPM Only</t>
  </si>
  <si>
    <t>FPVVME3244</t>
  </si>
  <si>
    <t>Brian Bird VM MEDICINE And EPIDEMIOLOGY PPM Only</t>
  </si>
  <si>
    <t>FPVVME3255</t>
  </si>
  <si>
    <t>Krista Keller VM MEDICINE And EPIDEMIOLOGY PPM Only</t>
  </si>
  <si>
    <t>FPIMPA1114</t>
  </si>
  <si>
    <t>Annemarie P Hargadon MED Palliative Care PPM Only</t>
  </si>
  <si>
    <t>FPIMPA4085</t>
  </si>
  <si>
    <t>John Macmillan MED Palliative Care PPM Only</t>
  </si>
  <si>
    <t>FPIMPA4264</t>
  </si>
  <si>
    <t>Mooklan S Iglowitz MED Palliative Care PPM Only</t>
  </si>
  <si>
    <t>FPIMPA4826</t>
  </si>
  <si>
    <t>Pouria Kashkouli MED Palliative Care PPM Only</t>
  </si>
  <si>
    <t>FPIMPA3799</t>
  </si>
  <si>
    <t>Stephanie Y Lee MED Palliative Care PPM Only</t>
  </si>
  <si>
    <t>LAASSA0000</t>
  </si>
  <si>
    <t>AAS Student Awards</t>
  </si>
  <si>
    <t>LAHISA0000</t>
  </si>
  <si>
    <t>AHI Student Awards</t>
  </si>
  <si>
    <t>LAMSSA0000</t>
  </si>
  <si>
    <t>AMS Student Awards</t>
  </si>
  <si>
    <t>LANTSA0000</t>
  </si>
  <si>
    <t>ANT Student Awards</t>
  </si>
  <si>
    <t>LASASA0000</t>
  </si>
  <si>
    <t>ASA Student Awards</t>
  </si>
  <si>
    <t>LASTSA0000</t>
  </si>
  <si>
    <t>AST Student Awards</t>
  </si>
  <si>
    <t>LCHESA0000</t>
  </si>
  <si>
    <t>CHE Student Awards</t>
  </si>
  <si>
    <t>LCHISA0000</t>
  </si>
  <si>
    <t>CHI Student Awards</t>
  </si>
  <si>
    <t>LCMNSA0000</t>
  </si>
  <si>
    <t>CMN Student Awards</t>
  </si>
  <si>
    <t>LCOMSA0000</t>
  </si>
  <si>
    <t>COM Student Awards</t>
  </si>
  <si>
    <t>LCSTSA0000</t>
  </si>
  <si>
    <t>CST Student Awards</t>
  </si>
  <si>
    <t>LDESSA0000</t>
  </si>
  <si>
    <t>DES Student Awards</t>
  </si>
  <si>
    <t>LDRASA0000</t>
  </si>
  <si>
    <t>DRA Student Awards</t>
  </si>
  <si>
    <t>LEALSA0000</t>
  </si>
  <si>
    <t>EAL Student Awards</t>
  </si>
  <si>
    <t>LECNSA0000</t>
  </si>
  <si>
    <t>ECN Student Awards</t>
  </si>
  <si>
    <t>LENLSA0000</t>
  </si>
  <si>
    <t>ENL Student Awards</t>
  </si>
  <si>
    <t>LEPSSA0000</t>
  </si>
  <si>
    <t>EPS Student Awards</t>
  </si>
  <si>
    <t>LEPSSAG000</t>
  </si>
  <si>
    <t>EPS Graduate Student Awards</t>
  </si>
  <si>
    <t>LFRESA0000</t>
  </si>
  <si>
    <t>FRE Student Awards</t>
  </si>
  <si>
    <t>LGERSA0000</t>
  </si>
  <si>
    <t>GER Student Awards</t>
  </si>
  <si>
    <t>LGSWSA0000</t>
  </si>
  <si>
    <t>GSW Student Awards</t>
  </si>
  <si>
    <t>LHISSA0000</t>
  </si>
  <si>
    <t>HIS Student Awards</t>
  </si>
  <si>
    <t>LLINSA0000</t>
  </si>
  <si>
    <t>LIN Student Awards</t>
  </si>
  <si>
    <t>LMATSA0000</t>
  </si>
  <si>
    <t>MAT Student Awards</t>
  </si>
  <si>
    <t>LMSASA0000</t>
  </si>
  <si>
    <t>MSA Student Awards</t>
  </si>
  <si>
    <t>LMUSSA0000</t>
  </si>
  <si>
    <t>MUS Student Awards</t>
  </si>
  <si>
    <t>LNASSA0000</t>
  </si>
  <si>
    <t>NAS Student Awards</t>
  </si>
  <si>
    <t>LPFSSA0000</t>
  </si>
  <si>
    <t>PFS Student Awards</t>
  </si>
  <si>
    <t>LPHISA0000</t>
  </si>
  <si>
    <t>PHI Student Awards</t>
  </si>
  <si>
    <t>LPHYSA0000</t>
  </si>
  <si>
    <t>PHY Student Awards</t>
  </si>
  <si>
    <t>LPOLSA0000</t>
  </si>
  <si>
    <t>POL Student Awards</t>
  </si>
  <si>
    <t>LPSCSA0000</t>
  </si>
  <si>
    <t>PSC Student Awards</t>
  </si>
  <si>
    <t>LRELSA0000</t>
  </si>
  <si>
    <t>REL Student Awards</t>
  </si>
  <si>
    <t>LSOCSA0000</t>
  </si>
  <si>
    <t>SOC Student Awards</t>
  </si>
  <si>
    <t>LSPASA0000</t>
  </si>
  <si>
    <t>SPA Student Awards</t>
  </si>
  <si>
    <t>LSTASA0000</t>
  </si>
  <si>
    <t>STA Student Awards</t>
  </si>
  <si>
    <t>LAASSAUG00</t>
  </si>
  <si>
    <t>AAS UG Student Awards</t>
  </si>
  <si>
    <t>LAHISAUG00</t>
  </si>
  <si>
    <t>AHI UG Student Awards</t>
  </si>
  <si>
    <t>LAMSSAUG00</t>
  </si>
  <si>
    <t>AMS UG Student Awards</t>
  </si>
  <si>
    <t>LANTSAUG00</t>
  </si>
  <si>
    <t>ANT UG Student Awards</t>
  </si>
  <si>
    <t>LASASAUG00</t>
  </si>
  <si>
    <t>ASA UG Student Awards</t>
  </si>
  <si>
    <t>LASTSAUG00</t>
  </si>
  <si>
    <t>AST UG Student Awards</t>
  </si>
  <si>
    <t>LCHESAUG00</t>
  </si>
  <si>
    <t>CHE UG Student Awards</t>
  </si>
  <si>
    <t>LCHISAUG00</t>
  </si>
  <si>
    <t>CHI UG Student Awards</t>
  </si>
  <si>
    <t>LCMNSAUG00</t>
  </si>
  <si>
    <t>CMN UG Student Awards</t>
  </si>
  <si>
    <t>LCOMSAUG00</t>
  </si>
  <si>
    <t>COM UG Student Awards</t>
  </si>
  <si>
    <t>LDESSAUG00</t>
  </si>
  <si>
    <t>DES UG Student Awards</t>
  </si>
  <si>
    <t>LDRASAUG00</t>
  </si>
  <si>
    <t>DRA UG Student Awards</t>
  </si>
  <si>
    <t>LEALSAUG00</t>
  </si>
  <si>
    <t>EAL UG Student Awards</t>
  </si>
  <si>
    <t>LECNSAUG00</t>
  </si>
  <si>
    <t>ECN UG Student Awards</t>
  </si>
  <si>
    <t>LENLSAUG00</t>
  </si>
  <si>
    <t>ENL UG Student Awards</t>
  </si>
  <si>
    <t>LEPSSAUG00</t>
  </si>
  <si>
    <t>EPS UG Student Awards</t>
  </si>
  <si>
    <t>LFRESAUG00</t>
  </si>
  <si>
    <t>FRE UG Student Awards</t>
  </si>
  <si>
    <t>LGERSAUG00</t>
  </si>
  <si>
    <t>GER UG Student Awards</t>
  </si>
  <si>
    <t>LGSWSAUG00</t>
  </si>
  <si>
    <t>GSW UG Student Awards</t>
  </si>
  <si>
    <t>LHISSAUG00</t>
  </si>
  <si>
    <t>HIS UG Student Awards</t>
  </si>
  <si>
    <t>LLINSAUG00</t>
  </si>
  <si>
    <t>LIN UG Student Awards</t>
  </si>
  <si>
    <t>LMATSAUG00</t>
  </si>
  <si>
    <t>MAT UG Student Awards</t>
  </si>
  <si>
    <t>LMSASAUG00</t>
  </si>
  <si>
    <t>MSA UG Student Awards</t>
  </si>
  <si>
    <t>LMUSSAUG00</t>
  </si>
  <si>
    <t>MUS UG Student Awards</t>
  </si>
  <si>
    <t>LNASSAUG00</t>
  </si>
  <si>
    <t>NAS UG Student Awards</t>
  </si>
  <si>
    <t>LPHISAUG00</t>
  </si>
  <si>
    <t>PHI UG Student Awards</t>
  </si>
  <si>
    <t>LPHYSAUG00</t>
  </si>
  <si>
    <t>PHY UG Student Awards</t>
  </si>
  <si>
    <t>LPOLSAUG00</t>
  </si>
  <si>
    <t>POL UG Student Awards</t>
  </si>
  <si>
    <t>LPSCSAUG00</t>
  </si>
  <si>
    <t>PSC UG Student Awards</t>
  </si>
  <si>
    <t>LRELSAUG00</t>
  </si>
  <si>
    <t>REL UG Student Awards</t>
  </si>
  <si>
    <t>LSOCSAUG00</t>
  </si>
  <si>
    <t>SOC UG Student Awards</t>
  </si>
  <si>
    <t>LSPASAUG00</t>
  </si>
  <si>
    <t>SPA UG Student Awards</t>
  </si>
  <si>
    <t>LSTASAUG00</t>
  </si>
  <si>
    <t>STA UG Student Awards</t>
  </si>
  <si>
    <t>BEVESA0000</t>
  </si>
  <si>
    <t>EVE Student Awards</t>
  </si>
  <si>
    <t>BMCBSA0000</t>
  </si>
  <si>
    <t>MCB Student Awards</t>
  </si>
  <si>
    <t>BMMGSA0000</t>
  </si>
  <si>
    <t>MMG Student Awards</t>
  </si>
  <si>
    <t>BNPBSA0000</t>
  </si>
  <si>
    <t>NPB Student Awards</t>
  </si>
  <si>
    <t>BPLBSA0000</t>
  </si>
  <si>
    <t>PLB Student Awards</t>
  </si>
  <si>
    <t>BGENSA0000</t>
  </si>
  <si>
    <t>GEN Student Awards</t>
  </si>
  <si>
    <t>BCNSSA0000</t>
  </si>
  <si>
    <t>CNS Student Awards</t>
  </si>
  <si>
    <t>BCPBSA0000</t>
  </si>
  <si>
    <t>CPB Student Awards</t>
  </si>
  <si>
    <t>ANUTSA0001</t>
  </si>
  <si>
    <t>ANUT Student Awards</t>
  </si>
  <si>
    <t>IMADSA0001</t>
  </si>
  <si>
    <t>MED IMAD Trainee Research Award</t>
  </si>
  <si>
    <t>DWSA000001</t>
  </si>
  <si>
    <t>DEAN WITTERD Student Project</t>
  </si>
  <si>
    <t>GHYS000001</t>
  </si>
  <si>
    <t>GHYS Student Awards</t>
  </si>
  <si>
    <t>LJESSA0000</t>
  </si>
  <si>
    <t>JES Student Awards</t>
  </si>
  <si>
    <t>LCLASAUG00</t>
  </si>
  <si>
    <t>CLA UG Student Awards</t>
  </si>
  <si>
    <t>SASDA00000</t>
  </si>
  <si>
    <t>Student Development Awards</t>
  </si>
  <si>
    <t>LSAASDP000</t>
  </si>
  <si>
    <t>AAS Department Project</t>
  </si>
  <si>
    <t>LSAHIDP000</t>
  </si>
  <si>
    <t>AHI Department Project</t>
  </si>
  <si>
    <t>LSAMSDP000</t>
  </si>
  <si>
    <t>AMS Department Project</t>
  </si>
  <si>
    <t>LSANTDP000</t>
  </si>
  <si>
    <t>ANT Department Project</t>
  </si>
  <si>
    <t>LSASADP000</t>
  </si>
  <si>
    <t>ASA Department Project</t>
  </si>
  <si>
    <t>LSASTDP000</t>
  </si>
  <si>
    <t>AST Department Project</t>
  </si>
  <si>
    <t>LSCDMDP000</t>
  </si>
  <si>
    <t>CDM Department Project</t>
  </si>
  <si>
    <t>LSCGSDP000</t>
  </si>
  <si>
    <t>CGS Department Project</t>
  </si>
  <si>
    <t>LSCHEDP000</t>
  </si>
  <si>
    <t>CHE Department Project</t>
  </si>
  <si>
    <t>LSCHIDP000</t>
  </si>
  <si>
    <t>CHI Department Project</t>
  </si>
  <si>
    <t>LSCLADP000</t>
  </si>
  <si>
    <t>CLA Department Project</t>
  </si>
  <si>
    <t>LSCLCDP000</t>
  </si>
  <si>
    <t>CLC Department Project</t>
  </si>
  <si>
    <t>LSCMBDP000</t>
  </si>
  <si>
    <t>CMB Department Project</t>
  </si>
  <si>
    <t>LSCMNDP000</t>
  </si>
  <si>
    <t>CMN Department Project</t>
  </si>
  <si>
    <t>LSCMPDP000</t>
  </si>
  <si>
    <t>CMP Department Project</t>
  </si>
  <si>
    <t>LSCNLDP000</t>
  </si>
  <si>
    <t>CNL Department Project</t>
  </si>
  <si>
    <t>LSCOMDP000</t>
  </si>
  <si>
    <t>COM Department Project</t>
  </si>
  <si>
    <t>LSCOSDP000</t>
  </si>
  <si>
    <t>COS Department Project</t>
  </si>
  <si>
    <t>LSDESDP000</t>
  </si>
  <si>
    <t>DES Department Project</t>
  </si>
  <si>
    <t>LSDHIDP000</t>
  </si>
  <si>
    <t>DHI Department Project</t>
  </si>
  <si>
    <t>LSDRADP000</t>
  </si>
  <si>
    <t>DRA Department Project</t>
  </si>
  <si>
    <t>LSEALDP000</t>
  </si>
  <si>
    <t>EAL Department Project</t>
  </si>
  <si>
    <t>LSECNDP000</t>
  </si>
  <si>
    <t>ECN Department Project</t>
  </si>
  <si>
    <t>LSENLDP000</t>
  </si>
  <si>
    <t>ENL Department Project</t>
  </si>
  <si>
    <t>LSEPSDP000</t>
  </si>
  <si>
    <t>EPS Department Project</t>
  </si>
  <si>
    <t>LSFAIDP000</t>
  </si>
  <si>
    <t>FAI Department Project</t>
  </si>
  <si>
    <t>LSGARDP000</t>
  </si>
  <si>
    <t>GAR Department Project</t>
  </si>
  <si>
    <t>LSHISDP000</t>
  </si>
  <si>
    <t>HIS Department Project</t>
  </si>
  <si>
    <t>LSCHSDP000</t>
  </si>
  <si>
    <t>CHS Department Project</t>
  </si>
  <si>
    <t>LSHPRDP000</t>
  </si>
  <si>
    <t>HPR Department Project</t>
  </si>
  <si>
    <t>LSHMRDP000</t>
  </si>
  <si>
    <t>HMR Department Project</t>
  </si>
  <si>
    <t>LSHUMDP000</t>
  </si>
  <si>
    <t>HUM Department Project</t>
  </si>
  <si>
    <t>LSLINDP000</t>
  </si>
  <si>
    <t>LIN Department Project</t>
  </si>
  <si>
    <t>LSMATDP000</t>
  </si>
  <si>
    <t>MAT Department Project</t>
  </si>
  <si>
    <t>LSMSADP000</t>
  </si>
  <si>
    <t>MSA Department Project</t>
  </si>
  <si>
    <t>LSMUSDP000</t>
  </si>
  <si>
    <t>MUS Department Project</t>
  </si>
  <si>
    <t>LSNASDP000</t>
  </si>
  <si>
    <t>NAS Department Project</t>
  </si>
  <si>
    <t>LSPHIDP000</t>
  </si>
  <si>
    <t>PHI Department Project</t>
  </si>
  <si>
    <t>LSPHYDP000</t>
  </si>
  <si>
    <t>PHY Department Project</t>
  </si>
  <si>
    <t>LSPOLDP000</t>
  </si>
  <si>
    <t>POL Department Project</t>
  </si>
  <si>
    <t>LSPSCDP000</t>
  </si>
  <si>
    <t>PSC Department Project</t>
  </si>
  <si>
    <t>LSRELDP000</t>
  </si>
  <si>
    <t>REL Department Project</t>
  </si>
  <si>
    <t>LSSOCDP000</t>
  </si>
  <si>
    <t>SOC Department Project</t>
  </si>
  <si>
    <t>LSSPADP000</t>
  </si>
  <si>
    <t>SPA Department Project</t>
  </si>
  <si>
    <t>LSSTADP000</t>
  </si>
  <si>
    <t>STA Department Project</t>
  </si>
  <si>
    <t>LSSTSDP000</t>
  </si>
  <si>
    <t>STS Department Project</t>
  </si>
  <si>
    <t>LSGSWDP000</t>
  </si>
  <si>
    <t>GSW Department Project</t>
  </si>
  <si>
    <t>LSUWPDP000</t>
  </si>
  <si>
    <t>UWP Department Project</t>
  </si>
  <si>
    <t>LS00TANADP</t>
  </si>
  <si>
    <t>TANA Department Project</t>
  </si>
  <si>
    <t>LS000GRMDP</t>
  </si>
  <si>
    <t>GRM Department Project</t>
  </si>
  <si>
    <t>LS000BFSDP</t>
  </si>
  <si>
    <t>Bulosan Ctr Department Project</t>
  </si>
  <si>
    <t>LS000COSDP</t>
  </si>
  <si>
    <t>COSMOS Department Project</t>
  </si>
  <si>
    <t>LS000CHEAS</t>
  </si>
  <si>
    <t>CHE Academic Staff Project</t>
  </si>
  <si>
    <t>LS000DLCAS</t>
  </si>
  <si>
    <t>DLC Academic Staff Project</t>
  </si>
  <si>
    <t>LS000CHIAS</t>
  </si>
  <si>
    <t>CHI Academic Staff Project</t>
  </si>
  <si>
    <t>LS000EPSAS</t>
  </si>
  <si>
    <t>EPS Academic Staff Project</t>
  </si>
  <si>
    <t>LS00MATKAP</t>
  </si>
  <si>
    <t>MAT KAP Allocations</t>
  </si>
  <si>
    <t>LS000PHYAS</t>
  </si>
  <si>
    <t>PHY Academic Staff Project</t>
  </si>
  <si>
    <t>BEVEDP0000</t>
  </si>
  <si>
    <t>EVE Department Project</t>
  </si>
  <si>
    <t>BMCBDP0000</t>
  </si>
  <si>
    <t>MCB Department Project</t>
  </si>
  <si>
    <t>BMMGDP0000</t>
  </si>
  <si>
    <t>MMG Department Project</t>
  </si>
  <si>
    <t>BNPBDP0000</t>
  </si>
  <si>
    <t>NPB Department Project</t>
  </si>
  <si>
    <t>BPLBDP0000</t>
  </si>
  <si>
    <t>PLB Department Project</t>
  </si>
  <si>
    <t>BGENDP0000</t>
  </si>
  <si>
    <t>GEN Department Project</t>
  </si>
  <si>
    <t>BCNSDP0000</t>
  </si>
  <si>
    <t>CNS Department Project</t>
  </si>
  <si>
    <t>DEPSOE0001</t>
  </si>
  <si>
    <t>Transformative Justice in Education Center Project</t>
  </si>
  <si>
    <t>DEPGRD0001</t>
  </si>
  <si>
    <t>Investor Welfare Center</t>
  </si>
  <si>
    <t>BEVETT0000</t>
  </si>
  <si>
    <t>Bioscience EVE Temporary Teaching</t>
  </si>
  <si>
    <t>BMCBTT0000</t>
  </si>
  <si>
    <t>Bioscience MBC Temporary Teaching</t>
  </si>
  <si>
    <t>BMMGTT0000</t>
  </si>
  <si>
    <t>Bioscience MMG Temporary Teaching</t>
  </si>
  <si>
    <t>BPLBTT0000</t>
  </si>
  <si>
    <t>Bioscience PLB Temporary Teaching</t>
  </si>
  <si>
    <t>BNPBTT0000</t>
  </si>
  <si>
    <t>Bioscience NPB Temporary Teaching</t>
  </si>
  <si>
    <t>SHCMP00001</t>
  </si>
  <si>
    <t>SHC Student Health Center Maintenance Projects</t>
  </si>
  <si>
    <t>DADES00400</t>
  </si>
  <si>
    <t>GECL Student Awards</t>
  </si>
  <si>
    <t>DAANS00101</t>
  </si>
  <si>
    <t>AANS Classes</t>
  </si>
  <si>
    <t>D9AANS0102</t>
  </si>
  <si>
    <t>9AANS CE Recruitments</t>
  </si>
  <si>
    <t>DAANS00102</t>
  </si>
  <si>
    <t>AANS Faculty Recruitments</t>
  </si>
  <si>
    <t>DAANS00103</t>
  </si>
  <si>
    <t>AANS Student Awards</t>
  </si>
  <si>
    <t>DAARE00101</t>
  </si>
  <si>
    <t>AARE Classes</t>
  </si>
  <si>
    <t>DAARE00102</t>
  </si>
  <si>
    <t>AARE Faculty Recruitments</t>
  </si>
  <si>
    <t>DAARE00103</t>
  </si>
  <si>
    <t>AARE Student Awards</t>
  </si>
  <si>
    <t>DAARE00600</t>
  </si>
  <si>
    <t>GARE Student Awards</t>
  </si>
  <si>
    <t>DABAE00101</t>
  </si>
  <si>
    <t>ABAE Classes</t>
  </si>
  <si>
    <t>DABAE00102</t>
  </si>
  <si>
    <t>ABAE Faculty Recruitments</t>
  </si>
  <si>
    <t>DABAE00104</t>
  </si>
  <si>
    <t>ABAE Misc Commitments</t>
  </si>
  <si>
    <t>DABAE00103</t>
  </si>
  <si>
    <t>ABAE Student Awards</t>
  </si>
  <si>
    <t>DADES00101</t>
  </si>
  <si>
    <t>ADES Classes</t>
  </si>
  <si>
    <t>DADES00102</t>
  </si>
  <si>
    <t>ADES Faculty Recruitments</t>
  </si>
  <si>
    <t>DADES00103</t>
  </si>
  <si>
    <t>ADES Student Awards</t>
  </si>
  <si>
    <t>DADNO00101</t>
  </si>
  <si>
    <t>ADNO Misc Commitments</t>
  </si>
  <si>
    <t>DADNO05000</t>
  </si>
  <si>
    <t>AASI Student Awards</t>
  </si>
  <si>
    <t>DAENM00101</t>
  </si>
  <si>
    <t>AENM Classes</t>
  </si>
  <si>
    <t>DAENM00102</t>
  </si>
  <si>
    <t>AENM Faculty Recruitments</t>
  </si>
  <si>
    <t>DAENM00103</t>
  </si>
  <si>
    <t>AENM Student Awards</t>
  </si>
  <si>
    <t>DAENM00700</t>
  </si>
  <si>
    <t>GENT Student Awards</t>
  </si>
  <si>
    <t>DAETX00101</t>
  </si>
  <si>
    <t>AETX Classes</t>
  </si>
  <si>
    <t>DAETX00102</t>
  </si>
  <si>
    <t>AETX Faculty Recruitments</t>
  </si>
  <si>
    <t>DAETX00104</t>
  </si>
  <si>
    <t>AETX Student Awards</t>
  </si>
  <si>
    <t>DAFST00101</t>
  </si>
  <si>
    <t>AFST Classes</t>
  </si>
  <si>
    <t>DAHCE00104</t>
  </si>
  <si>
    <t>AHCE Faculty Recruitments</t>
  </si>
  <si>
    <t>DACHE00102</t>
  </si>
  <si>
    <t>AHCE Emeriti Faculty Resources</t>
  </si>
  <si>
    <t>DAHCE00105</t>
  </si>
  <si>
    <t>AHCE Misc Commitments</t>
  </si>
  <si>
    <t>DAHCE00103</t>
  </si>
  <si>
    <t>AHCE Classes</t>
  </si>
  <si>
    <t>DALAW00101</t>
  </si>
  <si>
    <t>ALAW Classes</t>
  </si>
  <si>
    <t>DALAW00102</t>
  </si>
  <si>
    <t>ALAW Faculty Recruitments</t>
  </si>
  <si>
    <t>DALAW00103</t>
  </si>
  <si>
    <t>ALAW Student Awards</t>
  </si>
  <si>
    <t>DALAW00104</t>
  </si>
  <si>
    <t>ALAW Misc Commitments</t>
  </si>
  <si>
    <t>DALAW00500</t>
  </si>
  <si>
    <t>GATM Student Awards</t>
  </si>
  <si>
    <t>DANUT00101</t>
  </si>
  <si>
    <t>ANUT Classes</t>
  </si>
  <si>
    <t>DANUT00102</t>
  </si>
  <si>
    <t>ANUT Faculty Recruitments</t>
  </si>
  <si>
    <t>DAPLS00101</t>
  </si>
  <si>
    <t>APLS Classes</t>
  </si>
  <si>
    <t>DAPLS00102</t>
  </si>
  <si>
    <t>APLS Faculty Recruitments</t>
  </si>
  <si>
    <t>D9APLS0103</t>
  </si>
  <si>
    <t>APLS ANR Student Awards</t>
  </si>
  <si>
    <t>DAPLS00103</t>
  </si>
  <si>
    <t>APLS Student Awards</t>
  </si>
  <si>
    <t>DAPLS00105</t>
  </si>
  <si>
    <t>APLS Emeriti Faculty Resources</t>
  </si>
  <si>
    <t>D9APLS0104</t>
  </si>
  <si>
    <t>APLS ANR Misc Commitments</t>
  </si>
  <si>
    <t>DAPLS00104</t>
  </si>
  <si>
    <t>APLS Misc Commitments</t>
  </si>
  <si>
    <t>DAPLS00201</t>
  </si>
  <si>
    <t>CAES Plant Sci Genome Mapping</t>
  </si>
  <si>
    <t>DAPLS00013</t>
  </si>
  <si>
    <t>CAES Seed Biotechnology Center Courses</t>
  </si>
  <si>
    <t>DAANS00105</t>
  </si>
  <si>
    <t>AANS Misc Commitments</t>
  </si>
  <si>
    <t>DAPPA00101</t>
  </si>
  <si>
    <t>APPA Classes</t>
  </si>
  <si>
    <t>DACBS00001</t>
  </si>
  <si>
    <t>ACBS Misc Commitments</t>
  </si>
  <si>
    <t>D9APPA0102</t>
  </si>
  <si>
    <t>APPA ANR CE Recruitments</t>
  </si>
  <si>
    <t>DAPPA00102</t>
  </si>
  <si>
    <t>APPA Faculty Recruitments</t>
  </si>
  <si>
    <t>DAPPA00105</t>
  </si>
  <si>
    <t>APPA Misc Commitments</t>
  </si>
  <si>
    <t>DAPPA00104</t>
  </si>
  <si>
    <t>APPA Emeriti Faculty Resources</t>
  </si>
  <si>
    <t>DAPPA00103</t>
  </si>
  <si>
    <t>APPA Student Awards</t>
  </si>
  <si>
    <t>DAPPA00500</t>
  </si>
  <si>
    <t>ASAS Classes</t>
  </si>
  <si>
    <t>DAVIT00101</t>
  </si>
  <si>
    <t>AVIT Classes</t>
  </si>
  <si>
    <t>DAVIT00102</t>
  </si>
  <si>
    <t>AVIT Faculty Recruitments</t>
  </si>
  <si>
    <t>DAVIT00103</t>
  </si>
  <si>
    <t>AVIT Student Awards</t>
  </si>
  <si>
    <t>DAVIT00202</t>
  </si>
  <si>
    <t>CAES Flavonoid Panel and Analysis</t>
  </si>
  <si>
    <t>DAVIT00201</t>
  </si>
  <si>
    <t>CAES Food Safety Measurement Facility</t>
  </si>
  <si>
    <t>DAVIT01000</t>
  </si>
  <si>
    <t>AVIT Misc Commitments</t>
  </si>
  <si>
    <t>DAWFC00101</t>
  </si>
  <si>
    <t>AWFC Classes</t>
  </si>
  <si>
    <t>DAWFC00102</t>
  </si>
  <si>
    <t>AWFC Faculty Recruitments</t>
  </si>
  <si>
    <t>DAWFC00104</t>
  </si>
  <si>
    <t>AWFC Misc Commitments</t>
  </si>
  <si>
    <t>DAWFC00103</t>
  </si>
  <si>
    <t>AWFC Student Awards</t>
  </si>
  <si>
    <t>D9ANUT0100</t>
  </si>
  <si>
    <t>ANUT CE Recruitments</t>
  </si>
  <si>
    <t>DFMDM00000</t>
  </si>
  <si>
    <t>FM DM FY21 AB94</t>
  </si>
  <si>
    <t>DFMDM00001</t>
  </si>
  <si>
    <t>FM BML DM FY18 Non State</t>
  </si>
  <si>
    <t>DFMDM00004</t>
  </si>
  <si>
    <t>FM DM FY20 AB94</t>
  </si>
  <si>
    <t>DFMDM00010</t>
  </si>
  <si>
    <t>FM UTIL DM FY20 AB94</t>
  </si>
  <si>
    <t>DFMDM00019</t>
  </si>
  <si>
    <t>FM DM FY17 Non State</t>
  </si>
  <si>
    <t>DFMDM00025</t>
  </si>
  <si>
    <t>FM DM FY18 State</t>
  </si>
  <si>
    <t>DFMDM00027</t>
  </si>
  <si>
    <t>FM DM FY20 State</t>
  </si>
  <si>
    <t>DFMDM00036</t>
  </si>
  <si>
    <t>FM UTIL DM FY20 State</t>
  </si>
  <si>
    <t>DFMDM00048</t>
  </si>
  <si>
    <t>FM DM FY22 State</t>
  </si>
  <si>
    <t>DFMDM00054</t>
  </si>
  <si>
    <t>FM UTIL DM FY22 State</t>
  </si>
  <si>
    <t>DFMDM00055</t>
  </si>
  <si>
    <t>FM DM FY18 Non State</t>
  </si>
  <si>
    <t>DFMDM00056</t>
  </si>
  <si>
    <t>FM DM FY19 Non State</t>
  </si>
  <si>
    <t>DFMDM00057</t>
  </si>
  <si>
    <t>FM DM FY17 State</t>
  </si>
  <si>
    <t>DFMDM00058</t>
  </si>
  <si>
    <t>FM UTIL DM FY21 AB94</t>
  </si>
  <si>
    <t>DFMDM00059</t>
  </si>
  <si>
    <t>CPES Campus Planning DM FY22</t>
  </si>
  <si>
    <t>DFMDM00060</t>
  </si>
  <si>
    <t>CPES Campus Planning DM FY16</t>
  </si>
  <si>
    <t>DFMDM00002</t>
  </si>
  <si>
    <t>FM Asset Management ICAMP DM</t>
  </si>
  <si>
    <t>DFMDM00003</t>
  </si>
  <si>
    <t>FM UTIL ICAMP DM</t>
  </si>
  <si>
    <t>VMAPCR0000</t>
  </si>
  <si>
    <t>VM APC Anat Physio Cell Biology Recruiting</t>
  </si>
  <si>
    <t>VMVMER0000</t>
  </si>
  <si>
    <t>VM VME Medicine Epidemiology Recruiting</t>
  </si>
  <si>
    <t>VMVMBR0000</t>
  </si>
  <si>
    <t>VM VMB Molecular Bio Sciences Recruiting</t>
  </si>
  <si>
    <t>VMPMIR0000</t>
  </si>
  <si>
    <t>VM PMI Pathology Micro Immune Recruiting</t>
  </si>
  <si>
    <t>VMPHRR0000</t>
  </si>
  <si>
    <t>VM PHR Population Health Reprod Recruiting</t>
  </si>
  <si>
    <t>VMVSRR0000</t>
  </si>
  <si>
    <t>VM VSR Surgical Radiological Sciences Recruiting</t>
  </si>
  <si>
    <t>DFOAHR0001</t>
  </si>
  <si>
    <t>HR Executive Recruitment</t>
  </si>
  <si>
    <t>DSSFREN001</t>
  </si>
  <si>
    <t>Student Affairs Student Fees Noncap Renoavation</t>
  </si>
  <si>
    <t>DCR0000001</t>
  </si>
  <si>
    <t>SA Campus Recreation Equipment Replacement Project</t>
  </si>
  <si>
    <t>DCR0000002</t>
  </si>
  <si>
    <t>SA Campus Recreation Facility Maintenance</t>
  </si>
  <si>
    <t>DSHDS00001</t>
  </si>
  <si>
    <t>SDHS Dining Major Maintenance</t>
  </si>
  <si>
    <t>DSHDS00002</t>
  </si>
  <si>
    <t>SDHS Retail Major Maintenance</t>
  </si>
  <si>
    <t>DSHDS00003</t>
  </si>
  <si>
    <t>SDHS Cuarto Major Maintenance</t>
  </si>
  <si>
    <t>DSHDS00004</t>
  </si>
  <si>
    <t>SDHS Segundo Major Maintenance</t>
  </si>
  <si>
    <t>DSHDS00005</t>
  </si>
  <si>
    <t>SDHS Tercero Major Maintenance</t>
  </si>
  <si>
    <t>DSHDS00006</t>
  </si>
  <si>
    <t>SDHS Solano Major Maintenance</t>
  </si>
  <si>
    <t>DMU0000001</t>
  </si>
  <si>
    <t>SA MU Equipment Replacement Project</t>
  </si>
  <si>
    <t>DASUCD0001</t>
  </si>
  <si>
    <t>ASUCD Unitrans Facility Projects</t>
  </si>
  <si>
    <t>DIRB000000</t>
  </si>
  <si>
    <t>OR IRB Committee Remuneration</t>
  </si>
  <si>
    <t>DEPBUDG001</t>
  </si>
  <si>
    <t>RPM DEPARTMENT PROJECT</t>
  </si>
  <si>
    <t>DAFST00100</t>
  </si>
  <si>
    <t>AFST Misc Commitments</t>
  </si>
  <si>
    <t>DAENM00104</t>
  </si>
  <si>
    <t>AENM Emeriti Faculty Resources</t>
  </si>
  <si>
    <t>DAENM00100</t>
  </si>
  <si>
    <t>AENM Misc Commitments</t>
  </si>
  <si>
    <t>DEP4HCO001</t>
  </si>
  <si>
    <t>CALIFORNIA STATE 4H OFFICE</t>
  </si>
  <si>
    <t>DEPAICT001</t>
  </si>
  <si>
    <t>AG ISSUES CENTER</t>
  </si>
  <si>
    <t>DEPAREC001</t>
  </si>
  <si>
    <t>ANR REC SYSTEM FUNDED PROJECTS</t>
  </si>
  <si>
    <t>DEPCWRI001</t>
  </si>
  <si>
    <t>CA INST FOR WATER RESOURCES</t>
  </si>
  <si>
    <t>DEPDREC001</t>
  </si>
  <si>
    <t>DESERT RESEARCH AND EXTENSION CENTER</t>
  </si>
  <si>
    <t>DEPEFPR001</t>
  </si>
  <si>
    <t>EFNEP</t>
  </si>
  <si>
    <t>DEPFIRE001</t>
  </si>
  <si>
    <t>ANR FIRE NETWORK PROGRAM</t>
  </si>
  <si>
    <t>DEPHANS001</t>
  </si>
  <si>
    <t>HANSEN RESEARCH AND EXTENSION CENTER</t>
  </si>
  <si>
    <t>DEPHREC001</t>
  </si>
  <si>
    <t>HOPLAND RESEARCH AND EXTENSION CENTER</t>
  </si>
  <si>
    <t>DEPIGIS001</t>
  </si>
  <si>
    <t>INFORMATICS AND GIS STATEWIDE PROGRAM</t>
  </si>
  <si>
    <t>DEPIPMP001</t>
  </si>
  <si>
    <t>STATEWIDE IPM PROGRAM</t>
  </si>
  <si>
    <t>DEPIREC001</t>
  </si>
  <si>
    <t>INTERMOUNTAIN RESEARCH AND EXTEN CENTER</t>
  </si>
  <si>
    <t>DEPKREC001</t>
  </si>
  <si>
    <t>KEARNEY RESEARCH AND EXTENSION CENTER</t>
  </si>
  <si>
    <t>DEPLREC001</t>
  </si>
  <si>
    <t>LINDCOVE RESEARCH AND EXTENSION CENTER</t>
  </si>
  <si>
    <t>DEPMFPP001</t>
  </si>
  <si>
    <t>MASTER FOOD PRESERVER PROGRAM</t>
  </si>
  <si>
    <t>DEPNATR001</t>
  </si>
  <si>
    <t>CALIFORNIA NATURALIST PROGRAM</t>
  </si>
  <si>
    <t>DEPNIWR001</t>
  </si>
  <si>
    <t>NIWR AND FUNDED PROJECTS</t>
  </si>
  <si>
    <t>DEPNPIN001</t>
  </si>
  <si>
    <t>NUTRITION POLICY INSTITUTE</t>
  </si>
  <si>
    <t>DEPOAIN001</t>
  </si>
  <si>
    <t>CALIFORNIA ORGANIC AGRICULTURE INSTITUTE</t>
  </si>
  <si>
    <t>DEPSCRC001</t>
  </si>
  <si>
    <t>SOUTH COAST RESEARCH AND EXTENSION CENTER</t>
  </si>
  <si>
    <t>DEPSFRC001</t>
  </si>
  <si>
    <t>SIERRA FOOTHILL RESEARCH AND EXTEN CENTER</t>
  </si>
  <si>
    <t>DEPSUST001</t>
  </si>
  <si>
    <t>SUSTAINABLE AG RSRCH AND ED PROG SAREP</t>
  </si>
  <si>
    <t>DEPSWMG001</t>
  </si>
  <si>
    <t>STATEWIDE MASTER GARDENER PROGRAM</t>
  </si>
  <si>
    <t>DEPWIPM001</t>
  </si>
  <si>
    <t>WESTERN IPM CENTER</t>
  </si>
  <si>
    <t>DEPWSRC001</t>
  </si>
  <si>
    <t>WEST SIDE RESEARCH AND EXTENSION CENTER</t>
  </si>
  <si>
    <t>DEPALAM001</t>
  </si>
  <si>
    <t>UCCE ALAMEDA COUNTY</t>
  </si>
  <si>
    <t>DEPAMAD001</t>
  </si>
  <si>
    <t>UCCE AMADOR COUNTY</t>
  </si>
  <si>
    <t>DEPBUTT001</t>
  </si>
  <si>
    <t>UCCE BUTTE COUNTY</t>
  </si>
  <si>
    <t>DEPCALV001</t>
  </si>
  <si>
    <t>UCCE CALAVERAS COUNTY</t>
  </si>
  <si>
    <t>DEPCCMP001</t>
  </si>
  <si>
    <t>UCCE CAPITOL CORRIDOR</t>
  </si>
  <si>
    <t>DEPCOLU001</t>
  </si>
  <si>
    <t>UCCE COLUSA COUNTY</t>
  </si>
  <si>
    <t>DEPCNTR001</t>
  </si>
  <si>
    <t>UCCE CONTRA COSTA COUNTY</t>
  </si>
  <si>
    <t>DEPCSNP001</t>
  </si>
  <si>
    <t>UCCE CENTRAL SIERRA NEVADA</t>
  </si>
  <si>
    <t>DEPELDO001</t>
  </si>
  <si>
    <t>UCCE EL DORADO COUNTY</t>
  </si>
  <si>
    <t>DEPFRES001</t>
  </si>
  <si>
    <t>UCCE FRESNO COUNTY</t>
  </si>
  <si>
    <t>DEPFMCP001</t>
  </si>
  <si>
    <t>UCCE FRESNO MADERA</t>
  </si>
  <si>
    <t>DEPGLEN001</t>
  </si>
  <si>
    <t>UCCE GLENN COUNTY</t>
  </si>
  <si>
    <t>DEPHUMB001</t>
  </si>
  <si>
    <t>UCCE HUMBOLDT COUNTY</t>
  </si>
  <si>
    <t>DEPIMPE001</t>
  </si>
  <si>
    <t>UCCE IMPERIAL COUNTY</t>
  </si>
  <si>
    <t>DEPINYO001</t>
  </si>
  <si>
    <t>UCCE INYO MONO COUNTY</t>
  </si>
  <si>
    <t>DEPKERN001</t>
  </si>
  <si>
    <t>UCCE KERN COUNTY</t>
  </si>
  <si>
    <t>DEPKINC001</t>
  </si>
  <si>
    <t>UCCE KINGS COUNTY</t>
  </si>
  <si>
    <t>DEPLAKE001</t>
  </si>
  <si>
    <t>UCCE LAKE COUNTY</t>
  </si>
  <si>
    <t>DEPLASS001</t>
  </si>
  <si>
    <t>UCCE LASSEN COUNTY</t>
  </si>
  <si>
    <t>DEPLOSA001</t>
  </si>
  <si>
    <t>UCCE LOS ANGELES COUNTY</t>
  </si>
  <si>
    <t>DEPMADE001</t>
  </si>
  <si>
    <t>UCCE MADERA COUNTY</t>
  </si>
  <si>
    <t>DEPMARN001</t>
  </si>
  <si>
    <t>UCCE MARIN COUNTY</t>
  </si>
  <si>
    <t>DEPMARI001</t>
  </si>
  <si>
    <t>UCCE MARIPOSA COUNTY</t>
  </si>
  <si>
    <t>DEPMEND001</t>
  </si>
  <si>
    <t>UCCE MENDOCINO COUNTY</t>
  </si>
  <si>
    <t>DEPMERC001</t>
  </si>
  <si>
    <t>UCCE MERCED COUNTY</t>
  </si>
  <si>
    <t>DEPMODO001</t>
  </si>
  <si>
    <t>UCCE MODOC COUNTY</t>
  </si>
  <si>
    <t>DEPMONT001</t>
  </si>
  <si>
    <t>UCCE MONTEREY COUNTY</t>
  </si>
  <si>
    <t>DEPNAPA001</t>
  </si>
  <si>
    <t>UCCE NAPA COUNTY</t>
  </si>
  <si>
    <t>DEPNEVA001</t>
  </si>
  <si>
    <t>UCCE NEVADA COUNTY</t>
  </si>
  <si>
    <t>DEPORAN001</t>
  </si>
  <si>
    <t>UCCE ORANGE COUNTY</t>
  </si>
  <si>
    <t>DEPPLAC001</t>
  </si>
  <si>
    <t>UCCE PLACER NEVADA COUNTY</t>
  </si>
  <si>
    <t>DEPPLUM001</t>
  </si>
  <si>
    <t>UCCE PLUMAS SIERRA COUNTY</t>
  </si>
  <si>
    <t>DEPRIVE001</t>
  </si>
  <si>
    <t>UCCE RIVERSIDE COUNTY</t>
  </si>
  <si>
    <t>DEPSACR001</t>
  </si>
  <si>
    <t>UCCE SACRAMENTO COUNTY</t>
  </si>
  <si>
    <t>DEPBNTO001</t>
  </si>
  <si>
    <t>UCCE SAN BENITO COUNTY</t>
  </si>
  <si>
    <t>DEPDIEG001</t>
  </si>
  <si>
    <t>UCCE SAN DIEGO COUNTY</t>
  </si>
  <si>
    <t>DEPSANJ001</t>
  </si>
  <si>
    <t>UCCE SAN JOAQUIN COUNTY</t>
  </si>
  <si>
    <t>DEPLUIS001</t>
  </si>
  <si>
    <t>UCCE SAN JUIS OBISPO COUNTY</t>
  </si>
  <si>
    <t>DEPSANM001</t>
  </si>
  <si>
    <t>UCCE SAN MATEO SAN FRANCISCO COUNTY</t>
  </si>
  <si>
    <t>DEPSBRB001</t>
  </si>
  <si>
    <t>UCCE SANTA BARBARA COUNTY</t>
  </si>
  <si>
    <t>DEPSNTC001</t>
  </si>
  <si>
    <t>UCCE SANTA CLARA COUNTY</t>
  </si>
  <si>
    <t>DEPSCRZ001</t>
  </si>
  <si>
    <t>UCCE SANTA CRUZ COUNTY</t>
  </si>
  <si>
    <t>DEPSHAS001</t>
  </si>
  <si>
    <t>UCCE SHASTA COUNTY</t>
  </si>
  <si>
    <t>DEPSISK001</t>
  </si>
  <si>
    <t>UCCE SISKIYOU COUNTY</t>
  </si>
  <si>
    <t>DEPSOLA001</t>
  </si>
  <si>
    <t>UCCE SOLANO COUNTY</t>
  </si>
  <si>
    <t>DEPSONM001</t>
  </si>
  <si>
    <t>UCCE SONOMA COUNTY</t>
  </si>
  <si>
    <t>DEPSTAN001</t>
  </si>
  <si>
    <t>UCCE STANISLAUS COUNTY</t>
  </si>
  <si>
    <t>DEPSUTY001</t>
  </si>
  <si>
    <t>UCCE SUTTER YUBA COUNTY</t>
  </si>
  <si>
    <t>DEPTEHA001</t>
  </si>
  <si>
    <t>UCCE TEHAMA COUNTY</t>
  </si>
  <si>
    <t>DEPTRIN001</t>
  </si>
  <si>
    <t>UCCE TRINITY COUNTY</t>
  </si>
  <si>
    <t>DEPTULA001</t>
  </si>
  <si>
    <t>UCCE TULARE COUNTY</t>
  </si>
  <si>
    <t>DEPTUOL001</t>
  </si>
  <si>
    <t>UCCE TUOLUMNE COUNTY</t>
  </si>
  <si>
    <t>DEPVENT001</t>
  </si>
  <si>
    <t>UCCE VENTURA COUNTY</t>
  </si>
  <si>
    <t>DEPYOLO001</t>
  </si>
  <si>
    <t>UCCE YOLO COUNTY</t>
  </si>
  <si>
    <t>DADES00104</t>
  </si>
  <si>
    <t>ADES Emeriti Faculty Resources</t>
  </si>
  <si>
    <t>DADES00002</t>
  </si>
  <si>
    <t>ADES Misc Commitments</t>
  </si>
  <si>
    <t>DALAWKHNTM</t>
  </si>
  <si>
    <t>Kings Hall Negotiation Team</t>
  </si>
  <si>
    <t>DALAWMCHBD</t>
  </si>
  <si>
    <t>Moot Court Honors Board</t>
  </si>
  <si>
    <t>DALAWLSAFE</t>
  </si>
  <si>
    <t>LSA Funded Events</t>
  </si>
  <si>
    <t>DALAWTPHBD</t>
  </si>
  <si>
    <t>Trial Practice Honors Board</t>
  </si>
  <si>
    <t>DALAWBANQT</t>
  </si>
  <si>
    <t>School of Law Banquets</t>
  </si>
  <si>
    <t>DALAWSYMPM</t>
  </si>
  <si>
    <t>School of Law Symposiums</t>
  </si>
  <si>
    <t>DEPTIMAD00</t>
  </si>
  <si>
    <t>IMAD Department Research Project</t>
  </si>
  <si>
    <t>DEPTIMBE00</t>
  </si>
  <si>
    <t>IMBE Department Research Project</t>
  </si>
  <si>
    <t>DEPTIMCA00</t>
  </si>
  <si>
    <t>IMCA Department Research Project</t>
  </si>
  <si>
    <t>DEPTIMEN00</t>
  </si>
  <si>
    <t>IMEN Department Research Project</t>
  </si>
  <si>
    <t>DEPTMANS00</t>
  </si>
  <si>
    <t>Locums Expenses</t>
  </si>
  <si>
    <t>DEPTMANS01</t>
  </si>
  <si>
    <t>Journal Review Liu</t>
  </si>
  <si>
    <t>DEPTMANS02</t>
  </si>
  <si>
    <t>Anes CME Events</t>
  </si>
  <si>
    <t>DEPTMANS03</t>
  </si>
  <si>
    <t>MANS Department Incentive Funds</t>
  </si>
  <si>
    <t>DEPTMANS04</t>
  </si>
  <si>
    <t>Anesthesia and Pain Medication</t>
  </si>
  <si>
    <t>DEPTMANS05</t>
  </si>
  <si>
    <t>Pain CME Events</t>
  </si>
  <si>
    <t>DEPTMERM06</t>
  </si>
  <si>
    <t>Emergency Medicine Department Reserves</t>
  </si>
  <si>
    <t>DEPTMANS07</t>
  </si>
  <si>
    <t>FCM Department Reserves</t>
  </si>
  <si>
    <t>DEPTMERM08</t>
  </si>
  <si>
    <t>MERM Department Reserves</t>
  </si>
  <si>
    <t>DEPTMERM09</t>
  </si>
  <si>
    <t>MERM Education Program</t>
  </si>
  <si>
    <t>DEPTMERM10</t>
  </si>
  <si>
    <t>MERM Development Committment</t>
  </si>
  <si>
    <t>DEPTMERM11</t>
  </si>
  <si>
    <t>Emergency Medicine Operating Expenses</t>
  </si>
  <si>
    <t>DEPTNMEU01</t>
  </si>
  <si>
    <t>Neurology Department Reserves</t>
  </si>
  <si>
    <t>DEPTMPSY01</t>
  </si>
  <si>
    <t>Psychiatry and Behavioral Science Faculty Recruiting</t>
  </si>
  <si>
    <t>DAHCE00106</t>
  </si>
  <si>
    <t>GGEO Student Awards</t>
  </si>
  <si>
    <t>DEPCWRI002</t>
  </si>
  <si>
    <t>CA INST FOR WATER RESOURCES Rosenberg</t>
  </si>
  <si>
    <t>DEP4HCO002</t>
  </si>
  <si>
    <t>4H ANIMAL SCIENCE</t>
  </si>
  <si>
    <t>DEP4HCO003</t>
  </si>
  <si>
    <t>4H CITIZENSHIP</t>
  </si>
  <si>
    <t>DEP4HCO004</t>
  </si>
  <si>
    <t>4H HEALTHY LIVING</t>
  </si>
  <si>
    <t>DEP4HCO005</t>
  </si>
  <si>
    <t>4H INCENTIVES AND RECOGNITION</t>
  </si>
  <si>
    <t>DEP4HCO006</t>
  </si>
  <si>
    <t>4H LEADERSHIP</t>
  </si>
  <si>
    <t>DEP4HCO007</t>
  </si>
  <si>
    <t>4H PROGRAM ADMINISTRATION</t>
  </si>
  <si>
    <t>DEP4HCO008</t>
  </si>
  <si>
    <t>4H SECTION COUNCIL SET PROGRAMS</t>
  </si>
  <si>
    <t>DEPTMPSY02</t>
  </si>
  <si>
    <t>Psychiatry and Behavioral Science Academic Enhancement</t>
  </si>
  <si>
    <t>DEPTNURS01</t>
  </si>
  <si>
    <t>SON School Commitments</t>
  </si>
  <si>
    <t>DEPTIMAD0C</t>
  </si>
  <si>
    <t>IMAD Department Commitments</t>
  </si>
  <si>
    <t>DEPTIMCA0C</t>
  </si>
  <si>
    <t>IMCA Division Commitments</t>
  </si>
  <si>
    <t>DEPTIMEN0C</t>
  </si>
  <si>
    <t>IMEN Division Commitments</t>
  </si>
  <si>
    <t>DEPTIMGI0C</t>
  </si>
  <si>
    <t>IMGI Division Commitments</t>
  </si>
  <si>
    <t>DEPTIMGM0C</t>
  </si>
  <si>
    <t>IMGM Division Commitments</t>
  </si>
  <si>
    <t>DEPTIMGR0C</t>
  </si>
  <si>
    <t>IMGR Division Commitments</t>
  </si>
  <si>
    <t>DEPTIMHO0C</t>
  </si>
  <si>
    <t>IMHO Division Commitments</t>
  </si>
  <si>
    <t>DEPTIMHP0C</t>
  </si>
  <si>
    <t>IMHP Division Commitments</t>
  </si>
  <si>
    <t>DEPTIMID0C</t>
  </si>
  <si>
    <t>IMID Division Commitments</t>
  </si>
  <si>
    <t>DEPTIMKT0C</t>
  </si>
  <si>
    <t>IMKT Division Commitments</t>
  </si>
  <si>
    <t>DEPTIMNE0C</t>
  </si>
  <si>
    <t>IMNE Division Commitments</t>
  </si>
  <si>
    <t>DEPTIMPM0C</t>
  </si>
  <si>
    <t>IMPM Division Commitments</t>
  </si>
  <si>
    <t>DEPTIMRH0C</t>
  </si>
  <si>
    <t>IMRH Division Commitments</t>
  </si>
  <si>
    <t>DEPTMPSY00</t>
  </si>
  <si>
    <t>Psychiatry and Behavioral Science Dept Project</t>
  </si>
  <si>
    <t>DEPTIMCT0C</t>
  </si>
  <si>
    <t>IMCT Division Commitments</t>
  </si>
  <si>
    <t>DEPTFMCUST</t>
  </si>
  <si>
    <t>FM Custodial Cores</t>
  </si>
  <si>
    <t>DEPTMPSY03</t>
  </si>
  <si>
    <t>Child Psychology Program</t>
  </si>
  <si>
    <t>DEPTMPSY04</t>
  </si>
  <si>
    <t>Clinical Operations</t>
  </si>
  <si>
    <t>DEPTIMPA0C</t>
  </si>
  <si>
    <t>IMPA Division Commitments</t>
  </si>
  <si>
    <t>DEPTIMCT00</t>
  </si>
  <si>
    <t>IMCT Department Research Project</t>
  </si>
  <si>
    <t>DEPTIMGI00</t>
  </si>
  <si>
    <t>IMGI Department Research Project</t>
  </si>
  <si>
    <t>DEPTIMGM00</t>
  </si>
  <si>
    <t>IMGM Department Research Project</t>
  </si>
  <si>
    <t>DEPTIMGR00</t>
  </si>
  <si>
    <t>IMGR Department Research Project</t>
  </si>
  <si>
    <t>DEPTIMHO00</t>
  </si>
  <si>
    <t>IMHO Department Research Project</t>
  </si>
  <si>
    <t>DEPTIMHP00</t>
  </si>
  <si>
    <t>IMHP Department Research Project</t>
  </si>
  <si>
    <t>DEPTIMID00</t>
  </si>
  <si>
    <t>IMID Department Research Project</t>
  </si>
  <si>
    <t>DEPTIMKT00</t>
  </si>
  <si>
    <t>IMKT Department Research Project</t>
  </si>
  <si>
    <t>DEPTIMNE00</t>
  </si>
  <si>
    <t>IMNE Department Research Project</t>
  </si>
  <si>
    <t>DEPTIMPM00</t>
  </si>
  <si>
    <t>IMPM Department Research Project</t>
  </si>
  <si>
    <t>DEPTIMRH00</t>
  </si>
  <si>
    <t>IMRH Department Research Project</t>
  </si>
  <si>
    <t>DEPTIMAD0E</t>
  </si>
  <si>
    <t>IMAD Department Enhancement Project</t>
  </si>
  <si>
    <t>DEPTIMBE0E</t>
  </si>
  <si>
    <t>IMBE Department Enhancement Project</t>
  </si>
  <si>
    <t>DEPTIMCA0E</t>
  </si>
  <si>
    <t>IMCA Department Enhancement Project</t>
  </si>
  <si>
    <t>DEPTIMEN0E</t>
  </si>
  <si>
    <t>IMEN Department Enhancement Project</t>
  </si>
  <si>
    <t>DEPTIMCT0E</t>
  </si>
  <si>
    <t>IMCT Department Enhancement Project</t>
  </si>
  <si>
    <t>DEPTIMGI0E</t>
  </si>
  <si>
    <t>IMGI Department Enhancement Project</t>
  </si>
  <si>
    <t>DEPTIMGM0E</t>
  </si>
  <si>
    <t>IMGM Department Enhancement Project</t>
  </si>
  <si>
    <t>DEPTIMGR0E</t>
  </si>
  <si>
    <t>IMGR Department Enhancement Project</t>
  </si>
  <si>
    <t>DEPTIMHO0E</t>
  </si>
  <si>
    <t>IMHO Department Enhancement Project</t>
  </si>
  <si>
    <t>DEPTIMHP0E</t>
  </si>
  <si>
    <t>IMHP Department Enhancement Project</t>
  </si>
  <si>
    <t>DEPTIMID0E</t>
  </si>
  <si>
    <t>IMID Department Enhancement Project</t>
  </si>
  <si>
    <t>DEPTIMKT0E</t>
  </si>
  <si>
    <t>IMKT Department Enhancement Project</t>
  </si>
  <si>
    <t>DEPTIMNE0E</t>
  </si>
  <si>
    <t>IMNE Department Enhancement Project</t>
  </si>
  <si>
    <t>DEPTIMPM0E</t>
  </si>
  <si>
    <t>IMPM Department Enhancement Project</t>
  </si>
  <si>
    <t>DEPTIMRH0E</t>
  </si>
  <si>
    <t>IMRH Department Enhancement Project</t>
  </si>
  <si>
    <t>DEPTIMAD0A</t>
  </si>
  <si>
    <t>IMAD Department Administrative Project</t>
  </si>
  <si>
    <t>DEPTIMBE0A</t>
  </si>
  <si>
    <t>IMBE Department Administrative Project</t>
  </si>
  <si>
    <t>DEPTIMCA0A</t>
  </si>
  <si>
    <t>IMCA Department Administrative Project</t>
  </si>
  <si>
    <t>DEPTIMEN0A</t>
  </si>
  <si>
    <t>IMEN Department Administrative Project</t>
  </si>
  <si>
    <t>DEPTIMCT0A</t>
  </si>
  <si>
    <t>IMCT Department Administrative Project</t>
  </si>
  <si>
    <t>DEPTIMGI0A</t>
  </si>
  <si>
    <t>IMGI Department Administrative Project</t>
  </si>
  <si>
    <t>DEPTIMGM0A</t>
  </si>
  <si>
    <t>IMGM Department Administrative Project</t>
  </si>
  <si>
    <t>DEPTIMGR0A</t>
  </si>
  <si>
    <t>IMGR Department Administrative Project</t>
  </si>
  <si>
    <t>DEPTIMHO0A</t>
  </si>
  <si>
    <t>IMHO Department Administrative Project</t>
  </si>
  <si>
    <t>DEPTIMHP0A</t>
  </si>
  <si>
    <t>IMHP Department Administrative Project</t>
  </si>
  <si>
    <t>DEPTIMID0A</t>
  </si>
  <si>
    <t>IMID Department Administrative Project</t>
  </si>
  <si>
    <t>DEPTIMKT0A</t>
  </si>
  <si>
    <t>IMKT Department Administrative Project</t>
  </si>
  <si>
    <t>DEPTIMNE0A</t>
  </si>
  <si>
    <t>IMNE Department Administrative Project</t>
  </si>
  <si>
    <t>DEPTIMPM0A</t>
  </si>
  <si>
    <t>IMPM Department Administrative Project</t>
  </si>
  <si>
    <t>DEPTIMRH0A</t>
  </si>
  <si>
    <t>IMRH Department Administrative Project</t>
  </si>
  <si>
    <t>VMAPCD0000</t>
  </si>
  <si>
    <t>VM APC Anat Physio Cell Biology Department Project</t>
  </si>
  <si>
    <t>VMVMED0000</t>
  </si>
  <si>
    <t>VM VME Medicine Epidemiology Department Project</t>
  </si>
  <si>
    <t>VMVMBD0000</t>
  </si>
  <si>
    <t>VM VMB Molecular Bio Sciences Department Project</t>
  </si>
  <si>
    <t>VMPMID0000</t>
  </si>
  <si>
    <t>VM PMI Pathology Micro Immune Department Project</t>
  </si>
  <si>
    <t>VMPHRD0000</t>
  </si>
  <si>
    <t>VM PHR Population Health Reprod Department Project</t>
  </si>
  <si>
    <t>VMVSRD0000</t>
  </si>
  <si>
    <t>VM VSR Surgical Radiological Sciences Department Project</t>
  </si>
  <si>
    <t>DEPTMINT00</t>
  </si>
  <si>
    <t>MINT Recruitment Expenses</t>
  </si>
  <si>
    <t>DEPTMANS08</t>
  </si>
  <si>
    <t>MANS Department Research Project</t>
  </si>
  <si>
    <t>DEPTMPMR00</t>
  </si>
  <si>
    <t>MPMR Department Research Project</t>
  </si>
  <si>
    <t>DEPTMORT0C</t>
  </si>
  <si>
    <t>MORT Department Committments</t>
  </si>
  <si>
    <t>DEPTMEDSRV</t>
  </si>
  <si>
    <t>Medical Surveillance Program</t>
  </si>
  <si>
    <t>DEPTIMPA00</t>
  </si>
  <si>
    <t>IMPC Department Research Project</t>
  </si>
  <si>
    <t>DEPTCLINCX</t>
  </si>
  <si>
    <t>Department Clinical Expenses</t>
  </si>
  <si>
    <t>DEPTSOCP00</t>
  </si>
  <si>
    <t>Department Second Opinion Consult Payments</t>
  </si>
  <si>
    <t>DEPTMNAL01</t>
  </si>
  <si>
    <t>MNAL Operating Project</t>
  </si>
  <si>
    <t>DEPTMNAL02</t>
  </si>
  <si>
    <t>MNAL Department Reserves</t>
  </si>
  <si>
    <t>DEPTAARE01</t>
  </si>
  <si>
    <t>AARE Giannini Foundation Operations</t>
  </si>
  <si>
    <t>DEPTADNO02</t>
  </si>
  <si>
    <t>ADNO ASI Misc Commitments</t>
  </si>
  <si>
    <t>DEPTAETX01</t>
  </si>
  <si>
    <t>AETX Misc Commitments</t>
  </si>
  <si>
    <t>DEPTAHCESA</t>
  </si>
  <si>
    <t>AHCE Student Awards</t>
  </si>
  <si>
    <t>DEPTAPLSFA</t>
  </si>
  <si>
    <t>APLS CE Farm Advisors</t>
  </si>
  <si>
    <t>DEPTAPLSFN</t>
  </si>
  <si>
    <t>APLS Fruit and Nut Workshops</t>
  </si>
  <si>
    <t>DEPTAPLS02</t>
  </si>
  <si>
    <t>APLS Postharvest Outreach Workshops</t>
  </si>
  <si>
    <t>D9ALAW0001</t>
  </si>
  <si>
    <t>AWFC CE Recruitments</t>
  </si>
  <si>
    <t>DEPTGCMDSA</t>
  </si>
  <si>
    <t>GCMD Student Awards</t>
  </si>
  <si>
    <t>DEPTSTAF01</t>
  </si>
  <si>
    <t>Davis Women in Business OWN IT</t>
  </si>
  <si>
    <t>DCM0000001</t>
  </si>
  <si>
    <t>DCM Project Purchasing</t>
  </si>
  <si>
    <t>DCM2509260</t>
  </si>
  <si>
    <t>1333 Research Park Retrofit Lighting</t>
  </si>
  <si>
    <t>DCM2509040</t>
  </si>
  <si>
    <t>207 Third Street Tenant Clean Out</t>
  </si>
  <si>
    <t>DCM2901290</t>
  </si>
  <si>
    <t>2270 Stockton Boulevard Tenant Improvements</t>
  </si>
  <si>
    <t>DCM2506390</t>
  </si>
  <si>
    <t>3rd A Street Exterior Improvements</t>
  </si>
  <si>
    <t>DCM2831960</t>
  </si>
  <si>
    <t>48X Complex</t>
  </si>
  <si>
    <t>DCM2831890</t>
  </si>
  <si>
    <t>Aggie Square Mixed Use</t>
  </si>
  <si>
    <t>DCM2903160</t>
  </si>
  <si>
    <t>Aggie Square LSTE W Building</t>
  </si>
  <si>
    <t>DCM2903760</t>
  </si>
  <si>
    <t>Aggie Square Mixed Use Stand Alone Bldg</t>
  </si>
  <si>
    <t>DCM2903740</t>
  </si>
  <si>
    <t>Aggie Square Parking Structure 6</t>
  </si>
  <si>
    <t>DCM2831720</t>
  </si>
  <si>
    <t>Aggie Square Project Support</t>
  </si>
  <si>
    <t>DCM2900160</t>
  </si>
  <si>
    <t>Airport Hangar and Ground Lease</t>
  </si>
  <si>
    <t>DCM2901990</t>
  </si>
  <si>
    <t>Alarm Reporting Infrastructure Study</t>
  </si>
  <si>
    <t>DCM2900120</t>
  </si>
  <si>
    <t>AQRC Space</t>
  </si>
  <si>
    <t>DCM2903940</t>
  </si>
  <si>
    <t>AQRC Space Expansion</t>
  </si>
  <si>
    <t>DCM2831400</t>
  </si>
  <si>
    <t>Arboretum Waterway Improvements Phase 3 4</t>
  </si>
  <si>
    <t>DCM2831940</t>
  </si>
  <si>
    <t>ARC Locker Room Renovation</t>
  </si>
  <si>
    <t>DCM2700060</t>
  </si>
  <si>
    <t>ARS Watershed Research Unit</t>
  </si>
  <si>
    <t>DCM2700190</t>
  </si>
  <si>
    <t>ARS Watershed Research Unit Phase II</t>
  </si>
  <si>
    <t>DCM2509090</t>
  </si>
  <si>
    <t>Art Building Elevator Repair</t>
  </si>
  <si>
    <t>DCM2904900</t>
  </si>
  <si>
    <t>Art Studio Lab Space Renovation</t>
  </si>
  <si>
    <t>DCM2900180</t>
  </si>
  <si>
    <t>Atriums Siding Repair</t>
  </si>
  <si>
    <t>DCM2904380</t>
  </si>
  <si>
    <t>Avian Science Research Facility Zone Q042 HVAC Improvements</t>
  </si>
  <si>
    <t>DCM2901300</t>
  </si>
  <si>
    <t>Baggins End Renovations Project</t>
  </si>
  <si>
    <t>DCM2902780</t>
  </si>
  <si>
    <t>Bainer Evaluation</t>
  </si>
  <si>
    <t>DCM2509160</t>
  </si>
  <si>
    <t>Bainer Hall South Center Wings Roof Repair</t>
  </si>
  <si>
    <t>DCM2902410</t>
  </si>
  <si>
    <t>Biomedical Cyclotron Radiochemistry Space</t>
  </si>
  <si>
    <t>DCM2509130</t>
  </si>
  <si>
    <t>BML North Wing Structural Repairs</t>
  </si>
  <si>
    <t>DCM2509070</t>
  </si>
  <si>
    <t>Bodega Marine Lab North Wing DM</t>
  </si>
  <si>
    <t>DCM2509140</t>
  </si>
  <si>
    <t>Bodega Marine Lab Underground Waterline Repair</t>
  </si>
  <si>
    <t>DCM2902140</t>
  </si>
  <si>
    <t>Bodega Marine Lab Education and Conference Center</t>
  </si>
  <si>
    <t>DCM2903840</t>
  </si>
  <si>
    <t>Bodega Marine Lab Salmon Shed Review</t>
  </si>
  <si>
    <t>DCM2509150</t>
  </si>
  <si>
    <t>Briggs Hall Lighting Replacement Project</t>
  </si>
  <si>
    <t>DCM2831840</t>
  </si>
  <si>
    <t>Building Demolition Phase 2</t>
  </si>
  <si>
    <t>DCM2831910</t>
  </si>
  <si>
    <t>Building Demolitions Group 3</t>
  </si>
  <si>
    <t>DCM2831520</t>
  </si>
  <si>
    <t>Building Demolitions Phase 1</t>
  </si>
  <si>
    <t>DCM2700200</t>
  </si>
  <si>
    <t>Building Energy Controls Negotiations</t>
  </si>
  <si>
    <t>DCM2900800</t>
  </si>
  <si>
    <t>Building Photo Study</t>
  </si>
  <si>
    <t>DCM2901820</t>
  </si>
  <si>
    <t>Building Photo Study 2021</t>
  </si>
  <si>
    <t>DCM2509240</t>
  </si>
  <si>
    <t>CAHFS Roof Overlay</t>
  </si>
  <si>
    <t>DCM2831980</t>
  </si>
  <si>
    <t>CAHFS Tulare Lab 2023 Flood Damage Special Repair</t>
  </si>
  <si>
    <t>DCM2507870</t>
  </si>
  <si>
    <t>Campus Building Access Survey</t>
  </si>
  <si>
    <t>DCM2903860</t>
  </si>
  <si>
    <t>Campus Building Fire Service Backflow Replacement</t>
  </si>
  <si>
    <t>DCM2902680</t>
  </si>
  <si>
    <t>Campus Electric Vehicle Chargers</t>
  </si>
  <si>
    <t>DCM2901480</t>
  </si>
  <si>
    <t>Campus Electrical Reliability Improvements Study</t>
  </si>
  <si>
    <t>DCM2507550</t>
  </si>
  <si>
    <t>Campus Elevator Modernization</t>
  </si>
  <si>
    <t>DCM2700220</t>
  </si>
  <si>
    <t>Campus Heating Study Update</t>
  </si>
  <si>
    <t>DCM2831300</t>
  </si>
  <si>
    <t>Campus Natural Gas System Model</t>
  </si>
  <si>
    <t>DCM2830250</t>
  </si>
  <si>
    <t>Campus Pavement Condition Survey and Maintenance</t>
  </si>
  <si>
    <t>DCM2831620</t>
  </si>
  <si>
    <t>Campus Pavement Maintenance 2019</t>
  </si>
  <si>
    <t>DCM2903640</t>
  </si>
  <si>
    <t>Campus Well Destruction</t>
  </si>
  <si>
    <t>DCM2831220</t>
  </si>
  <si>
    <t>Campus wide Pre insulated Steam Pipe Insulation Investigation</t>
  </si>
  <si>
    <t>DCM2903180</t>
  </si>
  <si>
    <t>Cannabis Analytical Laboratory</t>
  </si>
  <si>
    <t>DCM2900150</t>
  </si>
  <si>
    <t>Carlson Library Space Master Plan</t>
  </si>
  <si>
    <t>DCM2904880</t>
  </si>
  <si>
    <t>Celadon Street Settlement Repairs</t>
  </si>
  <si>
    <t>DCM2900780</t>
  </si>
  <si>
    <t>Cell Tower Master Planning</t>
  </si>
  <si>
    <t>DCM2905200</t>
  </si>
  <si>
    <t>CHCP Steam Constriction Renovation</t>
  </si>
  <si>
    <t>DCM2904400</t>
  </si>
  <si>
    <t>Chem Annex Teaching Lab Study</t>
  </si>
  <si>
    <t>DCM2901850</t>
  </si>
  <si>
    <t>CNPRC Path of Travel Survey</t>
  </si>
  <si>
    <t>DCM2903470</t>
  </si>
  <si>
    <t>CNPRC UPS at Main Lab Main Admin Bldg</t>
  </si>
  <si>
    <t>DCM2509230</t>
  </si>
  <si>
    <t>Cold Canyon Parking and Trail Improvements Study</t>
  </si>
  <si>
    <t>DCM2506610</t>
  </si>
  <si>
    <t>Concierge Service</t>
  </si>
  <si>
    <t>DCM2903920</t>
  </si>
  <si>
    <t>CPES Move to Transportation Building</t>
  </si>
  <si>
    <t>DCM2830620</t>
  </si>
  <si>
    <t>Dairy Road Steam Pipe Section A</t>
  </si>
  <si>
    <t>DCM2829290</t>
  </si>
  <si>
    <t>Dairy Road Steam Pipe Insulation Investigation</t>
  </si>
  <si>
    <t>DCM2831670</t>
  </si>
  <si>
    <t>Dairy Road Steam Pipe Insulation Repair</t>
  </si>
  <si>
    <t>DCM2507890</t>
  </si>
  <si>
    <t>DCM Furniture Program</t>
  </si>
  <si>
    <t>DCM2831950</t>
  </si>
  <si>
    <t>DCM Furniture Program Recharge</t>
  </si>
  <si>
    <t>DCM2904360</t>
  </si>
  <si>
    <t>Disability and Chronic Illness Grant Space</t>
  </si>
  <si>
    <t>DCM2831850</t>
  </si>
  <si>
    <t>DM 2021 2022 HVAC Unit Retrofits in Physics Chemistry and Chemistry Annex</t>
  </si>
  <si>
    <t>DCM2901210</t>
  </si>
  <si>
    <t>Electric Vehicle Charging Masterplan</t>
  </si>
  <si>
    <t>DCM2901880</t>
  </si>
  <si>
    <t>Energy Management System Restructuring Study</t>
  </si>
  <si>
    <t>DCM2900730</t>
  </si>
  <si>
    <t>Engineering Equipment Storage Space</t>
  </si>
  <si>
    <t>DCM2831640</t>
  </si>
  <si>
    <t>Extension Center Drive Realignment Planning Study</t>
  </si>
  <si>
    <t>DCM2831460</t>
  </si>
  <si>
    <t>Farsi vs Reedy Lawsuit Support</t>
  </si>
  <si>
    <t>DCM2901510</t>
  </si>
  <si>
    <t>Fire Police Building Study</t>
  </si>
  <si>
    <t>DCM2902990</t>
  </si>
  <si>
    <t>Fleet Services DC Fast Charger</t>
  </si>
  <si>
    <t>DCM2700100</t>
  </si>
  <si>
    <t>Freeborn Hall Demolition</t>
  </si>
  <si>
    <t>DCM2509250</t>
  </si>
  <si>
    <t>Gallagher Hall Tile Repair</t>
  </si>
  <si>
    <t>DCM2509290</t>
  </si>
  <si>
    <t>Garrod Drive SWW Broadband Tower</t>
  </si>
  <si>
    <t>DCM2902260</t>
  </si>
  <si>
    <t>General Assignment Classroom Renovations 2021</t>
  </si>
  <si>
    <t>DCM2901640</t>
  </si>
  <si>
    <t>Geotechnical Centrifuge Facility Study</t>
  </si>
  <si>
    <t>DCM2900630</t>
  </si>
  <si>
    <t>GO Bond Support</t>
  </si>
  <si>
    <t>DCM2904430</t>
  </si>
  <si>
    <t>Grand Challenges Building Study</t>
  </si>
  <si>
    <t>DCM2905110</t>
  </si>
  <si>
    <t>Grand Challenges Solutions Hub</t>
  </si>
  <si>
    <t>DCM2509170</t>
  </si>
  <si>
    <t>Green Hall Roof Repair</t>
  </si>
  <si>
    <t>DCM2904870</t>
  </si>
  <si>
    <t>GSM Conference Center Heating Cooling Replacement</t>
  </si>
  <si>
    <t>DCM2509100</t>
  </si>
  <si>
    <t>Hart Hall Elevator Repair</t>
  </si>
  <si>
    <t>DCM2507930</t>
  </si>
  <si>
    <t>Hoagland Classrooms 108 113 168 Renovations</t>
  </si>
  <si>
    <t>DCM2900230</t>
  </si>
  <si>
    <t>Hutch 0181 Aquatics Expansion</t>
  </si>
  <si>
    <t>DCM2900220</t>
  </si>
  <si>
    <t>Hutch Hall AT T Cell Tower</t>
  </si>
  <si>
    <t>DCM2831650</t>
  </si>
  <si>
    <t>Hutchison Drive Signal Calibration</t>
  </si>
  <si>
    <t>DCM2831920</t>
  </si>
  <si>
    <t>Hyatt Hotel Electrical Vehicle Charging Stations Installation</t>
  </si>
  <si>
    <t>DCM2900080</t>
  </si>
  <si>
    <t>International Center Global Education for All</t>
  </si>
  <si>
    <t>DCM2508020</t>
  </si>
  <si>
    <t>JOC Administration DCM</t>
  </si>
  <si>
    <t>DCM2508030</t>
  </si>
  <si>
    <t>JOC Administration Deferred Maintenance</t>
  </si>
  <si>
    <t>DCM2508040</t>
  </si>
  <si>
    <t>JOC Elevator DM Repairs</t>
  </si>
  <si>
    <t>DCM2507740</t>
  </si>
  <si>
    <t>JOC Management 2018 Interior Renovation</t>
  </si>
  <si>
    <t>DCM2506680</t>
  </si>
  <si>
    <t>JOC Management Civil Landscape</t>
  </si>
  <si>
    <t>DCM2900060</t>
  </si>
  <si>
    <t>Jungerman Hall Space</t>
  </si>
  <si>
    <t>DCM2700230</t>
  </si>
  <si>
    <t>Kemper Hall Clean Room Chilled Water Repairs</t>
  </si>
  <si>
    <t>DCM2509200</t>
  </si>
  <si>
    <t>Kemper Hall Damaged Exterior Repair</t>
  </si>
  <si>
    <t>DCM2900210</t>
  </si>
  <si>
    <t>Kerr Hall T Mobile Cell Tower</t>
  </si>
  <si>
    <t>DCM2509000</t>
  </si>
  <si>
    <t>King Hall Rm 0109 and 0102 Update</t>
  </si>
  <si>
    <t>DCM2507920</t>
  </si>
  <si>
    <t>Kleiber Hall Classroom Renovation</t>
  </si>
  <si>
    <t>DCM2900960</t>
  </si>
  <si>
    <t>L S Space Evaluation</t>
  </si>
  <si>
    <t>DCM2509210</t>
  </si>
  <si>
    <t>La Rue and Blue Ridge UW Main Repair</t>
  </si>
  <si>
    <t>DCM2829600</t>
  </si>
  <si>
    <t>Landfill Closure Project</t>
  </si>
  <si>
    <t>DCM2903880</t>
  </si>
  <si>
    <t>Med Sci 1B Space for Vet Med</t>
  </si>
  <si>
    <t>DCM2509110</t>
  </si>
  <si>
    <t>Meyer Hall Elevator Repair</t>
  </si>
  <si>
    <t>DCM2902860</t>
  </si>
  <si>
    <t>Microscope Services Space Consolidation</t>
  </si>
  <si>
    <t>DCM2900670</t>
  </si>
  <si>
    <t>Mouse Biology 2nd Street Space</t>
  </si>
  <si>
    <t>DCM2831260</t>
  </si>
  <si>
    <t>Mrak Hall A Street Bridge Evaluation</t>
  </si>
  <si>
    <t>DCM2831710</t>
  </si>
  <si>
    <t>Nishi Connectivity Support</t>
  </si>
  <si>
    <t>DCM2904120</t>
  </si>
  <si>
    <t>Parking Lot 30 Emergency Call Box</t>
  </si>
  <si>
    <t>DCM2902840</t>
  </si>
  <si>
    <t>Parking Lot 58</t>
  </si>
  <si>
    <t>DCM2831690</t>
  </si>
  <si>
    <t>Parking Lot 35 Lighting Retrofits</t>
  </si>
  <si>
    <t>DCM2831590</t>
  </si>
  <si>
    <t>Parking Structures Lighting Retrofits</t>
  </si>
  <si>
    <t>DCM2700170</t>
  </si>
  <si>
    <t>Pavilion Grid Point Load Evaluation</t>
  </si>
  <si>
    <t>DCM2831750</t>
  </si>
  <si>
    <t>Pavilion District Hot Water Conversion</t>
  </si>
  <si>
    <t>DCM2900840</t>
  </si>
  <si>
    <t>Plant Reproductive Biology Seed Tech Addition</t>
  </si>
  <si>
    <t>DCM2831340</t>
  </si>
  <si>
    <t>Primero Grove Apartments Installation of Photovoltaics</t>
  </si>
  <si>
    <t>DCM2831970</t>
  </si>
  <si>
    <t>Project Initiation Effort</t>
  </si>
  <si>
    <t>DCM2905450</t>
  </si>
  <si>
    <t>Putah Creek Hatchery Pad Shade Install</t>
  </si>
  <si>
    <t>DCM2903480</t>
  </si>
  <si>
    <t>Quail Ridge Caretaker House Study</t>
  </si>
  <si>
    <t>DCM2508090</t>
  </si>
  <si>
    <t>Quail Ridge Land and Facilities Maintenance</t>
  </si>
  <si>
    <t>DCM2905080</t>
  </si>
  <si>
    <t>Red Real Estate Acquisition</t>
  </si>
  <si>
    <t>DCM2830160</t>
  </si>
  <si>
    <t>RES Hospital Projects</t>
  </si>
  <si>
    <t>DCM2829540</t>
  </si>
  <si>
    <t>RES Projects</t>
  </si>
  <si>
    <t>DCM2904840</t>
  </si>
  <si>
    <t>Road Restriping for Micro Mobility Infrastructure Improvements</t>
  </si>
  <si>
    <t>DCM2509030</t>
  </si>
  <si>
    <t>Robbins Roof Overlay Deferred Maintenance</t>
  </si>
  <si>
    <t>DCM2904190</t>
  </si>
  <si>
    <t>Russell Field Lighting Installation</t>
  </si>
  <si>
    <t>DCM2905070</t>
  </si>
  <si>
    <t>Russell Park Apartments FCA</t>
  </si>
  <si>
    <t>DCM2902700</t>
  </si>
  <si>
    <t>Russell Ranch Barns Seismic Retrofit Demolition Study</t>
  </si>
  <si>
    <t>DCM2902930</t>
  </si>
  <si>
    <t>Russell Ranch Main Residence Pump House Painting</t>
  </si>
  <si>
    <t>DCM2903620</t>
  </si>
  <si>
    <t>Sage Street Settlement Repairs</t>
  </si>
  <si>
    <t>DCM2826040</t>
  </si>
  <si>
    <t>Savings By Design</t>
  </si>
  <si>
    <t>DCM2826041</t>
  </si>
  <si>
    <t>SBD Commission a Permit Process Improvement</t>
  </si>
  <si>
    <t>DCM2900490</t>
  </si>
  <si>
    <t>Schaal Pool Repair</t>
  </si>
  <si>
    <t>DCM2509180</t>
  </si>
  <si>
    <t>Sciences Lab Primate Admin Roof Repair</t>
  </si>
  <si>
    <t>DCM2827470</t>
  </si>
  <si>
    <t>Seismic Studies Update Program</t>
  </si>
  <si>
    <t>DCM2509120</t>
  </si>
  <si>
    <t>Shields Library Elevator Repair</t>
  </si>
  <si>
    <t>DCM2905550</t>
  </si>
  <si>
    <t>Shields Library Gender Inclusive Restrooms</t>
  </si>
  <si>
    <t>DCM2509060</t>
  </si>
  <si>
    <t>Shields Library Security Fence</t>
  </si>
  <si>
    <t>DCM2700010</t>
  </si>
  <si>
    <t>Signing Striping Strategies on Hutchinson Drive Study</t>
  </si>
  <si>
    <t>DCM2901890</t>
  </si>
  <si>
    <t>SMASH Program</t>
  </si>
  <si>
    <t>DCM2902600</t>
  </si>
  <si>
    <t>Solano Park Demo</t>
  </si>
  <si>
    <t>DCM2903610</t>
  </si>
  <si>
    <t>Space Management Furniture Inventory</t>
  </si>
  <si>
    <t>DCM2900290</t>
  </si>
  <si>
    <t>Spafford Controls Improvement</t>
  </si>
  <si>
    <t>DCM2905120</t>
  </si>
  <si>
    <t>SSH Fixture Analysis Gender Inclusive Restrooms</t>
  </si>
  <si>
    <t>DCM2903870</t>
  </si>
  <si>
    <t>Steam Vault Replacement Schaal Pool</t>
  </si>
  <si>
    <t>DCM2904960</t>
  </si>
  <si>
    <t>Storer Hall Accessibility Path</t>
  </si>
  <si>
    <t>DCM2904420</t>
  </si>
  <si>
    <t>Support Space for AB94 Seismic Projects</t>
  </si>
  <si>
    <t>DCM2904790</t>
  </si>
  <si>
    <t>Templeton Farms Trail Erosion</t>
  </si>
  <si>
    <t>DCM2831740</t>
  </si>
  <si>
    <t>TERC Repairs</t>
  </si>
  <si>
    <t>DCM2508050</t>
  </si>
  <si>
    <t>Tercero 4 Water Intrusion Investigation</t>
  </si>
  <si>
    <t>DCM2831700</t>
  </si>
  <si>
    <t>Tercero Phase 1 and 2 HW Conversion Evaluation</t>
  </si>
  <si>
    <t>DCM2902920</t>
  </si>
  <si>
    <t>T Mobile Chemistry Annex Tower Antenna Replacement</t>
  </si>
  <si>
    <t>DCM2903030</t>
  </si>
  <si>
    <t>Toomey Field Verizon Cell Tower Upgrade</t>
  </si>
  <si>
    <t>DCM2508000</t>
  </si>
  <si>
    <t>TP3 Water Intrusion Repairs Mahogany Building</t>
  </si>
  <si>
    <t>DCM2509010</t>
  </si>
  <si>
    <t>TP3 Water Intrusion Repairs Sequoia</t>
  </si>
  <si>
    <t>DCM2901140</t>
  </si>
  <si>
    <t>TP3 Water Intrusion Repairs 2020 TP3201</t>
  </si>
  <si>
    <t>DCM2905310</t>
  </si>
  <si>
    <t>Traffic Signal Inventory and Optimization</t>
  </si>
  <si>
    <t>DCM2905160</t>
  </si>
  <si>
    <t>Tulare Flooding Response</t>
  </si>
  <si>
    <t>DCM2509080</t>
  </si>
  <si>
    <t>Tupper Hall Elevator Repair</t>
  </si>
  <si>
    <t>DCM2902240</t>
  </si>
  <si>
    <t>UCDH Stadium Artificial Turf Replacement</t>
  </si>
  <si>
    <t>DCM2509050</t>
  </si>
  <si>
    <t>UCDH Stadium Seat Backs</t>
  </si>
  <si>
    <t>DCM2902520</t>
  </si>
  <si>
    <t>UCDH Stadium Suites</t>
  </si>
  <si>
    <t>DCM2902940</t>
  </si>
  <si>
    <t>UCSD Vet Med Design</t>
  </si>
  <si>
    <t>DCM2509020</t>
  </si>
  <si>
    <t>UCU Center Paint Architectural Metal Roof Beams</t>
  </si>
  <si>
    <t>DCM2905580</t>
  </si>
  <si>
    <t>UCUC Slab Repair</t>
  </si>
  <si>
    <t>DCM2900680</t>
  </si>
  <si>
    <t>Undergraduate Education Program Expansion Space</t>
  </si>
  <si>
    <t>DCM2903340</t>
  </si>
  <si>
    <t>Unitrans 2080 Tilia St Bus Stop Improvements</t>
  </si>
  <si>
    <t>DCM2831510</t>
  </si>
  <si>
    <t>Unitrans Facility Storm Water Pavement Improvements</t>
  </si>
  <si>
    <t>DCM2827530</t>
  </si>
  <si>
    <t>University Airport CalTrans FAA Assistance</t>
  </si>
  <si>
    <t>DCM2700090</t>
  </si>
  <si>
    <t>University Airport Parking Lot Survey</t>
  </si>
  <si>
    <t>DCM2831730</t>
  </si>
  <si>
    <t>University Airport Tree Survey 2020</t>
  </si>
  <si>
    <t>DCM2509280</t>
  </si>
  <si>
    <t>University Credit Union Center Arena Floor Replacement</t>
  </si>
  <si>
    <t>DCM2903540</t>
  </si>
  <si>
    <t>vBSL 3 Facility Upgrade</t>
  </si>
  <si>
    <t>DCM2904590</t>
  </si>
  <si>
    <t>Vet Genetics Lab Relocation</t>
  </si>
  <si>
    <t>DCM2509270</t>
  </si>
  <si>
    <t>Vet Med Underwater Treadmill Replacement</t>
  </si>
  <si>
    <t>DCM2902530</t>
  </si>
  <si>
    <t>Veterinary Genetics Lab Space</t>
  </si>
  <si>
    <t>DCM2902690</t>
  </si>
  <si>
    <t>Virology and Immunology BSL3 Settling</t>
  </si>
  <si>
    <t>DCM2902060</t>
  </si>
  <si>
    <t>Vivarium Space Analysis</t>
  </si>
  <si>
    <t>DCM2509220</t>
  </si>
  <si>
    <t>VM2 Room 111 Fluoroscopy Design Support</t>
  </si>
  <si>
    <t>DCM2904800</t>
  </si>
  <si>
    <t>VMC EPC Revise Estimate</t>
  </si>
  <si>
    <t>DCM2904780</t>
  </si>
  <si>
    <t>VMTH Pritchard Cabinetry Layout</t>
  </si>
  <si>
    <t>DCM2700160</t>
  </si>
  <si>
    <t>Water System Master Plan</t>
  </si>
  <si>
    <t>DCM2831310</t>
  </si>
  <si>
    <t>Water System Planning Support</t>
  </si>
  <si>
    <t>DCM2507860</t>
  </si>
  <si>
    <t>Wellman Hall 1st Floor Classroom Renovation</t>
  </si>
  <si>
    <t>DCM2904540</t>
  </si>
  <si>
    <t>West Parking Garage Enclosure</t>
  </si>
  <si>
    <t>DCM2831430</t>
  </si>
  <si>
    <t>West Village Student Housing P3 Development</t>
  </si>
  <si>
    <t>DCM2831500</t>
  </si>
  <si>
    <t>West Village MU1 Tenant Improvements</t>
  </si>
  <si>
    <t>DCM2903440</t>
  </si>
  <si>
    <t>West Village Open Space Improvements</t>
  </si>
  <si>
    <t>DCM2831440</t>
  </si>
  <si>
    <t>West Village Viridian Shade Screens</t>
  </si>
  <si>
    <t>DCM2831600</t>
  </si>
  <si>
    <t>WHNRC Solar PV Project</t>
  </si>
  <si>
    <t>DCM2509190</t>
  </si>
  <si>
    <t>Wickson Hall Roof Repair</t>
  </si>
  <si>
    <t>DCM2901860</t>
  </si>
  <si>
    <t>Wildlife Teaching Center Feasibility Study</t>
  </si>
  <si>
    <t>DCM2904470</t>
  </si>
  <si>
    <t>Young Hall Steam to Hot Water Conversion</t>
  </si>
  <si>
    <t>DCM2509310</t>
  </si>
  <si>
    <t>Creuss Hall Exterior Storage Fencing</t>
  </si>
  <si>
    <t>DEPTIDARE1</t>
  </si>
  <si>
    <t>IDARE Department Project</t>
  </si>
  <si>
    <t>DEPTMPAT01</t>
  </si>
  <si>
    <t>Biorepository Recharge Core</t>
  </si>
  <si>
    <t>DEPTMPAT02</t>
  </si>
  <si>
    <t>Genomics Microarray</t>
  </si>
  <si>
    <t>DEPTMNEU01</t>
  </si>
  <si>
    <t>MNEU Shriners Agreements</t>
  </si>
  <si>
    <t>EMAEGS0000</t>
  </si>
  <si>
    <t>MAE Graduate Student support</t>
  </si>
  <si>
    <t>EMAETT0000</t>
  </si>
  <si>
    <t>MAE Instructional Support</t>
  </si>
  <si>
    <t>EMAEDP0000</t>
  </si>
  <si>
    <t>MAE Department operations</t>
  </si>
  <si>
    <t>DEPTNURS02</t>
  </si>
  <si>
    <t>SON Program Reserves</t>
  </si>
  <si>
    <t>DEPTNURS03</t>
  </si>
  <si>
    <t>Perinatal Origins of Disparities Center</t>
  </si>
  <si>
    <t>DEPBSAS001</t>
  </si>
  <si>
    <t>BSAS BMS 17</t>
  </si>
  <si>
    <t>DEPBSAS002</t>
  </si>
  <si>
    <t>BSAS BMS 18</t>
  </si>
  <si>
    <t>DEPBSAS003</t>
  </si>
  <si>
    <t>BSAS BMS 19</t>
  </si>
  <si>
    <t>DEPBSAS004</t>
  </si>
  <si>
    <t>BSAS Utilities</t>
  </si>
  <si>
    <t>DEPCPE3570</t>
  </si>
  <si>
    <t>CPE 3570 Instructor Expenses</t>
  </si>
  <si>
    <t>FMBMS00001</t>
  </si>
  <si>
    <t>FM Building Maintenance Services PPM project</t>
  </si>
  <si>
    <t>FMBMS00002</t>
  </si>
  <si>
    <t>FM BMS Elevators PPM Project</t>
  </si>
  <si>
    <t>FMBMS00003</t>
  </si>
  <si>
    <t>FM BMS Electrical Systems PPM project</t>
  </si>
  <si>
    <t>FMBMS00004</t>
  </si>
  <si>
    <t>FM BMS Mechanical and HVAC PPM project</t>
  </si>
  <si>
    <t>FMBMS00005</t>
  </si>
  <si>
    <t>FM BMS Plumbing and Steam PPM project</t>
  </si>
  <si>
    <t>FMBMS00006</t>
  </si>
  <si>
    <t>FM BMS Structural Systems PPM project</t>
  </si>
  <si>
    <t>PPMRC00001</t>
  </si>
  <si>
    <t>CAES Nutrition Assay Services</t>
  </si>
  <si>
    <t>PPMRC00002</t>
  </si>
  <si>
    <t>CAES Nutrition Human Lactation Ctr</t>
  </si>
  <si>
    <t>PPMRC00003</t>
  </si>
  <si>
    <t>CAES NUTR Lonnderdal Lab Assay Services</t>
  </si>
  <si>
    <t>PPMRC00004</t>
  </si>
  <si>
    <t>CAES ETox Signed Air Quality Test</t>
  </si>
  <si>
    <t>PPMRC00005</t>
  </si>
  <si>
    <t>CAES ETox Air Quality Testing Services</t>
  </si>
  <si>
    <t>PPMRC00006</t>
  </si>
  <si>
    <t>CAES MPSL Granite Canyon Toxicity Env Assmt</t>
  </si>
  <si>
    <t>PPMRC00007</t>
  </si>
  <si>
    <t>CAES ENM Nematode Identification Quantification</t>
  </si>
  <si>
    <t>PPMRC00008</t>
  </si>
  <si>
    <t>CAES PLP Hammock Lab Lipid Analysis</t>
  </si>
  <si>
    <t>PPMRC00009</t>
  </si>
  <si>
    <t>CAES NUTR Slupsky Assay Services</t>
  </si>
  <si>
    <t>PPMRC00010</t>
  </si>
  <si>
    <t>CAES LAWR Horwath Lab Analysis Services</t>
  </si>
  <si>
    <t>PPMRC00011</t>
  </si>
  <si>
    <t>CAES LAWR Dahlke Soil and Water Analysis</t>
  </si>
  <si>
    <t>PPMRC00012</t>
  </si>
  <si>
    <t>CAES LAWR Geisseler Lab Analysis Services</t>
  </si>
  <si>
    <t>PPMRC00013</t>
  </si>
  <si>
    <t>CAES ANS Finger Genomic Lab Services</t>
  </si>
  <si>
    <t>PPMRC00014</t>
  </si>
  <si>
    <t>CAES ANS Schreier Genomic Variation</t>
  </si>
  <si>
    <t>PPMRC00015</t>
  </si>
  <si>
    <t>CAES ANS Label Free Molecular Phenotyping</t>
  </si>
  <si>
    <t>PPMRC00016</t>
  </si>
  <si>
    <t>CAES ANS Sequence Analysis Services</t>
  </si>
  <si>
    <t>PPMRC00017</t>
  </si>
  <si>
    <t>CAES Nutritional Efficacy Testing Services</t>
  </si>
  <si>
    <t>PPMRC00018</t>
  </si>
  <si>
    <t>CAES Liu Feed Bioactive Products Services</t>
  </si>
  <si>
    <t>PPMRC00019</t>
  </si>
  <si>
    <t>CAES Genetic Diversity Recharge</t>
  </si>
  <si>
    <t>PPMRC00020</t>
  </si>
  <si>
    <t>CAES Museum of Wildlife Fish Biology</t>
  </si>
  <si>
    <t>PPMRC00021</t>
  </si>
  <si>
    <t>CAES Nann Fangue Lab Services</t>
  </si>
  <si>
    <t>PPMRC00022</t>
  </si>
  <si>
    <t>CAES AWFC Research Boat Services</t>
  </si>
  <si>
    <t>PPMRC00023</t>
  </si>
  <si>
    <t>CAES Milk Processing Lab Services</t>
  </si>
  <si>
    <t>PPMRC00024</t>
  </si>
  <si>
    <t>CAES Biosystematics Consultation Res Inc</t>
  </si>
  <si>
    <t>PPMRC00025</t>
  </si>
  <si>
    <t>CAES Bohart Museum Tours</t>
  </si>
  <si>
    <t>PPMRC00026</t>
  </si>
  <si>
    <t>CEE CGM Program Income</t>
  </si>
  <si>
    <t>PPMRC00027</t>
  </si>
  <si>
    <t>CPE Hourly Rate</t>
  </si>
  <si>
    <t>PPMRC00028</t>
  </si>
  <si>
    <t>CPS Daily Rate</t>
  </si>
  <si>
    <t>PPMRC00029</t>
  </si>
  <si>
    <t>CHS Daily Rate</t>
  </si>
  <si>
    <t>PPMRC00030</t>
  </si>
  <si>
    <t>CAES Healthy Beverage Initiative</t>
  </si>
  <si>
    <t>PPMRC00031</t>
  </si>
  <si>
    <t>OR HUSBANDRY</t>
  </si>
  <si>
    <t>PPMRC00032</t>
  </si>
  <si>
    <t>CAES Glycoproteomics</t>
  </si>
  <si>
    <t>PPMRC00033</t>
  </si>
  <si>
    <t>CAES Phaff Yeast Collection</t>
  </si>
  <si>
    <t>PPMRC87360</t>
  </si>
  <si>
    <t>CNPRC PULMONARY FUNCTION RECHARGE</t>
  </si>
  <si>
    <t>PPMRC87370</t>
  </si>
  <si>
    <t>CNPRC INHALATION EXPOSURE FACILITY RECHA</t>
  </si>
  <si>
    <t>PPMRC87410</t>
  </si>
  <si>
    <t>CNPRC MULTIMODAL IMAGING CORE RECHARG</t>
  </si>
  <si>
    <t>PPMRC87570</t>
  </si>
  <si>
    <t>CNPRC PATHOGEN DETECTION CORE RECHARGE</t>
  </si>
  <si>
    <t>PPMRC87440</t>
  </si>
  <si>
    <t>CNPRC GENETICS CORE RECHARGE</t>
  </si>
  <si>
    <t>PPMRC87450</t>
  </si>
  <si>
    <t>CNPRC ENDOCRINE CORE MENDOZA RECHARGE</t>
  </si>
  <si>
    <t>PPMRC87480</t>
  </si>
  <si>
    <t>CNPRC BEHAVIORAL ASSESSMENT CORE RECHARG</t>
  </si>
  <si>
    <t>PPMRC87510</t>
  </si>
  <si>
    <t>CNPRC ENDOCRINE CORE LASLEY RECHARGE</t>
  </si>
  <si>
    <t>PPMRC87750</t>
  </si>
  <si>
    <t>CNPRC ENDOCRINE CORE RECHARGE</t>
  </si>
  <si>
    <t>PPMRC87760</t>
  </si>
  <si>
    <t>CNPRC VIRUS STOCK RECHARGE</t>
  </si>
  <si>
    <t>PPMRC87770</t>
  </si>
  <si>
    <t>CNPRC FLOW CYTOMETRY RECHARGE</t>
  </si>
  <si>
    <t>PPMRC87830</t>
  </si>
  <si>
    <t>CNPRC IT SERVICES RECHARGE</t>
  </si>
  <si>
    <t>PPMRC87860</t>
  </si>
  <si>
    <t>CNPRC IMMUNOLOGY CORE RECHARGE</t>
  </si>
  <si>
    <t>PPMRC87950</t>
  </si>
  <si>
    <t>CNPRC PATHOGEN DETECTION LAB MARKUP</t>
  </si>
  <si>
    <t>PPMRC87970</t>
  </si>
  <si>
    <t>CNPRC ALLERGY CORE RECHARGE</t>
  </si>
  <si>
    <t>PPMRC90270</t>
  </si>
  <si>
    <t>CNPRC VPC8795 SUMMER TUITION FEES</t>
  </si>
  <si>
    <t>PPMRC87040</t>
  </si>
  <si>
    <t>CNPRC FLOW CYTOMETRY TRAINING</t>
  </si>
  <si>
    <t>PPMRC87080</t>
  </si>
  <si>
    <t>CNPRC REPEAT SERVICES</t>
  </si>
  <si>
    <t>PPMRC87300</t>
  </si>
  <si>
    <t>CNPRC FIELD CAGE INCOME</t>
  </si>
  <si>
    <t>PPMRC87330</t>
  </si>
  <si>
    <t>CNPRC RESEARCH SERVICES INCOME</t>
  </si>
  <si>
    <t>PPMRC87340</t>
  </si>
  <si>
    <t>CNPRC VET SERVICES INCOME</t>
  </si>
  <si>
    <t>PPMRC87380</t>
  </si>
  <si>
    <t>CNPRC DATA SERVICES INCOME</t>
  </si>
  <si>
    <t>PPMRC87390</t>
  </si>
  <si>
    <t>CNPRC SHOP INCOME</t>
  </si>
  <si>
    <t>PPMRC87400</t>
  </si>
  <si>
    <t>CNPRC ANIMAL SERVICES INCOME</t>
  </si>
  <si>
    <t>PPMRC87420</t>
  </si>
  <si>
    <t>CNPRC NURSERY INCOME</t>
  </si>
  <si>
    <t>PPMRC87610</t>
  </si>
  <si>
    <t>CNPRC CLINICAL LABS INCOME</t>
  </si>
  <si>
    <t>PPMRC87620</t>
  </si>
  <si>
    <t>CNPRC PATHOLOGY LAB INCOME</t>
  </si>
  <si>
    <t>PPMRC87050</t>
  </si>
  <si>
    <t>CNPRC CENTRAL SUPPLY RECHARGE</t>
  </si>
  <si>
    <t>PPMRC87070</t>
  </si>
  <si>
    <t>CNPRC MOU Autoclave Project</t>
  </si>
  <si>
    <t>PPMRC87240</t>
  </si>
  <si>
    <t>CNPRC STAFF SUPPORT OTHER</t>
  </si>
  <si>
    <t>PPMRC87930</t>
  </si>
  <si>
    <t>CNPRC COVID 19 SUPPORT</t>
  </si>
  <si>
    <t>PPMRC87940</t>
  </si>
  <si>
    <t>CNPRC ANIMAL SALES INCOME</t>
  </si>
  <si>
    <t>PPMRC87990</t>
  </si>
  <si>
    <t>CNPRC COLONY SUPPORT</t>
  </si>
  <si>
    <t>PPMRC87060</t>
  </si>
  <si>
    <t>CNPRC GENERAL HUSBANDRY PER DIEM</t>
  </si>
  <si>
    <t>PPMRC87130</t>
  </si>
  <si>
    <t>CNPRC LABORATORYMEDICAL SVCS PER DIEM</t>
  </si>
  <si>
    <t>PPMRC87140</t>
  </si>
  <si>
    <t>CNPRC INDOOR PER DIEM</t>
  </si>
  <si>
    <t>PPMRC87160</t>
  </si>
  <si>
    <t>CNPRC FIELD CAGE PER DIEM</t>
  </si>
  <si>
    <t>PPMRC87170</t>
  </si>
  <si>
    <t>CNPRC NURSERY PER DIEM</t>
  </si>
  <si>
    <t>PPMRC87180</t>
  </si>
  <si>
    <t>CNPRC TECHNICAL SERVICES PER DIEM</t>
  </si>
  <si>
    <t>PPMRC87200</t>
  </si>
  <si>
    <t>CNPRC CORN CRIBS PER DIEM</t>
  </si>
  <si>
    <t>PPMRC87210</t>
  </si>
  <si>
    <t>CNPRC ARF GENERAL PER DIEM</t>
  </si>
  <si>
    <t>PPMRC87220</t>
  </si>
  <si>
    <t>CNPRC INFECTIOUS INDOORS PER DIEM</t>
  </si>
  <si>
    <t>PPMRC87260</t>
  </si>
  <si>
    <t>CNPRC REFUSEGENERAL SANITATION PER DIEM</t>
  </si>
  <si>
    <t>PPMRC87530</t>
  </si>
  <si>
    <t>CNPRC RESEARCH SERVICES PER DIEM</t>
  </si>
  <si>
    <t>PPMRC87560</t>
  </si>
  <si>
    <t>CNPRC THERAPEUTICSPRIM MED PER DIEM</t>
  </si>
  <si>
    <t>PPMRC87580</t>
  </si>
  <si>
    <t>CNPRC PATHOLOGY PER DIEM</t>
  </si>
  <si>
    <t>PPMRC87590</t>
  </si>
  <si>
    <t>CNPRC PD QUARTERLY INDIRECT CLEARING</t>
  </si>
  <si>
    <t>PPMRC87600</t>
  </si>
  <si>
    <t>CNPRC CAGE CHANGE PER DIEM</t>
  </si>
  <si>
    <t>PPMRC90700</t>
  </si>
  <si>
    <t>CNPRC B C RATE PROGRAM INCOME</t>
  </si>
  <si>
    <t>PPMRC90960</t>
  </si>
  <si>
    <t>CNPRC B C Rate Admin HR</t>
  </si>
  <si>
    <t>PPMRC90970</t>
  </si>
  <si>
    <t>CNPRC B C Rate Admin PSO</t>
  </si>
  <si>
    <t>PPMRC90980</t>
  </si>
  <si>
    <t>CNPRC B C Rate Admin Facilities</t>
  </si>
  <si>
    <t>PPMRC49001</t>
  </si>
  <si>
    <t>VMWHC VET SVCS COST RECOVERY</t>
  </si>
  <si>
    <t>PPMRC49002</t>
  </si>
  <si>
    <t>WHC Vet Svcs Oiled Wildlife Care Network</t>
  </si>
  <si>
    <t>PPMRC49003</t>
  </si>
  <si>
    <t>WHC Vet Svs SeaDoc Society</t>
  </si>
  <si>
    <t>PPMRC49004</t>
  </si>
  <si>
    <t>WHC Vet Svs Mountain Lion Program</t>
  </si>
  <si>
    <t>PPMRC49005</t>
  </si>
  <si>
    <t>WHC Vet Svs Marine Mammal Diagnostic Lab</t>
  </si>
  <si>
    <t>PPMRCDDACR</t>
  </si>
  <si>
    <t>ANR DESERT REC ACRE RATE</t>
  </si>
  <si>
    <t>PPMRCDDPIR</t>
  </si>
  <si>
    <t>ANR DESERT REC PRESSURIZED IRRIGATION RATE</t>
  </si>
  <si>
    <t>PPMRCDDDRH</t>
  </si>
  <si>
    <t>ANR DESERT REC DIRECT RESEARCH HOURS RATE</t>
  </si>
  <si>
    <t>PPMRCDDFEP</t>
  </si>
  <si>
    <t>ANR DESERT REC FEEDYARD PENS RATE</t>
  </si>
  <si>
    <t>PPMRCHADRH</t>
  </si>
  <si>
    <t>ANR HANSEN REC DIRECT RESEARCH HOURS RATE</t>
  </si>
  <si>
    <t>PPMRCHAACR</t>
  </si>
  <si>
    <t>ANR HANSEN REC ACRE RATE</t>
  </si>
  <si>
    <t>PPMRCHHPRJ</t>
  </si>
  <si>
    <t>ANR HOPLAND REC PROJECT RATE</t>
  </si>
  <si>
    <t>PPMRCHHDRH</t>
  </si>
  <si>
    <t>ANR HOPLAND REC DIRECT RESEARCH HOURS RATE</t>
  </si>
  <si>
    <t>PPMRCHHANC</t>
  </si>
  <si>
    <t>ANR HOPLAND REC ANIMAL CARE RATE</t>
  </si>
  <si>
    <t>PPMRCIIACR</t>
  </si>
  <si>
    <t>ANR INTERMOUNTAIN REC UNIFORM CROPPING ACRES RATE</t>
  </si>
  <si>
    <t>PPMRCIIWTR</t>
  </si>
  <si>
    <t>ANR INTERMOUNTAIN REC WATER RATE</t>
  </si>
  <si>
    <t>PPMRCIIDRH</t>
  </si>
  <si>
    <t>ANR INTERMOUNTAIN REC DIRECT RESEARCH HOURS RATE</t>
  </si>
  <si>
    <t>PPMRCKKDRH</t>
  </si>
  <si>
    <t>ANR KEARNEY REC DIRECT RESEARCH HOURS RATE</t>
  </si>
  <si>
    <t>PPMRCKKACR</t>
  </si>
  <si>
    <t>ANR KEARNEY REC ACRE RATE</t>
  </si>
  <si>
    <t>PPMRCLLACR</t>
  </si>
  <si>
    <t>ANR LINDCOVE REC ACRE RATE</t>
  </si>
  <si>
    <t>PPMRCLLDRH</t>
  </si>
  <si>
    <t>ANR LINDCOVE REC DIRECTRESEARCH HOURS RATE</t>
  </si>
  <si>
    <t>PPMRCLLPKL</t>
  </si>
  <si>
    <t>ANR LINDCOVE REC PACKLINE RATE</t>
  </si>
  <si>
    <t>PPMRCSCACR</t>
  </si>
  <si>
    <t>ANR SOUTH COAST REC ACRE RATE</t>
  </si>
  <si>
    <t>PPMRCSCSQF</t>
  </si>
  <si>
    <t>ANR SOUTH COAST REC SQUARE FOOT RATE</t>
  </si>
  <si>
    <t>PPMRCSCDRH</t>
  </si>
  <si>
    <t>ANR SOUTH COAST REC DIRECT RESEARCH HOURS RATE</t>
  </si>
  <si>
    <t>PPMRCSFDRH</t>
  </si>
  <si>
    <t>ANR SIERRA FOOTHILL REC DIRECT RESEARCH HOURS RATE</t>
  </si>
  <si>
    <t>PPMRCSFPRJ</t>
  </si>
  <si>
    <t>ANR SIERRA FOOTHILL REC PROJECT RATE</t>
  </si>
  <si>
    <t>PPMRCSFARH</t>
  </si>
  <si>
    <t>ANR SIERRA FOOTHILL REC DIRECT RESEARCH ANIMAL HOURS RATE</t>
  </si>
  <si>
    <t>PPMRCWSACR</t>
  </si>
  <si>
    <t>ANR WEST SIDE REC ACRE RATE</t>
  </si>
  <si>
    <t>PPMRCWSDRH</t>
  </si>
  <si>
    <t>ANR WEST SIDE REC DIRECT RESEARCH HOURS RATE</t>
  </si>
  <si>
    <t>PPMRCWSWTR</t>
  </si>
  <si>
    <t>ANR WEST SIDE REC WATER RATE</t>
  </si>
  <si>
    <t>PPMRCEDITP</t>
  </si>
  <si>
    <t>ANR EDITORIAL PUBLICATIONS RATE</t>
  </si>
  <si>
    <t>PPMRCIGISR</t>
  </si>
  <si>
    <t>ANR INFORMATICS AND GIS PROGRAM RATE</t>
  </si>
  <si>
    <t>PPMRCNIOSR</t>
  </si>
  <si>
    <t>ANR SPANISH TRANSLATION SERVICES RATE</t>
  </si>
  <si>
    <t>PPMRC00035</t>
  </si>
  <si>
    <t>CAES Sensory and Consumer Test Analysis</t>
  </si>
  <si>
    <t>PPMCRC0000</t>
  </si>
  <si>
    <t>EBME EV recharge operations</t>
  </si>
  <si>
    <t>PPMRC01519</t>
  </si>
  <si>
    <t>CAES Plant Sciences Small Grains Trial Services</t>
  </si>
  <si>
    <t>PPMRC00040</t>
  </si>
  <si>
    <t>CAES Barker Lab Analysis Services</t>
  </si>
  <si>
    <t>PPMRC00041</t>
  </si>
  <si>
    <t>CAES Better Process Control School Online with PI Linda Harris</t>
  </si>
  <si>
    <t>PPMRC00042</t>
  </si>
  <si>
    <t>CAES FOOD ANALYSIS EXTRACTION SVCS with PI Selina Wang in AFST002</t>
  </si>
  <si>
    <t>PPMRC00043</t>
  </si>
  <si>
    <t>CAES Food Safety Measurement Facility with PI Susan Ebeler in AVIT002</t>
  </si>
  <si>
    <t>PPMRC00044</t>
  </si>
  <si>
    <t>CAES FST Micro Anaerobic Assay Services with PI David Mills in AFST002</t>
  </si>
  <si>
    <t>PPMRC00045</t>
  </si>
  <si>
    <t>CAES Lonnerdal Lab Assay Services</t>
  </si>
  <si>
    <t>PPMRC00046</t>
  </si>
  <si>
    <t>CAES OXYLIPIN and PLASMALOGEN ANALYSIS with PI Ameer Taha</t>
  </si>
  <si>
    <t>PPMRC00047</t>
  </si>
  <si>
    <t>CAES Plant Sci Genome Mapping for Mingcheng Luo</t>
  </si>
  <si>
    <t>PPMRCCTENG</t>
  </si>
  <si>
    <t>IET Classroom Technology Engineering</t>
  </si>
  <si>
    <t>PPMRCCTINS</t>
  </si>
  <si>
    <t>IET Classroom Technology Installation</t>
  </si>
  <si>
    <t>PPMRCTMANT</t>
  </si>
  <si>
    <t>IET Classroom Technology Maintenance</t>
  </si>
  <si>
    <t>PPMRCAPDL8</t>
  </si>
  <si>
    <t>IET Applications Delivery</t>
  </si>
  <si>
    <t>PPMRCDCTI8</t>
  </si>
  <si>
    <t>IET Data Center Services</t>
  </si>
  <si>
    <t>PPMRCNOC08</t>
  </si>
  <si>
    <t>IET Network Operations Center</t>
  </si>
  <si>
    <t>PPMRCINFR8</t>
  </si>
  <si>
    <t>IET Infrastructure Services</t>
  </si>
  <si>
    <t>PPMIETCGA1</t>
  </si>
  <si>
    <t>IET CGA</t>
  </si>
  <si>
    <t>PPMRCCLMGT</t>
  </si>
  <si>
    <t>IET Computer Lab Management</t>
  </si>
  <si>
    <t>PPMRINSMED</t>
  </si>
  <si>
    <t>IET Instructional Media Services</t>
  </si>
  <si>
    <t>Default Project</t>
  </si>
  <si>
    <t>GLCMF00000</t>
  </si>
  <si>
    <t>ARE 293 Analysis of California Agriculture Resources</t>
  </si>
  <si>
    <t>GLCMF00002</t>
  </si>
  <si>
    <t>ANG 111 Molecular Biology Laboratory Techniques</t>
  </si>
  <si>
    <t>GLCMF00003</t>
  </si>
  <si>
    <t>ANS 1 Domestic Animals People</t>
  </si>
  <si>
    <t>GLCMF00004</t>
  </si>
  <si>
    <t>ANS 2 Introductory Animal Science</t>
  </si>
  <si>
    <t>GLCMF00005</t>
  </si>
  <si>
    <t>ANS 21 Livestock Dairy Cattle Judging</t>
  </si>
  <si>
    <t>GLCMF00006</t>
  </si>
  <si>
    <t>ANS 041L Domestic Animal Production Laboratory</t>
  </si>
  <si>
    <t>GLCMF00007</t>
  </si>
  <si>
    <t>ANS 049F Animal Management Practices</t>
  </si>
  <si>
    <t>GLCMF00008</t>
  </si>
  <si>
    <t>ANS 106 Domestic Animal Behavior Laboratory</t>
  </si>
  <si>
    <t>GLCMF00009</t>
  </si>
  <si>
    <t>ANS 107 Zoo Biology Research</t>
  </si>
  <si>
    <t>GLCMF00010</t>
  </si>
  <si>
    <t>ANS 115 Advanced Horse Production</t>
  </si>
  <si>
    <t>GLCMF00011</t>
  </si>
  <si>
    <t>ANS 120L Meat Science Laboratory</t>
  </si>
  <si>
    <t>GLCMF00012</t>
  </si>
  <si>
    <t>ANS 124 Lactation</t>
  </si>
  <si>
    <t>GLCMF00013</t>
  </si>
  <si>
    <t>ANS 129 Environmental Stewardship in Animal Production Systems</t>
  </si>
  <si>
    <t>GLCMF00014</t>
  </si>
  <si>
    <t>ANS 130 Endocrinology Laboratory</t>
  </si>
  <si>
    <t>GLCMF00015</t>
  </si>
  <si>
    <t>ANS 132 Microbiology of Animal Systems Laboratory</t>
  </si>
  <si>
    <t>GLCMF00016</t>
  </si>
  <si>
    <t>ANS 133 Animal Cell Culture Laboratory</t>
  </si>
  <si>
    <t>GLCMF00017</t>
  </si>
  <si>
    <t>ANS 134 Animal Cell Culture Laboratory</t>
  </si>
  <si>
    <t>GLCMF00018</t>
  </si>
  <si>
    <t>ANS 135 Production Animal Laboratory</t>
  </si>
  <si>
    <t>GLCMF00019</t>
  </si>
  <si>
    <t>ANS 136 Techniques Practices of Fish Cultures</t>
  </si>
  <si>
    <t>GLCMF00020</t>
  </si>
  <si>
    <t>ANS 137 Techniques and Practices of Avian Culture</t>
  </si>
  <si>
    <t>GLCMF00021</t>
  </si>
  <si>
    <t>ANS 138 Advanced Animal Biochemical Techniques</t>
  </si>
  <si>
    <t>GLCMF00022</t>
  </si>
  <si>
    <t>ANS 139 Experimental Animal Physiology</t>
  </si>
  <si>
    <t>GLCMF00023</t>
  </si>
  <si>
    <t>ANS 140 Management of Laboratory Animals</t>
  </si>
  <si>
    <t>GLCMF00024</t>
  </si>
  <si>
    <t>ANS 143 Pig Poultry Care Management</t>
  </si>
  <si>
    <t>GLCMF00025</t>
  </si>
  <si>
    <t>ANS 144 Beef Cattle Sheep Production</t>
  </si>
  <si>
    <t>GLCMF00026</t>
  </si>
  <si>
    <t>ANS 146 Dairy Cattle Production</t>
  </si>
  <si>
    <t>GLCMF00027</t>
  </si>
  <si>
    <t>ANS 160A Stress and Reproduction I</t>
  </si>
  <si>
    <t>GLCMF00028</t>
  </si>
  <si>
    <t>ANS 160B Stress and Reproduction II</t>
  </si>
  <si>
    <t>GLCMF00029</t>
  </si>
  <si>
    <t>AVS 13 Birds Humans the Environment</t>
  </si>
  <si>
    <t>GLCMF00030</t>
  </si>
  <si>
    <t>AVS 016LC Raptor Migration Population Fluctuations</t>
  </si>
  <si>
    <t>GLCMF00031</t>
  </si>
  <si>
    <t>MCP 200L Animal Cell Culture Laboratory</t>
  </si>
  <si>
    <t>GLCMF00032</t>
  </si>
  <si>
    <t>NPB 121L Physiology of Reproduction Laboratory</t>
  </si>
  <si>
    <t>GLCMF00033</t>
  </si>
  <si>
    <t>NUT 115 Animal Foods and Nutrition</t>
  </si>
  <si>
    <t>GLCMF00034</t>
  </si>
  <si>
    <t>ABT 16 Metal Properties Fabrication</t>
  </si>
  <si>
    <t>GLCMF00035</t>
  </si>
  <si>
    <t>ABT 49 Field Equipment Operation</t>
  </si>
  <si>
    <t>GLCMF00036</t>
  </si>
  <si>
    <t>ABT 52 Field Equipment Welding</t>
  </si>
  <si>
    <t>GLCMF00037</t>
  </si>
  <si>
    <t>ABT 233 Pest Control Practices</t>
  </si>
  <si>
    <t>GLCMF00038</t>
  </si>
  <si>
    <t>ABI 050A Animal Biology Laboratory</t>
  </si>
  <si>
    <t>GLCMF00039</t>
  </si>
  <si>
    <t>ENT 1 Arts Science the World of Insects</t>
  </si>
  <si>
    <t>GLCMF00040</t>
  </si>
  <si>
    <t>ENT 100L General Entomology</t>
  </si>
  <si>
    <t>GLCMF00041</t>
  </si>
  <si>
    <t>ENT 107 California Insect Diversity</t>
  </si>
  <si>
    <t>GLCMF00042</t>
  </si>
  <si>
    <t>ENT 116 Freshwater Macroinvertebrates</t>
  </si>
  <si>
    <t>GLCMF00043</t>
  </si>
  <si>
    <t>ENT 156L Biology of Parasitism Laboratory</t>
  </si>
  <si>
    <t>GLCMF00044</t>
  </si>
  <si>
    <t>ENT 158 Forensic Entomology</t>
  </si>
  <si>
    <t>GLCMF00045</t>
  </si>
  <si>
    <t>ECL 214 Marine Ecology Concepts Practice</t>
  </si>
  <si>
    <t>GLCMF00046</t>
  </si>
  <si>
    <t>ESP 123 Introduction to Field Laboratory Methods in Ecology</t>
  </si>
  <si>
    <t>GLCMF00047</t>
  </si>
  <si>
    <t>ESP 127 Plant Conservation Biology</t>
  </si>
  <si>
    <t>GLCMF00049</t>
  </si>
  <si>
    <t>ESP 151L Limnology Laboratory</t>
  </si>
  <si>
    <t>GLCMF00050</t>
  </si>
  <si>
    <t>ETX 102B Quantitative Analysis of Environmental Toxicants</t>
  </si>
  <si>
    <t>GLCMF00051</t>
  </si>
  <si>
    <t>ETX 103B Biological Effects of Toxicants Experimental Approaches</t>
  </si>
  <si>
    <t>GLCMF00052</t>
  </si>
  <si>
    <t>ETX 131 Environmental Toxicology of Air Pollutants</t>
  </si>
  <si>
    <t>GLCMF00053</t>
  </si>
  <si>
    <t>ETX 220L Analysis of Toxicants Laboratory</t>
  </si>
  <si>
    <t>GLCMF00054</t>
  </si>
  <si>
    <t>ETX 228 Gas ChromatographyMass Spectrometry of Toxic Chemicals</t>
  </si>
  <si>
    <t>GLCMF00055</t>
  </si>
  <si>
    <t>ETX FOR 281 Principles and Practice of Forensic DNA Analysis</t>
  </si>
  <si>
    <t>GLCMF00056</t>
  </si>
  <si>
    <t>FST 50 Introduction to Food Preservation</t>
  </si>
  <si>
    <t>GLCMF00057</t>
  </si>
  <si>
    <t>FST 101A Food Chemistry Laboratory</t>
  </si>
  <si>
    <t>GLCMF00058</t>
  </si>
  <si>
    <t>FST 101B Food Properties Laboratory</t>
  </si>
  <si>
    <t>GLCMF00059</t>
  </si>
  <si>
    <t>FST 102B Practical Malting Brewing Laboratory</t>
  </si>
  <si>
    <t>GLCMF00060</t>
  </si>
  <si>
    <t>FST 103 Food Analysis Laboratory</t>
  </si>
  <si>
    <t>GLCMF00061</t>
  </si>
  <si>
    <t>FST 104L Microbiology Laboratory</t>
  </si>
  <si>
    <t>GLCMF00062</t>
  </si>
  <si>
    <t>FST NUT 106 Food Chemistry for Clinical Nutrition</t>
  </si>
  <si>
    <t>GLCMF00063</t>
  </si>
  <si>
    <t>FST 110L Food Processing Laboratory</t>
  </si>
  <si>
    <t>GLCMF00064</t>
  </si>
  <si>
    <t>FST 123L Enzymology Laboratory</t>
  </si>
  <si>
    <t>GLCMF00065</t>
  </si>
  <si>
    <t>FST 127 Sensory Evaluation of Foods</t>
  </si>
  <si>
    <t>GLCMF00066</t>
  </si>
  <si>
    <t>FST 160 Food Product Development</t>
  </si>
  <si>
    <t>GLCMF00067</t>
  </si>
  <si>
    <t>FST 219 Biochemistry Microbiology Technology of Cheeses</t>
  </si>
  <si>
    <t>GLCMF00068</t>
  </si>
  <si>
    <t>CRD 20 Food Systems</t>
  </si>
  <si>
    <t>GLCMF00069</t>
  </si>
  <si>
    <t>CRD 250 Professional Skills for Community Development</t>
  </si>
  <si>
    <t>GLCMF00070</t>
  </si>
  <si>
    <t>LDA 21 Landscape Drafting Visualization</t>
  </si>
  <si>
    <t>GLCMF00071</t>
  </si>
  <si>
    <t>LDA 23 Computer Graphics for Landscape Architecture</t>
  </si>
  <si>
    <t>GLCMF00072</t>
  </si>
  <si>
    <t>LDA 50 Site Ecology</t>
  </si>
  <si>
    <t>GLCMF00073</t>
  </si>
  <si>
    <t>LDA 60 Technology 1 Grading Drainage</t>
  </si>
  <si>
    <t>GLCMF00074</t>
  </si>
  <si>
    <t>LDA 70 Introduction to Spacemaking</t>
  </si>
  <si>
    <t>GLCMF00075</t>
  </si>
  <si>
    <t>LDA 102 Methods in Design Landscape Research</t>
  </si>
  <si>
    <t>GLCMF00076</t>
  </si>
  <si>
    <t>LDA 120 Advanced Computer Applications</t>
  </si>
  <si>
    <t>GLCMF00077</t>
  </si>
  <si>
    <t>LDA 140 Green Building Design and Materials</t>
  </si>
  <si>
    <t>GLCMF00078</t>
  </si>
  <si>
    <t>LDA 141 Community Design Planning</t>
  </si>
  <si>
    <t>GLCMF00079</t>
  </si>
  <si>
    <t>LDA 142 Applying Sustainable Strategies</t>
  </si>
  <si>
    <t>GLCMF00080</t>
  </si>
  <si>
    <t>LDA ABT 150 Introduction to Geographic Information Systems</t>
  </si>
  <si>
    <t>GLCMF00081</t>
  </si>
  <si>
    <t>LDA 160 Technology 2 Construction Materials Detailing</t>
  </si>
  <si>
    <t>GLCMF00082</t>
  </si>
  <si>
    <t>LDA 161 Technology 3 Professional Practice Construction Documents</t>
  </si>
  <si>
    <t>GLCMF00083</t>
  </si>
  <si>
    <t>LDA 170 Field Studio in Landscape Architecture</t>
  </si>
  <si>
    <t>GLCMF00084</t>
  </si>
  <si>
    <t>LDA 171 Urban Design and Planning Studio</t>
  </si>
  <si>
    <t>GLCMF00085</t>
  </si>
  <si>
    <t>LDA 182 Advanced Landscape Architecture Studio I</t>
  </si>
  <si>
    <t>GLCMF00086</t>
  </si>
  <si>
    <t>LDA 183 Advanced Landscape Architecture Studio II</t>
  </si>
  <si>
    <t>GLCMF00087</t>
  </si>
  <si>
    <t>LDA 184 Capstone Studio in Landscape Architecture</t>
  </si>
  <si>
    <t>GLCMF00088</t>
  </si>
  <si>
    <t>ATM 10 Severe and Unusual Weather</t>
  </si>
  <si>
    <t>GLCMF00089</t>
  </si>
  <si>
    <t>ATM 124 Meteorological Instruments and Observations</t>
  </si>
  <si>
    <t>GLCMF00090</t>
  </si>
  <si>
    <t>ESM 108 Environmental Monitoring</t>
  </si>
  <si>
    <t>GLCMF00091</t>
  </si>
  <si>
    <t>ESM 121 Water Science and Management</t>
  </si>
  <si>
    <t>GLCMF00092</t>
  </si>
  <si>
    <t>HYD 110 Irrigation Principles and Practices</t>
  </si>
  <si>
    <t>GLCMF00093</t>
  </si>
  <si>
    <t>HYD 134 Aqueous Geochemistry</t>
  </si>
  <si>
    <t>GLCMF00094</t>
  </si>
  <si>
    <t>HYD 151 Field Methods in Hydrology</t>
  </si>
  <si>
    <t>GLCMF00095</t>
  </si>
  <si>
    <t>HYD 252 Hillslope Geomorphology</t>
  </si>
  <si>
    <t>GLCMF00096</t>
  </si>
  <si>
    <t>SSC 100 Principles of Soil Science</t>
  </si>
  <si>
    <t>GLCMF00097</t>
  </si>
  <si>
    <t>SSC 107 Soil Physics</t>
  </si>
  <si>
    <t>GLCMF00098</t>
  </si>
  <si>
    <t>SSC 111 Soil Microbiology</t>
  </si>
  <si>
    <t>GLCMF00099</t>
  </si>
  <si>
    <t>SSC 120 Soil Genesis Morphology Classification</t>
  </si>
  <si>
    <t>GLCMF00100</t>
  </si>
  <si>
    <t>FSM 120L Quantity Food Production Laboratory</t>
  </si>
  <si>
    <t>GLCMF00101</t>
  </si>
  <si>
    <t>NUT 112 Nutritional Assessment</t>
  </si>
  <si>
    <t>GLCMF00102</t>
  </si>
  <si>
    <t>NUT 116AL Clinical Nutrition Practicum</t>
  </si>
  <si>
    <t>GLCMF00103</t>
  </si>
  <si>
    <t>NUT 117 Experimental Nutrition</t>
  </si>
  <si>
    <t>GLCMF00104</t>
  </si>
  <si>
    <t>PLP 120 Introduction to Plant Pathology</t>
  </si>
  <si>
    <t>GLCMF00105</t>
  </si>
  <si>
    <t>PLP PLB 148 Introduction to Mycology</t>
  </si>
  <si>
    <t>GLCMF00106</t>
  </si>
  <si>
    <t>BIT 161A Genetics and Biotechnology Laboratory</t>
  </si>
  <si>
    <t>GLCMF00107</t>
  </si>
  <si>
    <t>BIT 161B Plant Genetics and Biotechnology Laboratory</t>
  </si>
  <si>
    <t>GLCMF00108</t>
  </si>
  <si>
    <t>ENH 125 Greenhouse Nursery Crop Production</t>
  </si>
  <si>
    <t>GLCMF00109</t>
  </si>
  <si>
    <t>ENH 160L Restoration Ecology Laboratory</t>
  </si>
  <si>
    <t>GLCMF00110</t>
  </si>
  <si>
    <t>IAD 202N Analysis Determinants of Farming Systems</t>
  </si>
  <si>
    <t>GLCMF00111</t>
  </si>
  <si>
    <t>PLB PLS 102 California Floristics</t>
  </si>
  <si>
    <t>GLCMF00112</t>
  </si>
  <si>
    <t>PLB PLS 116 Plant Morphology and Evolution</t>
  </si>
  <si>
    <t>GLCMF00113</t>
  </si>
  <si>
    <t>PLS 1 Agriculture Nature Society</t>
  </si>
  <si>
    <t>GLCMF00114</t>
  </si>
  <si>
    <t>PLS 2 Botany Physiology of Cultivated Plants</t>
  </si>
  <si>
    <t>GLCMF00115</t>
  </si>
  <si>
    <t>PLS 15 Introduction to Sustainable Agriculture</t>
  </si>
  <si>
    <t>GLCMF00116</t>
  </si>
  <si>
    <t>PLS 100AL Metabolic Processes of Cultivated Plants Laboratory</t>
  </si>
  <si>
    <t>GLCMF00117</t>
  </si>
  <si>
    <t>PLS 100BL Growth and Yield of Cultivated Plants Laboratory</t>
  </si>
  <si>
    <t>GLCMF00118</t>
  </si>
  <si>
    <t>PLS1 110 Crop Management Systems for Vegetable Production</t>
  </si>
  <si>
    <t>GLCMF00119</t>
  </si>
  <si>
    <t>PLS 111 Principles of Agronomic Crop Production Systems</t>
  </si>
  <si>
    <t>GLCMF00120</t>
  </si>
  <si>
    <t>PLS 131 Identification and Ecology of Grasses</t>
  </si>
  <si>
    <t>GLCMF00121</t>
  </si>
  <si>
    <t>PLS 141 Introduction to Current Topics in Plant Biology</t>
  </si>
  <si>
    <t>GLCMF00122</t>
  </si>
  <si>
    <t>PLS 147L California Plant Communities Field Study</t>
  </si>
  <si>
    <t>GLCMF00123</t>
  </si>
  <si>
    <t>PLS 152 Plant Genetics</t>
  </si>
  <si>
    <t>GLCMF00124</t>
  </si>
  <si>
    <t>PLS 158 Mineral Nutrition of Plants</t>
  </si>
  <si>
    <t>GLCMF00125</t>
  </si>
  <si>
    <t>PLS 164 Practicum in Ecological Restoration</t>
  </si>
  <si>
    <t>GLCMF00126</t>
  </si>
  <si>
    <t>PLS 170A Fruit Nut Cropping Systems</t>
  </si>
  <si>
    <t>GLCMF00127</t>
  </si>
  <si>
    <t>SAS 006B Career Discovery Seminar</t>
  </si>
  <si>
    <t>GLCMF00128</t>
  </si>
  <si>
    <t>SAS 006C Career Discovery in the Field</t>
  </si>
  <si>
    <t>GLCMF00129</t>
  </si>
  <si>
    <t>SAS 40 Photography Bridging Art Science</t>
  </si>
  <si>
    <t>GLCMF00130</t>
  </si>
  <si>
    <t>VEN 101A Viticultural Practices</t>
  </si>
  <si>
    <t>GLCMF00131</t>
  </si>
  <si>
    <t>VEN 101B Viticultural Practices</t>
  </si>
  <si>
    <t>GLCMF00132</t>
  </si>
  <si>
    <t>VEN 101C Viticultural Practices</t>
  </si>
  <si>
    <t>GLCMF00133</t>
  </si>
  <si>
    <t>VEN 111 World Viticulture</t>
  </si>
  <si>
    <t>GLCMF00134</t>
  </si>
  <si>
    <t>VEN 123L Analysis of Musts and Wines</t>
  </si>
  <si>
    <t>GLCMF00135</t>
  </si>
  <si>
    <t>VEN 124L Wine Processing</t>
  </si>
  <si>
    <t>GLCMF00136</t>
  </si>
  <si>
    <t>VEN 125L Wine Sensory Analysis</t>
  </si>
  <si>
    <t>GLCMF00137</t>
  </si>
  <si>
    <t>VEN 126L Wine Stability</t>
  </si>
  <si>
    <t>GLCMF00138</t>
  </si>
  <si>
    <t>VEN 128L Wine Microbiology</t>
  </si>
  <si>
    <t>GLCMF00139</t>
  </si>
  <si>
    <t>VEN 140 Distilled Beverage Technology</t>
  </si>
  <si>
    <t>GLCMF00140</t>
  </si>
  <si>
    <t>VEN 216 Vineyard Establishment Development</t>
  </si>
  <si>
    <t>GLCMF00141</t>
  </si>
  <si>
    <t>VEN 235 Winery Design</t>
  </si>
  <si>
    <t>GLCMF00142</t>
  </si>
  <si>
    <t>WFC 101L Wildlife Ecology</t>
  </si>
  <si>
    <t>GLCMF00143</t>
  </si>
  <si>
    <t>WFC 102L Field Studies in Fish Biology</t>
  </si>
  <si>
    <t>GLCMF00144</t>
  </si>
  <si>
    <t>WFC 111L Ecology and Conservation of Wild Birds</t>
  </si>
  <si>
    <t>GLCMF00145</t>
  </si>
  <si>
    <t>WFC 120L Biology Conservation of Fishes</t>
  </si>
  <si>
    <t>GLCMF00146</t>
  </si>
  <si>
    <t>WFC 134L Herpetology Laboratory</t>
  </si>
  <si>
    <t>GLCMF00147</t>
  </si>
  <si>
    <t>WFC 136 Ecology of Waterfowl and Game Birds</t>
  </si>
  <si>
    <t>GLCMF00148</t>
  </si>
  <si>
    <t>WFC EBS 155L 001 Habitat Conservation and Restoration Foundations of Biological Systems Engineering</t>
  </si>
  <si>
    <t>GLCMF00149</t>
  </si>
  <si>
    <t>EBS 75 Properties of Materials in Biological Systems</t>
  </si>
  <si>
    <t>GLCMF00150</t>
  </si>
  <si>
    <t>EBS 127 Mass Transfer and Kinetics in Biological Systems</t>
  </si>
  <si>
    <t>GLCMF00151</t>
  </si>
  <si>
    <t>EBS 165 Bioinstrumentation and Control</t>
  </si>
  <si>
    <t>GLCMF00152</t>
  </si>
  <si>
    <t>EBS 170CL Engineering Projects Design Evaluation 2</t>
  </si>
  <si>
    <t>GLCMF00153</t>
  </si>
  <si>
    <t>ENG 3 Introduction to Engineering Design</t>
  </si>
  <si>
    <t>GLCMF00154</t>
  </si>
  <si>
    <t>BIM 107 Mathematical Methods for Biological Systems</t>
  </si>
  <si>
    <t>GLCMF00155</t>
  </si>
  <si>
    <t>BIM 110B Biomedical Engineering Senior Design Experience</t>
  </si>
  <si>
    <t>GLCMF00156</t>
  </si>
  <si>
    <t>BIM 110C Biomedical Engineering Senior Design Experience</t>
  </si>
  <si>
    <t>GLCMF00157</t>
  </si>
  <si>
    <t>BIM 111 Biomedical Instrumentation Laboratory</t>
  </si>
  <si>
    <t>GLCMF00158</t>
  </si>
  <si>
    <t>BIM 161L Biomolecular Engineering Laboratory</t>
  </si>
  <si>
    <t>GLCMF00159</t>
  </si>
  <si>
    <t>ECH 145A Chemical Engineering Thermodynamics Laboratory</t>
  </si>
  <si>
    <t>GLCMF00160</t>
  </si>
  <si>
    <t>ECH 145B Chemical Engineering Transport Lab</t>
  </si>
  <si>
    <t>GLCMF00161</t>
  </si>
  <si>
    <t>ECH 155 Chemical Engineering Kinetics and Reactor Design Laboratory</t>
  </si>
  <si>
    <t>GLCMF00162</t>
  </si>
  <si>
    <t>ECH 161L Bioprocess Engineering Lab</t>
  </si>
  <si>
    <t>GLCMF00163</t>
  </si>
  <si>
    <t>ECH2 1 Design of Coffee An Introduction to Chemical Engineering</t>
  </si>
  <si>
    <t>GLCMF00164</t>
  </si>
  <si>
    <t>ECH3 001Y Design of Coffee An Introduction to Chemical Engineering</t>
  </si>
  <si>
    <t>GLCMF00165</t>
  </si>
  <si>
    <t>EMS 162L Structure and Characterization of Materials</t>
  </si>
  <si>
    <t>GLCMF00166</t>
  </si>
  <si>
    <t>EMS 170L Sustainable Energy Technologies Laboratory</t>
  </si>
  <si>
    <t>GLCMF00167</t>
  </si>
  <si>
    <t>EMS 172L Smart Materials Laboratory</t>
  </si>
  <si>
    <t>GLCMF00168</t>
  </si>
  <si>
    <t>EMS 174L Mechanical Behavior Laboratory</t>
  </si>
  <si>
    <t>GLCMF00169</t>
  </si>
  <si>
    <t>EMS 188A Materials Design Project</t>
  </si>
  <si>
    <t>GLCMF00170</t>
  </si>
  <si>
    <t>EMS 188B Materials Design Project</t>
  </si>
  <si>
    <t>GLCMF00171</t>
  </si>
  <si>
    <t>ENG ECI 045 003 Properties of Materials Introduction to Civil Environmental Engineering Systems</t>
  </si>
  <si>
    <t>GLCMF00172</t>
  </si>
  <si>
    <t>ECI 135 Structural Design Concrete Elements</t>
  </si>
  <si>
    <t>GLCMF00173</t>
  </si>
  <si>
    <t>ECI 140A Environmental Analysis of Aqueous Systems</t>
  </si>
  <si>
    <t>GLCMF00174</t>
  </si>
  <si>
    <t>ECI 171L Soil Mechanics Laboratory</t>
  </si>
  <si>
    <t>GLCMF00175</t>
  </si>
  <si>
    <t>ECI 235 Cement Composites</t>
  </si>
  <si>
    <t>GLCMF00176</t>
  </si>
  <si>
    <t>ECI 236 Design of Fiber Reinforced Polymer Composite Structures</t>
  </si>
  <si>
    <t>GLCMF00177</t>
  </si>
  <si>
    <t>ECI4 243L Pilot Plant Laboratory</t>
  </si>
  <si>
    <t>GLCMF00178</t>
  </si>
  <si>
    <t>ENG 104L Mechanics of Materials Laboratory</t>
  </si>
  <si>
    <t>GLCMF00179</t>
  </si>
  <si>
    <t>EEC 1 Introduction to Electrical and Computer Engineering</t>
  </si>
  <si>
    <t>GLCMF00180</t>
  </si>
  <si>
    <t>EEC 10 Introduction to Digital and Analog Systems</t>
  </si>
  <si>
    <t>GLCMF00181</t>
  </si>
  <si>
    <t>EEC 100 Circuits II</t>
  </si>
  <si>
    <t>GLCMF00182</t>
  </si>
  <si>
    <t>EEC 112 Communication Electronics</t>
  </si>
  <si>
    <t>GLCMF00183</t>
  </si>
  <si>
    <t>EEC 132A RF and Microwaves in Wireless Communication</t>
  </si>
  <si>
    <t>GLCMF00184</t>
  </si>
  <si>
    <t>EEC 132B RF and Microwaves in Wireless Communication</t>
  </si>
  <si>
    <t>GLCMF00185</t>
  </si>
  <si>
    <t>EEC 132C RF and Microwaves in Wireless Communication</t>
  </si>
  <si>
    <t>GLCMF00186</t>
  </si>
  <si>
    <t>EEC 134A RFMicrowave Systems Design</t>
  </si>
  <si>
    <t>GLCMF00187</t>
  </si>
  <si>
    <t>EEC 134B RFMicrowave Systems Design</t>
  </si>
  <si>
    <t>GLCMF00188</t>
  </si>
  <si>
    <t>EEC 136A Electronic Design Project</t>
  </si>
  <si>
    <t>GLCMF00189</t>
  </si>
  <si>
    <t>EEC 136B Electronic Design Project</t>
  </si>
  <si>
    <t>GLCMF00190</t>
  </si>
  <si>
    <t>EEC 146A Integrated Circuits Fabrication</t>
  </si>
  <si>
    <t>GLCMF00191</t>
  </si>
  <si>
    <t>EEC 146B Advanced Integrated Circuits Fabrication</t>
  </si>
  <si>
    <t>GLCMF00192</t>
  </si>
  <si>
    <t>EEC 157A Control Systems</t>
  </si>
  <si>
    <t>GLCMF00193</t>
  </si>
  <si>
    <t>EEC 172 Embedded Systems</t>
  </si>
  <si>
    <t>GLCMF00194</t>
  </si>
  <si>
    <t>EEC 195A Autonomous Vehicle Design Project</t>
  </si>
  <si>
    <t>GLCMF00195</t>
  </si>
  <si>
    <t>EEC 195B Autonomous Vehicle Design Project</t>
  </si>
  <si>
    <t>GLCMF00196</t>
  </si>
  <si>
    <t>EEC 210 MOS Analog Circuit Design</t>
  </si>
  <si>
    <t>GLCMF00197</t>
  </si>
  <si>
    <t>EEC 281 VLSI Digital Signal Processing</t>
  </si>
  <si>
    <t>GLCMF00198</t>
  </si>
  <si>
    <t>EEC 284 Design and Optimization of Embedded Computing Systems</t>
  </si>
  <si>
    <t>GLCMF00199</t>
  </si>
  <si>
    <t>ENG 100 Electronic Circuits and Systems</t>
  </si>
  <si>
    <t>GLCMF00200</t>
  </si>
  <si>
    <t>EME 50 Manufacturing Processes</t>
  </si>
  <si>
    <t>GLCMF00201</t>
  </si>
  <si>
    <t>BIS 002B Introductory Biology</t>
  </si>
  <si>
    <t>GLCMF00202</t>
  </si>
  <si>
    <t>EVE 16 Wild Davis A California Naturalist Certification Course</t>
  </si>
  <si>
    <t>GLCMF00203</t>
  </si>
  <si>
    <t>EVE 105 Phylogenetic Analysis of Vertebrate Structure</t>
  </si>
  <si>
    <t>GLCMF00204</t>
  </si>
  <si>
    <t>EVE PLB 108 Systematics and Evolution of Angiosperms</t>
  </si>
  <si>
    <t>GLCMF00205</t>
  </si>
  <si>
    <t>EVE 112L Laboratory for Invertebrate Zoology</t>
  </si>
  <si>
    <t>GLCMF00206</t>
  </si>
  <si>
    <t>EVE 115 Marine Ecology</t>
  </si>
  <si>
    <t>GLCMF00207</t>
  </si>
  <si>
    <t>EVE PLB 117 Plant Ecology</t>
  </si>
  <si>
    <t>GLCMF00208</t>
  </si>
  <si>
    <t>EVE PLB 119 Population Biology of Weeds</t>
  </si>
  <si>
    <t>GLCMF00209</t>
  </si>
  <si>
    <t>EVE 140 Paleobotany</t>
  </si>
  <si>
    <t>GLCMF00210</t>
  </si>
  <si>
    <t>EVE ENT 180A Experimental Ecology Evolution</t>
  </si>
  <si>
    <t>GLCMF00211</t>
  </si>
  <si>
    <t>EVE ENT 180B Experimental Ecology Evolution</t>
  </si>
  <si>
    <t>GLCMF00212</t>
  </si>
  <si>
    <t>MIC5 103L Introductory Microbiology</t>
  </si>
  <si>
    <t>GLCMF00213</t>
  </si>
  <si>
    <t>MIC 104L General Bacteriology Laboratory</t>
  </si>
  <si>
    <t>GLCMF00214</t>
  </si>
  <si>
    <t>MIC MCB 105L 120L Bacterial Diversity Biochemistry laboratory</t>
  </si>
  <si>
    <t>GLCMF00215</t>
  </si>
  <si>
    <t>MCB 140L Cell Biology Laboratory</t>
  </si>
  <si>
    <t>GLCMF00216</t>
  </si>
  <si>
    <t>MCB 160L Principles of Genetics Laboratory</t>
  </si>
  <si>
    <t>GLCMF00217</t>
  </si>
  <si>
    <t>BIS 023A Genome Hunters</t>
  </si>
  <si>
    <t>GLCMF00218</t>
  </si>
  <si>
    <t>NPB 100L Neurobiology Laboratory</t>
  </si>
  <si>
    <t>GLCMF00219</t>
  </si>
  <si>
    <t>NPB 101L Systemic Physiology Laboratory</t>
  </si>
  <si>
    <t>GLCMF00220</t>
  </si>
  <si>
    <t>BIS 002C Introduction to Plant Biology</t>
  </si>
  <si>
    <t>GLCMF00221</t>
  </si>
  <si>
    <t>BIS 185L Systems and Synthetic Biology Laboratory</t>
  </si>
  <si>
    <t>GLCMF00222</t>
  </si>
  <si>
    <t>ART 2 Beginning Drawing</t>
  </si>
  <si>
    <t>GLCMF00223</t>
  </si>
  <si>
    <t>ART 5 Beginning Sculpture</t>
  </si>
  <si>
    <t>GLCMF00224</t>
  </si>
  <si>
    <t>ART 7 Beginning Painting</t>
  </si>
  <si>
    <t>GLCMF00225</t>
  </si>
  <si>
    <t>ART 8 Beginning Ceramic Sculpture</t>
  </si>
  <si>
    <t>GLCMF00226</t>
  </si>
  <si>
    <t>ART 9 Beginning Photography</t>
  </si>
  <si>
    <t>GLCMF00227</t>
  </si>
  <si>
    <t>ART 11 Beginning Printmaking</t>
  </si>
  <si>
    <t>GLCMF00228</t>
  </si>
  <si>
    <t>ART 12 Beginning Video</t>
  </si>
  <si>
    <t>GLCMF00229</t>
  </si>
  <si>
    <t>ART 101A Intermediate Painting</t>
  </si>
  <si>
    <t>GLCMF00230</t>
  </si>
  <si>
    <t>ART 101E Intermediate Painting Reinterpreting Landscape</t>
  </si>
  <si>
    <t>GLCMF00231</t>
  </si>
  <si>
    <t>ART 102A Advanced Painting Studio Projects</t>
  </si>
  <si>
    <t>GLCMF00232</t>
  </si>
  <si>
    <t>ART 102B Advanced Painting Figure</t>
  </si>
  <si>
    <t>GLCMF00233</t>
  </si>
  <si>
    <t>ART 102C Advanced Painting Special Topics</t>
  </si>
  <si>
    <t>GLCMF00234</t>
  </si>
  <si>
    <t>ART 103A Intermediate Drawing Black and White</t>
  </si>
  <si>
    <t>GLCMF00235</t>
  </si>
  <si>
    <t>ART 103B Intermediate Drawing Color</t>
  </si>
  <si>
    <t>GLCMF00236</t>
  </si>
  <si>
    <t>ART 103C Intermediate Drawing 3 Dimensions</t>
  </si>
  <si>
    <t>GLCMF00237</t>
  </si>
  <si>
    <t>ART 105A Advanced Drawing Studio Projects</t>
  </si>
  <si>
    <t>GLCMF00238</t>
  </si>
  <si>
    <t>ART 105B Advanced Drawing Figure</t>
  </si>
  <si>
    <t>GLCMF00239</t>
  </si>
  <si>
    <t>ART 110A Intermediate Wet Photography</t>
  </si>
  <si>
    <t>GLCMF00240</t>
  </si>
  <si>
    <t>ART 110B Intermediate Digital Photography</t>
  </si>
  <si>
    <t>GLCMF00241</t>
  </si>
  <si>
    <t>ART 110C Intermediate Photography Photographic Lighting</t>
  </si>
  <si>
    <t>GLCMF00242</t>
  </si>
  <si>
    <t>ART 110DA The Photobook</t>
  </si>
  <si>
    <t>GLCMF00243</t>
  </si>
  <si>
    <t>ART 110DB The Photobook</t>
  </si>
  <si>
    <t>GLCMF00244</t>
  </si>
  <si>
    <t>ART 111A Advanced Wet Photography</t>
  </si>
  <si>
    <t>GLCMF00245</t>
  </si>
  <si>
    <t>ART 111B Advanced Digital Photography</t>
  </si>
  <si>
    <t>GLCMF00246</t>
  </si>
  <si>
    <t>ART 112 Sound for Vision</t>
  </si>
  <si>
    <t>GLCMF00247</t>
  </si>
  <si>
    <t>ART 114A Intermediate Video Animation</t>
  </si>
  <si>
    <t>GLCMF00248</t>
  </si>
  <si>
    <t>ART 114B Intermediate Video Experimental Documentary</t>
  </si>
  <si>
    <t>GLCMF00249</t>
  </si>
  <si>
    <t>ART 114C Intermediate Video Performance Strategies</t>
  </si>
  <si>
    <t>GLCMF00250</t>
  </si>
  <si>
    <t>ART 117 Advanced Video and Electronic Arts</t>
  </si>
  <si>
    <t>GLCMF00251</t>
  </si>
  <si>
    <t>ART 125A Intermediate Printmaking Relief</t>
  </si>
  <si>
    <t>GLCMF00252</t>
  </si>
  <si>
    <t>ART 125B Intermediate Printmaking Intaglio</t>
  </si>
  <si>
    <t>GLCMF00253</t>
  </si>
  <si>
    <t>ART 125C Intermediate Printmaking Lithography</t>
  </si>
  <si>
    <t>GLCMF00254</t>
  </si>
  <si>
    <t>ART 125D Intermediate Printmaking Serigraphy</t>
  </si>
  <si>
    <t>GLCMF00255</t>
  </si>
  <si>
    <t>ART 125E Intermediate Printmaking PostDigital Print Media</t>
  </si>
  <si>
    <t>GLCMF00256</t>
  </si>
  <si>
    <t>ART 142A Intermediate Ceramic Sculpture Mold Work</t>
  </si>
  <si>
    <t>GLCMF00257</t>
  </si>
  <si>
    <t>ART 142B Intermediate Ceramic Sculpture Clay Glaze and Kiln</t>
  </si>
  <si>
    <t>GLCMF00258</t>
  </si>
  <si>
    <t>ART 142C Intermediate Ceramic Sculpture Ceramics the Painted Surface</t>
  </si>
  <si>
    <t>GLCMF00259</t>
  </si>
  <si>
    <t>ART 142D Intermediate Ceramic Sculpture Special Topics</t>
  </si>
  <si>
    <t>GLCMF00260</t>
  </si>
  <si>
    <t>ART 143 Advanced Ceramics Sculpture Studio Projects</t>
  </si>
  <si>
    <t>GLCMF00261</t>
  </si>
  <si>
    <t>ART 151 Intermediate Sculpture</t>
  </si>
  <si>
    <t>GLCMF00262</t>
  </si>
  <si>
    <t>ART 152A Advanced Sculpture Studio Projects</t>
  </si>
  <si>
    <t>GLCMF00263</t>
  </si>
  <si>
    <t>ART 152B Advanced Sculpture Material Explorations</t>
  </si>
  <si>
    <t>GLCMF00264</t>
  </si>
  <si>
    <t>ART 152C Advanced Sculpture Concepts</t>
  </si>
  <si>
    <t>GLCMF00265</t>
  </si>
  <si>
    <t>ART 152D Advanced Sculpture Metals</t>
  </si>
  <si>
    <t>GLCMF00266</t>
  </si>
  <si>
    <t>ART 152E Advanced Sculpture Site Specific Public Sculpture</t>
  </si>
  <si>
    <t>GLCMF00267</t>
  </si>
  <si>
    <t>ART 190 Seminar in Art Practice</t>
  </si>
  <si>
    <t>GLCMF00268</t>
  </si>
  <si>
    <t>CDM 20 Filmmaking Foundations</t>
  </si>
  <si>
    <t>GLCMF00269</t>
  </si>
  <si>
    <t>CDM 107 Acting for Camera</t>
  </si>
  <si>
    <t>GLCMF00270</t>
  </si>
  <si>
    <t>CDM 100 Experimental Digital Cinema I</t>
  </si>
  <si>
    <t>GLCMF00271</t>
  </si>
  <si>
    <t>CDM 101 Experimental Digital Cinema I</t>
  </si>
  <si>
    <t>GLCMF00272</t>
  </si>
  <si>
    <t>DES 70 Introduction to Textile Design Structures</t>
  </si>
  <si>
    <t>GLCMF00273</t>
  </si>
  <si>
    <t>DES 77 Introduction to Structural Design for Fashion</t>
  </si>
  <si>
    <t>GLCMF00274</t>
  </si>
  <si>
    <t>DES 113 Photography and Digital Imaging</t>
  </si>
  <si>
    <t>GLCMF00275</t>
  </si>
  <si>
    <t>DES 115 Letterforms and Typography</t>
  </si>
  <si>
    <t>GLCMF00276</t>
  </si>
  <si>
    <t>DES 127B Studio Practice in Sustainable Design</t>
  </si>
  <si>
    <t>GLCMF00277</t>
  </si>
  <si>
    <t>DES 128 BioDesign Theory and Practice</t>
  </si>
  <si>
    <t>GLCMF00278</t>
  </si>
  <si>
    <t>DES 132A Textile Design Woven Structures</t>
  </si>
  <si>
    <t>GLCMF00279</t>
  </si>
  <si>
    <t>DES 134A Introduction to Interior Design Residential</t>
  </si>
  <si>
    <t>GLCMF00280</t>
  </si>
  <si>
    <t>DES 134B Introduction to Interior Design Commercial and Technical Spaces</t>
  </si>
  <si>
    <t>GLCMF00281</t>
  </si>
  <si>
    <t>DES 135A Furniture Design and Detailing</t>
  </si>
  <si>
    <t>GLCMF00282</t>
  </si>
  <si>
    <t>DES 135B Furniture Design and Prototyping</t>
  </si>
  <si>
    <t>GLCMF00283</t>
  </si>
  <si>
    <t>DES 137A Daylighting and Interior Design</t>
  </si>
  <si>
    <t>GLCMF00284</t>
  </si>
  <si>
    <t>DES 150 ComputerAssisted Presentation for Interior Architecture</t>
  </si>
  <si>
    <t>GLCMF00285</t>
  </si>
  <si>
    <t>DES 155A Pattern Form and Surface</t>
  </si>
  <si>
    <t>GLCMF00286</t>
  </si>
  <si>
    <t>DES 159 Design for Understanding</t>
  </si>
  <si>
    <t>GLCMF00287</t>
  </si>
  <si>
    <t>DES 160 Textile Surface Design Patterns and Resists</t>
  </si>
  <si>
    <t>GLCMF00288</t>
  </si>
  <si>
    <t>DES 161 Textile Surface Design Screen and Digital Printing</t>
  </si>
  <si>
    <t>GLCMF00289</t>
  </si>
  <si>
    <t>DES 165 Studio Practices in Industrial Design</t>
  </si>
  <si>
    <t>GLCMF00290</t>
  </si>
  <si>
    <t>DES 166 HumanCentered Design</t>
  </si>
  <si>
    <t>GLCMF00291</t>
  </si>
  <si>
    <t>DES 167 Prototyping</t>
  </si>
  <si>
    <t>GLCMF00292</t>
  </si>
  <si>
    <t>DES 168 Interactive Objects</t>
  </si>
  <si>
    <t>GLCMF00293</t>
  </si>
  <si>
    <t>DES 169 Adv Explorations in Textile Design</t>
  </si>
  <si>
    <t>GLCMF00294</t>
  </si>
  <si>
    <t>DES 170 Experimental Fashion Textile Design</t>
  </si>
  <si>
    <t>GLCMF00295</t>
  </si>
  <si>
    <t>DES 177 Computer Assisted Fashion Design</t>
  </si>
  <si>
    <t>GLCMF00296</t>
  </si>
  <si>
    <t>DES 178 Design and Wearable Technology</t>
  </si>
  <si>
    <t>GLCMF00297</t>
  </si>
  <si>
    <t>DES 179 Fashion Design Signature Collection</t>
  </si>
  <si>
    <t>GLCMF00298</t>
  </si>
  <si>
    <t>DES 180B Advanced Interior Architecture</t>
  </si>
  <si>
    <t>GLCMF00299</t>
  </si>
  <si>
    <t>DES 186 Environmental Graphic Design</t>
  </si>
  <si>
    <t>GLCMF00300</t>
  </si>
  <si>
    <t>CHE 002A General Chemistry</t>
  </si>
  <si>
    <t>GLCMF00302</t>
  </si>
  <si>
    <t>CHE 002B General Chemistry</t>
  </si>
  <si>
    <t>GLCMF00304</t>
  </si>
  <si>
    <t>CHE 002C General Chemistry</t>
  </si>
  <si>
    <t>GLCMF00306</t>
  </si>
  <si>
    <t>CHE 004A General Chemistry for the Physical Sciences Engineering</t>
  </si>
  <si>
    <t>GLCMF00307</t>
  </si>
  <si>
    <t>CHE 004B General Chemistry for the Physical Sciences Engineering</t>
  </si>
  <si>
    <t>GLCMF00308</t>
  </si>
  <si>
    <t>CHE 004C General Chemistry for the Physical Sciences Engineering</t>
  </si>
  <si>
    <t>GLCMF00309</t>
  </si>
  <si>
    <t>CHE 008B Organic Chemistry</t>
  </si>
  <si>
    <t>GLCMF00310</t>
  </si>
  <si>
    <t>CHE 104 Forensic Applications of Analytical Chemistry</t>
  </si>
  <si>
    <t>GLCMF00311</t>
  </si>
  <si>
    <t>CHE 105 Analytical Physical Chemistry Methods</t>
  </si>
  <si>
    <t>GLCMF00312</t>
  </si>
  <si>
    <t>CHE 115 Instrumental Analysis</t>
  </si>
  <si>
    <t>GLCMF00313</t>
  </si>
  <si>
    <t>CHE 118B Organic Chemistry</t>
  </si>
  <si>
    <t>GLCMF00314</t>
  </si>
  <si>
    <t>CHE 118C Organic Chemistry</t>
  </si>
  <si>
    <t>GLCMF00315</t>
  </si>
  <si>
    <t>CHE 124L Laboratory Methods in Inorganic Chemistry</t>
  </si>
  <si>
    <t>GLCMF00316</t>
  </si>
  <si>
    <t>CHE 125 Advanced Methods in Physical Chemistry</t>
  </si>
  <si>
    <t>GLCMF00317</t>
  </si>
  <si>
    <t>CHE 129A Organic Chemistry</t>
  </si>
  <si>
    <t>GLCMF00318</t>
  </si>
  <si>
    <t>CHE 129B Organic Chemistry</t>
  </si>
  <si>
    <t>GLCMF00319</t>
  </si>
  <si>
    <t>CHE 129C Organic Chemistry</t>
  </si>
  <si>
    <t>GLCMF00320</t>
  </si>
  <si>
    <t>CHE 135 Advanced BioOrganic Chemistry Laboratory</t>
  </si>
  <si>
    <t>GLCMF00321</t>
  </si>
  <si>
    <t>CHE 145 Good Quality Practices</t>
  </si>
  <si>
    <t>GLCMF00322</t>
  </si>
  <si>
    <t>GEL 35 Rivers</t>
  </si>
  <si>
    <t>GLCMF00323</t>
  </si>
  <si>
    <t>GEL 050L Physical Geology Laboratory</t>
  </si>
  <si>
    <t>GLCMF00324</t>
  </si>
  <si>
    <t>GEL 60 Earth Materials Introduction</t>
  </si>
  <si>
    <t>GLCMF00325</t>
  </si>
  <si>
    <t>GEL 101L Earth Dynamics II StructureTectonics Laboratory</t>
  </si>
  <si>
    <t>GLCMF00326</t>
  </si>
  <si>
    <t>GEL 103 Field Geology</t>
  </si>
  <si>
    <t>GLCMF00327</t>
  </si>
  <si>
    <t>GEL 105 Earth Materials Igneous Rocks</t>
  </si>
  <si>
    <t>GLCMF00328</t>
  </si>
  <si>
    <t>GEL 106 Earth Materials Metamorphic Rocks</t>
  </si>
  <si>
    <t>GLCMF00329</t>
  </si>
  <si>
    <t>GEL 109L Earth History Sediments and Strata Laboratory</t>
  </si>
  <si>
    <t>GLCMF00330</t>
  </si>
  <si>
    <t>GEL ESP 116N Oceanography</t>
  </si>
  <si>
    <t>GLCMF00331</t>
  </si>
  <si>
    <t>GEL 136 Ecogeomorphology of Rivers and Streams</t>
  </si>
  <si>
    <t>GLCMF00332</t>
  </si>
  <si>
    <t>GEL 140 Intro to Process Geomorphology</t>
  </si>
  <si>
    <t>GLCMF00333</t>
  </si>
  <si>
    <t>NAS 34 Native American Art Studio</t>
  </si>
  <si>
    <t>GLCMF00334</t>
  </si>
  <si>
    <t>PHE 1 Golf</t>
  </si>
  <si>
    <t>GLCMF00335</t>
  </si>
  <si>
    <t>PSC 124L Comparative Neuroanatomy Laboratory</t>
  </si>
  <si>
    <t>GLCMF00336</t>
  </si>
  <si>
    <t>PHY 007A General Physics</t>
  </si>
  <si>
    <t>GLCMF00337</t>
  </si>
  <si>
    <t>PHY 007B General Physics</t>
  </si>
  <si>
    <t>GLCMF00338</t>
  </si>
  <si>
    <t>PHY 007C General Physics</t>
  </si>
  <si>
    <t>GLCMF00339</t>
  </si>
  <si>
    <t>PHY 009A Classical Physics</t>
  </si>
  <si>
    <t>GLCMF00340</t>
  </si>
  <si>
    <t>PHY 009B Classical Physics</t>
  </si>
  <si>
    <t>GLCMF00341</t>
  </si>
  <si>
    <t>PHY 009C Classical Physics</t>
  </si>
  <si>
    <t>GLCMF00342</t>
  </si>
  <si>
    <t>PHY 009D Classical Physics</t>
  </si>
  <si>
    <t>GLCMF00343</t>
  </si>
  <si>
    <t>MGV13 490A Topics in Management</t>
  </si>
  <si>
    <t>GLCMF00344</t>
  </si>
  <si>
    <t>ABT 015 Wood Properties and Fabrication</t>
  </si>
  <si>
    <t>GLCMF00345</t>
  </si>
  <si>
    <t>TXC 162L Textile Fabrics Laboratory</t>
  </si>
  <si>
    <t>GLCMF00346</t>
  </si>
  <si>
    <t>ANT 181 Archaeological Field Methods</t>
  </si>
  <si>
    <t>GLCMF00347</t>
  </si>
  <si>
    <t>ART 101B Intermediate Painting Figure</t>
  </si>
  <si>
    <t>GLCMF00348</t>
  </si>
  <si>
    <t>ART 101C Intermediate Painting Watercolor</t>
  </si>
  <si>
    <t>GLCMF00349</t>
  </si>
  <si>
    <t>ART 101D Intermediate Painting Installation</t>
  </si>
  <si>
    <t>GLCMF00350</t>
  </si>
  <si>
    <t>ART 103AN Intermediate Drawing</t>
  </si>
  <si>
    <t>GLCMF00351</t>
  </si>
  <si>
    <t>ART 103BN Intermediate Drawing Figure</t>
  </si>
  <si>
    <t>GLCMF00352</t>
  </si>
  <si>
    <t>ART 113 Interdisciplinary Art</t>
  </si>
  <si>
    <t>GLCMF00353</t>
  </si>
  <si>
    <t>ART 129 Advanced Printmaking</t>
  </si>
  <si>
    <t>GLCMF00354</t>
  </si>
  <si>
    <t>ART 138 The Artists Book</t>
  </si>
  <si>
    <t>GLCMF00355</t>
  </si>
  <si>
    <t>CDM 104 Documentary Production</t>
  </si>
  <si>
    <t>GLCMF00356</t>
  </si>
  <si>
    <t>DES 16 Graphic Design and Computer Technology</t>
  </si>
  <si>
    <t>GLCMF00357</t>
  </si>
  <si>
    <t>DES 50 Introduction to Three Dimensional Design</t>
  </si>
  <si>
    <t>GLCMF00358</t>
  </si>
  <si>
    <t>GEL 116N Oceanography</t>
  </si>
  <si>
    <t>GLCMF00359</t>
  </si>
  <si>
    <t>DRA 028 Entertainment Engineering and Management Stagecraft to Stage Management</t>
  </si>
  <si>
    <t>GLCMF00360</t>
  </si>
  <si>
    <t>VEN135 Wine Technology and Winery Systems</t>
  </si>
  <si>
    <t>GLCMF00361</t>
  </si>
  <si>
    <t>CRD 156 Community Economic Development</t>
  </si>
  <si>
    <t>GLCMF00362</t>
  </si>
  <si>
    <t>CRD 164 Theories of Organizations and Their Role in Comm Change</t>
  </si>
  <si>
    <t>GLCMF00363</t>
  </si>
  <si>
    <t>PLB 105 Plant Anatomy</t>
  </si>
  <si>
    <t>GLCMF00364</t>
  </si>
  <si>
    <t>ETX 020 Introduction to Forensic Science</t>
  </si>
  <si>
    <t>GLCMF00365</t>
  </si>
  <si>
    <t>LDA 191 Landscape Architecture Planning and Design Studio</t>
  </si>
  <si>
    <t>GLCMF00366</t>
  </si>
  <si>
    <t>LDA 202 Methods in Design and Landscape Research</t>
  </si>
  <si>
    <t>GLCMF00367</t>
  </si>
  <si>
    <t>LDA 205 Urban Planning and Design</t>
  </si>
  <si>
    <t>GLCMF00368</t>
  </si>
  <si>
    <t>LDA 215 What is Infrastructure Critical Infrastructure Studies</t>
  </si>
  <si>
    <t>GLCMF00369</t>
  </si>
  <si>
    <t>LDA 280 Landscape Conservation</t>
  </si>
  <si>
    <t>GLCMF00370</t>
  </si>
  <si>
    <t>WFC 155 Wildlife Habitat Ecology and Conservation</t>
  </si>
  <si>
    <t>GLCMF00371</t>
  </si>
  <si>
    <t>WFC 156 Plant Geography</t>
  </si>
  <si>
    <t>GLCMF00372</t>
  </si>
  <si>
    <t>WFC 157 Coastal Ecosystems</t>
  </si>
  <si>
    <t>GLCMF00373</t>
  </si>
  <si>
    <t>ANS 018 Introductory Aquaculture</t>
  </si>
  <si>
    <t>GLCMF00374</t>
  </si>
  <si>
    <t>PLS 150 Sustainability and Agroecosystem Mgmt</t>
  </si>
  <si>
    <t>GLCMF00375</t>
  </si>
  <si>
    <t>SSC 109 Sustainable Nutrition Mgmt</t>
  </si>
  <si>
    <t>GLCMF00376</t>
  </si>
  <si>
    <t>WFC 100 Field Methods in Wildlife Fish and Cons Bio</t>
  </si>
  <si>
    <t>GLCMF00377</t>
  </si>
  <si>
    <t>DES 145 Visual Communications</t>
  </si>
  <si>
    <t>GLCMF00378</t>
  </si>
  <si>
    <t>WFC 120 Biology Conservation of Fishes</t>
  </si>
  <si>
    <t>GLCMF00379</t>
  </si>
  <si>
    <t>GLCMF Project for WFC 120 Biology and Conservation of Fishes</t>
  </si>
  <si>
    <t>GLPEV00000</t>
  </si>
  <si>
    <t>Adman Conference</t>
  </si>
  <si>
    <t>GLPEV00001</t>
  </si>
  <si>
    <t>COEBAEWcae Technical Training</t>
  </si>
  <si>
    <t>GLPEV00002</t>
  </si>
  <si>
    <t>MAE Hyundai Ctr Of Excellence NonGift 50Hmcng</t>
  </si>
  <si>
    <t>GLPEV00003</t>
  </si>
  <si>
    <t>ENGRUniversity RelatedEvents 6268530</t>
  </si>
  <si>
    <t>GLPEV00004</t>
  </si>
  <si>
    <t>COEBAE Sobe UndergradStudent Club Baeundr</t>
  </si>
  <si>
    <t>GLPEV00005</t>
  </si>
  <si>
    <t>CalessStudent Activities Caless2</t>
  </si>
  <si>
    <t>GLPEV00011</t>
  </si>
  <si>
    <t>ENGineering Deans Conference ENGdean</t>
  </si>
  <si>
    <t>GLPEV00016</t>
  </si>
  <si>
    <t>ENGAwards Gala Tk68530</t>
  </si>
  <si>
    <t>GLPEV00017</t>
  </si>
  <si>
    <t>CEEEarthquake ENGr Res Inst Uraeeri</t>
  </si>
  <si>
    <t>GLPEV00022</t>
  </si>
  <si>
    <t>California Ag Leadership Account Agleadr</t>
  </si>
  <si>
    <t>GLPEV00024</t>
  </si>
  <si>
    <t>Intl Conferences AndEvents Aivcon1</t>
  </si>
  <si>
    <t>GLPEV00025</t>
  </si>
  <si>
    <t>Animal Science Alumni Bbq Alumbbq</t>
  </si>
  <si>
    <t>GLPEV00030</t>
  </si>
  <si>
    <t>HELDA Alec Ortiz Go Green Project Aogreen</t>
  </si>
  <si>
    <t>GLPEV00031</t>
  </si>
  <si>
    <t>Workshop And Compensation Apsm059</t>
  </si>
  <si>
    <t>GLPEV00045</t>
  </si>
  <si>
    <t>PSNapb 20217 APSN064</t>
  </si>
  <si>
    <t>GLPEV00046</t>
  </si>
  <si>
    <t>PS Plant Breeding Ctr Registration Fees APSN065</t>
  </si>
  <si>
    <t>GLPEV00047</t>
  </si>
  <si>
    <t>Online Course Fy1819 FruitNut Center APSN071</t>
  </si>
  <si>
    <t>GLPEV00050</t>
  </si>
  <si>
    <t>PSCppsi Membership FeesSbc APSN084</t>
  </si>
  <si>
    <t>GLPEV00051</t>
  </si>
  <si>
    <t>SBC Course Conf Acct Reg Fee Funded APSNsbc</t>
  </si>
  <si>
    <t>GLPEV00056</t>
  </si>
  <si>
    <t>ARE Agribusiness Seminars</t>
  </si>
  <si>
    <t>GLPEV00057</t>
  </si>
  <si>
    <t>AREAgribusiness Seminar Are2Agb</t>
  </si>
  <si>
    <t>GLPEV00058</t>
  </si>
  <si>
    <t>Avian Sciences Gsa Avscgsa</t>
  </si>
  <si>
    <t>GLPEV00059</t>
  </si>
  <si>
    <t>Bee Garden Classes BEECLas</t>
  </si>
  <si>
    <t>GLPEV00062</t>
  </si>
  <si>
    <t>CAESDO Ar Default Income Account Cenarin</t>
  </si>
  <si>
    <t>GLPEV00070</t>
  </si>
  <si>
    <t>ESP 50th Ann Celebration ESPcreg</t>
  </si>
  <si>
    <t>GLPEV00071</t>
  </si>
  <si>
    <t>HHMI Occupancy Fee URelatedEvents ExeHHMI</t>
  </si>
  <si>
    <t>GLPEV00072</t>
  </si>
  <si>
    <t>USDA Ground Lease Exeusda</t>
  </si>
  <si>
    <t>GLPEV00075</t>
  </si>
  <si>
    <t>Taste Fka Fall Harvest Flhrvst</t>
  </si>
  <si>
    <t>GLPEV00076</t>
  </si>
  <si>
    <t>CAESFsnepConference AcctRegistration Fsncon1</t>
  </si>
  <si>
    <t>GLPEV00077</t>
  </si>
  <si>
    <t>FST Food TECH Club Award Dinner FST1385</t>
  </si>
  <si>
    <t>GLPEV00078</t>
  </si>
  <si>
    <t>FST Food Science Graduate Support Grou FST8510</t>
  </si>
  <si>
    <t>GLPEV00079</t>
  </si>
  <si>
    <t>AFST Food Science Conference Acct FSTconf</t>
  </si>
  <si>
    <t>GLPEV00080</t>
  </si>
  <si>
    <t>FSTFood Science Tour Of LabPilot Plant FSTtour</t>
  </si>
  <si>
    <t>GLPEV00081</t>
  </si>
  <si>
    <t>Gamma Sigma Delta Honor Society Gsddues</t>
  </si>
  <si>
    <t>GLPEV00082</t>
  </si>
  <si>
    <t>Gamma Sigma Delta Scholarship Account Gsdschp</t>
  </si>
  <si>
    <t>GLPEV00085</t>
  </si>
  <si>
    <t>PSIncomeExpenseHerbarium Herbarw</t>
  </si>
  <si>
    <t>GLPEV00089</t>
  </si>
  <si>
    <t>HPCEvent Registrations Hpccon1</t>
  </si>
  <si>
    <t>GLPEV00090</t>
  </si>
  <si>
    <t>CAESHpcConference Acct Sponsorships Hpccon2</t>
  </si>
  <si>
    <t>GLPEV00091</t>
  </si>
  <si>
    <t>Mead MakersEvent HpCMEad</t>
  </si>
  <si>
    <t>GLPEV00092</t>
  </si>
  <si>
    <t>LENGth Of Service Awards College Hraward</t>
  </si>
  <si>
    <t>GLPEV00095</t>
  </si>
  <si>
    <t>University RelatedEvent Osha Training Hyd131H</t>
  </si>
  <si>
    <t>GLPEV00096</t>
  </si>
  <si>
    <t>CAESIPCConference Acct Sponsorships IPCSpon</t>
  </si>
  <si>
    <t>GLPEV00097</t>
  </si>
  <si>
    <t>Ir4 University RelatedEvents Ir4Mtgs</t>
  </si>
  <si>
    <t>GLPEV00100</t>
  </si>
  <si>
    <t>Kids Garden Tours Student Farm Kdsgrdn</t>
  </si>
  <si>
    <t>GLPEV00102</t>
  </si>
  <si>
    <t>TorresBoynton Go Green BogEvent Ktggbog</t>
  </si>
  <si>
    <t>GLPEV00103</t>
  </si>
  <si>
    <t>LDA Clea Conference Acct Ldaclea</t>
  </si>
  <si>
    <t>GLPEV00106</t>
  </si>
  <si>
    <t>NUTR Heinig Fall Conferences Mhconf1</t>
  </si>
  <si>
    <t>GLPEV00107</t>
  </si>
  <si>
    <t>BFTV RMI Tour Acct Mjmtour</t>
  </si>
  <si>
    <t>GLPEV00111</t>
  </si>
  <si>
    <t>Oxygen Club Of Calif 2014 World Congress Occ2014</t>
  </si>
  <si>
    <t>GLPEV00113</t>
  </si>
  <si>
    <t>Olive Center Sensory Courses</t>
  </si>
  <si>
    <t>GLPEV00115</t>
  </si>
  <si>
    <t>Pollination Events</t>
  </si>
  <si>
    <t>GLPEV00117</t>
  </si>
  <si>
    <t>CAES Payments System Fees Pmtfees</t>
  </si>
  <si>
    <t>GLPEV00118</t>
  </si>
  <si>
    <t>CAES Payments System Income Clearing Pmthold</t>
  </si>
  <si>
    <t>GLPEV00120</t>
  </si>
  <si>
    <t>CAES Registration System Fees Regifee</t>
  </si>
  <si>
    <t>GLPEV00122</t>
  </si>
  <si>
    <t>RMI Book Sales Income Account Rmibook</t>
  </si>
  <si>
    <t>GLPEV00123</t>
  </si>
  <si>
    <t>CAESRMI Savor Climate Change Rmiclmc</t>
  </si>
  <si>
    <t>GLPEV00124</t>
  </si>
  <si>
    <t>CAESRMIConference Acct Registration Rmicon1</t>
  </si>
  <si>
    <t>GLPEV00125</t>
  </si>
  <si>
    <t>Walter Klenz Lecture Registration Rmiwklz</t>
  </si>
  <si>
    <t>GLPEV00127</t>
  </si>
  <si>
    <t>SBG T Shirt Sales Sbgshrt</t>
  </si>
  <si>
    <t>GLPEV00128</t>
  </si>
  <si>
    <t>SDU Collaboration With Gge Sdsuagy</t>
  </si>
  <si>
    <t>GLPEV00129</t>
  </si>
  <si>
    <t>SF Conference AndEvent Revenue Sfconfr</t>
  </si>
  <si>
    <t>GLPEV00130</t>
  </si>
  <si>
    <t>University RelatedEvent Ssc105 Reunion Ssc148H</t>
  </si>
  <si>
    <t>GLPEV00131</t>
  </si>
  <si>
    <t>2018 Superfund Meeting Registration Suprreg</t>
  </si>
  <si>
    <t>GLPEV00134</t>
  </si>
  <si>
    <t>BAETXC Nat Txc Center Summer Internshp Txccntr</t>
  </si>
  <si>
    <t>GLPEV00136</t>
  </si>
  <si>
    <t>VEN Alumni DayEvents VENalum</t>
  </si>
  <si>
    <t>GLPEV00139</t>
  </si>
  <si>
    <t>Wine Flavor 101 Extension ProgramLfb Veowefl</t>
  </si>
  <si>
    <t>GLPEV00140</t>
  </si>
  <si>
    <t>Taste Of the World VE Vetswld</t>
  </si>
  <si>
    <t>GLPEV00141</t>
  </si>
  <si>
    <t>Generalitat Fellowship Program Travel Vit0102</t>
  </si>
  <si>
    <t>GLPEV00142</t>
  </si>
  <si>
    <t>Viticulture And Enology Tours Vittour</t>
  </si>
  <si>
    <t>GLPEV00144</t>
  </si>
  <si>
    <t>BAE ConferenceWorkshop Account Zlpconf</t>
  </si>
  <si>
    <t>GLPEV00145</t>
  </si>
  <si>
    <t>VEN Tastevin Scholarship Fina Account Tastevn</t>
  </si>
  <si>
    <t>GLPEV00146</t>
  </si>
  <si>
    <t>Income From the Sales Of VE Merchandise Vebkslm</t>
  </si>
  <si>
    <t>GLPEV00147</t>
  </si>
  <si>
    <t>VE Wine Executive Program Eff 0910 Veewexp</t>
  </si>
  <si>
    <t>GLPEV00156</t>
  </si>
  <si>
    <t>Confucius Institute Training Support Pcr2601</t>
  </si>
  <si>
    <t>GLPEV00158</t>
  </si>
  <si>
    <t>Support To Aggie Ambassadors Uapambs</t>
  </si>
  <si>
    <t>GLPEV00159</t>
  </si>
  <si>
    <t>Bioinformatics Core Workshops Bcworks</t>
  </si>
  <si>
    <t>GLPEV00160</t>
  </si>
  <si>
    <t>CBS Facilities Expenses 68520 Bfac520</t>
  </si>
  <si>
    <t>GLPEV00161</t>
  </si>
  <si>
    <t>CBS Hpa High School PreHealth Symposium Bhpaphs</t>
  </si>
  <si>
    <t>GLPEV00163</t>
  </si>
  <si>
    <t>CBS HHMI Occupancy FeeHunter BsHHMIx</t>
  </si>
  <si>
    <t>GLPEV00166</t>
  </si>
  <si>
    <t>CNS Annual Retreat Cnsretr</t>
  </si>
  <si>
    <t>GLPEV00167</t>
  </si>
  <si>
    <t>PLB Conservatory Workshops Conwksp</t>
  </si>
  <si>
    <t>GLPEV00168</t>
  </si>
  <si>
    <t>DNA Core Workshops Dcworks</t>
  </si>
  <si>
    <t>GLPEV00169</t>
  </si>
  <si>
    <t>Eve TgFS Account Evetgfs</t>
  </si>
  <si>
    <t>GLPEV00171</t>
  </si>
  <si>
    <t>Genome CenterCore Workshops Gcworks</t>
  </si>
  <si>
    <t>GLPEV00173</t>
  </si>
  <si>
    <t>Metabolomics Core Workshops Mcworks</t>
  </si>
  <si>
    <t>GLPEV00174</t>
  </si>
  <si>
    <t>MMGOccupancy Fee Mmgocfe</t>
  </si>
  <si>
    <t>GLPEV00177</t>
  </si>
  <si>
    <t>Proteomics Core Workshops Pcworks</t>
  </si>
  <si>
    <t>GLPEV00178</t>
  </si>
  <si>
    <t>CBS UCD PreHealth Conference 2020 Phc2020</t>
  </si>
  <si>
    <t>GLPEV00179</t>
  </si>
  <si>
    <t>CBS UCD PreHealth Conference 2021 Phc2021</t>
  </si>
  <si>
    <t>GLPEV00180</t>
  </si>
  <si>
    <t>Phi Sigma Biological Sci Honor Socty Phisgma</t>
  </si>
  <si>
    <t>GLPEV00185</t>
  </si>
  <si>
    <t>Sharon Gray Auction Items Income Acct Sharong</t>
  </si>
  <si>
    <t>GLPEV00188</t>
  </si>
  <si>
    <t>IGG Grad Group Adv Degree Program Geneigg</t>
  </si>
  <si>
    <t>GLPEV00191</t>
  </si>
  <si>
    <t>Strategic Comm Mou Activities 68555 Strcomt</t>
  </si>
  <si>
    <t>GLPEV00192</t>
  </si>
  <si>
    <t>Tana Sale Of Works Income Tanainc</t>
  </si>
  <si>
    <t>GLPEV00193</t>
  </si>
  <si>
    <t>A3Wp Reg Fees Uwpa3Rf</t>
  </si>
  <si>
    <t>GLPEV00194</t>
  </si>
  <si>
    <t>UWP CoSpos J Mcelroy 68582 Uwpwobc</t>
  </si>
  <si>
    <t>GLPEV00206</t>
  </si>
  <si>
    <t>GEL Conferences AndEvents GELconf</t>
  </si>
  <si>
    <t>GLPEV00212</t>
  </si>
  <si>
    <t>MATH G Kuperberg Cornell Univ 2017Xx Matgkcu</t>
  </si>
  <si>
    <t>GLPEV00213</t>
  </si>
  <si>
    <t>Mixed Integer Programming Conference Matmipc</t>
  </si>
  <si>
    <t>GLPEV00214</t>
  </si>
  <si>
    <t>MATHDE Shaw Sponsorship Of Grad Conf Matmv03</t>
  </si>
  <si>
    <t>GLPEV00215</t>
  </si>
  <si>
    <t>Miller Symposium Reg Fees Rsbmoth</t>
  </si>
  <si>
    <t>GLPEV00218</t>
  </si>
  <si>
    <t>STATEvent Income Staevnt</t>
  </si>
  <si>
    <t>GLPEV00220</t>
  </si>
  <si>
    <t>UCD Inorganic CHEmistry Symposium 68583 Ucdinor</t>
  </si>
  <si>
    <t>GLPEV00221</t>
  </si>
  <si>
    <t>Poli SciPi Sigma Alpha Honors Society 76Sigma</t>
  </si>
  <si>
    <t>GLPEV00224</t>
  </si>
  <si>
    <t>Economics Course Buyouts Ecnsbuy</t>
  </si>
  <si>
    <t>GLPEV00225</t>
  </si>
  <si>
    <t>Jewish StudiesJews Muslims Together Jmtconf</t>
  </si>
  <si>
    <t>GLPEV00228</t>
  </si>
  <si>
    <t>MESA SpecialEvent Fund MSaevnt</t>
  </si>
  <si>
    <t>GLPEV00233</t>
  </si>
  <si>
    <t>LNG Summer Linguistics Inst Fees Slifees</t>
  </si>
  <si>
    <t>GLPEV00235</t>
  </si>
  <si>
    <t>CapEdEvents Capeevt</t>
  </si>
  <si>
    <t>GLPEV00237</t>
  </si>
  <si>
    <t>CressEvents Cresevt</t>
  </si>
  <si>
    <t>GLPEV00238</t>
  </si>
  <si>
    <t>Science Reg Fees Cspevnt</t>
  </si>
  <si>
    <t>GLPEV00239</t>
  </si>
  <si>
    <t>SOE CENTral Reserves 68550 Eduevts</t>
  </si>
  <si>
    <t>GLPEV00240</t>
  </si>
  <si>
    <t>Miscellaneous Etec Workshops Etecwrk</t>
  </si>
  <si>
    <t>GLPEV00242</t>
  </si>
  <si>
    <t>UCD Memberships SuperintendENTs Selfpgm</t>
  </si>
  <si>
    <t>GLPEV00243</t>
  </si>
  <si>
    <t>Shakespeare Workshops Shkwrks</t>
  </si>
  <si>
    <t>GLPEV00244</t>
  </si>
  <si>
    <t>Young Scholar Program Ysprgrm</t>
  </si>
  <si>
    <t>GLPEV00245</t>
  </si>
  <si>
    <t>GSM MpacEvents Ac68540</t>
  </si>
  <si>
    <t>GLPEV00246</t>
  </si>
  <si>
    <t>GSM MSbaEvents Bx68540</t>
  </si>
  <si>
    <t>GLPEV00247</t>
  </si>
  <si>
    <t>C4E Reg Fees C4Efees</t>
  </si>
  <si>
    <t>GLPEV00248</t>
  </si>
  <si>
    <t>GSM Full Time Stdnt AffairsEvent Fees Da68540</t>
  </si>
  <si>
    <t>GLPEV00249</t>
  </si>
  <si>
    <t>GSM Exec Education Expenses Ee68540</t>
  </si>
  <si>
    <t>GLPEV00250</t>
  </si>
  <si>
    <t>GSMExec Ed Business Fundamentals Series Eebizfn</t>
  </si>
  <si>
    <t>GLPEV00251</t>
  </si>
  <si>
    <t>GSM Vet Med Biz Fundamentals Series Eebzfn1</t>
  </si>
  <si>
    <t>GLPEV00252</t>
  </si>
  <si>
    <t>GSM Hm Clause Exec Ed Expnses EECLaus</t>
  </si>
  <si>
    <t>GLPEV00253</t>
  </si>
  <si>
    <t>GSM Exec Ed Income Off Campus Eeinco2</t>
  </si>
  <si>
    <t>GLPEV00254</t>
  </si>
  <si>
    <t>GSM Exec Teaching Proceeds Et68540</t>
  </si>
  <si>
    <t>GLPEV00255</t>
  </si>
  <si>
    <t>GSM IT Gc68540</t>
  </si>
  <si>
    <t>GLPEV00256</t>
  </si>
  <si>
    <t>GSM Conference Expenses Gm68540</t>
  </si>
  <si>
    <t>GLPEV00257</t>
  </si>
  <si>
    <t>GSM Get Smarter2U Online Exec Ed Gs68540</t>
  </si>
  <si>
    <t>GLPEV00258</t>
  </si>
  <si>
    <t>GSM Impact Expenses Im68540</t>
  </si>
  <si>
    <t>GLPEV00259</t>
  </si>
  <si>
    <t>GSM Reg Fee Revenue In68540</t>
  </si>
  <si>
    <t>GLPEV00260</t>
  </si>
  <si>
    <t>GSM Sponsorship Revenue Inspons</t>
  </si>
  <si>
    <t>GLPEV00261</t>
  </si>
  <si>
    <t>GSM SacStudent AffairsEventFees Sc68540</t>
  </si>
  <si>
    <t>GLPEV00262</t>
  </si>
  <si>
    <t>GSM Bay AreaStudent AffairsEventFees Sr68540</t>
  </si>
  <si>
    <t>GLPEV00263</t>
  </si>
  <si>
    <t>GSM Wine Exec Prog Expenses Weexpen</t>
  </si>
  <si>
    <t>GLPEV00264</t>
  </si>
  <si>
    <t>Security Symposium Income 68505 Sysymi1</t>
  </si>
  <si>
    <t>GLPEV00265</t>
  </si>
  <si>
    <t>UC Computing Srvcs Conference 2018 UCCSc18</t>
  </si>
  <si>
    <t>GLPEV00266</t>
  </si>
  <si>
    <t>LAW Fenwick West Lecture L11007V</t>
  </si>
  <si>
    <t>GLPEV00267</t>
  </si>
  <si>
    <t>LAW Arb50 ConferenceJanuary 2018 L11012V</t>
  </si>
  <si>
    <t>GLPEV00268</t>
  </si>
  <si>
    <t>LAW Ca Law Revision Commission Space L11014R</t>
  </si>
  <si>
    <t>GLPEV00269</t>
  </si>
  <si>
    <t>LAW Lawyering Skills Speaker Series L22002V</t>
  </si>
  <si>
    <t>GLPEV00270</t>
  </si>
  <si>
    <t>Law Immigrt Law Clinic FunDRAiserEvents L22300V</t>
  </si>
  <si>
    <t>GLPEV00271</t>
  </si>
  <si>
    <t>Law Asylum Refugee Moot Court Comp L22700R</t>
  </si>
  <si>
    <t>GLPEV00272</t>
  </si>
  <si>
    <t>LAW Ceqa At 50 ConferenceApril 2020 L33049R</t>
  </si>
  <si>
    <t>GLPEV00273</t>
  </si>
  <si>
    <t>Law Class Gifts FunDRAiser Tshirts L44003R</t>
  </si>
  <si>
    <t>GLPEV00274</t>
  </si>
  <si>
    <t>Law Rutter Dist Teaching Award Dinner L44103V</t>
  </si>
  <si>
    <t>GLPEV00275</t>
  </si>
  <si>
    <t>LawStudent Activities FunDRAising L77001R</t>
  </si>
  <si>
    <t>GLPEV00276</t>
  </si>
  <si>
    <t>LSA UC Davis Stores Sales Income Mou L77030R</t>
  </si>
  <si>
    <t>GLPEV00277</t>
  </si>
  <si>
    <t>LAW Trial Honors Board Competition Reg L77310R</t>
  </si>
  <si>
    <t>GLPEV00278</t>
  </si>
  <si>
    <t>California Naturalist Program Income Cnpinca</t>
  </si>
  <si>
    <t>GLPEV00279</t>
  </si>
  <si>
    <t>4H thriVE Education Programs Yfcthfe</t>
  </si>
  <si>
    <t>GLPEV00280</t>
  </si>
  <si>
    <t>International Visitor Income 151Invi</t>
  </si>
  <si>
    <t>GLPEV00281</t>
  </si>
  <si>
    <t>Agri Sustainabily Institute Income 707Asii</t>
  </si>
  <si>
    <t>GLPEV00282</t>
  </si>
  <si>
    <t>CashCourse Reimburse Account 6868525</t>
  </si>
  <si>
    <t>GLPEV00283</t>
  </si>
  <si>
    <t>EAOP Income Eaopinc</t>
  </si>
  <si>
    <t>GLPEV00284</t>
  </si>
  <si>
    <t>SaysEvent 68525 SAYEVNT</t>
  </si>
  <si>
    <t>GLPEV00285</t>
  </si>
  <si>
    <t>SaysEvent 68525 SUMITEQ</t>
  </si>
  <si>
    <t>GLPEV00286</t>
  </si>
  <si>
    <t>Says Summit Sumitsa</t>
  </si>
  <si>
    <t>GLPEV00287</t>
  </si>
  <si>
    <t>Welcome CenterEvents WCREVNT</t>
  </si>
  <si>
    <t>GLPEV00288</t>
  </si>
  <si>
    <t>Academic Affairs Staff Activity68555 6611626</t>
  </si>
  <si>
    <t>GLPEV00289</t>
  </si>
  <si>
    <t>UCCS SpecialEvent Fund 68584 SACEVN1</t>
  </si>
  <si>
    <t>GLPEV00290</t>
  </si>
  <si>
    <t>GovernmENT Sponsorships CLTC 5874063</t>
  </si>
  <si>
    <t>GLPEV00291</t>
  </si>
  <si>
    <t>ITS Conferences 4871035</t>
  </si>
  <si>
    <t>GLPEV00292</t>
  </si>
  <si>
    <t>Steps Sponsorship Account For QPQ 4871070</t>
  </si>
  <si>
    <t>GLPEV00293</t>
  </si>
  <si>
    <t>ITS Corporate Affiliates QPQ Account 4871073</t>
  </si>
  <si>
    <t>GLPEV00294</t>
  </si>
  <si>
    <t>Phev Sponsorship Account For QPQ 4871074</t>
  </si>
  <si>
    <t>GLPEV00295</t>
  </si>
  <si>
    <t>China Center Sponsorship Account For QPQ 4871075</t>
  </si>
  <si>
    <t>GLPEV00296</t>
  </si>
  <si>
    <t>3 Revs Sponsorship Account For QPQ 4871087</t>
  </si>
  <si>
    <t>GLPEV00297</t>
  </si>
  <si>
    <t>Steps Plus Account For QPQ 4871091</t>
  </si>
  <si>
    <t>GLPEV00298</t>
  </si>
  <si>
    <t>EI Sponsorship Account For QPQ 5871025</t>
  </si>
  <si>
    <t>GLPEV00299</t>
  </si>
  <si>
    <t>EEC Sponsorship Account For QPQ 5871033</t>
  </si>
  <si>
    <t>GLPEV00300</t>
  </si>
  <si>
    <t>EEC Conference Account 5871035</t>
  </si>
  <si>
    <t>GLPEV00301</t>
  </si>
  <si>
    <t>Air Quality Research Center Conferences AQRCcnf</t>
  </si>
  <si>
    <t>GLPEV00302</t>
  </si>
  <si>
    <t>Air Quality Research Center GsEvent AQRCevt</t>
  </si>
  <si>
    <t>GLPEV00303</t>
  </si>
  <si>
    <t>BIOT Advanced Degree Program Biotadp</t>
  </si>
  <si>
    <t>GLPEV00304</t>
  </si>
  <si>
    <t>BML Public Education Bmlpbed</t>
  </si>
  <si>
    <t>GLPEV00305</t>
  </si>
  <si>
    <t>BIOT Summer Short Courses Admin BT68545</t>
  </si>
  <si>
    <t>GLPEV00306</t>
  </si>
  <si>
    <t>BIOT Teach the TeaCHErs Summer Course BTteach</t>
  </si>
  <si>
    <t>GLPEV00307</t>
  </si>
  <si>
    <t>Dfff Advertising Dfffadv</t>
  </si>
  <si>
    <t>GLPEV00308</t>
  </si>
  <si>
    <t>Davis Feminist Film Festival Dfffauc</t>
  </si>
  <si>
    <t>GLPEV00309</t>
  </si>
  <si>
    <t>GGI Film Festival Ggifilm</t>
  </si>
  <si>
    <t>GLPEV00310</t>
  </si>
  <si>
    <t>TENV TERC Ed Tour Proceeds Expenses Tenvedu</t>
  </si>
  <si>
    <t>GLPEV00311</t>
  </si>
  <si>
    <t>TENVTERC Ed Cntr Registration Tenvreg</t>
  </si>
  <si>
    <t>GLPEV00312</t>
  </si>
  <si>
    <t>TENV State Of the Lake Report Tenvrpt</t>
  </si>
  <si>
    <t>GLPEV00313</t>
  </si>
  <si>
    <t>TENV TERC SponsoredEvents Tenvspn</t>
  </si>
  <si>
    <t>GLPEV00314</t>
  </si>
  <si>
    <t>OR VENT University RelatedEvent Acct VENTcon</t>
  </si>
  <si>
    <t>GLPEV00315</t>
  </si>
  <si>
    <t>Other RevenueVistagen therapeutics Inc Vistagn</t>
  </si>
  <si>
    <t>GLPEV00317</t>
  </si>
  <si>
    <t>Davis Chancellors ClubEvents Dccagcy</t>
  </si>
  <si>
    <t>GLPEV00318</t>
  </si>
  <si>
    <t>Women In Philanthropy Sponsorships Wmnspns</t>
  </si>
  <si>
    <t>GLPEV00319</t>
  </si>
  <si>
    <t>CLAAEvent Account Clevent</t>
  </si>
  <si>
    <t>GLPEV00320</t>
  </si>
  <si>
    <t>Retiree CenterEvent Account Rcevent</t>
  </si>
  <si>
    <t>GLPEV00321</t>
  </si>
  <si>
    <t>Retiree Center Trips Account Rctripp</t>
  </si>
  <si>
    <t>GLPEV00322</t>
  </si>
  <si>
    <t>FIRE Ems Enterprise Fdcprpg</t>
  </si>
  <si>
    <t>GLPEV00323</t>
  </si>
  <si>
    <t>FIRE Ems Emt Courses Fdemt34</t>
  </si>
  <si>
    <t>GLPEV00324</t>
  </si>
  <si>
    <t>FIRE Los Rios Fire Operations Agreement Fdlrops</t>
  </si>
  <si>
    <t>GLPEV00325</t>
  </si>
  <si>
    <t>FIRE West Valley Consortium Training Fdw00Dh</t>
  </si>
  <si>
    <t>GLPEV00326</t>
  </si>
  <si>
    <t>EHS Laser VENdor Fair Lvf0408</t>
  </si>
  <si>
    <t>GLPEV00327</t>
  </si>
  <si>
    <t>SA UCDMC Scholarship Fund Mcschol</t>
  </si>
  <si>
    <t>GLPEV00328</t>
  </si>
  <si>
    <t>SCM Proc Cont CampusEvents Fund Scpcevt</t>
  </si>
  <si>
    <t>GLPEV00329</t>
  </si>
  <si>
    <t>CSIEvent Income 68525 6800749</t>
  </si>
  <si>
    <t>GLPEV00330</t>
  </si>
  <si>
    <t>Picnic DayCommercial Activity 68525 6800769</t>
  </si>
  <si>
    <t>GLPEV00331</t>
  </si>
  <si>
    <t>UC Davis Marching BandStudENT 68525 6800799</t>
  </si>
  <si>
    <t>GLPEV00332</t>
  </si>
  <si>
    <t>Native American Pow WowOthunv 68525 6800998</t>
  </si>
  <si>
    <t>GLPEV00333</t>
  </si>
  <si>
    <t>CR Pro Rec Service Club Managed68525 6821501</t>
  </si>
  <si>
    <t>GLPEV00334</t>
  </si>
  <si>
    <t>Cal Aggie Camp 68525 Cacevn2</t>
  </si>
  <si>
    <t>GLPEV00335</t>
  </si>
  <si>
    <t>Chicanx Latinax Grad Ceremony 68525 Clgrad1</t>
  </si>
  <si>
    <t>GLPEV00336</t>
  </si>
  <si>
    <t>CRRC Operating Expenses 68525 CRcENT9</t>
  </si>
  <si>
    <t>GLPEV00337</t>
  </si>
  <si>
    <t>CRU CRew Team 68525 CRUCRew</t>
  </si>
  <si>
    <t>GLPEV00338</t>
  </si>
  <si>
    <t>SASC Income Account 68525 Deptagn</t>
  </si>
  <si>
    <t>GLPEV00339</t>
  </si>
  <si>
    <t>ICC VENdor Career Fair Regis 68525 Iccevnt</t>
  </si>
  <si>
    <t>GLPEV00340</t>
  </si>
  <si>
    <t>MENTal Health Conference 2018 68525 MHI2018</t>
  </si>
  <si>
    <t>GLPEV00341</t>
  </si>
  <si>
    <t>MENTal Health Conference 2019 68525 MHI2019</t>
  </si>
  <si>
    <t>GLPEV00342</t>
  </si>
  <si>
    <t>MENTal Health Initiative 2020 68525 MHI2020</t>
  </si>
  <si>
    <t>GLPEV00343</t>
  </si>
  <si>
    <t>Naassc Income Account 68525 Snari03</t>
  </si>
  <si>
    <t>GLPEV00344</t>
  </si>
  <si>
    <t>UC Recreation Directors 68525 Ucrecdr</t>
  </si>
  <si>
    <t>GLPEV00345</t>
  </si>
  <si>
    <t>UndocumentedStudent CtrEvents 68525 Undocev</t>
  </si>
  <si>
    <t>GLPEV00347</t>
  </si>
  <si>
    <t>Foundations Of Vet Business Prog 68540 V0D0201</t>
  </si>
  <si>
    <t>GLPEV00348</t>
  </si>
  <si>
    <t>Rx One Health Course Registrations V073Rx1</t>
  </si>
  <si>
    <t>GLPEV00349</t>
  </si>
  <si>
    <t>VMCehRegistration Fee Conferences V107Ceh</t>
  </si>
  <si>
    <t>GLPEV00351</t>
  </si>
  <si>
    <t>Donkey Welfare Symposium V135Dws</t>
  </si>
  <si>
    <t>GLPEV00352</t>
  </si>
  <si>
    <t>Berryhill Farmers Ins V135Ehb</t>
  </si>
  <si>
    <t>GLPEV00356</t>
  </si>
  <si>
    <t>VM Raptor Center Sales V160Sal</t>
  </si>
  <si>
    <t>GLPEV00358</t>
  </si>
  <si>
    <t>VMTRC Dpm Registration Expense Acct V180Dpm</t>
  </si>
  <si>
    <t>GLPEV00359</t>
  </si>
  <si>
    <t>Rad Onc Physics Boot Camp V183104</t>
  </si>
  <si>
    <t>GLPEV00361</t>
  </si>
  <si>
    <t>VPMI West Coast Vet Path Conf Faculty V1Bwcvp</t>
  </si>
  <si>
    <t>GLPEV00362</t>
  </si>
  <si>
    <t>VMDORegistration Fees V1D1130</t>
  </si>
  <si>
    <t>GLPEV00363</t>
  </si>
  <si>
    <t>Veterinary Scholars Symposium Reg Fees V1D1401</t>
  </si>
  <si>
    <t>GLPEV00364</t>
  </si>
  <si>
    <t>VMDO Savma Educational Activities V1D1628</t>
  </si>
  <si>
    <t>GLPEV00365</t>
  </si>
  <si>
    <t>VMDOStudent Educ Lunch Talks Abbott V1D1634</t>
  </si>
  <si>
    <t>GLPEV00366</t>
  </si>
  <si>
    <t>Spay Day ReimbursEMENT V1D6182</t>
  </si>
  <si>
    <t>GLPEV00367</t>
  </si>
  <si>
    <t>Small Animal Icu PatiENT ReunionReg Fee V1th800</t>
  </si>
  <si>
    <t>GLPEV00369</t>
  </si>
  <si>
    <t>Eow Scholarships V470Eow</t>
  </si>
  <si>
    <t>GLPEV00370</t>
  </si>
  <si>
    <t>Azcm Short Course V570Acz</t>
  </si>
  <si>
    <t>GLPEV00371</t>
  </si>
  <si>
    <t>VMDO One Health One Med One World V7D0528</t>
  </si>
  <si>
    <t>GLPEV00372</t>
  </si>
  <si>
    <t>Dr Nicholas Lerche MpVM Fellowship V7Df423</t>
  </si>
  <si>
    <t>GLPEV00373</t>
  </si>
  <si>
    <t>Equine Reproduction Seminar V9th900</t>
  </si>
  <si>
    <t>GLPEV00374</t>
  </si>
  <si>
    <t>Bee Haven Events</t>
  </si>
  <si>
    <t>GLPEV00375</t>
  </si>
  <si>
    <t>Camp 1</t>
  </si>
  <si>
    <t>GLPEV00376</t>
  </si>
  <si>
    <t>Camp 2</t>
  </si>
  <si>
    <t>GLPEV00377</t>
  </si>
  <si>
    <t>Camp 3</t>
  </si>
  <si>
    <t>GLPEV00378</t>
  </si>
  <si>
    <t>Camp 4</t>
  </si>
  <si>
    <t>GLPEV00379</t>
  </si>
  <si>
    <t>Camp 5</t>
  </si>
  <si>
    <t>GLPEV00380</t>
  </si>
  <si>
    <t>Camp 6</t>
  </si>
  <si>
    <t>GLPEV00381</t>
  </si>
  <si>
    <t>Camp 7</t>
  </si>
  <si>
    <t>GLPEV00382</t>
  </si>
  <si>
    <t>Camp 8</t>
  </si>
  <si>
    <t>GLPEV00383</t>
  </si>
  <si>
    <t>Camp 9</t>
  </si>
  <si>
    <t>GLPEV00384</t>
  </si>
  <si>
    <t>Camp 10</t>
  </si>
  <si>
    <t>GLPEV00385</t>
  </si>
  <si>
    <t>Camp 11</t>
  </si>
  <si>
    <t>GLPEV00386</t>
  </si>
  <si>
    <t>Camp 12</t>
  </si>
  <si>
    <t>GLPEV00387</t>
  </si>
  <si>
    <t>Camp 13</t>
  </si>
  <si>
    <t>GLPEV00388</t>
  </si>
  <si>
    <t>Camp 14</t>
  </si>
  <si>
    <t>GLPEV00389</t>
  </si>
  <si>
    <t>Camp 15</t>
  </si>
  <si>
    <t>GLPEV00390</t>
  </si>
  <si>
    <t>Conference Championships</t>
  </si>
  <si>
    <t>GLPEV00391</t>
  </si>
  <si>
    <t>NCAA National Championships</t>
  </si>
  <si>
    <t>GLPEV00392</t>
  </si>
  <si>
    <t>ICA Facility Event</t>
  </si>
  <si>
    <t>GLPEV00393</t>
  </si>
  <si>
    <t>ICA Facility Maintenance</t>
  </si>
  <si>
    <t>GLPEV00394</t>
  </si>
  <si>
    <t>ICA Facilty Operations</t>
  </si>
  <si>
    <t>GLPEV00395</t>
  </si>
  <si>
    <t>ICA Medical</t>
  </si>
  <si>
    <t>GLPEV00396</t>
  </si>
  <si>
    <t>Consignment Tickets</t>
  </si>
  <si>
    <t>GLPEV00397</t>
  </si>
  <si>
    <t>ICA Compute</t>
  </si>
  <si>
    <t>GLPEV00398</t>
  </si>
  <si>
    <t>ICA Seminars</t>
  </si>
  <si>
    <t>GLPEV00399</t>
  </si>
  <si>
    <t>Golf Prestige Tournament</t>
  </si>
  <si>
    <t>GLPEV00400</t>
  </si>
  <si>
    <t>CBS PreHelath Conference</t>
  </si>
  <si>
    <t>GLPEV00401</t>
  </si>
  <si>
    <t>Honey Sensory Events</t>
  </si>
  <si>
    <t>GLPEV00402</t>
  </si>
  <si>
    <t>Foundations of Veterinary Business</t>
  </si>
  <si>
    <t>GLPEV00403</t>
  </si>
  <si>
    <t>National Veterinary Entrepreneurship Academy</t>
  </si>
  <si>
    <t>GLPEV00404</t>
  </si>
  <si>
    <t>Horse Day</t>
  </si>
  <si>
    <t>GLPEV00405</t>
  </si>
  <si>
    <t>Beef Day</t>
  </si>
  <si>
    <t>GLPEV00406</t>
  </si>
  <si>
    <t>ARE Career Day</t>
  </si>
  <si>
    <t>GLPEV00407</t>
  </si>
  <si>
    <t>Dairy Goat Day</t>
  </si>
  <si>
    <t>GLPEV00408</t>
  </si>
  <si>
    <t>Dairy Cattle Day</t>
  </si>
  <si>
    <t>GLPEV00411</t>
  </si>
  <si>
    <t>Olio Nuovo Festival</t>
  </si>
  <si>
    <t>GLPEV00412</t>
  </si>
  <si>
    <t>Olive Center Crop Courses</t>
  </si>
  <si>
    <t>GLPEV00413</t>
  </si>
  <si>
    <t>Olive Center Events</t>
  </si>
  <si>
    <t>GLPEV00414</t>
  </si>
  <si>
    <t>Olive Center Milling Courses</t>
  </si>
  <si>
    <t>GLPEV00415</t>
  </si>
  <si>
    <t>Student Experimental Farm Flower Income</t>
  </si>
  <si>
    <t>GLPEV00416</t>
  </si>
  <si>
    <t>Olive Center Spanish Courses</t>
  </si>
  <si>
    <t>GLPEV00417</t>
  </si>
  <si>
    <t>Cesar Chavez Youth Leadership Conference</t>
  </si>
  <si>
    <t>GLPEV00420</t>
  </si>
  <si>
    <t>Mead Courses</t>
  </si>
  <si>
    <t>GLEVENT001</t>
  </si>
  <si>
    <t>GL Event Project 1</t>
  </si>
  <si>
    <t>GLEVENT002</t>
  </si>
  <si>
    <t>GL Event Project 2</t>
  </si>
  <si>
    <t>GLEVENT003</t>
  </si>
  <si>
    <t>GL Event Project 3</t>
  </si>
  <si>
    <t>GLEVENT004</t>
  </si>
  <si>
    <t>GL Event Project 4</t>
  </si>
  <si>
    <t>GLEVENT005</t>
  </si>
  <si>
    <t>GL Event Project 5</t>
  </si>
  <si>
    <t>GLEVENT006</t>
  </si>
  <si>
    <t>GL Event Project 6</t>
  </si>
  <si>
    <t>GLEVENT007</t>
  </si>
  <si>
    <t>GL Event Project 7</t>
  </si>
  <si>
    <t>GLEVENT008</t>
  </si>
  <si>
    <t>GL Event Project 8</t>
  </si>
  <si>
    <t>GLEVENT009</t>
  </si>
  <si>
    <t>GL Event Project 9</t>
  </si>
  <si>
    <t>GLEVENT010</t>
  </si>
  <si>
    <t>GL Event Project 10</t>
  </si>
  <si>
    <t>GLSEMNAR01</t>
  </si>
  <si>
    <t>GL Seminar Project 1</t>
  </si>
  <si>
    <t>GLSEMNAR02</t>
  </si>
  <si>
    <t>GL Seminar Project 2</t>
  </si>
  <si>
    <t>GLSEMNAR03</t>
  </si>
  <si>
    <t>GL Seminar Project 3</t>
  </si>
  <si>
    <t>GLSEMNAR04</t>
  </si>
  <si>
    <t>GL Seminar Project 4</t>
  </si>
  <si>
    <t>GLSEMNAR05</t>
  </si>
  <si>
    <t>GL Seminar Project 5</t>
  </si>
  <si>
    <t>GLSEMNAR06</t>
  </si>
  <si>
    <t>GL Seminar Project 6</t>
  </si>
  <si>
    <t>GLSEMNAR07</t>
  </si>
  <si>
    <t>GL Seminar Project 7</t>
  </si>
  <si>
    <t>GLSEMNAR08</t>
  </si>
  <si>
    <t>GL Seminar Project 8</t>
  </si>
  <si>
    <t>GLSEMNAR09</t>
  </si>
  <si>
    <t>GL Seminar Project 9</t>
  </si>
  <si>
    <t>GLSEMNAR10</t>
  </si>
  <si>
    <t>GL Seminar Project 10</t>
  </si>
  <si>
    <t>GLPEV00421</t>
  </si>
  <si>
    <t>VM CIID Operations</t>
  </si>
  <si>
    <t>GLPEV00422</t>
  </si>
  <si>
    <t>Palliative Care Event</t>
  </si>
  <si>
    <t>GLPEV00423</t>
  </si>
  <si>
    <t>SVM Alumni Renunion</t>
  </si>
  <si>
    <t>GLPEV00424</t>
  </si>
  <si>
    <t>Grad Studies Resource Fair</t>
  </si>
  <si>
    <t>GLPEV00425</t>
  </si>
  <si>
    <t>Grad Studies Advising Graduate Students Conference</t>
  </si>
  <si>
    <t>GLPEV00426</t>
  </si>
  <si>
    <t>Grad Studies Competitive Edge</t>
  </si>
  <si>
    <t>GLPEV00427</t>
  </si>
  <si>
    <t>Grad Studies eForms</t>
  </si>
  <si>
    <t>GLPEV00428</t>
  </si>
  <si>
    <t>Grad Studies Council of Grad Deans Conference</t>
  </si>
  <si>
    <t>GLPEV00429</t>
  </si>
  <si>
    <t>Grad Studies Envision UC Davis</t>
  </si>
  <si>
    <t>GLPEV00430</t>
  </si>
  <si>
    <t>Grad Studies Fee Fellowship Waivers</t>
  </si>
  <si>
    <t>GLPEV00431</t>
  </si>
  <si>
    <t>Grad Studies Grad Scoop</t>
  </si>
  <si>
    <t>GLPEV00432</t>
  </si>
  <si>
    <t>Grad Studies GradPathways Institute GPI</t>
  </si>
  <si>
    <t>GLPEV00433</t>
  </si>
  <si>
    <t>Grad Studies Graduate Anti Racism Symposium</t>
  </si>
  <si>
    <t>GLPEV00434</t>
  </si>
  <si>
    <t>Grad Studies Guardian Professors Program</t>
  </si>
  <si>
    <t>GLPEV00435</t>
  </si>
  <si>
    <t>RSO Speaking Event November 3rd 2023</t>
  </si>
  <si>
    <t>GLPEV00436</t>
  </si>
  <si>
    <t>Incentivized Enrollment Growth</t>
  </si>
  <si>
    <t>GLPEV00437</t>
  </si>
  <si>
    <t>Department Scribe Expenses</t>
  </si>
  <si>
    <t>GLPEV00440</t>
  </si>
  <si>
    <t>Grad Studies Grad Slam</t>
  </si>
  <si>
    <t>GLPEV00441</t>
  </si>
  <si>
    <t>Grad Studies Professors for the Future PFTF</t>
  </si>
  <si>
    <t>GLPEVMERM1</t>
  </si>
  <si>
    <t>Emergency Medicine Events</t>
  </si>
  <si>
    <t>GLPEVMERM2</t>
  </si>
  <si>
    <t>Emergency Medicine CME Events</t>
  </si>
  <si>
    <t>GLPEV00438</t>
  </si>
  <si>
    <t>Faculty Reserves</t>
  </si>
  <si>
    <t>GLPEV00439</t>
  </si>
  <si>
    <t>CAES Registration System Income Clearing Regihld</t>
  </si>
  <si>
    <t>GLPEVIMHO1</t>
  </si>
  <si>
    <t>HTC 340B Program HEMOPHILIA TREATMENT CENTER 340B108</t>
  </si>
  <si>
    <t>GLPEVIMHO2</t>
  </si>
  <si>
    <t>Hemlibra Customer Service Fees HTC HOCS108</t>
  </si>
  <si>
    <t>GLPEVIMHO3</t>
  </si>
  <si>
    <t>HO HTC DIVISION PROGRAM INCOME HOPJ108</t>
  </si>
  <si>
    <t>GLPEVIMAD5</t>
  </si>
  <si>
    <t>IMRAS MINT Research and Adminstration Group</t>
  </si>
  <si>
    <t>GLPEVMINT1</t>
  </si>
  <si>
    <t>MINT School Credit Hours</t>
  </si>
  <si>
    <t>GLPEVIMAD8</t>
  </si>
  <si>
    <t>4bCFTE Call Agreement</t>
  </si>
  <si>
    <t>GLPEVIMAD9</t>
  </si>
  <si>
    <t>Cardio CCALL Agreement</t>
  </si>
  <si>
    <t>GLPEVMINT2</t>
  </si>
  <si>
    <t>MINT Department Agreement Support</t>
  </si>
  <si>
    <t>GLPEVMINT3</t>
  </si>
  <si>
    <t>MINT Department Assessments</t>
  </si>
  <si>
    <t>GLPEVMINT4</t>
  </si>
  <si>
    <t>Cellular Therapy Call Agreement</t>
  </si>
  <si>
    <t>GLPEVBANER</t>
  </si>
  <si>
    <t>Banner Implementation Project</t>
  </si>
  <si>
    <t>GLPEVIMAD7</t>
  </si>
  <si>
    <t>Hemophilia Treatment Center Indirects</t>
  </si>
  <si>
    <t>GLPEVCPE01</t>
  </si>
  <si>
    <t>VM CPE CHARLES HEUMPHREUS MEMORIAL LECTURE</t>
  </si>
  <si>
    <t>GLPEVCPE02</t>
  </si>
  <si>
    <t>VM CPE ONE HEALTH SYMPOSIUM</t>
  </si>
  <si>
    <t>GLPEVCPE03</t>
  </si>
  <si>
    <t>VM CPE CDFA LIVESTOCK DRUG QUAL IND</t>
  </si>
  <si>
    <t>GLPEVCPE04</t>
  </si>
  <si>
    <t>VM CPE REGENERATIVE MED SYMPOSIUM</t>
  </si>
  <si>
    <t>GLPEVCPE05</t>
  </si>
  <si>
    <t>VM CPE RENAL WEEK HEMODIALYSIS</t>
  </si>
  <si>
    <t>GLPEVCPE06</t>
  </si>
  <si>
    <t>VM CPE VET TECH CELEBRATION</t>
  </si>
  <si>
    <t>GLPEVCPE07</t>
  </si>
  <si>
    <t>VM CPE ON DEMAND CANINE EPILEPSY</t>
  </si>
  <si>
    <t>GLPEVCPE08</t>
  </si>
  <si>
    <t>VM CPE ON DEMAND DIABETES PART 1</t>
  </si>
  <si>
    <t>GLPEVCPE09</t>
  </si>
  <si>
    <t>VM CPE ACVO BASIC SCI COURSE</t>
  </si>
  <si>
    <t>GLPEVCPE10</t>
  </si>
  <si>
    <t>VM CPE VET ACUPUNCTURE COURSE</t>
  </si>
  <si>
    <t>GLPEVCPE11</t>
  </si>
  <si>
    <t>VM CPE INFECTIOUS DISEASE</t>
  </si>
  <si>
    <t>GLPEVCPE12</t>
  </si>
  <si>
    <t>VM CPE RECOVER CPR</t>
  </si>
  <si>
    <t>GLPEVCPE13</t>
  </si>
  <si>
    <t>VM CPE CDFA LIVESTOCK VET FEED DIRECT</t>
  </si>
  <si>
    <t>GLPEVCPE14</t>
  </si>
  <si>
    <t>VM CPE ON DEMAND HEARTWRM</t>
  </si>
  <si>
    <t>GLPEVCPE15</t>
  </si>
  <si>
    <t>VM CPE FALL SYMPOSIUM</t>
  </si>
  <si>
    <t>GLPEVCPE16</t>
  </si>
  <si>
    <t>VM CPE BLOOD BANK BOOT CAMP</t>
  </si>
  <si>
    <t>GLPEVCPE17</t>
  </si>
  <si>
    <t>VM CPE RESPIRATORY ENDOSCOPY</t>
  </si>
  <si>
    <t>GLPEVCPE18</t>
  </si>
  <si>
    <t>VM CPE CHINA STUDY TOUR</t>
  </si>
  <si>
    <t>GLPEVCPE19</t>
  </si>
  <si>
    <t>VM CPE DENTISTRY</t>
  </si>
  <si>
    <t>GLPEVCPE20</t>
  </si>
  <si>
    <t>VM CPE RESPIRATORY ENDOSCOPY LAB</t>
  </si>
  <si>
    <t>GLPEVCPE21</t>
  </si>
  <si>
    <t>VM CPE SMALL ANIMAL CVA</t>
  </si>
  <si>
    <t>GLPEVCPE22</t>
  </si>
  <si>
    <t>VM CPE LARGE ANIMAL CVA</t>
  </si>
  <si>
    <t>GLPEVCPE23</t>
  </si>
  <si>
    <t>VM CPE CANINE REHABILITATION</t>
  </si>
  <si>
    <t>GLPEVCPE24</t>
  </si>
  <si>
    <t>VM CPE WINTER CONFERENCE</t>
  </si>
  <si>
    <t>GLVETMED01</t>
  </si>
  <si>
    <t>VM VMC All Species Imaging Center</t>
  </si>
  <si>
    <t>GLVETMED02</t>
  </si>
  <si>
    <t>VM VMC Dentistry and Oral Surgery Service</t>
  </si>
  <si>
    <t>GLVETMED03</t>
  </si>
  <si>
    <t>VM VMC Cardiology Service</t>
  </si>
  <si>
    <t>GLVETMED04</t>
  </si>
  <si>
    <t>VM VMC Advanced Veterinary Surgery Center</t>
  </si>
  <si>
    <t>GLVETMED05</t>
  </si>
  <si>
    <t>VM VMC San Diego Hobbs UCD Vet Med Ctr of Southern California</t>
  </si>
  <si>
    <t>GLVETMED06</t>
  </si>
  <si>
    <t>VM VMC Livestock and Field Services Center</t>
  </si>
  <si>
    <t>GLVETMED07</t>
  </si>
  <si>
    <t>VM VMC Equine Performance and Rehab Center</t>
  </si>
  <si>
    <t>GLPEVIMHO4</t>
  </si>
  <si>
    <t>IM HTC DEPARTMENT PROGRAM INCOME HOHTC08</t>
  </si>
  <si>
    <t>GLPEVIMRP1</t>
  </si>
  <si>
    <t>IMRP RESIDENTS Program</t>
  </si>
  <si>
    <t>GLUTIL0001</t>
  </si>
  <si>
    <t>Utilities Off Campus PUT</t>
  </si>
  <si>
    <t>GLUTIL0002</t>
  </si>
  <si>
    <t>Utilities On Campus PUT</t>
  </si>
  <si>
    <t>GLUTIL0003</t>
  </si>
  <si>
    <t>Utilities Central Plant PUT</t>
  </si>
  <si>
    <t>GLUTIL0004</t>
  </si>
  <si>
    <t>Utilities Primate Plant PUT</t>
  </si>
  <si>
    <t>GLCBS00001</t>
  </si>
  <si>
    <t>CBS Faculty Salary Reserve</t>
  </si>
  <si>
    <t>GLCBS00002</t>
  </si>
  <si>
    <t>NSTP Faculty Salary Program</t>
  </si>
  <si>
    <t>GLCBS00003</t>
  </si>
  <si>
    <t>CBS Faculty Start up Reserve</t>
  </si>
  <si>
    <t>GLCBS00004</t>
  </si>
  <si>
    <t>CBS Temporary Teaching Reserves</t>
  </si>
  <si>
    <t>GLCBS00005</t>
  </si>
  <si>
    <t>CBS Operations Reserves</t>
  </si>
  <si>
    <t>GLCBS00006</t>
  </si>
  <si>
    <t>CBS Benefits Reserves</t>
  </si>
  <si>
    <t>GLCBS00007</t>
  </si>
  <si>
    <t>CBS Retention Committed Funds</t>
  </si>
  <si>
    <t>GLCES00001</t>
  </si>
  <si>
    <t>CES SWORD AND SANDALS</t>
  </si>
  <si>
    <t>GLCES00002</t>
  </si>
  <si>
    <t>CES 11TH INTL SYMPOSIUM ON LEAF SURFACE</t>
  </si>
  <si>
    <t>GLCES00003</t>
  </si>
  <si>
    <t>CES FOUNDATIONS OF PROCESS ANALYTICS</t>
  </si>
  <si>
    <t>GLCES00004</t>
  </si>
  <si>
    <t>CES BLOOD DRIVE VITALANT</t>
  </si>
  <si>
    <t>GLCES00005</t>
  </si>
  <si>
    <t>CES LACOMMARE PIPA TOUR OF GAZEBO PCL</t>
  </si>
  <si>
    <t>GLCES00006</t>
  </si>
  <si>
    <t>CES LILAHS BAT MITZVAH</t>
  </si>
  <si>
    <t>GLCES00007</t>
  </si>
  <si>
    <t>CES TRANSLATIONAL ESI CONFERENCE</t>
  </si>
  <si>
    <t>GLCES00008</t>
  </si>
  <si>
    <t>CES FPSAC 2023</t>
  </si>
  <si>
    <t>GLCES00009</t>
  </si>
  <si>
    <t>CES CITY OF DAVIS CAMP PUTAH DAY CAMP</t>
  </si>
  <si>
    <t>GLCES00010</t>
  </si>
  <si>
    <t>CES MATT AND LIZS WEDDING</t>
  </si>
  <si>
    <t>GLCES00011</t>
  </si>
  <si>
    <t>CES BURNETT DUTTON WEDDING</t>
  </si>
  <si>
    <t>GLCES00012</t>
  </si>
  <si>
    <t>CES KOINONIA CAMPUS INTEREST GROUP</t>
  </si>
  <si>
    <t>GLCES00013</t>
  </si>
  <si>
    <t>CES Emergency Medicine Hot Topics</t>
  </si>
  <si>
    <t>GLCES00014</t>
  </si>
  <si>
    <t>6TH ANNUAL STAFF BREWING COMPETITIO</t>
  </si>
  <si>
    <t>GLCES00015</t>
  </si>
  <si>
    <t>INFECTIOUS DISEASES CONFERENCE</t>
  </si>
  <si>
    <t>GLCES00016</t>
  </si>
  <si>
    <t>5TH INTERNATIONAL CONF OF FMR1</t>
  </si>
  <si>
    <t>GLCES00017</t>
  </si>
  <si>
    <t>XVI ICSP</t>
  </si>
  <si>
    <t>GLCES00018</t>
  </si>
  <si>
    <t>VARSITY SPIRIT CHEER DANCE CAMP</t>
  </si>
  <si>
    <t>GLCES00019</t>
  </si>
  <si>
    <t>USTA FALL JR TEAM TENNIS SECTIONALS</t>
  </si>
  <si>
    <t>GLCES00020</t>
  </si>
  <si>
    <t>A GRAND AFFAIR RENTALS</t>
  </si>
  <si>
    <t>GLCES00021</t>
  </si>
  <si>
    <t>TERPNET 2023</t>
  </si>
  <si>
    <t>GLCES00022</t>
  </si>
  <si>
    <t>BITS AND BITES</t>
  </si>
  <si>
    <t>GLCES00023</t>
  </si>
  <si>
    <t>PSYCHOTIC DISORDERS 2023</t>
  </si>
  <si>
    <t>GLCES00024</t>
  </si>
  <si>
    <t>EMERGENCY MEDICINE UPDATE HOT</t>
  </si>
  <si>
    <t>GLCES00025</t>
  </si>
  <si>
    <t>40TH ANNUAL NPRC SYMPOSIUM</t>
  </si>
  <si>
    <t>GLCES00026</t>
  </si>
  <si>
    <t>2023 SUMMER TAX INSTITUTE</t>
  </si>
  <si>
    <t>GLCES00027</t>
  </si>
  <si>
    <t>EPA PREP OCTOBER 2023</t>
  </si>
  <si>
    <t>GLCES00028</t>
  </si>
  <si>
    <t>IBD PROFESSIONAL EDUCATION CON</t>
  </si>
  <si>
    <t>GLCES00029</t>
  </si>
  <si>
    <t>GRADUATE AND LAW SCHOOL FAIR</t>
  </si>
  <si>
    <t>GLCES00030</t>
  </si>
  <si>
    <t>HORSE DAY 2023</t>
  </si>
  <si>
    <t>GLCES00031</t>
  </si>
  <si>
    <t>ANESTHESIOLOGY UPDATE</t>
  </si>
  <si>
    <t>GLCES00032</t>
  </si>
  <si>
    <t>GERMAN AM VERTICAL SOLAR AG CONF</t>
  </si>
  <si>
    <t>GLCES00033</t>
  </si>
  <si>
    <t>UC SYSTEMWIDE MARKETING MEET</t>
  </si>
  <si>
    <t>GLCES00034</t>
  </si>
  <si>
    <t>VITALANT BLOOD DRIVE OCT23 MAY24</t>
  </si>
  <si>
    <t>GLCES00035</t>
  </si>
  <si>
    <t>2023 INFORMATION SECURITY SYM</t>
  </si>
  <si>
    <t>GLCES00036</t>
  </si>
  <si>
    <t>PRE HEALTH CONFERENCE 2023</t>
  </si>
  <si>
    <t>GLCES00037</t>
  </si>
  <si>
    <t>PRE HEALTH CONFERENCE 2023 GRP</t>
  </si>
  <si>
    <t>GLCES00038</t>
  </si>
  <si>
    <t>PRE HEALTH CONF 2023 VENDORS</t>
  </si>
  <si>
    <t>GLCES00039</t>
  </si>
  <si>
    <t>CAL DAIRY SUSTAINABILITY SUMMIT</t>
  </si>
  <si>
    <t>GLCES00040</t>
  </si>
  <si>
    <t>USTA NORCAL JUNIOR TRAINING CAMP</t>
  </si>
  <si>
    <t>GLCES00041</t>
  </si>
  <si>
    <t>HUMAN GENOMICS SYMPOSIUM</t>
  </si>
  <si>
    <t>GLCES00042</t>
  </si>
  <si>
    <t>BIOINFORMATICS MAY DEC 2023</t>
  </si>
  <si>
    <t>GLCES00043</t>
  </si>
  <si>
    <t>ULTRASOUND UPDATE VIRTUAL CONF</t>
  </si>
  <si>
    <t>GLCES00044</t>
  </si>
  <si>
    <t>GURU GOBIND SINGH FIELD HOCKEY TOUR</t>
  </si>
  <si>
    <t>GLCES00045</t>
  </si>
  <si>
    <t>GLOBAL LEARNING FAIR</t>
  </si>
  <si>
    <t>GLCES00046</t>
  </si>
  <si>
    <t>PSYMCA 2023</t>
  </si>
  <si>
    <t>GLCES00047</t>
  </si>
  <si>
    <t>WELLS YAMAMOTO WEDDING</t>
  </si>
  <si>
    <t>GLCES00048</t>
  </si>
  <si>
    <t>WHEELHOUSE 2024</t>
  </si>
  <si>
    <t>GLCES00049</t>
  </si>
  <si>
    <t>WHEELHOUSE ADVANCING LEADERS</t>
  </si>
  <si>
    <t>GLCES00050</t>
  </si>
  <si>
    <t>LONDON FARB WEDDING</t>
  </si>
  <si>
    <t>GLCES00051</t>
  </si>
  <si>
    <t>AVEVA SELECT CALIFORNIA WORKSHOP</t>
  </si>
  <si>
    <t>GLCES00052</t>
  </si>
  <si>
    <t>W COLORECTAL CANCER CONSORTIUM CONF</t>
  </si>
  <si>
    <t>GLCES00053</t>
  </si>
  <si>
    <t>GRACEPOINT SUNDAY WORSHIP SERVICE</t>
  </si>
  <si>
    <t>GLCES00054</t>
  </si>
  <si>
    <t>AQM FALL PRACTICES 2023</t>
  </si>
  <si>
    <t>GLCES00055</t>
  </si>
  <si>
    <t>DARTS FALL PRACTICES 2023</t>
  </si>
  <si>
    <t>GLCES00056</t>
  </si>
  <si>
    <t>DWPC FALL PRACTICES 2023</t>
  </si>
  <si>
    <t>GLCES00057</t>
  </si>
  <si>
    <t>DAVIS DIVERS FALL PRACTICES 23</t>
  </si>
  <si>
    <t>GLCES00058</t>
  </si>
  <si>
    <t>HEALTH OF WOMEN CONF 2024</t>
  </si>
  <si>
    <t>GLCES00059</t>
  </si>
  <si>
    <t>EMERGENCY MEDICINE WINTER CONF</t>
  </si>
  <si>
    <t>GLCES00060</t>
  </si>
  <si>
    <t>WELSH WEDDING</t>
  </si>
  <si>
    <t>GLCES00061</t>
  </si>
  <si>
    <t>WHEELHOUSE INST ON LEADERSHIP</t>
  </si>
  <si>
    <t>GLCES00062</t>
  </si>
  <si>
    <t>UC DAVIS HEART FAILURE SUMMIT 2023</t>
  </si>
  <si>
    <t>GLCES00063</t>
  </si>
  <si>
    <t>UC DAVIS 2023 SUPPLIER SHOW</t>
  </si>
  <si>
    <t>GLCES00064</t>
  </si>
  <si>
    <t>DAVIS FOREST SCHOOL PROGRAM</t>
  </si>
  <si>
    <t>GLCES00065</t>
  </si>
  <si>
    <t>KAISER PERMANENTE BIOETHICS CONF</t>
  </si>
  <si>
    <t>GLCES00066</t>
  </si>
  <si>
    <t>FALL WINTER SPRING PROGRAM</t>
  </si>
  <si>
    <t>GLCES00067</t>
  </si>
  <si>
    <t>UCD WOMEN IN TECHNOLOGY</t>
  </si>
  <si>
    <t>GLCES00068</t>
  </si>
  <si>
    <t>CA EXTREME PRECIPITATION SYMPOSIUM</t>
  </si>
  <si>
    <t>GLCES00069</t>
  </si>
  <si>
    <t>CIF SAC JOAQUIN SECTION BASKETBALL</t>
  </si>
  <si>
    <t>GLCES00070</t>
  </si>
  <si>
    <t>CITY OF DAVIS CAMPUS PUTAH DAY CAMP</t>
  </si>
  <si>
    <t>GLCES00071</t>
  </si>
  <si>
    <t>INFECTIOUS DISEASES</t>
  </si>
  <si>
    <t>GLCES00072</t>
  </si>
  <si>
    <t>KAISER EARLY START RETREAT</t>
  </si>
  <si>
    <t>GLCES00073</t>
  </si>
  <si>
    <t>WORD OF LIFE WEDNESDAYS</t>
  </si>
  <si>
    <t>GLCES00074</t>
  </si>
  <si>
    <t>SOM RESEARCH CELEBRATION EVENT</t>
  </si>
  <si>
    <t>GLCES00075</t>
  </si>
  <si>
    <t>HEART RESEARCH DAY 2023</t>
  </si>
  <si>
    <t>GLCES00076</t>
  </si>
  <si>
    <t>NEXT LEVEL FLAG FOOTBALL</t>
  </si>
  <si>
    <t>GLCES00077</t>
  </si>
  <si>
    <t>GLOBAL LEARNING CONFERENCE EVENT</t>
  </si>
  <si>
    <t>GLCES00078</t>
  </si>
  <si>
    <t>EARLY PSYCHOSIS CONFERENCE</t>
  </si>
  <si>
    <t>GLCES00079</t>
  </si>
  <si>
    <t>CHEERSPORT DAVIS CLASSIC</t>
  </si>
  <si>
    <t>GLCES00080</t>
  </si>
  <si>
    <t>VARSITY SPIRIT CHEER CAMP 2024 1</t>
  </si>
  <si>
    <t>GLCES00081</t>
  </si>
  <si>
    <t>VARSITY SPIRIT CHEER CAMP 2024 2</t>
  </si>
  <si>
    <t>GLCES00082</t>
  </si>
  <si>
    <t>SOM RESEARCH CELEBRATION</t>
  </si>
  <si>
    <t>GLCES00083</t>
  </si>
  <si>
    <t>13TH ANNUAL UCD EQUITY SUMMIT</t>
  </si>
  <si>
    <t>GLCES00084</t>
  </si>
  <si>
    <t>DAVIS SR HIGH SCHOOL GRAD 2024</t>
  </si>
  <si>
    <t>GLCES00085</t>
  </si>
  <si>
    <t>AAUW CA TECH TREK</t>
  </si>
  <si>
    <t>GLCES00086</t>
  </si>
  <si>
    <t>GLOBAL LEARNING CONFERENCE</t>
  </si>
  <si>
    <t>GLCES00087</t>
  </si>
  <si>
    <t>GRIDIRON YOUTH FLAG FOOTBALL</t>
  </si>
  <si>
    <t>GLCES00088</t>
  </si>
  <si>
    <t>SINGLE CELL RNASEQ SPAT TRANS</t>
  </si>
  <si>
    <t>GLCES00089</t>
  </si>
  <si>
    <t>2023 DONKEY WELFARE SYMPOSIUM</t>
  </si>
  <si>
    <t>GLCES00090</t>
  </si>
  <si>
    <t>DYNAMICS DAYS 2024</t>
  </si>
  <si>
    <t>GLCES00091</t>
  </si>
  <si>
    <t>CELEBRATION OF LIFE JOHANNES STARK</t>
  </si>
  <si>
    <t>GLCES00092</t>
  </si>
  <si>
    <t>ICDDPS 5</t>
  </si>
  <si>
    <t>GLCES00093</t>
  </si>
  <si>
    <t>NAPA EYE 2024</t>
  </si>
  <si>
    <t>GLCES00094</t>
  </si>
  <si>
    <t>COMP COURSE FLOW CYTOMETRY</t>
  </si>
  <si>
    <t>GLCES00095</t>
  </si>
  <si>
    <t>THE INST FOR ADVANCED STUDIES</t>
  </si>
  <si>
    <t>GLCES00096</t>
  </si>
  <si>
    <t>JOANN LARKEY CELEBRATION OF LIFE</t>
  </si>
  <si>
    <t>GLCES00097</t>
  </si>
  <si>
    <t>SEMINAR SERIES I4CI THOUGHT CONS</t>
  </si>
  <si>
    <t>GLCES00098</t>
  </si>
  <si>
    <t>DAVIS YOUTH SOFTBALL ASSOC BATTING</t>
  </si>
  <si>
    <t>GLCES00099</t>
  </si>
  <si>
    <t>SF KOREAN YOUTH CAMP</t>
  </si>
  <si>
    <t>GLSUWP101V</t>
  </si>
  <si>
    <t>LS Summer Backstop UWP101V</t>
  </si>
  <si>
    <t>GLUWP10100</t>
  </si>
  <si>
    <t>LS Summer Backstop UWP101</t>
  </si>
  <si>
    <t>GLUWP101Y0</t>
  </si>
  <si>
    <t>LS Summer Backstop UWP101Y</t>
  </si>
  <si>
    <t>GLUWP00100</t>
  </si>
  <si>
    <t>LS Summer Backstop UWP001</t>
  </si>
  <si>
    <t>GLUWP001Y0</t>
  </si>
  <si>
    <t>LS Summer Backstop UWP001Y</t>
  </si>
  <si>
    <t>GLUWP007M0</t>
  </si>
  <si>
    <t>LS Summer Backstop UWP007M</t>
  </si>
  <si>
    <t>GLUWP007V0</t>
  </si>
  <si>
    <t>LS Summer Backstop UWP007V</t>
  </si>
  <si>
    <t>GLUWP102E0</t>
  </si>
  <si>
    <t>LS Summer Backstop UWP102E</t>
  </si>
  <si>
    <t>GLUWP102J0</t>
  </si>
  <si>
    <t>LS Summer Backstop UWP102J</t>
  </si>
  <si>
    <t>GLUWP102B0</t>
  </si>
  <si>
    <t>LS Summer Backstop UWP102B</t>
  </si>
  <si>
    <t>GLUWP104A0</t>
  </si>
  <si>
    <t>LS Summer Backstop UWP104A</t>
  </si>
  <si>
    <t>GLUWP104FY</t>
  </si>
  <si>
    <t>LS Summer Backstop UWP104FY</t>
  </si>
  <si>
    <t>GLUWP104F0</t>
  </si>
  <si>
    <t>LS Summer Backstop UWP104F</t>
  </si>
  <si>
    <t>GLUWP104E0</t>
  </si>
  <si>
    <t>LS Summer Backstop UWP104E</t>
  </si>
  <si>
    <t>GLUWP104B0</t>
  </si>
  <si>
    <t>LS Summer Backstop UWP104B</t>
  </si>
  <si>
    <t>GLUWP104D0</t>
  </si>
  <si>
    <t>LS Summer Backstop UWP104D</t>
  </si>
  <si>
    <t>GLUWP104C0</t>
  </si>
  <si>
    <t>LS Summer Backstop UWP104C</t>
  </si>
  <si>
    <t>GLUWP02200</t>
  </si>
  <si>
    <t>LS Summer Backstop UWP022</t>
  </si>
  <si>
    <t>GLDRA41A00</t>
  </si>
  <si>
    <t>LS Summer Backstop DRA41A</t>
  </si>
  <si>
    <t>GLDRA40A00</t>
  </si>
  <si>
    <t>LS Summer Backstop DRA40A</t>
  </si>
  <si>
    <t>GLDRA040A0</t>
  </si>
  <si>
    <t>LS Summer Backstop DRA040A</t>
  </si>
  <si>
    <t>GLDRA43A00</t>
  </si>
  <si>
    <t>LS Summer Backstop DRA43A</t>
  </si>
  <si>
    <t>GLDRA043A0</t>
  </si>
  <si>
    <t>LS Summer Backstop DRA043A</t>
  </si>
  <si>
    <t>GLDRA01400</t>
  </si>
  <si>
    <t>LS Summer Backstop DRA014</t>
  </si>
  <si>
    <t>GLDRA02000</t>
  </si>
  <si>
    <t>LS Summer Backstop DRA020</t>
  </si>
  <si>
    <t>GLDRA01000</t>
  </si>
  <si>
    <t>LS Summer Backstop DRA010</t>
  </si>
  <si>
    <t>GLSTA10300</t>
  </si>
  <si>
    <t>LS Summer Backstop STA103</t>
  </si>
  <si>
    <t>GLSTA131B0</t>
  </si>
  <si>
    <t>LS Summer Backstop STA131B</t>
  </si>
  <si>
    <t>GLSTA130A0</t>
  </si>
  <si>
    <t>LS Summer Backstop STA130A</t>
  </si>
  <si>
    <t>GLSTA130B0</t>
  </si>
  <si>
    <t>LS Summer Backstop STA130B</t>
  </si>
  <si>
    <t>GLSPA11600</t>
  </si>
  <si>
    <t>LS Summer Backstop SPA116</t>
  </si>
  <si>
    <t>GLSPA00300</t>
  </si>
  <si>
    <t>LS Summer Backstop SPA003</t>
  </si>
  <si>
    <t>GLSPA00100</t>
  </si>
  <si>
    <t>LS Summer Backstop SPA001</t>
  </si>
  <si>
    <t>GLSPA00200</t>
  </si>
  <si>
    <t>LS Summer Backstop SPA002</t>
  </si>
  <si>
    <t>GLSPA022V0</t>
  </si>
  <si>
    <t>LS Summer Backstop SPA022V</t>
  </si>
  <si>
    <t>GLSPA021V0</t>
  </si>
  <si>
    <t>LS Summer Backstop SPA021V</t>
  </si>
  <si>
    <t>GLSPA10000</t>
  </si>
  <si>
    <t>LS Summer Backstop SPA100</t>
  </si>
  <si>
    <t>GLSPA15900</t>
  </si>
  <si>
    <t>LS Summer Backstop SPA159</t>
  </si>
  <si>
    <t>GLSOC00100</t>
  </si>
  <si>
    <t>LS Summer Backstop SOC001</t>
  </si>
  <si>
    <t>GLSOC14000</t>
  </si>
  <si>
    <t>LS Summer Backstop SOC140</t>
  </si>
  <si>
    <t>GLRST04500</t>
  </si>
  <si>
    <t>LS Summer Backstop RST045</t>
  </si>
  <si>
    <t>GLRST01200</t>
  </si>
  <si>
    <t>LS Summer Backstop RST012</t>
  </si>
  <si>
    <t>GLRST08000</t>
  </si>
  <si>
    <t>LS Summer Backstop RST080</t>
  </si>
  <si>
    <t>GLRST001C0</t>
  </si>
  <si>
    <t>LS Summer Backstop RST001C</t>
  </si>
  <si>
    <t>GLPSC14100</t>
  </si>
  <si>
    <t>LS Summer Backstop PSC141</t>
  </si>
  <si>
    <t>GLPSC12Y00</t>
  </si>
  <si>
    <t>LS Summer Backstop PSC12Y</t>
  </si>
  <si>
    <t>GLPSC04100</t>
  </si>
  <si>
    <t>LS Summer Backstop PSC041</t>
  </si>
  <si>
    <t>GLPSC103A0</t>
  </si>
  <si>
    <t>LS Summer Backstop PSC103A</t>
  </si>
  <si>
    <t>GLPOL00100</t>
  </si>
  <si>
    <t>LS Summer Backstop POL001</t>
  </si>
  <si>
    <t>GLPOL16800</t>
  </si>
  <si>
    <t>LS Summer Backstop POL168</t>
  </si>
  <si>
    <t>GLPOL00300</t>
  </si>
  <si>
    <t>LS Summer Backstop POL003</t>
  </si>
  <si>
    <t>GLPOL00200</t>
  </si>
  <si>
    <t>LS Summer Backstop POL002</t>
  </si>
  <si>
    <t>GLPOL165V0</t>
  </si>
  <si>
    <t>LS Summer Backstop POL165V</t>
  </si>
  <si>
    <t>GLPOL011C0</t>
  </si>
  <si>
    <t>LS Summer Backstop POL011C</t>
  </si>
  <si>
    <t>GLPHY009A0</t>
  </si>
  <si>
    <t>LS Summer Backstop PHY009A</t>
  </si>
  <si>
    <t>GLPHY009D0</t>
  </si>
  <si>
    <t>LS Summer Backstop PHY009D</t>
  </si>
  <si>
    <t>GLPHY009C0</t>
  </si>
  <si>
    <t>LS Summer Backstop PHY009C</t>
  </si>
  <si>
    <t>GLPHY009B0</t>
  </si>
  <si>
    <t>LS Summer Backstop PHY009B</t>
  </si>
  <si>
    <t>GLPHY007A0</t>
  </si>
  <si>
    <t>LS Summer Backstop PHY007A</t>
  </si>
  <si>
    <t>GLPHY007B0</t>
  </si>
  <si>
    <t>LS Summer Backstop PHY007B</t>
  </si>
  <si>
    <t>GLPHY007C0</t>
  </si>
  <si>
    <t>LS Summer Backstop PHY007C</t>
  </si>
  <si>
    <t>GLPHY001A0</t>
  </si>
  <si>
    <t>LS Summer Backstop PHY001A</t>
  </si>
  <si>
    <t>GLPHI00500</t>
  </si>
  <si>
    <t>LS Summer Backstop PHI005</t>
  </si>
  <si>
    <t>GLPHI11200</t>
  </si>
  <si>
    <t>LS Summer Backstop PHI112</t>
  </si>
  <si>
    <t>GLPHI10100</t>
  </si>
  <si>
    <t>LS Summer Backstop PHI101</t>
  </si>
  <si>
    <t>GLPHI13G00</t>
  </si>
  <si>
    <t>LS Summer Backstop PHI13G</t>
  </si>
  <si>
    <t>GLNAS00500</t>
  </si>
  <si>
    <t>LS Summer Backstop NAS005</t>
  </si>
  <si>
    <t>GLNAS00100</t>
  </si>
  <si>
    <t>LS Summer Backstop NAS001</t>
  </si>
  <si>
    <t>GLMUS11700</t>
  </si>
  <si>
    <t>LS Summer Backstop MUS117</t>
  </si>
  <si>
    <t>GLMUS10600</t>
  </si>
  <si>
    <t>LS Summer Backstop MUS106</t>
  </si>
  <si>
    <t>GLMUS003A0</t>
  </si>
  <si>
    <t>LS Summer Backstop MUS003A</t>
  </si>
  <si>
    <t>GLMAT16700</t>
  </si>
  <si>
    <t>LS Summer Backstop MAT167</t>
  </si>
  <si>
    <t>GLMAT21B00</t>
  </si>
  <si>
    <t>LS Summer Backstop MAT21B</t>
  </si>
  <si>
    <t>GLMAT21A00</t>
  </si>
  <si>
    <t>LS Summer Backstop MAT21A</t>
  </si>
  <si>
    <t>GLMAT21C00</t>
  </si>
  <si>
    <t>LS Summer Backstop MAT21C</t>
  </si>
  <si>
    <t>GLMAT17A00</t>
  </si>
  <si>
    <t>LS Summer Backstop MAT17A</t>
  </si>
  <si>
    <t>GLMAT17B00</t>
  </si>
  <si>
    <t>LS Summer Backstop MAT17B</t>
  </si>
  <si>
    <t>GLMAT17C00</t>
  </si>
  <si>
    <t>LS Summer Backstop MAT17C</t>
  </si>
  <si>
    <t>GLMAT22B00</t>
  </si>
  <si>
    <t>LS Summer Backstop MAT22B</t>
  </si>
  <si>
    <t>GLMAT10800</t>
  </si>
  <si>
    <t>LS Summer Backstop MAT108</t>
  </si>
  <si>
    <t>GLMAT22A00</t>
  </si>
  <si>
    <t>LS Summer Backstop MAT22A</t>
  </si>
  <si>
    <t>GLMAT150A0</t>
  </si>
  <si>
    <t>LS Summer Backstop MAT150A</t>
  </si>
  <si>
    <t>GLMAT128A0</t>
  </si>
  <si>
    <t>LS Summer Backstop MAT128A</t>
  </si>
  <si>
    <t>GLMAT135A0</t>
  </si>
  <si>
    <t>LS Summer Backstop MAT135A</t>
  </si>
  <si>
    <t>GLMAT127A0</t>
  </si>
  <si>
    <t>LS Summer Backstop MAT127A</t>
  </si>
  <si>
    <t>GLMAT127C0</t>
  </si>
  <si>
    <t>LS Summer Backstop MAT127C</t>
  </si>
  <si>
    <t>GLMAT127B0</t>
  </si>
  <si>
    <t>LS Summer Backstop MAT127B</t>
  </si>
  <si>
    <t>GLMAT16B00</t>
  </si>
  <si>
    <t>LS Summer Backstop MAT16B</t>
  </si>
  <si>
    <t>GLMAT16A00</t>
  </si>
  <si>
    <t>LS Summer Backstop MAT16A</t>
  </si>
  <si>
    <t>GLMAT16C00</t>
  </si>
  <si>
    <t>LS Summer Backstop MAT16C</t>
  </si>
  <si>
    <t>GLMAT21D00</t>
  </si>
  <si>
    <t>LS Summer Backstop MAT21D</t>
  </si>
  <si>
    <t>GLLIN17700</t>
  </si>
  <si>
    <t>LS Summer Backstop LIN177</t>
  </si>
  <si>
    <t>GLLIN001Y0</t>
  </si>
  <si>
    <t>LS Summer Backstop LIN001Y</t>
  </si>
  <si>
    <t>GLLIN103A0</t>
  </si>
  <si>
    <t>LS Summer Backstop LIN103A</t>
  </si>
  <si>
    <t>GLLIN103B0</t>
  </si>
  <si>
    <t>LS Summer Backstop LIN103B</t>
  </si>
  <si>
    <t>GLHUM002A0</t>
  </si>
  <si>
    <t>LS Summer Backstop HUM002A</t>
  </si>
  <si>
    <t>GLHMR13800</t>
  </si>
  <si>
    <t>LS Summer Backstop HMR138</t>
  </si>
  <si>
    <t>GLHMR140A0</t>
  </si>
  <si>
    <t>LS Summer Backstop HMR140A</t>
  </si>
  <si>
    <t>GLHMR13000</t>
  </si>
  <si>
    <t>LS Summer Backstop HMR130</t>
  </si>
  <si>
    <t>GLHMR162Y0</t>
  </si>
  <si>
    <t>LS Summer Backstop HMR162Y</t>
  </si>
  <si>
    <t>GLHIS195C0</t>
  </si>
  <si>
    <t>LS Summer Backstop HIS195C</t>
  </si>
  <si>
    <t>GLHIS009A0</t>
  </si>
  <si>
    <t>LS Summer Backstop HIS009A</t>
  </si>
  <si>
    <t>GLHIS17A00</t>
  </si>
  <si>
    <t>LS Summer Backstop HIS17A</t>
  </si>
  <si>
    <t>GLHIS10B00</t>
  </si>
  <si>
    <t>LS Summer Backstop HIS10B</t>
  </si>
  <si>
    <t>GLGER00100</t>
  </si>
  <si>
    <t>LS Summer Backstop GER001</t>
  </si>
  <si>
    <t>GLWMS17000</t>
  </si>
  <si>
    <t>LS Summer Backstop WMS170</t>
  </si>
  <si>
    <t>GLFRE00300</t>
  </si>
  <si>
    <t>LS Summer Backstop FRE003</t>
  </si>
  <si>
    <t>GLFRE00100</t>
  </si>
  <si>
    <t>LS Summer Backstop FRE001</t>
  </si>
  <si>
    <t>GLFRE00200</t>
  </si>
  <si>
    <t>LS Summer Backstop FRE002</t>
  </si>
  <si>
    <t>GLENL13000</t>
  </si>
  <si>
    <t>LS Summer Backstop ENL130</t>
  </si>
  <si>
    <t>GLENL00300</t>
  </si>
  <si>
    <t>LS Summer Backstop ENL003</t>
  </si>
  <si>
    <t>GLENL110A0</t>
  </si>
  <si>
    <t>LS Summer Backstop ENL110A</t>
  </si>
  <si>
    <t>GLENL04400</t>
  </si>
  <si>
    <t>LS Summer Backstop ENL044</t>
  </si>
  <si>
    <t>GLENL05F00</t>
  </si>
  <si>
    <t>LS Summer Backstop ENL05F</t>
  </si>
  <si>
    <t>GLENL16600</t>
  </si>
  <si>
    <t>LS Summer Backstop ENL166</t>
  </si>
  <si>
    <t>GLENL11100</t>
  </si>
  <si>
    <t>LS Summer Backstop ENL111</t>
  </si>
  <si>
    <t>GLENL05200</t>
  </si>
  <si>
    <t>LS Summer Backstop ENL052</t>
  </si>
  <si>
    <t>GLENL17300</t>
  </si>
  <si>
    <t>LS Summer Backstop ENL173</t>
  </si>
  <si>
    <t>GLENL11700</t>
  </si>
  <si>
    <t>LS Summer Backstop ENL117</t>
  </si>
  <si>
    <t>GLENL003A0</t>
  </si>
  <si>
    <t>LS Summer Backstop ENL003A</t>
  </si>
  <si>
    <t>GLECN10200</t>
  </si>
  <si>
    <t>LS Summer Backstop ECN102</t>
  </si>
  <si>
    <t>GLECN10100</t>
  </si>
  <si>
    <t>LS Summer Backstop ECN101</t>
  </si>
  <si>
    <t>GLECN100A0</t>
  </si>
  <si>
    <t>LS Summer Backstop ECN100A</t>
  </si>
  <si>
    <t>GLECN100B0</t>
  </si>
  <si>
    <t>LS Summer Backstop ECN100B</t>
  </si>
  <si>
    <t>GLECN001BV</t>
  </si>
  <si>
    <t>LS Summer Backstop ECN001BV</t>
  </si>
  <si>
    <t>GLECN001B0</t>
  </si>
  <si>
    <t>LS Summer Backstop ECN001B</t>
  </si>
  <si>
    <t>GLECN001AV</t>
  </si>
  <si>
    <t>LS Summer Backstop ECN001AV</t>
  </si>
  <si>
    <t>GLECN001A0</t>
  </si>
  <si>
    <t>LS Summer Backstop ECN001A</t>
  </si>
  <si>
    <t>GLGEL00100</t>
  </si>
  <si>
    <t>LS Summer Backstop GEL001</t>
  </si>
  <si>
    <t>GLGEL00200</t>
  </si>
  <si>
    <t>LS Summer Backstop GEL002</t>
  </si>
  <si>
    <t>GLGEL01600</t>
  </si>
  <si>
    <t>LS Summer Backstop GEL016</t>
  </si>
  <si>
    <t>GLDES05100</t>
  </si>
  <si>
    <t>LS Summer Backstop DES051</t>
  </si>
  <si>
    <t>GLDES11100</t>
  </si>
  <si>
    <t>LS Summer Backstop DES111</t>
  </si>
  <si>
    <t>GLDES01400</t>
  </si>
  <si>
    <t>LS Summer Backstop DES014</t>
  </si>
  <si>
    <t>GLDES01500</t>
  </si>
  <si>
    <t>LS Summer Backstop DES015</t>
  </si>
  <si>
    <t>GLDES01600</t>
  </si>
  <si>
    <t>LS Summer Backstop DES016</t>
  </si>
  <si>
    <t>GLDES11700</t>
  </si>
  <si>
    <t>LS Summer Backstop DES117</t>
  </si>
  <si>
    <t>GLDES11500</t>
  </si>
  <si>
    <t>LS Summer Backstop DES115</t>
  </si>
  <si>
    <t>GLDES16100</t>
  </si>
  <si>
    <t>LS Summer Backstop DES161</t>
  </si>
  <si>
    <t>GLDES15100</t>
  </si>
  <si>
    <t>LS Summer Backstop DES151</t>
  </si>
  <si>
    <t>GLDES11200</t>
  </si>
  <si>
    <t>LS Summer Backstop DES112</t>
  </si>
  <si>
    <t>GLDES11600</t>
  </si>
  <si>
    <t>LS Summer Backstop DES116</t>
  </si>
  <si>
    <t>GLCOM00400</t>
  </si>
  <si>
    <t>LS Summer Backstop COM004</t>
  </si>
  <si>
    <t>GLCOM00300</t>
  </si>
  <si>
    <t>LS Summer Backstop COM003</t>
  </si>
  <si>
    <t>GLCMN14700</t>
  </si>
  <si>
    <t>LS Summer Backstop CMN147</t>
  </si>
  <si>
    <t>GLCMN10100</t>
  </si>
  <si>
    <t>LS Summer Backstop CMN101</t>
  </si>
  <si>
    <t>GLCMN150V0</t>
  </si>
  <si>
    <t>LS Summer Backstop CMN150V</t>
  </si>
  <si>
    <t>GLCMN170V0</t>
  </si>
  <si>
    <t>LS Summer Backstop CMN170V</t>
  </si>
  <si>
    <t>GLCMN10200</t>
  </si>
  <si>
    <t>LS Summer Backstop CMN102</t>
  </si>
  <si>
    <t>GLCMN003Y0</t>
  </si>
  <si>
    <t>LS Summer Backstop CMN003Y</t>
  </si>
  <si>
    <t>GLCMN010V0</t>
  </si>
  <si>
    <t>LS Summer Backstop CMN010V</t>
  </si>
  <si>
    <t>GLCMN14000</t>
  </si>
  <si>
    <t>LS Summer Backstop CMN140</t>
  </si>
  <si>
    <t>GLCMN00100</t>
  </si>
  <si>
    <t>LS Summer Backstop CMN001</t>
  </si>
  <si>
    <t>GLCMN152V0</t>
  </si>
  <si>
    <t>LS Summer Backstop CMN152V</t>
  </si>
  <si>
    <t>GLCMN176V0</t>
  </si>
  <si>
    <t>LS Summer Backstop CMN176V</t>
  </si>
  <si>
    <t>GLCDM13000</t>
  </si>
  <si>
    <t>LS Summer Backstop CDM130</t>
  </si>
  <si>
    <t>GLCDM02000</t>
  </si>
  <si>
    <t>LS Summer Backstop CDM020</t>
  </si>
  <si>
    <t>GLCDM15600</t>
  </si>
  <si>
    <t>LS Summer Backstop CDM156</t>
  </si>
  <si>
    <t>GLCDM16700</t>
  </si>
  <si>
    <t>LS Summer Backstop CDM167</t>
  </si>
  <si>
    <t>GLCHN00900</t>
  </si>
  <si>
    <t>LS Summer Backstop CHN009</t>
  </si>
  <si>
    <t>GLCHI17200</t>
  </si>
  <si>
    <t>LS Summer Backstop CHI172</t>
  </si>
  <si>
    <t>GLCHI17000</t>
  </si>
  <si>
    <t>LS Summer Backstop CHI170</t>
  </si>
  <si>
    <t>GLCHI14800</t>
  </si>
  <si>
    <t>LS Summer Backstop CHI148</t>
  </si>
  <si>
    <t>GLCHI16100</t>
  </si>
  <si>
    <t>LS Summer Backstop CHI161</t>
  </si>
  <si>
    <t>GLCHE110A0</t>
  </si>
  <si>
    <t>LS Summer Backstop CHE110A</t>
  </si>
  <si>
    <t>GLCHE110B0</t>
  </si>
  <si>
    <t>LS Summer Backstop CHE110B</t>
  </si>
  <si>
    <t>GLCHE001V0</t>
  </si>
  <si>
    <t>LS Summer Backstop CHE001V</t>
  </si>
  <si>
    <t>GLASA11500</t>
  </si>
  <si>
    <t>LS Summer Backstop ASA115</t>
  </si>
  <si>
    <t>GLAHI16400</t>
  </si>
  <si>
    <t>LS Summer Backstop AHI164</t>
  </si>
  <si>
    <t>GLAHI15000</t>
  </si>
  <si>
    <t>LS Summer Backstop AHI150</t>
  </si>
  <si>
    <t>GLART010F0</t>
  </si>
  <si>
    <t>LS Summer Backstop ART010F</t>
  </si>
  <si>
    <t>GLART00200</t>
  </si>
  <si>
    <t>LS Summer Backstop ART002</t>
  </si>
  <si>
    <t>GLART00700</t>
  </si>
  <si>
    <t>LS Summer Backstop ART007</t>
  </si>
  <si>
    <t>GLART00900</t>
  </si>
  <si>
    <t>LS Summer Backstop ART009</t>
  </si>
  <si>
    <t>GLART103AN</t>
  </si>
  <si>
    <t>LS Summer Backstop ART103AN</t>
  </si>
  <si>
    <t>GLANT15200</t>
  </si>
  <si>
    <t>LS Summer Backstop ANT152</t>
  </si>
  <si>
    <t>GLANT15300</t>
  </si>
  <si>
    <t>LS Summer Backstop ANT153</t>
  </si>
  <si>
    <t>GLANT156A0</t>
  </si>
  <si>
    <t>LS Summer Backstop ANT156A</t>
  </si>
  <si>
    <t>GLAMS13000</t>
  </si>
  <si>
    <t>LS Summer Backstop AMS130</t>
  </si>
  <si>
    <t>GLAMS15700</t>
  </si>
  <si>
    <t>LS Summer Backstop AMS157</t>
  </si>
  <si>
    <t>GLAMS05900</t>
  </si>
  <si>
    <t>LS Summer Backstop AMS059</t>
  </si>
  <si>
    <t>GLAMS15200</t>
  </si>
  <si>
    <t>LS Summer Backstop AMS152</t>
  </si>
  <si>
    <t>GLAAS13300</t>
  </si>
  <si>
    <t>LS Summer Backstop AAS133</t>
  </si>
  <si>
    <t>GLDES13100</t>
  </si>
  <si>
    <t>LS Summer Backstop DES131</t>
  </si>
  <si>
    <t>GLPMC00000</t>
  </si>
  <si>
    <t>MondaviEvents CCPB Ellen Forney 3121</t>
  </si>
  <si>
    <t>GLPMC00001</t>
  </si>
  <si>
    <t>MondaviEvents Home Stage Project DatesArtists Vary</t>
  </si>
  <si>
    <t>GLPMC00002</t>
  </si>
  <si>
    <t>MondaviEvents Alexander String Quartet 1</t>
  </si>
  <si>
    <t>GLPMC00003</t>
  </si>
  <si>
    <t>MondaviEvents Alexander String Quartet 2</t>
  </si>
  <si>
    <t>GLPMC00004</t>
  </si>
  <si>
    <t>MondaviEvents Alexander String Quartet 3</t>
  </si>
  <si>
    <t>GLPMC00005</t>
  </si>
  <si>
    <t>MondaviEvents Ronald K Brown Evidence</t>
  </si>
  <si>
    <t>GLPMC00006</t>
  </si>
  <si>
    <t>MondaviEvents Circa Humans 20</t>
  </si>
  <si>
    <t>GLPMC00007</t>
  </si>
  <si>
    <t>MondaviEvents Circus and Its Others</t>
  </si>
  <si>
    <t>GLPMC00008</t>
  </si>
  <si>
    <t>MondaviEvents Delfeayo Marsalis</t>
  </si>
  <si>
    <t>GLPMC00009</t>
  </si>
  <si>
    <t>MondaviEvents Arturo OFarrill</t>
  </si>
  <si>
    <t>GLPMC00010</t>
  </si>
  <si>
    <t>MondaviEvents Still Will Be Heard</t>
  </si>
  <si>
    <t>GLPMC00011</t>
  </si>
  <si>
    <t>MondaviEvents Hard Luck Cherry Pocket</t>
  </si>
  <si>
    <t>GLPMC00012</t>
  </si>
  <si>
    <t>MondaviEvents Ibram X Kendi</t>
  </si>
  <si>
    <t>GLPMC00013</t>
  </si>
  <si>
    <t>MondaviEvents Fran Lebowitz</t>
  </si>
  <si>
    <t>GLPMC00014</t>
  </si>
  <si>
    <t>MondaviEvents Chamber Music of Lincoln Ctr</t>
  </si>
  <si>
    <t>GLPMC00015</t>
  </si>
  <si>
    <t>MondaviEvents Mean Girls</t>
  </si>
  <si>
    <t>GLPMC00016</t>
  </si>
  <si>
    <t>MondaviEvents Pamyua</t>
  </si>
  <si>
    <t>GLPMC00017</t>
  </si>
  <si>
    <t>MondaviEvents Royal Philharmonic Orchestra</t>
  </si>
  <si>
    <t>GLPMC00018</t>
  </si>
  <si>
    <t>MondaviEvents Eliza Jane Schneider</t>
  </si>
  <si>
    <t>GLPMC00019</t>
  </si>
  <si>
    <t>MondaviEvents David Sedaris 1</t>
  </si>
  <si>
    <t>GLPMC00020</t>
  </si>
  <si>
    <t>MondaviEvents Damien Sneed</t>
  </si>
  <si>
    <t>GLPMC00021</t>
  </si>
  <si>
    <t>MondaviEvents Academy of St Martin</t>
  </si>
  <si>
    <t>GLPMC00022</t>
  </si>
  <si>
    <t>MondaviEvents Veronica Swift</t>
  </si>
  <si>
    <t>GLPMC00023</t>
  </si>
  <si>
    <t>MondaviEvents Christopher Taylor 1</t>
  </si>
  <si>
    <t>GLPMC00024</t>
  </si>
  <si>
    <t>MondaviEvents Alexander String Quartet 4</t>
  </si>
  <si>
    <t>GLPMC00025</t>
  </si>
  <si>
    <t>MondaviEvents David Sedaris 2</t>
  </si>
  <si>
    <t>GLPMC00026</t>
  </si>
  <si>
    <t>MondaviEvents FY24 Wanda Sykes</t>
  </si>
  <si>
    <t>GLPMC00027</t>
  </si>
  <si>
    <t>Alexander String Quartet 1</t>
  </si>
  <si>
    <t>GLPMC00028</t>
  </si>
  <si>
    <t>Alexander String Quartet 2</t>
  </si>
  <si>
    <t>GLPMC00029</t>
  </si>
  <si>
    <t>Alexander String Quartet 3</t>
  </si>
  <si>
    <t>GLPMC00030</t>
  </si>
  <si>
    <t>Triplets of Belleville</t>
  </si>
  <si>
    <t>GLPMC00031</t>
  </si>
  <si>
    <t>Branford Marsalis Quartet</t>
  </si>
  <si>
    <t>GLPMC00032</t>
  </si>
  <si>
    <t>Charles Blow</t>
  </si>
  <si>
    <t>GLPMC00033</t>
  </si>
  <si>
    <t>Emmet Cohen Organ Trio</t>
  </si>
  <si>
    <t>GLPMC00034</t>
  </si>
  <si>
    <t>Cirque Mechanics</t>
  </si>
  <si>
    <t>GLPMC00035</t>
  </si>
  <si>
    <t>Coco Live to Film Concert</t>
  </si>
  <si>
    <t>GLPMC00036</t>
  </si>
  <si>
    <t>Groupo Corpo</t>
  </si>
  <si>
    <t>GLPMC00037</t>
  </si>
  <si>
    <t>Curtis on Tour</t>
  </si>
  <si>
    <t>GLPMC00038</t>
  </si>
  <si>
    <t>Cory Wong</t>
  </si>
  <si>
    <t>GLPMC00039</t>
  </si>
  <si>
    <t>Danu</t>
  </si>
  <si>
    <t>GLPMC00040</t>
  </si>
  <si>
    <t>Dino Light</t>
  </si>
  <si>
    <t>GLPMC00041</t>
  </si>
  <si>
    <t>Dreamers Circus</t>
  </si>
  <si>
    <t>GLPMC00042</t>
  </si>
  <si>
    <t>Julie Fowlis</t>
  </si>
  <si>
    <t>GLPMC00043</t>
  </si>
  <si>
    <t>Frankenstein SMAT</t>
  </si>
  <si>
    <t>GLPMC00044</t>
  </si>
  <si>
    <t>Tord Gustavsen Trio</t>
  </si>
  <si>
    <t>GLPMC00045</t>
  </si>
  <si>
    <t>Dance Theatre of Harlem</t>
  </si>
  <si>
    <t>GLPMC00046</t>
  </si>
  <si>
    <t>Miho Hazama</t>
  </si>
  <si>
    <t>GLPMC00047</t>
  </si>
  <si>
    <t>Hiromis Sonicwonder</t>
  </si>
  <si>
    <t>GLPMC00048</t>
  </si>
  <si>
    <t>Dr Cynthia Miller Idriss</t>
  </si>
  <si>
    <t>GLPMC00049</t>
  </si>
  <si>
    <t>AIM by Kyle Abraham</t>
  </si>
  <si>
    <t>GLPMC00050</t>
  </si>
  <si>
    <t>Lakecia Benjamin Quartet</t>
  </si>
  <si>
    <t>GLPMC00051</t>
  </si>
  <si>
    <t>Lara Downes</t>
  </si>
  <si>
    <t>GLPMC00052</t>
  </si>
  <si>
    <t>Fran Lebowitz</t>
  </si>
  <si>
    <t>GLPMC00053</t>
  </si>
  <si>
    <t>Lila Downes</t>
  </si>
  <si>
    <t>GLPMC00054</t>
  </si>
  <si>
    <t>Chamber Music Society Lincoln</t>
  </si>
  <si>
    <t>GLPMC00055</t>
  </si>
  <si>
    <t>German Lopez</t>
  </si>
  <si>
    <t>GLPMC00056</t>
  </si>
  <si>
    <t>Sinfonica de Mineria</t>
  </si>
  <si>
    <t>GLPMC00057</t>
  </si>
  <si>
    <t>Nickle Creek</t>
  </si>
  <si>
    <t>GLPMC00058</t>
  </si>
  <si>
    <t>Mark OConnor Appalachian</t>
  </si>
  <si>
    <t>GLPMC00059</t>
  </si>
  <si>
    <t>Renee Fleming</t>
  </si>
  <si>
    <t>GLPMC00060</t>
  </si>
  <si>
    <t>Rising Stars of Opera</t>
  </si>
  <si>
    <t>GLPMC00061</t>
  </si>
  <si>
    <t>Samara Joy</t>
  </si>
  <si>
    <t>GLPMC00062</t>
  </si>
  <si>
    <t>Jordi Savall</t>
  </si>
  <si>
    <t>GLPMC00063</t>
  </si>
  <si>
    <t>David Sedaris</t>
  </si>
  <si>
    <t>GLPMC00064</t>
  </si>
  <si>
    <t>Sewam American Indian Dance</t>
  </si>
  <si>
    <t>GLPMC00065</t>
  </si>
  <si>
    <t>San Francisco Symphony</t>
  </si>
  <si>
    <t>GLPMC00066</t>
  </si>
  <si>
    <t>Shakti 50th Anniversary Tour</t>
  </si>
  <si>
    <t>GLPMC00067</t>
  </si>
  <si>
    <t>Molly Shannon</t>
  </si>
  <si>
    <t>GLPMC00068</t>
  </si>
  <si>
    <t>Silk Road and Rhiannon Giddens</t>
  </si>
  <si>
    <t>GLPMC00069</t>
  </si>
  <si>
    <t>Snarky Puppy</t>
  </si>
  <si>
    <t>GLPMC00070</t>
  </si>
  <si>
    <t>SAYS</t>
  </si>
  <si>
    <t>GLPMC00071</t>
  </si>
  <si>
    <t>Academy of St Martin</t>
  </si>
  <si>
    <t>GLPMC00073</t>
  </si>
  <si>
    <t>WTW Thanhha Lai</t>
  </si>
  <si>
    <t>GLPMC00074</t>
  </si>
  <si>
    <t>Urland</t>
  </si>
  <si>
    <t>GLPMC00075</t>
  </si>
  <si>
    <t>Matthew Whitaker Quartet</t>
  </si>
  <si>
    <t>GLSH000000</t>
  </si>
  <si>
    <t>SA Citations of Excellence Award</t>
  </si>
  <si>
    <t>GLSH000001</t>
  </si>
  <si>
    <t>SA Dependent Scholarship</t>
  </si>
  <si>
    <t>GLSH000002</t>
  </si>
  <si>
    <t>SA Kathleen Moore Scholarship</t>
  </si>
  <si>
    <t>GLSH000003</t>
  </si>
  <si>
    <t>SA Latinx Staff Faculty Scholarship</t>
  </si>
  <si>
    <t>GLSH000004</t>
  </si>
  <si>
    <t>SA Retiree Assoc Career Enh Scholarship</t>
  </si>
  <si>
    <t>GLSH000005</t>
  </si>
  <si>
    <t>SA Staff Scholarship</t>
  </si>
  <si>
    <t>GLSH000006</t>
  </si>
  <si>
    <t>SA UCDH AAFSA Scholarship</t>
  </si>
  <si>
    <t>GLSH000007</t>
  </si>
  <si>
    <t>SA UCDH Pride Scholarship</t>
  </si>
  <si>
    <t>GLSH000008</t>
  </si>
  <si>
    <t>SA UCDMC Scholarship</t>
  </si>
  <si>
    <t>GLSH000009</t>
  </si>
  <si>
    <t>SA Vanderhoef Staff Scholarship</t>
  </si>
  <si>
    <t>GLSH000010</t>
  </si>
  <si>
    <t>Bradshaw Engaged Student Scholarship</t>
  </si>
  <si>
    <t>GLSAFE0028</t>
  </si>
  <si>
    <t>FD Strike Team</t>
  </si>
  <si>
    <t>GLSAFE0001</t>
  </si>
  <si>
    <t>BSAS Bee Biology Lighting</t>
  </si>
  <si>
    <t>GLSAFE0002</t>
  </si>
  <si>
    <t>BSAS Beef Dairy Horse Lighting</t>
  </si>
  <si>
    <t>GLSAFE0003</t>
  </si>
  <si>
    <t>BSAS Bicycle Education</t>
  </si>
  <si>
    <t>GLSAFE0004</t>
  </si>
  <si>
    <t>BSAS BMS Security Fencing</t>
  </si>
  <si>
    <t>GLSAFE0005</t>
  </si>
  <si>
    <t>BSAS Dangerous Walkways</t>
  </si>
  <si>
    <t>GLSAFE0006</t>
  </si>
  <si>
    <t>BSAS Field Safety Supplies and Training</t>
  </si>
  <si>
    <t>GLSAFE0007</t>
  </si>
  <si>
    <t>BSAS IR4 Lab Improvement</t>
  </si>
  <si>
    <t>GLSAFE0008</t>
  </si>
  <si>
    <t>BSAS Off Road Field Safety</t>
  </si>
  <si>
    <t>GLSAFE0009</t>
  </si>
  <si>
    <t>BSAS Oldroyd Fieldwork Protection</t>
  </si>
  <si>
    <t>GLSAFE0010</t>
  </si>
  <si>
    <t>BSAS Plant Bio Tubing</t>
  </si>
  <si>
    <t>GLSAFE0011</t>
  </si>
  <si>
    <t>BSAS Putah Creek Sec System</t>
  </si>
  <si>
    <t>GLSAFE0012</t>
  </si>
  <si>
    <t>BSAS Safe Driver Training</t>
  </si>
  <si>
    <t>GLSAFE0013</t>
  </si>
  <si>
    <t>BSAS Security Assessment</t>
  </si>
  <si>
    <t>GLSAFE0014</t>
  </si>
  <si>
    <t>BSAS Sheep Lighting</t>
  </si>
  <si>
    <t>GLSAFE0015</t>
  </si>
  <si>
    <t>BSAS Traffic Control and Flagging Training</t>
  </si>
  <si>
    <t>GLSAFE0016</t>
  </si>
  <si>
    <t>BSAS Window Replacement</t>
  </si>
  <si>
    <t>GLSAFE0017</t>
  </si>
  <si>
    <t>BSAS Yankelevich Power Dist Upgrade</t>
  </si>
  <si>
    <t>GLSAFE0018</t>
  </si>
  <si>
    <t>Healthy UCD Body Inclusivity</t>
  </si>
  <si>
    <t>GLSAFE0019</t>
  </si>
  <si>
    <t>Healthy UCD Emotional Well Being</t>
  </si>
  <si>
    <t>GLSAFE0020</t>
  </si>
  <si>
    <t>Healthy UCD Health Team Lab</t>
  </si>
  <si>
    <t>GLSAFE0021</t>
  </si>
  <si>
    <t>Healthy UCD Helemet Hair Dont Care</t>
  </si>
  <si>
    <t>GLSAFE0022</t>
  </si>
  <si>
    <t>Healthy UCD Living Landscape</t>
  </si>
  <si>
    <t>GLSAFE0023</t>
  </si>
  <si>
    <t>Healthy UCD Meeting Basic Needs</t>
  </si>
  <si>
    <t>GLSAFE0024</t>
  </si>
  <si>
    <t>Healthy UCD Menstural Equity</t>
  </si>
  <si>
    <t>GLSAFE0025</t>
  </si>
  <si>
    <t>Healthy UCD Mental Well Being</t>
  </si>
  <si>
    <t>GLSAFE0026</t>
  </si>
  <si>
    <t>Healthy UCD Open Access Resources</t>
  </si>
  <si>
    <t>GLSAFE0027</t>
  </si>
  <si>
    <t>Healthy UCD Training Racial Trauma</t>
  </si>
  <si>
    <t>GLSAFE0029</t>
  </si>
  <si>
    <t>Sacramento Consortium Fire Training Programs</t>
  </si>
  <si>
    <t>GLSAFE0030</t>
  </si>
  <si>
    <t>Smoke Free Project</t>
  </si>
  <si>
    <t>GLSAFE0031</t>
  </si>
  <si>
    <t>LEHR Regulatory Oversight</t>
  </si>
  <si>
    <t>GLSAFE0032</t>
  </si>
  <si>
    <t>LEHR Consent Order Required Activities</t>
  </si>
  <si>
    <t>GLSAFE0033</t>
  </si>
  <si>
    <t>LEHR Activities Non Consent Order or Regulatory</t>
  </si>
  <si>
    <t>GLSAFE0034</t>
  </si>
  <si>
    <t>Healthy UCD Overdose Prevention</t>
  </si>
  <si>
    <t>GLSAFE0035</t>
  </si>
  <si>
    <t>BSAS Horse Barn Security Cameras</t>
  </si>
  <si>
    <t>GLSAFE0036</t>
  </si>
  <si>
    <t>BSAS Gate Automatic Card Access</t>
  </si>
  <si>
    <t>GLSAFE0037</t>
  </si>
  <si>
    <t>BSAS Beef Barn Security Cameras</t>
  </si>
  <si>
    <t>GLSAFE0038</t>
  </si>
  <si>
    <t>BSAS Goat Barn Secruity Cameras</t>
  </si>
  <si>
    <t>GLG0000001</t>
  </si>
  <si>
    <t>2018 19 Grad Prog Fellowship Allocation</t>
  </si>
  <si>
    <t>GLG0000002</t>
  </si>
  <si>
    <t>2019 20 Grad Prog Fellowship Allocation</t>
  </si>
  <si>
    <t>GLG0000003</t>
  </si>
  <si>
    <t>2020 21 Grad Prog Fellowship Allocation</t>
  </si>
  <si>
    <t>GLG0000004</t>
  </si>
  <si>
    <t>2021 22 Grad Prog Fellowship Allocation</t>
  </si>
  <si>
    <t>GLG0000005</t>
  </si>
  <si>
    <t>2022 23 Grad Prog Fellowship Allocation</t>
  </si>
  <si>
    <t>GLG0000006</t>
  </si>
  <si>
    <t>Grad Prog Fellowship Allocation Base</t>
  </si>
  <si>
    <t>GLG0000007</t>
  </si>
  <si>
    <t>OGS NRST Program Diversion Account</t>
  </si>
  <si>
    <t>GLG0000008</t>
  </si>
  <si>
    <t>2018 19 Masters Enroll Incentive Progr</t>
  </si>
  <si>
    <t>GLG0000009</t>
  </si>
  <si>
    <t>2019 20 Masters Enroll Incentive Prog</t>
  </si>
  <si>
    <t>GLG0000010</t>
  </si>
  <si>
    <t>2020 21 Masters Enroll Incentive Prog</t>
  </si>
  <si>
    <t>GLG0000011</t>
  </si>
  <si>
    <t>2021 22 Masters Enroll Incentive Prog</t>
  </si>
  <si>
    <t>GLG0000012</t>
  </si>
  <si>
    <t>2022 23 Masters Enroll Incentive Prog</t>
  </si>
  <si>
    <t>GLG0000013</t>
  </si>
  <si>
    <t>GS 2015 16 Masters NRST Allocation</t>
  </si>
  <si>
    <t>GLG0000014</t>
  </si>
  <si>
    <t>GS 2018 19 Masters NRST Allocation</t>
  </si>
  <si>
    <t>GLG0000015</t>
  </si>
  <si>
    <t>Grad Prog Fellowship Allocation RTA BB</t>
  </si>
  <si>
    <t>GLG0000016</t>
  </si>
  <si>
    <t>GS Supp NRST Grad Prog NRST Allocation</t>
  </si>
  <si>
    <t>GLG0000017</t>
  </si>
  <si>
    <t>GS Supp NRST Grad Allocation 2019 20</t>
  </si>
  <si>
    <t>GLG0000018</t>
  </si>
  <si>
    <t>GS Supp NRST Grad Allocation 2020 21</t>
  </si>
  <si>
    <t>GLG0000019</t>
  </si>
  <si>
    <t>GS Supp NRST Grad Allocation 2021 22</t>
  </si>
  <si>
    <t>GLG0000020</t>
  </si>
  <si>
    <t>GS Supp NRST Grad Allocation 2022 23</t>
  </si>
  <si>
    <t>GLG0000021</t>
  </si>
  <si>
    <t>19900 MISC FINA ACCOUNT</t>
  </si>
  <si>
    <t>GLG0000022</t>
  </si>
  <si>
    <t>20201 MISC FINA ACCOUNT</t>
  </si>
  <si>
    <t>GLG0000023</t>
  </si>
  <si>
    <t>69085 MISC FINA ACCOUNT</t>
  </si>
  <si>
    <t>GLG0000024</t>
  </si>
  <si>
    <t>MISC FINA PAYMENT TO UNDERGRADS IN 99100</t>
  </si>
  <si>
    <t>GLG0000025</t>
  </si>
  <si>
    <t>GRAD SLAM COMPETITION SUPPORT</t>
  </si>
  <si>
    <t>GLG0000026</t>
  </si>
  <si>
    <t>UG STUART FOUNDATION FUNDS GPP</t>
  </si>
  <si>
    <t>GLG0000027</t>
  </si>
  <si>
    <t>GS UC LEADS STIPENDS</t>
  </si>
  <si>
    <t>GLG0000028</t>
  </si>
  <si>
    <t>GRAD STUART FOUND FUNDS GPP</t>
  </si>
  <si>
    <t>GLG0000029</t>
  </si>
  <si>
    <t>UCDGAP FINA ACCOUNT</t>
  </si>
  <si>
    <t>GLG0000030</t>
  </si>
  <si>
    <t>GS OGS Deans Grad Support 2014 15</t>
  </si>
  <si>
    <t>GLG0000031</t>
  </si>
  <si>
    <t>GS F Paul Brady MI Fellowship</t>
  </si>
  <si>
    <t>GLG0000032</t>
  </si>
  <si>
    <t>GS Bob Elizabeth Wych Fellowship Fund</t>
  </si>
  <si>
    <t>GLG0000033</t>
  </si>
  <si>
    <t>William Nongkarn Chancellor Fellowship</t>
  </si>
  <si>
    <t>GLG0000034</t>
  </si>
  <si>
    <t>GS Dorf MI Fellowship</t>
  </si>
  <si>
    <t>GLG0000035</t>
  </si>
  <si>
    <t>Ellen B Gold Epidemiology</t>
  </si>
  <si>
    <t>GLG0000036</t>
  </si>
  <si>
    <t>GSJeffery Marsha Gibeling Felshp</t>
  </si>
  <si>
    <t>GLG0000037</t>
  </si>
  <si>
    <t>GS Goldman Schladow MI Fellowship</t>
  </si>
  <si>
    <t>GLG0000038</t>
  </si>
  <si>
    <t>Grieshop Family Community Educ Fellwship</t>
  </si>
  <si>
    <t>GLG0000039</t>
  </si>
  <si>
    <t>Grad Studies Fellowship Match Initiative</t>
  </si>
  <si>
    <t>GLG0000040</t>
  </si>
  <si>
    <t>Dianne Walter Harrison Felshp</t>
  </si>
  <si>
    <t>GLG0000041</t>
  </si>
  <si>
    <t>GS Bret T Hewitt MI Fellowship</t>
  </si>
  <si>
    <t>GLG0000042</t>
  </si>
  <si>
    <t>GS Ernest E Hill MI Fellowship</t>
  </si>
  <si>
    <t>GLG0000043</t>
  </si>
  <si>
    <t>GS Horwitz Endow Chair MI Fellowship</t>
  </si>
  <si>
    <t>GLG0000044</t>
  </si>
  <si>
    <t>GS Horwitz MI Fellowship</t>
  </si>
  <si>
    <t>GLG0000045</t>
  </si>
  <si>
    <t>Hazel B Jacoby Graduate Fellowship</t>
  </si>
  <si>
    <t>GLG0000046</t>
  </si>
  <si>
    <t>James D Cone Graduate Fellowship</t>
  </si>
  <si>
    <t>GLG0000047</t>
  </si>
  <si>
    <t>James Marilyn Lugg Graduate Student Aw</t>
  </si>
  <si>
    <t>GLG0000048</t>
  </si>
  <si>
    <t>Nancy K John A Jungerman Grad Felshp</t>
  </si>
  <si>
    <t>GLG0000049</t>
  </si>
  <si>
    <t>Susan M Kauzlarich Inorganic Chem Felshp</t>
  </si>
  <si>
    <t>GLG0000050</t>
  </si>
  <si>
    <t>GS Kirvin Knox Nutr Bio Fellowship Fund</t>
  </si>
  <si>
    <t>GLG0000051</t>
  </si>
  <si>
    <t>GS Lange Puma MI Fellowship</t>
  </si>
  <si>
    <t>GLG0000052</t>
  </si>
  <si>
    <t>GS H A Lewin Family Fellowship MI</t>
  </si>
  <si>
    <t>GLG0000053</t>
  </si>
  <si>
    <t>GS Loomis MI Fellowship</t>
  </si>
  <si>
    <t>GLG0000054</t>
  </si>
  <si>
    <t>GS Loury TERC MI Fellowship</t>
  </si>
  <si>
    <t>GLG0000055</t>
  </si>
  <si>
    <t>GS Mar Family Nutr Bio Fellowship Fund</t>
  </si>
  <si>
    <t>GLG0000056</t>
  </si>
  <si>
    <t>GS Bob Kinzie Murphy MI Fellowship</t>
  </si>
  <si>
    <t>GLG0000057</t>
  </si>
  <si>
    <t>GS Richard G Coss Wildlife Research MI</t>
  </si>
  <si>
    <t>GLG0000058</t>
  </si>
  <si>
    <t>GS Kit Rice Ecology Fellowship MI</t>
  </si>
  <si>
    <t>GLG0000059</t>
  </si>
  <si>
    <t>Rosenthal Fellowship</t>
  </si>
  <si>
    <t>GLG0000060</t>
  </si>
  <si>
    <t>GS Rucker Family Nutr Bio MI Fellowship</t>
  </si>
  <si>
    <t>GLG0000061</t>
  </si>
  <si>
    <t>GS Emile G Scholz Prize MI</t>
  </si>
  <si>
    <t>GLG0000062</t>
  </si>
  <si>
    <t>James Rita Seiber Fellowship</t>
  </si>
  <si>
    <t>GLG0000063</t>
  </si>
  <si>
    <t>Stephen F Bettina A Sims Immunology</t>
  </si>
  <si>
    <t>GLG0000064</t>
  </si>
  <si>
    <t>GS Takamura MI Fellowship</t>
  </si>
  <si>
    <t>GLG0000065</t>
  </si>
  <si>
    <t>GS Tchobanoglous MI Fellowship</t>
  </si>
  <si>
    <t>GLG0000066</t>
  </si>
  <si>
    <t>GS Tara K Telford Grad Fellowship MI</t>
  </si>
  <si>
    <t>GLG0000067</t>
  </si>
  <si>
    <t>GS Judy Wydick MI Fellowship</t>
  </si>
  <si>
    <t>GLG0000068</t>
  </si>
  <si>
    <t>GS TRANSACTIONS AFTER CLOSING</t>
  </si>
  <si>
    <t>GLG0000069</t>
  </si>
  <si>
    <t>GS GENFND O D ACCT</t>
  </si>
  <si>
    <t>GLG0000070</t>
  </si>
  <si>
    <t>Eugene Cota Robles Fellowship 20094</t>
  </si>
  <si>
    <t>GLG0000071</t>
  </si>
  <si>
    <t>GS GRAD ASST TO DEAN CHANCELLOR</t>
  </si>
  <si>
    <t>GLG0000072</t>
  </si>
  <si>
    <t>GS Training Grant Deans Commitments</t>
  </si>
  <si>
    <t>GLG0000073</t>
  </si>
  <si>
    <t>GS Deans Commitment COVID NRST10th Qrt</t>
  </si>
  <si>
    <t>GLG0000074</t>
  </si>
  <si>
    <t>GS Misc Deans Commitments non FINA Exp</t>
  </si>
  <si>
    <t>GLG0000075</t>
  </si>
  <si>
    <t>GSDeans Commitment COVID Fellowships</t>
  </si>
  <si>
    <t>GLG0000076</t>
  </si>
  <si>
    <t>GS Leave Deans Commitments non FINA Exp</t>
  </si>
  <si>
    <t>GLG0000077</t>
  </si>
  <si>
    <t>GS DEANS COMMITMENTS</t>
  </si>
  <si>
    <t>GLG0000078</t>
  </si>
  <si>
    <t>GS External Fellowship Matching</t>
  </si>
  <si>
    <t>GLG0000079</t>
  </si>
  <si>
    <t>GSDeans Commitment Student Fellowships</t>
  </si>
  <si>
    <t>GLG0000080</t>
  </si>
  <si>
    <t>GS DEANS COMMITMENTS STUDENT FELLOWSHIPS</t>
  </si>
  <si>
    <t>GLG0000081</t>
  </si>
  <si>
    <t>GS Grad Assistant to Dean Chancellor</t>
  </si>
  <si>
    <t>GLG0000082</t>
  </si>
  <si>
    <t>GS Dissertation Year Fellowship 20094</t>
  </si>
  <si>
    <t>GLG0000083</t>
  </si>
  <si>
    <t>GS UC MEXUS CONACYT PROGRAM UC RIVERSID</t>
  </si>
  <si>
    <t>GLG0000084</t>
  </si>
  <si>
    <t>CONACYT STUDENT FINANCIAL AID</t>
  </si>
  <si>
    <t>GLG0000085</t>
  </si>
  <si>
    <t>GS UC MEXUS CONACYT INCOME</t>
  </si>
  <si>
    <t>GLG0000086</t>
  </si>
  <si>
    <t>GS UC MEXUS CONACYT Income Account</t>
  </si>
  <si>
    <t>GLG0000087</t>
  </si>
  <si>
    <t>Grad IRT Undergrad Prep Fellowship</t>
  </si>
  <si>
    <t>GLG0000088</t>
  </si>
  <si>
    <t>Grad NIH Undergraduate Prep Fellowship</t>
  </si>
  <si>
    <t>GLG0000089</t>
  </si>
  <si>
    <t>Grad NSF Undergrad Prep Fellowship</t>
  </si>
  <si>
    <t>GLG0000090</t>
  </si>
  <si>
    <t>GS Provosts First Year Fellowship</t>
  </si>
  <si>
    <t>GLG0000091</t>
  </si>
  <si>
    <t>GSDeans Distiguished Grad Fellowship</t>
  </si>
  <si>
    <t>GLG0000092</t>
  </si>
  <si>
    <t>GS Banner non citizen DDGF Felshp</t>
  </si>
  <si>
    <t>GLG0000093</t>
  </si>
  <si>
    <t>SoM DDGF Match</t>
  </si>
  <si>
    <t>GLG0000094</t>
  </si>
  <si>
    <t>GS McNair Graduate Fellowship 20094</t>
  </si>
  <si>
    <t>GLG0000095</t>
  </si>
  <si>
    <t>SCHWALL DISSERTATION YEAR FELLOWSHIP</t>
  </si>
  <si>
    <t>GLG0000096</t>
  </si>
  <si>
    <t>GS LORETO GODOY MEMORIAL SCHOLARSHIP</t>
  </si>
  <si>
    <t>GLG0000097</t>
  </si>
  <si>
    <t>GSOutstanding Grad Student TA Award</t>
  </si>
  <si>
    <t>GLG0000098</t>
  </si>
  <si>
    <t>GS Professors for the Future Fellowship</t>
  </si>
  <si>
    <t>GLG0000099</t>
  </si>
  <si>
    <t>GS Summer GSR Fellowship</t>
  </si>
  <si>
    <t>GLG0000100</t>
  </si>
  <si>
    <t>GS UC Davis Dissertation Year 20094</t>
  </si>
  <si>
    <t>GLG0000101</t>
  </si>
  <si>
    <t>UCD HUMANITIES GRADUATE RESEARCH AWARD</t>
  </si>
  <si>
    <t>GLG0000102</t>
  </si>
  <si>
    <t>UC Davis and Humanities Grad Research</t>
  </si>
  <si>
    <t>GLG0000103</t>
  </si>
  <si>
    <t>HBCU 20094</t>
  </si>
  <si>
    <t>GLG0000104</t>
  </si>
  <si>
    <t>UC HBCU Initiative Funding</t>
  </si>
  <si>
    <t>GLG0000105</t>
  </si>
  <si>
    <t>HILLYER Silvia and Ted Award</t>
  </si>
  <si>
    <t>GLG0000106</t>
  </si>
  <si>
    <t>SUMMER FELLOWSHIPS7947571</t>
  </si>
  <si>
    <t>GLG0000107</t>
  </si>
  <si>
    <t>Lee Family Award Support Fund</t>
  </si>
  <si>
    <t>GLG0000108</t>
  </si>
  <si>
    <t>NRST FELLOWSHIP POST CANDIDACY</t>
  </si>
  <si>
    <t>GLG0000109</t>
  </si>
  <si>
    <t>GS Provosts Dissertation Yr Fellowship</t>
  </si>
  <si>
    <t>GLG0000110</t>
  </si>
  <si>
    <t>GSProvosts First Year Fellowship 20094</t>
  </si>
  <si>
    <t>GLG0000111</t>
  </si>
  <si>
    <t>Richard G Coss Wildlife Research Support</t>
  </si>
  <si>
    <t>GLG0000112</t>
  </si>
  <si>
    <t>UC HBCU Initiative Funding 2016 17</t>
  </si>
  <si>
    <t>GLG0000113</t>
  </si>
  <si>
    <t>UC HBCU Initiative Fellowship</t>
  </si>
  <si>
    <t>GLG0000114</t>
  </si>
  <si>
    <t>UC HBCU Initiative Fellowship 2016 17</t>
  </si>
  <si>
    <t>GLG0000115</t>
  </si>
  <si>
    <t>UC HSI DDI Fellowship</t>
  </si>
  <si>
    <t>GLG0000116</t>
  </si>
  <si>
    <t>VANDERHOEF INTL GS SUPPORT AWARD</t>
  </si>
  <si>
    <t>GLG0000117</t>
  </si>
  <si>
    <t>KLEIBER MAX RESEARCH PRIZE</t>
  </si>
  <si>
    <t>GLG0000118</t>
  </si>
  <si>
    <t>MARR ALLEN G Graduate Award</t>
  </si>
  <si>
    <t>GLG0000119</t>
  </si>
  <si>
    <t>GS Grad Research Mentorship Fellowship</t>
  </si>
  <si>
    <t>GLG0000120</t>
  </si>
  <si>
    <t>GS Grad Student Travel Awards 20094</t>
  </si>
  <si>
    <t>GLG0000121</t>
  </si>
  <si>
    <t>2023 24 Grad Prog Fellowship Allocation</t>
  </si>
  <si>
    <t>GLG0000122</t>
  </si>
  <si>
    <t>Cota Robles College Match</t>
  </si>
  <si>
    <t>GLG0000123</t>
  </si>
  <si>
    <t>Supp PhD NRST Grad Allocation 2023 to 24</t>
  </si>
  <si>
    <t>GLG0000124</t>
  </si>
  <si>
    <t>GS DDGF Dean s Match</t>
  </si>
  <si>
    <t>GLG0000125</t>
  </si>
  <si>
    <t>GS Deans Distiguished Grad Fellowship</t>
  </si>
  <si>
    <t>GLG0000126</t>
  </si>
  <si>
    <t>UC HBCU Initiative Funding 19924 ITF</t>
  </si>
  <si>
    <t>GLG0000127</t>
  </si>
  <si>
    <t>2023 24 Masters Enroll Incentive Prog</t>
  </si>
  <si>
    <t>GLBMCBACCD</t>
  </si>
  <si>
    <t>MCB MCBTG Fellowship</t>
  </si>
  <si>
    <t>GLR6520001</t>
  </si>
  <si>
    <t>VCFO UTILITIES BIODIGESTER</t>
  </si>
  <si>
    <t>GLR6610601</t>
  </si>
  <si>
    <t>VOCATIONAL REHABILITATION INCOME</t>
  </si>
  <si>
    <t>GLR6610801</t>
  </si>
  <si>
    <t>ASAP PRESENTATIONANDCOMPLEX CONSULTATION</t>
  </si>
  <si>
    <t>GLR6611601</t>
  </si>
  <si>
    <t>NORTH CENTRAL REGION ELKUS 4H RANCH</t>
  </si>
  <si>
    <t>GLR6615001</t>
  </si>
  <si>
    <t>BLDG PROGRAM CLRNG</t>
  </si>
  <si>
    <t>GLR6615301</t>
  </si>
  <si>
    <t>ANR COMMUNICATIONSandINFO TECH SERVICES</t>
  </si>
  <si>
    <t>GLR6618101</t>
  </si>
  <si>
    <t>POLICE ALARM MONITORandFALSE ALARM</t>
  </si>
  <si>
    <t>GLR6618201</t>
  </si>
  <si>
    <t>POLICE AUXILIARY SERVICES</t>
  </si>
  <si>
    <t>GLR6618501</t>
  </si>
  <si>
    <t>POLICE STUDENT MONITOR SERVICE INCOME</t>
  </si>
  <si>
    <t>GLR6618601</t>
  </si>
  <si>
    <t>POLICE SERVICES</t>
  </si>
  <si>
    <t>GLR6619901</t>
  </si>
  <si>
    <t>DANR NORTH COASTandMTN REGION STIP</t>
  </si>
  <si>
    <t>GLR6620501</t>
  </si>
  <si>
    <t>IET DCCS SERVER COLO FACILITY</t>
  </si>
  <si>
    <t>GLR6621801</t>
  </si>
  <si>
    <t>KAC LOGOWARE PURCHASEandSALES</t>
  </si>
  <si>
    <t>GLR6622201</t>
  </si>
  <si>
    <t>DANR 4H AWARDS</t>
  </si>
  <si>
    <t>GLR6622301</t>
  </si>
  <si>
    <t>DANR 4H CITIZENSHIP</t>
  </si>
  <si>
    <t>GLR6622401</t>
  </si>
  <si>
    <t>DANR 4H IFYE NORTH CENTRAL REG</t>
  </si>
  <si>
    <t>GLR6622801</t>
  </si>
  <si>
    <t>DANR NORTH CENTRAL ADULT EENEP INC</t>
  </si>
  <si>
    <t>GLR6629001</t>
  </si>
  <si>
    <t>CONFERENCEandEVENT SERVICES</t>
  </si>
  <si>
    <t>GLR6629301</t>
  </si>
  <si>
    <t>VISTORS SERVICE UNIT</t>
  </si>
  <si>
    <t>GLR6639001</t>
  </si>
  <si>
    <t>IGA SERVICES INCOME</t>
  </si>
  <si>
    <t>GLR6640201</t>
  </si>
  <si>
    <t>LIBRARY HLTH SCI INTER LIBRARY LOAN</t>
  </si>
  <si>
    <t>GLR6640401</t>
  </si>
  <si>
    <t>LIBRARY BOOK PROCESSING FEE</t>
  </si>
  <si>
    <t>GLR6640501</t>
  </si>
  <si>
    <t>LIBRARY BOOK REPLACEMENT INCOME</t>
  </si>
  <si>
    <t>GLR6641701</t>
  </si>
  <si>
    <t>LIBRARY DOCUMENT DELIVERY SERVICE</t>
  </si>
  <si>
    <t>GLR6641901</t>
  </si>
  <si>
    <t>LIBRARY ASSOC LIBRARY CARD INCOME</t>
  </si>
  <si>
    <t>GLR6643001</t>
  </si>
  <si>
    <t>SISS VISA SERVICE FEE INCOME</t>
  </si>
  <si>
    <t>GLR6645701</t>
  </si>
  <si>
    <t>BODEGA MARINE LAB COURSES</t>
  </si>
  <si>
    <t>GLR6649401</t>
  </si>
  <si>
    <t>DESIGN SERVICES</t>
  </si>
  <si>
    <t>GLR6650301</t>
  </si>
  <si>
    <t>HUMAN RESOURCES ANR SERVICES</t>
  </si>
  <si>
    <t>GLR6650601</t>
  </si>
  <si>
    <t>OCCUPATIONAL HEALTH SVCS</t>
  </si>
  <si>
    <t>GLR6650801</t>
  </si>
  <si>
    <t>CHE DEPT OF PEST REG DPR</t>
  </si>
  <si>
    <t>GLR6652201</t>
  </si>
  <si>
    <t>SPECIAL TRANSITIONAL ENRICH PROG STEP</t>
  </si>
  <si>
    <t>GLR6672001</t>
  </si>
  <si>
    <t>STAFF SCHOLARSHIP FUND</t>
  </si>
  <si>
    <t>GLR6699301</t>
  </si>
  <si>
    <t>FIRE ADMIN PLAN REVandCONST</t>
  </si>
  <si>
    <t>GLR6725001</t>
  </si>
  <si>
    <t>FEE INSTALLMENT PLAN PROCESSING FEE</t>
  </si>
  <si>
    <t>GLR6750201</t>
  </si>
  <si>
    <t>VCSA STUDENT AFFAIRS TARGETED TUTORING</t>
  </si>
  <si>
    <t>GLR6750401</t>
  </si>
  <si>
    <t>VCSA SAYS LITERACY PROGRAM SVCS</t>
  </si>
  <si>
    <t>GLR6750601</t>
  </si>
  <si>
    <t>VCSA STUDENT AFFAIRS EVENT SERVICES</t>
  </si>
  <si>
    <t>GLR6831301</t>
  </si>
  <si>
    <t>OandM RECYCLE INCOME</t>
  </si>
  <si>
    <t>GLR6923501</t>
  </si>
  <si>
    <t>ENVIRONMENTAL IMPACT REPORTS INCOME</t>
  </si>
  <si>
    <t>GLR6991001</t>
  </si>
  <si>
    <t>DEBT SERVICE RECHARGE</t>
  </si>
  <si>
    <t>GLR6994801</t>
  </si>
  <si>
    <t>ARM GROUNDS SERVICE INCOME</t>
  </si>
  <si>
    <t>GLR6995001</t>
  </si>
  <si>
    <t>FOA UTILITIES COMMODITIES</t>
  </si>
  <si>
    <t>GLR6995101</t>
  </si>
  <si>
    <t>SOLID WASTE RECHARGE</t>
  </si>
  <si>
    <t>GLR6995601</t>
  </si>
  <si>
    <t>FOA FACILITIES BUILDING MAINTENANCE</t>
  </si>
  <si>
    <t>GLR6995701</t>
  </si>
  <si>
    <t>FOA FACILITIES CUSTODIAL</t>
  </si>
  <si>
    <t>GLR6995801</t>
  </si>
  <si>
    <t>FOA UTILITIES RECHARGES</t>
  </si>
  <si>
    <t>GLR6996101</t>
  </si>
  <si>
    <t>ARM ARBORETUM HORTICULTURE SPECIALIST</t>
  </si>
  <si>
    <t>GLR6996701</t>
  </si>
  <si>
    <t>ARM OE SHARED SERVICE CENTER</t>
  </si>
  <si>
    <t>GLR6997101</t>
  </si>
  <si>
    <t>AandFS SERVICES</t>
  </si>
  <si>
    <t>GLR6997301</t>
  </si>
  <si>
    <t>AandFS CAPITAL ASSET ACCTG RECHARGE</t>
  </si>
  <si>
    <t>GLR6997401</t>
  </si>
  <si>
    <t>AandFS STUDENT ACCOUNTING RECHARGE</t>
  </si>
  <si>
    <t>GLR6997501</t>
  </si>
  <si>
    <t>AandFS CREDIT CARD RATE</t>
  </si>
  <si>
    <t>GLR6997801</t>
  </si>
  <si>
    <t>AandFS CASHIER</t>
  </si>
  <si>
    <t>GLR6998101</t>
  </si>
  <si>
    <t>AandFS EDMS RATE</t>
  </si>
  <si>
    <t>GLR6998201</t>
  </si>
  <si>
    <t>OandM SUSTAINABILITY INITIATIVE</t>
  </si>
  <si>
    <t>GLR6999001</t>
  </si>
  <si>
    <t>RECS REVENUE</t>
  </si>
  <si>
    <t>GLR0000001</t>
  </si>
  <si>
    <t>HR OE Coaching</t>
  </si>
  <si>
    <t>GLR0000002</t>
  </si>
  <si>
    <t>HR TES Services</t>
  </si>
  <si>
    <t>GLR0000003</t>
  </si>
  <si>
    <t>HR ASAP ANR</t>
  </si>
  <si>
    <t>GLR0000004</t>
  </si>
  <si>
    <t>HR ASAP Consultations</t>
  </si>
  <si>
    <t>GLR0000005</t>
  </si>
  <si>
    <t>HR DMS Services</t>
  </si>
  <si>
    <t>GLR0000006</t>
  </si>
  <si>
    <t>HR Background Checks</t>
  </si>
  <si>
    <t>GLR0000007</t>
  </si>
  <si>
    <t>HR Shared Service Organization</t>
  </si>
  <si>
    <t>GLR0000008</t>
  </si>
  <si>
    <t>SS Occupational Health</t>
  </si>
  <si>
    <t>GLR0000009</t>
  </si>
  <si>
    <t>SS Public Health Inspections REHS</t>
  </si>
  <si>
    <t>GLR0000010</t>
  </si>
  <si>
    <t>SS Fire Prevention Recharge</t>
  </si>
  <si>
    <t>GLR0000011</t>
  </si>
  <si>
    <t>CES Conference And Event Services</t>
  </si>
  <si>
    <t>GLR0000012</t>
  </si>
  <si>
    <t>CES Visiting Scholar Number 310</t>
  </si>
  <si>
    <t>GLR0000013</t>
  </si>
  <si>
    <t>CES Visiting Scholar Number 320</t>
  </si>
  <si>
    <t>GLR0000014</t>
  </si>
  <si>
    <t>CES Visiting Scholar Number 330</t>
  </si>
  <si>
    <t>GLR0000015</t>
  </si>
  <si>
    <t>CES Administrative Oper CESADMN</t>
  </si>
  <si>
    <t>GLR0000016</t>
  </si>
  <si>
    <t>SA Staff Assembly</t>
  </si>
  <si>
    <t>GLR0000019</t>
  </si>
  <si>
    <t>FD Emergency Response EMT</t>
  </si>
  <si>
    <t>GLR0000020</t>
  </si>
  <si>
    <t>FIRE Ems Param Courses Fdparam</t>
  </si>
  <si>
    <t>GLR0000021</t>
  </si>
  <si>
    <t>FIRE Ems Short Term Courses Fdstced</t>
  </si>
  <si>
    <t>GLR0000022</t>
  </si>
  <si>
    <t>PD Fines and Forfeiture</t>
  </si>
  <si>
    <t>GLR0000023</t>
  </si>
  <si>
    <t>PD Lost and Found</t>
  </si>
  <si>
    <t>GLR0000024</t>
  </si>
  <si>
    <t>Police Auxilary Services</t>
  </si>
  <si>
    <t>GLR0000025</t>
  </si>
  <si>
    <t>Police Live Scan</t>
  </si>
  <si>
    <t>GLR0000026</t>
  </si>
  <si>
    <t>Police Alarms</t>
  </si>
  <si>
    <t>GLR0000027</t>
  </si>
  <si>
    <t>Police Aggie Host</t>
  </si>
  <si>
    <t>GLR0000028</t>
  </si>
  <si>
    <t>FIN CAA Recharge</t>
  </si>
  <si>
    <t>GLR0000029</t>
  </si>
  <si>
    <t>FIN Credit Card Recharge</t>
  </si>
  <si>
    <t>GLR0000030</t>
  </si>
  <si>
    <t>FIN Auxilary Recharge</t>
  </si>
  <si>
    <t>GLR0000031</t>
  </si>
  <si>
    <t>SCM Bulk Mail</t>
  </si>
  <si>
    <t>GLR0000032</t>
  </si>
  <si>
    <t>SCM Mail</t>
  </si>
  <si>
    <t>GLR0000033</t>
  </si>
  <si>
    <t>SCM Microscope Services</t>
  </si>
  <si>
    <t>GLR0000034</t>
  </si>
  <si>
    <t>SCM Repro Graphics</t>
  </si>
  <si>
    <t>GLR0000035</t>
  </si>
  <si>
    <t>SCM Aggie Surplus and Service</t>
  </si>
  <si>
    <t>GLR0000036</t>
  </si>
  <si>
    <t>SCM Central Store</t>
  </si>
  <si>
    <t>GLR0000037</t>
  </si>
  <si>
    <t>SCM MRO Store</t>
  </si>
  <si>
    <t>GLR0000038</t>
  </si>
  <si>
    <t>SCM Services</t>
  </si>
  <si>
    <t>GLR0000039</t>
  </si>
  <si>
    <t>SCM Chemistry Store</t>
  </si>
  <si>
    <t>GLR0000040</t>
  </si>
  <si>
    <t>SCM Scientific Store</t>
  </si>
  <si>
    <t>GLR0000041</t>
  </si>
  <si>
    <t>CPES Arboretum Horticulture</t>
  </si>
  <si>
    <t>GLR0000042</t>
  </si>
  <si>
    <t>CPES Parking Fines and Forfetures</t>
  </si>
  <si>
    <t>GLR0000043</t>
  </si>
  <si>
    <t>CPES Landscape Services</t>
  </si>
  <si>
    <t>GLR0000044</t>
  </si>
  <si>
    <t>CPES Parking Operations</t>
  </si>
  <si>
    <t>GLR0000045</t>
  </si>
  <si>
    <t>CPES Construction Shop</t>
  </si>
  <si>
    <t>GLR0000046</t>
  </si>
  <si>
    <t>CPES Equipment Shop</t>
  </si>
  <si>
    <t>GLR0000047</t>
  </si>
  <si>
    <t>CPES Ground Services</t>
  </si>
  <si>
    <t>GLR0000048</t>
  </si>
  <si>
    <t>CPES Putah Creek Riparian Reserve</t>
  </si>
  <si>
    <t>GLR0000049</t>
  </si>
  <si>
    <t>CPES Zero Waste Program</t>
  </si>
  <si>
    <t>GLR0000050</t>
  </si>
  <si>
    <t>CPES Bicycle Operations</t>
  </si>
  <si>
    <t>GLR0000051</t>
  </si>
  <si>
    <t>CPES CGA Sign Shop</t>
  </si>
  <si>
    <t>GLR0000052</t>
  </si>
  <si>
    <t>CPES University Airport</t>
  </si>
  <si>
    <t>GLR0000053</t>
  </si>
  <si>
    <t>DCM Recharge Rates</t>
  </si>
  <si>
    <t>GLR0000054</t>
  </si>
  <si>
    <t>FM CUST CORE 5</t>
  </si>
  <si>
    <t>GLR0000055</t>
  </si>
  <si>
    <t>FM Custodial Labor</t>
  </si>
  <si>
    <t>GLR0000056</t>
  </si>
  <si>
    <t>FM Labor</t>
  </si>
  <si>
    <t>GLR0000057</t>
  </si>
  <si>
    <t>FM Biodigester</t>
  </si>
  <si>
    <t>GLR0000058</t>
  </si>
  <si>
    <t>FM Solid Waste</t>
  </si>
  <si>
    <t>GLR0000059</t>
  </si>
  <si>
    <t>FM Utilities Commodities</t>
  </si>
  <si>
    <t>GLR0000060</t>
  </si>
  <si>
    <t>FM Irrigation Service</t>
  </si>
  <si>
    <t>GLR0000061</t>
  </si>
  <si>
    <t>FM Fleet Lease and Rental Rates</t>
  </si>
  <si>
    <t>GLR0000062</t>
  </si>
  <si>
    <t>FM Fleet Vehicle Sales</t>
  </si>
  <si>
    <t>GLR0000063</t>
  </si>
  <si>
    <t>FM Intercampus Bus Shuttle</t>
  </si>
  <si>
    <t>GLR0000064</t>
  </si>
  <si>
    <t>FM Inventory Issuance</t>
  </si>
  <si>
    <t>GLR0000065</t>
  </si>
  <si>
    <t>FM Materials Receiving and Services</t>
  </si>
  <si>
    <t>GLR0000066</t>
  </si>
  <si>
    <t>FM MRO Inventory</t>
  </si>
  <si>
    <t>GLR0000067</t>
  </si>
  <si>
    <t>FM BMS Materials</t>
  </si>
  <si>
    <t>GLR0000068</t>
  </si>
  <si>
    <t>FM Water</t>
  </si>
  <si>
    <t>GLR0000069</t>
  </si>
  <si>
    <t>Mondavi Front of House Service</t>
  </si>
  <si>
    <t>GLR0000070</t>
  </si>
  <si>
    <t>Mondavi Venue Rate</t>
  </si>
  <si>
    <t>GLR0000071</t>
  </si>
  <si>
    <t>Mondavi Production Rate</t>
  </si>
  <si>
    <t>GLR0000072</t>
  </si>
  <si>
    <t>Mondavi Production Labor Rate</t>
  </si>
  <si>
    <t>GLR0000073</t>
  </si>
  <si>
    <t>Mondavi Ticket Office Rate</t>
  </si>
  <si>
    <t>GLR0000074</t>
  </si>
  <si>
    <t>FOA DCA</t>
  </si>
  <si>
    <t>GLR0000075</t>
  </si>
  <si>
    <t>FOA Comms DCA</t>
  </si>
  <si>
    <t>GLR0000076</t>
  </si>
  <si>
    <t>HR Central Services DCA</t>
  </si>
  <si>
    <t>GLR0000077</t>
  </si>
  <si>
    <t>DCA with UCDH</t>
  </si>
  <si>
    <t>GLR0000078</t>
  </si>
  <si>
    <t>DCA with SHDS</t>
  </si>
  <si>
    <t>GLR0000079</t>
  </si>
  <si>
    <t>DCA Internal</t>
  </si>
  <si>
    <t>GLR0000080</t>
  </si>
  <si>
    <t>SS Fire Prevention DCA</t>
  </si>
  <si>
    <t>GLR0000081</t>
  </si>
  <si>
    <t>DCA with ANR</t>
  </si>
  <si>
    <t>GLR0000082</t>
  </si>
  <si>
    <t>FIN Cashier DCA</t>
  </si>
  <si>
    <t>GLR0000083</t>
  </si>
  <si>
    <t>CPES Administrative DCA</t>
  </si>
  <si>
    <t>GLR0000084</t>
  </si>
  <si>
    <t>FM Campus Rec DCA for Custodians</t>
  </si>
  <si>
    <t>GLR0000085</t>
  </si>
  <si>
    <t>FM Primate Refuse DCA</t>
  </si>
  <si>
    <t>GLR0000086</t>
  </si>
  <si>
    <t>CAES Armstrong Field Rate</t>
  </si>
  <si>
    <t>GLR0000087</t>
  </si>
  <si>
    <t>VIT Oakville Excess Grape Sales</t>
  </si>
  <si>
    <t>GLR0000088</t>
  </si>
  <si>
    <t>SA ARC Event Services</t>
  </si>
  <si>
    <t>GLR0000089</t>
  </si>
  <si>
    <t>SA Field Event Services</t>
  </si>
  <si>
    <t>GLR0000090</t>
  </si>
  <si>
    <t>SA MU Event Services</t>
  </si>
  <si>
    <t>GLR0000091</t>
  </si>
  <si>
    <t>SA University Center Event Services</t>
  </si>
  <si>
    <t>GLR0000092</t>
  </si>
  <si>
    <t>SA Putah Creek Lodge Event Services</t>
  </si>
  <si>
    <t>AR06001101</t>
  </si>
  <si>
    <t>FOUNDATION SEED PROGRAM</t>
  </si>
  <si>
    <t>AR06001301</t>
  </si>
  <si>
    <t>ENGR OFFCAMPUS INST INCITV PROGRAM</t>
  </si>
  <si>
    <t>AR06001601</t>
  </si>
  <si>
    <t>AVIAN SCIENCE RES SURPLUS PRODUCTS</t>
  </si>
  <si>
    <t>AR06001701</t>
  </si>
  <si>
    <t>CAES PLANT TESTINGTHERAPYMAINTENANCE</t>
  </si>
  <si>
    <t>AR06002101</t>
  </si>
  <si>
    <t>HUMAN ANATOMY DONATED BODY PROG INC</t>
  </si>
  <si>
    <t>AR06002301</t>
  </si>
  <si>
    <t>DESTAHOE RESEARCH GROUP WATER CHEM</t>
  </si>
  <si>
    <t>AR06002801</t>
  </si>
  <si>
    <t>MECH ENGR WIND TUNNEL TESTING INC</t>
  </si>
  <si>
    <t>AR06002901</t>
  </si>
  <si>
    <t>CENTER FOR AQUATIC BIOLOGY</t>
  </si>
  <si>
    <t>AR06003101</t>
  </si>
  <si>
    <t>LAWR SOIL SAMPLES DRILLS</t>
  </si>
  <si>
    <t>AR06003401</t>
  </si>
  <si>
    <t>CAES CONTAINED RESEARCH FACILITY</t>
  </si>
  <si>
    <t>AR06003501</t>
  </si>
  <si>
    <t>FS T PILOT PROCESSING PLANT INCOM</t>
  </si>
  <si>
    <t>AR06003601</t>
  </si>
  <si>
    <t>FPMSMOLECULAR DIAGNOSTIC TECHNOLOGY SVC</t>
  </si>
  <si>
    <t>AR06003801</t>
  </si>
  <si>
    <t>VEG CROPS STABLE ISOTOPE FACILITY</t>
  </si>
  <si>
    <t>AR06003901</t>
  </si>
  <si>
    <t>AG CAMPUS GRAPES BYPRODUCTS</t>
  </si>
  <si>
    <t>AR06004001</t>
  </si>
  <si>
    <t>VEG CROPS WEED SCHOOL CONFERENCE</t>
  </si>
  <si>
    <t>AR06004501</t>
  </si>
  <si>
    <t>POMOLOGYWOLFSKILL ORCHARD SALE OF CROPS</t>
  </si>
  <si>
    <t>AR06004901</t>
  </si>
  <si>
    <t>BODEGA RV MUSSEL POINT BOAT RENTAL</t>
  </si>
  <si>
    <t>AR06005001</t>
  </si>
  <si>
    <t>RESHBML AQUATIC RESOURCES GROUP SVCS</t>
  </si>
  <si>
    <t>AR06005301</t>
  </si>
  <si>
    <t>MCB ELECTRONICS SHOP</t>
  </si>
  <si>
    <t>AR06005401</t>
  </si>
  <si>
    <t>MCB IMAGING FACILITY</t>
  </si>
  <si>
    <t>AR06005701</t>
  </si>
  <si>
    <t>EVOL ECOL DNA SEQUENCER INCOME</t>
  </si>
  <si>
    <t>AR06006201</t>
  </si>
  <si>
    <t>CAES OLIVE OIL TASTE PANEL RATE</t>
  </si>
  <si>
    <t>AR06006401</t>
  </si>
  <si>
    <t>INTERNATIONAL VISITORS OFFICE</t>
  </si>
  <si>
    <t>AR06006701</t>
  </si>
  <si>
    <t>PLANT SCI HERBARIUM</t>
  </si>
  <si>
    <t>AR06006801</t>
  </si>
  <si>
    <t>CAES COMPUTING RESOURCES</t>
  </si>
  <si>
    <t>AR06007301</t>
  </si>
  <si>
    <t>NUTR MEYER HALLANIMAL FACILITY SERVICE</t>
  </si>
  <si>
    <t>AR06008201</t>
  </si>
  <si>
    <t>ANTHRO MUSEUM CURATION ACCESS INC</t>
  </si>
  <si>
    <t>AR06008601</t>
  </si>
  <si>
    <t>SOE CRESS RATEBASED SERVICES</t>
  </si>
  <si>
    <t>AR06008701</t>
  </si>
  <si>
    <t>SOE RATEBASED SERVICES</t>
  </si>
  <si>
    <t>AR06008901</t>
  </si>
  <si>
    <t>EECS MICRO FABRICATION LAB INCOME</t>
  </si>
  <si>
    <t>AR06009201</t>
  </si>
  <si>
    <t>CAMPUS WRITING CENTERJOURNAL INCOM</t>
  </si>
  <si>
    <t>AR06009701</t>
  </si>
  <si>
    <t>CLAS PROG INC SUBJECT MATTER AWARDS</t>
  </si>
  <si>
    <t>AR06009801</t>
  </si>
  <si>
    <t>MIND INSTITUTE SERVICES</t>
  </si>
  <si>
    <t>AR06012001</t>
  </si>
  <si>
    <t>VM SFT SAL PLAN INCOME</t>
  </si>
  <si>
    <t>AR06013201</t>
  </si>
  <si>
    <t>CBS GREENHOUSE RECHARGE</t>
  </si>
  <si>
    <t>AR06013501</t>
  </si>
  <si>
    <t>CBS EVE DROSOPHILA MEDIUM FACILITY</t>
  </si>
  <si>
    <t>AR06013601</t>
  </si>
  <si>
    <t>CBS GENOME DNA ANALYSIS</t>
  </si>
  <si>
    <t>AR06013901</t>
  </si>
  <si>
    <t>CBS CONSERVATORY TOUR FEES</t>
  </si>
  <si>
    <t>AR06014301</t>
  </si>
  <si>
    <t>ENG CIVIL ENVIRON ENG TECH SERV</t>
  </si>
  <si>
    <t>AR06014801</t>
  </si>
  <si>
    <t>CE MS SERVO MATLS TEST SYSTEM</t>
  </si>
  <si>
    <t>AR06015001</t>
  </si>
  <si>
    <t>ENGR CEE NEES RECHARGE</t>
  </si>
  <si>
    <t>AR06015201</t>
  </si>
  <si>
    <t>RMI WINE MICROBE COLLECTION RATE</t>
  </si>
  <si>
    <t>AR06015301</t>
  </si>
  <si>
    <t>ENGR BIOMEDICAL ENGR MACHINE SHOP</t>
  </si>
  <si>
    <t>AR06015801</t>
  </si>
  <si>
    <t>ENGR DAVIS MILLIMETER WAVE RESEARCH CTR</t>
  </si>
  <si>
    <t>AR06015901</t>
  </si>
  <si>
    <t>ENGR CALIBRATION RECHARGE</t>
  </si>
  <si>
    <t>AR06016201</t>
  </si>
  <si>
    <t>ENGR BIOMED DEV ENGRandLAB MGR</t>
  </si>
  <si>
    <t>AR06018101</t>
  </si>
  <si>
    <t>CBS PLANT BIOLOGY CONFOCAL MICROSCOPE</t>
  </si>
  <si>
    <t>AR06018901</t>
  </si>
  <si>
    <t>CBS CNS ANNEX SURGERY ROOM SVCS</t>
  </si>
  <si>
    <t>AR06020501</t>
  </si>
  <si>
    <t>BETTER FOOD PROCESS</t>
  </si>
  <si>
    <t>AR06021001</t>
  </si>
  <si>
    <t>AGRONOMY RANGE SCI ROTATION CROP</t>
  </si>
  <si>
    <t>AR06022201</t>
  </si>
  <si>
    <t>CAES CENTRALIZED GREENHOUSE</t>
  </si>
  <si>
    <t>AR06022401</t>
  </si>
  <si>
    <t>IACUC PROTOCOL ASSISTANCE</t>
  </si>
  <si>
    <t>AR06022901</t>
  </si>
  <si>
    <t>CAES Russell Ranch</t>
  </si>
  <si>
    <t>AR06023201</t>
  </si>
  <si>
    <t>UC Davis Analytical Lab</t>
  </si>
  <si>
    <t>AR06023301</t>
  </si>
  <si>
    <t>CAES GREENHOUSE GAS SOLUTIONS</t>
  </si>
  <si>
    <t>AR06023401</t>
  </si>
  <si>
    <t>CAES INFORMATICS FACILITY</t>
  </si>
  <si>
    <t>AR06023501</t>
  </si>
  <si>
    <t>CAMI RATE</t>
  </si>
  <si>
    <t>AR06023601</t>
  </si>
  <si>
    <t>CAES BIOANALYSIS ENVIRONMENTAL EXTRACTS</t>
  </si>
  <si>
    <t>AR06023801</t>
  </si>
  <si>
    <t>CAES ANHEUSERBUSCH BREWERY</t>
  </si>
  <si>
    <t>AR06024101</t>
  </si>
  <si>
    <t>CAES BEE GARDEN TOURS</t>
  </si>
  <si>
    <t>AR06024601</t>
  </si>
  <si>
    <t>CAES LONNERDAL LABORATORY SERVICES</t>
  </si>
  <si>
    <t>AR06024801</t>
  </si>
  <si>
    <t>CAES HONEYandPOLLINATION CTR SALES</t>
  </si>
  <si>
    <t>AR06024901</t>
  </si>
  <si>
    <t>CAES THORP INSECT IDENTIFICATION SVC</t>
  </si>
  <si>
    <t>AR06025001</t>
  </si>
  <si>
    <t>BODEGA BAY SHOP LABOR</t>
  </si>
  <si>
    <t>AR06025101</t>
  </si>
  <si>
    <t>BODEGA BAY SMALL BOAT</t>
  </si>
  <si>
    <t>AR06025501</t>
  </si>
  <si>
    <t>NEAT CCOAFM SERVICES</t>
  </si>
  <si>
    <t>AR06025701</t>
  </si>
  <si>
    <t>NRS OVERNIGHT ACCOMMMODATIONS</t>
  </si>
  <si>
    <t>AR06025801</t>
  </si>
  <si>
    <t>COOL WESTERN COOLING EFFICIENCY CENTER</t>
  </si>
  <si>
    <t>AR06026501</t>
  </si>
  <si>
    <t>LAWR WEB DESIGN SUPPORT</t>
  </si>
  <si>
    <t>AR06026701</t>
  </si>
  <si>
    <t>LAWR SERVICES</t>
  </si>
  <si>
    <t>AR06027001</t>
  </si>
  <si>
    <t>PSYCH ANIMAL QTRS PER DIEM RATE</t>
  </si>
  <si>
    <t>AR06027601</t>
  </si>
  <si>
    <t>STEM CELL PROGRAM GMP TEST LAB</t>
  </si>
  <si>
    <t>AR06027701</t>
  </si>
  <si>
    <t>STEM CELL PRGM GMP</t>
  </si>
  <si>
    <t>AR06027801</t>
  </si>
  <si>
    <t>STEM CELL PRGM VECTOR</t>
  </si>
  <si>
    <t>AR06027901</t>
  </si>
  <si>
    <t>STEM CELL PRGM TEREATOME</t>
  </si>
  <si>
    <t>AR06028001</t>
  </si>
  <si>
    <t>GENOMICSandEXPRESS RESOURCE RATE</t>
  </si>
  <si>
    <t>AR06028101</t>
  </si>
  <si>
    <t>MED PATH PROTEOMICS LAB</t>
  </si>
  <si>
    <t>AR06028201</t>
  </si>
  <si>
    <t>IMAGING RESEARCH CENTER</t>
  </si>
  <si>
    <t>AR06028601</t>
  </si>
  <si>
    <t>CANCER CENTER SPECIMEN</t>
  </si>
  <si>
    <t>AR06028801</t>
  </si>
  <si>
    <t>PUBLIC HEALTH BIOSTATICS</t>
  </si>
  <si>
    <t>AR06029301</t>
  </si>
  <si>
    <t>MED MICRO MICROARRAY CORE FACILITY</t>
  </si>
  <si>
    <t>AR06029501</t>
  </si>
  <si>
    <t>SOM OPTICAL BIOLOGY SHARED RESOURCE</t>
  </si>
  <si>
    <t>AR06029601</t>
  </si>
  <si>
    <t>PHYS MEMBRANE BIOL MICROSCOPY RATE</t>
  </si>
  <si>
    <t>AR06029701</t>
  </si>
  <si>
    <t>SOM STEM CELL PROGRAM VIVARIUM RATE</t>
  </si>
  <si>
    <t>AR06029801</t>
  </si>
  <si>
    <t>SOM STEM CELL PROG IPSC LINES RATE</t>
  </si>
  <si>
    <t>AR06029901</t>
  </si>
  <si>
    <t>SOM STEM CELL PROGRAM KARYOTYPING</t>
  </si>
  <si>
    <t>AR06030101</t>
  </si>
  <si>
    <t>SOM UMBILICAL CORD BLOOD COLLECT PROG</t>
  </si>
  <si>
    <t>AR06030201</t>
  </si>
  <si>
    <t>SOM COMBIOCHEM SHARED RESOURCE</t>
  </si>
  <si>
    <t>AR06030401</t>
  </si>
  <si>
    <t>SOM SOH EDUCATION OUTCOMES EVALUATION</t>
  </si>
  <si>
    <t>AR06030501</t>
  </si>
  <si>
    <t>SOM CCR DATA DISCLOSURE</t>
  </si>
  <si>
    <t>AR06030601</t>
  </si>
  <si>
    <t>SOM BIOCHEM PKPD CORE FACILITY</t>
  </si>
  <si>
    <t>AR06030701</t>
  </si>
  <si>
    <t>MEDICTSCCLINICAL RESEARCH SUPPORT SVCS</t>
  </si>
  <si>
    <t>AR06030801</t>
  </si>
  <si>
    <t>MEDIMINDIDDRC CORE SERVICES</t>
  </si>
  <si>
    <t>AR06030901</t>
  </si>
  <si>
    <t>MEDIMICROSURGERY SUPPORT CORE SVCS</t>
  </si>
  <si>
    <t>AR06031501</t>
  </si>
  <si>
    <t>CBS GENOME CENTER PROTEOMICS</t>
  </si>
  <si>
    <t>AR06031601</t>
  </si>
  <si>
    <t>CBS GENOME CENTER YEAST 1 HYBRID</t>
  </si>
  <si>
    <t>AR06032001</t>
  </si>
  <si>
    <t>CBSGENOMEBIOINFORMATICSDATA ANALYSIS</t>
  </si>
  <si>
    <t>AR06032101</t>
  </si>
  <si>
    <t>CBSGENOMEBIOINFORMATICS HPC SVCS</t>
  </si>
  <si>
    <t>AR06032201</t>
  </si>
  <si>
    <t>CBS GENOME CENTER METABOLOMICS</t>
  </si>
  <si>
    <t>AR06032401</t>
  </si>
  <si>
    <t>CBS GENOME CENTER TILLING CORE</t>
  </si>
  <si>
    <t>AR06033101</t>
  </si>
  <si>
    <t>CBS MCB Electron Microscope Facility Briggs Hall</t>
  </si>
  <si>
    <t>AR06033102</t>
  </si>
  <si>
    <t>CBS MCB ELECTRON MICROSCOPE FACILITY Tupper Hall</t>
  </si>
  <si>
    <t>AR06033201</t>
  </si>
  <si>
    <t>SOM ANTIBODIES SALES</t>
  </si>
  <si>
    <t>AR06034201</t>
  </si>
  <si>
    <t>MEDISTEM CELL RESEARCH ANIMAL SURGERY</t>
  </si>
  <si>
    <t>AR06034301</t>
  </si>
  <si>
    <t>MEDIELECTROPHYSIOLOGY SVCS CORE</t>
  </si>
  <si>
    <t>AR06034501</t>
  </si>
  <si>
    <t>MEDIDERM IMMUNE MONITORING CORE SVCS</t>
  </si>
  <si>
    <t>AR06034601</t>
  </si>
  <si>
    <t>MEDISTEM CELL EXOSOME CORE SVCS</t>
  </si>
  <si>
    <t>AR06034901</t>
  </si>
  <si>
    <t>MEDIMINDBIOLOGICAL ANALYSIS CORE SVCS</t>
  </si>
  <si>
    <t>AR06035001</t>
  </si>
  <si>
    <t>MEDILEICA FLIM IMAGING SVCS</t>
  </si>
  <si>
    <t>AR06039201</t>
  </si>
  <si>
    <t>RESH TAHOE RESEARCH VESSEL SVC</t>
  </si>
  <si>
    <t>AR06039301</t>
  </si>
  <si>
    <t>RESH SINGLE IRB SERVICES</t>
  </si>
  <si>
    <t>AR06039401</t>
  </si>
  <si>
    <t>RESHCNLSSRLMASS OPTICS SVC</t>
  </si>
  <si>
    <t>AR06039501</t>
  </si>
  <si>
    <t>RESHCNL FTIR SVC</t>
  </si>
  <si>
    <t>AR06039601</t>
  </si>
  <si>
    <t>RESHENDOCRINE CORE SERVICES</t>
  </si>
  <si>
    <t>AR06039801</t>
  </si>
  <si>
    <t>RESHAQRCHIPS ANALYSIS SVCS</t>
  </si>
  <si>
    <t>AR06040001</t>
  </si>
  <si>
    <t>RESHTERC MALYJ MANOR</t>
  </si>
  <si>
    <t>AR06040301</t>
  </si>
  <si>
    <t>CLAS DSS IT SVC CTR DATA STORAGE RATE</t>
  </si>
  <si>
    <t>AR06040401</t>
  </si>
  <si>
    <t>CLAS IT SUPPLIESandSERVICES RATE</t>
  </si>
  <si>
    <t>AR06040501</t>
  </si>
  <si>
    <t>CLAS SSHP CURRICULUM ENRICHMENT SVCS</t>
  </si>
  <si>
    <t>AR06040601</t>
  </si>
  <si>
    <t>CLAS UCDMP PROFESSIONAL DEVELOPMENT SVC</t>
  </si>
  <si>
    <t>AR06040701</t>
  </si>
  <si>
    <t>CLASCHSSP PROFESSIONAL DEVELOPMENT SVCS</t>
  </si>
  <si>
    <t>AR06040801</t>
  </si>
  <si>
    <t>CLAS CHEM GLYCAN ANALYSIS SVCS</t>
  </si>
  <si>
    <t>AR06040901</t>
  </si>
  <si>
    <t>CLAS PHYSICS FIT SVCS</t>
  </si>
  <si>
    <t>AR06045401</t>
  </si>
  <si>
    <t>CAES COMPUTING RESOURCES FARM SVCS</t>
  </si>
  <si>
    <t>AR06045501</t>
  </si>
  <si>
    <t>CAES PLANT SCIENCES STRAIN ID SVCS</t>
  </si>
  <si>
    <t>AR06045601</t>
  </si>
  <si>
    <t>CAES CTR FOR REGIONAL CHANGE CDC SVCS</t>
  </si>
  <si>
    <t>AR06045701</t>
  </si>
  <si>
    <t>CAES PLANT SCI LIGHTBAR SERVICES</t>
  </si>
  <si>
    <t>AR06045901</t>
  </si>
  <si>
    <t>CAES PLANT SCIENCES DRY CARD SALES</t>
  </si>
  <si>
    <t>AR06046201</t>
  </si>
  <si>
    <t>CAES PLANT SCI SEED CONDITIONING SVCS</t>
  </si>
  <si>
    <t>AR06046301</t>
  </si>
  <si>
    <t>CAESFOOD SCIMICRO ANAEROBIC ASSAY SVCS</t>
  </si>
  <si>
    <t>AR06046401</t>
  </si>
  <si>
    <t>CAESCOMMUNICATIONS UNIT</t>
  </si>
  <si>
    <t>AR06046501</t>
  </si>
  <si>
    <t>VETMVETERINARY CTR FOR CLINICAL TRIALS</t>
  </si>
  <si>
    <t>AR06046701</t>
  </si>
  <si>
    <t>SOM CVRI RECHARGE INSTITUTE SVCS</t>
  </si>
  <si>
    <t>AR06046801</t>
  </si>
  <si>
    <t>CAES FARM MANAGEMENT SERVICES</t>
  </si>
  <si>
    <t>AR06047101</t>
  </si>
  <si>
    <t>CAES FOOD ANALYSIS EXTRACTION SVCS</t>
  </si>
  <si>
    <t>AR06120101</t>
  </si>
  <si>
    <t>CAES PLANT SCIENCES IT SVCS</t>
  </si>
  <si>
    <t>AR06120501</t>
  </si>
  <si>
    <t>CAES ETHYLENE SHOT SERVICES</t>
  </si>
  <si>
    <t>AR06120801</t>
  </si>
  <si>
    <t>CAESFOOD SAFETY MEASUREMNT FAC FSMF</t>
  </si>
  <si>
    <t>AR06210101</t>
  </si>
  <si>
    <t>UWP AREA 3 WRITING INSTRUCTION SERVICES</t>
  </si>
  <si>
    <t>AR06225001</t>
  </si>
  <si>
    <t>VET MED VIDEOTAPE DISTR INCOME</t>
  </si>
  <si>
    <t>AR06225101</t>
  </si>
  <si>
    <t>VET MED CCAH VET SVCS VARIOUS COUNTIES</t>
  </si>
  <si>
    <t>AR06243201</t>
  </si>
  <si>
    <t>VM POULTRYMED LABORATORY SERVICES</t>
  </si>
  <si>
    <t>AR06243301</t>
  </si>
  <si>
    <t>VM PMI ISOLATION DETECTION SVCS</t>
  </si>
  <si>
    <t>AR06243401</t>
  </si>
  <si>
    <t>VM BIOANALYTICAL RESEARCH CORE SVCS</t>
  </si>
  <si>
    <t>AR06243501</t>
  </si>
  <si>
    <t>VM AQUATIC TOXICOLOGY LAB</t>
  </si>
  <si>
    <t>AR06243601</t>
  </si>
  <si>
    <t>VM LECTURE HALL MEETING ROOM RATES</t>
  </si>
  <si>
    <t>AR06243701</t>
  </si>
  <si>
    <t>VM VET GENETICS LAB RESEARCH SERVICES</t>
  </si>
  <si>
    <t>AR06243901</t>
  </si>
  <si>
    <t>VM MOL BIOSCI FORTE BIO OCTET SERVICES</t>
  </si>
  <si>
    <t>AR06244001</t>
  </si>
  <si>
    <t>VM MOLECULAR BIOSCIENCES SPF PET CA</t>
  </si>
  <si>
    <t>AR06244301</t>
  </si>
  <si>
    <t>VM CADMS PROGRAMMINGandDATA ANALYSIS</t>
  </si>
  <si>
    <t>AR06246001</t>
  </si>
  <si>
    <t>VETERINARY GENETICS LABORATORY INC</t>
  </si>
  <si>
    <t>AR06246701</t>
  </si>
  <si>
    <t>VM PMIMARINE MAMMAL IMMUNOLOGY INC</t>
  </si>
  <si>
    <t>AR06247601</t>
  </si>
  <si>
    <t>VM VECTORBORNE DISEASE RESEARCH</t>
  </si>
  <si>
    <t>AR06248101</t>
  </si>
  <si>
    <t>VM OXIDATIVE STRESS DIAGNOSTIC LAB</t>
  </si>
  <si>
    <t>AR06248501</t>
  </si>
  <si>
    <t>OWCN OIL SPILL RESPONSE COST RECOVERY</t>
  </si>
  <si>
    <t>AR06252501</t>
  </si>
  <si>
    <t>VM EQUINE RES LAB INCOME</t>
  </si>
  <si>
    <t>AR06252601</t>
  </si>
  <si>
    <t>VM CEH CARE OF ANIMAL AGREEMENT</t>
  </si>
  <si>
    <t>AR06252901</t>
  </si>
  <si>
    <t>VM MEDICINE EPIDEMIOLOGY</t>
  </si>
  <si>
    <t>AR06253001</t>
  </si>
  <si>
    <t>VET MED MEDIA ROOM INCOME</t>
  </si>
  <si>
    <t>AR06253701</t>
  </si>
  <si>
    <t>VET MED EQUINE INFECTIOUS DISEASE LAB</t>
  </si>
  <si>
    <t>AR06253801</t>
  </si>
  <si>
    <t>VM MARINE ECOSYSTEM HEALTH LAB</t>
  </si>
  <si>
    <t>AR06420001</t>
  </si>
  <si>
    <t>DRAMATIC ART PRODUCTION INC</t>
  </si>
  <si>
    <t>AR06425001</t>
  </si>
  <si>
    <t>SVM SPECIAL CLINICAL PROCEDURES LAB</t>
  </si>
  <si>
    <t>AR06425301</t>
  </si>
  <si>
    <t>VM CBRCS SEAHORSE RECHARGE SERVICES</t>
  </si>
  <si>
    <t>AR06425401</t>
  </si>
  <si>
    <t>VM AMINO ACID ANALYSIS LAB</t>
  </si>
  <si>
    <t>AR06425501</t>
  </si>
  <si>
    <t>VM CENT FOR COMPANION ANIM HLTH GEN PROC</t>
  </si>
  <si>
    <t>AR06425601</t>
  </si>
  <si>
    <t>VMCCAH SHELTER MED PROF CLINICAL PROG</t>
  </si>
  <si>
    <t>AR06425801</t>
  </si>
  <si>
    <t>VETERINARY GENETICS HYPP TESTING</t>
  </si>
  <si>
    <t>AR06426801</t>
  </si>
  <si>
    <t>CBS CNS VIRAL FACILITY SERVICES</t>
  </si>
  <si>
    <t>AR06428001</t>
  </si>
  <si>
    <t>VM ME MASTITIS QC TESTING SERVICES</t>
  </si>
  <si>
    <t>AR06428101</t>
  </si>
  <si>
    <t>VM VIRC INDUSTRY SERVICES</t>
  </si>
  <si>
    <t>AR06430301</t>
  </si>
  <si>
    <t>CNL XRAY FLUORESCENCE SERVICES</t>
  </si>
  <si>
    <t>AR06430501</t>
  </si>
  <si>
    <t>CNL CYCLOTRON OPERATIONS INCOME</t>
  </si>
  <si>
    <t>AR06430701</t>
  </si>
  <si>
    <t>CNL ELECTRICAL MECHANICAL SHOP SERVICE</t>
  </si>
  <si>
    <t>AR06430801</t>
  </si>
  <si>
    <t>CTR FOR PLASMA MASS SPECTROMETRY</t>
  </si>
  <si>
    <t>AR06433301</t>
  </si>
  <si>
    <t>ENGR MAT PERM LAB TALYSCAN 250</t>
  </si>
  <si>
    <t>AR06433401</t>
  </si>
  <si>
    <t>ENGR WATERENERGY EFFICIENCY CTR SVC</t>
  </si>
  <si>
    <t>AR06433501</t>
  </si>
  <si>
    <t>ENGR CSTEM PROFESSIONAL DEVELOPMENT</t>
  </si>
  <si>
    <t>AR06433801</t>
  </si>
  <si>
    <t>ENGR COE IT STAFFING</t>
  </si>
  <si>
    <t>AR06433901</t>
  </si>
  <si>
    <t>ENGR DISTANCE LEARNING PROGRAM</t>
  </si>
  <si>
    <t>AR06435001</t>
  </si>
  <si>
    <t>NUCLEAR MAG RESONANCE FAC INC</t>
  </si>
  <si>
    <t>AR06436001</t>
  </si>
  <si>
    <t>CONTROLLED ENVIRON FACILITY INCOME</t>
  </si>
  <si>
    <t>AR06437001</t>
  </si>
  <si>
    <t>LAW ATTORNEY FEES</t>
  </si>
  <si>
    <t>AR06437101</t>
  </si>
  <si>
    <t>LAW MISCELLANEOUS JOURNAL</t>
  </si>
  <si>
    <t>AR06437501</t>
  </si>
  <si>
    <t>LAW REVIEW INCOME</t>
  </si>
  <si>
    <t>AR06438201</t>
  </si>
  <si>
    <t>CHMS ELECTRON MICROSCOPY</t>
  </si>
  <si>
    <t>AR06438501</t>
  </si>
  <si>
    <t>GEOLOGY EXP PETROLOGY MATR LAB</t>
  </si>
  <si>
    <t>AR06438601</t>
  </si>
  <si>
    <t>GEOLOGY ISOTOPE LAB INCOME</t>
  </si>
  <si>
    <t>AR06438701</t>
  </si>
  <si>
    <t>GEOLOGY DEPARTMENTAL SERVICES</t>
  </si>
  <si>
    <t>AR06438801</t>
  </si>
  <si>
    <t>GEOLOGY MICROPROBE SEM XRAY FAC</t>
  </si>
  <si>
    <t>AR06439001</t>
  </si>
  <si>
    <t>HLTH SCI RESEARCH LABS INCOME</t>
  </si>
  <si>
    <t>AR06439101</t>
  </si>
  <si>
    <t>MED HLTH SCI INSTRMT FAC INC</t>
  </si>
  <si>
    <t>AR06439301</t>
  </si>
  <si>
    <t>PHYSICS TECHNICAL SUPPORT CENTER</t>
  </si>
  <si>
    <t>AR06449901</t>
  </si>
  <si>
    <t>POISON CONTROL INCOME</t>
  </si>
  <si>
    <t>AR06457501</t>
  </si>
  <si>
    <t>STATISTICAL LAB INCOME</t>
  </si>
  <si>
    <t>AR06463101</t>
  </si>
  <si>
    <t>VM COMPARATIVE PATHOLOGY LAB RATES</t>
  </si>
  <si>
    <t>AR06463201</t>
  </si>
  <si>
    <t>VM ADVANCED IMAGING FACILITY SVCS</t>
  </si>
  <si>
    <t>AR06463301</t>
  </si>
  <si>
    <t>VM VIRTUAL MICROSCOPY SVCS</t>
  </si>
  <si>
    <t>AR06463501</t>
  </si>
  <si>
    <t>VM ANATOMY VET ORTHOPEDIC RES LAB</t>
  </si>
  <si>
    <t>AR06465001</t>
  </si>
  <si>
    <t>VET MED TRC INCOME</t>
  </si>
  <si>
    <t>AR06470001</t>
  </si>
  <si>
    <t>CAES AN SCI LIVESTOCK MGMT INCOME</t>
  </si>
  <si>
    <t>AR06480001</t>
  </si>
  <si>
    <t>UNI LAB NURSERY SCHOOL INCOME</t>
  </si>
  <si>
    <t>AR06482401</t>
  </si>
  <si>
    <t>MNRC OPERATIONS</t>
  </si>
  <si>
    <t>AR06490101</t>
  </si>
  <si>
    <t>SS TRACS HUSBANDRY ANIMAL PURCHASES</t>
  </si>
  <si>
    <t>AR06491001</t>
  </si>
  <si>
    <t>ANIMAL HEALTH CARE PER DIEM</t>
  </si>
  <si>
    <t>AR06491501</t>
  </si>
  <si>
    <t>SOM MUTANT MOUSE PATHOLOGY LAB SVCS</t>
  </si>
  <si>
    <t>AR06491601</t>
  </si>
  <si>
    <t>SOM STEM CELL REGULATORY ASSISTANCE SVC</t>
  </si>
  <si>
    <t>AR06491801</t>
  </si>
  <si>
    <t>SOM STEM CELL ALPHA CLINIC SVCS</t>
  </si>
  <si>
    <t>AR06491901</t>
  </si>
  <si>
    <t>SOM PROTEIN STRUCTURE CORE SVCS</t>
  </si>
  <si>
    <t>AR06492001</t>
  </si>
  <si>
    <t>VM MUTANT MOUSE BIOLOGY PROGRAM SVCS</t>
  </si>
  <si>
    <t>AR06492201</t>
  </si>
  <si>
    <t>CAES PLANT TRANSFORMATION FACILITY</t>
  </si>
  <si>
    <t>AR06495101</t>
  </si>
  <si>
    <t>CHE TPHRLSMOKE CHAMBER</t>
  </si>
  <si>
    <t>AR06495201</t>
  </si>
  <si>
    <t>CHE ANIMAL CARE</t>
  </si>
  <si>
    <t>AR06495401</t>
  </si>
  <si>
    <t>ENGR CHE ENGINEERING RECHARGE</t>
  </si>
  <si>
    <t>AR06500501</t>
  </si>
  <si>
    <t>EPS GEOCHEMISTRYandGEOCHRON LAB SVCS</t>
  </si>
  <si>
    <t>AR06502001</t>
  </si>
  <si>
    <t>SOM COMPREHENSIVE CANCER LAB SVCS</t>
  </si>
  <si>
    <t>AR06502901</t>
  </si>
  <si>
    <t>SOM EXPLORER MOLECULAR IMAGING CTR SVCS</t>
  </si>
  <si>
    <t>AR06503001</t>
  </si>
  <si>
    <t>SOM BIOANALYSIS PHARMACOKINETICS CORE</t>
  </si>
  <si>
    <t>AR06603901</t>
  </si>
  <si>
    <t>STUDENT EXPERIMENTAL FARM HARVEST INCOME</t>
  </si>
  <si>
    <t>AR06606501</t>
  </si>
  <si>
    <t>PROTEIN STRUCTURE LABORATORY INCOME</t>
  </si>
  <si>
    <t>AR06606601</t>
  </si>
  <si>
    <t>CAMPUS MASS SPECTROMETRY FACILITIES</t>
  </si>
  <si>
    <t>AR06607401</t>
  </si>
  <si>
    <t>VM ANATOMY EMCL INCOME</t>
  </si>
  <si>
    <t>AR06627001</t>
  </si>
  <si>
    <t>OM OLIVE SALES</t>
  </si>
  <si>
    <t>AR06654501</t>
  </si>
  <si>
    <t>CAES PLANT SCIENCE FIELD ACREAGE SVCS</t>
  </si>
  <si>
    <t>AR06654601</t>
  </si>
  <si>
    <t>CAES PLANT SCIENCE TILLING SVCS</t>
  </si>
  <si>
    <t>AR06654801</t>
  </si>
  <si>
    <t>CAES WINERY SVCS</t>
  </si>
  <si>
    <t>AR06654901</t>
  </si>
  <si>
    <t>CAES PLANT SCI SMALL GRAINS TRIAL SVC</t>
  </si>
  <si>
    <t>AR06656001</t>
  </si>
  <si>
    <t>CAESPLANT SCIGENOMIC LIBRARY PREP SVCS</t>
  </si>
  <si>
    <t>AR06656501</t>
  </si>
  <si>
    <t>CAESANIM SCILABELFREE MOL PHENOTYPING</t>
  </si>
  <si>
    <t>AR06656901</t>
  </si>
  <si>
    <t>CAESPLANT SCI GENOME MAPPING</t>
  </si>
  <si>
    <t>AR06657101</t>
  </si>
  <si>
    <t>CAES RMI SERVICES</t>
  </si>
  <si>
    <t>AR06657301</t>
  </si>
  <si>
    <t>CAESWFCB TODD LAB SERVICES</t>
  </si>
  <si>
    <t>AR06657501</t>
  </si>
  <si>
    <t>CAESPLANT PATH RICE MUTANT SVCS</t>
  </si>
  <si>
    <t>AR06657901</t>
  </si>
  <si>
    <t>CAES OXYLIPINandPLASMALOGEN ANALYSIS</t>
  </si>
  <si>
    <t>AR06658101</t>
  </si>
  <si>
    <t>Translational Shared Rsrch Fac TSRF</t>
  </si>
  <si>
    <t>AR06660201</t>
  </si>
  <si>
    <t>CAHFS CAMPUS RECHARGES</t>
  </si>
  <si>
    <t>AR06996501</t>
  </si>
  <si>
    <t>BIOMEDICAL ENGR MICRPET SCANNER</t>
  </si>
  <si>
    <t>AR00000001</t>
  </si>
  <si>
    <t>GENOME COVID Testing</t>
  </si>
  <si>
    <t>AR06660001</t>
  </si>
  <si>
    <t>VET Diagnostic Lab System Rate</t>
  </si>
  <si>
    <t>AR06661601</t>
  </si>
  <si>
    <t>Equine Analytical Chemistry Rate EACP</t>
  </si>
  <si>
    <t>AR60380001</t>
  </si>
  <si>
    <t>Intermountain REC Research Acre</t>
  </si>
  <si>
    <t>AR60380002</t>
  </si>
  <si>
    <t>Intermountain REC Research Hourly Rate</t>
  </si>
  <si>
    <t>AR60380003</t>
  </si>
  <si>
    <t>Intermountain REC Research Water</t>
  </si>
  <si>
    <t>AR60380004</t>
  </si>
  <si>
    <t>Kerney REC Research Acre</t>
  </si>
  <si>
    <t>AR60380005</t>
  </si>
  <si>
    <t>Kerney REC Research Hourly Rate</t>
  </si>
  <si>
    <t>AR60380009</t>
  </si>
  <si>
    <t>South Coast REC Research Acre</t>
  </si>
  <si>
    <t>AR60380010</t>
  </si>
  <si>
    <t>South Coast REC Research Hourly Rate</t>
  </si>
  <si>
    <t>AR60380011</t>
  </si>
  <si>
    <t>Sierra Foothill REC Research Rate</t>
  </si>
  <si>
    <t>AR60380012</t>
  </si>
  <si>
    <t>Sierra Foothill REC Research Hourly Rate</t>
  </si>
  <si>
    <t>AR60380013</t>
  </si>
  <si>
    <t>Sierra Foothill REC Reaserch Animal Care</t>
  </si>
  <si>
    <t>AR60380014</t>
  </si>
  <si>
    <t>South Coast REC Greenhouse Rate</t>
  </si>
  <si>
    <t>AR60380015</t>
  </si>
  <si>
    <t>Westside REC Research Acre Rate</t>
  </si>
  <si>
    <t>AR60380016</t>
  </si>
  <si>
    <t>Westside REC Research Hourly Rate</t>
  </si>
  <si>
    <t>AR60380017</t>
  </si>
  <si>
    <t>Westside REC Research Water</t>
  </si>
  <si>
    <t>AR60380018</t>
  </si>
  <si>
    <t>CPE Course Management Rate</t>
  </si>
  <si>
    <t>AR60380006</t>
  </si>
  <si>
    <t>Lindcove REC Research Acre</t>
  </si>
  <si>
    <t>AR60380007</t>
  </si>
  <si>
    <t>Lindcove REC Research Hourly Rate</t>
  </si>
  <si>
    <t>AR60380008</t>
  </si>
  <si>
    <t>Lindcove REC Packline User Fee</t>
  </si>
  <si>
    <t>AR06428601</t>
  </si>
  <si>
    <t>CADMS Bioportal</t>
  </si>
  <si>
    <t>AR60380019</t>
  </si>
  <si>
    <t>CAES Seed Sales</t>
  </si>
  <si>
    <t>AR60380020</t>
  </si>
  <si>
    <t>Project CAES LAWR Freeze Drier</t>
  </si>
  <si>
    <t>AR60380021</t>
  </si>
  <si>
    <t>CAES LAWR Particle Size Analyzer Service</t>
  </si>
  <si>
    <t>AR60380022</t>
  </si>
  <si>
    <t>CAES Vineyard Labor Support Services</t>
  </si>
  <si>
    <t>AR60380023</t>
  </si>
  <si>
    <t>Center for Urban Horticulture Services</t>
  </si>
  <si>
    <t>AR06425005</t>
  </si>
  <si>
    <t>VM PCR LAB</t>
  </si>
  <si>
    <t>GLLLAW5990</t>
  </si>
  <si>
    <t>Raquel Silva SCHOOL OF LAW GL Only</t>
  </si>
  <si>
    <t>GLLLAW5991</t>
  </si>
  <si>
    <t>Vikram David Amar SCHOOL OF LAW GL Only</t>
  </si>
  <si>
    <t>GLLLAW5992</t>
  </si>
  <si>
    <t>Chimene Keitner SCHOOL OF LAW GL only</t>
  </si>
  <si>
    <t>GLLLAW5993</t>
  </si>
  <si>
    <t>Nila Bala SCHOOL OF LAW GL only</t>
  </si>
  <si>
    <t>GLMRAD5989</t>
  </si>
  <si>
    <t>Hamza Hussaini MED Radiology GL Only</t>
  </si>
  <si>
    <t>GLMPED5988</t>
  </si>
  <si>
    <t>Anisha Srinivasan MED Pediatrics GL Only</t>
  </si>
  <si>
    <t>GLLLAW5987</t>
  </si>
  <si>
    <t>Suzanne Miller SCHOOL OF LAW GL Only</t>
  </si>
  <si>
    <t>GLADES5986</t>
  </si>
  <si>
    <t>Jennifer Phillips ENVIRONMENTAL SCIENCE And POLICY GL Only</t>
  </si>
  <si>
    <t>GLMHPH5985</t>
  </si>
  <si>
    <t>Nuria Casals Farre MED Physiology And Membrane Biol GL Only</t>
  </si>
  <si>
    <t>GLNURS5984</t>
  </si>
  <si>
    <t>Kathryn Hanks School of Nursing GL Only</t>
  </si>
  <si>
    <t>GLEMAE5983</t>
  </si>
  <si>
    <t>Camli Badrya MECHANICAL And AEROSPACE ENGR GL Only</t>
  </si>
  <si>
    <t>GLMFCM5982</t>
  </si>
  <si>
    <t>Alexander Knobloch MED Family And Community Med GL Only</t>
  </si>
  <si>
    <t>GLMFCM5981</t>
  </si>
  <si>
    <t>Christina Tran MED Family And Community Med GL Only</t>
  </si>
  <si>
    <t>GLMSUR5980</t>
  </si>
  <si>
    <t>Miquell Miller MED Surgery GL Only</t>
  </si>
  <si>
    <t>GLVHFS5979</t>
  </si>
  <si>
    <t>Todd Cornish CA ANIMAL HLTH And FOOD SAFETY LAB GL Only</t>
  </si>
  <si>
    <t>GLMSUR5978</t>
  </si>
  <si>
    <t>Ian Powelson MED Surgery GL Only</t>
  </si>
  <si>
    <t>GLLMUS5977</t>
  </si>
  <si>
    <t>Alan Matteri MUSIC GL Only</t>
  </si>
  <si>
    <t>GLLMUS5976</t>
  </si>
  <si>
    <t>David Atkinson Wells MUSIC GL Only</t>
  </si>
  <si>
    <t>GLMFCM5975</t>
  </si>
  <si>
    <t>Michael Nguyen MED Family And Community Med GL Only</t>
  </si>
  <si>
    <t>GLMPED5974</t>
  </si>
  <si>
    <t>Jennifer Lee MED Pediatrics GL Only</t>
  </si>
  <si>
    <t>GLMERM5973</t>
  </si>
  <si>
    <t>Abhinav Chandra MED Emergency Medicine GL Only</t>
  </si>
  <si>
    <t>GLMFCM5972</t>
  </si>
  <si>
    <t>Katy Schousen MED Family And Community Med GL Only</t>
  </si>
  <si>
    <t>GLMFCM5971</t>
  </si>
  <si>
    <t>Diana Trang MED Family And Community Med GL Only</t>
  </si>
  <si>
    <t>GLLSTA5970</t>
  </si>
  <si>
    <t>Sebastian K√ hnert STATISTICS GL Only</t>
  </si>
  <si>
    <t>GLMSUR5969</t>
  </si>
  <si>
    <t>Jennifer Lynde MED Surgery GL Only</t>
  </si>
  <si>
    <t>GLANUT5968</t>
  </si>
  <si>
    <t>Kendra Addie Byrd NUTRITION GL Only</t>
  </si>
  <si>
    <t>GLMOPH5967</t>
  </si>
  <si>
    <t>Rebecca Chen MED Eye Center GL Only</t>
  </si>
  <si>
    <t>GLGSM15966</t>
  </si>
  <si>
    <t>Christopher Joseph Ziemba GRADUATE SCHOOL OF MANAGEMENT GL Only</t>
  </si>
  <si>
    <t>GLMFCM5965</t>
  </si>
  <si>
    <t>Gabriel Briscoe MED Family And Community Med GL Only</t>
  </si>
  <si>
    <t>GLGSM15964</t>
  </si>
  <si>
    <t>Naga Lakshmi Damaraju GRADUATE SCHOOL OF MANAGEMENT GL Only</t>
  </si>
  <si>
    <t>GLMINT5963</t>
  </si>
  <si>
    <t>Robert DeBruin MED Int Med Admin GL Only</t>
  </si>
  <si>
    <t>GLMINT5962</t>
  </si>
  <si>
    <t>Maung Khin MED Int Med Admin GL Only</t>
  </si>
  <si>
    <t>GLIMCA5961</t>
  </si>
  <si>
    <t>Mark Villalon MED INT MED CARDIOLOGY GL Only</t>
  </si>
  <si>
    <t>GLMNEU5960</t>
  </si>
  <si>
    <t>Reena Nanjireddy MED Neurology GL Only</t>
  </si>
  <si>
    <t>GLLMUS5959</t>
  </si>
  <si>
    <t>Russ Zokaites MUSIC GL Only</t>
  </si>
  <si>
    <t>GLMERM5958</t>
  </si>
  <si>
    <t>David Burkholder MED Emergency Medicine GL Only</t>
  </si>
  <si>
    <t>GLMINT5957</t>
  </si>
  <si>
    <t>Charanjit Bains MED Int Med Admin GL Only</t>
  </si>
  <si>
    <t>GLMINT5956</t>
  </si>
  <si>
    <t>Michael Kwong MED Int Med Admin GL Only</t>
  </si>
  <si>
    <t>GLLEAL5955</t>
  </si>
  <si>
    <t>Ching Hsuan Chen EAST ASIAN LANG And CULTURES GL Only</t>
  </si>
  <si>
    <t>GLACHE5954</t>
  </si>
  <si>
    <t>Gitanjali Khandagle HUMAN ECOLOGY GL Only</t>
  </si>
  <si>
    <t>GLMINT5953</t>
  </si>
  <si>
    <t>Clarisse Glen MED Int Med Admin GL Only</t>
  </si>
  <si>
    <t>GLLMUS5952</t>
  </si>
  <si>
    <t>Cindy Behmer MUSIC GL Only</t>
  </si>
  <si>
    <t>GLLCHE5951</t>
  </si>
  <si>
    <t>Abdelbasset Farahat CHEMISTRY GL Only</t>
  </si>
  <si>
    <t>GLMSUR5950</t>
  </si>
  <si>
    <t>Kate Stadeli MED Surgery GL Only</t>
  </si>
  <si>
    <t>GLMURO5949</t>
  </si>
  <si>
    <t>Thenappan Chandrasekar MED Urologic Surgery GL Only</t>
  </si>
  <si>
    <t>GLMERM5948</t>
  </si>
  <si>
    <t>Blake Siglock MED Emergency Medicine GL Only</t>
  </si>
  <si>
    <t>GLMRAD5947</t>
  </si>
  <si>
    <t>Tracy Yarbrough MED Radiology GL Only</t>
  </si>
  <si>
    <t>GLMINT5946</t>
  </si>
  <si>
    <t>Kristin Anderson MED Int Med Admin GL Only</t>
  </si>
  <si>
    <t>GLMERM5945</t>
  </si>
  <si>
    <t>Philip Buss MED Emergency Medicine GL Only</t>
  </si>
  <si>
    <t>GLLAHI5944</t>
  </si>
  <si>
    <t>Lydia K Greer ART And ART HISTORY GL Only</t>
  </si>
  <si>
    <t>GLNURS5943</t>
  </si>
  <si>
    <t>Ashley King School of Nursing GL Only</t>
  </si>
  <si>
    <t>GLMDER5942</t>
  </si>
  <si>
    <t>Lawrence Chan MED Dermatology GL Only</t>
  </si>
  <si>
    <t>GLMSUR5941</t>
  </si>
  <si>
    <t>Sawyer Smith MED Surgery GL Only</t>
  </si>
  <si>
    <t>GLMSUR5940</t>
  </si>
  <si>
    <t>Robert Kucejko MED Surgery GL Only</t>
  </si>
  <si>
    <t>GLMERM5939</t>
  </si>
  <si>
    <t>Joshua McKamie MED Emergency Medicine GL Only</t>
  </si>
  <si>
    <t>GLMOTO5938</t>
  </si>
  <si>
    <t>Anna Wertz MED Otolaryngology GL Only</t>
  </si>
  <si>
    <t>GLMANS5937</t>
  </si>
  <si>
    <t>James Littlejohn MED Anesth And Pain Medicine GL Only</t>
  </si>
  <si>
    <t>GLLAHI5936</t>
  </si>
  <si>
    <t>Jessica Trefethen Segall ART And ART HISTORY GL Only</t>
  </si>
  <si>
    <t>GLNURS5935</t>
  </si>
  <si>
    <t>Andrew Billings School of Nursing GL Only</t>
  </si>
  <si>
    <t>GLNURS5934</t>
  </si>
  <si>
    <t>Jovana Meno School of Nursing GL Only</t>
  </si>
  <si>
    <t>GLNURS5933</t>
  </si>
  <si>
    <t>Sarah Gardina School of Nursing GL Only</t>
  </si>
  <si>
    <t>GLNURS5932</t>
  </si>
  <si>
    <t>Melissa Song School of Nursing GL Only</t>
  </si>
  <si>
    <t>GLNURS5931</t>
  </si>
  <si>
    <t>Sandra Kamba School of Nursing GL Only</t>
  </si>
  <si>
    <t>GLNURS5930</t>
  </si>
  <si>
    <t>Charmaine Shearer School of Nursing GL Only</t>
  </si>
  <si>
    <t>GLNURS5929</t>
  </si>
  <si>
    <t>Allison Chung School of Nursing GL Only</t>
  </si>
  <si>
    <t>GLNURS5928</t>
  </si>
  <si>
    <t>Mary Joe Martinez School of Nursing GL Only</t>
  </si>
  <si>
    <t>GLNURS5927</t>
  </si>
  <si>
    <t>Moemi Gossal School of Nursing GL Only</t>
  </si>
  <si>
    <t>GLNURS5926</t>
  </si>
  <si>
    <t>Sumon Johnson School of Nursing GL Only</t>
  </si>
  <si>
    <t>GLMPSY5925</t>
  </si>
  <si>
    <t>Christina Lee MED Psychiatry And Behav Sci GL Only</t>
  </si>
  <si>
    <t>GLMINT5924</t>
  </si>
  <si>
    <t>Alexander Becka MED Int Med Admin GL Only</t>
  </si>
  <si>
    <t>GLMSUR5923</t>
  </si>
  <si>
    <t>Ara Salibian MED Surgery GL Only</t>
  </si>
  <si>
    <t>GLMINT5922</t>
  </si>
  <si>
    <t>Chouhan Balpreet MED Int Med Admin GL Only</t>
  </si>
  <si>
    <t>GLECSE5921</t>
  </si>
  <si>
    <t>Vidhyacharan Bhaskar ENGR COMPUTER SCIENCE GL Only</t>
  </si>
  <si>
    <t>GLLEAL5920</t>
  </si>
  <si>
    <t>Ling Cai EAST ASIAN LANG And CULTURES GL Only</t>
  </si>
  <si>
    <t>GLMSUR5919</t>
  </si>
  <si>
    <t>Timothy Pirolli MED Surgery GL Only</t>
  </si>
  <si>
    <t>GLMPMR5918</t>
  </si>
  <si>
    <t>Melita Moore MED Physical Medicine And Rehab GL Only</t>
  </si>
  <si>
    <t>GLMPMR5917</t>
  </si>
  <si>
    <t>Vikram Agnish MED Physical Medicine And Rehab GL Only</t>
  </si>
  <si>
    <t>GLMNSG5916</t>
  </si>
  <si>
    <t>Myung Hoon Shin MED Neurological Surgery GL Only</t>
  </si>
  <si>
    <t>GLMERM5915</t>
  </si>
  <si>
    <t>Samuel Tate MED Emergency Medicine GL Only</t>
  </si>
  <si>
    <t>GLMPED5914</t>
  </si>
  <si>
    <t>Nathan Stoker MED Pediatrics GL Only</t>
  </si>
  <si>
    <t>GLMPED5913</t>
  </si>
  <si>
    <t>Philip Malouf MED Pediatrics GL Only</t>
  </si>
  <si>
    <t>GLMPED5912</t>
  </si>
  <si>
    <t>Luz Natal Hernandez MED Pediatrics GL Only</t>
  </si>
  <si>
    <t>GLMPED5911</t>
  </si>
  <si>
    <t>James Hall MED Pediatrics GL Only</t>
  </si>
  <si>
    <t>GLGSM15910</t>
  </si>
  <si>
    <t>Muneet Bains GRADUATE SCHOOL OF MANAGEMENT GL Only</t>
  </si>
  <si>
    <t>GLMPED5909</t>
  </si>
  <si>
    <t>Jai Autar MED Pediatrics GL Only</t>
  </si>
  <si>
    <t>GLIMRH5908</t>
  </si>
  <si>
    <t>Gaurav Gulati MED Int Med Rheumatology GL Only</t>
  </si>
  <si>
    <t>GLMFCM5907</t>
  </si>
  <si>
    <t>Taran Silva MED Family And Community Med GL Only</t>
  </si>
  <si>
    <t>GLIMHO5906</t>
  </si>
  <si>
    <t>Shuchi Gulati MED Int Med HEMONC GL Only</t>
  </si>
  <si>
    <t>GLMINT5905</t>
  </si>
  <si>
    <t>Geoffrey DCruz MED Int Med Admin GL Only</t>
  </si>
  <si>
    <t>GLMSUR5904</t>
  </si>
  <si>
    <t>Ravi Sood MED Surgery GL Only</t>
  </si>
  <si>
    <t>GLMNEU5903</t>
  </si>
  <si>
    <t>Nigel Pedersen MED Neurology GL Only</t>
  </si>
  <si>
    <t>GLMFCM5902</t>
  </si>
  <si>
    <t>Whay Yih Cheng MED Family And Community Med GL Only</t>
  </si>
  <si>
    <t>GLMINT5901</t>
  </si>
  <si>
    <t>Amogh Bhat MED Int Med Admin GL Only</t>
  </si>
  <si>
    <t>GLMFCM5900</t>
  </si>
  <si>
    <t>Sara Martin MED Family And Community Med GL Only</t>
  </si>
  <si>
    <t>GLMNEU5899</t>
  </si>
  <si>
    <t>Chen Zhao MED Neurology GL Only</t>
  </si>
  <si>
    <t>GLMERM5898</t>
  </si>
  <si>
    <t>Deborah Dossick MED Emergency Medicine GL Only</t>
  </si>
  <si>
    <t>GLNURS5897</t>
  </si>
  <si>
    <t>Kathleen Carlsen School of Nursing GL Only</t>
  </si>
  <si>
    <t>GLMFCM5896</t>
  </si>
  <si>
    <t>Christina Valerio MED Family And Community Med GL Only</t>
  </si>
  <si>
    <t>GLMFCM5895</t>
  </si>
  <si>
    <t>Alexander Kim MED Family And Community Med GL Only</t>
  </si>
  <si>
    <t>GLMPED5894</t>
  </si>
  <si>
    <t>Sheila Saguinsin MED Pediatrics GL Only</t>
  </si>
  <si>
    <t>GLVPMI5893</t>
  </si>
  <si>
    <t>Andrew Routh VM PATHOLOGY MICRO And IMMUN GL Only</t>
  </si>
  <si>
    <t>GLMINT5892</t>
  </si>
  <si>
    <t>Joseph Gee MED Int Med Admin GL Only</t>
  </si>
  <si>
    <t>GLMNSG5891</t>
  </si>
  <si>
    <t>Dalsung Ryu MED Neurological Surgery GL Only</t>
  </si>
  <si>
    <t>GLMFCM5890</t>
  </si>
  <si>
    <t>Robert Assibey MED Family And Community Med GL Only</t>
  </si>
  <si>
    <t>GLMFCM5889</t>
  </si>
  <si>
    <t>Andrew Cheung MED Family And Community Med GL Only</t>
  </si>
  <si>
    <t>GLMINT5888</t>
  </si>
  <si>
    <t>Gurjeet Duhra MED Int Med Admin GL Only</t>
  </si>
  <si>
    <t>GLMPSY5887</t>
  </si>
  <si>
    <t>Chong Yang MED Psychiatry And Behav Sci GL Only</t>
  </si>
  <si>
    <t>GLMFCM5886</t>
  </si>
  <si>
    <t>Anna Milliren MED Family And Community Med GL Only</t>
  </si>
  <si>
    <t>GLIMGI5885</t>
  </si>
  <si>
    <t>Kuldeep Tagore MED Int Med Gastroenterology GL Only</t>
  </si>
  <si>
    <t>GLAETX5884</t>
  </si>
  <si>
    <t>Kimberly Rosvall ENVIRONMENTAL TOXICOLOGY GL Only</t>
  </si>
  <si>
    <t>GLMSUR5883</t>
  </si>
  <si>
    <t>Erik Noren MED Surgery GL Only</t>
  </si>
  <si>
    <t>GLMSUR5882</t>
  </si>
  <si>
    <t>James Taylor MED Surgery GL Only</t>
  </si>
  <si>
    <t>GLIMID5881</t>
  </si>
  <si>
    <t>Niyati Narsana MED Int Med Infectious Dis GL Only</t>
  </si>
  <si>
    <t>GLLLAW5880</t>
  </si>
  <si>
    <t>Wadie Edward Said SCHOOL OF LAW GL Only</t>
  </si>
  <si>
    <t>GLLMIL5879</t>
  </si>
  <si>
    <t>Walter Wade MILITARY SCIENCE GL Only</t>
  </si>
  <si>
    <t>GLMNEU5878</t>
  </si>
  <si>
    <t>Shubhi Agrawal MED Neurology GL Only</t>
  </si>
  <si>
    <t>GLAPLS5877</t>
  </si>
  <si>
    <t>Fetien Abera PLANT SCIENCES GL Only</t>
  </si>
  <si>
    <t>GLBPLB5876</t>
  </si>
  <si>
    <t>Yann Ru Lou PLANT BIOLOGY GL Only</t>
  </si>
  <si>
    <t>GLMINT5875</t>
  </si>
  <si>
    <t>Thomas Chang MED Int Med Admin GL Only</t>
  </si>
  <si>
    <t>GLLMIL5874</t>
  </si>
  <si>
    <t>Eric Park MILITARY SCIENCE GL Only</t>
  </si>
  <si>
    <t>GLMINT5873</t>
  </si>
  <si>
    <t>Walter Shakespeare MED Int Med Admin GL Only</t>
  </si>
  <si>
    <t>GLMINT5872</t>
  </si>
  <si>
    <t>Tokunboh Olaosebikan MED Int Med Admin GL Only</t>
  </si>
  <si>
    <t>GLLLAW5871</t>
  </si>
  <si>
    <t>Jonathan David Greenberg SCHOOL OF LAW GL Only</t>
  </si>
  <si>
    <t>GLVVSR5870</t>
  </si>
  <si>
    <t>Stephanie Goldschmidt VM SURGRAD SCIENCE GL Only</t>
  </si>
  <si>
    <t>GLMPED5869</t>
  </si>
  <si>
    <t>Leo Benjamine MED Pediatrics GL Only</t>
  </si>
  <si>
    <t>GLMINT5868</t>
  </si>
  <si>
    <t>Steven Cocciardi MED Int Med Admin GL Only</t>
  </si>
  <si>
    <t>GLMINT5867</t>
  </si>
  <si>
    <t>Upendra Kaphle MED Int Med Admin GL Only</t>
  </si>
  <si>
    <t>GLMINT5866</t>
  </si>
  <si>
    <t>Tariq Horani MED Int Med Admin GL Only</t>
  </si>
  <si>
    <t>GLMFCM5865</t>
  </si>
  <si>
    <t>Antoinette Martinez MED Family And Community Med GL Only</t>
  </si>
  <si>
    <t>GLMPED5864</t>
  </si>
  <si>
    <t>Ambika Chidambaram MED Pediatrics GL Only</t>
  </si>
  <si>
    <t>GLLLAW5863</t>
  </si>
  <si>
    <t>Mary Ziegler SCHOOL OF LAW GL Only</t>
  </si>
  <si>
    <t>GLMFCM5862</t>
  </si>
  <si>
    <t>David Klein MED Family And Community Med GL Only</t>
  </si>
  <si>
    <t>GLMFCM5861</t>
  </si>
  <si>
    <t>Felicia Tang MED Family And Community Med GL Only</t>
  </si>
  <si>
    <t>GLMPED5860</t>
  </si>
  <si>
    <t>Kelly Hearney MED Pediatrics GL Only</t>
  </si>
  <si>
    <t>GLMPED5859</t>
  </si>
  <si>
    <t>Christina Ching MED Pediatrics GL Only</t>
  </si>
  <si>
    <t>GLLSOC5858</t>
  </si>
  <si>
    <t>Kai Wen Yang SOCIOLOGY GL Only</t>
  </si>
  <si>
    <t>GLMPED5857</t>
  </si>
  <si>
    <t>Yi Shiau Leu MED Pediatrics GL Only</t>
  </si>
  <si>
    <t>GLMCEL5856</t>
  </si>
  <si>
    <t>Sailabala Vanguri MED Cell Biology And Human Anat GL Only</t>
  </si>
  <si>
    <t>GLMPAT5855</t>
  </si>
  <si>
    <t>Jiemin Zhou MED Pathology And Lab Medicine GL Only</t>
  </si>
  <si>
    <t>GLLLAW5854</t>
  </si>
  <si>
    <t>Marcus Salvato Quintanilla SCHOOL OF LAW GL Only</t>
  </si>
  <si>
    <t>GLLLAW5853</t>
  </si>
  <si>
    <t>Ian Michael Fein SCHOOL OF LAW GL Only</t>
  </si>
  <si>
    <t>GLIMNE5852</t>
  </si>
  <si>
    <t>Natalie Beck MED Int Med Nephrology GL Only</t>
  </si>
  <si>
    <t>GLLLAW5851</t>
  </si>
  <si>
    <t>Curtis Fiorini SCHOOL OF LAW GL Only</t>
  </si>
  <si>
    <t>GLMORT5850</t>
  </si>
  <si>
    <t>Michael Firtha MED Orthopaedic Surgery GL Only</t>
  </si>
  <si>
    <t>GLMORT5849</t>
  </si>
  <si>
    <t>Michael Daly MED Orthopaedic Surgery GL Only</t>
  </si>
  <si>
    <t>GLMPED5848</t>
  </si>
  <si>
    <t>Sara Abu Nasser MED Pediatrics GL Only</t>
  </si>
  <si>
    <t>GLMOBG5847</t>
  </si>
  <si>
    <t>Minajoy Sebastian MED Obstetrics And Gynecology GL Only</t>
  </si>
  <si>
    <t>GLBEVE5846</t>
  </si>
  <si>
    <t>Elizabeth Crone EVOLUTION And ECOLOGY GL Only</t>
  </si>
  <si>
    <t>GLMFCM5845</t>
  </si>
  <si>
    <t>Carmen Butts MED Family And Community Med GL Only</t>
  </si>
  <si>
    <t>GLMPSY5844</t>
  </si>
  <si>
    <t>Rachel Foster MED Psychiatry And Behav Sci GL Only</t>
  </si>
  <si>
    <t>GLMOBG5843</t>
  </si>
  <si>
    <t>Sahar Doctorvaladan MED Obstetrics And Gynecology GL Only</t>
  </si>
  <si>
    <t>GLMFCM5842</t>
  </si>
  <si>
    <t>Rashida Parween MED Family And Community Med GL Only</t>
  </si>
  <si>
    <t>GLMPED5841</t>
  </si>
  <si>
    <t>Tanaporn Wilaisakditipakorn MED Pediatrics GL Only</t>
  </si>
  <si>
    <t>GLMFCM5840</t>
  </si>
  <si>
    <t>Larry Feliciano MED Family And Community Med GL Only</t>
  </si>
  <si>
    <t>GLNURS5839</t>
  </si>
  <si>
    <t>Gail Powell Cope School of Nursing GL Only</t>
  </si>
  <si>
    <t>GLMRAD5838</t>
  </si>
  <si>
    <t>Maryam Shahrzad MED Radiology GL Only</t>
  </si>
  <si>
    <t>GLDEDU5837</t>
  </si>
  <si>
    <t>Yianella Blanco EDUCATION GL Only</t>
  </si>
  <si>
    <t>GLLLAW5836</t>
  </si>
  <si>
    <t>Lizzie Lockwood SCHOOL OF LAW GL Only</t>
  </si>
  <si>
    <t>GLMSUR5835</t>
  </si>
  <si>
    <t>Sophoclis Alexopoulos MED Surgery GL Only</t>
  </si>
  <si>
    <t>GLEBME5834</t>
  </si>
  <si>
    <t>Xianglong Wang BIOMEDICAL ENGINEERING GL Only</t>
  </si>
  <si>
    <t>GLLGSW5833</t>
  </si>
  <si>
    <t>Rohma Khan GENDERSEXUALITY WOMENSSTUDIES GL Only</t>
  </si>
  <si>
    <t>GLLMIL5832</t>
  </si>
  <si>
    <t>Killian Burns MILITARY SCIENCE GL Only</t>
  </si>
  <si>
    <t>GLLGSW5831</t>
  </si>
  <si>
    <t>Christoph Hanssmann GENDERSEXUALITY WOMENSSTUDIES GL Only</t>
  </si>
  <si>
    <t>GLLENL5830</t>
  </si>
  <si>
    <t>Carla Schaefer ENGLISH GL Only</t>
  </si>
  <si>
    <t>GLLDES5828</t>
  </si>
  <si>
    <t>Tanuja Mishra DEPARTMENT OF DESIGN GL Only</t>
  </si>
  <si>
    <t>GLMPAT5827</t>
  </si>
  <si>
    <t>Vihar Patel MED Pathology And Lab Medicine GL Only</t>
  </si>
  <si>
    <t>GLMMIC5826</t>
  </si>
  <si>
    <t>Renato de Lima Santos MED Medical Microbiology And Imm GL Only</t>
  </si>
  <si>
    <t>GLMRAD5825</t>
  </si>
  <si>
    <t>Hatice Kader Karli Oguz MED Radiology GL Only</t>
  </si>
  <si>
    <t>GLMANS5824</t>
  </si>
  <si>
    <t>Rajeev Wadia MED Anesth And Pain Medicine GL Only</t>
  </si>
  <si>
    <t>GLMEPM5823</t>
  </si>
  <si>
    <t>Hong Li MED Public Health Sciences GL Only</t>
  </si>
  <si>
    <t>GLLENL5822</t>
  </si>
  <si>
    <t>Akua Banful ENGLISH GL Only</t>
  </si>
  <si>
    <t>GLMFCM5821</t>
  </si>
  <si>
    <t>Breanna Gawrys MED Family And Community Med GL Only</t>
  </si>
  <si>
    <t>GLLECN5820</t>
  </si>
  <si>
    <t>Emile Marin ECONOMICS GL Only</t>
  </si>
  <si>
    <t>GLDEDU5819</t>
  </si>
  <si>
    <t>Alicia Rusoja EDUCATION GL Only</t>
  </si>
  <si>
    <t>GLMPSY5818</t>
  </si>
  <si>
    <t>Belinda Bandstra MED Psychiatry And Behav Sci GL Only</t>
  </si>
  <si>
    <t>GLMFCM5817</t>
  </si>
  <si>
    <t>Candace Lawson MED Family And Community Med GL Only</t>
  </si>
  <si>
    <t>GLMORT5816</t>
  </si>
  <si>
    <t>Hans Bueff MED Orthopaedic Surgery GL Only</t>
  </si>
  <si>
    <t>GLMRAD5815</t>
  </si>
  <si>
    <t>Sujit Jha MED Radiology GL Only</t>
  </si>
  <si>
    <t>GLBEVE5814</t>
  </si>
  <si>
    <t>Anya Brown EVOLUTION And ECOLOGY GL Only</t>
  </si>
  <si>
    <t>GLEMAE5813</t>
  </si>
  <si>
    <t>Christina Harvey MECHANICAL And AEROSPACE ENGR GL Only</t>
  </si>
  <si>
    <t>GLMERM5812</t>
  </si>
  <si>
    <t>Cosby Arnold MED Emergency Medicine GL Only</t>
  </si>
  <si>
    <t>GLLCMN5811</t>
  </si>
  <si>
    <t>Soojong Kim COMMUNICATION GL Only</t>
  </si>
  <si>
    <t>GLMANS5810</t>
  </si>
  <si>
    <t>Andrew Taniguchi MED Anesth And Pain Medicine GL Only</t>
  </si>
  <si>
    <t>GLLPSC5809</t>
  </si>
  <si>
    <t>ARIEL MOSLEY PSYCHOLOGY GL Only</t>
  </si>
  <si>
    <t>GLMANS5808</t>
  </si>
  <si>
    <t>William Yates MED Anesth And Pain Medicine GL Only</t>
  </si>
  <si>
    <t>GLLLAW5807</t>
  </si>
  <si>
    <t>Daniel Bernstein SCHOOL OF LAW GL Only</t>
  </si>
  <si>
    <t>GLECEE5806</t>
  </si>
  <si>
    <t>Kari Watkins CIVIL And ENVIRONMENTAL ENGR GL Only</t>
  </si>
  <si>
    <t>GLIMID5805</t>
  </si>
  <si>
    <t>Sebastian Winter MED Int Med Infectious Dis GL Only</t>
  </si>
  <si>
    <t>GLMSUR5804</t>
  </si>
  <si>
    <t>Paul Mazur MED Surgery GL Only</t>
  </si>
  <si>
    <t>GLMNEU5803</t>
  </si>
  <si>
    <t>Rochelle Frank MED Neurology GL Only</t>
  </si>
  <si>
    <t>GLLSTA5802</t>
  </si>
  <si>
    <t>Peter Kramlinger STATISTICS GL Only</t>
  </si>
  <si>
    <t>GLLMAT5801</t>
  </si>
  <si>
    <t>Melissa Zhang MATHEMATICS GL Only</t>
  </si>
  <si>
    <t>GLMOBG5800</t>
  </si>
  <si>
    <t>Gerardo Hernandez MED Obstetrics And Gynecology GL Only</t>
  </si>
  <si>
    <t>GLGSM15799</t>
  </si>
  <si>
    <t>Kevin Mello GRADUATE SCHOOL OF MANAGEMENT GL Only</t>
  </si>
  <si>
    <t>GLMINT5798</t>
  </si>
  <si>
    <t>David Clarke MED Int Med Admin GL Only</t>
  </si>
  <si>
    <t>GLMFCM5797</t>
  </si>
  <si>
    <t>April Leonardo MED Family And Community Med GL Only</t>
  </si>
  <si>
    <t>GLEECE5796</t>
  </si>
  <si>
    <t>Hyoyoung Jeong ELECT And COMP ENGR GL Only</t>
  </si>
  <si>
    <t>GLLPSC5795</t>
  </si>
  <si>
    <t>Emorie Beck PSYCHOLOGY GL Only</t>
  </si>
  <si>
    <t>GLAVIT5794</t>
  </si>
  <si>
    <t>Luis Diaz Garcia VITICULTURE And ENOLOGY GL Only</t>
  </si>
  <si>
    <t>GLGSM15793</t>
  </si>
  <si>
    <t>Kayla Stajkovic GRADUATE SCHOOL OF MANAGEMENT GL Only</t>
  </si>
  <si>
    <t>GLMPED5792</t>
  </si>
  <si>
    <t>Altangerel Manal MED Pediatrics GL Only</t>
  </si>
  <si>
    <t>GLGSM15791</t>
  </si>
  <si>
    <t>Keer Yang GRADUATE SCHOOL OF MANAGEMENT GL Only</t>
  </si>
  <si>
    <t>GLMPSY5790</t>
  </si>
  <si>
    <t>Trisha Wallis MED Psychiatry And Behav Sci GL Only</t>
  </si>
  <si>
    <t>GLMPED5789</t>
  </si>
  <si>
    <t>Lisa Ponce MED Pediatrics GL Only</t>
  </si>
  <si>
    <t>GLLMAT5788</t>
  </si>
  <si>
    <t>Edward Goldsmith MATHEMATICS GL Only</t>
  </si>
  <si>
    <t>GLMOTO5787</t>
  </si>
  <si>
    <t>Brent Feldt MED Otolaryngology GL Only</t>
  </si>
  <si>
    <t>GLLMAT5786</t>
  </si>
  <si>
    <t>Anna Parlak MATHEMATICS GL Only</t>
  </si>
  <si>
    <t>GLGSM15785</t>
  </si>
  <si>
    <t>Beth Bechky GRADUATE SCHOOL OF MANAGEMENT GL Only</t>
  </si>
  <si>
    <t>GLIMHP5784</t>
  </si>
  <si>
    <t>Pushkal Jadaun MED Int Med Hospitalist GL Only</t>
  </si>
  <si>
    <t>GLLLAW5783</t>
  </si>
  <si>
    <t>James Liu SCHOOL OF LAW GL Only</t>
  </si>
  <si>
    <t>GLAARE5782</t>
  </si>
  <si>
    <t>Mayada Baydas AG And RESOURCE ECONOMICS GL Only</t>
  </si>
  <si>
    <t>GLLMIL5781</t>
  </si>
  <si>
    <t>Justin Ottenwalter MILITARY SCIENCE GL Only</t>
  </si>
  <si>
    <t>GLLCHE5780</t>
  </si>
  <si>
    <t>Elizabeth Neumann CHEMISTRY GL Only</t>
  </si>
  <si>
    <t>GLLECN5779</t>
  </si>
  <si>
    <t>Xian Jiang ECONOMICS GL Only</t>
  </si>
  <si>
    <t>GLMPED5778</t>
  </si>
  <si>
    <t>Beverly Young MED Pediatrics GL Only</t>
  </si>
  <si>
    <t>GLACHE5777</t>
  </si>
  <si>
    <t>Chi Yun Moon HUMAN ECOLOGY GL Only</t>
  </si>
  <si>
    <t>GLVPMI5776</t>
  </si>
  <si>
    <t>Austin Viall VM PATHOLOGY MICRO And IMMUN GL Only</t>
  </si>
  <si>
    <t>GLMARO5775</t>
  </si>
  <si>
    <t>Nathalie Nguyen MED Radiation Oncology GL Only</t>
  </si>
  <si>
    <t>GLMOBG5774</t>
  </si>
  <si>
    <t>James Bedell MED Obstetrics And Gynecology GL Only</t>
  </si>
  <si>
    <t>GLLMAT5773</t>
  </si>
  <si>
    <t>Luze Xu MATHEMATICS GL Only</t>
  </si>
  <si>
    <t>GLMPED5772</t>
  </si>
  <si>
    <t>Madiha Daud MED Pediatrics GL Only</t>
  </si>
  <si>
    <t>GLMNSG5771</t>
  </si>
  <si>
    <t>Kawanaa Carter MED Neurological Surgery GL Only</t>
  </si>
  <si>
    <t>GLMOBG5770</t>
  </si>
  <si>
    <t>Hillary Hendryk MED Obstetrics And Gynecology GL Only</t>
  </si>
  <si>
    <t>GLMOBG5769</t>
  </si>
  <si>
    <t>Sallis Yip MED Obstetrics And Gynecology GL Only</t>
  </si>
  <si>
    <t>GLMFCM5768</t>
  </si>
  <si>
    <t>Daniel Lara MED Family And Community Med GL Only</t>
  </si>
  <si>
    <t>GLIMHO5767</t>
  </si>
  <si>
    <t>Nicholas Mitsiades MED Int Med HEMONC GL Only</t>
  </si>
  <si>
    <t>GLMINT5766</t>
  </si>
  <si>
    <t>Anthony Fu MED Int Med Admin GL Only</t>
  </si>
  <si>
    <t>GLGSM15765</t>
  </si>
  <si>
    <t>Horacio Enriquez GRADUATE SCHOOL OF MANAGEMENT GL Only</t>
  </si>
  <si>
    <t>GLMFCM5764</t>
  </si>
  <si>
    <t>Amy Davis MED Family And Community Med GL Only</t>
  </si>
  <si>
    <t>GLMPSY5763</t>
  </si>
  <si>
    <t>Sanh Nguyen MED Psychiatry And Behav Sci GL Only</t>
  </si>
  <si>
    <t>GLMPSY5762</t>
  </si>
  <si>
    <t>Mina Hah MED Psychiatry And Behav Sci GL Only</t>
  </si>
  <si>
    <t>GLLMUS5761</t>
  </si>
  <si>
    <t>Heidi Moss Erickson MUSIC GL Only</t>
  </si>
  <si>
    <t>GLMPED5760</t>
  </si>
  <si>
    <t>Sheryl Boon MED Pediatrics GL Only</t>
  </si>
  <si>
    <t>GLLUWP5759</t>
  </si>
  <si>
    <t>Angela Morris UNIVERSITY WRITING PROGRAM GL Only</t>
  </si>
  <si>
    <t>GLIMEN5758</t>
  </si>
  <si>
    <t>Jose Lado Abeal MED Int Med Endocrinology GL Only</t>
  </si>
  <si>
    <t>GLMRAD5757</t>
  </si>
  <si>
    <t>Eric Diaz MED Radiology GL Only</t>
  </si>
  <si>
    <t>GLMPSY5756</t>
  </si>
  <si>
    <t>Andrew Bregman MED Psychiatry And Behav Sci GL Only</t>
  </si>
  <si>
    <t>GLMNSG5755</t>
  </si>
  <si>
    <t>Jonghoon Kim MED Neurological Surgery GL Only</t>
  </si>
  <si>
    <t>GLVVME5754</t>
  </si>
  <si>
    <t>Grace VanHoy VM MEDICINE And EPIDEMIOLOGY GL Only</t>
  </si>
  <si>
    <t>GLVHFS5753</t>
  </si>
  <si>
    <t>Fabio de Souza Mendonca CA ANIMAL HLTH And FOOD SAFETY LAB GL Only</t>
  </si>
  <si>
    <t>GLMSUR5752</t>
  </si>
  <si>
    <t>Patrick Berg MED Surgery GL Only</t>
  </si>
  <si>
    <t>GLLDES5751</t>
  </si>
  <si>
    <t>Jae Yong Suk DEPARTMENT OF DESIGN GL Only</t>
  </si>
  <si>
    <t>GLMNSG5750</t>
  </si>
  <si>
    <t>Christelle Anaclet MED Neurological Surgery GL Only</t>
  </si>
  <si>
    <t>GLLUWP5749</t>
  </si>
  <si>
    <t>Brendan Johnston UNIVERSITY WRITING PROGRAM GL Only</t>
  </si>
  <si>
    <t>GLMINT5748</t>
  </si>
  <si>
    <t>David Yee MED Int Med Admin GL Only</t>
  </si>
  <si>
    <t>GLMNEU5747</t>
  </si>
  <si>
    <t>Jonathan Snider MED Neurology GL Only</t>
  </si>
  <si>
    <t>GLMPSY5746</t>
  </si>
  <si>
    <t>Jill Ludin MED Psychiatry And Behav Sci GL Only</t>
  </si>
  <si>
    <t>GLMINT5745</t>
  </si>
  <si>
    <t>Jun Yang MED Int Med Admin GL Only</t>
  </si>
  <si>
    <t>GLMPSY5744</t>
  </si>
  <si>
    <t>James Worledge MED Psychiatry And Behav Sci GL Only</t>
  </si>
  <si>
    <t>GLGSM15743</t>
  </si>
  <si>
    <t>Andrea Haviley GRADUATE SCHOOL OF MANAGEMENT GL Only</t>
  </si>
  <si>
    <t>GLMINT5742</t>
  </si>
  <si>
    <t>Dat Lu MED Int Med Admin GL Only</t>
  </si>
  <si>
    <t>GLECEE5741</t>
  </si>
  <si>
    <t>Somayeh Nassiri CIVIL And ENVIRONMENTAL ENGR GL Only</t>
  </si>
  <si>
    <t>GLMINT5740</t>
  </si>
  <si>
    <t>Eric Johnson MED Int Med Admin GL Only</t>
  </si>
  <si>
    <t>GLMINT5739</t>
  </si>
  <si>
    <t>Dayna Miyashiro MED Int Med Admin GL Only</t>
  </si>
  <si>
    <t>GLALAW5738</t>
  </si>
  <si>
    <t>Line Tau Strand LAND AIR And WATER RESOURCES GL Only</t>
  </si>
  <si>
    <t>GLIMCA5737</t>
  </si>
  <si>
    <t>Matthew Lam MED INT MED CARDIOLOGY GL Only</t>
  </si>
  <si>
    <t>GLMEPM5736</t>
  </si>
  <si>
    <t>Amanda Midboe MED Public Health Sciences GL Only</t>
  </si>
  <si>
    <t>GLLLAW5735</t>
  </si>
  <si>
    <t>Lydia de la Torre SCHOOL OF LAW GL Only</t>
  </si>
  <si>
    <t>GLMORT5734</t>
  </si>
  <si>
    <t>Sean Campbell MED Orthopaedic Surgery GL Only</t>
  </si>
  <si>
    <t>GLGSM15733</t>
  </si>
  <si>
    <t>Catherine Kendall GRADUATE SCHOOL OF MANAGEMENT GL Only</t>
  </si>
  <si>
    <t>GLMPAT5732</t>
  </si>
  <si>
    <t>Katherine Marie Deem MED Pathology And Lab Medicine GL Only</t>
  </si>
  <si>
    <t>GLIMCA5731</t>
  </si>
  <si>
    <t>Shirin Jimenez MED INT MED CARDIOLOGY GL Only</t>
  </si>
  <si>
    <t>GLVVME5730</t>
  </si>
  <si>
    <t>Allison Gagnon VM MEDICINE And EPIDEMIOLOGY GL Only</t>
  </si>
  <si>
    <t>GLMPED5729</t>
  </si>
  <si>
    <t>Minaleshoa Abye MED Pediatrics GL Only</t>
  </si>
  <si>
    <t>GLGSM15728</t>
  </si>
  <si>
    <t>Edward David Arnheiter GRADUATE SCHOOL OF MANAGEMENT GL Only</t>
  </si>
  <si>
    <t>GLMDER5727</t>
  </si>
  <si>
    <t>Jaehwan Kim MED Dermatology GL Only</t>
  </si>
  <si>
    <t>GLIMGM5726</t>
  </si>
  <si>
    <t>Alejandro C Jimenez MED Int Med Genl Medicine GL Only</t>
  </si>
  <si>
    <t>GLMEPM5725</t>
  </si>
  <si>
    <t>Sonia Jain MED Public Health Sciences GL Only</t>
  </si>
  <si>
    <t>GLLCHI5724</t>
  </si>
  <si>
    <t>Sandra Pacheco CHICANO STUDIES GL Only</t>
  </si>
  <si>
    <t>GLTRAN5723</t>
  </si>
  <si>
    <t>Stefan Mabit INST OF TRANSPORTATION STUDIES GL Only</t>
  </si>
  <si>
    <t>GLNURS5722</t>
  </si>
  <si>
    <t>Sarah Pyle School of Nursing GL Only</t>
  </si>
  <si>
    <t>GLNURS5721</t>
  </si>
  <si>
    <t>Sarah Hendricks School of Nursing GL Only</t>
  </si>
  <si>
    <t>GLNURS5720</t>
  </si>
  <si>
    <t>Mona Marie Bernardo Evans School of Nursing GL Only</t>
  </si>
  <si>
    <t>GLMPSY5719</t>
  </si>
  <si>
    <t>Ligia Berci MED Psychiatry And Behav Sci GL Only</t>
  </si>
  <si>
    <t>GLMANS5718</t>
  </si>
  <si>
    <t>Hannah Bechtold MED Anesth And Pain Medicine GL Only</t>
  </si>
  <si>
    <t>GLMANS5717</t>
  </si>
  <si>
    <t>Joshua Santos MED Anesth And Pain Medicine GL Only</t>
  </si>
  <si>
    <t>GLMINT5716</t>
  </si>
  <si>
    <t>Francis Essien MED Int Med Admin GL Only</t>
  </si>
  <si>
    <t>GLMINT5715</t>
  </si>
  <si>
    <t>David Patella MED Int Med Admin GL Only</t>
  </si>
  <si>
    <t>GLLPHY5714</t>
  </si>
  <si>
    <t>Robert Shelton PHYSICS GL Only</t>
  </si>
  <si>
    <t>GLNURS5713</t>
  </si>
  <si>
    <t>Miles Harris School of Nursing GL Only</t>
  </si>
  <si>
    <t>GLBNPB5712</t>
  </si>
  <si>
    <t>Taiyi Kuo NEURO PHYSIO And BEHAVIOR GL Only</t>
  </si>
  <si>
    <t>GLIMHP5711</t>
  </si>
  <si>
    <t>Dennis Whang MED Int Med Hospitalist GL Only</t>
  </si>
  <si>
    <t>GLEECE5710</t>
  </si>
  <si>
    <t>Junshan Zhang ELECT And COMP ENGR GL Only</t>
  </si>
  <si>
    <t>GLGSM15709</t>
  </si>
  <si>
    <t>Candice Reimers GRADUATE SCHOOL OF MANAGEMENT GL Only</t>
  </si>
  <si>
    <t>GLMPAT5708</t>
  </si>
  <si>
    <t>Xiao Jing Wang MED Pathology And Lab Medicine GL Only</t>
  </si>
  <si>
    <t>GLMSUR5707</t>
  </si>
  <si>
    <t>Peter Than MED Surgery GL Only</t>
  </si>
  <si>
    <t>GLLMAT5706</t>
  </si>
  <si>
    <t>Christopher M Heggerud MATHEMATICS GL Only</t>
  </si>
  <si>
    <t>GLMERM5705</t>
  </si>
  <si>
    <t>Henry Chan MED Emergency Medicine GL Only</t>
  </si>
  <si>
    <t>GLMERM5704</t>
  </si>
  <si>
    <t>Shanthi Aribindi MED Emergency Medicine GL Only</t>
  </si>
  <si>
    <t>GLMERM5703</t>
  </si>
  <si>
    <t>Rachel Baltasar MED Emergency Medicine GL Only</t>
  </si>
  <si>
    <t>GLMERM5702</t>
  </si>
  <si>
    <t>Anitha Ayyalapu MED Emergency Medicine GL Only</t>
  </si>
  <si>
    <t>GLLMUS5701</t>
  </si>
  <si>
    <t>Luis Talamantes MUSIC GL Only</t>
  </si>
  <si>
    <t>GLMERM5700</t>
  </si>
  <si>
    <t>Brendan Thelen MED Emergency Medicine GL Only</t>
  </si>
  <si>
    <t>GLMEPM5699</t>
  </si>
  <si>
    <t>Holly Jimison MED Public Health Sciences GL Only</t>
  </si>
  <si>
    <t>GLMEPM5698</t>
  </si>
  <si>
    <t>Michael Pavel MED Public Health Sciences GL Only</t>
  </si>
  <si>
    <t>GLDEDU5697</t>
  </si>
  <si>
    <t>Lacey Boatman EDUCATION GL Only</t>
  </si>
  <si>
    <t>GLDEDU5696</t>
  </si>
  <si>
    <t>Alicia Herrera EDUCATION GL Only</t>
  </si>
  <si>
    <t>GLECHE5695</t>
  </si>
  <si>
    <t>Glaucia Helena Carvalho do Prado CHEMICAL ENGINEERING GL Only</t>
  </si>
  <si>
    <t>GLMORT5694</t>
  </si>
  <si>
    <t>Amanda Whitaker MED Orthopaedic Surgery GL Only</t>
  </si>
  <si>
    <t>GLMSUR5693</t>
  </si>
  <si>
    <t>Cameron Gaskill MED Surgery GL Only</t>
  </si>
  <si>
    <t>GLLMUS5692</t>
  </si>
  <si>
    <t>Portia Njoku MUSIC GL Only</t>
  </si>
  <si>
    <t>GLLMUS5691</t>
  </si>
  <si>
    <t>Faythe Vollrath MUSIC GL Only</t>
  </si>
  <si>
    <t>GLMEPM5690</t>
  </si>
  <si>
    <t>Kristen Aiemjoy MED Public Health Sciences GL Only</t>
  </si>
  <si>
    <t>GLVMDO5689</t>
  </si>
  <si>
    <t>Mark Stetter VM DEANS OFFICE GL Only</t>
  </si>
  <si>
    <t>GLMURO5688</t>
  </si>
  <si>
    <t>Manolis Alexander Pratsinis MED Urologic Surgery GL Only</t>
  </si>
  <si>
    <t>GLMMIC5687</t>
  </si>
  <si>
    <t>Jogender Tushir Singh MED Medical Microbiology And Imm GL Only</t>
  </si>
  <si>
    <t>GLLUWP5686</t>
  </si>
  <si>
    <t>Ann Michaels UNIVERSITY WRITING PROGRAM GL Only</t>
  </si>
  <si>
    <t>GLMPMR5685</t>
  </si>
  <si>
    <t>Daniel Herman MED Physical Medicine And Rehab GL Only</t>
  </si>
  <si>
    <t>GLMPED5684</t>
  </si>
  <si>
    <t>Samhita Bhargava MED Pediatrics GL Only</t>
  </si>
  <si>
    <t>GLMNSG5683</t>
  </si>
  <si>
    <t>David Brandman MED Neurological Surgery GL Only</t>
  </si>
  <si>
    <t>GLVVMB5682</t>
  </si>
  <si>
    <t>Ilknur Dursun VM MOLECULAR BIO SCIENCES GL Only</t>
  </si>
  <si>
    <t>GLDEDU5681</t>
  </si>
  <si>
    <t>Doron J Markus EDUCATION GL Only</t>
  </si>
  <si>
    <t>GLMNSG5680</t>
  </si>
  <si>
    <t>Sergey Stavisky MED Neurological Surgery GL Only</t>
  </si>
  <si>
    <t>GLLMAT5679</t>
  </si>
  <si>
    <t>Alex Chandler MATHEMATICS GL Only</t>
  </si>
  <si>
    <t>GLLUWP5678</t>
  </si>
  <si>
    <t>Catherine Niu UNIVERSITY WRITING PROGRAM GL Only</t>
  </si>
  <si>
    <t>GLLGAR5677</t>
  </si>
  <si>
    <t>Jekaterina Galmant GERMAN And RUSSIAN GL Only</t>
  </si>
  <si>
    <t>GLMMIC5676</t>
  </si>
  <si>
    <t>Sanchita Bhatnagar MED Medical Microbiology And Imm GL Only</t>
  </si>
  <si>
    <t>GLVVME5675</t>
  </si>
  <si>
    <t>Hugues Beaufrere VM MEDICINE And EPIDEMIOLOGY GL Only</t>
  </si>
  <si>
    <t>GLMEPM5674</t>
  </si>
  <si>
    <t>Jake Pry MED Public Health Sciences GL Only</t>
  </si>
  <si>
    <t>GLVVSR5673</t>
  </si>
  <si>
    <t>Krzysztof Marycz VM SURGRAD SCIENCE GL Only</t>
  </si>
  <si>
    <t>GLMORT5672</t>
  </si>
  <si>
    <t>Sophia Traven MED Orthopaedic Surgery GL Only</t>
  </si>
  <si>
    <t>GLMRAD5671</t>
  </si>
  <si>
    <t>Mohammad Madani MED Radiology GL Only</t>
  </si>
  <si>
    <t>GLLUWP5670</t>
  </si>
  <si>
    <t>Pamela Chisum UNIVERSITY WRITING PROGRAM GL Only</t>
  </si>
  <si>
    <t>GLGSM15669</t>
  </si>
  <si>
    <t>Guruprasad Pundoor GRADUATE SCHOOL OF MANAGEMENT GL Only</t>
  </si>
  <si>
    <t>GLNURS5668</t>
  </si>
  <si>
    <t>Mondana Zargarnian School of Nursing GL Only</t>
  </si>
  <si>
    <t>GLIMHP5667</t>
  </si>
  <si>
    <t>Ali Arif Nasir MED Int Med Hospitalist GL Only</t>
  </si>
  <si>
    <t>GLVPMI5666</t>
  </si>
  <si>
    <t>Joao Pinto VM PATHOLOGY MICRO And IMMUN GL Only</t>
  </si>
  <si>
    <t>GLMANS5665</t>
  </si>
  <si>
    <t>Viviana Ruiz Barros MED Anesth And Pain Medicine GL Only</t>
  </si>
  <si>
    <t>GLNURS5664</t>
  </si>
  <si>
    <t>Mary Gallagher School of Nursing GL Only</t>
  </si>
  <si>
    <t>GLMNEU5663</t>
  </si>
  <si>
    <t>Christina Kim MED Neurology GL Only</t>
  </si>
  <si>
    <t>GLMPSY5662</t>
  </si>
  <si>
    <t>Alexander Hazel MED Psychiatry And Behav Sci GL Only</t>
  </si>
  <si>
    <t>GLMPED5661</t>
  </si>
  <si>
    <t>William Broeckel MED Pediatrics GL Only</t>
  </si>
  <si>
    <t>GLLMAT5660</t>
  </si>
  <si>
    <t>Alexander Wein MATHEMATICS GL Only</t>
  </si>
  <si>
    <t>GLIMGM5659</t>
  </si>
  <si>
    <t>Asadullah Khan Awan MED Int Med Genl Medicine GL Only</t>
  </si>
  <si>
    <t>GLLEPS5658</t>
  </si>
  <si>
    <t>Eliot Atekwana EARTH And PLANETARY SCIENCES GL Only</t>
  </si>
  <si>
    <t>GLMPAT5657</t>
  </si>
  <si>
    <t>Maryam Asif MED Pathology And Lab Medicine GL Only</t>
  </si>
  <si>
    <t>GLECEE5656</t>
  </si>
  <si>
    <t>Rich Corsi CIVIL And ENVIRONMENTAL ENGR GL Only</t>
  </si>
  <si>
    <t>GLMRAD5655</t>
  </si>
  <si>
    <t>Michael Larson MED Radiology GL Only</t>
  </si>
  <si>
    <t>GLMORT5654</t>
  </si>
  <si>
    <t>Gillian Soles MED Orthopaedic Surgery GL Only</t>
  </si>
  <si>
    <t>GLVVME5653</t>
  </si>
  <si>
    <t>Brian Speer VM MEDICINE And EPIDEMIOLOGY GL Only</t>
  </si>
  <si>
    <t>GLMDER5652</t>
  </si>
  <si>
    <t>Elizabeth Rizza MED Dermatology GL Only</t>
  </si>
  <si>
    <t>GLAETX5651</t>
  </si>
  <si>
    <t>M Elizabeth Marder ENVIRONMENTAL TOXICOLOGY GL Only</t>
  </si>
  <si>
    <t>GLLUWP5650</t>
  </si>
  <si>
    <t>Carolyn Gubala UNIVERSITY WRITING PROGRAM GL Only</t>
  </si>
  <si>
    <t>GLLMAT5649</t>
  </si>
  <si>
    <t>Calum Rickard MATHEMATICS GL Only</t>
  </si>
  <si>
    <t>GLIMHP5648</t>
  </si>
  <si>
    <t>Yahanna Torres MED Int Med Hospitalist GL Only</t>
  </si>
  <si>
    <t>GLLMAT5647</t>
  </si>
  <si>
    <t>Gabriel Islambouli MATHEMATICS GL Only</t>
  </si>
  <si>
    <t>GLLEPS5646</t>
  </si>
  <si>
    <t>Estella Atekwana EARTH And PLANETARY SCIENCES GL Only</t>
  </si>
  <si>
    <t>GLIMHP5645</t>
  </si>
  <si>
    <t>Tania Dhawan MED Int Med Hospitalist GL Only</t>
  </si>
  <si>
    <t>GLNURS5644</t>
  </si>
  <si>
    <t>Michelle Touw School of Nursing GL Only</t>
  </si>
  <si>
    <t>GLLLAW5643</t>
  </si>
  <si>
    <t>Jaclyn Nicole Zumaeta SCHOOL OF LAW GL Only</t>
  </si>
  <si>
    <t>GLLLAW5642</t>
  </si>
  <si>
    <t>Christopher Michael Micheli SCHOOL OF LAW GL Only</t>
  </si>
  <si>
    <t>GLLLAW5641</t>
  </si>
  <si>
    <t>Samuel Thomas McAdam SCHOOL OF LAW GL Only</t>
  </si>
  <si>
    <t>GLIMHP5640</t>
  </si>
  <si>
    <t>Sarah L Herrman MED Int Med Hospitalist GL Only</t>
  </si>
  <si>
    <t>GLLLAW5639</t>
  </si>
  <si>
    <t>Haripriya Malavika Mannan SCHOOL OF LAW GL Only</t>
  </si>
  <si>
    <t>GLLECN5638</t>
  </si>
  <si>
    <t>Selva Demiralp ECONOMICS GL Only</t>
  </si>
  <si>
    <t>GLMPED5637</t>
  </si>
  <si>
    <t>Daniel Dodson MED Pediatrics GL Only</t>
  </si>
  <si>
    <t>GLMPED5636</t>
  </si>
  <si>
    <t>Daniel Cortez MED Pediatrics GL Only</t>
  </si>
  <si>
    <t>GLMPED5635</t>
  </si>
  <si>
    <t>Christina Sollinger MED Pediatrics GL Only</t>
  </si>
  <si>
    <t>GLMFCM5634</t>
  </si>
  <si>
    <t>Zeynep Uzumcu MED Family And Community Med GL Only</t>
  </si>
  <si>
    <t>GLMINT5633</t>
  </si>
  <si>
    <t>Edmond Lee MED Int Med Admin GL Only</t>
  </si>
  <si>
    <t>GLLMAT5632</t>
  </si>
  <si>
    <t>Sameer Iyer MATHEMATICS GL Only</t>
  </si>
  <si>
    <t>GLLLAW5631</t>
  </si>
  <si>
    <t>Jessica Stein Gosney SCHOOL OF LAW GL Only</t>
  </si>
  <si>
    <t>GLBNPB5630</t>
  </si>
  <si>
    <t>Brie Tripp NEURO PHYSIO And BEHAVIOR GL Only</t>
  </si>
  <si>
    <t>GLEECE5629</t>
  </si>
  <si>
    <t>Avesta Sasan ELECT And COMP ENGR GL Only</t>
  </si>
  <si>
    <t>GLECSE5628</t>
  </si>
  <si>
    <t>Hamed Pirsiavash ENGR COMPUTER SCIENCE GL Only</t>
  </si>
  <si>
    <t>GLLMUS5627</t>
  </si>
  <si>
    <t>Erik Peregrine MUSIC GL Only</t>
  </si>
  <si>
    <t>GLEMAE5626</t>
  </si>
  <si>
    <t>Zahra Sadeghizadeh MECHANICAL And AEROSPACE ENGR GL Only</t>
  </si>
  <si>
    <t>GLECSE5625</t>
  </si>
  <si>
    <t>Isaac Kim ENGR COMPUTER SCIENCE GL Only</t>
  </si>
  <si>
    <t>GLBNPB5624</t>
  </si>
  <si>
    <t>Xiaomo Chen NEURO PHYSIO And BEHAVIOR GL Only</t>
  </si>
  <si>
    <t>GLLPSC5623</t>
  </si>
  <si>
    <t>Maxwell Richard Hong PSYCHOLOGY GL Only</t>
  </si>
  <si>
    <t>GLLMAT5622</t>
  </si>
  <si>
    <t>Daping Weng MATHEMATICS GL Only</t>
  </si>
  <si>
    <t>GLLDES5621</t>
  </si>
  <si>
    <t>Meg Quarton DEPARTMENT OF DESIGN GL Only</t>
  </si>
  <si>
    <t>GLMRAD5620</t>
  </si>
  <si>
    <t>Shiyang Wang MED Radiology GL Only</t>
  </si>
  <si>
    <t>GLAETX5619</t>
  </si>
  <si>
    <t>Claudio Sorrentino ENVIRONMENTAL TOXICOLOGY GL Only</t>
  </si>
  <si>
    <t>GLLPSC5618</t>
  </si>
  <si>
    <t>Joseph Armendarez PSYCHOLOGY GL Only</t>
  </si>
  <si>
    <t>GLLDES5617</t>
  </si>
  <si>
    <t>Hyemi Kang DEPARTMENT OF DESIGN GL Only</t>
  </si>
  <si>
    <t>GLIMCA5616</t>
  </si>
  <si>
    <t>Surabhi Atreja MED INT MED CARDIOLOGY GL Only</t>
  </si>
  <si>
    <t>GLLLAW5615</t>
  </si>
  <si>
    <t>Daniel Joe Powell Calabretta SCHOOL OF LAW GL Only</t>
  </si>
  <si>
    <t>GLMFCM5614</t>
  </si>
  <si>
    <t>Kirsten Vitrikas MED Family And Community Med GL Only</t>
  </si>
  <si>
    <t>GLLMAT5613</t>
  </si>
  <si>
    <t>Enrique Alvarado MATHEMATICS GL Only</t>
  </si>
  <si>
    <t>GLLMAT5612</t>
  </si>
  <si>
    <t>Zhanerke Temirgali MATHEMATICS GL Only</t>
  </si>
  <si>
    <t>GLLPHI5611</t>
  </si>
  <si>
    <t>Alejandro Naranjo Sandoval PHILOSOPHY GL Only</t>
  </si>
  <si>
    <t>GLIMKT5610</t>
  </si>
  <si>
    <t>Sana Shaikh MED INT MED KIDNEY TRANSPLANT GL Only</t>
  </si>
  <si>
    <t>GLLSTA5609</t>
  </si>
  <si>
    <t>Ruoqi Yu STATISTICS GL Only</t>
  </si>
  <si>
    <t>GLLLAW5608</t>
  </si>
  <si>
    <t>Hillary Minami Blout SCHOOL OF LAW GL Only</t>
  </si>
  <si>
    <t>GLMPED5607</t>
  </si>
  <si>
    <t>Steven McElroy MED Pediatrics GL Only</t>
  </si>
  <si>
    <t>GLMSUR5606</t>
  </si>
  <si>
    <t>Jorge Manuel Catrip Torres MED Surgery GL Only</t>
  </si>
  <si>
    <t>GLGSM15605</t>
  </si>
  <si>
    <t>Vanessa Errecarte GRADUATE SCHOOL OF MANAGEMENT GL Only</t>
  </si>
  <si>
    <t>GLLPSC5604</t>
  </si>
  <si>
    <t>Kelly King PSYCHOLOGY GL Only</t>
  </si>
  <si>
    <t>GLLPHY5603</t>
  </si>
  <si>
    <t>Alexandra Thomson PHYSICS GL Only</t>
  </si>
  <si>
    <t>GLECSE5602</t>
  </si>
  <si>
    <t>Jiawei Zhang ENGR COMPUTER SCIENCE GL Only</t>
  </si>
  <si>
    <t>GLLSTA5601</t>
  </si>
  <si>
    <t>Bo Ning STATISTICS GL Only</t>
  </si>
  <si>
    <t>GLMPSY5600</t>
  </si>
  <si>
    <t>Christopher Fischer MED Psychiatry And Behav Sci GL Only</t>
  </si>
  <si>
    <t>GLECSE5599</t>
  </si>
  <si>
    <t>Slobodan Mitrovic ENGR COMPUTER SCIENCE GL Only</t>
  </si>
  <si>
    <t>GLLSTA5598</t>
  </si>
  <si>
    <t>Mina Karzand STATISTICS GL Only</t>
  </si>
  <si>
    <t>GLLLAW5597</t>
  </si>
  <si>
    <t>Lawrence Lin SCHOOL OF LAW GL Only</t>
  </si>
  <si>
    <t>GLMOBG5596</t>
  </si>
  <si>
    <t>Anne Flynn MED Obstetrics And Gynecology GL Only</t>
  </si>
  <si>
    <t>GLLMAT5595</t>
  </si>
  <si>
    <t>Alexander McDonough MATHEMATICS GL Only</t>
  </si>
  <si>
    <t>GLALAW5594</t>
  </si>
  <si>
    <t>Mutez Ali Abdelrahman Ahmed LAND AIR And WATER RESOURCES GL Only</t>
  </si>
  <si>
    <t>GLLCHE5593</t>
  </si>
  <si>
    <t>Cody Pitts CHEMISTRY GL Only</t>
  </si>
  <si>
    <t>GLIMKT5592</t>
  </si>
  <si>
    <t>Aileen Wang MED INT MED KIDNEY TRANSPLANT GL Only</t>
  </si>
  <si>
    <t>GLMNEU5591</t>
  </si>
  <si>
    <t>Sheela Toprani MED Neurology GL Only</t>
  </si>
  <si>
    <t>GLGSM15590</t>
  </si>
  <si>
    <t>David Andrew Breger GRADUATE SCHOOL OF MANAGEMENT GL Only</t>
  </si>
  <si>
    <t>GLMNEU5589</t>
  </si>
  <si>
    <t>Mona Rezaei MED Neurology GL Only</t>
  </si>
  <si>
    <t>GLLAAS5588</t>
  </si>
  <si>
    <t>SHINGIRAI TAODZERA AFRICAN AMERICAN AFRICAN STDS GL Only</t>
  </si>
  <si>
    <t>GLMPSY5587</t>
  </si>
  <si>
    <t>Alberto Lopez MED Psychiatry And Behav Sci GL Only</t>
  </si>
  <si>
    <t>GLLGAR5586</t>
  </si>
  <si>
    <t>Victoria Juharyan GERMAN And RUSSIAN GL Only</t>
  </si>
  <si>
    <t>GLMINT5585</t>
  </si>
  <si>
    <t>Michael Gallagher MED Internal Medicine GL Only</t>
  </si>
  <si>
    <t>GLLLAW5584</t>
  </si>
  <si>
    <t>Suzanne Reuben SCHOOL OF LAW GL Only</t>
  </si>
  <si>
    <t>GLMOTO5583</t>
  </si>
  <si>
    <t>Heather Thompson MED Otolaryngology GL Only</t>
  </si>
  <si>
    <t>GLMNEU5582</t>
  </si>
  <si>
    <t>Marco Gonzalez Contreras MED Neurology GL Only</t>
  </si>
  <si>
    <t>GLMFCM5581</t>
  </si>
  <si>
    <t>Devery Mitchell MED Family And Community Med GL Only</t>
  </si>
  <si>
    <t>GLLPOL5580</t>
  </si>
  <si>
    <t>Juan Tellez POLITICAL SCIENCE GL Only</t>
  </si>
  <si>
    <t>GLMINT5579</t>
  </si>
  <si>
    <t>Asima Quidwai MED Int Med Admin GL Only</t>
  </si>
  <si>
    <t>GLNURS5578</t>
  </si>
  <si>
    <t>Teuta Kadiu School of Nursing GL Only</t>
  </si>
  <si>
    <t>GLAFST5577</t>
  </si>
  <si>
    <t>Andrew Gravelle FOOD SCIENCE And TECHNOLOGY GL Only</t>
  </si>
  <si>
    <t>GLMFCM5576</t>
  </si>
  <si>
    <t>Maria Nicora Bia MED Family And Community Med GL Only</t>
  </si>
  <si>
    <t>GLAPLS5575</t>
  </si>
  <si>
    <t>George Sellu PLANT SCIENCES GL Only</t>
  </si>
  <si>
    <t>GLNURS5574</t>
  </si>
  <si>
    <t>Elenitsa Sebat School of Nursing GL Only</t>
  </si>
  <si>
    <t>GLMARO5573</t>
  </si>
  <si>
    <t>Jason Matney MED Radiation Oncology GL Only</t>
  </si>
  <si>
    <t>GLLENL5572</t>
  </si>
  <si>
    <t>Iris Jamahl Dunkle ENGLISH GL Only</t>
  </si>
  <si>
    <t>GLMDER5571</t>
  </si>
  <si>
    <t>Konstantin Grigoryan MED Dermatology GL Only</t>
  </si>
  <si>
    <t>GLMPSY5570</t>
  </si>
  <si>
    <t>Jagdeep Kaur MED Psychiatry And Behav Sci GL Only</t>
  </si>
  <si>
    <t>GLLPOL5569</t>
  </si>
  <si>
    <t>McCage Griffiths POLITICAL SCIENCE GL Only</t>
  </si>
  <si>
    <t>GLMSUR5568</t>
  </si>
  <si>
    <t>Thomas Heafner MED Surgery GL Only</t>
  </si>
  <si>
    <t>GLMANS5567</t>
  </si>
  <si>
    <t>Austin Flores MED Anesth And Pain Medicine GL Only</t>
  </si>
  <si>
    <t>GLMSUR5566</t>
  </si>
  <si>
    <t>Jason Heard MED Surgery GL Only</t>
  </si>
  <si>
    <t>GLMERM5565</t>
  </si>
  <si>
    <t>David Terca MED Emergency Medicine GL Only</t>
  </si>
  <si>
    <t>GLMERM5564</t>
  </si>
  <si>
    <t>Bilgehan Onogul MED Emergency Medicine GL Only</t>
  </si>
  <si>
    <t>GLMEPM5563</t>
  </si>
  <si>
    <t>James Greene MED Public Health Sciences GL Only</t>
  </si>
  <si>
    <t>GLMERM5562</t>
  </si>
  <si>
    <t>Darilyn Falck MED Emergency Medicine GL Only</t>
  </si>
  <si>
    <t>GLMNEU5561</t>
  </si>
  <si>
    <t>Sophie Teng MED Neurology GL Only</t>
  </si>
  <si>
    <t>GLNURS5560</t>
  </si>
  <si>
    <t>Carrie Garland School of Nursing GL Only</t>
  </si>
  <si>
    <t>GLMSUR5559</t>
  </si>
  <si>
    <t>Lindsey Nazarek MED Surgery GL Only</t>
  </si>
  <si>
    <t>GLIMGI5558</t>
  </si>
  <si>
    <t>Sital Singh MED Int Med Gastroenterology GL Only</t>
  </si>
  <si>
    <t>GLIMGI5557</t>
  </si>
  <si>
    <t>Marmy Shah MED Int Med Gastroenterology GL Only</t>
  </si>
  <si>
    <t>GLMHPH5556</t>
  </si>
  <si>
    <t>Jorge Contreras MED Physiology And Membrane Biol GL Only</t>
  </si>
  <si>
    <t>GLMDER5555</t>
  </si>
  <si>
    <t>Philip Cohen MED Dermatology GL Only</t>
  </si>
  <si>
    <t>GLNURS5554</t>
  </si>
  <si>
    <t>Angelica de Leon Renteria School of Nursing GL Only</t>
  </si>
  <si>
    <t>GLGSM15553</t>
  </si>
  <si>
    <t>Meredith Roberts GRADUATE SCHOOL OF MANAGEMENT GL Only</t>
  </si>
  <si>
    <t>GLAPLS5552</t>
  </si>
  <si>
    <t>Robert Walsh PLANT SCIENCES GL Only</t>
  </si>
  <si>
    <t>GLMSUR5551</t>
  </si>
  <si>
    <t>Bethany Cummings MED Surgery GL Only</t>
  </si>
  <si>
    <t>GLMPAT5550</t>
  </si>
  <si>
    <t>Irfan Chaudhry MED Pathology And Lab Medicine GL Only</t>
  </si>
  <si>
    <t>GLNURS5549</t>
  </si>
  <si>
    <t>Eileen Partridge School of Nursing GL Only</t>
  </si>
  <si>
    <t>GLIMGI5548</t>
  </si>
  <si>
    <t>Ashish Atreja MED Int Med Gastroenterology GL Only</t>
  </si>
  <si>
    <t>GLIMCA5547</t>
  </si>
  <si>
    <t>Armin Barekatain MED INT MED CARDIOLOGY GL Only</t>
  </si>
  <si>
    <t>GLIMCA5546</t>
  </si>
  <si>
    <t>Thomas Holly MED INT MED CARDIOLOGY GL Only</t>
  </si>
  <si>
    <t>GLLEPS5545</t>
  </si>
  <si>
    <t>Barbara Ratschbacher EARTH And PLANETARY SCIENCES GL Only</t>
  </si>
  <si>
    <t>GLMINT5544</t>
  </si>
  <si>
    <t>Ashish Tandon MED Int Med Admin GL Only</t>
  </si>
  <si>
    <t>GLACHE5543</t>
  </si>
  <si>
    <t>Victoria Mohr Ferron HUMAN ECOLOGY GL Only</t>
  </si>
  <si>
    <t>GLLLAW5542</t>
  </si>
  <si>
    <t>Eric Fish SCHOOL OF LAW GL Only</t>
  </si>
  <si>
    <t>GLMNSG5541</t>
  </si>
  <si>
    <t>Patrick Fuller MED Neurological Surgery GL Only</t>
  </si>
  <si>
    <t>GLMRAD5540</t>
  </si>
  <si>
    <t>Elizabeth Morris MED Radiology GL Only</t>
  </si>
  <si>
    <t>GLMFCM5539</t>
  </si>
  <si>
    <t>David Holt MED Family And Community Med GL Only</t>
  </si>
  <si>
    <t>GLMFCM5538</t>
  </si>
  <si>
    <t>Zoe Anaman MED Family And Community Med GL Only</t>
  </si>
  <si>
    <t>GLIMNE5537</t>
  </si>
  <si>
    <t>Hiba Hamdan MED Int Med Nephrology GL Only</t>
  </si>
  <si>
    <t>GLVVME5536</t>
  </si>
  <si>
    <t>Stefano Borio VM MEDICINE And EPIDEMIOLOGY GL Only</t>
  </si>
  <si>
    <t>GLLLAW5535</t>
  </si>
  <si>
    <t>David Fadem SCHOOL OF LAW GL Only</t>
  </si>
  <si>
    <t>GLAANS5534</t>
  </si>
  <si>
    <t>Kathryn Teixeira ANIMAL SCIENCE GL Only</t>
  </si>
  <si>
    <t>GLLLAW5533</t>
  </si>
  <si>
    <t>Alix Rogers SCHOOL OF LAW GL Only</t>
  </si>
  <si>
    <t>GLIMGI5532</t>
  </si>
  <si>
    <t>Vikrant Rachakonda MED Int Med Gastroenterology GL Only</t>
  </si>
  <si>
    <t>GLVVSR5531</t>
  </si>
  <si>
    <t>Amandine Lejeune VM SURGRAD SCIENCE GL Only</t>
  </si>
  <si>
    <t>GLEECE5530</t>
  </si>
  <si>
    <t>Mahdi Orooji ELECT And COMP ENGR GL Only</t>
  </si>
  <si>
    <t>GLMPSY5529</t>
  </si>
  <si>
    <t>Vladislav Afanasevich MED Psychiatry And Behav Sci GL Only</t>
  </si>
  <si>
    <t>GLABAE5528</t>
  </si>
  <si>
    <t>Md Shamim Ahamed BIOLOGICAL And AG ENGINEERING GL Only</t>
  </si>
  <si>
    <t>GLBNPB5527</t>
  </si>
  <si>
    <t>Fumika Hamada NEURO PHYSIO And BEHAVIOR GL Only</t>
  </si>
  <si>
    <t>GLAANS5526</t>
  </si>
  <si>
    <t>Carly Moody ANIMAL SCIENCE GL Only</t>
  </si>
  <si>
    <t>GLMARO5525</t>
  </si>
  <si>
    <t>Peter Park MED Radiation Oncology GL Only</t>
  </si>
  <si>
    <t>GLALAW5524</t>
  </si>
  <si>
    <t>Rebecca Lybrand LAND AIR And WATER RESOURCES GL Only</t>
  </si>
  <si>
    <t>GLLREL5523</t>
  </si>
  <si>
    <t>Ryan Brizendine RELIGIOUS STUDIES GL Only</t>
  </si>
  <si>
    <t>GLMSUR5522</t>
  </si>
  <si>
    <t>Jonathan Kohler MED Surgery GL Only</t>
  </si>
  <si>
    <t>GLLMSA5521</t>
  </si>
  <si>
    <t>Itay Eisinger MIDDLE EAST SOUTH ASIA PROGRAM GL Only</t>
  </si>
  <si>
    <t>GLLCHI5520</t>
  </si>
  <si>
    <t>Martha Gonzales CHICANO STUDIES GL Only</t>
  </si>
  <si>
    <t>GLMNEU5519</t>
  </si>
  <si>
    <t>Temitayo Oyegbile Chidi MED Neurology GL Only</t>
  </si>
  <si>
    <t>GLLMUS5518</t>
  </si>
  <si>
    <t>Michael Schwagerus MUSIC GL Only</t>
  </si>
  <si>
    <t>GLLREL5517</t>
  </si>
  <si>
    <t>Yael Teff Seker RELIGIOUS STUDIES GL Only</t>
  </si>
  <si>
    <t>GLVPMI5516</t>
  </si>
  <si>
    <t>Simon Anthony VM PATHOLOGY MICRO And IMMUN GL Only</t>
  </si>
  <si>
    <t>GLMOPH5515</t>
  </si>
  <si>
    <t>Marcela Estrada MED Eye Center GL Only</t>
  </si>
  <si>
    <t>GLMFCM5514</t>
  </si>
  <si>
    <t>Michelle Drobny MED Family And Community Med GL Only</t>
  </si>
  <si>
    <t>GLECEE5513</t>
  </si>
  <si>
    <t>Jia Li CIVIL And ENVIRONMENTAL ENGR GL Only</t>
  </si>
  <si>
    <t>GLVVME5512</t>
  </si>
  <si>
    <t>Marisa Ames VM MEDICINE And EPIDEMIOLOGY GL Only</t>
  </si>
  <si>
    <t>GLMRAD5511</t>
  </si>
  <si>
    <t>Sishir Rao MED Radiology GL Only</t>
  </si>
  <si>
    <t>GLMSUR5510</t>
  </si>
  <si>
    <t>Doreen Jackson MED Surgery GL Only</t>
  </si>
  <si>
    <t>GLLSTA5509</t>
  </si>
  <si>
    <t>Xiucai Ding STATISTICS GL Only</t>
  </si>
  <si>
    <t>GLMHPH5508</t>
  </si>
  <si>
    <t>Theanne Griffith MED Physiology And Membrane Biol GL Only</t>
  </si>
  <si>
    <t>GLMSUR5507</t>
  </si>
  <si>
    <t>Naeem Goussous MED Surgery GL Only</t>
  </si>
  <si>
    <t>GLMPED5506</t>
  </si>
  <si>
    <t>Shantha Parameswaran MED Pediatrics GL Only</t>
  </si>
  <si>
    <t>GLMPED5505</t>
  </si>
  <si>
    <t>Stanford Ly MED Pediatrics GL Only</t>
  </si>
  <si>
    <t>GLLDES5504</t>
  </si>
  <si>
    <t>Sima Pirmoradi DEPARTMENT OF DESIGN GL Only</t>
  </si>
  <si>
    <t>GLGSM15503</t>
  </si>
  <si>
    <t>John Carter GRADUATE SCHOOL OF MANAGEMENT GL Only</t>
  </si>
  <si>
    <t>GLAPLS5502</t>
  </si>
  <si>
    <t>Alessandro Ossola PLANT SCIENCES GL Only</t>
  </si>
  <si>
    <t>GLMARO5501</t>
  </si>
  <si>
    <t>Alison J Bevan MED Radiation Oncology GL Only</t>
  </si>
  <si>
    <t>GLLUWP5499</t>
  </si>
  <si>
    <t>Jane Beal UNIVERSITY WRITING PROGRAM GL Only</t>
  </si>
  <si>
    <t>GLLUWP5498</t>
  </si>
  <si>
    <t>Ramesh Pokharel UNIVERSITY WRITING PROGRAM GL Only</t>
  </si>
  <si>
    <t>GLIMHO5497</t>
  </si>
  <si>
    <t>Oyebimpe Adesina MED Int Med HEMONC GL Only</t>
  </si>
  <si>
    <t>GLMPED5496</t>
  </si>
  <si>
    <t>Sean Munoz MED Pediatrics GL Only</t>
  </si>
  <si>
    <t>GLEMAE5495</t>
  </si>
  <si>
    <t>Edward Haug MECHANICAL And AEROSPACE ENGR GL Only</t>
  </si>
  <si>
    <t>GLMPED5494</t>
  </si>
  <si>
    <t>Maheen Hassan MED Pediatrics GL Only</t>
  </si>
  <si>
    <t>GLMFCM5493</t>
  </si>
  <si>
    <t>Eric Wilson MED Family And Community Med GL Only</t>
  </si>
  <si>
    <t>GLMINT5492</t>
  </si>
  <si>
    <t>Sumeet Batra MED Internal Medicine GL Only</t>
  </si>
  <si>
    <t>GLMFCM5491</t>
  </si>
  <si>
    <t>Michael Ngo MED Family And Community Med GL Only</t>
  </si>
  <si>
    <t>GLMFCM5490</t>
  </si>
  <si>
    <t>Kyle Patton MED Family And Community Med GL Only</t>
  </si>
  <si>
    <t>GLMFCM5489</t>
  </si>
  <si>
    <t>Andrew Luckett MED Family And Community Med GL Only</t>
  </si>
  <si>
    <t>GLMFCM5488</t>
  </si>
  <si>
    <t>Abdulhalim Khan MED Family And Community Med GL Only</t>
  </si>
  <si>
    <t>GLMFCM5487</t>
  </si>
  <si>
    <t>Salma Shabaik MED Family And Community Med GL Only</t>
  </si>
  <si>
    <t>GLMFCM5486</t>
  </si>
  <si>
    <t>Mahfuja Akanda MED Family And Community Med GL Only</t>
  </si>
  <si>
    <t>GLLMAT5485</t>
  </si>
  <si>
    <t>Sean Griffin MATHEMATICS GL Only</t>
  </si>
  <si>
    <t>GLMFCM5484</t>
  </si>
  <si>
    <t>Frances Southwick MED Family And Community Med GL Only</t>
  </si>
  <si>
    <t>GLMNEU5483</t>
  </si>
  <si>
    <t>Amy Brooks Kayal MED Neurology GL Only</t>
  </si>
  <si>
    <t>GLEECE5482</t>
  </si>
  <si>
    <t>Neil A Jacklin ELECT And COMP ENGR GL Only</t>
  </si>
  <si>
    <t>GLBMMG5481</t>
  </si>
  <si>
    <t>Satoshi Namekawa MICROBIOLOGY And MOLEC GENETICS GL Only</t>
  </si>
  <si>
    <t>GLLSTA5480</t>
  </si>
  <si>
    <t>Emanuela Furfaro STATISTICS GL Only</t>
  </si>
  <si>
    <t>GLMNSG5479</t>
  </si>
  <si>
    <t>Andrew Fox MED Neurological Surgery GL Only</t>
  </si>
  <si>
    <t>GLMPSY5478</t>
  </si>
  <si>
    <t>Jesse Koskey MED Psychiatry And Behav Sci GL Only</t>
  </si>
  <si>
    <t>GLDEDU5477</t>
  </si>
  <si>
    <t>Susana Mayorga EDUCATION GL Only</t>
  </si>
  <si>
    <t>GLLAHI5476</t>
  </si>
  <si>
    <t>Lindsay Riordan ART And ART HISTORY GL Only</t>
  </si>
  <si>
    <t>GLLCMN5475</t>
  </si>
  <si>
    <t>Barbara Myslik COMMUNICATION GL Only</t>
  </si>
  <si>
    <t>GLVPMI5474</t>
  </si>
  <si>
    <t>Eileen Henderson VM PATHOLOGY MICRO And IMMUN GL Only</t>
  </si>
  <si>
    <t>GLECSE5473</t>
  </si>
  <si>
    <t>Setareh Rafatirad ENGR COMPUTER SCIENCE GL Only</t>
  </si>
  <si>
    <t>GLLAHI5472</t>
  </si>
  <si>
    <t>Michael Yonan ART And ART HISTORY GL Only</t>
  </si>
  <si>
    <t>GLLSTS5471</t>
  </si>
  <si>
    <t>Finn Brunton SCIENCE And TECHNOLOGY STUDIES GL Only</t>
  </si>
  <si>
    <t>GLMNEU5470</t>
  </si>
  <si>
    <t>Orwa Aboud MED Neurology GL Only</t>
  </si>
  <si>
    <t>GLLENL5469</t>
  </si>
  <si>
    <t>Zinzi Clemmons ENGLISH GL Only</t>
  </si>
  <si>
    <t>GLMNEU5468</t>
  </si>
  <si>
    <t>David Bissig MED Neurology GL Only</t>
  </si>
  <si>
    <t>GLLAAS5467</t>
  </si>
  <si>
    <t>Angelo A Williams AFRICAN AMERICAN AFRICAN STDS GL Only</t>
  </si>
  <si>
    <t>GLMPAT5466</t>
  </si>
  <si>
    <t>Zarir Karanjawala MED Pathology And Lab Medicine GL Only</t>
  </si>
  <si>
    <t>GLMANS5465</t>
  </si>
  <si>
    <t>Paul Frank MED Anesth And Pain Medicine GL Only</t>
  </si>
  <si>
    <t>GLMSUR5464</t>
  </si>
  <si>
    <t>Neal Mineyev MED Surgery GL Only</t>
  </si>
  <si>
    <t>GLMPED5463</t>
  </si>
  <si>
    <t>Shaina Willen MED Pediatrics GL Only</t>
  </si>
  <si>
    <t>GLLMIL5462</t>
  </si>
  <si>
    <t>Nathan Rolls MILITARY SCIENCE GL Only</t>
  </si>
  <si>
    <t>GLIMHP5461</t>
  </si>
  <si>
    <t>Heidi Deanne Horstman MED Int Med Hospitalist GL Only</t>
  </si>
  <si>
    <t>GLMPED5460</t>
  </si>
  <si>
    <t>Mina Tahai MED Pediatrics GL Only</t>
  </si>
  <si>
    <t>GLECHE5459</t>
  </si>
  <si>
    <t>David Osborn CHEMICAL ENGINEERING GL Only</t>
  </si>
  <si>
    <t>GLIMGM5458</t>
  </si>
  <si>
    <t>Elora Negose MED Int Med Genl Medicine GL Only</t>
  </si>
  <si>
    <t>GLLPHI5457</t>
  </si>
  <si>
    <t>Hannah Tierney PHILOSOPHY GL Only</t>
  </si>
  <si>
    <t>GLAANS5456</t>
  </si>
  <si>
    <t>Pedro Carvalho ANIMAL SCIENCE GL Only</t>
  </si>
  <si>
    <t>GLECSE5455</t>
  </si>
  <si>
    <t>Muhammad Zubair Shafiq ENGR COMPUTER SCIENCE GL Only</t>
  </si>
  <si>
    <t>GLLSAP5454</t>
  </si>
  <si>
    <t>Emily Vazquez Enriquez SPANISH And PORTUGUESE GL Only</t>
  </si>
  <si>
    <t>GLMPAT5453</t>
  </si>
  <si>
    <t>Han Lee MED Pathology And Lab Medicine GL Only</t>
  </si>
  <si>
    <t>GLMRAD5452</t>
  </si>
  <si>
    <t>Eric Chonhun King MED Radiology GL Only</t>
  </si>
  <si>
    <t>GLLPHI5451</t>
  </si>
  <si>
    <t>David Glick PHILOSOPHY GL Only</t>
  </si>
  <si>
    <t>GLBMCB5450</t>
  </si>
  <si>
    <t>Jennifer Cash MOLECULAR And CELLULAR BIO GL Only</t>
  </si>
  <si>
    <t>GLMEPM5449</t>
  </si>
  <si>
    <t>Sristi Sharma MED Public Health Sciences GL Only</t>
  </si>
  <si>
    <t>GLEMAE5448</t>
  </si>
  <si>
    <t>Kelly Kissock MECHANICAL And AEROSPACE ENGR GL Only</t>
  </si>
  <si>
    <t>GLLUWP5447</t>
  </si>
  <si>
    <t>Russ Carpenter UNIVERSITY WRITING PROGRAM GL Only</t>
  </si>
  <si>
    <t>GLECSE5446</t>
  </si>
  <si>
    <t>Francis Panetta ENGR COMPUTER SCIENCE GL Only</t>
  </si>
  <si>
    <t>GLLUWP5445</t>
  </si>
  <si>
    <t>Brit Kelley UNIVERSITY WRITING PROGRAM GL Only</t>
  </si>
  <si>
    <t>GLMSUR5444</t>
  </si>
  <si>
    <t>Sean Adams MED Surgery GL Only</t>
  </si>
  <si>
    <t>GLMPED5443</t>
  </si>
  <si>
    <t>Hema Bhargava MED Pediatrics GL Only</t>
  </si>
  <si>
    <t>GLAETX5442</t>
  </si>
  <si>
    <t>Brett Poulin ENVIRONMENTAL TOXICOLOGY GL Only</t>
  </si>
  <si>
    <t>GLLCLA5441</t>
  </si>
  <si>
    <t>Kathleen Cruz CLASSICS GL Only</t>
  </si>
  <si>
    <t>GLMRAD5440</t>
  </si>
  <si>
    <t>Amol Shah MED Radiology GL Only</t>
  </si>
  <si>
    <t>GLIMID5439</t>
  </si>
  <si>
    <t>Angel Desai MED Int Med Infectious Dis GL Only</t>
  </si>
  <si>
    <t>GLMNSG5438</t>
  </si>
  <si>
    <t>Allan Martin MED Neurological Surgery GL Only</t>
  </si>
  <si>
    <t>GLLMAT5437</t>
  </si>
  <si>
    <t>Martin Fraas MATHEMATICS GL Only</t>
  </si>
  <si>
    <t>GLIMID5436</t>
  </si>
  <si>
    <t>Naomi Hauser MED Int Med Infectious Dis GL Only</t>
  </si>
  <si>
    <t>GLADES5435</t>
  </si>
  <si>
    <t>Alan Meier ENVIRONMENTAL SCIENCE And POLICY GL Only</t>
  </si>
  <si>
    <t>GLLPHY5434</t>
  </si>
  <si>
    <t>Slavomir Nemsak PHYSICS GL Only</t>
  </si>
  <si>
    <t>GLIMHO5433</t>
  </si>
  <si>
    <t>Rashmi Verma MED Int Med HEMONC GL Only</t>
  </si>
  <si>
    <t>GLAPLS5432</t>
  </si>
  <si>
    <t>Jennifer Funk PLANT SCIENCES GL Only</t>
  </si>
  <si>
    <t>GLLPSC5431</t>
  </si>
  <si>
    <t>Jonathan Bernard Bystrynski PSYCHOLOGY GL Only</t>
  </si>
  <si>
    <t>GLLLAW5430</t>
  </si>
  <si>
    <t>Grace Shim SCHOOL OF LAW GL Only</t>
  </si>
  <si>
    <t>GLLGSW5429</t>
  </si>
  <si>
    <t>Beenash Jafri GENDERSEXUALITY WOMENSSTUDIES GL Only</t>
  </si>
  <si>
    <t>GLMFCM5428</t>
  </si>
  <si>
    <t>Ron Martin G Menorca MED Family And Community Med GL Only</t>
  </si>
  <si>
    <t>GLMEPM5427</t>
  </si>
  <si>
    <t>Alice Popejoy MED Public Health Sciences GL Only</t>
  </si>
  <si>
    <t>GLMEPM5426</t>
  </si>
  <si>
    <t>Loralyn Taylor MED Public Health Sciences GL Only</t>
  </si>
  <si>
    <t>GLMPED5425</t>
  </si>
  <si>
    <t>Lakshmi Nagaraju MED Pediatrics GL Only</t>
  </si>
  <si>
    <t>GLAPLS5424</t>
  </si>
  <si>
    <t>John Monroe PLANT SCIENCES GL Only</t>
  </si>
  <si>
    <t>GLLMAT5423</t>
  </si>
  <si>
    <t>Didac Martinez Granado MATHEMATICS GL Only</t>
  </si>
  <si>
    <t>GLMOPH5422</t>
  </si>
  <si>
    <t>Sang Oh MED Eye Center GL Only</t>
  </si>
  <si>
    <t>GLLSTA5421</t>
  </si>
  <si>
    <t>Jairo Fuquene Patino STATISTICS GL Only</t>
  </si>
  <si>
    <t>GLGSM15420</t>
  </si>
  <si>
    <t>Christopher Lynch GRADUATE SCHOOL OF MANAGEMENT GL Only</t>
  </si>
  <si>
    <t>GLMSUR5419</t>
  </si>
  <si>
    <t>Minna Wieck MED Surgery GL Only</t>
  </si>
  <si>
    <t>GLMRAD5418</t>
  </si>
  <si>
    <t>Ahmadreza Ghasemiesfe MED Radiology GL Only</t>
  </si>
  <si>
    <t>GLLNAS5417</t>
  </si>
  <si>
    <t>Kathleen Whiteley NATIVE AMERICAN STUDIES GL Only</t>
  </si>
  <si>
    <t>GLLLAW5416</t>
  </si>
  <si>
    <t>Richard Sakai SCHOOL OF LAW GL Only</t>
  </si>
  <si>
    <t>GLLMAT5415</t>
  </si>
  <si>
    <t>David Marsico MATHEMATICS GL Only</t>
  </si>
  <si>
    <t>GLLAAS5414</t>
  </si>
  <si>
    <t>Benjamin Weber AFRICAN AMERICAN AFRICAN STDS GL Only</t>
  </si>
  <si>
    <t>GLLMAT5413</t>
  </si>
  <si>
    <t>Daniel Martin MATHEMATICS GL Only</t>
  </si>
  <si>
    <t>GLLLIN5412</t>
  </si>
  <si>
    <t>Masoud Jasbi LINGUISTICS GL Only</t>
  </si>
  <si>
    <t>GLMPAT5411</t>
  </si>
  <si>
    <t>Jyuhn Mirng Chen MED Pathology And Lab Medicine GL Only</t>
  </si>
  <si>
    <t>GLIMPM5410</t>
  </si>
  <si>
    <t>Timothy Dempsey MED Int Med Pulmonary GL Only</t>
  </si>
  <si>
    <t>GLMDER5409</t>
  </si>
  <si>
    <t>Theresa Canavan MED Dermatology GL Only</t>
  </si>
  <si>
    <t>GLNURS5408</t>
  </si>
  <si>
    <t>Alex Fauer School of Nursing GL Only</t>
  </si>
  <si>
    <t>GLMOBG5407</t>
  </si>
  <si>
    <t>Krishna Singh MED Obstetrics And Gynecology GL Only</t>
  </si>
  <si>
    <t>GLMERM5406</t>
  </si>
  <si>
    <t>Pranav Shetty MED Emergency Medicine GL Only</t>
  </si>
  <si>
    <t>GLMPED5405</t>
  </si>
  <si>
    <t>Roger Akins MED Pediatrics GL Only</t>
  </si>
  <si>
    <t>GLLLAW5404</t>
  </si>
  <si>
    <t>Robert Mullaney SCHOOL OF LAW GL Only</t>
  </si>
  <si>
    <t>GLMRAD5403</t>
  </si>
  <si>
    <t>Benjamin Carney MED Radiology GL Only</t>
  </si>
  <si>
    <t>GLIMPM5402</t>
  </si>
  <si>
    <t>Tatiana Kudryashova MED Int Med Pulmonary GL Only</t>
  </si>
  <si>
    <t>GLIMPM5401</t>
  </si>
  <si>
    <t>Elena Goncharova MED Int Med Pulmonary GL Only</t>
  </si>
  <si>
    <t>GLNURS5400</t>
  </si>
  <si>
    <t>Amber Ramage School of Nursing GL Only</t>
  </si>
  <si>
    <t>GLVPHR5399</t>
  </si>
  <si>
    <t>Pouya Dini VM POPULATION HLTH And REPROD GL Only</t>
  </si>
  <si>
    <t>GLMFCM5398</t>
  </si>
  <si>
    <t>Lee Shoop MED Family And Community Med GL Only</t>
  </si>
  <si>
    <t>GLADES5397</t>
  </si>
  <si>
    <t>Fernanda Valdovinos ENVIRONMENTAL SCIENCE And POLICY GL Only</t>
  </si>
  <si>
    <t>GLLREL5396</t>
  </si>
  <si>
    <t>Lynna Dhanani RELIGIOUS STUDIES GL Only</t>
  </si>
  <si>
    <t>GLEMAE5395</t>
  </si>
  <si>
    <t>Iman Soltani MECHANICAL And AEROSPACE ENGR GL Only</t>
  </si>
  <si>
    <t>GLIMPM5394</t>
  </si>
  <si>
    <t>Namita Sood MED Int Med Pulmonary GL Only</t>
  </si>
  <si>
    <t>GLIMGI5393</t>
  </si>
  <si>
    <t>Guinea Singh Fan MED Int Med Gastroenterology GL Only</t>
  </si>
  <si>
    <t>GLIMID5392</t>
  </si>
  <si>
    <t>Alan Koff MED Int Med Infectious Dis GL Only</t>
  </si>
  <si>
    <t>GLMNSG5391</t>
  </si>
  <si>
    <t>Branden Cord MED Neurological Surgery GL Only</t>
  </si>
  <si>
    <t>GLNURS5390</t>
  </si>
  <si>
    <t>Janet Meda School of Nursing GL Only</t>
  </si>
  <si>
    <t>GLMSUR5389</t>
  </si>
  <si>
    <t>Rachel Russo MED Surgery GL Only</t>
  </si>
  <si>
    <t>GLMRAD5388</t>
  </si>
  <si>
    <t>Roger Goldman MED Radiology GL Only</t>
  </si>
  <si>
    <t>GLGSM15387</t>
  </si>
  <si>
    <t>Gareth Keeves GRADUATE SCHOOL OF MANAGEMENT GL Only</t>
  </si>
  <si>
    <t>GLMHPH5386</t>
  </si>
  <si>
    <t>Kim Barrett MED Physiology And Membrane Biol GL Only</t>
  </si>
  <si>
    <t>GLECHE5385</t>
  </si>
  <si>
    <t>Shirley Ahn CHEMICAL ENGINEERING GL Only</t>
  </si>
  <si>
    <t>GLLEPS5384</t>
  </si>
  <si>
    <t>Alyssa Griffin EARTH And PLANETARY SCIENCES GL Only</t>
  </si>
  <si>
    <t>GLMOBG5382</t>
  </si>
  <si>
    <t>Nicole Economou MED Obstetrics And Gynecology GL Only</t>
  </si>
  <si>
    <t>GLMPAT5381</t>
  </si>
  <si>
    <t>Wesley Rubenstein MED Pathology And Lab Medicine GL Only</t>
  </si>
  <si>
    <t>GLMSUR5380</t>
  </si>
  <si>
    <t>Michelle Zaldana Flynn MED Surgery GL Only</t>
  </si>
  <si>
    <t>GLIMCA5379</t>
  </si>
  <si>
    <t>Muhammad Munir MED INT MED CARDIOLOGY GL Only</t>
  </si>
  <si>
    <t>GLLEAL5378</t>
  </si>
  <si>
    <t>Chuchu Wang EAST ASIAN LANG And CULTURES GL Only</t>
  </si>
  <si>
    <t>GLIMGI5377</t>
  </si>
  <si>
    <t>Lien Le MED Int Med Gastroenterology GL Only</t>
  </si>
  <si>
    <t>GLMSUR5376</t>
  </si>
  <si>
    <t>Sean Flynn MED Surgery GL Only</t>
  </si>
  <si>
    <t>GLIMEN5375</t>
  </si>
  <si>
    <t>Polly Teng MED Int Med Endocrinology GL Only</t>
  </si>
  <si>
    <t>GLMRAD5374</t>
  </si>
  <si>
    <t>Priyanka Jha MED Radiology GL Only</t>
  </si>
  <si>
    <t>GLMPED5373</t>
  </si>
  <si>
    <t>Serena Yang MED Pediatrics GL Only</t>
  </si>
  <si>
    <t>GLMPED5372</t>
  </si>
  <si>
    <t>Armaiti Mody MED Pediatrics GL Only</t>
  </si>
  <si>
    <t>GLMNEU5371</t>
  </si>
  <si>
    <t>Ivy Nguyen MED Neurology GL Only</t>
  </si>
  <si>
    <t>GLMPED5370</t>
  </si>
  <si>
    <t>Sindhura Batchu MED Pediatrics GL Only</t>
  </si>
  <si>
    <t>GLMEPM5369</t>
  </si>
  <si>
    <t>Laura Fejerman MED Public Health Sciences GL Only</t>
  </si>
  <si>
    <t>GLMPED5368</t>
  </si>
  <si>
    <t>Emily Stieren MED Pediatrics GL Only</t>
  </si>
  <si>
    <t>GLMPSY5367</t>
  </si>
  <si>
    <t>Mark Savill MED Psychiatry And Behav Sci GL Only</t>
  </si>
  <si>
    <t>GLLCMB5366</t>
  </si>
  <si>
    <t>Daniel Mathalon CENTER FOR MIND And BRAIN GL Only</t>
  </si>
  <si>
    <t>GLMOPH5365</t>
  </si>
  <si>
    <t>Kareem Moussa MED Eye Center GL Only</t>
  </si>
  <si>
    <t>GLMNSG5364</t>
  </si>
  <si>
    <t>Jeffrey Vitt MED Neurological Surgery GL Only</t>
  </si>
  <si>
    <t>GLMINT5363</t>
  </si>
  <si>
    <t>Dinithi Iddawela MED Int Med Admin GL Only</t>
  </si>
  <si>
    <t>GLMFCM5362</t>
  </si>
  <si>
    <t>Jennifer Karlin MED Family And Community Med GL Only</t>
  </si>
  <si>
    <t>GLNURS5361</t>
  </si>
  <si>
    <t>Rosalind De Lisser School of Nursing GL Only</t>
  </si>
  <si>
    <t>GLIMHP5360</t>
  </si>
  <si>
    <t>Timothy John Muldoon MED Int Med Hospitalist GL Only</t>
  </si>
  <si>
    <t>GLMPSY5359</t>
  </si>
  <si>
    <t>Regina Graham MED Psychiatry And Behav Sci GL Only</t>
  </si>
  <si>
    <t>GLMFCM5358</t>
  </si>
  <si>
    <t>Naamah Razon MED Family And Community Med GL Only</t>
  </si>
  <si>
    <t>GLMPED5357</t>
  </si>
  <si>
    <t>Caroline Schulmeister MED Pediatrics GL Only</t>
  </si>
  <si>
    <t>GLMNEU5356</t>
  </si>
  <si>
    <t>Mai Vuong MED Neurology GL Only</t>
  </si>
  <si>
    <t>GLMPED5355</t>
  </si>
  <si>
    <t>Joseph Shen MED Pediatrics GL Only</t>
  </si>
  <si>
    <t>GLACHE5354</t>
  </si>
  <si>
    <t>Brittany Chambers HUMAN ECOLOGY GL Only</t>
  </si>
  <si>
    <t>GLMNEU5353</t>
  </si>
  <si>
    <t>Roy Ben Shalom MED Neurology GL Only</t>
  </si>
  <si>
    <t>GLMERM5352</t>
  </si>
  <si>
    <t>David Dillon MED Emergency Medicine GL Only</t>
  </si>
  <si>
    <t>GLMPED5351</t>
  </si>
  <si>
    <t>Bruce Blumberg MED Pediatrics GL Only</t>
  </si>
  <si>
    <t>GLMANS5350</t>
  </si>
  <si>
    <t>Amy Chen MED Anesth And Pain Medicine GL Only</t>
  </si>
  <si>
    <t>GLMSUR5349</t>
  </si>
  <si>
    <t>Claire Graves MED Surgery GL Only</t>
  </si>
  <si>
    <t>GLMERM5348</t>
  </si>
  <si>
    <t>Freshta Sahak MED Emergency Medicine GL Only</t>
  </si>
  <si>
    <t>GLAETX5347</t>
  </si>
  <si>
    <t>Christina Pasparakis ENVIRONMENTAL TOXICOLOGY GL Only</t>
  </si>
  <si>
    <t>GLMSUR5346</t>
  </si>
  <si>
    <t>Anamaria Robles MED Surgery GL Only</t>
  </si>
  <si>
    <t>GLIMHP5345</t>
  </si>
  <si>
    <t>Lannie Santo MED Int Med Hospitalist GL Only</t>
  </si>
  <si>
    <t>GLIMHP5344</t>
  </si>
  <si>
    <t>Rebecca Krisman MED Int Med Hospitalist GL Only</t>
  </si>
  <si>
    <t>GLIMHP5343</t>
  </si>
  <si>
    <t>Mindy Shapiro MED Int Med Hospitalist GL Only</t>
  </si>
  <si>
    <t>GLNURS5342</t>
  </si>
  <si>
    <t>Chris de Belen Wilson School of Nursing GL Only</t>
  </si>
  <si>
    <t>GLNURS5341</t>
  </si>
  <si>
    <t>Jill Saberman School of Nursing GL Only</t>
  </si>
  <si>
    <t>GLMANS5340</t>
  </si>
  <si>
    <t>Chinar Sanghvi MED Anesth And Pain Medicine GL Only</t>
  </si>
  <si>
    <t>GLMPSY5339</t>
  </si>
  <si>
    <t>Mindy Armstead MED Psychiatry And Behav Sci GL Only</t>
  </si>
  <si>
    <t>GLMERM5338</t>
  </si>
  <si>
    <t>Kyle Davis MED Emergency Medicine GL Only</t>
  </si>
  <si>
    <t>GLMOBG5337</t>
  </si>
  <si>
    <t>Carolyn Reyes MED Obstetrics And Gynecology GL Only</t>
  </si>
  <si>
    <t>GLGSM15336</t>
  </si>
  <si>
    <t>William Cron GRADUATE SCHOOL OF MANAGEMENT GL Only</t>
  </si>
  <si>
    <t>GLMFCM5335</t>
  </si>
  <si>
    <t>Thomas Balsbaugh MED Family And Community Med GL Only</t>
  </si>
  <si>
    <t>GLMANS5334</t>
  </si>
  <si>
    <t>Usha Saldanha MED Anesth And Pain Medicine GL Only</t>
  </si>
  <si>
    <t>GLMERM5333</t>
  </si>
  <si>
    <t>Marybelle Pe MED Emergency Medicine GL Only</t>
  </si>
  <si>
    <t>GLDEDU5332</t>
  </si>
  <si>
    <t>Patti A Fejarang Herrera EDUCATION GL Only</t>
  </si>
  <si>
    <t>GLMSUR5331</t>
  </si>
  <si>
    <t>Rachael Callcut MED Surgery GL Only</t>
  </si>
  <si>
    <t>GLGSM15330</t>
  </si>
  <si>
    <t>Jay Olenowski GRADUATE SCHOOL OF MANAGEMENT GL Only</t>
  </si>
  <si>
    <t>GLGSM15329</t>
  </si>
  <si>
    <t>Mak Ahmad GRADUATE SCHOOL OF MANAGEMENT GL Only</t>
  </si>
  <si>
    <t>GLAFST5328</t>
  </si>
  <si>
    <t>Julien Delarue FOOD SCIENCE And TECHNOLOGY GL Only</t>
  </si>
  <si>
    <t>GLMINT5327</t>
  </si>
  <si>
    <t>Malvika Suri MED Int Med Admin GL Only</t>
  </si>
  <si>
    <t>GLMERM5326</t>
  </si>
  <si>
    <t>Erik Hofmann MED Emergency Medicine GL Only</t>
  </si>
  <si>
    <t>GLMOBG5324</t>
  </si>
  <si>
    <t>Michael Chu MED Obstetrics And Gynecology GL Only</t>
  </si>
  <si>
    <t>GLGSM15323</t>
  </si>
  <si>
    <t>Gary Lew GRADUATE SCHOOL OF MANAGEMENT GL Only</t>
  </si>
  <si>
    <t>GLMPSY5322</t>
  </si>
  <si>
    <t>Angela Drake MED Psychiatry And Behav Sci GL Only</t>
  </si>
  <si>
    <t>GLIMRH5321</t>
  </si>
  <si>
    <t>Tihong Shao MED Int Med Rheumatology GL Only</t>
  </si>
  <si>
    <t>GLLPSC5320</t>
  </si>
  <si>
    <t>Azra Jahanitabesh PSYCHOLOGY GL Only</t>
  </si>
  <si>
    <t>GLIMRH5319</t>
  </si>
  <si>
    <t>David Brauer MED Int Med Allergy GL Only</t>
  </si>
  <si>
    <t>GLAENM5318</t>
  </si>
  <si>
    <t>Emily Meineke ENTOMOLOGY NEMATOLOGY GL Only</t>
  </si>
  <si>
    <t>GLMADM5317</t>
  </si>
  <si>
    <t>Monice Kwok MED Deans Office GL Only</t>
  </si>
  <si>
    <t>GLMADM5316</t>
  </si>
  <si>
    <t>Vicki Nagano MED Deans Office GL Only</t>
  </si>
  <si>
    <t>GLIMGM5315</t>
  </si>
  <si>
    <t>Regina Godbout MED Int Med Genl Medicine GL Only</t>
  </si>
  <si>
    <t>GLECEE5314</t>
  </si>
  <si>
    <t>Jasquelin Pena CIVIL And ENVIRONMENTAL ENGR GL Only</t>
  </si>
  <si>
    <t>GLMADM5313</t>
  </si>
  <si>
    <t>Michelle Nguyen MED Deans Office GL Only</t>
  </si>
  <si>
    <t>GLVVME5312</t>
  </si>
  <si>
    <t>Kristin Jankowski VM MEDICINE And EPIDEMIOLOGY GL Only</t>
  </si>
  <si>
    <t>GLGSM15311</t>
  </si>
  <si>
    <t>John Werlhof GRADUATE SCHOOL OF MANAGEMENT GL Only</t>
  </si>
  <si>
    <t>GLMPSY5310</t>
  </si>
  <si>
    <t>Jason Garner MED Psychiatry And Behav Sci GL Only</t>
  </si>
  <si>
    <t>GLVVSR5309</t>
  </si>
  <si>
    <t>Bianca Da Costa Martins VM SURGRAD SCIENCE GL Only</t>
  </si>
  <si>
    <t>GLMPSY5308</t>
  </si>
  <si>
    <t>Richard Sanchez MED Psychiatry And Behav Sci GL Only</t>
  </si>
  <si>
    <t>GLVPHR5307</t>
  </si>
  <si>
    <t>Fabio Soares de Lima VM POPULATION HLTH And REPROD GL Only</t>
  </si>
  <si>
    <t>GLVVME5306</t>
  </si>
  <si>
    <t>Erik Olstad VM MEDICINE And EPIDEMIOLOGY GL Only</t>
  </si>
  <si>
    <t>GLMPSY5305</t>
  </si>
  <si>
    <t>Jodee Alexander Mellerio MED Psychiatry And Behav Sci GL Only</t>
  </si>
  <si>
    <t>GLMANS6337</t>
  </si>
  <si>
    <t>Gloria Belonwu MED Anest And Pain Medicine GL Only</t>
  </si>
  <si>
    <t>GLMANS6338</t>
  </si>
  <si>
    <t>Nisha Kumar MED Anest And Pain Medicine GL Only</t>
  </si>
  <si>
    <t>GLMANS5304</t>
  </si>
  <si>
    <t>Judi Marie Cain MED Anesth And Pain Medicine GL Only</t>
  </si>
  <si>
    <t>GLAENM5303</t>
  </si>
  <si>
    <t>Christopher Fettig ENTOMOLOGY NEMATOLOGY GL Only</t>
  </si>
  <si>
    <t>GLLIBR5302</t>
  </si>
  <si>
    <t>Helen Zaccari UCDLIBRARY GL Only</t>
  </si>
  <si>
    <t>GLMOPH5301</t>
  </si>
  <si>
    <t>Joseph Giovannini MED Eye Center GL Only</t>
  </si>
  <si>
    <t>GLACHE5300</t>
  </si>
  <si>
    <t>Emily Elizabeth Schlickman HUMAN ECOLOGY GL Only</t>
  </si>
  <si>
    <t>GLMINT5298</t>
  </si>
  <si>
    <t>Kabir Matharu MED Int Med Admin GL Only</t>
  </si>
  <si>
    <t>GLLSTA5297</t>
  </si>
  <si>
    <t>Xiao Hui Tai STATISTICS GL Only</t>
  </si>
  <si>
    <t>GLMOPH5296</t>
  </si>
  <si>
    <t>Jeffrey Ma MED Eye Center GL Only</t>
  </si>
  <si>
    <t>GLNURS5295</t>
  </si>
  <si>
    <t>Teresa Thetford School of Nursing GL Only</t>
  </si>
  <si>
    <t>GLECSE5294</t>
  </si>
  <si>
    <t>Daryl Posnett ENGR COMPUTER SCIENCE GL Only</t>
  </si>
  <si>
    <t>GLAARE5293</t>
  </si>
  <si>
    <t>Matthew Reimer AG And RESOURCE ECONOMICS GL Only</t>
  </si>
  <si>
    <t>GLMOPH5292</t>
  </si>
  <si>
    <t>Parisa Emami Naeini MED Eye Center GL Only</t>
  </si>
  <si>
    <t>GLVHFS5291</t>
  </si>
  <si>
    <t>Javier Asin Ros CA ANIMAL HLTH And FOOD SAFETY LAB GL Only</t>
  </si>
  <si>
    <t>GLIMRH5290</t>
  </si>
  <si>
    <t>William Ridgway MED Int Med Rheumatology GL Only</t>
  </si>
  <si>
    <t>GLEMAE5289</t>
  </si>
  <si>
    <t>Shima Nazari MECHANICAL And AEROSPACE ENGR GL Only</t>
  </si>
  <si>
    <t>GLLAAS5288</t>
  </si>
  <si>
    <t>John Johnson AFRICAN AMERICAN AFRICAN STDS GL Only</t>
  </si>
  <si>
    <t>GLIMCA5287</t>
  </si>
  <si>
    <t>Katherine Yu MED INT MED CARDIOLOGY GL Only</t>
  </si>
  <si>
    <t>GLMOPH5286</t>
  </si>
  <si>
    <t>Alan Roth MED Eye Center GL Only</t>
  </si>
  <si>
    <t>GLMSUR5285</t>
  </si>
  <si>
    <t>Bob Kiaii MED Surgery GL Only</t>
  </si>
  <si>
    <t>GLLMSA5284</t>
  </si>
  <si>
    <t>Kuldeep Singh MIDDLE EAST SOUTH ASIA PROGRAM GL Only</t>
  </si>
  <si>
    <t>GLVHFS5283</t>
  </si>
  <si>
    <t>Anibal Armien CA ANIMAL HLTH And FOOD SAFETY LAB GL Only</t>
  </si>
  <si>
    <t>GLAARE5282</t>
  </si>
  <si>
    <t>Brittney Goodrich AG And RESOURCE ECONOMICS GL Only</t>
  </si>
  <si>
    <t>GLMSUR5281</t>
  </si>
  <si>
    <t>Elizabeth Raskin MED Surgery GL Only</t>
  </si>
  <si>
    <t>GLMOTO5280</t>
  </si>
  <si>
    <t>Karen Doyle MED Otolaryngology GL Only</t>
  </si>
  <si>
    <t>GLIMHP5279</t>
  </si>
  <si>
    <t>Margaret Leung MED Int Med Hospitalist GL Only</t>
  </si>
  <si>
    <t>GLLENL5278</t>
  </si>
  <si>
    <t>Andre Naffis Sahely ENGLISH GL Only</t>
  </si>
  <si>
    <t>GLEBME5277</t>
  </si>
  <si>
    <t>Audrey Fan BIOMEDICAL ENGINEERING GL Only</t>
  </si>
  <si>
    <t>GLLSOC5276</t>
  </si>
  <si>
    <t>Tina Fitzgerald SOCIOLOGY GL Only</t>
  </si>
  <si>
    <t>GLMSUR5275</t>
  </si>
  <si>
    <t>Herbert Berkoff MED Surgery GL Only</t>
  </si>
  <si>
    <t>GLMPAT5274</t>
  </si>
  <si>
    <t>C Miller MED Pathology And Lab Medicine GL Only</t>
  </si>
  <si>
    <t>GLMPED5273</t>
  </si>
  <si>
    <t>Veronica Ahumada Newhart MED Pediatrics GL Only</t>
  </si>
  <si>
    <t>GLMNEU5272</t>
  </si>
  <si>
    <t>Jack Lin MED Neurology GL Only</t>
  </si>
  <si>
    <t>GLECSE5271</t>
  </si>
  <si>
    <t>Edwin A Solares ENGR COMPUTER SCIENCE GL Only</t>
  </si>
  <si>
    <t>GLDEDU5270</t>
  </si>
  <si>
    <t>Steven Sewell EDUCATION GL Only</t>
  </si>
  <si>
    <t>GLDEDU5269</t>
  </si>
  <si>
    <t>Heather Schlaman EDUCATION GL Only</t>
  </si>
  <si>
    <t>GLMERM5268</t>
  </si>
  <si>
    <t>Mark Sutter MED Emergency Medicine GL Only</t>
  </si>
  <si>
    <t>GLVVSR5267</t>
  </si>
  <si>
    <t>Douglas Dos Santos E Castro VM SURGRAD SCIENCE GL Only</t>
  </si>
  <si>
    <t>GLMNEU5266</t>
  </si>
  <si>
    <t>Elina Melamed MED Neurology GL Only</t>
  </si>
  <si>
    <t>GLIMGM5265</t>
  </si>
  <si>
    <t>Susan Brown MED Int Med Genl Medicine GL Only</t>
  </si>
  <si>
    <t>GLIMPM5264</t>
  </si>
  <si>
    <t>Hanine Inaty MED Int Med Pulmonary GL Only</t>
  </si>
  <si>
    <t>GLMINT5263</t>
  </si>
  <si>
    <t>Jacqueline Abdalla MED Int Med Admin GL Only</t>
  </si>
  <si>
    <t>GLMOBG5262</t>
  </si>
  <si>
    <t>Marwan Ali MED Obstetrics And Gynecology GL Only</t>
  </si>
  <si>
    <t>GLMPSY5261</t>
  </si>
  <si>
    <t>Mitchel Adler MED Psychiatry And Behav Sci GL Only</t>
  </si>
  <si>
    <t>GLDEDU5260</t>
  </si>
  <si>
    <t>Rachel L Henry EDUCATION GL Only</t>
  </si>
  <si>
    <t>GLECHE5259</t>
  </si>
  <si>
    <t>Christopher Spadaccini CHEMICAL ENGINEERING GL Only</t>
  </si>
  <si>
    <t>GLAARE5258</t>
  </si>
  <si>
    <t>Ryan Goodrich AG And RESOURCE ECONOMICS GL Only</t>
  </si>
  <si>
    <t>GLMDER5257</t>
  </si>
  <si>
    <t>Monica Constantinescu MED Dermatology GL Only</t>
  </si>
  <si>
    <t>GLIMHP5256</t>
  </si>
  <si>
    <t>Jessica Langston MED Int Med Hospitalist GL Only</t>
  </si>
  <si>
    <t>GLGSM15255</t>
  </si>
  <si>
    <t>Marybeth Kavanagh GRADUATE SCHOOL OF MANAGEMENT GL Only</t>
  </si>
  <si>
    <t>GLVVMB5254</t>
  </si>
  <si>
    <t>Wilson Rumbeiha VM MOLECULAR BIO SCIENCES GL Only</t>
  </si>
  <si>
    <t>GLAPLS5253</t>
  </si>
  <si>
    <t>Troy Magney PLANT SCIENCES GL Only</t>
  </si>
  <si>
    <t>GLIMGM5252</t>
  </si>
  <si>
    <t>Michelle Dossett MED Int Med Genl Medicine GL Only</t>
  </si>
  <si>
    <t>GLGSM15251</t>
  </si>
  <si>
    <t>Abraham JB Cable GRADUATE SCHOOL OF MANAGEMENT GL Only</t>
  </si>
  <si>
    <t>GLVPHR5250</t>
  </si>
  <si>
    <t>Carmen Jerry Michmali VM POPULATION HLTH And REPROD GL Only</t>
  </si>
  <si>
    <t>GLMPED5249</t>
  </si>
  <si>
    <t>Carrie Byington MED Pediatrics GL Only</t>
  </si>
  <si>
    <t>GLLAHI5248</t>
  </si>
  <si>
    <t>Michael Ryan ART And ART HISTORY GL Only</t>
  </si>
  <si>
    <t>GLMOPH5247</t>
  </si>
  <si>
    <t>Paul Sieving MED Eye Center GL Only</t>
  </si>
  <si>
    <t>GLGSM15246</t>
  </si>
  <si>
    <t>Michael G Ueltzen GRADUATE SCHOOL OF MANAGEMENT GL Only</t>
  </si>
  <si>
    <t>GLMORT5245</t>
  </si>
  <si>
    <t>Juan J Rodrigo MED Orthopaedic Surgery GL Only</t>
  </si>
  <si>
    <t>GLLMUS5244</t>
  </si>
  <si>
    <t>Kerstin Allvin MUSIC GL Only</t>
  </si>
  <si>
    <t>GLMPAT5243</t>
  </si>
  <si>
    <t>Michael Hogarth MED Pathology And Lab Medicine GL Only</t>
  </si>
  <si>
    <t>GLACHE5242</t>
  </si>
  <si>
    <t>Maciel Hernandez HUMAN ECOLOGY GL Only</t>
  </si>
  <si>
    <t>GLECHM5241</t>
  </si>
  <si>
    <t>Seung Sae Hong MATERIALS SCIENCE And ENGINEERING GL Only</t>
  </si>
  <si>
    <t>GLLEPS5240</t>
  </si>
  <si>
    <t>Ingrid Salim EARTH And PLANETARY SCIENCES GL Only</t>
  </si>
  <si>
    <t>GLMSUR5239</t>
  </si>
  <si>
    <t>Eleanor E Curtis MED Surgery GL Only</t>
  </si>
  <si>
    <t>GLLGSW5238</t>
  </si>
  <si>
    <t>Amber Muller GENDERSEXUALITY WOMENSSTUDIES GL Only</t>
  </si>
  <si>
    <t>GLDEDU5237</t>
  </si>
  <si>
    <t>Gustavo Gonzalez EDUCATION GL Only</t>
  </si>
  <si>
    <t>GLACHE5236</t>
  </si>
  <si>
    <t>Gabino Marquez HUMAN ECOLOGY GL Only</t>
  </si>
  <si>
    <t>GLLMSA5235</t>
  </si>
  <si>
    <t>Shagufta Fatema MIDDLE EAST SOUTH ASIA PROGRAM GL Only</t>
  </si>
  <si>
    <t>GLLLAW5234</t>
  </si>
  <si>
    <t>Alyssa Thurston LAW LIBRARY GL Only</t>
  </si>
  <si>
    <t>GLGSM15233</t>
  </si>
  <si>
    <t>Sophie Linnett GRADUATE SCHOOL OF MANAGEMENT GL Only</t>
  </si>
  <si>
    <t>GLMINT5232</t>
  </si>
  <si>
    <t>Venkata Ghanta MED Int Med Admin GL Only</t>
  </si>
  <si>
    <t>GLVVSR5231</t>
  </si>
  <si>
    <t>Sami Al Nadaf VM SURGRAD SCIENCE GL Only</t>
  </si>
  <si>
    <t>GLLDRA5230</t>
  </si>
  <si>
    <t>Ian Wallace THEATRE And DANCE GL Only</t>
  </si>
  <si>
    <t>GLMERM5229</t>
  </si>
  <si>
    <t>Norkamari Bandolin MED Emergency Medicine GL Only</t>
  </si>
  <si>
    <t>GLACHE5228</t>
  </si>
  <si>
    <t>Nicole Hollis HUMAN ECOLOGY GL Only</t>
  </si>
  <si>
    <t>GLMOBG5227</t>
  </si>
  <si>
    <t>Hui Chen MED Obstetrics And Gynecology GL Only</t>
  </si>
  <si>
    <t>GLMSUR5226</t>
  </si>
  <si>
    <t>Goya Raikar MED Surgery GL Only</t>
  </si>
  <si>
    <t>GLGSM15225</t>
  </si>
  <si>
    <t>Stephen Garcia GRADUATE SCHOOL OF MANAGEMENT GL Only</t>
  </si>
  <si>
    <t>GLANUT5224</t>
  </si>
  <si>
    <t>Roberta Hendrick Holt NUTRITION GL Only</t>
  </si>
  <si>
    <t>GLMERM5223</t>
  </si>
  <si>
    <t>Christine McBeth MED Emergency Medicine GL Only</t>
  </si>
  <si>
    <t>GLMSUR5222</t>
  </si>
  <si>
    <t>Steven Maximus MED Surgery GL Only</t>
  </si>
  <si>
    <t>GLMPED5221</t>
  </si>
  <si>
    <t>Deepika Sankaran MED Pediatrics GL Only</t>
  </si>
  <si>
    <t>GLBPLB5220</t>
  </si>
  <si>
    <t>Laura Bogar PLANT BIOLOGY GL Only</t>
  </si>
  <si>
    <t>GLVVSR5219</t>
  </si>
  <si>
    <t>Casey Kohen VM SURGRAD SCIENCE GL Only</t>
  </si>
  <si>
    <t>GLIMGI5218</t>
  </si>
  <si>
    <t>Michael J Lawson MED Int Med Gastroenterology GL Only</t>
  </si>
  <si>
    <t>GLIMID5217</t>
  </si>
  <si>
    <t>Rebecca R Wittenberg MED Int Med Infectious Dis GL Only</t>
  </si>
  <si>
    <t>GLGSM15216</t>
  </si>
  <si>
    <t>Elizabeth Harrington GRADUATE SCHOOL OF MANAGEMENT GL Only</t>
  </si>
  <si>
    <t>GLMPSY5215</t>
  </si>
  <si>
    <t>Christine Osterhout MED Psychiatry And Behav Sci GL Only</t>
  </si>
  <si>
    <t>GLLAHI5214</t>
  </si>
  <si>
    <t>Dianne Macleod ART And ART HISTORY GL Only</t>
  </si>
  <si>
    <t>GLMPSY5213</t>
  </si>
  <si>
    <t>Jessica Ann Ferranti MED Psychiatry And Behav Sci GL Only</t>
  </si>
  <si>
    <t>GLNURS5212</t>
  </si>
  <si>
    <t>Perry Gee School of Nursing GL Only</t>
  </si>
  <si>
    <t>GLIMEN5211</t>
  </si>
  <si>
    <t>Gail A Wong MED Int Med Endocrinology GL Only</t>
  </si>
  <si>
    <t>GLAETX5210</t>
  </si>
  <si>
    <t>Glendon Parker ENVIRONMENTAL TOXICOLOGY GL Only</t>
  </si>
  <si>
    <t>GLMSUR5209</t>
  </si>
  <si>
    <t>William Ferrier MED Surgery GL Only</t>
  </si>
  <si>
    <t>GLMPMR5208</t>
  </si>
  <si>
    <t>Christine Davis MED Physical Medicine And Rehab GL Only</t>
  </si>
  <si>
    <t>GLAETX5207</t>
  </si>
  <si>
    <t>Jeffrey Rodzen ENVIRONMENTAL TOXICOLOGY GL Only</t>
  </si>
  <si>
    <t>GLMRAD5206</t>
  </si>
  <si>
    <t>Thaddeus Laird MED Radiology GL Only</t>
  </si>
  <si>
    <t>GLAFST5205</t>
  </si>
  <si>
    <t>Michael Lewis FOOD SCIENCE And TECHNOLOGY GL Only</t>
  </si>
  <si>
    <t>GLANUT5204</t>
  </si>
  <si>
    <t>Kathryn Dewey NUTRITION GL Only</t>
  </si>
  <si>
    <t>GLIMCA5203</t>
  </si>
  <si>
    <t>James Foerster MED INT MED CARDIOLOGY GL Only</t>
  </si>
  <si>
    <t>GLMPSY5202</t>
  </si>
  <si>
    <t>Elizabeth S Loyola MED Psychiatry And Behav Sci GL Only</t>
  </si>
  <si>
    <t>GLMPED5201</t>
  </si>
  <si>
    <t>Mary Metcalf MED Pediatrics GL Only</t>
  </si>
  <si>
    <t>GLNURS5200</t>
  </si>
  <si>
    <t>Robyn Huey Lao School of Nursing GL Only</t>
  </si>
  <si>
    <t>GLMEPM5199</t>
  </si>
  <si>
    <t>Michelle Famula MED Public Health Sciences GL Only</t>
  </si>
  <si>
    <t>GLMPAT5198</t>
  </si>
  <si>
    <t>Bennet Omalu MED Pathology And Lab Medicine GL Only</t>
  </si>
  <si>
    <t>GLMPED5197</t>
  </si>
  <si>
    <t>Breanna M Winder Patel MED Pediatrics GL Only</t>
  </si>
  <si>
    <t>GLLLIN5196</t>
  </si>
  <si>
    <t>Ellen Lange LINGUISTICS GL Only</t>
  </si>
  <si>
    <t>GLIMID5195</t>
  </si>
  <si>
    <t>Carol Berry MED Int Med Infectious Dis GL Only</t>
  </si>
  <si>
    <t>GLMPAT5194</t>
  </si>
  <si>
    <t>Leonor Fernando MED Pathology And Lab Medicine GL Only</t>
  </si>
  <si>
    <t>GLLPSC5193</t>
  </si>
  <si>
    <t>Karen Ericksen PSYCHOLOGY GL Only</t>
  </si>
  <si>
    <t>GLMORT5192</t>
  </si>
  <si>
    <t>Kirk Lewis MED Orthopaedic Surgery GL Only</t>
  </si>
  <si>
    <t>GLMPSY5191</t>
  </si>
  <si>
    <t>Karina Muro MED Psychiatry And Behav Sci GL Only</t>
  </si>
  <si>
    <t>GLIMGM5190</t>
  </si>
  <si>
    <t>Thomas J Ferguson MED Int Med Genl Medicine GL Only</t>
  </si>
  <si>
    <t>GLMPED5189</t>
  </si>
  <si>
    <t>Larry Corman MED Pediatrics GL Only</t>
  </si>
  <si>
    <t>GLMRAD5188</t>
  </si>
  <si>
    <t>Jaideep Sohi MED Radiology GL Only</t>
  </si>
  <si>
    <t>GLMPSY5187</t>
  </si>
  <si>
    <t>J Faye Dixon MED Psychiatry And Behav Sci GL Only</t>
  </si>
  <si>
    <t>GLMRAD5186</t>
  </si>
  <si>
    <t>Charles Tujo MED Radiology GL Only</t>
  </si>
  <si>
    <t>GLNURS5185</t>
  </si>
  <si>
    <t>Jennifer Edwards School of Nursing GL Only</t>
  </si>
  <si>
    <t>GLMPED5184</t>
  </si>
  <si>
    <t>Michael Edwards MED Pediatrics GL Only</t>
  </si>
  <si>
    <t>GLMPED5183</t>
  </si>
  <si>
    <t>Blake D Carmichael MED Pediatrics GL Only</t>
  </si>
  <si>
    <t>GLMPSY5182</t>
  </si>
  <si>
    <t>Keather Kehoe MED Psychiatry And Behav Sci GL Only</t>
  </si>
  <si>
    <t>GLAETX5181</t>
  </si>
  <si>
    <t>Mari Golub ENVIRONMENTAL TOXICOLOGY GL Only</t>
  </si>
  <si>
    <t>GLLAHI5180</t>
  </si>
  <si>
    <t>Conrad Atkinson ART And ART HISTORY GL Only</t>
  </si>
  <si>
    <t>GLNURS5179</t>
  </si>
  <si>
    <t>Victoria Jackson School of Nursing GL Only</t>
  </si>
  <si>
    <t>GLMORT5178</t>
  </si>
  <si>
    <t>Peter Salamon MED Orthopaedic Surgery GL Only</t>
  </si>
  <si>
    <t>GLLLAW5177</t>
  </si>
  <si>
    <t>Alan Brownstein SCHOOL OF LAW GL Only</t>
  </si>
  <si>
    <t>GLIMGI5176</t>
  </si>
  <si>
    <t>Randall Lee MED Int Med Gastroenterology GL Only</t>
  </si>
  <si>
    <t>GLMPSY5175</t>
  </si>
  <si>
    <t>Robin F Lin MED Psychiatry And Behav Sci GL Only</t>
  </si>
  <si>
    <t>GLMPSY5174</t>
  </si>
  <si>
    <t>Khalima Bolden Thompson MED Psychiatry And Behav Sci GL Only</t>
  </si>
  <si>
    <t>GLVVSR5173</t>
  </si>
  <si>
    <t>Maria Soltero Rivera VM SURGRAD SCIENCE GL Only</t>
  </si>
  <si>
    <t>GLEBME5172</t>
  </si>
  <si>
    <t>Dawn D McGee BIOMEDICAL ENGINEERING GL Only</t>
  </si>
  <si>
    <t>GLLEPS5171</t>
  </si>
  <si>
    <t>Irina Delusina EARTH And PLANETARY SCIENCES GL Only</t>
  </si>
  <si>
    <t>GLMPED5170</t>
  </si>
  <si>
    <t>Mikla N Derlet MED Pediatrics GL Only</t>
  </si>
  <si>
    <t>GLVPHR5169</t>
  </si>
  <si>
    <t>Bill Lasley VM POPULATION HLTH And REPROD GL Only</t>
  </si>
  <si>
    <t>GLMPSY5168</t>
  </si>
  <si>
    <t>Daniel Shapiro MED Psychiatry And Behav Sci GL Only</t>
  </si>
  <si>
    <t>GLMPMR5167</t>
  </si>
  <si>
    <t>Amir Ramezani MED Physical Medicine And Rehab GL Only</t>
  </si>
  <si>
    <t>GLMPED5166</t>
  </si>
  <si>
    <t>Brandi N Hawk MED Pediatrics GL Only</t>
  </si>
  <si>
    <t>GLMANS5164</t>
  </si>
  <si>
    <t>Marc R Friedman MED Anesth And Pain Medicine GL Only</t>
  </si>
  <si>
    <t>GLMPED5163</t>
  </si>
  <si>
    <t>Susan Goff Timmer MED Pediatrics GL Only</t>
  </si>
  <si>
    <t>GLMANS5162</t>
  </si>
  <si>
    <t>Charity L Hale MED Anesth And Pain Medicine GL Only</t>
  </si>
  <si>
    <t>GLMPMR5161</t>
  </si>
  <si>
    <t>Martin Hoffman MED Physical Medicine And Rehab GL Only</t>
  </si>
  <si>
    <t>GLMANS5160</t>
  </si>
  <si>
    <t>Brian R Jones MED Anesth And Pain Medicine GL Only</t>
  </si>
  <si>
    <t>GLVPHR5159</t>
  </si>
  <si>
    <t>Carolyn Stull VM POPULATION HLTH And REPROD GL Only</t>
  </si>
  <si>
    <t>GLLCMN5158</t>
  </si>
  <si>
    <t>J Vohs COMMUNICATION GL Only</t>
  </si>
  <si>
    <t>GLLSTA5157</t>
  </si>
  <si>
    <t>Andrew Farris STATISTICS GL Only</t>
  </si>
  <si>
    <t>GLABAE5156</t>
  </si>
  <si>
    <t>S Jett BIOLOGICAL And AG ENGINEERING GL Only</t>
  </si>
  <si>
    <t>GLIMEN5155</t>
  </si>
  <si>
    <t>Michael Okimura MED Int Med Endocrinology GL Only</t>
  </si>
  <si>
    <t>GLLDRA5154</t>
  </si>
  <si>
    <t>Danika Burmester THEATRE And DANCE GL Only</t>
  </si>
  <si>
    <t>GLLMUS5153</t>
  </si>
  <si>
    <t>Melita Denny MUSIC GL Only</t>
  </si>
  <si>
    <t>GLLGSW5152</t>
  </si>
  <si>
    <t>Carolina Novella Centellas GENDERSEXUALITY WOMENSSTUDIES GL Only</t>
  </si>
  <si>
    <t>GLMPMR5151</t>
  </si>
  <si>
    <t>Alberto Panero MED Physical Medicine And Rehab GL Only</t>
  </si>
  <si>
    <t>GLAPLS5150</t>
  </si>
  <si>
    <t>Ann Powell PLANT SCIENCES GL Only</t>
  </si>
  <si>
    <t>GLMPED5149</t>
  </si>
  <si>
    <t>Danielle R Haener MED Pediatrics GL Only</t>
  </si>
  <si>
    <t>GLLAAS5148</t>
  </si>
  <si>
    <t>Tometi K Gbedema AFRICAN AMERICAN AFRICAN STDS GL Only</t>
  </si>
  <si>
    <t>GLMRAD5147</t>
  </si>
  <si>
    <t>Felipe Godinez MED Radiology GL Only</t>
  </si>
  <si>
    <t>GLLPHY5146</t>
  </si>
  <si>
    <t>Armela Keqi PHYSICS GL Only</t>
  </si>
  <si>
    <t>GLLPOL5145</t>
  </si>
  <si>
    <t>Joel Landis POLITICAL SCIENCE GL Only</t>
  </si>
  <si>
    <t>GLLNAS5144</t>
  </si>
  <si>
    <t>Juan Avila Hernandez NATIVE AMERICAN STUDIES GL Only</t>
  </si>
  <si>
    <t>GLLECN5143</t>
  </si>
  <si>
    <t>Shahar Sansani ECONOMICS GL Only</t>
  </si>
  <si>
    <t>GLMPSY5142</t>
  </si>
  <si>
    <t>Joseph I Sison MED Psychiatry And Behav Sci GL Only</t>
  </si>
  <si>
    <t>GLIMPM5141</t>
  </si>
  <si>
    <t>Aaron J Roberts MED Int Med Pulmonary GL Only</t>
  </si>
  <si>
    <t>GLAETX5140</t>
  </si>
  <si>
    <t>T Shibamoto ENVIRONMENTAL TOXICOLOGY GL Only</t>
  </si>
  <si>
    <t>GLMPSY5139</t>
  </si>
  <si>
    <t>Richelle Long MED Psychiatry And Behav Sci GL Only</t>
  </si>
  <si>
    <t>GLNURS5138</t>
  </si>
  <si>
    <t>Charis Ong School of Nursing GL Only</t>
  </si>
  <si>
    <t>GLSANJ5137</t>
  </si>
  <si>
    <t>Joseph Grant UCCE SAN JOAQUIN COUNTY GL Only</t>
  </si>
  <si>
    <t>GLPROG5136</t>
  </si>
  <si>
    <t>Linda Manton STATEWIDE PROGRAM OPERATIONS GL Only</t>
  </si>
  <si>
    <t>GLDIEG5135</t>
  </si>
  <si>
    <t>Gary Bender UCCE SAN DIEGO COUNTY GL Only</t>
  </si>
  <si>
    <t>GLLUIS5134</t>
  </si>
  <si>
    <t>Shirley Peterson UCCE SAN LUIS OBISPO COUNTY GL Only</t>
  </si>
  <si>
    <t>GLVAPC5133</t>
  </si>
  <si>
    <t>Crystal Rogers VM ANAT PHYSIO And CELL BIOLOGY GL Only</t>
  </si>
  <si>
    <t>GLIMHP5132</t>
  </si>
  <si>
    <t>Kenneth Zhou MED Int Med Hospitalist GL Only</t>
  </si>
  <si>
    <t>GLVVME5131</t>
  </si>
  <si>
    <t>Jennifer Cassano VM MEDICINE And EPIDEMIOLOGY GL Only</t>
  </si>
  <si>
    <t>GLNURS5130</t>
  </si>
  <si>
    <t>Heather Young School of Nursing GL Only</t>
  </si>
  <si>
    <t>GLANUT5129</t>
  </si>
  <si>
    <t>Kevin Laugero NUTRITION GL Only</t>
  </si>
  <si>
    <t>GLLEPS5128</t>
  </si>
  <si>
    <t>Gordon M Moore EARTH And PLANETARY SCIENCES GL Only</t>
  </si>
  <si>
    <t>GLALAW5127</t>
  </si>
  <si>
    <t>Randal Southard LAND AIR And WATER RESOURCES GL Only</t>
  </si>
  <si>
    <t>GLVPHR5126</t>
  </si>
  <si>
    <t>Kenneth Lam VM POPULATION HLTH And REPROD GL Only</t>
  </si>
  <si>
    <t>GLVPHR5125</t>
  </si>
  <si>
    <t>Charles Holmberg VM POPULATION HLTH And REPROD GL Only</t>
  </si>
  <si>
    <t>GLIMHO5124</t>
  </si>
  <si>
    <t>Ronald Wisdom MED Int Med HEMONC GL Only</t>
  </si>
  <si>
    <t>GLABAE5123</t>
  </si>
  <si>
    <t>Farzaneh Khorsandi Kouhanestani BIOLOGICAL And AG ENGINEERING GL Only</t>
  </si>
  <si>
    <t>GLABAE5122</t>
  </si>
  <si>
    <t>Zhongli Pan BIOLOGICAL And AG ENGINEERING GL Only</t>
  </si>
  <si>
    <t>GLMOTO5121</t>
  </si>
  <si>
    <t>David Crippen MED Otolaryngology GL Only</t>
  </si>
  <si>
    <t>GLLMUS5120</t>
  </si>
  <si>
    <t>Beth Levy MUSIC GL Only</t>
  </si>
  <si>
    <t>GLMPSY5119</t>
  </si>
  <si>
    <t>Harry Wang MED Psychiatry And Behav Sci GL Only</t>
  </si>
  <si>
    <t>GLALAW5118</t>
  </si>
  <si>
    <t>Kosana Suvocarev LAND AIR And WATER RESOURCES GL Only</t>
  </si>
  <si>
    <t>GLACHE5117</t>
  </si>
  <si>
    <t>Marc Pilisuk HUMAN ECOLOGY GL Only</t>
  </si>
  <si>
    <t>GLMOBG5116</t>
  </si>
  <si>
    <t>Donald Fadjo MED Obstetrics And Gynecology GL Only</t>
  </si>
  <si>
    <t>GLIMRH5115</t>
  </si>
  <si>
    <t>Judith Van De Water MED Int Med Rheumatology GL Only</t>
  </si>
  <si>
    <t>GLMINT5114</t>
  </si>
  <si>
    <t>Navinderjit Singh MED Int Med Admin GL Only</t>
  </si>
  <si>
    <t>GLAFST5113</t>
  </si>
  <si>
    <t>Keith Ito FOOD SCIENCE And TECHNOLOGY GL Only</t>
  </si>
  <si>
    <t>GLVVME5112</t>
  </si>
  <si>
    <t>Charles Buffington VM MEDICINE And EPIDEMIOLOGY GL Only</t>
  </si>
  <si>
    <t>GLIMCA5111</t>
  </si>
  <si>
    <t>Andrew Kyle MED INT MED CARDIOLOGY GL Only</t>
  </si>
  <si>
    <t>GLMPSY5110</t>
  </si>
  <si>
    <t>Thomas Nordahl MED Psychiatry And Behav Sci GL Only</t>
  </si>
  <si>
    <t>GLVVGL5109</t>
  </si>
  <si>
    <t>James Statham VETERINARY GENETICS LAB GL Only</t>
  </si>
  <si>
    <t>GLECEE5108</t>
  </si>
  <si>
    <t>E Schroeder CIVIL And ENVIRONMENTAL ENGR GL Only</t>
  </si>
  <si>
    <t>GLVPMI5107</t>
  </si>
  <si>
    <t>Norman Baker VM PATHOLOGY MICRO And IMMUN GL Only</t>
  </si>
  <si>
    <t>GLLMSA5106</t>
  </si>
  <si>
    <t>Manar Al Shatarat MIDDLE EAST SOUTH ASIA PROGRAM GL Only</t>
  </si>
  <si>
    <t>GLAPLS5105</t>
  </si>
  <si>
    <t>Clyde Elmore PLANT SCIENCES GL Only</t>
  </si>
  <si>
    <t>GLIMHO5104</t>
  </si>
  <si>
    <t>Eve Rodler MED Int Med HEMONC GL Only</t>
  </si>
  <si>
    <t>GLEMAE5103</t>
  </si>
  <si>
    <t>Xinfan Lin MECHANICAL And AEROSPACE ENGR GL Only</t>
  </si>
  <si>
    <t>GLLMUS5102</t>
  </si>
  <si>
    <t>Henry Spiller MUSIC GL Only</t>
  </si>
  <si>
    <t>GLBPLB5101</t>
  </si>
  <si>
    <t>Bo Liu PLANT BIOLOGY GL Only</t>
  </si>
  <si>
    <t>GLLLAW5100</t>
  </si>
  <si>
    <t>Darien Shanske SCHOOL OF LAW GL Only</t>
  </si>
  <si>
    <t>GLAPLS5099</t>
  </si>
  <si>
    <t>Judy Jernstedt PLANT SCIENCES GL Only</t>
  </si>
  <si>
    <t>GLLMAT5097</t>
  </si>
  <si>
    <t>Roger Casals Gutierrez MATHEMATICS GL Only</t>
  </si>
  <si>
    <t>GLLANT5096</t>
  </si>
  <si>
    <t>Jelmer Eerkens ANTHROPOLOGY GL Only</t>
  </si>
  <si>
    <t>GLMORT5095</t>
  </si>
  <si>
    <t>Augustine Saiz MED Orthopaedic Surgery GL Only</t>
  </si>
  <si>
    <t>GLECEE5094</t>
  </si>
  <si>
    <t>George Tchobanoglous CIVIL And ENVIRONMENTAL ENGR GL Only</t>
  </si>
  <si>
    <t>GLMANS5093</t>
  </si>
  <si>
    <t>Hong Liu MED Anesth And Pain Medicine GL Only</t>
  </si>
  <si>
    <t>GLLAMS5092</t>
  </si>
  <si>
    <t>Jay Mechling AMERICAN STUDIES GL Only</t>
  </si>
  <si>
    <t>GLECEE5091</t>
  </si>
  <si>
    <t>Patricia Mokhtarian CIVIL And ENVIRONMENTAL ENGR GL Only</t>
  </si>
  <si>
    <t>GLMERM5090</t>
  </si>
  <si>
    <t>Verena Schandera MED Emergency Medicine GL Only</t>
  </si>
  <si>
    <t>GLECEE5089</t>
  </si>
  <si>
    <t>Takashi Asano CIVIL And ENVIRONMENTAL ENGR GL Only</t>
  </si>
  <si>
    <t>GLIMHP5088</t>
  </si>
  <si>
    <t>Tracey Bethany Gee Huey MED Int Med Hospitalist GL Only</t>
  </si>
  <si>
    <t>GLEBAE5087</t>
  </si>
  <si>
    <t>Jennifer Mullin BIOLOGICAL And AG ENGINEERING GL Only</t>
  </si>
  <si>
    <t>GLAANS5086</t>
  </si>
  <si>
    <t>Anita Oberbauer ANIMAL SCIENCE GL Only</t>
  </si>
  <si>
    <t>GLMMIC5085</t>
  </si>
  <si>
    <t>Jose Torres MED Medical Microbiology And Imm GL Only</t>
  </si>
  <si>
    <t>GLAANS5084</t>
  </si>
  <si>
    <t>Robert Ashmore ANIMAL SCIENCE GL Only</t>
  </si>
  <si>
    <t>GLMADM5083</t>
  </si>
  <si>
    <t>Alireza Mahmoudieh MED Deans Office GL Only</t>
  </si>
  <si>
    <t>GLLUWP5082</t>
  </si>
  <si>
    <t>Brigitte Rabie UNIVERSITY WRITING PROGRAM GL Only</t>
  </si>
  <si>
    <t>GLMEPM5081</t>
  </si>
  <si>
    <t>Yong Choi MED Public Health Sciences GL Only</t>
  </si>
  <si>
    <t>GLGSM15080</t>
  </si>
  <si>
    <t>Kimberly Elsbach GRADUATE SCHOOL OF MANAGEMENT GL Only</t>
  </si>
  <si>
    <t>GLMEPM5079</t>
  </si>
  <si>
    <t>Farla Kaufman MED Public Health Sciences GL Only</t>
  </si>
  <si>
    <t>GLMINT5078</t>
  </si>
  <si>
    <t>Cathy Xu MED Int Med Admin GL Only</t>
  </si>
  <si>
    <t>GLACHE5077</t>
  </si>
  <si>
    <t>E Maccannell HUMAN ECOLOGY GL Only</t>
  </si>
  <si>
    <t>GLLUWP5076</t>
  </si>
  <si>
    <t>Julian Elias UNIVERSITY WRITING PROGRAM GL Only</t>
  </si>
  <si>
    <t>GLLSTA5075</t>
  </si>
  <si>
    <t>Debashis Paul STATISTICS GL Only</t>
  </si>
  <si>
    <t>GLECSE5074</t>
  </si>
  <si>
    <t>Matthew Franklin ENGR COMPUTER SCIENCE GL Only</t>
  </si>
  <si>
    <t>GLAANS5073</t>
  </si>
  <si>
    <t>Frank Mitloehner ANIMAL SCIENCE GL Only</t>
  </si>
  <si>
    <t>GLBNPB5072</t>
  </si>
  <si>
    <t>Carolynn Patten NEURO PHYSIO And BEHAVIOR GL Only</t>
  </si>
  <si>
    <t>GLMPMR5072</t>
  </si>
  <si>
    <t>Carolynn Patten MED Physical Medicine And Rehab GL Only</t>
  </si>
  <si>
    <t>GLIMHP5071</t>
  </si>
  <si>
    <t>Clara C Yang MED Int Med Hospitalist GL Only</t>
  </si>
  <si>
    <t>GLTRAN5070</t>
  </si>
  <si>
    <t>Dillon Fitch Polse INST OF TRANSPORTATION STUDIES GL Only</t>
  </si>
  <si>
    <t>GLVPHR5069</t>
  </si>
  <si>
    <t>Domenico Bernoco VM POPULATION HLTH And REPROD GL Only</t>
  </si>
  <si>
    <t>GLAENM5068</t>
  </si>
  <si>
    <t>Robert Washino ENTOMOLOGY NEMATOLOGY GL Only</t>
  </si>
  <si>
    <t>GLMPSY5067</t>
  </si>
  <si>
    <t>Rachel Robitz MED Psychiatry And Behav Sci GL Only</t>
  </si>
  <si>
    <t>GLMERM5066</t>
  </si>
  <si>
    <t>Samantha Brown MED INTERNS And RESIDENTS GL Only</t>
  </si>
  <si>
    <t>GLIMHO5065</t>
  </si>
  <si>
    <t>Anjlee Mahajan MED Int Med HEMONC GL Only</t>
  </si>
  <si>
    <t>GLMADM5064</t>
  </si>
  <si>
    <t>Thomas Abel MED Deans Office GL Only</t>
  </si>
  <si>
    <t>GLLCMN5063</t>
  </si>
  <si>
    <t>Cuihua Shen COMMUNICATION GL Only</t>
  </si>
  <si>
    <t>GLLENL5062</t>
  </si>
  <si>
    <t>Alan Williamson ENGLISH GL Only</t>
  </si>
  <si>
    <t>GLMPSY5061</t>
  </si>
  <si>
    <t>Richard Maddock MED Psychiatry And Behav Sci GL Only</t>
  </si>
  <si>
    <t>GLLLAW5060</t>
  </si>
  <si>
    <t>David Holt LAW LIBRARY GL Only</t>
  </si>
  <si>
    <t>GLVVSR5059</t>
  </si>
  <si>
    <t>Carolyn Craig VM SURGRAD SCIENCE GL Only</t>
  </si>
  <si>
    <t>GLLLAW5058</t>
  </si>
  <si>
    <t>Edward Imwinkelried SCHOOL OF LAW GL Only</t>
  </si>
  <si>
    <t>GLLCOM5057</t>
  </si>
  <si>
    <t>Michiko Suzuki COMPARATIVE LITERATURE GL Only</t>
  </si>
  <si>
    <t>GLECEE5056</t>
  </si>
  <si>
    <t>Yannis Dafalias CIVIL And ENVIRONMENTAL ENGR GL Only</t>
  </si>
  <si>
    <t>GLMFCM5055</t>
  </si>
  <si>
    <t>Kelly Burke MED Family And Community Med GL Only</t>
  </si>
  <si>
    <t>GLLCHI5054</t>
  </si>
  <si>
    <t>yvonne hurtado allen CHICANO STUDIES GL Only</t>
  </si>
  <si>
    <t>GLMFCM5053</t>
  </si>
  <si>
    <t>Jared Paskin MED Family And Community Med GL Only</t>
  </si>
  <si>
    <t>GLMPAT5052</t>
  </si>
  <si>
    <t>Gordon Love MED Pathology And Lab Medicine GL Only</t>
  </si>
  <si>
    <t>GLACHE5051</t>
  </si>
  <si>
    <t>David Scott De La Pena HUMAN ECOLOGY GL Only</t>
  </si>
  <si>
    <t>GLALAW5050</t>
  </si>
  <si>
    <t>B Weare LAND AIR And WATER RESOURCES GL Only</t>
  </si>
  <si>
    <t>GLECHE5049</t>
  </si>
  <si>
    <t>Adam Moule CHEMICAL ENGINEERING GL Only</t>
  </si>
  <si>
    <t>GLLLAW5048</t>
  </si>
  <si>
    <t>B Greenwood SCHOOL OF LAW GL Only</t>
  </si>
  <si>
    <t>GLMFCM5047</t>
  </si>
  <si>
    <t>Ruenell Adams MED Family And Community Med GL Only</t>
  </si>
  <si>
    <t>GLALAW5046</t>
  </si>
  <si>
    <t>Thomas Harter LAND AIR And WATER RESOURCES GL Only</t>
  </si>
  <si>
    <t>GLAPLS5045</t>
  </si>
  <si>
    <t>Kenneth Shackel PLANT SCIENCES GL Only</t>
  </si>
  <si>
    <t>GLALAW5044</t>
  </si>
  <si>
    <t>Caroline Bledsoe LAND AIR And WATER RESOURCES GL Only</t>
  </si>
  <si>
    <t>GLNURS5043</t>
  </si>
  <si>
    <t>Elizabeth Rice School of Nursing GL Only</t>
  </si>
  <si>
    <t>GLMBIO5042</t>
  </si>
  <si>
    <t>Megan Dennis MED Biochem And Molecular Med GL Only</t>
  </si>
  <si>
    <t>GLLHIS5041</t>
  </si>
  <si>
    <t>Louis Warren HISTORY GL Only</t>
  </si>
  <si>
    <t>GLAANS5040</t>
  </si>
  <si>
    <t>Kathryn Radke ANIMAL SCIENCE GL Only</t>
  </si>
  <si>
    <t>GLANUT5039</t>
  </si>
  <si>
    <t>Carolyn Slupsky NUTRITION GL Only</t>
  </si>
  <si>
    <t>GLLPSC5038</t>
  </si>
  <si>
    <t>Mijke Rhemtulla PSYCHOLOGY GL Only</t>
  </si>
  <si>
    <t>GLAARE5037</t>
  </si>
  <si>
    <t>Dalia Adel Ghanem AG And RESOURCE ECONOMICS GL Only</t>
  </si>
  <si>
    <t>GLMORT5036</t>
  </si>
  <si>
    <t>Anita Bagley MED Orthopaedic Surgery GL Only</t>
  </si>
  <si>
    <t>GLLAMS5035</t>
  </si>
  <si>
    <t>Ryan Cartwright AMERICAN STUDIES GL Only</t>
  </si>
  <si>
    <t>GLLLAW5034</t>
  </si>
  <si>
    <t>Robert Hillman SCHOOL OF LAW GL Only</t>
  </si>
  <si>
    <t>GLMINT5033</t>
  </si>
  <si>
    <t>Robert Horvat MED Internal Medicine GL Only</t>
  </si>
  <si>
    <t>GLMOBG5032</t>
  </si>
  <si>
    <t>Melissa Matulich MED Obstetrics And Gynecology GL Only</t>
  </si>
  <si>
    <t>GLIMEN5031</t>
  </si>
  <si>
    <t>James Mcmonagle MED Int Med Endocrinology GL Only</t>
  </si>
  <si>
    <t>GLIMGM5030</t>
  </si>
  <si>
    <t>Mark Henderson MED Int Med Genl Medicine GL Only</t>
  </si>
  <si>
    <t>GLACHE5029</t>
  </si>
  <si>
    <t>S Hutchison HUMAN ECOLOGY GL Only</t>
  </si>
  <si>
    <t>GLLNAS5028</t>
  </si>
  <si>
    <t>Liza Grandia NATIVE AMERICAN STUDIES GL Only</t>
  </si>
  <si>
    <t>GLMPED5027</t>
  </si>
  <si>
    <t>Gordon Isakson MED Pediatrics GL Only</t>
  </si>
  <si>
    <t>GLLPSC5026</t>
  </si>
  <si>
    <t>Jeffrey Schank PSYCHOLOGY GL Only</t>
  </si>
  <si>
    <t>GLMORT5025</t>
  </si>
  <si>
    <t>Anh Le MED Orthopaedic Surgery GL Only</t>
  </si>
  <si>
    <t>GLAPPA5024</t>
  </si>
  <si>
    <t>Richard Davis PLANT PATHOLOGY GL Only</t>
  </si>
  <si>
    <t>GLMINT5023</t>
  </si>
  <si>
    <t>Hillary Campbell MED Int Med Admin GL Only</t>
  </si>
  <si>
    <t>GLMANS5022</t>
  </si>
  <si>
    <t>Thomas L Hughes MED Anesth And Pain Medicine GL Only</t>
  </si>
  <si>
    <t>GLANUT5020</t>
  </si>
  <si>
    <t>Elizabeth Applegate NUTRITION GL Only</t>
  </si>
  <si>
    <t>GLVPRC5019</t>
  </si>
  <si>
    <t>Paul Luciw PRIMATE CENTER GL Only</t>
  </si>
  <si>
    <t>GLMDER5018</t>
  </si>
  <si>
    <t>Jayne Joo MED Dermatology GL Only</t>
  </si>
  <si>
    <t>GLMPSY5017</t>
  </si>
  <si>
    <t>Carolee Tran MED Psychiatry And Behav Sci GL Only</t>
  </si>
  <si>
    <t>GLMERM5016</t>
  </si>
  <si>
    <t>David Barnes MED Emergency Medicine GL Only</t>
  </si>
  <si>
    <t>GLMPSY5015</t>
  </si>
  <si>
    <t>David Amaral MED Psychiatry And Behav Sci GL Only</t>
  </si>
  <si>
    <t>GLLCLA5014</t>
  </si>
  <si>
    <t>Mike Chin CLASSICS GL Only</t>
  </si>
  <si>
    <t>GLLUWP5013</t>
  </si>
  <si>
    <t>Mandy Proctor UNIVERSITY WRITING PROGRAM GL Only</t>
  </si>
  <si>
    <t>GLLCDM5012</t>
  </si>
  <si>
    <t>Jaimey R Fisher CINEMA And DIGITAL MEDIA GL Only</t>
  </si>
  <si>
    <t>GLLANT5011</t>
  </si>
  <si>
    <t>Li Zhang ANTHROPOLOGY GL Only</t>
  </si>
  <si>
    <t>GLBMCB5010</t>
  </si>
  <si>
    <t>Ian Korf MOLECULAR And CELLULAR BIO GL Only</t>
  </si>
  <si>
    <t>GLLUWP5009</t>
  </si>
  <si>
    <t>Erika Strandjord UNIVERSITY WRITING PROGRAM GL Only</t>
  </si>
  <si>
    <t>GLLMUS5008</t>
  </si>
  <si>
    <t>Brian Rice MUSIC GL Only</t>
  </si>
  <si>
    <t>GLMDER5007</t>
  </si>
  <si>
    <t>Smita Awasthi MED Dermatology GL Only</t>
  </si>
  <si>
    <t>GLIMHO5006</t>
  </si>
  <si>
    <t>Kendra Hutchinson MED Int Med HEMONC GL Only</t>
  </si>
  <si>
    <t>GLVVSR5005</t>
  </si>
  <si>
    <t>Julie Dechant VM SURGRAD SCIENCE GL Only</t>
  </si>
  <si>
    <t>GLIMGM5004</t>
  </si>
  <si>
    <t>Kristen D Kelley MED Int Med Genl Medicine GL Only</t>
  </si>
  <si>
    <t>GLIMID5003</t>
  </si>
  <si>
    <t>Natascha Tuznik MED Int Med Infectious Dis GL Only</t>
  </si>
  <si>
    <t>GLAENM5002</t>
  </si>
  <si>
    <t>Steven Nadler ENTOMOLOGY NEMATOLOGY GL Only</t>
  </si>
  <si>
    <t>GLAENM5001</t>
  </si>
  <si>
    <t>Ying Shin Peng ENTOMOLOGY NEMATOLOGY GL Only</t>
  </si>
  <si>
    <t>GLABAE5000</t>
  </si>
  <si>
    <t>Bryan Jenkins BIOLOGICAL And AG ENGINEERING GL Only</t>
  </si>
  <si>
    <t>GLEMAE4999</t>
  </si>
  <si>
    <t>Steven Velinsky MECHANICAL And AEROSPACE ENGR GL Only</t>
  </si>
  <si>
    <t>GLMOPH4998</t>
  </si>
  <si>
    <t>John Keltner MED Eye Center GL Only</t>
  </si>
  <si>
    <t>GLMNEU4997</t>
  </si>
  <si>
    <t>Alan Yee MED Neurology GL Only</t>
  </si>
  <si>
    <t>GLLIBR4996</t>
  </si>
  <si>
    <t>Carol Larussa UCDLIBRARY GL Only</t>
  </si>
  <si>
    <t>GLAANS4995</t>
  </si>
  <si>
    <t>Cassandra Tucker ANIMAL SCIENCE GL Only</t>
  </si>
  <si>
    <t>GLMEPM4994</t>
  </si>
  <si>
    <t>Heejung Bang MED Public Health Sciences GL Only</t>
  </si>
  <si>
    <t>GLALAW4993</t>
  </si>
  <si>
    <t>George Pettygrove LAND AIR And WATER RESOURCES GL Only</t>
  </si>
  <si>
    <t>GLLUWP4992</t>
  </si>
  <si>
    <t>Mary Bly UNIVERSITY WRITING PROGRAM GL Only</t>
  </si>
  <si>
    <t>GLAPLS4991</t>
  </si>
  <si>
    <t>Maciej Zwieniecki PLANT SCIENCES GL Only</t>
  </si>
  <si>
    <t>GLVVME4990</t>
  </si>
  <si>
    <t>Joellen Westropp VM MEDICINE And EPIDEMIOLOGY GL Only</t>
  </si>
  <si>
    <t>GLMINT4989</t>
  </si>
  <si>
    <t>Jeffrey Stenger MED Int Med Admin GL Only</t>
  </si>
  <si>
    <t>GLMNEU4988</t>
  </si>
  <si>
    <t>Kwan Ng MED Neurology GL Only</t>
  </si>
  <si>
    <t>GLMEPM4987</t>
  </si>
  <si>
    <t>J Paul Leigh MED Public Health Sciences GL Only</t>
  </si>
  <si>
    <t>GLLCMN4986</t>
  </si>
  <si>
    <t>Drew Cingel COMMUNICATION GL Only</t>
  </si>
  <si>
    <t>GLLECN4985</t>
  </si>
  <si>
    <t>Giovanni Peri ECONOMICS GL Only</t>
  </si>
  <si>
    <t>GLVHFS4984</t>
  </si>
  <si>
    <t>George Cooper CA ANIMAL HLTH And FOOD SAFETY LAB GL Only</t>
  </si>
  <si>
    <t>GLLHIS4983</t>
  </si>
  <si>
    <t>Sudipta Sen HISTORY GL Only</t>
  </si>
  <si>
    <t>GLDEDU4982</t>
  </si>
  <si>
    <t>Lynn Fowler EDUCATION GL Only</t>
  </si>
  <si>
    <t>GLBPLB4981</t>
  </si>
  <si>
    <t>Thomas Rost PLANT BIOLOGY GL Only</t>
  </si>
  <si>
    <t>GLMPED4980</t>
  </si>
  <si>
    <t>Ernesto Rivera MED Pediatrics GL Only</t>
  </si>
  <si>
    <t>GLMINT4979</t>
  </si>
  <si>
    <t>David Siegel MED Internal Medicine GL Only</t>
  </si>
  <si>
    <t>GLVPHR4978</t>
  </si>
  <si>
    <t>Philip Kass VM POPULATION HLTH And REPROD GL Only</t>
  </si>
  <si>
    <t>GLLENL4977</t>
  </si>
  <si>
    <t>Frances Dolan ENGLISH GL Only</t>
  </si>
  <si>
    <t>GLALAW4976</t>
  </si>
  <si>
    <t>Gregory Pasternack LAND AIR And WATER RESOURCES GL Only</t>
  </si>
  <si>
    <t>GLAETX4975</t>
  </si>
  <si>
    <t>Mathew J Hengel ENVIRONMENTAL TOXICOLOGY GL Only</t>
  </si>
  <si>
    <t>GLBPLB4974</t>
  </si>
  <si>
    <t>Stacey Harmer PLANT BIOLOGY GL Only</t>
  </si>
  <si>
    <t>GLVPHR4973</t>
  </si>
  <si>
    <t>Robert Bondurant VM POPULATION HLTH And REPROD GL Only</t>
  </si>
  <si>
    <t>GLLIBR4972</t>
  </si>
  <si>
    <t>Bernard Kreissman UCDLIBRARY GL Only</t>
  </si>
  <si>
    <t>GLANUT4971</t>
  </si>
  <si>
    <t>Roger Mcdonald NUTRITION GL Only</t>
  </si>
  <si>
    <t>GLLLAW4970</t>
  </si>
  <si>
    <t>Carlton Larson SCHOOL OF LAW GL Only</t>
  </si>
  <si>
    <t>GLLCLA4969</t>
  </si>
  <si>
    <t>Timothy Brelinski CLASSICS GL Only</t>
  </si>
  <si>
    <t>GLMRAD4968</t>
  </si>
  <si>
    <t>Arthur Dublin MED Radiology GL Only</t>
  </si>
  <si>
    <t>GLEECE4967</t>
  </si>
  <si>
    <t>Marina Radulaski ELECT And COMP ENGR GL Only</t>
  </si>
  <si>
    <t>GLLSAP4966</t>
  </si>
  <si>
    <t>Eugenia Magnolia Da Silva Fernandes SPANISH And PORTUGUESE GL Only</t>
  </si>
  <si>
    <t>GLLHIS4965</t>
  </si>
  <si>
    <t>Alice Harris HISTORY GL Only</t>
  </si>
  <si>
    <t>GLLIBR4964</t>
  </si>
  <si>
    <t>Michael Winter UCDLIBRARY GL Only</t>
  </si>
  <si>
    <t>GLBMMG4963</t>
  </si>
  <si>
    <t>Douglas Nelson MICROBIOLOGY And MOLEC GENETICS GL Only</t>
  </si>
  <si>
    <t>GLMDER4962</t>
  </si>
  <si>
    <t>Daniel Eisen MED Dermatology GL Only</t>
  </si>
  <si>
    <t>GLLEAL4961</t>
  </si>
  <si>
    <t>Carolyn Wheeler EAST ASIAN LANG And CULTURES GL Only</t>
  </si>
  <si>
    <t>GLMPSY4960</t>
  </si>
  <si>
    <t>Cynthia Schumann MED Psychiatry And Behav Sci GL Only</t>
  </si>
  <si>
    <t>GLLMUS4959</t>
  </si>
  <si>
    <t>Christopher Reynolds MUSIC GL Only</t>
  </si>
  <si>
    <t>GLLCMN4958</t>
  </si>
  <si>
    <t>Jaeho Cho COMMUNICATION GL Only</t>
  </si>
  <si>
    <t>GLMCEL4957</t>
  </si>
  <si>
    <t>Paul Knoepfler MED Cell Biology And Human Anat GL Only</t>
  </si>
  <si>
    <t>GLAMCB4956</t>
  </si>
  <si>
    <t>John Crowe AG MOLECULAR And CELLULAR BIO GL Only</t>
  </si>
  <si>
    <t>GLVVSR4955</t>
  </si>
  <si>
    <t>David Canton VM SURGRAD SCIENCE GL Only</t>
  </si>
  <si>
    <t>GLIMEN4954</t>
  </si>
  <si>
    <t>Sonal Phatak MED Int Med Endocrinology GL Only</t>
  </si>
  <si>
    <t>GLMPED4953</t>
  </si>
  <si>
    <t>John Holcroft MED Pediatrics GL Only</t>
  </si>
  <si>
    <t>GLECHE4952</t>
  </si>
  <si>
    <t>Pieter Stroeve CHEMICAL ENGINEERING GL Only</t>
  </si>
  <si>
    <t>GLBPLB4951</t>
  </si>
  <si>
    <t>David Bayer PLANT BIOLOGY GL Only</t>
  </si>
  <si>
    <t>GLMPSY4950</t>
  </si>
  <si>
    <t>Christopher Horne MED Psychiatry And Behav Sci GL Only</t>
  </si>
  <si>
    <t>GLLIBR4949</t>
  </si>
  <si>
    <t>Marilyn Sharrow UCDLIBRARY GL Only</t>
  </si>
  <si>
    <t>GLBPLB4948</t>
  </si>
  <si>
    <t>William Lucas PLANT BIOLOGY GL Only</t>
  </si>
  <si>
    <t>GLEBME4947</t>
  </si>
  <si>
    <t>Angelique Louie BIOMEDICAL ENGINEERING GL Only</t>
  </si>
  <si>
    <t>GLIMRH4946</t>
  </si>
  <si>
    <t>Suzanne Teuber MED Int Med Rheumatology GL Only</t>
  </si>
  <si>
    <t>GLLENL4945</t>
  </si>
  <si>
    <t>Tobias Menely ENGLISH GL Only</t>
  </si>
  <si>
    <t>GLLECN4944</t>
  </si>
  <si>
    <t>Bagher Modjtahedi ECONOMICS GL Only</t>
  </si>
  <si>
    <t>GLLHIS4943</t>
  </si>
  <si>
    <t>DON PRICE HISTORY GL Only</t>
  </si>
  <si>
    <t>GLIMEN4942</t>
  </si>
  <si>
    <t>Pamela Prescott MED Int Med Endocrinology GL Only</t>
  </si>
  <si>
    <t>GLANUT4941</t>
  </si>
  <si>
    <t>Paul Davis NUTRITION GL Only</t>
  </si>
  <si>
    <t>GLMMIC4940</t>
  </si>
  <si>
    <t>Tilahun Yilma MED Medical Microbiology And Imm GL Only</t>
  </si>
  <si>
    <t>GLTRAN4939</t>
  </si>
  <si>
    <t>Joan Ogden INST OF TRANSPORTATION STUDIES GL Only</t>
  </si>
  <si>
    <t>GLLEAL4938</t>
  </si>
  <si>
    <t>Junko Ito EAST ASIAN LANG And CULTURES GL Only</t>
  </si>
  <si>
    <t>GLLPHY4937</t>
  </si>
  <si>
    <t>J Hurley PHYSICS GL Only</t>
  </si>
  <si>
    <t>GLMPMR4936</t>
  </si>
  <si>
    <t>Marcia Faustin MED Physical Medicine And Rehab GL Only</t>
  </si>
  <si>
    <t>GLVPHR4935</t>
  </si>
  <si>
    <t>Terry Lehenbauer VM POPULATION HLTH And REPROD GL Only</t>
  </si>
  <si>
    <t>GLLCDM4934</t>
  </si>
  <si>
    <t>Robert Ostertag CINEMA And DIGITAL MEDIA GL Only</t>
  </si>
  <si>
    <t>GLEMAE4933</t>
  </si>
  <si>
    <t>Mohamed Hafez MECHANICAL And AEROSPACE ENGR GL Only</t>
  </si>
  <si>
    <t>GLLDES4932</t>
  </si>
  <si>
    <t>Susan Avila DEPARTMENT OF DESIGN GL Only</t>
  </si>
  <si>
    <t>GLMFCM4931</t>
  </si>
  <si>
    <t>Mark Diaz MED Family And Community Med GL Only</t>
  </si>
  <si>
    <t>GLLCHE4930</t>
  </si>
  <si>
    <t>Frank Osterloh CHEMISTRY GL Only</t>
  </si>
  <si>
    <t>GLAANS4929</t>
  </si>
  <si>
    <t>Yeunshin Lee ANIMAL SCIENCE GL Only</t>
  </si>
  <si>
    <t>GLMDER4928</t>
  </si>
  <si>
    <t>Ann Haas MED Dermatology GL Only</t>
  </si>
  <si>
    <t>GLLCLA4927</t>
  </si>
  <si>
    <t>Anna Uhlig CLASSICS GL Only</t>
  </si>
  <si>
    <t>GLAWFC4926</t>
  </si>
  <si>
    <t>Deborah Elliott Fisk WILDLIFE And FISHERIES BIOLOGY GL Only</t>
  </si>
  <si>
    <t>GLMANS4925</t>
  </si>
  <si>
    <t>Nina Schloemerkemper MED Anesth And Pain Medicine GL Only</t>
  </si>
  <si>
    <t>GLLCLA4924</t>
  </si>
  <si>
    <t>Shennan Hutton CLASSICS GL Only</t>
  </si>
  <si>
    <t>GLMPSY4923</t>
  </si>
  <si>
    <t>Anca Luminare MED Psychiatry And Behav Sci GL Only</t>
  </si>
  <si>
    <t>GLBEVE4922</t>
  </si>
  <si>
    <t>Susan Lott EVOLUTION And ECOLOGY GL Only</t>
  </si>
  <si>
    <t>GLAWFC4921</t>
  </si>
  <si>
    <t>Brian D Todd WILDLIFE And FISHERIES BIOLOGY GL Only</t>
  </si>
  <si>
    <t>GLBMMG4920</t>
  </si>
  <si>
    <t>Michele Igo MICROBIOLOGY And MOLEC GENETICS GL Only</t>
  </si>
  <si>
    <t>GLVVMB4919</t>
  </si>
  <si>
    <t>Scott Stanley VM MOLECULAR BIO SCIENCES GL Only</t>
  </si>
  <si>
    <t>GLMANS4918</t>
  </si>
  <si>
    <t>David Li MED Anesth And Pain Medicine GL Only</t>
  </si>
  <si>
    <t>GLLECN4917</t>
  </si>
  <si>
    <t>Steven Sheffrin ECONOMICS GL Only</t>
  </si>
  <si>
    <t>GLIMHP4916</t>
  </si>
  <si>
    <t>Lia A Africa MED Int Med Hospitalist GL Only</t>
  </si>
  <si>
    <t>GLVMEX4915</t>
  </si>
  <si>
    <t>Gabriele Maier VM EX Cooperative Extension</t>
  </si>
  <si>
    <t>GLAPLS4914</t>
  </si>
  <si>
    <t>Daniel Kliebenstein PLANT SCIENCES GL Only</t>
  </si>
  <si>
    <t>GLMOPH4913</t>
  </si>
  <si>
    <t>Ravi Jonnal MED Eye Center GL Only</t>
  </si>
  <si>
    <t>GLMOPH4912</t>
  </si>
  <si>
    <t>Mark Mannis MED Eye Center GL Only</t>
  </si>
  <si>
    <t>GLECHM4911</t>
  </si>
  <si>
    <t>David Howitt MATERIALS SCIENCE And ENGINEERING GL Only</t>
  </si>
  <si>
    <t>GLLCHE4910</t>
  </si>
  <si>
    <t>Bryan Enderle CHEMISTRY GL Only</t>
  </si>
  <si>
    <t>GLMPSY4909</t>
  </si>
  <si>
    <t>Kristina Antonson MED Psychiatry And Behav Sci GL Only</t>
  </si>
  <si>
    <t>GLLECN4908</t>
  </si>
  <si>
    <t>Santiago Perez ECONOMICS GL Only</t>
  </si>
  <si>
    <t>GLMOTO4907</t>
  </si>
  <si>
    <t>Jonathan Sykes MED Otolaryngology GL Only</t>
  </si>
  <si>
    <t>GLMNEU4906</t>
  </si>
  <si>
    <t>Nazhiyath Vijayan MED Neurology GL Only</t>
  </si>
  <si>
    <t>GLMRAD4905</t>
  </si>
  <si>
    <t>Sumayya Jawadi MED Radiology GL Only</t>
  </si>
  <si>
    <t>GLVVME4904</t>
  </si>
  <si>
    <t>Sean Hulsebosch VM MEDICINE And EPIDEMIOLOGY GL Only</t>
  </si>
  <si>
    <t>GLAVIT4903</t>
  </si>
  <si>
    <t>Dario Cantu VITICULTURE And ENOLOGY GL Only</t>
  </si>
  <si>
    <t>GLANUT4902</t>
  </si>
  <si>
    <t>Lucia Kaiser NUTRITION GL Only</t>
  </si>
  <si>
    <t>GLMERM4901</t>
  </si>
  <si>
    <t>Sarah Medeiros MED Emergency Medicine GL Only</t>
  </si>
  <si>
    <t>GLMPSY4900</t>
  </si>
  <si>
    <t>Hendry Ton MED Psychiatry And Behav Sci GL Only</t>
  </si>
  <si>
    <t>GLBNPB4899</t>
  </si>
  <si>
    <t>Marylynn Barkley NEURO PHYSIO And BEHAVIOR GL Only</t>
  </si>
  <si>
    <t>GLMPED4898</t>
  </si>
  <si>
    <t>Janice Enriquez MED Pediatrics GL Only</t>
  </si>
  <si>
    <t>GLMPSY4897</t>
  </si>
  <si>
    <t>Ruth Shim MED Psychiatry And Behav Sci GL Only</t>
  </si>
  <si>
    <t>GLGRAD4896</t>
  </si>
  <si>
    <t>Jean Pierre Delplanque GRADUATE DIVISION GL Only</t>
  </si>
  <si>
    <t>GLTRAN4895</t>
  </si>
  <si>
    <t>Alan Jenn INST OF TRANSPORTATION STUDIES GL Only</t>
  </si>
  <si>
    <t>GLMCEL4894</t>
  </si>
  <si>
    <t>Paul Fitzgerald MED Cell Biology And Human Anat GL Only</t>
  </si>
  <si>
    <t>GLMRAD4893</t>
  </si>
  <si>
    <t>John Mcgahan MED Radiology GL Only</t>
  </si>
  <si>
    <t>GLAENM4892</t>
  </si>
  <si>
    <t>Jeffrey Granett ENTOMOLOGY NEMATOLOGY GL Only</t>
  </si>
  <si>
    <t>GLMEPM4891</t>
  </si>
  <si>
    <t>Ellen Gold MED Public Health Sciences GL Only</t>
  </si>
  <si>
    <t>GLMOPH4890</t>
  </si>
  <si>
    <t>Denise Satterfield MED Eye Center GL Only</t>
  </si>
  <si>
    <t>GLMANS4889</t>
  </si>
  <si>
    <t>Amanda J Darling MED Anesth And Pain Medicine GL Only</t>
  </si>
  <si>
    <t>GLAWFC4888</t>
  </si>
  <si>
    <t>John Eadie WILDLIFE And FISHERIES BIOLOGY GL Only</t>
  </si>
  <si>
    <t>GLMPSY4887</t>
  </si>
  <si>
    <t>John Ragland MED Psychiatry And Behav Sci GL Only</t>
  </si>
  <si>
    <t>GLMPMR4886</t>
  </si>
  <si>
    <t>Loren Davidson MED Physical Medicine And Rehab GL Only</t>
  </si>
  <si>
    <t>GLEMAE4885</t>
  </si>
  <si>
    <t>Cornelis Van Dam MECHANICAL And AEROSPACE ENGR GL Only</t>
  </si>
  <si>
    <t>GLMFCM4884</t>
  </si>
  <si>
    <t>Erin Kiesel MED Family And Community Med GL Only</t>
  </si>
  <si>
    <t>GLMOPH4883</t>
  </si>
  <si>
    <t>Robert Bellinoff MED Eye Center GL Only</t>
  </si>
  <si>
    <t>GLVVME4882</t>
  </si>
  <si>
    <t>Jane Sykes VM MEDICINE And EPIDEMIOLOGY GL Only</t>
  </si>
  <si>
    <t>GLLANT4881</t>
  </si>
  <si>
    <t>Carolyn Wall ANTHROPOLOGY GL Only</t>
  </si>
  <si>
    <t>GLMBIO4880</t>
  </si>
  <si>
    <t>Yoshihiro Izumiya MED Biochem And Molecular Med GL Only</t>
  </si>
  <si>
    <t>GLMPAT4879</t>
  </si>
  <si>
    <t>Hanne Jensen MED Pathology And Lab Medicine GL Only</t>
  </si>
  <si>
    <t>GLMSUR4878</t>
  </si>
  <si>
    <t>Robert Noll Jr MED Surgery GL Only</t>
  </si>
  <si>
    <t>GLIMPM4877</t>
  </si>
  <si>
    <t>Jerold Last MED Int Med Pulmonary GL Only</t>
  </si>
  <si>
    <t>GLAVIT4876</t>
  </si>
  <si>
    <t>David Mills VITICULTURE And ENOLOGY GL Only</t>
  </si>
  <si>
    <t>GLLUWP4875</t>
  </si>
  <si>
    <t>Trish Serviss UNIVERSITY WRITING PROGRAM GL Only</t>
  </si>
  <si>
    <t>GLAANS4874</t>
  </si>
  <si>
    <t>W Weathers ANIMAL SCIENCE GL Only</t>
  </si>
  <si>
    <t>GLMPSY4873</t>
  </si>
  <si>
    <t>Kathleen A Marshall MED Psychiatry And Behav Sci GL Only</t>
  </si>
  <si>
    <t>GLMOPH4872</t>
  </si>
  <si>
    <t>Jenny Chen MED Eye Center GL Only</t>
  </si>
  <si>
    <t>GLMDER4871</t>
  </si>
  <si>
    <t>Peggy Wu MED Dermatology GL Only</t>
  </si>
  <si>
    <t>GLVVME4870</t>
  </si>
  <si>
    <t>Sharon Hietala VM MEDICINE And EPIDEMIOLOGY GL Only</t>
  </si>
  <si>
    <t>GLMDER4869</t>
  </si>
  <si>
    <t>Tom Liu MED Dermatology GL Only</t>
  </si>
  <si>
    <t>GLMDER4868</t>
  </si>
  <si>
    <t>Barbara Burrall MED Dermatology GL Only</t>
  </si>
  <si>
    <t>GLALAW4867</t>
  </si>
  <si>
    <t>Benjamin Houlton LAND AIR And WATER RESOURCES GL Only</t>
  </si>
  <si>
    <t>GLECOE4866</t>
  </si>
  <si>
    <t>William Hoover ENGINEERING DEANS OFFICE GL Only</t>
  </si>
  <si>
    <t>GLEBME4865</t>
  </si>
  <si>
    <t>Sharon Aviran BIOMEDICAL ENGINEERING GL Only</t>
  </si>
  <si>
    <t>GLECEE4864</t>
  </si>
  <si>
    <t>John Bolander CIVIL And ENVIRONMENTAL ENGR GL Only</t>
  </si>
  <si>
    <t>GLVVSR4863</t>
  </si>
  <si>
    <t>Kate Farrell VM SURGRAD SCIENCE GL Only</t>
  </si>
  <si>
    <t>GLECEE4862</t>
  </si>
  <si>
    <t>Alexander Forrest CIVIL And ENVIRONMENTAL ENGR GL Only</t>
  </si>
  <si>
    <t>GLLENL4861</t>
  </si>
  <si>
    <t>Gary Snyder ENGLISH GL Only</t>
  </si>
  <si>
    <t>GLECEE4860</t>
  </si>
  <si>
    <t>Daniel Chang CIVIL And ENVIRONMENTAL ENGR GL Only</t>
  </si>
  <si>
    <t>GLBNPB4859</t>
  </si>
  <si>
    <t>Gregg Recanzone NEURO PHYSIO And BEHAVIOR GL Only</t>
  </si>
  <si>
    <t>GLMPHA4858</t>
  </si>
  <si>
    <t>Theodore West MED Pharmacology GL Only</t>
  </si>
  <si>
    <t>GLGSM14857</t>
  </si>
  <si>
    <t>Chih Ling Tsai GRADUATE SCHOOL OF MANAGEMENT GL Only</t>
  </si>
  <si>
    <t>GLMANS4856</t>
  </si>
  <si>
    <t>Michael Moore MED Anesth And Pain Medicine GL Only</t>
  </si>
  <si>
    <t>GLIMHO4855</t>
  </si>
  <si>
    <t>Edward Watson Williams MED Int Med HEMONC GL Only</t>
  </si>
  <si>
    <t>GLECSE4854</t>
  </si>
  <si>
    <t>Xin Liu ENGR COMPUTER SCIENCE GL Only</t>
  </si>
  <si>
    <t>GLLHIS4853</t>
  </si>
  <si>
    <t>Susan Miller HISTORY GL Only</t>
  </si>
  <si>
    <t>GLAETX4852</t>
  </si>
  <si>
    <t>Christoph Vogel ENVIRONMENTAL TOXICOLOGY GL Only</t>
  </si>
  <si>
    <t>GLMSUR4851</t>
  </si>
  <si>
    <t>David Shatz MED Surgery GL Only</t>
  </si>
  <si>
    <t>GLGSM14850</t>
  </si>
  <si>
    <t>Robert Marquez GRADUATE SCHOOL OF MANAGEMENT GL Only</t>
  </si>
  <si>
    <t>GLBMCB4849</t>
  </si>
  <si>
    <t>Mona Monfared MOLECULAR And CELLULAR BIO GL Only</t>
  </si>
  <si>
    <t>GLIMHP4848</t>
  </si>
  <si>
    <t>Anthony Bhe MED Int Med Hospitalist GL Only</t>
  </si>
  <si>
    <t>GLACHE4847</t>
  </si>
  <si>
    <t>Earl Mcculley HUMAN ECOLOGY GL Only</t>
  </si>
  <si>
    <t>GLLCHE4846</t>
  </si>
  <si>
    <t>Whitney Duim CHEMISTRY GL Only</t>
  </si>
  <si>
    <t>GLLMAT4845</t>
  </si>
  <si>
    <t>Naoki Saito MATHEMATICS GL Only</t>
  </si>
  <si>
    <t>GLVVSR4844</t>
  </si>
  <si>
    <t>Luke Wittenburg VM SURGRAD SCIENCE GL Only</t>
  </si>
  <si>
    <t>GLMEPM4843</t>
  </si>
  <si>
    <t>Charlene K Green MED Public Health Sciences GL Only</t>
  </si>
  <si>
    <t>GLAENM4842</t>
  </si>
  <si>
    <t>Lynn Kimsey ENTOMOLOGY NEMATOLOGY GL Only</t>
  </si>
  <si>
    <t>GLEBME4841</t>
  </si>
  <si>
    <t>Sanjeevi Sivasankar BIOMEDICAL ENGINEERING GL Only</t>
  </si>
  <si>
    <t>GLLLAW4840</t>
  </si>
  <si>
    <t>Jill Talley SCHOOL OF LAW GL Only</t>
  </si>
  <si>
    <t>GLALAW4839</t>
  </si>
  <si>
    <t>William Horwath LAND AIR And WATER RESOURCES GL Only</t>
  </si>
  <si>
    <t>GLLPOL4838</t>
  </si>
  <si>
    <t>Randolph Siverson POLITICAL SCIENCE GL Only</t>
  </si>
  <si>
    <t>GLVVGL4837</t>
  </si>
  <si>
    <t>Felipe Avila VETERINARY GENETICS LAB GL Only</t>
  </si>
  <si>
    <t>GLMERM4836</t>
  </si>
  <si>
    <t>Tiffani Johnson MED Emergency Medicine GL Only</t>
  </si>
  <si>
    <t>GLVVME4834</t>
  </si>
  <si>
    <t>Jeffrey Roberts VM MEDICINE And EPIDEMIOLOGY GL Only</t>
  </si>
  <si>
    <t>GLACHE4833</t>
  </si>
  <si>
    <t>Rosemarie Kraft HUMAN ECOLOGY GL Only</t>
  </si>
  <si>
    <t>GLBMCB4832</t>
  </si>
  <si>
    <t>Peter Armstrong MOLECULAR And CELLULAR BIO GL Only</t>
  </si>
  <si>
    <t>GLMPED4831</t>
  </si>
  <si>
    <t>Jong Hee Chung MED Pediatrics GL Only</t>
  </si>
  <si>
    <t>GLLCHE4830</t>
  </si>
  <si>
    <t>Alexei Stuchebrukhov CHEMISTRY GL Only</t>
  </si>
  <si>
    <t>GLLMAT4829</t>
  </si>
  <si>
    <t>Thomas Strohmer MATHEMATICS GL Only</t>
  </si>
  <si>
    <t>GLVHFS4828</t>
  </si>
  <si>
    <t>H Shivaprasad CA ANIMAL HLTH And FOOD SAFETY LAB GL Only</t>
  </si>
  <si>
    <t>GLMORT4827</t>
  </si>
  <si>
    <t>Richard Marder MED Orthopaedic Surgery GL Only</t>
  </si>
  <si>
    <t>GLIMHP4826</t>
  </si>
  <si>
    <t>Pouria Kashkouli MED Int Med Hospitalist GL Only</t>
  </si>
  <si>
    <t>GLMRAD4825</t>
  </si>
  <si>
    <t>Arzu Ozturk MED Radiology GL Only</t>
  </si>
  <si>
    <t>GLIMHO4824</t>
  </si>
  <si>
    <t>Helen Chew MED Int Med HEMONC GL Only</t>
  </si>
  <si>
    <t>GLMSUR4823</t>
  </si>
  <si>
    <t>Shushmita Ahmed MED Surgery GL Only</t>
  </si>
  <si>
    <t>GLLENL4822</t>
  </si>
  <si>
    <t>Pamela Houston ENGLISH GL Only</t>
  </si>
  <si>
    <t>GLMRAD4821</t>
  </si>
  <si>
    <t>Bahman Sayyar Roudsari MED Radiology GL Only</t>
  </si>
  <si>
    <t>GLMPSY4820</t>
  </si>
  <si>
    <t>James Jung MED Psychiatry And Behav Sci GL Only</t>
  </si>
  <si>
    <t>GLLFAI4819</t>
  </si>
  <si>
    <t>Antonella Bassi FRENCH And ITALIAN GL Only</t>
  </si>
  <si>
    <t>GLMPED4818</t>
  </si>
  <si>
    <t>Jay Milstein MED Pediatrics GL Only</t>
  </si>
  <si>
    <t>GLVVSR4817</t>
  </si>
  <si>
    <t>Michelle Giuffrida VM SURGRAD SCIENCE GL Only</t>
  </si>
  <si>
    <t>GLLCHE4816</t>
  </si>
  <si>
    <t>William Casey CHEMISTRY GL Only</t>
  </si>
  <si>
    <t>GLNURS4815</t>
  </si>
  <si>
    <t>Elena Siegel School of Nursing GL Only</t>
  </si>
  <si>
    <t>GLMANS4814</t>
  </si>
  <si>
    <t>Dennis Fung MED Anesth And Pain Medicine GL Only</t>
  </si>
  <si>
    <t>GLMEPM4813</t>
  </si>
  <si>
    <t>Sunny Kim MED Public Health Sciences GL Only</t>
  </si>
  <si>
    <t>GLMPED4812</t>
  </si>
  <si>
    <t>Arun Kumar MED Pediatrics GL Only</t>
  </si>
  <si>
    <t>GLVVME4811</t>
  </si>
  <si>
    <t>John Angelos VM MEDICINE And EPIDEMIOLOGY GL Only</t>
  </si>
  <si>
    <t>GLLMAT4810</t>
  </si>
  <si>
    <t>Donald Chakerian MATHEMATICS GL Only</t>
  </si>
  <si>
    <t>GLMPSY4809</t>
  </si>
  <si>
    <t>Tara Neavins MED Psychiatry And Behav Sci GL Only</t>
  </si>
  <si>
    <t>GLMPED4808</t>
  </si>
  <si>
    <t>Heather McKnight MED Pediatrics GL Only</t>
  </si>
  <si>
    <t>GLMPSY4807</t>
  </si>
  <si>
    <t>Gregory Jaeck MED Psychiatry And Behav Sci GL Only</t>
  </si>
  <si>
    <t>GLLEAL4806</t>
  </si>
  <si>
    <t>Kazuhide Takeuchi EAST ASIAN LANG And CULTURES GL Only</t>
  </si>
  <si>
    <t>GLDEDU4805</t>
  </si>
  <si>
    <t>Rebecca Ambrose EDUCATION GL Only</t>
  </si>
  <si>
    <t>GLVPHR4804</t>
  </si>
  <si>
    <t>James Jared Clark VM POPULATION HLTH And REPROD GL Only</t>
  </si>
  <si>
    <t>GLAPLS4803</t>
  </si>
  <si>
    <t>Cai Zhong Jiang PLANT SCIENCES GL Only</t>
  </si>
  <si>
    <t>GLMNEU4802</t>
  </si>
  <si>
    <t>Frank Sharp MED Neurology GL Only</t>
  </si>
  <si>
    <t>GLIMGM4801</t>
  </si>
  <si>
    <t>Brittany Mary Chatterton MED Int Med Genl Medicine GL Only</t>
  </si>
  <si>
    <t>GLIMCA4800</t>
  </si>
  <si>
    <t>Edris Aman MED INT MED CARDIOLOGY GL Only</t>
  </si>
  <si>
    <t>GLAANS4799</t>
  </si>
  <si>
    <t>C Calvert ANIMAL SCIENCE GL Only</t>
  </si>
  <si>
    <t>GLLFAI4798</t>
  </si>
  <si>
    <t>Ruth B York FRENCH And ITALIAN GL Only</t>
  </si>
  <si>
    <t>GLVVME4797</t>
  </si>
  <si>
    <t>Daniel Hershberger VM MEDICINE And EPIDEMIOLOGY GL Only</t>
  </si>
  <si>
    <t>GLVVME4796</t>
  </si>
  <si>
    <t>Melissa Bain VM MEDICINE And EPIDEMIOLOGY GL Only</t>
  </si>
  <si>
    <t>GLVPMI4795</t>
  </si>
  <si>
    <t>Amir Kol VM PATHOLOGY MICRO And IMMUN GL Only</t>
  </si>
  <si>
    <t>GLMNEU4794</t>
  </si>
  <si>
    <t>June Yu Paltzer MED Neurology GL Only</t>
  </si>
  <si>
    <t>GLECSE4793</t>
  </si>
  <si>
    <t>Vladimir Filkov ENGR COMPUTER SCIENCE GL Only</t>
  </si>
  <si>
    <t>GLMOPH4791</t>
  </si>
  <si>
    <t>Robert Zawadzki MED Eye Center GL Only</t>
  </si>
  <si>
    <t>GLAETX4790</t>
  </si>
  <si>
    <t>Robert Rice ENVIRONMENTAL TOXICOLOGY GL Only</t>
  </si>
  <si>
    <t>GLECHM4789</t>
  </si>
  <si>
    <t>Roopali Kukreja MATERIALS SCIENCE And ENGINEERING GL Only</t>
  </si>
  <si>
    <t>GLMURO4788</t>
  </si>
  <si>
    <t>Shelley Godley MED Urologic Surgery GL Only</t>
  </si>
  <si>
    <t>GLDEDU4787</t>
  </si>
  <si>
    <t>Gloria Rodriguez EDUCATION GL Only</t>
  </si>
  <si>
    <t>GLLENL4786</t>
  </si>
  <si>
    <t>Sandra Gilbert ENGLISH GL Only</t>
  </si>
  <si>
    <t>GLMANS4785</t>
  </si>
  <si>
    <t>Alon Ben Ari MED Anesth And Pain Medicine GL Only</t>
  </si>
  <si>
    <t>GLAFST4784</t>
  </si>
  <si>
    <t>Edward Spang FOOD SCIENCE And TECHNOLOGY GL Only</t>
  </si>
  <si>
    <t>GLMPSY4783</t>
  </si>
  <si>
    <t>Sally Ozonoff MED Psychiatry And Behav Sci GL Only</t>
  </si>
  <si>
    <t>GLEMAE4782</t>
  </si>
  <si>
    <t>Bahram Ravani MECHANICAL And AEROSPACE ENGR GL Only</t>
  </si>
  <si>
    <t>GLMADM4781</t>
  </si>
  <si>
    <t>Wilfred Shiu MED Deans Office GL Only</t>
  </si>
  <si>
    <t>GLMFCM4780</t>
  </si>
  <si>
    <t>Mary Meux MED Family And Community Med GL Only</t>
  </si>
  <si>
    <t>GLVMDO4779</t>
  </si>
  <si>
    <t>Joshua Stern VM DEANS OFFICE GL Only</t>
  </si>
  <si>
    <t>GLGSM14778</t>
  </si>
  <si>
    <t>Albert Contreras GRADUATE SCHOOL OF MANAGEMENT GL Only</t>
  </si>
  <si>
    <t>GLLPSC4777</t>
  </si>
  <si>
    <t>Dean Simonton PSYCHOLOGY GL Only</t>
  </si>
  <si>
    <t>GLMDER4776</t>
  </si>
  <si>
    <t>Sara Dahle MED Dermatology GL Only</t>
  </si>
  <si>
    <t>GLLECN4775</t>
  </si>
  <si>
    <t>L Helms ECONOMICS GL Only</t>
  </si>
  <si>
    <t>GLMOTO4774</t>
  </si>
  <si>
    <t>Scott Fuller MED Otolaryngology GL Only</t>
  </si>
  <si>
    <t>GLLSOC4773</t>
  </si>
  <si>
    <t>Courtney Caviness SOCIOLOGY GL Only</t>
  </si>
  <si>
    <t>GLIMEN4772</t>
  </si>
  <si>
    <t>Michael Geokas MED Int Med Endocrinology GL Only</t>
  </si>
  <si>
    <t>GLMFCM4771</t>
  </si>
  <si>
    <t>Paul Davainis MED Family And Community Med GL Only</t>
  </si>
  <si>
    <t>GLVVSR4770</t>
  </si>
  <si>
    <t>Jamie Burkitt Creedon VM SURGRAD SCIENCE GL Only</t>
  </si>
  <si>
    <t>GLNURS4769</t>
  </si>
  <si>
    <t>Jann Murray Garcia School of Nursing GL Only</t>
  </si>
  <si>
    <t>GLGSM14768</t>
  </si>
  <si>
    <t>Hanumantha Unnava GRADUATE SCHOOL OF MANAGEMENT GL Only</t>
  </si>
  <si>
    <t>GLEMAE4767</t>
  </si>
  <si>
    <t>Seongkyu Lee MECHANICAL And AEROSPACE ENGR GL Only</t>
  </si>
  <si>
    <t>GLLAHI4766</t>
  </si>
  <si>
    <t>Gina Werfel ART And ART HISTORY GL Only</t>
  </si>
  <si>
    <t>GLACHE4765</t>
  </si>
  <si>
    <t>Johnna Swartz HUMAN ECOLOGY GL Only</t>
  </si>
  <si>
    <t>GLMPED4764</t>
  </si>
  <si>
    <t>Kristie Brandt MED Pediatrics GL Only</t>
  </si>
  <si>
    <t>GLBEVE4763</t>
  </si>
  <si>
    <t>Richard Grosberg EVOLUTION And ECOLOGY GL Only</t>
  </si>
  <si>
    <t>GLMPSY4762</t>
  </si>
  <si>
    <t>Marjorie Solomon MED Psychiatry And Behav Sci GL Only</t>
  </si>
  <si>
    <t>GLIMID4761</t>
  </si>
  <si>
    <t>Minh Vu Nguyen MED Int Med Infectious Dis GL Only</t>
  </si>
  <si>
    <t>GLAANS4760</t>
  </si>
  <si>
    <t>James Millam ANIMAL SCIENCE GL Only</t>
  </si>
  <si>
    <t>GLMPSY4759</t>
  </si>
  <si>
    <t>Samantha Kettle MED Psychiatry And Behav Sci GL Only</t>
  </si>
  <si>
    <t>GLMOBG4758</t>
  </si>
  <si>
    <t>Richard Sweet MED Obstetrics And Gynecology GL Only</t>
  </si>
  <si>
    <t>GLMPAT4757</t>
  </si>
  <si>
    <t>Raymond Teplitz MED Pathology And Lab Medicine GL Only</t>
  </si>
  <si>
    <t>GLLGSW4756</t>
  </si>
  <si>
    <t>AMINA MAMA GENDERSEXUALITY WOMENSSTUDIES GL Only</t>
  </si>
  <si>
    <t>GLIMHO4755</t>
  </si>
  <si>
    <t>Derick Lau MED Int Med HEMONC GL Only</t>
  </si>
  <si>
    <t>GLLUWP4754</t>
  </si>
  <si>
    <t>Kenneth Andersen UNIVERSITY WRITING PROGRAM GL Only</t>
  </si>
  <si>
    <t>GLALAW4753</t>
  </si>
  <si>
    <t>Yufang Jin LAND AIR And WATER RESOURCES GL Only</t>
  </si>
  <si>
    <t>GLAPPA4752</t>
  </si>
  <si>
    <t>Ioannis Stergiopoulos PLANT PATHOLOGY GL Only</t>
  </si>
  <si>
    <t>GLMPSY4751</t>
  </si>
  <si>
    <t>Keith Lui MED Psychiatry And Behav Sci GL Only</t>
  </si>
  <si>
    <t>GLVPHR4750</t>
  </si>
  <si>
    <t>Richard Pereira VM POPULATION HLTH And REPROD GL Only</t>
  </si>
  <si>
    <t>GLAVIT4749</t>
  </si>
  <si>
    <t>Carole Meredith VITICULTURE And ENOLOGY GL Only</t>
  </si>
  <si>
    <t>GLDEDU4748</t>
  </si>
  <si>
    <t>Marcela Cuellar EDUCATION GL Only</t>
  </si>
  <si>
    <t>GLAENM4747</t>
  </si>
  <si>
    <t>Rachel Vannette ENTOMOLOGY NEMATOLOGY GL Only</t>
  </si>
  <si>
    <t>GLEECE4746</t>
  </si>
  <si>
    <t>Diego Yankelevich ELECT And COMP ENGR GL Only</t>
  </si>
  <si>
    <t>GLADES4745</t>
  </si>
  <si>
    <t>Steven Morgan ENVIRONMENTAL SCIENCE And POLICY GL Only</t>
  </si>
  <si>
    <t>GLLUWP4744</t>
  </si>
  <si>
    <t>Scott Herring UNIVERSITY WRITING PROGRAM GL Only</t>
  </si>
  <si>
    <t>GLMRAD4743</t>
  </si>
  <si>
    <t>Royce Biddle MED Radiology GL Only</t>
  </si>
  <si>
    <t>GLABAE4742</t>
  </si>
  <si>
    <t>Mir Shafii BIOLOGICAL And AG ENGINEERING GL Only</t>
  </si>
  <si>
    <t>GLBEVE4741</t>
  </si>
  <si>
    <t>Sharon Strauss EVOLUTION And ECOLOGY GL Only</t>
  </si>
  <si>
    <t>GLAETX4740</t>
  </si>
  <si>
    <t>Spencer Walse ENVIRONMENTAL TOXICOLOGY GL Only</t>
  </si>
  <si>
    <t>GLAPLS4739</t>
  </si>
  <si>
    <t>Eduardo Blumwald PLANT SCIENCES GL Only</t>
  </si>
  <si>
    <t>GLLCLA4738</t>
  </si>
  <si>
    <t>John Rundin CLASSICS GL Only</t>
  </si>
  <si>
    <t>GLVPHR4737</t>
  </si>
  <si>
    <t>Bart Weimer VM POPULATION HLTH And REPROD GL Only</t>
  </si>
  <si>
    <t>GLBMMG4736</t>
  </si>
  <si>
    <t>Valley Stewart MICROBIOLOGY And MOLEC GENETICS GL Only</t>
  </si>
  <si>
    <t>GLDEDU4735</t>
  </si>
  <si>
    <t>Julius M Sassenrath EDUCATION GL Only</t>
  </si>
  <si>
    <t>GLMPSY4734</t>
  </si>
  <si>
    <t>Guohua Xia MED Psychiatry And Behav Sci GL Only</t>
  </si>
  <si>
    <t>GLIMCA4733</t>
  </si>
  <si>
    <t>William Lewis MED INT MED CARDIOLOGY GL Only</t>
  </si>
  <si>
    <t>GLMNEU4732</t>
  </si>
  <si>
    <t>Lin Zhang MED Neurology GL Only</t>
  </si>
  <si>
    <t>GLMSUR4731</t>
  </si>
  <si>
    <t>David Cooke MED Surgery GL Only</t>
  </si>
  <si>
    <t>GLLECN4730</t>
  </si>
  <si>
    <t>Erich Muehlegger ECONOMICS GL Only</t>
  </si>
  <si>
    <t>GLLEPS4729</t>
  </si>
  <si>
    <t>Tessa Hill EARTH And PLANETARY SCIENCES GL Only</t>
  </si>
  <si>
    <t>GLLDES4728</t>
  </si>
  <si>
    <t>Patricia Harrison DEPARTMENT OF DESIGN GL Only</t>
  </si>
  <si>
    <t>GLAPLS4727</t>
  </si>
  <si>
    <t>Carlos Quiros PLANT SCIENCES GL Only</t>
  </si>
  <si>
    <t>GLECEE4726</t>
  </si>
  <si>
    <t>Hanjiro W Ambrose CIVIL And ENVIRONMENTAL ENGR GL Only</t>
  </si>
  <si>
    <t>GLLFAI4725</t>
  </si>
  <si>
    <t>Margherita Heyer Caput FRENCH And ITALIAN GL Only</t>
  </si>
  <si>
    <t>GLVPMI4724</t>
  </si>
  <si>
    <t>Kevin Woolard VM PATHOLOGY MICRO And IMMUN GL Only</t>
  </si>
  <si>
    <t>GLAVIT4723</t>
  </si>
  <si>
    <t>David Block VITICULTURE And ENOLOGY GL Only</t>
  </si>
  <si>
    <t>GLLUWP4722</t>
  </si>
  <si>
    <t>Heather Milton UNIVERSITY WRITING PROGRAM GL Only</t>
  </si>
  <si>
    <t>GLECEE4721</t>
  </si>
  <si>
    <t>Yuk Chai CIVIL And ENVIRONMENTAL ENGR GL Only</t>
  </si>
  <si>
    <t>GLMPAT4720</t>
  </si>
  <si>
    <t>Karen Matsukuma MED Pathology And Lab Medicine GL Only</t>
  </si>
  <si>
    <t>GLMPAT4719</t>
  </si>
  <si>
    <t>Robert Cardiff MED Pathology And Lab Medicine GL Only</t>
  </si>
  <si>
    <t>GLMEPM4718</t>
  </si>
  <si>
    <t>Diana Miglioretti MED Public Health Sciences GL Only</t>
  </si>
  <si>
    <t>GLMFCM4717</t>
  </si>
  <si>
    <t>Sahaile Kristoffersen MED Family And Community Med GL Only</t>
  </si>
  <si>
    <t>GLLMAT4716</t>
  </si>
  <si>
    <t>Erik Carlsson MATHEMATICS GL Only</t>
  </si>
  <si>
    <t>GLMERM4715</t>
  </si>
  <si>
    <t>Shani Buggs MED Emergency Medicine GL Only</t>
  </si>
  <si>
    <t>GlMPSY4714</t>
  </si>
  <si>
    <t>Cameron Carter MED Psychiatry And Behav Sci GL Only</t>
  </si>
  <si>
    <t>GLLLAW4713</t>
  </si>
  <si>
    <t>Lynn Starr SCHOOL OF LAW GL Only</t>
  </si>
  <si>
    <t>GLMFCM4712</t>
  </si>
  <si>
    <t>Betty Ingell MED Family And Community Med GL Only</t>
  </si>
  <si>
    <t>GLAENM4711</t>
  </si>
  <si>
    <t>Amanda Hodson ENTOMOLOGY NEMATOLOGY GL Only</t>
  </si>
  <si>
    <t>GLVVMB4710</t>
  </si>
  <si>
    <t>Xiaosong Jiang VM MOLECULAR BIO SCIENCES GL Only</t>
  </si>
  <si>
    <t>GLLPHY4709</t>
  </si>
  <si>
    <t>Xiangdong Zhu PHYSICS GL Only</t>
  </si>
  <si>
    <t>GLLIBR4708</t>
  </si>
  <si>
    <t>Rebecca Davis UCDLIBRARY GL Only</t>
  </si>
  <si>
    <t>GLLPSC4707</t>
  </si>
  <si>
    <t>John Henderson PSYCHOLOGY GL Only</t>
  </si>
  <si>
    <t>GLGSM14706</t>
  </si>
  <si>
    <t>Jerome Suran GRADUATE SCHOOL OF MANAGEMENT GL Only</t>
  </si>
  <si>
    <t>GLLMAT4705</t>
  </si>
  <si>
    <t>Albert Fannjiang MATHEMATICS GL Only</t>
  </si>
  <si>
    <t>GLLSTS4704</t>
  </si>
  <si>
    <t>Carlos Barragan SCIENCE And TECHNOLOGY STUDIES GL Only</t>
  </si>
  <si>
    <t>GLVOHI4703</t>
  </si>
  <si>
    <t>Pranav Pandit VM ONE HEALTH INSTITUTE GL Only</t>
  </si>
  <si>
    <t>GLMRAD4702</t>
  </si>
  <si>
    <t>Rosalie Hagge MED Radiology GL Only</t>
  </si>
  <si>
    <t>GLLECN4701</t>
  </si>
  <si>
    <t>Emanuel Frenkel ECONOMICS GL Only</t>
  </si>
  <si>
    <t>GLLIBR4700</t>
  </si>
  <si>
    <t>Elmyra Appel UCDLIBRARY GL Only</t>
  </si>
  <si>
    <t>GLBPLB4699</t>
  </si>
  <si>
    <t>Joel Ledford PLANT BIOLOGY GL Only</t>
  </si>
  <si>
    <t>GLLCMN4698</t>
  </si>
  <si>
    <t>Seth Frey COMMUNICATION GL Only</t>
  </si>
  <si>
    <t>GLMHPH4697</t>
  </si>
  <si>
    <t>Edward Pugh Jr MED Physiology And Membrane Biol GL Only</t>
  </si>
  <si>
    <t>GLMRAD4696</t>
  </si>
  <si>
    <t>Daniel Link MED Radiology GL Only</t>
  </si>
  <si>
    <t>GLMPSY4695</t>
  </si>
  <si>
    <t>Christian Larsen MED Psychiatry And Behav Sci GL Only</t>
  </si>
  <si>
    <t>GLMDER4694</t>
  </si>
  <si>
    <t>Michiko Ametani Shimoda MED Dermatology GL Only</t>
  </si>
  <si>
    <t>GLMERM4693</t>
  </si>
  <si>
    <t>Emily Andrada Brown MED Emergency Medicine GL Only</t>
  </si>
  <si>
    <t>GLALAW4692</t>
  </si>
  <si>
    <t>Terry Prichard LAND AIR And WATER RESOURCES GL Only</t>
  </si>
  <si>
    <t>GLAPLS4691</t>
  </si>
  <si>
    <t>Li Tian PLANT SCIENCES GL Only</t>
  </si>
  <si>
    <t>GLMPED4690</t>
  </si>
  <si>
    <t>Eunice R Kim MED Pediatrics GL Only</t>
  </si>
  <si>
    <t>GLVVSR4689</t>
  </si>
  <si>
    <t>Sara M Thomasy VM SURGRAD SCIENCE GL Only</t>
  </si>
  <si>
    <t>GLLSOC4688</t>
  </si>
  <si>
    <t>Maxine Craig SOCIOLOGY GL Only</t>
  </si>
  <si>
    <t>GLLDRA4687</t>
  </si>
  <si>
    <t>Steven Schmidt THEATRE And DANCE GL Only</t>
  </si>
  <si>
    <t>GLMPED4686</t>
  </si>
  <si>
    <t>Samrina Marshall MED Pediatrics GL Only</t>
  </si>
  <si>
    <t>GLIMHP4685</t>
  </si>
  <si>
    <t>Catherine Chia MED Int Med Hospitalist GL Only</t>
  </si>
  <si>
    <t>GLECOE4684</t>
  </si>
  <si>
    <t>Berni Alder ENGINEERING DEANS OFFICE GL Only</t>
  </si>
  <si>
    <t>GLMORT4683</t>
  </si>
  <si>
    <t>Christopher Bayne MED Orthopaedic Surgery GL Only</t>
  </si>
  <si>
    <t>GLLEAL4682</t>
  </si>
  <si>
    <t>Yuming He EAST ASIAN LANG And CULTURES GL Only</t>
  </si>
  <si>
    <t>GLLUWP4681</t>
  </si>
  <si>
    <t>Janet Lane UNIVERSITY WRITING PROGRAM GL Only</t>
  </si>
  <si>
    <t>GLBMCB4680</t>
  </si>
  <si>
    <t>Marina Crowder MOLECULAR And CELLULAR BIO GL Only</t>
  </si>
  <si>
    <t>GLECHM4679</t>
  </si>
  <si>
    <t>James Shackelford MATERIALS SCIENCE And ENGINEERING GL Only</t>
  </si>
  <si>
    <t>GLMANS4678</t>
  </si>
  <si>
    <t>Leland Hanowell MED Anesth And Pain Medicine GL Only</t>
  </si>
  <si>
    <t>GLBEVE4677</t>
  </si>
  <si>
    <t>David Begun EVOLUTION And ECOLOGY GL Only</t>
  </si>
  <si>
    <t>GLMARO4676</t>
  </si>
  <si>
    <t>Xiao Zhao MED Radiation Oncology GL Only</t>
  </si>
  <si>
    <t>GLLMAT4675</t>
  </si>
  <si>
    <t>J Diederich MATHEMATICS GL Only</t>
  </si>
  <si>
    <t>GLMOPH4674</t>
  </si>
  <si>
    <t>Alexander Vu MED Eye Center GL Only</t>
  </si>
  <si>
    <t>GLECEE4673</t>
  </si>
  <si>
    <t>Colleen Bronner CIVIL And ENVIRONMENTAL ENGR GL Only</t>
  </si>
  <si>
    <t>GLMPSY4672</t>
  </si>
  <si>
    <t>Amy Barnhorst MED Psychiatry And Behav Sci GL Only</t>
  </si>
  <si>
    <t>GLMEPM4671</t>
  </si>
  <si>
    <t>Cindy M Schorzman MED Public Health Sciences GL Only</t>
  </si>
  <si>
    <t>GLIMRH4670</t>
  </si>
  <si>
    <t>Sean Deane MED Int Med Rheumatology GL Only</t>
  </si>
  <si>
    <t>GLBMCB4669</t>
  </si>
  <si>
    <t>Kenneth Kaplan MOLECULAR And CELLULAR BIO GL Only</t>
  </si>
  <si>
    <t>GLVVSR4668</t>
  </si>
  <si>
    <t>David Maggs VM SURGRAD SCIENCE GL Only</t>
  </si>
  <si>
    <t>GLMOBG4667</t>
  </si>
  <si>
    <t>Melissa Chen MED Obstetrics And Gynecology GL Only</t>
  </si>
  <si>
    <t>GLMPSY4666</t>
  </si>
  <si>
    <t>David Smith MED Psychiatry And Behav Sci GL Only</t>
  </si>
  <si>
    <t>GLIMHO4665</t>
  </si>
  <si>
    <t>Suzanne Miyamoto MED Int Med HEMONC GL Only</t>
  </si>
  <si>
    <t>GLMANS4664</t>
  </si>
  <si>
    <t>Stephen Macres MED Anesth And Pain Medicine GL Only</t>
  </si>
  <si>
    <t>GLMSUR4663</t>
  </si>
  <si>
    <t>J Nilas Young MED Surgery GL Only</t>
  </si>
  <si>
    <t>GLABAE4662</t>
  </si>
  <si>
    <t>Margaret Rucker BIOLOGICAL And AG ENGINEERING GL Only</t>
  </si>
  <si>
    <t>GLLPHY4661</t>
  </si>
  <si>
    <t>Lloyd Knox PHYSICS GL Only</t>
  </si>
  <si>
    <t>GLMNSG4660</t>
  </si>
  <si>
    <t>Dennis Matthews MED Neurological Surgery GL Only</t>
  </si>
  <si>
    <t>GLMFCM4659</t>
  </si>
  <si>
    <t>Apurva Parmar MED Family And Community Med GL Only</t>
  </si>
  <si>
    <t>GLLANT4658</t>
  </si>
  <si>
    <t>Lynne Isbell ANTHROPOLOGY GL Only</t>
  </si>
  <si>
    <t>GLMPAT4657</t>
  </si>
  <si>
    <t>Brian Nagao MED Pathology And Lab Medicine GL Only</t>
  </si>
  <si>
    <t>GLMHPH4656</t>
  </si>
  <si>
    <t>Lauren Liets MED Physiology And Membrane Biol GL Only</t>
  </si>
  <si>
    <t>GLLEPS4655</t>
  </si>
  <si>
    <t>Magali Billen EARTH And PLANETARY SCIENCES GL Only</t>
  </si>
  <si>
    <t>GLLENL4654</t>
  </si>
  <si>
    <t>Marijane Osborn ENGLISH GL Only</t>
  </si>
  <si>
    <t>GLLAHI4652</t>
  </si>
  <si>
    <t>David Hollowell ART And ART HISTORY GL Only</t>
  </si>
  <si>
    <t>GLMPED4651</t>
  </si>
  <si>
    <t>Elysia Alvarez MED Pediatrics GL Only</t>
  </si>
  <si>
    <t>GLMEPM4650</t>
  </si>
  <si>
    <t>Deborah Bennett MED Public Health Sciences GL Only</t>
  </si>
  <si>
    <t>GLVAPC4649</t>
  </si>
  <si>
    <t>Lisa Miller VM ANAT PHYSIO And CELL BIOLOGY GL Only</t>
  </si>
  <si>
    <t>GLLPHY4648</t>
  </si>
  <si>
    <t>David Webb PHYSICS GL Only</t>
  </si>
  <si>
    <t>GLVVSR4647</t>
  </si>
  <si>
    <t>Steven Hollingsworth VM SURGRAD SCIENCE GL Only</t>
  </si>
  <si>
    <t>GLMFCM4646</t>
  </si>
  <si>
    <t>Micaela Godzich MED Family And Community Med GL Only</t>
  </si>
  <si>
    <t>GLEMAE4645</t>
  </si>
  <si>
    <t>Donald Margolis MECHANICAL And AEROSPACE ENGR GL Only</t>
  </si>
  <si>
    <t>GLMBIO4644</t>
  </si>
  <si>
    <t>Hongwu Chen MED Biochem And Molecular Med GL Only</t>
  </si>
  <si>
    <t>GLLAMS4643</t>
  </si>
  <si>
    <t>Julie Sze AMERICAN STUDIES GL Only</t>
  </si>
  <si>
    <t>GLLEAL4642</t>
  </si>
  <si>
    <t>Ritsuko Heath EAST ASIAN LANG And CULTURES GL Only</t>
  </si>
  <si>
    <t>GLMORT4641</t>
  </si>
  <si>
    <t>Alan Kawaguchi MED Orthopaedic Surgery GL Only</t>
  </si>
  <si>
    <t>GLVVSR4640</t>
  </si>
  <si>
    <t>Mary Vaughan VM SURGRAD SCIENCE GL Only</t>
  </si>
  <si>
    <t>GLMPED4639</t>
  </si>
  <si>
    <t>Lindsey Loomba MED Pediatrics GL Only</t>
  </si>
  <si>
    <t>GLMPED4638</t>
  </si>
  <si>
    <t>Thao Doan MED Pediatrics GL Only</t>
  </si>
  <si>
    <t>GLECHM4637</t>
  </si>
  <si>
    <t>Susan Gentry MATERIALS SCIENCE And ENGINEERING GL Only</t>
  </si>
  <si>
    <t>GLMNEU4636</t>
  </si>
  <si>
    <t>Palak D Parikh MED Neurology GL Only</t>
  </si>
  <si>
    <t>GLLMAT4635</t>
  </si>
  <si>
    <t>Jesus De Loera MATHEMATICS GL Only</t>
  </si>
  <si>
    <t>GLACHE4634</t>
  </si>
  <si>
    <t>Cory Parker HUMAN ECOLOGY GL Only</t>
  </si>
  <si>
    <t>GLLNAS4633</t>
  </si>
  <si>
    <t>Zoila Mendoza NATIVE AMERICAN STUDIES GL Only</t>
  </si>
  <si>
    <t>GLVHFS4632</t>
  </si>
  <si>
    <t>Ashley Hill CA ANIMAL HLTH And FOOD SAFETY LAB GL Only</t>
  </si>
  <si>
    <t>GLAPLS4631</t>
  </si>
  <si>
    <t>Jan Dvorak PLANT SCIENCES GL Only</t>
  </si>
  <si>
    <t>GLMINT4630</t>
  </si>
  <si>
    <t>Francis Sousa MED Int Med Admin GL Only</t>
  </si>
  <si>
    <t>GLVVSR4629</t>
  </si>
  <si>
    <t>William Culp VM SURGRAD SCIENCE GL Only</t>
  </si>
  <si>
    <t>GLMRAD4628</t>
  </si>
  <si>
    <t>Maria Chondronikola MED Radiology GL Only</t>
  </si>
  <si>
    <t>GLLMAT4627</t>
  </si>
  <si>
    <t>Dmitry Fuchs MATHEMATICS GL Only</t>
  </si>
  <si>
    <t>GLMPAT4626</t>
  </si>
  <si>
    <t>Sarah Barnhard MED Pathology And Lab Medicine GL Only</t>
  </si>
  <si>
    <t>GLIMBE4625</t>
  </si>
  <si>
    <t>Mark Yarborough MED Internal Medicine Bioethics Only</t>
  </si>
  <si>
    <t>GLLSOC4624</t>
  </si>
  <si>
    <t>Brian Halpin SOCIOLOGY GL Only</t>
  </si>
  <si>
    <t>GLIMID4623</t>
  </si>
  <si>
    <t>Joseph Anderson MED Int Med Infectious Dis GL Only</t>
  </si>
  <si>
    <t>GLAARE4622</t>
  </si>
  <si>
    <t>Michael Carter AG And RESOURCE ECONOMICS GL Only</t>
  </si>
  <si>
    <t>GLLENL4621</t>
  </si>
  <si>
    <t>Desiree Martin ENGLISH GL Only</t>
  </si>
  <si>
    <t>GLIMHP4620</t>
  </si>
  <si>
    <t>Maha Sami MED Int Med Hospitalist GL Only</t>
  </si>
  <si>
    <t>GLMPAT4619</t>
  </si>
  <si>
    <t>Murray Gardner MED Pathology And Lab Medicine GL Only</t>
  </si>
  <si>
    <t>GLIMCT4618</t>
  </si>
  <si>
    <t>Jan Nolta Med Int Med HMCTBMT GL Only</t>
  </si>
  <si>
    <t>GLMHPH4617</t>
  </si>
  <si>
    <t>Igor Vorobyov MED Physiology And Membrane Biol GL Only</t>
  </si>
  <si>
    <t>GLMCEL4616</t>
  </si>
  <si>
    <t>Li En Jao MED Cell Biology And Human Anat GL Only</t>
  </si>
  <si>
    <t>GLMFCM4615</t>
  </si>
  <si>
    <t>Barbara Spinelli MED Family And Community Med GL Only</t>
  </si>
  <si>
    <t>GLLECN4614</t>
  </si>
  <si>
    <t>Scott Carrell ECONOMICS GL Only</t>
  </si>
  <si>
    <t>GLLPSC4613</t>
  </si>
  <si>
    <t>Katharine Graf Estes PSYCHOLOGY GL Only</t>
  </si>
  <si>
    <t>GLVPMI4612</t>
  </si>
  <si>
    <t>Natalia Vapniarsky Arzi VM PATHOLOGY MICRO And IMMUN GL Only</t>
  </si>
  <si>
    <t>GLEBME4611</t>
  </si>
  <si>
    <t>Emilie Roncali BIOMEDICAL ENGINEERING GL Only</t>
  </si>
  <si>
    <t>GLAPLS4610</t>
  </si>
  <si>
    <t>Kent Bradford PLANT SCIENCES GL Only</t>
  </si>
  <si>
    <t>GLIMPM4609</t>
  </si>
  <si>
    <t>Amir Zeki MED Int Med Pulmonary GL Only</t>
  </si>
  <si>
    <t>GLEBME4608</t>
  </si>
  <si>
    <t>Laura Marcu BIOMEDICAL ENGINEERING GL Only</t>
  </si>
  <si>
    <t>GLECSE4607</t>
  </si>
  <si>
    <t>Ronald Olsson ENGR COMPUTER SCIENCE GL Only</t>
  </si>
  <si>
    <t>GLMORT4606</t>
  </si>
  <si>
    <t>John Meehan MED Orthopaedic Surgery GL Only</t>
  </si>
  <si>
    <t>GLIMPM4605</t>
  </si>
  <si>
    <t>Babatunde Otulana MED Int Med Pulmonary GL Only</t>
  </si>
  <si>
    <t>GLLCOM4604</t>
  </si>
  <si>
    <t>Seth Schein COMPARATIVE LITERATURE GL Only</t>
  </si>
  <si>
    <t>GLLGSW4602</t>
  </si>
  <si>
    <t>Anna Kuhn GENDERSEXUALITY WOMENSSTUDIES GL Only</t>
  </si>
  <si>
    <t>GLLHIS4601</t>
  </si>
  <si>
    <t>R Crummey HISTORY GL Only</t>
  </si>
  <si>
    <t>GLADES4600</t>
  </si>
  <si>
    <t>Eliska Rejmankova ENVIRONMENTAL SCIENCE And POLICY GL Only</t>
  </si>
  <si>
    <t>GLMPHA4599</t>
  </si>
  <si>
    <t>Chao Yin Chen MED Pharmacology GL Only</t>
  </si>
  <si>
    <t>GLLPHI4598</t>
  </si>
  <si>
    <t>David Copp PHILOSOPHY GL Only</t>
  </si>
  <si>
    <t>GLAANS4597</t>
  </si>
  <si>
    <t>Anne Todgham ANIMAL SCIENCE GL Only</t>
  </si>
  <si>
    <t>GLMPED4596</t>
  </si>
  <si>
    <t>Jean Wiedeman MED Pediatrics GL Only</t>
  </si>
  <si>
    <t>GLMOPH4595</t>
  </si>
  <si>
    <t>James Brandt MED Eye Center GL Only</t>
  </si>
  <si>
    <t>GLGSM14594</t>
  </si>
  <si>
    <t>Hollis Skaife GRADUATE SCHOOL OF MANAGEMENT GL Only</t>
  </si>
  <si>
    <t>GLMSUR4593</t>
  </si>
  <si>
    <t>Shinjiro Hirose MED Surgery GL Only</t>
  </si>
  <si>
    <t>GLMPED4592</t>
  </si>
  <si>
    <t>Ruth Mcdonald MED Pediatrics GL Only</t>
  </si>
  <si>
    <t>GLMORT4591</t>
  </si>
  <si>
    <t>Robert Szabo MED Orthopaedic Surgery GL Only</t>
  </si>
  <si>
    <t>GLAPLS4590</t>
  </si>
  <si>
    <t>Peter Freer Smith PLANT SCIENCES GL Only</t>
  </si>
  <si>
    <t>GLLLAW4589</t>
  </si>
  <si>
    <t>Karrigan Bork SCHOOL OF LAW GL Only</t>
  </si>
  <si>
    <t>GLLDRA4588</t>
  </si>
  <si>
    <t>Lynette Hunter THEATRE And DANCE GL Only</t>
  </si>
  <si>
    <t>GLMFCM4587</t>
  </si>
  <si>
    <t>Magi Aurora MED Family And Community Med GL Only</t>
  </si>
  <si>
    <t>GLLAST4586</t>
  </si>
  <si>
    <t>Timothy Hyde ART And ART HISTORY GL Only</t>
  </si>
  <si>
    <t>GLDEDU4585</t>
  </si>
  <si>
    <t>Sophia Mattingly EDUCATION GL Only</t>
  </si>
  <si>
    <t>GLEMAE4584</t>
  </si>
  <si>
    <t>Anthony Wexler MECHANICAL And AEROSPACE ENGR GL Only</t>
  </si>
  <si>
    <t>GLMMIC4582</t>
  </si>
  <si>
    <t>Janine Lasalle MED Medical Microbiology And Imm GL Only</t>
  </si>
  <si>
    <t>GLMFCM4581</t>
  </si>
  <si>
    <t>Ryan Spielvogel MED Family And Community Med GL Only</t>
  </si>
  <si>
    <t>GLLUWP4580</t>
  </si>
  <si>
    <t>Cassie Hemstrom UNIVERSITY WRITING PROGRAM GL Only</t>
  </si>
  <si>
    <t>GLIMGI4579</t>
  </si>
  <si>
    <t>Lorenzo Rossaro MED Int Med Gastroenterology GL Only</t>
  </si>
  <si>
    <t>GLMRAD4578</t>
  </si>
  <si>
    <t>Sarah Mckenney MED Radiology GL Only</t>
  </si>
  <si>
    <t>GLMNEU4577</t>
  </si>
  <si>
    <t>John Morrison MED Neurology GL Only</t>
  </si>
  <si>
    <t>GLVHFS4576</t>
  </si>
  <si>
    <t>Hailu Kinde CA ANIMAL HLTH And FOOD SAFETY LAB GL Only</t>
  </si>
  <si>
    <t>GLAPLS4575</t>
  </si>
  <si>
    <t>Steven Temple PLANT SCIENCES GL Only</t>
  </si>
  <si>
    <t>GLMPSY4574</t>
  </si>
  <si>
    <t>Denise Kellaher MED Psychiatry And Behav Sci GL Only</t>
  </si>
  <si>
    <t>GLMFCM4573</t>
  </si>
  <si>
    <t>Rodney Acuna MED Family And Community Med GL Only</t>
  </si>
  <si>
    <t>GLIMPM4572</t>
  </si>
  <si>
    <t>Jason Adams MED Int Med Pulmonary GL Only</t>
  </si>
  <si>
    <t>GLLPSC4571</t>
  </si>
  <si>
    <t>William Mason PSYCHOLOGY GL Only</t>
  </si>
  <si>
    <t>GLLDES4570</t>
  </si>
  <si>
    <t>Susan Kaiser DEPARTMENT OF DESIGN GL Only</t>
  </si>
  <si>
    <t>GLECEE4569</t>
  </si>
  <si>
    <t>Masoud Kayhanian CIVIL And ENVIRONMENTAL ENGR GL Only</t>
  </si>
  <si>
    <t>GLMEPM4568</t>
  </si>
  <si>
    <t>Aimee Sisson MED Public Health Sciences GL Only</t>
  </si>
  <si>
    <t>GLMSUR4567</t>
  </si>
  <si>
    <t>David Leshikar MED Surgery GL Only</t>
  </si>
  <si>
    <t>GLMERM4566</t>
  </si>
  <si>
    <t>Kerry Mcmahon MED Emergency Medicine GL Only</t>
  </si>
  <si>
    <t>GLAARE4565</t>
  </si>
  <si>
    <t>Jamie Hansen Lewis AG And RESOURCE ECONOMICS GL Only</t>
  </si>
  <si>
    <t>GLMDER4564</t>
  </si>
  <si>
    <t>Alain Brassard MED Dermatology GL Only</t>
  </si>
  <si>
    <t>GLVPMI4563</t>
  </si>
  <si>
    <t>Brian Murphy VM PATHOLOGY MICRO And IMMUN GL Only</t>
  </si>
  <si>
    <t>GLLEPS4562</t>
  </si>
  <si>
    <t>James Mcclain EARTH And PLANETARY SCIENCES GL Only</t>
  </si>
  <si>
    <t>GLANUT4561</t>
  </si>
  <si>
    <t>Christine Stewart NUTRITION GL Only</t>
  </si>
  <si>
    <t>GLAANS4560</t>
  </si>
  <si>
    <t>Kristina Horback ANIMAL SCIENCE GL Only</t>
  </si>
  <si>
    <t>GLVHFS4559</t>
  </si>
  <si>
    <t>Barbara Daft CA ANIMAL HLTH And FOOD SAFETY LAB GL Only</t>
  </si>
  <si>
    <t>GLVVME4558</t>
  </si>
  <si>
    <t>Martha Monica Aleman Rivera VM MEDICINE And EPIDEMIOLOGY GL Only</t>
  </si>
  <si>
    <t>GLADES4557</t>
  </si>
  <si>
    <t>Mark Lubell ENVIRONMENTAL SCIENCE And POLICY GL Only</t>
  </si>
  <si>
    <t>GLANUT4556</t>
  </si>
  <si>
    <t>Debbie Fetter NUTRITION GL Only</t>
  </si>
  <si>
    <t>GLMFCM4555</t>
  </si>
  <si>
    <t>Lesley Xiong MED Family And Community Med GL Only</t>
  </si>
  <si>
    <t>GLAPLS4553</t>
  </si>
  <si>
    <t>David Burger PLANT SCIENCES GL Only</t>
  </si>
  <si>
    <t>GLMPED4552</t>
  </si>
  <si>
    <t>Daniel Tancredi MED Pediatrics GL Only</t>
  </si>
  <si>
    <t>GLLCDM4551</t>
  </si>
  <si>
    <t>Jesse Drew CINEMA And DIGITAL MEDIA GL Only</t>
  </si>
  <si>
    <t>GLVVSR4550</t>
  </si>
  <si>
    <t>Ronald Li VM SURGRAD SCIENCE GL Only</t>
  </si>
  <si>
    <t>GLAFST4549</t>
  </si>
  <si>
    <t>Juliana Leite Nobrega De Moura Bell FOOD SCIENCE And TECHNOLOGY GL Only</t>
  </si>
  <si>
    <t>GLMERM4548</t>
  </si>
  <si>
    <t>Julia Magana MED Emergency Medicine GL Only</t>
  </si>
  <si>
    <t>GLMFCM4547</t>
  </si>
  <si>
    <t>Joshua Fenton MED Family And Community Med GL Only</t>
  </si>
  <si>
    <t>GLMSUR4546</t>
  </si>
  <si>
    <t>Connor Caples MED Surgery GL Only</t>
  </si>
  <si>
    <t>GLLCDM4545</t>
  </si>
  <si>
    <t>Branwen Okpako CINEMA And DIGITAL MEDIA GL Only</t>
  </si>
  <si>
    <t>GLLPOL4544</t>
  </si>
  <si>
    <t>Jeannette Money POLITICAL SCIENCE GL Only</t>
  </si>
  <si>
    <t>GLLCDM4543</t>
  </si>
  <si>
    <t>Fiamma Di Montezemolo CINEMA And DIGITAL MEDIA GL Only</t>
  </si>
  <si>
    <t>GLMFCM4542</t>
  </si>
  <si>
    <t>Neal D Kohatsu MED Family And Community Med GL Only</t>
  </si>
  <si>
    <t>GLIMHP4541</t>
  </si>
  <si>
    <t>Jose Tomas Zumba MED Int Med Hospitalist GL Only</t>
  </si>
  <si>
    <t>GLLFAI4540</t>
  </si>
  <si>
    <t>Michele Praeger FRENCH And ITALIAN GL Only</t>
  </si>
  <si>
    <t>GLNRSD4539</t>
  </si>
  <si>
    <t>Shane Waddell NATURAL RESERVE SYSTEM GL Only</t>
  </si>
  <si>
    <t>GLLPSC4538</t>
  </si>
  <si>
    <t>Matthew Traxler PSYCHOLOGY GL Only</t>
  </si>
  <si>
    <t>GLLECN4537</t>
  </si>
  <si>
    <t>Derek Stimel ECONOMICS GL Only</t>
  </si>
  <si>
    <t>GLMPED4536</t>
  </si>
  <si>
    <t>Terrance Chang MED Pediatrics GL Only</t>
  </si>
  <si>
    <t>GLAFST4535</t>
  </si>
  <si>
    <t>Selina Ching Hsuan Wang FOOD SCIENCE And TECHNOLOGY GL Only</t>
  </si>
  <si>
    <t>GLAWFC4534</t>
  </si>
  <si>
    <t>Rahel Sollmann WILDLIFE And FISHERIES BIOLOGY GL Only</t>
  </si>
  <si>
    <t>GLMCEL4533</t>
  </si>
  <si>
    <t>Gordon Douglas MED Cell Biology And Human Anat GL Only</t>
  </si>
  <si>
    <t>GLMOBG4532</t>
  </si>
  <si>
    <t>Rachel Ruskin MED Obstetrics And Gynecology GL Only</t>
  </si>
  <si>
    <t>GLMOBG4531</t>
  </si>
  <si>
    <t>Juliana Melo MED Obstetrics And Gynecology GL Only</t>
  </si>
  <si>
    <t>GLAWFC4530</t>
  </si>
  <si>
    <t>Roger Baldwin WILDLIFE And FISHERIES BIOLOGY GL Only</t>
  </si>
  <si>
    <t>GLMRAD4529</t>
  </si>
  <si>
    <t>Youngkyoo Jung MED Radiology GL Only</t>
  </si>
  <si>
    <t>GLBMCB4528</t>
  </si>
  <si>
    <t>Joanne Engebrecht MOLECULAR And CELLULAR BIO GL Only</t>
  </si>
  <si>
    <t>GLECHM4527</t>
  </si>
  <si>
    <t>Jeffery Gibeling MATERIALS SCIENCE And ENGINEERING GL Only</t>
  </si>
  <si>
    <t>GLIMPM4526</t>
  </si>
  <si>
    <t>Brian Morrissey MED Int Med Pulmonary GL Only</t>
  </si>
  <si>
    <t>GLECOE4525</t>
  </si>
  <si>
    <t>Paul Craig ENGINEERING DEANS OFFICE GL Only</t>
  </si>
  <si>
    <t>GLMOPH4524</t>
  </si>
  <si>
    <t>Bradley Sandler MED Eye Center GL Only</t>
  </si>
  <si>
    <t>GLLANT4523</t>
  </si>
  <si>
    <t>Marisol De La Cadena ANTHROPOLOGY GL Only</t>
  </si>
  <si>
    <t>GLEBME4522</t>
  </si>
  <si>
    <t>Yong Duan BIOMEDICAL ENGINEERING GL Only</t>
  </si>
  <si>
    <t>GLMSUR4521</t>
  </si>
  <si>
    <t>Kathleen Romanowski MED Surgery GL Only</t>
  </si>
  <si>
    <t>GLAPPA4520</t>
  </si>
  <si>
    <t>Mysore Sudarshana PLANT PATHOLOGY GL Only</t>
  </si>
  <si>
    <t>GLAWFC4519</t>
  </si>
  <si>
    <t>Daniel Karp WILDLIFE And FISHERIES BIOLOGY GL Only</t>
  </si>
  <si>
    <t>GLVPMI4518</t>
  </si>
  <si>
    <t>Mary Christopher VM PATHOLOGY MICRO And IMMUN GL Only</t>
  </si>
  <si>
    <t>GLMPED4517</t>
  </si>
  <si>
    <t>Natasha Nakra MED Pediatrics GL Only</t>
  </si>
  <si>
    <t>GLMPHA4516</t>
  </si>
  <si>
    <t>Mary Horne MED Pharmacology GL Only</t>
  </si>
  <si>
    <t>GLMSUR4515</t>
  </si>
  <si>
    <t>Ian Brown MED Surgery GL Only</t>
  </si>
  <si>
    <t>GLMDER4514</t>
  </si>
  <si>
    <t>Victor Huang MED Dermatology GL Only</t>
  </si>
  <si>
    <t>GLMERM4513</t>
  </si>
  <si>
    <t>Steve Glocke MED Emergency Medicine GL Only</t>
  </si>
  <si>
    <t>GLMERM4512</t>
  </si>
  <si>
    <t>Douglas Gibson MED Emergency Medicine GL Only</t>
  </si>
  <si>
    <t>GLMPAT4511</t>
  </si>
  <si>
    <t>Anthony Cheung MED Pathology And Lab Medicine GL Only</t>
  </si>
  <si>
    <t>GLMPSY4510</t>
  </si>
  <si>
    <t>Laura Kenkel MED Psychiatry And Behav Sci GL Only</t>
  </si>
  <si>
    <t>GLMPHA4509</t>
  </si>
  <si>
    <t>Elva Diaz MED Pharmacology GL Only</t>
  </si>
  <si>
    <t>GLMMIC4508</t>
  </si>
  <si>
    <t>Sumathi Sankaran Walters MED Medical Microbiology And Imm GL Only</t>
  </si>
  <si>
    <t>GLLCHI4507</t>
  </si>
  <si>
    <t>A Riddell CHICANO STUDIES GL Only</t>
  </si>
  <si>
    <t>GLLUWP4506</t>
  </si>
  <si>
    <t>Andrew Jones UNIVERSITY WRITING PROGRAM GL Only</t>
  </si>
  <si>
    <t>GLMFCM4505</t>
  </si>
  <si>
    <t>Alexandra Hunt MED Family And Community Med GL Only</t>
  </si>
  <si>
    <t>GLDEDU4504</t>
  </si>
  <si>
    <t>Jonathan Sandoval EDUCATION GL Only</t>
  </si>
  <si>
    <t>GLECSE4503</t>
  </si>
  <si>
    <t>Gunther Weber ENGR COMPUTER SCIENCE GL Only</t>
  </si>
  <si>
    <t>GLMPED4502</t>
  </si>
  <si>
    <t>Shellie Kendall MED Pediatrics GL Only</t>
  </si>
  <si>
    <t>GLDEDU4501</t>
  </si>
  <si>
    <t>Nancy Tseng EDUCATION GL Only</t>
  </si>
  <si>
    <t>GLMOTO4500</t>
  </si>
  <si>
    <t>Doron Sagiv MED Otolaryngology GL Only</t>
  </si>
  <si>
    <t>GLLSTA4499</t>
  </si>
  <si>
    <t>JoAnna Whitener STATISTICS GL Only</t>
  </si>
  <si>
    <t>GLLHIS4498</t>
  </si>
  <si>
    <t>Omnia El Shakry HISTORY GL Only</t>
  </si>
  <si>
    <t>GLBEVE4497</t>
  </si>
  <si>
    <t>Bruce Rannala EVOLUTION And ECOLOGY GL Only</t>
  </si>
  <si>
    <t>GLAPPA4496</t>
  </si>
  <si>
    <t>J Duniway PLANT PATHOLOGY GL Only</t>
  </si>
  <si>
    <t>GLAARE4495</t>
  </si>
  <si>
    <t>Travis James Lybbert AG And RESOURCE ECONOMICS GL Only</t>
  </si>
  <si>
    <t>GLLHIS4494</t>
  </si>
  <si>
    <t>Lisa G Materson HISTORY GL Only</t>
  </si>
  <si>
    <t>GLLHIS4493</t>
  </si>
  <si>
    <t>R Schwab HISTORY GL Only</t>
  </si>
  <si>
    <t>GLMPED4491</t>
  </si>
  <si>
    <t>Brian Nessim MED Pediatrics GL Only</t>
  </si>
  <si>
    <t>GLVVMB4490</t>
  </si>
  <si>
    <t>Benjamin Moeller VM MOLECULAR BIO SCIENCES GL Only</t>
  </si>
  <si>
    <t>GLAANS4489</t>
  </si>
  <si>
    <t>John Dunbar ANIMAL SCIENCE GL Only</t>
  </si>
  <si>
    <t>GLLMAT4488</t>
  </si>
  <si>
    <t>Fu Liu MATHEMATICS GL Only</t>
  </si>
  <si>
    <t>GLAPLS4487</t>
  </si>
  <si>
    <t>Bradley Hanson PLANT SCIENCES GL Only</t>
  </si>
  <si>
    <t>GLIMPM4486</t>
  </si>
  <si>
    <t>Brooks Kuhn MED Int Med Pulmonary GL Only</t>
  </si>
  <si>
    <t>GLLSTS4485</t>
  </si>
  <si>
    <t>Patrick Carroll SCIENCE And TECHNOLOGY STUDIES GL Only</t>
  </si>
  <si>
    <t>GLMPSY4484</t>
  </si>
  <si>
    <t>Carolina Klein MED Psychiatry And Behav Sci GL Only</t>
  </si>
  <si>
    <t>GLIMGI4483</t>
  </si>
  <si>
    <t>Homayoun Shojamanesh MED Int Med Gastroenterology GL Only</t>
  </si>
  <si>
    <t>GLACHE4482</t>
  </si>
  <si>
    <t>Lisa Rapalyea HUMAN ECOLOGY GL Only</t>
  </si>
  <si>
    <t>GLADES4481</t>
  </si>
  <si>
    <t>Tyler Scott ENVIRONMENTAL SCIENCE And POLICY GL Only</t>
  </si>
  <si>
    <t>GLIMID4480</t>
  </si>
  <si>
    <t>David Asmuth MED Int Med Infectious Dis GL Only</t>
  </si>
  <si>
    <t>GLECSE4479</t>
  </si>
  <si>
    <t>Bernd Hamann ENGR COMPUTER SCIENCE GL Only</t>
  </si>
  <si>
    <t>GLLAHI4478</t>
  </si>
  <si>
    <t>M Fong ART And ART HISTORY GL Only</t>
  </si>
  <si>
    <t>GLVHFS4477</t>
  </si>
  <si>
    <t>Peter Woolcock CA ANIMAL HLTH And FOOD SAFETY LAB GL Only</t>
  </si>
  <si>
    <t>GLAENM4476</t>
  </si>
  <si>
    <t>Edwin Lewis ENTOMOLOGY NEMATOLOGY GL Only</t>
  </si>
  <si>
    <t>GLLEPS4475</t>
  </si>
  <si>
    <t>Kenneth Verosub EARTH And PLANETARY SCIENCES GL Only</t>
  </si>
  <si>
    <t>GLLPOL4474</t>
  </si>
  <si>
    <t>Lloyd Musolf POLITICAL SCIENCE GL Only</t>
  </si>
  <si>
    <t>GLLPHY4473</t>
  </si>
  <si>
    <t>Johnny Terning PHYSICS GL Only</t>
  </si>
  <si>
    <t>GLLPSC4472</t>
  </si>
  <si>
    <t>Evangelos Antzoulatos PSYCHOLOGY GL Only</t>
  </si>
  <si>
    <t>GLLFAI4471</t>
  </si>
  <si>
    <t>Edward Bloomberg FRENCH And ITALIAN GL Only</t>
  </si>
  <si>
    <t>GLMSUR4470</t>
  </si>
  <si>
    <t>Yvonne Cheng MED Surgery GL Only</t>
  </si>
  <si>
    <t>GLLAAS4469</t>
  </si>
  <si>
    <t>John Stewart AFRICAN AMERICAN AFRICAN STDS GL Only</t>
  </si>
  <si>
    <t>GLVVSR4468</t>
  </si>
  <si>
    <t>Marvin Goldman VM SURGRAD SCIENCE GL Only</t>
  </si>
  <si>
    <t>GLDEDU4467</t>
  </si>
  <si>
    <t>Nicole J Sparapani EDUCATION GL Only</t>
  </si>
  <si>
    <t>GLMPED4466</t>
  </si>
  <si>
    <t>C Abildgaard MED Pediatrics GL Only</t>
  </si>
  <si>
    <t>GLMBIO4465</t>
  </si>
  <si>
    <t>David Segal MED Biochem And Molecular Med GL Only</t>
  </si>
  <si>
    <t>GLLMAT4464</t>
  </si>
  <si>
    <t>Robert Guy MATHEMATICS GL Only</t>
  </si>
  <si>
    <t>GLLCHI4463</t>
  </si>
  <si>
    <t>Angie Chabram CHICANO STUDIES GL Only</t>
  </si>
  <si>
    <t>GLMPAT4462</t>
  </si>
  <si>
    <t>William Ellis MED Pathology And Lab Medicine GL Only</t>
  </si>
  <si>
    <t>GLAPLS4461</t>
  </si>
  <si>
    <t>Leland Jackson PLANT SCIENCES GL Only</t>
  </si>
  <si>
    <t>GLLMAT4460</t>
  </si>
  <si>
    <t>Ali daddel MATHEMATICS GL Only</t>
  </si>
  <si>
    <t>GLLHIS4459</t>
  </si>
  <si>
    <t>Clarence Walker HISTORY GL Only</t>
  </si>
  <si>
    <t>GLMSUR4458</t>
  </si>
  <si>
    <t>Robert Canter MED Surgery GL Only</t>
  </si>
  <si>
    <t>GLMNEU4457</t>
  </si>
  <si>
    <t>Bruce Reed MED Neurology GL Only</t>
  </si>
  <si>
    <t>GLLENL4456</t>
  </si>
  <si>
    <t>Sandra Mcpherson ENGLISH GL Only</t>
  </si>
  <si>
    <t>GLLPHY4455</t>
  </si>
  <si>
    <t>Warren Pickett PHYSICS GL Only</t>
  </si>
  <si>
    <t>GLEECE4454</t>
  </si>
  <si>
    <t>Soheil Ghiasihafezi ELECT And COMP ENGR GL Only</t>
  </si>
  <si>
    <t>GLECHM4453</t>
  </si>
  <si>
    <t>Scott Mccormack MATERIALS SCIENCE And ENGINEERING GL Only</t>
  </si>
  <si>
    <t>GLMOTO4452</t>
  </si>
  <si>
    <t>Hilary Brodie MED Otolaryngology GL Only</t>
  </si>
  <si>
    <t>GLMRAD4451</t>
  </si>
  <si>
    <t>Robert Knebel MED Radiology GL Only</t>
  </si>
  <si>
    <t>GLMDER4450</t>
  </si>
  <si>
    <t>Danielle Tartar MED Dermatology GL Only</t>
  </si>
  <si>
    <t>GLLIBR4449</t>
  </si>
  <si>
    <t>Gail Nichols UCDLIBRARY GL Only</t>
  </si>
  <si>
    <t>GLLSTA4448</t>
  </si>
  <si>
    <t>Jie Peng STATISTICS GL Only</t>
  </si>
  <si>
    <t>GLMOPH4447</t>
  </si>
  <si>
    <t>Lawrence Morse MED Eye Center GL Only</t>
  </si>
  <si>
    <t>GLMARO4446</t>
  </si>
  <si>
    <t>Jian Jian Li MED Radiation Oncology GL Only</t>
  </si>
  <si>
    <t>GLDEDU4445</t>
  </si>
  <si>
    <t>Rebecca Rosa Stevens EDUCATION GL Only</t>
  </si>
  <si>
    <t>GLMRAD4444</t>
  </si>
  <si>
    <t>Elizabeth Moore MED Radiology GL Only</t>
  </si>
  <si>
    <t>GLMOBG4443</t>
  </si>
  <si>
    <t>Amy George MED Obstetrics And Gynecology GL Only</t>
  </si>
  <si>
    <t>GLMOBG4442</t>
  </si>
  <si>
    <t>Michele Asch MED Obstetrics And Gynecology GL Only</t>
  </si>
  <si>
    <t>GLLHIS4441</t>
  </si>
  <si>
    <t>Susan Mann HISTORY GL Only</t>
  </si>
  <si>
    <t>GLLLAW4440</t>
  </si>
  <si>
    <t>M Schwartz SCHOOL OF LAW GL Only</t>
  </si>
  <si>
    <t>GLLMAT4439</t>
  </si>
  <si>
    <t>Anne Schilling MATHEMATICS GL Only</t>
  </si>
  <si>
    <t>GLBNPB4438</t>
  </si>
  <si>
    <t>Paul Salitsky NEURO PHYSIO And BEHAVIOR GL Only</t>
  </si>
  <si>
    <t>GLMRAD4437</t>
  </si>
  <si>
    <t>Larry Stuart Deutsch MED Radiology GL Only</t>
  </si>
  <si>
    <t>GLLDES4436</t>
  </si>
  <si>
    <t>Mark Kessler DEPARTMENT OF DESIGN GL Only</t>
  </si>
  <si>
    <t>GLMPED4435</t>
  </si>
  <si>
    <t>Else Uglum MED Pediatrics GL Only</t>
  </si>
  <si>
    <t>GLLCMN4434</t>
  </si>
  <si>
    <t>Bo Feng COMMUNICATION GL Only</t>
  </si>
  <si>
    <t>GLECEE4433</t>
  </si>
  <si>
    <t>Timothy Ginn CIVIL And ENVIRONMENTAL ENGR GL Only</t>
  </si>
  <si>
    <t>GLNMRF4432</t>
  </si>
  <si>
    <t>Jeff Walton NUCLEAR MAG RESONANCE FAC GL Only</t>
  </si>
  <si>
    <t>GLECEE4431</t>
  </si>
  <si>
    <t>Michele Barbato CIVIL And ENVIRONMENTAL ENGR GL Only</t>
  </si>
  <si>
    <t>GLMINT4430</t>
  </si>
  <si>
    <t>Elliot Goldstein MED Internal Medicine GL Only</t>
  </si>
  <si>
    <t>GLAANS4429</t>
  </si>
  <si>
    <t>Bernard May ANIMAL SCIENCE GL Only</t>
  </si>
  <si>
    <t>GLLANT4428</t>
  </si>
  <si>
    <t>Carol Smith ANTHROPOLOGY GL Only</t>
  </si>
  <si>
    <t>GLMOBG4427</t>
  </si>
  <si>
    <t>Mitchell Creinin MED Obstetrics And Gynecology GL Only</t>
  </si>
  <si>
    <t>GLVVME4426</t>
  </si>
  <si>
    <t>Meera Heller VM MEDICINE And EPIDEMIOLOGY GL Only</t>
  </si>
  <si>
    <t>GLLUWP4425</t>
  </si>
  <si>
    <t>Elaine McCollom UNIVERSITY WRITING PROGRAM GL Only</t>
  </si>
  <si>
    <t>GLEECE4424</t>
  </si>
  <si>
    <t>Neville Luhmann ELECT And COMP ENGR GL Only</t>
  </si>
  <si>
    <t>GLMURO4423</t>
  </si>
  <si>
    <t>Alan Lombard MED Urologic Surgery GL Only</t>
  </si>
  <si>
    <t>GLMRAD4422</t>
  </si>
  <si>
    <t>Brandon Doskocil MED Radiology GL Only</t>
  </si>
  <si>
    <t>GLAARE4421</t>
  </si>
  <si>
    <t>Richard Howitt AG And RESOURCE ECONOMICS GL Only</t>
  </si>
  <si>
    <t>GLADES4420</t>
  </si>
  <si>
    <t>Erica Fleishman ENVIRONMENTAL SCIENCE And POLICY GL Only</t>
  </si>
  <si>
    <t>GLLAHI4419</t>
  </si>
  <si>
    <t>Lisa D Oxley ART And ART HISTORY GL Only</t>
  </si>
  <si>
    <t>GLMPSY4418</t>
  </si>
  <si>
    <t>Sara Baumann MED Psychiatry And Behav Sci GL Only</t>
  </si>
  <si>
    <t>GLLENL4417</t>
  </si>
  <si>
    <t>W Schleiner ENGLISH GL Only</t>
  </si>
  <si>
    <t>GLLMAT4416</t>
  </si>
  <si>
    <t>Sherman Stein MATHEMATICS GL Only</t>
  </si>
  <si>
    <t>GLLPOL4415</t>
  </si>
  <si>
    <t>Amber Boydstun POLITICAL SCIENCE GL Only</t>
  </si>
  <si>
    <t>GLVVMB4414</t>
  </si>
  <si>
    <t>Victor Burns VM MOLECULAR BIO SCIENCES GL Only</t>
  </si>
  <si>
    <t>GLVPHR4413</t>
  </si>
  <si>
    <t>Emmanuel Okello VM POPULATION HLTH And REPROD GL Only</t>
  </si>
  <si>
    <t>GLIMGI4412</t>
  </si>
  <si>
    <t>Christopher Bowlus MED Int Med Gastroenterology GL Only</t>
  </si>
  <si>
    <t>GLVVSR4411</t>
  </si>
  <si>
    <t>Katrina Hopper VM SURGRAD SCIENCE GL Only</t>
  </si>
  <si>
    <t>GLMANS4410</t>
  </si>
  <si>
    <t>Nicole Shirakawa Wei MED Anesth And Pain Medicine GL Only</t>
  </si>
  <si>
    <t>GLLCLC4409</t>
  </si>
  <si>
    <t>Michael Siminovitch LIGHTING TECHNOLOGY CENTER GL Only</t>
  </si>
  <si>
    <t>GLLENL4408</t>
  </si>
  <si>
    <t>James Murphy ENGLISH GL Only</t>
  </si>
  <si>
    <t>GLIMGM4407</t>
  </si>
  <si>
    <t>Richard White MED Int Med Genl Medicine GL Only</t>
  </si>
  <si>
    <t>GLMFCM4406</t>
  </si>
  <si>
    <t>Sue Barton MED Family And Community Med GL Only</t>
  </si>
  <si>
    <t>GLAENM4405</t>
  </si>
  <si>
    <t>Neal Williams ENTOMOLOGY NEMATOLOGY GL Only</t>
  </si>
  <si>
    <t>GLWATR4404</t>
  </si>
  <si>
    <t>John Durand CENTER FOR WATERSHED SCIENCES GL Only</t>
  </si>
  <si>
    <t>GLLPOL4403</t>
  </si>
  <si>
    <t>Geoffrey Wandesforde Smith POLITICAL SCIENCE GL Only</t>
  </si>
  <si>
    <t>GLMORT4402</t>
  </si>
  <si>
    <t>Domingo Hallare MED Orthopaedic Surgery GL Only</t>
  </si>
  <si>
    <t>GLMFCM4401</t>
  </si>
  <si>
    <t>Gayle L Sutcliffe MED Family And Community Med GL Only</t>
  </si>
  <si>
    <t>GLMPED4400</t>
  </si>
  <si>
    <t>Wanda Wenman MED Pediatrics GL Only</t>
  </si>
  <si>
    <t>GLMPED4399</t>
  </si>
  <si>
    <t>Theodore Zwerdling MED Pediatrics GL Only</t>
  </si>
  <si>
    <t>GLAANS4398</t>
  </si>
  <si>
    <t>Russell Hovey ANIMAL SCIENCE GL Only</t>
  </si>
  <si>
    <t>GLIMHO4397</t>
  </si>
  <si>
    <t>Frederick Meyers MED Int Med HEMONC GL Only</t>
  </si>
  <si>
    <t>GLLPSC4396</t>
  </si>
  <si>
    <t>Priscilla San Souci PSYCHOLOGY GL Only</t>
  </si>
  <si>
    <t>GLECSE4395</t>
  </si>
  <si>
    <t>Charles Martel ENGR COMPUTER SCIENCE GL Only</t>
  </si>
  <si>
    <t>GLMPAT4394</t>
  </si>
  <si>
    <t>James Carlson MED Pathology And Lab Medicine GL Only</t>
  </si>
  <si>
    <t>GLAPLS4393</t>
  </si>
  <si>
    <t>Daniel Putnam PLANT SCIENCES GL Only</t>
  </si>
  <si>
    <t>GLMOBG4392</t>
  </si>
  <si>
    <t>Rebecca Brooks MED Obstetrics And Gynecology GL Only</t>
  </si>
  <si>
    <t>GLVVME4391</t>
  </si>
  <si>
    <t>Kirsten Vk Gilardi VM MEDICINE And EPIDEMIOLOGY GL Only</t>
  </si>
  <si>
    <t>GLMDER4390</t>
  </si>
  <si>
    <t>Maija Kiuru MED Dermatology GL Only</t>
  </si>
  <si>
    <t>GLIMRH4389</t>
  </si>
  <si>
    <t>Nancy Lane MED Int Med Rheumatology GL Only</t>
  </si>
  <si>
    <t>GLMCEL4388</t>
  </si>
  <si>
    <t>Vijaya Kumari MED Cell Biology And Human Anat GL Only</t>
  </si>
  <si>
    <t>GLMERM4387</t>
  </si>
  <si>
    <t>Daniel Colby MED Emergency Medicine GL Only</t>
  </si>
  <si>
    <t>GLVVSR4386</t>
  </si>
  <si>
    <t>Peter Dickinson VM SURGRAD SCIENCE GL Only</t>
  </si>
  <si>
    <t>GLIMGR4385</t>
  </si>
  <si>
    <t>Gerhard Heinrich Med Int Med Geriatrics And PC GL Only</t>
  </si>
  <si>
    <t>GLLPSC4384</t>
  </si>
  <si>
    <t>Robert Emmons PSYCHOLOGY GL Only</t>
  </si>
  <si>
    <t>GLLPHY4383</t>
  </si>
  <si>
    <t>Nemanja Kaloper PHYSICS GL Only</t>
  </si>
  <si>
    <t>GLLIBR4382</t>
  </si>
  <si>
    <t>Gail Yokote UCDLIBRARY GL Only</t>
  </si>
  <si>
    <t>GLMANS4380</t>
  </si>
  <si>
    <t>James Harvey Jones MED Anesth And Pain Medicine GL Only</t>
  </si>
  <si>
    <t>GLLENL4379</t>
  </si>
  <si>
    <t>Margaret Ferguson ENGLISH GL Only</t>
  </si>
  <si>
    <t>GLLCMN4378</t>
  </si>
  <si>
    <t>Martin Hilbert COMMUNICATION GL Only</t>
  </si>
  <si>
    <t>GLBNPB4377</t>
  </si>
  <si>
    <t>Thomas Coombs Hahn NEURO PHYSIO And BEHAVIOR GL Only</t>
  </si>
  <si>
    <t>GLANUT4376</t>
  </si>
  <si>
    <t>Barbara Schneeman NUTRITION GL Only</t>
  </si>
  <si>
    <t>GLLFAI4375</t>
  </si>
  <si>
    <t>Claire Goldstein FRENCH And ITALIAN GL Only</t>
  </si>
  <si>
    <t>GLECHE4374</t>
  </si>
  <si>
    <t>Matthew Ellis CHEMICAL ENGINEERING GL Only</t>
  </si>
  <si>
    <t>GLIMCA4373</t>
  </si>
  <si>
    <t>Lily Chen MED INT MED CARDIOLOGY GL Only</t>
  </si>
  <si>
    <t>GLMOPH4372</t>
  </si>
  <si>
    <t>Charles Thirkill MED Eye Center GL Only</t>
  </si>
  <si>
    <t>GLBMCB4371</t>
  </si>
  <si>
    <t>Richard McKenney MOLECULAR And CELLULAR BIO GL Only</t>
  </si>
  <si>
    <t>GLIMCA4370</t>
  </si>
  <si>
    <t>Javier Lopez MED INT MED CARDIOLOGY GL Only</t>
  </si>
  <si>
    <t>GLMANS4369</t>
  </si>
  <si>
    <t>Sarah Maclean MED Anesth And Pain Medicine GL Only</t>
  </si>
  <si>
    <t>GLVVSR4368</t>
  </si>
  <si>
    <t>William Hornof VM SURGRAD SCIENCE GL Only</t>
  </si>
  <si>
    <t>GLBEVE4367</t>
  </si>
  <si>
    <t>Sebastian Schreiber EVOLUTION And ECOLOGY GL Only</t>
  </si>
  <si>
    <t>GLMNEU4366</t>
  </si>
  <si>
    <t>Kevin Keenan MED Neurology GL Only</t>
  </si>
  <si>
    <t>GLLCHE4365</t>
  </si>
  <si>
    <t>Jared Shaw CHEMISTRY GL Only</t>
  </si>
  <si>
    <t>GLMERM4364</t>
  </si>
  <si>
    <t>Cheryl Vance MED Emergency Medicine GL Only</t>
  </si>
  <si>
    <t>GLLMAT4363</t>
  </si>
  <si>
    <t>Qinglan Xia MATHEMATICS GL Only</t>
  </si>
  <si>
    <t>GLECHE4362</t>
  </si>
  <si>
    <t>Jiandi Wan CHEMICAL ENGINEERING GL Only</t>
  </si>
  <si>
    <t>GLVHFS4361</t>
  </si>
  <si>
    <t>Richard Chin CA ANIMAL HLTH And FOOD SAFETY LAB GL Only</t>
  </si>
  <si>
    <t>GLLIBR4360</t>
  </si>
  <si>
    <t>Axel Borg UCDLIBRARY GL Only</t>
  </si>
  <si>
    <t>GLDEDU4359</t>
  </si>
  <si>
    <t>Anthony Albano EDUCATION GL Only</t>
  </si>
  <si>
    <t>GLLGAR4358</t>
  </si>
  <si>
    <t>G Nerjes GERMAN And RUSSIAN GL Only</t>
  </si>
  <si>
    <t>GLMEPM4357</t>
  </si>
  <si>
    <t>Robert W Davis MED Public Health Sciences GL Only</t>
  </si>
  <si>
    <t>GLLECN4356</t>
  </si>
  <si>
    <t>Janine Wilson ECONOMICS GL Only</t>
  </si>
  <si>
    <t>GLDEDU4355</t>
  </si>
  <si>
    <t>Patricia Quijada EDUCATION GL Only</t>
  </si>
  <si>
    <t>GLLSTA4354</t>
  </si>
  <si>
    <t>Krishnakumar Balasubramanian STATISTICS GL Only</t>
  </si>
  <si>
    <t>GLWATR4353</t>
  </si>
  <si>
    <t>Robert Lusardi CENTER FOR WATERSHED SCIENCES GL Only</t>
  </si>
  <si>
    <t>GLADES4352</t>
  </si>
  <si>
    <t>Charles Goldman ENVIRONMENTAL SCIENCE And POLICY GL Only</t>
  </si>
  <si>
    <t>GLLECN4351</t>
  </si>
  <si>
    <t>Louis Makowski ECONOMICS GL Only</t>
  </si>
  <si>
    <t>GLIMNE4350</t>
  </si>
  <si>
    <t>Robert Weiss MED Int Med Nephrology GL Only</t>
  </si>
  <si>
    <t>GLMPSY4349</t>
  </si>
  <si>
    <t>Anna Vinter MED Psychiatry And Behav Sci GL Only</t>
  </si>
  <si>
    <t>GLVVSR4348</t>
  </si>
  <si>
    <t>Clare Gregory VM SURGRAD SCIENCE GL Only</t>
  </si>
  <si>
    <t>GLAVIT4347</t>
  </si>
  <si>
    <t>Susan Ebeler VITICULTURE And ENOLOGY GL Only</t>
  </si>
  <si>
    <t>GLLCHE4346</t>
  </si>
  <si>
    <t>Justin Siegel CHEMISTRY GL Only</t>
  </si>
  <si>
    <t>GLMBIO4346</t>
  </si>
  <si>
    <t>Justin Siegel MED Biochem And Molecular Med GL Only</t>
  </si>
  <si>
    <t>GLLPSC4345</t>
  </si>
  <si>
    <t>Joy Geng PSYCHOLOGY GL Only</t>
  </si>
  <si>
    <t>GLBMCB4344</t>
  </si>
  <si>
    <t>Deborah Kimbrell MOLECULAR And CELLULAR BIO GL Only</t>
  </si>
  <si>
    <t>GLLCLA4343</t>
  </si>
  <si>
    <t>Valentina Popescu CLASSICS GL Only</t>
  </si>
  <si>
    <t>GLEBME4342</t>
  </si>
  <si>
    <t>Atul Parikh BIOMEDICAL ENGINEERING GL Only</t>
  </si>
  <si>
    <t>GLLPHY4341</t>
  </si>
  <si>
    <t>Kai Liu PHYSICS GL Only</t>
  </si>
  <si>
    <t>GLMOPH4340</t>
  </si>
  <si>
    <t>Yin Allison Liu MED Eye Center GL Only</t>
  </si>
  <si>
    <t>GLLPHI4339</t>
  </si>
  <si>
    <t>Gerald Dworkin PHILOSOPHY GL Only</t>
  </si>
  <si>
    <t>GLIMHP4338</t>
  </si>
  <si>
    <t>Carolina Candotti MED Int Med Hospitalist GL Only</t>
  </si>
  <si>
    <t>GLIMGM4337</t>
  </si>
  <si>
    <t>Tonya Fancher MED Int Med Genl Medicine GL Only</t>
  </si>
  <si>
    <t>GLMPSY4336</t>
  </si>
  <si>
    <t>Stacie Silva MED Psychiatry And Behav Sci GL Only</t>
  </si>
  <si>
    <t>GLMOPH4335</t>
  </si>
  <si>
    <t>Ala Moshiri MED Eye Center GL Only</t>
  </si>
  <si>
    <t>GLVVSR4334</t>
  </si>
  <si>
    <t>Christine Toedebusch VM SURGRAD SCIENCE GL Only</t>
  </si>
  <si>
    <t>GLIMGI4333</t>
  </si>
  <si>
    <t>Joseph Leung MED Int Med Gastroenterology GL Only</t>
  </si>
  <si>
    <t>GLBEVE4332</t>
  </si>
  <si>
    <t>Kate Laskowski EVOLUTION And ECOLOGY GL Only</t>
  </si>
  <si>
    <t>GLMANS4331</t>
  </si>
  <si>
    <t>Sharon Ashley MED Anesth And Pain Medicine GL Only</t>
  </si>
  <si>
    <t>GLANUT4330</t>
  </si>
  <si>
    <t>Lindsay Allen NUTRITION GL Only</t>
  </si>
  <si>
    <t>GLLSTA4329</t>
  </si>
  <si>
    <t>Shizhe Chen STATISTICS GL Only</t>
  </si>
  <si>
    <t>GLMPSY4328</t>
  </si>
  <si>
    <t>Noah Phillips MED Psychiatry And Behav Sci GL Only</t>
  </si>
  <si>
    <t>GLIMID4327</t>
  </si>
  <si>
    <t>Hien Nguyen MED Int Med Infectious Dis GL Only</t>
  </si>
  <si>
    <t>GLLPHY4326</t>
  </si>
  <si>
    <t>Robin Erbacher PHYSICS GL Only</t>
  </si>
  <si>
    <t>GLLPOL4325</t>
  </si>
  <si>
    <t>Larry Berman POLITICAL SCIENCE GL Only</t>
  </si>
  <si>
    <t>GLLFAI4324</t>
  </si>
  <si>
    <t>Julia Simon FRENCH And ITALIAN GL Only</t>
  </si>
  <si>
    <t>GLLUWP4323</t>
  </si>
  <si>
    <t>Cynthia Davis UNIVERSITY WRITING PROGRAM GL Only</t>
  </si>
  <si>
    <t>GLLAHI4322</t>
  </si>
  <si>
    <t>Elisabeth Higgins OConnor ART And ART HISTORY GL Only</t>
  </si>
  <si>
    <t>GLIMGM4321</t>
  </si>
  <si>
    <t>Lisandra Franco MED Int Med Genl Medicine GL Only</t>
  </si>
  <si>
    <t>GLVVME4320</t>
  </si>
  <si>
    <t>Nicola Pusterla VM MEDICINE And EPIDEMIOLOGY GL Only</t>
  </si>
  <si>
    <t>GLADES4319</t>
  </si>
  <si>
    <t>John Reuter ENVIRONMENTAL SCIENCE And POLICY GL Only</t>
  </si>
  <si>
    <t>GLEBME4318</t>
  </si>
  <si>
    <t>Scott Simon BIOMEDICAL ENGINEERING GL Only</t>
  </si>
  <si>
    <t>GLLHIS4317</t>
  </si>
  <si>
    <t>Jose Perez Melendez HISTORY GL Only</t>
  </si>
  <si>
    <t>GLMOTO4316</t>
  </si>
  <si>
    <t>Richard Mchugh MED Otolaryngology GL Only</t>
  </si>
  <si>
    <t>GLBEVE4315</t>
  </si>
  <si>
    <t>Artyom Kopp EVOLUTION And ECOLOGY GL Only</t>
  </si>
  <si>
    <t>GLMPSY4314</t>
  </si>
  <si>
    <t>Randall Stenson MED Psychiatry And Behav Sci GL Only</t>
  </si>
  <si>
    <t>GLLIBR4313</t>
  </si>
  <si>
    <t>Jo Anne Boorkman UCDLIBRARY GL Only</t>
  </si>
  <si>
    <t>GLMFCM4312</t>
  </si>
  <si>
    <t>James Nuovo MED Family And Community Med GL Only</t>
  </si>
  <si>
    <t>GLMANS4311</t>
  </si>
  <si>
    <t>David Carl Asseff MED Anesth And Pain Medicine GL Only</t>
  </si>
  <si>
    <t>GLIMGM4310</t>
  </si>
  <si>
    <t>Kevin Burnham MED Int Med Genl Medicine GL Only</t>
  </si>
  <si>
    <t>GLECSE4309</t>
  </si>
  <si>
    <t>Jason Lowe Power ENGR COMPUTER SCIENCE GL Only</t>
  </si>
  <si>
    <t>GLMDER4308</t>
  </si>
  <si>
    <t>Yong He MED Dermatology GL Only</t>
  </si>
  <si>
    <t>GLMPSY4307</t>
  </si>
  <si>
    <t>Paul Cox MED Psychiatry And Behav Sci GL Only</t>
  </si>
  <si>
    <t>GLADES4306</t>
  </si>
  <si>
    <t>Thomas Tomich ENVIRONMENTAL SCIENCE And POLICY GL Only</t>
  </si>
  <si>
    <t>GLECOE4305</t>
  </si>
  <si>
    <t>R Christensen ENGINEERING DEANS OFFICE GL Only</t>
  </si>
  <si>
    <t>GLMDER4304</t>
  </si>
  <si>
    <t>Margaret Parsons MED Dermatology GL Only</t>
  </si>
  <si>
    <t>GLLPSC4303</t>
  </si>
  <si>
    <t>Gail Goodman PSYCHOLOGY GL Only</t>
  </si>
  <si>
    <t>GLVVME4302</t>
  </si>
  <si>
    <t>Larry Cowgill VM MEDICINE And EPIDEMIOLOGY GL Only</t>
  </si>
  <si>
    <t>GLLHIS4301</t>
  </si>
  <si>
    <t>David Brody HISTORY GL Only</t>
  </si>
  <si>
    <t>GLEECE4300</t>
  </si>
  <si>
    <t>William Gardner ELECT And COMP ENGR GL Only</t>
  </si>
  <si>
    <t>GLMSUR4299</t>
  </si>
  <si>
    <t>Paul A Perry MED Surgery GL Only</t>
  </si>
  <si>
    <t>GLMURO4298</t>
  </si>
  <si>
    <t>Jared Whitson MED Urologic Surgery GL Only</t>
  </si>
  <si>
    <t>GLBMCB4297</t>
  </si>
  <si>
    <t>Enoch Baldwin MOLECULAR And CELLULAR BIO GL Only</t>
  </si>
  <si>
    <t>GLAPLS4296</t>
  </si>
  <si>
    <t>Truman Young PLANT SCIENCES GL Only</t>
  </si>
  <si>
    <t>GLDEDU4295</t>
  </si>
  <si>
    <t>Francisco Martorell EDUCATION GL Only</t>
  </si>
  <si>
    <t>GLMANS4294</t>
  </si>
  <si>
    <t>Kenneth Furukawa MED Anesth And Pain Medicine GL Only</t>
  </si>
  <si>
    <t>GLNURS4293</t>
  </si>
  <si>
    <t>Kathryn Sexson School of Nursing GL Only</t>
  </si>
  <si>
    <t>GLIMGM4292</t>
  </si>
  <si>
    <t>Helene Margolis MED Int Med Genl Medicine GL Only</t>
  </si>
  <si>
    <t>GLVPMI4291</t>
  </si>
  <si>
    <t>Dwight Hirsh VM PATHOLOGY MICRO And IMMUN GL Only</t>
  </si>
  <si>
    <t>GLLMUS4290</t>
  </si>
  <si>
    <t>Samuel Nichols MUSIC GL Only</t>
  </si>
  <si>
    <t>GLMOBG4289</t>
  </si>
  <si>
    <t>Amelia Mclennan MED Obstetrics And Gynecology GL Only</t>
  </si>
  <si>
    <t>GLIMGI4288</t>
  </si>
  <si>
    <t>Mark Zern MED Int Med Gastroenterology GL Only</t>
  </si>
  <si>
    <t>GLLCHI4287</t>
  </si>
  <si>
    <t>Gilda Posada CHICANO STUDIES GL Only</t>
  </si>
  <si>
    <t>GLANUT4286</t>
  </si>
  <si>
    <t>Brian Bennett NUTRITION GL Only</t>
  </si>
  <si>
    <t>GLMFCM4285</t>
  </si>
  <si>
    <t>Elizabeth Magnan MED Family And Community Med GL Only</t>
  </si>
  <si>
    <t>GLMSUR4284</t>
  </si>
  <si>
    <t>Granger B Wong MED Surgery GL Only</t>
  </si>
  <si>
    <t>GLAFST4283</t>
  </si>
  <si>
    <t>Stephanie Dungan FOOD SCIENCE And TECHNOLOGY GL Only</t>
  </si>
  <si>
    <t>GLECEE4282</t>
  </si>
  <si>
    <t>Michael Taylor CIVIL And ENVIRONMENTAL ENGR GL Only</t>
  </si>
  <si>
    <t>GLLENL4281</t>
  </si>
  <si>
    <t>Scott Shershow ENGLISH GL Only</t>
  </si>
  <si>
    <t>GLAPLS4280</t>
  </si>
  <si>
    <t>Theodore Foin PLANT SCIENCES GL Only</t>
  </si>
  <si>
    <t>GLMORT4279</t>
  </si>
  <si>
    <t>Kent Leach MED Orthopaedic Surgery GL Only</t>
  </si>
  <si>
    <t>GLMADM4278</t>
  </si>
  <si>
    <t>Sara Choudhry MED Deans Office GL Only</t>
  </si>
  <si>
    <t>GLMURO4277</t>
  </si>
  <si>
    <t>Allen Gao MED Urologic Surgery GL Only</t>
  </si>
  <si>
    <t>GLABAE4275</t>
  </si>
  <si>
    <t>S Zeronian BIOLOGICAL And AG ENGINEERING GL Only</t>
  </si>
  <si>
    <t>GLMPED4274</t>
  </si>
  <si>
    <t>Noriko Satake MED Pediatrics GL Only</t>
  </si>
  <si>
    <t>GLIMGM4273</t>
  </si>
  <si>
    <t>Elisa Tong MED Int Med Genl Medicine GL Only</t>
  </si>
  <si>
    <t>GLMPED4272</t>
  </si>
  <si>
    <t>Jonathan Dayan MED Pediatrics GL Only</t>
  </si>
  <si>
    <t>GLMORT4271</t>
  </si>
  <si>
    <t>Eric Giza MED Orthopaedic Surgery GL Only</t>
  </si>
  <si>
    <t>GLMPSY4270</t>
  </si>
  <si>
    <t>Hammad Khan MED Psychiatry And Behav Sci GL Only</t>
  </si>
  <si>
    <t>GLMSUR4269</t>
  </si>
  <si>
    <t>Candice Sauder MED Surgery GL Only</t>
  </si>
  <si>
    <t>GLMNEU4268</t>
  </si>
  <si>
    <t>William Benko MED Neurology GL Only</t>
  </si>
  <si>
    <t>GLLECN4267</t>
  </si>
  <si>
    <t>Burkhard Schipper ECONOMICS GL Only</t>
  </si>
  <si>
    <t>GLMEPM4266</t>
  </si>
  <si>
    <t>Karega Y Paisley MED Public Health Sciences GL Only</t>
  </si>
  <si>
    <t>GLMRAD4265</t>
  </si>
  <si>
    <t>David Shelton Jr MED Radiology GL Only</t>
  </si>
  <si>
    <t>GLIMHP4264</t>
  </si>
  <si>
    <t>Mooklan S Iglowitz MED Int Med Hospitalist GL Only</t>
  </si>
  <si>
    <t>GLIMHP4263</t>
  </si>
  <si>
    <t>Lauren Elizabeth Damon MED Int Med Hospitalist GL Only</t>
  </si>
  <si>
    <t>GLMFCM4262</t>
  </si>
  <si>
    <t>Editha Oliva MED Family And Community Med GL Only</t>
  </si>
  <si>
    <t>GLAENM4261</t>
  </si>
  <si>
    <t>James R Carey ENTOMOLOGY NEMATOLOGY GL Only</t>
  </si>
  <si>
    <t>GLECEE4260</t>
  </si>
  <si>
    <t>Veronica Morales CIVIL And ENVIRONMENTAL ENGR GL Only</t>
  </si>
  <si>
    <t>GLMNSG4259</t>
  </si>
  <si>
    <t>Kiarash Shahlaie MED Neurological Surgery GL Only</t>
  </si>
  <si>
    <t>GLLHIS4258</t>
  </si>
  <si>
    <t>Alan Taylor HISTORY GL Only</t>
  </si>
  <si>
    <t>GLNURS4257</t>
  </si>
  <si>
    <t>Brent Luu School of Nursing GL Only</t>
  </si>
  <si>
    <t>GLEECE4256</t>
  </si>
  <si>
    <t>John Owens ELECT And COMP ENGR GL Only</t>
  </si>
  <si>
    <t>GLIMGI4255</t>
  </si>
  <si>
    <t>Eric Mao MED Int Med Gastroenterology GL Only</t>
  </si>
  <si>
    <t>GLLPSC4254</t>
  </si>
  <si>
    <t>Andrew Yonelinas PSYCHOLOGY GL Only</t>
  </si>
  <si>
    <t>GLMPSY4253</t>
  </si>
  <si>
    <t>Meghan Miller MED Psychiatry And Behav Sci GL Only</t>
  </si>
  <si>
    <t>GLLUWP4252</t>
  </si>
  <si>
    <t>Theodore Geier UNIVERSITY WRITING PROGRAM GL Only</t>
  </si>
  <si>
    <t>GLMSUR4251</t>
  </si>
  <si>
    <t>Salvador Guevara MED Surgery GL Only</t>
  </si>
  <si>
    <t>GLAWFC4250</t>
  </si>
  <si>
    <t>Andrew Rypel WILDLIFE And FISHERIES BIOLOGY GL Only</t>
  </si>
  <si>
    <t>GLMFCM4249</t>
  </si>
  <si>
    <t>James Shiovitz MED Family And Community Med GL Only</t>
  </si>
  <si>
    <t>GLACHE4248</t>
  </si>
  <si>
    <t>Leah Hibel HUMAN ECOLOGY GL Only</t>
  </si>
  <si>
    <t>GLBPLB4247</t>
  </si>
  <si>
    <t>Maria Maldonado PLANT BIOLOGY GL Only</t>
  </si>
  <si>
    <t>GLMFCM4246</t>
  </si>
  <si>
    <t>Edward Callahan MED Family And Community Med GL Only</t>
  </si>
  <si>
    <t>GLAPLS4245</t>
  </si>
  <si>
    <t>Christine Diepenbrock PLANT SCIENCES GL Only</t>
  </si>
  <si>
    <t>GLAVIT4244</t>
  </si>
  <si>
    <t>Patricia Howe VITICULTURE And ENOLOGY GL Only</t>
  </si>
  <si>
    <t>GLGSM14243</t>
  </si>
  <si>
    <t>Douglas Findlay GRADUATE SCHOOL OF MANAGEMENT GL Only</t>
  </si>
  <si>
    <t>GLLPHI4242</t>
  </si>
  <si>
    <t>Jonathan Dorsey PHILOSOPHY GL Only</t>
  </si>
  <si>
    <t>GLMPED4241</t>
  </si>
  <si>
    <t>Iman Kahwaji MED Pediatrics GL Only</t>
  </si>
  <si>
    <t>GLMERM4240</t>
  </si>
  <si>
    <t>Kelly Owen MED Emergency Medicine GL Only</t>
  </si>
  <si>
    <t>GLLIBR4239</t>
  </si>
  <si>
    <t>Michael Colby UCDLIBRARY GL Only</t>
  </si>
  <si>
    <t>GLLDRA4238</t>
  </si>
  <si>
    <t>Mindy Cooper Grenke THEATRE And DANCE GL Only</t>
  </si>
  <si>
    <t>GLMURO4237</t>
  </si>
  <si>
    <t>Christopher Evans MED Urologic Surgery GL Only</t>
  </si>
  <si>
    <t>GLMSUR4236</t>
  </si>
  <si>
    <t>Soman Sen MED Surgery GL Only</t>
  </si>
  <si>
    <t>GLABAE4235</t>
  </si>
  <si>
    <t>David Slaughter BIOLOGICAL And AG ENGINEERING GL Only</t>
  </si>
  <si>
    <t>GLAPLS4234</t>
  </si>
  <si>
    <t>Daniel Potter PLANT SCIENCES GL Only</t>
  </si>
  <si>
    <t>GLLUWP4233</t>
  </si>
  <si>
    <t>Sarah E Faye UNIVERSITY WRITING PROGRAM GL Only</t>
  </si>
  <si>
    <t>GLVVSR4232</t>
  </si>
  <si>
    <t>Peter Pascoe VM SURGRAD SCIENCE GL Only</t>
  </si>
  <si>
    <t>GLLCMB4231</t>
  </si>
  <si>
    <t>Clifford Saron CENTER FOR MIND And BRAIN GL Only</t>
  </si>
  <si>
    <t>GLMEPM4230</t>
  </si>
  <si>
    <t>Nicholas Anderson MED Public Health Sciences GL Only</t>
  </si>
  <si>
    <t>GLMADM4229</t>
  </si>
  <si>
    <t>Clifford Fisher MED Deans Office GL Only</t>
  </si>
  <si>
    <t>GLMSUR4228</t>
  </si>
  <si>
    <t>Scott Zakaluzny MED Surgery GL Only</t>
  </si>
  <si>
    <t>GLEECE4227</t>
  </si>
  <si>
    <t>Vojin Oklobdzija ELECT And COMP ENGR GL Only</t>
  </si>
  <si>
    <t>GLMHPH4226</t>
  </si>
  <si>
    <t>Keith Baar MED Physiology And Membrane Biol GL Only</t>
  </si>
  <si>
    <t>GLLMUS4225</t>
  </si>
  <si>
    <t>David Nutter MUSIC GL Only</t>
  </si>
  <si>
    <t>GLIMHO4224</t>
  </si>
  <si>
    <t>Robert Odonnell MED Int Med HEMONC GL Only</t>
  </si>
  <si>
    <t>GLDEDU4223</t>
  </si>
  <si>
    <t>Ila Young EDUCATION GL Only</t>
  </si>
  <si>
    <t>GLVHFS4222</t>
  </si>
  <si>
    <t>Mark Anderson CA ANIMAL HLTH And FOOD SAFETY LAB GL Only</t>
  </si>
  <si>
    <t>GLWATR4221</t>
  </si>
  <si>
    <t>Sarah Yarnell Hayes CENTER FOR WATERSHED SCIENCES GL Only</t>
  </si>
  <si>
    <t>GLLSTA4220</t>
  </si>
  <si>
    <t>Chun Lee STATISTICS GL Only</t>
  </si>
  <si>
    <t>GLMORT4219</t>
  </si>
  <si>
    <t>Rolando Figueroa Roberto MED Orthopaedic Surgery GL Only</t>
  </si>
  <si>
    <t>GLALAW4218</t>
  </si>
  <si>
    <t>Majdi Abou Najm LAND AIR And WATER RESOURCES GL Only</t>
  </si>
  <si>
    <t>GLECSE4217</t>
  </si>
  <si>
    <t>Massimo Tornatore ENGR COMPUTER SCIENCE GL Only</t>
  </si>
  <si>
    <t>GLMSUR4216</t>
  </si>
  <si>
    <t>Veena Manja MED Surgery GL Only</t>
  </si>
  <si>
    <t>GLLUWP4215</t>
  </si>
  <si>
    <t>Anne Whitaker UNIVERSITY WRITING PROGRAM GL Only</t>
  </si>
  <si>
    <t>GLLPHY4214</t>
  </si>
  <si>
    <t>Claus Schneider PHYSICS GL Only</t>
  </si>
  <si>
    <t>GLBEVE4213</t>
  </si>
  <si>
    <t>Charles Langley EVOLUTION And ECOLOGY GL Only</t>
  </si>
  <si>
    <t>GLVVME4212</t>
  </si>
  <si>
    <t>Janet Foley VM MEDICINE And EPIDEMIOLOGY GL Only</t>
  </si>
  <si>
    <t>GLVVME4211</t>
  </si>
  <si>
    <t>Woutrina Smith VM MEDICINE And EPIDEMIOLOGY GL Only</t>
  </si>
  <si>
    <t>GLLAHI4210</t>
  </si>
  <si>
    <t>W Henderson ART And ART HISTORY GL Only</t>
  </si>
  <si>
    <t>GLLMUS4209</t>
  </si>
  <si>
    <t>Jonathan Nadel MUSIC GL Only</t>
  </si>
  <si>
    <t>GLTRAN4207</t>
  </si>
  <si>
    <t>Scott Hardman INST OF TRANSPORTATION STUDIES GL Only</t>
  </si>
  <si>
    <t>GLMFCM4206</t>
  </si>
  <si>
    <t>Susie Wenstrup MED Family And Community Med GL Only</t>
  </si>
  <si>
    <t>GLAANS4205</t>
  </si>
  <si>
    <t>Amy Mclean ANIMAL SCIENCE GL Only</t>
  </si>
  <si>
    <t>GLMOTO4204</t>
  </si>
  <si>
    <t>David Kiener MED Otolaryngology GL Only</t>
  </si>
  <si>
    <t>GLECHM4203</t>
  </si>
  <si>
    <t>Sangtae Kim MATERIALS SCIENCE And ENGINEERING GL Only</t>
  </si>
  <si>
    <t>GLMORT4202</t>
  </si>
  <si>
    <t>Robert Slater MED Orthopaedic Surgery GL Only</t>
  </si>
  <si>
    <t>GLIMHO4201</t>
  </si>
  <si>
    <t>Andrea A Iannucci MED Int Med HEMONC GL Only</t>
  </si>
  <si>
    <t>GLEECE4200</t>
  </si>
  <si>
    <t>G Redinbo ELECT And COMP ENGR GL Only</t>
  </si>
  <si>
    <t>GLMFCM4199</t>
  </si>
  <si>
    <t>Ian Kim MED Family And Community Med GL Only</t>
  </si>
  <si>
    <t>GLMPAT4198</t>
  </si>
  <si>
    <t>Kurt Schaberg MED Pathology And Lab Medicine GL Only</t>
  </si>
  <si>
    <t>GLLEAL4197</t>
  </si>
  <si>
    <t>Ling Yu Lu EAST ASIAN LANG And CULTURES GL Only</t>
  </si>
  <si>
    <t>GLGSM14195</t>
  </si>
  <si>
    <t>Kelly Wilson GRADUATE SCHOOL OF MANAGEMENT GL Only</t>
  </si>
  <si>
    <t>GLAANS4194</t>
  </si>
  <si>
    <t>G Gall ANIMAL SCIENCE GL Only</t>
  </si>
  <si>
    <t>GLLPHY4193</t>
  </si>
  <si>
    <t>Claude Garrod PHYSICS GL Only</t>
  </si>
  <si>
    <t>GLVAPC4192</t>
  </si>
  <si>
    <t>Benjamin Hart VM ANAT PHYSIO And CELL BIOLOGY GL Only</t>
  </si>
  <si>
    <t>GLIMGI4191</t>
  </si>
  <si>
    <t>Yesenia Ramos MED Int Med Gastroenterology GL Only</t>
  </si>
  <si>
    <t>GLMPED4190</t>
  </si>
  <si>
    <t>Payam Vali MED Pediatrics GL Only</t>
  </si>
  <si>
    <t>GLALAW4189</t>
  </si>
  <si>
    <t>Lawrence J Schwankl LAND AIR And WATER RESOURCES GL Only</t>
  </si>
  <si>
    <t>GLIMHP4188</t>
  </si>
  <si>
    <t>Adrienne Atencio MED Int Med Hospitalist GL Only</t>
  </si>
  <si>
    <t>GLLPHY4187</t>
  </si>
  <si>
    <t>Richard Scalettar PHYSICS GL Only</t>
  </si>
  <si>
    <t>GLMMIC4186</t>
  </si>
  <si>
    <t>Michael Syvanen MED Medical Microbiology And Imm GL Only</t>
  </si>
  <si>
    <t>GLLUWP4185</t>
  </si>
  <si>
    <t>Kelly Crosby UNIVERSITY WRITING PROGRAM GL Only</t>
  </si>
  <si>
    <t>GLMOPH4184</t>
  </si>
  <si>
    <t>John Zeiter MED Eye Center GL Only</t>
  </si>
  <si>
    <t>GLLDES4183</t>
  </si>
  <si>
    <t>Susan Abplanalp DEPARTMENT OF DESIGN GL Only</t>
  </si>
  <si>
    <t>GLAWFC4182</t>
  </si>
  <si>
    <t>Timothy Caro WILDLIFE And FISHERIES BIOLOGY GL Only</t>
  </si>
  <si>
    <t>GLAPPA4181</t>
  </si>
  <si>
    <t>Richard Bostock PLANT PATHOLOGY GL Only</t>
  </si>
  <si>
    <t>GLADES4180</t>
  </si>
  <si>
    <t>Tracy Winsor ENVIRONMENTAL SCIENCE And POLICY GL Only</t>
  </si>
  <si>
    <t>GLIMGM4178</t>
  </si>
  <si>
    <t>Sara Teasdale MED Int Med Genl Medicine GL Only</t>
  </si>
  <si>
    <t>GLLCOM4177</t>
  </si>
  <si>
    <t>William Mclean COMPARATIVE LITERATURE GL Only</t>
  </si>
  <si>
    <t>GLVMDO4176</t>
  </si>
  <si>
    <t>Hugh Lothrop VM VECTOR BORN DISEASE RES GL Only</t>
  </si>
  <si>
    <t>GLIMRH4175</t>
  </si>
  <si>
    <t>Shirin Mansoor Shad MED Int Med Rheumatology GL Only</t>
  </si>
  <si>
    <t>GLAPLS4174</t>
  </si>
  <si>
    <t>Sat Darshan Khalsa PLANT SCIENCES GL Only</t>
  </si>
  <si>
    <t>GLLPSC4173</t>
  </si>
  <si>
    <t>Jacqueline Horn PSYCHOLOGY GL Only</t>
  </si>
  <si>
    <t>GLAARE4172</t>
  </si>
  <si>
    <t>Ashish Shenoy AG And RESOURCE ECONOMICS GL Only</t>
  </si>
  <si>
    <t>GLABAE4171</t>
  </si>
  <si>
    <t>Tien Chieh Hung BIOLOGICAL And AG ENGINEERING GL Only</t>
  </si>
  <si>
    <t>GLIMNE4170</t>
  </si>
  <si>
    <t>Shubha Ananthakrishnan MED Int Med Nephrology GL Only</t>
  </si>
  <si>
    <t>GLAPLS4169</t>
  </si>
  <si>
    <t>Diane Beckles PLANT SCIENCES GL Only</t>
  </si>
  <si>
    <t>GLMSUR4168</t>
  </si>
  <si>
    <t>David Greenhalgh MED Surgery GL Only</t>
  </si>
  <si>
    <t>GLMPSY4167</t>
  </si>
  <si>
    <t>Robert Blanco MED Psychiatry And Behav Sci GL Only</t>
  </si>
  <si>
    <t>GLMNEU4166</t>
  </si>
  <si>
    <t>Constance Bowe MED Neurology GL Only</t>
  </si>
  <si>
    <t>GLMHPH4165</t>
  </si>
  <si>
    <t>Jonathan Widdicombe MED Physiology And Membrane Biol GL Only</t>
  </si>
  <si>
    <t>GLMPSY4164</t>
  </si>
  <si>
    <t>Charles Panadero MED Psychiatry And Behav Sci GL Only</t>
  </si>
  <si>
    <t>GLIMHO4163</t>
  </si>
  <si>
    <t>Jonathan Riess MED Int Med HEMONC GL Only</t>
  </si>
  <si>
    <t>GLAANS4162</t>
  </si>
  <si>
    <t>Jason Gross ANIMAL SCIENCE GL Only</t>
  </si>
  <si>
    <t>GLMEPM4161</t>
  </si>
  <si>
    <t>Michael Bronshvag MED Public Health Sciences GL Only</t>
  </si>
  <si>
    <t>GLVVSR4160</t>
  </si>
  <si>
    <t>Isabelle Kilcoyne VM SURGRAD SCIENCE GL Only</t>
  </si>
  <si>
    <t>GLMFCM4159</t>
  </si>
  <si>
    <t>Kris Srinivasan MED Family And Community Med GL Only</t>
  </si>
  <si>
    <t>GLVPMI4158</t>
  </si>
  <si>
    <t>Nicole Baumgarth VM PATHOLOGY MICRO And IMMUN GL Only</t>
  </si>
  <si>
    <t>GLAFST4157</t>
  </si>
  <si>
    <t>Kathryn Mccarthy FOOD SCIENCE And TECHNOLOGY GL Only</t>
  </si>
  <si>
    <t>GLMSUR4156</t>
  </si>
  <si>
    <t>Ronald Jan MED Surgery GL Only</t>
  </si>
  <si>
    <t>GLIMCA4155</t>
  </si>
  <si>
    <t>Deborah Lieu MED INT MED CARDIOLOGY GL Only</t>
  </si>
  <si>
    <t>GLMMIC4154</t>
  </si>
  <si>
    <t>Barbara Shacklett MED Medical Microbiology And Imm GL Only</t>
  </si>
  <si>
    <t>GLMPED4153</t>
  </si>
  <si>
    <t>Christopher Kim MED Pediatrics GL Only</t>
  </si>
  <si>
    <t>GLAWFC4152</t>
  </si>
  <si>
    <t>Nann Fangue WILDLIFE And FISHERIES BIOLOGY GL Only</t>
  </si>
  <si>
    <t>GLIMHO4151</t>
  </si>
  <si>
    <t>Karen Kelly MED Int Med HEMONC GL Only</t>
  </si>
  <si>
    <t>GLLECN4150</t>
  </si>
  <si>
    <t>David Rapson ECONOMICS GL Only</t>
  </si>
  <si>
    <t>GLLIBR4149</t>
  </si>
  <si>
    <t>Karen Andrews UCDLIBRARY GL Only</t>
  </si>
  <si>
    <t>GLLDRA4148</t>
  </si>
  <si>
    <t>Margaret Kemp THEATRE And DANCE GL Only</t>
  </si>
  <si>
    <t>GLVVME4147</t>
  </si>
  <si>
    <t>Michael H Ziccardi VM MEDICINE And EPIDEMIOLOGY GL Only</t>
  </si>
  <si>
    <t>GLAPLS4146</t>
  </si>
  <si>
    <t>Fredrick Bliss PLANT SCIENCES GL Only</t>
  </si>
  <si>
    <t>GLABAE4145</t>
  </si>
  <si>
    <t>Tina Jeoh BIOLOGICAL And AG ENGINEERING GL Only</t>
  </si>
  <si>
    <t>GLMOBG4144</t>
  </si>
  <si>
    <t>Jacqualin Miller MED Obstetrics And Gynecology GL Only</t>
  </si>
  <si>
    <t>GLMADM4143</t>
  </si>
  <si>
    <t>Mohammad Kabbesh MED Deans Office GL Only</t>
  </si>
  <si>
    <t>GLIMCT4142</t>
  </si>
  <si>
    <t>Aaron Rosenberg Med Int Med HMCTBMT GL Only</t>
  </si>
  <si>
    <t>GLVVME4141</t>
  </si>
  <si>
    <t>Lisle George VM MEDICINE And EPIDEMIOLOGY GL Only</t>
  </si>
  <si>
    <t>GLVVSR4140</t>
  </si>
  <si>
    <t>Sonia Le Jeune VM SURGRAD SCIENCE GL Only</t>
  </si>
  <si>
    <t>GLMOPH4139</t>
  </si>
  <si>
    <t>Ronald Cole MED Eye Center GL Only</t>
  </si>
  <si>
    <t>GLMPED4138</t>
  </si>
  <si>
    <t>Susan Guralnick MED Pediatrics GL Only</t>
  </si>
  <si>
    <t>GLMRAD4137</t>
  </si>
  <si>
    <t>John Hunter MED Radiology GL Only</t>
  </si>
  <si>
    <t>GLVPHR4136</t>
  </si>
  <si>
    <t>Noelia Silva Del Rio VM POPULATION HLTH And REPROD GL Only</t>
  </si>
  <si>
    <t>GLAPPA4135</t>
  </si>
  <si>
    <t>David Gilchrist PLANT PATHOLOGY GL Only</t>
  </si>
  <si>
    <t>GLGSM14134</t>
  </si>
  <si>
    <t>Joseph P Dinunzio GRADUATE SCHOOL OF MANAGEMENT GL Only</t>
  </si>
  <si>
    <t>GLECEE4133</t>
  </si>
  <si>
    <t>Sabbie Miller CIVIL And ENVIRONMENTAL ENGR GL Only</t>
  </si>
  <si>
    <t>GLLUWP4132</t>
  </si>
  <si>
    <t>Rebekka Andersen UNIVERSITY WRITING PROGRAM GL Only</t>
  </si>
  <si>
    <t>GLLLAW4131</t>
  </si>
  <si>
    <t>Martha West SCHOOL OF LAW GL Only</t>
  </si>
  <si>
    <t>GLGSM14130</t>
  </si>
  <si>
    <t>J√ rn Boehnke GRADUATE SCHOOL OF MANAGEMENT GL Only</t>
  </si>
  <si>
    <t>GLMOBG4129</t>
  </si>
  <si>
    <t>Yan Zhao MED Obstetrics And Gynecology GL Only</t>
  </si>
  <si>
    <t>GLBEVE4128</t>
  </si>
  <si>
    <t>Gail Patricelli EVOLUTION And ECOLOGY GL Only</t>
  </si>
  <si>
    <t>GLNURS4127</t>
  </si>
  <si>
    <t>Mary Montemayor Roces School of Nursing GL Only</t>
  </si>
  <si>
    <t>GLLIBR4126</t>
  </si>
  <si>
    <t>Sandra Vella UCDLIBRARY GL Only</t>
  </si>
  <si>
    <t>GLMANS4125</t>
  </si>
  <si>
    <t>Mathew Malkin MED Anesth And Pain Medicine GL Only</t>
  </si>
  <si>
    <t>GLMARO4124</t>
  </si>
  <si>
    <t>Tokihiro Yamamoto MED Radiation Oncology GL Only</t>
  </si>
  <si>
    <t>GLMERM4123</t>
  </si>
  <si>
    <t>Charles McElyea MED INTERNS And RESIDENTS GL Only</t>
  </si>
  <si>
    <t>GLECHM4122</t>
  </si>
  <si>
    <t>Zuhair Munir MATERIALS SCIENCE And ENGINEERING GL Only</t>
  </si>
  <si>
    <t>GLLMUS4121</t>
  </si>
  <si>
    <t>David Granger MUSIC GL Only</t>
  </si>
  <si>
    <t>GLMOTO4120</t>
  </si>
  <si>
    <t>Peter Belafsky MED Otolaryngology GL Only</t>
  </si>
  <si>
    <t>GLIMCA4119</t>
  </si>
  <si>
    <t>Thomas Smith MED INT MED CARDIOLOGY GL Only</t>
  </si>
  <si>
    <t>GLECHE4118</t>
  </si>
  <si>
    <t>Nael El Farra CHEMICAL ENGINEERING GL Only</t>
  </si>
  <si>
    <t>GLMPAT4117</t>
  </si>
  <si>
    <t>Edward Larkin MED Pathology And Lab Medicine GL Only</t>
  </si>
  <si>
    <t>GLLUWP4116</t>
  </si>
  <si>
    <t>Sylvia Morales UNIVERSITY WRITING PROGRAM GL Only</t>
  </si>
  <si>
    <t>GLMDER4115</t>
  </si>
  <si>
    <t>Siba Raychaudhuri MED Dermatology GL Only</t>
  </si>
  <si>
    <t>GLLCHE4114</t>
  </si>
  <si>
    <t>Krishnan Nambiar CHEMISTRY GL Only</t>
  </si>
  <si>
    <t>GLMANS4113</t>
  </si>
  <si>
    <t>Pei Yin Lin MED Anesth And Pain Medicine GL Only</t>
  </si>
  <si>
    <t>GLLPHI4112</t>
  </si>
  <si>
    <t>John Malcolm PHILOSOPHY GL Only</t>
  </si>
  <si>
    <t>GLEECE4111</t>
  </si>
  <si>
    <t>Lifeng Lai ELECT And COMP ENGR GL Only</t>
  </si>
  <si>
    <t>GLMNSG4110</t>
  </si>
  <si>
    <t>James Boggan MED Neurological Surgery GL Only</t>
  </si>
  <si>
    <t>GLADNO4109</t>
  </si>
  <si>
    <t>Andrew Waterhouse AGR And ENV SCI DEANS OFFICE GL Only</t>
  </si>
  <si>
    <t>GLMEPM4108</t>
  </si>
  <si>
    <t>Richard Sun MED Public Health Sciences GL Only</t>
  </si>
  <si>
    <t>GLECEE4107</t>
  </si>
  <si>
    <t>Sashi Kunnath CIVIL And ENVIRONMENTAL ENGR GL Only</t>
  </si>
  <si>
    <t>GLLLAW4106</t>
  </si>
  <si>
    <t>Ryan Wagner SCHOOL OF LAW GL Only</t>
  </si>
  <si>
    <t>GLAPLS4105</t>
  </si>
  <si>
    <t>Lawrence Rappaport PLANT SCIENCES GL Only</t>
  </si>
  <si>
    <t>GLGSM14104</t>
  </si>
  <si>
    <t>Daniel Kennedy GRADUATE SCHOOL OF MANAGEMENT GL Only</t>
  </si>
  <si>
    <t>GLLAHI4103</t>
  </si>
  <si>
    <t>Lynn Roller ART And ART HISTORY GL Only</t>
  </si>
  <si>
    <t>GLLPSC4102</t>
  </si>
  <si>
    <t>Andrew Todd PSYCHOLOGY GL Only</t>
  </si>
  <si>
    <t>GLMNSG4101</t>
  </si>
  <si>
    <t>Ryan Martin MED Neurological Surgery GL Only</t>
  </si>
  <si>
    <t>GLMPED4100</t>
  </si>
  <si>
    <t>Reuben Antony MED Pediatrics GL Only</t>
  </si>
  <si>
    <t>GLMEPM4099</t>
  </si>
  <si>
    <t>Irva Hertz Picciotto MED Public Health Sciences GL Only</t>
  </si>
  <si>
    <t>GLMFCM4098</t>
  </si>
  <si>
    <t>Kaneshka Alamshahi MED Family And Community Med GL Only</t>
  </si>
  <si>
    <t>GLDEDU4097</t>
  </si>
  <si>
    <t>Sandra Murphy EDUCATION GL Only</t>
  </si>
  <si>
    <t>GLMSUR4096</t>
  </si>
  <si>
    <t>Nasim Hedayati MED Surgery GL Only</t>
  </si>
  <si>
    <t>GLLHIS4095</t>
  </si>
  <si>
    <t>Edward Dickinson HISTORY GL Only</t>
  </si>
  <si>
    <t>GLLEPS4094</t>
  </si>
  <si>
    <t>John B Rundle EARTH And PLANETARY SCIENCES GL Only</t>
  </si>
  <si>
    <t>GLMPED4093</t>
  </si>
  <si>
    <t>Sunpreet Kaur MED Pediatrics GL Only</t>
  </si>
  <si>
    <t>GLMRAD4092</t>
  </si>
  <si>
    <t>Guobao Wang MED Radiology GL Only</t>
  </si>
  <si>
    <t>GLGSM14091</t>
  </si>
  <si>
    <t>Gregory Perelman GRADUATE SCHOOL OF MANAGEMENT GL Only</t>
  </si>
  <si>
    <t>GLALAW4090</t>
  </si>
  <si>
    <t>J Carroll LAND AIR And WATER RESOURCES GL Only</t>
  </si>
  <si>
    <t>GLMMIC4089</t>
  </si>
  <si>
    <t>Paul Ashwood MED Medical Microbiology And Imm GL Only</t>
  </si>
  <si>
    <t>GLVVMB4088</t>
  </si>
  <si>
    <t>Jon Ramsey VM MOLECULAR BIO SCIENCES GL Only</t>
  </si>
  <si>
    <t>GLAENM4087</t>
  </si>
  <si>
    <t>Brian Johnson ENTOMOLOGY NEMATOLOGY GL Only</t>
  </si>
  <si>
    <t>GLBNPB4086</t>
  </si>
  <si>
    <t>Karen L Bales NEURO PHYSIO And BEHAVIOR GL Only</t>
  </si>
  <si>
    <t>GLIMHP4085</t>
  </si>
  <si>
    <t>John Macmillan Jr MED Int Med Hospitalist GL Only</t>
  </si>
  <si>
    <t>GLMEPM4084</t>
  </si>
  <si>
    <t>Jeffrey Hoch MED Public Health Sciences GL Only</t>
  </si>
  <si>
    <t>GLMFCM4083</t>
  </si>
  <si>
    <t>Ronald Chambers MED Family And Community Med GL Only</t>
  </si>
  <si>
    <t>GLDEDU4082</t>
  </si>
  <si>
    <t>Peter Mundy EDUCATION GL Only</t>
  </si>
  <si>
    <t>GLLHIS4081</t>
  </si>
  <si>
    <t>Kwang Ching Liu HISTORY GL Only</t>
  </si>
  <si>
    <t>GLMPAT4080</t>
  </si>
  <si>
    <t>Hwai Jong Cheng MED Pathology And Lab Medicine GL Only</t>
  </si>
  <si>
    <t>GLLPHY4079</t>
  </si>
  <si>
    <t>Dong Yu PHYSICS GL Only</t>
  </si>
  <si>
    <t>GLLLAW4078</t>
  </si>
  <si>
    <t>Peter Lee SCHOOL OF LAW GL Only</t>
  </si>
  <si>
    <t>GLBMMG4077</t>
  </si>
  <si>
    <t>Jonathan Bragg MICROBIOLOGY And MOLEC GENETICS GL Only</t>
  </si>
  <si>
    <t>GLEECE4076</t>
  </si>
  <si>
    <t>Charles Hunt ELECT And COMP ENGR GL Only</t>
  </si>
  <si>
    <t>GLMFCM4075</t>
  </si>
  <si>
    <t>Charlene Hauser MED Family And Community Med GL Only</t>
  </si>
  <si>
    <t>GLLCHE4074</t>
  </si>
  <si>
    <t>Ting Guo CHEMISTRY GL Only</t>
  </si>
  <si>
    <t>GLMURO4073</t>
  </si>
  <si>
    <t>Paramita Ghosh MED Urologic Surgery GL Only</t>
  </si>
  <si>
    <t>GLECEE4072</t>
  </si>
  <si>
    <t>Jason Dejong CIVIL And ENVIRONMENTAL ENGR GL Only</t>
  </si>
  <si>
    <t>GLADES4071</t>
  </si>
  <si>
    <t>Susan Harrison ENVIRONMENTAL SCIENCE And POLICY GL Only</t>
  </si>
  <si>
    <t>GLBMMG4069</t>
  </si>
  <si>
    <t>John Meeks MICROBIOLOGY And MOLEC GENETICS GL Only</t>
  </si>
  <si>
    <t>GLECSE4068</t>
  </si>
  <si>
    <t>Biswanath Mukherjee ENGR COMPUTER SCIENCE GL Only</t>
  </si>
  <si>
    <t>GLLLAW4067</t>
  </si>
  <si>
    <t>Donna Shestowsky SCHOOL OF LAW GL Only</t>
  </si>
  <si>
    <t>GLADES4066</t>
  </si>
  <si>
    <t>Benjamin Orlove ENVIRONMENTAL SCIENCE And POLICY GL Only</t>
  </si>
  <si>
    <t>GLLMAT4065</t>
  </si>
  <si>
    <t>Francisco Arsuaga MATHEMATICS GL Only</t>
  </si>
  <si>
    <t>GLECSE4064</t>
  </si>
  <si>
    <t>Hao Chuan Wang ENGR COMPUTER SCIENCE GL Only</t>
  </si>
  <si>
    <t>GLLPHY4063</t>
  </si>
  <si>
    <t>Richard Breedon PHYSICS GL Only</t>
  </si>
  <si>
    <t>GLDEDU4062</t>
  </si>
  <si>
    <t>Jon Wagner EDUCATION GL Only</t>
  </si>
  <si>
    <t>GLLREL4061</t>
  </si>
  <si>
    <t>Whalen Lai RELIGIOUS STUDIES GL Only</t>
  </si>
  <si>
    <t>GLMBIO4060</t>
  </si>
  <si>
    <t>John Mcpherson MED Biochem And Molecular Med GL Only</t>
  </si>
  <si>
    <t>GLANUT4059</t>
  </si>
  <si>
    <t>Fawaz Haj NUTRITION GL Only</t>
  </si>
  <si>
    <t>GLLIBR4058</t>
  </si>
  <si>
    <t>David Lundquist UCDLIBRARY GL Only</t>
  </si>
  <si>
    <t>GLBMCB4057</t>
  </si>
  <si>
    <t>Charles Gasser MOLECULAR And CELLULAR BIO GL Only</t>
  </si>
  <si>
    <t>GLIMCA4056</t>
  </si>
  <si>
    <t>Charles Whitcomb MED INT MED CARDIOLOGY GL Only</t>
  </si>
  <si>
    <t>GLDEDU4055</t>
  </si>
  <si>
    <t>Kimberly Holsberry EDUCATION GL Only</t>
  </si>
  <si>
    <t>GLMSUR4054</t>
  </si>
  <si>
    <t>Michael Campbell MED Surgery GL Only</t>
  </si>
  <si>
    <t>GLMOPH4053</t>
  </si>
  <si>
    <t>Mark Goldman MED Eye Center GL Only</t>
  </si>
  <si>
    <t>GLMERM4052</t>
  </si>
  <si>
    <t>Leland Bourdon MED Emergency Medicine GL Only</t>
  </si>
  <si>
    <t>GLLLAW4051</t>
  </si>
  <si>
    <t>John Hunt SCHOOL OF LAW GL Only</t>
  </si>
  <si>
    <t>GLVVME4050</t>
  </si>
  <si>
    <t>Michelle Hawkins VM MEDICINE And EPIDEMIOLOGY GL Only</t>
  </si>
  <si>
    <t>GLDEDU4049</t>
  </si>
  <si>
    <t>Nancy Erbstein EDUCATION GL Only</t>
  </si>
  <si>
    <t>GLAANS4048</t>
  </si>
  <si>
    <t>Deanne Meyer ANIMAL SCIENCE GL Only</t>
  </si>
  <si>
    <t>GLAANS4047</t>
  </si>
  <si>
    <t>Kirk Klasing ANIMAL SCIENCE GL Only</t>
  </si>
  <si>
    <t>GLMPSY4046</t>
  </si>
  <si>
    <t>Annelies Rainer MED Psychiatry And Behav Sci GL Only</t>
  </si>
  <si>
    <t>GLMANS4045</t>
  </si>
  <si>
    <t>Mark Holtsman MED Anesth And Pain Medicine GL Only</t>
  </si>
  <si>
    <t>GLMEPM4044</t>
  </si>
  <si>
    <t>Olga Louchakova Schwartz MED Public Health Sciences GL Only</t>
  </si>
  <si>
    <t>GLLECN4043</t>
  </si>
  <si>
    <t>Marianne Bitler ECONOMICS GL Only</t>
  </si>
  <si>
    <t>GLADES4042</t>
  </si>
  <si>
    <t>Marcel Holyoak ENVIRONMENTAL SCIENCE And POLICY GL Only</t>
  </si>
  <si>
    <t>GLMPSY4041</t>
  </si>
  <si>
    <t>Prabhakara Choudary MED Psychiatry And Behav Sci GL Only</t>
  </si>
  <si>
    <t>GLMEPM4040</t>
  </si>
  <si>
    <t>Jessica Nunez De Ybarra MED Public Health Sciences GL Only</t>
  </si>
  <si>
    <t>GLLMAT4039</t>
  </si>
  <si>
    <t>Dowman Varn MATHEMATICS GL Only</t>
  </si>
  <si>
    <t>GLMFCM4038</t>
  </si>
  <si>
    <t>Paul Krause MED Family And Community Med GL Only</t>
  </si>
  <si>
    <t>GLMANS4037</t>
  </si>
  <si>
    <t>Yu Fung Lin MED Anesth And Pain Medicine GL Only</t>
  </si>
  <si>
    <t>GLANUT4036</t>
  </si>
  <si>
    <t>Francene Steinberg NUTRITION GL Only</t>
  </si>
  <si>
    <t>GLGSM14035</t>
  </si>
  <si>
    <t>Shannon Anderson GRADUATE SCHOOL OF MANAGEMENT GL Only</t>
  </si>
  <si>
    <t>GLNURS4034</t>
  </si>
  <si>
    <t>Shana Ruggenberg School of Nursing GL Only</t>
  </si>
  <si>
    <t>GLIMHP4033</t>
  </si>
  <si>
    <t>Elise Harris MED Int Med Hospitalist GL Only</t>
  </si>
  <si>
    <t>GLLUWP4032</t>
  </si>
  <si>
    <t>Amy Clarke UNIVERSITY WRITING PROGRAM GL Only</t>
  </si>
  <si>
    <t>GLALAW4031</t>
  </si>
  <si>
    <t>Maria Lazcano Larkin LAND AIR And WATER RESOURCES GL Only</t>
  </si>
  <si>
    <t>GLMPHA4030</t>
  </si>
  <si>
    <t>Madeline Nieves Cintron MED Pharmacology GL Only</t>
  </si>
  <si>
    <t>GLMORT4029</t>
  </si>
  <si>
    <t>Timothy Bray MED Orthopaedic Surgery GL Only</t>
  </si>
  <si>
    <t>GLMEPM4028</t>
  </si>
  <si>
    <t>Brian M Paciotti MED Public Health Sciences GL Only</t>
  </si>
  <si>
    <t>GLMNEU4027</t>
  </si>
  <si>
    <t>Manoj Mittal MED Neurology GL Only</t>
  </si>
  <si>
    <t>GLBNPB4026</t>
  </si>
  <si>
    <t>Karen Ryan NEURO PHYSIO And BEHAVIOR GL Only</t>
  </si>
  <si>
    <t>GLVVME4025</t>
  </si>
  <si>
    <t>Krystle Reagan VM MEDICINE And EPIDEMIOLOGY GL Only</t>
  </si>
  <si>
    <t>GLMERM4024</t>
  </si>
  <si>
    <t>Margaret Rea MED Emergency Medicine GL Only</t>
  </si>
  <si>
    <t>GLLANT4023</t>
  </si>
  <si>
    <t>Christyann Darwent ANTHROPOLOGY GL Only</t>
  </si>
  <si>
    <t>GLLPSC4022</t>
  </si>
  <si>
    <t>George Mangun PSYCHOLOGY GL Only</t>
  </si>
  <si>
    <t>GLLSTS4021</t>
  </si>
  <si>
    <t>Gerardo Con Diaz SCIENCE And TECHNOLOGY STUDIES GL Only</t>
  </si>
  <si>
    <t>GLVAPC4020</t>
  </si>
  <si>
    <t>Bruce Hammock VM ANAT PHYSIO And CELL BIOLOGY GL Only</t>
  </si>
  <si>
    <t>GLEMAE4019</t>
  </si>
  <si>
    <t>Valeria La Saponara MECHANICAL And AEROSPACE ENGR GL Only</t>
  </si>
  <si>
    <t>GLLDES4018</t>
  </si>
  <si>
    <t>Konstantinos Papamichael DEPARTMENT OF DESIGN GL Only</t>
  </si>
  <si>
    <t>GLLPHY4017</t>
  </si>
  <si>
    <t>Rena J Zieve PHYSICS GL Only</t>
  </si>
  <si>
    <t>GLVVSR4016</t>
  </si>
  <si>
    <t>Kathryn Phillips VM SURGRAD SCIENCE GL Only</t>
  </si>
  <si>
    <t>GLGSM14015</t>
  </si>
  <si>
    <t>Mehul Rangwala GRADUATE SCHOOL OF MANAGEMENT GL Only</t>
  </si>
  <si>
    <t>GLMPSY4014</t>
  </si>
  <si>
    <t>Karl Murray MED Psychiatry And Behav Sci GL Only</t>
  </si>
  <si>
    <t>GLIMHP4013</t>
  </si>
  <si>
    <t>Joanna Baginski MED Int Med Hospitalist GL Only</t>
  </si>
  <si>
    <t>GLADES4012</t>
  </si>
  <si>
    <t>Marissa Baskett ENVIRONMENTAL SCIENCE And POLICY GL Only</t>
  </si>
  <si>
    <t>GLMEPM4011</t>
  </si>
  <si>
    <t>Kathryn Conlon MED Public Health Sciences GL Only</t>
  </si>
  <si>
    <t>GLLECN4010</t>
  </si>
  <si>
    <t>Gary Walton ECONOMICS GL Only</t>
  </si>
  <si>
    <t>GLLLIN4009</t>
  </si>
  <si>
    <t>Raul Aranovich LINGUISTICS GL Only</t>
  </si>
  <si>
    <t>GLBMCB4008</t>
  </si>
  <si>
    <t>Walter Leal MOLECULAR And CELLULAR BIO GL Only</t>
  </si>
  <si>
    <t>GLNURS4007</t>
  </si>
  <si>
    <t>Sheryl Catz School of Nursing GL Only</t>
  </si>
  <si>
    <t>GLMBIO4006</t>
  </si>
  <si>
    <t>Michael Holland MED Biochem And Molecular Med GL Only</t>
  </si>
  <si>
    <t>GLIMID4005</t>
  </si>
  <si>
    <t>Archana Reddy MED Int Med Infectious Dis GL Only</t>
  </si>
  <si>
    <t>GLLSAP4004</t>
  </si>
  <si>
    <t>Donald G Castanien SPANISH And PORTUGUESE GL Only</t>
  </si>
  <si>
    <t>GLMPSY4003</t>
  </si>
  <si>
    <t>Marlene Mirassou MED Psychiatry And Behav Sci GL Only</t>
  </si>
  <si>
    <t>GLAPLS4002</t>
  </si>
  <si>
    <t>Steffen Abel PLANT SCIENCES GL Only</t>
  </si>
  <si>
    <t>GLLNAS4001</t>
  </si>
  <si>
    <t>Ines Hernandez Avila NATIVE AMERICAN STUDIES GL Only</t>
  </si>
  <si>
    <t>GLMPED4000</t>
  </si>
  <si>
    <t>Elizabeth Hammel MED Pediatrics GL Only</t>
  </si>
  <si>
    <t>GLMANS3999</t>
  </si>
  <si>
    <t>Orode Badakhsh MED Anesth And Pain Medicine GL Only</t>
  </si>
  <si>
    <t>GLLSTA3998</t>
  </si>
  <si>
    <t>Jane Ling Wang STATISTICS GL Only</t>
  </si>
  <si>
    <t>GLVHFS3997</t>
  </si>
  <si>
    <t>Robert Moeller CA ANIMAL HLTH And FOOD SAFETY LAB GL Only</t>
  </si>
  <si>
    <t>GLIMHP3996</t>
  </si>
  <si>
    <t>Ivonne Eliana Martinez MED Int Med Hospitalist GL Only</t>
  </si>
  <si>
    <t>GLEECE3995</t>
  </si>
  <si>
    <t>Hussain Al Asaad ELECT And COMP ENGR GL Only</t>
  </si>
  <si>
    <t>GLMINT3994</t>
  </si>
  <si>
    <t>Elaine Silver MED Int Med Admin GL Only</t>
  </si>
  <si>
    <t>GLABAE3993</t>
  </si>
  <si>
    <t>James Rumsey BIOLOGICAL And AG ENGINEERING GL Only</t>
  </si>
  <si>
    <t>GLMFCM3992</t>
  </si>
  <si>
    <t>Sarah Marshall MED Family And Community Med GL Only</t>
  </si>
  <si>
    <t>GLMOTO3991</t>
  </si>
  <si>
    <t>Andrew Birkeland MED Otolaryngology GL Only</t>
  </si>
  <si>
    <t>GLMFCM3990</t>
  </si>
  <si>
    <t>Anika Godhwani MED Family And Community Med GL Only</t>
  </si>
  <si>
    <t>GLMORT3989</t>
  </si>
  <si>
    <t>Eric Klineberg MED Orthopaedic Surgery GL Only</t>
  </si>
  <si>
    <t>GLMPED3988</t>
  </si>
  <si>
    <t>Oleg Vayner MED Pediatrics GL Only</t>
  </si>
  <si>
    <t>GLMANS3987</t>
  </si>
  <si>
    <t>Reihaneh Forghany MED Anesth And Pain Medicine GL Only</t>
  </si>
  <si>
    <t>GLLLAW3986</t>
  </si>
  <si>
    <t>John Oakley SCHOOL OF LAW GL Only</t>
  </si>
  <si>
    <t>GLLSOC3985</t>
  </si>
  <si>
    <t>Carole Joffe SOCIOLOGY GL Only</t>
  </si>
  <si>
    <t>GLAENM3984</t>
  </si>
  <si>
    <t>Robert Page ENTOMOLOGY NEMATOLOGY GL Only</t>
  </si>
  <si>
    <t>GLMFCM3983</t>
  </si>
  <si>
    <t>Bruce Greenberg MED Family And Community Med GL Only</t>
  </si>
  <si>
    <t>GLLECN3982</t>
  </si>
  <si>
    <t>Monica Singhal ECONOMICS GL Only</t>
  </si>
  <si>
    <t>GLMERM3981</t>
  </si>
  <si>
    <t>Michael Luszczak MED Emergency Medicine GL Only</t>
  </si>
  <si>
    <t>GLIMEN3980</t>
  </si>
  <si>
    <t>Craig Smith MED Int Med Endocrinology GL Only</t>
  </si>
  <si>
    <t>GLMNEU3979</t>
  </si>
  <si>
    <t>Piero Verro MED Neurology GL Only</t>
  </si>
  <si>
    <t>GLDEDU3978</t>
  </si>
  <si>
    <t>Emily D N Montgomery EDUCATION GL Only</t>
  </si>
  <si>
    <t>GLLCHE3977</t>
  </si>
  <si>
    <t>Warren Musker CHEMISTRY GL Only</t>
  </si>
  <si>
    <t>GLIMRH3976</t>
  </si>
  <si>
    <t>James Castles MED Int Med Allergy GL Only</t>
  </si>
  <si>
    <t>GLLSOC3975</t>
  </si>
  <si>
    <t>John Walton SOCIOLOGY GL Only</t>
  </si>
  <si>
    <t>GLLCHE3974</t>
  </si>
  <si>
    <t>Michael Toney CHEMISTRY GL Only</t>
  </si>
  <si>
    <t>GLAANS3973</t>
  </si>
  <si>
    <t>Dietmar Kueltz ANIMAL SCIENCE GL Only</t>
  </si>
  <si>
    <t>GLMFCM3972</t>
  </si>
  <si>
    <t>Andrew Smith MED Family And Community Med GL Only</t>
  </si>
  <si>
    <t>GLMEPM3971</t>
  </si>
  <si>
    <t>James Beaumont MED Public Health Sciences GL Only</t>
  </si>
  <si>
    <t>GLMNEU3970</t>
  </si>
  <si>
    <t>David Pleasure MED Neurology GL Only</t>
  </si>
  <si>
    <t>GLACHE3969</t>
  </si>
  <si>
    <t>L V Harper HUMAN ECOLOGY GL Only</t>
  </si>
  <si>
    <t>GLIMHP3968</t>
  </si>
  <si>
    <t>Jamie Lynn Metcalfe MED Int Med Hospitalist GL Only</t>
  </si>
  <si>
    <t>GLALAW3967</t>
  </si>
  <si>
    <t>E Epstein LAND AIR And WATER RESOURCES GL Only</t>
  </si>
  <si>
    <t>GLMPSY3966</t>
  </si>
  <si>
    <t>Srihari Bangalore MED Psychiatry And Behav Sci GL Only</t>
  </si>
  <si>
    <t>GLACHE3965</t>
  </si>
  <si>
    <t>Anjali C Gupta HUMAN ECOLOGY GL Only</t>
  </si>
  <si>
    <t>GLMPHA3964</t>
  </si>
  <si>
    <t>Larry Stark MED Pharmacology GL Only</t>
  </si>
  <si>
    <t>GLMCEL3963</t>
  </si>
  <si>
    <t>Andrew Hendrickx MED Cell Biology And Human Anat GL Only</t>
  </si>
  <si>
    <t>GLACHE3962</t>
  </si>
  <si>
    <t>Lisa S Miller HUMAN ECOLOGY GL Only</t>
  </si>
  <si>
    <t>GLLGAR3961</t>
  </si>
  <si>
    <t>F Sammern Frankenegg GERMAN And RUSSIAN GL Only</t>
  </si>
  <si>
    <t>GLMPED3960</t>
  </si>
  <si>
    <t>Sherzana Sunderji MED Pediatrics GL Only</t>
  </si>
  <si>
    <t>GLMOBG3959</t>
  </si>
  <si>
    <t>L Elaine Waetjen MED Obstetrics And Gynecology GL Only</t>
  </si>
  <si>
    <t>GLMOBG3957</t>
  </si>
  <si>
    <t>James Overstreet MED Obstetrics And Gynecology GL Only</t>
  </si>
  <si>
    <t>GLLHIS3956</t>
  </si>
  <si>
    <t>Stacy Fahrenthold HISTORY GL Only</t>
  </si>
  <si>
    <t>GLLMAT3955</t>
  </si>
  <si>
    <t>D Mead MATHEMATICS GL Only</t>
  </si>
  <si>
    <t>GLMERM3954</t>
  </si>
  <si>
    <t>Andrew Wong MED Emergency Medicine GL Only</t>
  </si>
  <si>
    <t>GLEECE3953</t>
  </si>
  <si>
    <t>Herman Fink ELECT And COMP ENGR GL Only</t>
  </si>
  <si>
    <t>GLLEAL3952</t>
  </si>
  <si>
    <t>Yoko Kato EAST ASIAN LANG And CULTURES GL Only</t>
  </si>
  <si>
    <t>GLIMKT3951</t>
  </si>
  <si>
    <t>Mehul Gandhi MED INT MED KIDNEY TRANSPLANT GL Only</t>
  </si>
  <si>
    <t>GLMNSG3950</t>
  </si>
  <si>
    <t>Orin Bloch MED Neurological Surgery GL Only</t>
  </si>
  <si>
    <t>GLMPSY3949</t>
  </si>
  <si>
    <t>Scott M Fishman MED Psychiatry And Behav Sci GL Only</t>
  </si>
  <si>
    <t>GLLPOL3948</t>
  </si>
  <si>
    <t>Bradford S Jones POLITICAL SCIENCE GL Only</t>
  </si>
  <si>
    <t>GLLEPS3947</t>
  </si>
  <si>
    <t>Dawn Sumner EARTH And PLANETARY SCIENCES GL Only</t>
  </si>
  <si>
    <t>GLMNEU3946</t>
  </si>
  <si>
    <t>Loren Alving MED Neurology GL Only</t>
  </si>
  <si>
    <t>GLMERM3945</t>
  </si>
  <si>
    <t>Garen Wintemute MED Emergency Medicine GL Only</t>
  </si>
  <si>
    <t>GLMPAT3944</t>
  </si>
  <si>
    <t>Denis Dwyre MED Pathology And Lab Medicine GL Only</t>
  </si>
  <si>
    <t>GLACHE3943</t>
  </si>
  <si>
    <t>Brett Milligan HUMAN ECOLOGY GL Only</t>
  </si>
  <si>
    <t>GLLLIN3942</t>
  </si>
  <si>
    <t>Wilbur Benware LINGUISTICS GL Only</t>
  </si>
  <si>
    <t>GLAWFC3941</t>
  </si>
  <si>
    <t>Don Erman WILDLIFE And FISHERIES BIOLOGY GL Only</t>
  </si>
  <si>
    <t>GLLLAW3940</t>
  </si>
  <si>
    <t>Margaret Durkin LAW LIBRARY GL Only</t>
  </si>
  <si>
    <t>GLMSUR3939</t>
  </si>
  <si>
    <t>Richard Bold MED Surgery GL Only</t>
  </si>
  <si>
    <t>GLMPMR3938</t>
  </si>
  <si>
    <t>Erik Henricson MED Physical Medicine And Rehab GL Only</t>
  </si>
  <si>
    <t>GLBEVE3937</t>
  </si>
  <si>
    <t>Marcel Rejmanek EVOLUTION And ECOLOGY GL Only</t>
  </si>
  <si>
    <t>GLLHIS3936</t>
  </si>
  <si>
    <t>John Smolenski HISTORY GL Only</t>
  </si>
  <si>
    <t>GLMSUR3935</t>
  </si>
  <si>
    <t>Richard Perez MED Surgery GL Only</t>
  </si>
  <si>
    <t>GLBMCB3934</t>
  </si>
  <si>
    <t>Carl Schmid MOLECULAR And CELLULAR BIO GL Only</t>
  </si>
  <si>
    <t>GLLSTA3933</t>
  </si>
  <si>
    <t>David Lang STATISTICS GL Only</t>
  </si>
  <si>
    <t>GLBPLB3932</t>
  </si>
  <si>
    <t>Richard Falk PLANT BIOLOGY GL Only</t>
  </si>
  <si>
    <t>GLIMCA3930</t>
  </si>
  <si>
    <t>Imo Ebong MED INT MED CARDIOLOGY GL Only</t>
  </si>
  <si>
    <t>GLLECN3929</t>
  </si>
  <si>
    <t>Klaus Nehring ECONOMICS GL Only</t>
  </si>
  <si>
    <t>GLVAPC3928</t>
  </si>
  <si>
    <t>Marcelo Kuroda VM ANAT PHYSIO And CELL BIOLOGY GL Only</t>
  </si>
  <si>
    <t>GLMFCM3927</t>
  </si>
  <si>
    <t>William Entwistle MED Family And Community Med GL Only</t>
  </si>
  <si>
    <t>GLLPOL3926</t>
  </si>
  <si>
    <t>Shalini Satkunanandan POLITICAL SCIENCE GL Only</t>
  </si>
  <si>
    <t>GLECEE3925</t>
  </si>
  <si>
    <t>Mark Rashid CIVIL And ENVIRONMENTAL ENGR GL Only</t>
  </si>
  <si>
    <t>GLMSUR3924</t>
  </si>
  <si>
    <t>Gregory Jurkovich MED Surgery GL Only</t>
  </si>
  <si>
    <t>GLAPLS3923</t>
  </si>
  <si>
    <t>Johann Lieth PLANT SCIENCES GL Only</t>
  </si>
  <si>
    <t>GLAFST3922</t>
  </si>
  <si>
    <t>John Krochta FOOD SCIENCE And TECHNOLOGY GL Only</t>
  </si>
  <si>
    <t>GLLMAT3921</t>
  </si>
  <si>
    <t>Yonggyu Lee MATHEMATICS GL Only</t>
  </si>
  <si>
    <t>GLIMHP3920</t>
  </si>
  <si>
    <t>Elena Kret Sudjian MED Int Med Hospitalist GL Only</t>
  </si>
  <si>
    <t>GLLMAT3919</t>
  </si>
  <si>
    <t>Joel Hass MATHEMATICS GL Only</t>
  </si>
  <si>
    <t>GLNURS3918</t>
  </si>
  <si>
    <t>Ester Apesoa Varano School of Nursing GL Only</t>
  </si>
  <si>
    <t>GLBMCB3917</t>
  </si>
  <si>
    <t>Sean Burgess MOLECULAR And CELLULAR BIO GL Only</t>
  </si>
  <si>
    <t>GLMPED3916</t>
  </si>
  <si>
    <t>Blair Colwell MED Pediatrics GL Only</t>
  </si>
  <si>
    <t>GLVVSR3915</t>
  </si>
  <si>
    <t>Scott Katzman VM SURGRAD SCIENCE GL Only</t>
  </si>
  <si>
    <t>GLLIBR3914</t>
  </si>
  <si>
    <t>Elaine Franco UCDLIBRARY GL Only</t>
  </si>
  <si>
    <t>GLDEDU3913</t>
  </si>
  <si>
    <t>Darnel Degand EDUCATION GL Only</t>
  </si>
  <si>
    <t>GLACHE3912</t>
  </si>
  <si>
    <t>William Lacy HUMAN ECOLOGY GL Only</t>
  </si>
  <si>
    <t>GLACHE3911</t>
  </si>
  <si>
    <t>Alvin Sokolow HUMAN ECOLOGY GL Only</t>
  </si>
  <si>
    <t>GLBPLB3910</t>
  </si>
  <si>
    <t>Neelima Sinha PLANT BIOLOGY GL Only</t>
  </si>
  <si>
    <t>GLDEDU3909</t>
  </si>
  <si>
    <t>Bridget A Crenshaw Mabunga EDUCATION GL Only</t>
  </si>
  <si>
    <t>GLIMHO3908</t>
  </si>
  <si>
    <t>Elaine Kaime MED Int Med HEMONC GL Only</t>
  </si>
  <si>
    <t>GLAMCB3907</t>
  </si>
  <si>
    <t>James Clegg AG MOLECULAR And CELLULAR BIO GL Only</t>
  </si>
  <si>
    <t>GLABAE3906</t>
  </si>
  <si>
    <t>Raul Piedrahita BIOLOGICAL And AG ENGINEERING GL Only</t>
  </si>
  <si>
    <t>GLIMID3905</t>
  </si>
  <si>
    <t>Stuart Cohen MED Int Med Infectious Dis GL Only</t>
  </si>
  <si>
    <t>GLMINT3904</t>
  </si>
  <si>
    <t>Debora Paterniti MED Internal Medicine GL Only</t>
  </si>
  <si>
    <t>GLIMGI3903</t>
  </si>
  <si>
    <t>Shiro Urayama MED Int Med Gastroenterology GL Only</t>
  </si>
  <si>
    <t>GLMNSG3902</t>
  </si>
  <si>
    <t>Bruce Lyeth MED Neurological Surgery GL Only</t>
  </si>
  <si>
    <t>GLMOBG3901</t>
  </si>
  <si>
    <t>Duane Townsend MED Obstetrics And Gynecology GL Only</t>
  </si>
  <si>
    <t>GLVPMI3900</t>
  </si>
  <si>
    <t>Bennie Osburn VM PATHOLOGY MICRO And IMMUN GL Only</t>
  </si>
  <si>
    <t>GLAPLS3899</t>
  </si>
  <si>
    <t>Don Durzan PLANT SCIENCES GL Only</t>
  </si>
  <si>
    <t>GLMRAD3898</t>
  </si>
  <si>
    <t>Dillon Chen MED Radiology GL Only</t>
  </si>
  <si>
    <t>GLAPLS3897</t>
  </si>
  <si>
    <t>Edward Brummer PLANT SCIENCES GL Only</t>
  </si>
  <si>
    <t>GLLCDM3896</t>
  </si>
  <si>
    <t>Sarah Anderson CINEMA And DIGITAL MEDIA GL Only</t>
  </si>
  <si>
    <t>GLVPHR3895</t>
  </si>
  <si>
    <t>Rodrigo Gallardo VM POPULATION HLTH And REPROD GL Only</t>
  </si>
  <si>
    <t>GLALAW3894</t>
  </si>
  <si>
    <t>Adele Igel LAND AIR And WATER RESOURCES GL Only</t>
  </si>
  <si>
    <t>GLMSUR3893</t>
  </si>
  <si>
    <t>David Dawson MED Surgery GL Only</t>
  </si>
  <si>
    <t>GLMRAD3892</t>
  </si>
  <si>
    <t>Satinder Pal Khera MED Radiology GL Only</t>
  </si>
  <si>
    <t>GLLIBR3891</t>
  </si>
  <si>
    <t>Opritsa Popa UCDLIBRARY GL Only</t>
  </si>
  <si>
    <t>GLIMHO3890</t>
  </si>
  <si>
    <t>Mili Arora MED Int Med HEMONC GL Only</t>
  </si>
  <si>
    <t>GLLREL3889</t>
  </si>
  <si>
    <t>Meaghan Okeefe RELIGIOUS STUDIES GL Only</t>
  </si>
  <si>
    <t>GLVAPC3888</t>
  </si>
  <si>
    <t>Kent Pinkerton VM ANAT PHYSIO And CELL BIOLOGY GL Only</t>
  </si>
  <si>
    <t>GLEMAE3887</t>
  </si>
  <si>
    <t>Ralph Aldredge MECHANICAL And AEROSPACE ENGR GL Only</t>
  </si>
  <si>
    <t>GLLCHE3886</t>
  </si>
  <si>
    <t>Louise Berben CHEMISTRY GL Only</t>
  </si>
  <si>
    <t>GLLLAW3885</t>
  </si>
  <si>
    <t>Lawrence Brown SCHOOL OF LAW GL Only</t>
  </si>
  <si>
    <t>GLMEPM3884</t>
  </si>
  <si>
    <t>Mark Carroll MED Public Health Sciences GL Only</t>
  </si>
  <si>
    <t>GLLCHI3883</t>
  </si>
  <si>
    <t>Natalia Ines Deeb Sossa CHICANO STUDIES GL Only</t>
  </si>
  <si>
    <t>GLLPSC3882</t>
  </si>
  <si>
    <t>Brian Wiltgen PSYCHOLOGY GL Only</t>
  </si>
  <si>
    <t>GLLCDM3881</t>
  </si>
  <si>
    <t>Lynn Hershman CINEMA And DIGITAL MEDIA GL Only</t>
  </si>
  <si>
    <t>GLMORT3880</t>
  </si>
  <si>
    <t>Candice Mcdaniel MED Orthopaedic Surgery GL Only</t>
  </si>
  <si>
    <t>GLAPPA3879</t>
  </si>
  <si>
    <t>Robert Webster PLANT PATHOLOGY GL Only</t>
  </si>
  <si>
    <t>GLBMMG3878</t>
  </si>
  <si>
    <t>John Roth MICROBIOLOGY And MOLEC GENETICS GL Only</t>
  </si>
  <si>
    <t>GLANUT3877</t>
  </si>
  <si>
    <t>Marjorie Haskell NUTRITION GL Only</t>
  </si>
  <si>
    <t>GLAPPA3876</t>
  </si>
  <si>
    <t>Krishna Subbarao PLANT PATHOLOGY GL Only</t>
  </si>
  <si>
    <t>GLMPED3875</t>
  </si>
  <si>
    <t>Maha Haddad MED Pediatrics GL Only</t>
  </si>
  <si>
    <t>GLMERM3874</t>
  </si>
  <si>
    <t>Aimee Moulin MED Emergency Medicine GL Only</t>
  </si>
  <si>
    <t>GLLCLA3873</t>
  </si>
  <si>
    <t>Allan Charlayne CLASSICS GL Only</t>
  </si>
  <si>
    <t>GLAPLS3872</t>
  </si>
  <si>
    <t>Bruce Lampinen PLANT SCIENCES GL Only</t>
  </si>
  <si>
    <t>GLAFST3871</t>
  </si>
  <si>
    <t>Glen Fox FOOD SCIENCE And TECHNOLOGY GL Only</t>
  </si>
  <si>
    <t>GLAENM3870</t>
  </si>
  <si>
    <t>Penelope Gullan ENTOMOLOGY NEMATOLOGY GL Only</t>
  </si>
  <si>
    <t>GLLECN3869</t>
  </si>
  <si>
    <t>Christopher Meissner ECONOMICS GL Only</t>
  </si>
  <si>
    <t>GLAPLS3868</t>
  </si>
  <si>
    <t>Jagdish Ladha PLANT SCIENCES GL Only</t>
  </si>
  <si>
    <t>GLLSTA3867</t>
  </si>
  <si>
    <t>Bala Rajaratnam STATISTICS GL Only</t>
  </si>
  <si>
    <t>GLLECN3866</t>
  </si>
  <si>
    <t>Anujit Chakraborty ECONOMICS GL Only</t>
  </si>
  <si>
    <t>GLMPED3865</t>
  </si>
  <si>
    <t>Abigail Fruzza MED Pediatrics GL Only</t>
  </si>
  <si>
    <t>GLLPSC3864</t>
  </si>
  <si>
    <t>Petr Janata PSYCHOLOGY GL Only</t>
  </si>
  <si>
    <t>GLLMUS3863</t>
  </si>
  <si>
    <t>Donald F Roth MUSIC GL Only</t>
  </si>
  <si>
    <t>GLLENL3862</t>
  </si>
  <si>
    <t>Robert Hopkins ENGLISH GL Only</t>
  </si>
  <si>
    <t>GLEMAE3861</t>
  </si>
  <si>
    <t>Dean Karnopp MECHANICAL And AEROSPACE ENGR GL Only</t>
  </si>
  <si>
    <t>GLAANS3860</t>
  </si>
  <si>
    <t>Thomas Adams ANIMAL SCIENCE GL Only</t>
  </si>
  <si>
    <t>GLMURO3859</t>
  </si>
  <si>
    <t>Ernest Lewis MED Urologic Surgery GL Only</t>
  </si>
  <si>
    <t>GLAPLS3858</t>
  </si>
  <si>
    <t>Joseph Ditomaso PLANT SCIENCES GL Only</t>
  </si>
  <si>
    <t>GLMPED3857</t>
  </si>
  <si>
    <t>Deborah Stewart MED Pediatrics GL Only</t>
  </si>
  <si>
    <t>GLEECE3856</t>
  </si>
  <si>
    <t>Shih Ho Wang ELECT And COMP ENGR GL Only</t>
  </si>
  <si>
    <t>GLMFCM3855</t>
  </si>
  <si>
    <t>Christopher Grover MED Family And Community Med GL Only</t>
  </si>
  <si>
    <t>GLBNPB3854</t>
  </si>
  <si>
    <t>Jochen Ditterich NEURO PHYSIO And BEHAVIOR GL Only</t>
  </si>
  <si>
    <t>GLAWFC3853</t>
  </si>
  <si>
    <t>James Hobbs WILDLIFE And FISHERIES BIOLOGY GL Only</t>
  </si>
  <si>
    <t>GLLASA3852</t>
  </si>
  <si>
    <t>George Kagiwada ASIAN AMERICAN GL Only</t>
  </si>
  <si>
    <t>GLBNPB3851</t>
  </si>
  <si>
    <t>Leo Chalupa NEURO PHYSIO And BEHAVIOR GL Only</t>
  </si>
  <si>
    <t>GLLUWP3850</t>
  </si>
  <si>
    <t>Katherine Gossett UNIVERSITY WRITING PROGRAM GL Only</t>
  </si>
  <si>
    <t>GLMHPH3849</t>
  </si>
  <si>
    <t>Vladimir Yarov Yarovoy MED Physiology And Membrane Biol GL Only</t>
  </si>
  <si>
    <t>GLMCEL3848</t>
  </si>
  <si>
    <t>Fernando Fierro MED Cell Biology And Human Anat GL Only</t>
  </si>
  <si>
    <t>GLECSE3847</t>
  </si>
  <si>
    <t>Phillip Rogaway ENGR COMPUTER SCIENCE GL Only</t>
  </si>
  <si>
    <t>GLECSE3846</t>
  </si>
  <si>
    <t>Aditya Thakur ENGR COMPUTER SCIENCE GL Only</t>
  </si>
  <si>
    <t>GLAMCB3845</t>
  </si>
  <si>
    <t>Irwin Segel AG MOLECULAR And CELLULAR BIO GL Only</t>
  </si>
  <si>
    <t>GLADNO3844</t>
  </si>
  <si>
    <t>Nicelma King AGR And ENV SCI DEANS OFFICE GL Only</t>
  </si>
  <si>
    <t>GLIMCA3843</t>
  </si>
  <si>
    <t>Themis Yiaslas MED INT MED CARDIOLOGY GL Only</t>
  </si>
  <si>
    <t>GLMPAT3842</t>
  </si>
  <si>
    <t>John Graff MED Pathology And Lab Medicine GL Only</t>
  </si>
  <si>
    <t>GLLANT3841</t>
  </si>
  <si>
    <t>Timothy Weaver ANTHROPOLOGY GL Only</t>
  </si>
  <si>
    <t>GLIMPM3840</t>
  </si>
  <si>
    <t>Timothy Albertson MED Int Med Pulmonary GL Only</t>
  </si>
  <si>
    <t>GLIMNE3839</t>
  </si>
  <si>
    <t>George Kaysen MED Int Med Nephrology GL Only</t>
  </si>
  <si>
    <t>GLVVME3838</t>
  </si>
  <si>
    <t>David Sanchez Migallon Guzman VM MEDICINE And EPIDEMIOLOGY GL Only</t>
  </si>
  <si>
    <t>GLMFCM3837</t>
  </si>
  <si>
    <t>John Paik Tesch MED Family And Community Med GL Only</t>
  </si>
  <si>
    <t>GLAPLS3836</t>
  </si>
  <si>
    <t>Bruce Linquist PLANT SCIENCES GL Only</t>
  </si>
  <si>
    <t>GLAANS3835</t>
  </si>
  <si>
    <t>Michael Mienaltowski ANIMAL SCIENCE GL Only</t>
  </si>
  <si>
    <t>GLLCOM3834</t>
  </si>
  <si>
    <t>Timothy Parrish COMPARATIVE LITERATURE GL Only</t>
  </si>
  <si>
    <t>GLVMTH3833</t>
  </si>
  <si>
    <t>Mary Lassaline VET MED TEACHING HOSPITAL GL Only</t>
  </si>
  <si>
    <t>GLAANS3832</t>
  </si>
  <si>
    <t>Francine Bradley ANIMAL SCIENCE GL Only</t>
  </si>
  <si>
    <t>GLMPAT3831</t>
  </si>
  <si>
    <t>Richard Levenson MED Pathology And Lab Medicine GL Only</t>
  </si>
  <si>
    <t>GLLREL3830</t>
  </si>
  <si>
    <t>Mairaj Syed RELIGIOUS STUDIES GL Only</t>
  </si>
  <si>
    <t>GLMPSY3829</t>
  </si>
  <si>
    <t>Mark Edelstein MED Psychiatry And Behav Sci GL Only</t>
  </si>
  <si>
    <t>GLMNEU3828</t>
  </si>
  <si>
    <t>Ge Xiong MED Neurology GL Only</t>
  </si>
  <si>
    <t>GLGSM13827</t>
  </si>
  <si>
    <t>Huy Tran GRADUATE SCHOOL OF MANAGEMENT GL Only</t>
  </si>
  <si>
    <t>GLIMCA3826</t>
  </si>
  <si>
    <t>Ezra Amsterdam MED INT MED CARDIOLOGY GL Only</t>
  </si>
  <si>
    <t>GLIMGI3825</t>
  </si>
  <si>
    <t>Juan Carlos Garcia MED Int Med Gastroenterology GL Only</t>
  </si>
  <si>
    <t>GLBNPB3824</t>
  </si>
  <si>
    <t>Barbara Horwitz NEURO PHYSIO And BEHAVIOR GL Only</t>
  </si>
  <si>
    <t>GLMRAD3823</t>
  </si>
  <si>
    <t>Ramit Lamba MED Radiology GL Only</t>
  </si>
  <si>
    <t>GLGSM13822</t>
  </si>
  <si>
    <t>Kay Peters GRADUATE SCHOOL OF MANAGEMENT GL Only</t>
  </si>
  <si>
    <t>GLLMAT3821</t>
  </si>
  <si>
    <t>John Challenor MATHEMATICS GL Only</t>
  </si>
  <si>
    <t>GLLSTA3820</t>
  </si>
  <si>
    <t>Robert Shumway STATISTICS GL Only</t>
  </si>
  <si>
    <t>GLMANS3819</t>
  </si>
  <si>
    <t>Peter Moore MED Anesth And Pain Medicine GL Only</t>
  </si>
  <si>
    <t>GLLUWP3818</t>
  </si>
  <si>
    <t>Matthew Oliver UNIVERSITY WRITING PROGRAM GL Only</t>
  </si>
  <si>
    <t>GLLCHE3817</t>
  </si>
  <si>
    <t>Donald Land CHEMISTRY GL Only</t>
  </si>
  <si>
    <t>GLANUT3816</t>
  </si>
  <si>
    <t>Peng Ji NUTRITION GL Only</t>
  </si>
  <si>
    <t>GLVVME3815</t>
  </si>
  <si>
    <t>Esteban Soto Martinez VM MEDICINE And EPIDEMIOLOGY GL Only</t>
  </si>
  <si>
    <t>GLIMHP3814</t>
  </si>
  <si>
    <t>Jaimie Chih Lan Wu Lanzafame MED Int Med Hospitalist GL Only</t>
  </si>
  <si>
    <t>GLLDRA3813</t>
  </si>
  <si>
    <t>John Iacovelli THEATRE And DANCE GL Only</t>
  </si>
  <si>
    <t>GLLPOL3812</t>
  </si>
  <si>
    <t>Lauren Young POLITICAL SCIENCE GL Only</t>
  </si>
  <si>
    <t>GLIMGM3811</t>
  </si>
  <si>
    <t>Kirti Malhotra MED Int Med Genl Medicine GL Only</t>
  </si>
  <si>
    <t>GLMORT3810</t>
  </si>
  <si>
    <t>Michael Fry MED Orthopaedic Surgery GL Only</t>
  </si>
  <si>
    <t>GLMRAD3809</t>
  </si>
  <si>
    <t>Farhad Farzanegan MED Radiology GL Only</t>
  </si>
  <si>
    <t>GLMANS3808</t>
  </si>
  <si>
    <t>Amrik Singh MED Anesth And Pain Medicine GL Only</t>
  </si>
  <si>
    <t>GLLCOM3807</t>
  </si>
  <si>
    <t>Juliana Schiesari COMPARATIVE LITERATURE GL Only</t>
  </si>
  <si>
    <t>GLIMHP3806</t>
  </si>
  <si>
    <t>Lucy Z Shi MED Int Med Hospitalist GL Only</t>
  </si>
  <si>
    <t>GLLPSC3805</t>
  </si>
  <si>
    <t>Robert Murphey PSYCHOLOGY GL Only</t>
  </si>
  <si>
    <t>GLNURS3804</t>
  </si>
  <si>
    <t>Laura Van Auker School of Nursing GL Only</t>
  </si>
  <si>
    <t>GLMPAT3803</t>
  </si>
  <si>
    <t>Yu Jui Wan MED Pathology And Lab Medicine GL Only</t>
  </si>
  <si>
    <t>GLEECE3802</t>
  </si>
  <si>
    <t>Stephen Lewis ELECT And COMP ENGR GL Only</t>
  </si>
  <si>
    <t>GLLCHE3801</t>
  </si>
  <si>
    <t>Clyde Mccurdy CHEMISTRY GL Only</t>
  </si>
  <si>
    <t>GLLCHE3800</t>
  </si>
  <si>
    <t>David Olson CHEMISTRY GL Only</t>
  </si>
  <si>
    <t>GLIMHP3799</t>
  </si>
  <si>
    <t>Stephanie Y Lee MED Int Med Hospitalist GL Only</t>
  </si>
  <si>
    <t>GLECSE3798</t>
  </si>
  <si>
    <t>Kristian Stevens ENGR COMPUTER SCIENCE GL Only</t>
  </si>
  <si>
    <t>GLMPSY3797</t>
  </si>
  <si>
    <t>Susan Flynn MED Psychiatry And Behav Sci GL Only</t>
  </si>
  <si>
    <t>GLIMRH3796</t>
  </si>
  <si>
    <t>Nayoung Kim MED Int Med Allergy GL Only</t>
  </si>
  <si>
    <t>GLMPED3795</t>
  </si>
  <si>
    <t>Jonathan Thygeson MED Pediatrics GL Only</t>
  </si>
  <si>
    <t>GLECEE3794</t>
  </si>
  <si>
    <t>Michael Zhang CIVIL And ENVIRONMENTAL ENGR GL Only</t>
  </si>
  <si>
    <t>GLLECN3793</t>
  </si>
  <si>
    <t>Katherine A Eriksson ECONOMICS GL Only</t>
  </si>
  <si>
    <t>GLIMRH3792</t>
  </si>
  <si>
    <t>Christopher Chang MED Int Med Rheumatology GL Only</t>
  </si>
  <si>
    <t>GLMPED3791</t>
  </si>
  <si>
    <t>Richard Wennberg MED Pediatrics GL Only</t>
  </si>
  <si>
    <t>GLLPOL3790</t>
  </si>
  <si>
    <t>Daniel Kono POLITICAL SCIENCE GL Only</t>
  </si>
  <si>
    <t>GLLCHE3789</t>
  </si>
  <si>
    <t>Neil Schore CHEMISTRY GL Only</t>
  </si>
  <si>
    <t>GLECHE3788</t>
  </si>
  <si>
    <t>Karen Mcdonald CHEMICAL ENGINEERING GL Only</t>
  </si>
  <si>
    <t>GLMPSY3787</t>
  </si>
  <si>
    <t>Aubyn Stahmer MED Psychiatry And Behav Sci GL Only</t>
  </si>
  <si>
    <t>GLVAPC3786</t>
  </si>
  <si>
    <t>Dorothy Gietzen VM ANAT PHYSIO And CELL BIOLOGY GL Only</t>
  </si>
  <si>
    <t>GLLLAW3785</t>
  </si>
  <si>
    <t>Ronald J Scholar SCHOOL OF LAW GL Only</t>
  </si>
  <si>
    <t>GLMURO3784</t>
  </si>
  <si>
    <t>Noah Canvasser MED Urologic Surgery GL Only</t>
  </si>
  <si>
    <t>GLMHPH3783</t>
  </si>
  <si>
    <t>Jon Sack MED Physiology And Membrane Biol GL Only</t>
  </si>
  <si>
    <t>GLEECE3782</t>
  </si>
  <si>
    <t>Vidal Algazi ELECT And COMP ENGR GL Only</t>
  </si>
  <si>
    <t>GLIMHO3781</t>
  </si>
  <si>
    <t>Helen Chow MED Int Med HEMONC GL Only</t>
  </si>
  <si>
    <t>GLEECE3780</t>
  </si>
  <si>
    <t>Sung Joo Ben Yoo ELECT And COMP ENGR GL Only</t>
  </si>
  <si>
    <t>GLIMHO3779</t>
  </si>
  <si>
    <t>Sam Mazj MED Int Med HEMONC GL Only</t>
  </si>
  <si>
    <t>GLLPHY3778</t>
  </si>
  <si>
    <t>Ramona Vogt PHYSICS GL Only</t>
  </si>
  <si>
    <t>GLMERM3777</t>
  </si>
  <si>
    <t>Josefina Borbon MED Emergency Medicine GL Only</t>
  </si>
  <si>
    <t>GLLENL3776</t>
  </si>
  <si>
    <t>Raymond Waddington ENGLISH GL Only</t>
  </si>
  <si>
    <t>GLLPHY3775</t>
  </si>
  <si>
    <t>Michael J Mulhearn PHYSICS GL Only</t>
  </si>
  <si>
    <t>GLLMUS3774</t>
  </si>
  <si>
    <t>Robert Bloch MUSIC GL Only</t>
  </si>
  <si>
    <t>GLMOPH3773</t>
  </si>
  <si>
    <t>Nandini Gandhi MED Eye Center GL Only</t>
  </si>
  <si>
    <t>GLLPHY3772</t>
  </si>
  <si>
    <t>Eduardo Higino Da Silva Neto PHYSICS GL Only</t>
  </si>
  <si>
    <t>GLAANS3771</t>
  </si>
  <si>
    <t>Payam Vahmani ANIMAL SCIENCE GL Only</t>
  </si>
  <si>
    <t>GLLSOC3770</t>
  </si>
  <si>
    <t>David Kyle SOCIOLOGY GL Only</t>
  </si>
  <si>
    <t>GLMPED3769</t>
  </si>
  <si>
    <t>Cherie Ginwalla MED Pediatrics GL Only</t>
  </si>
  <si>
    <t>GLECHE3768</t>
  </si>
  <si>
    <t>Stephen Whitaker CHEMICAL ENGINEERING GL Only</t>
  </si>
  <si>
    <t>GLVVME3767</t>
  </si>
  <si>
    <t>Ronald Hedrick VM MEDICINE And EPIDEMIOLOGY GL Only</t>
  </si>
  <si>
    <t>GLIMCA3766</t>
  </si>
  <si>
    <t>Kwame Atsina MED INT MED CARDIOLOGY GL Only</t>
  </si>
  <si>
    <t>GLLUWP3765</t>
  </si>
  <si>
    <t>Stephen Magagnini UNIVERSITY WRITING PROGRAM GL Only</t>
  </si>
  <si>
    <t>GLBMMG3764</t>
  </si>
  <si>
    <t>Kazuhiro Shiozaki MICROBIOLOGY And MOLEC GENETICS GL Only</t>
  </si>
  <si>
    <t>GLLMAT3763</t>
  </si>
  <si>
    <t>J Temple MATHEMATICS GL Only</t>
  </si>
  <si>
    <t>GLNURS3762</t>
  </si>
  <si>
    <t>Stephen Cavanagh School of Nursing GL Only</t>
  </si>
  <si>
    <t>GLMERM3761</t>
  </si>
  <si>
    <t>Jennifer Kristjansson MED Emergency Medicine GL Only</t>
  </si>
  <si>
    <t>GLMBIO3760</t>
  </si>
  <si>
    <t>Aiming Yu MED Biochem And Molecular Med GL Only</t>
  </si>
  <si>
    <t>GLMDER3759</t>
  </si>
  <si>
    <t>Yoshikazu Takada MED Dermatology GL Only</t>
  </si>
  <si>
    <t>GLALAW3758</t>
  </si>
  <si>
    <t>Kerri Steenwerth LAND AIR And WATER RESOURCES GL Only</t>
  </si>
  <si>
    <t>GLLUWP3757</t>
  </si>
  <si>
    <t>Marlene Clarke UNIVERSITY WRITING PROGRAM GL Only</t>
  </si>
  <si>
    <t>GLMPHA3756</t>
  </si>
  <si>
    <t>Yang Xiang MED Pharmacology GL Only</t>
  </si>
  <si>
    <t>GLLUWP3755</t>
  </si>
  <si>
    <t>Theresa Walsh UNIVERSITY WRITING PROGRAM GL Only</t>
  </si>
  <si>
    <t>GLAARE3753</t>
  </si>
  <si>
    <t>Aaron Smith AG And RESOURCE ECONOMICS GL Only</t>
  </si>
  <si>
    <t>GLVPMI3752</t>
  </si>
  <si>
    <t>Walter Boyce VM PATHOLOGY MICRO And IMMUN GL Only</t>
  </si>
  <si>
    <t>GLMERM3751</t>
  </si>
  <si>
    <t>Deborah Kim MED Emergency Medicine GL Only</t>
  </si>
  <si>
    <t>GLVVME3750</t>
  </si>
  <si>
    <t>Bradford Smith VM MEDICINE And EPIDEMIOLOGY GL Only</t>
  </si>
  <si>
    <t>GLLCDM3749</t>
  </si>
  <si>
    <t>Stephanie Boluk CINEMA And DIGITAL MEDIA GL Only</t>
  </si>
  <si>
    <t>GLLAMS3748</t>
  </si>
  <si>
    <t>Javier Arbona Homar AMERICAN STUDIES GL Only</t>
  </si>
  <si>
    <t>GLLCMN3747</t>
  </si>
  <si>
    <t>George Barnett COMMUNICATION GL Only</t>
  </si>
  <si>
    <t>GLIMCA3746</t>
  </si>
  <si>
    <t>Uma Srivatsa MED INT MED CARDIOLOGY GL Only</t>
  </si>
  <si>
    <t>GLGSM13745</t>
  </si>
  <si>
    <t>David Woodruff GRADUATE SCHOOL OF MANAGEMENT GL Only</t>
  </si>
  <si>
    <t>GLIMCT3744</t>
  </si>
  <si>
    <t>Mehrdad Abedi Med Int Med HMCTBMT GL Only</t>
  </si>
  <si>
    <t>GLMPED3743</t>
  </si>
  <si>
    <t>Robin Hansen MED Pediatrics GL Only</t>
  </si>
  <si>
    <t>GLMEPM3742</t>
  </si>
  <si>
    <t>Soad Hafez MED Public Health Sciences GL Only</t>
  </si>
  <si>
    <t>GLLCHE3741</t>
  </si>
  <si>
    <t>Ozcan Gulacar CHEMISTRY GL Only</t>
  </si>
  <si>
    <t>GLLGAR3740</t>
  </si>
  <si>
    <t>Winder Mcconnell GERMAN And RUSSIAN GL Only</t>
  </si>
  <si>
    <t>GLLNAS3739</t>
  </si>
  <si>
    <t>Martha Macri NATIVE AMERICAN STUDIES GL Only</t>
  </si>
  <si>
    <t>GLBPLB3738</t>
  </si>
  <si>
    <t>Venkatesan Sundaresan PLANT BIOLOGY GL Only</t>
  </si>
  <si>
    <t>GLLANT3737</t>
  </si>
  <si>
    <t>Tarik Elhaik ANTHROPOLOGY GL Only</t>
  </si>
  <si>
    <t>GLLENL3736</t>
  </si>
  <si>
    <t>Matthew Stratton ENGLISH GL Only</t>
  </si>
  <si>
    <t>GLMPAT3735</t>
  </si>
  <si>
    <t>David Unold MED Pathology And Lab Medicine GL Only</t>
  </si>
  <si>
    <t>GLEECE3734</t>
  </si>
  <si>
    <t>George Branner ELECT And COMP ENGR GL Only</t>
  </si>
  <si>
    <t>GLLLIN3733</t>
  </si>
  <si>
    <t>Almerindo Ojeda LINGUISTICS GL Only</t>
  </si>
  <si>
    <t>GLMPED3732</t>
  </si>
  <si>
    <t>Yvonne Otani MED Pediatrics GL Only</t>
  </si>
  <si>
    <t>GLLSTA3731</t>
  </si>
  <si>
    <t>Alexander Aue STATISTICS GL Only</t>
  </si>
  <si>
    <t>GLBNPB3730</t>
  </si>
  <si>
    <t>Chuck Fuller NEURO PHYSIO And BEHAVIOR GL Only</t>
  </si>
  <si>
    <t>GLMPED3729</t>
  </si>
  <si>
    <t>Anh Nguyen MED Pediatrics GL Only</t>
  </si>
  <si>
    <t>GLLDRA3728</t>
  </si>
  <si>
    <t>Peter Lichtenfels THEATRE And DANCE GL Only</t>
  </si>
  <si>
    <t>GLBMMG3727</t>
  </si>
  <si>
    <t>Rebecca Parales MICROBIOLOGY And MOLEC GENETICS GL Only</t>
  </si>
  <si>
    <t>GLALAW3726</t>
  </si>
  <si>
    <t>Ian Faloona LAND AIR And WATER RESOURCES GL Only</t>
  </si>
  <si>
    <t>GLDEDU3725</t>
  </si>
  <si>
    <t>Kevin Gee EDUCATION GL Only</t>
  </si>
  <si>
    <t>GLIMHO3724</t>
  </si>
  <si>
    <t>Kit Tam MED Int Med HEMONC GL Only</t>
  </si>
  <si>
    <t>GLAETX3723</t>
  </si>
  <si>
    <t>Matthew Wood ENVIRONMENTAL TOXICOLOGY GL Only</t>
  </si>
  <si>
    <t>GLLAST3722</t>
  </si>
  <si>
    <t>Youngsuk Suh ART And ART HISTORY GL Only</t>
  </si>
  <si>
    <t>GLIMCA3721</t>
  </si>
  <si>
    <t>Benjamin Stripe MED INT MED CARDIOLOGY GL Only</t>
  </si>
  <si>
    <t>GLMOTO3720</t>
  </si>
  <si>
    <t>Toby Steele MED Otolaryngology GL Only</t>
  </si>
  <si>
    <t>GLBEVE3719</t>
  </si>
  <si>
    <t>Harris Lewin EVOLUTION And ECOLOGY GL Only</t>
  </si>
  <si>
    <t>GLMSUR3718</t>
  </si>
  <si>
    <t>Victoria Lyo MED Surgery GL Only</t>
  </si>
  <si>
    <t>GLVVME3717</t>
  </si>
  <si>
    <t>Stanley L Marks VM MEDICINE And EPIDEMIOLOGY GL Only</t>
  </si>
  <si>
    <t>GLIMKT3716</t>
  </si>
  <si>
    <t>Ling Xin Chen MED INT MED KIDNEY TRANSPLANT GL Only</t>
  </si>
  <si>
    <t>GLMSUR3715</t>
  </si>
  <si>
    <t>Wayne Yamahata MED Surgery GL Only</t>
  </si>
  <si>
    <t>GLIMCA3714</t>
  </si>
  <si>
    <t>Amparo Villablanca MED INT MED CARDIOLOGY GL Only</t>
  </si>
  <si>
    <t>GLLMUS3713</t>
  </si>
  <si>
    <t>A Slawson MUSIC GL Only</t>
  </si>
  <si>
    <t>GLAFST3712</t>
  </si>
  <si>
    <t>Bwalya Lungu FOOD SCIENCE And TECHNOLOGY GL Only</t>
  </si>
  <si>
    <t>GLIMKT3711</t>
  </si>
  <si>
    <t>Yihung Huang MED INT MED KIDNEY TRANSPLANT GL Only</t>
  </si>
  <si>
    <t>GLMERM3710</t>
  </si>
  <si>
    <t>Ian Julie MED Emergency Medicine GL Only</t>
  </si>
  <si>
    <t>GLVVME3709</t>
  </si>
  <si>
    <t>Johanna Watson VM MEDICINE And EPIDEMIOLOGY GL Only</t>
  </si>
  <si>
    <t>GLACHE3708</t>
  </si>
  <si>
    <t>Heath Massey HUMAN ECOLOGY GL Only</t>
  </si>
  <si>
    <t>GLAPLS3707</t>
  </si>
  <si>
    <t>Kent Tyler PLANT SCIENCES GL Only</t>
  </si>
  <si>
    <t>GLMERM3706</t>
  </si>
  <si>
    <t>Samuel Turnipseed MED Emergency Medicine GL Only</t>
  </si>
  <si>
    <t>GLLMUS3705</t>
  </si>
  <si>
    <t>Anna Busse Berger MUSIC GL Only</t>
  </si>
  <si>
    <t>GLVAPC3704</t>
  </si>
  <si>
    <t>Colin Reardon VM ANAT PHYSIO And CELL BIOLOGY GL Only</t>
  </si>
  <si>
    <t>GLLDES3703</t>
  </si>
  <si>
    <t>Kathryn Sylva DEPARTMENT OF DESIGN GL Only</t>
  </si>
  <si>
    <t>GLLMUS3702</t>
  </si>
  <si>
    <t>Peter Nowlen MUSIC GL Only</t>
  </si>
  <si>
    <t>GLMSUR3701</t>
  </si>
  <si>
    <t>Earl F Wolfman MED Surgery GL Only</t>
  </si>
  <si>
    <t>GLECSE3700</t>
  </si>
  <si>
    <t>Raju Pandey ENGR COMPUTER SCIENCE GL Only</t>
  </si>
  <si>
    <t>GLVAPC3699</t>
  </si>
  <si>
    <t>Michael Bruss VM ANAT PHYSIO And CELL BIOLOGY GL Only</t>
  </si>
  <si>
    <t>GLLPOL3698</t>
  </si>
  <si>
    <t>Larry Wade POLITICAL SCIENCE GL Only</t>
  </si>
  <si>
    <t>GLUOUT3697</t>
  </si>
  <si>
    <t>Joanna Regulska Global Affairs VPD Office GL Only</t>
  </si>
  <si>
    <t>GLVVME3696</t>
  </si>
  <si>
    <t>Douglas R Mader VM MEDICINE And EPIDEMIOLOGY GL Only</t>
  </si>
  <si>
    <t>GLVPMI3695</t>
  </si>
  <si>
    <t>Asli Mete VM PATHOLOGY MICRO And IMMUN GL Only</t>
  </si>
  <si>
    <t>GLMERM3694</t>
  </si>
  <si>
    <t>Russell Jones MED Emergency Medicine GL Only</t>
  </si>
  <si>
    <t>GLLAAS3693</t>
  </si>
  <si>
    <t>Kimberly Nettles Barcelon AFRICAN AMERICAN AFRICAN STDS GL Only</t>
  </si>
  <si>
    <t>GLMINT3692</t>
  </si>
  <si>
    <t>Dale Obrien MED Internal Medicine GL Only</t>
  </si>
  <si>
    <t>GLMPED3691</t>
  </si>
  <si>
    <t>Joanne Natale MED Pediatrics GL Only</t>
  </si>
  <si>
    <t>GLLSTS3690</t>
  </si>
  <si>
    <t>Jay Kahn SCIENCE And TECHNOLOGY STUDIES GL Only</t>
  </si>
  <si>
    <t>GLIMCT3689</t>
  </si>
  <si>
    <t>Joseph Tuscano Med Int Med HMCTBMT GL Only</t>
  </si>
  <si>
    <t>GLLSOC3688</t>
  </si>
  <si>
    <t>Caitlin Patler SOCIOLOGY GL Only</t>
  </si>
  <si>
    <t>GLMCAN3687</t>
  </si>
  <si>
    <t>Inderpreet Sekhon MED Int Med CNCR SPC Ligands GL Only</t>
  </si>
  <si>
    <t>GLMPAT3686</t>
  </si>
  <si>
    <t>Regina Gandour Edwards MED Pathology And Lab Medicine GL Only</t>
  </si>
  <si>
    <t>GLAENM3685</t>
  </si>
  <si>
    <t>Ian Grettenberger ENTOMOLOGY NEMATOLOGY GL Only</t>
  </si>
  <si>
    <t>GLADES3684</t>
  </si>
  <si>
    <t>Xiaoli Dong ENVIRONMENTAL SCIENCE And POLICY GL Only</t>
  </si>
  <si>
    <t>GLLLIN3683</t>
  </si>
  <si>
    <t>Mary Schleppegrell LINGUISTICS GL Only</t>
  </si>
  <si>
    <t>GLMPSY3682</t>
  </si>
  <si>
    <t>Jacqueline Crawley MED Psychiatry And Behav Sci GL Only</t>
  </si>
  <si>
    <t>GLMFCM3681</t>
  </si>
  <si>
    <t>Jason Auriemma MED Family And Community Med GL Only</t>
  </si>
  <si>
    <t>GLLSAP3680</t>
  </si>
  <si>
    <t>Diana Aramburu SPANISH And PORTUGUESE GL Only</t>
  </si>
  <si>
    <t>GLLMAT3679</t>
  </si>
  <si>
    <t>D Cutler MATHEMATICS GL Only</t>
  </si>
  <si>
    <t>GLIMCA3678</t>
  </si>
  <si>
    <t>Jeffrey Southard MED INT MED CARDIOLOGY GL Only</t>
  </si>
  <si>
    <t>GLMFCM3677</t>
  </si>
  <si>
    <t>Daniel Parker MED Family And Community Med GL Only</t>
  </si>
  <si>
    <t>GLVVSR3676</t>
  </si>
  <si>
    <t>Brian Leonard VM SURGRAD SCIENCE GL Only</t>
  </si>
  <si>
    <t>GLMFCM3675</t>
  </si>
  <si>
    <t>Derrick Chan MED Family And Community Med GL Only</t>
  </si>
  <si>
    <t>GLVAPC3674</t>
  </si>
  <si>
    <t>Lillian Cruz Orengo VM ANAT PHYSIO And CELL BIOLOGY GL Only</t>
  </si>
  <si>
    <t>GLLPHI3673</t>
  </si>
  <si>
    <t>Elaine Landry PHILOSOPHY GL Only</t>
  </si>
  <si>
    <t>GLLPHY3672</t>
  </si>
  <si>
    <t>Tucker Jones PHYSICS GL Only</t>
  </si>
  <si>
    <t>GLMERM3671</t>
  </si>
  <si>
    <t>Samuel Clarke MED Emergency Medicine GL Only</t>
  </si>
  <si>
    <t>GLLCHE3670</t>
  </si>
  <si>
    <t>Mark Kurth CHEMISTRY GL Only</t>
  </si>
  <si>
    <t>GLMRAD3669</t>
  </si>
  <si>
    <t>John Boone MED Radiology GL Only</t>
  </si>
  <si>
    <t>GLLCMN3668</t>
  </si>
  <si>
    <t>Magdalena Wojcieszak COMMUNICATION GL Only</t>
  </si>
  <si>
    <t>GLIMPM3667</t>
  </si>
  <si>
    <t>Chi Leung Lai MED Int Med Pulmonary GL Only</t>
  </si>
  <si>
    <t>GLMHPH3666</t>
  </si>
  <si>
    <t>F Curry MED Physiology And Membrane Biol GL Only</t>
  </si>
  <si>
    <t>GLLSAP3665</t>
  </si>
  <si>
    <t>Linda Egan SPANISH And PORTUGUESE GL Only</t>
  </si>
  <si>
    <t>GLVVSR3664</t>
  </si>
  <si>
    <t>James H Jones VM SURGRAD SCIENCE GL Only</t>
  </si>
  <si>
    <t>GLMPAT3663</t>
  </si>
  <si>
    <t>Keng Chih Su MED Pathology And Lab Medicine GL Only</t>
  </si>
  <si>
    <t>GLEBME3662</t>
  </si>
  <si>
    <t>Soichiro Yamada BIOMEDICAL ENGINEERING GL Only</t>
  </si>
  <si>
    <t>GLMFCM3661</t>
  </si>
  <si>
    <t>Debra Lupeika MED Family And Community Med GL Only</t>
  </si>
  <si>
    <t>GLMSUR3659</t>
  </si>
  <si>
    <t>Sabrina Evans MED Surgery GL Only</t>
  </si>
  <si>
    <t>GLIMHO3658</t>
  </si>
  <si>
    <t>Gwendolyn H Ho MED Int Med HEMONC GL Only</t>
  </si>
  <si>
    <t>GLLCHE3657</t>
  </si>
  <si>
    <t>Jacquelyn Gervay Hague CHEMISTRY GL Only</t>
  </si>
  <si>
    <t>GLMSUR3656</t>
  </si>
  <si>
    <t>Kevin Lloyd MED Surgery GL Only</t>
  </si>
  <si>
    <t>GLMPAT3655</t>
  </si>
  <si>
    <t>Anna Romanelli MED Pathology And Lab Medicine GL Only</t>
  </si>
  <si>
    <t>GLMFCM3654</t>
  </si>
  <si>
    <t>Juan Lopez Solorza MED Family And Community Med GL Only</t>
  </si>
  <si>
    <t>GLMERM3653</t>
  </si>
  <si>
    <t>Nathan Kuppermann MED Emergency Medicine GL Only</t>
  </si>
  <si>
    <t>GLLCOM3652</t>
  </si>
  <si>
    <t>Archana Venkatesan COMPARATIVE LITERATURE GL Only</t>
  </si>
  <si>
    <t>GLMPSY3651</t>
  </si>
  <si>
    <t>Richard Yarvis MED Psychiatry And Behav Sci GL Only</t>
  </si>
  <si>
    <t>GLMANS3650</t>
  </si>
  <si>
    <t>Tim Mcgonigle MED Anesth And Pain Medicine GL Only</t>
  </si>
  <si>
    <t>GLVPHR3649</t>
  </si>
  <si>
    <t>Richard Mccapes VM POPULATION HLTH And REPROD GL Only</t>
  </si>
  <si>
    <t>GLAANS3648</t>
  </si>
  <si>
    <t>Hao Cheng ANIMAL SCIENCE GL Only</t>
  </si>
  <si>
    <t>GLMRAD3647</t>
  </si>
  <si>
    <t>Kiran Jain MED Radiology GL Only</t>
  </si>
  <si>
    <t>GLVPHR3646</t>
  </si>
  <si>
    <t>Ben Norman VM POPULATION HLTH And REPROD GL Only</t>
  </si>
  <si>
    <t>GLLENL3645</t>
  </si>
  <si>
    <t>Alessa Johns ENGLISH GL Only</t>
  </si>
  <si>
    <t>GLMPHA3644</t>
  </si>
  <si>
    <t>Ann Bonham MED Pharmacology GL Only</t>
  </si>
  <si>
    <t>GLAWFC3643</t>
  </si>
  <si>
    <t>J Cech WILDLIFE And FISHERIES BIOLOGY GL Only</t>
  </si>
  <si>
    <t>GLIMPM3642</t>
  </si>
  <si>
    <t>Chinh Phan MED Int Med Pulmonary GL Only</t>
  </si>
  <si>
    <t>GLMOBG3641</t>
  </si>
  <si>
    <t>Catherine Elmasian MED Obstetrics And Gynecology GL Only</t>
  </si>
  <si>
    <t>GLVAPC3640</t>
  </si>
  <si>
    <t>Charles Plopper VM ANAT PHYSIO And CELL BIOLOGY GL Only</t>
  </si>
  <si>
    <t>GLALAW3639</t>
  </si>
  <si>
    <t>Jorge Rodrigues LAND AIR And WATER RESOURCES GL Only</t>
  </si>
  <si>
    <t>GLLEAL3638</t>
  </si>
  <si>
    <t>Mark Halperin EAST ASIAN LANG And CULTURES GL Only</t>
  </si>
  <si>
    <t>GLBPLB3637</t>
  </si>
  <si>
    <t>Julin Maloof PLANT BIOLOGY GL Only</t>
  </si>
  <si>
    <t>GLECSE3636</t>
  </si>
  <si>
    <t>Nelson Max ENGR COMPUTER SCIENCE GL Only</t>
  </si>
  <si>
    <t>GLLUWP3635</t>
  </si>
  <si>
    <t>Kathleen Caslin UNIVERSITY WRITING PROGRAM GL Only</t>
  </si>
  <si>
    <t>GLALAW3634</t>
  </si>
  <si>
    <t>Laura Foglia LAND AIR And WATER RESOURCES GL Only</t>
  </si>
  <si>
    <t>GLIMGM3633</t>
  </si>
  <si>
    <t>Sharad Jain MED Int Med Genl Medicine GL Only</t>
  </si>
  <si>
    <t>GLLSTA3632</t>
  </si>
  <si>
    <t>Duncan Temple Lang STATISTICS GL Only</t>
  </si>
  <si>
    <t>GLVVME3631</t>
  </si>
  <si>
    <t>Richard Nelson VM MEDICINE And EPIDEMIOLOGY GL Only</t>
  </si>
  <si>
    <t>GLAARE3630</t>
  </si>
  <si>
    <t>Kevin Novan AG And RESOURCE ECONOMICS GL Only</t>
  </si>
  <si>
    <t>GLAPLS3629</t>
  </si>
  <si>
    <t>John Yoder PLANT SCIENCES GL Only</t>
  </si>
  <si>
    <t>GLLREL3628</t>
  </si>
  <si>
    <t>Ewa Mroczek RELIGIOUS STUDIES GL Only</t>
  </si>
  <si>
    <t>GLAARE3627</t>
  </si>
  <si>
    <t>Colin A Carter AG And RESOURCE ECONOMICS GL Only</t>
  </si>
  <si>
    <t>GLBNPB3626</t>
  </si>
  <si>
    <t>Connie Champagne NEURO PHYSIO And BEHAVIOR GL Only</t>
  </si>
  <si>
    <t>GLGSM13625</t>
  </si>
  <si>
    <t>Richard Castanias GRADUATE SCHOOL OF MANAGEMENT GL Only</t>
  </si>
  <si>
    <t>GLDEDU3624</t>
  </si>
  <si>
    <t>Cassandra Hart EDUCATION GL Only</t>
  </si>
  <si>
    <t>GLAARE3623</t>
  </si>
  <si>
    <t>Katrina Jessoe AG And RESOURCE ECONOMICS GL Only</t>
  </si>
  <si>
    <t>GLMPHA3622</t>
  </si>
  <si>
    <t>Eleonora Grandi MED Pharmacology GL Only</t>
  </si>
  <si>
    <t>GLBMMG3621</t>
  </si>
  <si>
    <t>Mariel Vazquez MICROBIOLOGY And MOLEC GENETICS GL Only</t>
  </si>
  <si>
    <t>GLLHIS3619</t>
  </si>
  <si>
    <t>Kyu Kim HISTORY GL Only</t>
  </si>
  <si>
    <t>GLLEAL3618</t>
  </si>
  <si>
    <t>Chia Ning Chang EAST ASIAN LANG And CULTURES GL Only</t>
  </si>
  <si>
    <t>GLMPSY3617</t>
  </si>
  <si>
    <t>Prabhjot Khalsa MED Psychiatry And Behav Sci GL Only</t>
  </si>
  <si>
    <t>GLLUWP3616</t>
  </si>
  <si>
    <t>Alison Bright UNIVERSITY WRITING PROGRAM GL Only</t>
  </si>
  <si>
    <t>GLALAW3615</t>
  </si>
  <si>
    <t>Douglas Mackay LAND AIR And WATER RESOURCES GL Only</t>
  </si>
  <si>
    <t>GLBMMG3614</t>
  </si>
  <si>
    <t>J Ingraham MICROBIOLOGY And MOLEC GENETICS GL Only</t>
  </si>
  <si>
    <t>GLMPSY3613</t>
  </si>
  <si>
    <t>David Gellerman MED Psychiatry And Behav Sci GL Only</t>
  </si>
  <si>
    <t>GLBMMG3612</t>
  </si>
  <si>
    <t>Jarue Manning MICROBIOLOGY And MOLEC GENETICS GL Only</t>
  </si>
  <si>
    <t>GLMANS3611</t>
  </si>
  <si>
    <t>Paul Kreis MED Anesth And Pain Medicine GL Only</t>
  </si>
  <si>
    <t>GLMEPM3610</t>
  </si>
  <si>
    <t>Richard Burton MED Public Health Sciences GL Only</t>
  </si>
  <si>
    <t>GLLLAW3609</t>
  </si>
  <si>
    <t>Craig L Judson SCHOOL OF LAW GL Only</t>
  </si>
  <si>
    <t>GLLEPS3608</t>
  </si>
  <si>
    <t>Kathlan Latimer EARTH And PLANETARY SCIENCES GL Only</t>
  </si>
  <si>
    <t>GLALAW3607</t>
  </si>
  <si>
    <t>Matthew Igel LAND AIR And WATER RESOURCES GL Only</t>
  </si>
  <si>
    <t>GLMFCM3606</t>
  </si>
  <si>
    <t>Sheila Attaie MED Family And Community Med GL Only</t>
  </si>
  <si>
    <t>GLIMPM3605</t>
  </si>
  <si>
    <t>Marlo Maddox Kleckley MED Int Med Pulmonary GL Only</t>
  </si>
  <si>
    <t>GLMANS3604</t>
  </si>
  <si>
    <t>Sampaguita Tafoya MED Anesth And Pain Medicine GL Only</t>
  </si>
  <si>
    <t>GLMEPM3603</t>
  </si>
  <si>
    <t>Rebecca Schmidt MED Public Health Sciences GL Only</t>
  </si>
  <si>
    <t>GLIMGM3602</t>
  </si>
  <si>
    <t>John Peters MED Int Med Genl Medicine GL Only</t>
  </si>
  <si>
    <t>GLADES3601</t>
  </si>
  <si>
    <t>Michael Mccoy ENVIRONMENTAL SCIENCE And POLICY GL Only</t>
  </si>
  <si>
    <t>GLMRAD3600</t>
  </si>
  <si>
    <t>James Brunberg MED Radiology GL Only</t>
  </si>
  <si>
    <t>GLMEPM3599</t>
  </si>
  <si>
    <t>Marcella Gonsalves MED Public Health Sciences GL Only</t>
  </si>
  <si>
    <t>GLADES3598</t>
  </si>
  <si>
    <t>Robert Johnston ENVIRONMENTAL SCIENCE And POLICY GL Only</t>
  </si>
  <si>
    <t>GLGSM13597</t>
  </si>
  <si>
    <t>Michael Hagerty GRADUATE SCHOOL OF MANAGEMENT GL Only</t>
  </si>
  <si>
    <t>GLALAW3596</t>
  </si>
  <si>
    <t>Richard Grotjahn LAND AIR And WATER RESOURCES GL Only</t>
  </si>
  <si>
    <t>GLMOPH3595</t>
  </si>
  <si>
    <t>Nicholas Marsh Armstrong MED Eye Center GL Only</t>
  </si>
  <si>
    <t>GLMSUR3594</t>
  </si>
  <si>
    <t>Edgardo Salcedo MED Surgery GL Only</t>
  </si>
  <si>
    <t>GLMOTO3593</t>
  </si>
  <si>
    <t>Voltaire Viloria Sambajon MED Otolaryngology GL Only</t>
  </si>
  <si>
    <t>GLLIBR3592</t>
  </si>
  <si>
    <t>Karleen Darr UCDLIBRARY GL Only</t>
  </si>
  <si>
    <t>GLLAHI3591</t>
  </si>
  <si>
    <t>Alexandra Katherina Sofroniew CLASSICS GL Only</t>
  </si>
  <si>
    <t>GLECSE3590</t>
  </si>
  <si>
    <t>David Doty ENGR COMPUTER SCIENCE GL Only</t>
  </si>
  <si>
    <t>GLMSUR3589</t>
  </si>
  <si>
    <t>Diana Farmer MED Surgery GL Only</t>
  </si>
  <si>
    <t>GLAARE3588</t>
  </si>
  <si>
    <t>Kristin Kiesel AG And RESOURCE ECONOMICS GL Only</t>
  </si>
  <si>
    <t>GLABAE3587</t>
  </si>
  <si>
    <t>Jean Vandergheynst BIOLOGICAL And AG ENGINEERING GL Only</t>
  </si>
  <si>
    <t>GLLLAW3586</t>
  </si>
  <si>
    <t>Bruce Wolk SCHOOL OF LAW GL Only</t>
  </si>
  <si>
    <t>GLMERM3585</t>
  </si>
  <si>
    <t>HoanVu Ngoc Nguyen MED Emergency Medicine GL Only</t>
  </si>
  <si>
    <t>GLMPED3584</t>
  </si>
  <si>
    <t>Kelly Haas MED Pediatrics GL Only</t>
  </si>
  <si>
    <t>GLVVSR3583</t>
  </si>
  <si>
    <t>Susan Stover VM SURGRAD SCIENCE GL Only</t>
  </si>
  <si>
    <t>GLIMAG3582</t>
  </si>
  <si>
    <t>Erica Kohl Arenas IMAGINING AMERICA GL Only</t>
  </si>
  <si>
    <t>GLMPED3581</t>
  </si>
  <si>
    <t>Kimberly Ginsbach MED Pediatrics GL Only</t>
  </si>
  <si>
    <t>GLVPMI3580</t>
  </si>
  <si>
    <t>Ernst Biberstein VM PATHOLOGY MICRO And IMMUN GL Only</t>
  </si>
  <si>
    <t>GLLDES3579</t>
  </si>
  <si>
    <t>Glenda Drew DEPARTMENT OF DESIGN GL Only</t>
  </si>
  <si>
    <t>GLMPED3578</t>
  </si>
  <si>
    <t>Chrishanthie J Karalakulasingam MED Pediatrics GL Only</t>
  </si>
  <si>
    <t>GLIMPM3577</t>
  </si>
  <si>
    <t>Nicholas Stollenwerk MED Int Med Pulmonary GL Only</t>
  </si>
  <si>
    <t>GLLUWP3576</t>
  </si>
  <si>
    <t>Gregory Miller UNIVERSITY WRITING PROGRAM GL Only</t>
  </si>
  <si>
    <t>GLMFCM3575</t>
  </si>
  <si>
    <t>Amy Sekhon MED Family And Community Med GL Only</t>
  </si>
  <si>
    <t>GLMNEU3574</t>
  </si>
  <si>
    <t>Olivia C Tong MED Neurology GL Only</t>
  </si>
  <si>
    <t>GLALAW3573</t>
  </si>
  <si>
    <t>Helen Dahlke LAND AIR And WATER RESOURCES GL Only</t>
  </si>
  <si>
    <t>GLLPOL3572</t>
  </si>
  <si>
    <t>Benjamin Highton POLITICAL SCIENCE GL Only</t>
  </si>
  <si>
    <t>GLLNAS3571</t>
  </si>
  <si>
    <t>Justin Spence NATIVE AMERICAN STUDIES GL Only</t>
  </si>
  <si>
    <t>GLIMPM3570</t>
  </si>
  <si>
    <t>Reen Wu MED Int Med Pulmonary GL Only</t>
  </si>
  <si>
    <t>GLMSUR3569</t>
  </si>
  <si>
    <t>Lisa Brown MED Surgery GL Only</t>
  </si>
  <si>
    <t>GLLPSC3568</t>
  </si>
  <si>
    <t>Leah Krubitzer PSYCHOLOGY GL Only</t>
  </si>
  <si>
    <t>GLVVMB3567</t>
  </si>
  <si>
    <t>Philip Vulliet VM MOLECULAR BIO SCIENCES GL Only</t>
  </si>
  <si>
    <t>GLEECE3566</t>
  </si>
  <si>
    <t>Robert Bower ELECT And COMP ENGR GL Only</t>
  </si>
  <si>
    <t>GLMANS3565</t>
  </si>
  <si>
    <t>Naileshni Singh MED Anesth And Pain Medicine GL Only</t>
  </si>
  <si>
    <t>GLVPHR3564</t>
  </si>
  <si>
    <t>Holly Ernest VM POPULATION HLTH And REPROD GL Only</t>
  </si>
  <si>
    <t>GLLANT3563</t>
  </si>
  <si>
    <t>Cristina Moya ANTHROPOLOGY GL Only</t>
  </si>
  <si>
    <t>GLLANT3562</t>
  </si>
  <si>
    <t>D Olmsted ANTHROPOLOGY GL Only</t>
  </si>
  <si>
    <t>GLBPLB3561</t>
  </si>
  <si>
    <t>Steven Theg PLANT BIOLOGY GL Only</t>
  </si>
  <si>
    <t>GLALAW3560</t>
  </si>
  <si>
    <t>Ann Dillner LAND AIR And WATER RESOURCES GL Only</t>
  </si>
  <si>
    <t>GLLPHY3559</t>
  </si>
  <si>
    <t>Nicholas Curro PHYSICS GL Only</t>
  </si>
  <si>
    <t>GLMERM3558</t>
  </si>
  <si>
    <t>James Chenoweth MED Emergency Medicine GL Only</t>
  </si>
  <si>
    <t>GLIMEN3557</t>
  </si>
  <si>
    <t>Enkhmaa Byambaa MED Int Med Endocrinology GL Only</t>
  </si>
  <si>
    <t>GLMHPH3556</t>
  </si>
  <si>
    <t>Eamonn Dickson MED Physiology And Membrane Biol GL Only</t>
  </si>
  <si>
    <t>GLEMAE3555</t>
  </si>
  <si>
    <t>Michael Hill MECHANICAL And AEROSPACE ENGR GL Only</t>
  </si>
  <si>
    <t>GLAARE3554</t>
  </si>
  <si>
    <t>Hoy Carman AG And RESOURCE ECONOMICS GL Only</t>
  </si>
  <si>
    <t>GLMDER3553</t>
  </si>
  <si>
    <t>Raja Sivamani MED Dermatology GL Only</t>
  </si>
  <si>
    <t>GLMPSY3552</t>
  </si>
  <si>
    <t>Robert O Horst MED Psychiatry And Behav Sci GL Only</t>
  </si>
  <si>
    <t>GLMOBG3551</t>
  </si>
  <si>
    <t>Jan Lanouette Conley MED Obstetrics And Gynecology GL Only</t>
  </si>
  <si>
    <t>GLIMHP3549</t>
  </si>
  <si>
    <t>Madina Mohammadi MED Int Med Hospitalist GL Only</t>
  </si>
  <si>
    <t>GLLANT3548</t>
  </si>
  <si>
    <t>Damien Caillaud ANTHROPOLOGY GL Only</t>
  </si>
  <si>
    <t>GLMPAT3547</t>
  </si>
  <si>
    <t>Brittany Dugger MED Pathology And Lab Medicine GL Only</t>
  </si>
  <si>
    <t>GLMPED3546</t>
  </si>
  <si>
    <t>Gary Gathman MED Pediatrics GL Only</t>
  </si>
  <si>
    <t>GLMPAT3545</t>
  </si>
  <si>
    <t>Alexander Borowsky MED Pathology And Lab Medicine GL Only</t>
  </si>
  <si>
    <t>GLVAPC3544</t>
  </si>
  <si>
    <t>George Cardinet VM ANAT PHYSIO And CELL BIOLOGY GL Only</t>
  </si>
  <si>
    <t>GLMERM3543</t>
  </si>
  <si>
    <t>Marjan Siadat MED Emergency Medicine GL Only</t>
  </si>
  <si>
    <t>GLIMHP3542</t>
  </si>
  <si>
    <t>Cecilia Sing Sing Huang MED Int Med Hospitalist GL Only</t>
  </si>
  <si>
    <t>GLMSUR3541</t>
  </si>
  <si>
    <t>Joseph Galante MED Surgery GL Only</t>
  </si>
  <si>
    <t>GLIMHO3540</t>
  </si>
  <si>
    <t>Jerry Powell MED Int Med HEMONC GL Only</t>
  </si>
  <si>
    <t>GLAFST3539</t>
  </si>
  <si>
    <t>Michael Omahony FOOD SCIENCE And TECHNOLOGY GL Only</t>
  </si>
  <si>
    <t>GLLLAW3538</t>
  </si>
  <si>
    <t>Katherina Lin SCHOOL OF LAW GL Only</t>
  </si>
  <si>
    <t>GLMMIC3537</t>
  </si>
  <si>
    <t>Stefan Rothenburg MED Medical Microbiology And Imm GL Only</t>
  </si>
  <si>
    <t>GLVVMB3536</t>
  </si>
  <si>
    <t>Robert Hansen VM MOLECULAR BIO SCIENCES GL Only</t>
  </si>
  <si>
    <t>GLECHE3535</t>
  </si>
  <si>
    <t>Coleman Kronawitter CHEMICAL ENGINEERING GL Only</t>
  </si>
  <si>
    <t>GLADES3534</t>
  </si>
  <si>
    <t>Susan Handy ENVIRONMENTAL SCIENCE And POLICY GL Only</t>
  </si>
  <si>
    <t>GLLFAI3533</t>
  </si>
  <si>
    <t>Jeff Fort FRENCH And ITALIAN GL Only</t>
  </si>
  <si>
    <t>GLLAMS3532</t>
  </si>
  <si>
    <t>Ari Kelman AMERICAN STUDIES GL Only</t>
  </si>
  <si>
    <t>GLLPSC3531</t>
  </si>
  <si>
    <t>Charan Ranganath PSYCHOLOGY GL Only</t>
  </si>
  <si>
    <t>GLLECN3530</t>
  </si>
  <si>
    <t>Marianne Page ECONOMICS GL Only</t>
  </si>
  <si>
    <t>GLVAPC3529</t>
  </si>
  <si>
    <t>Stephen Mcsorley VM ANAT PHYSIO And CELL BIOLOGY GL Only</t>
  </si>
  <si>
    <t>GLMOBG3528</t>
  </si>
  <si>
    <t>Ramesh Pundi MED Obstetrics And Gynecology GL Only</t>
  </si>
  <si>
    <t>GLBMCB3527</t>
  </si>
  <si>
    <t>Jawdat Al Bassam MOLECULAR And CELLULAR BIO GL Only</t>
  </si>
  <si>
    <t>GLNURS3526</t>
  </si>
  <si>
    <t>Mary Lou Siantz School of Nursing GL Only</t>
  </si>
  <si>
    <t>GLLPHY3525</t>
  </si>
  <si>
    <t>Shirley Chiang PHYSICS GL Only</t>
  </si>
  <si>
    <t>GLMOPH3524</t>
  </si>
  <si>
    <t>Jiajia Chen MED Eye Center GL Only</t>
  </si>
  <si>
    <t>GLVAPC3523</t>
  </si>
  <si>
    <t>Richard Connon VM ANAT PHYSIO And CELL BIOLOGY GL Only</t>
  </si>
  <si>
    <t>GLLMUS3522</t>
  </si>
  <si>
    <t>Stacey Pelinka MUSIC GL Only</t>
  </si>
  <si>
    <t>GLLECN3521</t>
  </si>
  <si>
    <t>Paul Bergin ECONOMICS GL Only</t>
  </si>
  <si>
    <t>GLLPHY3520</t>
  </si>
  <si>
    <t>Eric Prebys PHYSICS GL Only</t>
  </si>
  <si>
    <t>GLECHE3519</t>
  </si>
  <si>
    <t>Ann Orel CHEMICAL ENGINEERING GL Only</t>
  </si>
  <si>
    <t>GLBMCB3518</t>
  </si>
  <si>
    <t>Carol Erickson MOLECULAR And CELLULAR BIO GL Only</t>
  </si>
  <si>
    <t>GLMORT3517</t>
  </si>
  <si>
    <t>Blaine Christiansen MED Orthopaedic Surgery GL Only</t>
  </si>
  <si>
    <t>GLVVME3516</t>
  </si>
  <si>
    <t>Nadine Lamberski VM MEDICINE And EPIDEMIOLOGY GL Only</t>
  </si>
  <si>
    <t>GLLECN3515</t>
  </si>
  <si>
    <t>Jean Stratford ECONOMICS GL Only</t>
  </si>
  <si>
    <t>GLMPED3514</t>
  </si>
  <si>
    <t>Timothy Errera MED Pediatrics GL Only</t>
  </si>
  <si>
    <t>GLVVME3513</t>
  </si>
  <si>
    <t>Candace Sousa VM MEDICINE And EPIDEMIOLOGY GL Only</t>
  </si>
  <si>
    <t>GLIMID3512</t>
  </si>
  <si>
    <t>Richard Pollard MED Int Med Infectious Dis GL Only</t>
  </si>
  <si>
    <t>GLLMAT3511</t>
  </si>
  <si>
    <t>John Hunter MATHEMATICS GL Only</t>
  </si>
  <si>
    <t>GLIMPM3510</t>
  </si>
  <si>
    <t>Kimberly Hardin MED Int Med Pulmonary GL Only</t>
  </si>
  <si>
    <t>GLVPHR3509</t>
  </si>
  <si>
    <t>Patricia Wakenell VM POPULATION HLTH And REPROD GL Only</t>
  </si>
  <si>
    <t>GLEECE3508</t>
  </si>
  <si>
    <t>David Mayne ELECT And COMP ENGR GL Only</t>
  </si>
  <si>
    <t>GLEECE3507</t>
  </si>
  <si>
    <t>Renetta G Tull ELECT And COMP ENGR GL Only</t>
  </si>
  <si>
    <t>GLDEDU3506</t>
  </si>
  <si>
    <t>Christian Faltis EDUCATION GL Only</t>
  </si>
  <si>
    <t>GLLEAL3505</t>
  </si>
  <si>
    <t>Xiaomei Chen EAST ASIAN LANG And CULTURES GL Only</t>
  </si>
  <si>
    <t>GLLIBR3504</t>
  </si>
  <si>
    <t>George Bynon UCDLIBRARY GL Only</t>
  </si>
  <si>
    <t>GLLPSC3503</t>
  </si>
  <si>
    <t>Neal Kroll PSYCHOLOGY GL Only</t>
  </si>
  <si>
    <t>GLMDER3502</t>
  </si>
  <si>
    <t>Kenichi Nakajima MED Dermatology GL Only</t>
  </si>
  <si>
    <t>GLMPSY3501</t>
  </si>
  <si>
    <t>Alexander Nord MED Psychiatry And Behav Sci GL Only</t>
  </si>
  <si>
    <t>GLLECN3500</t>
  </si>
  <si>
    <t>Gregory Clark ECONOMICS GL Only</t>
  </si>
  <si>
    <t>GLMOBG3499</t>
  </si>
  <si>
    <t>Michael Trifiro MED Obstetrics And Gynecology GL Only</t>
  </si>
  <si>
    <t>GLMOPH3498</t>
  </si>
  <si>
    <t>Jennifer Li MED Eye Center GL Only</t>
  </si>
  <si>
    <t>GLMRAD3497</t>
  </si>
  <si>
    <t>Lisa Kang MED Radiology GL Only</t>
  </si>
  <si>
    <t>GLMANS3496</t>
  </si>
  <si>
    <t>Matthew Grow MED Anesth And Pain Medicine GL Only</t>
  </si>
  <si>
    <t>GLLCMN3495</t>
  </si>
  <si>
    <t>Jeanette Ruiz COMMUNICATION GL Only</t>
  </si>
  <si>
    <t>GLIMPM3494</t>
  </si>
  <si>
    <t>H Bonekat MED Int Med Pulmonary GL Only</t>
  </si>
  <si>
    <t>GLMPSY3493</t>
  </si>
  <si>
    <t>Charles Scott MED Psychiatry And Behav Sci GL Only</t>
  </si>
  <si>
    <t>GLLENL3492</t>
  </si>
  <si>
    <t>Mj Hoffman ENGLISH GL Only</t>
  </si>
  <si>
    <t>GLMPHA3491</t>
  </si>
  <si>
    <t>Stefano Morotti MED Pharmacology GL Only</t>
  </si>
  <si>
    <t>GLLUWP3490</t>
  </si>
  <si>
    <t>Donald Johns UNIVERSITY WRITING PROGRAM GL Only</t>
  </si>
  <si>
    <t>GLMFCM3489</t>
  </si>
  <si>
    <t>Miriam Harris MED Family And Community Med GL Only</t>
  </si>
  <si>
    <t>GLLCMN3488</t>
  </si>
  <si>
    <t>John Theobald COMMUNICATION GL Only</t>
  </si>
  <si>
    <t>GLLDES3487</t>
  </si>
  <si>
    <t>Ann Savageau DEPARTMENT OF DESIGN GL Only</t>
  </si>
  <si>
    <t>GLLDES3486</t>
  </si>
  <si>
    <t>Thomas Maiorana DEPARTMENT OF DESIGN GL Only</t>
  </si>
  <si>
    <t>GLLPHY3485</t>
  </si>
  <si>
    <t>Valentin Taufour PHYSICS GL Only</t>
  </si>
  <si>
    <t>GLMERM3484</t>
  </si>
  <si>
    <t>Erik Laurin MED Emergency Medicine GL Only</t>
  </si>
  <si>
    <t>GLMERM3483</t>
  </si>
  <si>
    <t>Sarah Heringer MED Emergency Medicine GL Only</t>
  </si>
  <si>
    <t>GLLHIS3482</t>
  </si>
  <si>
    <t>Ali Anooshahr HISTORY GL Only</t>
  </si>
  <si>
    <t>GLABAE3481</t>
  </si>
  <si>
    <t>Roger Garrett BIOLOGICAL And AG ENGINEERING GL Only</t>
  </si>
  <si>
    <t>GLMPSY3480</t>
  </si>
  <si>
    <t>Sajoy Varghese MED Psychiatry And Behav Sci GL Only</t>
  </si>
  <si>
    <t>GLGSM13479</t>
  </si>
  <si>
    <t>Ayako Yasuda GRADUATE SCHOOL OF MANAGEMENT GL Only</t>
  </si>
  <si>
    <t>GLMNSG3478</t>
  </si>
  <si>
    <t>Griffith Harsh MED Neurological Surgery GL Only</t>
  </si>
  <si>
    <t>GLAWFC3477</t>
  </si>
  <si>
    <t>Peter Moyle WILDLIFE And FISHERIES BIOLOGY GL Only</t>
  </si>
  <si>
    <t>GLMPED3476</t>
  </si>
  <si>
    <t>Jesse Joad MED Pediatrics GL Only</t>
  </si>
  <si>
    <t>GLMSUR3475</t>
  </si>
  <si>
    <t>Pirko Maguina MED Surgery GL Only</t>
  </si>
  <si>
    <t>GLLEPS3474</t>
  </si>
  <si>
    <t>James Rustad EARTH And PLANETARY SCIENCES GL Only</t>
  </si>
  <si>
    <t>GLMNEU3473</t>
  </si>
  <si>
    <t>Xinhua Zhan MED Neurology GL Only</t>
  </si>
  <si>
    <t>GLLMAT3472</t>
  </si>
  <si>
    <t>Dallas Banks MATHEMATICS GL Only</t>
  </si>
  <si>
    <t>GLMPED3471</t>
  </si>
  <si>
    <t>Stephanie Walton MED Pediatrics GL Only</t>
  </si>
  <si>
    <t>GLLLAW3470</t>
  </si>
  <si>
    <t>Dena R Bauman SCHOOL OF LAW GL Only</t>
  </si>
  <si>
    <t>GLIMHP3469</t>
  </si>
  <si>
    <t>Anita Singh MED Int Med Hospitalist GL Only</t>
  </si>
  <si>
    <t>GLLMAT3468</t>
  </si>
  <si>
    <t>Roger Wets MATHEMATICS GL Only</t>
  </si>
  <si>
    <t>GLAANS3467</t>
  </si>
  <si>
    <t>Lee Pettey ANIMAL SCIENCE GL Only</t>
  </si>
  <si>
    <t>GLMNEU3466</t>
  </si>
  <si>
    <t>Doris Chen MED Neurology GL Only</t>
  </si>
  <si>
    <t>GLDEDU3465</t>
  </si>
  <si>
    <t>Jacob S Jackson EDUCATION GL Only</t>
  </si>
  <si>
    <t>GLECHM3464</t>
  </si>
  <si>
    <t>Denise Krol MATERIALS SCIENCE And ENGINEERING GL Only</t>
  </si>
  <si>
    <t>GLDEDU3463</t>
  </si>
  <si>
    <t>Karen Watson Gegeo EDUCATION GL Only</t>
  </si>
  <si>
    <t>GLECSE3462</t>
  </si>
  <si>
    <t>Daniel Gusfield ENGR COMPUTER SCIENCE GL Only</t>
  </si>
  <si>
    <t>GLECEE3461</t>
  </si>
  <si>
    <t>Samuel Schladow CIVIL And ENVIRONMENTAL ENGR GL Only</t>
  </si>
  <si>
    <t>GLGSM13460</t>
  </si>
  <si>
    <t>Michelle Yetman GRADUATE SCHOOL OF MANAGEMENT GL Only</t>
  </si>
  <si>
    <t>GLABAE3459</t>
  </si>
  <si>
    <t>Jeffrey Mason Earles BIOLOGICAL And AG ENGINEERING GL Only</t>
  </si>
  <si>
    <t>GLANUT3458</t>
  </si>
  <si>
    <t>Charles Stephensen NUTRITION GL Only</t>
  </si>
  <si>
    <t>GLVVSR3457</t>
  </si>
  <si>
    <t>Soohyun Kim VM SURGRAD SCIENCE GL Only</t>
  </si>
  <si>
    <t>GLBMMG3456</t>
  </si>
  <si>
    <t>Miriam Markum MICROBIOLOGY And MOLEC GENETICS GL Only</t>
  </si>
  <si>
    <t>GLAARE3455</t>
  </si>
  <si>
    <t>Jerry Lundblad AG And RESOURCE ECONOMICS GL Only</t>
  </si>
  <si>
    <t>GLAWFC3454</t>
  </si>
  <si>
    <t>Douglas Kelt WILDLIFE And FISHERIES BIOLOGY GL Only</t>
  </si>
  <si>
    <t>GLMNEU3453</t>
  </si>
  <si>
    <t>Tsung Yu Chen MED Neurology GL Only</t>
  </si>
  <si>
    <t>GLMADM3452</t>
  </si>
  <si>
    <t>Gregory Grigoriy Tovmassian MED Deans Office GL Only</t>
  </si>
  <si>
    <t>GLVVMB3451</t>
  </si>
  <si>
    <t>Quinton Rogers VM MOLECULAR BIO SCIENCES GL Only</t>
  </si>
  <si>
    <t>GLBMCB3450</t>
  </si>
  <si>
    <t>Larry Sprechman MOLECULAR And CELLULAR BIO GL Only</t>
  </si>
  <si>
    <t>GLBNPB3449</t>
  </si>
  <si>
    <t>Jack Goldberg NEURO PHYSIO And BEHAVIOR GL Only</t>
  </si>
  <si>
    <t>GLLPHY3448</t>
  </si>
  <si>
    <t>J Anthony Tyson PHYSICS GL Only</t>
  </si>
  <si>
    <t>GLLLIN3447</t>
  </si>
  <si>
    <t>John Hawkins LINGUISTICS GL Only</t>
  </si>
  <si>
    <t>GLGSM13446</t>
  </si>
  <si>
    <t>Greta Hsu GRADUATE SCHOOL OF MANAGEMENT GL Only</t>
  </si>
  <si>
    <t>GLVPHR3445</t>
  </si>
  <si>
    <t>Alan Conley VM POPULATION HLTH And REPROD GL Only</t>
  </si>
  <si>
    <t>GLDEDU3444</t>
  </si>
  <si>
    <t>Mikael B Villalobos EDUCATION GL Only</t>
  </si>
  <si>
    <t>GLBMMG0008</t>
  </si>
  <si>
    <t>Wolf D Heyer MICROBIOLOGY And MOLEC GENETICS GL Only</t>
  </si>
  <si>
    <t>GLLLAW3443</t>
  </si>
  <si>
    <t>Daniel Simmons SCHOOL OF LAW GL Only</t>
  </si>
  <si>
    <t>GLEMAE3442</t>
  </si>
  <si>
    <t>Jae Wan Park MECHANICAL And AEROSPACE ENGR GL Only</t>
  </si>
  <si>
    <t>GLLSAP3441</t>
  </si>
  <si>
    <t>Cristina Gonzalez SPANISH And PORTUGUESE GL Only</t>
  </si>
  <si>
    <t>GLLECN3440</t>
  </si>
  <si>
    <t>James Cloyne ECONOMICS GL Only</t>
  </si>
  <si>
    <t>GLVVSR3439</t>
  </si>
  <si>
    <t>Robert Brosnan VM SURGRAD SCIENCE GL Only</t>
  </si>
  <si>
    <t>GLMINT3438</t>
  </si>
  <si>
    <t>Daniel Slack MED Int Med Admin GL Only</t>
  </si>
  <si>
    <t>GLVAPC3437</t>
  </si>
  <si>
    <t>Clare Yellowley Genetos VM ANAT PHYSIO And CELL BIOLOGY GL Only</t>
  </si>
  <si>
    <t>GLVAPC3436</t>
  </si>
  <si>
    <t>Laura Van Winkle VM ANAT PHYSIO And CELL BIOLOGY GL Only</t>
  </si>
  <si>
    <t>GLIMEN3435</t>
  </si>
  <si>
    <t>Deborah Plante MED Int Med Endocrinology GL Only</t>
  </si>
  <si>
    <t>GLALAW3434</t>
  </si>
  <si>
    <t>Blaine Hanson LAND AIR And WATER RESOURCES GL Only</t>
  </si>
  <si>
    <t>GLMPED3433</t>
  </si>
  <si>
    <t>Arundhati Kale MED Pediatrics GL Only</t>
  </si>
  <si>
    <t>GLBMMG3432</t>
  </si>
  <si>
    <t>Joshua Wood MICROBIOLOGY And MOLEC GENETICS GL Only</t>
  </si>
  <si>
    <t>GLVAPC3431</t>
  </si>
  <si>
    <t>Helen Raybould VM ANAT PHYSIO And CELL BIOLOGY GL Only</t>
  </si>
  <si>
    <t>GLMNSG3429</t>
  </si>
  <si>
    <t>Karen Reiser MED Neurological Surgery GL Only</t>
  </si>
  <si>
    <t>GLLSOC3428</t>
  </si>
  <si>
    <t>William Mccarthy SOCIOLOGY GL Only</t>
  </si>
  <si>
    <t>GLMPSY3427</t>
  </si>
  <si>
    <t>Huma Yasmin Attari MED Psychiatry And Behav Sci GL Only</t>
  </si>
  <si>
    <t>GLBMCB3426</t>
  </si>
  <si>
    <t>Mark Mcnamee MOLECULAR And CELLULAR BIO GL Only</t>
  </si>
  <si>
    <t>GLMINT3425</t>
  </si>
  <si>
    <t>Tyler Oflahrity MED Int Med Admin GL Only</t>
  </si>
  <si>
    <t>GLIMRH3424</t>
  </si>
  <si>
    <t>Melissa Itsara MED Int Med Allergy GL Only</t>
  </si>
  <si>
    <t>GLLMUS3423</t>
  </si>
  <si>
    <t>Michael Sand MUSIC GL Only</t>
  </si>
  <si>
    <t>GLAANS3422</t>
  </si>
  <si>
    <t>Yu Bang Lee ANIMAL SCIENCE GL Only</t>
  </si>
  <si>
    <t>GLLCMN3421</t>
  </si>
  <si>
    <t>Alisa Shubb COMMUNICATION GL Only</t>
  </si>
  <si>
    <t>GLLANT3420</t>
  </si>
  <si>
    <t>David Smith ANTHROPOLOGY GL Only</t>
  </si>
  <si>
    <t>GLMEPM3419</t>
  </si>
  <si>
    <t>Melanie Dove MED Public Health Sciences GL Only</t>
  </si>
  <si>
    <t>GLLAHI3418</t>
  </si>
  <si>
    <t>Talinn Grigor ART And ART HISTORY GL Only</t>
  </si>
  <si>
    <t>GLAARE3417</t>
  </si>
  <si>
    <t>James Wilen AG And RESOURCE ECONOMICS GL Only</t>
  </si>
  <si>
    <t>GLLMEM3416</t>
  </si>
  <si>
    <t>Kevin Roddy MEDIEVAL STUDIES GL Only</t>
  </si>
  <si>
    <t>GLBMCB3415</t>
  </si>
  <si>
    <t>Che Kun Shen MOLECULAR And CELLULAR BIO GL Only</t>
  </si>
  <si>
    <t>GLACHE3414</t>
  </si>
  <si>
    <t>Beth Ober HUMAN ECOLOGY GL Only</t>
  </si>
  <si>
    <t>GLIMPM3413</t>
  </si>
  <si>
    <t>Ken Yoneda MED Int Med Pulmonary GL Only</t>
  </si>
  <si>
    <t>GLBNPB3412</t>
  </si>
  <si>
    <t>Kenneth Britten NEURO PHYSIO And BEHAVIOR GL Only</t>
  </si>
  <si>
    <t>GLIMCA3411</t>
  </si>
  <si>
    <t>Yung Wei Chi MED INT MED CARDIOLOGY GL Only</t>
  </si>
  <si>
    <t>GLVVMB3410</t>
  </si>
  <si>
    <t>James Angelastro VM MOLECULAR BIO SCIENCES GL Only</t>
  </si>
  <si>
    <t>GLLCHE3409</t>
  </si>
  <si>
    <t>Kevin Smith CHEMISTRY GL Only</t>
  </si>
  <si>
    <t>GLMNEU3408</t>
  </si>
  <si>
    <t>Erin Bigler MED Neurology GL Only</t>
  </si>
  <si>
    <t>GLECSE3407</t>
  </si>
  <si>
    <t>Ian Davidson ENGR COMPUTER SCIENCE GL Only</t>
  </si>
  <si>
    <t>GLAANS3406</t>
  </si>
  <si>
    <t>Silas Hung ANIMAL SCIENCE GL Only</t>
  </si>
  <si>
    <t>GLMOTO3405</t>
  </si>
  <si>
    <t>Arnaud Bewley MED Otolaryngology GL Only</t>
  </si>
  <si>
    <t>GLIMCA3404</t>
  </si>
  <si>
    <t>Anne Knowlton MED INT MED CARDIOLOGY GL Only</t>
  </si>
  <si>
    <t>GLAANS3403</t>
  </si>
  <si>
    <t>Elisha Hull ANIMAL SCIENCE GL Only</t>
  </si>
  <si>
    <t>GLLLAW3402</t>
  </si>
  <si>
    <t>John Ayer SCHOOL OF LAW GL Only</t>
  </si>
  <si>
    <t>GLMFCM3401</t>
  </si>
  <si>
    <t>Joann Seibles MED Family And Community Med GL Only</t>
  </si>
  <si>
    <t>GLLFAI3400</t>
  </si>
  <si>
    <t>Maria Manoliu FRENCH And ITALIAN GL Only</t>
  </si>
  <si>
    <t>GLMPSY3399</t>
  </si>
  <si>
    <t>Amarsha Chakraburtty MED Psychiatry And Behav Sci GL Only</t>
  </si>
  <si>
    <t>GLALAW3398</t>
  </si>
  <si>
    <t>Kate Scow LAND AIR And WATER RESOURCES GL Only</t>
  </si>
  <si>
    <t>GLEECE3397</t>
  </si>
  <si>
    <t>Bernard Levy ELECT And COMP ENGR GL Only</t>
  </si>
  <si>
    <t>GLVPMI3396</t>
  </si>
  <si>
    <t>Patricia Pesavento VM PATHOLOGY MICRO And IMMUN GL Only</t>
  </si>
  <si>
    <t>GLNURS3395</t>
  </si>
  <si>
    <t>philippe goldin School of Nursing GL Only</t>
  </si>
  <si>
    <t>GLDEDU3394</t>
  </si>
  <si>
    <t>Jamal Abedi EDUCATION GL Only</t>
  </si>
  <si>
    <t>GLMEPM3393</t>
  </si>
  <si>
    <t>Maria Lucia Pecoraro MED Public Health Sciences GL Only</t>
  </si>
  <si>
    <t>GLLMAT3392</t>
  </si>
  <si>
    <t>Korana Burke MATHEMATICS GL Only</t>
  </si>
  <si>
    <t>GLLECN3391</t>
  </si>
  <si>
    <t>Alan Olmstead ECONOMICS GL Only</t>
  </si>
  <si>
    <t>GLMPSY3390</t>
  </si>
  <si>
    <t>Simone Tamara Lew MED Psychiatry And Behav Sci GL Only</t>
  </si>
  <si>
    <t>GLMSUR3389</t>
  </si>
  <si>
    <t>Jamie Anderson MED Surgery GL Only</t>
  </si>
  <si>
    <t>GLLSOC3388</t>
  </si>
  <si>
    <t>James Cramer SOCIOLOGY GL Only</t>
  </si>
  <si>
    <t>GLMNEU3387</t>
  </si>
  <si>
    <t>David Woods MED Neurology GL Only</t>
  </si>
  <si>
    <t>GLAARE3386</t>
  </si>
  <si>
    <t>Steven Blank AG And RESOURCE ECONOMICS GL Only</t>
  </si>
  <si>
    <t>GLMDER3385</t>
  </si>
  <si>
    <t>Samantha Ellis MED Dermatology GL Only</t>
  </si>
  <si>
    <t>GLMFCM3384</t>
  </si>
  <si>
    <t>Simone Asare MED Family And Community Med GL Only</t>
  </si>
  <si>
    <t>GLMPMR3383</t>
  </si>
  <si>
    <t>Kevin Mullins MED Physical Medicine And Rehab GL Only</t>
  </si>
  <si>
    <t>GLAVIT3382</t>
  </si>
  <si>
    <t>Roger Boulton VITICULTURE And ENOLOGY GL Only</t>
  </si>
  <si>
    <t>GLLLIN3381</t>
  </si>
  <si>
    <t>Julia E Menard Warwick LINGUISTICS GL Only</t>
  </si>
  <si>
    <t>GLIMHP3380</t>
  </si>
  <si>
    <t>Brittany Anne Galgana Bartolome MED Int Med Hospitalist GL Only</t>
  </si>
  <si>
    <t>GLIMPM3379</t>
  </si>
  <si>
    <t>Jamal M Mohammed MED Int Med Pulmonary GL Only</t>
  </si>
  <si>
    <t>GLMINT3378</t>
  </si>
  <si>
    <t>Iris Vuong MED Int Med Admin GL Only</t>
  </si>
  <si>
    <t>GLEECE3377</t>
  </si>
  <si>
    <t>Jerry Woodall ELECT And COMP ENGR GL Only</t>
  </si>
  <si>
    <t>GLLANT3376</t>
  </si>
  <si>
    <t>Suzana Sawyer ANTHROPOLOGY GL Only</t>
  </si>
  <si>
    <t>GLDEDU3375</t>
  </si>
  <si>
    <t>Margaret Martindale EDUCATION GL Only</t>
  </si>
  <si>
    <t>GLMSUR3374</t>
  </si>
  <si>
    <t>Kimberly Evans MED Surgery GL Only</t>
  </si>
  <si>
    <t>GLVVME3373</t>
  </si>
  <si>
    <t>Ian Gardner VM MEDICINE And EPIDEMIOLOGY GL Only</t>
  </si>
  <si>
    <t>GLAARE3372</t>
  </si>
  <si>
    <t>Timothy Beatty AG And RESOURCE ECONOMICS GL Only</t>
  </si>
  <si>
    <t>GLVPHR3371</t>
  </si>
  <si>
    <t>Sharif Aly VM POPULATION HLTH And REPROD GL Only</t>
  </si>
  <si>
    <t>GLMOPH3370</t>
  </si>
  <si>
    <t>Gary Novack MED Eye Center GL Only</t>
  </si>
  <si>
    <t>GLLHIS3369</t>
  </si>
  <si>
    <t>Norma Landau HISTORY GL Only</t>
  </si>
  <si>
    <t>GLLSAP3368</t>
  </si>
  <si>
    <t>Robert Blake SPANISH And PORTUGUESE GL Only</t>
  </si>
  <si>
    <t>GLIMGM3367</t>
  </si>
  <si>
    <t>Michael Mccloud MED Int Med Genl Medicine GL Only</t>
  </si>
  <si>
    <t>GLMPED3366</t>
  </si>
  <si>
    <t>Jason Leu MED Pediatrics GL Only</t>
  </si>
  <si>
    <t>GLIMPM3365</t>
  </si>
  <si>
    <t>Deepak Shrivastava MED Int Med Pulmonary GL Only</t>
  </si>
  <si>
    <t>GLAPLS3364</t>
  </si>
  <si>
    <t>Allen Van Deynze PLANT SCIENCES GL Only</t>
  </si>
  <si>
    <t>GLLENL3363</t>
  </si>
  <si>
    <t>Michael Ziser ENGLISH GL Only</t>
  </si>
  <si>
    <t>GLIMGI3362</t>
  </si>
  <si>
    <t>George Meyer MED Int Med Gastroenterology GL Only</t>
  </si>
  <si>
    <t>GLECEE3361</t>
  </si>
  <si>
    <t>Marion Jenkins CIVIL And ENVIRONMENTAL ENGR GL Only</t>
  </si>
  <si>
    <t>GLMADM3360</t>
  </si>
  <si>
    <t>David Padilla MED Deans Office GL Only</t>
  </si>
  <si>
    <t>GLIMPM3359</t>
  </si>
  <si>
    <t>Nicholas Kenyon MED Int Med Pulmonary GL Only</t>
  </si>
  <si>
    <t>GLLEAL3358</t>
  </si>
  <si>
    <t>Joseph Sorensen EAST ASIAN LANG And CULTURES GL Only</t>
  </si>
  <si>
    <t>GLLANT3357</t>
  </si>
  <si>
    <t>Bruce Winterhalder ANTHROPOLOGY GL Only</t>
  </si>
  <si>
    <t>GLMSUR3356</t>
  </si>
  <si>
    <t>David Follette MED Surgery GL Only</t>
  </si>
  <si>
    <t>GLMPED3355</t>
  </si>
  <si>
    <t>Suma Shankar MED Pediatrics GL Only</t>
  </si>
  <si>
    <t>GLLMUS3354</t>
  </si>
  <si>
    <t>Pierpaolo Polzonetti MUSIC GL Only</t>
  </si>
  <si>
    <t>GLAENM3353</t>
  </si>
  <si>
    <t>A Grigarick ENTOMOLOGY NEMATOLOGY GL Only</t>
  </si>
  <si>
    <t>GLMFCM3352</t>
  </si>
  <si>
    <t>Walter Morgan MED Family And Community Med GL Only</t>
  </si>
  <si>
    <t>GLLENL3351</t>
  </si>
  <si>
    <t>Joshua Clover ENGLISH GL Only</t>
  </si>
  <si>
    <t>GLMERM3350</t>
  </si>
  <si>
    <t>Eric Gross MED Emergency Medicine GL Only</t>
  </si>
  <si>
    <t>GLMNEU3349</t>
  </si>
  <si>
    <t>Kumar Rajan MED Neurology GL Only</t>
  </si>
  <si>
    <t>GLMORT3348</t>
  </si>
  <si>
    <t>Thomas Powers MED Orthopaedic Surgery GL Only</t>
  </si>
  <si>
    <t>GLVVMB3347</t>
  </si>
  <si>
    <t>Robert Poppenga VM MOLECULAR BIO SCIENCES GL Only</t>
  </si>
  <si>
    <t>GLMPMR3346</t>
  </si>
  <si>
    <t>Alexandra Warrick MED Physical Medicine And Rehab GL Only</t>
  </si>
  <si>
    <t>GLMOPH3345</t>
  </si>
  <si>
    <t>Daniel King MED Eye Center GL Only</t>
  </si>
  <si>
    <t>GLIMGM3344</t>
  </si>
  <si>
    <t>Julianna L Burton MED Int Med Genl Medicine GL Only</t>
  </si>
  <si>
    <t>GLLCHI3343</t>
  </si>
  <si>
    <t>Monica Torreiro Casal CHICANO STUDIES GL Only</t>
  </si>
  <si>
    <t>GLMURO3342</t>
  </si>
  <si>
    <t>Ralph De Vere White MED Urologic Surgery GL Only</t>
  </si>
  <si>
    <t>GLMSUR3341</t>
  </si>
  <si>
    <t>John Anderson MED Surgery GL Only</t>
  </si>
  <si>
    <t>GLIMEN3340</t>
  </si>
  <si>
    <t>Kent Ishihara MED Int Med Endocrinology GL Only</t>
  </si>
  <si>
    <t>GLMINT3339</t>
  </si>
  <si>
    <t>Zahid Iqbal MED Int Med Admin GL Only</t>
  </si>
  <si>
    <t>GLABAE3338</t>
  </si>
  <si>
    <t>Gail Bornhorst BIOLOGICAL And AG ENGINEERING GL Only</t>
  </si>
  <si>
    <t>GLAPLS3337</t>
  </si>
  <si>
    <t>George Martin PLANT SCIENCES GL Only</t>
  </si>
  <si>
    <t>GLMOTO3336</t>
  </si>
  <si>
    <t>Linda Sheridan MED Otolaryngology GL Only</t>
  </si>
  <si>
    <t>GLIMHP3335</t>
  </si>
  <si>
    <t>Wendy Garabedian MED Int Med Hospitalist GL Only</t>
  </si>
  <si>
    <t>GLAANS3334</t>
  </si>
  <si>
    <t>Elizabeth Maga ANIMAL SCIENCE GL Only</t>
  </si>
  <si>
    <t>GLVVME3333</t>
  </si>
  <si>
    <t>James Case VM MEDICINE And EPIDEMIOLOGY GL Only</t>
  </si>
  <si>
    <t>GLECHM3332</t>
  </si>
  <si>
    <t>Marina Leite MATERIALS SCIENCE And ENGINEERING GL Only</t>
  </si>
  <si>
    <t>GLVVME3331</t>
  </si>
  <si>
    <t>Nancy East VM MEDICINE And EPIDEMIOLOGY GL Only</t>
  </si>
  <si>
    <t>GLMOPH3330</t>
  </si>
  <si>
    <t>Tiffany Wong MED Eye Center GL Only</t>
  </si>
  <si>
    <t>GLMOBG3329</t>
  </si>
  <si>
    <t>Jenise Phelps MED Obstetrics And Gynecology GL Only</t>
  </si>
  <si>
    <t>GLMANS3328</t>
  </si>
  <si>
    <t>Jeannette Tom Lerman MED Anesth And Pain Medicine GL Only</t>
  </si>
  <si>
    <t>GLMOTO3327</t>
  </si>
  <si>
    <t>Rodney Diaz MED Otolaryngology GL Only</t>
  </si>
  <si>
    <t>GLBNPB3326</t>
  </si>
  <si>
    <t>Martin Wilson NEURO PHYSIO And BEHAVIOR GL Only</t>
  </si>
  <si>
    <t>GLLLAW3325</t>
  </si>
  <si>
    <t>Christopher Gong Ide Don SCHOOL OF LAW GL Only</t>
  </si>
  <si>
    <t>GLAPLS3324</t>
  </si>
  <si>
    <t>Robert Norris PLANT SCIENCES GL Only</t>
  </si>
  <si>
    <t>GLVPMI3323</t>
  </si>
  <si>
    <t>Yuan Zee VM PATHOLOGY MICRO And IMMUN GL Only</t>
  </si>
  <si>
    <t>GLEECE3322</t>
  </si>
  <si>
    <t>ANHVU PHAM ELECT And COMP ENGR GL Only</t>
  </si>
  <si>
    <t>GLANUT3321</t>
  </si>
  <si>
    <t>Patricia Oteiza De Fraga NUTRITION GL Only</t>
  </si>
  <si>
    <t>GLMEPM3320</t>
  </si>
  <si>
    <t>David Rocke MED Public Health Sciences GL Only</t>
  </si>
  <si>
    <t>GLBEVE3319</t>
  </si>
  <si>
    <t>Arthur Shapiro EVOLUTION And ECOLOGY GL Only</t>
  </si>
  <si>
    <t>GLIMGI3318</t>
  </si>
  <si>
    <t>Valentina Medici MED Int Med Gastroenterology GL Only</t>
  </si>
  <si>
    <t>GLVVSR3317</t>
  </si>
  <si>
    <t>Joe Morgan VM SURGRAD SCIENCE GL Only</t>
  </si>
  <si>
    <t>GLMARO3316</t>
  </si>
  <si>
    <t>Ruben Fragoso MED Radiation Oncology GL Only</t>
  </si>
  <si>
    <t>GLMPED3315</t>
  </si>
  <si>
    <t>Moonjoo Han MED Pediatrics GL Only</t>
  </si>
  <si>
    <t>GLLCHE3314</t>
  </si>
  <si>
    <t>David Goodin CHEMISTRY GL Only</t>
  </si>
  <si>
    <t>GLAPLS3313</t>
  </si>
  <si>
    <t>Michael Reid PLANT SCIENCES GL Only</t>
  </si>
  <si>
    <t>GLVAPC3312</t>
  </si>
  <si>
    <t>Stuart Meyers VM ANAT PHYSIO And CELL BIOLOGY GL Only</t>
  </si>
  <si>
    <t>GLMOBG3311</t>
  </si>
  <si>
    <t>Shannon L Clark MED Obstetrics And Gynecology GL Only</t>
  </si>
  <si>
    <t>GLMOBG3310</t>
  </si>
  <si>
    <t>Melody Hou MED Obstetrics And Gynecology GL Only</t>
  </si>
  <si>
    <t>GLMORT3309</t>
  </si>
  <si>
    <t>Philip Wolinsky MED Orthopaedic Surgery GL Only</t>
  </si>
  <si>
    <t>GLLREL3308</t>
  </si>
  <si>
    <t>Wendy Terry RELIGIOUS STUDIES GL Only</t>
  </si>
  <si>
    <t>GLLPHY3307</t>
  </si>
  <si>
    <t>Michael Gregg PHYSICS GL Only</t>
  </si>
  <si>
    <t>GLMFCM3306</t>
  </si>
  <si>
    <t>Klea Bertakis MED Family And Community Med GL Only</t>
  </si>
  <si>
    <t>GLDEDU3305</t>
  </si>
  <si>
    <t>G Cartwright EDUCATION GL Only</t>
  </si>
  <si>
    <t>GLIMID3304</t>
  </si>
  <si>
    <t>Sunny Yung MED Int Med Infectious Dis GL Only</t>
  </si>
  <si>
    <t>GLMORT3303</t>
  </si>
  <si>
    <t>Dominik Haudenschild MED Orthopaedic Surgery GL Only</t>
  </si>
  <si>
    <t>GLLPSC3302</t>
  </si>
  <si>
    <t>Gregory Herek PSYCHOLOGY GL Only</t>
  </si>
  <si>
    <t>GLMANS3301</t>
  </si>
  <si>
    <t>Craig Belon MED Anesth And Pain Medicine GL Only</t>
  </si>
  <si>
    <t>GLLUWP3300</t>
  </si>
  <si>
    <t>Pamela Major UNIVERSITY WRITING PROGRAM GL Only</t>
  </si>
  <si>
    <t>GLMANS3299</t>
  </si>
  <si>
    <t>Michael Ferns MED Anesth And Pain Medicine GL Only</t>
  </si>
  <si>
    <t>GLLDRA3298</t>
  </si>
  <si>
    <t>Maggie Morgan THEATRE And DANCE GL Only</t>
  </si>
  <si>
    <t>GLMORT3297</t>
  </si>
  <si>
    <t>Vedant Kulkarni MED Orthopaedic Surgery GL Only</t>
  </si>
  <si>
    <t>GLLENL3296</t>
  </si>
  <si>
    <t>Rae Gouirand ENGLISH GL Only</t>
  </si>
  <si>
    <t>GLLEAL3295</t>
  </si>
  <si>
    <t>Yumi Takeuchi EAST ASIAN LANG And CULTURES GL Only</t>
  </si>
  <si>
    <t>GLMPSY3294</t>
  </si>
  <si>
    <t>Michael Meek MED Psychiatry And Behav Sci GL Only</t>
  </si>
  <si>
    <t>GLIMCA3293</t>
  </si>
  <si>
    <t>Stella Yala MED INT MED CARDIOLOGY GL Only</t>
  </si>
  <si>
    <t>GLBMMG3292</t>
  </si>
  <si>
    <t>Samuel Diaz MICROBIOLOGY And MOLEC GENETICS GL Only</t>
  </si>
  <si>
    <t>GLADNO3291</t>
  </si>
  <si>
    <t>Carol Hillhouse AGR And ENV SCI DEANS OFFICE GL Only</t>
  </si>
  <si>
    <t>GLIMEN3290</t>
  </si>
  <si>
    <t>Arthur Swislocki MED Int Med Endocrinology GL Only</t>
  </si>
  <si>
    <t>GLVVSR3289</t>
  </si>
  <si>
    <t>Jan Ilkiw VM SURGRAD SCIENCE GL Only</t>
  </si>
  <si>
    <t>GLAETX3288</t>
  </si>
  <si>
    <t>Tran Nguyen ENVIRONMENTAL TOXICOLOGY GL Only</t>
  </si>
  <si>
    <t>GLLPOL3287</t>
  </si>
  <si>
    <t>John Owens POLITICAL SCIENCE GL Only</t>
  </si>
  <si>
    <t>GLMBIO3286</t>
  </si>
  <si>
    <t>Chengji Zhou MED Biochem And Molecular Med GL Only</t>
  </si>
  <si>
    <t>GLALAW3285</t>
  </si>
  <si>
    <t>Richard Snyder LAND AIR And WATER RESOURCES GL Only</t>
  </si>
  <si>
    <t>GLBNPB3284</t>
  </si>
  <si>
    <t>Gabrielle Nevitt NEURO PHYSIO And BEHAVIOR GL Only</t>
  </si>
  <si>
    <t>GLMPMR3283</t>
  </si>
  <si>
    <t>Keerthi Atluri MED Physical Medicine And Rehab GL Only</t>
  </si>
  <si>
    <t>GLMCEL3282</t>
  </si>
  <si>
    <t>Qizhi Gong MED Cell Biology And Human Anat GL Only</t>
  </si>
  <si>
    <t>GLLPHY3281</t>
  </si>
  <si>
    <t>Glen W Erickson PHYSICS GL Only</t>
  </si>
  <si>
    <t>GLMFCM3280</t>
  </si>
  <si>
    <t>Daniel Fields MED Family And Community Med GL Only</t>
  </si>
  <si>
    <t>GLMERM3279</t>
  </si>
  <si>
    <t>Pieter Scheerlinck MED Emergency Medicine GL Only</t>
  </si>
  <si>
    <t>GLDEDU3278</t>
  </si>
  <si>
    <t>Elizabeth Montano EDUCATION GL Only</t>
  </si>
  <si>
    <t>GLLPHY3277</t>
  </si>
  <si>
    <t>Sudhindra Tripathi PHYSICS GL Only</t>
  </si>
  <si>
    <t>GLMERM3276</t>
  </si>
  <si>
    <t>Kara Toles MED Emergency Medicine GL Only</t>
  </si>
  <si>
    <t>GLMCEL3275</t>
  </si>
  <si>
    <t>Thomas Blankenship MED Cell Biology And Human Anat GL Only</t>
  </si>
  <si>
    <t>GLAANS3274</t>
  </si>
  <si>
    <t>Yanhong Liu ANIMAL SCIENCE GL Only</t>
  </si>
  <si>
    <t>GLMNEU3273</t>
  </si>
  <si>
    <t>Mustafa Ansari MED Neurology GL Only</t>
  </si>
  <si>
    <t>GLMPED3272</t>
  </si>
  <si>
    <t>Anthony Wartell MED Pediatrics GL Only</t>
  </si>
  <si>
    <t>GLMPSY3271</t>
  </si>
  <si>
    <t>Clifford Straehley MED Psychiatry And Behav Sci GL Only</t>
  </si>
  <si>
    <t>GLLDRA3270</t>
  </si>
  <si>
    <t>Jon Rossini THEATRE And DANCE GL Only</t>
  </si>
  <si>
    <t>GLMSUR3269</t>
  </si>
  <si>
    <t>John Owings MED Surgery GL Only</t>
  </si>
  <si>
    <t>GLMSUR3268</t>
  </si>
  <si>
    <t>Luis Godoy MED Surgery GL Only</t>
  </si>
  <si>
    <t>GLDEDU3267</t>
  </si>
  <si>
    <t>Thomas Timar EDUCATION GL Only</t>
  </si>
  <si>
    <t>GLMPMR3266</t>
  </si>
  <si>
    <t>Shawna Arsenault MED Physical Medicine And Rehab GL Only</t>
  </si>
  <si>
    <t>GLIMCA3265</t>
  </si>
  <si>
    <t>Garrett Wong MED INT MED CARDIOLOGY GL Only</t>
  </si>
  <si>
    <t>GLAPLS3264</t>
  </si>
  <si>
    <t>David Ramos PLANT SCIENCES GL Only</t>
  </si>
  <si>
    <t>GLAPLS3263</t>
  </si>
  <si>
    <t>Louise Ferguson PLANT SCIENCES GL Only</t>
  </si>
  <si>
    <t>GLMPED3262</t>
  </si>
  <si>
    <t>Viyeka Sethi MED Pediatrics GL Only</t>
  </si>
  <si>
    <t>GLLCDM3261</t>
  </si>
  <si>
    <t>Andrew Smith CINEMA And DIGITAL MEDIA GL Only</t>
  </si>
  <si>
    <t>GLIMRH3260</t>
  </si>
  <si>
    <t>Rani Vatti MED Int Med Rheumatology GL Only</t>
  </si>
  <si>
    <t>GLAENM3259</t>
  </si>
  <si>
    <t>Bruce Hammock ENTOMOLOGY NEMATOLOGY GL Only</t>
  </si>
  <si>
    <t>GLBMMG3258</t>
  </si>
  <si>
    <t>Lifeng Xu MICROBIOLOGY And MOLEC GENETICS GL Only</t>
  </si>
  <si>
    <t>GLLMAT3257</t>
  </si>
  <si>
    <t>Duane Kouba MATHEMATICS GL Only</t>
  </si>
  <si>
    <t>GLLUWP3256</t>
  </si>
  <si>
    <t>Eric Schroeder UNIVERSITY WRITING PROGRAM GL Only</t>
  </si>
  <si>
    <t>GLMARO3255</t>
  </si>
  <si>
    <t>Andrew Vaughan MED Radiation Oncology GL Only</t>
  </si>
  <si>
    <t>GLLLAW3254</t>
  </si>
  <si>
    <t>Timothy M Taylor SCHOOL OF LAW GL Only</t>
  </si>
  <si>
    <t>GLGSM13253</t>
  </si>
  <si>
    <t>Colleen Zern GRADUATE SCHOOL OF MANAGEMENT GL Only</t>
  </si>
  <si>
    <t>GLIMGM3252</t>
  </si>
  <si>
    <t>Zachary Holt MED Int Med Genl Medicine GL Only</t>
  </si>
  <si>
    <t>GLLLIN3251</t>
  </si>
  <si>
    <t>Santiago Barreda Castanon LINGUISTICS GL Only</t>
  </si>
  <si>
    <t>GLLPOL3250</t>
  </si>
  <si>
    <t>Gabriella Montinola POLITICAL SCIENCE GL Only</t>
  </si>
  <si>
    <t>GLMBIO3249</t>
  </si>
  <si>
    <t>Paul Hagerman MED Biochem And Molecular Med GL Only</t>
  </si>
  <si>
    <t>GLVVSR3248</t>
  </si>
  <si>
    <t>Roy Bellhorn VM SURGRAD SCIENCE GL Only</t>
  </si>
  <si>
    <t>GLALAW3247</t>
  </si>
  <si>
    <t>Jim Richards LAND AIR And WATER RESOURCES GL Only</t>
  </si>
  <si>
    <t>GLECOE3246</t>
  </si>
  <si>
    <t>Richard Post ENGINEERING DEANS OFFICE GL Only</t>
  </si>
  <si>
    <t>GLIMHP3245</t>
  </si>
  <si>
    <t>Oliver J Hentschel MED Int Med Hospitalist GL Only</t>
  </si>
  <si>
    <t>GLVOHI3244</t>
  </si>
  <si>
    <t>Brian Bird VM ONE HEALTH INSTITUTE GL Only</t>
  </si>
  <si>
    <t>GLLLIN3243</t>
  </si>
  <si>
    <t>Vaidehi Ramanathan Abbott LINGUISTICS GL Only</t>
  </si>
  <si>
    <t>GLVPMI3242</t>
  </si>
  <si>
    <t>Judith Rachel Reader VM PATHOLOGY MICRO And IMMUN GL Only</t>
  </si>
  <si>
    <t>GLABAE3241</t>
  </si>
  <si>
    <t>Gyongy Laky BIOLOGICAL And AG ENGINEERING GL Only</t>
  </si>
  <si>
    <t>GLAARE3240</t>
  </si>
  <si>
    <t>Jens Hilscher AG And RESOURCE ECONOMICS GL Only</t>
  </si>
  <si>
    <t>GLAARE3239</t>
  </si>
  <si>
    <t>John Constantine AG And RESOURCE ECONOMICS GL Only</t>
  </si>
  <si>
    <t>GLMOBG3238</t>
  </si>
  <si>
    <t>Frederick Hanson MED Obstetrics And Gynecology GL Only</t>
  </si>
  <si>
    <t>GLABAE3237</t>
  </si>
  <si>
    <t>Ali Moghimi BIOLOGICAL And AG ENGINEERING GL Only</t>
  </si>
  <si>
    <t>GLMPSY3236</t>
  </si>
  <si>
    <t>Robert Hales MED Psychiatry And Behav Sci GL Only</t>
  </si>
  <si>
    <t>GLBNPB3235</t>
  </si>
  <si>
    <t>Earl Carstens NEURO PHYSIO And BEHAVIOR GL Only</t>
  </si>
  <si>
    <t>GLNURS3234</t>
  </si>
  <si>
    <t>Julie Bidwell School of Nursing GL Only</t>
  </si>
  <si>
    <t>GLMHPH3233</t>
  </si>
  <si>
    <t>Robert Cudmore Jr MED Physiology And Membrane Biol GL Only</t>
  </si>
  <si>
    <t>GLIMNE3232</t>
  </si>
  <si>
    <t>Hiroshi Yamauchi MED Int Med Nephrology GL Only</t>
  </si>
  <si>
    <t>GLLDRA3231</t>
  </si>
  <si>
    <t>Michele Leavy THEATRE And DANCE GL Only</t>
  </si>
  <si>
    <t>GLMOTO3230</t>
  </si>
  <si>
    <t>Marianne Abouyared MED Otolaryngology GL Only</t>
  </si>
  <si>
    <t>GLLCMN3229</t>
  </si>
  <si>
    <t>Jingwen Zhang COMMUNICATION GL Only</t>
  </si>
  <si>
    <t>GLMANS3228</t>
  </si>
  <si>
    <t>Tehani Anne Liyanage MED Anesth And Pain Medicine GL Only</t>
  </si>
  <si>
    <t>GLLAST3227</t>
  </si>
  <si>
    <t>Darrin Martin ART And ART HISTORY GL Only</t>
  </si>
  <si>
    <t>GLBMMG3226</t>
  </si>
  <si>
    <t>Jacqueline Barlow MICROBIOLOGY And MOLEC GENETICS GL Only</t>
  </si>
  <si>
    <t>GLMERM3225</t>
  </si>
  <si>
    <t>Sonia Singh MED Emergency Medicine GL Only</t>
  </si>
  <si>
    <t>GLAANS3224</t>
  </si>
  <si>
    <t>Ermias Kebreab ANIMAL SCIENCE GL Only</t>
  </si>
  <si>
    <t>GLLPSC3223</t>
  </si>
  <si>
    <t>Alison Michelle Ledgerwood PSYCHOLOGY GL Only</t>
  </si>
  <si>
    <t>GLEECE3222</t>
  </si>
  <si>
    <t>Juan Sebastian Gomez Diaz ELECT And COMP ENGR GL Only</t>
  </si>
  <si>
    <t>GLLAMS3221</t>
  </si>
  <si>
    <t>Jemma DeCristo AMERICAN STUDIES GL Only</t>
  </si>
  <si>
    <t>GLMSUR3220</t>
  </si>
  <si>
    <t>Kathrin Troppmann MED Surgery GL Only</t>
  </si>
  <si>
    <t>GLEECE3219</t>
  </si>
  <si>
    <t>William Putnam ELECT And COMP ENGR GL Only</t>
  </si>
  <si>
    <t>GLMSUR3218</t>
  </si>
  <si>
    <t>Curtis Wozniak MED Surgery GL Only</t>
  </si>
  <si>
    <t>GLLMUS3217</t>
  </si>
  <si>
    <t>Pablo Ortiz MUSIC GL Only</t>
  </si>
  <si>
    <t>GLLPOL3216</t>
  </si>
  <si>
    <t>Christopher Hare POLITICAL SCIENCE GL Only</t>
  </si>
  <si>
    <t>GLAARE3215</t>
  </si>
  <si>
    <t>Roberta Cook AG And RESOURCE ECONOMICS GL Only</t>
  </si>
  <si>
    <t>GLGSM13214</t>
  </si>
  <si>
    <t>Olivier Rubel GRADUATE SCHOOL OF MANAGEMENT GL Only</t>
  </si>
  <si>
    <t>GLIMPM3213</t>
  </si>
  <si>
    <t>William E Dager MED Int Med Pulmonary GL Only</t>
  </si>
  <si>
    <t>GLMPAT3212</t>
  </si>
  <si>
    <t>Gerald Kost MED Pathology And Lab Medicine GL Only</t>
  </si>
  <si>
    <t>GLLPSC3211</t>
  </si>
  <si>
    <t>Fernanda Ferreira PSYCHOLOGY GL Only</t>
  </si>
  <si>
    <t>GLMPAT3210</t>
  </si>
  <si>
    <t>Viswanathan Krishnan MED Pathology And Lab Medicine GL Only</t>
  </si>
  <si>
    <t>GLLCHE3209</t>
  </si>
  <si>
    <t>Louis Longaker CHEMISTRY GL Only</t>
  </si>
  <si>
    <t>GLBNPB3208</t>
  </si>
  <si>
    <t>James Shaffrath NEURO PHYSIO And BEHAVIOR GL Only</t>
  </si>
  <si>
    <t>GLMPED3207</t>
  </si>
  <si>
    <t>Mark Underwood MED Pediatrics GL Only</t>
  </si>
  <si>
    <t>GLMOBG3206</t>
  </si>
  <si>
    <t>William Gilbert MED Obstetrics And Gynecology GL Only</t>
  </si>
  <si>
    <t>GLECHE3205</t>
  </si>
  <si>
    <t>Cong Yan Chen CHEMICAL ENGINEERING GL Only</t>
  </si>
  <si>
    <t>GLAFST3204</t>
  </si>
  <si>
    <t>Carl Winter FOOD SCIENCE And TECHNOLOGY GL Only</t>
  </si>
  <si>
    <t>GLMPED3203</t>
  </si>
  <si>
    <t>Reed Mellor MED Pediatrics GL Only</t>
  </si>
  <si>
    <t>GLAFST3202</t>
  </si>
  <si>
    <t>Sharon Shoemaker FOOD SCIENCE And TECHNOLOGY GL Only</t>
  </si>
  <si>
    <t>GLMFCM3201</t>
  </si>
  <si>
    <t>Cassy Friedrich MED Family And Community Med GL Only</t>
  </si>
  <si>
    <t>GLMFCM3200</t>
  </si>
  <si>
    <t>Blanca Solis MED Family And Community Med GL Only</t>
  </si>
  <si>
    <t>GLMPSY3199</t>
  </si>
  <si>
    <t>Monila Rahimi MED Psychiatry And Behav Sci GL Only</t>
  </si>
  <si>
    <t>GLLMSA3198</t>
  </si>
  <si>
    <t>Poonam Chauhan MIDDLE EAST SOUTH ASIA PROGRAM GL Only</t>
  </si>
  <si>
    <t>GLECEE3197</t>
  </si>
  <si>
    <t>Jonathan Herman CIVIL And ENVIRONMENTAL ENGR GL Only</t>
  </si>
  <si>
    <t>GLMNSG3196</t>
  </si>
  <si>
    <t>Kern Guppy MED Neurological Surgery GL Only</t>
  </si>
  <si>
    <t>GLMNEU3195</t>
  </si>
  <si>
    <t>Elizabeth Ekpo MED Neurology GL Only</t>
  </si>
  <si>
    <t>GLMOPH3194</t>
  </si>
  <si>
    <t>Robert Miller MED Eye Center GL Only</t>
  </si>
  <si>
    <t>GLMFCM3193</t>
  </si>
  <si>
    <t>Ramiro Zuniga MED Family And Community Med GL Only</t>
  </si>
  <si>
    <t>GLAARE3192</t>
  </si>
  <si>
    <t>Eric Lee Johnson AG And RESOURCE ECONOMICS GL Only</t>
  </si>
  <si>
    <t>GLMERM3191</t>
  </si>
  <si>
    <t>Christine Roland MED Emergency Medicine GL Only</t>
  </si>
  <si>
    <t>GLNURS3190</t>
  </si>
  <si>
    <t>Frances Patmon School of Nursing GL Only</t>
  </si>
  <si>
    <t>GLMFCM3189</t>
  </si>
  <si>
    <t>Humberto Barragan MED Family And Community Med GL Only</t>
  </si>
  <si>
    <t>GLMFCM3188</t>
  </si>
  <si>
    <t>Michael Jorde MED Family And Community Med GL Only</t>
  </si>
  <si>
    <t>GLALAW3187</t>
  </si>
  <si>
    <t>Mallika Nocco LAND AIR And WATER RESOURCES GL Only</t>
  </si>
  <si>
    <t>GLGSM13186</t>
  </si>
  <si>
    <t>Sorin Maruster GRADUATE SCHOOL OF MANAGEMENT GL Only</t>
  </si>
  <si>
    <t>GLLPHI3185</t>
  </si>
  <si>
    <t>Shawn Miller PHILOSOPHY GL Only</t>
  </si>
  <si>
    <t>GLMERM3184</t>
  </si>
  <si>
    <t>Jon Buchanan MED Emergency Medicine GL Only</t>
  </si>
  <si>
    <t>GLMPED3183</t>
  </si>
  <si>
    <t>Yeseli Arias MED Pediatrics GL Only</t>
  </si>
  <si>
    <t>GLMSUR3182</t>
  </si>
  <si>
    <t>Lisa P Abramson MED Surgery GL Only</t>
  </si>
  <si>
    <t>GLMERM3181</t>
  </si>
  <si>
    <t>Rory Stuart MED Emergency Medicine GL Only</t>
  </si>
  <si>
    <t>GLLPHI3180</t>
  </si>
  <si>
    <t>Tyrus Kares Fisher PHILOSOPHY GL Only</t>
  </si>
  <si>
    <t>GLMFCM3179</t>
  </si>
  <si>
    <t>Aminah Najieb MED Family And Community Med GL Only</t>
  </si>
  <si>
    <t>GLMERM3178</t>
  </si>
  <si>
    <t>Geary Noguchi MED Emergency Medicine GL Only</t>
  </si>
  <si>
    <t>GLVVME3177</t>
  </si>
  <si>
    <t>Jessica Morgan VM MEDICINE And EPIDEMIOLOGY GL Only</t>
  </si>
  <si>
    <t>GLMFCM3176</t>
  </si>
  <si>
    <t>Norman Nasise MED Family And Community Med GL Only</t>
  </si>
  <si>
    <t>GLMFCM3175</t>
  </si>
  <si>
    <t>Wetona Eidson Ton MED Family And Community Med GL Only</t>
  </si>
  <si>
    <t>GLIMEN3174</t>
  </si>
  <si>
    <t>Jameson Azul MED Int Med Endocrinology GL Only</t>
  </si>
  <si>
    <t>GLEECE3173</t>
  </si>
  <si>
    <t>Sen Ching Cheung ELECT And COMP ENGR GL Only</t>
  </si>
  <si>
    <t>GLVPHR3172</t>
  </si>
  <si>
    <t>Fauna Smith VM POPULATION HLTH And REPROD GL Only</t>
  </si>
  <si>
    <t>GLMNSG3171</t>
  </si>
  <si>
    <t>Robert Berman MED Neurological Surgery GL Only</t>
  </si>
  <si>
    <t>GLMPSY3170</t>
  </si>
  <si>
    <t>Luz Contreras Arroyo MED Psychiatry And Behav Sci GL Only</t>
  </si>
  <si>
    <t>GLGSM13169</t>
  </si>
  <si>
    <t>Keith C Weissglass GRADUATE SCHOOL OF MANAGEMENT GL Only</t>
  </si>
  <si>
    <t>GLDEDU3168</t>
  </si>
  <si>
    <t>Carolynne Beno EDUCATION GL Only</t>
  </si>
  <si>
    <t>GLGSM13167</t>
  </si>
  <si>
    <t>Julie Petersen GRADUATE SCHOOL OF MANAGEMENT GL Only</t>
  </si>
  <si>
    <t>GLMPSY3166</t>
  </si>
  <si>
    <t>James Margolis MED Psychiatry And Behav Sci GL Only</t>
  </si>
  <si>
    <t>GLMPED3165</t>
  </si>
  <si>
    <t>Pratima Kodali MED Pediatrics GL Only</t>
  </si>
  <si>
    <t>GLVPHR3164</t>
  </si>
  <si>
    <t>Roselle Busch VM POPULATION HLTH And REPROD GL Only</t>
  </si>
  <si>
    <t>GLMERM3163</t>
  </si>
  <si>
    <t>Oanh Clark MED Emergency Medicine GL Only</t>
  </si>
  <si>
    <t>GLMFCM3162</t>
  </si>
  <si>
    <t>Jorge Pena MED Family And Community Med GL Only</t>
  </si>
  <si>
    <t>GLMPED3161</t>
  </si>
  <si>
    <t>Zoey J Goore MED Pediatrics GL Only</t>
  </si>
  <si>
    <t>GLMFCM3160</t>
  </si>
  <si>
    <t>Thomas Wenstrup MED Family And Community Med GL Only</t>
  </si>
  <si>
    <t>GLLSOC3159</t>
  </si>
  <si>
    <t>Rebecca Van Stokkum SOCIOLOGY GL Only</t>
  </si>
  <si>
    <t>GLMOBG3158</t>
  </si>
  <si>
    <t>Edward Baker MED Obstetrics And Gynecology GL Only</t>
  </si>
  <si>
    <t>GLLCDM3157</t>
  </si>
  <si>
    <t>Colin Johnson CINEMA And DIGITAL MEDIA GL Only</t>
  </si>
  <si>
    <t>GLMPSY3156</t>
  </si>
  <si>
    <t>Melissa Hopkins MED Psychiatry And Behav Sci GL Only</t>
  </si>
  <si>
    <t>GLIMHP3155</t>
  </si>
  <si>
    <t>Huixia Wei MED Int Med Hospitalist GL Only</t>
  </si>
  <si>
    <t>GLLDES3154</t>
  </si>
  <si>
    <t>Elizabeth Marley DEPARTMENT OF DESIGN GL Only</t>
  </si>
  <si>
    <t>GLMDER3153</t>
  </si>
  <si>
    <t>Jason Ezra Hawkes MED Dermatology GL Only</t>
  </si>
  <si>
    <t>GLIMGM3152</t>
  </si>
  <si>
    <t>John Landefeld MED Int Med Genl Medicine GL Only</t>
  </si>
  <si>
    <t>GLIMHP3151</t>
  </si>
  <si>
    <t>Nisha Harendra Punatar MED Int Med Hospitalist GL Only</t>
  </si>
  <si>
    <t>GLLPOL3150</t>
  </si>
  <si>
    <t>Matthew Shugart POLITICAL SCIENCE GL Only</t>
  </si>
  <si>
    <t>GLVPHR3149</t>
  </si>
  <si>
    <t>Danika Bannasch VM POPULATION HLTH And REPROD GL Only</t>
  </si>
  <si>
    <t>GLLPOL3148</t>
  </si>
  <si>
    <t>Robert Taylor POLITICAL SCIENCE GL Only</t>
  </si>
  <si>
    <t>GLEBME3147</t>
  </si>
  <si>
    <t>Eduardo A Silva BIOMEDICAL ENGINEERING GL Only</t>
  </si>
  <si>
    <t>GLAPLS3146</t>
  </si>
  <si>
    <t>Jorge Dubcovsky PLANT SCIENCES GL Only</t>
  </si>
  <si>
    <t>GLECEE3145</t>
  </si>
  <si>
    <t>Christopher Cappa CIVIL And ENVIRONMENTAL ENGR GL Only</t>
  </si>
  <si>
    <t>GLVVSR3144</t>
  </si>
  <si>
    <t>Robert Rebhun VM SURGRAD SCIENCE GL Only</t>
  </si>
  <si>
    <t>GLECHE3143</t>
  </si>
  <si>
    <t>Marjorie Longo CHEMICAL ENGINEERING GL Only</t>
  </si>
  <si>
    <t>GLLCDM3142</t>
  </si>
  <si>
    <t>Julie Wyman CINEMA And DIGITAL MEDIA GL Only</t>
  </si>
  <si>
    <t>GLVVME3141</t>
  </si>
  <si>
    <t>K Magdesian VM MEDICINE And EPIDEMIOLOGY GL Only</t>
  </si>
  <si>
    <t>GLMNEU3140</t>
  </si>
  <si>
    <t>Charles Decarli MED Neurology GL Only</t>
  </si>
  <si>
    <t>GLVPHR3139</t>
  </si>
  <si>
    <t>Maurice Pitesky VM POPULATION HLTH And REPROD GL Only</t>
  </si>
  <si>
    <t>GLLMAT3138</t>
  </si>
  <si>
    <t>Andrew Waldron MATHEMATICS GL Only</t>
  </si>
  <si>
    <t>GLLDES3137</t>
  </si>
  <si>
    <t>Timothy Mcneil DEPARTMENT OF DESIGN GL Only</t>
  </si>
  <si>
    <t>GLLSOC3136</t>
  </si>
  <si>
    <t>Thomas Beamish SOCIOLOGY GL Only</t>
  </si>
  <si>
    <t>GLLUWP3135</t>
  </si>
  <si>
    <t>Melissa Bender UNIVERSITY WRITING PROGRAM GL Only</t>
  </si>
  <si>
    <t>GLLENL3134</t>
  </si>
  <si>
    <t>Gina Bloom ENGLISH GL Only</t>
  </si>
  <si>
    <t>GLALAW3133</t>
  </si>
  <si>
    <t>Peter Hernes LAND AIR And WATER RESOURCES GL Only</t>
  </si>
  <si>
    <t>GLECHM3132</t>
  </si>
  <si>
    <t>Douglas L Medlin MATERIALS SCIENCE And ENGINEERING GL Only</t>
  </si>
  <si>
    <t>GLLIBR3131</t>
  </si>
  <si>
    <t>Deanna Johnson UCDLIBRARY GL Only</t>
  </si>
  <si>
    <t>GLGSM13130</t>
  </si>
  <si>
    <t>Hemant Vaidya GRADUATE SCHOOL OF MANAGEMENT GL Only</t>
  </si>
  <si>
    <t>GLMOBG3129</t>
  </si>
  <si>
    <t>Mark Seaver MED Obstetrics And Gynecology GL Only</t>
  </si>
  <si>
    <t>GLLCLA3128</t>
  </si>
  <si>
    <t>Melissa Stem CLASSICS GL Only</t>
  </si>
  <si>
    <t>GLLAHI3127</t>
  </si>
  <si>
    <t>Jeremiah Barber ART And ART HISTORY GL Only</t>
  </si>
  <si>
    <t>GLMNSG3126</t>
  </si>
  <si>
    <t>Dachling Pang MED Neurological Surgery GL Only</t>
  </si>
  <si>
    <t>GLLDES3125</t>
  </si>
  <si>
    <t>Morissa Rubin DEPARTMENT OF DESIGN GL Only</t>
  </si>
  <si>
    <t>GLLDRA3124</t>
  </si>
  <si>
    <t>Pamila A Gray THEATRE And DANCE GL Only</t>
  </si>
  <si>
    <t>GLLDRA3123</t>
  </si>
  <si>
    <t>Mary Beth Cavanaugh THEATRE And DANCE GL Only</t>
  </si>
  <si>
    <t>GLMPSY3122</t>
  </si>
  <si>
    <t>Shaun Rafael MED Psychiatry And Behav Sci GL Only</t>
  </si>
  <si>
    <t>GLMNEU3121</t>
  </si>
  <si>
    <t>Kiran Kanth MED Neurology GL Only</t>
  </si>
  <si>
    <t>GLMEPM3120</t>
  </si>
  <si>
    <t>Kristen George MED Public Health Sciences GL Only</t>
  </si>
  <si>
    <t>GLMRAD3119</t>
  </si>
  <si>
    <t>Jerrold Bushberg MED Radiology GL Only</t>
  </si>
  <si>
    <t>GLMERM3118</t>
  </si>
  <si>
    <t>Jamil Bitar MED Emergency Medicine GL Only</t>
  </si>
  <si>
    <t>GLLREL3117</t>
  </si>
  <si>
    <t>Flagg Miller RELIGIOUS STUDIES GL Only</t>
  </si>
  <si>
    <t>GLECEE3116</t>
  </si>
  <si>
    <t>Boris Jeremic CIVIL And ENVIRONMENTAL ENGR GL Only</t>
  </si>
  <si>
    <t>GLLHIS3115</t>
  </si>
  <si>
    <t>David Biale HISTORY GL Only</t>
  </si>
  <si>
    <t>GLLLAW3114</t>
  </si>
  <si>
    <t>Leticia Saucedo SCHOOL OF LAW GL Only</t>
  </si>
  <si>
    <t>GLLASA3113</t>
  </si>
  <si>
    <t>Sunaina Maira ASIAN AMERICAN GL Only</t>
  </si>
  <si>
    <t>GLLEAL3112</t>
  </si>
  <si>
    <t>Chengzhi Chu EAST ASIAN LANG And CULTURES GL Only</t>
  </si>
  <si>
    <t>GLLLAW3111</t>
  </si>
  <si>
    <t>Lisa Pruitt SCHOOL OF LAW GL Only</t>
  </si>
  <si>
    <t>GLMPSY3110</t>
  </si>
  <si>
    <t>W Hinton MED Psychiatry And Behav Sci GL Only</t>
  </si>
  <si>
    <t>GLLEPS3109</t>
  </si>
  <si>
    <t>Nicholas Pinter EARTH And PLANETARY SCIENCES GL Only</t>
  </si>
  <si>
    <t>GLABAE3108</t>
  </si>
  <si>
    <t>Ning Pan BIOLOGICAL And AG ENGINEERING GL Only</t>
  </si>
  <si>
    <t>GLGSM13107</t>
  </si>
  <si>
    <t>Alan M Taylor GRADUATE SCHOOL OF MANAGEMENT GL Only</t>
  </si>
  <si>
    <t>GLLPHI3106</t>
  </si>
  <si>
    <t>Jan Szaif PHILOSOPHY GL Only</t>
  </si>
  <si>
    <t>GLBMMG3105</t>
  </si>
  <si>
    <t>Scott Dawson MICROBIOLOGY And MOLEC GENETICS GL Only</t>
  </si>
  <si>
    <t>GLLECN3103</t>
  </si>
  <si>
    <t>Arman Rezaee ECONOMICS GL Only</t>
  </si>
  <si>
    <t>GLLLAW3102</t>
  </si>
  <si>
    <t>Mario Biagioli SCHOOL OF LAW GL Only</t>
  </si>
  <si>
    <t>GLLPSC3101</t>
  </si>
  <si>
    <t>Debra Long PSYCHOLOGY GL Only</t>
  </si>
  <si>
    <t>GLLLAW3100</t>
  </si>
  <si>
    <t>Dennis Ventry SCHOOL OF LAW GL Only</t>
  </si>
  <si>
    <t>GLEBME3099</t>
  </si>
  <si>
    <t>Simon Cherry BIOMEDICAL ENGINEERING GL Only</t>
  </si>
  <si>
    <t>GLMPSY3098</t>
  </si>
  <si>
    <t>Carlina R Wheeler MED Psychiatry And Behav Sci GL Only</t>
  </si>
  <si>
    <t>GLLEAL3097</t>
  </si>
  <si>
    <t>David Gundry EAST ASIAN LANG And CULTURES GL Only</t>
  </si>
  <si>
    <t>GLLLAW3096</t>
  </si>
  <si>
    <t>Gabriel Chin SCHOOL OF LAW GL Only</t>
  </si>
  <si>
    <t>GLLFAI3095</t>
  </si>
  <si>
    <t>Noah Guynn FRENCH And ITALIAN GL Only</t>
  </si>
  <si>
    <t>GLLPHI3094</t>
  </si>
  <si>
    <t>Cody Gilmore PHILOSOPHY GL Only</t>
  </si>
  <si>
    <t>GLLENL3093</t>
  </si>
  <si>
    <t>Joe Wenderoth ENGLISH GL Only</t>
  </si>
  <si>
    <t>GLECSE3092</t>
  </si>
  <si>
    <t>Patrice Koehl ENGR COMPUTER SCIENCE GL Only</t>
  </si>
  <si>
    <t>GLLASA3091</t>
  </si>
  <si>
    <t>Richard Kim ASIAN AMERICAN GL Only</t>
  </si>
  <si>
    <t>GLEMAE3090</t>
  </si>
  <si>
    <t>Raissa Dsouza MECHANICAL And AEROSPACE ENGR GL Only</t>
  </si>
  <si>
    <t>GLLMUS3089</t>
  </si>
  <si>
    <t>Matilda Hofman MUSIC GL Only</t>
  </si>
  <si>
    <t>GLLENL3088</t>
  </si>
  <si>
    <t>Elizabeth C Miller ENGLISH GL Only</t>
  </si>
  <si>
    <t>GLAANS3087</t>
  </si>
  <si>
    <t>James Oltjen ANIMAL SCIENCE GL Only</t>
  </si>
  <si>
    <t>GLECSE3086</t>
  </si>
  <si>
    <t>Shyhtsun Wu ENGR COMPUTER SCIENCE GL Only</t>
  </si>
  <si>
    <t>GLECSE3085</t>
  </si>
  <si>
    <t>Francois Gygi ENGR COMPUTER SCIENCE GL Only</t>
  </si>
  <si>
    <t>GLMINT3084</t>
  </si>
  <si>
    <t>Kara Schmidt MED Int Med Admin GL Only</t>
  </si>
  <si>
    <t>GLLPHY3083</t>
  </si>
  <si>
    <t>Lori Lubin PHYSICS GL Only</t>
  </si>
  <si>
    <t>GLLMAT3082</t>
  </si>
  <si>
    <t>Joseph Biello MATHEMATICS GL Only</t>
  </si>
  <si>
    <t>GLVVME3081</t>
  </si>
  <si>
    <t>Jonna Mazet VM MEDICINE And EPIDEMIOLOGY GL Only</t>
  </si>
  <si>
    <t>GLLENL3080</t>
  </si>
  <si>
    <t>Hsuan Hsu ENGLISH GL Only</t>
  </si>
  <si>
    <t>GLLECN3079</t>
  </si>
  <si>
    <t>Giacomo Bonanno ECONOMICS GL Only</t>
  </si>
  <si>
    <t>GLLPSC3078</t>
  </si>
  <si>
    <t>Shelley A Blozis Villarreal PSYCHOLOGY GL Only</t>
  </si>
  <si>
    <t>GLLMAT3077</t>
  </si>
  <si>
    <t>Craig Tracy MATHEMATICS GL Only</t>
  </si>
  <si>
    <t>GLLECN3076</t>
  </si>
  <si>
    <t>Takuya Ura ECONOMICS GL Only</t>
  </si>
  <si>
    <t>GLVVMB3075</t>
  </si>
  <si>
    <t>Peter Havel VM MOLECULAR BIO SCIENCES GL Only</t>
  </si>
  <si>
    <t>GLLCMN3074</t>
  </si>
  <si>
    <t>Jorge Pena COMMUNICATION GL Only</t>
  </si>
  <si>
    <t>GLIMHP3073</t>
  </si>
  <si>
    <t>Garima Agrawal MED Int Med Hospitalist GL Only</t>
  </si>
  <si>
    <t>GLLENL3072</t>
  </si>
  <si>
    <t>Kathleen Frederickson ENGLISH GL Only</t>
  </si>
  <si>
    <t>GLLHIS3071</t>
  </si>
  <si>
    <t>Rachel Jean Baptiste HISTORY GL Only</t>
  </si>
  <si>
    <t>GLBMMG3070</t>
  </si>
  <si>
    <t>Neil Hunter MICROBIOLOGY And MOLEC GENETICS GL Only</t>
  </si>
  <si>
    <t>GLLCOM3069</t>
  </si>
  <si>
    <t>Noha Radwan COMPARATIVE LITERATURE GL Only</t>
  </si>
  <si>
    <t>GLIMHP3068</t>
  </si>
  <si>
    <t>Theresa Duong MED Int Med Hospitalist GL Only</t>
  </si>
  <si>
    <t>GLLMAT3067</t>
  </si>
  <si>
    <t>Matthias Koeppe MATHEMATICS GL Only</t>
  </si>
  <si>
    <t>GLIMHP3066</t>
  </si>
  <si>
    <t>Daniel A Okamoto MED Int Med Hospitalist GL Only</t>
  </si>
  <si>
    <t>GLIMHP3065</t>
  </si>
  <si>
    <t>Diana Mai Nguyen MED Int Med Hospitalist GL Only</t>
  </si>
  <si>
    <t>GLAFST3064</t>
  </si>
  <si>
    <t>Jean Xavier Guinard FOOD SCIENCE And TECHNOLOGY GL Only</t>
  </si>
  <si>
    <t>GLECSE3063</t>
  </si>
  <si>
    <t>Hao Chen ENGR COMPUTER SCIENCE GL Only</t>
  </si>
  <si>
    <t>GLLMUS3062</t>
  </si>
  <si>
    <t>Carol Hess MUSIC GL Only</t>
  </si>
  <si>
    <t>GLIMEN3061</t>
  </si>
  <si>
    <t>Alison Semrad MED Int Med Endocrinology GL Only</t>
  </si>
  <si>
    <t>GLEMAE3060</t>
  </si>
  <si>
    <t>Benjamin Shaw MECHANICAL And AEROSPACE ENGR GL Only</t>
  </si>
  <si>
    <t>GLLPHY3059</t>
  </si>
  <si>
    <t>Marusa Bradac PHYSICS GL Only</t>
  </si>
  <si>
    <t>GLLHIS3058</t>
  </si>
  <si>
    <t>Beverly Bossler HISTORY GL Only</t>
  </si>
  <si>
    <t>GLLLAW3057</t>
  </si>
  <si>
    <t>Courtney Joslin SCHOOL OF LAW GL Only</t>
  </si>
  <si>
    <t>GLLPHY3056</t>
  </si>
  <si>
    <t>Christopher Fassnacht PHYSICS GL Only</t>
  </si>
  <si>
    <t>GLECHM3055</t>
  </si>
  <si>
    <t>Subhash Mahajan MATERIALS SCIENCE And ENGINEERING GL Only</t>
  </si>
  <si>
    <t>GLLAHI3054</t>
  </si>
  <si>
    <t>William Pardee ART And ART HISTORY GL Only</t>
  </si>
  <si>
    <t>GLLPHI3053</t>
  </si>
  <si>
    <t>Roberta Millstein PHILOSOPHY GL Only</t>
  </si>
  <si>
    <t>GLAENM3052</t>
  </si>
  <si>
    <t>Diane Ullman ENTOMOLOGY NEMATOLOGY GL Only</t>
  </si>
  <si>
    <t>GLEECE3051</t>
  </si>
  <si>
    <t>Shuguang Cui ELECT And COMP ENGR GL Only</t>
  </si>
  <si>
    <t>GLMPED3050</t>
  </si>
  <si>
    <t>Dennis Styne MED Pediatrics GL Only</t>
  </si>
  <si>
    <t>GLLMUS3049</t>
  </si>
  <si>
    <t>Kurt Edward Rohde MUSIC GL Only</t>
  </si>
  <si>
    <t>GLLPOL3048</t>
  </si>
  <si>
    <t>Zeev Maoz POLITICAL SCIENCE GL Only</t>
  </si>
  <si>
    <t>GLMCEL3047</t>
  </si>
  <si>
    <t>Nadean Brown MED Cell Biology And Human Anat GL Only</t>
  </si>
  <si>
    <t>GLLDES3046</t>
  </si>
  <si>
    <t>Jiayi Young DEPARTMENT OF DESIGN GL Only</t>
  </si>
  <si>
    <t>GLLPHY3045</t>
  </si>
  <si>
    <t>Robert Svoboda PHYSICS GL Only</t>
  </si>
  <si>
    <t>GLVVSR3044</t>
  </si>
  <si>
    <t>Pauline Wong VM SURGRAD SCIENCE GL Only</t>
  </si>
  <si>
    <t>GLMINT3043</t>
  </si>
  <si>
    <t>Esther Hui MED Int Med Admin GL Only</t>
  </si>
  <si>
    <t>GLMSUR3042</t>
  </si>
  <si>
    <t>Anders Davidson MED Surgery GL Only</t>
  </si>
  <si>
    <t>GLMERM3041</t>
  </si>
  <si>
    <t>Bjork Olafsdottir Gardali MED Emergency Medicine GL Only</t>
  </si>
  <si>
    <t>GLLENL3040</t>
  </si>
  <si>
    <t>Jennifer Tinonga ENGLISH GL Only</t>
  </si>
  <si>
    <t>GLLPHY3039</t>
  </si>
  <si>
    <t>Joseph Mitchell PHYSICS GL Only</t>
  </si>
  <si>
    <t>GLGSM13038</t>
  </si>
  <si>
    <t>Emma L ORourke Powell GRADUATE SCHOOL OF MANAGEMENT GL Only</t>
  </si>
  <si>
    <t>GLMERM3037</t>
  </si>
  <si>
    <t>Roger Yang MED Emergency Medicine GL Only</t>
  </si>
  <si>
    <t>GLMFCM3036</t>
  </si>
  <si>
    <t>Grace Amadi MED Family And Community Med GL Only</t>
  </si>
  <si>
    <t>GLMOBG3035</t>
  </si>
  <si>
    <t>Ernest Zeringue MED Obstetrics And Gynecology GL Only</t>
  </si>
  <si>
    <t>GLMERM3034</t>
  </si>
  <si>
    <t>William Durston MED Emergency Medicine GL Only</t>
  </si>
  <si>
    <t>GLMERM3033</t>
  </si>
  <si>
    <t>John Wong MED Emergency Medicine GL Only</t>
  </si>
  <si>
    <t>GLBNPB3032</t>
  </si>
  <si>
    <t>Grace Rosenquist NEURO PHYSIO And BEHAVIOR GL Only</t>
  </si>
  <si>
    <t>GLMPED3031</t>
  </si>
  <si>
    <t>Jennifer Scoble MED Pediatrics GL Only</t>
  </si>
  <si>
    <t>GLAETX3030</t>
  </si>
  <si>
    <t>Barry Miller ENVIRONMENTAL TOXICOLOGY GL Only</t>
  </si>
  <si>
    <t>GLMFCM3029</t>
  </si>
  <si>
    <t>Theresa Schill MED Family And Community Med GL Only</t>
  </si>
  <si>
    <t>GLMOBG3028</t>
  </si>
  <si>
    <t>Joseph Zimmerman MED Obstetrics And Gynecology GL Only</t>
  </si>
  <si>
    <t>GLMPAT3027</t>
  </si>
  <si>
    <t>Dongguang Wei MED Pathology And Lab Medicine GL Only</t>
  </si>
  <si>
    <t>GLLENL3026</t>
  </si>
  <si>
    <t>Jessica Gray ENGLISH GL Only</t>
  </si>
  <si>
    <t>GLBNPB3025</t>
  </si>
  <si>
    <t>Marilyn Ramenofsky NEURO PHYSIO And BEHAVIOR GL Only</t>
  </si>
  <si>
    <t>GLAPLS3024</t>
  </si>
  <si>
    <t>Giulia Marino PLANT SCIENCES GL Only</t>
  </si>
  <si>
    <t>GLACHE3023</t>
  </si>
  <si>
    <t>Meredith Branstad HUMAN ECOLOGY GL Only</t>
  </si>
  <si>
    <t>GLEMAE3022</t>
  </si>
  <si>
    <t>James Schaaf MECHANICAL And AEROSPACE ENGR GL Only</t>
  </si>
  <si>
    <t>GLLAMS3021</t>
  </si>
  <si>
    <t>Eleftheria Arapoglou AMERICAN STUDIES GL Only</t>
  </si>
  <si>
    <t>GLLSOC3020</t>
  </si>
  <si>
    <t>Fred Block SOCIOLOGY GL Only</t>
  </si>
  <si>
    <t>GLEBAE3019</t>
  </si>
  <si>
    <t>Kurt Kornbluth BIOLOGICAL And AG ENGINEERING GL Only</t>
  </si>
  <si>
    <t>GLMANS3018</t>
  </si>
  <si>
    <t>Nicole Weiss MED Anesth And Pain Medicine GL Only</t>
  </si>
  <si>
    <t>GLMORT3017</t>
  </si>
  <si>
    <t>Mauro Giordani MED Orthopaedic Surgery GL Only</t>
  </si>
  <si>
    <t>GLMERM3016</t>
  </si>
  <si>
    <t>David James Betting MED Emergency Medicine GL Only</t>
  </si>
  <si>
    <t>GLAETX3015</t>
  </si>
  <si>
    <t>Norman Kado ENVIRONMENTAL TOXICOLOGY GL Only</t>
  </si>
  <si>
    <t>GLBMCB3014</t>
  </si>
  <si>
    <t>Marilynn Etzler MOLECULAR And CELLULAR BIO GL Only</t>
  </si>
  <si>
    <t>GLVVME3013</t>
  </si>
  <si>
    <t>Donald Strombeck VM MEDICINE And EPIDEMIOLOGY GL Only</t>
  </si>
  <si>
    <t>GLLPSC3012</t>
  </si>
  <si>
    <t>Victoria Cross PSYCHOLOGY GL Only</t>
  </si>
  <si>
    <t>GLMEPM3011</t>
  </si>
  <si>
    <t>Hadeer Al Ani MED Public Health Sciences GL Only</t>
  </si>
  <si>
    <t>GLMNEU3010</t>
  </si>
  <si>
    <t>Jeffrey Kennedy MED Neurology GL Only</t>
  </si>
  <si>
    <t>GLVPMI3009</t>
  </si>
  <si>
    <t>Marta Marthas VM PATHOLOGY MICRO And IMMUN GL Only</t>
  </si>
  <si>
    <t>GLLEAL3008</t>
  </si>
  <si>
    <t>Michelle Yeh EAST ASIAN LANG And CULTURES GL Only</t>
  </si>
  <si>
    <t>GLLPSC3007</t>
  </si>
  <si>
    <t>Emilio Ferrer Caja PSYCHOLOGY GL Only</t>
  </si>
  <si>
    <t>GLIMPM3006</t>
  </si>
  <si>
    <t>Mark Avdalovic MED Int Med Pulmonary GL Only</t>
  </si>
  <si>
    <t>GLMPED3005</t>
  </si>
  <si>
    <t>Adrienne Hoyt Austin MED Pediatrics GL Only</t>
  </si>
  <si>
    <t>GLMPSY3004</t>
  </si>
  <si>
    <t>Julie Schweitzer MED Psychiatry And Behav Sci GL Only</t>
  </si>
  <si>
    <t>GLBMMG3003</t>
  </si>
  <si>
    <t>Stanley Artz MICROBIOLOGY And MOLEC GENETICS GL Only</t>
  </si>
  <si>
    <t>GLAANS3002</t>
  </si>
  <si>
    <t>Maja Makagon Stuart ANIMAL SCIENCE GL Only</t>
  </si>
  <si>
    <t>GLMNEU3001</t>
  </si>
  <si>
    <t>R Scobey MED Neurology GL Only</t>
  </si>
  <si>
    <t>GLIMPM3000</t>
  </si>
  <si>
    <t>Carroll Cross MED Int Med Pulmonary GL Only</t>
  </si>
  <si>
    <t>GLVHFS2999</t>
  </si>
  <si>
    <t>Bradd Barr CA ANIMAL HLTH And FOOD SAFETY LAB GL Only</t>
  </si>
  <si>
    <t>GLIMHP2998</t>
  </si>
  <si>
    <t>Andrea Kim MED Int Med Hospitalist GL Only</t>
  </si>
  <si>
    <t>GLMPSY2997</t>
  </si>
  <si>
    <t>Andres Sciolla MED Psychiatry And Behav Sci GL Only</t>
  </si>
  <si>
    <t>GLMOTO2996</t>
  </si>
  <si>
    <t>Paul Donald MED Otolaryngology GL Only</t>
  </si>
  <si>
    <t>GLAARE2995</t>
  </si>
  <si>
    <t>Lovell Jarvis AG And RESOURCE ECONOMICS GL Only</t>
  </si>
  <si>
    <t>GLBPLB2994</t>
  </si>
  <si>
    <t>Anne Britt PLANT BIOLOGY GL Only</t>
  </si>
  <si>
    <t>GLLLAW2993</t>
  </si>
  <si>
    <t>Kristin Brandt LAW LIBRARY GL Only</t>
  </si>
  <si>
    <t>GLMINT2992</t>
  </si>
  <si>
    <t>Robert Quadro MED Int Med Admin GL Only</t>
  </si>
  <si>
    <t>GLANUT2991</t>
  </si>
  <si>
    <t>Louis Grivetti NUTRITION GL Only</t>
  </si>
  <si>
    <t>GLLASA2990</t>
  </si>
  <si>
    <t>Wendy Ho ASIAN AMERICAN GL Only</t>
  </si>
  <si>
    <t>GLMPSY2989</t>
  </si>
  <si>
    <t>Lorin Scher MED Psychiatry And Behav Sci GL Only</t>
  </si>
  <si>
    <t>GLMPED2988</t>
  </si>
  <si>
    <t>Diane Louie Chan MED Pediatrics GL Only</t>
  </si>
  <si>
    <t>GLVVME2987</t>
  </si>
  <si>
    <t>Edward Feldman VM MEDICINE And EPIDEMIOLOGY GL Only</t>
  </si>
  <si>
    <t>GLVVSR2985</t>
  </si>
  <si>
    <t>Marguerite Knipe VM SURGRAD SCIENCE GL Only</t>
  </si>
  <si>
    <t>GLACHE2984</t>
  </si>
  <si>
    <t>David Campbell HUMAN ECOLOGY GL Only</t>
  </si>
  <si>
    <t>GLMOPH2983</t>
  </si>
  <si>
    <t>Michael Yen MED Eye Center GL Only</t>
  </si>
  <si>
    <t>GLLPHY2982</t>
  </si>
  <si>
    <t>John Gunion PHYSICS GL Only</t>
  </si>
  <si>
    <t>GLAPPA2981</t>
  </si>
  <si>
    <t>Greg Browne PLANT PATHOLOGY GL Only</t>
  </si>
  <si>
    <t>GLLLAW2980</t>
  </si>
  <si>
    <t>Shama Mesiwala SCHOOL OF LAW GL Only</t>
  </si>
  <si>
    <t>GLMPED2979</t>
  </si>
  <si>
    <t>Frank Ing MED Pediatrics GL Only</t>
  </si>
  <si>
    <t>GLEECE2978</t>
  </si>
  <si>
    <t>Mohammed Ghausi ELECT And COMP ENGR GL Only</t>
  </si>
  <si>
    <t>GLLENL2977</t>
  </si>
  <si>
    <t>Margaret Ronda ENGLISH GL Only</t>
  </si>
  <si>
    <t>GLAPLS2976</t>
  </si>
  <si>
    <t>Carlos Crisosto PLANT SCIENCES GL Only</t>
  </si>
  <si>
    <t>GLMSUR2975</t>
  </si>
  <si>
    <t>Misty Humphries MED Surgery GL Only</t>
  </si>
  <si>
    <t>GLACHE2974</t>
  </si>
  <si>
    <t>Keith Barton HUMAN ECOLOGY GL Only</t>
  </si>
  <si>
    <t>GLIMCA2973</t>
  </si>
  <si>
    <t>Jason Rogers MED INT MED CARDIOLOGY GL Only</t>
  </si>
  <si>
    <t>GLMBIO2972</t>
  </si>
  <si>
    <t>Colleen Sweeney MED Biochem And Molecular Med GL Only</t>
  </si>
  <si>
    <t>GLMOPH2971</t>
  </si>
  <si>
    <t>Jonathan Perlman MED Eye Center GL Only</t>
  </si>
  <si>
    <t>GLMPSY2970</t>
  </si>
  <si>
    <t>Stacey Peerson MED Psychiatry And Behav Sci GL Only</t>
  </si>
  <si>
    <t>GLMPAT2969</t>
  </si>
  <si>
    <t>W Toreson MED Pathology And Lab Medicine GL Only</t>
  </si>
  <si>
    <t>GLMERM2968</t>
  </si>
  <si>
    <t>Nicolas Tom Sawyer MED Emergency Medicine GL Only</t>
  </si>
  <si>
    <t>GLLENL2967</t>
  </si>
  <si>
    <t>Christopher Wallis ENGLISH GL Only</t>
  </si>
  <si>
    <t>GLAPLS2966</t>
  </si>
  <si>
    <t>Gale Mcgranahan PLANT SCIENCES GL Only</t>
  </si>
  <si>
    <t>GLIMGI2965</t>
  </si>
  <si>
    <t>Amar Al Juburi MED Int Med Gastroenterology GL Only</t>
  </si>
  <si>
    <t>GLECSE2964</t>
  </si>
  <si>
    <t>Matthew Farrens ENGR COMPUTER SCIENCE GL Only</t>
  </si>
  <si>
    <t>GLMINT2963</t>
  </si>
  <si>
    <t>Roblee Allen MED Internal Medicine GL Only</t>
  </si>
  <si>
    <t>GLECHM2962</t>
  </si>
  <si>
    <t>Joanna Groza MATERIALS SCIENCE And ENGINEERING GL Only</t>
  </si>
  <si>
    <t>GLLAHI2961</t>
  </si>
  <si>
    <t>Diana Strazdes ART And ART HISTORY GL Only</t>
  </si>
  <si>
    <t>GLEECE2960</t>
  </si>
  <si>
    <t>Qun Gu ELECT And COMP ENGR GL Only</t>
  </si>
  <si>
    <t>GLLUWP2959</t>
  </si>
  <si>
    <t>Randeep Padda UNIVERSITY WRITING PROGRAM GL Only</t>
  </si>
  <si>
    <t>GLMPED2958</t>
  </si>
  <si>
    <t>Caroline Chantry MED Pediatrics GL Only</t>
  </si>
  <si>
    <t>GLLEAL2957</t>
  </si>
  <si>
    <t>Miyo Uchida EAST ASIAN LANG And CULTURES GL Only</t>
  </si>
  <si>
    <t>GLMADM2956</t>
  </si>
  <si>
    <t>Robert Rudas MED Deans Office GL Only</t>
  </si>
  <si>
    <t>GLVPMI2955</t>
  </si>
  <si>
    <t>Peter Moore VM PATHOLOGY MICRO And IMMUN GL Only</t>
  </si>
  <si>
    <t>GLALAW2954</t>
  </si>
  <si>
    <t>Sanjai Parikh LAND AIR And WATER RESOURCES GL Only</t>
  </si>
  <si>
    <t>GLMPSY2953</t>
  </si>
  <si>
    <t>Stewart Teal MED Psychiatry And Behav Sci GL Only</t>
  </si>
  <si>
    <t>GLMPSY2952</t>
  </si>
  <si>
    <t>Stephen Noctor MED Psychiatry And Behav Sci GL Only</t>
  </si>
  <si>
    <t>GLLPHY2951</t>
  </si>
  <si>
    <t>Linton Corruccini PHYSICS GL Only</t>
  </si>
  <si>
    <t>GLMPED2950</t>
  </si>
  <si>
    <t>Mary Beth Steinfeld MED Pediatrics GL Only</t>
  </si>
  <si>
    <t>GLMSUR2949</t>
  </si>
  <si>
    <t>William Pevec MED Surgery GL Only</t>
  </si>
  <si>
    <t>GLMPED2948</t>
  </si>
  <si>
    <t>Shiwaji Pawar MED Pediatrics GL Only</t>
  </si>
  <si>
    <t>GLLUWP2947</t>
  </si>
  <si>
    <t>Andrea Ross UNIVERSITY WRITING PROGRAM GL Only</t>
  </si>
  <si>
    <t>GLVVME2946</t>
  </si>
  <si>
    <t>Ilana Halperin VM MEDICINE And EPIDEMIOLOGY GL Only</t>
  </si>
  <si>
    <t>GLBMCB2945</t>
  </si>
  <si>
    <t>Daniel Starr MOLECULAR And CELLULAR BIO GL Only</t>
  </si>
  <si>
    <t>GLLDES2944</t>
  </si>
  <si>
    <t>Simon Sadler DEPARTMENT OF DESIGN GL Only</t>
  </si>
  <si>
    <t>GLMFCM2943</t>
  </si>
  <si>
    <t>Amanda Mooneyham MED Family And Community Med GL Only</t>
  </si>
  <si>
    <t>GLLPHI2942</t>
  </si>
  <si>
    <t>Michael Wedin PHILOSOPHY GL Only</t>
  </si>
  <si>
    <t>GLLUWP2941</t>
  </si>
  <si>
    <t>Mardena Creek Michelson UNIVERSITY WRITING PROGRAM GL Only</t>
  </si>
  <si>
    <t>GLTRAN2940</t>
  </si>
  <si>
    <t>Angela Sanguinetti INST OF TRANSPORTATION STUDIES GL Only</t>
  </si>
  <si>
    <t>GLLCHE2939</t>
  </si>
  <si>
    <t>James Swinehart CHEMISTRY GL Only</t>
  </si>
  <si>
    <t>GLBPLB2938</t>
  </si>
  <si>
    <t>Philipp Zerbe PLANT BIOLOGY GL Only</t>
  </si>
  <si>
    <t>GLMMIC2937</t>
  </si>
  <si>
    <t>Michael Leibowitz MED Medical Microbiology And Imm GL Only</t>
  </si>
  <si>
    <t>GLMANS2936</t>
  </si>
  <si>
    <t>John Eisele MED Anesth And Pain Medicine GL Only</t>
  </si>
  <si>
    <t>GLVVME2935</t>
  </si>
  <si>
    <t>Lynelle Johnson VM MEDICINE And EPIDEMIOLOGY GL Only</t>
  </si>
  <si>
    <t>GLACHE2934</t>
  </si>
  <si>
    <t>Stephen Wheeler HUMAN ECOLOGY GL Only</t>
  </si>
  <si>
    <t>GLLCMN2933</t>
  </si>
  <si>
    <t>Heather Hether COMMUNICATION GL Only</t>
  </si>
  <si>
    <t>GLBNPB2932</t>
  </si>
  <si>
    <t>Mitchell Sutter NEURO PHYSIO And BEHAVIOR GL Only</t>
  </si>
  <si>
    <t>GLDEDU2931</t>
  </si>
  <si>
    <t>Cynthia Passmore EDUCATION GL Only</t>
  </si>
  <si>
    <t>GLMDER2930</t>
  </si>
  <si>
    <t>Suzanne Kilmer MED Dermatology GL Only</t>
  </si>
  <si>
    <t>GLIMHP2929</t>
  </si>
  <si>
    <t>Kristy P Mathes MED Int Med Hospitalist GL Only</t>
  </si>
  <si>
    <t>GLECHE2928</t>
  </si>
  <si>
    <t>Gregory Miller CHEMICAL ENGINEERING GL Only</t>
  </si>
  <si>
    <t>GLAPLS2927</t>
  </si>
  <si>
    <t>Robert Denison PLANT SCIENCES GL Only</t>
  </si>
  <si>
    <t>GLEECE2926</t>
  </si>
  <si>
    <t>A Gundes ELECT And COMP ENGR GL Only</t>
  </si>
  <si>
    <t>GLVVMB2925</t>
  </si>
  <si>
    <t>Birgit Puschner VM MOLECULAR BIO SCIENCES GL Only</t>
  </si>
  <si>
    <t>GLLENL2924</t>
  </si>
  <si>
    <t>Kathleen Peterson ENGLISH GL Only</t>
  </si>
  <si>
    <t>GLMERM2923</t>
  </si>
  <si>
    <t>Gilbert Arroyo MED Emergency Medicine GL Only</t>
  </si>
  <si>
    <t>GLANUT2922</t>
  </si>
  <si>
    <t>Nancy Hudson NUTRITION GL Only</t>
  </si>
  <si>
    <t>GLIMPM2921</t>
  </si>
  <si>
    <t>George Gallardo MED Int Med Pulmonary GL Only</t>
  </si>
  <si>
    <t>GLAENM2920</t>
  </si>
  <si>
    <t>Becky Westerdahl ENTOMOLOGY NEMATOLOGY GL Only</t>
  </si>
  <si>
    <t>GLMNSG2919</t>
  </si>
  <si>
    <t>Philip Schwartzkroin MED Neurological Surgery GL Only</t>
  </si>
  <si>
    <t>GLMDER2918</t>
  </si>
  <si>
    <t>Fu Tong Liu MED Dermatology GL Only</t>
  </si>
  <si>
    <t>GLEECE2917</t>
  </si>
  <si>
    <t>Houman Homayoun ELECT And COMP ENGR GL Only</t>
  </si>
  <si>
    <t>GLACHE2916</t>
  </si>
  <si>
    <t>Adrienne Nishina HUMAN ECOLOGY GL Only</t>
  </si>
  <si>
    <t>GLMOBG2915</t>
  </si>
  <si>
    <t>Kenneth Niswander MED Obstetrics And Gynecology GL Only</t>
  </si>
  <si>
    <t>GLECEE2914</t>
  </si>
  <si>
    <t>Ross Boulanger CIVIL And ENVIRONMENTAL ENGR GL Only</t>
  </si>
  <si>
    <t>GLVVMB2913</t>
  </si>
  <si>
    <t>James Morris VM MOLECULAR BIO SCIENCES GL Only</t>
  </si>
  <si>
    <t>GLMADM2911</t>
  </si>
  <si>
    <t>Robert Hartmann MED Deans Office GL Only</t>
  </si>
  <si>
    <t>GLALAW2910</t>
  </si>
  <si>
    <t>Cort Anastasio LAND AIR And WATER RESOURCES GL Only</t>
  </si>
  <si>
    <t>GLMOTO2909</t>
  </si>
  <si>
    <t>Edward Strong MED Otolaryngology GL Only</t>
  </si>
  <si>
    <t>GLLENL2908</t>
  </si>
  <si>
    <t>Kenneth Connally ENGLISH GL Only</t>
  </si>
  <si>
    <t>GLMHPH2907</t>
  </si>
  <si>
    <t>Colleen Clancy MED Physiology And Membrane Biol GL Only</t>
  </si>
  <si>
    <t>GLIMNE2906</t>
  </si>
  <si>
    <t>Suresh Appasamy MED Int Med Nephrology GL Only</t>
  </si>
  <si>
    <t>GLIMEN2905</t>
  </si>
  <si>
    <t>Aili Guo MED Int Med Endocrinology GL Only</t>
  </si>
  <si>
    <t>GLAVIT2904</t>
  </si>
  <si>
    <t>Ron Runnebaum VITICULTURE And ENOLOGY GL Only</t>
  </si>
  <si>
    <t>GLMOPH2903</t>
  </si>
  <si>
    <t>Jeffrey Caspar MED Eye Center GL Only</t>
  </si>
  <si>
    <t>GLACHE2902</t>
  </si>
  <si>
    <t>Jay Belsky HUMAN ECOLOGY GL Only</t>
  </si>
  <si>
    <t>GLLSOC2901</t>
  </si>
  <si>
    <t>Laura Grindstaff SOCIOLOGY GL Only</t>
  </si>
  <si>
    <t>GLVPMI2900</t>
  </si>
  <si>
    <t>Frederick Murphy VM PATHOLOGY MICRO And IMMUN GL Only</t>
  </si>
  <si>
    <t>GLLFAI2899</t>
  </si>
  <si>
    <t>Eric Louis Russell FRENCH And ITALIAN GL Only</t>
  </si>
  <si>
    <t>GLMEPM2898</t>
  </si>
  <si>
    <t>Stephen Mccurdy MED Public Health Sciences GL Only</t>
  </si>
  <si>
    <t>GLVPMI2897</t>
  </si>
  <si>
    <t>Nigel Maclachlan VM PATHOLOGY MICRO And IMMUN GL Only</t>
  </si>
  <si>
    <t>GLVPMI2896</t>
  </si>
  <si>
    <t>Jennine Ochoa VM PATHOLOGY MICRO And IMMUN GL Only</t>
  </si>
  <si>
    <t>GLGRAD2895</t>
  </si>
  <si>
    <t>Gil Tal GRADUATE DIVISION GL Only</t>
  </si>
  <si>
    <t>GLMPSY2894</t>
  </si>
  <si>
    <t>Ann Bezmalinovic MED Psychiatry And Behav Sci GL Only</t>
  </si>
  <si>
    <t>GLVVME2893</t>
  </si>
  <si>
    <t>Jenessa Gjeltema VM MEDICINE And EPIDEMIOLOGY GL Only</t>
  </si>
  <si>
    <t>GLMOTO2892</t>
  </si>
  <si>
    <t>Daniel Cates MED Otolaryngology GL Only</t>
  </si>
  <si>
    <t>GLLCMN2891</t>
  </si>
  <si>
    <t>Michael Motley COMMUNICATION GL Only</t>
  </si>
  <si>
    <t>GLVVSR2890</t>
  </si>
  <si>
    <t>Amandeep Chohan VM SURGRAD SCIENCE GL Only</t>
  </si>
  <si>
    <t>GLMRAD2889</t>
  </si>
  <si>
    <t>Eugenio Gerscovich MED Radiology GL Only</t>
  </si>
  <si>
    <t>GLIMPM2888</t>
  </si>
  <si>
    <t>Michael Schivo MED Int Med Pulmonary GL Only</t>
  </si>
  <si>
    <t>GLIMHP2887</t>
  </si>
  <si>
    <t>Hershan Johl MED Int Med Hospitalist GL Only</t>
  </si>
  <si>
    <t>GLLPHY2886</t>
  </si>
  <si>
    <t>Jaroslav Trnka PHYSICS GL Only</t>
  </si>
  <si>
    <t>GLLCHE2885</t>
  </si>
  <si>
    <t>Carlito Lebrilla CHEMISTRY GL Only</t>
  </si>
  <si>
    <t>GLAPLS2884</t>
  </si>
  <si>
    <t>David Neale PLANT SCIENCES GL Only</t>
  </si>
  <si>
    <t>GLMPED2883</t>
  </si>
  <si>
    <t>Angel Herrera Guerra MED Pediatrics GL Only</t>
  </si>
  <si>
    <t>GLLHIS2882</t>
  </si>
  <si>
    <t>Joan Cadden HISTORY GL Only</t>
  </si>
  <si>
    <t>GLBEVE2881</t>
  </si>
  <si>
    <t>Johanna Schmitt EVOLUTION And ECOLOGY GL Only</t>
  </si>
  <si>
    <t>GLECHE2880</t>
  </si>
  <si>
    <t>Jason White CHEMICAL ENGINEERING GL Only</t>
  </si>
  <si>
    <t>GLLSTA2879</t>
  </si>
  <si>
    <t>Rudolf Beran STATISTICS GL Only</t>
  </si>
  <si>
    <t>GLMANS2878</t>
  </si>
  <si>
    <t>Richard Applegate MED Anesth And Pain Medicine GL Only</t>
  </si>
  <si>
    <t>GLMANS2877</t>
  </si>
  <si>
    <t>Gary Levin MED Anesth And Pain Medicine GL Only</t>
  </si>
  <si>
    <t>GLLGAR2876</t>
  </si>
  <si>
    <t>Ingeborg Henderson GERMAN And RUSSIAN GL Only</t>
  </si>
  <si>
    <t>GLMNEU2875</t>
  </si>
  <si>
    <t>William Usrey MED Neurology GL Only</t>
  </si>
  <si>
    <t>GLMPED2874</t>
  </si>
  <si>
    <t>Alexis Toney MED Pediatrics GL Only</t>
  </si>
  <si>
    <t>GLEECE2873</t>
  </si>
  <si>
    <t>Andre Knoesen ELECT And COMP ENGR GL Only</t>
  </si>
  <si>
    <t>GLIMRH2872</t>
  </si>
  <si>
    <t>Dick Robbins MED Int Med Rheumatology GL Only</t>
  </si>
  <si>
    <t>GLAENM2871</t>
  </si>
  <si>
    <t>Richard Karban ENTOMOLOGY NEMATOLOGY GL Only</t>
  </si>
  <si>
    <t>GLMOPH2870</t>
  </si>
  <si>
    <t>John Canzano MED Eye Center GL Only</t>
  </si>
  <si>
    <t>GLMPED2869</t>
  </si>
  <si>
    <t>Michael Sherman MED Pediatrics GL Only</t>
  </si>
  <si>
    <t>GLMPED2868</t>
  </si>
  <si>
    <t>Madelena Martin MED Pediatrics GL Only</t>
  </si>
  <si>
    <t>GLMPSY2867</t>
  </si>
  <si>
    <t>Sarah Jackson MED Psychiatry And Behav Sci GL Only</t>
  </si>
  <si>
    <t>GLMOTO2866</t>
  </si>
  <si>
    <t>Maggie Kuhn MED Otolaryngology GL Only</t>
  </si>
  <si>
    <t>GLEECE2865</t>
  </si>
  <si>
    <t>Gary S May ELECT And COMP ENGR GL Only</t>
  </si>
  <si>
    <t>GLMPAT2864</t>
  </si>
  <si>
    <t>Peter Barry MED Pathology And Lab Medicine GL Only</t>
  </si>
  <si>
    <t>GLMINT2863</t>
  </si>
  <si>
    <t>Joanna C Arnold MED Int Med Admin GL Only</t>
  </si>
  <si>
    <t>GLIMBE2862</t>
  </si>
  <si>
    <t>Mark Fedyk MED Internal Medicine Bioethics GL Only</t>
  </si>
  <si>
    <t>GLMMIC2861</t>
  </si>
  <si>
    <t>Jerold Theis MED Medical Microbiology And Imm GL Only</t>
  </si>
  <si>
    <t>GLVVME2860</t>
  </si>
  <si>
    <t>Mark Kittleson VM MEDICINE And EPIDEMIOLOGY GL Only</t>
  </si>
  <si>
    <t>GLVVSR2859</t>
  </si>
  <si>
    <t>Jin Zhang VM SURGRAD SCIENCE GL Only</t>
  </si>
  <si>
    <t>GLAPLS2858</t>
  </si>
  <si>
    <t>Matthew Gilbert PLANT SCIENCES GL Only</t>
  </si>
  <si>
    <t>GLVVSR2857</t>
  </si>
  <si>
    <t>Craig Glaiberman VM SURGRAD SCIENCE GL Only</t>
  </si>
  <si>
    <t>GLVVME2856</t>
  </si>
  <si>
    <t>Stephen White VM MEDICINE And EPIDEMIOLOGY GL Only</t>
  </si>
  <si>
    <t>GLLMAT2855</t>
  </si>
  <si>
    <t>H Weiner MATHEMATICS GL Only</t>
  </si>
  <si>
    <t>GLMRAD2854</t>
  </si>
  <si>
    <t>C Rosenquist MED Radiology GL Only</t>
  </si>
  <si>
    <t>GLLUWP2853</t>
  </si>
  <si>
    <t>Christopher Thaiss UNIVERSITY WRITING PROGRAM GL Only</t>
  </si>
  <si>
    <t>GLLPHY2852</t>
  </si>
  <si>
    <t>Rajiv Singh PHYSICS GL Only</t>
  </si>
  <si>
    <t>GLVVSR2851</t>
  </si>
  <si>
    <t>Jack Snyder VM SURGRAD SCIENCE GL Only</t>
  </si>
  <si>
    <t>GLLENL2850</t>
  </si>
  <si>
    <t>David Robertson ENGLISH GL Only</t>
  </si>
  <si>
    <t>GLLPHY2849</t>
  </si>
  <si>
    <t>Thomas Weideman PHYSICS GL Only</t>
  </si>
  <si>
    <t>GLECHE2848</t>
  </si>
  <si>
    <t>Ahmet Palazoglu CHEMICAL ENGINEERING GL Only</t>
  </si>
  <si>
    <t>GLEECE2847</t>
  </si>
  <si>
    <t>Zhi Ding ELECT And COMP ENGR GL Only</t>
  </si>
  <si>
    <t>GLMEPM2846</t>
  </si>
  <si>
    <t>Laurel Beckett MED Public Health Sciences GL Only</t>
  </si>
  <si>
    <t>GLMRAD2845</t>
  </si>
  <si>
    <t>Andrew Hernandez MED Radiology GL Only</t>
  </si>
  <si>
    <t>GLVVSR2844</t>
  </si>
  <si>
    <t>Rachel Pollard VM SURGRAD SCIENCE GL Only</t>
  </si>
  <si>
    <t>GLVPHR2843</t>
  </si>
  <si>
    <t>James Delano VM POPULATION HLTH And REPROD GL Only</t>
  </si>
  <si>
    <t>GLAPPA2842</t>
  </si>
  <si>
    <t>Adib Rowhani PLANT PATHOLOGY GL Only</t>
  </si>
  <si>
    <t>GLLCHE2841</t>
  </si>
  <si>
    <t>Shota Atsumi CHEMISTRY GL Only</t>
  </si>
  <si>
    <t>GLLSTA2840</t>
  </si>
  <si>
    <t>Hao Chen STATISTICS GL Only</t>
  </si>
  <si>
    <t>GLAETX2839</t>
  </si>
  <si>
    <t>James Seiber ENVIRONMENTAL TOXICOLOGY GL Only</t>
  </si>
  <si>
    <t>GLMPED2838</t>
  </si>
  <si>
    <t>Jennifer Rosenthal MED Pediatrics GL Only</t>
  </si>
  <si>
    <t>GLLANT2837</t>
  </si>
  <si>
    <t>Monique Borgerhoff Mulder ANTHROPOLOGY GL Only</t>
  </si>
  <si>
    <t>GLIMCA2836</t>
  </si>
  <si>
    <t>Milind Dhond MED INT MED CARDIOLOGY GL Only</t>
  </si>
  <si>
    <t>GLMRAD2835</t>
  </si>
  <si>
    <t>Ghaneh Fananapazir MED Radiology GL Only</t>
  </si>
  <si>
    <t>GLLENL2834</t>
  </si>
  <si>
    <t>Erin Gray ENGLISH GL Only</t>
  </si>
  <si>
    <t>GLMRAD2833</t>
  </si>
  <si>
    <t>Karen Lindfors MED Radiology GL Only</t>
  </si>
  <si>
    <t>GLVPHR2832</t>
  </si>
  <si>
    <t>Michele Jay Russell VM POPULATION HLTH And REPROD GL Only</t>
  </si>
  <si>
    <t>GLAPLS2831</t>
  </si>
  <si>
    <t>Richard Michelmore PLANT SCIENCES GL Only</t>
  </si>
  <si>
    <t>GLMPED2830</t>
  </si>
  <si>
    <t>Stephanie Mateev MED Pediatrics GL Only</t>
  </si>
  <si>
    <t>GLAPLS2829</t>
  </si>
  <si>
    <t>Steven Knapp PLANT SCIENCES GL Only</t>
  </si>
  <si>
    <t>GLBPLB2828</t>
  </si>
  <si>
    <t>Nitzan Shabek PLANT BIOLOGY GL Only</t>
  </si>
  <si>
    <t>GLBNPB2827</t>
  </si>
  <si>
    <t>W Weidner NEURO PHYSIO And BEHAVIOR GL Only</t>
  </si>
  <si>
    <t>GLMERM2826</t>
  </si>
  <si>
    <t>Amanda Charbonneau MED Emergency Medicine GL Only</t>
  </si>
  <si>
    <t>GLLSAP2825</t>
  </si>
  <si>
    <t>Emilio Bejel SPANISH And PORTUGUESE GL Only</t>
  </si>
  <si>
    <t>GLVVMB2824</t>
  </si>
  <si>
    <t>Heather Knych VM MOLECULAR BIO SCIENCES GL Only</t>
  </si>
  <si>
    <t>GLDEDU2823</t>
  </si>
  <si>
    <t>Danny Martinez EDUCATION GL Only</t>
  </si>
  <si>
    <t>GLEECE2822</t>
  </si>
  <si>
    <t>Karl Current ELECT And COMP ENGR GL Only</t>
  </si>
  <si>
    <t>GLMPED2821</t>
  </si>
  <si>
    <t>Mustafa Ammar MED Pediatrics GL Only</t>
  </si>
  <si>
    <t>GLLSTA2820</t>
  </si>
  <si>
    <t>Jamshid Namdari STATISTICS GL Only</t>
  </si>
  <si>
    <t>GLMHPH2819</t>
  </si>
  <si>
    <t>Luis Santana MED Physiology And Membrane Biol GL Only</t>
  </si>
  <si>
    <t>GLVPMI2818</t>
  </si>
  <si>
    <t>William Vernau VM PATHOLOGY MICRO And IMMUN GL Only</t>
  </si>
  <si>
    <t>GLVVME2817</t>
  </si>
  <si>
    <t>Sarah Depenbrock VM MEDICINE And EPIDEMIOLOGY GL Only</t>
  </si>
  <si>
    <t>GLIMHO2816</t>
  </si>
  <si>
    <t>Theresa Keegan MED Int Med HEMONC GL Only</t>
  </si>
  <si>
    <t>GLDEDU2815</t>
  </si>
  <si>
    <t>Michal Kurlaender EDUCATION GL Only</t>
  </si>
  <si>
    <t>GLLCHE2814</t>
  </si>
  <si>
    <t>Cheuk Yiu Ng CHEMISTRY GL Only</t>
  </si>
  <si>
    <t>GLLFAI2813</t>
  </si>
  <si>
    <t>Grace Delmolino FRENCH And ITALIAN GL Only</t>
  </si>
  <si>
    <t>GLLUWP2812</t>
  </si>
  <si>
    <t>Dana R Ferris UNIVERSITY WRITING PROGRAM GL Only</t>
  </si>
  <si>
    <t>GLIMHO2811</t>
  </si>
  <si>
    <t>Prabhu Rajappa MED Int Med HEMONC GL Only</t>
  </si>
  <si>
    <t>GLMANS2810</t>
  </si>
  <si>
    <t>Robin Aldwinckle MED Anesth And Pain Medicine GL Only</t>
  </si>
  <si>
    <t>GLDEDU2809</t>
  </si>
  <si>
    <t>Heidi Ballard EDUCATION GL Only</t>
  </si>
  <si>
    <t>GLMSUR2808</t>
  </si>
  <si>
    <t>Victor Rodriguez MED Surgery GL Only</t>
  </si>
  <si>
    <t>GLAPLS2807</t>
  </si>
  <si>
    <t>Valerie Eviner PLANT SCIENCES GL Only</t>
  </si>
  <si>
    <t>GLVPMI2806</t>
  </si>
  <si>
    <t>Robert Higgins VM PATHOLOGY MICRO And IMMUN GL Only</t>
  </si>
  <si>
    <t>GLLCHE2805</t>
  </si>
  <si>
    <t>Melekeh Nasiri CHEMISTRY GL Only</t>
  </si>
  <si>
    <t>GLMDER2804</t>
  </si>
  <si>
    <t>Edward Gomez MED Dermatology GL Only</t>
  </si>
  <si>
    <t>GLLSTA2803</t>
  </si>
  <si>
    <t>Christiana Drake STATISTICS GL Only</t>
  </si>
  <si>
    <t>GLSUST2802</t>
  </si>
  <si>
    <t>Gail Feenstra SUSTAINABLE AG RESEARCH And EDU GL Only</t>
  </si>
  <si>
    <t>GLECEE2801</t>
  </si>
  <si>
    <t>Mark Modera CIVIL And ENVIRONMENTAL ENGR GL Only</t>
  </si>
  <si>
    <t>GLMOBG2800</t>
  </si>
  <si>
    <t>Brian Morgan MED Obstetrics And Gynecology GL Only</t>
  </si>
  <si>
    <t>GLBEVE2799</t>
  </si>
  <si>
    <t>Peter Wainwright EVOLUTION And ECOLOGY GL Only</t>
  </si>
  <si>
    <t>GLMERM2798</t>
  </si>
  <si>
    <t>John Rose MED Emergency Medicine GL Only</t>
  </si>
  <si>
    <t>GLAETX2796</t>
  </si>
  <si>
    <t>Karen Riveles ENVIRONMENTAL TOXICOLOGY GL Only</t>
  </si>
  <si>
    <t>GLLMAT2795</t>
  </si>
  <si>
    <t>Bruno Nachtergaele MATHEMATICS GL Only</t>
  </si>
  <si>
    <t>GLGSM12794</t>
  </si>
  <si>
    <t>Paul Wong GRADUATE SCHOOL OF MANAGEMENT GL Only</t>
  </si>
  <si>
    <t>GLANUT2793</t>
  </si>
  <si>
    <t>Robert Rucker NUTRITION GL Only</t>
  </si>
  <si>
    <t>GLMOPH2792</t>
  </si>
  <si>
    <t>Samuel Lee MED Eye Center GL Only</t>
  </si>
  <si>
    <t>GLMBIO2791</t>
  </si>
  <si>
    <t>Flora Tassone MED Biochem And Molecular Med GL Only</t>
  </si>
  <si>
    <t>GLLPSC2790</t>
  </si>
  <si>
    <t>Tamara Swaab PSYCHOLOGY GL Only</t>
  </si>
  <si>
    <t>GLMFCM2789</t>
  </si>
  <si>
    <t>Duane Bland MED Family And Community Med GL Only</t>
  </si>
  <si>
    <t>GLLSTA2788</t>
  </si>
  <si>
    <t>Yue Pok Mack STATISTICS GL Only</t>
  </si>
  <si>
    <t>GLLLAW2787</t>
  </si>
  <si>
    <t>Raquel Aldana SCHOOL OF LAW GL Only</t>
  </si>
  <si>
    <t>GLMURO2786</t>
  </si>
  <si>
    <t>Chengfei Liu MED Urologic Surgery GL Only</t>
  </si>
  <si>
    <t>GLMFCM2785</t>
  </si>
  <si>
    <t>Joy Melnikow MED Family And Community Med GL Only</t>
  </si>
  <si>
    <t>GLMANS2784</t>
  </si>
  <si>
    <t>Christian Bohringer MED Anesth And Pain Medicine GL Only</t>
  </si>
  <si>
    <t>GLMPSY2783</t>
  </si>
  <si>
    <t>Poh Choo How MED Psychiatry And Behav Sci GL Only</t>
  </si>
  <si>
    <t>GLIMCA2782</t>
  </si>
  <si>
    <t>W Bommer MED INT MED CARDIOLOGY GL Only</t>
  </si>
  <si>
    <t>GLALAW2781</t>
  </si>
  <si>
    <t>Kyaw Paw U LAND AIR And WATER RESOURCES GL Only</t>
  </si>
  <si>
    <t>GLMSUR2780</t>
  </si>
  <si>
    <t>Bruce Wolfe MED Surgery GL Only</t>
  </si>
  <si>
    <t>GLEMAE2779</t>
  </si>
  <si>
    <t>Cristina Davis MECHANICAL And AEROSPACE ENGR GL Only</t>
  </si>
  <si>
    <t>GLLPHI2778</t>
  </si>
  <si>
    <t>Thorian Harris PHILOSOPHY GL Only</t>
  </si>
  <si>
    <t>GLLEPS2777</t>
  </si>
  <si>
    <t>Jeffrey Mount EARTH And PLANETARY SCIENCES GL Only</t>
  </si>
  <si>
    <t>GLLCOM2776</t>
  </si>
  <si>
    <t>R Torrance COMPARATIVE LITERATURE GL Only</t>
  </si>
  <si>
    <t>GLVPHR2775</t>
  </si>
  <si>
    <t>Benjamin Sacks VM POPULATION HLTH And REPROD GL Only</t>
  </si>
  <si>
    <t>GLMANS2774</t>
  </si>
  <si>
    <t>Ravi Prasad MED Anesth And Pain Medicine GL Only</t>
  </si>
  <si>
    <t>GLMPED2773</t>
  </si>
  <si>
    <t>Matthew Connors MED Pediatrics GL Only</t>
  </si>
  <si>
    <t>GLVAPC2772</t>
  </si>
  <si>
    <t>Hong Ji VM ANAT PHYSIO And CELL BIOLOGY GL Only</t>
  </si>
  <si>
    <t>GLBMCB2771</t>
  </si>
  <si>
    <t>R Holland Cheng MOLECULAR And CELLULAR BIO GL Only</t>
  </si>
  <si>
    <t>GLEECE2770</t>
  </si>
  <si>
    <t>Rajeevan Amirtharajah ELECT And COMP ENGR GL Only</t>
  </si>
  <si>
    <t>GLGSM12769</t>
  </si>
  <si>
    <t>Vasundhara Unnava GRADUATE SCHOOL OF MANAGEMENT GL Only</t>
  </si>
  <si>
    <t>GLADES2768</t>
  </si>
  <si>
    <t>James Quinn ENVIRONMENTAL SCIENCE And POLICY GL Only</t>
  </si>
  <si>
    <t>GLMPAT2767</t>
  </si>
  <si>
    <t>Morgan Darrow MED Pathology And Lab Medicine GL Only</t>
  </si>
  <si>
    <t>GLMRAD2766</t>
  </si>
  <si>
    <t>Robert Stadalnik MED Radiology GL Only</t>
  </si>
  <si>
    <t>GLMHPH2765</t>
  </si>
  <si>
    <t>Richard Carlsen MED Physiology And Membrane Biol GL Only</t>
  </si>
  <si>
    <t>GLIMCA2764</t>
  </si>
  <si>
    <t>Ramin Manshadi MED INT MED CARDIOLOGY GL Only</t>
  </si>
  <si>
    <t>GLLHIS2763</t>
  </si>
  <si>
    <t>Morgan Sherwood HISTORY GL Only</t>
  </si>
  <si>
    <t>GLVVSR2762</t>
  </si>
  <si>
    <t>Alida Wind VM SURGRAD SCIENCE GL Only</t>
  </si>
  <si>
    <t>GLMRAD2761</t>
  </si>
  <si>
    <t>Michael Reid MED Radiology GL Only</t>
  </si>
  <si>
    <t>GLMERM2760</t>
  </si>
  <si>
    <t>Elizabeth Johnson MED Emergency Medicine GL Only</t>
  </si>
  <si>
    <t>GLMPSY2759</t>
  </si>
  <si>
    <t>Helen Kales MED Psychiatry And Behav Sci GL Only</t>
  </si>
  <si>
    <t>GLLHIP2758</t>
  </si>
  <si>
    <t>David Wilson HART INTERDISCIPLINARY PROGRAM GL Only</t>
  </si>
  <si>
    <t>GLIMNE2757</t>
  </si>
  <si>
    <t>Ching Hsien Chen MED Int Med Nephrology GL Only</t>
  </si>
  <si>
    <t>GLGSM12756</t>
  </si>
  <si>
    <t>Amber Beckler GRADUATE SCHOOL OF MANAGEMENT GL Only</t>
  </si>
  <si>
    <t>GLMPHA2755</t>
  </si>
  <si>
    <t>Crystal Ripplinger MED Pharmacology GL Only</t>
  </si>
  <si>
    <t>GLAPLS2754</t>
  </si>
  <si>
    <t>Warren Micke PLANT SCIENCES GL Only</t>
  </si>
  <si>
    <t>GLEECE2753</t>
  </si>
  <si>
    <t>Jean Pierre Colinge ELECT And COMP ENGR GL Only</t>
  </si>
  <si>
    <t>GLAPLS2752</t>
  </si>
  <si>
    <t>Elizabeth Mitcham PLANT SCIENCES GL Only</t>
  </si>
  <si>
    <t>GLLSOC2751</t>
  </si>
  <si>
    <t>Robert Faris SOCIOLOGY GL Only</t>
  </si>
  <si>
    <t>GLLPHI2750</t>
  </si>
  <si>
    <t>Christina Rulli PHILOSOPHY GL Only</t>
  </si>
  <si>
    <t>GLAENM2749</t>
  </si>
  <si>
    <t>Michael Parrella ENTOMOLOGY NEMATOLOGY GL Only</t>
  </si>
  <si>
    <t>GLIMKT2748</t>
  </si>
  <si>
    <t>Muna Alnimri MED INT MED KIDNEY TRANSPLANT GL Only</t>
  </si>
  <si>
    <t>GLLANT2747</t>
  </si>
  <si>
    <t>Alexander Harcourt ANTHROPOLOGY GL Only</t>
  </si>
  <si>
    <t>GLLCHE2746</t>
  </si>
  <si>
    <t>Kristie Koski CHEMISTRY GL Only</t>
  </si>
  <si>
    <t>GLAVIT2745</t>
  </si>
  <si>
    <t>Jennifer Nelson VITICULTURE And ENOLOGY GL Only</t>
  </si>
  <si>
    <t>GLMERM2744</t>
  </si>
  <si>
    <t>Edward Panacek MED Emergency Medicine GL Only</t>
  </si>
  <si>
    <t>GLLNAS2743</t>
  </si>
  <si>
    <t>Beth Rose Middleton Manning NATIVE AMERICAN STUDIES GL Only</t>
  </si>
  <si>
    <t>GLMNEU2742</t>
  </si>
  <si>
    <t>Bradley Ander MED Neurology GL Only</t>
  </si>
  <si>
    <t>GLNURS2741</t>
  </si>
  <si>
    <t>David A Lubarsky School of Nursing GL Only</t>
  </si>
  <si>
    <t>GLLIBR2740</t>
  </si>
  <si>
    <t>Mary Wood UCDLIBRARY GL Only</t>
  </si>
  <si>
    <t>GLMPSY2739</t>
  </si>
  <si>
    <t>Rachel Mitchell MED Psychiatry And Behav Sci GL Only</t>
  </si>
  <si>
    <t>GLLSOC2738</t>
  </si>
  <si>
    <t>Carl Jorgensen SOCIOLOGY GL Only</t>
  </si>
  <si>
    <t>GLMOBG2737</t>
  </si>
  <si>
    <t>Veronique Tache MED Obstetrics And Gynecology GL Only</t>
  </si>
  <si>
    <t>GLLAHI2736</t>
  </si>
  <si>
    <t>Lucy Puls ART And ART HISTORY GL Only</t>
  </si>
  <si>
    <t>GLABAE2735</t>
  </si>
  <si>
    <t>Gang Sun BIOLOGICAL And AG ENGINEERING GL Only</t>
  </si>
  <si>
    <t>GLMHPH2734</t>
  </si>
  <si>
    <t>John Payne MED Physiology And Membrane Biol GL Only</t>
  </si>
  <si>
    <t>GLLMUS2733</t>
  </si>
  <si>
    <t>Bruce Chrisp MUSIC GL Only</t>
  </si>
  <si>
    <t>GLDEDU2732</t>
  </si>
  <si>
    <t>Patricia A Turner EDUCATION GL Only</t>
  </si>
  <si>
    <t>GLVVSR2731</t>
  </si>
  <si>
    <t>Linda Barter VM SURGRAD SCIENCE GL Only</t>
  </si>
  <si>
    <t>GLLMUS2730</t>
  </si>
  <si>
    <t>Laurie San Martin MUSIC GL Only</t>
  </si>
  <si>
    <t>GLMOPH2729</t>
  </si>
  <si>
    <t>David Chu MED Eye Center GL Only</t>
  </si>
  <si>
    <t>GLVPMI2728</t>
  </si>
  <si>
    <t>April Choi VM PATHOLOGY MICRO And IMMUN GL Only</t>
  </si>
  <si>
    <t>GLIMHP2727</t>
  </si>
  <si>
    <t>Quy Tran MED Int Med Hospitalist GL Only</t>
  </si>
  <si>
    <t>GLMARO2726</t>
  </si>
  <si>
    <t>Julian Perks MED Radiation Oncology GL Only</t>
  </si>
  <si>
    <t>GLIMCA2725</t>
  </si>
  <si>
    <t>James Joye MED INT MED CARDIOLOGY GL Only</t>
  </si>
  <si>
    <t>GLMPSY2724</t>
  </si>
  <si>
    <t>Katherine Fraser MED Psychiatry And Behav Sci GL Only</t>
  </si>
  <si>
    <t>GLMPAT2723</t>
  </si>
  <si>
    <t>Konstantinos Zarbalis MED Pathology And Lab Medicine GL Only</t>
  </si>
  <si>
    <t>GLDEDU2722</t>
  </si>
  <si>
    <t>Lee Martin EDUCATION GL Only</t>
  </si>
  <si>
    <t>GLANUT2721</t>
  </si>
  <si>
    <t>Kenneth Brown NUTRITION GL Only</t>
  </si>
  <si>
    <t>GLALAW2720</t>
  </si>
  <si>
    <t>Stephen Grattan LAND AIR And WATER RESOURCES GL Only</t>
  </si>
  <si>
    <t>GLIMHP2719</t>
  </si>
  <si>
    <t>Rogelio Pinon Gutierrez MED Int Med Hospitalist GL Only</t>
  </si>
  <si>
    <t>GLMFCM2718</t>
  </si>
  <si>
    <t>Reini Jensen MED Family And Community Med GL Only</t>
  </si>
  <si>
    <t>GLIMCA2717</t>
  </si>
  <si>
    <t>Patricia Applegate MED INT MED CARDIOLOGY GL Only</t>
  </si>
  <si>
    <t>GLLUWP2716</t>
  </si>
  <si>
    <t>Raquel Scherr UNIVERSITY WRITING PROGRAM GL Only</t>
  </si>
  <si>
    <t>GLMPAT2715</t>
  </si>
  <si>
    <t>Elham Vali Betts MED Pathology And Lab Medicine GL Only</t>
  </si>
  <si>
    <t>GLMPED2714</t>
  </si>
  <si>
    <t>Craig Warden MED Pediatrics GL Only</t>
  </si>
  <si>
    <t>GLMPSY2713</t>
  </si>
  <si>
    <t>Laura Tully MED Psychiatry And Behav Sci GL Only</t>
  </si>
  <si>
    <t>GLMANS2712</t>
  </si>
  <si>
    <t>Gagan Mahajan MED Anesth And Pain Medicine GL Only</t>
  </si>
  <si>
    <t>GLVAPC2711</t>
  </si>
  <si>
    <t>Melanie Gareau VM ANAT PHYSIO And CELL BIOLOGY GL Only</t>
  </si>
  <si>
    <t>GLLCLA2710</t>
  </si>
  <si>
    <t>Carey Seal CLASSICS GL Only</t>
  </si>
  <si>
    <t>GLIMNE2709</t>
  </si>
  <si>
    <t>Maryam Afkarian MED Int Med Nephrology GL Only</t>
  </si>
  <si>
    <t>GLMFCM2708</t>
  </si>
  <si>
    <t>Amy Keurentjes MED Family And Community Med GL Only</t>
  </si>
  <si>
    <t>GLGSM12707</t>
  </si>
  <si>
    <t>Donald Palmer GRADUATE SCHOOL OF MANAGEMENT GL Only</t>
  </si>
  <si>
    <t>GLMADM2706</t>
  </si>
  <si>
    <t>James Kinchsular MED Deans Office GL Only</t>
  </si>
  <si>
    <t>GLLSOC2705</t>
  </si>
  <si>
    <t>Jacob Hibel SOCIOLOGY GL Only</t>
  </si>
  <si>
    <t>GLECOE2704</t>
  </si>
  <si>
    <t>Richard Freeman ENGINEERING DEANS OFFICE GL Only</t>
  </si>
  <si>
    <t>GLALAW2703</t>
  </si>
  <si>
    <t>Ruth Reck LAND AIR And WATER RESOURCES GL Only</t>
  </si>
  <si>
    <t>GLEMAE2702</t>
  </si>
  <si>
    <t>Jonathon Schofield MECHANICAL And AEROSPACE ENGR GL Only</t>
  </si>
  <si>
    <t>GLMOPH2701</t>
  </si>
  <si>
    <t>Leonard Hjelmeland MED Eye Center GL Only</t>
  </si>
  <si>
    <t>GLMEPM2700</t>
  </si>
  <si>
    <t>Miriam Nuno MED Public Health Sciences GL Only</t>
  </si>
  <si>
    <t>GLAPLS2699</t>
  </si>
  <si>
    <t>R Johnson PLANT SCIENCES GL Only</t>
  </si>
  <si>
    <t>GLMRAD2698</t>
  </si>
  <si>
    <t>Sima Naderi MED Radiology GL Only</t>
  </si>
  <si>
    <t>GLIMGI2697</t>
  </si>
  <si>
    <t>Virmeet Singh MED Int Med Gastroenterology GL Only</t>
  </si>
  <si>
    <t>GLLLAW2696</t>
  </si>
  <si>
    <t>Michael Canzoneri SCHOOL OF LAW GL Only</t>
  </si>
  <si>
    <t>GLLUWP2695</t>
  </si>
  <si>
    <t>Shannah Lester UNIVERSITY WRITING PROGRAM GL Only</t>
  </si>
  <si>
    <t>GLMPED2694</t>
  </si>
  <si>
    <t>Richard Pan MED Pediatrics GL Only</t>
  </si>
  <si>
    <t>GLGSM12693</t>
  </si>
  <si>
    <t>David Bunch GRADUATE SCHOOL OF MANAGEMENT GL Only</t>
  </si>
  <si>
    <t>GLBNPB2692</t>
  </si>
  <si>
    <t>John Wingfield NEURO PHYSIO And BEHAVIOR GL Only</t>
  </si>
  <si>
    <t>GLMSUR2691</t>
  </si>
  <si>
    <t>Erin Brown MED Surgery GL Only</t>
  </si>
  <si>
    <t>GLEECE2690</t>
  </si>
  <si>
    <t>John Churchill ELECT And COMP ENGR GL Only</t>
  </si>
  <si>
    <t>GLMPED2689</t>
  </si>
  <si>
    <t>Marcio Malogolowkin MED Pediatrics GL Only</t>
  </si>
  <si>
    <t>GLMOPH2688</t>
  </si>
  <si>
    <t>Michele Lim MED Eye Center GL Only</t>
  </si>
  <si>
    <t>GLLSOC2687</t>
  </si>
  <si>
    <t>Stephanie L Mudge SOCIOLOGY GL Only</t>
  </si>
  <si>
    <t>GLEECE2686</t>
  </si>
  <si>
    <t>Shu Lin ELECT And COMP ENGR GL Only</t>
  </si>
  <si>
    <t>GLLEPS2685</t>
  </si>
  <si>
    <t>Robert Twiss EARTH And PLANETARY SCIENCES GL Only</t>
  </si>
  <si>
    <t>GLLEPS2684</t>
  </si>
  <si>
    <t>Qing Zhu Yin EARTH And PLANETARY SCIENCES GL Only</t>
  </si>
  <si>
    <t>GLGSM12683</t>
  </si>
  <si>
    <t>Julie Morris GRADUATE SCHOOL OF MANAGEMENT GL Only</t>
  </si>
  <si>
    <t>GLECEE2682</t>
  </si>
  <si>
    <t>Han Yang CIVIL And ENVIRONMENTAL ENGR GL Only</t>
  </si>
  <si>
    <t>GLEECE2681</t>
  </si>
  <si>
    <t>Chen Nee Chuah ELECT And COMP ENGR GL Only</t>
  </si>
  <si>
    <t>GLANUT2680</t>
  </si>
  <si>
    <t>Angela Zivkovic NUTRITION GL Only</t>
  </si>
  <si>
    <t>GLLECN2679</t>
  </si>
  <si>
    <t>Leon Wegge ECONOMICS GL Only</t>
  </si>
  <si>
    <t>GLIMHO6339</t>
  </si>
  <si>
    <t>Anterpreet Neki Med Int Med HEMONC GL Only</t>
  </si>
  <si>
    <t>GLIMHO2678</t>
  </si>
  <si>
    <t>Paul Kaesberg MED Int Med HEMONC GL Only</t>
  </si>
  <si>
    <t>GLLSAP2677</t>
  </si>
  <si>
    <t>Ana Peluffo SPANISH And PORTUGUESE GL Only</t>
  </si>
  <si>
    <t>GLMPED2676</t>
  </si>
  <si>
    <t>James Marcin MED Pediatrics GL Only</t>
  </si>
  <si>
    <t>GLMOBG2675</t>
  </si>
  <si>
    <t>Andrea Sherman MED Obstetrics And Gynecology GL Only</t>
  </si>
  <si>
    <t>GLMOTO2674</t>
  </si>
  <si>
    <t>Craig Senders MED Otolaryngology GL Only</t>
  </si>
  <si>
    <t>GLVPHR2673</t>
  </si>
  <si>
    <t>Pramod Pandey VM POPULATION HLTH And REPROD GL Only</t>
  </si>
  <si>
    <t>GLAPLS2672</t>
  </si>
  <si>
    <t>Kassim Al Khatib PLANT SCIENCES GL Only</t>
  </si>
  <si>
    <t>GLLPSC2671</t>
  </si>
  <si>
    <t>Philippe Rast PSYCHOLOGY GL Only</t>
  </si>
  <si>
    <t>GLMPED2670</t>
  </si>
  <si>
    <t>Mitch Ratanasen MED Pediatrics GL Only</t>
  </si>
  <si>
    <t>GLAANS2669</t>
  </si>
  <si>
    <t>Ernest Chang ANIMAL SCIENCE GL Only</t>
  </si>
  <si>
    <t>GLLPHI2668</t>
  </si>
  <si>
    <t>Robert May PHILOSOPHY GL Only</t>
  </si>
  <si>
    <t>GLIMRH2667</t>
  </si>
  <si>
    <t>Arshia Islam MED Int Med Rheumatology GL Only</t>
  </si>
  <si>
    <t>GLMNEU2666</t>
  </si>
  <si>
    <t>Vicki Wheelock MED Neurology GL Only</t>
  </si>
  <si>
    <t>GLAPPA2665</t>
  </si>
  <si>
    <t>David Rizzo PLANT PATHOLOGY GL Only</t>
  </si>
  <si>
    <t>GLLLAW2664</t>
  </si>
  <si>
    <t>Katherine Florey SCHOOL OF LAW GL Only</t>
  </si>
  <si>
    <t>GLLLIN2663</t>
  </si>
  <si>
    <t>Georgia Zellou LINGUISTICS GL Only</t>
  </si>
  <si>
    <t>GLIMGM2662</t>
  </si>
  <si>
    <t>Huong Bach MED Int Med Genl Medicine GL Only</t>
  </si>
  <si>
    <t>GLLUWP2661</t>
  </si>
  <si>
    <t>Daniel Melzer UNIVERSITY WRITING PROGRAM GL Only</t>
  </si>
  <si>
    <t>GLLLAW2660</t>
  </si>
  <si>
    <t>Diana B Glick SCHOOL OF LAW GL Only</t>
  </si>
  <si>
    <t>GLVPHR2659</t>
  </si>
  <si>
    <t>Bruno Chomel VM POPULATION HLTH And REPROD GL Only</t>
  </si>
  <si>
    <t>GLAFST2658</t>
  </si>
  <si>
    <t>Moshe Rosenberg FOOD SCIENCE And TECHNOLOGY GL Only</t>
  </si>
  <si>
    <t>GLALAW2657</t>
  </si>
  <si>
    <t>Susan Ustin LAND AIR And WATER RESOURCES GL Only</t>
  </si>
  <si>
    <t>GLBEVE2656</t>
  </si>
  <si>
    <t>James Doyle EVOLUTION And ECOLOGY GL Only</t>
  </si>
  <si>
    <t>GLMFCM2655</t>
  </si>
  <si>
    <t>Ross Morgan MED Family And Community Med GL Only</t>
  </si>
  <si>
    <t>GLLUWP2654</t>
  </si>
  <si>
    <t>Kory Ching UNIVERSITY WRITING PROGRAM GL Only</t>
  </si>
  <si>
    <t>GLAFST2653</t>
  </si>
  <si>
    <t>Ameer Taha FOOD SCIENCE And TECHNOLOGY GL Only</t>
  </si>
  <si>
    <t>GLMFCM2652</t>
  </si>
  <si>
    <t>Gina Barta MED Family And Community Med GL Only</t>
  </si>
  <si>
    <t>GLVPMI2651</t>
  </si>
  <si>
    <t>Koen Van Rompay VM PATHOLOGY MICRO And IMMUN GL Only</t>
  </si>
  <si>
    <t>GLAENM2650</t>
  </si>
  <si>
    <t>Thomas Scott ENTOMOLOGY NEMATOLOGY GL Only</t>
  </si>
  <si>
    <t>GLVVMB2649</t>
  </si>
  <si>
    <t>Fredric Gorin VM MOLECULAR BIO SCIENCES GL Only</t>
  </si>
  <si>
    <t>GLECHE2648</t>
  </si>
  <si>
    <t>Ronald Phillips CHEMICAL ENGINEERING GL Only</t>
  </si>
  <si>
    <t>GLBEVE2647</t>
  </si>
  <si>
    <t>Graham Coop EVOLUTION And ECOLOGY GL Only</t>
  </si>
  <si>
    <t>GLBNPB2646</t>
  </si>
  <si>
    <t>Robert Holly NEURO PHYSIO And BEHAVIOR GL Only</t>
  </si>
  <si>
    <t>GLMNEU2645</t>
  </si>
  <si>
    <t>Kyle Fink MED Neurology GL Only</t>
  </si>
  <si>
    <t>GLMPSY2644</t>
  </si>
  <si>
    <t>Scott Summers MED Psychiatry And Behav Sci GL Only</t>
  </si>
  <si>
    <t>GLMORT2643</t>
  </si>
  <si>
    <t>Robert Allen MED Orthopaedic Surgery GL Only</t>
  </si>
  <si>
    <t>GLGSM12642</t>
  </si>
  <si>
    <t>Yinghui Yang GRADUATE SCHOOL OF MANAGEMENT GL Only</t>
  </si>
  <si>
    <t>GLMSUR2641</t>
  </si>
  <si>
    <t>Rachel Hight MED Surgery GL Only</t>
  </si>
  <si>
    <t>GLMFCM2640</t>
  </si>
  <si>
    <t>Daniel Rubanowitz MED Family And Community Med GL Only</t>
  </si>
  <si>
    <t>GLMDER2639</t>
  </si>
  <si>
    <t>Jasdeep Sharma MED Dermatology GL Only</t>
  </si>
  <si>
    <t>GLLEPS2638</t>
  </si>
  <si>
    <t>Sandra Carlson EARTH And PLANETARY SCIENCES GL Only</t>
  </si>
  <si>
    <t>GLMNEU2637</t>
  </si>
  <si>
    <t>Alexandra Duffy MED Neurology GL Only</t>
  </si>
  <si>
    <t>GLMERM2636</t>
  </si>
  <si>
    <t>Leah Tzimenatos MED Emergency Medicine GL Only</t>
  </si>
  <si>
    <t>GLVPMI2635</t>
  </si>
  <si>
    <t>Jeffrey Stott VM PATHOLOGY MICRO And IMMUN GL Only</t>
  </si>
  <si>
    <t>GLBMCB2634</t>
  </si>
  <si>
    <t>Lesilee Rose MOLECULAR And CELLULAR BIO GL Only</t>
  </si>
  <si>
    <t>GLMPAT2633</t>
  </si>
  <si>
    <t>Farzad Fereidouni MED Pathology And Lab Medicine GL Only</t>
  </si>
  <si>
    <t>GLLEPS2632</t>
  </si>
  <si>
    <t>Susann Pinter EARTH And PLANETARY SCIENCES GL Only</t>
  </si>
  <si>
    <t>GLLDES2631</t>
  </si>
  <si>
    <t>Barbara Shawcroft Guarino DEPARTMENT OF DESIGN GL Only</t>
  </si>
  <si>
    <t>GLLSTS2630</t>
  </si>
  <si>
    <t>Joseph Dumit SCIENCE And TECHNOLOGY STUDIES GL Only</t>
  </si>
  <si>
    <t>GLECEE2629</t>
  </si>
  <si>
    <t>Alejandro Martinez Vela CIVIL And ENVIRONMENTAL ENGR GL Only</t>
  </si>
  <si>
    <t>GLLAMS2628</t>
  </si>
  <si>
    <t>Grace Wang ASIAN AMERICAN GL Only</t>
  </si>
  <si>
    <t>GLMFCM2627</t>
  </si>
  <si>
    <t>Mary R Pena Pridemore MED Family And Community Med GL Only</t>
  </si>
  <si>
    <t>GLLSOC2626</t>
  </si>
  <si>
    <t>Lyn Lofland SOCIOLOGY GL Only</t>
  </si>
  <si>
    <t>GLIMRH2625</t>
  </si>
  <si>
    <t>Scott Anderson MED Int Med Rheumatology GL Only</t>
  </si>
  <si>
    <t>GLIMCA2624</t>
  </si>
  <si>
    <t>Lawrence Laslett MED INT MED CARDIOLOGY GL Only</t>
  </si>
  <si>
    <t>GLMPSY2623</t>
  </si>
  <si>
    <t>Elizabeth B Foraker MED Psychiatry And Behav Sci GL Only</t>
  </si>
  <si>
    <t>GLAPLS2622</t>
  </si>
  <si>
    <t>Sham Goyal PLANT SCIENCES GL Only</t>
  </si>
  <si>
    <t>GLEECE2621</t>
  </si>
  <si>
    <t>Weijian Yang ELECT And COMP ENGR GL Only</t>
  </si>
  <si>
    <t>GLMINT2620</t>
  </si>
  <si>
    <t>Marie Rossi MED Int Med Admin GL Only</t>
  </si>
  <si>
    <t>GLMPSY2619</t>
  </si>
  <si>
    <t>Jeremy Demartini MED Psychiatry And Behav Sci GL Only</t>
  </si>
  <si>
    <t>GLLHIS2618</t>
  </si>
  <si>
    <t>Kathryn Olmsted HISTORY GL Only</t>
  </si>
  <si>
    <t>GLMANS2617</t>
  </si>
  <si>
    <t>Theodore Maurice Geissler MED Anesth And Pain Medicine GL Only</t>
  </si>
  <si>
    <t>GLMANS2616</t>
  </si>
  <si>
    <t>David White MED Anesth And Pain Medicine GL Only</t>
  </si>
  <si>
    <t>GLECEE2615</t>
  </si>
  <si>
    <t>Thomas Young CIVIL And ENVIRONMENTAL ENGR GL Only</t>
  </si>
  <si>
    <t>GLECHM2614</t>
  </si>
  <si>
    <t>Alexandra Navrotsky MATERIALS SCIENCE And ENGINEERING GL Only</t>
  </si>
  <si>
    <t>GLMPSY2613</t>
  </si>
  <si>
    <t>Swati Rao MED Psychiatry And Behav Sci GL Only</t>
  </si>
  <si>
    <t>GLMERM2612</t>
  </si>
  <si>
    <t>John Taylor MED Emergency Medicine GL Only</t>
  </si>
  <si>
    <t>GLEECE2611</t>
  </si>
  <si>
    <t>Joshua Hihath ELECT And COMP ENGR GL Only</t>
  </si>
  <si>
    <t>GLMINT2610</t>
  </si>
  <si>
    <t>Charles Poon MED Int Med Admin GL Only</t>
  </si>
  <si>
    <t>GLLLAW2609</t>
  </si>
  <si>
    <t>J Poulos SCHOOL OF LAW GL Only</t>
  </si>
  <si>
    <t>GLLSOC2608</t>
  </si>
  <si>
    <t>Orly Clerge SOCIOLOGY GL Only</t>
  </si>
  <si>
    <t>GLAPLS2607</t>
  </si>
  <si>
    <t>Chris Van Kessel PLANT SCIENCES GL Only</t>
  </si>
  <si>
    <t>GLMADM2606</t>
  </si>
  <si>
    <t>Meghan Hayes MED Deans Office GL Only</t>
  </si>
  <si>
    <t>GLAANS2605</t>
  </si>
  <si>
    <t>Xiang Yang ANIMAL SCIENCE GL Only</t>
  </si>
  <si>
    <t>GLLLAW2604</t>
  </si>
  <si>
    <t>Judy Janes LAW LIBRARY GL Only</t>
  </si>
  <si>
    <t>GLMPMR2603</t>
  </si>
  <si>
    <t>Nanette Joyce MED Physical Medicine And Rehab GL Only</t>
  </si>
  <si>
    <t>GLVPMI2602</t>
  </si>
  <si>
    <t>Katherine Dee Watson Whitaker VM PATHOLOGY MICRO And IMMUN GL Only</t>
  </si>
  <si>
    <t>GLIMGM2601</t>
  </si>
  <si>
    <t>Harry Matthews MED Int Med Genl Medicine GL Only</t>
  </si>
  <si>
    <t>GLLMSA2600</t>
  </si>
  <si>
    <t>Shayma Hassouna MIDDLE EAST SOUTH ASIA PROGRAM GL Only</t>
  </si>
  <si>
    <t>GLIMPM2599</t>
  </si>
  <si>
    <t>Christian Sandrock MED Int Med Pulmonary GL Only</t>
  </si>
  <si>
    <t>GLBPLB2598</t>
  </si>
  <si>
    <t>Kenneth Wells PLANT BIOLOGY GL Only</t>
  </si>
  <si>
    <t>GLLHIS2597</t>
  </si>
  <si>
    <t>Ellen Hartigan OConnor HISTORY GL Only</t>
  </si>
  <si>
    <t>GLMRAD2596</t>
  </si>
  <si>
    <t>David Chen MED Radiology GL Only</t>
  </si>
  <si>
    <t>GLMEPM2595</t>
  </si>
  <si>
    <t>Katherine Kim MED Public Health Sciences GL Only</t>
  </si>
  <si>
    <t>GLMOTO2594</t>
  </si>
  <si>
    <t>David Nolen MED Otolaryngology GL Only</t>
  </si>
  <si>
    <t>GLMPED2593</t>
  </si>
  <si>
    <t>Stephanie Nguyen MED Pediatrics GL Only</t>
  </si>
  <si>
    <t>GLLSOC2592</t>
  </si>
  <si>
    <t>Charlotte Siggins SOCIOLOGY GL Only</t>
  </si>
  <si>
    <t>GLLECN2591</t>
  </si>
  <si>
    <t>Kevin Hoover ECONOMICS GL Only</t>
  </si>
  <si>
    <t>GLMPSY2590</t>
  </si>
  <si>
    <t>Margaret Steward MED Psychiatry And Behav Sci GL Only</t>
  </si>
  <si>
    <t>GLACHE2589</t>
  </si>
  <si>
    <t>James Grieshop HUMAN ECOLOGY GL Only</t>
  </si>
  <si>
    <t>GLMANS2588</t>
  </si>
  <si>
    <t>John Reitan MED Anesth And Pain Medicine GL Only</t>
  </si>
  <si>
    <t>GLLAMS2587</t>
  </si>
  <si>
    <t>Michael Smith AMERICAN STUDIES GL Only</t>
  </si>
  <si>
    <t>GLBMMG2586</t>
  </si>
  <si>
    <t>Katherine Ralston MICROBIOLOGY And MOLEC GENETICS GL Only</t>
  </si>
  <si>
    <t>GLLPOL2585</t>
  </si>
  <si>
    <t>Scott Mackenzie POLITICAL SCIENCE GL Only</t>
  </si>
  <si>
    <t>GLBPLB2584</t>
  </si>
  <si>
    <t>Deborah Delmer PLANT BIOLOGY GL Only</t>
  </si>
  <si>
    <t>GLEECE2583</t>
  </si>
  <si>
    <t>S Haley ELECT And COMP ENGR GL Only</t>
  </si>
  <si>
    <t>GLMRAD2582</t>
  </si>
  <si>
    <t>Matthew Bobinski MED Radiology GL Only</t>
  </si>
  <si>
    <t>GLMFCM2581</t>
  </si>
  <si>
    <t>Christine Woroniecki MED Family And Community Med GL Only</t>
  </si>
  <si>
    <t>GLMNEU2580</t>
  </si>
  <si>
    <t>Kathleen Baynes MED Neurology GL Only</t>
  </si>
  <si>
    <t>GLMPED2579</t>
  </si>
  <si>
    <t>Nicole Glaser MED Pediatrics GL Only</t>
  </si>
  <si>
    <t>GLMPED2578</t>
  </si>
  <si>
    <t>Tisha K Yeh MED Pediatrics GL Only</t>
  </si>
  <si>
    <t>GLABAE2577</t>
  </si>
  <si>
    <t>Fadi Fathallah BIOLOGICAL And AG ENGINEERING GL Only</t>
  </si>
  <si>
    <t>GLVPMI2576</t>
  </si>
  <si>
    <t>Stefan Keller VM PATHOLOGY MICRO And IMMUN GL Only</t>
  </si>
  <si>
    <t>GLEBME2575</t>
  </si>
  <si>
    <t>Leonor Saiz BIOMEDICAL ENGINEERING GL Only</t>
  </si>
  <si>
    <t>GLLENL2574</t>
  </si>
  <si>
    <t>William Byrd ENGLISH GL Only</t>
  </si>
  <si>
    <t>GLMPAT2573</t>
  </si>
  <si>
    <t>Ananya Datta Mitra MED Pathology And Lab Medicine GL Only</t>
  </si>
  <si>
    <t>GLAPLS2572</t>
  </si>
  <si>
    <t>Patrick H Brown PLANT SCIENCES GL Only</t>
  </si>
  <si>
    <t>GLAENM2571</t>
  </si>
  <si>
    <t>Jay Rosenheim ENTOMOLOGY NEMATOLOGY GL Only</t>
  </si>
  <si>
    <t>GLADES2570</t>
  </si>
  <si>
    <t>Gwendolyn Arnold ENVIRONMENTAL SCIENCE And POLICY GL Only</t>
  </si>
  <si>
    <t>GLIMPM2569</t>
  </si>
  <si>
    <t>Justin Lewis MED Int Med Pulmonary GL Only</t>
  </si>
  <si>
    <t>GLMFCM2568</t>
  </si>
  <si>
    <t>Janet Mentink MED Family And Community Med GL Only</t>
  </si>
  <si>
    <t>GLVPMI2567</t>
  </si>
  <si>
    <t>Lark Coffey VM PATHOLOGY MICRO And IMMUN GL Only</t>
  </si>
  <si>
    <t>GLIMID2566</t>
  </si>
  <si>
    <t>Jay Solnick MED Int Med Infectious Dis GL Only</t>
  </si>
  <si>
    <t>GLLHIS2565</t>
  </si>
  <si>
    <t>Cecilia Tsu HISTORY GL Only</t>
  </si>
  <si>
    <t>GLLENL2564</t>
  </si>
  <si>
    <t>Mark Jerng ENGLISH GL Only</t>
  </si>
  <si>
    <t>GLLEPS2563</t>
  </si>
  <si>
    <t>Geerat Vermeij EARTH And PLANETARY SCIENCES GL Only</t>
  </si>
  <si>
    <t>GLMFCM2562</t>
  </si>
  <si>
    <t>Yasser Mrad MED Family And Community Med GL Only</t>
  </si>
  <si>
    <t>GLMERM2561</t>
  </si>
  <si>
    <t>Jonathan Ford MED Emergency Medicine GL Only</t>
  </si>
  <si>
    <t>GLMINT2560</t>
  </si>
  <si>
    <t>Amerish Bera MED Internal Medicine GL Only</t>
  </si>
  <si>
    <t>GLEBME2559</t>
  </si>
  <si>
    <t>Katherine Ferrara BIOMEDICAL ENGINEERING GL Only</t>
  </si>
  <si>
    <t>GLMINT2558</t>
  </si>
  <si>
    <t>George Jordan MED Internal Medicine GL Only</t>
  </si>
  <si>
    <t>GLLCHI2557</t>
  </si>
  <si>
    <t>Malaquias Montoya CHICANO STUDIES GL Only</t>
  </si>
  <si>
    <t>GLLECN2556</t>
  </si>
  <si>
    <t>Wing Woo ECONOMICS GL Only</t>
  </si>
  <si>
    <t>GLMOPH2555</t>
  </si>
  <si>
    <t>Sukhjit Johl MED Eye Center GL Only</t>
  </si>
  <si>
    <t>GLMPED2554</t>
  </si>
  <si>
    <t>Brian Goudy MED Pediatrics GL Only</t>
  </si>
  <si>
    <t>GLMORT2553</t>
  </si>
  <si>
    <t>Michael Klein MED Orthopaedic Surgery GL Only</t>
  </si>
  <si>
    <t>GLBEVE2552</t>
  </si>
  <si>
    <t>Brian Moore EVOLUTION And ECOLOGY GL Only</t>
  </si>
  <si>
    <t>GLLGAR2551</t>
  </si>
  <si>
    <t>D Rancour Laferriere GERMAN And RUSSIAN GL Only</t>
  </si>
  <si>
    <t>GLLENL2550</t>
  </si>
  <si>
    <t>Lucy Corin ENGLISH GL Only</t>
  </si>
  <si>
    <t>GLMOBG2549</t>
  </si>
  <si>
    <t>Nina Boe MED Obstetrics And Gynecology GL Only</t>
  </si>
  <si>
    <t>GLMFCM2548</t>
  </si>
  <si>
    <t>Ronald Cotterel MED Family And Community Med GL Only</t>
  </si>
  <si>
    <t>GLMPED2547</t>
  </si>
  <si>
    <t>Stephanie Yee Guardino MED Pediatrics GL Only</t>
  </si>
  <si>
    <t>GLLSAP2546</t>
  </si>
  <si>
    <t>Antonio Sanchez Romeralo SPANISH And PORTUGUESE GL Only</t>
  </si>
  <si>
    <t>GLIMID2545</t>
  </si>
  <si>
    <t>Claire Pomeroy MED Int Med Infectious Dis GL Only</t>
  </si>
  <si>
    <t>GLLNAS2544</t>
  </si>
  <si>
    <t>Victor Montejo NATIVE AMERICAN STUDIES GL Only</t>
  </si>
  <si>
    <t>GLMANS2543</t>
  </si>
  <si>
    <t>Cathleen Lammers MED Anesth And Pain Medicine GL Only</t>
  </si>
  <si>
    <t>GLEMAE2542</t>
  </si>
  <si>
    <t>Zhaodan Kong MECHANICAL And AEROSPACE ENGR GL Only</t>
  </si>
  <si>
    <t>GLECHE2541</t>
  </si>
  <si>
    <t>Brian Higgins CHEMICAL ENGINEERING GL Only</t>
  </si>
  <si>
    <t>GLLEPS2540</t>
  </si>
  <si>
    <t>David Osleger EARTH And PLANETARY SCIENCES GL Only</t>
  </si>
  <si>
    <t>GLMBIO2539</t>
  </si>
  <si>
    <t>Lin Tian MED Biochem And Molecular Med GL Only</t>
  </si>
  <si>
    <t>GLECSE2538</t>
  </si>
  <si>
    <t>Kenneth Joy ENGR COMPUTER SCIENCE GL Only</t>
  </si>
  <si>
    <t>GLLPOL2537</t>
  </si>
  <si>
    <t>Joyce Kallgren POLITICAL SCIENCE GL Only</t>
  </si>
  <si>
    <t>GLLPHY2536</t>
  </si>
  <si>
    <t>Andrew Wetzel PHYSICS GL Only</t>
  </si>
  <si>
    <t>GLLEAL2535</t>
  </si>
  <si>
    <t>Nobuko Koyama EAST ASIAN LANG And CULTURES GL Only</t>
  </si>
  <si>
    <t>GLLSTA2534</t>
  </si>
  <si>
    <t>Abdolrahman Azari STATISTICS GL Only</t>
  </si>
  <si>
    <t>GLMPSY2533</t>
  </si>
  <si>
    <t>John Mccarthy MED Psychiatry And Behav Sci GL Only</t>
  </si>
  <si>
    <t>GLAFST2532</t>
  </si>
  <si>
    <t>Kyria Boundy Mills FOOD SCIENCE And TECHNOLOGY GL Only</t>
  </si>
  <si>
    <t>GLVHFS2531</t>
  </si>
  <si>
    <t>John Adaska CA ANIMAL HLTH And FOOD SAFETY LAB GL Only</t>
  </si>
  <si>
    <t>GLLPSC2530</t>
  </si>
  <si>
    <t>Richard Robins PSYCHOLOGY GL Only</t>
  </si>
  <si>
    <t>GLLPSC2529</t>
  </si>
  <si>
    <t>Paul Hastings PSYCHOLOGY GL Only</t>
  </si>
  <si>
    <t>GLMARO2528</t>
  </si>
  <si>
    <t>James Purdy MED Radiation Oncology GL Only</t>
  </si>
  <si>
    <t>GLLLAW2527</t>
  </si>
  <si>
    <t>Aaron Tang SCHOOL OF LAW GL Only</t>
  </si>
  <si>
    <t>GLACHE2526</t>
  </si>
  <si>
    <t>Miriam Wells HUMAN ECOLOGY GL Only</t>
  </si>
  <si>
    <t>GLVVMB2525</t>
  </si>
  <si>
    <t>Gino Cortopassi VM MOLECULAR BIO SCIENCES GL Only</t>
  </si>
  <si>
    <t>GLADES2524</t>
  </si>
  <si>
    <t>Hugh Safford ENVIRONMENTAL SCIENCE And POLICY GL Only</t>
  </si>
  <si>
    <t>GLMERM2523</t>
  </si>
  <si>
    <t>Joseph Morris MED Emergency Medicine GL Only</t>
  </si>
  <si>
    <t>GLIMID2522</t>
  </si>
  <si>
    <t>George Thompson MED Int Med Infectious Dis GL Only</t>
  </si>
  <si>
    <t>GLLECN2521</t>
  </si>
  <si>
    <t>Nicolas Caramp ECONOMICS GL Only</t>
  </si>
  <si>
    <t>GLLECN2520</t>
  </si>
  <si>
    <t>Kevin Salyer ECONOMICS GL Only</t>
  </si>
  <si>
    <t>GLLLAW2519</t>
  </si>
  <si>
    <t>Arturo Gandara SCHOOL OF LAW GL Only</t>
  </si>
  <si>
    <t>GLECHE2518</t>
  </si>
  <si>
    <t>Roland Faller CHEMICAL ENGINEERING GL Only</t>
  </si>
  <si>
    <t>GLAENM2517</t>
  </si>
  <si>
    <t>Elina Nino ENTOMOLOGY NEMATOLOGY GL Only</t>
  </si>
  <si>
    <t>GLLCHE2516</t>
  </si>
  <si>
    <t>Alan Balch CHEMISTRY GL Only</t>
  </si>
  <si>
    <t>GLECSE2515</t>
  </si>
  <si>
    <t>Norman Matloff ENGR COMPUTER SCIENCE GL Only</t>
  </si>
  <si>
    <t>GLMNEU2514</t>
  </si>
  <si>
    <t>Michael Rogawski MED Neurology GL Only</t>
  </si>
  <si>
    <t>GLLMUS2513</t>
  </si>
  <si>
    <t>Christopher Froh MUSIC GL Only</t>
  </si>
  <si>
    <t>GLDEDU2512</t>
  </si>
  <si>
    <t>Matt Wallace EDUCATION GL Only</t>
  </si>
  <si>
    <t>GLEBME2511</t>
  </si>
  <si>
    <t>David Fyhrie BIOMEDICAL ENGINEERING GL Only</t>
  </si>
  <si>
    <t>GLLPSC2510</t>
  </si>
  <si>
    <t>Nolan Zane PSYCHOLOGY GL Only</t>
  </si>
  <si>
    <t>GLIMNE2509</t>
  </si>
  <si>
    <t>Jane Yeun MED Int Med Nephrology GL Only</t>
  </si>
  <si>
    <t>GLLSAP2508</t>
  </si>
  <si>
    <t>Leopoldo Bernucci SPANISH And PORTUGUESE GL Only</t>
  </si>
  <si>
    <t>GLAFST2507</t>
  </si>
  <si>
    <t>Gary Smith FOOD SCIENCE And TECHNOLOGY GL Only</t>
  </si>
  <si>
    <t>GLLSOC2506</t>
  </si>
  <si>
    <t>Kim Shauman SOCIOLOGY GL Only</t>
  </si>
  <si>
    <t>GLBMCB2505</t>
  </si>
  <si>
    <t>Christopher Fraser MOLECULAR And CELLULAR BIO GL Only</t>
  </si>
  <si>
    <t>GLMARO2504</t>
  </si>
  <si>
    <t>Stanley Benedict MED Radiation Oncology GL Only</t>
  </si>
  <si>
    <t>GLMORT2503</t>
  </si>
  <si>
    <t>Jennette Louise Boakes MED Orthopaedic Surgery GL Only</t>
  </si>
  <si>
    <t>GLECEE2502</t>
  </si>
  <si>
    <t>I Idriss CIVIL And ENVIRONMENTAL ENGR GL Only</t>
  </si>
  <si>
    <t>GLIMHP2501</t>
  </si>
  <si>
    <t>Nisa Hatami MED Int Med Hospitalist GL Only</t>
  </si>
  <si>
    <t>GLAPLS2500</t>
  </si>
  <si>
    <t>V Polito PLANT SCIENCES GL Only</t>
  </si>
  <si>
    <t>GLMPSY2499</t>
  </si>
  <si>
    <t>Paula Wadell MED Psychiatry And Behav Sci GL Only</t>
  </si>
  <si>
    <t>GLIMCA2498</t>
  </si>
  <si>
    <t>Lindsey H Malik MED INT MED CARDIOLOGY GL Only</t>
  </si>
  <si>
    <t>GLACHE2497</t>
  </si>
  <si>
    <t>Anna Kiers HUMAN ECOLOGY GL Only</t>
  </si>
  <si>
    <t>GLLHIS2496</t>
  </si>
  <si>
    <t>Eric Rauchway HISTORY GL Only</t>
  </si>
  <si>
    <t>GLLPHI2495</t>
  </si>
  <si>
    <t>Marina Oshana PHILOSOPHY GL Only</t>
  </si>
  <si>
    <t>GLMSUR2494</t>
  </si>
  <si>
    <t>Payam Saadai MED Surgery GL Only</t>
  </si>
  <si>
    <t>GLMPSY2493</t>
  </si>
  <si>
    <t>Andrea Bates MED Psychiatry And Behav Sci GL Only</t>
  </si>
  <si>
    <t>GLMOBG2492</t>
  </si>
  <si>
    <t>Clara Paik MED Obstetrics And Gynecology GL Only</t>
  </si>
  <si>
    <t>GLEBME2491</t>
  </si>
  <si>
    <t>Jinyi Qi BIOMEDICAL ENGINEERING GL Only</t>
  </si>
  <si>
    <t>GLLPHY2490</t>
  </si>
  <si>
    <t>Patricia Boeshaar PHYSICS GL Only</t>
  </si>
  <si>
    <t>GLACHE2489</t>
  </si>
  <si>
    <t>Meng Huo HUMAN ECOLOGY GL Only</t>
  </si>
  <si>
    <t>GLMRAD2488</t>
  </si>
  <si>
    <t>Hugo Bogren MED Radiology GL Only</t>
  </si>
  <si>
    <t>GLGSM12487</t>
  </si>
  <si>
    <t>Jesse Ray Catlin GRADUATE SCHOOL OF MANAGEMENT GL Only</t>
  </si>
  <si>
    <t>GLMERM2486</t>
  </si>
  <si>
    <t>Dane Stevenson MED Emergency Medicine GL Only</t>
  </si>
  <si>
    <t>GLVPHR2485</t>
  </si>
  <si>
    <t>V Lane VM POPULATION HLTH And REPROD GL Only</t>
  </si>
  <si>
    <t>GLADES2484</t>
  </si>
  <si>
    <t>Howard Cornell ENVIRONMENTAL SCIENCE And POLICY GL Only</t>
  </si>
  <si>
    <t>GLMEPM2482</t>
  </si>
  <si>
    <t>Shannon Conroy MED Public Health Sciences GL Only</t>
  </si>
  <si>
    <t>GLEMAE2481</t>
  </si>
  <si>
    <t>David Hwang MECHANICAL And AEROSPACE ENGR GL Only</t>
  </si>
  <si>
    <t>GLMPSY2480</t>
  </si>
  <si>
    <t>Malia Mccarthy MED Psychiatry And Behav Sci GL Only</t>
  </si>
  <si>
    <t>GLMPSY2479</t>
  </si>
  <si>
    <t>Kate Richards MED Psychiatry And Behav Sci GL Only</t>
  </si>
  <si>
    <t>GLAPLS2478</t>
  </si>
  <si>
    <t>S Jain PLANT SCIENCES GL Only</t>
  </si>
  <si>
    <t>GLLHIS2477</t>
  </si>
  <si>
    <t>S Spyridakis HISTORY GL Only</t>
  </si>
  <si>
    <t>GLIMHO2476</t>
  </si>
  <si>
    <t>Tianhong Li MED Int Med HEMONC GL Only</t>
  </si>
  <si>
    <t>GLIMHP2475</t>
  </si>
  <si>
    <t>Jennifer J Fan MED Int Med Hospitalist GL Only</t>
  </si>
  <si>
    <t>GLLCHE2474</t>
  </si>
  <si>
    <t>Peter Beal CHEMISTRY GL Only</t>
  </si>
  <si>
    <t>GLIMID2473</t>
  </si>
  <si>
    <t>Philip Peters MED Int Med Infectious Dis GL Only</t>
  </si>
  <si>
    <t>GLMSUR2472</t>
  </si>
  <si>
    <t>Edward Smeloff MED Surgery GL Only</t>
  </si>
  <si>
    <t>GLMBIO2471</t>
  </si>
  <si>
    <t>William Benisek MED Biochem And Molecular Med GL Only</t>
  </si>
  <si>
    <t>GLMPED2470</t>
  </si>
  <si>
    <t>Molly Desantis MED Pediatrics GL Only</t>
  </si>
  <si>
    <t>GLMOTO2469</t>
  </si>
  <si>
    <t>Waleed Soliman MED Otolaryngology GL Only</t>
  </si>
  <si>
    <t>GLLPSC2468</t>
  </si>
  <si>
    <t>Gary Mitchell PSYCHOLOGY GL Only</t>
  </si>
  <si>
    <t>GLLDRA2467</t>
  </si>
  <si>
    <t>W Kleb THEATRE And DANCE GL Only</t>
  </si>
  <si>
    <t>GLMORT2465</t>
  </si>
  <si>
    <t>Brian Haus MED Orthopaedic Surgery GL Only</t>
  </si>
  <si>
    <t>GLAARE2464</t>
  </si>
  <si>
    <t>Mark Agerton AG And RESOURCE ECONOMICS GL Only</t>
  </si>
  <si>
    <t>GLLAAS2463</t>
  </si>
  <si>
    <t>Bettina Ngweno AFRICAN AMERICAN AFRICAN STDS GL Only</t>
  </si>
  <si>
    <t>GLECSE2462</t>
  </si>
  <si>
    <t>Ilias Tagkopoulos ENGR COMPUTER SCIENCE GL Only</t>
  </si>
  <si>
    <t>GLVVSR2461</t>
  </si>
  <si>
    <t>Steven Epstein VM SURGRAD SCIENCE GL Only</t>
  </si>
  <si>
    <t>GLMNEU2460</t>
  </si>
  <si>
    <t>Yan Wang MED Neurology GL Only</t>
  </si>
  <si>
    <t>GLMINT2459</t>
  </si>
  <si>
    <t>Farida Madraswala MED Int Med Admin GL Only</t>
  </si>
  <si>
    <t>GLAETX2458</t>
  </si>
  <si>
    <t>Arthur Craigmill ENVIRONMENTAL TOXICOLOGY GL Only</t>
  </si>
  <si>
    <t>GLMURO2457</t>
  </si>
  <si>
    <t>Jennifer Rothschild MED Urologic Surgery GL Only</t>
  </si>
  <si>
    <t>GLAPLS2456</t>
  </si>
  <si>
    <t>Marita Cantwell PLANT SCIENCES GL Only</t>
  </si>
  <si>
    <t>GLBMCB2455</t>
  </si>
  <si>
    <t>Kenneth Burtis MOLECULAR And CELLULAR BIO GL Only</t>
  </si>
  <si>
    <t>GLLLAW2454</t>
  </si>
  <si>
    <t>Millard Murphy SCHOOL OF LAW GL Only</t>
  </si>
  <si>
    <t>GLAVIT2453</t>
  </si>
  <si>
    <t>Linda Bisson VITICULTURE And ENOLOGY GL Only</t>
  </si>
  <si>
    <t>GLIMID2452</t>
  </si>
  <si>
    <t>Scott Crabtree MED Int Med Infectious Dis GL Only</t>
  </si>
  <si>
    <t>GLAARE2451</t>
  </si>
  <si>
    <t>Philip Martin AG And RESOURCE ECONOMICS GL Only</t>
  </si>
  <si>
    <t>GLVPMI2450</t>
  </si>
  <si>
    <t>John Osebold VM PATHOLOGY MICRO And IMMUN GL Only</t>
  </si>
  <si>
    <t>GLLSOC2449</t>
  </si>
  <si>
    <t>Drew Halfmann SOCIOLOGY GL Only</t>
  </si>
  <si>
    <t>GLMNEU2448</t>
  </si>
  <si>
    <t>William Cahill MED Neurology GL Only</t>
  </si>
  <si>
    <t>GLMEPM2447</t>
  </si>
  <si>
    <t>Faith Boucher MED Public Health Sciences GL Only</t>
  </si>
  <si>
    <t>GLLMUS2446</t>
  </si>
  <si>
    <t>Dagenais Smiley MUSIC GL Only</t>
  </si>
  <si>
    <t>GLLANT2445</t>
  </si>
  <si>
    <t>Alan Klima ANTHROPOLOGY GL Only</t>
  </si>
  <si>
    <t>GLMFCM2444</t>
  </si>
  <si>
    <t>Jennifer Kang MED Family And Community Med GL Only</t>
  </si>
  <si>
    <t>GLLDES2443</t>
  </si>
  <si>
    <t>Adele Zhang DEPARTMENT OF DESIGN GL Only</t>
  </si>
  <si>
    <t>GLMPHA2442</t>
  </si>
  <si>
    <t>Leighton Izu MED Pharmacology GL Only</t>
  </si>
  <si>
    <t>GLLSTA2441</t>
  </si>
  <si>
    <t>Maxime Pouokam STATISTICS GL Only</t>
  </si>
  <si>
    <t>GLVPMI2440</t>
  </si>
  <si>
    <t>Laurel Gershwin VM PATHOLOGY MICRO And IMMUN GL Only</t>
  </si>
  <si>
    <t>GLAWFC2439</t>
  </si>
  <si>
    <t>Eric Post WILDLIFE And FISHERIES BIOLOGY GL Only</t>
  </si>
  <si>
    <t>GLMINT2438</t>
  </si>
  <si>
    <t>Pranay Bahuguna MED Int Med Admin GL Only</t>
  </si>
  <si>
    <t>GLMSUR2437</t>
  </si>
  <si>
    <t>Shaun Gifford MED Surgery GL Only</t>
  </si>
  <si>
    <t>GLLPHI2436</t>
  </si>
  <si>
    <t>Paul Teller PHILOSOPHY GL Only</t>
  </si>
  <si>
    <t>GLVVME2435</t>
  </si>
  <si>
    <t>Gary Carlson VM MEDICINE And EPIDEMIOLOGY GL Only</t>
  </si>
  <si>
    <t>GLECSE2434</t>
  </si>
  <si>
    <t>Lawrence Kou ENGR COMPUTER SCIENCE GL Only</t>
  </si>
  <si>
    <t>GLALAW2433</t>
  </si>
  <si>
    <t>D Rolston LAND AIR And WATER RESOURCES GL Only</t>
  </si>
  <si>
    <t>GLMNEU2432</t>
  </si>
  <si>
    <t>Michelle Chan MED Neurology GL Only</t>
  </si>
  <si>
    <t>GLLCMN2431</t>
  </si>
  <si>
    <t>Robert Bell COMMUNICATION GL Only</t>
  </si>
  <si>
    <t>GLLCDM2430</t>
  </si>
  <si>
    <t>Lishan Amde CINEMA And DIGITAL MEDIA GL Only</t>
  </si>
  <si>
    <t>GLEMAE2429</t>
  </si>
  <si>
    <t>Niels Gronbech Jensen MECHANICAL And AEROSPACE ENGR GL Only</t>
  </si>
  <si>
    <t>GLEBME2428</t>
  </si>
  <si>
    <t>Aaron M Anderson BIOMEDICAL ENGINEERING GL Only</t>
  </si>
  <si>
    <t>GLLLAW2427</t>
  </si>
  <si>
    <t>Lauri Ann Damrell SCHOOL OF LAW GL Only</t>
  </si>
  <si>
    <t>GLLSOC2426</t>
  </si>
  <si>
    <t>Diane Felmlee SOCIOLOGY GL Only</t>
  </si>
  <si>
    <t>GLLDES2425</t>
  </si>
  <si>
    <t>Susan Verba DEPARTMENT OF DESIGN GL Only</t>
  </si>
  <si>
    <t>GLECSE2424</t>
  </si>
  <si>
    <t>Matthew Bishop ENGR COMPUTER SCIENCE GL Only</t>
  </si>
  <si>
    <t>GLLUWP2423</t>
  </si>
  <si>
    <t>Brenda Rinard UNIVERSITY WRITING PROGRAM GL Only</t>
  </si>
  <si>
    <t>GLMCEL2422</t>
  </si>
  <si>
    <t>Richard Tucker MED Cell Biology And Human Anat GL Only</t>
  </si>
  <si>
    <t>GLBMMG2421</t>
  </si>
  <si>
    <t>Paul Baumann MICROBIOLOGY And MOLEC GENETICS GL Only</t>
  </si>
  <si>
    <t>GLAENM2420</t>
  </si>
  <si>
    <t>Howard Ferris ENTOMOLOGY NEMATOLOGY GL Only</t>
  </si>
  <si>
    <t>GLLPHI2419</t>
  </si>
  <si>
    <t>Adam Sennet PHILOSOPHY GL Only</t>
  </si>
  <si>
    <t>GLMOBG2418</t>
  </si>
  <si>
    <t>Bob Peng MED Obstetrics And Gynecology GL Only</t>
  </si>
  <si>
    <t>GLMMIC2417</t>
  </si>
  <si>
    <t>Charles Bevins MED Medical Microbiology And Imm GL Only</t>
  </si>
  <si>
    <t>GLLPHI2416</t>
  </si>
  <si>
    <t>George Mattey PHILOSOPHY GL Only</t>
  </si>
  <si>
    <t>GLLUWP2415</t>
  </si>
  <si>
    <t>Bohdana Demchuk UNIVERSITY WRITING PROGRAM GL Only</t>
  </si>
  <si>
    <t>GLAPPA2414</t>
  </si>
  <si>
    <t>Clarence Kado PLANT PATHOLOGY GL Only</t>
  </si>
  <si>
    <t>GLLCDM2413</t>
  </si>
  <si>
    <t>Colin N Milburn CINEMA And DIGITAL MEDIA GL Only</t>
  </si>
  <si>
    <t>GLLSOC2412</t>
  </si>
  <si>
    <t>David M Mccourt SOCIOLOGY GL Only</t>
  </si>
  <si>
    <t>GLMBIO2411</t>
  </si>
  <si>
    <t>Matthias Frank MED Biochem And Molecular Med GL Only</t>
  </si>
  <si>
    <t>GLLHIS2410</t>
  </si>
  <si>
    <t>Barbara Metcalf HISTORY GL Only</t>
  </si>
  <si>
    <t>GLMFCM2409</t>
  </si>
  <si>
    <t>Joseph Schad MED Family And Community Med GL Only</t>
  </si>
  <si>
    <t>GLMPED2408</t>
  </si>
  <si>
    <t>Stephanie Crossen MED Pediatrics GL Only</t>
  </si>
  <si>
    <t>GLLSAP2407</t>
  </si>
  <si>
    <t>F Samaniego SPANISH And PORTUGUESE GL Only</t>
  </si>
  <si>
    <t>GLMOBG2406</t>
  </si>
  <si>
    <t>Herman Hedriana MED Obstetrics And Gynecology GL Only</t>
  </si>
  <si>
    <t>GLEBME2405</t>
  </si>
  <si>
    <t>Marc Facciotti BIOMEDICAL ENGINEERING GL Only</t>
  </si>
  <si>
    <t>GLAANS2404</t>
  </si>
  <si>
    <t>E Depeters ANIMAL SCIENCE GL Only</t>
  </si>
  <si>
    <t>GLBNPB2403</t>
  </si>
  <si>
    <t>John Furlow NEURO PHYSIO And BEHAVIOR GL Only</t>
  </si>
  <si>
    <t>GLLAST2402</t>
  </si>
  <si>
    <t>Robin Hill ART And ART HISTORY GL Only</t>
  </si>
  <si>
    <t>GLMORT2401</t>
  </si>
  <si>
    <t>Nicole Friel MED Orthopaedic Surgery GL Only</t>
  </si>
  <si>
    <t>GLMANS2400</t>
  </si>
  <si>
    <t>Fiona Scott MED Anesth And Pain Medicine GL Only</t>
  </si>
  <si>
    <t>GLMOBG2399</t>
  </si>
  <si>
    <t>Jennifer Ozeir MED Obstetrics And Gynecology GL Only</t>
  </si>
  <si>
    <t>GLIMGI2398</t>
  </si>
  <si>
    <t>Sooraj Tejaswi MED Int Med Gastroenterology GL Only</t>
  </si>
  <si>
    <t>GLECEE2397</t>
  </si>
  <si>
    <t>Stefan Wuertz CIVIL And ENVIRONMENTAL ENGR GL Only</t>
  </si>
  <si>
    <t>GLMPED2396</t>
  </si>
  <si>
    <t>Michelle Hamline MED Pediatrics GL Only</t>
  </si>
  <si>
    <t>GLLIBR2395</t>
  </si>
  <si>
    <t>K Mawdsley UCDLIBRARY GL Only</t>
  </si>
  <si>
    <t>GLECHE2394</t>
  </si>
  <si>
    <t>Tonya Kuhl CHEMICAL ENGINEERING GL Only</t>
  </si>
  <si>
    <t>GLMPMR2393</t>
  </si>
  <si>
    <t>Carol Albanese MED Physical Medicine And Rehab GL Only</t>
  </si>
  <si>
    <t>GLMANS2392</t>
  </si>
  <si>
    <t>Marissa Vadi MED Anesth And Pain Medicine GL Only</t>
  </si>
  <si>
    <t>GLLAHI2391</t>
  </si>
  <si>
    <t>Deirdre White ART And ART HISTORY GL Only</t>
  </si>
  <si>
    <t>GLAETX2390</t>
  </si>
  <si>
    <t>Sascha Nicklisch ENVIRONMENTAL TOXICOLOGY GL Only</t>
  </si>
  <si>
    <t>GLVAPC2389</t>
  </si>
  <si>
    <t>Edward Schelegle VM ANAT PHYSIO And CELL BIOLOGY GL Only</t>
  </si>
  <si>
    <t>GLAENM2388</t>
  </si>
  <si>
    <t>Bruce Eldridge ENTOMOLOGY NEMATOLOGY GL Only</t>
  </si>
  <si>
    <t>GLMPAT2387</t>
  </si>
  <si>
    <t>Christian Hansen MED Pathology And Lab Medicine GL Only</t>
  </si>
  <si>
    <t>GLLUWP2386</t>
  </si>
  <si>
    <t>John Boe UNIVERSITY WRITING PROGRAM GL Only</t>
  </si>
  <si>
    <t>GLAANS2385</t>
  </si>
  <si>
    <t>Timothy Hackmann ANIMAL SCIENCE GL Only</t>
  </si>
  <si>
    <t>GLMEPM2384</t>
  </si>
  <si>
    <t>Heike Thiel De Bocanegra MED Public Health Sciences GL Only</t>
  </si>
  <si>
    <t>GLACHE2383</t>
  </si>
  <si>
    <t>Frank Hirtz HUMAN ECOLOGY GL Only</t>
  </si>
  <si>
    <t>GLIMCA2382</t>
  </si>
  <si>
    <t>Hana Anderson MED INT MED CARDIOLOGY GL Only</t>
  </si>
  <si>
    <t>GLGSM12381</t>
  </si>
  <si>
    <t>Eitan Gerstner GRADUATE SCHOOL OF MANAGEMENT GL Only</t>
  </si>
  <si>
    <t>GLBMCB2380</t>
  </si>
  <si>
    <t>Diana Myles MOLECULAR And CELLULAR BIO GL Only</t>
  </si>
  <si>
    <t>GLIMEN2379</t>
  </si>
  <si>
    <t>Prasanth Surampudi MED Int Med Endocrinology GL Only</t>
  </si>
  <si>
    <t>GLLPOL2378</t>
  </si>
  <si>
    <t>Josephine Andrews POLITICAL SCIENCE GL Only</t>
  </si>
  <si>
    <t>GLEBME2377</t>
  </si>
  <si>
    <t>Anthony Passerini BIOMEDICAL ENGINEERING GL Only</t>
  </si>
  <si>
    <t>GLIMID2376</t>
  </si>
  <si>
    <t>Sarah Waldman MED Int Med Infectious Dis GL Only</t>
  </si>
  <si>
    <t>GLMSUR2375</t>
  </si>
  <si>
    <t>Robert Gunther MED Surgery GL Only</t>
  </si>
  <si>
    <t>GLMHPH2374</t>
  </si>
  <si>
    <t>Laura Borodinsky MED Physiology And Membrane Biol GL Only</t>
  </si>
  <si>
    <t>GLIMHO2373</t>
  </si>
  <si>
    <t>Theodore Wun MED Int Med HEMONC GL Only</t>
  </si>
  <si>
    <t>GLMCEL2372</t>
  </si>
  <si>
    <t>Kent Erickson MED Cell Biology And Human Anat GL Only</t>
  </si>
  <si>
    <t>GLLMAT2371</t>
  </si>
  <si>
    <t>William Tavernetti MATHEMATICS GL Only</t>
  </si>
  <si>
    <t>GLVPHR2370</t>
  </si>
  <si>
    <t>Richard Yamamoto VM POPULATION HLTH And REPROD GL Only</t>
  </si>
  <si>
    <t>GLMOTO2369</t>
  </si>
  <si>
    <t>Travis Tollefson MED Otolaryngology GL Only</t>
  </si>
  <si>
    <t>GLACHE2368</t>
  </si>
  <si>
    <t>Janet Momsen HUMAN ECOLOGY GL Only</t>
  </si>
  <si>
    <t>GLAPPA2367</t>
  </si>
  <si>
    <t>Gitta Coaker PLANT PATHOLOGY GL Only</t>
  </si>
  <si>
    <t>GLLFAI2366</t>
  </si>
  <si>
    <t>Gustavo Foscarini FRENCH And ITALIAN GL Only</t>
  </si>
  <si>
    <t>GLMPSY2365</t>
  </si>
  <si>
    <t>Debra Kahn MED Psychiatry And Behav Sci GL Only</t>
  </si>
  <si>
    <t>GLMPSY2363</t>
  </si>
  <si>
    <t>Barbara McDermott MED Psychiatry And Behav Sci GL Only</t>
  </si>
  <si>
    <t>GLMPSY2362</t>
  </si>
  <si>
    <t>Haim Weinberg MED Psychiatry And Behav Sci GL Only</t>
  </si>
  <si>
    <t>GLMPHA2361</t>
  </si>
  <si>
    <t>Daisuke Sato MED Pharmacology GL Only</t>
  </si>
  <si>
    <t>GLVPMI2360</t>
  </si>
  <si>
    <t>Nemi Jain VM PATHOLOGY MICRO And IMMUN GL Only</t>
  </si>
  <si>
    <t>GLLANT2359</t>
  </si>
  <si>
    <t>Cristiana Giordano ANTHROPOLOGY GL Only</t>
  </si>
  <si>
    <t>GLMPED2358</t>
  </si>
  <si>
    <t>Katherine Eastham MED Pediatrics GL Only</t>
  </si>
  <si>
    <t>GLMOTO2357</t>
  </si>
  <si>
    <t>Debbie Aizenberg MED Otolaryngology GL Only</t>
  </si>
  <si>
    <t>GLGSM12356</t>
  </si>
  <si>
    <t>Robert Yetman GRADUATE SCHOOL OF MANAGEMENT GL Only</t>
  </si>
  <si>
    <t>GLLMAT2355</t>
  </si>
  <si>
    <t>Michael Kapovich MATHEMATICS GL Only</t>
  </si>
  <si>
    <t>GLMPED2354</t>
  </si>
  <si>
    <t>Kara Kuhn Riordon MED Pediatrics GL Only</t>
  </si>
  <si>
    <t>GLNURS2353</t>
  </si>
  <si>
    <t>Lisa Adamek School of Nursing GL Only</t>
  </si>
  <si>
    <t>GLIMCA2352</t>
  </si>
  <si>
    <t>John Iskikian MED INT MED CARDIOLOGY GL Only</t>
  </si>
  <si>
    <t>GLMOBG2351</t>
  </si>
  <si>
    <t>Lloyd Smith MED Obstetrics And Gynecology GL Only</t>
  </si>
  <si>
    <t>GLDEDU2350</t>
  </si>
  <si>
    <t>Chantal Lacrampe Mace EDUCATION GL Only</t>
  </si>
  <si>
    <t>GLLCHE2349</t>
  </si>
  <si>
    <t>Dean Tantillo CHEMISTRY GL Only</t>
  </si>
  <si>
    <t>GLMPED2348</t>
  </si>
  <si>
    <t>Karen Barretto MED Pediatrics GL Only</t>
  </si>
  <si>
    <t>GLLMUS2347</t>
  </si>
  <si>
    <t>Christian Baldini MUSIC GL Only</t>
  </si>
  <si>
    <t>GLIMHO2346</t>
  </si>
  <si>
    <t>Malcolm R Mackenzie MED Int Med HEMONC GL Only</t>
  </si>
  <si>
    <t>GLMFCM2345</t>
  </si>
  <si>
    <t>Alicia Agnoli MED Family And Community Med GL Only</t>
  </si>
  <si>
    <t>GLDEDU2344</t>
  </si>
  <si>
    <t>Carolynn Ranch EDUCATION GL Only</t>
  </si>
  <si>
    <t>GLMEPM2343</t>
  </si>
  <si>
    <t>Onur Nacakgedigi MED Public Health Sciences GL Only</t>
  </si>
  <si>
    <t>GLAPPA2342</t>
  </si>
  <si>
    <t>Lynn Epstein PLANT PATHOLOGY GL Only</t>
  </si>
  <si>
    <t>GLAENM2341</t>
  </si>
  <si>
    <t>Jason Bond ENTOMOLOGY NEMATOLOGY GL Only</t>
  </si>
  <si>
    <t>GLDEDU2340</t>
  </si>
  <si>
    <t>Margarita Jimenez Silva EDUCATION GL Only</t>
  </si>
  <si>
    <t>GLVVSR2339</t>
  </si>
  <si>
    <t>Cleta Bailey VM SURGRAD SCIENCE GL Only</t>
  </si>
  <si>
    <t>GLMNEU2338</t>
  </si>
  <si>
    <t>Da Liu MED Neurology GL Only</t>
  </si>
  <si>
    <t>GLBNPB2337</t>
  </si>
  <si>
    <t>Lee Miller NEURO PHYSIO And BEHAVIOR GL Only</t>
  </si>
  <si>
    <t>GLECHE2336</t>
  </si>
  <si>
    <t>Priya Shah CHEMICAL ENGINEERING GL Only</t>
  </si>
  <si>
    <t>GLVPMI2335</t>
  </si>
  <si>
    <t>Joseph Zinkl VM PATHOLOGY MICRO And IMMUN GL Only</t>
  </si>
  <si>
    <t>GLMPED2334</t>
  </si>
  <si>
    <t>Rory Kamerman Kretzmer MED Pediatrics GL Only</t>
  </si>
  <si>
    <t>GLBMCB2333</t>
  </si>
  <si>
    <t>Francis Mcnally MOLECULAR And CELLULAR BIO GL Only</t>
  </si>
  <si>
    <t>GLMFCM2332</t>
  </si>
  <si>
    <t>Khang Hoang MED Family And Community Med GL Only</t>
  </si>
  <si>
    <t>GLAPLS2331</t>
  </si>
  <si>
    <t>Douglas Shaw PLANT SCIENCES GL Only</t>
  </si>
  <si>
    <t>GLANUT2330</t>
  </si>
  <si>
    <t>Nancy Keim NUTRITION GL Only</t>
  </si>
  <si>
    <t>GLIMHO2329</t>
  </si>
  <si>
    <t>Primo Lara MED Int Med HEMONC GL Only</t>
  </si>
  <si>
    <t>GLMPHA2328</t>
  </si>
  <si>
    <t>Johannes Hell MED Pharmacology GL Only</t>
  </si>
  <si>
    <t>GLACHE2327</t>
  </si>
  <si>
    <t>Martin Kenney HUMAN ECOLOGY GL Only</t>
  </si>
  <si>
    <t>GLECSE2326</t>
  </si>
  <si>
    <t>Sean Peisert ENGR COMPUTER SCIENCE GL Only</t>
  </si>
  <si>
    <t>GLMPED2325</t>
  </si>
  <si>
    <t>Lisa Rasmussen MED Pediatrics GL Only</t>
  </si>
  <si>
    <t>GLABAE2324</t>
  </si>
  <si>
    <t>Ruihong Zhang BIOLOGICAL And AG ENGINEERING GL Only</t>
  </si>
  <si>
    <t>GLMERM2323</t>
  </si>
  <si>
    <t>Matthew Greer MED Emergency Medicine GL Only</t>
  </si>
  <si>
    <t>GLMPHA2322</t>
  </si>
  <si>
    <t>Angela Gelli MED Pharmacology GL Only</t>
  </si>
  <si>
    <t>GLMSUR2321</t>
  </si>
  <si>
    <t>Kiho Cho MED Surgery GL Only</t>
  </si>
  <si>
    <t>GLIMEN2320</t>
  </si>
  <si>
    <t>John Yoon MED Int Med Endocrinology GL Only</t>
  </si>
  <si>
    <t>GLMHPH2319</t>
  </si>
  <si>
    <t>Alla F Fomina MED Physiology And Membrane Biol GL Only</t>
  </si>
  <si>
    <t>GLLUWP2318</t>
  </si>
  <si>
    <t>Lisa Jane Klotz UNIVERSITY WRITING PROGRAM GL Only</t>
  </si>
  <si>
    <t>GLNURS2317</t>
  </si>
  <si>
    <t>Robin Whitney School of Nursing GL Only</t>
  </si>
  <si>
    <t>GLLDES2316</t>
  </si>
  <si>
    <t>Brett Snyder DEPARTMENT OF DESIGN GL Only</t>
  </si>
  <si>
    <t>GLMHPH2315</t>
  </si>
  <si>
    <t>Mark Huising MED Physiology And Membrane Biol GL Only</t>
  </si>
  <si>
    <t>GLBNPB2315</t>
  </si>
  <si>
    <t>Mark Huising NEURO PHYSIO And BEHAVIOR GL Only</t>
  </si>
  <si>
    <t>GLMINT2314</t>
  </si>
  <si>
    <t>Aslam Godil MED Int Med Admin GL Only</t>
  </si>
  <si>
    <t>GLALAW2313</t>
  </si>
  <si>
    <t>Graham Fogg LAND AIR And WATER RESOURCES GL Only</t>
  </si>
  <si>
    <t>GLMPHA2312</t>
  </si>
  <si>
    <t>Yi Je Chen MED Pharmacology GL Only</t>
  </si>
  <si>
    <t>GLLPHY2311</t>
  </si>
  <si>
    <t>Ling Lie Chau PHYSICS GL Only</t>
  </si>
  <si>
    <t>GLLSOC2310</t>
  </si>
  <si>
    <t>Xiaoling Shu SOCIOLOGY GL Only</t>
  </si>
  <si>
    <t>GLALAW2309</t>
  </si>
  <si>
    <t>Erwan Monier LAND AIR And WATER RESOURCES GL Only</t>
  </si>
  <si>
    <t>GLMPED2308</t>
  </si>
  <si>
    <t>James M Saxton MED Pediatrics GL Only</t>
  </si>
  <si>
    <t>GLLENL2307</t>
  </si>
  <si>
    <t>Clarence Major ENGLISH GL Only</t>
  </si>
  <si>
    <t>GLBNPB2306</t>
  </si>
  <si>
    <t>Karen Zito NEURO PHYSIO And BEHAVIOR GL Only</t>
  </si>
  <si>
    <t>GLMFCM2305</t>
  </si>
  <si>
    <t>David Katz MED Family And Community Med GL Only</t>
  </si>
  <si>
    <t>GLLDES2304</t>
  </si>
  <si>
    <t>James Housefield DEPARTMENT OF DESIGN GL Only</t>
  </si>
  <si>
    <t>GLANUT2303</t>
  </si>
  <si>
    <t>Elizabeth Prado NUTRITION GL Only</t>
  </si>
  <si>
    <t>GLVVSR2302</t>
  </si>
  <si>
    <t>Eugene Breznock VM SURGRAD SCIENCE GL Only</t>
  </si>
  <si>
    <t>GLLLAW2301</t>
  </si>
  <si>
    <t>Holly Cooper SCHOOL OF LAW GL Only</t>
  </si>
  <si>
    <t>GLECEE2300</t>
  </si>
  <si>
    <t>Michael Kleeman CIVIL And ENVIRONMENTAL ENGR GL Only</t>
  </si>
  <si>
    <t>GLMSUR2299</t>
  </si>
  <si>
    <t>Stephen Greenholz MED Surgery GL Only</t>
  </si>
  <si>
    <t>GLVAPC2298</t>
  </si>
  <si>
    <t>Fern Tablin VM ANAT PHYSIO And CELL BIOLOGY GL Only</t>
  </si>
  <si>
    <t>GLECHE2297</t>
  </si>
  <si>
    <t>Alan Jackman CHEMICAL ENGINEERING GL Only</t>
  </si>
  <si>
    <t>GLLLAW2296</t>
  </si>
  <si>
    <t>Harrison Dunning SCHOOL OF LAW GL Only</t>
  </si>
  <si>
    <t>GLMPSY2295</t>
  </si>
  <si>
    <t>James Spensley MED Psychiatry And Behav Sci GL Only</t>
  </si>
  <si>
    <t>GLMERM2294</t>
  </si>
  <si>
    <t>Jenny Mccormick MED Emergency Medicine GL Only</t>
  </si>
  <si>
    <t>GLADES2293</t>
  </si>
  <si>
    <t>Steven Sadro ENVIRONMENTAL SCIENCE And POLICY GL Only</t>
  </si>
  <si>
    <t>GLAARE2292</t>
  </si>
  <si>
    <t>Lawrence Shepard AG And RESOURCE ECONOMICS GL Only</t>
  </si>
  <si>
    <t>GLLPOL2291</t>
  </si>
  <si>
    <t>Ethan Scheiner POLITICAL SCIENCE GL Only</t>
  </si>
  <si>
    <t>GLLCHE2290</t>
  </si>
  <si>
    <t>James Ames CHEMISTRY GL Only</t>
  </si>
  <si>
    <t>GLLEPS2289</t>
  </si>
  <si>
    <t>Charles Lesher EARTH And PLANETARY SCIENCES GL Only</t>
  </si>
  <si>
    <t>GLAPPA2288</t>
  </si>
  <si>
    <t>Cassandra Swett PLANT PATHOLOGY GL Only</t>
  </si>
  <si>
    <t>GLMFCM2287</t>
  </si>
  <si>
    <t>Elizabeth Pham MED Family And Community Med GL Only</t>
  </si>
  <si>
    <t>GLLLAW2286</t>
  </si>
  <si>
    <t>Robert Miller SCHOOL OF LAW GL Only</t>
  </si>
  <si>
    <t>GLLMAT2285</t>
  </si>
  <si>
    <t>Benjamin J Morris MATHEMATICS GL Only</t>
  </si>
  <si>
    <t>GLACHE2284</t>
  </si>
  <si>
    <t>Vikram Swaroop Chandra Koundinya HUMAN ECOLOGY GL Only</t>
  </si>
  <si>
    <t>GLLUWP2283</t>
  </si>
  <si>
    <t>Sophia Jin UNIVERSITY WRITING PROGRAM GL Only</t>
  </si>
  <si>
    <t>GLMERM2282</t>
  </si>
  <si>
    <t>Kapil Dhingra MED Emergency Medicine GL Only</t>
  </si>
  <si>
    <t>GLMPED2281</t>
  </si>
  <si>
    <t>David Honeychurch MED Pediatrics GL Only</t>
  </si>
  <si>
    <t>GLABAE2280</t>
  </si>
  <si>
    <t>Durham Giles BIOLOGICAL And AG ENGINEERING GL Only</t>
  </si>
  <si>
    <t>GLLHIS2279</t>
  </si>
  <si>
    <t>William Hagen HISTORY GL Only</t>
  </si>
  <si>
    <t>GLLPSC2278</t>
  </si>
  <si>
    <t>Kenneth Henry PSYCHOLOGY GL Only</t>
  </si>
  <si>
    <t>GLMNEU2277</t>
  </si>
  <si>
    <t>David Johnson MED Neurology GL Only</t>
  </si>
  <si>
    <t>GLMOBG2276</t>
  </si>
  <si>
    <t>David Schrimmer MED Obstetrics And Gynecology GL Only</t>
  </si>
  <si>
    <t>GLECEE2275</t>
  </si>
  <si>
    <t>John Harvey CIVIL And ENVIRONMENTAL ENGR GL Only</t>
  </si>
  <si>
    <t>GLIMHP2274</t>
  </si>
  <si>
    <t>Raminder Gill MED Int Med Hospitalist GL Only</t>
  </si>
  <si>
    <t>GLMFCM2273</t>
  </si>
  <si>
    <t>Sadiah Iqbal MED Family And Community Med GL Only</t>
  </si>
  <si>
    <t>GLLECN2272</t>
  </si>
  <si>
    <t>A Cameron ECONOMICS GL Only</t>
  </si>
  <si>
    <t>GLAVIT2271</t>
  </si>
  <si>
    <t>Elisabeth Forrestel VITICULTURE And ENOLOGY GL Only</t>
  </si>
  <si>
    <t>GLLUWP2270</t>
  </si>
  <si>
    <t>Karma Waltonen UNIVERSITY WRITING PROGRAM GL Only</t>
  </si>
  <si>
    <t>GLIMCA2269</t>
  </si>
  <si>
    <t>Nipavan Chiamvimonvat MED INT MED CARDIOLOGY GL Only</t>
  </si>
  <si>
    <t>GLMPED2268</t>
  </si>
  <si>
    <t>Randi Hagerman MED Pediatrics GL Only</t>
  </si>
  <si>
    <t>GLLENL2267</t>
  </si>
  <si>
    <t>Don Abbott ENGLISH GL Only</t>
  </si>
  <si>
    <t>GLMNEU2266</t>
  </si>
  <si>
    <t>Norika Malhado Chang MED Neurology GL Only</t>
  </si>
  <si>
    <t>GLBMCB2265</t>
  </si>
  <si>
    <t>Paul Stumpf MOLECULAR And CELLULAR BIO GL Only</t>
  </si>
  <si>
    <t>GLMCEL2264</t>
  </si>
  <si>
    <t>Anna La Torre Vila MED Cell Biology And Human Anat GL Only</t>
  </si>
  <si>
    <t>GLMOBG2263</t>
  </si>
  <si>
    <t>Marc Schiff MED Obstetrics And Gynecology GL Only</t>
  </si>
  <si>
    <t>GLGSM12262</t>
  </si>
  <si>
    <t>Cyrus Aram GRADUATE SCHOOL OF MANAGEMENT GL Only</t>
  </si>
  <si>
    <t>GLDEDU2261</t>
  </si>
  <si>
    <t>Concha Delgado Gaitan EDUCATION GL Only</t>
  </si>
  <si>
    <t>GLIMGI2260</t>
  </si>
  <si>
    <t>Mary Pauly MED Int Med Gastroenterology GL Only</t>
  </si>
  <si>
    <t>GLBNPB2259</t>
  </si>
  <si>
    <t>William Debello NEURO PHYSIO And BEHAVIOR GL Only</t>
  </si>
  <si>
    <t>GLLPSC2258</t>
  </si>
  <si>
    <t>Brian Trainor PSYCHOLOGY GL Only</t>
  </si>
  <si>
    <t>GLMHPH2257</t>
  </si>
  <si>
    <t>Jie Zheng MED Physiology And Membrane Biol GL Only</t>
  </si>
  <si>
    <t>GLBMCB2256</t>
  </si>
  <si>
    <t>Richard Nuccitelli MOLECULAR And CELLULAR BIO GL Only</t>
  </si>
  <si>
    <t>GLMBIO2255</t>
  </si>
  <si>
    <t>Wenbin Deng MED Biochem And Molecular Med GL Only</t>
  </si>
  <si>
    <t>GLBMMG2254</t>
  </si>
  <si>
    <t>Merna Villarejo MICROBIOLOGY And MOLEC GENETICS GL Only</t>
  </si>
  <si>
    <t>GLIMEN2253</t>
  </si>
  <si>
    <t>Barbara Livermore MED Int Med Endocrinology GL Only</t>
  </si>
  <si>
    <t>GLVVMB2252</t>
  </si>
  <si>
    <t>Andrea Fascetti VM MOLECULAR BIO SCIENCES GL Only</t>
  </si>
  <si>
    <t>GLLEAL2251</t>
  </si>
  <si>
    <t>Moeko Svare EAST ASIAN LANG And CULTURES GL Only</t>
  </si>
  <si>
    <t>GLECSE2250</t>
  </si>
  <si>
    <t>Cindy Rubio Gonzalez ENGR COMPUTER SCIENCE GL Only</t>
  </si>
  <si>
    <t>GLIMCA2249</t>
  </si>
  <si>
    <t>Marc Kaufman MED INT MED CARDIOLOGY GL Only</t>
  </si>
  <si>
    <t>GLLPHY2248</t>
  </si>
  <si>
    <t>Spencer Stanford PHYSICS GL Only</t>
  </si>
  <si>
    <t>GLMORT2247</t>
  </si>
  <si>
    <t>A Hari Reddi MED Orthopaedic Surgery GL Only</t>
  </si>
  <si>
    <t>GLVPHR2246</t>
  </si>
  <si>
    <t>Lynette Hart VM POPULATION HLTH And REPROD GL Only</t>
  </si>
  <si>
    <t>GLVVSR2245</t>
  </si>
  <si>
    <t>Christopher Murphy VM SURGRAD SCIENCE GL Only</t>
  </si>
  <si>
    <t>GLLCHI2244</t>
  </si>
  <si>
    <t>Ofelia Cuevas CHICANO STUDIES GL Only</t>
  </si>
  <si>
    <t>GLLSOC2243</t>
  </si>
  <si>
    <t>Erin Hamilton SOCIOLOGY GL Only</t>
  </si>
  <si>
    <t>GLAARE2242</t>
  </si>
  <si>
    <t>Stephen Vosti AG And RESOURCE ECONOMICS GL Only</t>
  </si>
  <si>
    <t>GLMSUR2241</t>
  </si>
  <si>
    <t>Thomas Whetzel MED Surgery GL Only</t>
  </si>
  <si>
    <t>GLGSM12240</t>
  </si>
  <si>
    <t>Victor Stango GRADUATE SCHOOL OF MANAGEMENT GL Only</t>
  </si>
  <si>
    <t>GLVVSR2239</t>
  </si>
  <si>
    <t>Amy Kapatkin VM SURGRAD SCIENCE GL Only</t>
  </si>
  <si>
    <t>GLMFCM2238</t>
  </si>
  <si>
    <t>Christine Nguyen MED Family And Community Med GL Only</t>
  </si>
  <si>
    <t>GLALAW2237</t>
  </si>
  <si>
    <t>Samuel Sandoval Solis LAND AIR And WATER RESOURCES GL Only</t>
  </si>
  <si>
    <t>GLAARE2236</t>
  </si>
  <si>
    <t>Refugio Rochin AG And RESOURCE ECONOMICS GL Only</t>
  </si>
  <si>
    <t>GLMCEL2235</t>
  </si>
  <si>
    <t>Robert Hunter MED Cell Biology And Human Anat GL Only</t>
  </si>
  <si>
    <t>GLLMUS2234</t>
  </si>
  <si>
    <t>Rita Sahai MUSIC GL Only</t>
  </si>
  <si>
    <t>GLLGAR2233</t>
  </si>
  <si>
    <t>Chunjie Zhang GERMAN And RUSSIAN GL Only</t>
  </si>
  <si>
    <t>GLECOE2232</t>
  </si>
  <si>
    <t>Garry Rodrigue ENGINEERING DEANS OFFICE GL Only</t>
  </si>
  <si>
    <t>GLAPPA2231</t>
  </si>
  <si>
    <t>Neal Van Alfen PLANT PATHOLOGY GL Only</t>
  </si>
  <si>
    <t>GLMNEU2230</t>
  </si>
  <si>
    <t>Fuzheng Guo MED Neurology GL Only</t>
  </si>
  <si>
    <t>GLAANS2229</t>
  </si>
  <si>
    <t>Juan Medrano ANIMAL SCIENCE GL Only</t>
  </si>
  <si>
    <t>GLMPAT2228</t>
  </si>
  <si>
    <t>Kuang Yu Jen MED Pathology And Lab Medicine GL Only</t>
  </si>
  <si>
    <t>GLLPHY2226</t>
  </si>
  <si>
    <t>Dina Zhabinskaya PHYSICS GL Only</t>
  </si>
  <si>
    <t>GLBMCB2225</t>
  </si>
  <si>
    <t>David K Wilson MOLECULAR And CELLULAR BIO GL Only</t>
  </si>
  <si>
    <t>GLAPLS2224</t>
  </si>
  <si>
    <t>James Harding PLANT SCIENCES GL Only</t>
  </si>
  <si>
    <t>GLLFAI2223</t>
  </si>
  <si>
    <t>Simone Clay FRENCH And ITALIAN GL Only</t>
  </si>
  <si>
    <t>GLIMPM2222</t>
  </si>
  <si>
    <t>Florence Chau Etchepare MED Int Med Pulmonary GL Only</t>
  </si>
  <si>
    <t>GLIMHP2221</t>
  </si>
  <si>
    <t>Emily Marquet MED Int Med Hospitalist GL Only</t>
  </si>
  <si>
    <t>GLMPHA2220</t>
  </si>
  <si>
    <t>Jody Martin MED Pharmacology GL Only</t>
  </si>
  <si>
    <t>GLMFCM2219</t>
  </si>
  <si>
    <t>William B Davis MED Family And Community Med GL Only</t>
  </si>
  <si>
    <t>GLLSOC2218</t>
  </si>
  <si>
    <t>Timm Grattet SOCIOLOGY GL Only</t>
  </si>
  <si>
    <t>GLMANS2217</t>
  </si>
  <si>
    <t>Casey Stondell MED Anesth And Pain Medicine GL Only</t>
  </si>
  <si>
    <t>GLIMHP2216</t>
  </si>
  <si>
    <t>Rinita R Chakrapani MED Int Med Hospitalist GL Only</t>
  </si>
  <si>
    <t>GLMANS2215</t>
  </si>
  <si>
    <t>Maria McCrackin MED Anesth And Pain Medicine GL Only</t>
  </si>
  <si>
    <t>GLLSTS2214</t>
  </si>
  <si>
    <t>Emily Rose Merchant SCIENCE And TECHNOLOGY STUDIES GL Only</t>
  </si>
  <si>
    <t>GLBEVE2213</t>
  </si>
  <si>
    <t>Donald Strong EVOLUTION And ECOLOGY GL Only</t>
  </si>
  <si>
    <t>GLVPHR2212</t>
  </si>
  <si>
    <t>Constantin Genigeorgis VM POPULATION HLTH And REPROD GL Only</t>
  </si>
  <si>
    <t>GLAVIT2211</t>
  </si>
  <si>
    <t>Andrew McElrone VITICULTURE And ENOLOGY GL Only</t>
  </si>
  <si>
    <t>GLLMAT2210</t>
  </si>
  <si>
    <t>Craig Benham MATHEMATICS GL Only</t>
  </si>
  <si>
    <t>GLLUWP2209</t>
  </si>
  <si>
    <t>Rebecca Mitchell UNIVERSITY WRITING PROGRAM GL Only</t>
  </si>
  <si>
    <t>GLIMNE2208</t>
  </si>
  <si>
    <t>Thomas Depner MED Int Med Nephrology GL Only</t>
  </si>
  <si>
    <t>GLABAE2207</t>
  </si>
  <si>
    <t>Wesley Yates BIOLOGICAL And AG ENGINEERING GL Only</t>
  </si>
  <si>
    <t>GLAFST2206</t>
  </si>
  <si>
    <t>Jennifer Smilowitz FOOD SCIENCE And TECHNOLOGY GL Only</t>
  </si>
  <si>
    <t>GLIMPM2205</t>
  </si>
  <si>
    <t>Sally Sample MED Int Med Pulmonary GL Only</t>
  </si>
  <si>
    <t>GLMINT2204</t>
  </si>
  <si>
    <t>Hani Khouzam MED Internal Medicine GL Only</t>
  </si>
  <si>
    <t>GLMNEU2203</t>
  </si>
  <si>
    <t>Marc Lenaerts MED Neurology GL Only</t>
  </si>
  <si>
    <t>GLVVME2202</t>
  </si>
  <si>
    <t>Sharon Spier VM MEDICINE And EPIDEMIOLOGY GL Only</t>
  </si>
  <si>
    <t>GLLHIS2201</t>
  </si>
  <si>
    <t>Rachel St John HISTORY GL Only</t>
  </si>
  <si>
    <t>GLVVSR2200</t>
  </si>
  <si>
    <t>Alessia Cenani VM SURGRAD SCIENCE GL Only</t>
  </si>
  <si>
    <t>GLAANS2199</t>
  </si>
  <si>
    <t>Douglas Conklin ANIMAL SCIENCE GL Only</t>
  </si>
  <si>
    <t>GLLHIS2198</t>
  </si>
  <si>
    <t>Quinn D Javers HISTORY GL Only</t>
  </si>
  <si>
    <t>GLMSUR2197</t>
  </si>
  <si>
    <t>N Andrews MED Surgery GL Only</t>
  </si>
  <si>
    <t>GLMERM2196</t>
  </si>
  <si>
    <t>Marjorie Westervelt MED Emergency Medicine GL Only</t>
  </si>
  <si>
    <t>GLIMCA2195</t>
  </si>
  <si>
    <t>Reginald Low MED INT MED CARDIOLOGY GL Only</t>
  </si>
  <si>
    <t>GLMPSY2194</t>
  </si>
  <si>
    <t>Patricia Scott MED Psychiatry And Behav Sci GL Only</t>
  </si>
  <si>
    <t>GLAENM2193</t>
  </si>
  <si>
    <t>Harry Kaya ENTOMOLOGY NEMATOLOGY GL Only</t>
  </si>
  <si>
    <t>GLMRAD2192</t>
  </si>
  <si>
    <t>Adam Greenspan MED Radiology GL Only</t>
  </si>
  <si>
    <t>GLVVSR2191</t>
  </si>
  <si>
    <t>Susan Hildebrand VM SURGRAD SCIENCE GL Only</t>
  </si>
  <si>
    <t>GLACHE2190</t>
  </si>
  <si>
    <t>Amanda Guyer HUMAN ECOLOGY GL Only</t>
  </si>
  <si>
    <t>GLMBIO2189</t>
  </si>
  <si>
    <t>J Hershey MED Biochem And Molecular Med GL Only</t>
  </si>
  <si>
    <t>GLIMGM2188</t>
  </si>
  <si>
    <t>Mark Blum MED Int Med Genl Medicine GL Only</t>
  </si>
  <si>
    <t>GLMPED2187</t>
  </si>
  <si>
    <t>Jessica Signoff MED Pediatrics GL Only</t>
  </si>
  <si>
    <t>GLLEPS2186</t>
  </si>
  <si>
    <t>Mark Deblois EARTH And PLANETARY SCIENCES GL Only</t>
  </si>
  <si>
    <t>GLLANT2185</t>
  </si>
  <si>
    <t>D Boyd ANTHROPOLOGY GL Only</t>
  </si>
  <si>
    <t>GLAPLS2184</t>
  </si>
  <si>
    <t>Arnold Bloom PLANT SCIENCES GL Only</t>
  </si>
  <si>
    <t>GLMNEU2183</t>
  </si>
  <si>
    <t>Ingrid Kwee MED Neurology GL Only</t>
  </si>
  <si>
    <t>GLMERM2182</t>
  </si>
  <si>
    <t>Daniel Nishijima MED Emergency Medicine GL Only</t>
  </si>
  <si>
    <t>GLEBME2181</t>
  </si>
  <si>
    <t>Karen Moxon BIOMEDICAL ENGINEERING GL Only</t>
  </si>
  <si>
    <t>GLEBME2180</t>
  </si>
  <si>
    <t>Jamal Lewis BIOMEDICAL ENGINEERING GL Only</t>
  </si>
  <si>
    <t>GLANUT2179</t>
  </si>
  <si>
    <t>Bess Caswell NUTRITION GL Only</t>
  </si>
  <si>
    <t>GLLSAP2178</t>
  </si>
  <si>
    <t>Travis Bradley SPANISH And PORTUGUESE GL Only</t>
  </si>
  <si>
    <t>GLMRAD2177</t>
  </si>
  <si>
    <t>Gary Caputo MED Radiology GL Only</t>
  </si>
  <si>
    <t>GLMERM2176</t>
  </si>
  <si>
    <t>Kendra Grether Jones MED Emergency Medicine GL Only</t>
  </si>
  <si>
    <t>GLIMGI2175</t>
  </si>
  <si>
    <t>Joseph Marsano Iii MED Int Med Gastroenterology GL Only</t>
  </si>
  <si>
    <t>GLMANS2174</t>
  </si>
  <si>
    <t>Samir Sheth MED Anesth And Pain Medicine GL Only</t>
  </si>
  <si>
    <t>GLDEDU2173</t>
  </si>
  <si>
    <t>Sylvia Aquino EDUCATION GL Only</t>
  </si>
  <si>
    <t>GLLHIS2172</t>
  </si>
  <si>
    <t>Ian Campbell HISTORY GL OnlyNPB 101 DISCUSSION</t>
  </si>
  <si>
    <t>GLALAW2171</t>
  </si>
  <si>
    <t>M Shelton LAND AIR And WATER RESOURCES GL Only</t>
  </si>
  <si>
    <t>GLBNPB2170</t>
  </si>
  <si>
    <t>David Hawkins NEURO PHYSIO And BEHAVIOR GL Only</t>
  </si>
  <si>
    <t>GLLAMS2169</t>
  </si>
  <si>
    <t>Caren Kaplan AMERICAN STUDIES GL Only</t>
  </si>
  <si>
    <t>GLIMHP2168</t>
  </si>
  <si>
    <t>Brenda A Ruvalcaba MED Int Med Hospitalist GL Only</t>
  </si>
  <si>
    <t>GLMHPH2167</t>
  </si>
  <si>
    <t>Aldrin Gomes MED Physiology And Membrane Biol GL Only</t>
  </si>
  <si>
    <t>GLBNPB2167</t>
  </si>
  <si>
    <t>Aldrin Gomes NEURO PHYSIO And BEHAVIOR GL ONLY</t>
  </si>
  <si>
    <t>GLMPSY2166</t>
  </si>
  <si>
    <t>Betzabel Kunkel MED Psychiatry And Behav Sci GL Only</t>
  </si>
  <si>
    <t>GLEMAE2165</t>
  </si>
  <si>
    <t>Ronald Hess MECHANICAL And AEROSPACE ENGR GL Only</t>
  </si>
  <si>
    <t>GLVVME2164</t>
  </si>
  <si>
    <t>Mark Thurmond VM MEDICINE And EPIDEMIOLOGY GL Only</t>
  </si>
  <si>
    <t>GLMPMR2163</t>
  </si>
  <si>
    <t>Brian Davis MED Physical Medicine And Rehab GL Only</t>
  </si>
  <si>
    <t>GLMPAT2162</t>
  </si>
  <si>
    <t>Kristin Grimsrud MED Pathology And Lab Medicine GL Only</t>
  </si>
  <si>
    <t>GLAPPA2161</t>
  </si>
  <si>
    <t>Takao Kasuga PLANT PATHOLOGY GL Only</t>
  </si>
  <si>
    <t>GLVHFS2160</t>
  </si>
  <si>
    <t>Carlos Senties Cue CA ANIMAL HLTH And FOOD SAFETY LAB GL Only</t>
  </si>
  <si>
    <t>GLAARE2159</t>
  </si>
  <si>
    <t>Douglas Larson AG And RESOURCE ECONOMICS GL Only</t>
  </si>
  <si>
    <t>GLMANS2158</t>
  </si>
  <si>
    <t>Charles Demesa MED Anesth And Pain Medicine GL Only</t>
  </si>
  <si>
    <t>GLLMAT2157</t>
  </si>
  <si>
    <t>Roland Freund MATHEMATICS GL Only</t>
  </si>
  <si>
    <t>GLEMAE2155</t>
  </si>
  <si>
    <t>Mont Hubbard MECHANICAL And AEROSPACE ENGR GL Only</t>
  </si>
  <si>
    <t>GLLMAT2154</t>
  </si>
  <si>
    <t>Motohico Mulase MATHEMATICS GL Only</t>
  </si>
  <si>
    <t>GLLEPS2153</t>
  </si>
  <si>
    <t>Michael Oskin EARTH And PLANETARY SCIENCES GL Only</t>
  </si>
  <si>
    <t>GLMPED2152</t>
  </si>
  <si>
    <t>Alice Tarantal MED Pediatrics GL Only</t>
  </si>
  <si>
    <t>GLAENM2151</t>
  </si>
  <si>
    <t>Shahid Siddique ENTOMOLOGY NEMATOLOGY GL Only</t>
  </si>
  <si>
    <t>GLECSE2150</t>
  </si>
  <si>
    <t>Zhaojun Bai ENGR COMPUTER SCIENCE GL Only</t>
  </si>
  <si>
    <t>GLAFST2149</t>
  </si>
  <si>
    <t>Charles Shoemaker FOOD SCIENCE And TECHNOLOGY GL Only</t>
  </si>
  <si>
    <t>GLECHE2148</t>
  </si>
  <si>
    <t>Bruce Gates CHEMICAL ENGINEERING GL Only</t>
  </si>
  <si>
    <t>GLVVSR2147</t>
  </si>
  <si>
    <t>Allison Zwingenberger VM SURGRAD SCIENCE GL Only</t>
  </si>
  <si>
    <t>GLLDRA2146</t>
  </si>
  <si>
    <t>Peggy Shannon THEATRE And DANCE GL Only</t>
  </si>
  <si>
    <t>GLLMAT2145</t>
  </si>
  <si>
    <t>Evgeny Gorskiy MATHEMATICS GL Only</t>
  </si>
  <si>
    <t>GLIMEN2144</t>
  </si>
  <si>
    <t>Siddika Karakas MED Int Med Endocrinology GL Only</t>
  </si>
  <si>
    <t>GLAANS2143</t>
  </si>
  <si>
    <t>Alison Van Eenennaam ANIMAL SCIENCE GL Only</t>
  </si>
  <si>
    <t>GLVVSR2142</t>
  </si>
  <si>
    <t>Mary Whitcomb VM SURGRAD SCIENCE GL Only</t>
  </si>
  <si>
    <t>GLALAW2141</t>
  </si>
  <si>
    <t>Isaya Kisekka LAND AIR And WATER RESOURCES GL Only</t>
  </si>
  <si>
    <t>GLAPPA2140</t>
  </si>
  <si>
    <t>James Macdonald PLANT PATHOLOGY GL Only</t>
  </si>
  <si>
    <t>GLMPAT2139</t>
  </si>
  <si>
    <t>Jason Tovar MED Pathology And Lab Medicine GL Only</t>
  </si>
  <si>
    <t>GLADES2138</t>
  </si>
  <si>
    <t>Peter Richerson ENVIRONMENTAL SCIENCE And POLICY GL Only</t>
  </si>
  <si>
    <t>GLIMGM2137</t>
  </si>
  <si>
    <t>Soe S Maw MED Int Med GM Education GL Only</t>
  </si>
  <si>
    <t>GLMORT2136</t>
  </si>
  <si>
    <t>Gary Alegre MED Orthopaedic Surgery GL Only</t>
  </si>
  <si>
    <t>GLVPHR2135</t>
  </si>
  <si>
    <t>Jerrold Tannenbaum VM POPULATION HLTH And REPROD GL Only</t>
  </si>
  <si>
    <t>GLACHE2134</t>
  </si>
  <si>
    <t>Luis Guarnizo HUMAN ECOLOGY GL Only</t>
  </si>
  <si>
    <t>GLMADM2133</t>
  </si>
  <si>
    <t>Jamie Bakal MED Deans Office GL Only</t>
  </si>
  <si>
    <t>GLLCDM2132</t>
  </si>
  <si>
    <t>Frances Dyson CINEMA And DIGITAL MEDIA GL Only</t>
  </si>
  <si>
    <t>GLBPLB2131</t>
  </si>
  <si>
    <t>Terence Murphy PLANT BIOLOGY GL Only</t>
  </si>
  <si>
    <t>GLLUWP2130</t>
  </si>
  <si>
    <t>Danielle Schmidli UNIVERSITY WRITING PROGRAM GL Only</t>
  </si>
  <si>
    <t>GLLSAP2129</t>
  </si>
  <si>
    <t>Charles Oriel SPANISH And PORTUGUESE GL Only</t>
  </si>
  <si>
    <t>GLMPSY2128</t>
  </si>
  <si>
    <t>Emilie Bhe MED Psychiatry And Behav Sci GL Only</t>
  </si>
  <si>
    <t>GLMINT2127</t>
  </si>
  <si>
    <t>Stephen Aglubat MED Int Med Admin GL Only</t>
  </si>
  <si>
    <t>GLECEE2126</t>
  </si>
  <si>
    <t>Heather Bischel CIVIL And ENVIRONMENTAL ENGR GL Only</t>
  </si>
  <si>
    <t>GLMDER2125</t>
  </si>
  <si>
    <t>William Murphy MED Dermatology GL Only</t>
  </si>
  <si>
    <t>GLMEPM2124</t>
  </si>
  <si>
    <t>Rosemary Cress MED Public Health Sciences GL Only</t>
  </si>
  <si>
    <t>GLBEVE2123</t>
  </si>
  <si>
    <t>Rachael Bay EVOLUTION And ECOLOGY GL Only</t>
  </si>
  <si>
    <t>GLLPSC2121</t>
  </si>
  <si>
    <t>Andrew Fox PSYCHOLOGY GL Only</t>
  </si>
  <si>
    <t>GLBMMG2120</t>
  </si>
  <si>
    <t>Mitchell Singer MICROBIOLOGY And MOLEC GENETICS GL Only</t>
  </si>
  <si>
    <t>GLBNPB2119</t>
  </si>
  <si>
    <t>James Boda NEURO PHYSIO And BEHAVIOR GL Only</t>
  </si>
  <si>
    <t>GLLHIS2118</t>
  </si>
  <si>
    <t>Charles Walker HISTORY GL Only</t>
  </si>
  <si>
    <t>GLMPHA2117</t>
  </si>
  <si>
    <t>Gary Henderson MED Pharmacology GL Only</t>
  </si>
  <si>
    <t>GLLUWP2116</t>
  </si>
  <si>
    <t>Victor Squitieri UNIVERSITY WRITING PROGRAM GL Only</t>
  </si>
  <si>
    <t>GLMRAD2115</t>
  </si>
  <si>
    <t>Deborah Ablin MED Radiology GL Only</t>
  </si>
  <si>
    <t>GLLAMS2114</t>
  </si>
  <si>
    <t>Charlotte Biltekoff AMERICAN STUDIES GL Only</t>
  </si>
  <si>
    <t>GLMERM2113</t>
  </si>
  <si>
    <t>Phillip Summers MED Emergency Medicine GL Only</t>
  </si>
  <si>
    <t>GLMNSG2112</t>
  </si>
  <si>
    <t>Stephen Lane MED Neurological Surgery GL Only</t>
  </si>
  <si>
    <t>GLADES2111</t>
  </si>
  <si>
    <t>Seymour Schwartz ENVIRONMENTAL SCIENCE And POLICY GL Only</t>
  </si>
  <si>
    <t>GLMNEU2110</t>
  </si>
  <si>
    <t>Sarah Tomaszewski Farias MED Neurology GL Only</t>
  </si>
  <si>
    <t>GLLENL2109</t>
  </si>
  <si>
    <t>Seeta Chaganti ENGLISH GL Only</t>
  </si>
  <si>
    <t>GLAENM2108</t>
  </si>
  <si>
    <t>Peter Cranston ENTOMOLOGY NEMATOLOGY GL Only</t>
  </si>
  <si>
    <t>GLBMCB2107</t>
  </si>
  <si>
    <t>Kenneth Hilt MOLECULAR And CELLULAR BIO GL Only</t>
  </si>
  <si>
    <t>GLBPLB2106</t>
  </si>
  <si>
    <t>Donald Kyhos PLANT BIOLOGY GL Only</t>
  </si>
  <si>
    <t>GLABAE2105</t>
  </si>
  <si>
    <t>Rajinder Singh BIOLOGICAL And AG ENGINEERING GL Only</t>
  </si>
  <si>
    <t>GLLMAT2104</t>
  </si>
  <si>
    <t>Abigail Thompson MATHEMATICS GL Only</t>
  </si>
  <si>
    <t>GLLEPS2103</t>
  </si>
  <si>
    <t>Robert Zierenberg EARTH And PLANETARY SCIENCES GL Only</t>
  </si>
  <si>
    <t>GLLUWP2102</t>
  </si>
  <si>
    <t>John Stenzel UNIVERSITY WRITING PROGRAM GL Only</t>
  </si>
  <si>
    <t>GLMNEU2101</t>
  </si>
  <si>
    <t>David Richman MED Neurology GL Only</t>
  </si>
  <si>
    <t>GLLSTA2100</t>
  </si>
  <si>
    <t>Ethan Anderes STATISTICS GL Only</t>
  </si>
  <si>
    <t>GLMSUR2099</t>
  </si>
  <si>
    <t>Mohamed Ali MED Surgery GL Only</t>
  </si>
  <si>
    <t>GLMOBG2098</t>
  </si>
  <si>
    <t>Debra Swanson MED Obstetrics And Gynecology GL Only</t>
  </si>
  <si>
    <t>GLMEPM2097</t>
  </si>
  <si>
    <t>Shuai Chen MED Public Health Sciences GL Only</t>
  </si>
  <si>
    <t>GLECEE2096</t>
  </si>
  <si>
    <t>Daniel Sperling CIVIL And ENVIRONMENTAL ENGR GL Only</t>
  </si>
  <si>
    <t>GLMANS2095</t>
  </si>
  <si>
    <t>Neal Fleming MED Anesth And Pain Medicine GL Only</t>
  </si>
  <si>
    <t>GLMANS2094</t>
  </si>
  <si>
    <t>Catalin Cantemir MED Anesth And Pain Medicine GL Only</t>
  </si>
  <si>
    <t>GLBMCB2093</t>
  </si>
  <si>
    <t>Robert Grey MOLECULAR And CELLULAR BIO GL Only</t>
  </si>
  <si>
    <t>GLMPED2092</t>
  </si>
  <si>
    <t>Sudesh Makker MED Pediatrics GL Only</t>
  </si>
  <si>
    <t>GLAARE2091</t>
  </si>
  <si>
    <t>Alex Mccalla AG And RESOURCE ECONOMICS GL Only</t>
  </si>
  <si>
    <t>GLLMUS2090</t>
  </si>
  <si>
    <t>Susan Lamb MUSIC GL Only</t>
  </si>
  <si>
    <t>GLIMCT2089</t>
  </si>
  <si>
    <t>Gerhard Bauer Med Int Med HMCTBMT GL Only</t>
  </si>
  <si>
    <t>GLMARO2088</t>
  </si>
  <si>
    <t>Matthew Coleman MED Radiation Oncology GL Only</t>
  </si>
  <si>
    <t>GLECEE2087</t>
  </si>
  <si>
    <t>Ali Ercan CIVIL And ENVIRONMENTAL ENGR GL Only</t>
  </si>
  <si>
    <t>GLMBIO2086</t>
  </si>
  <si>
    <t>John Voss MED Biochem And Molecular Med GL Only</t>
  </si>
  <si>
    <t>GLLUWP2085</t>
  </si>
  <si>
    <t>Miles Miniaci UNIVERSITY WRITING PROGRAM GL Only</t>
  </si>
  <si>
    <t>GLVVSR2084</t>
  </si>
  <si>
    <t>Larry Galuppo VM SURGRAD SCIENCE GL Only</t>
  </si>
  <si>
    <t>GLLMAT2083</t>
  </si>
  <si>
    <t>E Milton MATHEMATICS GL Only</t>
  </si>
  <si>
    <t>GLAPLS2082</t>
  </si>
  <si>
    <t>Amelie Gaudin PLANT SCIENCES GL Only</t>
  </si>
  <si>
    <t>GLLENL2081</t>
  </si>
  <si>
    <t>Parama Roy ENGLISH GL Only</t>
  </si>
  <si>
    <t>GLMARO2080</t>
  </si>
  <si>
    <t>Richard Valicenti MED Radiation Oncology GL Only</t>
  </si>
  <si>
    <t>GLVVSR2079</t>
  </si>
  <si>
    <t>Xinbin Chen VM SURGRAD SCIENCE GL Only</t>
  </si>
  <si>
    <t>GLMERM2078</t>
  </si>
  <si>
    <t>Larissa May MED Emergency Medicine GL Only</t>
  </si>
  <si>
    <t>GLLPOL2077</t>
  </si>
  <si>
    <t>Paul Zinner POLITICAL SCIENCE GL Only</t>
  </si>
  <si>
    <t>GLAPLS2076</t>
  </si>
  <si>
    <t>Mark Lundy PLANT SCIENCES GL Only</t>
  </si>
  <si>
    <t>GLACHE2075</t>
  </si>
  <si>
    <t>Richard Ponzio HUMAN ECOLOGY GL Only</t>
  </si>
  <si>
    <t>GLIMHO2074</t>
  </si>
  <si>
    <t>Ralph Green MED Int Med HEMONC GL Only</t>
  </si>
  <si>
    <t>GLMINT2073</t>
  </si>
  <si>
    <t>Lavanya Viswanathan MED Int Med Admin GL Only</t>
  </si>
  <si>
    <t>GLEECE2072</t>
  </si>
  <si>
    <t>Brian Kolner ELECT And COMP ENGR GL Only</t>
  </si>
  <si>
    <t>GLVVSR2071</t>
  </si>
  <si>
    <t>Chai Fei Li VM SURGRAD SCIENCE GL Only</t>
  </si>
  <si>
    <t>GLBEVE2070</t>
  </si>
  <si>
    <t>Jeffrey Ross Ibarra EVOLUTION And ECOLOGY GL Only</t>
  </si>
  <si>
    <t>GLAARE2069</t>
  </si>
  <si>
    <t>Chanaka T Ekanayake AG And RESOURCE ECONOMICS GL Only</t>
  </si>
  <si>
    <t>GLEECE2068</t>
  </si>
  <si>
    <t>Saif Islam ELECT And COMP ENGR GL Only</t>
  </si>
  <si>
    <t>GLLPHY2067</t>
  </si>
  <si>
    <t>Ching Yao Fong PHYSICS GL Only</t>
  </si>
  <si>
    <t>GLABAE2066</t>
  </si>
  <si>
    <t>Michael Delwiche BIOLOGICAL And AG ENGINEERING GL Only</t>
  </si>
  <si>
    <t>GLECSE2065</t>
  </si>
  <si>
    <t>Mohammad Sadoghi Hamedani ENGR COMPUTER SCIENCE GL Only</t>
  </si>
  <si>
    <t>GLIMHO2064</t>
  </si>
  <si>
    <t>Thomas Semrad MED Int Med HEMONC GL Only</t>
  </si>
  <si>
    <t>GLMFCM2063</t>
  </si>
  <si>
    <t>Samuel Tacke MED Family And Community Med GL Only</t>
  </si>
  <si>
    <t>GLIMHO2062</t>
  </si>
  <si>
    <t>Jerry Lewis MED Int Med HEMONC GL Only</t>
  </si>
  <si>
    <t>GLAPLS2061</t>
  </si>
  <si>
    <t>Leslie Roche PLANT SCIENCES GL Only</t>
  </si>
  <si>
    <t>GLLUWP2060</t>
  </si>
  <si>
    <t>Elisabeth Lore UNIVERSITY WRITING PROGRAM GL Only</t>
  </si>
  <si>
    <t>GLIMCT2059</t>
  </si>
  <si>
    <t>Ping Zhou Med Int Med HMCTBMT GL Only</t>
  </si>
  <si>
    <t>GLECEE2058</t>
  </si>
  <si>
    <t>Yueyue Fan CIVIL And ENVIRONMENTAL ENGR GL Only</t>
  </si>
  <si>
    <t>GLLIBR2057</t>
  </si>
  <si>
    <t>Linda Kennedy UCDLIBRARY GL Only</t>
  </si>
  <si>
    <t>GLLIBR2056</t>
  </si>
  <si>
    <t>T Malmgren UCDLIBRARY GL Only</t>
  </si>
  <si>
    <t>GLMNSG2055</t>
  </si>
  <si>
    <t>Bahram Chehrazi MED Neurological Surgery GL Only</t>
  </si>
  <si>
    <t>GLMFCM2054</t>
  </si>
  <si>
    <t>Jeanne Plumb MED Family And Community Med GL Only</t>
  </si>
  <si>
    <t>GLMSUR2053</t>
  </si>
  <si>
    <t>Donald Hause MED Surgery GL Only</t>
  </si>
  <si>
    <t>GLMFCM2052</t>
  </si>
  <si>
    <t>Oscar Ramos MED Family And Community Med GL Only</t>
  </si>
  <si>
    <t>GLGSM12051</t>
  </si>
  <si>
    <t>Paul Griffin GRADUATE SCHOOL OF MANAGEMENT GL Only</t>
  </si>
  <si>
    <t>GLGSM12050</t>
  </si>
  <si>
    <t>Brian Kennedy GRADUATE SCHOOL OF MANAGEMENT GL Only</t>
  </si>
  <si>
    <t>GLLANT2049</t>
  </si>
  <si>
    <t>Justin Skye Malachowski ANTHROPOLOGY GL Only</t>
  </si>
  <si>
    <t>GLMEPM2048</t>
  </si>
  <si>
    <t>Brad Pollock MED Public Health Sciences GL Only</t>
  </si>
  <si>
    <t>GLECEE2047</t>
  </si>
  <si>
    <t>Amit Kanvinde CIVIL And ENVIRONMENTAL ENGR GL Only</t>
  </si>
  <si>
    <t>GLANUT2046</t>
  </si>
  <si>
    <t>Liping Huang NUTRITION GL Only</t>
  </si>
  <si>
    <t>GLLUWP2045</t>
  </si>
  <si>
    <t>Cynthia Bates UNIVERSITY WRITING PROGRAM GL Only</t>
  </si>
  <si>
    <t>GLAFST2044</t>
  </si>
  <si>
    <t>Richard Merson FOOD SCIENCE And TECHNOLOGY GL Only</t>
  </si>
  <si>
    <t>GLMPSY2043</t>
  </si>
  <si>
    <t>Angie Yu MED Psychiatry And Behav Sci GL Only</t>
  </si>
  <si>
    <t>GLNURS2042</t>
  </si>
  <si>
    <t>Janice Bell School of Nursing GL Only</t>
  </si>
  <si>
    <t>GLAARE2041</t>
  </si>
  <si>
    <t>J Taylor AG And RESOURCE ECONOMICS GL Only</t>
  </si>
  <si>
    <t>GLECEE2040</t>
  </si>
  <si>
    <t>Jeannie Darby CIVIL And ENVIRONMENTAL ENGR GL Only</t>
  </si>
  <si>
    <t>GLVPHR2039</t>
  </si>
  <si>
    <t>John Maas VM POPULATION HLTH And REPROD GL Only</t>
  </si>
  <si>
    <t>GLLAMS2038</t>
  </si>
  <si>
    <t>Eric Smoodin AMERICAN STUDIES GL Only</t>
  </si>
  <si>
    <t>GLMPED2037</t>
  </si>
  <si>
    <t>Sean Dugan MED Pediatrics GL Only</t>
  </si>
  <si>
    <t>GLAPLS2036</t>
  </si>
  <si>
    <t>Emilio Laca PLANT SCIENCES GL Only</t>
  </si>
  <si>
    <t>GLLCHE2035</t>
  </si>
  <si>
    <t>Tomoyuki Hayashi CHEMISTRY GL Only</t>
  </si>
  <si>
    <t>GLLUWP2034</t>
  </si>
  <si>
    <t>Amy Goodman Bide UNIVERSITY WRITING PROGRAM GL Only</t>
  </si>
  <si>
    <t>GLAANS2033</t>
  </si>
  <si>
    <t>Gideon Zeidler ANIMAL SCIENCE GL Only</t>
  </si>
  <si>
    <t>GLLMUS2032</t>
  </si>
  <si>
    <t>Malcolm Mackenzie MUSIC GL Only</t>
  </si>
  <si>
    <t>GLIMGM2031</t>
  </si>
  <si>
    <t>Alicia Gonzalez Flores MED Int Med Genl Medicine GL Only</t>
  </si>
  <si>
    <t>GL02030001</t>
  </si>
  <si>
    <t>Cathryn Lawrence ACADEMIC AFFAIRS GL Only</t>
  </si>
  <si>
    <t>GLLUWP2029</t>
  </si>
  <si>
    <t>Agnes A Stark UNIVERSITY WRITING PROGRAM GL Only</t>
  </si>
  <si>
    <t>GLIMHP2028</t>
  </si>
  <si>
    <t>Karnjit Johl MED Int Med Hospitalist GL Only</t>
  </si>
  <si>
    <t>GLIMGM2027</t>
  </si>
  <si>
    <t>Olivia Campa MED Int Med Genl Medicine GL Only</t>
  </si>
  <si>
    <t>GLAPLS2026</t>
  </si>
  <si>
    <t>Richard Plant PLANT SCIENCES GL Only</t>
  </si>
  <si>
    <t>GLLUWP2024</t>
  </si>
  <si>
    <t>Kendon Kurzer UNIVERSITY WRITING PROGRAM GL Only</t>
  </si>
  <si>
    <t>GLLMUS2023</t>
  </si>
  <si>
    <t>Jessie Owens MUSIC GL Only</t>
  </si>
  <si>
    <t>GLMORT2022</t>
  </si>
  <si>
    <t>G Rab MED Orthopaedic Surgery GL Only</t>
  </si>
  <si>
    <t>GLLPHY2021</t>
  </si>
  <si>
    <t>Inna Vishik PHYSICS GL Only</t>
  </si>
  <si>
    <t>GLMNEU2020</t>
  </si>
  <si>
    <t>Trishna Kantamneni MED Neurology GL Only</t>
  </si>
  <si>
    <t>GLLPSC2019</t>
  </si>
  <si>
    <t>Phillip Shaver PSYCHOLOGY GL Only</t>
  </si>
  <si>
    <t>GLAARE2018</t>
  </si>
  <si>
    <t>James Chalfant AG And RESOURCE ECONOMICS GL Only</t>
  </si>
  <si>
    <t>GLAENM2017</t>
  </si>
  <si>
    <t>Edward Caswell Chen ENTOMOLOGY NEMATOLOGY GL Only</t>
  </si>
  <si>
    <t>GLLGAR2016</t>
  </si>
  <si>
    <t>Carlee Arnett GERMAN And RUSSIAN GL Only</t>
  </si>
  <si>
    <t>GLIMGM2015</t>
  </si>
  <si>
    <t>Sergio Aguilar Gaxiola MED Int Med Genl Medicine GL Only</t>
  </si>
  <si>
    <t>GLLPSC2014</t>
  </si>
  <si>
    <t>Lisa Oakes PSYCHOLOGY GL Only</t>
  </si>
  <si>
    <t>GLMOTO2013</t>
  </si>
  <si>
    <t>Lane Squires MED Otolaryngology GL Only</t>
  </si>
  <si>
    <t>GLMDER2012</t>
  </si>
  <si>
    <t>Mel Campbell MED Dermatology GL Only</t>
  </si>
  <si>
    <t>GLVAPC2011</t>
  </si>
  <si>
    <t>Roger Sciammas VM ANAT PHYSIO And CELL BIOLOGY GL Only</t>
  </si>
  <si>
    <t>GLIMRH2010</t>
  </si>
  <si>
    <t>Aftab Ansari MED Int Med Rheumatology GL Only</t>
  </si>
  <si>
    <t>GLLPSC2009</t>
  </si>
  <si>
    <t>Alan Elms PSYCHOLOGY GL Only</t>
  </si>
  <si>
    <t>GLLPHI2008</t>
  </si>
  <si>
    <t>Robert Cummins PHILOSOPHY GL Only</t>
  </si>
  <si>
    <t>GLLSAP2007</t>
  </si>
  <si>
    <t>Cecilia Colombi SPANISH And PORTUGUESE GL Only</t>
  </si>
  <si>
    <t>GLIMHO2006</t>
  </si>
  <si>
    <t>Sidney Scudder MED Int Med HEMONC GL Only</t>
  </si>
  <si>
    <t>GLAFST2005</t>
  </si>
  <si>
    <t>Gerald Russell FOOD SCIENCE And TECHNOLOGY GL Only</t>
  </si>
  <si>
    <t>GLLREL2004</t>
  </si>
  <si>
    <t>Keith Watenpaugh RELIGIOUS STUDIES GL Only</t>
  </si>
  <si>
    <t>GLMPMR2003</t>
  </si>
  <si>
    <t>Daniel Neudorf MED Physical Medicine And Rehab GL Only</t>
  </si>
  <si>
    <t>GLIMCA2002</t>
  </si>
  <si>
    <t>Charles Stebbins MED INT MED CARDIOLOGY GL Only</t>
  </si>
  <si>
    <t>GLLEPS2001</t>
  </si>
  <si>
    <t>Eric Cowgill EARTH And PLANETARY SCIENCES GL Only</t>
  </si>
  <si>
    <t>GLVVSR2000</t>
  </si>
  <si>
    <t>Frank Verstraete VM SURGRAD SCIENCE GL Only</t>
  </si>
  <si>
    <t>GLBMCB1999</t>
  </si>
  <si>
    <t>Oliver Fiehn MOLECULAR And CELLULAR BIO GL Only</t>
  </si>
  <si>
    <t>GLVVSR1998</t>
  </si>
  <si>
    <t>John Pascoe VM SURGRAD SCIENCE GL Only</t>
  </si>
  <si>
    <t>GLADES1997</t>
  </si>
  <si>
    <t>John Largier ENVIRONMENTAL SCIENCE And POLICY GL Only</t>
  </si>
  <si>
    <t>GLMOPH1996</t>
  </si>
  <si>
    <t>Barbara Arnold MED Eye Center GL Only</t>
  </si>
  <si>
    <t>GLAVIT1995</t>
  </si>
  <si>
    <t>Larry Williams VITICULTURE And ENOLOGY GL Only</t>
  </si>
  <si>
    <t>GLMORT1994</t>
  </si>
  <si>
    <t>Michael Chapman MED Orthopaedic Surgery GL Only</t>
  </si>
  <si>
    <t>GLVVSR1993</t>
  </si>
  <si>
    <t>Geraldine Hunt VM SURGRAD SCIENCE GL Only</t>
  </si>
  <si>
    <t>GLLEPS1992</t>
  </si>
  <si>
    <t>Howard Day EARTH And PLANETARY SCIENCES GL Only</t>
  </si>
  <si>
    <t>GLEMAE1991</t>
  </si>
  <si>
    <t>Sanjay Joshi MECHANICAL And AEROSPACE ENGR GL Only</t>
  </si>
  <si>
    <t>GLLSAP1990</t>
  </si>
  <si>
    <t>Adrienne Martin SPANISH And PORTUGUESE GL Only</t>
  </si>
  <si>
    <t>GLMOTO1989</t>
  </si>
  <si>
    <t>Rebecca Leonard MED Otolaryngology GL Only</t>
  </si>
  <si>
    <t>GLALAW1988</t>
  </si>
  <si>
    <t>Daniele Zaccaria LAND AIR And WATER RESOURCES GL Only</t>
  </si>
  <si>
    <t>GLMRAD1987</t>
  </si>
  <si>
    <t>Raymond Dougherty MED Radiology GL Only</t>
  </si>
  <si>
    <t>GLMORT1986</t>
  </si>
  <si>
    <t>Robert Randall MED Orthopaedic Surgery GL Only</t>
  </si>
  <si>
    <t>GLIMGM1985</t>
  </si>
  <si>
    <t>Ashkan Javaheri MED Int Med Genl Medicine GL Only</t>
  </si>
  <si>
    <t>GLLDES1984</t>
  </si>
  <si>
    <t>Gozde Goncu Berk DEPARTMENT OF DESIGN GL Only</t>
  </si>
  <si>
    <t>GLABAE1983</t>
  </si>
  <si>
    <t>Shrinivasa Upadhyaya BIOLOGICAL And AG ENGINEERING GL Only</t>
  </si>
  <si>
    <t>GLLREL1982</t>
  </si>
  <si>
    <t>Seth Sanders RELIGIOUS STUDIES GL Only</t>
  </si>
  <si>
    <t>GLVVSR1981</t>
  </si>
  <si>
    <t>Thomas Nyland VM SURGRAD SCIENCE GL Only</t>
  </si>
  <si>
    <t>GLLEPS1980</t>
  </si>
  <si>
    <t>Howard Spero EARTH And PLANETARY SCIENCES GL Only</t>
  </si>
  <si>
    <t>GLMPSY1979</t>
  </si>
  <si>
    <t>Jeffrey Knowles MED Psychiatry And Behav Sci GL Only</t>
  </si>
  <si>
    <t>GLMNEU1978</t>
  </si>
  <si>
    <t>Leo Chen MED Neurology GL Only</t>
  </si>
  <si>
    <t>GLLMAT1977</t>
  </si>
  <si>
    <t>Elena Fuchs MATHEMATICS GL Only</t>
  </si>
  <si>
    <t>GLVVSR1976</t>
  </si>
  <si>
    <t>Philipp Mayhew VM SURGRAD SCIENCE GL Only</t>
  </si>
  <si>
    <t>GLLFAI1975</t>
  </si>
  <si>
    <t>Jay Grossi FRENCH And ITALIAN GL Only</t>
  </si>
  <si>
    <t>GLLSOC1974</t>
  </si>
  <si>
    <t>David Orzechowicz SOCIOLOGY GL Only</t>
  </si>
  <si>
    <t>GLLPHY1973</t>
  </si>
  <si>
    <t>David Wittman PHYSICS GL Only</t>
  </si>
  <si>
    <t>GLMPSY1972</t>
  </si>
  <si>
    <t>Penelope Knapp MED Psychiatry And Behav Sci GL Only</t>
  </si>
  <si>
    <t>GLECHM1971</t>
  </si>
  <si>
    <t>Troy Topping MATERIALS SCIENCE And ENGINEERING GL Only</t>
  </si>
  <si>
    <t>GLMPSY1970</t>
  </si>
  <si>
    <t>Raheel Khan MED Psychiatry And Behav Sci GL Only</t>
  </si>
  <si>
    <t>GLLLAW1969</t>
  </si>
  <si>
    <t>Kevin Johnson SCHOOL OF LAW GL Only</t>
  </si>
  <si>
    <t>GLLMAT1968</t>
  </si>
  <si>
    <t>Angela Cheer MATHEMATICS GL Only</t>
  </si>
  <si>
    <t>GLMERM1967</t>
  </si>
  <si>
    <t>Jacqueline Letran MED Emergency Medicine GL Only</t>
  </si>
  <si>
    <t>GLAARE1966</t>
  </si>
  <si>
    <t>Tina Tate AG And RESOURCE ECONOMICS GL Only</t>
  </si>
  <si>
    <t>GLDEDU1965</t>
  </si>
  <si>
    <t>Jonathon Pomeroy EDUCATION GL Only</t>
  </si>
  <si>
    <t>GLECSE1964</t>
  </si>
  <si>
    <t>Matthew Butner ENGR COMPUTER SCIENCE GL Only</t>
  </si>
  <si>
    <t>GLLLIN1963</t>
  </si>
  <si>
    <t>Kathleen Ward LINGUISTICS GL Only</t>
  </si>
  <si>
    <t>GLMNEU1962</t>
  </si>
  <si>
    <t>Barry Tharp MED Neurology GL Only</t>
  </si>
  <si>
    <t>GLAETX1961</t>
  </si>
  <si>
    <t>Theodore Hullar ENVIRONMENTAL TOXICOLOGY GL Only</t>
  </si>
  <si>
    <t>GLLSAP1960</t>
  </si>
  <si>
    <t>Norma Lopez Burton SPANISH And PORTUGUESE GL Only</t>
  </si>
  <si>
    <t>GLMDER1959</t>
  </si>
  <si>
    <t>An Yen MED Dermatology GL Only</t>
  </si>
  <si>
    <t>GLDEDU1958</t>
  </si>
  <si>
    <t>Douglas Minnis EDUCATION GL Only</t>
  </si>
  <si>
    <t>GLIMGM1956</t>
  </si>
  <si>
    <t>Shin Ping Tu MED Int Med Genl Medicine GL Only</t>
  </si>
  <si>
    <t>GLVPMI1955</t>
  </si>
  <si>
    <t>Michael Lairmore VM PATHOLOGY MICRO And IMMUN GL Only</t>
  </si>
  <si>
    <t>GLECSE1954</t>
  </si>
  <si>
    <t>Yelena Frid ENGR COMPUTER SCIENCE GL Only</t>
  </si>
  <si>
    <t>GLLEPS1953</t>
  </si>
  <si>
    <t>Christen Grettenberger EARTH And PLANETARY SCIENCES GL Only</t>
  </si>
  <si>
    <t>GLLMIL1952</t>
  </si>
  <si>
    <t>Stephen Yashinski MILITARY SCIENCE GL Only</t>
  </si>
  <si>
    <t>GLLLAW1951</t>
  </si>
  <si>
    <t>Saba Shatara SCHOOL OF LAW GL Only</t>
  </si>
  <si>
    <t>GLVVMB1950</t>
  </si>
  <si>
    <t>Elena Dedkova VM MOLECULAR BIO SCIENCES GL Only</t>
  </si>
  <si>
    <t>GLADES1949</t>
  </si>
  <si>
    <t>John Ives ENVIRONMENTAL SCIENCE And POLICY GL Only</t>
  </si>
  <si>
    <t>GLLLAW1948</t>
  </si>
  <si>
    <t>Stacy Ann Elvy SCHOOL OF LAW GL Only</t>
  </si>
  <si>
    <t>GLLMAT1947</t>
  </si>
  <si>
    <t>Janko Gravner MATHEMATICS GL Only</t>
  </si>
  <si>
    <t>GLLNAS1946</t>
  </si>
  <si>
    <t>George Longfish NATIVE AMERICAN STUDIES GL Only</t>
  </si>
  <si>
    <t>GLDEDU1945</t>
  </si>
  <si>
    <t>Heather Sturman EDUCATION GL Only</t>
  </si>
  <si>
    <t>GLALAW1944</t>
  </si>
  <si>
    <t>Terrence Nathan LAND AIR And WATER RESOURCES GL Only</t>
  </si>
  <si>
    <t>GLIMHP1943</t>
  </si>
  <si>
    <t>Voltaire Sinigayan MED Int Med Hospitalist GL Only</t>
  </si>
  <si>
    <t>GLECSE1942</t>
  </si>
  <si>
    <t>John Bruno ENGR COMPUTER SCIENCE GL Only</t>
  </si>
  <si>
    <t>GLLDRA1941</t>
  </si>
  <si>
    <t>Harry Johnson THEATRE And DANCE GL Only</t>
  </si>
  <si>
    <t>GLIMNE1940</t>
  </si>
  <si>
    <t>Brian Young MED Int Med Nephrology GL Only</t>
  </si>
  <si>
    <t>GLLCHE1939</t>
  </si>
  <si>
    <t>Mark Mascal CHEMISTRY GL Only</t>
  </si>
  <si>
    <t>GLAARE1938</t>
  </si>
  <si>
    <t>Stephen Boucher AG And RESOURCE ECONOMICS GL Only</t>
  </si>
  <si>
    <t>GLDEDU1937</t>
  </si>
  <si>
    <t>Sharon S Dugdale EDUCATION GL Only</t>
  </si>
  <si>
    <t>GLALAW1936</t>
  </si>
  <si>
    <t>Donald Grimes LAND AIR And WATER RESOURCES GL Only</t>
  </si>
  <si>
    <t>GLMINT1935</t>
  </si>
  <si>
    <t>Barbara Weiser MED Internal Medicine GL Only</t>
  </si>
  <si>
    <t>GLLEAL1934</t>
  </si>
  <si>
    <t>Donald Gibbs EAST ASIAN LANG And CULTURES GL Only</t>
  </si>
  <si>
    <t>GLECOE1933</t>
  </si>
  <si>
    <t>Venkateswararao Vemuri ENGINEERING DEANS OFFICE GL Only</t>
  </si>
  <si>
    <t>GLMPED1932</t>
  </si>
  <si>
    <t>Mark Parrish MED Pediatrics GL Only</t>
  </si>
  <si>
    <t>GLBMMG1931</t>
  </si>
  <si>
    <t>Eric Mann MICROBIOLOGY And MOLEC GENETICS GL Only</t>
  </si>
  <si>
    <t>GLLPSC1930</t>
  </si>
  <si>
    <t>Randall C Oreilly PSYCHOLOGY GL Only</t>
  </si>
  <si>
    <t>GLLEPS1929</t>
  </si>
  <si>
    <t>Kari Cooper EARTH And PLANETARY SCIENCES GL Only</t>
  </si>
  <si>
    <t>GLMPAT1928</t>
  </si>
  <si>
    <t>Lee Way Jin MED Pathology And Lab Medicine GL Only</t>
  </si>
  <si>
    <t>GLLCHI1927</t>
  </si>
  <si>
    <t>Lorena Marquez CHICANO STUDIES GL Only</t>
  </si>
  <si>
    <t>GLLPHI1926</t>
  </si>
  <si>
    <t>James Griesemer PHILOSOPHY GL Only</t>
  </si>
  <si>
    <t>GLIMID1925</t>
  </si>
  <si>
    <t>Derek Bays MED Int Med Infectious Dis GL Only</t>
  </si>
  <si>
    <t>GLMFCM1924</t>
  </si>
  <si>
    <t>Shane Swanson MED Family And Community Med GL Only</t>
  </si>
  <si>
    <t>GLLDES1923</t>
  </si>
  <si>
    <t>Barbara Molloy DEPARTMENT OF DESIGN GL Only</t>
  </si>
  <si>
    <t>GLAANS1922</t>
  </si>
  <si>
    <t>Gary Anderson ANIMAL SCIENCE GL Only</t>
  </si>
  <si>
    <t>GLLECN1921</t>
  </si>
  <si>
    <t>Oscar Jorda ECONOMICS GL Only</t>
  </si>
  <si>
    <t>GLMNSG1920</t>
  </si>
  <si>
    <t>John Harris MED Neurological Surgery GL Only</t>
  </si>
  <si>
    <t>GLIMGM1919</t>
  </si>
  <si>
    <t>John Robbins MED Int Med Genl Medicine GL Only</t>
  </si>
  <si>
    <t>GLMOPH1918</t>
  </si>
  <si>
    <t>Ernest Tark MED Eye Center GL Only</t>
  </si>
  <si>
    <t>GLMPAT1917</t>
  </si>
  <si>
    <t>Dorina Gui MED Pathology And Lab Medicine GL Only</t>
  </si>
  <si>
    <t>GLLMAT1916</t>
  </si>
  <si>
    <t>David Barnette MATHEMATICS GL Only</t>
  </si>
  <si>
    <t>GLLLAW1915</t>
  </si>
  <si>
    <t>Thomas Joo SCHOOL OF LAW GL Only</t>
  </si>
  <si>
    <t>GLEECE1914</t>
  </si>
  <si>
    <t>Richard Spencer ELECT And COMP ENGR GL Only</t>
  </si>
  <si>
    <t>GLMERM1913</t>
  </si>
  <si>
    <t>Dustin Ballard MED Emergency Medicine GL Only</t>
  </si>
  <si>
    <t>GLMSUR1912</t>
  </si>
  <si>
    <t>Christine Cocanour MED Surgery GL Only</t>
  </si>
  <si>
    <t>GLLANT1911</t>
  </si>
  <si>
    <t>Peter Rodman ANTHROPOLOGY GL Only</t>
  </si>
  <si>
    <t>GLIMGI1910</t>
  </si>
  <si>
    <t>Neville Pimstone MED Int Med Gastroenterology GL Only</t>
  </si>
  <si>
    <t>GLMANS1909</t>
  </si>
  <si>
    <t>Cinthia Tirado MED Anesth And Pain Medicine GL Only</t>
  </si>
  <si>
    <t>GLMPED1908</t>
  </si>
  <si>
    <t>Christina Chao MED Pediatrics GL Only</t>
  </si>
  <si>
    <t>GLIMRH1907</t>
  </si>
  <si>
    <t>Gary Incaudo MED Int Med Allergy GL Only</t>
  </si>
  <si>
    <t>GLAVIT1906</t>
  </si>
  <si>
    <t>Konrad Miller VITICULTURE And ENOLOGY GL Only</t>
  </si>
  <si>
    <t>GLVVME1905</t>
  </si>
  <si>
    <t>Rhonda S Oates VM MEDICINE And EPIDEMIOLOGY GL Only</t>
  </si>
  <si>
    <t>GLAWFC1904</t>
  </si>
  <si>
    <t>D Anderson WILDLIFE And FISHERIES BIOLOGY GL Only</t>
  </si>
  <si>
    <t>GLLECN1903</t>
  </si>
  <si>
    <t>Katheryn Russ ECONOMICS GL Only</t>
  </si>
  <si>
    <t>GLMEPM1902</t>
  </si>
  <si>
    <t>Prabhu Shankar MED Public Health Sciences GL Only</t>
  </si>
  <si>
    <t>GLLHIS1901</t>
  </si>
  <si>
    <t>Daniel Aba Stolzenberg HISTORY GL Only</t>
  </si>
  <si>
    <t>GLAPLS1900</t>
  </si>
  <si>
    <t>Donald Nevins PLANT SCIENCES GL Only</t>
  </si>
  <si>
    <t>GLMPED1899</t>
  </si>
  <si>
    <t>Lee Anne Wong MED Pediatrics GL Only</t>
  </si>
  <si>
    <t>GLMFCM1898</t>
  </si>
  <si>
    <t>Huey Lin MED Family And Community Med GL Only</t>
  </si>
  <si>
    <t>GLGSM11897</t>
  </si>
  <si>
    <t>Hemant Bhargava GRADUATE SCHOOL OF MANAGEMENT GL Only</t>
  </si>
  <si>
    <t>GLMPSY1896</t>
  </si>
  <si>
    <t>Jason Smucny MED Psychiatry And Behav Sci GL Only</t>
  </si>
  <si>
    <t>GLMPMR1895</t>
  </si>
  <si>
    <t>John Dorsett MED Physical Medicine And Rehab GL Only</t>
  </si>
  <si>
    <t>GLMFCM1894</t>
  </si>
  <si>
    <t>Katherine Minh Nguyen MED Family And Community Med GL Only</t>
  </si>
  <si>
    <t>GLAPPA1893</t>
  </si>
  <si>
    <t>Sara Dye PLANT PATHOLOGY GL Only</t>
  </si>
  <si>
    <t>GLLPHY1892</t>
  </si>
  <si>
    <t>Veronika Hubeny PHYSICS GL Only</t>
  </si>
  <si>
    <t>GLMDER1891</t>
  </si>
  <si>
    <t>Joshua Schulman MED Dermatology GL Only</t>
  </si>
  <si>
    <t>GLADES1890</t>
  </si>
  <si>
    <t>Andrew Sih ENVIRONMENTAL SCIENCE And POLICY GL Only</t>
  </si>
  <si>
    <t>GLAENM1889</t>
  </si>
  <si>
    <t>Louie Yang ENTOMOLOGY NEMATOLOGY GL Only</t>
  </si>
  <si>
    <t>GLVVSR1888</t>
  </si>
  <si>
    <t>Boaz Arzi VM SURGRAD SCIENCE GL Only</t>
  </si>
  <si>
    <t>GLVVSR1887</t>
  </si>
  <si>
    <t>Harriet Flynn VM SURGRAD SCIENCE GL Only</t>
  </si>
  <si>
    <t>GLMPED1886</t>
  </si>
  <si>
    <t>Simeon Boyd MED Pediatrics GL Only</t>
  </si>
  <si>
    <t>GLIMNE1885</t>
  </si>
  <si>
    <t>Burl Don MED Int Med Nephrology GL Only</t>
  </si>
  <si>
    <t>GLMPSY1884</t>
  </si>
  <si>
    <t>Humberto Temporini MED Psychiatry And Behav Sci GL Only</t>
  </si>
  <si>
    <t>GLMERM1883</t>
  </si>
  <si>
    <t>Trevor Mills MED Emergency Medicine GL Only</t>
  </si>
  <si>
    <t>GLABAE1882</t>
  </si>
  <si>
    <t>Pictiaw Chen BIOLOGICAL And AG ENGINEERING GL Only</t>
  </si>
  <si>
    <t>GLAPPA1881</t>
  </si>
  <si>
    <t>Valerie Williamson PLANT PATHOLOGY GL Only</t>
  </si>
  <si>
    <t>GLMORT1880</t>
  </si>
  <si>
    <t>Mark Lee MED Orthopaedic Surgery GL Only</t>
  </si>
  <si>
    <t>GLIMHP6333</t>
  </si>
  <si>
    <t>Juliette Personius MED Int Med Hospitalist GL Only</t>
  </si>
  <si>
    <t>GLIMHP1879</t>
  </si>
  <si>
    <t>Mithu Molla MED Int Med Hospitalist GL Only</t>
  </si>
  <si>
    <t>GLMERM1878</t>
  </si>
  <si>
    <t>Christopher Ang MED Emergency Medicine GL Only</t>
  </si>
  <si>
    <t>GLMOTO1877</t>
  </si>
  <si>
    <t>Brian Rubinstein MED Otolaryngology GL Only</t>
  </si>
  <si>
    <t>GLEMAE1876</t>
  </si>
  <si>
    <t>Farhad Assadian MECHANICAL And AEROSPACE ENGR GL Only</t>
  </si>
  <si>
    <t>GLVPMI1875</t>
  </si>
  <si>
    <t>Frederick Mohr VM PATHOLOGY MICRO And IMMUN GL Only</t>
  </si>
  <si>
    <t>GLMPAT1874</t>
  </si>
  <si>
    <t>Carol Marshall MED Pathology And Lab Medicine GL Only</t>
  </si>
  <si>
    <t>GLIMID1872</t>
  </si>
  <si>
    <t>Paolo V Troia Cancio MED Int Med Infectious Dis GL Only</t>
  </si>
  <si>
    <t>GLIMCA1871</t>
  </si>
  <si>
    <t>Michael Gibson MED INT MED CARDIOLOGY GL Only</t>
  </si>
  <si>
    <t>GLMFCM1870</t>
  </si>
  <si>
    <t>Upal Sarker MED Family And Community Med GL Only</t>
  </si>
  <si>
    <t>GLMOBG1869</t>
  </si>
  <si>
    <t>Catherine Cansino MED Obstetrics And Gynecology GL Only</t>
  </si>
  <si>
    <t>GLLCHE1868</t>
  </si>
  <si>
    <t>Peter Kelly CHEMISTRY GL Only</t>
  </si>
  <si>
    <t>GLADES1867</t>
  </si>
  <si>
    <t>Alan Hastings ENVIRONMENTAL SCIENCE And POLICY GL Only</t>
  </si>
  <si>
    <t>GLGSM11866</t>
  </si>
  <si>
    <t>Prasad Naik GRADUATE SCHOOL OF MANAGEMENT GL Only</t>
  </si>
  <si>
    <t>GLMINT1865</t>
  </si>
  <si>
    <t>Tali Azenkot MED Int Med Admin GL Only</t>
  </si>
  <si>
    <t>GLADES1864</t>
  </si>
  <si>
    <t>Emily L Zakowski ENVIRONMENTAL SCIENCE And POLICY GL Only</t>
  </si>
  <si>
    <t>GLDEDU1863</t>
  </si>
  <si>
    <t>Heather Rose EDUCATION GL Only</t>
  </si>
  <si>
    <t>GLACHE1862</t>
  </si>
  <si>
    <t>Barbara Shebloski HUMAN ECOLOGY GL Only</t>
  </si>
  <si>
    <t>GLMOBG1861</t>
  </si>
  <si>
    <t>Maria Anderson MED Obstetrics And Gynecology GL Only</t>
  </si>
  <si>
    <t>GLMPAT1860</t>
  </si>
  <si>
    <t>Alvin Lewis MED Pathology And Lab Medicine GL Only</t>
  </si>
  <si>
    <t>GLMEPM1859</t>
  </si>
  <si>
    <t>Donald Lyman MED Public Health Sciences GL Only</t>
  </si>
  <si>
    <t>GLLCHE1858</t>
  </si>
  <si>
    <t>William Fawcett CHEMISTRY GL Only</t>
  </si>
  <si>
    <t>GLVAPC1857</t>
  </si>
  <si>
    <t>Leslie Faulkin VM ANAT PHYSIO And CELL BIOLOGY GL Only</t>
  </si>
  <si>
    <t>GLDEDU1856</t>
  </si>
  <si>
    <t>Michele Fortes EDUCATION GL Only</t>
  </si>
  <si>
    <t>GLIMGI1855</t>
  </si>
  <si>
    <t>Eric Chak MED Int Med Gastroenterology GL Only</t>
  </si>
  <si>
    <t>GLMDER1854</t>
  </si>
  <si>
    <t>Athena Soulika MED Dermatology GL Only</t>
  </si>
  <si>
    <t>GLVVSR1853</t>
  </si>
  <si>
    <t>Alain Theon VM SURGRAD SCIENCE GL Only</t>
  </si>
  <si>
    <t>GLDEDU1852</t>
  </si>
  <si>
    <t>Megan Welsh EDUCATION GL Only</t>
  </si>
  <si>
    <t>GLMPSY1851</t>
  </si>
  <si>
    <t>Sally Rogers MED Psychiatry And Behav Sci GL Only</t>
  </si>
  <si>
    <t>GLAPLS1850</t>
  </si>
  <si>
    <t>Michael G Barbour PLANT SCIENCES GL Only</t>
  </si>
  <si>
    <t>GLAETX1849</t>
  </si>
  <si>
    <t>Allison Ehrlich ENVIRONMENTAL TOXICOLOGY GL Only</t>
  </si>
  <si>
    <t>GLMINT1848</t>
  </si>
  <si>
    <t>Andrew Yen MED Internal Medicine GL Only</t>
  </si>
  <si>
    <t>GLDEDU1847</t>
  </si>
  <si>
    <t>Raynell Taisha Hamilton Starks EDUCATION GL Only</t>
  </si>
  <si>
    <t>GLAARE1846</t>
  </si>
  <si>
    <t>Jeffrey Williams AG And RESOURCE ECONOMICS GL Only</t>
  </si>
  <si>
    <t>GLECEE1845</t>
  </si>
  <si>
    <t>Fabian Bombardelli CIVIL And ENVIRONMENTAL ENGR GL Only</t>
  </si>
  <si>
    <t>GLLSTA1844</t>
  </si>
  <si>
    <t>Xiaodong Li STATISTICS GL Only</t>
  </si>
  <si>
    <t>GLLCHE1843</t>
  </si>
  <si>
    <t>Matthew Augustine CHEMISTRY GL Only</t>
  </si>
  <si>
    <t>GLAPLS1842</t>
  </si>
  <si>
    <t>Trevor Suslow PLANT SCIENCES GL Only</t>
  </si>
  <si>
    <t>GLMDER1841</t>
  </si>
  <si>
    <t>Apra Sood MED Dermatology GL Only</t>
  </si>
  <si>
    <t>GLMPED1840</t>
  </si>
  <si>
    <t>Lee Donohue MED Pediatrics GL Only</t>
  </si>
  <si>
    <t>GLECSE1839</t>
  </si>
  <si>
    <t>Gregory J Kuperberg ENGR COMPUTER SCIENCE GL Only</t>
  </si>
  <si>
    <t>GLMPED1838</t>
  </si>
  <si>
    <t>Su Ting Li MED Pediatrics GL Only</t>
  </si>
  <si>
    <t>GLLCHE1837</t>
  </si>
  <si>
    <t>Philip Power CHEMISTRY GL Only</t>
  </si>
  <si>
    <t>GLLAHI1836</t>
  </si>
  <si>
    <t>Heghnar Watenpaugh ART And ART HISTORY GL Only</t>
  </si>
  <si>
    <t>GLLENL1835</t>
  </si>
  <si>
    <t>Peter Dale ENGLISH GL Only</t>
  </si>
  <si>
    <t>GLVPHR1834</t>
  </si>
  <si>
    <t>Carrie Finno VM POPULATION HLTH And REPROD GL Only</t>
  </si>
  <si>
    <t>GLACHE1833</t>
  </si>
  <si>
    <t>Siwei Liu HUMAN ECOLOGY GL Only</t>
  </si>
  <si>
    <t>GLAWFC1832</t>
  </si>
  <si>
    <t>Terrell Salmon WILDLIFE And FISHERIES BIOLOGY GL Only</t>
  </si>
  <si>
    <t>GLACHE1831</t>
  </si>
  <si>
    <t>Katherine Conger HUMAN ECOLOGY GL Only</t>
  </si>
  <si>
    <t>GLMEPM1830</t>
  </si>
  <si>
    <t>Carol Stanford MED Public Health Sciences GL Only</t>
  </si>
  <si>
    <t>GLAPPA1829</t>
  </si>
  <si>
    <t>Bryce Falk PLANT PATHOLOGY GL Only</t>
  </si>
  <si>
    <t>GLECSE1828</t>
  </si>
  <si>
    <t>Dipak Ghosal ENGR COMPUTER SCIENCE GL Only</t>
  </si>
  <si>
    <t>GLMANS1827</t>
  </si>
  <si>
    <t>Norma Klein MED Anesth And Pain Medicine GL Only</t>
  </si>
  <si>
    <t>GLBNPB1826</t>
  </si>
  <si>
    <t>Brian Mulloney NEURO PHYSIO And BEHAVIOR GL Only</t>
  </si>
  <si>
    <t>GLMPED1825</t>
  </si>
  <si>
    <t>Jennifer Plant MED Pediatrics GL Only</t>
  </si>
  <si>
    <t>GLMRAD1824</t>
  </si>
  <si>
    <t>Francesca Ontell MED Radiology GL Only</t>
  </si>
  <si>
    <t>GLACHE1823</t>
  </si>
  <si>
    <t>Eric Chu HUMAN ECOLOGY GL Only</t>
  </si>
  <si>
    <t>GLMPSY1822</t>
  </si>
  <si>
    <t>Francis Lu MED Psychiatry And Behav Sci GL Only</t>
  </si>
  <si>
    <t>GLMPED1821</t>
  </si>
  <si>
    <t>Trent Wise MED Pediatrics GL Only</t>
  </si>
  <si>
    <t>GLLPHY1820</t>
  </si>
  <si>
    <t>Markus Luty PHYSICS GL Only</t>
  </si>
  <si>
    <t>GLMOBG1818</t>
  </si>
  <si>
    <t>Parampal Gill MED Obstetrics And Gynecology GL Only</t>
  </si>
  <si>
    <t>GLLCOM1817</t>
  </si>
  <si>
    <t>Brenda Schildgen COMPARATIVE LITERATURE GL Only</t>
  </si>
  <si>
    <t>GLAANS1815</t>
  </si>
  <si>
    <t>Steven Berry ANIMAL SCIENCE GL Only</t>
  </si>
  <si>
    <t>GLLEAL1814</t>
  </si>
  <si>
    <t>Michael Foster EAST ASIAN LANG And CULTURES GL Only</t>
  </si>
  <si>
    <t>GLMINT1813</t>
  </si>
  <si>
    <t>Usman Javed MED Internal Medicine GL Only</t>
  </si>
  <si>
    <t>GLAARE1812</t>
  </si>
  <si>
    <t>Yeganeh Farzin AG And RESOURCE ECONOMICS GL Only</t>
  </si>
  <si>
    <t>GLLCLA1811</t>
  </si>
  <si>
    <t>W Thompson CLASSICS GL Only</t>
  </si>
  <si>
    <t>GLMORT1810</t>
  </si>
  <si>
    <t>Joel Lerman MED Orthopaedic Surgery GL Only</t>
  </si>
  <si>
    <t>GLNURS1809</t>
  </si>
  <si>
    <t>Jill Joseph School of Nursing GL Only</t>
  </si>
  <si>
    <t>GLBPLB1808</t>
  </si>
  <si>
    <t>Andrew Groover PLANT BIOLOGY GL Only</t>
  </si>
  <si>
    <t>GLIMRH1807</t>
  </si>
  <si>
    <t>Stanley Naguwa MED Int Med Rheumatology GL Only</t>
  </si>
  <si>
    <t>GLAPLS1806</t>
  </si>
  <si>
    <t>Gail Taylor PLANT SCIENCES GL Only</t>
  </si>
  <si>
    <t>GLIMID1805</t>
  </si>
  <si>
    <t>Bennett Penn MED Int Med Infectious Dis GL Only</t>
  </si>
  <si>
    <t>GLMINT1804</t>
  </si>
  <si>
    <t>Ruth Lawrence MED Internal Medicine GL Only</t>
  </si>
  <si>
    <t>GLAANS1803</t>
  </si>
  <si>
    <t>Roberto Sainz ANIMAL SCIENCE GL Only</t>
  </si>
  <si>
    <t>GLAANS1802</t>
  </si>
  <si>
    <t>E Price ANIMAL SCIENCE GL Only</t>
  </si>
  <si>
    <t>GLIMGM1801</t>
  </si>
  <si>
    <t>Jorge Garcia MED Int Med Genl Medicine GL Only</t>
  </si>
  <si>
    <t>GLANUT1800</t>
  </si>
  <si>
    <t>Bo Lonnerdal NUTRITION GL Only</t>
  </si>
  <si>
    <t>GLUGED1799</t>
  </si>
  <si>
    <t>Gail Martinez UNDERGRADUATE EDUCATION GL Only</t>
  </si>
  <si>
    <t>GLMPMR1798</t>
  </si>
  <si>
    <t>Ernest Johnson MED Physical Medicine And Rehab GL Only</t>
  </si>
  <si>
    <t>GLMOPH1797</t>
  </si>
  <si>
    <t>Mary Ohara MED Eye Center GL Only</t>
  </si>
  <si>
    <t>GLLUWP1796</t>
  </si>
  <si>
    <t>Donald Meisenheimer UNIVERSITY WRITING PROGRAM GL Only</t>
  </si>
  <si>
    <t>GLBNPB1795</t>
  </si>
  <si>
    <t>Diasynou Fioravante NEURO PHYSIO And BEHAVIOR GL Only</t>
  </si>
  <si>
    <t>GLAFST1794</t>
  </si>
  <si>
    <t>Erin Dicaprio FOOD SCIENCE And TECHNOLOGY GL Only</t>
  </si>
  <si>
    <t>GLMPED1793</t>
  </si>
  <si>
    <t>Rosa Rodriguez MED Pediatrics GL Only</t>
  </si>
  <si>
    <t>GLAWFC1792</t>
  </si>
  <si>
    <t>E Fitzhugh WILDLIFE And FISHERIES BIOLOGY GL Only</t>
  </si>
  <si>
    <t>GLMOBG1791</t>
  </si>
  <si>
    <t>Jocylen Glassberg MED Obstetrics And Gynecology GL Only</t>
  </si>
  <si>
    <t>GLLMAT1790</t>
  </si>
  <si>
    <t>Adam Jacob MATHEMATICS GL Only</t>
  </si>
  <si>
    <t>GLMANS1789</t>
  </si>
  <si>
    <t>Timothy Tautz MED Anesth And Pain Medicine GL Only</t>
  </si>
  <si>
    <t>GLMNEU1788</t>
  </si>
  <si>
    <t>Shannon Liang MED Neurology GL Only</t>
  </si>
  <si>
    <t>GLMPAT1787</t>
  </si>
  <si>
    <t>James Chan MED Pathology And Lab Medicine GL Only</t>
  </si>
  <si>
    <t>GLIMGM1786</t>
  </si>
  <si>
    <t>Erin Sanchez MED Int Med Genl Medicine GL Only</t>
  </si>
  <si>
    <t>GLMPED1785</t>
  </si>
  <si>
    <t>Katrin Mattern Baxter MED Pediatrics GL Only</t>
  </si>
  <si>
    <t>GLLHIS1784</t>
  </si>
  <si>
    <t>Manfred Fleischer HISTORY GL Only</t>
  </si>
  <si>
    <t>GLLMAT1783</t>
  </si>
  <si>
    <t>Elbridge Puckett MATHEMATICS GL Only</t>
  </si>
  <si>
    <t>GLLPHY1782</t>
  </si>
  <si>
    <t>Richard Lander PHYSICS GL Only</t>
  </si>
  <si>
    <t>GLMERM1781</t>
  </si>
  <si>
    <t>Aman Parikh MED Emergency Medicine GL Only</t>
  </si>
  <si>
    <t>GLEECE1780</t>
  </si>
  <si>
    <t>Hooman Rashtian ELECT And COMP ENGR GL Only</t>
  </si>
  <si>
    <t>GLAPLS1779</t>
  </si>
  <si>
    <t>J Paul PLANT SCIENCES GL Only</t>
  </si>
  <si>
    <t>GLEECE1778</t>
  </si>
  <si>
    <t>Tien Hsia ELECT And COMP ENGR GL Only</t>
  </si>
  <si>
    <t>GLNURS1777</t>
  </si>
  <si>
    <t>Deborah Greenwood School of Nursing GL Only</t>
  </si>
  <si>
    <t>GLLIBR1776</t>
  </si>
  <si>
    <t>Daryl Morrison UCDLIBRARY GL Only</t>
  </si>
  <si>
    <t>GLMARO1775</t>
  </si>
  <si>
    <t>Kathleen Legarza MED Radiation Oncology GL Only</t>
  </si>
  <si>
    <t>GLMEPM1774</t>
  </si>
  <si>
    <t>Lihong Qi MED Public Health Sciences GL Only</t>
  </si>
  <si>
    <t>GLMDER1773</t>
  </si>
  <si>
    <t>Samuel Hwang MED Dermatology GL Only</t>
  </si>
  <si>
    <t>GLVVME1772</t>
  </si>
  <si>
    <t>Christine Johnson VM MEDICINE And EPIDEMIOLOGY GL Only</t>
  </si>
  <si>
    <t>GLAVIT1771</t>
  </si>
  <si>
    <t>Matthew Fidelibus VITICULTURE And ENOLOGY GL Only</t>
  </si>
  <si>
    <t>GLMOPH1770</t>
  </si>
  <si>
    <t>Daniel Lee MED Eye Center GL Only</t>
  </si>
  <si>
    <t>GLIMRH1769</t>
  </si>
  <si>
    <t>Koichi Tsuneyama MED Int Med Rheumatology GL Only</t>
  </si>
  <si>
    <t>GLLHIS1768</t>
  </si>
  <si>
    <t>Thomas Holloway HISTORY GL Only</t>
  </si>
  <si>
    <t>GLMOPH1767</t>
  </si>
  <si>
    <t>Vivian Lien MED Eye Center GL Only</t>
  </si>
  <si>
    <t>GLMANS1766</t>
  </si>
  <si>
    <t>David Copenhaver MED Anesth And Pain Medicine GL Only</t>
  </si>
  <si>
    <t>GLLPHI1765</t>
  </si>
  <si>
    <t>Michael Jubien PHILOSOPHY GL Only</t>
  </si>
  <si>
    <t>GLMPSY1764</t>
  </si>
  <si>
    <t>Nathan Fairman MED Psychiatry And Behav Sci GL Only</t>
  </si>
  <si>
    <t>GLEMAE1763</t>
  </si>
  <si>
    <t>Jean Jacques Chattot MECHANICAL And AEROSPACE ENGR GL Only</t>
  </si>
  <si>
    <t>GLIMHP1762</t>
  </si>
  <si>
    <t>Shaheen T Najafi MED Int Med Hospitalist GL Only</t>
  </si>
  <si>
    <t>GLLUWP1761</t>
  </si>
  <si>
    <t>Nathaniel Williams UNIVERSITY WRITING PROGRAM GL Only</t>
  </si>
  <si>
    <t>GLAVIT1760</t>
  </si>
  <si>
    <t>Benjamen Montpetit VITICULTURE And ENOLOGY GL Only</t>
  </si>
  <si>
    <t>GLMSUR1759</t>
  </si>
  <si>
    <t>Hazem Shamseddeen MED Surgery GL Only</t>
  </si>
  <si>
    <t>GLMNEU1758</t>
  </si>
  <si>
    <t>Boryana Stamova MED Neurology GL Only</t>
  </si>
  <si>
    <t>GLMEPM1757</t>
  </si>
  <si>
    <t>Seleda Williams MED Public Health Sciences GL Only</t>
  </si>
  <si>
    <t>GLVVSR1756</t>
  </si>
  <si>
    <t>Bruno Pypendop VM SURGRAD SCIENCE GL Only</t>
  </si>
  <si>
    <t>GLLPOL1755</t>
  </si>
  <si>
    <t>John Gates POLITICAL SCIENCE GL Only</t>
  </si>
  <si>
    <t>GLMOPH1754</t>
  </si>
  <si>
    <t>Min Zhao MED Eye Center GL Only</t>
  </si>
  <si>
    <t>GLMPAT1753</t>
  </si>
  <si>
    <t>John Bishop MED Pathology And Lab Medicine GL Only</t>
  </si>
  <si>
    <t>GLACHE1752</t>
  </si>
  <si>
    <t>Patsy Owens HUMAN ECOLOGY GL Only</t>
  </si>
  <si>
    <t>GLMSUR1751</t>
  </si>
  <si>
    <t>John Osborn MED Surgery GL Only</t>
  </si>
  <si>
    <t>GLMPAT1750</t>
  </si>
  <si>
    <t>Grace Monis MED Pathology And Lab Medicine GL Only</t>
  </si>
  <si>
    <t>GLMORT1749</t>
  </si>
  <si>
    <t>Debra Templeton MED Orthopaedic Surgery GL Only</t>
  </si>
  <si>
    <t>GLEMAE1748</t>
  </si>
  <si>
    <t>James Baughn MECHANICAL And AEROSPACE ENGR GL Only</t>
  </si>
  <si>
    <t>GLVHFS1747</t>
  </si>
  <si>
    <t>Kathy Kurth CA ANIMAL HLTH And FOOD SAFETY LAB GL Only</t>
  </si>
  <si>
    <t>GLVHFS1746</t>
  </si>
  <si>
    <t>KRIS CLOTHIER CA ANIMAL HLTH And FOOD SAFETY LAB GL Only</t>
  </si>
  <si>
    <t>GLMFCM1745</t>
  </si>
  <si>
    <t>Rakhshi Khan MED Family And Community Med GL Only</t>
  </si>
  <si>
    <t>GLMINT1744</t>
  </si>
  <si>
    <t>Joseph Silva MED Internal Medicine GL Only</t>
  </si>
  <si>
    <t>GLBMCB1743</t>
  </si>
  <si>
    <t>S Chaykin MOLECULAR And CELLULAR BIO GL Only</t>
  </si>
  <si>
    <t>GLLANT1742</t>
  </si>
  <si>
    <t>H Mchenry ANTHROPOLOGY GL Only</t>
  </si>
  <si>
    <t>GLIMRH1741</t>
  </si>
  <si>
    <t>Patrick Carroll MED Int Med Rheumatology GL Only</t>
  </si>
  <si>
    <t>GLLLIN1740</t>
  </si>
  <si>
    <t>Robert Bayley LINGUISTICS GL Only</t>
  </si>
  <si>
    <t>GLLDES1739</t>
  </si>
  <si>
    <t>Marc Ishisaka Nolfi DEPARTMENT OF DESIGN GL Only</t>
  </si>
  <si>
    <t>GLVPMI1738</t>
  </si>
  <si>
    <t>Denise M Imai Leonard VM PATHOLOGY MICRO And IMMUN GL Only</t>
  </si>
  <si>
    <t>GLIMHO1737</t>
  </si>
  <si>
    <t>David Gandara MED Int Med HEMONC GL Only</t>
  </si>
  <si>
    <t>GLAETX1736</t>
  </si>
  <si>
    <t>D Crosby ENVIRONMENTAL TOXICOLOGY GL Only</t>
  </si>
  <si>
    <t>GLMPSY1735</t>
  </si>
  <si>
    <t>James Bourgeois MED Psychiatry And Behav Sci GL Only</t>
  </si>
  <si>
    <t>GLGSM11734</t>
  </si>
  <si>
    <t>Elizabeth Pontikes GRADUATE SCHOOL OF MANAGEMENT GL Only</t>
  </si>
  <si>
    <t>GLLUWP1733</t>
  </si>
  <si>
    <t>Lucia Gonzalez UNIVERSITY WRITING PROGRAM GL Only</t>
  </si>
  <si>
    <t>GLLLAW1732</t>
  </si>
  <si>
    <t>Evelyn Lewis SCHOOL OF LAW GL Only</t>
  </si>
  <si>
    <t>GLLENL1731</t>
  </si>
  <si>
    <t>Tiffany Werth ENGLISH GL Only</t>
  </si>
  <si>
    <t>GLMMIC1730</t>
  </si>
  <si>
    <t>Andreas Baumler MED Medical Microbiology And Imm GL Only</t>
  </si>
  <si>
    <t>GLMOPH1729</t>
  </si>
  <si>
    <t>Glenn Yiu MED Eye Center GL Only</t>
  </si>
  <si>
    <t>GLAPLS1728</t>
  </si>
  <si>
    <t>Gurdev Khush PLANT SCIENCES GL Only</t>
  </si>
  <si>
    <t>GLVVME1727</t>
  </si>
  <si>
    <t>Laurie Brignolo VM MEDICINE And EPIDEMIOLOGY GL Only</t>
  </si>
  <si>
    <t>GLMPED1726</t>
  </si>
  <si>
    <t>Laura Kair MED Pediatrics GL Only</t>
  </si>
  <si>
    <t>GLMEPM1725</t>
  </si>
  <si>
    <t>Arti Parikh Patel MED Public Health Sciences GL Only</t>
  </si>
  <si>
    <t>GLMOPH1724</t>
  </si>
  <si>
    <t>Esther Kim MED Eye Center GL Only</t>
  </si>
  <si>
    <t>GLLUWP1723</t>
  </si>
  <si>
    <t>Brad Henderson UNIVERSITY WRITING PROGRAM GL Only</t>
  </si>
  <si>
    <t>GLMPSY1722</t>
  </si>
  <si>
    <t>Gordon Jensen MED Psychiatry And Behav Sci GL Only</t>
  </si>
  <si>
    <t>GLLPSC1721</t>
  </si>
  <si>
    <t>Simona Ghetti PSYCHOLOGY GL Only</t>
  </si>
  <si>
    <t>GLEMAE1720</t>
  </si>
  <si>
    <t>Wolfgang Kollmann MECHANICAL And AEROSPACE ENGR GL Only</t>
  </si>
  <si>
    <t>GLBMCB1719</t>
  </si>
  <si>
    <t>John Kiger MOLECULAR And CELLULAR BIO GL Only</t>
  </si>
  <si>
    <t>GLACHE1718</t>
  </si>
  <si>
    <t>Keith Taylor HUMAN ECOLOGY GL Only</t>
  </si>
  <si>
    <t>GLLANT1717</t>
  </si>
  <si>
    <t>James Smith ANTHROPOLOGY GL Only</t>
  </si>
  <si>
    <t>GLIMGM1716</t>
  </si>
  <si>
    <t>Stephen Henry MED Int Med Genl Medicine GL Only</t>
  </si>
  <si>
    <t>GLALAW1715</t>
  </si>
  <si>
    <t>Wesley Wallender LAND AIR And WATER RESOURCES GL Only</t>
  </si>
  <si>
    <t>GLBPLB1714</t>
  </si>
  <si>
    <t>Savithramma Dinesh Kumar PLANT BIOLOGY GL Only</t>
  </si>
  <si>
    <t>GLMORT1713</t>
  </si>
  <si>
    <t>Michelle James MED Orthopaedic Surgery GL Only</t>
  </si>
  <si>
    <t>GLMPED1712</t>
  </si>
  <si>
    <t>Ulfat Shaikh MED Pediatrics GL Only</t>
  </si>
  <si>
    <t>GLMERM1711</t>
  </si>
  <si>
    <t>Sarah Zwehl Burke MED Emergency Medicine GL Only</t>
  </si>
  <si>
    <t>GLLENL1710</t>
  </si>
  <si>
    <t>Carl G Stahmer ENGLISH GL Only</t>
  </si>
  <si>
    <t>GLMFCM1709</t>
  </si>
  <si>
    <t>Kathleen S Kearns MED Family And Community Med GL Only</t>
  </si>
  <si>
    <t>GLLCOM1708</t>
  </si>
  <si>
    <t>Donna Reed COMPARATIVE LITERATURE GL Only</t>
  </si>
  <si>
    <t>GLLPSC1707</t>
  </si>
  <si>
    <t>Erie D Boorman PSYCHOLOGY GL Only</t>
  </si>
  <si>
    <t>GLECSE1706</t>
  </si>
  <si>
    <t>Prasant Mohapatra ENGR COMPUTER SCIENCE GL Only</t>
  </si>
  <si>
    <t>GLLMAT1705</t>
  </si>
  <si>
    <t>R Glauz MATHEMATICS GL Only</t>
  </si>
  <si>
    <t>GLLUWP1704</t>
  </si>
  <si>
    <t>Dale Flynn UNIVERSITY WRITING PROGRAM GL Only</t>
  </si>
  <si>
    <t>GLIMGM1703</t>
  </si>
  <si>
    <t>Richard Kravitz MED Int Med Genl Medicine GL Only</t>
  </si>
  <si>
    <t>GLBMCB1702</t>
  </si>
  <si>
    <t>Edmund Powers MOLECULAR And CELLULAR BIO GL Only</t>
  </si>
  <si>
    <t>GLMDER1701</t>
  </si>
  <si>
    <t>Maxwell Fung MED Dermatology GL Only</t>
  </si>
  <si>
    <t>GLGSM11700</t>
  </si>
  <si>
    <t>Ashwin Aravindakshan GRADUATE SCHOOL OF MANAGEMENT GL Only</t>
  </si>
  <si>
    <t>GLLCHE1699</t>
  </si>
  <si>
    <t>George Zweifel CHEMISTRY GL Only</t>
  </si>
  <si>
    <t>GLGSM11698</t>
  </si>
  <si>
    <t>Michael Maher GRADUATE SCHOOL OF MANAGEMENT GL Only</t>
  </si>
  <si>
    <t>GLAPLS1697</t>
  </si>
  <si>
    <t>R Breidenbach PLANT SCIENCES GL Only</t>
  </si>
  <si>
    <t>GLACHE1696</t>
  </si>
  <si>
    <t>Clare Cannon HUMAN ECOLOGY GL Only</t>
  </si>
  <si>
    <t>GLLENL1695</t>
  </si>
  <si>
    <t>Karl Zender ENGLISH GL Only</t>
  </si>
  <si>
    <t>GLMHPH1694</t>
  </si>
  <si>
    <t>R Smith MED Physiology And Membrane Biol GL Only</t>
  </si>
  <si>
    <t>GLVVME1693</t>
  </si>
  <si>
    <t>Beatriz Martinez Lopez VM MEDICINE And EPIDEMIOLOGY GL Only</t>
  </si>
  <si>
    <t>GLLDES1692</t>
  </si>
  <si>
    <t>William Mead DEPARTMENT OF DESIGN GL Only</t>
  </si>
  <si>
    <t>GLLCOM1691</t>
  </si>
  <si>
    <t>Michael Subialka COMPARATIVE LITERATURE GL Only</t>
  </si>
  <si>
    <t>GLLSAP1690</t>
  </si>
  <si>
    <t>H Verani SPANISH And PORTUGUESE GL Only</t>
  </si>
  <si>
    <t>GLAFST1689</t>
  </si>
  <si>
    <t>Daniela Barile FOOD SCIENCE And TECHNOLOGY GL Only</t>
  </si>
  <si>
    <t>GLMPSY1688</t>
  </si>
  <si>
    <t>Katherine Warburton MED Psychiatry And Behav Sci GL Only</t>
  </si>
  <si>
    <t>GLLLAW1687</t>
  </si>
  <si>
    <t>Kelly Behre SCHOOL OF LAW GL Only</t>
  </si>
  <si>
    <t>GLAVIT1686</t>
  </si>
  <si>
    <t>Michael Walker VITICULTURE And ENOLOGY GL Only</t>
  </si>
  <si>
    <t>GLLPSC1685</t>
  </si>
  <si>
    <t>Yuko Munakata PSYCHOLOGY GL Only</t>
  </si>
  <si>
    <t>GLLPHY1684</t>
  </si>
  <si>
    <t>Andreas Albrecht PHYSICS GL Only</t>
  </si>
  <si>
    <t>GLMOTO1683</t>
  </si>
  <si>
    <t>Johnathon Anderson MED Otolaryngology GL Only</t>
  </si>
  <si>
    <t>GLLSTA1682</t>
  </si>
  <si>
    <t>Prabir Burman STATISTICS GL Only</t>
  </si>
  <si>
    <t>GLLGSW1681</t>
  </si>
  <si>
    <t>Elizabeth Constable GENDERSEXUALITY WOMENSSTUDIES GL Only</t>
  </si>
  <si>
    <t>GLLECN1680</t>
  </si>
  <si>
    <t>Ina Simonovska ECONOMICS GL Only</t>
  </si>
  <si>
    <t>GLMPED1679</t>
  </si>
  <si>
    <t>Maria N Martins MED Pediatrics GL Only</t>
  </si>
  <si>
    <t>GLMOBG1678</t>
  </si>
  <si>
    <t>Nancy Nguyen MED Obstetrics And Gynecology GL Only</t>
  </si>
  <si>
    <t>GLLCMN1677</t>
  </si>
  <si>
    <t>Wang Liao COMMUNICATION GL Only</t>
  </si>
  <si>
    <t>GLLENL1676</t>
  </si>
  <si>
    <t>Gregory Dobbins ENGLISH GL Only</t>
  </si>
  <si>
    <t>GLMRAD1675</t>
  </si>
  <si>
    <t>Marijo Gillen MED Radiology GL Only</t>
  </si>
  <si>
    <t>GLLLAW1674</t>
  </si>
  <si>
    <t>Margaret Johns SCHOOL OF LAW GL Only</t>
  </si>
  <si>
    <t>GLADES1673</t>
  </si>
  <si>
    <t>James Thorne ENVIRONMENTAL SCIENCE And POLICY GL Only</t>
  </si>
  <si>
    <t>GLAVIT1672</t>
  </si>
  <si>
    <t>Douglas Adams VITICULTURE And ENOLOGY GL Only</t>
  </si>
  <si>
    <t>GLLLAW1671</t>
  </si>
  <si>
    <t>Elizabeth Joh SCHOOL OF LAW GL Only</t>
  </si>
  <si>
    <t>GLMPED1670</t>
  </si>
  <si>
    <t>Linda Eldred MED Pediatrics GL Only</t>
  </si>
  <si>
    <t>GLMHPH1669</t>
  </si>
  <si>
    <t>Steven Anderson MED Physiology And Membrane Biol GL Only</t>
  </si>
  <si>
    <t>GLLGAR1668</t>
  </si>
  <si>
    <t>Charles Gallant GERMAN And RUSSIAN GL Only</t>
  </si>
  <si>
    <t>GLVHFS1667</t>
  </si>
  <si>
    <t>Simone Stoute CA ANIMAL HLTH And FOOD SAFETY LAB GL Only</t>
  </si>
  <si>
    <t>GLIMGI1666</t>
  </si>
  <si>
    <t>Asha Cogdill MED Int Med Gastroenterology GL Only</t>
  </si>
  <si>
    <t>GLIMCA1665</t>
  </si>
  <si>
    <t>Manoj Kesarwani MED INT MED CARDIOLOGY GL Only</t>
  </si>
  <si>
    <t>GLMDER1664</t>
  </si>
  <si>
    <t>Emanual Maverakis MED Dermatology GL Only</t>
  </si>
  <si>
    <t>GLMOBG1663</t>
  </si>
  <si>
    <t>A Lerner MED Obstetrics And Gynecology GL Only</t>
  </si>
  <si>
    <t>GLLLAW1662</t>
  </si>
  <si>
    <t>John Mckinsey SCHOOL OF LAW GL Only</t>
  </si>
  <si>
    <t>GLLCHI1661</t>
  </si>
  <si>
    <t>Clarissa Rojas CHICANO STUDIES GL Only</t>
  </si>
  <si>
    <t>GLDEDU1660</t>
  </si>
  <si>
    <t>Barbara Goldman EDUCATION GL Only</t>
  </si>
  <si>
    <t>GLIMRH1659</t>
  </si>
  <si>
    <t>Bruce Ryhal MED Int Med Rheumatology GL Only</t>
  </si>
  <si>
    <t>GLDEDU1658</t>
  </si>
  <si>
    <t>Harold Levine EDUCATION GL Only</t>
  </si>
  <si>
    <t>GLLLAW1657</t>
  </si>
  <si>
    <t>Amagda Perez SCHOOL OF LAW GL Only</t>
  </si>
  <si>
    <t>GLIMCA1656</t>
  </si>
  <si>
    <t>Ian Chan MED INT MED CARDIOLOGY GL Only</t>
  </si>
  <si>
    <t>GLMRAD1655</t>
  </si>
  <si>
    <t>Michael Corwin MED Radiology GL Only</t>
  </si>
  <si>
    <t>GLMARO1654</t>
  </si>
  <si>
    <t>Megan Daly MED Radiation Oncology GL Only</t>
  </si>
  <si>
    <t>GLAPLS1653</t>
  </si>
  <si>
    <t>Brian Bailey PLANT SCIENCES GL Only</t>
  </si>
  <si>
    <t>GLLMAT1652</t>
  </si>
  <si>
    <t>Kurt Kreith MATHEMATICS GL Only</t>
  </si>
  <si>
    <t>GLLMSA1651</t>
  </si>
  <si>
    <t>Navid Saberi Najafi MIDDLE EAST SOUTH ASIA PROGRAM GL Only</t>
  </si>
  <si>
    <t>GLLPSC1650</t>
  </si>
  <si>
    <t>Steven Luck PSYCHOLOGY GL Only</t>
  </si>
  <si>
    <t>GLMNSG1649</t>
  </si>
  <si>
    <t>Lara Zimmermann MED Neurological Surgery GL Only</t>
  </si>
  <si>
    <t>GLMERM1648</t>
  </si>
  <si>
    <t>Hollis Hopkins MED Emergency Medicine GL Only</t>
  </si>
  <si>
    <t>GLLCHE1647</t>
  </si>
  <si>
    <t>Sarah Lievens CHEMISTRY GL Only</t>
  </si>
  <si>
    <t>GLLPHY1646</t>
  </si>
  <si>
    <t>Douglas Mccolm PHYSICS GL Only</t>
  </si>
  <si>
    <t>GLVVME1645</t>
  </si>
  <si>
    <t>Jonathan Dear VM MEDICINE And EPIDEMIOLOGY GL Only</t>
  </si>
  <si>
    <t>GLECEE1644</t>
  </si>
  <si>
    <t>Frank Loge CIVIL And ENVIRONMENTAL ENGR GL Only</t>
  </si>
  <si>
    <t>GLAPPA1643</t>
  </si>
  <si>
    <t>Douglas Cook PLANT PATHOLOGY GL Only</t>
  </si>
  <si>
    <t>GLECHM1642</t>
  </si>
  <si>
    <t>Ricardo Castro MATERIALS SCIENCE And ENGINEERING GL Only</t>
  </si>
  <si>
    <t>GLABAE1641</t>
  </si>
  <si>
    <t>Martha Stiles BIOLOGICAL And AG ENGINEERING GL Only</t>
  </si>
  <si>
    <t>GLLGAR1640</t>
  </si>
  <si>
    <t>Elisabeth Krimmer GERMAN And RUSSIAN GL Only</t>
  </si>
  <si>
    <t>GLLGAR1639</t>
  </si>
  <si>
    <t>Kirsten Harjes GERMAN And RUSSIAN GL Only</t>
  </si>
  <si>
    <t>GLMPED1638</t>
  </si>
  <si>
    <t>Maria Norma Banez MED Pediatrics GL Only</t>
  </si>
  <si>
    <t>GLIMPM1637</t>
  </si>
  <si>
    <t>Tzipora Goldkorn MED Int Med Pulmonary GL Only</t>
  </si>
  <si>
    <t>GLBEVE1636</t>
  </si>
  <si>
    <t>Brian Gaylord EVOLUTION And ECOLOGY GL Only</t>
  </si>
  <si>
    <t>GLALAW1635</t>
  </si>
  <si>
    <t>Xia Zhu Barker LAND AIR And WATER RESOURCES GL Only</t>
  </si>
  <si>
    <t>GLALAW1634</t>
  </si>
  <si>
    <t>Paul A Ullrich LAND AIR And WATER RESOURCES GL Only</t>
  </si>
  <si>
    <t>GLAPLS1633</t>
  </si>
  <si>
    <t>Theodore Dejong PLANT SCIENCES GL Only</t>
  </si>
  <si>
    <t>GLEBME1632</t>
  </si>
  <si>
    <t>Cheemeng Tan BIOMEDICAL ENGINEERING GL Only</t>
  </si>
  <si>
    <t>GLLUWP1631</t>
  </si>
  <si>
    <t>Catherine Hatzakos UNIVERSITY WRITING PROGRAM GL Only</t>
  </si>
  <si>
    <t>GLAWFC1630</t>
  </si>
  <si>
    <t>Louis Botsford WILDLIFE And FISHERIES BIOLOGY GL Only</t>
  </si>
  <si>
    <t>GLLPSC1629</t>
  </si>
  <si>
    <t>Kristin Lagattuta PSYCHOLOGY GL Only</t>
  </si>
  <si>
    <t>GLMOTO1628</t>
  </si>
  <si>
    <t>Robert Kelleher MED Otolaryngology GL Only</t>
  </si>
  <si>
    <t>GLMPSY1627</t>
  </si>
  <si>
    <t>David Hessl MED Psychiatry And Behav Sci GL Only</t>
  </si>
  <si>
    <t>GLLPSC1626</t>
  </si>
  <si>
    <t>Robert Post PSYCHOLOGY GL Only</t>
  </si>
  <si>
    <t>GLAPLS1625</t>
  </si>
  <si>
    <t>Vern Marble PLANT SCIENCES GL Only</t>
  </si>
  <si>
    <t>GLEMAE1624</t>
  </si>
  <si>
    <t>Barbara Linke MECHANICAL And AEROSPACE ENGR GL Only</t>
  </si>
  <si>
    <t>GLVVMB1623</t>
  </si>
  <si>
    <t>Isaac Pessah VM MOLECULAR BIO SCIENCES GL Only</t>
  </si>
  <si>
    <t>GLVVMB1622</t>
  </si>
  <si>
    <t>Pamela Lein VM MOLECULAR BIO SCIENCES GL Only</t>
  </si>
  <si>
    <t>GLLCMN1621</t>
  </si>
  <si>
    <t>Virginia Hamilton COMMUNICATION GL Only</t>
  </si>
  <si>
    <t>GLLSTA1620</t>
  </si>
  <si>
    <t>James Sharpnack STATISTICS GL Only</t>
  </si>
  <si>
    <t>GLEECE1619</t>
  </si>
  <si>
    <t>Linda Katehi Tseregounis ELECT And COMP ENGR GL Only</t>
  </si>
  <si>
    <t>GLAFST1618</t>
  </si>
  <si>
    <t>Luxin Wang FOOD SCIENCE And TECHNOLOGY GL Only</t>
  </si>
  <si>
    <t>GLMFCM1617</t>
  </si>
  <si>
    <t>Sara E Dougherty MED Family And Community Med GL Only</t>
  </si>
  <si>
    <t>GLMPED1616</t>
  </si>
  <si>
    <t>Robert Byrd MED Pediatrics GL Only</t>
  </si>
  <si>
    <t>GLMPAT1615</t>
  </si>
  <si>
    <t>Katherine Raven MED Pathology And Lab Medicine GL Only</t>
  </si>
  <si>
    <t>GLLHIS1614</t>
  </si>
  <si>
    <t>Corrie Decker HISTORY GL Only</t>
  </si>
  <si>
    <t>GLAANS1613</t>
  </si>
  <si>
    <t>Jason Watters ANIMAL SCIENCE GL Only</t>
  </si>
  <si>
    <t>GLMMIC1612</t>
  </si>
  <si>
    <t>Loubna Rothenburg MED Medical Microbiology And Imm GL Only</t>
  </si>
  <si>
    <t>GLMSUR1611</t>
  </si>
  <si>
    <t>Christoph Troppmann MED Surgery GL Only</t>
  </si>
  <si>
    <t>GLMBIO1610</t>
  </si>
  <si>
    <t>Michael Saxton MED Biochem And Molecular Med GL Only</t>
  </si>
  <si>
    <t>GLAETX1609</t>
  </si>
  <si>
    <t>Michael Stimmann ENVIRONMENTAL TOXICOLOGY GL Only</t>
  </si>
  <si>
    <t>GLMBIO1608</t>
  </si>
  <si>
    <t>Luis Carvajal Carmona MED Biochem And Molecular Med GL Only</t>
  </si>
  <si>
    <t>GLLPHY1607</t>
  </si>
  <si>
    <t>James Draper PHYSICS GL Only</t>
  </si>
  <si>
    <t>GLBMCB1606</t>
  </si>
  <si>
    <t>Gerald Quon MOLECULAR And CELLULAR BIO GL Only</t>
  </si>
  <si>
    <t>GLLMAT1605</t>
  </si>
  <si>
    <t>Steve Shkoller MATHEMATICS GL Only</t>
  </si>
  <si>
    <t>GLMERM1604</t>
  </si>
  <si>
    <t>Lisa Mills MED Emergency Medicine GL Only</t>
  </si>
  <si>
    <t>GLMINT1603</t>
  </si>
  <si>
    <t>Lisa Yi Mei Ho MED Internal Medicine GL Only</t>
  </si>
  <si>
    <t>GLMPSY1602</t>
  </si>
  <si>
    <t>Thomas Anders MED Psychiatry And Behav Sci GL Only</t>
  </si>
  <si>
    <t>GLMADM1601</t>
  </si>
  <si>
    <t>Rosie Boparai MED Deans Office GL Only</t>
  </si>
  <si>
    <t>GLEECE1600</t>
  </si>
  <si>
    <t>Gary Ford ELECT And COMP ENGR GL Only</t>
  </si>
  <si>
    <t>GLLLAW1599</t>
  </si>
  <si>
    <t>George S Grossman SCHOOL OF LAW GL Only</t>
  </si>
  <si>
    <t>GLECEE1598</t>
  </si>
  <si>
    <t>Holly Oldroyd CIVIL And ENVIRONMENTAL ENGR GL Only</t>
  </si>
  <si>
    <t>GLMRAD1597</t>
  </si>
  <si>
    <t>Lotfi Hacein Bey MED Radiology GL Only</t>
  </si>
  <si>
    <t>GLABAE1596</t>
  </si>
  <si>
    <t>Zhiliang Fan BIOLOGICAL And AG ENGINEERING GL Only</t>
  </si>
  <si>
    <t>GLMFCM1595</t>
  </si>
  <si>
    <t>Howard Coren MED Family And Community Med GL Only</t>
  </si>
  <si>
    <t>GLLCHE1594</t>
  </si>
  <si>
    <t>Susan Kauzlarich CHEMISTRY GL Only</t>
  </si>
  <si>
    <t>GLMORT1593</t>
  </si>
  <si>
    <t>Gregory Lundeen MED Orthopaedic Surgery GL Only</t>
  </si>
  <si>
    <t>GLEMAE1592</t>
  </si>
  <si>
    <t>Andrew Frank MECHANICAL And AEROSPACE ENGR GL Only</t>
  </si>
  <si>
    <t>GLADNO1591</t>
  </si>
  <si>
    <t>Mark Van Horn AGR And ENV SCI DEANS OFFICE GL Only</t>
  </si>
  <si>
    <t>GLECSE1590</t>
  </si>
  <si>
    <t>Karl Levitt ENGR COMPUTER SCIENCE GL Only</t>
  </si>
  <si>
    <t>GLLPHY1589</t>
  </si>
  <si>
    <t>Daniel Cebra PHYSICS GL Only</t>
  </si>
  <si>
    <t>GLMINT1588</t>
  </si>
  <si>
    <t>Neil Flynn MED Internal Medicine GL Only</t>
  </si>
  <si>
    <t>GLMEPM1587</t>
  </si>
  <si>
    <t>Kyoungmi Kim MED Public Health Sciences GL Only</t>
  </si>
  <si>
    <t>GLLCHE1586</t>
  </si>
  <si>
    <t>Gang Yu Liu CHEMISTRY GL Only</t>
  </si>
  <si>
    <t>GLMADM1585</t>
  </si>
  <si>
    <t>Shagufta Yasmeen MED Deans Office GL Only</t>
  </si>
  <si>
    <t>GLMOPH1584</t>
  </si>
  <si>
    <t>Jennifer Long MED Eye Center GL Only</t>
  </si>
  <si>
    <t>GLIMPM1583</t>
  </si>
  <si>
    <t>Angela Haczku MED Int Med Pulmonary GL Only</t>
  </si>
  <si>
    <t>GLMEPM1582</t>
  </si>
  <si>
    <t>Desiree R Backman MED Public Health Sciences GL Only</t>
  </si>
  <si>
    <t>GLLMAT1581</t>
  </si>
  <si>
    <t>Albert Schwarz MATHEMATICS GL Only</t>
  </si>
  <si>
    <t>GLVVSR1580</t>
  </si>
  <si>
    <t>Dennis Meagher VM SURGRAD SCIENCE GL Only</t>
  </si>
  <si>
    <t>GLAARE1579</t>
  </si>
  <si>
    <t>Pierre Merel AG And RESOURCE ECONOMICS GL Only</t>
  </si>
  <si>
    <t>GLMPMR1578</t>
  </si>
  <si>
    <t>Maya Evans MED Physical Medicine And Rehab GL Only</t>
  </si>
  <si>
    <t>GLVVSR1577</t>
  </si>
  <si>
    <t>Karl Jandrey VM SURGRAD SCIENCE GL Only</t>
  </si>
  <si>
    <t>GLDEDU1576</t>
  </si>
  <si>
    <t>Cynthia Ching EDUCATION GL Only</t>
  </si>
  <si>
    <t>GLIMGM1575</t>
  </si>
  <si>
    <t>Mark Robinson MED Int Med Genl Medicine GL Only</t>
  </si>
  <si>
    <t>GLMPSY1574</t>
  </si>
  <si>
    <t>Hong Shen MED Psychiatry And Behav Sci GL Only</t>
  </si>
  <si>
    <t>GLANUT1573</t>
  </si>
  <si>
    <t>Mary Kable NUTRITION GL Only</t>
  </si>
  <si>
    <t>GLMPED1572</t>
  </si>
  <si>
    <t>Ritu Cheema MED Pediatrics GL Only</t>
  </si>
  <si>
    <t>GLMPED1571</t>
  </si>
  <si>
    <t>Eric Crossen MED Pediatrics GL Only</t>
  </si>
  <si>
    <t>GLMSUR1570</t>
  </si>
  <si>
    <t>Hung Ho MED Surgery GL Only</t>
  </si>
  <si>
    <t>GLAPLS1569</t>
  </si>
  <si>
    <t>Steven Weinbaum PLANT SCIENCES GL Only</t>
  </si>
  <si>
    <t>GLMRAD1568</t>
  </si>
  <si>
    <t>Carol Beatty MED Radiology GL Only</t>
  </si>
  <si>
    <t>GLBSDF1567</t>
  </si>
  <si>
    <t>Yasmine V Jefferson COLLEGE BIO SCI DEANS OFFICE GL Only</t>
  </si>
  <si>
    <t>GLDEDU1566</t>
  </si>
  <si>
    <t>George Yonge EDUCATION GL Only</t>
  </si>
  <si>
    <t>GLLMIL1565</t>
  </si>
  <si>
    <t>Sesar Gonzalez MILITARY SCIENCE GL Only</t>
  </si>
  <si>
    <t>GLMORT1564</t>
  </si>
  <si>
    <t>Steven Thorpe MED Orthopaedic Surgery GL Only</t>
  </si>
  <si>
    <t>GLMERM1563</t>
  </si>
  <si>
    <t>Bryn Mumma MED Emergency Medicine GL Only</t>
  </si>
  <si>
    <t>GLMEPM1562</t>
  </si>
  <si>
    <t>Melissa M Gosdin MED Public Health Sciences GL Only</t>
  </si>
  <si>
    <t>GLLMUS1561</t>
  </si>
  <si>
    <t>Sydney Charles MUSIC GL Only</t>
  </si>
  <si>
    <t>GLAARE1560</t>
  </si>
  <si>
    <t>Richard Green AG And RESOURCE ECONOMICS GL Only</t>
  </si>
  <si>
    <t>GLLEAL1559</t>
  </si>
  <si>
    <t>I Chia Lee EAST ASIAN LANG And CULTURES GL Only</t>
  </si>
  <si>
    <t>GLMERM1558</t>
  </si>
  <si>
    <t>Andrew Joseph Branting MED Emergency Medicine GL Only</t>
  </si>
  <si>
    <t>GLBPLB1557</t>
  </si>
  <si>
    <t>Sharman Oneill PLANT BIOLOGY GL Only</t>
  </si>
  <si>
    <t>GLLEPS1556</t>
  </si>
  <si>
    <t>John Dewey EARTH And PLANETARY SCIENCES GL Only</t>
  </si>
  <si>
    <t>GLIMHP1555</t>
  </si>
  <si>
    <t>Nathalie A Kolandjian MED Int Med Hospitalist GL Only</t>
  </si>
  <si>
    <t>GLMBIO1554</t>
  </si>
  <si>
    <t>Hsing Jien Kung MED Biochem And Molecular Med GL Only</t>
  </si>
  <si>
    <t>GLEBME1553</t>
  </si>
  <si>
    <t>Randy Carney BIOMEDICAL ENGINEERING GL Only</t>
  </si>
  <si>
    <t>GLIMPM1552</t>
  </si>
  <si>
    <t>Cynthia Alli MED Int Med Pulmonary GL Only</t>
  </si>
  <si>
    <t>GLMORT1551</t>
  </si>
  <si>
    <t>Amir Jamali MED Orthopaedic Surgery GL Only</t>
  </si>
  <si>
    <t>GLMSUR1550</t>
  </si>
  <si>
    <t>Michael Wong MED Surgery GL Only</t>
  </si>
  <si>
    <t>GLAENM1549</t>
  </si>
  <si>
    <t>Anthony Cornel ENTOMOLOGY NEMATOLOGY GL Only</t>
  </si>
  <si>
    <t>GLIMGI1548</t>
  </si>
  <si>
    <t>Nirmal S Mann MED Int Med Gastroenterology GL Only</t>
  </si>
  <si>
    <t>GLMERM1547</t>
  </si>
  <si>
    <t>Jennifer Kirkpatrick MED Emergency Medicine GL Only</t>
  </si>
  <si>
    <t>GLLCDM1546</t>
  </si>
  <si>
    <t>Timothy Lenoir CINEMA And DIGITAL MEDIA GL Only</t>
  </si>
  <si>
    <t>GLLPHY1545</t>
  </si>
  <si>
    <t>Maxwell B Chertok PHYSICS GL Only</t>
  </si>
  <si>
    <t>GLMPMR1544</t>
  </si>
  <si>
    <t>Julie Ingwerson MED Physical Medicine And Rehab GL Only</t>
  </si>
  <si>
    <t>GLMPAT1543</t>
  </si>
  <si>
    <t>Lydia Howell MED Pathology And Lab Medicine GL Only</t>
  </si>
  <si>
    <t>GLMORT1542</t>
  </si>
  <si>
    <t>Holly Leshikar MED Orthopaedic Surgery GL Only</t>
  </si>
  <si>
    <t>GLLAAS1541</t>
  </si>
  <si>
    <t>Elisa White AFRICAN AMERICAN AFRICAN STDS GL Only</t>
  </si>
  <si>
    <t>GLVPMI1540</t>
  </si>
  <si>
    <t>Ming Wong VM PATHOLOGY MICRO And IMMUN GL Only</t>
  </si>
  <si>
    <t>GLNURS1539</t>
  </si>
  <si>
    <t>Cara Sandholdt School of Nursing GL Only</t>
  </si>
  <si>
    <t>GLMNEU1538</t>
  </si>
  <si>
    <t>Timothy Hanks MED Neurology GL Only</t>
  </si>
  <si>
    <t>GLMPAT1537</t>
  </si>
  <si>
    <t>Veronica Martinez Cerdeno MED Pathology And Lab Medicine GL Only</t>
  </si>
  <si>
    <t>GLLCMN1536</t>
  </si>
  <si>
    <t>Narine Yegiyan COMMUNICATION GL Only</t>
  </si>
  <si>
    <t>GLLMAT1535</t>
  </si>
  <si>
    <t>Timothy Lewis MATHEMATICS GL Only</t>
  </si>
  <si>
    <t>GLLMAT1534</t>
  </si>
  <si>
    <t>Garving Luli MATHEMATICS GL Only</t>
  </si>
  <si>
    <t>GLMORT1533</t>
  </si>
  <si>
    <t>David Manske MED Orthopaedic Surgery GL Only</t>
  </si>
  <si>
    <t>GLMNSG1532</t>
  </si>
  <si>
    <t>Jan Paul Muizelaar MED Neurological Surgery GL Only</t>
  </si>
  <si>
    <t>GLLAHI1531</t>
  </si>
  <si>
    <t>Jeffrey Ruda ART And ART HISTORY GL Only</t>
  </si>
  <si>
    <t>GLMEPM1530</t>
  </si>
  <si>
    <t>Sheri Belafsky MED Public Health Sciences GL Only</t>
  </si>
  <si>
    <t>GLBPLB1529</t>
  </si>
  <si>
    <t>John Harada PLANT BIOLOGY GL Only</t>
  </si>
  <si>
    <t>GLLCHE1528</t>
  </si>
  <si>
    <t>Claude Meares CHEMISTRY GL Only</t>
  </si>
  <si>
    <t>GLAARE1527</t>
  </si>
  <si>
    <t>Bulat Gafarov AG And RESOURCE ECONOMICS GL Only</t>
  </si>
  <si>
    <t>GLMORT1526</t>
  </si>
  <si>
    <t>R Martin MED Ortho Research Lab GL Only</t>
  </si>
  <si>
    <t>GLMERM1525</t>
  </si>
  <si>
    <t>James Holmes Jr MED Emergency Medicine GL Only</t>
  </si>
  <si>
    <t>GLAARE1524</t>
  </si>
  <si>
    <t>Arthur Havenner AG And RESOURCE ECONOMICS GL Only</t>
  </si>
  <si>
    <t>GLMINT1523</t>
  </si>
  <si>
    <t>Moudy Youssef MED Int Med Admin GL Only</t>
  </si>
  <si>
    <t>GLVVSR1522</t>
  </si>
  <si>
    <t>Jorge Nieto VM SURGRAD SCIENCE GL Only</t>
  </si>
  <si>
    <t>GLLECN1521</t>
  </si>
  <si>
    <t>Deborah Swenson ECONOMICS GL Only</t>
  </si>
  <si>
    <t>GLLUWP1520</t>
  </si>
  <si>
    <t>Elizabeth Davis UNIVERSITY WRITING PROGRAM GL Only</t>
  </si>
  <si>
    <t>GLADES1519</t>
  </si>
  <si>
    <t>James Sanchirico ENVIRONMENTAL SCIENCE And POLICY GL Only</t>
  </si>
  <si>
    <t>GLLEAL1518</t>
  </si>
  <si>
    <t>Jiao Li EAST ASIAN LANG And CULTURES GL Only</t>
  </si>
  <si>
    <t>GLMFCM1517</t>
  </si>
  <si>
    <t>Scott G Samelson MED Family And Community Med GL Only</t>
  </si>
  <si>
    <t>GLLEPS1516</t>
  </si>
  <si>
    <t>Peter Schiffman EARTH And PLANETARY SCIENCES GL Only</t>
  </si>
  <si>
    <t>GLLMAT1515</t>
  </si>
  <si>
    <t>Eric Kendall Babson MATHEMATICS GL Only</t>
  </si>
  <si>
    <t>GLMFCM1514</t>
  </si>
  <si>
    <t>Theodore Oconnell MED Family And Community Med GL Only</t>
  </si>
  <si>
    <t>GLMPED1513</t>
  </si>
  <si>
    <t>Frank Butera MED Pediatrics GL Only</t>
  </si>
  <si>
    <t>GLMOBG1512</t>
  </si>
  <si>
    <t>Hussein Warda MED Obstetrics And Gynecology GL Only</t>
  </si>
  <si>
    <t>GLLUWP1511</t>
  </si>
  <si>
    <t>Laurie Glover UNIVERSITY WRITING PROGRAM GL Only</t>
  </si>
  <si>
    <t>GLVHFS1510</t>
  </si>
  <si>
    <t>Arthur Bickford CA ANIMAL HLTH And FOOD SAFETY LAB GL Only</t>
  </si>
  <si>
    <t>GLMINT1509</t>
  </si>
  <si>
    <t>Jeremiah J Duby MED Internal Medicine GL Only</t>
  </si>
  <si>
    <t>GLMRAD1508</t>
  </si>
  <si>
    <t>Abhijit Chaudhari MED Radiology GL Only</t>
  </si>
  <si>
    <t>GLIMPM1506</t>
  </si>
  <si>
    <t>Richart Harper MED Int Med Pulmonary GL Only</t>
  </si>
  <si>
    <t>GLLHIS1505</t>
  </si>
  <si>
    <t>Adam Zientek HISTORY GL Only</t>
  </si>
  <si>
    <t>GLMPSY1504</t>
  </si>
  <si>
    <t>Tony Simon MED Psychiatry And Behav Sci GL Only</t>
  </si>
  <si>
    <t>GLBMCB1503</t>
  </si>
  <si>
    <t>Julie Leary MOLECULAR And CELLULAR BIO GL Only</t>
  </si>
  <si>
    <t>GLVAPC1502</t>
  </si>
  <si>
    <t>Dallas Hyde VM ANAT PHYSIO And CELL BIOLOGY GL Only</t>
  </si>
  <si>
    <t>GLIMPM1501</t>
  </si>
  <si>
    <t>Susan Murin MED Int Med Pulmonary GL Only</t>
  </si>
  <si>
    <t>GLDEDU1500</t>
  </si>
  <si>
    <t>Ariel F Loring EDUCATION GL Only</t>
  </si>
  <si>
    <t>GLVVSR1499</t>
  </si>
  <si>
    <t>Nedim Buyukmihci VM SURGRAD SCIENCE GL Only</t>
  </si>
  <si>
    <t>GLBPLB1498</t>
  </si>
  <si>
    <t>Alan Stemler PLANT BIOLOGY GL Only</t>
  </si>
  <si>
    <t>GLLMUS1497</t>
  </si>
  <si>
    <t>Mika Pelo MUSIC GL Only</t>
  </si>
  <si>
    <t>GLGSM11496</t>
  </si>
  <si>
    <t>James Stevens GRADUATE SCHOOL OF MANAGEMENT GL Only</t>
  </si>
  <si>
    <t>GLMOPH1495</t>
  </si>
  <si>
    <t>Arthur Glover MED Eye Center GL Only</t>
  </si>
  <si>
    <t>GLIMGI1494</t>
  </si>
  <si>
    <t>Cecilia Terrado MED Int Med Gastroenterology GL Only</t>
  </si>
  <si>
    <t>GLMEPM1493</t>
  </si>
  <si>
    <t>Caroline Peck MED Public Health Sciences GL Only</t>
  </si>
  <si>
    <t>GLMRAD1492</t>
  </si>
  <si>
    <t>Brian Dahlin MED Radiology GL Only</t>
  </si>
  <si>
    <t>GLLUWP1491</t>
  </si>
  <si>
    <t>Lisa Sperber UNIVERSITY WRITING PROGRAM GL Only</t>
  </si>
  <si>
    <t>GLMFCM1490</t>
  </si>
  <si>
    <t>Brea Bondi Boyd MED Family And Community Med GL Only</t>
  </si>
  <si>
    <t>GLMPSY1489</t>
  </si>
  <si>
    <t>Michael Caton MED Psychiatry And Behav Sci GL Only</t>
  </si>
  <si>
    <t>GLAENM1488</t>
  </si>
  <si>
    <t>John Edman ENTOMOLOGY NEMATOLOGY GL Only</t>
  </si>
  <si>
    <t>GLLUWP1487</t>
  </si>
  <si>
    <t>Marit Macarthur UNIVERSITY WRITING PROGRAM GL Only</t>
  </si>
  <si>
    <t>GLIMCA1486</t>
  </si>
  <si>
    <t>Gopal Nemana MED INT MED CARDIOLOGY GL Only</t>
  </si>
  <si>
    <t>GLABAE1485</t>
  </si>
  <si>
    <t>John Miles BIOLOGICAL And AG ENGINEERING GL Only</t>
  </si>
  <si>
    <t>GLMPSY1484</t>
  </si>
  <si>
    <t>Ozra Eslampanah Nobari MED Psychiatry And Behav Sci GL Only</t>
  </si>
  <si>
    <t>GLMPMR1483</t>
  </si>
  <si>
    <t>Brian Joves MED Physical Medicine And Rehab GL Only</t>
  </si>
  <si>
    <t>GLGSM11482</t>
  </si>
  <si>
    <t>Justin Virrey GRADUATE SCHOOL OF MANAGEMENT GL Only</t>
  </si>
  <si>
    <t>GLBPLB1481</t>
  </si>
  <si>
    <t>Deborah Canington PLANT BIOLOGY GL Only</t>
  </si>
  <si>
    <t>GLLCHE1480</t>
  </si>
  <si>
    <t>William Fink CHEMISTRY GL Only</t>
  </si>
  <si>
    <t>GLECHE1479</t>
  </si>
  <si>
    <t>William Ristenpart CHEMICAL ENGINEERING GL Only</t>
  </si>
  <si>
    <t>GLMMIC1478</t>
  </si>
  <si>
    <t>Demosthenes Pappagianis MED Medical Microbiology And Imm GL Only</t>
  </si>
  <si>
    <t>GLMFCM1477</t>
  </si>
  <si>
    <t>Robert Davidson MED Family And Community Med GL Only</t>
  </si>
  <si>
    <t>GLMOPH1476</t>
  </si>
  <si>
    <t>James Ruben MED Eye Center GL Only</t>
  </si>
  <si>
    <t>GLIMPM1475</t>
  </si>
  <si>
    <t>Bradley Sanville MED Int Med Pulmonary GL Only</t>
  </si>
  <si>
    <t>GLAPLS1474</t>
  </si>
  <si>
    <t>R J Romani PLANT SCIENCES GL Only</t>
  </si>
  <si>
    <t>GLAARE1473</t>
  </si>
  <si>
    <t>Julian Alston AG And RESOURCE ECONOMICS GL Only</t>
  </si>
  <si>
    <t>GLMPSY1472</t>
  </si>
  <si>
    <t>Enrique Ochoa MED Psychiatry And Behav Sci GL Only</t>
  </si>
  <si>
    <t>GLLPSC1471</t>
  </si>
  <si>
    <t>Paul Eastwick PSYCHOLOGY GL Only</t>
  </si>
  <si>
    <t>GLVPRC1470</t>
  </si>
  <si>
    <t>Catherine Vandevoort PRIMATE CENTER GL Only</t>
  </si>
  <si>
    <t>GLLLAW1469</t>
  </si>
  <si>
    <t>Angela Harris SCHOOL OF LAW GL Only</t>
  </si>
  <si>
    <t>GLMEPM1468</t>
  </si>
  <si>
    <t>Christine Rozance MED Public Health Sciences GL Only</t>
  </si>
  <si>
    <t>GLLMAT1467</t>
  </si>
  <si>
    <t>Laura Starkston MATHEMATICS GL Only</t>
  </si>
  <si>
    <t>GLNURS1466</t>
  </si>
  <si>
    <t>Deb Bakerjian School of Nursing GL Only</t>
  </si>
  <si>
    <t>GLLCMN1465</t>
  </si>
  <si>
    <t>Laramie Taylor COMMUNICATION GL Only</t>
  </si>
  <si>
    <t>GLLAAS1464</t>
  </si>
  <si>
    <t>Moradewun Adejunmobi AFRICAN AMERICAN AFRICAN STDS GL Only</t>
  </si>
  <si>
    <t>GLMOTO1463</t>
  </si>
  <si>
    <t>Levi Ledgerwood MED Otolaryngology GL Only</t>
  </si>
  <si>
    <t>GLMPSY1462</t>
  </si>
  <si>
    <t>Carolyn Dewa MED Psychiatry And Behav Sci GL Only</t>
  </si>
  <si>
    <t>GLLANT1461</t>
  </si>
  <si>
    <t>Brenna Henn ANTHROPOLOGY GL Only</t>
  </si>
  <si>
    <t>GLAANS1460</t>
  </si>
  <si>
    <t>Pablo Ross ANIMAL SCIENCE GL Only</t>
  </si>
  <si>
    <t>GLIMHO1459</t>
  </si>
  <si>
    <t>Gerald Denardo MED Int Med HEMONC GL Only</t>
  </si>
  <si>
    <t>GLIMCT1458</t>
  </si>
  <si>
    <t>Brian Jonas Med Int Med HMCTBMT GL Only</t>
  </si>
  <si>
    <t>GLLANT1457</t>
  </si>
  <si>
    <t>Richard Curley ANTHROPOLOGY GL Only</t>
  </si>
  <si>
    <t>GLLPSC1456</t>
  </si>
  <si>
    <t>Lindsay Bowman PSYCHOLOGY GL Only</t>
  </si>
  <si>
    <t>GLMARO1455</t>
  </si>
  <si>
    <t>Shyam Rao MED Radiation Oncology GL Only</t>
  </si>
  <si>
    <t>GLLPHY1454</t>
  </si>
  <si>
    <t>David Pellett PHYSICS GL Only</t>
  </si>
  <si>
    <t>GLAPPA1453</t>
  </si>
  <si>
    <t>Thomas R Gordon PLANT PATHOLOGY GL Only</t>
  </si>
  <si>
    <t>GLAWFC1452</t>
  </si>
  <si>
    <t>Dirk Van Vuren WILDLIFE And FISHERIES BIOLOGY GL Only</t>
  </si>
  <si>
    <t>GLNURS1451</t>
  </si>
  <si>
    <t>Piri Ackerman School of Nursing GL Only</t>
  </si>
  <si>
    <t>GLLHIS1450</t>
  </si>
  <si>
    <t>Rollie Poppino HISTORY GL Only</t>
  </si>
  <si>
    <t>GLMDER1449</t>
  </si>
  <si>
    <t>Farzam Gorouhi MED Dermatology GL Only</t>
  </si>
  <si>
    <t>GLMPSY1448</t>
  </si>
  <si>
    <t>Danielle Dcruz MED Psychiatry And Behav Sci GL Only</t>
  </si>
  <si>
    <t>GLMRAD1447</t>
  </si>
  <si>
    <t>Simran Sekhon MED Radiology GL Only</t>
  </si>
  <si>
    <t>GLLDES1446</t>
  </si>
  <si>
    <t>Katia Vega DEPARTMENT OF DESIGN GL Only</t>
  </si>
  <si>
    <t>GLLASA1445</t>
  </si>
  <si>
    <t>Ga Young Chung ASIAN AMERICAN GL Only</t>
  </si>
  <si>
    <t>GLMARO1444</t>
  </si>
  <si>
    <t>Sonja Dieterich MED Radiation Oncology GL Only</t>
  </si>
  <si>
    <t>GLVVSR1443</t>
  </si>
  <si>
    <t>Barbro Filliquist VM SURGRAD SCIENCE GL Only</t>
  </si>
  <si>
    <t>GLMORT1442</t>
  </si>
  <si>
    <t>H Moehring MED Orthopaedic Surgery GL Only</t>
  </si>
  <si>
    <t>GLMPSY1441</t>
  </si>
  <si>
    <t>Resul Ozbayrak MED Psychiatry And Behav Sci GL Only</t>
  </si>
  <si>
    <t>GLALAW1440</t>
  </si>
  <si>
    <t>Su Tzai Soong LAND AIR And WATER RESOURCES GL Only</t>
  </si>
  <si>
    <t>GLIMEN1439</t>
  </si>
  <si>
    <t>Mark M Moriwaki MED Int Med Endocrinology GL Only</t>
  </si>
  <si>
    <t>GLLUWP1438</t>
  </si>
  <si>
    <t>Dennis Quinn UNIVERSITY WRITING PROGRAM GL Only</t>
  </si>
  <si>
    <t>GLECHE1437</t>
  </si>
  <si>
    <t>Jennifer Curtis CHEMICAL ENGINEERING GL Only</t>
  </si>
  <si>
    <t>GLMERM1436</t>
  </si>
  <si>
    <t>John Liu MED Emergency Medicine GL Only</t>
  </si>
  <si>
    <t>GLACHE1435</t>
  </si>
  <si>
    <t>Joan Wright HUMAN ECOLOGY GL Only</t>
  </si>
  <si>
    <t>GLMFCM1434</t>
  </si>
  <si>
    <t>Katherine Gardner MED Family And Community Med GL Only</t>
  </si>
  <si>
    <t>GLLSTA1433</t>
  </si>
  <si>
    <t>Hans Georg Mueller STATISTICS GL Only</t>
  </si>
  <si>
    <t>GLIMCA1432</t>
  </si>
  <si>
    <t>Saul Schaefer MED INT MED CARDIOLOGY GL Only</t>
  </si>
  <si>
    <t>GLAPLS1431</t>
  </si>
  <si>
    <t>Mikal Saltveit PLANT SCIENCES GL Only</t>
  </si>
  <si>
    <t>GLAANS1430</t>
  </si>
  <si>
    <t>Matthias Hess ANIMAL SCIENCE GL Only</t>
  </si>
  <si>
    <t>GLVVMB1429</t>
  </si>
  <si>
    <t>Jennifer Larsen VM MOLECULAR BIO SCIENCES GL Only</t>
  </si>
  <si>
    <t>GLMOPH1428</t>
  </si>
  <si>
    <t>Ivan Schwab MED Eye Center GL Only</t>
  </si>
  <si>
    <t>GLIMGI1427</t>
  </si>
  <si>
    <t>Eddie Cheung MED Int Med Gastroenterology GL Only</t>
  </si>
  <si>
    <t>GLIMHO1425</t>
  </si>
  <si>
    <t>Adam Giermasz MED Int Med HEMONC GL Only</t>
  </si>
  <si>
    <t>GLMRAD1424</t>
  </si>
  <si>
    <t>James Seibert MED Radiology GL Only</t>
  </si>
  <si>
    <t>GLLPHY1423</t>
  </si>
  <si>
    <t>Manuel Calderon De La Barca Sanchez PHYSICS GL Only</t>
  </si>
  <si>
    <t>GLLSTA1422</t>
  </si>
  <si>
    <t>Tae Kim STATISTICS GL Only</t>
  </si>
  <si>
    <t>GLLSOC1421</t>
  </si>
  <si>
    <t>John Lofland SOCIOLOGY GL Only</t>
  </si>
  <si>
    <t>GLIMHP1420</t>
  </si>
  <si>
    <t>Isabelle King MED Int Med Hospitalist GL Only</t>
  </si>
  <si>
    <t>GLMERM1419</t>
  </si>
  <si>
    <t>Mary Bing MED Emergency Medicine GL Only</t>
  </si>
  <si>
    <t>GLVVSR1418</t>
  </si>
  <si>
    <t>Erik Wisner VM SURGRAD SCIENCE GL Only</t>
  </si>
  <si>
    <t>GLECSE1417</t>
  </si>
  <si>
    <t>Premkumar Devanbu ENGR COMPUTER SCIENCE GL Only</t>
  </si>
  <si>
    <t>GLDEDU1416</t>
  </si>
  <si>
    <t>Steven Athanases EDUCATION GL Only</t>
  </si>
  <si>
    <t>GLADES1415</t>
  </si>
  <si>
    <t>Debapriya Chakraborty ENVIRONMENTAL SCIENCE And POLICY GL Only</t>
  </si>
  <si>
    <t>GLMPMR1414</t>
  </si>
  <si>
    <t>Patrick Kortebein MED Physical Medicine And Rehab GL Only</t>
  </si>
  <si>
    <t>GLMPED1413</t>
  </si>
  <si>
    <t>Sara Aghamohammadi MED Pediatrics GL Only</t>
  </si>
  <si>
    <t>GLEECE1412</t>
  </si>
  <si>
    <t>Paul Hurst ELECT And COMP ENGR GL Only</t>
  </si>
  <si>
    <t>GLIMGM1411</t>
  </si>
  <si>
    <t>Heather Vierra MED Int Med Genl Medicine GL Only</t>
  </si>
  <si>
    <t>GLLECN1410</t>
  </si>
  <si>
    <t>Diana Moreira ECONOMICS GL Only</t>
  </si>
  <si>
    <t>GLMPED1409</t>
  </si>
  <si>
    <t>Deepika Saini MED Pediatrics GL Only</t>
  </si>
  <si>
    <t>GLMOBG1408</t>
  </si>
  <si>
    <t>J Trelford MED Obstetrics And Gynecology GL Only</t>
  </si>
  <si>
    <t>GLMPED1407</t>
  </si>
  <si>
    <t>Kathryn Carlsen MED Pediatrics GL Only</t>
  </si>
  <si>
    <t>GLIMGM1406</t>
  </si>
  <si>
    <t>Priscilla Yee MED Int Med GM Education GL Only</t>
  </si>
  <si>
    <t>GLVVME1405</t>
  </si>
  <si>
    <t>Lyndsay Phillips VM MEDICINE And EPIDEMIOLOGY GL Only</t>
  </si>
  <si>
    <t>GLECSE1404</t>
  </si>
  <si>
    <t>Kurt Eiselt ENGR COMPUTER SCIENCE GL Only</t>
  </si>
  <si>
    <t>GLMADM1403</t>
  </si>
  <si>
    <t>Ilya Khamishon MED Deans Office GL Only</t>
  </si>
  <si>
    <t>GLLCHE1402</t>
  </si>
  <si>
    <t>Xi Chen CHEMISTRY GL Only</t>
  </si>
  <si>
    <t>GLMSUR1401</t>
  </si>
  <si>
    <t>Lee Pu MED Surgery GL Only</t>
  </si>
  <si>
    <t>GLACHE1400</t>
  </si>
  <si>
    <t>Ryan Galt HUMAN ECOLOGY GL Only</t>
  </si>
  <si>
    <t>GLACHE1399</t>
  </si>
  <si>
    <t>Rand Conger HUMAN ECOLOGY GL Only</t>
  </si>
  <si>
    <t>GLIMGI1398</t>
  </si>
  <si>
    <t>Jesse Stondell MED Int Med Gastroenterology GL Only</t>
  </si>
  <si>
    <t>GLECEE1397</t>
  </si>
  <si>
    <t>Peter G Green CIVIL And ENVIRONMENTAL ENGR GL Only</t>
  </si>
  <si>
    <t>GLAPLS1396</t>
  </si>
  <si>
    <t>Barbara Blanco Ulate PLANT SCIENCES GL Only</t>
  </si>
  <si>
    <t>GLMORT1395</t>
  </si>
  <si>
    <t>Ellen Fitzpatrick MED Orthopaedic Surgery GL Only</t>
  </si>
  <si>
    <t>GLMDER1394</t>
  </si>
  <si>
    <t>Susan Boone MED Dermatology GL Only</t>
  </si>
  <si>
    <t>GLBNPB1393</t>
  </si>
  <si>
    <t>John Horowitz NEURO PHYSIO And BEHAVIOR GL Only</t>
  </si>
  <si>
    <t>GLECHE1392</t>
  </si>
  <si>
    <t>Simon Bare CHEMICAL ENGINEERING GL Only</t>
  </si>
  <si>
    <t>GLAPPA1391</t>
  </si>
  <si>
    <t>George Bruening PLANT PATHOLOGY GL Only</t>
  </si>
  <si>
    <t>GLMRAD1390</t>
  </si>
  <si>
    <t>Terry Jones MED Radiology GL Only</t>
  </si>
  <si>
    <t>GLLHIS1389</t>
  </si>
  <si>
    <t>Gregory Downs HISTORY GL Only</t>
  </si>
  <si>
    <t>GLMPED1388</t>
  </si>
  <si>
    <t>Arun Panigrahi MED Pediatrics GL Only</t>
  </si>
  <si>
    <t>GLALAW1387</t>
  </si>
  <si>
    <t>Carlos Puente LAND AIR And WATER RESOURCES GL Only</t>
  </si>
  <si>
    <t>GLVPHR1386</t>
  </si>
  <si>
    <t>Bret Mcnabb VM POPULATION HLTH And REPROD GL Only</t>
  </si>
  <si>
    <t>GLLUWP1385</t>
  </si>
  <si>
    <t>Carl Whithaus UNIVERSITY WRITING PROGRAM GL Only</t>
  </si>
  <si>
    <t>GLMOBG1384</t>
  </si>
  <si>
    <t>Alison Breen MED Obstetrics And Gynecology GL Only</t>
  </si>
  <si>
    <t>GLLMAT1383</t>
  </si>
  <si>
    <t>Carlos Borges MATHEMATICS GL Only</t>
  </si>
  <si>
    <t>GLVAPC1382</t>
  </si>
  <si>
    <t>Elizabeth Didier VM ANAT PHYSIO And CELL BIOLOGY GL Only</t>
  </si>
  <si>
    <t>GLMINT1381</t>
  </si>
  <si>
    <t>Darryl Hunter MED Int Med Admin GL Only</t>
  </si>
  <si>
    <t>GLMPHA1380</t>
  </si>
  <si>
    <t>Heike Wulff MED Pharmacology GL Only</t>
  </si>
  <si>
    <t>GLIMCA1379</t>
  </si>
  <si>
    <t>Reza Nazari MED INT MED CARDIOLOGY GL Only</t>
  </si>
  <si>
    <t>GLAANS1378</t>
  </si>
  <si>
    <t>Andrea Schreier ANIMAL SCIENCE GL Only</t>
  </si>
  <si>
    <t>GLAPLS1377</t>
  </si>
  <si>
    <t>Albert Fischer PLANT SCIENCES GL Only</t>
  </si>
  <si>
    <t>GLECHE1376</t>
  </si>
  <si>
    <t>Somen Nandi CHEMICAL ENGINEERING GL Only</t>
  </si>
  <si>
    <t>GLADES1375</t>
  </si>
  <si>
    <t>Alan Jassby ENVIRONMENTAL SCIENCE And POLICY GL Only</t>
  </si>
  <si>
    <t>GLAPLS1374</t>
  </si>
  <si>
    <t>David Mackill PLANT SCIENCES GL Only</t>
  </si>
  <si>
    <t>GLMRAD1373</t>
  </si>
  <si>
    <t>Richard Latchaw MED Radiology GL Only</t>
  </si>
  <si>
    <t>GLBMCB1372</t>
  </si>
  <si>
    <t>Mark Sanders MOLECULAR And CELLULAR BIO GL Only</t>
  </si>
  <si>
    <t>GLIMCT1371</t>
  </si>
  <si>
    <t>Naseem Esteghamat Med Int Med HMCTBMT GL Only</t>
  </si>
  <si>
    <t>GLLPOL1370</t>
  </si>
  <si>
    <t>Clyde Jacobs POLITICAL SCIENCE GL Only</t>
  </si>
  <si>
    <t>GLAPLS1369</t>
  </si>
  <si>
    <t>Kevin Rice PLANT SCIENCES GL Only</t>
  </si>
  <si>
    <t>GLVPMI1368</t>
  </si>
  <si>
    <t>Gregory Lanzaro VM PATHOLOGY MICRO And IMMUN GL Only</t>
  </si>
  <si>
    <t>GLIMRH1367</t>
  </si>
  <si>
    <t>Harbrinder Sandhu MED Int Med Rheumatology GL Only</t>
  </si>
  <si>
    <t>GLAVIT1366</t>
  </si>
  <si>
    <t>Anita Oberholster VITICULTURE And ENOLOGY GL Only</t>
  </si>
  <si>
    <t>GLBMCB1365</t>
  </si>
  <si>
    <t>John Lagarias MOLECULAR And CELLULAR BIO GL Only</t>
  </si>
  <si>
    <t>GLECEE1364</t>
  </si>
  <si>
    <t>Austin Brown CIVIL And ENVIRONMENTAL ENGR GL Only</t>
  </si>
  <si>
    <t>GLLMAT1363</t>
  </si>
  <si>
    <t>Dan Romik MATHEMATICS GL Only</t>
  </si>
  <si>
    <t>GLMPAT1362</t>
  </si>
  <si>
    <t>Patricia Dalton MED Pathology And Lab Medicine GL Only</t>
  </si>
  <si>
    <t>GLMANS1361</t>
  </si>
  <si>
    <t>Scott Pritzlaff MED Anesth And Pain Medicine GL Only</t>
  </si>
  <si>
    <t>GLAARE1360</t>
  </si>
  <si>
    <t>Rachael Goodhue AG And RESOURCE ECONOMICS GL Only</t>
  </si>
  <si>
    <t>GLMOBG1359</t>
  </si>
  <si>
    <t>Kelly Mccue MED Obstetrics And Gynecology GL Only</t>
  </si>
  <si>
    <t>GLVAPC1358</t>
  </si>
  <si>
    <t>Damian Genetos VM ANAT PHYSIO And CELL BIOLOGY GL Only</t>
  </si>
  <si>
    <t>GLBMCB1357</t>
  </si>
  <si>
    <t>James Letts MOLECULAR And CELLULAR BIO GL Only</t>
  </si>
  <si>
    <t>GLLPOL1356</t>
  </si>
  <si>
    <t>Richard W Gable POLITICAL SCIENCE GL Only</t>
  </si>
  <si>
    <t>GLIMHP1355</t>
  </si>
  <si>
    <t>Bernardo Guevara MED Int Med Hospitalist GL Only</t>
  </si>
  <si>
    <t>GLACHE1354</t>
  </si>
  <si>
    <t>Stephen Brush HUMAN ECOLOGY GL Only</t>
  </si>
  <si>
    <t>GLALAW1353</t>
  </si>
  <si>
    <t>Daniel Geisseler LAND AIR And WATER RESOURCES GL Only</t>
  </si>
  <si>
    <t>GLIMNE1352</t>
  </si>
  <si>
    <t>Michael T Sim MED Int Med Nephrology GL Only</t>
  </si>
  <si>
    <t>GLAARE1351</t>
  </si>
  <si>
    <t>Richard Sexton AG And RESOURCE ECONOMICS GL Only</t>
  </si>
  <si>
    <t>GLLUWP1350</t>
  </si>
  <si>
    <t>William Sewell UNIVERSITY WRITING PROGRAM GL Only</t>
  </si>
  <si>
    <t>GLDEDU1349</t>
  </si>
  <si>
    <t>Manisha Lakhotia Neti EDUCATION GL Only</t>
  </si>
  <si>
    <t>GLLGSW1348</t>
  </si>
  <si>
    <t>Judith Newton GENDERSEXUALITY WOMENSSTUDIES GL Only</t>
  </si>
  <si>
    <t>GLMPAT1347</t>
  </si>
  <si>
    <t>Izumi Maezawa MED Pathology And Lab Medicine GL Only</t>
  </si>
  <si>
    <t>GLMADM1346</t>
  </si>
  <si>
    <t>Anika May MED Deans Office GL Only</t>
  </si>
  <si>
    <t>GLLECN1345</t>
  </si>
  <si>
    <t>Joaquim Silvestre ECONOMICS GL Only</t>
  </si>
  <si>
    <t>GLLMUS1344</t>
  </si>
  <si>
    <t>Ross Bauer MUSIC GL Only</t>
  </si>
  <si>
    <t>GLMRAD1343</t>
  </si>
  <si>
    <t>Ramsey Badawi MED Radiology GL Only</t>
  </si>
  <si>
    <t>GLAVIT1342</t>
  </si>
  <si>
    <t>Sahap Kaan Kurtural VITICULTURE And ENOLOGY GL Only</t>
  </si>
  <si>
    <t>GLMINT1341</t>
  </si>
  <si>
    <t>Ashley Mills MED Int Med Admin GL Only</t>
  </si>
  <si>
    <t>GLLSAP1340</t>
  </si>
  <si>
    <t>Cristina Martinez Carazo SPANISH And PORTUGUESE GL Only</t>
  </si>
  <si>
    <t>GLAPLS1339</t>
  </si>
  <si>
    <t>Abhaya Dandekar PLANT SCIENCES GL Only</t>
  </si>
  <si>
    <t>GLBEVE1338</t>
  </si>
  <si>
    <t>Eric Sanford EVOLUTION And ECOLOGY GL Only</t>
  </si>
  <si>
    <t>GLAETX1337</t>
  </si>
  <si>
    <t>Ronald Tjeerdema ENVIRONMENTAL TOXICOLOGY GL Only</t>
  </si>
  <si>
    <t>GLLIBR1336</t>
  </si>
  <si>
    <t>Carolyn Kopper UCDLIBRARY GL Only</t>
  </si>
  <si>
    <t>GLLSAP1335</t>
  </si>
  <si>
    <t>Marta Altisent SPANISH And PORTUGUESE GL Only</t>
  </si>
  <si>
    <t>GLMFCM1334</t>
  </si>
  <si>
    <t>Christopher Swales MED Family And Community Med GL Only</t>
  </si>
  <si>
    <t>GLLDES1333</t>
  </si>
  <si>
    <t>Joseph Pierre DEPARTMENT OF DESIGN GL Only</t>
  </si>
  <si>
    <t>GLMERM1332</t>
  </si>
  <si>
    <t>Kenneth Kelley MED Emergency Medicine GL Only</t>
  </si>
  <si>
    <t>GLLLAW1331</t>
  </si>
  <si>
    <t>James Smith SCHOOL OF LAW GL Only</t>
  </si>
  <si>
    <t>GLVVME1330</t>
  </si>
  <si>
    <t>Sina Marsilio VM MEDICINE And EPIDEMIOLOGY GL Only</t>
  </si>
  <si>
    <t>GLGSM11329</t>
  </si>
  <si>
    <t>Panteleimon Loupos GRADUATE SCHOOL OF MANAGEMENT GL Only</t>
  </si>
  <si>
    <t>GLLPOL1328</t>
  </si>
  <si>
    <t>Heather Elko POLITICAL SCIENCE GL Only</t>
  </si>
  <si>
    <t>GLMCEL1327</t>
  </si>
  <si>
    <t>Thomas Glaser MED Cell Biology And Human Anat GL Only</t>
  </si>
  <si>
    <t>GLMHPH1326</t>
  </si>
  <si>
    <t>Jennifer Whistler MED Physiology And Membrane Biol GL Only</t>
  </si>
  <si>
    <t>GLEBME1325</t>
  </si>
  <si>
    <t>Vivek Srinivasan BIOMEDICAL ENGINEERING GL Only</t>
  </si>
  <si>
    <t>GLLDRA1324</t>
  </si>
  <si>
    <t>Bobbie Bolden THEATRE And DANCE GL Only</t>
  </si>
  <si>
    <t>GLLPHY1323</t>
  </si>
  <si>
    <t>Steven Carlip PHYSICS GL Only</t>
  </si>
  <si>
    <t>GLVVMB1322</t>
  </si>
  <si>
    <t>Shri Giri VM MOLECULAR BIO SCIENCES GL Only</t>
  </si>
  <si>
    <t>GLMFCM1321</t>
  </si>
  <si>
    <t>Timothy N Beamesderfer MED Family And Community Med GL Only</t>
  </si>
  <si>
    <t>GLMPAT1320</t>
  </si>
  <si>
    <t>Imran Khan MED Pathology And Lab Medicine GL Only</t>
  </si>
  <si>
    <t>GLLCHE1319</t>
  </si>
  <si>
    <t>William Jackson CHEMISTRY GL Only</t>
  </si>
  <si>
    <t>GLVVSR1318</t>
  </si>
  <si>
    <t>Katherine Skorupski VM SURGRAD SCIENCE GL Only</t>
  </si>
  <si>
    <t>GLLMAT1317</t>
  </si>
  <si>
    <t>D Benson MATHEMATICS GL Only</t>
  </si>
  <si>
    <t>GLBNPB1316</t>
  </si>
  <si>
    <t>Lucas Smith NEURO PHYSIO And BEHAVIOR GL Only</t>
  </si>
  <si>
    <t>GLLCOM1315</t>
  </si>
  <si>
    <t>Stefan Uhlig COMPARATIVE LITERATURE GL Only</t>
  </si>
  <si>
    <t>GLDEDU1314</t>
  </si>
  <si>
    <t>Lawrence Winn EDUCATION GL Only</t>
  </si>
  <si>
    <t>GLVPHR1313</t>
  </si>
  <si>
    <t>Joan Rowe VM POPULATION HLTH And REPROD GL Only</t>
  </si>
  <si>
    <t>GLMRAD1312</t>
  </si>
  <si>
    <t>Rebecca Stein Wexler MED Radiology GL Only</t>
  </si>
  <si>
    <t>GLBMCB1311</t>
  </si>
  <si>
    <t>Jerry Hedrick MOLECULAR And CELLULAR BIO GL Only</t>
  </si>
  <si>
    <t>GLECEE1310</t>
  </si>
  <si>
    <t>Bruce Larock CIVIL And ENVIRONMENTAL ENGR GL Only</t>
  </si>
  <si>
    <t>GLVVSR1309</t>
  </si>
  <si>
    <t>Beverly Sturges VM SURGRAD SCIENCE GL Only</t>
  </si>
  <si>
    <t>GLLEAL1308</t>
  </si>
  <si>
    <t>Yutian Tan EAST ASIAN LANG And CULTURES GL Only</t>
  </si>
  <si>
    <t>GLADES1307</t>
  </si>
  <si>
    <t>Robert Hijmans ENVIRONMENTAL SCIENCE And POLICY GL Only</t>
  </si>
  <si>
    <t>GLMPSY1306</t>
  </si>
  <si>
    <t>Barbara Kocsis MED Psychiatry And Behav Sci GL Only</t>
  </si>
  <si>
    <t>GLLPOL1305</t>
  </si>
  <si>
    <t>John Scott POLITICAL SCIENCE GL Only</t>
  </si>
  <si>
    <t>GLAANS1304</t>
  </si>
  <si>
    <t>Ralph Ernst ANIMAL SCIENCE GL Only</t>
  </si>
  <si>
    <t>GLDEDU1303</t>
  </si>
  <si>
    <t>Chassidy I Anders EDUCATION GL Only</t>
  </si>
  <si>
    <t>GLADES1302</t>
  </si>
  <si>
    <t>Edwin Grosholz ENVIRONMENTAL SCIENCE And POLICY GL Only</t>
  </si>
  <si>
    <t>GLIMEN1301</t>
  </si>
  <si>
    <t>Ann Gerhardt MED Int Med Endocrinology GL Only</t>
  </si>
  <si>
    <t>GLAENM1300</t>
  </si>
  <si>
    <t>Philip Ward ENTOMOLOGY NEMATOLOGY GL Only</t>
  </si>
  <si>
    <t>GLMPED1299</t>
  </si>
  <si>
    <t>Jonathan Ducore MED Pediatrics GL Only</t>
  </si>
  <si>
    <t>GLMPED1298</t>
  </si>
  <si>
    <t>Anthony Philipps MED Pediatrics GL Only</t>
  </si>
  <si>
    <t>GLMBIO1297</t>
  </si>
  <si>
    <t>Jeremy Chien MED Biochem And Molecular Med GL Only</t>
  </si>
  <si>
    <t>GLMORT1296</t>
  </si>
  <si>
    <t>Cassandra Lee MED Orthopaedic Surgery GL Only</t>
  </si>
  <si>
    <t>GLLAMS1295</t>
  </si>
  <si>
    <t>Megan Bayles AMERICAN STUDIES GL Only</t>
  </si>
  <si>
    <t>GLLUWP1294</t>
  </si>
  <si>
    <t>Daina Collins UNIVERSITY WRITING PROGRAM GL Only</t>
  </si>
  <si>
    <t>GLALAW1293</t>
  </si>
  <si>
    <t>Roger Shaw LAND AIR And WATER RESOURCES GL Only</t>
  </si>
  <si>
    <t>GLMPAT1292</t>
  </si>
  <si>
    <t>Alaa Afify MED Pathology And Lab Medicine GL Only</t>
  </si>
  <si>
    <t>GLIMHO1291</t>
  </si>
  <si>
    <t>Edward Kim MED Int Med HEMONC GL Only</t>
  </si>
  <si>
    <t>GLALAW1290</t>
  </si>
  <si>
    <t>Robert Zasoski LAND AIR And WATER RESOURCES GL Only</t>
  </si>
  <si>
    <t>GLLCHI1289</t>
  </si>
  <si>
    <t>Susy Zepeda CHICANO STUDIES GL Only</t>
  </si>
  <si>
    <t>GLABAE1288</t>
  </si>
  <si>
    <t>Alireza Pourreza BIOLOGICAL And AG ENGINEERING GL Only</t>
  </si>
  <si>
    <t>GLMRAD1287</t>
  </si>
  <si>
    <t>Lorenzo Nardo MED Radiology GL Only</t>
  </si>
  <si>
    <t>GLMSUR1286</t>
  </si>
  <si>
    <t>James Holcroft MED Surgery GL Only</t>
  </si>
  <si>
    <t>GLLCOM1285</t>
  </si>
  <si>
    <t>Gail Finney COMPARATIVE LITERATURE GL Only</t>
  </si>
  <si>
    <t>GLAENM1284</t>
  </si>
  <si>
    <t>Joanna Chiu ENTOMOLOGY NEMATOLOGY GL Only</t>
  </si>
  <si>
    <t>GLMRAD1283</t>
  </si>
  <si>
    <t>Fatma Sen MED Radiology GL Only</t>
  </si>
  <si>
    <t>GLBMMG1282</t>
  </si>
  <si>
    <t>Changil Hwang MICROBIOLOGY And MOLEC GENETICS GL Only</t>
  </si>
  <si>
    <t>GLMFCM1281</t>
  </si>
  <si>
    <t>Peter Gaines MED Family And Community Med GL Only</t>
  </si>
  <si>
    <t>GLLSOC1280</t>
  </si>
  <si>
    <t>Mary Jackman SOCIOLOGY GL Only</t>
  </si>
  <si>
    <t>GLIMCA1279</t>
  </si>
  <si>
    <t>Zakauddin Vera MED INT MED CARDIOLOGY GL Only</t>
  </si>
  <si>
    <t>GLIMEN1278</t>
  </si>
  <si>
    <t>Robert Noth MED Int Med Endocrinology GL Only</t>
  </si>
  <si>
    <t>GLMANS1277</t>
  </si>
  <si>
    <t>Robert Bishop MED Anesth And Pain Medicine GL Only</t>
  </si>
  <si>
    <t>GLBIOT1276</t>
  </si>
  <si>
    <t>Judith Kjelstrom BIOTECHNOLOGY PROGRAM GL Only</t>
  </si>
  <si>
    <t>GLIMHO1275</t>
  </si>
  <si>
    <t>Hoa P Nguyen MED Int Med HEMONC GL Only</t>
  </si>
  <si>
    <t>GLMEPM1274</t>
  </si>
  <si>
    <t>Danielle Harvey MED Public Health Sciences GL Only</t>
  </si>
  <si>
    <t>GLMANS1273</t>
  </si>
  <si>
    <t>Sundeep Tumber MED Anesth And Pain Medicine GL Only</t>
  </si>
  <si>
    <t>GLAPLS1272</t>
  </si>
  <si>
    <t>Timothy Hartz PLANT SCIENCES GL Only</t>
  </si>
  <si>
    <t>GLLAHI1271</t>
  </si>
  <si>
    <t>Katharine Burnett ART And ART HISTORY GL Only</t>
  </si>
  <si>
    <t>GLMDER1270</t>
  </si>
  <si>
    <t>Marc Silverstein MED Dermatology GL Only</t>
  </si>
  <si>
    <t>GLECEE1269</t>
  </si>
  <si>
    <t>Bassam Younis CIVIL And ENVIRONMENTAL ENGR GL Only</t>
  </si>
  <si>
    <t>GLAMCB1268</t>
  </si>
  <si>
    <t>Michael Dahmus AG MOLECULAR And CELLULAR BIO GL Only</t>
  </si>
  <si>
    <t>GLVHFS1267</t>
  </si>
  <si>
    <t>Heather Fritz CA ANIMAL HLTH And FOOD SAFETY LAB GL Only</t>
  </si>
  <si>
    <t>GLECSE1266</t>
  </si>
  <si>
    <t>Samuel T King ENGR COMPUTER SCIENCE GL Only</t>
  </si>
  <si>
    <t>GLVVSR1265</t>
  </si>
  <si>
    <t>Michele Steffey VM SURGRAD SCIENCE GL Only</t>
  </si>
  <si>
    <t>GLMERM1264</t>
  </si>
  <si>
    <t>John Richards MED Emergency Medicine GL Only</t>
  </si>
  <si>
    <t>GLMPSY1263</t>
  </si>
  <si>
    <t>Mark Servis MED Psychiatry And Behav Sci GL Only</t>
  </si>
  <si>
    <t>GLLSAP1262</t>
  </si>
  <si>
    <t>Robert P Newcomb SPANISH And PORTUGUESE GL Only</t>
  </si>
  <si>
    <t>GLIMRH1261</t>
  </si>
  <si>
    <t>Marc Ikeda MED Int Med Rheumatology GL Only</t>
  </si>
  <si>
    <t>GLIMGI1260</t>
  </si>
  <si>
    <t>Anastasia Waechter MED Int Med Gastroenterology GL Only</t>
  </si>
  <si>
    <t>GLNURS1259</t>
  </si>
  <si>
    <t>Amy Nichols School of Nursing GL Only</t>
  </si>
  <si>
    <t>GLVHFS1258</t>
  </si>
  <si>
    <t>Leslie Woods CA ANIMAL HLTH And FOOD SAFETY LAB GL Only</t>
  </si>
  <si>
    <t>GLLGSW1257</t>
  </si>
  <si>
    <t>Leslie Rabine GENDERSEXUALITY WOMENSSTUDIES GL Only</t>
  </si>
  <si>
    <t>GLGSM11256</t>
  </si>
  <si>
    <t>Gina Dokko GRADUATE SCHOOL OF MANAGEMENT GL Only</t>
  </si>
  <si>
    <t>GLLECN1255</t>
  </si>
  <si>
    <t>Hiromitsu Kaneda ECONOMICS GL Only</t>
  </si>
  <si>
    <t>GLMPED1254</t>
  </si>
  <si>
    <t>Jonathan Kern MED Pediatrics GL Only</t>
  </si>
  <si>
    <t>GLLUWP1253</t>
  </si>
  <si>
    <t>Aliki Dragona UNIVERSITY WRITING PROGRAM GL Only</t>
  </si>
  <si>
    <t>GLLCHE1252</t>
  </si>
  <si>
    <t>Dino S Tinti CHEMISTRY GL Only</t>
  </si>
  <si>
    <t>GLMSUR1251</t>
  </si>
  <si>
    <t>Ho Phan MED Surgery GL Only</t>
  </si>
  <si>
    <t>GLBPLB1250</t>
  </si>
  <si>
    <t>Siobhan Brady PLANT BIOLOGY GL Only</t>
  </si>
  <si>
    <t>GLVPMI1249</t>
  </si>
  <si>
    <t>Michael Keel VM PATHOLOGY MICRO And IMMUN GL Only</t>
  </si>
  <si>
    <t>GLEMAE1248</t>
  </si>
  <si>
    <t>Roger Davis MECHANICAL And AEROSPACE ENGR GL Only</t>
  </si>
  <si>
    <t>GLBSDF1247</t>
  </si>
  <si>
    <t>Mark Winey COLLEGE BIO SCI DEANS OFFICE GL Only</t>
  </si>
  <si>
    <t>GLDEDU1246</t>
  </si>
  <si>
    <t>Alexis Patterson EDUCATION GL Only</t>
  </si>
  <si>
    <t>GLAETX1245</t>
  </si>
  <si>
    <t>Michele La Merrill ENVIRONMENTAL TOXICOLOGY GL Only</t>
  </si>
  <si>
    <t>GLACHE1244</t>
  </si>
  <si>
    <t>Mark Cooper HUMAN ECOLOGY GL Only</t>
  </si>
  <si>
    <t>GLBNPB1243</t>
  </si>
  <si>
    <t>Talitha Van Der Meulen NEURO PHYSIO And BEHAVIOR GL Only</t>
  </si>
  <si>
    <t>GLAANS1242</t>
  </si>
  <si>
    <t>Joy Mench ANIMAL SCIENCE GL Only</t>
  </si>
  <si>
    <t>GLAPPA1241</t>
  </si>
  <si>
    <t>Pamela Ronald PLANT PATHOLOGY GL Only</t>
  </si>
  <si>
    <t>GLANUT1240</t>
  </si>
  <si>
    <t>Sheri Zidenberg Cherr NUTRITION GL Only</t>
  </si>
  <si>
    <t>GLLECN1239</t>
  </si>
  <si>
    <t>Tsung Yuen Shen ECONOMICS GL Only</t>
  </si>
  <si>
    <t>GLMDER1238</t>
  </si>
  <si>
    <t>Arthur Huntley MED Dermatology GL Only</t>
  </si>
  <si>
    <t>GLMPSY1237</t>
  </si>
  <si>
    <t>Wayne S Thom MED Psychiatry And Behav Sci GL Only</t>
  </si>
  <si>
    <t>GLLSTA1236</t>
  </si>
  <si>
    <t>Wolfgang Polonik STATISTICS GL Only</t>
  </si>
  <si>
    <t>GLVPHR1235</t>
  </si>
  <si>
    <t>Rebecca Bellone VM POPULATION HLTH And REPROD GL Only</t>
  </si>
  <si>
    <t>GLLPOL1234</t>
  </si>
  <si>
    <t>Mark Verbitsky POLITICAL SCIENCE GL Only</t>
  </si>
  <si>
    <t>GLMFCM1233</t>
  </si>
  <si>
    <t>Sharon Blosk MED Family And Community Med GL Only</t>
  </si>
  <si>
    <t>GLACHE1232</t>
  </si>
  <si>
    <t>Steven Greco HUMAN ECOLOGY GL Only</t>
  </si>
  <si>
    <t>GLMFCM1231</t>
  </si>
  <si>
    <t>Viola Chu MED Family And Community Med GL Only</t>
  </si>
  <si>
    <t>GLLDES1230</t>
  </si>
  <si>
    <t>Matthew Lechowick DEPARTMENT OF DESIGN GL Only</t>
  </si>
  <si>
    <t>GLADES1229</t>
  </si>
  <si>
    <t>Frances Moore ENVIRONMENTAL SCIENCE And POLICY GL Only</t>
  </si>
  <si>
    <t>GLLENL1228</t>
  </si>
  <si>
    <t>Claire M Waters ENGLISH GL Only</t>
  </si>
  <si>
    <t>GLMOBG1227</t>
  </si>
  <si>
    <t>Bahareh Nejad MED Obstetrics And Gynecology GL Only</t>
  </si>
  <si>
    <t>GLMPAT1226</t>
  </si>
  <si>
    <t>Henry Tesluk MED Pathology And Lab Medicine GL Only</t>
  </si>
  <si>
    <t>GLAFST1225</t>
  </si>
  <si>
    <t>Michael Mccarthy FOOD SCIENCE And TECHNOLOGY GL Only</t>
  </si>
  <si>
    <t>GLMPSY1224</t>
  </si>
  <si>
    <t>Angela John Thurman MED Psychiatry And Behav Sci GL Only</t>
  </si>
  <si>
    <t>GLLIBR1223</t>
  </si>
  <si>
    <t>John Sherlock UCDLIBRARY GL Only</t>
  </si>
  <si>
    <t>GLLCDM1222</t>
  </si>
  <si>
    <t>Patrick Lemieux CINEMA And DIGITAL MEDIA GL Only</t>
  </si>
  <si>
    <t>GLAENM1221</t>
  </si>
  <si>
    <t>Sharon Lawler ENTOMOLOGY NEMATOLOGY GL Only</t>
  </si>
  <si>
    <t>GLIMCA1219</t>
  </si>
  <si>
    <t>Dali Fan MED INT MED CARDIOLOGY GL Only</t>
  </si>
  <si>
    <t>GLBPLB1218</t>
  </si>
  <si>
    <t>Luca Comai PLANT BIOLOGY GL Only</t>
  </si>
  <si>
    <t>GLMORT1217</t>
  </si>
  <si>
    <t>Thomas Christensen MED Orthopaedic Surgery GL Only</t>
  </si>
  <si>
    <t>GLECHM1216</t>
  </si>
  <si>
    <t>Jeremy Mason MATERIALS SCIENCE And ENGINEERING GL Only</t>
  </si>
  <si>
    <t>GLLPSC1215</t>
  </si>
  <si>
    <t>Stanley Sue PSYCHOLOGY GL Only</t>
  </si>
  <si>
    <t>GLLUWP1214</t>
  </si>
  <si>
    <t>Nancy Pearsall UNIVERSITY WRITING PROGRAM GL Only</t>
  </si>
  <si>
    <t>GLAPLS1213</t>
  </si>
  <si>
    <t>Husein Ajwa PLANT SCIENCES GL Only</t>
  </si>
  <si>
    <t>GLBMMG1212</t>
  </si>
  <si>
    <t>Sean Collins MICROBIOLOGY And MOLEC GENETICS GL Only</t>
  </si>
  <si>
    <t>GLMANS1211</t>
  </si>
  <si>
    <t>Robert Kriss MED Anesth And Pain Medicine GL Only</t>
  </si>
  <si>
    <t>GLMMIC1210</t>
  </si>
  <si>
    <t>Renee Tsolis MED Medical Microbiology And Imm GL Only</t>
  </si>
  <si>
    <t>GLGSM11209</t>
  </si>
  <si>
    <t>Andrew Hargadon GRADUATE SCHOOL OF MANAGEMENT GL Only</t>
  </si>
  <si>
    <t>GLEMAE1208</t>
  </si>
  <si>
    <t>Rida Farouki MECHANICAL And AEROSPACE ENGR GL Only</t>
  </si>
  <si>
    <t>GLLCMN1207</t>
  </si>
  <si>
    <t>Steven Brunner COMMUNICATION GL Only</t>
  </si>
  <si>
    <t>GLLPOL1206</t>
  </si>
  <si>
    <t>Edmond Costantini POLITICAL SCIENCE GL Only</t>
  </si>
  <si>
    <t>GLMANS1205</t>
  </si>
  <si>
    <t>Charandip Sandhu MED Anesth And Pain Medicine GL Only</t>
  </si>
  <si>
    <t>GLECEE1204</t>
  </si>
  <si>
    <t>M Kavvas CIVIL And ENVIRONMENTAL ENGR GL Only</t>
  </si>
  <si>
    <t>GLLSTA1203</t>
  </si>
  <si>
    <t>Jiming Jiang STATISTICS GL Only</t>
  </si>
  <si>
    <t>GLMPMR1202</t>
  </si>
  <si>
    <t>Brandee Waite MED Physical Medicine And Rehab GL Only</t>
  </si>
  <si>
    <t>GLAPLS1201</t>
  </si>
  <si>
    <t>Maeli Melotto PLANT SCIENCES GL Only</t>
  </si>
  <si>
    <t>GLMFCM1200</t>
  </si>
  <si>
    <t>Lynne Coen MED Family And Community Med GL Only</t>
  </si>
  <si>
    <t>GLLMUS1199</t>
  </si>
  <si>
    <t>Ann Lavin MUSIC GL Only</t>
  </si>
  <si>
    <t>GLLLAW1198</t>
  </si>
  <si>
    <t>Shayak Sarkar SCHOOL OF LAW GL Only</t>
  </si>
  <si>
    <t>GLMORT1197</t>
  </si>
  <si>
    <t>Daniel Benson MED Orthopaedic Surgery GL Only</t>
  </si>
  <si>
    <t>GLAFST1196</t>
  </si>
  <si>
    <t>Christine Bruhn FOOD SCIENCE And TECHNOLOGY GL Only</t>
  </si>
  <si>
    <t>GLMNEU1195</t>
  </si>
  <si>
    <t>Michelle Apperson MED Neurology GL Only</t>
  </si>
  <si>
    <t>GLGSM11194</t>
  </si>
  <si>
    <t>Richard Dorf GRADUATE SCHOOL OF MANAGEMENT GL Only</t>
  </si>
  <si>
    <t>GLMRAD1193</t>
  </si>
  <si>
    <t>Shadi Aminololama Shakeri MED Radiology GL Only</t>
  </si>
  <si>
    <t>GLAPLS1192</t>
  </si>
  <si>
    <t>Steven Fennimore PLANT SCIENCES GL Only</t>
  </si>
  <si>
    <t>GLDEDU1191</t>
  </si>
  <si>
    <t>Yuuko Tonkovich EDUCATION GL Only</t>
  </si>
  <si>
    <t>GLLENL1190</t>
  </si>
  <si>
    <t>Nicholas Talbott ENGLISH GL Only</t>
  </si>
  <si>
    <t>GLLAHI1189</t>
  </si>
  <si>
    <t>C Schulz ARTS ADMINISTRATIVE GROUP GL Only</t>
  </si>
  <si>
    <t>GLMPED1188</t>
  </si>
  <si>
    <t>Katherine Rauen MED Pediatrics GL Only</t>
  </si>
  <si>
    <t>GLMPSY1187</t>
  </si>
  <si>
    <t>John Onate MED Psychiatry And Behav Sci GL Only</t>
  </si>
  <si>
    <t>GLALAW1186</t>
  </si>
  <si>
    <t>T Hsiao LAND AIR And WATER RESOURCES GL Only</t>
  </si>
  <si>
    <t>GLLMUS1185</t>
  </si>
  <si>
    <t>Jolan Friedhoff MUSIC GL Only</t>
  </si>
  <si>
    <t>GLLCHE1184</t>
  </si>
  <si>
    <t>Edwin Friedrich CHEMISTRY GL Only</t>
  </si>
  <si>
    <t>GLALAW1183</t>
  </si>
  <si>
    <t>Robert Flocchini LAND AIR And WATER RESOURCES GL Only</t>
  </si>
  <si>
    <t>GLLEPS1182</t>
  </si>
  <si>
    <t>Sarah Stewart Mukhopadhyay EARTH And PLANETARY SCIENCES GL Only</t>
  </si>
  <si>
    <t>GLAVIT1181</t>
  </si>
  <si>
    <t>Mark Matthews VITICULTURE And ENOLOGY GL Only</t>
  </si>
  <si>
    <t>GLMPED1180</t>
  </si>
  <si>
    <t>Bill Foo MED Pediatrics GL Only</t>
  </si>
  <si>
    <t>GLMURO1179</t>
  </si>
  <si>
    <t>Raul Clavijo MED Urologic Surgery GL Only</t>
  </si>
  <si>
    <t>GLLPHY1178</t>
  </si>
  <si>
    <t>Stefano Valenti PHYSICS GL Only</t>
  </si>
  <si>
    <t>GLAPLS1177</t>
  </si>
  <si>
    <t>Melvin George PLANT SCIENCES GL Only</t>
  </si>
  <si>
    <t>GLEMAE1176</t>
  </si>
  <si>
    <t>Harry Cheng MECHANICAL And AEROSPACE ENGR GL Only</t>
  </si>
  <si>
    <t>GLMORT1175</t>
  </si>
  <si>
    <t>Yashar Javidan MED Orthopaedic Surgery GL Only</t>
  </si>
  <si>
    <t>GLMRAD1174</t>
  </si>
  <si>
    <t>Ulf Tylen MED Radiology GL Only</t>
  </si>
  <si>
    <t>GLMPED1173</t>
  </si>
  <si>
    <t>David Stone MED Pediatrics GL Only</t>
  </si>
  <si>
    <t>GLIMHP1172</t>
  </si>
  <si>
    <t>Lionel G Tan MED Int Med Hospitalist GL Only</t>
  </si>
  <si>
    <t>GLMRAD1171</t>
  </si>
  <si>
    <t>Cameron Foster MED Radiology GL Only</t>
  </si>
  <si>
    <t>GLMPSY1170</t>
  </si>
  <si>
    <t>Jason Roof MED Psychiatry And Behav Sci GL Only</t>
  </si>
  <si>
    <t>GLMPED1169</t>
  </si>
  <si>
    <t>Victor Chan MED Pediatrics GL Only</t>
  </si>
  <si>
    <t>GLLIBR1168</t>
  </si>
  <si>
    <t>John Skarstad UCDLIBRARY GL Only</t>
  </si>
  <si>
    <t>GLMNSG1167</t>
  </si>
  <si>
    <t>Ben Waldau MED Neurological Surgery GL Only</t>
  </si>
  <si>
    <t>GLMPSY1166</t>
  </si>
  <si>
    <t>Donald Koelpin MED Psychiatry And Behav Sci GL Only</t>
  </si>
  <si>
    <t>GLLUWP1165</t>
  </si>
  <si>
    <t>Wrye Sententia UNIVERSITY WRITING PROGRAM GL Only</t>
  </si>
  <si>
    <t>GLLMAT1164</t>
  </si>
  <si>
    <t>Monica Vazirani MATHEMATICS GL Only</t>
  </si>
  <si>
    <t>GLLDRA1163</t>
  </si>
  <si>
    <t>David Grenke THEATRE And DANCE GL Only</t>
  </si>
  <si>
    <t>GLMFCM1162</t>
  </si>
  <si>
    <t>William Zepf MED Family And Community Med GL Only</t>
  </si>
  <si>
    <t>GLMERM1161</t>
  </si>
  <si>
    <t>Nicole Kravitz Wirtz MED Emergency Medicine GL Only</t>
  </si>
  <si>
    <t>GLMMIC1160</t>
  </si>
  <si>
    <t>Jonathan Eisen MED Medical Microbiology And Imm GL Only</t>
  </si>
  <si>
    <t>GLBMCB1159</t>
  </si>
  <si>
    <t>Bruce Draper MOLECULAR And CELLULAR BIO GL Only</t>
  </si>
  <si>
    <t>GLLMUS1158</t>
  </si>
  <si>
    <t>Jeffrey Thomas MUSIC GL Only</t>
  </si>
  <si>
    <t>GLLAST1157</t>
  </si>
  <si>
    <t>Annabeth Rosen ART And ART HISTORY GL Only</t>
  </si>
  <si>
    <t>GLIMGM1155</t>
  </si>
  <si>
    <t>Kristopher Kordana MED Int Med Genl Medicine GL Only</t>
  </si>
  <si>
    <t>GLVVSR1154</t>
  </si>
  <si>
    <t>Po Yen Chou VM SURGRAD SCIENCE GL Only</t>
  </si>
  <si>
    <t>GLVPMI1153</t>
  </si>
  <si>
    <t>William Reisen VM PATHOLOGY MICRO And IMMUN GL Only</t>
  </si>
  <si>
    <t>GLMOTO1152</t>
  </si>
  <si>
    <t>John Tomaich MED Otolaryngology GL Only</t>
  </si>
  <si>
    <t>GLLHIS1151</t>
  </si>
  <si>
    <t>Diana Davis HISTORY GL Only</t>
  </si>
  <si>
    <t>GLLFAI1150</t>
  </si>
  <si>
    <t>Joann Cannon FRENCH And ITALIAN GL Only</t>
  </si>
  <si>
    <t>GLMSUR1149</t>
  </si>
  <si>
    <t>Tina Palmieri MED Surgery GL Only</t>
  </si>
  <si>
    <t>GLLCHI1148</t>
  </si>
  <si>
    <t>Lisceth Brazil Cruz CHICANO STUDIES GL Only</t>
  </si>
  <si>
    <t>GLVVME1147</t>
  </si>
  <si>
    <t>Catherine Outerbridge VM MEDICINE And EPIDEMIOLOGY GL Only</t>
  </si>
  <si>
    <t>GLMNRC1146</t>
  </si>
  <si>
    <t>Manuel Lagunas Solar MCCLELLAN NUCLEAR RESEARCH CTR GL Only</t>
  </si>
  <si>
    <t>GLLEAL1145</t>
  </si>
  <si>
    <t>Robert Borgen EAST ASIAN LANG And CULTURES GL Only</t>
  </si>
  <si>
    <t>GLIMPM1144</t>
  </si>
  <si>
    <t>Hugh Black MED Int Med Pulmonary GL Only</t>
  </si>
  <si>
    <t>GLECEE1143</t>
  </si>
  <si>
    <t>Leonard Herrmann CIVIL And ENVIRONMENTAL ENGR GL Only</t>
  </si>
  <si>
    <t>GLVVSR1142</t>
  </si>
  <si>
    <t>Michael Kent VM SURGRAD SCIENCE GL Only</t>
  </si>
  <si>
    <t>GLIMRH1141</t>
  </si>
  <si>
    <t>Suraj Timilsina MED Int Med Rheumatology GL Only</t>
  </si>
  <si>
    <t>GLMRAD1140</t>
  </si>
  <si>
    <t>Eva Escobedo MED Radiology GL Only</t>
  </si>
  <si>
    <t>GLAPPA1139</t>
  </si>
  <si>
    <t>Florent Trouillas PLANT PATHOLOGY GL Only</t>
  </si>
  <si>
    <t>GLAPLS1138</t>
  </si>
  <si>
    <t>Raymond Valentine PLANT SCIENCES GL Only</t>
  </si>
  <si>
    <t>GLLANT1136</t>
  </si>
  <si>
    <t>Nicolas Zwyns ANTHROPOLOGY GL Only</t>
  </si>
  <si>
    <t>GLLLAW1135</t>
  </si>
  <si>
    <t>Joel Dobris SCHOOL OF LAW GL Only</t>
  </si>
  <si>
    <t>GLIMGI1134</t>
  </si>
  <si>
    <t>Maneesh Dave MED Int Med Gastroenterology GL Only</t>
  </si>
  <si>
    <t>GLMANS1133</t>
  </si>
  <si>
    <t>Brian Pitts MED Anesth And Pain Medicine GL Only</t>
  </si>
  <si>
    <t>GLLMUS1132</t>
  </si>
  <si>
    <t>I Hui Chen MUSIC GL Only</t>
  </si>
  <si>
    <t>GLLIBR1131</t>
  </si>
  <si>
    <t>Patricia Inouye UCDLIBRARY GL Only</t>
  </si>
  <si>
    <t>GLLCMN1130</t>
  </si>
  <si>
    <t>Maximo Torreblanca COMMUNICATION GL Only</t>
  </si>
  <si>
    <t>GLALAW1129</t>
  </si>
  <si>
    <t>Da Yang LAND AIR And WATER RESOURCES GL Only</t>
  </si>
  <si>
    <t>GLVPMI1128</t>
  </si>
  <si>
    <t>Francisco Uzal VM PATHOLOGY MICRO And IMMUN GL Only</t>
  </si>
  <si>
    <t>GLMPED1127</t>
  </si>
  <si>
    <t>Vivien Yee MED Pediatrics GL Only</t>
  </si>
  <si>
    <t>GLMPHA1126</t>
  </si>
  <si>
    <t>Ronald Chuang MED Pharmacology GL Only</t>
  </si>
  <si>
    <t>GLBMCB1125</t>
  </si>
  <si>
    <t>John Albeck MOLECULAR And CELLULAR BIO GL Only</t>
  </si>
  <si>
    <t>GLMEPM1124</t>
  </si>
  <si>
    <t>Ana Maria Iosif MED Public Health Sciences GL Only</t>
  </si>
  <si>
    <t>GLLCOM1123</t>
  </si>
  <si>
    <t>Kari Lokke COMPARATIVE LITERATURE GL Only</t>
  </si>
  <si>
    <t>GLMHPH1122</t>
  </si>
  <si>
    <t>Martha Odonnell MED Physiology And Membrane Biol GL Only</t>
  </si>
  <si>
    <t>GLAPLS1121</t>
  </si>
  <si>
    <t>James Hill PLANT SCIENCES GL Only</t>
  </si>
  <si>
    <t>GLIMHP1120</t>
  </si>
  <si>
    <t>Swati Shripad Patki MED Int Med Hospitalist GL Only</t>
  </si>
  <si>
    <t>GLMCEL1119</t>
  </si>
  <si>
    <t>Sergi Simo Olivar MED Cell Biology And Human Anat GL Only</t>
  </si>
  <si>
    <t>GLLANT1118</t>
  </si>
  <si>
    <t>William Davis ANTHROPOLOGY GL Only</t>
  </si>
  <si>
    <t>GLMHPH1117</t>
  </si>
  <si>
    <t>Peter M Cala MED Physiology And Membrane Biol GL Only</t>
  </si>
  <si>
    <t>GLMSUR1116</t>
  </si>
  <si>
    <t>Leigh Segel MED Surgery GL Only</t>
  </si>
  <si>
    <t>GLLCHI1115</t>
  </si>
  <si>
    <t>Maceo Montoya CHICANO STUDIES GL Only</t>
  </si>
  <si>
    <t>GLIMHP1114</t>
  </si>
  <si>
    <t>Annemarie P Hargadon MED Int Med Hospitalist GL Only</t>
  </si>
  <si>
    <t>GLLUWP1113</t>
  </si>
  <si>
    <t>John Samsel UNIVERSITY WRITING PROGRAM GL Only</t>
  </si>
  <si>
    <t>GLALAW1112</t>
  </si>
  <si>
    <t>Louise Jackson LAND AIR And WATER RESOURCES GL Only</t>
  </si>
  <si>
    <t>GLAETX1111</t>
  </si>
  <si>
    <t>Qi Zhang ENVIRONMENTAL TOXICOLOGY GL Only</t>
  </si>
  <si>
    <t>GLMOBG1110</t>
  </si>
  <si>
    <t>Lara Arndal MED Obstetrics And Gynecology GL Only</t>
  </si>
  <si>
    <t>GLLCOM1109</t>
  </si>
  <si>
    <t>Patricia Mackinnon COMPARATIVE LITERATURE GL Only</t>
  </si>
  <si>
    <t>GLIMEN1108</t>
  </si>
  <si>
    <t>Judith Turgeon MED Int Med Endocrinology GL Only</t>
  </si>
  <si>
    <t>GLIMNE1107</t>
  </si>
  <si>
    <t>Lindsey Goetz MED Int Med Nephrology GL Only</t>
  </si>
  <si>
    <t>GLVPHR1106</t>
  </si>
  <si>
    <t>Robert Bushnell VM POPULATION HLTH And REPROD GL Only</t>
  </si>
  <si>
    <t>GLECEE1105</t>
  </si>
  <si>
    <t>Lijuan Cheng CIVIL And ENVIRONMENTAL ENGR GL Only</t>
  </si>
  <si>
    <t>GLMPED1104</t>
  </si>
  <si>
    <t>Heather Siefkes MED Pediatrics GL Only</t>
  </si>
  <si>
    <t>GLMPAT1103</t>
  </si>
  <si>
    <t>Laurel Waters MED Pathology And Lab Medicine GL Only</t>
  </si>
  <si>
    <t>GLLEAL1102</t>
  </si>
  <si>
    <t>Binbin Yang EAST ASIAN LANG And CULTURES GL Only</t>
  </si>
  <si>
    <t>GLMSUR1101</t>
  </si>
  <si>
    <t>Aijun Wang MED Surgery GL Only</t>
  </si>
  <si>
    <t>GLLLAW1100</t>
  </si>
  <si>
    <t>Christopher Elmendorf SCHOOL OF LAW GL Only</t>
  </si>
  <si>
    <t>GLAANS1099</t>
  </si>
  <si>
    <t>Janet Roser ANIMAL SCIENCE GL Only</t>
  </si>
  <si>
    <t>GLMERM1098</t>
  </si>
  <si>
    <t>Aaron Danielson MED Emergency Medicine GL Only</t>
  </si>
  <si>
    <t>GLMPSY1097</t>
  </si>
  <si>
    <t>John Booth MED Psychiatry And Behav Sci GL Only</t>
  </si>
  <si>
    <t>GLMANS1096</t>
  </si>
  <si>
    <t>Marion Andrew Carnes MED Anesth And Pain Medicine GL Only</t>
  </si>
  <si>
    <t>GLMOPH1095</t>
  </si>
  <si>
    <t>David Kira MED Eye Center GL Only</t>
  </si>
  <si>
    <t>GLMPSY1094</t>
  </si>
  <si>
    <t>Bhupinder Waraich MED Psychiatry And Behav Sci GL Only</t>
  </si>
  <si>
    <t>GLEBAE1093</t>
  </si>
  <si>
    <t>Andre Daccache BIOLOGICAL And AG ENGINEERING GL Only</t>
  </si>
  <si>
    <t>GLLMAT1092</t>
  </si>
  <si>
    <t>Shiqian Ma MATHEMATICS GL Only</t>
  </si>
  <si>
    <t>GLMNSG1091</t>
  </si>
  <si>
    <t>Franklin Wagner Jr MED Neurological Surgery GL Only</t>
  </si>
  <si>
    <t>GLMPED1090</t>
  </si>
  <si>
    <t>Catherine Rottkamp MED Pediatrics GL Only</t>
  </si>
  <si>
    <t>GLMEPM1089</t>
  </si>
  <si>
    <t>Patrick Koga MED Public Health Sciences GL Only</t>
  </si>
  <si>
    <t>GLLMUS1088</t>
  </si>
  <si>
    <t>Andrew Frank MUSIC GL Only</t>
  </si>
  <si>
    <t>GLLCOM1087</t>
  </si>
  <si>
    <t>Manfred Kusch COMPARATIVE LITERATURE GL Only</t>
  </si>
  <si>
    <t>GLMSUR1086</t>
  </si>
  <si>
    <t>Tanya Rinderknecht MED Surgery GL Only</t>
  </si>
  <si>
    <t>GLIMGM1085</t>
  </si>
  <si>
    <t>Maria Guadalupe Garnica Albor MED Int Med Admin GL Only</t>
  </si>
  <si>
    <t>GLIMRH1084</t>
  </si>
  <si>
    <t>Alison Chow MED Int Med Allergy GL Only</t>
  </si>
  <si>
    <t>GLMRAD1083</t>
  </si>
  <si>
    <t>Colin Brown MED Radiology GL Only</t>
  </si>
  <si>
    <t>GLMOBG1082</t>
  </si>
  <si>
    <t>Martha Kim MED Obstetrics And Gynecology GL Only</t>
  </si>
  <si>
    <t>GLMNEU1081</t>
  </si>
  <si>
    <t>Wilsaan Joiner MED Neurology GL Only</t>
  </si>
  <si>
    <t>GLLPHY1080</t>
  </si>
  <si>
    <t>Mukund Rangamani PHYSICS GL Only</t>
  </si>
  <si>
    <t>GLMERM1079</t>
  </si>
  <si>
    <t>Meghan Schmitz MED Emergency Medicine GL Only</t>
  </si>
  <si>
    <t>GLMURO1078</t>
  </si>
  <si>
    <t>Anthony Stone MED Urologic Surgery GL Only</t>
  </si>
  <si>
    <t>GLMERM1077</t>
  </si>
  <si>
    <t>David Bradbury MED Emergency Medicine GL Only</t>
  </si>
  <si>
    <t>GLAVIT1076</t>
  </si>
  <si>
    <t>Walter Kliewer VITICULTURE And ENOLOGY GL Only</t>
  </si>
  <si>
    <t>GLAANS1075</t>
  </si>
  <si>
    <t>Trish Berger ANIMAL SCIENCE GL Only</t>
  </si>
  <si>
    <t>GLMPSY1074</t>
  </si>
  <si>
    <t>Leonard Abbeduto MED Psychiatry And Behav Sci GL Only</t>
  </si>
  <si>
    <t>GLAENM1073</t>
  </si>
  <si>
    <t>Mary Flint ENTOMOLOGY NEMATOLOGY GL Only</t>
  </si>
  <si>
    <t>GLIMHO1072</t>
  </si>
  <si>
    <t>Ahrin Koppel MED Int Med HEMONC GL Only</t>
  </si>
  <si>
    <t>GLMSUR1071</t>
  </si>
  <si>
    <t>Philip Schneider MED Surgery GL Only</t>
  </si>
  <si>
    <t>GLMPED1070</t>
  </si>
  <si>
    <t>Daphne Say MED Pediatrics GL Only</t>
  </si>
  <si>
    <t>GLLANT1069</t>
  </si>
  <si>
    <t>Smriti Srinivas ANTHROPOLOGY GL Only</t>
  </si>
  <si>
    <t>GLIMCA1068</t>
  </si>
  <si>
    <t>Victor O Bonilla MED INT MED CARDIOLOGY GL Only</t>
  </si>
  <si>
    <t>GLLPOL1067</t>
  </si>
  <si>
    <t>Miroslav Nincic POLITICAL SCIENCE GL Only</t>
  </si>
  <si>
    <t>GLVHFS1066</t>
  </si>
  <si>
    <t>Deryck Read CA ANIMAL HLTH And FOOD SAFETY LAB GL Only</t>
  </si>
  <si>
    <t>GLMPAT1065</t>
  </si>
  <si>
    <t>Thomas Konia MED Pathology And Lab Medicine GL Only</t>
  </si>
  <si>
    <t>GLLUWP1064</t>
  </si>
  <si>
    <t>Gary Goodman UNIVERSITY WRITING PROGRAM GL Only</t>
  </si>
  <si>
    <t>GLBNPB1063</t>
  </si>
  <si>
    <t>Alexander Mogilner NEURO PHYSIO And BEHAVIOR GL Only</t>
  </si>
  <si>
    <t>GLLAHI1062</t>
  </si>
  <si>
    <t>John Lopez ART And ART HISTORY GL Only</t>
  </si>
  <si>
    <t>GLLAAS1061</t>
  </si>
  <si>
    <t>Janis Miller AFRICAN AMERICAN AFRICAN STDS GL Only</t>
  </si>
  <si>
    <t>GLLLAW1060</t>
  </si>
  <si>
    <t>Clayton Tanaka SCHOOL OF LAW GL Only</t>
  </si>
  <si>
    <t>GLMRAD1059</t>
  </si>
  <si>
    <t>Thomas Loehfelm MED Radiology GL Only</t>
  </si>
  <si>
    <t>GLMORT1058</t>
  </si>
  <si>
    <t>Jon Davids MED Orthopaedic Surgery GL Only</t>
  </si>
  <si>
    <t>GLLGAR1057</t>
  </si>
  <si>
    <t>Jenny Kaminer GERMAN And RUSSIAN GL Only</t>
  </si>
  <si>
    <t>GLIMRH1056</t>
  </si>
  <si>
    <t>Merrill Gershwin MED Int Med Rheumatology GL Only</t>
  </si>
  <si>
    <t>GLMERM1055</t>
  </si>
  <si>
    <t>Leigha Winters MED Emergency Medicine GL Only</t>
  </si>
  <si>
    <t>GLLPSC1054</t>
  </si>
  <si>
    <t>Richard Coss PSYCHOLOGY GL Only</t>
  </si>
  <si>
    <t>GLBNPB1053</t>
  </si>
  <si>
    <t>Pamela Pappone NEURO PHYSIO And BEHAVIOR GL Only</t>
  </si>
  <si>
    <t>GLAPPA1052</t>
  </si>
  <si>
    <t>Joanne Emerson PLANT PATHOLOGY GL Only</t>
  </si>
  <si>
    <t>GLLLAW1051</t>
  </si>
  <si>
    <t>Brian Feinberg SCHOOL OF LAW GL Only</t>
  </si>
  <si>
    <t>GLMMIC1050</t>
  </si>
  <si>
    <t>Sung Jin Kim MED Medical Microbiology And Imm GL Only</t>
  </si>
  <si>
    <t>GLDEDU1049</t>
  </si>
  <si>
    <t>Lisa Sullivan EDUCATION GL Only</t>
  </si>
  <si>
    <t>GLMORT1048</t>
  </si>
  <si>
    <t>Christopher Kreulen MED Orthopaedic Surgery GL Only</t>
  </si>
  <si>
    <t>GLVPMI1047</t>
  </si>
  <si>
    <t>Smita Iyer VM PATHOLOGY MICRO And IMMUN GL Only</t>
  </si>
  <si>
    <t>GLMPED1046</t>
  </si>
  <si>
    <t>Victoria Dimitriades MED Pediatrics GL Only</t>
  </si>
  <si>
    <t>GLLPHY1045</t>
  </si>
  <si>
    <t>Daniel Ferenc PHYSICS GL Only</t>
  </si>
  <si>
    <t>GLIMEN1044</t>
  </si>
  <si>
    <t>Lowell Wilson MED Int Med Endocrinology GL Only</t>
  </si>
  <si>
    <t>GLMURO1043</t>
  </si>
  <si>
    <t>Sakti Das MED Urologic Surgery GL Only</t>
  </si>
  <si>
    <t>GLMFCM1042</t>
  </si>
  <si>
    <t>Peter Franks MED Family And Community Med GL Only</t>
  </si>
  <si>
    <t>GLVPHR1041</t>
  </si>
  <si>
    <t>Irwin Liu VM POPULATION HLTH And REPROD GL Only</t>
  </si>
  <si>
    <t>GLMNEU1040</t>
  </si>
  <si>
    <t>Ashok Joshua Dayananthan MED Neurology GL Only</t>
  </si>
  <si>
    <t>GLVVSR1039</t>
  </si>
  <si>
    <t>Mathieu Spriet VM SURGRAD SCIENCE GL Only</t>
  </si>
  <si>
    <t>GLVPHR1038</t>
  </si>
  <si>
    <t>Alda De Andrade E Pires VM POPULATION HLTH And REPROD GL Only</t>
  </si>
  <si>
    <t>GLMOBG1036</t>
  </si>
  <si>
    <t>David Katz MED Obstetrics And Gynecology GL Only</t>
  </si>
  <si>
    <t>GLAPLS1035</t>
  </si>
  <si>
    <t>C Qualset PLANT SCIENCES GL Only</t>
  </si>
  <si>
    <t>GLLLAW1034</t>
  </si>
  <si>
    <t>Afra Afsharipour SCHOOL OF LAW GL Only</t>
  </si>
  <si>
    <t>GLEECE1033</t>
  </si>
  <si>
    <t>Erkin Seker ELECT And COMP ENGR GL Only</t>
  </si>
  <si>
    <t>GLIMPM1032</t>
  </si>
  <si>
    <t>Jacqueline Stocking MED Int Med Pulmonary GL Only</t>
  </si>
  <si>
    <t>GLMPSY1030</t>
  </si>
  <si>
    <t>Tara Niendam MED Psychiatry And Behav Sci GL Only</t>
  </si>
  <si>
    <t>GLMEPM1029</t>
  </si>
  <si>
    <t>Julie Dang MED Public Health Sciences GL Only</t>
  </si>
  <si>
    <t>GLMHPH1028</t>
  </si>
  <si>
    <t>Rose Dickson MED Physiology And Membrane Biol GL Only</t>
  </si>
  <si>
    <t>GLIMPM1027</t>
  </si>
  <si>
    <t>Allan Siefkin MED Int Med Pulmonary GL Only</t>
  </si>
  <si>
    <t>GLLENL1026</t>
  </si>
  <si>
    <t>Evan Watkins ENGLISH GL Only</t>
  </si>
  <si>
    <t>GLEECE1025</t>
  </si>
  <si>
    <t>Jonathan Heritage ELECT And COMP ENGR GL Only</t>
  </si>
  <si>
    <t>GLLPOL1024</t>
  </si>
  <si>
    <t>Cheryl Boudreau POLITICAL SCIENCE GL Only</t>
  </si>
  <si>
    <t>GLLCHE1023</t>
  </si>
  <si>
    <t>Stephen Cramer CHEMISTRY GL Only</t>
  </si>
  <si>
    <t>GLBNPB1022</t>
  </si>
  <si>
    <t>Rishidev Chaudhuri NEURO PHYSIO And BEHAVIOR GL Only</t>
  </si>
  <si>
    <t>GLAPLS1021</t>
  </si>
  <si>
    <t>Donald Phillips PLANT SCIENCES GL Only</t>
  </si>
  <si>
    <t>GLMOPH1020</t>
  </si>
  <si>
    <t>Linda Margulies MED Eye Center GL Only</t>
  </si>
  <si>
    <t>GLMSUR1019</t>
  </si>
  <si>
    <t>James Goodnight Jr MED Surgery GL Only</t>
  </si>
  <si>
    <t>GLVVSR1018</t>
  </si>
  <si>
    <t>Karen Vernau VM SURGRAD SCIENCE GL Only</t>
  </si>
  <si>
    <t>GLMPAT1017</t>
  </si>
  <si>
    <t>Julie Ann Walby MED Pathology And Lab Medicine GL Only</t>
  </si>
  <si>
    <t>GLVVME1016</t>
  </si>
  <si>
    <t>Alexander Ardans VM MEDICINE And EPIDEMIOLOGY GL Only</t>
  </si>
  <si>
    <t>GLMORT1015</t>
  </si>
  <si>
    <t>Rakesh Donthineni Rao MED Orthopaedic Surgery GL Only</t>
  </si>
  <si>
    <t>GLVVSR1014</t>
  </si>
  <si>
    <t>Eugene Steffey VM SURGRAD SCIENCE GL Only</t>
  </si>
  <si>
    <t>GLLDES1013</t>
  </si>
  <si>
    <t>Beth Ferguson DEPARTMENT OF DESIGN GL Only</t>
  </si>
  <si>
    <t>GLLCHE1012</t>
  </si>
  <si>
    <t>Lee Ping Wang CHEMISTRY GL Only</t>
  </si>
  <si>
    <t>GLMPED1011</t>
  </si>
  <si>
    <t>Sanjay Jhawar MED Pediatrics GL Only</t>
  </si>
  <si>
    <t>GLLMUS1010</t>
  </si>
  <si>
    <t>Otto Lee MUSIC GL Only</t>
  </si>
  <si>
    <t>GLACHE1009</t>
  </si>
  <si>
    <t>Michael Smith HUMAN ECOLOGY GL Only</t>
  </si>
  <si>
    <t>GLMPED1008</t>
  </si>
  <si>
    <t>Jeffrey Gaston MED Pediatrics GL Only</t>
  </si>
  <si>
    <t>GLEECE1007</t>
  </si>
  <si>
    <t>Venkatesh Akella ELECT And COMP ENGR GL Only</t>
  </si>
  <si>
    <t>GLMPSY1006</t>
  </si>
  <si>
    <t>Caroline Giroux MED Psychiatry And Behav Sci GL Only</t>
  </si>
  <si>
    <t>GLLENL1005</t>
  </si>
  <si>
    <t>W Hicks ENGLISH GL Only</t>
  </si>
  <si>
    <t>GLLSOC1004</t>
  </si>
  <si>
    <t>Lawrence Cohen SOCIOLOGY GL Only</t>
  </si>
  <si>
    <t>GLLMUS1003</t>
  </si>
  <si>
    <t>Juan Diego Diaz MUSIC GL Only</t>
  </si>
  <si>
    <t>GLECHM1002</t>
  </si>
  <si>
    <t>Klaus Van Benthem MATERIALS SCIENCE And ENGINEERING GL Only</t>
  </si>
  <si>
    <t>GLLIBR1001</t>
  </si>
  <si>
    <t>David Anderson UCDLIBRARY GL Only</t>
  </si>
  <si>
    <t>GLDEDU1000</t>
  </si>
  <si>
    <t>Alexandrina Ramirez EDUCATION GL Only</t>
  </si>
  <si>
    <t>GLAPLS0999</t>
  </si>
  <si>
    <t>Dan Parfitt PLANT SCIENCES GL Only</t>
  </si>
  <si>
    <t>GLLPHY0998</t>
  </si>
  <si>
    <t>Daniel Cox PHYSICS GL Only</t>
  </si>
  <si>
    <t>GLBMCB0997</t>
  </si>
  <si>
    <t>Frederic Chedin MOLECULAR And CELLULAR BIO GL Only</t>
  </si>
  <si>
    <t>GLANUT0996</t>
  </si>
  <si>
    <t>Gerardo Mackenzie NUTRITION GL Only</t>
  </si>
  <si>
    <t>GLLPHY0995</t>
  </si>
  <si>
    <t>Matt Richter PHYSICS GL Only</t>
  </si>
  <si>
    <t>GLMRAD0994</t>
  </si>
  <si>
    <t>Souvik Sarkar MED Radiology GL Only</t>
  </si>
  <si>
    <t>GLANUT0993</t>
  </si>
  <si>
    <t>Robert Hackman NUTRITION GL Only</t>
  </si>
  <si>
    <t>GLLNAS0992</t>
  </si>
  <si>
    <t>Stefano Varese NATIVE AMERICAN STUDIES GL Only</t>
  </si>
  <si>
    <t>GLIMCA0991</t>
  </si>
  <si>
    <t>Gagan Singh MED INT MED CARDIOLOGY GL Only</t>
  </si>
  <si>
    <t>GLABAE0990</t>
  </si>
  <si>
    <t>David Hills BIOLOGICAL And AG ENGINEERING GL Only</t>
  </si>
  <si>
    <t>GLNURS0989</t>
  </si>
  <si>
    <t>Charleen Singh School of Nursing GL Only</t>
  </si>
  <si>
    <t>GLIMRH0988</t>
  </si>
  <si>
    <t>Michael F Seldin MED Int Med Rheumatology GL Only</t>
  </si>
  <si>
    <t>GLVPMI0987</t>
  </si>
  <si>
    <t>Katherine J Olstad VM PATHOLOGY MICRO And IMMUN GL Only</t>
  </si>
  <si>
    <t>GLBMMG0986</t>
  </si>
  <si>
    <t>Mark Wheelis MICROBIOLOGY And MOLEC GENETICS GL Only</t>
  </si>
  <si>
    <t>GLLDES0985</t>
  </si>
  <si>
    <t>Alexa Ann Bonomo DEPARTMENT OF DESIGN GL Only</t>
  </si>
  <si>
    <t>GLMPSY0984</t>
  </si>
  <si>
    <t>Erik Shwarts MED Psychiatry And Behav Sci GL Only</t>
  </si>
  <si>
    <t>GLAENM0983</t>
  </si>
  <si>
    <t>Geoffrey Attardo ENTOMOLOGY NEMATOLOGY GL Only</t>
  </si>
  <si>
    <t>GLLAHI0982</t>
  </si>
  <si>
    <t>Bryce Vinokurov ART And ART HISTORY GL Only</t>
  </si>
  <si>
    <t>GLAWFC0981</t>
  </si>
  <si>
    <t>Nancy Erman WILDLIFE And FISHERIES BIOLOGY GL Only</t>
  </si>
  <si>
    <t>GLMPED0980</t>
  </si>
  <si>
    <t>Willard Centerwall MED Pediatrics GL Only</t>
  </si>
  <si>
    <t>GLLPHI0979</t>
  </si>
  <si>
    <t>Han Ti Kao PHILOSOPHY GL Only</t>
  </si>
  <si>
    <t>GLMPAT0978</t>
  </si>
  <si>
    <t>Chihong Heidi Zhou MED Pathology And Lab Medicine GL Only</t>
  </si>
  <si>
    <t>GLAENM0977</t>
  </si>
  <si>
    <t>Charles Schaefer ENTOMOLOGY NEMATOLOGY GL Only</t>
  </si>
  <si>
    <t>GLECHE0976</t>
  </si>
  <si>
    <t>Benjamin Mccoy CHEMICAL ENGINEERING GL Only</t>
  </si>
  <si>
    <t>GLANUT0975</t>
  </si>
  <si>
    <t>John Newman NUTRITION GL Only</t>
  </si>
  <si>
    <t>GLVPMI0974</t>
  </si>
  <si>
    <t>Rance Lefebvre VM PATHOLOGY MICRO And IMMUN GL Only</t>
  </si>
  <si>
    <t>GLMORT0973</t>
  </si>
  <si>
    <t>Gavin Pereira MED Orthopaedic Surgery GL Only</t>
  </si>
  <si>
    <t>GLVPHR0972</t>
  </si>
  <si>
    <t>Titus Brown VM POPULATION HLTH And REPROD GL Only</t>
  </si>
  <si>
    <t>GLLANT0971</t>
  </si>
  <si>
    <t>John Darwent ANTHROPOLOGY GL Only</t>
  </si>
  <si>
    <t>GLLANT0970</t>
  </si>
  <si>
    <t>Jeffrey S Kahn ANTHROPOLOGY GL Only</t>
  </si>
  <si>
    <t>GLVVMB0969</t>
  </si>
  <si>
    <t>Alan Buckpitt VM MOLECULAR BIO SCIENCES GL Only</t>
  </si>
  <si>
    <t>GLAARE0968</t>
  </si>
  <si>
    <t>C Mccorkle AG And RESOURCE ECONOMICS GL Only</t>
  </si>
  <si>
    <t>GLMNEU0967</t>
  </si>
  <si>
    <t>Robert Fairclough MED Neurology GL Only</t>
  </si>
  <si>
    <t>GLLMUS0966</t>
  </si>
  <si>
    <t>Kevin Stewart MUSIC GL Only</t>
  </si>
  <si>
    <t>GLLANT0965</t>
  </si>
  <si>
    <t>Janet Shibamoto Smith ANTHROPOLOGY GL Only</t>
  </si>
  <si>
    <t>GLACHE0964</t>
  </si>
  <si>
    <t>Leigh Ann Simmons HUMAN ECOLOGY GL Only</t>
  </si>
  <si>
    <t>GLBNPB0963</t>
  </si>
  <si>
    <t>Andrew Ishida NEURO PHYSIO And BEHAVIOR GL Only</t>
  </si>
  <si>
    <t>GLMBIO0962</t>
  </si>
  <si>
    <t>Kermit Carraway MED Biochem And Molecular Med GL Only</t>
  </si>
  <si>
    <t>GLAPLS0961</t>
  </si>
  <si>
    <t>Stephen Kaffka PLANT SCIENCES GL Only</t>
  </si>
  <si>
    <t>GLAANS0960</t>
  </si>
  <si>
    <t>Richard Zinn ANIMAL SCIENCE GL Only</t>
  </si>
  <si>
    <t>GLIMRH0959</t>
  </si>
  <si>
    <t>Barton Wise MED Int Med Rheumatology GL Only</t>
  </si>
  <si>
    <t>GLMPED0958</t>
  </si>
  <si>
    <t>Anthony Urquiza MED Pediatrics GL Only</t>
  </si>
  <si>
    <t>GLMSUR0957</t>
  </si>
  <si>
    <t>Jonathan Pierce MED Surgery GL Only</t>
  </si>
  <si>
    <t>GLMPSY0956</t>
  </si>
  <si>
    <t>Sarah Dufek MED Psychiatry And Behav Sci GL Only</t>
  </si>
  <si>
    <t>GLABAE0955</t>
  </si>
  <si>
    <t>James Meyers BIOLOGICAL And AG ENGINEERING GL Only</t>
  </si>
  <si>
    <t>GLGSM10954</t>
  </si>
  <si>
    <t>Brad Barber GRADUATE SCHOOL OF MANAGEMENT GL Only</t>
  </si>
  <si>
    <t>GLBMCB0953</t>
  </si>
  <si>
    <t>Kassandra Ori Mckenney MOLECULAR And CELLULAR BIO GL Only</t>
  </si>
  <si>
    <t>GLMPHA0952</t>
  </si>
  <si>
    <t>Manuel Navedo Morales MED Pharmacology GL Only</t>
  </si>
  <si>
    <t>GLIMGI0951</t>
  </si>
  <si>
    <t>Natalie Torok MED Int Med Gastroenterology GL Only</t>
  </si>
  <si>
    <t>GLLUWP0950</t>
  </si>
  <si>
    <t>Katharine Rodger UNIVERSITY WRITING PROGRAM GL Only</t>
  </si>
  <si>
    <t>GLBNPB0949</t>
  </si>
  <si>
    <t>Keith Williams NEURO PHYSIO And BEHAVIOR GL Only</t>
  </si>
  <si>
    <t>GLMSUR0948</t>
  </si>
  <si>
    <t>Clifford Pereira MED Surgery GL Only</t>
  </si>
  <si>
    <t>GLLFAI0947</t>
  </si>
  <si>
    <t>Tobias Warner FRENCH And ITALIAN GL Only</t>
  </si>
  <si>
    <t>GLLSAP0946</t>
  </si>
  <si>
    <t>Robert Irwin SPANISH And PORTUGUESE GL Only</t>
  </si>
  <si>
    <t>GLMEPM0945</t>
  </si>
  <si>
    <t>Rachel Whitmer MED Public Health Sciences GL Only</t>
  </si>
  <si>
    <t>GLLREL0944</t>
  </si>
  <si>
    <t>Naomi Janowitz RELIGIOUS STUDIES GL Only</t>
  </si>
  <si>
    <t>GLIMPM0943</t>
  </si>
  <si>
    <t>Christian Sebat MED Int Med Pulmonary GL Only</t>
  </si>
  <si>
    <t>GLLPHY0942</t>
  </si>
  <si>
    <t>Harry Radousky PHYSICS GL Only</t>
  </si>
  <si>
    <t>GLMFCM0941</t>
  </si>
  <si>
    <t>Ava Asher MED Family And Community Med GL Only</t>
  </si>
  <si>
    <t>GLMBIO0940</t>
  </si>
  <si>
    <t>Su Hao Lo MED Biochem And Molecular Med GL Only</t>
  </si>
  <si>
    <t>GLMINT0939</t>
  </si>
  <si>
    <t>Neal Walia MED Int Med Admin GL Only</t>
  </si>
  <si>
    <t>GLMERM0938</t>
  </si>
  <si>
    <t>Katren Tyler MED Emergency Medicine GL Only</t>
  </si>
  <si>
    <t>GLAENM0937</t>
  </si>
  <si>
    <t>Frank Zalom ENTOMOLOGY NEMATOLOGY GL Only</t>
  </si>
  <si>
    <t>GLANUT0936</t>
  </si>
  <si>
    <t>Marilyn Townsend NUTRITION GL Only</t>
  </si>
  <si>
    <t>GLLLIN0935</t>
  </si>
  <si>
    <t>Kenji Sagae LINGUISTICS GL Only</t>
  </si>
  <si>
    <t>GLAPLS0934</t>
  </si>
  <si>
    <t>Milton Jones PLANT SCIENCES GL Only</t>
  </si>
  <si>
    <t>GLMPSY0933</t>
  </si>
  <si>
    <t>Martha Gilmore MED Psychiatry And Behav Sci GL Only</t>
  </si>
  <si>
    <t>GLIMGM0932</t>
  </si>
  <si>
    <t>Patrick Romano MED Int Med Genl Medicine GL Only</t>
  </si>
  <si>
    <t>GLMOPH0931</t>
  </si>
  <si>
    <t>Marie Burns MED Eye Center GL Only</t>
  </si>
  <si>
    <t>GLVVME0930</t>
  </si>
  <si>
    <t>William Thomas VM MEDICINE And EPIDEMIOLOGY GL Only</t>
  </si>
  <si>
    <t>GLIMHO0929</t>
  </si>
  <si>
    <t>Jeanna Welborn MED Int Med HEMONC GL Only</t>
  </si>
  <si>
    <t>GLANUT0928</t>
  </si>
  <si>
    <t>Carl Keen NUTRITION GL Only</t>
  </si>
  <si>
    <t>GLVPHR0927</t>
  </si>
  <si>
    <t>James Murray VM POPULATION HLTH And REPROD GL Only</t>
  </si>
  <si>
    <t>GLBEVE0926</t>
  </si>
  <si>
    <t>Laci Gerhart EVOLUTION And ECOLOGY GL Only</t>
  </si>
  <si>
    <t>GLDEDU0925</t>
  </si>
  <si>
    <t>Lauren Lindstrom EDUCATION GL Only</t>
  </si>
  <si>
    <t>GLMSUR0924</t>
  </si>
  <si>
    <t>Debra Johnson MED Surgery GL Only</t>
  </si>
  <si>
    <t>GLLSOC0923</t>
  </si>
  <si>
    <t>Eddy U EAST ASIAN STUDIES PROGRAM GL Only</t>
  </si>
  <si>
    <t>GLMOTO0922</t>
  </si>
  <si>
    <t>Peter Worth MED Otolaryngology GL Only</t>
  </si>
  <si>
    <t>GLMOPH0921</t>
  </si>
  <si>
    <t>Lily Lin MED Eye Center GL Only</t>
  </si>
  <si>
    <t>GLLDES0920</t>
  </si>
  <si>
    <t>Melissa Chandon DEPARTMENT OF DESIGN GL Only</t>
  </si>
  <si>
    <t>GLLCHE0919</t>
  </si>
  <si>
    <t>Sheila David CHEMISTRY GL Only</t>
  </si>
  <si>
    <t>GLLMAT0918</t>
  </si>
  <si>
    <t>Jennifer Schultens MATHEMATICS GL Only</t>
  </si>
  <si>
    <t>GLAETX0917</t>
  </si>
  <si>
    <t>Wray Winterlin ENVIRONMENTAL TOXICOLOGY GL Only</t>
  </si>
  <si>
    <t>GLMCEL0916</t>
  </si>
  <si>
    <t>Stanley Meizel MED Cell Biology And Human Anat GL Only</t>
  </si>
  <si>
    <t>GLLASA0915</t>
  </si>
  <si>
    <t>Darrell Hamamoto ASIAN AMERICAN GL Only</t>
  </si>
  <si>
    <t>GLLEPS0914</t>
  </si>
  <si>
    <t>Ryosuke Motani EARTH And PLANETARY SCIENCES GL Only</t>
  </si>
  <si>
    <t>GLMPED0913</t>
  </si>
  <si>
    <t>Sarah Haynes MED Pediatrics GL Only</t>
  </si>
  <si>
    <t>GLLCLA0912</t>
  </si>
  <si>
    <t>Colin Webster CLASSICS GL Only</t>
  </si>
  <si>
    <t>GLMORT0911</t>
  </si>
  <si>
    <t>Mary Claire Manske MED Orthopaedic Surgery GL Only</t>
  </si>
  <si>
    <t>GLMADM0910</t>
  </si>
  <si>
    <t>Howard Young MED Deans Office GL Only</t>
  </si>
  <si>
    <t>GLEMAE0908</t>
  </si>
  <si>
    <t>Masakazu Soshi MECHANICAL And AEROSPACE ENGR GL Only</t>
  </si>
  <si>
    <t>GLLSTA0907</t>
  </si>
  <si>
    <t>George Roussas STATISTICS GL Only</t>
  </si>
  <si>
    <t>GLLSAP0906</t>
  </si>
  <si>
    <t>Michael Lazzara SPANISH And PORTUGUESE GL Only</t>
  </si>
  <si>
    <t>GLMSUR0905</t>
  </si>
  <si>
    <t>Junichiro Sageshima MED Surgery GL Only</t>
  </si>
  <si>
    <t>GLLCMN0904</t>
  </si>
  <si>
    <t>Richard Huskey COMMUNICATION GL Only</t>
  </si>
  <si>
    <t>GLAENM0903</t>
  </si>
  <si>
    <t>Bruce Jaffee ENTOMOLOGY NEMATOLOGY GL Only</t>
  </si>
  <si>
    <t>GLDEDU0902</t>
  </si>
  <si>
    <t>B Merino EDUCATION GL Only</t>
  </si>
  <si>
    <t>GLLCOM0901</t>
  </si>
  <si>
    <t>Jocelyn Sharlet COMPARATIVE LITERATURE GL Only</t>
  </si>
  <si>
    <t>GLVVSR0900</t>
  </si>
  <si>
    <t>Joao Henrique Neves Soares VM SURGRAD SCIENCE GL Only</t>
  </si>
  <si>
    <t>GLLUWP0899</t>
  </si>
  <si>
    <t>Pamela Demory UNIVERSITY WRITING PROGRAM GL Only</t>
  </si>
  <si>
    <t>GLLAST0898</t>
  </si>
  <si>
    <t>Shiva Ahmadi ART And ART HISTORY GL Only</t>
  </si>
  <si>
    <t>GLLLAW0897</t>
  </si>
  <si>
    <t>Clarisa Sudarma SCHOOL OF LAW GL Only</t>
  </si>
  <si>
    <t>GLLGAR0896</t>
  </si>
  <si>
    <t>Liliana Avramenko GERMAN And RUSSIAN GL Only</t>
  </si>
  <si>
    <t>GLLSOC0895</t>
  </si>
  <si>
    <t>Bruce Haynes SOCIOLOGY GL Only</t>
  </si>
  <si>
    <t>GLLPSC0894</t>
  </si>
  <si>
    <t>Eliza Bliss Moreau PSYCHOLOGY GL Only</t>
  </si>
  <si>
    <t>GLACHE0893</t>
  </si>
  <si>
    <t>R Thayer HUMAN ECOLOGY GL Only</t>
  </si>
  <si>
    <t>GLAPLS0892</t>
  </si>
  <si>
    <t>Ronald Voss PLANT SCIENCES GL Only</t>
  </si>
  <si>
    <t>GLLPHY0891</t>
  </si>
  <si>
    <t>Barry Klein PHYSICS GL Only</t>
  </si>
  <si>
    <t>GLLDES0890</t>
  </si>
  <si>
    <t>Lloyd Wheeler DEPARTMENT OF DESIGN GL Only</t>
  </si>
  <si>
    <t>GLLFAI6296</t>
  </si>
  <si>
    <t>Carmen Mayer FRENCH And ITALIAN GL Only</t>
  </si>
  <si>
    <t>GLLPHI0889</t>
  </si>
  <si>
    <t>Rohan French PHILOSOPHY GL Only</t>
  </si>
  <si>
    <t>GLECSE0888</t>
  </si>
  <si>
    <t>Michael Neff ENGR COMPUTER SCIENCE GL Only</t>
  </si>
  <si>
    <t>GLMPED0887</t>
  </si>
  <si>
    <t>Jihey Yuk MED Pediatrics GL Only</t>
  </si>
  <si>
    <t>GLVVME0886</t>
  </si>
  <si>
    <t>Edward Rhode VM MEDICINE And EPIDEMIOLOGY GL Only</t>
  </si>
  <si>
    <t>GLIMID0885</t>
  </si>
  <si>
    <t>Archana Maniar MED Int Med Infectious Dis GL Only</t>
  </si>
  <si>
    <t>GLMPHA0884</t>
  </si>
  <si>
    <t>Donald Bers MED Pharmacology GL Only</t>
  </si>
  <si>
    <t>GLAPLS0883</t>
  </si>
  <si>
    <t>D Rains PLANT SCIENCES GL Only</t>
  </si>
  <si>
    <t>GLLUWP0882</t>
  </si>
  <si>
    <t>David Masiel UNIVERSITY WRITING PROGRAM GL Only</t>
  </si>
  <si>
    <t>GLMOBG0881</t>
  </si>
  <si>
    <t>Pravin Goud MED Obstetrics And Gynecology GL Only</t>
  </si>
  <si>
    <t>GLLPOL0880</t>
  </si>
  <si>
    <t>Alexander Groth POLITICAL SCIENCE GL Only</t>
  </si>
  <si>
    <t>GLLPHY0879</t>
  </si>
  <si>
    <t>Sergey Savrasov PHYSICS GL Only</t>
  </si>
  <si>
    <t>GLMPED0878</t>
  </si>
  <si>
    <t>Kelly Carter MED Pediatrics GL Only</t>
  </si>
  <si>
    <t>GLLSTS0877</t>
  </si>
  <si>
    <t>Timothy Choy SCIENCE And TECHNOLOGY STUDIES GL Only</t>
  </si>
  <si>
    <t>GLLEPS0876</t>
  </si>
  <si>
    <t>Donald Turcotte EARTH And PLANETARY SCIENCES GL Only</t>
  </si>
  <si>
    <t>GLECEE0875</t>
  </si>
  <si>
    <t>Bruce Kutter CIVIL And ENVIRONMENTAL ENGR GL Only</t>
  </si>
  <si>
    <t>GLIMHP0874</t>
  </si>
  <si>
    <t>Monica S Srivastava MED Int Med Hospitalist GL Only</t>
  </si>
  <si>
    <t>GLMPAT0873</t>
  </si>
  <si>
    <t>Kristin Olson MED Pathology And Lab Medicine GL Only</t>
  </si>
  <si>
    <t>GLIMRH0872</t>
  </si>
  <si>
    <t>Xiaosong He MED Int Med Rheumatology GL Only</t>
  </si>
  <si>
    <t>GLMRAD0871</t>
  </si>
  <si>
    <t>Catherine Vu MED Radiology GL Only</t>
  </si>
  <si>
    <t>GLLCHE0870</t>
  </si>
  <si>
    <t>Delmar Larsen CHEMISTRY GL Only</t>
  </si>
  <si>
    <t>GLMPSY0868</t>
  </si>
  <si>
    <t>Anne Mcbride MED Psychiatry And Behav Sci GL Only</t>
  </si>
  <si>
    <t>GLLMAT0867</t>
  </si>
  <si>
    <t>Alexander Soshnikov MATHEMATICS GL Only</t>
  </si>
  <si>
    <t>GLLMAT0866</t>
  </si>
  <si>
    <t>Allan Edelson MATHEMATICS GL Only</t>
  </si>
  <si>
    <t>GLLLAW0865</t>
  </si>
  <si>
    <t>Carol Bruch SCHOOL OF LAW GL Only</t>
  </si>
  <si>
    <t>GLLPSC0864</t>
  </si>
  <si>
    <t>John Capitanio PSYCHOLOGY GL Only</t>
  </si>
  <si>
    <t>GLIMCT0863</t>
  </si>
  <si>
    <t>Rasmus Hoeg Med Int Med HMCTBMT GL Only</t>
  </si>
  <si>
    <t>GLVVSR0862</t>
  </si>
  <si>
    <t>Richard Lecouteur VM SURGRAD SCIENCE GL Only</t>
  </si>
  <si>
    <t>GLLLAW0861</t>
  </si>
  <si>
    <t>Johann Morri SCHOOL OF LAW GL Only</t>
  </si>
  <si>
    <t>GLMPSY0860</t>
  </si>
  <si>
    <t>Amy Nuismer MED Psychiatry And Behav Sci GL Only</t>
  </si>
  <si>
    <t>GLMFCM0859</t>
  </si>
  <si>
    <t>Lauren Carpenter MED Family And Community Med GL Only</t>
  </si>
  <si>
    <t>GLMHPH0858</t>
  </si>
  <si>
    <t>L Rabinowitz MED Physiology And Membrane Biol GL Only</t>
  </si>
  <si>
    <t>GLLDES0857</t>
  </si>
  <si>
    <t>Victoria Rivers DEPARTMENT OF DESIGN GL Only</t>
  </si>
  <si>
    <t>GLLLAW0856</t>
  </si>
  <si>
    <t>David O Horton SCHOOL OF LAW GL Only</t>
  </si>
  <si>
    <t>GLLPSC0855</t>
  </si>
  <si>
    <t>Sally Mendoza PSYCHOLOGY GL Only</t>
  </si>
  <si>
    <t>GLMPED0854</t>
  </si>
  <si>
    <t>Jessica Witkowski MED Pediatrics GL Only</t>
  </si>
  <si>
    <t>GLALAW0853</t>
  </si>
  <si>
    <t>Roland Meyer LAND AIR And WATER RESOURCES GL Only</t>
  </si>
  <si>
    <t>GLLSOC0852</t>
  </si>
  <si>
    <t>Victoria Smith SOCIOLOGY GL Only</t>
  </si>
  <si>
    <t>GLMOBG0851</t>
  </si>
  <si>
    <t>Stacey Wallach MED Obstetrics And Gynecology GL Only</t>
  </si>
  <si>
    <t>GLMPED0850</t>
  </si>
  <si>
    <t>Satyanarayana Lakshminrusimha MED Pediatrics GL Only</t>
  </si>
  <si>
    <t>GLVPHR0849</t>
  </si>
  <si>
    <t>Leslie Lyons VM POPULATION HLTH And REPROD GL Only</t>
  </si>
  <si>
    <t>GLEBME0848</t>
  </si>
  <si>
    <t>Alyssa Panitch BIOMEDICAL ENGINEERING GL Only</t>
  </si>
  <si>
    <t>GLAPLS0847</t>
  </si>
  <si>
    <t>Patrick James Brown PLANT SCIENCES GL Only</t>
  </si>
  <si>
    <t>GLAPLS0846</t>
  </si>
  <si>
    <t>Imtiyaz Khanday PLANT SCIENCES GL Only</t>
  </si>
  <si>
    <t>GLMFCM0845</t>
  </si>
  <si>
    <t>Noemi Doohan MED Family And Community Med GL Only</t>
  </si>
  <si>
    <t>GLMOBG0844</t>
  </si>
  <si>
    <t>Albert Liu MED Obstetrics And Gynecology GL Only</t>
  </si>
  <si>
    <t>GLLCMN0843</t>
  </si>
  <si>
    <t>Rina Alcalay COMMUNICATION GL Only</t>
  </si>
  <si>
    <t>GLAPPA0842</t>
  </si>
  <si>
    <t>Themis Michailides PLANT PATHOLOGY GL Only</t>
  </si>
  <si>
    <t>GLMRAD0841</t>
  </si>
  <si>
    <t>Shannon Navarro MED Radiology GL Only</t>
  </si>
  <si>
    <t>GLMOBG0840</t>
  </si>
  <si>
    <t>Laurie Gregg MED Obstetrics And Gynecology GL Only</t>
  </si>
  <si>
    <t>GLLSTS0839</t>
  </si>
  <si>
    <t>Sarah Elizabeth Mccullough SCIENCE And TECHNOLOGY STUDIES GL Only</t>
  </si>
  <si>
    <t>GLAARE0838</t>
  </si>
  <si>
    <t>Shermain Hardesty AG And RESOURCE ECONOMICS GL Only</t>
  </si>
  <si>
    <t>GLAPPA0837</t>
  </si>
  <si>
    <t>Neil McRoberts PLANT PATHOLOGY GL Only</t>
  </si>
  <si>
    <t>GLECHE0836</t>
  </si>
  <si>
    <t>Ambarish Kulkarni CHEMICAL ENGINEERING GL Only</t>
  </si>
  <si>
    <t>GLMOPH0835</t>
  </si>
  <si>
    <t>David Telander MED Eye Center GL Only</t>
  </si>
  <si>
    <t>GLLGSW0834</t>
  </si>
  <si>
    <t>Rana Jaleel GENDERSEXUALITY WOMENSSTUDIES GL Only</t>
  </si>
  <si>
    <t>GLVMEX0833</t>
  </si>
  <si>
    <t>Martin Smith VM EX Cooperative Extension</t>
  </si>
  <si>
    <t>GLLPOL0832</t>
  </si>
  <si>
    <t>Brandon Kinne POLITICAL SCIENCE GL Only</t>
  </si>
  <si>
    <t>GLANUT0831</t>
  </si>
  <si>
    <t>Sonja Hess NUTRITION GL Only</t>
  </si>
  <si>
    <t>GLLCHI0830</t>
  </si>
  <si>
    <t>Sergio De La Mora CHICANO STUDIES GL Only</t>
  </si>
  <si>
    <t>GLMANS0829</t>
  </si>
  <si>
    <t>Cristina Chandler MED Anesth And Pain Medicine GL Only</t>
  </si>
  <si>
    <t>GLMPSY0828</t>
  </si>
  <si>
    <t>Peter Yellowlees MED Psychiatry And Behav Sci GL Only</t>
  </si>
  <si>
    <t>GLLPHY0827</t>
  </si>
  <si>
    <t>Robert Becker PHYSICS GL Only</t>
  </si>
  <si>
    <t>GLMANS0826</t>
  </si>
  <si>
    <t>Rajvinder Dhamrait MED Anesth And Pain Medicine GL Only</t>
  </si>
  <si>
    <t>GLLECN0824</t>
  </si>
  <si>
    <t>Shu Shen ECONOMICS GL Only</t>
  </si>
  <si>
    <t>GLLPHY0823</t>
  </si>
  <si>
    <t>Gergely Zimanyi PHYSICS GL Only</t>
  </si>
  <si>
    <t>GLLEAL0822</t>
  </si>
  <si>
    <t>Haiqing Yin EAST ASIAN LANG And CULTURES GL Only</t>
  </si>
  <si>
    <t>GLLPHY0821</t>
  </si>
  <si>
    <t>Hsin Chia Cheng PHYSICS GL Only</t>
  </si>
  <si>
    <t>GLMPMR0820</t>
  </si>
  <si>
    <t>Lisa Williams MED Physical Medicine And Rehab GL Only</t>
  </si>
  <si>
    <t>GLLHIS0819</t>
  </si>
  <si>
    <t>Marian Schlotterbeck HISTORY GL Only</t>
  </si>
  <si>
    <t>GLMDER0818</t>
  </si>
  <si>
    <t>Oma Agbai MED Dermatology GL Only</t>
  </si>
  <si>
    <t>GLMPED0817</t>
  </si>
  <si>
    <t>Jay Yeh MED Pediatrics GL Only</t>
  </si>
  <si>
    <t>GLLPOL0816</t>
  </si>
  <si>
    <t>Erik Engstrom POLITICAL SCIENCE GL Only</t>
  </si>
  <si>
    <t>GLLANT0815</t>
  </si>
  <si>
    <t>Sarah Hrdy ANTHROPOLOGY GL Only</t>
  </si>
  <si>
    <t>GLIMCA0814</t>
  </si>
  <si>
    <t>Xiaodong Zhang MED INT MED CARDIOLOGY GL Only</t>
  </si>
  <si>
    <t>GLMPED0813</t>
  </si>
  <si>
    <t>Leonard Marks MED Pediatrics GL Only</t>
  </si>
  <si>
    <t>GLNURS0812</t>
  </si>
  <si>
    <t>Jessica Draughon Moret School of Nursing GL Only</t>
  </si>
  <si>
    <t>GLMPED0811</t>
  </si>
  <si>
    <t>Dean Blumberg MED Pediatrics GL Only</t>
  </si>
  <si>
    <t>GLIMRH0810</t>
  </si>
  <si>
    <t>Iannis Adamopoulos MED Int Med Allergy GL Only</t>
  </si>
  <si>
    <t>GLMHPH0809</t>
  </si>
  <si>
    <t>Eugene Renkin MED Physiology And Membrane Biol GL Only</t>
  </si>
  <si>
    <t>GLLPSC0808</t>
  </si>
  <si>
    <t>Linda Acredolo PSYCHOLOGY GL Only</t>
  </si>
  <si>
    <t>GLAANS0807</t>
  </si>
  <si>
    <t>Richard Blatchford ANIMAL SCIENCE GL Only</t>
  </si>
  <si>
    <t>GLLHIS0806</t>
  </si>
  <si>
    <t>Ted Margadant HISTORY GL Only</t>
  </si>
  <si>
    <t>GLAANS0805</t>
  </si>
  <si>
    <t>Anna Denicol ANIMAL SCIENCE GL Only</t>
  </si>
  <si>
    <t>GLLCHI0804</t>
  </si>
  <si>
    <t>Adela De La Torre CHICANO STUDIES GL Only</t>
  </si>
  <si>
    <t>GLMPAT0803</t>
  </si>
  <si>
    <t>Anthony Karnezis MED Pathology And Lab Medicine GL Only</t>
  </si>
  <si>
    <t>GLMERM0802</t>
  </si>
  <si>
    <t>Vinh Le MED Emergency Medicine GL Only</t>
  </si>
  <si>
    <t>GLMERM0801</t>
  </si>
  <si>
    <t>James D Kirk MED Emergency Medicine GL Only</t>
  </si>
  <si>
    <t>GLALAW0800</t>
  </si>
  <si>
    <t>M Singer LAND AIR And WATER RESOURCES GL Only</t>
  </si>
  <si>
    <t>GLLMAT0799</t>
  </si>
  <si>
    <t>Arthur Krener MATHEMATICS GL Only</t>
  </si>
  <si>
    <t>GLABAE0798</t>
  </si>
  <si>
    <t>M Morris BIOLOGICAL And AG ENGINEERING GL Only</t>
  </si>
  <si>
    <t>GLMPED0797</t>
  </si>
  <si>
    <t>Theresa Murdock Vlautin MED Pediatrics GL Only</t>
  </si>
  <si>
    <t>GLMADM0796</t>
  </si>
  <si>
    <t>Thy Pham MED Deans Office GL Only</t>
  </si>
  <si>
    <t>GLAFST0795</t>
  </si>
  <si>
    <t>Alyson Mitchell FOOD SCIENCE And TECHNOLOGY GL Only</t>
  </si>
  <si>
    <t>GLLCHE0794</t>
  </si>
  <si>
    <t>Davide Donadio CHEMISTRY GL Only</t>
  </si>
  <si>
    <t>GLMPMR0793</t>
  </si>
  <si>
    <t>Kaye Saurer Hermanson MED Physical Medicine And Rehab GL Only</t>
  </si>
  <si>
    <t>GLAFST0792</t>
  </si>
  <si>
    <t>Nitin Nitin FOOD SCIENCE And TECHNOLOGY GL Only</t>
  </si>
  <si>
    <t>GLLMAT0791</t>
  </si>
  <si>
    <t>T Tamura MATHEMATICS GL Only</t>
  </si>
  <si>
    <t>GLLMSA0790</t>
  </si>
  <si>
    <t>Nicole Ranganath MIDDLE EAST SOUTH ASIA PROGRAM GL Only</t>
  </si>
  <si>
    <t>GLIMGM0789</t>
  </si>
  <si>
    <t>Melody Tran Reina MED Int Med Genl Medicine GL Only</t>
  </si>
  <si>
    <t>GLMPED0788</t>
  </si>
  <si>
    <t>Kristin Hoffman MED Pediatrics GL Only</t>
  </si>
  <si>
    <t>GLAPLS0787</t>
  </si>
  <si>
    <t>Robert Travis PLANT SCIENCES GL Only</t>
  </si>
  <si>
    <t>GLMRAD0786</t>
  </si>
  <si>
    <t>Rex Pillai MED Radiology GL Only</t>
  </si>
  <si>
    <t>GLLPHY0785</t>
  </si>
  <si>
    <t>John Conway PHYSICS GL Only</t>
  </si>
  <si>
    <t>GLLMAT0784</t>
  </si>
  <si>
    <t>Martin Luu MATHEMATICS GL Only</t>
  </si>
  <si>
    <t>GLLECN0783</t>
  </si>
  <si>
    <t>Robert Feenstra ECONOMICS GL Only</t>
  </si>
  <si>
    <t>GLVPMI0782</t>
  </si>
  <si>
    <t>Jeroen Saeij VM PATHOLOGY MICRO And IMMUN GL Only</t>
  </si>
  <si>
    <t>GLMBIO0781</t>
  </si>
  <si>
    <t>Frank Chuang MED Biochem And Molecular Med GL Only</t>
  </si>
  <si>
    <t>GLMOBG0780</t>
  </si>
  <si>
    <t>Ratheany Sakbun MED Obstetrics And Gynecology GL Only</t>
  </si>
  <si>
    <t>GLLSAP0779</t>
  </si>
  <si>
    <t>Mario Gonzalez SPANISH And PORTUGUESE GL Only</t>
  </si>
  <si>
    <t>GLMPSY0778</t>
  </si>
  <si>
    <t>Nathaniel Mills MED Psychiatry And Behav Sci GL Only</t>
  </si>
  <si>
    <t>GLAFST0777</t>
  </si>
  <si>
    <t>Diane Barrett FOOD SCIENCE And TECHNOLOGY GL Only</t>
  </si>
  <si>
    <t>GLGSM10776</t>
  </si>
  <si>
    <t>Nicole Biggart GRADUATE SCHOOL OF MANAGEMENT GL Only</t>
  </si>
  <si>
    <t>GLLDES0775</t>
  </si>
  <si>
    <t>Christina Cogdell DEPARTMENT OF DESIGN GL Only</t>
  </si>
  <si>
    <t>GLIMHP0774</t>
  </si>
  <si>
    <t>Eric Daniel Signoff MED Int Med Hospitalist GL Only</t>
  </si>
  <si>
    <t>GLMCEL0773</t>
  </si>
  <si>
    <t>Kenneth Beck MED Cell Biology And Human Anat GL Only</t>
  </si>
  <si>
    <t>GLEECE0772</t>
  </si>
  <si>
    <t>Tsu Shuan Chang ELECT And COMP ENGR GL Only</t>
  </si>
  <si>
    <t>GLADES0771</t>
  </si>
  <si>
    <t>Michael Springborn ENVIRONMENTAL SCIENCE And POLICY GL Only</t>
  </si>
  <si>
    <t>GLMPSY0770</t>
  </si>
  <si>
    <t>Geetha G Reddy MED Psychiatry And Behav Sci GL Only</t>
  </si>
  <si>
    <t>GLLEPS0769</t>
  </si>
  <si>
    <t>Sarah Roeske EARTH And PLANETARY SCIENCES GL Only</t>
  </si>
  <si>
    <t>GLAENM0768</t>
  </si>
  <si>
    <t>Hugh Dingle ENTOMOLOGY NEMATOLOGY GL Only</t>
  </si>
  <si>
    <t>GLVVSR0767</t>
  </si>
  <si>
    <t>Ehren Mclarty VM SURGRAD SCIENCE GL Only</t>
  </si>
  <si>
    <t>GLALAW0766</t>
  </si>
  <si>
    <t>Mark Grismer LAND AIR And WATER RESOURCES GL Only</t>
  </si>
  <si>
    <t>GLVVSR0765</t>
  </si>
  <si>
    <t>Milinda Lommer VM SURGRAD SCIENCE GL Only</t>
  </si>
  <si>
    <t>GLLPSC0764</t>
  </si>
  <si>
    <t>Ross Thompson PSYCHOLOGY GL Only</t>
  </si>
  <si>
    <t>GLMURO0763</t>
  </si>
  <si>
    <t>Marc Dallera MED Urologic Surgery GL Only</t>
  </si>
  <si>
    <t>GLVVSR0762</t>
  </si>
  <si>
    <t>Derek D Cissell VM SURGRAD SCIENCE GL Only</t>
  </si>
  <si>
    <t>GLAPLS0761</t>
  </si>
  <si>
    <t>Paul Gepts PLANT SCIENCES GL Only</t>
  </si>
  <si>
    <t>GLEMAE0760</t>
  </si>
  <si>
    <t>Ian Kennedy MECHANICAL And AEROSPACE ENGR GL Only</t>
  </si>
  <si>
    <t>GLMNSG0759</t>
  </si>
  <si>
    <t>Julius Ebinu MED Neurological Surgery GL Only</t>
  </si>
  <si>
    <t>GLVVSR0758</t>
  </si>
  <si>
    <t>Lane W Johnson VM SURGRAD SCIENCE GL Only</t>
  </si>
  <si>
    <t>GLAPLS0757</t>
  </si>
  <si>
    <t>Alison Berry PLANT SCIENCES GL Only</t>
  </si>
  <si>
    <t>GLVVME0756</t>
  </si>
  <si>
    <t>David Hird VM MEDICINE And EPIDEMIOLOGY GL Only</t>
  </si>
  <si>
    <t>GLMRAD0755</t>
  </si>
  <si>
    <t>John Livoni MED Radiology GL Only</t>
  </si>
  <si>
    <t>GLMEPM0754</t>
  </si>
  <si>
    <t>Lorena Garcia MED Public Health Sciences GL Only</t>
  </si>
  <si>
    <t>GLLPOL0753</t>
  </si>
  <si>
    <t>Stuart Hill POLITICAL SCIENCE GL Only</t>
  </si>
  <si>
    <t>GLMPAT0752</t>
  </si>
  <si>
    <t>Michael Mcchesney MED Pathology And Lab Medicine GL Only</t>
  </si>
  <si>
    <t>GLMURO0751</t>
  </si>
  <si>
    <t>Dana Nanigian MED Urologic Surgery GL Only</t>
  </si>
  <si>
    <t>GLAPLS0750</t>
  </si>
  <si>
    <t>Richard Evans PLANT SCIENCES GL Only</t>
  </si>
  <si>
    <t>GLMPED0749</t>
  </si>
  <si>
    <t>Douglas S Gross MED Pediatrics GL Only</t>
  </si>
  <si>
    <t>GLAARE0748</t>
  </si>
  <si>
    <t>Samuel Logan AG And RESOURCE ECONOMICS GL Only</t>
  </si>
  <si>
    <t>GLMPSY0747</t>
  </si>
  <si>
    <t>Glen Xiong MED Psychiatry And Behav Sci GL Only</t>
  </si>
  <si>
    <t>GLLCHE0746</t>
  </si>
  <si>
    <t>R Britt CHEMISTRY GL Only</t>
  </si>
  <si>
    <t>GLMINT0745</t>
  </si>
  <si>
    <t>Nour Karzoun MED Int Med Admin GL Only</t>
  </si>
  <si>
    <t>GLALAW0744</t>
  </si>
  <si>
    <t>David Goldhamer LAND AIR And WATER RESOURCES GL Only</t>
  </si>
  <si>
    <t>GLMNSG0743</t>
  </si>
  <si>
    <t>Gene Gurkoff MED Neurological Surgery GL Only</t>
  </si>
  <si>
    <t>GLMPMR0742</t>
  </si>
  <si>
    <t>Craig Mcdonald MED Physical Medicine And Rehab GL Only</t>
  </si>
  <si>
    <t>GLEMAE0741</t>
  </si>
  <si>
    <t>Stephen Robinson MECHANICAL And AEROSPACE ENGR GL Only</t>
  </si>
  <si>
    <t>GLABAE0740</t>
  </si>
  <si>
    <t>Daniel Frank BIOLOGICAL And AG ENGINEERING GL Only</t>
  </si>
  <si>
    <t>GLBMMG0739</t>
  </si>
  <si>
    <t>Su Ju Lin MICROBIOLOGY And MOLEC GENETICS GL Only</t>
  </si>
  <si>
    <t>GLMPED0738</t>
  </si>
  <si>
    <t>Bibiana Restrepo MED Pediatrics GL Only</t>
  </si>
  <si>
    <t>GLIMNE0737</t>
  </si>
  <si>
    <t>Andrew Chin MED Int Med Nephrology GL Only</t>
  </si>
  <si>
    <t>GLLSTA0736</t>
  </si>
  <si>
    <t>Francisco Samaniego STATISTICS GL Only</t>
  </si>
  <si>
    <t>GLAPPA0735</t>
  </si>
  <si>
    <t>Amisha Poret Peterson PLANT PATHOLOGY GL Only</t>
  </si>
  <si>
    <t>GLLANT0734</t>
  </si>
  <si>
    <t>Fatima Mojaddedi ANTHROPOLOGY GL Only</t>
  </si>
  <si>
    <t>GLDEDU0733</t>
  </si>
  <si>
    <t>Maisha Winn EDUCATION GL Only</t>
  </si>
  <si>
    <t>GLECEE0732</t>
  </si>
  <si>
    <t>Jay Lund CIVIL And ENVIRONMENTAL ENGR GL Only</t>
  </si>
  <si>
    <t>GLIMPM0731</t>
  </si>
  <si>
    <t>Patricia L Parker MED Int Med Pulmonary GL Only</t>
  </si>
  <si>
    <t>GLIMID0730</t>
  </si>
  <si>
    <t>David Gibson MED Int Med Infectious Dis GL Only</t>
  </si>
  <si>
    <t>GLIMHO0729</t>
  </si>
  <si>
    <t>Julie Sutcliffe MED Int Med HEMONC GL Only</t>
  </si>
  <si>
    <t>GLVPMI0728</t>
  </si>
  <si>
    <t>Christopher Barker VM PATHOLOGY MICRO And IMMUN GL Only</t>
  </si>
  <si>
    <t>GLIMGM0727</t>
  </si>
  <si>
    <t>Jennifer Chen MED Int Med Genl Medicine GL Only</t>
  </si>
  <si>
    <t>GLABAE0726</t>
  </si>
  <si>
    <t>Stavros Vougioukas BIOLOGICAL And AG ENGINEERING GL Only</t>
  </si>
  <si>
    <t>GLLMAT0725</t>
  </si>
  <si>
    <t>Rohit Thomas MATHEMATICS GL Only</t>
  </si>
  <si>
    <t>GLMFCM0724</t>
  </si>
  <si>
    <t>Donna Holscher MED Family And Community Med GL Only</t>
  </si>
  <si>
    <t>GLMANS0723</t>
  </si>
  <si>
    <t>Julie Fowler MED Anesth And Pain Medicine GL Only</t>
  </si>
  <si>
    <t>GLMNSG0722</t>
  </si>
  <si>
    <t>Marike Zwienenberg MED Neurological Surgery GL Only</t>
  </si>
  <si>
    <t>GLLASA0721</t>
  </si>
  <si>
    <t>Susette Min ASIAN AMERICAN GL Only</t>
  </si>
  <si>
    <t>GLMPED0720</t>
  </si>
  <si>
    <t>Chelsea Wicks MED Pediatrics GL Only</t>
  </si>
  <si>
    <t>GLMPSY0719</t>
  </si>
  <si>
    <t>Jill Silverman MED Psychiatry And Behav Sci GL Only</t>
  </si>
  <si>
    <t>GLTRAN0718</t>
  </si>
  <si>
    <t>Giovanni Circella INST OF TRANSPORTATION STUDIES GL Only</t>
  </si>
  <si>
    <t>GLLCDM0717</t>
  </si>
  <si>
    <t>Kristopher Fallon CINEMA And DIGITAL MEDIA GL Only</t>
  </si>
  <si>
    <t>GLLPOL0716</t>
  </si>
  <si>
    <t>Rodger Huckfeldt POLITICAL SCIENCE GL Only</t>
  </si>
  <si>
    <t>GLLENL0715</t>
  </si>
  <si>
    <t>Scott Simmon ENGLISH GL Only</t>
  </si>
  <si>
    <t>GLVPHR0714</t>
  </si>
  <si>
    <t>Heidi Rossow VM POPULATION HLTH And REPROD GL Only</t>
  </si>
  <si>
    <t>GLIMEN0713</t>
  </si>
  <si>
    <t>Lars Berglund MED Int Med Endocrinology GL Only</t>
  </si>
  <si>
    <t>GLMERM0712</t>
  </si>
  <si>
    <t>LilyAnne Jewett MED Emergency Medicine GL Only</t>
  </si>
  <si>
    <t>GLMSUR0711</t>
  </si>
  <si>
    <t>Garth Utter MED Surgery GL Only</t>
  </si>
  <si>
    <t>GLIMGM0710</t>
  </si>
  <si>
    <t>Farah Shaheen MED Int Med Genl Medicine GL Only</t>
  </si>
  <si>
    <t>GLMANS0709</t>
  </si>
  <si>
    <t>Zheng Yuan Xia MED Anesth And Pain Medicine GL Only</t>
  </si>
  <si>
    <t>GLMPED0708</t>
  </si>
  <si>
    <t>Arthur De Lorimier MED Pediatrics GL Only</t>
  </si>
  <si>
    <t>GLECHE0707</t>
  </si>
  <si>
    <t>Yin Yeh CHEMICAL ENGINEERING GL Only</t>
  </si>
  <si>
    <t>GLVPMI0706</t>
  </si>
  <si>
    <t>Melissa Macias Rioseco VM PATHOLOGY MICRO And IMMUN GL Only</t>
  </si>
  <si>
    <t>GLMNEU6332</t>
  </si>
  <si>
    <t>Christopher Campos MED Neurology GL Only</t>
  </si>
  <si>
    <t>GLMNSG0705</t>
  </si>
  <si>
    <t>Kee Kim MED Neurological Surgery GL Only</t>
  </si>
  <si>
    <t>GLLCOM0704</t>
  </si>
  <si>
    <t>Amy Motlagh COMPARATIVE LITERATURE GL Only</t>
  </si>
  <si>
    <t>GLVPMI0703</t>
  </si>
  <si>
    <t>Dennis Wilson VM PATHOLOGY MICRO And IMMUN GL Only</t>
  </si>
  <si>
    <t>GLLDES0702</t>
  </si>
  <si>
    <t>D Gotelli DEPARTMENT OF DESIGN GL Only</t>
  </si>
  <si>
    <t>GLMOBG0701</t>
  </si>
  <si>
    <t>Nancy Field MED Obstetrics And Gynecology GL Only</t>
  </si>
  <si>
    <t>GLMINT0700</t>
  </si>
  <si>
    <t>Harold Burger MED Internal Medicine GL Only</t>
  </si>
  <si>
    <t>GLLPHI0699</t>
  </si>
  <si>
    <t>Joel Friedman PHILOSOPHY GL Only</t>
  </si>
  <si>
    <t>GLAWFC0698</t>
  </si>
  <si>
    <t>C Dewees WILDLIFE And FISHERIES BIOLOGY GL Only</t>
  </si>
  <si>
    <t>GLAPPA0697</t>
  </si>
  <si>
    <t>Kendra Baumgartner PLANT PATHOLOGY GL Only</t>
  </si>
  <si>
    <t>GLAPPA0696</t>
  </si>
  <si>
    <t>Robert Gilbertson PLANT PATHOLOGY GL Only</t>
  </si>
  <si>
    <t>GLAFST0695</t>
  </si>
  <si>
    <t>Linda Harris FOOD SCIENCE And TECHNOLOGY GL Only</t>
  </si>
  <si>
    <t>GLECHE0694</t>
  </si>
  <si>
    <t>Dewey Ryu CHEMICAL ENGINEERING GL Only</t>
  </si>
  <si>
    <t>GLECHE0693</t>
  </si>
  <si>
    <t>Robert Powell CHEMICAL ENGINEERING GL Only</t>
  </si>
  <si>
    <t>GLLCOM0692</t>
  </si>
  <si>
    <t>Sheldon Lu COMPARATIVE LITERATURE GL Only</t>
  </si>
  <si>
    <t>GLBMMG0691</t>
  </si>
  <si>
    <t>Stephen Kowalczykowski MICROBIOLOGY And MOLEC GENETICS GL Only</t>
  </si>
  <si>
    <t>GLLEPS0690</t>
  </si>
  <si>
    <t>Isabel Montanez EARTH And PLANETARY SCIENCES GL Only</t>
  </si>
  <si>
    <t>GLVAPC0688</t>
  </si>
  <si>
    <t>Donald Curry VM ANAT PHYSIO And CELL BIOLOGY GL Only</t>
  </si>
  <si>
    <t>GLMPAT0687</t>
  </si>
  <si>
    <t>Nam Tran MED Pathology And Lab Medicine GL Only</t>
  </si>
  <si>
    <t>GLMPSY0686</t>
  </si>
  <si>
    <t>Suzanne Shimoyama MED Psychiatry And Behav Sci GL Only</t>
  </si>
  <si>
    <t>GLMNEU0685</t>
  </si>
  <si>
    <t>John Olichney MED Neurology GL Only</t>
  </si>
  <si>
    <t>GLMNEU0684</t>
  </si>
  <si>
    <t>Shawn Kile MED Neurology GL Only</t>
  </si>
  <si>
    <t>GLIMGM0683</t>
  </si>
  <si>
    <t>Rachael Lucatorto MED Int Med Genl Medicine GL Only</t>
  </si>
  <si>
    <t>GLMCEL0682</t>
  </si>
  <si>
    <t>Charles Lee MED Cell Biology And Human Anat GL Only</t>
  </si>
  <si>
    <t>GLECSE6293</t>
  </si>
  <si>
    <t>Alex Gamero Garrido Computer Science GL Only</t>
  </si>
  <si>
    <t>GLECSE6294</t>
  </si>
  <si>
    <t>Dongyu Liu Computer Science GL Only</t>
  </si>
  <si>
    <t>GLECSE6295</t>
  </si>
  <si>
    <t>Muhao Chen Computer Science GL Only</t>
  </si>
  <si>
    <t>GLECSE0681</t>
  </si>
  <si>
    <t>Kwan Liu Ma ENGR COMPUTER SCIENCE GL Only</t>
  </si>
  <si>
    <t>GLGSM10680</t>
  </si>
  <si>
    <t>Rong Chen GRADUATE SCHOOL OF MANAGEMENT GL Only</t>
  </si>
  <si>
    <t>GLANUT0679</t>
  </si>
  <si>
    <t>Mrc Greenwood NUTRITION GL Only</t>
  </si>
  <si>
    <t>GLMBIO0678</t>
  </si>
  <si>
    <t>Kit Lam MED Biochem And Molecular Med GL Only</t>
  </si>
  <si>
    <t>GLMFCM0677</t>
  </si>
  <si>
    <t>Jay Roitman MED Family And Community Med GL Only</t>
  </si>
  <si>
    <t>GLLASA0676</t>
  </si>
  <si>
    <t>Robyn Rodriguez ASIAN AMERICAN GL Only</t>
  </si>
  <si>
    <t>GLIMNE0675</t>
  </si>
  <si>
    <t>Niti Madan MED Int Med Nephrology GL Only</t>
  </si>
  <si>
    <t>GLBMCB0674</t>
  </si>
  <si>
    <t>Jonathan Scholey MOLECULAR And CELLULAR BIO GL Only</t>
  </si>
  <si>
    <t>GLIMEN0673</t>
  </si>
  <si>
    <t>Charles Halsted MED Int Med Endocrinology GL Only</t>
  </si>
  <si>
    <t>GLVPMI0672</t>
  </si>
  <si>
    <t>Linda Lowenstine VM PATHOLOGY MICRO And IMMUN GL Only</t>
  </si>
  <si>
    <t>GLLGAR0671</t>
  </si>
  <si>
    <t>Sven Erik Rose GERMAN And RUSSIAN GL Only</t>
  </si>
  <si>
    <t>GLDEDU0670</t>
  </si>
  <si>
    <t>Cary Trexler EDUCATION GL Only</t>
  </si>
  <si>
    <t>GLMERM0669</t>
  </si>
  <si>
    <t>David Vinson MED Emergency Medicine GL Only</t>
  </si>
  <si>
    <t>GLVHFS0668</t>
  </si>
  <si>
    <t>Beate Crossley CA ANIMAL HLTH And FOOD SAFETY LAB GL Only</t>
  </si>
  <si>
    <t>GLLPHY0667</t>
  </si>
  <si>
    <t>Lawrence Coleman PHYSICS GL Only</t>
  </si>
  <si>
    <t>GLMPMR0666</t>
  </si>
  <si>
    <t>M Sandel MED Physical Medicine And Rehab GL Only</t>
  </si>
  <si>
    <t>GLLLIN0665</t>
  </si>
  <si>
    <t>Patrick Farrell LINGUISTICS GL Only</t>
  </si>
  <si>
    <t>GLMADM0664</t>
  </si>
  <si>
    <t>Michael Bunuan MED Deans Office GL Only</t>
  </si>
  <si>
    <t>GLNURS0663</t>
  </si>
  <si>
    <t>Felix Emond School of Nursing GL Only</t>
  </si>
  <si>
    <t>GLLPHI0662</t>
  </si>
  <si>
    <t>Zoe Drayson PHILOSOPHY GL Only</t>
  </si>
  <si>
    <t>GLMNEU0661</t>
  </si>
  <si>
    <t>Oanh Meyer MED Neurology GL Only</t>
  </si>
  <si>
    <t>GLAPLS0660</t>
  </si>
  <si>
    <t>Amanda Crump PLANT SCIENCES GL Only</t>
  </si>
  <si>
    <t>GLLPHY0659</t>
  </si>
  <si>
    <t>Albert De Roeck PHYSICS GL Only</t>
  </si>
  <si>
    <t>GLLPHI0658</t>
  </si>
  <si>
    <t>Alyssa Thornton PHILOSOPHY GL Only</t>
  </si>
  <si>
    <t>GLLSOC0657</t>
  </si>
  <si>
    <t>John Hall SOCIOLOGY GL Only</t>
  </si>
  <si>
    <t>GLLPOL0656</t>
  </si>
  <si>
    <t>James F Adams POLITICAL SCIENCE GL Only</t>
  </si>
  <si>
    <t>GLAVIT0655</t>
  </si>
  <si>
    <t>Ann Noble VITICULTURE And ENOLOGY GL Only</t>
  </si>
  <si>
    <t>GLMNEU0654</t>
  </si>
  <si>
    <t>Masud Seyal MED Neurology GL Only</t>
  </si>
  <si>
    <t>GLIMRH0653</t>
  </si>
  <si>
    <t>Dana Miller Blair MED Int Med Rheumatology GL Only</t>
  </si>
  <si>
    <t>GLEBME0652</t>
  </si>
  <si>
    <t>Stephen Howell BIOMEDICAL ENGINEERING GL Only</t>
  </si>
  <si>
    <t>GLLMAT0651</t>
  </si>
  <si>
    <t>Lawrence Marx MATHEMATICS GL Only</t>
  </si>
  <si>
    <t>GLBMCB0650</t>
  </si>
  <si>
    <t>Raymond Rodriguez MOLECULAR And CELLULAR BIO GL Only</t>
  </si>
  <si>
    <t>GLLFAI0649</t>
  </si>
  <si>
    <t>Dennis Dutschke FRENCH And ITALIAN GL Only</t>
  </si>
  <si>
    <t>GLBMCB0648</t>
  </si>
  <si>
    <t>Silvia Carrasco Garcia MOLECULAR And CELLULAR BIO GL Only</t>
  </si>
  <si>
    <t>GLBEVE0647</t>
  </si>
  <si>
    <t>John Stachowicz EVOLUTION And ECOLOGY GL Only</t>
  </si>
  <si>
    <t>GLLCHI0646</t>
  </si>
  <si>
    <t>Marlene Mercado CHICANO STUDIES GL Only</t>
  </si>
  <si>
    <t>GLALAW0645</t>
  </si>
  <si>
    <t>Jan Hopmans LAND AIR And WATER RESOURCES GL Only</t>
  </si>
  <si>
    <t>GLGSM10644</t>
  </si>
  <si>
    <t>Donald Topkis GRADUATE SCHOOL OF MANAGEMENT GL Only</t>
  </si>
  <si>
    <t>GLIMID0643</t>
  </si>
  <si>
    <t>Satya Dandekar MED Int Med Infectious Dis GL Only</t>
  </si>
  <si>
    <t>GLLECN0642</t>
  </si>
  <si>
    <t>Andres Mauricio Carvajal Escobar ECONOMICS GL Only</t>
  </si>
  <si>
    <t>GLMCEL0641</t>
  </si>
  <si>
    <t>John Hess MED Cell Biology And Human Anat GL Only</t>
  </si>
  <si>
    <t>GLAANS0640</t>
  </si>
  <si>
    <t>Annie King ANIMAL SCIENCE GL Only</t>
  </si>
  <si>
    <t>GLMINT0639</t>
  </si>
  <si>
    <t>Philip Eulie MED Int Med Admin GL Only</t>
  </si>
  <si>
    <t>GLACHE0638</t>
  </si>
  <si>
    <t>Robert Wiener HUMAN ECOLOGY GL Only</t>
  </si>
  <si>
    <t>GLAENM0637</t>
  </si>
  <si>
    <t>Robert Kimsey ENTOMOLOGY NEMATOLOGY GL Only</t>
  </si>
  <si>
    <t>GLLHIS0636</t>
  </si>
  <si>
    <t>Kathleen Stuart HISTORY GL Only</t>
  </si>
  <si>
    <t>GLLMUS0635</t>
  </si>
  <si>
    <t>Zoila Munoz Diaz MUSIC GL Only</t>
  </si>
  <si>
    <t>GLLPSC0634</t>
  </si>
  <si>
    <t>Joanna Scheib PSYCHOLOGY GL Only</t>
  </si>
  <si>
    <t>GLLSOC0633</t>
  </si>
  <si>
    <t>Diane Wolf SOCIOLOGY GL Only</t>
  </si>
  <si>
    <t>GLMFCM0632</t>
  </si>
  <si>
    <t>Anthony Jerant MED Family And Community Med GL Only</t>
  </si>
  <si>
    <t>GLLSDA0631</t>
  </si>
  <si>
    <t>Frederick Simoons LS DEAN GL Only</t>
  </si>
  <si>
    <t>GLMPED0630</t>
  </si>
  <si>
    <t>Fatema Iqbal MED Pediatrics GL Only</t>
  </si>
  <si>
    <t>GLLUWP0629</t>
  </si>
  <si>
    <t>Greg Glazner UNIVERSITY WRITING PROGRAM GL Only</t>
  </si>
  <si>
    <t>GLMADM0628</t>
  </si>
  <si>
    <t>Luz Guerrero MED Deans Office GL Only</t>
  </si>
  <si>
    <t>GLMPHA0627</t>
  </si>
  <si>
    <t>Julie Bossuyt MED Pharmacology GL Only</t>
  </si>
  <si>
    <t>GLAPPA0626</t>
  </si>
  <si>
    <t>Johan Leveau PLANT PATHOLOGY GL Only</t>
  </si>
  <si>
    <t>GLLSDA0625</t>
  </si>
  <si>
    <t>K Thompson LS DEAN GL Only</t>
  </si>
  <si>
    <t>GLADES0624</t>
  </si>
  <si>
    <t>Mark Schwartz ENVIRONMENTAL SCIENCE And POLICY GL Only</t>
  </si>
  <si>
    <t>GLLENL0623</t>
  </si>
  <si>
    <t>Richard Levin ENGLISH GL Only</t>
  </si>
  <si>
    <t>GLLSOC0622</t>
  </si>
  <si>
    <t>Dustin Wayne Mabry Kiskaddon SOCIOLOGY GL Only</t>
  </si>
  <si>
    <t>GLVVME0621</t>
  </si>
  <si>
    <t>John Madigan VM MEDICINE And EPIDEMIOLOGY GL Only</t>
  </si>
  <si>
    <t>GLGSM10620</t>
  </si>
  <si>
    <t>Michael Palazzolo GRADUATE SCHOOL OF MANAGEMENT GL Only</t>
  </si>
  <si>
    <t>GLMDER0619</t>
  </si>
  <si>
    <t>Roslyn Isseroff MED Dermatology GL Only</t>
  </si>
  <si>
    <t>GLMDER0618</t>
  </si>
  <si>
    <t>Ern Loh MED Dermatology GL Only</t>
  </si>
  <si>
    <t>GLLECN0616</t>
  </si>
  <si>
    <t>Athanasios Geromichalos ECONOMICS GL Only</t>
  </si>
  <si>
    <t>GLAFST0615</t>
  </si>
  <si>
    <t>Charles Bamforth FOOD SCIENCE And TECHNOLOGY GL Only</t>
  </si>
  <si>
    <t>GLVAPC0614</t>
  </si>
  <si>
    <t>Juan Claudio Gutierrez VM ANAT PHYSIO And CELL BIOLOGY GL Only</t>
  </si>
  <si>
    <t>GLMHPH0613</t>
  </si>
  <si>
    <t>S Gray MED Physiology And Membrane Biol GL Only</t>
  </si>
  <si>
    <t>GLMERM0612</t>
  </si>
  <si>
    <t>Galen Baker MED Emergency Medicine GL Only</t>
  </si>
  <si>
    <t>GLALAW0611</t>
  </si>
  <si>
    <t>M Silk LAND AIR And WATER RESOURCES GL Only</t>
  </si>
  <si>
    <t>GLLPHI0610</t>
  </si>
  <si>
    <t>George Wilson PHILOSOPHY GL Only</t>
  </si>
  <si>
    <t>GLALAW0609</t>
  </si>
  <si>
    <t>Shu Hua Chen LAND AIR And WATER RESOURCES GL Only</t>
  </si>
  <si>
    <t>GLLCHE0608</t>
  </si>
  <si>
    <t>Nancy True CHEMISTRY GL Only</t>
  </si>
  <si>
    <t>GLACHE0607</t>
  </si>
  <si>
    <t>Marjorie Visser HUMAN ECOLOGY GL Only</t>
  </si>
  <si>
    <t>GLMANS0606</t>
  </si>
  <si>
    <t>Aubrey Yao MED Anesth And Pain Medicine GL Only</t>
  </si>
  <si>
    <t>GLMOTO0605</t>
  </si>
  <si>
    <t>Jamie Funamura MED Otolaryngology GL Only</t>
  </si>
  <si>
    <t>GLECHM0604</t>
  </si>
  <si>
    <t>Yayoi Takamura MATERIALS SCIENCE And ENGINEERING GL Only</t>
  </si>
  <si>
    <t>GLLMUS0603</t>
  </si>
  <si>
    <t>Albert Mcneil MUSIC GL Only</t>
  </si>
  <si>
    <t>GLAFST0602</t>
  </si>
  <si>
    <t>Pamela Tom FOOD SCIENCE And TECHNOLOGY GL Only</t>
  </si>
  <si>
    <t>GLACHE0601</t>
  </si>
  <si>
    <t>Catherine Brinkley HUMAN ECOLOGY GL Only</t>
  </si>
  <si>
    <t>GLAPLS0600</t>
  </si>
  <si>
    <t>Georgia Drakakaki PLANT SCIENCES GL Only</t>
  </si>
  <si>
    <t>GLVVSR0599</t>
  </si>
  <si>
    <t>Kelsey Brust VM SURGRAD SCIENCE GL Only</t>
  </si>
  <si>
    <t>GLGSM10598</t>
  </si>
  <si>
    <t>Joseph Chen GRADUATE SCHOOL OF MANAGEMENT GL Only</t>
  </si>
  <si>
    <t>GLVVME0597</t>
  </si>
  <si>
    <t>Munashe Chigerwe VM MEDICINE And EPIDEMIOLOGY GL Only</t>
  </si>
  <si>
    <t>GLBMCB0596</t>
  </si>
  <si>
    <t>Celina Juliano MOLECULAR And CELLULAR BIO GL Only</t>
  </si>
  <si>
    <t>GLLSAP0595</t>
  </si>
  <si>
    <t>Agustina Carando SPANISH And PORTUGUESE GL Only</t>
  </si>
  <si>
    <t>GLACHE0594</t>
  </si>
  <si>
    <t>Michael Rios HUMAN ECOLOGY GL Only</t>
  </si>
  <si>
    <t>GLLSAP0593</t>
  </si>
  <si>
    <t>Claudia Sanchez Gutierrez SPANISH And PORTUGUESE GL Only</t>
  </si>
  <si>
    <t>GLBMMG0592</t>
  </si>
  <si>
    <t>David Pratt MICROBIOLOGY And MOLEC GENETICS GL Only</t>
  </si>
  <si>
    <t>GLABAE0591</t>
  </si>
  <si>
    <t>James Thompson BIOLOGICAL And AG ENGINEERING GL Only</t>
  </si>
  <si>
    <t>GLIMNE0590</t>
  </si>
  <si>
    <t>Lorien Dalrymple MED Int Med Nephrology GL Only</t>
  </si>
  <si>
    <t>GLAANS0589</t>
  </si>
  <si>
    <t>Michael Ryan Miller ANIMAL SCIENCE GL Only</t>
  </si>
  <si>
    <t>GLLSOC0588</t>
  </si>
  <si>
    <t>Ming Cheng Lo SOCIOLOGY GL Only</t>
  </si>
  <si>
    <t>GLMOBG0587</t>
  </si>
  <si>
    <t>Aimee Eyvazzadeh MED Obstetrics And Gynecology GL Only</t>
  </si>
  <si>
    <t>GLIMHO0586</t>
  </si>
  <si>
    <t>Mamta Parikh MED Int Med HEMONC GL Only</t>
  </si>
  <si>
    <t>GLLCHE0585</t>
  </si>
  <si>
    <t>Julia Chamberlain CHEMISTRY GL Only</t>
  </si>
  <si>
    <t>GLECSE0584</t>
  </si>
  <si>
    <t>Joel Porquet ENGR COMPUTER SCIENCE GL Only</t>
  </si>
  <si>
    <t>GLVVME0583</t>
  </si>
  <si>
    <t>Carrie Palm VM MEDICINE And EPIDEMIOLOGY GL Only</t>
  </si>
  <si>
    <t>GLAFST0582</t>
  </si>
  <si>
    <t>Chester Price FOOD SCIENCE And TECHNOLOGY GL Only</t>
  </si>
  <si>
    <t>GLIMEN0581</t>
  </si>
  <si>
    <t>Thomas Aoki MED Int Med Endocrinology GL Only</t>
  </si>
  <si>
    <t>GLMANS0580</t>
  </si>
  <si>
    <t>Kristin E Bennett MED Anesth And Pain Medicine GL Only</t>
  </si>
  <si>
    <t>GLLANT0579</t>
  </si>
  <si>
    <t>Donald Donham ANTHROPOLOGY GL Only</t>
  </si>
  <si>
    <t>GLMPHA0578</t>
  </si>
  <si>
    <t>Ye Chen Izu MED Pharmacology GL Only</t>
  </si>
  <si>
    <t>GLACHE0577</t>
  </si>
  <si>
    <t>Lenna Ontai HUMAN ECOLOGY GL Only</t>
  </si>
  <si>
    <t>GLLECN0576</t>
  </si>
  <si>
    <t>Peter Lindert ECONOMICS GL Only</t>
  </si>
  <si>
    <t>GLEMAE0575</t>
  </si>
  <si>
    <t>Vinod Narayanan MECHANICAL And AEROSPACE ENGR GL Only</t>
  </si>
  <si>
    <t>GLMPSY0574</t>
  </si>
  <si>
    <t>Alan Koike MED Psychiatry And Behav Sci GL Only</t>
  </si>
  <si>
    <t>GLLREL0573</t>
  </si>
  <si>
    <t>Allison Coudert RELIGIOUS STUDIES GL Only</t>
  </si>
  <si>
    <t>GLLSTA0572</t>
  </si>
  <si>
    <t>Fushing Hsieh STATISTICS GL Only</t>
  </si>
  <si>
    <t>GLLPHY0571</t>
  </si>
  <si>
    <t>Joseph Kiskis PHYSICS GL Only</t>
  </si>
  <si>
    <t>GLMFCM0570</t>
  </si>
  <si>
    <t>Patrick Lowerre MED Family And Community Med GL Only</t>
  </si>
  <si>
    <t>GLIMEN0569</t>
  </si>
  <si>
    <t>Manish Upadhyay MED Int Med Endocrinology GL Only</t>
  </si>
  <si>
    <t>GLLIBR0568</t>
  </si>
  <si>
    <t>Juri Stratford UCDLIBRARY GL Only</t>
  </si>
  <si>
    <t>GLABAE0567</t>
  </si>
  <si>
    <t>Irwin Donis Gonzalez BIOLOGICAL And AG ENGINEERING GL Only</t>
  </si>
  <si>
    <t>GLLCHI0566</t>
  </si>
  <si>
    <t>Yvette Flores CHICANO STUDIES GL Only</t>
  </si>
  <si>
    <t>GLLENL0565</t>
  </si>
  <si>
    <t>Peter Hays ENGLISH GL Only</t>
  </si>
  <si>
    <t>GLMURO0564</t>
  </si>
  <si>
    <t>Joon Ha Ok MED Urologic Surgery GL Only</t>
  </si>
  <si>
    <t>GLAPPA0563</t>
  </si>
  <si>
    <t>Daniel Kluepfel PLANT PATHOLOGY GL Only</t>
  </si>
  <si>
    <t>GLMERM0562</t>
  </si>
  <si>
    <t>Robert Derlet MED Emergency Medicine GL Only</t>
  </si>
  <si>
    <t>GLMORT0561</t>
  </si>
  <si>
    <t>Hai Le MED Orthopaedic Surgery GL Only</t>
  </si>
  <si>
    <t>GLLLAW0560</t>
  </si>
  <si>
    <t>Brian Soucek SCHOOL OF LAW GL Only</t>
  </si>
  <si>
    <t>GLVVME0559</t>
  </si>
  <si>
    <t>William Wilson VM MEDICINE And EPIDEMIOLOGY GL Only</t>
  </si>
  <si>
    <t>GLECSE0558</t>
  </si>
  <si>
    <t>Joshua McCoy ENGR COMPUTER SCIENCE GL Only</t>
  </si>
  <si>
    <t>GLVVSR0557</t>
  </si>
  <si>
    <t>Gregg Kortz VM SURGRAD SCIENCE GL Only</t>
  </si>
  <si>
    <t>GLMPSY0556</t>
  </si>
  <si>
    <t>Anu Gupta MED Psychiatry And Behav Sci GL Only</t>
  </si>
  <si>
    <t>GLMRAD0555</t>
  </si>
  <si>
    <t>Kriti Gwal MED Radiology GL Only</t>
  </si>
  <si>
    <t>GLLGAR0554</t>
  </si>
  <si>
    <t>Olga Stuchebrukhov GERMAN And RUSSIAN GL Only</t>
  </si>
  <si>
    <t>GLDEDU0553</t>
  </si>
  <si>
    <t>Nancy Gorman EDUCATION GL Only</t>
  </si>
  <si>
    <t>GLEBME0552</t>
  </si>
  <si>
    <t>Volkmar Heinrich BIOMEDICAL ENGINEERING GL Only</t>
  </si>
  <si>
    <t>GLMPED0551</t>
  </si>
  <si>
    <t>Trinh Truong MED Pediatrics GL Only</t>
  </si>
  <si>
    <t>GLLEAL0550</t>
  </si>
  <si>
    <t>Haruko Sakakibara EAST ASIAN LANGUAGES and CULTURES GL Only</t>
  </si>
  <si>
    <t>GLLCOM0549</t>
  </si>
  <si>
    <t>Neil Larsen COMPARATIVE LITERATURE GL Only</t>
  </si>
  <si>
    <t>GLVAPC0548</t>
  </si>
  <si>
    <t>Alfred Heusner VM ANAT PHYSIO And CELL BIOLOGY GL Only</t>
  </si>
  <si>
    <t>GLMEPM0547</t>
  </si>
  <si>
    <t>Erin Griffin MED Public Health Sciences GL Only</t>
  </si>
  <si>
    <t>GLMPED0546</t>
  </si>
  <si>
    <t>Kathleen Angkustsiri MED Pediatrics GL Only</t>
  </si>
  <si>
    <t>GLLLAW0545</t>
  </si>
  <si>
    <t>George G Demos SCHOOL OF LAW GL Only</t>
  </si>
  <si>
    <t>GLIMNE0544</t>
  </si>
  <si>
    <t>Jose Morfin MED Int Med Nephrology GL Only</t>
  </si>
  <si>
    <t>GLLDRA0543</t>
  </si>
  <si>
    <t>Stuart Carroll THEATRE And DANCE GL Only</t>
  </si>
  <si>
    <t>GLLAST0542</t>
  </si>
  <si>
    <t>Graham J Mcdougal ART And ART HISTORY GL Only</t>
  </si>
  <si>
    <t>GLACHE0541</t>
  </si>
  <si>
    <t>Edward Mcniel HUMAN ECOLOGY GL Only</t>
  </si>
  <si>
    <t>GLMPED0540</t>
  </si>
  <si>
    <t>Erik Fernandez Y Garcia MED Pediatrics GL Only</t>
  </si>
  <si>
    <t>GLACHE0539</t>
  </si>
  <si>
    <t>Jonathan London HUMAN ECOLOGY GL Only</t>
  </si>
  <si>
    <t>GLLMAT0538</t>
  </si>
  <si>
    <t>Donald Norton MATHEMATICS GL Only</t>
  </si>
  <si>
    <t>GLLDRA0537</t>
  </si>
  <si>
    <t>Lawrence Bogad THEATRE And DANCE GL Only</t>
  </si>
  <si>
    <t>GLADNO0536</t>
  </si>
  <si>
    <t>Helene Dillard AGR And ENV SCI DEANS OFFICE GL Only</t>
  </si>
  <si>
    <t>GLMMIC0535</t>
  </si>
  <si>
    <t>Dennis Hartigan Oconnor MED Medical Microbiology And Imm GL Only</t>
  </si>
  <si>
    <t>GLEECE0534</t>
  </si>
  <si>
    <t>Kent Wilken ELECT And COMP ENGR GL Only</t>
  </si>
  <si>
    <t>GLVVSR0533</t>
  </si>
  <si>
    <t>Kathryn Koehler VM SURGRAD SCIENCE GL Only</t>
  </si>
  <si>
    <t>GLLLAW0532</t>
  </si>
  <si>
    <t>Carter White SCHOOL OF LAW GL Only</t>
  </si>
  <si>
    <t>GLVVSR0531</t>
  </si>
  <si>
    <t>Denis Marcellin Little VM SURGRAD SCIENCE GL Only</t>
  </si>
  <si>
    <t>GLLNAS0530</t>
  </si>
  <si>
    <t>Jessica Perea NATIVE AMERICAN STUDIES GL Only</t>
  </si>
  <si>
    <t>GLMFCM0529</t>
  </si>
  <si>
    <t>Curtis L Witcher MED Family And Community Med GL Only</t>
  </si>
  <si>
    <t>GLIMPM0528</t>
  </si>
  <si>
    <t>Gibbe Parsons MED Int Med Pulmonary GL Only</t>
  </si>
  <si>
    <t>GLVVME0527</t>
  </si>
  <si>
    <t>Tim Carpenter VM MEDICINE And EPIDEMIOLOGY GL Only</t>
  </si>
  <si>
    <t>GLIMGI0526</t>
  </si>
  <si>
    <t>Ronald Hsu MED Int Med Gastroenterology GL Only</t>
  </si>
  <si>
    <t>GLLPHI0525</t>
  </si>
  <si>
    <t>William Bossart PHILOSOPHY GL Only</t>
  </si>
  <si>
    <t>GLMPED0524</t>
  </si>
  <si>
    <t>Laura Prakash MED Pediatrics GL Only</t>
  </si>
  <si>
    <t>GLMINT0523</t>
  </si>
  <si>
    <t>Andrew Chan MED Internal Medicine GL Only</t>
  </si>
  <si>
    <t>GLAANS0522</t>
  </si>
  <si>
    <t>James Fadel ANIMAL SCIENCE GL Only</t>
  </si>
  <si>
    <t>GLMPED0521</t>
  </si>
  <si>
    <t>Joseph Schulman MED Pediatrics GL Only</t>
  </si>
  <si>
    <t>GLMFCM0520</t>
  </si>
  <si>
    <t>Nathan Hitzeman MED Family And Community Med GL Only</t>
  </si>
  <si>
    <t>GLIMCA0519</t>
  </si>
  <si>
    <t>Sandhya Venugopal MED INT MED CARDIOLOGY GL Only</t>
  </si>
  <si>
    <t>GLVPHR0518</t>
  </si>
  <si>
    <t>James Cullor VM POPULATION HLTH And REPROD GL Only</t>
  </si>
  <si>
    <t>GLVPMI0517</t>
  </si>
  <si>
    <t>Karen Shapiro VM PATHOLOGY MICRO And IMMUN GL Only</t>
  </si>
  <si>
    <t>GLECSE0516</t>
  </si>
  <si>
    <t>Annamaria B Amenta ENGR COMPUTER SCIENCE GL Only</t>
  </si>
  <si>
    <t>GLLCHE0515</t>
  </si>
  <si>
    <t>Annaliese Franz CHEMISTRY GL Only</t>
  </si>
  <si>
    <t>GLMPED0514</t>
  </si>
  <si>
    <t>Mamie Barrow MED Pediatrics GL Only</t>
  </si>
  <si>
    <t>GLAPLS0513</t>
  </si>
  <si>
    <t>Montague Demment PLANT SCIENCES GL Only</t>
  </si>
  <si>
    <t>GLAANS0512</t>
  </si>
  <si>
    <t>S I Doroshov ANIMAL SCIENCE GL Only</t>
  </si>
  <si>
    <t>GLIMHP0511</t>
  </si>
  <si>
    <t>James N Welch MED Int Med Hospitalist GL Only</t>
  </si>
  <si>
    <t>GLLENL0510</t>
  </si>
  <si>
    <t>Matthew Vernon ENGLISH GL Only</t>
  </si>
  <si>
    <t>GLMBIO0509</t>
  </si>
  <si>
    <t>Yuanpei Li MED Biochem And Molecular Med GL Only</t>
  </si>
  <si>
    <t>GLMSUR0508</t>
  </si>
  <si>
    <t>Jesus Garcia MED Surgery GL Only</t>
  </si>
  <si>
    <t>GLMURO0507</t>
  </si>
  <si>
    <t>John Palmer MED Urologic Surgery GL Only</t>
  </si>
  <si>
    <t>GLIMPM0506</t>
  </si>
  <si>
    <t>John Connolly MED Int Med Pulmonary GL Only</t>
  </si>
  <si>
    <t>GLLIBR0505</t>
  </si>
  <si>
    <t>Karl Kocher UCDLIBRARY GL Only</t>
  </si>
  <si>
    <t>GLLLAW0504</t>
  </si>
  <si>
    <t>Menesh Patel SCHOOL OF LAW GL Only</t>
  </si>
  <si>
    <t>GLPROV0503</t>
  </si>
  <si>
    <t>John Marx OFFICE OF THE PROVOST GL Only</t>
  </si>
  <si>
    <t>GLMPED0502</t>
  </si>
  <si>
    <t>Andrew Katz MED Pediatrics GL Only</t>
  </si>
  <si>
    <t>GLECHE0501</t>
  </si>
  <si>
    <t>Nir Goldman CHEMICAL ENGINEERING GL Only</t>
  </si>
  <si>
    <t>GLLHIS0500</t>
  </si>
  <si>
    <t>Andres Resendez HISTORY GL Only</t>
  </si>
  <si>
    <t>GLLLAW0499</t>
  </si>
  <si>
    <t>Bill Hing SCHOOL OF LAW GL Only</t>
  </si>
  <si>
    <t>GLMPED0498</t>
  </si>
  <si>
    <t>Boyd Goetzman MED Pediatrics GL Only</t>
  </si>
  <si>
    <t>GLEECE0497</t>
  </si>
  <si>
    <t>Richard Kiehl ELECT And COMP ENGR GL Only</t>
  </si>
  <si>
    <t>GLLHIS0496</t>
  </si>
  <si>
    <t>Hsueh Chiang HISTORY GL Only</t>
  </si>
  <si>
    <t>GLIMHO0495</t>
  </si>
  <si>
    <t>Sally Denardo MED Int Med HEMONC GL Only</t>
  </si>
  <si>
    <t>GLLENL0494</t>
  </si>
  <si>
    <t>Daniel S Langford ENGLISH GL Only</t>
  </si>
  <si>
    <t>GLANUT0493</t>
  </si>
  <si>
    <t>Danielle Lemay NUTRITION GL Only</t>
  </si>
  <si>
    <t>GLAANS0492</t>
  </si>
  <si>
    <t>Huaijun Zhou ANIMAL SCIENCE GL Only</t>
  </si>
  <si>
    <t>GLEMAE0491</t>
  </si>
  <si>
    <t>Nesrin Sarigul Klijn MECHANICAL And AEROSPACE ENGR GL Only</t>
  </si>
  <si>
    <t>GLAPLS0490</t>
  </si>
  <si>
    <t>Thomas Buckley PLANT SCIENCES GL Only</t>
  </si>
  <si>
    <t>GLLENL0489</t>
  </si>
  <si>
    <t>David Simpson ENGLISH GL Only</t>
  </si>
  <si>
    <t>GLMPED0488</t>
  </si>
  <si>
    <t>Kiran Nandalike MED Pediatrics GL Only</t>
  </si>
  <si>
    <t>GLAFST0487</t>
  </si>
  <si>
    <t>Glenn Young FOOD SCIENCE And TECHNOLOGY GL Only</t>
  </si>
  <si>
    <t>GLLPSC0486</t>
  </si>
  <si>
    <t>Camelia Hostinar Caudill PSYCHOLOGY GL Only</t>
  </si>
  <si>
    <t>GLAFST0485</t>
  </si>
  <si>
    <t>John German FOOD SCIENCE And TECHNOLOGY GL Only</t>
  </si>
  <si>
    <t>GLBNPB0484</t>
  </si>
  <si>
    <t>Ann Hedrick NEURO PHYSIO And BEHAVIOR GL Only</t>
  </si>
  <si>
    <t>GLMHPH0483</t>
  </si>
  <si>
    <t>Jerry Green MED Physiology And Membrane Biol GL Only</t>
  </si>
  <si>
    <t>GLLSTA0482</t>
  </si>
  <si>
    <t>Can Le STATISTICS GL Only</t>
  </si>
  <si>
    <t>GLBMCB0481</t>
  </si>
  <si>
    <t>Judy Callis MOLECULAR And CELLULAR BIO GL Only</t>
  </si>
  <si>
    <t>GLLHIS0480</t>
  </si>
  <si>
    <t>Baki Tezcan HISTORY GL Only</t>
  </si>
  <si>
    <t>GLAPLS0479</t>
  </si>
  <si>
    <t>Derek Young PLANT SCIENCES GL Only</t>
  </si>
  <si>
    <t>GLVVSR0478</t>
  </si>
  <si>
    <t>Katherine Hansen VM SURGRAD SCIENCE GL Only</t>
  </si>
  <si>
    <t>GLAENM0477</t>
  </si>
  <si>
    <t>Norman Gary ENTOMOLOGY NEMATOLOGY GL Only</t>
  </si>
  <si>
    <t>GLLCHE0476</t>
  </si>
  <si>
    <t>Kyle Crabtree CHEMISTRY GL Only</t>
  </si>
  <si>
    <t>GLLAHI0475</t>
  </si>
  <si>
    <t>Harvey Himelfarb ART And ART HISTORY GL Only</t>
  </si>
  <si>
    <t>GLLUWP0474</t>
  </si>
  <si>
    <t>Katherine Arosteguy UNIVERSITY WRITING PROGRAM GL Only</t>
  </si>
  <si>
    <t>GLGSM10473</t>
  </si>
  <si>
    <t>Robert Smiley GRADUATE SCHOOL OF MANAGEMENT GL Only</t>
  </si>
  <si>
    <t>GLLUWP0472</t>
  </si>
  <si>
    <t>Sasha Abramsky UNIVERSITY WRITING PROGRAM GL Only</t>
  </si>
  <si>
    <t>GLLDRA0471</t>
  </si>
  <si>
    <t>Barbara Sellers Young THEATRE And DANCE GL Only</t>
  </si>
  <si>
    <t>GLVAPC0470</t>
  </si>
  <si>
    <t>Walter Tyler VM ANAT PHYSIO And CELL BIOLOGY GL Only</t>
  </si>
  <si>
    <t>GLLAAS0469</t>
  </si>
  <si>
    <t>Milmon Harrison AFRICAN AMERICAN AFRICAN STDS GL Only</t>
  </si>
  <si>
    <t>GLMPSY0468</t>
  </si>
  <si>
    <t>Kiet Truong MED Psychiatry And Behav Sci GL Only</t>
  </si>
  <si>
    <t>GLEBME0467</t>
  </si>
  <si>
    <t>Steven George BIOMEDICAL ENGINEERING GL Only</t>
  </si>
  <si>
    <t>GLLPSC0466</t>
  </si>
  <si>
    <t>Charles Tart PSYCHOLOGY GL Only</t>
  </si>
  <si>
    <t>GLLCOM0465</t>
  </si>
  <si>
    <t>Amy Riddle COMPARATIVE LITERATURE GL Only</t>
  </si>
  <si>
    <t>GLBNPB0463</t>
  </si>
  <si>
    <t>Erwin Bautista NEURO PHYSIO And BEHAVIOR GL Only</t>
  </si>
  <si>
    <t>GLLNAS0462</t>
  </si>
  <si>
    <t>Steve Crum NATIVE AMERICAN STUDIES GL Only</t>
  </si>
  <si>
    <t>GLECEE0461</t>
  </si>
  <si>
    <t>Karl Romstad CIVIL And ENVIRONMENTAL ENGR GL Only</t>
  </si>
  <si>
    <t>GLMRAD0460</t>
  </si>
  <si>
    <t>Cyrus Bateni MED Radiology GL Only</t>
  </si>
  <si>
    <t>GLAPLS0459</t>
  </si>
  <si>
    <t>Mary Cadenasso PLANT SCIENCES GL Only</t>
  </si>
  <si>
    <t>GLLLIN0458</t>
  </si>
  <si>
    <t>Emily Morgan LINGUISTICS GL Only</t>
  </si>
  <si>
    <t>GLLHIS0457</t>
  </si>
  <si>
    <t>Sally Mckee HISTORY GL Only</t>
  </si>
  <si>
    <t>GLMPSY0456</t>
  </si>
  <si>
    <t>Joe Tupin MED Psychiatry And Behav Sci GL Only</t>
  </si>
  <si>
    <t>GLIMHO0455</t>
  </si>
  <si>
    <t>Scott Christensen MED Int Med HEMONC GL Only</t>
  </si>
  <si>
    <t>GLMPED0454</t>
  </si>
  <si>
    <t>Jeanny Park MED Pediatrics GL Only</t>
  </si>
  <si>
    <t>GLMBIO0453</t>
  </si>
  <si>
    <t>Thomas Jue MED Biochem And Molecular Med GL Only</t>
  </si>
  <si>
    <t>GLVPMI0452</t>
  </si>
  <si>
    <t>Roy Pool VM PATHOLOGY MICRO And IMMUN GL Only</t>
  </si>
  <si>
    <t>GLMOBG0451</t>
  </si>
  <si>
    <t>Gary Leiserowitz MED Obstetrics And Gynecology GL Only</t>
  </si>
  <si>
    <t>GLIMGM0450</t>
  </si>
  <si>
    <t>Michael Wilkes MED Int Med Genl Medicine GL Only</t>
  </si>
  <si>
    <t>GLMOPH0449</t>
  </si>
  <si>
    <t>Susanna Park MED Eye Center GL Only</t>
  </si>
  <si>
    <t>GLIMHP0448</t>
  </si>
  <si>
    <t>Tianyi Wang MED Int Med Hospitalist GL Only</t>
  </si>
  <si>
    <t>GLAPLS0447</t>
  </si>
  <si>
    <t>Roger Chetelat PLANT SCIENCES GL Only</t>
  </si>
  <si>
    <t>GLMPSY0446</t>
  </si>
  <si>
    <t>Leigh Harrington MED Psychiatry And Behav Sci GL Only</t>
  </si>
  <si>
    <t>GLAVIT0445</t>
  </si>
  <si>
    <t>Hildegarde Heymann VITICULTURE And ENOLOGY GL Only</t>
  </si>
  <si>
    <t>GLMARO0444</t>
  </si>
  <si>
    <t>Robin Stern MED Radiation Oncology GL Only</t>
  </si>
  <si>
    <t>GLIMGI0443</t>
  </si>
  <si>
    <t>Sarah Flores MED Int Med Gastroenterology GL Only</t>
  </si>
  <si>
    <t>GLMDER0442</t>
  </si>
  <si>
    <t>Shelby Kear MED Dermatology GL Only</t>
  </si>
  <si>
    <t>GLMPSY0441</t>
  </si>
  <si>
    <t>Christine Nordahl MED Psychiatry And Behav Sci GL Only</t>
  </si>
  <si>
    <t>GLALAW0440</t>
  </si>
  <si>
    <t>Randy Dahlgren LAND AIR And WATER RESOURCES GL Only</t>
  </si>
  <si>
    <t>GLMOBG0439</t>
  </si>
  <si>
    <t>Scott Gale MED Obstetrics And Gynecology GL Only</t>
  </si>
  <si>
    <t>GLLCOM0438</t>
  </si>
  <si>
    <t>Cheryl Ross COMPARATIVE LITERATURE GL Only</t>
  </si>
  <si>
    <t>GLECEE0437</t>
  </si>
  <si>
    <t>Miguel Jaller Martelo CIVIL And ENVIRONMENTAL ENGR GL Only</t>
  </si>
  <si>
    <t>GLLECN0436</t>
  </si>
  <si>
    <t>Sanjay R Singh ECONOMICS GL Only</t>
  </si>
  <si>
    <t>GLMPED0435</t>
  </si>
  <si>
    <t>Mary Jacena S Leigh MED Pediatrics GL Only</t>
  </si>
  <si>
    <t>GLMNEU0434</t>
  </si>
  <si>
    <t>Kim McAllister MED Neurology GL Only</t>
  </si>
  <si>
    <t>GLIMGM0433</t>
  </si>
  <si>
    <t>Tamika Coy MED Int Med Genl Medicine GL Only</t>
  </si>
  <si>
    <t>GLMDER0432</t>
  </si>
  <si>
    <t>Peter Lynch MED Dermatology GL Only</t>
  </si>
  <si>
    <t>GLMFCM0431</t>
  </si>
  <si>
    <t>Elizabeth Lewis MED Family And Community Med GL Only</t>
  </si>
  <si>
    <t>GLAPLS0430</t>
  </si>
  <si>
    <t>Astrid Volder PLANT SCIENCES GL Only</t>
  </si>
  <si>
    <t>GLIMNE0429</t>
  </si>
  <si>
    <t>Nasim Wiegley MED Int Med Nephrology GL Only</t>
  </si>
  <si>
    <t>GLECSE0428</t>
  </si>
  <si>
    <t>Peter Linz ENGR COMPUTER SCIENCE GL Only</t>
  </si>
  <si>
    <t>GLLPSC0427</t>
  </si>
  <si>
    <t>Danielle Stolzenberg PSYCHOLOGY GL Only</t>
  </si>
  <si>
    <t>GLIMEN0426</t>
  </si>
  <si>
    <t>Ajay Sood MED Int Med Endocrinology GL Only</t>
  </si>
  <si>
    <t>GLAPLS0425</t>
  </si>
  <si>
    <t>Thomas Gradziel PLANT SCIENCES GL Only</t>
  </si>
  <si>
    <t>GLBNPB0424</t>
  </si>
  <si>
    <t>John Werner NEURO PHYSIO And BEHAVIOR GL Only</t>
  </si>
  <si>
    <t>GLGSM10423</t>
  </si>
  <si>
    <t>Peter Clark GRADUATE SCHOOL OF MANAGEMENT GL Only</t>
  </si>
  <si>
    <t>GLECHM0422</t>
  </si>
  <si>
    <t>Sabyasachi Sen MATERIALS SCIENCE And ENGINEERING GL Only</t>
  </si>
  <si>
    <t>GLMPED0421</t>
  </si>
  <si>
    <t>Dawn M Blacker MED Pediatrics GL Only</t>
  </si>
  <si>
    <t>GLACHE0420</t>
  </si>
  <si>
    <t>Lorence Oki HUMAN ECOLOGY GL Only</t>
  </si>
  <si>
    <t>GLLNAS0419</t>
  </si>
  <si>
    <t>Hulleah Tsinhnahjinnie NATIVE AMERICAN STUDIES GL Only</t>
  </si>
  <si>
    <t>GLVVME0418</t>
  </si>
  <si>
    <t>Emily Berryhill VM MEDICINE And EPIDEMIOLOGY GL Only</t>
  </si>
  <si>
    <t>GLACHE0417</t>
  </si>
  <si>
    <t>Nina Napawan HUMAN ECOLOGY GL Only</t>
  </si>
  <si>
    <t>GLLCHE0416</t>
  </si>
  <si>
    <t>Jesus Velazquez Mojica CHEMISTRY GL Only</t>
  </si>
  <si>
    <t>GLAPLS0415</t>
  </si>
  <si>
    <t>Dina St Clair PLANT SCIENCES GL Only</t>
  </si>
  <si>
    <t>GLEMAE0414</t>
  </si>
  <si>
    <t>Myron Hoffman MECHANICAL And AEROSPACE ENGR GL Only</t>
  </si>
  <si>
    <t>GLAPLS0413</t>
  </si>
  <si>
    <t>Daniel Runcie PLANT SCIENCES GL Only</t>
  </si>
  <si>
    <t>GLACHE0412</t>
  </si>
  <si>
    <t>Eric Larsen HUMAN ECOLOGY GL Only</t>
  </si>
  <si>
    <t>GLAFST0411</t>
  </si>
  <si>
    <t>Everett Bandman FOOD SCIENCE And TECHNOLOGY GL Only</t>
  </si>
  <si>
    <t>GLMRAD0410</t>
  </si>
  <si>
    <t>Osama Raslan MED Radiology GL Only</t>
  </si>
  <si>
    <t>GLLENL0409</t>
  </si>
  <si>
    <t>Linda Morris ENGLISH GL Only</t>
  </si>
  <si>
    <t>GLMDER0408</t>
  </si>
  <si>
    <t>Zhenrui Shi MED Dermatology GL Only</t>
  </si>
  <si>
    <t>GLMOBG0407</t>
  </si>
  <si>
    <t>Stephen Boyers MED Obstetrics And Gynecology GL Only</t>
  </si>
  <si>
    <t>GLMANS0406</t>
  </si>
  <si>
    <t>Lara Moser MED Anesth And Pain Medicine GL Only</t>
  </si>
  <si>
    <t>GLMINT0405</t>
  </si>
  <si>
    <t>Rajasekar Jagadeesan MED Int Med Admin GL Only</t>
  </si>
  <si>
    <t>GLAANS0404</t>
  </si>
  <si>
    <t>Mary Delany ANIMAL SCIENCE GL Only</t>
  </si>
  <si>
    <t>GLMPED0403</t>
  </si>
  <si>
    <t>Michael Choy MED Pediatrics GL Only</t>
  </si>
  <si>
    <t>GLLECN0402</t>
  </si>
  <si>
    <t>Jenna Stearns ECONOMICS GL Only</t>
  </si>
  <si>
    <t>GLNURS0401</t>
  </si>
  <si>
    <t>Tae Youn Kim School of Nursing GL Only</t>
  </si>
  <si>
    <t>GLMURO0400</t>
  </si>
  <si>
    <t>John Gould MED Urologic Surgery GL Only</t>
  </si>
  <si>
    <t>GLLLAW0399</t>
  </si>
  <si>
    <t>E Rabin SCHOOL OF LAW GL Only</t>
  </si>
  <si>
    <t>GLLANT0398</t>
  </si>
  <si>
    <t>Robert Bettinger ANTHROPOLOGY GL Only</t>
  </si>
  <si>
    <t>GLECEE0397</t>
  </si>
  <si>
    <t>Aikaterini Ziotopoulou CIVIL And ENVIRONMENTAL ENGR GL Only</t>
  </si>
  <si>
    <t>GLMPMR0396</t>
  </si>
  <si>
    <t>Chris Shin MED Physical Medicine And Rehab GL Only</t>
  </si>
  <si>
    <t>GLIMGM0395</t>
  </si>
  <si>
    <t>Paul Aronowitz MED Int Med Genl Medicine GL Only</t>
  </si>
  <si>
    <t>GLAPLS0394</t>
  </si>
  <si>
    <t>Lin Wu PLANT SCIENCES GL Only</t>
  </si>
  <si>
    <t>GLMPSY0393</t>
  </si>
  <si>
    <t>Martin H Leamon MED Psychiatry And Behav Sci GL Only</t>
  </si>
  <si>
    <t>GLVPMI0392</t>
  </si>
  <si>
    <t>Stephen Barthold VM PATHOLOGY MICRO And IMMUN GL Only</t>
  </si>
  <si>
    <t>GLLLAW0391</t>
  </si>
  <si>
    <t>Albert Lin SCHOOL OF LAW GL Only</t>
  </si>
  <si>
    <t>GLMPSY0390</t>
  </si>
  <si>
    <t>Jeffrey Gerstein MED Psychiatry And Behav Sci GL Only</t>
  </si>
  <si>
    <t>GLLAAS0389</t>
  </si>
  <si>
    <t>Elizabeth Mukiibi AFRICAN AMERICAN AFRICAN STDS GL Only</t>
  </si>
  <si>
    <t>GLIMHP0388</t>
  </si>
  <si>
    <t>Noelle Boctor MED Int Med Hospitalist GL Only</t>
  </si>
  <si>
    <t>GLMPSY0387</t>
  </si>
  <si>
    <t>Susan Boulware MED Psychiatry And Behav Sci GL Only</t>
  </si>
  <si>
    <t>GLMSUR0386</t>
  </si>
  <si>
    <t>David Wisner MED Surgery GL Only</t>
  </si>
  <si>
    <t>GLLCHE0385</t>
  </si>
  <si>
    <t>Kyrylo Kovnir CHEMISTRY GL Only</t>
  </si>
  <si>
    <t>GLMEPM0384</t>
  </si>
  <si>
    <t>Marc Schenker MED Public Health Sciences GL Only</t>
  </si>
  <si>
    <t>GLLCHE0383</t>
  </si>
  <si>
    <t>Gerd Lamar CHEMISTRY GL Only</t>
  </si>
  <si>
    <t>GLLPOL0382</t>
  </si>
  <si>
    <t>Walter Stone POLITICAL SCIENCE GL Only</t>
  </si>
  <si>
    <t>GLAPLS0381</t>
  </si>
  <si>
    <t>Jeffrey Mitchell PLANT SCIENCES GL Only</t>
  </si>
  <si>
    <t>GLMPED0380</t>
  </si>
  <si>
    <t>Sharon Joo MED Pediatrics GL Only</t>
  </si>
  <si>
    <t>GLMPSY0379</t>
  </si>
  <si>
    <t>Melissa Bauman MED Psychiatry And Behav Sci GL Only</t>
  </si>
  <si>
    <t>GLMCEL0378</t>
  </si>
  <si>
    <t>Paul Primakoff MED Cell Biology And Human Anat GL Only</t>
  </si>
  <si>
    <t>GLLHIS0377</t>
  </si>
  <si>
    <t>Michael Saler HISTORY GL Only</t>
  </si>
  <si>
    <t>GLBNPB0376</t>
  </si>
  <si>
    <t>Stacey Combes NEURO PHYSIO And BEHAVIOR GL Only</t>
  </si>
  <si>
    <t>GLLCLA0375</t>
  </si>
  <si>
    <t>Emily Albu CLASSICS GL Only</t>
  </si>
  <si>
    <t>GLIMRH0374</t>
  </si>
  <si>
    <t>Rosemary Hallett MED Int Med Rheumatology GL Only</t>
  </si>
  <si>
    <t>GLMRAD0373</t>
  </si>
  <si>
    <t>Jasjeet Bindra MED Radiology GL Only</t>
  </si>
  <si>
    <t>GLMANS0372</t>
  </si>
  <si>
    <t>Niroop Ravula MED Anesth And Pain Medicine GL Only</t>
  </si>
  <si>
    <t>GLVPMI0371</t>
  </si>
  <si>
    <t>Verena Affolter VM PATHOLOGY MICRO And IMMUN GL Only</t>
  </si>
  <si>
    <t>GLDEDU0370</t>
  </si>
  <si>
    <t>Pauline Holmes EDUCATION GL Only</t>
  </si>
  <si>
    <t>GLLEAL0369</t>
  </si>
  <si>
    <t>Yumiko Shibata EAST ASIAN LANG And CULTURES GL Only</t>
  </si>
  <si>
    <t>GLMPSY0368</t>
  </si>
  <si>
    <t>Jean Gonsier Gerdin MED Psychiatry And Behav Sci GL Only</t>
  </si>
  <si>
    <t>GLIMGM0367</t>
  </si>
  <si>
    <t>Craig Keenan MED Int Med Genl Medicine GL Only</t>
  </si>
  <si>
    <t>GLIMNE0366</t>
  </si>
  <si>
    <t>Baback Roshanravan MED Int Med Nephrology GL Only</t>
  </si>
  <si>
    <t>GLLMAT0365</t>
  </si>
  <si>
    <t>Luis Rademacher MATHEMATICS GL Only</t>
  </si>
  <si>
    <t>GLIMGM0364</t>
  </si>
  <si>
    <t>Calvin Hirsch MED Int Med Genl Medicine GL Only</t>
  </si>
  <si>
    <t>GLAFST0363</t>
  </si>
  <si>
    <t>Christopher Simmons FOOD SCIENCE And TECHNOLOGY GL Only</t>
  </si>
  <si>
    <t>GLANUT0362</t>
  </si>
  <si>
    <t>Joan Frank NUTRITION GL Only</t>
  </si>
  <si>
    <t>GLMEPM0361</t>
  </si>
  <si>
    <t>Susan Stewart MED Public Health Sciences GL Only</t>
  </si>
  <si>
    <t>GLMORT0360</t>
  </si>
  <si>
    <t>James Van Den Bogaerde MED Orthopaedic Surgery GL Only</t>
  </si>
  <si>
    <t>GLMERM0359</t>
  </si>
  <si>
    <t>Devin Harper MED Emergency Medicine GL Only</t>
  </si>
  <si>
    <t>GLAPLS0358</t>
  </si>
  <si>
    <t>Cameron Pittelkow PLANT SCIENCES GL Only</t>
  </si>
  <si>
    <t>GLMPSY0357</t>
  </si>
  <si>
    <t>Alfred Rowlett MED Psychiatry And Behav Sci GL Only</t>
  </si>
  <si>
    <t>GLMERM0356</t>
  </si>
  <si>
    <t>Angela Jarman MED Emergency Medicine GL Only</t>
  </si>
  <si>
    <t>GLMMIC0355</t>
  </si>
  <si>
    <t>Maria Mudryj MED Medical Microbiology And Imm GL Only</t>
  </si>
  <si>
    <t>GLLASA0354</t>
  </si>
  <si>
    <t>Kieu Linh Valverde ASIAN AMERICAN GL Only</t>
  </si>
  <si>
    <t>GLVPHR0353</t>
  </si>
  <si>
    <t>Charles Hjerpe VM POPULATION HLTH And REPROD GL Only</t>
  </si>
  <si>
    <t>GLLPSC0352</t>
  </si>
  <si>
    <t>Jeffrey Sherman PSYCHOLOGY GL Only</t>
  </si>
  <si>
    <t>GLAETX0351</t>
  </si>
  <si>
    <t>John Whitehead ENVIRONMENTAL TOXICOLOGY GL Only</t>
  </si>
  <si>
    <t>GLDEDU0350</t>
  </si>
  <si>
    <t>Richard Figueroa EDUCATION GL Only</t>
  </si>
  <si>
    <t>GLEECE0349</t>
  </si>
  <si>
    <t>Andrew Dienes ELECT And COMP ENGR GL Only</t>
  </si>
  <si>
    <t>GLACHE0348</t>
  </si>
  <si>
    <t>Kali Trzesniewski HUMAN ECOLOGY GL Only</t>
  </si>
  <si>
    <t>GLLIBR0347</t>
  </si>
  <si>
    <t>Marcia Meister UCDLIBRARY GL Only</t>
  </si>
  <si>
    <t>GLMEPM0346</t>
  </si>
  <si>
    <t>Eric Nelson MED Public Health Sciences GL Only</t>
  </si>
  <si>
    <t>GLMDER0345</t>
  </si>
  <si>
    <t>Chung Yin Stanley Chan MED Dermatology GL Only</t>
  </si>
  <si>
    <t>GLMANS0344</t>
  </si>
  <si>
    <t>Michael Jung MED Anesth And Pain Medicine GL Only</t>
  </si>
  <si>
    <t>GLMSUR0343</t>
  </si>
  <si>
    <t>Gary Raff MED Surgery GL Only</t>
  </si>
  <si>
    <t>GLIMRH0342</t>
  </si>
  <si>
    <t>James Kong MED Int Med Rheumatology GL Only</t>
  </si>
  <si>
    <t>GLLENL0341</t>
  </si>
  <si>
    <t>Elizabeth Freeman ENGLISH GL Only</t>
  </si>
  <si>
    <t>GLMNEU0340</t>
  </si>
  <si>
    <t>Ricardo Maselli MED Neurology GL Only</t>
  </si>
  <si>
    <t>GLEMAE0339</t>
  </si>
  <si>
    <t>Ty Lasky MECHANICAL And AEROSPACE ENGR GL Only</t>
  </si>
  <si>
    <t>GLECEE0338</t>
  </si>
  <si>
    <t>Alissa Kendall CIVIL And ENVIRONMENTAL ENGR GL Only</t>
  </si>
  <si>
    <t>GLLLAW0336</t>
  </si>
  <si>
    <t>Lisa Ikemoto SCHOOL OF LAW GL Only</t>
  </si>
  <si>
    <t>GLMFCM0335</t>
  </si>
  <si>
    <t>Muhammad Shabbir MED Family And Community Med GL Only</t>
  </si>
  <si>
    <t>GLMARO0334</t>
  </si>
  <si>
    <t>Arta Monjazeb MED Radiation Oncology GL Only</t>
  </si>
  <si>
    <t>GLAPPA0333</t>
  </si>
  <si>
    <t>Beth Teviotdale PLANT PATHOLOGY GL Only</t>
  </si>
  <si>
    <t>GLAENM0332</t>
  </si>
  <si>
    <t>Christian Nansen ENTOMOLOGY NEMATOLOGY GL Only</t>
  </si>
  <si>
    <t>GLLANT0331</t>
  </si>
  <si>
    <t>Teresa Steele ANTHROPOLOGY GL Only</t>
  </si>
  <si>
    <t>GLMANS0330</t>
  </si>
  <si>
    <t>Jeffrey Uppington MED Anesth And Pain Medicine GL Only</t>
  </si>
  <si>
    <t>GLMPSY0329</t>
  </si>
  <si>
    <t>Puja Chadha MED Psychiatry And Behav Sci GL Only</t>
  </si>
  <si>
    <t>GLLUWP0328</t>
  </si>
  <si>
    <t>Sean Mcdonnell UNIVERSITY WRITING PROGRAM GL Only</t>
  </si>
  <si>
    <t>GLAPLS0327</t>
  </si>
  <si>
    <t>Mohsen Mesgaran PLANT SCIENCES GL Only</t>
  </si>
  <si>
    <t>GLIMGI0326</t>
  </si>
  <si>
    <t>Jeffrey Ko MED Int Med Gastroenterology GL Only</t>
  </si>
  <si>
    <t>GLAANS0325</t>
  </si>
  <si>
    <t>Thomas Famula ANIMAL SCIENCE GL Only</t>
  </si>
  <si>
    <t>GLMEPM0324</t>
  </si>
  <si>
    <t>Maria Ramos MED Public Health Sciences GL Only</t>
  </si>
  <si>
    <t>GLALAW0323</t>
  </si>
  <si>
    <t>Anthony Ogeen LAND AIR And WATER RESOURCES GL Only</t>
  </si>
  <si>
    <t>GLVVSR0322</t>
  </si>
  <si>
    <t>Eric Johnson VM SURGRAD SCIENCE GL Only</t>
  </si>
  <si>
    <t>GLAARE0321</t>
  </si>
  <si>
    <t>Warren Johnston AG And RESOURCE ECONOMICS GL Only</t>
  </si>
  <si>
    <t>GLMURO0320</t>
  </si>
  <si>
    <t>Eric Kurzrock MED Urologic Surgery GL Only</t>
  </si>
  <si>
    <t>GLECSE0319</t>
  </si>
  <si>
    <t>R Walters ENGR COMPUTER SCIENCE GL Only</t>
  </si>
  <si>
    <t>GLVHFS0318</t>
  </si>
  <si>
    <t>Patricia Blanchard CA ANIMAL HLTH And FOOD SAFETY LAB GL Only</t>
  </si>
  <si>
    <t>GLAWFC0317</t>
  </si>
  <si>
    <t>Robert Furrow WILDLIFE And FISHERIES BIOLOGY GL Only</t>
  </si>
  <si>
    <t>GLMPSY0316</t>
  </si>
  <si>
    <t>Sufen Chiu MED Psychiatry And Behav Sci GL Only</t>
  </si>
  <si>
    <t>GLLEPS0315</t>
  </si>
  <si>
    <t>Sujoy Mukhopadhyay EARTH And PLANETARY SCIENCES GL Only</t>
  </si>
  <si>
    <t>GLIMHO0314</t>
  </si>
  <si>
    <t>Michael Degregorio MED Int Med HEMONC GL Only</t>
  </si>
  <si>
    <t>GLMCEL0313</t>
  </si>
  <si>
    <t>Henry Ho MED Cell Biology And Human Anat GL Only</t>
  </si>
  <si>
    <t>GLVPMI0312</t>
  </si>
  <si>
    <t>Chris Miller VM PATHOLOGY MICRO And IMMUN GL Only</t>
  </si>
  <si>
    <t>GLMINT0312</t>
  </si>
  <si>
    <t>Chris Miller MED Internal Medicine GL Only</t>
  </si>
  <si>
    <t>GLMANS0311</t>
  </si>
  <si>
    <t>Amira M Safwat MED Anesth And Pain Medicine GL Only</t>
  </si>
  <si>
    <t>GLMINT0310</t>
  </si>
  <si>
    <t>Sanyukta S Pawar MED Internal Medicine GL Only</t>
  </si>
  <si>
    <t>GLMURO0309</t>
  </si>
  <si>
    <t>Aron Bruhn MED Urologic Surgery GL Only</t>
  </si>
  <si>
    <t>GLMINT0308</t>
  </si>
  <si>
    <t>Christopher Smith MED Int Med Admin GL Only</t>
  </si>
  <si>
    <t>GLLCHE0307</t>
  </si>
  <si>
    <t>Dylan Murray CHEMISTRY GL Only</t>
  </si>
  <si>
    <t>GLMPED0306</t>
  </si>
  <si>
    <t>Kevin Coulter MED Pediatrics GL Only</t>
  </si>
  <si>
    <t>GLLMAT0305</t>
  </si>
  <si>
    <t>Becca Thomases MATHEMATICS GL Only</t>
  </si>
  <si>
    <t>GLANUT0304</t>
  </si>
  <si>
    <t>Reina Engle Stone NUTRITION GL Only</t>
  </si>
  <si>
    <t>GLABAE0303</t>
  </si>
  <si>
    <t>Bruce Hartsough BIOLOGICAL And AG ENGINEERING GL Only</t>
  </si>
  <si>
    <t>GLEMAE0302</t>
  </si>
  <si>
    <t>Paul Erickson MECHANICAL And AEROSPACE ENGR GL Only</t>
  </si>
  <si>
    <t>GLLUWP0301</t>
  </si>
  <si>
    <t>Jared Haynes UNIVERSITY WRITING PROGRAM GL Only</t>
  </si>
  <si>
    <t>GLVPHR0300</t>
  </si>
  <si>
    <t>Thomas Farver VM POPULATION HLTH And REPROD GL Only</t>
  </si>
  <si>
    <t>GLMPSY0299</t>
  </si>
  <si>
    <t>Sarah Hays MED Psychiatry And Behav Sci GL Only</t>
  </si>
  <si>
    <t>GLVPMI0298</t>
  </si>
  <si>
    <t>Barbara Byrne VM PATHOLOGY MICRO And IMMUN GL Only</t>
  </si>
  <si>
    <t>GLLCHE0297</t>
  </si>
  <si>
    <t>Andrew Fisher CHEMISTRY GL Only</t>
  </si>
  <si>
    <t>GLVPMI0296</t>
  </si>
  <si>
    <t>Patricia Conrad VM PATHOLOGY MICRO And IMMUN GL Only</t>
  </si>
  <si>
    <t>GLMPSY0295</t>
  </si>
  <si>
    <t>Katherine Elliott MED Psychiatry And Behav Sci GL Only</t>
  </si>
  <si>
    <t>GLMNEU0294</t>
  </si>
  <si>
    <t>Celia Chang MED Neurology GL Only</t>
  </si>
  <si>
    <t>GLIMNE0293</t>
  </si>
  <si>
    <t>Nandakishor Kapa MED Int Med Nephrology GL Only</t>
  </si>
  <si>
    <t>GLACHE0292</t>
  </si>
  <si>
    <t>Daniel Choe HUMAN ECOLOGY GL Only</t>
  </si>
  <si>
    <t>GLIMHO0291</t>
  </si>
  <si>
    <t>Moon Chen MED Int Med HEMONC GL Only</t>
  </si>
  <si>
    <t>GLLPSC0290</t>
  </si>
  <si>
    <t>Erin Kinnally PSYCHOLOGY GL Only</t>
  </si>
  <si>
    <t>GLMSUR0289</t>
  </si>
  <si>
    <t>Thomas Stevenson MED Surgery GL Only</t>
  </si>
  <si>
    <t>GLLLIN0288</t>
  </si>
  <si>
    <t>David Corina LINGUISTICS GL Only</t>
  </si>
  <si>
    <t>GLVVME0287</t>
  </si>
  <si>
    <t>Niels Pedersen VM MEDICINE And EPIDEMIOLOGY GL Only</t>
  </si>
  <si>
    <t>GLMPSY0286</t>
  </si>
  <si>
    <t>Kay Blacker MED Psychiatry And Behav Sci GL Only</t>
  </si>
  <si>
    <t>GLDEDU0285</t>
  </si>
  <si>
    <t>Megan Bettis EDUCATION GL Only</t>
  </si>
  <si>
    <t>GLLMAT0284</t>
  </si>
  <si>
    <t>Gary Kurowski MATHEMATICS GL Only</t>
  </si>
  <si>
    <t>GLECSE0283</t>
  </si>
  <si>
    <t>Christopher Nitta ENGR COMPUTER SCIENCE GL Only</t>
  </si>
  <si>
    <t>GLAPLS0282</t>
  </si>
  <si>
    <t>Wayne Lanini PLANT SCIENCES GL Only</t>
  </si>
  <si>
    <t>GLIMHP0281</t>
  </si>
  <si>
    <t>Flora L Chang MED Int Med Hospitalist GL Only</t>
  </si>
  <si>
    <t>GLAPLS0280</t>
  </si>
  <si>
    <t>Kenneth Tate PLANT SCIENCES GL Only</t>
  </si>
  <si>
    <t>GLECHE0279</t>
  </si>
  <si>
    <t>Spyros I Tseregounis CHEMICAL ENGINEERING GL Only</t>
  </si>
  <si>
    <t>GLLCLA0278</t>
  </si>
  <si>
    <t>D Traill CLASSICS GL Only</t>
  </si>
  <si>
    <t>GLIMGI0277</t>
  </si>
  <si>
    <t>Thomas Prindiville MED Int Med Gastroenterology GL Only</t>
  </si>
  <si>
    <t>GLIMCA0276</t>
  </si>
  <si>
    <t>Maia Eng MED INT MED CARDIOLOGY GL Only</t>
  </si>
  <si>
    <t>GLMPED0275</t>
  </si>
  <si>
    <t>Charles Beauchamp MED Pediatrics GL Only</t>
  </si>
  <si>
    <t>GLMERM0274</t>
  </si>
  <si>
    <t>Jaymin Patel MED Emergency Medicine GL Only</t>
  </si>
  <si>
    <t>GLNEVA0273</t>
  </si>
  <si>
    <t>Roger Ingram UCCE NEVADA PLACER COUNTY GL Only</t>
  </si>
  <si>
    <t>GLSTAN0272</t>
  </si>
  <si>
    <t>Kenneth Willmarth UCCE STANISLAUS COUNTY GL Only</t>
  </si>
  <si>
    <t>GLKINC0271</t>
  </si>
  <si>
    <t>Bruce Roberts UCCE KINGS COUNTY GL Only</t>
  </si>
  <si>
    <t>GLCCMP0270</t>
  </si>
  <si>
    <t>Thomas Kearney UCCE CAPITOL CORRIDOR MCP GL Only</t>
  </si>
  <si>
    <t>GLGLEN0269</t>
  </si>
  <si>
    <t>Pamela Geisel UCCE GLENN COUNTY GL Only</t>
  </si>
  <si>
    <t>GLCOLU0268</t>
  </si>
  <si>
    <t>Michael Murray UCCE COLUSA GL Only</t>
  </si>
  <si>
    <t>GLLNAS0267</t>
  </si>
  <si>
    <t>Lenya Quinn Davidson NATIVE AMERICAN STUDIES GL Only</t>
  </si>
  <si>
    <t>GLCNTR0266</t>
  </si>
  <si>
    <t>Shelley Murdock UCCE CONTRA COSTA COUNTY GL Only</t>
  </si>
  <si>
    <t>GLMERC0265</t>
  </si>
  <si>
    <t>Alejandro Castillo UCCE MERCED COUNTY GL Only</t>
  </si>
  <si>
    <t>GLIMPE0264</t>
  </si>
  <si>
    <t>Eric Natwick UCCE IMPERIAL COUNTY GL Only</t>
  </si>
  <si>
    <t>GLDIEG0263</t>
  </si>
  <si>
    <t>Sue Manglallan UCCE SAN DIEGO COUNTY GL Only</t>
  </si>
  <si>
    <t>GLLOSA0262</t>
  </si>
  <si>
    <t>Edwina Williams UCCE LOS ANGELES COUNTY GL Only</t>
  </si>
  <si>
    <t>GLIMPE0261</t>
  </si>
  <si>
    <t>Keith Mayberry UCCE IMPERIAL COUNTY GL Only</t>
  </si>
  <si>
    <t>GLNAPA0260</t>
  </si>
  <si>
    <t>Marciel Klenk UCCE NAPA COUNTY GL Only</t>
  </si>
  <si>
    <t>GLFMCP0259</t>
  </si>
  <si>
    <t>Joe Camarillo UCCE FRESNO MADERA MCP GL Only</t>
  </si>
  <si>
    <t>GLBUTT0258</t>
  </si>
  <si>
    <t>Randall Mutters UCCE BUTTE GL Only</t>
  </si>
  <si>
    <t>GLRIVE0257</t>
  </si>
  <si>
    <t>Jose Aguiar UCCE RIVERSIDE COUNTY GL Only</t>
  </si>
  <si>
    <t>GLLUIS0256</t>
  </si>
  <si>
    <t>Mark Gaskell UCCE SAN LUIS OBISPO COUNTY GL Only</t>
  </si>
  <si>
    <t>GLTULA0255</t>
  </si>
  <si>
    <t>Neil Oconnell UCCE TULARE COUNTY GL Only</t>
  </si>
  <si>
    <t>GLSBRB0254</t>
  </si>
  <si>
    <t>Philip Phillips UCCE SANTA BARBARA COUNTY GL Only</t>
  </si>
  <si>
    <t>GLCSNP0253</t>
  </si>
  <si>
    <t>William Frost UCCE CENTRAL SIERRA NEVADA MCP GL Only</t>
  </si>
  <si>
    <t>GLLDES0252</t>
  </si>
  <si>
    <t>Kathreen Fontecha DEPARTMENT OF DESIGN GL Only</t>
  </si>
  <si>
    <t>GLCCMP0251</t>
  </si>
  <si>
    <t>Diane Metz UCCE CAPITOL CORRIDOR MCP GL Only</t>
  </si>
  <si>
    <t>GLCCMP0250</t>
  </si>
  <si>
    <t>Eugene Miyao UCCE CAPITOL CORRIDOR MCP GL Only</t>
  </si>
  <si>
    <t>GLVENT0249</t>
  </si>
  <si>
    <t>A Marzolla UCCE VENTURA COUNTY GL Only</t>
  </si>
  <si>
    <t>GLIMPE0248</t>
  </si>
  <si>
    <t>Refugio Gonzalez UCCE IMPERIAL COUNTY GL Only</t>
  </si>
  <si>
    <t>GLMARN0247</t>
  </si>
  <si>
    <t>Ellen Rilla UCCE MARIN COUNTY GL Only</t>
  </si>
  <si>
    <t>GLTULA0246</t>
  </si>
  <si>
    <t>James Sullins UCCE TULARE COUNTY GL Only</t>
  </si>
  <si>
    <t>GLSUTY0245</t>
  </si>
  <si>
    <t>John Williams UCCE SUTTERYUBA COUNTIES GL Only</t>
  </si>
  <si>
    <t>GLMONT0244</t>
  </si>
  <si>
    <t>Sonya Varea UCCE MONTEREY COUNTY GL Only</t>
  </si>
  <si>
    <t>GLIPMP0243</t>
  </si>
  <si>
    <t>Peter Goodell STATEWIDE IPM PROGRAM GL Only</t>
  </si>
  <si>
    <t>GLDIEG0242</t>
  </si>
  <si>
    <t>Beverly Wallace UCCE SAN DIEGO COUNTY GL Only</t>
  </si>
  <si>
    <t>GLAARE0241</t>
  </si>
  <si>
    <t>Daniel Sumner AG And RESOURCE ECONOMICS GL Only</t>
  </si>
  <si>
    <t>GLFMCP0240</t>
  </si>
  <si>
    <t>Ronald Vargas UCCE FRESNO MADERA MCP GL Only</t>
  </si>
  <si>
    <t>GLSTAN0239</t>
  </si>
  <si>
    <t>Gregory Billikopf UCCE STANISLAUS COUNTY GL Only</t>
  </si>
  <si>
    <t>GLABAE0238</t>
  </si>
  <si>
    <t>Peter Larbi BIOLOGICAL And AG ENGINEERING GL Only</t>
  </si>
  <si>
    <t>GLORAN0237</t>
  </si>
  <si>
    <t>John Kabashima UCCE ORANGE COUNTY GL Only</t>
  </si>
  <si>
    <t>GLFMCP0236</t>
  </si>
  <si>
    <t>Augustine Perez UCCE FRESNO MADERA MCP GL Only</t>
  </si>
  <si>
    <t>GLSANM0235</t>
  </si>
  <si>
    <t>Faye Lee UCCE SAN MATEO COUNTY GL Only</t>
  </si>
  <si>
    <t>GLLUIS0234</t>
  </si>
  <si>
    <t>Mary Bianchi UCCE SAN LUIS OBISPO COUNTY GL Only</t>
  </si>
  <si>
    <t>GLSONM0233</t>
  </si>
  <si>
    <t>Rhonda Smith UCCE SONOMA COUNTY GL Only</t>
  </si>
  <si>
    <t>GLFMCP0232</t>
  </si>
  <si>
    <t>Jeanette Sutherlin UCCE FRESNO MADERA MCP GL Only</t>
  </si>
  <si>
    <t>GLKREC0231</t>
  </si>
  <si>
    <t>Frederick Swanson KEARNEY REC GL Only</t>
  </si>
  <si>
    <t>GLRIVE0230</t>
  </si>
  <si>
    <t>Chutima Ganthavorn UCCE RIVERSIDE COUNTY GL Only</t>
  </si>
  <si>
    <t>GLNEVA0229</t>
  </si>
  <si>
    <t>Daniel Desmond UCCE NEVADA PLACER COUNTY GL Only</t>
  </si>
  <si>
    <t>GLSCRZ0228</t>
  </si>
  <si>
    <t>Laura Tourte UCCE SANTA CRUZ COUNTY GL Only</t>
  </si>
  <si>
    <t>GLSANM0227</t>
  </si>
  <si>
    <t>Laurence Costello UCCE SAN MATEO COUNTY GL Only</t>
  </si>
  <si>
    <t>GLKERN0226</t>
  </si>
  <si>
    <t>Blake Mccullough Sanden UCCE KERN COUNTY GL Only</t>
  </si>
  <si>
    <t>GLTULA0225</t>
  </si>
  <si>
    <t>Catherine Lamp UCCE TULARE COUNTY GL Only</t>
  </si>
  <si>
    <t>GLTEHA0224</t>
  </si>
  <si>
    <t>Jeannette George UCCE TEHAMA COUNTY GL Only</t>
  </si>
  <si>
    <t>GLLOSA0223</t>
  </si>
  <si>
    <t>Judith Kingston UCCE LOS ANGELES COUNTY GL Only</t>
  </si>
  <si>
    <t>GLCOLU0222</t>
  </si>
  <si>
    <t>John Edstrom UCCE COLUSA GL Only</t>
  </si>
  <si>
    <t>GLCCMP0221</t>
  </si>
  <si>
    <t>Lawrence Clement UCCE CAPITOL CORRIDOR MCP GL Only</t>
  </si>
  <si>
    <t>GLIPMP0220</t>
  </si>
  <si>
    <t>Walter Bentley STATEWIDE IPM PROGRAM GL Only</t>
  </si>
  <si>
    <t>GLHREC0219</t>
  </si>
  <si>
    <t>Kimberly Rodrigues HOPLAND REC GL Only</t>
  </si>
  <si>
    <t>GLHUMB0218</t>
  </si>
  <si>
    <t>Deborah Giraud UCCE HUMBOLDT GL Only</t>
  </si>
  <si>
    <t>GLNPIN0217</t>
  </si>
  <si>
    <t>Karen Webb NUTRITION POLICY INSTITUTE GL Only</t>
  </si>
  <si>
    <t>GLBNTO0216</t>
  </si>
  <si>
    <t>Sergio Garcia UCCE SAN BENITO COUNTY GL Only</t>
  </si>
  <si>
    <t>GLBUTT0215</t>
  </si>
  <si>
    <t>William Olson UCCE BUTTE GL Only</t>
  </si>
  <si>
    <t>GLSHAS0214</t>
  </si>
  <si>
    <t>Daniel Marcum UCCE SHASTA COUNTY GL Only</t>
  </si>
  <si>
    <t>GLMERC0213</t>
  </si>
  <si>
    <t>Lonnie Hendricks UCCE MERCED COUNTY GL Only</t>
  </si>
  <si>
    <t>GLVENT0212</t>
  </si>
  <si>
    <t>Lawrence Yee UCCE VENTURA COUNTY GL Only</t>
  </si>
  <si>
    <t>GLIREC0211</t>
  </si>
  <si>
    <t>Harry Carlson INTERMOUNTAIN REC GL Only</t>
  </si>
  <si>
    <t>GLLAKE0210</t>
  </si>
  <si>
    <t>Rachel Elkins UCCE LAKE COUNTY GL Only</t>
  </si>
  <si>
    <t>GLSANM0209</t>
  </si>
  <si>
    <t>Marilyn Johns UCCE SAN MATEO COUNTY GL Only</t>
  </si>
  <si>
    <t>GLMODO0208</t>
  </si>
  <si>
    <t>Donald Lancaster UCCE MODOC COUNTY GL Only</t>
  </si>
  <si>
    <t>GLLOSA0207</t>
  </si>
  <si>
    <t>Donald Hodel UCCE LOS ANGELES COUNTY GL Only</t>
  </si>
  <si>
    <t>GLKERN0206</t>
  </si>
  <si>
    <t>John Karlik UCCE KERN COUNTY GL Only</t>
  </si>
  <si>
    <t>GLSTAN0205</t>
  </si>
  <si>
    <t>Nancy Feldman UCCE STANISLAUS COUNTY GL Only</t>
  </si>
  <si>
    <t>GLMERC0204</t>
  </si>
  <si>
    <t>Maxwell Norton UCCE MERCED COUNTY GL Only</t>
  </si>
  <si>
    <t>GLSUTY0203</t>
  </si>
  <si>
    <t>Carolyn Pickel UCCE SUTTERYUBA COUNTIES GL Only</t>
  </si>
  <si>
    <t>GLHREC0202</t>
  </si>
  <si>
    <t>Robert Timm HOPLAND REC GL Only</t>
  </si>
  <si>
    <t>GLFMCP0201</t>
  </si>
  <si>
    <t>Sharon Mueller UCCE FRESNO MADERA MCP GL Only</t>
  </si>
  <si>
    <t>GLTULA0200</t>
  </si>
  <si>
    <t>Steven Wright UCCE TULARE COUNTY GL Only</t>
  </si>
  <si>
    <t>GLVENT0199</t>
  </si>
  <si>
    <t>Julie Newman UCCE VENTURA COUNTY GL Only</t>
  </si>
  <si>
    <t>GLVENT0198</t>
  </si>
  <si>
    <t>Martha Lopez UCCE VENTURA COUNTY GL Only</t>
  </si>
  <si>
    <t>GLTULA0197</t>
  </si>
  <si>
    <t>Carol Frate UCCE TULARE COUNTY GL Only</t>
  </si>
  <si>
    <t>GLFMCP0196</t>
  </si>
  <si>
    <t>Richard Coviello UCCE FRESNO MADERA MCP GL Only</t>
  </si>
  <si>
    <t>GLSANJ0195</t>
  </si>
  <si>
    <t>William Canevari UCCE SAN JOAQUIN COUNTY GL Only</t>
  </si>
  <si>
    <t>GLSHAS0194</t>
  </si>
  <si>
    <t>Concepcion Mendoza UCCE SHASTA COUNTY GL Only</t>
  </si>
  <si>
    <t>GLSTAN0193</t>
  </si>
  <si>
    <t>Marsha Campbell UCCE STANISLAUS COUNTY GL Only</t>
  </si>
  <si>
    <t>GLMEND0192</t>
  </si>
  <si>
    <t>Glenn Mcgourty UCCE MENDOCINO COUNTY GL Only</t>
  </si>
  <si>
    <t>GLLUIS0191</t>
  </si>
  <si>
    <t>Richard Enfield UCCE SAN LUIS OBISPO COUNTY GL Only</t>
  </si>
  <si>
    <t>GLSNTC0190</t>
  </si>
  <si>
    <t>Abdelaziz Baameur UCCE SANTA CLARA COUNTY GL Only</t>
  </si>
  <si>
    <t>GLSONM0189</t>
  </si>
  <si>
    <t>Linda Garcia UCCE SONOMA COUNTY GL Only</t>
  </si>
  <si>
    <t>GLKERN0188</t>
  </si>
  <si>
    <t>Darlene Liesch UCCE KERN COUNTY GL Only</t>
  </si>
  <si>
    <t>GLMARN0187</t>
  </si>
  <si>
    <t>Jane Young UCCE MARIN COUNTY GL Only</t>
  </si>
  <si>
    <t>GLALAM0186</t>
  </si>
  <si>
    <t>Mohammad Harivandi UCCE ALAMEDA COUNTY GL Only</t>
  </si>
  <si>
    <t>GLBERN0185</t>
  </si>
  <si>
    <t>Constance Lexion UCCE SAN BERNARDINO COUNTY GL Only</t>
  </si>
  <si>
    <t>GLCCMP0184</t>
  </si>
  <si>
    <t>Carole Paterson UCCE CAPITOL CORRIDOR MCP GL Only</t>
  </si>
  <si>
    <t>GLSANJ0183</t>
  </si>
  <si>
    <t>Robert Mullen UCCE SAN JOAQUIN COUNTY GL Only</t>
  </si>
  <si>
    <t>GLMONT0182</t>
  </si>
  <si>
    <t>Janice Harwood UCCE MONTEREY COUNTY GL Only</t>
  </si>
  <si>
    <t>GLTULA0181</t>
  </si>
  <si>
    <t>G Sibbett UCCE TULARE COUNTY GL Only</t>
  </si>
  <si>
    <t>GLKERN0180</t>
  </si>
  <si>
    <t>John Borba UCCE KERN COUNTY GL Only</t>
  </si>
  <si>
    <t>GLKERN0179</t>
  </si>
  <si>
    <t>Juan Nunez UCCE KERN COUNTY GL Only</t>
  </si>
  <si>
    <t>GLSBRB0178</t>
  </si>
  <si>
    <t>Carol Powell UCCE SANTA BARBARA COUNTY GL Only</t>
  </si>
  <si>
    <t>GLCCMP0177</t>
  </si>
  <si>
    <t>Mario Moratorio UCCE CAPITOL CORRIDOR MCP GL Only</t>
  </si>
  <si>
    <t>GLIPMP0176</t>
  </si>
  <si>
    <t>Joyce Strand STATEWIDE IPM PROGRAM GL Only</t>
  </si>
  <si>
    <t>GLKERN0175</t>
  </si>
  <si>
    <t>Mario Viveros UCCE KERN COUNTY GL Only</t>
  </si>
  <si>
    <t>GL4HCO0174</t>
  </si>
  <si>
    <t>Constance Schneider CALIFORNIA STATE 4H OFFICE GL Only</t>
  </si>
  <si>
    <t>GLTULA0173</t>
  </si>
  <si>
    <t>Kevin Day UCCE TULARE COUNTY GL Only</t>
  </si>
  <si>
    <t>GLTEHA0172</t>
  </si>
  <si>
    <t>Allan Fulton UCCE TEHAMA COUNTY GL Only</t>
  </si>
  <si>
    <t>GLRIVE0171</t>
  </si>
  <si>
    <t>James Henry UCCE RIVERSIDE COUNTY GL Only</t>
  </si>
  <si>
    <t>GLTULA0170</t>
  </si>
  <si>
    <t>Thomas Shultz UCCE TULARE COUNTY GL Only</t>
  </si>
  <si>
    <t>GLLUIS0169</t>
  </si>
  <si>
    <t>Franklin Laemmlen UCCE SAN LUIS OBISPO COUNTY GL Only</t>
  </si>
  <si>
    <t>GLFMCP0168</t>
  </si>
  <si>
    <t>Richard Molinar UCCE FRESNO MADERA MCP GL Only</t>
  </si>
  <si>
    <t>GLDIEG0167</t>
  </si>
  <si>
    <t>Patti Wooten Swanson UCCE SAN DIEGO COUNTY GL Only</t>
  </si>
  <si>
    <t>GLSANM0166</t>
  </si>
  <si>
    <t>Gloria Brown UCCE SAN MATEO COUNTY GL Only</t>
  </si>
  <si>
    <t>GLDIEG0165</t>
  </si>
  <si>
    <t>James Bethke UCCE SAN DIEGO COUNTY GL Only</t>
  </si>
  <si>
    <t>GLSUTY0164</t>
  </si>
  <si>
    <t>Glenn Nader UCCE SUTTERYUBA COUNTIES GL Only</t>
  </si>
  <si>
    <t>GLDIEG0163</t>
  </si>
  <si>
    <t>Carl Bell UCCE SAN DIEGO COUNTY GL Only</t>
  </si>
  <si>
    <t>GLMONT0162</t>
  </si>
  <si>
    <t>Steven Koike UCCE MONTEREY COUNTY GL Only</t>
  </si>
  <si>
    <t>GLPLUM0161</t>
  </si>
  <si>
    <t>Holly George UCCE PLUMASSIERRA COUNTIES GL Only</t>
  </si>
  <si>
    <t>GLBUTT0160</t>
  </si>
  <si>
    <t>Joseph Connell UCCE BUTTE GL Only</t>
  </si>
  <si>
    <t>GLLAKE0159</t>
  </si>
  <si>
    <t>Gregory Giusti UCCE LAKE COUNTY GL Only</t>
  </si>
  <si>
    <t>GLDIEG0158</t>
  </si>
  <si>
    <t>Leigh Johnson UCCE SAN DIEGO COUNTY GL Only</t>
  </si>
  <si>
    <t>GLDIEG0157</t>
  </si>
  <si>
    <t>Vincent Lazaneo UCCE SAN DIEGO COUNTY GL Only</t>
  </si>
  <si>
    <t>GLCNTR0156</t>
  </si>
  <si>
    <t>Janet Caprile UCCE CONTRA COSTA COUNTY GL Only</t>
  </si>
  <si>
    <t>GLSTAN0155</t>
  </si>
  <si>
    <t>Philip Osterli UCCE STANISLAUS COUNTY GL Only</t>
  </si>
  <si>
    <t>GLIMPE0153</t>
  </si>
  <si>
    <t>Juan Guerrero UCCE IMPERIAL COUNTY GL Only</t>
  </si>
  <si>
    <t>GLSCRZ0151</t>
  </si>
  <si>
    <t>Steven Tjosvold UCCE SANTA CRUZ COUNTY GL Only</t>
  </si>
  <si>
    <t>GLKINC0149</t>
  </si>
  <si>
    <t>Robert Beede UCCE KINGS COUNTY GL Only</t>
  </si>
  <si>
    <t>GLTULA0147</t>
  </si>
  <si>
    <t>Manuel Jimenez UCCE TULARE COUNTY GL Only</t>
  </si>
  <si>
    <t>GLDIEG0146</t>
  </si>
  <si>
    <t>Cheryl Wilen UCCE SAN DIEGO COUNTY GL Only</t>
  </si>
  <si>
    <t>GLSTAN0145</t>
  </si>
  <si>
    <t>Edward Perry UCCE STANISLAUS COUNTY GL Only</t>
  </si>
  <si>
    <t>GLKERN0144</t>
  </si>
  <si>
    <t>Ralph Phillips UCCE KERN COUNTY GL Only</t>
  </si>
  <si>
    <t>GLIMPE0143</t>
  </si>
  <si>
    <t>Andrez Montiel UCCE IMPERIAL COUNTY GL Only</t>
  </si>
  <si>
    <t>GLCCMP0142</t>
  </si>
  <si>
    <t>Jack Orr UCCE CAPITOL CORRIDOR MCP GL Only</t>
  </si>
  <si>
    <t>GLTEHA0141</t>
  </si>
  <si>
    <t>Richard Buchner UCCE TEHAMA COUNTY GL Only</t>
  </si>
  <si>
    <t>GLTULA0140</t>
  </si>
  <si>
    <t>Carla Sousa UCCE TULARE COUNTY GL Only</t>
  </si>
  <si>
    <t>GLBNTO0139</t>
  </si>
  <si>
    <t>Patricia Johns UCCE SAN BENITO COUNTY GL Only</t>
  </si>
  <si>
    <t>GLTULA0138</t>
  </si>
  <si>
    <t>Michelle Le Strange UCCE TULARE COUNTY GL Only</t>
  </si>
  <si>
    <t>GLMONT0136</t>
  </si>
  <si>
    <t>William Chaney UCCE MONTEREY COUNTY GL Only</t>
  </si>
  <si>
    <t>GLFMCP0135</t>
  </si>
  <si>
    <t>George Leavitt UCCE FRESNO MADERA MCP GL Only</t>
  </si>
  <si>
    <t>GLSONM0134</t>
  </si>
  <si>
    <t>Lucia Varela UCCE SONOMA COUNTY GL Only</t>
  </si>
  <si>
    <t>GLSUTY0133</t>
  </si>
  <si>
    <t>Janine Hasey UCCE SUTTERYUBA COUNTIES GL Only</t>
  </si>
  <si>
    <t>GLFMCP0132</t>
  </si>
  <si>
    <t>Harry Andris UCCE FRESNO MADERA MCP GL Only</t>
  </si>
  <si>
    <t>GLSONM0131</t>
  </si>
  <si>
    <t>Paul Vossen UCCE SONOMA COUNTY GL Only</t>
  </si>
  <si>
    <t>GLCOLU0130</t>
  </si>
  <si>
    <t>Jerry Schmierer UCCE COLUSA GL Only</t>
  </si>
  <si>
    <t>GLVENT0129</t>
  </si>
  <si>
    <t>Rose Hayden Smith UCCE VENTURA COUNTY GL Only</t>
  </si>
  <si>
    <t>GLBUTT0128</t>
  </si>
  <si>
    <t>Susan Donohue UCCE BUTTE GL Only</t>
  </si>
  <si>
    <t>GLKERN0127</t>
  </si>
  <si>
    <t>Margaret Johns UCCE KERN COUNTY GL Only</t>
  </si>
  <si>
    <t>GLSANJ0126</t>
  </si>
  <si>
    <t>Paul Verdegaal UCCE SAN JOAQUIN COUNTY GL Only</t>
  </si>
  <si>
    <t>GLMARN0125</t>
  </si>
  <si>
    <t>Pavel Svihra UCCE MARIN COUNTY GL Only</t>
  </si>
  <si>
    <t>GLNAPA0124</t>
  </si>
  <si>
    <t>John Roncoroni UCCE NAPA COUNTY GL Only</t>
  </si>
  <si>
    <t>GLMERC0123</t>
  </si>
  <si>
    <t>Richard Mahacek UCCE MERCED COUNTY GL Only</t>
  </si>
  <si>
    <t>GLKERN0122</t>
  </si>
  <si>
    <t>Donald Luvisi UCCE KERN COUNTY GL Only</t>
  </si>
  <si>
    <t>GLRIVE0121</t>
  </si>
  <si>
    <t>Douglas Kuney UCCE RIVERSIDE COUNTY GL Only</t>
  </si>
  <si>
    <t>GLSANJ0120</t>
  </si>
  <si>
    <t>Anna Martin UCCE SAN JOAQUIN COUNTY GL Only</t>
  </si>
  <si>
    <t>GLLOSA0119</t>
  </si>
  <si>
    <t>Dennis Pittenger UCCE LOS ANGELES COUNTY GL Only</t>
  </si>
  <si>
    <t>GLSHAS0118</t>
  </si>
  <si>
    <t>Larry Forero UCCE SHASTA COUNTY GL Only</t>
  </si>
  <si>
    <t>GLTULA0117</t>
  </si>
  <si>
    <t>William Peacock UCCE TULARE COUNTY GL Only</t>
  </si>
  <si>
    <t>GLLOSA0116</t>
  </si>
  <si>
    <t>Sabrina Drill UCCE LOS ANGELES COUNTY GL Only</t>
  </si>
  <si>
    <t>GLACHE0114</t>
  </si>
  <si>
    <t>Brenna Castro Carlson HUMAN ECOLOGY GL Only</t>
  </si>
  <si>
    <t>GLGSM10113</t>
  </si>
  <si>
    <t>Noah Gift GRADUATE SCHOOL OF MANAGEMENT GL Only</t>
  </si>
  <si>
    <t>GLLLAW0112</t>
  </si>
  <si>
    <t>Ashutosh A Bhagwat SCHOOL OF LAW GL Only</t>
  </si>
  <si>
    <t>GLLGAR0111</t>
  </si>
  <si>
    <t>Dzhambul Akkaziev GERMAN And RUSSIAN GL Only</t>
  </si>
  <si>
    <t>GLLMAT0110</t>
  </si>
  <si>
    <t>Cooper Jacob MATHEMATICS GL Only</t>
  </si>
  <si>
    <t>GLADNO0109</t>
  </si>
  <si>
    <t>Amy Joy AGR And ENV SCI DEANS OFFICE GL Only</t>
  </si>
  <si>
    <t>GLMNEU0108</t>
  </si>
  <si>
    <t>Jaclyn Fox MED Neurology GL Only</t>
  </si>
  <si>
    <t>GLLECN0107</t>
  </si>
  <si>
    <t>James Bushnell ECONOMICS GL Only</t>
  </si>
  <si>
    <t>GLLHIS0106</t>
  </si>
  <si>
    <t>Ruth Rosen HISTORY GL Only</t>
  </si>
  <si>
    <t>GLACHE0105</t>
  </si>
  <si>
    <t>Elizabeth Boults HUMAN ECOLOGY GL Only</t>
  </si>
  <si>
    <t>GLLPHY0104</t>
  </si>
  <si>
    <t>James Crutchfield PHYSICS GL Only</t>
  </si>
  <si>
    <t>GLLCHE0103</t>
  </si>
  <si>
    <t>Chenchen Song CHEMISTRY GL Only</t>
  </si>
  <si>
    <t>GLBNPB0102</t>
  </si>
  <si>
    <t>Natalia Caporale NEURO PHYSIO And BEHAVIOR GL Only</t>
  </si>
  <si>
    <t>GLADES0101</t>
  </si>
  <si>
    <t>Jesus Barajas ENVIRONMENTAL SCIENCE And POLICY GL Only</t>
  </si>
  <si>
    <t>GLLCLA0100</t>
  </si>
  <si>
    <t>Elizabeth G Harvey CLASSICS GL Only</t>
  </si>
  <si>
    <t>GLLEAL0099</t>
  </si>
  <si>
    <t>Katherine Mezur EAST ASIAN LANG And CULTURES GL Only</t>
  </si>
  <si>
    <t>GLLHIS0098</t>
  </si>
  <si>
    <t>Hidetaka Hirota HISTORY GL Only</t>
  </si>
  <si>
    <t>GLLPOL0097</t>
  </si>
  <si>
    <t>Adrienne Laura Hosek POLITICAL SCIENCE GL Only</t>
  </si>
  <si>
    <t>GLLSTA0096</t>
  </si>
  <si>
    <t>Miles Lopes STATISTICS GL Only</t>
  </si>
  <si>
    <t>GLLEPS0095</t>
  </si>
  <si>
    <t>Maxwell Rudolph EARTH And PLANETARY SCIENCES GL Only</t>
  </si>
  <si>
    <t>GLBNPB0094</t>
  </si>
  <si>
    <t>Rebecca Calisi NEURO PHYSIO And BEHAVIOR GL Only</t>
  </si>
  <si>
    <t>GLACHE0093</t>
  </si>
  <si>
    <t>Jennifer Falbe HUMAN ECOLOGY GL Only</t>
  </si>
  <si>
    <t>GLLCHI0092</t>
  </si>
  <si>
    <t>Leon Salvatierra CHICANO STUDIES GL Only</t>
  </si>
  <si>
    <t>GLGSM10091</t>
  </si>
  <si>
    <t>Sylvia Flatt GRADUATE SCHOOL OF MANAGEMENT GL Only</t>
  </si>
  <si>
    <t>GLLCHE0090</t>
  </si>
  <si>
    <t>Marie Anne Heffern CHEMISTRY GL Only</t>
  </si>
  <si>
    <t>GLANUT0089</t>
  </si>
  <si>
    <t>Lauren Au NUTRITION GL Only</t>
  </si>
  <si>
    <t>GLALAW0088</t>
  </si>
  <si>
    <t>Rebecca Hernandez LAND AIR And WATER RESOURCES GL Only</t>
  </si>
  <si>
    <t>GLMERM0087</t>
  </si>
  <si>
    <t>Rose Kagawa MED Emergency Medicine GL Only</t>
  </si>
  <si>
    <t>GLMERM0086</t>
  </si>
  <si>
    <t>Veronica Pear MED Emergency Medicine GL Only</t>
  </si>
  <si>
    <t>GLACHE0085</t>
  </si>
  <si>
    <t>Noli Brazil HUMAN ECOLOGY GL Only</t>
  </si>
  <si>
    <t>GLLREL0084</t>
  </si>
  <si>
    <t>Layne Little RELIGIOUS STUDIES GL Only</t>
  </si>
  <si>
    <t>GLLPOL0083</t>
  </si>
  <si>
    <t>Ryan Hubert POLITICAL SCIENCE GL Only</t>
  </si>
  <si>
    <t>GLDEDU0082</t>
  </si>
  <si>
    <t>Jennifer Higgs EDUCATION GL Only</t>
  </si>
  <si>
    <t>GLMFCM0081</t>
  </si>
  <si>
    <t>Adeola Oni Orisan MED Family And Community Med GL Only</t>
  </si>
  <si>
    <t>GLLCHI0080</t>
  </si>
  <si>
    <t>Michael Singh CHICANO STUDIES GL Only</t>
  </si>
  <si>
    <t>GLVVMB0079</t>
  </si>
  <si>
    <t>Candice Price VM MOLECULAR BIO SCIENCES GL Only</t>
  </si>
  <si>
    <t>GLLPOL0078</t>
  </si>
  <si>
    <t>Rachel Iv Bernhard POLITICAL SCIENCE GL Only</t>
  </si>
  <si>
    <t>GLLAHI0077</t>
  </si>
  <si>
    <t>Emily Gui ART And ART HISTORY GL Only</t>
  </si>
  <si>
    <t>GLEBME0076</t>
  </si>
  <si>
    <t>Yi Xue BIOMEDICAL ENGINEERING GL Only</t>
  </si>
  <si>
    <t>GLLDRA0075</t>
  </si>
  <si>
    <t>Erika Chong Shuch THEATRE And DANCE GL Only</t>
  </si>
  <si>
    <t>GLBEES0074</t>
  </si>
  <si>
    <t>Nina Kelly UCB ESPM ECOSYSTEM SCI DIV GL Only</t>
  </si>
  <si>
    <t>GLLHUM0073</t>
  </si>
  <si>
    <t>Mel Chen HUMANITIES GL Only</t>
  </si>
  <si>
    <t>GLLUWP0072</t>
  </si>
  <si>
    <t>Joseph Horton UNIVERSITY WRITING PROGRAM GL Only</t>
  </si>
  <si>
    <t>GLLDES0071</t>
  </si>
  <si>
    <t>Rosemary Kelly DEPARTMENT OF DESIGN GL Only</t>
  </si>
  <si>
    <t>GLMNEU0070</t>
  </si>
  <si>
    <t>Nina Dronkers MED Neurology GL Only</t>
  </si>
  <si>
    <t>GLDEDU0069</t>
  </si>
  <si>
    <t>Faheemah Mustafaa EDUCATION GL Only</t>
  </si>
  <si>
    <t>GLAPPA0068</t>
  </si>
  <si>
    <t>Tiffany Lowe Power PLANT PATHOLOGY GL Only</t>
  </si>
  <si>
    <t>GLAWFC0067</t>
  </si>
  <si>
    <t>Justine Smith WILDLIFE And FISHERIES BIOLOGY GL Only</t>
  </si>
  <si>
    <t>GLEBME0066</t>
  </si>
  <si>
    <t>Aaron M Streets BIOMEDICAL ENGINEERING GL Only</t>
  </si>
  <si>
    <t>GLLLAW0065</t>
  </si>
  <si>
    <t>William Dodge SCHOOL OF LAW GL Only</t>
  </si>
  <si>
    <t>GLLMUS0064</t>
  </si>
  <si>
    <t>Kyle Bruckmann MUSIC GL Only</t>
  </si>
  <si>
    <t>GLLMUS0063</t>
  </si>
  <si>
    <t>Hrafnhildur Atladottir MUSIC GL Only</t>
  </si>
  <si>
    <t>GLEMAE0062</t>
  </si>
  <si>
    <t>Kazuo Yamazaki MECHANICAL And AEROSPACE ENGR GL Only</t>
  </si>
  <si>
    <t>GLECEE0061</t>
  </si>
  <si>
    <t>David Jones CIVIL And ENVIRONMENTAL ENGR GL Only</t>
  </si>
  <si>
    <t>GLEMAE0060</t>
  </si>
  <si>
    <t>David Horsley MECHANICAL And AEROSPACE ENGR GL Only</t>
  </si>
  <si>
    <t>GLLLAW0059</t>
  </si>
  <si>
    <t>Jessica Notini SCHOOL OF LAW GL Only</t>
  </si>
  <si>
    <t>GLLAMS0058</t>
  </si>
  <si>
    <t>Michael Cohen AMERICAN STUDIES GL Only</t>
  </si>
  <si>
    <t>GLLLAW0057</t>
  </si>
  <si>
    <t>Amelia Miazad SCHOOL OF LAW GL Only</t>
  </si>
  <si>
    <t>GLLCHE0056</t>
  </si>
  <si>
    <t>Max Helix CHEMISTRY GL Only</t>
  </si>
  <si>
    <t>GLLMUS0055</t>
  </si>
  <si>
    <t>Ellen Rose MUSIC GL Only</t>
  </si>
  <si>
    <t>GLLMUS0054</t>
  </si>
  <si>
    <t>Michael Goldberg MUSIC GL Only</t>
  </si>
  <si>
    <t>GLLCOM0053</t>
  </si>
  <si>
    <t>Ralph Hexter COMPARATIVE LITERATURE GL Only</t>
  </si>
  <si>
    <t>GLLHCS0052</t>
  </si>
  <si>
    <t>Harvey Dong HISTORY PROJECT UCD GL Only</t>
  </si>
  <si>
    <t>GLMNEU0051</t>
  </si>
  <si>
    <t>Kimberly Miller MED Neurology GL Only</t>
  </si>
  <si>
    <t>GLNPIN0050</t>
  </si>
  <si>
    <t>Patricia Crawford NUTRITION POLICY INSTITUTE GL Only</t>
  </si>
  <si>
    <t>GLECEE0049</t>
  </si>
  <si>
    <t>Norman Abrahamson CIVIL And ENVIRONMENTAL ENGR GL Only</t>
  </si>
  <si>
    <t>GLLMAT0048</t>
  </si>
  <si>
    <t>Stefan Schonsheck MATHEMATICS GL Only</t>
  </si>
  <si>
    <t>GLNBPS0047</t>
  </si>
  <si>
    <t>Ashraf El Kereamy UCR CE BOTANY And PLANT SCIENCES GL Only</t>
  </si>
  <si>
    <t>GLMFCM0046</t>
  </si>
  <si>
    <t>Rian Rutherford MED Family And Community Med GL Only</t>
  </si>
  <si>
    <t>GLMEPM0045</t>
  </si>
  <si>
    <t>Michelle Ko MED Public Health Sciences GL Only</t>
  </si>
  <si>
    <t>GLALAW0044</t>
  </si>
  <si>
    <t>Won Sik Choi LAND AIR And WATER RESOURCES GL Only</t>
  </si>
  <si>
    <t>GLAVIT0043</t>
  </si>
  <si>
    <t>Megan Bartlett VITICULTURE And ENOLOGY GL Only</t>
  </si>
  <si>
    <t>GLLMUS0042</t>
  </si>
  <si>
    <t>Scott Linford MUSIC GL Only</t>
  </si>
  <si>
    <t>GLLPHY0041</t>
  </si>
  <si>
    <t>Emilija Pantic PHYSICS GL Only</t>
  </si>
  <si>
    <t>GLIMGM0040</t>
  </si>
  <si>
    <t>Reshma Gupta MED Int Med Genl Medicine GL Only</t>
  </si>
  <si>
    <t>GLLPOL0039</t>
  </si>
  <si>
    <t>Lauren Peritz POLITICAL SCIENCE GL Only</t>
  </si>
  <si>
    <t>GLLUWP0038</t>
  </si>
  <si>
    <t>Erika I Tremblay UNIVERSITY WRITING PROGRAM GL Only</t>
  </si>
  <si>
    <t>GLMPED0037</t>
  </si>
  <si>
    <t>Geoanna Bautista MED Pediatrics GL Only</t>
  </si>
  <si>
    <t>GLIMHP0036</t>
  </si>
  <si>
    <t>Simon Ascher MED Int Med Hospitalist GL Only</t>
  </si>
  <si>
    <t>GLIMCA0035</t>
  </si>
  <si>
    <t>Martin Cadeiras MED INT MED CARDIOLOGY GL Only</t>
  </si>
  <si>
    <t>GLMSUR0034</t>
  </si>
  <si>
    <t>John Benfield MED Surgery GL Only</t>
  </si>
  <si>
    <t>GLLASA0033</t>
  </si>
  <si>
    <t>Kent Wong ASIAN AMERICAN GL Only</t>
  </si>
  <si>
    <t>GLMOPH0032</t>
  </si>
  <si>
    <t>Charles Cooper MED Eye Center GL Only</t>
  </si>
  <si>
    <t>GLIMID0031</t>
  </si>
  <si>
    <t>Kaitlyn Hardin MED Int Med Infectious Dis GL Only</t>
  </si>
  <si>
    <t>GLLMAT0030</t>
  </si>
  <si>
    <t>Joseph Teran MATHEMATICS GL Only</t>
  </si>
  <si>
    <t>GLIMHO0029</t>
  </si>
  <si>
    <t>Janai Carr Ascher MED Int Med HEMONC GL Only</t>
  </si>
  <si>
    <t>GLMEPM0028</t>
  </si>
  <si>
    <t>Ezra Morrison MED Public Health Sciences GL Only</t>
  </si>
  <si>
    <t>GLLENL0027</t>
  </si>
  <si>
    <t>Jeffrey Solomon ENGLISH GL Only</t>
  </si>
  <si>
    <t>GLLEPS0024</t>
  </si>
  <si>
    <t>David Gold EARTH And PLANETARY SCIENCES GL Only</t>
  </si>
  <si>
    <t>GLLSOC0023</t>
  </si>
  <si>
    <t>Ariana Valle SOCIOLOGY GL Only</t>
  </si>
  <si>
    <t>GLLFAI0018</t>
  </si>
  <si>
    <t>Viola Ardeni FRENCH And ITALIAN GL Only</t>
  </si>
  <si>
    <t>GLLUWP0012</t>
  </si>
  <si>
    <t>Jillian Azevedo UNIVERSITY WRITING PROGRAM GL Only</t>
  </si>
  <si>
    <t>GLBMMG0007</t>
  </si>
  <si>
    <t>Kenjiro Quides MICROBIOLOGY And MOLEC GENETICS GL Only</t>
  </si>
  <si>
    <t>GLAPPA0006</t>
  </si>
  <si>
    <t>Akif Eskalen PLANT PATHOLOGY GL Only</t>
  </si>
  <si>
    <t>GLLSOC0004</t>
  </si>
  <si>
    <t>Veronica Lerma SOCIOLOGY GL Only</t>
  </si>
  <si>
    <t>GLLENL0002</t>
  </si>
  <si>
    <t>Susan Carlson ENGLISH GL Only</t>
  </si>
  <si>
    <t>GLECHE0015</t>
  </si>
  <si>
    <t>Harishankar Manikantan CHEMICAL ENGINEERING GL Only</t>
  </si>
  <si>
    <t>GLMEPM0026</t>
  </si>
  <si>
    <t>Shehnaz Hussain MED Public Health Sciences GL Only</t>
  </si>
  <si>
    <t>GLEECE1507</t>
  </si>
  <si>
    <t>Khaled As Abdel Ghaffar ELECT And COMP ENGR GL Only</t>
  </si>
  <si>
    <t>GLEECE4835</t>
  </si>
  <si>
    <t>Bevan M Baas ELECT And COMP ENGR GL Only</t>
  </si>
  <si>
    <t>GLEECE3958</t>
  </si>
  <si>
    <t>Omeed Momeni ELECT And COMP ENGR GL Only</t>
  </si>
  <si>
    <t>GLEECE1037</t>
  </si>
  <si>
    <t>Jeremy Munday ELECT And COMP ENGR GL Only</t>
  </si>
  <si>
    <t>GLLCDM0558</t>
  </si>
  <si>
    <t>Joshua McCoy CINEMA And DIGITAL MEDIA GL Only</t>
  </si>
  <si>
    <t>GLLCDM0888</t>
  </si>
  <si>
    <t>Michael Neff CINEMA And DIGITAL MEDIA GL Only</t>
  </si>
  <si>
    <t>GLLCDM5471</t>
  </si>
  <si>
    <t>Finn Brunton CINEMA And DIGITAL MEDIA GL Only</t>
  </si>
  <si>
    <t>GLLCLA0053</t>
  </si>
  <si>
    <t>Ralph Hexter CLASSICS GL Only</t>
  </si>
  <si>
    <t>GLLDES3748</t>
  </si>
  <si>
    <t>Javier Arbona Homar DESIGN GL Only</t>
  </si>
  <si>
    <t>GLLEAL5057</t>
  </si>
  <si>
    <t>Michiko Suzuki EAST ASIAN LANGUAGES And CULTURES GL Only</t>
  </si>
  <si>
    <t>GLLECN3107</t>
  </si>
  <si>
    <t>Alan M Taylor ECONOMICS GL Only</t>
  </si>
  <si>
    <t>GLLENL0503</t>
  </si>
  <si>
    <t>John Marx ENGLISH GL Only</t>
  </si>
  <si>
    <t>GLLENL1115</t>
  </si>
  <si>
    <t>Maceo Montoya ENGLISH GL Only</t>
  </si>
  <si>
    <t>GLLENL2413</t>
  </si>
  <si>
    <t>Colin N Milburn ENGLISH GL Only</t>
  </si>
  <si>
    <t>GLLENL3749</t>
  </si>
  <si>
    <t>Stephanie Boluk ENGLISH GL Only</t>
  </si>
  <si>
    <t>GLLFAI1691</t>
  </si>
  <si>
    <t>Michael Subialka FRENCH And ITALIAN GL Only</t>
  </si>
  <si>
    <t>GLLGAR5012</t>
  </si>
  <si>
    <t>Jaimey Fisher GERMAN And RUSSIAN GL Only</t>
  </si>
  <si>
    <t>GLLHIS3532</t>
  </si>
  <si>
    <t>Ari Kelman HISTORY GL Only</t>
  </si>
  <si>
    <t>GLLMAT1022</t>
  </si>
  <si>
    <t>Rishidev Chaudhuri MATHEMATICS GL Only</t>
  </si>
  <si>
    <t>GLLMAT1839</t>
  </si>
  <si>
    <t>Gregory J Kuperberg MATHEMATICS GL Only</t>
  </si>
  <si>
    <t>GLLMAT3621</t>
  </si>
  <si>
    <t>Mariel Vazquez MATHEMATICS GL Only</t>
  </si>
  <si>
    <t>GLLMSA0704</t>
  </si>
  <si>
    <t>Amy Motlagh MIDDLE EAST SOUTH ASIA PROGRAM GL Only</t>
  </si>
  <si>
    <t>GLLPHY4094</t>
  </si>
  <si>
    <t>John B RundlePHYSICSGL Only</t>
  </si>
  <si>
    <t>GLLPSC4086</t>
  </si>
  <si>
    <t>Karen L Bales PSYCHOLOGY GL Only</t>
  </si>
  <si>
    <t>GLLREL3652</t>
  </si>
  <si>
    <t>Archana Venkatesan RELIGIOUS STUDIES GL Only</t>
  </si>
  <si>
    <t>GLLSTS1546</t>
  </si>
  <si>
    <t>Timothy Lenoir SCIENCE And TECHNOLOGY STUDIES GL Only</t>
  </si>
  <si>
    <t>GLLANT0877</t>
  </si>
  <si>
    <t>Timothy Choy ANTHROPOLOGY GL Only</t>
  </si>
  <si>
    <t>GLLANT2630</t>
  </si>
  <si>
    <t>Joseph Dumit ANTHROPOLOGY GL Only</t>
  </si>
  <si>
    <t>GLLASA2564</t>
  </si>
  <si>
    <t>Mark Jerng ASIAN AMERICAN GL Only</t>
  </si>
  <si>
    <t>GLANUT4482</t>
  </si>
  <si>
    <t>CASSANDRA NGUYEN NUTRITION GL Only</t>
  </si>
  <si>
    <t>GLABAE6257</t>
  </si>
  <si>
    <t>You Lo Hsieh BIOLOGICAL and AG ENGINEERING GL Only</t>
  </si>
  <si>
    <t>GLAFST6258</t>
  </si>
  <si>
    <t>Maria Louise Marco FOOD SCIENCE And TECHNOLOGY GL Only</t>
  </si>
  <si>
    <t>GLAPLS1819</t>
  </si>
  <si>
    <t>Alan B Bennett PLANT SCIENCES GL Only</t>
  </si>
  <si>
    <t>GLAPLS6247</t>
  </si>
  <si>
    <t>Andrew Latimer PLANT SCIENCES GL Only</t>
  </si>
  <si>
    <t>GLBEVE1000</t>
  </si>
  <si>
    <t>Michael Turelli EVOLUTION AND ECOLOGY GL Only</t>
  </si>
  <si>
    <t>GLLAMS6260</t>
  </si>
  <si>
    <t>Erin Gray AMERICAN STUDIES GL Only</t>
  </si>
  <si>
    <t>GLLANT6261</t>
  </si>
  <si>
    <t>Manvir Singh ANTHROPOLOGY GLOnly</t>
  </si>
  <si>
    <t>GLLCHE6262</t>
  </si>
  <si>
    <t>Bronte Charette CHEMISTRY GL Only</t>
  </si>
  <si>
    <t>GLLCDM6263</t>
  </si>
  <si>
    <t>Katlin Sweeney Romero CINEMA And DIGITAL MEDIA GL Only</t>
  </si>
  <si>
    <t>GLLDES6264</t>
  </si>
  <si>
    <t>Akshita Sivakumar DESIGN GL Only</t>
  </si>
  <si>
    <t>GLLENL6265</t>
  </si>
  <si>
    <t>Xavier Lee ENGLISH GL Only</t>
  </si>
  <si>
    <t>GLLENL6266</t>
  </si>
  <si>
    <t>Sal Nicolazzo ENGLISH GL Only</t>
  </si>
  <si>
    <t>GLLENL6267</t>
  </si>
  <si>
    <t>Ruben Zecena ENGLISH GL Only</t>
  </si>
  <si>
    <t>GLLGSW6268</t>
  </si>
  <si>
    <t>Ava Kim GENDERSEXUALITY WOMENSSTUDIES GL Only</t>
  </si>
  <si>
    <t>GLLHIS6269</t>
  </si>
  <si>
    <t>Traci Parker HISTORY GL Only</t>
  </si>
  <si>
    <t>GLLMAT6270</t>
  </si>
  <si>
    <t>Junxian Li MATHEMATICS GL Only</t>
  </si>
  <si>
    <t>GLLMAT6271</t>
  </si>
  <si>
    <t>Yunpeng Shi MATHEMATICS GL Only</t>
  </si>
  <si>
    <t>GLLMUS6272</t>
  </si>
  <si>
    <t>Nicolas Dosman MUSIC GL Only</t>
  </si>
  <si>
    <t>GLLPHI6273</t>
  </si>
  <si>
    <t>Qiannan Li PHILOSOPHY GL Only</t>
  </si>
  <si>
    <t>GLLPOL6274</t>
  </si>
  <si>
    <t>Hanno Hilbig POLITICAL SCIENCE GL Only</t>
  </si>
  <si>
    <t>GLLPSC6275</t>
  </si>
  <si>
    <t>Tomiko Yoneda PSYCHOLOGY GL Only</t>
  </si>
  <si>
    <t>GLLSTS6276</t>
  </si>
  <si>
    <t>Kayleigh Perkov SCIENCE And TECHNOLOGY STUDIES GL Only</t>
  </si>
  <si>
    <t>GLLSOC6277</t>
  </si>
  <si>
    <t>Joss Greene SOCIOLOGY GL Only</t>
  </si>
  <si>
    <t>GLLSAP6278</t>
  </si>
  <si>
    <t>Daniela Gutierrez Flores SPANISH And PORTUGUESE GL Only</t>
  </si>
  <si>
    <t>GLLSTA6279</t>
  </si>
  <si>
    <t>Spencer Frei STATISTICS GL Only</t>
  </si>
  <si>
    <t>GLLSTA6280</t>
  </si>
  <si>
    <t>Ricardo Masini STATISTICS GL Only</t>
  </si>
  <si>
    <t>GLLUWP6281</t>
  </si>
  <si>
    <t>Laura Vidal Chiesa UNIVERSITY WRITING PROGRAM GL Only</t>
  </si>
  <si>
    <t>GLLPSC6282</t>
  </si>
  <si>
    <t>Susan Rivera PSYCHOLOGY GL Only</t>
  </si>
  <si>
    <t>GLLPHY6283</t>
  </si>
  <si>
    <t>Matthew Citron PHYSICS GL Only</t>
  </si>
  <si>
    <t>GLLPHI6284</t>
  </si>
  <si>
    <t>Elvira Basevich PHILOSOPHY GL Only</t>
  </si>
  <si>
    <t>GLLGSW6285</t>
  </si>
  <si>
    <t>Kalindi Vora GENDERSEXUALITY WOMENSSTUDIES GL Only</t>
  </si>
  <si>
    <t>GLVPHR3104</t>
  </si>
  <si>
    <t>Edward Atwill VM POPULATION HLTH And REPROD GL Only</t>
  </si>
  <si>
    <t>GLANUT6286</t>
  </si>
  <si>
    <t>Britt Burton Freeman NUTRITION GL Only</t>
  </si>
  <si>
    <t>GLLAMS3582</t>
  </si>
  <si>
    <t>Erica Kohl Arenas AMERICAN STUDIES GL Only</t>
  </si>
  <si>
    <t>GLLGSW3697</t>
  </si>
  <si>
    <t>Joanna Regulska GENDERSEXUALITY and WOMENS STUDIES GL Only</t>
  </si>
  <si>
    <t>GLMFCM0000</t>
  </si>
  <si>
    <t>VINU NINAN MED Family And Community Med GL Only</t>
  </si>
  <si>
    <t>GLMFCM0001</t>
  </si>
  <si>
    <t>MK Orsulak MED Family And Community Med GL Only</t>
  </si>
  <si>
    <t>GLMERM8967</t>
  </si>
  <si>
    <t>Shelby Randall MED Emergency Medicine GL Only</t>
  </si>
  <si>
    <t>GLMERM1231</t>
  </si>
  <si>
    <t>Daniel Hernandez MED Emergency Medicine GL Only</t>
  </si>
  <si>
    <t>GLMERM1430</t>
  </si>
  <si>
    <t>Maisa Siddique MED Emergency Medicine GL Only</t>
  </si>
  <si>
    <t>GLMERM1000</t>
  </si>
  <si>
    <t>James Moubarek MED Emergency Medicine GL Only</t>
  </si>
  <si>
    <t>GLMANS1000</t>
  </si>
  <si>
    <t>Cristina Gutierrez MED Anesth And Pain Medicine GL Only</t>
  </si>
  <si>
    <t>GLMANS1001</t>
  </si>
  <si>
    <t>Rostam Bakhtari MED Anesth And Pain Medicine GL Only</t>
  </si>
  <si>
    <t>GLMANS1002</t>
  </si>
  <si>
    <t>Srinivas Naidu MED Anesth And Pain Medicine GL Only</t>
  </si>
  <si>
    <t>GLMANS1003</t>
  </si>
  <si>
    <t>Nav Deol MED Anesth And Pain Medicine GL Only</t>
  </si>
  <si>
    <t>GLMANS1004</t>
  </si>
  <si>
    <t>Isa Ingram MED Anesth And Pain Medicine GL Only</t>
  </si>
  <si>
    <t>GLABAE6292</t>
  </si>
  <si>
    <t>Bruno Augusto Carciofi BIOLOGICAL And AG ENGINEERING GL Only</t>
  </si>
  <si>
    <t>GLAHCE6297</t>
  </si>
  <si>
    <t>Anne Iaccopucci HUMAN ECOLOGY GL Only</t>
  </si>
  <si>
    <t>GLAPPA6302</t>
  </si>
  <si>
    <t>Yen Wen Kuo PLANT PATHOLOGY GL Only</t>
  </si>
  <si>
    <t>GLAARE6301</t>
  </si>
  <si>
    <t>James Sayer AG And RESOURCE ECONOMICS GL Only</t>
  </si>
  <si>
    <t>GLAPLS6300</t>
  </si>
  <si>
    <t>Justin Valliere PLANT SCIENCES GL Only</t>
  </si>
  <si>
    <t>GLABAE6298</t>
  </si>
  <si>
    <t>Yi Wang BIOLOGICAL And AG ENGINEERING GL Only</t>
  </si>
  <si>
    <t>GLADES6299</t>
  </si>
  <si>
    <t>Sean Godwin ENVIRONMENTAL SCIENCE And POLICY GL Only</t>
  </si>
  <si>
    <t>GLMOBG0000</t>
  </si>
  <si>
    <t>MITCH CREININ MED Obstetrics and Gynecology GL Only</t>
  </si>
  <si>
    <t>GLMNEU1719</t>
  </si>
  <si>
    <t>JOHN GRAY MED NEUROLOGY GL Only</t>
  </si>
  <si>
    <t>GLMPED1734</t>
  </si>
  <si>
    <t>Laura Kester MED Pediatrics GL Only</t>
  </si>
  <si>
    <t>GLBNPB6320</t>
  </si>
  <si>
    <t>Felicity Muth NEURO PHYSIO And BEHAVIOR GL Only</t>
  </si>
  <si>
    <t>GLBMCB6321</t>
  </si>
  <si>
    <t>Alice Accorsi MOLECULAR And CELLULAR BIO GL Only</t>
  </si>
  <si>
    <t>GLBPLB6322</t>
  </si>
  <si>
    <t>Xiaosa Jack Xu PLANT BIOLOGY GL Only</t>
  </si>
  <si>
    <t>GLBCNS6323</t>
  </si>
  <si>
    <t>Martine Therrien Center for Neuroscience GL Only</t>
  </si>
  <si>
    <t>GLBNPB6324</t>
  </si>
  <si>
    <t>Eva Fischer NEURO PHYSIO and BEHAVIOR GL Only</t>
  </si>
  <si>
    <t>GLEMAE6325</t>
  </si>
  <si>
    <t>Richard Whittle MECHANICAL And AEROSPACE ENGR GL Only</t>
  </si>
  <si>
    <t>GLEMAE6326</t>
  </si>
  <si>
    <t>Mohsen Habibi MECHANICAL And AEROSPACE ENGR GL Only</t>
  </si>
  <si>
    <t>GLBGEN2831</t>
  </si>
  <si>
    <t>Richard Michelmore UC DAVIS GENOME CENTER GL Only</t>
  </si>
  <si>
    <t>GLMANS1005</t>
  </si>
  <si>
    <t>Allen Wang MED Anest And Pain Medicine GL Only</t>
  </si>
  <si>
    <t>GLMANS1006</t>
  </si>
  <si>
    <t>Artin Yeranossian MED Anest And Pain Medicine GL Only</t>
  </si>
  <si>
    <t>GLLSOC3918</t>
  </si>
  <si>
    <t>Carolina Apesoa Varano SOCIOLOGY GL Only</t>
  </si>
  <si>
    <t>GLLFAI5278</t>
  </si>
  <si>
    <t>Andre Naffis Sahely FRENCH And ITALIAN GL Only</t>
  </si>
  <si>
    <t>GLLAST6932</t>
  </si>
  <si>
    <t>Beatriz Cortez ART STUDIO GL Only</t>
  </si>
  <si>
    <t>GLLCHI6933</t>
  </si>
  <si>
    <t>Alan Pelaez Lopez CHICANO STUDIES GLOnly</t>
  </si>
  <si>
    <t>GLLEPS6934</t>
  </si>
  <si>
    <t>Chijun Sun EARTH And PLANETARY SCIENCES GL Only</t>
  </si>
  <si>
    <t>GLLPHY6935</t>
  </si>
  <si>
    <t>Nancy Aggarwal PHYSICS GL Only</t>
  </si>
  <si>
    <t>GLLDRA6936</t>
  </si>
  <si>
    <t>Ethan Hollinger THEATRE And DANCE Only</t>
  </si>
  <si>
    <t>GLLPHI6937</t>
  </si>
  <si>
    <t>Gabe Dupre PHILOSOPHY GL Only</t>
  </si>
  <si>
    <t>GLBPLB6328</t>
  </si>
  <si>
    <t>Blake Myers Plant Biology GL Only</t>
  </si>
  <si>
    <t>GLVPMI5455</t>
  </si>
  <si>
    <t>Hannah Savage VM PATHOLOGY MICRO And IMMUN GL Only</t>
  </si>
  <si>
    <t>GLMEPM3301</t>
  </si>
  <si>
    <t>Courtney Lyles MED Public Health Sciences GL Only</t>
  </si>
  <si>
    <t>GLIMAD3660</t>
  </si>
  <si>
    <t>Anthony Albanese MED Internal Medicine GL Only</t>
  </si>
  <si>
    <t>GLIMHP1957</t>
  </si>
  <si>
    <t>Jessie Padilla Medina MED Int Med Admin GL Only</t>
  </si>
  <si>
    <t>GLIMHP6344</t>
  </si>
  <si>
    <t>Conan Liu MED Int Med Hospitalist GL Only</t>
  </si>
  <si>
    <t>GLIMHP6347</t>
  </si>
  <si>
    <t>Jayvani Thakur Garcia MED Int Med Hospitalist GL Only</t>
  </si>
  <si>
    <t>GLIMHP6348</t>
  </si>
  <si>
    <t>Emmanuel Boateng MED Int Med Hospitalist GL Only</t>
  </si>
  <si>
    <t>GLIMPA6307</t>
  </si>
  <si>
    <t>Rebecca Boxer Med Int Med Palliative Care GL Only</t>
  </si>
  <si>
    <t>GLIMPM6340</t>
  </si>
  <si>
    <t>Gabrielle Liu MED Int Med Pulmonary GL Only</t>
  </si>
  <si>
    <t>GLMOTO6341</t>
  </si>
  <si>
    <t>Lisa Evangelista Med Otolaryngology GL Only</t>
  </si>
  <si>
    <t>GLMPED6342</t>
  </si>
  <si>
    <t>Lisa Madden Med Pediatrics GL Only</t>
  </si>
  <si>
    <t>GLMPED6343</t>
  </si>
  <si>
    <t>Nicole Cacho Med Pediatrics GL Only</t>
  </si>
  <si>
    <t>GLANUT6345</t>
  </si>
  <si>
    <t>Guodong Zhang NUTRITION GL Only</t>
  </si>
  <si>
    <t>GLMNEU6346</t>
  </si>
  <si>
    <t>Samantha Allen MED Neurology GL Only</t>
  </si>
  <si>
    <t>GLMNEU6349</t>
  </si>
  <si>
    <t>Alicia Ranucci MED Neurology GL Only</t>
  </si>
  <si>
    <t>GLVPMI6350</t>
  </si>
  <si>
    <t>Terza Brostoff VM PATHOLOGY MICRO And IMMUN GL Only</t>
  </si>
  <si>
    <t>GLBMMG2336</t>
  </si>
  <si>
    <t>Priya Shah MICROBIOLOGY And MOLEC GENETICS GL Only</t>
  </si>
  <si>
    <t>GLVMEX2673</t>
  </si>
  <si>
    <t>Pramod Pandey VM EX Cooperative Extension GL Only</t>
  </si>
  <si>
    <t>GLVMEX3139</t>
  </si>
  <si>
    <t>Maurice Pitesky VM EX Cooperative Extension GL Only</t>
  </si>
  <si>
    <t>GLVMEX4413</t>
  </si>
  <si>
    <t>Emmanuel Okello VM EX Cooperative Extension GL Only</t>
  </si>
  <si>
    <t>GLVMEX4136</t>
  </si>
  <si>
    <t>Noelia Silva Del Rio VM EX Cooperative Extension GL Only</t>
  </si>
  <si>
    <t>GLVMEX1038</t>
  </si>
  <si>
    <t>Alda De Andrade E Pires VM EX Cooperative Extension GL Only</t>
  </si>
  <si>
    <t>GLIMKT5299</t>
  </si>
  <si>
    <t>Pratick Bharat MED INT MED KIDNEY TRANSPLANT GL Only</t>
  </si>
  <si>
    <t>GLIMCT5300</t>
  </si>
  <si>
    <t>Flora Stondell Med Cellular Therapy and BM Transplant</t>
  </si>
  <si>
    <t>GLIMCT5301</t>
  </si>
  <si>
    <t>ERIN RUPPE HANSEN Med Cellular Therapy and BM Transplant GL ONLY</t>
  </si>
  <si>
    <t>GLIMCT5302</t>
  </si>
  <si>
    <t>RASMUS HOEG Med Cellular Therapy and BM Transplant GL ONLY</t>
  </si>
  <si>
    <t>GLIMCT5303</t>
  </si>
  <si>
    <t>NASEEM ESTEGHAMAT Med Cellular Therapy and BM Transplant GL ONLY</t>
  </si>
  <si>
    <t>GLIMCT5304</t>
  </si>
  <si>
    <t>SARA WINGER Med Cellular Therapy and BM Transplant GL ONLY</t>
  </si>
  <si>
    <t>GLIMCT5305</t>
  </si>
  <si>
    <t>GULIETA CURTOLA Med Cellular Therapy and BM Transplant GL ONLY</t>
  </si>
  <si>
    <t>GLIMCT5306</t>
  </si>
  <si>
    <t>THEODORE BRENTON Med Cellular Therapy and BM Transplant GL ONLY</t>
  </si>
  <si>
    <t>GLIMCT5307</t>
  </si>
  <si>
    <t>MEGAN KUEHNER Med Cellular Therapy and BM Transplant GL ONLY</t>
  </si>
  <si>
    <t>GLIMCT5308</t>
  </si>
  <si>
    <t>ROXIE KNEEN Med Cellular Therapy and BM Transplant GL ONLY</t>
  </si>
  <si>
    <t>GLIMCT5309</t>
  </si>
  <si>
    <t>LAURA GALINDO Med Cellular Therapy and BM Transplant GL ONLY</t>
  </si>
  <si>
    <t>GLIMCT5310</t>
  </si>
  <si>
    <t>GAGANDEEP SANDHU Med Cellular Therapy and BM Transplant GL ONLY</t>
  </si>
  <si>
    <t>GLIMCT5311</t>
  </si>
  <si>
    <t>PAT CARINUGAN Med Cellular Therapy and BM Transplant GL ONLY</t>
  </si>
  <si>
    <t>GLIMCT5312</t>
  </si>
  <si>
    <t>REBECCA WYMA Med Cellular Therapy and BM Transplant GL ONLY</t>
  </si>
  <si>
    <t>GLIMCT5313</t>
  </si>
  <si>
    <t>JOHN CAWLEY Med Cellular Therapy and BM Transplant GL ONLY</t>
  </si>
  <si>
    <t>GLIMEN5314</t>
  </si>
  <si>
    <t>HIBA BASHEER MED Int Med Endocrinology GL Only</t>
  </si>
  <si>
    <t>GLIMEN5317</t>
  </si>
  <si>
    <t>DANA SHEELY MED Int Med Endocrinology GL Only</t>
  </si>
  <si>
    <t>GLIMEN5318</t>
  </si>
  <si>
    <t>LILIANA GARCIA VARGAS MED Int Med Endocrinology GL Only</t>
  </si>
  <si>
    <t>GLIMEN5319</t>
  </si>
  <si>
    <t>RYAN WOODMAN MED Int Med Endocrinology GL Only</t>
  </si>
  <si>
    <t>GLBGEN6328</t>
  </si>
  <si>
    <t>Blake Myers Genome Center GL Only</t>
  </si>
  <si>
    <t>GLVVME1351</t>
  </si>
  <si>
    <t>Joanna Kaplan VM MEDICINE And EPIDEMIOLOGY GL Only</t>
  </si>
  <si>
    <t>GLMANS1352</t>
  </si>
  <si>
    <t>Ritika Johal MED Anest And Pain Medicine GL Only</t>
  </si>
  <si>
    <t>GLIMCA7818</t>
  </si>
  <si>
    <t>Padmini Sirish MED INT MED CARDIOLOGY GL Only</t>
  </si>
  <si>
    <t>GLVPMI7819</t>
  </si>
  <si>
    <t>Rodolfo Urbano VM PATHOLOGY MICRO And IMMUN GL Only</t>
  </si>
  <si>
    <t>GLVVSR4609</t>
  </si>
  <si>
    <t>Sabrina Hoehne VM SURGRAD SCIENCE GL Only</t>
  </si>
  <si>
    <t>GLMOTO6882</t>
  </si>
  <si>
    <t>Kaicheng Yen MED Otolaryngology GL Only</t>
  </si>
  <si>
    <t>GLMOTO2479</t>
  </si>
  <si>
    <t>Beverly Garber MED Otolaryngology GL Only</t>
  </si>
  <si>
    <t>GLMOTO4790</t>
  </si>
  <si>
    <t>Aditi Bhuskute MED Otolaryngology GL Only</t>
  </si>
  <si>
    <t>GLMOTO4087</t>
  </si>
  <si>
    <t>Madelena Martin MED Otolaryngology GL Only</t>
  </si>
  <si>
    <t>GLMOTO6489</t>
  </si>
  <si>
    <t>Steven Hoshal MED Otolaryngology GL Only</t>
  </si>
  <si>
    <t>GLMOTO6624</t>
  </si>
  <si>
    <t>Steven Dennis MED Otolaryngology GL Only</t>
  </si>
  <si>
    <t>GLMOTO2321</t>
  </si>
  <si>
    <t>Kamerman Kretzmer MED Otolaryngology GL Only</t>
  </si>
  <si>
    <t>GLMOTO4325</t>
  </si>
  <si>
    <t>Maheen Hassan MED Otolaryngology GL Only</t>
  </si>
  <si>
    <t>GLMOTO8194</t>
  </si>
  <si>
    <t>Harlan Muntz MED Otolaryngology GL Only</t>
  </si>
  <si>
    <t>GLMOTO8195</t>
  </si>
  <si>
    <t>Michaela Nalamliang MED Otolaryngology GL Only</t>
  </si>
  <si>
    <t>GLMOTO7254</t>
  </si>
  <si>
    <t>Brian Hernandez MED Otolaryngology GL Only</t>
  </si>
  <si>
    <t>GLMOTO0042</t>
  </si>
  <si>
    <t>Robert Byrd MED Otolaryngology GL Only</t>
  </si>
  <si>
    <t>GLMOTO7243</t>
  </si>
  <si>
    <t>Samuel Devictor MED Otolaryngology GL Only</t>
  </si>
  <si>
    <t>GLMOTO2400</t>
  </si>
  <si>
    <t>Jennifer Stein MED Otolaryngology GL Only</t>
  </si>
  <si>
    <t>GLIMCT6829</t>
  </si>
  <si>
    <t>Eileen Castrudes Med Int Med HMCTBMT GL Only</t>
  </si>
  <si>
    <t>GLMOTO1456</t>
  </si>
  <si>
    <t>Erynne Faucett MED Otolaryngology GL Only</t>
  </si>
  <si>
    <t>GLIMGI1816</t>
  </si>
  <si>
    <t>Paul Dhanuka MED Internal Medicine GL Only</t>
  </si>
  <si>
    <t>GLIMCT2887</t>
  </si>
  <si>
    <t>Pavel Krylov Med Int Med HMCTBMT GL Only</t>
  </si>
  <si>
    <t>GLMERM1441</t>
  </si>
  <si>
    <t>Jonathan Chan MED Emergency Medicine GL Only</t>
  </si>
  <si>
    <t>GLMERM4046</t>
  </si>
  <si>
    <t>Roderick Fontenette MED Emergency Medicine GL Only</t>
  </si>
  <si>
    <t>GLMERM4262</t>
  </si>
  <si>
    <t>Molly Hallweaver MED Emergency Medicine GL Only</t>
  </si>
  <si>
    <t>GLMERM1602</t>
  </si>
  <si>
    <t>Mark Moubarek MED Emergency Medicine GL Only</t>
  </si>
  <si>
    <t>GLMERM4160</t>
  </si>
  <si>
    <t>Averyl Shindruk MED Emergency Medicine GL Only</t>
  </si>
  <si>
    <t>GLMERM1743</t>
  </si>
  <si>
    <t>Emily Evans MED Emergency Medicine GL Only</t>
  </si>
  <si>
    <t>GLAPLS5340</t>
  </si>
  <si>
    <t>Mitchell Feldmann PLANT SCIENCES GL Only</t>
  </si>
  <si>
    <t>GLAWCF2418</t>
  </si>
  <si>
    <t>Johanna Del Castillo Munera PLANT PATHOLOGY GL Only</t>
  </si>
  <si>
    <t>GLAWFC5241</t>
  </si>
  <si>
    <t>Mikaela Provost WILDLIFE And FISHERIES BIOLOGY GL Only</t>
  </si>
  <si>
    <t>GLMERM7918</t>
  </si>
  <si>
    <t>Paul Coppermann MED Emergency Medicine GL Only</t>
  </si>
  <si>
    <t>GLMERM1682</t>
  </si>
  <si>
    <t>Sean Heavy MED Emergency Medicine GL Only</t>
  </si>
  <si>
    <t>GLMERM1686</t>
  </si>
  <si>
    <t>Sundip Jagpal MED Emergency Medicine GL Only</t>
  </si>
  <si>
    <t>GLMERM7251</t>
  </si>
  <si>
    <t>Cindy Chang MED Emergency Medicine GL Only</t>
  </si>
  <si>
    <t>GLAARE7252</t>
  </si>
  <si>
    <t>Eric Edwards AG And RESOURCE ECONOMICS GL Only</t>
  </si>
  <si>
    <t>GLNURS5217</t>
  </si>
  <si>
    <t>Zyrene Marsh School of Nursing GL Only</t>
  </si>
  <si>
    <t>GLMPSY2172</t>
  </si>
  <si>
    <t>Ian Campbell MED Psychiatry And Behav Sci GL Only</t>
  </si>
  <si>
    <t>GLMPSY2173</t>
  </si>
  <si>
    <t>Megan Miller MED Psychiatry And Behav Sci GL Only</t>
  </si>
  <si>
    <t>GLMPSY2174</t>
  </si>
  <si>
    <t>Alexander DCruz MED Psychiatry And Behav Sci GL Only</t>
  </si>
  <si>
    <t>GLMANS2175</t>
  </si>
  <si>
    <t>Johnny Hoang MED Anest And Pain Medicine GL Only</t>
  </si>
  <si>
    <t>GLMPSY5218</t>
  </si>
  <si>
    <t>Stephanie Hayes MED Psychiatry And Behav Sci GL Only</t>
  </si>
  <si>
    <t>GLMPSY5926</t>
  </si>
  <si>
    <t>Nicole Schultz MED Psychiatry And Behav Sci GL Only</t>
  </si>
  <si>
    <t>GLMPSY5027</t>
  </si>
  <si>
    <t>Murat Pakyurek MED Psychiatry And Behav Sci GL Only</t>
  </si>
  <si>
    <t>GLMPSY5028</t>
  </si>
  <si>
    <t>Zachary Shindorf MED Psychiatry And Behav Sci GL Only</t>
  </si>
  <si>
    <t>GLMPSY2019</t>
  </si>
  <si>
    <t>Yue Yu MED Psychiatry And Behav Sci GL Only</t>
  </si>
  <si>
    <t>GLMPSY2020</t>
  </si>
  <si>
    <t>Mashiana Amanpreet MED Psychiatry And Behav Sci GL Only</t>
  </si>
  <si>
    <t>GLIMGI3949</t>
  </si>
  <si>
    <t>HISAHAM HUSSAN MED Int Med Gastroenterology GL Only</t>
  </si>
  <si>
    <t>GLIMGI1046</t>
  </si>
  <si>
    <t>Antonio Mendoza Ladd MED Int Med Gastroenterology GL Only</t>
  </si>
  <si>
    <t>GLIMGR6307</t>
  </si>
  <si>
    <t>Rebecca Boxer Med Int Med Geriatrics And PC GL Only</t>
  </si>
  <si>
    <t>GLIMGR5799</t>
  </si>
  <si>
    <t>Alia Tuqan Med Int Med Geriatrics And PC GL Only</t>
  </si>
  <si>
    <t>GLIMRH5800</t>
  </si>
  <si>
    <t>Vinay Goswamy MED Int Med Rheumatology PPM Only</t>
  </si>
  <si>
    <t>GLMANS5801</t>
  </si>
  <si>
    <t>Theodore Geissler MED Anesth And Pain Medicine PPM Only</t>
  </si>
  <si>
    <t>GLVPMI3000</t>
  </si>
  <si>
    <t>Tessa LeCuyer VM PATHOLOGY MICRO And IMMUN GL Only</t>
  </si>
  <si>
    <t>GLMURO9926</t>
  </si>
  <si>
    <t>Philip Hsiao MED Urologic Surgery GL Only</t>
  </si>
  <si>
    <t>GLIMEN0217</t>
  </si>
  <si>
    <t>Carolyn Lenaerts MED Int Med Endocrinology GL Only</t>
  </si>
  <si>
    <t>GLVVME3244</t>
  </si>
  <si>
    <t>Brian Bird VM MEDICINE And EPIDEMIOLOGY GL Only</t>
  </si>
  <si>
    <t>GLIMPA1114</t>
  </si>
  <si>
    <t>Annemarie P Hargadon MED Palliative Care GL Only</t>
  </si>
  <si>
    <t>GLIMPA4085</t>
  </si>
  <si>
    <t>John Macmillan MED Palliative Care GL Only</t>
  </si>
  <si>
    <t>GLIMPA4264</t>
  </si>
  <si>
    <t>Mooklan S Iglowitz MED Palliative Care GL Only</t>
  </si>
  <si>
    <t>GLIMPA4826</t>
  </si>
  <si>
    <t>Pouria Kashkouli MED Palliative Care GL Only</t>
  </si>
  <si>
    <t>GLIMPA3799</t>
  </si>
  <si>
    <t>Stephanie Y Lee MED Palliative Care GL Only</t>
  </si>
  <si>
    <t>GLBMCB6329</t>
  </si>
  <si>
    <t>Yale Goldman Molecular and Cellular Biology GL Only</t>
  </si>
  <si>
    <t>GLOAN00001</t>
  </si>
  <si>
    <t>LAW SCHOOL CONSOLIDATION 69250</t>
  </si>
  <si>
    <t>GLOAN00002</t>
  </si>
  <si>
    <t>PROV BIO SCIENCE 19900</t>
  </si>
  <si>
    <t>GLOAN00003</t>
  </si>
  <si>
    <t>ACE ENERGY SAVINGS 19900</t>
  </si>
  <si>
    <t>GLOAN00004</t>
  </si>
  <si>
    <t>FIRE TRUCK 69250</t>
  </si>
  <si>
    <t>GLOAN00005</t>
  </si>
  <si>
    <t>UC PATH PROJECT COSTS 69909</t>
  </si>
  <si>
    <t>GLOAN00006</t>
  </si>
  <si>
    <t>BETTY IRENE SON BLDG 69250</t>
  </si>
  <si>
    <t>GLOAN00007</t>
  </si>
  <si>
    <t>ELL FOA TRANSPORT SERVICES 72160</t>
  </si>
  <si>
    <t>GLOAN00008</t>
  </si>
  <si>
    <t>ELL VM SPEC SVCS CLINICS 07427</t>
  </si>
  <si>
    <t>GLOAN00009</t>
  </si>
  <si>
    <t>ELL VCSA STORES OPERATIONS 72130</t>
  </si>
  <si>
    <t>GLOAN00010</t>
  </si>
  <si>
    <t>ELL VCSA HOUSING DINING 70300</t>
  </si>
  <si>
    <t>GLOAN00011</t>
  </si>
  <si>
    <t>ELL VM ASIC EQUIP 07427</t>
  </si>
  <si>
    <t>GLOAN00012</t>
  </si>
  <si>
    <t>PRIMATE DEFICITS 07427</t>
  </si>
  <si>
    <t>GLOAN00013</t>
  </si>
  <si>
    <t>CEF EXPANSION PROV SHARE 07427</t>
  </si>
  <si>
    <t>GLOAN00014</t>
  </si>
  <si>
    <t>SCHOOL OF LAW BRIDGE LOAN 19900</t>
  </si>
  <si>
    <t>GLOAN00015</t>
  </si>
  <si>
    <t>SCHAAL AQUA CENTER PHASE 2 69250</t>
  </si>
  <si>
    <t>GLOAN00016</t>
  </si>
  <si>
    <t>WEST VILLAGE CAPITAL PROJ 69250</t>
  </si>
  <si>
    <t>GLOAN00017</t>
  </si>
  <si>
    <t>ICA HISTORICAL DEFICIT 64400</t>
  </si>
  <si>
    <t>GLOAN00018</t>
  </si>
  <si>
    <t>CBS CRYO EM PURCHASE 07427</t>
  </si>
  <si>
    <t>GLOAN00019</t>
  </si>
  <si>
    <t>MARS CACAO GERMPLASM 69825</t>
  </si>
  <si>
    <t>GLOAN00020</t>
  </si>
  <si>
    <t>UP3 PREF PARTNER DEFICIT 69828</t>
  </si>
  <si>
    <t>GLOAN00021</t>
  </si>
  <si>
    <t>WOMENS BEACH VOLLEYBALL 69250</t>
  </si>
  <si>
    <t>GLOAN00022</t>
  </si>
  <si>
    <t>INSTRUCTIONAL NEEDS DEFICIT 19900</t>
  </si>
  <si>
    <t>GLOAN00023</t>
  </si>
  <si>
    <t>PRIMATE DR MORRISON MOU</t>
  </si>
  <si>
    <t>GLOAN00024</t>
  </si>
  <si>
    <t>PATENT LEGAL FEES DEFICIT 68800</t>
  </si>
  <si>
    <t>GLOAN00025</t>
  </si>
  <si>
    <t>BIODIGESTER ACCUM DEFICIT 69825</t>
  </si>
  <si>
    <t>GLOAN00026</t>
  </si>
  <si>
    <t>UCDH Stadium MOU</t>
  </si>
  <si>
    <t>GLOAN00027</t>
  </si>
  <si>
    <t>SUPPLY CHAIN MGMT FUNDING SUPPT 69820</t>
  </si>
  <si>
    <t>GLOAN00028</t>
  </si>
  <si>
    <t>Chemistry Swing Space 4 Admin Modular</t>
  </si>
  <si>
    <t>GLOAN00029</t>
  </si>
  <si>
    <t>Dairy Road Defective Steam Pipe</t>
  </si>
  <si>
    <t>GLOAN00030</t>
  </si>
  <si>
    <t>Site Utilities and Parking Expansion</t>
  </si>
  <si>
    <t>GLOAN00031</t>
  </si>
  <si>
    <t>Electrical S3 Switchstation</t>
  </si>
  <si>
    <t>GLOAN00032</t>
  </si>
  <si>
    <t>Solano Water Treatment Plant 9539000</t>
  </si>
  <si>
    <t>GLOAN00033</t>
  </si>
  <si>
    <t>Hot Water Sprocket District and TES Chil</t>
  </si>
  <si>
    <t>GLOAN00034</t>
  </si>
  <si>
    <t>Agricultural Innovation Center 9539800</t>
  </si>
  <si>
    <t>GLOAN00035</t>
  </si>
  <si>
    <t>2831720 Aggie Square Project Support</t>
  </si>
  <si>
    <t>GLOAN00036</t>
  </si>
  <si>
    <t>Aggie Square TI Planning</t>
  </si>
  <si>
    <t>GLOAN00037</t>
  </si>
  <si>
    <t>LEHR Landfill Closure</t>
  </si>
  <si>
    <t>GLOAN00038</t>
  </si>
  <si>
    <t>Campus smart Lighting Initiative Phase 3</t>
  </si>
  <si>
    <t>GLOAN00039</t>
  </si>
  <si>
    <t>GBSF Debt Repayment</t>
  </si>
  <si>
    <t>GLMEDCON01</t>
  </si>
  <si>
    <t>MHTC Affiliation Contract</t>
  </si>
  <si>
    <t>GLMEDCON02</t>
  </si>
  <si>
    <t>CalMHSA Multi Contract</t>
  </si>
  <si>
    <t>GLMEDCON03</t>
  </si>
  <si>
    <t>Napa Contract</t>
  </si>
  <si>
    <t>GLMEDCON04</t>
  </si>
  <si>
    <t>Sac McDermott Contract</t>
  </si>
  <si>
    <t>GLMEDCON05</t>
  </si>
  <si>
    <t>Sac Scott Contract</t>
  </si>
  <si>
    <t>GLMEDCON06</t>
  </si>
  <si>
    <t>Solano Contract</t>
  </si>
  <si>
    <t>GLMEDCON07</t>
  </si>
  <si>
    <t>Turns Contract</t>
  </si>
  <si>
    <t>GLMEDCON08</t>
  </si>
  <si>
    <t>Veterans Affair McClellan Contract</t>
  </si>
  <si>
    <t>GLMEDCON09</t>
  </si>
  <si>
    <t>Yolo Contract</t>
  </si>
  <si>
    <t>GLMEDCON10</t>
  </si>
  <si>
    <t>Jail Contract</t>
  </si>
  <si>
    <t>GLMEDCON11</t>
  </si>
  <si>
    <t>SACEDAP Contract</t>
  </si>
  <si>
    <t>GLMEDCON12</t>
  </si>
  <si>
    <t>Teaching Payments Contract</t>
  </si>
  <si>
    <t>GLMEDCON13</t>
  </si>
  <si>
    <t>Aleda Contract</t>
  </si>
  <si>
    <t>GLMEDCON14</t>
  </si>
  <si>
    <t>MHTC Services Contract</t>
  </si>
  <si>
    <t>GLMEDCON16</t>
  </si>
  <si>
    <t>SEED Scholars Regional Center</t>
  </si>
  <si>
    <t>GLMEDCON17</t>
  </si>
  <si>
    <t>Veterans Affair Northern California Health Care Research Service</t>
  </si>
  <si>
    <t>GLMEDCON18</t>
  </si>
  <si>
    <t>Dialysis Clinic</t>
  </si>
  <si>
    <t>GLMEDCON19</t>
  </si>
  <si>
    <t>Satellite Healthcare</t>
  </si>
  <si>
    <t>GLMEDCON20</t>
  </si>
  <si>
    <t>Sierra Donor Services</t>
  </si>
  <si>
    <t>GLMEDCON21</t>
  </si>
  <si>
    <t>Poison Control</t>
  </si>
  <si>
    <t>GLMEDCON22</t>
  </si>
  <si>
    <t>CDPH California Department of Public Health</t>
  </si>
  <si>
    <t>GLMEDCON23</t>
  </si>
  <si>
    <t>PHI Bridge Contract Toles</t>
  </si>
  <si>
    <t>GLMEDCON24</t>
  </si>
  <si>
    <t>Shriners</t>
  </si>
  <si>
    <t>GLMEDCON25</t>
  </si>
  <si>
    <t>Veteran Affairs Mather Contract</t>
  </si>
  <si>
    <t>GLMEDCON26</t>
  </si>
  <si>
    <t>DAWND Contract</t>
  </si>
  <si>
    <t>GLMEDCEN01</t>
  </si>
  <si>
    <t>COVID 19</t>
  </si>
  <si>
    <t>GLMEDCEN02</t>
  </si>
  <si>
    <t>PERIOP OPERATING ROOM 1</t>
  </si>
  <si>
    <t>GLMEDCEN03</t>
  </si>
  <si>
    <t>PERIOP OPERATING ROOM 2</t>
  </si>
  <si>
    <t>GLMEDCEN04</t>
  </si>
  <si>
    <t>PERIOP OPERATING ROOM 3</t>
  </si>
  <si>
    <t>GLMEDCEN05</t>
  </si>
  <si>
    <t>PERIOP OPERATING ROOM 4</t>
  </si>
  <si>
    <t>GLMEDCEN06</t>
  </si>
  <si>
    <t>IT PROJECT 1</t>
  </si>
  <si>
    <t>GLMEDCEN07</t>
  </si>
  <si>
    <t>IT PROJECT 2</t>
  </si>
  <si>
    <t>GLMEDCEN08</t>
  </si>
  <si>
    <t>IT PROJECT 3</t>
  </si>
  <si>
    <t>GLMEDCEN09</t>
  </si>
  <si>
    <t>IT PROJECT 4</t>
  </si>
  <si>
    <t>GLMEDCEN10</t>
  </si>
  <si>
    <t>AMBULATORYIT STRATEGIC PROJECT</t>
  </si>
  <si>
    <t>GLMEDCEN11</t>
  </si>
  <si>
    <t>TEMP SALARY and BENEFITS TRANSFER</t>
  </si>
  <si>
    <t>GLMEDCEN12</t>
  </si>
  <si>
    <t>CAPITAL FINANCE SALARY and BENEFIT TRANSFER</t>
  </si>
  <si>
    <t>GLMEDCEN13</t>
  </si>
  <si>
    <t>H AGREEMENT SALARY and BENEFIT TRANSFER</t>
  </si>
  <si>
    <t>GLMEDCEN14</t>
  </si>
  <si>
    <t>IT SOM SALARY and BENEFITS TRANSFER</t>
  </si>
  <si>
    <t>GLMEDCEN15</t>
  </si>
  <si>
    <t>TES SALARY and BENEFITS TRANSFER</t>
  </si>
  <si>
    <t>Default Activity Value</t>
  </si>
  <si>
    <t>Fall Welcome</t>
  </si>
  <si>
    <t>Homecoming</t>
  </si>
  <si>
    <t>Commencement</t>
  </si>
  <si>
    <t>Picnic Day</t>
  </si>
  <si>
    <t>Thank Goodness for Staff</t>
  </si>
  <si>
    <t>Retreats</t>
  </si>
  <si>
    <t>Cultural Events</t>
  </si>
  <si>
    <t>Student Events</t>
  </si>
  <si>
    <t>Deans Events</t>
  </si>
  <si>
    <t>College Wide Events</t>
  </si>
  <si>
    <t>Orientation</t>
  </si>
  <si>
    <t>Whole Earth Festival</t>
  </si>
  <si>
    <t>Colloquium Expenses</t>
  </si>
  <si>
    <t>Visiting Artists</t>
  </si>
  <si>
    <t>Sustainable Youth summer Camp</t>
  </si>
  <si>
    <t>Harvest Festival</t>
  </si>
  <si>
    <t>Biogas Mendocino</t>
  </si>
  <si>
    <t>Ticketing Office</t>
  </si>
  <si>
    <t>Front of House</t>
  </si>
  <si>
    <t>Faculty Recruiting</t>
  </si>
  <si>
    <t>Resident Graduate Student Recruiting and Outreach</t>
  </si>
  <si>
    <t>Executive Recruiting</t>
  </si>
  <si>
    <t>Nonresident Graduate Student Recruiting and Outreach</t>
  </si>
  <si>
    <t>International Graduate Student Recruiting and Outreach</t>
  </si>
  <si>
    <t>Graduate Program Travel Recruiting</t>
  </si>
  <si>
    <t>Student Resident Recruiting</t>
  </si>
  <si>
    <t>Student Nonresident and International Recruit</t>
  </si>
  <si>
    <t>Staff Recruiting</t>
  </si>
  <si>
    <t>Academic Staff Recruiting</t>
  </si>
  <si>
    <t>Fall Semester 2022</t>
  </si>
  <si>
    <t>Fall Quarter 2022</t>
  </si>
  <si>
    <t>Winter Quarter 2023</t>
  </si>
  <si>
    <t>Spring Semester 2023</t>
  </si>
  <si>
    <t>Spring Quarter 2023</t>
  </si>
  <si>
    <t>Summer Semester 2023</t>
  </si>
  <si>
    <t>Summer Session 1 2023</t>
  </si>
  <si>
    <t>Summer Quarter Special Summer Session 2023</t>
  </si>
  <si>
    <t>Summer Session 2 2023</t>
  </si>
  <si>
    <t>Summer Quarter 2023</t>
  </si>
  <si>
    <t>Fall Semester 2023</t>
  </si>
  <si>
    <t>Fall Quarter 2023</t>
  </si>
  <si>
    <t>Winter Quarter 2024</t>
  </si>
  <si>
    <t>Spring Semester 2024</t>
  </si>
  <si>
    <t>Spring Quarter 2024</t>
  </si>
  <si>
    <t>Summer Semester 2024</t>
  </si>
  <si>
    <t>Summer Session 1 2024</t>
  </si>
  <si>
    <t>Summer Quarter Special Summer Session 2024</t>
  </si>
  <si>
    <t>Summer Session 2 2024</t>
  </si>
  <si>
    <t>Summer Quarter 2024</t>
  </si>
  <si>
    <t>Fall Semester 2024</t>
  </si>
  <si>
    <t>Fall Quarter 2024</t>
  </si>
  <si>
    <t>Winter Quarter 2025</t>
  </si>
  <si>
    <t>Spring Semester 2025</t>
  </si>
  <si>
    <t>Spring Quarter 2025</t>
  </si>
  <si>
    <t>Summer Semester 2025</t>
  </si>
  <si>
    <t>Summer Session 1 2025</t>
  </si>
  <si>
    <t>Summer Quarter Special Summer Session 2025</t>
  </si>
  <si>
    <t>Summer Session 2 2025</t>
  </si>
  <si>
    <t>Summer Quarter 2025</t>
  </si>
  <si>
    <t>Fall Semester 2025</t>
  </si>
  <si>
    <t>Fall Quarter 2025</t>
  </si>
  <si>
    <t>Winter Quarter 2026</t>
  </si>
  <si>
    <t>Spring Semester 2026</t>
  </si>
  <si>
    <t>Spring Quarter 2026</t>
  </si>
  <si>
    <t>Summer Semester 2026</t>
  </si>
  <si>
    <t>Summer Session 1 2026</t>
  </si>
  <si>
    <t>Summer Quarter Special Summer Session 2026</t>
  </si>
  <si>
    <t>Summer Session 2 2026</t>
  </si>
  <si>
    <t>Summer Quarter 2026</t>
  </si>
  <si>
    <t>Fall Semester 2026</t>
  </si>
  <si>
    <t>Fall Quarter 2026</t>
  </si>
  <si>
    <t>Winter Quarter 2027</t>
  </si>
  <si>
    <t>Spring Semester 2027</t>
  </si>
  <si>
    <t>Spring Quarter 2027</t>
  </si>
  <si>
    <t>Summer Semester 2027</t>
  </si>
  <si>
    <t>Summer Session 1 2027</t>
  </si>
  <si>
    <t>Summer Quarter Special Summer Session 2027</t>
  </si>
  <si>
    <t>Summer Session 2 2027</t>
  </si>
  <si>
    <t>Summer Quarter 2027</t>
  </si>
  <si>
    <t>FALQTR</t>
  </si>
  <si>
    <t>Fall Quarter</t>
  </si>
  <si>
    <t>FALSEM</t>
  </si>
  <si>
    <t>Fall Semester</t>
  </si>
  <si>
    <t>SPRQTR</t>
  </si>
  <si>
    <t>Spring Quarter</t>
  </si>
  <si>
    <t>SPRSMR</t>
  </si>
  <si>
    <t>Spring Semester</t>
  </si>
  <si>
    <t>SUM001</t>
  </si>
  <si>
    <t>Summer Session 1</t>
  </si>
  <si>
    <t>SUM002</t>
  </si>
  <si>
    <t>Summer Session 2</t>
  </si>
  <si>
    <t>SUMQTR</t>
  </si>
  <si>
    <t>Summer Quarter</t>
  </si>
  <si>
    <t>SUMSEM</t>
  </si>
  <si>
    <t>Summer Semester</t>
  </si>
  <si>
    <t>SUM003</t>
  </si>
  <si>
    <t>Summer</t>
  </si>
  <si>
    <t>WINQTR</t>
  </si>
  <si>
    <t>Winter Quarter</t>
  </si>
  <si>
    <t>ODDYR1</t>
  </si>
  <si>
    <t>Odd Years</t>
  </si>
  <si>
    <t>EVENYR</t>
  </si>
  <si>
    <t>Even Years</t>
  </si>
  <si>
    <t>21EXPS</t>
  </si>
  <si>
    <t>2021 Expense Activity</t>
  </si>
  <si>
    <t>22EXPS</t>
  </si>
  <si>
    <t>2022 Expense Activity</t>
  </si>
  <si>
    <t>23EXPS</t>
  </si>
  <si>
    <t>2023 Expense Activity</t>
  </si>
  <si>
    <t>24EXPS</t>
  </si>
  <si>
    <t>2024 Expense Activity</t>
  </si>
  <si>
    <t>25EXPS</t>
  </si>
  <si>
    <t>2025 Expense Activity</t>
  </si>
  <si>
    <t>26EXPS</t>
  </si>
  <si>
    <t>2026 Expense Activity</t>
  </si>
  <si>
    <t>Executive</t>
  </si>
  <si>
    <t>Board of Directors</t>
  </si>
  <si>
    <t>Business and Finance</t>
  </si>
  <si>
    <t>Facilities and Maintenance Operations</t>
  </si>
  <si>
    <t>General Administration</t>
  </si>
  <si>
    <t>Marketing and Communications</t>
  </si>
  <si>
    <t>Computer Replacement</t>
  </si>
  <si>
    <t>Procurement</t>
  </si>
  <si>
    <t>Professional Development and Training</t>
  </si>
  <si>
    <t>Staff Appreciation</t>
  </si>
  <si>
    <t>Human Resource Activities</t>
  </si>
  <si>
    <t>Diversity Equity Inclusion</t>
  </si>
  <si>
    <t>Departmental Support Activities</t>
  </si>
  <si>
    <t>Engagement and Outreach</t>
  </si>
  <si>
    <t>Affiliate Memberships</t>
  </si>
  <si>
    <t>Marketing</t>
  </si>
  <si>
    <t>Sales and Services</t>
  </si>
  <si>
    <t>Business Partnerships</t>
  </si>
  <si>
    <t>Print Media</t>
  </si>
  <si>
    <t>Digital Media</t>
  </si>
  <si>
    <t>Accreditation</t>
  </si>
  <si>
    <t>Graphic Design</t>
  </si>
  <si>
    <t>Photography</t>
  </si>
  <si>
    <t>Social Media</t>
  </si>
  <si>
    <t>Video Production</t>
  </si>
  <si>
    <t>Writing</t>
  </si>
  <si>
    <t>Websites</t>
  </si>
  <si>
    <t>Lawrence Berkeley National Laboratory</t>
  </si>
  <si>
    <t>Space Renovation</t>
  </si>
  <si>
    <t>Warehouse</t>
  </si>
  <si>
    <t>Student Mentors</t>
  </si>
  <si>
    <t>Merchandise</t>
  </si>
  <si>
    <t>Analysis</t>
  </si>
  <si>
    <t>Student Research</t>
  </si>
  <si>
    <t>Allocated Benefits</t>
  </si>
  <si>
    <t>Faculty Support</t>
  </si>
  <si>
    <t>Postage</t>
  </si>
  <si>
    <t>Freight Management</t>
  </si>
  <si>
    <t>Accident Claims and Reimbursements</t>
  </si>
  <si>
    <t>Bindery Services</t>
  </si>
  <si>
    <t>Equipment Rentals</t>
  </si>
  <si>
    <t>Dept Owned Vehicles</t>
  </si>
  <si>
    <t>Design Services</t>
  </si>
  <si>
    <t>Production Services</t>
  </si>
  <si>
    <t>Equipment Repair and Maintenance</t>
  </si>
  <si>
    <t>Event Mangagment and Services</t>
  </si>
  <si>
    <t>Fundraising</t>
  </si>
  <si>
    <t>Formatting Services</t>
  </si>
  <si>
    <t>Outside Vendor Services</t>
  </si>
  <si>
    <t>Copy Services</t>
  </si>
  <si>
    <t>Disposal Services</t>
  </si>
  <si>
    <t>Document Retention</t>
  </si>
  <si>
    <t>Flow Through Expenses</t>
  </si>
  <si>
    <t>Grad Student Support</t>
  </si>
  <si>
    <t>Grad Group Support</t>
  </si>
  <si>
    <t>Resident Research</t>
  </si>
  <si>
    <t>Lab Support</t>
  </si>
  <si>
    <t>Safety Expenses</t>
  </si>
  <si>
    <t>Equipment</t>
  </si>
  <si>
    <t>Cloud Computing</t>
  </si>
  <si>
    <t>Infrastructure</t>
  </si>
  <si>
    <t>Telecommunications</t>
  </si>
  <si>
    <t>Cell Phones</t>
  </si>
  <si>
    <t>NAMS</t>
  </si>
  <si>
    <t>Assessments</t>
  </si>
  <si>
    <t>Printing</t>
  </si>
  <si>
    <t>Cloud Services</t>
  </si>
  <si>
    <t>Building</t>
  </si>
  <si>
    <t>Indirect Cost Emerg Med Svcs</t>
  </si>
  <si>
    <t>Indirect Cost General Admin</t>
  </si>
  <si>
    <t>Indirect Cost Information Tech</t>
  </si>
  <si>
    <t>Indirect Cost Logistics</t>
  </si>
  <si>
    <t>Indirect Cost Public Info Office</t>
  </si>
  <si>
    <t>Indirect Cost Telecom</t>
  </si>
  <si>
    <t>Direct Cost Community Educ</t>
  </si>
  <si>
    <t>Direct Cost Emerg Med Svcs</t>
  </si>
  <si>
    <t>Direct Cost Facilities</t>
  </si>
  <si>
    <t>Direct Cost Control</t>
  </si>
  <si>
    <t>Direct Cost Fleet</t>
  </si>
  <si>
    <t>Direct Cost Hazmat Response</t>
  </si>
  <si>
    <t>Direct Cost Training</t>
  </si>
  <si>
    <t>Museum Curation</t>
  </si>
  <si>
    <t>Commodity Sales</t>
  </si>
  <si>
    <t>Physical Plant Direct Hours</t>
  </si>
  <si>
    <t>Leased Facilities</t>
  </si>
  <si>
    <t>Field Research and Maintenance</t>
  </si>
  <si>
    <t>Reimbursements</t>
  </si>
  <si>
    <t>Base Staff</t>
  </si>
  <si>
    <t>Nursing Expenses</t>
  </si>
  <si>
    <t>Call Agreement</t>
  </si>
  <si>
    <t>CFTE Agreement</t>
  </si>
  <si>
    <t>Agreements</t>
  </si>
  <si>
    <t>Cost Recovery</t>
  </si>
  <si>
    <t>Academic Senate Operations</t>
  </si>
  <si>
    <t>Academic Federation Operations</t>
  </si>
  <si>
    <t>On Campus Meeting Expenses</t>
  </si>
  <si>
    <t>Off Campus Meeting Expenses</t>
  </si>
  <si>
    <t>Grad Studies Graduate Group Administrative Support</t>
  </si>
  <si>
    <t>Grad Studies Graduate Program Travel Recruit Funding</t>
  </si>
  <si>
    <t>Public Information</t>
  </si>
  <si>
    <t>Community Education</t>
  </si>
  <si>
    <t>Education Outreach</t>
  </si>
  <si>
    <t>Aggie Ambassadors</t>
  </si>
  <si>
    <t>Aggie Jumpstart</t>
  </si>
  <si>
    <t>Faculty Orientation</t>
  </si>
  <si>
    <t>Gel Imaging</t>
  </si>
  <si>
    <t>Histology</t>
  </si>
  <si>
    <t>Student Yield</t>
  </si>
  <si>
    <t>Undergraduate Outreach</t>
  </si>
  <si>
    <t>Information Technology Activities</t>
  </si>
  <si>
    <t>Web Development</t>
  </si>
  <si>
    <t>Storage</t>
  </si>
  <si>
    <t>Fire Walls</t>
  </si>
  <si>
    <t>Service Desk</t>
  </si>
  <si>
    <t>Tier 1 Support</t>
  </si>
  <si>
    <t>Tier 2 Support</t>
  </si>
  <si>
    <t>Quality Assurance</t>
  </si>
  <si>
    <t>Software Development</t>
  </si>
  <si>
    <t>Computer Labs</t>
  </si>
  <si>
    <t>Incident Response Services</t>
  </si>
  <si>
    <t>Application or Cloud Sec Serv</t>
  </si>
  <si>
    <t>Risk and Compliance Sec Serv</t>
  </si>
  <si>
    <t>Research Supp Sec Serv</t>
  </si>
  <si>
    <t>Threat Management Sec Serv</t>
  </si>
  <si>
    <t>Software</t>
  </si>
  <si>
    <t>Arson Investigation</t>
  </si>
  <si>
    <t>Dispatch and Control Center</t>
  </si>
  <si>
    <t>Fleet Services and Rentals</t>
  </si>
  <si>
    <t>Hazardous Materials Response</t>
  </si>
  <si>
    <t>Mapping</t>
  </si>
  <si>
    <t>Prevention</t>
  </si>
  <si>
    <t>Urban Search and Rescue</t>
  </si>
  <si>
    <t>Pass Through Costs</t>
  </si>
  <si>
    <t>Promotional Giveaway</t>
  </si>
  <si>
    <t>K9 Dogs</t>
  </si>
  <si>
    <t>Core Officer</t>
  </si>
  <si>
    <t>Cadet</t>
  </si>
  <si>
    <t>Special Services</t>
  </si>
  <si>
    <t>Campus Copier Program</t>
  </si>
  <si>
    <t>Electrical Commodities and Services</t>
  </si>
  <si>
    <t>Fleet Rentals</t>
  </si>
  <si>
    <t>Courier Services</t>
  </si>
  <si>
    <t>Fuel Services</t>
  </si>
  <si>
    <t>Gas Commodities and Services</t>
  </si>
  <si>
    <t>Light Duty</t>
  </si>
  <si>
    <t>Mail Sorting Services</t>
  </si>
  <si>
    <t>Mobility Assistance Shuttles</t>
  </si>
  <si>
    <t>Steam Commodities and Services</t>
  </si>
  <si>
    <t>Water Commodities and Services</t>
  </si>
  <si>
    <t>Uniforms</t>
  </si>
  <si>
    <t>Boarding</t>
  </si>
  <si>
    <t>Foods for Health Institute</t>
  </si>
  <si>
    <t>Artist Fees</t>
  </si>
  <si>
    <t>Artist Lodging</t>
  </si>
  <si>
    <t>Art Models</t>
  </si>
  <si>
    <t>Print Paint and Draw Shop</t>
  </si>
  <si>
    <t>Ceramics Shop</t>
  </si>
  <si>
    <t>Photo Video Shop</t>
  </si>
  <si>
    <t>Sculpture Shop</t>
  </si>
  <si>
    <t>Wood and Metal Shops</t>
  </si>
  <si>
    <t>Computer Lab</t>
  </si>
  <si>
    <t>Tool Room</t>
  </si>
  <si>
    <t>Learning Management Systems</t>
  </si>
  <si>
    <t>Instructional Design Services</t>
  </si>
  <si>
    <t>Lecture Capture</t>
  </si>
  <si>
    <t>Plagiarism Checker</t>
  </si>
  <si>
    <t>Proctoring System</t>
  </si>
  <si>
    <t>STINO Student Information System</t>
  </si>
  <si>
    <t>Video Services Tracking</t>
  </si>
  <si>
    <t>ESA Operations Overhead</t>
  </si>
  <si>
    <t>Gradescope</t>
  </si>
  <si>
    <t>ESA Advising</t>
  </si>
  <si>
    <t>ESA Graduate Studies</t>
  </si>
  <si>
    <t>Childcare</t>
  </si>
  <si>
    <t>Biological Safety</t>
  </si>
  <si>
    <t>Hazardous Waste</t>
  </si>
  <si>
    <t>Environmental Compliance</t>
  </si>
  <si>
    <t>Lab Safety</t>
  </si>
  <si>
    <t>Research Safety</t>
  </si>
  <si>
    <t>Industrial Hygiene Safety</t>
  </si>
  <si>
    <t>Industrial Safety</t>
  </si>
  <si>
    <t>Pest Management</t>
  </si>
  <si>
    <t>Indirect Cost Logistics INDLOG</t>
  </si>
  <si>
    <t>Strike Team</t>
  </si>
  <si>
    <t>Patrol</t>
  </si>
  <si>
    <t>Safe Ride Services</t>
  </si>
  <si>
    <t>Internal Assessment</t>
  </si>
  <si>
    <t>Pool Services</t>
  </si>
  <si>
    <t>Hyatt</t>
  </si>
  <si>
    <t>Decentralized Campus Control Account</t>
  </si>
  <si>
    <t>ADMAN</t>
  </si>
  <si>
    <t>Davis Faculty Association</t>
  </si>
  <si>
    <t>Staff Diversity Admin Advisory Committee</t>
  </si>
  <si>
    <t>Staff Assembly</t>
  </si>
  <si>
    <t>African American Faculty and Staff Assoc</t>
  </si>
  <si>
    <t>Chancellor Committee on LGBTQIA</t>
  </si>
  <si>
    <t>Disabilities Issues Administrative Advisory</t>
  </si>
  <si>
    <t>Asian Pacific American Systemwide Alliance</t>
  </si>
  <si>
    <t>Latinx Staff and Faculty Association</t>
  </si>
  <si>
    <t>Native American Faculty and Staff Association</t>
  </si>
  <si>
    <t>Status of Women at Davis Admin Adry</t>
  </si>
  <si>
    <t>Veteran Constituency Group</t>
  </si>
  <si>
    <t>Entertainment Council</t>
  </si>
  <si>
    <t>Institutional Review Board</t>
  </si>
  <si>
    <t>Asian Pacific American Systemwide Alliance APASA</t>
  </si>
  <si>
    <t>LatinX Staff and Faculty Association LSFA</t>
  </si>
  <si>
    <t>PRIDE LGBTQ</t>
  </si>
  <si>
    <t>Veterans Employee Association VEA</t>
  </si>
  <si>
    <t>DiversABILITIES</t>
  </si>
  <si>
    <t>CGPSA Chancellors Grad and Prof Student Advisory Board</t>
  </si>
  <si>
    <t>Graduate Studies Advisory Committee GSAC</t>
  </si>
  <si>
    <t>Grad Student Advisor Dean of Grad Studies Chancellor GSADC</t>
  </si>
  <si>
    <t>Grad Studies Graduate Students of Color GSOC</t>
  </si>
  <si>
    <t>Development</t>
  </si>
  <si>
    <t>Davis Chancellors Club</t>
  </si>
  <si>
    <t>Direct Mail</t>
  </si>
  <si>
    <t>Telephone Outreach</t>
  </si>
  <si>
    <t>Employee Giving</t>
  </si>
  <si>
    <t>Give Day</t>
  </si>
  <si>
    <t>Parent Giving</t>
  </si>
  <si>
    <t>Student Foundation</t>
  </si>
  <si>
    <t>Gift Processing</t>
  </si>
  <si>
    <t>Patent</t>
  </si>
  <si>
    <t>Faculty Research</t>
  </si>
  <si>
    <t>Faculty Academic Enrichment Prof Develop</t>
  </si>
  <si>
    <t>Faculty Start Up</t>
  </si>
  <si>
    <t>Leadership Support eg Dept Chair</t>
  </si>
  <si>
    <t>Faculty Bridge Funding</t>
  </si>
  <si>
    <t>Students Support Provisions</t>
  </si>
  <si>
    <t>Commitments</t>
  </si>
  <si>
    <t>ICR Return</t>
  </si>
  <si>
    <t>Faculty Summer Sessions</t>
  </si>
  <si>
    <t>Academic Senate Grants</t>
  </si>
  <si>
    <t>Provost Funds</t>
  </si>
  <si>
    <t>Speaker Funds</t>
  </si>
  <si>
    <t>University Honors</t>
  </si>
  <si>
    <t>Seed Grant</t>
  </si>
  <si>
    <t>Other Faculty Awards</t>
  </si>
  <si>
    <t>MOU Memorandum of Understanding</t>
  </si>
  <si>
    <t>Additional Compensation</t>
  </si>
  <si>
    <t>POP Funding</t>
  </si>
  <si>
    <t>Faculty Retention</t>
  </si>
  <si>
    <t>Faculty New Hires</t>
  </si>
  <si>
    <t>Faculty Separations</t>
  </si>
  <si>
    <t>Instructional Equipment</t>
  </si>
  <si>
    <t>Publication Assistance</t>
  </si>
  <si>
    <t>Summer Session Incentive</t>
  </si>
  <si>
    <t>Mini Grants</t>
  </si>
  <si>
    <t>Peer Advisors</t>
  </si>
  <si>
    <t>Renovations</t>
  </si>
  <si>
    <t>Base Funded Staff</t>
  </si>
  <si>
    <t>Student Awards</t>
  </si>
  <si>
    <t>Seminars</t>
  </si>
  <si>
    <t>ACCD Funding</t>
  </si>
  <si>
    <t>Emergency Funds</t>
  </si>
  <si>
    <t>France Berkeley</t>
  </si>
  <si>
    <t>Instructional Support</t>
  </si>
  <si>
    <t>Salary Savings</t>
  </si>
  <si>
    <t>Innovative Learning Technology Initiative ILTI</t>
  </si>
  <si>
    <t>Programmatic Initiative</t>
  </si>
  <si>
    <t>First year Student Support</t>
  </si>
  <si>
    <t>Summer Fellowship</t>
  </si>
  <si>
    <t>Faculty Crash Plan</t>
  </si>
  <si>
    <t>Discretionary Funds</t>
  </si>
  <si>
    <t>Matching Funds</t>
  </si>
  <si>
    <t>Patent Funds</t>
  </si>
  <si>
    <t>Relocations and Removals</t>
  </si>
  <si>
    <t>Academic Federation Grants</t>
  </si>
  <si>
    <t>Grad Student Researcher</t>
  </si>
  <si>
    <t>VM Salary Admin APM 675</t>
  </si>
  <si>
    <t>Travel Grants</t>
  </si>
  <si>
    <t>First Year Seminars</t>
  </si>
  <si>
    <t>Joint Personnel Committe Funding</t>
  </si>
  <si>
    <t>Research and Education Funding</t>
  </si>
  <si>
    <t>Student Fellowships</t>
  </si>
  <si>
    <t>Budget Reductions</t>
  </si>
  <si>
    <t>Restricted Use Funds</t>
  </si>
  <si>
    <t>Building Funds</t>
  </si>
  <si>
    <t>Recruitment Allowance</t>
  </si>
  <si>
    <t>Innovative Development Award</t>
  </si>
  <si>
    <t>Chancellor Fellow Award</t>
  </si>
  <si>
    <t>Teaching Award</t>
  </si>
  <si>
    <t>Specialist Support</t>
  </si>
  <si>
    <t>Participant Support</t>
  </si>
  <si>
    <t>Salary Cap or Over the Cap Salary</t>
  </si>
  <si>
    <t>Wellness Grant</t>
  </si>
  <si>
    <t>Library Open Access</t>
  </si>
  <si>
    <t>Financial Aid</t>
  </si>
  <si>
    <t>State Fair</t>
  </si>
  <si>
    <t>Human Development Grad Students</t>
  </si>
  <si>
    <t>Child Development Grad Students</t>
  </si>
  <si>
    <t>Bench Fees</t>
  </si>
  <si>
    <t>Faculty Recruitment</t>
  </si>
  <si>
    <t>Research Fellowship</t>
  </si>
  <si>
    <t>Dean Office Research Grant</t>
  </si>
  <si>
    <t>Research Funding</t>
  </si>
  <si>
    <t>Travel Awards</t>
  </si>
  <si>
    <t>Leadership Support Assistant Dean</t>
  </si>
  <si>
    <t>Leadership Support Associate Dean 1</t>
  </si>
  <si>
    <t>Leadership Support Associate Dean 2</t>
  </si>
  <si>
    <t>Leadership Support Associate Dean 3</t>
  </si>
  <si>
    <t>Leadership Support Associate Dean 4</t>
  </si>
  <si>
    <t>Leadership Support Dean</t>
  </si>
  <si>
    <t>Leadership Support Executive Associate Dean</t>
  </si>
  <si>
    <t>Academic Senate Faculty Awards</t>
  </si>
  <si>
    <t>Academic Federation Faculty Awards</t>
  </si>
  <si>
    <t>Academic Senate Service Compensation</t>
  </si>
  <si>
    <t>Cancer</t>
  </si>
  <si>
    <t>Dog</t>
  </si>
  <si>
    <t>Dog Restricted</t>
  </si>
  <si>
    <t>Dog Cancer</t>
  </si>
  <si>
    <t>Cat</t>
  </si>
  <si>
    <t>Cat Restricted</t>
  </si>
  <si>
    <t>Cat Cancer</t>
  </si>
  <si>
    <t>Mare</t>
  </si>
  <si>
    <t>Foal</t>
  </si>
  <si>
    <t>Stallion</t>
  </si>
  <si>
    <t>Rabbit</t>
  </si>
  <si>
    <t>Rodent</t>
  </si>
  <si>
    <t>Hamster</t>
  </si>
  <si>
    <t>Frogs</t>
  </si>
  <si>
    <t>Pigs</t>
  </si>
  <si>
    <t>Bees</t>
  </si>
  <si>
    <t>Avian</t>
  </si>
  <si>
    <t>Mice</t>
  </si>
  <si>
    <t>Owl</t>
  </si>
  <si>
    <t>Bird</t>
  </si>
  <si>
    <t>Guinea Pig</t>
  </si>
  <si>
    <t>Iguana</t>
  </si>
  <si>
    <t>NHP</t>
  </si>
  <si>
    <t>Rat</t>
  </si>
  <si>
    <t>Large Animal</t>
  </si>
  <si>
    <t>Small Animal</t>
  </si>
  <si>
    <t>Horse Foals</t>
  </si>
  <si>
    <t>Goats</t>
  </si>
  <si>
    <t>Horses</t>
  </si>
  <si>
    <t>Desert</t>
  </si>
  <si>
    <t>Sheep</t>
  </si>
  <si>
    <t>Sheep Day</t>
  </si>
  <si>
    <t>Sierra</t>
  </si>
  <si>
    <t>Swine</t>
  </si>
  <si>
    <t>ANS Animal Biology GSA</t>
  </si>
  <si>
    <t>AND Grad Group GSA Agency</t>
  </si>
  <si>
    <t>BAE Graduate Student Association</t>
  </si>
  <si>
    <t>LDA Geography Graduate Group</t>
  </si>
  <si>
    <t>HD Grad Group Student Organization</t>
  </si>
  <si>
    <t>ARE Graduate Group GSA</t>
  </si>
  <si>
    <t>BMCDB Graduate Group GSA</t>
  </si>
  <si>
    <t>BPH Graduate Group GSA</t>
  </si>
  <si>
    <t>AETX Agchem Graduate Student Org</t>
  </si>
  <si>
    <t>CHEM Graduate Student Association</t>
  </si>
  <si>
    <t>CHMS Graduate Student Organization</t>
  </si>
  <si>
    <t>Comparative Literature Grad Stdnt Assoc</t>
  </si>
  <si>
    <t>COM GSA Grad Students</t>
  </si>
  <si>
    <t>LAWR ATM Grad Student Organization</t>
  </si>
  <si>
    <t>Cultural Studies Graduate Student Assoc</t>
  </si>
  <si>
    <t>Economic Graduate Student Association</t>
  </si>
  <si>
    <t>French Graduate Student Association</t>
  </si>
  <si>
    <t>German Graduate Student Association</t>
  </si>
  <si>
    <t>Ecology Graduate Student Association</t>
  </si>
  <si>
    <t>Sociology Graduate Student Association</t>
  </si>
  <si>
    <t>History Graduate Student Association</t>
  </si>
  <si>
    <t>Geology Graduate Student Association</t>
  </si>
  <si>
    <t>Linguistics Graduate Student Association</t>
  </si>
  <si>
    <t>Native American Graduate Student Assoc</t>
  </si>
  <si>
    <t>Physics Graduate Student Association</t>
  </si>
  <si>
    <t>Religion Graduate Student Association</t>
  </si>
  <si>
    <t>Spanish Graduate Student Association</t>
  </si>
  <si>
    <t>Global Disease Biology</t>
  </si>
  <si>
    <t>ALAW SBG Graduate Student Association</t>
  </si>
  <si>
    <t>EPM Graduate Student Association</t>
  </si>
  <si>
    <t>DOPPS Graduate Student Association</t>
  </si>
  <si>
    <t>NUT Nutritional Biology GSA</t>
  </si>
  <si>
    <t>Academic Enrichment</t>
  </si>
  <si>
    <t>Student Success</t>
  </si>
  <si>
    <t>Curriculum Development</t>
  </si>
  <si>
    <t>Class Instructors</t>
  </si>
  <si>
    <t>Faculty Student Mentoring</t>
  </si>
  <si>
    <t>Student Advising</t>
  </si>
  <si>
    <t>Supplemental Instruction</t>
  </si>
  <si>
    <t>Temp Teaching</t>
  </si>
  <si>
    <t>ACCD Instruction</t>
  </si>
  <si>
    <t>General Exam Costs</t>
  </si>
  <si>
    <t>Graduation</t>
  </si>
  <si>
    <t>Career Development and Placement</t>
  </si>
  <si>
    <t>Undergraduate Advising</t>
  </si>
  <si>
    <t>Undergraduate Program Review</t>
  </si>
  <si>
    <t>Graduate Program Review</t>
  </si>
  <si>
    <t>Master Classes</t>
  </si>
  <si>
    <t>School Matinee Companion Activities</t>
  </si>
  <si>
    <t>Editorialship</t>
  </si>
  <si>
    <t>Teaching Fellowships</t>
  </si>
  <si>
    <t>Faculty Fellowship</t>
  </si>
  <si>
    <t>CPR Courses</t>
  </si>
  <si>
    <t>EMS Courses</t>
  </si>
  <si>
    <t>EMT Courses</t>
  </si>
  <si>
    <t>Student Fire Fighter Courses</t>
  </si>
  <si>
    <t>West Valley Consortium Courses</t>
  </si>
  <si>
    <t>Paramedic Courses</t>
  </si>
  <si>
    <t>Short Term Courses</t>
  </si>
  <si>
    <t>Business Portfolio</t>
  </si>
  <si>
    <t>InfraTransportation Development Certificate</t>
  </si>
  <si>
    <t>Credit Services</t>
  </si>
  <si>
    <t>3D Printing</t>
  </si>
  <si>
    <t>Biomanufacturing Courses</t>
  </si>
  <si>
    <t>Cell Gene Therapy</t>
  </si>
  <si>
    <t>Regulatory Science Certificate</t>
  </si>
  <si>
    <t>Engineering Material Science</t>
  </si>
  <si>
    <t>Front End Development</t>
  </si>
  <si>
    <t>Machine Learning</t>
  </si>
  <si>
    <t>Trilogy Educational Services</t>
  </si>
  <si>
    <t>Cal Naturalist</t>
  </si>
  <si>
    <t>Fire Restoration</t>
  </si>
  <si>
    <t>ICA Team Equipment</t>
  </si>
  <si>
    <t>ICA Fundraising</t>
  </si>
  <si>
    <t>ICA Game Guarantees</t>
  </si>
  <si>
    <t>ICA Game Expenses</t>
  </si>
  <si>
    <t>ICA Team Meals</t>
  </si>
  <si>
    <t>ICA Office Supplies</t>
  </si>
  <si>
    <t>ICA Memberships</t>
  </si>
  <si>
    <t>ICA Miscellaneous</t>
  </si>
  <si>
    <t>ICA Postage</t>
  </si>
  <si>
    <t>ICA Printing</t>
  </si>
  <si>
    <t>ICA Professional Travel</t>
  </si>
  <si>
    <t>ICA Recruiting</t>
  </si>
  <si>
    <t>ICA Team Travel</t>
  </si>
  <si>
    <t>ICA Awards</t>
  </si>
  <si>
    <t>ICA Payroll</t>
  </si>
  <si>
    <t>ICA Phones</t>
  </si>
  <si>
    <t>ICA Banquet</t>
  </si>
  <si>
    <t>Housing Activity</t>
  </si>
  <si>
    <t>Staff Events Catering Supplies</t>
  </si>
  <si>
    <t>Staff Meal Product Distribution</t>
  </si>
  <si>
    <t>Staff Meal Controllable Distribution</t>
  </si>
  <si>
    <t>Controllable Distributions</t>
  </si>
  <si>
    <t>Marketing Program</t>
  </si>
  <si>
    <t>Taxable</t>
  </si>
  <si>
    <t>Nontaxable</t>
  </si>
  <si>
    <t>Product Purchases</t>
  </si>
  <si>
    <t>Taxable Controllables</t>
  </si>
  <si>
    <t>NonTaxable Products</t>
  </si>
  <si>
    <t>NonTaxable Controllables</t>
  </si>
  <si>
    <t>Taxable Products</t>
  </si>
  <si>
    <t>Miscellaneous Commission</t>
  </si>
  <si>
    <t>Key Services</t>
  </si>
  <si>
    <t>Cancellation Fee</t>
  </si>
  <si>
    <t>Parking Fee</t>
  </si>
  <si>
    <t>Late Fee</t>
  </si>
  <si>
    <t>Mail Box</t>
  </si>
  <si>
    <t>Housekeeping Chemicals</t>
  </si>
  <si>
    <t>Housekeeping Paper</t>
  </si>
  <si>
    <t>Housekeeping Disposables</t>
  </si>
  <si>
    <t>Grand Rounds</t>
  </si>
  <si>
    <t>Fellows</t>
  </si>
  <si>
    <t>Residents</t>
  </si>
  <si>
    <t>Women in Med Health Sciences</t>
  </si>
  <si>
    <t>Forensics</t>
  </si>
  <si>
    <t>PERK Collections Commissions</t>
  </si>
  <si>
    <t>PERK Administrative Expense</t>
  </si>
  <si>
    <t>PERK Costs and Losses</t>
  </si>
  <si>
    <t>PERK Teachers SVC Cancelation</t>
  </si>
  <si>
    <t>PERK D and D Cancelation</t>
  </si>
  <si>
    <t>PERK Fed Gov Assigned Cancelation</t>
  </si>
  <si>
    <t>PERK Law Enforcement Cancelation</t>
  </si>
  <si>
    <t>PERK Military Service Cancellation</t>
  </si>
  <si>
    <t>PERK Other Cancelations</t>
  </si>
  <si>
    <t>PERK Fed Reimbursed Cancelations</t>
  </si>
  <si>
    <t>PERK Bankruptcy Cancelations</t>
  </si>
  <si>
    <t>PERK Volunteer Service Cancelations</t>
  </si>
  <si>
    <t>PERK C F EI Cancelations</t>
  </si>
  <si>
    <t>PERK Nurse or Medical Tech Cancelations</t>
  </si>
  <si>
    <t>PERK Public Defender</t>
  </si>
  <si>
    <t>PERK PreK Child Care Cancelations</t>
  </si>
  <si>
    <t>PERK Firefighter Cancelations</t>
  </si>
  <si>
    <t>PERK Speech Pathology Cancelations</t>
  </si>
  <si>
    <t>PERK Librarian Services Cancelations</t>
  </si>
  <si>
    <t>PERK VA Disability Cancelations</t>
  </si>
  <si>
    <t>PERK Institutional Share Buyback</t>
  </si>
  <si>
    <t>PERK University Contribution</t>
  </si>
  <si>
    <t>Federal Loan Cost Control</t>
  </si>
  <si>
    <t>CAAA Membership Services</t>
  </si>
  <si>
    <t>Alumni Network Support</t>
  </si>
  <si>
    <t>Chapter Support</t>
  </si>
  <si>
    <t>Athletic Support</t>
  </si>
  <si>
    <t>Wine Program</t>
  </si>
  <si>
    <t>Beer Program</t>
  </si>
  <si>
    <t>Special Interest Chapters</t>
  </si>
  <si>
    <t>Parent and Family Programs</t>
  </si>
  <si>
    <t>Retiree Center</t>
  </si>
  <si>
    <t>International Programs</t>
  </si>
  <si>
    <t>General Program</t>
  </si>
  <si>
    <t>Careers Program</t>
  </si>
  <si>
    <t>Scholarship Program</t>
  </si>
  <si>
    <t>Camp and Crystal Lake</t>
  </si>
  <si>
    <t>Aggie Adventures Travel</t>
  </si>
  <si>
    <t>Leader Conference</t>
  </si>
  <si>
    <t>Aggie Welcome</t>
  </si>
  <si>
    <t>Alumni Awards</t>
  </si>
  <si>
    <t>Campus collaboration</t>
  </si>
  <si>
    <t>UC Davis</t>
  </si>
  <si>
    <t>Facilities Operations Building</t>
  </si>
  <si>
    <t>Association Facilities</t>
  </si>
  <si>
    <t>Active Minds at UC Davis</t>
  </si>
  <si>
    <t>Actuarial and Decision Science</t>
  </si>
  <si>
    <t>Actuarial and Decision Sciences Assoc</t>
  </si>
  <si>
    <t>Advanced Modeling Aeronautics Team</t>
  </si>
  <si>
    <t>Adventist Christian Fellowship ACF</t>
  </si>
  <si>
    <t>Afghan Student Association</t>
  </si>
  <si>
    <t>African and Black Coalition</t>
  </si>
  <si>
    <t>African American Black Coalition</t>
  </si>
  <si>
    <t>Afrovibes</t>
  </si>
  <si>
    <t>Agape</t>
  </si>
  <si>
    <t>Agathon</t>
  </si>
  <si>
    <t>Aggie Animal Rescue Club</t>
  </si>
  <si>
    <t>Aggie Archery at UC Davis</t>
  </si>
  <si>
    <t>Aggie Barbell Club</t>
  </si>
  <si>
    <t>Aggie Gaming at UC Davis</t>
  </si>
  <si>
    <t>Aggie Mock Business Club</t>
  </si>
  <si>
    <t>Aggie Transcript at UC Davis</t>
  </si>
  <si>
    <t>Aggies for Humanity</t>
  </si>
  <si>
    <t>Aggies for Israel</t>
  </si>
  <si>
    <t>Aggies for Recovery</t>
  </si>
  <si>
    <t>Aggies of Color</t>
  </si>
  <si>
    <t>Aggies Online Network</t>
  </si>
  <si>
    <t>Agnostic and Atheist Student Association</t>
  </si>
  <si>
    <t>Alpha Kappa Delta Society</t>
  </si>
  <si>
    <t>Alzheimers Buddies at UC Davis</t>
  </si>
  <si>
    <t>Ambassadors of Mathematical and Physical</t>
  </si>
  <si>
    <t>American Association of University Women</t>
  </si>
  <si>
    <t>American Cancer Society at UC Davis</t>
  </si>
  <si>
    <t>American Indian Science and Engineering</t>
  </si>
  <si>
    <t>American Institute of Chemical Engineers</t>
  </si>
  <si>
    <t>American Institute of Professional Geologists</t>
  </si>
  <si>
    <t>American Red Cross Club</t>
  </si>
  <si>
    <t>American Society for Biochemistry</t>
  </si>
  <si>
    <t>American Society of Civil Engineers</t>
  </si>
  <si>
    <t>American Society of Heating Refrigeration</t>
  </si>
  <si>
    <t>American Society of Landscape Architects</t>
  </si>
  <si>
    <t>American Water Works Association Student Chapter</t>
  </si>
  <si>
    <t>Amnesty International</t>
  </si>
  <si>
    <t>Animal Biology Club</t>
  </si>
  <si>
    <t>Anthropology Club at UC Davis</t>
  </si>
  <si>
    <t>Anthropology Graduate Student Assoc</t>
  </si>
  <si>
    <t>Apapa at UC Davis</t>
  </si>
  <si>
    <t>APIQ</t>
  </si>
  <si>
    <t>Arab Student Union</t>
  </si>
  <si>
    <t>Ascend</t>
  </si>
  <si>
    <t>Ashrae</t>
  </si>
  <si>
    <t>Asian American Association AAA</t>
  </si>
  <si>
    <t>Asian American Christian Fellowship</t>
  </si>
  <si>
    <t>Asian Pacific Islanders Queers</t>
  </si>
  <si>
    <t>Asian Sorority Fraternity Council</t>
  </si>
  <si>
    <t>ASLA Student Chapter at UCD</t>
  </si>
  <si>
    <t>Associated Students of Interior Design</t>
  </si>
  <si>
    <t>Associated Students of Management</t>
  </si>
  <si>
    <t>Association for Women Geoscientists</t>
  </si>
  <si>
    <t>Association of Environmental Professionals</t>
  </si>
  <si>
    <t>Athletes in Action</t>
  </si>
  <si>
    <t>Aggie Neurodiversity Community</t>
  </si>
  <si>
    <t>Avian and Exotic Animal Medicine Club AEMC</t>
  </si>
  <si>
    <t>Aviation Club</t>
  </si>
  <si>
    <t>Aviation Club at UC Davis</t>
  </si>
  <si>
    <t>Ax Dance Crew</t>
  </si>
  <si>
    <t>BahaI Club at UCD</t>
  </si>
  <si>
    <t>Baile De Fuego</t>
  </si>
  <si>
    <t>Baja Sae</t>
  </si>
  <si>
    <t>Bakuhatsu Taiko Dan</t>
  </si>
  <si>
    <t>Bayanihan Clinic</t>
  </si>
  <si>
    <t>Bayside Students at UC Davis</t>
  </si>
  <si>
    <t>Behavior Med and Animal Welfare Club</t>
  </si>
  <si>
    <t>Belly Dance Club</t>
  </si>
  <si>
    <t>Bengali Student Association</t>
  </si>
  <si>
    <t>Best Buddies</t>
  </si>
  <si>
    <t>Beyond the Book Club</t>
  </si>
  <si>
    <t>Beyond The Stats</t>
  </si>
  <si>
    <t>Bhagat Puran Singh Health Initiative</t>
  </si>
  <si>
    <t>Bio Boosters</t>
  </si>
  <si>
    <t>Bio innovation Group</t>
  </si>
  <si>
    <t>Biology Owls</t>
  </si>
  <si>
    <t>Biomedical Engineering Society</t>
  </si>
  <si>
    <t>Biotechnology Club of UC Davis</t>
  </si>
  <si>
    <t>Bird Strike</t>
  </si>
  <si>
    <t>BIT Project</t>
  </si>
  <si>
    <t>Black Campus Ministries</t>
  </si>
  <si>
    <t>Black Engineers Association</t>
  </si>
  <si>
    <t>Black Graduate and Professional Studies</t>
  </si>
  <si>
    <t>Black PreLaw Association</t>
  </si>
  <si>
    <t>Black Student Union</t>
  </si>
  <si>
    <t>Blockchain</t>
  </si>
  <si>
    <t>Blockchain at UC Davis</t>
  </si>
  <si>
    <t>Botany Club</t>
  </si>
  <si>
    <t>Breakdance Club at UC Davis</t>
  </si>
  <si>
    <t>Broad Spectrum Student Chapter of the LGVMA</t>
  </si>
  <si>
    <t>Brown Issues at UC Davis</t>
  </si>
  <si>
    <t>Business Career and Networking Club</t>
  </si>
  <si>
    <t>CAAA Charter Members Fund Account</t>
  </si>
  <si>
    <t>Cal Aggie Camp</t>
  </si>
  <si>
    <t>Cal Aggie Christian Association</t>
  </si>
  <si>
    <t>Cal Alumni Association</t>
  </si>
  <si>
    <t>California Health Professionals Student</t>
  </si>
  <si>
    <t>California Public Interest Research Group</t>
  </si>
  <si>
    <t>California Student Sustainability Coal</t>
  </si>
  <si>
    <t>California Womens List at UC Davis</t>
  </si>
  <si>
    <t>Cambodian Lao LuMien Coalition CLIC</t>
  </si>
  <si>
    <t>Camelid Medicine Club</t>
  </si>
  <si>
    <t>Camp Adventure</t>
  </si>
  <si>
    <t>Camp Kesem</t>
  </si>
  <si>
    <t>Camped</t>
  </si>
  <si>
    <t>Campus Crusade for Christ</t>
  </si>
  <si>
    <t>Campus Rotaract Club of Davis</t>
  </si>
  <si>
    <t>Canine Medicine Club</t>
  </si>
  <si>
    <t>Catalyst</t>
  </si>
  <si>
    <t>Central Valley Project</t>
  </si>
  <si>
    <t>Ceramics Club</t>
  </si>
  <si>
    <t>Chamber Music for Charity</t>
  </si>
  <si>
    <t>Chemistry Club at UC Davis</t>
  </si>
  <si>
    <t>Cherry Pie</t>
  </si>
  <si>
    <t>Cherry Tea Collective</t>
  </si>
  <si>
    <t>Chess Club</t>
  </si>
  <si>
    <t>Chicano Latino Collegiate Association</t>
  </si>
  <si>
    <t>Chicanos and Latinos Engineering and Scientists</t>
  </si>
  <si>
    <t>Chicanos in Health Education</t>
  </si>
  <si>
    <t>Chicanx and Latinx Engineering and Scientist Society</t>
  </si>
  <si>
    <t>Chicanx Latinx Collegiate Association</t>
  </si>
  <si>
    <t>Chicanx or Latinx In Health Education</t>
  </si>
  <si>
    <t>Children of Tomorrow</t>
  </si>
  <si>
    <t>Chinese Drama Club</t>
  </si>
  <si>
    <t>Chinese Gaming Social Platform</t>
  </si>
  <si>
    <t>Chinese Graduate and Postdoctoral Scholars</t>
  </si>
  <si>
    <t>Chinese Student Association</t>
  </si>
  <si>
    <t>Chinese Students and Scholars Association</t>
  </si>
  <si>
    <t>Chinese Undergrad Student Union</t>
  </si>
  <si>
    <t>Chinese Union</t>
  </si>
  <si>
    <t>Christian Veterinary Fellowship</t>
  </si>
  <si>
    <t>Christian Science Organization</t>
  </si>
  <si>
    <t>Christians on Campus at UC Davis</t>
  </si>
  <si>
    <t>Churro Club</t>
  </si>
  <si>
    <t>Circle K International</t>
  </si>
  <si>
    <t>Class of 2021 School of Vet Medicine</t>
  </si>
  <si>
    <t>Class of 2021 School of Veterinary Medicine</t>
  </si>
  <si>
    <t>Class of 2023 School of Vet Med</t>
  </si>
  <si>
    <t>Class Studies Association</t>
  </si>
  <si>
    <t>Classical Studies Association</t>
  </si>
  <si>
    <t>Cleftomaniacs</t>
  </si>
  <si>
    <t>Climate Reality Project Campus Corps</t>
  </si>
  <si>
    <t>Clinica Tepati</t>
  </si>
  <si>
    <t>Coalition of African Diaspora Student Athletes</t>
  </si>
  <si>
    <t>Coastal Cleanup Crew</t>
  </si>
  <si>
    <t>Cognitive Science Club</t>
  </si>
  <si>
    <t>Collective Hobbies of Japanese Animation</t>
  </si>
  <si>
    <t>College Life Christian Fellowship Cl</t>
  </si>
  <si>
    <t>Colleges Against Cancer</t>
  </si>
  <si>
    <t>Collegiate 4H at UC Davis</t>
  </si>
  <si>
    <t>Communication Club at UC Davis</t>
  </si>
  <si>
    <t>Community and Regional Development Students</t>
  </si>
  <si>
    <t>Computer Science for Kids</t>
  </si>
  <si>
    <t>Concrete Canoe</t>
  </si>
  <si>
    <t>Consult Your Community</t>
  </si>
  <si>
    <t>Cricket Club at UC Davis</t>
  </si>
  <si>
    <t>Cyber Security Club</t>
  </si>
  <si>
    <t>Davis Accounting Society</t>
  </si>
  <si>
    <t>Davis Aggies Lions Club</t>
  </si>
  <si>
    <t>Davis Alt Protein Project</t>
  </si>
  <si>
    <t>Davis Anime Club</t>
  </si>
  <si>
    <t>Davis Ballet Company</t>
  </si>
  <si>
    <t>Davis Ballroom Dance</t>
  </si>
  <si>
    <t>Davis Bhangra Crew</t>
  </si>
  <si>
    <t>Davis Chamber Choir</t>
  </si>
  <si>
    <t>Davis Chinese Dancers</t>
  </si>
  <si>
    <t>Davis Chinese Orchestra</t>
  </si>
  <si>
    <t>Davis Christian Fellowship</t>
  </si>
  <si>
    <t>Davis College Republicans</t>
  </si>
  <si>
    <t>Davis Collegiate Panhellenic Association</t>
  </si>
  <si>
    <t>Davis Computer Science Club</t>
  </si>
  <si>
    <t>Davis Culchies Hurling</t>
  </si>
  <si>
    <t>Davis Dance Marathon</t>
  </si>
  <si>
    <t>Davis Democratic Socialists</t>
  </si>
  <si>
    <t>Davis Drone Club</t>
  </si>
  <si>
    <t>Davis Enology and Viticulture Organization DEVO</t>
  </si>
  <si>
    <t>Davis Fandom Forward</t>
  </si>
  <si>
    <t>Davis Filmmaking Society</t>
  </si>
  <si>
    <t>Davis Financial Analyst Society</t>
  </si>
  <si>
    <t>Davis Fusion Dance</t>
  </si>
  <si>
    <t>Davis Hiking Club</t>
  </si>
  <si>
    <t>Davis Housing Svcs Agency Acct Homestay</t>
  </si>
  <si>
    <t>Davis Melee</t>
  </si>
  <si>
    <t>Davis Nerf Club</t>
  </si>
  <si>
    <t>Davis Personal Development Club</t>
  </si>
  <si>
    <t>Davis Plastic Models</t>
  </si>
  <si>
    <t>Davis Political Review</t>
  </si>
  <si>
    <t>Davis Pre Med SOMA</t>
  </si>
  <si>
    <t>Davis Predental Society</t>
  </si>
  <si>
    <t>Davis Premed Soma</t>
  </si>
  <si>
    <t>Davis Puppy Pals</t>
  </si>
  <si>
    <t>Davis Racing Dragons Team DRD</t>
  </si>
  <si>
    <t>Davis Roleplaying Activities and Gaming</t>
  </si>
  <si>
    <t>Davis Roleplaying and Activities and Gaming</t>
  </si>
  <si>
    <t>Davis Sailing Team</t>
  </si>
  <si>
    <t>Davis Scuba</t>
  </si>
  <si>
    <t>Davis Student Veteran Organization</t>
  </si>
  <si>
    <t>Davis Supply Chain Management Society SCM</t>
  </si>
  <si>
    <t>Davis Swing Dancers</t>
  </si>
  <si>
    <t>Davis Theatre and Comedy Club</t>
  </si>
  <si>
    <t>Davis Women In Business</t>
  </si>
  <si>
    <t>Davis Wushu</t>
  </si>
  <si>
    <t>Davis Wushu Kung Fu Club</t>
  </si>
  <si>
    <t>Debate at UC Davis</t>
  </si>
  <si>
    <t>Design Careers Club</t>
  </si>
  <si>
    <t>Design for America</t>
  </si>
  <si>
    <t>Design for America at UC Davis</t>
  </si>
  <si>
    <t>Deutsch Club at UC Davis</t>
  </si>
  <si>
    <t>Diabetes Advocacy and Awareness DAAG</t>
  </si>
  <si>
    <t>Diversity in STEM Coalition DISC</t>
  </si>
  <si>
    <t>DJ Club</t>
  </si>
  <si>
    <t>Economics and Business Student Association</t>
  </si>
  <si>
    <t>Economics Club</t>
  </si>
  <si>
    <t>EJUC Environmental Justice For</t>
  </si>
  <si>
    <t>Electrical Computer Engineering Grad Students</t>
  </si>
  <si>
    <t>Elite Dance Company</t>
  </si>
  <si>
    <t>Emergency Medicine Experience Club</t>
  </si>
  <si>
    <t>Emergency Medicine Research Assoc Pro</t>
  </si>
  <si>
    <t>Empowered Arab Sisterhood</t>
  </si>
  <si>
    <t>Energy Club at UC Davis</t>
  </si>
  <si>
    <t>Engineering Joint Council</t>
  </si>
  <si>
    <t>Engineers without Borders at UC Davis</t>
  </si>
  <si>
    <t>English Country Dancers</t>
  </si>
  <si>
    <t>Entomology Club at UC Davis</t>
  </si>
  <si>
    <t>Environmental Club</t>
  </si>
  <si>
    <t>Environmental Toxicology Club</t>
  </si>
  <si>
    <t>Epidemiology Graduate Group Students</t>
  </si>
  <si>
    <t>Equine Medicine Club EMC SCAAEP</t>
  </si>
  <si>
    <t>Equity In Science Technology Engineering Math and Ent</t>
  </si>
  <si>
    <t>Eritrean Ethiopian Student Association</t>
  </si>
  <si>
    <t>Faces of African Muslim Students at UC Davis</t>
  </si>
  <si>
    <t>Faces of African Muslims</t>
  </si>
  <si>
    <t>Fashion and Design Society FADS</t>
  </si>
  <si>
    <t>Feline Medicine Club</t>
  </si>
  <si>
    <t>Fellowship of Christian Grads</t>
  </si>
  <si>
    <t>Fellowship of Coptic Christian Students</t>
  </si>
  <si>
    <t>Figure Drawing Club</t>
  </si>
  <si>
    <t>Figure Skating Club at UC Davis</t>
  </si>
  <si>
    <t>Filipino Association For Health Careers</t>
  </si>
  <si>
    <t>Filipinos in Liberal Arts and Humanities</t>
  </si>
  <si>
    <t>Filipinx Association For Health Careers</t>
  </si>
  <si>
    <t>Film Festival</t>
  </si>
  <si>
    <t>Finance and Investment Club</t>
  </si>
  <si>
    <t>Food Animal and Reproductive Medicine FARM</t>
  </si>
  <si>
    <t>Food Recovery Network at UC Davis</t>
  </si>
  <si>
    <t>Food Science Brewing Club</t>
  </si>
  <si>
    <t>Food Tech Club</t>
  </si>
  <si>
    <t>Forensic Science Student Org</t>
  </si>
  <si>
    <t>Foresight PreOptometry Club</t>
  </si>
  <si>
    <t>Fracture Program Club of UCD Vet School</t>
  </si>
  <si>
    <t>French Club at UC Davis</t>
  </si>
  <si>
    <t>Friends of Agriculture Student Teachers</t>
  </si>
  <si>
    <t>Future Female Electrical Engineers</t>
  </si>
  <si>
    <t>Game Development and Arts Club</t>
  </si>
  <si>
    <t>Genetic Counseling Club</t>
  </si>
  <si>
    <t>Genetics Club at UC Davis</t>
  </si>
  <si>
    <t>Geo Challenge</t>
  </si>
  <si>
    <t>Geology Club</t>
  </si>
  <si>
    <t>Geowall</t>
  </si>
  <si>
    <t>Girl Up</t>
  </si>
  <si>
    <t>Global Disease Biology Club at UC Davis</t>
  </si>
  <si>
    <t>Global Environmental Brigades</t>
  </si>
  <si>
    <t>Global Graduate Student Association</t>
  </si>
  <si>
    <t>Global Human Rights Brigade</t>
  </si>
  <si>
    <t>Global Medical Admissions Alliance</t>
  </si>
  <si>
    <t>Global Medical Brigades</t>
  </si>
  <si>
    <t>Global Medical Training</t>
  </si>
  <si>
    <t>Global Tea Club at UC Davis</t>
  </si>
  <si>
    <t>Global Veterinary Alliance</t>
  </si>
  <si>
    <t>Global Water Brigades</t>
  </si>
  <si>
    <t>Global Water Brigades at UC Davis</t>
  </si>
  <si>
    <t>Goals</t>
  </si>
  <si>
    <t>Grace Alive</t>
  </si>
  <si>
    <t>Grad Association of Political Science Students</t>
  </si>
  <si>
    <t>Graduate Arts Group</t>
  </si>
  <si>
    <t>Hackdavis</t>
  </si>
  <si>
    <t>Health Occ Students</t>
  </si>
  <si>
    <t>Health Occupations Students of America</t>
  </si>
  <si>
    <t>Hearts for the Homeless</t>
  </si>
  <si>
    <t>Help and Education Leading to Prevention</t>
  </si>
  <si>
    <t>HER Campus at UC Davis</t>
  </si>
  <si>
    <t>Hermanas Unidas</t>
  </si>
  <si>
    <t>Hermanos Macehual</t>
  </si>
  <si>
    <t>Hmong in Health</t>
  </si>
  <si>
    <t>Hmong Lifting Underserved Barriers</t>
  </si>
  <si>
    <t>Hmong Student Union</t>
  </si>
  <si>
    <t>HOME</t>
  </si>
  <si>
    <t>Home of Multicultural Equality HOME</t>
  </si>
  <si>
    <t>HOME Where Friends Become Family</t>
  </si>
  <si>
    <t>Homemade</t>
  </si>
  <si>
    <t>Hong Kong and Cantonese Student Association</t>
  </si>
  <si>
    <t>Hong Kong Political Affairs and Social Services</t>
  </si>
  <si>
    <t>Hope at UC Davis</t>
  </si>
  <si>
    <t>Horse Polo at UC Davis</t>
  </si>
  <si>
    <t>Horticulture and Agronomy Student Assoc</t>
  </si>
  <si>
    <t>House of Prayer</t>
  </si>
  <si>
    <t>HOX</t>
  </si>
  <si>
    <t>Human Development Club</t>
  </si>
  <si>
    <t>Human Powered Vehicle Team</t>
  </si>
  <si>
    <t>Hummus for Homeless</t>
  </si>
  <si>
    <t>Hyphen Apostolic Fellowship</t>
  </si>
  <si>
    <t>Ignite at UC Davis</t>
  </si>
  <si>
    <t>Imani Clinic</t>
  </si>
  <si>
    <t>Incarnation Ministries</t>
  </si>
  <si>
    <t>Indian Graduate Student Organization</t>
  </si>
  <si>
    <t>Indian Student Association ISA</t>
  </si>
  <si>
    <t>Indigenous Health Alliance</t>
  </si>
  <si>
    <t>Inprint Magazine</t>
  </si>
  <si>
    <t>Inspire to Aspire</t>
  </si>
  <si>
    <t>Institute of Transportation Engineers</t>
  </si>
  <si>
    <t>Integrative Veterinary Medicine Club</t>
  </si>
  <si>
    <t>Interclinic Consortium</t>
  </si>
  <si>
    <t>VITIS Tasting Group</t>
  </si>
  <si>
    <t>Geotechnical Graduate Student Society GGSS</t>
  </si>
  <si>
    <t>Society of Water and Environmental Grad Students</t>
  </si>
  <si>
    <t>CEE Grad Group Association</t>
  </si>
  <si>
    <t>Areobrick Student Team</t>
  </si>
  <si>
    <t>Environmental Engineering Study Group</t>
  </si>
  <si>
    <t>Advocates for Rights of Children</t>
  </si>
  <si>
    <t>Health Law Association</t>
  </si>
  <si>
    <t>King Hall Board and Ski Club</t>
  </si>
  <si>
    <t>Native American Law Students Association</t>
  </si>
  <si>
    <t>King Hall Wine Law Society</t>
  </si>
  <si>
    <t>Students for United Reform Justice</t>
  </si>
  <si>
    <t>King Hall Veterans Association</t>
  </si>
  <si>
    <t>King Hall Softball League</t>
  </si>
  <si>
    <t>Armenian Law Students Association</t>
  </si>
  <si>
    <t>Juvenile Law Journal</t>
  </si>
  <si>
    <t>King Hall Soccer League</t>
  </si>
  <si>
    <t>Chinese Law Student Association</t>
  </si>
  <si>
    <t>King Hall Womens Law Association</t>
  </si>
  <si>
    <t>American Constitution Society</t>
  </si>
  <si>
    <t>Coalition for Equity Diversity and Inclusion</t>
  </si>
  <si>
    <t>Disability Rights Law Association</t>
  </si>
  <si>
    <t>Agricultural Law Society</t>
  </si>
  <si>
    <t>Perfect Tender Infant Care Cooperative</t>
  </si>
  <si>
    <t>Entertainment and Sports Law Society</t>
  </si>
  <si>
    <t>American Civil Liberties Union Law Student Association</t>
  </si>
  <si>
    <t>Tax Law Society</t>
  </si>
  <si>
    <t>King Hall Immigration Law Association</t>
  </si>
  <si>
    <t>UCD Law Review</t>
  </si>
  <si>
    <t>Real Estate Law Student Association</t>
  </si>
  <si>
    <t>Society for Industrial and Applied Mathematics</t>
  </si>
  <si>
    <t>Philpinx Americans in Science and Engineering</t>
  </si>
  <si>
    <t>East African Student Association</t>
  </si>
  <si>
    <t>Flipinx in Liberal Arts and Humanities</t>
  </si>
  <si>
    <t>Pacific Islander Student Association</t>
  </si>
  <si>
    <t>ESP Student Club</t>
  </si>
  <si>
    <t>Student Commuter Organization</t>
  </si>
  <si>
    <t>FOAM CRAFT GRADUATE NERF and MAKER CLUB</t>
  </si>
  <si>
    <t>TechSprint Innovators</t>
  </si>
  <si>
    <t>Project M Club at UC Davis</t>
  </si>
  <si>
    <t>Davis Yugioh</t>
  </si>
  <si>
    <t>American Lung Cancer Screening Initiative at UC Davis</t>
  </si>
  <si>
    <t>Astronomy Club</t>
  </si>
  <si>
    <t>Cyclone RoboSub</t>
  </si>
  <si>
    <t>Punjabi Club</t>
  </si>
  <si>
    <t>International EngieConnect Community</t>
  </si>
  <si>
    <t>Arabic Language Club</t>
  </si>
  <si>
    <t>Davis Songbirds</t>
  </si>
  <si>
    <t>Art for All</t>
  </si>
  <si>
    <t>Future Health Professionals</t>
  </si>
  <si>
    <t>CIAO Club at UC Davis</t>
  </si>
  <si>
    <t>Engineering Collaborative Council</t>
  </si>
  <si>
    <t>Budding Botanists</t>
  </si>
  <si>
    <t>Wildlife Photography Club</t>
  </si>
  <si>
    <t>Jack Black Pack</t>
  </si>
  <si>
    <t>Slaughterhouse Sketch Comedy</t>
  </si>
  <si>
    <t>Research Experience in Surgery</t>
  </si>
  <si>
    <t>Davis Data Science Club</t>
  </si>
  <si>
    <t>Bass Fishing Club at UC Davis</t>
  </si>
  <si>
    <t>Chinese Life Science Association</t>
  </si>
  <si>
    <t>Aggie Mahjong Club</t>
  </si>
  <si>
    <t>Aspec Club</t>
  </si>
  <si>
    <t>Magic the Gathering Club</t>
  </si>
  <si>
    <t>Computer Science Tutoring Club</t>
  </si>
  <si>
    <t>Small Business Society</t>
  </si>
  <si>
    <t>Abolition Decolonization and Liberation Collective</t>
  </si>
  <si>
    <t>Student Choral Association at UC Davis</t>
  </si>
  <si>
    <t>Lebanese Student Organization</t>
  </si>
  <si>
    <t>Davis De Heere</t>
  </si>
  <si>
    <t>International Ag Development Graduate</t>
  </si>
  <si>
    <t>International Agricultural Develop Graduate Group</t>
  </si>
  <si>
    <t>International Fitness Club</t>
  </si>
  <si>
    <t>International Graduate Student Ministry</t>
  </si>
  <si>
    <t>International Relations Student Assoc</t>
  </si>
  <si>
    <t>International Society for Pharmaceutical Engineers</t>
  </si>
  <si>
    <t>International Students Club</t>
  </si>
  <si>
    <t>International Undergraduate Student Ministry</t>
  </si>
  <si>
    <t>International Veterinary Outreach</t>
  </si>
  <si>
    <t>International Youth and Students for Soc</t>
  </si>
  <si>
    <t>Intervarsity Christian Fellowship</t>
  </si>
  <si>
    <t>Iranian Student Organization</t>
  </si>
  <si>
    <t>J Street U</t>
  </si>
  <si>
    <t>Jakara at UC Davis</t>
  </si>
  <si>
    <t>Japanese American Student Society</t>
  </si>
  <si>
    <t>Japanese Language and Cultural Connection</t>
  </si>
  <si>
    <t>Jewish Voice for Peace at UC Davis</t>
  </si>
  <si>
    <t>Jhankaar</t>
  </si>
  <si>
    <t>Joan Viteri Memorial Clinic Undergrad</t>
  </si>
  <si>
    <t>Journalism Club</t>
  </si>
  <si>
    <t>KAPWA Pilipino Bible Study and Ministry</t>
  </si>
  <si>
    <t>Kendo Club</t>
  </si>
  <si>
    <t>King Hall Entertainment and Sports Law</t>
  </si>
  <si>
    <t>King Hall Legal Foundation</t>
  </si>
  <si>
    <t>Klesis</t>
  </si>
  <si>
    <t>Knights Landing Clinic</t>
  </si>
  <si>
    <t>Knights Landing One Health Veterinary Clinic</t>
  </si>
  <si>
    <t>Koinonia Christian Fellowship</t>
  </si>
  <si>
    <t>Korean Aggies United</t>
  </si>
  <si>
    <t>Korean American Scientists and Engineering Association</t>
  </si>
  <si>
    <t>Korean American Student Association</t>
  </si>
  <si>
    <t>Korean Graduate Student Association</t>
  </si>
  <si>
    <t>Korean Job Search</t>
  </si>
  <si>
    <t>Korean American Scientists and Eng Assoc</t>
  </si>
  <si>
    <t>La Raza Law Student Association</t>
  </si>
  <si>
    <t>La Raza Prelaw Student Association</t>
  </si>
  <si>
    <t>Lashkara at UC Davis</t>
  </si>
  <si>
    <t>Latinx Graduate Student Association</t>
  </si>
  <si>
    <t>Le Fantastique Empirical Modern Art Club</t>
  </si>
  <si>
    <t>Leaders Of Achievement In Biological Sci</t>
  </si>
  <si>
    <t>League of Legends Club at UC Davis</t>
  </si>
  <si>
    <t>Lets Dish</t>
  </si>
  <si>
    <t>Liberty In North Korea</t>
  </si>
  <si>
    <t>Light Ministries</t>
  </si>
  <si>
    <t>Linguistics Club</t>
  </si>
  <si>
    <t>ME ChA</t>
  </si>
  <si>
    <t>Malaysian Student Association</t>
  </si>
  <si>
    <t>Manna Chinese Christian Fellowship</t>
  </si>
  <si>
    <t>MANRRS</t>
  </si>
  <si>
    <t>Mapping Club at UC Davis</t>
  </si>
  <si>
    <t>Mariachi Cielito Lindo</t>
  </si>
  <si>
    <t>Marine Science Club</t>
  </si>
  <si>
    <t>Marketing and Business Association</t>
  </si>
  <si>
    <t>Material Advantage Student Chapter at UC Davis</t>
  </si>
  <si>
    <t>Math Club at UC Davis</t>
  </si>
  <si>
    <t>Mecha</t>
  </si>
  <si>
    <t>Mechanism Press</t>
  </si>
  <si>
    <t>Medlife</t>
  </si>
  <si>
    <t>Mercer Vet Clinic for the Homeless UG</t>
  </si>
  <si>
    <t>Mercer Veterinary Clinic for the Homeless</t>
  </si>
  <si>
    <t>MESA Club</t>
  </si>
  <si>
    <t>MGA Kaibigan Dance Troupe</t>
  </si>
  <si>
    <t>MGA Kapatid MK</t>
  </si>
  <si>
    <t>Microwave Theory and Techniques Society</t>
  </si>
  <si>
    <t>Middle Eastern South Asian Law Student Association</t>
  </si>
  <si>
    <t>Minority Association of Premed Students</t>
  </si>
  <si>
    <t>Mixed Student Union</t>
  </si>
  <si>
    <t>MK Modern</t>
  </si>
  <si>
    <t>Mobility</t>
  </si>
  <si>
    <t>Mock Trial at UC Davis</t>
  </si>
  <si>
    <t>Model United Nations</t>
  </si>
  <si>
    <t>Molecular and Cellular Biology Club</t>
  </si>
  <si>
    <t>Moneyball Club</t>
  </si>
  <si>
    <t>Morning Sign Out</t>
  </si>
  <si>
    <t>Mujeres Ayudando La Raza</t>
  </si>
  <si>
    <t>Muscular Dystrophy Awareness Club</t>
  </si>
  <si>
    <t>Music Graduate Student Association</t>
  </si>
  <si>
    <t>Music Unplugged</t>
  </si>
  <si>
    <t>Musicians of Davis</t>
  </si>
  <si>
    <t>Musicow</t>
  </si>
  <si>
    <t>Muslim Student Association</t>
  </si>
  <si>
    <t>Muslims of the West at UC Davis</t>
  </si>
  <si>
    <t>Mustard Seed Ministry</t>
  </si>
  <si>
    <t>Na Keiki O Hawaii</t>
  </si>
  <si>
    <t>Narrative PreHealth at UC Davis</t>
  </si>
  <si>
    <t>NATCAR HS</t>
  </si>
  <si>
    <t>National Alliance on Mental Illness</t>
  </si>
  <si>
    <t>National Association for Music Education</t>
  </si>
  <si>
    <t>National PanHellenic Council</t>
  </si>
  <si>
    <t>National Society of Collegiate Scholars</t>
  </si>
  <si>
    <t>National Society of Leadership and Success</t>
  </si>
  <si>
    <t>Native American Student Union</t>
  </si>
  <si>
    <t>Native American Studies Grad Student Com</t>
  </si>
  <si>
    <t>Nepali Student and Scholars Association</t>
  </si>
  <si>
    <t>Net Impact Davis</t>
  </si>
  <si>
    <t>Neurobiology Physiology and Behavior Club</t>
  </si>
  <si>
    <t>Neurotech at Davis</t>
  </si>
  <si>
    <t>Newman Catholic Student Community</t>
  </si>
  <si>
    <t>News Real Estate Group</t>
  </si>
  <si>
    <t>Nigerian Student Association</t>
  </si>
  <si>
    <t>Nigerian Student Dance Group</t>
  </si>
  <si>
    <t>Nikkei Student Union</t>
  </si>
  <si>
    <t>Nintendo Club</t>
  </si>
  <si>
    <t>Nursing Club</t>
  </si>
  <si>
    <t>Older Wiser Learners</t>
  </si>
  <si>
    <t>One Campus Health</t>
  </si>
  <si>
    <t>One Campus Health Coalition</t>
  </si>
  <si>
    <t>One loop Hyperloop Pod Team</t>
  </si>
  <si>
    <t>Operation Smile at UC Davis</t>
  </si>
  <si>
    <t>Orphan Kitten Project at UC Davis</t>
  </si>
  <si>
    <t>Ostem at UC Davis</t>
  </si>
  <si>
    <t>Other Collective</t>
  </si>
  <si>
    <t>Page One</t>
  </si>
  <si>
    <t>Pakistani Student Association</t>
  </si>
  <si>
    <t>Pan African Student Organization PASO</t>
  </si>
  <si>
    <t>Pan Afro</t>
  </si>
  <si>
    <t>Pan Afro Student Organization</t>
  </si>
  <si>
    <t>Paul Hom Asian Clinic</t>
  </si>
  <si>
    <t>Period at UC Davis</t>
  </si>
  <si>
    <t>Peruvian Student Association at UC Davis</t>
  </si>
  <si>
    <t>Phi Beta Kappa Society</t>
  </si>
  <si>
    <t>Philosophy Club</t>
  </si>
  <si>
    <t>Photography Club at UC Davis</t>
  </si>
  <si>
    <t>Pilipino American in Science and Engineering</t>
  </si>
  <si>
    <t>Pilipinx In Business and Law</t>
  </si>
  <si>
    <t>Pixel</t>
  </si>
  <si>
    <t>Pixel Graphic Design Club</t>
  </si>
  <si>
    <t>Plant Breeding Grad Student Organization</t>
  </si>
  <si>
    <t>Plant Science Club</t>
  </si>
  <si>
    <t>Plipinx American in Science and Engineering</t>
  </si>
  <si>
    <t>Popping Club at UC Davis</t>
  </si>
  <si>
    <t>Postpartum Anxiety and Depression Advocacy</t>
  </si>
  <si>
    <t>Prelaw Association</t>
  </si>
  <si>
    <t>Premed American Medical Womens Association</t>
  </si>
  <si>
    <t>Premed AMSA</t>
  </si>
  <si>
    <t>PreOccupational Therapy Club</t>
  </si>
  <si>
    <t>Prepharmacy Club</t>
  </si>
  <si>
    <t>PrePhysical Therapy Club</t>
  </si>
  <si>
    <t>PrePhysician Assistant Club</t>
  </si>
  <si>
    <t>PreVet Students Supporting Diversity</t>
  </si>
  <si>
    <t>Pride Student Veterinary Medical Community</t>
  </si>
  <si>
    <t>Primatology Club</t>
  </si>
  <si>
    <t>Princess Pals</t>
  </si>
  <si>
    <t>Prof Sororities and Fraternities Council</t>
  </si>
  <si>
    <t>Project Catalyst</t>
  </si>
  <si>
    <t>Project M</t>
  </si>
  <si>
    <t>Project M at UC Davis</t>
  </si>
  <si>
    <t>Project Rishi at UC Davis</t>
  </si>
  <si>
    <t>Prytanean Womens Honor Society</t>
  </si>
  <si>
    <t>Psi Chi Honor Society</t>
  </si>
  <si>
    <t>Psychology Student Association</t>
  </si>
  <si>
    <t>Public Health Brigades</t>
  </si>
  <si>
    <t>Public Health Club</t>
  </si>
  <si>
    <t>Public Health Club at UC Davis</t>
  </si>
  <si>
    <t>Puerto Rican Community Association</t>
  </si>
  <si>
    <t>Quantum Computing Club at UC Davis</t>
  </si>
  <si>
    <t>Queer Student Union</t>
  </si>
  <si>
    <t>Quiz Bowl</t>
  </si>
  <si>
    <t>Quiz Bowl at UC Davis</t>
  </si>
  <si>
    <t>RAVT New Hope</t>
  </si>
  <si>
    <t>React to Film</t>
  </si>
  <si>
    <t>Recognizing Illnesses Very Early and Response</t>
  </si>
  <si>
    <t>Regents Scholar Society</t>
  </si>
  <si>
    <t>Religious Studies Club</t>
  </si>
  <si>
    <t>Revival Zine</t>
  </si>
  <si>
    <t>River on Campus</t>
  </si>
  <si>
    <t>Roller Club at UC Davis</t>
  </si>
  <si>
    <t>Rooh Jawani Dee</t>
  </si>
  <si>
    <t>Rovecrest at UC Davis</t>
  </si>
  <si>
    <t>Russian Cultural Association</t>
  </si>
  <si>
    <t>Sachacks</t>
  </si>
  <si>
    <t>Scholars Promoting Edu Awareness and Knowledge</t>
  </si>
  <si>
    <t>Science Olympiad</t>
  </si>
  <si>
    <t>Science Says</t>
  </si>
  <si>
    <t>SCM Society</t>
  </si>
  <si>
    <t>SedadIranian Students Association</t>
  </si>
  <si>
    <t>Sensual Daydreams Rocky Horror Sarsh</t>
  </si>
  <si>
    <t>Sher Alliance</t>
  </si>
  <si>
    <t>Shifa Community Clinic</t>
  </si>
  <si>
    <t>Sickspits Poetry Collective</t>
  </si>
  <si>
    <t>Sickspits Spoken Word Collective</t>
  </si>
  <si>
    <t>Sikh Cultural Association</t>
  </si>
  <si>
    <t>Simplecraft</t>
  </si>
  <si>
    <t>Ski or Snowboard Club</t>
  </si>
  <si>
    <t>Slavic Assoc of Youth</t>
  </si>
  <si>
    <t>Slavic Association of Ambitious Youth</t>
  </si>
  <si>
    <t>So Pop</t>
  </si>
  <si>
    <t>Society for Conservation Biology</t>
  </si>
  <si>
    <t>Society for the Advancement of Chicanos and Hispanic</t>
  </si>
  <si>
    <t>Society of Manufacturing Engineers at UC Davis</t>
  </si>
  <si>
    <t>Society of Women Engineers</t>
  </si>
  <si>
    <t>Sociology Student Association</t>
  </si>
  <si>
    <t>Solar Boat Team</t>
  </si>
  <si>
    <t>Solar Car Team at UC Davis</t>
  </si>
  <si>
    <t>Sone1</t>
  </si>
  <si>
    <t>SONORAE</t>
  </si>
  <si>
    <t>Soul Sistahs</t>
  </si>
  <si>
    <t>Southeast Asian Buddhist Association</t>
  </si>
  <si>
    <t>Southeast Asian Student Alliance</t>
  </si>
  <si>
    <t>Space and Satellite Systems Club</t>
  </si>
  <si>
    <t>Spanish Club at UC Davis</t>
  </si>
  <si>
    <t>Special Olympics Club</t>
  </si>
  <si>
    <t>Specialties Club at UCD School of Veterinary Medicine</t>
  </si>
  <si>
    <t>Spoon University</t>
  </si>
  <si>
    <t>Sports Medicine Club at UC Davis</t>
  </si>
  <si>
    <t>Sprout Up</t>
  </si>
  <si>
    <t>Sri Lankan Student Association</t>
  </si>
  <si>
    <t>Star Trek Club</t>
  </si>
  <si>
    <t>Startup Hub</t>
  </si>
  <si>
    <t>Statistics Club</t>
  </si>
  <si>
    <t>Statistics Club at UC Davis</t>
  </si>
  <si>
    <t>Steel Bridge Team Chrome Ollie</t>
  </si>
  <si>
    <t>StepUp</t>
  </si>
  <si>
    <t>Strategies for Ecology Education Develop and Sustain</t>
  </si>
  <si>
    <t>Student Advocates in Learning</t>
  </si>
  <si>
    <t>Student Alumni Association</t>
  </si>
  <si>
    <t>Student American Veterinary Medical Association</t>
  </si>
  <si>
    <t>Student Antigenocide Coalition STAND</t>
  </si>
  <si>
    <t>Student Assistants to Chancellor Grants</t>
  </si>
  <si>
    <t>Student Association of Shelter Veterinarians</t>
  </si>
  <si>
    <t>Student California Teachers Association</t>
  </si>
  <si>
    <t>Student Energy at UC Davis</t>
  </si>
  <si>
    <t>Student Fashion Association</t>
  </si>
  <si>
    <t>Student Leadership In Green Infrastructure</t>
  </si>
  <si>
    <t>Student Nutrition Association</t>
  </si>
  <si>
    <t>Student Selfless Service</t>
  </si>
  <si>
    <t>Student Vet Emergency and Critical Care Society SVECCS</t>
  </si>
  <si>
    <t>Students Against Suicide</t>
  </si>
  <si>
    <t>Students for Justice in Palestine</t>
  </si>
  <si>
    <t>Students for One Health</t>
  </si>
  <si>
    <t>Students for Reproductive Freedom at UC Davis</t>
  </si>
  <si>
    <t>Students In Vita</t>
  </si>
  <si>
    <t>Students of Horticulture and Agronomy</t>
  </si>
  <si>
    <t>Students of the Vet Emergency Response Team</t>
  </si>
  <si>
    <t>Studio 301 Productions</t>
  </si>
  <si>
    <t>Success through Education Mentoring</t>
  </si>
  <si>
    <t>Sunatya</t>
  </si>
  <si>
    <t>Sunrise Davis</t>
  </si>
  <si>
    <t>Supporting Survivors W 4Legged Friends</t>
  </si>
  <si>
    <t>Surf Club</t>
  </si>
  <si>
    <t>Surf Club at UC Davis</t>
  </si>
  <si>
    <t>Sustainable Resource Operations</t>
  </si>
  <si>
    <t>Swim Club at UC Davis</t>
  </si>
  <si>
    <t>SYNERGY</t>
  </si>
  <si>
    <t>Taiwanese American Organization TAO</t>
  </si>
  <si>
    <t>Taiwanese Student Association</t>
  </si>
  <si>
    <t>Tango Club</t>
  </si>
  <si>
    <t>Team HBV</t>
  </si>
  <si>
    <t>Tedxdavis</t>
  </si>
  <si>
    <t>Telemark Dance Troupe</t>
  </si>
  <si>
    <t>Textiles Grad Group</t>
  </si>
  <si>
    <t>The Afterglow Mens Acapella</t>
  </si>
  <si>
    <t>The American Society of Biochemistry</t>
  </si>
  <si>
    <t>The Amigos Backyard Program</t>
  </si>
  <si>
    <t>The Beautiful Mind Project</t>
  </si>
  <si>
    <t>The Belfry Lutheran Episcopal Campus Mi</t>
  </si>
  <si>
    <t>The Body Project At UC Davis</t>
  </si>
  <si>
    <t>The Diaper Bank Project</t>
  </si>
  <si>
    <t>The Film Enthusiasts</t>
  </si>
  <si>
    <t>The Happiness Project</t>
  </si>
  <si>
    <t>The Harry Potter Alliance at UC Davis</t>
  </si>
  <si>
    <t>The Liquid Hotplates</t>
  </si>
  <si>
    <t>The Lounge Lizards</t>
  </si>
  <si>
    <t>The Math and Applied Math Galois Group</t>
  </si>
  <si>
    <t>The Navigators at UC Davis</t>
  </si>
  <si>
    <t>The Soon Movement</t>
  </si>
  <si>
    <t>The Spokes</t>
  </si>
  <si>
    <t>The Star Trek Club</t>
  </si>
  <si>
    <t>The Wildlife Society</t>
  </si>
  <si>
    <t>The Willow Clinic</t>
  </si>
  <si>
    <t>Theatre and Dance Ensemble</t>
  </si>
  <si>
    <t>Theriogenology Club</t>
  </si>
  <si>
    <t>Together Representing Unity and Education</t>
  </si>
  <si>
    <t>Transfer Student Association</t>
  </si>
  <si>
    <t>Trap and Skeet Team</t>
  </si>
  <si>
    <t>Turkish Student Association</t>
  </si>
  <si>
    <t>Turning Point USA at UC Davis</t>
  </si>
  <si>
    <t>Tutors for Inmates</t>
  </si>
  <si>
    <t>Tzu Chi Collegiate Association</t>
  </si>
  <si>
    <t>UAEM</t>
  </si>
  <si>
    <t>Ultimate Frisbee</t>
  </si>
  <si>
    <t>Unbound Progression Dance Company</t>
  </si>
  <si>
    <t>Undergraduate Psychology Association</t>
  </si>
  <si>
    <t>Undergraduate Students for One</t>
  </si>
  <si>
    <t>Undergraduate Students For One Health</t>
  </si>
  <si>
    <t>Undocumented Graduate Student Union</t>
  </si>
  <si>
    <t>UNICEF</t>
  </si>
  <si>
    <t>Universities Allied for Essential Medicine</t>
  </si>
  <si>
    <t>Unpacking Professionalism</t>
  </si>
  <si>
    <t>Vet Aide Club</t>
  </si>
  <si>
    <t>Vet Public Health</t>
  </si>
  <si>
    <t>Veterinary Business Management Club</t>
  </si>
  <si>
    <t>Veterinary Pathology Club</t>
  </si>
  <si>
    <t>Veterinary Public Health Organization</t>
  </si>
  <si>
    <t>Veterinary Student Outreach VSO</t>
  </si>
  <si>
    <t>Vet Med Health and Wellness Club</t>
  </si>
  <si>
    <t>Video Game Orchestra at UC Davis</t>
  </si>
  <si>
    <t>Vietnamese Cancer Awareness Research Education</t>
  </si>
  <si>
    <t>Vietnamese Student Association</t>
  </si>
  <si>
    <t>Vine and Branches</t>
  </si>
  <si>
    <t>Virtual Youth Buddies</t>
  </si>
  <si>
    <t>Vision Dance Troupe</t>
  </si>
  <si>
    <t>Volunteers Around the World</t>
  </si>
  <si>
    <t>Water Safety Council</t>
  </si>
  <si>
    <t>West Coast Bhangra</t>
  </si>
  <si>
    <t>Wild Campus</t>
  </si>
  <si>
    <t>Wilderness Medicine Club</t>
  </si>
  <si>
    <t>Wildlife and Aquatic Animal Medicine Club</t>
  </si>
  <si>
    <t>Women in Computer Science</t>
  </si>
  <si>
    <t>Women in Data</t>
  </si>
  <si>
    <t>Women in Science Society</t>
  </si>
  <si>
    <t>Women in STEM at UC Davis</t>
  </si>
  <si>
    <t>Women in Transportation Seminar</t>
  </si>
  <si>
    <t>Womens List</t>
  </si>
  <si>
    <t>Womens Transportation Seminar</t>
  </si>
  <si>
    <t>Womens Veterinary Leadership Development Initiative</t>
  </si>
  <si>
    <t>Young Americans for Liberty YAL</t>
  </si>
  <si>
    <t>Young Democratic Socialists of America</t>
  </si>
  <si>
    <t>Youth Empowerment Program YEP</t>
  </si>
  <si>
    <t>Zero Waste and Sustainability Club</t>
  </si>
  <si>
    <t>Making Waves Academy</t>
  </si>
  <si>
    <t>Swords and S and als</t>
  </si>
  <si>
    <t>Vietnamese American Law Students Association</t>
  </si>
  <si>
    <t>THE LEARNED SOCIETY FOR CLASSICAL JAPANESE RESEARCH</t>
  </si>
  <si>
    <t>Quimicos Para La Comunidad</t>
  </si>
  <si>
    <t>ColorStack</t>
  </si>
  <si>
    <t>Agua de Vida Ministerio Hispano</t>
  </si>
  <si>
    <t>Physics Club</t>
  </si>
  <si>
    <t>Alpha Chi Omega</t>
  </si>
  <si>
    <t>Alpha Delta Pi</t>
  </si>
  <si>
    <t>Alpha Epsilon Pi</t>
  </si>
  <si>
    <t>Alpha Gamma Rho</t>
  </si>
  <si>
    <t>Alpha Kappa Alpha Sorority</t>
  </si>
  <si>
    <t>Alpha Kappa Delta Phi</t>
  </si>
  <si>
    <t>Alpha Kappa Psi</t>
  </si>
  <si>
    <t>Alpha Phi</t>
  </si>
  <si>
    <t>Alpha Phi Omega</t>
  </si>
  <si>
    <t>Alpha Pi Sigma Sorority Inc</t>
  </si>
  <si>
    <t>Alpha Sigma Phi</t>
  </si>
  <si>
    <t>Beta Theta Pi</t>
  </si>
  <si>
    <t>Chi Delta Theta</t>
  </si>
  <si>
    <t>Chi Epsilon</t>
  </si>
  <si>
    <t>Chi Omega</t>
  </si>
  <si>
    <t>Chi Phi Fraternity</t>
  </si>
  <si>
    <t>Davis Delta Chi</t>
  </si>
  <si>
    <t>Delta Delta Delta</t>
  </si>
  <si>
    <t>Delta Epsilon Mu</t>
  </si>
  <si>
    <t>Delta Gamma Fraternity</t>
  </si>
  <si>
    <t>Delta Gamma Sorority</t>
  </si>
  <si>
    <t>Delta Lambda Phi</t>
  </si>
  <si>
    <t>Delta Sigma Pi</t>
  </si>
  <si>
    <t>Delta Sigma Theta Sorority</t>
  </si>
  <si>
    <t>Delta Xi Phi Multicultural Sorority</t>
  </si>
  <si>
    <t>Gamma Zeta Alpha Fraternity Inc</t>
  </si>
  <si>
    <t>Interfraternity Council IFC</t>
  </si>
  <si>
    <t>Kappa Alpha Theta</t>
  </si>
  <si>
    <t>Kappa Gamma Delta</t>
  </si>
  <si>
    <t>Kappa Kappa Gamma</t>
  </si>
  <si>
    <t>Kappa Psi Epsilon Sorority</t>
  </si>
  <si>
    <t>Lambda Omicron Xi</t>
  </si>
  <si>
    <t>Lambda Sigma Gamma Sorority Inc</t>
  </si>
  <si>
    <t>Lambda Theta Alpha</t>
  </si>
  <si>
    <t>Lambda Theta Nu Sorority</t>
  </si>
  <si>
    <t>Lambda Theta Phi</t>
  </si>
  <si>
    <t>Lambda Theta Phi Latin Fraternity Inc</t>
  </si>
  <si>
    <t>Nu Alpha Kappa Fraternity Inc</t>
  </si>
  <si>
    <t>Order of Omega</t>
  </si>
  <si>
    <t>Phi Alpha Theta</t>
  </si>
  <si>
    <t>Phi Beta Sigma</t>
  </si>
  <si>
    <t>Phi Delta Epsilon</t>
  </si>
  <si>
    <t>Phi Delta Theta</t>
  </si>
  <si>
    <t>Phi Delta Theta Fraternity</t>
  </si>
  <si>
    <t>Phi Gamma Delta</t>
  </si>
  <si>
    <t>Pi Beta Phi</t>
  </si>
  <si>
    <t>Pi Kappa Phi</t>
  </si>
  <si>
    <t>Psi Chi Omega</t>
  </si>
  <si>
    <t>Sigma Alpha</t>
  </si>
  <si>
    <t>Sigma Alpha Epsilon Pi</t>
  </si>
  <si>
    <t>Sigma Alpha Zeta Sorority Inc</t>
  </si>
  <si>
    <t>Sigma Chi</t>
  </si>
  <si>
    <t>Sigma Delta Alpha Fraternity</t>
  </si>
  <si>
    <t>Sigma Kappa Rho</t>
  </si>
  <si>
    <t>Sigma Lambda Beta</t>
  </si>
  <si>
    <t>Sigma Lambda Beta International Fraternity</t>
  </si>
  <si>
    <t>Sigma Lambda Gamma National Sorority Inc</t>
  </si>
  <si>
    <t>Sigma Mu Delta Premedical Fraternity</t>
  </si>
  <si>
    <t>Sigma Nu Fraternity</t>
  </si>
  <si>
    <t>Sigma Omega Nu Kappa Colony</t>
  </si>
  <si>
    <t>Sigma Phi Epsilon</t>
  </si>
  <si>
    <t>Sigma Pi Alpha Sorority Inc</t>
  </si>
  <si>
    <t>Tau Kappa Epsilon</t>
  </si>
  <si>
    <t>Theta Chi Fraternity</t>
  </si>
  <si>
    <t>Theta Tau</t>
  </si>
  <si>
    <t>United Sorority and Fraternity Council</t>
  </si>
  <si>
    <t>Zeta Beta Tau</t>
  </si>
  <si>
    <t>Zeta Phi Beta Sorority Inc</t>
  </si>
  <si>
    <t>Zeta Psi</t>
  </si>
  <si>
    <t>King Hall Negotiation Team</t>
  </si>
  <si>
    <t>Asian Pacific American Law Student Association</t>
  </si>
  <si>
    <t>ASP Tutor Program</t>
  </si>
  <si>
    <t>Business Law Journal</t>
  </si>
  <si>
    <t>Black Law Students Association</t>
  </si>
  <si>
    <t>Business Law Society</t>
  </si>
  <si>
    <t>Christian Legal Society</t>
  </si>
  <si>
    <t>Criminal Law Association</t>
  </si>
  <si>
    <t>Disability Justice</t>
  </si>
  <si>
    <t>Environs Law Journal</t>
  </si>
  <si>
    <t>Environmental Law Society</t>
  </si>
  <si>
    <t>Federalist Society</t>
  </si>
  <si>
    <t>Filipino Law Students Association</t>
  </si>
  <si>
    <t>Humanitarian Aid Legal Organization</t>
  </si>
  <si>
    <t>Immigration Law Association</t>
  </si>
  <si>
    <t>International Law Society</t>
  </si>
  <si>
    <t>If When How Law Students for Reproductive Justice</t>
  </si>
  <si>
    <t>Journal of International Law and Policy</t>
  </si>
  <si>
    <t>Jewish Law Student Association</t>
  </si>
  <si>
    <t>King Hall Cannabis Law Society</t>
  </si>
  <si>
    <t>King Hall Futbol Club</t>
  </si>
  <si>
    <t>King Hall International Law Association</t>
  </si>
  <si>
    <t>King Hall Intellectual Property Law Association</t>
  </si>
  <si>
    <t>King Hall Negotiations Team</t>
  </si>
  <si>
    <t>Latinx Law Students Association</t>
  </si>
  <si>
    <t>LAMBDA Law Student Association</t>
  </si>
  <si>
    <t>La Raza Law Students Association</t>
  </si>
  <si>
    <t>Law Cappella</t>
  </si>
  <si>
    <t>Labor and Employment Law Association</t>
  </si>
  <si>
    <t>Moot Court Board</t>
  </si>
  <si>
    <t>Middle Eastern North African South Asian</t>
  </si>
  <si>
    <t>Muslim Law Student Association</t>
  </si>
  <si>
    <t>Parent Legal Society</t>
  </si>
  <si>
    <t>Students Against Mass Incarceration</t>
  </si>
  <si>
    <t>Sex Workers Advocacy Project</t>
  </si>
  <si>
    <t>Water Association of Law and Policy</t>
  </si>
  <si>
    <t>Workers Justice Law Association</t>
  </si>
  <si>
    <t>Womens Law Association</t>
  </si>
  <si>
    <t>National Lawyers Guild</t>
  </si>
  <si>
    <t>Social Justice Law Review</t>
  </si>
  <si>
    <t>Cosmology Club at UC Davis</t>
  </si>
  <si>
    <t>Trans and Gender Nonconforming United</t>
  </si>
  <si>
    <t>Alpine Ski Club</t>
  </si>
  <si>
    <t>Judo</t>
  </si>
  <si>
    <t>Archery</t>
  </si>
  <si>
    <t>Badminton</t>
  </si>
  <si>
    <t>Baseball Club</t>
  </si>
  <si>
    <t>Bowling Club</t>
  </si>
  <si>
    <t>Boxing Club</t>
  </si>
  <si>
    <t>Climbing Club</t>
  </si>
  <si>
    <t>Crew Club Mens</t>
  </si>
  <si>
    <t>E Sports Club</t>
  </si>
  <si>
    <t>Cross Country and Track Club</t>
  </si>
  <si>
    <t>Cycling</t>
  </si>
  <si>
    <t>Swimming Club</t>
  </si>
  <si>
    <t>Equestrian Event</t>
  </si>
  <si>
    <t>Equestrian Hunter Jumper</t>
  </si>
  <si>
    <t>Equestrian Dressage</t>
  </si>
  <si>
    <t>Equestrian Western</t>
  </si>
  <si>
    <t>Field Hockey Club</t>
  </si>
  <si>
    <t>Fencing Club</t>
  </si>
  <si>
    <t>Ultimate Frisbee Mens</t>
  </si>
  <si>
    <t>Ultimate Frisbee Womens</t>
  </si>
  <si>
    <t>Gymnastics Club</t>
  </si>
  <si>
    <t>Ice Hockey</t>
  </si>
  <si>
    <t>Lacrosse Club Mens</t>
  </si>
  <si>
    <t>Lacrosse Club Womens</t>
  </si>
  <si>
    <t>Mens Rugby</t>
  </si>
  <si>
    <t>Mens Volleyball Club</t>
  </si>
  <si>
    <t>Mens Club Water Polo</t>
  </si>
  <si>
    <t>Racquetball</t>
  </si>
  <si>
    <t>Rugby Mens</t>
  </si>
  <si>
    <t>Soccer Club Mens</t>
  </si>
  <si>
    <t>Softball Club</t>
  </si>
  <si>
    <t>Table Tennis</t>
  </si>
  <si>
    <t>Tae Kwon Do Club</t>
  </si>
  <si>
    <t>Tennis Club</t>
  </si>
  <si>
    <t>Triathlon Club</t>
  </si>
  <si>
    <t>Volleyball Club Womens</t>
  </si>
  <si>
    <t>Water Ski Boat Club</t>
  </si>
  <si>
    <t>Womens Basketball Club</t>
  </si>
  <si>
    <t>Womens Crew Club</t>
  </si>
  <si>
    <t>Womens Rugby Club</t>
  </si>
  <si>
    <t>Womens Soccer Club</t>
  </si>
  <si>
    <t>Womens Volleyball Club</t>
  </si>
  <si>
    <t>Womens Water Polo Club</t>
  </si>
  <si>
    <t>Womens Bowling</t>
  </si>
  <si>
    <t>Womens Baseball</t>
  </si>
  <si>
    <t>Davis Karate Club</t>
  </si>
  <si>
    <t>4H Citizenship</t>
  </si>
  <si>
    <t>STEM Program</t>
  </si>
  <si>
    <t>Civic Engagement</t>
  </si>
  <si>
    <t>Healthy Living</t>
  </si>
  <si>
    <t>Leadership Development</t>
  </si>
  <si>
    <t>Positive Youth Development</t>
  </si>
  <si>
    <t>JEDI</t>
  </si>
  <si>
    <t>Workforce Development</t>
  </si>
  <si>
    <t>Volunteer Development</t>
  </si>
  <si>
    <t>VMO Council</t>
  </si>
  <si>
    <t>Online Content</t>
  </si>
  <si>
    <t>Publication Sales App</t>
  </si>
  <si>
    <t>Urban</t>
  </si>
  <si>
    <t>Publication Sales</t>
  </si>
  <si>
    <t>Educational Events</t>
  </si>
  <si>
    <t>CHERIMOYA</t>
  </si>
  <si>
    <t>Forestry</t>
  </si>
  <si>
    <t>Online Training</t>
  </si>
  <si>
    <t>Viticulture</t>
  </si>
  <si>
    <t>Home Economics</t>
  </si>
  <si>
    <t>Blueberries</t>
  </si>
  <si>
    <t>Grapes</t>
  </si>
  <si>
    <t>Citrus</t>
  </si>
  <si>
    <t>Rosenberg</t>
  </si>
  <si>
    <t>Membership Agreements</t>
  </si>
  <si>
    <t>Staff Assembly Council</t>
  </si>
  <si>
    <t>Professional Travel Grants</t>
  </si>
  <si>
    <t>Academic Distinguished Service Awards</t>
  </si>
  <si>
    <t>Professional Development</t>
  </si>
  <si>
    <t>COMMUNITY EDUCATION OUTREACH</t>
  </si>
  <si>
    <t>COMPOST</t>
  </si>
  <si>
    <t>DEER HUNT</t>
  </si>
  <si>
    <t>EDUCATION YOUTH PROGRAMS</t>
  </si>
  <si>
    <t>EDUCATION ADULT PROGRAMS</t>
  </si>
  <si>
    <t>EDUCATION COMMUNICATIONS</t>
  </si>
  <si>
    <t>EDUCATION DEMO GARDENSFIELDS</t>
  </si>
  <si>
    <t>FARM PRODUCE FOR SALE</t>
  </si>
  <si>
    <t>FARMS GROW PROGRAM</t>
  </si>
  <si>
    <t>FISHING CLUBS</t>
  </si>
  <si>
    <t>LAMBING SCHOOL</t>
  </si>
  <si>
    <t>PRUNING</t>
  </si>
  <si>
    <t>PUBLIC HIKES</t>
  </si>
  <si>
    <t>RUN AROUND THE FARM</t>
  </si>
  <si>
    <t>Shearing School</t>
  </si>
  <si>
    <t>SHEEP DOG PUBLIC EVENTS</t>
  </si>
  <si>
    <t>VOLUNTEER PROGRAM</t>
  </si>
  <si>
    <t>WEST COAST RODENT ACADEMY</t>
  </si>
  <si>
    <t>Stocker Cattle</t>
  </si>
  <si>
    <t>Non 4H Clubs</t>
  </si>
  <si>
    <t>ANIMAL SCIENCE MOU</t>
  </si>
  <si>
    <t>Animal Science</t>
  </si>
  <si>
    <t>Evaluation</t>
  </si>
  <si>
    <t>Incentive Recognition</t>
  </si>
  <si>
    <t>Military Program</t>
  </si>
  <si>
    <t>SET Program</t>
  </si>
  <si>
    <t>Program Administration</t>
  </si>
  <si>
    <t>Sectional Councils</t>
  </si>
  <si>
    <t>Statewide Program</t>
  </si>
  <si>
    <t>Thrive Education Program</t>
  </si>
  <si>
    <t>California State 4H Office</t>
  </si>
  <si>
    <t>Plant Sales</t>
  </si>
  <si>
    <t>Cell Tower</t>
  </si>
  <si>
    <t>REC Dorms</t>
  </si>
  <si>
    <t>REC Residence</t>
  </si>
  <si>
    <t>Current Credit Card Pilot</t>
  </si>
  <si>
    <t>PLANTS</t>
  </si>
  <si>
    <t>Fruits and Vegetables</t>
  </si>
  <si>
    <t>Student Farm Dining Services Sales</t>
  </si>
  <si>
    <t>Student Farm Ecological Garden Sales</t>
  </si>
  <si>
    <t>Student Farm Field Operations</t>
  </si>
  <si>
    <t>Student Farm Market Garden Sales</t>
  </si>
  <si>
    <t>Honey Wheel</t>
  </si>
  <si>
    <t>Olive Center Body Products</t>
  </si>
  <si>
    <t>Olive Center Oil Products</t>
  </si>
  <si>
    <t>Olive Center Other Products</t>
  </si>
  <si>
    <t>Queen Bees Workshop</t>
  </si>
  <si>
    <t>Master Beekeepers Course</t>
  </si>
  <si>
    <t>Superfund</t>
  </si>
  <si>
    <t>Barley</t>
  </si>
  <si>
    <t>Beans</t>
  </si>
  <si>
    <t>Cowpeas</t>
  </si>
  <si>
    <t>Fields</t>
  </si>
  <si>
    <t>Garbanzo</t>
  </si>
  <si>
    <t>Germination</t>
  </si>
  <si>
    <t>Grass</t>
  </si>
  <si>
    <t>Limas</t>
  </si>
  <si>
    <t>Oats</t>
  </si>
  <si>
    <t>Peas</t>
  </si>
  <si>
    <t>Triticale</t>
  </si>
  <si>
    <t>Wheat</t>
  </si>
  <si>
    <t>Future Varieties Block</t>
  </si>
  <si>
    <t>Chemicals</t>
  </si>
  <si>
    <t>Growing containers</t>
  </si>
  <si>
    <t>Electrical supplies</t>
  </si>
  <si>
    <t>Fertilizer</t>
  </si>
  <si>
    <t>Growing media</t>
  </si>
  <si>
    <t>Irrigation supplies</t>
  </si>
  <si>
    <t>Inventory</t>
  </si>
  <si>
    <t>Farming Equipment</t>
  </si>
  <si>
    <t>Beef</t>
  </si>
  <si>
    <t>Beef RIC</t>
  </si>
  <si>
    <t>Surgery Cole A</t>
  </si>
  <si>
    <t>Meat Lab</t>
  </si>
  <si>
    <t>Creamery</t>
  </si>
  <si>
    <t>Dairy</t>
  </si>
  <si>
    <t>Farming Operations</t>
  </si>
  <si>
    <t>Feed</t>
  </si>
  <si>
    <t>Waste Management</t>
  </si>
  <si>
    <t>SmartFarm</t>
  </si>
  <si>
    <t>Mechanic Shop</t>
  </si>
  <si>
    <t>Field Day</t>
  </si>
  <si>
    <t>Future Farmers of America Conferences</t>
  </si>
  <si>
    <t>Alfalfa</t>
  </si>
  <si>
    <t>UC Path Default</t>
  </si>
  <si>
    <t>UC Path Suspense</t>
  </si>
  <si>
    <t>UC Path Error</t>
  </si>
  <si>
    <t>Iner Entity</t>
  </si>
  <si>
    <t>3111</t>
  </si>
  <si>
    <t>3116</t>
  </si>
  <si>
    <t>Cal Aggie Alumni Association</t>
  </si>
  <si>
    <t>Inter Entity Default Value</t>
  </si>
  <si>
    <r>
      <t xml:space="preserve">Fill out each item </t>
    </r>
    <r>
      <rPr>
        <b/>
        <sz val="11"/>
        <color rgb="FFC00000"/>
        <rFont val="Calibri"/>
        <family val="2"/>
      </rPr>
      <t>highlighted in red</t>
    </r>
    <r>
      <rPr>
        <sz val="11"/>
        <color theme="1"/>
        <rFont val="Calibri"/>
        <family val="2"/>
        <scheme val="minor"/>
      </rPr>
      <t xml:space="preserve"> for the other campus required fields; refer to “Account Strings” tab for</t>
    </r>
  </si>
  <si>
    <t>EACH PREPARER CAN SUBMIT ONE SPREADSHEET A MONTH TO:</t>
  </si>
  <si>
    <t>FinancialControl@ucanr.edu</t>
  </si>
  <si>
    <t>Loc (3)</t>
  </si>
  <si>
    <t>Entity (4-N)</t>
  </si>
  <si>
    <t>Fund (5-AN)</t>
  </si>
  <si>
    <t>Department (7-AN)</t>
  </si>
  <si>
    <t>Account (6-N)</t>
  </si>
  <si>
    <t>Purpose (2-N)</t>
  </si>
  <si>
    <t>Program (3-N)</t>
  </si>
  <si>
    <t>Project (10-AN)</t>
  </si>
  <si>
    <t>Activity (6-N)</t>
  </si>
  <si>
    <t>Inter Entity (4-N)</t>
  </si>
  <si>
    <t>XXXXXX</t>
  </si>
  <si>
    <t>Updated by Agron Kllogjri 01.18.2024</t>
  </si>
  <si>
    <t>UC ANR Campus Contact Person</t>
  </si>
  <si>
    <t>UC ANR Campus Contact Phone Number</t>
  </si>
  <si>
    <t>UC ANR Campus Contact Email Address</t>
  </si>
  <si>
    <t>UC ANR</t>
  </si>
  <si>
    <t xml:space="preserve">First Name: </t>
  </si>
  <si>
    <t xml:space="preserve">Middle Name: </t>
  </si>
  <si>
    <t xml:space="preserve">Last Name: </t>
  </si>
  <si>
    <t xml:space="preserve">Phone Number: </t>
  </si>
  <si>
    <t xml:space="preserve">Email Address: </t>
  </si>
  <si>
    <t xml:space="preserve">Choose Your Org: </t>
  </si>
  <si>
    <t>Applicable Period:</t>
  </si>
  <si>
    <r>
      <t xml:space="preserve">• Please use </t>
    </r>
    <r>
      <rPr>
        <b/>
        <sz val="11"/>
        <color indexed="8"/>
        <rFont val="Calibri"/>
        <family val="2"/>
      </rPr>
      <t>CAPITAL LETTERS.</t>
    </r>
    <r>
      <rPr>
        <sz val="11"/>
        <color theme="1"/>
        <rFont val="Calibri"/>
        <family val="2"/>
        <scheme val="minor"/>
      </rPr>
      <t xml:space="preserve"> </t>
    </r>
  </si>
  <si>
    <t>Red indicates a required field</t>
  </si>
  <si>
    <r>
      <t xml:space="preserve">• Each preparer can email </t>
    </r>
    <r>
      <rPr>
        <b/>
        <sz val="11"/>
        <rFont val="Calibri"/>
        <family val="2"/>
      </rPr>
      <t>complete</t>
    </r>
    <r>
      <rPr>
        <b/>
        <sz val="11"/>
        <color theme="1"/>
        <rFont val="Calibri"/>
        <family val="2"/>
      </rPr>
      <t xml:space="preserve">d Excel form to </t>
    </r>
    <r>
      <rPr>
        <b/>
        <sz val="11"/>
        <color indexed="10"/>
        <rFont val="Calibri"/>
        <family val="2"/>
      </rPr>
      <t>Fina</t>
    </r>
    <r>
      <rPr>
        <b/>
        <u/>
        <sz val="11"/>
        <color indexed="10"/>
        <rFont val="Calibri"/>
        <family val="2"/>
      </rPr>
      <t>ncialControls@ucanr.edu</t>
    </r>
    <r>
      <rPr>
        <b/>
        <sz val="11"/>
        <color theme="1"/>
        <rFont val="Calibri"/>
        <family val="2"/>
      </rPr>
      <t>.</t>
    </r>
  </si>
  <si>
    <t>• Accounting will post the IOC to the ledger but all backup should be sent directly to the other UC department.</t>
  </si>
  <si>
    <r>
      <t>Please Note</t>
    </r>
    <r>
      <rPr>
        <b/>
        <sz val="11"/>
        <color rgb="FFC00000"/>
        <rFont val="Calibri"/>
        <family val="2"/>
        <scheme val="minor"/>
      </rPr>
      <t>:</t>
    </r>
  </si>
  <si>
    <t>contact their Central Accounting Department</t>
  </si>
  <si>
    <r>
      <t xml:space="preserve">• If IOC is a refund, type </t>
    </r>
    <r>
      <rPr>
        <b/>
        <sz val="11"/>
        <color indexed="8"/>
        <rFont val="Calibri"/>
        <family val="2"/>
      </rPr>
      <t>"REFUND"</t>
    </r>
    <r>
      <rPr>
        <sz val="11"/>
        <color theme="1"/>
        <rFont val="Calibri"/>
        <family val="2"/>
        <scheme val="minor"/>
      </rPr>
      <t xml:space="preserve"> in your description.</t>
    </r>
  </si>
  <si>
    <t>• Provide document number that shows original credit.</t>
  </si>
  <si>
    <t>• The same chart string must be used as original credit.</t>
  </si>
  <si>
    <r>
      <t xml:space="preserve">• If IOC is a request for reimbursement, type </t>
    </r>
    <r>
      <rPr>
        <b/>
        <sz val="11"/>
        <color indexed="8"/>
        <rFont val="Calibri"/>
        <family val="2"/>
      </rPr>
      <t>"REIMB"</t>
    </r>
    <r>
      <rPr>
        <sz val="11"/>
        <color theme="1"/>
        <rFont val="Calibri"/>
        <family val="2"/>
        <scheme val="minor"/>
      </rPr>
      <t xml:space="preserve"> in your description.</t>
    </r>
  </si>
  <si>
    <t>• Provide document number that shows original expense.</t>
  </si>
  <si>
    <t>• The same chart string must be used as original expense.</t>
  </si>
  <si>
    <t>• Recharge another UC campus for goods/services provided</t>
  </si>
  <si>
    <t>• Refund another UC campus for goods/services overcharged</t>
  </si>
  <si>
    <t>• Request reimbursement from another UC campus for expenses posted to the ledger</t>
  </si>
  <si>
    <t>• Send payment to another UC campus</t>
  </si>
  <si>
    <t>• Send funds to another UC campus for future use</t>
  </si>
  <si>
    <t>• Transfer payroll expenses to another campus</t>
  </si>
  <si>
    <t>If you have questions about these procedures, please contact ANR Accounting &amp; Financial Reporting.</t>
  </si>
  <si>
    <t>IOC input form has a drop down list of choices by code; IOC example has a drop down list of choices by code and description. The data validation for this is taken from latest production files.</t>
  </si>
  <si>
    <t>Obtain the IOC form</t>
  </si>
  <si>
    <t>Download the new IOC form from the ANR Aggie Enterprise or Accounting &amp; Financial Reporting website.</t>
  </si>
  <si>
    <t>Fill out yellow highlighted sections only.</t>
  </si>
  <si>
    <r>
      <t xml:space="preserve">• Enter your </t>
    </r>
    <r>
      <rPr>
        <b/>
        <sz val="11"/>
        <color theme="1"/>
        <rFont val="Calibri"/>
        <family val="2"/>
      </rPr>
      <t>FULL</t>
    </r>
    <r>
      <rPr>
        <sz val="11"/>
        <color theme="1"/>
        <rFont val="Calibri"/>
        <family val="2"/>
        <scheme val="minor"/>
      </rPr>
      <t xml:space="preserve"> First Name, Middle Name and Last Name in </t>
    </r>
    <r>
      <rPr>
        <b/>
        <sz val="11"/>
        <color indexed="8"/>
        <rFont val="Calibri"/>
        <family val="2"/>
      </rPr>
      <t>CAPITAL</t>
    </r>
    <r>
      <rPr>
        <sz val="11"/>
        <color theme="1"/>
        <rFont val="Calibri"/>
        <family val="2"/>
        <scheme val="minor"/>
      </rPr>
      <t xml:space="preserve"> letters. If you don't have a Middle Name, </t>
    </r>
  </si>
  <si>
    <t>input the number 00.</t>
  </si>
  <si>
    <r>
      <t xml:space="preserve">• Enter your phone number. </t>
    </r>
    <r>
      <rPr>
        <b/>
        <sz val="11"/>
        <color theme="1"/>
        <rFont val="Calibri"/>
        <family val="2"/>
        <scheme val="minor"/>
      </rPr>
      <t>I</t>
    </r>
    <r>
      <rPr>
        <b/>
        <sz val="11"/>
        <color indexed="8"/>
        <rFont val="Calibri"/>
        <family val="2"/>
      </rPr>
      <t>nput numbers including area code, but no parentheses or hyphens</t>
    </r>
    <r>
      <rPr>
        <sz val="11"/>
        <color indexed="8"/>
        <rFont val="Calibri"/>
        <family val="2"/>
      </rPr>
      <t xml:space="preserve">; it's already </t>
    </r>
    <r>
      <rPr>
        <sz val="11"/>
        <color theme="1"/>
        <rFont val="Calibri"/>
        <family val="2"/>
        <scheme val="minor"/>
      </rPr>
      <t>formatted as a phone number.</t>
    </r>
  </si>
  <si>
    <t>• Enter your e-mail address.</t>
  </si>
  <si>
    <t>• Choose your highest Org from the list.</t>
  </si>
  <si>
    <t>Select campus</t>
  </si>
  <si>
    <t>Enter the UC ANR accounting information</t>
  </si>
  <si>
    <t>• Choose the appropriate Entity from the list.</t>
  </si>
  <si>
    <t>• Enter Fund.</t>
  </si>
  <si>
    <t>• Enter your Department Code.</t>
  </si>
  <si>
    <t>• Enter Natural Account.</t>
  </si>
  <si>
    <t>• Enter Purpose Code. Enter 00 for none.</t>
  </si>
  <si>
    <t>• Enter Program. Enter 000 for none.</t>
  </si>
  <si>
    <t>• Enter Project Code. Enter 0000000000 for none.</t>
  </si>
  <si>
    <t>• Enter Activity Code. Enter 000000 for none.</t>
  </si>
  <si>
    <t>• Enter Inter Entity Code. Enter 0000 for none.</t>
  </si>
  <si>
    <t xml:space="preserve">• Future 1 &amp; 2 are default. Do not need to enter. </t>
  </si>
  <si>
    <t>Enter your line description</t>
  </si>
  <si>
    <r>
      <t>Enter a description. If the IOC is a refund or a reimbursement, make sure you include “</t>
    </r>
    <r>
      <rPr>
        <sz val="11"/>
        <color rgb="FFC00000"/>
        <rFont val="Calibri"/>
        <family val="2"/>
        <scheme val="minor"/>
      </rPr>
      <t>REFUND</t>
    </r>
    <r>
      <rPr>
        <sz val="11"/>
        <color theme="1"/>
        <rFont val="Calibri"/>
        <family val="2"/>
        <scheme val="minor"/>
      </rPr>
      <t>” or “</t>
    </r>
    <r>
      <rPr>
        <sz val="11"/>
        <color rgb="FFC00000"/>
        <rFont val="Calibri"/>
        <family val="2"/>
        <scheme val="minor"/>
      </rPr>
      <t>REIMB</t>
    </r>
    <r>
      <rPr>
        <sz val="11"/>
        <color theme="1"/>
        <rFont val="Calibri"/>
        <family val="2"/>
        <scheme val="minor"/>
      </rPr>
      <t>” in the Description field.</t>
    </r>
  </si>
  <si>
    <t>Enter the amount without separators (numbers are already formatted). A credit will post to the UCD account unless "REFUND" is included in the description.</t>
  </si>
  <si>
    <t xml:space="preserve">Enter debit or credit </t>
  </si>
  <si>
    <t>Prior document number</t>
  </si>
  <si>
    <t xml:space="preserve">This field needs to be filled out if your IOC is a refund to the another UC campus or a reimbursement to us from another UC campus. </t>
  </si>
  <si>
    <r>
      <rPr>
        <b/>
        <sz val="11"/>
        <color indexed="8"/>
        <rFont val="Calibri"/>
        <family val="2"/>
      </rPr>
      <t>Note:</t>
    </r>
    <r>
      <rPr>
        <sz val="11"/>
        <color theme="1"/>
        <rFont val="Calibri"/>
        <family val="2"/>
        <scheme val="minor"/>
      </rPr>
      <t xml:space="preserve"> </t>
    </r>
    <r>
      <rPr>
        <b/>
        <sz val="11"/>
        <color rgb="FFC00000"/>
        <rFont val="Calibri"/>
        <family val="2"/>
      </rPr>
      <t>If you don’t provide this information, your IOC will not be processed.</t>
    </r>
  </si>
  <si>
    <t>Other UC campus contact person</t>
  </si>
  <si>
    <t>Provide the full name of your other campus contact person. The contact person should be the person who provides you the Accounting String for his or her campus.</t>
  </si>
  <si>
    <t>Other UC campus contact phone number</t>
  </si>
  <si>
    <t xml:space="preserve">Provide the phone number with area code of your other campus contact person. Input numbers including area code, </t>
  </si>
  <si>
    <r>
      <t>but</t>
    </r>
    <r>
      <rPr>
        <b/>
        <sz val="11"/>
        <color theme="1"/>
        <rFont val="Calibri"/>
        <family val="2"/>
        <scheme val="minor"/>
      </rPr>
      <t xml:space="preserve"> no parentheses or hyphens</t>
    </r>
    <r>
      <rPr>
        <sz val="11"/>
        <color theme="1"/>
        <rFont val="Calibri"/>
        <family val="2"/>
        <scheme val="minor"/>
      </rPr>
      <t>; it's already formatted as a phone number format.</t>
    </r>
  </si>
  <si>
    <t>Other UC campus contact email address</t>
  </si>
  <si>
    <t xml:space="preserve">Other UC campus chart string </t>
  </si>
  <si>
    <t>Provide the email address of your other campus contact person.</t>
  </si>
  <si>
    <t>guidance. Some exceptions apply and are indicated with asterisks. To obtain all needed information visit</t>
  </si>
  <si>
    <t>This field is optional; use it for any information you think is critical for the other campus to respond to the IOC.</t>
  </si>
  <si>
    <t>Save for submission</t>
  </si>
  <si>
    <t xml:space="preserve">Save in Excel format for Accounting &amp; Financial Services to process. </t>
  </si>
  <si>
    <t>Submit the IOC form</t>
  </si>
  <si>
    <t>This is to prevent duplicating document numbers. Deadlines are listed on the "Process Overview" tab.</t>
  </si>
  <si>
    <r>
      <t>MAC users, p</t>
    </r>
    <r>
      <rPr>
        <sz val="11"/>
        <rFont val="Calibri"/>
        <family val="2"/>
      </rPr>
      <t>lease save the file as an XLSX version before submitting it to FinancialControl@ucanr.edu.</t>
    </r>
  </si>
  <si>
    <t xml:space="preserve">The link for data validation is C:\Users\akllogjr\Box\Aggie Enterprise - UCANR Team (shared)\Common Chart of Accounts\CoA Baseline Value Sets and Crosswalk\Production - COA Mapping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</si>
</sst>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409]mmm\-yy;@"/>
    <numFmt numFmtId="165" formatCode="[&lt;=9999999]###\-####;\(###\)\ ###\-####"/>
    <numFmt numFmtId="166" formatCode="mm/dd/yy;@"/>
  </numFmts>
  <fonts count="66">
    <font>
      <sz val="11"/>
      <color theme="1"/>
      <name val="Calibri"/>
      <family val="2"/>
      <scheme val="minor"/>
    </font>
    <font>
      <b/>
      <u/>
      <sz val="10"/>
      <name val="Arial"/>
      <family val="2"/>
    </font>
    <font>
      <sz val="10"/>
      <name val="Geneva"/>
    </font>
    <font>
      <sz val="10"/>
      <name val="Arial"/>
      <family val="2"/>
    </font>
    <font>
      <b/>
      <u/>
      <sz val="11"/>
      <color indexed="10"/>
      <name val="Calibri"/>
      <family val="2"/>
    </font>
    <font>
      <sz val="10"/>
      <name val="Arial"/>
      <family val="2"/>
    </font>
    <font>
      <b/>
      <sz val="10"/>
      <name val="Arial"/>
      <family val="2"/>
    </font>
    <font>
      <b/>
      <i/>
      <sz val="10"/>
      <name val="Arial"/>
      <family val="2"/>
    </font>
    <font>
      <sz val="14"/>
      <name val="Arial"/>
      <family val="2"/>
    </font>
    <font>
      <sz val="8"/>
      <name val="Arial"/>
      <family val="2"/>
    </font>
    <font>
      <b/>
      <sz val="26"/>
      <name val="Arial"/>
      <family val="2"/>
    </font>
    <font>
      <b/>
      <sz val="18"/>
      <name val="Arial"/>
      <family val="2"/>
    </font>
    <font>
      <u/>
      <sz val="11"/>
      <name val="Arial"/>
      <family val="2"/>
    </font>
    <font>
      <u/>
      <sz val="14"/>
      <name val="Arial"/>
      <family val="2"/>
    </font>
    <font>
      <sz val="11"/>
      <name val="Arial"/>
      <family val="2"/>
    </font>
    <font>
      <b/>
      <sz val="14"/>
      <name val="Arial"/>
      <family val="2"/>
    </font>
    <font>
      <sz val="8"/>
      <name val="Times New Roman"/>
      <family val="1"/>
    </font>
    <font>
      <sz val="10"/>
      <name val="Times New Roman"/>
      <family val="1"/>
    </font>
    <font>
      <sz val="9"/>
      <name val="Times New Roman"/>
      <family val="1"/>
    </font>
    <font>
      <sz val="12"/>
      <name val="Times New Roman"/>
      <family val="1"/>
    </font>
    <font>
      <sz val="11"/>
      <name val="Times New Roman"/>
      <family val="1"/>
    </font>
    <font>
      <sz val="14"/>
      <name val="Times New Roman"/>
      <family val="1"/>
    </font>
    <font>
      <b/>
      <sz val="12"/>
      <name val="Arial"/>
      <family val="2"/>
    </font>
    <font>
      <b/>
      <sz val="10"/>
      <name val="Times New Roman"/>
      <family val="1"/>
    </font>
    <font>
      <sz val="12"/>
      <name val="Arial"/>
      <family val="2"/>
    </font>
    <font>
      <b/>
      <sz val="11"/>
      <name val="Calibri"/>
      <family val="2"/>
    </font>
    <font>
      <b/>
      <sz val="12"/>
      <name val="Arial Narrow"/>
      <family val="2"/>
    </font>
    <font>
      <sz val="12"/>
      <name val="Arial Narrow"/>
      <family val="2"/>
    </font>
    <font>
      <sz val="11"/>
      <color theme="1"/>
      <name val="Calibri"/>
      <family val="2"/>
      <scheme val="minor"/>
    </font>
    <font>
      <u/>
      <sz val="11"/>
      <color theme="10"/>
      <name val="Calibri"/>
      <family val="2"/>
      <scheme val="minor"/>
    </font>
    <font>
      <b/>
      <sz val="11"/>
      <color theme="1"/>
      <name val="Calibri"/>
      <family val="2"/>
      <scheme val="minor"/>
    </font>
    <font>
      <sz val="11"/>
      <color rgb="FFFF0000"/>
      <name val="Calibri"/>
      <family val="2"/>
      <scheme val="minor"/>
    </font>
    <font>
      <b/>
      <u/>
      <sz val="11"/>
      <color rgb="FFFF0000"/>
      <name val="Calibri"/>
      <family val="2"/>
      <scheme val="minor"/>
    </font>
    <font>
      <b/>
      <u/>
      <sz val="10"/>
      <color rgb="FFFF0000"/>
      <name val="Arial"/>
      <family val="2"/>
    </font>
    <font>
      <b/>
      <sz val="12"/>
      <color theme="1"/>
      <name val="Calibri"/>
      <family val="2"/>
      <scheme val="minor"/>
    </font>
    <font>
      <b/>
      <u/>
      <sz val="11"/>
      <color theme="1"/>
      <name val="Calibri"/>
      <family val="2"/>
      <scheme val="minor"/>
    </font>
    <font>
      <sz val="10"/>
      <color rgb="FFFF0000"/>
      <name val="Arial"/>
      <family val="2"/>
    </font>
    <font>
      <b/>
      <u/>
      <sz val="20"/>
      <color theme="1"/>
      <name val="Calibri"/>
      <family val="2"/>
      <scheme val="minor"/>
    </font>
    <font>
      <b/>
      <u val="singleAccounting"/>
      <sz val="11"/>
      <color theme="1"/>
      <name val="Calibri"/>
      <family val="2"/>
      <scheme val="minor"/>
    </font>
    <font>
      <u val="singleAccounting"/>
      <sz val="11"/>
      <color theme="1"/>
      <name val="Calibri"/>
      <family val="2"/>
      <scheme val="minor"/>
    </font>
    <font>
      <b/>
      <sz val="11"/>
      <name val="Calibri"/>
      <family val="2"/>
      <scheme val="minor"/>
    </font>
    <font>
      <b/>
      <sz val="11"/>
      <color rgb="FFFF0000"/>
      <name val="Calibri"/>
      <family val="2"/>
      <scheme val="minor"/>
    </font>
    <font>
      <sz val="11"/>
      <color rgb="FF000000"/>
      <name val="Calibri"/>
      <family val="2"/>
      <scheme val="minor"/>
    </font>
    <font>
      <b/>
      <sz val="12"/>
      <color theme="1"/>
      <name val="Arial Narrow"/>
      <family val="2"/>
    </font>
    <font>
      <b/>
      <u val="singleAccounting"/>
      <sz val="10"/>
      <color rgb="FFFF0000"/>
      <name val="Arial"/>
      <family val="2"/>
    </font>
    <font>
      <b/>
      <u/>
      <sz val="11"/>
      <color theme="10"/>
      <name val="Calibri"/>
      <family val="2"/>
      <scheme val="minor"/>
    </font>
    <font>
      <sz val="11"/>
      <name val="Calibri"/>
      <family val="2"/>
      <scheme val="minor"/>
    </font>
    <font>
      <b/>
      <sz val="11"/>
      <color rgb="FFFF0000"/>
      <name val="Calibri"/>
      <family val="2"/>
    </font>
    <font>
      <b/>
      <u/>
      <sz val="18"/>
      <color theme="1"/>
      <name val="Calibri"/>
      <family val="2"/>
      <scheme val="minor"/>
    </font>
    <font>
      <sz val="11"/>
      <name val="Calibri"/>
      <family val="2"/>
    </font>
    <font>
      <b/>
      <sz val="18"/>
      <color theme="1"/>
      <name val="Times New Roman"/>
      <family val="1"/>
    </font>
    <font>
      <sz val="12"/>
      <color theme="1"/>
      <name val="Tahoma"/>
      <family val="2"/>
    </font>
    <font>
      <sz val="11"/>
      <color rgb="FFC00000"/>
      <name val="Calibri"/>
      <family val="2"/>
      <scheme val="minor"/>
    </font>
    <font>
      <b/>
      <sz val="11"/>
      <color rgb="FFC00000"/>
      <name val="Calibri"/>
      <family val="2"/>
    </font>
    <font>
      <b/>
      <u/>
      <sz val="11"/>
      <color rgb="FFC00000"/>
      <name val="Calibri"/>
      <family val="2"/>
      <scheme val="minor"/>
    </font>
    <font>
      <sz val="11"/>
      <color theme="0"/>
      <name val="Calibri"/>
      <family val="2"/>
      <scheme val="minor"/>
    </font>
    <font>
      <sz val="11"/>
      <color rgb="FF000000"/>
      <name val="Calibri"/>
      <family val="2"/>
    </font>
    <font>
      <b/>
      <sz val="10"/>
      <name val="Tahoma"/>
      <family val="2"/>
    </font>
    <font>
      <sz val="10"/>
      <name val="Tahoma"/>
      <family val="2"/>
    </font>
    <font>
      <b/>
      <sz val="11"/>
      <color theme="4"/>
      <name val="Calibri"/>
      <family val="2"/>
      <scheme val="minor"/>
    </font>
    <font>
      <b/>
      <sz val="11"/>
      <color indexed="8"/>
      <name val="Calibri"/>
      <family val="2"/>
    </font>
    <font>
      <b/>
      <sz val="11"/>
      <color theme="1"/>
      <name val="Calibri"/>
      <family val="2"/>
    </font>
    <font>
      <b/>
      <sz val="11"/>
      <color indexed="10"/>
      <name val="Calibri"/>
      <family val="2"/>
    </font>
    <font>
      <b/>
      <sz val="11"/>
      <color rgb="FFC00000"/>
      <name val="Calibri"/>
      <family val="2"/>
      <scheme val="minor"/>
    </font>
    <font>
      <b/>
      <sz val="11"/>
      <color theme="10"/>
      <name val="Calibri"/>
      <family val="2"/>
      <scheme val="minor"/>
    </font>
    <font>
      <sz val="11"/>
      <color indexed="8"/>
      <name val="Calibri"/>
      <family val="2"/>
    </font>
  </fonts>
  <fills count="14">
    <fill>
      <patternFill patternType="none"/>
    </fill>
    <fill>
      <patternFill patternType="gray125"/>
    </fill>
    <fill>
      <patternFill patternType="solid">
        <fgColor indexed="27"/>
        <bgColor indexed="64"/>
      </patternFill>
    </fill>
    <fill>
      <patternFill patternType="solid">
        <fgColor rgb="FFFFFFCC"/>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CC"/>
        <bgColor rgb="FF000000"/>
      </patternFill>
    </fill>
    <fill>
      <patternFill patternType="solid">
        <fgColor indexed="4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bgColor rgb="FF000000"/>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17">
    <xf numFmtId="0" fontId="0" fillId="0" borderId="0"/>
    <xf numFmtId="43" fontId="3" fillId="0" borderId="0" applyFont="0" applyFill="0" applyBorder="0" applyAlignment="0" applyProtection="0"/>
    <xf numFmtId="44" fontId="3" fillId="0" borderId="0" applyFont="0" applyFill="0" applyBorder="0" applyAlignment="0" applyProtection="0"/>
    <xf numFmtId="0" fontId="29" fillId="0" borderId="0" applyNumberFormat="0" applyFill="0" applyBorder="0" applyAlignment="0" applyProtection="0"/>
    <xf numFmtId="0" fontId="3" fillId="0" borderId="0"/>
    <xf numFmtId="0" fontId="28" fillId="0" borderId="0"/>
    <xf numFmtId="0" fontId="5"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43" fontId="28" fillId="0" borderId="0" applyFont="0" applyFill="0" applyBorder="0" applyAlignment="0" applyProtection="0"/>
    <xf numFmtId="0" fontId="28" fillId="0" borderId="0"/>
    <xf numFmtId="0" fontId="57" fillId="8" borderId="44"/>
  </cellStyleXfs>
  <cellXfs count="315">
    <xf numFmtId="0" fontId="0" fillId="0" borderId="0" xfId="0"/>
    <xf numFmtId="49" fontId="0" fillId="3" borderId="1" xfId="0" quotePrefix="1" applyNumberFormat="1" applyFill="1" applyBorder="1" applyAlignment="1" applyProtection="1">
      <alignment horizontal="center" vertical="center" wrapText="1"/>
      <protection locked="0"/>
    </xf>
    <xf numFmtId="49" fontId="0" fillId="3" borderId="2" xfId="0" quotePrefix="1" applyNumberFormat="1" applyFill="1" applyBorder="1" applyAlignment="1" applyProtection="1">
      <alignment horizontal="center" vertical="center" wrapText="1"/>
      <protection locked="0"/>
    </xf>
    <xf numFmtId="164" fontId="0" fillId="3" borderId="3" xfId="0" applyNumberFormat="1" applyFill="1" applyBorder="1" applyAlignment="1" applyProtection="1">
      <alignment horizontal="center" vertical="center" wrapText="1"/>
      <protection locked="0"/>
    </xf>
    <xf numFmtId="49" fontId="0" fillId="3" borderId="1" xfId="0" applyNumberFormat="1" applyFill="1" applyBorder="1" applyAlignment="1" applyProtection="1">
      <alignment horizontal="center" vertical="center" wrapText="1"/>
      <protection locked="0"/>
    </xf>
    <xf numFmtId="49" fontId="0" fillId="3" borderId="2" xfId="0" applyNumberFormat="1" applyFill="1" applyBorder="1" applyAlignment="1" applyProtection="1">
      <alignment horizontal="center" vertical="center" wrapText="1"/>
      <protection locked="0"/>
    </xf>
    <xf numFmtId="165" fontId="0" fillId="3" borderId="1" xfId="0" quotePrefix="1" applyNumberFormat="1" applyFill="1" applyBorder="1" applyAlignment="1" applyProtection="1">
      <alignment horizontal="center" vertical="center" wrapText="1"/>
      <protection locked="0"/>
    </xf>
    <xf numFmtId="165" fontId="0" fillId="3" borderId="2" xfId="0" quotePrefix="1" applyNumberFormat="1" applyFill="1" applyBorder="1" applyAlignment="1" applyProtection="1">
      <alignment horizontal="center" vertical="center" wrapText="1"/>
      <protection locked="0"/>
    </xf>
    <xf numFmtId="49" fontId="28" fillId="3" borderId="1" xfId="5" quotePrefix="1" applyNumberFormat="1" applyFill="1" applyBorder="1" applyAlignment="1" applyProtection="1">
      <alignment horizontal="center" vertical="center" wrapText="1"/>
      <protection locked="0"/>
    </xf>
    <xf numFmtId="0" fontId="0" fillId="3" borderId="1" xfId="0" quotePrefix="1" applyFill="1" applyBorder="1" applyAlignment="1" applyProtection="1">
      <alignment horizontal="center" vertical="center" wrapText="1"/>
      <protection locked="0"/>
    </xf>
    <xf numFmtId="0" fontId="0" fillId="3" borderId="2" xfId="0" quotePrefix="1" applyFill="1" applyBorder="1" applyAlignment="1" applyProtection="1">
      <alignment horizontal="center" vertical="center" wrapText="1"/>
      <protection locked="0"/>
    </xf>
    <xf numFmtId="0" fontId="29" fillId="3" borderId="1" xfId="3" quotePrefix="1" applyNumberFormat="1" applyFill="1" applyBorder="1" applyAlignment="1" applyProtection="1">
      <alignment horizontal="center" vertical="center" wrapText="1"/>
      <protection locked="0"/>
    </xf>
    <xf numFmtId="0" fontId="0" fillId="0" borderId="0" xfId="0" applyAlignment="1">
      <alignment horizontal="center" vertical="center"/>
    </xf>
    <xf numFmtId="0" fontId="0" fillId="0" borderId="0" xfId="0" quotePrefix="1" applyAlignment="1">
      <alignment horizontal="center" vertical="center"/>
    </xf>
    <xf numFmtId="49" fontId="0" fillId="0" borderId="0" xfId="0" applyNumberFormat="1" applyAlignment="1">
      <alignment horizontal="center" vertical="center"/>
    </xf>
    <xf numFmtId="39" fontId="0" fillId="0" borderId="0" xfId="0" applyNumberFormat="1" applyAlignment="1">
      <alignment horizontal="center" vertical="center"/>
    </xf>
    <xf numFmtId="165"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horizontal="righ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left" vertical="center"/>
    </xf>
    <xf numFmtId="0" fontId="0" fillId="0" borderId="0" xfId="0" applyAlignment="1">
      <alignment horizontal="center" vertical="center" wrapText="1"/>
    </xf>
    <xf numFmtId="49" fontId="33" fillId="2" borderId="7"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33" fillId="2" borderId="8" xfId="0" applyNumberFormat="1" applyFont="1" applyFill="1" applyBorder="1" applyAlignment="1">
      <alignment horizontal="center" vertical="center" wrapText="1"/>
    </xf>
    <xf numFmtId="1" fontId="1" fillId="2" borderId="8"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1" fontId="33" fillId="2" borderId="8" xfId="0" applyNumberFormat="1" applyFont="1" applyFill="1" applyBorder="1" applyAlignment="1">
      <alignment horizontal="center" vertical="center" wrapText="1"/>
    </xf>
    <xf numFmtId="165" fontId="1" fillId="2" borderId="8" xfId="0" applyNumberFormat="1" applyFont="1" applyFill="1" applyBorder="1" applyAlignment="1">
      <alignment horizontal="center" vertical="center" wrapText="1"/>
    </xf>
    <xf numFmtId="0" fontId="33" fillId="2" borderId="8" xfId="0" applyFont="1" applyFill="1" applyBorder="1" applyAlignment="1">
      <alignment horizontal="center" vertical="center" wrapText="1"/>
    </xf>
    <xf numFmtId="165" fontId="33" fillId="2" borderId="8" xfId="0" applyNumberFormat="1" applyFont="1" applyFill="1" applyBorder="1" applyAlignment="1">
      <alignment horizontal="center" vertical="center" wrapText="1"/>
    </xf>
    <xf numFmtId="0" fontId="0" fillId="0" borderId="0" xfId="0" quotePrefix="1" applyAlignment="1">
      <alignment horizontal="center" vertical="center" wrapText="1"/>
    </xf>
    <xf numFmtId="164" fontId="0" fillId="0" borderId="9" xfId="0" applyNumberFormat="1" applyBorder="1" applyAlignment="1">
      <alignment horizontal="center" vertical="center" wrapText="1"/>
    </xf>
    <xf numFmtId="164" fontId="0" fillId="0" borderId="10" xfId="0" applyNumberFormat="1" applyBorder="1" applyAlignment="1">
      <alignment horizontal="center" vertical="center" wrapText="1"/>
    </xf>
    <xf numFmtId="0" fontId="0" fillId="0" borderId="10" xfId="0" applyBorder="1" applyAlignment="1">
      <alignment horizontal="center" vertical="center" wrapText="1"/>
    </xf>
    <xf numFmtId="0" fontId="0" fillId="0" borderId="10" xfId="0" quotePrefix="1" applyBorder="1" applyAlignment="1">
      <alignment horizontal="center" vertical="center" wrapText="1"/>
    </xf>
    <xf numFmtId="165" fontId="0" fillId="0" borderId="10" xfId="0" quotePrefix="1"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165" fontId="0" fillId="0" borderId="1" xfId="0" quotePrefix="1" applyNumberFormat="1" applyBorder="1" applyAlignment="1">
      <alignment horizontal="center" vertical="center" wrapText="1"/>
    </xf>
    <xf numFmtId="49" fontId="0" fillId="0" borderId="1" xfId="0" quotePrefix="1" applyNumberFormat="1" applyBorder="1" applyAlignment="1">
      <alignment horizontal="center" vertical="center" wrapText="1"/>
    </xf>
    <xf numFmtId="164"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0" fillId="0" borderId="2" xfId="0" quotePrefix="1" applyBorder="1" applyAlignment="1">
      <alignment horizontal="center" vertical="center" wrapText="1"/>
    </xf>
    <xf numFmtId="49" fontId="0" fillId="0" borderId="2" xfId="0" quotePrefix="1" applyNumberFormat="1" applyBorder="1" applyAlignment="1">
      <alignment horizontal="center" vertical="center" wrapText="1"/>
    </xf>
    <xf numFmtId="165" fontId="0" fillId="0" borderId="2" xfId="0" quotePrefix="1" applyNumberFormat="1" applyBorder="1" applyAlignment="1">
      <alignment horizontal="center" vertical="center" wrapText="1"/>
    </xf>
    <xf numFmtId="0" fontId="0" fillId="0" borderId="0" xfId="0" applyAlignment="1">
      <alignment horizontal="left" vertical="center"/>
    </xf>
    <xf numFmtId="0" fontId="31" fillId="0" borderId="0" xfId="0" applyFont="1" applyAlignment="1">
      <alignment horizontal="right" vertical="center"/>
    </xf>
    <xf numFmtId="0" fontId="0" fillId="0" borderId="13" xfId="0" quotePrefix="1" applyBorder="1" applyAlignment="1">
      <alignment horizontal="center" vertical="center" wrapText="1"/>
    </xf>
    <xf numFmtId="49" fontId="0" fillId="3" borderId="14" xfId="0" quotePrefix="1" applyNumberFormat="1" applyFill="1" applyBorder="1" applyAlignment="1" applyProtection="1">
      <alignment horizontal="center" vertical="center" wrapText="1"/>
      <protection locked="0"/>
    </xf>
    <xf numFmtId="49" fontId="0" fillId="3" borderId="15" xfId="0" quotePrefix="1" applyNumberFormat="1" applyFill="1" applyBorder="1" applyAlignment="1" applyProtection="1">
      <alignment horizontal="center" vertical="center" wrapText="1"/>
      <protection locked="0"/>
    </xf>
    <xf numFmtId="1" fontId="1" fillId="2" borderId="18" xfId="0" applyNumberFormat="1" applyFont="1" applyFill="1" applyBorder="1" applyAlignment="1">
      <alignment horizontal="center" vertical="center" wrapText="1"/>
    </xf>
    <xf numFmtId="0" fontId="34" fillId="0" borderId="0" xfId="0" applyFont="1" applyAlignment="1">
      <alignment horizontal="left" vertical="center"/>
    </xf>
    <xf numFmtId="39" fontId="0" fillId="0" borderId="20" xfId="0" applyNumberFormat="1" applyBorder="1" applyAlignment="1">
      <alignment horizontal="center" vertical="center"/>
    </xf>
    <xf numFmtId="0" fontId="0" fillId="0" borderId="20" xfId="0" applyBorder="1" applyAlignment="1">
      <alignment horizontal="center" vertical="center"/>
    </xf>
    <xf numFmtId="1" fontId="33" fillId="2" borderId="11" xfId="0" applyNumberFormat="1" applyFont="1" applyFill="1" applyBorder="1" applyAlignment="1">
      <alignment horizontal="center" vertical="center" wrapText="1"/>
    </xf>
    <xf numFmtId="39" fontId="38" fillId="0" borderId="0" xfId="0" applyNumberFormat="1" applyFont="1" applyAlignment="1">
      <alignment horizontal="centerContinuous" vertical="center"/>
    </xf>
    <xf numFmtId="0" fontId="39" fillId="0" borderId="0" xfId="0" applyFont="1" applyAlignment="1">
      <alignment horizontal="centerContinuous" vertical="center"/>
    </xf>
    <xf numFmtId="0" fontId="14" fillId="0" borderId="0" xfId="10" applyFont="1"/>
    <xf numFmtId="0" fontId="8" fillId="0" borderId="0" xfId="13" applyFont="1" applyAlignment="1">
      <alignment horizontal="centerContinuous" vertical="center"/>
    </xf>
    <xf numFmtId="0" fontId="3" fillId="0" borderId="0" xfId="13" applyAlignment="1">
      <alignment horizontal="centerContinuous" vertical="center"/>
    </xf>
    <xf numFmtId="0" fontId="3" fillId="0" borderId="0" xfId="13" applyAlignment="1">
      <alignment vertical="center"/>
    </xf>
    <xf numFmtId="0" fontId="9" fillId="0" borderId="17" xfId="13" applyFont="1" applyBorder="1" applyAlignment="1">
      <alignment horizontal="centerContinuous" vertical="center"/>
    </xf>
    <xf numFmtId="0" fontId="9" fillId="0" borderId="17" xfId="13" quotePrefix="1" applyFont="1" applyBorder="1" applyAlignment="1">
      <alignment horizontal="left" vertical="center"/>
    </xf>
    <xf numFmtId="0" fontId="9" fillId="0" borderId="12" xfId="13" applyFont="1" applyBorder="1" applyAlignment="1">
      <alignment horizontal="center" vertical="center"/>
    </xf>
    <xf numFmtId="0" fontId="11" fillId="0" borderId="0" xfId="13" applyFont="1" applyAlignment="1">
      <alignment horizontal="centerContinuous" vertical="center"/>
    </xf>
    <xf numFmtId="166" fontId="8" fillId="0" borderId="16" xfId="12" quotePrefix="1" applyNumberFormat="1" applyFont="1" applyBorder="1" applyAlignment="1">
      <alignment horizontal="center" vertical="center"/>
    </xf>
    <xf numFmtId="0" fontId="9" fillId="0" borderId="16" xfId="13" applyFont="1" applyBorder="1" applyAlignment="1">
      <alignment vertical="center"/>
    </xf>
    <xf numFmtId="49" fontId="15" fillId="0" borderId="11" xfId="13" applyNumberFormat="1" applyFont="1" applyBorder="1" applyAlignment="1">
      <alignment horizontal="center" vertical="center"/>
    </xf>
    <xf numFmtId="49" fontId="3" fillId="0" borderId="0" xfId="13" applyNumberFormat="1" applyAlignment="1">
      <alignment vertical="center"/>
    </xf>
    <xf numFmtId="49" fontId="9" fillId="0" borderId="27" xfId="13" applyNumberFormat="1" applyFont="1" applyBorder="1" applyAlignment="1">
      <alignment horizontal="center" vertical="center"/>
    </xf>
    <xf numFmtId="49" fontId="9" fillId="0" borderId="27" xfId="13" quotePrefix="1" applyNumberFormat="1" applyFont="1" applyBorder="1" applyAlignment="1">
      <alignment horizontal="left" vertical="center"/>
    </xf>
    <xf numFmtId="49" fontId="9" fillId="0" borderId="28" xfId="13" applyNumberFormat="1" applyFont="1" applyBorder="1" applyAlignment="1">
      <alignment horizontal="center" vertical="center"/>
    </xf>
    <xf numFmtId="49" fontId="3" fillId="0" borderId="29" xfId="13" applyNumberFormat="1" applyBorder="1" applyAlignment="1">
      <alignment vertical="center"/>
    </xf>
    <xf numFmtId="49" fontId="16" fillId="0" borderId="16" xfId="13" applyNumberFormat="1" applyFont="1" applyBorder="1" applyAlignment="1">
      <alignment horizontal="center" vertical="center"/>
    </xf>
    <xf numFmtId="49" fontId="16" fillId="0" borderId="16" xfId="13" applyNumberFormat="1" applyFont="1" applyBorder="1" applyAlignment="1">
      <alignment vertical="center"/>
    </xf>
    <xf numFmtId="49" fontId="16" fillId="0" borderId="30" xfId="13" applyNumberFormat="1" applyFont="1" applyBorder="1" applyAlignment="1">
      <alignment vertical="center"/>
    </xf>
    <xf numFmtId="49" fontId="16" fillId="0" borderId="31" xfId="13" applyNumberFormat="1" applyFont="1" applyBorder="1" applyAlignment="1">
      <alignment vertical="center"/>
    </xf>
    <xf numFmtId="49" fontId="18" fillId="0" borderId="16" xfId="13" applyNumberFormat="1" applyFont="1" applyBorder="1" applyAlignment="1">
      <alignment horizontal="center" vertical="center"/>
    </xf>
    <xf numFmtId="49" fontId="18" fillId="0" borderId="16" xfId="13" applyNumberFormat="1" applyFont="1" applyBorder="1" applyAlignment="1">
      <alignment horizontal="right" vertical="center"/>
    </xf>
    <xf numFmtId="49" fontId="18" fillId="0" borderId="11" xfId="13" applyNumberFormat="1" applyFont="1" applyBorder="1" applyAlignment="1">
      <alignment horizontal="left" vertical="center"/>
    </xf>
    <xf numFmtId="49" fontId="17" fillId="0" borderId="16" xfId="13" applyNumberFormat="1" applyFont="1" applyBorder="1" applyAlignment="1">
      <alignment horizontal="center" vertical="center"/>
    </xf>
    <xf numFmtId="49" fontId="17" fillId="0" borderId="11" xfId="13" applyNumberFormat="1" applyFont="1" applyBorder="1" applyAlignment="1">
      <alignment horizontal="left" vertical="center"/>
    </xf>
    <xf numFmtId="0" fontId="3" fillId="0" borderId="11" xfId="13" applyBorder="1" applyAlignment="1">
      <alignment vertical="center"/>
    </xf>
    <xf numFmtId="49" fontId="18" fillId="0" borderId="31" xfId="13" applyNumberFormat="1" applyFont="1" applyBorder="1" applyAlignment="1">
      <alignment horizontal="centerContinuous" vertical="center"/>
    </xf>
    <xf numFmtId="49" fontId="19" fillId="0" borderId="11" xfId="13" applyNumberFormat="1" applyFont="1" applyBorder="1" applyAlignment="1">
      <alignment horizontal="left" vertical="center"/>
    </xf>
    <xf numFmtId="49" fontId="20" fillId="0" borderId="31" xfId="13" applyNumberFormat="1" applyFont="1" applyBorder="1" applyAlignment="1">
      <alignment horizontal="left" vertical="center"/>
    </xf>
    <xf numFmtId="49" fontId="16" fillId="0" borderId="27" xfId="13" applyNumberFormat="1" applyFont="1" applyBorder="1" applyAlignment="1">
      <alignment horizontal="center" vertical="center"/>
    </xf>
    <xf numFmtId="49" fontId="16" fillId="0" borderId="28" xfId="13" applyNumberFormat="1" applyFont="1" applyBorder="1" applyAlignment="1">
      <alignment horizontal="center" vertical="center"/>
    </xf>
    <xf numFmtId="49" fontId="16" fillId="0" borderId="32" xfId="13" applyNumberFormat="1" applyFont="1" applyBorder="1" applyAlignment="1">
      <alignment horizontal="center" vertical="center"/>
    </xf>
    <xf numFmtId="49" fontId="21" fillId="0" borderId="27" xfId="13" applyNumberFormat="1" applyFont="1" applyBorder="1" applyAlignment="1">
      <alignment horizontal="center" vertical="center"/>
    </xf>
    <xf numFmtId="0" fontId="21" fillId="0" borderId="27" xfId="13" quotePrefix="1" applyFont="1" applyBorder="1" applyAlignment="1">
      <alignment horizontal="left" vertical="center"/>
    </xf>
    <xf numFmtId="49" fontId="21" fillId="0" borderId="27" xfId="13" applyNumberFormat="1" applyFont="1" applyBorder="1" applyAlignment="1">
      <alignment horizontal="left" vertical="center"/>
    </xf>
    <xf numFmtId="0" fontId="21" fillId="0" borderId="1" xfId="13" quotePrefix="1" applyFont="1" applyBorder="1" applyAlignment="1">
      <alignment horizontal="left" vertical="center"/>
    </xf>
    <xf numFmtId="39" fontId="21" fillId="0" borderId="1" xfId="13" quotePrefix="1" applyNumberFormat="1" applyFont="1" applyBorder="1" applyAlignment="1">
      <alignment horizontal="right" vertical="center"/>
    </xf>
    <xf numFmtId="49" fontId="21" fillId="0" borderId="27" xfId="13" quotePrefix="1" applyNumberFormat="1" applyFont="1" applyBorder="1" applyAlignment="1">
      <alignment horizontal="left" vertical="center"/>
    </xf>
    <xf numFmtId="49" fontId="21" fillId="0" borderId="28" xfId="13" applyNumberFormat="1" applyFont="1" applyBorder="1" applyAlignment="1">
      <alignment horizontal="left" vertical="center"/>
    </xf>
    <xf numFmtId="39" fontId="21" fillId="0" borderId="32" xfId="1" applyNumberFormat="1" applyFont="1" applyFill="1" applyBorder="1" applyAlignment="1" applyProtection="1">
      <alignment horizontal="right" vertical="center"/>
    </xf>
    <xf numFmtId="0" fontId="21" fillId="0" borderId="28" xfId="13" quotePrefix="1" applyFont="1" applyBorder="1" applyAlignment="1">
      <alignment horizontal="left" vertical="center"/>
    </xf>
    <xf numFmtId="39" fontId="21" fillId="0" borderId="32" xfId="13" quotePrefix="1" applyNumberFormat="1" applyFont="1" applyBorder="1" applyAlignment="1">
      <alignment horizontal="right" vertical="center"/>
    </xf>
    <xf numFmtId="0" fontId="15" fillId="0" borderId="33" xfId="13" quotePrefix="1" applyFont="1" applyBorder="1" applyAlignment="1">
      <alignment horizontal="left" vertical="center"/>
    </xf>
    <xf numFmtId="0" fontId="8" fillId="0" borderId="33" xfId="13" applyFont="1" applyBorder="1" applyAlignment="1">
      <alignment vertical="center"/>
    </xf>
    <xf numFmtId="0" fontId="15" fillId="0" borderId="27" xfId="13" applyFont="1" applyBorder="1" applyAlignment="1">
      <alignment horizontal="centerContinuous" vertical="center"/>
    </xf>
    <xf numFmtId="39" fontId="15" fillId="0" borderId="1" xfId="1" applyNumberFormat="1" applyFont="1" applyFill="1" applyBorder="1" applyAlignment="1" applyProtection="1">
      <alignment horizontal="right" vertical="center"/>
    </xf>
    <xf numFmtId="0" fontId="22" fillId="0" borderId="0" xfId="13" applyFont="1" applyAlignment="1">
      <alignment vertical="center"/>
    </xf>
    <xf numFmtId="0" fontId="15" fillId="0" borderId="0" xfId="13" applyFont="1" applyAlignment="1">
      <alignment vertical="center"/>
    </xf>
    <xf numFmtId="0" fontId="8" fillId="0" borderId="34" xfId="13" applyFont="1" applyBorder="1" applyAlignment="1">
      <alignment vertical="center"/>
    </xf>
    <xf numFmtId="49" fontId="8" fillId="0" borderId="33" xfId="13" applyNumberFormat="1" applyFont="1" applyBorder="1" applyAlignment="1">
      <alignment vertical="center"/>
    </xf>
    <xf numFmtId="49" fontId="8" fillId="0" borderId="32" xfId="13" applyNumberFormat="1" applyFont="1" applyBorder="1" applyAlignment="1">
      <alignment vertical="center"/>
    </xf>
    <xf numFmtId="0" fontId="6" fillId="0" borderId="12" xfId="13" applyFont="1" applyBorder="1" applyAlignment="1">
      <alignment horizontal="center" vertical="center"/>
    </xf>
    <xf numFmtId="166" fontId="8" fillId="0" borderId="11" xfId="12" quotePrefix="1" applyNumberFormat="1" applyFont="1" applyBorder="1" applyAlignment="1">
      <alignment horizontal="center" vertical="center"/>
    </xf>
    <xf numFmtId="49" fontId="3" fillId="0" borderId="33" xfId="13" applyNumberFormat="1" applyBorder="1" applyAlignment="1">
      <alignment vertical="center"/>
    </xf>
    <xf numFmtId="49" fontId="16" fillId="0" borderId="33" xfId="13" applyNumberFormat="1" applyFont="1" applyBorder="1" applyAlignment="1">
      <alignment vertical="center"/>
    </xf>
    <xf numFmtId="166" fontId="8" fillId="0" borderId="28" xfId="12" quotePrefix="1" applyNumberFormat="1" applyFont="1" applyBorder="1" applyAlignment="1">
      <alignment horizontal="center" vertical="center"/>
    </xf>
    <xf numFmtId="49" fontId="16" fillId="0" borderId="0" xfId="13" applyNumberFormat="1" applyFont="1" applyAlignment="1">
      <alignment vertical="center"/>
    </xf>
    <xf numFmtId="0" fontId="16" fillId="0" borderId="0" xfId="13" applyFont="1" applyAlignment="1">
      <alignment vertical="center"/>
    </xf>
    <xf numFmtId="0" fontId="16" fillId="0" borderId="0" xfId="13" applyFont="1" applyAlignment="1">
      <alignment horizontal="right" vertical="center"/>
    </xf>
    <xf numFmtId="49" fontId="14" fillId="0" borderId="0" xfId="13" quotePrefix="1" applyNumberFormat="1" applyFont="1" applyAlignment="1">
      <alignment horizontal="left" vertical="center"/>
    </xf>
    <xf numFmtId="0" fontId="0" fillId="0" borderId="0" xfId="0" quotePrefix="1"/>
    <xf numFmtId="0" fontId="40" fillId="0" borderId="5" xfId="0" applyFont="1" applyBorder="1" applyAlignment="1">
      <alignment horizontal="left" vertical="center"/>
    </xf>
    <xf numFmtId="0" fontId="0" fillId="0" borderId="23" xfId="0" applyBorder="1" applyAlignment="1">
      <alignment horizontal="center" vertical="center"/>
    </xf>
    <xf numFmtId="0" fontId="42" fillId="0" borderId="0" xfId="0" applyFont="1" applyAlignment="1">
      <alignment vertical="center"/>
    </xf>
    <xf numFmtId="1" fontId="42" fillId="0" borderId="0" xfId="0" applyNumberFormat="1" applyFont="1" applyAlignment="1">
      <alignment vertical="center"/>
    </xf>
    <xf numFmtId="1" fontId="0" fillId="0" borderId="0" xfId="0" applyNumberFormat="1"/>
    <xf numFmtId="49" fontId="26" fillId="4" borderId="14" xfId="11" applyNumberFormat="1" applyFont="1" applyFill="1" applyBorder="1" applyAlignment="1">
      <alignment horizontal="left" vertical="center"/>
    </xf>
    <xf numFmtId="49" fontId="26" fillId="4" borderId="1" xfId="11" applyNumberFormat="1" applyFont="1" applyFill="1" applyBorder="1" applyAlignment="1">
      <alignment horizontal="center" vertical="center" wrapText="1"/>
    </xf>
    <xf numFmtId="0" fontId="26" fillId="4" borderId="1" xfId="11" applyFont="1" applyFill="1" applyBorder="1" applyAlignment="1">
      <alignment horizontal="center" vertical="center"/>
    </xf>
    <xf numFmtId="49" fontId="26" fillId="4" borderId="1" xfId="1" applyNumberFormat="1" applyFont="1" applyFill="1" applyBorder="1" applyAlignment="1" applyProtection="1">
      <alignment horizontal="center" vertical="center"/>
    </xf>
    <xf numFmtId="166" fontId="26" fillId="4" borderId="14" xfId="11" applyNumberFormat="1" applyFont="1" applyFill="1" applyBorder="1" applyAlignment="1">
      <alignment horizontal="center" vertical="center" wrapText="1"/>
    </xf>
    <xf numFmtId="0" fontId="26" fillId="4" borderId="14" xfId="11" applyFont="1" applyFill="1" applyBorder="1" applyAlignment="1">
      <alignment horizontal="center" vertical="center" wrapText="1"/>
    </xf>
    <xf numFmtId="40" fontId="26" fillId="4" borderId="14" xfId="11" applyNumberFormat="1" applyFont="1" applyFill="1" applyBorder="1" applyAlignment="1">
      <alignment horizontal="center" vertical="center"/>
    </xf>
    <xf numFmtId="40" fontId="26" fillId="4" borderId="1" xfId="11" applyNumberFormat="1" applyFont="1" applyFill="1" applyBorder="1" applyAlignment="1">
      <alignment horizontal="center" vertical="center"/>
    </xf>
    <xf numFmtId="49" fontId="26" fillId="5" borderId="1" xfId="11" applyNumberFormat="1" applyFont="1" applyFill="1" applyBorder="1" applyAlignment="1">
      <alignment horizontal="center" vertical="center" wrapText="1"/>
    </xf>
    <xf numFmtId="0" fontId="26" fillId="5" borderId="1" xfId="11" applyFont="1" applyFill="1" applyBorder="1" applyAlignment="1">
      <alignment horizontal="center" vertical="center"/>
    </xf>
    <xf numFmtId="49" fontId="26" fillId="5" borderId="1" xfId="1" applyNumberFormat="1" applyFont="1" applyFill="1" applyBorder="1" applyAlignment="1" applyProtection="1">
      <alignment horizontal="center" vertical="center"/>
    </xf>
    <xf numFmtId="166" fontId="26" fillId="5" borderId="14" xfId="11" applyNumberFormat="1" applyFont="1" applyFill="1" applyBorder="1" applyAlignment="1">
      <alignment horizontal="center" vertical="center" wrapText="1"/>
    </xf>
    <xf numFmtId="0" fontId="26" fillId="5" borderId="14" xfId="11" applyFont="1" applyFill="1" applyBorder="1" applyAlignment="1">
      <alignment horizontal="center" vertical="center" wrapText="1"/>
    </xf>
    <xf numFmtId="0" fontId="26" fillId="5" borderId="1" xfId="11" applyFont="1" applyFill="1" applyBorder="1" applyAlignment="1">
      <alignment vertical="center"/>
    </xf>
    <xf numFmtId="40" fontId="26" fillId="5" borderId="14" xfId="11" applyNumberFormat="1" applyFont="1" applyFill="1" applyBorder="1" applyAlignment="1">
      <alignment horizontal="center" vertical="center"/>
    </xf>
    <xf numFmtId="40" fontId="26" fillId="5" borderId="1" xfId="11" applyNumberFormat="1" applyFont="1" applyFill="1" applyBorder="1" applyAlignment="1">
      <alignment horizontal="center" vertical="center"/>
    </xf>
    <xf numFmtId="1" fontId="26" fillId="4" borderId="0" xfId="11" applyNumberFormat="1" applyFont="1" applyFill="1" applyAlignment="1">
      <alignment horizontal="left" vertical="center"/>
    </xf>
    <xf numFmtId="1" fontId="26" fillId="4" borderId="0" xfId="11" applyNumberFormat="1" applyFont="1" applyFill="1" applyAlignment="1">
      <alignment horizontal="center" vertical="center"/>
    </xf>
    <xf numFmtId="1" fontId="26" fillId="5" borderId="0" xfId="11" applyNumberFormat="1" applyFont="1" applyFill="1" applyAlignment="1">
      <alignment horizontal="center" vertical="center"/>
    </xf>
    <xf numFmtId="1" fontId="43" fillId="4" borderId="0" xfId="11" applyNumberFormat="1" applyFont="1" applyFill="1" applyAlignment="1">
      <alignment horizontal="left" vertical="center" wrapText="1"/>
    </xf>
    <xf numFmtId="0" fontId="0" fillId="0" borderId="0" xfId="0" applyAlignment="1">
      <alignment vertical="center"/>
    </xf>
    <xf numFmtId="0" fontId="3" fillId="6" borderId="1" xfId="11" applyFill="1" applyBorder="1" applyAlignment="1">
      <alignment vertical="center" wrapText="1"/>
    </xf>
    <xf numFmtId="1" fontId="3" fillId="6" borderId="0" xfId="11" applyNumberFormat="1" applyFill="1" applyAlignment="1">
      <alignment horizontal="left" vertical="center" wrapText="1"/>
    </xf>
    <xf numFmtId="49" fontId="27" fillId="6" borderId="1" xfId="11" applyNumberFormat="1" applyFont="1" applyFill="1" applyBorder="1" applyAlignment="1">
      <alignment horizontal="center" vertical="center" wrapText="1"/>
    </xf>
    <xf numFmtId="0" fontId="27" fillId="6" borderId="1" xfId="11" quotePrefix="1" applyFont="1" applyFill="1" applyBorder="1" applyAlignment="1">
      <alignment horizontal="center" vertical="center"/>
    </xf>
    <xf numFmtId="49" fontId="27" fillId="6" borderId="1" xfId="1" applyNumberFormat="1" applyFont="1" applyFill="1" applyBorder="1" applyAlignment="1" applyProtection="1">
      <alignment horizontal="center" vertical="center"/>
    </xf>
    <xf numFmtId="166" fontId="27" fillId="6" borderId="14" xfId="11" applyNumberFormat="1" applyFont="1" applyFill="1" applyBorder="1" applyAlignment="1">
      <alignment horizontal="center" vertical="center" wrapText="1"/>
    </xf>
    <xf numFmtId="0" fontId="27" fillId="6" borderId="1" xfId="11" applyFont="1" applyFill="1" applyBorder="1" applyAlignment="1">
      <alignment vertical="center"/>
    </xf>
    <xf numFmtId="40" fontId="27" fillId="6" borderId="14" xfId="11" applyNumberFormat="1" applyFont="1" applyFill="1" applyBorder="1" applyAlignment="1">
      <alignment vertical="center"/>
    </xf>
    <xf numFmtId="40" fontId="27" fillId="6" borderId="1" xfId="11" applyNumberFormat="1" applyFont="1" applyFill="1" applyBorder="1" applyAlignment="1">
      <alignment vertical="center"/>
    </xf>
    <xf numFmtId="1" fontId="27" fillId="6" borderId="0" xfId="11" applyNumberFormat="1" applyFont="1" applyFill="1" applyAlignment="1">
      <alignment vertical="center"/>
    </xf>
    <xf numFmtId="0" fontId="27" fillId="6" borderId="1" xfId="11" applyFont="1" applyFill="1" applyBorder="1" applyAlignment="1">
      <alignment horizontal="center" vertical="center"/>
    </xf>
    <xf numFmtId="0" fontId="35" fillId="0" borderId="0" xfId="0" applyFont="1" applyAlignment="1">
      <alignment horizontal="center" vertical="center"/>
    </xf>
    <xf numFmtId="0" fontId="0" fillId="0" borderId="0" xfId="0" applyAlignment="1">
      <alignment horizontal="center"/>
    </xf>
    <xf numFmtId="0" fontId="42" fillId="7" borderId="35" xfId="0" applyFont="1" applyFill="1" applyBorder="1" applyAlignment="1" applyProtection="1">
      <alignment horizontal="left" vertical="center" wrapText="1"/>
      <protection locked="0"/>
    </xf>
    <xf numFmtId="0" fontId="0" fillId="0" borderId="0" xfId="0" applyAlignment="1">
      <alignment horizontal="left" vertical="center" wrapText="1"/>
    </xf>
    <xf numFmtId="0" fontId="0" fillId="0" borderId="0" xfId="0" quotePrefix="1" applyAlignment="1">
      <alignment horizontal="left" vertical="center" wrapText="1"/>
    </xf>
    <xf numFmtId="0" fontId="0" fillId="0" borderId="36" xfId="0" quotePrefix="1" applyBorder="1" applyAlignment="1">
      <alignment horizontal="left" vertical="center" wrapText="1"/>
    </xf>
    <xf numFmtId="49" fontId="42" fillId="7" borderId="37" xfId="0" applyNumberFormat="1" applyFont="1" applyFill="1" applyBorder="1" applyAlignment="1" applyProtection="1">
      <alignment horizontal="left" vertical="center" wrapText="1"/>
      <protection locked="0"/>
    </xf>
    <xf numFmtId="0" fontId="46" fillId="0" borderId="0" xfId="0" applyFont="1" applyAlignment="1">
      <alignment horizontal="center" vertical="center"/>
    </xf>
    <xf numFmtId="14" fontId="0" fillId="3" borderId="0" xfId="0" applyNumberFormat="1" applyFill="1" applyAlignment="1">
      <alignment horizontal="center" vertical="center"/>
    </xf>
    <xf numFmtId="0" fontId="0" fillId="0" borderId="22" xfId="0" applyBorder="1" applyAlignment="1">
      <alignment horizontal="center" vertical="center"/>
    </xf>
    <xf numFmtId="0" fontId="35" fillId="0" borderId="0" xfId="0" applyFont="1" applyAlignment="1">
      <alignment horizontal="left" vertical="center"/>
    </xf>
    <xf numFmtId="0" fontId="0" fillId="0" borderId="19" xfId="0" applyBorder="1" applyAlignment="1">
      <alignment horizontal="left" vertical="center"/>
    </xf>
    <xf numFmtId="0" fontId="0" fillId="0" borderId="21" xfId="0" applyBorder="1" applyAlignment="1">
      <alignment horizontal="left" vertical="center"/>
    </xf>
    <xf numFmtId="0" fontId="41" fillId="0" borderId="19" xfId="0" applyFont="1" applyBorder="1" applyAlignment="1">
      <alignment horizontal="left" vertical="center"/>
    </xf>
    <xf numFmtId="0" fontId="0" fillId="0" borderId="25" xfId="0" applyBorder="1" applyAlignment="1">
      <alignment horizontal="center" vertical="center"/>
    </xf>
    <xf numFmtId="0" fontId="34" fillId="0" borderId="0" xfId="0" applyFont="1" applyAlignment="1">
      <alignment horizontal="center" vertical="center"/>
    </xf>
    <xf numFmtId="49" fontId="34" fillId="0" borderId="0" xfId="0" applyNumberFormat="1" applyFont="1" applyAlignment="1">
      <alignment horizontal="center" vertical="center"/>
    </xf>
    <xf numFmtId="0" fontId="0" fillId="0" borderId="0" xfId="0" quotePrefix="1" applyAlignment="1">
      <alignment horizontal="left" vertical="center"/>
    </xf>
    <xf numFmtId="0" fontId="40" fillId="0" borderId="21" xfId="0" applyFont="1" applyBorder="1" applyAlignment="1">
      <alignment horizontal="left" vertical="center"/>
    </xf>
    <xf numFmtId="0" fontId="30" fillId="0" borderId="0" xfId="0" applyFont="1" applyAlignment="1">
      <alignment horizontal="left" vertical="center"/>
    </xf>
    <xf numFmtId="0" fontId="0" fillId="0" borderId="4" xfId="0" applyBorder="1" applyAlignment="1">
      <alignment horizontal="left" vertical="center"/>
    </xf>
    <xf numFmtId="0" fontId="0" fillId="0" borderId="20" xfId="0" applyBorder="1" applyAlignment="1">
      <alignment horizontal="left" vertical="center"/>
    </xf>
    <xf numFmtId="0" fontId="31" fillId="0" borderId="0" xfId="0" applyFont="1" applyAlignment="1">
      <alignment horizontal="left" vertical="center"/>
    </xf>
    <xf numFmtId="0" fontId="29" fillId="0" borderId="0" xfId="3" applyBorder="1" applyAlignment="1" applyProtection="1">
      <alignment horizontal="left" vertical="center"/>
    </xf>
    <xf numFmtId="0" fontId="37" fillId="0" borderId="0" xfId="0" applyFont="1" applyAlignment="1">
      <alignment horizontal="left" vertical="center"/>
    </xf>
    <xf numFmtId="0" fontId="45" fillId="0" borderId="0" xfId="3" applyFont="1" applyFill="1" applyBorder="1" applyAlignment="1" applyProtection="1">
      <alignment horizontal="left" vertical="center"/>
    </xf>
    <xf numFmtId="0" fontId="30" fillId="0" borderId="19" xfId="0" applyFont="1" applyBorder="1" applyAlignment="1">
      <alignment horizontal="left" vertical="center"/>
    </xf>
    <xf numFmtId="0" fontId="0" fillId="0" borderId="22" xfId="0" applyBorder="1" applyAlignment="1">
      <alignment horizontal="left" vertical="center"/>
    </xf>
    <xf numFmtId="0" fontId="30" fillId="0" borderId="5" xfId="0" applyFont="1" applyBorder="1" applyAlignment="1">
      <alignment horizontal="left" vertical="center"/>
    </xf>
    <xf numFmtId="0" fontId="0" fillId="0" borderId="6" xfId="0" applyBorder="1" applyAlignment="1">
      <alignment horizontal="left" vertical="center"/>
    </xf>
    <xf numFmtId="0" fontId="30" fillId="0" borderId="21" xfId="0" applyFont="1" applyBorder="1" applyAlignment="1">
      <alignment horizontal="left" vertical="center"/>
    </xf>
    <xf numFmtId="0" fontId="0" fillId="0" borderId="23" xfId="0" applyBorder="1" applyAlignment="1">
      <alignment horizontal="left" vertical="center"/>
    </xf>
    <xf numFmtId="0" fontId="30" fillId="0" borderId="24" xfId="0" applyFont="1" applyBorder="1" applyAlignment="1">
      <alignment horizontal="left" vertical="center"/>
    </xf>
    <xf numFmtId="0" fontId="0" fillId="0" borderId="25" xfId="0" applyBorder="1" applyAlignment="1">
      <alignment horizontal="left" vertical="center"/>
    </xf>
    <xf numFmtId="0" fontId="0" fillId="0" borderId="24" xfId="0" applyBorder="1" applyAlignment="1">
      <alignment horizontal="left" vertical="center"/>
    </xf>
    <xf numFmtId="0" fontId="0" fillId="0" borderId="26" xfId="0" applyBorder="1" applyAlignment="1">
      <alignment horizontal="left" vertical="center"/>
    </xf>
    <xf numFmtId="0" fontId="46" fillId="0" borderId="4" xfId="0" applyFont="1" applyBorder="1" applyAlignment="1">
      <alignment horizontal="left" vertical="center"/>
    </xf>
    <xf numFmtId="0" fontId="46" fillId="0" borderId="22" xfId="0" applyFont="1" applyBorder="1" applyAlignment="1">
      <alignment horizontal="left" vertical="center"/>
    </xf>
    <xf numFmtId="0" fontId="46" fillId="0" borderId="20" xfId="0" applyFont="1" applyBorder="1" applyAlignment="1">
      <alignment horizontal="left" vertical="center"/>
    </xf>
    <xf numFmtId="0" fontId="46" fillId="0" borderId="23" xfId="0" applyFont="1" applyBorder="1" applyAlignment="1">
      <alignment horizontal="left" vertical="center"/>
    </xf>
    <xf numFmtId="0" fontId="46" fillId="0" borderId="21" xfId="0" applyFont="1" applyBorder="1" applyAlignment="1">
      <alignment horizontal="left" vertical="center"/>
    </xf>
    <xf numFmtId="0" fontId="5" fillId="0" borderId="0" xfId="6" applyAlignment="1">
      <alignment horizontal="left" vertical="center"/>
    </xf>
    <xf numFmtId="0" fontId="48" fillId="0" borderId="0" xfId="0" applyFont="1" applyAlignment="1">
      <alignment horizontal="left" vertical="center"/>
    </xf>
    <xf numFmtId="0" fontId="36" fillId="0" borderId="41" xfId="6" applyFont="1" applyBorder="1" applyAlignment="1">
      <alignment horizontal="left" vertical="center"/>
    </xf>
    <xf numFmtId="0" fontId="5" fillId="0" borderId="6" xfId="6" applyBorder="1" applyAlignment="1">
      <alignment horizontal="left" vertical="center"/>
    </xf>
    <xf numFmtId="0" fontId="6" fillId="0" borderId="5" xfId="6" applyFont="1" applyBorder="1" applyAlignment="1">
      <alignment horizontal="left" vertical="center"/>
    </xf>
    <xf numFmtId="0" fontId="5" fillId="0" borderId="4" xfId="6" applyBorder="1" applyAlignment="1">
      <alignment horizontal="left" vertical="center"/>
    </xf>
    <xf numFmtId="0" fontId="5" fillId="0" borderId="22" xfId="6" applyBorder="1" applyAlignment="1">
      <alignment horizontal="left" vertical="center"/>
    </xf>
    <xf numFmtId="0" fontId="36" fillId="0" borderId="43" xfId="6" applyFont="1" applyBorder="1" applyAlignment="1">
      <alignment horizontal="left" vertical="center"/>
    </xf>
    <xf numFmtId="0" fontId="6" fillId="0" borderId="42" xfId="6" applyFont="1" applyBorder="1" applyAlignment="1">
      <alignment horizontal="left" vertical="center"/>
    </xf>
    <xf numFmtId="0" fontId="45" fillId="0" borderId="21" xfId="3" applyFont="1" applyBorder="1" applyAlignment="1">
      <alignment horizontal="left" vertical="center"/>
    </xf>
    <xf numFmtId="0" fontId="5" fillId="0" borderId="20" xfId="6" applyBorder="1" applyAlignment="1">
      <alignment horizontal="left" vertical="center"/>
    </xf>
    <xf numFmtId="0" fontId="5" fillId="0" borderId="23" xfId="6" applyBorder="1" applyAlignment="1">
      <alignment horizontal="left" vertical="center"/>
    </xf>
    <xf numFmtId="0" fontId="6" fillId="0" borderId="0" xfId="6" applyFont="1" applyAlignment="1">
      <alignment horizontal="left" vertical="center"/>
    </xf>
    <xf numFmtId="0" fontId="6" fillId="0" borderId="19" xfId="6" applyFont="1" applyBorder="1" applyAlignment="1">
      <alignment horizontal="left" vertical="center"/>
    </xf>
    <xf numFmtId="0" fontId="5" fillId="0" borderId="5" xfId="6" applyBorder="1" applyAlignment="1">
      <alignment horizontal="left" vertical="center"/>
    </xf>
    <xf numFmtId="0" fontId="3" fillId="0" borderId="0" xfId="6" applyFont="1" applyAlignment="1">
      <alignment horizontal="left" vertical="center"/>
    </xf>
    <xf numFmtId="0" fontId="36" fillId="0" borderId="21" xfId="6" applyFont="1" applyBorder="1" applyAlignment="1">
      <alignment horizontal="left" vertical="center"/>
    </xf>
    <xf numFmtId="0" fontId="36" fillId="0" borderId="20" xfId="6" applyFont="1" applyBorder="1" applyAlignment="1">
      <alignment horizontal="left" vertical="center"/>
    </xf>
    <xf numFmtId="0" fontId="36" fillId="0" borderId="23" xfId="6" applyFont="1" applyBorder="1" applyAlignment="1">
      <alignment horizontal="left" vertical="center"/>
    </xf>
    <xf numFmtId="0" fontId="36" fillId="0" borderId="5" xfId="6" applyFont="1" applyBorder="1" applyAlignment="1">
      <alignment horizontal="left" vertical="center"/>
    </xf>
    <xf numFmtId="0" fontId="36" fillId="0" borderId="0" xfId="6" applyFont="1" applyAlignment="1">
      <alignment horizontal="left" vertical="center"/>
    </xf>
    <xf numFmtId="0" fontId="3" fillId="0" borderId="4" xfId="6" applyFont="1" applyBorder="1" applyAlignment="1">
      <alignment horizontal="left" vertical="center"/>
    </xf>
    <xf numFmtId="0" fontId="3" fillId="0" borderId="22" xfId="6" applyFont="1" applyBorder="1" applyAlignment="1">
      <alignment horizontal="left" vertical="center"/>
    </xf>
    <xf numFmtId="0" fontId="7" fillId="0" borderId="5" xfId="6" applyFont="1" applyBorder="1" applyAlignment="1">
      <alignment horizontal="left" vertical="center"/>
    </xf>
    <xf numFmtId="0" fontId="3" fillId="0" borderId="6" xfId="6" applyFont="1" applyBorder="1" applyAlignment="1">
      <alignment horizontal="left" vertical="center"/>
    </xf>
    <xf numFmtId="0" fontId="51" fillId="0" borderId="0" xfId="0" applyFont="1" applyAlignment="1">
      <alignment horizontal="justify" vertical="center"/>
    </xf>
    <xf numFmtId="0" fontId="50" fillId="0" borderId="0" xfId="0" applyFont="1" applyAlignment="1">
      <alignment horizontal="left" vertical="center"/>
    </xf>
    <xf numFmtId="0" fontId="46" fillId="0" borderId="0" xfId="0" quotePrefix="1" applyFont="1" applyAlignment="1">
      <alignment horizontal="center" vertical="center"/>
    </xf>
    <xf numFmtId="0" fontId="30" fillId="3" borderId="5" xfId="0" applyFont="1" applyFill="1" applyBorder="1" applyAlignment="1">
      <alignment horizontal="left" vertical="center"/>
    </xf>
    <xf numFmtId="49" fontId="3" fillId="0" borderId="4" xfId="6" applyNumberFormat="1" applyFont="1" applyBorder="1" applyAlignment="1">
      <alignment horizontal="left" vertical="center"/>
    </xf>
    <xf numFmtId="17" fontId="33" fillId="2" borderId="8" xfId="0" applyNumberFormat="1" applyFont="1" applyFill="1" applyBorder="1" applyAlignment="1">
      <alignment horizontal="center" vertical="center" wrapText="1"/>
    </xf>
    <xf numFmtId="43" fontId="0" fillId="0" borderId="10" xfId="14" applyFont="1" applyBorder="1" applyAlignment="1">
      <alignment horizontal="center" vertical="center" wrapText="1"/>
    </xf>
    <xf numFmtId="43" fontId="0" fillId="3" borderId="1" xfId="14" applyFont="1" applyFill="1" applyBorder="1" applyAlignment="1" applyProtection="1">
      <alignment horizontal="center" vertical="center" wrapText="1"/>
      <protection locked="0"/>
    </xf>
    <xf numFmtId="43" fontId="0" fillId="3" borderId="2" xfId="14" applyFont="1" applyFill="1" applyBorder="1" applyAlignment="1" applyProtection="1">
      <alignment horizontal="center" vertical="center" wrapText="1"/>
      <protection locked="0"/>
    </xf>
    <xf numFmtId="0" fontId="29" fillId="0" borderId="0" xfId="3" applyBorder="1" applyAlignment="1">
      <alignment horizontal="left" vertical="center"/>
    </xf>
    <xf numFmtId="0" fontId="47" fillId="0" borderId="20" xfId="0" applyFont="1" applyBorder="1" applyAlignment="1">
      <alignment horizontal="left" vertical="center"/>
    </xf>
    <xf numFmtId="39" fontId="0" fillId="0" borderId="4" xfId="0" applyNumberFormat="1" applyBorder="1" applyAlignment="1">
      <alignment horizontal="center" vertical="center"/>
    </xf>
    <xf numFmtId="49" fontId="0" fillId="0" borderId="6" xfId="0" applyNumberFormat="1" applyBorder="1" applyAlignment="1">
      <alignment horizontal="center" vertical="center"/>
    </xf>
    <xf numFmtId="39" fontId="0" fillId="0" borderId="26" xfId="0" applyNumberFormat="1" applyBorder="1" applyAlignment="1">
      <alignment horizontal="center" vertical="center"/>
    </xf>
    <xf numFmtId="165" fontId="0" fillId="0" borderId="4" xfId="0" applyNumberFormat="1" applyBorder="1" applyAlignment="1">
      <alignment horizontal="center" vertical="center"/>
    </xf>
    <xf numFmtId="165" fontId="0" fillId="0" borderId="20" xfId="0" applyNumberFormat="1" applyBorder="1" applyAlignment="1">
      <alignment horizontal="center" vertical="center"/>
    </xf>
    <xf numFmtId="165" fontId="0" fillId="0" borderId="19" xfId="0" applyNumberFormat="1" applyBorder="1" applyAlignment="1">
      <alignment horizontal="left" vertical="center"/>
    </xf>
    <xf numFmtId="0" fontId="54" fillId="0" borderId="19" xfId="0" applyFont="1" applyBorder="1" applyAlignment="1">
      <alignment horizontal="left" vertical="center"/>
    </xf>
    <xf numFmtId="0" fontId="52" fillId="0" borderId="22" xfId="0" applyFont="1" applyBorder="1" applyAlignment="1">
      <alignment horizontal="center" vertical="center"/>
    </xf>
    <xf numFmtId="0" fontId="52" fillId="0" borderId="5" xfId="0" applyFont="1" applyBorder="1" applyAlignment="1">
      <alignment horizontal="left" vertical="center"/>
    </xf>
    <xf numFmtId="0" fontId="52" fillId="0" borderId="6" xfId="0" applyFont="1" applyBorder="1" applyAlignment="1">
      <alignment horizontal="center" vertical="center"/>
    </xf>
    <xf numFmtId="0" fontId="52" fillId="0" borderId="21" xfId="0" applyFont="1" applyBorder="1" applyAlignment="1">
      <alignment horizontal="left" vertical="center"/>
    </xf>
    <xf numFmtId="0" fontId="52" fillId="0" borderId="23" xfId="0" applyFont="1" applyBorder="1" applyAlignment="1">
      <alignment horizontal="center" vertical="center"/>
    </xf>
    <xf numFmtId="0" fontId="31" fillId="0" borderId="0" xfId="0" applyFont="1" applyAlignment="1">
      <alignment horizontal="center" vertical="center"/>
    </xf>
    <xf numFmtId="0" fontId="31" fillId="0" borderId="0" xfId="0" quotePrefix="1" applyFont="1" applyAlignment="1">
      <alignment horizontal="center" vertical="center"/>
    </xf>
    <xf numFmtId="0" fontId="3" fillId="0" borderId="4" xfId="7" applyBorder="1" applyAlignment="1">
      <alignment horizontal="left" vertical="center"/>
    </xf>
    <xf numFmtId="0" fontId="3" fillId="0" borderId="0" xfId="7" applyAlignment="1">
      <alignment horizontal="left" vertical="center"/>
    </xf>
    <xf numFmtId="0" fontId="36" fillId="0" borderId="20" xfId="7" applyFont="1" applyBorder="1" applyAlignment="1">
      <alignment horizontal="left" vertical="center"/>
    </xf>
    <xf numFmtId="49" fontId="0" fillId="0" borderId="10" xfId="0" applyNumberFormat="1" applyBorder="1" applyAlignment="1">
      <alignment horizontal="center" vertical="center" wrapText="1"/>
    </xf>
    <xf numFmtId="0" fontId="30" fillId="0" borderId="0" xfId="15" applyFont="1" applyAlignment="1">
      <alignment horizontal="left"/>
    </xf>
    <xf numFmtId="0" fontId="28" fillId="0" borderId="0" xfId="15" applyAlignment="1">
      <alignment horizontal="left"/>
    </xf>
    <xf numFmtId="0" fontId="56" fillId="0" borderId="0" xfId="0" applyFont="1"/>
    <xf numFmtId="0" fontId="57" fillId="0" borderId="45" xfId="16" applyFill="1" applyBorder="1" applyAlignment="1">
      <alignment horizontal="right" wrapText="1"/>
    </xf>
    <xf numFmtId="0" fontId="58" fillId="0" borderId="45" xfId="16" applyFont="1" applyFill="1" applyBorder="1" applyAlignment="1">
      <alignment horizontal="left" wrapText="1"/>
    </xf>
    <xf numFmtId="0" fontId="3" fillId="0" borderId="0" xfId="4" applyAlignment="1">
      <alignment horizontal="right"/>
    </xf>
    <xf numFmtId="0" fontId="0" fillId="9" borderId="0" xfId="0" applyFill="1"/>
    <xf numFmtId="0" fontId="30" fillId="0" borderId="0" xfId="0" applyFont="1"/>
    <xf numFmtId="49" fontId="0" fillId="0" borderId="0" xfId="0" applyNumberFormat="1"/>
    <xf numFmtId="0" fontId="30" fillId="10" borderId="0" xfId="0" applyFont="1" applyFill="1"/>
    <xf numFmtId="49" fontId="0" fillId="0" borderId="0" xfId="0" quotePrefix="1" applyNumberFormat="1"/>
    <xf numFmtId="0" fontId="0" fillId="0" borderId="0" xfId="14" applyNumberFormat="1" applyFont="1"/>
    <xf numFmtId="0" fontId="55" fillId="11" borderId="0" xfId="0" applyFont="1" applyFill="1" applyAlignment="1">
      <alignment horizontal="center" vertical="center" wrapText="1"/>
    </xf>
    <xf numFmtId="164" fontId="55" fillId="11" borderId="3" xfId="0" applyNumberFormat="1" applyFont="1" applyFill="1" applyBorder="1" applyAlignment="1" applyProtection="1">
      <alignment horizontal="center" vertical="center" wrapText="1"/>
      <protection locked="0"/>
    </xf>
    <xf numFmtId="164" fontId="55" fillId="11" borderId="2" xfId="0" applyNumberFormat="1" applyFont="1" applyFill="1" applyBorder="1" applyAlignment="1">
      <alignment horizontal="center" vertical="center" wrapText="1"/>
    </xf>
    <xf numFmtId="0" fontId="55" fillId="11" borderId="2" xfId="0" applyFont="1" applyFill="1" applyBorder="1" applyAlignment="1">
      <alignment horizontal="center" vertical="center" wrapText="1"/>
    </xf>
    <xf numFmtId="49" fontId="55" fillId="11" borderId="1" xfId="0" applyNumberFormat="1" applyFont="1" applyFill="1" applyBorder="1" applyAlignment="1" applyProtection="1">
      <alignment horizontal="center" vertical="center" wrapText="1"/>
      <protection locked="0"/>
    </xf>
    <xf numFmtId="49" fontId="55" fillId="11" borderId="1" xfId="5" quotePrefix="1" applyNumberFormat="1" applyFont="1" applyFill="1" applyBorder="1" applyAlignment="1" applyProtection="1">
      <alignment horizontal="center" vertical="center" wrapText="1"/>
      <protection locked="0"/>
    </xf>
    <xf numFmtId="49" fontId="55" fillId="11" borderId="1" xfId="0" quotePrefix="1" applyNumberFormat="1" applyFont="1" applyFill="1" applyBorder="1" applyAlignment="1" applyProtection="1">
      <alignment horizontal="center" vertical="center" wrapText="1"/>
      <protection locked="0"/>
    </xf>
    <xf numFmtId="49" fontId="55" fillId="11" borderId="2" xfId="0" applyNumberFormat="1" applyFont="1" applyFill="1" applyBorder="1" applyAlignment="1" applyProtection="1">
      <alignment horizontal="center" vertical="center" wrapText="1"/>
      <protection locked="0"/>
    </xf>
    <xf numFmtId="43" fontId="55" fillId="11" borderId="2" xfId="14" applyFont="1" applyFill="1" applyBorder="1" applyAlignment="1" applyProtection="1">
      <alignment horizontal="center" vertical="center" wrapText="1"/>
      <protection locked="0"/>
    </xf>
    <xf numFmtId="0" fontId="55" fillId="11" borderId="2" xfId="0" quotePrefix="1" applyFont="1" applyFill="1" applyBorder="1" applyAlignment="1">
      <alignment horizontal="center" vertical="center" wrapText="1"/>
    </xf>
    <xf numFmtId="49" fontId="55" fillId="11" borderId="2" xfId="0" quotePrefix="1" applyNumberFormat="1" applyFont="1" applyFill="1" applyBorder="1" applyAlignment="1" applyProtection="1">
      <alignment horizontal="center" vertical="center" wrapText="1"/>
      <protection locked="0"/>
    </xf>
    <xf numFmtId="49" fontId="55" fillId="11" borderId="2" xfId="0" quotePrefix="1" applyNumberFormat="1" applyFont="1" applyFill="1" applyBorder="1" applyAlignment="1">
      <alignment horizontal="center" vertical="center" wrapText="1"/>
    </xf>
    <xf numFmtId="165" fontId="55" fillId="11" borderId="2" xfId="0" quotePrefix="1" applyNumberFormat="1" applyFont="1" applyFill="1" applyBorder="1" applyAlignment="1">
      <alignment horizontal="center" vertical="center" wrapText="1"/>
    </xf>
    <xf numFmtId="0" fontId="55" fillId="11" borderId="2" xfId="0" quotePrefix="1" applyFont="1" applyFill="1" applyBorder="1" applyAlignment="1" applyProtection="1">
      <alignment horizontal="center" vertical="center" wrapText="1"/>
      <protection locked="0"/>
    </xf>
    <xf numFmtId="165" fontId="55" fillId="11" borderId="2" xfId="0" quotePrefix="1" applyNumberFormat="1" applyFont="1" applyFill="1" applyBorder="1" applyAlignment="1" applyProtection="1">
      <alignment horizontal="center" vertical="center" wrapText="1"/>
      <protection locked="0"/>
    </xf>
    <xf numFmtId="49" fontId="55" fillId="11" borderId="15" xfId="0" quotePrefix="1" applyNumberFormat="1" applyFont="1" applyFill="1" applyBorder="1" applyAlignment="1" applyProtection="1">
      <alignment horizontal="center" vertical="center" wrapText="1"/>
      <protection locked="0"/>
    </xf>
    <xf numFmtId="49" fontId="55" fillId="12" borderId="37" xfId="0" applyNumberFormat="1" applyFont="1" applyFill="1" applyBorder="1" applyAlignment="1" applyProtection="1">
      <alignment horizontal="left" vertical="center" wrapText="1"/>
      <protection locked="0"/>
    </xf>
    <xf numFmtId="0" fontId="49" fillId="0" borderId="0" xfId="0" applyFont="1" applyAlignment="1">
      <alignment horizontal="left" vertical="center"/>
    </xf>
    <xf numFmtId="0" fontId="45" fillId="0" borderId="0" xfId="3" applyFont="1" applyBorder="1" applyAlignment="1" applyProtection="1">
      <alignment horizontal="left" vertical="center"/>
    </xf>
    <xf numFmtId="0" fontId="59" fillId="0" borderId="24" xfId="0" applyFont="1" applyBorder="1" applyAlignment="1">
      <alignment horizontal="left" vertical="center"/>
    </xf>
    <xf numFmtId="0" fontId="59" fillId="0" borderId="25" xfId="0" applyFont="1" applyBorder="1" applyAlignment="1">
      <alignment horizontal="left" vertical="center"/>
    </xf>
    <xf numFmtId="0" fontId="59" fillId="11" borderId="25" xfId="0" applyFont="1" applyFill="1" applyBorder="1" applyAlignment="1">
      <alignment horizontal="left" vertical="center"/>
    </xf>
    <xf numFmtId="1" fontId="33" fillId="13" borderId="8" xfId="0" applyNumberFormat="1" applyFont="1" applyFill="1" applyBorder="1" applyAlignment="1">
      <alignment horizontal="center" vertical="center" wrapText="1"/>
    </xf>
    <xf numFmtId="0" fontId="64" fillId="0" borderId="0" xfId="3" applyFont="1" applyFill="1" applyBorder="1" applyAlignment="1" applyProtection="1">
      <alignment horizontal="left" vertical="center"/>
    </xf>
    <xf numFmtId="0" fontId="47" fillId="0" borderId="4" xfId="0" applyFont="1" applyBorder="1" applyAlignment="1">
      <alignment horizontal="left" vertical="center"/>
    </xf>
    <xf numFmtId="1" fontId="44" fillId="2" borderId="38" xfId="0" applyNumberFormat="1" applyFont="1" applyFill="1" applyBorder="1" applyAlignment="1">
      <alignment horizontal="center" vertical="center" wrapText="1"/>
    </xf>
    <xf numFmtId="1" fontId="44" fillId="2" borderId="25" xfId="0" applyNumberFormat="1" applyFont="1" applyFill="1" applyBorder="1" applyAlignment="1">
      <alignment horizontal="center" vertical="center" wrapText="1"/>
    </xf>
    <xf numFmtId="1" fontId="44" fillId="2" borderId="39" xfId="0" applyNumberFormat="1" applyFont="1" applyFill="1" applyBorder="1" applyAlignment="1">
      <alignment horizontal="center" vertical="center" wrapText="1"/>
    </xf>
    <xf numFmtId="49" fontId="0" fillId="3" borderId="0" xfId="0" applyNumberFormat="1" applyFill="1" applyAlignment="1" applyProtection="1">
      <alignment horizontal="left" vertical="center"/>
      <protection locked="0"/>
    </xf>
    <xf numFmtId="0" fontId="0" fillId="0" borderId="0" xfId="0" applyAlignment="1" applyProtection="1">
      <alignment horizontal="left" vertical="center"/>
      <protection locked="0"/>
    </xf>
    <xf numFmtId="165" fontId="0" fillId="3" borderId="0" xfId="0" applyNumberFormat="1" applyFill="1" applyAlignment="1" applyProtection="1">
      <alignment horizontal="left" vertical="center"/>
      <protection locked="0"/>
    </xf>
    <xf numFmtId="49" fontId="29" fillId="3" borderId="0" xfId="3" applyNumberFormat="1" applyFill="1" applyAlignment="1" applyProtection="1">
      <alignment horizontal="left" vertical="center"/>
      <protection locked="0"/>
    </xf>
    <xf numFmtId="0" fontId="0" fillId="0" borderId="0" xfId="0" applyAlignment="1">
      <alignment horizontal="left" vertical="center"/>
    </xf>
    <xf numFmtId="49" fontId="23" fillId="0" borderId="17" xfId="13" applyNumberFormat="1" applyFont="1" applyBorder="1" applyAlignment="1">
      <alignment horizontal="center" vertical="center"/>
    </xf>
    <xf numFmtId="49" fontId="23" fillId="0" borderId="40" xfId="13" applyNumberFormat="1" applyFont="1" applyBorder="1" applyAlignment="1">
      <alignment horizontal="center" vertical="center"/>
    </xf>
    <xf numFmtId="49" fontId="24" fillId="0" borderId="27" xfId="13" applyNumberFormat="1" applyFont="1" applyBorder="1" applyAlignment="1">
      <alignment horizontal="center" vertical="center"/>
    </xf>
    <xf numFmtId="49" fontId="24" fillId="0" borderId="32" xfId="13" applyNumberFormat="1" applyFont="1" applyBorder="1" applyAlignment="1">
      <alignment horizontal="center" vertical="center"/>
    </xf>
    <xf numFmtId="49" fontId="19" fillId="0" borderId="27" xfId="13" applyNumberFormat="1" applyFont="1" applyBorder="1" applyAlignment="1">
      <alignment horizontal="center" vertical="center"/>
    </xf>
    <xf numFmtId="49" fontId="19" fillId="0" borderId="32" xfId="13" applyNumberFormat="1" applyFont="1" applyBorder="1" applyAlignment="1">
      <alignment horizontal="center" vertical="center"/>
    </xf>
    <xf numFmtId="49" fontId="6" fillId="0" borderId="17" xfId="13" applyNumberFormat="1" applyFont="1" applyBorder="1" applyAlignment="1">
      <alignment horizontal="center" vertical="center"/>
    </xf>
    <xf numFmtId="49" fontId="6" fillId="0" borderId="40" xfId="13" applyNumberFormat="1" applyFont="1" applyBorder="1" applyAlignment="1">
      <alignment horizontal="center" vertical="center"/>
    </xf>
    <xf numFmtId="49" fontId="43" fillId="4" borderId="0" xfId="11" applyNumberFormat="1" applyFont="1" applyFill="1" applyAlignment="1">
      <alignment horizontal="left" vertical="center" wrapText="1"/>
    </xf>
    <xf numFmtId="0" fontId="43" fillId="4" borderId="0" xfId="11" applyFont="1" applyFill="1" applyAlignment="1">
      <alignment horizontal="left" vertical="center" wrapText="1"/>
    </xf>
    <xf numFmtId="0" fontId="26" fillId="4" borderId="1" xfId="11" applyFont="1" applyFill="1" applyBorder="1" applyAlignment="1">
      <alignment horizontal="left" vertical="center"/>
    </xf>
    <xf numFmtId="0" fontId="3" fillId="6" borderId="1" xfId="11" applyFill="1" applyBorder="1" applyAlignment="1">
      <alignment horizontal="left" vertical="center" wrapText="1"/>
    </xf>
    <xf numFmtId="0" fontId="52" fillId="3" borderId="21" xfId="3" applyFont="1" applyFill="1" applyBorder="1" applyAlignment="1" applyProtection="1">
      <alignment horizontal="left" vertical="center"/>
    </xf>
    <xf numFmtId="0" fontId="52" fillId="3" borderId="20" xfId="3" applyFont="1" applyFill="1" applyBorder="1" applyAlignment="1" applyProtection="1">
      <alignment horizontal="left" vertical="center"/>
    </xf>
    <xf numFmtId="0" fontId="52" fillId="3" borderId="23" xfId="3" applyFont="1" applyFill="1" applyBorder="1" applyAlignment="1" applyProtection="1">
      <alignment horizontal="left" vertical="center"/>
    </xf>
    <xf numFmtId="0" fontId="29" fillId="0" borderId="4" xfId="3" applyBorder="1" applyAlignment="1" applyProtection="1">
      <alignment horizontal="left" vertical="center"/>
    </xf>
    <xf numFmtId="0" fontId="45" fillId="0" borderId="4" xfId="3" applyFont="1" applyBorder="1" applyAlignment="1" applyProtection="1">
      <alignment horizontal="left" vertical="center"/>
    </xf>
  </cellXfs>
  <cellStyles count="17">
    <cellStyle name="APPS_DEG_Header" xfId="16" xr:uid="{1E8F94AD-ED91-449E-8A21-9EF78DCC2D36}"/>
    <cellStyle name="Comma" xfId="14" builtinId="3"/>
    <cellStyle name="Comma 2" xfId="1" xr:uid="{00000000-0005-0000-0000-000000000000}"/>
    <cellStyle name="Currency 2" xfId="2" xr:uid="{00000000-0005-0000-0000-000001000000}"/>
    <cellStyle name="Hyperlink" xfId="3" builtinId="8"/>
    <cellStyle name="Normal" xfId="0" builtinId="0"/>
    <cellStyle name="Normal 2" xfId="4" xr:uid="{00000000-0005-0000-0000-000004000000}"/>
    <cellStyle name="Normal 2 5"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5" xfId="10" xr:uid="{00000000-0005-0000-0000-00000A000000}"/>
    <cellStyle name="Normal 6" xfId="11" xr:uid="{00000000-0005-0000-0000-00000B000000}"/>
    <cellStyle name="Normal 9 2" xfId="15" xr:uid="{F16324FD-65A0-4287-9A8D-81820D849072}"/>
    <cellStyle name="Normal_0700" xfId="12" xr:uid="{00000000-0005-0000-0000-00000C000000}"/>
    <cellStyle name="Normal_La-te53" xfId="13" xr:uid="{00000000-0005-0000-0000-00000D000000}"/>
  </cellStyles>
  <dxfs count="19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4" tint="0.39994506668294322"/>
        </patternFill>
      </fill>
    </dxf>
    <dxf>
      <font>
        <color auto="1"/>
      </font>
      <fill>
        <patternFill>
          <bgColor theme="6" tint="0.39994506668294322"/>
        </patternFill>
      </fill>
    </dxf>
    <dxf>
      <font>
        <color auto="1"/>
      </font>
      <fill>
        <patternFill>
          <bgColor theme="6" tint="0.39994506668294322"/>
        </patternFill>
      </fill>
    </dxf>
    <dxf>
      <fill>
        <patternFill>
          <bgColor theme="4" tint="0.39994506668294322"/>
        </patternFill>
      </fill>
    </dxf>
    <dxf>
      <font>
        <color auto="1"/>
      </font>
      <fill>
        <patternFill>
          <bgColor theme="6" tint="0.39994506668294322"/>
        </patternFill>
      </fill>
    </dxf>
    <dxf>
      <fill>
        <patternFill>
          <bgColor theme="4" tint="0.39994506668294322"/>
        </patternFill>
      </fill>
    </dxf>
    <dxf>
      <fill>
        <patternFill>
          <bgColor theme="4" tint="0.39994506668294322"/>
        </patternFill>
      </fill>
    </dxf>
    <dxf>
      <font>
        <color auto="1"/>
      </font>
      <fill>
        <patternFill>
          <bgColor theme="6" tint="0.39994506668294322"/>
        </patternFill>
      </fill>
    </dxf>
    <dxf>
      <font>
        <color auto="1"/>
      </font>
      <fill>
        <patternFill>
          <bgColor theme="6" tint="0.39994506668294322"/>
        </patternFill>
      </fill>
    </dxf>
    <dxf>
      <fill>
        <patternFill>
          <bgColor theme="4" tint="0.39994506668294322"/>
        </patternFill>
      </fill>
    </dxf>
    <dxf>
      <fill>
        <patternFill>
          <bgColor theme="4" tint="0.39994506668294322"/>
        </patternFill>
      </fill>
    </dxf>
    <dxf>
      <font>
        <color auto="1"/>
      </font>
      <fill>
        <patternFill>
          <bgColor theme="6" tint="0.39994506668294322"/>
        </patternFill>
      </fill>
    </dxf>
    <dxf>
      <font>
        <color auto="1"/>
      </font>
      <fill>
        <patternFill>
          <bgColor theme="6" tint="0.39994506668294322"/>
        </patternFill>
      </fill>
    </dxf>
    <dxf>
      <fill>
        <patternFill>
          <bgColor theme="4" tint="0.39994506668294322"/>
        </patternFill>
      </fill>
    </dxf>
    <dxf>
      <font>
        <color auto="1"/>
      </font>
      <fill>
        <patternFill>
          <bgColor theme="6" tint="0.39994506668294322"/>
        </patternFill>
      </fill>
    </dxf>
    <dxf>
      <fill>
        <patternFill>
          <bgColor theme="4" tint="0.39994506668294322"/>
        </patternFill>
      </fill>
    </dxf>
    <dxf>
      <font>
        <color theme="3" tint="0.59996337778862885"/>
      </font>
    </dxf>
    <dxf>
      <font>
        <color theme="3" tint="0.39994506668294322"/>
      </font>
    </dxf>
    <dxf>
      <font>
        <color theme="3" tint="0.59996337778862885"/>
      </font>
    </dxf>
    <dxf>
      <font>
        <color theme="3" tint="0.39994506668294322"/>
      </font>
    </dxf>
    <dxf>
      <font>
        <color theme="3" tint="0.59996337778862885"/>
      </font>
    </dxf>
    <dxf>
      <font>
        <color theme="3" tint="0.39994506668294322"/>
      </font>
    </dxf>
    <dxf>
      <font>
        <color theme="3" tint="0.59996337778862885"/>
      </font>
    </dxf>
    <dxf>
      <font>
        <color theme="3" tint="0.39994506668294322"/>
      </font>
    </dxf>
    <dxf>
      <font>
        <color theme="3" tint="0.39994506668294322"/>
      </font>
    </dxf>
    <dxf>
      <font>
        <color theme="3" tint="0.59996337778862885"/>
      </font>
    </dxf>
    <dxf>
      <font>
        <color theme="3" tint="0.39994506668294322"/>
      </font>
    </dxf>
    <dxf>
      <font>
        <color theme="3" tint="0.59996337778862885"/>
      </font>
    </dxf>
    <dxf>
      <font>
        <color theme="3" tint="0.59996337778862885"/>
      </font>
    </dxf>
    <dxf>
      <font>
        <color theme="3" tint="0.39994506668294322"/>
      </font>
    </dxf>
    <dxf>
      <font>
        <color theme="3" tint="0.59996337778862885"/>
      </font>
    </dxf>
    <dxf>
      <font>
        <color theme="3" tint="0.39994506668294322"/>
      </font>
    </dxf>
  </dxfs>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3</xdr:col>
      <xdr:colOff>126062</xdr:colOff>
      <xdr:row>29</xdr:row>
      <xdr:rowOff>88605</xdr:rowOff>
    </xdr:from>
    <xdr:to>
      <xdr:col>4</xdr:col>
      <xdr:colOff>155059</xdr:colOff>
      <xdr:row>33</xdr:row>
      <xdr:rowOff>31620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3824" y="4563140"/>
          <a:ext cx="759984" cy="735196"/>
        </a:xfrm>
        <a:prstGeom prst="rect">
          <a:avLst/>
        </a:prstGeom>
        <a:scene3d>
          <a:camera prst="orthographicFront"/>
          <a:lightRig rig="threePt" dir="t"/>
        </a:scene3d>
        <a:sp3d contourW="12700">
          <a:contourClr>
            <a:schemeClr val="bg1"/>
          </a:contourClr>
        </a:sp3d>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266700</xdr:colOff>
          <xdr:row>1</xdr:row>
          <xdr:rowOff>88900</xdr:rowOff>
        </xdr:from>
        <xdr:to>
          <xdr:col>10</xdr:col>
          <xdr:colOff>241300</xdr:colOff>
          <xdr:row>39</xdr:row>
          <xdr:rowOff>146050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D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Agron Kllogjri" id="{E9888DF4-2478-4783-9480-9ABBF9A5C21D}" userId="S::akllogjr@ucop.edu::77626059-d5aa-405d-8e74-1c02348e9a0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47" dT="2024-01-18T22:11:24.42" personId="{E9888DF4-2478-4783-9480-9ABBF9A5C21D}" id="{A5AF394D-83D5-46BE-9503-8550F991968A}">
    <text>This column applies only for PPM COA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2" Type="http://schemas.openxmlformats.org/officeDocument/2006/relationships/hyperlink" Target="https://financeandbusiness.ucdavis.edu/finance/accounting-financial-reporting/intercampus/acct-strings" TargetMode="External"/><Relationship Id="rId1" Type="http://schemas.openxmlformats.org/officeDocument/2006/relationships/hyperlink" Target="mailto:FinancialControl@ucanr.edu"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financeandbusiness.ucdavis.edu/finance/accounting-financial-reporting/intercampus/other" TargetMode="External"/></Relationships>
</file>

<file path=xl/worksheets/_rels/sheet14.xml.rels><?xml version="1.0" encoding="UTF-8" standalone="yes"?>
<Relationships xmlns="http://schemas.openxmlformats.org/package/2006/relationships"><Relationship Id="rId3" Type="http://schemas.openxmlformats.org/officeDocument/2006/relationships/package" Target="../embeddings/Microsoft_Visio_Drawing.vsdx"/><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2.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A1:AO111"/>
  <sheetViews>
    <sheetView showGridLines="0" tabSelected="1" topLeftCell="A28" zoomScaleNormal="100" workbookViewId="0">
      <selection activeCell="L38" sqref="L38"/>
    </sheetView>
  </sheetViews>
  <sheetFormatPr defaultColWidth="9.1796875" defaultRowHeight="14.5"/>
  <cols>
    <col min="1" max="1" width="3.453125" style="12" customWidth="1"/>
    <col min="2" max="2" width="15.7265625" style="12" customWidth="1"/>
    <col min="3" max="3" width="9.453125" style="12" bestFit="1" customWidth="1"/>
    <col min="4" max="4" width="11" style="12" bestFit="1" customWidth="1"/>
    <col min="5" max="5" width="16" style="12" customWidth="1"/>
    <col min="6" max="6" width="8.7265625" style="12" customWidth="1"/>
    <col min="7" max="7" width="8.7265625" style="14" customWidth="1"/>
    <col min="8" max="8" width="14" style="12" customWidth="1"/>
    <col min="9" max="9" width="11.26953125" style="12" customWidth="1"/>
    <col min="10" max="10" width="11.7265625" style="12" customWidth="1"/>
    <col min="11" max="11" width="10.81640625" style="12" customWidth="1"/>
    <col min="12" max="12" width="15.1796875" style="12" customWidth="1"/>
    <col min="13" max="13" width="12.26953125" style="12" customWidth="1"/>
    <col min="14" max="14" width="8.7265625" style="12" customWidth="1"/>
    <col min="15" max="15" width="9.81640625" style="12" customWidth="1"/>
    <col min="16" max="16" width="10.7265625" style="12" customWidth="1"/>
    <col min="17" max="17" width="9.81640625" style="12" customWidth="1"/>
    <col min="18" max="18" width="51.81640625" style="12" customWidth="1"/>
    <col min="19" max="19" width="12.7265625" style="12" customWidth="1"/>
    <col min="20" max="20" width="13.453125" style="15" customWidth="1"/>
    <col min="21" max="21" width="29.7265625" style="12" customWidth="1"/>
    <col min="22" max="22" width="32.7265625" style="12" customWidth="1"/>
    <col min="23" max="23" width="25.1796875" style="12" customWidth="1"/>
    <col min="24" max="24" width="23.7265625" style="12" customWidth="1"/>
    <col min="25" max="25" width="27.7265625" style="12" customWidth="1"/>
    <col min="26" max="26" width="23" style="12" customWidth="1"/>
    <col min="27" max="27" width="24.81640625" style="16" bestFit="1" customWidth="1"/>
    <col min="28" max="28" width="24.81640625" style="12" bestFit="1" customWidth="1"/>
    <col min="29" max="29" width="14.453125" style="12" customWidth="1"/>
    <col min="30" max="30" width="24.1796875" style="16" customWidth="1"/>
    <col min="31" max="31" width="22.81640625" style="12" customWidth="1"/>
    <col min="32" max="32" width="29.81640625" style="12" customWidth="1"/>
    <col min="33" max="33" width="20.1796875" style="12" customWidth="1"/>
    <col min="34" max="34" width="28.1796875" style="12" customWidth="1"/>
    <col min="35" max="35" width="26.54296875" style="12" customWidth="1"/>
    <col min="36" max="36" width="33.1796875" style="12" customWidth="1"/>
    <col min="37" max="37" width="25.81640625" style="12" bestFit="1" customWidth="1"/>
    <col min="38" max="38" width="25.453125" style="12" customWidth="1"/>
    <col min="39" max="39" width="54.90625" style="12" customWidth="1"/>
    <col min="40" max="40" width="24.81640625" style="12" bestFit="1" customWidth="1"/>
    <col min="41" max="41" width="17" style="161" customWidth="1"/>
    <col min="42" max="16384" width="9.1796875" style="12"/>
  </cols>
  <sheetData>
    <row r="1" spans="4:41" ht="16" hidden="1">
      <c r="D1" s="12" t="s">
        <v>15</v>
      </c>
      <c r="E1" s="12">
        <v>102110</v>
      </c>
      <c r="F1" s="13"/>
      <c r="I1" s="166">
        <v>45097</v>
      </c>
      <c r="M1" s="18" t="s">
        <v>1</v>
      </c>
      <c r="N1" s="12" t="str">
        <f ca="1">IF(AND(TodaysDate&lt;=I2,TodaysDate&gt;I1),"2024", "Outdated Form")</f>
        <v>2024</v>
      </c>
      <c r="T1" s="58" t="s">
        <v>119</v>
      </c>
      <c r="U1" s="59"/>
      <c r="V1" s="58" t="s">
        <v>118</v>
      </c>
      <c r="X1" s="158" t="s">
        <v>310</v>
      </c>
    </row>
    <row r="2" spans="4:41" hidden="1">
      <c r="H2" s="13"/>
      <c r="I2" s="166">
        <v>45463</v>
      </c>
      <c r="J2" s="48"/>
      <c r="K2" s="13"/>
      <c r="M2" s="18"/>
      <c r="P2" s="18" t="s">
        <v>51</v>
      </c>
      <c r="R2" s="12" t="s">
        <v>50</v>
      </c>
      <c r="T2" s="48" t="s">
        <v>25</v>
      </c>
      <c r="U2" s="13">
        <v>10</v>
      </c>
      <c r="AE2" s="12" t="s">
        <v>16</v>
      </c>
      <c r="AF2" s="247" t="s">
        <v>35</v>
      </c>
      <c r="AG2" s="247" t="s">
        <v>200</v>
      </c>
      <c r="AH2" s="247" t="s">
        <v>201</v>
      </c>
      <c r="AI2" s="247" t="s">
        <v>202</v>
      </c>
      <c r="AJ2" s="247" t="s">
        <v>203</v>
      </c>
      <c r="AK2" s="12" t="s">
        <v>192</v>
      </c>
      <c r="AL2" s="12" t="s">
        <v>193</v>
      </c>
      <c r="AM2" s="13" t="s">
        <v>91</v>
      </c>
      <c r="AN2" s="13" t="s">
        <v>91</v>
      </c>
      <c r="AO2" s="13" t="s">
        <v>91</v>
      </c>
    </row>
    <row r="3" spans="4:41" hidden="1">
      <c r="D3" s="12" t="s">
        <v>10</v>
      </c>
      <c r="E3" s="12">
        <v>102110</v>
      </c>
      <c r="F3" s="13"/>
      <c r="H3" s="13"/>
      <c r="I3" s="17"/>
      <c r="J3" s="48"/>
      <c r="K3" s="13"/>
      <c r="M3" s="18"/>
      <c r="P3" s="18" t="s">
        <v>53</v>
      </c>
      <c r="R3" s="12" t="s">
        <v>52</v>
      </c>
      <c r="T3" s="48" t="s">
        <v>19</v>
      </c>
      <c r="U3" s="13" t="s">
        <v>27</v>
      </c>
      <c r="V3" s="12" t="s">
        <v>10</v>
      </c>
      <c r="W3" s="48" t="s">
        <v>10</v>
      </c>
      <c r="X3" s="159">
        <v>3110</v>
      </c>
      <c r="Y3" s="12" t="s">
        <v>319</v>
      </c>
      <c r="AE3" s="12" t="s">
        <v>11</v>
      </c>
      <c r="AF3" s="247" t="s">
        <v>352</v>
      </c>
      <c r="AG3" s="247" t="s">
        <v>213</v>
      </c>
      <c r="AH3" s="247" t="s">
        <v>200</v>
      </c>
      <c r="AI3" s="247" t="s">
        <v>204</v>
      </c>
      <c r="AJ3" s="247" t="s">
        <v>205</v>
      </c>
      <c r="AK3" s="248" t="s">
        <v>217</v>
      </c>
      <c r="AL3" s="13" t="s">
        <v>206</v>
      </c>
      <c r="AM3" s="248" t="s">
        <v>207</v>
      </c>
      <c r="AN3" s="13" t="s">
        <v>228</v>
      </c>
      <c r="AO3" s="13" t="s">
        <v>91</v>
      </c>
    </row>
    <row r="4" spans="4:41" hidden="1">
      <c r="D4" s="12" t="s">
        <v>16</v>
      </c>
      <c r="E4" s="12">
        <v>102010</v>
      </c>
      <c r="F4" s="13"/>
      <c r="H4" s="13"/>
      <c r="I4" s="17"/>
      <c r="J4" s="48"/>
      <c r="K4" s="13"/>
      <c r="M4" s="18"/>
      <c r="P4" s="18" t="s">
        <v>49</v>
      </c>
      <c r="R4" s="12">
        <v>2400</v>
      </c>
      <c r="T4" s="48" t="s">
        <v>6</v>
      </c>
      <c r="U4" s="13" t="s">
        <v>31</v>
      </c>
      <c r="V4" s="12" t="s">
        <v>16</v>
      </c>
      <c r="W4" s="48" t="s">
        <v>109</v>
      </c>
      <c r="X4" s="159">
        <v>3111</v>
      </c>
      <c r="Y4" s="12" t="s">
        <v>320</v>
      </c>
      <c r="AE4" s="12" t="s">
        <v>9</v>
      </c>
      <c r="AF4" s="247" t="s">
        <v>353</v>
      </c>
      <c r="AG4" s="247" t="s">
        <v>208</v>
      </c>
      <c r="AH4" s="165" t="s">
        <v>236</v>
      </c>
      <c r="AI4" s="247" t="s">
        <v>201</v>
      </c>
      <c r="AJ4" s="12" t="s">
        <v>165</v>
      </c>
      <c r="AK4" s="247" t="s">
        <v>209</v>
      </c>
      <c r="AL4" s="247" t="s">
        <v>210</v>
      </c>
      <c r="AM4" s="12" t="s">
        <v>195</v>
      </c>
      <c r="AN4" s="13" t="s">
        <v>91</v>
      </c>
      <c r="AO4" s="13" t="s">
        <v>91</v>
      </c>
    </row>
    <row r="5" spans="4:41" hidden="1">
      <c r="D5" s="12" t="s">
        <v>11</v>
      </c>
      <c r="E5" s="12">
        <v>102020</v>
      </c>
      <c r="F5" s="13"/>
      <c r="H5" s="13"/>
      <c r="I5" s="17"/>
      <c r="J5" s="48"/>
      <c r="K5" s="13"/>
      <c r="M5" s="18"/>
      <c r="P5" s="18" t="s">
        <v>90</v>
      </c>
      <c r="R5" s="12" t="s">
        <v>89</v>
      </c>
      <c r="T5" s="48" t="s">
        <v>23</v>
      </c>
      <c r="U5" s="13" t="s">
        <v>33</v>
      </c>
      <c r="V5" s="12" t="s">
        <v>17</v>
      </c>
      <c r="W5" s="48" t="s">
        <v>116</v>
      </c>
      <c r="X5" s="159">
        <v>3116</v>
      </c>
      <c r="Y5" s="12" t="s">
        <v>321</v>
      </c>
      <c r="AE5" s="12" t="s">
        <v>8</v>
      </c>
      <c r="AF5" s="247" t="s">
        <v>354</v>
      </c>
      <c r="AG5" s="247" t="s">
        <v>292</v>
      </c>
      <c r="AH5" s="247" t="s">
        <v>263</v>
      </c>
      <c r="AI5" s="247" t="s">
        <v>196</v>
      </c>
      <c r="AJ5" s="247" t="s">
        <v>293</v>
      </c>
      <c r="AK5" s="248" t="s">
        <v>347</v>
      </c>
      <c r="AL5" s="248" t="s">
        <v>294</v>
      </c>
      <c r="AM5" s="248" t="s">
        <v>295</v>
      </c>
      <c r="AN5" s="13" t="s">
        <v>296</v>
      </c>
      <c r="AO5" s="162" t="s">
        <v>297</v>
      </c>
    </row>
    <row r="6" spans="4:41" hidden="1">
      <c r="D6" s="12" t="s">
        <v>9</v>
      </c>
      <c r="E6" s="12">
        <v>102040</v>
      </c>
      <c r="F6" s="13"/>
      <c r="H6" s="13"/>
      <c r="I6" s="17"/>
      <c r="J6" s="48"/>
      <c r="K6" s="13"/>
      <c r="M6" s="18" t="s">
        <v>80</v>
      </c>
      <c r="N6" s="17">
        <f ca="1">TODAY()</f>
        <v>45315</v>
      </c>
      <c r="P6" s="18" t="s">
        <v>57</v>
      </c>
      <c r="R6" s="12" t="s">
        <v>56</v>
      </c>
      <c r="T6" s="48" t="s">
        <v>22</v>
      </c>
      <c r="U6" s="13" t="s">
        <v>32</v>
      </c>
      <c r="V6" s="12" t="s">
        <v>9</v>
      </c>
      <c r="W6" s="48" t="s">
        <v>111</v>
      </c>
      <c r="X6" s="159">
        <v>3120</v>
      </c>
      <c r="Y6" s="12" t="s">
        <v>322</v>
      </c>
      <c r="AE6" s="12" t="s">
        <v>12</v>
      </c>
      <c r="AF6" s="247" t="s">
        <v>355</v>
      </c>
      <c r="AG6" s="247" t="s">
        <v>261</v>
      </c>
      <c r="AH6" s="247" t="s">
        <v>263</v>
      </c>
      <c r="AI6" s="247" t="s">
        <v>262</v>
      </c>
      <c r="AJ6" s="247" t="s">
        <v>208</v>
      </c>
      <c r="AK6" s="247" t="s">
        <v>264</v>
      </c>
      <c r="AL6" s="165" t="s">
        <v>294</v>
      </c>
      <c r="AM6" s="226" t="s">
        <v>345</v>
      </c>
      <c r="AN6" s="165" t="s">
        <v>348</v>
      </c>
      <c r="AO6" s="13" t="s">
        <v>196</v>
      </c>
    </row>
    <row r="7" spans="4:41" hidden="1">
      <c r="D7" s="12" t="s">
        <v>8</v>
      </c>
      <c r="E7" s="12">
        <v>102050</v>
      </c>
      <c r="F7" s="13"/>
      <c r="H7" s="13"/>
      <c r="I7" s="17"/>
      <c r="J7" s="48"/>
      <c r="K7" s="13"/>
      <c r="P7" s="18" t="s">
        <v>59</v>
      </c>
      <c r="R7" s="12" t="s">
        <v>58</v>
      </c>
      <c r="T7" s="48" t="s">
        <v>2</v>
      </c>
      <c r="U7" s="13" t="s">
        <v>3</v>
      </c>
      <c r="V7" s="12" t="s">
        <v>18</v>
      </c>
      <c r="W7" s="48" t="s">
        <v>117</v>
      </c>
      <c r="X7" s="159">
        <v>3121</v>
      </c>
      <c r="Y7" s="12" t="s">
        <v>323</v>
      </c>
      <c r="AE7" s="12" t="s">
        <v>13</v>
      </c>
      <c r="AF7" s="247" t="s">
        <v>356</v>
      </c>
      <c r="AG7" s="247" t="s">
        <v>201</v>
      </c>
      <c r="AH7" s="247" t="s">
        <v>211</v>
      </c>
      <c r="AI7" s="247" t="s">
        <v>215</v>
      </c>
      <c r="AJ7" s="12" t="s">
        <v>203</v>
      </c>
      <c r="AK7" s="12" t="s">
        <v>197</v>
      </c>
      <c r="AL7" s="12" t="s">
        <v>229</v>
      </c>
      <c r="AM7" s="13" t="s">
        <v>91</v>
      </c>
      <c r="AN7" s="13" t="s">
        <v>91</v>
      </c>
      <c r="AO7" s="13" t="s">
        <v>91</v>
      </c>
    </row>
    <row r="8" spans="4:41" hidden="1">
      <c r="D8" s="12" t="s">
        <v>12</v>
      </c>
      <c r="E8" s="12">
        <v>102060</v>
      </c>
      <c r="F8" s="13"/>
      <c r="H8" s="13"/>
      <c r="I8" s="17"/>
      <c r="J8" s="48"/>
      <c r="K8" s="13"/>
      <c r="P8" s="18" t="s">
        <v>69</v>
      </c>
      <c r="R8" s="12" t="s">
        <v>68</v>
      </c>
      <c r="T8" s="48" t="s">
        <v>5</v>
      </c>
      <c r="U8" s="13">
        <v>12</v>
      </c>
      <c r="V8" s="12" t="s">
        <v>8</v>
      </c>
      <c r="W8" s="48" t="s">
        <v>112</v>
      </c>
      <c r="X8" s="159">
        <v>3210</v>
      </c>
      <c r="Y8" s="12" t="s">
        <v>324</v>
      </c>
      <c r="AE8" s="12" t="s">
        <v>14</v>
      </c>
      <c r="AF8" s="247" t="s">
        <v>357</v>
      </c>
      <c r="AG8" s="247" t="s">
        <v>208</v>
      </c>
      <c r="AH8" s="247" t="s">
        <v>201</v>
      </c>
      <c r="AI8" s="247" t="s">
        <v>212</v>
      </c>
      <c r="AJ8" s="247" t="s">
        <v>210</v>
      </c>
      <c r="AK8" s="12" t="s">
        <v>301</v>
      </c>
      <c r="AL8" s="13" t="s">
        <v>302</v>
      </c>
      <c r="AM8" s="13" t="s">
        <v>303</v>
      </c>
      <c r="AN8" s="13" t="s">
        <v>239</v>
      </c>
      <c r="AO8" s="13" t="s">
        <v>91</v>
      </c>
    </row>
    <row r="9" spans="4:41" hidden="1">
      <c r="D9" s="12" t="s">
        <v>13</v>
      </c>
      <c r="E9" s="12">
        <v>102070</v>
      </c>
      <c r="F9" s="13"/>
      <c r="H9" s="13"/>
      <c r="I9" s="17"/>
      <c r="J9" s="48"/>
      <c r="K9" s="13"/>
      <c r="P9" s="12" t="s">
        <v>162</v>
      </c>
      <c r="R9" s="12" t="s">
        <v>161</v>
      </c>
      <c r="T9" s="48" t="s">
        <v>24</v>
      </c>
      <c r="U9" s="13" t="s">
        <v>34</v>
      </c>
      <c r="V9" s="12" t="s">
        <v>14</v>
      </c>
      <c r="W9" s="48" t="s">
        <v>115</v>
      </c>
      <c r="X9" s="159">
        <v>3299</v>
      </c>
      <c r="Y9" s="12" t="s">
        <v>325</v>
      </c>
      <c r="AE9" s="12" t="s">
        <v>17</v>
      </c>
      <c r="AF9" s="247" t="s">
        <v>358</v>
      </c>
      <c r="AG9" s="247" t="s">
        <v>230</v>
      </c>
      <c r="AH9" s="165" t="s">
        <v>201</v>
      </c>
      <c r="AI9" s="12" t="s">
        <v>209</v>
      </c>
      <c r="AJ9" s="247" t="s">
        <v>224</v>
      </c>
      <c r="AK9" s="12" t="s">
        <v>198</v>
      </c>
      <c r="AL9" s="12" t="s">
        <v>195</v>
      </c>
      <c r="AM9" s="12" t="s">
        <v>194</v>
      </c>
      <c r="AN9" s="13" t="s">
        <v>91</v>
      </c>
      <c r="AO9" s="13" t="s">
        <v>91</v>
      </c>
    </row>
    <row r="10" spans="4:41" hidden="1">
      <c r="D10" s="12" t="s">
        <v>14</v>
      </c>
      <c r="E10" s="12">
        <v>102080</v>
      </c>
      <c r="F10" s="13"/>
      <c r="H10" s="13"/>
      <c r="I10" s="17"/>
      <c r="J10" s="48"/>
      <c r="K10" s="13"/>
      <c r="P10" s="18" t="s">
        <v>71</v>
      </c>
      <c r="R10" s="12" t="s">
        <v>70</v>
      </c>
      <c r="T10" s="48" t="s">
        <v>26</v>
      </c>
      <c r="U10" s="13">
        <v>11</v>
      </c>
      <c r="V10" s="12" t="s">
        <v>13</v>
      </c>
      <c r="W10" s="48" t="s">
        <v>114</v>
      </c>
      <c r="X10" s="12">
        <v>3310</v>
      </c>
      <c r="Y10" s="12" t="s">
        <v>326</v>
      </c>
      <c r="AE10" s="12" t="s">
        <v>18</v>
      </c>
      <c r="AF10" s="247" t="s">
        <v>359</v>
      </c>
      <c r="AG10" s="247" t="s">
        <v>275</v>
      </c>
      <c r="AH10" s="247" t="s">
        <v>201</v>
      </c>
      <c r="AI10" s="247" t="s">
        <v>276</v>
      </c>
      <c r="AJ10" s="247" t="s">
        <v>208</v>
      </c>
      <c r="AK10" s="247" t="s">
        <v>207</v>
      </c>
      <c r="AL10" s="165" t="s">
        <v>294</v>
      </c>
      <c r="AM10" s="12" t="s">
        <v>349</v>
      </c>
      <c r="AN10" s="13" t="s">
        <v>277</v>
      </c>
      <c r="AO10" s="13" t="s">
        <v>91</v>
      </c>
    </row>
    <row r="11" spans="4:41" hidden="1">
      <c r="D11" s="12" t="s">
        <v>17</v>
      </c>
      <c r="E11" s="12">
        <v>102090</v>
      </c>
      <c r="F11" s="13"/>
      <c r="H11" s="13"/>
      <c r="I11" s="17"/>
      <c r="J11" s="48"/>
      <c r="K11" s="13"/>
      <c r="P11" s="18" t="s">
        <v>85</v>
      </c>
      <c r="R11" s="12" t="s">
        <v>86</v>
      </c>
      <c r="T11" s="48" t="s">
        <v>21</v>
      </c>
      <c r="U11" s="13" t="s">
        <v>30</v>
      </c>
      <c r="V11" s="12" t="s">
        <v>12</v>
      </c>
      <c r="W11" s="48" t="s">
        <v>113</v>
      </c>
      <c r="X11" s="12">
        <v>3410</v>
      </c>
      <c r="Y11" s="12" t="s">
        <v>327</v>
      </c>
      <c r="AE11" s="12" t="s">
        <v>10</v>
      </c>
      <c r="AF11" s="247" t="s">
        <v>235</v>
      </c>
      <c r="AG11" s="247" t="s">
        <v>261</v>
      </c>
      <c r="AH11" s="247" t="s">
        <v>263</v>
      </c>
      <c r="AI11" s="247" t="s">
        <v>262</v>
      </c>
      <c r="AJ11" s="247" t="s">
        <v>208</v>
      </c>
      <c r="AK11" s="247" t="s">
        <v>264</v>
      </c>
      <c r="AL11" s="165" t="s">
        <v>337</v>
      </c>
      <c r="AM11" s="165" t="s">
        <v>350</v>
      </c>
      <c r="AN11" s="226" t="s">
        <v>351</v>
      </c>
      <c r="AO11" s="13" t="s">
        <v>91</v>
      </c>
    </row>
    <row r="12" spans="4:41" hidden="1">
      <c r="D12" s="12" t="s">
        <v>18</v>
      </c>
      <c r="E12" s="12">
        <v>102100</v>
      </c>
      <c r="F12" s="13"/>
      <c r="H12" s="13"/>
      <c r="I12" s="17"/>
      <c r="J12" s="48"/>
      <c r="K12" s="13"/>
      <c r="P12" s="18" t="s">
        <v>87</v>
      </c>
      <c r="R12" s="12" t="s">
        <v>88</v>
      </c>
      <c r="T12" s="48" t="s">
        <v>4</v>
      </c>
      <c r="U12" s="13" t="s">
        <v>29</v>
      </c>
      <c r="V12" s="12" t="s">
        <v>11</v>
      </c>
      <c r="W12" s="48" t="s">
        <v>110</v>
      </c>
      <c r="X12" s="12">
        <v>3710</v>
      </c>
      <c r="Y12" s="12" t="s">
        <v>328</v>
      </c>
      <c r="AE12" s="12" t="s">
        <v>361</v>
      </c>
      <c r="AF12" s="12" t="s">
        <v>82639</v>
      </c>
      <c r="AG12" s="12" t="s">
        <v>82640</v>
      </c>
      <c r="AH12" s="12" t="s">
        <v>82641</v>
      </c>
      <c r="AI12" s="12" t="s">
        <v>82642</v>
      </c>
      <c r="AJ12" s="12" t="s">
        <v>82643</v>
      </c>
      <c r="AK12" s="12" t="s">
        <v>82644</v>
      </c>
      <c r="AL12" s="12" t="s">
        <v>82645</v>
      </c>
      <c r="AM12" s="12" t="s">
        <v>82646</v>
      </c>
      <c r="AN12" s="12" t="s">
        <v>82647</v>
      </c>
      <c r="AO12" s="161" t="s">
        <v>82648</v>
      </c>
    </row>
    <row r="13" spans="4:41" hidden="1">
      <c r="D13" s="12" t="s">
        <v>361</v>
      </c>
      <c r="E13" s="12">
        <v>102030</v>
      </c>
      <c r="H13" s="13"/>
      <c r="I13" s="17"/>
      <c r="J13" s="48"/>
      <c r="K13" s="13"/>
      <c r="P13" s="18" t="s">
        <v>83</v>
      </c>
      <c r="R13" s="12" t="s">
        <v>84</v>
      </c>
      <c r="T13" s="48" t="s">
        <v>20</v>
      </c>
      <c r="U13" s="13" t="s">
        <v>28</v>
      </c>
      <c r="V13" s="12" t="s">
        <v>361</v>
      </c>
      <c r="W13" s="48" t="s">
        <v>361</v>
      </c>
    </row>
    <row r="14" spans="4:41" hidden="1">
      <c r="P14" s="18" t="s">
        <v>61</v>
      </c>
      <c r="R14" s="12" t="s">
        <v>60</v>
      </c>
    </row>
    <row r="15" spans="4:41" hidden="1">
      <c r="E15" s="14"/>
      <c r="I15" s="17"/>
      <c r="P15" s="18" t="s">
        <v>237</v>
      </c>
      <c r="R15" s="12" t="s">
        <v>225</v>
      </c>
    </row>
    <row r="16" spans="4:41" hidden="1">
      <c r="E16" s="14"/>
      <c r="I16" s="17"/>
      <c r="P16" s="18" t="s">
        <v>73</v>
      </c>
      <c r="R16" s="12" t="s">
        <v>72</v>
      </c>
    </row>
    <row r="17" spans="3:22" hidden="1">
      <c r="P17" s="18" t="s">
        <v>55</v>
      </c>
      <c r="R17" s="12" t="s">
        <v>54</v>
      </c>
    </row>
    <row r="18" spans="3:22" hidden="1">
      <c r="P18" s="18" t="s">
        <v>63</v>
      </c>
      <c r="R18" s="12" t="s">
        <v>62</v>
      </c>
    </row>
    <row r="19" spans="3:22" hidden="1">
      <c r="P19" s="18" t="s">
        <v>67</v>
      </c>
      <c r="R19" s="12" t="s">
        <v>66</v>
      </c>
    </row>
    <row r="20" spans="3:22" hidden="1">
      <c r="P20" s="18" t="s">
        <v>185</v>
      </c>
      <c r="R20" s="12" t="s">
        <v>184</v>
      </c>
    </row>
    <row r="21" spans="3:22" hidden="1">
      <c r="P21" s="18" t="s">
        <v>65</v>
      </c>
      <c r="R21" s="12" t="s">
        <v>64</v>
      </c>
    </row>
    <row r="22" spans="3:22" hidden="1">
      <c r="P22" s="18" t="s">
        <v>221</v>
      </c>
      <c r="R22" s="12" t="s">
        <v>220</v>
      </c>
    </row>
    <row r="23" spans="3:22" hidden="1">
      <c r="E23" s="14"/>
      <c r="P23" s="18" t="s">
        <v>219</v>
      </c>
      <c r="R23" s="12" t="s">
        <v>218</v>
      </c>
    </row>
    <row r="24" spans="3:22" hidden="1">
      <c r="E24" s="14"/>
      <c r="P24" s="18" t="s">
        <v>75</v>
      </c>
      <c r="R24" s="12" t="s">
        <v>74</v>
      </c>
    </row>
    <row r="25" spans="3:22" ht="27" hidden="1" customHeight="1">
      <c r="E25" s="14"/>
      <c r="P25" s="18" t="s">
        <v>79</v>
      </c>
      <c r="R25" s="12" t="s">
        <v>78</v>
      </c>
    </row>
    <row r="26" spans="3:22" hidden="1">
      <c r="P26" s="18" t="s">
        <v>77</v>
      </c>
      <c r="R26" s="12" t="s">
        <v>76</v>
      </c>
    </row>
    <row r="27" spans="3:22" hidden="1"/>
    <row r="28" spans="3:22" ht="15" thickBot="1">
      <c r="C28" s="180" t="s">
        <v>182</v>
      </c>
      <c r="P28" s="18"/>
    </row>
    <row r="29" spans="3:22">
      <c r="R29" s="171" t="s">
        <v>82663</v>
      </c>
      <c r="S29" s="235"/>
      <c r="T29" s="19"/>
      <c r="U29" s="167"/>
      <c r="V29" s="15"/>
    </row>
    <row r="30" spans="3:22">
      <c r="G30" s="12"/>
      <c r="R30" s="227" t="s">
        <v>332</v>
      </c>
      <c r="S30" s="48"/>
      <c r="T30" s="12"/>
      <c r="U30" s="20"/>
      <c r="V30" s="15"/>
    </row>
    <row r="31" spans="3:22" ht="15.5">
      <c r="G31" s="173" t="s">
        <v>82654</v>
      </c>
      <c r="H31" s="54"/>
      <c r="I31" s="54"/>
      <c r="J31" s="54"/>
      <c r="K31" s="54"/>
      <c r="R31" s="21" t="s">
        <v>266</v>
      </c>
      <c r="T31" s="12"/>
      <c r="U31" s="20"/>
      <c r="V31" s="15"/>
    </row>
    <row r="32" spans="3:22" ht="15.5">
      <c r="G32" s="173" t="s">
        <v>288</v>
      </c>
      <c r="H32" s="48"/>
      <c r="I32" s="48"/>
      <c r="J32" s="48"/>
      <c r="K32" s="48"/>
      <c r="R32" s="21" t="s">
        <v>82662</v>
      </c>
      <c r="S32" s="15"/>
      <c r="T32" s="12"/>
      <c r="U32" s="20"/>
    </row>
    <row r="33" spans="1:39" ht="15.5">
      <c r="G33" s="174" t="s">
        <v>93</v>
      </c>
      <c r="H33" s="48"/>
      <c r="I33" s="48"/>
      <c r="J33" s="48"/>
      <c r="K33" s="48"/>
      <c r="R33" s="121" t="s">
        <v>82664</v>
      </c>
      <c r="T33" s="12"/>
      <c r="U33" s="236"/>
    </row>
    <row r="34" spans="1:39" ht="15" thickBot="1">
      <c r="F34" s="48"/>
      <c r="G34" s="12" t="s">
        <v>82650</v>
      </c>
      <c r="R34" s="176" t="s">
        <v>82665</v>
      </c>
      <c r="S34" s="55"/>
      <c r="T34" s="56"/>
      <c r="U34" s="122"/>
    </row>
    <row r="35" spans="1:39" ht="15" thickBot="1">
      <c r="R35" s="234"/>
      <c r="T35" s="12"/>
      <c r="Y35" s="12" t="s">
        <v>183</v>
      </c>
    </row>
    <row r="36" spans="1:39">
      <c r="E36" s="49" t="s">
        <v>82655</v>
      </c>
      <c r="F36" s="293"/>
      <c r="G36" s="294"/>
      <c r="H36" s="294"/>
      <c r="I36" s="294"/>
      <c r="J36" s="294"/>
      <c r="L36" s="177"/>
      <c r="R36" s="169" t="s">
        <v>82668</v>
      </c>
      <c r="S36" s="19"/>
      <c r="T36" s="167"/>
      <c r="V36" s="15"/>
      <c r="X36" s="15"/>
    </row>
    <row r="37" spans="1:39">
      <c r="E37" s="49" t="s">
        <v>82656</v>
      </c>
      <c r="F37" s="293"/>
      <c r="G37" s="293"/>
      <c r="H37" s="293"/>
      <c r="I37" s="293"/>
      <c r="J37" s="293"/>
      <c r="R37" s="21" t="s">
        <v>82669</v>
      </c>
      <c r="T37" s="20"/>
      <c r="U37" s="14"/>
      <c r="V37" s="48"/>
      <c r="X37" s="15"/>
    </row>
    <row r="38" spans="1:39">
      <c r="E38" s="49" t="s">
        <v>82657</v>
      </c>
      <c r="F38" s="293"/>
      <c r="G38" s="294"/>
      <c r="H38" s="294"/>
      <c r="I38" s="294"/>
      <c r="J38" s="294"/>
      <c r="R38" s="186" t="s">
        <v>82670</v>
      </c>
      <c r="T38" s="20"/>
    </row>
    <row r="39" spans="1:39" ht="15" thickBot="1">
      <c r="E39" s="49" t="s">
        <v>82658</v>
      </c>
      <c r="F39" s="295"/>
      <c r="G39" s="294"/>
      <c r="H39" s="294"/>
      <c r="I39" s="294"/>
      <c r="J39" s="294"/>
      <c r="R39" s="198" t="s">
        <v>265</v>
      </c>
      <c r="S39" s="55"/>
      <c r="T39" s="122"/>
      <c r="U39" s="14"/>
      <c r="X39" s="15"/>
    </row>
    <row r="40" spans="1:39" ht="15" thickBot="1">
      <c r="E40" s="49" t="s">
        <v>82659</v>
      </c>
      <c r="F40" s="296"/>
      <c r="G40" s="294"/>
      <c r="H40" s="294"/>
      <c r="I40" s="294"/>
      <c r="J40" s="294"/>
      <c r="R40" s="168"/>
      <c r="T40" s="12"/>
      <c r="U40" s="14"/>
      <c r="X40" s="15"/>
      <c r="AD40" s="241" t="s">
        <v>82666</v>
      </c>
      <c r="AE40" s="242"/>
    </row>
    <row r="41" spans="1:39" ht="15" thickBot="1">
      <c r="E41" s="49" t="s">
        <v>82660</v>
      </c>
      <c r="F41" s="293"/>
      <c r="G41" s="294"/>
      <c r="H41" s="294"/>
      <c r="I41" s="294"/>
      <c r="J41" s="294"/>
      <c r="R41" s="169" t="s">
        <v>82671</v>
      </c>
      <c r="S41" s="19"/>
      <c r="T41" s="167"/>
      <c r="U41" s="14"/>
      <c r="X41" s="15"/>
      <c r="AD41" s="243" t="s">
        <v>341</v>
      </c>
      <c r="AE41" s="244"/>
    </row>
    <row r="42" spans="1:39" ht="15" thickBot="1">
      <c r="E42" s="18"/>
      <c r="F42" s="175"/>
      <c r="G42" s="12"/>
      <c r="N42" s="175"/>
      <c r="R42" s="21" t="s">
        <v>82672</v>
      </c>
      <c r="T42" s="20"/>
      <c r="U42" s="14"/>
      <c r="X42" s="15"/>
      <c r="AD42" s="245" t="s">
        <v>342</v>
      </c>
      <c r="AE42" s="246"/>
      <c r="AH42" s="171" t="s">
        <v>232</v>
      </c>
      <c r="AI42" s="167"/>
    </row>
    <row r="43" spans="1:39" ht="15" thickBot="1">
      <c r="P43" s="48" t="str">
        <f>IF(ISERROR(VLOOKUP(F41,$P$1:$R$25,2,FALSE)),"",(VLOOKUP(F41,$P$1:$R$25,2,FALSE)))</f>
        <v/>
      </c>
      <c r="R43" s="188" t="s">
        <v>82673</v>
      </c>
      <c r="S43" s="56"/>
      <c r="T43" s="122"/>
      <c r="U43" s="14"/>
      <c r="AG43" s="48"/>
      <c r="AH43" s="121" t="s">
        <v>231</v>
      </c>
      <c r="AI43" s="20"/>
    </row>
    <row r="44" spans="1:39" ht="15" thickBot="1">
      <c r="E44" s="48" t="s">
        <v>82661</v>
      </c>
      <c r="F44" s="297" t="str">
        <f ca="1">IF(DAY(TodaysDate)&lt;=20,TEXT(TodaysDate,"mmmm"),TEXT(EOMONTH(TodaysDate,1),"mmmm"))</f>
        <v>February</v>
      </c>
      <c r="G44" s="297"/>
      <c r="H44" s="12" t="str">
        <f ca="1">VLOOKUP($F$44,FiscalMonth_Lst,2)</f>
        <v>08</v>
      </c>
      <c r="Z44" s="240" t="s">
        <v>339</v>
      </c>
      <c r="AA44" s="238"/>
      <c r="AB44" s="167"/>
      <c r="AD44" s="169" t="s">
        <v>343</v>
      </c>
      <c r="AE44" s="167"/>
      <c r="AH44" s="121" t="s">
        <v>233</v>
      </c>
      <c r="AI44" s="20"/>
    </row>
    <row r="45" spans="1:39" ht="15" thickBot="1">
      <c r="E45" s="18"/>
      <c r="F45" s="48"/>
      <c r="G45" s="48"/>
      <c r="R45" s="192" t="s">
        <v>338</v>
      </c>
      <c r="S45" s="172"/>
      <c r="T45" s="237"/>
      <c r="Z45" s="170" t="s">
        <v>340</v>
      </c>
      <c r="AA45" s="239"/>
      <c r="AB45" s="122"/>
      <c r="AD45" s="170" t="s">
        <v>82667</v>
      </c>
      <c r="AE45" s="122"/>
      <c r="AH45" s="176" t="s">
        <v>242</v>
      </c>
      <c r="AI45" s="122"/>
    </row>
    <row r="46" spans="1:39" ht="15" thickBot="1">
      <c r="R46" s="56"/>
      <c r="S46" s="56"/>
      <c r="T46" s="55"/>
      <c r="U46" s="56"/>
      <c r="V46" s="56"/>
      <c r="W46" s="56"/>
    </row>
    <row r="47" spans="1:39" s="22" customFormat="1" ht="26.5" thickBot="1">
      <c r="C47" s="23" t="s">
        <v>7</v>
      </c>
      <c r="D47" s="24" t="s">
        <v>0</v>
      </c>
      <c r="E47" s="24" t="s">
        <v>1</v>
      </c>
      <c r="F47" s="25" t="s">
        <v>310</v>
      </c>
      <c r="G47" s="25" t="s">
        <v>173</v>
      </c>
      <c r="H47" s="25" t="s">
        <v>311</v>
      </c>
      <c r="I47" s="25" t="s">
        <v>172</v>
      </c>
      <c r="J47" s="25" t="s">
        <v>312</v>
      </c>
      <c r="K47" s="25" t="s">
        <v>313</v>
      </c>
      <c r="L47" s="25" t="s">
        <v>314</v>
      </c>
      <c r="M47" s="25" t="s">
        <v>315</v>
      </c>
      <c r="N47" s="229" t="s">
        <v>316</v>
      </c>
      <c r="O47" s="28" t="s">
        <v>317</v>
      </c>
      <c r="P47" s="30" t="s">
        <v>318</v>
      </c>
      <c r="Q47" s="287" t="s">
        <v>360</v>
      </c>
      <c r="R47" s="57" t="s">
        <v>331</v>
      </c>
      <c r="S47" s="57" t="s">
        <v>330</v>
      </c>
      <c r="T47" s="57" t="s">
        <v>329</v>
      </c>
      <c r="U47" s="26" t="s">
        <v>268</v>
      </c>
      <c r="V47" s="28" t="s">
        <v>267</v>
      </c>
      <c r="W47" s="26" t="s">
        <v>82651</v>
      </c>
      <c r="X47" s="29" t="s">
        <v>82652</v>
      </c>
      <c r="Y47" s="27" t="s">
        <v>82653</v>
      </c>
      <c r="Z47" s="30" t="s">
        <v>81</v>
      </c>
      <c r="AA47" s="31" t="s">
        <v>92</v>
      </c>
      <c r="AB47" s="30" t="s">
        <v>82</v>
      </c>
      <c r="AC47" s="290" t="s">
        <v>344</v>
      </c>
      <c r="AD47" s="291"/>
      <c r="AE47" s="291"/>
      <c r="AF47" s="291"/>
      <c r="AG47" s="291"/>
      <c r="AH47" s="291"/>
      <c r="AI47" s="291"/>
      <c r="AJ47" s="291"/>
      <c r="AK47" s="291"/>
      <c r="AL47" s="292"/>
      <c r="AM47" s="53" t="s">
        <v>238</v>
      </c>
    </row>
    <row r="48" spans="1:39" s="22" customFormat="1">
      <c r="A48" s="32"/>
      <c r="B48" s="32"/>
      <c r="C48" s="33" t="str">
        <f>IF(ISBLANK(C49),"",C49)</f>
        <v>UCLA</v>
      </c>
      <c r="D48" s="34" t="str">
        <f t="shared" ref="D48:D111" ca="1" si="0">$F$44</f>
        <v>February</v>
      </c>
      <c r="E48" s="35" t="str">
        <f ca="1">$N$1</f>
        <v>2024</v>
      </c>
      <c r="F48" s="252">
        <f>F49</f>
        <v>3310</v>
      </c>
      <c r="G48" s="35">
        <f>IF(OR(S48&gt;0, T48&gt;0), "13U10", )</f>
        <v>0</v>
      </c>
      <c r="H48" s="35">
        <f>IF(OR(S48&gt;0, T48&gt;0), "9952111", )</f>
        <v>0</v>
      </c>
      <c r="I48" s="35">
        <f>IF(ISBLANK(C49),"", IF(OR(S48&gt;=100000, T48&gt;=100000), "102110", VLOOKUP(C48,$D$1:$F$13,2,FALSE)))</f>
        <v>102040</v>
      </c>
      <c r="J48" s="35">
        <f>IF(OR(S48&gt;0, T48&gt;0), "00", )</f>
        <v>0</v>
      </c>
      <c r="K48" s="35">
        <f>IF(OR(S48&gt;0, T48&gt;0), "000", )</f>
        <v>0</v>
      </c>
      <c r="L48" s="35">
        <f>IF(OR(S48&gt;0, T48&gt;0), "0000000000", )</f>
        <v>0</v>
      </c>
      <c r="M48" s="35">
        <f>IF(OR(S48&gt;0, T48&gt;0), "000000", )</f>
        <v>0</v>
      </c>
      <c r="N48" s="35">
        <f>IF(OR(S48&gt;0, T48&gt;0), "0000", )</f>
        <v>0</v>
      </c>
      <c r="O48" s="35">
        <f>IF(OR(S48&gt;0, T48&gt;0), "000000", )</f>
        <v>0</v>
      </c>
      <c r="P48" s="35">
        <f>IF(OR(S48&gt;0, T48&gt;0), "000000", )</f>
        <v>0</v>
      </c>
      <c r="Q48" s="35" t="str">
        <f ca="1">IF(OR(R48&gt;0, S48&gt;0), "XXXXXX", )</f>
        <v>XXXXXX</v>
      </c>
      <c r="R48" s="35" t="str">
        <f ca="1">"ANR"&amp;" "&amp;D49&amp;" "&amp;"Recharges"&amp;" "&amp;"To"&amp;" "&amp;C49</f>
        <v>ANR February Recharges To UCLA</v>
      </c>
      <c r="S48" s="230">
        <f>SUM(T49:T55)</f>
        <v>0</v>
      </c>
      <c r="T48" s="230">
        <f>SUM(S49:S55)</f>
        <v>0</v>
      </c>
      <c r="U48" s="36"/>
      <c r="V48" s="36"/>
      <c r="W48" s="36"/>
      <c r="X48" s="37"/>
      <c r="Y48" s="36"/>
      <c r="Z48" s="36"/>
      <c r="AA48" s="37"/>
      <c r="AB48" s="36"/>
      <c r="AC48" s="36" t="str">
        <f>IF(ISERROR(VLOOKUP(C48,$AE$1:$AO$12,2,FALSE))," ",(VLOOKUP(C48,$AE$1:$AO$12,2,FALSE)))</f>
        <v>Loc (4)</v>
      </c>
      <c r="AD48" s="36" t="str">
        <f>IF(ISERROR(VLOOKUP(C48,$AE$1:$AO$12,3,FALSE))," ",(VLOOKUP(C48,$AE$1:$AO$12,3,FALSE)))</f>
        <v>Account (6 - N)</v>
      </c>
      <c r="AE48" s="36" t="str">
        <f>IF(ISERROR(VLOOKUP(C48,$AE$1:$AO$12,4,FALSE))," ",(VLOOKUP(C48,$AE$1:$AO$12,4,FALSE)))</f>
        <v>Cost Center (2 - AN)</v>
      </c>
      <c r="AF48" s="36" t="str">
        <f>IF(ISERROR(VLOOKUP(C48,$AE$1:$AO$12,5,FALSE))," ",(VLOOKUP(C48,$AE$1:$AO$12,5,FALSE)))</f>
        <v>Fund (5 - N)</v>
      </c>
      <c r="AG48" s="36" t="str">
        <f>IF(ISERROR(VLOOKUP(C48,$AE$1:$AO$12,6,FALSE))," ",(VLOOKUP(C48,$AE$1:$AO$12,6,FALSE)))</f>
        <v>Project (Up to 6)</v>
      </c>
      <c r="AH48" s="36" t="str">
        <f>IF(ISERROR(VLOOKUP(C48,$AE$1:$AO$12,7,FALSE))," ",(VLOOKUP(C48,$AE$1:$AO$12,7,FALSE)))</f>
        <v>Sub (2 - N)</v>
      </c>
      <c r="AI48" s="36" t="str">
        <f>IF(ISERROR(VLOOKUP(C48,$AE$1:$AO$12,8,FALSE))," ",(VLOOKUP(C48,$AE$1:$AO$12,8,FALSE)))</f>
        <v>Object (4 - N)</v>
      </c>
      <c r="AJ48" s="50" t="str">
        <f>IF(ISERROR(VLOOKUP(C48,$AE$1:$AO$12,9,FALSE))," ",(VLOOKUP(C48,$AE$1:$AO$12,9,FALSE)))</f>
        <v>Source (Up to 6 - AN)</v>
      </c>
      <c r="AK48" s="50" t="str">
        <f>IF(ISERROR(VLOOKUP(C48,$AE$1:$AO$12,10,FALSE))," ",(VLOOKUP(C48,$AE$1:$AO$12,10,FALSE)))</f>
        <v>- -</v>
      </c>
      <c r="AL48" s="50" t="str">
        <f>IF(ISERROR(VLOOKUP(C48,$AE$1:$AO$12,11,FALSE))," ",(VLOOKUP(C48,$AE$1:$AO$12,11,FALSE)))</f>
        <v>- -</v>
      </c>
      <c r="AM48" s="163"/>
    </row>
    <row r="49" spans="1:39" s="22" customFormat="1">
      <c r="B49" s="32" t="s">
        <v>234</v>
      </c>
      <c r="C49" s="3" t="s">
        <v>9</v>
      </c>
      <c r="D49" s="38" t="str">
        <f t="shared" ca="1" si="0"/>
        <v>February</v>
      </c>
      <c r="E49" s="39" t="str">
        <f t="shared" ref="E49:E111" ca="1" si="1">$N$1</f>
        <v>2024</v>
      </c>
      <c r="F49" s="4">
        <v>3310</v>
      </c>
      <c r="G49" s="4"/>
      <c r="H49" s="8"/>
      <c r="I49" s="1" t="str">
        <f>IF(ISBLANK(C50),"", IF(OR(S49&gt;=100000, T49&gt;=100000), "102110", VLOOKUP(C49,Account!$A$14:$B$24,2,FALSE)))</f>
        <v>780040</v>
      </c>
      <c r="J49" s="1"/>
      <c r="K49" s="1"/>
      <c r="L49" s="4"/>
      <c r="M49" s="8"/>
      <c r="N49" s="1"/>
      <c r="O49" s="4"/>
      <c r="P49" s="4"/>
      <c r="Q49" s="4"/>
      <c r="R49" s="4"/>
      <c r="S49" s="231"/>
      <c r="T49" s="231"/>
      <c r="U49" s="40"/>
      <c r="V49" s="1"/>
      <c r="W49" s="42" t="str">
        <f t="shared" ref="W49:W111" si="2">$F$36&amp;" "&amp;$F$38</f>
        <v xml:space="preserve"> </v>
      </c>
      <c r="X49" s="41">
        <f t="shared" ref="X49:X111" si="3">$F$39</f>
        <v>0</v>
      </c>
      <c r="Y49" s="40">
        <f t="shared" ref="Y49:Y111" si="4">$F$40</f>
        <v>0</v>
      </c>
      <c r="Z49" s="9"/>
      <c r="AA49" s="6"/>
      <c r="AB49" s="9"/>
      <c r="AC49" s="1"/>
      <c r="AD49" s="1"/>
      <c r="AE49" s="1"/>
      <c r="AF49" s="1"/>
      <c r="AG49" s="1"/>
      <c r="AH49" s="1"/>
      <c r="AI49" s="1"/>
      <c r="AJ49" s="51"/>
      <c r="AK49" s="51"/>
      <c r="AL49" s="51"/>
      <c r="AM49" s="160"/>
    </row>
    <row r="50" spans="1:39" s="22" customFormat="1">
      <c r="B50" s="32" t="s">
        <v>243</v>
      </c>
      <c r="C50" s="3" t="str">
        <f>+C49</f>
        <v>UCLA</v>
      </c>
      <c r="D50" s="38" t="str">
        <f t="shared" ca="1" si="0"/>
        <v>February</v>
      </c>
      <c r="E50" s="39" t="str">
        <f t="shared" ca="1" si="1"/>
        <v>2024</v>
      </c>
      <c r="F50" s="4">
        <v>3310</v>
      </c>
      <c r="G50" s="4"/>
      <c r="H50" s="8"/>
      <c r="I50" s="1" t="str">
        <f>IF(ISBLANK(C51),"", IF(OR(S50&gt;=100000, T50&gt;=100000), "102110", VLOOKUP(C50,Account!$A$14:$B$24,2,FALSE)))</f>
        <v>780040</v>
      </c>
      <c r="J50" s="1"/>
      <c r="K50" s="1"/>
      <c r="L50" s="4"/>
      <c r="M50" s="8"/>
      <c r="N50" s="1"/>
      <c r="O50" s="4"/>
      <c r="P50" s="4"/>
      <c r="Q50" s="4"/>
      <c r="R50" s="4"/>
      <c r="S50" s="231"/>
      <c r="T50" s="231"/>
      <c r="U50" s="40" t="str">
        <f t="shared" ref="U50:U55" si="5">IF((ISNUMBER(SEARCH("Reimb",R50))),"Provide original journal document # in next column &gt;&gt;&gt;&gt;","")</f>
        <v/>
      </c>
      <c r="V50" s="1"/>
      <c r="W50" s="42" t="str">
        <f t="shared" si="2"/>
        <v xml:space="preserve"> </v>
      </c>
      <c r="X50" s="41">
        <f t="shared" si="3"/>
        <v>0</v>
      </c>
      <c r="Y50" s="40">
        <f t="shared" si="4"/>
        <v>0</v>
      </c>
      <c r="Z50" s="9"/>
      <c r="AA50" s="6"/>
      <c r="AB50" s="11"/>
      <c r="AC50" s="1"/>
      <c r="AD50" s="1"/>
      <c r="AE50" s="1"/>
      <c r="AF50" s="1"/>
      <c r="AG50" s="1"/>
      <c r="AH50" s="1"/>
      <c r="AI50" s="1"/>
      <c r="AJ50" s="51"/>
      <c r="AK50" s="51"/>
      <c r="AL50" s="51"/>
      <c r="AM50" s="160"/>
    </row>
    <row r="51" spans="1:39" s="22" customFormat="1">
      <c r="B51" s="32" t="s">
        <v>244</v>
      </c>
      <c r="C51" s="3" t="str">
        <f t="shared" ref="C51:C55" si="6">+C50</f>
        <v>UCLA</v>
      </c>
      <c r="D51" s="38" t="str">
        <f t="shared" ca="1" si="0"/>
        <v>February</v>
      </c>
      <c r="E51" s="39" t="str">
        <f t="shared" ca="1" si="1"/>
        <v>2024</v>
      </c>
      <c r="F51" s="4">
        <v>3310</v>
      </c>
      <c r="G51" s="4"/>
      <c r="H51" s="8"/>
      <c r="I51" s="1" t="str">
        <f>IF(ISBLANK(C52),"", IF(OR(S51&gt;=100000, T51&gt;=100000), "102110", VLOOKUP(C51,Account!$A$14:$B$24,2,FALSE)))</f>
        <v>780040</v>
      </c>
      <c r="J51" s="1"/>
      <c r="K51" s="1"/>
      <c r="L51" s="4"/>
      <c r="M51" s="8"/>
      <c r="N51" s="1"/>
      <c r="O51" s="4"/>
      <c r="P51" s="4"/>
      <c r="Q51" s="4"/>
      <c r="R51" s="4"/>
      <c r="S51" s="231"/>
      <c r="T51" s="231"/>
      <c r="U51" s="40" t="str">
        <f t="shared" si="5"/>
        <v/>
      </c>
      <c r="V51" s="1"/>
      <c r="W51" s="42" t="str">
        <f t="shared" si="2"/>
        <v xml:space="preserve"> </v>
      </c>
      <c r="X51" s="41">
        <f t="shared" si="3"/>
        <v>0</v>
      </c>
      <c r="Y51" s="40">
        <f t="shared" si="4"/>
        <v>0</v>
      </c>
      <c r="Z51" s="9"/>
      <c r="AA51" s="6"/>
      <c r="AB51" s="11"/>
      <c r="AC51" s="1"/>
      <c r="AD51" s="1"/>
      <c r="AE51" s="1"/>
      <c r="AF51" s="1"/>
      <c r="AG51" s="1"/>
      <c r="AH51" s="1"/>
      <c r="AI51" s="1"/>
      <c r="AJ51" s="51"/>
      <c r="AK51" s="51"/>
      <c r="AL51" s="51"/>
      <c r="AM51" s="160"/>
    </row>
    <row r="52" spans="1:39" s="22" customFormat="1">
      <c r="C52" s="3" t="str">
        <f t="shared" si="6"/>
        <v>UCLA</v>
      </c>
      <c r="D52" s="38" t="str">
        <f t="shared" ca="1" si="0"/>
        <v>February</v>
      </c>
      <c r="E52" s="39" t="str">
        <f t="shared" ca="1" si="1"/>
        <v>2024</v>
      </c>
      <c r="F52" s="4">
        <v>3310</v>
      </c>
      <c r="G52" s="4"/>
      <c r="H52" s="8"/>
      <c r="I52" s="1" t="str">
        <f>IF(ISBLANK(C53),"", IF(OR(S52&gt;=100000, T52&gt;=100000), "102110", VLOOKUP(C52,Account!$A$14:$B$24,2,FALSE)))</f>
        <v>780040</v>
      </c>
      <c r="J52" s="1"/>
      <c r="K52" s="1"/>
      <c r="L52" s="4"/>
      <c r="M52" s="8"/>
      <c r="N52" s="1"/>
      <c r="O52" s="4"/>
      <c r="P52" s="4"/>
      <c r="Q52" s="4"/>
      <c r="R52" s="4"/>
      <c r="S52" s="231"/>
      <c r="T52" s="231"/>
      <c r="U52" s="40" t="str">
        <f t="shared" si="5"/>
        <v/>
      </c>
      <c r="V52" s="1"/>
      <c r="W52" s="42" t="str">
        <f t="shared" si="2"/>
        <v xml:space="preserve"> </v>
      </c>
      <c r="X52" s="41">
        <f t="shared" si="3"/>
        <v>0</v>
      </c>
      <c r="Y52" s="40">
        <f t="shared" si="4"/>
        <v>0</v>
      </c>
      <c r="Z52" s="9"/>
      <c r="AA52" s="6"/>
      <c r="AB52" s="11"/>
      <c r="AC52" s="1"/>
      <c r="AD52" s="1"/>
      <c r="AE52" s="1"/>
      <c r="AF52" s="1"/>
      <c r="AG52" s="1"/>
      <c r="AH52" s="1"/>
      <c r="AI52" s="1"/>
      <c r="AJ52" s="51"/>
      <c r="AK52" s="51"/>
      <c r="AL52" s="51"/>
      <c r="AM52" s="160"/>
    </row>
    <row r="53" spans="1:39" s="22" customFormat="1">
      <c r="C53" s="3" t="str">
        <f t="shared" si="6"/>
        <v>UCLA</v>
      </c>
      <c r="D53" s="38" t="str">
        <f t="shared" ca="1" si="0"/>
        <v>February</v>
      </c>
      <c r="E53" s="39" t="str">
        <f t="shared" ca="1" si="1"/>
        <v>2024</v>
      </c>
      <c r="F53" s="4">
        <v>3310</v>
      </c>
      <c r="G53" s="4"/>
      <c r="H53" s="8"/>
      <c r="I53" s="1" t="str">
        <f>IF(ISBLANK(C54),"", IF(OR(S53&gt;=100000, T53&gt;=100000), "102110", VLOOKUP(C53,Account!$A$14:$B$24,2,FALSE)))</f>
        <v>780040</v>
      </c>
      <c r="J53" s="1"/>
      <c r="K53" s="1"/>
      <c r="L53" s="4"/>
      <c r="M53" s="8"/>
      <c r="N53" s="1"/>
      <c r="O53" s="4"/>
      <c r="P53" s="4"/>
      <c r="Q53" s="4"/>
      <c r="R53" s="4"/>
      <c r="S53" s="231"/>
      <c r="T53" s="231"/>
      <c r="U53" s="40" t="str">
        <f t="shared" si="5"/>
        <v/>
      </c>
      <c r="V53" s="1"/>
      <c r="W53" s="42" t="str">
        <f t="shared" si="2"/>
        <v xml:space="preserve"> </v>
      </c>
      <c r="X53" s="41">
        <f t="shared" si="3"/>
        <v>0</v>
      </c>
      <c r="Y53" s="40">
        <f t="shared" si="4"/>
        <v>0</v>
      </c>
      <c r="Z53" s="9"/>
      <c r="AA53" s="6"/>
      <c r="AB53" s="11"/>
      <c r="AC53" s="1"/>
      <c r="AD53" s="1"/>
      <c r="AE53" s="1"/>
      <c r="AF53" s="1"/>
      <c r="AG53" s="1"/>
      <c r="AH53" s="1"/>
      <c r="AI53" s="1"/>
      <c r="AJ53" s="51"/>
      <c r="AK53" s="51"/>
      <c r="AL53" s="51"/>
      <c r="AM53" s="160"/>
    </row>
    <row r="54" spans="1:39" s="22" customFormat="1">
      <c r="C54" s="3" t="str">
        <f t="shared" si="6"/>
        <v>UCLA</v>
      </c>
      <c r="D54" s="38" t="str">
        <f t="shared" ca="1" si="0"/>
        <v>February</v>
      </c>
      <c r="E54" s="39" t="str">
        <f t="shared" ca="1" si="1"/>
        <v>2024</v>
      </c>
      <c r="F54" s="4">
        <v>3310</v>
      </c>
      <c r="G54" s="4"/>
      <c r="H54" s="8"/>
      <c r="I54" s="1" t="str">
        <f>IF(ISBLANK(C55),"", IF(OR(S54&gt;=100000, T54&gt;=100000), "102110", VLOOKUP(C54,Account!$A$14:$B$24,2,FALSE)))</f>
        <v>780040</v>
      </c>
      <c r="J54" s="1"/>
      <c r="K54" s="1"/>
      <c r="L54" s="4"/>
      <c r="M54" s="8"/>
      <c r="N54" s="1"/>
      <c r="O54" s="4"/>
      <c r="P54" s="4"/>
      <c r="Q54" s="4"/>
      <c r="R54" s="4"/>
      <c r="S54" s="231"/>
      <c r="T54" s="231"/>
      <c r="U54" s="40" t="str">
        <f t="shared" si="5"/>
        <v/>
      </c>
      <c r="V54" s="1"/>
      <c r="W54" s="42" t="str">
        <f t="shared" si="2"/>
        <v xml:space="preserve"> </v>
      </c>
      <c r="X54" s="41">
        <f t="shared" si="3"/>
        <v>0</v>
      </c>
      <c r="Y54" s="40">
        <f t="shared" si="4"/>
        <v>0</v>
      </c>
      <c r="Z54" s="9"/>
      <c r="AA54" s="6"/>
      <c r="AB54" s="11"/>
      <c r="AC54" s="1"/>
      <c r="AD54" s="1"/>
      <c r="AE54" s="1"/>
      <c r="AF54" s="1"/>
      <c r="AG54" s="1"/>
      <c r="AH54" s="1"/>
      <c r="AI54" s="1"/>
      <c r="AJ54" s="51"/>
      <c r="AK54" s="51"/>
      <c r="AL54" s="51"/>
      <c r="AM54" s="160"/>
    </row>
    <row r="55" spans="1:39" s="22" customFormat="1" ht="15" thickBot="1">
      <c r="C55" s="3" t="str">
        <f t="shared" si="6"/>
        <v>UCLA</v>
      </c>
      <c r="D55" s="43" t="str">
        <f t="shared" ca="1" si="0"/>
        <v>February</v>
      </c>
      <c r="E55" s="44" t="str">
        <f t="shared" ca="1" si="1"/>
        <v>2024</v>
      </c>
      <c r="F55" s="4">
        <v>3310</v>
      </c>
      <c r="G55" s="4"/>
      <c r="H55" s="8"/>
      <c r="I55" s="1" t="str">
        <f>IF(ISBLANK(C56),"", IF(OR(S55&gt;=100000, T55&gt;=100000), "102110", VLOOKUP(C55,Account!$A$14:$B$24,2,FALSE)))</f>
        <v>780040</v>
      </c>
      <c r="J55" s="1"/>
      <c r="K55" s="1"/>
      <c r="L55" s="4"/>
      <c r="M55" s="8"/>
      <c r="N55" s="1"/>
      <c r="O55" s="4"/>
      <c r="P55" s="4"/>
      <c r="Q55" s="4"/>
      <c r="R55" s="5"/>
      <c r="S55" s="232"/>
      <c r="T55" s="232"/>
      <c r="U55" s="45" t="str">
        <f t="shared" si="5"/>
        <v/>
      </c>
      <c r="V55" s="2"/>
      <c r="W55" s="46" t="str">
        <f t="shared" si="2"/>
        <v xml:space="preserve"> </v>
      </c>
      <c r="X55" s="47">
        <f t="shared" si="3"/>
        <v>0</v>
      </c>
      <c r="Y55" s="45">
        <f t="shared" si="4"/>
        <v>0</v>
      </c>
      <c r="Z55" s="10"/>
      <c r="AA55" s="7"/>
      <c r="AB55" s="10"/>
      <c r="AC55" s="2"/>
      <c r="AD55" s="2"/>
      <c r="AE55" s="2"/>
      <c r="AF55" s="2"/>
      <c r="AG55" s="2"/>
      <c r="AH55" s="2"/>
      <c r="AI55" s="2"/>
      <c r="AJ55" s="52"/>
      <c r="AK55" s="52"/>
      <c r="AL55" s="52"/>
      <c r="AM55" s="164"/>
    </row>
    <row r="56" spans="1:39" s="22" customFormat="1">
      <c r="A56" s="32"/>
      <c r="B56" s="32"/>
      <c r="C56" s="33" t="str">
        <f>IF(ISBLANK(C57),"",C57)</f>
        <v>UCR</v>
      </c>
      <c r="D56" s="34" t="str">
        <f t="shared" ca="1" si="0"/>
        <v>February</v>
      </c>
      <c r="E56" s="35" t="str">
        <f ca="1">$N$1</f>
        <v>2024</v>
      </c>
      <c r="F56" s="252">
        <f>F57</f>
        <v>3310</v>
      </c>
      <c r="G56" s="35">
        <f>IF(OR(S56&gt;0, T56&gt;0), "13U10", )</f>
        <v>0</v>
      </c>
      <c r="H56" s="35">
        <f>IF(OR(S56&gt;0, T56&gt;0), "9952111", )</f>
        <v>0</v>
      </c>
      <c r="I56" s="35">
        <f>IF(ISBLANK(C57),"", IF(OR(S56&gt;=100000, T56&gt;=100000), "102110", VLOOKUP(C56,$D$1:$F$13,2,FALSE)))</f>
        <v>102050</v>
      </c>
      <c r="J56" s="35">
        <f>IF(OR(S56&gt;0, T56&gt;0), "00", )</f>
        <v>0</v>
      </c>
      <c r="K56" s="35">
        <f>IF(OR(S56&gt;0, T56&gt;0), "000", )</f>
        <v>0</v>
      </c>
      <c r="L56" s="35">
        <f>IF(OR(S56&gt;0, T56&gt;0), "0000000000", )</f>
        <v>0</v>
      </c>
      <c r="M56" s="35">
        <f>IF(OR(S56&gt;0, T56&gt;0), "000000", )</f>
        <v>0</v>
      </c>
      <c r="N56" s="35">
        <f>IF(OR(S56&gt;0, T56&gt;0), "0000", )</f>
        <v>0</v>
      </c>
      <c r="O56" s="35">
        <f>IF(OR(S56&gt;0, T56&gt;0), "000000", )</f>
        <v>0</v>
      </c>
      <c r="P56" s="35">
        <f>IF(OR(S56&gt;0, T56&gt;0), "000000", )</f>
        <v>0</v>
      </c>
      <c r="Q56" s="35" t="s">
        <v>82649</v>
      </c>
      <c r="R56" s="35" t="str">
        <f ca="1">"ANR"&amp;" "&amp;D57&amp;" "&amp;"Recharges"&amp;" "&amp;"To"&amp;" "&amp;C57</f>
        <v>ANR February Recharges To UCR</v>
      </c>
      <c r="S56" s="230">
        <f>SUM(T57:T62)</f>
        <v>0</v>
      </c>
      <c r="T56" s="230">
        <f>SUM(S57:S62)</f>
        <v>0</v>
      </c>
      <c r="U56" s="36"/>
      <c r="V56" s="36"/>
      <c r="W56" s="36"/>
      <c r="X56" s="37"/>
      <c r="Y56" s="36"/>
      <c r="Z56" s="36"/>
      <c r="AA56" s="37"/>
      <c r="AB56" s="36"/>
      <c r="AC56" s="36" t="str">
        <f>IF(ISERROR(VLOOKUP(C56,$AE$1:$AO$12,2,FALSE))," ",(VLOOKUP(C56,$AE$1:$AO$12,2,FALSE)))</f>
        <v>Loc (5)</v>
      </c>
      <c r="AD56" s="36" t="str">
        <f>IF(ISERROR(VLOOKUP(C56,$AE$1:$AO$12,3,FALSE))," ",(VLOOKUP(C56,$AE$1:$AO$12,3,FALSE)))</f>
        <v>Entity (4 - AN)</v>
      </c>
      <c r="AE56" s="36" t="str">
        <f>IF(ISERROR(VLOOKUP(C56,$AE$1:$AO$12,4,FALSE))," ",(VLOOKUP(C56,$AE$1:$AO$12,4,FALSE)))</f>
        <v>Fund (5 - AN)</v>
      </c>
      <c r="AF56" s="36" t="str">
        <f>IF(ISERROR(VLOOKUP(C56,$AE$1:$AO$12,5,FALSE))," ",(VLOOKUP(C56,$AE$1:$AO$12,5,FALSE)))</f>
        <v>Activity (6 - AN)</v>
      </c>
      <c r="AG56" s="36" t="str">
        <f>IF(ISERROR(VLOOKUP(C56,$AE$1:$AO$12,6,FALSE))," ",(VLOOKUP(C56,$AE$1:$AO$12,6,FALSE)))</f>
        <v>Account (6 - AN)</v>
      </c>
      <c r="AH56" s="36" t="str">
        <f>IF(ISERROR(VLOOKUP(C56,$AE$1:$AO$12,7,FALSE))," ",(VLOOKUP(C56,$AE$1:$AO$12,7,FALSE)))</f>
        <v>Function (2 - AN)</v>
      </c>
      <c r="AI56" s="36" t="str">
        <f>IF(ISERROR(VLOOKUP(C56,$AE$1:$AO$12,8,FALSE))," ",(VLOOKUP(C56,$AE$1:$AO$12,8,FALSE)))</f>
        <v>Program (3 - AN)</v>
      </c>
      <c r="AJ56" s="50" t="str">
        <f>IF(ISERROR(VLOOKUP(C56,$AE$1:$AO$12,9,FALSE))," ",(VLOOKUP(C56,$AE$1:$AO$12,9,FALSE)))</f>
        <v>Project (10 -AN)</v>
      </c>
      <c r="AK56" s="50" t="str">
        <f>IF(ISERROR(VLOOKUP(C56,$AE$1:$AO$12,10,FALSE))," ",(VLOOKUP(C56,$AE$1:$AO$12,10,FALSE)))</f>
        <v>Flex 1 (10 - AN)</v>
      </c>
      <c r="AL56" s="50" t="str">
        <f>IF(ISERROR(VLOOKUP(C56,$AE$1:$AO$12,11,FALSE))," ",(VLOOKUP(C56,$AE$1:$AO$12,11,FALSE)))</f>
        <v>Flex 2 (8 - AN)</v>
      </c>
      <c r="AM56" s="163"/>
    </row>
    <row r="57" spans="1:39" s="22" customFormat="1">
      <c r="B57" s="32"/>
      <c r="C57" s="3" t="s">
        <v>8</v>
      </c>
      <c r="D57" s="38" t="str">
        <f t="shared" ca="1" si="0"/>
        <v>February</v>
      </c>
      <c r="E57" s="39" t="str">
        <f t="shared" ca="1" si="1"/>
        <v>2024</v>
      </c>
      <c r="F57" s="4">
        <v>3310</v>
      </c>
      <c r="G57" s="4"/>
      <c r="H57" s="8"/>
      <c r="I57" s="1" t="str">
        <f>IF(ISBLANK(C58),"", IF(OR(S57&gt;=100000, T57&gt;=100000), "102110", VLOOKUP(C57,Account!$A$14:$B$24,2,FALSE)))</f>
        <v>780050</v>
      </c>
      <c r="J57" s="1"/>
      <c r="K57" s="1"/>
      <c r="L57" s="4"/>
      <c r="M57" s="8"/>
      <c r="N57" s="1"/>
      <c r="O57" s="4"/>
      <c r="P57" s="4"/>
      <c r="Q57" s="4"/>
      <c r="R57" s="4"/>
      <c r="S57" s="231"/>
      <c r="T57" s="231"/>
      <c r="U57" s="40" t="str">
        <f>IF((ISNUMBER(SEARCH("Reimb",R57))),"Provide original journal document # in next column &gt;&gt;&gt;&gt;","")</f>
        <v/>
      </c>
      <c r="V57" s="1"/>
      <c r="W57" s="42" t="str">
        <f t="shared" si="2"/>
        <v xml:space="preserve"> </v>
      </c>
      <c r="X57" s="41">
        <f t="shared" si="3"/>
        <v>0</v>
      </c>
      <c r="Y57" s="40">
        <f t="shared" si="4"/>
        <v>0</v>
      </c>
      <c r="Z57" s="9"/>
      <c r="AA57" s="6"/>
      <c r="AB57" s="9"/>
      <c r="AC57" s="1"/>
      <c r="AD57" s="1"/>
      <c r="AE57" s="1"/>
      <c r="AF57" s="1"/>
      <c r="AG57" s="1"/>
      <c r="AH57" s="1"/>
      <c r="AI57" s="1"/>
      <c r="AJ57" s="51"/>
      <c r="AK57" s="51"/>
      <c r="AL57" s="51"/>
      <c r="AM57" s="160"/>
    </row>
    <row r="58" spans="1:39" s="22" customFormat="1">
      <c r="B58" s="32"/>
      <c r="C58" s="3" t="str">
        <f>+C57</f>
        <v>UCR</v>
      </c>
      <c r="D58" s="38" t="str">
        <f t="shared" ca="1" si="0"/>
        <v>February</v>
      </c>
      <c r="E58" s="39" t="str">
        <f t="shared" ca="1" si="1"/>
        <v>2024</v>
      </c>
      <c r="F58" s="4">
        <v>3310</v>
      </c>
      <c r="G58" s="4"/>
      <c r="H58" s="8"/>
      <c r="I58" s="1" t="str">
        <f>IF(ISBLANK(C59),"", IF(OR(S58&gt;=100000, T58&gt;=100000), "102110", VLOOKUP(C58,Account!$A$14:$B$24,2,FALSE)))</f>
        <v>780050</v>
      </c>
      <c r="J58" s="1"/>
      <c r="K58" s="1"/>
      <c r="L58" s="4"/>
      <c r="M58" s="8"/>
      <c r="N58" s="1"/>
      <c r="O58" s="4"/>
      <c r="P58" s="4"/>
      <c r="Q58" s="4"/>
      <c r="R58" s="4"/>
      <c r="S58" s="231"/>
      <c r="T58" s="231"/>
      <c r="U58" s="40" t="str">
        <f t="shared" ref="U58:U64" si="7">IF((ISNUMBER(SEARCH("Reimb",R58))),"Provide original journal document # in next column &gt;&gt;&gt;&gt;","")</f>
        <v/>
      </c>
      <c r="V58" s="1"/>
      <c r="W58" s="42" t="str">
        <f t="shared" si="2"/>
        <v xml:space="preserve"> </v>
      </c>
      <c r="X58" s="41">
        <f t="shared" si="3"/>
        <v>0</v>
      </c>
      <c r="Y58" s="40">
        <f t="shared" si="4"/>
        <v>0</v>
      </c>
      <c r="Z58" s="9"/>
      <c r="AA58" s="6"/>
      <c r="AB58" s="11"/>
      <c r="AC58" s="1"/>
      <c r="AD58" s="1"/>
      <c r="AE58" s="1"/>
      <c r="AF58" s="1"/>
      <c r="AG58" s="1"/>
      <c r="AH58" s="1"/>
      <c r="AI58" s="1"/>
      <c r="AJ58" s="51"/>
      <c r="AK58" s="51"/>
      <c r="AL58" s="51"/>
      <c r="AM58" s="160"/>
    </row>
    <row r="59" spans="1:39" s="22" customFormat="1">
      <c r="B59" s="32"/>
      <c r="C59" s="3" t="str">
        <f t="shared" ref="C59:C62" si="8">+C58</f>
        <v>UCR</v>
      </c>
      <c r="D59" s="38" t="str">
        <f t="shared" ca="1" si="0"/>
        <v>February</v>
      </c>
      <c r="E59" s="39" t="str">
        <f t="shared" ca="1" si="1"/>
        <v>2024</v>
      </c>
      <c r="F59" s="4">
        <v>3310</v>
      </c>
      <c r="G59" s="4"/>
      <c r="H59" s="8"/>
      <c r="I59" s="1" t="str">
        <f>IF(ISBLANK(C60),"", IF(OR(S59&gt;=100000, T59&gt;=100000), "102110", VLOOKUP(C59,Account!$A$14:$B$24,2,FALSE)))</f>
        <v>780050</v>
      </c>
      <c r="J59" s="1"/>
      <c r="K59" s="1"/>
      <c r="L59" s="4"/>
      <c r="M59" s="8"/>
      <c r="N59" s="1"/>
      <c r="O59" s="4"/>
      <c r="P59" s="4"/>
      <c r="Q59" s="4"/>
      <c r="R59" s="4"/>
      <c r="S59" s="231"/>
      <c r="T59" s="231"/>
      <c r="U59" s="40" t="str">
        <f t="shared" si="7"/>
        <v/>
      </c>
      <c r="V59" s="1"/>
      <c r="W59" s="42" t="str">
        <f t="shared" si="2"/>
        <v xml:space="preserve"> </v>
      </c>
      <c r="X59" s="41">
        <f t="shared" si="3"/>
        <v>0</v>
      </c>
      <c r="Y59" s="40">
        <f t="shared" si="4"/>
        <v>0</v>
      </c>
      <c r="Z59" s="9"/>
      <c r="AA59" s="6"/>
      <c r="AB59" s="11"/>
      <c r="AC59" s="1"/>
      <c r="AD59" s="1"/>
      <c r="AE59" s="1"/>
      <c r="AF59" s="1"/>
      <c r="AG59" s="1"/>
      <c r="AH59" s="1"/>
      <c r="AI59" s="1"/>
      <c r="AJ59" s="51"/>
      <c r="AK59" s="51"/>
      <c r="AL59" s="51"/>
      <c r="AM59" s="160"/>
    </row>
    <row r="60" spans="1:39" s="22" customFormat="1">
      <c r="C60" s="3" t="str">
        <f t="shared" si="8"/>
        <v>UCR</v>
      </c>
      <c r="D60" s="38" t="str">
        <f t="shared" ca="1" si="0"/>
        <v>February</v>
      </c>
      <c r="E60" s="39" t="str">
        <f t="shared" ca="1" si="1"/>
        <v>2024</v>
      </c>
      <c r="F60" s="4">
        <v>3310</v>
      </c>
      <c r="G60" s="4"/>
      <c r="H60" s="8"/>
      <c r="I60" s="1" t="str">
        <f>IF(ISBLANK(C61),"", IF(OR(S60&gt;=100000, T60&gt;=100000), "102110", VLOOKUP(C60,Account!$A$14:$B$24,2,FALSE)))</f>
        <v>780050</v>
      </c>
      <c r="J60" s="1"/>
      <c r="K60" s="1"/>
      <c r="L60" s="4"/>
      <c r="M60" s="8"/>
      <c r="N60" s="1"/>
      <c r="O60" s="4"/>
      <c r="P60" s="4"/>
      <c r="Q60" s="4"/>
      <c r="R60" s="4"/>
      <c r="S60" s="231"/>
      <c r="T60" s="231"/>
      <c r="U60" s="40" t="str">
        <f t="shared" si="7"/>
        <v/>
      </c>
      <c r="V60" s="1"/>
      <c r="W60" s="42" t="str">
        <f t="shared" si="2"/>
        <v xml:space="preserve"> </v>
      </c>
      <c r="X60" s="41">
        <f t="shared" si="3"/>
        <v>0</v>
      </c>
      <c r="Y60" s="40">
        <f t="shared" si="4"/>
        <v>0</v>
      </c>
      <c r="Z60" s="9"/>
      <c r="AA60" s="6"/>
      <c r="AB60" s="11"/>
      <c r="AC60" s="1"/>
      <c r="AD60" s="1"/>
      <c r="AE60" s="1"/>
      <c r="AF60" s="1"/>
      <c r="AG60" s="1"/>
      <c r="AH60" s="1"/>
      <c r="AI60" s="1"/>
      <c r="AJ60" s="51"/>
      <c r="AK60" s="51"/>
      <c r="AL60" s="51"/>
      <c r="AM60" s="160"/>
    </row>
    <row r="61" spans="1:39" s="22" customFormat="1">
      <c r="C61" s="3" t="str">
        <f t="shared" si="8"/>
        <v>UCR</v>
      </c>
      <c r="D61" s="38" t="str">
        <f t="shared" ca="1" si="0"/>
        <v>February</v>
      </c>
      <c r="E61" s="39" t="str">
        <f t="shared" ca="1" si="1"/>
        <v>2024</v>
      </c>
      <c r="F61" s="4">
        <v>3310</v>
      </c>
      <c r="G61" s="4"/>
      <c r="H61" s="8"/>
      <c r="I61" s="1" t="str">
        <f>IF(ISBLANK(C62),"", IF(OR(S61&gt;=100000, T61&gt;=100000), "102110", VLOOKUP(C61,Account!$A$14:$B$24,2,FALSE)))</f>
        <v>780050</v>
      </c>
      <c r="J61" s="1"/>
      <c r="K61" s="1"/>
      <c r="L61" s="4"/>
      <c r="M61" s="8"/>
      <c r="N61" s="1"/>
      <c r="O61" s="4"/>
      <c r="P61" s="4"/>
      <c r="Q61" s="4"/>
      <c r="R61" s="4"/>
      <c r="S61" s="231"/>
      <c r="T61" s="231"/>
      <c r="U61" s="40" t="str">
        <f t="shared" si="7"/>
        <v/>
      </c>
      <c r="V61" s="1"/>
      <c r="W61" s="42" t="str">
        <f t="shared" si="2"/>
        <v xml:space="preserve"> </v>
      </c>
      <c r="X61" s="41">
        <f t="shared" si="3"/>
        <v>0</v>
      </c>
      <c r="Y61" s="40">
        <f t="shared" si="4"/>
        <v>0</v>
      </c>
      <c r="Z61" s="9"/>
      <c r="AA61" s="6"/>
      <c r="AB61" s="11"/>
      <c r="AC61" s="1"/>
      <c r="AD61" s="1"/>
      <c r="AE61" s="1"/>
      <c r="AF61" s="1"/>
      <c r="AG61" s="1"/>
      <c r="AH61" s="1"/>
      <c r="AI61" s="1"/>
      <c r="AJ61" s="51"/>
      <c r="AK61" s="51"/>
      <c r="AL61" s="51"/>
      <c r="AM61" s="160"/>
    </row>
    <row r="62" spans="1:39" s="22" customFormat="1" ht="15" thickBot="1">
      <c r="C62" s="3" t="str">
        <f t="shared" si="8"/>
        <v>UCR</v>
      </c>
      <c r="D62" s="38" t="str">
        <f t="shared" ca="1" si="0"/>
        <v>February</v>
      </c>
      <c r="E62" s="39" t="str">
        <f t="shared" ca="1" si="1"/>
        <v>2024</v>
      </c>
      <c r="F62" s="4">
        <v>3310</v>
      </c>
      <c r="G62" s="4"/>
      <c r="H62" s="8"/>
      <c r="I62" s="1" t="str">
        <f>IF(ISBLANK(C63),"", IF(OR(S62&gt;=100000, T62&gt;=100000), "102110", VLOOKUP(C62,Account!$A$14:$B$24,2,FALSE)))</f>
        <v>780050</v>
      </c>
      <c r="J62" s="1"/>
      <c r="K62" s="1"/>
      <c r="L62" s="4"/>
      <c r="M62" s="8"/>
      <c r="N62" s="1"/>
      <c r="O62" s="4"/>
      <c r="P62" s="4"/>
      <c r="Q62" s="4"/>
      <c r="R62" s="4"/>
      <c r="S62" s="231"/>
      <c r="T62" s="231"/>
      <c r="U62" s="40" t="str">
        <f t="shared" si="7"/>
        <v/>
      </c>
      <c r="V62" s="1"/>
      <c r="W62" s="42" t="str">
        <f t="shared" si="2"/>
        <v xml:space="preserve"> </v>
      </c>
      <c r="X62" s="41">
        <f t="shared" si="3"/>
        <v>0</v>
      </c>
      <c r="Y62" s="40">
        <f t="shared" si="4"/>
        <v>0</v>
      </c>
      <c r="Z62" s="9"/>
      <c r="AA62" s="6"/>
      <c r="AB62" s="11"/>
      <c r="AC62" s="1"/>
      <c r="AD62" s="1"/>
      <c r="AE62" s="1"/>
      <c r="AF62" s="1"/>
      <c r="AG62" s="1"/>
      <c r="AH62" s="1"/>
      <c r="AI62" s="1"/>
      <c r="AJ62" s="51"/>
      <c r="AK62" s="51"/>
      <c r="AL62" s="51"/>
      <c r="AM62" s="160"/>
    </row>
    <row r="63" spans="1:39" s="22" customFormat="1">
      <c r="A63" s="32"/>
      <c r="B63" s="32"/>
      <c r="C63" s="33" t="str">
        <f>IF(ISBLANK(C64),"",C64)</f>
        <v>UCI</v>
      </c>
      <c r="D63" s="34" t="str">
        <f t="shared" ca="1" si="0"/>
        <v>February</v>
      </c>
      <c r="E63" s="35" t="str">
        <f ca="1">$N$1</f>
        <v>2024</v>
      </c>
      <c r="F63" s="252">
        <f>F64</f>
        <v>3310</v>
      </c>
      <c r="G63" s="35">
        <f>IF(OR(S63&gt;0, T63&gt;0), "13U10", )</f>
        <v>0</v>
      </c>
      <c r="H63" s="35">
        <f>IF(OR(S63&gt;0, T63&gt;0), "9952111", )</f>
        <v>0</v>
      </c>
      <c r="I63" s="35">
        <f>IF(ISBLANK(C64),"", IF(OR(S63&gt;=100000, T63&gt;=100000), "102110", VLOOKUP(C63,$D$1:$F$13,2,FALSE)))</f>
        <v>102090</v>
      </c>
      <c r="J63" s="35">
        <f>IF(OR(S63&gt;0, T63&gt;0), "00", )</f>
        <v>0</v>
      </c>
      <c r="K63" s="35">
        <f>IF(OR(S63&gt;0, T63&gt;0), "000", )</f>
        <v>0</v>
      </c>
      <c r="L63" s="35">
        <f>IF(OR(S63&gt;0, T63&gt;0), "0000000000", )</f>
        <v>0</v>
      </c>
      <c r="M63" s="35">
        <f>IF(OR(S63&gt;0, T63&gt;0), "000000", )</f>
        <v>0</v>
      </c>
      <c r="N63" s="35">
        <f>IF(OR(S63&gt;0, T63&gt;0), "0000", )</f>
        <v>0</v>
      </c>
      <c r="O63" s="35">
        <f>IF(OR(S63&gt;0, T63&gt;0), "000000", )</f>
        <v>0</v>
      </c>
      <c r="P63" s="35">
        <f>IF(OR(S63&gt;0, T63&gt;0), "000000", )</f>
        <v>0</v>
      </c>
      <c r="Q63" s="35" t="s">
        <v>82649</v>
      </c>
      <c r="R63" s="35" t="str">
        <f ca="1">"ANR"&amp;" "&amp;D64&amp;" "&amp;"Recharges"&amp;" "&amp;"To"&amp;" "&amp;C64</f>
        <v>ANR February Recharges To UCI</v>
      </c>
      <c r="S63" s="230">
        <f>SUM(T64:T70)</f>
        <v>0</v>
      </c>
      <c r="T63" s="230">
        <f>SUM(S64:S70)</f>
        <v>0</v>
      </c>
      <c r="U63" s="36"/>
      <c r="V63" s="36"/>
      <c r="W63" s="36"/>
      <c r="X63" s="37"/>
      <c r="Y63" s="36"/>
      <c r="Z63" s="36"/>
      <c r="AA63" s="37"/>
      <c r="AB63" s="36"/>
      <c r="AC63" s="36" t="str">
        <f>IF(ISERROR(VLOOKUP(C63,$AE$1:$AO$12,2,FALSE))," ",(VLOOKUP(C63,$AE$1:$AO$12,2,FALSE)))</f>
        <v>Loc (9)</v>
      </c>
      <c r="AD63" s="36" t="str">
        <f>IF(ISERROR(VLOOKUP(C63,$AE$1:$AO$12,3,FALSE))," ",(VLOOKUP(C63,$AE$1:$AO$12,3,FALSE)))</f>
        <v>Account (7 - AN or N)</v>
      </c>
      <c r="AE63" s="36" t="str">
        <f>IF(ISERROR(VLOOKUP(C63,$AE$1:$AO$12,4,FALSE))," ",(VLOOKUP(C63,$AE$1:$AO$12,4,FALSE)))</f>
        <v>Fund (5 - N)</v>
      </c>
      <c r="AF63" s="36" t="str">
        <f>IF(ISERROR(VLOOKUP(C63,$AE$1:$AO$12,5,FALSE))," ",(VLOOKUP(C63,$AE$1:$AO$12,5,FALSE)))</f>
        <v>Sub (2 - N)</v>
      </c>
      <c r="AG63" s="36" t="str">
        <f>IF(ISERROR(VLOOKUP(C63,$AE$1:$AO$12,6,FALSE))," ",(VLOOKUP(C63,$AE$1:$AO$12,6,FALSE)))</f>
        <v>Object (4 - AN or N)</v>
      </c>
      <c r="AH63" s="36" t="str">
        <f>IF(ISERROR(VLOOKUP(C63,$AE$1:$AO$12,7,FALSE))," ",(VLOOKUP(C63,$AE$1:$AO$12,7,FALSE)))</f>
        <v>Reference (Up to 10 - AN)</v>
      </c>
      <c r="AI63" s="36" t="str">
        <f>IF(ISERROR(VLOOKUP(C63,$AE$1:$AO$12,8,FALSE))," ",(VLOOKUP(C63,$AE$1:$AO$12,8,FALSE)))</f>
        <v>Source (Up to 6 - AN)</v>
      </c>
      <c r="AJ63" s="50" t="str">
        <f>IF(ISERROR(VLOOKUP(C63,$AE$1:$AO$12,9,FALSE))," ",(VLOOKUP(C63,$AE$1:$AO$12,9,FALSE)))</f>
        <v>Project (Up to 6 - AN)</v>
      </c>
      <c r="AK63" s="50" t="str">
        <f>IF(ISERROR(VLOOKUP(C63,$AE$1:$AO$12,10,FALSE))," ",(VLOOKUP(C63,$AE$1:$AO$12,10,FALSE)))</f>
        <v>- -</v>
      </c>
      <c r="AL63" s="50" t="str">
        <f>IF(ISERROR(VLOOKUP(C63,$AE$1:$AO$12,11,FALSE))," ",(VLOOKUP(C63,$AE$1:$AO$12,11,FALSE)))</f>
        <v>- -</v>
      </c>
      <c r="AM63" s="163"/>
    </row>
    <row r="64" spans="1:39" s="22" customFormat="1">
      <c r="B64" s="32"/>
      <c r="C64" s="3" t="s">
        <v>17</v>
      </c>
      <c r="D64" s="38" t="str">
        <f t="shared" ca="1" si="0"/>
        <v>February</v>
      </c>
      <c r="E64" s="39" t="str">
        <f t="shared" ca="1" si="1"/>
        <v>2024</v>
      </c>
      <c r="F64" s="4">
        <v>3310</v>
      </c>
      <c r="G64" s="4"/>
      <c r="H64" s="8"/>
      <c r="I64" s="1" t="str">
        <f>IF(ISBLANK(C65),"", IF(OR(S64&gt;=100000, T64&gt;=100000), "102110", VLOOKUP(C64,Account!$A$14:$B$24,2,FALSE)))</f>
        <v>780090</v>
      </c>
      <c r="J64" s="1"/>
      <c r="K64" s="1"/>
      <c r="L64" s="4"/>
      <c r="M64" s="8"/>
      <c r="N64" s="1"/>
      <c r="O64" s="4"/>
      <c r="P64" s="4"/>
      <c r="Q64" s="4"/>
      <c r="R64" s="4"/>
      <c r="S64" s="231"/>
      <c r="T64" s="231"/>
      <c r="U64" s="40" t="str">
        <f t="shared" si="7"/>
        <v/>
      </c>
      <c r="V64" s="1"/>
      <c r="W64" s="42" t="str">
        <f t="shared" si="2"/>
        <v xml:space="preserve"> </v>
      </c>
      <c r="X64" s="41">
        <f t="shared" si="3"/>
        <v>0</v>
      </c>
      <c r="Y64" s="40">
        <f t="shared" si="4"/>
        <v>0</v>
      </c>
      <c r="Z64" s="9"/>
      <c r="AA64" s="6"/>
      <c r="AB64" s="11"/>
      <c r="AC64" s="1"/>
      <c r="AD64" s="1"/>
      <c r="AE64" s="1"/>
      <c r="AF64" s="1"/>
      <c r="AG64" s="1"/>
      <c r="AH64" s="1"/>
      <c r="AI64" s="1"/>
      <c r="AJ64" s="51"/>
      <c r="AK64" s="51"/>
      <c r="AL64" s="51"/>
      <c r="AM64" s="160"/>
    </row>
    <row r="65" spans="1:39" s="22" customFormat="1">
      <c r="B65" s="32"/>
      <c r="C65" s="3" t="str">
        <f>+C64</f>
        <v>UCI</v>
      </c>
      <c r="D65" s="38" t="str">
        <f t="shared" ca="1" si="0"/>
        <v>February</v>
      </c>
      <c r="E65" s="39" t="str">
        <f t="shared" ca="1" si="1"/>
        <v>2024</v>
      </c>
      <c r="F65" s="4">
        <v>3310</v>
      </c>
      <c r="G65" s="4"/>
      <c r="H65" s="8"/>
      <c r="I65" s="1" t="str">
        <f>IF(ISBLANK(C66),"", IF(OR(S65&gt;=100000, T65&gt;=100000), "102110", VLOOKUP(C65,Account!$A$14:$B$24,2,FALSE)))</f>
        <v>780090</v>
      </c>
      <c r="J65" s="1"/>
      <c r="K65" s="1"/>
      <c r="L65" s="4"/>
      <c r="M65" s="8"/>
      <c r="N65" s="1"/>
      <c r="O65" s="4"/>
      <c r="P65" s="4"/>
      <c r="Q65" s="4"/>
      <c r="R65" s="4"/>
      <c r="S65" s="231"/>
      <c r="T65" s="231"/>
      <c r="U65" s="40" t="str">
        <f t="shared" ref="U65:U70" si="9">IF((ISNUMBER(SEARCH("Reimb",R65))),"Provide original journal document # in next column &gt;&gt;&gt;&gt;","")</f>
        <v/>
      </c>
      <c r="V65" s="1"/>
      <c r="W65" s="42" t="str">
        <f t="shared" si="2"/>
        <v xml:space="preserve"> </v>
      </c>
      <c r="X65" s="41">
        <f t="shared" si="3"/>
        <v>0</v>
      </c>
      <c r="Y65" s="40">
        <f t="shared" si="4"/>
        <v>0</v>
      </c>
      <c r="Z65" s="9"/>
      <c r="AA65" s="6"/>
      <c r="AB65" s="11"/>
      <c r="AC65" s="1"/>
      <c r="AD65" s="1"/>
      <c r="AE65" s="1"/>
      <c r="AF65" s="1"/>
      <c r="AG65" s="1"/>
      <c r="AH65" s="1"/>
      <c r="AI65" s="1"/>
      <c r="AJ65" s="51"/>
      <c r="AK65" s="51"/>
      <c r="AL65" s="51"/>
      <c r="AM65" s="160"/>
    </row>
    <row r="66" spans="1:39" s="22" customFormat="1">
      <c r="B66" s="32"/>
      <c r="C66" s="3" t="str">
        <f t="shared" ref="C66:C70" si="10">+C65</f>
        <v>UCI</v>
      </c>
      <c r="D66" s="38" t="str">
        <f t="shared" ca="1" si="0"/>
        <v>February</v>
      </c>
      <c r="E66" s="39" t="str">
        <f t="shared" ca="1" si="1"/>
        <v>2024</v>
      </c>
      <c r="F66" s="4">
        <v>3310</v>
      </c>
      <c r="G66" s="4"/>
      <c r="H66" s="8"/>
      <c r="I66" s="1" t="str">
        <f>IF(ISBLANK(C67),"", IF(OR(S66&gt;=100000, T66&gt;=100000), "102110", VLOOKUP(C66,Account!$A$14:$B$24,2,FALSE)))</f>
        <v>780090</v>
      </c>
      <c r="J66" s="1"/>
      <c r="K66" s="1"/>
      <c r="L66" s="4"/>
      <c r="M66" s="8"/>
      <c r="N66" s="1"/>
      <c r="O66" s="4"/>
      <c r="P66" s="4"/>
      <c r="Q66" s="4"/>
      <c r="R66" s="4"/>
      <c r="S66" s="231"/>
      <c r="T66" s="231"/>
      <c r="U66" s="40" t="str">
        <f t="shared" si="9"/>
        <v/>
      </c>
      <c r="V66" s="1"/>
      <c r="W66" s="42" t="str">
        <f t="shared" si="2"/>
        <v xml:space="preserve"> </v>
      </c>
      <c r="X66" s="41">
        <f t="shared" si="3"/>
        <v>0</v>
      </c>
      <c r="Y66" s="40">
        <f t="shared" si="4"/>
        <v>0</v>
      </c>
      <c r="Z66" s="9"/>
      <c r="AA66" s="6"/>
      <c r="AB66" s="11"/>
      <c r="AC66" s="1"/>
      <c r="AD66" s="1"/>
      <c r="AE66" s="1"/>
      <c r="AF66" s="1"/>
      <c r="AG66" s="1"/>
      <c r="AH66" s="1"/>
      <c r="AI66" s="1"/>
      <c r="AJ66" s="51"/>
      <c r="AK66" s="51"/>
      <c r="AL66" s="51"/>
      <c r="AM66" s="160"/>
    </row>
    <row r="67" spans="1:39" s="22" customFormat="1">
      <c r="C67" s="3" t="str">
        <f t="shared" si="10"/>
        <v>UCI</v>
      </c>
      <c r="D67" s="38" t="str">
        <f t="shared" ca="1" si="0"/>
        <v>February</v>
      </c>
      <c r="E67" s="39" t="str">
        <f t="shared" ca="1" si="1"/>
        <v>2024</v>
      </c>
      <c r="F67" s="4">
        <v>3310</v>
      </c>
      <c r="G67" s="4"/>
      <c r="H67" s="8"/>
      <c r="I67" s="1" t="str">
        <f>IF(ISBLANK(C68),"", IF(OR(S67&gt;=100000, T67&gt;=100000), "102110", VLOOKUP(C67,Account!$A$14:$B$24,2,FALSE)))</f>
        <v>780090</v>
      </c>
      <c r="J67" s="1"/>
      <c r="K67" s="1"/>
      <c r="L67" s="4"/>
      <c r="M67" s="8"/>
      <c r="N67" s="1"/>
      <c r="O67" s="4"/>
      <c r="P67" s="4"/>
      <c r="Q67" s="4"/>
      <c r="R67" s="4"/>
      <c r="S67" s="231"/>
      <c r="T67" s="231"/>
      <c r="U67" s="40" t="str">
        <f t="shared" si="9"/>
        <v/>
      </c>
      <c r="V67" s="1"/>
      <c r="W67" s="42" t="str">
        <f t="shared" si="2"/>
        <v xml:space="preserve"> </v>
      </c>
      <c r="X67" s="41">
        <f t="shared" si="3"/>
        <v>0</v>
      </c>
      <c r="Y67" s="40">
        <f t="shared" si="4"/>
        <v>0</v>
      </c>
      <c r="Z67" s="9"/>
      <c r="AA67" s="6"/>
      <c r="AB67" s="11"/>
      <c r="AC67" s="1"/>
      <c r="AD67" s="1"/>
      <c r="AE67" s="1"/>
      <c r="AF67" s="1"/>
      <c r="AG67" s="1"/>
      <c r="AH67" s="1"/>
      <c r="AI67" s="1"/>
      <c r="AJ67" s="51"/>
      <c r="AK67" s="51"/>
      <c r="AL67" s="51"/>
      <c r="AM67" s="160"/>
    </row>
    <row r="68" spans="1:39" s="22" customFormat="1">
      <c r="C68" s="3" t="str">
        <f t="shared" si="10"/>
        <v>UCI</v>
      </c>
      <c r="D68" s="38" t="str">
        <f t="shared" ca="1" si="0"/>
        <v>February</v>
      </c>
      <c r="E68" s="39" t="str">
        <f t="shared" ca="1" si="1"/>
        <v>2024</v>
      </c>
      <c r="F68" s="4">
        <v>3310</v>
      </c>
      <c r="G68" s="4"/>
      <c r="H68" s="8"/>
      <c r="I68" s="1" t="str">
        <f>IF(ISBLANK(C69),"", IF(OR(S68&gt;=100000, T68&gt;=100000), "102110", VLOOKUP(C68,Account!$A$14:$B$24,2,FALSE)))</f>
        <v>780090</v>
      </c>
      <c r="J68" s="1"/>
      <c r="K68" s="1"/>
      <c r="L68" s="4"/>
      <c r="M68" s="8"/>
      <c r="N68" s="1"/>
      <c r="O68" s="4"/>
      <c r="P68" s="4"/>
      <c r="Q68" s="4"/>
      <c r="R68" s="4"/>
      <c r="S68" s="231"/>
      <c r="T68" s="231"/>
      <c r="U68" s="40" t="str">
        <f t="shared" si="9"/>
        <v/>
      </c>
      <c r="V68" s="1"/>
      <c r="W68" s="42" t="str">
        <f t="shared" si="2"/>
        <v xml:space="preserve"> </v>
      </c>
      <c r="X68" s="41">
        <f t="shared" si="3"/>
        <v>0</v>
      </c>
      <c r="Y68" s="40">
        <f t="shared" si="4"/>
        <v>0</v>
      </c>
      <c r="Z68" s="9"/>
      <c r="AA68" s="6"/>
      <c r="AB68" s="11"/>
      <c r="AC68" s="1"/>
      <c r="AD68" s="1"/>
      <c r="AE68" s="1"/>
      <c r="AF68" s="1"/>
      <c r="AG68" s="1"/>
      <c r="AH68" s="1"/>
      <c r="AI68" s="1"/>
      <c r="AJ68" s="51"/>
      <c r="AK68" s="51"/>
      <c r="AL68" s="51"/>
      <c r="AM68" s="160"/>
    </row>
    <row r="69" spans="1:39" s="22" customFormat="1">
      <c r="C69" s="3" t="str">
        <f t="shared" si="10"/>
        <v>UCI</v>
      </c>
      <c r="D69" s="38" t="str">
        <f t="shared" ca="1" si="0"/>
        <v>February</v>
      </c>
      <c r="E69" s="39" t="str">
        <f t="shared" ca="1" si="1"/>
        <v>2024</v>
      </c>
      <c r="F69" s="4">
        <v>3310</v>
      </c>
      <c r="G69" s="4"/>
      <c r="H69" s="8"/>
      <c r="I69" s="1" t="str">
        <f>IF(ISBLANK(C70),"", IF(OR(S69&gt;=100000, T69&gt;=100000), "102110", VLOOKUP(C69,Account!$A$14:$B$24,2,FALSE)))</f>
        <v>780090</v>
      </c>
      <c r="J69" s="1"/>
      <c r="K69" s="1"/>
      <c r="L69" s="4"/>
      <c r="M69" s="8"/>
      <c r="N69" s="1"/>
      <c r="O69" s="4"/>
      <c r="P69" s="4"/>
      <c r="Q69" s="4"/>
      <c r="R69" s="4"/>
      <c r="S69" s="231"/>
      <c r="T69" s="231"/>
      <c r="U69" s="40" t="str">
        <f t="shared" si="9"/>
        <v/>
      </c>
      <c r="V69" s="1"/>
      <c r="W69" s="42" t="str">
        <f t="shared" si="2"/>
        <v xml:space="preserve"> </v>
      </c>
      <c r="X69" s="41">
        <f t="shared" si="3"/>
        <v>0</v>
      </c>
      <c r="Y69" s="40">
        <f t="shared" si="4"/>
        <v>0</v>
      </c>
      <c r="Z69" s="9"/>
      <c r="AA69" s="6"/>
      <c r="AB69" s="11"/>
      <c r="AC69" s="1"/>
      <c r="AD69" s="1"/>
      <c r="AE69" s="1"/>
      <c r="AF69" s="1"/>
      <c r="AG69" s="1"/>
      <c r="AH69" s="1"/>
      <c r="AI69" s="1"/>
      <c r="AJ69" s="51"/>
      <c r="AK69" s="51"/>
      <c r="AL69" s="51"/>
      <c r="AM69" s="160"/>
    </row>
    <row r="70" spans="1:39" s="22" customFormat="1" ht="15" thickBot="1">
      <c r="C70" s="3" t="str">
        <f t="shared" si="10"/>
        <v>UCI</v>
      </c>
      <c r="D70" s="43" t="str">
        <f t="shared" ca="1" si="0"/>
        <v>February</v>
      </c>
      <c r="E70" s="44" t="str">
        <f t="shared" ca="1" si="1"/>
        <v>2024</v>
      </c>
      <c r="F70" s="4">
        <v>3310</v>
      </c>
      <c r="G70" s="4"/>
      <c r="H70" s="8"/>
      <c r="I70" s="1" t="str">
        <f>IF(ISBLANK(C71),"", IF(OR(S70&gt;=100000, T70&gt;=100000), "102110", VLOOKUP(C70,Account!$A$14:$B$24,2,FALSE)))</f>
        <v>780090</v>
      </c>
      <c r="J70" s="1"/>
      <c r="K70" s="1"/>
      <c r="L70" s="4"/>
      <c r="M70" s="8"/>
      <c r="N70" s="1"/>
      <c r="O70" s="4"/>
      <c r="P70" s="4"/>
      <c r="Q70" s="4"/>
      <c r="R70" s="5"/>
      <c r="S70" s="232"/>
      <c r="T70" s="232"/>
      <c r="U70" s="45" t="str">
        <f t="shared" si="9"/>
        <v/>
      </c>
      <c r="V70" s="2"/>
      <c r="W70" s="46" t="str">
        <f t="shared" si="2"/>
        <v xml:space="preserve"> </v>
      </c>
      <c r="X70" s="47">
        <f t="shared" si="3"/>
        <v>0</v>
      </c>
      <c r="Y70" s="45">
        <f t="shared" si="4"/>
        <v>0</v>
      </c>
      <c r="Z70" s="10"/>
      <c r="AA70" s="7"/>
      <c r="AB70" s="10"/>
      <c r="AC70" s="2"/>
      <c r="AD70" s="2"/>
      <c r="AE70" s="2"/>
      <c r="AF70" s="2"/>
      <c r="AG70" s="2"/>
      <c r="AH70" s="2"/>
      <c r="AI70" s="2"/>
      <c r="AJ70" s="52"/>
      <c r="AK70" s="52"/>
      <c r="AL70" s="52"/>
      <c r="AM70" s="164"/>
    </row>
    <row r="71" spans="1:39" s="22" customFormat="1">
      <c r="A71" s="32"/>
      <c r="B71" s="32"/>
      <c r="C71" s="33" t="str">
        <f>IF(ISBLANK(C72),"",C72)</f>
        <v>UCSC</v>
      </c>
      <c r="D71" s="34" t="str">
        <f t="shared" ca="1" si="0"/>
        <v>February</v>
      </c>
      <c r="E71" s="35" t="str">
        <f ca="1">$N$1</f>
        <v>2024</v>
      </c>
      <c r="F71" s="252">
        <f>F72</f>
        <v>3310</v>
      </c>
      <c r="G71" s="35">
        <f>IF(OR(S71&gt;0, T71&gt;0), "13U10", )</f>
        <v>0</v>
      </c>
      <c r="H71" s="35">
        <f>IF(OR(S71&gt;0, T71&gt;0), "9952111", )</f>
        <v>0</v>
      </c>
      <c r="I71" s="35">
        <f>IF(ISBLANK(C72),"", IF(OR(S71&gt;=100000, T71&gt;=100000), "102110", VLOOKUP(C71,$D$1:$F$13,2,FALSE)))</f>
        <v>102070</v>
      </c>
      <c r="J71" s="35">
        <f>IF(OR(S71&gt;0, T71&gt;0), "00", )</f>
        <v>0</v>
      </c>
      <c r="K71" s="35">
        <f>IF(OR(S71&gt;0, T71&gt;0), "000", )</f>
        <v>0</v>
      </c>
      <c r="L71" s="35">
        <f>IF(OR(S71&gt;0, T71&gt;0), "0000000000", )</f>
        <v>0</v>
      </c>
      <c r="M71" s="35">
        <f>IF(OR(S71&gt;0, T71&gt;0), "000000", )</f>
        <v>0</v>
      </c>
      <c r="N71" s="35">
        <f>IF(OR(S71&gt;0, T71&gt;0), "0000", )</f>
        <v>0</v>
      </c>
      <c r="O71" s="35">
        <f>IF(OR(S71&gt;0, T71&gt;0), "000000", )</f>
        <v>0</v>
      </c>
      <c r="P71" s="35">
        <f>IF(OR(S71&gt;0, T71&gt;0), "000000", )</f>
        <v>0</v>
      </c>
      <c r="Q71" s="35" t="s">
        <v>82649</v>
      </c>
      <c r="R71" s="35" t="str">
        <f ca="1">"ANR"&amp;" "&amp;D72&amp;" "&amp;"Recharges"&amp;" "&amp;"To"&amp;" "&amp;C72</f>
        <v>ANR February Recharges To UCSC</v>
      </c>
      <c r="S71" s="230">
        <f>SUM(T72:T78)</f>
        <v>0</v>
      </c>
      <c r="T71" s="230">
        <f>SUM(S72:S78)</f>
        <v>0</v>
      </c>
      <c r="U71" s="36"/>
      <c r="V71" s="36"/>
      <c r="W71" s="36"/>
      <c r="X71" s="37"/>
      <c r="Y71" s="36"/>
      <c r="Z71" s="36"/>
      <c r="AA71" s="37"/>
      <c r="AB71" s="36"/>
      <c r="AC71" s="36" t="str">
        <f>IF(ISERROR(VLOOKUP(C71,$AE$1:$AO$12,2,FALSE))," ",(VLOOKUP(C71,$AE$1:$AO$12,2,FALSE)))</f>
        <v>Loc (7)</v>
      </c>
      <c r="AD71" s="36" t="str">
        <f>IF(ISERROR(VLOOKUP(C71,$AE$1:$AO$12,3,FALSE))," ",(VLOOKUP(C71,$AE$1:$AO$12,3,FALSE)))</f>
        <v>Fund (5 - N)</v>
      </c>
      <c r="AE71" s="36" t="str">
        <f>IF(ISERROR(VLOOKUP(C71,$AE$1:$AO$12,4,FALSE))," ",(VLOOKUP(C71,$AE$1:$AO$12,4,FALSE)))</f>
        <v>Org (6 - N)</v>
      </c>
      <c r="AF71" s="36" t="str">
        <f>IF(ISERROR(VLOOKUP(C71,$AE$1:$AO$12,5,FALSE))," ",(VLOOKUP(C71,$AE$1:$AO$12,5,FALSE)))</f>
        <v>Account (6 - AN or N)</v>
      </c>
      <c r="AG71" s="36" t="str">
        <f>IF(ISERROR(VLOOKUP(C71,$AE$1:$AO$12,6,FALSE))," ",(VLOOKUP(C71,$AE$1:$AO$12,6,FALSE)))</f>
        <v>Program (2 - N)</v>
      </c>
      <c r="AH71" s="36" t="str">
        <f>IF(ISERROR(VLOOKUP(C71,$AE$1:$AO$12,7,FALSE))," ",(VLOOKUP(C71,$AE$1:$AO$12,7,FALSE)))</f>
        <v>Activity (Up to 6 - AN)</v>
      </c>
      <c r="AI71" s="36" t="str">
        <f>IF(ISERROR(VLOOKUP(C71,$AE$1:$AO$12,8,FALSE))," ",(VLOOKUP(C71,$AE$1:$AO$12,8,FALSE)))</f>
        <v>Doc Ref (Up to 6 - AN)</v>
      </c>
      <c r="AJ71" s="50" t="str">
        <f>IF(ISERROR(VLOOKUP(C71,$AE$1:$AO$12,9,FALSE))," ",(VLOOKUP(C71,$AE$1:$AO$12,9,FALSE)))</f>
        <v>- -</v>
      </c>
      <c r="AK71" s="50" t="str">
        <f>IF(ISERROR(VLOOKUP(C71,$AE$1:$AO$12,10,FALSE))," ",(VLOOKUP(C71,$AE$1:$AO$12,10,FALSE)))</f>
        <v>- -</v>
      </c>
      <c r="AL71" s="50" t="str">
        <f>IF(ISERROR(VLOOKUP(C71,$AE$1:$AO$12,11,FALSE))," ",(VLOOKUP(C71,$AE$1:$AO$12,11,FALSE)))</f>
        <v>- -</v>
      </c>
      <c r="AM71" s="163"/>
    </row>
    <row r="72" spans="1:39" s="22" customFormat="1">
      <c r="B72" s="32"/>
      <c r="C72" s="3" t="s">
        <v>13</v>
      </c>
      <c r="D72" s="38" t="str">
        <f t="shared" ca="1" si="0"/>
        <v>February</v>
      </c>
      <c r="E72" s="39" t="str">
        <f t="shared" ca="1" si="1"/>
        <v>2024</v>
      </c>
      <c r="F72" s="4">
        <v>3310</v>
      </c>
      <c r="G72" s="4"/>
      <c r="H72" s="8"/>
      <c r="I72" s="1" t="str">
        <f>IF(ISBLANK(C73),"", IF(OR(S72&gt;=100000, T72&gt;=100000), "102110", VLOOKUP(C72,Account!$A$14:$B$24,2,FALSE)))</f>
        <v>780070</v>
      </c>
      <c r="J72" s="1"/>
      <c r="K72" s="1"/>
      <c r="L72" s="4"/>
      <c r="M72" s="8"/>
      <c r="N72" s="1"/>
      <c r="O72" s="4"/>
      <c r="P72" s="4"/>
      <c r="Q72" s="4"/>
      <c r="R72" s="4"/>
      <c r="S72" s="231"/>
      <c r="T72" s="231"/>
      <c r="U72" s="40" t="str">
        <f>IF((ISNUMBER(SEARCH("Reimb",R72))),"Provide original journal document # in next column &gt;&gt;&gt;&gt;","")</f>
        <v/>
      </c>
      <c r="V72" s="1"/>
      <c r="W72" s="42" t="str">
        <f t="shared" si="2"/>
        <v xml:space="preserve"> </v>
      </c>
      <c r="X72" s="41">
        <f t="shared" si="3"/>
        <v>0</v>
      </c>
      <c r="Y72" s="40">
        <f t="shared" si="4"/>
        <v>0</v>
      </c>
      <c r="Z72" s="9"/>
      <c r="AA72" s="6"/>
      <c r="AB72" s="9"/>
      <c r="AC72" s="1"/>
      <c r="AD72" s="1"/>
      <c r="AE72" s="1"/>
      <c r="AF72" s="1"/>
      <c r="AG72" s="1"/>
      <c r="AH72" s="1"/>
      <c r="AI72" s="1"/>
      <c r="AJ72" s="51"/>
      <c r="AK72" s="51"/>
      <c r="AL72" s="51"/>
      <c r="AM72" s="160"/>
    </row>
    <row r="73" spans="1:39" s="22" customFormat="1">
      <c r="B73" s="32"/>
      <c r="C73" s="3" t="str">
        <f>C72</f>
        <v>UCSC</v>
      </c>
      <c r="D73" s="38" t="str">
        <f t="shared" ca="1" si="0"/>
        <v>February</v>
      </c>
      <c r="E73" s="39" t="str">
        <f t="shared" ca="1" si="1"/>
        <v>2024</v>
      </c>
      <c r="F73" s="4">
        <v>3310</v>
      </c>
      <c r="G73" s="4"/>
      <c r="H73" s="8"/>
      <c r="I73" s="1" t="str">
        <f>IF(ISBLANK(C74),"", IF(OR(S73&gt;=100000, T73&gt;=100000), "102110", VLOOKUP(C73,Account!$A$14:$B$24,2,FALSE)))</f>
        <v>780070</v>
      </c>
      <c r="J73" s="1"/>
      <c r="K73" s="1"/>
      <c r="L73" s="4"/>
      <c r="M73" s="8"/>
      <c r="N73" s="1"/>
      <c r="O73" s="4"/>
      <c r="P73" s="4"/>
      <c r="Q73" s="4"/>
      <c r="R73" s="4"/>
      <c r="S73" s="231"/>
      <c r="T73" s="231"/>
      <c r="U73" s="40" t="str">
        <f t="shared" ref="U73:U78" si="11">IF((ISNUMBER(SEARCH("Reimb",R73))),"Provide original journal document # in next column &gt;&gt;&gt;&gt;","")</f>
        <v/>
      </c>
      <c r="V73" s="1"/>
      <c r="W73" s="42" t="str">
        <f t="shared" si="2"/>
        <v xml:space="preserve"> </v>
      </c>
      <c r="X73" s="41">
        <f t="shared" si="3"/>
        <v>0</v>
      </c>
      <c r="Y73" s="40">
        <f t="shared" si="4"/>
        <v>0</v>
      </c>
      <c r="Z73" s="9"/>
      <c r="AA73" s="6"/>
      <c r="AB73" s="11"/>
      <c r="AC73" s="1"/>
      <c r="AD73" s="1"/>
      <c r="AE73" s="1"/>
      <c r="AF73" s="1"/>
      <c r="AG73" s="1"/>
      <c r="AH73" s="1"/>
      <c r="AI73" s="1"/>
      <c r="AJ73" s="51"/>
      <c r="AK73" s="51"/>
      <c r="AL73" s="51"/>
      <c r="AM73" s="160"/>
    </row>
    <row r="74" spans="1:39" s="22" customFormat="1">
      <c r="B74" s="32"/>
      <c r="C74" s="3" t="str">
        <f t="shared" ref="C74:C78" si="12">C73</f>
        <v>UCSC</v>
      </c>
      <c r="D74" s="38" t="str">
        <f t="shared" ca="1" si="0"/>
        <v>February</v>
      </c>
      <c r="E74" s="39" t="str">
        <f t="shared" ca="1" si="1"/>
        <v>2024</v>
      </c>
      <c r="F74" s="4">
        <v>3310</v>
      </c>
      <c r="G74" s="4"/>
      <c r="H74" s="8"/>
      <c r="I74" s="1" t="str">
        <f>IF(ISBLANK(C75),"", IF(OR(S74&gt;=100000, T74&gt;=100000), "102110", VLOOKUP(C74,Account!$A$14:$B$24,2,FALSE)))</f>
        <v>780070</v>
      </c>
      <c r="J74" s="1"/>
      <c r="K74" s="1"/>
      <c r="L74" s="4"/>
      <c r="M74" s="8"/>
      <c r="N74" s="1"/>
      <c r="O74" s="4"/>
      <c r="P74" s="4"/>
      <c r="Q74" s="4"/>
      <c r="R74" s="4"/>
      <c r="S74" s="231"/>
      <c r="T74" s="231"/>
      <c r="U74" s="40" t="str">
        <f t="shared" si="11"/>
        <v/>
      </c>
      <c r="V74" s="1"/>
      <c r="W74" s="42" t="str">
        <f t="shared" si="2"/>
        <v xml:space="preserve"> </v>
      </c>
      <c r="X74" s="41">
        <f t="shared" si="3"/>
        <v>0</v>
      </c>
      <c r="Y74" s="40">
        <f t="shared" si="4"/>
        <v>0</v>
      </c>
      <c r="Z74" s="9"/>
      <c r="AA74" s="6"/>
      <c r="AB74" s="11"/>
      <c r="AC74" s="1"/>
      <c r="AD74" s="1"/>
      <c r="AE74" s="1"/>
      <c r="AF74" s="1"/>
      <c r="AG74" s="1"/>
      <c r="AH74" s="1"/>
      <c r="AI74" s="1"/>
      <c r="AJ74" s="51"/>
      <c r="AK74" s="51"/>
      <c r="AL74" s="51"/>
      <c r="AM74" s="160"/>
    </row>
    <row r="75" spans="1:39" s="22" customFormat="1">
      <c r="C75" s="3" t="str">
        <f t="shared" si="12"/>
        <v>UCSC</v>
      </c>
      <c r="D75" s="38" t="str">
        <f t="shared" ca="1" si="0"/>
        <v>February</v>
      </c>
      <c r="E75" s="39" t="str">
        <f t="shared" ca="1" si="1"/>
        <v>2024</v>
      </c>
      <c r="F75" s="4">
        <v>3310</v>
      </c>
      <c r="G75" s="4"/>
      <c r="H75" s="8"/>
      <c r="I75" s="1" t="str">
        <f>IF(ISBLANK(C76),"", IF(OR(S75&gt;=100000, T75&gt;=100000), "102110", VLOOKUP(C75,Account!$A$14:$B$24,2,FALSE)))</f>
        <v>780070</v>
      </c>
      <c r="J75" s="1"/>
      <c r="K75" s="1"/>
      <c r="L75" s="4"/>
      <c r="M75" s="8"/>
      <c r="N75" s="1"/>
      <c r="O75" s="4"/>
      <c r="P75" s="4"/>
      <c r="Q75" s="4"/>
      <c r="R75" s="4"/>
      <c r="S75" s="231"/>
      <c r="T75" s="231"/>
      <c r="U75" s="40" t="str">
        <f t="shared" si="11"/>
        <v/>
      </c>
      <c r="V75" s="1"/>
      <c r="W75" s="42" t="str">
        <f t="shared" si="2"/>
        <v xml:space="preserve"> </v>
      </c>
      <c r="X75" s="41">
        <f t="shared" si="3"/>
        <v>0</v>
      </c>
      <c r="Y75" s="40">
        <f t="shared" si="4"/>
        <v>0</v>
      </c>
      <c r="Z75" s="9"/>
      <c r="AA75" s="6"/>
      <c r="AB75" s="11"/>
      <c r="AC75" s="1"/>
      <c r="AD75" s="1"/>
      <c r="AE75" s="1"/>
      <c r="AF75" s="1"/>
      <c r="AG75" s="1"/>
      <c r="AH75" s="1"/>
      <c r="AI75" s="1"/>
      <c r="AJ75" s="51"/>
      <c r="AK75" s="51"/>
      <c r="AL75" s="51"/>
      <c r="AM75" s="160"/>
    </row>
    <row r="76" spans="1:39" s="22" customFormat="1">
      <c r="C76" s="3" t="str">
        <f t="shared" si="12"/>
        <v>UCSC</v>
      </c>
      <c r="D76" s="38" t="str">
        <f t="shared" ca="1" si="0"/>
        <v>February</v>
      </c>
      <c r="E76" s="39" t="str">
        <f t="shared" ca="1" si="1"/>
        <v>2024</v>
      </c>
      <c r="F76" s="4">
        <v>3310</v>
      </c>
      <c r="G76" s="4"/>
      <c r="H76" s="8"/>
      <c r="I76" s="1" t="str">
        <f>IF(ISBLANK(C77),"", IF(OR(S76&gt;=100000, T76&gt;=100000), "102110", VLOOKUP(C76,Account!$A$14:$B$24,2,FALSE)))</f>
        <v>780070</v>
      </c>
      <c r="J76" s="1"/>
      <c r="K76" s="1"/>
      <c r="L76" s="4"/>
      <c r="M76" s="8"/>
      <c r="N76" s="1"/>
      <c r="O76" s="4"/>
      <c r="P76" s="4"/>
      <c r="Q76" s="4"/>
      <c r="R76" s="4"/>
      <c r="S76" s="231"/>
      <c r="T76" s="231"/>
      <c r="U76" s="40" t="str">
        <f t="shared" si="11"/>
        <v/>
      </c>
      <c r="V76" s="1"/>
      <c r="W76" s="42" t="str">
        <f t="shared" si="2"/>
        <v xml:space="preserve"> </v>
      </c>
      <c r="X76" s="41">
        <f t="shared" si="3"/>
        <v>0</v>
      </c>
      <c r="Y76" s="40">
        <f t="shared" si="4"/>
        <v>0</v>
      </c>
      <c r="Z76" s="9"/>
      <c r="AA76" s="6"/>
      <c r="AB76" s="11"/>
      <c r="AC76" s="1"/>
      <c r="AD76" s="1"/>
      <c r="AE76" s="1"/>
      <c r="AF76" s="1"/>
      <c r="AG76" s="1"/>
      <c r="AH76" s="1"/>
      <c r="AI76" s="1"/>
      <c r="AJ76" s="51"/>
      <c r="AK76" s="51"/>
      <c r="AL76" s="51"/>
      <c r="AM76" s="160"/>
    </row>
    <row r="77" spans="1:39" s="22" customFormat="1">
      <c r="C77" s="3" t="str">
        <f t="shared" si="12"/>
        <v>UCSC</v>
      </c>
      <c r="D77" s="38" t="str">
        <f t="shared" ca="1" si="0"/>
        <v>February</v>
      </c>
      <c r="E77" s="39" t="str">
        <f t="shared" ca="1" si="1"/>
        <v>2024</v>
      </c>
      <c r="F77" s="4">
        <v>3310</v>
      </c>
      <c r="G77" s="4"/>
      <c r="H77" s="8"/>
      <c r="I77" s="1" t="str">
        <f>IF(ISBLANK(C78),"", IF(OR(S77&gt;=100000, T77&gt;=100000), "102110", VLOOKUP(C77,Account!$A$14:$B$24,2,FALSE)))</f>
        <v>780070</v>
      </c>
      <c r="J77" s="1"/>
      <c r="K77" s="1"/>
      <c r="L77" s="4"/>
      <c r="M77" s="8"/>
      <c r="N77" s="1"/>
      <c r="O77" s="4"/>
      <c r="P77" s="4"/>
      <c r="Q77" s="4"/>
      <c r="R77" s="4"/>
      <c r="S77" s="231"/>
      <c r="T77" s="231"/>
      <c r="U77" s="40" t="str">
        <f t="shared" si="11"/>
        <v/>
      </c>
      <c r="V77" s="1"/>
      <c r="W77" s="42" t="str">
        <f t="shared" si="2"/>
        <v xml:space="preserve"> </v>
      </c>
      <c r="X77" s="41">
        <f t="shared" si="3"/>
        <v>0</v>
      </c>
      <c r="Y77" s="40">
        <f t="shared" si="4"/>
        <v>0</v>
      </c>
      <c r="Z77" s="9"/>
      <c r="AA77" s="6"/>
      <c r="AB77" s="11"/>
      <c r="AC77" s="1"/>
      <c r="AD77" s="1"/>
      <c r="AE77" s="1"/>
      <c r="AF77" s="1"/>
      <c r="AG77" s="1"/>
      <c r="AH77" s="1"/>
      <c r="AI77" s="1"/>
      <c r="AJ77" s="51"/>
      <c r="AK77" s="51"/>
      <c r="AL77" s="51"/>
      <c r="AM77" s="160"/>
    </row>
    <row r="78" spans="1:39" s="22" customFormat="1" ht="15" thickBot="1">
      <c r="C78" s="3" t="str">
        <f t="shared" si="12"/>
        <v>UCSC</v>
      </c>
      <c r="D78" s="43" t="str">
        <f t="shared" ca="1" si="0"/>
        <v>February</v>
      </c>
      <c r="E78" s="44" t="str">
        <f t="shared" ca="1" si="1"/>
        <v>2024</v>
      </c>
      <c r="F78" s="4">
        <v>3310</v>
      </c>
      <c r="G78" s="4"/>
      <c r="H78" s="8"/>
      <c r="I78" s="1" t="str">
        <f>IF(ISBLANK(C79),"", IF(OR(S78&gt;=100000, T78&gt;=100000), "102110", VLOOKUP(C78,Account!$A$14:$B$24,2,FALSE)))</f>
        <v>780070</v>
      </c>
      <c r="J78" s="1"/>
      <c r="K78" s="1"/>
      <c r="L78" s="4"/>
      <c r="M78" s="8"/>
      <c r="N78" s="1"/>
      <c r="O78" s="4"/>
      <c r="P78" s="4"/>
      <c r="Q78" s="4"/>
      <c r="R78" s="5"/>
      <c r="S78" s="232"/>
      <c r="T78" s="232"/>
      <c r="U78" s="45" t="str">
        <f t="shared" si="11"/>
        <v/>
      </c>
      <c r="V78" s="2"/>
      <c r="W78" s="46" t="str">
        <f t="shared" si="2"/>
        <v xml:space="preserve"> </v>
      </c>
      <c r="X78" s="47">
        <f t="shared" si="3"/>
        <v>0</v>
      </c>
      <c r="Y78" s="45">
        <f t="shared" si="4"/>
        <v>0</v>
      </c>
      <c r="Z78" s="10"/>
      <c r="AA78" s="7"/>
      <c r="AB78" s="10"/>
      <c r="AC78" s="2"/>
      <c r="AD78" s="2"/>
      <c r="AE78" s="2"/>
      <c r="AF78" s="2"/>
      <c r="AG78" s="2"/>
      <c r="AH78" s="2"/>
      <c r="AI78" s="2"/>
      <c r="AJ78" s="52"/>
      <c r="AK78" s="52"/>
      <c r="AL78" s="52"/>
      <c r="AM78" s="164"/>
    </row>
    <row r="79" spans="1:39" s="22" customFormat="1">
      <c r="A79" s="32"/>
      <c r="B79" s="32"/>
      <c r="C79" s="33" t="str">
        <f>IF(ISBLANK(C80),"",C80)</f>
        <v>UCSB</v>
      </c>
      <c r="D79" s="34" t="str">
        <f t="shared" ca="1" si="0"/>
        <v>February</v>
      </c>
      <c r="E79" s="35" t="str">
        <f ca="1">$N$1</f>
        <v>2024</v>
      </c>
      <c r="F79" s="252">
        <f>F80</f>
        <v>3310</v>
      </c>
      <c r="G79" s="35">
        <f>IF(OR(S79&gt;0, T79&gt;0), "13U10", )</f>
        <v>0</v>
      </c>
      <c r="H79" s="35">
        <f>IF(OR(S79&gt;0, T79&gt;0), "9952111", )</f>
        <v>0</v>
      </c>
      <c r="I79" s="35">
        <f>IF(ISBLANK(C80),"", IF(OR(S79&gt;=100000, T79&gt;=100000), "102110", VLOOKUP(C79,$D$1:$F$13,2,FALSE)))</f>
        <v>102080</v>
      </c>
      <c r="J79" s="35">
        <f>IF(OR(S79&gt;0, T79&gt;0), "00", )</f>
        <v>0</v>
      </c>
      <c r="K79" s="35">
        <f>IF(OR(S79&gt;0, T79&gt;0), "000", )</f>
        <v>0</v>
      </c>
      <c r="L79" s="35">
        <f>IF(OR(S79&gt;0, T79&gt;0), "0000000000", )</f>
        <v>0</v>
      </c>
      <c r="M79" s="35">
        <f>IF(OR(S79&gt;0, T79&gt;0), "000000", )</f>
        <v>0</v>
      </c>
      <c r="N79" s="35">
        <f>IF(OR(S79&gt;0, T79&gt;0), "0000", )</f>
        <v>0</v>
      </c>
      <c r="O79" s="35">
        <f>IF(OR(S79&gt;0, T79&gt;0), "000000", )</f>
        <v>0</v>
      </c>
      <c r="P79" s="35">
        <f>IF(OR(S79&gt;0, T79&gt;0), "000000", )</f>
        <v>0</v>
      </c>
      <c r="Q79" s="35" t="str">
        <f ca="1">IF(OR(R79&gt;0, S79&gt;0), "XXXXXX", )</f>
        <v>XXXXXX</v>
      </c>
      <c r="R79" s="35" t="str">
        <f ca="1">"ANR"&amp;" "&amp;D80&amp;" "&amp;"Recharges"&amp;" "&amp;"To"&amp;" "&amp;C80</f>
        <v>ANR February Recharges To UCSB</v>
      </c>
      <c r="S79" s="230">
        <f>SUM(T80:T86)</f>
        <v>0</v>
      </c>
      <c r="T79" s="230">
        <f>SUM(S80:S86)</f>
        <v>0</v>
      </c>
      <c r="U79" s="36"/>
      <c r="V79" s="36"/>
      <c r="W79" s="36"/>
      <c r="X79" s="37"/>
      <c r="Y79" s="36"/>
      <c r="Z79" s="36"/>
      <c r="AA79" s="37"/>
      <c r="AB79" s="36"/>
      <c r="AC79" s="36" t="str">
        <f>IF(ISERROR(VLOOKUP(C79,$AE$1:$AO$12,2,FALSE))," ",(VLOOKUP(C79,$AE$1:$AO$12,2,FALSE)))</f>
        <v>Loc (8)</v>
      </c>
      <c r="AD79" s="36" t="str">
        <f>IF(ISERROR(VLOOKUP(C79,$AE$1:$AO$12,3,FALSE))," ",(VLOOKUP(C79,$AE$1:$AO$12,3,FALSE)))</f>
        <v>Account (6 - N)</v>
      </c>
      <c r="AE79" s="36" t="str">
        <f>IF(ISERROR(VLOOKUP(C79,$AE$1:$AO$12,4,FALSE))," ",(VLOOKUP(C79,$AE$1:$AO$12,4,FALSE)))</f>
        <v>Fund (5 - N)</v>
      </c>
      <c r="AF79" s="36" t="str">
        <f>IF(ISERROR(VLOOKUP(C79,$AE$1:$AO$12,5,FALSE))," ",(VLOOKUP(C79,$AE$1:$AO$12,5,FALSE)))</f>
        <v>Sub (1 - N)</v>
      </c>
      <c r="AG79" s="36" t="str">
        <f>IF(ISERROR(VLOOKUP(C79,$AE$1:$AO$12,6,FALSE))," ",(VLOOKUP(C79,$AE$1:$AO$12,6,FALSE)))</f>
        <v>Object (4 - N)</v>
      </c>
      <c r="AH79" s="36" t="str">
        <f>IF(ISERROR(VLOOKUP(C79,$AE$1:$AO$12,7,FALSE))," ",(VLOOKUP(C79,$AE$1:$AO$12,7,FALSE)))</f>
        <v>Cost Center (up to 4 - AN)</v>
      </c>
      <c r="AI79" s="36" t="str">
        <f>IF(ISERROR(VLOOKUP(C79,$AE$1:$AO$12,8,FALSE))," ",(VLOOKUP(C79,$AE$1:$AO$12,8,FALSE)))</f>
        <v>Cost Type (up to 5 - AN)</v>
      </c>
      <c r="AJ79" s="50" t="str">
        <f>IF(ISERROR(VLOOKUP(C79,$AE$1:$AO$12,9,FALSE))," ",(VLOOKUP(C79,$AE$1:$AO$12,9,FALSE)))</f>
        <v>Project Code (up to 6 - AN)</v>
      </c>
      <c r="AK79" s="50" t="str">
        <f>IF(ISERROR(VLOOKUP(C79,$AE$1:$AO$12,10,FALSE))," ",(VLOOKUP(C79,$AE$1:$AO$12,10,FALSE)))</f>
        <v>Reference (Up to 6 - AN)</v>
      </c>
      <c r="AL79" s="50" t="str">
        <f>IF(ISERROR(VLOOKUP(C79,$AE$1:$AO$12,11,FALSE))," ",(VLOOKUP(C79,$AE$1:$AO$12,11,FALSE)))</f>
        <v>- -</v>
      </c>
      <c r="AM79" s="163"/>
    </row>
    <row r="80" spans="1:39" s="22" customFormat="1">
      <c r="B80" s="32"/>
      <c r="C80" s="3" t="s">
        <v>14</v>
      </c>
      <c r="D80" s="38" t="str">
        <f t="shared" ca="1" si="0"/>
        <v>February</v>
      </c>
      <c r="E80" s="39" t="str">
        <f t="shared" ca="1" si="1"/>
        <v>2024</v>
      </c>
      <c r="F80" s="4">
        <v>3310</v>
      </c>
      <c r="G80" s="4"/>
      <c r="H80" s="8"/>
      <c r="I80" s="1" t="str">
        <f>IF(ISBLANK(C81),"", IF(OR(S80&gt;=100000, T80&gt;=100000), "102110", VLOOKUP(C80,Account!$A$14:$B$24,2,FALSE)))</f>
        <v>780080</v>
      </c>
      <c r="J80" s="1"/>
      <c r="K80" s="1"/>
      <c r="L80" s="4"/>
      <c r="M80" s="8"/>
      <c r="N80" s="1"/>
      <c r="O80" s="4"/>
      <c r="P80" s="4"/>
      <c r="Q80" s="4"/>
      <c r="R80" s="4"/>
      <c r="S80" s="231"/>
      <c r="T80" s="231"/>
      <c r="U80" s="40" t="str">
        <f>IF((ISNUMBER(SEARCH("Reimb",R80))),"Provide original journal document # in next column &gt;&gt;&gt;&gt;","")</f>
        <v/>
      </c>
      <c r="V80" s="1"/>
      <c r="W80" s="42" t="str">
        <f t="shared" si="2"/>
        <v xml:space="preserve"> </v>
      </c>
      <c r="X80" s="41">
        <f t="shared" si="3"/>
        <v>0</v>
      </c>
      <c r="Y80" s="40">
        <f t="shared" si="4"/>
        <v>0</v>
      </c>
      <c r="Z80" s="9"/>
      <c r="AA80" s="6"/>
      <c r="AB80" s="9"/>
      <c r="AC80" s="1"/>
      <c r="AD80" s="1"/>
      <c r="AE80" s="1"/>
      <c r="AF80" s="1"/>
      <c r="AG80" s="1"/>
      <c r="AH80" s="1"/>
      <c r="AI80" s="1"/>
      <c r="AJ80" s="51"/>
      <c r="AK80" s="51"/>
      <c r="AL80" s="51"/>
      <c r="AM80" s="160"/>
    </row>
    <row r="81" spans="1:39" s="22" customFormat="1">
      <c r="B81" s="32"/>
      <c r="C81" s="3" t="str">
        <f>C80</f>
        <v>UCSB</v>
      </c>
      <c r="D81" s="38" t="str">
        <f t="shared" ca="1" si="0"/>
        <v>February</v>
      </c>
      <c r="E81" s="39" t="str">
        <f t="shared" ca="1" si="1"/>
        <v>2024</v>
      </c>
      <c r="F81" s="4">
        <v>3310</v>
      </c>
      <c r="G81" s="4"/>
      <c r="H81" s="8"/>
      <c r="I81" s="1" t="str">
        <f>IF(ISBLANK(C82),"", IF(OR(S81&gt;=100000, T81&gt;=100000), "102110", VLOOKUP(C81,Account!$A$14:$B$24,2,FALSE)))</f>
        <v>780080</v>
      </c>
      <c r="J81" s="1"/>
      <c r="K81" s="1"/>
      <c r="L81" s="4"/>
      <c r="M81" s="8"/>
      <c r="N81" s="1"/>
      <c r="O81" s="4"/>
      <c r="P81" s="4"/>
      <c r="Q81" s="4"/>
      <c r="R81" s="4"/>
      <c r="S81" s="231"/>
      <c r="T81" s="231"/>
      <c r="U81" s="40" t="str">
        <f t="shared" ref="U81:U86" si="13">IF((ISNUMBER(SEARCH("Reimb",R81))),"Provide original journal document # in next column &gt;&gt;&gt;&gt;","")</f>
        <v/>
      </c>
      <c r="V81" s="1"/>
      <c r="W81" s="42" t="str">
        <f t="shared" si="2"/>
        <v xml:space="preserve"> </v>
      </c>
      <c r="X81" s="41">
        <f t="shared" si="3"/>
        <v>0</v>
      </c>
      <c r="Y81" s="40">
        <f t="shared" si="4"/>
        <v>0</v>
      </c>
      <c r="Z81" s="9"/>
      <c r="AA81" s="6"/>
      <c r="AB81" s="11"/>
      <c r="AC81" s="1"/>
      <c r="AD81" s="1"/>
      <c r="AE81" s="1"/>
      <c r="AF81" s="1"/>
      <c r="AG81" s="1"/>
      <c r="AH81" s="1"/>
      <c r="AI81" s="1"/>
      <c r="AJ81" s="51"/>
      <c r="AK81" s="51"/>
      <c r="AL81" s="51"/>
      <c r="AM81" s="160"/>
    </row>
    <row r="82" spans="1:39" s="22" customFormat="1">
      <c r="B82" s="32"/>
      <c r="C82" s="3" t="str">
        <f t="shared" ref="C82:C86" si="14">C81</f>
        <v>UCSB</v>
      </c>
      <c r="D82" s="38" t="str">
        <f t="shared" ca="1" si="0"/>
        <v>February</v>
      </c>
      <c r="E82" s="39" t="str">
        <f t="shared" ca="1" si="1"/>
        <v>2024</v>
      </c>
      <c r="F82" s="4">
        <v>3310</v>
      </c>
      <c r="G82" s="4"/>
      <c r="H82" s="8"/>
      <c r="I82" s="1" t="str">
        <f>IF(ISBLANK(C83),"", IF(OR(S82&gt;=100000, T82&gt;=100000), "102110", VLOOKUP(C82,Account!$A$14:$B$24,2,FALSE)))</f>
        <v>780080</v>
      </c>
      <c r="J82" s="1"/>
      <c r="K82" s="1"/>
      <c r="L82" s="4"/>
      <c r="M82" s="8"/>
      <c r="N82" s="1"/>
      <c r="O82" s="4"/>
      <c r="P82" s="4"/>
      <c r="Q82" s="4"/>
      <c r="R82" s="4"/>
      <c r="S82" s="231"/>
      <c r="T82" s="231"/>
      <c r="U82" s="40" t="str">
        <f t="shared" si="13"/>
        <v/>
      </c>
      <c r="V82" s="1"/>
      <c r="W82" s="42" t="str">
        <f t="shared" si="2"/>
        <v xml:space="preserve"> </v>
      </c>
      <c r="X82" s="41">
        <f t="shared" si="3"/>
        <v>0</v>
      </c>
      <c r="Y82" s="40">
        <f t="shared" si="4"/>
        <v>0</v>
      </c>
      <c r="Z82" s="9"/>
      <c r="AA82" s="6"/>
      <c r="AB82" s="11"/>
      <c r="AC82" s="1"/>
      <c r="AD82" s="1"/>
      <c r="AE82" s="1"/>
      <c r="AF82" s="1"/>
      <c r="AG82" s="1"/>
      <c r="AH82" s="1"/>
      <c r="AI82" s="1"/>
      <c r="AJ82" s="51"/>
      <c r="AK82" s="51"/>
      <c r="AL82" s="51"/>
      <c r="AM82" s="160"/>
    </row>
    <row r="83" spans="1:39" s="22" customFormat="1">
      <c r="C83" s="3" t="str">
        <f t="shared" si="14"/>
        <v>UCSB</v>
      </c>
      <c r="D83" s="38" t="str">
        <f t="shared" ca="1" si="0"/>
        <v>February</v>
      </c>
      <c r="E83" s="39" t="str">
        <f t="shared" ca="1" si="1"/>
        <v>2024</v>
      </c>
      <c r="F83" s="4">
        <v>3310</v>
      </c>
      <c r="G83" s="4"/>
      <c r="H83" s="8"/>
      <c r="I83" s="1" t="str">
        <f>IF(ISBLANK(C84),"", IF(OR(S83&gt;=100000, T83&gt;=100000), "102110", VLOOKUP(C83,Account!$A$14:$B$24,2,FALSE)))</f>
        <v>780080</v>
      </c>
      <c r="J83" s="1"/>
      <c r="K83" s="1"/>
      <c r="L83" s="4"/>
      <c r="M83" s="8"/>
      <c r="N83" s="1"/>
      <c r="O83" s="4"/>
      <c r="P83" s="4"/>
      <c r="Q83" s="4"/>
      <c r="R83" s="4"/>
      <c r="S83" s="231"/>
      <c r="T83" s="231"/>
      <c r="U83" s="40" t="str">
        <f t="shared" si="13"/>
        <v/>
      </c>
      <c r="V83" s="1"/>
      <c r="W83" s="42" t="str">
        <f t="shared" si="2"/>
        <v xml:space="preserve"> </v>
      </c>
      <c r="X83" s="41">
        <f t="shared" si="3"/>
        <v>0</v>
      </c>
      <c r="Y83" s="40">
        <f t="shared" si="4"/>
        <v>0</v>
      </c>
      <c r="Z83" s="9"/>
      <c r="AA83" s="6"/>
      <c r="AB83" s="11"/>
      <c r="AC83" s="1"/>
      <c r="AD83" s="1"/>
      <c r="AE83" s="1"/>
      <c r="AF83" s="1"/>
      <c r="AG83" s="1"/>
      <c r="AH83" s="1"/>
      <c r="AI83" s="1"/>
      <c r="AJ83" s="51"/>
      <c r="AK83" s="51"/>
      <c r="AL83" s="51"/>
      <c r="AM83" s="160"/>
    </row>
    <row r="84" spans="1:39" s="22" customFormat="1">
      <c r="C84" s="3" t="str">
        <f t="shared" si="14"/>
        <v>UCSB</v>
      </c>
      <c r="D84" s="38" t="str">
        <f t="shared" ca="1" si="0"/>
        <v>February</v>
      </c>
      <c r="E84" s="39" t="str">
        <f t="shared" ca="1" si="1"/>
        <v>2024</v>
      </c>
      <c r="F84" s="4">
        <v>3310</v>
      </c>
      <c r="G84" s="4"/>
      <c r="H84" s="8"/>
      <c r="I84" s="1" t="str">
        <f>IF(ISBLANK(C85),"", IF(OR(S84&gt;=100000, T84&gt;=100000), "102110", VLOOKUP(C84,Account!$A$14:$B$24,2,FALSE)))</f>
        <v>780080</v>
      </c>
      <c r="J84" s="1"/>
      <c r="K84" s="1"/>
      <c r="L84" s="4"/>
      <c r="M84" s="8"/>
      <c r="N84" s="1"/>
      <c r="O84" s="4"/>
      <c r="P84" s="4"/>
      <c r="Q84" s="4"/>
      <c r="R84" s="4"/>
      <c r="S84" s="231"/>
      <c r="T84" s="231"/>
      <c r="U84" s="40" t="str">
        <f t="shared" si="13"/>
        <v/>
      </c>
      <c r="V84" s="1"/>
      <c r="W84" s="42" t="str">
        <f t="shared" si="2"/>
        <v xml:space="preserve"> </v>
      </c>
      <c r="X84" s="41">
        <f t="shared" si="3"/>
        <v>0</v>
      </c>
      <c r="Y84" s="40">
        <f t="shared" si="4"/>
        <v>0</v>
      </c>
      <c r="Z84" s="9"/>
      <c r="AA84" s="6"/>
      <c r="AB84" s="11"/>
      <c r="AC84" s="1"/>
      <c r="AD84" s="1"/>
      <c r="AE84" s="1"/>
      <c r="AF84" s="1"/>
      <c r="AG84" s="1"/>
      <c r="AH84" s="1"/>
      <c r="AI84" s="1"/>
      <c r="AJ84" s="51"/>
      <c r="AK84" s="51"/>
      <c r="AL84" s="51"/>
      <c r="AM84" s="160"/>
    </row>
    <row r="85" spans="1:39" s="22" customFormat="1">
      <c r="C85" s="3" t="str">
        <f t="shared" si="14"/>
        <v>UCSB</v>
      </c>
      <c r="D85" s="38" t="str">
        <f t="shared" ca="1" si="0"/>
        <v>February</v>
      </c>
      <c r="E85" s="39" t="str">
        <f t="shared" ca="1" si="1"/>
        <v>2024</v>
      </c>
      <c r="F85" s="4">
        <v>3310</v>
      </c>
      <c r="G85" s="4"/>
      <c r="H85" s="8"/>
      <c r="I85" s="1" t="str">
        <f>IF(ISBLANK(C86),"", IF(OR(S85&gt;=100000, T85&gt;=100000), "102110", VLOOKUP(C85,Account!$A$14:$B$24,2,FALSE)))</f>
        <v>780080</v>
      </c>
      <c r="J85" s="1"/>
      <c r="K85" s="1"/>
      <c r="L85" s="4"/>
      <c r="M85" s="8"/>
      <c r="N85" s="1"/>
      <c r="O85" s="4"/>
      <c r="P85" s="4"/>
      <c r="Q85" s="4"/>
      <c r="R85" s="4"/>
      <c r="S85" s="231"/>
      <c r="T85" s="231"/>
      <c r="U85" s="40" t="str">
        <f t="shared" si="13"/>
        <v/>
      </c>
      <c r="V85" s="1"/>
      <c r="W85" s="42" t="str">
        <f t="shared" si="2"/>
        <v xml:space="preserve"> </v>
      </c>
      <c r="X85" s="41">
        <f t="shared" si="3"/>
        <v>0</v>
      </c>
      <c r="Y85" s="40">
        <f t="shared" si="4"/>
        <v>0</v>
      </c>
      <c r="Z85" s="9"/>
      <c r="AA85" s="6"/>
      <c r="AB85" s="11"/>
      <c r="AC85" s="1"/>
      <c r="AD85" s="1"/>
      <c r="AE85" s="1"/>
      <c r="AF85" s="1"/>
      <c r="AG85" s="1"/>
      <c r="AH85" s="1"/>
      <c r="AI85" s="1"/>
      <c r="AJ85" s="51"/>
      <c r="AK85" s="51"/>
      <c r="AL85" s="51"/>
      <c r="AM85" s="160"/>
    </row>
    <row r="86" spans="1:39" s="22" customFormat="1" ht="15" thickBot="1">
      <c r="C86" s="3" t="str">
        <f t="shared" si="14"/>
        <v>UCSB</v>
      </c>
      <c r="D86" s="43" t="str">
        <f t="shared" ca="1" si="0"/>
        <v>February</v>
      </c>
      <c r="E86" s="44" t="str">
        <f t="shared" ca="1" si="1"/>
        <v>2024</v>
      </c>
      <c r="F86" s="4">
        <v>3310</v>
      </c>
      <c r="G86" s="4"/>
      <c r="H86" s="8"/>
      <c r="I86" s="1" t="str">
        <f>IF(ISBLANK(C87),"", IF(OR(S86&gt;=100000, T86&gt;=100000), "102110", VLOOKUP(C86,Account!$A$14:$B$24,2,FALSE)))</f>
        <v>780080</v>
      </c>
      <c r="J86" s="1"/>
      <c r="K86" s="1"/>
      <c r="L86" s="4"/>
      <c r="M86" s="8"/>
      <c r="N86" s="1"/>
      <c r="O86" s="4"/>
      <c r="P86" s="4"/>
      <c r="Q86" s="4"/>
      <c r="R86" s="5"/>
      <c r="S86" s="232"/>
      <c r="T86" s="232"/>
      <c r="U86" s="45" t="str">
        <f t="shared" si="13"/>
        <v/>
      </c>
      <c r="V86" s="2"/>
      <c r="W86" s="46" t="str">
        <f t="shared" si="2"/>
        <v xml:space="preserve"> </v>
      </c>
      <c r="X86" s="47">
        <f t="shared" si="3"/>
        <v>0</v>
      </c>
      <c r="Y86" s="45">
        <f t="shared" si="4"/>
        <v>0</v>
      </c>
      <c r="Z86" s="10"/>
      <c r="AA86" s="7"/>
      <c r="AB86" s="10"/>
      <c r="AC86" s="2"/>
      <c r="AD86" s="2"/>
      <c r="AE86" s="2"/>
      <c r="AF86" s="2"/>
      <c r="AG86" s="2"/>
      <c r="AH86" s="2"/>
      <c r="AI86" s="2"/>
      <c r="AJ86" s="52"/>
      <c r="AK86" s="52"/>
      <c r="AL86" s="52"/>
      <c r="AM86" s="164"/>
    </row>
    <row r="87" spans="1:39" s="22" customFormat="1">
      <c r="A87" s="32"/>
      <c r="B87" s="32"/>
      <c r="C87" s="33" t="str">
        <f>IF(ISBLANK(C88),"",C88)</f>
        <v>UCM</v>
      </c>
      <c r="D87" s="34" t="str">
        <f t="shared" ca="1" si="0"/>
        <v>February</v>
      </c>
      <c r="E87" s="35" t="str">
        <f ca="1">$N$1</f>
        <v>2024</v>
      </c>
      <c r="F87" s="252">
        <f>F88</f>
        <v>3310</v>
      </c>
      <c r="G87" s="35">
        <f>IF(OR(S87&gt;0, T87&gt;0), "13U10", )</f>
        <v>0</v>
      </c>
      <c r="H87" s="35">
        <f>IF(OR(S87&gt;0, T87&gt;0), "9952111", )</f>
        <v>0</v>
      </c>
      <c r="I87" s="35">
        <f>IF(ISBLANK(C88),"", IF(OR(S87&gt;=100000, T87&gt;=100000), "102110", VLOOKUP(C87,$D$1:$F$13,2,FALSE)))</f>
        <v>102100</v>
      </c>
      <c r="J87" s="35">
        <f>IF(OR(S87&gt;0, T87&gt;0), "00", )</f>
        <v>0</v>
      </c>
      <c r="K87" s="35">
        <f>IF(OR(S87&gt;0, T87&gt;0), "000", )</f>
        <v>0</v>
      </c>
      <c r="L87" s="35">
        <f>IF(OR(S87&gt;0, T87&gt;0), "0000000000", )</f>
        <v>0</v>
      </c>
      <c r="M87" s="35">
        <f>IF(OR(S87&gt;0, T87&gt;0), "000000", )</f>
        <v>0</v>
      </c>
      <c r="N87" s="35">
        <f>IF(OR(S87&gt;0, T87&gt;0), "0000", )</f>
        <v>0</v>
      </c>
      <c r="O87" s="35">
        <f>IF(OR(S87&gt;0, T87&gt;0), "000000", )</f>
        <v>0</v>
      </c>
      <c r="P87" s="35">
        <f>IF(OR(S87&gt;0, T87&gt;0), "000000", )</f>
        <v>0</v>
      </c>
      <c r="Q87" s="35" t="str">
        <f ca="1">IF(OR(R87&gt;0, S87&gt;0), "XXXXXX", )</f>
        <v>XXXXXX</v>
      </c>
      <c r="R87" s="35" t="str">
        <f ca="1">"ANR"&amp;" "&amp;D88&amp;" "&amp;"Recharges"&amp;" "&amp;"To"&amp;" "&amp;C88</f>
        <v>ANR February Recharges To UCM</v>
      </c>
      <c r="S87" s="230">
        <f>SUM(T88:T94)</f>
        <v>0</v>
      </c>
      <c r="T87" s="230">
        <f>SUM(S88:S94)</f>
        <v>0</v>
      </c>
      <c r="U87" s="36"/>
      <c r="V87" s="36"/>
      <c r="W87" s="36"/>
      <c r="X87" s="37"/>
      <c r="Y87" s="36"/>
      <c r="Z87" s="36"/>
      <c r="AA87" s="37"/>
      <c r="AB87" s="36"/>
      <c r="AC87" s="36" t="str">
        <f>IF(ISERROR(VLOOKUP(C87,$AE$1:$AO$12,2,FALSE))," ",(VLOOKUP(C87,$AE$1:$AO$12,2,FALSE)))</f>
        <v>Loc (0)</v>
      </c>
      <c r="AD87" s="36" t="str">
        <f>IF(ISERROR(VLOOKUP(C87,$AE$1:$AO$12,3,FALSE))," ",(VLOOKUP(C87,$AE$1:$AO$12,3,FALSE)))</f>
        <v>Entity (4 - N)</v>
      </c>
      <c r="AE87" s="36" t="str">
        <f>IF(ISERROR(VLOOKUP(C87,$AE$1:$AO$12,4,FALSE))," ",(VLOOKUP(C87,$AE$1:$AO$12,4,FALSE)))</f>
        <v>Fund (5 - N)</v>
      </c>
      <c r="AF87" s="36" t="str">
        <f>IF(ISERROR(VLOOKUP(C87,$AE$1:$AO$12,5,FALSE))," ",(VLOOKUP(C87,$AE$1:$AO$12,5,FALSE)))</f>
        <v>Financial Unit (7 - AN)</v>
      </c>
      <c r="AG87" s="36" t="str">
        <f>IF(ISERROR(VLOOKUP(C87,$AE$1:$AO$12,6,FALSE))," ",(VLOOKUP(C87,$AE$1:$AO$12,6,FALSE)))</f>
        <v>Account (6 - N)</v>
      </c>
      <c r="AH87" s="36" t="str">
        <f>IF(ISERROR(VLOOKUP(C87,$AE$1:$AO$12,7,FALSE))," ",(VLOOKUP(C87,$AE$1:$AO$12,7,FALSE)))</f>
        <v>Function (2 - N)</v>
      </c>
      <c r="AI87" s="36" t="str">
        <f>IF(ISERROR(VLOOKUP(C87,$AE$1:$AO$12,8,FALSE))," ",(VLOOKUP(C87,$AE$1:$AO$12,8,FALSE)))</f>
        <v>Program (3 - AN)</v>
      </c>
      <c r="AJ87" s="50" t="str">
        <f>IF(ISERROR(VLOOKUP(C87,$AE$1:$AO$12,9,FALSE))," ",(VLOOKUP(C87,$AE$1:$AO$12,9,FALSE)))</f>
        <v>Project (10 - AN)</v>
      </c>
      <c r="AK87" s="50" t="str">
        <f>IF(ISERROR(VLOOKUP(C87,$AE$1:$AO$12,10,FALSE))," ",(VLOOKUP(C87,$AE$1:$AO$12,10,FALSE)))</f>
        <v>Phys Location - (3 - N)</v>
      </c>
      <c r="AL87" s="50" t="str">
        <f>IF(ISERROR(VLOOKUP(C87,$AE$1:$AO$12,11,FALSE))," ",(VLOOKUP(C87,$AE$1:$AO$12,11,FALSE)))</f>
        <v>- -</v>
      </c>
      <c r="AM87" s="163"/>
    </row>
    <row r="88" spans="1:39" s="22" customFormat="1">
      <c r="B88" s="32"/>
      <c r="C88" s="3" t="s">
        <v>18</v>
      </c>
      <c r="D88" s="38" t="str">
        <f t="shared" ca="1" si="0"/>
        <v>February</v>
      </c>
      <c r="E88" s="39" t="str">
        <f t="shared" ca="1" si="1"/>
        <v>2024</v>
      </c>
      <c r="F88" s="4">
        <v>3310</v>
      </c>
      <c r="G88" s="4"/>
      <c r="H88" s="8"/>
      <c r="I88" s="1" t="str">
        <f>IF(ISBLANK(C89),"", IF(OR(S88&gt;=100000, T88&gt;=100000), "102110", VLOOKUP(C88,Account!$A$14:$B$24,2,FALSE)))</f>
        <v>780100</v>
      </c>
      <c r="J88" s="1"/>
      <c r="K88" s="1"/>
      <c r="L88" s="4"/>
      <c r="M88" s="8"/>
      <c r="N88" s="1"/>
      <c r="O88" s="4"/>
      <c r="P88" s="4"/>
      <c r="Q88" s="4"/>
      <c r="R88" s="4"/>
      <c r="S88" s="231"/>
      <c r="T88" s="231"/>
      <c r="U88" s="40" t="str">
        <f>IF((ISNUMBER(SEARCH("Reimb",R88))),"Provide original journal document # in next column &gt;&gt;&gt;&gt;","")</f>
        <v/>
      </c>
      <c r="V88" s="1"/>
      <c r="W88" s="42" t="str">
        <f t="shared" si="2"/>
        <v xml:space="preserve"> </v>
      </c>
      <c r="X88" s="41">
        <f t="shared" si="3"/>
        <v>0</v>
      </c>
      <c r="Y88" s="40">
        <f t="shared" si="4"/>
        <v>0</v>
      </c>
      <c r="Z88" s="9"/>
      <c r="AA88" s="6"/>
      <c r="AB88" s="9"/>
      <c r="AC88" s="1"/>
      <c r="AD88" s="1"/>
      <c r="AE88" s="1"/>
      <c r="AF88" s="1"/>
      <c r="AG88" s="1"/>
      <c r="AH88" s="1"/>
      <c r="AI88" s="1"/>
      <c r="AJ88" s="51"/>
      <c r="AK88" s="51"/>
      <c r="AL88" s="51"/>
      <c r="AM88" s="160"/>
    </row>
    <row r="89" spans="1:39" s="22" customFormat="1">
      <c r="B89" s="32"/>
      <c r="C89" s="3" t="str">
        <f>C88</f>
        <v>UCM</v>
      </c>
      <c r="D89" s="38" t="str">
        <f t="shared" ca="1" si="0"/>
        <v>February</v>
      </c>
      <c r="E89" s="39" t="str">
        <f t="shared" ca="1" si="1"/>
        <v>2024</v>
      </c>
      <c r="F89" s="4">
        <v>3310</v>
      </c>
      <c r="G89" s="4"/>
      <c r="H89" s="8"/>
      <c r="I89" s="1" t="str">
        <f>IF(ISBLANK(C90),"", IF(OR(S89&gt;=100000, T89&gt;=100000), "102110", VLOOKUP(C89,Account!$A$14:$B$24,2,FALSE)))</f>
        <v>780100</v>
      </c>
      <c r="J89" s="1"/>
      <c r="K89" s="1"/>
      <c r="L89" s="4"/>
      <c r="M89" s="8"/>
      <c r="N89" s="1"/>
      <c r="O89" s="4"/>
      <c r="P89" s="4"/>
      <c r="Q89" s="4"/>
      <c r="R89" s="4"/>
      <c r="S89" s="231"/>
      <c r="T89" s="231"/>
      <c r="U89" s="40" t="str">
        <f t="shared" ref="U89:U94" si="15">IF((ISNUMBER(SEARCH("Reimb",R89))),"Provide original journal document # in next column &gt;&gt;&gt;&gt;","")</f>
        <v/>
      </c>
      <c r="V89" s="1"/>
      <c r="W89" s="42" t="str">
        <f t="shared" si="2"/>
        <v xml:space="preserve"> </v>
      </c>
      <c r="X89" s="41">
        <f t="shared" si="3"/>
        <v>0</v>
      </c>
      <c r="Y89" s="40">
        <f t="shared" si="4"/>
        <v>0</v>
      </c>
      <c r="Z89" s="9"/>
      <c r="AA89" s="6"/>
      <c r="AB89" s="11"/>
      <c r="AC89" s="1"/>
      <c r="AD89" s="1"/>
      <c r="AE89" s="1"/>
      <c r="AF89" s="1"/>
      <c r="AG89" s="1"/>
      <c r="AH89" s="1"/>
      <c r="AI89" s="1"/>
      <c r="AJ89" s="51"/>
      <c r="AK89" s="51"/>
      <c r="AL89" s="51"/>
      <c r="AM89" s="160"/>
    </row>
    <row r="90" spans="1:39" s="22" customFormat="1">
      <c r="B90" s="32"/>
      <c r="C90" s="3" t="str">
        <f t="shared" ref="C90:C94" si="16">C89</f>
        <v>UCM</v>
      </c>
      <c r="D90" s="38" t="str">
        <f t="shared" ca="1" si="0"/>
        <v>February</v>
      </c>
      <c r="E90" s="39" t="str">
        <f t="shared" ca="1" si="1"/>
        <v>2024</v>
      </c>
      <c r="F90" s="4">
        <v>3310</v>
      </c>
      <c r="G90" s="4"/>
      <c r="H90" s="8"/>
      <c r="I90" s="1" t="str">
        <f>IF(ISBLANK(C91),"", IF(OR(S90&gt;=100000, T90&gt;=100000), "102110", VLOOKUP(C90,Account!$A$14:$B$24,2,FALSE)))</f>
        <v>780100</v>
      </c>
      <c r="J90" s="1"/>
      <c r="K90" s="1"/>
      <c r="L90" s="4"/>
      <c r="M90" s="8"/>
      <c r="N90" s="1"/>
      <c r="O90" s="4"/>
      <c r="P90" s="4"/>
      <c r="Q90" s="4"/>
      <c r="R90" s="4"/>
      <c r="S90" s="231"/>
      <c r="T90" s="231"/>
      <c r="U90" s="40" t="str">
        <f t="shared" si="15"/>
        <v/>
      </c>
      <c r="V90" s="1"/>
      <c r="W90" s="42" t="str">
        <f t="shared" si="2"/>
        <v xml:space="preserve"> </v>
      </c>
      <c r="X90" s="41">
        <f t="shared" si="3"/>
        <v>0</v>
      </c>
      <c r="Y90" s="40">
        <f t="shared" si="4"/>
        <v>0</v>
      </c>
      <c r="Z90" s="9"/>
      <c r="AA90" s="6"/>
      <c r="AB90" s="11"/>
      <c r="AC90" s="1"/>
      <c r="AD90" s="1"/>
      <c r="AE90" s="1"/>
      <c r="AF90" s="1"/>
      <c r="AG90" s="1"/>
      <c r="AH90" s="1"/>
      <c r="AI90" s="1"/>
      <c r="AJ90" s="51"/>
      <c r="AK90" s="51"/>
      <c r="AL90" s="51"/>
      <c r="AM90" s="160"/>
    </row>
    <row r="91" spans="1:39" s="22" customFormat="1">
      <c r="C91" s="3" t="str">
        <f t="shared" si="16"/>
        <v>UCM</v>
      </c>
      <c r="D91" s="38" t="str">
        <f t="shared" ca="1" si="0"/>
        <v>February</v>
      </c>
      <c r="E91" s="39" t="str">
        <f t="shared" ca="1" si="1"/>
        <v>2024</v>
      </c>
      <c r="F91" s="4">
        <v>3310</v>
      </c>
      <c r="G91" s="4"/>
      <c r="H91" s="8"/>
      <c r="I91" s="1" t="str">
        <f>IF(ISBLANK(C92),"", IF(OR(S91&gt;=100000, T91&gt;=100000), "102110", VLOOKUP(C91,Account!$A$14:$B$24,2,FALSE)))</f>
        <v>780100</v>
      </c>
      <c r="J91" s="1"/>
      <c r="K91" s="1"/>
      <c r="L91" s="4"/>
      <c r="M91" s="8"/>
      <c r="N91" s="1"/>
      <c r="O91" s="4"/>
      <c r="P91" s="4"/>
      <c r="Q91" s="4"/>
      <c r="R91" s="4"/>
      <c r="S91" s="231"/>
      <c r="T91" s="231"/>
      <c r="U91" s="40" t="str">
        <f t="shared" si="15"/>
        <v/>
      </c>
      <c r="V91" s="1"/>
      <c r="W91" s="42" t="str">
        <f t="shared" si="2"/>
        <v xml:space="preserve"> </v>
      </c>
      <c r="X91" s="41">
        <f t="shared" si="3"/>
        <v>0</v>
      </c>
      <c r="Y91" s="40">
        <f t="shared" si="4"/>
        <v>0</v>
      </c>
      <c r="Z91" s="9"/>
      <c r="AA91" s="6"/>
      <c r="AB91" s="11"/>
      <c r="AC91" s="1"/>
      <c r="AD91" s="1"/>
      <c r="AE91" s="1"/>
      <c r="AF91" s="1"/>
      <c r="AG91" s="1"/>
      <c r="AH91" s="1"/>
      <c r="AI91" s="1"/>
      <c r="AJ91" s="51"/>
      <c r="AK91" s="51"/>
      <c r="AL91" s="51"/>
      <c r="AM91" s="160"/>
    </row>
    <row r="92" spans="1:39" s="22" customFormat="1">
      <c r="C92" s="3" t="str">
        <f t="shared" si="16"/>
        <v>UCM</v>
      </c>
      <c r="D92" s="38" t="str">
        <f t="shared" ca="1" si="0"/>
        <v>February</v>
      </c>
      <c r="E92" s="39" t="str">
        <f t="shared" ca="1" si="1"/>
        <v>2024</v>
      </c>
      <c r="F92" s="4">
        <v>3310</v>
      </c>
      <c r="G92" s="4"/>
      <c r="H92" s="8"/>
      <c r="I92" s="1" t="str">
        <f>IF(ISBLANK(C93),"", IF(OR(S92&gt;=100000, T92&gt;=100000), "102110", VLOOKUP(C92,Account!$A$14:$B$24,2,FALSE)))</f>
        <v>780100</v>
      </c>
      <c r="J92" s="1"/>
      <c r="K92" s="1"/>
      <c r="L92" s="4"/>
      <c r="M92" s="8"/>
      <c r="N92" s="1"/>
      <c r="O92" s="4"/>
      <c r="P92" s="4"/>
      <c r="Q92" s="4"/>
      <c r="R92" s="4"/>
      <c r="S92" s="231"/>
      <c r="T92" s="231"/>
      <c r="U92" s="40" t="str">
        <f t="shared" si="15"/>
        <v/>
      </c>
      <c r="V92" s="1"/>
      <c r="W92" s="42" t="str">
        <f t="shared" si="2"/>
        <v xml:space="preserve"> </v>
      </c>
      <c r="X92" s="41">
        <f t="shared" si="3"/>
        <v>0</v>
      </c>
      <c r="Y92" s="40">
        <f t="shared" si="4"/>
        <v>0</v>
      </c>
      <c r="Z92" s="9"/>
      <c r="AA92" s="6"/>
      <c r="AB92" s="11"/>
      <c r="AC92" s="1"/>
      <c r="AD92" s="1"/>
      <c r="AE92" s="1"/>
      <c r="AF92" s="1"/>
      <c r="AG92" s="1"/>
      <c r="AH92" s="1"/>
      <c r="AI92" s="1"/>
      <c r="AJ92" s="51"/>
      <c r="AK92" s="51"/>
      <c r="AL92" s="51"/>
      <c r="AM92" s="160"/>
    </row>
    <row r="93" spans="1:39" s="22" customFormat="1">
      <c r="C93" s="3" t="str">
        <f t="shared" si="16"/>
        <v>UCM</v>
      </c>
      <c r="D93" s="38" t="str">
        <f t="shared" ca="1" si="0"/>
        <v>February</v>
      </c>
      <c r="E93" s="39" t="str">
        <f t="shared" ca="1" si="1"/>
        <v>2024</v>
      </c>
      <c r="F93" s="4">
        <v>3310</v>
      </c>
      <c r="G93" s="4"/>
      <c r="H93" s="8"/>
      <c r="I93" s="1" t="str">
        <f>IF(ISBLANK(C94),"", IF(OR(S93&gt;=100000, T93&gt;=100000), "102110", VLOOKUP(C93,Account!$A$14:$B$24,2,FALSE)))</f>
        <v>780100</v>
      </c>
      <c r="J93" s="1"/>
      <c r="K93" s="1"/>
      <c r="L93" s="4"/>
      <c r="M93" s="8"/>
      <c r="N93" s="1"/>
      <c r="O93" s="4"/>
      <c r="P93" s="4"/>
      <c r="Q93" s="4"/>
      <c r="R93" s="4"/>
      <c r="S93" s="231"/>
      <c r="T93" s="231"/>
      <c r="U93" s="40" t="str">
        <f t="shared" si="15"/>
        <v/>
      </c>
      <c r="V93" s="1"/>
      <c r="W93" s="42" t="str">
        <f t="shared" si="2"/>
        <v xml:space="preserve"> </v>
      </c>
      <c r="X93" s="41">
        <f t="shared" si="3"/>
        <v>0</v>
      </c>
      <c r="Y93" s="40">
        <f t="shared" si="4"/>
        <v>0</v>
      </c>
      <c r="Z93" s="9"/>
      <c r="AA93" s="6"/>
      <c r="AB93" s="11"/>
      <c r="AC93" s="1"/>
      <c r="AD93" s="1"/>
      <c r="AE93" s="1"/>
      <c r="AF93" s="1"/>
      <c r="AG93" s="1"/>
      <c r="AH93" s="1"/>
      <c r="AI93" s="1"/>
      <c r="AJ93" s="51"/>
      <c r="AK93" s="51"/>
      <c r="AL93" s="51"/>
      <c r="AM93" s="160"/>
    </row>
    <row r="94" spans="1:39" s="22" customFormat="1" ht="15" thickBot="1">
      <c r="C94" s="3" t="str">
        <f t="shared" si="16"/>
        <v>UCM</v>
      </c>
      <c r="D94" s="43" t="str">
        <f t="shared" ca="1" si="0"/>
        <v>February</v>
      </c>
      <c r="E94" s="44" t="str">
        <f t="shared" ca="1" si="1"/>
        <v>2024</v>
      </c>
      <c r="F94" s="4">
        <v>3310</v>
      </c>
      <c r="G94" s="4"/>
      <c r="H94" s="8"/>
      <c r="I94" s="1" t="str">
        <f>IF(ISBLANK(C111),"", IF(OR(S94&gt;=100000, T94&gt;=100000), "102110", VLOOKUP(C94,Account!$A$14:$B$24,2,FALSE)))</f>
        <v>780100</v>
      </c>
      <c r="J94" s="1"/>
      <c r="K94" s="1"/>
      <c r="L94" s="4"/>
      <c r="M94" s="8"/>
      <c r="N94" s="1"/>
      <c r="O94" s="4"/>
      <c r="P94" s="4"/>
      <c r="Q94" s="4"/>
      <c r="R94" s="5"/>
      <c r="S94" s="232"/>
      <c r="T94" s="232"/>
      <c r="U94" s="45" t="str">
        <f t="shared" si="15"/>
        <v/>
      </c>
      <c r="V94" s="2"/>
      <c r="W94" s="46" t="str">
        <f t="shared" si="2"/>
        <v xml:space="preserve"> </v>
      </c>
      <c r="X94" s="47">
        <f t="shared" si="3"/>
        <v>0</v>
      </c>
      <c r="Y94" s="45">
        <f t="shared" si="4"/>
        <v>0</v>
      </c>
      <c r="Z94" s="10"/>
      <c r="AA94" s="7"/>
      <c r="AB94" s="10"/>
      <c r="AC94" s="2"/>
      <c r="AD94" s="2"/>
      <c r="AE94" s="2"/>
      <c r="AF94" s="2"/>
      <c r="AG94" s="2"/>
      <c r="AH94" s="2"/>
      <c r="AI94" s="2"/>
      <c r="AJ94" s="52"/>
      <c r="AK94" s="52"/>
      <c r="AL94" s="52"/>
      <c r="AM94" s="164"/>
    </row>
    <row r="95" spans="1:39" s="22" customFormat="1">
      <c r="A95" s="32"/>
      <c r="B95" s="32"/>
      <c r="C95" s="33" t="str">
        <f>IF(ISBLANK(C96),"",C96)</f>
        <v>UCLA</v>
      </c>
      <c r="D95" s="34" t="str">
        <f t="shared" ca="1" si="0"/>
        <v>February</v>
      </c>
      <c r="E95" s="35" t="str">
        <f ca="1">$N$1</f>
        <v>2024</v>
      </c>
      <c r="F95" s="252">
        <f>F96</f>
        <v>3310</v>
      </c>
      <c r="G95" s="35">
        <f>IF(OR(S95&gt;0, T95&gt;0), "13U10", )</f>
        <v>0</v>
      </c>
      <c r="H95" s="35">
        <f>IF(OR(S95&gt;0, T95&gt;0), "9952111", )</f>
        <v>0</v>
      </c>
      <c r="I95" s="35">
        <f>IF(ISBLANK(C96),"", IF(OR(S95&gt;=100000, T95&gt;=100000), "102110", VLOOKUP(C95,$D$1:$F$13,2,FALSE)))</f>
        <v>102040</v>
      </c>
      <c r="J95" s="35">
        <f>IF(OR(S95&gt;0, T95&gt;0), "00", )</f>
        <v>0</v>
      </c>
      <c r="K95" s="35">
        <f>IF(OR(S95&gt;0, T95&gt;0), "000", )</f>
        <v>0</v>
      </c>
      <c r="L95" s="35">
        <f>IF(OR(S95&gt;0, T95&gt;0), "0000000000", )</f>
        <v>0</v>
      </c>
      <c r="M95" s="35">
        <f>IF(OR(S95&gt;0, T95&gt;0), "000000", )</f>
        <v>0</v>
      </c>
      <c r="N95" s="35">
        <f>IF(OR(S95&gt;0, T95&gt;0), "0000", )</f>
        <v>0</v>
      </c>
      <c r="O95" s="35">
        <f>IF(OR(S95&gt;0, T95&gt;0), "000000", )</f>
        <v>0</v>
      </c>
      <c r="P95" s="35">
        <f>IF(OR(S95&gt;0, T95&gt;0), "000000", )</f>
        <v>0</v>
      </c>
      <c r="Q95" s="35" t="str">
        <f ca="1">IF(OR(R95&gt;0, S95&gt;0), "XXXXXX", )</f>
        <v>XXXXXX</v>
      </c>
      <c r="R95" s="35" t="str">
        <f ca="1">"ANR"&amp;" "&amp;D96&amp;" "&amp;"Recharges"&amp;" "&amp;"To"&amp;" "&amp;C96</f>
        <v>ANR February Recharges To UCLA</v>
      </c>
      <c r="S95" s="230">
        <f>SUM(T96:T102)</f>
        <v>0</v>
      </c>
      <c r="T95" s="230">
        <f>SUM(S96:S102)</f>
        <v>0</v>
      </c>
      <c r="U95" s="36"/>
      <c r="V95" s="36"/>
      <c r="W95" s="36"/>
      <c r="X95" s="37"/>
      <c r="Y95" s="36"/>
      <c r="Z95" s="36"/>
      <c r="AA95" s="37"/>
      <c r="AB95" s="36"/>
      <c r="AC95" s="36" t="str">
        <f>IF(ISERROR(VLOOKUP(C95,$AE$1:$AO$12,2,FALSE))," ",(VLOOKUP(C95,$AE$1:$AO$12,2,FALSE)))</f>
        <v>Loc (4)</v>
      </c>
      <c r="AD95" s="36" t="str">
        <f>IF(ISERROR(VLOOKUP(C95,$AE$1:$AO$12,3,FALSE))," ",(VLOOKUP(C95,$AE$1:$AO$12,3,FALSE)))</f>
        <v>Account (6 - N)</v>
      </c>
      <c r="AE95" s="36" t="str">
        <f>IF(ISERROR(VLOOKUP(C95,$AE$1:$AO$12,4,FALSE))," ",(VLOOKUP(C95,$AE$1:$AO$12,4,FALSE)))</f>
        <v>Cost Center (2 - AN)</v>
      </c>
      <c r="AF95" s="36" t="str">
        <f>IF(ISERROR(VLOOKUP(C95,$AE$1:$AO$12,5,FALSE))," ",(VLOOKUP(C95,$AE$1:$AO$12,5,FALSE)))</f>
        <v>Fund (5 - N)</v>
      </c>
      <c r="AG95" s="36" t="str">
        <f>IF(ISERROR(VLOOKUP(C95,$AE$1:$AO$12,6,FALSE))," ",(VLOOKUP(C95,$AE$1:$AO$12,6,FALSE)))</f>
        <v>Project (Up to 6)</v>
      </c>
      <c r="AH95" s="36" t="str">
        <f>IF(ISERROR(VLOOKUP(C95,$AE$1:$AO$12,7,FALSE))," ",(VLOOKUP(C95,$AE$1:$AO$12,7,FALSE)))</f>
        <v>Sub (2 - N)</v>
      </c>
      <c r="AI95" s="36" t="str">
        <f>IF(ISERROR(VLOOKUP(C95,$AE$1:$AO$12,8,FALSE))," ",(VLOOKUP(C95,$AE$1:$AO$12,8,FALSE)))</f>
        <v>Object (4 - N)</v>
      </c>
      <c r="AJ95" s="50" t="str">
        <f>IF(ISERROR(VLOOKUP(C95,$AE$1:$AO$12,9,FALSE))," ",(VLOOKUP(C95,$AE$1:$AO$12,9,FALSE)))</f>
        <v>Source (Up to 6 - AN)</v>
      </c>
      <c r="AK95" s="50" t="str">
        <f>IF(ISERROR(VLOOKUP(C95,$AE$1:$AO$12,10,FALSE))," ",(VLOOKUP(C95,$AE$1:$AO$12,10,FALSE)))</f>
        <v>- -</v>
      </c>
      <c r="AL95" s="50" t="str">
        <f>IF(ISERROR(VLOOKUP(C95,$AE$1:$AO$12,11,FALSE))," ",(VLOOKUP(C95,$AE$1:$AO$12,11,FALSE)))</f>
        <v>- -</v>
      </c>
      <c r="AM95" s="163"/>
    </row>
    <row r="96" spans="1:39" s="22" customFormat="1">
      <c r="B96" s="32"/>
      <c r="C96" s="3" t="s">
        <v>9</v>
      </c>
      <c r="D96" s="38" t="str">
        <f t="shared" ca="1" si="0"/>
        <v>February</v>
      </c>
      <c r="E96" s="39" t="str">
        <f t="shared" ca="1" si="1"/>
        <v>2024</v>
      </c>
      <c r="F96" s="4">
        <v>3310</v>
      </c>
      <c r="G96" s="4"/>
      <c r="H96" s="8"/>
      <c r="I96" s="1" t="str">
        <f>IF(ISBLANK(C97),"", IF(OR(S96&gt;=100000, T96&gt;=100000), "102110", VLOOKUP(C96,Account!$A$14:$B$24,2,FALSE)))</f>
        <v>780040</v>
      </c>
      <c r="J96" s="1"/>
      <c r="K96" s="1"/>
      <c r="L96" s="4"/>
      <c r="M96" s="8"/>
      <c r="N96" s="1"/>
      <c r="O96" s="4"/>
      <c r="P96" s="4"/>
      <c r="Q96" s="4"/>
      <c r="R96" s="4"/>
      <c r="S96" s="231"/>
      <c r="T96" s="231"/>
      <c r="U96" s="40" t="str">
        <f>IF((ISNUMBER(SEARCH("Reimb",R96))),"Provide original journal document # in next column &gt;&gt;&gt;&gt;","")</f>
        <v/>
      </c>
      <c r="V96" s="1"/>
      <c r="W96" s="42" t="str">
        <f t="shared" si="2"/>
        <v xml:space="preserve"> </v>
      </c>
      <c r="X96" s="41">
        <f t="shared" si="3"/>
        <v>0</v>
      </c>
      <c r="Y96" s="40">
        <f t="shared" si="4"/>
        <v>0</v>
      </c>
      <c r="Z96" s="9"/>
      <c r="AA96" s="6"/>
      <c r="AB96" s="9"/>
      <c r="AC96" s="1"/>
      <c r="AD96" s="1"/>
      <c r="AE96" s="1"/>
      <c r="AF96" s="1"/>
      <c r="AG96" s="1"/>
      <c r="AH96" s="1"/>
      <c r="AI96" s="1"/>
      <c r="AJ96" s="51"/>
      <c r="AK96" s="51"/>
      <c r="AL96" s="51"/>
      <c r="AM96" s="160"/>
    </row>
    <row r="97" spans="1:39" s="22" customFormat="1">
      <c r="B97" s="32"/>
      <c r="C97" s="3" t="str">
        <f>C96</f>
        <v>UCLA</v>
      </c>
      <c r="D97" s="38" t="str">
        <f t="shared" ca="1" si="0"/>
        <v>February</v>
      </c>
      <c r="E97" s="39" t="str">
        <f t="shared" ca="1" si="1"/>
        <v>2024</v>
      </c>
      <c r="F97" s="4">
        <v>3310</v>
      </c>
      <c r="G97" s="4"/>
      <c r="H97" s="8"/>
      <c r="I97" s="1" t="str">
        <f>IF(ISBLANK(C98),"", IF(OR(S97&gt;=100000, T97&gt;=100000), "102110", VLOOKUP(C97,Account!$A$14:$B$24,2,FALSE)))</f>
        <v>780040</v>
      </c>
      <c r="J97" s="1"/>
      <c r="K97" s="1"/>
      <c r="L97" s="4"/>
      <c r="M97" s="8"/>
      <c r="N97" s="1"/>
      <c r="O97" s="4"/>
      <c r="P97" s="4"/>
      <c r="Q97" s="4"/>
      <c r="R97" s="4"/>
      <c r="S97" s="231"/>
      <c r="T97" s="231"/>
      <c r="U97" s="40" t="str">
        <f t="shared" ref="U97:U102" si="17">IF((ISNUMBER(SEARCH("Reimb",R97))),"Provide original journal document # in next column &gt;&gt;&gt;&gt;","")</f>
        <v/>
      </c>
      <c r="V97" s="1"/>
      <c r="W97" s="42" t="str">
        <f t="shared" si="2"/>
        <v xml:space="preserve"> </v>
      </c>
      <c r="X97" s="41">
        <f t="shared" si="3"/>
        <v>0</v>
      </c>
      <c r="Y97" s="40">
        <f t="shared" si="4"/>
        <v>0</v>
      </c>
      <c r="Z97" s="9"/>
      <c r="AA97" s="6"/>
      <c r="AB97" s="11"/>
      <c r="AC97" s="1"/>
      <c r="AD97" s="1"/>
      <c r="AE97" s="1"/>
      <c r="AF97" s="1"/>
      <c r="AG97" s="1"/>
      <c r="AH97" s="1"/>
      <c r="AI97" s="1"/>
      <c r="AJ97" s="51"/>
      <c r="AK97" s="51"/>
      <c r="AL97" s="51"/>
      <c r="AM97" s="160"/>
    </row>
    <row r="98" spans="1:39" s="22" customFormat="1">
      <c r="B98" s="32"/>
      <c r="C98" s="3" t="str">
        <f t="shared" ref="C98:C102" si="18">C97</f>
        <v>UCLA</v>
      </c>
      <c r="D98" s="38" t="str">
        <f t="shared" ca="1" si="0"/>
        <v>February</v>
      </c>
      <c r="E98" s="39" t="str">
        <f t="shared" ca="1" si="1"/>
        <v>2024</v>
      </c>
      <c r="F98" s="4">
        <v>3310</v>
      </c>
      <c r="G98" s="4"/>
      <c r="H98" s="8"/>
      <c r="I98" s="1" t="str">
        <f>IF(ISBLANK(C99),"", IF(OR(S98&gt;=100000, T98&gt;=100000), "102110", VLOOKUP(C98,Account!$A$14:$B$24,2,FALSE)))</f>
        <v>780040</v>
      </c>
      <c r="J98" s="1"/>
      <c r="K98" s="1"/>
      <c r="L98" s="4"/>
      <c r="M98" s="8"/>
      <c r="N98" s="1"/>
      <c r="O98" s="4"/>
      <c r="P98" s="4"/>
      <c r="Q98" s="4"/>
      <c r="R98" s="4"/>
      <c r="S98" s="231"/>
      <c r="T98" s="231"/>
      <c r="U98" s="40" t="str">
        <f t="shared" si="17"/>
        <v/>
      </c>
      <c r="V98" s="1"/>
      <c r="W98" s="42" t="str">
        <f t="shared" si="2"/>
        <v xml:space="preserve"> </v>
      </c>
      <c r="X98" s="41">
        <f t="shared" si="3"/>
        <v>0</v>
      </c>
      <c r="Y98" s="40">
        <f t="shared" si="4"/>
        <v>0</v>
      </c>
      <c r="Z98" s="9"/>
      <c r="AA98" s="6"/>
      <c r="AB98" s="11"/>
      <c r="AC98" s="1"/>
      <c r="AD98" s="1"/>
      <c r="AE98" s="1"/>
      <c r="AF98" s="1"/>
      <c r="AG98" s="1"/>
      <c r="AH98" s="1"/>
      <c r="AI98" s="1"/>
      <c r="AJ98" s="51"/>
      <c r="AK98" s="51"/>
      <c r="AL98" s="51"/>
      <c r="AM98" s="160"/>
    </row>
    <row r="99" spans="1:39" s="22" customFormat="1">
      <c r="C99" s="3" t="str">
        <f t="shared" si="18"/>
        <v>UCLA</v>
      </c>
      <c r="D99" s="38" t="str">
        <f t="shared" ca="1" si="0"/>
        <v>February</v>
      </c>
      <c r="E99" s="39" t="str">
        <f t="shared" ca="1" si="1"/>
        <v>2024</v>
      </c>
      <c r="F99" s="4">
        <v>3310</v>
      </c>
      <c r="G99" s="4"/>
      <c r="H99" s="8"/>
      <c r="I99" s="1" t="str">
        <f>IF(ISBLANK(C100),"", IF(OR(S99&gt;=100000, T99&gt;=100000), "102110", VLOOKUP(C99,Account!$A$14:$B$24,2,FALSE)))</f>
        <v>780040</v>
      </c>
      <c r="J99" s="1"/>
      <c r="K99" s="1"/>
      <c r="L99" s="4"/>
      <c r="M99" s="8"/>
      <c r="N99" s="1"/>
      <c r="O99" s="4"/>
      <c r="P99" s="4"/>
      <c r="Q99" s="4"/>
      <c r="R99" s="4"/>
      <c r="S99" s="231"/>
      <c r="T99" s="231"/>
      <c r="U99" s="40" t="str">
        <f t="shared" si="17"/>
        <v/>
      </c>
      <c r="V99" s="1"/>
      <c r="W99" s="42" t="str">
        <f t="shared" si="2"/>
        <v xml:space="preserve"> </v>
      </c>
      <c r="X99" s="41">
        <f t="shared" si="3"/>
        <v>0</v>
      </c>
      <c r="Y99" s="40">
        <f t="shared" si="4"/>
        <v>0</v>
      </c>
      <c r="Z99" s="9"/>
      <c r="AA99" s="6"/>
      <c r="AB99" s="11"/>
      <c r="AC99" s="1"/>
      <c r="AD99" s="1"/>
      <c r="AE99" s="1"/>
      <c r="AF99" s="1"/>
      <c r="AG99" s="1"/>
      <c r="AH99" s="1"/>
      <c r="AI99" s="1"/>
      <c r="AJ99" s="51"/>
      <c r="AK99" s="51"/>
      <c r="AL99" s="51"/>
      <c r="AM99" s="160"/>
    </row>
    <row r="100" spans="1:39" s="22" customFormat="1">
      <c r="C100" s="3" t="str">
        <f t="shared" si="18"/>
        <v>UCLA</v>
      </c>
      <c r="D100" s="38" t="str">
        <f t="shared" ca="1" si="0"/>
        <v>February</v>
      </c>
      <c r="E100" s="39" t="str">
        <f t="shared" ca="1" si="1"/>
        <v>2024</v>
      </c>
      <c r="F100" s="4">
        <v>3310</v>
      </c>
      <c r="G100" s="4"/>
      <c r="H100" s="8"/>
      <c r="I100" s="1" t="str">
        <f>IF(ISBLANK(C101),"", IF(OR(S100&gt;=100000, T100&gt;=100000), "102110", VLOOKUP(C100,Account!$A$14:$B$24,2,FALSE)))</f>
        <v>780040</v>
      </c>
      <c r="J100" s="1"/>
      <c r="K100" s="1"/>
      <c r="L100" s="4"/>
      <c r="M100" s="8"/>
      <c r="N100" s="1"/>
      <c r="O100" s="4"/>
      <c r="P100" s="4"/>
      <c r="Q100" s="4"/>
      <c r="R100" s="4"/>
      <c r="S100" s="231"/>
      <c r="T100" s="231"/>
      <c r="U100" s="40" t="str">
        <f t="shared" si="17"/>
        <v/>
      </c>
      <c r="V100" s="1"/>
      <c r="W100" s="42" t="str">
        <f t="shared" si="2"/>
        <v xml:space="preserve"> </v>
      </c>
      <c r="X100" s="41">
        <f t="shared" si="3"/>
        <v>0</v>
      </c>
      <c r="Y100" s="40">
        <f t="shared" si="4"/>
        <v>0</v>
      </c>
      <c r="Z100" s="9"/>
      <c r="AA100" s="6"/>
      <c r="AB100" s="11"/>
      <c r="AC100" s="1"/>
      <c r="AD100" s="1"/>
      <c r="AE100" s="1"/>
      <c r="AF100" s="1"/>
      <c r="AG100" s="1"/>
      <c r="AH100" s="1"/>
      <c r="AI100" s="1"/>
      <c r="AJ100" s="51"/>
      <c r="AK100" s="51"/>
      <c r="AL100" s="51"/>
      <c r="AM100" s="160"/>
    </row>
    <row r="101" spans="1:39" s="22" customFormat="1">
      <c r="C101" s="3" t="str">
        <f t="shared" si="18"/>
        <v>UCLA</v>
      </c>
      <c r="D101" s="38" t="str">
        <f t="shared" ca="1" si="0"/>
        <v>February</v>
      </c>
      <c r="E101" s="39" t="str">
        <f t="shared" ca="1" si="1"/>
        <v>2024</v>
      </c>
      <c r="F101" s="4">
        <v>3310</v>
      </c>
      <c r="G101" s="4"/>
      <c r="H101" s="8"/>
      <c r="I101" s="1" t="str">
        <f>IF(ISBLANK(C102),"", IF(OR(S101&gt;=100000, T101&gt;=100000), "102110", VLOOKUP(C101,Account!$A$14:$B$24,2,FALSE)))</f>
        <v>780040</v>
      </c>
      <c r="J101" s="1"/>
      <c r="K101" s="1"/>
      <c r="L101" s="4"/>
      <c r="M101" s="8"/>
      <c r="N101" s="1"/>
      <c r="O101" s="4"/>
      <c r="P101" s="4"/>
      <c r="Q101" s="4"/>
      <c r="R101" s="4"/>
      <c r="S101" s="231"/>
      <c r="T101" s="231"/>
      <c r="U101" s="40" t="str">
        <f t="shared" si="17"/>
        <v/>
      </c>
      <c r="V101" s="1"/>
      <c r="W101" s="42" t="str">
        <f t="shared" si="2"/>
        <v xml:space="preserve"> </v>
      </c>
      <c r="X101" s="41">
        <f t="shared" si="3"/>
        <v>0</v>
      </c>
      <c r="Y101" s="40">
        <f t="shared" si="4"/>
        <v>0</v>
      </c>
      <c r="Z101" s="9"/>
      <c r="AA101" s="6"/>
      <c r="AB101" s="11"/>
      <c r="AC101" s="1"/>
      <c r="AD101" s="1"/>
      <c r="AE101" s="1"/>
      <c r="AF101" s="1"/>
      <c r="AG101" s="1"/>
      <c r="AH101" s="1"/>
      <c r="AI101" s="1"/>
      <c r="AJ101" s="51"/>
      <c r="AK101" s="51"/>
      <c r="AL101" s="51"/>
      <c r="AM101" s="160"/>
    </row>
    <row r="102" spans="1:39" s="22" customFormat="1" ht="15" thickBot="1">
      <c r="C102" s="3" t="str">
        <f t="shared" si="18"/>
        <v>UCLA</v>
      </c>
      <c r="D102" s="43" t="str">
        <f t="shared" ca="1" si="0"/>
        <v>February</v>
      </c>
      <c r="E102" s="44" t="str">
        <f t="shared" ca="1" si="1"/>
        <v>2024</v>
      </c>
      <c r="F102" s="4">
        <v>3310</v>
      </c>
      <c r="G102" s="4"/>
      <c r="H102" s="8"/>
      <c r="I102" s="1" t="str">
        <f>IF(ISBLANK(C111),"", IF(OR(S102&gt;=100000, T102&gt;=100000), "102110", VLOOKUP(C102,Account!$A$14:$B$24,2,FALSE)))</f>
        <v>780040</v>
      </c>
      <c r="J102" s="1"/>
      <c r="K102" s="1"/>
      <c r="L102" s="4"/>
      <c r="M102" s="8"/>
      <c r="N102" s="1"/>
      <c r="O102" s="4"/>
      <c r="P102" s="4"/>
      <c r="Q102" s="4"/>
      <c r="R102" s="5"/>
      <c r="S102" s="232"/>
      <c r="T102" s="232"/>
      <c r="U102" s="45" t="str">
        <f t="shared" si="17"/>
        <v/>
      </c>
      <c r="V102" s="2"/>
      <c r="W102" s="46" t="str">
        <f t="shared" si="2"/>
        <v xml:space="preserve"> </v>
      </c>
      <c r="X102" s="47">
        <f t="shared" si="3"/>
        <v>0</v>
      </c>
      <c r="Y102" s="45">
        <f t="shared" si="4"/>
        <v>0</v>
      </c>
      <c r="Z102" s="10"/>
      <c r="AA102" s="7"/>
      <c r="AB102" s="10"/>
      <c r="AC102" s="2"/>
      <c r="AD102" s="2"/>
      <c r="AE102" s="2"/>
      <c r="AF102" s="2"/>
      <c r="AG102" s="2"/>
      <c r="AH102" s="2"/>
      <c r="AI102" s="2"/>
      <c r="AJ102" s="52"/>
      <c r="AK102" s="52"/>
      <c r="AL102" s="52"/>
      <c r="AM102" s="164"/>
    </row>
    <row r="103" spans="1:39" s="22" customFormat="1">
      <c r="A103" s="32"/>
      <c r="B103" s="32"/>
      <c r="C103" s="33" t="str">
        <f>IF(ISBLANK(C104),"",C104)</f>
        <v>UCD</v>
      </c>
      <c r="D103" s="34" t="str">
        <f t="shared" ca="1" si="0"/>
        <v>February</v>
      </c>
      <c r="E103" s="35" t="str">
        <f ca="1">$N$1</f>
        <v>2024</v>
      </c>
      <c r="F103" s="252">
        <f>F104</f>
        <v>3310</v>
      </c>
      <c r="G103" s="35">
        <f>IF(OR(S103&gt;0, T103&gt;0), "13U10", )</f>
        <v>0</v>
      </c>
      <c r="H103" s="35">
        <f>IF(OR(S103&gt;0, T103&gt;0), "9952111", )</f>
        <v>0</v>
      </c>
      <c r="I103" s="35">
        <f>IF(ISBLANK(C104),"", IF(OR(S103&gt;=100000, T103&gt;=100000), "102110", VLOOKUP(C103,$D$1:$F$13,2,FALSE)))</f>
        <v>102030</v>
      </c>
      <c r="J103" s="35">
        <f>IF(OR(S103&gt;0, T103&gt;0), "00", )</f>
        <v>0</v>
      </c>
      <c r="K103" s="35">
        <f>IF(OR(S103&gt;0, T103&gt;0), "000", )</f>
        <v>0</v>
      </c>
      <c r="L103" s="35">
        <f>IF(OR(S103&gt;0, T103&gt;0), "0000000000", )</f>
        <v>0</v>
      </c>
      <c r="M103" s="35">
        <f>IF(OR(S103&gt;0, T103&gt;0), "000000", )</f>
        <v>0</v>
      </c>
      <c r="N103" s="35">
        <f>IF(OR(S103&gt;0, T103&gt;0), "0000", )</f>
        <v>0</v>
      </c>
      <c r="O103" s="35">
        <f>IF(OR(S103&gt;0, T103&gt;0), "000000", )</f>
        <v>0</v>
      </c>
      <c r="P103" s="35">
        <f>IF(OR(S103&gt;0, T103&gt;0), "000000", )</f>
        <v>0</v>
      </c>
      <c r="Q103" s="35" t="str">
        <f ca="1">IF(OR(R103&gt;0, S103&gt;0), "XXXXXX", )</f>
        <v>XXXXXX</v>
      </c>
      <c r="R103" s="35" t="str">
        <f ca="1">"ANR"&amp;" "&amp;D104&amp;" "&amp;"Recharges"&amp;" "&amp;"To"&amp;" "&amp;C104</f>
        <v>ANR February Recharges To UCD</v>
      </c>
      <c r="S103" s="230">
        <f>SUM(T104:T110)</f>
        <v>0</v>
      </c>
      <c r="T103" s="230">
        <f>SUM(S104:S110)</f>
        <v>0</v>
      </c>
      <c r="U103" s="36"/>
      <c r="V103" s="36"/>
      <c r="W103" s="36"/>
      <c r="X103" s="37"/>
      <c r="Y103" s="36"/>
      <c r="Z103" s="36"/>
      <c r="AA103" s="37"/>
      <c r="AB103" s="36"/>
      <c r="AC103" s="36" t="str">
        <f>IF(ISERROR(VLOOKUP(C103,$AE$1:$AO$12,2,FALSE))," ",(VLOOKUP(C103,$AE$1:$AO$12,2,FALSE)))</f>
        <v>Loc (3)</v>
      </c>
      <c r="AD103" s="36" t="str">
        <f>IF(ISERROR(VLOOKUP(C103,$AE$1:$AO$12,3,FALSE))," ",(VLOOKUP(C103,$AE$1:$AO$12,3,FALSE)))</f>
        <v>Entity (4-N)</v>
      </c>
      <c r="AE103" s="36" t="str">
        <f>IF(ISERROR(VLOOKUP(C103,$AE$1:$AO$12,4,FALSE))," ",(VLOOKUP(C103,$AE$1:$AO$12,4,FALSE)))</f>
        <v>Fund (5-AN)</v>
      </c>
      <c r="AF103" s="36" t="str">
        <f>IF(ISERROR(VLOOKUP(C103,$AE$1:$AO$12,5,FALSE))," ",(VLOOKUP(C103,$AE$1:$AO$12,5,FALSE)))</f>
        <v>Department (7-AN)</v>
      </c>
      <c r="AG103" s="36" t="str">
        <f>IF(ISERROR(VLOOKUP(C103,$AE$1:$AO$12,6,FALSE))," ",(VLOOKUP(C103,$AE$1:$AO$12,6,FALSE)))</f>
        <v>Account (6-N)</v>
      </c>
      <c r="AH103" s="36" t="str">
        <f>IF(ISERROR(VLOOKUP(C103,$AE$1:$AO$12,7,FALSE))," ",(VLOOKUP(C103,$AE$1:$AO$12,7,FALSE)))</f>
        <v>Purpose (2-N)</v>
      </c>
      <c r="AI103" s="36" t="str">
        <f>IF(ISERROR(VLOOKUP(C103,$AE$1:$AO$12,8,FALSE))," ",(VLOOKUP(C103,$AE$1:$AO$12,8,FALSE)))</f>
        <v>Program (3-N)</v>
      </c>
      <c r="AJ103" s="50" t="str">
        <f>IF(ISERROR(VLOOKUP(C103,$AE$1:$AO$12,9,FALSE))," ",(VLOOKUP(C103,$AE$1:$AO$12,9,FALSE)))</f>
        <v>Project (10-AN)</v>
      </c>
      <c r="AK103" s="50" t="str">
        <f>IF(ISERROR(VLOOKUP(C103,$AE$1:$AO$12,10,FALSE))," ",(VLOOKUP(C103,$AE$1:$AO$12,10,FALSE)))</f>
        <v>Activity (6-N)</v>
      </c>
      <c r="AL103" s="50" t="str">
        <f>IF(ISERROR(VLOOKUP(C103,$AE$1:$AO$12,11,FALSE))," ",(VLOOKUP(C103,$AE$1:$AO$12,11,FALSE)))</f>
        <v>Inter Entity (4-N)</v>
      </c>
      <c r="AM103" s="163"/>
    </row>
    <row r="104" spans="1:39" s="22" customFormat="1">
      <c r="B104" s="32"/>
      <c r="C104" s="3" t="s">
        <v>361</v>
      </c>
      <c r="D104" s="38" t="str">
        <f t="shared" ca="1" si="0"/>
        <v>February</v>
      </c>
      <c r="E104" s="39" t="str">
        <f t="shared" ca="1" si="1"/>
        <v>2024</v>
      </c>
      <c r="F104" s="4">
        <v>3310</v>
      </c>
      <c r="G104" s="4"/>
      <c r="H104" s="8"/>
      <c r="I104" s="1" t="str">
        <f>IF(ISBLANK(C105),"", IF(OR(S104&gt;=100000, T104&gt;=100000), "102110", VLOOKUP(C104,Account!$A$14:$B$24,2,FALSE)))</f>
        <v>780030</v>
      </c>
      <c r="J104" s="1"/>
      <c r="K104" s="1"/>
      <c r="L104" s="4"/>
      <c r="M104" s="8"/>
      <c r="N104" s="1"/>
      <c r="O104" s="4"/>
      <c r="P104" s="4"/>
      <c r="Q104" s="4"/>
      <c r="R104" s="4"/>
      <c r="S104" s="231"/>
      <c r="T104" s="231"/>
      <c r="U104" s="40" t="str">
        <f>IF((ISNUMBER(SEARCH("Reimb",R104))),"Provide original journal document # in next column &gt;&gt;&gt;&gt;","")</f>
        <v/>
      </c>
      <c r="V104" s="1"/>
      <c r="W104" s="42" t="str">
        <f t="shared" si="2"/>
        <v xml:space="preserve"> </v>
      </c>
      <c r="X104" s="41">
        <f t="shared" si="3"/>
        <v>0</v>
      </c>
      <c r="Y104" s="40">
        <f t="shared" si="4"/>
        <v>0</v>
      </c>
      <c r="Z104" s="9"/>
      <c r="AA104" s="6"/>
      <c r="AB104" s="9"/>
      <c r="AC104" s="1"/>
      <c r="AD104" s="1"/>
      <c r="AE104" s="1"/>
      <c r="AF104" s="1"/>
      <c r="AG104" s="1"/>
      <c r="AH104" s="1"/>
      <c r="AI104" s="1"/>
      <c r="AJ104" s="51"/>
      <c r="AK104" s="51"/>
      <c r="AL104" s="51"/>
      <c r="AM104" s="160"/>
    </row>
    <row r="105" spans="1:39" s="22" customFormat="1">
      <c r="B105" s="32"/>
      <c r="C105" s="3" t="str">
        <f>C104</f>
        <v>UCD</v>
      </c>
      <c r="D105" s="38" t="str">
        <f t="shared" ca="1" si="0"/>
        <v>February</v>
      </c>
      <c r="E105" s="39" t="str">
        <f t="shared" ca="1" si="1"/>
        <v>2024</v>
      </c>
      <c r="F105" s="4">
        <v>3310</v>
      </c>
      <c r="G105" s="4"/>
      <c r="H105" s="8"/>
      <c r="I105" s="1" t="str">
        <f>IF(ISBLANK(C106),"", IF(OR(S105&gt;=100000, T105&gt;=100000), "102110", VLOOKUP(C105,Account!$A$14:$B$24,2,FALSE)))</f>
        <v>780030</v>
      </c>
      <c r="J105" s="1"/>
      <c r="K105" s="1"/>
      <c r="L105" s="4"/>
      <c r="M105" s="8"/>
      <c r="N105" s="1"/>
      <c r="O105" s="4"/>
      <c r="P105" s="4"/>
      <c r="Q105" s="4"/>
      <c r="R105" s="4"/>
      <c r="S105" s="231"/>
      <c r="T105" s="231"/>
      <c r="U105" s="40" t="str">
        <f t="shared" ref="U105:U110" si="19">IF((ISNUMBER(SEARCH("Reimb",R105))),"Provide original journal document # in next column &gt;&gt;&gt;&gt;","")</f>
        <v/>
      </c>
      <c r="V105" s="1"/>
      <c r="W105" s="42" t="str">
        <f t="shared" si="2"/>
        <v xml:space="preserve"> </v>
      </c>
      <c r="X105" s="41">
        <f t="shared" si="3"/>
        <v>0</v>
      </c>
      <c r="Y105" s="40">
        <f t="shared" si="4"/>
        <v>0</v>
      </c>
      <c r="Z105" s="9"/>
      <c r="AA105" s="6"/>
      <c r="AB105" s="11"/>
      <c r="AC105" s="1"/>
      <c r="AD105" s="1"/>
      <c r="AE105" s="1"/>
      <c r="AF105" s="1"/>
      <c r="AG105" s="1"/>
      <c r="AH105" s="1"/>
      <c r="AI105" s="1"/>
      <c r="AJ105" s="51"/>
      <c r="AK105" s="51"/>
      <c r="AL105" s="51"/>
      <c r="AM105" s="160"/>
    </row>
    <row r="106" spans="1:39" s="22" customFormat="1">
      <c r="B106" s="32"/>
      <c r="C106" s="3" t="str">
        <f t="shared" ref="C106:C110" si="20">C105</f>
        <v>UCD</v>
      </c>
      <c r="D106" s="38" t="str">
        <f t="shared" ca="1" si="0"/>
        <v>February</v>
      </c>
      <c r="E106" s="39" t="str">
        <f t="shared" ca="1" si="1"/>
        <v>2024</v>
      </c>
      <c r="F106" s="4">
        <v>3310</v>
      </c>
      <c r="G106" s="4"/>
      <c r="H106" s="8"/>
      <c r="I106" s="1" t="str">
        <f>IF(ISBLANK(C107),"", IF(OR(S106&gt;=100000, T106&gt;=100000), "102110", VLOOKUP(C106,Account!$A$14:$B$24,2,FALSE)))</f>
        <v>780030</v>
      </c>
      <c r="J106" s="1"/>
      <c r="K106" s="1"/>
      <c r="L106" s="4"/>
      <c r="M106" s="8"/>
      <c r="N106" s="1"/>
      <c r="O106" s="4"/>
      <c r="P106" s="4"/>
      <c r="Q106" s="4"/>
      <c r="R106" s="4"/>
      <c r="S106" s="231"/>
      <c r="T106" s="231"/>
      <c r="U106" s="40" t="str">
        <f t="shared" si="19"/>
        <v/>
      </c>
      <c r="V106" s="1"/>
      <c r="W106" s="42" t="str">
        <f t="shared" si="2"/>
        <v xml:space="preserve"> </v>
      </c>
      <c r="X106" s="41">
        <f t="shared" si="3"/>
        <v>0</v>
      </c>
      <c r="Y106" s="40">
        <f t="shared" si="4"/>
        <v>0</v>
      </c>
      <c r="Z106" s="9"/>
      <c r="AA106" s="6"/>
      <c r="AB106" s="11"/>
      <c r="AC106" s="1"/>
      <c r="AD106" s="1"/>
      <c r="AE106" s="1"/>
      <c r="AF106" s="1"/>
      <c r="AG106" s="1"/>
      <c r="AH106" s="1"/>
      <c r="AI106" s="1"/>
      <c r="AJ106" s="51"/>
      <c r="AK106" s="51"/>
      <c r="AL106" s="51"/>
      <c r="AM106" s="160"/>
    </row>
    <row r="107" spans="1:39" s="22" customFormat="1">
      <c r="C107" s="3" t="str">
        <f t="shared" si="20"/>
        <v>UCD</v>
      </c>
      <c r="D107" s="38" t="str">
        <f t="shared" ca="1" si="0"/>
        <v>February</v>
      </c>
      <c r="E107" s="39" t="str">
        <f t="shared" ca="1" si="1"/>
        <v>2024</v>
      </c>
      <c r="F107" s="4">
        <v>3310</v>
      </c>
      <c r="G107" s="4"/>
      <c r="H107" s="8"/>
      <c r="I107" s="1" t="str">
        <f>IF(ISBLANK(C108),"", IF(OR(S107&gt;=100000, T107&gt;=100000), "102110", VLOOKUP(C107,Account!$A$14:$B$24,2,FALSE)))</f>
        <v>780030</v>
      </c>
      <c r="J107" s="1"/>
      <c r="K107" s="1"/>
      <c r="L107" s="4"/>
      <c r="M107" s="8"/>
      <c r="N107" s="1"/>
      <c r="O107" s="4"/>
      <c r="P107" s="4"/>
      <c r="Q107" s="4"/>
      <c r="R107" s="4"/>
      <c r="S107" s="231"/>
      <c r="T107" s="231"/>
      <c r="U107" s="40" t="str">
        <f t="shared" si="19"/>
        <v/>
      </c>
      <c r="V107" s="1"/>
      <c r="W107" s="42" t="str">
        <f t="shared" si="2"/>
        <v xml:space="preserve"> </v>
      </c>
      <c r="X107" s="41">
        <f t="shared" si="3"/>
        <v>0</v>
      </c>
      <c r="Y107" s="40">
        <f t="shared" si="4"/>
        <v>0</v>
      </c>
      <c r="Z107" s="9"/>
      <c r="AA107" s="6"/>
      <c r="AB107" s="11"/>
      <c r="AC107" s="1"/>
      <c r="AD107" s="1"/>
      <c r="AE107" s="1"/>
      <c r="AF107" s="1"/>
      <c r="AG107" s="1"/>
      <c r="AH107" s="1"/>
      <c r="AI107" s="1"/>
      <c r="AJ107" s="51"/>
      <c r="AK107" s="51"/>
      <c r="AL107" s="51"/>
      <c r="AM107" s="160"/>
    </row>
    <row r="108" spans="1:39" s="22" customFormat="1">
      <c r="C108" s="3" t="str">
        <f t="shared" si="20"/>
        <v>UCD</v>
      </c>
      <c r="D108" s="38" t="str">
        <f t="shared" ca="1" si="0"/>
        <v>February</v>
      </c>
      <c r="E108" s="39" t="str">
        <f t="shared" ca="1" si="1"/>
        <v>2024</v>
      </c>
      <c r="F108" s="4">
        <v>3310</v>
      </c>
      <c r="G108" s="4"/>
      <c r="H108" s="8"/>
      <c r="I108" s="1" t="str">
        <f>IF(ISBLANK(C109),"", IF(OR(S108&gt;=100000, T108&gt;=100000), "102110", VLOOKUP(C108,Account!$A$14:$B$24,2,FALSE)))</f>
        <v>780030</v>
      </c>
      <c r="J108" s="1"/>
      <c r="K108" s="1"/>
      <c r="L108" s="4"/>
      <c r="M108" s="8"/>
      <c r="N108" s="1"/>
      <c r="O108" s="4"/>
      <c r="P108" s="4"/>
      <c r="Q108" s="4"/>
      <c r="R108" s="4"/>
      <c r="S108" s="231"/>
      <c r="T108" s="231"/>
      <c r="U108" s="40" t="str">
        <f t="shared" si="19"/>
        <v/>
      </c>
      <c r="V108" s="1"/>
      <c r="W108" s="42" t="str">
        <f t="shared" si="2"/>
        <v xml:space="preserve"> </v>
      </c>
      <c r="X108" s="41">
        <f t="shared" si="3"/>
        <v>0</v>
      </c>
      <c r="Y108" s="40">
        <f t="shared" si="4"/>
        <v>0</v>
      </c>
      <c r="Z108" s="9"/>
      <c r="AA108" s="6"/>
      <c r="AB108" s="11"/>
      <c r="AC108" s="1"/>
      <c r="AD108" s="1"/>
      <c r="AE108" s="1"/>
      <c r="AF108" s="1"/>
      <c r="AG108" s="1"/>
      <c r="AH108" s="1"/>
      <c r="AI108" s="1"/>
      <c r="AJ108" s="51"/>
      <c r="AK108" s="51"/>
      <c r="AL108" s="51"/>
      <c r="AM108" s="160"/>
    </row>
    <row r="109" spans="1:39" s="22" customFormat="1">
      <c r="C109" s="3" t="str">
        <f t="shared" si="20"/>
        <v>UCD</v>
      </c>
      <c r="D109" s="38" t="str">
        <f t="shared" ca="1" si="0"/>
        <v>February</v>
      </c>
      <c r="E109" s="39" t="str">
        <f t="shared" ca="1" si="1"/>
        <v>2024</v>
      </c>
      <c r="F109" s="4">
        <v>3310</v>
      </c>
      <c r="G109" s="4"/>
      <c r="H109" s="8"/>
      <c r="I109" s="1" t="str">
        <f>IF(ISBLANK(C110),"", IF(OR(S109&gt;=100000, T109&gt;=100000), "102110", VLOOKUP(C109,Account!$A$14:$B$24,2,FALSE)))</f>
        <v>780030</v>
      </c>
      <c r="J109" s="1"/>
      <c r="K109" s="1"/>
      <c r="L109" s="4"/>
      <c r="M109" s="8"/>
      <c r="N109" s="1"/>
      <c r="O109" s="4"/>
      <c r="P109" s="4"/>
      <c r="Q109" s="4"/>
      <c r="R109" s="4"/>
      <c r="S109" s="231"/>
      <c r="T109" s="231"/>
      <c r="U109" s="40" t="str">
        <f t="shared" si="19"/>
        <v/>
      </c>
      <c r="V109" s="1"/>
      <c r="W109" s="42" t="str">
        <f t="shared" si="2"/>
        <v xml:space="preserve"> </v>
      </c>
      <c r="X109" s="41">
        <f t="shared" si="3"/>
        <v>0</v>
      </c>
      <c r="Y109" s="40">
        <f t="shared" si="4"/>
        <v>0</v>
      </c>
      <c r="Z109" s="9"/>
      <c r="AA109" s="6"/>
      <c r="AB109" s="11"/>
      <c r="AC109" s="1"/>
      <c r="AD109" s="1"/>
      <c r="AE109" s="1"/>
      <c r="AF109" s="1"/>
      <c r="AG109" s="1"/>
      <c r="AH109" s="1"/>
      <c r="AI109" s="1"/>
      <c r="AJ109" s="51"/>
      <c r="AK109" s="51"/>
      <c r="AL109" s="51"/>
      <c r="AM109" s="160"/>
    </row>
    <row r="110" spans="1:39" s="22" customFormat="1" ht="15" thickBot="1">
      <c r="C110" s="3" t="str">
        <f t="shared" si="20"/>
        <v>UCD</v>
      </c>
      <c r="D110" s="43" t="str">
        <f t="shared" ca="1" si="0"/>
        <v>February</v>
      </c>
      <c r="E110" s="44" t="str">
        <f t="shared" ca="1" si="1"/>
        <v>2024</v>
      </c>
      <c r="F110" s="4">
        <v>3310</v>
      </c>
      <c r="G110" s="4"/>
      <c r="H110" s="8"/>
      <c r="I110" s="1" t="str">
        <f>IF(ISBLANK(C111),"", IF(OR(S110&gt;=100000, T110&gt;=100000), "102110", VLOOKUP(C110,Account!$A$14:$B$24,2,FALSE)))</f>
        <v>780030</v>
      </c>
      <c r="J110" s="1"/>
      <c r="K110" s="1"/>
      <c r="L110" s="4"/>
      <c r="M110" s="8"/>
      <c r="N110" s="1"/>
      <c r="O110" s="4"/>
      <c r="P110" s="4"/>
      <c r="Q110" s="4"/>
      <c r="R110" s="5"/>
      <c r="S110" s="232"/>
      <c r="T110" s="232"/>
      <c r="U110" s="45" t="str">
        <f t="shared" si="19"/>
        <v/>
      </c>
      <c r="V110" s="2"/>
      <c r="W110" s="46" t="str">
        <f t="shared" si="2"/>
        <v xml:space="preserve"> </v>
      </c>
      <c r="X110" s="47">
        <f t="shared" si="3"/>
        <v>0</v>
      </c>
      <c r="Y110" s="45">
        <f t="shared" si="4"/>
        <v>0</v>
      </c>
      <c r="Z110" s="10"/>
      <c r="AA110" s="7"/>
      <c r="AB110" s="10"/>
      <c r="AC110" s="2"/>
      <c r="AD110" s="2"/>
      <c r="AE110" s="2"/>
      <c r="AF110" s="2"/>
      <c r="AG110" s="2"/>
      <c r="AH110" s="2"/>
      <c r="AI110" s="2"/>
      <c r="AJ110" s="52"/>
      <c r="AK110" s="52"/>
      <c r="AL110" s="52"/>
      <c r="AM110" s="164"/>
    </row>
    <row r="111" spans="1:39" s="265" customFormat="1" ht="15" thickBot="1">
      <c r="C111" s="266" t="s">
        <v>18</v>
      </c>
      <c r="D111" s="267" t="str">
        <f t="shared" ca="1" si="0"/>
        <v>February</v>
      </c>
      <c r="E111" s="268" t="str">
        <f t="shared" ca="1" si="1"/>
        <v>2024</v>
      </c>
      <c r="F111" s="269">
        <v>3310</v>
      </c>
      <c r="G111" s="269"/>
      <c r="H111" s="270"/>
      <c r="I111" s="271" t="str">
        <f>IF(ISBLANK(C112),"", IF(OR(S111&gt;=100000, T111&gt;=100000), "102110", VLOOKUP(C111,Account!$A$14:$B$24,2,FALSE)))</f>
        <v/>
      </c>
      <c r="J111" s="271"/>
      <c r="K111" s="271"/>
      <c r="L111" s="269"/>
      <c r="M111" s="270"/>
      <c r="N111" s="271"/>
      <c r="O111" s="269"/>
      <c r="P111" s="269"/>
      <c r="Q111" s="269"/>
      <c r="R111" s="272"/>
      <c r="S111" s="273"/>
      <c r="T111" s="273"/>
      <c r="U111" s="274" t="str">
        <f t="shared" ref="U111" si="21">IF((ISNUMBER(SEARCH("Reimb",R111))),"Provide original journal document # in next column &gt;&gt;&gt;&gt;","")</f>
        <v/>
      </c>
      <c r="V111" s="275"/>
      <c r="W111" s="276" t="str">
        <f t="shared" si="2"/>
        <v xml:space="preserve"> </v>
      </c>
      <c r="X111" s="277">
        <f t="shared" si="3"/>
        <v>0</v>
      </c>
      <c r="Y111" s="274">
        <f t="shared" si="4"/>
        <v>0</v>
      </c>
      <c r="Z111" s="278"/>
      <c r="AA111" s="279"/>
      <c r="AB111" s="278"/>
      <c r="AC111" s="275"/>
      <c r="AD111" s="275"/>
      <c r="AE111" s="275"/>
      <c r="AF111" s="275"/>
      <c r="AG111" s="275"/>
      <c r="AH111" s="275"/>
      <c r="AI111" s="275"/>
      <c r="AJ111" s="280"/>
      <c r="AK111" s="280"/>
      <c r="AL111" s="280"/>
      <c r="AM111" s="281"/>
    </row>
  </sheetData>
  <sheetProtection algorithmName="SHA-512" hashValue="ymfkjoHh9TEKuc4mQ+OlTRo9RZrVCsW0719l9+OZtEoo6mrD1EaMjyF+fRSE+i8yGN4F3uZ1jUKf+zQKXJJu3w==" saltValue="WhaEZSS/015S4KV3zXNv0g==" spinCount="100000" sheet="1" formatCells="0" formatColumns="0" formatRows="0" insertColumns="0" deleteColumns="0" deleteRows="0"/>
  <sortState xmlns:xlrd2="http://schemas.microsoft.com/office/spreadsheetml/2017/richdata2" ref="P2:R26">
    <sortCondition ref="P2:P26"/>
  </sortState>
  <dataConsolidate/>
  <mergeCells count="8">
    <mergeCell ref="AC47:AL47"/>
    <mergeCell ref="F36:J36"/>
    <mergeCell ref="F38:J38"/>
    <mergeCell ref="F39:J39"/>
    <mergeCell ref="F40:J40"/>
    <mergeCell ref="F44:G44"/>
    <mergeCell ref="F41:J41"/>
    <mergeCell ref="F37:J37"/>
  </mergeCells>
  <conditionalFormatting sqref="E48">
    <cfRule type="cellIs" dxfId="195" priority="34981" operator="equal">
      <formula>"""1195010"""</formula>
    </cfRule>
    <cfRule type="cellIs" dxfId="194" priority="34982" operator="equal">
      <formula>"""1195010"""</formula>
    </cfRule>
  </conditionalFormatting>
  <conditionalFormatting sqref="E56">
    <cfRule type="cellIs" dxfId="193" priority="293" operator="equal">
      <formula>"""1195010"""</formula>
    </cfRule>
    <cfRule type="cellIs" dxfId="192" priority="294" operator="equal">
      <formula>"""1195010"""</formula>
    </cfRule>
  </conditionalFormatting>
  <conditionalFormatting sqref="E63">
    <cfRule type="cellIs" dxfId="191" priority="257" operator="equal">
      <formula>"""1195010"""</formula>
    </cfRule>
    <cfRule type="cellIs" dxfId="190" priority="256" operator="equal">
      <formula>"""1195010"""</formula>
    </cfRule>
  </conditionalFormatting>
  <conditionalFormatting sqref="E71">
    <cfRule type="cellIs" dxfId="189" priority="220" operator="equal">
      <formula>"""1195010"""</formula>
    </cfRule>
    <cfRule type="cellIs" dxfId="188" priority="219" operator="equal">
      <formula>"""1195010"""</formula>
    </cfRule>
  </conditionalFormatting>
  <conditionalFormatting sqref="E79">
    <cfRule type="cellIs" dxfId="187" priority="182" operator="equal">
      <formula>"""1195010"""</formula>
    </cfRule>
    <cfRule type="cellIs" dxfId="186" priority="183" operator="equal">
      <formula>"""1195010"""</formula>
    </cfRule>
  </conditionalFormatting>
  <conditionalFormatting sqref="E87">
    <cfRule type="cellIs" dxfId="185" priority="145" operator="equal">
      <formula>"""1195010"""</formula>
    </cfRule>
    <cfRule type="cellIs" dxfId="184" priority="146" operator="equal">
      <formula>"""1195010"""</formula>
    </cfRule>
  </conditionalFormatting>
  <conditionalFormatting sqref="E95">
    <cfRule type="cellIs" dxfId="183" priority="106" operator="equal">
      <formula>"""1195010"""</formula>
    </cfRule>
    <cfRule type="cellIs" dxfId="182" priority="107" operator="equal">
      <formula>"""1195010"""</formula>
    </cfRule>
  </conditionalFormatting>
  <conditionalFormatting sqref="E103">
    <cfRule type="cellIs" dxfId="181" priority="69" operator="equal">
      <formula>"""1195010"""</formula>
    </cfRule>
    <cfRule type="cellIs" dxfId="180" priority="70" operator="equal">
      <formula>"""1195010"""</formula>
    </cfRule>
  </conditionalFormatting>
  <conditionalFormatting sqref="I48">
    <cfRule type="cellIs" dxfId="179" priority="2133" operator="equal">
      <formula>1195010</formula>
    </cfRule>
    <cfRule type="cellIs" dxfId="178" priority="2134" operator="equal">
      <formula>"1195000"</formula>
    </cfRule>
  </conditionalFormatting>
  <conditionalFormatting sqref="I56">
    <cfRule type="cellIs" dxfId="177" priority="108" operator="equal">
      <formula>1195010</formula>
    </cfRule>
    <cfRule type="cellIs" dxfId="176" priority="109" operator="equal">
      <formula>"1195000"</formula>
    </cfRule>
  </conditionalFormatting>
  <conditionalFormatting sqref="I63">
    <cfRule type="cellIs" dxfId="175" priority="223" operator="equal">
      <formula>"1195000"</formula>
    </cfRule>
    <cfRule type="cellIs" dxfId="174" priority="222" operator="equal">
      <formula>1195010</formula>
    </cfRule>
  </conditionalFormatting>
  <conditionalFormatting sqref="I71">
    <cfRule type="cellIs" dxfId="173" priority="185" operator="equal">
      <formula>1195010</formula>
    </cfRule>
    <cfRule type="cellIs" dxfId="172" priority="186" operator="equal">
      <formula>"1195000"</formula>
    </cfRule>
  </conditionalFormatting>
  <conditionalFormatting sqref="I79">
    <cfRule type="cellIs" dxfId="171" priority="149" operator="equal">
      <formula>"1195000"</formula>
    </cfRule>
    <cfRule type="cellIs" dxfId="170" priority="148" operator="equal">
      <formula>1195010</formula>
    </cfRule>
  </conditionalFormatting>
  <conditionalFormatting sqref="I87">
    <cfRule type="cellIs" dxfId="169" priority="111" operator="equal">
      <formula>1195010</formula>
    </cfRule>
    <cfRule type="cellIs" dxfId="168" priority="112" operator="equal">
      <formula>"1195000"</formula>
    </cfRule>
  </conditionalFormatting>
  <conditionalFormatting sqref="I95">
    <cfRule type="cellIs" dxfId="167" priority="72" operator="equal">
      <formula>1195010</formula>
    </cfRule>
    <cfRule type="cellIs" dxfId="166" priority="73" operator="equal">
      <formula>"1195000"</formula>
    </cfRule>
  </conditionalFormatting>
  <conditionalFormatting sqref="I103">
    <cfRule type="cellIs" dxfId="165" priority="36" operator="equal">
      <formula>"1195000"</formula>
    </cfRule>
    <cfRule type="cellIs" dxfId="164" priority="35" operator="equal">
      <formula>1195010</formula>
    </cfRule>
  </conditionalFormatting>
  <conditionalFormatting sqref="AC48:AD48">
    <cfRule type="expression" dxfId="163" priority="6060">
      <formula>$C49="UCI"</formula>
    </cfRule>
  </conditionalFormatting>
  <conditionalFormatting sqref="AC56:AD56">
    <cfRule type="expression" dxfId="162" priority="290">
      <formula>$C57="UCI"</formula>
    </cfRule>
  </conditionalFormatting>
  <conditionalFormatting sqref="AC63:AD63">
    <cfRule type="expression" dxfId="161" priority="253">
      <formula>$C64="UCI"</formula>
    </cfRule>
  </conditionalFormatting>
  <conditionalFormatting sqref="AC71:AD71">
    <cfRule type="expression" dxfId="160" priority="216">
      <formula>$C72="UCI"</formula>
    </cfRule>
  </conditionalFormatting>
  <conditionalFormatting sqref="AC79:AD79">
    <cfRule type="expression" dxfId="159" priority="179">
      <formula>$C80="UCI"</formula>
    </cfRule>
  </conditionalFormatting>
  <conditionalFormatting sqref="AC87:AD87">
    <cfRule type="expression" dxfId="158" priority="142">
      <formula>$C88="UCI"</formula>
    </cfRule>
  </conditionalFormatting>
  <conditionalFormatting sqref="AC95:AD95">
    <cfRule type="expression" dxfId="157" priority="103">
      <formula>$C96="UCI"</formula>
    </cfRule>
  </conditionalFormatting>
  <conditionalFormatting sqref="AC103:AD103">
    <cfRule type="expression" dxfId="156" priority="31">
      <formula>$C104="UCI"</formula>
    </cfRule>
  </conditionalFormatting>
  <conditionalFormatting sqref="AC48:AF48">
    <cfRule type="expression" dxfId="155" priority="5991">
      <formula>$C49="UCSC"</formula>
    </cfRule>
  </conditionalFormatting>
  <conditionalFormatting sqref="AC56:AF56">
    <cfRule type="expression" dxfId="154" priority="265">
      <formula>$C57="UCSC"</formula>
    </cfRule>
  </conditionalFormatting>
  <conditionalFormatting sqref="AC63:AF63">
    <cfRule type="expression" dxfId="153" priority="228">
      <formula>$C64="UCSC"</formula>
    </cfRule>
  </conditionalFormatting>
  <conditionalFormatting sqref="AC71:AF71">
    <cfRule type="expression" dxfId="152" priority="191">
      <formula>$C72="UCSC"</formula>
    </cfRule>
  </conditionalFormatting>
  <conditionalFormatting sqref="AC79:AF79">
    <cfRule type="expression" dxfId="151" priority="154">
      <formula>$C80="UCSC"</formula>
    </cfRule>
  </conditionalFormatting>
  <conditionalFormatting sqref="AC87:AF87">
    <cfRule type="expression" dxfId="150" priority="117">
      <formula>$C88="UCSC"</formula>
    </cfRule>
  </conditionalFormatting>
  <conditionalFormatting sqref="AC95:AF95">
    <cfRule type="expression" dxfId="149" priority="78">
      <formula>$C96="UCSC"</formula>
    </cfRule>
  </conditionalFormatting>
  <conditionalFormatting sqref="AC103:AF103">
    <cfRule type="expression" dxfId="148" priority="6">
      <formula>$C104="UCSC"</formula>
    </cfRule>
  </conditionalFormatting>
  <conditionalFormatting sqref="AC48:AG48">
    <cfRule type="expression" dxfId="147" priority="6076">
      <formula>$C49= "UCB"</formula>
    </cfRule>
    <cfRule type="expression" dxfId="146" priority="4385">
      <formula>$C49="UCSB"</formula>
    </cfRule>
  </conditionalFormatting>
  <conditionalFormatting sqref="AC56:AG56">
    <cfRule type="expression" dxfId="145" priority="292">
      <formula>$C57= "UCB"</formula>
    </cfRule>
    <cfRule type="expression" dxfId="144" priority="261">
      <formula>$C57="UCSB"</formula>
    </cfRule>
  </conditionalFormatting>
  <conditionalFormatting sqref="AC63:AG63">
    <cfRule type="expression" dxfId="143" priority="224">
      <formula>$C64="UCSB"</formula>
    </cfRule>
    <cfRule type="expression" dxfId="142" priority="255">
      <formula>$C64= "UCB"</formula>
    </cfRule>
  </conditionalFormatting>
  <conditionalFormatting sqref="AC71:AG71">
    <cfRule type="expression" dxfId="141" priority="218">
      <formula>$C72= "UCB"</formula>
    </cfRule>
    <cfRule type="expression" dxfId="140" priority="187">
      <formula>$C72="UCSB"</formula>
    </cfRule>
  </conditionalFormatting>
  <conditionalFormatting sqref="AC79:AG79">
    <cfRule type="expression" dxfId="139" priority="181">
      <formula>$C80= "UCB"</formula>
    </cfRule>
    <cfRule type="expression" dxfId="138" priority="150">
      <formula>$C80="UCSB"</formula>
    </cfRule>
  </conditionalFormatting>
  <conditionalFormatting sqref="AC87:AG87">
    <cfRule type="expression" dxfId="137" priority="144">
      <formula>$C88= "UCB"</formula>
    </cfRule>
    <cfRule type="expression" dxfId="136" priority="113">
      <formula>$C88="UCSB"</formula>
    </cfRule>
  </conditionalFormatting>
  <conditionalFormatting sqref="AC95:AG95">
    <cfRule type="expression" dxfId="135" priority="105">
      <formula>$C96= "UCB"</formula>
    </cfRule>
    <cfRule type="expression" dxfId="134" priority="74">
      <formula>$C96="UCSB"</formula>
    </cfRule>
  </conditionalFormatting>
  <conditionalFormatting sqref="AC103:AG103">
    <cfRule type="expression" dxfId="133" priority="33">
      <formula>$C104= "UCB"</formula>
    </cfRule>
    <cfRule type="expression" dxfId="132" priority="2">
      <formula>$C104="UCSB"</formula>
    </cfRule>
  </conditionalFormatting>
  <conditionalFormatting sqref="AC48:AH48">
    <cfRule type="expression" dxfId="131" priority="5995">
      <formula>$C49="UCSF"</formula>
    </cfRule>
    <cfRule type="expression" dxfId="130" priority="5992">
      <formula>$C49="UCSD"</formula>
    </cfRule>
    <cfRule type="expression" dxfId="129" priority="5989">
      <formula>$C49="M-OP"</formula>
    </cfRule>
    <cfRule type="expression" dxfId="128" priority="5988">
      <formula>$C49="UCM"</formula>
    </cfRule>
  </conditionalFormatting>
  <conditionalFormatting sqref="AC56:AH56">
    <cfRule type="expression" dxfId="127" priority="266">
      <formula>$C57="UCSD"</formula>
    </cfRule>
    <cfRule type="expression" dxfId="126" priority="262">
      <formula>$C57="UCM"</formula>
    </cfRule>
    <cfRule type="expression" dxfId="125" priority="263">
      <formula>$C57="M-OP"</formula>
    </cfRule>
    <cfRule type="expression" dxfId="124" priority="269">
      <formula>$C57="UCSF"</formula>
    </cfRule>
  </conditionalFormatting>
  <conditionalFormatting sqref="AC63:AH63">
    <cfRule type="expression" dxfId="123" priority="232">
      <formula>$C64="UCSF"</formula>
    </cfRule>
    <cfRule type="expression" dxfId="122" priority="229">
      <formula>$C64="UCSD"</formula>
    </cfRule>
    <cfRule type="expression" dxfId="121" priority="226">
      <formula>$C64="M-OP"</formula>
    </cfRule>
    <cfRule type="expression" dxfId="120" priority="225">
      <formula>$C64="UCM"</formula>
    </cfRule>
  </conditionalFormatting>
  <conditionalFormatting sqref="AC71:AH71">
    <cfRule type="expression" dxfId="119" priority="195">
      <formula>$C72="UCSF"</formula>
    </cfRule>
    <cfRule type="expression" dxfId="118" priority="192">
      <formula>$C72="UCSD"</formula>
    </cfRule>
    <cfRule type="expression" dxfId="117" priority="189">
      <formula>$C72="M-OP"</formula>
    </cfRule>
    <cfRule type="expression" dxfId="116" priority="188">
      <formula>$C72="UCM"</formula>
    </cfRule>
  </conditionalFormatting>
  <conditionalFormatting sqref="AC79:AH79">
    <cfRule type="expression" dxfId="115" priority="151">
      <formula>$C80="UCM"</formula>
    </cfRule>
    <cfRule type="expression" dxfId="114" priority="152">
      <formula>$C80="M-OP"</formula>
    </cfRule>
    <cfRule type="expression" dxfId="113" priority="158">
      <formula>$C80="UCSF"</formula>
    </cfRule>
    <cfRule type="expression" dxfId="112" priority="155">
      <formula>$C80="UCSD"</formula>
    </cfRule>
  </conditionalFormatting>
  <conditionalFormatting sqref="AC87:AH87">
    <cfRule type="expression" dxfId="111" priority="121">
      <formula>$C88="UCSF"</formula>
    </cfRule>
    <cfRule type="expression" dxfId="110" priority="114">
      <formula>$C88="UCM"</formula>
    </cfRule>
    <cfRule type="expression" dxfId="109" priority="115">
      <formula>$C88="M-OP"</formula>
    </cfRule>
    <cfRule type="expression" dxfId="108" priority="118">
      <formula>$C88="UCSD"</formula>
    </cfRule>
  </conditionalFormatting>
  <conditionalFormatting sqref="AC95:AH95">
    <cfRule type="expression" dxfId="107" priority="82">
      <formula>$C96="UCSF"</formula>
    </cfRule>
    <cfRule type="expression" dxfId="106" priority="75">
      <formula>$C96="UCM"</formula>
    </cfRule>
    <cfRule type="expression" dxfId="105" priority="79">
      <formula>$C96="UCSD"</formula>
    </cfRule>
    <cfRule type="expression" dxfId="104" priority="76">
      <formula>$C96="M-OP"</formula>
    </cfRule>
  </conditionalFormatting>
  <conditionalFormatting sqref="AC103:AH103">
    <cfRule type="expression" dxfId="103" priority="3">
      <formula>$C104="UCM"</formula>
    </cfRule>
    <cfRule type="expression" dxfId="102" priority="4">
      <formula>$C104="M-OP"</formula>
    </cfRule>
    <cfRule type="expression" dxfId="101" priority="7">
      <formula>$C104="UCSD"</formula>
    </cfRule>
    <cfRule type="expression" dxfId="100" priority="10">
      <formula>$C104="UCSF"</formula>
    </cfRule>
  </conditionalFormatting>
  <conditionalFormatting sqref="AC48:AJ48">
    <cfRule type="expression" dxfId="99" priority="5993">
      <formula>$C49="UCR"</formula>
    </cfRule>
  </conditionalFormatting>
  <conditionalFormatting sqref="AC56:AJ56">
    <cfRule type="expression" dxfId="98" priority="267">
      <formula>$C57="UCR"</formula>
    </cfRule>
  </conditionalFormatting>
  <conditionalFormatting sqref="AC63:AJ63">
    <cfRule type="expression" dxfId="97" priority="230">
      <formula>$C64="UCR"</formula>
    </cfRule>
  </conditionalFormatting>
  <conditionalFormatting sqref="AC71:AJ71">
    <cfRule type="expression" dxfId="96" priority="193">
      <formula>$C72="UCR"</formula>
    </cfRule>
  </conditionalFormatting>
  <conditionalFormatting sqref="AC79:AJ79">
    <cfRule type="expression" dxfId="95" priority="156">
      <formula>$C80="UCR"</formula>
    </cfRule>
  </conditionalFormatting>
  <conditionalFormatting sqref="AC87:AJ87">
    <cfRule type="expression" dxfId="94" priority="119">
      <formula>$C88="UCR"</formula>
    </cfRule>
  </conditionalFormatting>
  <conditionalFormatting sqref="AC95:AJ95">
    <cfRule type="expression" dxfId="93" priority="80">
      <formula>$C96="UCR"</formula>
    </cfRule>
  </conditionalFormatting>
  <conditionalFormatting sqref="AC103:AJ103">
    <cfRule type="expression" dxfId="92" priority="8">
      <formula>$C104="UCR"</formula>
    </cfRule>
  </conditionalFormatting>
  <conditionalFormatting sqref="AC48:AL48">
    <cfRule type="expression" dxfId="91" priority="1870">
      <formula>$C$49="UC ANR"</formula>
    </cfRule>
  </conditionalFormatting>
  <conditionalFormatting sqref="AC56:AL56">
    <cfRule type="expression" dxfId="90" priority="258">
      <formula>$C$49="UC ANR"</formula>
    </cfRule>
  </conditionalFormatting>
  <conditionalFormatting sqref="AC63:AL63">
    <cfRule type="expression" dxfId="89" priority="221">
      <formula>$C$49="UC ANR"</formula>
    </cfRule>
  </conditionalFormatting>
  <conditionalFormatting sqref="AC71:AL71">
    <cfRule type="expression" dxfId="88" priority="184">
      <formula>$C$49="UC ANR"</formula>
    </cfRule>
  </conditionalFormatting>
  <conditionalFormatting sqref="AC79:AL79">
    <cfRule type="expression" dxfId="87" priority="147">
      <formula>$C$49="UC ANR"</formula>
    </cfRule>
  </conditionalFormatting>
  <conditionalFormatting sqref="AC87:AL87">
    <cfRule type="expression" dxfId="86" priority="110">
      <formula>$C$49="UC ANR"</formula>
    </cfRule>
  </conditionalFormatting>
  <conditionalFormatting sqref="AC95:AL95">
    <cfRule type="expression" dxfId="85" priority="71">
      <formula>$C$49="UC ANR"</formula>
    </cfRule>
  </conditionalFormatting>
  <conditionalFormatting sqref="AC103:AL103">
    <cfRule type="expression" dxfId="84" priority="1">
      <formula>$C$49="UC ANR"</formula>
    </cfRule>
  </conditionalFormatting>
  <conditionalFormatting sqref="AD48:AG48">
    <cfRule type="expression" dxfId="83" priority="5996">
      <formula>$C49="UCB"</formula>
    </cfRule>
  </conditionalFormatting>
  <conditionalFormatting sqref="AD56:AG56">
    <cfRule type="expression" dxfId="82" priority="270">
      <formula>$C57="UCB"</formula>
    </cfRule>
  </conditionalFormatting>
  <conditionalFormatting sqref="AD63:AG63">
    <cfRule type="expression" dxfId="81" priority="233">
      <formula>$C64="UCB"</formula>
    </cfRule>
  </conditionalFormatting>
  <conditionalFormatting sqref="AD71:AG71">
    <cfRule type="expression" dxfId="80" priority="196">
      <formula>$C72="UCB"</formula>
    </cfRule>
  </conditionalFormatting>
  <conditionalFormatting sqref="AD79:AG79">
    <cfRule type="expression" dxfId="79" priority="159">
      <formula>$C80="UCB"</formula>
    </cfRule>
  </conditionalFormatting>
  <conditionalFormatting sqref="AD87:AG87">
    <cfRule type="expression" dxfId="78" priority="122">
      <formula>$C88="UCB"</formula>
    </cfRule>
  </conditionalFormatting>
  <conditionalFormatting sqref="AD95:AG95">
    <cfRule type="expression" dxfId="77" priority="83">
      <formula>$C96="UCB"</formula>
    </cfRule>
  </conditionalFormatting>
  <conditionalFormatting sqref="AD103:AG103">
    <cfRule type="expression" dxfId="76" priority="11">
      <formula>$C104="UCB"</formula>
    </cfRule>
  </conditionalFormatting>
  <conditionalFormatting sqref="AE48">
    <cfRule type="expression" dxfId="75" priority="5990">
      <formula>$C49="UCI"</formula>
    </cfRule>
    <cfRule type="expression" dxfId="74" priority="5994">
      <formula>$C49="UCLA"</formula>
    </cfRule>
  </conditionalFormatting>
  <conditionalFormatting sqref="AE56">
    <cfRule type="expression" dxfId="73" priority="268">
      <formula>$C57="UCLA"</formula>
    </cfRule>
    <cfRule type="expression" dxfId="72" priority="264">
      <formula>$C57="UCI"</formula>
    </cfRule>
  </conditionalFormatting>
  <conditionalFormatting sqref="AE63">
    <cfRule type="expression" dxfId="71" priority="231">
      <formula>$C64="UCLA"</formula>
    </cfRule>
    <cfRule type="expression" dxfId="70" priority="227">
      <formula>$C64="UCI"</formula>
    </cfRule>
  </conditionalFormatting>
  <conditionalFormatting sqref="AE71">
    <cfRule type="expression" dxfId="69" priority="194">
      <formula>$C72="UCLA"</formula>
    </cfRule>
    <cfRule type="expression" dxfId="68" priority="190">
      <formula>$C72="UCI"</formula>
    </cfRule>
  </conditionalFormatting>
  <conditionalFormatting sqref="AE79">
    <cfRule type="expression" dxfId="67" priority="157">
      <formula>$C80="UCLA"</formula>
    </cfRule>
    <cfRule type="expression" dxfId="66" priority="153">
      <formula>$C80="UCI"</formula>
    </cfRule>
  </conditionalFormatting>
  <conditionalFormatting sqref="AE87">
    <cfRule type="expression" dxfId="65" priority="116">
      <formula>$C88="UCI"</formula>
    </cfRule>
    <cfRule type="expression" dxfId="64" priority="120">
      <formula>$C88="UCLA"</formula>
    </cfRule>
  </conditionalFormatting>
  <conditionalFormatting sqref="AE95">
    <cfRule type="expression" dxfId="63" priority="77">
      <formula>$C96="UCI"</formula>
    </cfRule>
    <cfRule type="expression" dxfId="62" priority="81">
      <formula>$C96="UCLA"</formula>
    </cfRule>
  </conditionalFormatting>
  <conditionalFormatting sqref="AE103">
    <cfRule type="expression" dxfId="61" priority="9">
      <formula>$C104="UCLA"</formula>
    </cfRule>
    <cfRule type="expression" dxfId="60" priority="5">
      <formula>$C104="UCI"</formula>
    </cfRule>
  </conditionalFormatting>
  <conditionalFormatting sqref="AF48">
    <cfRule type="expression" priority="6040">
      <formula>$C49="UCI"</formula>
    </cfRule>
    <cfRule type="expression" dxfId="59" priority="6055">
      <formula>$C49="UCLA"</formula>
    </cfRule>
  </conditionalFormatting>
  <conditionalFormatting sqref="AF56">
    <cfRule type="expression" dxfId="58" priority="289">
      <formula>$C57="UCLA"</formula>
    </cfRule>
    <cfRule type="expression" priority="286">
      <formula>$C57="UCI"</formula>
    </cfRule>
  </conditionalFormatting>
  <conditionalFormatting sqref="AF63">
    <cfRule type="expression" dxfId="57" priority="252">
      <formula>$C64="UCLA"</formula>
    </cfRule>
    <cfRule type="expression" priority="249">
      <formula>$C64="UCI"</formula>
    </cfRule>
  </conditionalFormatting>
  <conditionalFormatting sqref="AF71">
    <cfRule type="expression" priority="212">
      <formula>$C72="UCI"</formula>
    </cfRule>
    <cfRule type="expression" dxfId="56" priority="215">
      <formula>$C72="UCLA"</formula>
    </cfRule>
  </conditionalFormatting>
  <conditionalFormatting sqref="AF79">
    <cfRule type="expression" dxfId="55" priority="178">
      <formula>$C80="UCLA"</formula>
    </cfRule>
    <cfRule type="expression" priority="175">
      <formula>$C80="UCI"</formula>
    </cfRule>
  </conditionalFormatting>
  <conditionalFormatting sqref="AF87">
    <cfRule type="expression" priority="138">
      <formula>$C88="UCI"</formula>
    </cfRule>
    <cfRule type="expression" dxfId="54" priority="141">
      <formula>$C88="UCLA"</formula>
    </cfRule>
  </conditionalFormatting>
  <conditionalFormatting sqref="AF95">
    <cfRule type="expression" dxfId="53" priority="102">
      <formula>$C96="UCLA"</formula>
    </cfRule>
    <cfRule type="expression" priority="99">
      <formula>$C96="UCI"</formula>
    </cfRule>
  </conditionalFormatting>
  <conditionalFormatting sqref="AF103">
    <cfRule type="expression" dxfId="52" priority="30">
      <formula>$C104="UCLA"</formula>
    </cfRule>
    <cfRule type="expression" priority="27">
      <formula>$C104="UCI"</formula>
    </cfRule>
  </conditionalFormatting>
  <conditionalFormatting sqref="AG48">
    <cfRule type="expression" priority="6038">
      <formula>$C49="UCLA"</formula>
    </cfRule>
    <cfRule type="expression" dxfId="51" priority="6036">
      <formula>$C49="UCI"</formula>
    </cfRule>
  </conditionalFormatting>
  <conditionalFormatting sqref="AG56">
    <cfRule type="expression" dxfId="50" priority="284">
      <formula>$C57="UCI"</formula>
    </cfRule>
    <cfRule type="expression" priority="285">
      <formula>$C57="UCLA"</formula>
    </cfRule>
  </conditionalFormatting>
  <conditionalFormatting sqref="AG63">
    <cfRule type="expression" priority="248">
      <formula>$C64="UCLA"</formula>
    </cfRule>
    <cfRule type="expression" dxfId="49" priority="247">
      <formula>$C64="UCI"</formula>
    </cfRule>
  </conditionalFormatting>
  <conditionalFormatting sqref="AG71">
    <cfRule type="expression" priority="211">
      <formula>$C72="UCLA"</formula>
    </cfRule>
    <cfRule type="expression" dxfId="48" priority="210">
      <formula>$C72="UCI"</formula>
    </cfRule>
  </conditionalFormatting>
  <conditionalFormatting sqref="AG79">
    <cfRule type="expression" priority="174">
      <formula>$C80="UCLA"</formula>
    </cfRule>
    <cfRule type="expression" dxfId="47" priority="173">
      <formula>$C80="UCI"</formula>
    </cfRule>
  </conditionalFormatting>
  <conditionalFormatting sqref="AG87">
    <cfRule type="expression" dxfId="46" priority="136">
      <formula>$C88="UCI"</formula>
    </cfRule>
    <cfRule type="expression" priority="137">
      <formula>$C88="UCLA"</formula>
    </cfRule>
  </conditionalFormatting>
  <conditionalFormatting sqref="AG95">
    <cfRule type="expression" dxfId="45" priority="97">
      <formula>$C96="UCI"</formula>
    </cfRule>
    <cfRule type="expression" priority="98">
      <formula>$C96="UCLA"</formula>
    </cfRule>
  </conditionalFormatting>
  <conditionalFormatting sqref="AG103">
    <cfRule type="expression" priority="26">
      <formula>$C104="UCLA"</formula>
    </cfRule>
    <cfRule type="expression" dxfId="44" priority="25">
      <formula>$C104="UCI"</formula>
    </cfRule>
  </conditionalFormatting>
  <conditionalFormatting sqref="AG48:AL48">
    <cfRule type="expression" priority="5999">
      <formula>$C49="UCSC"</formula>
    </cfRule>
  </conditionalFormatting>
  <conditionalFormatting sqref="AG56:AL56">
    <cfRule type="expression" priority="273">
      <formula>$C57="UCSC"</formula>
    </cfRule>
  </conditionalFormatting>
  <conditionalFormatting sqref="AG63:AL63">
    <cfRule type="expression" priority="236">
      <formula>$C64="UCSC"</formula>
    </cfRule>
  </conditionalFormatting>
  <conditionalFormatting sqref="AG71:AL71">
    <cfRule type="expression" priority="199">
      <formula>$C72="UCSC"</formula>
    </cfRule>
  </conditionalFormatting>
  <conditionalFormatting sqref="AG79:AL79">
    <cfRule type="expression" priority="162">
      <formula>$C80="UCSC"</formula>
    </cfRule>
  </conditionalFormatting>
  <conditionalFormatting sqref="AG87:AL87">
    <cfRule type="expression" priority="125">
      <formula>$C88="UCSC"</formula>
    </cfRule>
  </conditionalFormatting>
  <conditionalFormatting sqref="AG95:AL95">
    <cfRule type="expression" priority="86">
      <formula>$C96="UCSC"</formula>
    </cfRule>
  </conditionalFormatting>
  <conditionalFormatting sqref="AG103:AL103">
    <cfRule type="expression" priority="14">
      <formula>$C104="UCSC"</formula>
    </cfRule>
  </conditionalFormatting>
  <conditionalFormatting sqref="AH48:AI48 AC48:AD48">
    <cfRule type="expression" dxfId="43" priority="6064">
      <formula>$C49="UCLA"</formula>
    </cfRule>
  </conditionalFormatting>
  <conditionalFormatting sqref="AH48:AI48">
    <cfRule type="expression" dxfId="42" priority="6022">
      <formula>$C49="UCLA"</formula>
    </cfRule>
  </conditionalFormatting>
  <conditionalFormatting sqref="AH56:AI56 AC56:AD56">
    <cfRule type="expression" dxfId="41" priority="291">
      <formula>$C57="UCLA"</formula>
    </cfRule>
  </conditionalFormatting>
  <conditionalFormatting sqref="AH56:AI56">
    <cfRule type="expression" dxfId="40" priority="282">
      <formula>$C57="UCLA"</formula>
    </cfRule>
  </conditionalFormatting>
  <conditionalFormatting sqref="AH63:AI63 AC63:AD63">
    <cfRule type="expression" dxfId="39" priority="254">
      <formula>$C64="UCLA"</formula>
    </cfRule>
  </conditionalFormatting>
  <conditionalFormatting sqref="AH63:AI63">
    <cfRule type="expression" dxfId="38" priority="245">
      <formula>$C64="UCLA"</formula>
    </cfRule>
  </conditionalFormatting>
  <conditionalFormatting sqref="AH71:AI71 AC71:AD71">
    <cfRule type="expression" dxfId="37" priority="217">
      <formula>$C72="UCLA"</formula>
    </cfRule>
  </conditionalFormatting>
  <conditionalFormatting sqref="AH71:AI71">
    <cfRule type="expression" dxfId="36" priority="208">
      <formula>$C72="UCLA"</formula>
    </cfRule>
  </conditionalFormatting>
  <conditionalFormatting sqref="AH79:AI79 AC79:AD79">
    <cfRule type="expression" dxfId="35" priority="180">
      <formula>$C80="UCLA"</formula>
    </cfRule>
  </conditionalFormatting>
  <conditionalFormatting sqref="AH79:AI79">
    <cfRule type="expression" dxfId="34" priority="171">
      <formula>$C80="UCLA"</formula>
    </cfRule>
  </conditionalFormatting>
  <conditionalFormatting sqref="AH87:AI87 AC87:AD87">
    <cfRule type="expression" dxfId="33" priority="143">
      <formula>$C88="UCLA"</formula>
    </cfRule>
  </conditionalFormatting>
  <conditionalFormatting sqref="AH87:AI87">
    <cfRule type="expression" dxfId="32" priority="134">
      <formula>$C88="UCLA"</formula>
    </cfRule>
  </conditionalFormatting>
  <conditionalFormatting sqref="AH95:AI95 AC95:AD95">
    <cfRule type="expression" dxfId="31" priority="104">
      <formula>$C96="UCLA"</formula>
    </cfRule>
  </conditionalFormatting>
  <conditionalFormatting sqref="AH95:AI95">
    <cfRule type="expression" dxfId="30" priority="95">
      <formula>$C96="UCLA"</formula>
    </cfRule>
  </conditionalFormatting>
  <conditionalFormatting sqref="AH103:AI103 AC103:AD103">
    <cfRule type="expression" dxfId="29" priority="32">
      <formula>$C104="UCLA"</formula>
    </cfRule>
  </conditionalFormatting>
  <conditionalFormatting sqref="AH103:AI103">
    <cfRule type="expression" dxfId="28" priority="23">
      <formula>$C104="UCLA"</formula>
    </cfRule>
  </conditionalFormatting>
  <conditionalFormatting sqref="AH48:AL48">
    <cfRule type="expression" priority="6004">
      <formula>$C49="UCB"</formula>
    </cfRule>
    <cfRule type="expression" priority="5998">
      <formula>$C49="UCSB"</formula>
    </cfRule>
    <cfRule type="expression" priority="5997">
      <formula>$C49="UCI"</formula>
    </cfRule>
  </conditionalFormatting>
  <conditionalFormatting sqref="AH56:AL56">
    <cfRule type="expression" priority="278">
      <formula>$C57="UCB"</formula>
    </cfRule>
    <cfRule type="expression" priority="271">
      <formula>$C57="UCI"</formula>
    </cfRule>
    <cfRule type="expression" priority="272">
      <formula>$C57="UCSB"</formula>
    </cfRule>
  </conditionalFormatting>
  <conditionalFormatting sqref="AH63:AL63">
    <cfRule type="expression" priority="235">
      <formula>$C64="UCSB"</formula>
    </cfRule>
    <cfRule type="expression" priority="234">
      <formula>$C64="UCI"</formula>
    </cfRule>
    <cfRule type="expression" priority="241">
      <formula>$C64="UCB"</formula>
    </cfRule>
  </conditionalFormatting>
  <conditionalFormatting sqref="AH71:AL71">
    <cfRule type="expression" priority="197">
      <formula>$C72="UCI"</formula>
    </cfRule>
    <cfRule type="expression" priority="198">
      <formula>$C72="UCSB"</formula>
    </cfRule>
    <cfRule type="expression" priority="204">
      <formula>$C72="UCB"</formula>
    </cfRule>
  </conditionalFormatting>
  <conditionalFormatting sqref="AH79:AL79">
    <cfRule type="expression" priority="160">
      <formula>$C80="UCI"</formula>
    </cfRule>
    <cfRule type="expression" priority="167">
      <formula>$C80="UCB"</formula>
    </cfRule>
    <cfRule type="expression" priority="161">
      <formula>$C80="UCSB"</formula>
    </cfRule>
  </conditionalFormatting>
  <conditionalFormatting sqref="AH87:AL87">
    <cfRule type="expression" priority="123">
      <formula>$C88="UCI"</formula>
    </cfRule>
    <cfRule type="expression" priority="124">
      <formula>$C88="UCSB"</formula>
    </cfRule>
    <cfRule type="expression" priority="130">
      <formula>$C88="UCB"</formula>
    </cfRule>
  </conditionalFormatting>
  <conditionalFormatting sqref="AH95:AL95">
    <cfRule type="expression" priority="85">
      <formula>$C96="UCSB"</formula>
    </cfRule>
    <cfRule type="expression" priority="91">
      <formula>$C96="UCB"</formula>
    </cfRule>
    <cfRule type="expression" priority="84">
      <formula>$C96="UCI"</formula>
    </cfRule>
  </conditionalFormatting>
  <conditionalFormatting sqref="AH103:AL103">
    <cfRule type="expression" priority="13">
      <formula>$C104="UCSB"</formula>
    </cfRule>
    <cfRule type="expression" priority="19">
      <formula>$C104="UCB"</formula>
    </cfRule>
    <cfRule type="expression" priority="12">
      <formula>$C104="UCI"</formula>
    </cfRule>
  </conditionalFormatting>
  <conditionalFormatting sqref="AI48">
    <cfRule type="expression" dxfId="27" priority="6045">
      <formula>$C49="UCM"</formula>
    </cfRule>
    <cfRule type="expression" dxfId="26" priority="6044">
      <formula>$C49="M-OP"</formula>
    </cfRule>
    <cfRule type="expression" priority="6023">
      <formula>$C49="UCSF"</formula>
    </cfRule>
  </conditionalFormatting>
  <conditionalFormatting sqref="AI56">
    <cfRule type="expression" priority="283">
      <formula>$C57="UCSF"</formula>
    </cfRule>
    <cfRule type="expression" dxfId="25" priority="288">
      <formula>$C57="UCM"</formula>
    </cfRule>
    <cfRule type="expression" dxfId="24" priority="287">
      <formula>$C57="M-OP"</formula>
    </cfRule>
  </conditionalFormatting>
  <conditionalFormatting sqref="AI63">
    <cfRule type="expression" priority="246">
      <formula>$C64="UCSF"</formula>
    </cfRule>
    <cfRule type="expression" dxfId="23" priority="250">
      <formula>$C64="M-OP"</formula>
    </cfRule>
    <cfRule type="expression" dxfId="22" priority="251">
      <formula>$C64="UCM"</formula>
    </cfRule>
  </conditionalFormatting>
  <conditionalFormatting sqref="AI71">
    <cfRule type="expression" dxfId="21" priority="213">
      <formula>$C72="M-OP"</formula>
    </cfRule>
    <cfRule type="expression" dxfId="20" priority="214">
      <formula>$C72="UCM"</formula>
    </cfRule>
    <cfRule type="expression" priority="209">
      <formula>$C72="UCSF"</formula>
    </cfRule>
  </conditionalFormatting>
  <conditionalFormatting sqref="AI79">
    <cfRule type="expression" priority="172">
      <formula>$C80="UCSF"</formula>
    </cfRule>
    <cfRule type="expression" dxfId="19" priority="177">
      <formula>$C80="UCM"</formula>
    </cfRule>
    <cfRule type="expression" dxfId="18" priority="176">
      <formula>$C80="M-OP"</formula>
    </cfRule>
  </conditionalFormatting>
  <conditionalFormatting sqref="AI87">
    <cfRule type="expression" dxfId="17" priority="140">
      <formula>$C88="UCM"</formula>
    </cfRule>
    <cfRule type="expression" dxfId="16" priority="139">
      <formula>$C88="M-OP"</formula>
    </cfRule>
    <cfRule type="expression" priority="135">
      <formula>$C88="UCSF"</formula>
    </cfRule>
  </conditionalFormatting>
  <conditionalFormatting sqref="AI95">
    <cfRule type="expression" dxfId="15" priority="101">
      <formula>$C96="UCM"</formula>
    </cfRule>
    <cfRule type="expression" priority="96">
      <formula>$C96="UCSF"</formula>
    </cfRule>
    <cfRule type="expression" dxfId="14" priority="100">
      <formula>$C96="M-OP"</formula>
    </cfRule>
  </conditionalFormatting>
  <conditionalFormatting sqref="AI103">
    <cfRule type="expression" dxfId="13" priority="29">
      <formula>$C104="UCM"</formula>
    </cfRule>
    <cfRule type="expression" dxfId="12" priority="28">
      <formula>$C104="M-OP"</formula>
    </cfRule>
    <cfRule type="expression" priority="24">
      <formula>$C104="UCSF"</formula>
    </cfRule>
  </conditionalFormatting>
  <conditionalFormatting sqref="AI48:AL48">
    <cfRule type="expression" priority="6000">
      <formula>$C49="UCSD"</formula>
    </cfRule>
  </conditionalFormatting>
  <conditionalFormatting sqref="AI56:AL56">
    <cfRule type="expression" priority="274">
      <formula>$C57="UCSD"</formula>
    </cfRule>
  </conditionalFormatting>
  <conditionalFormatting sqref="AI63:AL63">
    <cfRule type="expression" priority="237">
      <formula>$C64="UCSD"</formula>
    </cfRule>
  </conditionalFormatting>
  <conditionalFormatting sqref="AI71:AL71">
    <cfRule type="expression" priority="200">
      <formula>$C72="UCSD"</formula>
    </cfRule>
  </conditionalFormatting>
  <conditionalFormatting sqref="AI79:AL79">
    <cfRule type="expression" priority="163">
      <formula>$C80="UCSD"</formula>
    </cfRule>
  </conditionalFormatting>
  <conditionalFormatting sqref="AI87:AL87">
    <cfRule type="expression" priority="126">
      <formula>$C88="UCSD"</formula>
    </cfRule>
  </conditionalFormatting>
  <conditionalFormatting sqref="AI95:AL95">
    <cfRule type="expression" priority="87">
      <formula>$C96="UCSD"</formula>
    </cfRule>
  </conditionalFormatting>
  <conditionalFormatting sqref="AI103:AL103">
    <cfRule type="expression" priority="15">
      <formula>$C104="UCSD"</formula>
    </cfRule>
  </conditionalFormatting>
  <conditionalFormatting sqref="AJ48">
    <cfRule type="expression" dxfId="11" priority="6015">
      <formula>$C49="UCSF"</formula>
    </cfRule>
  </conditionalFormatting>
  <conditionalFormatting sqref="AJ56">
    <cfRule type="expression" dxfId="10" priority="281">
      <formula>$C57="UCSF"</formula>
    </cfRule>
  </conditionalFormatting>
  <conditionalFormatting sqref="AJ63">
    <cfRule type="expression" dxfId="9" priority="244">
      <formula>$C64="UCSF"</formula>
    </cfRule>
  </conditionalFormatting>
  <conditionalFormatting sqref="AJ71">
    <cfRule type="expression" dxfId="8" priority="207">
      <formula>$C72="UCSF"</formula>
    </cfRule>
  </conditionalFormatting>
  <conditionalFormatting sqref="AJ79">
    <cfRule type="expression" dxfId="7" priority="170">
      <formula>$C80="UCSF"</formula>
    </cfRule>
  </conditionalFormatting>
  <conditionalFormatting sqref="AJ87">
    <cfRule type="expression" dxfId="6" priority="133">
      <formula>$C88="UCSF"</formula>
    </cfRule>
  </conditionalFormatting>
  <conditionalFormatting sqref="AJ95">
    <cfRule type="expression" dxfId="5" priority="94">
      <formula>$C96="UCSF"</formula>
    </cfRule>
  </conditionalFormatting>
  <conditionalFormatting sqref="AJ103">
    <cfRule type="expression" dxfId="4" priority="22">
      <formula>$C104="UCSF"</formula>
    </cfRule>
  </conditionalFormatting>
  <conditionalFormatting sqref="AJ48:AL48">
    <cfRule type="expression" priority="6006">
      <formula>$C49="UCM"</formula>
    </cfRule>
    <cfRule type="expression" priority="6005">
      <formula>$C49="M-OP"</formula>
    </cfRule>
    <cfRule type="expression" priority="6002">
      <formula>$C49="UCLA"</formula>
    </cfRule>
  </conditionalFormatting>
  <conditionalFormatting sqref="AJ56:AL56">
    <cfRule type="expression" priority="276">
      <formula>$C57="UCLA"</formula>
    </cfRule>
    <cfRule type="expression" priority="280">
      <formula>$C57="UCM"</formula>
    </cfRule>
    <cfRule type="expression" priority="279">
      <formula>$C57="M-OP"</formula>
    </cfRule>
  </conditionalFormatting>
  <conditionalFormatting sqref="AJ63:AL63">
    <cfRule type="expression" priority="242">
      <formula>$C64="M-OP"</formula>
    </cfRule>
    <cfRule type="expression" priority="239">
      <formula>$C64="UCLA"</formula>
    </cfRule>
    <cfRule type="expression" priority="243">
      <formula>$C64="UCM"</formula>
    </cfRule>
  </conditionalFormatting>
  <conditionalFormatting sqref="AJ71:AL71">
    <cfRule type="expression" priority="206">
      <formula>$C72="UCM"</formula>
    </cfRule>
    <cfRule type="expression" priority="202">
      <formula>$C72="UCLA"</formula>
    </cfRule>
    <cfRule type="expression" priority="205">
      <formula>$C72="M-OP"</formula>
    </cfRule>
  </conditionalFormatting>
  <conditionalFormatting sqref="AJ79:AL79">
    <cfRule type="expression" priority="165">
      <formula>$C80="UCLA"</formula>
    </cfRule>
    <cfRule type="expression" priority="169">
      <formula>$C80="UCM"</formula>
    </cfRule>
    <cfRule type="expression" priority="168">
      <formula>$C80="M-OP"</formula>
    </cfRule>
  </conditionalFormatting>
  <conditionalFormatting sqref="AJ87:AL87">
    <cfRule type="expression" priority="132">
      <formula>$C88="UCM"</formula>
    </cfRule>
    <cfRule type="expression" priority="131">
      <formula>$C88="M-OP"</formula>
    </cfRule>
    <cfRule type="expression" priority="128">
      <formula>$C88="UCLA"</formula>
    </cfRule>
  </conditionalFormatting>
  <conditionalFormatting sqref="AJ95:AL95">
    <cfRule type="expression" priority="93">
      <formula>$C96="UCM"</formula>
    </cfRule>
    <cfRule type="expression" priority="92">
      <formula>$C96="M-OP"</formula>
    </cfRule>
    <cfRule type="expression" priority="89">
      <formula>$C96="UCLA"</formula>
    </cfRule>
  </conditionalFormatting>
  <conditionalFormatting sqref="AJ103:AL103">
    <cfRule type="expression" priority="21">
      <formula>$C104="UCM"</formula>
    </cfRule>
    <cfRule type="expression" priority="20">
      <formula>$C104="M-OP"</formula>
    </cfRule>
    <cfRule type="expression" priority="17">
      <formula>$C104="UCLA"</formula>
    </cfRule>
  </conditionalFormatting>
  <conditionalFormatting sqref="AK48:AL48">
    <cfRule type="expression" priority="6001">
      <formula>$C49="UCR"</formula>
    </cfRule>
    <cfRule type="expression" priority="6003">
      <formula>$C49="UCSF"</formula>
    </cfRule>
  </conditionalFormatting>
  <conditionalFormatting sqref="AK56:AL56">
    <cfRule type="expression" priority="277">
      <formula>$C57="UCSF"</formula>
    </cfRule>
    <cfRule type="expression" priority="275">
      <formula>$C57="UCR"</formula>
    </cfRule>
  </conditionalFormatting>
  <conditionalFormatting sqref="AK63:AL63">
    <cfRule type="expression" priority="238">
      <formula>$C64="UCR"</formula>
    </cfRule>
    <cfRule type="expression" priority="240">
      <formula>$C64="UCSF"</formula>
    </cfRule>
  </conditionalFormatting>
  <conditionalFormatting sqref="AK71:AL71">
    <cfRule type="expression" priority="201">
      <formula>$C72="UCR"</formula>
    </cfRule>
    <cfRule type="expression" priority="203">
      <formula>$C72="UCSF"</formula>
    </cfRule>
  </conditionalFormatting>
  <conditionalFormatting sqref="AK79:AL79">
    <cfRule type="expression" priority="166">
      <formula>$C80="UCSF"</formula>
    </cfRule>
    <cfRule type="expression" priority="164">
      <formula>$C80="UCR"</formula>
    </cfRule>
  </conditionalFormatting>
  <conditionalFormatting sqref="AK87:AL87">
    <cfRule type="expression" priority="129">
      <formula>$C88="UCSF"</formula>
    </cfRule>
    <cfRule type="expression" priority="127">
      <formula>$C88="UCR"</formula>
    </cfRule>
  </conditionalFormatting>
  <conditionalFormatting sqref="AK95:AL95">
    <cfRule type="expression" priority="88">
      <formula>$C96="UCR"</formula>
    </cfRule>
    <cfRule type="expression" priority="90">
      <formula>$C96="UCSF"</formula>
    </cfRule>
  </conditionalFormatting>
  <conditionalFormatting sqref="AK103:AL103">
    <cfRule type="expression" priority="18">
      <formula>$C104="UCSF"</formula>
    </cfRule>
    <cfRule type="expression" priority="16">
      <formula>$C104="UCR"</formula>
    </cfRule>
  </conditionalFormatting>
  <dataValidations xWindow="704" yWindow="534" count="16">
    <dataValidation type="textLength" allowBlank="1" showErrorMessage="1" errorTitle="Error" error="Description is limited to 40 characters" sqref="R105:R111 R48 R50:R56 R58:R71 R73:R79 R81:R87 R89:R95 R97:R103" xr:uid="{90150A90-CABE-412A-881F-3FF341E09CEE}">
      <formula1>0</formula1>
      <formula2>40</formula2>
    </dataValidation>
    <dataValidation type="textLength" allowBlank="1" showErrorMessage="1" errorTitle="Reference Characters ! " error="Reference is limited to 8 characters." sqref="Z48:AB48 U48 Z56:AB56 U56 Z63:AB63 U63 Z71:AB71 U71 Z79:AB79 U79 Z87:AB87 U87 Z95:AB95 U95 Z103:AB103 U103" xr:uid="{9E885FF7-5959-4A86-8934-F18382DC977B}">
      <formula1>0</formula1>
      <formula2>8</formula2>
    </dataValidation>
    <dataValidation type="textLength" allowBlank="1" showErrorMessage="1" errorTitle="Error" error="Reference is limited to 8 characters" sqref="AD1" xr:uid="{52B5946E-7F4E-4930-A14B-C7EEF6C1CAE0}">
      <formula1>0</formula1>
      <formula2>15</formula2>
    </dataValidation>
    <dataValidation type="list" showInputMessage="1" showErrorMessage="1" errorTitle="Wrong Chart Used !" error="Wrong Chart Used, Please Use The Appropriate Chart From The List." sqref="F49:F55 F80:F86 F57:F62 F64:F70 F72:F78 F88:F94 F96:F102 F104:F111" xr:uid="{7AA377EC-EF56-4AA6-9EF0-A5D45DCB97DF}">
      <formula1>Chart</formula1>
    </dataValidation>
    <dataValidation type="textLength" showInputMessage="1" showErrorMessage="1" errorTitle="Description Characters !" error="Description is limited to 40 characters." sqref="R72 R49 R57 R80 R88 R96 R104" xr:uid="{FA821462-FE28-4EF2-8BBF-086828F5EE73}">
      <formula1>0</formula1>
      <formula2>40</formula2>
    </dataValidation>
    <dataValidation type="textLength" operator="equal" allowBlank="1" showInputMessage="1" showErrorMessage="1" errorTitle="Phone Number Format !" error="Input numbers including area code, but no parentheses or hyphens, it's already formatted as a phone number format - The text length should equal 10 characters." sqref="F39:J39 AA49:AA55 AA57:AA62 AA64:AA70 AA72:AA78 AA80:AA86 AA88:AA94 AA96:AA102 AA104:AA111" xr:uid="{DCCAD92E-274B-41E0-947F-4550A63F93F8}">
      <formula1>10</formula1>
    </dataValidation>
    <dataValidation type="textLength" allowBlank="1" showInputMessage="1" showErrorMessage="1" errorTitle="Middle Name Error !" error="Please enter entire Middle Name or enter 00 if you don't have one." promptTitle="Middle Name" prompt="Please use Capital Letters, and enter entire Middle Name. If you don't have a Middle Name, input the number 00." sqref="F37:J37" xr:uid="{34D202C2-AEB1-4560-BB21-7402270B51B3}">
      <formula1>2</formula1>
      <formula2>20</formula2>
    </dataValidation>
    <dataValidation allowBlank="1" showInputMessage="1" showErrorMessage="1" promptTitle="First Name" prompt="Please use Capital Letters._x000a_" sqref="F36:J36" xr:uid="{0C3402AE-E4E0-4C35-9814-C9075DCFE8C5}"/>
    <dataValidation allowBlank="1" showInputMessage="1" showErrorMessage="1" promptTitle="Last Name" prompt="Please use Capital Letters." sqref="F38:J38" xr:uid="{6BA12CD3-75A9-4CC1-BDB9-0B84854768F2}"/>
    <dataValidation allowBlank="1" showInputMessage="1" showErrorMessage="1" promptTitle="Contact Person" prompt="The contact person should be the person who provides you the Full Accounting Unit (FAU) for his or her campus." sqref="Z49:Z55 Z57:Z62 Z64:Z70 Z72:Z78 Z80:Z86 Z88:Z94 Z96:Z102 Z104:Z111" xr:uid="{F786476A-EDEC-47EC-A8BD-9873A191EEB3}"/>
    <dataValidation allowBlank="1" showInputMessage="1" showErrorMessage="1" promptTitle="Prior Document #" prompt="Please include both the Origin Code and the Document Number." sqref="V49:V55 V57:V62 V64:V70 V72:V78 V80:V86 V88:V94 V96:V102 V104:V111" xr:uid="{F206AC46-1F44-4136-AB0B-DE37C0765E91}"/>
    <dataValidation type="list" allowBlank="1" showInputMessage="1" showErrorMessage="1" sqref="F41:J41" xr:uid="{28687AAC-B697-4AC4-891C-66A8DDFF7424}">
      <formula1>$P$1:$P$26</formula1>
    </dataValidation>
    <dataValidation operator="equal" showErrorMessage="1" errorTitle="Account Characters !" error="Account needs to be 6 characters." sqref="I48:I111" xr:uid="{ACF96F11-92D5-4E04-8EC1-799B387EEEFA}"/>
    <dataValidation type="textLength" operator="equal" allowBlank="1" showInputMessage="1" showErrorMessage="1" errorTitle="Future 2!" error="Text 6 characters" sqref="P49:Q55 P80:Q86 P57:Q62 P64:Q70 P72:Q78 P88:Q94 P96:Q102 P104:Q111" xr:uid="{6CB0802C-CB3B-4A8D-839A-DA20E8728B37}">
      <formula1>6</formula1>
    </dataValidation>
    <dataValidation type="list" showInputMessage="1" showErrorMessage="1" errorTitle="Wrong Campus !" error="Wrong Campus Used. Please Use The Appropriate Campus From The List." sqref="C57:C62 C72:C78 C49:C55 C96:C102 C64:C70 C80:C86 C88:C94 C104:C111" xr:uid="{1BA4C335-ADE4-4088-9E11-17A931EBAF7C}">
      <formula1>$D$2:$D$13</formula1>
    </dataValidation>
    <dataValidation type="textLength" operator="equal" allowBlank="1" showInputMessage="1" showErrorMessage="1" errorTitle="Future 1!" error="Text 6 characters" sqref="O49:O55 Q104:Q111 O104:O111 Q96:Q102 O96:O102 Q88:Q94 O88:O94 Q72:Q78 O72:O78 Q64:Q70 O64:O70 Q57:Q62 O57:O62 Q80:Q86 O80:O86 Q49:Q55" xr:uid="{C02E4C17-06FA-42A5-A17A-CC5B2125FE66}">
      <formula1>6</formula1>
    </dataValidation>
  </dataValidations>
  <pageMargins left="0.25" right="0.25" top="0.75" bottom="0.75" header="0.3" footer="0.3"/>
  <pageSetup paperSize="5" scale="24" fitToHeight="0" orientation="landscape" r:id="rId1"/>
  <ignoredErrors>
    <ignoredError sqref="U3:U13" numberStoredAsText="1"/>
  </ignoredErrors>
  <drawing r:id="rId2"/>
  <legacyDrawing r:id="rId3"/>
  <extLst>
    <ext xmlns:x14="http://schemas.microsoft.com/office/spreadsheetml/2009/9/main" uri="{CCE6A557-97BC-4b89-ADB6-D9C93CAAB3DF}">
      <x14:dataValidations xmlns:xm="http://schemas.microsoft.com/office/excel/2006/main" xWindow="704" yWindow="534" count="8">
        <x14:dataValidation type="list" operator="equal" allowBlank="1" showErrorMessage="1" errorTitle="Fund!" error=" 5 chracters" xr:uid="{944FF91D-E4BD-4AFE-91AA-4EDA66085C85}">
          <x14:formula1>
            <xm:f>Fund!$A$2:$A$21029</xm:f>
          </x14:formula1>
          <xm:sqref>G49:G55 G57:G62 G64:G70 G72:G78 G80:G86 G88:G94 G96:G102 G104:G111</xm:sqref>
        </x14:dataValidation>
        <x14:dataValidation type="list" operator="equal" showErrorMessage="1" errorTitle="Department!" error="7 characters" xr:uid="{DC478880-973F-4EC8-80BB-885D897240AD}">
          <x14:formula1>
            <xm:f>Department!$A$2:$A$155</xm:f>
          </x14:formula1>
          <xm:sqref>H49:H55 H57:H62 H64:H70 H72:H78 H80:H86 H88:H94 H96:H102 H104:H111</xm:sqref>
        </x14:dataValidation>
        <x14:dataValidation type="list" operator="equal" allowBlank="1" showInputMessage="1" showErrorMessage="1" errorTitle="Purpose! " error="Text 2 characters " xr:uid="{22344852-DD65-45AF-A8B2-4858EBC5A9DF}">
          <x14:formula1>
            <xm:f>Purpose!$A$2:$A$20</xm:f>
          </x14:formula1>
          <xm:sqref>J49:J55 J57:J62 J64:J70 J72:J78 J80:J86 J88:J94 J96:J102 J104:J111</xm:sqref>
        </x14:dataValidation>
        <x14:dataValidation type="list" operator="equal" allowBlank="1" showInputMessage="1" showErrorMessage="1" errorTitle="Program!" error="Text 3 characters" xr:uid="{EB2DEE60-2DB7-47B2-9958-F9369E4E514A}">
          <x14:formula1>
            <xm:f>Program!$A$2:$A$418</xm:f>
          </x14:formula1>
          <xm:sqref>K49:K55 K57:K62 K64:K70 K72:K78 K80:K86 K88:K94 K96:K102 K104:K111</xm:sqref>
        </x14:dataValidation>
        <x14:dataValidation type="list" operator="equal" allowBlank="1" showInputMessage="1" showErrorMessage="1" errorTitle="Project!" error="Text 10 characters_x000a_" xr:uid="{CB8AEE0C-E2E9-4134-B966-259CE18544CD}">
          <x14:formula1>
            <xm:f>Project!$A$2:$A$29286</xm:f>
          </x14:formula1>
          <xm:sqref>L49:L55 L57:L62 L64:L70 L72:L78 L80:L86 L88:L94 L96:L102 L104:L111</xm:sqref>
        </x14:dataValidation>
        <x14:dataValidation type="list" operator="equal" allowBlank="1" showInputMessage="1" showErrorMessage="1" errorTitle="Activity" error="Text 6 characters" xr:uid="{269BAAB4-AD59-46AD-A5A0-39CD04296776}">
          <x14:formula1>
            <xm:f>Activity!$A$2:$A$1597</xm:f>
          </x14:formula1>
          <xm:sqref>M49:M55 M57:M62 M64:M70 M72:M78 M80:M86 M88:M94 M96:M102 M104:M111</xm:sqref>
        </x14:dataValidation>
        <x14:dataValidation type="list" operator="equal" allowBlank="1" showInputMessage="1" showErrorMessage="1" errorTitle="Inter Entity!" error="Text 4 characters" xr:uid="{DC67100A-83BE-4290-8B41-C083006AF6B2}">
          <x14:formula1>
            <xm:f>'Inner Entity'!A48:A59</xm:f>
          </x14:formula1>
          <xm:sqref>N111</xm:sqref>
        </x14:dataValidation>
        <x14:dataValidation type="list" operator="equal" allowBlank="1" showInputMessage="1" showErrorMessage="1" errorTitle="Inter Entity!" error="Text 4 characters" xr:uid="{CCEEF7D5-CBF3-4E80-9FB0-E15C0EC7954D}">
          <x14:formula1>
            <xm:f>'Inner Entity'!A2:A13</xm:f>
          </x14:formula1>
          <xm:sqref>N104:N110 N49:N55 N57:N62 N88:N94 N80:N86 N72:N78 N64:N70 N96:N102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sheetPr>
  <dimension ref="A32:M965"/>
  <sheetViews>
    <sheetView topLeftCell="A32" zoomScale="70" zoomScaleNormal="70" workbookViewId="0">
      <pane ySplit="8" topLeftCell="A40" activePane="bottomLeft" state="frozen"/>
      <selection activeCell="A32" sqref="A32"/>
      <selection pane="bottomLeft" activeCell="A34" sqref="A34"/>
    </sheetView>
  </sheetViews>
  <sheetFormatPr defaultRowHeight="14.5"/>
  <cols>
    <col min="1" max="1" width="8.81640625" customWidth="1"/>
    <col min="2" max="2" width="14.54296875" customWidth="1"/>
    <col min="3" max="6" width="11.26953125" customWidth="1"/>
    <col min="7" max="7" width="12.26953125" customWidth="1"/>
    <col min="8" max="8" width="24.7265625" customWidth="1"/>
    <col min="9" max="9" width="31" customWidth="1"/>
    <col min="10" max="10" width="17.7265625" customWidth="1"/>
    <col min="11" max="11" width="19.26953125" customWidth="1"/>
    <col min="12" max="12" width="18" customWidth="1"/>
    <col min="13" max="13" width="13.81640625" customWidth="1"/>
  </cols>
  <sheetData>
    <row r="32" spans="1:12" ht="32.5">
      <c r="A32" s="61" t="s">
        <v>120</v>
      </c>
      <c r="B32" s="62"/>
      <c r="C32" s="62"/>
      <c r="D32" s="62"/>
      <c r="E32" s="62"/>
      <c r="F32" s="62"/>
      <c r="G32" s="62"/>
      <c r="H32" s="62"/>
      <c r="I32" s="63"/>
      <c r="J32" s="64" t="s">
        <v>121</v>
      </c>
      <c r="K32" s="65" t="s">
        <v>122</v>
      </c>
      <c r="L32" s="66" t="s">
        <v>123</v>
      </c>
    </row>
    <row r="33" spans="1:13" ht="23">
      <c r="A33" s="67" t="s">
        <v>124</v>
      </c>
      <c r="B33" s="62"/>
      <c r="C33" s="62"/>
      <c r="D33" s="62"/>
      <c r="E33" s="62"/>
      <c r="F33" s="62"/>
      <c r="G33" s="62"/>
      <c r="H33" s="119" t="s">
        <v>125</v>
      </c>
      <c r="I33" s="60"/>
      <c r="J33" s="68">
        <f ca="1">TODAY()</f>
        <v>45315</v>
      </c>
      <c r="K33" s="69" t="s">
        <v>126</v>
      </c>
      <c r="L33" s="70"/>
    </row>
    <row r="34" spans="1:13">
      <c r="A34" s="71"/>
      <c r="B34" s="71"/>
      <c r="C34" s="71"/>
      <c r="D34" s="71"/>
      <c r="E34" s="71"/>
      <c r="F34" s="71"/>
      <c r="G34" s="71"/>
      <c r="H34" s="71"/>
      <c r="I34" s="71"/>
      <c r="J34" s="72" t="s">
        <v>127</v>
      </c>
      <c r="K34" s="73"/>
      <c r="L34" s="74" t="s">
        <v>128</v>
      </c>
    </row>
    <row r="35" spans="1:13" ht="15" thickBot="1">
      <c r="A35" s="75"/>
      <c r="B35" s="75"/>
      <c r="C35" s="75"/>
      <c r="D35" s="75"/>
      <c r="E35" s="75"/>
      <c r="F35" s="75"/>
      <c r="G35" s="75"/>
      <c r="H35" s="75"/>
      <c r="I35" s="75"/>
      <c r="J35" s="75"/>
      <c r="K35" s="75"/>
      <c r="L35" s="75"/>
    </row>
    <row r="36" spans="1:13" ht="15" thickTop="1">
      <c r="A36" s="76" t="s">
        <v>129</v>
      </c>
      <c r="B36" s="77"/>
      <c r="C36" s="77"/>
      <c r="D36" s="77"/>
      <c r="E36" s="77"/>
      <c r="F36" s="77"/>
      <c r="G36" s="78"/>
      <c r="H36" s="77"/>
      <c r="I36" s="77"/>
      <c r="J36" s="78"/>
      <c r="K36" s="78"/>
      <c r="L36" s="79"/>
    </row>
    <row r="37" spans="1:13">
      <c r="A37" s="80" t="s">
        <v>102</v>
      </c>
      <c r="B37" s="80" t="s">
        <v>130</v>
      </c>
      <c r="C37" s="80" t="s">
        <v>131</v>
      </c>
      <c r="D37" s="80" t="s">
        <v>132</v>
      </c>
      <c r="E37" s="80" t="s">
        <v>133</v>
      </c>
      <c r="F37" s="81" t="s">
        <v>134</v>
      </c>
      <c r="G37" s="82" t="s">
        <v>135</v>
      </c>
      <c r="H37" s="80" t="s">
        <v>136</v>
      </c>
      <c r="I37" s="83" t="s">
        <v>137</v>
      </c>
      <c r="J37" s="84" t="s">
        <v>138</v>
      </c>
      <c r="K37" s="85"/>
      <c r="L37" s="86"/>
    </row>
    <row r="38" spans="1:13" ht="15.5">
      <c r="A38" s="80" t="s">
        <v>139</v>
      </c>
      <c r="B38" s="77"/>
      <c r="C38" s="77"/>
      <c r="D38" s="77"/>
      <c r="E38" s="77"/>
      <c r="F38" s="81" t="s">
        <v>140</v>
      </c>
      <c r="G38" s="82" t="s">
        <v>141</v>
      </c>
      <c r="H38" s="77"/>
      <c r="I38" s="77"/>
      <c r="J38" s="84" t="s">
        <v>142</v>
      </c>
      <c r="K38" s="87" t="s">
        <v>143</v>
      </c>
      <c r="L38" s="88" t="s">
        <v>144</v>
      </c>
    </row>
    <row r="39" spans="1:13">
      <c r="A39" s="89" t="s">
        <v>145</v>
      </c>
      <c r="B39" s="89" t="s">
        <v>128</v>
      </c>
      <c r="C39" s="89" t="s">
        <v>146</v>
      </c>
      <c r="D39" s="89" t="s">
        <v>147</v>
      </c>
      <c r="E39" s="89" t="s">
        <v>128</v>
      </c>
      <c r="F39" s="89" t="s">
        <v>146</v>
      </c>
      <c r="G39" s="90" t="s">
        <v>148</v>
      </c>
      <c r="H39" s="89" t="s">
        <v>128</v>
      </c>
      <c r="I39" s="89" t="s">
        <v>149</v>
      </c>
      <c r="J39" s="90" t="s">
        <v>128</v>
      </c>
      <c r="K39" s="91" t="s">
        <v>150</v>
      </c>
      <c r="L39" s="91" t="s">
        <v>150</v>
      </c>
      <c r="M39" s="76" t="s">
        <v>151</v>
      </c>
    </row>
    <row r="40" spans="1:13" ht="18">
      <c r="A40" s="92" t="s">
        <v>101</v>
      </c>
      <c r="B40" s="93" t="e">
        <f>IF(AND('IOC Input'!$C48="M-OP",'IOC Input'!#REF!&lt;50000),"119503",IF(AND('IOC Input'!$C48="M-OP",'IOC Input'!#REF!&gt;=50000),"119500",""))</f>
        <v>#REF!</v>
      </c>
      <c r="C40" s="94"/>
      <c r="D40" s="93"/>
      <c r="E40" s="94"/>
      <c r="F40" s="93"/>
      <c r="G40" s="93"/>
      <c r="H40" s="94"/>
      <c r="I40" s="93" t="e">
        <f>+I41</f>
        <v>#REF!</v>
      </c>
      <c r="J40" s="95" t="e">
        <f>+J41</f>
        <v>#REF!</v>
      </c>
      <c r="K40" s="96" t="str">
        <f>IF(AND('IOC Input'!$C48="M-OP",'IOC Input'!$S48="C"),'IOC Input'!#REF!,"")</f>
        <v/>
      </c>
      <c r="L40" s="96" t="str">
        <f>IF(AND('IOC Input'!$C48="M-OP",'IOC Input'!$S48="D"),'IOC Input'!#REF!,"")</f>
        <v/>
      </c>
      <c r="M40">
        <f>IF(SUM(K40:L40)&gt;0,1,0)</f>
        <v>0</v>
      </c>
    </row>
    <row r="41" spans="1:13" ht="18">
      <c r="A41" s="92" t="s">
        <v>101</v>
      </c>
      <c r="B41" s="93" t="e">
        <f>IF(AND('IOC Input'!$C49="M-OP",'IOC Input'!#REF!&lt;50000),'IOC Input'!AD49,IF(AND('IOC Input'!$C49="M-OP",'IOC Input'!#REF!&gt;=50000),'IOC Input'!AD49,""))</f>
        <v>#REF!</v>
      </c>
      <c r="C41" s="93" t="e">
        <f>IF(AND('IOC Input'!$C49="M-OP",'IOC Input'!#REF!&lt;50000),'IOC Input'!AE49,IF(AND('IOC Input'!$C49="M-OP",'IOC Input'!#REF!&gt;=50000),'IOC Input'!AE49,""))</f>
        <v>#REF!</v>
      </c>
      <c r="D41" s="93" t="e">
        <f>IF(AND('IOC Input'!$C49="M-OP",'IOC Input'!#REF!&lt;50000),'IOC Input'!AF49,IF(AND('IOC Input'!$C49="M-OP",'IOC Input'!#REF!&gt;=50000),'IOC Input'!AF49,""))</f>
        <v>#REF!</v>
      </c>
      <c r="E41" s="93" t="e">
        <f>IF(AND('IOC Input'!$C49="M-OP",'IOC Input'!#REF!&lt;50000),'IOC Input'!AG49,IF(AND('IOC Input'!$C49="M-OP",'IOC Input'!#REF!&gt;=50000),'IOC Input'!AG49,""))</f>
        <v>#REF!</v>
      </c>
      <c r="F41" s="93" t="e">
        <f>IF(AND('IOC Input'!$C49="M-OP",'IOC Input'!#REF!&lt;50000),'IOC Input'!AH49,IF(AND('IOC Input'!$C49="M-OP",'IOC Input'!#REF!&gt;=50000),'IOC Input'!AH49,""))</f>
        <v>#REF!</v>
      </c>
      <c r="G41" s="93" t="e">
        <f>IF(AND('IOC Input'!$C49="M-OP",'IOC Input'!#REF!&lt;50000),'IOC Input'!AI49,IF(AND('IOC Input'!$C49="M-OP",'IOC Input'!#REF!&gt;=50000),'IOC Input'!AI49,""))</f>
        <v>#REF!</v>
      </c>
      <c r="H41" s="93" t="e">
        <f>IF(AND('IOC Input'!$C49="M-OP",'IOC Input'!#REF!&lt;50000),'IOC Input'!AJ49,IF(AND('IOC Input'!$C49="M-OP",'IOC Input'!#REF!&gt;=50000),'IOC Input'!AJ49,""))</f>
        <v>#REF!</v>
      </c>
      <c r="I41" s="93" t="e">
        <f>IF(AND('IOC Input'!$C49="M-OP",'IOC Input'!#REF!&lt;50000),'IOC Input'!R49,IF(AND('IOC Input'!$C49="M-OP",'IOC Input'!#REF!&gt;=50000),'IOC Input'!R49,""))</f>
        <v>#REF!</v>
      </c>
      <c r="J41" s="95" t="e">
        <f>IF(AND('IOC Input'!$C49="M-OP",'IOC Input'!#REF!&lt;50000),RIGHT('IOC Input'!P49,6),IF(AND('IOC Input'!$C49="M-OP",'IOC Input'!#REF!&gt;=50000),RIGHT('IOC Input'!P49,6),""))</f>
        <v>#REF!</v>
      </c>
      <c r="K41" s="96" t="str">
        <f>IF(AND('IOC Input'!$C49="M-OP",'IOC Input'!$S49="C"),'IOC Input'!#REF!,"")</f>
        <v/>
      </c>
      <c r="L41" s="96" t="str">
        <f>IF(AND('IOC Input'!$C49="M-OP",'IOC Input'!$S49="D"),'IOC Input'!#REF!,"")</f>
        <v/>
      </c>
      <c r="M41">
        <f t="shared" ref="M41:M47" si="0">IF(SUM(K41:L41)&gt;0,1,0)</f>
        <v>0</v>
      </c>
    </row>
    <row r="42" spans="1:13" ht="18">
      <c r="A42" s="92" t="s">
        <v>101</v>
      </c>
      <c r="B42" s="93" t="e">
        <f>IF(AND('IOC Input'!$C65="M-OP",'IOC Input'!#REF!&lt;50000),'IOC Input'!AD65,IF(AND('IOC Input'!$C65="M-OP",'IOC Input'!#REF!&gt;=50000),'IOC Input'!AD65,""))</f>
        <v>#REF!</v>
      </c>
      <c r="C42" s="93" t="e">
        <f>IF(AND('IOC Input'!$C65="M-OP",'IOC Input'!#REF!&lt;50000),'IOC Input'!AE65,IF(AND('IOC Input'!$C65="M-OP",'IOC Input'!#REF!&gt;=50000),'IOC Input'!AE65,""))</f>
        <v>#REF!</v>
      </c>
      <c r="D42" s="93" t="e">
        <f>IF(AND('IOC Input'!$C65="M-OP",'IOC Input'!#REF!&lt;50000),'IOC Input'!AF65,IF(AND('IOC Input'!$C65="M-OP",'IOC Input'!#REF!&gt;=50000),'IOC Input'!AF65,""))</f>
        <v>#REF!</v>
      </c>
      <c r="E42" s="93" t="e">
        <f>IF(AND('IOC Input'!$C65="M-OP",'IOC Input'!#REF!&lt;50000),'IOC Input'!AG65,IF(AND('IOC Input'!$C65="M-OP",'IOC Input'!#REF!&gt;=50000),'IOC Input'!AG65,""))</f>
        <v>#REF!</v>
      </c>
      <c r="F42" s="93" t="e">
        <f>IF(AND('IOC Input'!$C65="M-OP",'IOC Input'!#REF!&lt;50000),'IOC Input'!AH65,IF(AND('IOC Input'!$C65="M-OP",'IOC Input'!#REF!&gt;=50000),'IOC Input'!AH65,""))</f>
        <v>#REF!</v>
      </c>
      <c r="G42" s="93" t="e">
        <f>IF(AND('IOC Input'!$C65="M-OP",'IOC Input'!#REF!&lt;50000),'IOC Input'!AI65,IF(AND('IOC Input'!$C65="M-OP",'IOC Input'!#REF!&gt;=50000),'IOC Input'!AI65,""))</f>
        <v>#REF!</v>
      </c>
      <c r="H42" s="93" t="e">
        <f>IF(AND('IOC Input'!$C65="M-OP",'IOC Input'!#REF!&lt;50000),'IOC Input'!AJ65,IF(AND('IOC Input'!$C65="M-OP",'IOC Input'!#REF!&gt;=50000),'IOC Input'!AJ65,""))</f>
        <v>#REF!</v>
      </c>
      <c r="I42" s="93" t="e">
        <f>IF(AND('IOC Input'!$C65="M-OP",'IOC Input'!#REF!&lt;50000),'IOC Input'!R65,IF(AND('IOC Input'!$C65="M-OP",'IOC Input'!#REF!&gt;=50000),'IOC Input'!R65,""))</f>
        <v>#REF!</v>
      </c>
      <c r="J42" s="95" t="e">
        <f>IF(AND('IOC Input'!$C65="M-OP",'IOC Input'!#REF!&lt;50000),RIGHT('IOC Input'!P65,6),IF(AND('IOC Input'!$C65="M-OP",'IOC Input'!#REF!&gt;=50000),RIGHT('IOC Input'!P65,6),""))</f>
        <v>#REF!</v>
      </c>
      <c r="K42" s="96" t="str">
        <f>IF(AND('IOC Input'!$C65="M-OP",'IOC Input'!$S65="C"),'IOC Input'!#REF!,"")</f>
        <v/>
      </c>
      <c r="L42" s="96" t="str">
        <f>IF(AND('IOC Input'!$C65="M-OP",'IOC Input'!$S65="D"),'IOC Input'!#REF!,"")</f>
        <v/>
      </c>
      <c r="M42">
        <f t="shared" si="0"/>
        <v>0</v>
      </c>
    </row>
    <row r="43" spans="1:13" ht="18">
      <c r="A43" s="92" t="s">
        <v>101</v>
      </c>
      <c r="B43" s="93" t="e">
        <f>IF(AND('IOC Input'!$C66="M-OP",'IOC Input'!#REF!&lt;50000),'IOC Input'!AD66,IF(AND('IOC Input'!$C66="M-OP",'IOC Input'!#REF!&gt;=50000),'IOC Input'!AD66,""))</f>
        <v>#REF!</v>
      </c>
      <c r="C43" s="93" t="e">
        <f>IF(AND('IOC Input'!$C66="M-OP",'IOC Input'!#REF!&lt;50000),'IOC Input'!AE66,IF(AND('IOC Input'!$C66="M-OP",'IOC Input'!#REF!&gt;=50000),'IOC Input'!AE66,""))</f>
        <v>#REF!</v>
      </c>
      <c r="D43" s="93" t="e">
        <f>IF(AND('IOC Input'!$C66="M-OP",'IOC Input'!#REF!&lt;50000),'IOC Input'!AF66,IF(AND('IOC Input'!$C66="M-OP",'IOC Input'!#REF!&gt;=50000),'IOC Input'!AF66,""))</f>
        <v>#REF!</v>
      </c>
      <c r="E43" s="93" t="e">
        <f>IF(AND('IOC Input'!$C66="M-OP",'IOC Input'!#REF!&lt;50000),'IOC Input'!AG66,IF(AND('IOC Input'!$C66="M-OP",'IOC Input'!#REF!&gt;=50000),'IOC Input'!AG66,""))</f>
        <v>#REF!</v>
      </c>
      <c r="F43" s="93" t="e">
        <f>IF(AND('IOC Input'!$C66="M-OP",'IOC Input'!#REF!&lt;50000),'IOC Input'!AH66,IF(AND('IOC Input'!$C66="M-OP",'IOC Input'!#REF!&gt;=50000),'IOC Input'!AH66,""))</f>
        <v>#REF!</v>
      </c>
      <c r="G43" s="93" t="e">
        <f>IF(AND('IOC Input'!$C66="M-OP",'IOC Input'!#REF!&lt;50000),'IOC Input'!AI66,IF(AND('IOC Input'!$C66="M-OP",'IOC Input'!#REF!&gt;=50000),'IOC Input'!AI66,""))</f>
        <v>#REF!</v>
      </c>
      <c r="H43" s="93" t="e">
        <f>IF(AND('IOC Input'!$C66="M-OP",'IOC Input'!#REF!&lt;50000),'IOC Input'!AJ66,IF(AND('IOC Input'!$C66="M-OP",'IOC Input'!#REF!&gt;=50000),'IOC Input'!AJ66,""))</f>
        <v>#REF!</v>
      </c>
      <c r="I43" s="93" t="e">
        <f>IF(AND('IOC Input'!$C66="M-OP",'IOC Input'!#REF!&lt;50000),'IOC Input'!R66,IF(AND('IOC Input'!$C66="M-OP",'IOC Input'!#REF!&gt;=50000),'IOC Input'!R66,""))</f>
        <v>#REF!</v>
      </c>
      <c r="J43" s="95" t="e">
        <f>IF(AND('IOC Input'!$C66="M-OP",'IOC Input'!#REF!&lt;50000),RIGHT('IOC Input'!P66,6),IF(AND('IOC Input'!$C66="M-OP",'IOC Input'!#REF!&gt;=50000),RIGHT('IOC Input'!P66,6),""))</f>
        <v>#REF!</v>
      </c>
      <c r="K43" s="96" t="str">
        <f>IF(AND('IOC Input'!$C66="M-OP",'IOC Input'!$S66="C"),'IOC Input'!#REF!,"")</f>
        <v/>
      </c>
      <c r="L43" s="96" t="str">
        <f>IF(AND('IOC Input'!$C66="M-OP",'IOC Input'!$S66="D"),'IOC Input'!#REF!,"")</f>
        <v/>
      </c>
      <c r="M43">
        <f t="shared" si="0"/>
        <v>0</v>
      </c>
    </row>
    <row r="44" spans="1:13" ht="18">
      <c r="A44" s="92" t="s">
        <v>101</v>
      </c>
      <c r="B44" s="93" t="e">
        <f>IF(AND('IOC Input'!$C67="M-OP",'IOC Input'!#REF!&lt;50000),'IOC Input'!AD67,IF(AND('IOC Input'!$C67="M-OP",'IOC Input'!#REF!&gt;=50000),'IOC Input'!AD67,""))</f>
        <v>#REF!</v>
      </c>
      <c r="C44" s="93" t="e">
        <f>IF(AND('IOC Input'!$C67="M-OP",'IOC Input'!#REF!&lt;50000),'IOC Input'!AE67,IF(AND('IOC Input'!$C67="M-OP",'IOC Input'!#REF!&gt;=50000),'IOC Input'!AE67,""))</f>
        <v>#REF!</v>
      </c>
      <c r="D44" s="93" t="e">
        <f>IF(AND('IOC Input'!$C67="M-OP",'IOC Input'!#REF!&lt;50000),'IOC Input'!AF67,IF(AND('IOC Input'!$C67="M-OP",'IOC Input'!#REF!&gt;=50000),'IOC Input'!AF67,""))</f>
        <v>#REF!</v>
      </c>
      <c r="E44" s="93" t="e">
        <f>IF(AND('IOC Input'!$C67="M-OP",'IOC Input'!#REF!&lt;50000),'IOC Input'!AG67,IF(AND('IOC Input'!$C67="M-OP",'IOC Input'!#REF!&gt;=50000),'IOC Input'!AG67,""))</f>
        <v>#REF!</v>
      </c>
      <c r="F44" s="93" t="e">
        <f>IF(AND('IOC Input'!$C67="M-OP",'IOC Input'!#REF!&lt;50000),'IOC Input'!AH67,IF(AND('IOC Input'!$C67="M-OP",'IOC Input'!#REF!&gt;=50000),'IOC Input'!AH67,""))</f>
        <v>#REF!</v>
      </c>
      <c r="G44" s="93" t="e">
        <f>IF(AND('IOC Input'!$C67="M-OP",'IOC Input'!#REF!&lt;50000),'IOC Input'!AI67,IF(AND('IOC Input'!$C67="M-OP",'IOC Input'!#REF!&gt;=50000),'IOC Input'!AI67,""))</f>
        <v>#REF!</v>
      </c>
      <c r="H44" s="93" t="e">
        <f>IF(AND('IOC Input'!$C67="M-OP",'IOC Input'!#REF!&lt;50000),'IOC Input'!AJ67,IF(AND('IOC Input'!$C67="M-OP",'IOC Input'!#REF!&gt;=50000),'IOC Input'!AJ67,""))</f>
        <v>#REF!</v>
      </c>
      <c r="I44" s="93" t="e">
        <f>IF(AND('IOC Input'!$C67="M-OP",'IOC Input'!#REF!&lt;50000),'IOC Input'!R67,IF(AND('IOC Input'!$C67="M-OP",'IOC Input'!#REF!&gt;=50000),'IOC Input'!R67,""))</f>
        <v>#REF!</v>
      </c>
      <c r="J44" s="95" t="e">
        <f>IF(AND('IOC Input'!$C67="M-OP",'IOC Input'!#REF!&lt;50000),RIGHT('IOC Input'!P67,6),IF(AND('IOC Input'!$C67="M-OP",'IOC Input'!#REF!&gt;=50000),RIGHT('IOC Input'!P67,6),""))</f>
        <v>#REF!</v>
      </c>
      <c r="K44" s="96" t="str">
        <f>IF(AND('IOC Input'!$C67="M-OP",'IOC Input'!$S67="C"),'IOC Input'!#REF!,"")</f>
        <v/>
      </c>
      <c r="L44" s="96" t="str">
        <f>IF(AND('IOC Input'!$C67="M-OP",'IOC Input'!$S67="D"),'IOC Input'!#REF!,"")</f>
        <v/>
      </c>
      <c r="M44">
        <f t="shared" si="0"/>
        <v>0</v>
      </c>
    </row>
    <row r="45" spans="1:13" ht="18">
      <c r="A45" s="92" t="s">
        <v>101</v>
      </c>
      <c r="B45" s="93" t="e">
        <f>IF(AND('IOC Input'!$C68="M-OP",'IOC Input'!#REF!&lt;50000),'IOC Input'!AD68,IF(AND('IOC Input'!$C68="M-OP",'IOC Input'!#REF!&gt;=50000),'IOC Input'!AD68,""))</f>
        <v>#REF!</v>
      </c>
      <c r="C45" s="93" t="e">
        <f>IF(AND('IOC Input'!$C68="M-OP",'IOC Input'!#REF!&lt;50000),'IOC Input'!AE68,IF(AND('IOC Input'!$C68="M-OP",'IOC Input'!#REF!&gt;=50000),'IOC Input'!AE68,""))</f>
        <v>#REF!</v>
      </c>
      <c r="D45" s="93" t="e">
        <f>IF(AND('IOC Input'!$C68="M-OP",'IOC Input'!#REF!&lt;50000),'IOC Input'!AF68,IF(AND('IOC Input'!$C68="M-OP",'IOC Input'!#REF!&gt;=50000),'IOC Input'!AF68,""))</f>
        <v>#REF!</v>
      </c>
      <c r="E45" s="93" t="e">
        <f>IF(AND('IOC Input'!$C68="M-OP",'IOC Input'!#REF!&lt;50000),'IOC Input'!AG68,IF(AND('IOC Input'!$C68="M-OP",'IOC Input'!#REF!&gt;=50000),'IOC Input'!AG68,""))</f>
        <v>#REF!</v>
      </c>
      <c r="F45" s="93" t="e">
        <f>IF(AND('IOC Input'!$C68="M-OP",'IOC Input'!#REF!&lt;50000),'IOC Input'!AH68,IF(AND('IOC Input'!$C68="M-OP",'IOC Input'!#REF!&gt;=50000),'IOC Input'!AH68,""))</f>
        <v>#REF!</v>
      </c>
      <c r="G45" s="93" t="e">
        <f>IF(AND('IOC Input'!$C68="M-OP",'IOC Input'!#REF!&lt;50000),'IOC Input'!AI68,IF(AND('IOC Input'!$C68="M-OP",'IOC Input'!#REF!&gt;=50000),'IOC Input'!AI68,""))</f>
        <v>#REF!</v>
      </c>
      <c r="H45" s="93" t="e">
        <f>IF(AND('IOC Input'!$C68="M-OP",'IOC Input'!#REF!&lt;50000),'IOC Input'!AJ68,IF(AND('IOC Input'!$C68="M-OP",'IOC Input'!#REF!&gt;=50000),'IOC Input'!AJ68,""))</f>
        <v>#REF!</v>
      </c>
      <c r="I45" s="93" t="e">
        <f>IF(AND('IOC Input'!$C68="M-OP",'IOC Input'!#REF!&lt;50000),'IOC Input'!R68,IF(AND('IOC Input'!$C68="M-OP",'IOC Input'!#REF!&gt;=50000),'IOC Input'!R68,""))</f>
        <v>#REF!</v>
      </c>
      <c r="J45" s="95" t="e">
        <f>IF(AND('IOC Input'!$C68="M-OP",'IOC Input'!#REF!&lt;50000),RIGHT('IOC Input'!P68,6),IF(AND('IOC Input'!$C68="M-OP",'IOC Input'!#REF!&gt;=50000),RIGHT('IOC Input'!P68,6),""))</f>
        <v>#REF!</v>
      </c>
      <c r="K45" s="96" t="str">
        <f>IF(AND('IOC Input'!$C68="M-OP",'IOC Input'!$S68="C"),'IOC Input'!#REF!,"")</f>
        <v/>
      </c>
      <c r="L45" s="96" t="str">
        <f>IF(AND('IOC Input'!$C68="M-OP",'IOC Input'!$S68="D"),'IOC Input'!#REF!,"")</f>
        <v/>
      </c>
      <c r="M45">
        <f t="shared" si="0"/>
        <v>0</v>
      </c>
    </row>
    <row r="46" spans="1:13" ht="18">
      <c r="A46" s="92" t="s">
        <v>101</v>
      </c>
      <c r="B46" s="93" t="e">
        <f>IF(AND('IOC Input'!$C69="M-OP",'IOC Input'!#REF!&lt;50000),'IOC Input'!AD69,IF(AND('IOC Input'!$C69="M-OP",'IOC Input'!#REF!&gt;=50000),'IOC Input'!AD69,""))</f>
        <v>#REF!</v>
      </c>
      <c r="C46" s="93" t="e">
        <f>IF(AND('IOC Input'!$C69="M-OP",'IOC Input'!#REF!&lt;50000),'IOC Input'!AE69,IF(AND('IOC Input'!$C69="M-OP",'IOC Input'!#REF!&gt;=50000),'IOC Input'!AE69,""))</f>
        <v>#REF!</v>
      </c>
      <c r="D46" s="93" t="e">
        <f>IF(AND('IOC Input'!$C69="M-OP",'IOC Input'!#REF!&lt;50000),'IOC Input'!AF69,IF(AND('IOC Input'!$C69="M-OP",'IOC Input'!#REF!&gt;=50000),'IOC Input'!AF69,""))</f>
        <v>#REF!</v>
      </c>
      <c r="E46" s="93" t="e">
        <f>IF(AND('IOC Input'!$C69="M-OP",'IOC Input'!#REF!&lt;50000),'IOC Input'!AG69,IF(AND('IOC Input'!$C69="M-OP",'IOC Input'!#REF!&gt;=50000),'IOC Input'!AG69,""))</f>
        <v>#REF!</v>
      </c>
      <c r="F46" s="93" t="e">
        <f>IF(AND('IOC Input'!$C69="M-OP",'IOC Input'!#REF!&lt;50000),'IOC Input'!AH69,IF(AND('IOC Input'!$C69="M-OP",'IOC Input'!#REF!&gt;=50000),'IOC Input'!AH69,""))</f>
        <v>#REF!</v>
      </c>
      <c r="G46" s="93" t="e">
        <f>IF(AND('IOC Input'!$C69="M-OP",'IOC Input'!#REF!&lt;50000),'IOC Input'!AI69,IF(AND('IOC Input'!$C69="M-OP",'IOC Input'!#REF!&gt;=50000),'IOC Input'!AI69,""))</f>
        <v>#REF!</v>
      </c>
      <c r="H46" s="93" t="e">
        <f>IF(AND('IOC Input'!$C69="M-OP",'IOC Input'!#REF!&lt;50000),'IOC Input'!#REF!,IF(AND('IOC Input'!$C69="M-OP",'IOC Input'!#REF!&gt;=50000),'IOC Input'!#REF!,""))</f>
        <v>#REF!</v>
      </c>
      <c r="I46" s="93" t="e">
        <f>IF(AND('IOC Input'!$C69="M-OP",'IOC Input'!#REF!&lt;50000),'IOC Input'!R69,IF(AND('IOC Input'!$C69="M-OP",'IOC Input'!#REF!&gt;=50000),'IOC Input'!R69,""))</f>
        <v>#REF!</v>
      </c>
      <c r="J46" s="95" t="e">
        <f>IF(AND('IOC Input'!$C69="M-OP",'IOC Input'!#REF!&lt;50000),RIGHT('IOC Input'!P69,6),IF(AND('IOC Input'!$C69="M-OP",'IOC Input'!#REF!&gt;=50000),RIGHT('IOC Input'!P69,6),""))</f>
        <v>#REF!</v>
      </c>
      <c r="K46" s="96" t="str">
        <f>IF(AND('IOC Input'!$C69="M-OP",'IOC Input'!$S69="C"),'IOC Input'!#REF!,"")</f>
        <v/>
      </c>
      <c r="L46" s="96" t="str">
        <f>IF(AND('IOC Input'!$C69="M-OP",'IOC Input'!$S69="D"),'IOC Input'!#REF!,"")</f>
        <v/>
      </c>
      <c r="M46">
        <f t="shared" si="0"/>
        <v>0</v>
      </c>
    </row>
    <row r="47" spans="1:13" ht="18">
      <c r="A47" s="92" t="s">
        <v>101</v>
      </c>
      <c r="B47" s="93" t="e">
        <f>IF(AND('IOC Input'!$C70="M-OP",'IOC Input'!#REF!&lt;50000),'IOC Input'!AD70,IF(AND('IOC Input'!$C70="M-OP",'IOC Input'!#REF!&gt;=50000),'IOC Input'!AD70,""))</f>
        <v>#REF!</v>
      </c>
      <c r="C47" s="93" t="e">
        <f>IF(AND('IOC Input'!$C70="M-OP",'IOC Input'!#REF!&lt;50000),'IOC Input'!AE70,IF(AND('IOC Input'!$C70="M-OP",'IOC Input'!#REF!&gt;=50000),'IOC Input'!AE70,""))</f>
        <v>#REF!</v>
      </c>
      <c r="D47" s="93" t="e">
        <f>IF(AND('IOC Input'!$C70="M-OP",'IOC Input'!#REF!&lt;50000),'IOC Input'!AF70,IF(AND('IOC Input'!$C70="M-OP",'IOC Input'!#REF!&gt;=50000),'IOC Input'!AF70,""))</f>
        <v>#REF!</v>
      </c>
      <c r="E47" s="93" t="e">
        <f>IF(AND('IOC Input'!$C70="M-OP",'IOC Input'!#REF!&lt;50000),'IOC Input'!AG70,IF(AND('IOC Input'!$C70="M-OP",'IOC Input'!#REF!&gt;=50000),'IOC Input'!AG70,""))</f>
        <v>#REF!</v>
      </c>
      <c r="F47" s="93" t="e">
        <f>IF(AND('IOC Input'!$C70="M-OP",'IOC Input'!#REF!&lt;50000),'IOC Input'!AH70,IF(AND('IOC Input'!$C70="M-OP",'IOC Input'!#REF!&gt;=50000),'IOC Input'!AH70,""))</f>
        <v>#REF!</v>
      </c>
      <c r="G47" s="93" t="e">
        <f>IF(AND('IOC Input'!$C70="M-OP",'IOC Input'!#REF!&lt;50000),'IOC Input'!AI70,IF(AND('IOC Input'!$C70="M-OP",'IOC Input'!#REF!&gt;=50000),'IOC Input'!AI70,""))</f>
        <v>#REF!</v>
      </c>
      <c r="H47" s="93" t="e">
        <f>IF(AND('IOC Input'!$C70="M-OP",'IOC Input'!#REF!&lt;50000),'IOC Input'!AJ69,IF(AND('IOC Input'!$C70="M-OP",'IOC Input'!#REF!&gt;=50000),'IOC Input'!AJ69,""))</f>
        <v>#REF!</v>
      </c>
      <c r="I47" s="93" t="e">
        <f>IF(AND('IOC Input'!$C70="M-OP",'IOC Input'!#REF!&lt;50000),'IOC Input'!R70,IF(AND('IOC Input'!$C70="M-OP",'IOC Input'!#REF!&gt;=50000),'IOC Input'!R70,""))</f>
        <v>#REF!</v>
      </c>
      <c r="J47" s="95" t="e">
        <f>IF(AND('IOC Input'!$C70="M-OP",'IOC Input'!#REF!&lt;50000),RIGHT('IOC Input'!P70,6),IF(AND('IOC Input'!$C70="M-OP",'IOC Input'!#REF!&gt;=50000),RIGHT('IOC Input'!P70,6),""))</f>
        <v>#REF!</v>
      </c>
      <c r="K47" s="96" t="str">
        <f>IF(AND('IOC Input'!$C70="M-OP",'IOC Input'!$S70="C"),'IOC Input'!#REF!,"")</f>
        <v/>
      </c>
      <c r="L47" s="96" t="str">
        <f>IF(AND('IOC Input'!$C70="M-OP",'IOC Input'!$S70="D"),'IOC Input'!#REF!,"")</f>
        <v/>
      </c>
      <c r="M47">
        <f t="shared" si="0"/>
        <v>0</v>
      </c>
    </row>
    <row r="48" spans="1:13" ht="18">
      <c r="A48" s="92"/>
      <c r="B48" s="94"/>
      <c r="C48" s="94"/>
      <c r="D48" s="94"/>
      <c r="E48" s="94"/>
      <c r="F48" s="94"/>
      <c r="G48" s="98"/>
      <c r="H48" s="94"/>
      <c r="I48" s="94"/>
      <c r="J48" s="98"/>
      <c r="K48" s="99"/>
      <c r="L48" s="99"/>
    </row>
    <row r="49" spans="1:13" ht="18">
      <c r="A49" s="92" t="s">
        <v>101</v>
      </c>
      <c r="B49" s="93" t="e">
        <f>IF(AND('IOC Input'!#REF!="M-OP",'IOC Input'!#REF!&lt;50000),"119503",IF(AND('IOC Input'!#REF!="M-OP",'IOC Input'!#REF!&gt;=50000),"119500",""))</f>
        <v>#REF!</v>
      </c>
      <c r="C49" s="94"/>
      <c r="D49" s="93"/>
      <c r="E49" s="94"/>
      <c r="F49" s="93"/>
      <c r="G49" s="93"/>
      <c r="H49" s="93" t="e">
        <f>IF(AND('IOC Input'!#REF!="M-OP",'IOC Input'!#REF!&lt;50000),'IOC Input'!#REF!,IF(AND('IOC Input'!#REF!="M-OP",'IOC Input'!#REF!&gt;=50000),'IOC Input'!#REF!,""))</f>
        <v>#REF!</v>
      </c>
      <c r="I49" s="93" t="e">
        <f>+I50</f>
        <v>#REF!</v>
      </c>
      <c r="J49" s="95" t="e">
        <f>+J50</f>
        <v>#REF!</v>
      </c>
      <c r="K49" s="96" t="e">
        <f>IF(AND('IOC Input'!#REF!="M-OP",'IOC Input'!#REF!="C"),'IOC Input'!#REF!,"")</f>
        <v>#REF!</v>
      </c>
      <c r="L49" s="96" t="e">
        <f>IF(AND('IOC Input'!#REF!="M-OP",'IOC Input'!#REF!="D"),'IOC Input'!#REF!,"")</f>
        <v>#REF!</v>
      </c>
      <c r="M49" t="e">
        <f>IF(SUM(K49:L49)&gt;0,1,0)</f>
        <v>#REF!</v>
      </c>
    </row>
    <row r="50" spans="1:13" ht="18">
      <c r="A50" s="92" t="s">
        <v>101</v>
      </c>
      <c r="B50" s="93" t="e">
        <f>IF(AND('IOC Input'!#REF!="M-OP",'IOC Input'!#REF!&lt;50000),'IOC Input'!#REF!,IF(AND('IOC Input'!#REF!="M-OP",'IOC Input'!#REF!&gt;=50000),'IOC Input'!#REF!,""))</f>
        <v>#REF!</v>
      </c>
      <c r="C50" s="93" t="e">
        <f>IF(AND('IOC Input'!#REF!="M-OP",'IOC Input'!#REF!&lt;50000),'IOC Input'!#REF!,IF(AND('IOC Input'!#REF!="M-OP",'IOC Input'!#REF!&gt;=50000),'IOC Input'!#REF!,""))</f>
        <v>#REF!</v>
      </c>
      <c r="D50" s="93" t="e">
        <f>IF(AND('IOC Input'!#REF!="M-OP",'IOC Input'!#REF!&lt;50000),'IOC Input'!#REF!,IF(AND('IOC Input'!#REF!="M-OP",'IOC Input'!#REF!&gt;=50000),'IOC Input'!#REF!,""))</f>
        <v>#REF!</v>
      </c>
      <c r="E50" s="93" t="e">
        <f>IF(AND('IOC Input'!#REF!="M-OP",'IOC Input'!#REF!&lt;50000),'IOC Input'!#REF!,IF(AND('IOC Input'!#REF!="M-OP",'IOC Input'!#REF!&gt;=50000),'IOC Input'!#REF!,""))</f>
        <v>#REF!</v>
      </c>
      <c r="F50" s="93" t="e">
        <f>IF(AND('IOC Input'!#REF!="M-OP",'IOC Input'!#REF!&lt;50000),'IOC Input'!#REF!,IF(AND('IOC Input'!#REF!="M-OP",'IOC Input'!#REF!&gt;=50000),'IOC Input'!#REF!,""))</f>
        <v>#REF!</v>
      </c>
      <c r="G50" s="93" t="e">
        <f>IF(AND('IOC Input'!#REF!="M-OP",'IOC Input'!#REF!&lt;50000),'IOC Input'!#REF!,IF(AND('IOC Input'!#REF!="M-OP",'IOC Input'!#REF!&gt;=50000),'IOC Input'!#REF!,""))</f>
        <v>#REF!</v>
      </c>
      <c r="H50" s="93" t="e">
        <f>IF(AND('IOC Input'!#REF!="M-OP",'IOC Input'!#REF!&lt;50000),'IOC Input'!#REF!,IF(AND('IOC Input'!#REF!="M-OP",'IOC Input'!#REF!&gt;=50000),'IOC Input'!#REF!,""))</f>
        <v>#REF!</v>
      </c>
      <c r="I50" s="93" t="e">
        <f>IF(AND('IOC Input'!#REF!="M-OP",'IOC Input'!#REF!&lt;50000),'IOC Input'!#REF!,IF(AND('IOC Input'!#REF!="M-OP",'IOC Input'!#REF!&gt;=50000),'IOC Input'!#REF!,""))</f>
        <v>#REF!</v>
      </c>
      <c r="J50" s="95" t="e">
        <f>IF(AND('IOC Input'!#REF!="M-OP",'IOC Input'!#REF!&lt;50000),RIGHT('IOC Input'!#REF!,6),IF(AND('IOC Input'!#REF!="M-OP",'IOC Input'!#REF!&gt;=50000),RIGHT('IOC Input'!#REF!,6),""))</f>
        <v>#REF!</v>
      </c>
      <c r="K50" s="96" t="e">
        <f>IF(AND('IOC Input'!#REF!="M-OP",'IOC Input'!#REF!="C"),'IOC Input'!#REF!,"")</f>
        <v>#REF!</v>
      </c>
      <c r="L50" s="96" t="e">
        <f>IF(AND('IOC Input'!#REF!="M-OP",'IOC Input'!#REF!="D"),'IOC Input'!#REF!,"")</f>
        <v>#REF!</v>
      </c>
      <c r="M50" t="e">
        <f t="shared" ref="M50:M56" si="1">IF(SUM(K50:L50)&gt;0,1,0)</f>
        <v>#REF!</v>
      </c>
    </row>
    <row r="51" spans="1:13" ht="18">
      <c r="A51" s="92" t="s">
        <v>101</v>
      </c>
      <c r="B51" s="93" t="e">
        <f>IF(AND('IOC Input'!#REF!="M-OP",'IOC Input'!#REF!&lt;50000),'IOC Input'!#REF!,IF(AND('IOC Input'!#REF!="M-OP",'IOC Input'!#REF!&gt;=50000),'IOC Input'!#REF!,""))</f>
        <v>#REF!</v>
      </c>
      <c r="C51" s="93" t="e">
        <f>IF(AND('IOC Input'!#REF!="M-OP",'IOC Input'!#REF!&lt;50000),'IOC Input'!#REF!,IF(AND('IOC Input'!#REF!="M-OP",'IOC Input'!#REF!&gt;=50000),'IOC Input'!#REF!,""))</f>
        <v>#REF!</v>
      </c>
      <c r="D51" s="93" t="e">
        <f>IF(AND('IOC Input'!#REF!="M-OP",'IOC Input'!#REF!&lt;50000),'IOC Input'!#REF!,IF(AND('IOC Input'!#REF!="M-OP",'IOC Input'!#REF!&gt;=50000),'IOC Input'!#REF!,""))</f>
        <v>#REF!</v>
      </c>
      <c r="E51" s="93" t="e">
        <f>IF(AND('IOC Input'!#REF!="M-OP",'IOC Input'!#REF!&lt;50000),'IOC Input'!#REF!,IF(AND('IOC Input'!#REF!="M-OP",'IOC Input'!#REF!&gt;=50000),'IOC Input'!#REF!,""))</f>
        <v>#REF!</v>
      </c>
      <c r="F51" s="93" t="e">
        <f>IF(AND('IOC Input'!#REF!="M-OP",'IOC Input'!#REF!&lt;50000),'IOC Input'!#REF!,IF(AND('IOC Input'!#REF!="M-OP",'IOC Input'!#REF!&gt;=50000),'IOC Input'!#REF!,""))</f>
        <v>#REF!</v>
      </c>
      <c r="G51" s="93" t="e">
        <f>IF(AND('IOC Input'!#REF!="M-OP",'IOC Input'!#REF!&lt;50000),'IOC Input'!#REF!,IF(AND('IOC Input'!#REF!="M-OP",'IOC Input'!#REF!&gt;=50000),'IOC Input'!#REF!,""))</f>
        <v>#REF!</v>
      </c>
      <c r="H51" s="93" t="e">
        <f>IF(AND('IOC Input'!#REF!="M-OP",'IOC Input'!#REF!&lt;50000),'IOC Input'!#REF!,IF(AND('IOC Input'!#REF!="M-OP",'IOC Input'!#REF!&gt;=50000),'IOC Input'!#REF!,""))</f>
        <v>#REF!</v>
      </c>
      <c r="I51" s="93" t="e">
        <f>IF(AND('IOC Input'!#REF!="M-OP",'IOC Input'!#REF!&lt;50000),'IOC Input'!#REF!,IF(AND('IOC Input'!#REF!="M-OP",'IOC Input'!#REF!&gt;=50000),'IOC Input'!#REF!,""))</f>
        <v>#REF!</v>
      </c>
      <c r="J51" s="95" t="e">
        <f>IF(AND('IOC Input'!#REF!="M-OP",'IOC Input'!#REF!&lt;50000),RIGHT('IOC Input'!#REF!,6),IF(AND('IOC Input'!#REF!="M-OP",'IOC Input'!#REF!&gt;=50000),RIGHT('IOC Input'!#REF!,6),""))</f>
        <v>#REF!</v>
      </c>
      <c r="K51" s="96" t="e">
        <f>IF(AND('IOC Input'!#REF!="M-OP",'IOC Input'!#REF!="C"),'IOC Input'!#REF!,"")</f>
        <v>#REF!</v>
      </c>
      <c r="L51" s="96" t="e">
        <f>IF(AND('IOC Input'!#REF!="M-OP",'IOC Input'!#REF!="D"),'IOC Input'!#REF!,"")</f>
        <v>#REF!</v>
      </c>
      <c r="M51" t="e">
        <f t="shared" si="1"/>
        <v>#REF!</v>
      </c>
    </row>
    <row r="52" spans="1:13" ht="18">
      <c r="A52" s="92" t="s">
        <v>101</v>
      </c>
      <c r="B52" s="93" t="e">
        <f>IF(AND('IOC Input'!#REF!="M-OP",'IOC Input'!#REF!&lt;50000),'IOC Input'!#REF!,IF(AND('IOC Input'!#REF!="M-OP",'IOC Input'!#REF!&gt;=50000),'IOC Input'!#REF!,""))</f>
        <v>#REF!</v>
      </c>
      <c r="C52" s="93" t="e">
        <f>IF(AND('IOC Input'!#REF!="M-OP",'IOC Input'!#REF!&lt;50000),'IOC Input'!#REF!,IF(AND('IOC Input'!#REF!="M-OP",'IOC Input'!#REF!&gt;=50000),'IOC Input'!#REF!,""))</f>
        <v>#REF!</v>
      </c>
      <c r="D52" s="93" t="e">
        <f>IF(AND('IOC Input'!#REF!="M-OP",'IOC Input'!#REF!&lt;50000),'IOC Input'!#REF!,IF(AND('IOC Input'!#REF!="M-OP",'IOC Input'!#REF!&gt;=50000),'IOC Input'!#REF!,""))</f>
        <v>#REF!</v>
      </c>
      <c r="E52" s="93" t="e">
        <f>IF(AND('IOC Input'!#REF!="M-OP",'IOC Input'!#REF!&lt;50000),'IOC Input'!#REF!,IF(AND('IOC Input'!#REF!="M-OP",'IOC Input'!#REF!&gt;=50000),'IOC Input'!#REF!,""))</f>
        <v>#REF!</v>
      </c>
      <c r="F52" s="93" t="e">
        <f>IF(AND('IOC Input'!#REF!="M-OP",'IOC Input'!#REF!&lt;50000),'IOC Input'!#REF!,IF(AND('IOC Input'!#REF!="M-OP",'IOC Input'!#REF!&gt;=50000),'IOC Input'!#REF!,""))</f>
        <v>#REF!</v>
      </c>
      <c r="G52" s="93" t="e">
        <f>IF(AND('IOC Input'!#REF!="M-OP",'IOC Input'!#REF!&lt;50000),'IOC Input'!#REF!,IF(AND('IOC Input'!#REF!="M-OP",'IOC Input'!#REF!&gt;=50000),'IOC Input'!#REF!,""))</f>
        <v>#REF!</v>
      </c>
      <c r="H52" s="93" t="e">
        <f>IF(AND('IOC Input'!#REF!="M-OP",'IOC Input'!#REF!&lt;50000),'IOC Input'!#REF!,IF(AND('IOC Input'!#REF!="M-OP",'IOC Input'!#REF!&gt;=50000),'IOC Input'!#REF!,""))</f>
        <v>#REF!</v>
      </c>
      <c r="I52" s="93" t="e">
        <f>IF(AND('IOC Input'!#REF!="M-OP",'IOC Input'!#REF!&lt;50000),'IOC Input'!#REF!,IF(AND('IOC Input'!#REF!="M-OP",'IOC Input'!#REF!&gt;=50000),'IOC Input'!#REF!,""))</f>
        <v>#REF!</v>
      </c>
      <c r="J52" s="95" t="e">
        <f>IF(AND('IOC Input'!#REF!="M-OP",'IOC Input'!#REF!&lt;50000),RIGHT('IOC Input'!#REF!,6),IF(AND('IOC Input'!#REF!="M-OP",'IOC Input'!#REF!&gt;=50000),RIGHT('IOC Input'!#REF!,6),""))</f>
        <v>#REF!</v>
      </c>
      <c r="K52" s="96" t="e">
        <f>IF(AND('IOC Input'!#REF!="M-OP",'IOC Input'!#REF!="C"),'IOC Input'!#REF!,"")</f>
        <v>#REF!</v>
      </c>
      <c r="L52" s="96" t="e">
        <f>IF(AND('IOC Input'!#REF!="M-OP",'IOC Input'!#REF!="D"),'IOC Input'!#REF!,"")</f>
        <v>#REF!</v>
      </c>
      <c r="M52" t="e">
        <f t="shared" si="1"/>
        <v>#REF!</v>
      </c>
    </row>
    <row r="53" spans="1:13" ht="18">
      <c r="A53" s="92" t="s">
        <v>101</v>
      </c>
      <c r="B53" s="93" t="e">
        <f>IF(AND('IOC Input'!#REF!="M-OP",'IOC Input'!#REF!&lt;50000),'IOC Input'!#REF!,IF(AND('IOC Input'!#REF!="M-OP",'IOC Input'!#REF!&gt;=50000),'IOC Input'!#REF!,""))</f>
        <v>#REF!</v>
      </c>
      <c r="C53" s="93" t="e">
        <f>IF(AND('IOC Input'!#REF!="M-OP",'IOC Input'!#REF!&lt;50000),'IOC Input'!#REF!,IF(AND('IOC Input'!#REF!="M-OP",'IOC Input'!#REF!&gt;=50000),'IOC Input'!#REF!,""))</f>
        <v>#REF!</v>
      </c>
      <c r="D53" s="93" t="e">
        <f>IF(AND('IOC Input'!#REF!="M-OP",'IOC Input'!#REF!&lt;50000),'IOC Input'!#REF!,IF(AND('IOC Input'!#REF!="M-OP",'IOC Input'!#REF!&gt;=50000),'IOC Input'!#REF!,""))</f>
        <v>#REF!</v>
      </c>
      <c r="E53" s="93" t="e">
        <f>IF(AND('IOC Input'!#REF!="M-OP",'IOC Input'!#REF!&lt;50000),'IOC Input'!#REF!,IF(AND('IOC Input'!#REF!="M-OP",'IOC Input'!#REF!&gt;=50000),'IOC Input'!#REF!,""))</f>
        <v>#REF!</v>
      </c>
      <c r="F53" s="93" t="e">
        <f>IF(AND('IOC Input'!#REF!="M-OP",'IOC Input'!#REF!&lt;50000),'IOC Input'!#REF!,IF(AND('IOC Input'!#REF!="M-OP",'IOC Input'!#REF!&gt;=50000),'IOC Input'!#REF!,""))</f>
        <v>#REF!</v>
      </c>
      <c r="G53" s="93" t="e">
        <f>IF(AND('IOC Input'!#REF!="M-OP",'IOC Input'!#REF!&lt;50000),'IOC Input'!#REF!,IF(AND('IOC Input'!#REF!="M-OP",'IOC Input'!#REF!&gt;=50000),'IOC Input'!#REF!,""))</f>
        <v>#REF!</v>
      </c>
      <c r="H53" s="93" t="e">
        <f>IF(AND('IOC Input'!#REF!="M-OP",'IOC Input'!#REF!&lt;50000),'IOC Input'!#REF!,IF(AND('IOC Input'!#REF!="M-OP",'IOC Input'!#REF!&gt;=50000),'IOC Input'!#REF!,""))</f>
        <v>#REF!</v>
      </c>
      <c r="I53" s="93" t="e">
        <f>IF(AND('IOC Input'!#REF!="M-OP",'IOC Input'!#REF!&lt;50000),'IOC Input'!#REF!,IF(AND('IOC Input'!#REF!="M-OP",'IOC Input'!#REF!&gt;=50000),'IOC Input'!#REF!,""))</f>
        <v>#REF!</v>
      </c>
      <c r="J53" s="95" t="e">
        <f>IF(AND('IOC Input'!#REF!="M-OP",'IOC Input'!#REF!&lt;50000),RIGHT('IOC Input'!#REF!,6),IF(AND('IOC Input'!#REF!="M-OP",'IOC Input'!#REF!&gt;=50000),RIGHT('IOC Input'!#REF!,6),""))</f>
        <v>#REF!</v>
      </c>
      <c r="K53" s="96" t="e">
        <f>IF(AND('IOC Input'!#REF!="M-OP",'IOC Input'!#REF!="C"),'IOC Input'!#REF!,"")</f>
        <v>#REF!</v>
      </c>
      <c r="L53" s="96" t="e">
        <f>IF(AND('IOC Input'!#REF!="M-OP",'IOC Input'!#REF!="D"),'IOC Input'!#REF!,"")</f>
        <v>#REF!</v>
      </c>
      <c r="M53" t="e">
        <f t="shared" si="1"/>
        <v>#REF!</v>
      </c>
    </row>
    <row r="54" spans="1:13" ht="18">
      <c r="A54" s="92" t="s">
        <v>101</v>
      </c>
      <c r="B54" s="93" t="e">
        <f>IF(AND('IOC Input'!#REF!="M-OP",'IOC Input'!#REF!&lt;50000),'IOC Input'!#REF!,IF(AND('IOC Input'!#REF!="M-OP",'IOC Input'!#REF!&gt;=50000),'IOC Input'!#REF!,""))</f>
        <v>#REF!</v>
      </c>
      <c r="C54" s="93" t="e">
        <f>IF(AND('IOC Input'!#REF!="M-OP",'IOC Input'!#REF!&lt;50000),'IOC Input'!#REF!,IF(AND('IOC Input'!#REF!="M-OP",'IOC Input'!#REF!&gt;=50000),'IOC Input'!#REF!,""))</f>
        <v>#REF!</v>
      </c>
      <c r="D54" s="93" t="e">
        <f>IF(AND('IOC Input'!#REF!="M-OP",'IOC Input'!#REF!&lt;50000),'IOC Input'!#REF!,IF(AND('IOC Input'!#REF!="M-OP",'IOC Input'!#REF!&gt;=50000),'IOC Input'!#REF!,""))</f>
        <v>#REF!</v>
      </c>
      <c r="E54" s="93" t="e">
        <f>IF(AND('IOC Input'!#REF!="M-OP",'IOC Input'!#REF!&lt;50000),'IOC Input'!#REF!,IF(AND('IOC Input'!#REF!="M-OP",'IOC Input'!#REF!&gt;=50000),'IOC Input'!#REF!,""))</f>
        <v>#REF!</v>
      </c>
      <c r="F54" s="93" t="e">
        <f>IF(AND('IOC Input'!#REF!="M-OP",'IOC Input'!#REF!&lt;50000),'IOC Input'!#REF!,IF(AND('IOC Input'!#REF!="M-OP",'IOC Input'!#REF!&gt;=50000),'IOC Input'!#REF!,""))</f>
        <v>#REF!</v>
      </c>
      <c r="G54" s="93" t="e">
        <f>IF(AND('IOC Input'!#REF!="M-OP",'IOC Input'!#REF!&lt;50000),'IOC Input'!#REF!,IF(AND('IOC Input'!#REF!="M-OP",'IOC Input'!#REF!&gt;=50000),'IOC Input'!#REF!,""))</f>
        <v>#REF!</v>
      </c>
      <c r="H54" s="93" t="e">
        <f>IF(AND('IOC Input'!#REF!="M-OP",'IOC Input'!#REF!&lt;50000),'IOC Input'!#REF!,IF(AND('IOC Input'!#REF!="M-OP",'IOC Input'!#REF!&gt;=50000),'IOC Input'!#REF!,""))</f>
        <v>#REF!</v>
      </c>
      <c r="I54" s="93" t="e">
        <f>IF(AND('IOC Input'!#REF!="M-OP",'IOC Input'!#REF!&lt;50000),'IOC Input'!#REF!,IF(AND('IOC Input'!#REF!="M-OP",'IOC Input'!#REF!&gt;=50000),'IOC Input'!#REF!,""))</f>
        <v>#REF!</v>
      </c>
      <c r="J54" s="95" t="e">
        <f>IF(AND('IOC Input'!#REF!="M-OP",'IOC Input'!#REF!&lt;50000),RIGHT('IOC Input'!#REF!,6),IF(AND('IOC Input'!#REF!="M-OP",'IOC Input'!#REF!&gt;=50000),RIGHT('IOC Input'!#REF!,6),""))</f>
        <v>#REF!</v>
      </c>
      <c r="K54" s="96" t="e">
        <f>IF(AND('IOC Input'!#REF!="M-OP",'IOC Input'!#REF!="C"),'IOC Input'!#REF!,"")</f>
        <v>#REF!</v>
      </c>
      <c r="L54" s="96" t="e">
        <f>IF(AND('IOC Input'!#REF!="M-OP",'IOC Input'!#REF!="D"),'IOC Input'!#REF!,"")</f>
        <v>#REF!</v>
      </c>
      <c r="M54" t="e">
        <f t="shared" si="1"/>
        <v>#REF!</v>
      </c>
    </row>
    <row r="55" spans="1:13" ht="18">
      <c r="A55" s="92" t="s">
        <v>101</v>
      </c>
      <c r="B55" s="93" t="e">
        <f>IF(AND('IOC Input'!#REF!="M-OP",'IOC Input'!#REF!&lt;50000),'IOC Input'!#REF!,IF(AND('IOC Input'!#REF!="M-OP",'IOC Input'!#REF!&gt;=50000),'IOC Input'!#REF!,""))</f>
        <v>#REF!</v>
      </c>
      <c r="C55" s="93" t="e">
        <f>IF(AND('IOC Input'!#REF!="M-OP",'IOC Input'!#REF!&lt;50000),'IOC Input'!#REF!,IF(AND('IOC Input'!#REF!="M-OP",'IOC Input'!#REF!&gt;=50000),'IOC Input'!#REF!,""))</f>
        <v>#REF!</v>
      </c>
      <c r="D55" s="93" t="e">
        <f>IF(AND('IOC Input'!#REF!="M-OP",'IOC Input'!#REF!&lt;50000),'IOC Input'!#REF!,IF(AND('IOC Input'!#REF!="M-OP",'IOC Input'!#REF!&gt;=50000),'IOC Input'!#REF!,""))</f>
        <v>#REF!</v>
      </c>
      <c r="E55" s="93" t="e">
        <f>IF(AND('IOC Input'!#REF!="M-OP",'IOC Input'!#REF!&lt;50000),'IOC Input'!#REF!,IF(AND('IOC Input'!#REF!="M-OP",'IOC Input'!#REF!&gt;=50000),'IOC Input'!#REF!,""))</f>
        <v>#REF!</v>
      </c>
      <c r="F55" s="93" t="e">
        <f>IF(AND('IOC Input'!#REF!="M-OP",'IOC Input'!#REF!&lt;50000),'IOC Input'!#REF!,IF(AND('IOC Input'!#REF!="M-OP",'IOC Input'!#REF!&gt;=50000),'IOC Input'!#REF!,""))</f>
        <v>#REF!</v>
      </c>
      <c r="G55" s="93" t="e">
        <f>IF(AND('IOC Input'!#REF!="M-OP",'IOC Input'!#REF!&lt;50000),'IOC Input'!#REF!,IF(AND('IOC Input'!#REF!="M-OP",'IOC Input'!#REF!&gt;=50000),'IOC Input'!#REF!,""))</f>
        <v>#REF!</v>
      </c>
      <c r="H55" s="93" t="e">
        <f>IF(AND('IOC Input'!#REF!="M-OP",'IOC Input'!#REF!&lt;50000),'IOC Input'!#REF!,IF(AND('IOC Input'!#REF!="M-OP",'IOC Input'!#REF!&gt;=50000),'IOC Input'!#REF!,""))</f>
        <v>#REF!</v>
      </c>
      <c r="I55" s="93" t="e">
        <f>IF(AND('IOC Input'!#REF!="M-OP",'IOC Input'!#REF!&lt;50000),'IOC Input'!#REF!,IF(AND('IOC Input'!#REF!="M-OP",'IOC Input'!#REF!&gt;=50000),'IOC Input'!#REF!,""))</f>
        <v>#REF!</v>
      </c>
      <c r="J55" s="95" t="e">
        <f>IF(AND('IOC Input'!#REF!="M-OP",'IOC Input'!#REF!&lt;50000),RIGHT('IOC Input'!#REF!,6),IF(AND('IOC Input'!#REF!="M-OP",'IOC Input'!#REF!&gt;=50000),RIGHT('IOC Input'!#REF!,6),""))</f>
        <v>#REF!</v>
      </c>
      <c r="K55" s="96" t="e">
        <f>IF(AND('IOC Input'!#REF!="M-OP",'IOC Input'!#REF!="C"),'IOC Input'!#REF!,"")</f>
        <v>#REF!</v>
      </c>
      <c r="L55" s="96" t="e">
        <f>IF(AND('IOC Input'!#REF!="M-OP",'IOC Input'!#REF!="D"),'IOC Input'!#REF!,"")</f>
        <v>#REF!</v>
      </c>
      <c r="M55" t="e">
        <f t="shared" si="1"/>
        <v>#REF!</v>
      </c>
    </row>
    <row r="56" spans="1:13" ht="18">
      <c r="A56" s="92" t="s">
        <v>101</v>
      </c>
      <c r="B56" s="93" t="e">
        <f>IF(AND('IOC Input'!#REF!="M-OP",'IOC Input'!#REF!&lt;50000),'IOC Input'!#REF!,IF(AND('IOC Input'!#REF!="M-OP",'IOC Input'!#REF!&gt;=50000),'IOC Input'!#REF!,""))</f>
        <v>#REF!</v>
      </c>
      <c r="C56" s="93" t="e">
        <f>IF(AND('IOC Input'!#REF!="M-OP",'IOC Input'!#REF!&lt;50000),'IOC Input'!#REF!,IF(AND('IOC Input'!#REF!="M-OP",'IOC Input'!#REF!&gt;=50000),'IOC Input'!#REF!,""))</f>
        <v>#REF!</v>
      </c>
      <c r="D56" s="93" t="e">
        <f>IF(AND('IOC Input'!#REF!="M-OP",'IOC Input'!#REF!&lt;50000),'IOC Input'!#REF!,IF(AND('IOC Input'!#REF!="M-OP",'IOC Input'!#REF!&gt;=50000),'IOC Input'!#REF!,""))</f>
        <v>#REF!</v>
      </c>
      <c r="E56" s="93" t="e">
        <f>IF(AND('IOC Input'!#REF!="M-OP",'IOC Input'!#REF!&lt;50000),'IOC Input'!#REF!,IF(AND('IOC Input'!#REF!="M-OP",'IOC Input'!#REF!&gt;=50000),'IOC Input'!#REF!,""))</f>
        <v>#REF!</v>
      </c>
      <c r="F56" s="93" t="e">
        <f>IF(AND('IOC Input'!#REF!="M-OP",'IOC Input'!#REF!&lt;50000),'IOC Input'!#REF!,IF(AND('IOC Input'!#REF!="M-OP",'IOC Input'!#REF!&gt;=50000),'IOC Input'!#REF!,""))</f>
        <v>#REF!</v>
      </c>
      <c r="G56" s="93" t="e">
        <f>IF(AND('IOC Input'!#REF!="M-OP",'IOC Input'!#REF!&lt;50000),'IOC Input'!#REF!,IF(AND('IOC Input'!#REF!="M-OP",'IOC Input'!#REF!&gt;=50000),'IOC Input'!#REF!,""))</f>
        <v>#REF!</v>
      </c>
      <c r="H56" s="97"/>
      <c r="I56" s="93" t="e">
        <f>IF(AND('IOC Input'!#REF!="M-OP",'IOC Input'!#REF!&lt;50000),'IOC Input'!#REF!,IF(AND('IOC Input'!#REF!="M-OP",'IOC Input'!#REF!&gt;=50000),'IOC Input'!#REF!,""))</f>
        <v>#REF!</v>
      </c>
      <c r="J56" s="95" t="e">
        <f>IF(AND('IOC Input'!#REF!="M-OP",'IOC Input'!#REF!&lt;50000),RIGHT('IOC Input'!#REF!,6),IF(AND('IOC Input'!#REF!="M-OP",'IOC Input'!#REF!&gt;=50000),RIGHT('IOC Input'!#REF!,6),""))</f>
        <v>#REF!</v>
      </c>
      <c r="K56" s="96" t="e">
        <f>IF(AND('IOC Input'!#REF!="M-OP",'IOC Input'!#REF!="C"),'IOC Input'!#REF!,"")</f>
        <v>#REF!</v>
      </c>
      <c r="L56" s="96" t="e">
        <f>IF(AND('IOC Input'!#REF!="M-OP",'IOC Input'!#REF!="D"),'IOC Input'!#REF!,"")</f>
        <v>#REF!</v>
      </c>
      <c r="M56" t="e">
        <f t="shared" si="1"/>
        <v>#REF!</v>
      </c>
    </row>
    <row r="57" spans="1:13" ht="18">
      <c r="A57" s="92"/>
      <c r="B57" s="93"/>
      <c r="C57" s="94"/>
      <c r="D57" s="93"/>
      <c r="E57" s="94"/>
      <c r="F57" s="93"/>
      <c r="G57" s="93"/>
      <c r="H57" s="97"/>
      <c r="I57" s="93"/>
      <c r="J57" s="100"/>
      <c r="K57" s="101"/>
      <c r="L57" s="101"/>
    </row>
    <row r="58" spans="1:13" ht="18">
      <c r="A58" s="92" t="s">
        <v>101</v>
      </c>
      <c r="B58" s="93" t="e">
        <f>IF(AND('IOC Input'!#REF!="M-OP",'IOC Input'!#REF!&lt;50000),"119503",IF(AND('IOC Input'!#REF!="M-OP",'IOC Input'!#REF!&gt;=50000),"119500",""))</f>
        <v>#REF!</v>
      </c>
      <c r="C58" s="94"/>
      <c r="D58" s="93"/>
      <c r="E58" s="94"/>
      <c r="F58" s="93"/>
      <c r="G58" s="93"/>
      <c r="H58" s="93" t="e">
        <f>IF(AND('IOC Input'!#REF!="M-OP",'IOC Input'!#REF!&lt;50000),'IOC Input'!#REF!,IF(AND('IOC Input'!#REF!="M-OP",'IOC Input'!#REF!&gt;=50000),'IOC Input'!#REF!,""))</f>
        <v>#REF!</v>
      </c>
      <c r="I58" s="93" t="e">
        <f>+I59</f>
        <v>#REF!</v>
      </c>
      <c r="J58" s="95" t="e">
        <f>+J59</f>
        <v>#REF!</v>
      </c>
      <c r="K58" s="96" t="e">
        <f>IF(AND('IOC Input'!#REF!="M-OP",'IOC Input'!#REF!="C"),'IOC Input'!#REF!,"")</f>
        <v>#REF!</v>
      </c>
      <c r="L58" s="96" t="e">
        <f>IF(AND('IOC Input'!#REF!="M-OP",'IOC Input'!#REF!="D"),'IOC Input'!#REF!,"")</f>
        <v>#REF!</v>
      </c>
      <c r="M58" t="e">
        <f>IF(SUM(K58:L58)&gt;0,1,0)</f>
        <v>#REF!</v>
      </c>
    </row>
    <row r="59" spans="1:13" ht="18">
      <c r="A59" s="92" t="s">
        <v>101</v>
      </c>
      <c r="B59" s="93" t="e">
        <f>IF(AND('IOC Input'!#REF!="M-OP",'IOC Input'!#REF!&lt;50000),'IOC Input'!#REF!,IF(AND('IOC Input'!#REF!="M-OP",'IOC Input'!#REF!&gt;=50000),'IOC Input'!#REF!,""))</f>
        <v>#REF!</v>
      </c>
      <c r="C59" s="93" t="e">
        <f>IF(AND('IOC Input'!#REF!="M-OP",'IOC Input'!#REF!&lt;50000),'IOC Input'!#REF!,IF(AND('IOC Input'!#REF!="M-OP",'IOC Input'!#REF!&gt;=50000),'IOC Input'!#REF!,""))</f>
        <v>#REF!</v>
      </c>
      <c r="D59" s="93" t="e">
        <f>IF(AND('IOC Input'!#REF!="M-OP",'IOC Input'!#REF!&lt;50000),'IOC Input'!#REF!,IF(AND('IOC Input'!#REF!="M-OP",'IOC Input'!#REF!&gt;=50000),'IOC Input'!#REF!,""))</f>
        <v>#REF!</v>
      </c>
      <c r="E59" s="93" t="e">
        <f>IF(AND('IOC Input'!#REF!="M-OP",'IOC Input'!#REF!&lt;50000),'IOC Input'!#REF!,IF(AND('IOC Input'!#REF!="M-OP",'IOC Input'!#REF!&gt;=50000),'IOC Input'!#REF!,""))</f>
        <v>#REF!</v>
      </c>
      <c r="F59" s="93" t="e">
        <f>IF(AND('IOC Input'!#REF!="M-OP",'IOC Input'!#REF!&lt;50000),'IOC Input'!#REF!,IF(AND('IOC Input'!#REF!="M-OP",'IOC Input'!#REF!&gt;=50000),'IOC Input'!#REF!,""))</f>
        <v>#REF!</v>
      </c>
      <c r="G59" s="93" t="e">
        <f>IF(AND('IOC Input'!#REF!="M-OP",'IOC Input'!#REF!&lt;50000),'IOC Input'!#REF!,IF(AND('IOC Input'!#REF!="M-OP",'IOC Input'!#REF!&gt;=50000),'IOC Input'!#REF!,""))</f>
        <v>#REF!</v>
      </c>
      <c r="H59" s="93" t="e">
        <f>IF(AND('IOC Input'!#REF!="M-OP",'IOC Input'!#REF!&lt;50000),'IOC Input'!#REF!,IF(AND('IOC Input'!#REF!="M-OP",'IOC Input'!#REF!&gt;=50000),'IOC Input'!#REF!,""))</f>
        <v>#REF!</v>
      </c>
      <c r="I59" s="93" t="e">
        <f>IF(AND('IOC Input'!#REF!="M-OP",'IOC Input'!#REF!&lt;50000),'IOC Input'!#REF!,IF(AND('IOC Input'!#REF!="M-OP",'IOC Input'!#REF!&gt;=50000),'IOC Input'!#REF!,""))</f>
        <v>#REF!</v>
      </c>
      <c r="J59" s="95" t="e">
        <f>IF(AND('IOC Input'!#REF!="M-OP",'IOC Input'!#REF!&lt;50000),RIGHT('IOC Input'!#REF!,6),IF(AND('IOC Input'!#REF!="M-OP",'IOC Input'!#REF!&gt;=50000),RIGHT('IOC Input'!#REF!,6),""))</f>
        <v>#REF!</v>
      </c>
      <c r="K59" s="96" t="e">
        <f>IF(AND('IOC Input'!#REF!="M-OP",'IOC Input'!#REF!="C"),'IOC Input'!#REF!,"")</f>
        <v>#REF!</v>
      </c>
      <c r="L59" s="96" t="e">
        <f>IF(AND('IOC Input'!#REF!="M-OP",'IOC Input'!#REF!="D"),'IOC Input'!#REF!,"")</f>
        <v>#REF!</v>
      </c>
      <c r="M59" t="e">
        <f t="shared" ref="M59:M65" si="2">IF(SUM(K59:L59)&gt;0,1,0)</f>
        <v>#REF!</v>
      </c>
    </row>
    <row r="60" spans="1:13" ht="18">
      <c r="A60" s="92" t="s">
        <v>101</v>
      </c>
      <c r="B60" s="93" t="e">
        <f>IF(AND('IOC Input'!#REF!="M-OP",'IOC Input'!#REF!&lt;50000),'IOC Input'!#REF!,IF(AND('IOC Input'!#REF!="M-OP",'IOC Input'!#REF!&gt;=50000),'IOC Input'!#REF!,""))</f>
        <v>#REF!</v>
      </c>
      <c r="C60" s="93" t="e">
        <f>IF(AND('IOC Input'!#REF!="M-OP",'IOC Input'!#REF!&lt;50000),'IOC Input'!#REF!,IF(AND('IOC Input'!#REF!="M-OP",'IOC Input'!#REF!&gt;=50000),'IOC Input'!#REF!,""))</f>
        <v>#REF!</v>
      </c>
      <c r="D60" s="93" t="e">
        <f>IF(AND('IOC Input'!#REF!="M-OP",'IOC Input'!#REF!&lt;50000),'IOC Input'!#REF!,IF(AND('IOC Input'!#REF!="M-OP",'IOC Input'!#REF!&gt;=50000),'IOC Input'!#REF!,""))</f>
        <v>#REF!</v>
      </c>
      <c r="E60" s="93" t="e">
        <f>IF(AND('IOC Input'!#REF!="M-OP",'IOC Input'!#REF!&lt;50000),'IOC Input'!#REF!,IF(AND('IOC Input'!#REF!="M-OP",'IOC Input'!#REF!&gt;=50000),'IOC Input'!#REF!,""))</f>
        <v>#REF!</v>
      </c>
      <c r="F60" s="93" t="e">
        <f>IF(AND('IOC Input'!#REF!="M-OP",'IOC Input'!#REF!&lt;50000),'IOC Input'!#REF!,IF(AND('IOC Input'!#REF!="M-OP",'IOC Input'!#REF!&gt;=50000),'IOC Input'!#REF!,""))</f>
        <v>#REF!</v>
      </c>
      <c r="G60" s="93" t="e">
        <f>IF(AND('IOC Input'!#REF!="M-OP",'IOC Input'!#REF!&lt;50000),'IOC Input'!#REF!,IF(AND('IOC Input'!#REF!="M-OP",'IOC Input'!#REF!&gt;=50000),'IOC Input'!#REF!,""))</f>
        <v>#REF!</v>
      </c>
      <c r="H60" s="93" t="e">
        <f>IF(AND('IOC Input'!#REF!="M-OP",'IOC Input'!#REF!&lt;50000),'IOC Input'!#REF!,IF(AND('IOC Input'!#REF!="M-OP",'IOC Input'!#REF!&gt;=50000),'IOC Input'!#REF!,""))</f>
        <v>#REF!</v>
      </c>
      <c r="I60" s="93" t="e">
        <f>IF(AND('IOC Input'!#REF!="M-OP",'IOC Input'!#REF!&lt;50000),'IOC Input'!#REF!,IF(AND('IOC Input'!#REF!="M-OP",'IOC Input'!#REF!&gt;=50000),'IOC Input'!#REF!,""))</f>
        <v>#REF!</v>
      </c>
      <c r="J60" s="95" t="e">
        <f>IF(AND('IOC Input'!#REF!="M-OP",'IOC Input'!#REF!&lt;50000),RIGHT('IOC Input'!#REF!,6),IF(AND('IOC Input'!#REF!="M-OP",'IOC Input'!#REF!&gt;=50000),RIGHT('IOC Input'!#REF!,6),""))</f>
        <v>#REF!</v>
      </c>
      <c r="K60" s="96" t="e">
        <f>IF(AND('IOC Input'!#REF!="M-OP",'IOC Input'!#REF!="C"),'IOC Input'!#REF!,"")</f>
        <v>#REF!</v>
      </c>
      <c r="L60" s="96" t="e">
        <f>IF(AND('IOC Input'!#REF!="M-OP",'IOC Input'!#REF!="D"),'IOC Input'!#REF!,"")</f>
        <v>#REF!</v>
      </c>
      <c r="M60" t="e">
        <f t="shared" si="2"/>
        <v>#REF!</v>
      </c>
    </row>
    <row r="61" spans="1:13" ht="18">
      <c r="A61" s="92" t="s">
        <v>101</v>
      </c>
      <c r="B61" s="93" t="e">
        <f>IF(AND('IOC Input'!#REF!="M-OP",'IOC Input'!#REF!&lt;50000),'IOC Input'!#REF!,IF(AND('IOC Input'!#REF!="M-OP",'IOC Input'!#REF!&gt;=50000),'IOC Input'!#REF!,""))</f>
        <v>#REF!</v>
      </c>
      <c r="C61" s="93" t="e">
        <f>IF(AND('IOC Input'!#REF!="M-OP",'IOC Input'!#REF!&lt;50000),'IOC Input'!#REF!,IF(AND('IOC Input'!#REF!="M-OP",'IOC Input'!#REF!&gt;=50000),'IOC Input'!#REF!,""))</f>
        <v>#REF!</v>
      </c>
      <c r="D61" s="93" t="e">
        <f>IF(AND('IOC Input'!#REF!="M-OP",'IOC Input'!#REF!&lt;50000),'IOC Input'!#REF!,IF(AND('IOC Input'!#REF!="M-OP",'IOC Input'!#REF!&gt;=50000),'IOC Input'!#REF!,""))</f>
        <v>#REF!</v>
      </c>
      <c r="E61" s="93" t="e">
        <f>IF(AND('IOC Input'!#REF!="M-OP",'IOC Input'!#REF!&lt;50000),'IOC Input'!#REF!,IF(AND('IOC Input'!#REF!="M-OP",'IOC Input'!#REF!&gt;=50000),'IOC Input'!#REF!,""))</f>
        <v>#REF!</v>
      </c>
      <c r="F61" s="93" t="e">
        <f>IF(AND('IOC Input'!#REF!="M-OP",'IOC Input'!#REF!&lt;50000),'IOC Input'!#REF!,IF(AND('IOC Input'!#REF!="M-OP",'IOC Input'!#REF!&gt;=50000),'IOC Input'!#REF!,""))</f>
        <v>#REF!</v>
      </c>
      <c r="G61" s="93" t="e">
        <f>IF(AND('IOC Input'!#REF!="M-OP",'IOC Input'!#REF!&lt;50000),'IOC Input'!#REF!,IF(AND('IOC Input'!#REF!="M-OP",'IOC Input'!#REF!&gt;=50000),'IOC Input'!#REF!,""))</f>
        <v>#REF!</v>
      </c>
      <c r="H61" s="93" t="e">
        <f>IF(AND('IOC Input'!#REF!="M-OP",'IOC Input'!#REF!&lt;50000),'IOC Input'!#REF!,IF(AND('IOC Input'!#REF!="M-OP",'IOC Input'!#REF!&gt;=50000),'IOC Input'!#REF!,""))</f>
        <v>#REF!</v>
      </c>
      <c r="I61" s="93" t="e">
        <f>IF(AND('IOC Input'!#REF!="M-OP",'IOC Input'!#REF!&lt;50000),'IOC Input'!#REF!,IF(AND('IOC Input'!#REF!="M-OP",'IOC Input'!#REF!&gt;=50000),'IOC Input'!#REF!,""))</f>
        <v>#REF!</v>
      </c>
      <c r="J61" s="95" t="e">
        <f>IF(AND('IOC Input'!#REF!="M-OP",'IOC Input'!#REF!&lt;50000),RIGHT('IOC Input'!#REF!,6),IF(AND('IOC Input'!#REF!="M-OP",'IOC Input'!#REF!&gt;=50000),RIGHT('IOC Input'!#REF!,6),""))</f>
        <v>#REF!</v>
      </c>
      <c r="K61" s="96" t="e">
        <f>IF(AND('IOC Input'!#REF!="M-OP",'IOC Input'!#REF!="C"),'IOC Input'!#REF!,"")</f>
        <v>#REF!</v>
      </c>
      <c r="L61" s="96" t="e">
        <f>IF(AND('IOC Input'!#REF!="M-OP",'IOC Input'!#REF!="D"),'IOC Input'!#REF!,"")</f>
        <v>#REF!</v>
      </c>
      <c r="M61" t="e">
        <f t="shared" si="2"/>
        <v>#REF!</v>
      </c>
    </row>
    <row r="62" spans="1:13" ht="18">
      <c r="A62" s="92" t="s">
        <v>101</v>
      </c>
      <c r="B62" s="93" t="e">
        <f>IF(AND('IOC Input'!#REF!="M-OP",'IOC Input'!#REF!&lt;50000),'IOC Input'!#REF!,IF(AND('IOC Input'!#REF!="M-OP",'IOC Input'!#REF!&gt;=50000),'IOC Input'!#REF!,""))</f>
        <v>#REF!</v>
      </c>
      <c r="C62" s="93" t="e">
        <f>IF(AND('IOC Input'!#REF!="M-OP",'IOC Input'!#REF!&lt;50000),'IOC Input'!#REF!,IF(AND('IOC Input'!#REF!="M-OP",'IOC Input'!#REF!&gt;=50000),'IOC Input'!#REF!,""))</f>
        <v>#REF!</v>
      </c>
      <c r="D62" s="93" t="e">
        <f>IF(AND('IOC Input'!#REF!="M-OP",'IOC Input'!#REF!&lt;50000),'IOC Input'!#REF!,IF(AND('IOC Input'!#REF!="M-OP",'IOC Input'!#REF!&gt;=50000),'IOC Input'!#REF!,""))</f>
        <v>#REF!</v>
      </c>
      <c r="E62" s="93" t="e">
        <f>IF(AND('IOC Input'!#REF!="M-OP",'IOC Input'!#REF!&lt;50000),'IOC Input'!#REF!,IF(AND('IOC Input'!#REF!="M-OP",'IOC Input'!#REF!&gt;=50000),'IOC Input'!#REF!,""))</f>
        <v>#REF!</v>
      </c>
      <c r="F62" s="93" t="e">
        <f>IF(AND('IOC Input'!#REF!="M-OP",'IOC Input'!#REF!&lt;50000),'IOC Input'!#REF!,IF(AND('IOC Input'!#REF!="M-OP",'IOC Input'!#REF!&gt;=50000),'IOC Input'!#REF!,""))</f>
        <v>#REF!</v>
      </c>
      <c r="G62" s="93" t="e">
        <f>IF(AND('IOC Input'!#REF!="M-OP",'IOC Input'!#REF!&lt;50000),'IOC Input'!#REF!,IF(AND('IOC Input'!#REF!="M-OP",'IOC Input'!#REF!&gt;=50000),'IOC Input'!#REF!,""))</f>
        <v>#REF!</v>
      </c>
      <c r="H62" s="93" t="e">
        <f>IF(AND('IOC Input'!#REF!="M-OP",'IOC Input'!#REF!&lt;50000),'IOC Input'!#REF!,IF(AND('IOC Input'!#REF!="M-OP",'IOC Input'!#REF!&gt;=50000),'IOC Input'!#REF!,""))</f>
        <v>#REF!</v>
      </c>
      <c r="I62" s="93" t="e">
        <f>IF(AND('IOC Input'!#REF!="M-OP",'IOC Input'!#REF!&lt;50000),'IOC Input'!#REF!,IF(AND('IOC Input'!#REF!="M-OP",'IOC Input'!#REF!&gt;=50000),'IOC Input'!#REF!,""))</f>
        <v>#REF!</v>
      </c>
      <c r="J62" s="95" t="e">
        <f>IF(AND('IOC Input'!#REF!="M-OP",'IOC Input'!#REF!&lt;50000),RIGHT('IOC Input'!#REF!,6),IF(AND('IOC Input'!#REF!="M-OP",'IOC Input'!#REF!&gt;=50000),RIGHT('IOC Input'!#REF!,6),""))</f>
        <v>#REF!</v>
      </c>
      <c r="K62" s="96" t="e">
        <f>IF(AND('IOC Input'!#REF!="M-OP",'IOC Input'!#REF!="C"),'IOC Input'!#REF!,"")</f>
        <v>#REF!</v>
      </c>
      <c r="L62" s="96" t="e">
        <f>IF(AND('IOC Input'!#REF!="M-OP",'IOC Input'!#REF!="D"),'IOC Input'!#REF!,"")</f>
        <v>#REF!</v>
      </c>
      <c r="M62" t="e">
        <f t="shared" si="2"/>
        <v>#REF!</v>
      </c>
    </row>
    <row r="63" spans="1:13" ht="18">
      <c r="A63" s="92" t="s">
        <v>101</v>
      </c>
      <c r="B63" s="93" t="e">
        <f>IF(AND('IOC Input'!#REF!="M-OP",'IOC Input'!#REF!&lt;50000),'IOC Input'!#REF!,IF(AND('IOC Input'!#REF!="M-OP",'IOC Input'!#REF!&gt;=50000),'IOC Input'!#REF!,""))</f>
        <v>#REF!</v>
      </c>
      <c r="C63" s="93" t="e">
        <f>IF(AND('IOC Input'!#REF!="M-OP",'IOC Input'!#REF!&lt;50000),'IOC Input'!#REF!,IF(AND('IOC Input'!#REF!="M-OP",'IOC Input'!#REF!&gt;=50000),'IOC Input'!#REF!,""))</f>
        <v>#REF!</v>
      </c>
      <c r="D63" s="93" t="e">
        <f>IF(AND('IOC Input'!#REF!="M-OP",'IOC Input'!#REF!&lt;50000),'IOC Input'!#REF!,IF(AND('IOC Input'!#REF!="M-OP",'IOC Input'!#REF!&gt;=50000),'IOC Input'!#REF!,""))</f>
        <v>#REF!</v>
      </c>
      <c r="E63" s="93" t="e">
        <f>IF(AND('IOC Input'!#REF!="M-OP",'IOC Input'!#REF!&lt;50000),'IOC Input'!#REF!,IF(AND('IOC Input'!#REF!="M-OP",'IOC Input'!#REF!&gt;=50000),'IOC Input'!#REF!,""))</f>
        <v>#REF!</v>
      </c>
      <c r="F63" s="93" t="e">
        <f>IF(AND('IOC Input'!#REF!="M-OP",'IOC Input'!#REF!&lt;50000),'IOC Input'!#REF!,IF(AND('IOC Input'!#REF!="M-OP",'IOC Input'!#REF!&gt;=50000),'IOC Input'!#REF!,""))</f>
        <v>#REF!</v>
      </c>
      <c r="G63" s="93" t="e">
        <f>IF(AND('IOC Input'!#REF!="M-OP",'IOC Input'!#REF!&lt;50000),'IOC Input'!#REF!,IF(AND('IOC Input'!#REF!="M-OP",'IOC Input'!#REF!&gt;=50000),'IOC Input'!#REF!,""))</f>
        <v>#REF!</v>
      </c>
      <c r="H63" s="93" t="e">
        <f>IF(AND('IOC Input'!#REF!="M-OP",'IOC Input'!#REF!&lt;50000),'IOC Input'!#REF!,IF(AND('IOC Input'!#REF!="M-OP",'IOC Input'!#REF!&gt;=50000),'IOC Input'!#REF!,""))</f>
        <v>#REF!</v>
      </c>
      <c r="I63" s="93" t="e">
        <f>IF(AND('IOC Input'!#REF!="M-OP",'IOC Input'!#REF!&lt;50000),'IOC Input'!#REF!,IF(AND('IOC Input'!#REF!="M-OP",'IOC Input'!#REF!&gt;=50000),'IOC Input'!#REF!,""))</f>
        <v>#REF!</v>
      </c>
      <c r="J63" s="95" t="e">
        <f>IF(AND('IOC Input'!#REF!="M-OP",'IOC Input'!#REF!&lt;50000),RIGHT('IOC Input'!#REF!,6),IF(AND('IOC Input'!#REF!="M-OP",'IOC Input'!#REF!&gt;=50000),RIGHT('IOC Input'!#REF!,6),""))</f>
        <v>#REF!</v>
      </c>
      <c r="K63" s="96" t="e">
        <f>IF(AND('IOC Input'!#REF!="M-OP",'IOC Input'!#REF!="C"),'IOC Input'!#REF!,"")</f>
        <v>#REF!</v>
      </c>
      <c r="L63" s="96" t="e">
        <f>IF(AND('IOC Input'!#REF!="M-OP",'IOC Input'!#REF!="D"),'IOC Input'!#REF!,"")</f>
        <v>#REF!</v>
      </c>
      <c r="M63" t="e">
        <f t="shared" si="2"/>
        <v>#REF!</v>
      </c>
    </row>
    <row r="64" spans="1:13" ht="18">
      <c r="A64" s="92" t="s">
        <v>101</v>
      </c>
      <c r="B64" s="93" t="e">
        <f>IF(AND('IOC Input'!#REF!="M-OP",'IOC Input'!#REF!&lt;50000),'IOC Input'!#REF!,IF(AND('IOC Input'!#REF!="M-OP",'IOC Input'!#REF!&gt;=50000),'IOC Input'!#REF!,""))</f>
        <v>#REF!</v>
      </c>
      <c r="C64" s="93" t="e">
        <f>IF(AND('IOC Input'!#REF!="M-OP",'IOC Input'!#REF!&lt;50000),'IOC Input'!#REF!,IF(AND('IOC Input'!#REF!="M-OP",'IOC Input'!#REF!&gt;=50000),'IOC Input'!#REF!,""))</f>
        <v>#REF!</v>
      </c>
      <c r="D64" s="93" t="e">
        <f>IF(AND('IOC Input'!#REF!="M-OP",'IOC Input'!#REF!&lt;50000),'IOC Input'!#REF!,IF(AND('IOC Input'!#REF!="M-OP",'IOC Input'!#REF!&gt;=50000),'IOC Input'!#REF!,""))</f>
        <v>#REF!</v>
      </c>
      <c r="E64" s="93" t="e">
        <f>IF(AND('IOC Input'!#REF!="M-OP",'IOC Input'!#REF!&lt;50000),'IOC Input'!#REF!,IF(AND('IOC Input'!#REF!="M-OP",'IOC Input'!#REF!&gt;=50000),'IOC Input'!#REF!,""))</f>
        <v>#REF!</v>
      </c>
      <c r="F64" s="93" t="e">
        <f>IF(AND('IOC Input'!#REF!="M-OP",'IOC Input'!#REF!&lt;50000),'IOC Input'!#REF!,IF(AND('IOC Input'!#REF!="M-OP",'IOC Input'!#REF!&gt;=50000),'IOC Input'!#REF!,""))</f>
        <v>#REF!</v>
      </c>
      <c r="G64" s="93" t="e">
        <f>IF(AND('IOC Input'!#REF!="M-OP",'IOC Input'!#REF!&lt;50000),'IOC Input'!#REF!,IF(AND('IOC Input'!#REF!="M-OP",'IOC Input'!#REF!&gt;=50000),'IOC Input'!#REF!,""))</f>
        <v>#REF!</v>
      </c>
      <c r="H64" s="93" t="e">
        <f>IF(AND('IOC Input'!#REF!="M-OP",'IOC Input'!#REF!&lt;50000),'IOC Input'!#REF!,IF(AND('IOC Input'!#REF!="M-OP",'IOC Input'!#REF!&gt;=50000),'IOC Input'!#REF!,""))</f>
        <v>#REF!</v>
      </c>
      <c r="I64" s="93" t="e">
        <f>IF(AND('IOC Input'!#REF!="M-OP",'IOC Input'!#REF!&lt;50000),'IOC Input'!#REF!,IF(AND('IOC Input'!#REF!="M-OP",'IOC Input'!#REF!&gt;=50000),'IOC Input'!#REF!,""))</f>
        <v>#REF!</v>
      </c>
      <c r="J64" s="95" t="e">
        <f>IF(AND('IOC Input'!#REF!="M-OP",'IOC Input'!#REF!&lt;50000),RIGHT('IOC Input'!#REF!,6),IF(AND('IOC Input'!#REF!="M-OP",'IOC Input'!#REF!&gt;=50000),RIGHT('IOC Input'!#REF!,6),""))</f>
        <v>#REF!</v>
      </c>
      <c r="K64" s="96" t="e">
        <f>IF(AND('IOC Input'!#REF!="M-OP",'IOC Input'!#REF!="C"),'IOC Input'!#REF!,"")</f>
        <v>#REF!</v>
      </c>
      <c r="L64" s="96" t="e">
        <f>IF(AND('IOC Input'!#REF!="M-OP",'IOC Input'!#REF!="D"),'IOC Input'!#REF!,"")</f>
        <v>#REF!</v>
      </c>
      <c r="M64" t="e">
        <f t="shared" si="2"/>
        <v>#REF!</v>
      </c>
    </row>
    <row r="65" spans="1:13" ht="18">
      <c r="A65" s="92" t="s">
        <v>101</v>
      </c>
      <c r="B65" s="93" t="e">
        <f>IF(AND('IOC Input'!#REF!="M-OP",'IOC Input'!#REF!&lt;50000),'IOC Input'!#REF!,IF(AND('IOC Input'!#REF!="M-OP",'IOC Input'!#REF!&gt;=50000),'IOC Input'!#REF!,""))</f>
        <v>#REF!</v>
      </c>
      <c r="C65" s="93" t="e">
        <f>IF(AND('IOC Input'!#REF!="M-OP",'IOC Input'!#REF!&lt;50000),'IOC Input'!#REF!,IF(AND('IOC Input'!#REF!="M-OP",'IOC Input'!#REF!&gt;=50000),'IOC Input'!#REF!,""))</f>
        <v>#REF!</v>
      </c>
      <c r="D65" s="93" t="e">
        <f>IF(AND('IOC Input'!#REF!="M-OP",'IOC Input'!#REF!&lt;50000),'IOC Input'!#REF!,IF(AND('IOC Input'!#REF!="M-OP",'IOC Input'!#REF!&gt;=50000),'IOC Input'!#REF!,""))</f>
        <v>#REF!</v>
      </c>
      <c r="E65" s="93" t="e">
        <f>IF(AND('IOC Input'!#REF!="M-OP",'IOC Input'!#REF!&lt;50000),'IOC Input'!#REF!,IF(AND('IOC Input'!#REF!="M-OP",'IOC Input'!#REF!&gt;=50000),'IOC Input'!#REF!,""))</f>
        <v>#REF!</v>
      </c>
      <c r="F65" s="93" t="e">
        <f>IF(AND('IOC Input'!#REF!="M-OP",'IOC Input'!#REF!&lt;50000),'IOC Input'!#REF!,IF(AND('IOC Input'!#REF!="M-OP",'IOC Input'!#REF!&gt;=50000),'IOC Input'!#REF!,""))</f>
        <v>#REF!</v>
      </c>
      <c r="G65" s="93" t="e">
        <f>IF(AND('IOC Input'!#REF!="M-OP",'IOC Input'!#REF!&lt;50000),'IOC Input'!#REF!,IF(AND('IOC Input'!#REF!="M-OP",'IOC Input'!#REF!&gt;=50000),'IOC Input'!#REF!,""))</f>
        <v>#REF!</v>
      </c>
      <c r="H65" s="97"/>
      <c r="I65" s="93" t="e">
        <f>IF(AND('IOC Input'!#REF!="M-OP",'IOC Input'!#REF!&lt;50000),'IOC Input'!#REF!,IF(AND('IOC Input'!#REF!="M-OP",'IOC Input'!#REF!&gt;=50000),'IOC Input'!#REF!,""))</f>
        <v>#REF!</v>
      </c>
      <c r="J65" s="95" t="e">
        <f>IF(AND('IOC Input'!#REF!="M-OP",'IOC Input'!#REF!&lt;50000),RIGHT('IOC Input'!#REF!,6),IF(AND('IOC Input'!#REF!="M-OP",'IOC Input'!#REF!&gt;=50000),RIGHT('IOC Input'!#REF!,6),""))</f>
        <v>#REF!</v>
      </c>
      <c r="K65" s="96" t="e">
        <f>IF(AND('IOC Input'!#REF!="M-OP",'IOC Input'!#REF!="C"),'IOC Input'!#REF!,"")</f>
        <v>#REF!</v>
      </c>
      <c r="L65" s="96" t="e">
        <f>IF(AND('IOC Input'!#REF!="M-OP",'IOC Input'!#REF!="D"),'IOC Input'!#REF!,"")</f>
        <v>#REF!</v>
      </c>
      <c r="M65" t="e">
        <f t="shared" si="2"/>
        <v>#REF!</v>
      </c>
    </row>
    <row r="66" spans="1:13" ht="18">
      <c r="A66" s="92"/>
      <c r="B66" s="93"/>
      <c r="C66" s="94"/>
      <c r="D66" s="93"/>
      <c r="E66" s="94"/>
      <c r="F66" s="93"/>
      <c r="G66" s="93"/>
      <c r="H66" s="97"/>
      <c r="I66" s="93"/>
      <c r="J66" s="100"/>
      <c r="K66" s="101"/>
      <c r="L66" s="101"/>
    </row>
    <row r="67" spans="1:13" ht="18">
      <c r="A67" s="92" t="s">
        <v>101</v>
      </c>
      <c r="B67" s="93" t="e">
        <f>IF(AND('IOC Input'!#REF!="M-OP",'IOC Input'!#REF!&lt;50000),"119503",IF(AND('IOC Input'!#REF!="M-OP",'IOC Input'!#REF!&gt;=50000),"119500",""))</f>
        <v>#REF!</v>
      </c>
      <c r="C67" s="94"/>
      <c r="D67" s="93"/>
      <c r="E67" s="94"/>
      <c r="F67" s="93"/>
      <c r="G67" s="93"/>
      <c r="H67" s="93" t="e">
        <f>IF(AND('IOC Input'!#REF!="M-OP",'IOC Input'!#REF!&lt;50000),'IOC Input'!#REF!,IF(AND('IOC Input'!#REF!="M-OP",'IOC Input'!#REF!&gt;=50000),'IOC Input'!#REF!,""))</f>
        <v>#REF!</v>
      </c>
      <c r="I67" s="93" t="e">
        <f>+I68</f>
        <v>#REF!</v>
      </c>
      <c r="J67" s="95" t="e">
        <f>+J68</f>
        <v>#REF!</v>
      </c>
      <c r="K67" s="96" t="e">
        <f>IF(AND('IOC Input'!#REF!="M-OP",'IOC Input'!#REF!="C"),'IOC Input'!#REF!,"")</f>
        <v>#REF!</v>
      </c>
      <c r="L67" s="96" t="e">
        <f>IF(AND('IOC Input'!#REF!="M-OP",'IOC Input'!#REF!="D"),'IOC Input'!#REF!,"")</f>
        <v>#REF!</v>
      </c>
      <c r="M67" t="e">
        <f>IF(SUM(K67:L67)&gt;0,1,0)</f>
        <v>#REF!</v>
      </c>
    </row>
    <row r="68" spans="1:13" ht="18">
      <c r="A68" s="92" t="s">
        <v>101</v>
      </c>
      <c r="B68" s="93" t="e">
        <f>IF(AND('IOC Input'!#REF!="M-OP",'IOC Input'!#REF!&lt;50000),'IOC Input'!#REF!,IF(AND('IOC Input'!#REF!="M-OP",'IOC Input'!#REF!&gt;=50000),'IOC Input'!#REF!,""))</f>
        <v>#REF!</v>
      </c>
      <c r="C68" s="93" t="e">
        <f>IF(AND('IOC Input'!#REF!="M-OP",'IOC Input'!#REF!&lt;50000),'IOC Input'!#REF!,IF(AND('IOC Input'!#REF!="M-OP",'IOC Input'!#REF!&gt;=50000),'IOC Input'!#REF!,""))</f>
        <v>#REF!</v>
      </c>
      <c r="D68" s="93" t="e">
        <f>IF(AND('IOC Input'!#REF!="M-OP",'IOC Input'!#REF!&lt;50000),'IOC Input'!#REF!,IF(AND('IOC Input'!#REF!="M-OP",'IOC Input'!#REF!&gt;=50000),'IOC Input'!#REF!,""))</f>
        <v>#REF!</v>
      </c>
      <c r="E68" s="93" t="e">
        <f>IF(AND('IOC Input'!#REF!="M-OP",'IOC Input'!#REF!&lt;50000),'IOC Input'!#REF!,IF(AND('IOC Input'!#REF!="M-OP",'IOC Input'!#REF!&gt;=50000),'IOC Input'!#REF!,""))</f>
        <v>#REF!</v>
      </c>
      <c r="F68" s="93" t="e">
        <f>IF(AND('IOC Input'!#REF!="M-OP",'IOC Input'!#REF!&lt;50000),'IOC Input'!#REF!,IF(AND('IOC Input'!#REF!="M-OP",'IOC Input'!#REF!&gt;=50000),'IOC Input'!#REF!,""))</f>
        <v>#REF!</v>
      </c>
      <c r="G68" s="93" t="e">
        <f>IF(AND('IOC Input'!#REF!="M-OP",'IOC Input'!#REF!&lt;50000),'IOC Input'!#REF!,IF(AND('IOC Input'!#REF!="M-OP",'IOC Input'!#REF!&gt;=50000),'IOC Input'!#REF!,""))</f>
        <v>#REF!</v>
      </c>
      <c r="H68" s="93" t="e">
        <f>IF(AND('IOC Input'!#REF!="M-OP",'IOC Input'!#REF!&lt;50000),'IOC Input'!#REF!,IF(AND('IOC Input'!#REF!="M-OP",'IOC Input'!#REF!&gt;=50000),'IOC Input'!#REF!,""))</f>
        <v>#REF!</v>
      </c>
      <c r="I68" s="93" t="e">
        <f>IF(AND('IOC Input'!#REF!="M-OP",'IOC Input'!#REF!&lt;50000),'IOC Input'!#REF!,IF(AND('IOC Input'!#REF!="M-OP",'IOC Input'!#REF!&gt;=50000),'IOC Input'!#REF!,""))</f>
        <v>#REF!</v>
      </c>
      <c r="J68" s="95" t="e">
        <f>IF(AND('IOC Input'!#REF!="M-OP",'IOC Input'!#REF!&lt;50000),RIGHT('IOC Input'!#REF!,6),IF(AND('IOC Input'!#REF!="M-OP",'IOC Input'!#REF!&gt;=50000),RIGHT('IOC Input'!#REF!,6),""))</f>
        <v>#REF!</v>
      </c>
      <c r="K68" s="96" t="e">
        <f>IF(AND('IOC Input'!#REF!="M-OP",'IOC Input'!#REF!="C"),'IOC Input'!#REF!,"")</f>
        <v>#REF!</v>
      </c>
      <c r="L68" s="96" t="e">
        <f>IF(AND('IOC Input'!#REF!="M-OP",'IOC Input'!#REF!="D"),'IOC Input'!#REF!,"")</f>
        <v>#REF!</v>
      </c>
      <c r="M68" t="e">
        <f t="shared" ref="M68:M74" si="3">IF(SUM(K68:L68)&gt;0,1,0)</f>
        <v>#REF!</v>
      </c>
    </row>
    <row r="69" spans="1:13" ht="18">
      <c r="A69" s="92" t="s">
        <v>101</v>
      </c>
      <c r="B69" s="93" t="e">
        <f>IF(AND('IOC Input'!#REF!="M-OP",'IOC Input'!#REF!&lt;50000),'IOC Input'!#REF!,IF(AND('IOC Input'!#REF!="M-OP",'IOC Input'!#REF!&gt;=50000),'IOC Input'!#REF!,""))</f>
        <v>#REF!</v>
      </c>
      <c r="C69" s="93" t="e">
        <f>IF(AND('IOC Input'!#REF!="M-OP",'IOC Input'!#REF!&lt;50000),'IOC Input'!#REF!,IF(AND('IOC Input'!#REF!="M-OP",'IOC Input'!#REF!&gt;=50000),'IOC Input'!#REF!,""))</f>
        <v>#REF!</v>
      </c>
      <c r="D69" s="93" t="e">
        <f>IF(AND('IOC Input'!#REF!="M-OP",'IOC Input'!#REF!&lt;50000),'IOC Input'!#REF!,IF(AND('IOC Input'!#REF!="M-OP",'IOC Input'!#REF!&gt;=50000),'IOC Input'!#REF!,""))</f>
        <v>#REF!</v>
      </c>
      <c r="E69" s="93" t="e">
        <f>IF(AND('IOC Input'!#REF!="M-OP",'IOC Input'!#REF!&lt;50000),'IOC Input'!#REF!,IF(AND('IOC Input'!#REF!="M-OP",'IOC Input'!#REF!&gt;=50000),'IOC Input'!#REF!,""))</f>
        <v>#REF!</v>
      </c>
      <c r="F69" s="93" t="e">
        <f>IF(AND('IOC Input'!#REF!="M-OP",'IOC Input'!#REF!&lt;50000),'IOC Input'!#REF!,IF(AND('IOC Input'!#REF!="M-OP",'IOC Input'!#REF!&gt;=50000),'IOC Input'!#REF!,""))</f>
        <v>#REF!</v>
      </c>
      <c r="G69" s="93" t="e">
        <f>IF(AND('IOC Input'!#REF!="M-OP",'IOC Input'!#REF!&lt;50000),'IOC Input'!#REF!,IF(AND('IOC Input'!#REF!="M-OP",'IOC Input'!#REF!&gt;=50000),'IOC Input'!#REF!,""))</f>
        <v>#REF!</v>
      </c>
      <c r="H69" s="93" t="e">
        <f>IF(AND('IOC Input'!#REF!="M-OP",'IOC Input'!#REF!&lt;50000),'IOC Input'!#REF!,IF(AND('IOC Input'!#REF!="M-OP",'IOC Input'!#REF!&gt;=50000),'IOC Input'!#REF!,""))</f>
        <v>#REF!</v>
      </c>
      <c r="I69" s="93" t="e">
        <f>IF(AND('IOC Input'!#REF!="M-OP",'IOC Input'!#REF!&lt;50000),'IOC Input'!#REF!,IF(AND('IOC Input'!#REF!="M-OP",'IOC Input'!#REF!&gt;=50000),'IOC Input'!#REF!,""))</f>
        <v>#REF!</v>
      </c>
      <c r="J69" s="95" t="e">
        <f>IF(AND('IOC Input'!#REF!="M-OP",'IOC Input'!#REF!&lt;50000),RIGHT('IOC Input'!#REF!,6),IF(AND('IOC Input'!#REF!="M-OP",'IOC Input'!#REF!&gt;=50000),RIGHT('IOC Input'!#REF!,6),""))</f>
        <v>#REF!</v>
      </c>
      <c r="K69" s="96" t="e">
        <f>IF(AND('IOC Input'!#REF!="M-OP",'IOC Input'!#REF!="C"),'IOC Input'!#REF!,"")</f>
        <v>#REF!</v>
      </c>
      <c r="L69" s="96" t="e">
        <f>IF(AND('IOC Input'!#REF!="M-OP",'IOC Input'!#REF!="D"),'IOC Input'!#REF!,"")</f>
        <v>#REF!</v>
      </c>
      <c r="M69" t="e">
        <f t="shared" si="3"/>
        <v>#REF!</v>
      </c>
    </row>
    <row r="70" spans="1:13" ht="18">
      <c r="A70" s="92" t="s">
        <v>101</v>
      </c>
      <c r="B70" s="93" t="e">
        <f>IF(AND('IOC Input'!#REF!="M-OP",'IOC Input'!#REF!&lt;50000),'IOC Input'!#REF!,IF(AND('IOC Input'!#REF!="M-OP",'IOC Input'!#REF!&gt;=50000),'IOC Input'!#REF!,""))</f>
        <v>#REF!</v>
      </c>
      <c r="C70" s="93" t="e">
        <f>IF(AND('IOC Input'!#REF!="M-OP",'IOC Input'!#REF!&lt;50000),'IOC Input'!#REF!,IF(AND('IOC Input'!#REF!="M-OP",'IOC Input'!#REF!&gt;=50000),'IOC Input'!#REF!,""))</f>
        <v>#REF!</v>
      </c>
      <c r="D70" s="93" t="e">
        <f>IF(AND('IOC Input'!#REF!="M-OP",'IOC Input'!#REF!&lt;50000),'IOC Input'!#REF!,IF(AND('IOC Input'!#REF!="M-OP",'IOC Input'!#REF!&gt;=50000),'IOC Input'!#REF!,""))</f>
        <v>#REF!</v>
      </c>
      <c r="E70" s="93" t="e">
        <f>IF(AND('IOC Input'!#REF!="M-OP",'IOC Input'!#REF!&lt;50000),'IOC Input'!#REF!,IF(AND('IOC Input'!#REF!="M-OP",'IOC Input'!#REF!&gt;=50000),'IOC Input'!#REF!,""))</f>
        <v>#REF!</v>
      </c>
      <c r="F70" s="93" t="e">
        <f>IF(AND('IOC Input'!#REF!="M-OP",'IOC Input'!#REF!&lt;50000),'IOC Input'!#REF!,IF(AND('IOC Input'!#REF!="M-OP",'IOC Input'!#REF!&gt;=50000),'IOC Input'!#REF!,""))</f>
        <v>#REF!</v>
      </c>
      <c r="G70" s="93" t="e">
        <f>IF(AND('IOC Input'!#REF!="M-OP",'IOC Input'!#REF!&lt;50000),'IOC Input'!#REF!,IF(AND('IOC Input'!#REF!="M-OP",'IOC Input'!#REF!&gt;=50000),'IOC Input'!#REF!,""))</f>
        <v>#REF!</v>
      </c>
      <c r="H70" s="93" t="e">
        <f>IF(AND('IOC Input'!#REF!="M-OP",'IOC Input'!#REF!&lt;50000),'IOC Input'!#REF!,IF(AND('IOC Input'!#REF!="M-OP",'IOC Input'!#REF!&gt;=50000),'IOC Input'!#REF!,""))</f>
        <v>#REF!</v>
      </c>
      <c r="I70" s="93" t="e">
        <f>IF(AND('IOC Input'!#REF!="M-OP",'IOC Input'!#REF!&lt;50000),'IOC Input'!#REF!,IF(AND('IOC Input'!#REF!="M-OP",'IOC Input'!#REF!&gt;=50000),'IOC Input'!#REF!,""))</f>
        <v>#REF!</v>
      </c>
      <c r="J70" s="95" t="e">
        <f>IF(AND('IOC Input'!#REF!="M-OP",'IOC Input'!#REF!&lt;50000),RIGHT('IOC Input'!#REF!,6),IF(AND('IOC Input'!#REF!="M-OP",'IOC Input'!#REF!&gt;=50000),RIGHT('IOC Input'!#REF!,6),""))</f>
        <v>#REF!</v>
      </c>
      <c r="K70" s="96" t="e">
        <f>IF(AND('IOC Input'!#REF!="M-OP",'IOC Input'!#REF!="C"),'IOC Input'!#REF!,"")</f>
        <v>#REF!</v>
      </c>
      <c r="L70" s="96" t="e">
        <f>IF(AND('IOC Input'!#REF!="M-OP",'IOC Input'!#REF!="D"),'IOC Input'!#REF!,"")</f>
        <v>#REF!</v>
      </c>
      <c r="M70" t="e">
        <f t="shared" si="3"/>
        <v>#REF!</v>
      </c>
    </row>
    <row r="71" spans="1:13" ht="18">
      <c r="A71" s="92" t="s">
        <v>101</v>
      </c>
      <c r="B71" s="93" t="e">
        <f>IF(AND('IOC Input'!#REF!="M-OP",'IOC Input'!#REF!&lt;50000),'IOC Input'!#REF!,IF(AND('IOC Input'!#REF!="M-OP",'IOC Input'!#REF!&gt;=50000),'IOC Input'!#REF!,""))</f>
        <v>#REF!</v>
      </c>
      <c r="C71" s="93" t="e">
        <f>IF(AND('IOC Input'!#REF!="M-OP",'IOC Input'!#REF!&lt;50000),'IOC Input'!#REF!,IF(AND('IOC Input'!#REF!="M-OP",'IOC Input'!#REF!&gt;=50000),'IOC Input'!#REF!,""))</f>
        <v>#REF!</v>
      </c>
      <c r="D71" s="93" t="e">
        <f>IF(AND('IOC Input'!#REF!="M-OP",'IOC Input'!#REF!&lt;50000),'IOC Input'!#REF!,IF(AND('IOC Input'!#REF!="M-OP",'IOC Input'!#REF!&gt;=50000),'IOC Input'!#REF!,""))</f>
        <v>#REF!</v>
      </c>
      <c r="E71" s="93" t="e">
        <f>IF(AND('IOC Input'!#REF!="M-OP",'IOC Input'!#REF!&lt;50000),'IOC Input'!#REF!,IF(AND('IOC Input'!#REF!="M-OP",'IOC Input'!#REF!&gt;=50000),'IOC Input'!#REF!,""))</f>
        <v>#REF!</v>
      </c>
      <c r="F71" s="93" t="e">
        <f>IF(AND('IOC Input'!#REF!="M-OP",'IOC Input'!#REF!&lt;50000),'IOC Input'!#REF!,IF(AND('IOC Input'!#REF!="M-OP",'IOC Input'!#REF!&gt;=50000),'IOC Input'!#REF!,""))</f>
        <v>#REF!</v>
      </c>
      <c r="G71" s="93" t="e">
        <f>IF(AND('IOC Input'!#REF!="M-OP",'IOC Input'!#REF!&lt;50000),'IOC Input'!#REF!,IF(AND('IOC Input'!#REF!="M-OP",'IOC Input'!#REF!&gt;=50000),'IOC Input'!#REF!,""))</f>
        <v>#REF!</v>
      </c>
      <c r="H71" s="93" t="e">
        <f>IF(AND('IOC Input'!#REF!="M-OP",'IOC Input'!#REF!&lt;50000),'IOC Input'!#REF!,IF(AND('IOC Input'!#REF!="M-OP",'IOC Input'!#REF!&gt;=50000),'IOC Input'!#REF!,""))</f>
        <v>#REF!</v>
      </c>
      <c r="I71" s="93" t="e">
        <f>IF(AND('IOC Input'!#REF!="M-OP",'IOC Input'!#REF!&lt;50000),'IOC Input'!#REF!,IF(AND('IOC Input'!#REF!="M-OP",'IOC Input'!#REF!&gt;=50000),'IOC Input'!#REF!,""))</f>
        <v>#REF!</v>
      </c>
      <c r="J71" s="95" t="e">
        <f>IF(AND('IOC Input'!#REF!="M-OP",'IOC Input'!#REF!&lt;50000),RIGHT('IOC Input'!#REF!,6),IF(AND('IOC Input'!#REF!="M-OP",'IOC Input'!#REF!&gt;=50000),RIGHT('IOC Input'!#REF!,6),""))</f>
        <v>#REF!</v>
      </c>
      <c r="K71" s="96" t="e">
        <f>IF(AND('IOC Input'!#REF!="M-OP",'IOC Input'!#REF!="C"),'IOC Input'!#REF!,"")</f>
        <v>#REF!</v>
      </c>
      <c r="L71" s="96" t="e">
        <f>IF(AND('IOC Input'!#REF!="M-OP",'IOC Input'!#REF!="D"),'IOC Input'!#REF!,"")</f>
        <v>#REF!</v>
      </c>
      <c r="M71" t="e">
        <f t="shared" si="3"/>
        <v>#REF!</v>
      </c>
    </row>
    <row r="72" spans="1:13" ht="18">
      <c r="A72" s="92" t="s">
        <v>101</v>
      </c>
      <c r="B72" s="93" t="e">
        <f>IF(AND('IOC Input'!#REF!="M-OP",'IOC Input'!#REF!&lt;50000),'IOC Input'!#REF!,IF(AND('IOC Input'!#REF!="M-OP",'IOC Input'!#REF!&gt;=50000),'IOC Input'!#REF!,""))</f>
        <v>#REF!</v>
      </c>
      <c r="C72" s="93" t="e">
        <f>IF(AND('IOC Input'!#REF!="M-OP",'IOC Input'!#REF!&lt;50000),'IOC Input'!#REF!,IF(AND('IOC Input'!#REF!="M-OP",'IOC Input'!#REF!&gt;=50000),'IOC Input'!#REF!,""))</f>
        <v>#REF!</v>
      </c>
      <c r="D72" s="93" t="e">
        <f>IF(AND('IOC Input'!#REF!="M-OP",'IOC Input'!#REF!&lt;50000),'IOC Input'!#REF!,IF(AND('IOC Input'!#REF!="M-OP",'IOC Input'!#REF!&gt;=50000),'IOC Input'!#REF!,""))</f>
        <v>#REF!</v>
      </c>
      <c r="E72" s="93" t="e">
        <f>IF(AND('IOC Input'!#REF!="M-OP",'IOC Input'!#REF!&lt;50000),'IOC Input'!#REF!,IF(AND('IOC Input'!#REF!="M-OP",'IOC Input'!#REF!&gt;=50000),'IOC Input'!#REF!,""))</f>
        <v>#REF!</v>
      </c>
      <c r="F72" s="93" t="e">
        <f>IF(AND('IOC Input'!#REF!="M-OP",'IOC Input'!#REF!&lt;50000),'IOC Input'!#REF!,IF(AND('IOC Input'!#REF!="M-OP",'IOC Input'!#REF!&gt;=50000),'IOC Input'!#REF!,""))</f>
        <v>#REF!</v>
      </c>
      <c r="G72" s="93" t="e">
        <f>IF(AND('IOC Input'!#REF!="M-OP",'IOC Input'!#REF!&lt;50000),'IOC Input'!#REF!,IF(AND('IOC Input'!#REF!="M-OP",'IOC Input'!#REF!&gt;=50000),'IOC Input'!#REF!,""))</f>
        <v>#REF!</v>
      </c>
      <c r="H72" s="93" t="e">
        <f>IF(AND('IOC Input'!#REF!="M-OP",'IOC Input'!#REF!&lt;50000),'IOC Input'!#REF!,IF(AND('IOC Input'!#REF!="M-OP",'IOC Input'!#REF!&gt;=50000),'IOC Input'!#REF!,""))</f>
        <v>#REF!</v>
      </c>
      <c r="I72" s="93" t="e">
        <f>IF(AND('IOC Input'!#REF!="M-OP",'IOC Input'!#REF!&lt;50000),'IOC Input'!#REF!,IF(AND('IOC Input'!#REF!="M-OP",'IOC Input'!#REF!&gt;=50000),'IOC Input'!#REF!,""))</f>
        <v>#REF!</v>
      </c>
      <c r="J72" s="95" t="e">
        <f>IF(AND('IOC Input'!#REF!="M-OP",'IOC Input'!#REF!&lt;50000),RIGHT('IOC Input'!#REF!,6),IF(AND('IOC Input'!#REF!="M-OP",'IOC Input'!#REF!&gt;=50000),RIGHT('IOC Input'!#REF!,6),""))</f>
        <v>#REF!</v>
      </c>
      <c r="K72" s="96" t="e">
        <f>IF(AND('IOC Input'!#REF!="M-OP",'IOC Input'!#REF!="C"),'IOC Input'!#REF!,"")</f>
        <v>#REF!</v>
      </c>
      <c r="L72" s="96" t="e">
        <f>IF(AND('IOC Input'!#REF!="M-OP",'IOC Input'!#REF!="D"),'IOC Input'!#REF!,"")</f>
        <v>#REF!</v>
      </c>
      <c r="M72" t="e">
        <f t="shared" si="3"/>
        <v>#REF!</v>
      </c>
    </row>
    <row r="73" spans="1:13" ht="18">
      <c r="A73" s="92" t="s">
        <v>101</v>
      </c>
      <c r="B73" s="93" t="e">
        <f>IF(AND('IOC Input'!#REF!="M-OP",'IOC Input'!#REF!&lt;50000),'IOC Input'!#REF!,IF(AND('IOC Input'!#REF!="M-OP",'IOC Input'!#REF!&gt;=50000),'IOC Input'!#REF!,""))</f>
        <v>#REF!</v>
      </c>
      <c r="C73" s="93" t="e">
        <f>IF(AND('IOC Input'!#REF!="M-OP",'IOC Input'!#REF!&lt;50000),'IOC Input'!#REF!,IF(AND('IOC Input'!#REF!="M-OP",'IOC Input'!#REF!&gt;=50000),'IOC Input'!#REF!,""))</f>
        <v>#REF!</v>
      </c>
      <c r="D73" s="93" t="e">
        <f>IF(AND('IOC Input'!#REF!="M-OP",'IOC Input'!#REF!&lt;50000),'IOC Input'!#REF!,IF(AND('IOC Input'!#REF!="M-OP",'IOC Input'!#REF!&gt;=50000),'IOC Input'!#REF!,""))</f>
        <v>#REF!</v>
      </c>
      <c r="E73" s="93" t="e">
        <f>IF(AND('IOC Input'!#REF!="M-OP",'IOC Input'!#REF!&lt;50000),'IOC Input'!#REF!,IF(AND('IOC Input'!#REF!="M-OP",'IOC Input'!#REF!&gt;=50000),'IOC Input'!#REF!,""))</f>
        <v>#REF!</v>
      </c>
      <c r="F73" s="93" t="e">
        <f>IF(AND('IOC Input'!#REF!="M-OP",'IOC Input'!#REF!&lt;50000),'IOC Input'!#REF!,IF(AND('IOC Input'!#REF!="M-OP",'IOC Input'!#REF!&gt;=50000),'IOC Input'!#REF!,""))</f>
        <v>#REF!</v>
      </c>
      <c r="G73" s="93" t="e">
        <f>IF(AND('IOC Input'!#REF!="M-OP",'IOC Input'!#REF!&lt;50000),'IOC Input'!#REF!,IF(AND('IOC Input'!#REF!="M-OP",'IOC Input'!#REF!&gt;=50000),'IOC Input'!#REF!,""))</f>
        <v>#REF!</v>
      </c>
      <c r="H73" s="93" t="e">
        <f>IF(AND('IOC Input'!#REF!="M-OP",'IOC Input'!#REF!&lt;50000),'IOC Input'!#REF!,IF(AND('IOC Input'!#REF!="M-OP",'IOC Input'!#REF!&gt;=50000),'IOC Input'!#REF!,""))</f>
        <v>#REF!</v>
      </c>
      <c r="I73" s="93" t="e">
        <f>IF(AND('IOC Input'!#REF!="M-OP",'IOC Input'!#REF!&lt;50000),'IOC Input'!#REF!,IF(AND('IOC Input'!#REF!="M-OP",'IOC Input'!#REF!&gt;=50000),'IOC Input'!#REF!,""))</f>
        <v>#REF!</v>
      </c>
      <c r="J73" s="95" t="e">
        <f>IF(AND('IOC Input'!#REF!="M-OP",'IOC Input'!#REF!&lt;50000),RIGHT('IOC Input'!#REF!,6),IF(AND('IOC Input'!#REF!="M-OP",'IOC Input'!#REF!&gt;=50000),RIGHT('IOC Input'!#REF!,6),""))</f>
        <v>#REF!</v>
      </c>
      <c r="K73" s="96" t="e">
        <f>IF(AND('IOC Input'!#REF!="M-OP",'IOC Input'!#REF!="C"),'IOC Input'!#REF!,"")</f>
        <v>#REF!</v>
      </c>
      <c r="L73" s="96" t="e">
        <f>IF(AND('IOC Input'!#REF!="M-OP",'IOC Input'!#REF!="D"),'IOC Input'!#REF!,"")</f>
        <v>#REF!</v>
      </c>
      <c r="M73" t="e">
        <f t="shared" si="3"/>
        <v>#REF!</v>
      </c>
    </row>
    <row r="74" spans="1:13" ht="18">
      <c r="A74" s="92" t="s">
        <v>101</v>
      </c>
      <c r="B74" s="93" t="e">
        <f>IF(AND('IOC Input'!#REF!="M-OP",'IOC Input'!#REF!&lt;50000),'IOC Input'!#REF!,IF(AND('IOC Input'!#REF!="M-OP",'IOC Input'!#REF!&gt;=50000),'IOC Input'!#REF!,""))</f>
        <v>#REF!</v>
      </c>
      <c r="C74" s="93" t="e">
        <f>IF(AND('IOC Input'!#REF!="M-OP",'IOC Input'!#REF!&lt;50000),'IOC Input'!#REF!,IF(AND('IOC Input'!#REF!="M-OP",'IOC Input'!#REF!&gt;=50000),'IOC Input'!#REF!,""))</f>
        <v>#REF!</v>
      </c>
      <c r="D74" s="93" t="e">
        <f>IF(AND('IOC Input'!#REF!="M-OP",'IOC Input'!#REF!&lt;50000),'IOC Input'!#REF!,IF(AND('IOC Input'!#REF!="M-OP",'IOC Input'!#REF!&gt;=50000),'IOC Input'!#REF!,""))</f>
        <v>#REF!</v>
      </c>
      <c r="E74" s="93" t="e">
        <f>IF(AND('IOC Input'!#REF!="M-OP",'IOC Input'!#REF!&lt;50000),'IOC Input'!#REF!,IF(AND('IOC Input'!#REF!="M-OP",'IOC Input'!#REF!&gt;=50000),'IOC Input'!#REF!,""))</f>
        <v>#REF!</v>
      </c>
      <c r="F74" s="93" t="e">
        <f>IF(AND('IOC Input'!#REF!="M-OP",'IOC Input'!#REF!&lt;50000),'IOC Input'!#REF!,IF(AND('IOC Input'!#REF!="M-OP",'IOC Input'!#REF!&gt;=50000),'IOC Input'!#REF!,""))</f>
        <v>#REF!</v>
      </c>
      <c r="G74" s="93" t="e">
        <f>IF(AND('IOC Input'!#REF!="M-OP",'IOC Input'!#REF!&lt;50000),'IOC Input'!#REF!,IF(AND('IOC Input'!#REF!="M-OP",'IOC Input'!#REF!&gt;=50000),'IOC Input'!#REF!,""))</f>
        <v>#REF!</v>
      </c>
      <c r="H74" s="97"/>
      <c r="I74" s="93" t="e">
        <f>IF(AND('IOC Input'!#REF!="M-OP",'IOC Input'!#REF!&lt;50000),'IOC Input'!#REF!,IF(AND('IOC Input'!#REF!="M-OP",'IOC Input'!#REF!&gt;=50000),'IOC Input'!#REF!,""))</f>
        <v>#REF!</v>
      </c>
      <c r="J74" s="95" t="e">
        <f>IF(AND('IOC Input'!#REF!="M-OP",'IOC Input'!#REF!&lt;50000),RIGHT('IOC Input'!#REF!,6),IF(AND('IOC Input'!#REF!="M-OP",'IOC Input'!#REF!&gt;=50000),RIGHT('IOC Input'!#REF!,6),""))</f>
        <v>#REF!</v>
      </c>
      <c r="K74" s="96" t="e">
        <f>IF(AND('IOC Input'!#REF!="M-OP",'IOC Input'!#REF!="C"),'IOC Input'!#REF!,"")</f>
        <v>#REF!</v>
      </c>
      <c r="L74" s="96" t="e">
        <f>IF(AND('IOC Input'!#REF!="M-OP",'IOC Input'!#REF!="D"),'IOC Input'!#REF!,"")</f>
        <v>#REF!</v>
      </c>
      <c r="M74" t="e">
        <f t="shared" si="3"/>
        <v>#REF!</v>
      </c>
    </row>
    <row r="75" spans="1:13" ht="18">
      <c r="A75" s="92"/>
      <c r="B75" s="93"/>
      <c r="C75" s="94"/>
      <c r="D75" s="93"/>
      <c r="E75" s="94"/>
      <c r="F75" s="93"/>
      <c r="G75" s="93"/>
      <c r="H75" s="97"/>
      <c r="I75" s="93"/>
      <c r="J75" s="100"/>
      <c r="K75" s="101"/>
      <c r="L75" s="101"/>
    </row>
    <row r="76" spans="1:13" ht="18">
      <c r="A76" s="92" t="s">
        <v>101</v>
      </c>
      <c r="B76" s="93" t="e">
        <f>IF(AND('IOC Input'!#REF!="M-OP",'IOC Input'!#REF!&lt;50000),"119503",IF(AND('IOC Input'!#REF!="M-OP",'IOC Input'!#REF!&gt;=50000),"119500",""))</f>
        <v>#REF!</v>
      </c>
      <c r="C76" s="94"/>
      <c r="D76" s="93"/>
      <c r="E76" s="94"/>
      <c r="F76" s="93"/>
      <c r="G76" s="93"/>
      <c r="H76" s="93" t="e">
        <f>IF(AND('IOC Input'!#REF!="M-OP",'IOC Input'!#REF!&lt;50000),'IOC Input'!#REF!,IF(AND('IOC Input'!#REF!="M-OP",'IOC Input'!#REF!&gt;=50000),'IOC Input'!#REF!,""))</f>
        <v>#REF!</v>
      </c>
      <c r="I76" s="93" t="e">
        <f>+I77</f>
        <v>#REF!</v>
      </c>
      <c r="J76" s="95" t="e">
        <f>+J77</f>
        <v>#REF!</v>
      </c>
      <c r="K76" s="96" t="e">
        <f>IF(AND('IOC Input'!#REF!="M-OP",'IOC Input'!#REF!="C"),'IOC Input'!#REF!,"")</f>
        <v>#REF!</v>
      </c>
      <c r="L76" s="96" t="e">
        <f>IF(AND('IOC Input'!#REF!="M-OP",'IOC Input'!#REF!="D"),'IOC Input'!#REF!,"")</f>
        <v>#REF!</v>
      </c>
      <c r="M76" t="e">
        <f>IF(SUM(K76:L76)&gt;0,1,0)</f>
        <v>#REF!</v>
      </c>
    </row>
    <row r="77" spans="1:13" ht="18">
      <c r="A77" s="92" t="s">
        <v>101</v>
      </c>
      <c r="B77" s="93" t="e">
        <f>IF(AND('IOC Input'!#REF!="M-OP",'IOC Input'!#REF!&lt;50000),'IOC Input'!#REF!,IF(AND('IOC Input'!#REF!="M-OP",'IOC Input'!#REF!&gt;=50000),'IOC Input'!#REF!,""))</f>
        <v>#REF!</v>
      </c>
      <c r="C77" s="93" t="e">
        <f>IF(AND('IOC Input'!#REF!="M-OP",'IOC Input'!#REF!&lt;50000),'IOC Input'!#REF!,IF(AND('IOC Input'!#REF!="M-OP",'IOC Input'!#REF!&gt;=50000),'IOC Input'!#REF!,""))</f>
        <v>#REF!</v>
      </c>
      <c r="D77" s="93" t="e">
        <f>IF(AND('IOC Input'!#REF!="M-OP",'IOC Input'!#REF!&lt;50000),'IOC Input'!#REF!,IF(AND('IOC Input'!#REF!="M-OP",'IOC Input'!#REF!&gt;=50000),'IOC Input'!#REF!,""))</f>
        <v>#REF!</v>
      </c>
      <c r="E77" s="93" t="e">
        <f>IF(AND('IOC Input'!#REF!="M-OP",'IOC Input'!#REF!&lt;50000),'IOC Input'!#REF!,IF(AND('IOC Input'!#REF!="M-OP",'IOC Input'!#REF!&gt;=50000),'IOC Input'!#REF!,""))</f>
        <v>#REF!</v>
      </c>
      <c r="F77" s="93" t="e">
        <f>IF(AND('IOC Input'!#REF!="M-OP",'IOC Input'!#REF!&lt;50000),'IOC Input'!#REF!,IF(AND('IOC Input'!#REF!="M-OP",'IOC Input'!#REF!&gt;=50000),'IOC Input'!#REF!,""))</f>
        <v>#REF!</v>
      </c>
      <c r="G77" s="93" t="e">
        <f>IF(AND('IOC Input'!#REF!="M-OP",'IOC Input'!#REF!&lt;50000),'IOC Input'!#REF!,IF(AND('IOC Input'!#REF!="M-OP",'IOC Input'!#REF!&gt;=50000),'IOC Input'!#REF!,""))</f>
        <v>#REF!</v>
      </c>
      <c r="H77" s="93" t="e">
        <f>IF(AND('IOC Input'!#REF!="M-OP",'IOC Input'!#REF!&lt;50000),'IOC Input'!#REF!,IF(AND('IOC Input'!#REF!="M-OP",'IOC Input'!#REF!&gt;=50000),'IOC Input'!#REF!,""))</f>
        <v>#REF!</v>
      </c>
      <c r="I77" s="93" t="e">
        <f>IF(AND('IOC Input'!#REF!="M-OP",'IOC Input'!#REF!&lt;50000),'IOC Input'!#REF!,IF(AND('IOC Input'!#REF!="M-OP",'IOC Input'!#REF!&gt;=50000),'IOC Input'!#REF!,""))</f>
        <v>#REF!</v>
      </c>
      <c r="J77" s="95" t="e">
        <f>IF(AND('IOC Input'!#REF!="M-OP",'IOC Input'!#REF!&lt;50000),RIGHT('IOC Input'!#REF!,6),IF(AND('IOC Input'!#REF!="M-OP",'IOC Input'!#REF!&gt;=50000),RIGHT('IOC Input'!#REF!,6),""))</f>
        <v>#REF!</v>
      </c>
      <c r="K77" s="96" t="e">
        <f>IF(AND('IOC Input'!#REF!="M-OP",'IOC Input'!#REF!="C"),'IOC Input'!#REF!,"")</f>
        <v>#REF!</v>
      </c>
      <c r="L77" s="96" t="e">
        <f>IF(AND('IOC Input'!#REF!="M-OP",'IOC Input'!#REF!="D"),'IOC Input'!#REF!,"")</f>
        <v>#REF!</v>
      </c>
      <c r="M77" t="e">
        <f t="shared" ref="M77:M83" si="4">IF(SUM(K77:L77)&gt;0,1,0)</f>
        <v>#REF!</v>
      </c>
    </row>
    <row r="78" spans="1:13" ht="18">
      <c r="A78" s="92" t="s">
        <v>101</v>
      </c>
      <c r="B78" s="93" t="e">
        <f>IF(AND('IOC Input'!#REF!="M-OP",'IOC Input'!#REF!&lt;50000),'IOC Input'!#REF!,IF(AND('IOC Input'!#REF!="M-OP",'IOC Input'!#REF!&gt;=50000),'IOC Input'!#REF!,""))</f>
        <v>#REF!</v>
      </c>
      <c r="C78" s="93" t="e">
        <f>IF(AND('IOC Input'!#REF!="M-OP",'IOC Input'!#REF!&lt;50000),'IOC Input'!#REF!,IF(AND('IOC Input'!#REF!="M-OP",'IOC Input'!#REF!&gt;=50000),'IOC Input'!#REF!,""))</f>
        <v>#REF!</v>
      </c>
      <c r="D78" s="93" t="e">
        <f>IF(AND('IOC Input'!#REF!="M-OP",'IOC Input'!#REF!&lt;50000),'IOC Input'!#REF!,IF(AND('IOC Input'!#REF!="M-OP",'IOC Input'!#REF!&gt;=50000),'IOC Input'!#REF!,""))</f>
        <v>#REF!</v>
      </c>
      <c r="E78" s="93" t="e">
        <f>IF(AND('IOC Input'!#REF!="M-OP",'IOC Input'!#REF!&lt;50000),'IOC Input'!#REF!,IF(AND('IOC Input'!#REF!="M-OP",'IOC Input'!#REF!&gt;=50000),'IOC Input'!#REF!,""))</f>
        <v>#REF!</v>
      </c>
      <c r="F78" s="93" t="e">
        <f>IF(AND('IOC Input'!#REF!="M-OP",'IOC Input'!#REF!&lt;50000),'IOC Input'!#REF!,IF(AND('IOC Input'!#REF!="M-OP",'IOC Input'!#REF!&gt;=50000),'IOC Input'!#REF!,""))</f>
        <v>#REF!</v>
      </c>
      <c r="G78" s="93" t="e">
        <f>IF(AND('IOC Input'!#REF!="M-OP",'IOC Input'!#REF!&lt;50000),'IOC Input'!#REF!,IF(AND('IOC Input'!#REF!="M-OP",'IOC Input'!#REF!&gt;=50000),'IOC Input'!#REF!,""))</f>
        <v>#REF!</v>
      </c>
      <c r="H78" s="93" t="e">
        <f>IF(AND('IOC Input'!#REF!="M-OP",'IOC Input'!#REF!&lt;50000),'IOC Input'!#REF!,IF(AND('IOC Input'!#REF!="M-OP",'IOC Input'!#REF!&gt;=50000),'IOC Input'!#REF!,""))</f>
        <v>#REF!</v>
      </c>
      <c r="I78" s="93" t="e">
        <f>IF(AND('IOC Input'!#REF!="M-OP",'IOC Input'!#REF!&lt;50000),'IOC Input'!#REF!,IF(AND('IOC Input'!#REF!="M-OP",'IOC Input'!#REF!&gt;=50000),'IOC Input'!#REF!,""))</f>
        <v>#REF!</v>
      </c>
      <c r="J78" s="95" t="e">
        <f>IF(AND('IOC Input'!#REF!="M-OP",'IOC Input'!#REF!&lt;50000),RIGHT('IOC Input'!#REF!,6),IF(AND('IOC Input'!#REF!="M-OP",'IOC Input'!#REF!&gt;=50000),RIGHT('IOC Input'!#REF!,6),""))</f>
        <v>#REF!</v>
      </c>
      <c r="K78" s="96" t="e">
        <f>IF(AND('IOC Input'!#REF!="M-OP",'IOC Input'!#REF!="C"),'IOC Input'!#REF!,"")</f>
        <v>#REF!</v>
      </c>
      <c r="L78" s="96" t="e">
        <f>IF(AND('IOC Input'!#REF!="M-OP",'IOC Input'!#REF!="D"),'IOC Input'!#REF!,"")</f>
        <v>#REF!</v>
      </c>
      <c r="M78" t="e">
        <f t="shared" si="4"/>
        <v>#REF!</v>
      </c>
    </row>
    <row r="79" spans="1:13" ht="18">
      <c r="A79" s="92" t="s">
        <v>101</v>
      </c>
      <c r="B79" s="93" t="e">
        <f>IF(AND('IOC Input'!#REF!="M-OP",'IOC Input'!#REF!&lt;50000),'IOC Input'!#REF!,IF(AND('IOC Input'!#REF!="M-OP",'IOC Input'!#REF!&gt;=50000),'IOC Input'!#REF!,""))</f>
        <v>#REF!</v>
      </c>
      <c r="C79" s="93" t="e">
        <f>IF(AND('IOC Input'!#REF!="M-OP",'IOC Input'!#REF!&lt;50000),'IOC Input'!#REF!,IF(AND('IOC Input'!#REF!="M-OP",'IOC Input'!#REF!&gt;=50000),'IOC Input'!#REF!,""))</f>
        <v>#REF!</v>
      </c>
      <c r="D79" s="93" t="e">
        <f>IF(AND('IOC Input'!#REF!="M-OP",'IOC Input'!#REF!&lt;50000),'IOC Input'!#REF!,IF(AND('IOC Input'!#REF!="M-OP",'IOC Input'!#REF!&gt;=50000),'IOC Input'!#REF!,""))</f>
        <v>#REF!</v>
      </c>
      <c r="E79" s="93" t="e">
        <f>IF(AND('IOC Input'!#REF!="M-OP",'IOC Input'!#REF!&lt;50000),'IOC Input'!#REF!,IF(AND('IOC Input'!#REF!="M-OP",'IOC Input'!#REF!&gt;=50000),'IOC Input'!#REF!,""))</f>
        <v>#REF!</v>
      </c>
      <c r="F79" s="93" t="e">
        <f>IF(AND('IOC Input'!#REF!="M-OP",'IOC Input'!#REF!&lt;50000),'IOC Input'!#REF!,IF(AND('IOC Input'!#REF!="M-OP",'IOC Input'!#REF!&gt;=50000),'IOC Input'!#REF!,""))</f>
        <v>#REF!</v>
      </c>
      <c r="G79" s="93" t="e">
        <f>IF(AND('IOC Input'!#REF!="M-OP",'IOC Input'!#REF!&lt;50000),'IOC Input'!#REF!,IF(AND('IOC Input'!#REF!="M-OP",'IOC Input'!#REF!&gt;=50000),'IOC Input'!#REF!,""))</f>
        <v>#REF!</v>
      </c>
      <c r="H79" s="93" t="e">
        <f>IF(AND('IOC Input'!#REF!="M-OP",'IOC Input'!#REF!&lt;50000),'IOC Input'!#REF!,IF(AND('IOC Input'!#REF!="M-OP",'IOC Input'!#REF!&gt;=50000),'IOC Input'!#REF!,""))</f>
        <v>#REF!</v>
      </c>
      <c r="I79" s="93" t="e">
        <f>IF(AND('IOC Input'!#REF!="M-OP",'IOC Input'!#REF!&lt;50000),'IOC Input'!#REF!,IF(AND('IOC Input'!#REF!="M-OP",'IOC Input'!#REF!&gt;=50000),'IOC Input'!#REF!,""))</f>
        <v>#REF!</v>
      </c>
      <c r="J79" s="95" t="e">
        <f>IF(AND('IOC Input'!#REF!="M-OP",'IOC Input'!#REF!&lt;50000),RIGHT('IOC Input'!#REF!,6),IF(AND('IOC Input'!#REF!="M-OP",'IOC Input'!#REF!&gt;=50000),RIGHT('IOC Input'!#REF!,6),""))</f>
        <v>#REF!</v>
      </c>
      <c r="K79" s="96" t="e">
        <f>IF(AND('IOC Input'!#REF!="M-OP",'IOC Input'!#REF!="C"),'IOC Input'!#REF!,"")</f>
        <v>#REF!</v>
      </c>
      <c r="L79" s="96" t="e">
        <f>IF(AND('IOC Input'!#REF!="M-OP",'IOC Input'!#REF!="D"),'IOC Input'!#REF!,"")</f>
        <v>#REF!</v>
      </c>
      <c r="M79" t="e">
        <f t="shared" si="4"/>
        <v>#REF!</v>
      </c>
    </row>
    <row r="80" spans="1:13" ht="18">
      <c r="A80" s="92" t="s">
        <v>101</v>
      </c>
      <c r="B80" s="93" t="e">
        <f>IF(AND('IOC Input'!#REF!="M-OP",'IOC Input'!#REF!&lt;50000),'IOC Input'!#REF!,IF(AND('IOC Input'!#REF!="M-OP",'IOC Input'!#REF!&gt;=50000),'IOC Input'!#REF!,""))</f>
        <v>#REF!</v>
      </c>
      <c r="C80" s="93" t="e">
        <f>IF(AND('IOC Input'!#REF!="M-OP",'IOC Input'!#REF!&lt;50000),'IOC Input'!#REF!,IF(AND('IOC Input'!#REF!="M-OP",'IOC Input'!#REF!&gt;=50000),'IOC Input'!#REF!,""))</f>
        <v>#REF!</v>
      </c>
      <c r="D80" s="93" t="e">
        <f>IF(AND('IOC Input'!#REF!="M-OP",'IOC Input'!#REF!&lt;50000),'IOC Input'!#REF!,IF(AND('IOC Input'!#REF!="M-OP",'IOC Input'!#REF!&gt;=50000),'IOC Input'!#REF!,""))</f>
        <v>#REF!</v>
      </c>
      <c r="E80" s="93" t="e">
        <f>IF(AND('IOC Input'!#REF!="M-OP",'IOC Input'!#REF!&lt;50000),'IOC Input'!#REF!,IF(AND('IOC Input'!#REF!="M-OP",'IOC Input'!#REF!&gt;=50000),'IOC Input'!#REF!,""))</f>
        <v>#REF!</v>
      </c>
      <c r="F80" s="93" t="e">
        <f>IF(AND('IOC Input'!#REF!="M-OP",'IOC Input'!#REF!&lt;50000),'IOC Input'!#REF!,IF(AND('IOC Input'!#REF!="M-OP",'IOC Input'!#REF!&gt;=50000),'IOC Input'!#REF!,""))</f>
        <v>#REF!</v>
      </c>
      <c r="G80" s="93" t="e">
        <f>IF(AND('IOC Input'!#REF!="M-OP",'IOC Input'!#REF!&lt;50000),'IOC Input'!#REF!,IF(AND('IOC Input'!#REF!="M-OP",'IOC Input'!#REF!&gt;=50000),'IOC Input'!#REF!,""))</f>
        <v>#REF!</v>
      </c>
      <c r="H80" s="93" t="e">
        <f>IF(AND('IOC Input'!#REF!="M-OP",'IOC Input'!#REF!&lt;50000),'IOC Input'!#REF!,IF(AND('IOC Input'!#REF!="M-OP",'IOC Input'!#REF!&gt;=50000),'IOC Input'!#REF!,""))</f>
        <v>#REF!</v>
      </c>
      <c r="I80" s="93" t="e">
        <f>IF(AND('IOC Input'!#REF!="M-OP",'IOC Input'!#REF!&lt;50000),'IOC Input'!#REF!,IF(AND('IOC Input'!#REF!="M-OP",'IOC Input'!#REF!&gt;=50000),'IOC Input'!#REF!,""))</f>
        <v>#REF!</v>
      </c>
      <c r="J80" s="95" t="e">
        <f>IF(AND('IOC Input'!#REF!="M-OP",'IOC Input'!#REF!&lt;50000),RIGHT('IOC Input'!#REF!,6),IF(AND('IOC Input'!#REF!="M-OP",'IOC Input'!#REF!&gt;=50000),RIGHT('IOC Input'!#REF!,6),""))</f>
        <v>#REF!</v>
      </c>
      <c r="K80" s="96" t="e">
        <f>IF(AND('IOC Input'!#REF!="M-OP",'IOC Input'!#REF!="C"),'IOC Input'!#REF!,"")</f>
        <v>#REF!</v>
      </c>
      <c r="L80" s="96" t="e">
        <f>IF(AND('IOC Input'!#REF!="M-OP",'IOC Input'!#REF!="D"),'IOC Input'!#REF!,"")</f>
        <v>#REF!</v>
      </c>
      <c r="M80" t="e">
        <f t="shared" si="4"/>
        <v>#REF!</v>
      </c>
    </row>
    <row r="81" spans="1:13" ht="18">
      <c r="A81" s="92" t="s">
        <v>101</v>
      </c>
      <c r="B81" s="93" t="e">
        <f>IF(AND('IOC Input'!#REF!="M-OP",'IOC Input'!#REF!&lt;50000),'IOC Input'!#REF!,IF(AND('IOC Input'!#REF!="M-OP",'IOC Input'!#REF!&gt;=50000),'IOC Input'!#REF!,""))</f>
        <v>#REF!</v>
      </c>
      <c r="C81" s="93" t="e">
        <f>IF(AND('IOC Input'!#REF!="M-OP",'IOC Input'!#REF!&lt;50000),'IOC Input'!#REF!,IF(AND('IOC Input'!#REF!="M-OP",'IOC Input'!#REF!&gt;=50000),'IOC Input'!#REF!,""))</f>
        <v>#REF!</v>
      </c>
      <c r="D81" s="93" t="e">
        <f>IF(AND('IOC Input'!#REF!="M-OP",'IOC Input'!#REF!&lt;50000),'IOC Input'!#REF!,IF(AND('IOC Input'!#REF!="M-OP",'IOC Input'!#REF!&gt;=50000),'IOC Input'!#REF!,""))</f>
        <v>#REF!</v>
      </c>
      <c r="E81" s="93" t="e">
        <f>IF(AND('IOC Input'!#REF!="M-OP",'IOC Input'!#REF!&lt;50000),'IOC Input'!#REF!,IF(AND('IOC Input'!#REF!="M-OP",'IOC Input'!#REF!&gt;=50000),'IOC Input'!#REF!,""))</f>
        <v>#REF!</v>
      </c>
      <c r="F81" s="93" t="e">
        <f>IF(AND('IOC Input'!#REF!="M-OP",'IOC Input'!#REF!&lt;50000),'IOC Input'!#REF!,IF(AND('IOC Input'!#REF!="M-OP",'IOC Input'!#REF!&gt;=50000),'IOC Input'!#REF!,""))</f>
        <v>#REF!</v>
      </c>
      <c r="G81" s="93" t="e">
        <f>IF(AND('IOC Input'!#REF!="M-OP",'IOC Input'!#REF!&lt;50000),'IOC Input'!#REF!,IF(AND('IOC Input'!#REF!="M-OP",'IOC Input'!#REF!&gt;=50000),'IOC Input'!#REF!,""))</f>
        <v>#REF!</v>
      </c>
      <c r="H81" s="93" t="e">
        <f>IF(AND('IOC Input'!#REF!="M-OP",'IOC Input'!#REF!&lt;50000),'IOC Input'!#REF!,IF(AND('IOC Input'!#REF!="M-OP",'IOC Input'!#REF!&gt;=50000),'IOC Input'!#REF!,""))</f>
        <v>#REF!</v>
      </c>
      <c r="I81" s="93" t="e">
        <f>IF(AND('IOC Input'!#REF!="M-OP",'IOC Input'!#REF!&lt;50000),'IOC Input'!#REF!,IF(AND('IOC Input'!#REF!="M-OP",'IOC Input'!#REF!&gt;=50000),'IOC Input'!#REF!,""))</f>
        <v>#REF!</v>
      </c>
      <c r="J81" s="95" t="e">
        <f>IF(AND('IOC Input'!#REF!="M-OP",'IOC Input'!#REF!&lt;50000),RIGHT('IOC Input'!#REF!,6),IF(AND('IOC Input'!#REF!="M-OP",'IOC Input'!#REF!&gt;=50000),RIGHT('IOC Input'!#REF!,6),""))</f>
        <v>#REF!</v>
      </c>
      <c r="K81" s="96" t="e">
        <f>IF(AND('IOC Input'!#REF!="M-OP",'IOC Input'!#REF!="C"),'IOC Input'!#REF!,"")</f>
        <v>#REF!</v>
      </c>
      <c r="L81" s="96" t="e">
        <f>IF(AND('IOC Input'!#REF!="M-OP",'IOC Input'!#REF!="D"),'IOC Input'!#REF!,"")</f>
        <v>#REF!</v>
      </c>
      <c r="M81" t="e">
        <f t="shared" si="4"/>
        <v>#REF!</v>
      </c>
    </row>
    <row r="82" spans="1:13" ht="18">
      <c r="A82" s="92" t="s">
        <v>101</v>
      </c>
      <c r="B82" s="93" t="e">
        <f>IF(AND('IOC Input'!#REF!="M-OP",'IOC Input'!#REF!&lt;50000),'IOC Input'!#REF!,IF(AND('IOC Input'!#REF!="M-OP",'IOC Input'!#REF!&gt;=50000),'IOC Input'!#REF!,""))</f>
        <v>#REF!</v>
      </c>
      <c r="C82" s="93" t="e">
        <f>IF(AND('IOC Input'!#REF!="M-OP",'IOC Input'!#REF!&lt;50000),'IOC Input'!#REF!,IF(AND('IOC Input'!#REF!="M-OP",'IOC Input'!#REF!&gt;=50000),'IOC Input'!#REF!,""))</f>
        <v>#REF!</v>
      </c>
      <c r="D82" s="93" t="e">
        <f>IF(AND('IOC Input'!#REF!="M-OP",'IOC Input'!#REF!&lt;50000),'IOC Input'!#REF!,IF(AND('IOC Input'!#REF!="M-OP",'IOC Input'!#REF!&gt;=50000),'IOC Input'!#REF!,""))</f>
        <v>#REF!</v>
      </c>
      <c r="E82" s="93" t="e">
        <f>IF(AND('IOC Input'!#REF!="M-OP",'IOC Input'!#REF!&lt;50000),'IOC Input'!#REF!,IF(AND('IOC Input'!#REF!="M-OP",'IOC Input'!#REF!&gt;=50000),'IOC Input'!#REF!,""))</f>
        <v>#REF!</v>
      </c>
      <c r="F82" s="93" t="e">
        <f>IF(AND('IOC Input'!#REF!="M-OP",'IOC Input'!#REF!&lt;50000),'IOC Input'!#REF!,IF(AND('IOC Input'!#REF!="M-OP",'IOC Input'!#REF!&gt;=50000),'IOC Input'!#REF!,""))</f>
        <v>#REF!</v>
      </c>
      <c r="G82" s="93" t="e">
        <f>IF(AND('IOC Input'!#REF!="M-OP",'IOC Input'!#REF!&lt;50000),'IOC Input'!#REF!,IF(AND('IOC Input'!#REF!="M-OP",'IOC Input'!#REF!&gt;=50000),'IOC Input'!#REF!,""))</f>
        <v>#REF!</v>
      </c>
      <c r="H82" s="93" t="e">
        <f>IF(AND('IOC Input'!#REF!="M-OP",'IOC Input'!#REF!&lt;50000),'IOC Input'!#REF!,IF(AND('IOC Input'!#REF!="M-OP",'IOC Input'!#REF!&gt;=50000),'IOC Input'!#REF!,""))</f>
        <v>#REF!</v>
      </c>
      <c r="I82" s="93" t="e">
        <f>IF(AND('IOC Input'!#REF!="M-OP",'IOC Input'!#REF!&lt;50000),'IOC Input'!#REF!,IF(AND('IOC Input'!#REF!="M-OP",'IOC Input'!#REF!&gt;=50000),'IOC Input'!#REF!,""))</f>
        <v>#REF!</v>
      </c>
      <c r="J82" s="95" t="e">
        <f>IF(AND('IOC Input'!#REF!="M-OP",'IOC Input'!#REF!&lt;50000),RIGHT('IOC Input'!#REF!,6),IF(AND('IOC Input'!#REF!="M-OP",'IOC Input'!#REF!&gt;=50000),RIGHT('IOC Input'!#REF!,6),""))</f>
        <v>#REF!</v>
      </c>
      <c r="K82" s="96" t="e">
        <f>IF(AND('IOC Input'!#REF!="M-OP",'IOC Input'!#REF!="C"),'IOC Input'!#REF!,"")</f>
        <v>#REF!</v>
      </c>
      <c r="L82" s="96" t="e">
        <f>IF(AND('IOC Input'!#REF!="M-OP",'IOC Input'!#REF!="D"),'IOC Input'!#REF!,"")</f>
        <v>#REF!</v>
      </c>
      <c r="M82" t="e">
        <f t="shared" si="4"/>
        <v>#REF!</v>
      </c>
    </row>
    <row r="83" spans="1:13" ht="18">
      <c r="A83" s="92" t="s">
        <v>101</v>
      </c>
      <c r="B83" s="93" t="e">
        <f>IF(AND('IOC Input'!#REF!="M-OP",'IOC Input'!#REF!&lt;50000),'IOC Input'!#REF!,IF(AND('IOC Input'!#REF!="M-OP",'IOC Input'!#REF!&gt;=50000),'IOC Input'!#REF!,""))</f>
        <v>#REF!</v>
      </c>
      <c r="C83" s="93" t="e">
        <f>IF(AND('IOC Input'!#REF!="M-OP",'IOC Input'!#REF!&lt;50000),'IOC Input'!#REF!,IF(AND('IOC Input'!#REF!="M-OP",'IOC Input'!#REF!&gt;=50000),'IOC Input'!#REF!,""))</f>
        <v>#REF!</v>
      </c>
      <c r="D83" s="93" t="e">
        <f>IF(AND('IOC Input'!#REF!="M-OP",'IOC Input'!#REF!&lt;50000),'IOC Input'!#REF!,IF(AND('IOC Input'!#REF!="M-OP",'IOC Input'!#REF!&gt;=50000),'IOC Input'!#REF!,""))</f>
        <v>#REF!</v>
      </c>
      <c r="E83" s="93" t="e">
        <f>IF(AND('IOC Input'!#REF!="M-OP",'IOC Input'!#REF!&lt;50000),'IOC Input'!#REF!,IF(AND('IOC Input'!#REF!="M-OP",'IOC Input'!#REF!&gt;=50000),'IOC Input'!#REF!,""))</f>
        <v>#REF!</v>
      </c>
      <c r="F83" s="93" t="e">
        <f>IF(AND('IOC Input'!#REF!="M-OP",'IOC Input'!#REF!&lt;50000),'IOC Input'!#REF!,IF(AND('IOC Input'!#REF!="M-OP",'IOC Input'!#REF!&gt;=50000),'IOC Input'!#REF!,""))</f>
        <v>#REF!</v>
      </c>
      <c r="G83" s="93" t="e">
        <f>IF(AND('IOC Input'!#REF!="M-OP",'IOC Input'!#REF!&lt;50000),'IOC Input'!#REF!,IF(AND('IOC Input'!#REF!="M-OP",'IOC Input'!#REF!&gt;=50000),'IOC Input'!#REF!,""))</f>
        <v>#REF!</v>
      </c>
      <c r="H83" s="97"/>
      <c r="I83" s="93" t="e">
        <f>IF(AND('IOC Input'!#REF!="M-OP",'IOC Input'!#REF!&lt;50000),'IOC Input'!#REF!,IF(AND('IOC Input'!#REF!="M-OP",'IOC Input'!#REF!&gt;=50000),'IOC Input'!#REF!,""))</f>
        <v>#REF!</v>
      </c>
      <c r="J83" s="95" t="e">
        <f>IF(AND('IOC Input'!#REF!="M-OP",'IOC Input'!#REF!&lt;50000),RIGHT('IOC Input'!#REF!,6),IF(AND('IOC Input'!#REF!="M-OP",'IOC Input'!#REF!&gt;=50000),RIGHT('IOC Input'!#REF!,6),""))</f>
        <v>#REF!</v>
      </c>
      <c r="K83" s="96" t="e">
        <f>IF(AND('IOC Input'!#REF!="M-OP",'IOC Input'!#REF!="C"),'IOC Input'!#REF!,"")</f>
        <v>#REF!</v>
      </c>
      <c r="L83" s="96" t="e">
        <f>IF(AND('IOC Input'!#REF!="M-OP",'IOC Input'!#REF!="D"),'IOC Input'!#REF!,"")</f>
        <v>#REF!</v>
      </c>
      <c r="M83" t="e">
        <f t="shared" si="4"/>
        <v>#REF!</v>
      </c>
    </row>
    <row r="84" spans="1:13" ht="18">
      <c r="A84" s="92"/>
      <c r="B84" s="93"/>
      <c r="C84" s="94"/>
      <c r="D84" s="93"/>
      <c r="E84" s="94"/>
      <c r="F84" s="93"/>
      <c r="G84" s="93"/>
      <c r="H84" s="97"/>
      <c r="I84" s="93"/>
      <c r="J84" s="100"/>
      <c r="K84" s="101"/>
      <c r="L84" s="101"/>
    </row>
    <row r="85" spans="1:13" ht="18">
      <c r="A85" s="92" t="s">
        <v>101</v>
      </c>
      <c r="B85" s="93" t="e">
        <f>IF(AND('IOC Input'!#REF!="M-OP",'IOC Input'!#REF!&lt;50000),"119503",IF(AND('IOC Input'!#REF!="M-OP",'IOC Input'!#REF!&gt;=50000),"119500",""))</f>
        <v>#REF!</v>
      </c>
      <c r="C85" s="94"/>
      <c r="D85" s="93"/>
      <c r="E85" s="94"/>
      <c r="F85" s="93"/>
      <c r="G85" s="93"/>
      <c r="H85" s="93" t="e">
        <f>IF(AND('IOC Input'!#REF!="M-OP",'IOC Input'!#REF!&lt;50000),'IOC Input'!#REF!,IF(AND('IOC Input'!#REF!="M-OP",'IOC Input'!#REF!&gt;=50000),'IOC Input'!#REF!,""))</f>
        <v>#REF!</v>
      </c>
      <c r="I85" s="93" t="e">
        <f>+I86</f>
        <v>#REF!</v>
      </c>
      <c r="J85" s="95" t="e">
        <f>+J86</f>
        <v>#REF!</v>
      </c>
      <c r="K85" s="96" t="e">
        <f>IF(AND('IOC Input'!#REF!="M-OP",'IOC Input'!#REF!="C"),'IOC Input'!#REF!,"")</f>
        <v>#REF!</v>
      </c>
      <c r="L85" s="96" t="e">
        <f>IF(AND('IOC Input'!#REF!="M-OP",'IOC Input'!#REF!="D"),'IOC Input'!#REF!,"")</f>
        <v>#REF!</v>
      </c>
      <c r="M85" t="e">
        <f>IF(SUM(K85:L85)&gt;0,1,0)</f>
        <v>#REF!</v>
      </c>
    </row>
    <row r="86" spans="1:13" ht="18">
      <c r="A86" s="92" t="s">
        <v>101</v>
      </c>
      <c r="B86" s="93" t="e">
        <f>IF(AND('IOC Input'!#REF!="M-OP",'IOC Input'!#REF!&lt;50000),'IOC Input'!#REF!,IF(AND('IOC Input'!#REF!="M-OP",'IOC Input'!#REF!&gt;=50000),'IOC Input'!#REF!,""))</f>
        <v>#REF!</v>
      </c>
      <c r="C86" s="93" t="e">
        <f>IF(AND('IOC Input'!#REF!="M-OP",'IOC Input'!#REF!&lt;50000),'IOC Input'!#REF!,IF(AND('IOC Input'!#REF!="M-OP",'IOC Input'!#REF!&gt;=50000),'IOC Input'!#REF!,""))</f>
        <v>#REF!</v>
      </c>
      <c r="D86" s="93" t="e">
        <f>IF(AND('IOC Input'!#REF!="M-OP",'IOC Input'!#REF!&lt;50000),'IOC Input'!#REF!,IF(AND('IOC Input'!#REF!="M-OP",'IOC Input'!#REF!&gt;=50000),'IOC Input'!#REF!,""))</f>
        <v>#REF!</v>
      </c>
      <c r="E86" s="93" t="e">
        <f>IF(AND('IOC Input'!#REF!="M-OP",'IOC Input'!#REF!&lt;50000),'IOC Input'!#REF!,IF(AND('IOC Input'!#REF!="M-OP",'IOC Input'!#REF!&gt;=50000),'IOC Input'!#REF!,""))</f>
        <v>#REF!</v>
      </c>
      <c r="F86" s="93" t="e">
        <f>IF(AND('IOC Input'!#REF!="M-OP",'IOC Input'!#REF!&lt;50000),'IOC Input'!#REF!,IF(AND('IOC Input'!#REF!="M-OP",'IOC Input'!#REF!&gt;=50000),'IOC Input'!#REF!,""))</f>
        <v>#REF!</v>
      </c>
      <c r="G86" s="93" t="e">
        <f>IF(AND('IOC Input'!#REF!="M-OP",'IOC Input'!#REF!&lt;50000),'IOC Input'!#REF!,IF(AND('IOC Input'!#REF!="M-OP",'IOC Input'!#REF!&gt;=50000),'IOC Input'!#REF!,""))</f>
        <v>#REF!</v>
      </c>
      <c r="H86" s="93" t="e">
        <f>IF(AND('IOC Input'!#REF!="M-OP",'IOC Input'!#REF!&lt;50000),'IOC Input'!#REF!,IF(AND('IOC Input'!#REF!="M-OP",'IOC Input'!#REF!&gt;=50000),'IOC Input'!#REF!,""))</f>
        <v>#REF!</v>
      </c>
      <c r="I86" s="93" t="e">
        <f>IF(AND('IOC Input'!#REF!="M-OP",'IOC Input'!#REF!&lt;50000),'IOC Input'!#REF!,IF(AND('IOC Input'!#REF!="M-OP",'IOC Input'!#REF!&gt;=50000),'IOC Input'!#REF!,""))</f>
        <v>#REF!</v>
      </c>
      <c r="J86" s="95" t="e">
        <f>IF(AND('IOC Input'!#REF!="M-OP",'IOC Input'!#REF!&lt;50000),RIGHT('IOC Input'!#REF!,6),IF(AND('IOC Input'!#REF!="M-OP",'IOC Input'!#REF!&gt;=50000),RIGHT('IOC Input'!#REF!,6),""))</f>
        <v>#REF!</v>
      </c>
      <c r="K86" s="96" t="e">
        <f>IF(AND('IOC Input'!#REF!="M-OP",'IOC Input'!#REF!="C"),'IOC Input'!#REF!,"")</f>
        <v>#REF!</v>
      </c>
      <c r="L86" s="96" t="e">
        <f>IF(AND('IOC Input'!#REF!="M-OP",'IOC Input'!#REF!="D"),'IOC Input'!#REF!,"")</f>
        <v>#REF!</v>
      </c>
      <c r="M86" t="e">
        <f t="shared" ref="M86:M92" si="5">IF(SUM(K86:L86)&gt;0,1,0)</f>
        <v>#REF!</v>
      </c>
    </row>
    <row r="87" spans="1:13" ht="18">
      <c r="A87" s="92" t="s">
        <v>101</v>
      </c>
      <c r="B87" s="93" t="e">
        <f>IF(AND('IOC Input'!#REF!="M-OP",'IOC Input'!#REF!&lt;50000),'IOC Input'!#REF!,IF(AND('IOC Input'!#REF!="M-OP",'IOC Input'!#REF!&gt;=50000),'IOC Input'!#REF!,""))</f>
        <v>#REF!</v>
      </c>
      <c r="C87" s="93" t="e">
        <f>IF(AND('IOC Input'!#REF!="M-OP",'IOC Input'!#REF!&lt;50000),'IOC Input'!#REF!,IF(AND('IOC Input'!#REF!="M-OP",'IOC Input'!#REF!&gt;=50000),'IOC Input'!#REF!,""))</f>
        <v>#REF!</v>
      </c>
      <c r="D87" s="93" t="e">
        <f>IF(AND('IOC Input'!#REF!="M-OP",'IOC Input'!#REF!&lt;50000),'IOC Input'!#REF!,IF(AND('IOC Input'!#REF!="M-OP",'IOC Input'!#REF!&gt;=50000),'IOC Input'!#REF!,""))</f>
        <v>#REF!</v>
      </c>
      <c r="E87" s="93" t="e">
        <f>IF(AND('IOC Input'!#REF!="M-OP",'IOC Input'!#REF!&lt;50000),'IOC Input'!#REF!,IF(AND('IOC Input'!#REF!="M-OP",'IOC Input'!#REF!&gt;=50000),'IOC Input'!#REF!,""))</f>
        <v>#REF!</v>
      </c>
      <c r="F87" s="93" t="e">
        <f>IF(AND('IOC Input'!#REF!="M-OP",'IOC Input'!#REF!&lt;50000),'IOC Input'!#REF!,IF(AND('IOC Input'!#REF!="M-OP",'IOC Input'!#REF!&gt;=50000),'IOC Input'!#REF!,""))</f>
        <v>#REF!</v>
      </c>
      <c r="G87" s="93" t="e">
        <f>IF(AND('IOC Input'!#REF!="M-OP",'IOC Input'!#REF!&lt;50000),'IOC Input'!#REF!,IF(AND('IOC Input'!#REF!="M-OP",'IOC Input'!#REF!&gt;=50000),'IOC Input'!#REF!,""))</f>
        <v>#REF!</v>
      </c>
      <c r="H87" s="93" t="e">
        <f>IF(AND('IOC Input'!#REF!="M-OP",'IOC Input'!#REF!&lt;50000),'IOC Input'!#REF!,IF(AND('IOC Input'!#REF!="M-OP",'IOC Input'!#REF!&gt;=50000),'IOC Input'!#REF!,""))</f>
        <v>#REF!</v>
      </c>
      <c r="I87" s="93" t="e">
        <f>IF(AND('IOC Input'!#REF!="M-OP",'IOC Input'!#REF!&lt;50000),'IOC Input'!#REF!,IF(AND('IOC Input'!#REF!="M-OP",'IOC Input'!#REF!&gt;=50000),'IOC Input'!#REF!,""))</f>
        <v>#REF!</v>
      </c>
      <c r="J87" s="95" t="e">
        <f>IF(AND('IOC Input'!#REF!="M-OP",'IOC Input'!#REF!&lt;50000),RIGHT('IOC Input'!#REF!,6),IF(AND('IOC Input'!#REF!="M-OP",'IOC Input'!#REF!&gt;=50000),RIGHT('IOC Input'!#REF!,6),""))</f>
        <v>#REF!</v>
      </c>
      <c r="K87" s="96" t="e">
        <f>IF(AND('IOC Input'!#REF!="M-OP",'IOC Input'!#REF!="C"),'IOC Input'!#REF!,"")</f>
        <v>#REF!</v>
      </c>
      <c r="L87" s="96" t="e">
        <f>IF(AND('IOC Input'!#REF!="M-OP",'IOC Input'!#REF!="D"),'IOC Input'!#REF!,"")</f>
        <v>#REF!</v>
      </c>
      <c r="M87" t="e">
        <f t="shared" si="5"/>
        <v>#REF!</v>
      </c>
    </row>
    <row r="88" spans="1:13" ht="18">
      <c r="A88" s="92" t="s">
        <v>101</v>
      </c>
      <c r="B88" s="93" t="e">
        <f>IF(AND('IOC Input'!#REF!="M-OP",'IOC Input'!#REF!&lt;50000),'IOC Input'!#REF!,IF(AND('IOC Input'!#REF!="M-OP",'IOC Input'!#REF!&gt;=50000),'IOC Input'!#REF!,""))</f>
        <v>#REF!</v>
      </c>
      <c r="C88" s="93" t="e">
        <f>IF(AND('IOC Input'!#REF!="M-OP",'IOC Input'!#REF!&lt;50000),'IOC Input'!#REF!,IF(AND('IOC Input'!#REF!="M-OP",'IOC Input'!#REF!&gt;=50000),'IOC Input'!#REF!,""))</f>
        <v>#REF!</v>
      </c>
      <c r="D88" s="93" t="e">
        <f>IF(AND('IOC Input'!#REF!="M-OP",'IOC Input'!#REF!&lt;50000),'IOC Input'!#REF!,IF(AND('IOC Input'!#REF!="M-OP",'IOC Input'!#REF!&gt;=50000),'IOC Input'!#REF!,""))</f>
        <v>#REF!</v>
      </c>
      <c r="E88" s="93" t="e">
        <f>IF(AND('IOC Input'!#REF!="M-OP",'IOC Input'!#REF!&lt;50000),'IOC Input'!#REF!,IF(AND('IOC Input'!#REF!="M-OP",'IOC Input'!#REF!&gt;=50000),'IOC Input'!#REF!,""))</f>
        <v>#REF!</v>
      </c>
      <c r="F88" s="93" t="e">
        <f>IF(AND('IOC Input'!#REF!="M-OP",'IOC Input'!#REF!&lt;50000),'IOC Input'!#REF!,IF(AND('IOC Input'!#REF!="M-OP",'IOC Input'!#REF!&gt;=50000),'IOC Input'!#REF!,""))</f>
        <v>#REF!</v>
      </c>
      <c r="G88" s="93" t="e">
        <f>IF(AND('IOC Input'!#REF!="M-OP",'IOC Input'!#REF!&lt;50000),'IOC Input'!#REF!,IF(AND('IOC Input'!#REF!="M-OP",'IOC Input'!#REF!&gt;=50000),'IOC Input'!#REF!,""))</f>
        <v>#REF!</v>
      </c>
      <c r="H88" s="93" t="e">
        <f>IF(AND('IOC Input'!#REF!="M-OP",'IOC Input'!#REF!&lt;50000),'IOC Input'!#REF!,IF(AND('IOC Input'!#REF!="M-OP",'IOC Input'!#REF!&gt;=50000),'IOC Input'!#REF!,""))</f>
        <v>#REF!</v>
      </c>
      <c r="I88" s="93" t="e">
        <f>IF(AND('IOC Input'!#REF!="M-OP",'IOC Input'!#REF!&lt;50000),'IOC Input'!#REF!,IF(AND('IOC Input'!#REF!="M-OP",'IOC Input'!#REF!&gt;=50000),'IOC Input'!#REF!,""))</f>
        <v>#REF!</v>
      </c>
      <c r="J88" s="95" t="e">
        <f>IF(AND('IOC Input'!#REF!="M-OP",'IOC Input'!#REF!&lt;50000),RIGHT('IOC Input'!#REF!,6),IF(AND('IOC Input'!#REF!="M-OP",'IOC Input'!#REF!&gt;=50000),RIGHT('IOC Input'!#REF!,6),""))</f>
        <v>#REF!</v>
      </c>
      <c r="K88" s="96" t="e">
        <f>IF(AND('IOC Input'!#REF!="M-OP",'IOC Input'!#REF!="C"),'IOC Input'!#REF!,"")</f>
        <v>#REF!</v>
      </c>
      <c r="L88" s="96" t="e">
        <f>IF(AND('IOC Input'!#REF!="M-OP",'IOC Input'!#REF!="D"),'IOC Input'!#REF!,"")</f>
        <v>#REF!</v>
      </c>
      <c r="M88" t="e">
        <f t="shared" si="5"/>
        <v>#REF!</v>
      </c>
    </row>
    <row r="89" spans="1:13" ht="18">
      <c r="A89" s="92" t="s">
        <v>101</v>
      </c>
      <c r="B89" s="93" t="e">
        <f>IF(AND('IOC Input'!#REF!="M-OP",'IOC Input'!#REF!&lt;50000),'IOC Input'!#REF!,IF(AND('IOC Input'!#REF!="M-OP",'IOC Input'!#REF!&gt;=50000),'IOC Input'!#REF!,""))</f>
        <v>#REF!</v>
      </c>
      <c r="C89" s="93" t="e">
        <f>IF(AND('IOC Input'!#REF!="M-OP",'IOC Input'!#REF!&lt;50000),'IOC Input'!#REF!,IF(AND('IOC Input'!#REF!="M-OP",'IOC Input'!#REF!&gt;=50000),'IOC Input'!#REF!,""))</f>
        <v>#REF!</v>
      </c>
      <c r="D89" s="93" t="e">
        <f>IF(AND('IOC Input'!#REF!="M-OP",'IOC Input'!#REF!&lt;50000),'IOC Input'!#REF!,IF(AND('IOC Input'!#REF!="M-OP",'IOC Input'!#REF!&gt;=50000),'IOC Input'!#REF!,""))</f>
        <v>#REF!</v>
      </c>
      <c r="E89" s="93" t="e">
        <f>IF(AND('IOC Input'!#REF!="M-OP",'IOC Input'!#REF!&lt;50000),'IOC Input'!#REF!,IF(AND('IOC Input'!#REF!="M-OP",'IOC Input'!#REF!&gt;=50000),'IOC Input'!#REF!,""))</f>
        <v>#REF!</v>
      </c>
      <c r="F89" s="93" t="e">
        <f>IF(AND('IOC Input'!#REF!="M-OP",'IOC Input'!#REF!&lt;50000),'IOC Input'!#REF!,IF(AND('IOC Input'!#REF!="M-OP",'IOC Input'!#REF!&gt;=50000),'IOC Input'!#REF!,""))</f>
        <v>#REF!</v>
      </c>
      <c r="G89" s="93" t="e">
        <f>IF(AND('IOC Input'!#REF!="M-OP",'IOC Input'!#REF!&lt;50000),'IOC Input'!#REF!,IF(AND('IOC Input'!#REF!="M-OP",'IOC Input'!#REF!&gt;=50000),'IOC Input'!#REF!,""))</f>
        <v>#REF!</v>
      </c>
      <c r="H89" s="93" t="e">
        <f>IF(AND('IOC Input'!#REF!="M-OP",'IOC Input'!#REF!&lt;50000),'IOC Input'!#REF!,IF(AND('IOC Input'!#REF!="M-OP",'IOC Input'!#REF!&gt;=50000),'IOC Input'!#REF!,""))</f>
        <v>#REF!</v>
      </c>
      <c r="I89" s="93" t="e">
        <f>IF(AND('IOC Input'!#REF!="M-OP",'IOC Input'!#REF!&lt;50000),'IOC Input'!#REF!,IF(AND('IOC Input'!#REF!="M-OP",'IOC Input'!#REF!&gt;=50000),'IOC Input'!#REF!,""))</f>
        <v>#REF!</v>
      </c>
      <c r="J89" s="95" t="e">
        <f>IF(AND('IOC Input'!#REF!="M-OP",'IOC Input'!#REF!&lt;50000),RIGHT('IOC Input'!#REF!,6),IF(AND('IOC Input'!#REF!="M-OP",'IOC Input'!#REF!&gt;=50000),RIGHT('IOC Input'!#REF!,6),""))</f>
        <v>#REF!</v>
      </c>
      <c r="K89" s="96" t="e">
        <f>IF(AND('IOC Input'!#REF!="M-OP",'IOC Input'!#REF!="C"),'IOC Input'!#REF!,"")</f>
        <v>#REF!</v>
      </c>
      <c r="L89" s="96" t="e">
        <f>IF(AND('IOC Input'!#REF!="M-OP",'IOC Input'!#REF!="D"),'IOC Input'!#REF!,"")</f>
        <v>#REF!</v>
      </c>
      <c r="M89" t="e">
        <f t="shared" si="5"/>
        <v>#REF!</v>
      </c>
    </row>
    <row r="90" spans="1:13" ht="18">
      <c r="A90" s="92" t="s">
        <v>101</v>
      </c>
      <c r="B90" s="93" t="e">
        <f>IF(AND('IOC Input'!#REF!="M-OP",'IOC Input'!#REF!&lt;50000),'IOC Input'!#REF!,IF(AND('IOC Input'!#REF!="M-OP",'IOC Input'!#REF!&gt;=50000),'IOC Input'!#REF!,""))</f>
        <v>#REF!</v>
      </c>
      <c r="C90" s="93" t="e">
        <f>IF(AND('IOC Input'!#REF!="M-OP",'IOC Input'!#REF!&lt;50000),'IOC Input'!#REF!,IF(AND('IOC Input'!#REF!="M-OP",'IOC Input'!#REF!&gt;=50000),'IOC Input'!#REF!,""))</f>
        <v>#REF!</v>
      </c>
      <c r="D90" s="93" t="e">
        <f>IF(AND('IOC Input'!#REF!="M-OP",'IOC Input'!#REF!&lt;50000),'IOC Input'!#REF!,IF(AND('IOC Input'!#REF!="M-OP",'IOC Input'!#REF!&gt;=50000),'IOC Input'!#REF!,""))</f>
        <v>#REF!</v>
      </c>
      <c r="E90" s="93" t="e">
        <f>IF(AND('IOC Input'!#REF!="M-OP",'IOC Input'!#REF!&lt;50000),'IOC Input'!#REF!,IF(AND('IOC Input'!#REF!="M-OP",'IOC Input'!#REF!&gt;=50000),'IOC Input'!#REF!,""))</f>
        <v>#REF!</v>
      </c>
      <c r="F90" s="93" t="e">
        <f>IF(AND('IOC Input'!#REF!="M-OP",'IOC Input'!#REF!&lt;50000),'IOC Input'!#REF!,IF(AND('IOC Input'!#REF!="M-OP",'IOC Input'!#REF!&gt;=50000),'IOC Input'!#REF!,""))</f>
        <v>#REF!</v>
      </c>
      <c r="G90" s="93" t="e">
        <f>IF(AND('IOC Input'!#REF!="M-OP",'IOC Input'!#REF!&lt;50000),'IOC Input'!#REF!,IF(AND('IOC Input'!#REF!="M-OP",'IOC Input'!#REF!&gt;=50000),'IOC Input'!#REF!,""))</f>
        <v>#REF!</v>
      </c>
      <c r="H90" s="93" t="e">
        <f>IF(AND('IOC Input'!#REF!="M-OP",'IOC Input'!#REF!&lt;50000),'IOC Input'!#REF!,IF(AND('IOC Input'!#REF!="M-OP",'IOC Input'!#REF!&gt;=50000),'IOC Input'!#REF!,""))</f>
        <v>#REF!</v>
      </c>
      <c r="I90" s="93" t="e">
        <f>IF(AND('IOC Input'!#REF!="M-OP",'IOC Input'!#REF!&lt;50000),'IOC Input'!#REF!,IF(AND('IOC Input'!#REF!="M-OP",'IOC Input'!#REF!&gt;=50000),'IOC Input'!#REF!,""))</f>
        <v>#REF!</v>
      </c>
      <c r="J90" s="95" t="e">
        <f>IF(AND('IOC Input'!#REF!="M-OP",'IOC Input'!#REF!&lt;50000),RIGHT('IOC Input'!#REF!,6),IF(AND('IOC Input'!#REF!="M-OP",'IOC Input'!#REF!&gt;=50000),RIGHT('IOC Input'!#REF!,6),""))</f>
        <v>#REF!</v>
      </c>
      <c r="K90" s="96" t="e">
        <f>IF(AND('IOC Input'!#REF!="M-OP",'IOC Input'!#REF!="C"),'IOC Input'!#REF!,"")</f>
        <v>#REF!</v>
      </c>
      <c r="L90" s="96" t="e">
        <f>IF(AND('IOC Input'!#REF!="M-OP",'IOC Input'!#REF!="D"),'IOC Input'!#REF!,"")</f>
        <v>#REF!</v>
      </c>
      <c r="M90" t="e">
        <f t="shared" si="5"/>
        <v>#REF!</v>
      </c>
    </row>
    <row r="91" spans="1:13" ht="18">
      <c r="A91" s="92" t="s">
        <v>101</v>
      </c>
      <c r="B91" s="93" t="e">
        <f>IF(AND('IOC Input'!#REF!="M-OP",'IOC Input'!#REF!&lt;50000),'IOC Input'!#REF!,IF(AND('IOC Input'!#REF!="M-OP",'IOC Input'!#REF!&gt;=50000),'IOC Input'!#REF!,""))</f>
        <v>#REF!</v>
      </c>
      <c r="C91" s="93" t="e">
        <f>IF(AND('IOC Input'!#REF!="M-OP",'IOC Input'!#REF!&lt;50000),'IOC Input'!#REF!,IF(AND('IOC Input'!#REF!="M-OP",'IOC Input'!#REF!&gt;=50000),'IOC Input'!#REF!,""))</f>
        <v>#REF!</v>
      </c>
      <c r="D91" s="93" t="e">
        <f>IF(AND('IOC Input'!#REF!="M-OP",'IOC Input'!#REF!&lt;50000),'IOC Input'!#REF!,IF(AND('IOC Input'!#REF!="M-OP",'IOC Input'!#REF!&gt;=50000),'IOC Input'!#REF!,""))</f>
        <v>#REF!</v>
      </c>
      <c r="E91" s="93" t="e">
        <f>IF(AND('IOC Input'!#REF!="M-OP",'IOC Input'!#REF!&lt;50000),'IOC Input'!#REF!,IF(AND('IOC Input'!#REF!="M-OP",'IOC Input'!#REF!&gt;=50000),'IOC Input'!#REF!,""))</f>
        <v>#REF!</v>
      </c>
      <c r="F91" s="93" t="e">
        <f>IF(AND('IOC Input'!#REF!="M-OP",'IOC Input'!#REF!&lt;50000),'IOC Input'!#REF!,IF(AND('IOC Input'!#REF!="M-OP",'IOC Input'!#REF!&gt;=50000),'IOC Input'!#REF!,""))</f>
        <v>#REF!</v>
      </c>
      <c r="G91" s="93" t="e">
        <f>IF(AND('IOC Input'!#REF!="M-OP",'IOC Input'!#REF!&lt;50000),'IOC Input'!#REF!,IF(AND('IOC Input'!#REF!="M-OP",'IOC Input'!#REF!&gt;=50000),'IOC Input'!#REF!,""))</f>
        <v>#REF!</v>
      </c>
      <c r="H91" s="93" t="e">
        <f>IF(AND('IOC Input'!#REF!="M-OP",'IOC Input'!#REF!&lt;50000),'IOC Input'!#REF!,IF(AND('IOC Input'!#REF!="M-OP",'IOC Input'!#REF!&gt;=50000),'IOC Input'!#REF!,""))</f>
        <v>#REF!</v>
      </c>
      <c r="I91" s="93" t="e">
        <f>IF(AND('IOC Input'!#REF!="M-OP",'IOC Input'!#REF!&lt;50000),'IOC Input'!#REF!,IF(AND('IOC Input'!#REF!="M-OP",'IOC Input'!#REF!&gt;=50000),'IOC Input'!#REF!,""))</f>
        <v>#REF!</v>
      </c>
      <c r="J91" s="95" t="e">
        <f>IF(AND('IOC Input'!#REF!="M-OP",'IOC Input'!#REF!&lt;50000),RIGHT('IOC Input'!#REF!,6),IF(AND('IOC Input'!#REF!="M-OP",'IOC Input'!#REF!&gt;=50000),RIGHT('IOC Input'!#REF!,6),""))</f>
        <v>#REF!</v>
      </c>
      <c r="K91" s="96" t="e">
        <f>IF(AND('IOC Input'!#REF!="M-OP",'IOC Input'!#REF!="C"),'IOC Input'!#REF!,"")</f>
        <v>#REF!</v>
      </c>
      <c r="L91" s="96" t="e">
        <f>IF(AND('IOC Input'!#REF!="M-OP",'IOC Input'!#REF!="D"),'IOC Input'!#REF!,"")</f>
        <v>#REF!</v>
      </c>
      <c r="M91" t="e">
        <f t="shared" si="5"/>
        <v>#REF!</v>
      </c>
    </row>
    <row r="92" spans="1:13" ht="18">
      <c r="A92" s="92" t="s">
        <v>101</v>
      </c>
      <c r="B92" s="93" t="e">
        <f>IF(AND('IOC Input'!#REF!="M-OP",'IOC Input'!#REF!&lt;50000),'IOC Input'!#REF!,IF(AND('IOC Input'!#REF!="M-OP",'IOC Input'!#REF!&gt;=50000),'IOC Input'!#REF!,""))</f>
        <v>#REF!</v>
      </c>
      <c r="C92" s="93" t="e">
        <f>IF(AND('IOC Input'!#REF!="M-OP",'IOC Input'!#REF!&lt;50000),'IOC Input'!#REF!,IF(AND('IOC Input'!#REF!="M-OP",'IOC Input'!#REF!&gt;=50000),'IOC Input'!#REF!,""))</f>
        <v>#REF!</v>
      </c>
      <c r="D92" s="93" t="e">
        <f>IF(AND('IOC Input'!#REF!="M-OP",'IOC Input'!#REF!&lt;50000),'IOC Input'!#REF!,IF(AND('IOC Input'!#REF!="M-OP",'IOC Input'!#REF!&gt;=50000),'IOC Input'!#REF!,""))</f>
        <v>#REF!</v>
      </c>
      <c r="E92" s="93" t="e">
        <f>IF(AND('IOC Input'!#REF!="M-OP",'IOC Input'!#REF!&lt;50000),'IOC Input'!#REF!,IF(AND('IOC Input'!#REF!="M-OP",'IOC Input'!#REF!&gt;=50000),'IOC Input'!#REF!,""))</f>
        <v>#REF!</v>
      </c>
      <c r="F92" s="93" t="e">
        <f>IF(AND('IOC Input'!#REF!="M-OP",'IOC Input'!#REF!&lt;50000),'IOC Input'!#REF!,IF(AND('IOC Input'!#REF!="M-OP",'IOC Input'!#REF!&gt;=50000),'IOC Input'!#REF!,""))</f>
        <v>#REF!</v>
      </c>
      <c r="G92" s="93" t="e">
        <f>IF(AND('IOC Input'!#REF!="M-OP",'IOC Input'!#REF!&lt;50000),'IOC Input'!#REF!,IF(AND('IOC Input'!#REF!="M-OP",'IOC Input'!#REF!&gt;=50000),'IOC Input'!#REF!,""))</f>
        <v>#REF!</v>
      </c>
      <c r="H92" s="97"/>
      <c r="I92" s="93" t="e">
        <f>IF(AND('IOC Input'!#REF!="M-OP",'IOC Input'!#REF!&lt;50000),'IOC Input'!#REF!,IF(AND('IOC Input'!#REF!="M-OP",'IOC Input'!#REF!&gt;=50000),'IOC Input'!#REF!,""))</f>
        <v>#REF!</v>
      </c>
      <c r="J92" s="95" t="e">
        <f>IF(AND('IOC Input'!#REF!="M-OP",'IOC Input'!#REF!&lt;50000),RIGHT('IOC Input'!#REF!,6),IF(AND('IOC Input'!#REF!="M-OP",'IOC Input'!#REF!&gt;=50000),RIGHT('IOC Input'!#REF!,6),""))</f>
        <v>#REF!</v>
      </c>
      <c r="K92" s="96" t="e">
        <f>IF(AND('IOC Input'!#REF!="M-OP",'IOC Input'!#REF!="C"),'IOC Input'!#REF!,"")</f>
        <v>#REF!</v>
      </c>
      <c r="L92" s="96" t="e">
        <f>IF(AND('IOC Input'!#REF!="M-OP",'IOC Input'!#REF!="D"),'IOC Input'!#REF!,"")</f>
        <v>#REF!</v>
      </c>
      <c r="M92" t="e">
        <f t="shared" si="5"/>
        <v>#REF!</v>
      </c>
    </row>
    <row r="93" spans="1:13" ht="18">
      <c r="A93" s="92"/>
      <c r="B93" s="93"/>
      <c r="C93" s="94"/>
      <c r="D93" s="93"/>
      <c r="E93" s="94"/>
      <c r="F93" s="93"/>
      <c r="G93" s="93"/>
      <c r="H93" s="97"/>
      <c r="I93" s="93"/>
      <c r="J93" s="100"/>
      <c r="K93" s="101"/>
      <c r="L93" s="101"/>
    </row>
    <row r="94" spans="1:13" ht="18">
      <c r="A94" s="92" t="s">
        <v>101</v>
      </c>
      <c r="B94" s="93" t="e">
        <f>IF(AND('IOC Input'!#REF!="M-OP",'IOC Input'!#REF!&lt;50000),"119503",IF(AND('IOC Input'!#REF!="M-OP",'IOC Input'!#REF!&gt;=50000),"119500",""))</f>
        <v>#REF!</v>
      </c>
      <c r="C94" s="94"/>
      <c r="D94" s="93"/>
      <c r="E94" s="94"/>
      <c r="F94" s="93"/>
      <c r="G94" s="93"/>
      <c r="H94" s="93" t="e">
        <f>IF(AND('IOC Input'!#REF!="M-OP",'IOC Input'!#REF!&lt;50000),'IOC Input'!#REF!,IF(AND('IOC Input'!#REF!="M-OP",'IOC Input'!#REF!&gt;=50000),'IOC Input'!#REF!,""))</f>
        <v>#REF!</v>
      </c>
      <c r="I94" s="93" t="e">
        <f>+I95</f>
        <v>#REF!</v>
      </c>
      <c r="J94" s="95" t="e">
        <f>+J95</f>
        <v>#REF!</v>
      </c>
      <c r="K94" s="96" t="e">
        <f>IF(AND('IOC Input'!#REF!="M-OP",'IOC Input'!#REF!="C"),'IOC Input'!#REF!,"")</f>
        <v>#REF!</v>
      </c>
      <c r="L94" s="96" t="e">
        <f>IF(AND('IOC Input'!#REF!="M-OP",'IOC Input'!#REF!="D"),'IOC Input'!#REF!,"")</f>
        <v>#REF!</v>
      </c>
      <c r="M94" t="e">
        <f>IF(SUM(K94:L94)&gt;0,1,0)</f>
        <v>#REF!</v>
      </c>
    </row>
    <row r="95" spans="1:13" ht="18">
      <c r="A95" s="92" t="s">
        <v>101</v>
      </c>
      <c r="B95" s="93" t="e">
        <f>IF(AND('IOC Input'!#REF!="M-OP",'IOC Input'!#REF!&lt;50000),'IOC Input'!#REF!,IF(AND('IOC Input'!#REF!="M-OP",'IOC Input'!#REF!&gt;=50000),'IOC Input'!#REF!,""))</f>
        <v>#REF!</v>
      </c>
      <c r="C95" s="93" t="e">
        <f>IF(AND('IOC Input'!#REF!="M-OP",'IOC Input'!#REF!&lt;50000),'IOC Input'!#REF!,IF(AND('IOC Input'!#REF!="M-OP",'IOC Input'!#REF!&gt;=50000),'IOC Input'!#REF!,""))</f>
        <v>#REF!</v>
      </c>
      <c r="D95" s="93" t="e">
        <f>IF(AND('IOC Input'!#REF!="M-OP",'IOC Input'!#REF!&lt;50000),'IOC Input'!#REF!,IF(AND('IOC Input'!#REF!="M-OP",'IOC Input'!#REF!&gt;=50000),'IOC Input'!#REF!,""))</f>
        <v>#REF!</v>
      </c>
      <c r="E95" s="93" t="e">
        <f>IF(AND('IOC Input'!#REF!="M-OP",'IOC Input'!#REF!&lt;50000),'IOC Input'!#REF!,IF(AND('IOC Input'!#REF!="M-OP",'IOC Input'!#REF!&gt;=50000),'IOC Input'!#REF!,""))</f>
        <v>#REF!</v>
      </c>
      <c r="F95" s="93" t="e">
        <f>IF(AND('IOC Input'!#REF!="M-OP",'IOC Input'!#REF!&lt;50000),'IOC Input'!#REF!,IF(AND('IOC Input'!#REF!="M-OP",'IOC Input'!#REF!&gt;=50000),'IOC Input'!#REF!,""))</f>
        <v>#REF!</v>
      </c>
      <c r="G95" s="93" t="e">
        <f>IF(AND('IOC Input'!#REF!="M-OP",'IOC Input'!#REF!&lt;50000),'IOC Input'!#REF!,IF(AND('IOC Input'!#REF!="M-OP",'IOC Input'!#REF!&gt;=50000),'IOC Input'!#REF!,""))</f>
        <v>#REF!</v>
      </c>
      <c r="H95" s="93" t="e">
        <f>IF(AND('IOC Input'!#REF!="M-OP",'IOC Input'!#REF!&lt;50000),'IOC Input'!#REF!,IF(AND('IOC Input'!#REF!="M-OP",'IOC Input'!#REF!&gt;=50000),'IOC Input'!#REF!,""))</f>
        <v>#REF!</v>
      </c>
      <c r="I95" s="93" t="e">
        <f>IF(AND('IOC Input'!#REF!="M-OP",'IOC Input'!#REF!&lt;50000),'IOC Input'!#REF!,IF(AND('IOC Input'!#REF!="M-OP",'IOC Input'!#REF!&gt;=50000),'IOC Input'!#REF!,""))</f>
        <v>#REF!</v>
      </c>
      <c r="J95" s="95" t="e">
        <f>IF(AND('IOC Input'!#REF!="M-OP",'IOC Input'!#REF!&lt;50000),RIGHT('IOC Input'!#REF!,6),IF(AND('IOC Input'!#REF!="M-OP",'IOC Input'!#REF!&gt;=50000),RIGHT('IOC Input'!#REF!,6),""))</f>
        <v>#REF!</v>
      </c>
      <c r="K95" s="96" t="e">
        <f>IF(AND('IOC Input'!#REF!="M-OP",'IOC Input'!#REF!="C"),'IOC Input'!#REF!,"")</f>
        <v>#REF!</v>
      </c>
      <c r="L95" s="96" t="e">
        <f>IF(AND('IOC Input'!#REF!="M-OP",'IOC Input'!#REF!="D"),'IOC Input'!#REF!,"")</f>
        <v>#REF!</v>
      </c>
      <c r="M95" t="e">
        <f t="shared" ref="M95:M101" si="6">IF(SUM(K95:L95)&gt;0,1,0)</f>
        <v>#REF!</v>
      </c>
    </row>
    <row r="96" spans="1:13" ht="18">
      <c r="A96" s="92" t="s">
        <v>101</v>
      </c>
      <c r="B96" s="93" t="e">
        <f>IF(AND('IOC Input'!#REF!="M-OP",'IOC Input'!#REF!&lt;50000),'IOC Input'!#REF!,IF(AND('IOC Input'!#REF!="M-OP",'IOC Input'!#REF!&gt;=50000),'IOC Input'!#REF!,""))</f>
        <v>#REF!</v>
      </c>
      <c r="C96" s="93" t="e">
        <f>IF(AND('IOC Input'!#REF!="M-OP",'IOC Input'!#REF!&lt;50000),'IOC Input'!#REF!,IF(AND('IOC Input'!#REF!="M-OP",'IOC Input'!#REF!&gt;=50000),'IOC Input'!#REF!,""))</f>
        <v>#REF!</v>
      </c>
      <c r="D96" s="93" t="e">
        <f>IF(AND('IOC Input'!#REF!="M-OP",'IOC Input'!#REF!&lt;50000),'IOC Input'!#REF!,IF(AND('IOC Input'!#REF!="M-OP",'IOC Input'!#REF!&gt;=50000),'IOC Input'!#REF!,""))</f>
        <v>#REF!</v>
      </c>
      <c r="E96" s="93" t="e">
        <f>IF(AND('IOC Input'!#REF!="M-OP",'IOC Input'!#REF!&lt;50000),'IOC Input'!#REF!,IF(AND('IOC Input'!#REF!="M-OP",'IOC Input'!#REF!&gt;=50000),'IOC Input'!#REF!,""))</f>
        <v>#REF!</v>
      </c>
      <c r="F96" s="93" t="e">
        <f>IF(AND('IOC Input'!#REF!="M-OP",'IOC Input'!#REF!&lt;50000),'IOC Input'!#REF!,IF(AND('IOC Input'!#REF!="M-OP",'IOC Input'!#REF!&gt;=50000),'IOC Input'!#REF!,""))</f>
        <v>#REF!</v>
      </c>
      <c r="G96" s="93" t="e">
        <f>IF(AND('IOC Input'!#REF!="M-OP",'IOC Input'!#REF!&lt;50000),'IOC Input'!#REF!,IF(AND('IOC Input'!#REF!="M-OP",'IOC Input'!#REF!&gt;=50000),'IOC Input'!#REF!,""))</f>
        <v>#REF!</v>
      </c>
      <c r="H96" s="93" t="e">
        <f>IF(AND('IOC Input'!#REF!="M-OP",'IOC Input'!#REF!&lt;50000),'IOC Input'!#REF!,IF(AND('IOC Input'!#REF!="M-OP",'IOC Input'!#REF!&gt;=50000),'IOC Input'!#REF!,""))</f>
        <v>#REF!</v>
      </c>
      <c r="I96" s="93" t="e">
        <f>IF(AND('IOC Input'!#REF!="M-OP",'IOC Input'!#REF!&lt;50000),'IOC Input'!#REF!,IF(AND('IOC Input'!#REF!="M-OP",'IOC Input'!#REF!&gt;=50000),'IOC Input'!#REF!,""))</f>
        <v>#REF!</v>
      </c>
      <c r="J96" s="95" t="e">
        <f>IF(AND('IOC Input'!#REF!="M-OP",'IOC Input'!#REF!&lt;50000),RIGHT('IOC Input'!#REF!,6),IF(AND('IOC Input'!#REF!="M-OP",'IOC Input'!#REF!&gt;=50000),RIGHT('IOC Input'!#REF!,6),""))</f>
        <v>#REF!</v>
      </c>
      <c r="K96" s="96" t="e">
        <f>IF(AND('IOC Input'!#REF!="M-OP",'IOC Input'!#REF!="C"),'IOC Input'!#REF!,"")</f>
        <v>#REF!</v>
      </c>
      <c r="L96" s="96" t="e">
        <f>IF(AND('IOC Input'!#REF!="M-OP",'IOC Input'!#REF!="D"),'IOC Input'!#REF!,"")</f>
        <v>#REF!</v>
      </c>
      <c r="M96" t="e">
        <f t="shared" si="6"/>
        <v>#REF!</v>
      </c>
    </row>
    <row r="97" spans="1:13" ht="18">
      <c r="A97" s="92" t="s">
        <v>101</v>
      </c>
      <c r="B97" s="93" t="e">
        <f>IF(AND('IOC Input'!#REF!="M-OP",'IOC Input'!#REF!&lt;50000),'IOC Input'!#REF!,IF(AND('IOC Input'!#REF!="M-OP",'IOC Input'!#REF!&gt;=50000),'IOC Input'!#REF!,""))</f>
        <v>#REF!</v>
      </c>
      <c r="C97" s="93" t="e">
        <f>IF(AND('IOC Input'!#REF!="M-OP",'IOC Input'!#REF!&lt;50000),'IOC Input'!#REF!,IF(AND('IOC Input'!#REF!="M-OP",'IOC Input'!#REF!&gt;=50000),'IOC Input'!#REF!,""))</f>
        <v>#REF!</v>
      </c>
      <c r="D97" s="93" t="e">
        <f>IF(AND('IOC Input'!#REF!="M-OP",'IOC Input'!#REF!&lt;50000),'IOC Input'!#REF!,IF(AND('IOC Input'!#REF!="M-OP",'IOC Input'!#REF!&gt;=50000),'IOC Input'!#REF!,""))</f>
        <v>#REF!</v>
      </c>
      <c r="E97" s="93" t="e">
        <f>IF(AND('IOC Input'!#REF!="M-OP",'IOC Input'!#REF!&lt;50000),'IOC Input'!#REF!,IF(AND('IOC Input'!#REF!="M-OP",'IOC Input'!#REF!&gt;=50000),'IOC Input'!#REF!,""))</f>
        <v>#REF!</v>
      </c>
      <c r="F97" s="93" t="e">
        <f>IF(AND('IOC Input'!#REF!="M-OP",'IOC Input'!#REF!&lt;50000),'IOC Input'!#REF!,IF(AND('IOC Input'!#REF!="M-OP",'IOC Input'!#REF!&gt;=50000),'IOC Input'!#REF!,""))</f>
        <v>#REF!</v>
      </c>
      <c r="G97" s="93" t="e">
        <f>IF(AND('IOC Input'!#REF!="M-OP",'IOC Input'!#REF!&lt;50000),'IOC Input'!#REF!,IF(AND('IOC Input'!#REF!="M-OP",'IOC Input'!#REF!&gt;=50000),'IOC Input'!#REF!,""))</f>
        <v>#REF!</v>
      </c>
      <c r="H97" s="93" t="e">
        <f>IF(AND('IOC Input'!#REF!="M-OP",'IOC Input'!#REF!&lt;50000),'IOC Input'!#REF!,IF(AND('IOC Input'!#REF!="M-OP",'IOC Input'!#REF!&gt;=50000),'IOC Input'!#REF!,""))</f>
        <v>#REF!</v>
      </c>
      <c r="I97" s="93" t="e">
        <f>IF(AND('IOC Input'!#REF!="M-OP",'IOC Input'!#REF!&lt;50000),'IOC Input'!#REF!,IF(AND('IOC Input'!#REF!="M-OP",'IOC Input'!#REF!&gt;=50000),'IOC Input'!#REF!,""))</f>
        <v>#REF!</v>
      </c>
      <c r="J97" s="95" t="e">
        <f>IF(AND('IOC Input'!#REF!="M-OP",'IOC Input'!#REF!&lt;50000),RIGHT('IOC Input'!#REF!,6),IF(AND('IOC Input'!#REF!="M-OP",'IOC Input'!#REF!&gt;=50000),RIGHT('IOC Input'!#REF!,6),""))</f>
        <v>#REF!</v>
      </c>
      <c r="K97" s="96" t="e">
        <f>IF(AND('IOC Input'!#REF!="M-OP",'IOC Input'!#REF!="C"),'IOC Input'!#REF!,"")</f>
        <v>#REF!</v>
      </c>
      <c r="L97" s="96" t="e">
        <f>IF(AND('IOC Input'!#REF!="M-OP",'IOC Input'!#REF!="D"),'IOC Input'!#REF!,"")</f>
        <v>#REF!</v>
      </c>
      <c r="M97" t="e">
        <f t="shared" si="6"/>
        <v>#REF!</v>
      </c>
    </row>
    <row r="98" spans="1:13" ht="18">
      <c r="A98" s="92" t="s">
        <v>101</v>
      </c>
      <c r="B98" s="93" t="e">
        <f>IF(AND('IOC Input'!#REF!="M-OP",'IOC Input'!#REF!&lt;50000),'IOC Input'!#REF!,IF(AND('IOC Input'!#REF!="M-OP",'IOC Input'!#REF!&gt;=50000),'IOC Input'!#REF!,""))</f>
        <v>#REF!</v>
      </c>
      <c r="C98" s="93" t="e">
        <f>IF(AND('IOC Input'!#REF!="M-OP",'IOC Input'!#REF!&lt;50000),'IOC Input'!#REF!,IF(AND('IOC Input'!#REF!="M-OP",'IOC Input'!#REF!&gt;=50000),'IOC Input'!#REF!,""))</f>
        <v>#REF!</v>
      </c>
      <c r="D98" s="93" t="e">
        <f>IF(AND('IOC Input'!#REF!="M-OP",'IOC Input'!#REF!&lt;50000),'IOC Input'!#REF!,IF(AND('IOC Input'!#REF!="M-OP",'IOC Input'!#REF!&gt;=50000),'IOC Input'!#REF!,""))</f>
        <v>#REF!</v>
      </c>
      <c r="E98" s="93" t="e">
        <f>IF(AND('IOC Input'!#REF!="M-OP",'IOC Input'!#REF!&lt;50000),'IOC Input'!#REF!,IF(AND('IOC Input'!#REF!="M-OP",'IOC Input'!#REF!&gt;=50000),'IOC Input'!#REF!,""))</f>
        <v>#REF!</v>
      </c>
      <c r="F98" s="93" t="e">
        <f>IF(AND('IOC Input'!#REF!="M-OP",'IOC Input'!#REF!&lt;50000),'IOC Input'!#REF!,IF(AND('IOC Input'!#REF!="M-OP",'IOC Input'!#REF!&gt;=50000),'IOC Input'!#REF!,""))</f>
        <v>#REF!</v>
      </c>
      <c r="G98" s="93" t="e">
        <f>IF(AND('IOC Input'!#REF!="M-OP",'IOC Input'!#REF!&lt;50000),'IOC Input'!#REF!,IF(AND('IOC Input'!#REF!="M-OP",'IOC Input'!#REF!&gt;=50000),'IOC Input'!#REF!,""))</f>
        <v>#REF!</v>
      </c>
      <c r="H98" s="93" t="e">
        <f>IF(AND('IOC Input'!#REF!="M-OP",'IOC Input'!#REF!&lt;50000),'IOC Input'!#REF!,IF(AND('IOC Input'!#REF!="M-OP",'IOC Input'!#REF!&gt;=50000),'IOC Input'!#REF!,""))</f>
        <v>#REF!</v>
      </c>
      <c r="I98" s="93" t="e">
        <f>IF(AND('IOC Input'!#REF!="M-OP",'IOC Input'!#REF!&lt;50000),'IOC Input'!#REF!,IF(AND('IOC Input'!#REF!="M-OP",'IOC Input'!#REF!&gt;=50000),'IOC Input'!#REF!,""))</f>
        <v>#REF!</v>
      </c>
      <c r="J98" s="95" t="e">
        <f>IF(AND('IOC Input'!#REF!="M-OP",'IOC Input'!#REF!&lt;50000),RIGHT('IOC Input'!#REF!,6),IF(AND('IOC Input'!#REF!="M-OP",'IOC Input'!#REF!&gt;=50000),RIGHT('IOC Input'!#REF!,6),""))</f>
        <v>#REF!</v>
      </c>
      <c r="K98" s="96" t="e">
        <f>IF(AND('IOC Input'!#REF!="M-OP",'IOC Input'!#REF!="C"),'IOC Input'!#REF!,"")</f>
        <v>#REF!</v>
      </c>
      <c r="L98" s="96" t="e">
        <f>IF(AND('IOC Input'!#REF!="M-OP",'IOC Input'!#REF!="D"),'IOC Input'!#REF!,"")</f>
        <v>#REF!</v>
      </c>
      <c r="M98" t="e">
        <f t="shared" si="6"/>
        <v>#REF!</v>
      </c>
    </row>
    <row r="99" spans="1:13" ht="18">
      <c r="A99" s="92" t="s">
        <v>101</v>
      </c>
      <c r="B99" s="93" t="e">
        <f>IF(AND('IOC Input'!#REF!="M-OP",'IOC Input'!#REF!&lt;50000),'IOC Input'!#REF!,IF(AND('IOC Input'!#REF!="M-OP",'IOC Input'!#REF!&gt;=50000),'IOC Input'!#REF!,""))</f>
        <v>#REF!</v>
      </c>
      <c r="C99" s="93" t="e">
        <f>IF(AND('IOC Input'!#REF!="M-OP",'IOC Input'!#REF!&lt;50000),'IOC Input'!#REF!,IF(AND('IOC Input'!#REF!="M-OP",'IOC Input'!#REF!&gt;=50000),'IOC Input'!#REF!,""))</f>
        <v>#REF!</v>
      </c>
      <c r="D99" s="93" t="e">
        <f>IF(AND('IOC Input'!#REF!="M-OP",'IOC Input'!#REF!&lt;50000),'IOC Input'!#REF!,IF(AND('IOC Input'!#REF!="M-OP",'IOC Input'!#REF!&gt;=50000),'IOC Input'!#REF!,""))</f>
        <v>#REF!</v>
      </c>
      <c r="E99" s="93" t="e">
        <f>IF(AND('IOC Input'!#REF!="M-OP",'IOC Input'!#REF!&lt;50000),'IOC Input'!#REF!,IF(AND('IOC Input'!#REF!="M-OP",'IOC Input'!#REF!&gt;=50000),'IOC Input'!#REF!,""))</f>
        <v>#REF!</v>
      </c>
      <c r="F99" s="93" t="e">
        <f>IF(AND('IOC Input'!#REF!="M-OP",'IOC Input'!#REF!&lt;50000),'IOC Input'!#REF!,IF(AND('IOC Input'!#REF!="M-OP",'IOC Input'!#REF!&gt;=50000),'IOC Input'!#REF!,""))</f>
        <v>#REF!</v>
      </c>
      <c r="G99" s="93" t="e">
        <f>IF(AND('IOC Input'!#REF!="M-OP",'IOC Input'!#REF!&lt;50000),'IOC Input'!#REF!,IF(AND('IOC Input'!#REF!="M-OP",'IOC Input'!#REF!&gt;=50000),'IOC Input'!#REF!,""))</f>
        <v>#REF!</v>
      </c>
      <c r="H99" s="93" t="e">
        <f>IF(AND('IOC Input'!#REF!="M-OP",'IOC Input'!#REF!&lt;50000),'IOC Input'!#REF!,IF(AND('IOC Input'!#REF!="M-OP",'IOC Input'!#REF!&gt;=50000),'IOC Input'!#REF!,""))</f>
        <v>#REF!</v>
      </c>
      <c r="I99" s="93" t="e">
        <f>IF(AND('IOC Input'!#REF!="M-OP",'IOC Input'!#REF!&lt;50000),'IOC Input'!#REF!,IF(AND('IOC Input'!#REF!="M-OP",'IOC Input'!#REF!&gt;=50000),'IOC Input'!#REF!,""))</f>
        <v>#REF!</v>
      </c>
      <c r="J99" s="95" t="e">
        <f>IF(AND('IOC Input'!#REF!="M-OP",'IOC Input'!#REF!&lt;50000),RIGHT('IOC Input'!#REF!,6),IF(AND('IOC Input'!#REF!="M-OP",'IOC Input'!#REF!&gt;=50000),RIGHT('IOC Input'!#REF!,6),""))</f>
        <v>#REF!</v>
      </c>
      <c r="K99" s="96" t="e">
        <f>IF(AND('IOC Input'!#REF!="M-OP",'IOC Input'!#REF!="C"),'IOC Input'!#REF!,"")</f>
        <v>#REF!</v>
      </c>
      <c r="L99" s="96" t="e">
        <f>IF(AND('IOC Input'!#REF!="M-OP",'IOC Input'!#REF!="D"),'IOC Input'!#REF!,"")</f>
        <v>#REF!</v>
      </c>
      <c r="M99" t="e">
        <f t="shared" si="6"/>
        <v>#REF!</v>
      </c>
    </row>
    <row r="100" spans="1:13" ht="18">
      <c r="A100" s="92" t="s">
        <v>101</v>
      </c>
      <c r="B100" s="93" t="e">
        <f>IF(AND('IOC Input'!#REF!="M-OP",'IOC Input'!#REF!&lt;50000),'IOC Input'!#REF!,IF(AND('IOC Input'!#REF!="M-OP",'IOC Input'!#REF!&gt;=50000),'IOC Input'!#REF!,""))</f>
        <v>#REF!</v>
      </c>
      <c r="C100" s="93" t="e">
        <f>IF(AND('IOC Input'!#REF!="M-OP",'IOC Input'!#REF!&lt;50000),'IOC Input'!#REF!,IF(AND('IOC Input'!#REF!="M-OP",'IOC Input'!#REF!&gt;=50000),'IOC Input'!#REF!,""))</f>
        <v>#REF!</v>
      </c>
      <c r="D100" s="93" t="e">
        <f>IF(AND('IOC Input'!#REF!="M-OP",'IOC Input'!#REF!&lt;50000),'IOC Input'!#REF!,IF(AND('IOC Input'!#REF!="M-OP",'IOC Input'!#REF!&gt;=50000),'IOC Input'!#REF!,""))</f>
        <v>#REF!</v>
      </c>
      <c r="E100" s="93" t="e">
        <f>IF(AND('IOC Input'!#REF!="M-OP",'IOC Input'!#REF!&lt;50000),'IOC Input'!#REF!,IF(AND('IOC Input'!#REF!="M-OP",'IOC Input'!#REF!&gt;=50000),'IOC Input'!#REF!,""))</f>
        <v>#REF!</v>
      </c>
      <c r="F100" s="93" t="e">
        <f>IF(AND('IOC Input'!#REF!="M-OP",'IOC Input'!#REF!&lt;50000),'IOC Input'!#REF!,IF(AND('IOC Input'!#REF!="M-OP",'IOC Input'!#REF!&gt;=50000),'IOC Input'!#REF!,""))</f>
        <v>#REF!</v>
      </c>
      <c r="G100" s="93" t="e">
        <f>IF(AND('IOC Input'!#REF!="M-OP",'IOC Input'!#REF!&lt;50000),'IOC Input'!#REF!,IF(AND('IOC Input'!#REF!="M-OP",'IOC Input'!#REF!&gt;=50000),'IOC Input'!#REF!,""))</f>
        <v>#REF!</v>
      </c>
      <c r="H100" s="93" t="e">
        <f>IF(AND('IOC Input'!#REF!="M-OP",'IOC Input'!#REF!&lt;50000),'IOC Input'!#REF!,IF(AND('IOC Input'!#REF!="M-OP",'IOC Input'!#REF!&gt;=50000),'IOC Input'!#REF!,""))</f>
        <v>#REF!</v>
      </c>
      <c r="I100" s="93" t="e">
        <f>IF(AND('IOC Input'!#REF!="M-OP",'IOC Input'!#REF!&lt;50000),'IOC Input'!#REF!,IF(AND('IOC Input'!#REF!="M-OP",'IOC Input'!#REF!&gt;=50000),'IOC Input'!#REF!,""))</f>
        <v>#REF!</v>
      </c>
      <c r="J100" s="95" t="e">
        <f>IF(AND('IOC Input'!#REF!="M-OP",'IOC Input'!#REF!&lt;50000),RIGHT('IOC Input'!#REF!,6),IF(AND('IOC Input'!#REF!="M-OP",'IOC Input'!#REF!&gt;=50000),RIGHT('IOC Input'!#REF!,6),""))</f>
        <v>#REF!</v>
      </c>
      <c r="K100" s="96" t="e">
        <f>IF(AND('IOC Input'!#REF!="M-OP",'IOC Input'!#REF!="C"),'IOC Input'!#REF!,"")</f>
        <v>#REF!</v>
      </c>
      <c r="L100" s="96" t="e">
        <f>IF(AND('IOC Input'!#REF!="M-OP",'IOC Input'!#REF!="D"),'IOC Input'!#REF!,"")</f>
        <v>#REF!</v>
      </c>
      <c r="M100" t="e">
        <f t="shared" si="6"/>
        <v>#REF!</v>
      </c>
    </row>
    <row r="101" spans="1:13" ht="18">
      <c r="A101" s="92" t="s">
        <v>101</v>
      </c>
      <c r="B101" s="93" t="e">
        <f>IF(AND('IOC Input'!#REF!="M-OP",'IOC Input'!#REF!&lt;50000),'IOC Input'!#REF!,IF(AND('IOC Input'!#REF!="M-OP",'IOC Input'!#REF!&gt;=50000),'IOC Input'!#REF!,""))</f>
        <v>#REF!</v>
      </c>
      <c r="C101" s="93" t="e">
        <f>IF(AND('IOC Input'!#REF!="M-OP",'IOC Input'!#REF!&lt;50000),'IOC Input'!#REF!,IF(AND('IOC Input'!#REF!="M-OP",'IOC Input'!#REF!&gt;=50000),'IOC Input'!#REF!,""))</f>
        <v>#REF!</v>
      </c>
      <c r="D101" s="93" t="e">
        <f>IF(AND('IOC Input'!#REF!="M-OP",'IOC Input'!#REF!&lt;50000),'IOC Input'!#REF!,IF(AND('IOC Input'!#REF!="M-OP",'IOC Input'!#REF!&gt;=50000),'IOC Input'!#REF!,""))</f>
        <v>#REF!</v>
      </c>
      <c r="E101" s="93" t="e">
        <f>IF(AND('IOC Input'!#REF!="M-OP",'IOC Input'!#REF!&lt;50000),'IOC Input'!#REF!,IF(AND('IOC Input'!#REF!="M-OP",'IOC Input'!#REF!&gt;=50000),'IOC Input'!#REF!,""))</f>
        <v>#REF!</v>
      </c>
      <c r="F101" s="93" t="e">
        <f>IF(AND('IOC Input'!#REF!="M-OP",'IOC Input'!#REF!&lt;50000),'IOC Input'!#REF!,IF(AND('IOC Input'!#REF!="M-OP",'IOC Input'!#REF!&gt;=50000),'IOC Input'!#REF!,""))</f>
        <v>#REF!</v>
      </c>
      <c r="G101" s="93" t="e">
        <f>IF(AND('IOC Input'!#REF!="M-OP",'IOC Input'!#REF!&lt;50000),'IOC Input'!#REF!,IF(AND('IOC Input'!#REF!="M-OP",'IOC Input'!#REF!&gt;=50000),'IOC Input'!#REF!,""))</f>
        <v>#REF!</v>
      </c>
      <c r="H101" s="97"/>
      <c r="I101" s="93" t="e">
        <f>IF(AND('IOC Input'!#REF!="M-OP",'IOC Input'!#REF!&lt;50000),'IOC Input'!#REF!,IF(AND('IOC Input'!#REF!="M-OP",'IOC Input'!#REF!&gt;=50000),'IOC Input'!#REF!,""))</f>
        <v>#REF!</v>
      </c>
      <c r="J101" s="95" t="e">
        <f>IF(AND('IOC Input'!#REF!="M-OP",'IOC Input'!#REF!&lt;50000),RIGHT('IOC Input'!#REF!,6),IF(AND('IOC Input'!#REF!="M-OP",'IOC Input'!#REF!&gt;=50000),RIGHT('IOC Input'!#REF!,6),""))</f>
        <v>#REF!</v>
      </c>
      <c r="K101" s="96" t="e">
        <f>IF(AND('IOC Input'!#REF!="M-OP",'IOC Input'!#REF!="C"),'IOC Input'!#REF!,"")</f>
        <v>#REF!</v>
      </c>
      <c r="L101" s="96" t="e">
        <f>IF(AND('IOC Input'!#REF!="M-OP",'IOC Input'!#REF!="D"),'IOC Input'!#REF!,"")</f>
        <v>#REF!</v>
      </c>
      <c r="M101" t="e">
        <f t="shared" si="6"/>
        <v>#REF!</v>
      </c>
    </row>
    <row r="102" spans="1:13" ht="18">
      <c r="A102" s="92"/>
      <c r="B102" s="93"/>
      <c r="C102" s="94"/>
      <c r="D102" s="93"/>
      <c r="E102" s="94"/>
      <c r="F102" s="93"/>
      <c r="G102" s="93"/>
      <c r="H102" s="97"/>
      <c r="I102" s="93"/>
      <c r="J102" s="100"/>
      <c r="K102" s="101"/>
      <c r="L102" s="101"/>
    </row>
    <row r="103" spans="1:13" ht="18">
      <c r="A103" s="92" t="s">
        <v>101</v>
      </c>
      <c r="B103" s="93" t="e">
        <f>IF(AND('IOC Input'!#REF!="M-OP",'IOC Input'!#REF!&lt;50000),"119503",IF(AND('IOC Input'!#REF!="M-OP",'IOC Input'!#REF!&gt;=50000),"119500",""))</f>
        <v>#REF!</v>
      </c>
      <c r="C103" s="94"/>
      <c r="D103" s="93"/>
      <c r="E103" s="94"/>
      <c r="F103" s="93"/>
      <c r="G103" s="93"/>
      <c r="H103" s="93" t="e">
        <f>IF(AND('IOC Input'!#REF!="M-OP",'IOC Input'!#REF!&lt;50000),'IOC Input'!#REF!,IF(AND('IOC Input'!#REF!="M-OP",'IOC Input'!#REF!&gt;=50000),'IOC Input'!#REF!,""))</f>
        <v>#REF!</v>
      </c>
      <c r="I103" s="93" t="e">
        <f>+I104</f>
        <v>#REF!</v>
      </c>
      <c r="J103" s="95" t="e">
        <f>+J104</f>
        <v>#REF!</v>
      </c>
      <c r="K103" s="96" t="e">
        <f>IF(AND('IOC Input'!#REF!="M-OP",'IOC Input'!#REF!="C"),'IOC Input'!#REF!,"")</f>
        <v>#REF!</v>
      </c>
      <c r="L103" s="96" t="e">
        <f>IF(AND('IOC Input'!#REF!="M-OP",'IOC Input'!#REF!="D"),'IOC Input'!#REF!,"")</f>
        <v>#REF!</v>
      </c>
      <c r="M103" t="e">
        <f>IF(SUM(K103:L103)&gt;0,1,0)</f>
        <v>#REF!</v>
      </c>
    </row>
    <row r="104" spans="1:13" ht="18">
      <c r="A104" s="92" t="s">
        <v>101</v>
      </c>
      <c r="B104" s="93" t="e">
        <f>IF(AND('IOC Input'!#REF!="M-OP",'IOC Input'!#REF!&lt;50000),'IOC Input'!#REF!,IF(AND('IOC Input'!#REF!="M-OP",'IOC Input'!#REF!&gt;=50000),'IOC Input'!#REF!,""))</f>
        <v>#REF!</v>
      </c>
      <c r="C104" s="93" t="e">
        <f>IF(AND('IOC Input'!#REF!="M-OP",'IOC Input'!#REF!&lt;50000),'IOC Input'!#REF!,IF(AND('IOC Input'!#REF!="M-OP",'IOC Input'!#REF!&gt;=50000),'IOC Input'!#REF!,""))</f>
        <v>#REF!</v>
      </c>
      <c r="D104" s="93" t="e">
        <f>IF(AND('IOC Input'!#REF!="M-OP",'IOC Input'!#REF!&lt;50000),'IOC Input'!#REF!,IF(AND('IOC Input'!#REF!="M-OP",'IOC Input'!#REF!&gt;=50000),'IOC Input'!#REF!,""))</f>
        <v>#REF!</v>
      </c>
      <c r="E104" s="93" t="e">
        <f>IF(AND('IOC Input'!#REF!="M-OP",'IOC Input'!#REF!&lt;50000),'IOC Input'!#REF!,IF(AND('IOC Input'!#REF!="M-OP",'IOC Input'!#REF!&gt;=50000),'IOC Input'!#REF!,""))</f>
        <v>#REF!</v>
      </c>
      <c r="F104" s="93" t="e">
        <f>IF(AND('IOC Input'!#REF!="M-OP",'IOC Input'!#REF!&lt;50000),'IOC Input'!#REF!,IF(AND('IOC Input'!#REF!="M-OP",'IOC Input'!#REF!&gt;=50000),'IOC Input'!#REF!,""))</f>
        <v>#REF!</v>
      </c>
      <c r="G104" s="93" t="e">
        <f>IF(AND('IOC Input'!#REF!="M-OP",'IOC Input'!#REF!&lt;50000),'IOC Input'!#REF!,IF(AND('IOC Input'!#REF!="M-OP",'IOC Input'!#REF!&gt;=50000),'IOC Input'!#REF!,""))</f>
        <v>#REF!</v>
      </c>
      <c r="H104" s="93" t="e">
        <f>IF(AND('IOC Input'!#REF!="M-OP",'IOC Input'!#REF!&lt;50000),'IOC Input'!#REF!,IF(AND('IOC Input'!#REF!="M-OP",'IOC Input'!#REF!&gt;=50000),'IOC Input'!#REF!,""))</f>
        <v>#REF!</v>
      </c>
      <c r="I104" s="93" t="e">
        <f>IF(AND('IOC Input'!#REF!="M-OP",'IOC Input'!#REF!&lt;50000),'IOC Input'!#REF!,IF(AND('IOC Input'!#REF!="M-OP",'IOC Input'!#REF!&gt;=50000),'IOC Input'!#REF!,""))</f>
        <v>#REF!</v>
      </c>
      <c r="J104" s="95" t="e">
        <f>IF(AND('IOC Input'!#REF!="M-OP",'IOC Input'!#REF!&lt;50000),RIGHT('IOC Input'!#REF!,6),IF(AND('IOC Input'!#REF!="M-OP",'IOC Input'!#REF!&gt;=50000),RIGHT('IOC Input'!#REF!,6),""))</f>
        <v>#REF!</v>
      </c>
      <c r="K104" s="96" t="e">
        <f>IF(AND('IOC Input'!#REF!="M-OP",'IOC Input'!#REF!="C"),'IOC Input'!#REF!,"")</f>
        <v>#REF!</v>
      </c>
      <c r="L104" s="96" t="e">
        <f>IF(AND('IOC Input'!#REF!="M-OP",'IOC Input'!#REF!="D"),'IOC Input'!#REF!,"")</f>
        <v>#REF!</v>
      </c>
      <c r="M104" t="e">
        <f t="shared" ref="M104:M110" si="7">IF(SUM(K104:L104)&gt;0,1,0)</f>
        <v>#REF!</v>
      </c>
    </row>
    <row r="105" spans="1:13" ht="18">
      <c r="A105" s="92" t="s">
        <v>101</v>
      </c>
      <c r="B105" s="93" t="e">
        <f>IF(AND('IOC Input'!#REF!="M-OP",'IOC Input'!#REF!&lt;50000),'IOC Input'!#REF!,IF(AND('IOC Input'!#REF!="M-OP",'IOC Input'!#REF!&gt;=50000),'IOC Input'!#REF!,""))</f>
        <v>#REF!</v>
      </c>
      <c r="C105" s="93" t="e">
        <f>IF(AND('IOC Input'!#REF!="M-OP",'IOC Input'!#REF!&lt;50000),'IOC Input'!#REF!,IF(AND('IOC Input'!#REF!="M-OP",'IOC Input'!#REF!&gt;=50000),'IOC Input'!#REF!,""))</f>
        <v>#REF!</v>
      </c>
      <c r="D105" s="93" t="e">
        <f>IF(AND('IOC Input'!#REF!="M-OP",'IOC Input'!#REF!&lt;50000),'IOC Input'!#REF!,IF(AND('IOC Input'!#REF!="M-OP",'IOC Input'!#REF!&gt;=50000),'IOC Input'!#REF!,""))</f>
        <v>#REF!</v>
      </c>
      <c r="E105" s="93" t="e">
        <f>IF(AND('IOC Input'!#REF!="M-OP",'IOC Input'!#REF!&lt;50000),'IOC Input'!#REF!,IF(AND('IOC Input'!#REF!="M-OP",'IOC Input'!#REF!&gt;=50000),'IOC Input'!#REF!,""))</f>
        <v>#REF!</v>
      </c>
      <c r="F105" s="93" t="e">
        <f>IF(AND('IOC Input'!#REF!="M-OP",'IOC Input'!#REF!&lt;50000),'IOC Input'!#REF!,IF(AND('IOC Input'!#REF!="M-OP",'IOC Input'!#REF!&gt;=50000),'IOC Input'!#REF!,""))</f>
        <v>#REF!</v>
      </c>
      <c r="G105" s="93" t="e">
        <f>IF(AND('IOC Input'!#REF!="M-OP",'IOC Input'!#REF!&lt;50000),'IOC Input'!#REF!,IF(AND('IOC Input'!#REF!="M-OP",'IOC Input'!#REF!&gt;=50000),'IOC Input'!#REF!,""))</f>
        <v>#REF!</v>
      </c>
      <c r="H105" s="93" t="e">
        <f>IF(AND('IOC Input'!#REF!="M-OP",'IOC Input'!#REF!&lt;50000),'IOC Input'!#REF!,IF(AND('IOC Input'!#REF!="M-OP",'IOC Input'!#REF!&gt;=50000),'IOC Input'!#REF!,""))</f>
        <v>#REF!</v>
      </c>
      <c r="I105" s="93" t="e">
        <f>IF(AND('IOC Input'!#REF!="M-OP",'IOC Input'!#REF!&lt;50000),'IOC Input'!#REF!,IF(AND('IOC Input'!#REF!="M-OP",'IOC Input'!#REF!&gt;=50000),'IOC Input'!#REF!,""))</f>
        <v>#REF!</v>
      </c>
      <c r="J105" s="95" t="e">
        <f>IF(AND('IOC Input'!#REF!="M-OP",'IOC Input'!#REF!&lt;50000),RIGHT('IOC Input'!#REF!,6),IF(AND('IOC Input'!#REF!="M-OP",'IOC Input'!#REF!&gt;=50000),RIGHT('IOC Input'!#REF!,6),""))</f>
        <v>#REF!</v>
      </c>
      <c r="K105" s="96" t="e">
        <f>IF(AND('IOC Input'!#REF!="M-OP",'IOC Input'!#REF!="C"),'IOC Input'!#REF!,"")</f>
        <v>#REF!</v>
      </c>
      <c r="L105" s="96" t="e">
        <f>IF(AND('IOC Input'!#REF!="M-OP",'IOC Input'!#REF!="D"),'IOC Input'!#REF!,"")</f>
        <v>#REF!</v>
      </c>
      <c r="M105" t="e">
        <f t="shared" si="7"/>
        <v>#REF!</v>
      </c>
    </row>
    <row r="106" spans="1:13" ht="18">
      <c r="A106" s="92" t="s">
        <v>101</v>
      </c>
      <c r="B106" s="93" t="e">
        <f>IF(AND('IOC Input'!#REF!="M-OP",'IOC Input'!#REF!&lt;50000),'IOC Input'!#REF!,IF(AND('IOC Input'!#REF!="M-OP",'IOC Input'!#REF!&gt;=50000),'IOC Input'!#REF!,""))</f>
        <v>#REF!</v>
      </c>
      <c r="C106" s="93" t="e">
        <f>IF(AND('IOC Input'!#REF!="M-OP",'IOC Input'!#REF!&lt;50000),'IOC Input'!#REF!,IF(AND('IOC Input'!#REF!="M-OP",'IOC Input'!#REF!&gt;=50000),'IOC Input'!#REF!,""))</f>
        <v>#REF!</v>
      </c>
      <c r="D106" s="93" t="e">
        <f>IF(AND('IOC Input'!#REF!="M-OP",'IOC Input'!#REF!&lt;50000),'IOC Input'!#REF!,IF(AND('IOC Input'!#REF!="M-OP",'IOC Input'!#REF!&gt;=50000),'IOC Input'!#REF!,""))</f>
        <v>#REF!</v>
      </c>
      <c r="E106" s="93" t="e">
        <f>IF(AND('IOC Input'!#REF!="M-OP",'IOC Input'!#REF!&lt;50000),'IOC Input'!#REF!,IF(AND('IOC Input'!#REF!="M-OP",'IOC Input'!#REF!&gt;=50000),'IOC Input'!#REF!,""))</f>
        <v>#REF!</v>
      </c>
      <c r="F106" s="93" t="e">
        <f>IF(AND('IOC Input'!#REF!="M-OP",'IOC Input'!#REF!&lt;50000),'IOC Input'!#REF!,IF(AND('IOC Input'!#REF!="M-OP",'IOC Input'!#REF!&gt;=50000),'IOC Input'!#REF!,""))</f>
        <v>#REF!</v>
      </c>
      <c r="G106" s="93" t="e">
        <f>IF(AND('IOC Input'!#REF!="M-OP",'IOC Input'!#REF!&lt;50000),'IOC Input'!#REF!,IF(AND('IOC Input'!#REF!="M-OP",'IOC Input'!#REF!&gt;=50000),'IOC Input'!#REF!,""))</f>
        <v>#REF!</v>
      </c>
      <c r="H106" s="93" t="e">
        <f>IF(AND('IOC Input'!#REF!="M-OP",'IOC Input'!#REF!&lt;50000),'IOC Input'!#REF!,IF(AND('IOC Input'!#REF!="M-OP",'IOC Input'!#REF!&gt;=50000),'IOC Input'!#REF!,""))</f>
        <v>#REF!</v>
      </c>
      <c r="I106" s="93" t="e">
        <f>IF(AND('IOC Input'!#REF!="M-OP",'IOC Input'!#REF!&lt;50000),'IOC Input'!#REF!,IF(AND('IOC Input'!#REF!="M-OP",'IOC Input'!#REF!&gt;=50000),'IOC Input'!#REF!,""))</f>
        <v>#REF!</v>
      </c>
      <c r="J106" s="95" t="e">
        <f>IF(AND('IOC Input'!#REF!="M-OP",'IOC Input'!#REF!&lt;50000),RIGHT('IOC Input'!#REF!,6),IF(AND('IOC Input'!#REF!="M-OP",'IOC Input'!#REF!&gt;=50000),RIGHT('IOC Input'!#REF!,6),""))</f>
        <v>#REF!</v>
      </c>
      <c r="K106" s="96" t="e">
        <f>IF(AND('IOC Input'!#REF!="M-OP",'IOC Input'!#REF!="C"),'IOC Input'!#REF!,"")</f>
        <v>#REF!</v>
      </c>
      <c r="L106" s="96" t="e">
        <f>IF(AND('IOC Input'!#REF!="M-OP",'IOC Input'!#REF!="D"),'IOC Input'!#REF!,"")</f>
        <v>#REF!</v>
      </c>
      <c r="M106" t="e">
        <f t="shared" si="7"/>
        <v>#REF!</v>
      </c>
    </row>
    <row r="107" spans="1:13" ht="18">
      <c r="A107" s="92" t="s">
        <v>101</v>
      </c>
      <c r="B107" s="93" t="e">
        <f>IF(AND('IOC Input'!#REF!="M-OP",'IOC Input'!#REF!&lt;50000),'IOC Input'!#REF!,IF(AND('IOC Input'!#REF!="M-OP",'IOC Input'!#REF!&gt;=50000),'IOC Input'!#REF!,""))</f>
        <v>#REF!</v>
      </c>
      <c r="C107" s="93" t="e">
        <f>IF(AND('IOC Input'!#REF!="M-OP",'IOC Input'!#REF!&lt;50000),'IOC Input'!#REF!,IF(AND('IOC Input'!#REF!="M-OP",'IOC Input'!#REF!&gt;=50000),'IOC Input'!#REF!,""))</f>
        <v>#REF!</v>
      </c>
      <c r="D107" s="93" t="e">
        <f>IF(AND('IOC Input'!#REF!="M-OP",'IOC Input'!#REF!&lt;50000),'IOC Input'!#REF!,IF(AND('IOC Input'!#REF!="M-OP",'IOC Input'!#REF!&gt;=50000),'IOC Input'!#REF!,""))</f>
        <v>#REF!</v>
      </c>
      <c r="E107" s="93" t="e">
        <f>IF(AND('IOC Input'!#REF!="M-OP",'IOC Input'!#REF!&lt;50000),'IOC Input'!#REF!,IF(AND('IOC Input'!#REF!="M-OP",'IOC Input'!#REF!&gt;=50000),'IOC Input'!#REF!,""))</f>
        <v>#REF!</v>
      </c>
      <c r="F107" s="93" t="e">
        <f>IF(AND('IOC Input'!#REF!="M-OP",'IOC Input'!#REF!&lt;50000),'IOC Input'!#REF!,IF(AND('IOC Input'!#REF!="M-OP",'IOC Input'!#REF!&gt;=50000),'IOC Input'!#REF!,""))</f>
        <v>#REF!</v>
      </c>
      <c r="G107" s="93" t="e">
        <f>IF(AND('IOC Input'!#REF!="M-OP",'IOC Input'!#REF!&lt;50000),'IOC Input'!#REF!,IF(AND('IOC Input'!#REF!="M-OP",'IOC Input'!#REF!&gt;=50000),'IOC Input'!#REF!,""))</f>
        <v>#REF!</v>
      </c>
      <c r="H107" s="93" t="e">
        <f>IF(AND('IOC Input'!#REF!="M-OP",'IOC Input'!#REF!&lt;50000),'IOC Input'!#REF!,IF(AND('IOC Input'!#REF!="M-OP",'IOC Input'!#REF!&gt;=50000),'IOC Input'!#REF!,""))</f>
        <v>#REF!</v>
      </c>
      <c r="I107" s="93" t="e">
        <f>IF(AND('IOC Input'!#REF!="M-OP",'IOC Input'!#REF!&lt;50000),'IOC Input'!#REF!,IF(AND('IOC Input'!#REF!="M-OP",'IOC Input'!#REF!&gt;=50000),'IOC Input'!#REF!,""))</f>
        <v>#REF!</v>
      </c>
      <c r="J107" s="95" t="e">
        <f>IF(AND('IOC Input'!#REF!="M-OP",'IOC Input'!#REF!&lt;50000),RIGHT('IOC Input'!#REF!,6),IF(AND('IOC Input'!#REF!="M-OP",'IOC Input'!#REF!&gt;=50000),RIGHT('IOC Input'!#REF!,6),""))</f>
        <v>#REF!</v>
      </c>
      <c r="K107" s="96" t="e">
        <f>IF(AND('IOC Input'!#REF!="M-OP",'IOC Input'!#REF!="C"),'IOC Input'!#REF!,"")</f>
        <v>#REF!</v>
      </c>
      <c r="L107" s="96" t="e">
        <f>IF(AND('IOC Input'!#REF!="M-OP",'IOC Input'!#REF!="D"),'IOC Input'!#REF!,"")</f>
        <v>#REF!</v>
      </c>
      <c r="M107" t="e">
        <f t="shared" si="7"/>
        <v>#REF!</v>
      </c>
    </row>
    <row r="108" spans="1:13" ht="18">
      <c r="A108" s="92" t="s">
        <v>101</v>
      </c>
      <c r="B108" s="93" t="e">
        <f>IF(AND('IOC Input'!#REF!="M-OP",'IOC Input'!#REF!&lt;50000),'IOC Input'!#REF!,IF(AND('IOC Input'!#REF!="M-OP",'IOC Input'!#REF!&gt;=50000),'IOC Input'!#REF!,""))</f>
        <v>#REF!</v>
      </c>
      <c r="C108" s="93" t="e">
        <f>IF(AND('IOC Input'!#REF!="M-OP",'IOC Input'!#REF!&lt;50000),'IOC Input'!#REF!,IF(AND('IOC Input'!#REF!="M-OP",'IOC Input'!#REF!&gt;=50000),'IOC Input'!#REF!,""))</f>
        <v>#REF!</v>
      </c>
      <c r="D108" s="93" t="e">
        <f>IF(AND('IOC Input'!#REF!="M-OP",'IOC Input'!#REF!&lt;50000),'IOC Input'!#REF!,IF(AND('IOC Input'!#REF!="M-OP",'IOC Input'!#REF!&gt;=50000),'IOC Input'!#REF!,""))</f>
        <v>#REF!</v>
      </c>
      <c r="E108" s="93" t="e">
        <f>IF(AND('IOC Input'!#REF!="M-OP",'IOC Input'!#REF!&lt;50000),'IOC Input'!#REF!,IF(AND('IOC Input'!#REF!="M-OP",'IOC Input'!#REF!&gt;=50000),'IOC Input'!#REF!,""))</f>
        <v>#REF!</v>
      </c>
      <c r="F108" s="93" t="e">
        <f>IF(AND('IOC Input'!#REF!="M-OP",'IOC Input'!#REF!&lt;50000),'IOC Input'!#REF!,IF(AND('IOC Input'!#REF!="M-OP",'IOC Input'!#REF!&gt;=50000),'IOC Input'!#REF!,""))</f>
        <v>#REF!</v>
      </c>
      <c r="G108" s="93" t="e">
        <f>IF(AND('IOC Input'!#REF!="M-OP",'IOC Input'!#REF!&lt;50000),'IOC Input'!#REF!,IF(AND('IOC Input'!#REF!="M-OP",'IOC Input'!#REF!&gt;=50000),'IOC Input'!#REF!,""))</f>
        <v>#REF!</v>
      </c>
      <c r="H108" s="93" t="e">
        <f>IF(AND('IOC Input'!#REF!="M-OP",'IOC Input'!#REF!&lt;50000),'IOC Input'!#REF!,IF(AND('IOC Input'!#REF!="M-OP",'IOC Input'!#REF!&gt;=50000),'IOC Input'!#REF!,""))</f>
        <v>#REF!</v>
      </c>
      <c r="I108" s="93" t="e">
        <f>IF(AND('IOC Input'!#REF!="M-OP",'IOC Input'!#REF!&lt;50000),'IOC Input'!#REF!,IF(AND('IOC Input'!#REF!="M-OP",'IOC Input'!#REF!&gt;=50000),'IOC Input'!#REF!,""))</f>
        <v>#REF!</v>
      </c>
      <c r="J108" s="95" t="e">
        <f>IF(AND('IOC Input'!#REF!="M-OP",'IOC Input'!#REF!&lt;50000),RIGHT('IOC Input'!#REF!,6),IF(AND('IOC Input'!#REF!="M-OP",'IOC Input'!#REF!&gt;=50000),RIGHT('IOC Input'!#REF!,6),""))</f>
        <v>#REF!</v>
      </c>
      <c r="K108" s="96" t="e">
        <f>IF(AND('IOC Input'!#REF!="M-OP",'IOC Input'!#REF!="C"),'IOC Input'!#REF!,"")</f>
        <v>#REF!</v>
      </c>
      <c r="L108" s="96" t="e">
        <f>IF(AND('IOC Input'!#REF!="M-OP",'IOC Input'!#REF!="D"),'IOC Input'!#REF!,"")</f>
        <v>#REF!</v>
      </c>
      <c r="M108" t="e">
        <f t="shared" si="7"/>
        <v>#REF!</v>
      </c>
    </row>
    <row r="109" spans="1:13" ht="18">
      <c r="A109" s="92" t="s">
        <v>101</v>
      </c>
      <c r="B109" s="93" t="e">
        <f>IF(AND('IOC Input'!#REF!="M-OP",'IOC Input'!#REF!&lt;50000),'IOC Input'!#REF!,IF(AND('IOC Input'!#REF!="M-OP",'IOC Input'!#REF!&gt;=50000),'IOC Input'!#REF!,""))</f>
        <v>#REF!</v>
      </c>
      <c r="C109" s="93" t="e">
        <f>IF(AND('IOC Input'!#REF!="M-OP",'IOC Input'!#REF!&lt;50000),'IOC Input'!#REF!,IF(AND('IOC Input'!#REF!="M-OP",'IOC Input'!#REF!&gt;=50000),'IOC Input'!#REF!,""))</f>
        <v>#REF!</v>
      </c>
      <c r="D109" s="93" t="e">
        <f>IF(AND('IOC Input'!#REF!="M-OP",'IOC Input'!#REF!&lt;50000),'IOC Input'!#REF!,IF(AND('IOC Input'!#REF!="M-OP",'IOC Input'!#REF!&gt;=50000),'IOC Input'!#REF!,""))</f>
        <v>#REF!</v>
      </c>
      <c r="E109" s="93" t="e">
        <f>IF(AND('IOC Input'!#REF!="M-OP",'IOC Input'!#REF!&lt;50000),'IOC Input'!#REF!,IF(AND('IOC Input'!#REF!="M-OP",'IOC Input'!#REF!&gt;=50000),'IOC Input'!#REF!,""))</f>
        <v>#REF!</v>
      </c>
      <c r="F109" s="93" t="e">
        <f>IF(AND('IOC Input'!#REF!="M-OP",'IOC Input'!#REF!&lt;50000),'IOC Input'!#REF!,IF(AND('IOC Input'!#REF!="M-OP",'IOC Input'!#REF!&gt;=50000),'IOC Input'!#REF!,""))</f>
        <v>#REF!</v>
      </c>
      <c r="G109" s="93" t="e">
        <f>IF(AND('IOC Input'!#REF!="M-OP",'IOC Input'!#REF!&lt;50000),'IOC Input'!#REF!,IF(AND('IOC Input'!#REF!="M-OP",'IOC Input'!#REF!&gt;=50000),'IOC Input'!#REF!,""))</f>
        <v>#REF!</v>
      </c>
      <c r="H109" s="93" t="e">
        <f>IF(AND('IOC Input'!#REF!="M-OP",'IOC Input'!#REF!&lt;50000),'IOC Input'!#REF!,IF(AND('IOC Input'!#REF!="M-OP",'IOC Input'!#REF!&gt;=50000),'IOC Input'!#REF!,""))</f>
        <v>#REF!</v>
      </c>
      <c r="I109" s="93" t="e">
        <f>IF(AND('IOC Input'!#REF!="M-OP",'IOC Input'!#REF!&lt;50000),'IOC Input'!#REF!,IF(AND('IOC Input'!#REF!="M-OP",'IOC Input'!#REF!&gt;=50000),'IOC Input'!#REF!,""))</f>
        <v>#REF!</v>
      </c>
      <c r="J109" s="95" t="e">
        <f>IF(AND('IOC Input'!#REF!="M-OP",'IOC Input'!#REF!&lt;50000),RIGHT('IOC Input'!#REF!,6),IF(AND('IOC Input'!#REF!="M-OP",'IOC Input'!#REF!&gt;=50000),RIGHT('IOC Input'!#REF!,6),""))</f>
        <v>#REF!</v>
      </c>
      <c r="K109" s="96" t="e">
        <f>IF(AND('IOC Input'!#REF!="M-OP",'IOC Input'!#REF!="C"),'IOC Input'!#REF!,"")</f>
        <v>#REF!</v>
      </c>
      <c r="L109" s="96" t="e">
        <f>IF(AND('IOC Input'!#REF!="M-OP",'IOC Input'!#REF!="D"),'IOC Input'!#REF!,"")</f>
        <v>#REF!</v>
      </c>
      <c r="M109" t="e">
        <f t="shared" si="7"/>
        <v>#REF!</v>
      </c>
    </row>
    <row r="110" spans="1:13" ht="18">
      <c r="A110" s="92" t="s">
        <v>101</v>
      </c>
      <c r="B110" s="93" t="e">
        <f>IF(AND('IOC Input'!#REF!="M-OP",'IOC Input'!#REF!&lt;50000),'IOC Input'!#REF!,IF(AND('IOC Input'!#REF!="M-OP",'IOC Input'!#REF!&gt;=50000),'IOC Input'!#REF!,""))</f>
        <v>#REF!</v>
      </c>
      <c r="C110" s="93" t="e">
        <f>IF(AND('IOC Input'!#REF!="M-OP",'IOC Input'!#REF!&lt;50000),'IOC Input'!#REF!,IF(AND('IOC Input'!#REF!="M-OP",'IOC Input'!#REF!&gt;=50000),'IOC Input'!#REF!,""))</f>
        <v>#REF!</v>
      </c>
      <c r="D110" s="93" t="e">
        <f>IF(AND('IOC Input'!#REF!="M-OP",'IOC Input'!#REF!&lt;50000),'IOC Input'!#REF!,IF(AND('IOC Input'!#REF!="M-OP",'IOC Input'!#REF!&gt;=50000),'IOC Input'!#REF!,""))</f>
        <v>#REF!</v>
      </c>
      <c r="E110" s="93" t="e">
        <f>IF(AND('IOC Input'!#REF!="M-OP",'IOC Input'!#REF!&lt;50000),'IOC Input'!#REF!,IF(AND('IOC Input'!#REF!="M-OP",'IOC Input'!#REF!&gt;=50000),'IOC Input'!#REF!,""))</f>
        <v>#REF!</v>
      </c>
      <c r="F110" s="93" t="e">
        <f>IF(AND('IOC Input'!#REF!="M-OP",'IOC Input'!#REF!&lt;50000),'IOC Input'!#REF!,IF(AND('IOC Input'!#REF!="M-OP",'IOC Input'!#REF!&gt;=50000),'IOC Input'!#REF!,""))</f>
        <v>#REF!</v>
      </c>
      <c r="G110" s="93" t="e">
        <f>IF(AND('IOC Input'!#REF!="M-OP",'IOC Input'!#REF!&lt;50000),'IOC Input'!#REF!,IF(AND('IOC Input'!#REF!="M-OP",'IOC Input'!#REF!&gt;=50000),'IOC Input'!#REF!,""))</f>
        <v>#REF!</v>
      </c>
      <c r="H110" s="97"/>
      <c r="I110" s="93" t="e">
        <f>IF(AND('IOC Input'!#REF!="M-OP",'IOC Input'!#REF!&lt;50000),'IOC Input'!#REF!,IF(AND('IOC Input'!#REF!="M-OP",'IOC Input'!#REF!&gt;=50000),'IOC Input'!#REF!,""))</f>
        <v>#REF!</v>
      </c>
      <c r="J110" s="95" t="e">
        <f>IF(AND('IOC Input'!#REF!="M-OP",'IOC Input'!#REF!&lt;50000),RIGHT('IOC Input'!#REF!,6),IF(AND('IOC Input'!#REF!="M-OP",'IOC Input'!#REF!&gt;=50000),RIGHT('IOC Input'!#REF!,6),""))</f>
        <v>#REF!</v>
      </c>
      <c r="K110" s="96" t="e">
        <f>IF(AND('IOC Input'!#REF!="M-OP",'IOC Input'!#REF!="C"),'IOC Input'!#REF!,"")</f>
        <v>#REF!</v>
      </c>
      <c r="L110" s="96" t="e">
        <f>IF(AND('IOC Input'!#REF!="M-OP",'IOC Input'!#REF!="D"),'IOC Input'!#REF!,"")</f>
        <v>#REF!</v>
      </c>
      <c r="M110" t="e">
        <f t="shared" si="7"/>
        <v>#REF!</v>
      </c>
    </row>
    <row r="111" spans="1:13" ht="18">
      <c r="A111" s="92"/>
      <c r="B111" s="93"/>
      <c r="C111" s="94"/>
      <c r="D111" s="93"/>
      <c r="E111" s="94"/>
      <c r="F111" s="93"/>
      <c r="G111" s="93"/>
      <c r="H111" s="97"/>
      <c r="I111" s="93"/>
      <c r="J111" s="100"/>
      <c r="K111" s="101"/>
      <c r="L111" s="101"/>
    </row>
    <row r="112" spans="1:13" ht="18">
      <c r="A112" s="92" t="s">
        <v>101</v>
      </c>
      <c r="B112" s="93" t="e">
        <f>IF(AND('IOC Input'!#REF!="M-OP",'IOC Input'!#REF!&lt;50000),"119503",IF(AND('IOC Input'!#REF!="M-OP",'IOC Input'!#REF!&gt;=50000),"119500",""))</f>
        <v>#REF!</v>
      </c>
      <c r="C112" s="94"/>
      <c r="D112" s="93"/>
      <c r="E112" s="94"/>
      <c r="F112" s="93"/>
      <c r="G112" s="93"/>
      <c r="H112" s="93" t="e">
        <f>IF(AND('IOC Input'!#REF!="M-OP",'IOC Input'!#REF!&lt;50000),'IOC Input'!#REF!,IF(AND('IOC Input'!#REF!="M-OP",'IOC Input'!#REF!&gt;=50000),'IOC Input'!#REF!,""))</f>
        <v>#REF!</v>
      </c>
      <c r="I112" s="93" t="e">
        <f>+I113</f>
        <v>#REF!</v>
      </c>
      <c r="J112" s="95" t="e">
        <f>+J113</f>
        <v>#REF!</v>
      </c>
      <c r="K112" s="96" t="e">
        <f>IF(AND('IOC Input'!#REF!="M-OP",'IOC Input'!#REF!="C"),'IOC Input'!#REF!,"")</f>
        <v>#REF!</v>
      </c>
      <c r="L112" s="96" t="e">
        <f>IF(AND('IOC Input'!#REF!="M-OP",'IOC Input'!#REF!="D"),'IOC Input'!#REF!,"")</f>
        <v>#REF!</v>
      </c>
      <c r="M112" t="e">
        <f>IF(SUM(K112:L112)&gt;0,1,0)</f>
        <v>#REF!</v>
      </c>
    </row>
    <row r="113" spans="1:13" ht="18">
      <c r="A113" s="92" t="s">
        <v>101</v>
      </c>
      <c r="B113" s="93" t="e">
        <f>IF(AND('IOC Input'!#REF!="M-OP",'IOC Input'!#REF!&lt;50000),'IOC Input'!#REF!,IF(AND('IOC Input'!#REF!="M-OP",'IOC Input'!#REF!&gt;=50000),'IOC Input'!#REF!,""))</f>
        <v>#REF!</v>
      </c>
      <c r="C113" s="93" t="e">
        <f>IF(AND('IOC Input'!#REF!="M-OP",'IOC Input'!#REF!&lt;50000),'IOC Input'!#REF!,IF(AND('IOC Input'!#REF!="M-OP",'IOC Input'!#REF!&gt;=50000),'IOC Input'!#REF!,""))</f>
        <v>#REF!</v>
      </c>
      <c r="D113" s="93" t="e">
        <f>IF(AND('IOC Input'!#REF!="M-OP",'IOC Input'!#REF!&lt;50000),'IOC Input'!#REF!,IF(AND('IOC Input'!#REF!="M-OP",'IOC Input'!#REF!&gt;=50000),'IOC Input'!#REF!,""))</f>
        <v>#REF!</v>
      </c>
      <c r="E113" s="93" t="e">
        <f>IF(AND('IOC Input'!#REF!="M-OP",'IOC Input'!#REF!&lt;50000),'IOC Input'!#REF!,IF(AND('IOC Input'!#REF!="M-OP",'IOC Input'!#REF!&gt;=50000),'IOC Input'!#REF!,""))</f>
        <v>#REF!</v>
      </c>
      <c r="F113" s="93" t="e">
        <f>IF(AND('IOC Input'!#REF!="M-OP",'IOC Input'!#REF!&lt;50000),'IOC Input'!#REF!,IF(AND('IOC Input'!#REF!="M-OP",'IOC Input'!#REF!&gt;=50000),'IOC Input'!#REF!,""))</f>
        <v>#REF!</v>
      </c>
      <c r="G113" s="93" t="e">
        <f>IF(AND('IOC Input'!#REF!="M-OP",'IOC Input'!#REF!&lt;50000),'IOC Input'!#REF!,IF(AND('IOC Input'!#REF!="M-OP",'IOC Input'!#REF!&gt;=50000),'IOC Input'!#REF!,""))</f>
        <v>#REF!</v>
      </c>
      <c r="H113" s="93" t="e">
        <f>IF(AND('IOC Input'!#REF!="M-OP",'IOC Input'!#REF!&lt;50000),'IOC Input'!#REF!,IF(AND('IOC Input'!#REF!="M-OP",'IOC Input'!#REF!&gt;=50000),'IOC Input'!#REF!,""))</f>
        <v>#REF!</v>
      </c>
      <c r="I113" s="93" t="e">
        <f>IF(AND('IOC Input'!#REF!="M-OP",'IOC Input'!#REF!&lt;50000),'IOC Input'!#REF!,IF(AND('IOC Input'!#REF!="M-OP",'IOC Input'!#REF!&gt;=50000),'IOC Input'!#REF!,""))</f>
        <v>#REF!</v>
      </c>
      <c r="J113" s="95" t="e">
        <f>IF(AND('IOC Input'!#REF!="M-OP",'IOC Input'!#REF!&lt;50000),RIGHT('IOC Input'!#REF!,6),IF(AND('IOC Input'!#REF!="M-OP",'IOC Input'!#REF!&gt;=50000),RIGHT('IOC Input'!#REF!,6),""))</f>
        <v>#REF!</v>
      </c>
      <c r="K113" s="96" t="e">
        <f>IF(AND('IOC Input'!#REF!="M-OP",'IOC Input'!#REF!="C"),'IOC Input'!#REF!,"")</f>
        <v>#REF!</v>
      </c>
      <c r="L113" s="96" t="e">
        <f>IF(AND('IOC Input'!#REF!="M-OP",'IOC Input'!#REF!="D"),'IOC Input'!#REF!,"")</f>
        <v>#REF!</v>
      </c>
      <c r="M113" t="e">
        <f t="shared" ref="M113:M119" si="8">IF(SUM(K113:L113)&gt;0,1,0)</f>
        <v>#REF!</v>
      </c>
    </row>
    <row r="114" spans="1:13" ht="18">
      <c r="A114" s="92" t="s">
        <v>101</v>
      </c>
      <c r="B114" s="93" t="e">
        <f>IF(AND('IOC Input'!#REF!="M-OP",'IOC Input'!#REF!&lt;50000),'IOC Input'!#REF!,IF(AND('IOC Input'!#REF!="M-OP",'IOC Input'!#REF!&gt;=50000),'IOC Input'!#REF!,""))</f>
        <v>#REF!</v>
      </c>
      <c r="C114" s="93" t="e">
        <f>IF(AND('IOC Input'!#REF!="M-OP",'IOC Input'!#REF!&lt;50000),'IOC Input'!#REF!,IF(AND('IOC Input'!#REF!="M-OP",'IOC Input'!#REF!&gt;=50000),'IOC Input'!#REF!,""))</f>
        <v>#REF!</v>
      </c>
      <c r="D114" s="93" t="e">
        <f>IF(AND('IOC Input'!#REF!="M-OP",'IOC Input'!#REF!&lt;50000),'IOC Input'!#REF!,IF(AND('IOC Input'!#REF!="M-OP",'IOC Input'!#REF!&gt;=50000),'IOC Input'!#REF!,""))</f>
        <v>#REF!</v>
      </c>
      <c r="E114" s="93" t="e">
        <f>IF(AND('IOC Input'!#REF!="M-OP",'IOC Input'!#REF!&lt;50000),'IOC Input'!#REF!,IF(AND('IOC Input'!#REF!="M-OP",'IOC Input'!#REF!&gt;=50000),'IOC Input'!#REF!,""))</f>
        <v>#REF!</v>
      </c>
      <c r="F114" s="93" t="e">
        <f>IF(AND('IOC Input'!#REF!="M-OP",'IOC Input'!#REF!&lt;50000),'IOC Input'!#REF!,IF(AND('IOC Input'!#REF!="M-OP",'IOC Input'!#REF!&gt;=50000),'IOC Input'!#REF!,""))</f>
        <v>#REF!</v>
      </c>
      <c r="G114" s="93" t="e">
        <f>IF(AND('IOC Input'!#REF!="M-OP",'IOC Input'!#REF!&lt;50000),'IOC Input'!#REF!,IF(AND('IOC Input'!#REF!="M-OP",'IOC Input'!#REF!&gt;=50000),'IOC Input'!#REF!,""))</f>
        <v>#REF!</v>
      </c>
      <c r="H114" s="93" t="e">
        <f>IF(AND('IOC Input'!#REF!="M-OP",'IOC Input'!#REF!&lt;50000),'IOC Input'!#REF!,IF(AND('IOC Input'!#REF!="M-OP",'IOC Input'!#REF!&gt;=50000),'IOC Input'!#REF!,""))</f>
        <v>#REF!</v>
      </c>
      <c r="I114" s="93" t="e">
        <f>IF(AND('IOC Input'!#REF!="M-OP",'IOC Input'!#REF!&lt;50000),'IOC Input'!#REF!,IF(AND('IOC Input'!#REF!="M-OP",'IOC Input'!#REF!&gt;=50000),'IOC Input'!#REF!,""))</f>
        <v>#REF!</v>
      </c>
      <c r="J114" s="95" t="e">
        <f>IF(AND('IOC Input'!#REF!="M-OP",'IOC Input'!#REF!&lt;50000),RIGHT('IOC Input'!#REF!,6),IF(AND('IOC Input'!#REF!="M-OP",'IOC Input'!#REF!&gt;=50000),RIGHT('IOC Input'!#REF!,6),""))</f>
        <v>#REF!</v>
      </c>
      <c r="K114" s="96" t="e">
        <f>IF(AND('IOC Input'!#REF!="M-OP",'IOC Input'!#REF!="C"),'IOC Input'!#REF!,"")</f>
        <v>#REF!</v>
      </c>
      <c r="L114" s="96" t="e">
        <f>IF(AND('IOC Input'!#REF!="M-OP",'IOC Input'!#REF!="D"),'IOC Input'!#REF!,"")</f>
        <v>#REF!</v>
      </c>
      <c r="M114" t="e">
        <f t="shared" si="8"/>
        <v>#REF!</v>
      </c>
    </row>
    <row r="115" spans="1:13" ht="18">
      <c r="A115" s="92" t="s">
        <v>101</v>
      </c>
      <c r="B115" s="93" t="e">
        <f>IF(AND('IOC Input'!#REF!="M-OP",'IOC Input'!#REF!&lt;50000),'IOC Input'!#REF!,IF(AND('IOC Input'!#REF!="M-OP",'IOC Input'!#REF!&gt;=50000),'IOC Input'!#REF!,""))</f>
        <v>#REF!</v>
      </c>
      <c r="C115" s="93" t="e">
        <f>IF(AND('IOC Input'!#REF!="M-OP",'IOC Input'!#REF!&lt;50000),'IOC Input'!#REF!,IF(AND('IOC Input'!#REF!="M-OP",'IOC Input'!#REF!&gt;=50000),'IOC Input'!#REF!,""))</f>
        <v>#REF!</v>
      </c>
      <c r="D115" s="93" t="e">
        <f>IF(AND('IOC Input'!#REF!="M-OP",'IOC Input'!#REF!&lt;50000),'IOC Input'!#REF!,IF(AND('IOC Input'!#REF!="M-OP",'IOC Input'!#REF!&gt;=50000),'IOC Input'!#REF!,""))</f>
        <v>#REF!</v>
      </c>
      <c r="E115" s="93" t="e">
        <f>IF(AND('IOC Input'!#REF!="M-OP",'IOC Input'!#REF!&lt;50000),'IOC Input'!#REF!,IF(AND('IOC Input'!#REF!="M-OP",'IOC Input'!#REF!&gt;=50000),'IOC Input'!#REF!,""))</f>
        <v>#REF!</v>
      </c>
      <c r="F115" s="93" t="e">
        <f>IF(AND('IOC Input'!#REF!="M-OP",'IOC Input'!#REF!&lt;50000),'IOC Input'!#REF!,IF(AND('IOC Input'!#REF!="M-OP",'IOC Input'!#REF!&gt;=50000),'IOC Input'!#REF!,""))</f>
        <v>#REF!</v>
      </c>
      <c r="G115" s="93" t="e">
        <f>IF(AND('IOC Input'!#REF!="M-OP",'IOC Input'!#REF!&lt;50000),'IOC Input'!#REF!,IF(AND('IOC Input'!#REF!="M-OP",'IOC Input'!#REF!&gt;=50000),'IOC Input'!#REF!,""))</f>
        <v>#REF!</v>
      </c>
      <c r="H115" s="93" t="e">
        <f>IF(AND('IOC Input'!#REF!="M-OP",'IOC Input'!#REF!&lt;50000),'IOC Input'!#REF!,IF(AND('IOC Input'!#REF!="M-OP",'IOC Input'!#REF!&gt;=50000),'IOC Input'!#REF!,""))</f>
        <v>#REF!</v>
      </c>
      <c r="I115" s="93" t="e">
        <f>IF(AND('IOC Input'!#REF!="M-OP",'IOC Input'!#REF!&lt;50000),'IOC Input'!#REF!,IF(AND('IOC Input'!#REF!="M-OP",'IOC Input'!#REF!&gt;=50000),'IOC Input'!#REF!,""))</f>
        <v>#REF!</v>
      </c>
      <c r="J115" s="95" t="e">
        <f>IF(AND('IOC Input'!#REF!="M-OP",'IOC Input'!#REF!&lt;50000),RIGHT('IOC Input'!#REF!,6),IF(AND('IOC Input'!#REF!="M-OP",'IOC Input'!#REF!&gt;=50000),RIGHT('IOC Input'!#REF!,6),""))</f>
        <v>#REF!</v>
      </c>
      <c r="K115" s="96" t="e">
        <f>IF(AND('IOC Input'!#REF!="M-OP",'IOC Input'!#REF!="C"),'IOC Input'!#REF!,"")</f>
        <v>#REF!</v>
      </c>
      <c r="L115" s="96" t="e">
        <f>IF(AND('IOC Input'!#REF!="M-OP",'IOC Input'!#REF!="D"),'IOC Input'!#REF!,"")</f>
        <v>#REF!</v>
      </c>
      <c r="M115" t="e">
        <f t="shared" si="8"/>
        <v>#REF!</v>
      </c>
    </row>
    <row r="116" spans="1:13" ht="18">
      <c r="A116" s="92" t="s">
        <v>101</v>
      </c>
      <c r="B116" s="93" t="e">
        <f>IF(AND('IOC Input'!#REF!="M-OP",'IOC Input'!#REF!&lt;50000),'IOC Input'!#REF!,IF(AND('IOC Input'!#REF!="M-OP",'IOC Input'!#REF!&gt;=50000),'IOC Input'!#REF!,""))</f>
        <v>#REF!</v>
      </c>
      <c r="C116" s="93" t="e">
        <f>IF(AND('IOC Input'!#REF!="M-OP",'IOC Input'!#REF!&lt;50000),'IOC Input'!#REF!,IF(AND('IOC Input'!#REF!="M-OP",'IOC Input'!#REF!&gt;=50000),'IOC Input'!#REF!,""))</f>
        <v>#REF!</v>
      </c>
      <c r="D116" s="93" t="e">
        <f>IF(AND('IOC Input'!#REF!="M-OP",'IOC Input'!#REF!&lt;50000),'IOC Input'!#REF!,IF(AND('IOC Input'!#REF!="M-OP",'IOC Input'!#REF!&gt;=50000),'IOC Input'!#REF!,""))</f>
        <v>#REF!</v>
      </c>
      <c r="E116" s="93" t="e">
        <f>IF(AND('IOC Input'!#REF!="M-OP",'IOC Input'!#REF!&lt;50000),'IOC Input'!#REF!,IF(AND('IOC Input'!#REF!="M-OP",'IOC Input'!#REF!&gt;=50000),'IOC Input'!#REF!,""))</f>
        <v>#REF!</v>
      </c>
      <c r="F116" s="93" t="e">
        <f>IF(AND('IOC Input'!#REF!="M-OP",'IOC Input'!#REF!&lt;50000),'IOC Input'!#REF!,IF(AND('IOC Input'!#REF!="M-OP",'IOC Input'!#REF!&gt;=50000),'IOC Input'!#REF!,""))</f>
        <v>#REF!</v>
      </c>
      <c r="G116" s="93" t="e">
        <f>IF(AND('IOC Input'!#REF!="M-OP",'IOC Input'!#REF!&lt;50000),'IOC Input'!#REF!,IF(AND('IOC Input'!#REF!="M-OP",'IOC Input'!#REF!&gt;=50000),'IOC Input'!#REF!,""))</f>
        <v>#REF!</v>
      </c>
      <c r="H116" s="93" t="e">
        <f>IF(AND('IOC Input'!#REF!="M-OP",'IOC Input'!#REF!&lt;50000),'IOC Input'!#REF!,IF(AND('IOC Input'!#REF!="M-OP",'IOC Input'!#REF!&gt;=50000),'IOC Input'!#REF!,""))</f>
        <v>#REF!</v>
      </c>
      <c r="I116" s="93" t="e">
        <f>IF(AND('IOC Input'!#REF!="M-OP",'IOC Input'!#REF!&lt;50000),'IOC Input'!#REF!,IF(AND('IOC Input'!#REF!="M-OP",'IOC Input'!#REF!&gt;=50000),'IOC Input'!#REF!,""))</f>
        <v>#REF!</v>
      </c>
      <c r="J116" s="95" t="e">
        <f>IF(AND('IOC Input'!#REF!="M-OP",'IOC Input'!#REF!&lt;50000),RIGHT('IOC Input'!#REF!,6),IF(AND('IOC Input'!#REF!="M-OP",'IOC Input'!#REF!&gt;=50000),RIGHT('IOC Input'!#REF!,6),""))</f>
        <v>#REF!</v>
      </c>
      <c r="K116" s="96" t="e">
        <f>IF(AND('IOC Input'!#REF!="M-OP",'IOC Input'!#REF!="C"),'IOC Input'!#REF!,"")</f>
        <v>#REF!</v>
      </c>
      <c r="L116" s="96" t="e">
        <f>IF(AND('IOC Input'!#REF!="M-OP",'IOC Input'!#REF!="D"),'IOC Input'!#REF!,"")</f>
        <v>#REF!</v>
      </c>
      <c r="M116" t="e">
        <f t="shared" si="8"/>
        <v>#REF!</v>
      </c>
    </row>
    <row r="117" spans="1:13" ht="18">
      <c r="A117" s="92" t="s">
        <v>101</v>
      </c>
      <c r="B117" s="93" t="e">
        <f>IF(AND('IOC Input'!#REF!="M-OP",'IOC Input'!#REF!&lt;50000),'IOC Input'!#REF!,IF(AND('IOC Input'!#REF!="M-OP",'IOC Input'!#REF!&gt;=50000),'IOC Input'!#REF!,""))</f>
        <v>#REF!</v>
      </c>
      <c r="C117" s="93" t="e">
        <f>IF(AND('IOC Input'!#REF!="M-OP",'IOC Input'!#REF!&lt;50000),'IOC Input'!#REF!,IF(AND('IOC Input'!#REF!="M-OP",'IOC Input'!#REF!&gt;=50000),'IOC Input'!#REF!,""))</f>
        <v>#REF!</v>
      </c>
      <c r="D117" s="93" t="e">
        <f>IF(AND('IOC Input'!#REF!="M-OP",'IOC Input'!#REF!&lt;50000),'IOC Input'!#REF!,IF(AND('IOC Input'!#REF!="M-OP",'IOC Input'!#REF!&gt;=50000),'IOC Input'!#REF!,""))</f>
        <v>#REF!</v>
      </c>
      <c r="E117" s="93" t="e">
        <f>IF(AND('IOC Input'!#REF!="M-OP",'IOC Input'!#REF!&lt;50000),'IOC Input'!#REF!,IF(AND('IOC Input'!#REF!="M-OP",'IOC Input'!#REF!&gt;=50000),'IOC Input'!#REF!,""))</f>
        <v>#REF!</v>
      </c>
      <c r="F117" s="93" t="e">
        <f>IF(AND('IOC Input'!#REF!="M-OP",'IOC Input'!#REF!&lt;50000),'IOC Input'!#REF!,IF(AND('IOC Input'!#REF!="M-OP",'IOC Input'!#REF!&gt;=50000),'IOC Input'!#REF!,""))</f>
        <v>#REF!</v>
      </c>
      <c r="G117" s="93" t="e">
        <f>IF(AND('IOC Input'!#REF!="M-OP",'IOC Input'!#REF!&lt;50000),'IOC Input'!#REF!,IF(AND('IOC Input'!#REF!="M-OP",'IOC Input'!#REF!&gt;=50000),'IOC Input'!#REF!,""))</f>
        <v>#REF!</v>
      </c>
      <c r="H117" s="93" t="e">
        <f>IF(AND('IOC Input'!#REF!="M-OP",'IOC Input'!#REF!&lt;50000),'IOC Input'!#REF!,IF(AND('IOC Input'!#REF!="M-OP",'IOC Input'!#REF!&gt;=50000),'IOC Input'!#REF!,""))</f>
        <v>#REF!</v>
      </c>
      <c r="I117" s="93" t="e">
        <f>IF(AND('IOC Input'!#REF!="M-OP",'IOC Input'!#REF!&lt;50000),'IOC Input'!#REF!,IF(AND('IOC Input'!#REF!="M-OP",'IOC Input'!#REF!&gt;=50000),'IOC Input'!#REF!,""))</f>
        <v>#REF!</v>
      </c>
      <c r="J117" s="95" t="e">
        <f>IF(AND('IOC Input'!#REF!="M-OP",'IOC Input'!#REF!&lt;50000),RIGHT('IOC Input'!#REF!,6),IF(AND('IOC Input'!#REF!="M-OP",'IOC Input'!#REF!&gt;=50000),RIGHT('IOC Input'!#REF!,6),""))</f>
        <v>#REF!</v>
      </c>
      <c r="K117" s="96" t="e">
        <f>IF(AND('IOC Input'!#REF!="M-OP",'IOC Input'!#REF!="C"),'IOC Input'!#REF!,"")</f>
        <v>#REF!</v>
      </c>
      <c r="L117" s="96" t="e">
        <f>IF(AND('IOC Input'!#REF!="M-OP",'IOC Input'!#REF!="D"),'IOC Input'!#REF!,"")</f>
        <v>#REF!</v>
      </c>
      <c r="M117" t="e">
        <f t="shared" si="8"/>
        <v>#REF!</v>
      </c>
    </row>
    <row r="118" spans="1:13" ht="18">
      <c r="A118" s="92" t="s">
        <v>101</v>
      </c>
      <c r="B118" s="93" t="e">
        <f>IF(AND('IOC Input'!#REF!="M-OP",'IOC Input'!#REF!&lt;50000),'IOC Input'!#REF!,IF(AND('IOC Input'!#REF!="M-OP",'IOC Input'!#REF!&gt;=50000),'IOC Input'!#REF!,""))</f>
        <v>#REF!</v>
      </c>
      <c r="C118" s="93" t="e">
        <f>IF(AND('IOC Input'!#REF!="M-OP",'IOC Input'!#REF!&lt;50000),'IOC Input'!#REF!,IF(AND('IOC Input'!#REF!="M-OP",'IOC Input'!#REF!&gt;=50000),'IOC Input'!#REF!,""))</f>
        <v>#REF!</v>
      </c>
      <c r="D118" s="93" t="e">
        <f>IF(AND('IOC Input'!#REF!="M-OP",'IOC Input'!#REF!&lt;50000),'IOC Input'!#REF!,IF(AND('IOC Input'!#REF!="M-OP",'IOC Input'!#REF!&gt;=50000),'IOC Input'!#REF!,""))</f>
        <v>#REF!</v>
      </c>
      <c r="E118" s="93" t="e">
        <f>IF(AND('IOC Input'!#REF!="M-OP",'IOC Input'!#REF!&lt;50000),'IOC Input'!#REF!,IF(AND('IOC Input'!#REF!="M-OP",'IOC Input'!#REF!&gt;=50000),'IOC Input'!#REF!,""))</f>
        <v>#REF!</v>
      </c>
      <c r="F118" s="93" t="e">
        <f>IF(AND('IOC Input'!#REF!="M-OP",'IOC Input'!#REF!&lt;50000),'IOC Input'!#REF!,IF(AND('IOC Input'!#REF!="M-OP",'IOC Input'!#REF!&gt;=50000),'IOC Input'!#REF!,""))</f>
        <v>#REF!</v>
      </c>
      <c r="G118" s="93" t="e">
        <f>IF(AND('IOC Input'!#REF!="M-OP",'IOC Input'!#REF!&lt;50000),'IOC Input'!#REF!,IF(AND('IOC Input'!#REF!="M-OP",'IOC Input'!#REF!&gt;=50000),'IOC Input'!#REF!,""))</f>
        <v>#REF!</v>
      </c>
      <c r="H118" s="93" t="e">
        <f>IF(AND('IOC Input'!#REF!="M-OP",'IOC Input'!#REF!&lt;50000),'IOC Input'!#REF!,IF(AND('IOC Input'!#REF!="M-OP",'IOC Input'!#REF!&gt;=50000),'IOC Input'!#REF!,""))</f>
        <v>#REF!</v>
      </c>
      <c r="I118" s="93" t="e">
        <f>IF(AND('IOC Input'!#REF!="M-OP",'IOC Input'!#REF!&lt;50000),'IOC Input'!#REF!,IF(AND('IOC Input'!#REF!="M-OP",'IOC Input'!#REF!&gt;=50000),'IOC Input'!#REF!,""))</f>
        <v>#REF!</v>
      </c>
      <c r="J118" s="95" t="e">
        <f>IF(AND('IOC Input'!#REF!="M-OP",'IOC Input'!#REF!&lt;50000),RIGHT('IOC Input'!#REF!,6),IF(AND('IOC Input'!#REF!="M-OP",'IOC Input'!#REF!&gt;=50000),RIGHT('IOC Input'!#REF!,6),""))</f>
        <v>#REF!</v>
      </c>
      <c r="K118" s="96" t="e">
        <f>IF(AND('IOC Input'!#REF!="M-OP",'IOC Input'!#REF!="C"),'IOC Input'!#REF!,"")</f>
        <v>#REF!</v>
      </c>
      <c r="L118" s="96" t="e">
        <f>IF(AND('IOC Input'!#REF!="M-OP",'IOC Input'!#REF!="D"),'IOC Input'!#REF!,"")</f>
        <v>#REF!</v>
      </c>
      <c r="M118" t="e">
        <f t="shared" si="8"/>
        <v>#REF!</v>
      </c>
    </row>
    <row r="119" spans="1:13" ht="18">
      <c r="A119" s="92" t="s">
        <v>101</v>
      </c>
      <c r="B119" s="93" t="e">
        <f>IF(AND('IOC Input'!#REF!="M-OP",'IOC Input'!#REF!&lt;50000),'IOC Input'!#REF!,IF(AND('IOC Input'!#REF!="M-OP",'IOC Input'!#REF!&gt;=50000),'IOC Input'!#REF!,""))</f>
        <v>#REF!</v>
      </c>
      <c r="C119" s="93" t="e">
        <f>IF(AND('IOC Input'!#REF!="M-OP",'IOC Input'!#REF!&lt;50000),'IOC Input'!#REF!,IF(AND('IOC Input'!#REF!="M-OP",'IOC Input'!#REF!&gt;=50000),'IOC Input'!#REF!,""))</f>
        <v>#REF!</v>
      </c>
      <c r="D119" s="93" t="e">
        <f>IF(AND('IOC Input'!#REF!="M-OP",'IOC Input'!#REF!&lt;50000),'IOC Input'!#REF!,IF(AND('IOC Input'!#REF!="M-OP",'IOC Input'!#REF!&gt;=50000),'IOC Input'!#REF!,""))</f>
        <v>#REF!</v>
      </c>
      <c r="E119" s="93" t="e">
        <f>IF(AND('IOC Input'!#REF!="M-OP",'IOC Input'!#REF!&lt;50000),'IOC Input'!#REF!,IF(AND('IOC Input'!#REF!="M-OP",'IOC Input'!#REF!&gt;=50000),'IOC Input'!#REF!,""))</f>
        <v>#REF!</v>
      </c>
      <c r="F119" s="93" t="e">
        <f>IF(AND('IOC Input'!#REF!="M-OP",'IOC Input'!#REF!&lt;50000),'IOC Input'!#REF!,IF(AND('IOC Input'!#REF!="M-OP",'IOC Input'!#REF!&gt;=50000),'IOC Input'!#REF!,""))</f>
        <v>#REF!</v>
      </c>
      <c r="G119" s="93" t="e">
        <f>IF(AND('IOC Input'!#REF!="M-OP",'IOC Input'!#REF!&lt;50000),'IOC Input'!#REF!,IF(AND('IOC Input'!#REF!="M-OP",'IOC Input'!#REF!&gt;=50000),'IOC Input'!#REF!,""))</f>
        <v>#REF!</v>
      </c>
      <c r="H119" s="97"/>
      <c r="I119" s="93" t="e">
        <f>IF(AND('IOC Input'!#REF!="M-OP",'IOC Input'!#REF!&lt;50000),'IOC Input'!#REF!,IF(AND('IOC Input'!#REF!="M-OP",'IOC Input'!#REF!&gt;=50000),'IOC Input'!#REF!,""))</f>
        <v>#REF!</v>
      </c>
      <c r="J119" s="95" t="e">
        <f>IF(AND('IOC Input'!#REF!="M-OP",'IOC Input'!#REF!&lt;50000),RIGHT('IOC Input'!#REF!,6),IF(AND('IOC Input'!#REF!="M-OP",'IOC Input'!#REF!&gt;=50000),RIGHT('IOC Input'!#REF!,6),""))</f>
        <v>#REF!</v>
      </c>
      <c r="K119" s="96" t="e">
        <f>IF(AND('IOC Input'!#REF!="M-OP",'IOC Input'!#REF!="C"),'IOC Input'!#REF!,"")</f>
        <v>#REF!</v>
      </c>
      <c r="L119" s="96" t="e">
        <f>IF(AND('IOC Input'!#REF!="M-OP",'IOC Input'!#REF!="D"),'IOC Input'!#REF!,"")</f>
        <v>#REF!</v>
      </c>
      <c r="M119" t="e">
        <f t="shared" si="8"/>
        <v>#REF!</v>
      </c>
    </row>
    <row r="120" spans="1:13" ht="18">
      <c r="A120" s="92"/>
      <c r="B120" s="93"/>
      <c r="C120" s="94"/>
      <c r="D120" s="93"/>
      <c r="E120" s="94"/>
      <c r="F120" s="93"/>
      <c r="G120" s="93"/>
      <c r="H120" s="97"/>
      <c r="I120" s="93"/>
      <c r="J120" s="100"/>
      <c r="K120" s="101"/>
      <c r="L120" s="101"/>
    </row>
    <row r="121" spans="1:13" ht="18">
      <c r="A121" s="92" t="s">
        <v>101</v>
      </c>
      <c r="B121" s="93" t="e">
        <f>IF(AND('IOC Input'!#REF!="M-OP",'IOC Input'!#REF!&lt;50000),"119503",IF(AND('IOC Input'!#REF!="M-OP",'IOC Input'!#REF!&gt;=50000),"119500",""))</f>
        <v>#REF!</v>
      </c>
      <c r="C121" s="94"/>
      <c r="D121" s="93"/>
      <c r="E121" s="94"/>
      <c r="F121" s="93"/>
      <c r="G121" s="93"/>
      <c r="H121" s="93" t="e">
        <f>IF(AND('IOC Input'!#REF!="M-OP",'IOC Input'!#REF!&lt;50000),'IOC Input'!#REF!,IF(AND('IOC Input'!#REF!="M-OP",'IOC Input'!#REF!&gt;=50000),'IOC Input'!#REF!,""))</f>
        <v>#REF!</v>
      </c>
      <c r="I121" s="93" t="e">
        <f>+I122</f>
        <v>#REF!</v>
      </c>
      <c r="J121" s="95" t="e">
        <f>+J122</f>
        <v>#REF!</v>
      </c>
      <c r="K121" s="96" t="e">
        <f>IF(AND('IOC Input'!#REF!="M-OP",'IOC Input'!#REF!="C"),'IOC Input'!#REF!,"")</f>
        <v>#REF!</v>
      </c>
      <c r="L121" s="96" t="e">
        <f>IF(AND('IOC Input'!#REF!="M-OP",'IOC Input'!#REF!="D"),'IOC Input'!#REF!,"")</f>
        <v>#REF!</v>
      </c>
      <c r="M121" t="e">
        <f>IF(SUM(K121:L121)&gt;0,1,0)</f>
        <v>#REF!</v>
      </c>
    </row>
    <row r="122" spans="1:13" ht="18">
      <c r="A122" s="92" t="s">
        <v>101</v>
      </c>
      <c r="B122" s="93" t="e">
        <f>IF(AND('IOC Input'!#REF!="M-OP",'IOC Input'!#REF!&lt;50000),'IOC Input'!#REF!,IF(AND('IOC Input'!#REF!="M-OP",'IOC Input'!#REF!&gt;=50000),'IOC Input'!#REF!,""))</f>
        <v>#REF!</v>
      </c>
      <c r="C122" s="93" t="e">
        <f>IF(AND('IOC Input'!#REF!="M-OP",'IOC Input'!#REF!&lt;50000),'IOC Input'!#REF!,IF(AND('IOC Input'!#REF!="M-OP",'IOC Input'!#REF!&gt;=50000),'IOC Input'!#REF!,""))</f>
        <v>#REF!</v>
      </c>
      <c r="D122" s="93" t="e">
        <f>IF(AND('IOC Input'!#REF!="M-OP",'IOC Input'!#REF!&lt;50000),'IOC Input'!#REF!,IF(AND('IOC Input'!#REF!="M-OP",'IOC Input'!#REF!&gt;=50000),'IOC Input'!#REF!,""))</f>
        <v>#REF!</v>
      </c>
      <c r="E122" s="93" t="e">
        <f>IF(AND('IOC Input'!#REF!="M-OP",'IOC Input'!#REF!&lt;50000),'IOC Input'!#REF!,IF(AND('IOC Input'!#REF!="M-OP",'IOC Input'!#REF!&gt;=50000),'IOC Input'!#REF!,""))</f>
        <v>#REF!</v>
      </c>
      <c r="F122" s="93" t="e">
        <f>IF(AND('IOC Input'!#REF!="M-OP",'IOC Input'!#REF!&lt;50000),'IOC Input'!#REF!,IF(AND('IOC Input'!#REF!="M-OP",'IOC Input'!#REF!&gt;=50000),'IOC Input'!#REF!,""))</f>
        <v>#REF!</v>
      </c>
      <c r="G122" s="93" t="e">
        <f>IF(AND('IOC Input'!#REF!="M-OP",'IOC Input'!#REF!&lt;50000),'IOC Input'!#REF!,IF(AND('IOC Input'!#REF!="M-OP",'IOC Input'!#REF!&gt;=50000),'IOC Input'!#REF!,""))</f>
        <v>#REF!</v>
      </c>
      <c r="H122" s="93" t="e">
        <f>IF(AND('IOC Input'!#REF!="M-OP",'IOC Input'!#REF!&lt;50000),'IOC Input'!#REF!,IF(AND('IOC Input'!#REF!="M-OP",'IOC Input'!#REF!&gt;=50000),'IOC Input'!#REF!,""))</f>
        <v>#REF!</v>
      </c>
      <c r="I122" s="93" t="e">
        <f>IF(AND('IOC Input'!#REF!="M-OP",'IOC Input'!#REF!&lt;50000),'IOC Input'!#REF!,IF(AND('IOC Input'!#REF!="M-OP",'IOC Input'!#REF!&gt;=50000),'IOC Input'!#REF!,""))</f>
        <v>#REF!</v>
      </c>
      <c r="J122" s="95" t="e">
        <f>IF(AND('IOC Input'!#REF!="M-OP",'IOC Input'!#REF!&lt;50000),RIGHT('IOC Input'!#REF!,6),IF(AND('IOC Input'!#REF!="M-OP",'IOC Input'!#REF!&gt;=50000),RIGHT('IOC Input'!#REF!,6),""))</f>
        <v>#REF!</v>
      </c>
      <c r="K122" s="96" t="e">
        <f>IF(AND('IOC Input'!#REF!="M-OP",'IOC Input'!#REF!="C"),'IOC Input'!#REF!,"")</f>
        <v>#REF!</v>
      </c>
      <c r="L122" s="96" t="e">
        <f>IF(AND('IOC Input'!#REF!="M-OP",'IOC Input'!#REF!="D"),'IOC Input'!#REF!,"")</f>
        <v>#REF!</v>
      </c>
      <c r="M122" t="e">
        <f t="shared" ref="M122:M128" si="9">IF(SUM(K122:L122)&gt;0,1,0)</f>
        <v>#REF!</v>
      </c>
    </row>
    <row r="123" spans="1:13" ht="18">
      <c r="A123" s="92" t="s">
        <v>101</v>
      </c>
      <c r="B123" s="93" t="e">
        <f>IF(AND('IOC Input'!#REF!="M-OP",'IOC Input'!#REF!&lt;50000),'IOC Input'!#REF!,IF(AND('IOC Input'!#REF!="M-OP",'IOC Input'!#REF!&gt;=50000),'IOC Input'!#REF!,""))</f>
        <v>#REF!</v>
      </c>
      <c r="C123" s="93" t="e">
        <f>IF(AND('IOC Input'!#REF!="M-OP",'IOC Input'!#REF!&lt;50000),'IOC Input'!#REF!,IF(AND('IOC Input'!#REF!="M-OP",'IOC Input'!#REF!&gt;=50000),'IOC Input'!#REF!,""))</f>
        <v>#REF!</v>
      </c>
      <c r="D123" s="93" t="e">
        <f>IF(AND('IOC Input'!#REF!="M-OP",'IOC Input'!#REF!&lt;50000),'IOC Input'!#REF!,IF(AND('IOC Input'!#REF!="M-OP",'IOC Input'!#REF!&gt;=50000),'IOC Input'!#REF!,""))</f>
        <v>#REF!</v>
      </c>
      <c r="E123" s="93" t="e">
        <f>IF(AND('IOC Input'!#REF!="M-OP",'IOC Input'!#REF!&lt;50000),'IOC Input'!#REF!,IF(AND('IOC Input'!#REF!="M-OP",'IOC Input'!#REF!&gt;=50000),'IOC Input'!#REF!,""))</f>
        <v>#REF!</v>
      </c>
      <c r="F123" s="93" t="e">
        <f>IF(AND('IOC Input'!#REF!="M-OP",'IOC Input'!#REF!&lt;50000),'IOC Input'!#REF!,IF(AND('IOC Input'!#REF!="M-OP",'IOC Input'!#REF!&gt;=50000),'IOC Input'!#REF!,""))</f>
        <v>#REF!</v>
      </c>
      <c r="G123" s="93" t="e">
        <f>IF(AND('IOC Input'!#REF!="M-OP",'IOC Input'!#REF!&lt;50000),'IOC Input'!#REF!,IF(AND('IOC Input'!#REF!="M-OP",'IOC Input'!#REF!&gt;=50000),'IOC Input'!#REF!,""))</f>
        <v>#REF!</v>
      </c>
      <c r="H123" s="93" t="e">
        <f>IF(AND('IOC Input'!#REF!="M-OP",'IOC Input'!#REF!&lt;50000),'IOC Input'!#REF!,IF(AND('IOC Input'!#REF!="M-OP",'IOC Input'!#REF!&gt;=50000),'IOC Input'!#REF!,""))</f>
        <v>#REF!</v>
      </c>
      <c r="I123" s="93" t="e">
        <f>IF(AND('IOC Input'!#REF!="M-OP",'IOC Input'!#REF!&lt;50000),'IOC Input'!#REF!,IF(AND('IOC Input'!#REF!="M-OP",'IOC Input'!#REF!&gt;=50000),'IOC Input'!#REF!,""))</f>
        <v>#REF!</v>
      </c>
      <c r="J123" s="95" t="e">
        <f>IF(AND('IOC Input'!#REF!="M-OP",'IOC Input'!#REF!&lt;50000),RIGHT('IOC Input'!#REF!,6),IF(AND('IOC Input'!#REF!="M-OP",'IOC Input'!#REF!&gt;=50000),RIGHT('IOC Input'!#REF!,6),""))</f>
        <v>#REF!</v>
      </c>
      <c r="K123" s="96" t="e">
        <f>IF(AND('IOC Input'!#REF!="M-OP",'IOC Input'!#REF!="C"),'IOC Input'!#REF!,"")</f>
        <v>#REF!</v>
      </c>
      <c r="L123" s="96" t="e">
        <f>IF(AND('IOC Input'!#REF!="M-OP",'IOC Input'!#REF!="D"),'IOC Input'!#REF!,"")</f>
        <v>#REF!</v>
      </c>
      <c r="M123" t="e">
        <f t="shared" si="9"/>
        <v>#REF!</v>
      </c>
    </row>
    <row r="124" spans="1:13" ht="18">
      <c r="A124" s="92" t="s">
        <v>101</v>
      </c>
      <c r="B124" s="93" t="e">
        <f>IF(AND('IOC Input'!#REF!="M-OP",'IOC Input'!#REF!&lt;50000),'IOC Input'!#REF!,IF(AND('IOC Input'!#REF!="M-OP",'IOC Input'!#REF!&gt;=50000),'IOC Input'!#REF!,""))</f>
        <v>#REF!</v>
      </c>
      <c r="C124" s="93" t="e">
        <f>IF(AND('IOC Input'!#REF!="M-OP",'IOC Input'!#REF!&lt;50000),'IOC Input'!#REF!,IF(AND('IOC Input'!#REF!="M-OP",'IOC Input'!#REF!&gt;=50000),'IOC Input'!#REF!,""))</f>
        <v>#REF!</v>
      </c>
      <c r="D124" s="93" t="e">
        <f>IF(AND('IOC Input'!#REF!="M-OP",'IOC Input'!#REF!&lt;50000),'IOC Input'!#REF!,IF(AND('IOC Input'!#REF!="M-OP",'IOC Input'!#REF!&gt;=50000),'IOC Input'!#REF!,""))</f>
        <v>#REF!</v>
      </c>
      <c r="E124" s="93" t="e">
        <f>IF(AND('IOC Input'!#REF!="M-OP",'IOC Input'!#REF!&lt;50000),'IOC Input'!#REF!,IF(AND('IOC Input'!#REF!="M-OP",'IOC Input'!#REF!&gt;=50000),'IOC Input'!#REF!,""))</f>
        <v>#REF!</v>
      </c>
      <c r="F124" s="93" t="e">
        <f>IF(AND('IOC Input'!#REF!="M-OP",'IOC Input'!#REF!&lt;50000),'IOC Input'!#REF!,IF(AND('IOC Input'!#REF!="M-OP",'IOC Input'!#REF!&gt;=50000),'IOC Input'!#REF!,""))</f>
        <v>#REF!</v>
      </c>
      <c r="G124" s="93" t="e">
        <f>IF(AND('IOC Input'!#REF!="M-OP",'IOC Input'!#REF!&lt;50000),'IOC Input'!#REF!,IF(AND('IOC Input'!#REF!="M-OP",'IOC Input'!#REF!&gt;=50000),'IOC Input'!#REF!,""))</f>
        <v>#REF!</v>
      </c>
      <c r="H124" s="93" t="e">
        <f>IF(AND('IOC Input'!#REF!="M-OP",'IOC Input'!#REF!&lt;50000),'IOC Input'!#REF!,IF(AND('IOC Input'!#REF!="M-OP",'IOC Input'!#REF!&gt;=50000),'IOC Input'!#REF!,""))</f>
        <v>#REF!</v>
      </c>
      <c r="I124" s="93" t="e">
        <f>IF(AND('IOC Input'!#REF!="M-OP",'IOC Input'!#REF!&lt;50000),'IOC Input'!#REF!,IF(AND('IOC Input'!#REF!="M-OP",'IOC Input'!#REF!&gt;=50000),'IOC Input'!#REF!,""))</f>
        <v>#REF!</v>
      </c>
      <c r="J124" s="95" t="e">
        <f>IF(AND('IOC Input'!#REF!="M-OP",'IOC Input'!#REF!&lt;50000),RIGHT('IOC Input'!#REF!,6),IF(AND('IOC Input'!#REF!="M-OP",'IOC Input'!#REF!&gt;=50000),RIGHT('IOC Input'!#REF!,6),""))</f>
        <v>#REF!</v>
      </c>
      <c r="K124" s="96" t="e">
        <f>IF(AND('IOC Input'!#REF!="M-OP",'IOC Input'!#REF!="C"),'IOC Input'!#REF!,"")</f>
        <v>#REF!</v>
      </c>
      <c r="L124" s="96" t="e">
        <f>IF(AND('IOC Input'!#REF!="M-OP",'IOC Input'!#REF!="D"),'IOC Input'!#REF!,"")</f>
        <v>#REF!</v>
      </c>
      <c r="M124" t="e">
        <f t="shared" si="9"/>
        <v>#REF!</v>
      </c>
    </row>
    <row r="125" spans="1:13" ht="18">
      <c r="A125" s="92" t="s">
        <v>101</v>
      </c>
      <c r="B125" s="93" t="e">
        <f>IF(AND('IOC Input'!#REF!="M-OP",'IOC Input'!#REF!&lt;50000),'IOC Input'!#REF!,IF(AND('IOC Input'!#REF!="M-OP",'IOC Input'!#REF!&gt;=50000),'IOC Input'!#REF!,""))</f>
        <v>#REF!</v>
      </c>
      <c r="C125" s="93" t="e">
        <f>IF(AND('IOC Input'!#REF!="M-OP",'IOC Input'!#REF!&lt;50000),'IOC Input'!#REF!,IF(AND('IOC Input'!#REF!="M-OP",'IOC Input'!#REF!&gt;=50000),'IOC Input'!#REF!,""))</f>
        <v>#REF!</v>
      </c>
      <c r="D125" s="93" t="e">
        <f>IF(AND('IOC Input'!#REF!="M-OP",'IOC Input'!#REF!&lt;50000),'IOC Input'!#REF!,IF(AND('IOC Input'!#REF!="M-OP",'IOC Input'!#REF!&gt;=50000),'IOC Input'!#REF!,""))</f>
        <v>#REF!</v>
      </c>
      <c r="E125" s="93" t="e">
        <f>IF(AND('IOC Input'!#REF!="M-OP",'IOC Input'!#REF!&lt;50000),'IOC Input'!#REF!,IF(AND('IOC Input'!#REF!="M-OP",'IOC Input'!#REF!&gt;=50000),'IOC Input'!#REF!,""))</f>
        <v>#REF!</v>
      </c>
      <c r="F125" s="93" t="e">
        <f>IF(AND('IOC Input'!#REF!="M-OP",'IOC Input'!#REF!&lt;50000),'IOC Input'!#REF!,IF(AND('IOC Input'!#REF!="M-OP",'IOC Input'!#REF!&gt;=50000),'IOC Input'!#REF!,""))</f>
        <v>#REF!</v>
      </c>
      <c r="G125" s="93" t="e">
        <f>IF(AND('IOC Input'!#REF!="M-OP",'IOC Input'!#REF!&lt;50000),'IOC Input'!#REF!,IF(AND('IOC Input'!#REF!="M-OP",'IOC Input'!#REF!&gt;=50000),'IOC Input'!#REF!,""))</f>
        <v>#REF!</v>
      </c>
      <c r="H125" s="93" t="e">
        <f>IF(AND('IOC Input'!#REF!="M-OP",'IOC Input'!#REF!&lt;50000),'IOC Input'!#REF!,IF(AND('IOC Input'!#REF!="M-OP",'IOC Input'!#REF!&gt;=50000),'IOC Input'!#REF!,""))</f>
        <v>#REF!</v>
      </c>
      <c r="I125" s="93" t="e">
        <f>IF(AND('IOC Input'!#REF!="M-OP",'IOC Input'!#REF!&lt;50000),'IOC Input'!#REF!,IF(AND('IOC Input'!#REF!="M-OP",'IOC Input'!#REF!&gt;=50000),'IOC Input'!#REF!,""))</f>
        <v>#REF!</v>
      </c>
      <c r="J125" s="95" t="e">
        <f>IF(AND('IOC Input'!#REF!="M-OP",'IOC Input'!#REF!&lt;50000),RIGHT('IOC Input'!#REF!,6),IF(AND('IOC Input'!#REF!="M-OP",'IOC Input'!#REF!&gt;=50000),RIGHT('IOC Input'!#REF!,6),""))</f>
        <v>#REF!</v>
      </c>
      <c r="K125" s="96" t="e">
        <f>IF(AND('IOC Input'!#REF!="M-OP",'IOC Input'!#REF!="C"),'IOC Input'!#REF!,"")</f>
        <v>#REF!</v>
      </c>
      <c r="L125" s="96" t="e">
        <f>IF(AND('IOC Input'!#REF!="M-OP",'IOC Input'!#REF!="D"),'IOC Input'!#REF!,"")</f>
        <v>#REF!</v>
      </c>
      <c r="M125" t="e">
        <f t="shared" si="9"/>
        <v>#REF!</v>
      </c>
    </row>
    <row r="126" spans="1:13" ht="18">
      <c r="A126" s="92" t="s">
        <v>101</v>
      </c>
      <c r="B126" s="93" t="e">
        <f>IF(AND('IOC Input'!#REF!="M-OP",'IOC Input'!#REF!&lt;50000),'IOC Input'!#REF!,IF(AND('IOC Input'!#REF!="M-OP",'IOC Input'!#REF!&gt;=50000),'IOC Input'!#REF!,""))</f>
        <v>#REF!</v>
      </c>
      <c r="C126" s="93" t="e">
        <f>IF(AND('IOC Input'!#REF!="M-OP",'IOC Input'!#REF!&lt;50000),'IOC Input'!#REF!,IF(AND('IOC Input'!#REF!="M-OP",'IOC Input'!#REF!&gt;=50000),'IOC Input'!#REF!,""))</f>
        <v>#REF!</v>
      </c>
      <c r="D126" s="93" t="e">
        <f>IF(AND('IOC Input'!#REF!="M-OP",'IOC Input'!#REF!&lt;50000),'IOC Input'!#REF!,IF(AND('IOC Input'!#REF!="M-OP",'IOC Input'!#REF!&gt;=50000),'IOC Input'!#REF!,""))</f>
        <v>#REF!</v>
      </c>
      <c r="E126" s="93" t="e">
        <f>IF(AND('IOC Input'!#REF!="M-OP",'IOC Input'!#REF!&lt;50000),'IOC Input'!#REF!,IF(AND('IOC Input'!#REF!="M-OP",'IOC Input'!#REF!&gt;=50000),'IOC Input'!#REF!,""))</f>
        <v>#REF!</v>
      </c>
      <c r="F126" s="93" t="e">
        <f>IF(AND('IOC Input'!#REF!="M-OP",'IOC Input'!#REF!&lt;50000),'IOC Input'!#REF!,IF(AND('IOC Input'!#REF!="M-OP",'IOC Input'!#REF!&gt;=50000),'IOC Input'!#REF!,""))</f>
        <v>#REF!</v>
      </c>
      <c r="G126" s="93" t="e">
        <f>IF(AND('IOC Input'!#REF!="M-OP",'IOC Input'!#REF!&lt;50000),'IOC Input'!#REF!,IF(AND('IOC Input'!#REF!="M-OP",'IOC Input'!#REF!&gt;=50000),'IOC Input'!#REF!,""))</f>
        <v>#REF!</v>
      </c>
      <c r="H126" s="93" t="e">
        <f>IF(AND('IOC Input'!#REF!="M-OP",'IOC Input'!#REF!&lt;50000),'IOC Input'!#REF!,IF(AND('IOC Input'!#REF!="M-OP",'IOC Input'!#REF!&gt;=50000),'IOC Input'!#REF!,""))</f>
        <v>#REF!</v>
      </c>
      <c r="I126" s="93" t="e">
        <f>IF(AND('IOC Input'!#REF!="M-OP",'IOC Input'!#REF!&lt;50000),'IOC Input'!#REF!,IF(AND('IOC Input'!#REF!="M-OP",'IOC Input'!#REF!&gt;=50000),'IOC Input'!#REF!,""))</f>
        <v>#REF!</v>
      </c>
      <c r="J126" s="95" t="e">
        <f>IF(AND('IOC Input'!#REF!="M-OP",'IOC Input'!#REF!&lt;50000),RIGHT('IOC Input'!#REF!,6),IF(AND('IOC Input'!#REF!="M-OP",'IOC Input'!#REF!&gt;=50000),RIGHT('IOC Input'!#REF!,6),""))</f>
        <v>#REF!</v>
      </c>
      <c r="K126" s="96" t="e">
        <f>IF(AND('IOC Input'!#REF!="M-OP",'IOC Input'!#REF!="C"),'IOC Input'!#REF!,"")</f>
        <v>#REF!</v>
      </c>
      <c r="L126" s="96" t="e">
        <f>IF(AND('IOC Input'!#REF!="M-OP",'IOC Input'!#REF!="D"),'IOC Input'!#REF!,"")</f>
        <v>#REF!</v>
      </c>
      <c r="M126" t="e">
        <f t="shared" si="9"/>
        <v>#REF!</v>
      </c>
    </row>
    <row r="127" spans="1:13" ht="18">
      <c r="A127" s="92" t="s">
        <v>101</v>
      </c>
      <c r="B127" s="93" t="e">
        <f>IF(AND('IOC Input'!#REF!="M-OP",'IOC Input'!#REF!&lt;50000),'IOC Input'!#REF!,IF(AND('IOC Input'!#REF!="M-OP",'IOC Input'!#REF!&gt;=50000),'IOC Input'!#REF!,""))</f>
        <v>#REF!</v>
      </c>
      <c r="C127" s="93" t="e">
        <f>IF(AND('IOC Input'!#REF!="M-OP",'IOC Input'!#REF!&lt;50000),'IOC Input'!#REF!,IF(AND('IOC Input'!#REF!="M-OP",'IOC Input'!#REF!&gt;=50000),'IOC Input'!#REF!,""))</f>
        <v>#REF!</v>
      </c>
      <c r="D127" s="93" t="e">
        <f>IF(AND('IOC Input'!#REF!="M-OP",'IOC Input'!#REF!&lt;50000),'IOC Input'!#REF!,IF(AND('IOC Input'!#REF!="M-OP",'IOC Input'!#REF!&gt;=50000),'IOC Input'!#REF!,""))</f>
        <v>#REF!</v>
      </c>
      <c r="E127" s="93" t="e">
        <f>IF(AND('IOC Input'!#REF!="M-OP",'IOC Input'!#REF!&lt;50000),'IOC Input'!#REF!,IF(AND('IOC Input'!#REF!="M-OP",'IOC Input'!#REF!&gt;=50000),'IOC Input'!#REF!,""))</f>
        <v>#REF!</v>
      </c>
      <c r="F127" s="93" t="e">
        <f>IF(AND('IOC Input'!#REF!="M-OP",'IOC Input'!#REF!&lt;50000),'IOC Input'!#REF!,IF(AND('IOC Input'!#REF!="M-OP",'IOC Input'!#REF!&gt;=50000),'IOC Input'!#REF!,""))</f>
        <v>#REF!</v>
      </c>
      <c r="G127" s="93" t="e">
        <f>IF(AND('IOC Input'!#REF!="M-OP",'IOC Input'!#REF!&lt;50000),'IOC Input'!#REF!,IF(AND('IOC Input'!#REF!="M-OP",'IOC Input'!#REF!&gt;=50000),'IOC Input'!#REF!,""))</f>
        <v>#REF!</v>
      </c>
      <c r="H127" s="93" t="e">
        <f>IF(AND('IOC Input'!#REF!="M-OP",'IOC Input'!#REF!&lt;50000),'IOC Input'!#REF!,IF(AND('IOC Input'!#REF!="M-OP",'IOC Input'!#REF!&gt;=50000),'IOC Input'!#REF!,""))</f>
        <v>#REF!</v>
      </c>
      <c r="I127" s="93" t="e">
        <f>IF(AND('IOC Input'!#REF!="M-OP",'IOC Input'!#REF!&lt;50000),'IOC Input'!#REF!,IF(AND('IOC Input'!#REF!="M-OP",'IOC Input'!#REF!&gt;=50000),'IOC Input'!#REF!,""))</f>
        <v>#REF!</v>
      </c>
      <c r="J127" s="95" t="e">
        <f>IF(AND('IOC Input'!#REF!="M-OP",'IOC Input'!#REF!&lt;50000),RIGHT('IOC Input'!#REF!,6),IF(AND('IOC Input'!#REF!="M-OP",'IOC Input'!#REF!&gt;=50000),RIGHT('IOC Input'!#REF!,6),""))</f>
        <v>#REF!</v>
      </c>
      <c r="K127" s="96" t="e">
        <f>IF(AND('IOC Input'!#REF!="M-OP",'IOC Input'!#REF!="C"),'IOC Input'!#REF!,"")</f>
        <v>#REF!</v>
      </c>
      <c r="L127" s="96" t="e">
        <f>IF(AND('IOC Input'!#REF!="M-OP",'IOC Input'!#REF!="D"),'IOC Input'!#REF!,"")</f>
        <v>#REF!</v>
      </c>
      <c r="M127" t="e">
        <f t="shared" si="9"/>
        <v>#REF!</v>
      </c>
    </row>
    <row r="128" spans="1:13" ht="18">
      <c r="A128" s="92" t="s">
        <v>101</v>
      </c>
      <c r="B128" s="93" t="e">
        <f>IF(AND('IOC Input'!#REF!="M-OP",'IOC Input'!#REF!&lt;50000),'IOC Input'!#REF!,IF(AND('IOC Input'!#REF!="M-OP",'IOC Input'!#REF!&gt;=50000),'IOC Input'!#REF!,""))</f>
        <v>#REF!</v>
      </c>
      <c r="C128" s="93" t="e">
        <f>IF(AND('IOC Input'!#REF!="M-OP",'IOC Input'!#REF!&lt;50000),'IOC Input'!#REF!,IF(AND('IOC Input'!#REF!="M-OP",'IOC Input'!#REF!&gt;=50000),'IOC Input'!#REF!,""))</f>
        <v>#REF!</v>
      </c>
      <c r="D128" s="93" t="e">
        <f>IF(AND('IOC Input'!#REF!="M-OP",'IOC Input'!#REF!&lt;50000),'IOC Input'!#REF!,IF(AND('IOC Input'!#REF!="M-OP",'IOC Input'!#REF!&gt;=50000),'IOC Input'!#REF!,""))</f>
        <v>#REF!</v>
      </c>
      <c r="E128" s="93" t="e">
        <f>IF(AND('IOC Input'!#REF!="M-OP",'IOC Input'!#REF!&lt;50000),'IOC Input'!#REF!,IF(AND('IOC Input'!#REF!="M-OP",'IOC Input'!#REF!&gt;=50000),'IOC Input'!#REF!,""))</f>
        <v>#REF!</v>
      </c>
      <c r="F128" s="93" t="e">
        <f>IF(AND('IOC Input'!#REF!="M-OP",'IOC Input'!#REF!&lt;50000),'IOC Input'!#REF!,IF(AND('IOC Input'!#REF!="M-OP",'IOC Input'!#REF!&gt;=50000),'IOC Input'!#REF!,""))</f>
        <v>#REF!</v>
      </c>
      <c r="G128" s="93" t="e">
        <f>IF(AND('IOC Input'!#REF!="M-OP",'IOC Input'!#REF!&lt;50000),'IOC Input'!#REF!,IF(AND('IOC Input'!#REF!="M-OP",'IOC Input'!#REF!&gt;=50000),'IOC Input'!#REF!,""))</f>
        <v>#REF!</v>
      </c>
      <c r="H128" s="97"/>
      <c r="I128" s="93" t="e">
        <f>IF(AND('IOC Input'!#REF!="M-OP",'IOC Input'!#REF!&lt;50000),'IOC Input'!#REF!,IF(AND('IOC Input'!#REF!="M-OP",'IOC Input'!#REF!&gt;=50000),'IOC Input'!#REF!,""))</f>
        <v>#REF!</v>
      </c>
      <c r="J128" s="95" t="e">
        <f>IF(AND('IOC Input'!#REF!="M-OP",'IOC Input'!#REF!&lt;50000),RIGHT('IOC Input'!#REF!,6),IF(AND('IOC Input'!#REF!="M-OP",'IOC Input'!#REF!&gt;=50000),RIGHT('IOC Input'!#REF!,6),""))</f>
        <v>#REF!</v>
      </c>
      <c r="K128" s="96" t="e">
        <f>IF(AND('IOC Input'!#REF!="M-OP",'IOC Input'!#REF!="C"),'IOC Input'!#REF!,"")</f>
        <v>#REF!</v>
      </c>
      <c r="L128" s="96" t="e">
        <f>IF(AND('IOC Input'!#REF!="M-OP",'IOC Input'!#REF!="D"),'IOC Input'!#REF!,"")</f>
        <v>#REF!</v>
      </c>
      <c r="M128" t="e">
        <f t="shared" si="9"/>
        <v>#REF!</v>
      </c>
    </row>
    <row r="129" spans="1:13" ht="18">
      <c r="A129" s="92"/>
      <c r="B129" s="93"/>
      <c r="C129" s="94"/>
      <c r="D129" s="93"/>
      <c r="E129" s="94"/>
      <c r="F129" s="93"/>
      <c r="G129" s="93"/>
      <c r="H129" s="97"/>
      <c r="I129" s="93"/>
      <c r="J129" s="100"/>
      <c r="K129" s="101"/>
      <c r="L129" s="101"/>
    </row>
    <row r="130" spans="1:13" ht="18">
      <c r="A130" s="92" t="s">
        <v>101</v>
      </c>
      <c r="B130" s="93" t="e">
        <f>IF(AND('IOC Input'!#REF!="M-OP",'IOC Input'!#REF!&lt;50000),"119503",IF(AND('IOC Input'!#REF!="M-OP",'IOC Input'!#REF!&gt;=50000),"119500",""))</f>
        <v>#REF!</v>
      </c>
      <c r="C130" s="94"/>
      <c r="D130" s="93"/>
      <c r="E130" s="94"/>
      <c r="F130" s="93"/>
      <c r="G130" s="93"/>
      <c r="H130" s="93" t="e">
        <f>IF(AND('IOC Input'!#REF!="M-OP",'IOC Input'!#REF!&lt;50000),'IOC Input'!#REF!,IF(AND('IOC Input'!#REF!="M-OP",'IOC Input'!#REF!&gt;=50000),'IOC Input'!#REF!,""))</f>
        <v>#REF!</v>
      </c>
      <c r="I130" s="93" t="e">
        <f>+I131</f>
        <v>#REF!</v>
      </c>
      <c r="J130" s="95" t="e">
        <f>+J131</f>
        <v>#REF!</v>
      </c>
      <c r="K130" s="96" t="e">
        <f>IF(AND('IOC Input'!#REF!="M-OP",'IOC Input'!#REF!="C"),'IOC Input'!#REF!,"")</f>
        <v>#REF!</v>
      </c>
      <c r="L130" s="96" t="e">
        <f>IF(AND('IOC Input'!#REF!="M-OP",'IOC Input'!#REF!="D"),'IOC Input'!#REF!,"")</f>
        <v>#REF!</v>
      </c>
      <c r="M130" t="e">
        <f>IF(SUM(K130:L130)&gt;0,1,0)</f>
        <v>#REF!</v>
      </c>
    </row>
    <row r="131" spans="1:13" ht="18">
      <c r="A131" s="92" t="s">
        <v>101</v>
      </c>
      <c r="B131" s="93" t="e">
        <f>IF(AND('IOC Input'!#REF!="M-OP",'IOC Input'!#REF!&lt;50000),'IOC Input'!#REF!,IF(AND('IOC Input'!#REF!="M-OP",'IOC Input'!#REF!&gt;=50000),'IOC Input'!#REF!,""))</f>
        <v>#REF!</v>
      </c>
      <c r="C131" s="93" t="e">
        <f>IF(AND('IOC Input'!#REF!="M-OP",'IOC Input'!#REF!&lt;50000),'IOC Input'!#REF!,IF(AND('IOC Input'!#REF!="M-OP",'IOC Input'!#REF!&gt;=50000),'IOC Input'!#REF!,""))</f>
        <v>#REF!</v>
      </c>
      <c r="D131" s="93" t="e">
        <f>IF(AND('IOC Input'!#REF!="M-OP",'IOC Input'!#REF!&lt;50000),'IOC Input'!#REF!,IF(AND('IOC Input'!#REF!="M-OP",'IOC Input'!#REF!&gt;=50000),'IOC Input'!#REF!,""))</f>
        <v>#REF!</v>
      </c>
      <c r="E131" s="93" t="e">
        <f>IF(AND('IOC Input'!#REF!="M-OP",'IOC Input'!#REF!&lt;50000),'IOC Input'!#REF!,IF(AND('IOC Input'!#REF!="M-OP",'IOC Input'!#REF!&gt;=50000),'IOC Input'!#REF!,""))</f>
        <v>#REF!</v>
      </c>
      <c r="F131" s="93" t="e">
        <f>IF(AND('IOC Input'!#REF!="M-OP",'IOC Input'!#REF!&lt;50000),'IOC Input'!#REF!,IF(AND('IOC Input'!#REF!="M-OP",'IOC Input'!#REF!&gt;=50000),'IOC Input'!#REF!,""))</f>
        <v>#REF!</v>
      </c>
      <c r="G131" s="93" t="e">
        <f>IF(AND('IOC Input'!#REF!="M-OP",'IOC Input'!#REF!&lt;50000),'IOC Input'!#REF!,IF(AND('IOC Input'!#REF!="M-OP",'IOC Input'!#REF!&gt;=50000),'IOC Input'!#REF!,""))</f>
        <v>#REF!</v>
      </c>
      <c r="H131" s="93" t="e">
        <f>IF(AND('IOC Input'!#REF!="M-OP",'IOC Input'!#REF!&lt;50000),'IOC Input'!#REF!,IF(AND('IOC Input'!#REF!="M-OP",'IOC Input'!#REF!&gt;=50000),'IOC Input'!#REF!,""))</f>
        <v>#REF!</v>
      </c>
      <c r="I131" s="93" t="e">
        <f>IF(AND('IOC Input'!#REF!="M-OP",'IOC Input'!#REF!&lt;50000),'IOC Input'!#REF!,IF(AND('IOC Input'!#REF!="M-OP",'IOC Input'!#REF!&gt;=50000),'IOC Input'!#REF!,""))</f>
        <v>#REF!</v>
      </c>
      <c r="J131" s="95" t="e">
        <f>IF(AND('IOC Input'!#REF!="M-OP",'IOC Input'!#REF!&lt;50000),RIGHT('IOC Input'!#REF!,6),IF(AND('IOC Input'!#REF!="M-OP",'IOC Input'!#REF!&gt;=50000),RIGHT('IOC Input'!#REF!,6),""))</f>
        <v>#REF!</v>
      </c>
      <c r="K131" s="96" t="e">
        <f>IF(AND('IOC Input'!#REF!="M-OP",'IOC Input'!#REF!="C"),'IOC Input'!#REF!,"")</f>
        <v>#REF!</v>
      </c>
      <c r="L131" s="96" t="e">
        <f>IF(AND('IOC Input'!#REF!="M-OP",'IOC Input'!#REF!="D"),'IOC Input'!#REF!,"")</f>
        <v>#REF!</v>
      </c>
      <c r="M131" t="e">
        <f t="shared" ref="M131:M137" si="10">IF(SUM(K131:L131)&gt;0,1,0)</f>
        <v>#REF!</v>
      </c>
    </row>
    <row r="132" spans="1:13" ht="18">
      <c r="A132" s="92" t="s">
        <v>101</v>
      </c>
      <c r="B132" s="93" t="e">
        <f>IF(AND('IOC Input'!#REF!="M-OP",'IOC Input'!#REF!&lt;50000),'IOC Input'!#REF!,IF(AND('IOC Input'!#REF!="M-OP",'IOC Input'!#REF!&gt;=50000),'IOC Input'!#REF!,""))</f>
        <v>#REF!</v>
      </c>
      <c r="C132" s="93" t="e">
        <f>IF(AND('IOC Input'!#REF!="M-OP",'IOC Input'!#REF!&lt;50000),'IOC Input'!#REF!,IF(AND('IOC Input'!#REF!="M-OP",'IOC Input'!#REF!&gt;=50000),'IOC Input'!#REF!,""))</f>
        <v>#REF!</v>
      </c>
      <c r="D132" s="93" t="e">
        <f>IF(AND('IOC Input'!#REF!="M-OP",'IOC Input'!#REF!&lt;50000),'IOC Input'!#REF!,IF(AND('IOC Input'!#REF!="M-OP",'IOC Input'!#REF!&gt;=50000),'IOC Input'!#REF!,""))</f>
        <v>#REF!</v>
      </c>
      <c r="E132" s="93" t="e">
        <f>IF(AND('IOC Input'!#REF!="M-OP",'IOC Input'!#REF!&lt;50000),'IOC Input'!#REF!,IF(AND('IOC Input'!#REF!="M-OP",'IOC Input'!#REF!&gt;=50000),'IOC Input'!#REF!,""))</f>
        <v>#REF!</v>
      </c>
      <c r="F132" s="93" t="e">
        <f>IF(AND('IOC Input'!#REF!="M-OP",'IOC Input'!#REF!&lt;50000),'IOC Input'!#REF!,IF(AND('IOC Input'!#REF!="M-OP",'IOC Input'!#REF!&gt;=50000),'IOC Input'!#REF!,""))</f>
        <v>#REF!</v>
      </c>
      <c r="G132" s="93" t="e">
        <f>IF(AND('IOC Input'!#REF!="M-OP",'IOC Input'!#REF!&lt;50000),'IOC Input'!#REF!,IF(AND('IOC Input'!#REF!="M-OP",'IOC Input'!#REF!&gt;=50000),'IOC Input'!#REF!,""))</f>
        <v>#REF!</v>
      </c>
      <c r="H132" s="93" t="e">
        <f>IF(AND('IOC Input'!#REF!="M-OP",'IOC Input'!#REF!&lt;50000),'IOC Input'!#REF!,IF(AND('IOC Input'!#REF!="M-OP",'IOC Input'!#REF!&gt;=50000),'IOC Input'!#REF!,""))</f>
        <v>#REF!</v>
      </c>
      <c r="I132" s="93" t="e">
        <f>IF(AND('IOC Input'!#REF!="M-OP",'IOC Input'!#REF!&lt;50000),'IOC Input'!#REF!,IF(AND('IOC Input'!#REF!="M-OP",'IOC Input'!#REF!&gt;=50000),'IOC Input'!#REF!,""))</f>
        <v>#REF!</v>
      </c>
      <c r="J132" s="95" t="e">
        <f>IF(AND('IOC Input'!#REF!="M-OP",'IOC Input'!#REF!&lt;50000),RIGHT('IOC Input'!#REF!,6),IF(AND('IOC Input'!#REF!="M-OP",'IOC Input'!#REF!&gt;=50000),RIGHT('IOC Input'!#REF!,6),""))</f>
        <v>#REF!</v>
      </c>
      <c r="K132" s="96" t="e">
        <f>IF(AND('IOC Input'!#REF!="M-OP",'IOC Input'!#REF!="C"),'IOC Input'!#REF!,"")</f>
        <v>#REF!</v>
      </c>
      <c r="L132" s="96" t="e">
        <f>IF(AND('IOC Input'!#REF!="M-OP",'IOC Input'!#REF!="D"),'IOC Input'!#REF!,"")</f>
        <v>#REF!</v>
      </c>
      <c r="M132" t="e">
        <f t="shared" si="10"/>
        <v>#REF!</v>
      </c>
    </row>
    <row r="133" spans="1:13" ht="18">
      <c r="A133" s="92" t="s">
        <v>101</v>
      </c>
      <c r="B133" s="93" t="e">
        <f>IF(AND('IOC Input'!#REF!="M-OP",'IOC Input'!#REF!&lt;50000),'IOC Input'!#REF!,IF(AND('IOC Input'!#REF!="M-OP",'IOC Input'!#REF!&gt;=50000),'IOC Input'!#REF!,""))</f>
        <v>#REF!</v>
      </c>
      <c r="C133" s="93" t="e">
        <f>IF(AND('IOC Input'!#REF!="M-OP",'IOC Input'!#REF!&lt;50000),'IOC Input'!#REF!,IF(AND('IOC Input'!#REF!="M-OP",'IOC Input'!#REF!&gt;=50000),'IOC Input'!#REF!,""))</f>
        <v>#REF!</v>
      </c>
      <c r="D133" s="93" t="e">
        <f>IF(AND('IOC Input'!#REF!="M-OP",'IOC Input'!#REF!&lt;50000),'IOC Input'!#REF!,IF(AND('IOC Input'!#REF!="M-OP",'IOC Input'!#REF!&gt;=50000),'IOC Input'!#REF!,""))</f>
        <v>#REF!</v>
      </c>
      <c r="E133" s="93" t="e">
        <f>IF(AND('IOC Input'!#REF!="M-OP",'IOC Input'!#REF!&lt;50000),'IOC Input'!#REF!,IF(AND('IOC Input'!#REF!="M-OP",'IOC Input'!#REF!&gt;=50000),'IOC Input'!#REF!,""))</f>
        <v>#REF!</v>
      </c>
      <c r="F133" s="93" t="e">
        <f>IF(AND('IOC Input'!#REF!="M-OP",'IOC Input'!#REF!&lt;50000),'IOC Input'!#REF!,IF(AND('IOC Input'!#REF!="M-OP",'IOC Input'!#REF!&gt;=50000),'IOC Input'!#REF!,""))</f>
        <v>#REF!</v>
      </c>
      <c r="G133" s="93" t="e">
        <f>IF(AND('IOC Input'!#REF!="M-OP",'IOC Input'!#REF!&lt;50000),'IOC Input'!#REF!,IF(AND('IOC Input'!#REF!="M-OP",'IOC Input'!#REF!&gt;=50000),'IOC Input'!#REF!,""))</f>
        <v>#REF!</v>
      </c>
      <c r="H133" s="93" t="e">
        <f>IF(AND('IOC Input'!#REF!="M-OP",'IOC Input'!#REF!&lt;50000),'IOC Input'!#REF!,IF(AND('IOC Input'!#REF!="M-OP",'IOC Input'!#REF!&gt;=50000),'IOC Input'!#REF!,""))</f>
        <v>#REF!</v>
      </c>
      <c r="I133" s="93" t="e">
        <f>IF(AND('IOC Input'!#REF!="M-OP",'IOC Input'!#REF!&lt;50000),'IOC Input'!#REF!,IF(AND('IOC Input'!#REF!="M-OP",'IOC Input'!#REF!&gt;=50000),'IOC Input'!#REF!,""))</f>
        <v>#REF!</v>
      </c>
      <c r="J133" s="95" t="e">
        <f>IF(AND('IOC Input'!#REF!="M-OP",'IOC Input'!#REF!&lt;50000),RIGHT('IOC Input'!#REF!,6),IF(AND('IOC Input'!#REF!="M-OP",'IOC Input'!#REF!&gt;=50000),RIGHT('IOC Input'!#REF!,6),""))</f>
        <v>#REF!</v>
      </c>
      <c r="K133" s="96" t="e">
        <f>IF(AND('IOC Input'!#REF!="M-OP",'IOC Input'!#REF!="C"),'IOC Input'!#REF!,"")</f>
        <v>#REF!</v>
      </c>
      <c r="L133" s="96" t="e">
        <f>IF(AND('IOC Input'!#REF!="M-OP",'IOC Input'!#REF!="D"),'IOC Input'!#REF!,"")</f>
        <v>#REF!</v>
      </c>
      <c r="M133" t="e">
        <f t="shared" si="10"/>
        <v>#REF!</v>
      </c>
    </row>
    <row r="134" spans="1:13" ht="18">
      <c r="A134" s="92" t="s">
        <v>101</v>
      </c>
      <c r="B134" s="93" t="e">
        <f>IF(AND('IOC Input'!#REF!="M-OP",'IOC Input'!#REF!&lt;50000),'IOC Input'!#REF!,IF(AND('IOC Input'!#REF!="M-OP",'IOC Input'!#REF!&gt;=50000),'IOC Input'!#REF!,""))</f>
        <v>#REF!</v>
      </c>
      <c r="C134" s="93" t="e">
        <f>IF(AND('IOC Input'!#REF!="M-OP",'IOC Input'!#REF!&lt;50000),'IOC Input'!#REF!,IF(AND('IOC Input'!#REF!="M-OP",'IOC Input'!#REF!&gt;=50000),'IOC Input'!#REF!,""))</f>
        <v>#REF!</v>
      </c>
      <c r="D134" s="93" t="e">
        <f>IF(AND('IOC Input'!#REF!="M-OP",'IOC Input'!#REF!&lt;50000),'IOC Input'!#REF!,IF(AND('IOC Input'!#REF!="M-OP",'IOC Input'!#REF!&gt;=50000),'IOC Input'!#REF!,""))</f>
        <v>#REF!</v>
      </c>
      <c r="E134" s="93" t="e">
        <f>IF(AND('IOC Input'!#REF!="M-OP",'IOC Input'!#REF!&lt;50000),'IOC Input'!#REF!,IF(AND('IOC Input'!#REF!="M-OP",'IOC Input'!#REF!&gt;=50000),'IOC Input'!#REF!,""))</f>
        <v>#REF!</v>
      </c>
      <c r="F134" s="93" t="e">
        <f>IF(AND('IOC Input'!#REF!="M-OP",'IOC Input'!#REF!&lt;50000),'IOC Input'!#REF!,IF(AND('IOC Input'!#REF!="M-OP",'IOC Input'!#REF!&gt;=50000),'IOC Input'!#REF!,""))</f>
        <v>#REF!</v>
      </c>
      <c r="G134" s="93" t="e">
        <f>IF(AND('IOC Input'!#REF!="M-OP",'IOC Input'!#REF!&lt;50000),'IOC Input'!#REF!,IF(AND('IOC Input'!#REF!="M-OP",'IOC Input'!#REF!&gt;=50000),'IOC Input'!#REF!,""))</f>
        <v>#REF!</v>
      </c>
      <c r="H134" s="93" t="e">
        <f>IF(AND('IOC Input'!#REF!="M-OP",'IOC Input'!#REF!&lt;50000),'IOC Input'!#REF!,IF(AND('IOC Input'!#REF!="M-OP",'IOC Input'!#REF!&gt;=50000),'IOC Input'!#REF!,""))</f>
        <v>#REF!</v>
      </c>
      <c r="I134" s="93" t="e">
        <f>IF(AND('IOC Input'!#REF!="M-OP",'IOC Input'!#REF!&lt;50000),'IOC Input'!#REF!,IF(AND('IOC Input'!#REF!="M-OP",'IOC Input'!#REF!&gt;=50000),'IOC Input'!#REF!,""))</f>
        <v>#REF!</v>
      </c>
      <c r="J134" s="95" t="e">
        <f>IF(AND('IOC Input'!#REF!="M-OP",'IOC Input'!#REF!&lt;50000),RIGHT('IOC Input'!#REF!,6),IF(AND('IOC Input'!#REF!="M-OP",'IOC Input'!#REF!&gt;=50000),RIGHT('IOC Input'!#REF!,6),""))</f>
        <v>#REF!</v>
      </c>
      <c r="K134" s="96" t="e">
        <f>IF(AND('IOC Input'!#REF!="M-OP",'IOC Input'!#REF!="C"),'IOC Input'!#REF!,"")</f>
        <v>#REF!</v>
      </c>
      <c r="L134" s="96" t="e">
        <f>IF(AND('IOC Input'!#REF!="M-OP",'IOC Input'!#REF!="D"),'IOC Input'!#REF!,"")</f>
        <v>#REF!</v>
      </c>
      <c r="M134" t="e">
        <f t="shared" si="10"/>
        <v>#REF!</v>
      </c>
    </row>
    <row r="135" spans="1:13" ht="18">
      <c r="A135" s="92" t="s">
        <v>101</v>
      </c>
      <c r="B135" s="93" t="e">
        <f>IF(AND('IOC Input'!#REF!="M-OP",'IOC Input'!#REF!&lt;50000),'IOC Input'!#REF!,IF(AND('IOC Input'!#REF!="M-OP",'IOC Input'!#REF!&gt;=50000),'IOC Input'!#REF!,""))</f>
        <v>#REF!</v>
      </c>
      <c r="C135" s="93" t="e">
        <f>IF(AND('IOC Input'!#REF!="M-OP",'IOC Input'!#REF!&lt;50000),'IOC Input'!#REF!,IF(AND('IOC Input'!#REF!="M-OP",'IOC Input'!#REF!&gt;=50000),'IOC Input'!#REF!,""))</f>
        <v>#REF!</v>
      </c>
      <c r="D135" s="93" t="e">
        <f>IF(AND('IOC Input'!#REF!="M-OP",'IOC Input'!#REF!&lt;50000),'IOC Input'!#REF!,IF(AND('IOC Input'!#REF!="M-OP",'IOC Input'!#REF!&gt;=50000),'IOC Input'!#REF!,""))</f>
        <v>#REF!</v>
      </c>
      <c r="E135" s="93" t="e">
        <f>IF(AND('IOC Input'!#REF!="M-OP",'IOC Input'!#REF!&lt;50000),'IOC Input'!#REF!,IF(AND('IOC Input'!#REF!="M-OP",'IOC Input'!#REF!&gt;=50000),'IOC Input'!#REF!,""))</f>
        <v>#REF!</v>
      </c>
      <c r="F135" s="93" t="e">
        <f>IF(AND('IOC Input'!#REF!="M-OP",'IOC Input'!#REF!&lt;50000),'IOC Input'!#REF!,IF(AND('IOC Input'!#REF!="M-OP",'IOC Input'!#REF!&gt;=50000),'IOC Input'!#REF!,""))</f>
        <v>#REF!</v>
      </c>
      <c r="G135" s="93" t="e">
        <f>IF(AND('IOC Input'!#REF!="M-OP",'IOC Input'!#REF!&lt;50000),'IOC Input'!#REF!,IF(AND('IOC Input'!#REF!="M-OP",'IOC Input'!#REF!&gt;=50000),'IOC Input'!#REF!,""))</f>
        <v>#REF!</v>
      </c>
      <c r="H135" s="93" t="e">
        <f>IF(AND('IOC Input'!#REF!="M-OP",'IOC Input'!#REF!&lt;50000),'IOC Input'!#REF!,IF(AND('IOC Input'!#REF!="M-OP",'IOC Input'!#REF!&gt;=50000),'IOC Input'!#REF!,""))</f>
        <v>#REF!</v>
      </c>
      <c r="I135" s="93" t="e">
        <f>IF(AND('IOC Input'!#REF!="M-OP",'IOC Input'!#REF!&lt;50000),'IOC Input'!#REF!,IF(AND('IOC Input'!#REF!="M-OP",'IOC Input'!#REF!&gt;=50000),'IOC Input'!#REF!,""))</f>
        <v>#REF!</v>
      </c>
      <c r="J135" s="95" t="e">
        <f>IF(AND('IOC Input'!#REF!="M-OP",'IOC Input'!#REF!&lt;50000),RIGHT('IOC Input'!#REF!,6),IF(AND('IOC Input'!#REF!="M-OP",'IOC Input'!#REF!&gt;=50000),RIGHT('IOC Input'!#REF!,6),""))</f>
        <v>#REF!</v>
      </c>
      <c r="K135" s="96" t="e">
        <f>IF(AND('IOC Input'!#REF!="M-OP",'IOC Input'!#REF!="C"),'IOC Input'!#REF!,"")</f>
        <v>#REF!</v>
      </c>
      <c r="L135" s="96" t="e">
        <f>IF(AND('IOC Input'!#REF!="M-OP",'IOC Input'!#REF!="D"),'IOC Input'!#REF!,"")</f>
        <v>#REF!</v>
      </c>
      <c r="M135" t="e">
        <f t="shared" si="10"/>
        <v>#REF!</v>
      </c>
    </row>
    <row r="136" spans="1:13" ht="18">
      <c r="A136" s="92" t="s">
        <v>101</v>
      </c>
      <c r="B136" s="93" t="e">
        <f>IF(AND('IOC Input'!#REF!="M-OP",'IOC Input'!#REF!&lt;50000),'IOC Input'!#REF!,IF(AND('IOC Input'!#REF!="M-OP",'IOC Input'!#REF!&gt;=50000),'IOC Input'!#REF!,""))</f>
        <v>#REF!</v>
      </c>
      <c r="C136" s="93" t="e">
        <f>IF(AND('IOC Input'!#REF!="M-OP",'IOC Input'!#REF!&lt;50000),'IOC Input'!#REF!,IF(AND('IOC Input'!#REF!="M-OP",'IOC Input'!#REF!&gt;=50000),'IOC Input'!#REF!,""))</f>
        <v>#REF!</v>
      </c>
      <c r="D136" s="93" t="e">
        <f>IF(AND('IOC Input'!#REF!="M-OP",'IOC Input'!#REF!&lt;50000),'IOC Input'!#REF!,IF(AND('IOC Input'!#REF!="M-OP",'IOC Input'!#REF!&gt;=50000),'IOC Input'!#REF!,""))</f>
        <v>#REF!</v>
      </c>
      <c r="E136" s="93" t="e">
        <f>IF(AND('IOC Input'!#REF!="M-OP",'IOC Input'!#REF!&lt;50000),'IOC Input'!#REF!,IF(AND('IOC Input'!#REF!="M-OP",'IOC Input'!#REF!&gt;=50000),'IOC Input'!#REF!,""))</f>
        <v>#REF!</v>
      </c>
      <c r="F136" s="93" t="e">
        <f>IF(AND('IOC Input'!#REF!="M-OP",'IOC Input'!#REF!&lt;50000),'IOC Input'!#REF!,IF(AND('IOC Input'!#REF!="M-OP",'IOC Input'!#REF!&gt;=50000),'IOC Input'!#REF!,""))</f>
        <v>#REF!</v>
      </c>
      <c r="G136" s="93" t="e">
        <f>IF(AND('IOC Input'!#REF!="M-OP",'IOC Input'!#REF!&lt;50000),'IOC Input'!#REF!,IF(AND('IOC Input'!#REF!="M-OP",'IOC Input'!#REF!&gt;=50000),'IOC Input'!#REF!,""))</f>
        <v>#REF!</v>
      </c>
      <c r="H136" s="93" t="e">
        <f>IF(AND('IOC Input'!#REF!="M-OP",'IOC Input'!#REF!&lt;50000),'IOC Input'!#REF!,IF(AND('IOC Input'!#REF!="M-OP",'IOC Input'!#REF!&gt;=50000),'IOC Input'!#REF!,""))</f>
        <v>#REF!</v>
      </c>
      <c r="I136" s="93" t="e">
        <f>IF(AND('IOC Input'!#REF!="M-OP",'IOC Input'!#REF!&lt;50000),'IOC Input'!#REF!,IF(AND('IOC Input'!#REF!="M-OP",'IOC Input'!#REF!&gt;=50000),'IOC Input'!#REF!,""))</f>
        <v>#REF!</v>
      </c>
      <c r="J136" s="95" t="e">
        <f>IF(AND('IOC Input'!#REF!="M-OP",'IOC Input'!#REF!&lt;50000),RIGHT('IOC Input'!#REF!,6),IF(AND('IOC Input'!#REF!="M-OP",'IOC Input'!#REF!&gt;=50000),RIGHT('IOC Input'!#REF!,6),""))</f>
        <v>#REF!</v>
      </c>
      <c r="K136" s="96" t="e">
        <f>IF(AND('IOC Input'!#REF!="M-OP",'IOC Input'!#REF!="C"),'IOC Input'!#REF!,"")</f>
        <v>#REF!</v>
      </c>
      <c r="L136" s="96" t="e">
        <f>IF(AND('IOC Input'!#REF!="M-OP",'IOC Input'!#REF!="D"),'IOC Input'!#REF!,"")</f>
        <v>#REF!</v>
      </c>
      <c r="M136" t="e">
        <f t="shared" si="10"/>
        <v>#REF!</v>
      </c>
    </row>
    <row r="137" spans="1:13" ht="18">
      <c r="A137" s="92" t="s">
        <v>101</v>
      </c>
      <c r="B137" s="93" t="e">
        <f>IF(AND('IOC Input'!#REF!="M-OP",'IOC Input'!#REF!&lt;50000),'IOC Input'!#REF!,IF(AND('IOC Input'!#REF!="M-OP",'IOC Input'!#REF!&gt;=50000),'IOC Input'!#REF!,""))</f>
        <v>#REF!</v>
      </c>
      <c r="C137" s="93" t="e">
        <f>IF(AND('IOC Input'!#REF!="M-OP",'IOC Input'!#REF!&lt;50000),'IOC Input'!#REF!,IF(AND('IOC Input'!#REF!="M-OP",'IOC Input'!#REF!&gt;=50000),'IOC Input'!#REF!,""))</f>
        <v>#REF!</v>
      </c>
      <c r="D137" s="93" t="e">
        <f>IF(AND('IOC Input'!#REF!="M-OP",'IOC Input'!#REF!&lt;50000),'IOC Input'!#REF!,IF(AND('IOC Input'!#REF!="M-OP",'IOC Input'!#REF!&gt;=50000),'IOC Input'!#REF!,""))</f>
        <v>#REF!</v>
      </c>
      <c r="E137" s="93" t="e">
        <f>IF(AND('IOC Input'!#REF!="M-OP",'IOC Input'!#REF!&lt;50000),'IOC Input'!#REF!,IF(AND('IOC Input'!#REF!="M-OP",'IOC Input'!#REF!&gt;=50000),'IOC Input'!#REF!,""))</f>
        <v>#REF!</v>
      </c>
      <c r="F137" s="93" t="e">
        <f>IF(AND('IOC Input'!#REF!="M-OP",'IOC Input'!#REF!&lt;50000),'IOC Input'!#REF!,IF(AND('IOC Input'!#REF!="M-OP",'IOC Input'!#REF!&gt;=50000),'IOC Input'!#REF!,""))</f>
        <v>#REF!</v>
      </c>
      <c r="G137" s="93" t="e">
        <f>IF(AND('IOC Input'!#REF!="M-OP",'IOC Input'!#REF!&lt;50000),'IOC Input'!#REF!,IF(AND('IOC Input'!#REF!="M-OP",'IOC Input'!#REF!&gt;=50000),'IOC Input'!#REF!,""))</f>
        <v>#REF!</v>
      </c>
      <c r="H137" s="97"/>
      <c r="I137" s="93" t="e">
        <f>IF(AND('IOC Input'!#REF!="M-OP",'IOC Input'!#REF!&lt;50000),'IOC Input'!#REF!,IF(AND('IOC Input'!#REF!="M-OP",'IOC Input'!#REF!&gt;=50000),'IOC Input'!#REF!,""))</f>
        <v>#REF!</v>
      </c>
      <c r="J137" s="95" t="e">
        <f>IF(AND('IOC Input'!#REF!="M-OP",'IOC Input'!#REF!&lt;50000),RIGHT('IOC Input'!#REF!,6),IF(AND('IOC Input'!#REF!="M-OP",'IOC Input'!#REF!&gt;=50000),RIGHT('IOC Input'!#REF!,6),""))</f>
        <v>#REF!</v>
      </c>
      <c r="K137" s="96" t="e">
        <f>IF(AND('IOC Input'!#REF!="M-OP",'IOC Input'!#REF!="C"),'IOC Input'!#REF!,"")</f>
        <v>#REF!</v>
      </c>
      <c r="L137" s="96" t="e">
        <f>IF(AND('IOC Input'!#REF!="M-OP",'IOC Input'!#REF!="D"),'IOC Input'!#REF!,"")</f>
        <v>#REF!</v>
      </c>
      <c r="M137" t="e">
        <f t="shared" si="10"/>
        <v>#REF!</v>
      </c>
    </row>
    <row r="138" spans="1:13" ht="18">
      <c r="A138" s="92"/>
      <c r="B138" s="93"/>
      <c r="C138" s="94"/>
      <c r="D138" s="93"/>
      <c r="E138" s="94"/>
      <c r="F138" s="93"/>
      <c r="G138" s="93"/>
      <c r="H138" s="97"/>
      <c r="I138" s="93"/>
      <c r="J138" s="100"/>
      <c r="K138" s="101"/>
      <c r="L138" s="101"/>
    </row>
    <row r="139" spans="1:13" ht="18">
      <c r="A139" s="92" t="s">
        <v>101</v>
      </c>
      <c r="B139" s="93" t="e">
        <f>IF(AND('IOC Input'!#REF!="M-OP",'IOC Input'!#REF!&lt;50000),"119503",IF(AND('IOC Input'!#REF!="M-OP",'IOC Input'!#REF!&gt;=50000),"119500",""))</f>
        <v>#REF!</v>
      </c>
      <c r="C139" s="94"/>
      <c r="D139" s="93"/>
      <c r="E139" s="94"/>
      <c r="F139" s="93"/>
      <c r="G139" s="93"/>
      <c r="H139" s="93" t="e">
        <f>IF(AND('IOC Input'!#REF!="M-OP",'IOC Input'!#REF!&lt;50000),'IOC Input'!#REF!,IF(AND('IOC Input'!#REF!="M-OP",'IOC Input'!#REF!&gt;=50000),'IOC Input'!#REF!,""))</f>
        <v>#REF!</v>
      </c>
      <c r="I139" s="93" t="e">
        <f>+I140</f>
        <v>#REF!</v>
      </c>
      <c r="J139" s="95" t="e">
        <f>+J140</f>
        <v>#REF!</v>
      </c>
      <c r="K139" s="96" t="e">
        <f>IF(AND('IOC Input'!#REF!="M-OP",'IOC Input'!#REF!="C"),'IOC Input'!#REF!,"")</f>
        <v>#REF!</v>
      </c>
      <c r="L139" s="96" t="e">
        <f>IF(AND('IOC Input'!#REF!="M-OP",'IOC Input'!#REF!="D"),'IOC Input'!#REF!,"")</f>
        <v>#REF!</v>
      </c>
      <c r="M139" t="e">
        <f>IF(SUM(K139:L139)&gt;0,1,0)</f>
        <v>#REF!</v>
      </c>
    </row>
    <row r="140" spans="1:13" ht="18">
      <c r="A140" s="92" t="s">
        <v>101</v>
      </c>
      <c r="B140" s="93" t="e">
        <f>IF(AND('IOC Input'!#REF!="M-OP",'IOC Input'!#REF!&lt;50000),'IOC Input'!#REF!,IF(AND('IOC Input'!#REF!="M-OP",'IOC Input'!#REF!&gt;=50000),'IOC Input'!#REF!,""))</f>
        <v>#REF!</v>
      </c>
      <c r="C140" s="93" t="e">
        <f>IF(AND('IOC Input'!#REF!="M-OP",'IOC Input'!#REF!&lt;50000),'IOC Input'!#REF!,IF(AND('IOC Input'!#REF!="M-OP",'IOC Input'!#REF!&gt;=50000),'IOC Input'!#REF!,""))</f>
        <v>#REF!</v>
      </c>
      <c r="D140" s="93" t="e">
        <f>IF(AND('IOC Input'!#REF!="M-OP",'IOC Input'!#REF!&lt;50000),'IOC Input'!#REF!,IF(AND('IOC Input'!#REF!="M-OP",'IOC Input'!#REF!&gt;=50000),'IOC Input'!#REF!,""))</f>
        <v>#REF!</v>
      </c>
      <c r="E140" s="93" t="e">
        <f>IF(AND('IOC Input'!#REF!="M-OP",'IOC Input'!#REF!&lt;50000),'IOC Input'!#REF!,IF(AND('IOC Input'!#REF!="M-OP",'IOC Input'!#REF!&gt;=50000),'IOC Input'!#REF!,""))</f>
        <v>#REF!</v>
      </c>
      <c r="F140" s="93" t="e">
        <f>IF(AND('IOC Input'!#REF!="M-OP",'IOC Input'!#REF!&lt;50000),'IOC Input'!#REF!,IF(AND('IOC Input'!#REF!="M-OP",'IOC Input'!#REF!&gt;=50000),'IOC Input'!#REF!,""))</f>
        <v>#REF!</v>
      </c>
      <c r="G140" s="93" t="e">
        <f>IF(AND('IOC Input'!#REF!="M-OP",'IOC Input'!#REF!&lt;50000),'IOC Input'!#REF!,IF(AND('IOC Input'!#REF!="M-OP",'IOC Input'!#REF!&gt;=50000),'IOC Input'!#REF!,""))</f>
        <v>#REF!</v>
      </c>
      <c r="H140" s="93" t="e">
        <f>IF(AND('IOC Input'!#REF!="M-OP",'IOC Input'!#REF!&lt;50000),'IOC Input'!#REF!,IF(AND('IOC Input'!#REF!="M-OP",'IOC Input'!#REF!&gt;=50000),'IOC Input'!#REF!,""))</f>
        <v>#REF!</v>
      </c>
      <c r="I140" s="93" t="e">
        <f>IF(AND('IOC Input'!#REF!="M-OP",'IOC Input'!#REF!&lt;50000),'IOC Input'!#REF!,IF(AND('IOC Input'!#REF!="M-OP",'IOC Input'!#REF!&gt;=50000),'IOC Input'!#REF!,""))</f>
        <v>#REF!</v>
      </c>
      <c r="J140" s="95" t="e">
        <f>IF(AND('IOC Input'!#REF!="M-OP",'IOC Input'!#REF!&lt;50000),RIGHT('IOC Input'!#REF!,6),IF(AND('IOC Input'!#REF!="M-OP",'IOC Input'!#REF!&gt;=50000),RIGHT('IOC Input'!#REF!,6),""))</f>
        <v>#REF!</v>
      </c>
      <c r="K140" s="96" t="e">
        <f>IF(AND('IOC Input'!#REF!="M-OP",'IOC Input'!#REF!="C"),'IOC Input'!#REF!,"")</f>
        <v>#REF!</v>
      </c>
      <c r="L140" s="96" t="e">
        <f>IF(AND('IOC Input'!#REF!="M-OP",'IOC Input'!#REF!="D"),'IOC Input'!#REF!,"")</f>
        <v>#REF!</v>
      </c>
      <c r="M140" t="e">
        <f t="shared" ref="M140:M146" si="11">IF(SUM(K140:L140)&gt;0,1,0)</f>
        <v>#REF!</v>
      </c>
    </row>
    <row r="141" spans="1:13" ht="18">
      <c r="A141" s="92" t="s">
        <v>101</v>
      </c>
      <c r="B141" s="93" t="e">
        <f>IF(AND('IOC Input'!#REF!="M-OP",'IOC Input'!#REF!&lt;50000),'IOC Input'!#REF!,IF(AND('IOC Input'!#REF!="M-OP",'IOC Input'!#REF!&gt;=50000),'IOC Input'!#REF!,""))</f>
        <v>#REF!</v>
      </c>
      <c r="C141" s="93" t="e">
        <f>IF(AND('IOC Input'!#REF!="M-OP",'IOC Input'!#REF!&lt;50000),'IOC Input'!#REF!,IF(AND('IOC Input'!#REF!="M-OP",'IOC Input'!#REF!&gt;=50000),'IOC Input'!#REF!,""))</f>
        <v>#REF!</v>
      </c>
      <c r="D141" s="93" t="e">
        <f>IF(AND('IOC Input'!#REF!="M-OP",'IOC Input'!#REF!&lt;50000),'IOC Input'!#REF!,IF(AND('IOC Input'!#REF!="M-OP",'IOC Input'!#REF!&gt;=50000),'IOC Input'!#REF!,""))</f>
        <v>#REF!</v>
      </c>
      <c r="E141" s="93" t="e">
        <f>IF(AND('IOC Input'!#REF!="M-OP",'IOC Input'!#REF!&lt;50000),'IOC Input'!#REF!,IF(AND('IOC Input'!#REF!="M-OP",'IOC Input'!#REF!&gt;=50000),'IOC Input'!#REF!,""))</f>
        <v>#REF!</v>
      </c>
      <c r="F141" s="93" t="e">
        <f>IF(AND('IOC Input'!#REF!="M-OP",'IOC Input'!#REF!&lt;50000),'IOC Input'!#REF!,IF(AND('IOC Input'!#REF!="M-OP",'IOC Input'!#REF!&gt;=50000),'IOC Input'!#REF!,""))</f>
        <v>#REF!</v>
      </c>
      <c r="G141" s="93" t="e">
        <f>IF(AND('IOC Input'!#REF!="M-OP",'IOC Input'!#REF!&lt;50000),'IOC Input'!#REF!,IF(AND('IOC Input'!#REF!="M-OP",'IOC Input'!#REF!&gt;=50000),'IOC Input'!#REF!,""))</f>
        <v>#REF!</v>
      </c>
      <c r="H141" s="93" t="e">
        <f>IF(AND('IOC Input'!#REF!="M-OP",'IOC Input'!#REF!&lt;50000),'IOC Input'!#REF!,IF(AND('IOC Input'!#REF!="M-OP",'IOC Input'!#REF!&gt;=50000),'IOC Input'!#REF!,""))</f>
        <v>#REF!</v>
      </c>
      <c r="I141" s="93" t="e">
        <f>IF(AND('IOC Input'!#REF!="M-OP",'IOC Input'!#REF!&lt;50000),'IOC Input'!#REF!,IF(AND('IOC Input'!#REF!="M-OP",'IOC Input'!#REF!&gt;=50000),'IOC Input'!#REF!,""))</f>
        <v>#REF!</v>
      </c>
      <c r="J141" s="95" t="e">
        <f>IF(AND('IOC Input'!#REF!="M-OP",'IOC Input'!#REF!&lt;50000),RIGHT('IOC Input'!#REF!,6),IF(AND('IOC Input'!#REF!="M-OP",'IOC Input'!#REF!&gt;=50000),RIGHT('IOC Input'!#REF!,6),""))</f>
        <v>#REF!</v>
      </c>
      <c r="K141" s="96" t="e">
        <f>IF(AND('IOC Input'!#REF!="M-OP",'IOC Input'!#REF!="C"),'IOC Input'!#REF!,"")</f>
        <v>#REF!</v>
      </c>
      <c r="L141" s="96" t="e">
        <f>IF(AND('IOC Input'!#REF!="M-OP",'IOC Input'!#REF!="D"),'IOC Input'!#REF!,"")</f>
        <v>#REF!</v>
      </c>
      <c r="M141" t="e">
        <f t="shared" si="11"/>
        <v>#REF!</v>
      </c>
    </row>
    <row r="142" spans="1:13" ht="18">
      <c r="A142" s="92" t="s">
        <v>101</v>
      </c>
      <c r="B142" s="93" t="e">
        <f>IF(AND('IOC Input'!#REF!="M-OP",'IOC Input'!#REF!&lt;50000),'IOC Input'!#REF!,IF(AND('IOC Input'!#REF!="M-OP",'IOC Input'!#REF!&gt;=50000),'IOC Input'!#REF!,""))</f>
        <v>#REF!</v>
      </c>
      <c r="C142" s="93" t="e">
        <f>IF(AND('IOC Input'!#REF!="M-OP",'IOC Input'!#REF!&lt;50000),'IOC Input'!#REF!,IF(AND('IOC Input'!#REF!="M-OP",'IOC Input'!#REF!&gt;=50000),'IOC Input'!#REF!,""))</f>
        <v>#REF!</v>
      </c>
      <c r="D142" s="93" t="e">
        <f>IF(AND('IOC Input'!#REF!="M-OP",'IOC Input'!#REF!&lt;50000),'IOC Input'!#REF!,IF(AND('IOC Input'!#REF!="M-OP",'IOC Input'!#REF!&gt;=50000),'IOC Input'!#REF!,""))</f>
        <v>#REF!</v>
      </c>
      <c r="E142" s="93" t="e">
        <f>IF(AND('IOC Input'!#REF!="M-OP",'IOC Input'!#REF!&lt;50000),'IOC Input'!#REF!,IF(AND('IOC Input'!#REF!="M-OP",'IOC Input'!#REF!&gt;=50000),'IOC Input'!#REF!,""))</f>
        <v>#REF!</v>
      </c>
      <c r="F142" s="93" t="e">
        <f>IF(AND('IOC Input'!#REF!="M-OP",'IOC Input'!#REF!&lt;50000),'IOC Input'!#REF!,IF(AND('IOC Input'!#REF!="M-OP",'IOC Input'!#REF!&gt;=50000),'IOC Input'!#REF!,""))</f>
        <v>#REF!</v>
      </c>
      <c r="G142" s="93" t="e">
        <f>IF(AND('IOC Input'!#REF!="M-OP",'IOC Input'!#REF!&lt;50000),'IOC Input'!#REF!,IF(AND('IOC Input'!#REF!="M-OP",'IOC Input'!#REF!&gt;=50000),'IOC Input'!#REF!,""))</f>
        <v>#REF!</v>
      </c>
      <c r="H142" s="93" t="e">
        <f>IF(AND('IOC Input'!#REF!="M-OP",'IOC Input'!#REF!&lt;50000),'IOC Input'!#REF!,IF(AND('IOC Input'!#REF!="M-OP",'IOC Input'!#REF!&gt;=50000),'IOC Input'!#REF!,""))</f>
        <v>#REF!</v>
      </c>
      <c r="I142" s="93" t="e">
        <f>IF(AND('IOC Input'!#REF!="M-OP",'IOC Input'!#REF!&lt;50000),'IOC Input'!#REF!,IF(AND('IOC Input'!#REF!="M-OP",'IOC Input'!#REF!&gt;=50000),'IOC Input'!#REF!,""))</f>
        <v>#REF!</v>
      </c>
      <c r="J142" s="95" t="e">
        <f>IF(AND('IOC Input'!#REF!="M-OP",'IOC Input'!#REF!&lt;50000),RIGHT('IOC Input'!#REF!,6),IF(AND('IOC Input'!#REF!="M-OP",'IOC Input'!#REF!&gt;=50000),RIGHT('IOC Input'!#REF!,6),""))</f>
        <v>#REF!</v>
      </c>
      <c r="K142" s="96" t="e">
        <f>IF(AND('IOC Input'!#REF!="M-OP",'IOC Input'!#REF!="C"),'IOC Input'!#REF!,"")</f>
        <v>#REF!</v>
      </c>
      <c r="L142" s="96" t="e">
        <f>IF(AND('IOC Input'!#REF!="M-OP",'IOC Input'!#REF!="D"),'IOC Input'!#REF!,"")</f>
        <v>#REF!</v>
      </c>
      <c r="M142" t="e">
        <f t="shared" si="11"/>
        <v>#REF!</v>
      </c>
    </row>
    <row r="143" spans="1:13" ht="18">
      <c r="A143" s="92" t="s">
        <v>101</v>
      </c>
      <c r="B143" s="93" t="e">
        <f>IF(AND('IOC Input'!#REF!="M-OP",'IOC Input'!#REF!&lt;50000),'IOC Input'!#REF!,IF(AND('IOC Input'!#REF!="M-OP",'IOC Input'!#REF!&gt;=50000),'IOC Input'!#REF!,""))</f>
        <v>#REF!</v>
      </c>
      <c r="C143" s="93" t="e">
        <f>IF(AND('IOC Input'!#REF!="M-OP",'IOC Input'!#REF!&lt;50000),'IOC Input'!#REF!,IF(AND('IOC Input'!#REF!="M-OP",'IOC Input'!#REF!&gt;=50000),'IOC Input'!#REF!,""))</f>
        <v>#REF!</v>
      </c>
      <c r="D143" s="93" t="e">
        <f>IF(AND('IOC Input'!#REF!="M-OP",'IOC Input'!#REF!&lt;50000),'IOC Input'!#REF!,IF(AND('IOC Input'!#REF!="M-OP",'IOC Input'!#REF!&gt;=50000),'IOC Input'!#REF!,""))</f>
        <v>#REF!</v>
      </c>
      <c r="E143" s="93" t="e">
        <f>IF(AND('IOC Input'!#REF!="M-OP",'IOC Input'!#REF!&lt;50000),'IOC Input'!#REF!,IF(AND('IOC Input'!#REF!="M-OP",'IOC Input'!#REF!&gt;=50000),'IOC Input'!#REF!,""))</f>
        <v>#REF!</v>
      </c>
      <c r="F143" s="93" t="e">
        <f>IF(AND('IOC Input'!#REF!="M-OP",'IOC Input'!#REF!&lt;50000),'IOC Input'!#REF!,IF(AND('IOC Input'!#REF!="M-OP",'IOC Input'!#REF!&gt;=50000),'IOC Input'!#REF!,""))</f>
        <v>#REF!</v>
      </c>
      <c r="G143" s="93" t="e">
        <f>IF(AND('IOC Input'!#REF!="M-OP",'IOC Input'!#REF!&lt;50000),'IOC Input'!#REF!,IF(AND('IOC Input'!#REF!="M-OP",'IOC Input'!#REF!&gt;=50000),'IOC Input'!#REF!,""))</f>
        <v>#REF!</v>
      </c>
      <c r="H143" s="93" t="e">
        <f>IF(AND('IOC Input'!#REF!="M-OP",'IOC Input'!#REF!&lt;50000),'IOC Input'!#REF!,IF(AND('IOC Input'!#REF!="M-OP",'IOC Input'!#REF!&gt;=50000),'IOC Input'!#REF!,""))</f>
        <v>#REF!</v>
      </c>
      <c r="I143" s="93" t="e">
        <f>IF(AND('IOC Input'!#REF!="M-OP",'IOC Input'!#REF!&lt;50000),'IOC Input'!#REF!,IF(AND('IOC Input'!#REF!="M-OP",'IOC Input'!#REF!&gt;=50000),'IOC Input'!#REF!,""))</f>
        <v>#REF!</v>
      </c>
      <c r="J143" s="95" t="e">
        <f>IF(AND('IOC Input'!#REF!="M-OP",'IOC Input'!#REF!&lt;50000),RIGHT('IOC Input'!#REF!,6),IF(AND('IOC Input'!#REF!="M-OP",'IOC Input'!#REF!&gt;=50000),RIGHT('IOC Input'!#REF!,6),""))</f>
        <v>#REF!</v>
      </c>
      <c r="K143" s="96" t="e">
        <f>IF(AND('IOC Input'!#REF!="M-OP",'IOC Input'!#REF!="C"),'IOC Input'!#REF!,"")</f>
        <v>#REF!</v>
      </c>
      <c r="L143" s="96" t="e">
        <f>IF(AND('IOC Input'!#REF!="M-OP",'IOC Input'!#REF!="D"),'IOC Input'!#REF!,"")</f>
        <v>#REF!</v>
      </c>
      <c r="M143" t="e">
        <f t="shared" si="11"/>
        <v>#REF!</v>
      </c>
    </row>
    <row r="144" spans="1:13" ht="18">
      <c r="A144" s="92" t="s">
        <v>101</v>
      </c>
      <c r="B144" s="93" t="e">
        <f>IF(AND('IOC Input'!#REF!="M-OP",'IOC Input'!#REF!&lt;50000),'IOC Input'!#REF!,IF(AND('IOC Input'!#REF!="M-OP",'IOC Input'!#REF!&gt;=50000),'IOC Input'!#REF!,""))</f>
        <v>#REF!</v>
      </c>
      <c r="C144" s="93" t="e">
        <f>IF(AND('IOC Input'!#REF!="M-OP",'IOC Input'!#REF!&lt;50000),'IOC Input'!#REF!,IF(AND('IOC Input'!#REF!="M-OP",'IOC Input'!#REF!&gt;=50000),'IOC Input'!#REF!,""))</f>
        <v>#REF!</v>
      </c>
      <c r="D144" s="93" t="e">
        <f>IF(AND('IOC Input'!#REF!="M-OP",'IOC Input'!#REF!&lt;50000),'IOC Input'!#REF!,IF(AND('IOC Input'!#REF!="M-OP",'IOC Input'!#REF!&gt;=50000),'IOC Input'!#REF!,""))</f>
        <v>#REF!</v>
      </c>
      <c r="E144" s="93" t="e">
        <f>IF(AND('IOC Input'!#REF!="M-OP",'IOC Input'!#REF!&lt;50000),'IOC Input'!#REF!,IF(AND('IOC Input'!#REF!="M-OP",'IOC Input'!#REF!&gt;=50000),'IOC Input'!#REF!,""))</f>
        <v>#REF!</v>
      </c>
      <c r="F144" s="93" t="e">
        <f>IF(AND('IOC Input'!#REF!="M-OP",'IOC Input'!#REF!&lt;50000),'IOC Input'!#REF!,IF(AND('IOC Input'!#REF!="M-OP",'IOC Input'!#REF!&gt;=50000),'IOC Input'!#REF!,""))</f>
        <v>#REF!</v>
      </c>
      <c r="G144" s="93" t="e">
        <f>IF(AND('IOC Input'!#REF!="M-OP",'IOC Input'!#REF!&lt;50000),'IOC Input'!#REF!,IF(AND('IOC Input'!#REF!="M-OP",'IOC Input'!#REF!&gt;=50000),'IOC Input'!#REF!,""))</f>
        <v>#REF!</v>
      </c>
      <c r="H144" s="93" t="e">
        <f>IF(AND('IOC Input'!#REF!="M-OP",'IOC Input'!#REF!&lt;50000),'IOC Input'!#REF!,IF(AND('IOC Input'!#REF!="M-OP",'IOC Input'!#REF!&gt;=50000),'IOC Input'!#REF!,""))</f>
        <v>#REF!</v>
      </c>
      <c r="I144" s="93" t="e">
        <f>IF(AND('IOC Input'!#REF!="M-OP",'IOC Input'!#REF!&lt;50000),'IOC Input'!#REF!,IF(AND('IOC Input'!#REF!="M-OP",'IOC Input'!#REF!&gt;=50000),'IOC Input'!#REF!,""))</f>
        <v>#REF!</v>
      </c>
      <c r="J144" s="95" t="e">
        <f>IF(AND('IOC Input'!#REF!="M-OP",'IOC Input'!#REF!&lt;50000),RIGHT('IOC Input'!#REF!,6),IF(AND('IOC Input'!#REF!="M-OP",'IOC Input'!#REF!&gt;=50000),RIGHT('IOC Input'!#REF!,6),""))</f>
        <v>#REF!</v>
      </c>
      <c r="K144" s="96" t="e">
        <f>IF(AND('IOC Input'!#REF!="M-OP",'IOC Input'!#REF!="C"),'IOC Input'!#REF!,"")</f>
        <v>#REF!</v>
      </c>
      <c r="L144" s="96" t="e">
        <f>IF(AND('IOC Input'!#REF!="M-OP",'IOC Input'!#REF!="D"),'IOC Input'!#REF!,"")</f>
        <v>#REF!</v>
      </c>
      <c r="M144" t="e">
        <f t="shared" si="11"/>
        <v>#REF!</v>
      </c>
    </row>
    <row r="145" spans="1:13" ht="18">
      <c r="A145" s="92" t="s">
        <v>101</v>
      </c>
      <c r="B145" s="93" t="e">
        <f>IF(AND('IOC Input'!#REF!="M-OP",'IOC Input'!#REF!&lt;50000),'IOC Input'!#REF!,IF(AND('IOC Input'!#REF!="M-OP",'IOC Input'!#REF!&gt;=50000),'IOC Input'!#REF!,""))</f>
        <v>#REF!</v>
      </c>
      <c r="C145" s="93" t="e">
        <f>IF(AND('IOC Input'!#REF!="M-OP",'IOC Input'!#REF!&lt;50000),'IOC Input'!#REF!,IF(AND('IOC Input'!#REF!="M-OP",'IOC Input'!#REF!&gt;=50000),'IOC Input'!#REF!,""))</f>
        <v>#REF!</v>
      </c>
      <c r="D145" s="93" t="e">
        <f>IF(AND('IOC Input'!#REF!="M-OP",'IOC Input'!#REF!&lt;50000),'IOC Input'!#REF!,IF(AND('IOC Input'!#REF!="M-OP",'IOC Input'!#REF!&gt;=50000),'IOC Input'!#REF!,""))</f>
        <v>#REF!</v>
      </c>
      <c r="E145" s="93" t="e">
        <f>IF(AND('IOC Input'!#REF!="M-OP",'IOC Input'!#REF!&lt;50000),'IOC Input'!#REF!,IF(AND('IOC Input'!#REF!="M-OP",'IOC Input'!#REF!&gt;=50000),'IOC Input'!#REF!,""))</f>
        <v>#REF!</v>
      </c>
      <c r="F145" s="93" t="e">
        <f>IF(AND('IOC Input'!#REF!="M-OP",'IOC Input'!#REF!&lt;50000),'IOC Input'!#REF!,IF(AND('IOC Input'!#REF!="M-OP",'IOC Input'!#REF!&gt;=50000),'IOC Input'!#REF!,""))</f>
        <v>#REF!</v>
      </c>
      <c r="G145" s="93" t="e">
        <f>IF(AND('IOC Input'!#REF!="M-OP",'IOC Input'!#REF!&lt;50000),'IOC Input'!#REF!,IF(AND('IOC Input'!#REF!="M-OP",'IOC Input'!#REF!&gt;=50000),'IOC Input'!#REF!,""))</f>
        <v>#REF!</v>
      </c>
      <c r="H145" s="93" t="e">
        <f>IF(AND('IOC Input'!#REF!="M-OP",'IOC Input'!#REF!&lt;50000),'IOC Input'!#REF!,IF(AND('IOC Input'!#REF!="M-OP",'IOC Input'!#REF!&gt;=50000),'IOC Input'!#REF!,""))</f>
        <v>#REF!</v>
      </c>
      <c r="I145" s="93" t="e">
        <f>IF(AND('IOC Input'!#REF!="M-OP",'IOC Input'!#REF!&lt;50000),'IOC Input'!#REF!,IF(AND('IOC Input'!#REF!="M-OP",'IOC Input'!#REF!&gt;=50000),'IOC Input'!#REF!,""))</f>
        <v>#REF!</v>
      </c>
      <c r="J145" s="95" t="e">
        <f>IF(AND('IOC Input'!#REF!="M-OP",'IOC Input'!#REF!&lt;50000),RIGHT('IOC Input'!#REF!,6),IF(AND('IOC Input'!#REF!="M-OP",'IOC Input'!#REF!&gt;=50000),RIGHT('IOC Input'!#REF!,6),""))</f>
        <v>#REF!</v>
      </c>
      <c r="K145" s="96" t="e">
        <f>IF(AND('IOC Input'!#REF!="M-OP",'IOC Input'!#REF!="C"),'IOC Input'!#REF!,"")</f>
        <v>#REF!</v>
      </c>
      <c r="L145" s="96" t="e">
        <f>IF(AND('IOC Input'!#REF!="M-OP",'IOC Input'!#REF!="D"),'IOC Input'!#REF!,"")</f>
        <v>#REF!</v>
      </c>
      <c r="M145" t="e">
        <f t="shared" si="11"/>
        <v>#REF!</v>
      </c>
    </row>
    <row r="146" spans="1:13" ht="18">
      <c r="A146" s="92" t="s">
        <v>101</v>
      </c>
      <c r="B146" s="93" t="e">
        <f>IF(AND('IOC Input'!#REF!="M-OP",'IOC Input'!#REF!&lt;50000),'IOC Input'!#REF!,IF(AND('IOC Input'!#REF!="M-OP",'IOC Input'!#REF!&gt;=50000),'IOC Input'!#REF!,""))</f>
        <v>#REF!</v>
      </c>
      <c r="C146" s="93" t="e">
        <f>IF(AND('IOC Input'!#REF!="M-OP",'IOC Input'!#REF!&lt;50000),'IOC Input'!#REF!,IF(AND('IOC Input'!#REF!="M-OP",'IOC Input'!#REF!&gt;=50000),'IOC Input'!#REF!,""))</f>
        <v>#REF!</v>
      </c>
      <c r="D146" s="93" t="e">
        <f>IF(AND('IOC Input'!#REF!="M-OP",'IOC Input'!#REF!&lt;50000),'IOC Input'!#REF!,IF(AND('IOC Input'!#REF!="M-OP",'IOC Input'!#REF!&gt;=50000),'IOC Input'!#REF!,""))</f>
        <v>#REF!</v>
      </c>
      <c r="E146" s="93" t="e">
        <f>IF(AND('IOC Input'!#REF!="M-OP",'IOC Input'!#REF!&lt;50000),'IOC Input'!#REF!,IF(AND('IOC Input'!#REF!="M-OP",'IOC Input'!#REF!&gt;=50000),'IOC Input'!#REF!,""))</f>
        <v>#REF!</v>
      </c>
      <c r="F146" s="93" t="e">
        <f>IF(AND('IOC Input'!#REF!="M-OP",'IOC Input'!#REF!&lt;50000),'IOC Input'!#REF!,IF(AND('IOC Input'!#REF!="M-OP",'IOC Input'!#REF!&gt;=50000),'IOC Input'!#REF!,""))</f>
        <v>#REF!</v>
      </c>
      <c r="G146" s="93" t="e">
        <f>IF(AND('IOC Input'!#REF!="M-OP",'IOC Input'!#REF!&lt;50000),'IOC Input'!#REF!,IF(AND('IOC Input'!#REF!="M-OP",'IOC Input'!#REF!&gt;=50000),'IOC Input'!#REF!,""))</f>
        <v>#REF!</v>
      </c>
      <c r="H146" s="97"/>
      <c r="I146" s="93" t="e">
        <f>IF(AND('IOC Input'!#REF!="M-OP",'IOC Input'!#REF!&lt;50000),'IOC Input'!#REF!,IF(AND('IOC Input'!#REF!="M-OP",'IOC Input'!#REF!&gt;=50000),'IOC Input'!#REF!,""))</f>
        <v>#REF!</v>
      </c>
      <c r="J146" s="95" t="e">
        <f>IF(AND('IOC Input'!#REF!="M-OP",'IOC Input'!#REF!&lt;50000),RIGHT('IOC Input'!#REF!,6),IF(AND('IOC Input'!#REF!="M-OP",'IOC Input'!#REF!&gt;=50000),RIGHT('IOC Input'!#REF!,6),""))</f>
        <v>#REF!</v>
      </c>
      <c r="K146" s="96" t="e">
        <f>IF(AND('IOC Input'!#REF!="M-OP",'IOC Input'!#REF!="C"),'IOC Input'!#REF!,"")</f>
        <v>#REF!</v>
      </c>
      <c r="L146" s="96" t="e">
        <f>IF(AND('IOC Input'!#REF!="M-OP",'IOC Input'!#REF!="D"),'IOC Input'!#REF!,"")</f>
        <v>#REF!</v>
      </c>
      <c r="M146" t="e">
        <f t="shared" si="11"/>
        <v>#REF!</v>
      </c>
    </row>
    <row r="147" spans="1:13" ht="18">
      <c r="A147" s="92"/>
      <c r="B147" s="93"/>
      <c r="C147" s="94"/>
      <c r="D147" s="93"/>
      <c r="E147" s="94"/>
      <c r="F147" s="93"/>
      <c r="G147" s="93"/>
      <c r="H147" s="97"/>
      <c r="I147" s="93"/>
      <c r="J147" s="100"/>
      <c r="K147" s="101"/>
      <c r="L147" s="101"/>
    </row>
    <row r="148" spans="1:13" ht="18">
      <c r="A148" s="92" t="s">
        <v>101</v>
      </c>
      <c r="B148" s="93" t="e">
        <f>IF(AND('IOC Input'!#REF!="M-OP",'IOC Input'!#REF!&lt;50000),"119503",IF(AND('IOC Input'!#REF!="M-OP",'IOC Input'!#REF!&gt;=50000),"119500",""))</f>
        <v>#REF!</v>
      </c>
      <c r="C148" s="94"/>
      <c r="D148" s="93"/>
      <c r="E148" s="94"/>
      <c r="F148" s="93"/>
      <c r="G148" s="93"/>
      <c r="H148" s="93" t="e">
        <f>IF(AND('IOC Input'!#REF!="M-OP",'IOC Input'!#REF!&lt;50000),'IOC Input'!#REF!,IF(AND('IOC Input'!#REF!="M-OP",'IOC Input'!#REF!&gt;=50000),'IOC Input'!#REF!,""))</f>
        <v>#REF!</v>
      </c>
      <c r="I148" s="93" t="e">
        <f>+I149</f>
        <v>#REF!</v>
      </c>
      <c r="J148" s="95" t="e">
        <f>+J149</f>
        <v>#REF!</v>
      </c>
      <c r="K148" s="96" t="e">
        <f>IF(AND('IOC Input'!#REF!="M-OP",'IOC Input'!#REF!="C"),'IOC Input'!#REF!,"")</f>
        <v>#REF!</v>
      </c>
      <c r="L148" s="96" t="e">
        <f>IF(AND('IOC Input'!#REF!="M-OP",'IOC Input'!#REF!="D"),'IOC Input'!#REF!,"")</f>
        <v>#REF!</v>
      </c>
      <c r="M148" t="e">
        <f>IF(SUM(K148:L148)&gt;0,1,0)</f>
        <v>#REF!</v>
      </c>
    </row>
    <row r="149" spans="1:13" ht="18">
      <c r="A149" s="92" t="s">
        <v>101</v>
      </c>
      <c r="B149" s="93" t="e">
        <f>IF(AND('IOC Input'!#REF!="M-OP",'IOC Input'!#REF!&lt;50000),'IOC Input'!#REF!,IF(AND('IOC Input'!#REF!="M-OP",'IOC Input'!#REF!&gt;=50000),'IOC Input'!#REF!,""))</f>
        <v>#REF!</v>
      </c>
      <c r="C149" s="93" t="e">
        <f>IF(AND('IOC Input'!#REF!="M-OP",'IOC Input'!#REF!&lt;50000),'IOC Input'!#REF!,IF(AND('IOC Input'!#REF!="M-OP",'IOC Input'!#REF!&gt;=50000),'IOC Input'!#REF!,""))</f>
        <v>#REF!</v>
      </c>
      <c r="D149" s="93" t="e">
        <f>IF(AND('IOC Input'!#REF!="M-OP",'IOC Input'!#REF!&lt;50000),'IOC Input'!#REF!,IF(AND('IOC Input'!#REF!="M-OP",'IOC Input'!#REF!&gt;=50000),'IOC Input'!#REF!,""))</f>
        <v>#REF!</v>
      </c>
      <c r="E149" s="93" t="e">
        <f>IF(AND('IOC Input'!#REF!="M-OP",'IOC Input'!#REF!&lt;50000),'IOC Input'!#REF!,IF(AND('IOC Input'!#REF!="M-OP",'IOC Input'!#REF!&gt;=50000),'IOC Input'!#REF!,""))</f>
        <v>#REF!</v>
      </c>
      <c r="F149" s="93" t="e">
        <f>IF(AND('IOC Input'!#REF!="M-OP",'IOC Input'!#REF!&lt;50000),'IOC Input'!#REF!,IF(AND('IOC Input'!#REF!="M-OP",'IOC Input'!#REF!&gt;=50000),'IOC Input'!#REF!,""))</f>
        <v>#REF!</v>
      </c>
      <c r="G149" s="93" t="e">
        <f>IF(AND('IOC Input'!#REF!="M-OP",'IOC Input'!#REF!&lt;50000),'IOC Input'!#REF!,IF(AND('IOC Input'!#REF!="M-OP",'IOC Input'!#REF!&gt;=50000),'IOC Input'!#REF!,""))</f>
        <v>#REF!</v>
      </c>
      <c r="H149" s="93" t="e">
        <f>IF(AND('IOC Input'!#REF!="M-OP",'IOC Input'!#REF!&lt;50000),'IOC Input'!#REF!,IF(AND('IOC Input'!#REF!="M-OP",'IOC Input'!#REF!&gt;=50000),'IOC Input'!#REF!,""))</f>
        <v>#REF!</v>
      </c>
      <c r="I149" s="93" t="e">
        <f>IF(AND('IOC Input'!#REF!="M-OP",'IOC Input'!#REF!&lt;50000),'IOC Input'!#REF!,IF(AND('IOC Input'!#REF!="M-OP",'IOC Input'!#REF!&gt;=50000),'IOC Input'!#REF!,""))</f>
        <v>#REF!</v>
      </c>
      <c r="J149" s="95" t="e">
        <f>IF(AND('IOC Input'!#REF!="M-OP",'IOC Input'!#REF!&lt;50000),RIGHT('IOC Input'!#REF!,6),IF(AND('IOC Input'!#REF!="M-OP",'IOC Input'!#REF!&gt;=50000),RIGHT('IOC Input'!#REF!,6),""))</f>
        <v>#REF!</v>
      </c>
      <c r="K149" s="96" t="e">
        <f>IF(AND('IOC Input'!#REF!="M-OP",'IOC Input'!#REF!="C"),'IOC Input'!#REF!,"")</f>
        <v>#REF!</v>
      </c>
      <c r="L149" s="96" t="e">
        <f>IF(AND('IOC Input'!#REF!="M-OP",'IOC Input'!#REF!="D"),'IOC Input'!#REF!,"")</f>
        <v>#REF!</v>
      </c>
      <c r="M149" t="e">
        <f t="shared" ref="M149:M155" si="12">IF(SUM(K149:L149)&gt;0,1,0)</f>
        <v>#REF!</v>
      </c>
    </row>
    <row r="150" spans="1:13" ht="18">
      <c r="A150" s="92" t="s">
        <v>101</v>
      </c>
      <c r="B150" s="93" t="e">
        <f>IF(AND('IOC Input'!#REF!="M-OP",'IOC Input'!#REF!&lt;50000),'IOC Input'!#REF!,IF(AND('IOC Input'!#REF!="M-OP",'IOC Input'!#REF!&gt;=50000),'IOC Input'!#REF!,""))</f>
        <v>#REF!</v>
      </c>
      <c r="C150" s="93" t="e">
        <f>IF(AND('IOC Input'!#REF!="M-OP",'IOC Input'!#REF!&lt;50000),'IOC Input'!#REF!,IF(AND('IOC Input'!#REF!="M-OP",'IOC Input'!#REF!&gt;=50000),'IOC Input'!#REF!,""))</f>
        <v>#REF!</v>
      </c>
      <c r="D150" s="93" t="e">
        <f>IF(AND('IOC Input'!#REF!="M-OP",'IOC Input'!#REF!&lt;50000),'IOC Input'!#REF!,IF(AND('IOC Input'!#REF!="M-OP",'IOC Input'!#REF!&gt;=50000),'IOC Input'!#REF!,""))</f>
        <v>#REF!</v>
      </c>
      <c r="E150" s="93" t="e">
        <f>IF(AND('IOC Input'!#REF!="M-OP",'IOC Input'!#REF!&lt;50000),'IOC Input'!#REF!,IF(AND('IOC Input'!#REF!="M-OP",'IOC Input'!#REF!&gt;=50000),'IOC Input'!#REF!,""))</f>
        <v>#REF!</v>
      </c>
      <c r="F150" s="93" t="e">
        <f>IF(AND('IOC Input'!#REF!="M-OP",'IOC Input'!#REF!&lt;50000),'IOC Input'!#REF!,IF(AND('IOC Input'!#REF!="M-OP",'IOC Input'!#REF!&gt;=50000),'IOC Input'!#REF!,""))</f>
        <v>#REF!</v>
      </c>
      <c r="G150" s="93" t="e">
        <f>IF(AND('IOC Input'!#REF!="M-OP",'IOC Input'!#REF!&lt;50000),'IOC Input'!#REF!,IF(AND('IOC Input'!#REF!="M-OP",'IOC Input'!#REF!&gt;=50000),'IOC Input'!#REF!,""))</f>
        <v>#REF!</v>
      </c>
      <c r="H150" s="93" t="e">
        <f>IF(AND('IOC Input'!#REF!="M-OP",'IOC Input'!#REF!&lt;50000),'IOC Input'!#REF!,IF(AND('IOC Input'!#REF!="M-OP",'IOC Input'!#REF!&gt;=50000),'IOC Input'!#REF!,""))</f>
        <v>#REF!</v>
      </c>
      <c r="I150" s="93" t="e">
        <f>IF(AND('IOC Input'!#REF!="M-OP",'IOC Input'!#REF!&lt;50000),'IOC Input'!#REF!,IF(AND('IOC Input'!#REF!="M-OP",'IOC Input'!#REF!&gt;=50000),'IOC Input'!#REF!,""))</f>
        <v>#REF!</v>
      </c>
      <c r="J150" s="95" t="e">
        <f>IF(AND('IOC Input'!#REF!="M-OP",'IOC Input'!#REF!&lt;50000),RIGHT('IOC Input'!#REF!,6),IF(AND('IOC Input'!#REF!="M-OP",'IOC Input'!#REF!&gt;=50000),RIGHT('IOC Input'!#REF!,6),""))</f>
        <v>#REF!</v>
      </c>
      <c r="K150" s="96" t="e">
        <f>IF(AND('IOC Input'!#REF!="M-OP",'IOC Input'!#REF!="C"),'IOC Input'!#REF!,"")</f>
        <v>#REF!</v>
      </c>
      <c r="L150" s="96" t="e">
        <f>IF(AND('IOC Input'!#REF!="M-OP",'IOC Input'!#REF!="D"),'IOC Input'!#REF!,"")</f>
        <v>#REF!</v>
      </c>
      <c r="M150" t="e">
        <f t="shared" si="12"/>
        <v>#REF!</v>
      </c>
    </row>
    <row r="151" spans="1:13" ht="18">
      <c r="A151" s="92" t="s">
        <v>101</v>
      </c>
      <c r="B151" s="93" t="e">
        <f>IF(AND('IOC Input'!#REF!="M-OP",'IOC Input'!#REF!&lt;50000),'IOC Input'!#REF!,IF(AND('IOC Input'!#REF!="M-OP",'IOC Input'!#REF!&gt;=50000),'IOC Input'!#REF!,""))</f>
        <v>#REF!</v>
      </c>
      <c r="C151" s="93" t="e">
        <f>IF(AND('IOC Input'!#REF!="M-OP",'IOC Input'!#REF!&lt;50000),'IOC Input'!#REF!,IF(AND('IOC Input'!#REF!="M-OP",'IOC Input'!#REF!&gt;=50000),'IOC Input'!#REF!,""))</f>
        <v>#REF!</v>
      </c>
      <c r="D151" s="93" t="e">
        <f>IF(AND('IOC Input'!#REF!="M-OP",'IOC Input'!#REF!&lt;50000),'IOC Input'!#REF!,IF(AND('IOC Input'!#REF!="M-OP",'IOC Input'!#REF!&gt;=50000),'IOC Input'!#REF!,""))</f>
        <v>#REF!</v>
      </c>
      <c r="E151" s="93" t="e">
        <f>IF(AND('IOC Input'!#REF!="M-OP",'IOC Input'!#REF!&lt;50000),'IOC Input'!#REF!,IF(AND('IOC Input'!#REF!="M-OP",'IOC Input'!#REF!&gt;=50000),'IOC Input'!#REF!,""))</f>
        <v>#REF!</v>
      </c>
      <c r="F151" s="93" t="e">
        <f>IF(AND('IOC Input'!#REF!="M-OP",'IOC Input'!#REF!&lt;50000),'IOC Input'!#REF!,IF(AND('IOC Input'!#REF!="M-OP",'IOC Input'!#REF!&gt;=50000),'IOC Input'!#REF!,""))</f>
        <v>#REF!</v>
      </c>
      <c r="G151" s="93" t="e">
        <f>IF(AND('IOC Input'!#REF!="M-OP",'IOC Input'!#REF!&lt;50000),'IOC Input'!#REF!,IF(AND('IOC Input'!#REF!="M-OP",'IOC Input'!#REF!&gt;=50000),'IOC Input'!#REF!,""))</f>
        <v>#REF!</v>
      </c>
      <c r="H151" s="93" t="e">
        <f>IF(AND('IOC Input'!#REF!="M-OP",'IOC Input'!#REF!&lt;50000),'IOC Input'!#REF!,IF(AND('IOC Input'!#REF!="M-OP",'IOC Input'!#REF!&gt;=50000),'IOC Input'!#REF!,""))</f>
        <v>#REF!</v>
      </c>
      <c r="I151" s="93" t="e">
        <f>IF(AND('IOC Input'!#REF!="M-OP",'IOC Input'!#REF!&lt;50000),'IOC Input'!#REF!,IF(AND('IOC Input'!#REF!="M-OP",'IOC Input'!#REF!&gt;=50000),'IOC Input'!#REF!,""))</f>
        <v>#REF!</v>
      </c>
      <c r="J151" s="95" t="e">
        <f>IF(AND('IOC Input'!#REF!="M-OP",'IOC Input'!#REF!&lt;50000),RIGHT('IOC Input'!#REF!,6),IF(AND('IOC Input'!#REF!="M-OP",'IOC Input'!#REF!&gt;=50000),RIGHT('IOC Input'!#REF!,6),""))</f>
        <v>#REF!</v>
      </c>
      <c r="K151" s="96" t="e">
        <f>IF(AND('IOC Input'!#REF!="M-OP",'IOC Input'!#REF!="C"),'IOC Input'!#REF!,"")</f>
        <v>#REF!</v>
      </c>
      <c r="L151" s="96" t="e">
        <f>IF(AND('IOC Input'!#REF!="M-OP",'IOC Input'!#REF!="D"),'IOC Input'!#REF!,"")</f>
        <v>#REF!</v>
      </c>
      <c r="M151" t="e">
        <f t="shared" si="12"/>
        <v>#REF!</v>
      </c>
    </row>
    <row r="152" spans="1:13" ht="18">
      <c r="A152" s="92" t="s">
        <v>101</v>
      </c>
      <c r="B152" s="93" t="e">
        <f>IF(AND('IOC Input'!#REF!="M-OP",'IOC Input'!#REF!&lt;50000),'IOC Input'!#REF!,IF(AND('IOC Input'!#REF!="M-OP",'IOC Input'!#REF!&gt;=50000),'IOC Input'!#REF!,""))</f>
        <v>#REF!</v>
      </c>
      <c r="C152" s="93" t="e">
        <f>IF(AND('IOC Input'!#REF!="M-OP",'IOC Input'!#REF!&lt;50000),'IOC Input'!#REF!,IF(AND('IOC Input'!#REF!="M-OP",'IOC Input'!#REF!&gt;=50000),'IOC Input'!#REF!,""))</f>
        <v>#REF!</v>
      </c>
      <c r="D152" s="93" t="e">
        <f>IF(AND('IOC Input'!#REF!="M-OP",'IOC Input'!#REF!&lt;50000),'IOC Input'!#REF!,IF(AND('IOC Input'!#REF!="M-OP",'IOC Input'!#REF!&gt;=50000),'IOC Input'!#REF!,""))</f>
        <v>#REF!</v>
      </c>
      <c r="E152" s="93" t="e">
        <f>IF(AND('IOC Input'!#REF!="M-OP",'IOC Input'!#REF!&lt;50000),'IOC Input'!#REF!,IF(AND('IOC Input'!#REF!="M-OP",'IOC Input'!#REF!&gt;=50000),'IOC Input'!#REF!,""))</f>
        <v>#REF!</v>
      </c>
      <c r="F152" s="93" t="e">
        <f>IF(AND('IOC Input'!#REF!="M-OP",'IOC Input'!#REF!&lt;50000),'IOC Input'!#REF!,IF(AND('IOC Input'!#REF!="M-OP",'IOC Input'!#REF!&gt;=50000),'IOC Input'!#REF!,""))</f>
        <v>#REF!</v>
      </c>
      <c r="G152" s="93" t="e">
        <f>IF(AND('IOC Input'!#REF!="M-OP",'IOC Input'!#REF!&lt;50000),'IOC Input'!#REF!,IF(AND('IOC Input'!#REF!="M-OP",'IOC Input'!#REF!&gt;=50000),'IOC Input'!#REF!,""))</f>
        <v>#REF!</v>
      </c>
      <c r="H152" s="93" t="e">
        <f>IF(AND('IOC Input'!#REF!="M-OP",'IOC Input'!#REF!&lt;50000),'IOC Input'!#REF!,IF(AND('IOC Input'!#REF!="M-OP",'IOC Input'!#REF!&gt;=50000),'IOC Input'!#REF!,""))</f>
        <v>#REF!</v>
      </c>
      <c r="I152" s="93" t="e">
        <f>IF(AND('IOC Input'!#REF!="M-OP",'IOC Input'!#REF!&lt;50000),'IOC Input'!#REF!,IF(AND('IOC Input'!#REF!="M-OP",'IOC Input'!#REF!&gt;=50000),'IOC Input'!#REF!,""))</f>
        <v>#REF!</v>
      </c>
      <c r="J152" s="95" t="e">
        <f>IF(AND('IOC Input'!#REF!="M-OP",'IOC Input'!#REF!&lt;50000),RIGHT('IOC Input'!#REF!,6),IF(AND('IOC Input'!#REF!="M-OP",'IOC Input'!#REF!&gt;=50000),RIGHT('IOC Input'!#REF!,6),""))</f>
        <v>#REF!</v>
      </c>
      <c r="K152" s="96" t="e">
        <f>IF(AND('IOC Input'!#REF!="M-OP",'IOC Input'!#REF!="C"),'IOC Input'!#REF!,"")</f>
        <v>#REF!</v>
      </c>
      <c r="L152" s="96" t="e">
        <f>IF(AND('IOC Input'!#REF!="M-OP",'IOC Input'!#REF!="D"),'IOC Input'!#REF!,"")</f>
        <v>#REF!</v>
      </c>
      <c r="M152" t="e">
        <f t="shared" si="12"/>
        <v>#REF!</v>
      </c>
    </row>
    <row r="153" spans="1:13" ht="18">
      <c r="A153" s="92" t="s">
        <v>101</v>
      </c>
      <c r="B153" s="93" t="e">
        <f>IF(AND('IOC Input'!#REF!="M-OP",'IOC Input'!#REF!&lt;50000),'IOC Input'!#REF!,IF(AND('IOC Input'!#REF!="M-OP",'IOC Input'!#REF!&gt;=50000),'IOC Input'!#REF!,""))</f>
        <v>#REF!</v>
      </c>
      <c r="C153" s="93" t="e">
        <f>IF(AND('IOC Input'!#REF!="M-OP",'IOC Input'!#REF!&lt;50000),'IOC Input'!#REF!,IF(AND('IOC Input'!#REF!="M-OP",'IOC Input'!#REF!&gt;=50000),'IOC Input'!#REF!,""))</f>
        <v>#REF!</v>
      </c>
      <c r="D153" s="93" t="e">
        <f>IF(AND('IOC Input'!#REF!="M-OP",'IOC Input'!#REF!&lt;50000),'IOC Input'!#REF!,IF(AND('IOC Input'!#REF!="M-OP",'IOC Input'!#REF!&gt;=50000),'IOC Input'!#REF!,""))</f>
        <v>#REF!</v>
      </c>
      <c r="E153" s="93" t="e">
        <f>IF(AND('IOC Input'!#REF!="M-OP",'IOC Input'!#REF!&lt;50000),'IOC Input'!#REF!,IF(AND('IOC Input'!#REF!="M-OP",'IOC Input'!#REF!&gt;=50000),'IOC Input'!#REF!,""))</f>
        <v>#REF!</v>
      </c>
      <c r="F153" s="93" t="e">
        <f>IF(AND('IOC Input'!#REF!="M-OP",'IOC Input'!#REF!&lt;50000),'IOC Input'!#REF!,IF(AND('IOC Input'!#REF!="M-OP",'IOC Input'!#REF!&gt;=50000),'IOC Input'!#REF!,""))</f>
        <v>#REF!</v>
      </c>
      <c r="G153" s="93" t="e">
        <f>IF(AND('IOC Input'!#REF!="M-OP",'IOC Input'!#REF!&lt;50000),'IOC Input'!#REF!,IF(AND('IOC Input'!#REF!="M-OP",'IOC Input'!#REF!&gt;=50000),'IOC Input'!#REF!,""))</f>
        <v>#REF!</v>
      </c>
      <c r="H153" s="93" t="e">
        <f>IF(AND('IOC Input'!#REF!="M-OP",'IOC Input'!#REF!&lt;50000),'IOC Input'!#REF!,IF(AND('IOC Input'!#REF!="M-OP",'IOC Input'!#REF!&gt;=50000),'IOC Input'!#REF!,""))</f>
        <v>#REF!</v>
      </c>
      <c r="I153" s="93" t="e">
        <f>IF(AND('IOC Input'!#REF!="M-OP",'IOC Input'!#REF!&lt;50000),'IOC Input'!#REF!,IF(AND('IOC Input'!#REF!="M-OP",'IOC Input'!#REF!&gt;=50000),'IOC Input'!#REF!,""))</f>
        <v>#REF!</v>
      </c>
      <c r="J153" s="95" t="e">
        <f>IF(AND('IOC Input'!#REF!="M-OP",'IOC Input'!#REF!&lt;50000),RIGHT('IOC Input'!#REF!,6),IF(AND('IOC Input'!#REF!="M-OP",'IOC Input'!#REF!&gt;=50000),RIGHT('IOC Input'!#REF!,6),""))</f>
        <v>#REF!</v>
      </c>
      <c r="K153" s="96" t="e">
        <f>IF(AND('IOC Input'!#REF!="M-OP",'IOC Input'!#REF!="C"),'IOC Input'!#REF!,"")</f>
        <v>#REF!</v>
      </c>
      <c r="L153" s="96" t="e">
        <f>IF(AND('IOC Input'!#REF!="M-OP",'IOC Input'!#REF!="D"),'IOC Input'!#REF!,"")</f>
        <v>#REF!</v>
      </c>
      <c r="M153" t="e">
        <f t="shared" si="12"/>
        <v>#REF!</v>
      </c>
    </row>
    <row r="154" spans="1:13" ht="18">
      <c r="A154" s="92" t="s">
        <v>101</v>
      </c>
      <c r="B154" s="93" t="e">
        <f>IF(AND('IOC Input'!#REF!="M-OP",'IOC Input'!#REF!&lt;50000),'IOC Input'!#REF!,IF(AND('IOC Input'!#REF!="M-OP",'IOC Input'!#REF!&gt;=50000),'IOC Input'!#REF!,""))</f>
        <v>#REF!</v>
      </c>
      <c r="C154" s="93" t="e">
        <f>IF(AND('IOC Input'!#REF!="M-OP",'IOC Input'!#REF!&lt;50000),'IOC Input'!#REF!,IF(AND('IOC Input'!#REF!="M-OP",'IOC Input'!#REF!&gt;=50000),'IOC Input'!#REF!,""))</f>
        <v>#REF!</v>
      </c>
      <c r="D154" s="93" t="e">
        <f>IF(AND('IOC Input'!#REF!="M-OP",'IOC Input'!#REF!&lt;50000),'IOC Input'!#REF!,IF(AND('IOC Input'!#REF!="M-OP",'IOC Input'!#REF!&gt;=50000),'IOC Input'!#REF!,""))</f>
        <v>#REF!</v>
      </c>
      <c r="E154" s="93" t="e">
        <f>IF(AND('IOC Input'!#REF!="M-OP",'IOC Input'!#REF!&lt;50000),'IOC Input'!#REF!,IF(AND('IOC Input'!#REF!="M-OP",'IOC Input'!#REF!&gt;=50000),'IOC Input'!#REF!,""))</f>
        <v>#REF!</v>
      </c>
      <c r="F154" s="93" t="e">
        <f>IF(AND('IOC Input'!#REF!="M-OP",'IOC Input'!#REF!&lt;50000),'IOC Input'!#REF!,IF(AND('IOC Input'!#REF!="M-OP",'IOC Input'!#REF!&gt;=50000),'IOC Input'!#REF!,""))</f>
        <v>#REF!</v>
      </c>
      <c r="G154" s="93" t="e">
        <f>IF(AND('IOC Input'!#REF!="M-OP",'IOC Input'!#REF!&lt;50000),'IOC Input'!#REF!,IF(AND('IOC Input'!#REF!="M-OP",'IOC Input'!#REF!&gt;=50000),'IOC Input'!#REF!,""))</f>
        <v>#REF!</v>
      </c>
      <c r="H154" s="93" t="e">
        <f>IF(AND('IOC Input'!#REF!="M-OP",'IOC Input'!#REF!&lt;50000),'IOC Input'!#REF!,IF(AND('IOC Input'!#REF!="M-OP",'IOC Input'!#REF!&gt;=50000),'IOC Input'!#REF!,""))</f>
        <v>#REF!</v>
      </c>
      <c r="I154" s="93" t="e">
        <f>IF(AND('IOC Input'!#REF!="M-OP",'IOC Input'!#REF!&lt;50000),'IOC Input'!#REF!,IF(AND('IOC Input'!#REF!="M-OP",'IOC Input'!#REF!&gt;=50000),'IOC Input'!#REF!,""))</f>
        <v>#REF!</v>
      </c>
      <c r="J154" s="95" t="e">
        <f>IF(AND('IOC Input'!#REF!="M-OP",'IOC Input'!#REF!&lt;50000),RIGHT('IOC Input'!#REF!,6),IF(AND('IOC Input'!#REF!="M-OP",'IOC Input'!#REF!&gt;=50000),RIGHT('IOC Input'!#REF!,6),""))</f>
        <v>#REF!</v>
      </c>
      <c r="K154" s="96" t="e">
        <f>IF(AND('IOC Input'!#REF!="M-OP",'IOC Input'!#REF!="C"),'IOC Input'!#REF!,"")</f>
        <v>#REF!</v>
      </c>
      <c r="L154" s="96" t="e">
        <f>IF(AND('IOC Input'!#REF!="M-OP",'IOC Input'!#REF!="D"),'IOC Input'!#REF!,"")</f>
        <v>#REF!</v>
      </c>
      <c r="M154" t="e">
        <f t="shared" si="12"/>
        <v>#REF!</v>
      </c>
    </row>
    <row r="155" spans="1:13" ht="18">
      <c r="A155" s="92" t="s">
        <v>101</v>
      </c>
      <c r="B155" s="93" t="e">
        <f>IF(AND('IOC Input'!#REF!="M-OP",'IOC Input'!#REF!&lt;50000),'IOC Input'!#REF!,IF(AND('IOC Input'!#REF!="M-OP",'IOC Input'!#REF!&gt;=50000),'IOC Input'!#REF!,""))</f>
        <v>#REF!</v>
      </c>
      <c r="C155" s="93" t="e">
        <f>IF(AND('IOC Input'!#REF!="M-OP",'IOC Input'!#REF!&lt;50000),'IOC Input'!#REF!,IF(AND('IOC Input'!#REF!="M-OP",'IOC Input'!#REF!&gt;=50000),'IOC Input'!#REF!,""))</f>
        <v>#REF!</v>
      </c>
      <c r="D155" s="93" t="e">
        <f>IF(AND('IOC Input'!#REF!="M-OP",'IOC Input'!#REF!&lt;50000),'IOC Input'!#REF!,IF(AND('IOC Input'!#REF!="M-OP",'IOC Input'!#REF!&gt;=50000),'IOC Input'!#REF!,""))</f>
        <v>#REF!</v>
      </c>
      <c r="E155" s="93" t="e">
        <f>IF(AND('IOC Input'!#REF!="M-OP",'IOC Input'!#REF!&lt;50000),'IOC Input'!#REF!,IF(AND('IOC Input'!#REF!="M-OP",'IOC Input'!#REF!&gt;=50000),'IOC Input'!#REF!,""))</f>
        <v>#REF!</v>
      </c>
      <c r="F155" s="93" t="e">
        <f>IF(AND('IOC Input'!#REF!="M-OP",'IOC Input'!#REF!&lt;50000),'IOC Input'!#REF!,IF(AND('IOC Input'!#REF!="M-OP",'IOC Input'!#REF!&gt;=50000),'IOC Input'!#REF!,""))</f>
        <v>#REF!</v>
      </c>
      <c r="G155" s="93" t="e">
        <f>IF(AND('IOC Input'!#REF!="M-OP",'IOC Input'!#REF!&lt;50000),'IOC Input'!#REF!,IF(AND('IOC Input'!#REF!="M-OP",'IOC Input'!#REF!&gt;=50000),'IOC Input'!#REF!,""))</f>
        <v>#REF!</v>
      </c>
      <c r="H155" s="97"/>
      <c r="I155" s="93" t="e">
        <f>IF(AND('IOC Input'!#REF!="M-OP",'IOC Input'!#REF!&lt;50000),'IOC Input'!#REF!,IF(AND('IOC Input'!#REF!="M-OP",'IOC Input'!#REF!&gt;=50000),'IOC Input'!#REF!,""))</f>
        <v>#REF!</v>
      </c>
      <c r="J155" s="95" t="e">
        <f>IF(AND('IOC Input'!#REF!="M-OP",'IOC Input'!#REF!&lt;50000),RIGHT('IOC Input'!#REF!,6),IF(AND('IOC Input'!#REF!="M-OP",'IOC Input'!#REF!&gt;=50000),RIGHT('IOC Input'!#REF!,6),""))</f>
        <v>#REF!</v>
      </c>
      <c r="K155" s="96" t="e">
        <f>IF(AND('IOC Input'!#REF!="M-OP",'IOC Input'!#REF!="C"),'IOC Input'!#REF!,"")</f>
        <v>#REF!</v>
      </c>
      <c r="L155" s="96" t="e">
        <f>IF(AND('IOC Input'!#REF!="M-OP",'IOC Input'!#REF!="D"),'IOC Input'!#REF!,"")</f>
        <v>#REF!</v>
      </c>
      <c r="M155" t="e">
        <f t="shared" si="12"/>
        <v>#REF!</v>
      </c>
    </row>
    <row r="156" spans="1:13" ht="18">
      <c r="A156" s="92"/>
      <c r="B156" s="93"/>
      <c r="C156" s="94"/>
      <c r="D156" s="93"/>
      <c r="E156" s="94"/>
      <c r="F156" s="93"/>
      <c r="G156" s="93"/>
      <c r="H156" s="97"/>
      <c r="I156" s="93"/>
      <c r="J156" s="100"/>
      <c r="K156" s="101"/>
      <c r="L156" s="101"/>
    </row>
    <row r="157" spans="1:13" ht="18">
      <c r="A157" s="92" t="s">
        <v>101</v>
      </c>
      <c r="B157" s="93" t="e">
        <f>IF(AND('IOC Input'!#REF!="M-OP",'IOC Input'!#REF!&lt;50000),"119503",IF(AND('IOC Input'!#REF!="M-OP",'IOC Input'!#REF!&gt;=50000),"119500",""))</f>
        <v>#REF!</v>
      </c>
      <c r="C157" s="94"/>
      <c r="D157" s="93"/>
      <c r="E157" s="94"/>
      <c r="F157" s="93"/>
      <c r="G157" s="93"/>
      <c r="H157" s="93" t="e">
        <f>IF(AND('IOC Input'!#REF!="M-OP",'IOC Input'!#REF!&lt;50000),'IOC Input'!#REF!,IF(AND('IOC Input'!#REF!="M-OP",'IOC Input'!#REF!&gt;=50000),'IOC Input'!#REF!,""))</f>
        <v>#REF!</v>
      </c>
      <c r="I157" s="93" t="e">
        <f>+I158</f>
        <v>#REF!</v>
      </c>
      <c r="J157" s="95" t="e">
        <f>+J158</f>
        <v>#REF!</v>
      </c>
      <c r="K157" s="96" t="e">
        <f>IF(AND('IOC Input'!#REF!="M-OP",'IOC Input'!#REF!="C"),'IOC Input'!#REF!,"")</f>
        <v>#REF!</v>
      </c>
      <c r="L157" s="96" t="e">
        <f>IF(AND('IOC Input'!#REF!="M-OP",'IOC Input'!#REF!="D"),'IOC Input'!#REF!,"")</f>
        <v>#REF!</v>
      </c>
      <c r="M157" t="e">
        <f>IF(SUM(K157:L157)&gt;0,1,0)</f>
        <v>#REF!</v>
      </c>
    </row>
    <row r="158" spans="1:13" ht="18">
      <c r="A158" s="92" t="s">
        <v>101</v>
      </c>
      <c r="B158" s="93" t="e">
        <f>IF(AND('IOC Input'!#REF!="M-OP",'IOC Input'!#REF!&lt;50000),'IOC Input'!#REF!,IF(AND('IOC Input'!#REF!="M-OP",'IOC Input'!#REF!&gt;=50000),'IOC Input'!#REF!,""))</f>
        <v>#REF!</v>
      </c>
      <c r="C158" s="93" t="e">
        <f>IF(AND('IOC Input'!#REF!="M-OP",'IOC Input'!#REF!&lt;50000),'IOC Input'!#REF!,IF(AND('IOC Input'!#REF!="M-OP",'IOC Input'!#REF!&gt;=50000),'IOC Input'!#REF!,""))</f>
        <v>#REF!</v>
      </c>
      <c r="D158" s="93" t="e">
        <f>IF(AND('IOC Input'!#REF!="M-OP",'IOC Input'!#REF!&lt;50000),'IOC Input'!#REF!,IF(AND('IOC Input'!#REF!="M-OP",'IOC Input'!#REF!&gt;=50000),'IOC Input'!#REF!,""))</f>
        <v>#REF!</v>
      </c>
      <c r="E158" s="93" t="e">
        <f>IF(AND('IOC Input'!#REF!="M-OP",'IOC Input'!#REF!&lt;50000),'IOC Input'!#REF!,IF(AND('IOC Input'!#REF!="M-OP",'IOC Input'!#REF!&gt;=50000),'IOC Input'!#REF!,""))</f>
        <v>#REF!</v>
      </c>
      <c r="F158" s="93" t="e">
        <f>IF(AND('IOC Input'!#REF!="M-OP",'IOC Input'!#REF!&lt;50000),'IOC Input'!#REF!,IF(AND('IOC Input'!#REF!="M-OP",'IOC Input'!#REF!&gt;=50000),'IOC Input'!#REF!,""))</f>
        <v>#REF!</v>
      </c>
      <c r="G158" s="93" t="e">
        <f>IF(AND('IOC Input'!#REF!="M-OP",'IOC Input'!#REF!&lt;50000),'IOC Input'!#REF!,IF(AND('IOC Input'!#REF!="M-OP",'IOC Input'!#REF!&gt;=50000),'IOC Input'!#REF!,""))</f>
        <v>#REF!</v>
      </c>
      <c r="H158" s="93" t="e">
        <f>IF(AND('IOC Input'!#REF!="M-OP",'IOC Input'!#REF!&lt;50000),'IOC Input'!#REF!,IF(AND('IOC Input'!#REF!="M-OP",'IOC Input'!#REF!&gt;=50000),'IOC Input'!#REF!,""))</f>
        <v>#REF!</v>
      </c>
      <c r="I158" s="93" t="e">
        <f>IF(AND('IOC Input'!#REF!="M-OP",'IOC Input'!#REF!&lt;50000),'IOC Input'!#REF!,IF(AND('IOC Input'!#REF!="M-OP",'IOC Input'!#REF!&gt;=50000),'IOC Input'!#REF!,""))</f>
        <v>#REF!</v>
      </c>
      <c r="J158" s="95" t="e">
        <f>IF(AND('IOC Input'!#REF!="M-OP",'IOC Input'!#REF!&lt;50000),RIGHT('IOC Input'!#REF!,6),IF(AND('IOC Input'!#REF!="M-OP",'IOC Input'!#REF!&gt;=50000),RIGHT('IOC Input'!#REF!,6),""))</f>
        <v>#REF!</v>
      </c>
      <c r="K158" s="96" t="e">
        <f>IF(AND('IOC Input'!#REF!="M-OP",'IOC Input'!#REF!="C"),'IOC Input'!#REF!,"")</f>
        <v>#REF!</v>
      </c>
      <c r="L158" s="96" t="e">
        <f>IF(AND('IOC Input'!#REF!="M-OP",'IOC Input'!#REF!="D"),'IOC Input'!#REF!,"")</f>
        <v>#REF!</v>
      </c>
      <c r="M158" t="e">
        <f t="shared" ref="M158:M164" si="13">IF(SUM(K158:L158)&gt;0,1,0)</f>
        <v>#REF!</v>
      </c>
    </row>
    <row r="159" spans="1:13" ht="18">
      <c r="A159" s="92" t="s">
        <v>101</v>
      </c>
      <c r="B159" s="93" t="e">
        <f>IF(AND('IOC Input'!#REF!="M-OP",'IOC Input'!#REF!&lt;50000),'IOC Input'!#REF!,IF(AND('IOC Input'!#REF!="M-OP",'IOC Input'!#REF!&gt;=50000),'IOC Input'!#REF!,""))</f>
        <v>#REF!</v>
      </c>
      <c r="C159" s="93" t="e">
        <f>IF(AND('IOC Input'!#REF!="M-OP",'IOC Input'!#REF!&lt;50000),'IOC Input'!#REF!,IF(AND('IOC Input'!#REF!="M-OP",'IOC Input'!#REF!&gt;=50000),'IOC Input'!#REF!,""))</f>
        <v>#REF!</v>
      </c>
      <c r="D159" s="93" t="e">
        <f>IF(AND('IOC Input'!#REF!="M-OP",'IOC Input'!#REF!&lt;50000),'IOC Input'!#REF!,IF(AND('IOC Input'!#REF!="M-OP",'IOC Input'!#REF!&gt;=50000),'IOC Input'!#REF!,""))</f>
        <v>#REF!</v>
      </c>
      <c r="E159" s="93" t="e">
        <f>IF(AND('IOC Input'!#REF!="M-OP",'IOC Input'!#REF!&lt;50000),'IOC Input'!#REF!,IF(AND('IOC Input'!#REF!="M-OP",'IOC Input'!#REF!&gt;=50000),'IOC Input'!#REF!,""))</f>
        <v>#REF!</v>
      </c>
      <c r="F159" s="93" t="e">
        <f>IF(AND('IOC Input'!#REF!="M-OP",'IOC Input'!#REF!&lt;50000),'IOC Input'!#REF!,IF(AND('IOC Input'!#REF!="M-OP",'IOC Input'!#REF!&gt;=50000),'IOC Input'!#REF!,""))</f>
        <v>#REF!</v>
      </c>
      <c r="G159" s="93" t="e">
        <f>IF(AND('IOC Input'!#REF!="M-OP",'IOC Input'!#REF!&lt;50000),'IOC Input'!#REF!,IF(AND('IOC Input'!#REF!="M-OP",'IOC Input'!#REF!&gt;=50000),'IOC Input'!#REF!,""))</f>
        <v>#REF!</v>
      </c>
      <c r="H159" s="93" t="e">
        <f>IF(AND('IOC Input'!#REF!="M-OP",'IOC Input'!#REF!&lt;50000),'IOC Input'!#REF!,IF(AND('IOC Input'!#REF!="M-OP",'IOC Input'!#REF!&gt;=50000),'IOC Input'!#REF!,""))</f>
        <v>#REF!</v>
      </c>
      <c r="I159" s="93" t="e">
        <f>IF(AND('IOC Input'!#REF!="M-OP",'IOC Input'!#REF!&lt;50000),'IOC Input'!#REF!,IF(AND('IOC Input'!#REF!="M-OP",'IOC Input'!#REF!&gt;=50000),'IOC Input'!#REF!,""))</f>
        <v>#REF!</v>
      </c>
      <c r="J159" s="95" t="e">
        <f>IF(AND('IOC Input'!#REF!="M-OP",'IOC Input'!#REF!&lt;50000),RIGHT('IOC Input'!#REF!,6),IF(AND('IOC Input'!#REF!="M-OP",'IOC Input'!#REF!&gt;=50000),RIGHT('IOC Input'!#REF!,6),""))</f>
        <v>#REF!</v>
      </c>
      <c r="K159" s="96" t="e">
        <f>IF(AND('IOC Input'!#REF!="M-OP",'IOC Input'!#REF!="C"),'IOC Input'!#REF!,"")</f>
        <v>#REF!</v>
      </c>
      <c r="L159" s="96" t="e">
        <f>IF(AND('IOC Input'!#REF!="M-OP",'IOC Input'!#REF!="D"),'IOC Input'!#REF!,"")</f>
        <v>#REF!</v>
      </c>
      <c r="M159" t="e">
        <f t="shared" si="13"/>
        <v>#REF!</v>
      </c>
    </row>
    <row r="160" spans="1:13" ht="18">
      <c r="A160" s="92" t="s">
        <v>101</v>
      </c>
      <c r="B160" s="93" t="e">
        <f>IF(AND('IOC Input'!#REF!="M-OP",'IOC Input'!#REF!&lt;50000),'IOC Input'!#REF!,IF(AND('IOC Input'!#REF!="M-OP",'IOC Input'!#REF!&gt;=50000),'IOC Input'!#REF!,""))</f>
        <v>#REF!</v>
      </c>
      <c r="C160" s="93" t="e">
        <f>IF(AND('IOC Input'!#REF!="M-OP",'IOC Input'!#REF!&lt;50000),'IOC Input'!#REF!,IF(AND('IOC Input'!#REF!="M-OP",'IOC Input'!#REF!&gt;=50000),'IOC Input'!#REF!,""))</f>
        <v>#REF!</v>
      </c>
      <c r="D160" s="93" t="e">
        <f>IF(AND('IOC Input'!#REF!="M-OP",'IOC Input'!#REF!&lt;50000),'IOC Input'!#REF!,IF(AND('IOC Input'!#REF!="M-OP",'IOC Input'!#REF!&gt;=50000),'IOC Input'!#REF!,""))</f>
        <v>#REF!</v>
      </c>
      <c r="E160" s="93" t="e">
        <f>IF(AND('IOC Input'!#REF!="M-OP",'IOC Input'!#REF!&lt;50000),'IOC Input'!#REF!,IF(AND('IOC Input'!#REF!="M-OP",'IOC Input'!#REF!&gt;=50000),'IOC Input'!#REF!,""))</f>
        <v>#REF!</v>
      </c>
      <c r="F160" s="93" t="e">
        <f>IF(AND('IOC Input'!#REF!="M-OP",'IOC Input'!#REF!&lt;50000),'IOC Input'!#REF!,IF(AND('IOC Input'!#REF!="M-OP",'IOC Input'!#REF!&gt;=50000),'IOC Input'!#REF!,""))</f>
        <v>#REF!</v>
      </c>
      <c r="G160" s="93" t="e">
        <f>IF(AND('IOC Input'!#REF!="M-OP",'IOC Input'!#REF!&lt;50000),'IOC Input'!#REF!,IF(AND('IOC Input'!#REF!="M-OP",'IOC Input'!#REF!&gt;=50000),'IOC Input'!#REF!,""))</f>
        <v>#REF!</v>
      </c>
      <c r="H160" s="93" t="e">
        <f>IF(AND('IOC Input'!#REF!="M-OP",'IOC Input'!#REF!&lt;50000),'IOC Input'!#REF!,IF(AND('IOC Input'!#REF!="M-OP",'IOC Input'!#REF!&gt;=50000),'IOC Input'!#REF!,""))</f>
        <v>#REF!</v>
      </c>
      <c r="I160" s="93" t="e">
        <f>IF(AND('IOC Input'!#REF!="M-OP",'IOC Input'!#REF!&lt;50000),'IOC Input'!#REF!,IF(AND('IOC Input'!#REF!="M-OP",'IOC Input'!#REF!&gt;=50000),'IOC Input'!#REF!,""))</f>
        <v>#REF!</v>
      </c>
      <c r="J160" s="95" t="e">
        <f>IF(AND('IOC Input'!#REF!="M-OP",'IOC Input'!#REF!&lt;50000),RIGHT('IOC Input'!#REF!,6),IF(AND('IOC Input'!#REF!="M-OP",'IOC Input'!#REF!&gt;=50000),RIGHT('IOC Input'!#REF!,6),""))</f>
        <v>#REF!</v>
      </c>
      <c r="K160" s="96" t="e">
        <f>IF(AND('IOC Input'!#REF!="M-OP",'IOC Input'!#REF!="C"),'IOC Input'!#REF!,"")</f>
        <v>#REF!</v>
      </c>
      <c r="L160" s="96" t="e">
        <f>IF(AND('IOC Input'!#REF!="M-OP",'IOC Input'!#REF!="D"),'IOC Input'!#REF!,"")</f>
        <v>#REF!</v>
      </c>
      <c r="M160" t="e">
        <f t="shared" si="13"/>
        <v>#REF!</v>
      </c>
    </row>
    <row r="161" spans="1:13" ht="18">
      <c r="A161" s="92" t="s">
        <v>101</v>
      </c>
      <c r="B161" s="93" t="e">
        <f>IF(AND('IOC Input'!#REF!="M-OP",'IOC Input'!#REF!&lt;50000),'IOC Input'!#REF!,IF(AND('IOC Input'!#REF!="M-OP",'IOC Input'!#REF!&gt;=50000),'IOC Input'!#REF!,""))</f>
        <v>#REF!</v>
      </c>
      <c r="C161" s="93" t="e">
        <f>IF(AND('IOC Input'!#REF!="M-OP",'IOC Input'!#REF!&lt;50000),'IOC Input'!#REF!,IF(AND('IOC Input'!#REF!="M-OP",'IOC Input'!#REF!&gt;=50000),'IOC Input'!#REF!,""))</f>
        <v>#REF!</v>
      </c>
      <c r="D161" s="93" t="e">
        <f>IF(AND('IOC Input'!#REF!="M-OP",'IOC Input'!#REF!&lt;50000),'IOC Input'!#REF!,IF(AND('IOC Input'!#REF!="M-OP",'IOC Input'!#REF!&gt;=50000),'IOC Input'!#REF!,""))</f>
        <v>#REF!</v>
      </c>
      <c r="E161" s="93" t="e">
        <f>IF(AND('IOC Input'!#REF!="M-OP",'IOC Input'!#REF!&lt;50000),'IOC Input'!#REF!,IF(AND('IOC Input'!#REF!="M-OP",'IOC Input'!#REF!&gt;=50000),'IOC Input'!#REF!,""))</f>
        <v>#REF!</v>
      </c>
      <c r="F161" s="93" t="e">
        <f>IF(AND('IOC Input'!#REF!="M-OP",'IOC Input'!#REF!&lt;50000),'IOC Input'!#REF!,IF(AND('IOC Input'!#REF!="M-OP",'IOC Input'!#REF!&gt;=50000),'IOC Input'!#REF!,""))</f>
        <v>#REF!</v>
      </c>
      <c r="G161" s="93" t="e">
        <f>IF(AND('IOC Input'!#REF!="M-OP",'IOC Input'!#REF!&lt;50000),'IOC Input'!#REF!,IF(AND('IOC Input'!#REF!="M-OP",'IOC Input'!#REF!&gt;=50000),'IOC Input'!#REF!,""))</f>
        <v>#REF!</v>
      </c>
      <c r="H161" s="93" t="e">
        <f>IF(AND('IOC Input'!#REF!="M-OP",'IOC Input'!#REF!&lt;50000),'IOC Input'!#REF!,IF(AND('IOC Input'!#REF!="M-OP",'IOC Input'!#REF!&gt;=50000),'IOC Input'!#REF!,""))</f>
        <v>#REF!</v>
      </c>
      <c r="I161" s="93" t="e">
        <f>IF(AND('IOC Input'!#REF!="M-OP",'IOC Input'!#REF!&lt;50000),'IOC Input'!#REF!,IF(AND('IOC Input'!#REF!="M-OP",'IOC Input'!#REF!&gt;=50000),'IOC Input'!#REF!,""))</f>
        <v>#REF!</v>
      </c>
      <c r="J161" s="95" t="e">
        <f>IF(AND('IOC Input'!#REF!="M-OP",'IOC Input'!#REF!&lt;50000),RIGHT('IOC Input'!#REF!,6),IF(AND('IOC Input'!#REF!="M-OP",'IOC Input'!#REF!&gt;=50000),RIGHT('IOC Input'!#REF!,6),""))</f>
        <v>#REF!</v>
      </c>
      <c r="K161" s="96" t="e">
        <f>IF(AND('IOC Input'!#REF!="M-OP",'IOC Input'!#REF!="C"),'IOC Input'!#REF!,"")</f>
        <v>#REF!</v>
      </c>
      <c r="L161" s="96" t="e">
        <f>IF(AND('IOC Input'!#REF!="M-OP",'IOC Input'!#REF!="D"),'IOC Input'!#REF!,"")</f>
        <v>#REF!</v>
      </c>
      <c r="M161" t="e">
        <f t="shared" si="13"/>
        <v>#REF!</v>
      </c>
    </row>
    <row r="162" spans="1:13" ht="18">
      <c r="A162" s="92" t="s">
        <v>101</v>
      </c>
      <c r="B162" s="93" t="e">
        <f>IF(AND('IOC Input'!#REF!="M-OP",'IOC Input'!#REF!&lt;50000),'IOC Input'!#REF!,IF(AND('IOC Input'!#REF!="M-OP",'IOC Input'!#REF!&gt;=50000),'IOC Input'!#REF!,""))</f>
        <v>#REF!</v>
      </c>
      <c r="C162" s="93" t="e">
        <f>IF(AND('IOC Input'!#REF!="M-OP",'IOC Input'!#REF!&lt;50000),'IOC Input'!#REF!,IF(AND('IOC Input'!#REF!="M-OP",'IOC Input'!#REF!&gt;=50000),'IOC Input'!#REF!,""))</f>
        <v>#REF!</v>
      </c>
      <c r="D162" s="93" t="e">
        <f>IF(AND('IOC Input'!#REF!="M-OP",'IOC Input'!#REF!&lt;50000),'IOC Input'!#REF!,IF(AND('IOC Input'!#REF!="M-OP",'IOC Input'!#REF!&gt;=50000),'IOC Input'!#REF!,""))</f>
        <v>#REF!</v>
      </c>
      <c r="E162" s="93" t="e">
        <f>IF(AND('IOC Input'!#REF!="M-OP",'IOC Input'!#REF!&lt;50000),'IOC Input'!#REF!,IF(AND('IOC Input'!#REF!="M-OP",'IOC Input'!#REF!&gt;=50000),'IOC Input'!#REF!,""))</f>
        <v>#REF!</v>
      </c>
      <c r="F162" s="93" t="e">
        <f>IF(AND('IOC Input'!#REF!="M-OP",'IOC Input'!#REF!&lt;50000),'IOC Input'!#REF!,IF(AND('IOC Input'!#REF!="M-OP",'IOC Input'!#REF!&gt;=50000),'IOC Input'!#REF!,""))</f>
        <v>#REF!</v>
      </c>
      <c r="G162" s="93" t="e">
        <f>IF(AND('IOC Input'!#REF!="M-OP",'IOC Input'!#REF!&lt;50000),'IOC Input'!#REF!,IF(AND('IOC Input'!#REF!="M-OP",'IOC Input'!#REF!&gt;=50000),'IOC Input'!#REF!,""))</f>
        <v>#REF!</v>
      </c>
      <c r="H162" s="93" t="e">
        <f>IF(AND('IOC Input'!#REF!="M-OP",'IOC Input'!#REF!&lt;50000),'IOC Input'!#REF!,IF(AND('IOC Input'!#REF!="M-OP",'IOC Input'!#REF!&gt;=50000),'IOC Input'!#REF!,""))</f>
        <v>#REF!</v>
      </c>
      <c r="I162" s="93" t="e">
        <f>IF(AND('IOC Input'!#REF!="M-OP",'IOC Input'!#REF!&lt;50000),'IOC Input'!#REF!,IF(AND('IOC Input'!#REF!="M-OP",'IOC Input'!#REF!&gt;=50000),'IOC Input'!#REF!,""))</f>
        <v>#REF!</v>
      </c>
      <c r="J162" s="95" t="e">
        <f>IF(AND('IOC Input'!#REF!="M-OP",'IOC Input'!#REF!&lt;50000),RIGHT('IOC Input'!#REF!,6),IF(AND('IOC Input'!#REF!="M-OP",'IOC Input'!#REF!&gt;=50000),RIGHT('IOC Input'!#REF!,6),""))</f>
        <v>#REF!</v>
      </c>
      <c r="K162" s="96" t="e">
        <f>IF(AND('IOC Input'!#REF!="M-OP",'IOC Input'!#REF!="C"),'IOC Input'!#REF!,"")</f>
        <v>#REF!</v>
      </c>
      <c r="L162" s="96" t="e">
        <f>IF(AND('IOC Input'!#REF!="M-OP",'IOC Input'!#REF!="D"),'IOC Input'!#REF!,"")</f>
        <v>#REF!</v>
      </c>
      <c r="M162" t="e">
        <f t="shared" si="13"/>
        <v>#REF!</v>
      </c>
    </row>
    <row r="163" spans="1:13" ht="18">
      <c r="A163" s="92" t="s">
        <v>101</v>
      </c>
      <c r="B163" s="93" t="e">
        <f>IF(AND('IOC Input'!#REF!="M-OP",'IOC Input'!#REF!&lt;50000),'IOC Input'!#REF!,IF(AND('IOC Input'!#REF!="M-OP",'IOC Input'!#REF!&gt;=50000),'IOC Input'!#REF!,""))</f>
        <v>#REF!</v>
      </c>
      <c r="C163" s="93" t="e">
        <f>IF(AND('IOC Input'!#REF!="M-OP",'IOC Input'!#REF!&lt;50000),'IOC Input'!#REF!,IF(AND('IOC Input'!#REF!="M-OP",'IOC Input'!#REF!&gt;=50000),'IOC Input'!#REF!,""))</f>
        <v>#REF!</v>
      </c>
      <c r="D163" s="93" t="e">
        <f>IF(AND('IOC Input'!#REF!="M-OP",'IOC Input'!#REF!&lt;50000),'IOC Input'!#REF!,IF(AND('IOC Input'!#REF!="M-OP",'IOC Input'!#REF!&gt;=50000),'IOC Input'!#REF!,""))</f>
        <v>#REF!</v>
      </c>
      <c r="E163" s="93" t="e">
        <f>IF(AND('IOC Input'!#REF!="M-OP",'IOC Input'!#REF!&lt;50000),'IOC Input'!#REF!,IF(AND('IOC Input'!#REF!="M-OP",'IOC Input'!#REF!&gt;=50000),'IOC Input'!#REF!,""))</f>
        <v>#REF!</v>
      </c>
      <c r="F163" s="93" t="e">
        <f>IF(AND('IOC Input'!#REF!="M-OP",'IOC Input'!#REF!&lt;50000),'IOC Input'!#REF!,IF(AND('IOC Input'!#REF!="M-OP",'IOC Input'!#REF!&gt;=50000),'IOC Input'!#REF!,""))</f>
        <v>#REF!</v>
      </c>
      <c r="G163" s="93" t="e">
        <f>IF(AND('IOC Input'!#REF!="M-OP",'IOC Input'!#REF!&lt;50000),'IOC Input'!#REF!,IF(AND('IOC Input'!#REF!="M-OP",'IOC Input'!#REF!&gt;=50000),'IOC Input'!#REF!,""))</f>
        <v>#REF!</v>
      </c>
      <c r="H163" s="93" t="e">
        <f>IF(AND('IOC Input'!#REF!="M-OP",'IOC Input'!#REF!&lt;50000),'IOC Input'!#REF!,IF(AND('IOC Input'!#REF!="M-OP",'IOC Input'!#REF!&gt;=50000),'IOC Input'!#REF!,""))</f>
        <v>#REF!</v>
      </c>
      <c r="I163" s="93" t="e">
        <f>IF(AND('IOC Input'!#REF!="M-OP",'IOC Input'!#REF!&lt;50000),'IOC Input'!#REF!,IF(AND('IOC Input'!#REF!="M-OP",'IOC Input'!#REF!&gt;=50000),'IOC Input'!#REF!,""))</f>
        <v>#REF!</v>
      </c>
      <c r="J163" s="95" t="e">
        <f>IF(AND('IOC Input'!#REF!="M-OP",'IOC Input'!#REF!&lt;50000),RIGHT('IOC Input'!#REF!,6),IF(AND('IOC Input'!#REF!="M-OP",'IOC Input'!#REF!&gt;=50000),RIGHT('IOC Input'!#REF!,6),""))</f>
        <v>#REF!</v>
      </c>
      <c r="K163" s="96" t="e">
        <f>IF(AND('IOC Input'!#REF!="M-OP",'IOC Input'!#REF!="C"),'IOC Input'!#REF!,"")</f>
        <v>#REF!</v>
      </c>
      <c r="L163" s="96" t="e">
        <f>IF(AND('IOC Input'!#REF!="M-OP",'IOC Input'!#REF!="D"),'IOC Input'!#REF!,"")</f>
        <v>#REF!</v>
      </c>
      <c r="M163" t="e">
        <f t="shared" si="13"/>
        <v>#REF!</v>
      </c>
    </row>
    <row r="164" spans="1:13" ht="18">
      <c r="A164" s="92" t="s">
        <v>101</v>
      </c>
      <c r="B164" s="93" t="e">
        <f>IF(AND('IOC Input'!#REF!="M-OP",'IOC Input'!#REF!&lt;50000),'IOC Input'!#REF!,IF(AND('IOC Input'!#REF!="M-OP",'IOC Input'!#REF!&gt;=50000),'IOC Input'!#REF!,""))</f>
        <v>#REF!</v>
      </c>
      <c r="C164" s="93" t="e">
        <f>IF(AND('IOC Input'!#REF!="M-OP",'IOC Input'!#REF!&lt;50000),'IOC Input'!#REF!,IF(AND('IOC Input'!#REF!="M-OP",'IOC Input'!#REF!&gt;=50000),'IOC Input'!#REF!,""))</f>
        <v>#REF!</v>
      </c>
      <c r="D164" s="93" t="e">
        <f>IF(AND('IOC Input'!#REF!="M-OP",'IOC Input'!#REF!&lt;50000),'IOC Input'!#REF!,IF(AND('IOC Input'!#REF!="M-OP",'IOC Input'!#REF!&gt;=50000),'IOC Input'!#REF!,""))</f>
        <v>#REF!</v>
      </c>
      <c r="E164" s="93" t="e">
        <f>IF(AND('IOC Input'!#REF!="M-OP",'IOC Input'!#REF!&lt;50000),'IOC Input'!#REF!,IF(AND('IOC Input'!#REF!="M-OP",'IOC Input'!#REF!&gt;=50000),'IOC Input'!#REF!,""))</f>
        <v>#REF!</v>
      </c>
      <c r="F164" s="93" t="e">
        <f>IF(AND('IOC Input'!#REF!="M-OP",'IOC Input'!#REF!&lt;50000),'IOC Input'!#REF!,IF(AND('IOC Input'!#REF!="M-OP",'IOC Input'!#REF!&gt;=50000),'IOC Input'!#REF!,""))</f>
        <v>#REF!</v>
      </c>
      <c r="G164" s="93" t="e">
        <f>IF(AND('IOC Input'!#REF!="M-OP",'IOC Input'!#REF!&lt;50000),'IOC Input'!#REF!,IF(AND('IOC Input'!#REF!="M-OP",'IOC Input'!#REF!&gt;=50000),'IOC Input'!#REF!,""))</f>
        <v>#REF!</v>
      </c>
      <c r="H164" s="97"/>
      <c r="I164" s="93" t="e">
        <f>IF(AND('IOC Input'!#REF!="M-OP",'IOC Input'!#REF!&lt;50000),'IOC Input'!#REF!,IF(AND('IOC Input'!#REF!="M-OP",'IOC Input'!#REF!&gt;=50000),'IOC Input'!#REF!,""))</f>
        <v>#REF!</v>
      </c>
      <c r="J164" s="95" t="e">
        <f>IF(AND('IOC Input'!#REF!="M-OP",'IOC Input'!#REF!&lt;50000),RIGHT('IOC Input'!#REF!,6),IF(AND('IOC Input'!#REF!="M-OP",'IOC Input'!#REF!&gt;=50000),RIGHT('IOC Input'!#REF!,6),""))</f>
        <v>#REF!</v>
      </c>
      <c r="K164" s="96" t="e">
        <f>IF(AND('IOC Input'!#REF!="M-OP",'IOC Input'!#REF!="C"),'IOC Input'!#REF!,"")</f>
        <v>#REF!</v>
      </c>
      <c r="L164" s="96" t="e">
        <f>IF(AND('IOC Input'!#REF!="M-OP",'IOC Input'!#REF!="D"),'IOC Input'!#REF!,"")</f>
        <v>#REF!</v>
      </c>
      <c r="M164" t="e">
        <f t="shared" si="13"/>
        <v>#REF!</v>
      </c>
    </row>
    <row r="165" spans="1:13" ht="18">
      <c r="A165" s="92"/>
      <c r="B165" s="93"/>
      <c r="C165" s="94"/>
      <c r="D165" s="93"/>
      <c r="E165" s="94"/>
      <c r="F165" s="93"/>
      <c r="G165" s="93"/>
      <c r="H165" s="97"/>
      <c r="I165" s="93"/>
      <c r="J165" s="100"/>
      <c r="K165" s="101"/>
      <c r="L165" s="101"/>
    </row>
    <row r="166" spans="1:13" ht="18">
      <c r="A166" s="92" t="s">
        <v>101</v>
      </c>
      <c r="B166" s="93" t="e">
        <f>IF(AND('IOC Input'!#REF!="M-OP",'IOC Input'!#REF!&lt;50000),"119503",IF(AND('IOC Input'!#REF!="M-OP",'IOC Input'!#REF!&gt;=50000),"119500",""))</f>
        <v>#REF!</v>
      </c>
      <c r="C166" s="94"/>
      <c r="D166" s="93"/>
      <c r="E166" s="94"/>
      <c r="F166" s="93"/>
      <c r="G166" s="93"/>
      <c r="H166" s="93" t="e">
        <f>IF(AND('IOC Input'!#REF!="M-OP",'IOC Input'!#REF!&lt;50000),'IOC Input'!#REF!,IF(AND('IOC Input'!#REF!="M-OP",'IOC Input'!#REF!&gt;=50000),'IOC Input'!#REF!,""))</f>
        <v>#REF!</v>
      </c>
      <c r="I166" s="93" t="e">
        <f>+I167</f>
        <v>#REF!</v>
      </c>
      <c r="J166" s="95" t="e">
        <f>+J167</f>
        <v>#REF!</v>
      </c>
      <c r="K166" s="96" t="e">
        <f>IF(AND('IOC Input'!#REF!="M-OP",'IOC Input'!#REF!="C"),'IOC Input'!#REF!,"")</f>
        <v>#REF!</v>
      </c>
      <c r="L166" s="96" t="e">
        <f>IF(AND('IOC Input'!#REF!="M-OP",'IOC Input'!#REF!="D"),'IOC Input'!#REF!,"")</f>
        <v>#REF!</v>
      </c>
      <c r="M166" t="e">
        <f>IF(SUM(K166:L166)&gt;0,1,0)</f>
        <v>#REF!</v>
      </c>
    </row>
    <row r="167" spans="1:13" ht="18">
      <c r="A167" s="92" t="s">
        <v>101</v>
      </c>
      <c r="B167" s="93" t="e">
        <f>IF(AND('IOC Input'!#REF!="M-OP",'IOC Input'!#REF!&lt;50000),'IOC Input'!#REF!,IF(AND('IOC Input'!#REF!="M-OP",'IOC Input'!#REF!&gt;=50000),'IOC Input'!#REF!,""))</f>
        <v>#REF!</v>
      </c>
      <c r="C167" s="93" t="e">
        <f>IF(AND('IOC Input'!#REF!="M-OP",'IOC Input'!#REF!&lt;50000),'IOC Input'!#REF!,IF(AND('IOC Input'!#REF!="M-OP",'IOC Input'!#REF!&gt;=50000),'IOC Input'!#REF!,""))</f>
        <v>#REF!</v>
      </c>
      <c r="D167" s="93" t="e">
        <f>IF(AND('IOC Input'!#REF!="M-OP",'IOC Input'!#REF!&lt;50000),'IOC Input'!#REF!,IF(AND('IOC Input'!#REF!="M-OP",'IOC Input'!#REF!&gt;=50000),'IOC Input'!#REF!,""))</f>
        <v>#REF!</v>
      </c>
      <c r="E167" s="93" t="e">
        <f>IF(AND('IOC Input'!#REF!="M-OP",'IOC Input'!#REF!&lt;50000),'IOC Input'!#REF!,IF(AND('IOC Input'!#REF!="M-OP",'IOC Input'!#REF!&gt;=50000),'IOC Input'!#REF!,""))</f>
        <v>#REF!</v>
      </c>
      <c r="F167" s="93" t="e">
        <f>IF(AND('IOC Input'!#REF!="M-OP",'IOC Input'!#REF!&lt;50000),'IOC Input'!#REF!,IF(AND('IOC Input'!#REF!="M-OP",'IOC Input'!#REF!&gt;=50000),'IOC Input'!#REF!,""))</f>
        <v>#REF!</v>
      </c>
      <c r="G167" s="93" t="e">
        <f>IF(AND('IOC Input'!#REF!="M-OP",'IOC Input'!#REF!&lt;50000),'IOC Input'!#REF!,IF(AND('IOC Input'!#REF!="M-OP",'IOC Input'!#REF!&gt;=50000),'IOC Input'!#REF!,""))</f>
        <v>#REF!</v>
      </c>
      <c r="H167" s="93" t="e">
        <f>IF(AND('IOC Input'!#REF!="M-OP",'IOC Input'!#REF!&lt;50000),'IOC Input'!#REF!,IF(AND('IOC Input'!#REF!="M-OP",'IOC Input'!#REF!&gt;=50000),'IOC Input'!#REF!,""))</f>
        <v>#REF!</v>
      </c>
      <c r="I167" s="93" t="e">
        <f>IF(AND('IOC Input'!#REF!="M-OP",'IOC Input'!#REF!&lt;50000),'IOC Input'!#REF!,IF(AND('IOC Input'!#REF!="M-OP",'IOC Input'!#REF!&gt;=50000),'IOC Input'!#REF!,""))</f>
        <v>#REF!</v>
      </c>
      <c r="J167" s="95" t="e">
        <f>IF(AND('IOC Input'!#REF!="M-OP",'IOC Input'!#REF!&lt;50000),RIGHT('IOC Input'!#REF!,6),IF(AND('IOC Input'!#REF!="M-OP",'IOC Input'!#REF!&gt;=50000),RIGHT('IOC Input'!#REF!,6),""))</f>
        <v>#REF!</v>
      </c>
      <c r="K167" s="96" t="e">
        <f>IF(AND('IOC Input'!#REF!="M-OP",'IOC Input'!#REF!="C"),'IOC Input'!#REF!,"")</f>
        <v>#REF!</v>
      </c>
      <c r="L167" s="96" t="e">
        <f>IF(AND('IOC Input'!#REF!="M-OP",'IOC Input'!#REF!="D"),'IOC Input'!#REF!,"")</f>
        <v>#REF!</v>
      </c>
      <c r="M167" t="e">
        <f t="shared" ref="M167:M173" si="14">IF(SUM(K167:L167)&gt;0,1,0)</f>
        <v>#REF!</v>
      </c>
    </row>
    <row r="168" spans="1:13" ht="18">
      <c r="A168" s="92" t="s">
        <v>101</v>
      </c>
      <c r="B168" s="93" t="e">
        <f>IF(AND('IOC Input'!#REF!="M-OP",'IOC Input'!#REF!&lt;50000),'IOC Input'!#REF!,IF(AND('IOC Input'!#REF!="M-OP",'IOC Input'!#REF!&gt;=50000),'IOC Input'!#REF!,""))</f>
        <v>#REF!</v>
      </c>
      <c r="C168" s="93" t="e">
        <f>IF(AND('IOC Input'!#REF!="M-OP",'IOC Input'!#REF!&lt;50000),'IOC Input'!#REF!,IF(AND('IOC Input'!#REF!="M-OP",'IOC Input'!#REF!&gt;=50000),'IOC Input'!#REF!,""))</f>
        <v>#REF!</v>
      </c>
      <c r="D168" s="93" t="e">
        <f>IF(AND('IOC Input'!#REF!="M-OP",'IOC Input'!#REF!&lt;50000),'IOC Input'!#REF!,IF(AND('IOC Input'!#REF!="M-OP",'IOC Input'!#REF!&gt;=50000),'IOC Input'!#REF!,""))</f>
        <v>#REF!</v>
      </c>
      <c r="E168" s="93" t="e">
        <f>IF(AND('IOC Input'!#REF!="M-OP",'IOC Input'!#REF!&lt;50000),'IOC Input'!#REF!,IF(AND('IOC Input'!#REF!="M-OP",'IOC Input'!#REF!&gt;=50000),'IOC Input'!#REF!,""))</f>
        <v>#REF!</v>
      </c>
      <c r="F168" s="93" t="e">
        <f>IF(AND('IOC Input'!#REF!="M-OP",'IOC Input'!#REF!&lt;50000),'IOC Input'!#REF!,IF(AND('IOC Input'!#REF!="M-OP",'IOC Input'!#REF!&gt;=50000),'IOC Input'!#REF!,""))</f>
        <v>#REF!</v>
      </c>
      <c r="G168" s="93" t="e">
        <f>IF(AND('IOC Input'!#REF!="M-OP",'IOC Input'!#REF!&lt;50000),'IOC Input'!#REF!,IF(AND('IOC Input'!#REF!="M-OP",'IOC Input'!#REF!&gt;=50000),'IOC Input'!#REF!,""))</f>
        <v>#REF!</v>
      </c>
      <c r="H168" s="93" t="e">
        <f>IF(AND('IOC Input'!#REF!="M-OP",'IOC Input'!#REF!&lt;50000),'IOC Input'!#REF!,IF(AND('IOC Input'!#REF!="M-OP",'IOC Input'!#REF!&gt;=50000),'IOC Input'!#REF!,""))</f>
        <v>#REF!</v>
      </c>
      <c r="I168" s="93" t="e">
        <f>IF(AND('IOC Input'!#REF!="M-OP",'IOC Input'!#REF!&lt;50000),'IOC Input'!#REF!,IF(AND('IOC Input'!#REF!="M-OP",'IOC Input'!#REF!&gt;=50000),'IOC Input'!#REF!,""))</f>
        <v>#REF!</v>
      </c>
      <c r="J168" s="95" t="e">
        <f>IF(AND('IOC Input'!#REF!="M-OP",'IOC Input'!#REF!&lt;50000),RIGHT('IOC Input'!#REF!,6),IF(AND('IOC Input'!#REF!="M-OP",'IOC Input'!#REF!&gt;=50000),RIGHT('IOC Input'!#REF!,6),""))</f>
        <v>#REF!</v>
      </c>
      <c r="K168" s="96" t="e">
        <f>IF(AND('IOC Input'!#REF!="M-OP",'IOC Input'!#REF!="C"),'IOC Input'!#REF!,"")</f>
        <v>#REF!</v>
      </c>
      <c r="L168" s="96" t="e">
        <f>IF(AND('IOC Input'!#REF!="M-OP",'IOC Input'!#REF!="D"),'IOC Input'!#REF!,"")</f>
        <v>#REF!</v>
      </c>
      <c r="M168" t="e">
        <f t="shared" si="14"/>
        <v>#REF!</v>
      </c>
    </row>
    <row r="169" spans="1:13" ht="18">
      <c r="A169" s="92" t="s">
        <v>101</v>
      </c>
      <c r="B169" s="93" t="e">
        <f>IF(AND('IOC Input'!#REF!="M-OP",'IOC Input'!#REF!&lt;50000),'IOC Input'!#REF!,IF(AND('IOC Input'!#REF!="M-OP",'IOC Input'!#REF!&gt;=50000),'IOC Input'!#REF!,""))</f>
        <v>#REF!</v>
      </c>
      <c r="C169" s="93" t="e">
        <f>IF(AND('IOC Input'!#REF!="M-OP",'IOC Input'!#REF!&lt;50000),'IOC Input'!#REF!,IF(AND('IOC Input'!#REF!="M-OP",'IOC Input'!#REF!&gt;=50000),'IOC Input'!#REF!,""))</f>
        <v>#REF!</v>
      </c>
      <c r="D169" s="93" t="e">
        <f>IF(AND('IOC Input'!#REF!="M-OP",'IOC Input'!#REF!&lt;50000),'IOC Input'!#REF!,IF(AND('IOC Input'!#REF!="M-OP",'IOC Input'!#REF!&gt;=50000),'IOC Input'!#REF!,""))</f>
        <v>#REF!</v>
      </c>
      <c r="E169" s="93" t="e">
        <f>IF(AND('IOC Input'!#REF!="M-OP",'IOC Input'!#REF!&lt;50000),'IOC Input'!#REF!,IF(AND('IOC Input'!#REF!="M-OP",'IOC Input'!#REF!&gt;=50000),'IOC Input'!#REF!,""))</f>
        <v>#REF!</v>
      </c>
      <c r="F169" s="93" t="e">
        <f>IF(AND('IOC Input'!#REF!="M-OP",'IOC Input'!#REF!&lt;50000),'IOC Input'!#REF!,IF(AND('IOC Input'!#REF!="M-OP",'IOC Input'!#REF!&gt;=50000),'IOC Input'!#REF!,""))</f>
        <v>#REF!</v>
      </c>
      <c r="G169" s="93" t="e">
        <f>IF(AND('IOC Input'!#REF!="M-OP",'IOC Input'!#REF!&lt;50000),'IOC Input'!#REF!,IF(AND('IOC Input'!#REF!="M-OP",'IOC Input'!#REF!&gt;=50000),'IOC Input'!#REF!,""))</f>
        <v>#REF!</v>
      </c>
      <c r="H169" s="93" t="e">
        <f>IF(AND('IOC Input'!#REF!="M-OP",'IOC Input'!#REF!&lt;50000),'IOC Input'!#REF!,IF(AND('IOC Input'!#REF!="M-OP",'IOC Input'!#REF!&gt;=50000),'IOC Input'!#REF!,""))</f>
        <v>#REF!</v>
      </c>
      <c r="I169" s="93" t="e">
        <f>IF(AND('IOC Input'!#REF!="M-OP",'IOC Input'!#REF!&lt;50000),'IOC Input'!#REF!,IF(AND('IOC Input'!#REF!="M-OP",'IOC Input'!#REF!&gt;=50000),'IOC Input'!#REF!,""))</f>
        <v>#REF!</v>
      </c>
      <c r="J169" s="95" t="e">
        <f>IF(AND('IOC Input'!#REF!="M-OP",'IOC Input'!#REF!&lt;50000),RIGHT('IOC Input'!#REF!,6),IF(AND('IOC Input'!#REF!="M-OP",'IOC Input'!#REF!&gt;=50000),RIGHT('IOC Input'!#REF!,6),""))</f>
        <v>#REF!</v>
      </c>
      <c r="K169" s="96" t="e">
        <f>IF(AND('IOC Input'!#REF!="M-OP",'IOC Input'!#REF!="C"),'IOC Input'!#REF!,"")</f>
        <v>#REF!</v>
      </c>
      <c r="L169" s="96" t="e">
        <f>IF(AND('IOC Input'!#REF!="M-OP",'IOC Input'!#REF!="D"),'IOC Input'!#REF!,"")</f>
        <v>#REF!</v>
      </c>
      <c r="M169" t="e">
        <f t="shared" si="14"/>
        <v>#REF!</v>
      </c>
    </row>
    <row r="170" spans="1:13" ht="18">
      <c r="A170" s="92" t="s">
        <v>101</v>
      </c>
      <c r="B170" s="93" t="e">
        <f>IF(AND('IOC Input'!#REF!="M-OP",'IOC Input'!#REF!&lt;50000),'IOC Input'!#REF!,IF(AND('IOC Input'!#REF!="M-OP",'IOC Input'!#REF!&gt;=50000),'IOC Input'!#REF!,""))</f>
        <v>#REF!</v>
      </c>
      <c r="C170" s="93" t="e">
        <f>IF(AND('IOC Input'!#REF!="M-OP",'IOC Input'!#REF!&lt;50000),'IOC Input'!#REF!,IF(AND('IOC Input'!#REF!="M-OP",'IOC Input'!#REF!&gt;=50000),'IOC Input'!#REF!,""))</f>
        <v>#REF!</v>
      </c>
      <c r="D170" s="93" t="e">
        <f>IF(AND('IOC Input'!#REF!="M-OP",'IOC Input'!#REF!&lt;50000),'IOC Input'!#REF!,IF(AND('IOC Input'!#REF!="M-OP",'IOC Input'!#REF!&gt;=50000),'IOC Input'!#REF!,""))</f>
        <v>#REF!</v>
      </c>
      <c r="E170" s="93" t="e">
        <f>IF(AND('IOC Input'!#REF!="M-OP",'IOC Input'!#REF!&lt;50000),'IOC Input'!#REF!,IF(AND('IOC Input'!#REF!="M-OP",'IOC Input'!#REF!&gt;=50000),'IOC Input'!#REF!,""))</f>
        <v>#REF!</v>
      </c>
      <c r="F170" s="93" t="e">
        <f>IF(AND('IOC Input'!#REF!="M-OP",'IOC Input'!#REF!&lt;50000),'IOC Input'!#REF!,IF(AND('IOC Input'!#REF!="M-OP",'IOC Input'!#REF!&gt;=50000),'IOC Input'!#REF!,""))</f>
        <v>#REF!</v>
      </c>
      <c r="G170" s="93" t="e">
        <f>IF(AND('IOC Input'!#REF!="M-OP",'IOC Input'!#REF!&lt;50000),'IOC Input'!#REF!,IF(AND('IOC Input'!#REF!="M-OP",'IOC Input'!#REF!&gt;=50000),'IOC Input'!#REF!,""))</f>
        <v>#REF!</v>
      </c>
      <c r="H170" s="93" t="e">
        <f>IF(AND('IOC Input'!#REF!="M-OP",'IOC Input'!#REF!&lt;50000),'IOC Input'!#REF!,IF(AND('IOC Input'!#REF!="M-OP",'IOC Input'!#REF!&gt;=50000),'IOC Input'!#REF!,""))</f>
        <v>#REF!</v>
      </c>
      <c r="I170" s="93" t="e">
        <f>IF(AND('IOC Input'!#REF!="M-OP",'IOC Input'!#REF!&lt;50000),'IOC Input'!#REF!,IF(AND('IOC Input'!#REF!="M-OP",'IOC Input'!#REF!&gt;=50000),'IOC Input'!#REF!,""))</f>
        <v>#REF!</v>
      </c>
      <c r="J170" s="95" t="e">
        <f>IF(AND('IOC Input'!#REF!="M-OP",'IOC Input'!#REF!&lt;50000),RIGHT('IOC Input'!#REF!,6),IF(AND('IOC Input'!#REF!="M-OP",'IOC Input'!#REF!&gt;=50000),RIGHT('IOC Input'!#REF!,6),""))</f>
        <v>#REF!</v>
      </c>
      <c r="K170" s="96" t="e">
        <f>IF(AND('IOC Input'!#REF!="M-OP",'IOC Input'!#REF!="C"),'IOC Input'!#REF!,"")</f>
        <v>#REF!</v>
      </c>
      <c r="L170" s="96" t="e">
        <f>IF(AND('IOC Input'!#REF!="M-OP",'IOC Input'!#REF!="D"),'IOC Input'!#REF!,"")</f>
        <v>#REF!</v>
      </c>
      <c r="M170" t="e">
        <f t="shared" si="14"/>
        <v>#REF!</v>
      </c>
    </row>
    <row r="171" spans="1:13" ht="18">
      <c r="A171" s="92" t="s">
        <v>101</v>
      </c>
      <c r="B171" s="93" t="e">
        <f>IF(AND('IOC Input'!#REF!="M-OP",'IOC Input'!#REF!&lt;50000),'IOC Input'!#REF!,IF(AND('IOC Input'!#REF!="M-OP",'IOC Input'!#REF!&gt;=50000),'IOC Input'!#REF!,""))</f>
        <v>#REF!</v>
      </c>
      <c r="C171" s="93" t="e">
        <f>IF(AND('IOC Input'!#REF!="M-OP",'IOC Input'!#REF!&lt;50000),'IOC Input'!#REF!,IF(AND('IOC Input'!#REF!="M-OP",'IOC Input'!#REF!&gt;=50000),'IOC Input'!#REF!,""))</f>
        <v>#REF!</v>
      </c>
      <c r="D171" s="93" t="e">
        <f>IF(AND('IOC Input'!#REF!="M-OP",'IOC Input'!#REF!&lt;50000),'IOC Input'!#REF!,IF(AND('IOC Input'!#REF!="M-OP",'IOC Input'!#REF!&gt;=50000),'IOC Input'!#REF!,""))</f>
        <v>#REF!</v>
      </c>
      <c r="E171" s="93" t="e">
        <f>IF(AND('IOC Input'!#REF!="M-OP",'IOC Input'!#REF!&lt;50000),'IOC Input'!#REF!,IF(AND('IOC Input'!#REF!="M-OP",'IOC Input'!#REF!&gt;=50000),'IOC Input'!#REF!,""))</f>
        <v>#REF!</v>
      </c>
      <c r="F171" s="93" t="e">
        <f>IF(AND('IOC Input'!#REF!="M-OP",'IOC Input'!#REF!&lt;50000),'IOC Input'!#REF!,IF(AND('IOC Input'!#REF!="M-OP",'IOC Input'!#REF!&gt;=50000),'IOC Input'!#REF!,""))</f>
        <v>#REF!</v>
      </c>
      <c r="G171" s="93" t="e">
        <f>IF(AND('IOC Input'!#REF!="M-OP",'IOC Input'!#REF!&lt;50000),'IOC Input'!#REF!,IF(AND('IOC Input'!#REF!="M-OP",'IOC Input'!#REF!&gt;=50000),'IOC Input'!#REF!,""))</f>
        <v>#REF!</v>
      </c>
      <c r="H171" s="93" t="e">
        <f>IF(AND('IOC Input'!#REF!="M-OP",'IOC Input'!#REF!&lt;50000),'IOC Input'!#REF!,IF(AND('IOC Input'!#REF!="M-OP",'IOC Input'!#REF!&gt;=50000),'IOC Input'!#REF!,""))</f>
        <v>#REF!</v>
      </c>
      <c r="I171" s="93" t="e">
        <f>IF(AND('IOC Input'!#REF!="M-OP",'IOC Input'!#REF!&lt;50000),'IOC Input'!#REF!,IF(AND('IOC Input'!#REF!="M-OP",'IOC Input'!#REF!&gt;=50000),'IOC Input'!#REF!,""))</f>
        <v>#REF!</v>
      </c>
      <c r="J171" s="95" t="e">
        <f>IF(AND('IOC Input'!#REF!="M-OP",'IOC Input'!#REF!&lt;50000),RIGHT('IOC Input'!#REF!,6),IF(AND('IOC Input'!#REF!="M-OP",'IOC Input'!#REF!&gt;=50000),RIGHT('IOC Input'!#REF!,6),""))</f>
        <v>#REF!</v>
      </c>
      <c r="K171" s="96" t="e">
        <f>IF(AND('IOC Input'!#REF!="M-OP",'IOC Input'!#REF!="C"),'IOC Input'!#REF!,"")</f>
        <v>#REF!</v>
      </c>
      <c r="L171" s="96" t="e">
        <f>IF(AND('IOC Input'!#REF!="M-OP",'IOC Input'!#REF!="D"),'IOC Input'!#REF!,"")</f>
        <v>#REF!</v>
      </c>
      <c r="M171" t="e">
        <f t="shared" si="14"/>
        <v>#REF!</v>
      </c>
    </row>
    <row r="172" spans="1:13" ht="18">
      <c r="A172" s="92" t="s">
        <v>101</v>
      </c>
      <c r="B172" s="93" t="e">
        <f>IF(AND('IOC Input'!#REF!="M-OP",'IOC Input'!#REF!&lt;50000),'IOC Input'!#REF!,IF(AND('IOC Input'!#REF!="M-OP",'IOC Input'!#REF!&gt;=50000),'IOC Input'!#REF!,""))</f>
        <v>#REF!</v>
      </c>
      <c r="C172" s="93" t="e">
        <f>IF(AND('IOC Input'!#REF!="M-OP",'IOC Input'!#REF!&lt;50000),'IOC Input'!#REF!,IF(AND('IOC Input'!#REF!="M-OP",'IOC Input'!#REF!&gt;=50000),'IOC Input'!#REF!,""))</f>
        <v>#REF!</v>
      </c>
      <c r="D172" s="93" t="e">
        <f>IF(AND('IOC Input'!#REF!="M-OP",'IOC Input'!#REF!&lt;50000),'IOC Input'!#REF!,IF(AND('IOC Input'!#REF!="M-OP",'IOC Input'!#REF!&gt;=50000),'IOC Input'!#REF!,""))</f>
        <v>#REF!</v>
      </c>
      <c r="E172" s="93" t="e">
        <f>IF(AND('IOC Input'!#REF!="M-OP",'IOC Input'!#REF!&lt;50000),'IOC Input'!#REF!,IF(AND('IOC Input'!#REF!="M-OP",'IOC Input'!#REF!&gt;=50000),'IOC Input'!#REF!,""))</f>
        <v>#REF!</v>
      </c>
      <c r="F172" s="93" t="e">
        <f>IF(AND('IOC Input'!#REF!="M-OP",'IOC Input'!#REF!&lt;50000),'IOC Input'!#REF!,IF(AND('IOC Input'!#REF!="M-OP",'IOC Input'!#REF!&gt;=50000),'IOC Input'!#REF!,""))</f>
        <v>#REF!</v>
      </c>
      <c r="G172" s="93" t="e">
        <f>IF(AND('IOC Input'!#REF!="M-OP",'IOC Input'!#REF!&lt;50000),'IOC Input'!#REF!,IF(AND('IOC Input'!#REF!="M-OP",'IOC Input'!#REF!&gt;=50000),'IOC Input'!#REF!,""))</f>
        <v>#REF!</v>
      </c>
      <c r="H172" s="93" t="e">
        <f>IF(AND('IOC Input'!#REF!="M-OP",'IOC Input'!#REF!&lt;50000),'IOC Input'!#REF!,IF(AND('IOC Input'!#REF!="M-OP",'IOC Input'!#REF!&gt;=50000),'IOC Input'!#REF!,""))</f>
        <v>#REF!</v>
      </c>
      <c r="I172" s="93" t="e">
        <f>IF(AND('IOC Input'!#REF!="M-OP",'IOC Input'!#REF!&lt;50000),'IOC Input'!#REF!,IF(AND('IOC Input'!#REF!="M-OP",'IOC Input'!#REF!&gt;=50000),'IOC Input'!#REF!,""))</f>
        <v>#REF!</v>
      </c>
      <c r="J172" s="95" t="e">
        <f>IF(AND('IOC Input'!#REF!="M-OP",'IOC Input'!#REF!&lt;50000),RIGHT('IOC Input'!#REF!,6),IF(AND('IOC Input'!#REF!="M-OP",'IOC Input'!#REF!&gt;=50000),RIGHT('IOC Input'!#REF!,6),""))</f>
        <v>#REF!</v>
      </c>
      <c r="K172" s="96" t="e">
        <f>IF(AND('IOC Input'!#REF!="M-OP",'IOC Input'!#REF!="C"),'IOC Input'!#REF!,"")</f>
        <v>#REF!</v>
      </c>
      <c r="L172" s="96" t="e">
        <f>IF(AND('IOC Input'!#REF!="M-OP",'IOC Input'!#REF!="D"),'IOC Input'!#REF!,"")</f>
        <v>#REF!</v>
      </c>
      <c r="M172" t="e">
        <f t="shared" si="14"/>
        <v>#REF!</v>
      </c>
    </row>
    <row r="173" spans="1:13" ht="18">
      <c r="A173" s="92" t="s">
        <v>101</v>
      </c>
      <c r="B173" s="93" t="e">
        <f>IF(AND('IOC Input'!#REF!="M-OP",'IOC Input'!#REF!&lt;50000),'IOC Input'!#REF!,IF(AND('IOC Input'!#REF!="M-OP",'IOC Input'!#REF!&gt;=50000),'IOC Input'!#REF!,""))</f>
        <v>#REF!</v>
      </c>
      <c r="C173" s="93" t="e">
        <f>IF(AND('IOC Input'!#REF!="M-OP",'IOC Input'!#REF!&lt;50000),'IOC Input'!#REF!,IF(AND('IOC Input'!#REF!="M-OP",'IOC Input'!#REF!&gt;=50000),'IOC Input'!#REF!,""))</f>
        <v>#REF!</v>
      </c>
      <c r="D173" s="93" t="e">
        <f>IF(AND('IOC Input'!#REF!="M-OP",'IOC Input'!#REF!&lt;50000),'IOC Input'!#REF!,IF(AND('IOC Input'!#REF!="M-OP",'IOC Input'!#REF!&gt;=50000),'IOC Input'!#REF!,""))</f>
        <v>#REF!</v>
      </c>
      <c r="E173" s="93" t="e">
        <f>IF(AND('IOC Input'!#REF!="M-OP",'IOC Input'!#REF!&lt;50000),'IOC Input'!#REF!,IF(AND('IOC Input'!#REF!="M-OP",'IOC Input'!#REF!&gt;=50000),'IOC Input'!#REF!,""))</f>
        <v>#REF!</v>
      </c>
      <c r="F173" s="93" t="e">
        <f>IF(AND('IOC Input'!#REF!="M-OP",'IOC Input'!#REF!&lt;50000),'IOC Input'!#REF!,IF(AND('IOC Input'!#REF!="M-OP",'IOC Input'!#REF!&gt;=50000),'IOC Input'!#REF!,""))</f>
        <v>#REF!</v>
      </c>
      <c r="G173" s="93" t="e">
        <f>IF(AND('IOC Input'!#REF!="M-OP",'IOC Input'!#REF!&lt;50000),'IOC Input'!#REF!,IF(AND('IOC Input'!#REF!="M-OP",'IOC Input'!#REF!&gt;=50000),'IOC Input'!#REF!,""))</f>
        <v>#REF!</v>
      </c>
      <c r="H173" s="97"/>
      <c r="I173" s="93" t="e">
        <f>IF(AND('IOC Input'!#REF!="M-OP",'IOC Input'!#REF!&lt;50000),'IOC Input'!#REF!,IF(AND('IOC Input'!#REF!="M-OP",'IOC Input'!#REF!&gt;=50000),'IOC Input'!#REF!,""))</f>
        <v>#REF!</v>
      </c>
      <c r="J173" s="95" t="e">
        <f>IF(AND('IOC Input'!#REF!="M-OP",'IOC Input'!#REF!&lt;50000),RIGHT('IOC Input'!#REF!,6),IF(AND('IOC Input'!#REF!="M-OP",'IOC Input'!#REF!&gt;=50000),RIGHT('IOC Input'!#REF!,6),""))</f>
        <v>#REF!</v>
      </c>
      <c r="K173" s="96" t="e">
        <f>IF(AND('IOC Input'!#REF!="M-OP",'IOC Input'!#REF!="C"),'IOC Input'!#REF!,"")</f>
        <v>#REF!</v>
      </c>
      <c r="L173" s="96" t="e">
        <f>IF(AND('IOC Input'!#REF!="M-OP",'IOC Input'!#REF!="D"),'IOC Input'!#REF!,"")</f>
        <v>#REF!</v>
      </c>
      <c r="M173" t="e">
        <f t="shared" si="14"/>
        <v>#REF!</v>
      </c>
    </row>
    <row r="174" spans="1:13" ht="18">
      <c r="A174" s="92"/>
      <c r="B174" s="93"/>
      <c r="C174" s="94"/>
      <c r="D174" s="93"/>
      <c r="E174" s="94"/>
      <c r="F174" s="93"/>
      <c r="G174" s="93"/>
      <c r="H174" s="97"/>
      <c r="I174" s="93"/>
      <c r="J174" s="100"/>
      <c r="K174" s="101"/>
      <c r="L174" s="101"/>
    </row>
    <row r="175" spans="1:13" ht="18">
      <c r="A175" s="92" t="s">
        <v>101</v>
      </c>
      <c r="B175" s="93" t="e">
        <f>IF(AND('IOC Input'!#REF!="M-OP",'IOC Input'!#REF!&lt;50000),"119503",IF(AND('IOC Input'!#REF!="M-OP",'IOC Input'!#REF!&gt;=50000),"119500",""))</f>
        <v>#REF!</v>
      </c>
      <c r="C175" s="94"/>
      <c r="D175" s="93"/>
      <c r="E175" s="94"/>
      <c r="F175" s="93"/>
      <c r="G175" s="93"/>
      <c r="H175" s="93" t="e">
        <f>IF(AND('IOC Input'!#REF!="M-OP",'IOC Input'!#REF!&lt;50000),'IOC Input'!#REF!,IF(AND('IOC Input'!#REF!="M-OP",'IOC Input'!#REF!&gt;=50000),'IOC Input'!#REF!,""))</f>
        <v>#REF!</v>
      </c>
      <c r="I175" s="93" t="e">
        <f>+I176</f>
        <v>#REF!</v>
      </c>
      <c r="J175" s="95" t="e">
        <f>+J176</f>
        <v>#REF!</v>
      </c>
      <c r="K175" s="96" t="e">
        <f>IF(AND('IOC Input'!#REF!="M-OP",'IOC Input'!#REF!="C"),'IOC Input'!#REF!,"")</f>
        <v>#REF!</v>
      </c>
      <c r="L175" s="96" t="e">
        <f>IF(AND('IOC Input'!#REF!="M-OP",'IOC Input'!#REF!="D"),'IOC Input'!#REF!,"")</f>
        <v>#REF!</v>
      </c>
      <c r="M175" t="e">
        <f>IF(SUM(K175:L175)&gt;0,1,0)</f>
        <v>#REF!</v>
      </c>
    </row>
    <row r="176" spans="1:13" ht="18">
      <c r="A176" s="92" t="s">
        <v>101</v>
      </c>
      <c r="B176" s="93" t="e">
        <f>IF(AND('IOC Input'!#REF!="M-OP",'IOC Input'!#REF!&lt;50000),'IOC Input'!#REF!,IF(AND('IOC Input'!#REF!="M-OP",'IOC Input'!#REF!&gt;=50000),'IOC Input'!#REF!,""))</f>
        <v>#REF!</v>
      </c>
      <c r="C176" s="93" t="e">
        <f>IF(AND('IOC Input'!#REF!="M-OP",'IOC Input'!#REF!&lt;50000),'IOC Input'!#REF!,IF(AND('IOC Input'!#REF!="M-OP",'IOC Input'!#REF!&gt;=50000),'IOC Input'!#REF!,""))</f>
        <v>#REF!</v>
      </c>
      <c r="D176" s="93" t="e">
        <f>IF(AND('IOC Input'!#REF!="M-OP",'IOC Input'!#REF!&lt;50000),'IOC Input'!#REF!,IF(AND('IOC Input'!#REF!="M-OP",'IOC Input'!#REF!&gt;=50000),'IOC Input'!#REF!,""))</f>
        <v>#REF!</v>
      </c>
      <c r="E176" s="93" t="e">
        <f>IF(AND('IOC Input'!#REF!="M-OP",'IOC Input'!#REF!&lt;50000),'IOC Input'!#REF!,IF(AND('IOC Input'!#REF!="M-OP",'IOC Input'!#REF!&gt;=50000),'IOC Input'!#REF!,""))</f>
        <v>#REF!</v>
      </c>
      <c r="F176" s="93" t="e">
        <f>IF(AND('IOC Input'!#REF!="M-OP",'IOC Input'!#REF!&lt;50000),'IOC Input'!#REF!,IF(AND('IOC Input'!#REF!="M-OP",'IOC Input'!#REF!&gt;=50000),'IOC Input'!#REF!,""))</f>
        <v>#REF!</v>
      </c>
      <c r="G176" s="93" t="e">
        <f>IF(AND('IOC Input'!#REF!="M-OP",'IOC Input'!#REF!&lt;50000),'IOC Input'!#REF!,IF(AND('IOC Input'!#REF!="M-OP",'IOC Input'!#REF!&gt;=50000),'IOC Input'!#REF!,""))</f>
        <v>#REF!</v>
      </c>
      <c r="H176" s="93" t="e">
        <f>IF(AND('IOC Input'!#REF!="M-OP",'IOC Input'!#REF!&lt;50000),'IOC Input'!#REF!,IF(AND('IOC Input'!#REF!="M-OP",'IOC Input'!#REF!&gt;=50000),'IOC Input'!#REF!,""))</f>
        <v>#REF!</v>
      </c>
      <c r="I176" s="93" t="e">
        <f>IF(AND('IOC Input'!#REF!="M-OP",'IOC Input'!#REF!&lt;50000),'IOC Input'!#REF!,IF(AND('IOC Input'!#REF!="M-OP",'IOC Input'!#REF!&gt;=50000),'IOC Input'!#REF!,""))</f>
        <v>#REF!</v>
      </c>
      <c r="J176" s="95" t="e">
        <f>IF(AND('IOC Input'!#REF!="M-OP",'IOC Input'!#REF!&lt;50000),RIGHT('IOC Input'!#REF!,6),IF(AND('IOC Input'!#REF!="M-OP",'IOC Input'!#REF!&gt;=50000),RIGHT('IOC Input'!#REF!,6),""))</f>
        <v>#REF!</v>
      </c>
      <c r="K176" s="96" t="e">
        <f>IF(AND('IOC Input'!#REF!="M-OP",'IOC Input'!#REF!="C"),'IOC Input'!#REF!,"")</f>
        <v>#REF!</v>
      </c>
      <c r="L176" s="96" t="e">
        <f>IF(AND('IOC Input'!#REF!="M-OP",'IOC Input'!#REF!="D"),'IOC Input'!#REF!,"")</f>
        <v>#REF!</v>
      </c>
      <c r="M176" t="e">
        <f t="shared" ref="M176:M182" si="15">IF(SUM(K176:L176)&gt;0,1,0)</f>
        <v>#REF!</v>
      </c>
    </row>
    <row r="177" spans="1:13" ht="18">
      <c r="A177" s="92" t="s">
        <v>101</v>
      </c>
      <c r="B177" s="93" t="e">
        <f>IF(AND('IOC Input'!#REF!="M-OP",'IOC Input'!#REF!&lt;50000),'IOC Input'!#REF!,IF(AND('IOC Input'!#REF!="M-OP",'IOC Input'!#REF!&gt;=50000),'IOC Input'!#REF!,""))</f>
        <v>#REF!</v>
      </c>
      <c r="C177" s="93" t="e">
        <f>IF(AND('IOC Input'!#REF!="M-OP",'IOC Input'!#REF!&lt;50000),'IOC Input'!#REF!,IF(AND('IOC Input'!#REF!="M-OP",'IOC Input'!#REF!&gt;=50000),'IOC Input'!#REF!,""))</f>
        <v>#REF!</v>
      </c>
      <c r="D177" s="93" t="e">
        <f>IF(AND('IOC Input'!#REF!="M-OP",'IOC Input'!#REF!&lt;50000),'IOC Input'!#REF!,IF(AND('IOC Input'!#REF!="M-OP",'IOC Input'!#REF!&gt;=50000),'IOC Input'!#REF!,""))</f>
        <v>#REF!</v>
      </c>
      <c r="E177" s="93" t="e">
        <f>IF(AND('IOC Input'!#REF!="M-OP",'IOC Input'!#REF!&lt;50000),'IOC Input'!#REF!,IF(AND('IOC Input'!#REF!="M-OP",'IOC Input'!#REF!&gt;=50000),'IOC Input'!#REF!,""))</f>
        <v>#REF!</v>
      </c>
      <c r="F177" s="93" t="e">
        <f>IF(AND('IOC Input'!#REF!="M-OP",'IOC Input'!#REF!&lt;50000),'IOC Input'!#REF!,IF(AND('IOC Input'!#REF!="M-OP",'IOC Input'!#REF!&gt;=50000),'IOC Input'!#REF!,""))</f>
        <v>#REF!</v>
      </c>
      <c r="G177" s="93" t="e">
        <f>IF(AND('IOC Input'!#REF!="M-OP",'IOC Input'!#REF!&lt;50000),'IOC Input'!#REF!,IF(AND('IOC Input'!#REF!="M-OP",'IOC Input'!#REF!&gt;=50000),'IOC Input'!#REF!,""))</f>
        <v>#REF!</v>
      </c>
      <c r="H177" s="93" t="e">
        <f>IF(AND('IOC Input'!#REF!="M-OP",'IOC Input'!#REF!&lt;50000),'IOC Input'!#REF!,IF(AND('IOC Input'!#REF!="M-OP",'IOC Input'!#REF!&gt;=50000),'IOC Input'!#REF!,""))</f>
        <v>#REF!</v>
      </c>
      <c r="I177" s="93" t="e">
        <f>IF(AND('IOC Input'!#REF!="M-OP",'IOC Input'!#REF!&lt;50000),'IOC Input'!#REF!,IF(AND('IOC Input'!#REF!="M-OP",'IOC Input'!#REF!&gt;=50000),'IOC Input'!#REF!,""))</f>
        <v>#REF!</v>
      </c>
      <c r="J177" s="95" t="e">
        <f>IF(AND('IOC Input'!#REF!="M-OP",'IOC Input'!#REF!&lt;50000),RIGHT('IOC Input'!#REF!,6),IF(AND('IOC Input'!#REF!="M-OP",'IOC Input'!#REF!&gt;=50000),RIGHT('IOC Input'!#REF!,6),""))</f>
        <v>#REF!</v>
      </c>
      <c r="K177" s="96" t="e">
        <f>IF(AND('IOC Input'!#REF!="M-OP",'IOC Input'!#REF!="C"),'IOC Input'!#REF!,"")</f>
        <v>#REF!</v>
      </c>
      <c r="L177" s="96" t="e">
        <f>IF(AND('IOC Input'!#REF!="M-OP",'IOC Input'!#REF!="D"),'IOC Input'!#REF!,"")</f>
        <v>#REF!</v>
      </c>
      <c r="M177" t="e">
        <f t="shared" si="15"/>
        <v>#REF!</v>
      </c>
    </row>
    <row r="178" spans="1:13" ht="18">
      <c r="A178" s="92" t="s">
        <v>101</v>
      </c>
      <c r="B178" s="93" t="e">
        <f>IF(AND('IOC Input'!#REF!="M-OP",'IOC Input'!#REF!&lt;50000),'IOC Input'!#REF!,IF(AND('IOC Input'!#REF!="M-OP",'IOC Input'!#REF!&gt;=50000),'IOC Input'!#REF!,""))</f>
        <v>#REF!</v>
      </c>
      <c r="C178" s="93" t="e">
        <f>IF(AND('IOC Input'!#REF!="M-OP",'IOC Input'!#REF!&lt;50000),'IOC Input'!#REF!,IF(AND('IOC Input'!#REF!="M-OP",'IOC Input'!#REF!&gt;=50000),'IOC Input'!#REF!,""))</f>
        <v>#REF!</v>
      </c>
      <c r="D178" s="93" t="e">
        <f>IF(AND('IOC Input'!#REF!="M-OP",'IOC Input'!#REF!&lt;50000),'IOC Input'!#REF!,IF(AND('IOC Input'!#REF!="M-OP",'IOC Input'!#REF!&gt;=50000),'IOC Input'!#REF!,""))</f>
        <v>#REF!</v>
      </c>
      <c r="E178" s="93" t="e">
        <f>IF(AND('IOC Input'!#REF!="M-OP",'IOC Input'!#REF!&lt;50000),'IOC Input'!#REF!,IF(AND('IOC Input'!#REF!="M-OP",'IOC Input'!#REF!&gt;=50000),'IOC Input'!#REF!,""))</f>
        <v>#REF!</v>
      </c>
      <c r="F178" s="93" t="e">
        <f>IF(AND('IOC Input'!#REF!="M-OP",'IOC Input'!#REF!&lt;50000),'IOC Input'!#REF!,IF(AND('IOC Input'!#REF!="M-OP",'IOC Input'!#REF!&gt;=50000),'IOC Input'!#REF!,""))</f>
        <v>#REF!</v>
      </c>
      <c r="G178" s="93" t="e">
        <f>IF(AND('IOC Input'!#REF!="M-OP",'IOC Input'!#REF!&lt;50000),'IOC Input'!#REF!,IF(AND('IOC Input'!#REF!="M-OP",'IOC Input'!#REF!&gt;=50000),'IOC Input'!#REF!,""))</f>
        <v>#REF!</v>
      </c>
      <c r="H178" s="93" t="e">
        <f>IF(AND('IOC Input'!#REF!="M-OP",'IOC Input'!#REF!&lt;50000),'IOC Input'!#REF!,IF(AND('IOC Input'!#REF!="M-OP",'IOC Input'!#REF!&gt;=50000),'IOC Input'!#REF!,""))</f>
        <v>#REF!</v>
      </c>
      <c r="I178" s="93" t="e">
        <f>IF(AND('IOC Input'!#REF!="M-OP",'IOC Input'!#REF!&lt;50000),'IOC Input'!#REF!,IF(AND('IOC Input'!#REF!="M-OP",'IOC Input'!#REF!&gt;=50000),'IOC Input'!#REF!,""))</f>
        <v>#REF!</v>
      </c>
      <c r="J178" s="95" t="e">
        <f>IF(AND('IOC Input'!#REF!="M-OP",'IOC Input'!#REF!&lt;50000),RIGHT('IOC Input'!#REF!,6),IF(AND('IOC Input'!#REF!="M-OP",'IOC Input'!#REF!&gt;=50000),RIGHT('IOC Input'!#REF!,6),""))</f>
        <v>#REF!</v>
      </c>
      <c r="K178" s="96" t="e">
        <f>IF(AND('IOC Input'!#REF!="M-OP",'IOC Input'!#REF!="C"),'IOC Input'!#REF!,"")</f>
        <v>#REF!</v>
      </c>
      <c r="L178" s="96" t="e">
        <f>IF(AND('IOC Input'!#REF!="M-OP",'IOC Input'!#REF!="D"),'IOC Input'!#REF!,"")</f>
        <v>#REF!</v>
      </c>
      <c r="M178" t="e">
        <f t="shared" si="15"/>
        <v>#REF!</v>
      </c>
    </row>
    <row r="179" spans="1:13" ht="18">
      <c r="A179" s="92" t="s">
        <v>101</v>
      </c>
      <c r="B179" s="93" t="e">
        <f>IF(AND('IOC Input'!#REF!="M-OP",'IOC Input'!#REF!&lt;50000),'IOC Input'!#REF!,IF(AND('IOC Input'!#REF!="M-OP",'IOC Input'!#REF!&gt;=50000),'IOC Input'!#REF!,""))</f>
        <v>#REF!</v>
      </c>
      <c r="C179" s="93" t="e">
        <f>IF(AND('IOC Input'!#REF!="M-OP",'IOC Input'!#REF!&lt;50000),'IOC Input'!#REF!,IF(AND('IOC Input'!#REF!="M-OP",'IOC Input'!#REF!&gt;=50000),'IOC Input'!#REF!,""))</f>
        <v>#REF!</v>
      </c>
      <c r="D179" s="93" t="e">
        <f>IF(AND('IOC Input'!#REF!="M-OP",'IOC Input'!#REF!&lt;50000),'IOC Input'!#REF!,IF(AND('IOC Input'!#REF!="M-OP",'IOC Input'!#REF!&gt;=50000),'IOC Input'!#REF!,""))</f>
        <v>#REF!</v>
      </c>
      <c r="E179" s="93" t="e">
        <f>IF(AND('IOC Input'!#REF!="M-OP",'IOC Input'!#REF!&lt;50000),'IOC Input'!#REF!,IF(AND('IOC Input'!#REF!="M-OP",'IOC Input'!#REF!&gt;=50000),'IOC Input'!#REF!,""))</f>
        <v>#REF!</v>
      </c>
      <c r="F179" s="93" t="e">
        <f>IF(AND('IOC Input'!#REF!="M-OP",'IOC Input'!#REF!&lt;50000),'IOC Input'!#REF!,IF(AND('IOC Input'!#REF!="M-OP",'IOC Input'!#REF!&gt;=50000),'IOC Input'!#REF!,""))</f>
        <v>#REF!</v>
      </c>
      <c r="G179" s="93" t="e">
        <f>IF(AND('IOC Input'!#REF!="M-OP",'IOC Input'!#REF!&lt;50000),'IOC Input'!#REF!,IF(AND('IOC Input'!#REF!="M-OP",'IOC Input'!#REF!&gt;=50000),'IOC Input'!#REF!,""))</f>
        <v>#REF!</v>
      </c>
      <c r="H179" s="93" t="e">
        <f>IF(AND('IOC Input'!#REF!="M-OP",'IOC Input'!#REF!&lt;50000),'IOC Input'!#REF!,IF(AND('IOC Input'!#REF!="M-OP",'IOC Input'!#REF!&gt;=50000),'IOC Input'!#REF!,""))</f>
        <v>#REF!</v>
      </c>
      <c r="I179" s="93" t="e">
        <f>IF(AND('IOC Input'!#REF!="M-OP",'IOC Input'!#REF!&lt;50000),'IOC Input'!#REF!,IF(AND('IOC Input'!#REF!="M-OP",'IOC Input'!#REF!&gt;=50000),'IOC Input'!#REF!,""))</f>
        <v>#REF!</v>
      </c>
      <c r="J179" s="95" t="e">
        <f>IF(AND('IOC Input'!#REF!="M-OP",'IOC Input'!#REF!&lt;50000),RIGHT('IOC Input'!#REF!,6),IF(AND('IOC Input'!#REF!="M-OP",'IOC Input'!#REF!&gt;=50000),RIGHT('IOC Input'!#REF!,6),""))</f>
        <v>#REF!</v>
      </c>
      <c r="K179" s="96" t="e">
        <f>IF(AND('IOC Input'!#REF!="M-OP",'IOC Input'!#REF!="C"),'IOC Input'!#REF!,"")</f>
        <v>#REF!</v>
      </c>
      <c r="L179" s="96" t="e">
        <f>IF(AND('IOC Input'!#REF!="M-OP",'IOC Input'!#REF!="D"),'IOC Input'!#REF!,"")</f>
        <v>#REF!</v>
      </c>
      <c r="M179" t="e">
        <f t="shared" si="15"/>
        <v>#REF!</v>
      </c>
    </row>
    <row r="180" spans="1:13" ht="18">
      <c r="A180" s="92" t="s">
        <v>101</v>
      </c>
      <c r="B180" s="93" t="e">
        <f>IF(AND('IOC Input'!#REF!="M-OP",'IOC Input'!#REF!&lt;50000),'IOC Input'!#REF!,IF(AND('IOC Input'!#REF!="M-OP",'IOC Input'!#REF!&gt;=50000),'IOC Input'!#REF!,""))</f>
        <v>#REF!</v>
      </c>
      <c r="C180" s="93" t="e">
        <f>IF(AND('IOC Input'!#REF!="M-OP",'IOC Input'!#REF!&lt;50000),'IOC Input'!#REF!,IF(AND('IOC Input'!#REF!="M-OP",'IOC Input'!#REF!&gt;=50000),'IOC Input'!#REF!,""))</f>
        <v>#REF!</v>
      </c>
      <c r="D180" s="93" t="e">
        <f>IF(AND('IOC Input'!#REF!="M-OP",'IOC Input'!#REF!&lt;50000),'IOC Input'!#REF!,IF(AND('IOC Input'!#REF!="M-OP",'IOC Input'!#REF!&gt;=50000),'IOC Input'!#REF!,""))</f>
        <v>#REF!</v>
      </c>
      <c r="E180" s="93" t="e">
        <f>IF(AND('IOC Input'!#REF!="M-OP",'IOC Input'!#REF!&lt;50000),'IOC Input'!#REF!,IF(AND('IOC Input'!#REF!="M-OP",'IOC Input'!#REF!&gt;=50000),'IOC Input'!#REF!,""))</f>
        <v>#REF!</v>
      </c>
      <c r="F180" s="93" t="e">
        <f>IF(AND('IOC Input'!#REF!="M-OP",'IOC Input'!#REF!&lt;50000),'IOC Input'!#REF!,IF(AND('IOC Input'!#REF!="M-OP",'IOC Input'!#REF!&gt;=50000),'IOC Input'!#REF!,""))</f>
        <v>#REF!</v>
      </c>
      <c r="G180" s="93" t="e">
        <f>IF(AND('IOC Input'!#REF!="M-OP",'IOC Input'!#REF!&lt;50000),'IOC Input'!#REF!,IF(AND('IOC Input'!#REF!="M-OP",'IOC Input'!#REF!&gt;=50000),'IOC Input'!#REF!,""))</f>
        <v>#REF!</v>
      </c>
      <c r="H180" s="93" t="e">
        <f>IF(AND('IOC Input'!#REF!="M-OP",'IOC Input'!#REF!&lt;50000),'IOC Input'!#REF!,IF(AND('IOC Input'!#REF!="M-OP",'IOC Input'!#REF!&gt;=50000),'IOC Input'!#REF!,""))</f>
        <v>#REF!</v>
      </c>
      <c r="I180" s="93" t="e">
        <f>IF(AND('IOC Input'!#REF!="M-OP",'IOC Input'!#REF!&lt;50000),'IOC Input'!#REF!,IF(AND('IOC Input'!#REF!="M-OP",'IOC Input'!#REF!&gt;=50000),'IOC Input'!#REF!,""))</f>
        <v>#REF!</v>
      </c>
      <c r="J180" s="95" t="e">
        <f>IF(AND('IOC Input'!#REF!="M-OP",'IOC Input'!#REF!&lt;50000),RIGHT('IOC Input'!#REF!,6),IF(AND('IOC Input'!#REF!="M-OP",'IOC Input'!#REF!&gt;=50000),RIGHT('IOC Input'!#REF!,6),""))</f>
        <v>#REF!</v>
      </c>
      <c r="K180" s="96" t="e">
        <f>IF(AND('IOC Input'!#REF!="M-OP",'IOC Input'!#REF!="C"),'IOC Input'!#REF!,"")</f>
        <v>#REF!</v>
      </c>
      <c r="L180" s="96" t="e">
        <f>IF(AND('IOC Input'!#REF!="M-OP",'IOC Input'!#REF!="D"),'IOC Input'!#REF!,"")</f>
        <v>#REF!</v>
      </c>
      <c r="M180" t="e">
        <f t="shared" si="15"/>
        <v>#REF!</v>
      </c>
    </row>
    <row r="181" spans="1:13" ht="18">
      <c r="A181" s="92" t="s">
        <v>101</v>
      </c>
      <c r="B181" s="93" t="e">
        <f>IF(AND('IOC Input'!#REF!="M-OP",'IOC Input'!#REF!&lt;50000),'IOC Input'!#REF!,IF(AND('IOC Input'!#REF!="M-OP",'IOC Input'!#REF!&gt;=50000),'IOC Input'!#REF!,""))</f>
        <v>#REF!</v>
      </c>
      <c r="C181" s="93" t="e">
        <f>IF(AND('IOC Input'!#REF!="M-OP",'IOC Input'!#REF!&lt;50000),'IOC Input'!#REF!,IF(AND('IOC Input'!#REF!="M-OP",'IOC Input'!#REF!&gt;=50000),'IOC Input'!#REF!,""))</f>
        <v>#REF!</v>
      </c>
      <c r="D181" s="93" t="e">
        <f>IF(AND('IOC Input'!#REF!="M-OP",'IOC Input'!#REF!&lt;50000),'IOC Input'!#REF!,IF(AND('IOC Input'!#REF!="M-OP",'IOC Input'!#REF!&gt;=50000),'IOC Input'!#REF!,""))</f>
        <v>#REF!</v>
      </c>
      <c r="E181" s="93" t="e">
        <f>IF(AND('IOC Input'!#REF!="M-OP",'IOC Input'!#REF!&lt;50000),'IOC Input'!#REF!,IF(AND('IOC Input'!#REF!="M-OP",'IOC Input'!#REF!&gt;=50000),'IOC Input'!#REF!,""))</f>
        <v>#REF!</v>
      </c>
      <c r="F181" s="93" t="e">
        <f>IF(AND('IOC Input'!#REF!="M-OP",'IOC Input'!#REF!&lt;50000),'IOC Input'!#REF!,IF(AND('IOC Input'!#REF!="M-OP",'IOC Input'!#REF!&gt;=50000),'IOC Input'!#REF!,""))</f>
        <v>#REF!</v>
      </c>
      <c r="G181" s="93" t="e">
        <f>IF(AND('IOC Input'!#REF!="M-OP",'IOC Input'!#REF!&lt;50000),'IOC Input'!#REF!,IF(AND('IOC Input'!#REF!="M-OP",'IOC Input'!#REF!&gt;=50000),'IOC Input'!#REF!,""))</f>
        <v>#REF!</v>
      </c>
      <c r="H181" s="93" t="e">
        <f>IF(AND('IOC Input'!#REF!="M-OP",'IOC Input'!#REF!&lt;50000),'IOC Input'!#REF!,IF(AND('IOC Input'!#REF!="M-OP",'IOC Input'!#REF!&gt;=50000),'IOC Input'!#REF!,""))</f>
        <v>#REF!</v>
      </c>
      <c r="I181" s="93" t="e">
        <f>IF(AND('IOC Input'!#REF!="M-OP",'IOC Input'!#REF!&lt;50000),'IOC Input'!#REF!,IF(AND('IOC Input'!#REF!="M-OP",'IOC Input'!#REF!&gt;=50000),'IOC Input'!#REF!,""))</f>
        <v>#REF!</v>
      </c>
      <c r="J181" s="95" t="e">
        <f>IF(AND('IOC Input'!#REF!="M-OP",'IOC Input'!#REF!&lt;50000),RIGHT('IOC Input'!#REF!,6),IF(AND('IOC Input'!#REF!="M-OP",'IOC Input'!#REF!&gt;=50000),RIGHT('IOC Input'!#REF!,6),""))</f>
        <v>#REF!</v>
      </c>
      <c r="K181" s="96" t="e">
        <f>IF(AND('IOC Input'!#REF!="M-OP",'IOC Input'!#REF!="C"),'IOC Input'!#REF!,"")</f>
        <v>#REF!</v>
      </c>
      <c r="L181" s="96" t="e">
        <f>IF(AND('IOC Input'!#REF!="M-OP",'IOC Input'!#REF!="D"),'IOC Input'!#REF!,"")</f>
        <v>#REF!</v>
      </c>
      <c r="M181" t="e">
        <f t="shared" si="15"/>
        <v>#REF!</v>
      </c>
    </row>
    <row r="182" spans="1:13" ht="18">
      <c r="A182" s="92" t="s">
        <v>101</v>
      </c>
      <c r="B182" s="93" t="e">
        <f>IF(AND('IOC Input'!#REF!="M-OP",'IOC Input'!#REF!&lt;50000),'IOC Input'!#REF!,IF(AND('IOC Input'!#REF!="M-OP",'IOC Input'!#REF!&gt;=50000),'IOC Input'!#REF!,""))</f>
        <v>#REF!</v>
      </c>
      <c r="C182" s="93" t="e">
        <f>IF(AND('IOC Input'!#REF!="M-OP",'IOC Input'!#REF!&lt;50000),'IOC Input'!#REF!,IF(AND('IOC Input'!#REF!="M-OP",'IOC Input'!#REF!&gt;=50000),'IOC Input'!#REF!,""))</f>
        <v>#REF!</v>
      </c>
      <c r="D182" s="93" t="e">
        <f>IF(AND('IOC Input'!#REF!="M-OP",'IOC Input'!#REF!&lt;50000),'IOC Input'!#REF!,IF(AND('IOC Input'!#REF!="M-OP",'IOC Input'!#REF!&gt;=50000),'IOC Input'!#REF!,""))</f>
        <v>#REF!</v>
      </c>
      <c r="E182" s="93" t="e">
        <f>IF(AND('IOC Input'!#REF!="M-OP",'IOC Input'!#REF!&lt;50000),'IOC Input'!#REF!,IF(AND('IOC Input'!#REF!="M-OP",'IOC Input'!#REF!&gt;=50000),'IOC Input'!#REF!,""))</f>
        <v>#REF!</v>
      </c>
      <c r="F182" s="93" t="e">
        <f>IF(AND('IOC Input'!#REF!="M-OP",'IOC Input'!#REF!&lt;50000),'IOC Input'!#REF!,IF(AND('IOC Input'!#REF!="M-OP",'IOC Input'!#REF!&gt;=50000),'IOC Input'!#REF!,""))</f>
        <v>#REF!</v>
      </c>
      <c r="G182" s="93" t="e">
        <f>IF(AND('IOC Input'!#REF!="M-OP",'IOC Input'!#REF!&lt;50000),'IOC Input'!#REF!,IF(AND('IOC Input'!#REF!="M-OP",'IOC Input'!#REF!&gt;=50000),'IOC Input'!#REF!,""))</f>
        <v>#REF!</v>
      </c>
      <c r="H182" s="97"/>
      <c r="I182" s="93" t="e">
        <f>IF(AND('IOC Input'!#REF!="M-OP",'IOC Input'!#REF!&lt;50000),'IOC Input'!#REF!,IF(AND('IOC Input'!#REF!="M-OP",'IOC Input'!#REF!&gt;=50000),'IOC Input'!#REF!,""))</f>
        <v>#REF!</v>
      </c>
      <c r="J182" s="95" t="e">
        <f>IF(AND('IOC Input'!#REF!="M-OP",'IOC Input'!#REF!&lt;50000),RIGHT('IOC Input'!#REF!,6),IF(AND('IOC Input'!#REF!="M-OP",'IOC Input'!#REF!&gt;=50000),RIGHT('IOC Input'!#REF!,6),""))</f>
        <v>#REF!</v>
      </c>
      <c r="K182" s="96" t="e">
        <f>IF(AND('IOC Input'!#REF!="M-OP",'IOC Input'!#REF!="C"),'IOC Input'!#REF!,"")</f>
        <v>#REF!</v>
      </c>
      <c r="L182" s="96" t="e">
        <f>IF(AND('IOC Input'!#REF!="M-OP",'IOC Input'!#REF!="D"),'IOC Input'!#REF!,"")</f>
        <v>#REF!</v>
      </c>
      <c r="M182" t="e">
        <f t="shared" si="15"/>
        <v>#REF!</v>
      </c>
    </row>
    <row r="183" spans="1:13" ht="18">
      <c r="A183" s="92"/>
      <c r="B183" s="93"/>
      <c r="C183" s="94"/>
      <c r="D183" s="93"/>
      <c r="E183" s="94"/>
      <c r="F183" s="93"/>
      <c r="G183" s="93"/>
      <c r="H183" s="97"/>
      <c r="I183" s="93"/>
      <c r="J183" s="100"/>
      <c r="K183" s="101"/>
      <c r="L183" s="101"/>
    </row>
    <row r="184" spans="1:13" ht="18">
      <c r="A184" s="92" t="s">
        <v>101</v>
      </c>
      <c r="B184" s="93" t="e">
        <f>IF(AND('IOC Input'!#REF!="M-OP",'IOC Input'!#REF!&lt;50000),"119503",IF(AND('IOC Input'!#REF!="M-OP",'IOC Input'!#REF!&gt;=50000),"119500",""))</f>
        <v>#REF!</v>
      </c>
      <c r="C184" s="94"/>
      <c r="D184" s="93"/>
      <c r="E184" s="94"/>
      <c r="F184" s="93"/>
      <c r="G184" s="93"/>
      <c r="H184" s="93" t="e">
        <f>IF(AND('IOC Input'!#REF!="M-OP",'IOC Input'!#REF!&lt;50000),'IOC Input'!#REF!,IF(AND('IOC Input'!#REF!="M-OP",'IOC Input'!#REF!&gt;=50000),'IOC Input'!#REF!,""))</f>
        <v>#REF!</v>
      </c>
      <c r="I184" s="93" t="e">
        <f>+I185</f>
        <v>#REF!</v>
      </c>
      <c r="J184" s="95" t="e">
        <f>+J185</f>
        <v>#REF!</v>
      </c>
      <c r="K184" s="96" t="e">
        <f>IF(AND('IOC Input'!#REF!="M-OP",'IOC Input'!#REF!="C"),'IOC Input'!#REF!,"")</f>
        <v>#REF!</v>
      </c>
      <c r="L184" s="96" t="e">
        <f>IF(AND('IOC Input'!#REF!="M-OP",'IOC Input'!#REF!="D"),'IOC Input'!#REF!,"")</f>
        <v>#REF!</v>
      </c>
      <c r="M184" t="e">
        <f>IF(SUM(K184:L184)&gt;0,1,0)</f>
        <v>#REF!</v>
      </c>
    </row>
    <row r="185" spans="1:13" ht="18">
      <c r="A185" s="92" t="s">
        <v>101</v>
      </c>
      <c r="B185" s="93" t="e">
        <f>IF(AND('IOC Input'!#REF!="M-OP",'IOC Input'!#REF!&lt;50000),'IOC Input'!#REF!,IF(AND('IOC Input'!#REF!="M-OP",'IOC Input'!#REF!&gt;=50000),'IOC Input'!#REF!,""))</f>
        <v>#REF!</v>
      </c>
      <c r="C185" s="93" t="e">
        <f>IF(AND('IOC Input'!#REF!="M-OP",'IOC Input'!#REF!&lt;50000),'IOC Input'!#REF!,IF(AND('IOC Input'!#REF!="M-OP",'IOC Input'!#REF!&gt;=50000),'IOC Input'!#REF!,""))</f>
        <v>#REF!</v>
      </c>
      <c r="D185" s="93" t="e">
        <f>IF(AND('IOC Input'!#REF!="M-OP",'IOC Input'!#REF!&lt;50000),'IOC Input'!#REF!,IF(AND('IOC Input'!#REF!="M-OP",'IOC Input'!#REF!&gt;=50000),'IOC Input'!#REF!,""))</f>
        <v>#REF!</v>
      </c>
      <c r="E185" s="93" t="e">
        <f>IF(AND('IOC Input'!#REF!="M-OP",'IOC Input'!#REF!&lt;50000),'IOC Input'!#REF!,IF(AND('IOC Input'!#REF!="M-OP",'IOC Input'!#REF!&gt;=50000),'IOC Input'!#REF!,""))</f>
        <v>#REF!</v>
      </c>
      <c r="F185" s="93" t="e">
        <f>IF(AND('IOC Input'!#REF!="M-OP",'IOC Input'!#REF!&lt;50000),'IOC Input'!#REF!,IF(AND('IOC Input'!#REF!="M-OP",'IOC Input'!#REF!&gt;=50000),'IOC Input'!#REF!,""))</f>
        <v>#REF!</v>
      </c>
      <c r="G185" s="93" t="e">
        <f>IF(AND('IOC Input'!#REF!="M-OP",'IOC Input'!#REF!&lt;50000),'IOC Input'!#REF!,IF(AND('IOC Input'!#REF!="M-OP",'IOC Input'!#REF!&gt;=50000),'IOC Input'!#REF!,""))</f>
        <v>#REF!</v>
      </c>
      <c r="H185" s="93" t="e">
        <f>IF(AND('IOC Input'!#REF!="M-OP",'IOC Input'!#REF!&lt;50000),'IOC Input'!#REF!,IF(AND('IOC Input'!#REF!="M-OP",'IOC Input'!#REF!&gt;=50000),'IOC Input'!#REF!,""))</f>
        <v>#REF!</v>
      </c>
      <c r="I185" s="93" t="e">
        <f>IF(AND('IOC Input'!#REF!="M-OP",'IOC Input'!#REF!&lt;50000),'IOC Input'!#REF!,IF(AND('IOC Input'!#REF!="M-OP",'IOC Input'!#REF!&gt;=50000),'IOC Input'!#REF!,""))</f>
        <v>#REF!</v>
      </c>
      <c r="J185" s="95" t="e">
        <f>IF(AND('IOC Input'!#REF!="M-OP",'IOC Input'!#REF!&lt;50000),RIGHT('IOC Input'!#REF!,6),IF(AND('IOC Input'!#REF!="M-OP",'IOC Input'!#REF!&gt;=50000),RIGHT('IOC Input'!#REF!,6),""))</f>
        <v>#REF!</v>
      </c>
      <c r="K185" s="96" t="e">
        <f>IF(AND('IOC Input'!#REF!="M-OP",'IOC Input'!#REF!="C"),'IOC Input'!#REF!,"")</f>
        <v>#REF!</v>
      </c>
      <c r="L185" s="96" t="e">
        <f>IF(AND('IOC Input'!#REF!="M-OP",'IOC Input'!#REF!="D"),'IOC Input'!#REF!,"")</f>
        <v>#REF!</v>
      </c>
      <c r="M185" t="e">
        <f t="shared" ref="M185:M191" si="16">IF(SUM(K185:L185)&gt;0,1,0)</f>
        <v>#REF!</v>
      </c>
    </row>
    <row r="186" spans="1:13" ht="18">
      <c r="A186" s="92" t="s">
        <v>101</v>
      </c>
      <c r="B186" s="93" t="e">
        <f>IF(AND('IOC Input'!#REF!="M-OP",'IOC Input'!#REF!&lt;50000),'IOC Input'!#REF!,IF(AND('IOC Input'!#REF!="M-OP",'IOC Input'!#REF!&gt;=50000),'IOC Input'!#REF!,""))</f>
        <v>#REF!</v>
      </c>
      <c r="C186" s="93" t="e">
        <f>IF(AND('IOC Input'!#REF!="M-OP",'IOC Input'!#REF!&lt;50000),'IOC Input'!#REF!,IF(AND('IOC Input'!#REF!="M-OP",'IOC Input'!#REF!&gt;=50000),'IOC Input'!#REF!,""))</f>
        <v>#REF!</v>
      </c>
      <c r="D186" s="93" t="e">
        <f>IF(AND('IOC Input'!#REF!="M-OP",'IOC Input'!#REF!&lt;50000),'IOC Input'!#REF!,IF(AND('IOC Input'!#REF!="M-OP",'IOC Input'!#REF!&gt;=50000),'IOC Input'!#REF!,""))</f>
        <v>#REF!</v>
      </c>
      <c r="E186" s="93" t="e">
        <f>IF(AND('IOC Input'!#REF!="M-OP",'IOC Input'!#REF!&lt;50000),'IOC Input'!#REF!,IF(AND('IOC Input'!#REF!="M-OP",'IOC Input'!#REF!&gt;=50000),'IOC Input'!#REF!,""))</f>
        <v>#REF!</v>
      </c>
      <c r="F186" s="93" t="e">
        <f>IF(AND('IOC Input'!#REF!="M-OP",'IOC Input'!#REF!&lt;50000),'IOC Input'!#REF!,IF(AND('IOC Input'!#REF!="M-OP",'IOC Input'!#REF!&gt;=50000),'IOC Input'!#REF!,""))</f>
        <v>#REF!</v>
      </c>
      <c r="G186" s="93" t="e">
        <f>IF(AND('IOC Input'!#REF!="M-OP",'IOC Input'!#REF!&lt;50000),'IOC Input'!#REF!,IF(AND('IOC Input'!#REF!="M-OP",'IOC Input'!#REF!&gt;=50000),'IOC Input'!#REF!,""))</f>
        <v>#REF!</v>
      </c>
      <c r="H186" s="93" t="e">
        <f>IF(AND('IOC Input'!#REF!="M-OP",'IOC Input'!#REF!&lt;50000),'IOC Input'!#REF!,IF(AND('IOC Input'!#REF!="M-OP",'IOC Input'!#REF!&gt;=50000),'IOC Input'!#REF!,""))</f>
        <v>#REF!</v>
      </c>
      <c r="I186" s="93" t="e">
        <f>IF(AND('IOC Input'!#REF!="M-OP",'IOC Input'!#REF!&lt;50000),'IOC Input'!#REF!,IF(AND('IOC Input'!#REF!="M-OP",'IOC Input'!#REF!&gt;=50000),'IOC Input'!#REF!,""))</f>
        <v>#REF!</v>
      </c>
      <c r="J186" s="95" t="e">
        <f>IF(AND('IOC Input'!#REF!="M-OP",'IOC Input'!#REF!&lt;50000),RIGHT('IOC Input'!#REF!,6),IF(AND('IOC Input'!#REF!="M-OP",'IOC Input'!#REF!&gt;=50000),RIGHT('IOC Input'!#REF!,6),""))</f>
        <v>#REF!</v>
      </c>
      <c r="K186" s="96" t="e">
        <f>IF(AND('IOC Input'!#REF!="M-OP",'IOC Input'!#REF!="C"),'IOC Input'!#REF!,"")</f>
        <v>#REF!</v>
      </c>
      <c r="L186" s="96" t="e">
        <f>IF(AND('IOC Input'!#REF!="M-OP",'IOC Input'!#REF!="D"),'IOC Input'!#REF!,"")</f>
        <v>#REF!</v>
      </c>
      <c r="M186" t="e">
        <f t="shared" si="16"/>
        <v>#REF!</v>
      </c>
    </row>
    <row r="187" spans="1:13" ht="18">
      <c r="A187" s="92" t="s">
        <v>101</v>
      </c>
      <c r="B187" s="93" t="e">
        <f>IF(AND('IOC Input'!#REF!="M-OP",'IOC Input'!#REF!&lt;50000),'IOC Input'!#REF!,IF(AND('IOC Input'!#REF!="M-OP",'IOC Input'!#REF!&gt;=50000),'IOC Input'!#REF!,""))</f>
        <v>#REF!</v>
      </c>
      <c r="C187" s="93" t="e">
        <f>IF(AND('IOC Input'!#REF!="M-OP",'IOC Input'!#REF!&lt;50000),'IOC Input'!#REF!,IF(AND('IOC Input'!#REF!="M-OP",'IOC Input'!#REF!&gt;=50000),'IOC Input'!#REF!,""))</f>
        <v>#REF!</v>
      </c>
      <c r="D187" s="93" t="e">
        <f>IF(AND('IOC Input'!#REF!="M-OP",'IOC Input'!#REF!&lt;50000),'IOC Input'!#REF!,IF(AND('IOC Input'!#REF!="M-OP",'IOC Input'!#REF!&gt;=50000),'IOC Input'!#REF!,""))</f>
        <v>#REF!</v>
      </c>
      <c r="E187" s="93" t="e">
        <f>IF(AND('IOC Input'!#REF!="M-OP",'IOC Input'!#REF!&lt;50000),'IOC Input'!#REF!,IF(AND('IOC Input'!#REF!="M-OP",'IOC Input'!#REF!&gt;=50000),'IOC Input'!#REF!,""))</f>
        <v>#REF!</v>
      </c>
      <c r="F187" s="93" t="e">
        <f>IF(AND('IOC Input'!#REF!="M-OP",'IOC Input'!#REF!&lt;50000),'IOC Input'!#REF!,IF(AND('IOC Input'!#REF!="M-OP",'IOC Input'!#REF!&gt;=50000),'IOC Input'!#REF!,""))</f>
        <v>#REF!</v>
      </c>
      <c r="G187" s="93" t="e">
        <f>IF(AND('IOC Input'!#REF!="M-OP",'IOC Input'!#REF!&lt;50000),'IOC Input'!#REF!,IF(AND('IOC Input'!#REF!="M-OP",'IOC Input'!#REF!&gt;=50000),'IOC Input'!#REF!,""))</f>
        <v>#REF!</v>
      </c>
      <c r="H187" s="93" t="e">
        <f>IF(AND('IOC Input'!#REF!="M-OP",'IOC Input'!#REF!&lt;50000),'IOC Input'!#REF!,IF(AND('IOC Input'!#REF!="M-OP",'IOC Input'!#REF!&gt;=50000),'IOC Input'!#REF!,""))</f>
        <v>#REF!</v>
      </c>
      <c r="I187" s="93" t="e">
        <f>IF(AND('IOC Input'!#REF!="M-OP",'IOC Input'!#REF!&lt;50000),'IOC Input'!#REF!,IF(AND('IOC Input'!#REF!="M-OP",'IOC Input'!#REF!&gt;=50000),'IOC Input'!#REF!,""))</f>
        <v>#REF!</v>
      </c>
      <c r="J187" s="95" t="e">
        <f>IF(AND('IOC Input'!#REF!="M-OP",'IOC Input'!#REF!&lt;50000),RIGHT('IOC Input'!#REF!,6),IF(AND('IOC Input'!#REF!="M-OP",'IOC Input'!#REF!&gt;=50000),RIGHT('IOC Input'!#REF!,6),""))</f>
        <v>#REF!</v>
      </c>
      <c r="K187" s="96" t="e">
        <f>IF(AND('IOC Input'!#REF!="M-OP",'IOC Input'!#REF!="C"),'IOC Input'!#REF!,"")</f>
        <v>#REF!</v>
      </c>
      <c r="L187" s="96" t="e">
        <f>IF(AND('IOC Input'!#REF!="M-OP",'IOC Input'!#REF!="D"),'IOC Input'!#REF!,"")</f>
        <v>#REF!</v>
      </c>
      <c r="M187" t="e">
        <f t="shared" si="16"/>
        <v>#REF!</v>
      </c>
    </row>
    <row r="188" spans="1:13" ht="18">
      <c r="A188" s="92" t="s">
        <v>101</v>
      </c>
      <c r="B188" s="93" t="e">
        <f>IF(AND('IOC Input'!#REF!="M-OP",'IOC Input'!#REF!&lt;50000),'IOC Input'!#REF!,IF(AND('IOC Input'!#REF!="M-OP",'IOC Input'!#REF!&gt;=50000),'IOC Input'!#REF!,""))</f>
        <v>#REF!</v>
      </c>
      <c r="C188" s="93" t="e">
        <f>IF(AND('IOC Input'!#REF!="M-OP",'IOC Input'!#REF!&lt;50000),'IOC Input'!#REF!,IF(AND('IOC Input'!#REF!="M-OP",'IOC Input'!#REF!&gt;=50000),'IOC Input'!#REF!,""))</f>
        <v>#REF!</v>
      </c>
      <c r="D188" s="93" t="e">
        <f>IF(AND('IOC Input'!#REF!="M-OP",'IOC Input'!#REF!&lt;50000),'IOC Input'!#REF!,IF(AND('IOC Input'!#REF!="M-OP",'IOC Input'!#REF!&gt;=50000),'IOC Input'!#REF!,""))</f>
        <v>#REF!</v>
      </c>
      <c r="E188" s="93" t="e">
        <f>IF(AND('IOC Input'!#REF!="M-OP",'IOC Input'!#REF!&lt;50000),'IOC Input'!#REF!,IF(AND('IOC Input'!#REF!="M-OP",'IOC Input'!#REF!&gt;=50000),'IOC Input'!#REF!,""))</f>
        <v>#REF!</v>
      </c>
      <c r="F188" s="93" t="e">
        <f>IF(AND('IOC Input'!#REF!="M-OP",'IOC Input'!#REF!&lt;50000),'IOC Input'!#REF!,IF(AND('IOC Input'!#REF!="M-OP",'IOC Input'!#REF!&gt;=50000),'IOC Input'!#REF!,""))</f>
        <v>#REF!</v>
      </c>
      <c r="G188" s="93" t="e">
        <f>IF(AND('IOC Input'!#REF!="M-OP",'IOC Input'!#REF!&lt;50000),'IOC Input'!#REF!,IF(AND('IOC Input'!#REF!="M-OP",'IOC Input'!#REF!&gt;=50000),'IOC Input'!#REF!,""))</f>
        <v>#REF!</v>
      </c>
      <c r="H188" s="93" t="e">
        <f>IF(AND('IOC Input'!#REF!="M-OP",'IOC Input'!#REF!&lt;50000),'IOC Input'!#REF!,IF(AND('IOC Input'!#REF!="M-OP",'IOC Input'!#REF!&gt;=50000),'IOC Input'!#REF!,""))</f>
        <v>#REF!</v>
      </c>
      <c r="I188" s="93" t="e">
        <f>IF(AND('IOC Input'!#REF!="M-OP",'IOC Input'!#REF!&lt;50000),'IOC Input'!#REF!,IF(AND('IOC Input'!#REF!="M-OP",'IOC Input'!#REF!&gt;=50000),'IOC Input'!#REF!,""))</f>
        <v>#REF!</v>
      </c>
      <c r="J188" s="95" t="e">
        <f>IF(AND('IOC Input'!#REF!="M-OP",'IOC Input'!#REF!&lt;50000),RIGHT('IOC Input'!#REF!,6),IF(AND('IOC Input'!#REF!="M-OP",'IOC Input'!#REF!&gt;=50000),RIGHT('IOC Input'!#REF!,6),""))</f>
        <v>#REF!</v>
      </c>
      <c r="K188" s="96" t="e">
        <f>IF(AND('IOC Input'!#REF!="M-OP",'IOC Input'!#REF!="C"),'IOC Input'!#REF!,"")</f>
        <v>#REF!</v>
      </c>
      <c r="L188" s="96" t="e">
        <f>IF(AND('IOC Input'!#REF!="M-OP",'IOC Input'!#REF!="D"),'IOC Input'!#REF!,"")</f>
        <v>#REF!</v>
      </c>
      <c r="M188" t="e">
        <f t="shared" si="16"/>
        <v>#REF!</v>
      </c>
    </row>
    <row r="189" spans="1:13" ht="18">
      <c r="A189" s="92" t="s">
        <v>101</v>
      </c>
      <c r="B189" s="93" t="e">
        <f>IF(AND('IOC Input'!#REF!="M-OP",'IOC Input'!#REF!&lt;50000),'IOC Input'!#REF!,IF(AND('IOC Input'!#REF!="M-OP",'IOC Input'!#REF!&gt;=50000),'IOC Input'!#REF!,""))</f>
        <v>#REF!</v>
      </c>
      <c r="C189" s="93" t="e">
        <f>IF(AND('IOC Input'!#REF!="M-OP",'IOC Input'!#REF!&lt;50000),'IOC Input'!#REF!,IF(AND('IOC Input'!#REF!="M-OP",'IOC Input'!#REF!&gt;=50000),'IOC Input'!#REF!,""))</f>
        <v>#REF!</v>
      </c>
      <c r="D189" s="93" t="e">
        <f>IF(AND('IOC Input'!#REF!="M-OP",'IOC Input'!#REF!&lt;50000),'IOC Input'!#REF!,IF(AND('IOC Input'!#REF!="M-OP",'IOC Input'!#REF!&gt;=50000),'IOC Input'!#REF!,""))</f>
        <v>#REF!</v>
      </c>
      <c r="E189" s="93" t="e">
        <f>IF(AND('IOC Input'!#REF!="M-OP",'IOC Input'!#REF!&lt;50000),'IOC Input'!#REF!,IF(AND('IOC Input'!#REF!="M-OP",'IOC Input'!#REF!&gt;=50000),'IOC Input'!#REF!,""))</f>
        <v>#REF!</v>
      </c>
      <c r="F189" s="93" t="e">
        <f>IF(AND('IOC Input'!#REF!="M-OP",'IOC Input'!#REF!&lt;50000),'IOC Input'!#REF!,IF(AND('IOC Input'!#REF!="M-OP",'IOC Input'!#REF!&gt;=50000),'IOC Input'!#REF!,""))</f>
        <v>#REF!</v>
      </c>
      <c r="G189" s="93" t="e">
        <f>IF(AND('IOC Input'!#REF!="M-OP",'IOC Input'!#REF!&lt;50000),'IOC Input'!#REF!,IF(AND('IOC Input'!#REF!="M-OP",'IOC Input'!#REF!&gt;=50000),'IOC Input'!#REF!,""))</f>
        <v>#REF!</v>
      </c>
      <c r="H189" s="93" t="e">
        <f>IF(AND('IOC Input'!#REF!="M-OP",'IOC Input'!#REF!&lt;50000),'IOC Input'!#REF!,IF(AND('IOC Input'!#REF!="M-OP",'IOC Input'!#REF!&gt;=50000),'IOC Input'!#REF!,""))</f>
        <v>#REF!</v>
      </c>
      <c r="I189" s="93" t="e">
        <f>IF(AND('IOC Input'!#REF!="M-OP",'IOC Input'!#REF!&lt;50000),'IOC Input'!#REF!,IF(AND('IOC Input'!#REF!="M-OP",'IOC Input'!#REF!&gt;=50000),'IOC Input'!#REF!,""))</f>
        <v>#REF!</v>
      </c>
      <c r="J189" s="95" t="e">
        <f>IF(AND('IOC Input'!#REF!="M-OP",'IOC Input'!#REF!&lt;50000),RIGHT('IOC Input'!#REF!,6),IF(AND('IOC Input'!#REF!="M-OP",'IOC Input'!#REF!&gt;=50000),RIGHT('IOC Input'!#REF!,6),""))</f>
        <v>#REF!</v>
      </c>
      <c r="K189" s="96" t="e">
        <f>IF(AND('IOC Input'!#REF!="M-OP",'IOC Input'!#REF!="C"),'IOC Input'!#REF!,"")</f>
        <v>#REF!</v>
      </c>
      <c r="L189" s="96" t="e">
        <f>IF(AND('IOC Input'!#REF!="M-OP",'IOC Input'!#REF!="D"),'IOC Input'!#REF!,"")</f>
        <v>#REF!</v>
      </c>
      <c r="M189" t="e">
        <f t="shared" si="16"/>
        <v>#REF!</v>
      </c>
    </row>
    <row r="190" spans="1:13" ht="18">
      <c r="A190" s="92" t="s">
        <v>101</v>
      </c>
      <c r="B190" s="93" t="e">
        <f>IF(AND('IOC Input'!#REF!="M-OP",'IOC Input'!#REF!&lt;50000),'IOC Input'!#REF!,IF(AND('IOC Input'!#REF!="M-OP",'IOC Input'!#REF!&gt;=50000),'IOC Input'!#REF!,""))</f>
        <v>#REF!</v>
      </c>
      <c r="C190" s="93" t="e">
        <f>IF(AND('IOC Input'!#REF!="M-OP",'IOC Input'!#REF!&lt;50000),'IOC Input'!#REF!,IF(AND('IOC Input'!#REF!="M-OP",'IOC Input'!#REF!&gt;=50000),'IOC Input'!#REF!,""))</f>
        <v>#REF!</v>
      </c>
      <c r="D190" s="93" t="e">
        <f>IF(AND('IOC Input'!#REF!="M-OP",'IOC Input'!#REF!&lt;50000),'IOC Input'!#REF!,IF(AND('IOC Input'!#REF!="M-OP",'IOC Input'!#REF!&gt;=50000),'IOC Input'!#REF!,""))</f>
        <v>#REF!</v>
      </c>
      <c r="E190" s="93" t="e">
        <f>IF(AND('IOC Input'!#REF!="M-OP",'IOC Input'!#REF!&lt;50000),'IOC Input'!#REF!,IF(AND('IOC Input'!#REF!="M-OP",'IOC Input'!#REF!&gt;=50000),'IOC Input'!#REF!,""))</f>
        <v>#REF!</v>
      </c>
      <c r="F190" s="93" t="e">
        <f>IF(AND('IOC Input'!#REF!="M-OP",'IOC Input'!#REF!&lt;50000),'IOC Input'!#REF!,IF(AND('IOC Input'!#REF!="M-OP",'IOC Input'!#REF!&gt;=50000),'IOC Input'!#REF!,""))</f>
        <v>#REF!</v>
      </c>
      <c r="G190" s="93" t="e">
        <f>IF(AND('IOC Input'!#REF!="M-OP",'IOC Input'!#REF!&lt;50000),'IOC Input'!#REF!,IF(AND('IOC Input'!#REF!="M-OP",'IOC Input'!#REF!&gt;=50000),'IOC Input'!#REF!,""))</f>
        <v>#REF!</v>
      </c>
      <c r="H190" s="93" t="e">
        <f>IF(AND('IOC Input'!#REF!="M-OP",'IOC Input'!#REF!&lt;50000),'IOC Input'!#REF!,IF(AND('IOC Input'!#REF!="M-OP",'IOC Input'!#REF!&gt;=50000),'IOC Input'!#REF!,""))</f>
        <v>#REF!</v>
      </c>
      <c r="I190" s="93" t="e">
        <f>IF(AND('IOC Input'!#REF!="M-OP",'IOC Input'!#REF!&lt;50000),'IOC Input'!#REF!,IF(AND('IOC Input'!#REF!="M-OP",'IOC Input'!#REF!&gt;=50000),'IOC Input'!#REF!,""))</f>
        <v>#REF!</v>
      </c>
      <c r="J190" s="95" t="e">
        <f>IF(AND('IOC Input'!#REF!="M-OP",'IOC Input'!#REF!&lt;50000),RIGHT('IOC Input'!#REF!,6),IF(AND('IOC Input'!#REF!="M-OP",'IOC Input'!#REF!&gt;=50000),RIGHT('IOC Input'!#REF!,6),""))</f>
        <v>#REF!</v>
      </c>
      <c r="K190" s="96" t="e">
        <f>IF(AND('IOC Input'!#REF!="M-OP",'IOC Input'!#REF!="C"),'IOC Input'!#REF!,"")</f>
        <v>#REF!</v>
      </c>
      <c r="L190" s="96" t="e">
        <f>IF(AND('IOC Input'!#REF!="M-OP",'IOC Input'!#REF!="D"),'IOC Input'!#REF!,"")</f>
        <v>#REF!</v>
      </c>
      <c r="M190" t="e">
        <f t="shared" si="16"/>
        <v>#REF!</v>
      </c>
    </row>
    <row r="191" spans="1:13" ht="18">
      <c r="A191" s="92" t="s">
        <v>101</v>
      </c>
      <c r="B191" s="93" t="e">
        <f>IF(AND('IOC Input'!#REF!="M-OP",'IOC Input'!#REF!&lt;50000),'IOC Input'!#REF!,IF(AND('IOC Input'!#REF!="M-OP",'IOC Input'!#REF!&gt;=50000),'IOC Input'!#REF!,""))</f>
        <v>#REF!</v>
      </c>
      <c r="C191" s="93" t="e">
        <f>IF(AND('IOC Input'!#REF!="M-OP",'IOC Input'!#REF!&lt;50000),'IOC Input'!#REF!,IF(AND('IOC Input'!#REF!="M-OP",'IOC Input'!#REF!&gt;=50000),'IOC Input'!#REF!,""))</f>
        <v>#REF!</v>
      </c>
      <c r="D191" s="93" t="e">
        <f>IF(AND('IOC Input'!#REF!="M-OP",'IOC Input'!#REF!&lt;50000),'IOC Input'!#REF!,IF(AND('IOC Input'!#REF!="M-OP",'IOC Input'!#REF!&gt;=50000),'IOC Input'!#REF!,""))</f>
        <v>#REF!</v>
      </c>
      <c r="E191" s="93" t="e">
        <f>IF(AND('IOC Input'!#REF!="M-OP",'IOC Input'!#REF!&lt;50000),'IOC Input'!#REF!,IF(AND('IOC Input'!#REF!="M-OP",'IOC Input'!#REF!&gt;=50000),'IOC Input'!#REF!,""))</f>
        <v>#REF!</v>
      </c>
      <c r="F191" s="93" t="e">
        <f>IF(AND('IOC Input'!#REF!="M-OP",'IOC Input'!#REF!&lt;50000),'IOC Input'!#REF!,IF(AND('IOC Input'!#REF!="M-OP",'IOC Input'!#REF!&gt;=50000),'IOC Input'!#REF!,""))</f>
        <v>#REF!</v>
      </c>
      <c r="G191" s="93" t="e">
        <f>IF(AND('IOC Input'!#REF!="M-OP",'IOC Input'!#REF!&lt;50000),'IOC Input'!#REF!,IF(AND('IOC Input'!#REF!="M-OP",'IOC Input'!#REF!&gt;=50000),'IOC Input'!#REF!,""))</f>
        <v>#REF!</v>
      </c>
      <c r="H191" s="97"/>
      <c r="I191" s="93" t="e">
        <f>IF(AND('IOC Input'!#REF!="M-OP",'IOC Input'!#REF!&lt;50000),'IOC Input'!#REF!,IF(AND('IOC Input'!#REF!="M-OP",'IOC Input'!#REF!&gt;=50000),'IOC Input'!#REF!,""))</f>
        <v>#REF!</v>
      </c>
      <c r="J191" s="95" t="e">
        <f>IF(AND('IOC Input'!#REF!="M-OP",'IOC Input'!#REF!&lt;50000),RIGHT('IOC Input'!#REF!,6),IF(AND('IOC Input'!#REF!="M-OP",'IOC Input'!#REF!&gt;=50000),RIGHT('IOC Input'!#REF!,6),""))</f>
        <v>#REF!</v>
      </c>
      <c r="K191" s="96" t="e">
        <f>IF(AND('IOC Input'!#REF!="M-OP",'IOC Input'!#REF!="C"),'IOC Input'!#REF!,"")</f>
        <v>#REF!</v>
      </c>
      <c r="L191" s="96" t="e">
        <f>IF(AND('IOC Input'!#REF!="M-OP",'IOC Input'!#REF!="D"),'IOC Input'!#REF!,"")</f>
        <v>#REF!</v>
      </c>
      <c r="M191" t="e">
        <f t="shared" si="16"/>
        <v>#REF!</v>
      </c>
    </row>
    <row r="192" spans="1:13" ht="18">
      <c r="A192" s="92"/>
      <c r="B192" s="93"/>
      <c r="C192" s="94"/>
      <c r="D192" s="93"/>
      <c r="E192" s="94"/>
      <c r="F192" s="93"/>
      <c r="G192" s="93"/>
      <c r="H192" s="97"/>
      <c r="I192" s="93"/>
      <c r="J192" s="100"/>
      <c r="K192" s="101"/>
      <c r="L192" s="101"/>
    </row>
    <row r="193" spans="1:13" ht="18">
      <c r="A193" s="92" t="s">
        <v>101</v>
      </c>
      <c r="B193" s="93" t="e">
        <f>IF(AND('IOC Input'!#REF!="M-OP",'IOC Input'!#REF!&lt;50000),"119503",IF(AND('IOC Input'!#REF!="M-OP",'IOC Input'!#REF!&gt;=50000),"119500",""))</f>
        <v>#REF!</v>
      </c>
      <c r="C193" s="94"/>
      <c r="D193" s="93"/>
      <c r="E193" s="94"/>
      <c r="F193" s="93"/>
      <c r="G193" s="93"/>
      <c r="H193" s="93" t="e">
        <f>IF(AND('IOC Input'!#REF!="M-OP",'IOC Input'!#REF!&lt;50000),'IOC Input'!#REF!,IF(AND('IOC Input'!#REF!="M-OP",'IOC Input'!#REF!&gt;=50000),'IOC Input'!#REF!,""))</f>
        <v>#REF!</v>
      </c>
      <c r="I193" s="93" t="e">
        <f>+I194</f>
        <v>#REF!</v>
      </c>
      <c r="J193" s="95" t="e">
        <f>+J194</f>
        <v>#REF!</v>
      </c>
      <c r="K193" s="96" t="e">
        <f>IF(AND('IOC Input'!#REF!="M-OP",'IOC Input'!#REF!="C"),'IOC Input'!#REF!,"")</f>
        <v>#REF!</v>
      </c>
      <c r="L193" s="96" t="e">
        <f>IF(AND('IOC Input'!#REF!="M-OP",'IOC Input'!#REF!="D"),'IOC Input'!#REF!,"")</f>
        <v>#REF!</v>
      </c>
      <c r="M193" t="e">
        <f>IF(SUM(K193:L193)&gt;0,1,0)</f>
        <v>#REF!</v>
      </c>
    </row>
    <row r="194" spans="1:13" ht="18">
      <c r="A194" s="92" t="s">
        <v>101</v>
      </c>
      <c r="B194" s="93" t="e">
        <f>IF(AND('IOC Input'!#REF!="M-OP",'IOC Input'!#REF!&lt;50000),'IOC Input'!#REF!,IF(AND('IOC Input'!#REF!="M-OP",'IOC Input'!#REF!&gt;=50000),'IOC Input'!#REF!,""))</f>
        <v>#REF!</v>
      </c>
      <c r="C194" s="93" t="e">
        <f>IF(AND('IOC Input'!#REF!="M-OP",'IOC Input'!#REF!&lt;50000),'IOC Input'!#REF!,IF(AND('IOC Input'!#REF!="M-OP",'IOC Input'!#REF!&gt;=50000),'IOC Input'!#REF!,""))</f>
        <v>#REF!</v>
      </c>
      <c r="D194" s="93" t="e">
        <f>IF(AND('IOC Input'!#REF!="M-OP",'IOC Input'!#REF!&lt;50000),'IOC Input'!#REF!,IF(AND('IOC Input'!#REF!="M-OP",'IOC Input'!#REF!&gt;=50000),'IOC Input'!#REF!,""))</f>
        <v>#REF!</v>
      </c>
      <c r="E194" s="93" t="e">
        <f>IF(AND('IOC Input'!#REF!="M-OP",'IOC Input'!#REF!&lt;50000),'IOC Input'!#REF!,IF(AND('IOC Input'!#REF!="M-OP",'IOC Input'!#REF!&gt;=50000),'IOC Input'!#REF!,""))</f>
        <v>#REF!</v>
      </c>
      <c r="F194" s="93" t="e">
        <f>IF(AND('IOC Input'!#REF!="M-OP",'IOC Input'!#REF!&lt;50000),'IOC Input'!#REF!,IF(AND('IOC Input'!#REF!="M-OP",'IOC Input'!#REF!&gt;=50000),'IOC Input'!#REF!,""))</f>
        <v>#REF!</v>
      </c>
      <c r="G194" s="93" t="e">
        <f>IF(AND('IOC Input'!#REF!="M-OP",'IOC Input'!#REF!&lt;50000),'IOC Input'!#REF!,IF(AND('IOC Input'!#REF!="M-OP",'IOC Input'!#REF!&gt;=50000),'IOC Input'!#REF!,""))</f>
        <v>#REF!</v>
      </c>
      <c r="H194" s="93" t="e">
        <f>IF(AND('IOC Input'!#REF!="M-OP",'IOC Input'!#REF!&lt;50000),'IOC Input'!#REF!,IF(AND('IOC Input'!#REF!="M-OP",'IOC Input'!#REF!&gt;=50000),'IOC Input'!#REF!,""))</f>
        <v>#REF!</v>
      </c>
      <c r="I194" s="93" t="e">
        <f>IF(AND('IOC Input'!#REF!="M-OP",'IOC Input'!#REF!&lt;50000),'IOC Input'!#REF!,IF(AND('IOC Input'!#REF!="M-OP",'IOC Input'!#REF!&gt;=50000),'IOC Input'!#REF!,""))</f>
        <v>#REF!</v>
      </c>
      <c r="J194" s="95" t="e">
        <f>IF(AND('IOC Input'!#REF!="M-OP",'IOC Input'!#REF!&lt;50000),RIGHT('IOC Input'!#REF!,6),IF(AND('IOC Input'!#REF!="M-OP",'IOC Input'!#REF!&gt;=50000),RIGHT('IOC Input'!#REF!,6),""))</f>
        <v>#REF!</v>
      </c>
      <c r="K194" s="96" t="e">
        <f>IF(AND('IOC Input'!#REF!="M-OP",'IOC Input'!#REF!="C"),'IOC Input'!#REF!,"")</f>
        <v>#REF!</v>
      </c>
      <c r="L194" s="96" t="e">
        <f>IF(AND('IOC Input'!#REF!="M-OP",'IOC Input'!#REF!="D"),'IOC Input'!#REF!,"")</f>
        <v>#REF!</v>
      </c>
      <c r="M194" t="e">
        <f t="shared" ref="M194:M200" si="17">IF(SUM(K194:L194)&gt;0,1,0)</f>
        <v>#REF!</v>
      </c>
    </row>
    <row r="195" spans="1:13" ht="18">
      <c r="A195" s="92" t="s">
        <v>101</v>
      </c>
      <c r="B195" s="93" t="e">
        <f>IF(AND('IOC Input'!#REF!="M-OP",'IOC Input'!#REF!&lt;50000),'IOC Input'!#REF!,IF(AND('IOC Input'!#REF!="M-OP",'IOC Input'!#REF!&gt;=50000),'IOC Input'!#REF!,""))</f>
        <v>#REF!</v>
      </c>
      <c r="C195" s="93" t="e">
        <f>IF(AND('IOC Input'!#REF!="M-OP",'IOC Input'!#REF!&lt;50000),'IOC Input'!#REF!,IF(AND('IOC Input'!#REF!="M-OP",'IOC Input'!#REF!&gt;=50000),'IOC Input'!#REF!,""))</f>
        <v>#REF!</v>
      </c>
      <c r="D195" s="93" t="e">
        <f>IF(AND('IOC Input'!#REF!="M-OP",'IOC Input'!#REF!&lt;50000),'IOC Input'!#REF!,IF(AND('IOC Input'!#REF!="M-OP",'IOC Input'!#REF!&gt;=50000),'IOC Input'!#REF!,""))</f>
        <v>#REF!</v>
      </c>
      <c r="E195" s="93" t="e">
        <f>IF(AND('IOC Input'!#REF!="M-OP",'IOC Input'!#REF!&lt;50000),'IOC Input'!#REF!,IF(AND('IOC Input'!#REF!="M-OP",'IOC Input'!#REF!&gt;=50000),'IOC Input'!#REF!,""))</f>
        <v>#REF!</v>
      </c>
      <c r="F195" s="93" t="e">
        <f>IF(AND('IOC Input'!#REF!="M-OP",'IOC Input'!#REF!&lt;50000),'IOC Input'!#REF!,IF(AND('IOC Input'!#REF!="M-OP",'IOC Input'!#REF!&gt;=50000),'IOC Input'!#REF!,""))</f>
        <v>#REF!</v>
      </c>
      <c r="G195" s="93" t="e">
        <f>IF(AND('IOC Input'!#REF!="M-OP",'IOC Input'!#REF!&lt;50000),'IOC Input'!#REF!,IF(AND('IOC Input'!#REF!="M-OP",'IOC Input'!#REF!&gt;=50000),'IOC Input'!#REF!,""))</f>
        <v>#REF!</v>
      </c>
      <c r="H195" s="93" t="e">
        <f>IF(AND('IOC Input'!#REF!="M-OP",'IOC Input'!#REF!&lt;50000),'IOC Input'!#REF!,IF(AND('IOC Input'!#REF!="M-OP",'IOC Input'!#REF!&gt;=50000),'IOC Input'!#REF!,""))</f>
        <v>#REF!</v>
      </c>
      <c r="I195" s="93" t="e">
        <f>IF(AND('IOC Input'!#REF!="M-OP",'IOC Input'!#REF!&lt;50000),'IOC Input'!#REF!,IF(AND('IOC Input'!#REF!="M-OP",'IOC Input'!#REF!&gt;=50000),'IOC Input'!#REF!,""))</f>
        <v>#REF!</v>
      </c>
      <c r="J195" s="95" t="e">
        <f>IF(AND('IOC Input'!#REF!="M-OP",'IOC Input'!#REF!&lt;50000),RIGHT('IOC Input'!#REF!,6),IF(AND('IOC Input'!#REF!="M-OP",'IOC Input'!#REF!&gt;=50000),RIGHT('IOC Input'!#REF!,6),""))</f>
        <v>#REF!</v>
      </c>
      <c r="K195" s="96" t="e">
        <f>IF(AND('IOC Input'!#REF!="M-OP",'IOC Input'!#REF!="C"),'IOC Input'!#REF!,"")</f>
        <v>#REF!</v>
      </c>
      <c r="L195" s="96" t="e">
        <f>IF(AND('IOC Input'!#REF!="M-OP",'IOC Input'!#REF!="D"),'IOC Input'!#REF!,"")</f>
        <v>#REF!</v>
      </c>
      <c r="M195" t="e">
        <f t="shared" si="17"/>
        <v>#REF!</v>
      </c>
    </row>
    <row r="196" spans="1:13" ht="18">
      <c r="A196" s="92" t="s">
        <v>101</v>
      </c>
      <c r="B196" s="93" t="e">
        <f>IF(AND('IOC Input'!#REF!="M-OP",'IOC Input'!#REF!&lt;50000),'IOC Input'!#REF!,IF(AND('IOC Input'!#REF!="M-OP",'IOC Input'!#REF!&gt;=50000),'IOC Input'!#REF!,""))</f>
        <v>#REF!</v>
      </c>
      <c r="C196" s="93" t="e">
        <f>IF(AND('IOC Input'!#REF!="M-OP",'IOC Input'!#REF!&lt;50000),'IOC Input'!#REF!,IF(AND('IOC Input'!#REF!="M-OP",'IOC Input'!#REF!&gt;=50000),'IOC Input'!#REF!,""))</f>
        <v>#REF!</v>
      </c>
      <c r="D196" s="93" t="e">
        <f>IF(AND('IOC Input'!#REF!="M-OP",'IOC Input'!#REF!&lt;50000),'IOC Input'!#REF!,IF(AND('IOC Input'!#REF!="M-OP",'IOC Input'!#REF!&gt;=50000),'IOC Input'!#REF!,""))</f>
        <v>#REF!</v>
      </c>
      <c r="E196" s="93" t="e">
        <f>IF(AND('IOC Input'!#REF!="M-OP",'IOC Input'!#REF!&lt;50000),'IOC Input'!#REF!,IF(AND('IOC Input'!#REF!="M-OP",'IOC Input'!#REF!&gt;=50000),'IOC Input'!#REF!,""))</f>
        <v>#REF!</v>
      </c>
      <c r="F196" s="93" t="e">
        <f>IF(AND('IOC Input'!#REF!="M-OP",'IOC Input'!#REF!&lt;50000),'IOC Input'!#REF!,IF(AND('IOC Input'!#REF!="M-OP",'IOC Input'!#REF!&gt;=50000),'IOC Input'!#REF!,""))</f>
        <v>#REF!</v>
      </c>
      <c r="G196" s="93" t="e">
        <f>IF(AND('IOC Input'!#REF!="M-OP",'IOC Input'!#REF!&lt;50000),'IOC Input'!#REF!,IF(AND('IOC Input'!#REF!="M-OP",'IOC Input'!#REF!&gt;=50000),'IOC Input'!#REF!,""))</f>
        <v>#REF!</v>
      </c>
      <c r="H196" s="93" t="e">
        <f>IF(AND('IOC Input'!#REF!="M-OP",'IOC Input'!#REF!&lt;50000),'IOC Input'!#REF!,IF(AND('IOC Input'!#REF!="M-OP",'IOC Input'!#REF!&gt;=50000),'IOC Input'!#REF!,""))</f>
        <v>#REF!</v>
      </c>
      <c r="I196" s="93" t="e">
        <f>IF(AND('IOC Input'!#REF!="M-OP",'IOC Input'!#REF!&lt;50000),'IOC Input'!#REF!,IF(AND('IOC Input'!#REF!="M-OP",'IOC Input'!#REF!&gt;=50000),'IOC Input'!#REF!,""))</f>
        <v>#REF!</v>
      </c>
      <c r="J196" s="95" t="e">
        <f>IF(AND('IOC Input'!#REF!="M-OP",'IOC Input'!#REF!&lt;50000),RIGHT('IOC Input'!#REF!,6),IF(AND('IOC Input'!#REF!="M-OP",'IOC Input'!#REF!&gt;=50000),RIGHT('IOC Input'!#REF!,6),""))</f>
        <v>#REF!</v>
      </c>
      <c r="K196" s="96" t="e">
        <f>IF(AND('IOC Input'!#REF!="M-OP",'IOC Input'!#REF!="C"),'IOC Input'!#REF!,"")</f>
        <v>#REF!</v>
      </c>
      <c r="L196" s="96" t="e">
        <f>IF(AND('IOC Input'!#REF!="M-OP",'IOC Input'!#REF!="D"),'IOC Input'!#REF!,"")</f>
        <v>#REF!</v>
      </c>
      <c r="M196" t="e">
        <f t="shared" si="17"/>
        <v>#REF!</v>
      </c>
    </row>
    <row r="197" spans="1:13" ht="18">
      <c r="A197" s="92" t="s">
        <v>101</v>
      </c>
      <c r="B197" s="93" t="e">
        <f>IF(AND('IOC Input'!#REF!="M-OP",'IOC Input'!#REF!&lt;50000),'IOC Input'!#REF!,IF(AND('IOC Input'!#REF!="M-OP",'IOC Input'!#REF!&gt;=50000),'IOC Input'!#REF!,""))</f>
        <v>#REF!</v>
      </c>
      <c r="C197" s="93" t="e">
        <f>IF(AND('IOC Input'!#REF!="M-OP",'IOC Input'!#REF!&lt;50000),'IOC Input'!#REF!,IF(AND('IOC Input'!#REF!="M-OP",'IOC Input'!#REF!&gt;=50000),'IOC Input'!#REF!,""))</f>
        <v>#REF!</v>
      </c>
      <c r="D197" s="93" t="e">
        <f>IF(AND('IOC Input'!#REF!="M-OP",'IOC Input'!#REF!&lt;50000),'IOC Input'!#REF!,IF(AND('IOC Input'!#REF!="M-OP",'IOC Input'!#REF!&gt;=50000),'IOC Input'!#REF!,""))</f>
        <v>#REF!</v>
      </c>
      <c r="E197" s="93" t="e">
        <f>IF(AND('IOC Input'!#REF!="M-OP",'IOC Input'!#REF!&lt;50000),'IOC Input'!#REF!,IF(AND('IOC Input'!#REF!="M-OP",'IOC Input'!#REF!&gt;=50000),'IOC Input'!#REF!,""))</f>
        <v>#REF!</v>
      </c>
      <c r="F197" s="93" t="e">
        <f>IF(AND('IOC Input'!#REF!="M-OP",'IOC Input'!#REF!&lt;50000),'IOC Input'!#REF!,IF(AND('IOC Input'!#REF!="M-OP",'IOC Input'!#REF!&gt;=50000),'IOC Input'!#REF!,""))</f>
        <v>#REF!</v>
      </c>
      <c r="G197" s="93" t="e">
        <f>IF(AND('IOC Input'!#REF!="M-OP",'IOC Input'!#REF!&lt;50000),'IOC Input'!#REF!,IF(AND('IOC Input'!#REF!="M-OP",'IOC Input'!#REF!&gt;=50000),'IOC Input'!#REF!,""))</f>
        <v>#REF!</v>
      </c>
      <c r="H197" s="93" t="e">
        <f>IF(AND('IOC Input'!#REF!="M-OP",'IOC Input'!#REF!&lt;50000),'IOC Input'!#REF!,IF(AND('IOC Input'!#REF!="M-OP",'IOC Input'!#REF!&gt;=50000),'IOC Input'!#REF!,""))</f>
        <v>#REF!</v>
      </c>
      <c r="I197" s="93" t="e">
        <f>IF(AND('IOC Input'!#REF!="M-OP",'IOC Input'!#REF!&lt;50000),'IOC Input'!#REF!,IF(AND('IOC Input'!#REF!="M-OP",'IOC Input'!#REF!&gt;=50000),'IOC Input'!#REF!,""))</f>
        <v>#REF!</v>
      </c>
      <c r="J197" s="95" t="e">
        <f>IF(AND('IOC Input'!#REF!="M-OP",'IOC Input'!#REF!&lt;50000),RIGHT('IOC Input'!#REF!,6),IF(AND('IOC Input'!#REF!="M-OP",'IOC Input'!#REF!&gt;=50000),RIGHT('IOC Input'!#REF!,6),""))</f>
        <v>#REF!</v>
      </c>
      <c r="K197" s="96" t="e">
        <f>IF(AND('IOC Input'!#REF!="M-OP",'IOC Input'!#REF!="C"),'IOC Input'!#REF!,"")</f>
        <v>#REF!</v>
      </c>
      <c r="L197" s="96" t="e">
        <f>IF(AND('IOC Input'!#REF!="M-OP",'IOC Input'!#REF!="D"),'IOC Input'!#REF!,"")</f>
        <v>#REF!</v>
      </c>
      <c r="M197" t="e">
        <f t="shared" si="17"/>
        <v>#REF!</v>
      </c>
    </row>
    <row r="198" spans="1:13" ht="18">
      <c r="A198" s="92" t="s">
        <v>101</v>
      </c>
      <c r="B198" s="93" t="e">
        <f>IF(AND('IOC Input'!#REF!="M-OP",'IOC Input'!#REF!&lt;50000),'IOC Input'!#REF!,IF(AND('IOC Input'!#REF!="M-OP",'IOC Input'!#REF!&gt;=50000),'IOC Input'!#REF!,""))</f>
        <v>#REF!</v>
      </c>
      <c r="C198" s="93" t="e">
        <f>IF(AND('IOC Input'!#REF!="M-OP",'IOC Input'!#REF!&lt;50000),'IOC Input'!#REF!,IF(AND('IOC Input'!#REF!="M-OP",'IOC Input'!#REF!&gt;=50000),'IOC Input'!#REF!,""))</f>
        <v>#REF!</v>
      </c>
      <c r="D198" s="93" t="e">
        <f>IF(AND('IOC Input'!#REF!="M-OP",'IOC Input'!#REF!&lt;50000),'IOC Input'!#REF!,IF(AND('IOC Input'!#REF!="M-OP",'IOC Input'!#REF!&gt;=50000),'IOC Input'!#REF!,""))</f>
        <v>#REF!</v>
      </c>
      <c r="E198" s="93" t="e">
        <f>IF(AND('IOC Input'!#REF!="M-OP",'IOC Input'!#REF!&lt;50000),'IOC Input'!#REF!,IF(AND('IOC Input'!#REF!="M-OP",'IOC Input'!#REF!&gt;=50000),'IOC Input'!#REF!,""))</f>
        <v>#REF!</v>
      </c>
      <c r="F198" s="93" t="e">
        <f>IF(AND('IOC Input'!#REF!="M-OP",'IOC Input'!#REF!&lt;50000),'IOC Input'!#REF!,IF(AND('IOC Input'!#REF!="M-OP",'IOC Input'!#REF!&gt;=50000),'IOC Input'!#REF!,""))</f>
        <v>#REF!</v>
      </c>
      <c r="G198" s="93" t="e">
        <f>IF(AND('IOC Input'!#REF!="M-OP",'IOC Input'!#REF!&lt;50000),'IOC Input'!#REF!,IF(AND('IOC Input'!#REF!="M-OP",'IOC Input'!#REF!&gt;=50000),'IOC Input'!#REF!,""))</f>
        <v>#REF!</v>
      </c>
      <c r="H198" s="93" t="e">
        <f>IF(AND('IOC Input'!#REF!="M-OP",'IOC Input'!#REF!&lt;50000),'IOC Input'!#REF!,IF(AND('IOC Input'!#REF!="M-OP",'IOC Input'!#REF!&gt;=50000),'IOC Input'!#REF!,""))</f>
        <v>#REF!</v>
      </c>
      <c r="I198" s="93" t="e">
        <f>IF(AND('IOC Input'!#REF!="M-OP",'IOC Input'!#REF!&lt;50000),'IOC Input'!#REF!,IF(AND('IOC Input'!#REF!="M-OP",'IOC Input'!#REF!&gt;=50000),'IOC Input'!#REF!,""))</f>
        <v>#REF!</v>
      </c>
      <c r="J198" s="95" t="e">
        <f>IF(AND('IOC Input'!#REF!="M-OP",'IOC Input'!#REF!&lt;50000),RIGHT('IOC Input'!#REF!,6),IF(AND('IOC Input'!#REF!="M-OP",'IOC Input'!#REF!&gt;=50000),RIGHT('IOC Input'!#REF!,6),""))</f>
        <v>#REF!</v>
      </c>
      <c r="K198" s="96" t="e">
        <f>IF(AND('IOC Input'!#REF!="M-OP",'IOC Input'!#REF!="C"),'IOC Input'!#REF!,"")</f>
        <v>#REF!</v>
      </c>
      <c r="L198" s="96" t="e">
        <f>IF(AND('IOC Input'!#REF!="M-OP",'IOC Input'!#REF!="D"),'IOC Input'!#REF!,"")</f>
        <v>#REF!</v>
      </c>
      <c r="M198" t="e">
        <f t="shared" si="17"/>
        <v>#REF!</v>
      </c>
    </row>
    <row r="199" spans="1:13" ht="18">
      <c r="A199" s="92" t="s">
        <v>101</v>
      </c>
      <c r="B199" s="93" t="e">
        <f>IF(AND('IOC Input'!#REF!="M-OP",'IOC Input'!#REF!&lt;50000),'IOC Input'!#REF!,IF(AND('IOC Input'!#REF!="M-OP",'IOC Input'!#REF!&gt;=50000),'IOC Input'!#REF!,""))</f>
        <v>#REF!</v>
      </c>
      <c r="C199" s="93" t="e">
        <f>IF(AND('IOC Input'!#REF!="M-OP",'IOC Input'!#REF!&lt;50000),'IOC Input'!#REF!,IF(AND('IOC Input'!#REF!="M-OP",'IOC Input'!#REF!&gt;=50000),'IOC Input'!#REF!,""))</f>
        <v>#REF!</v>
      </c>
      <c r="D199" s="93" t="e">
        <f>IF(AND('IOC Input'!#REF!="M-OP",'IOC Input'!#REF!&lt;50000),'IOC Input'!#REF!,IF(AND('IOC Input'!#REF!="M-OP",'IOC Input'!#REF!&gt;=50000),'IOC Input'!#REF!,""))</f>
        <v>#REF!</v>
      </c>
      <c r="E199" s="93" t="e">
        <f>IF(AND('IOC Input'!#REF!="M-OP",'IOC Input'!#REF!&lt;50000),'IOC Input'!#REF!,IF(AND('IOC Input'!#REF!="M-OP",'IOC Input'!#REF!&gt;=50000),'IOC Input'!#REF!,""))</f>
        <v>#REF!</v>
      </c>
      <c r="F199" s="93" t="e">
        <f>IF(AND('IOC Input'!#REF!="M-OP",'IOC Input'!#REF!&lt;50000),'IOC Input'!#REF!,IF(AND('IOC Input'!#REF!="M-OP",'IOC Input'!#REF!&gt;=50000),'IOC Input'!#REF!,""))</f>
        <v>#REF!</v>
      </c>
      <c r="G199" s="93" t="e">
        <f>IF(AND('IOC Input'!#REF!="M-OP",'IOC Input'!#REF!&lt;50000),'IOC Input'!#REF!,IF(AND('IOC Input'!#REF!="M-OP",'IOC Input'!#REF!&gt;=50000),'IOC Input'!#REF!,""))</f>
        <v>#REF!</v>
      </c>
      <c r="H199" s="93" t="e">
        <f>IF(AND('IOC Input'!#REF!="M-OP",'IOC Input'!#REF!&lt;50000),'IOC Input'!#REF!,IF(AND('IOC Input'!#REF!="M-OP",'IOC Input'!#REF!&gt;=50000),'IOC Input'!#REF!,""))</f>
        <v>#REF!</v>
      </c>
      <c r="I199" s="93" t="e">
        <f>IF(AND('IOC Input'!#REF!="M-OP",'IOC Input'!#REF!&lt;50000),'IOC Input'!#REF!,IF(AND('IOC Input'!#REF!="M-OP",'IOC Input'!#REF!&gt;=50000),'IOC Input'!#REF!,""))</f>
        <v>#REF!</v>
      </c>
      <c r="J199" s="95" t="e">
        <f>IF(AND('IOC Input'!#REF!="M-OP",'IOC Input'!#REF!&lt;50000),RIGHT('IOC Input'!#REF!,6),IF(AND('IOC Input'!#REF!="M-OP",'IOC Input'!#REF!&gt;=50000),RIGHT('IOC Input'!#REF!,6),""))</f>
        <v>#REF!</v>
      </c>
      <c r="K199" s="96" t="e">
        <f>IF(AND('IOC Input'!#REF!="M-OP",'IOC Input'!#REF!="C"),'IOC Input'!#REF!,"")</f>
        <v>#REF!</v>
      </c>
      <c r="L199" s="96" t="e">
        <f>IF(AND('IOC Input'!#REF!="M-OP",'IOC Input'!#REF!="D"),'IOC Input'!#REF!,"")</f>
        <v>#REF!</v>
      </c>
      <c r="M199" t="e">
        <f t="shared" si="17"/>
        <v>#REF!</v>
      </c>
    </row>
    <row r="200" spans="1:13" ht="18">
      <c r="A200" s="92" t="s">
        <v>101</v>
      </c>
      <c r="B200" s="93" t="e">
        <f>IF(AND('IOC Input'!#REF!="M-OP",'IOC Input'!#REF!&lt;50000),'IOC Input'!#REF!,IF(AND('IOC Input'!#REF!="M-OP",'IOC Input'!#REF!&gt;=50000),'IOC Input'!#REF!,""))</f>
        <v>#REF!</v>
      </c>
      <c r="C200" s="93" t="e">
        <f>IF(AND('IOC Input'!#REF!="M-OP",'IOC Input'!#REF!&lt;50000),'IOC Input'!#REF!,IF(AND('IOC Input'!#REF!="M-OP",'IOC Input'!#REF!&gt;=50000),'IOC Input'!#REF!,""))</f>
        <v>#REF!</v>
      </c>
      <c r="D200" s="93" t="e">
        <f>IF(AND('IOC Input'!#REF!="M-OP",'IOC Input'!#REF!&lt;50000),'IOC Input'!#REF!,IF(AND('IOC Input'!#REF!="M-OP",'IOC Input'!#REF!&gt;=50000),'IOC Input'!#REF!,""))</f>
        <v>#REF!</v>
      </c>
      <c r="E200" s="93" t="e">
        <f>IF(AND('IOC Input'!#REF!="M-OP",'IOC Input'!#REF!&lt;50000),'IOC Input'!#REF!,IF(AND('IOC Input'!#REF!="M-OP",'IOC Input'!#REF!&gt;=50000),'IOC Input'!#REF!,""))</f>
        <v>#REF!</v>
      </c>
      <c r="F200" s="93" t="e">
        <f>IF(AND('IOC Input'!#REF!="M-OP",'IOC Input'!#REF!&lt;50000),'IOC Input'!#REF!,IF(AND('IOC Input'!#REF!="M-OP",'IOC Input'!#REF!&gt;=50000),'IOC Input'!#REF!,""))</f>
        <v>#REF!</v>
      </c>
      <c r="G200" s="93" t="e">
        <f>IF(AND('IOC Input'!#REF!="M-OP",'IOC Input'!#REF!&lt;50000),'IOC Input'!#REF!,IF(AND('IOC Input'!#REF!="M-OP",'IOC Input'!#REF!&gt;=50000),'IOC Input'!#REF!,""))</f>
        <v>#REF!</v>
      </c>
      <c r="H200" s="97"/>
      <c r="I200" s="93" t="e">
        <f>IF(AND('IOC Input'!#REF!="M-OP",'IOC Input'!#REF!&lt;50000),'IOC Input'!#REF!,IF(AND('IOC Input'!#REF!="M-OP",'IOC Input'!#REF!&gt;=50000),'IOC Input'!#REF!,""))</f>
        <v>#REF!</v>
      </c>
      <c r="J200" s="95" t="e">
        <f>IF(AND('IOC Input'!#REF!="M-OP",'IOC Input'!#REF!&lt;50000),RIGHT('IOC Input'!#REF!,6),IF(AND('IOC Input'!#REF!="M-OP",'IOC Input'!#REF!&gt;=50000),RIGHT('IOC Input'!#REF!,6),""))</f>
        <v>#REF!</v>
      </c>
      <c r="K200" s="96" t="e">
        <f>IF(AND('IOC Input'!#REF!="M-OP",'IOC Input'!#REF!="C"),'IOC Input'!#REF!,"")</f>
        <v>#REF!</v>
      </c>
      <c r="L200" s="96" t="e">
        <f>IF(AND('IOC Input'!#REF!="M-OP",'IOC Input'!#REF!="D"),'IOC Input'!#REF!,"")</f>
        <v>#REF!</v>
      </c>
      <c r="M200" t="e">
        <f t="shared" si="17"/>
        <v>#REF!</v>
      </c>
    </row>
    <row r="201" spans="1:13" ht="18">
      <c r="A201" s="92"/>
      <c r="B201" s="93"/>
      <c r="C201" s="94"/>
      <c r="D201" s="93"/>
      <c r="E201" s="94"/>
      <c r="F201" s="93"/>
      <c r="G201" s="93"/>
      <c r="H201" s="97"/>
      <c r="I201" s="93"/>
      <c r="J201" s="100"/>
      <c r="K201" s="101"/>
      <c r="L201" s="101"/>
    </row>
    <row r="202" spans="1:13" ht="18">
      <c r="A202" s="92" t="s">
        <v>101</v>
      </c>
      <c r="B202" s="93" t="e">
        <f>IF(AND('IOC Input'!#REF!="M-OP",'IOC Input'!#REF!&lt;50000),"119503",IF(AND('IOC Input'!#REF!="M-OP",'IOC Input'!#REF!&gt;=50000),"119500",""))</f>
        <v>#REF!</v>
      </c>
      <c r="C202" s="94"/>
      <c r="D202" s="93"/>
      <c r="E202" s="94"/>
      <c r="F202" s="93"/>
      <c r="G202" s="93"/>
      <c r="H202" s="93" t="e">
        <f>IF(AND('IOC Input'!#REF!="M-OP",'IOC Input'!#REF!&lt;50000),'IOC Input'!#REF!,IF(AND('IOC Input'!#REF!="M-OP",'IOC Input'!#REF!&gt;=50000),'IOC Input'!#REF!,""))</f>
        <v>#REF!</v>
      </c>
      <c r="I202" s="93" t="e">
        <f>+I203</f>
        <v>#REF!</v>
      </c>
      <c r="J202" s="95" t="e">
        <f>+J203</f>
        <v>#REF!</v>
      </c>
      <c r="K202" s="96" t="e">
        <f>IF(AND('IOC Input'!#REF!="M-OP",'IOC Input'!#REF!="C"),'IOC Input'!#REF!,"")</f>
        <v>#REF!</v>
      </c>
      <c r="L202" s="96" t="e">
        <f>IF(AND('IOC Input'!#REF!="M-OP",'IOC Input'!#REF!="D"),'IOC Input'!#REF!,"")</f>
        <v>#REF!</v>
      </c>
      <c r="M202" t="e">
        <f>IF(SUM(K202:L202)&gt;0,1,0)</f>
        <v>#REF!</v>
      </c>
    </row>
    <row r="203" spans="1:13" ht="18">
      <c r="A203" s="92" t="s">
        <v>101</v>
      </c>
      <c r="B203" s="93" t="e">
        <f>IF(AND('IOC Input'!#REF!="M-OP",'IOC Input'!#REF!&lt;50000),'IOC Input'!#REF!,IF(AND('IOC Input'!#REF!="M-OP",'IOC Input'!#REF!&gt;=50000),'IOC Input'!#REF!,""))</f>
        <v>#REF!</v>
      </c>
      <c r="C203" s="93" t="e">
        <f>IF(AND('IOC Input'!#REF!="M-OP",'IOC Input'!#REF!&lt;50000),'IOC Input'!#REF!,IF(AND('IOC Input'!#REF!="M-OP",'IOC Input'!#REF!&gt;=50000),'IOC Input'!#REF!,""))</f>
        <v>#REF!</v>
      </c>
      <c r="D203" s="93" t="e">
        <f>IF(AND('IOC Input'!#REF!="M-OP",'IOC Input'!#REF!&lt;50000),'IOC Input'!#REF!,IF(AND('IOC Input'!#REF!="M-OP",'IOC Input'!#REF!&gt;=50000),'IOC Input'!#REF!,""))</f>
        <v>#REF!</v>
      </c>
      <c r="E203" s="93" t="e">
        <f>IF(AND('IOC Input'!#REF!="M-OP",'IOC Input'!#REF!&lt;50000),'IOC Input'!#REF!,IF(AND('IOC Input'!#REF!="M-OP",'IOC Input'!#REF!&gt;=50000),'IOC Input'!#REF!,""))</f>
        <v>#REF!</v>
      </c>
      <c r="F203" s="93" t="e">
        <f>IF(AND('IOC Input'!#REF!="M-OP",'IOC Input'!#REF!&lt;50000),'IOC Input'!#REF!,IF(AND('IOC Input'!#REF!="M-OP",'IOC Input'!#REF!&gt;=50000),'IOC Input'!#REF!,""))</f>
        <v>#REF!</v>
      </c>
      <c r="G203" s="93" t="e">
        <f>IF(AND('IOC Input'!#REF!="M-OP",'IOC Input'!#REF!&lt;50000),'IOC Input'!#REF!,IF(AND('IOC Input'!#REF!="M-OP",'IOC Input'!#REF!&gt;=50000),'IOC Input'!#REF!,""))</f>
        <v>#REF!</v>
      </c>
      <c r="H203" s="93" t="e">
        <f>IF(AND('IOC Input'!#REF!="M-OP",'IOC Input'!#REF!&lt;50000),'IOC Input'!#REF!,IF(AND('IOC Input'!#REF!="M-OP",'IOC Input'!#REF!&gt;=50000),'IOC Input'!#REF!,""))</f>
        <v>#REF!</v>
      </c>
      <c r="I203" s="93" t="e">
        <f>IF(AND('IOC Input'!#REF!="M-OP",'IOC Input'!#REF!&lt;50000),'IOC Input'!#REF!,IF(AND('IOC Input'!#REF!="M-OP",'IOC Input'!#REF!&gt;=50000),'IOC Input'!#REF!,""))</f>
        <v>#REF!</v>
      </c>
      <c r="J203" s="95" t="e">
        <f>IF(AND('IOC Input'!#REF!="M-OP",'IOC Input'!#REF!&lt;50000),RIGHT('IOC Input'!#REF!,6),IF(AND('IOC Input'!#REF!="M-OP",'IOC Input'!#REF!&gt;=50000),RIGHT('IOC Input'!#REF!,6),""))</f>
        <v>#REF!</v>
      </c>
      <c r="K203" s="96" t="e">
        <f>IF(AND('IOC Input'!#REF!="M-OP",'IOC Input'!#REF!="C"),'IOC Input'!#REF!,"")</f>
        <v>#REF!</v>
      </c>
      <c r="L203" s="96" t="e">
        <f>IF(AND('IOC Input'!#REF!="M-OP",'IOC Input'!#REF!="D"),'IOC Input'!#REF!,"")</f>
        <v>#REF!</v>
      </c>
      <c r="M203" t="e">
        <f t="shared" ref="M203:M209" si="18">IF(SUM(K203:L203)&gt;0,1,0)</f>
        <v>#REF!</v>
      </c>
    </row>
    <row r="204" spans="1:13" ht="18">
      <c r="A204" s="92" t="s">
        <v>101</v>
      </c>
      <c r="B204" s="93" t="e">
        <f>IF(AND('IOC Input'!#REF!="M-OP",'IOC Input'!#REF!&lt;50000),'IOC Input'!#REF!,IF(AND('IOC Input'!#REF!="M-OP",'IOC Input'!#REF!&gt;=50000),'IOC Input'!#REF!,""))</f>
        <v>#REF!</v>
      </c>
      <c r="C204" s="93" t="e">
        <f>IF(AND('IOC Input'!#REF!="M-OP",'IOC Input'!#REF!&lt;50000),'IOC Input'!#REF!,IF(AND('IOC Input'!#REF!="M-OP",'IOC Input'!#REF!&gt;=50000),'IOC Input'!#REF!,""))</f>
        <v>#REF!</v>
      </c>
      <c r="D204" s="93" t="e">
        <f>IF(AND('IOC Input'!#REF!="M-OP",'IOC Input'!#REF!&lt;50000),'IOC Input'!#REF!,IF(AND('IOC Input'!#REF!="M-OP",'IOC Input'!#REF!&gt;=50000),'IOC Input'!#REF!,""))</f>
        <v>#REF!</v>
      </c>
      <c r="E204" s="93" t="e">
        <f>IF(AND('IOC Input'!#REF!="M-OP",'IOC Input'!#REF!&lt;50000),'IOC Input'!#REF!,IF(AND('IOC Input'!#REF!="M-OP",'IOC Input'!#REF!&gt;=50000),'IOC Input'!#REF!,""))</f>
        <v>#REF!</v>
      </c>
      <c r="F204" s="93" t="e">
        <f>IF(AND('IOC Input'!#REF!="M-OP",'IOC Input'!#REF!&lt;50000),'IOC Input'!#REF!,IF(AND('IOC Input'!#REF!="M-OP",'IOC Input'!#REF!&gt;=50000),'IOC Input'!#REF!,""))</f>
        <v>#REF!</v>
      </c>
      <c r="G204" s="93" t="e">
        <f>IF(AND('IOC Input'!#REF!="M-OP",'IOC Input'!#REF!&lt;50000),'IOC Input'!#REF!,IF(AND('IOC Input'!#REF!="M-OP",'IOC Input'!#REF!&gt;=50000),'IOC Input'!#REF!,""))</f>
        <v>#REF!</v>
      </c>
      <c r="H204" s="93" t="e">
        <f>IF(AND('IOC Input'!#REF!="M-OP",'IOC Input'!#REF!&lt;50000),'IOC Input'!#REF!,IF(AND('IOC Input'!#REF!="M-OP",'IOC Input'!#REF!&gt;=50000),'IOC Input'!#REF!,""))</f>
        <v>#REF!</v>
      </c>
      <c r="I204" s="93" t="e">
        <f>IF(AND('IOC Input'!#REF!="M-OP",'IOC Input'!#REF!&lt;50000),'IOC Input'!#REF!,IF(AND('IOC Input'!#REF!="M-OP",'IOC Input'!#REF!&gt;=50000),'IOC Input'!#REF!,""))</f>
        <v>#REF!</v>
      </c>
      <c r="J204" s="95" t="e">
        <f>IF(AND('IOC Input'!#REF!="M-OP",'IOC Input'!#REF!&lt;50000),RIGHT('IOC Input'!#REF!,6),IF(AND('IOC Input'!#REF!="M-OP",'IOC Input'!#REF!&gt;=50000),RIGHT('IOC Input'!#REF!,6),""))</f>
        <v>#REF!</v>
      </c>
      <c r="K204" s="96" t="e">
        <f>IF(AND('IOC Input'!#REF!="M-OP",'IOC Input'!#REF!="C"),'IOC Input'!#REF!,"")</f>
        <v>#REF!</v>
      </c>
      <c r="L204" s="96" t="e">
        <f>IF(AND('IOC Input'!#REF!="M-OP",'IOC Input'!#REF!="D"),'IOC Input'!#REF!,"")</f>
        <v>#REF!</v>
      </c>
      <c r="M204" t="e">
        <f t="shared" si="18"/>
        <v>#REF!</v>
      </c>
    </row>
    <row r="205" spans="1:13" ht="18">
      <c r="A205" s="92" t="s">
        <v>101</v>
      </c>
      <c r="B205" s="93" t="e">
        <f>IF(AND('IOC Input'!#REF!="M-OP",'IOC Input'!#REF!&lt;50000),'IOC Input'!#REF!,IF(AND('IOC Input'!#REF!="M-OP",'IOC Input'!#REF!&gt;=50000),'IOC Input'!#REF!,""))</f>
        <v>#REF!</v>
      </c>
      <c r="C205" s="93" t="e">
        <f>IF(AND('IOC Input'!#REF!="M-OP",'IOC Input'!#REF!&lt;50000),'IOC Input'!#REF!,IF(AND('IOC Input'!#REF!="M-OP",'IOC Input'!#REF!&gt;=50000),'IOC Input'!#REF!,""))</f>
        <v>#REF!</v>
      </c>
      <c r="D205" s="93" t="e">
        <f>IF(AND('IOC Input'!#REF!="M-OP",'IOC Input'!#REF!&lt;50000),'IOC Input'!#REF!,IF(AND('IOC Input'!#REF!="M-OP",'IOC Input'!#REF!&gt;=50000),'IOC Input'!#REF!,""))</f>
        <v>#REF!</v>
      </c>
      <c r="E205" s="93" t="e">
        <f>IF(AND('IOC Input'!#REF!="M-OP",'IOC Input'!#REF!&lt;50000),'IOC Input'!#REF!,IF(AND('IOC Input'!#REF!="M-OP",'IOC Input'!#REF!&gt;=50000),'IOC Input'!#REF!,""))</f>
        <v>#REF!</v>
      </c>
      <c r="F205" s="93" t="e">
        <f>IF(AND('IOC Input'!#REF!="M-OP",'IOC Input'!#REF!&lt;50000),'IOC Input'!#REF!,IF(AND('IOC Input'!#REF!="M-OP",'IOC Input'!#REF!&gt;=50000),'IOC Input'!#REF!,""))</f>
        <v>#REF!</v>
      </c>
      <c r="G205" s="93" t="e">
        <f>IF(AND('IOC Input'!#REF!="M-OP",'IOC Input'!#REF!&lt;50000),'IOC Input'!#REF!,IF(AND('IOC Input'!#REF!="M-OP",'IOC Input'!#REF!&gt;=50000),'IOC Input'!#REF!,""))</f>
        <v>#REF!</v>
      </c>
      <c r="H205" s="93" t="e">
        <f>IF(AND('IOC Input'!#REF!="M-OP",'IOC Input'!#REF!&lt;50000),'IOC Input'!#REF!,IF(AND('IOC Input'!#REF!="M-OP",'IOC Input'!#REF!&gt;=50000),'IOC Input'!#REF!,""))</f>
        <v>#REF!</v>
      </c>
      <c r="I205" s="93" t="e">
        <f>IF(AND('IOC Input'!#REF!="M-OP",'IOC Input'!#REF!&lt;50000),'IOC Input'!#REF!,IF(AND('IOC Input'!#REF!="M-OP",'IOC Input'!#REF!&gt;=50000),'IOC Input'!#REF!,""))</f>
        <v>#REF!</v>
      </c>
      <c r="J205" s="95" t="e">
        <f>IF(AND('IOC Input'!#REF!="M-OP",'IOC Input'!#REF!&lt;50000),RIGHT('IOC Input'!#REF!,6),IF(AND('IOC Input'!#REF!="M-OP",'IOC Input'!#REF!&gt;=50000),RIGHT('IOC Input'!#REF!,6),""))</f>
        <v>#REF!</v>
      </c>
      <c r="K205" s="96" t="e">
        <f>IF(AND('IOC Input'!#REF!="M-OP",'IOC Input'!#REF!="C"),'IOC Input'!#REF!,"")</f>
        <v>#REF!</v>
      </c>
      <c r="L205" s="96" t="e">
        <f>IF(AND('IOC Input'!#REF!="M-OP",'IOC Input'!#REF!="D"),'IOC Input'!#REF!,"")</f>
        <v>#REF!</v>
      </c>
      <c r="M205" t="e">
        <f t="shared" si="18"/>
        <v>#REF!</v>
      </c>
    </row>
    <row r="206" spans="1:13" ht="18">
      <c r="A206" s="92" t="s">
        <v>101</v>
      </c>
      <c r="B206" s="93" t="e">
        <f>IF(AND('IOC Input'!#REF!="M-OP",'IOC Input'!#REF!&lt;50000),'IOC Input'!#REF!,IF(AND('IOC Input'!#REF!="M-OP",'IOC Input'!#REF!&gt;=50000),'IOC Input'!#REF!,""))</f>
        <v>#REF!</v>
      </c>
      <c r="C206" s="93" t="e">
        <f>IF(AND('IOC Input'!#REF!="M-OP",'IOC Input'!#REF!&lt;50000),'IOC Input'!#REF!,IF(AND('IOC Input'!#REF!="M-OP",'IOC Input'!#REF!&gt;=50000),'IOC Input'!#REF!,""))</f>
        <v>#REF!</v>
      </c>
      <c r="D206" s="93" t="e">
        <f>IF(AND('IOC Input'!#REF!="M-OP",'IOC Input'!#REF!&lt;50000),'IOC Input'!#REF!,IF(AND('IOC Input'!#REF!="M-OP",'IOC Input'!#REF!&gt;=50000),'IOC Input'!#REF!,""))</f>
        <v>#REF!</v>
      </c>
      <c r="E206" s="93" t="e">
        <f>IF(AND('IOC Input'!#REF!="M-OP",'IOC Input'!#REF!&lt;50000),'IOC Input'!#REF!,IF(AND('IOC Input'!#REF!="M-OP",'IOC Input'!#REF!&gt;=50000),'IOC Input'!#REF!,""))</f>
        <v>#REF!</v>
      </c>
      <c r="F206" s="93" t="e">
        <f>IF(AND('IOC Input'!#REF!="M-OP",'IOC Input'!#REF!&lt;50000),'IOC Input'!#REF!,IF(AND('IOC Input'!#REF!="M-OP",'IOC Input'!#REF!&gt;=50000),'IOC Input'!#REF!,""))</f>
        <v>#REF!</v>
      </c>
      <c r="G206" s="93" t="e">
        <f>IF(AND('IOC Input'!#REF!="M-OP",'IOC Input'!#REF!&lt;50000),'IOC Input'!#REF!,IF(AND('IOC Input'!#REF!="M-OP",'IOC Input'!#REF!&gt;=50000),'IOC Input'!#REF!,""))</f>
        <v>#REF!</v>
      </c>
      <c r="H206" s="93" t="e">
        <f>IF(AND('IOC Input'!#REF!="M-OP",'IOC Input'!#REF!&lt;50000),'IOC Input'!#REF!,IF(AND('IOC Input'!#REF!="M-OP",'IOC Input'!#REF!&gt;=50000),'IOC Input'!#REF!,""))</f>
        <v>#REF!</v>
      </c>
      <c r="I206" s="93" t="e">
        <f>IF(AND('IOC Input'!#REF!="M-OP",'IOC Input'!#REF!&lt;50000),'IOC Input'!#REF!,IF(AND('IOC Input'!#REF!="M-OP",'IOC Input'!#REF!&gt;=50000),'IOC Input'!#REF!,""))</f>
        <v>#REF!</v>
      </c>
      <c r="J206" s="95" t="e">
        <f>IF(AND('IOC Input'!#REF!="M-OP",'IOC Input'!#REF!&lt;50000),RIGHT('IOC Input'!#REF!,6),IF(AND('IOC Input'!#REF!="M-OP",'IOC Input'!#REF!&gt;=50000),RIGHT('IOC Input'!#REF!,6),""))</f>
        <v>#REF!</v>
      </c>
      <c r="K206" s="96" t="e">
        <f>IF(AND('IOC Input'!#REF!="M-OP",'IOC Input'!#REF!="C"),'IOC Input'!#REF!,"")</f>
        <v>#REF!</v>
      </c>
      <c r="L206" s="96" t="e">
        <f>IF(AND('IOC Input'!#REF!="M-OP",'IOC Input'!#REF!="D"),'IOC Input'!#REF!,"")</f>
        <v>#REF!</v>
      </c>
      <c r="M206" t="e">
        <f t="shared" si="18"/>
        <v>#REF!</v>
      </c>
    </row>
    <row r="207" spans="1:13" ht="18">
      <c r="A207" s="92" t="s">
        <v>101</v>
      </c>
      <c r="B207" s="93" t="e">
        <f>IF(AND('IOC Input'!#REF!="M-OP",'IOC Input'!#REF!&lt;50000),'IOC Input'!#REF!,IF(AND('IOC Input'!#REF!="M-OP",'IOC Input'!#REF!&gt;=50000),'IOC Input'!#REF!,""))</f>
        <v>#REF!</v>
      </c>
      <c r="C207" s="93" t="e">
        <f>IF(AND('IOC Input'!#REF!="M-OP",'IOC Input'!#REF!&lt;50000),'IOC Input'!#REF!,IF(AND('IOC Input'!#REF!="M-OP",'IOC Input'!#REF!&gt;=50000),'IOC Input'!#REF!,""))</f>
        <v>#REF!</v>
      </c>
      <c r="D207" s="93" t="e">
        <f>IF(AND('IOC Input'!#REF!="M-OP",'IOC Input'!#REF!&lt;50000),'IOC Input'!#REF!,IF(AND('IOC Input'!#REF!="M-OP",'IOC Input'!#REF!&gt;=50000),'IOC Input'!#REF!,""))</f>
        <v>#REF!</v>
      </c>
      <c r="E207" s="93" t="e">
        <f>IF(AND('IOC Input'!#REF!="M-OP",'IOC Input'!#REF!&lt;50000),'IOC Input'!#REF!,IF(AND('IOC Input'!#REF!="M-OP",'IOC Input'!#REF!&gt;=50000),'IOC Input'!#REF!,""))</f>
        <v>#REF!</v>
      </c>
      <c r="F207" s="93" t="e">
        <f>IF(AND('IOC Input'!#REF!="M-OP",'IOC Input'!#REF!&lt;50000),'IOC Input'!#REF!,IF(AND('IOC Input'!#REF!="M-OP",'IOC Input'!#REF!&gt;=50000),'IOC Input'!#REF!,""))</f>
        <v>#REF!</v>
      </c>
      <c r="G207" s="93" t="e">
        <f>IF(AND('IOC Input'!#REF!="M-OP",'IOC Input'!#REF!&lt;50000),'IOC Input'!#REF!,IF(AND('IOC Input'!#REF!="M-OP",'IOC Input'!#REF!&gt;=50000),'IOC Input'!#REF!,""))</f>
        <v>#REF!</v>
      </c>
      <c r="H207" s="93" t="e">
        <f>IF(AND('IOC Input'!#REF!="M-OP",'IOC Input'!#REF!&lt;50000),'IOC Input'!#REF!,IF(AND('IOC Input'!#REF!="M-OP",'IOC Input'!#REF!&gt;=50000),'IOC Input'!#REF!,""))</f>
        <v>#REF!</v>
      </c>
      <c r="I207" s="93" t="e">
        <f>IF(AND('IOC Input'!#REF!="M-OP",'IOC Input'!#REF!&lt;50000),'IOC Input'!#REF!,IF(AND('IOC Input'!#REF!="M-OP",'IOC Input'!#REF!&gt;=50000),'IOC Input'!#REF!,""))</f>
        <v>#REF!</v>
      </c>
      <c r="J207" s="95" t="e">
        <f>IF(AND('IOC Input'!#REF!="M-OP",'IOC Input'!#REF!&lt;50000),RIGHT('IOC Input'!#REF!,6),IF(AND('IOC Input'!#REF!="M-OP",'IOC Input'!#REF!&gt;=50000),RIGHT('IOC Input'!#REF!,6),""))</f>
        <v>#REF!</v>
      </c>
      <c r="K207" s="96" t="e">
        <f>IF(AND('IOC Input'!#REF!="M-OP",'IOC Input'!#REF!="C"),'IOC Input'!#REF!,"")</f>
        <v>#REF!</v>
      </c>
      <c r="L207" s="96" t="e">
        <f>IF(AND('IOC Input'!#REF!="M-OP",'IOC Input'!#REF!="D"),'IOC Input'!#REF!,"")</f>
        <v>#REF!</v>
      </c>
      <c r="M207" t="e">
        <f t="shared" si="18"/>
        <v>#REF!</v>
      </c>
    </row>
    <row r="208" spans="1:13" ht="18">
      <c r="A208" s="92" t="s">
        <v>101</v>
      </c>
      <c r="B208" s="93" t="e">
        <f>IF(AND('IOC Input'!#REF!="M-OP",'IOC Input'!#REF!&lt;50000),'IOC Input'!#REF!,IF(AND('IOC Input'!#REF!="M-OP",'IOC Input'!#REF!&gt;=50000),'IOC Input'!#REF!,""))</f>
        <v>#REF!</v>
      </c>
      <c r="C208" s="93" t="e">
        <f>IF(AND('IOC Input'!#REF!="M-OP",'IOC Input'!#REF!&lt;50000),'IOC Input'!#REF!,IF(AND('IOC Input'!#REF!="M-OP",'IOC Input'!#REF!&gt;=50000),'IOC Input'!#REF!,""))</f>
        <v>#REF!</v>
      </c>
      <c r="D208" s="93" t="e">
        <f>IF(AND('IOC Input'!#REF!="M-OP",'IOC Input'!#REF!&lt;50000),'IOC Input'!#REF!,IF(AND('IOC Input'!#REF!="M-OP",'IOC Input'!#REF!&gt;=50000),'IOC Input'!#REF!,""))</f>
        <v>#REF!</v>
      </c>
      <c r="E208" s="93" t="e">
        <f>IF(AND('IOC Input'!#REF!="M-OP",'IOC Input'!#REF!&lt;50000),'IOC Input'!#REF!,IF(AND('IOC Input'!#REF!="M-OP",'IOC Input'!#REF!&gt;=50000),'IOC Input'!#REF!,""))</f>
        <v>#REF!</v>
      </c>
      <c r="F208" s="93" t="e">
        <f>IF(AND('IOC Input'!#REF!="M-OP",'IOC Input'!#REF!&lt;50000),'IOC Input'!#REF!,IF(AND('IOC Input'!#REF!="M-OP",'IOC Input'!#REF!&gt;=50000),'IOC Input'!#REF!,""))</f>
        <v>#REF!</v>
      </c>
      <c r="G208" s="93" t="e">
        <f>IF(AND('IOC Input'!#REF!="M-OP",'IOC Input'!#REF!&lt;50000),'IOC Input'!#REF!,IF(AND('IOC Input'!#REF!="M-OP",'IOC Input'!#REF!&gt;=50000),'IOC Input'!#REF!,""))</f>
        <v>#REF!</v>
      </c>
      <c r="H208" s="93" t="e">
        <f>IF(AND('IOC Input'!#REF!="M-OP",'IOC Input'!#REF!&lt;50000),'IOC Input'!#REF!,IF(AND('IOC Input'!#REF!="M-OP",'IOC Input'!#REF!&gt;=50000),'IOC Input'!#REF!,""))</f>
        <v>#REF!</v>
      </c>
      <c r="I208" s="93" t="e">
        <f>IF(AND('IOC Input'!#REF!="M-OP",'IOC Input'!#REF!&lt;50000),'IOC Input'!#REF!,IF(AND('IOC Input'!#REF!="M-OP",'IOC Input'!#REF!&gt;=50000),'IOC Input'!#REF!,""))</f>
        <v>#REF!</v>
      </c>
      <c r="J208" s="95" t="e">
        <f>IF(AND('IOC Input'!#REF!="M-OP",'IOC Input'!#REF!&lt;50000),RIGHT('IOC Input'!#REF!,6),IF(AND('IOC Input'!#REF!="M-OP",'IOC Input'!#REF!&gt;=50000),RIGHT('IOC Input'!#REF!,6),""))</f>
        <v>#REF!</v>
      </c>
      <c r="K208" s="96" t="e">
        <f>IF(AND('IOC Input'!#REF!="M-OP",'IOC Input'!#REF!="C"),'IOC Input'!#REF!,"")</f>
        <v>#REF!</v>
      </c>
      <c r="L208" s="96" t="e">
        <f>IF(AND('IOC Input'!#REF!="M-OP",'IOC Input'!#REF!="D"),'IOC Input'!#REF!,"")</f>
        <v>#REF!</v>
      </c>
      <c r="M208" t="e">
        <f t="shared" si="18"/>
        <v>#REF!</v>
      </c>
    </row>
    <row r="209" spans="1:13" ht="18">
      <c r="A209" s="92" t="s">
        <v>101</v>
      </c>
      <c r="B209" s="93" t="e">
        <f>IF(AND('IOC Input'!#REF!="M-OP",'IOC Input'!#REF!&lt;50000),'IOC Input'!#REF!,IF(AND('IOC Input'!#REF!="M-OP",'IOC Input'!#REF!&gt;=50000),'IOC Input'!#REF!,""))</f>
        <v>#REF!</v>
      </c>
      <c r="C209" s="93" t="e">
        <f>IF(AND('IOC Input'!#REF!="M-OP",'IOC Input'!#REF!&lt;50000),'IOC Input'!#REF!,IF(AND('IOC Input'!#REF!="M-OP",'IOC Input'!#REF!&gt;=50000),'IOC Input'!#REF!,""))</f>
        <v>#REF!</v>
      </c>
      <c r="D209" s="93" t="e">
        <f>IF(AND('IOC Input'!#REF!="M-OP",'IOC Input'!#REF!&lt;50000),'IOC Input'!#REF!,IF(AND('IOC Input'!#REF!="M-OP",'IOC Input'!#REF!&gt;=50000),'IOC Input'!#REF!,""))</f>
        <v>#REF!</v>
      </c>
      <c r="E209" s="93" t="e">
        <f>IF(AND('IOC Input'!#REF!="M-OP",'IOC Input'!#REF!&lt;50000),'IOC Input'!#REF!,IF(AND('IOC Input'!#REF!="M-OP",'IOC Input'!#REF!&gt;=50000),'IOC Input'!#REF!,""))</f>
        <v>#REF!</v>
      </c>
      <c r="F209" s="93" t="e">
        <f>IF(AND('IOC Input'!#REF!="M-OP",'IOC Input'!#REF!&lt;50000),'IOC Input'!#REF!,IF(AND('IOC Input'!#REF!="M-OP",'IOC Input'!#REF!&gt;=50000),'IOC Input'!#REF!,""))</f>
        <v>#REF!</v>
      </c>
      <c r="G209" s="93" t="e">
        <f>IF(AND('IOC Input'!#REF!="M-OP",'IOC Input'!#REF!&lt;50000),'IOC Input'!#REF!,IF(AND('IOC Input'!#REF!="M-OP",'IOC Input'!#REF!&gt;=50000),'IOC Input'!#REF!,""))</f>
        <v>#REF!</v>
      </c>
      <c r="H209" s="97"/>
      <c r="I209" s="93" t="e">
        <f>IF(AND('IOC Input'!#REF!="M-OP",'IOC Input'!#REF!&lt;50000),'IOC Input'!#REF!,IF(AND('IOC Input'!#REF!="M-OP",'IOC Input'!#REF!&gt;=50000),'IOC Input'!#REF!,""))</f>
        <v>#REF!</v>
      </c>
      <c r="J209" s="95" t="e">
        <f>IF(AND('IOC Input'!#REF!="M-OP",'IOC Input'!#REF!&lt;50000),RIGHT('IOC Input'!#REF!,6),IF(AND('IOC Input'!#REF!="M-OP",'IOC Input'!#REF!&gt;=50000),RIGHT('IOC Input'!#REF!,6),""))</f>
        <v>#REF!</v>
      </c>
      <c r="K209" s="96" t="e">
        <f>IF(AND('IOC Input'!#REF!="M-OP",'IOC Input'!#REF!="C"),'IOC Input'!#REF!,"")</f>
        <v>#REF!</v>
      </c>
      <c r="L209" s="96" t="e">
        <f>IF(AND('IOC Input'!#REF!="M-OP",'IOC Input'!#REF!="D"),'IOC Input'!#REF!,"")</f>
        <v>#REF!</v>
      </c>
      <c r="M209" t="e">
        <f t="shared" si="18"/>
        <v>#REF!</v>
      </c>
    </row>
    <row r="210" spans="1:13" ht="18">
      <c r="A210" s="92"/>
      <c r="B210" s="93"/>
      <c r="C210" s="94"/>
      <c r="D210" s="93"/>
      <c r="E210" s="94"/>
      <c r="F210" s="93"/>
      <c r="G210" s="93"/>
      <c r="H210" s="97"/>
      <c r="I210" s="93"/>
      <c r="J210" s="100"/>
      <c r="K210" s="101"/>
      <c r="L210" s="101"/>
    </row>
    <row r="211" spans="1:13" ht="18">
      <c r="A211" s="92" t="s">
        <v>101</v>
      </c>
      <c r="B211" s="93" t="e">
        <f>IF(AND('IOC Input'!#REF!="M-OP",'IOC Input'!#REF!&lt;50000),"119503",IF(AND('IOC Input'!#REF!="M-OP",'IOC Input'!#REF!&gt;=50000),"119500",""))</f>
        <v>#REF!</v>
      </c>
      <c r="C211" s="94"/>
      <c r="D211" s="93"/>
      <c r="E211" s="94"/>
      <c r="F211" s="93"/>
      <c r="G211" s="93"/>
      <c r="H211" s="93" t="e">
        <f>IF(AND('IOC Input'!#REF!="M-OP",'IOC Input'!#REF!&lt;50000),'IOC Input'!#REF!,IF(AND('IOC Input'!#REF!="M-OP",'IOC Input'!#REF!&gt;=50000),'IOC Input'!#REF!,""))</f>
        <v>#REF!</v>
      </c>
      <c r="I211" s="93" t="e">
        <f>+I212</f>
        <v>#REF!</v>
      </c>
      <c r="J211" s="95" t="e">
        <f>+J212</f>
        <v>#REF!</v>
      </c>
      <c r="K211" s="96" t="e">
        <f>IF(AND('IOC Input'!#REF!="M-OP",'IOC Input'!#REF!="C"),'IOC Input'!#REF!,"")</f>
        <v>#REF!</v>
      </c>
      <c r="L211" s="96" t="e">
        <f>IF(AND('IOC Input'!#REF!="M-OP",'IOC Input'!#REF!="D"),'IOC Input'!#REF!,"")</f>
        <v>#REF!</v>
      </c>
      <c r="M211" t="e">
        <f>IF(SUM(K211:L211)&gt;0,1,0)</f>
        <v>#REF!</v>
      </c>
    </row>
    <row r="212" spans="1:13" ht="18">
      <c r="A212" s="92" t="s">
        <v>101</v>
      </c>
      <c r="B212" s="93" t="e">
        <f>IF(AND('IOC Input'!#REF!="M-OP",'IOC Input'!#REF!&lt;50000),'IOC Input'!#REF!,IF(AND('IOC Input'!#REF!="M-OP",'IOC Input'!#REF!&gt;=50000),'IOC Input'!#REF!,""))</f>
        <v>#REF!</v>
      </c>
      <c r="C212" s="93" t="e">
        <f>IF(AND('IOC Input'!#REF!="M-OP",'IOC Input'!#REF!&lt;50000),'IOC Input'!#REF!,IF(AND('IOC Input'!#REF!="M-OP",'IOC Input'!#REF!&gt;=50000),'IOC Input'!#REF!,""))</f>
        <v>#REF!</v>
      </c>
      <c r="D212" s="93" t="e">
        <f>IF(AND('IOC Input'!#REF!="M-OP",'IOC Input'!#REF!&lt;50000),'IOC Input'!#REF!,IF(AND('IOC Input'!#REF!="M-OP",'IOC Input'!#REF!&gt;=50000),'IOC Input'!#REF!,""))</f>
        <v>#REF!</v>
      </c>
      <c r="E212" s="93" t="e">
        <f>IF(AND('IOC Input'!#REF!="M-OP",'IOC Input'!#REF!&lt;50000),'IOC Input'!#REF!,IF(AND('IOC Input'!#REF!="M-OP",'IOC Input'!#REF!&gt;=50000),'IOC Input'!#REF!,""))</f>
        <v>#REF!</v>
      </c>
      <c r="F212" s="93" t="e">
        <f>IF(AND('IOC Input'!#REF!="M-OP",'IOC Input'!#REF!&lt;50000),'IOC Input'!#REF!,IF(AND('IOC Input'!#REF!="M-OP",'IOC Input'!#REF!&gt;=50000),'IOC Input'!#REF!,""))</f>
        <v>#REF!</v>
      </c>
      <c r="G212" s="93" t="e">
        <f>IF(AND('IOC Input'!#REF!="M-OP",'IOC Input'!#REF!&lt;50000),'IOC Input'!#REF!,IF(AND('IOC Input'!#REF!="M-OP",'IOC Input'!#REF!&gt;=50000),'IOC Input'!#REF!,""))</f>
        <v>#REF!</v>
      </c>
      <c r="H212" s="93" t="e">
        <f>IF(AND('IOC Input'!#REF!="M-OP",'IOC Input'!#REF!&lt;50000),'IOC Input'!#REF!,IF(AND('IOC Input'!#REF!="M-OP",'IOC Input'!#REF!&gt;=50000),'IOC Input'!#REF!,""))</f>
        <v>#REF!</v>
      </c>
      <c r="I212" s="93" t="e">
        <f>IF(AND('IOC Input'!#REF!="M-OP",'IOC Input'!#REF!&lt;50000),'IOC Input'!#REF!,IF(AND('IOC Input'!#REF!="M-OP",'IOC Input'!#REF!&gt;=50000),'IOC Input'!#REF!,""))</f>
        <v>#REF!</v>
      </c>
      <c r="J212" s="95" t="e">
        <f>IF(AND('IOC Input'!#REF!="M-OP",'IOC Input'!#REF!&lt;50000),RIGHT('IOC Input'!#REF!,6),IF(AND('IOC Input'!#REF!="M-OP",'IOC Input'!#REF!&gt;=50000),RIGHT('IOC Input'!#REF!,6),""))</f>
        <v>#REF!</v>
      </c>
      <c r="K212" s="96" t="e">
        <f>IF(AND('IOC Input'!#REF!="M-OP",'IOC Input'!#REF!="C"),'IOC Input'!#REF!,"")</f>
        <v>#REF!</v>
      </c>
      <c r="L212" s="96" t="e">
        <f>IF(AND('IOC Input'!#REF!="M-OP",'IOC Input'!#REF!="D"),'IOC Input'!#REF!,"")</f>
        <v>#REF!</v>
      </c>
      <c r="M212" t="e">
        <f t="shared" ref="M212:M218" si="19">IF(SUM(K212:L212)&gt;0,1,0)</f>
        <v>#REF!</v>
      </c>
    </row>
    <row r="213" spans="1:13" ht="18">
      <c r="A213" s="92" t="s">
        <v>101</v>
      </c>
      <c r="B213" s="93" t="e">
        <f>IF(AND('IOC Input'!#REF!="M-OP",'IOC Input'!#REF!&lt;50000),'IOC Input'!#REF!,IF(AND('IOC Input'!#REF!="M-OP",'IOC Input'!#REF!&gt;=50000),'IOC Input'!#REF!,""))</f>
        <v>#REF!</v>
      </c>
      <c r="C213" s="93" t="e">
        <f>IF(AND('IOC Input'!#REF!="M-OP",'IOC Input'!#REF!&lt;50000),'IOC Input'!#REF!,IF(AND('IOC Input'!#REF!="M-OP",'IOC Input'!#REF!&gt;=50000),'IOC Input'!#REF!,""))</f>
        <v>#REF!</v>
      </c>
      <c r="D213" s="93" t="e">
        <f>IF(AND('IOC Input'!#REF!="M-OP",'IOC Input'!#REF!&lt;50000),'IOC Input'!#REF!,IF(AND('IOC Input'!#REF!="M-OP",'IOC Input'!#REF!&gt;=50000),'IOC Input'!#REF!,""))</f>
        <v>#REF!</v>
      </c>
      <c r="E213" s="93" t="e">
        <f>IF(AND('IOC Input'!#REF!="M-OP",'IOC Input'!#REF!&lt;50000),'IOC Input'!#REF!,IF(AND('IOC Input'!#REF!="M-OP",'IOC Input'!#REF!&gt;=50000),'IOC Input'!#REF!,""))</f>
        <v>#REF!</v>
      </c>
      <c r="F213" s="93" t="e">
        <f>IF(AND('IOC Input'!#REF!="M-OP",'IOC Input'!#REF!&lt;50000),'IOC Input'!#REF!,IF(AND('IOC Input'!#REF!="M-OP",'IOC Input'!#REF!&gt;=50000),'IOC Input'!#REF!,""))</f>
        <v>#REF!</v>
      </c>
      <c r="G213" s="93" t="e">
        <f>IF(AND('IOC Input'!#REF!="M-OP",'IOC Input'!#REF!&lt;50000),'IOC Input'!#REF!,IF(AND('IOC Input'!#REF!="M-OP",'IOC Input'!#REF!&gt;=50000),'IOC Input'!#REF!,""))</f>
        <v>#REF!</v>
      </c>
      <c r="H213" s="93" t="e">
        <f>IF(AND('IOC Input'!#REF!="M-OP",'IOC Input'!#REF!&lt;50000),'IOC Input'!#REF!,IF(AND('IOC Input'!#REF!="M-OP",'IOC Input'!#REF!&gt;=50000),'IOC Input'!#REF!,""))</f>
        <v>#REF!</v>
      </c>
      <c r="I213" s="93" t="e">
        <f>IF(AND('IOC Input'!#REF!="M-OP",'IOC Input'!#REF!&lt;50000),'IOC Input'!#REF!,IF(AND('IOC Input'!#REF!="M-OP",'IOC Input'!#REF!&gt;=50000),'IOC Input'!#REF!,""))</f>
        <v>#REF!</v>
      </c>
      <c r="J213" s="95" t="e">
        <f>IF(AND('IOC Input'!#REF!="M-OP",'IOC Input'!#REF!&lt;50000),RIGHT('IOC Input'!#REF!,6),IF(AND('IOC Input'!#REF!="M-OP",'IOC Input'!#REF!&gt;=50000),RIGHT('IOC Input'!#REF!,6),""))</f>
        <v>#REF!</v>
      </c>
      <c r="K213" s="96" t="e">
        <f>IF(AND('IOC Input'!#REF!="M-OP",'IOC Input'!#REF!="C"),'IOC Input'!#REF!,"")</f>
        <v>#REF!</v>
      </c>
      <c r="L213" s="96" t="e">
        <f>IF(AND('IOC Input'!#REF!="M-OP",'IOC Input'!#REF!="D"),'IOC Input'!#REF!,"")</f>
        <v>#REF!</v>
      </c>
      <c r="M213" t="e">
        <f t="shared" si="19"/>
        <v>#REF!</v>
      </c>
    </row>
    <row r="214" spans="1:13" ht="18">
      <c r="A214" s="92" t="s">
        <v>101</v>
      </c>
      <c r="B214" s="93" t="e">
        <f>IF(AND('IOC Input'!#REF!="M-OP",'IOC Input'!#REF!&lt;50000),'IOC Input'!#REF!,IF(AND('IOC Input'!#REF!="M-OP",'IOC Input'!#REF!&gt;=50000),'IOC Input'!#REF!,""))</f>
        <v>#REF!</v>
      </c>
      <c r="C214" s="93" t="e">
        <f>IF(AND('IOC Input'!#REF!="M-OP",'IOC Input'!#REF!&lt;50000),'IOC Input'!#REF!,IF(AND('IOC Input'!#REF!="M-OP",'IOC Input'!#REF!&gt;=50000),'IOC Input'!#REF!,""))</f>
        <v>#REF!</v>
      </c>
      <c r="D214" s="93" t="e">
        <f>IF(AND('IOC Input'!#REF!="M-OP",'IOC Input'!#REF!&lt;50000),'IOC Input'!#REF!,IF(AND('IOC Input'!#REF!="M-OP",'IOC Input'!#REF!&gt;=50000),'IOC Input'!#REF!,""))</f>
        <v>#REF!</v>
      </c>
      <c r="E214" s="93" t="e">
        <f>IF(AND('IOC Input'!#REF!="M-OP",'IOC Input'!#REF!&lt;50000),'IOC Input'!#REF!,IF(AND('IOC Input'!#REF!="M-OP",'IOC Input'!#REF!&gt;=50000),'IOC Input'!#REF!,""))</f>
        <v>#REF!</v>
      </c>
      <c r="F214" s="93" t="e">
        <f>IF(AND('IOC Input'!#REF!="M-OP",'IOC Input'!#REF!&lt;50000),'IOC Input'!#REF!,IF(AND('IOC Input'!#REF!="M-OP",'IOC Input'!#REF!&gt;=50000),'IOC Input'!#REF!,""))</f>
        <v>#REF!</v>
      </c>
      <c r="G214" s="93" t="e">
        <f>IF(AND('IOC Input'!#REF!="M-OP",'IOC Input'!#REF!&lt;50000),'IOC Input'!#REF!,IF(AND('IOC Input'!#REF!="M-OP",'IOC Input'!#REF!&gt;=50000),'IOC Input'!#REF!,""))</f>
        <v>#REF!</v>
      </c>
      <c r="H214" s="93" t="e">
        <f>IF(AND('IOC Input'!#REF!="M-OP",'IOC Input'!#REF!&lt;50000),'IOC Input'!#REF!,IF(AND('IOC Input'!#REF!="M-OP",'IOC Input'!#REF!&gt;=50000),'IOC Input'!#REF!,""))</f>
        <v>#REF!</v>
      </c>
      <c r="I214" s="93" t="e">
        <f>IF(AND('IOC Input'!#REF!="M-OP",'IOC Input'!#REF!&lt;50000),'IOC Input'!#REF!,IF(AND('IOC Input'!#REF!="M-OP",'IOC Input'!#REF!&gt;=50000),'IOC Input'!#REF!,""))</f>
        <v>#REF!</v>
      </c>
      <c r="J214" s="95" t="e">
        <f>IF(AND('IOC Input'!#REF!="M-OP",'IOC Input'!#REF!&lt;50000),RIGHT('IOC Input'!#REF!,6),IF(AND('IOC Input'!#REF!="M-OP",'IOC Input'!#REF!&gt;=50000),RIGHT('IOC Input'!#REF!,6),""))</f>
        <v>#REF!</v>
      </c>
      <c r="K214" s="96" t="e">
        <f>IF(AND('IOC Input'!#REF!="M-OP",'IOC Input'!#REF!="C"),'IOC Input'!#REF!,"")</f>
        <v>#REF!</v>
      </c>
      <c r="L214" s="96" t="e">
        <f>IF(AND('IOC Input'!#REF!="M-OP",'IOC Input'!#REF!="D"),'IOC Input'!#REF!,"")</f>
        <v>#REF!</v>
      </c>
      <c r="M214" t="e">
        <f t="shared" si="19"/>
        <v>#REF!</v>
      </c>
    </row>
    <row r="215" spans="1:13" ht="18">
      <c r="A215" s="92" t="s">
        <v>101</v>
      </c>
      <c r="B215" s="93" t="e">
        <f>IF(AND('IOC Input'!#REF!="M-OP",'IOC Input'!#REF!&lt;50000),'IOC Input'!#REF!,IF(AND('IOC Input'!#REF!="M-OP",'IOC Input'!#REF!&gt;=50000),'IOC Input'!#REF!,""))</f>
        <v>#REF!</v>
      </c>
      <c r="C215" s="93" t="e">
        <f>IF(AND('IOC Input'!#REF!="M-OP",'IOC Input'!#REF!&lt;50000),'IOC Input'!#REF!,IF(AND('IOC Input'!#REF!="M-OP",'IOC Input'!#REF!&gt;=50000),'IOC Input'!#REF!,""))</f>
        <v>#REF!</v>
      </c>
      <c r="D215" s="93" t="e">
        <f>IF(AND('IOC Input'!#REF!="M-OP",'IOC Input'!#REF!&lt;50000),'IOC Input'!#REF!,IF(AND('IOC Input'!#REF!="M-OP",'IOC Input'!#REF!&gt;=50000),'IOC Input'!#REF!,""))</f>
        <v>#REF!</v>
      </c>
      <c r="E215" s="93" t="e">
        <f>IF(AND('IOC Input'!#REF!="M-OP",'IOC Input'!#REF!&lt;50000),'IOC Input'!#REF!,IF(AND('IOC Input'!#REF!="M-OP",'IOC Input'!#REF!&gt;=50000),'IOC Input'!#REF!,""))</f>
        <v>#REF!</v>
      </c>
      <c r="F215" s="93" t="e">
        <f>IF(AND('IOC Input'!#REF!="M-OP",'IOC Input'!#REF!&lt;50000),'IOC Input'!#REF!,IF(AND('IOC Input'!#REF!="M-OP",'IOC Input'!#REF!&gt;=50000),'IOC Input'!#REF!,""))</f>
        <v>#REF!</v>
      </c>
      <c r="G215" s="93" t="e">
        <f>IF(AND('IOC Input'!#REF!="M-OP",'IOC Input'!#REF!&lt;50000),'IOC Input'!#REF!,IF(AND('IOC Input'!#REF!="M-OP",'IOC Input'!#REF!&gt;=50000),'IOC Input'!#REF!,""))</f>
        <v>#REF!</v>
      </c>
      <c r="H215" s="93" t="e">
        <f>IF(AND('IOC Input'!#REF!="M-OP",'IOC Input'!#REF!&lt;50000),'IOC Input'!#REF!,IF(AND('IOC Input'!#REF!="M-OP",'IOC Input'!#REF!&gt;=50000),'IOC Input'!#REF!,""))</f>
        <v>#REF!</v>
      </c>
      <c r="I215" s="93" t="e">
        <f>IF(AND('IOC Input'!#REF!="M-OP",'IOC Input'!#REF!&lt;50000),'IOC Input'!#REF!,IF(AND('IOC Input'!#REF!="M-OP",'IOC Input'!#REF!&gt;=50000),'IOC Input'!#REF!,""))</f>
        <v>#REF!</v>
      </c>
      <c r="J215" s="95" t="e">
        <f>IF(AND('IOC Input'!#REF!="M-OP",'IOC Input'!#REF!&lt;50000),RIGHT('IOC Input'!#REF!,6),IF(AND('IOC Input'!#REF!="M-OP",'IOC Input'!#REF!&gt;=50000),RIGHT('IOC Input'!#REF!,6),""))</f>
        <v>#REF!</v>
      </c>
      <c r="K215" s="96" t="e">
        <f>IF(AND('IOC Input'!#REF!="M-OP",'IOC Input'!#REF!="C"),'IOC Input'!#REF!,"")</f>
        <v>#REF!</v>
      </c>
      <c r="L215" s="96" t="e">
        <f>IF(AND('IOC Input'!#REF!="M-OP",'IOC Input'!#REF!="D"),'IOC Input'!#REF!,"")</f>
        <v>#REF!</v>
      </c>
      <c r="M215" t="e">
        <f t="shared" si="19"/>
        <v>#REF!</v>
      </c>
    </row>
    <row r="216" spans="1:13" ht="18">
      <c r="A216" s="92" t="s">
        <v>101</v>
      </c>
      <c r="B216" s="93" t="e">
        <f>IF(AND('IOC Input'!#REF!="M-OP",'IOC Input'!#REF!&lt;50000),'IOC Input'!#REF!,IF(AND('IOC Input'!#REF!="M-OP",'IOC Input'!#REF!&gt;=50000),'IOC Input'!#REF!,""))</f>
        <v>#REF!</v>
      </c>
      <c r="C216" s="93" t="e">
        <f>IF(AND('IOC Input'!#REF!="M-OP",'IOC Input'!#REF!&lt;50000),'IOC Input'!#REF!,IF(AND('IOC Input'!#REF!="M-OP",'IOC Input'!#REF!&gt;=50000),'IOC Input'!#REF!,""))</f>
        <v>#REF!</v>
      </c>
      <c r="D216" s="93" t="e">
        <f>IF(AND('IOC Input'!#REF!="M-OP",'IOC Input'!#REF!&lt;50000),'IOC Input'!#REF!,IF(AND('IOC Input'!#REF!="M-OP",'IOC Input'!#REF!&gt;=50000),'IOC Input'!#REF!,""))</f>
        <v>#REF!</v>
      </c>
      <c r="E216" s="93" t="e">
        <f>IF(AND('IOC Input'!#REF!="M-OP",'IOC Input'!#REF!&lt;50000),'IOC Input'!#REF!,IF(AND('IOC Input'!#REF!="M-OP",'IOC Input'!#REF!&gt;=50000),'IOC Input'!#REF!,""))</f>
        <v>#REF!</v>
      </c>
      <c r="F216" s="93" t="e">
        <f>IF(AND('IOC Input'!#REF!="M-OP",'IOC Input'!#REF!&lt;50000),'IOC Input'!#REF!,IF(AND('IOC Input'!#REF!="M-OP",'IOC Input'!#REF!&gt;=50000),'IOC Input'!#REF!,""))</f>
        <v>#REF!</v>
      </c>
      <c r="G216" s="93" t="e">
        <f>IF(AND('IOC Input'!#REF!="M-OP",'IOC Input'!#REF!&lt;50000),'IOC Input'!#REF!,IF(AND('IOC Input'!#REF!="M-OP",'IOC Input'!#REF!&gt;=50000),'IOC Input'!#REF!,""))</f>
        <v>#REF!</v>
      </c>
      <c r="H216" s="93" t="e">
        <f>IF(AND('IOC Input'!#REF!="M-OP",'IOC Input'!#REF!&lt;50000),'IOC Input'!#REF!,IF(AND('IOC Input'!#REF!="M-OP",'IOC Input'!#REF!&gt;=50000),'IOC Input'!#REF!,""))</f>
        <v>#REF!</v>
      </c>
      <c r="I216" s="93" t="e">
        <f>IF(AND('IOC Input'!#REF!="M-OP",'IOC Input'!#REF!&lt;50000),'IOC Input'!#REF!,IF(AND('IOC Input'!#REF!="M-OP",'IOC Input'!#REF!&gt;=50000),'IOC Input'!#REF!,""))</f>
        <v>#REF!</v>
      </c>
      <c r="J216" s="95" t="e">
        <f>IF(AND('IOC Input'!#REF!="M-OP",'IOC Input'!#REF!&lt;50000),RIGHT('IOC Input'!#REF!,6),IF(AND('IOC Input'!#REF!="M-OP",'IOC Input'!#REF!&gt;=50000),RIGHT('IOC Input'!#REF!,6),""))</f>
        <v>#REF!</v>
      </c>
      <c r="K216" s="96" t="e">
        <f>IF(AND('IOC Input'!#REF!="M-OP",'IOC Input'!#REF!="C"),'IOC Input'!#REF!,"")</f>
        <v>#REF!</v>
      </c>
      <c r="L216" s="96" t="e">
        <f>IF(AND('IOC Input'!#REF!="M-OP",'IOC Input'!#REF!="D"),'IOC Input'!#REF!,"")</f>
        <v>#REF!</v>
      </c>
      <c r="M216" t="e">
        <f t="shared" si="19"/>
        <v>#REF!</v>
      </c>
    </row>
    <row r="217" spans="1:13" ht="18">
      <c r="A217" s="92" t="s">
        <v>101</v>
      </c>
      <c r="B217" s="93" t="e">
        <f>IF(AND('IOC Input'!#REF!="M-OP",'IOC Input'!#REF!&lt;50000),'IOC Input'!#REF!,IF(AND('IOC Input'!#REF!="M-OP",'IOC Input'!#REF!&gt;=50000),'IOC Input'!#REF!,""))</f>
        <v>#REF!</v>
      </c>
      <c r="C217" s="93" t="e">
        <f>IF(AND('IOC Input'!#REF!="M-OP",'IOC Input'!#REF!&lt;50000),'IOC Input'!#REF!,IF(AND('IOC Input'!#REF!="M-OP",'IOC Input'!#REF!&gt;=50000),'IOC Input'!#REF!,""))</f>
        <v>#REF!</v>
      </c>
      <c r="D217" s="93" t="e">
        <f>IF(AND('IOC Input'!#REF!="M-OP",'IOC Input'!#REF!&lt;50000),'IOC Input'!#REF!,IF(AND('IOC Input'!#REF!="M-OP",'IOC Input'!#REF!&gt;=50000),'IOC Input'!#REF!,""))</f>
        <v>#REF!</v>
      </c>
      <c r="E217" s="93" t="e">
        <f>IF(AND('IOC Input'!#REF!="M-OP",'IOC Input'!#REF!&lt;50000),'IOC Input'!#REF!,IF(AND('IOC Input'!#REF!="M-OP",'IOC Input'!#REF!&gt;=50000),'IOC Input'!#REF!,""))</f>
        <v>#REF!</v>
      </c>
      <c r="F217" s="93" t="e">
        <f>IF(AND('IOC Input'!#REF!="M-OP",'IOC Input'!#REF!&lt;50000),'IOC Input'!#REF!,IF(AND('IOC Input'!#REF!="M-OP",'IOC Input'!#REF!&gt;=50000),'IOC Input'!#REF!,""))</f>
        <v>#REF!</v>
      </c>
      <c r="G217" s="93" t="e">
        <f>IF(AND('IOC Input'!#REF!="M-OP",'IOC Input'!#REF!&lt;50000),'IOC Input'!#REF!,IF(AND('IOC Input'!#REF!="M-OP",'IOC Input'!#REF!&gt;=50000),'IOC Input'!#REF!,""))</f>
        <v>#REF!</v>
      </c>
      <c r="H217" s="93" t="e">
        <f>IF(AND('IOC Input'!#REF!="M-OP",'IOC Input'!#REF!&lt;50000),'IOC Input'!#REF!,IF(AND('IOC Input'!#REF!="M-OP",'IOC Input'!#REF!&gt;=50000),'IOC Input'!#REF!,""))</f>
        <v>#REF!</v>
      </c>
      <c r="I217" s="93" t="e">
        <f>IF(AND('IOC Input'!#REF!="M-OP",'IOC Input'!#REF!&lt;50000),'IOC Input'!#REF!,IF(AND('IOC Input'!#REF!="M-OP",'IOC Input'!#REF!&gt;=50000),'IOC Input'!#REF!,""))</f>
        <v>#REF!</v>
      </c>
      <c r="J217" s="95" t="e">
        <f>IF(AND('IOC Input'!#REF!="M-OP",'IOC Input'!#REF!&lt;50000),RIGHT('IOC Input'!#REF!,6),IF(AND('IOC Input'!#REF!="M-OP",'IOC Input'!#REF!&gt;=50000),RIGHT('IOC Input'!#REF!,6),""))</f>
        <v>#REF!</v>
      </c>
      <c r="K217" s="96" t="e">
        <f>IF(AND('IOC Input'!#REF!="M-OP",'IOC Input'!#REF!="C"),'IOC Input'!#REF!,"")</f>
        <v>#REF!</v>
      </c>
      <c r="L217" s="96" t="e">
        <f>IF(AND('IOC Input'!#REF!="M-OP",'IOC Input'!#REF!="D"),'IOC Input'!#REF!,"")</f>
        <v>#REF!</v>
      </c>
      <c r="M217" t="e">
        <f t="shared" si="19"/>
        <v>#REF!</v>
      </c>
    </row>
    <row r="218" spans="1:13" ht="18">
      <c r="A218" s="92" t="s">
        <v>101</v>
      </c>
      <c r="B218" s="93" t="e">
        <f>IF(AND('IOC Input'!#REF!="M-OP",'IOC Input'!#REF!&lt;50000),'IOC Input'!#REF!,IF(AND('IOC Input'!#REF!="M-OP",'IOC Input'!#REF!&gt;=50000),'IOC Input'!#REF!,""))</f>
        <v>#REF!</v>
      </c>
      <c r="C218" s="93" t="e">
        <f>IF(AND('IOC Input'!#REF!="M-OP",'IOC Input'!#REF!&lt;50000),'IOC Input'!#REF!,IF(AND('IOC Input'!#REF!="M-OP",'IOC Input'!#REF!&gt;=50000),'IOC Input'!#REF!,""))</f>
        <v>#REF!</v>
      </c>
      <c r="D218" s="93" t="e">
        <f>IF(AND('IOC Input'!#REF!="M-OP",'IOC Input'!#REF!&lt;50000),'IOC Input'!#REF!,IF(AND('IOC Input'!#REF!="M-OP",'IOC Input'!#REF!&gt;=50000),'IOC Input'!#REF!,""))</f>
        <v>#REF!</v>
      </c>
      <c r="E218" s="93" t="e">
        <f>IF(AND('IOC Input'!#REF!="M-OP",'IOC Input'!#REF!&lt;50000),'IOC Input'!#REF!,IF(AND('IOC Input'!#REF!="M-OP",'IOC Input'!#REF!&gt;=50000),'IOC Input'!#REF!,""))</f>
        <v>#REF!</v>
      </c>
      <c r="F218" s="93" t="e">
        <f>IF(AND('IOC Input'!#REF!="M-OP",'IOC Input'!#REF!&lt;50000),'IOC Input'!#REF!,IF(AND('IOC Input'!#REF!="M-OP",'IOC Input'!#REF!&gt;=50000),'IOC Input'!#REF!,""))</f>
        <v>#REF!</v>
      </c>
      <c r="G218" s="93" t="e">
        <f>IF(AND('IOC Input'!#REF!="M-OP",'IOC Input'!#REF!&lt;50000),'IOC Input'!#REF!,IF(AND('IOC Input'!#REF!="M-OP",'IOC Input'!#REF!&gt;=50000),'IOC Input'!#REF!,""))</f>
        <v>#REF!</v>
      </c>
      <c r="H218" s="97"/>
      <c r="I218" s="93" t="e">
        <f>IF(AND('IOC Input'!#REF!="M-OP",'IOC Input'!#REF!&lt;50000),'IOC Input'!#REF!,IF(AND('IOC Input'!#REF!="M-OP",'IOC Input'!#REF!&gt;=50000),'IOC Input'!#REF!,""))</f>
        <v>#REF!</v>
      </c>
      <c r="J218" s="95" t="e">
        <f>IF(AND('IOC Input'!#REF!="M-OP",'IOC Input'!#REF!&lt;50000),RIGHT('IOC Input'!#REF!,6),IF(AND('IOC Input'!#REF!="M-OP",'IOC Input'!#REF!&gt;=50000),RIGHT('IOC Input'!#REF!,6),""))</f>
        <v>#REF!</v>
      </c>
      <c r="K218" s="96" t="e">
        <f>IF(AND('IOC Input'!#REF!="M-OP",'IOC Input'!#REF!="C"),'IOC Input'!#REF!,"")</f>
        <v>#REF!</v>
      </c>
      <c r="L218" s="96" t="e">
        <f>IF(AND('IOC Input'!#REF!="M-OP",'IOC Input'!#REF!="D"),'IOC Input'!#REF!,"")</f>
        <v>#REF!</v>
      </c>
      <c r="M218" t="e">
        <f t="shared" si="19"/>
        <v>#REF!</v>
      </c>
    </row>
    <row r="219" spans="1:13" ht="18">
      <c r="A219" s="92"/>
      <c r="B219" s="93"/>
      <c r="C219" s="94"/>
      <c r="D219" s="93"/>
      <c r="E219" s="94"/>
      <c r="F219" s="93"/>
      <c r="G219" s="93"/>
      <c r="H219" s="94"/>
      <c r="I219" s="93"/>
      <c r="J219" s="95"/>
      <c r="K219" s="96"/>
      <c r="L219" s="96"/>
    </row>
    <row r="220" spans="1:13" ht="18">
      <c r="A220" s="92" t="s">
        <v>101</v>
      </c>
      <c r="B220" s="93" t="e">
        <f>IF(AND('IOC Input'!#REF!="M-OP",'IOC Input'!#REF!&lt;50000),"119503",IF(AND('IOC Input'!#REF!="M-OP",'IOC Input'!#REF!&gt;=50000),"119500",""))</f>
        <v>#REF!</v>
      </c>
      <c r="C220" s="94"/>
      <c r="D220" s="93"/>
      <c r="E220" s="94"/>
      <c r="F220" s="93"/>
      <c r="G220" s="93"/>
      <c r="H220" s="93" t="e">
        <f>IF(AND('IOC Input'!#REF!="M-OP",'IOC Input'!#REF!&lt;50000),'IOC Input'!#REF!,IF(AND('IOC Input'!#REF!="M-OP",'IOC Input'!#REF!&gt;=50000),'IOC Input'!#REF!,""))</f>
        <v>#REF!</v>
      </c>
      <c r="I220" s="93" t="e">
        <f>+I221</f>
        <v>#REF!</v>
      </c>
      <c r="J220" s="95" t="e">
        <f>+J221</f>
        <v>#REF!</v>
      </c>
      <c r="K220" s="96" t="e">
        <f>IF(AND('IOC Input'!#REF!="M-OP",'IOC Input'!#REF!="C"),'IOC Input'!#REF!,"")</f>
        <v>#REF!</v>
      </c>
      <c r="L220" s="96" t="e">
        <f>IF(AND('IOC Input'!#REF!="M-OP",'IOC Input'!#REF!="D"),'IOC Input'!#REF!,"")</f>
        <v>#REF!</v>
      </c>
      <c r="M220" t="e">
        <f>IF(SUM(K220:L220)&gt;0,1,0)</f>
        <v>#REF!</v>
      </c>
    </row>
    <row r="221" spans="1:13" ht="18">
      <c r="A221" s="92" t="s">
        <v>101</v>
      </c>
      <c r="B221" s="93" t="e">
        <f>IF(AND('IOC Input'!#REF!="M-OP",'IOC Input'!#REF!&lt;50000),'IOC Input'!#REF!,IF(AND('IOC Input'!#REF!="M-OP",'IOC Input'!#REF!&gt;=50000),'IOC Input'!#REF!,""))</f>
        <v>#REF!</v>
      </c>
      <c r="C221" s="93" t="e">
        <f>IF(AND('IOC Input'!#REF!="M-OP",'IOC Input'!#REF!&lt;50000),'IOC Input'!#REF!,IF(AND('IOC Input'!#REF!="M-OP",'IOC Input'!#REF!&gt;=50000),'IOC Input'!#REF!,""))</f>
        <v>#REF!</v>
      </c>
      <c r="D221" s="93" t="e">
        <f>IF(AND('IOC Input'!#REF!="M-OP",'IOC Input'!#REF!&lt;50000),'IOC Input'!#REF!,IF(AND('IOC Input'!#REF!="M-OP",'IOC Input'!#REF!&gt;=50000),'IOC Input'!#REF!,""))</f>
        <v>#REF!</v>
      </c>
      <c r="E221" s="93" t="e">
        <f>IF(AND('IOC Input'!#REF!="M-OP",'IOC Input'!#REF!&lt;50000),'IOC Input'!#REF!,IF(AND('IOC Input'!#REF!="M-OP",'IOC Input'!#REF!&gt;=50000),'IOC Input'!#REF!,""))</f>
        <v>#REF!</v>
      </c>
      <c r="F221" s="93" t="e">
        <f>IF(AND('IOC Input'!#REF!="M-OP",'IOC Input'!#REF!&lt;50000),'IOC Input'!#REF!,IF(AND('IOC Input'!#REF!="M-OP",'IOC Input'!#REF!&gt;=50000),'IOC Input'!#REF!,""))</f>
        <v>#REF!</v>
      </c>
      <c r="G221" s="93" t="e">
        <f>IF(AND('IOC Input'!#REF!="M-OP",'IOC Input'!#REF!&lt;50000),'IOC Input'!#REF!,IF(AND('IOC Input'!#REF!="M-OP",'IOC Input'!#REF!&gt;=50000),'IOC Input'!#REF!,""))</f>
        <v>#REF!</v>
      </c>
      <c r="H221" s="93" t="e">
        <f>IF(AND('IOC Input'!#REF!="M-OP",'IOC Input'!#REF!&lt;50000),'IOC Input'!#REF!,IF(AND('IOC Input'!#REF!="M-OP",'IOC Input'!#REF!&gt;=50000),'IOC Input'!#REF!,""))</f>
        <v>#REF!</v>
      </c>
      <c r="I221" s="93" t="e">
        <f>IF(AND('IOC Input'!#REF!="M-OP",'IOC Input'!#REF!&lt;50000),'IOC Input'!#REF!,IF(AND('IOC Input'!#REF!="M-OP",'IOC Input'!#REF!&gt;=50000),'IOC Input'!#REF!,""))</f>
        <v>#REF!</v>
      </c>
      <c r="J221" s="95" t="e">
        <f>IF(AND('IOC Input'!#REF!="M-OP",'IOC Input'!#REF!&lt;50000),RIGHT('IOC Input'!#REF!,6),IF(AND('IOC Input'!#REF!="M-OP",'IOC Input'!#REF!&gt;=50000),RIGHT('IOC Input'!#REF!,6),""))</f>
        <v>#REF!</v>
      </c>
      <c r="K221" s="96" t="e">
        <f>IF(AND('IOC Input'!#REF!="M-OP",'IOC Input'!#REF!="C"),'IOC Input'!#REF!,"")</f>
        <v>#REF!</v>
      </c>
      <c r="L221" s="96" t="e">
        <f>IF(AND('IOC Input'!#REF!="M-OP",'IOC Input'!#REF!="D"),'IOC Input'!#REF!,"")</f>
        <v>#REF!</v>
      </c>
      <c r="M221" t="e">
        <f t="shared" ref="M221:M227" si="20">IF(SUM(K221:L221)&gt;0,1,0)</f>
        <v>#REF!</v>
      </c>
    </row>
    <row r="222" spans="1:13" ht="18">
      <c r="A222" s="92" t="s">
        <v>101</v>
      </c>
      <c r="B222" s="93" t="e">
        <f>IF(AND('IOC Input'!#REF!="M-OP",'IOC Input'!#REF!&lt;50000),'IOC Input'!#REF!,IF(AND('IOC Input'!#REF!="M-OP",'IOC Input'!#REF!&gt;=50000),'IOC Input'!#REF!,""))</f>
        <v>#REF!</v>
      </c>
      <c r="C222" s="93" t="e">
        <f>IF(AND('IOC Input'!#REF!="M-OP",'IOC Input'!#REF!&lt;50000),'IOC Input'!#REF!,IF(AND('IOC Input'!#REF!="M-OP",'IOC Input'!#REF!&gt;=50000),'IOC Input'!#REF!,""))</f>
        <v>#REF!</v>
      </c>
      <c r="D222" s="93" t="e">
        <f>IF(AND('IOC Input'!#REF!="M-OP",'IOC Input'!#REF!&lt;50000),'IOC Input'!#REF!,IF(AND('IOC Input'!#REF!="M-OP",'IOC Input'!#REF!&gt;=50000),'IOC Input'!#REF!,""))</f>
        <v>#REF!</v>
      </c>
      <c r="E222" s="93" t="e">
        <f>IF(AND('IOC Input'!#REF!="M-OP",'IOC Input'!#REF!&lt;50000),'IOC Input'!#REF!,IF(AND('IOC Input'!#REF!="M-OP",'IOC Input'!#REF!&gt;=50000),'IOC Input'!#REF!,""))</f>
        <v>#REF!</v>
      </c>
      <c r="F222" s="93" t="e">
        <f>IF(AND('IOC Input'!#REF!="M-OP",'IOC Input'!#REF!&lt;50000),'IOC Input'!#REF!,IF(AND('IOC Input'!#REF!="M-OP",'IOC Input'!#REF!&gt;=50000),'IOC Input'!#REF!,""))</f>
        <v>#REF!</v>
      </c>
      <c r="G222" s="93" t="e">
        <f>IF(AND('IOC Input'!#REF!="M-OP",'IOC Input'!#REF!&lt;50000),'IOC Input'!#REF!,IF(AND('IOC Input'!#REF!="M-OP",'IOC Input'!#REF!&gt;=50000),'IOC Input'!#REF!,""))</f>
        <v>#REF!</v>
      </c>
      <c r="H222" s="93" t="e">
        <f>IF(AND('IOC Input'!#REF!="M-OP",'IOC Input'!#REF!&lt;50000),'IOC Input'!#REF!,IF(AND('IOC Input'!#REF!="M-OP",'IOC Input'!#REF!&gt;=50000),'IOC Input'!#REF!,""))</f>
        <v>#REF!</v>
      </c>
      <c r="I222" s="93" t="e">
        <f>IF(AND('IOC Input'!#REF!="M-OP",'IOC Input'!#REF!&lt;50000),'IOC Input'!#REF!,IF(AND('IOC Input'!#REF!="M-OP",'IOC Input'!#REF!&gt;=50000),'IOC Input'!#REF!,""))</f>
        <v>#REF!</v>
      </c>
      <c r="J222" s="95" t="e">
        <f>IF(AND('IOC Input'!#REF!="M-OP",'IOC Input'!#REF!&lt;50000),RIGHT('IOC Input'!#REF!,6),IF(AND('IOC Input'!#REF!="M-OP",'IOC Input'!#REF!&gt;=50000),RIGHT('IOC Input'!#REF!,6),""))</f>
        <v>#REF!</v>
      </c>
      <c r="K222" s="96" t="e">
        <f>IF(AND('IOC Input'!#REF!="M-OP",'IOC Input'!#REF!="C"),'IOC Input'!#REF!,"")</f>
        <v>#REF!</v>
      </c>
      <c r="L222" s="96" t="e">
        <f>IF(AND('IOC Input'!#REF!="M-OP",'IOC Input'!#REF!="D"),'IOC Input'!#REF!,"")</f>
        <v>#REF!</v>
      </c>
      <c r="M222" t="e">
        <f t="shared" si="20"/>
        <v>#REF!</v>
      </c>
    </row>
    <row r="223" spans="1:13" ht="18">
      <c r="A223" s="92" t="s">
        <v>101</v>
      </c>
      <c r="B223" s="93" t="e">
        <f>IF(AND('IOC Input'!#REF!="M-OP",'IOC Input'!#REF!&lt;50000),'IOC Input'!#REF!,IF(AND('IOC Input'!#REF!="M-OP",'IOC Input'!#REF!&gt;=50000),'IOC Input'!#REF!,""))</f>
        <v>#REF!</v>
      </c>
      <c r="C223" s="93" t="e">
        <f>IF(AND('IOC Input'!#REF!="M-OP",'IOC Input'!#REF!&lt;50000),'IOC Input'!#REF!,IF(AND('IOC Input'!#REF!="M-OP",'IOC Input'!#REF!&gt;=50000),'IOC Input'!#REF!,""))</f>
        <v>#REF!</v>
      </c>
      <c r="D223" s="93" t="e">
        <f>IF(AND('IOC Input'!#REF!="M-OP",'IOC Input'!#REF!&lt;50000),'IOC Input'!#REF!,IF(AND('IOC Input'!#REF!="M-OP",'IOC Input'!#REF!&gt;=50000),'IOC Input'!#REF!,""))</f>
        <v>#REF!</v>
      </c>
      <c r="E223" s="93" t="e">
        <f>IF(AND('IOC Input'!#REF!="M-OP",'IOC Input'!#REF!&lt;50000),'IOC Input'!#REF!,IF(AND('IOC Input'!#REF!="M-OP",'IOC Input'!#REF!&gt;=50000),'IOC Input'!#REF!,""))</f>
        <v>#REF!</v>
      </c>
      <c r="F223" s="93" t="e">
        <f>IF(AND('IOC Input'!#REF!="M-OP",'IOC Input'!#REF!&lt;50000),'IOC Input'!#REF!,IF(AND('IOC Input'!#REF!="M-OP",'IOC Input'!#REF!&gt;=50000),'IOC Input'!#REF!,""))</f>
        <v>#REF!</v>
      </c>
      <c r="G223" s="93" t="e">
        <f>IF(AND('IOC Input'!#REF!="M-OP",'IOC Input'!#REF!&lt;50000),'IOC Input'!#REF!,IF(AND('IOC Input'!#REF!="M-OP",'IOC Input'!#REF!&gt;=50000),'IOC Input'!#REF!,""))</f>
        <v>#REF!</v>
      </c>
      <c r="H223" s="93" t="e">
        <f>IF(AND('IOC Input'!#REF!="M-OP",'IOC Input'!#REF!&lt;50000),'IOC Input'!#REF!,IF(AND('IOC Input'!#REF!="M-OP",'IOC Input'!#REF!&gt;=50000),'IOC Input'!#REF!,""))</f>
        <v>#REF!</v>
      </c>
      <c r="I223" s="93" t="e">
        <f>IF(AND('IOC Input'!#REF!="M-OP",'IOC Input'!#REF!&lt;50000),'IOC Input'!#REF!,IF(AND('IOC Input'!#REF!="M-OP",'IOC Input'!#REF!&gt;=50000),'IOC Input'!#REF!,""))</f>
        <v>#REF!</v>
      </c>
      <c r="J223" s="95" t="e">
        <f>IF(AND('IOC Input'!#REF!="M-OP",'IOC Input'!#REF!&lt;50000),RIGHT('IOC Input'!#REF!,6),IF(AND('IOC Input'!#REF!="M-OP",'IOC Input'!#REF!&gt;=50000),RIGHT('IOC Input'!#REF!,6),""))</f>
        <v>#REF!</v>
      </c>
      <c r="K223" s="96" t="e">
        <f>IF(AND('IOC Input'!#REF!="M-OP",'IOC Input'!#REF!="C"),'IOC Input'!#REF!,"")</f>
        <v>#REF!</v>
      </c>
      <c r="L223" s="96" t="e">
        <f>IF(AND('IOC Input'!#REF!="M-OP",'IOC Input'!#REF!="D"),'IOC Input'!#REF!,"")</f>
        <v>#REF!</v>
      </c>
      <c r="M223" t="e">
        <f t="shared" si="20"/>
        <v>#REF!</v>
      </c>
    </row>
    <row r="224" spans="1:13" ht="18">
      <c r="A224" s="92" t="s">
        <v>101</v>
      </c>
      <c r="B224" s="93" t="e">
        <f>IF(AND('IOC Input'!#REF!="M-OP",'IOC Input'!#REF!&lt;50000),'IOC Input'!#REF!,IF(AND('IOC Input'!#REF!="M-OP",'IOC Input'!#REF!&gt;=50000),'IOC Input'!#REF!,""))</f>
        <v>#REF!</v>
      </c>
      <c r="C224" s="93" t="e">
        <f>IF(AND('IOC Input'!#REF!="M-OP",'IOC Input'!#REF!&lt;50000),'IOC Input'!#REF!,IF(AND('IOC Input'!#REF!="M-OP",'IOC Input'!#REF!&gt;=50000),'IOC Input'!#REF!,""))</f>
        <v>#REF!</v>
      </c>
      <c r="D224" s="93" t="e">
        <f>IF(AND('IOC Input'!#REF!="M-OP",'IOC Input'!#REF!&lt;50000),'IOC Input'!#REF!,IF(AND('IOC Input'!#REF!="M-OP",'IOC Input'!#REF!&gt;=50000),'IOC Input'!#REF!,""))</f>
        <v>#REF!</v>
      </c>
      <c r="E224" s="93" t="e">
        <f>IF(AND('IOC Input'!#REF!="M-OP",'IOC Input'!#REF!&lt;50000),'IOC Input'!#REF!,IF(AND('IOC Input'!#REF!="M-OP",'IOC Input'!#REF!&gt;=50000),'IOC Input'!#REF!,""))</f>
        <v>#REF!</v>
      </c>
      <c r="F224" s="93" t="e">
        <f>IF(AND('IOC Input'!#REF!="M-OP",'IOC Input'!#REF!&lt;50000),'IOC Input'!#REF!,IF(AND('IOC Input'!#REF!="M-OP",'IOC Input'!#REF!&gt;=50000),'IOC Input'!#REF!,""))</f>
        <v>#REF!</v>
      </c>
      <c r="G224" s="93" t="e">
        <f>IF(AND('IOC Input'!#REF!="M-OP",'IOC Input'!#REF!&lt;50000),'IOC Input'!#REF!,IF(AND('IOC Input'!#REF!="M-OP",'IOC Input'!#REF!&gt;=50000),'IOC Input'!#REF!,""))</f>
        <v>#REF!</v>
      </c>
      <c r="H224" s="93" t="e">
        <f>IF(AND('IOC Input'!#REF!="M-OP",'IOC Input'!#REF!&lt;50000),'IOC Input'!#REF!,IF(AND('IOC Input'!#REF!="M-OP",'IOC Input'!#REF!&gt;=50000),'IOC Input'!#REF!,""))</f>
        <v>#REF!</v>
      </c>
      <c r="I224" s="93" t="e">
        <f>IF(AND('IOC Input'!#REF!="M-OP",'IOC Input'!#REF!&lt;50000),'IOC Input'!#REF!,IF(AND('IOC Input'!#REF!="M-OP",'IOC Input'!#REF!&gt;=50000),'IOC Input'!#REF!,""))</f>
        <v>#REF!</v>
      </c>
      <c r="J224" s="95" t="e">
        <f>IF(AND('IOC Input'!#REF!="M-OP",'IOC Input'!#REF!&lt;50000),RIGHT('IOC Input'!#REF!,6),IF(AND('IOC Input'!#REF!="M-OP",'IOC Input'!#REF!&gt;=50000),RIGHT('IOC Input'!#REF!,6),""))</f>
        <v>#REF!</v>
      </c>
      <c r="K224" s="96" t="e">
        <f>IF(AND('IOC Input'!#REF!="M-OP",'IOC Input'!#REF!="C"),'IOC Input'!#REF!,"")</f>
        <v>#REF!</v>
      </c>
      <c r="L224" s="96" t="e">
        <f>IF(AND('IOC Input'!#REF!="M-OP",'IOC Input'!#REF!="D"),'IOC Input'!#REF!,"")</f>
        <v>#REF!</v>
      </c>
      <c r="M224" t="e">
        <f t="shared" si="20"/>
        <v>#REF!</v>
      </c>
    </row>
    <row r="225" spans="1:13" ht="18">
      <c r="A225" s="92" t="s">
        <v>101</v>
      </c>
      <c r="B225" s="93" t="e">
        <f>IF(AND('IOC Input'!#REF!="M-OP",'IOC Input'!#REF!&lt;50000),'IOC Input'!#REF!,IF(AND('IOC Input'!#REF!="M-OP",'IOC Input'!#REF!&gt;=50000),'IOC Input'!#REF!,""))</f>
        <v>#REF!</v>
      </c>
      <c r="C225" s="93" t="e">
        <f>IF(AND('IOC Input'!#REF!="M-OP",'IOC Input'!#REF!&lt;50000),'IOC Input'!#REF!,IF(AND('IOC Input'!#REF!="M-OP",'IOC Input'!#REF!&gt;=50000),'IOC Input'!#REF!,""))</f>
        <v>#REF!</v>
      </c>
      <c r="D225" s="93" t="e">
        <f>IF(AND('IOC Input'!#REF!="M-OP",'IOC Input'!#REF!&lt;50000),'IOC Input'!#REF!,IF(AND('IOC Input'!#REF!="M-OP",'IOC Input'!#REF!&gt;=50000),'IOC Input'!#REF!,""))</f>
        <v>#REF!</v>
      </c>
      <c r="E225" s="93" t="e">
        <f>IF(AND('IOC Input'!#REF!="M-OP",'IOC Input'!#REF!&lt;50000),'IOC Input'!#REF!,IF(AND('IOC Input'!#REF!="M-OP",'IOC Input'!#REF!&gt;=50000),'IOC Input'!#REF!,""))</f>
        <v>#REF!</v>
      </c>
      <c r="F225" s="93" t="e">
        <f>IF(AND('IOC Input'!#REF!="M-OP",'IOC Input'!#REF!&lt;50000),'IOC Input'!#REF!,IF(AND('IOC Input'!#REF!="M-OP",'IOC Input'!#REF!&gt;=50000),'IOC Input'!#REF!,""))</f>
        <v>#REF!</v>
      </c>
      <c r="G225" s="93" t="e">
        <f>IF(AND('IOC Input'!#REF!="M-OP",'IOC Input'!#REF!&lt;50000),'IOC Input'!#REF!,IF(AND('IOC Input'!#REF!="M-OP",'IOC Input'!#REF!&gt;=50000),'IOC Input'!#REF!,""))</f>
        <v>#REF!</v>
      </c>
      <c r="H225" s="93" t="e">
        <f>IF(AND('IOC Input'!#REF!="M-OP",'IOC Input'!#REF!&lt;50000),'IOC Input'!#REF!,IF(AND('IOC Input'!#REF!="M-OP",'IOC Input'!#REF!&gt;=50000),'IOC Input'!#REF!,""))</f>
        <v>#REF!</v>
      </c>
      <c r="I225" s="93" t="e">
        <f>IF(AND('IOC Input'!#REF!="M-OP",'IOC Input'!#REF!&lt;50000),'IOC Input'!#REF!,IF(AND('IOC Input'!#REF!="M-OP",'IOC Input'!#REF!&gt;=50000),'IOC Input'!#REF!,""))</f>
        <v>#REF!</v>
      </c>
      <c r="J225" s="95" t="e">
        <f>IF(AND('IOC Input'!#REF!="M-OP",'IOC Input'!#REF!&lt;50000),RIGHT('IOC Input'!#REF!,6),IF(AND('IOC Input'!#REF!="M-OP",'IOC Input'!#REF!&gt;=50000),RIGHT('IOC Input'!#REF!,6),""))</f>
        <v>#REF!</v>
      </c>
      <c r="K225" s="96" t="e">
        <f>IF(AND('IOC Input'!#REF!="M-OP",'IOC Input'!#REF!="C"),'IOC Input'!#REF!,"")</f>
        <v>#REF!</v>
      </c>
      <c r="L225" s="96" t="e">
        <f>IF(AND('IOC Input'!#REF!="M-OP",'IOC Input'!#REF!="D"),'IOC Input'!#REF!,"")</f>
        <v>#REF!</v>
      </c>
      <c r="M225" t="e">
        <f t="shared" si="20"/>
        <v>#REF!</v>
      </c>
    </row>
    <row r="226" spans="1:13" ht="18">
      <c r="A226" s="92" t="s">
        <v>101</v>
      </c>
      <c r="B226" s="93" t="e">
        <f>IF(AND('IOC Input'!#REF!="M-OP",'IOC Input'!#REF!&lt;50000),'IOC Input'!#REF!,IF(AND('IOC Input'!#REF!="M-OP",'IOC Input'!#REF!&gt;=50000),'IOC Input'!#REF!,""))</f>
        <v>#REF!</v>
      </c>
      <c r="C226" s="93" t="e">
        <f>IF(AND('IOC Input'!#REF!="M-OP",'IOC Input'!#REF!&lt;50000),'IOC Input'!#REF!,IF(AND('IOC Input'!#REF!="M-OP",'IOC Input'!#REF!&gt;=50000),'IOC Input'!#REF!,""))</f>
        <v>#REF!</v>
      </c>
      <c r="D226" s="93" t="e">
        <f>IF(AND('IOC Input'!#REF!="M-OP",'IOC Input'!#REF!&lt;50000),'IOC Input'!#REF!,IF(AND('IOC Input'!#REF!="M-OP",'IOC Input'!#REF!&gt;=50000),'IOC Input'!#REF!,""))</f>
        <v>#REF!</v>
      </c>
      <c r="E226" s="93" t="e">
        <f>IF(AND('IOC Input'!#REF!="M-OP",'IOC Input'!#REF!&lt;50000),'IOC Input'!#REF!,IF(AND('IOC Input'!#REF!="M-OP",'IOC Input'!#REF!&gt;=50000),'IOC Input'!#REF!,""))</f>
        <v>#REF!</v>
      </c>
      <c r="F226" s="93" t="e">
        <f>IF(AND('IOC Input'!#REF!="M-OP",'IOC Input'!#REF!&lt;50000),'IOC Input'!#REF!,IF(AND('IOC Input'!#REF!="M-OP",'IOC Input'!#REF!&gt;=50000),'IOC Input'!#REF!,""))</f>
        <v>#REF!</v>
      </c>
      <c r="G226" s="93" t="e">
        <f>IF(AND('IOC Input'!#REF!="M-OP",'IOC Input'!#REF!&lt;50000),'IOC Input'!#REF!,IF(AND('IOC Input'!#REF!="M-OP",'IOC Input'!#REF!&gt;=50000),'IOC Input'!#REF!,""))</f>
        <v>#REF!</v>
      </c>
      <c r="H226" s="93" t="e">
        <f>IF(AND('IOC Input'!#REF!="M-OP",'IOC Input'!#REF!&lt;50000),'IOC Input'!#REF!,IF(AND('IOC Input'!#REF!="M-OP",'IOC Input'!#REF!&gt;=50000),'IOC Input'!#REF!,""))</f>
        <v>#REF!</v>
      </c>
      <c r="I226" s="93" t="e">
        <f>IF(AND('IOC Input'!#REF!="M-OP",'IOC Input'!#REF!&lt;50000),'IOC Input'!#REF!,IF(AND('IOC Input'!#REF!="M-OP",'IOC Input'!#REF!&gt;=50000),'IOC Input'!#REF!,""))</f>
        <v>#REF!</v>
      </c>
      <c r="J226" s="95" t="e">
        <f>IF(AND('IOC Input'!#REF!="M-OP",'IOC Input'!#REF!&lt;50000),RIGHT('IOC Input'!#REF!,6),IF(AND('IOC Input'!#REF!="M-OP",'IOC Input'!#REF!&gt;=50000),RIGHT('IOC Input'!#REF!,6),""))</f>
        <v>#REF!</v>
      </c>
      <c r="K226" s="96" t="e">
        <f>IF(AND('IOC Input'!#REF!="M-OP",'IOC Input'!#REF!="C"),'IOC Input'!#REF!,"")</f>
        <v>#REF!</v>
      </c>
      <c r="L226" s="96" t="e">
        <f>IF(AND('IOC Input'!#REF!="M-OP",'IOC Input'!#REF!="D"),'IOC Input'!#REF!,"")</f>
        <v>#REF!</v>
      </c>
      <c r="M226" t="e">
        <f t="shared" si="20"/>
        <v>#REF!</v>
      </c>
    </row>
    <row r="227" spans="1:13" ht="18">
      <c r="A227" s="92" t="s">
        <v>101</v>
      </c>
      <c r="B227" s="93" t="e">
        <f>IF(AND('IOC Input'!#REF!="M-OP",'IOC Input'!#REF!&lt;50000),'IOC Input'!#REF!,IF(AND('IOC Input'!#REF!="M-OP",'IOC Input'!#REF!&gt;=50000),'IOC Input'!#REF!,""))</f>
        <v>#REF!</v>
      </c>
      <c r="C227" s="93" t="e">
        <f>IF(AND('IOC Input'!#REF!="M-OP",'IOC Input'!#REF!&lt;50000),'IOC Input'!#REF!,IF(AND('IOC Input'!#REF!="M-OP",'IOC Input'!#REF!&gt;=50000),'IOC Input'!#REF!,""))</f>
        <v>#REF!</v>
      </c>
      <c r="D227" s="93" t="e">
        <f>IF(AND('IOC Input'!#REF!="M-OP",'IOC Input'!#REF!&lt;50000),'IOC Input'!#REF!,IF(AND('IOC Input'!#REF!="M-OP",'IOC Input'!#REF!&gt;=50000),'IOC Input'!#REF!,""))</f>
        <v>#REF!</v>
      </c>
      <c r="E227" s="93" t="e">
        <f>IF(AND('IOC Input'!#REF!="M-OP",'IOC Input'!#REF!&lt;50000),'IOC Input'!#REF!,IF(AND('IOC Input'!#REF!="M-OP",'IOC Input'!#REF!&gt;=50000),'IOC Input'!#REF!,""))</f>
        <v>#REF!</v>
      </c>
      <c r="F227" s="93" t="e">
        <f>IF(AND('IOC Input'!#REF!="M-OP",'IOC Input'!#REF!&lt;50000),'IOC Input'!#REF!,IF(AND('IOC Input'!#REF!="M-OP",'IOC Input'!#REF!&gt;=50000),'IOC Input'!#REF!,""))</f>
        <v>#REF!</v>
      </c>
      <c r="G227" s="93" t="e">
        <f>IF(AND('IOC Input'!#REF!="M-OP",'IOC Input'!#REF!&lt;50000),'IOC Input'!#REF!,IF(AND('IOC Input'!#REF!="M-OP",'IOC Input'!#REF!&gt;=50000),'IOC Input'!#REF!,""))</f>
        <v>#REF!</v>
      </c>
      <c r="H227" s="97"/>
      <c r="I227" s="93" t="e">
        <f>IF(AND('IOC Input'!#REF!="M-OP",'IOC Input'!#REF!&lt;50000),'IOC Input'!#REF!,IF(AND('IOC Input'!#REF!="M-OP",'IOC Input'!#REF!&gt;=50000),'IOC Input'!#REF!,""))</f>
        <v>#REF!</v>
      </c>
      <c r="J227" s="95" t="e">
        <f>IF(AND('IOC Input'!#REF!="M-OP",'IOC Input'!#REF!&lt;50000),RIGHT('IOC Input'!#REF!,6),IF(AND('IOC Input'!#REF!="M-OP",'IOC Input'!#REF!&gt;=50000),RIGHT('IOC Input'!#REF!,6),""))</f>
        <v>#REF!</v>
      </c>
      <c r="K227" s="96" t="e">
        <f>IF(AND('IOC Input'!#REF!="M-OP",'IOC Input'!#REF!="C"),'IOC Input'!#REF!,"")</f>
        <v>#REF!</v>
      </c>
      <c r="L227" s="96" t="e">
        <f>IF(AND('IOC Input'!#REF!="M-OP",'IOC Input'!#REF!="D"),'IOC Input'!#REF!,"")</f>
        <v>#REF!</v>
      </c>
      <c r="M227" t="e">
        <f t="shared" si="20"/>
        <v>#REF!</v>
      </c>
    </row>
    <row r="228" spans="1:13" ht="18">
      <c r="A228" s="92"/>
      <c r="B228" s="93"/>
      <c r="C228" s="94"/>
      <c r="D228" s="93"/>
      <c r="E228" s="94"/>
      <c r="F228" s="93"/>
      <c r="G228" s="93"/>
      <c r="H228" s="94"/>
      <c r="I228" s="93"/>
      <c r="J228" s="95"/>
      <c r="K228" s="96"/>
      <c r="L228" s="96"/>
    </row>
    <row r="229" spans="1:13" ht="18">
      <c r="A229" s="92" t="s">
        <v>101</v>
      </c>
      <c r="B229" s="93" t="e">
        <f>IF(AND('IOC Input'!#REF!="M-OP",'IOC Input'!#REF!&lt;50000),"119503",IF(AND('IOC Input'!#REF!="M-OP",'IOC Input'!#REF!&gt;=50000),"119500",""))</f>
        <v>#REF!</v>
      </c>
      <c r="C229" s="94"/>
      <c r="D229" s="93"/>
      <c r="E229" s="94"/>
      <c r="F229" s="93"/>
      <c r="G229" s="93"/>
      <c r="H229" s="93" t="e">
        <f>IF(AND('IOC Input'!#REF!="M-OP",'IOC Input'!#REF!&lt;50000),'IOC Input'!#REF!,IF(AND('IOC Input'!#REF!="M-OP",'IOC Input'!#REF!&gt;=50000),'IOC Input'!#REF!,""))</f>
        <v>#REF!</v>
      </c>
      <c r="I229" s="93" t="e">
        <f>+I230</f>
        <v>#REF!</v>
      </c>
      <c r="J229" s="95" t="e">
        <f>+J230</f>
        <v>#REF!</v>
      </c>
      <c r="K229" s="96" t="e">
        <f>IF(AND('IOC Input'!#REF!="M-OP",'IOC Input'!#REF!="C"),'IOC Input'!#REF!,"")</f>
        <v>#REF!</v>
      </c>
      <c r="L229" s="96" t="e">
        <f>IF(AND('IOC Input'!#REF!="M-OP",'IOC Input'!#REF!="D"),'IOC Input'!#REF!,"")</f>
        <v>#REF!</v>
      </c>
      <c r="M229" t="e">
        <f>IF(SUM(K229:L229)&gt;0,1,0)</f>
        <v>#REF!</v>
      </c>
    </row>
    <row r="230" spans="1:13" ht="18">
      <c r="A230" s="92" t="s">
        <v>101</v>
      </c>
      <c r="B230" s="93" t="e">
        <f>IF(AND('IOC Input'!#REF!="M-OP",'IOC Input'!#REF!&lt;50000),'IOC Input'!#REF!,IF(AND('IOC Input'!#REF!="M-OP",'IOC Input'!#REF!&gt;=50000),'IOC Input'!#REF!,""))</f>
        <v>#REF!</v>
      </c>
      <c r="C230" s="93" t="e">
        <f>IF(AND('IOC Input'!#REF!="M-OP",'IOC Input'!#REF!&lt;50000),'IOC Input'!#REF!,IF(AND('IOC Input'!#REF!="M-OP",'IOC Input'!#REF!&gt;=50000),'IOC Input'!#REF!,""))</f>
        <v>#REF!</v>
      </c>
      <c r="D230" s="93" t="e">
        <f>IF(AND('IOC Input'!#REF!="M-OP",'IOC Input'!#REF!&lt;50000),'IOC Input'!#REF!,IF(AND('IOC Input'!#REF!="M-OP",'IOC Input'!#REF!&gt;=50000),'IOC Input'!#REF!,""))</f>
        <v>#REF!</v>
      </c>
      <c r="E230" s="93" t="e">
        <f>IF(AND('IOC Input'!#REF!="M-OP",'IOC Input'!#REF!&lt;50000),'IOC Input'!#REF!,IF(AND('IOC Input'!#REF!="M-OP",'IOC Input'!#REF!&gt;=50000),'IOC Input'!#REF!,""))</f>
        <v>#REF!</v>
      </c>
      <c r="F230" s="93" t="e">
        <f>IF(AND('IOC Input'!#REF!="M-OP",'IOC Input'!#REF!&lt;50000),'IOC Input'!#REF!,IF(AND('IOC Input'!#REF!="M-OP",'IOC Input'!#REF!&gt;=50000),'IOC Input'!#REF!,""))</f>
        <v>#REF!</v>
      </c>
      <c r="G230" s="93" t="e">
        <f>IF(AND('IOC Input'!#REF!="M-OP",'IOC Input'!#REF!&lt;50000),'IOC Input'!#REF!,IF(AND('IOC Input'!#REF!="M-OP",'IOC Input'!#REF!&gt;=50000),'IOC Input'!#REF!,""))</f>
        <v>#REF!</v>
      </c>
      <c r="H230" s="93" t="e">
        <f>IF(AND('IOC Input'!#REF!="M-OP",'IOC Input'!#REF!&lt;50000),'IOC Input'!#REF!,IF(AND('IOC Input'!#REF!="M-OP",'IOC Input'!#REF!&gt;=50000),'IOC Input'!#REF!,""))</f>
        <v>#REF!</v>
      </c>
      <c r="I230" s="93" t="e">
        <f>IF(AND('IOC Input'!#REF!="M-OP",'IOC Input'!#REF!&lt;50000),'IOC Input'!#REF!,IF(AND('IOC Input'!#REF!="M-OP",'IOC Input'!#REF!&gt;=50000),'IOC Input'!#REF!,""))</f>
        <v>#REF!</v>
      </c>
      <c r="J230" s="95" t="e">
        <f>IF(AND('IOC Input'!#REF!="M-OP",'IOC Input'!#REF!&lt;50000),RIGHT('IOC Input'!#REF!,6),IF(AND('IOC Input'!#REF!="M-OP",'IOC Input'!#REF!&gt;=50000),RIGHT('IOC Input'!#REF!,6),""))</f>
        <v>#REF!</v>
      </c>
      <c r="K230" s="96" t="e">
        <f>IF(AND('IOC Input'!#REF!="M-OP",'IOC Input'!#REF!="C"),'IOC Input'!#REF!,"")</f>
        <v>#REF!</v>
      </c>
      <c r="L230" s="96" t="e">
        <f>IF(AND('IOC Input'!#REF!="M-OP",'IOC Input'!#REF!="D"),'IOC Input'!#REF!,"")</f>
        <v>#REF!</v>
      </c>
      <c r="M230" t="e">
        <f t="shared" ref="M230:M236" si="21">IF(SUM(K230:L230)&gt;0,1,0)</f>
        <v>#REF!</v>
      </c>
    </row>
    <row r="231" spans="1:13" ht="18">
      <c r="A231" s="92" t="s">
        <v>101</v>
      </c>
      <c r="B231" s="93" t="e">
        <f>IF(AND('IOC Input'!#REF!="M-OP",'IOC Input'!#REF!&lt;50000),'IOC Input'!#REF!,IF(AND('IOC Input'!#REF!="M-OP",'IOC Input'!#REF!&gt;=50000),'IOC Input'!#REF!,""))</f>
        <v>#REF!</v>
      </c>
      <c r="C231" s="93" t="e">
        <f>IF(AND('IOC Input'!#REF!="M-OP",'IOC Input'!#REF!&lt;50000),'IOC Input'!#REF!,IF(AND('IOC Input'!#REF!="M-OP",'IOC Input'!#REF!&gt;=50000),'IOC Input'!#REF!,""))</f>
        <v>#REF!</v>
      </c>
      <c r="D231" s="93" t="e">
        <f>IF(AND('IOC Input'!#REF!="M-OP",'IOC Input'!#REF!&lt;50000),'IOC Input'!#REF!,IF(AND('IOC Input'!#REF!="M-OP",'IOC Input'!#REF!&gt;=50000),'IOC Input'!#REF!,""))</f>
        <v>#REF!</v>
      </c>
      <c r="E231" s="93" t="e">
        <f>IF(AND('IOC Input'!#REF!="M-OP",'IOC Input'!#REF!&lt;50000),'IOC Input'!#REF!,IF(AND('IOC Input'!#REF!="M-OP",'IOC Input'!#REF!&gt;=50000),'IOC Input'!#REF!,""))</f>
        <v>#REF!</v>
      </c>
      <c r="F231" s="93" t="e">
        <f>IF(AND('IOC Input'!#REF!="M-OP",'IOC Input'!#REF!&lt;50000),'IOC Input'!#REF!,IF(AND('IOC Input'!#REF!="M-OP",'IOC Input'!#REF!&gt;=50000),'IOC Input'!#REF!,""))</f>
        <v>#REF!</v>
      </c>
      <c r="G231" s="93" t="e">
        <f>IF(AND('IOC Input'!#REF!="M-OP",'IOC Input'!#REF!&lt;50000),'IOC Input'!#REF!,IF(AND('IOC Input'!#REF!="M-OP",'IOC Input'!#REF!&gt;=50000),'IOC Input'!#REF!,""))</f>
        <v>#REF!</v>
      </c>
      <c r="H231" s="93" t="e">
        <f>IF(AND('IOC Input'!#REF!="M-OP",'IOC Input'!#REF!&lt;50000),'IOC Input'!#REF!,IF(AND('IOC Input'!#REF!="M-OP",'IOC Input'!#REF!&gt;=50000),'IOC Input'!#REF!,""))</f>
        <v>#REF!</v>
      </c>
      <c r="I231" s="93" t="e">
        <f>IF(AND('IOC Input'!#REF!="M-OP",'IOC Input'!#REF!&lt;50000),'IOC Input'!#REF!,IF(AND('IOC Input'!#REF!="M-OP",'IOC Input'!#REF!&gt;=50000),'IOC Input'!#REF!,""))</f>
        <v>#REF!</v>
      </c>
      <c r="J231" s="95" t="e">
        <f>IF(AND('IOC Input'!#REF!="M-OP",'IOC Input'!#REF!&lt;50000),RIGHT('IOC Input'!#REF!,6),IF(AND('IOC Input'!#REF!="M-OP",'IOC Input'!#REF!&gt;=50000),RIGHT('IOC Input'!#REF!,6),""))</f>
        <v>#REF!</v>
      </c>
      <c r="K231" s="96" t="e">
        <f>IF(AND('IOC Input'!#REF!="M-OP",'IOC Input'!#REF!="C"),'IOC Input'!#REF!,"")</f>
        <v>#REF!</v>
      </c>
      <c r="L231" s="96" t="e">
        <f>IF(AND('IOC Input'!#REF!="M-OP",'IOC Input'!#REF!="D"),'IOC Input'!#REF!,"")</f>
        <v>#REF!</v>
      </c>
      <c r="M231" t="e">
        <f t="shared" si="21"/>
        <v>#REF!</v>
      </c>
    </row>
    <row r="232" spans="1:13" ht="18">
      <c r="A232" s="92" t="s">
        <v>101</v>
      </c>
      <c r="B232" s="93" t="e">
        <f>IF(AND('IOC Input'!#REF!="M-OP",'IOC Input'!#REF!&lt;50000),'IOC Input'!#REF!,IF(AND('IOC Input'!#REF!="M-OP",'IOC Input'!#REF!&gt;=50000),'IOC Input'!#REF!,""))</f>
        <v>#REF!</v>
      </c>
      <c r="C232" s="93" t="e">
        <f>IF(AND('IOC Input'!#REF!="M-OP",'IOC Input'!#REF!&lt;50000),'IOC Input'!#REF!,IF(AND('IOC Input'!#REF!="M-OP",'IOC Input'!#REF!&gt;=50000),'IOC Input'!#REF!,""))</f>
        <v>#REF!</v>
      </c>
      <c r="D232" s="93" t="e">
        <f>IF(AND('IOC Input'!#REF!="M-OP",'IOC Input'!#REF!&lt;50000),'IOC Input'!#REF!,IF(AND('IOC Input'!#REF!="M-OP",'IOC Input'!#REF!&gt;=50000),'IOC Input'!#REF!,""))</f>
        <v>#REF!</v>
      </c>
      <c r="E232" s="93" t="e">
        <f>IF(AND('IOC Input'!#REF!="M-OP",'IOC Input'!#REF!&lt;50000),'IOC Input'!#REF!,IF(AND('IOC Input'!#REF!="M-OP",'IOC Input'!#REF!&gt;=50000),'IOC Input'!#REF!,""))</f>
        <v>#REF!</v>
      </c>
      <c r="F232" s="93" t="e">
        <f>IF(AND('IOC Input'!#REF!="M-OP",'IOC Input'!#REF!&lt;50000),'IOC Input'!#REF!,IF(AND('IOC Input'!#REF!="M-OP",'IOC Input'!#REF!&gt;=50000),'IOC Input'!#REF!,""))</f>
        <v>#REF!</v>
      </c>
      <c r="G232" s="93" t="e">
        <f>IF(AND('IOC Input'!#REF!="M-OP",'IOC Input'!#REF!&lt;50000),'IOC Input'!#REF!,IF(AND('IOC Input'!#REF!="M-OP",'IOC Input'!#REF!&gt;=50000),'IOC Input'!#REF!,""))</f>
        <v>#REF!</v>
      </c>
      <c r="H232" s="93" t="e">
        <f>IF(AND('IOC Input'!#REF!="M-OP",'IOC Input'!#REF!&lt;50000),'IOC Input'!#REF!,IF(AND('IOC Input'!#REF!="M-OP",'IOC Input'!#REF!&gt;=50000),'IOC Input'!#REF!,""))</f>
        <v>#REF!</v>
      </c>
      <c r="I232" s="93" t="e">
        <f>IF(AND('IOC Input'!#REF!="M-OP",'IOC Input'!#REF!&lt;50000),'IOC Input'!#REF!,IF(AND('IOC Input'!#REF!="M-OP",'IOC Input'!#REF!&gt;=50000),'IOC Input'!#REF!,""))</f>
        <v>#REF!</v>
      </c>
      <c r="J232" s="95" t="e">
        <f>IF(AND('IOC Input'!#REF!="M-OP",'IOC Input'!#REF!&lt;50000),RIGHT('IOC Input'!#REF!,6),IF(AND('IOC Input'!#REF!="M-OP",'IOC Input'!#REF!&gt;=50000),RIGHT('IOC Input'!#REF!,6),""))</f>
        <v>#REF!</v>
      </c>
      <c r="K232" s="96" t="e">
        <f>IF(AND('IOC Input'!#REF!="M-OP",'IOC Input'!#REF!="C"),'IOC Input'!#REF!,"")</f>
        <v>#REF!</v>
      </c>
      <c r="L232" s="96" t="e">
        <f>IF(AND('IOC Input'!#REF!="M-OP",'IOC Input'!#REF!="D"),'IOC Input'!#REF!,"")</f>
        <v>#REF!</v>
      </c>
      <c r="M232" t="e">
        <f t="shared" si="21"/>
        <v>#REF!</v>
      </c>
    </row>
    <row r="233" spans="1:13" ht="18">
      <c r="A233" s="92" t="s">
        <v>101</v>
      </c>
      <c r="B233" s="93" t="e">
        <f>IF(AND('IOC Input'!#REF!="M-OP",'IOC Input'!#REF!&lt;50000),'IOC Input'!#REF!,IF(AND('IOC Input'!#REF!="M-OP",'IOC Input'!#REF!&gt;=50000),'IOC Input'!#REF!,""))</f>
        <v>#REF!</v>
      </c>
      <c r="C233" s="93" t="e">
        <f>IF(AND('IOC Input'!#REF!="M-OP",'IOC Input'!#REF!&lt;50000),'IOC Input'!#REF!,IF(AND('IOC Input'!#REF!="M-OP",'IOC Input'!#REF!&gt;=50000),'IOC Input'!#REF!,""))</f>
        <v>#REF!</v>
      </c>
      <c r="D233" s="93" t="e">
        <f>IF(AND('IOC Input'!#REF!="M-OP",'IOC Input'!#REF!&lt;50000),'IOC Input'!#REF!,IF(AND('IOC Input'!#REF!="M-OP",'IOC Input'!#REF!&gt;=50000),'IOC Input'!#REF!,""))</f>
        <v>#REF!</v>
      </c>
      <c r="E233" s="93" t="e">
        <f>IF(AND('IOC Input'!#REF!="M-OP",'IOC Input'!#REF!&lt;50000),'IOC Input'!#REF!,IF(AND('IOC Input'!#REF!="M-OP",'IOC Input'!#REF!&gt;=50000),'IOC Input'!#REF!,""))</f>
        <v>#REF!</v>
      </c>
      <c r="F233" s="93" t="e">
        <f>IF(AND('IOC Input'!#REF!="M-OP",'IOC Input'!#REF!&lt;50000),'IOC Input'!#REF!,IF(AND('IOC Input'!#REF!="M-OP",'IOC Input'!#REF!&gt;=50000),'IOC Input'!#REF!,""))</f>
        <v>#REF!</v>
      </c>
      <c r="G233" s="93" t="e">
        <f>IF(AND('IOC Input'!#REF!="M-OP",'IOC Input'!#REF!&lt;50000),'IOC Input'!#REF!,IF(AND('IOC Input'!#REF!="M-OP",'IOC Input'!#REF!&gt;=50000),'IOC Input'!#REF!,""))</f>
        <v>#REF!</v>
      </c>
      <c r="H233" s="93" t="e">
        <f>IF(AND('IOC Input'!#REF!="M-OP",'IOC Input'!#REF!&lt;50000),'IOC Input'!#REF!,IF(AND('IOC Input'!#REF!="M-OP",'IOC Input'!#REF!&gt;=50000),'IOC Input'!#REF!,""))</f>
        <v>#REF!</v>
      </c>
      <c r="I233" s="93" t="e">
        <f>IF(AND('IOC Input'!#REF!="M-OP",'IOC Input'!#REF!&lt;50000),'IOC Input'!#REF!,IF(AND('IOC Input'!#REF!="M-OP",'IOC Input'!#REF!&gt;=50000),'IOC Input'!#REF!,""))</f>
        <v>#REF!</v>
      </c>
      <c r="J233" s="95" t="e">
        <f>IF(AND('IOC Input'!#REF!="M-OP",'IOC Input'!#REF!&lt;50000),RIGHT('IOC Input'!#REF!,6),IF(AND('IOC Input'!#REF!="M-OP",'IOC Input'!#REF!&gt;=50000),RIGHT('IOC Input'!#REF!,6),""))</f>
        <v>#REF!</v>
      </c>
      <c r="K233" s="96" t="e">
        <f>IF(AND('IOC Input'!#REF!="M-OP",'IOC Input'!#REF!="C"),'IOC Input'!#REF!,"")</f>
        <v>#REF!</v>
      </c>
      <c r="L233" s="96" t="e">
        <f>IF(AND('IOC Input'!#REF!="M-OP",'IOC Input'!#REF!="D"),'IOC Input'!#REF!,"")</f>
        <v>#REF!</v>
      </c>
      <c r="M233" t="e">
        <f t="shared" si="21"/>
        <v>#REF!</v>
      </c>
    </row>
    <row r="234" spans="1:13" ht="18">
      <c r="A234" s="92" t="s">
        <v>101</v>
      </c>
      <c r="B234" s="93" t="e">
        <f>IF(AND('IOC Input'!#REF!="M-OP",'IOC Input'!#REF!&lt;50000),'IOC Input'!#REF!,IF(AND('IOC Input'!#REF!="M-OP",'IOC Input'!#REF!&gt;=50000),'IOC Input'!#REF!,""))</f>
        <v>#REF!</v>
      </c>
      <c r="C234" s="93" t="e">
        <f>IF(AND('IOC Input'!#REF!="M-OP",'IOC Input'!#REF!&lt;50000),'IOC Input'!#REF!,IF(AND('IOC Input'!#REF!="M-OP",'IOC Input'!#REF!&gt;=50000),'IOC Input'!#REF!,""))</f>
        <v>#REF!</v>
      </c>
      <c r="D234" s="93" t="e">
        <f>IF(AND('IOC Input'!#REF!="M-OP",'IOC Input'!#REF!&lt;50000),'IOC Input'!#REF!,IF(AND('IOC Input'!#REF!="M-OP",'IOC Input'!#REF!&gt;=50000),'IOC Input'!#REF!,""))</f>
        <v>#REF!</v>
      </c>
      <c r="E234" s="93" t="e">
        <f>IF(AND('IOC Input'!#REF!="M-OP",'IOC Input'!#REF!&lt;50000),'IOC Input'!#REF!,IF(AND('IOC Input'!#REF!="M-OP",'IOC Input'!#REF!&gt;=50000),'IOC Input'!#REF!,""))</f>
        <v>#REF!</v>
      </c>
      <c r="F234" s="93" t="e">
        <f>IF(AND('IOC Input'!#REF!="M-OP",'IOC Input'!#REF!&lt;50000),'IOC Input'!#REF!,IF(AND('IOC Input'!#REF!="M-OP",'IOC Input'!#REF!&gt;=50000),'IOC Input'!#REF!,""))</f>
        <v>#REF!</v>
      </c>
      <c r="G234" s="93" t="e">
        <f>IF(AND('IOC Input'!#REF!="M-OP",'IOC Input'!#REF!&lt;50000),'IOC Input'!#REF!,IF(AND('IOC Input'!#REF!="M-OP",'IOC Input'!#REF!&gt;=50000),'IOC Input'!#REF!,""))</f>
        <v>#REF!</v>
      </c>
      <c r="H234" s="93" t="e">
        <f>IF(AND('IOC Input'!#REF!="M-OP",'IOC Input'!#REF!&lt;50000),'IOC Input'!#REF!,IF(AND('IOC Input'!#REF!="M-OP",'IOC Input'!#REF!&gt;=50000),'IOC Input'!#REF!,""))</f>
        <v>#REF!</v>
      </c>
      <c r="I234" s="93" t="e">
        <f>IF(AND('IOC Input'!#REF!="M-OP",'IOC Input'!#REF!&lt;50000),'IOC Input'!#REF!,IF(AND('IOC Input'!#REF!="M-OP",'IOC Input'!#REF!&gt;=50000),'IOC Input'!#REF!,""))</f>
        <v>#REF!</v>
      </c>
      <c r="J234" s="95" t="e">
        <f>IF(AND('IOC Input'!#REF!="M-OP",'IOC Input'!#REF!&lt;50000),RIGHT('IOC Input'!#REF!,6),IF(AND('IOC Input'!#REF!="M-OP",'IOC Input'!#REF!&gt;=50000),RIGHT('IOC Input'!#REF!,6),""))</f>
        <v>#REF!</v>
      </c>
      <c r="K234" s="96" t="e">
        <f>IF(AND('IOC Input'!#REF!="M-OP",'IOC Input'!#REF!="C"),'IOC Input'!#REF!,"")</f>
        <v>#REF!</v>
      </c>
      <c r="L234" s="96" t="e">
        <f>IF(AND('IOC Input'!#REF!="M-OP",'IOC Input'!#REF!="D"),'IOC Input'!#REF!,"")</f>
        <v>#REF!</v>
      </c>
      <c r="M234" t="e">
        <f t="shared" si="21"/>
        <v>#REF!</v>
      </c>
    </row>
    <row r="235" spans="1:13" ht="18">
      <c r="A235" s="92" t="s">
        <v>101</v>
      </c>
      <c r="B235" s="93" t="e">
        <f>IF(AND('IOC Input'!#REF!="M-OP",'IOC Input'!#REF!&lt;50000),'IOC Input'!#REF!,IF(AND('IOC Input'!#REF!="M-OP",'IOC Input'!#REF!&gt;=50000),'IOC Input'!#REF!,""))</f>
        <v>#REF!</v>
      </c>
      <c r="C235" s="93" t="e">
        <f>IF(AND('IOC Input'!#REF!="M-OP",'IOC Input'!#REF!&lt;50000),'IOC Input'!#REF!,IF(AND('IOC Input'!#REF!="M-OP",'IOC Input'!#REF!&gt;=50000),'IOC Input'!#REF!,""))</f>
        <v>#REF!</v>
      </c>
      <c r="D235" s="93" t="e">
        <f>IF(AND('IOC Input'!#REF!="M-OP",'IOC Input'!#REF!&lt;50000),'IOC Input'!#REF!,IF(AND('IOC Input'!#REF!="M-OP",'IOC Input'!#REF!&gt;=50000),'IOC Input'!#REF!,""))</f>
        <v>#REF!</v>
      </c>
      <c r="E235" s="93" t="e">
        <f>IF(AND('IOC Input'!#REF!="M-OP",'IOC Input'!#REF!&lt;50000),'IOC Input'!#REF!,IF(AND('IOC Input'!#REF!="M-OP",'IOC Input'!#REF!&gt;=50000),'IOC Input'!#REF!,""))</f>
        <v>#REF!</v>
      </c>
      <c r="F235" s="93" t="e">
        <f>IF(AND('IOC Input'!#REF!="M-OP",'IOC Input'!#REF!&lt;50000),'IOC Input'!#REF!,IF(AND('IOC Input'!#REF!="M-OP",'IOC Input'!#REF!&gt;=50000),'IOC Input'!#REF!,""))</f>
        <v>#REF!</v>
      </c>
      <c r="G235" s="93" t="e">
        <f>IF(AND('IOC Input'!#REF!="M-OP",'IOC Input'!#REF!&lt;50000),'IOC Input'!#REF!,IF(AND('IOC Input'!#REF!="M-OP",'IOC Input'!#REF!&gt;=50000),'IOC Input'!#REF!,""))</f>
        <v>#REF!</v>
      </c>
      <c r="H235" s="93" t="e">
        <f>IF(AND('IOC Input'!#REF!="M-OP",'IOC Input'!#REF!&lt;50000),'IOC Input'!#REF!,IF(AND('IOC Input'!#REF!="M-OP",'IOC Input'!#REF!&gt;=50000),'IOC Input'!#REF!,""))</f>
        <v>#REF!</v>
      </c>
      <c r="I235" s="93" t="e">
        <f>IF(AND('IOC Input'!#REF!="M-OP",'IOC Input'!#REF!&lt;50000),'IOC Input'!#REF!,IF(AND('IOC Input'!#REF!="M-OP",'IOC Input'!#REF!&gt;=50000),'IOC Input'!#REF!,""))</f>
        <v>#REF!</v>
      </c>
      <c r="J235" s="95" t="e">
        <f>IF(AND('IOC Input'!#REF!="M-OP",'IOC Input'!#REF!&lt;50000),RIGHT('IOC Input'!#REF!,6),IF(AND('IOC Input'!#REF!="M-OP",'IOC Input'!#REF!&gt;=50000),RIGHT('IOC Input'!#REF!,6),""))</f>
        <v>#REF!</v>
      </c>
      <c r="K235" s="96" t="e">
        <f>IF(AND('IOC Input'!#REF!="M-OP",'IOC Input'!#REF!="C"),'IOC Input'!#REF!,"")</f>
        <v>#REF!</v>
      </c>
      <c r="L235" s="96" t="e">
        <f>IF(AND('IOC Input'!#REF!="M-OP",'IOC Input'!#REF!="D"),'IOC Input'!#REF!,"")</f>
        <v>#REF!</v>
      </c>
      <c r="M235" t="e">
        <f t="shared" si="21"/>
        <v>#REF!</v>
      </c>
    </row>
    <row r="236" spans="1:13" ht="18">
      <c r="A236" s="92" t="s">
        <v>101</v>
      </c>
      <c r="B236" s="93" t="e">
        <f>IF(AND('IOC Input'!#REF!="M-OP",'IOC Input'!#REF!&lt;50000),'IOC Input'!#REF!,IF(AND('IOC Input'!#REF!="M-OP",'IOC Input'!#REF!&gt;=50000),'IOC Input'!#REF!,""))</f>
        <v>#REF!</v>
      </c>
      <c r="C236" s="93" t="e">
        <f>IF(AND('IOC Input'!#REF!="M-OP",'IOC Input'!#REF!&lt;50000),'IOC Input'!#REF!,IF(AND('IOC Input'!#REF!="M-OP",'IOC Input'!#REF!&gt;=50000),'IOC Input'!#REF!,""))</f>
        <v>#REF!</v>
      </c>
      <c r="D236" s="93" t="e">
        <f>IF(AND('IOC Input'!#REF!="M-OP",'IOC Input'!#REF!&lt;50000),'IOC Input'!#REF!,IF(AND('IOC Input'!#REF!="M-OP",'IOC Input'!#REF!&gt;=50000),'IOC Input'!#REF!,""))</f>
        <v>#REF!</v>
      </c>
      <c r="E236" s="93" t="e">
        <f>IF(AND('IOC Input'!#REF!="M-OP",'IOC Input'!#REF!&lt;50000),'IOC Input'!#REF!,IF(AND('IOC Input'!#REF!="M-OP",'IOC Input'!#REF!&gt;=50000),'IOC Input'!#REF!,""))</f>
        <v>#REF!</v>
      </c>
      <c r="F236" s="93" t="e">
        <f>IF(AND('IOC Input'!#REF!="M-OP",'IOC Input'!#REF!&lt;50000),'IOC Input'!#REF!,IF(AND('IOC Input'!#REF!="M-OP",'IOC Input'!#REF!&gt;=50000),'IOC Input'!#REF!,""))</f>
        <v>#REF!</v>
      </c>
      <c r="G236" s="93" t="e">
        <f>IF(AND('IOC Input'!#REF!="M-OP",'IOC Input'!#REF!&lt;50000),'IOC Input'!#REF!,IF(AND('IOC Input'!#REF!="M-OP",'IOC Input'!#REF!&gt;=50000),'IOC Input'!#REF!,""))</f>
        <v>#REF!</v>
      </c>
      <c r="H236" s="97"/>
      <c r="I236" s="93" t="e">
        <f>IF(AND('IOC Input'!#REF!="M-OP",'IOC Input'!#REF!&lt;50000),'IOC Input'!#REF!,IF(AND('IOC Input'!#REF!="M-OP",'IOC Input'!#REF!&gt;=50000),'IOC Input'!#REF!,""))</f>
        <v>#REF!</v>
      </c>
      <c r="J236" s="95" t="e">
        <f>IF(AND('IOC Input'!#REF!="M-OP",'IOC Input'!#REF!&lt;50000),RIGHT('IOC Input'!#REF!,6),IF(AND('IOC Input'!#REF!="M-OP",'IOC Input'!#REF!&gt;=50000),RIGHT('IOC Input'!#REF!,6),""))</f>
        <v>#REF!</v>
      </c>
      <c r="K236" s="96" t="e">
        <f>IF(AND('IOC Input'!#REF!="M-OP",'IOC Input'!#REF!="C"),'IOC Input'!#REF!,"")</f>
        <v>#REF!</v>
      </c>
      <c r="L236" s="96" t="e">
        <f>IF(AND('IOC Input'!#REF!="M-OP",'IOC Input'!#REF!="D"),'IOC Input'!#REF!,"")</f>
        <v>#REF!</v>
      </c>
      <c r="M236" t="e">
        <f t="shared" si="21"/>
        <v>#REF!</v>
      </c>
    </row>
    <row r="237" spans="1:13" ht="18">
      <c r="A237" s="92"/>
      <c r="B237" s="93"/>
      <c r="C237" s="94"/>
      <c r="D237" s="93"/>
      <c r="E237" s="94"/>
      <c r="F237" s="93"/>
      <c r="G237" s="93"/>
      <c r="H237" s="94"/>
      <c r="I237" s="93"/>
      <c r="J237" s="95"/>
      <c r="K237" s="96"/>
      <c r="L237" s="96"/>
    </row>
    <row r="238" spans="1:13" ht="18">
      <c r="A238" s="92" t="s">
        <v>101</v>
      </c>
      <c r="B238" s="93" t="e">
        <f>IF(AND('IOC Input'!#REF!="M-OP",'IOC Input'!#REF!&lt;50000),"119503",IF(AND('IOC Input'!#REF!="M-OP",'IOC Input'!#REF!&gt;=50000),"119500",""))</f>
        <v>#REF!</v>
      </c>
      <c r="C238" s="94"/>
      <c r="D238" s="93"/>
      <c r="E238" s="94"/>
      <c r="F238" s="93"/>
      <c r="G238" s="93"/>
      <c r="H238" s="93" t="e">
        <f>IF(AND('IOC Input'!#REF!="M-OP",'IOC Input'!#REF!&lt;50000),'IOC Input'!#REF!,IF(AND('IOC Input'!#REF!="M-OP",'IOC Input'!#REF!&gt;=50000),'IOC Input'!#REF!,""))</f>
        <v>#REF!</v>
      </c>
      <c r="I238" s="93" t="e">
        <f>+I239</f>
        <v>#REF!</v>
      </c>
      <c r="J238" s="95" t="e">
        <f>+J239</f>
        <v>#REF!</v>
      </c>
      <c r="K238" s="96" t="e">
        <f>IF(AND('IOC Input'!#REF!="M-OP",'IOC Input'!#REF!="C"),'IOC Input'!#REF!,"")</f>
        <v>#REF!</v>
      </c>
      <c r="L238" s="96" t="e">
        <f>IF(AND('IOC Input'!#REF!="M-OP",'IOC Input'!#REF!="D"),'IOC Input'!#REF!,"")</f>
        <v>#REF!</v>
      </c>
      <c r="M238" t="e">
        <f>IF(SUM(K238:L238)&gt;0,1,0)</f>
        <v>#REF!</v>
      </c>
    </row>
    <row r="239" spans="1:13" ht="18">
      <c r="A239" s="92" t="s">
        <v>101</v>
      </c>
      <c r="B239" s="93" t="e">
        <f>IF(AND('IOC Input'!#REF!="M-OP",'IOC Input'!#REF!&lt;50000),'IOC Input'!#REF!,IF(AND('IOC Input'!#REF!="M-OP",'IOC Input'!#REF!&gt;=50000),'IOC Input'!#REF!,""))</f>
        <v>#REF!</v>
      </c>
      <c r="C239" s="93" t="e">
        <f>IF(AND('IOC Input'!#REF!="M-OP",'IOC Input'!#REF!&lt;50000),'IOC Input'!#REF!,IF(AND('IOC Input'!#REF!="M-OP",'IOC Input'!#REF!&gt;=50000),'IOC Input'!#REF!,""))</f>
        <v>#REF!</v>
      </c>
      <c r="D239" s="93" t="e">
        <f>IF(AND('IOC Input'!#REF!="M-OP",'IOC Input'!#REF!&lt;50000),'IOC Input'!#REF!,IF(AND('IOC Input'!#REF!="M-OP",'IOC Input'!#REF!&gt;=50000),'IOC Input'!#REF!,""))</f>
        <v>#REF!</v>
      </c>
      <c r="E239" s="93" t="e">
        <f>IF(AND('IOC Input'!#REF!="M-OP",'IOC Input'!#REF!&lt;50000),'IOC Input'!#REF!,IF(AND('IOC Input'!#REF!="M-OP",'IOC Input'!#REF!&gt;=50000),'IOC Input'!#REF!,""))</f>
        <v>#REF!</v>
      </c>
      <c r="F239" s="93" t="e">
        <f>IF(AND('IOC Input'!#REF!="M-OP",'IOC Input'!#REF!&lt;50000),'IOC Input'!#REF!,IF(AND('IOC Input'!#REF!="M-OP",'IOC Input'!#REF!&gt;=50000),'IOC Input'!#REF!,""))</f>
        <v>#REF!</v>
      </c>
      <c r="G239" s="93" t="e">
        <f>IF(AND('IOC Input'!#REF!="M-OP",'IOC Input'!#REF!&lt;50000),'IOC Input'!#REF!,IF(AND('IOC Input'!#REF!="M-OP",'IOC Input'!#REF!&gt;=50000),'IOC Input'!#REF!,""))</f>
        <v>#REF!</v>
      </c>
      <c r="H239" s="93" t="e">
        <f>IF(AND('IOC Input'!#REF!="M-OP",'IOC Input'!#REF!&lt;50000),'IOC Input'!#REF!,IF(AND('IOC Input'!#REF!="M-OP",'IOC Input'!#REF!&gt;=50000),'IOC Input'!#REF!,""))</f>
        <v>#REF!</v>
      </c>
      <c r="I239" s="93" t="e">
        <f>IF(AND('IOC Input'!#REF!="M-OP",'IOC Input'!#REF!&lt;50000),'IOC Input'!#REF!,IF(AND('IOC Input'!#REF!="M-OP",'IOC Input'!#REF!&gt;=50000),'IOC Input'!#REF!,""))</f>
        <v>#REF!</v>
      </c>
      <c r="J239" s="95" t="e">
        <f>IF(AND('IOC Input'!#REF!="M-OP",'IOC Input'!#REF!&lt;50000),RIGHT('IOC Input'!#REF!,6),IF(AND('IOC Input'!#REF!="M-OP",'IOC Input'!#REF!&gt;=50000),RIGHT('IOC Input'!#REF!,6),""))</f>
        <v>#REF!</v>
      </c>
      <c r="K239" s="96" t="e">
        <f>IF(AND('IOC Input'!#REF!="M-OP",'IOC Input'!#REF!="C"),'IOC Input'!#REF!,"")</f>
        <v>#REF!</v>
      </c>
      <c r="L239" s="96" t="e">
        <f>IF(AND('IOC Input'!#REF!="M-OP",'IOC Input'!#REF!="D"),'IOC Input'!#REF!,"")</f>
        <v>#REF!</v>
      </c>
      <c r="M239" t="e">
        <f t="shared" ref="M239:M245" si="22">IF(SUM(K239:L239)&gt;0,1,0)</f>
        <v>#REF!</v>
      </c>
    </row>
    <row r="240" spans="1:13" ht="18">
      <c r="A240" s="92" t="s">
        <v>101</v>
      </c>
      <c r="B240" s="93" t="e">
        <f>IF(AND('IOC Input'!#REF!="M-OP",'IOC Input'!#REF!&lt;50000),'IOC Input'!#REF!,IF(AND('IOC Input'!#REF!="M-OP",'IOC Input'!#REF!&gt;=50000),'IOC Input'!#REF!,""))</f>
        <v>#REF!</v>
      </c>
      <c r="C240" s="93" t="e">
        <f>IF(AND('IOC Input'!#REF!="M-OP",'IOC Input'!#REF!&lt;50000),'IOC Input'!#REF!,IF(AND('IOC Input'!#REF!="M-OP",'IOC Input'!#REF!&gt;=50000),'IOC Input'!#REF!,""))</f>
        <v>#REF!</v>
      </c>
      <c r="D240" s="93" t="e">
        <f>IF(AND('IOC Input'!#REF!="M-OP",'IOC Input'!#REF!&lt;50000),'IOC Input'!#REF!,IF(AND('IOC Input'!#REF!="M-OP",'IOC Input'!#REF!&gt;=50000),'IOC Input'!#REF!,""))</f>
        <v>#REF!</v>
      </c>
      <c r="E240" s="93" t="e">
        <f>IF(AND('IOC Input'!#REF!="M-OP",'IOC Input'!#REF!&lt;50000),'IOC Input'!#REF!,IF(AND('IOC Input'!#REF!="M-OP",'IOC Input'!#REF!&gt;=50000),'IOC Input'!#REF!,""))</f>
        <v>#REF!</v>
      </c>
      <c r="F240" s="93" t="e">
        <f>IF(AND('IOC Input'!#REF!="M-OP",'IOC Input'!#REF!&lt;50000),'IOC Input'!#REF!,IF(AND('IOC Input'!#REF!="M-OP",'IOC Input'!#REF!&gt;=50000),'IOC Input'!#REF!,""))</f>
        <v>#REF!</v>
      </c>
      <c r="G240" s="93" t="e">
        <f>IF(AND('IOC Input'!#REF!="M-OP",'IOC Input'!#REF!&lt;50000),'IOC Input'!#REF!,IF(AND('IOC Input'!#REF!="M-OP",'IOC Input'!#REF!&gt;=50000),'IOC Input'!#REF!,""))</f>
        <v>#REF!</v>
      </c>
      <c r="H240" s="93" t="e">
        <f>IF(AND('IOC Input'!#REF!="M-OP",'IOC Input'!#REF!&lt;50000),'IOC Input'!#REF!,IF(AND('IOC Input'!#REF!="M-OP",'IOC Input'!#REF!&gt;=50000),'IOC Input'!#REF!,""))</f>
        <v>#REF!</v>
      </c>
      <c r="I240" s="93" t="e">
        <f>IF(AND('IOC Input'!#REF!="M-OP",'IOC Input'!#REF!&lt;50000),'IOC Input'!#REF!,IF(AND('IOC Input'!#REF!="M-OP",'IOC Input'!#REF!&gt;=50000),'IOC Input'!#REF!,""))</f>
        <v>#REF!</v>
      </c>
      <c r="J240" s="95" t="e">
        <f>IF(AND('IOC Input'!#REF!="M-OP",'IOC Input'!#REF!&lt;50000),RIGHT('IOC Input'!#REF!,6),IF(AND('IOC Input'!#REF!="M-OP",'IOC Input'!#REF!&gt;=50000),RIGHT('IOC Input'!#REF!,6),""))</f>
        <v>#REF!</v>
      </c>
      <c r="K240" s="96" t="e">
        <f>IF(AND('IOC Input'!#REF!="M-OP",'IOC Input'!#REF!="C"),'IOC Input'!#REF!,"")</f>
        <v>#REF!</v>
      </c>
      <c r="L240" s="96" t="e">
        <f>IF(AND('IOC Input'!#REF!="M-OP",'IOC Input'!#REF!="D"),'IOC Input'!#REF!,"")</f>
        <v>#REF!</v>
      </c>
      <c r="M240" t="e">
        <f t="shared" si="22"/>
        <v>#REF!</v>
      </c>
    </row>
    <row r="241" spans="1:13" ht="18">
      <c r="A241" s="92" t="s">
        <v>101</v>
      </c>
      <c r="B241" s="93" t="e">
        <f>IF(AND('IOC Input'!#REF!="M-OP",'IOC Input'!#REF!&lt;50000),'IOC Input'!#REF!,IF(AND('IOC Input'!#REF!="M-OP",'IOC Input'!#REF!&gt;=50000),'IOC Input'!#REF!,""))</f>
        <v>#REF!</v>
      </c>
      <c r="C241" s="93" t="e">
        <f>IF(AND('IOC Input'!#REF!="M-OP",'IOC Input'!#REF!&lt;50000),'IOC Input'!#REF!,IF(AND('IOC Input'!#REF!="M-OP",'IOC Input'!#REF!&gt;=50000),'IOC Input'!#REF!,""))</f>
        <v>#REF!</v>
      </c>
      <c r="D241" s="93" t="e">
        <f>IF(AND('IOC Input'!#REF!="M-OP",'IOC Input'!#REF!&lt;50000),'IOC Input'!#REF!,IF(AND('IOC Input'!#REF!="M-OP",'IOC Input'!#REF!&gt;=50000),'IOC Input'!#REF!,""))</f>
        <v>#REF!</v>
      </c>
      <c r="E241" s="93" t="e">
        <f>IF(AND('IOC Input'!#REF!="M-OP",'IOC Input'!#REF!&lt;50000),'IOC Input'!#REF!,IF(AND('IOC Input'!#REF!="M-OP",'IOC Input'!#REF!&gt;=50000),'IOC Input'!#REF!,""))</f>
        <v>#REF!</v>
      </c>
      <c r="F241" s="93" t="e">
        <f>IF(AND('IOC Input'!#REF!="M-OP",'IOC Input'!#REF!&lt;50000),'IOC Input'!#REF!,IF(AND('IOC Input'!#REF!="M-OP",'IOC Input'!#REF!&gt;=50000),'IOC Input'!#REF!,""))</f>
        <v>#REF!</v>
      </c>
      <c r="G241" s="93" t="e">
        <f>IF(AND('IOC Input'!#REF!="M-OP",'IOC Input'!#REF!&lt;50000),'IOC Input'!#REF!,IF(AND('IOC Input'!#REF!="M-OP",'IOC Input'!#REF!&gt;=50000),'IOC Input'!#REF!,""))</f>
        <v>#REF!</v>
      </c>
      <c r="H241" s="93" t="e">
        <f>IF(AND('IOC Input'!#REF!="M-OP",'IOC Input'!#REF!&lt;50000),'IOC Input'!#REF!,IF(AND('IOC Input'!#REF!="M-OP",'IOC Input'!#REF!&gt;=50000),'IOC Input'!#REF!,""))</f>
        <v>#REF!</v>
      </c>
      <c r="I241" s="93" t="e">
        <f>IF(AND('IOC Input'!#REF!="M-OP",'IOC Input'!#REF!&lt;50000),'IOC Input'!#REF!,IF(AND('IOC Input'!#REF!="M-OP",'IOC Input'!#REF!&gt;=50000),'IOC Input'!#REF!,""))</f>
        <v>#REF!</v>
      </c>
      <c r="J241" s="95" t="e">
        <f>IF(AND('IOC Input'!#REF!="M-OP",'IOC Input'!#REF!&lt;50000),RIGHT('IOC Input'!#REF!,6),IF(AND('IOC Input'!#REF!="M-OP",'IOC Input'!#REF!&gt;=50000),RIGHT('IOC Input'!#REF!,6),""))</f>
        <v>#REF!</v>
      </c>
      <c r="K241" s="96" t="e">
        <f>IF(AND('IOC Input'!#REF!="M-OP",'IOC Input'!#REF!="C"),'IOC Input'!#REF!,"")</f>
        <v>#REF!</v>
      </c>
      <c r="L241" s="96" t="e">
        <f>IF(AND('IOC Input'!#REF!="M-OP",'IOC Input'!#REF!="D"),'IOC Input'!#REF!,"")</f>
        <v>#REF!</v>
      </c>
      <c r="M241" t="e">
        <f t="shared" si="22"/>
        <v>#REF!</v>
      </c>
    </row>
    <row r="242" spans="1:13" ht="18">
      <c r="A242" s="92" t="s">
        <v>101</v>
      </c>
      <c r="B242" s="93" t="e">
        <f>IF(AND('IOC Input'!#REF!="M-OP",'IOC Input'!#REF!&lt;50000),'IOC Input'!#REF!,IF(AND('IOC Input'!#REF!="M-OP",'IOC Input'!#REF!&gt;=50000),'IOC Input'!#REF!,""))</f>
        <v>#REF!</v>
      </c>
      <c r="C242" s="93" t="e">
        <f>IF(AND('IOC Input'!#REF!="M-OP",'IOC Input'!#REF!&lt;50000),'IOC Input'!#REF!,IF(AND('IOC Input'!#REF!="M-OP",'IOC Input'!#REF!&gt;=50000),'IOC Input'!#REF!,""))</f>
        <v>#REF!</v>
      </c>
      <c r="D242" s="93" t="e">
        <f>IF(AND('IOC Input'!#REF!="M-OP",'IOC Input'!#REF!&lt;50000),'IOC Input'!#REF!,IF(AND('IOC Input'!#REF!="M-OP",'IOC Input'!#REF!&gt;=50000),'IOC Input'!#REF!,""))</f>
        <v>#REF!</v>
      </c>
      <c r="E242" s="93" t="e">
        <f>IF(AND('IOC Input'!#REF!="M-OP",'IOC Input'!#REF!&lt;50000),'IOC Input'!#REF!,IF(AND('IOC Input'!#REF!="M-OP",'IOC Input'!#REF!&gt;=50000),'IOC Input'!#REF!,""))</f>
        <v>#REF!</v>
      </c>
      <c r="F242" s="93" t="e">
        <f>IF(AND('IOC Input'!#REF!="M-OP",'IOC Input'!#REF!&lt;50000),'IOC Input'!#REF!,IF(AND('IOC Input'!#REF!="M-OP",'IOC Input'!#REF!&gt;=50000),'IOC Input'!#REF!,""))</f>
        <v>#REF!</v>
      </c>
      <c r="G242" s="93" t="e">
        <f>IF(AND('IOC Input'!#REF!="M-OP",'IOC Input'!#REF!&lt;50000),'IOC Input'!#REF!,IF(AND('IOC Input'!#REF!="M-OP",'IOC Input'!#REF!&gt;=50000),'IOC Input'!#REF!,""))</f>
        <v>#REF!</v>
      </c>
      <c r="H242" s="93" t="e">
        <f>IF(AND('IOC Input'!#REF!="M-OP",'IOC Input'!#REF!&lt;50000),'IOC Input'!#REF!,IF(AND('IOC Input'!#REF!="M-OP",'IOC Input'!#REF!&gt;=50000),'IOC Input'!#REF!,""))</f>
        <v>#REF!</v>
      </c>
      <c r="I242" s="93" t="e">
        <f>IF(AND('IOC Input'!#REF!="M-OP",'IOC Input'!#REF!&lt;50000),'IOC Input'!#REF!,IF(AND('IOC Input'!#REF!="M-OP",'IOC Input'!#REF!&gt;=50000),'IOC Input'!#REF!,""))</f>
        <v>#REF!</v>
      </c>
      <c r="J242" s="95" t="e">
        <f>IF(AND('IOC Input'!#REF!="M-OP",'IOC Input'!#REF!&lt;50000),RIGHT('IOC Input'!#REF!,6),IF(AND('IOC Input'!#REF!="M-OP",'IOC Input'!#REF!&gt;=50000),RIGHT('IOC Input'!#REF!,6),""))</f>
        <v>#REF!</v>
      </c>
      <c r="K242" s="96" t="e">
        <f>IF(AND('IOC Input'!#REF!="M-OP",'IOC Input'!#REF!="C"),'IOC Input'!#REF!,"")</f>
        <v>#REF!</v>
      </c>
      <c r="L242" s="96" t="e">
        <f>IF(AND('IOC Input'!#REF!="M-OP",'IOC Input'!#REF!="D"),'IOC Input'!#REF!,"")</f>
        <v>#REF!</v>
      </c>
      <c r="M242" t="e">
        <f t="shared" si="22"/>
        <v>#REF!</v>
      </c>
    </row>
    <row r="243" spans="1:13" ht="18">
      <c r="A243" s="92" t="s">
        <v>101</v>
      </c>
      <c r="B243" s="93" t="e">
        <f>IF(AND('IOC Input'!#REF!="M-OP",'IOC Input'!#REF!&lt;50000),'IOC Input'!#REF!,IF(AND('IOC Input'!#REF!="M-OP",'IOC Input'!#REF!&gt;=50000),'IOC Input'!#REF!,""))</f>
        <v>#REF!</v>
      </c>
      <c r="C243" s="93" t="e">
        <f>IF(AND('IOC Input'!#REF!="M-OP",'IOC Input'!#REF!&lt;50000),'IOC Input'!#REF!,IF(AND('IOC Input'!#REF!="M-OP",'IOC Input'!#REF!&gt;=50000),'IOC Input'!#REF!,""))</f>
        <v>#REF!</v>
      </c>
      <c r="D243" s="93" t="e">
        <f>IF(AND('IOC Input'!#REF!="M-OP",'IOC Input'!#REF!&lt;50000),'IOC Input'!#REF!,IF(AND('IOC Input'!#REF!="M-OP",'IOC Input'!#REF!&gt;=50000),'IOC Input'!#REF!,""))</f>
        <v>#REF!</v>
      </c>
      <c r="E243" s="93" t="e">
        <f>IF(AND('IOC Input'!#REF!="M-OP",'IOC Input'!#REF!&lt;50000),'IOC Input'!#REF!,IF(AND('IOC Input'!#REF!="M-OP",'IOC Input'!#REF!&gt;=50000),'IOC Input'!#REF!,""))</f>
        <v>#REF!</v>
      </c>
      <c r="F243" s="93" t="e">
        <f>IF(AND('IOC Input'!#REF!="M-OP",'IOC Input'!#REF!&lt;50000),'IOC Input'!#REF!,IF(AND('IOC Input'!#REF!="M-OP",'IOC Input'!#REF!&gt;=50000),'IOC Input'!#REF!,""))</f>
        <v>#REF!</v>
      </c>
      <c r="G243" s="93" t="e">
        <f>IF(AND('IOC Input'!#REF!="M-OP",'IOC Input'!#REF!&lt;50000),'IOC Input'!#REF!,IF(AND('IOC Input'!#REF!="M-OP",'IOC Input'!#REF!&gt;=50000),'IOC Input'!#REF!,""))</f>
        <v>#REF!</v>
      </c>
      <c r="H243" s="93" t="e">
        <f>IF(AND('IOC Input'!#REF!="M-OP",'IOC Input'!#REF!&lt;50000),'IOC Input'!#REF!,IF(AND('IOC Input'!#REF!="M-OP",'IOC Input'!#REF!&gt;=50000),'IOC Input'!#REF!,""))</f>
        <v>#REF!</v>
      </c>
      <c r="I243" s="93" t="e">
        <f>IF(AND('IOC Input'!#REF!="M-OP",'IOC Input'!#REF!&lt;50000),'IOC Input'!#REF!,IF(AND('IOC Input'!#REF!="M-OP",'IOC Input'!#REF!&gt;=50000),'IOC Input'!#REF!,""))</f>
        <v>#REF!</v>
      </c>
      <c r="J243" s="95" t="e">
        <f>IF(AND('IOC Input'!#REF!="M-OP",'IOC Input'!#REF!&lt;50000),RIGHT('IOC Input'!#REF!,6),IF(AND('IOC Input'!#REF!="M-OP",'IOC Input'!#REF!&gt;=50000),RIGHT('IOC Input'!#REF!,6),""))</f>
        <v>#REF!</v>
      </c>
      <c r="K243" s="96" t="e">
        <f>IF(AND('IOC Input'!#REF!="M-OP",'IOC Input'!#REF!="C"),'IOC Input'!#REF!,"")</f>
        <v>#REF!</v>
      </c>
      <c r="L243" s="96" t="e">
        <f>IF(AND('IOC Input'!#REF!="M-OP",'IOC Input'!#REF!="D"),'IOC Input'!#REF!,"")</f>
        <v>#REF!</v>
      </c>
      <c r="M243" t="e">
        <f t="shared" si="22"/>
        <v>#REF!</v>
      </c>
    </row>
    <row r="244" spans="1:13" ht="18">
      <c r="A244" s="92" t="s">
        <v>101</v>
      </c>
      <c r="B244" s="93" t="e">
        <f>IF(AND('IOC Input'!#REF!="M-OP",'IOC Input'!#REF!&lt;50000),'IOC Input'!#REF!,IF(AND('IOC Input'!#REF!="M-OP",'IOC Input'!#REF!&gt;=50000),'IOC Input'!#REF!,""))</f>
        <v>#REF!</v>
      </c>
      <c r="C244" s="93" t="e">
        <f>IF(AND('IOC Input'!#REF!="M-OP",'IOC Input'!#REF!&lt;50000),'IOC Input'!#REF!,IF(AND('IOC Input'!#REF!="M-OP",'IOC Input'!#REF!&gt;=50000),'IOC Input'!#REF!,""))</f>
        <v>#REF!</v>
      </c>
      <c r="D244" s="93" t="e">
        <f>IF(AND('IOC Input'!#REF!="M-OP",'IOC Input'!#REF!&lt;50000),'IOC Input'!#REF!,IF(AND('IOC Input'!#REF!="M-OP",'IOC Input'!#REF!&gt;=50000),'IOC Input'!#REF!,""))</f>
        <v>#REF!</v>
      </c>
      <c r="E244" s="93" t="e">
        <f>IF(AND('IOC Input'!#REF!="M-OP",'IOC Input'!#REF!&lt;50000),'IOC Input'!#REF!,IF(AND('IOC Input'!#REF!="M-OP",'IOC Input'!#REF!&gt;=50000),'IOC Input'!#REF!,""))</f>
        <v>#REF!</v>
      </c>
      <c r="F244" s="93" t="e">
        <f>IF(AND('IOC Input'!#REF!="M-OP",'IOC Input'!#REF!&lt;50000),'IOC Input'!#REF!,IF(AND('IOC Input'!#REF!="M-OP",'IOC Input'!#REF!&gt;=50000),'IOC Input'!#REF!,""))</f>
        <v>#REF!</v>
      </c>
      <c r="G244" s="93" t="e">
        <f>IF(AND('IOC Input'!#REF!="M-OP",'IOC Input'!#REF!&lt;50000),'IOC Input'!#REF!,IF(AND('IOC Input'!#REF!="M-OP",'IOC Input'!#REF!&gt;=50000),'IOC Input'!#REF!,""))</f>
        <v>#REF!</v>
      </c>
      <c r="H244" s="93" t="e">
        <f>IF(AND('IOC Input'!#REF!="M-OP",'IOC Input'!#REF!&lt;50000),'IOC Input'!#REF!,IF(AND('IOC Input'!#REF!="M-OP",'IOC Input'!#REF!&gt;=50000),'IOC Input'!#REF!,""))</f>
        <v>#REF!</v>
      </c>
      <c r="I244" s="93" t="e">
        <f>IF(AND('IOC Input'!#REF!="M-OP",'IOC Input'!#REF!&lt;50000),'IOC Input'!#REF!,IF(AND('IOC Input'!#REF!="M-OP",'IOC Input'!#REF!&gt;=50000),'IOC Input'!#REF!,""))</f>
        <v>#REF!</v>
      </c>
      <c r="J244" s="95" t="e">
        <f>IF(AND('IOC Input'!#REF!="M-OP",'IOC Input'!#REF!&lt;50000),RIGHT('IOC Input'!#REF!,6),IF(AND('IOC Input'!#REF!="M-OP",'IOC Input'!#REF!&gt;=50000),RIGHT('IOC Input'!#REF!,6),""))</f>
        <v>#REF!</v>
      </c>
      <c r="K244" s="96" t="e">
        <f>IF(AND('IOC Input'!#REF!="M-OP",'IOC Input'!#REF!="C"),'IOC Input'!#REF!,"")</f>
        <v>#REF!</v>
      </c>
      <c r="L244" s="96" t="e">
        <f>IF(AND('IOC Input'!#REF!="M-OP",'IOC Input'!#REF!="D"),'IOC Input'!#REF!,"")</f>
        <v>#REF!</v>
      </c>
      <c r="M244" t="e">
        <f t="shared" si="22"/>
        <v>#REF!</v>
      </c>
    </row>
    <row r="245" spans="1:13" ht="18">
      <c r="A245" s="92" t="s">
        <v>101</v>
      </c>
      <c r="B245" s="93" t="e">
        <f>IF(AND('IOC Input'!#REF!="M-OP",'IOC Input'!#REF!&lt;50000),'IOC Input'!#REF!,IF(AND('IOC Input'!#REF!="M-OP",'IOC Input'!#REF!&gt;=50000),'IOC Input'!#REF!,""))</f>
        <v>#REF!</v>
      </c>
      <c r="C245" s="93" t="e">
        <f>IF(AND('IOC Input'!#REF!="M-OP",'IOC Input'!#REF!&lt;50000),'IOC Input'!#REF!,IF(AND('IOC Input'!#REF!="M-OP",'IOC Input'!#REF!&gt;=50000),'IOC Input'!#REF!,""))</f>
        <v>#REF!</v>
      </c>
      <c r="D245" s="93" t="e">
        <f>IF(AND('IOC Input'!#REF!="M-OP",'IOC Input'!#REF!&lt;50000),'IOC Input'!#REF!,IF(AND('IOC Input'!#REF!="M-OP",'IOC Input'!#REF!&gt;=50000),'IOC Input'!#REF!,""))</f>
        <v>#REF!</v>
      </c>
      <c r="E245" s="93" t="e">
        <f>IF(AND('IOC Input'!#REF!="M-OP",'IOC Input'!#REF!&lt;50000),'IOC Input'!#REF!,IF(AND('IOC Input'!#REF!="M-OP",'IOC Input'!#REF!&gt;=50000),'IOC Input'!#REF!,""))</f>
        <v>#REF!</v>
      </c>
      <c r="F245" s="93" t="e">
        <f>IF(AND('IOC Input'!#REF!="M-OP",'IOC Input'!#REF!&lt;50000),'IOC Input'!#REF!,IF(AND('IOC Input'!#REF!="M-OP",'IOC Input'!#REF!&gt;=50000),'IOC Input'!#REF!,""))</f>
        <v>#REF!</v>
      </c>
      <c r="G245" s="93" t="e">
        <f>IF(AND('IOC Input'!#REF!="M-OP",'IOC Input'!#REF!&lt;50000),'IOC Input'!#REF!,IF(AND('IOC Input'!#REF!="M-OP",'IOC Input'!#REF!&gt;=50000),'IOC Input'!#REF!,""))</f>
        <v>#REF!</v>
      </c>
      <c r="H245" s="97"/>
      <c r="I245" s="93" t="e">
        <f>IF(AND('IOC Input'!#REF!="M-OP",'IOC Input'!#REF!&lt;50000),'IOC Input'!#REF!,IF(AND('IOC Input'!#REF!="M-OP",'IOC Input'!#REF!&gt;=50000),'IOC Input'!#REF!,""))</f>
        <v>#REF!</v>
      </c>
      <c r="J245" s="95" t="e">
        <f>IF(AND('IOC Input'!#REF!="M-OP",'IOC Input'!#REF!&lt;50000),RIGHT('IOC Input'!#REF!,6),IF(AND('IOC Input'!#REF!="M-OP",'IOC Input'!#REF!&gt;=50000),RIGHT('IOC Input'!#REF!,6),""))</f>
        <v>#REF!</v>
      </c>
      <c r="K245" s="96" t="e">
        <f>IF(AND('IOC Input'!#REF!="M-OP",'IOC Input'!#REF!="C"),'IOC Input'!#REF!,"")</f>
        <v>#REF!</v>
      </c>
      <c r="L245" s="96" t="e">
        <f>IF(AND('IOC Input'!#REF!="M-OP",'IOC Input'!#REF!="D"),'IOC Input'!#REF!,"")</f>
        <v>#REF!</v>
      </c>
      <c r="M245" t="e">
        <f t="shared" si="22"/>
        <v>#REF!</v>
      </c>
    </row>
    <row r="246" spans="1:13" ht="18">
      <c r="A246" s="92"/>
      <c r="B246" s="93"/>
      <c r="C246" s="94"/>
      <c r="D246" s="93"/>
      <c r="E246" s="94"/>
      <c r="F246" s="93"/>
      <c r="G246" s="93"/>
      <c r="H246" s="94"/>
      <c r="I246" s="93"/>
      <c r="J246" s="95"/>
      <c r="K246" s="96"/>
      <c r="L246" s="96"/>
    </row>
    <row r="247" spans="1:13" ht="18">
      <c r="A247" s="92" t="s">
        <v>101</v>
      </c>
      <c r="B247" s="93" t="e">
        <f>IF(AND('IOC Input'!#REF!="M-OP",'IOC Input'!#REF!&lt;50000),"119503",IF(AND('IOC Input'!#REF!="M-OP",'IOC Input'!#REF!&gt;=50000),"119500",""))</f>
        <v>#REF!</v>
      </c>
      <c r="C247" s="94"/>
      <c r="D247" s="93"/>
      <c r="E247" s="94"/>
      <c r="F247" s="93"/>
      <c r="G247" s="93"/>
      <c r="H247" s="93" t="e">
        <f>IF(AND('IOC Input'!#REF!="M-OP",'IOC Input'!#REF!&lt;50000),'IOC Input'!#REF!,IF(AND('IOC Input'!#REF!="M-OP",'IOC Input'!#REF!&gt;=50000),'IOC Input'!#REF!,""))</f>
        <v>#REF!</v>
      </c>
      <c r="I247" s="93" t="e">
        <f>+I248</f>
        <v>#REF!</v>
      </c>
      <c r="J247" s="95" t="e">
        <f>+J248</f>
        <v>#REF!</v>
      </c>
      <c r="K247" s="96" t="e">
        <f>IF(AND('IOC Input'!#REF!="M-OP",'IOC Input'!#REF!="C"),'IOC Input'!#REF!,"")</f>
        <v>#REF!</v>
      </c>
      <c r="L247" s="96" t="e">
        <f>IF(AND('IOC Input'!#REF!="M-OP",'IOC Input'!#REF!="D"),'IOC Input'!#REF!,"")</f>
        <v>#REF!</v>
      </c>
      <c r="M247" t="e">
        <f>IF(SUM(K247:L247)&gt;0,1,0)</f>
        <v>#REF!</v>
      </c>
    </row>
    <row r="248" spans="1:13" ht="18">
      <c r="A248" s="92" t="s">
        <v>101</v>
      </c>
      <c r="B248" s="93" t="e">
        <f>IF(AND('IOC Input'!#REF!="M-OP",'IOC Input'!#REF!&lt;50000),'IOC Input'!#REF!,IF(AND('IOC Input'!#REF!="M-OP",'IOC Input'!#REF!&gt;=50000),'IOC Input'!#REF!,""))</f>
        <v>#REF!</v>
      </c>
      <c r="C248" s="93" t="e">
        <f>IF(AND('IOC Input'!#REF!="M-OP",'IOC Input'!#REF!&lt;50000),'IOC Input'!#REF!,IF(AND('IOC Input'!#REF!="M-OP",'IOC Input'!#REF!&gt;=50000),'IOC Input'!#REF!,""))</f>
        <v>#REF!</v>
      </c>
      <c r="D248" s="93" t="e">
        <f>IF(AND('IOC Input'!#REF!="M-OP",'IOC Input'!#REF!&lt;50000),'IOC Input'!#REF!,IF(AND('IOC Input'!#REF!="M-OP",'IOC Input'!#REF!&gt;=50000),'IOC Input'!#REF!,""))</f>
        <v>#REF!</v>
      </c>
      <c r="E248" s="93" t="e">
        <f>IF(AND('IOC Input'!#REF!="M-OP",'IOC Input'!#REF!&lt;50000),'IOC Input'!#REF!,IF(AND('IOC Input'!#REF!="M-OP",'IOC Input'!#REF!&gt;=50000),'IOC Input'!#REF!,""))</f>
        <v>#REF!</v>
      </c>
      <c r="F248" s="93" t="e">
        <f>IF(AND('IOC Input'!#REF!="M-OP",'IOC Input'!#REF!&lt;50000),'IOC Input'!#REF!,IF(AND('IOC Input'!#REF!="M-OP",'IOC Input'!#REF!&gt;=50000),'IOC Input'!#REF!,""))</f>
        <v>#REF!</v>
      </c>
      <c r="G248" s="93" t="e">
        <f>IF(AND('IOC Input'!#REF!="M-OP",'IOC Input'!#REF!&lt;50000),'IOC Input'!#REF!,IF(AND('IOC Input'!#REF!="M-OP",'IOC Input'!#REF!&gt;=50000),'IOC Input'!#REF!,""))</f>
        <v>#REF!</v>
      </c>
      <c r="H248" s="93" t="e">
        <f>IF(AND('IOC Input'!#REF!="M-OP",'IOC Input'!#REF!&lt;50000),'IOC Input'!#REF!,IF(AND('IOC Input'!#REF!="M-OP",'IOC Input'!#REF!&gt;=50000),'IOC Input'!#REF!,""))</f>
        <v>#REF!</v>
      </c>
      <c r="I248" s="93" t="e">
        <f>IF(AND('IOC Input'!#REF!="M-OP",'IOC Input'!#REF!&lt;50000),'IOC Input'!#REF!,IF(AND('IOC Input'!#REF!="M-OP",'IOC Input'!#REF!&gt;=50000),'IOC Input'!#REF!,""))</f>
        <v>#REF!</v>
      </c>
      <c r="J248" s="95" t="e">
        <f>IF(AND('IOC Input'!#REF!="M-OP",'IOC Input'!#REF!&lt;50000),RIGHT('IOC Input'!#REF!,6),IF(AND('IOC Input'!#REF!="M-OP",'IOC Input'!#REF!&gt;=50000),RIGHT('IOC Input'!#REF!,6),""))</f>
        <v>#REF!</v>
      </c>
      <c r="K248" s="96" t="e">
        <f>IF(AND('IOC Input'!#REF!="M-OP",'IOC Input'!#REF!="C"),'IOC Input'!#REF!,"")</f>
        <v>#REF!</v>
      </c>
      <c r="L248" s="96" t="e">
        <f>IF(AND('IOC Input'!#REF!="M-OP",'IOC Input'!#REF!="D"),'IOC Input'!#REF!,"")</f>
        <v>#REF!</v>
      </c>
      <c r="M248" t="e">
        <f t="shared" ref="M248:M254" si="23">IF(SUM(K248:L248)&gt;0,1,0)</f>
        <v>#REF!</v>
      </c>
    </row>
    <row r="249" spans="1:13" ht="18">
      <c r="A249" s="92" t="s">
        <v>101</v>
      </c>
      <c r="B249" s="93" t="e">
        <f>IF(AND('IOC Input'!#REF!="M-OP",'IOC Input'!#REF!&lt;50000),'IOC Input'!#REF!,IF(AND('IOC Input'!#REF!="M-OP",'IOC Input'!#REF!&gt;=50000),'IOC Input'!#REF!,""))</f>
        <v>#REF!</v>
      </c>
      <c r="C249" s="93" t="e">
        <f>IF(AND('IOC Input'!#REF!="M-OP",'IOC Input'!#REF!&lt;50000),'IOC Input'!#REF!,IF(AND('IOC Input'!#REF!="M-OP",'IOC Input'!#REF!&gt;=50000),'IOC Input'!#REF!,""))</f>
        <v>#REF!</v>
      </c>
      <c r="D249" s="93" t="e">
        <f>IF(AND('IOC Input'!#REF!="M-OP",'IOC Input'!#REF!&lt;50000),'IOC Input'!#REF!,IF(AND('IOC Input'!#REF!="M-OP",'IOC Input'!#REF!&gt;=50000),'IOC Input'!#REF!,""))</f>
        <v>#REF!</v>
      </c>
      <c r="E249" s="93" t="e">
        <f>IF(AND('IOC Input'!#REF!="M-OP",'IOC Input'!#REF!&lt;50000),'IOC Input'!#REF!,IF(AND('IOC Input'!#REF!="M-OP",'IOC Input'!#REF!&gt;=50000),'IOC Input'!#REF!,""))</f>
        <v>#REF!</v>
      </c>
      <c r="F249" s="93" t="e">
        <f>IF(AND('IOC Input'!#REF!="M-OP",'IOC Input'!#REF!&lt;50000),'IOC Input'!#REF!,IF(AND('IOC Input'!#REF!="M-OP",'IOC Input'!#REF!&gt;=50000),'IOC Input'!#REF!,""))</f>
        <v>#REF!</v>
      </c>
      <c r="G249" s="93" t="e">
        <f>IF(AND('IOC Input'!#REF!="M-OP",'IOC Input'!#REF!&lt;50000),'IOC Input'!#REF!,IF(AND('IOC Input'!#REF!="M-OP",'IOC Input'!#REF!&gt;=50000),'IOC Input'!#REF!,""))</f>
        <v>#REF!</v>
      </c>
      <c r="H249" s="93" t="e">
        <f>IF(AND('IOC Input'!#REF!="M-OP",'IOC Input'!#REF!&lt;50000),'IOC Input'!#REF!,IF(AND('IOC Input'!#REF!="M-OP",'IOC Input'!#REF!&gt;=50000),'IOC Input'!#REF!,""))</f>
        <v>#REF!</v>
      </c>
      <c r="I249" s="93" t="e">
        <f>IF(AND('IOC Input'!#REF!="M-OP",'IOC Input'!#REF!&lt;50000),'IOC Input'!#REF!,IF(AND('IOC Input'!#REF!="M-OP",'IOC Input'!#REF!&gt;=50000),'IOC Input'!#REF!,""))</f>
        <v>#REF!</v>
      </c>
      <c r="J249" s="95" t="e">
        <f>IF(AND('IOC Input'!#REF!="M-OP",'IOC Input'!#REF!&lt;50000),RIGHT('IOC Input'!#REF!,6),IF(AND('IOC Input'!#REF!="M-OP",'IOC Input'!#REF!&gt;=50000),RIGHT('IOC Input'!#REF!,6),""))</f>
        <v>#REF!</v>
      </c>
      <c r="K249" s="96" t="e">
        <f>IF(AND('IOC Input'!#REF!="M-OP",'IOC Input'!#REF!="C"),'IOC Input'!#REF!,"")</f>
        <v>#REF!</v>
      </c>
      <c r="L249" s="96" t="e">
        <f>IF(AND('IOC Input'!#REF!="M-OP",'IOC Input'!#REF!="D"),'IOC Input'!#REF!,"")</f>
        <v>#REF!</v>
      </c>
      <c r="M249" t="e">
        <f t="shared" si="23"/>
        <v>#REF!</v>
      </c>
    </row>
    <row r="250" spans="1:13" ht="18">
      <c r="A250" s="92" t="s">
        <v>101</v>
      </c>
      <c r="B250" s="93" t="e">
        <f>IF(AND('IOC Input'!#REF!="M-OP",'IOC Input'!#REF!&lt;50000),'IOC Input'!#REF!,IF(AND('IOC Input'!#REF!="M-OP",'IOC Input'!#REF!&gt;=50000),'IOC Input'!#REF!,""))</f>
        <v>#REF!</v>
      </c>
      <c r="C250" s="93" t="e">
        <f>IF(AND('IOC Input'!#REF!="M-OP",'IOC Input'!#REF!&lt;50000),'IOC Input'!#REF!,IF(AND('IOC Input'!#REF!="M-OP",'IOC Input'!#REF!&gt;=50000),'IOC Input'!#REF!,""))</f>
        <v>#REF!</v>
      </c>
      <c r="D250" s="93" t="e">
        <f>IF(AND('IOC Input'!#REF!="M-OP",'IOC Input'!#REF!&lt;50000),'IOC Input'!#REF!,IF(AND('IOC Input'!#REF!="M-OP",'IOC Input'!#REF!&gt;=50000),'IOC Input'!#REF!,""))</f>
        <v>#REF!</v>
      </c>
      <c r="E250" s="93" t="e">
        <f>IF(AND('IOC Input'!#REF!="M-OP",'IOC Input'!#REF!&lt;50000),'IOC Input'!#REF!,IF(AND('IOC Input'!#REF!="M-OP",'IOC Input'!#REF!&gt;=50000),'IOC Input'!#REF!,""))</f>
        <v>#REF!</v>
      </c>
      <c r="F250" s="93" t="e">
        <f>IF(AND('IOC Input'!#REF!="M-OP",'IOC Input'!#REF!&lt;50000),'IOC Input'!#REF!,IF(AND('IOC Input'!#REF!="M-OP",'IOC Input'!#REF!&gt;=50000),'IOC Input'!#REF!,""))</f>
        <v>#REF!</v>
      </c>
      <c r="G250" s="93" t="e">
        <f>IF(AND('IOC Input'!#REF!="M-OP",'IOC Input'!#REF!&lt;50000),'IOC Input'!#REF!,IF(AND('IOC Input'!#REF!="M-OP",'IOC Input'!#REF!&gt;=50000),'IOC Input'!#REF!,""))</f>
        <v>#REF!</v>
      </c>
      <c r="H250" s="93" t="e">
        <f>IF(AND('IOC Input'!#REF!="M-OP",'IOC Input'!#REF!&lt;50000),'IOC Input'!#REF!,IF(AND('IOC Input'!#REF!="M-OP",'IOC Input'!#REF!&gt;=50000),'IOC Input'!#REF!,""))</f>
        <v>#REF!</v>
      </c>
      <c r="I250" s="93" t="e">
        <f>IF(AND('IOC Input'!#REF!="M-OP",'IOC Input'!#REF!&lt;50000),'IOC Input'!#REF!,IF(AND('IOC Input'!#REF!="M-OP",'IOC Input'!#REF!&gt;=50000),'IOC Input'!#REF!,""))</f>
        <v>#REF!</v>
      </c>
      <c r="J250" s="95" t="e">
        <f>IF(AND('IOC Input'!#REF!="M-OP",'IOC Input'!#REF!&lt;50000),RIGHT('IOC Input'!#REF!,6),IF(AND('IOC Input'!#REF!="M-OP",'IOC Input'!#REF!&gt;=50000),RIGHT('IOC Input'!#REF!,6),""))</f>
        <v>#REF!</v>
      </c>
      <c r="K250" s="96" t="e">
        <f>IF(AND('IOC Input'!#REF!="M-OP",'IOC Input'!#REF!="C"),'IOC Input'!#REF!,"")</f>
        <v>#REF!</v>
      </c>
      <c r="L250" s="96" t="e">
        <f>IF(AND('IOC Input'!#REF!="M-OP",'IOC Input'!#REF!="D"),'IOC Input'!#REF!,"")</f>
        <v>#REF!</v>
      </c>
      <c r="M250" t="e">
        <f t="shared" si="23"/>
        <v>#REF!</v>
      </c>
    </row>
    <row r="251" spans="1:13" ht="18">
      <c r="A251" s="92" t="s">
        <v>101</v>
      </c>
      <c r="B251" s="93" t="e">
        <f>IF(AND('IOC Input'!#REF!="M-OP",'IOC Input'!#REF!&lt;50000),'IOC Input'!#REF!,IF(AND('IOC Input'!#REF!="M-OP",'IOC Input'!#REF!&gt;=50000),'IOC Input'!#REF!,""))</f>
        <v>#REF!</v>
      </c>
      <c r="C251" s="93" t="e">
        <f>IF(AND('IOC Input'!#REF!="M-OP",'IOC Input'!#REF!&lt;50000),'IOC Input'!#REF!,IF(AND('IOC Input'!#REF!="M-OP",'IOC Input'!#REF!&gt;=50000),'IOC Input'!#REF!,""))</f>
        <v>#REF!</v>
      </c>
      <c r="D251" s="93" t="e">
        <f>IF(AND('IOC Input'!#REF!="M-OP",'IOC Input'!#REF!&lt;50000),'IOC Input'!#REF!,IF(AND('IOC Input'!#REF!="M-OP",'IOC Input'!#REF!&gt;=50000),'IOC Input'!#REF!,""))</f>
        <v>#REF!</v>
      </c>
      <c r="E251" s="93" t="e">
        <f>IF(AND('IOC Input'!#REF!="M-OP",'IOC Input'!#REF!&lt;50000),'IOC Input'!#REF!,IF(AND('IOC Input'!#REF!="M-OP",'IOC Input'!#REF!&gt;=50000),'IOC Input'!#REF!,""))</f>
        <v>#REF!</v>
      </c>
      <c r="F251" s="93" t="e">
        <f>IF(AND('IOC Input'!#REF!="M-OP",'IOC Input'!#REF!&lt;50000),'IOC Input'!#REF!,IF(AND('IOC Input'!#REF!="M-OP",'IOC Input'!#REF!&gt;=50000),'IOC Input'!#REF!,""))</f>
        <v>#REF!</v>
      </c>
      <c r="G251" s="93" t="e">
        <f>IF(AND('IOC Input'!#REF!="M-OP",'IOC Input'!#REF!&lt;50000),'IOC Input'!#REF!,IF(AND('IOC Input'!#REF!="M-OP",'IOC Input'!#REF!&gt;=50000),'IOC Input'!#REF!,""))</f>
        <v>#REF!</v>
      </c>
      <c r="H251" s="93" t="e">
        <f>IF(AND('IOC Input'!#REF!="M-OP",'IOC Input'!#REF!&lt;50000),'IOC Input'!#REF!,IF(AND('IOC Input'!#REF!="M-OP",'IOC Input'!#REF!&gt;=50000),'IOC Input'!#REF!,""))</f>
        <v>#REF!</v>
      </c>
      <c r="I251" s="93" t="e">
        <f>IF(AND('IOC Input'!#REF!="M-OP",'IOC Input'!#REF!&lt;50000),'IOC Input'!#REF!,IF(AND('IOC Input'!#REF!="M-OP",'IOC Input'!#REF!&gt;=50000),'IOC Input'!#REF!,""))</f>
        <v>#REF!</v>
      </c>
      <c r="J251" s="95" t="e">
        <f>IF(AND('IOC Input'!#REF!="M-OP",'IOC Input'!#REF!&lt;50000),RIGHT('IOC Input'!#REF!,6),IF(AND('IOC Input'!#REF!="M-OP",'IOC Input'!#REF!&gt;=50000),RIGHT('IOC Input'!#REF!,6),""))</f>
        <v>#REF!</v>
      </c>
      <c r="K251" s="96" t="e">
        <f>IF(AND('IOC Input'!#REF!="M-OP",'IOC Input'!#REF!="C"),'IOC Input'!#REF!,"")</f>
        <v>#REF!</v>
      </c>
      <c r="L251" s="96" t="e">
        <f>IF(AND('IOC Input'!#REF!="M-OP",'IOC Input'!#REF!="D"),'IOC Input'!#REF!,"")</f>
        <v>#REF!</v>
      </c>
      <c r="M251" t="e">
        <f t="shared" si="23"/>
        <v>#REF!</v>
      </c>
    </row>
    <row r="252" spans="1:13" ht="18">
      <c r="A252" s="92" t="s">
        <v>101</v>
      </c>
      <c r="B252" s="93" t="e">
        <f>IF(AND('IOC Input'!#REF!="M-OP",'IOC Input'!#REF!&lt;50000),'IOC Input'!#REF!,IF(AND('IOC Input'!#REF!="M-OP",'IOC Input'!#REF!&gt;=50000),'IOC Input'!#REF!,""))</f>
        <v>#REF!</v>
      </c>
      <c r="C252" s="93" t="e">
        <f>IF(AND('IOC Input'!#REF!="M-OP",'IOC Input'!#REF!&lt;50000),'IOC Input'!#REF!,IF(AND('IOC Input'!#REF!="M-OP",'IOC Input'!#REF!&gt;=50000),'IOC Input'!#REF!,""))</f>
        <v>#REF!</v>
      </c>
      <c r="D252" s="93" t="e">
        <f>IF(AND('IOC Input'!#REF!="M-OP",'IOC Input'!#REF!&lt;50000),'IOC Input'!#REF!,IF(AND('IOC Input'!#REF!="M-OP",'IOC Input'!#REF!&gt;=50000),'IOC Input'!#REF!,""))</f>
        <v>#REF!</v>
      </c>
      <c r="E252" s="93" t="e">
        <f>IF(AND('IOC Input'!#REF!="M-OP",'IOC Input'!#REF!&lt;50000),'IOC Input'!#REF!,IF(AND('IOC Input'!#REF!="M-OP",'IOC Input'!#REF!&gt;=50000),'IOC Input'!#REF!,""))</f>
        <v>#REF!</v>
      </c>
      <c r="F252" s="93" t="e">
        <f>IF(AND('IOC Input'!#REF!="M-OP",'IOC Input'!#REF!&lt;50000),'IOC Input'!#REF!,IF(AND('IOC Input'!#REF!="M-OP",'IOC Input'!#REF!&gt;=50000),'IOC Input'!#REF!,""))</f>
        <v>#REF!</v>
      </c>
      <c r="G252" s="93" t="e">
        <f>IF(AND('IOC Input'!#REF!="M-OP",'IOC Input'!#REF!&lt;50000),'IOC Input'!#REF!,IF(AND('IOC Input'!#REF!="M-OP",'IOC Input'!#REF!&gt;=50000),'IOC Input'!#REF!,""))</f>
        <v>#REF!</v>
      </c>
      <c r="H252" s="93" t="e">
        <f>IF(AND('IOC Input'!#REF!="M-OP",'IOC Input'!#REF!&lt;50000),'IOC Input'!#REF!,IF(AND('IOC Input'!#REF!="M-OP",'IOC Input'!#REF!&gt;=50000),'IOC Input'!#REF!,""))</f>
        <v>#REF!</v>
      </c>
      <c r="I252" s="93" t="e">
        <f>IF(AND('IOC Input'!#REF!="M-OP",'IOC Input'!#REF!&lt;50000),'IOC Input'!#REF!,IF(AND('IOC Input'!#REF!="M-OP",'IOC Input'!#REF!&gt;=50000),'IOC Input'!#REF!,""))</f>
        <v>#REF!</v>
      </c>
      <c r="J252" s="95" t="e">
        <f>IF(AND('IOC Input'!#REF!="M-OP",'IOC Input'!#REF!&lt;50000),RIGHT('IOC Input'!#REF!,6),IF(AND('IOC Input'!#REF!="M-OP",'IOC Input'!#REF!&gt;=50000),RIGHT('IOC Input'!#REF!,6),""))</f>
        <v>#REF!</v>
      </c>
      <c r="K252" s="96" t="e">
        <f>IF(AND('IOC Input'!#REF!="M-OP",'IOC Input'!#REF!="C"),'IOC Input'!#REF!,"")</f>
        <v>#REF!</v>
      </c>
      <c r="L252" s="96" t="e">
        <f>IF(AND('IOC Input'!#REF!="M-OP",'IOC Input'!#REF!="D"),'IOC Input'!#REF!,"")</f>
        <v>#REF!</v>
      </c>
      <c r="M252" t="e">
        <f t="shared" si="23"/>
        <v>#REF!</v>
      </c>
    </row>
    <row r="253" spans="1:13" ht="18">
      <c r="A253" s="92" t="s">
        <v>101</v>
      </c>
      <c r="B253" s="93" t="e">
        <f>IF(AND('IOC Input'!#REF!="M-OP",'IOC Input'!#REF!&lt;50000),'IOC Input'!#REF!,IF(AND('IOC Input'!#REF!="M-OP",'IOC Input'!#REF!&gt;=50000),'IOC Input'!#REF!,""))</f>
        <v>#REF!</v>
      </c>
      <c r="C253" s="93" t="e">
        <f>IF(AND('IOC Input'!#REF!="M-OP",'IOC Input'!#REF!&lt;50000),'IOC Input'!#REF!,IF(AND('IOC Input'!#REF!="M-OP",'IOC Input'!#REF!&gt;=50000),'IOC Input'!#REF!,""))</f>
        <v>#REF!</v>
      </c>
      <c r="D253" s="93" t="e">
        <f>IF(AND('IOC Input'!#REF!="M-OP",'IOC Input'!#REF!&lt;50000),'IOC Input'!#REF!,IF(AND('IOC Input'!#REF!="M-OP",'IOC Input'!#REF!&gt;=50000),'IOC Input'!#REF!,""))</f>
        <v>#REF!</v>
      </c>
      <c r="E253" s="93" t="e">
        <f>IF(AND('IOC Input'!#REF!="M-OP",'IOC Input'!#REF!&lt;50000),'IOC Input'!#REF!,IF(AND('IOC Input'!#REF!="M-OP",'IOC Input'!#REF!&gt;=50000),'IOC Input'!#REF!,""))</f>
        <v>#REF!</v>
      </c>
      <c r="F253" s="93" t="e">
        <f>IF(AND('IOC Input'!#REF!="M-OP",'IOC Input'!#REF!&lt;50000),'IOC Input'!#REF!,IF(AND('IOC Input'!#REF!="M-OP",'IOC Input'!#REF!&gt;=50000),'IOC Input'!#REF!,""))</f>
        <v>#REF!</v>
      </c>
      <c r="G253" s="93" t="e">
        <f>IF(AND('IOC Input'!#REF!="M-OP",'IOC Input'!#REF!&lt;50000),'IOC Input'!#REF!,IF(AND('IOC Input'!#REF!="M-OP",'IOC Input'!#REF!&gt;=50000),'IOC Input'!#REF!,""))</f>
        <v>#REF!</v>
      </c>
      <c r="H253" s="93" t="e">
        <f>IF(AND('IOC Input'!#REF!="M-OP",'IOC Input'!#REF!&lt;50000),'IOC Input'!#REF!,IF(AND('IOC Input'!#REF!="M-OP",'IOC Input'!#REF!&gt;=50000),'IOC Input'!#REF!,""))</f>
        <v>#REF!</v>
      </c>
      <c r="I253" s="93" t="e">
        <f>IF(AND('IOC Input'!#REF!="M-OP",'IOC Input'!#REF!&lt;50000),'IOC Input'!#REF!,IF(AND('IOC Input'!#REF!="M-OP",'IOC Input'!#REF!&gt;=50000),'IOC Input'!#REF!,""))</f>
        <v>#REF!</v>
      </c>
      <c r="J253" s="95" t="e">
        <f>IF(AND('IOC Input'!#REF!="M-OP",'IOC Input'!#REF!&lt;50000),RIGHT('IOC Input'!#REF!,6),IF(AND('IOC Input'!#REF!="M-OP",'IOC Input'!#REF!&gt;=50000),RIGHT('IOC Input'!#REF!,6),""))</f>
        <v>#REF!</v>
      </c>
      <c r="K253" s="96" t="e">
        <f>IF(AND('IOC Input'!#REF!="M-OP",'IOC Input'!#REF!="C"),'IOC Input'!#REF!,"")</f>
        <v>#REF!</v>
      </c>
      <c r="L253" s="96" t="e">
        <f>IF(AND('IOC Input'!#REF!="M-OP",'IOC Input'!#REF!="D"),'IOC Input'!#REF!,"")</f>
        <v>#REF!</v>
      </c>
      <c r="M253" t="e">
        <f t="shared" si="23"/>
        <v>#REF!</v>
      </c>
    </row>
    <row r="254" spans="1:13" ht="18">
      <c r="A254" s="92" t="s">
        <v>101</v>
      </c>
      <c r="B254" s="93" t="e">
        <f>IF(AND('IOC Input'!#REF!="M-OP",'IOC Input'!#REF!&lt;50000),'IOC Input'!#REF!,IF(AND('IOC Input'!#REF!="M-OP",'IOC Input'!#REF!&gt;=50000),'IOC Input'!#REF!,""))</f>
        <v>#REF!</v>
      </c>
      <c r="C254" s="93" t="e">
        <f>IF(AND('IOC Input'!#REF!="M-OP",'IOC Input'!#REF!&lt;50000),'IOC Input'!#REF!,IF(AND('IOC Input'!#REF!="M-OP",'IOC Input'!#REF!&gt;=50000),'IOC Input'!#REF!,""))</f>
        <v>#REF!</v>
      </c>
      <c r="D254" s="93" t="e">
        <f>IF(AND('IOC Input'!#REF!="M-OP",'IOC Input'!#REF!&lt;50000),'IOC Input'!#REF!,IF(AND('IOC Input'!#REF!="M-OP",'IOC Input'!#REF!&gt;=50000),'IOC Input'!#REF!,""))</f>
        <v>#REF!</v>
      </c>
      <c r="E254" s="93" t="e">
        <f>IF(AND('IOC Input'!#REF!="M-OP",'IOC Input'!#REF!&lt;50000),'IOC Input'!#REF!,IF(AND('IOC Input'!#REF!="M-OP",'IOC Input'!#REF!&gt;=50000),'IOC Input'!#REF!,""))</f>
        <v>#REF!</v>
      </c>
      <c r="F254" s="93" t="e">
        <f>IF(AND('IOC Input'!#REF!="M-OP",'IOC Input'!#REF!&lt;50000),'IOC Input'!#REF!,IF(AND('IOC Input'!#REF!="M-OP",'IOC Input'!#REF!&gt;=50000),'IOC Input'!#REF!,""))</f>
        <v>#REF!</v>
      </c>
      <c r="G254" s="93" t="e">
        <f>IF(AND('IOC Input'!#REF!="M-OP",'IOC Input'!#REF!&lt;50000),'IOC Input'!#REF!,IF(AND('IOC Input'!#REF!="M-OP",'IOC Input'!#REF!&gt;=50000),'IOC Input'!#REF!,""))</f>
        <v>#REF!</v>
      </c>
      <c r="H254" s="97"/>
      <c r="I254" s="93" t="e">
        <f>IF(AND('IOC Input'!#REF!="M-OP",'IOC Input'!#REF!&lt;50000),'IOC Input'!#REF!,IF(AND('IOC Input'!#REF!="M-OP",'IOC Input'!#REF!&gt;=50000),'IOC Input'!#REF!,""))</f>
        <v>#REF!</v>
      </c>
      <c r="J254" s="95" t="e">
        <f>IF(AND('IOC Input'!#REF!="M-OP",'IOC Input'!#REF!&lt;50000),RIGHT('IOC Input'!#REF!,6),IF(AND('IOC Input'!#REF!="M-OP",'IOC Input'!#REF!&gt;=50000),RIGHT('IOC Input'!#REF!,6),""))</f>
        <v>#REF!</v>
      </c>
      <c r="K254" s="96" t="e">
        <f>IF(AND('IOC Input'!#REF!="M-OP",'IOC Input'!#REF!="C"),'IOC Input'!#REF!,"")</f>
        <v>#REF!</v>
      </c>
      <c r="L254" s="96" t="e">
        <f>IF(AND('IOC Input'!#REF!="M-OP",'IOC Input'!#REF!="D"),'IOC Input'!#REF!,"")</f>
        <v>#REF!</v>
      </c>
      <c r="M254" t="e">
        <f t="shared" si="23"/>
        <v>#REF!</v>
      </c>
    </row>
    <row r="255" spans="1:13" ht="18">
      <c r="A255" s="92"/>
      <c r="B255" s="93"/>
      <c r="C255" s="94"/>
      <c r="D255" s="93"/>
      <c r="E255" s="94"/>
      <c r="F255" s="93"/>
      <c r="G255" s="93"/>
      <c r="H255" s="94"/>
      <c r="I255" s="93"/>
      <c r="J255" s="95"/>
      <c r="K255" s="96"/>
      <c r="L255" s="96"/>
    </row>
    <row r="256" spans="1:13" ht="18">
      <c r="A256" s="92" t="s">
        <v>101</v>
      </c>
      <c r="B256" s="93" t="e">
        <f>IF(AND('IOC Input'!#REF!="M-OP",'IOC Input'!#REF!&lt;50000),"119503",IF(AND('IOC Input'!#REF!="M-OP",'IOC Input'!#REF!&gt;=50000),"119500",""))</f>
        <v>#REF!</v>
      </c>
      <c r="C256" s="94"/>
      <c r="D256" s="93"/>
      <c r="E256" s="94"/>
      <c r="F256" s="93"/>
      <c r="G256" s="93"/>
      <c r="H256" s="93" t="e">
        <f>IF(AND('IOC Input'!#REF!="M-OP",'IOC Input'!#REF!&lt;50000),'IOC Input'!#REF!,IF(AND('IOC Input'!#REF!="M-OP",'IOC Input'!#REF!&gt;=50000),'IOC Input'!#REF!,""))</f>
        <v>#REF!</v>
      </c>
      <c r="I256" s="93" t="e">
        <f>+I257</f>
        <v>#REF!</v>
      </c>
      <c r="J256" s="95" t="e">
        <f>+J257</f>
        <v>#REF!</v>
      </c>
      <c r="K256" s="96" t="e">
        <f>IF(AND('IOC Input'!#REF!="M-OP",'IOC Input'!#REF!="C"),'IOC Input'!#REF!,"")</f>
        <v>#REF!</v>
      </c>
      <c r="L256" s="96" t="e">
        <f>IF(AND('IOC Input'!#REF!="M-OP",'IOC Input'!#REF!="D"),'IOC Input'!#REF!,"")</f>
        <v>#REF!</v>
      </c>
      <c r="M256" t="e">
        <f>IF(SUM(K256:L256)&gt;0,1,0)</f>
        <v>#REF!</v>
      </c>
    </row>
    <row r="257" spans="1:13" ht="18">
      <c r="A257" s="92" t="s">
        <v>101</v>
      </c>
      <c r="B257" s="93" t="e">
        <f>IF(AND('IOC Input'!#REF!="M-OP",'IOC Input'!#REF!&lt;50000),'IOC Input'!#REF!,IF(AND('IOC Input'!#REF!="M-OP",'IOC Input'!#REF!&gt;=50000),'IOC Input'!#REF!,""))</f>
        <v>#REF!</v>
      </c>
      <c r="C257" s="93" t="e">
        <f>IF(AND('IOC Input'!#REF!="M-OP",'IOC Input'!#REF!&lt;50000),'IOC Input'!#REF!,IF(AND('IOC Input'!#REF!="M-OP",'IOC Input'!#REF!&gt;=50000),'IOC Input'!#REF!,""))</f>
        <v>#REF!</v>
      </c>
      <c r="D257" s="93" t="e">
        <f>IF(AND('IOC Input'!#REF!="M-OP",'IOC Input'!#REF!&lt;50000),'IOC Input'!#REF!,IF(AND('IOC Input'!#REF!="M-OP",'IOC Input'!#REF!&gt;=50000),'IOC Input'!#REF!,""))</f>
        <v>#REF!</v>
      </c>
      <c r="E257" s="93" t="e">
        <f>IF(AND('IOC Input'!#REF!="M-OP",'IOC Input'!#REF!&lt;50000),'IOC Input'!#REF!,IF(AND('IOC Input'!#REF!="M-OP",'IOC Input'!#REF!&gt;=50000),'IOC Input'!#REF!,""))</f>
        <v>#REF!</v>
      </c>
      <c r="F257" s="93" t="e">
        <f>IF(AND('IOC Input'!#REF!="M-OP",'IOC Input'!#REF!&lt;50000),'IOC Input'!#REF!,IF(AND('IOC Input'!#REF!="M-OP",'IOC Input'!#REF!&gt;=50000),'IOC Input'!#REF!,""))</f>
        <v>#REF!</v>
      </c>
      <c r="G257" s="93" t="e">
        <f>IF(AND('IOC Input'!#REF!="M-OP",'IOC Input'!#REF!&lt;50000),'IOC Input'!#REF!,IF(AND('IOC Input'!#REF!="M-OP",'IOC Input'!#REF!&gt;=50000),'IOC Input'!#REF!,""))</f>
        <v>#REF!</v>
      </c>
      <c r="H257" s="93" t="e">
        <f>IF(AND('IOC Input'!#REF!="M-OP",'IOC Input'!#REF!&lt;50000),'IOC Input'!#REF!,IF(AND('IOC Input'!#REF!="M-OP",'IOC Input'!#REF!&gt;=50000),'IOC Input'!#REF!,""))</f>
        <v>#REF!</v>
      </c>
      <c r="I257" s="93" t="e">
        <f>IF(AND('IOC Input'!#REF!="M-OP",'IOC Input'!#REF!&lt;50000),'IOC Input'!#REF!,IF(AND('IOC Input'!#REF!="M-OP",'IOC Input'!#REF!&gt;=50000),'IOC Input'!#REF!,""))</f>
        <v>#REF!</v>
      </c>
      <c r="J257" s="95" t="e">
        <f>IF(AND('IOC Input'!#REF!="M-OP",'IOC Input'!#REF!&lt;50000),RIGHT('IOC Input'!#REF!,6),IF(AND('IOC Input'!#REF!="M-OP",'IOC Input'!#REF!&gt;=50000),RIGHT('IOC Input'!#REF!,6),""))</f>
        <v>#REF!</v>
      </c>
      <c r="K257" s="96" t="e">
        <f>IF(AND('IOC Input'!#REF!="M-OP",'IOC Input'!#REF!="C"),'IOC Input'!#REF!,"")</f>
        <v>#REF!</v>
      </c>
      <c r="L257" s="96" t="e">
        <f>IF(AND('IOC Input'!#REF!="M-OP",'IOC Input'!#REF!="D"),'IOC Input'!#REF!,"")</f>
        <v>#REF!</v>
      </c>
      <c r="M257" t="e">
        <f t="shared" ref="M257:M263" si="24">IF(SUM(K257:L257)&gt;0,1,0)</f>
        <v>#REF!</v>
      </c>
    </row>
    <row r="258" spans="1:13" ht="18">
      <c r="A258" s="92" t="s">
        <v>101</v>
      </c>
      <c r="B258" s="93" t="e">
        <f>IF(AND('IOC Input'!#REF!="M-OP",'IOC Input'!#REF!&lt;50000),'IOC Input'!#REF!,IF(AND('IOC Input'!#REF!="M-OP",'IOC Input'!#REF!&gt;=50000),'IOC Input'!#REF!,""))</f>
        <v>#REF!</v>
      </c>
      <c r="C258" s="93" t="e">
        <f>IF(AND('IOC Input'!#REF!="M-OP",'IOC Input'!#REF!&lt;50000),'IOC Input'!#REF!,IF(AND('IOC Input'!#REF!="M-OP",'IOC Input'!#REF!&gt;=50000),'IOC Input'!#REF!,""))</f>
        <v>#REF!</v>
      </c>
      <c r="D258" s="93" t="e">
        <f>IF(AND('IOC Input'!#REF!="M-OP",'IOC Input'!#REF!&lt;50000),'IOC Input'!#REF!,IF(AND('IOC Input'!#REF!="M-OP",'IOC Input'!#REF!&gt;=50000),'IOC Input'!#REF!,""))</f>
        <v>#REF!</v>
      </c>
      <c r="E258" s="93" t="e">
        <f>IF(AND('IOC Input'!#REF!="M-OP",'IOC Input'!#REF!&lt;50000),'IOC Input'!#REF!,IF(AND('IOC Input'!#REF!="M-OP",'IOC Input'!#REF!&gt;=50000),'IOC Input'!#REF!,""))</f>
        <v>#REF!</v>
      </c>
      <c r="F258" s="93" t="e">
        <f>IF(AND('IOC Input'!#REF!="M-OP",'IOC Input'!#REF!&lt;50000),'IOC Input'!#REF!,IF(AND('IOC Input'!#REF!="M-OP",'IOC Input'!#REF!&gt;=50000),'IOC Input'!#REF!,""))</f>
        <v>#REF!</v>
      </c>
      <c r="G258" s="93" t="e">
        <f>IF(AND('IOC Input'!#REF!="M-OP",'IOC Input'!#REF!&lt;50000),'IOC Input'!#REF!,IF(AND('IOC Input'!#REF!="M-OP",'IOC Input'!#REF!&gt;=50000),'IOC Input'!#REF!,""))</f>
        <v>#REF!</v>
      </c>
      <c r="H258" s="93" t="e">
        <f>IF(AND('IOC Input'!#REF!="M-OP",'IOC Input'!#REF!&lt;50000),'IOC Input'!#REF!,IF(AND('IOC Input'!#REF!="M-OP",'IOC Input'!#REF!&gt;=50000),'IOC Input'!#REF!,""))</f>
        <v>#REF!</v>
      </c>
      <c r="I258" s="93" t="e">
        <f>IF(AND('IOC Input'!#REF!="M-OP",'IOC Input'!#REF!&lt;50000),'IOC Input'!#REF!,IF(AND('IOC Input'!#REF!="M-OP",'IOC Input'!#REF!&gt;=50000),'IOC Input'!#REF!,""))</f>
        <v>#REF!</v>
      </c>
      <c r="J258" s="95" t="e">
        <f>IF(AND('IOC Input'!#REF!="M-OP",'IOC Input'!#REF!&lt;50000),RIGHT('IOC Input'!#REF!,6),IF(AND('IOC Input'!#REF!="M-OP",'IOC Input'!#REF!&gt;=50000),RIGHT('IOC Input'!#REF!,6),""))</f>
        <v>#REF!</v>
      </c>
      <c r="K258" s="96" t="e">
        <f>IF(AND('IOC Input'!#REF!="M-OP",'IOC Input'!#REF!="C"),'IOC Input'!#REF!,"")</f>
        <v>#REF!</v>
      </c>
      <c r="L258" s="96" t="e">
        <f>IF(AND('IOC Input'!#REF!="M-OP",'IOC Input'!#REF!="D"),'IOC Input'!#REF!,"")</f>
        <v>#REF!</v>
      </c>
      <c r="M258" t="e">
        <f t="shared" si="24"/>
        <v>#REF!</v>
      </c>
    </row>
    <row r="259" spans="1:13" ht="18">
      <c r="A259" s="92" t="s">
        <v>101</v>
      </c>
      <c r="B259" s="93" t="e">
        <f>IF(AND('IOC Input'!#REF!="M-OP",'IOC Input'!#REF!&lt;50000),'IOC Input'!#REF!,IF(AND('IOC Input'!#REF!="M-OP",'IOC Input'!#REF!&gt;=50000),'IOC Input'!#REF!,""))</f>
        <v>#REF!</v>
      </c>
      <c r="C259" s="93" t="e">
        <f>IF(AND('IOC Input'!#REF!="M-OP",'IOC Input'!#REF!&lt;50000),'IOC Input'!#REF!,IF(AND('IOC Input'!#REF!="M-OP",'IOC Input'!#REF!&gt;=50000),'IOC Input'!#REF!,""))</f>
        <v>#REF!</v>
      </c>
      <c r="D259" s="93" t="e">
        <f>IF(AND('IOC Input'!#REF!="M-OP",'IOC Input'!#REF!&lt;50000),'IOC Input'!#REF!,IF(AND('IOC Input'!#REF!="M-OP",'IOC Input'!#REF!&gt;=50000),'IOC Input'!#REF!,""))</f>
        <v>#REF!</v>
      </c>
      <c r="E259" s="93" t="e">
        <f>IF(AND('IOC Input'!#REF!="M-OP",'IOC Input'!#REF!&lt;50000),'IOC Input'!#REF!,IF(AND('IOC Input'!#REF!="M-OP",'IOC Input'!#REF!&gt;=50000),'IOC Input'!#REF!,""))</f>
        <v>#REF!</v>
      </c>
      <c r="F259" s="93" t="e">
        <f>IF(AND('IOC Input'!#REF!="M-OP",'IOC Input'!#REF!&lt;50000),'IOC Input'!#REF!,IF(AND('IOC Input'!#REF!="M-OP",'IOC Input'!#REF!&gt;=50000),'IOC Input'!#REF!,""))</f>
        <v>#REF!</v>
      </c>
      <c r="G259" s="93" t="e">
        <f>IF(AND('IOC Input'!#REF!="M-OP",'IOC Input'!#REF!&lt;50000),'IOC Input'!#REF!,IF(AND('IOC Input'!#REF!="M-OP",'IOC Input'!#REF!&gt;=50000),'IOC Input'!#REF!,""))</f>
        <v>#REF!</v>
      </c>
      <c r="H259" s="93" t="e">
        <f>IF(AND('IOC Input'!#REF!="M-OP",'IOC Input'!#REF!&lt;50000),'IOC Input'!#REF!,IF(AND('IOC Input'!#REF!="M-OP",'IOC Input'!#REF!&gt;=50000),'IOC Input'!#REF!,""))</f>
        <v>#REF!</v>
      </c>
      <c r="I259" s="93" t="e">
        <f>IF(AND('IOC Input'!#REF!="M-OP",'IOC Input'!#REF!&lt;50000),'IOC Input'!#REF!,IF(AND('IOC Input'!#REF!="M-OP",'IOC Input'!#REF!&gt;=50000),'IOC Input'!#REF!,""))</f>
        <v>#REF!</v>
      </c>
      <c r="J259" s="95" t="e">
        <f>IF(AND('IOC Input'!#REF!="M-OP",'IOC Input'!#REF!&lt;50000),RIGHT('IOC Input'!#REF!,6),IF(AND('IOC Input'!#REF!="M-OP",'IOC Input'!#REF!&gt;=50000),RIGHT('IOC Input'!#REF!,6),""))</f>
        <v>#REF!</v>
      </c>
      <c r="K259" s="96" t="e">
        <f>IF(AND('IOC Input'!#REF!="M-OP",'IOC Input'!#REF!="C"),'IOC Input'!#REF!,"")</f>
        <v>#REF!</v>
      </c>
      <c r="L259" s="96" t="e">
        <f>IF(AND('IOC Input'!#REF!="M-OP",'IOC Input'!#REF!="D"),'IOC Input'!#REF!,"")</f>
        <v>#REF!</v>
      </c>
      <c r="M259" t="e">
        <f t="shared" si="24"/>
        <v>#REF!</v>
      </c>
    </row>
    <row r="260" spans="1:13" ht="18">
      <c r="A260" s="92" t="s">
        <v>101</v>
      </c>
      <c r="B260" s="93" t="e">
        <f>IF(AND('IOC Input'!#REF!="M-OP",'IOC Input'!#REF!&lt;50000),'IOC Input'!#REF!,IF(AND('IOC Input'!#REF!="M-OP",'IOC Input'!#REF!&gt;=50000),'IOC Input'!#REF!,""))</f>
        <v>#REF!</v>
      </c>
      <c r="C260" s="93" t="e">
        <f>IF(AND('IOC Input'!#REF!="M-OP",'IOC Input'!#REF!&lt;50000),'IOC Input'!#REF!,IF(AND('IOC Input'!#REF!="M-OP",'IOC Input'!#REF!&gt;=50000),'IOC Input'!#REF!,""))</f>
        <v>#REF!</v>
      </c>
      <c r="D260" s="93" t="e">
        <f>IF(AND('IOC Input'!#REF!="M-OP",'IOC Input'!#REF!&lt;50000),'IOC Input'!#REF!,IF(AND('IOC Input'!#REF!="M-OP",'IOC Input'!#REF!&gt;=50000),'IOC Input'!#REF!,""))</f>
        <v>#REF!</v>
      </c>
      <c r="E260" s="93" t="e">
        <f>IF(AND('IOC Input'!#REF!="M-OP",'IOC Input'!#REF!&lt;50000),'IOC Input'!#REF!,IF(AND('IOC Input'!#REF!="M-OP",'IOC Input'!#REF!&gt;=50000),'IOC Input'!#REF!,""))</f>
        <v>#REF!</v>
      </c>
      <c r="F260" s="93" t="e">
        <f>IF(AND('IOC Input'!#REF!="M-OP",'IOC Input'!#REF!&lt;50000),'IOC Input'!#REF!,IF(AND('IOC Input'!#REF!="M-OP",'IOC Input'!#REF!&gt;=50000),'IOC Input'!#REF!,""))</f>
        <v>#REF!</v>
      </c>
      <c r="G260" s="93" t="e">
        <f>IF(AND('IOC Input'!#REF!="M-OP",'IOC Input'!#REF!&lt;50000),'IOC Input'!#REF!,IF(AND('IOC Input'!#REF!="M-OP",'IOC Input'!#REF!&gt;=50000),'IOC Input'!#REF!,""))</f>
        <v>#REF!</v>
      </c>
      <c r="H260" s="93" t="e">
        <f>IF(AND('IOC Input'!#REF!="M-OP",'IOC Input'!#REF!&lt;50000),'IOC Input'!#REF!,IF(AND('IOC Input'!#REF!="M-OP",'IOC Input'!#REF!&gt;=50000),'IOC Input'!#REF!,""))</f>
        <v>#REF!</v>
      </c>
      <c r="I260" s="93" t="e">
        <f>IF(AND('IOC Input'!#REF!="M-OP",'IOC Input'!#REF!&lt;50000),'IOC Input'!#REF!,IF(AND('IOC Input'!#REF!="M-OP",'IOC Input'!#REF!&gt;=50000),'IOC Input'!#REF!,""))</f>
        <v>#REF!</v>
      </c>
      <c r="J260" s="95" t="e">
        <f>IF(AND('IOC Input'!#REF!="M-OP",'IOC Input'!#REF!&lt;50000),RIGHT('IOC Input'!#REF!,6),IF(AND('IOC Input'!#REF!="M-OP",'IOC Input'!#REF!&gt;=50000),RIGHT('IOC Input'!#REF!,6),""))</f>
        <v>#REF!</v>
      </c>
      <c r="K260" s="96" t="e">
        <f>IF(AND('IOC Input'!#REF!="M-OP",'IOC Input'!#REF!="C"),'IOC Input'!#REF!,"")</f>
        <v>#REF!</v>
      </c>
      <c r="L260" s="96" t="e">
        <f>IF(AND('IOC Input'!#REF!="M-OP",'IOC Input'!#REF!="D"),'IOC Input'!#REF!,"")</f>
        <v>#REF!</v>
      </c>
      <c r="M260" t="e">
        <f t="shared" si="24"/>
        <v>#REF!</v>
      </c>
    </row>
    <row r="261" spans="1:13" ht="18">
      <c r="A261" s="92" t="s">
        <v>101</v>
      </c>
      <c r="B261" s="93" t="e">
        <f>IF(AND('IOC Input'!#REF!="M-OP",'IOC Input'!#REF!&lt;50000),'IOC Input'!#REF!,IF(AND('IOC Input'!#REF!="M-OP",'IOC Input'!#REF!&gt;=50000),'IOC Input'!#REF!,""))</f>
        <v>#REF!</v>
      </c>
      <c r="C261" s="93" t="e">
        <f>IF(AND('IOC Input'!#REF!="M-OP",'IOC Input'!#REF!&lt;50000),'IOC Input'!#REF!,IF(AND('IOC Input'!#REF!="M-OP",'IOC Input'!#REF!&gt;=50000),'IOC Input'!#REF!,""))</f>
        <v>#REF!</v>
      </c>
      <c r="D261" s="93" t="e">
        <f>IF(AND('IOC Input'!#REF!="M-OP",'IOC Input'!#REF!&lt;50000),'IOC Input'!#REF!,IF(AND('IOC Input'!#REF!="M-OP",'IOC Input'!#REF!&gt;=50000),'IOC Input'!#REF!,""))</f>
        <v>#REF!</v>
      </c>
      <c r="E261" s="93" t="e">
        <f>IF(AND('IOC Input'!#REF!="M-OP",'IOC Input'!#REF!&lt;50000),'IOC Input'!#REF!,IF(AND('IOC Input'!#REF!="M-OP",'IOC Input'!#REF!&gt;=50000),'IOC Input'!#REF!,""))</f>
        <v>#REF!</v>
      </c>
      <c r="F261" s="93" t="e">
        <f>IF(AND('IOC Input'!#REF!="M-OP",'IOC Input'!#REF!&lt;50000),'IOC Input'!#REF!,IF(AND('IOC Input'!#REF!="M-OP",'IOC Input'!#REF!&gt;=50000),'IOC Input'!#REF!,""))</f>
        <v>#REF!</v>
      </c>
      <c r="G261" s="93" t="e">
        <f>IF(AND('IOC Input'!#REF!="M-OP",'IOC Input'!#REF!&lt;50000),'IOC Input'!#REF!,IF(AND('IOC Input'!#REF!="M-OP",'IOC Input'!#REF!&gt;=50000),'IOC Input'!#REF!,""))</f>
        <v>#REF!</v>
      </c>
      <c r="H261" s="93" t="e">
        <f>IF(AND('IOC Input'!#REF!="M-OP",'IOC Input'!#REF!&lt;50000),'IOC Input'!#REF!,IF(AND('IOC Input'!#REF!="M-OP",'IOC Input'!#REF!&gt;=50000),'IOC Input'!#REF!,""))</f>
        <v>#REF!</v>
      </c>
      <c r="I261" s="93" t="e">
        <f>IF(AND('IOC Input'!#REF!="M-OP",'IOC Input'!#REF!&lt;50000),'IOC Input'!#REF!,IF(AND('IOC Input'!#REF!="M-OP",'IOC Input'!#REF!&gt;=50000),'IOC Input'!#REF!,""))</f>
        <v>#REF!</v>
      </c>
      <c r="J261" s="95" t="e">
        <f>IF(AND('IOC Input'!#REF!="M-OP",'IOC Input'!#REF!&lt;50000),RIGHT('IOC Input'!#REF!,6),IF(AND('IOC Input'!#REF!="M-OP",'IOC Input'!#REF!&gt;=50000),RIGHT('IOC Input'!#REF!,6),""))</f>
        <v>#REF!</v>
      </c>
      <c r="K261" s="96" t="e">
        <f>IF(AND('IOC Input'!#REF!="M-OP",'IOC Input'!#REF!="C"),'IOC Input'!#REF!,"")</f>
        <v>#REF!</v>
      </c>
      <c r="L261" s="96" t="e">
        <f>IF(AND('IOC Input'!#REF!="M-OP",'IOC Input'!#REF!="D"),'IOC Input'!#REF!,"")</f>
        <v>#REF!</v>
      </c>
      <c r="M261" t="e">
        <f t="shared" si="24"/>
        <v>#REF!</v>
      </c>
    </row>
    <row r="262" spans="1:13" ht="18">
      <c r="A262" s="92" t="s">
        <v>101</v>
      </c>
      <c r="B262" s="93" t="e">
        <f>IF(AND('IOC Input'!#REF!="M-OP",'IOC Input'!#REF!&lt;50000),'IOC Input'!#REF!,IF(AND('IOC Input'!#REF!="M-OP",'IOC Input'!#REF!&gt;=50000),'IOC Input'!#REF!,""))</f>
        <v>#REF!</v>
      </c>
      <c r="C262" s="93" t="e">
        <f>IF(AND('IOC Input'!#REF!="M-OP",'IOC Input'!#REF!&lt;50000),'IOC Input'!#REF!,IF(AND('IOC Input'!#REF!="M-OP",'IOC Input'!#REF!&gt;=50000),'IOC Input'!#REF!,""))</f>
        <v>#REF!</v>
      </c>
      <c r="D262" s="93" t="e">
        <f>IF(AND('IOC Input'!#REF!="M-OP",'IOC Input'!#REF!&lt;50000),'IOC Input'!#REF!,IF(AND('IOC Input'!#REF!="M-OP",'IOC Input'!#REF!&gt;=50000),'IOC Input'!#REF!,""))</f>
        <v>#REF!</v>
      </c>
      <c r="E262" s="93" t="e">
        <f>IF(AND('IOC Input'!#REF!="M-OP",'IOC Input'!#REF!&lt;50000),'IOC Input'!#REF!,IF(AND('IOC Input'!#REF!="M-OP",'IOC Input'!#REF!&gt;=50000),'IOC Input'!#REF!,""))</f>
        <v>#REF!</v>
      </c>
      <c r="F262" s="93" t="e">
        <f>IF(AND('IOC Input'!#REF!="M-OP",'IOC Input'!#REF!&lt;50000),'IOC Input'!#REF!,IF(AND('IOC Input'!#REF!="M-OP",'IOC Input'!#REF!&gt;=50000),'IOC Input'!#REF!,""))</f>
        <v>#REF!</v>
      </c>
      <c r="G262" s="93" t="e">
        <f>IF(AND('IOC Input'!#REF!="M-OP",'IOC Input'!#REF!&lt;50000),'IOC Input'!#REF!,IF(AND('IOC Input'!#REF!="M-OP",'IOC Input'!#REF!&gt;=50000),'IOC Input'!#REF!,""))</f>
        <v>#REF!</v>
      </c>
      <c r="H262" s="93" t="e">
        <f>IF(AND('IOC Input'!#REF!="M-OP",'IOC Input'!#REF!&lt;50000),'IOC Input'!#REF!,IF(AND('IOC Input'!#REF!="M-OP",'IOC Input'!#REF!&gt;=50000),'IOC Input'!#REF!,""))</f>
        <v>#REF!</v>
      </c>
      <c r="I262" s="93" t="e">
        <f>IF(AND('IOC Input'!#REF!="M-OP",'IOC Input'!#REF!&lt;50000),'IOC Input'!#REF!,IF(AND('IOC Input'!#REF!="M-OP",'IOC Input'!#REF!&gt;=50000),'IOC Input'!#REF!,""))</f>
        <v>#REF!</v>
      </c>
      <c r="J262" s="95" t="e">
        <f>IF(AND('IOC Input'!#REF!="M-OP",'IOC Input'!#REF!&lt;50000),RIGHT('IOC Input'!#REF!,6),IF(AND('IOC Input'!#REF!="M-OP",'IOC Input'!#REF!&gt;=50000),RIGHT('IOC Input'!#REF!,6),""))</f>
        <v>#REF!</v>
      </c>
      <c r="K262" s="96" t="e">
        <f>IF(AND('IOC Input'!#REF!="M-OP",'IOC Input'!#REF!="C"),'IOC Input'!#REF!,"")</f>
        <v>#REF!</v>
      </c>
      <c r="L262" s="96" t="e">
        <f>IF(AND('IOC Input'!#REF!="M-OP",'IOC Input'!#REF!="D"),'IOC Input'!#REF!,"")</f>
        <v>#REF!</v>
      </c>
      <c r="M262" t="e">
        <f t="shared" si="24"/>
        <v>#REF!</v>
      </c>
    </row>
    <row r="263" spans="1:13" ht="18">
      <c r="A263" s="92" t="s">
        <v>101</v>
      </c>
      <c r="B263" s="93" t="e">
        <f>IF(AND('IOC Input'!#REF!="M-OP",'IOC Input'!#REF!&lt;50000),'IOC Input'!#REF!,IF(AND('IOC Input'!#REF!="M-OP",'IOC Input'!#REF!&gt;=50000),'IOC Input'!#REF!,""))</f>
        <v>#REF!</v>
      </c>
      <c r="C263" s="93" t="e">
        <f>IF(AND('IOC Input'!#REF!="M-OP",'IOC Input'!#REF!&lt;50000),'IOC Input'!#REF!,IF(AND('IOC Input'!#REF!="M-OP",'IOC Input'!#REF!&gt;=50000),'IOC Input'!#REF!,""))</f>
        <v>#REF!</v>
      </c>
      <c r="D263" s="93" t="e">
        <f>IF(AND('IOC Input'!#REF!="M-OP",'IOC Input'!#REF!&lt;50000),'IOC Input'!#REF!,IF(AND('IOC Input'!#REF!="M-OP",'IOC Input'!#REF!&gt;=50000),'IOC Input'!#REF!,""))</f>
        <v>#REF!</v>
      </c>
      <c r="E263" s="93" t="e">
        <f>IF(AND('IOC Input'!#REF!="M-OP",'IOC Input'!#REF!&lt;50000),'IOC Input'!#REF!,IF(AND('IOC Input'!#REF!="M-OP",'IOC Input'!#REF!&gt;=50000),'IOC Input'!#REF!,""))</f>
        <v>#REF!</v>
      </c>
      <c r="F263" s="93" t="e">
        <f>IF(AND('IOC Input'!#REF!="M-OP",'IOC Input'!#REF!&lt;50000),'IOC Input'!#REF!,IF(AND('IOC Input'!#REF!="M-OP",'IOC Input'!#REF!&gt;=50000),'IOC Input'!#REF!,""))</f>
        <v>#REF!</v>
      </c>
      <c r="G263" s="93" t="e">
        <f>IF(AND('IOC Input'!#REF!="M-OP",'IOC Input'!#REF!&lt;50000),'IOC Input'!#REF!,IF(AND('IOC Input'!#REF!="M-OP",'IOC Input'!#REF!&gt;=50000),'IOC Input'!#REF!,""))</f>
        <v>#REF!</v>
      </c>
      <c r="H263" s="97"/>
      <c r="I263" s="93" t="e">
        <f>IF(AND('IOC Input'!#REF!="M-OP",'IOC Input'!#REF!&lt;50000),'IOC Input'!#REF!,IF(AND('IOC Input'!#REF!="M-OP",'IOC Input'!#REF!&gt;=50000),'IOC Input'!#REF!,""))</f>
        <v>#REF!</v>
      </c>
      <c r="J263" s="95" t="e">
        <f>IF(AND('IOC Input'!#REF!="M-OP",'IOC Input'!#REF!&lt;50000),RIGHT('IOC Input'!#REF!,6),IF(AND('IOC Input'!#REF!="M-OP",'IOC Input'!#REF!&gt;=50000),RIGHT('IOC Input'!#REF!,6),""))</f>
        <v>#REF!</v>
      </c>
      <c r="K263" s="96" t="e">
        <f>IF(AND('IOC Input'!#REF!="M-OP",'IOC Input'!#REF!="C"),'IOC Input'!#REF!,"")</f>
        <v>#REF!</v>
      </c>
      <c r="L263" s="96" t="e">
        <f>IF(AND('IOC Input'!#REF!="M-OP",'IOC Input'!#REF!="D"),'IOC Input'!#REF!,"")</f>
        <v>#REF!</v>
      </c>
      <c r="M263" t="e">
        <f t="shared" si="24"/>
        <v>#REF!</v>
      </c>
    </row>
    <row r="264" spans="1:13" ht="18">
      <c r="A264" s="92"/>
      <c r="B264" s="93"/>
      <c r="C264" s="94"/>
      <c r="D264" s="93"/>
      <c r="E264" s="94"/>
      <c r="F264" s="93"/>
      <c r="G264" s="93"/>
      <c r="H264" s="94"/>
      <c r="I264" s="93"/>
      <c r="J264" s="95"/>
      <c r="K264" s="96"/>
      <c r="L264" s="96"/>
    </row>
    <row r="265" spans="1:13" ht="18">
      <c r="A265" s="92" t="s">
        <v>101</v>
      </c>
      <c r="B265" s="93" t="e">
        <f>IF(AND('IOC Input'!#REF!="M-OP",'IOC Input'!#REF!&lt;50000),"119503",IF(AND('IOC Input'!#REF!="M-OP",'IOC Input'!#REF!&gt;=50000),"119500",""))</f>
        <v>#REF!</v>
      </c>
      <c r="C265" s="94"/>
      <c r="D265" s="93"/>
      <c r="E265" s="94"/>
      <c r="F265" s="93"/>
      <c r="G265" s="93"/>
      <c r="H265" s="93" t="e">
        <f>IF(AND('IOC Input'!#REF!="M-OP",'IOC Input'!#REF!&lt;50000),'IOC Input'!#REF!,IF(AND('IOC Input'!#REF!="M-OP",'IOC Input'!#REF!&gt;=50000),'IOC Input'!#REF!,""))</f>
        <v>#REF!</v>
      </c>
      <c r="I265" s="93" t="e">
        <f>+I266</f>
        <v>#REF!</v>
      </c>
      <c r="J265" s="95" t="e">
        <f>+J266</f>
        <v>#REF!</v>
      </c>
      <c r="K265" s="96" t="e">
        <f>IF(AND('IOC Input'!#REF!="M-OP",'IOC Input'!#REF!="C"),'IOC Input'!#REF!,"")</f>
        <v>#REF!</v>
      </c>
      <c r="L265" s="96" t="e">
        <f>IF(AND('IOC Input'!#REF!="M-OP",'IOC Input'!#REF!="D"),'IOC Input'!#REF!,"")</f>
        <v>#REF!</v>
      </c>
      <c r="M265" t="e">
        <f>IF(SUM(K265:L265)&gt;0,1,0)</f>
        <v>#REF!</v>
      </c>
    </row>
    <row r="266" spans="1:13" ht="18">
      <c r="A266" s="92" t="s">
        <v>101</v>
      </c>
      <c r="B266" s="93" t="e">
        <f>IF(AND('IOC Input'!#REF!="M-OP",'IOC Input'!#REF!&lt;50000),'IOC Input'!#REF!,IF(AND('IOC Input'!#REF!="M-OP",'IOC Input'!#REF!&gt;=50000),'IOC Input'!#REF!,""))</f>
        <v>#REF!</v>
      </c>
      <c r="C266" s="93" t="e">
        <f>IF(AND('IOC Input'!#REF!="M-OP",'IOC Input'!#REF!&lt;50000),'IOC Input'!#REF!,IF(AND('IOC Input'!#REF!="M-OP",'IOC Input'!#REF!&gt;=50000),'IOC Input'!#REF!,""))</f>
        <v>#REF!</v>
      </c>
      <c r="D266" s="93" t="e">
        <f>IF(AND('IOC Input'!#REF!="M-OP",'IOC Input'!#REF!&lt;50000),'IOC Input'!#REF!,IF(AND('IOC Input'!#REF!="M-OP",'IOC Input'!#REF!&gt;=50000),'IOC Input'!#REF!,""))</f>
        <v>#REF!</v>
      </c>
      <c r="E266" s="93" t="e">
        <f>IF(AND('IOC Input'!#REF!="M-OP",'IOC Input'!#REF!&lt;50000),'IOC Input'!#REF!,IF(AND('IOC Input'!#REF!="M-OP",'IOC Input'!#REF!&gt;=50000),'IOC Input'!#REF!,""))</f>
        <v>#REF!</v>
      </c>
      <c r="F266" s="93" t="e">
        <f>IF(AND('IOC Input'!#REF!="M-OP",'IOC Input'!#REF!&lt;50000),'IOC Input'!#REF!,IF(AND('IOC Input'!#REF!="M-OP",'IOC Input'!#REF!&gt;=50000),'IOC Input'!#REF!,""))</f>
        <v>#REF!</v>
      </c>
      <c r="G266" s="93" t="e">
        <f>IF(AND('IOC Input'!#REF!="M-OP",'IOC Input'!#REF!&lt;50000),'IOC Input'!#REF!,IF(AND('IOC Input'!#REF!="M-OP",'IOC Input'!#REF!&gt;=50000),'IOC Input'!#REF!,""))</f>
        <v>#REF!</v>
      </c>
      <c r="H266" s="93" t="e">
        <f>IF(AND('IOC Input'!#REF!="M-OP",'IOC Input'!#REF!&lt;50000),'IOC Input'!#REF!,IF(AND('IOC Input'!#REF!="M-OP",'IOC Input'!#REF!&gt;=50000),'IOC Input'!#REF!,""))</f>
        <v>#REF!</v>
      </c>
      <c r="I266" s="93" t="e">
        <f>IF(AND('IOC Input'!#REF!="M-OP",'IOC Input'!#REF!&lt;50000),'IOC Input'!#REF!,IF(AND('IOC Input'!#REF!="M-OP",'IOC Input'!#REF!&gt;=50000),'IOC Input'!#REF!,""))</f>
        <v>#REF!</v>
      </c>
      <c r="J266" s="95" t="e">
        <f>IF(AND('IOC Input'!#REF!="M-OP",'IOC Input'!#REF!&lt;50000),RIGHT('IOC Input'!#REF!,6),IF(AND('IOC Input'!#REF!="M-OP",'IOC Input'!#REF!&gt;=50000),RIGHT('IOC Input'!#REF!,6),""))</f>
        <v>#REF!</v>
      </c>
      <c r="K266" s="96" t="e">
        <f>IF(AND('IOC Input'!#REF!="M-OP",'IOC Input'!#REF!="C"),'IOC Input'!#REF!,"")</f>
        <v>#REF!</v>
      </c>
      <c r="L266" s="96" t="e">
        <f>IF(AND('IOC Input'!#REF!="M-OP",'IOC Input'!#REF!="D"),'IOC Input'!#REF!,"")</f>
        <v>#REF!</v>
      </c>
      <c r="M266" t="e">
        <f t="shared" ref="M266:M272" si="25">IF(SUM(K266:L266)&gt;0,1,0)</f>
        <v>#REF!</v>
      </c>
    </row>
    <row r="267" spans="1:13" ht="18">
      <c r="A267" s="92" t="s">
        <v>101</v>
      </c>
      <c r="B267" s="93" t="e">
        <f>IF(AND('IOC Input'!#REF!="M-OP",'IOC Input'!#REF!&lt;50000),'IOC Input'!#REF!,IF(AND('IOC Input'!#REF!="M-OP",'IOC Input'!#REF!&gt;=50000),'IOC Input'!#REF!,""))</f>
        <v>#REF!</v>
      </c>
      <c r="C267" s="93" t="e">
        <f>IF(AND('IOC Input'!#REF!="M-OP",'IOC Input'!#REF!&lt;50000),'IOC Input'!#REF!,IF(AND('IOC Input'!#REF!="M-OP",'IOC Input'!#REF!&gt;=50000),'IOC Input'!#REF!,""))</f>
        <v>#REF!</v>
      </c>
      <c r="D267" s="93" t="e">
        <f>IF(AND('IOC Input'!#REF!="M-OP",'IOC Input'!#REF!&lt;50000),'IOC Input'!#REF!,IF(AND('IOC Input'!#REF!="M-OP",'IOC Input'!#REF!&gt;=50000),'IOC Input'!#REF!,""))</f>
        <v>#REF!</v>
      </c>
      <c r="E267" s="93" t="e">
        <f>IF(AND('IOC Input'!#REF!="M-OP",'IOC Input'!#REF!&lt;50000),'IOC Input'!#REF!,IF(AND('IOC Input'!#REF!="M-OP",'IOC Input'!#REF!&gt;=50000),'IOC Input'!#REF!,""))</f>
        <v>#REF!</v>
      </c>
      <c r="F267" s="93" t="e">
        <f>IF(AND('IOC Input'!#REF!="M-OP",'IOC Input'!#REF!&lt;50000),'IOC Input'!#REF!,IF(AND('IOC Input'!#REF!="M-OP",'IOC Input'!#REF!&gt;=50000),'IOC Input'!#REF!,""))</f>
        <v>#REF!</v>
      </c>
      <c r="G267" s="93" t="e">
        <f>IF(AND('IOC Input'!#REF!="M-OP",'IOC Input'!#REF!&lt;50000),'IOC Input'!#REF!,IF(AND('IOC Input'!#REF!="M-OP",'IOC Input'!#REF!&gt;=50000),'IOC Input'!#REF!,""))</f>
        <v>#REF!</v>
      </c>
      <c r="H267" s="93" t="e">
        <f>IF(AND('IOC Input'!#REF!="M-OP",'IOC Input'!#REF!&lt;50000),'IOC Input'!#REF!,IF(AND('IOC Input'!#REF!="M-OP",'IOC Input'!#REF!&gt;=50000),'IOC Input'!#REF!,""))</f>
        <v>#REF!</v>
      </c>
      <c r="I267" s="93" t="e">
        <f>IF(AND('IOC Input'!#REF!="M-OP",'IOC Input'!#REF!&lt;50000),'IOC Input'!#REF!,IF(AND('IOC Input'!#REF!="M-OP",'IOC Input'!#REF!&gt;=50000),'IOC Input'!#REF!,""))</f>
        <v>#REF!</v>
      </c>
      <c r="J267" s="95" t="e">
        <f>IF(AND('IOC Input'!#REF!="M-OP",'IOC Input'!#REF!&lt;50000),RIGHT('IOC Input'!#REF!,6),IF(AND('IOC Input'!#REF!="M-OP",'IOC Input'!#REF!&gt;=50000),RIGHT('IOC Input'!#REF!,6),""))</f>
        <v>#REF!</v>
      </c>
      <c r="K267" s="96" t="e">
        <f>IF(AND('IOC Input'!#REF!="M-OP",'IOC Input'!#REF!="C"),'IOC Input'!#REF!,"")</f>
        <v>#REF!</v>
      </c>
      <c r="L267" s="96" t="e">
        <f>IF(AND('IOC Input'!#REF!="M-OP",'IOC Input'!#REF!="D"),'IOC Input'!#REF!,"")</f>
        <v>#REF!</v>
      </c>
      <c r="M267" t="e">
        <f t="shared" si="25"/>
        <v>#REF!</v>
      </c>
    </row>
    <row r="268" spans="1:13" ht="18">
      <c r="A268" s="92" t="s">
        <v>101</v>
      </c>
      <c r="B268" s="93" t="e">
        <f>IF(AND('IOC Input'!#REF!="M-OP",'IOC Input'!#REF!&lt;50000),'IOC Input'!#REF!,IF(AND('IOC Input'!#REF!="M-OP",'IOC Input'!#REF!&gt;=50000),'IOC Input'!#REF!,""))</f>
        <v>#REF!</v>
      </c>
      <c r="C268" s="93" t="e">
        <f>IF(AND('IOC Input'!#REF!="M-OP",'IOC Input'!#REF!&lt;50000),'IOC Input'!#REF!,IF(AND('IOC Input'!#REF!="M-OP",'IOC Input'!#REF!&gt;=50000),'IOC Input'!#REF!,""))</f>
        <v>#REF!</v>
      </c>
      <c r="D268" s="93" t="e">
        <f>IF(AND('IOC Input'!#REF!="M-OP",'IOC Input'!#REF!&lt;50000),'IOC Input'!#REF!,IF(AND('IOC Input'!#REF!="M-OP",'IOC Input'!#REF!&gt;=50000),'IOC Input'!#REF!,""))</f>
        <v>#REF!</v>
      </c>
      <c r="E268" s="93" t="e">
        <f>IF(AND('IOC Input'!#REF!="M-OP",'IOC Input'!#REF!&lt;50000),'IOC Input'!#REF!,IF(AND('IOC Input'!#REF!="M-OP",'IOC Input'!#REF!&gt;=50000),'IOC Input'!#REF!,""))</f>
        <v>#REF!</v>
      </c>
      <c r="F268" s="93" t="e">
        <f>IF(AND('IOC Input'!#REF!="M-OP",'IOC Input'!#REF!&lt;50000),'IOC Input'!#REF!,IF(AND('IOC Input'!#REF!="M-OP",'IOC Input'!#REF!&gt;=50000),'IOC Input'!#REF!,""))</f>
        <v>#REF!</v>
      </c>
      <c r="G268" s="93" t="e">
        <f>IF(AND('IOC Input'!#REF!="M-OP",'IOC Input'!#REF!&lt;50000),'IOC Input'!#REF!,IF(AND('IOC Input'!#REF!="M-OP",'IOC Input'!#REF!&gt;=50000),'IOC Input'!#REF!,""))</f>
        <v>#REF!</v>
      </c>
      <c r="H268" s="93" t="e">
        <f>IF(AND('IOC Input'!#REF!="M-OP",'IOC Input'!#REF!&lt;50000),'IOC Input'!#REF!,IF(AND('IOC Input'!#REF!="M-OP",'IOC Input'!#REF!&gt;=50000),'IOC Input'!#REF!,""))</f>
        <v>#REF!</v>
      </c>
      <c r="I268" s="93" t="e">
        <f>IF(AND('IOC Input'!#REF!="M-OP",'IOC Input'!#REF!&lt;50000),'IOC Input'!#REF!,IF(AND('IOC Input'!#REF!="M-OP",'IOC Input'!#REF!&gt;=50000),'IOC Input'!#REF!,""))</f>
        <v>#REF!</v>
      </c>
      <c r="J268" s="95" t="e">
        <f>IF(AND('IOC Input'!#REF!="M-OP",'IOC Input'!#REF!&lt;50000),RIGHT('IOC Input'!#REF!,6),IF(AND('IOC Input'!#REF!="M-OP",'IOC Input'!#REF!&gt;=50000),RIGHT('IOC Input'!#REF!,6),""))</f>
        <v>#REF!</v>
      </c>
      <c r="K268" s="96" t="e">
        <f>IF(AND('IOC Input'!#REF!="M-OP",'IOC Input'!#REF!="C"),'IOC Input'!#REF!,"")</f>
        <v>#REF!</v>
      </c>
      <c r="L268" s="96" t="e">
        <f>IF(AND('IOC Input'!#REF!="M-OP",'IOC Input'!#REF!="D"),'IOC Input'!#REF!,"")</f>
        <v>#REF!</v>
      </c>
      <c r="M268" t="e">
        <f t="shared" si="25"/>
        <v>#REF!</v>
      </c>
    </row>
    <row r="269" spans="1:13" ht="18">
      <c r="A269" s="92" t="s">
        <v>101</v>
      </c>
      <c r="B269" s="93" t="e">
        <f>IF(AND('IOC Input'!#REF!="M-OP",'IOC Input'!#REF!&lt;50000),'IOC Input'!#REF!,IF(AND('IOC Input'!#REF!="M-OP",'IOC Input'!#REF!&gt;=50000),'IOC Input'!#REF!,""))</f>
        <v>#REF!</v>
      </c>
      <c r="C269" s="93" t="e">
        <f>IF(AND('IOC Input'!#REF!="M-OP",'IOC Input'!#REF!&lt;50000),'IOC Input'!#REF!,IF(AND('IOC Input'!#REF!="M-OP",'IOC Input'!#REF!&gt;=50000),'IOC Input'!#REF!,""))</f>
        <v>#REF!</v>
      </c>
      <c r="D269" s="93" t="e">
        <f>IF(AND('IOC Input'!#REF!="M-OP",'IOC Input'!#REF!&lt;50000),'IOC Input'!#REF!,IF(AND('IOC Input'!#REF!="M-OP",'IOC Input'!#REF!&gt;=50000),'IOC Input'!#REF!,""))</f>
        <v>#REF!</v>
      </c>
      <c r="E269" s="93" t="e">
        <f>IF(AND('IOC Input'!#REF!="M-OP",'IOC Input'!#REF!&lt;50000),'IOC Input'!#REF!,IF(AND('IOC Input'!#REF!="M-OP",'IOC Input'!#REF!&gt;=50000),'IOC Input'!#REF!,""))</f>
        <v>#REF!</v>
      </c>
      <c r="F269" s="93" t="e">
        <f>IF(AND('IOC Input'!#REF!="M-OP",'IOC Input'!#REF!&lt;50000),'IOC Input'!#REF!,IF(AND('IOC Input'!#REF!="M-OP",'IOC Input'!#REF!&gt;=50000),'IOC Input'!#REF!,""))</f>
        <v>#REF!</v>
      </c>
      <c r="G269" s="93" t="e">
        <f>IF(AND('IOC Input'!#REF!="M-OP",'IOC Input'!#REF!&lt;50000),'IOC Input'!#REF!,IF(AND('IOC Input'!#REF!="M-OP",'IOC Input'!#REF!&gt;=50000),'IOC Input'!#REF!,""))</f>
        <v>#REF!</v>
      </c>
      <c r="H269" s="93" t="e">
        <f>IF(AND('IOC Input'!#REF!="M-OP",'IOC Input'!#REF!&lt;50000),'IOC Input'!#REF!,IF(AND('IOC Input'!#REF!="M-OP",'IOC Input'!#REF!&gt;=50000),'IOC Input'!#REF!,""))</f>
        <v>#REF!</v>
      </c>
      <c r="I269" s="93" t="e">
        <f>IF(AND('IOC Input'!#REF!="M-OP",'IOC Input'!#REF!&lt;50000),'IOC Input'!#REF!,IF(AND('IOC Input'!#REF!="M-OP",'IOC Input'!#REF!&gt;=50000),'IOC Input'!#REF!,""))</f>
        <v>#REF!</v>
      </c>
      <c r="J269" s="95" t="e">
        <f>IF(AND('IOC Input'!#REF!="M-OP",'IOC Input'!#REF!&lt;50000),RIGHT('IOC Input'!#REF!,6),IF(AND('IOC Input'!#REF!="M-OP",'IOC Input'!#REF!&gt;=50000),RIGHT('IOC Input'!#REF!,6),""))</f>
        <v>#REF!</v>
      </c>
      <c r="K269" s="96" t="e">
        <f>IF(AND('IOC Input'!#REF!="M-OP",'IOC Input'!#REF!="C"),'IOC Input'!#REF!,"")</f>
        <v>#REF!</v>
      </c>
      <c r="L269" s="96" t="e">
        <f>IF(AND('IOC Input'!#REF!="M-OP",'IOC Input'!#REF!="D"),'IOC Input'!#REF!,"")</f>
        <v>#REF!</v>
      </c>
      <c r="M269" t="e">
        <f t="shared" si="25"/>
        <v>#REF!</v>
      </c>
    </row>
    <row r="270" spans="1:13" ht="18">
      <c r="A270" s="92" t="s">
        <v>101</v>
      </c>
      <c r="B270" s="93" t="e">
        <f>IF(AND('IOC Input'!#REF!="M-OP",'IOC Input'!#REF!&lt;50000),'IOC Input'!#REF!,IF(AND('IOC Input'!#REF!="M-OP",'IOC Input'!#REF!&gt;=50000),'IOC Input'!#REF!,""))</f>
        <v>#REF!</v>
      </c>
      <c r="C270" s="93" t="e">
        <f>IF(AND('IOC Input'!#REF!="M-OP",'IOC Input'!#REF!&lt;50000),'IOC Input'!#REF!,IF(AND('IOC Input'!#REF!="M-OP",'IOC Input'!#REF!&gt;=50000),'IOC Input'!#REF!,""))</f>
        <v>#REF!</v>
      </c>
      <c r="D270" s="93" t="e">
        <f>IF(AND('IOC Input'!#REF!="M-OP",'IOC Input'!#REF!&lt;50000),'IOC Input'!#REF!,IF(AND('IOC Input'!#REF!="M-OP",'IOC Input'!#REF!&gt;=50000),'IOC Input'!#REF!,""))</f>
        <v>#REF!</v>
      </c>
      <c r="E270" s="93" t="e">
        <f>IF(AND('IOC Input'!#REF!="M-OP",'IOC Input'!#REF!&lt;50000),'IOC Input'!#REF!,IF(AND('IOC Input'!#REF!="M-OP",'IOC Input'!#REF!&gt;=50000),'IOC Input'!#REF!,""))</f>
        <v>#REF!</v>
      </c>
      <c r="F270" s="93" t="e">
        <f>IF(AND('IOC Input'!#REF!="M-OP",'IOC Input'!#REF!&lt;50000),'IOC Input'!#REF!,IF(AND('IOC Input'!#REF!="M-OP",'IOC Input'!#REF!&gt;=50000),'IOC Input'!#REF!,""))</f>
        <v>#REF!</v>
      </c>
      <c r="G270" s="93" t="e">
        <f>IF(AND('IOC Input'!#REF!="M-OP",'IOC Input'!#REF!&lt;50000),'IOC Input'!#REF!,IF(AND('IOC Input'!#REF!="M-OP",'IOC Input'!#REF!&gt;=50000),'IOC Input'!#REF!,""))</f>
        <v>#REF!</v>
      </c>
      <c r="H270" s="93" t="e">
        <f>IF(AND('IOC Input'!#REF!="M-OP",'IOC Input'!#REF!&lt;50000),'IOC Input'!#REF!,IF(AND('IOC Input'!#REF!="M-OP",'IOC Input'!#REF!&gt;=50000),'IOC Input'!#REF!,""))</f>
        <v>#REF!</v>
      </c>
      <c r="I270" s="93" t="e">
        <f>IF(AND('IOC Input'!#REF!="M-OP",'IOC Input'!#REF!&lt;50000),'IOC Input'!#REF!,IF(AND('IOC Input'!#REF!="M-OP",'IOC Input'!#REF!&gt;=50000),'IOC Input'!#REF!,""))</f>
        <v>#REF!</v>
      </c>
      <c r="J270" s="95" t="e">
        <f>IF(AND('IOC Input'!#REF!="M-OP",'IOC Input'!#REF!&lt;50000),RIGHT('IOC Input'!#REF!,6),IF(AND('IOC Input'!#REF!="M-OP",'IOC Input'!#REF!&gt;=50000),RIGHT('IOC Input'!#REF!,6),""))</f>
        <v>#REF!</v>
      </c>
      <c r="K270" s="96" t="e">
        <f>IF(AND('IOC Input'!#REF!="M-OP",'IOC Input'!#REF!="C"),'IOC Input'!#REF!,"")</f>
        <v>#REF!</v>
      </c>
      <c r="L270" s="96" t="e">
        <f>IF(AND('IOC Input'!#REF!="M-OP",'IOC Input'!#REF!="D"),'IOC Input'!#REF!,"")</f>
        <v>#REF!</v>
      </c>
      <c r="M270" t="e">
        <f t="shared" si="25"/>
        <v>#REF!</v>
      </c>
    </row>
    <row r="271" spans="1:13" ht="18">
      <c r="A271" s="92" t="s">
        <v>101</v>
      </c>
      <c r="B271" s="93" t="e">
        <f>IF(AND('IOC Input'!#REF!="M-OP",'IOC Input'!#REF!&lt;50000),'IOC Input'!#REF!,IF(AND('IOC Input'!#REF!="M-OP",'IOC Input'!#REF!&gt;=50000),'IOC Input'!#REF!,""))</f>
        <v>#REF!</v>
      </c>
      <c r="C271" s="93" t="e">
        <f>IF(AND('IOC Input'!#REF!="M-OP",'IOC Input'!#REF!&lt;50000),'IOC Input'!#REF!,IF(AND('IOC Input'!#REF!="M-OP",'IOC Input'!#REF!&gt;=50000),'IOC Input'!#REF!,""))</f>
        <v>#REF!</v>
      </c>
      <c r="D271" s="93" t="e">
        <f>IF(AND('IOC Input'!#REF!="M-OP",'IOC Input'!#REF!&lt;50000),'IOC Input'!#REF!,IF(AND('IOC Input'!#REF!="M-OP",'IOC Input'!#REF!&gt;=50000),'IOC Input'!#REF!,""))</f>
        <v>#REF!</v>
      </c>
      <c r="E271" s="93" t="e">
        <f>IF(AND('IOC Input'!#REF!="M-OP",'IOC Input'!#REF!&lt;50000),'IOC Input'!#REF!,IF(AND('IOC Input'!#REF!="M-OP",'IOC Input'!#REF!&gt;=50000),'IOC Input'!#REF!,""))</f>
        <v>#REF!</v>
      </c>
      <c r="F271" s="93" t="e">
        <f>IF(AND('IOC Input'!#REF!="M-OP",'IOC Input'!#REF!&lt;50000),'IOC Input'!#REF!,IF(AND('IOC Input'!#REF!="M-OP",'IOC Input'!#REF!&gt;=50000),'IOC Input'!#REF!,""))</f>
        <v>#REF!</v>
      </c>
      <c r="G271" s="93" t="e">
        <f>IF(AND('IOC Input'!#REF!="M-OP",'IOC Input'!#REF!&lt;50000),'IOC Input'!#REF!,IF(AND('IOC Input'!#REF!="M-OP",'IOC Input'!#REF!&gt;=50000),'IOC Input'!#REF!,""))</f>
        <v>#REF!</v>
      </c>
      <c r="H271" s="93" t="e">
        <f>IF(AND('IOC Input'!#REF!="M-OP",'IOC Input'!#REF!&lt;50000),'IOC Input'!#REF!,IF(AND('IOC Input'!#REF!="M-OP",'IOC Input'!#REF!&gt;=50000),'IOC Input'!#REF!,""))</f>
        <v>#REF!</v>
      </c>
      <c r="I271" s="93" t="e">
        <f>IF(AND('IOC Input'!#REF!="M-OP",'IOC Input'!#REF!&lt;50000),'IOC Input'!#REF!,IF(AND('IOC Input'!#REF!="M-OP",'IOC Input'!#REF!&gt;=50000),'IOC Input'!#REF!,""))</f>
        <v>#REF!</v>
      </c>
      <c r="J271" s="95" t="e">
        <f>IF(AND('IOC Input'!#REF!="M-OP",'IOC Input'!#REF!&lt;50000),RIGHT('IOC Input'!#REF!,6),IF(AND('IOC Input'!#REF!="M-OP",'IOC Input'!#REF!&gt;=50000),RIGHT('IOC Input'!#REF!,6),""))</f>
        <v>#REF!</v>
      </c>
      <c r="K271" s="96" t="e">
        <f>IF(AND('IOC Input'!#REF!="M-OP",'IOC Input'!#REF!="C"),'IOC Input'!#REF!,"")</f>
        <v>#REF!</v>
      </c>
      <c r="L271" s="96" t="e">
        <f>IF(AND('IOC Input'!#REF!="M-OP",'IOC Input'!#REF!="D"),'IOC Input'!#REF!,"")</f>
        <v>#REF!</v>
      </c>
      <c r="M271" t="e">
        <f t="shared" si="25"/>
        <v>#REF!</v>
      </c>
    </row>
    <row r="272" spans="1:13" ht="18">
      <c r="A272" s="92" t="s">
        <v>101</v>
      </c>
      <c r="B272" s="93" t="e">
        <f>IF(AND('IOC Input'!#REF!="M-OP",'IOC Input'!#REF!&lt;50000),'IOC Input'!#REF!,IF(AND('IOC Input'!#REF!="M-OP",'IOC Input'!#REF!&gt;=50000),'IOC Input'!#REF!,""))</f>
        <v>#REF!</v>
      </c>
      <c r="C272" s="93" t="e">
        <f>IF(AND('IOC Input'!#REF!="M-OP",'IOC Input'!#REF!&lt;50000),'IOC Input'!#REF!,IF(AND('IOC Input'!#REF!="M-OP",'IOC Input'!#REF!&gt;=50000),'IOC Input'!#REF!,""))</f>
        <v>#REF!</v>
      </c>
      <c r="D272" s="93" t="e">
        <f>IF(AND('IOC Input'!#REF!="M-OP",'IOC Input'!#REF!&lt;50000),'IOC Input'!#REF!,IF(AND('IOC Input'!#REF!="M-OP",'IOC Input'!#REF!&gt;=50000),'IOC Input'!#REF!,""))</f>
        <v>#REF!</v>
      </c>
      <c r="E272" s="93" t="e">
        <f>IF(AND('IOC Input'!#REF!="M-OP",'IOC Input'!#REF!&lt;50000),'IOC Input'!#REF!,IF(AND('IOC Input'!#REF!="M-OP",'IOC Input'!#REF!&gt;=50000),'IOC Input'!#REF!,""))</f>
        <v>#REF!</v>
      </c>
      <c r="F272" s="93" t="e">
        <f>IF(AND('IOC Input'!#REF!="M-OP",'IOC Input'!#REF!&lt;50000),'IOC Input'!#REF!,IF(AND('IOC Input'!#REF!="M-OP",'IOC Input'!#REF!&gt;=50000),'IOC Input'!#REF!,""))</f>
        <v>#REF!</v>
      </c>
      <c r="G272" s="93" t="e">
        <f>IF(AND('IOC Input'!#REF!="M-OP",'IOC Input'!#REF!&lt;50000),'IOC Input'!#REF!,IF(AND('IOC Input'!#REF!="M-OP",'IOC Input'!#REF!&gt;=50000),'IOC Input'!#REF!,""))</f>
        <v>#REF!</v>
      </c>
      <c r="H272" s="97"/>
      <c r="I272" s="93" t="e">
        <f>IF(AND('IOC Input'!#REF!="M-OP",'IOC Input'!#REF!&lt;50000),'IOC Input'!#REF!,IF(AND('IOC Input'!#REF!="M-OP",'IOC Input'!#REF!&gt;=50000),'IOC Input'!#REF!,""))</f>
        <v>#REF!</v>
      </c>
      <c r="J272" s="95" t="e">
        <f>IF(AND('IOC Input'!#REF!="M-OP",'IOC Input'!#REF!&lt;50000),RIGHT('IOC Input'!#REF!,6),IF(AND('IOC Input'!#REF!="M-OP",'IOC Input'!#REF!&gt;=50000),RIGHT('IOC Input'!#REF!,6),""))</f>
        <v>#REF!</v>
      </c>
      <c r="K272" s="96" t="e">
        <f>IF(AND('IOC Input'!#REF!="M-OP",'IOC Input'!#REF!="C"),'IOC Input'!#REF!,"")</f>
        <v>#REF!</v>
      </c>
      <c r="L272" s="96" t="e">
        <f>IF(AND('IOC Input'!#REF!="M-OP",'IOC Input'!#REF!="D"),'IOC Input'!#REF!,"")</f>
        <v>#REF!</v>
      </c>
      <c r="M272" t="e">
        <f t="shared" si="25"/>
        <v>#REF!</v>
      </c>
    </row>
    <row r="273" spans="1:13" ht="18">
      <c r="A273" s="92"/>
      <c r="B273" s="93"/>
      <c r="C273" s="94"/>
      <c r="D273" s="93"/>
      <c r="E273" s="94"/>
      <c r="F273" s="93"/>
      <c r="G273" s="93"/>
      <c r="H273" s="94"/>
      <c r="I273" s="93"/>
      <c r="J273" s="95"/>
      <c r="K273" s="96"/>
      <c r="L273" s="96"/>
    </row>
    <row r="274" spans="1:13" ht="18">
      <c r="A274" s="92" t="s">
        <v>101</v>
      </c>
      <c r="B274" s="93" t="e">
        <f>IF(AND('IOC Input'!#REF!="M-OP",'IOC Input'!#REF!&lt;50000),"119503",IF(AND('IOC Input'!#REF!="M-OP",'IOC Input'!#REF!&gt;=50000),"119500",""))</f>
        <v>#REF!</v>
      </c>
      <c r="C274" s="94"/>
      <c r="D274" s="93"/>
      <c r="E274" s="94"/>
      <c r="F274" s="93"/>
      <c r="G274" s="93"/>
      <c r="H274" s="93" t="e">
        <f>IF(AND('IOC Input'!#REF!="M-OP",'IOC Input'!#REF!&lt;50000),'IOC Input'!#REF!,IF(AND('IOC Input'!#REF!="M-OP",'IOC Input'!#REF!&gt;=50000),'IOC Input'!#REF!,""))</f>
        <v>#REF!</v>
      </c>
      <c r="I274" s="93" t="e">
        <f>+I275</f>
        <v>#REF!</v>
      </c>
      <c r="J274" s="95" t="e">
        <f>+J275</f>
        <v>#REF!</v>
      </c>
      <c r="K274" s="96" t="e">
        <f>IF(AND('IOC Input'!#REF!="M-OP",'IOC Input'!#REF!="C"),'IOC Input'!#REF!,"")</f>
        <v>#REF!</v>
      </c>
      <c r="L274" s="96" t="e">
        <f>IF(AND('IOC Input'!#REF!="M-OP",'IOC Input'!#REF!="D"),'IOC Input'!#REF!,"")</f>
        <v>#REF!</v>
      </c>
      <c r="M274" t="e">
        <f>IF(SUM(K274:L274)&gt;0,1,0)</f>
        <v>#REF!</v>
      </c>
    </row>
    <row r="275" spans="1:13" ht="18">
      <c r="A275" s="92" t="s">
        <v>101</v>
      </c>
      <c r="B275" s="93" t="e">
        <f>IF(AND('IOC Input'!#REF!="M-OP",'IOC Input'!#REF!&lt;50000),'IOC Input'!#REF!,IF(AND('IOC Input'!#REF!="M-OP",'IOC Input'!#REF!&gt;=50000),'IOC Input'!#REF!,""))</f>
        <v>#REF!</v>
      </c>
      <c r="C275" s="93" t="e">
        <f>IF(AND('IOC Input'!#REF!="M-OP",'IOC Input'!#REF!&lt;50000),'IOC Input'!#REF!,IF(AND('IOC Input'!#REF!="M-OP",'IOC Input'!#REF!&gt;=50000),'IOC Input'!#REF!,""))</f>
        <v>#REF!</v>
      </c>
      <c r="D275" s="93" t="e">
        <f>IF(AND('IOC Input'!#REF!="M-OP",'IOC Input'!#REF!&lt;50000),'IOC Input'!#REF!,IF(AND('IOC Input'!#REF!="M-OP",'IOC Input'!#REF!&gt;=50000),'IOC Input'!#REF!,""))</f>
        <v>#REF!</v>
      </c>
      <c r="E275" s="93" t="e">
        <f>IF(AND('IOC Input'!#REF!="M-OP",'IOC Input'!#REF!&lt;50000),'IOC Input'!#REF!,IF(AND('IOC Input'!#REF!="M-OP",'IOC Input'!#REF!&gt;=50000),'IOC Input'!#REF!,""))</f>
        <v>#REF!</v>
      </c>
      <c r="F275" s="93" t="e">
        <f>IF(AND('IOC Input'!#REF!="M-OP",'IOC Input'!#REF!&lt;50000),'IOC Input'!#REF!,IF(AND('IOC Input'!#REF!="M-OP",'IOC Input'!#REF!&gt;=50000),'IOC Input'!#REF!,""))</f>
        <v>#REF!</v>
      </c>
      <c r="G275" s="93" t="e">
        <f>IF(AND('IOC Input'!#REF!="M-OP",'IOC Input'!#REF!&lt;50000),'IOC Input'!#REF!,IF(AND('IOC Input'!#REF!="M-OP",'IOC Input'!#REF!&gt;=50000),'IOC Input'!#REF!,""))</f>
        <v>#REF!</v>
      </c>
      <c r="H275" s="93" t="e">
        <f>IF(AND('IOC Input'!#REF!="M-OP",'IOC Input'!#REF!&lt;50000),'IOC Input'!#REF!,IF(AND('IOC Input'!#REF!="M-OP",'IOC Input'!#REF!&gt;=50000),'IOC Input'!#REF!,""))</f>
        <v>#REF!</v>
      </c>
      <c r="I275" s="93" t="e">
        <f>IF(AND('IOC Input'!#REF!="M-OP",'IOC Input'!#REF!&lt;50000),'IOC Input'!#REF!,IF(AND('IOC Input'!#REF!="M-OP",'IOC Input'!#REF!&gt;=50000),'IOC Input'!#REF!,""))</f>
        <v>#REF!</v>
      </c>
      <c r="J275" s="95" t="e">
        <f>IF(AND('IOC Input'!#REF!="M-OP",'IOC Input'!#REF!&lt;50000),RIGHT('IOC Input'!#REF!,6),IF(AND('IOC Input'!#REF!="M-OP",'IOC Input'!#REF!&gt;=50000),RIGHT('IOC Input'!#REF!,6),""))</f>
        <v>#REF!</v>
      </c>
      <c r="K275" s="96" t="e">
        <f>IF(AND('IOC Input'!#REF!="M-OP",'IOC Input'!#REF!="C"),'IOC Input'!#REF!,"")</f>
        <v>#REF!</v>
      </c>
      <c r="L275" s="96" t="e">
        <f>IF(AND('IOC Input'!#REF!="M-OP",'IOC Input'!#REF!="D"),'IOC Input'!#REF!,"")</f>
        <v>#REF!</v>
      </c>
      <c r="M275" t="e">
        <f t="shared" ref="M275:M281" si="26">IF(SUM(K275:L275)&gt;0,1,0)</f>
        <v>#REF!</v>
      </c>
    </row>
    <row r="276" spans="1:13" ht="18">
      <c r="A276" s="92" t="s">
        <v>101</v>
      </c>
      <c r="B276" s="93" t="e">
        <f>IF(AND('IOC Input'!#REF!="M-OP",'IOC Input'!#REF!&lt;50000),'IOC Input'!#REF!,IF(AND('IOC Input'!#REF!="M-OP",'IOC Input'!#REF!&gt;=50000),'IOC Input'!#REF!,""))</f>
        <v>#REF!</v>
      </c>
      <c r="C276" s="93" t="e">
        <f>IF(AND('IOC Input'!#REF!="M-OP",'IOC Input'!#REF!&lt;50000),'IOC Input'!#REF!,IF(AND('IOC Input'!#REF!="M-OP",'IOC Input'!#REF!&gt;=50000),'IOC Input'!#REF!,""))</f>
        <v>#REF!</v>
      </c>
      <c r="D276" s="93" t="e">
        <f>IF(AND('IOC Input'!#REF!="M-OP",'IOC Input'!#REF!&lt;50000),'IOC Input'!#REF!,IF(AND('IOC Input'!#REF!="M-OP",'IOC Input'!#REF!&gt;=50000),'IOC Input'!#REF!,""))</f>
        <v>#REF!</v>
      </c>
      <c r="E276" s="93" t="e">
        <f>IF(AND('IOC Input'!#REF!="M-OP",'IOC Input'!#REF!&lt;50000),'IOC Input'!#REF!,IF(AND('IOC Input'!#REF!="M-OP",'IOC Input'!#REF!&gt;=50000),'IOC Input'!#REF!,""))</f>
        <v>#REF!</v>
      </c>
      <c r="F276" s="93" t="e">
        <f>IF(AND('IOC Input'!#REF!="M-OP",'IOC Input'!#REF!&lt;50000),'IOC Input'!#REF!,IF(AND('IOC Input'!#REF!="M-OP",'IOC Input'!#REF!&gt;=50000),'IOC Input'!#REF!,""))</f>
        <v>#REF!</v>
      </c>
      <c r="G276" s="93" t="e">
        <f>IF(AND('IOC Input'!#REF!="M-OP",'IOC Input'!#REF!&lt;50000),'IOC Input'!#REF!,IF(AND('IOC Input'!#REF!="M-OP",'IOC Input'!#REF!&gt;=50000),'IOC Input'!#REF!,""))</f>
        <v>#REF!</v>
      </c>
      <c r="H276" s="93" t="e">
        <f>IF(AND('IOC Input'!#REF!="M-OP",'IOC Input'!#REF!&lt;50000),'IOC Input'!#REF!,IF(AND('IOC Input'!#REF!="M-OP",'IOC Input'!#REF!&gt;=50000),'IOC Input'!#REF!,""))</f>
        <v>#REF!</v>
      </c>
      <c r="I276" s="93" t="e">
        <f>IF(AND('IOC Input'!#REF!="M-OP",'IOC Input'!#REF!&lt;50000),'IOC Input'!#REF!,IF(AND('IOC Input'!#REF!="M-OP",'IOC Input'!#REF!&gt;=50000),'IOC Input'!#REF!,""))</f>
        <v>#REF!</v>
      </c>
      <c r="J276" s="95" t="e">
        <f>IF(AND('IOC Input'!#REF!="M-OP",'IOC Input'!#REF!&lt;50000),RIGHT('IOC Input'!#REF!,6),IF(AND('IOC Input'!#REF!="M-OP",'IOC Input'!#REF!&gt;=50000),RIGHT('IOC Input'!#REF!,6),""))</f>
        <v>#REF!</v>
      </c>
      <c r="K276" s="96" t="e">
        <f>IF(AND('IOC Input'!#REF!="M-OP",'IOC Input'!#REF!="C"),'IOC Input'!#REF!,"")</f>
        <v>#REF!</v>
      </c>
      <c r="L276" s="96" t="e">
        <f>IF(AND('IOC Input'!#REF!="M-OP",'IOC Input'!#REF!="D"),'IOC Input'!#REF!,"")</f>
        <v>#REF!</v>
      </c>
      <c r="M276" t="e">
        <f t="shared" si="26"/>
        <v>#REF!</v>
      </c>
    </row>
    <row r="277" spans="1:13" ht="18">
      <c r="A277" s="92" t="s">
        <v>101</v>
      </c>
      <c r="B277" s="93" t="e">
        <f>IF(AND('IOC Input'!#REF!="M-OP",'IOC Input'!#REF!&lt;50000),'IOC Input'!#REF!,IF(AND('IOC Input'!#REF!="M-OP",'IOC Input'!#REF!&gt;=50000),'IOC Input'!#REF!,""))</f>
        <v>#REF!</v>
      </c>
      <c r="C277" s="93" t="e">
        <f>IF(AND('IOC Input'!#REF!="M-OP",'IOC Input'!#REF!&lt;50000),'IOC Input'!#REF!,IF(AND('IOC Input'!#REF!="M-OP",'IOC Input'!#REF!&gt;=50000),'IOC Input'!#REF!,""))</f>
        <v>#REF!</v>
      </c>
      <c r="D277" s="93" t="e">
        <f>IF(AND('IOC Input'!#REF!="M-OP",'IOC Input'!#REF!&lt;50000),'IOC Input'!#REF!,IF(AND('IOC Input'!#REF!="M-OP",'IOC Input'!#REF!&gt;=50000),'IOC Input'!#REF!,""))</f>
        <v>#REF!</v>
      </c>
      <c r="E277" s="93" t="e">
        <f>IF(AND('IOC Input'!#REF!="M-OP",'IOC Input'!#REF!&lt;50000),'IOC Input'!#REF!,IF(AND('IOC Input'!#REF!="M-OP",'IOC Input'!#REF!&gt;=50000),'IOC Input'!#REF!,""))</f>
        <v>#REF!</v>
      </c>
      <c r="F277" s="93" t="e">
        <f>IF(AND('IOC Input'!#REF!="M-OP",'IOC Input'!#REF!&lt;50000),'IOC Input'!#REF!,IF(AND('IOC Input'!#REF!="M-OP",'IOC Input'!#REF!&gt;=50000),'IOC Input'!#REF!,""))</f>
        <v>#REF!</v>
      </c>
      <c r="G277" s="93" t="e">
        <f>IF(AND('IOC Input'!#REF!="M-OP",'IOC Input'!#REF!&lt;50000),'IOC Input'!#REF!,IF(AND('IOC Input'!#REF!="M-OP",'IOC Input'!#REF!&gt;=50000),'IOC Input'!#REF!,""))</f>
        <v>#REF!</v>
      </c>
      <c r="H277" s="93" t="e">
        <f>IF(AND('IOC Input'!#REF!="M-OP",'IOC Input'!#REF!&lt;50000),'IOC Input'!#REF!,IF(AND('IOC Input'!#REF!="M-OP",'IOC Input'!#REF!&gt;=50000),'IOC Input'!#REF!,""))</f>
        <v>#REF!</v>
      </c>
      <c r="I277" s="93" t="e">
        <f>IF(AND('IOC Input'!#REF!="M-OP",'IOC Input'!#REF!&lt;50000),'IOC Input'!#REF!,IF(AND('IOC Input'!#REF!="M-OP",'IOC Input'!#REF!&gt;=50000),'IOC Input'!#REF!,""))</f>
        <v>#REF!</v>
      </c>
      <c r="J277" s="95" t="e">
        <f>IF(AND('IOC Input'!#REF!="M-OP",'IOC Input'!#REF!&lt;50000),RIGHT('IOC Input'!#REF!,6),IF(AND('IOC Input'!#REF!="M-OP",'IOC Input'!#REF!&gt;=50000),RIGHT('IOC Input'!#REF!,6),""))</f>
        <v>#REF!</v>
      </c>
      <c r="K277" s="96" t="e">
        <f>IF(AND('IOC Input'!#REF!="M-OP",'IOC Input'!#REF!="C"),'IOC Input'!#REF!,"")</f>
        <v>#REF!</v>
      </c>
      <c r="L277" s="96" t="e">
        <f>IF(AND('IOC Input'!#REF!="M-OP",'IOC Input'!#REF!="D"),'IOC Input'!#REF!,"")</f>
        <v>#REF!</v>
      </c>
      <c r="M277" t="e">
        <f t="shared" si="26"/>
        <v>#REF!</v>
      </c>
    </row>
    <row r="278" spans="1:13" ht="18">
      <c r="A278" s="92" t="s">
        <v>101</v>
      </c>
      <c r="B278" s="93" t="e">
        <f>IF(AND('IOC Input'!#REF!="M-OP",'IOC Input'!#REF!&lt;50000),'IOC Input'!#REF!,IF(AND('IOC Input'!#REF!="M-OP",'IOC Input'!#REF!&gt;=50000),'IOC Input'!#REF!,""))</f>
        <v>#REF!</v>
      </c>
      <c r="C278" s="93" t="e">
        <f>IF(AND('IOC Input'!#REF!="M-OP",'IOC Input'!#REF!&lt;50000),'IOC Input'!#REF!,IF(AND('IOC Input'!#REF!="M-OP",'IOC Input'!#REF!&gt;=50000),'IOC Input'!#REF!,""))</f>
        <v>#REF!</v>
      </c>
      <c r="D278" s="93" t="e">
        <f>IF(AND('IOC Input'!#REF!="M-OP",'IOC Input'!#REF!&lt;50000),'IOC Input'!#REF!,IF(AND('IOC Input'!#REF!="M-OP",'IOC Input'!#REF!&gt;=50000),'IOC Input'!#REF!,""))</f>
        <v>#REF!</v>
      </c>
      <c r="E278" s="93" t="e">
        <f>IF(AND('IOC Input'!#REF!="M-OP",'IOC Input'!#REF!&lt;50000),'IOC Input'!#REF!,IF(AND('IOC Input'!#REF!="M-OP",'IOC Input'!#REF!&gt;=50000),'IOC Input'!#REF!,""))</f>
        <v>#REF!</v>
      </c>
      <c r="F278" s="93" t="e">
        <f>IF(AND('IOC Input'!#REF!="M-OP",'IOC Input'!#REF!&lt;50000),'IOC Input'!#REF!,IF(AND('IOC Input'!#REF!="M-OP",'IOC Input'!#REF!&gt;=50000),'IOC Input'!#REF!,""))</f>
        <v>#REF!</v>
      </c>
      <c r="G278" s="93" t="e">
        <f>IF(AND('IOC Input'!#REF!="M-OP",'IOC Input'!#REF!&lt;50000),'IOC Input'!#REF!,IF(AND('IOC Input'!#REF!="M-OP",'IOC Input'!#REF!&gt;=50000),'IOC Input'!#REF!,""))</f>
        <v>#REF!</v>
      </c>
      <c r="H278" s="93" t="e">
        <f>IF(AND('IOC Input'!#REF!="M-OP",'IOC Input'!#REF!&lt;50000),'IOC Input'!#REF!,IF(AND('IOC Input'!#REF!="M-OP",'IOC Input'!#REF!&gt;=50000),'IOC Input'!#REF!,""))</f>
        <v>#REF!</v>
      </c>
      <c r="I278" s="93" t="e">
        <f>IF(AND('IOC Input'!#REF!="M-OP",'IOC Input'!#REF!&lt;50000),'IOC Input'!#REF!,IF(AND('IOC Input'!#REF!="M-OP",'IOC Input'!#REF!&gt;=50000),'IOC Input'!#REF!,""))</f>
        <v>#REF!</v>
      </c>
      <c r="J278" s="95" t="e">
        <f>IF(AND('IOC Input'!#REF!="M-OP",'IOC Input'!#REF!&lt;50000),RIGHT('IOC Input'!#REF!,6),IF(AND('IOC Input'!#REF!="M-OP",'IOC Input'!#REF!&gt;=50000),RIGHT('IOC Input'!#REF!,6),""))</f>
        <v>#REF!</v>
      </c>
      <c r="K278" s="96" t="e">
        <f>IF(AND('IOC Input'!#REF!="M-OP",'IOC Input'!#REF!="C"),'IOC Input'!#REF!,"")</f>
        <v>#REF!</v>
      </c>
      <c r="L278" s="96" t="e">
        <f>IF(AND('IOC Input'!#REF!="M-OP",'IOC Input'!#REF!="D"),'IOC Input'!#REF!,"")</f>
        <v>#REF!</v>
      </c>
      <c r="M278" t="e">
        <f t="shared" si="26"/>
        <v>#REF!</v>
      </c>
    </row>
    <row r="279" spans="1:13" ht="18">
      <c r="A279" s="92" t="s">
        <v>101</v>
      </c>
      <c r="B279" s="93" t="e">
        <f>IF(AND('IOC Input'!#REF!="M-OP",'IOC Input'!#REF!&lt;50000),'IOC Input'!#REF!,IF(AND('IOC Input'!#REF!="M-OP",'IOC Input'!#REF!&gt;=50000),'IOC Input'!#REF!,""))</f>
        <v>#REF!</v>
      </c>
      <c r="C279" s="93" t="e">
        <f>IF(AND('IOC Input'!#REF!="M-OP",'IOC Input'!#REF!&lt;50000),'IOC Input'!#REF!,IF(AND('IOC Input'!#REF!="M-OP",'IOC Input'!#REF!&gt;=50000),'IOC Input'!#REF!,""))</f>
        <v>#REF!</v>
      </c>
      <c r="D279" s="93" t="e">
        <f>IF(AND('IOC Input'!#REF!="M-OP",'IOC Input'!#REF!&lt;50000),'IOC Input'!#REF!,IF(AND('IOC Input'!#REF!="M-OP",'IOC Input'!#REF!&gt;=50000),'IOC Input'!#REF!,""))</f>
        <v>#REF!</v>
      </c>
      <c r="E279" s="93" t="e">
        <f>IF(AND('IOC Input'!#REF!="M-OP",'IOC Input'!#REF!&lt;50000),'IOC Input'!#REF!,IF(AND('IOC Input'!#REF!="M-OP",'IOC Input'!#REF!&gt;=50000),'IOC Input'!#REF!,""))</f>
        <v>#REF!</v>
      </c>
      <c r="F279" s="93" t="e">
        <f>IF(AND('IOC Input'!#REF!="M-OP",'IOC Input'!#REF!&lt;50000),'IOC Input'!#REF!,IF(AND('IOC Input'!#REF!="M-OP",'IOC Input'!#REF!&gt;=50000),'IOC Input'!#REF!,""))</f>
        <v>#REF!</v>
      </c>
      <c r="G279" s="93" t="e">
        <f>IF(AND('IOC Input'!#REF!="M-OP",'IOC Input'!#REF!&lt;50000),'IOC Input'!#REF!,IF(AND('IOC Input'!#REF!="M-OP",'IOC Input'!#REF!&gt;=50000),'IOC Input'!#REF!,""))</f>
        <v>#REF!</v>
      </c>
      <c r="H279" s="93" t="e">
        <f>IF(AND('IOC Input'!#REF!="M-OP",'IOC Input'!#REF!&lt;50000),'IOC Input'!#REF!,IF(AND('IOC Input'!#REF!="M-OP",'IOC Input'!#REF!&gt;=50000),'IOC Input'!#REF!,""))</f>
        <v>#REF!</v>
      </c>
      <c r="I279" s="93" t="e">
        <f>IF(AND('IOC Input'!#REF!="M-OP",'IOC Input'!#REF!&lt;50000),'IOC Input'!#REF!,IF(AND('IOC Input'!#REF!="M-OP",'IOC Input'!#REF!&gt;=50000),'IOC Input'!#REF!,""))</f>
        <v>#REF!</v>
      </c>
      <c r="J279" s="95" t="e">
        <f>IF(AND('IOC Input'!#REF!="M-OP",'IOC Input'!#REF!&lt;50000),RIGHT('IOC Input'!#REF!,6),IF(AND('IOC Input'!#REF!="M-OP",'IOC Input'!#REF!&gt;=50000),RIGHT('IOC Input'!#REF!,6),""))</f>
        <v>#REF!</v>
      </c>
      <c r="K279" s="96" t="e">
        <f>IF(AND('IOC Input'!#REF!="M-OP",'IOC Input'!#REF!="C"),'IOC Input'!#REF!,"")</f>
        <v>#REF!</v>
      </c>
      <c r="L279" s="96" t="e">
        <f>IF(AND('IOC Input'!#REF!="M-OP",'IOC Input'!#REF!="D"),'IOC Input'!#REF!,"")</f>
        <v>#REF!</v>
      </c>
      <c r="M279" t="e">
        <f t="shared" si="26"/>
        <v>#REF!</v>
      </c>
    </row>
    <row r="280" spans="1:13" ht="18">
      <c r="A280" s="92" t="s">
        <v>101</v>
      </c>
      <c r="B280" s="93" t="e">
        <f>IF(AND('IOC Input'!#REF!="M-OP",'IOC Input'!#REF!&lt;50000),'IOC Input'!#REF!,IF(AND('IOC Input'!#REF!="M-OP",'IOC Input'!#REF!&gt;=50000),'IOC Input'!#REF!,""))</f>
        <v>#REF!</v>
      </c>
      <c r="C280" s="93" t="e">
        <f>IF(AND('IOC Input'!#REF!="M-OP",'IOC Input'!#REF!&lt;50000),'IOC Input'!#REF!,IF(AND('IOC Input'!#REF!="M-OP",'IOC Input'!#REF!&gt;=50000),'IOC Input'!#REF!,""))</f>
        <v>#REF!</v>
      </c>
      <c r="D280" s="93" t="e">
        <f>IF(AND('IOC Input'!#REF!="M-OP",'IOC Input'!#REF!&lt;50000),'IOC Input'!#REF!,IF(AND('IOC Input'!#REF!="M-OP",'IOC Input'!#REF!&gt;=50000),'IOC Input'!#REF!,""))</f>
        <v>#REF!</v>
      </c>
      <c r="E280" s="93" t="e">
        <f>IF(AND('IOC Input'!#REF!="M-OP",'IOC Input'!#REF!&lt;50000),'IOC Input'!#REF!,IF(AND('IOC Input'!#REF!="M-OP",'IOC Input'!#REF!&gt;=50000),'IOC Input'!#REF!,""))</f>
        <v>#REF!</v>
      </c>
      <c r="F280" s="93" t="e">
        <f>IF(AND('IOC Input'!#REF!="M-OP",'IOC Input'!#REF!&lt;50000),'IOC Input'!#REF!,IF(AND('IOC Input'!#REF!="M-OP",'IOC Input'!#REF!&gt;=50000),'IOC Input'!#REF!,""))</f>
        <v>#REF!</v>
      </c>
      <c r="G280" s="93" t="e">
        <f>IF(AND('IOC Input'!#REF!="M-OP",'IOC Input'!#REF!&lt;50000),'IOC Input'!#REF!,IF(AND('IOC Input'!#REF!="M-OP",'IOC Input'!#REF!&gt;=50000),'IOC Input'!#REF!,""))</f>
        <v>#REF!</v>
      </c>
      <c r="H280" s="93" t="e">
        <f>IF(AND('IOC Input'!#REF!="M-OP",'IOC Input'!#REF!&lt;50000),'IOC Input'!#REF!,IF(AND('IOC Input'!#REF!="M-OP",'IOC Input'!#REF!&gt;=50000),'IOC Input'!#REF!,""))</f>
        <v>#REF!</v>
      </c>
      <c r="I280" s="93" t="e">
        <f>IF(AND('IOC Input'!#REF!="M-OP",'IOC Input'!#REF!&lt;50000),'IOC Input'!#REF!,IF(AND('IOC Input'!#REF!="M-OP",'IOC Input'!#REF!&gt;=50000),'IOC Input'!#REF!,""))</f>
        <v>#REF!</v>
      </c>
      <c r="J280" s="95" t="e">
        <f>IF(AND('IOC Input'!#REF!="M-OP",'IOC Input'!#REF!&lt;50000),RIGHT('IOC Input'!#REF!,6),IF(AND('IOC Input'!#REF!="M-OP",'IOC Input'!#REF!&gt;=50000),RIGHT('IOC Input'!#REF!,6),""))</f>
        <v>#REF!</v>
      </c>
      <c r="K280" s="96" t="e">
        <f>IF(AND('IOC Input'!#REF!="M-OP",'IOC Input'!#REF!="C"),'IOC Input'!#REF!,"")</f>
        <v>#REF!</v>
      </c>
      <c r="L280" s="96" t="e">
        <f>IF(AND('IOC Input'!#REF!="M-OP",'IOC Input'!#REF!="D"),'IOC Input'!#REF!,"")</f>
        <v>#REF!</v>
      </c>
      <c r="M280" t="e">
        <f t="shared" si="26"/>
        <v>#REF!</v>
      </c>
    </row>
    <row r="281" spans="1:13" ht="18">
      <c r="A281" s="92" t="s">
        <v>101</v>
      </c>
      <c r="B281" s="93" t="e">
        <f>IF(AND('IOC Input'!#REF!="M-OP",'IOC Input'!#REF!&lt;50000),'IOC Input'!#REF!,IF(AND('IOC Input'!#REF!="M-OP",'IOC Input'!#REF!&gt;=50000),'IOC Input'!#REF!,""))</f>
        <v>#REF!</v>
      </c>
      <c r="C281" s="93" t="e">
        <f>IF(AND('IOC Input'!#REF!="M-OP",'IOC Input'!#REF!&lt;50000),'IOC Input'!#REF!,IF(AND('IOC Input'!#REF!="M-OP",'IOC Input'!#REF!&gt;=50000),'IOC Input'!#REF!,""))</f>
        <v>#REF!</v>
      </c>
      <c r="D281" s="93" t="e">
        <f>IF(AND('IOC Input'!#REF!="M-OP",'IOC Input'!#REF!&lt;50000),'IOC Input'!#REF!,IF(AND('IOC Input'!#REF!="M-OP",'IOC Input'!#REF!&gt;=50000),'IOC Input'!#REF!,""))</f>
        <v>#REF!</v>
      </c>
      <c r="E281" s="93" t="e">
        <f>IF(AND('IOC Input'!#REF!="M-OP",'IOC Input'!#REF!&lt;50000),'IOC Input'!#REF!,IF(AND('IOC Input'!#REF!="M-OP",'IOC Input'!#REF!&gt;=50000),'IOC Input'!#REF!,""))</f>
        <v>#REF!</v>
      </c>
      <c r="F281" s="93" t="e">
        <f>IF(AND('IOC Input'!#REF!="M-OP",'IOC Input'!#REF!&lt;50000),'IOC Input'!#REF!,IF(AND('IOC Input'!#REF!="M-OP",'IOC Input'!#REF!&gt;=50000),'IOC Input'!#REF!,""))</f>
        <v>#REF!</v>
      </c>
      <c r="G281" s="93" t="e">
        <f>IF(AND('IOC Input'!#REF!="M-OP",'IOC Input'!#REF!&lt;50000),'IOC Input'!#REF!,IF(AND('IOC Input'!#REF!="M-OP",'IOC Input'!#REF!&gt;=50000),'IOC Input'!#REF!,""))</f>
        <v>#REF!</v>
      </c>
      <c r="H281" s="97"/>
      <c r="I281" s="93" t="e">
        <f>IF(AND('IOC Input'!#REF!="M-OP",'IOC Input'!#REF!&lt;50000),'IOC Input'!#REF!,IF(AND('IOC Input'!#REF!="M-OP",'IOC Input'!#REF!&gt;=50000),'IOC Input'!#REF!,""))</f>
        <v>#REF!</v>
      </c>
      <c r="J281" s="95" t="e">
        <f>IF(AND('IOC Input'!#REF!="M-OP",'IOC Input'!#REF!&lt;50000),RIGHT('IOC Input'!#REF!,6),IF(AND('IOC Input'!#REF!="M-OP",'IOC Input'!#REF!&gt;=50000),RIGHT('IOC Input'!#REF!,6),""))</f>
        <v>#REF!</v>
      </c>
      <c r="K281" s="96" t="e">
        <f>IF(AND('IOC Input'!#REF!="M-OP",'IOC Input'!#REF!="C"),'IOC Input'!#REF!,"")</f>
        <v>#REF!</v>
      </c>
      <c r="L281" s="96" t="e">
        <f>IF(AND('IOC Input'!#REF!="M-OP",'IOC Input'!#REF!="D"),'IOC Input'!#REF!,"")</f>
        <v>#REF!</v>
      </c>
      <c r="M281" t="e">
        <f t="shared" si="26"/>
        <v>#REF!</v>
      </c>
    </row>
    <row r="282" spans="1:13" ht="18">
      <c r="A282" s="92"/>
      <c r="B282" s="93"/>
      <c r="C282" s="94"/>
      <c r="D282" s="93"/>
      <c r="E282" s="94"/>
      <c r="F282" s="93"/>
      <c r="G282" s="93"/>
      <c r="H282" s="94"/>
      <c r="I282" s="93"/>
      <c r="J282" s="95"/>
      <c r="K282" s="96"/>
      <c r="L282" s="96"/>
    </row>
    <row r="283" spans="1:13" ht="18">
      <c r="A283" s="92" t="s">
        <v>101</v>
      </c>
      <c r="B283" s="93" t="e">
        <f>IF(AND('IOC Input'!#REF!="M-OP",'IOC Input'!#REF!&lt;50000),"119503",IF(AND('IOC Input'!#REF!="M-OP",'IOC Input'!#REF!&gt;=50000),"119500",""))</f>
        <v>#REF!</v>
      </c>
      <c r="C283" s="94"/>
      <c r="D283" s="93"/>
      <c r="E283" s="94"/>
      <c r="F283" s="93"/>
      <c r="G283" s="93"/>
      <c r="H283" s="93" t="e">
        <f>IF(AND('IOC Input'!#REF!="M-OP",'IOC Input'!#REF!&lt;50000),'IOC Input'!#REF!,IF(AND('IOC Input'!#REF!="M-OP",'IOC Input'!#REF!&gt;=50000),'IOC Input'!#REF!,""))</f>
        <v>#REF!</v>
      </c>
      <c r="I283" s="93" t="e">
        <f>+I284</f>
        <v>#REF!</v>
      </c>
      <c r="J283" s="95" t="e">
        <f>+J284</f>
        <v>#REF!</v>
      </c>
      <c r="K283" s="96" t="e">
        <f>IF(AND('IOC Input'!#REF!="M-OP",'IOC Input'!#REF!="C"),'IOC Input'!#REF!,"")</f>
        <v>#REF!</v>
      </c>
      <c r="L283" s="96" t="e">
        <f>IF(AND('IOC Input'!#REF!="M-OP",'IOC Input'!#REF!="D"),'IOC Input'!#REF!,"")</f>
        <v>#REF!</v>
      </c>
      <c r="M283" t="e">
        <f>IF(SUM(K283:L283)&gt;0,1,0)</f>
        <v>#REF!</v>
      </c>
    </row>
    <row r="284" spans="1:13" ht="18">
      <c r="A284" s="92" t="s">
        <v>101</v>
      </c>
      <c r="B284" s="93" t="e">
        <f>IF(AND('IOC Input'!#REF!="M-OP",'IOC Input'!#REF!&lt;50000),'IOC Input'!#REF!,IF(AND('IOC Input'!#REF!="M-OP",'IOC Input'!#REF!&gt;=50000),'IOC Input'!#REF!,""))</f>
        <v>#REF!</v>
      </c>
      <c r="C284" s="93" t="e">
        <f>IF(AND('IOC Input'!#REF!="M-OP",'IOC Input'!#REF!&lt;50000),'IOC Input'!#REF!,IF(AND('IOC Input'!#REF!="M-OP",'IOC Input'!#REF!&gt;=50000),'IOC Input'!#REF!,""))</f>
        <v>#REF!</v>
      </c>
      <c r="D284" s="93" t="e">
        <f>IF(AND('IOC Input'!#REF!="M-OP",'IOC Input'!#REF!&lt;50000),'IOC Input'!#REF!,IF(AND('IOC Input'!#REF!="M-OP",'IOC Input'!#REF!&gt;=50000),'IOC Input'!#REF!,""))</f>
        <v>#REF!</v>
      </c>
      <c r="E284" s="93" t="e">
        <f>IF(AND('IOC Input'!#REF!="M-OP",'IOC Input'!#REF!&lt;50000),'IOC Input'!#REF!,IF(AND('IOC Input'!#REF!="M-OP",'IOC Input'!#REF!&gt;=50000),'IOC Input'!#REF!,""))</f>
        <v>#REF!</v>
      </c>
      <c r="F284" s="93" t="e">
        <f>IF(AND('IOC Input'!#REF!="M-OP",'IOC Input'!#REF!&lt;50000),'IOC Input'!#REF!,IF(AND('IOC Input'!#REF!="M-OP",'IOC Input'!#REF!&gt;=50000),'IOC Input'!#REF!,""))</f>
        <v>#REF!</v>
      </c>
      <c r="G284" s="93" t="e">
        <f>IF(AND('IOC Input'!#REF!="M-OP",'IOC Input'!#REF!&lt;50000),'IOC Input'!#REF!,IF(AND('IOC Input'!#REF!="M-OP",'IOC Input'!#REF!&gt;=50000),'IOC Input'!#REF!,""))</f>
        <v>#REF!</v>
      </c>
      <c r="H284" s="93" t="e">
        <f>IF(AND('IOC Input'!#REF!="M-OP",'IOC Input'!#REF!&lt;50000),'IOC Input'!#REF!,IF(AND('IOC Input'!#REF!="M-OP",'IOC Input'!#REF!&gt;=50000),'IOC Input'!#REF!,""))</f>
        <v>#REF!</v>
      </c>
      <c r="I284" s="93" t="e">
        <f>IF(AND('IOC Input'!#REF!="M-OP",'IOC Input'!#REF!&lt;50000),'IOC Input'!#REF!,IF(AND('IOC Input'!#REF!="M-OP",'IOC Input'!#REF!&gt;=50000),'IOC Input'!#REF!,""))</f>
        <v>#REF!</v>
      </c>
      <c r="J284" s="95" t="e">
        <f>IF(AND('IOC Input'!#REF!="M-OP",'IOC Input'!#REF!&lt;50000),RIGHT('IOC Input'!#REF!,6),IF(AND('IOC Input'!#REF!="M-OP",'IOC Input'!#REF!&gt;=50000),RIGHT('IOC Input'!#REF!,6),""))</f>
        <v>#REF!</v>
      </c>
      <c r="K284" s="96" t="e">
        <f>IF(AND('IOC Input'!#REF!="M-OP",'IOC Input'!#REF!="C"),'IOC Input'!#REF!,"")</f>
        <v>#REF!</v>
      </c>
      <c r="L284" s="96" t="e">
        <f>IF(AND('IOC Input'!#REF!="M-OP",'IOC Input'!#REF!="D"),'IOC Input'!#REF!,"")</f>
        <v>#REF!</v>
      </c>
      <c r="M284" t="e">
        <f t="shared" ref="M284:M290" si="27">IF(SUM(K284:L284)&gt;0,1,0)</f>
        <v>#REF!</v>
      </c>
    </row>
    <row r="285" spans="1:13" ht="18">
      <c r="A285" s="92" t="s">
        <v>101</v>
      </c>
      <c r="B285" s="93" t="e">
        <f>IF(AND('IOC Input'!#REF!="M-OP",'IOC Input'!#REF!&lt;50000),'IOC Input'!#REF!,IF(AND('IOC Input'!#REF!="M-OP",'IOC Input'!#REF!&gt;=50000),'IOC Input'!#REF!,""))</f>
        <v>#REF!</v>
      </c>
      <c r="C285" s="93" t="e">
        <f>IF(AND('IOC Input'!#REF!="M-OP",'IOC Input'!#REF!&lt;50000),'IOC Input'!#REF!,IF(AND('IOC Input'!#REF!="M-OP",'IOC Input'!#REF!&gt;=50000),'IOC Input'!#REF!,""))</f>
        <v>#REF!</v>
      </c>
      <c r="D285" s="93" t="e">
        <f>IF(AND('IOC Input'!#REF!="M-OP",'IOC Input'!#REF!&lt;50000),'IOC Input'!#REF!,IF(AND('IOC Input'!#REF!="M-OP",'IOC Input'!#REF!&gt;=50000),'IOC Input'!#REF!,""))</f>
        <v>#REF!</v>
      </c>
      <c r="E285" s="93" t="e">
        <f>IF(AND('IOC Input'!#REF!="M-OP",'IOC Input'!#REF!&lt;50000),'IOC Input'!#REF!,IF(AND('IOC Input'!#REF!="M-OP",'IOC Input'!#REF!&gt;=50000),'IOC Input'!#REF!,""))</f>
        <v>#REF!</v>
      </c>
      <c r="F285" s="93" t="e">
        <f>IF(AND('IOC Input'!#REF!="M-OP",'IOC Input'!#REF!&lt;50000),'IOC Input'!#REF!,IF(AND('IOC Input'!#REF!="M-OP",'IOC Input'!#REF!&gt;=50000),'IOC Input'!#REF!,""))</f>
        <v>#REF!</v>
      </c>
      <c r="G285" s="93" t="e">
        <f>IF(AND('IOC Input'!#REF!="M-OP",'IOC Input'!#REF!&lt;50000),'IOC Input'!#REF!,IF(AND('IOC Input'!#REF!="M-OP",'IOC Input'!#REF!&gt;=50000),'IOC Input'!#REF!,""))</f>
        <v>#REF!</v>
      </c>
      <c r="H285" s="93" t="e">
        <f>IF(AND('IOC Input'!#REF!="M-OP",'IOC Input'!#REF!&lt;50000),'IOC Input'!#REF!,IF(AND('IOC Input'!#REF!="M-OP",'IOC Input'!#REF!&gt;=50000),'IOC Input'!#REF!,""))</f>
        <v>#REF!</v>
      </c>
      <c r="I285" s="93" t="e">
        <f>IF(AND('IOC Input'!#REF!="M-OP",'IOC Input'!#REF!&lt;50000),'IOC Input'!#REF!,IF(AND('IOC Input'!#REF!="M-OP",'IOC Input'!#REF!&gt;=50000),'IOC Input'!#REF!,""))</f>
        <v>#REF!</v>
      </c>
      <c r="J285" s="95" t="e">
        <f>IF(AND('IOC Input'!#REF!="M-OP",'IOC Input'!#REF!&lt;50000),RIGHT('IOC Input'!#REF!,6),IF(AND('IOC Input'!#REF!="M-OP",'IOC Input'!#REF!&gt;=50000),RIGHT('IOC Input'!#REF!,6),""))</f>
        <v>#REF!</v>
      </c>
      <c r="K285" s="96" t="e">
        <f>IF(AND('IOC Input'!#REF!="M-OP",'IOC Input'!#REF!="C"),'IOC Input'!#REF!,"")</f>
        <v>#REF!</v>
      </c>
      <c r="L285" s="96" t="e">
        <f>IF(AND('IOC Input'!#REF!="M-OP",'IOC Input'!#REF!="D"),'IOC Input'!#REF!,"")</f>
        <v>#REF!</v>
      </c>
      <c r="M285" t="e">
        <f t="shared" si="27"/>
        <v>#REF!</v>
      </c>
    </row>
    <row r="286" spans="1:13" ht="18">
      <c r="A286" s="92" t="s">
        <v>101</v>
      </c>
      <c r="B286" s="93" t="e">
        <f>IF(AND('IOC Input'!#REF!="M-OP",'IOC Input'!#REF!&lt;50000),'IOC Input'!#REF!,IF(AND('IOC Input'!#REF!="M-OP",'IOC Input'!#REF!&gt;=50000),'IOC Input'!#REF!,""))</f>
        <v>#REF!</v>
      </c>
      <c r="C286" s="93" t="e">
        <f>IF(AND('IOC Input'!#REF!="M-OP",'IOC Input'!#REF!&lt;50000),'IOC Input'!#REF!,IF(AND('IOC Input'!#REF!="M-OP",'IOC Input'!#REF!&gt;=50000),'IOC Input'!#REF!,""))</f>
        <v>#REF!</v>
      </c>
      <c r="D286" s="93" t="e">
        <f>IF(AND('IOC Input'!#REF!="M-OP",'IOC Input'!#REF!&lt;50000),'IOC Input'!#REF!,IF(AND('IOC Input'!#REF!="M-OP",'IOC Input'!#REF!&gt;=50000),'IOC Input'!#REF!,""))</f>
        <v>#REF!</v>
      </c>
      <c r="E286" s="93" t="e">
        <f>IF(AND('IOC Input'!#REF!="M-OP",'IOC Input'!#REF!&lt;50000),'IOC Input'!#REF!,IF(AND('IOC Input'!#REF!="M-OP",'IOC Input'!#REF!&gt;=50000),'IOC Input'!#REF!,""))</f>
        <v>#REF!</v>
      </c>
      <c r="F286" s="93" t="e">
        <f>IF(AND('IOC Input'!#REF!="M-OP",'IOC Input'!#REF!&lt;50000),'IOC Input'!#REF!,IF(AND('IOC Input'!#REF!="M-OP",'IOC Input'!#REF!&gt;=50000),'IOC Input'!#REF!,""))</f>
        <v>#REF!</v>
      </c>
      <c r="G286" s="93" t="e">
        <f>IF(AND('IOC Input'!#REF!="M-OP",'IOC Input'!#REF!&lt;50000),'IOC Input'!#REF!,IF(AND('IOC Input'!#REF!="M-OP",'IOC Input'!#REF!&gt;=50000),'IOC Input'!#REF!,""))</f>
        <v>#REF!</v>
      </c>
      <c r="H286" s="93" t="e">
        <f>IF(AND('IOC Input'!#REF!="M-OP",'IOC Input'!#REF!&lt;50000),'IOC Input'!#REF!,IF(AND('IOC Input'!#REF!="M-OP",'IOC Input'!#REF!&gt;=50000),'IOC Input'!#REF!,""))</f>
        <v>#REF!</v>
      </c>
      <c r="I286" s="93" t="e">
        <f>IF(AND('IOC Input'!#REF!="M-OP",'IOC Input'!#REF!&lt;50000),'IOC Input'!#REF!,IF(AND('IOC Input'!#REF!="M-OP",'IOC Input'!#REF!&gt;=50000),'IOC Input'!#REF!,""))</f>
        <v>#REF!</v>
      </c>
      <c r="J286" s="95" t="e">
        <f>IF(AND('IOC Input'!#REF!="M-OP",'IOC Input'!#REF!&lt;50000),RIGHT('IOC Input'!#REF!,6),IF(AND('IOC Input'!#REF!="M-OP",'IOC Input'!#REF!&gt;=50000),RIGHT('IOC Input'!#REF!,6),""))</f>
        <v>#REF!</v>
      </c>
      <c r="K286" s="96" t="e">
        <f>IF(AND('IOC Input'!#REF!="M-OP",'IOC Input'!#REF!="C"),'IOC Input'!#REF!,"")</f>
        <v>#REF!</v>
      </c>
      <c r="L286" s="96" t="e">
        <f>IF(AND('IOC Input'!#REF!="M-OP",'IOC Input'!#REF!="D"),'IOC Input'!#REF!,"")</f>
        <v>#REF!</v>
      </c>
      <c r="M286" t="e">
        <f t="shared" si="27"/>
        <v>#REF!</v>
      </c>
    </row>
    <row r="287" spans="1:13" ht="18">
      <c r="A287" s="92" t="s">
        <v>101</v>
      </c>
      <c r="B287" s="93" t="e">
        <f>IF(AND('IOC Input'!#REF!="M-OP",'IOC Input'!#REF!&lt;50000),'IOC Input'!#REF!,IF(AND('IOC Input'!#REF!="M-OP",'IOC Input'!#REF!&gt;=50000),'IOC Input'!#REF!,""))</f>
        <v>#REF!</v>
      </c>
      <c r="C287" s="93" t="e">
        <f>IF(AND('IOC Input'!#REF!="M-OP",'IOC Input'!#REF!&lt;50000),'IOC Input'!#REF!,IF(AND('IOC Input'!#REF!="M-OP",'IOC Input'!#REF!&gt;=50000),'IOC Input'!#REF!,""))</f>
        <v>#REF!</v>
      </c>
      <c r="D287" s="93" t="e">
        <f>IF(AND('IOC Input'!#REF!="M-OP",'IOC Input'!#REF!&lt;50000),'IOC Input'!#REF!,IF(AND('IOC Input'!#REF!="M-OP",'IOC Input'!#REF!&gt;=50000),'IOC Input'!#REF!,""))</f>
        <v>#REF!</v>
      </c>
      <c r="E287" s="93" t="e">
        <f>IF(AND('IOC Input'!#REF!="M-OP",'IOC Input'!#REF!&lt;50000),'IOC Input'!#REF!,IF(AND('IOC Input'!#REF!="M-OP",'IOC Input'!#REF!&gt;=50000),'IOC Input'!#REF!,""))</f>
        <v>#REF!</v>
      </c>
      <c r="F287" s="93" t="e">
        <f>IF(AND('IOC Input'!#REF!="M-OP",'IOC Input'!#REF!&lt;50000),'IOC Input'!#REF!,IF(AND('IOC Input'!#REF!="M-OP",'IOC Input'!#REF!&gt;=50000),'IOC Input'!#REF!,""))</f>
        <v>#REF!</v>
      </c>
      <c r="G287" s="93" t="e">
        <f>IF(AND('IOC Input'!#REF!="M-OP",'IOC Input'!#REF!&lt;50000),'IOC Input'!#REF!,IF(AND('IOC Input'!#REF!="M-OP",'IOC Input'!#REF!&gt;=50000),'IOC Input'!#REF!,""))</f>
        <v>#REF!</v>
      </c>
      <c r="H287" s="93" t="e">
        <f>IF(AND('IOC Input'!#REF!="M-OP",'IOC Input'!#REF!&lt;50000),'IOC Input'!#REF!,IF(AND('IOC Input'!#REF!="M-OP",'IOC Input'!#REF!&gt;=50000),'IOC Input'!#REF!,""))</f>
        <v>#REF!</v>
      </c>
      <c r="I287" s="93" t="e">
        <f>IF(AND('IOC Input'!#REF!="M-OP",'IOC Input'!#REF!&lt;50000),'IOC Input'!#REF!,IF(AND('IOC Input'!#REF!="M-OP",'IOC Input'!#REF!&gt;=50000),'IOC Input'!#REF!,""))</f>
        <v>#REF!</v>
      </c>
      <c r="J287" s="95" t="e">
        <f>IF(AND('IOC Input'!#REF!="M-OP",'IOC Input'!#REF!&lt;50000),RIGHT('IOC Input'!#REF!,6),IF(AND('IOC Input'!#REF!="M-OP",'IOC Input'!#REF!&gt;=50000),RIGHT('IOC Input'!#REF!,6),""))</f>
        <v>#REF!</v>
      </c>
      <c r="K287" s="96" t="e">
        <f>IF(AND('IOC Input'!#REF!="M-OP",'IOC Input'!#REF!="C"),'IOC Input'!#REF!,"")</f>
        <v>#REF!</v>
      </c>
      <c r="L287" s="96" t="e">
        <f>IF(AND('IOC Input'!#REF!="M-OP",'IOC Input'!#REF!="D"),'IOC Input'!#REF!,"")</f>
        <v>#REF!</v>
      </c>
      <c r="M287" t="e">
        <f t="shared" si="27"/>
        <v>#REF!</v>
      </c>
    </row>
    <row r="288" spans="1:13" ht="18">
      <c r="A288" s="92" t="s">
        <v>101</v>
      </c>
      <c r="B288" s="93" t="e">
        <f>IF(AND('IOC Input'!#REF!="M-OP",'IOC Input'!#REF!&lt;50000),'IOC Input'!#REF!,IF(AND('IOC Input'!#REF!="M-OP",'IOC Input'!#REF!&gt;=50000),'IOC Input'!#REF!,""))</f>
        <v>#REF!</v>
      </c>
      <c r="C288" s="93" t="e">
        <f>IF(AND('IOC Input'!#REF!="M-OP",'IOC Input'!#REF!&lt;50000),'IOC Input'!#REF!,IF(AND('IOC Input'!#REF!="M-OP",'IOC Input'!#REF!&gt;=50000),'IOC Input'!#REF!,""))</f>
        <v>#REF!</v>
      </c>
      <c r="D288" s="93" t="e">
        <f>IF(AND('IOC Input'!#REF!="M-OP",'IOC Input'!#REF!&lt;50000),'IOC Input'!#REF!,IF(AND('IOC Input'!#REF!="M-OP",'IOC Input'!#REF!&gt;=50000),'IOC Input'!#REF!,""))</f>
        <v>#REF!</v>
      </c>
      <c r="E288" s="93" t="e">
        <f>IF(AND('IOC Input'!#REF!="M-OP",'IOC Input'!#REF!&lt;50000),'IOC Input'!#REF!,IF(AND('IOC Input'!#REF!="M-OP",'IOC Input'!#REF!&gt;=50000),'IOC Input'!#REF!,""))</f>
        <v>#REF!</v>
      </c>
      <c r="F288" s="93" t="e">
        <f>IF(AND('IOC Input'!#REF!="M-OP",'IOC Input'!#REF!&lt;50000),'IOC Input'!#REF!,IF(AND('IOC Input'!#REF!="M-OP",'IOC Input'!#REF!&gt;=50000),'IOC Input'!#REF!,""))</f>
        <v>#REF!</v>
      </c>
      <c r="G288" s="93" t="e">
        <f>IF(AND('IOC Input'!#REF!="M-OP",'IOC Input'!#REF!&lt;50000),'IOC Input'!#REF!,IF(AND('IOC Input'!#REF!="M-OP",'IOC Input'!#REF!&gt;=50000),'IOC Input'!#REF!,""))</f>
        <v>#REF!</v>
      </c>
      <c r="H288" s="93" t="e">
        <f>IF(AND('IOC Input'!#REF!="M-OP",'IOC Input'!#REF!&lt;50000),'IOC Input'!#REF!,IF(AND('IOC Input'!#REF!="M-OP",'IOC Input'!#REF!&gt;=50000),'IOC Input'!#REF!,""))</f>
        <v>#REF!</v>
      </c>
      <c r="I288" s="93" t="e">
        <f>IF(AND('IOC Input'!#REF!="M-OP",'IOC Input'!#REF!&lt;50000),'IOC Input'!#REF!,IF(AND('IOC Input'!#REF!="M-OP",'IOC Input'!#REF!&gt;=50000),'IOC Input'!#REF!,""))</f>
        <v>#REF!</v>
      </c>
      <c r="J288" s="95" t="e">
        <f>IF(AND('IOC Input'!#REF!="M-OP",'IOC Input'!#REF!&lt;50000),RIGHT('IOC Input'!#REF!,6),IF(AND('IOC Input'!#REF!="M-OP",'IOC Input'!#REF!&gt;=50000),RIGHT('IOC Input'!#REF!,6),""))</f>
        <v>#REF!</v>
      </c>
      <c r="K288" s="96" t="e">
        <f>IF(AND('IOC Input'!#REF!="M-OP",'IOC Input'!#REF!="C"),'IOC Input'!#REF!,"")</f>
        <v>#REF!</v>
      </c>
      <c r="L288" s="96" t="e">
        <f>IF(AND('IOC Input'!#REF!="M-OP",'IOC Input'!#REF!="D"),'IOC Input'!#REF!,"")</f>
        <v>#REF!</v>
      </c>
      <c r="M288" t="e">
        <f t="shared" si="27"/>
        <v>#REF!</v>
      </c>
    </row>
    <row r="289" spans="1:13" ht="18">
      <c r="A289" s="92" t="s">
        <v>101</v>
      </c>
      <c r="B289" s="93" t="e">
        <f>IF(AND('IOC Input'!#REF!="M-OP",'IOC Input'!#REF!&lt;50000),'IOC Input'!#REF!,IF(AND('IOC Input'!#REF!="M-OP",'IOC Input'!#REF!&gt;=50000),'IOC Input'!#REF!,""))</f>
        <v>#REF!</v>
      </c>
      <c r="C289" s="93" t="e">
        <f>IF(AND('IOC Input'!#REF!="M-OP",'IOC Input'!#REF!&lt;50000),'IOC Input'!#REF!,IF(AND('IOC Input'!#REF!="M-OP",'IOC Input'!#REF!&gt;=50000),'IOC Input'!#REF!,""))</f>
        <v>#REF!</v>
      </c>
      <c r="D289" s="93" t="e">
        <f>IF(AND('IOC Input'!#REF!="M-OP",'IOC Input'!#REF!&lt;50000),'IOC Input'!#REF!,IF(AND('IOC Input'!#REF!="M-OP",'IOC Input'!#REF!&gt;=50000),'IOC Input'!#REF!,""))</f>
        <v>#REF!</v>
      </c>
      <c r="E289" s="93" t="e">
        <f>IF(AND('IOC Input'!#REF!="M-OP",'IOC Input'!#REF!&lt;50000),'IOC Input'!#REF!,IF(AND('IOC Input'!#REF!="M-OP",'IOC Input'!#REF!&gt;=50000),'IOC Input'!#REF!,""))</f>
        <v>#REF!</v>
      </c>
      <c r="F289" s="93" t="e">
        <f>IF(AND('IOC Input'!#REF!="M-OP",'IOC Input'!#REF!&lt;50000),'IOC Input'!#REF!,IF(AND('IOC Input'!#REF!="M-OP",'IOC Input'!#REF!&gt;=50000),'IOC Input'!#REF!,""))</f>
        <v>#REF!</v>
      </c>
      <c r="G289" s="93" t="e">
        <f>IF(AND('IOC Input'!#REF!="M-OP",'IOC Input'!#REF!&lt;50000),'IOC Input'!#REF!,IF(AND('IOC Input'!#REF!="M-OP",'IOC Input'!#REF!&gt;=50000),'IOC Input'!#REF!,""))</f>
        <v>#REF!</v>
      </c>
      <c r="H289" s="93" t="e">
        <f>IF(AND('IOC Input'!#REF!="M-OP",'IOC Input'!#REF!&lt;50000),'IOC Input'!#REF!,IF(AND('IOC Input'!#REF!="M-OP",'IOC Input'!#REF!&gt;=50000),'IOC Input'!#REF!,""))</f>
        <v>#REF!</v>
      </c>
      <c r="I289" s="93" t="e">
        <f>IF(AND('IOC Input'!#REF!="M-OP",'IOC Input'!#REF!&lt;50000),'IOC Input'!#REF!,IF(AND('IOC Input'!#REF!="M-OP",'IOC Input'!#REF!&gt;=50000),'IOC Input'!#REF!,""))</f>
        <v>#REF!</v>
      </c>
      <c r="J289" s="95" t="e">
        <f>IF(AND('IOC Input'!#REF!="M-OP",'IOC Input'!#REF!&lt;50000),RIGHT('IOC Input'!#REF!,6),IF(AND('IOC Input'!#REF!="M-OP",'IOC Input'!#REF!&gt;=50000),RIGHT('IOC Input'!#REF!,6),""))</f>
        <v>#REF!</v>
      </c>
      <c r="K289" s="96" t="e">
        <f>IF(AND('IOC Input'!#REF!="M-OP",'IOC Input'!#REF!="C"),'IOC Input'!#REF!,"")</f>
        <v>#REF!</v>
      </c>
      <c r="L289" s="96" t="e">
        <f>IF(AND('IOC Input'!#REF!="M-OP",'IOC Input'!#REF!="D"),'IOC Input'!#REF!,"")</f>
        <v>#REF!</v>
      </c>
      <c r="M289" t="e">
        <f t="shared" si="27"/>
        <v>#REF!</v>
      </c>
    </row>
    <row r="290" spans="1:13" ht="18">
      <c r="A290" s="92" t="s">
        <v>101</v>
      </c>
      <c r="B290" s="93" t="e">
        <f>IF(AND('IOC Input'!#REF!="M-OP",'IOC Input'!#REF!&lt;50000),'IOC Input'!#REF!,IF(AND('IOC Input'!#REF!="M-OP",'IOC Input'!#REF!&gt;=50000),'IOC Input'!#REF!,""))</f>
        <v>#REF!</v>
      </c>
      <c r="C290" s="93" t="e">
        <f>IF(AND('IOC Input'!#REF!="M-OP",'IOC Input'!#REF!&lt;50000),'IOC Input'!#REF!,IF(AND('IOC Input'!#REF!="M-OP",'IOC Input'!#REF!&gt;=50000),'IOC Input'!#REF!,""))</f>
        <v>#REF!</v>
      </c>
      <c r="D290" s="93" t="e">
        <f>IF(AND('IOC Input'!#REF!="M-OP",'IOC Input'!#REF!&lt;50000),'IOC Input'!#REF!,IF(AND('IOC Input'!#REF!="M-OP",'IOC Input'!#REF!&gt;=50000),'IOC Input'!#REF!,""))</f>
        <v>#REF!</v>
      </c>
      <c r="E290" s="93" t="e">
        <f>IF(AND('IOC Input'!#REF!="M-OP",'IOC Input'!#REF!&lt;50000),'IOC Input'!#REF!,IF(AND('IOC Input'!#REF!="M-OP",'IOC Input'!#REF!&gt;=50000),'IOC Input'!#REF!,""))</f>
        <v>#REF!</v>
      </c>
      <c r="F290" s="93" t="e">
        <f>IF(AND('IOC Input'!#REF!="M-OP",'IOC Input'!#REF!&lt;50000),'IOC Input'!#REF!,IF(AND('IOC Input'!#REF!="M-OP",'IOC Input'!#REF!&gt;=50000),'IOC Input'!#REF!,""))</f>
        <v>#REF!</v>
      </c>
      <c r="G290" s="93" t="e">
        <f>IF(AND('IOC Input'!#REF!="M-OP",'IOC Input'!#REF!&lt;50000),'IOC Input'!#REF!,IF(AND('IOC Input'!#REF!="M-OP",'IOC Input'!#REF!&gt;=50000),'IOC Input'!#REF!,""))</f>
        <v>#REF!</v>
      </c>
      <c r="H290" s="97"/>
      <c r="I290" s="93" t="e">
        <f>IF(AND('IOC Input'!#REF!="M-OP",'IOC Input'!#REF!&lt;50000),'IOC Input'!#REF!,IF(AND('IOC Input'!#REF!="M-OP",'IOC Input'!#REF!&gt;=50000),'IOC Input'!#REF!,""))</f>
        <v>#REF!</v>
      </c>
      <c r="J290" s="95" t="e">
        <f>IF(AND('IOC Input'!#REF!="M-OP",'IOC Input'!#REF!&lt;50000),RIGHT('IOC Input'!#REF!,6),IF(AND('IOC Input'!#REF!="M-OP",'IOC Input'!#REF!&gt;=50000),RIGHT('IOC Input'!#REF!,6),""))</f>
        <v>#REF!</v>
      </c>
      <c r="K290" s="96" t="e">
        <f>IF(AND('IOC Input'!#REF!="M-OP",'IOC Input'!#REF!="C"),'IOC Input'!#REF!,"")</f>
        <v>#REF!</v>
      </c>
      <c r="L290" s="96" t="e">
        <f>IF(AND('IOC Input'!#REF!="M-OP",'IOC Input'!#REF!="D"),'IOC Input'!#REF!,"")</f>
        <v>#REF!</v>
      </c>
      <c r="M290" t="e">
        <f t="shared" si="27"/>
        <v>#REF!</v>
      </c>
    </row>
    <row r="291" spans="1:13" ht="18">
      <c r="A291" s="92"/>
      <c r="B291" s="93"/>
      <c r="C291" s="94"/>
      <c r="D291" s="93"/>
      <c r="E291" s="94"/>
      <c r="F291" s="93"/>
      <c r="G291" s="93"/>
      <c r="H291" s="94"/>
      <c r="I291" s="93"/>
      <c r="J291" s="95"/>
      <c r="K291" s="96"/>
      <c r="L291" s="96"/>
    </row>
    <row r="292" spans="1:13" ht="18">
      <c r="A292" s="92" t="s">
        <v>101</v>
      </c>
      <c r="B292" s="93" t="e">
        <f>IF(AND('IOC Input'!#REF!="M-OP",'IOC Input'!#REF!&lt;50000),"119503",IF(AND('IOC Input'!#REF!="M-OP",'IOC Input'!#REF!&gt;=50000),"119500",""))</f>
        <v>#REF!</v>
      </c>
      <c r="C292" s="94"/>
      <c r="D292" s="93"/>
      <c r="E292" s="94"/>
      <c r="F292" s="93"/>
      <c r="G292" s="93"/>
      <c r="H292" s="93" t="e">
        <f>IF(AND('IOC Input'!#REF!="M-OP",'IOC Input'!#REF!&lt;50000),'IOC Input'!#REF!,IF(AND('IOC Input'!#REF!="M-OP",'IOC Input'!#REF!&gt;=50000),'IOC Input'!#REF!,""))</f>
        <v>#REF!</v>
      </c>
      <c r="I292" s="93" t="e">
        <f>+I293</f>
        <v>#REF!</v>
      </c>
      <c r="J292" s="95" t="e">
        <f>+J293</f>
        <v>#REF!</v>
      </c>
      <c r="K292" s="96" t="e">
        <f>IF(AND('IOC Input'!#REF!="M-OP",'IOC Input'!#REF!="C"),'IOC Input'!#REF!,"")</f>
        <v>#REF!</v>
      </c>
      <c r="L292" s="96" t="e">
        <f>IF(AND('IOC Input'!#REF!="M-OP",'IOC Input'!#REF!="D"),'IOC Input'!#REF!,"")</f>
        <v>#REF!</v>
      </c>
      <c r="M292" t="e">
        <f>IF(SUM(K292:L292)&gt;0,1,0)</f>
        <v>#REF!</v>
      </c>
    </row>
    <row r="293" spans="1:13" ht="18">
      <c r="A293" s="92" t="s">
        <v>101</v>
      </c>
      <c r="B293" s="93" t="e">
        <f>IF(AND('IOC Input'!#REF!="M-OP",'IOC Input'!#REF!&lt;50000),'IOC Input'!#REF!,IF(AND('IOC Input'!#REF!="M-OP",'IOC Input'!#REF!&gt;=50000),'IOC Input'!#REF!,""))</f>
        <v>#REF!</v>
      </c>
      <c r="C293" s="93" t="e">
        <f>IF(AND('IOC Input'!#REF!="M-OP",'IOC Input'!#REF!&lt;50000),'IOC Input'!#REF!,IF(AND('IOC Input'!#REF!="M-OP",'IOC Input'!#REF!&gt;=50000),'IOC Input'!#REF!,""))</f>
        <v>#REF!</v>
      </c>
      <c r="D293" s="93" t="e">
        <f>IF(AND('IOC Input'!#REF!="M-OP",'IOC Input'!#REF!&lt;50000),'IOC Input'!#REF!,IF(AND('IOC Input'!#REF!="M-OP",'IOC Input'!#REF!&gt;=50000),'IOC Input'!#REF!,""))</f>
        <v>#REF!</v>
      </c>
      <c r="E293" s="93" t="e">
        <f>IF(AND('IOC Input'!#REF!="M-OP",'IOC Input'!#REF!&lt;50000),'IOC Input'!#REF!,IF(AND('IOC Input'!#REF!="M-OP",'IOC Input'!#REF!&gt;=50000),'IOC Input'!#REF!,""))</f>
        <v>#REF!</v>
      </c>
      <c r="F293" s="93" t="e">
        <f>IF(AND('IOC Input'!#REF!="M-OP",'IOC Input'!#REF!&lt;50000),'IOC Input'!#REF!,IF(AND('IOC Input'!#REF!="M-OP",'IOC Input'!#REF!&gt;=50000),'IOC Input'!#REF!,""))</f>
        <v>#REF!</v>
      </c>
      <c r="G293" s="93" t="e">
        <f>IF(AND('IOC Input'!#REF!="M-OP",'IOC Input'!#REF!&lt;50000),'IOC Input'!#REF!,IF(AND('IOC Input'!#REF!="M-OP",'IOC Input'!#REF!&gt;=50000),'IOC Input'!#REF!,""))</f>
        <v>#REF!</v>
      </c>
      <c r="H293" s="93" t="e">
        <f>IF(AND('IOC Input'!#REF!="M-OP",'IOC Input'!#REF!&lt;50000),'IOC Input'!#REF!,IF(AND('IOC Input'!#REF!="M-OP",'IOC Input'!#REF!&gt;=50000),'IOC Input'!#REF!,""))</f>
        <v>#REF!</v>
      </c>
      <c r="I293" s="93" t="e">
        <f>IF(AND('IOC Input'!#REF!="M-OP",'IOC Input'!#REF!&lt;50000),'IOC Input'!#REF!,IF(AND('IOC Input'!#REF!="M-OP",'IOC Input'!#REF!&gt;=50000),'IOC Input'!#REF!,""))</f>
        <v>#REF!</v>
      </c>
      <c r="J293" s="95" t="e">
        <f>IF(AND('IOC Input'!#REF!="M-OP",'IOC Input'!#REF!&lt;50000),RIGHT('IOC Input'!#REF!,6),IF(AND('IOC Input'!#REF!="M-OP",'IOC Input'!#REF!&gt;=50000),RIGHT('IOC Input'!#REF!,6),""))</f>
        <v>#REF!</v>
      </c>
      <c r="K293" s="96" t="e">
        <f>IF(AND('IOC Input'!#REF!="M-OP",'IOC Input'!#REF!="C"),'IOC Input'!#REF!,"")</f>
        <v>#REF!</v>
      </c>
      <c r="L293" s="96" t="e">
        <f>IF(AND('IOC Input'!#REF!="M-OP",'IOC Input'!#REF!="D"),'IOC Input'!#REF!,"")</f>
        <v>#REF!</v>
      </c>
      <c r="M293" t="e">
        <f t="shared" ref="M293:M299" si="28">IF(SUM(K293:L293)&gt;0,1,0)</f>
        <v>#REF!</v>
      </c>
    </row>
    <row r="294" spans="1:13" ht="18">
      <c r="A294" s="92" t="s">
        <v>101</v>
      </c>
      <c r="B294" s="93" t="e">
        <f>IF(AND('IOC Input'!#REF!="M-OP",'IOC Input'!#REF!&lt;50000),'IOC Input'!#REF!,IF(AND('IOC Input'!#REF!="M-OP",'IOC Input'!#REF!&gt;=50000),'IOC Input'!#REF!,""))</f>
        <v>#REF!</v>
      </c>
      <c r="C294" s="93" t="e">
        <f>IF(AND('IOC Input'!#REF!="M-OP",'IOC Input'!#REF!&lt;50000),'IOC Input'!#REF!,IF(AND('IOC Input'!#REF!="M-OP",'IOC Input'!#REF!&gt;=50000),'IOC Input'!#REF!,""))</f>
        <v>#REF!</v>
      </c>
      <c r="D294" s="93" t="e">
        <f>IF(AND('IOC Input'!#REF!="M-OP",'IOC Input'!#REF!&lt;50000),'IOC Input'!#REF!,IF(AND('IOC Input'!#REF!="M-OP",'IOC Input'!#REF!&gt;=50000),'IOC Input'!#REF!,""))</f>
        <v>#REF!</v>
      </c>
      <c r="E294" s="93" t="e">
        <f>IF(AND('IOC Input'!#REF!="M-OP",'IOC Input'!#REF!&lt;50000),'IOC Input'!#REF!,IF(AND('IOC Input'!#REF!="M-OP",'IOC Input'!#REF!&gt;=50000),'IOC Input'!#REF!,""))</f>
        <v>#REF!</v>
      </c>
      <c r="F294" s="93" t="e">
        <f>IF(AND('IOC Input'!#REF!="M-OP",'IOC Input'!#REF!&lt;50000),'IOC Input'!#REF!,IF(AND('IOC Input'!#REF!="M-OP",'IOC Input'!#REF!&gt;=50000),'IOC Input'!#REF!,""))</f>
        <v>#REF!</v>
      </c>
      <c r="G294" s="93" t="e">
        <f>IF(AND('IOC Input'!#REF!="M-OP",'IOC Input'!#REF!&lt;50000),'IOC Input'!#REF!,IF(AND('IOC Input'!#REF!="M-OP",'IOC Input'!#REF!&gt;=50000),'IOC Input'!#REF!,""))</f>
        <v>#REF!</v>
      </c>
      <c r="H294" s="93" t="e">
        <f>IF(AND('IOC Input'!#REF!="M-OP",'IOC Input'!#REF!&lt;50000),'IOC Input'!#REF!,IF(AND('IOC Input'!#REF!="M-OP",'IOC Input'!#REF!&gt;=50000),'IOC Input'!#REF!,""))</f>
        <v>#REF!</v>
      </c>
      <c r="I294" s="93" t="e">
        <f>IF(AND('IOC Input'!#REF!="M-OP",'IOC Input'!#REF!&lt;50000),'IOC Input'!#REF!,IF(AND('IOC Input'!#REF!="M-OP",'IOC Input'!#REF!&gt;=50000),'IOC Input'!#REF!,""))</f>
        <v>#REF!</v>
      </c>
      <c r="J294" s="95" t="e">
        <f>IF(AND('IOC Input'!#REF!="M-OP",'IOC Input'!#REF!&lt;50000),RIGHT('IOC Input'!#REF!,6),IF(AND('IOC Input'!#REF!="M-OP",'IOC Input'!#REF!&gt;=50000),RIGHT('IOC Input'!#REF!,6),""))</f>
        <v>#REF!</v>
      </c>
      <c r="K294" s="96" t="e">
        <f>IF(AND('IOC Input'!#REF!="M-OP",'IOC Input'!#REF!="C"),'IOC Input'!#REF!,"")</f>
        <v>#REF!</v>
      </c>
      <c r="L294" s="96" t="e">
        <f>IF(AND('IOC Input'!#REF!="M-OP",'IOC Input'!#REF!="D"),'IOC Input'!#REF!,"")</f>
        <v>#REF!</v>
      </c>
      <c r="M294" t="e">
        <f t="shared" si="28"/>
        <v>#REF!</v>
      </c>
    </row>
    <row r="295" spans="1:13" ht="18">
      <c r="A295" s="92" t="s">
        <v>101</v>
      </c>
      <c r="B295" s="93" t="e">
        <f>IF(AND('IOC Input'!#REF!="M-OP",'IOC Input'!#REF!&lt;50000),'IOC Input'!#REF!,IF(AND('IOC Input'!#REF!="M-OP",'IOC Input'!#REF!&gt;=50000),'IOC Input'!#REF!,""))</f>
        <v>#REF!</v>
      </c>
      <c r="C295" s="93" t="e">
        <f>IF(AND('IOC Input'!#REF!="M-OP",'IOC Input'!#REF!&lt;50000),'IOC Input'!#REF!,IF(AND('IOC Input'!#REF!="M-OP",'IOC Input'!#REF!&gt;=50000),'IOC Input'!#REF!,""))</f>
        <v>#REF!</v>
      </c>
      <c r="D295" s="93" t="e">
        <f>IF(AND('IOC Input'!#REF!="M-OP",'IOC Input'!#REF!&lt;50000),'IOC Input'!#REF!,IF(AND('IOC Input'!#REF!="M-OP",'IOC Input'!#REF!&gt;=50000),'IOC Input'!#REF!,""))</f>
        <v>#REF!</v>
      </c>
      <c r="E295" s="93" t="e">
        <f>IF(AND('IOC Input'!#REF!="M-OP",'IOC Input'!#REF!&lt;50000),'IOC Input'!#REF!,IF(AND('IOC Input'!#REF!="M-OP",'IOC Input'!#REF!&gt;=50000),'IOC Input'!#REF!,""))</f>
        <v>#REF!</v>
      </c>
      <c r="F295" s="93" t="e">
        <f>IF(AND('IOC Input'!#REF!="M-OP",'IOC Input'!#REF!&lt;50000),'IOC Input'!#REF!,IF(AND('IOC Input'!#REF!="M-OP",'IOC Input'!#REF!&gt;=50000),'IOC Input'!#REF!,""))</f>
        <v>#REF!</v>
      </c>
      <c r="G295" s="93" t="e">
        <f>IF(AND('IOC Input'!#REF!="M-OP",'IOC Input'!#REF!&lt;50000),'IOC Input'!#REF!,IF(AND('IOC Input'!#REF!="M-OP",'IOC Input'!#REF!&gt;=50000),'IOC Input'!#REF!,""))</f>
        <v>#REF!</v>
      </c>
      <c r="H295" s="93" t="e">
        <f>IF(AND('IOC Input'!#REF!="M-OP",'IOC Input'!#REF!&lt;50000),'IOC Input'!#REF!,IF(AND('IOC Input'!#REF!="M-OP",'IOC Input'!#REF!&gt;=50000),'IOC Input'!#REF!,""))</f>
        <v>#REF!</v>
      </c>
      <c r="I295" s="93" t="e">
        <f>IF(AND('IOC Input'!#REF!="M-OP",'IOC Input'!#REF!&lt;50000),'IOC Input'!#REF!,IF(AND('IOC Input'!#REF!="M-OP",'IOC Input'!#REF!&gt;=50000),'IOC Input'!#REF!,""))</f>
        <v>#REF!</v>
      </c>
      <c r="J295" s="95" t="e">
        <f>IF(AND('IOC Input'!#REF!="M-OP",'IOC Input'!#REF!&lt;50000),RIGHT('IOC Input'!#REF!,6),IF(AND('IOC Input'!#REF!="M-OP",'IOC Input'!#REF!&gt;=50000),RIGHT('IOC Input'!#REF!,6),""))</f>
        <v>#REF!</v>
      </c>
      <c r="K295" s="96" t="e">
        <f>IF(AND('IOC Input'!#REF!="M-OP",'IOC Input'!#REF!="C"),'IOC Input'!#REF!,"")</f>
        <v>#REF!</v>
      </c>
      <c r="L295" s="96" t="e">
        <f>IF(AND('IOC Input'!#REF!="M-OP",'IOC Input'!#REF!="D"),'IOC Input'!#REF!,"")</f>
        <v>#REF!</v>
      </c>
      <c r="M295" t="e">
        <f t="shared" si="28"/>
        <v>#REF!</v>
      </c>
    </row>
    <row r="296" spans="1:13" ht="18">
      <c r="A296" s="92" t="s">
        <v>101</v>
      </c>
      <c r="B296" s="93" t="e">
        <f>IF(AND('IOC Input'!#REF!="M-OP",'IOC Input'!#REF!&lt;50000),'IOC Input'!#REF!,IF(AND('IOC Input'!#REF!="M-OP",'IOC Input'!#REF!&gt;=50000),'IOC Input'!#REF!,""))</f>
        <v>#REF!</v>
      </c>
      <c r="C296" s="93" t="e">
        <f>IF(AND('IOC Input'!#REF!="M-OP",'IOC Input'!#REF!&lt;50000),'IOC Input'!#REF!,IF(AND('IOC Input'!#REF!="M-OP",'IOC Input'!#REF!&gt;=50000),'IOC Input'!#REF!,""))</f>
        <v>#REF!</v>
      </c>
      <c r="D296" s="93" t="e">
        <f>IF(AND('IOC Input'!#REF!="M-OP",'IOC Input'!#REF!&lt;50000),'IOC Input'!#REF!,IF(AND('IOC Input'!#REF!="M-OP",'IOC Input'!#REF!&gt;=50000),'IOC Input'!#REF!,""))</f>
        <v>#REF!</v>
      </c>
      <c r="E296" s="93" t="e">
        <f>IF(AND('IOC Input'!#REF!="M-OP",'IOC Input'!#REF!&lt;50000),'IOC Input'!#REF!,IF(AND('IOC Input'!#REF!="M-OP",'IOC Input'!#REF!&gt;=50000),'IOC Input'!#REF!,""))</f>
        <v>#REF!</v>
      </c>
      <c r="F296" s="93" t="e">
        <f>IF(AND('IOC Input'!#REF!="M-OP",'IOC Input'!#REF!&lt;50000),'IOC Input'!#REF!,IF(AND('IOC Input'!#REF!="M-OP",'IOC Input'!#REF!&gt;=50000),'IOC Input'!#REF!,""))</f>
        <v>#REF!</v>
      </c>
      <c r="G296" s="93" t="e">
        <f>IF(AND('IOC Input'!#REF!="M-OP",'IOC Input'!#REF!&lt;50000),'IOC Input'!#REF!,IF(AND('IOC Input'!#REF!="M-OP",'IOC Input'!#REF!&gt;=50000),'IOC Input'!#REF!,""))</f>
        <v>#REF!</v>
      </c>
      <c r="H296" s="93" t="e">
        <f>IF(AND('IOC Input'!#REF!="M-OP",'IOC Input'!#REF!&lt;50000),'IOC Input'!#REF!,IF(AND('IOC Input'!#REF!="M-OP",'IOC Input'!#REF!&gt;=50000),'IOC Input'!#REF!,""))</f>
        <v>#REF!</v>
      </c>
      <c r="I296" s="93" t="e">
        <f>IF(AND('IOC Input'!#REF!="M-OP",'IOC Input'!#REF!&lt;50000),'IOC Input'!#REF!,IF(AND('IOC Input'!#REF!="M-OP",'IOC Input'!#REF!&gt;=50000),'IOC Input'!#REF!,""))</f>
        <v>#REF!</v>
      </c>
      <c r="J296" s="95" t="e">
        <f>IF(AND('IOC Input'!#REF!="M-OP",'IOC Input'!#REF!&lt;50000),RIGHT('IOC Input'!#REF!,6),IF(AND('IOC Input'!#REF!="M-OP",'IOC Input'!#REF!&gt;=50000),RIGHT('IOC Input'!#REF!,6),""))</f>
        <v>#REF!</v>
      </c>
      <c r="K296" s="96" t="e">
        <f>IF(AND('IOC Input'!#REF!="M-OP",'IOC Input'!#REF!="C"),'IOC Input'!#REF!,"")</f>
        <v>#REF!</v>
      </c>
      <c r="L296" s="96" t="e">
        <f>IF(AND('IOC Input'!#REF!="M-OP",'IOC Input'!#REF!="D"),'IOC Input'!#REF!,"")</f>
        <v>#REF!</v>
      </c>
      <c r="M296" t="e">
        <f t="shared" si="28"/>
        <v>#REF!</v>
      </c>
    </row>
    <row r="297" spans="1:13" ht="18">
      <c r="A297" s="92" t="s">
        <v>101</v>
      </c>
      <c r="B297" s="93" t="e">
        <f>IF(AND('IOC Input'!#REF!="M-OP",'IOC Input'!#REF!&lt;50000),'IOC Input'!#REF!,IF(AND('IOC Input'!#REF!="M-OP",'IOC Input'!#REF!&gt;=50000),'IOC Input'!#REF!,""))</f>
        <v>#REF!</v>
      </c>
      <c r="C297" s="93" t="e">
        <f>IF(AND('IOC Input'!#REF!="M-OP",'IOC Input'!#REF!&lt;50000),'IOC Input'!#REF!,IF(AND('IOC Input'!#REF!="M-OP",'IOC Input'!#REF!&gt;=50000),'IOC Input'!#REF!,""))</f>
        <v>#REF!</v>
      </c>
      <c r="D297" s="93" t="e">
        <f>IF(AND('IOC Input'!#REF!="M-OP",'IOC Input'!#REF!&lt;50000),'IOC Input'!#REF!,IF(AND('IOC Input'!#REF!="M-OP",'IOC Input'!#REF!&gt;=50000),'IOC Input'!#REF!,""))</f>
        <v>#REF!</v>
      </c>
      <c r="E297" s="93" t="e">
        <f>IF(AND('IOC Input'!#REF!="M-OP",'IOC Input'!#REF!&lt;50000),'IOC Input'!#REF!,IF(AND('IOC Input'!#REF!="M-OP",'IOC Input'!#REF!&gt;=50000),'IOC Input'!#REF!,""))</f>
        <v>#REF!</v>
      </c>
      <c r="F297" s="93" t="e">
        <f>IF(AND('IOC Input'!#REF!="M-OP",'IOC Input'!#REF!&lt;50000),'IOC Input'!#REF!,IF(AND('IOC Input'!#REF!="M-OP",'IOC Input'!#REF!&gt;=50000),'IOC Input'!#REF!,""))</f>
        <v>#REF!</v>
      </c>
      <c r="G297" s="93" t="e">
        <f>IF(AND('IOC Input'!#REF!="M-OP",'IOC Input'!#REF!&lt;50000),'IOC Input'!#REF!,IF(AND('IOC Input'!#REF!="M-OP",'IOC Input'!#REF!&gt;=50000),'IOC Input'!#REF!,""))</f>
        <v>#REF!</v>
      </c>
      <c r="H297" s="93" t="e">
        <f>IF(AND('IOC Input'!#REF!="M-OP",'IOC Input'!#REF!&lt;50000),'IOC Input'!#REF!,IF(AND('IOC Input'!#REF!="M-OP",'IOC Input'!#REF!&gt;=50000),'IOC Input'!#REF!,""))</f>
        <v>#REF!</v>
      </c>
      <c r="I297" s="93" t="e">
        <f>IF(AND('IOC Input'!#REF!="M-OP",'IOC Input'!#REF!&lt;50000),'IOC Input'!#REF!,IF(AND('IOC Input'!#REF!="M-OP",'IOC Input'!#REF!&gt;=50000),'IOC Input'!#REF!,""))</f>
        <v>#REF!</v>
      </c>
      <c r="J297" s="95" t="e">
        <f>IF(AND('IOC Input'!#REF!="M-OP",'IOC Input'!#REF!&lt;50000),RIGHT('IOC Input'!#REF!,6),IF(AND('IOC Input'!#REF!="M-OP",'IOC Input'!#REF!&gt;=50000),RIGHT('IOC Input'!#REF!,6),""))</f>
        <v>#REF!</v>
      </c>
      <c r="K297" s="96" t="e">
        <f>IF(AND('IOC Input'!#REF!="M-OP",'IOC Input'!#REF!="C"),'IOC Input'!#REF!,"")</f>
        <v>#REF!</v>
      </c>
      <c r="L297" s="96" t="e">
        <f>IF(AND('IOC Input'!#REF!="M-OP",'IOC Input'!#REF!="D"),'IOC Input'!#REF!,"")</f>
        <v>#REF!</v>
      </c>
      <c r="M297" t="e">
        <f t="shared" si="28"/>
        <v>#REF!</v>
      </c>
    </row>
    <row r="298" spans="1:13" ht="18">
      <c r="A298" s="92" t="s">
        <v>101</v>
      </c>
      <c r="B298" s="93" t="e">
        <f>IF(AND('IOC Input'!#REF!="M-OP",'IOC Input'!#REF!&lt;50000),'IOC Input'!#REF!,IF(AND('IOC Input'!#REF!="M-OP",'IOC Input'!#REF!&gt;=50000),'IOC Input'!#REF!,""))</f>
        <v>#REF!</v>
      </c>
      <c r="C298" s="93" t="e">
        <f>IF(AND('IOC Input'!#REF!="M-OP",'IOC Input'!#REF!&lt;50000),'IOC Input'!#REF!,IF(AND('IOC Input'!#REF!="M-OP",'IOC Input'!#REF!&gt;=50000),'IOC Input'!#REF!,""))</f>
        <v>#REF!</v>
      </c>
      <c r="D298" s="93" t="e">
        <f>IF(AND('IOC Input'!#REF!="M-OP",'IOC Input'!#REF!&lt;50000),'IOC Input'!#REF!,IF(AND('IOC Input'!#REF!="M-OP",'IOC Input'!#REF!&gt;=50000),'IOC Input'!#REF!,""))</f>
        <v>#REF!</v>
      </c>
      <c r="E298" s="93" t="e">
        <f>IF(AND('IOC Input'!#REF!="M-OP",'IOC Input'!#REF!&lt;50000),'IOC Input'!#REF!,IF(AND('IOC Input'!#REF!="M-OP",'IOC Input'!#REF!&gt;=50000),'IOC Input'!#REF!,""))</f>
        <v>#REF!</v>
      </c>
      <c r="F298" s="93" t="e">
        <f>IF(AND('IOC Input'!#REF!="M-OP",'IOC Input'!#REF!&lt;50000),'IOC Input'!#REF!,IF(AND('IOC Input'!#REF!="M-OP",'IOC Input'!#REF!&gt;=50000),'IOC Input'!#REF!,""))</f>
        <v>#REF!</v>
      </c>
      <c r="G298" s="93" t="e">
        <f>IF(AND('IOC Input'!#REF!="M-OP",'IOC Input'!#REF!&lt;50000),'IOC Input'!#REF!,IF(AND('IOC Input'!#REF!="M-OP",'IOC Input'!#REF!&gt;=50000),'IOC Input'!#REF!,""))</f>
        <v>#REF!</v>
      </c>
      <c r="H298" s="93" t="e">
        <f>IF(AND('IOC Input'!#REF!="M-OP",'IOC Input'!#REF!&lt;50000),'IOC Input'!#REF!,IF(AND('IOC Input'!#REF!="M-OP",'IOC Input'!#REF!&gt;=50000),'IOC Input'!#REF!,""))</f>
        <v>#REF!</v>
      </c>
      <c r="I298" s="93" t="e">
        <f>IF(AND('IOC Input'!#REF!="M-OP",'IOC Input'!#REF!&lt;50000),'IOC Input'!#REF!,IF(AND('IOC Input'!#REF!="M-OP",'IOC Input'!#REF!&gt;=50000),'IOC Input'!#REF!,""))</f>
        <v>#REF!</v>
      </c>
      <c r="J298" s="95" t="e">
        <f>IF(AND('IOC Input'!#REF!="M-OP",'IOC Input'!#REF!&lt;50000),RIGHT('IOC Input'!#REF!,6),IF(AND('IOC Input'!#REF!="M-OP",'IOC Input'!#REF!&gt;=50000),RIGHT('IOC Input'!#REF!,6),""))</f>
        <v>#REF!</v>
      </c>
      <c r="K298" s="96" t="e">
        <f>IF(AND('IOC Input'!#REF!="M-OP",'IOC Input'!#REF!="C"),'IOC Input'!#REF!,"")</f>
        <v>#REF!</v>
      </c>
      <c r="L298" s="96" t="e">
        <f>IF(AND('IOC Input'!#REF!="M-OP",'IOC Input'!#REF!="D"),'IOC Input'!#REF!,"")</f>
        <v>#REF!</v>
      </c>
      <c r="M298" t="e">
        <f t="shared" si="28"/>
        <v>#REF!</v>
      </c>
    </row>
    <row r="299" spans="1:13" ht="18">
      <c r="A299" s="92" t="s">
        <v>101</v>
      </c>
      <c r="B299" s="93" t="e">
        <f>IF(AND('IOC Input'!#REF!="M-OP",'IOC Input'!#REF!&lt;50000),'IOC Input'!#REF!,IF(AND('IOC Input'!#REF!="M-OP",'IOC Input'!#REF!&gt;=50000),'IOC Input'!#REF!,""))</f>
        <v>#REF!</v>
      </c>
      <c r="C299" s="93" t="e">
        <f>IF(AND('IOC Input'!#REF!="M-OP",'IOC Input'!#REF!&lt;50000),'IOC Input'!#REF!,IF(AND('IOC Input'!#REF!="M-OP",'IOC Input'!#REF!&gt;=50000),'IOC Input'!#REF!,""))</f>
        <v>#REF!</v>
      </c>
      <c r="D299" s="93" t="e">
        <f>IF(AND('IOC Input'!#REF!="M-OP",'IOC Input'!#REF!&lt;50000),'IOC Input'!#REF!,IF(AND('IOC Input'!#REF!="M-OP",'IOC Input'!#REF!&gt;=50000),'IOC Input'!#REF!,""))</f>
        <v>#REF!</v>
      </c>
      <c r="E299" s="93" t="e">
        <f>IF(AND('IOC Input'!#REF!="M-OP",'IOC Input'!#REF!&lt;50000),'IOC Input'!#REF!,IF(AND('IOC Input'!#REF!="M-OP",'IOC Input'!#REF!&gt;=50000),'IOC Input'!#REF!,""))</f>
        <v>#REF!</v>
      </c>
      <c r="F299" s="93" t="e">
        <f>IF(AND('IOC Input'!#REF!="M-OP",'IOC Input'!#REF!&lt;50000),'IOC Input'!#REF!,IF(AND('IOC Input'!#REF!="M-OP",'IOC Input'!#REF!&gt;=50000),'IOC Input'!#REF!,""))</f>
        <v>#REF!</v>
      </c>
      <c r="G299" s="93" t="e">
        <f>IF(AND('IOC Input'!#REF!="M-OP",'IOC Input'!#REF!&lt;50000),'IOC Input'!#REF!,IF(AND('IOC Input'!#REF!="M-OP",'IOC Input'!#REF!&gt;=50000),'IOC Input'!#REF!,""))</f>
        <v>#REF!</v>
      </c>
      <c r="H299" s="97"/>
      <c r="I299" s="93" t="e">
        <f>IF(AND('IOC Input'!#REF!="M-OP",'IOC Input'!#REF!&lt;50000),'IOC Input'!#REF!,IF(AND('IOC Input'!#REF!="M-OP",'IOC Input'!#REF!&gt;=50000),'IOC Input'!#REF!,""))</f>
        <v>#REF!</v>
      </c>
      <c r="J299" s="95" t="e">
        <f>IF(AND('IOC Input'!#REF!="M-OP",'IOC Input'!#REF!&lt;50000),RIGHT('IOC Input'!#REF!,6),IF(AND('IOC Input'!#REF!="M-OP",'IOC Input'!#REF!&gt;=50000),RIGHT('IOC Input'!#REF!,6),""))</f>
        <v>#REF!</v>
      </c>
      <c r="K299" s="96" t="e">
        <f>IF(AND('IOC Input'!#REF!="M-OP",'IOC Input'!#REF!="C"),'IOC Input'!#REF!,"")</f>
        <v>#REF!</v>
      </c>
      <c r="L299" s="96" t="e">
        <f>IF(AND('IOC Input'!#REF!="M-OP",'IOC Input'!#REF!="D"),'IOC Input'!#REF!,"")</f>
        <v>#REF!</v>
      </c>
      <c r="M299" t="e">
        <f t="shared" si="28"/>
        <v>#REF!</v>
      </c>
    </row>
    <row r="300" spans="1:13" ht="18">
      <c r="A300" s="92"/>
      <c r="B300" s="93"/>
      <c r="C300" s="94"/>
      <c r="D300" s="93"/>
      <c r="E300" s="94"/>
      <c r="F300" s="93"/>
      <c r="G300" s="93"/>
      <c r="H300" s="94"/>
      <c r="I300" s="93"/>
      <c r="J300" s="95"/>
      <c r="K300" s="96"/>
      <c r="L300" s="96"/>
    </row>
    <row r="301" spans="1:13" ht="18">
      <c r="A301" s="92" t="s">
        <v>101</v>
      </c>
      <c r="B301" s="93" t="e">
        <f>IF(AND('IOC Input'!#REF!="M-OP",'IOC Input'!#REF!&lt;50000),"119503",IF(AND('IOC Input'!#REF!="M-OP",'IOC Input'!#REF!&gt;=50000),"119500",""))</f>
        <v>#REF!</v>
      </c>
      <c r="C301" s="94"/>
      <c r="D301" s="93"/>
      <c r="E301" s="94"/>
      <c r="F301" s="93"/>
      <c r="G301" s="93"/>
      <c r="H301" s="93" t="e">
        <f>IF(AND('IOC Input'!#REF!="M-OP",'IOC Input'!#REF!&lt;50000),'IOC Input'!#REF!,IF(AND('IOC Input'!#REF!="M-OP",'IOC Input'!#REF!&gt;=50000),'IOC Input'!#REF!,""))</f>
        <v>#REF!</v>
      </c>
      <c r="I301" s="93" t="e">
        <f>+I302</f>
        <v>#REF!</v>
      </c>
      <c r="J301" s="95" t="e">
        <f>+J302</f>
        <v>#REF!</v>
      </c>
      <c r="K301" s="96" t="e">
        <f>IF(AND('IOC Input'!#REF!="M-OP",'IOC Input'!#REF!="C"),'IOC Input'!#REF!,"")</f>
        <v>#REF!</v>
      </c>
      <c r="L301" s="96" t="e">
        <f>IF(AND('IOC Input'!#REF!="M-OP",'IOC Input'!#REF!="D"),'IOC Input'!#REF!,"")</f>
        <v>#REF!</v>
      </c>
      <c r="M301" t="e">
        <f>IF(SUM(K301:L301)&gt;0,1,0)</f>
        <v>#REF!</v>
      </c>
    </row>
    <row r="302" spans="1:13" ht="18">
      <c r="A302" s="92" t="s">
        <v>101</v>
      </c>
      <c r="B302" s="93" t="e">
        <f>IF(AND('IOC Input'!#REF!="M-OP",'IOC Input'!#REF!&lt;50000),'IOC Input'!#REF!,IF(AND('IOC Input'!#REF!="M-OP",'IOC Input'!#REF!&gt;=50000),'IOC Input'!#REF!,""))</f>
        <v>#REF!</v>
      </c>
      <c r="C302" s="93" t="e">
        <f>IF(AND('IOC Input'!#REF!="M-OP",'IOC Input'!#REF!&lt;50000),'IOC Input'!#REF!,IF(AND('IOC Input'!#REF!="M-OP",'IOC Input'!#REF!&gt;=50000),'IOC Input'!#REF!,""))</f>
        <v>#REF!</v>
      </c>
      <c r="D302" s="93" t="e">
        <f>IF(AND('IOC Input'!#REF!="M-OP",'IOC Input'!#REF!&lt;50000),'IOC Input'!#REF!,IF(AND('IOC Input'!#REF!="M-OP",'IOC Input'!#REF!&gt;=50000),'IOC Input'!#REF!,""))</f>
        <v>#REF!</v>
      </c>
      <c r="E302" s="93" t="e">
        <f>IF(AND('IOC Input'!#REF!="M-OP",'IOC Input'!#REF!&lt;50000),'IOC Input'!#REF!,IF(AND('IOC Input'!#REF!="M-OP",'IOC Input'!#REF!&gt;=50000),'IOC Input'!#REF!,""))</f>
        <v>#REF!</v>
      </c>
      <c r="F302" s="93" t="e">
        <f>IF(AND('IOC Input'!#REF!="M-OP",'IOC Input'!#REF!&lt;50000),'IOC Input'!#REF!,IF(AND('IOC Input'!#REF!="M-OP",'IOC Input'!#REF!&gt;=50000),'IOC Input'!#REF!,""))</f>
        <v>#REF!</v>
      </c>
      <c r="G302" s="93" t="e">
        <f>IF(AND('IOC Input'!#REF!="M-OP",'IOC Input'!#REF!&lt;50000),'IOC Input'!#REF!,IF(AND('IOC Input'!#REF!="M-OP",'IOC Input'!#REF!&gt;=50000),'IOC Input'!#REF!,""))</f>
        <v>#REF!</v>
      </c>
      <c r="H302" s="93" t="e">
        <f>IF(AND('IOC Input'!#REF!="M-OP",'IOC Input'!#REF!&lt;50000),'IOC Input'!#REF!,IF(AND('IOC Input'!#REF!="M-OP",'IOC Input'!#REF!&gt;=50000),'IOC Input'!#REF!,""))</f>
        <v>#REF!</v>
      </c>
      <c r="I302" s="93" t="e">
        <f>IF(AND('IOC Input'!#REF!="M-OP",'IOC Input'!#REF!&lt;50000),'IOC Input'!#REF!,IF(AND('IOC Input'!#REF!="M-OP",'IOC Input'!#REF!&gt;=50000),'IOC Input'!#REF!,""))</f>
        <v>#REF!</v>
      </c>
      <c r="J302" s="95" t="e">
        <f>IF(AND('IOC Input'!#REF!="M-OP",'IOC Input'!#REF!&lt;50000),RIGHT('IOC Input'!#REF!,6),IF(AND('IOC Input'!#REF!="M-OP",'IOC Input'!#REF!&gt;=50000),RIGHT('IOC Input'!#REF!,6),""))</f>
        <v>#REF!</v>
      </c>
      <c r="K302" s="96" t="e">
        <f>IF(AND('IOC Input'!#REF!="M-OP",'IOC Input'!#REF!="C"),'IOC Input'!#REF!,"")</f>
        <v>#REF!</v>
      </c>
      <c r="L302" s="96" t="e">
        <f>IF(AND('IOC Input'!#REF!="M-OP",'IOC Input'!#REF!="D"),'IOC Input'!#REF!,"")</f>
        <v>#REF!</v>
      </c>
      <c r="M302" t="e">
        <f t="shared" ref="M302:M308" si="29">IF(SUM(K302:L302)&gt;0,1,0)</f>
        <v>#REF!</v>
      </c>
    </row>
    <row r="303" spans="1:13" ht="18">
      <c r="A303" s="92" t="s">
        <v>101</v>
      </c>
      <c r="B303" s="93" t="e">
        <f>IF(AND('IOC Input'!#REF!="M-OP",'IOC Input'!#REF!&lt;50000),'IOC Input'!#REF!,IF(AND('IOC Input'!#REF!="M-OP",'IOC Input'!#REF!&gt;=50000),'IOC Input'!#REF!,""))</f>
        <v>#REF!</v>
      </c>
      <c r="C303" s="93" t="e">
        <f>IF(AND('IOC Input'!#REF!="M-OP",'IOC Input'!#REF!&lt;50000),'IOC Input'!#REF!,IF(AND('IOC Input'!#REF!="M-OP",'IOC Input'!#REF!&gt;=50000),'IOC Input'!#REF!,""))</f>
        <v>#REF!</v>
      </c>
      <c r="D303" s="93" t="e">
        <f>IF(AND('IOC Input'!#REF!="M-OP",'IOC Input'!#REF!&lt;50000),'IOC Input'!#REF!,IF(AND('IOC Input'!#REF!="M-OP",'IOC Input'!#REF!&gt;=50000),'IOC Input'!#REF!,""))</f>
        <v>#REF!</v>
      </c>
      <c r="E303" s="93" t="e">
        <f>IF(AND('IOC Input'!#REF!="M-OP",'IOC Input'!#REF!&lt;50000),'IOC Input'!#REF!,IF(AND('IOC Input'!#REF!="M-OP",'IOC Input'!#REF!&gt;=50000),'IOC Input'!#REF!,""))</f>
        <v>#REF!</v>
      </c>
      <c r="F303" s="93" t="e">
        <f>IF(AND('IOC Input'!#REF!="M-OP",'IOC Input'!#REF!&lt;50000),'IOC Input'!#REF!,IF(AND('IOC Input'!#REF!="M-OP",'IOC Input'!#REF!&gt;=50000),'IOC Input'!#REF!,""))</f>
        <v>#REF!</v>
      </c>
      <c r="G303" s="93" t="e">
        <f>IF(AND('IOC Input'!#REF!="M-OP",'IOC Input'!#REF!&lt;50000),'IOC Input'!#REF!,IF(AND('IOC Input'!#REF!="M-OP",'IOC Input'!#REF!&gt;=50000),'IOC Input'!#REF!,""))</f>
        <v>#REF!</v>
      </c>
      <c r="H303" s="93" t="e">
        <f>IF(AND('IOC Input'!#REF!="M-OP",'IOC Input'!#REF!&lt;50000),'IOC Input'!#REF!,IF(AND('IOC Input'!#REF!="M-OP",'IOC Input'!#REF!&gt;=50000),'IOC Input'!#REF!,""))</f>
        <v>#REF!</v>
      </c>
      <c r="I303" s="93" t="e">
        <f>IF(AND('IOC Input'!#REF!="M-OP",'IOC Input'!#REF!&lt;50000),'IOC Input'!#REF!,IF(AND('IOC Input'!#REF!="M-OP",'IOC Input'!#REF!&gt;=50000),'IOC Input'!#REF!,""))</f>
        <v>#REF!</v>
      </c>
      <c r="J303" s="95" t="e">
        <f>IF(AND('IOC Input'!#REF!="M-OP",'IOC Input'!#REF!&lt;50000),RIGHT('IOC Input'!#REF!,6),IF(AND('IOC Input'!#REF!="M-OP",'IOC Input'!#REF!&gt;=50000),RIGHT('IOC Input'!#REF!,6),""))</f>
        <v>#REF!</v>
      </c>
      <c r="K303" s="96" t="e">
        <f>IF(AND('IOC Input'!#REF!="M-OP",'IOC Input'!#REF!="C"),'IOC Input'!#REF!,"")</f>
        <v>#REF!</v>
      </c>
      <c r="L303" s="96" t="e">
        <f>IF(AND('IOC Input'!#REF!="M-OP",'IOC Input'!#REF!="D"),'IOC Input'!#REF!,"")</f>
        <v>#REF!</v>
      </c>
      <c r="M303" t="e">
        <f t="shared" si="29"/>
        <v>#REF!</v>
      </c>
    </row>
    <row r="304" spans="1:13" ht="18">
      <c r="A304" s="92" t="s">
        <v>101</v>
      </c>
      <c r="B304" s="93" t="e">
        <f>IF(AND('IOC Input'!#REF!="M-OP",'IOC Input'!#REF!&lt;50000),'IOC Input'!#REF!,IF(AND('IOC Input'!#REF!="M-OP",'IOC Input'!#REF!&gt;=50000),'IOC Input'!#REF!,""))</f>
        <v>#REF!</v>
      </c>
      <c r="C304" s="93" t="e">
        <f>IF(AND('IOC Input'!#REF!="M-OP",'IOC Input'!#REF!&lt;50000),'IOC Input'!#REF!,IF(AND('IOC Input'!#REF!="M-OP",'IOC Input'!#REF!&gt;=50000),'IOC Input'!#REF!,""))</f>
        <v>#REF!</v>
      </c>
      <c r="D304" s="93" t="e">
        <f>IF(AND('IOC Input'!#REF!="M-OP",'IOC Input'!#REF!&lt;50000),'IOC Input'!#REF!,IF(AND('IOC Input'!#REF!="M-OP",'IOC Input'!#REF!&gt;=50000),'IOC Input'!#REF!,""))</f>
        <v>#REF!</v>
      </c>
      <c r="E304" s="93" t="e">
        <f>IF(AND('IOC Input'!#REF!="M-OP",'IOC Input'!#REF!&lt;50000),'IOC Input'!#REF!,IF(AND('IOC Input'!#REF!="M-OP",'IOC Input'!#REF!&gt;=50000),'IOC Input'!#REF!,""))</f>
        <v>#REF!</v>
      </c>
      <c r="F304" s="93" t="e">
        <f>IF(AND('IOC Input'!#REF!="M-OP",'IOC Input'!#REF!&lt;50000),'IOC Input'!#REF!,IF(AND('IOC Input'!#REF!="M-OP",'IOC Input'!#REF!&gt;=50000),'IOC Input'!#REF!,""))</f>
        <v>#REF!</v>
      </c>
      <c r="G304" s="93" t="e">
        <f>IF(AND('IOC Input'!#REF!="M-OP",'IOC Input'!#REF!&lt;50000),'IOC Input'!#REF!,IF(AND('IOC Input'!#REF!="M-OP",'IOC Input'!#REF!&gt;=50000),'IOC Input'!#REF!,""))</f>
        <v>#REF!</v>
      </c>
      <c r="H304" s="93" t="e">
        <f>IF(AND('IOC Input'!#REF!="M-OP",'IOC Input'!#REF!&lt;50000),'IOC Input'!#REF!,IF(AND('IOC Input'!#REF!="M-OP",'IOC Input'!#REF!&gt;=50000),'IOC Input'!#REF!,""))</f>
        <v>#REF!</v>
      </c>
      <c r="I304" s="93" t="e">
        <f>IF(AND('IOC Input'!#REF!="M-OP",'IOC Input'!#REF!&lt;50000),'IOC Input'!#REF!,IF(AND('IOC Input'!#REF!="M-OP",'IOC Input'!#REF!&gt;=50000),'IOC Input'!#REF!,""))</f>
        <v>#REF!</v>
      </c>
      <c r="J304" s="95" t="e">
        <f>IF(AND('IOC Input'!#REF!="M-OP",'IOC Input'!#REF!&lt;50000),RIGHT('IOC Input'!#REF!,6),IF(AND('IOC Input'!#REF!="M-OP",'IOC Input'!#REF!&gt;=50000),RIGHT('IOC Input'!#REF!,6),""))</f>
        <v>#REF!</v>
      </c>
      <c r="K304" s="96" t="e">
        <f>IF(AND('IOC Input'!#REF!="M-OP",'IOC Input'!#REF!="C"),'IOC Input'!#REF!,"")</f>
        <v>#REF!</v>
      </c>
      <c r="L304" s="96" t="e">
        <f>IF(AND('IOC Input'!#REF!="M-OP",'IOC Input'!#REF!="D"),'IOC Input'!#REF!,"")</f>
        <v>#REF!</v>
      </c>
      <c r="M304" t="e">
        <f t="shared" si="29"/>
        <v>#REF!</v>
      </c>
    </row>
    <row r="305" spans="1:13" ht="18">
      <c r="A305" s="92" t="s">
        <v>101</v>
      </c>
      <c r="B305" s="93" t="e">
        <f>IF(AND('IOC Input'!#REF!="M-OP",'IOC Input'!#REF!&lt;50000),'IOC Input'!#REF!,IF(AND('IOC Input'!#REF!="M-OP",'IOC Input'!#REF!&gt;=50000),'IOC Input'!#REF!,""))</f>
        <v>#REF!</v>
      </c>
      <c r="C305" s="93" t="e">
        <f>IF(AND('IOC Input'!#REF!="M-OP",'IOC Input'!#REF!&lt;50000),'IOC Input'!#REF!,IF(AND('IOC Input'!#REF!="M-OP",'IOC Input'!#REF!&gt;=50000),'IOC Input'!#REF!,""))</f>
        <v>#REF!</v>
      </c>
      <c r="D305" s="93" t="e">
        <f>IF(AND('IOC Input'!#REF!="M-OP",'IOC Input'!#REF!&lt;50000),'IOC Input'!#REF!,IF(AND('IOC Input'!#REF!="M-OP",'IOC Input'!#REF!&gt;=50000),'IOC Input'!#REF!,""))</f>
        <v>#REF!</v>
      </c>
      <c r="E305" s="93" t="e">
        <f>IF(AND('IOC Input'!#REF!="M-OP",'IOC Input'!#REF!&lt;50000),'IOC Input'!#REF!,IF(AND('IOC Input'!#REF!="M-OP",'IOC Input'!#REF!&gt;=50000),'IOC Input'!#REF!,""))</f>
        <v>#REF!</v>
      </c>
      <c r="F305" s="93" t="e">
        <f>IF(AND('IOC Input'!#REF!="M-OP",'IOC Input'!#REF!&lt;50000),'IOC Input'!#REF!,IF(AND('IOC Input'!#REF!="M-OP",'IOC Input'!#REF!&gt;=50000),'IOC Input'!#REF!,""))</f>
        <v>#REF!</v>
      </c>
      <c r="G305" s="93" t="e">
        <f>IF(AND('IOC Input'!#REF!="M-OP",'IOC Input'!#REF!&lt;50000),'IOC Input'!#REF!,IF(AND('IOC Input'!#REF!="M-OP",'IOC Input'!#REF!&gt;=50000),'IOC Input'!#REF!,""))</f>
        <v>#REF!</v>
      </c>
      <c r="H305" s="93" t="e">
        <f>IF(AND('IOC Input'!#REF!="M-OP",'IOC Input'!#REF!&lt;50000),'IOC Input'!#REF!,IF(AND('IOC Input'!#REF!="M-OP",'IOC Input'!#REF!&gt;=50000),'IOC Input'!#REF!,""))</f>
        <v>#REF!</v>
      </c>
      <c r="I305" s="93" t="e">
        <f>IF(AND('IOC Input'!#REF!="M-OP",'IOC Input'!#REF!&lt;50000),'IOC Input'!#REF!,IF(AND('IOC Input'!#REF!="M-OP",'IOC Input'!#REF!&gt;=50000),'IOC Input'!#REF!,""))</f>
        <v>#REF!</v>
      </c>
      <c r="J305" s="95" t="e">
        <f>IF(AND('IOC Input'!#REF!="M-OP",'IOC Input'!#REF!&lt;50000),RIGHT('IOC Input'!#REF!,6),IF(AND('IOC Input'!#REF!="M-OP",'IOC Input'!#REF!&gt;=50000),RIGHT('IOC Input'!#REF!,6),""))</f>
        <v>#REF!</v>
      </c>
      <c r="K305" s="96" t="e">
        <f>IF(AND('IOC Input'!#REF!="M-OP",'IOC Input'!#REF!="C"),'IOC Input'!#REF!,"")</f>
        <v>#REF!</v>
      </c>
      <c r="L305" s="96" t="e">
        <f>IF(AND('IOC Input'!#REF!="M-OP",'IOC Input'!#REF!="D"),'IOC Input'!#REF!,"")</f>
        <v>#REF!</v>
      </c>
      <c r="M305" t="e">
        <f t="shared" si="29"/>
        <v>#REF!</v>
      </c>
    </row>
    <row r="306" spans="1:13" ht="18">
      <c r="A306" s="92" t="s">
        <v>101</v>
      </c>
      <c r="B306" s="93" t="e">
        <f>IF(AND('IOC Input'!#REF!="M-OP",'IOC Input'!#REF!&lt;50000),'IOC Input'!#REF!,IF(AND('IOC Input'!#REF!="M-OP",'IOC Input'!#REF!&gt;=50000),'IOC Input'!#REF!,""))</f>
        <v>#REF!</v>
      </c>
      <c r="C306" s="93" t="e">
        <f>IF(AND('IOC Input'!#REF!="M-OP",'IOC Input'!#REF!&lt;50000),'IOC Input'!#REF!,IF(AND('IOC Input'!#REF!="M-OP",'IOC Input'!#REF!&gt;=50000),'IOC Input'!#REF!,""))</f>
        <v>#REF!</v>
      </c>
      <c r="D306" s="93" t="e">
        <f>IF(AND('IOC Input'!#REF!="M-OP",'IOC Input'!#REF!&lt;50000),'IOC Input'!#REF!,IF(AND('IOC Input'!#REF!="M-OP",'IOC Input'!#REF!&gt;=50000),'IOC Input'!#REF!,""))</f>
        <v>#REF!</v>
      </c>
      <c r="E306" s="93" t="e">
        <f>IF(AND('IOC Input'!#REF!="M-OP",'IOC Input'!#REF!&lt;50000),'IOC Input'!#REF!,IF(AND('IOC Input'!#REF!="M-OP",'IOC Input'!#REF!&gt;=50000),'IOC Input'!#REF!,""))</f>
        <v>#REF!</v>
      </c>
      <c r="F306" s="93" t="e">
        <f>IF(AND('IOC Input'!#REF!="M-OP",'IOC Input'!#REF!&lt;50000),'IOC Input'!#REF!,IF(AND('IOC Input'!#REF!="M-OP",'IOC Input'!#REF!&gt;=50000),'IOC Input'!#REF!,""))</f>
        <v>#REF!</v>
      </c>
      <c r="G306" s="93" t="e">
        <f>IF(AND('IOC Input'!#REF!="M-OP",'IOC Input'!#REF!&lt;50000),'IOC Input'!#REF!,IF(AND('IOC Input'!#REF!="M-OP",'IOC Input'!#REF!&gt;=50000),'IOC Input'!#REF!,""))</f>
        <v>#REF!</v>
      </c>
      <c r="H306" s="93" t="e">
        <f>IF(AND('IOC Input'!#REF!="M-OP",'IOC Input'!#REF!&lt;50000),'IOC Input'!#REF!,IF(AND('IOC Input'!#REF!="M-OP",'IOC Input'!#REF!&gt;=50000),'IOC Input'!#REF!,""))</f>
        <v>#REF!</v>
      </c>
      <c r="I306" s="93" t="e">
        <f>IF(AND('IOC Input'!#REF!="M-OP",'IOC Input'!#REF!&lt;50000),'IOC Input'!#REF!,IF(AND('IOC Input'!#REF!="M-OP",'IOC Input'!#REF!&gt;=50000),'IOC Input'!#REF!,""))</f>
        <v>#REF!</v>
      </c>
      <c r="J306" s="95" t="e">
        <f>IF(AND('IOC Input'!#REF!="M-OP",'IOC Input'!#REF!&lt;50000),RIGHT('IOC Input'!#REF!,6),IF(AND('IOC Input'!#REF!="M-OP",'IOC Input'!#REF!&gt;=50000),RIGHT('IOC Input'!#REF!,6),""))</f>
        <v>#REF!</v>
      </c>
      <c r="K306" s="96" t="e">
        <f>IF(AND('IOC Input'!#REF!="M-OP",'IOC Input'!#REF!="C"),'IOC Input'!#REF!,"")</f>
        <v>#REF!</v>
      </c>
      <c r="L306" s="96" t="e">
        <f>IF(AND('IOC Input'!#REF!="M-OP",'IOC Input'!#REF!="D"),'IOC Input'!#REF!,"")</f>
        <v>#REF!</v>
      </c>
      <c r="M306" t="e">
        <f t="shared" si="29"/>
        <v>#REF!</v>
      </c>
    </row>
    <row r="307" spans="1:13" ht="18">
      <c r="A307" s="92" t="s">
        <v>101</v>
      </c>
      <c r="B307" s="93" t="e">
        <f>IF(AND('IOC Input'!#REF!="M-OP",'IOC Input'!#REF!&lt;50000),'IOC Input'!#REF!,IF(AND('IOC Input'!#REF!="M-OP",'IOC Input'!#REF!&gt;=50000),'IOC Input'!#REF!,""))</f>
        <v>#REF!</v>
      </c>
      <c r="C307" s="93" t="e">
        <f>IF(AND('IOC Input'!#REF!="M-OP",'IOC Input'!#REF!&lt;50000),'IOC Input'!#REF!,IF(AND('IOC Input'!#REF!="M-OP",'IOC Input'!#REF!&gt;=50000),'IOC Input'!#REF!,""))</f>
        <v>#REF!</v>
      </c>
      <c r="D307" s="93" t="e">
        <f>IF(AND('IOC Input'!#REF!="M-OP",'IOC Input'!#REF!&lt;50000),'IOC Input'!#REF!,IF(AND('IOC Input'!#REF!="M-OP",'IOC Input'!#REF!&gt;=50000),'IOC Input'!#REF!,""))</f>
        <v>#REF!</v>
      </c>
      <c r="E307" s="93" t="e">
        <f>IF(AND('IOC Input'!#REF!="M-OP",'IOC Input'!#REF!&lt;50000),'IOC Input'!#REF!,IF(AND('IOC Input'!#REF!="M-OP",'IOC Input'!#REF!&gt;=50000),'IOC Input'!#REF!,""))</f>
        <v>#REF!</v>
      </c>
      <c r="F307" s="93" t="e">
        <f>IF(AND('IOC Input'!#REF!="M-OP",'IOC Input'!#REF!&lt;50000),'IOC Input'!#REF!,IF(AND('IOC Input'!#REF!="M-OP",'IOC Input'!#REF!&gt;=50000),'IOC Input'!#REF!,""))</f>
        <v>#REF!</v>
      </c>
      <c r="G307" s="93" t="e">
        <f>IF(AND('IOC Input'!#REF!="M-OP",'IOC Input'!#REF!&lt;50000),'IOC Input'!#REF!,IF(AND('IOC Input'!#REF!="M-OP",'IOC Input'!#REF!&gt;=50000),'IOC Input'!#REF!,""))</f>
        <v>#REF!</v>
      </c>
      <c r="H307" s="93" t="e">
        <f>IF(AND('IOC Input'!#REF!="M-OP",'IOC Input'!#REF!&lt;50000),'IOC Input'!#REF!,IF(AND('IOC Input'!#REF!="M-OP",'IOC Input'!#REF!&gt;=50000),'IOC Input'!#REF!,""))</f>
        <v>#REF!</v>
      </c>
      <c r="I307" s="93" t="e">
        <f>IF(AND('IOC Input'!#REF!="M-OP",'IOC Input'!#REF!&lt;50000),'IOC Input'!#REF!,IF(AND('IOC Input'!#REF!="M-OP",'IOC Input'!#REF!&gt;=50000),'IOC Input'!#REF!,""))</f>
        <v>#REF!</v>
      </c>
      <c r="J307" s="95" t="e">
        <f>IF(AND('IOC Input'!#REF!="M-OP",'IOC Input'!#REF!&lt;50000),RIGHT('IOC Input'!#REF!,6),IF(AND('IOC Input'!#REF!="M-OP",'IOC Input'!#REF!&gt;=50000),RIGHT('IOC Input'!#REF!,6),""))</f>
        <v>#REF!</v>
      </c>
      <c r="K307" s="96" t="e">
        <f>IF(AND('IOC Input'!#REF!="M-OP",'IOC Input'!#REF!="C"),'IOC Input'!#REF!,"")</f>
        <v>#REF!</v>
      </c>
      <c r="L307" s="96" t="e">
        <f>IF(AND('IOC Input'!#REF!="M-OP",'IOC Input'!#REF!="D"),'IOC Input'!#REF!,"")</f>
        <v>#REF!</v>
      </c>
      <c r="M307" t="e">
        <f t="shared" si="29"/>
        <v>#REF!</v>
      </c>
    </row>
    <row r="308" spans="1:13" ht="18">
      <c r="A308" s="92" t="s">
        <v>101</v>
      </c>
      <c r="B308" s="93" t="e">
        <f>IF(AND('IOC Input'!#REF!="M-OP",'IOC Input'!#REF!&lt;50000),'IOC Input'!#REF!,IF(AND('IOC Input'!#REF!="M-OP",'IOC Input'!#REF!&gt;=50000),'IOC Input'!#REF!,""))</f>
        <v>#REF!</v>
      </c>
      <c r="C308" s="93" t="e">
        <f>IF(AND('IOC Input'!#REF!="M-OP",'IOC Input'!#REF!&lt;50000),'IOC Input'!#REF!,IF(AND('IOC Input'!#REF!="M-OP",'IOC Input'!#REF!&gt;=50000),'IOC Input'!#REF!,""))</f>
        <v>#REF!</v>
      </c>
      <c r="D308" s="93" t="e">
        <f>IF(AND('IOC Input'!#REF!="M-OP",'IOC Input'!#REF!&lt;50000),'IOC Input'!#REF!,IF(AND('IOC Input'!#REF!="M-OP",'IOC Input'!#REF!&gt;=50000),'IOC Input'!#REF!,""))</f>
        <v>#REF!</v>
      </c>
      <c r="E308" s="93" t="e">
        <f>IF(AND('IOC Input'!#REF!="M-OP",'IOC Input'!#REF!&lt;50000),'IOC Input'!#REF!,IF(AND('IOC Input'!#REF!="M-OP",'IOC Input'!#REF!&gt;=50000),'IOC Input'!#REF!,""))</f>
        <v>#REF!</v>
      </c>
      <c r="F308" s="93" t="e">
        <f>IF(AND('IOC Input'!#REF!="M-OP",'IOC Input'!#REF!&lt;50000),'IOC Input'!#REF!,IF(AND('IOC Input'!#REF!="M-OP",'IOC Input'!#REF!&gt;=50000),'IOC Input'!#REF!,""))</f>
        <v>#REF!</v>
      </c>
      <c r="G308" s="93" t="e">
        <f>IF(AND('IOC Input'!#REF!="M-OP",'IOC Input'!#REF!&lt;50000),'IOC Input'!#REF!,IF(AND('IOC Input'!#REF!="M-OP",'IOC Input'!#REF!&gt;=50000),'IOC Input'!#REF!,""))</f>
        <v>#REF!</v>
      </c>
      <c r="H308" s="97"/>
      <c r="I308" s="93" t="e">
        <f>IF(AND('IOC Input'!#REF!="M-OP",'IOC Input'!#REF!&lt;50000),'IOC Input'!#REF!,IF(AND('IOC Input'!#REF!="M-OP",'IOC Input'!#REF!&gt;=50000),'IOC Input'!#REF!,""))</f>
        <v>#REF!</v>
      </c>
      <c r="J308" s="95" t="e">
        <f>IF(AND('IOC Input'!#REF!="M-OP",'IOC Input'!#REF!&lt;50000),RIGHT('IOC Input'!#REF!,6),IF(AND('IOC Input'!#REF!="M-OP",'IOC Input'!#REF!&gt;=50000),RIGHT('IOC Input'!#REF!,6),""))</f>
        <v>#REF!</v>
      </c>
      <c r="K308" s="96" t="e">
        <f>IF(AND('IOC Input'!#REF!="M-OP",'IOC Input'!#REF!="C"),'IOC Input'!#REF!,"")</f>
        <v>#REF!</v>
      </c>
      <c r="L308" s="96" t="e">
        <f>IF(AND('IOC Input'!#REF!="M-OP",'IOC Input'!#REF!="D"),'IOC Input'!#REF!,"")</f>
        <v>#REF!</v>
      </c>
      <c r="M308" t="e">
        <f t="shared" si="29"/>
        <v>#REF!</v>
      </c>
    </row>
    <row r="309" spans="1:13" ht="18">
      <c r="A309" s="92"/>
      <c r="B309" s="93"/>
      <c r="C309" s="94"/>
      <c r="D309" s="93"/>
      <c r="E309" s="94"/>
      <c r="F309" s="93"/>
      <c r="G309" s="93"/>
      <c r="H309" s="94"/>
      <c r="I309" s="93"/>
      <c r="J309" s="95"/>
      <c r="K309" s="96"/>
      <c r="L309" s="96"/>
    </row>
    <row r="310" spans="1:13" ht="18">
      <c r="A310" s="92" t="s">
        <v>101</v>
      </c>
      <c r="B310" s="93" t="e">
        <f>IF(AND('IOC Input'!#REF!="M-OP",'IOC Input'!#REF!&lt;50000),"119503",IF(AND('IOC Input'!#REF!="M-OP",'IOC Input'!#REF!&gt;=50000),"119500",""))</f>
        <v>#REF!</v>
      </c>
      <c r="C310" s="94"/>
      <c r="D310" s="93"/>
      <c r="E310" s="94"/>
      <c r="F310" s="93"/>
      <c r="G310" s="93"/>
      <c r="H310" s="93" t="e">
        <f>IF(AND('IOC Input'!#REF!="M-OP",'IOC Input'!#REF!&lt;50000),'IOC Input'!#REF!,IF(AND('IOC Input'!#REF!="M-OP",'IOC Input'!#REF!&gt;=50000),'IOC Input'!#REF!,""))</f>
        <v>#REF!</v>
      </c>
      <c r="I310" s="93" t="e">
        <f>+I311</f>
        <v>#REF!</v>
      </c>
      <c r="J310" s="95" t="e">
        <f>+J311</f>
        <v>#REF!</v>
      </c>
      <c r="K310" s="96" t="e">
        <f>IF(AND('IOC Input'!#REF!="M-OP",'IOC Input'!#REF!="C"),'IOC Input'!#REF!,"")</f>
        <v>#REF!</v>
      </c>
      <c r="L310" s="96" t="e">
        <f>IF(AND('IOC Input'!#REF!="M-OP",'IOC Input'!#REF!="D"),'IOC Input'!#REF!,"")</f>
        <v>#REF!</v>
      </c>
      <c r="M310" t="e">
        <f>IF(SUM(K310:L310)&gt;0,1,0)</f>
        <v>#REF!</v>
      </c>
    </row>
    <row r="311" spans="1:13" ht="18">
      <c r="A311" s="92" t="s">
        <v>101</v>
      </c>
      <c r="B311" s="93" t="e">
        <f>IF(AND('IOC Input'!#REF!="M-OP",'IOC Input'!#REF!&lt;50000),'IOC Input'!#REF!,IF(AND('IOC Input'!#REF!="M-OP",'IOC Input'!#REF!&gt;=50000),'IOC Input'!#REF!,""))</f>
        <v>#REF!</v>
      </c>
      <c r="C311" s="93" t="e">
        <f>IF(AND('IOC Input'!#REF!="M-OP",'IOC Input'!#REF!&lt;50000),'IOC Input'!#REF!,IF(AND('IOC Input'!#REF!="M-OP",'IOC Input'!#REF!&gt;=50000),'IOC Input'!#REF!,""))</f>
        <v>#REF!</v>
      </c>
      <c r="D311" s="93" t="e">
        <f>IF(AND('IOC Input'!#REF!="M-OP",'IOC Input'!#REF!&lt;50000),'IOC Input'!#REF!,IF(AND('IOC Input'!#REF!="M-OP",'IOC Input'!#REF!&gt;=50000),'IOC Input'!#REF!,""))</f>
        <v>#REF!</v>
      </c>
      <c r="E311" s="93" t="e">
        <f>IF(AND('IOC Input'!#REF!="M-OP",'IOC Input'!#REF!&lt;50000),'IOC Input'!#REF!,IF(AND('IOC Input'!#REF!="M-OP",'IOC Input'!#REF!&gt;=50000),'IOC Input'!#REF!,""))</f>
        <v>#REF!</v>
      </c>
      <c r="F311" s="93" t="e">
        <f>IF(AND('IOC Input'!#REF!="M-OP",'IOC Input'!#REF!&lt;50000),'IOC Input'!#REF!,IF(AND('IOC Input'!#REF!="M-OP",'IOC Input'!#REF!&gt;=50000),'IOC Input'!#REF!,""))</f>
        <v>#REF!</v>
      </c>
      <c r="G311" s="93" t="e">
        <f>IF(AND('IOC Input'!#REF!="M-OP",'IOC Input'!#REF!&lt;50000),'IOC Input'!#REF!,IF(AND('IOC Input'!#REF!="M-OP",'IOC Input'!#REF!&gt;=50000),'IOC Input'!#REF!,""))</f>
        <v>#REF!</v>
      </c>
      <c r="H311" s="93" t="e">
        <f>IF(AND('IOC Input'!#REF!="M-OP",'IOC Input'!#REF!&lt;50000),'IOC Input'!#REF!,IF(AND('IOC Input'!#REF!="M-OP",'IOC Input'!#REF!&gt;=50000),'IOC Input'!#REF!,""))</f>
        <v>#REF!</v>
      </c>
      <c r="I311" s="93" t="e">
        <f>IF(AND('IOC Input'!#REF!="M-OP",'IOC Input'!#REF!&lt;50000),'IOC Input'!#REF!,IF(AND('IOC Input'!#REF!="M-OP",'IOC Input'!#REF!&gt;=50000),'IOC Input'!#REF!,""))</f>
        <v>#REF!</v>
      </c>
      <c r="J311" s="95" t="e">
        <f>IF(AND('IOC Input'!#REF!="M-OP",'IOC Input'!#REF!&lt;50000),RIGHT('IOC Input'!#REF!,6),IF(AND('IOC Input'!#REF!="M-OP",'IOC Input'!#REF!&gt;=50000),RIGHT('IOC Input'!#REF!,6),""))</f>
        <v>#REF!</v>
      </c>
      <c r="K311" s="96" t="e">
        <f>IF(AND('IOC Input'!#REF!="M-OP",'IOC Input'!#REF!="C"),'IOC Input'!#REF!,"")</f>
        <v>#REF!</v>
      </c>
      <c r="L311" s="96" t="e">
        <f>IF(AND('IOC Input'!#REF!="M-OP",'IOC Input'!#REF!="D"),'IOC Input'!#REF!,"")</f>
        <v>#REF!</v>
      </c>
      <c r="M311" t="e">
        <f t="shared" ref="M311:M317" si="30">IF(SUM(K311:L311)&gt;0,1,0)</f>
        <v>#REF!</v>
      </c>
    </row>
    <row r="312" spans="1:13" ht="18">
      <c r="A312" s="92" t="s">
        <v>101</v>
      </c>
      <c r="B312" s="93" t="e">
        <f>IF(AND('IOC Input'!#REF!="M-OP",'IOC Input'!#REF!&lt;50000),'IOC Input'!#REF!,IF(AND('IOC Input'!#REF!="M-OP",'IOC Input'!#REF!&gt;=50000),'IOC Input'!#REF!,""))</f>
        <v>#REF!</v>
      </c>
      <c r="C312" s="93" t="e">
        <f>IF(AND('IOC Input'!#REF!="M-OP",'IOC Input'!#REF!&lt;50000),'IOC Input'!#REF!,IF(AND('IOC Input'!#REF!="M-OP",'IOC Input'!#REF!&gt;=50000),'IOC Input'!#REF!,""))</f>
        <v>#REF!</v>
      </c>
      <c r="D312" s="93" t="e">
        <f>IF(AND('IOC Input'!#REF!="M-OP",'IOC Input'!#REF!&lt;50000),'IOC Input'!#REF!,IF(AND('IOC Input'!#REF!="M-OP",'IOC Input'!#REF!&gt;=50000),'IOC Input'!#REF!,""))</f>
        <v>#REF!</v>
      </c>
      <c r="E312" s="93" t="e">
        <f>IF(AND('IOC Input'!#REF!="M-OP",'IOC Input'!#REF!&lt;50000),'IOC Input'!#REF!,IF(AND('IOC Input'!#REF!="M-OP",'IOC Input'!#REF!&gt;=50000),'IOC Input'!#REF!,""))</f>
        <v>#REF!</v>
      </c>
      <c r="F312" s="93" t="e">
        <f>IF(AND('IOC Input'!#REF!="M-OP",'IOC Input'!#REF!&lt;50000),'IOC Input'!#REF!,IF(AND('IOC Input'!#REF!="M-OP",'IOC Input'!#REF!&gt;=50000),'IOC Input'!#REF!,""))</f>
        <v>#REF!</v>
      </c>
      <c r="G312" s="93" t="e">
        <f>IF(AND('IOC Input'!#REF!="M-OP",'IOC Input'!#REF!&lt;50000),'IOC Input'!#REF!,IF(AND('IOC Input'!#REF!="M-OP",'IOC Input'!#REF!&gt;=50000),'IOC Input'!#REF!,""))</f>
        <v>#REF!</v>
      </c>
      <c r="H312" s="93" t="e">
        <f>IF(AND('IOC Input'!#REF!="M-OP",'IOC Input'!#REF!&lt;50000),'IOC Input'!#REF!,IF(AND('IOC Input'!#REF!="M-OP",'IOC Input'!#REF!&gt;=50000),'IOC Input'!#REF!,""))</f>
        <v>#REF!</v>
      </c>
      <c r="I312" s="93" t="e">
        <f>IF(AND('IOC Input'!#REF!="M-OP",'IOC Input'!#REF!&lt;50000),'IOC Input'!#REF!,IF(AND('IOC Input'!#REF!="M-OP",'IOC Input'!#REF!&gt;=50000),'IOC Input'!#REF!,""))</f>
        <v>#REF!</v>
      </c>
      <c r="J312" s="95" t="e">
        <f>IF(AND('IOC Input'!#REF!="M-OP",'IOC Input'!#REF!&lt;50000),RIGHT('IOC Input'!#REF!,6),IF(AND('IOC Input'!#REF!="M-OP",'IOC Input'!#REF!&gt;=50000),RIGHT('IOC Input'!#REF!,6),""))</f>
        <v>#REF!</v>
      </c>
      <c r="K312" s="96" t="e">
        <f>IF(AND('IOC Input'!#REF!="M-OP",'IOC Input'!#REF!="C"),'IOC Input'!#REF!,"")</f>
        <v>#REF!</v>
      </c>
      <c r="L312" s="96" t="e">
        <f>IF(AND('IOC Input'!#REF!="M-OP",'IOC Input'!#REF!="D"),'IOC Input'!#REF!,"")</f>
        <v>#REF!</v>
      </c>
      <c r="M312" t="e">
        <f t="shared" si="30"/>
        <v>#REF!</v>
      </c>
    </row>
    <row r="313" spans="1:13" ht="18">
      <c r="A313" s="92" t="s">
        <v>101</v>
      </c>
      <c r="B313" s="93" t="e">
        <f>IF(AND('IOC Input'!#REF!="M-OP",'IOC Input'!#REF!&lt;50000),'IOC Input'!#REF!,IF(AND('IOC Input'!#REF!="M-OP",'IOC Input'!#REF!&gt;=50000),'IOC Input'!#REF!,""))</f>
        <v>#REF!</v>
      </c>
      <c r="C313" s="93" t="e">
        <f>IF(AND('IOC Input'!#REF!="M-OP",'IOC Input'!#REF!&lt;50000),'IOC Input'!#REF!,IF(AND('IOC Input'!#REF!="M-OP",'IOC Input'!#REF!&gt;=50000),'IOC Input'!#REF!,""))</f>
        <v>#REF!</v>
      </c>
      <c r="D313" s="93" t="e">
        <f>IF(AND('IOC Input'!#REF!="M-OP",'IOC Input'!#REF!&lt;50000),'IOC Input'!#REF!,IF(AND('IOC Input'!#REF!="M-OP",'IOC Input'!#REF!&gt;=50000),'IOC Input'!#REF!,""))</f>
        <v>#REF!</v>
      </c>
      <c r="E313" s="93" t="e">
        <f>IF(AND('IOC Input'!#REF!="M-OP",'IOC Input'!#REF!&lt;50000),'IOC Input'!#REF!,IF(AND('IOC Input'!#REF!="M-OP",'IOC Input'!#REF!&gt;=50000),'IOC Input'!#REF!,""))</f>
        <v>#REF!</v>
      </c>
      <c r="F313" s="93" t="e">
        <f>IF(AND('IOC Input'!#REF!="M-OP",'IOC Input'!#REF!&lt;50000),'IOC Input'!#REF!,IF(AND('IOC Input'!#REF!="M-OP",'IOC Input'!#REF!&gt;=50000),'IOC Input'!#REF!,""))</f>
        <v>#REF!</v>
      </c>
      <c r="G313" s="93" t="e">
        <f>IF(AND('IOC Input'!#REF!="M-OP",'IOC Input'!#REF!&lt;50000),'IOC Input'!#REF!,IF(AND('IOC Input'!#REF!="M-OP",'IOC Input'!#REF!&gt;=50000),'IOC Input'!#REF!,""))</f>
        <v>#REF!</v>
      </c>
      <c r="H313" s="93" t="e">
        <f>IF(AND('IOC Input'!#REF!="M-OP",'IOC Input'!#REF!&lt;50000),'IOC Input'!#REF!,IF(AND('IOC Input'!#REF!="M-OP",'IOC Input'!#REF!&gt;=50000),'IOC Input'!#REF!,""))</f>
        <v>#REF!</v>
      </c>
      <c r="I313" s="93" t="e">
        <f>IF(AND('IOC Input'!#REF!="M-OP",'IOC Input'!#REF!&lt;50000),'IOC Input'!#REF!,IF(AND('IOC Input'!#REF!="M-OP",'IOC Input'!#REF!&gt;=50000),'IOC Input'!#REF!,""))</f>
        <v>#REF!</v>
      </c>
      <c r="J313" s="95" t="e">
        <f>IF(AND('IOC Input'!#REF!="M-OP",'IOC Input'!#REF!&lt;50000),RIGHT('IOC Input'!#REF!,6),IF(AND('IOC Input'!#REF!="M-OP",'IOC Input'!#REF!&gt;=50000),RIGHT('IOC Input'!#REF!,6),""))</f>
        <v>#REF!</v>
      </c>
      <c r="K313" s="96" t="e">
        <f>IF(AND('IOC Input'!#REF!="M-OP",'IOC Input'!#REF!="C"),'IOC Input'!#REF!,"")</f>
        <v>#REF!</v>
      </c>
      <c r="L313" s="96" t="e">
        <f>IF(AND('IOC Input'!#REF!="M-OP",'IOC Input'!#REF!="D"),'IOC Input'!#REF!,"")</f>
        <v>#REF!</v>
      </c>
      <c r="M313" t="e">
        <f t="shared" si="30"/>
        <v>#REF!</v>
      </c>
    </row>
    <row r="314" spans="1:13" ht="18">
      <c r="A314" s="92" t="s">
        <v>101</v>
      </c>
      <c r="B314" s="93" t="e">
        <f>IF(AND('IOC Input'!#REF!="M-OP",'IOC Input'!#REF!&lt;50000),'IOC Input'!#REF!,IF(AND('IOC Input'!#REF!="M-OP",'IOC Input'!#REF!&gt;=50000),'IOC Input'!#REF!,""))</f>
        <v>#REF!</v>
      </c>
      <c r="C314" s="93" t="e">
        <f>IF(AND('IOC Input'!#REF!="M-OP",'IOC Input'!#REF!&lt;50000),'IOC Input'!#REF!,IF(AND('IOC Input'!#REF!="M-OP",'IOC Input'!#REF!&gt;=50000),'IOC Input'!#REF!,""))</f>
        <v>#REF!</v>
      </c>
      <c r="D314" s="93" t="e">
        <f>IF(AND('IOC Input'!#REF!="M-OP",'IOC Input'!#REF!&lt;50000),'IOC Input'!#REF!,IF(AND('IOC Input'!#REF!="M-OP",'IOC Input'!#REF!&gt;=50000),'IOC Input'!#REF!,""))</f>
        <v>#REF!</v>
      </c>
      <c r="E314" s="93" t="e">
        <f>IF(AND('IOC Input'!#REF!="M-OP",'IOC Input'!#REF!&lt;50000),'IOC Input'!#REF!,IF(AND('IOC Input'!#REF!="M-OP",'IOC Input'!#REF!&gt;=50000),'IOC Input'!#REF!,""))</f>
        <v>#REF!</v>
      </c>
      <c r="F314" s="93" t="e">
        <f>IF(AND('IOC Input'!#REF!="M-OP",'IOC Input'!#REF!&lt;50000),'IOC Input'!#REF!,IF(AND('IOC Input'!#REF!="M-OP",'IOC Input'!#REF!&gt;=50000),'IOC Input'!#REF!,""))</f>
        <v>#REF!</v>
      </c>
      <c r="G314" s="93" t="e">
        <f>IF(AND('IOC Input'!#REF!="M-OP",'IOC Input'!#REF!&lt;50000),'IOC Input'!#REF!,IF(AND('IOC Input'!#REF!="M-OP",'IOC Input'!#REF!&gt;=50000),'IOC Input'!#REF!,""))</f>
        <v>#REF!</v>
      </c>
      <c r="H314" s="93" t="e">
        <f>IF(AND('IOC Input'!#REF!="M-OP",'IOC Input'!#REF!&lt;50000),'IOC Input'!#REF!,IF(AND('IOC Input'!#REF!="M-OP",'IOC Input'!#REF!&gt;=50000),'IOC Input'!#REF!,""))</f>
        <v>#REF!</v>
      </c>
      <c r="I314" s="93" t="e">
        <f>IF(AND('IOC Input'!#REF!="M-OP",'IOC Input'!#REF!&lt;50000),'IOC Input'!#REF!,IF(AND('IOC Input'!#REF!="M-OP",'IOC Input'!#REF!&gt;=50000),'IOC Input'!#REF!,""))</f>
        <v>#REF!</v>
      </c>
      <c r="J314" s="95" t="e">
        <f>IF(AND('IOC Input'!#REF!="M-OP",'IOC Input'!#REF!&lt;50000),RIGHT('IOC Input'!#REF!,6),IF(AND('IOC Input'!#REF!="M-OP",'IOC Input'!#REF!&gt;=50000),RIGHT('IOC Input'!#REF!,6),""))</f>
        <v>#REF!</v>
      </c>
      <c r="K314" s="96" t="e">
        <f>IF(AND('IOC Input'!#REF!="M-OP",'IOC Input'!#REF!="C"),'IOC Input'!#REF!,"")</f>
        <v>#REF!</v>
      </c>
      <c r="L314" s="96" t="e">
        <f>IF(AND('IOC Input'!#REF!="M-OP",'IOC Input'!#REF!="D"),'IOC Input'!#REF!,"")</f>
        <v>#REF!</v>
      </c>
      <c r="M314" t="e">
        <f t="shared" si="30"/>
        <v>#REF!</v>
      </c>
    </row>
    <row r="315" spans="1:13" ht="18">
      <c r="A315" s="92" t="s">
        <v>101</v>
      </c>
      <c r="B315" s="93" t="e">
        <f>IF(AND('IOC Input'!#REF!="M-OP",'IOC Input'!#REF!&lt;50000),'IOC Input'!#REF!,IF(AND('IOC Input'!#REF!="M-OP",'IOC Input'!#REF!&gt;=50000),'IOC Input'!#REF!,""))</f>
        <v>#REF!</v>
      </c>
      <c r="C315" s="93" t="e">
        <f>IF(AND('IOC Input'!#REF!="M-OP",'IOC Input'!#REF!&lt;50000),'IOC Input'!#REF!,IF(AND('IOC Input'!#REF!="M-OP",'IOC Input'!#REF!&gt;=50000),'IOC Input'!#REF!,""))</f>
        <v>#REF!</v>
      </c>
      <c r="D315" s="93" t="e">
        <f>IF(AND('IOC Input'!#REF!="M-OP",'IOC Input'!#REF!&lt;50000),'IOC Input'!#REF!,IF(AND('IOC Input'!#REF!="M-OP",'IOC Input'!#REF!&gt;=50000),'IOC Input'!#REF!,""))</f>
        <v>#REF!</v>
      </c>
      <c r="E315" s="93" t="e">
        <f>IF(AND('IOC Input'!#REF!="M-OP",'IOC Input'!#REF!&lt;50000),'IOC Input'!#REF!,IF(AND('IOC Input'!#REF!="M-OP",'IOC Input'!#REF!&gt;=50000),'IOC Input'!#REF!,""))</f>
        <v>#REF!</v>
      </c>
      <c r="F315" s="93" t="e">
        <f>IF(AND('IOC Input'!#REF!="M-OP",'IOC Input'!#REF!&lt;50000),'IOC Input'!#REF!,IF(AND('IOC Input'!#REF!="M-OP",'IOC Input'!#REF!&gt;=50000),'IOC Input'!#REF!,""))</f>
        <v>#REF!</v>
      </c>
      <c r="G315" s="93" t="e">
        <f>IF(AND('IOC Input'!#REF!="M-OP",'IOC Input'!#REF!&lt;50000),'IOC Input'!#REF!,IF(AND('IOC Input'!#REF!="M-OP",'IOC Input'!#REF!&gt;=50000),'IOC Input'!#REF!,""))</f>
        <v>#REF!</v>
      </c>
      <c r="H315" s="93" t="e">
        <f>IF(AND('IOC Input'!#REF!="M-OP",'IOC Input'!#REF!&lt;50000),'IOC Input'!#REF!,IF(AND('IOC Input'!#REF!="M-OP",'IOC Input'!#REF!&gt;=50000),'IOC Input'!#REF!,""))</f>
        <v>#REF!</v>
      </c>
      <c r="I315" s="93" t="e">
        <f>IF(AND('IOC Input'!#REF!="M-OP",'IOC Input'!#REF!&lt;50000),'IOC Input'!#REF!,IF(AND('IOC Input'!#REF!="M-OP",'IOC Input'!#REF!&gt;=50000),'IOC Input'!#REF!,""))</f>
        <v>#REF!</v>
      </c>
      <c r="J315" s="95" t="e">
        <f>IF(AND('IOC Input'!#REF!="M-OP",'IOC Input'!#REF!&lt;50000),RIGHT('IOC Input'!#REF!,6),IF(AND('IOC Input'!#REF!="M-OP",'IOC Input'!#REF!&gt;=50000),RIGHT('IOC Input'!#REF!,6),""))</f>
        <v>#REF!</v>
      </c>
      <c r="K315" s="96" t="e">
        <f>IF(AND('IOC Input'!#REF!="M-OP",'IOC Input'!#REF!="C"),'IOC Input'!#REF!,"")</f>
        <v>#REF!</v>
      </c>
      <c r="L315" s="96" t="e">
        <f>IF(AND('IOC Input'!#REF!="M-OP",'IOC Input'!#REF!="D"),'IOC Input'!#REF!,"")</f>
        <v>#REF!</v>
      </c>
      <c r="M315" t="e">
        <f t="shared" si="30"/>
        <v>#REF!</v>
      </c>
    </row>
    <row r="316" spans="1:13" ht="18">
      <c r="A316" s="92" t="s">
        <v>101</v>
      </c>
      <c r="B316" s="93" t="e">
        <f>IF(AND('IOC Input'!#REF!="M-OP",'IOC Input'!#REF!&lt;50000),'IOC Input'!#REF!,IF(AND('IOC Input'!#REF!="M-OP",'IOC Input'!#REF!&gt;=50000),'IOC Input'!#REF!,""))</f>
        <v>#REF!</v>
      </c>
      <c r="C316" s="93" t="e">
        <f>IF(AND('IOC Input'!#REF!="M-OP",'IOC Input'!#REF!&lt;50000),'IOC Input'!#REF!,IF(AND('IOC Input'!#REF!="M-OP",'IOC Input'!#REF!&gt;=50000),'IOC Input'!#REF!,""))</f>
        <v>#REF!</v>
      </c>
      <c r="D316" s="93" t="e">
        <f>IF(AND('IOC Input'!#REF!="M-OP",'IOC Input'!#REF!&lt;50000),'IOC Input'!#REF!,IF(AND('IOC Input'!#REF!="M-OP",'IOC Input'!#REF!&gt;=50000),'IOC Input'!#REF!,""))</f>
        <v>#REF!</v>
      </c>
      <c r="E316" s="93" t="e">
        <f>IF(AND('IOC Input'!#REF!="M-OP",'IOC Input'!#REF!&lt;50000),'IOC Input'!#REF!,IF(AND('IOC Input'!#REF!="M-OP",'IOC Input'!#REF!&gt;=50000),'IOC Input'!#REF!,""))</f>
        <v>#REF!</v>
      </c>
      <c r="F316" s="93" t="e">
        <f>IF(AND('IOC Input'!#REF!="M-OP",'IOC Input'!#REF!&lt;50000),'IOC Input'!#REF!,IF(AND('IOC Input'!#REF!="M-OP",'IOC Input'!#REF!&gt;=50000),'IOC Input'!#REF!,""))</f>
        <v>#REF!</v>
      </c>
      <c r="G316" s="93" t="e">
        <f>IF(AND('IOC Input'!#REF!="M-OP",'IOC Input'!#REF!&lt;50000),'IOC Input'!#REF!,IF(AND('IOC Input'!#REF!="M-OP",'IOC Input'!#REF!&gt;=50000),'IOC Input'!#REF!,""))</f>
        <v>#REF!</v>
      </c>
      <c r="H316" s="93" t="e">
        <f>IF(AND('IOC Input'!#REF!="M-OP",'IOC Input'!#REF!&lt;50000),'IOC Input'!#REF!,IF(AND('IOC Input'!#REF!="M-OP",'IOC Input'!#REF!&gt;=50000),'IOC Input'!#REF!,""))</f>
        <v>#REF!</v>
      </c>
      <c r="I316" s="93" t="e">
        <f>IF(AND('IOC Input'!#REF!="M-OP",'IOC Input'!#REF!&lt;50000),'IOC Input'!#REF!,IF(AND('IOC Input'!#REF!="M-OP",'IOC Input'!#REF!&gt;=50000),'IOC Input'!#REF!,""))</f>
        <v>#REF!</v>
      </c>
      <c r="J316" s="95" t="e">
        <f>IF(AND('IOC Input'!#REF!="M-OP",'IOC Input'!#REF!&lt;50000),RIGHT('IOC Input'!#REF!,6),IF(AND('IOC Input'!#REF!="M-OP",'IOC Input'!#REF!&gt;=50000),RIGHT('IOC Input'!#REF!,6),""))</f>
        <v>#REF!</v>
      </c>
      <c r="K316" s="96" t="e">
        <f>IF(AND('IOC Input'!#REF!="M-OP",'IOC Input'!#REF!="C"),'IOC Input'!#REF!,"")</f>
        <v>#REF!</v>
      </c>
      <c r="L316" s="96" t="e">
        <f>IF(AND('IOC Input'!#REF!="M-OP",'IOC Input'!#REF!="D"),'IOC Input'!#REF!,"")</f>
        <v>#REF!</v>
      </c>
      <c r="M316" t="e">
        <f t="shared" si="30"/>
        <v>#REF!</v>
      </c>
    </row>
    <row r="317" spans="1:13" ht="18">
      <c r="A317" s="92" t="s">
        <v>101</v>
      </c>
      <c r="B317" s="93" t="e">
        <f>IF(AND('IOC Input'!#REF!="M-OP",'IOC Input'!#REF!&lt;50000),'IOC Input'!#REF!,IF(AND('IOC Input'!#REF!="M-OP",'IOC Input'!#REF!&gt;=50000),'IOC Input'!#REF!,""))</f>
        <v>#REF!</v>
      </c>
      <c r="C317" s="93" t="e">
        <f>IF(AND('IOC Input'!#REF!="M-OP",'IOC Input'!#REF!&lt;50000),'IOC Input'!#REF!,IF(AND('IOC Input'!#REF!="M-OP",'IOC Input'!#REF!&gt;=50000),'IOC Input'!#REF!,""))</f>
        <v>#REF!</v>
      </c>
      <c r="D317" s="93" t="e">
        <f>IF(AND('IOC Input'!#REF!="M-OP",'IOC Input'!#REF!&lt;50000),'IOC Input'!#REF!,IF(AND('IOC Input'!#REF!="M-OP",'IOC Input'!#REF!&gt;=50000),'IOC Input'!#REF!,""))</f>
        <v>#REF!</v>
      </c>
      <c r="E317" s="93" t="e">
        <f>IF(AND('IOC Input'!#REF!="M-OP",'IOC Input'!#REF!&lt;50000),'IOC Input'!#REF!,IF(AND('IOC Input'!#REF!="M-OP",'IOC Input'!#REF!&gt;=50000),'IOC Input'!#REF!,""))</f>
        <v>#REF!</v>
      </c>
      <c r="F317" s="93" t="e">
        <f>IF(AND('IOC Input'!#REF!="M-OP",'IOC Input'!#REF!&lt;50000),'IOC Input'!#REF!,IF(AND('IOC Input'!#REF!="M-OP",'IOC Input'!#REF!&gt;=50000),'IOC Input'!#REF!,""))</f>
        <v>#REF!</v>
      </c>
      <c r="G317" s="93" t="e">
        <f>IF(AND('IOC Input'!#REF!="M-OP",'IOC Input'!#REF!&lt;50000),'IOC Input'!#REF!,IF(AND('IOC Input'!#REF!="M-OP",'IOC Input'!#REF!&gt;=50000),'IOC Input'!#REF!,""))</f>
        <v>#REF!</v>
      </c>
      <c r="H317" s="97"/>
      <c r="I317" s="93" t="e">
        <f>IF(AND('IOC Input'!#REF!="M-OP",'IOC Input'!#REF!&lt;50000),'IOC Input'!#REF!,IF(AND('IOC Input'!#REF!="M-OP",'IOC Input'!#REF!&gt;=50000),'IOC Input'!#REF!,""))</f>
        <v>#REF!</v>
      </c>
      <c r="J317" s="95" t="e">
        <f>IF(AND('IOC Input'!#REF!="M-OP",'IOC Input'!#REF!&lt;50000),RIGHT('IOC Input'!#REF!,6),IF(AND('IOC Input'!#REF!="M-OP",'IOC Input'!#REF!&gt;=50000),RIGHT('IOC Input'!#REF!,6),""))</f>
        <v>#REF!</v>
      </c>
      <c r="K317" s="96" t="e">
        <f>IF(AND('IOC Input'!#REF!="M-OP",'IOC Input'!#REF!="C"),'IOC Input'!#REF!,"")</f>
        <v>#REF!</v>
      </c>
      <c r="L317" s="96" t="e">
        <f>IF(AND('IOC Input'!#REF!="M-OP",'IOC Input'!#REF!="D"),'IOC Input'!#REF!,"")</f>
        <v>#REF!</v>
      </c>
      <c r="M317" t="e">
        <f t="shared" si="30"/>
        <v>#REF!</v>
      </c>
    </row>
    <row r="318" spans="1:13" ht="18">
      <c r="A318" s="92"/>
      <c r="B318" s="93"/>
      <c r="C318" s="94"/>
      <c r="D318" s="93"/>
      <c r="E318" s="94"/>
      <c r="F318" s="93"/>
      <c r="G318" s="93"/>
      <c r="H318" s="94"/>
      <c r="I318" s="93"/>
      <c r="J318" s="95"/>
      <c r="K318" s="96"/>
      <c r="L318" s="96"/>
    </row>
    <row r="319" spans="1:13" ht="18">
      <c r="A319" s="92" t="s">
        <v>101</v>
      </c>
      <c r="B319" s="93" t="e">
        <f>IF(AND('IOC Input'!#REF!="M-OP",'IOC Input'!#REF!&lt;50000),"119503",IF(AND('IOC Input'!#REF!="M-OP",'IOC Input'!#REF!&gt;=50000),"119500",""))</f>
        <v>#REF!</v>
      </c>
      <c r="C319" s="94"/>
      <c r="D319" s="93"/>
      <c r="E319" s="94"/>
      <c r="F319" s="93"/>
      <c r="G319" s="93"/>
      <c r="H319" s="93" t="e">
        <f>IF(AND('IOC Input'!#REF!="M-OP",'IOC Input'!#REF!&lt;50000),'IOC Input'!#REF!,IF(AND('IOC Input'!#REF!="M-OP",'IOC Input'!#REF!&gt;=50000),'IOC Input'!#REF!,""))</f>
        <v>#REF!</v>
      </c>
      <c r="I319" s="93" t="e">
        <f>+I320</f>
        <v>#REF!</v>
      </c>
      <c r="J319" s="95" t="e">
        <f>+J320</f>
        <v>#REF!</v>
      </c>
      <c r="K319" s="96" t="e">
        <f>IF(AND('IOC Input'!#REF!="M-OP",'IOC Input'!#REF!="C"),'IOC Input'!#REF!,"")</f>
        <v>#REF!</v>
      </c>
      <c r="L319" s="96" t="e">
        <f>IF(AND('IOC Input'!#REF!="M-OP",'IOC Input'!#REF!="D"),'IOC Input'!#REF!,"")</f>
        <v>#REF!</v>
      </c>
      <c r="M319" t="e">
        <f>IF(SUM(K319:L319)&gt;0,1,0)</f>
        <v>#REF!</v>
      </c>
    </row>
    <row r="320" spans="1:13" ht="18">
      <c r="A320" s="92" t="s">
        <v>101</v>
      </c>
      <c r="B320" s="93" t="e">
        <f>IF(AND('IOC Input'!#REF!="M-OP",'IOC Input'!#REF!&lt;50000),'IOC Input'!#REF!,IF(AND('IOC Input'!#REF!="M-OP",'IOC Input'!#REF!&gt;=50000),'IOC Input'!#REF!,""))</f>
        <v>#REF!</v>
      </c>
      <c r="C320" s="93" t="e">
        <f>IF(AND('IOC Input'!#REF!="M-OP",'IOC Input'!#REF!&lt;50000),'IOC Input'!#REF!,IF(AND('IOC Input'!#REF!="M-OP",'IOC Input'!#REF!&gt;=50000),'IOC Input'!#REF!,""))</f>
        <v>#REF!</v>
      </c>
      <c r="D320" s="93" t="e">
        <f>IF(AND('IOC Input'!#REF!="M-OP",'IOC Input'!#REF!&lt;50000),'IOC Input'!#REF!,IF(AND('IOC Input'!#REF!="M-OP",'IOC Input'!#REF!&gt;=50000),'IOC Input'!#REF!,""))</f>
        <v>#REF!</v>
      </c>
      <c r="E320" s="93" t="e">
        <f>IF(AND('IOC Input'!#REF!="M-OP",'IOC Input'!#REF!&lt;50000),'IOC Input'!#REF!,IF(AND('IOC Input'!#REF!="M-OP",'IOC Input'!#REF!&gt;=50000),'IOC Input'!#REF!,""))</f>
        <v>#REF!</v>
      </c>
      <c r="F320" s="93" t="e">
        <f>IF(AND('IOC Input'!#REF!="M-OP",'IOC Input'!#REF!&lt;50000),'IOC Input'!#REF!,IF(AND('IOC Input'!#REF!="M-OP",'IOC Input'!#REF!&gt;=50000),'IOC Input'!#REF!,""))</f>
        <v>#REF!</v>
      </c>
      <c r="G320" s="93" t="e">
        <f>IF(AND('IOC Input'!#REF!="M-OP",'IOC Input'!#REF!&lt;50000),'IOC Input'!#REF!,IF(AND('IOC Input'!#REF!="M-OP",'IOC Input'!#REF!&gt;=50000),'IOC Input'!#REF!,""))</f>
        <v>#REF!</v>
      </c>
      <c r="H320" s="93" t="e">
        <f>IF(AND('IOC Input'!#REF!="M-OP",'IOC Input'!#REF!&lt;50000),'IOC Input'!#REF!,IF(AND('IOC Input'!#REF!="M-OP",'IOC Input'!#REF!&gt;=50000),'IOC Input'!#REF!,""))</f>
        <v>#REF!</v>
      </c>
      <c r="I320" s="93" t="e">
        <f>IF(AND('IOC Input'!#REF!="M-OP",'IOC Input'!#REF!&lt;50000),'IOC Input'!#REF!,IF(AND('IOC Input'!#REF!="M-OP",'IOC Input'!#REF!&gt;=50000),'IOC Input'!#REF!,""))</f>
        <v>#REF!</v>
      </c>
      <c r="J320" s="95" t="e">
        <f>IF(AND('IOC Input'!#REF!="M-OP",'IOC Input'!#REF!&lt;50000),RIGHT('IOC Input'!#REF!,6),IF(AND('IOC Input'!#REF!="M-OP",'IOC Input'!#REF!&gt;=50000),RIGHT('IOC Input'!#REF!,6),""))</f>
        <v>#REF!</v>
      </c>
      <c r="K320" s="96" t="e">
        <f>IF(AND('IOC Input'!#REF!="M-OP",'IOC Input'!#REF!="C"),'IOC Input'!#REF!,"")</f>
        <v>#REF!</v>
      </c>
      <c r="L320" s="96" t="e">
        <f>IF(AND('IOC Input'!#REF!="M-OP",'IOC Input'!#REF!="D"),'IOC Input'!#REF!,"")</f>
        <v>#REF!</v>
      </c>
      <c r="M320" t="e">
        <f t="shared" ref="M320:M326" si="31">IF(SUM(K320:L320)&gt;0,1,0)</f>
        <v>#REF!</v>
      </c>
    </row>
    <row r="321" spans="1:13" ht="18">
      <c r="A321" s="92" t="s">
        <v>101</v>
      </c>
      <c r="B321" s="93" t="e">
        <f>IF(AND('IOC Input'!#REF!="M-OP",'IOC Input'!#REF!&lt;50000),'IOC Input'!#REF!,IF(AND('IOC Input'!#REF!="M-OP",'IOC Input'!#REF!&gt;=50000),'IOC Input'!#REF!,""))</f>
        <v>#REF!</v>
      </c>
      <c r="C321" s="93" t="e">
        <f>IF(AND('IOC Input'!#REF!="M-OP",'IOC Input'!#REF!&lt;50000),'IOC Input'!#REF!,IF(AND('IOC Input'!#REF!="M-OP",'IOC Input'!#REF!&gt;=50000),'IOC Input'!#REF!,""))</f>
        <v>#REF!</v>
      </c>
      <c r="D321" s="93" t="e">
        <f>IF(AND('IOC Input'!#REF!="M-OP",'IOC Input'!#REF!&lt;50000),'IOC Input'!#REF!,IF(AND('IOC Input'!#REF!="M-OP",'IOC Input'!#REF!&gt;=50000),'IOC Input'!#REF!,""))</f>
        <v>#REF!</v>
      </c>
      <c r="E321" s="93" t="e">
        <f>IF(AND('IOC Input'!#REF!="M-OP",'IOC Input'!#REF!&lt;50000),'IOC Input'!#REF!,IF(AND('IOC Input'!#REF!="M-OP",'IOC Input'!#REF!&gt;=50000),'IOC Input'!#REF!,""))</f>
        <v>#REF!</v>
      </c>
      <c r="F321" s="93" t="e">
        <f>IF(AND('IOC Input'!#REF!="M-OP",'IOC Input'!#REF!&lt;50000),'IOC Input'!#REF!,IF(AND('IOC Input'!#REF!="M-OP",'IOC Input'!#REF!&gt;=50000),'IOC Input'!#REF!,""))</f>
        <v>#REF!</v>
      </c>
      <c r="G321" s="93" t="e">
        <f>IF(AND('IOC Input'!#REF!="M-OP",'IOC Input'!#REF!&lt;50000),'IOC Input'!#REF!,IF(AND('IOC Input'!#REF!="M-OP",'IOC Input'!#REF!&gt;=50000),'IOC Input'!#REF!,""))</f>
        <v>#REF!</v>
      </c>
      <c r="H321" s="93" t="e">
        <f>IF(AND('IOC Input'!#REF!="M-OP",'IOC Input'!#REF!&lt;50000),'IOC Input'!#REF!,IF(AND('IOC Input'!#REF!="M-OP",'IOC Input'!#REF!&gt;=50000),'IOC Input'!#REF!,""))</f>
        <v>#REF!</v>
      </c>
      <c r="I321" s="93" t="e">
        <f>IF(AND('IOC Input'!#REF!="M-OP",'IOC Input'!#REF!&lt;50000),'IOC Input'!#REF!,IF(AND('IOC Input'!#REF!="M-OP",'IOC Input'!#REF!&gt;=50000),'IOC Input'!#REF!,""))</f>
        <v>#REF!</v>
      </c>
      <c r="J321" s="95" t="e">
        <f>IF(AND('IOC Input'!#REF!="M-OP",'IOC Input'!#REF!&lt;50000),RIGHT('IOC Input'!#REF!,6),IF(AND('IOC Input'!#REF!="M-OP",'IOC Input'!#REF!&gt;=50000),RIGHT('IOC Input'!#REF!,6),""))</f>
        <v>#REF!</v>
      </c>
      <c r="K321" s="96" t="e">
        <f>IF(AND('IOC Input'!#REF!="M-OP",'IOC Input'!#REF!="C"),'IOC Input'!#REF!,"")</f>
        <v>#REF!</v>
      </c>
      <c r="L321" s="96" t="e">
        <f>IF(AND('IOC Input'!#REF!="M-OP",'IOC Input'!#REF!="D"),'IOC Input'!#REF!,"")</f>
        <v>#REF!</v>
      </c>
      <c r="M321" t="e">
        <f t="shared" si="31"/>
        <v>#REF!</v>
      </c>
    </row>
    <row r="322" spans="1:13" ht="18">
      <c r="A322" s="92" t="s">
        <v>101</v>
      </c>
      <c r="B322" s="93" t="e">
        <f>IF(AND('IOC Input'!#REF!="M-OP",'IOC Input'!#REF!&lt;50000),'IOC Input'!#REF!,IF(AND('IOC Input'!#REF!="M-OP",'IOC Input'!#REF!&gt;=50000),'IOC Input'!#REF!,""))</f>
        <v>#REF!</v>
      </c>
      <c r="C322" s="93" t="e">
        <f>IF(AND('IOC Input'!#REF!="M-OP",'IOC Input'!#REF!&lt;50000),'IOC Input'!#REF!,IF(AND('IOC Input'!#REF!="M-OP",'IOC Input'!#REF!&gt;=50000),'IOC Input'!#REF!,""))</f>
        <v>#REF!</v>
      </c>
      <c r="D322" s="93" t="e">
        <f>IF(AND('IOC Input'!#REF!="M-OP",'IOC Input'!#REF!&lt;50000),'IOC Input'!#REF!,IF(AND('IOC Input'!#REF!="M-OP",'IOC Input'!#REF!&gt;=50000),'IOC Input'!#REF!,""))</f>
        <v>#REF!</v>
      </c>
      <c r="E322" s="93" t="e">
        <f>IF(AND('IOC Input'!#REF!="M-OP",'IOC Input'!#REF!&lt;50000),'IOC Input'!#REF!,IF(AND('IOC Input'!#REF!="M-OP",'IOC Input'!#REF!&gt;=50000),'IOC Input'!#REF!,""))</f>
        <v>#REF!</v>
      </c>
      <c r="F322" s="93" t="e">
        <f>IF(AND('IOC Input'!#REF!="M-OP",'IOC Input'!#REF!&lt;50000),'IOC Input'!#REF!,IF(AND('IOC Input'!#REF!="M-OP",'IOC Input'!#REF!&gt;=50000),'IOC Input'!#REF!,""))</f>
        <v>#REF!</v>
      </c>
      <c r="G322" s="93" t="e">
        <f>IF(AND('IOC Input'!#REF!="M-OP",'IOC Input'!#REF!&lt;50000),'IOC Input'!#REF!,IF(AND('IOC Input'!#REF!="M-OP",'IOC Input'!#REF!&gt;=50000),'IOC Input'!#REF!,""))</f>
        <v>#REF!</v>
      </c>
      <c r="H322" s="93" t="e">
        <f>IF(AND('IOC Input'!#REF!="M-OP",'IOC Input'!#REF!&lt;50000),'IOC Input'!#REF!,IF(AND('IOC Input'!#REF!="M-OP",'IOC Input'!#REF!&gt;=50000),'IOC Input'!#REF!,""))</f>
        <v>#REF!</v>
      </c>
      <c r="I322" s="93" t="e">
        <f>IF(AND('IOC Input'!#REF!="M-OP",'IOC Input'!#REF!&lt;50000),'IOC Input'!#REF!,IF(AND('IOC Input'!#REF!="M-OP",'IOC Input'!#REF!&gt;=50000),'IOC Input'!#REF!,""))</f>
        <v>#REF!</v>
      </c>
      <c r="J322" s="95" t="e">
        <f>IF(AND('IOC Input'!#REF!="M-OP",'IOC Input'!#REF!&lt;50000),RIGHT('IOC Input'!#REF!,6),IF(AND('IOC Input'!#REF!="M-OP",'IOC Input'!#REF!&gt;=50000),RIGHT('IOC Input'!#REF!,6),""))</f>
        <v>#REF!</v>
      </c>
      <c r="K322" s="96" t="e">
        <f>IF(AND('IOC Input'!#REF!="M-OP",'IOC Input'!#REF!="C"),'IOC Input'!#REF!,"")</f>
        <v>#REF!</v>
      </c>
      <c r="L322" s="96" t="e">
        <f>IF(AND('IOC Input'!#REF!="M-OP",'IOC Input'!#REF!="D"),'IOC Input'!#REF!,"")</f>
        <v>#REF!</v>
      </c>
      <c r="M322" t="e">
        <f t="shared" si="31"/>
        <v>#REF!</v>
      </c>
    </row>
    <row r="323" spans="1:13" ht="18">
      <c r="A323" s="92" t="s">
        <v>101</v>
      </c>
      <c r="B323" s="93" t="e">
        <f>IF(AND('IOC Input'!#REF!="M-OP",'IOC Input'!#REF!&lt;50000),'IOC Input'!#REF!,IF(AND('IOC Input'!#REF!="M-OP",'IOC Input'!#REF!&gt;=50000),'IOC Input'!#REF!,""))</f>
        <v>#REF!</v>
      </c>
      <c r="C323" s="93" t="e">
        <f>IF(AND('IOC Input'!#REF!="M-OP",'IOC Input'!#REF!&lt;50000),'IOC Input'!#REF!,IF(AND('IOC Input'!#REF!="M-OP",'IOC Input'!#REF!&gt;=50000),'IOC Input'!#REF!,""))</f>
        <v>#REF!</v>
      </c>
      <c r="D323" s="93" t="e">
        <f>IF(AND('IOC Input'!#REF!="M-OP",'IOC Input'!#REF!&lt;50000),'IOC Input'!#REF!,IF(AND('IOC Input'!#REF!="M-OP",'IOC Input'!#REF!&gt;=50000),'IOC Input'!#REF!,""))</f>
        <v>#REF!</v>
      </c>
      <c r="E323" s="93" t="e">
        <f>IF(AND('IOC Input'!#REF!="M-OP",'IOC Input'!#REF!&lt;50000),'IOC Input'!#REF!,IF(AND('IOC Input'!#REF!="M-OP",'IOC Input'!#REF!&gt;=50000),'IOC Input'!#REF!,""))</f>
        <v>#REF!</v>
      </c>
      <c r="F323" s="93" t="e">
        <f>IF(AND('IOC Input'!#REF!="M-OP",'IOC Input'!#REF!&lt;50000),'IOC Input'!#REF!,IF(AND('IOC Input'!#REF!="M-OP",'IOC Input'!#REF!&gt;=50000),'IOC Input'!#REF!,""))</f>
        <v>#REF!</v>
      </c>
      <c r="G323" s="93" t="e">
        <f>IF(AND('IOC Input'!#REF!="M-OP",'IOC Input'!#REF!&lt;50000),'IOC Input'!#REF!,IF(AND('IOC Input'!#REF!="M-OP",'IOC Input'!#REF!&gt;=50000),'IOC Input'!#REF!,""))</f>
        <v>#REF!</v>
      </c>
      <c r="H323" s="93" t="e">
        <f>IF(AND('IOC Input'!#REF!="M-OP",'IOC Input'!#REF!&lt;50000),'IOC Input'!#REF!,IF(AND('IOC Input'!#REF!="M-OP",'IOC Input'!#REF!&gt;=50000),'IOC Input'!#REF!,""))</f>
        <v>#REF!</v>
      </c>
      <c r="I323" s="93" t="e">
        <f>IF(AND('IOC Input'!#REF!="M-OP",'IOC Input'!#REF!&lt;50000),'IOC Input'!#REF!,IF(AND('IOC Input'!#REF!="M-OP",'IOC Input'!#REF!&gt;=50000),'IOC Input'!#REF!,""))</f>
        <v>#REF!</v>
      </c>
      <c r="J323" s="95" t="e">
        <f>IF(AND('IOC Input'!#REF!="M-OP",'IOC Input'!#REF!&lt;50000),RIGHT('IOC Input'!#REF!,6),IF(AND('IOC Input'!#REF!="M-OP",'IOC Input'!#REF!&gt;=50000),RIGHT('IOC Input'!#REF!,6),""))</f>
        <v>#REF!</v>
      </c>
      <c r="K323" s="96" t="e">
        <f>IF(AND('IOC Input'!#REF!="M-OP",'IOC Input'!#REF!="C"),'IOC Input'!#REF!,"")</f>
        <v>#REF!</v>
      </c>
      <c r="L323" s="96" t="e">
        <f>IF(AND('IOC Input'!#REF!="M-OP",'IOC Input'!#REF!="D"),'IOC Input'!#REF!,"")</f>
        <v>#REF!</v>
      </c>
      <c r="M323" t="e">
        <f t="shared" si="31"/>
        <v>#REF!</v>
      </c>
    </row>
    <row r="324" spans="1:13" ht="18">
      <c r="A324" s="92" t="s">
        <v>101</v>
      </c>
      <c r="B324" s="93" t="e">
        <f>IF(AND('IOC Input'!#REF!="M-OP",'IOC Input'!#REF!&lt;50000),'IOC Input'!#REF!,IF(AND('IOC Input'!#REF!="M-OP",'IOC Input'!#REF!&gt;=50000),'IOC Input'!#REF!,""))</f>
        <v>#REF!</v>
      </c>
      <c r="C324" s="93" t="e">
        <f>IF(AND('IOC Input'!#REF!="M-OP",'IOC Input'!#REF!&lt;50000),'IOC Input'!#REF!,IF(AND('IOC Input'!#REF!="M-OP",'IOC Input'!#REF!&gt;=50000),'IOC Input'!#REF!,""))</f>
        <v>#REF!</v>
      </c>
      <c r="D324" s="93" t="e">
        <f>IF(AND('IOC Input'!#REF!="M-OP",'IOC Input'!#REF!&lt;50000),'IOC Input'!#REF!,IF(AND('IOC Input'!#REF!="M-OP",'IOC Input'!#REF!&gt;=50000),'IOC Input'!#REF!,""))</f>
        <v>#REF!</v>
      </c>
      <c r="E324" s="93" t="e">
        <f>IF(AND('IOC Input'!#REF!="M-OP",'IOC Input'!#REF!&lt;50000),'IOC Input'!#REF!,IF(AND('IOC Input'!#REF!="M-OP",'IOC Input'!#REF!&gt;=50000),'IOC Input'!#REF!,""))</f>
        <v>#REF!</v>
      </c>
      <c r="F324" s="93" t="e">
        <f>IF(AND('IOC Input'!#REF!="M-OP",'IOC Input'!#REF!&lt;50000),'IOC Input'!#REF!,IF(AND('IOC Input'!#REF!="M-OP",'IOC Input'!#REF!&gt;=50000),'IOC Input'!#REF!,""))</f>
        <v>#REF!</v>
      </c>
      <c r="G324" s="93" t="e">
        <f>IF(AND('IOC Input'!#REF!="M-OP",'IOC Input'!#REF!&lt;50000),'IOC Input'!#REF!,IF(AND('IOC Input'!#REF!="M-OP",'IOC Input'!#REF!&gt;=50000),'IOC Input'!#REF!,""))</f>
        <v>#REF!</v>
      </c>
      <c r="H324" s="93" t="e">
        <f>IF(AND('IOC Input'!#REF!="M-OP",'IOC Input'!#REF!&lt;50000),'IOC Input'!#REF!,IF(AND('IOC Input'!#REF!="M-OP",'IOC Input'!#REF!&gt;=50000),'IOC Input'!#REF!,""))</f>
        <v>#REF!</v>
      </c>
      <c r="I324" s="93" t="e">
        <f>IF(AND('IOC Input'!#REF!="M-OP",'IOC Input'!#REF!&lt;50000),'IOC Input'!#REF!,IF(AND('IOC Input'!#REF!="M-OP",'IOC Input'!#REF!&gt;=50000),'IOC Input'!#REF!,""))</f>
        <v>#REF!</v>
      </c>
      <c r="J324" s="95" t="e">
        <f>IF(AND('IOC Input'!#REF!="M-OP",'IOC Input'!#REF!&lt;50000),RIGHT('IOC Input'!#REF!,6),IF(AND('IOC Input'!#REF!="M-OP",'IOC Input'!#REF!&gt;=50000),RIGHT('IOC Input'!#REF!,6),""))</f>
        <v>#REF!</v>
      </c>
      <c r="K324" s="96" t="e">
        <f>IF(AND('IOC Input'!#REF!="M-OP",'IOC Input'!#REF!="C"),'IOC Input'!#REF!,"")</f>
        <v>#REF!</v>
      </c>
      <c r="L324" s="96" t="e">
        <f>IF(AND('IOC Input'!#REF!="M-OP",'IOC Input'!#REF!="D"),'IOC Input'!#REF!,"")</f>
        <v>#REF!</v>
      </c>
      <c r="M324" t="e">
        <f t="shared" si="31"/>
        <v>#REF!</v>
      </c>
    </row>
    <row r="325" spans="1:13" ht="18">
      <c r="A325" s="92" t="s">
        <v>101</v>
      </c>
      <c r="B325" s="93" t="e">
        <f>IF(AND('IOC Input'!#REF!="M-OP",'IOC Input'!#REF!&lt;50000),'IOC Input'!#REF!,IF(AND('IOC Input'!#REF!="M-OP",'IOC Input'!#REF!&gt;=50000),'IOC Input'!#REF!,""))</f>
        <v>#REF!</v>
      </c>
      <c r="C325" s="93" t="e">
        <f>IF(AND('IOC Input'!#REF!="M-OP",'IOC Input'!#REF!&lt;50000),'IOC Input'!#REF!,IF(AND('IOC Input'!#REF!="M-OP",'IOC Input'!#REF!&gt;=50000),'IOC Input'!#REF!,""))</f>
        <v>#REF!</v>
      </c>
      <c r="D325" s="93" t="e">
        <f>IF(AND('IOC Input'!#REF!="M-OP",'IOC Input'!#REF!&lt;50000),'IOC Input'!#REF!,IF(AND('IOC Input'!#REF!="M-OP",'IOC Input'!#REF!&gt;=50000),'IOC Input'!#REF!,""))</f>
        <v>#REF!</v>
      </c>
      <c r="E325" s="93" t="e">
        <f>IF(AND('IOC Input'!#REF!="M-OP",'IOC Input'!#REF!&lt;50000),'IOC Input'!#REF!,IF(AND('IOC Input'!#REF!="M-OP",'IOC Input'!#REF!&gt;=50000),'IOC Input'!#REF!,""))</f>
        <v>#REF!</v>
      </c>
      <c r="F325" s="93" t="e">
        <f>IF(AND('IOC Input'!#REF!="M-OP",'IOC Input'!#REF!&lt;50000),'IOC Input'!#REF!,IF(AND('IOC Input'!#REF!="M-OP",'IOC Input'!#REF!&gt;=50000),'IOC Input'!#REF!,""))</f>
        <v>#REF!</v>
      </c>
      <c r="G325" s="93" t="e">
        <f>IF(AND('IOC Input'!#REF!="M-OP",'IOC Input'!#REF!&lt;50000),'IOC Input'!#REF!,IF(AND('IOC Input'!#REF!="M-OP",'IOC Input'!#REF!&gt;=50000),'IOC Input'!#REF!,""))</f>
        <v>#REF!</v>
      </c>
      <c r="H325" s="93" t="e">
        <f>IF(AND('IOC Input'!#REF!="M-OP",'IOC Input'!#REF!&lt;50000),'IOC Input'!#REF!,IF(AND('IOC Input'!#REF!="M-OP",'IOC Input'!#REF!&gt;=50000),'IOC Input'!#REF!,""))</f>
        <v>#REF!</v>
      </c>
      <c r="I325" s="93" t="e">
        <f>IF(AND('IOC Input'!#REF!="M-OP",'IOC Input'!#REF!&lt;50000),'IOC Input'!#REF!,IF(AND('IOC Input'!#REF!="M-OP",'IOC Input'!#REF!&gt;=50000),'IOC Input'!#REF!,""))</f>
        <v>#REF!</v>
      </c>
      <c r="J325" s="95" t="e">
        <f>IF(AND('IOC Input'!#REF!="M-OP",'IOC Input'!#REF!&lt;50000),RIGHT('IOC Input'!#REF!,6),IF(AND('IOC Input'!#REF!="M-OP",'IOC Input'!#REF!&gt;=50000),RIGHT('IOC Input'!#REF!,6),""))</f>
        <v>#REF!</v>
      </c>
      <c r="K325" s="96" t="e">
        <f>IF(AND('IOC Input'!#REF!="M-OP",'IOC Input'!#REF!="C"),'IOC Input'!#REF!,"")</f>
        <v>#REF!</v>
      </c>
      <c r="L325" s="96" t="e">
        <f>IF(AND('IOC Input'!#REF!="M-OP",'IOC Input'!#REF!="D"),'IOC Input'!#REF!,"")</f>
        <v>#REF!</v>
      </c>
      <c r="M325" t="e">
        <f t="shared" si="31"/>
        <v>#REF!</v>
      </c>
    </row>
    <row r="326" spans="1:13" ht="18">
      <c r="A326" s="92" t="s">
        <v>101</v>
      </c>
      <c r="B326" s="93" t="e">
        <f>IF(AND('IOC Input'!#REF!="M-OP",'IOC Input'!#REF!&lt;50000),'IOC Input'!#REF!,IF(AND('IOC Input'!#REF!="M-OP",'IOC Input'!#REF!&gt;=50000),'IOC Input'!#REF!,""))</f>
        <v>#REF!</v>
      </c>
      <c r="C326" s="93" t="e">
        <f>IF(AND('IOC Input'!#REF!="M-OP",'IOC Input'!#REF!&lt;50000),'IOC Input'!#REF!,IF(AND('IOC Input'!#REF!="M-OP",'IOC Input'!#REF!&gt;=50000),'IOC Input'!#REF!,""))</f>
        <v>#REF!</v>
      </c>
      <c r="D326" s="93" t="e">
        <f>IF(AND('IOC Input'!#REF!="M-OP",'IOC Input'!#REF!&lt;50000),'IOC Input'!#REF!,IF(AND('IOC Input'!#REF!="M-OP",'IOC Input'!#REF!&gt;=50000),'IOC Input'!#REF!,""))</f>
        <v>#REF!</v>
      </c>
      <c r="E326" s="93" t="e">
        <f>IF(AND('IOC Input'!#REF!="M-OP",'IOC Input'!#REF!&lt;50000),'IOC Input'!#REF!,IF(AND('IOC Input'!#REF!="M-OP",'IOC Input'!#REF!&gt;=50000),'IOC Input'!#REF!,""))</f>
        <v>#REF!</v>
      </c>
      <c r="F326" s="93" t="e">
        <f>IF(AND('IOC Input'!#REF!="M-OP",'IOC Input'!#REF!&lt;50000),'IOC Input'!#REF!,IF(AND('IOC Input'!#REF!="M-OP",'IOC Input'!#REF!&gt;=50000),'IOC Input'!#REF!,""))</f>
        <v>#REF!</v>
      </c>
      <c r="G326" s="93" t="e">
        <f>IF(AND('IOC Input'!#REF!="M-OP",'IOC Input'!#REF!&lt;50000),'IOC Input'!#REF!,IF(AND('IOC Input'!#REF!="M-OP",'IOC Input'!#REF!&gt;=50000),'IOC Input'!#REF!,""))</f>
        <v>#REF!</v>
      </c>
      <c r="H326" s="97"/>
      <c r="I326" s="93" t="e">
        <f>IF(AND('IOC Input'!#REF!="M-OP",'IOC Input'!#REF!&lt;50000),'IOC Input'!#REF!,IF(AND('IOC Input'!#REF!="M-OP",'IOC Input'!#REF!&gt;=50000),'IOC Input'!#REF!,""))</f>
        <v>#REF!</v>
      </c>
      <c r="J326" s="95" t="e">
        <f>IF(AND('IOC Input'!#REF!="M-OP",'IOC Input'!#REF!&lt;50000),RIGHT('IOC Input'!#REF!,6),IF(AND('IOC Input'!#REF!="M-OP",'IOC Input'!#REF!&gt;=50000),RIGHT('IOC Input'!#REF!,6),""))</f>
        <v>#REF!</v>
      </c>
      <c r="K326" s="96" t="e">
        <f>IF(AND('IOC Input'!#REF!="M-OP",'IOC Input'!#REF!="C"),'IOC Input'!#REF!,"")</f>
        <v>#REF!</v>
      </c>
      <c r="L326" s="96" t="e">
        <f>IF(AND('IOC Input'!#REF!="M-OP",'IOC Input'!#REF!="D"),'IOC Input'!#REF!,"")</f>
        <v>#REF!</v>
      </c>
      <c r="M326" t="e">
        <f t="shared" si="31"/>
        <v>#REF!</v>
      </c>
    </row>
    <row r="327" spans="1:13" ht="18">
      <c r="A327" s="92"/>
      <c r="B327" s="93"/>
      <c r="C327" s="94"/>
      <c r="D327" s="93"/>
      <c r="E327" s="94"/>
      <c r="F327" s="93"/>
      <c r="G327" s="93"/>
      <c r="H327" s="94"/>
      <c r="I327" s="93"/>
      <c r="J327" s="95"/>
      <c r="K327" s="96"/>
      <c r="L327" s="96"/>
    </row>
    <row r="328" spans="1:13" ht="18">
      <c r="A328" s="92" t="s">
        <v>101</v>
      </c>
      <c r="B328" s="93" t="e">
        <f>IF(AND('IOC Input'!#REF!="M-OP",'IOC Input'!#REF!&lt;50000),"119503",IF(AND('IOC Input'!#REF!="M-OP",'IOC Input'!#REF!&gt;=50000),"119500",""))</f>
        <v>#REF!</v>
      </c>
      <c r="C328" s="94"/>
      <c r="D328" s="93"/>
      <c r="E328" s="94"/>
      <c r="F328" s="93"/>
      <c r="G328" s="93"/>
      <c r="H328" s="93" t="e">
        <f>IF(AND('IOC Input'!#REF!="M-OP",'IOC Input'!#REF!&lt;50000),'IOC Input'!#REF!,IF(AND('IOC Input'!#REF!="M-OP",'IOC Input'!#REF!&gt;=50000),'IOC Input'!#REF!,""))</f>
        <v>#REF!</v>
      </c>
      <c r="I328" s="93" t="e">
        <f>+I329</f>
        <v>#REF!</v>
      </c>
      <c r="J328" s="95" t="e">
        <f>+J329</f>
        <v>#REF!</v>
      </c>
      <c r="K328" s="96" t="e">
        <f>IF(AND('IOC Input'!#REF!="M-OP",'IOC Input'!#REF!="C"),'IOC Input'!#REF!,"")</f>
        <v>#REF!</v>
      </c>
      <c r="L328" s="96" t="e">
        <f>IF(AND('IOC Input'!#REF!="M-OP",'IOC Input'!#REF!="D"),'IOC Input'!#REF!,"")</f>
        <v>#REF!</v>
      </c>
      <c r="M328" t="e">
        <f>IF(SUM(K328:L328)&gt;0,1,0)</f>
        <v>#REF!</v>
      </c>
    </row>
    <row r="329" spans="1:13" ht="18">
      <c r="A329" s="92" t="s">
        <v>101</v>
      </c>
      <c r="B329" s="93" t="e">
        <f>IF(AND('IOC Input'!#REF!="M-OP",'IOC Input'!#REF!&lt;50000),'IOC Input'!#REF!,IF(AND('IOC Input'!#REF!="M-OP",'IOC Input'!#REF!&gt;=50000),'IOC Input'!#REF!,""))</f>
        <v>#REF!</v>
      </c>
      <c r="C329" s="93" t="e">
        <f>IF(AND('IOC Input'!#REF!="M-OP",'IOC Input'!#REF!&lt;50000),'IOC Input'!#REF!,IF(AND('IOC Input'!#REF!="M-OP",'IOC Input'!#REF!&gt;=50000),'IOC Input'!#REF!,""))</f>
        <v>#REF!</v>
      </c>
      <c r="D329" s="93" t="e">
        <f>IF(AND('IOC Input'!#REF!="M-OP",'IOC Input'!#REF!&lt;50000),'IOC Input'!#REF!,IF(AND('IOC Input'!#REF!="M-OP",'IOC Input'!#REF!&gt;=50000),'IOC Input'!#REF!,""))</f>
        <v>#REF!</v>
      </c>
      <c r="E329" s="93" t="e">
        <f>IF(AND('IOC Input'!#REF!="M-OP",'IOC Input'!#REF!&lt;50000),'IOC Input'!#REF!,IF(AND('IOC Input'!#REF!="M-OP",'IOC Input'!#REF!&gt;=50000),'IOC Input'!#REF!,""))</f>
        <v>#REF!</v>
      </c>
      <c r="F329" s="93" t="e">
        <f>IF(AND('IOC Input'!#REF!="M-OP",'IOC Input'!#REF!&lt;50000),'IOC Input'!#REF!,IF(AND('IOC Input'!#REF!="M-OP",'IOC Input'!#REF!&gt;=50000),'IOC Input'!#REF!,""))</f>
        <v>#REF!</v>
      </c>
      <c r="G329" s="93" t="e">
        <f>IF(AND('IOC Input'!#REF!="M-OP",'IOC Input'!#REF!&lt;50000),'IOC Input'!#REF!,IF(AND('IOC Input'!#REF!="M-OP",'IOC Input'!#REF!&gt;=50000),'IOC Input'!#REF!,""))</f>
        <v>#REF!</v>
      </c>
      <c r="H329" s="93" t="e">
        <f>IF(AND('IOC Input'!#REF!="M-OP",'IOC Input'!#REF!&lt;50000),'IOC Input'!#REF!,IF(AND('IOC Input'!#REF!="M-OP",'IOC Input'!#REF!&gt;=50000),'IOC Input'!#REF!,""))</f>
        <v>#REF!</v>
      </c>
      <c r="I329" s="93" t="e">
        <f>IF(AND('IOC Input'!#REF!="M-OP",'IOC Input'!#REF!&lt;50000),'IOC Input'!#REF!,IF(AND('IOC Input'!#REF!="M-OP",'IOC Input'!#REF!&gt;=50000),'IOC Input'!#REF!,""))</f>
        <v>#REF!</v>
      </c>
      <c r="J329" s="95" t="e">
        <f>IF(AND('IOC Input'!#REF!="M-OP",'IOC Input'!#REF!&lt;50000),RIGHT('IOC Input'!#REF!,6),IF(AND('IOC Input'!#REF!="M-OP",'IOC Input'!#REF!&gt;=50000),RIGHT('IOC Input'!#REF!,6),""))</f>
        <v>#REF!</v>
      </c>
      <c r="K329" s="96" t="e">
        <f>IF(AND('IOC Input'!#REF!="M-OP",'IOC Input'!#REF!="C"),'IOC Input'!#REF!,"")</f>
        <v>#REF!</v>
      </c>
      <c r="L329" s="96" t="e">
        <f>IF(AND('IOC Input'!#REF!="M-OP",'IOC Input'!#REF!="D"),'IOC Input'!#REF!,"")</f>
        <v>#REF!</v>
      </c>
      <c r="M329" t="e">
        <f t="shared" ref="M329:M335" si="32">IF(SUM(K329:L329)&gt;0,1,0)</f>
        <v>#REF!</v>
      </c>
    </row>
    <row r="330" spans="1:13" ht="18">
      <c r="A330" s="92" t="s">
        <v>101</v>
      </c>
      <c r="B330" s="93" t="e">
        <f>IF(AND('IOC Input'!#REF!="M-OP",'IOC Input'!#REF!&lt;50000),'IOC Input'!#REF!,IF(AND('IOC Input'!#REF!="M-OP",'IOC Input'!#REF!&gt;=50000),'IOC Input'!#REF!,""))</f>
        <v>#REF!</v>
      </c>
      <c r="C330" s="93" t="e">
        <f>IF(AND('IOC Input'!#REF!="M-OP",'IOC Input'!#REF!&lt;50000),'IOC Input'!#REF!,IF(AND('IOC Input'!#REF!="M-OP",'IOC Input'!#REF!&gt;=50000),'IOC Input'!#REF!,""))</f>
        <v>#REF!</v>
      </c>
      <c r="D330" s="93" t="e">
        <f>IF(AND('IOC Input'!#REF!="M-OP",'IOC Input'!#REF!&lt;50000),'IOC Input'!#REF!,IF(AND('IOC Input'!#REF!="M-OP",'IOC Input'!#REF!&gt;=50000),'IOC Input'!#REF!,""))</f>
        <v>#REF!</v>
      </c>
      <c r="E330" s="93" t="e">
        <f>IF(AND('IOC Input'!#REF!="M-OP",'IOC Input'!#REF!&lt;50000),'IOC Input'!#REF!,IF(AND('IOC Input'!#REF!="M-OP",'IOC Input'!#REF!&gt;=50000),'IOC Input'!#REF!,""))</f>
        <v>#REF!</v>
      </c>
      <c r="F330" s="93" t="e">
        <f>IF(AND('IOC Input'!#REF!="M-OP",'IOC Input'!#REF!&lt;50000),'IOC Input'!#REF!,IF(AND('IOC Input'!#REF!="M-OP",'IOC Input'!#REF!&gt;=50000),'IOC Input'!#REF!,""))</f>
        <v>#REF!</v>
      </c>
      <c r="G330" s="93" t="e">
        <f>IF(AND('IOC Input'!#REF!="M-OP",'IOC Input'!#REF!&lt;50000),'IOC Input'!#REF!,IF(AND('IOC Input'!#REF!="M-OP",'IOC Input'!#REF!&gt;=50000),'IOC Input'!#REF!,""))</f>
        <v>#REF!</v>
      </c>
      <c r="H330" s="93" t="e">
        <f>IF(AND('IOC Input'!#REF!="M-OP",'IOC Input'!#REF!&lt;50000),'IOC Input'!#REF!,IF(AND('IOC Input'!#REF!="M-OP",'IOC Input'!#REF!&gt;=50000),'IOC Input'!#REF!,""))</f>
        <v>#REF!</v>
      </c>
      <c r="I330" s="93" t="e">
        <f>IF(AND('IOC Input'!#REF!="M-OP",'IOC Input'!#REF!&lt;50000),'IOC Input'!#REF!,IF(AND('IOC Input'!#REF!="M-OP",'IOC Input'!#REF!&gt;=50000),'IOC Input'!#REF!,""))</f>
        <v>#REF!</v>
      </c>
      <c r="J330" s="95" t="e">
        <f>IF(AND('IOC Input'!#REF!="M-OP",'IOC Input'!#REF!&lt;50000),RIGHT('IOC Input'!#REF!,6),IF(AND('IOC Input'!#REF!="M-OP",'IOC Input'!#REF!&gt;=50000),RIGHT('IOC Input'!#REF!,6),""))</f>
        <v>#REF!</v>
      </c>
      <c r="K330" s="96" t="e">
        <f>IF(AND('IOC Input'!#REF!="M-OP",'IOC Input'!#REF!="C"),'IOC Input'!#REF!,"")</f>
        <v>#REF!</v>
      </c>
      <c r="L330" s="96" t="e">
        <f>IF(AND('IOC Input'!#REF!="M-OP",'IOC Input'!#REF!="D"),'IOC Input'!#REF!,"")</f>
        <v>#REF!</v>
      </c>
      <c r="M330" t="e">
        <f t="shared" si="32"/>
        <v>#REF!</v>
      </c>
    </row>
    <row r="331" spans="1:13" ht="18">
      <c r="A331" s="92" t="s">
        <v>101</v>
      </c>
      <c r="B331" s="93" t="e">
        <f>IF(AND('IOC Input'!#REF!="M-OP",'IOC Input'!#REF!&lt;50000),'IOC Input'!#REF!,IF(AND('IOC Input'!#REF!="M-OP",'IOC Input'!#REF!&gt;=50000),'IOC Input'!#REF!,""))</f>
        <v>#REF!</v>
      </c>
      <c r="C331" s="93" t="e">
        <f>IF(AND('IOC Input'!#REF!="M-OP",'IOC Input'!#REF!&lt;50000),'IOC Input'!#REF!,IF(AND('IOC Input'!#REF!="M-OP",'IOC Input'!#REF!&gt;=50000),'IOC Input'!#REF!,""))</f>
        <v>#REF!</v>
      </c>
      <c r="D331" s="93" t="e">
        <f>IF(AND('IOC Input'!#REF!="M-OP",'IOC Input'!#REF!&lt;50000),'IOC Input'!#REF!,IF(AND('IOC Input'!#REF!="M-OP",'IOC Input'!#REF!&gt;=50000),'IOC Input'!#REF!,""))</f>
        <v>#REF!</v>
      </c>
      <c r="E331" s="93" t="e">
        <f>IF(AND('IOC Input'!#REF!="M-OP",'IOC Input'!#REF!&lt;50000),'IOC Input'!#REF!,IF(AND('IOC Input'!#REF!="M-OP",'IOC Input'!#REF!&gt;=50000),'IOC Input'!#REF!,""))</f>
        <v>#REF!</v>
      </c>
      <c r="F331" s="93" t="e">
        <f>IF(AND('IOC Input'!#REF!="M-OP",'IOC Input'!#REF!&lt;50000),'IOC Input'!#REF!,IF(AND('IOC Input'!#REF!="M-OP",'IOC Input'!#REF!&gt;=50000),'IOC Input'!#REF!,""))</f>
        <v>#REF!</v>
      </c>
      <c r="G331" s="93" t="e">
        <f>IF(AND('IOC Input'!#REF!="M-OP",'IOC Input'!#REF!&lt;50000),'IOC Input'!#REF!,IF(AND('IOC Input'!#REF!="M-OP",'IOC Input'!#REF!&gt;=50000),'IOC Input'!#REF!,""))</f>
        <v>#REF!</v>
      </c>
      <c r="H331" s="93" t="e">
        <f>IF(AND('IOC Input'!#REF!="M-OP",'IOC Input'!#REF!&lt;50000),'IOC Input'!#REF!,IF(AND('IOC Input'!#REF!="M-OP",'IOC Input'!#REF!&gt;=50000),'IOC Input'!#REF!,""))</f>
        <v>#REF!</v>
      </c>
      <c r="I331" s="93" t="e">
        <f>IF(AND('IOC Input'!#REF!="M-OP",'IOC Input'!#REF!&lt;50000),'IOC Input'!#REF!,IF(AND('IOC Input'!#REF!="M-OP",'IOC Input'!#REF!&gt;=50000),'IOC Input'!#REF!,""))</f>
        <v>#REF!</v>
      </c>
      <c r="J331" s="95" t="e">
        <f>IF(AND('IOC Input'!#REF!="M-OP",'IOC Input'!#REF!&lt;50000),RIGHT('IOC Input'!#REF!,6),IF(AND('IOC Input'!#REF!="M-OP",'IOC Input'!#REF!&gt;=50000),RIGHT('IOC Input'!#REF!,6),""))</f>
        <v>#REF!</v>
      </c>
      <c r="K331" s="96" t="e">
        <f>IF(AND('IOC Input'!#REF!="M-OP",'IOC Input'!#REF!="C"),'IOC Input'!#REF!,"")</f>
        <v>#REF!</v>
      </c>
      <c r="L331" s="96" t="e">
        <f>IF(AND('IOC Input'!#REF!="M-OP",'IOC Input'!#REF!="D"),'IOC Input'!#REF!,"")</f>
        <v>#REF!</v>
      </c>
      <c r="M331" t="e">
        <f t="shared" si="32"/>
        <v>#REF!</v>
      </c>
    </row>
    <row r="332" spans="1:13" ht="18">
      <c r="A332" s="92" t="s">
        <v>101</v>
      </c>
      <c r="B332" s="93" t="e">
        <f>IF(AND('IOC Input'!#REF!="M-OP",'IOC Input'!#REF!&lt;50000),'IOC Input'!#REF!,IF(AND('IOC Input'!#REF!="M-OP",'IOC Input'!#REF!&gt;=50000),'IOC Input'!#REF!,""))</f>
        <v>#REF!</v>
      </c>
      <c r="C332" s="93" t="e">
        <f>IF(AND('IOC Input'!#REF!="M-OP",'IOC Input'!#REF!&lt;50000),'IOC Input'!#REF!,IF(AND('IOC Input'!#REF!="M-OP",'IOC Input'!#REF!&gt;=50000),'IOC Input'!#REF!,""))</f>
        <v>#REF!</v>
      </c>
      <c r="D332" s="93" t="e">
        <f>IF(AND('IOC Input'!#REF!="M-OP",'IOC Input'!#REF!&lt;50000),'IOC Input'!#REF!,IF(AND('IOC Input'!#REF!="M-OP",'IOC Input'!#REF!&gt;=50000),'IOC Input'!#REF!,""))</f>
        <v>#REF!</v>
      </c>
      <c r="E332" s="93" t="e">
        <f>IF(AND('IOC Input'!#REF!="M-OP",'IOC Input'!#REF!&lt;50000),'IOC Input'!#REF!,IF(AND('IOC Input'!#REF!="M-OP",'IOC Input'!#REF!&gt;=50000),'IOC Input'!#REF!,""))</f>
        <v>#REF!</v>
      </c>
      <c r="F332" s="93" t="e">
        <f>IF(AND('IOC Input'!#REF!="M-OP",'IOC Input'!#REF!&lt;50000),'IOC Input'!#REF!,IF(AND('IOC Input'!#REF!="M-OP",'IOC Input'!#REF!&gt;=50000),'IOC Input'!#REF!,""))</f>
        <v>#REF!</v>
      </c>
      <c r="G332" s="93" t="e">
        <f>IF(AND('IOC Input'!#REF!="M-OP",'IOC Input'!#REF!&lt;50000),'IOC Input'!#REF!,IF(AND('IOC Input'!#REF!="M-OP",'IOC Input'!#REF!&gt;=50000),'IOC Input'!#REF!,""))</f>
        <v>#REF!</v>
      </c>
      <c r="H332" s="93" t="e">
        <f>IF(AND('IOC Input'!#REF!="M-OP",'IOC Input'!#REF!&lt;50000),'IOC Input'!#REF!,IF(AND('IOC Input'!#REF!="M-OP",'IOC Input'!#REF!&gt;=50000),'IOC Input'!#REF!,""))</f>
        <v>#REF!</v>
      </c>
      <c r="I332" s="93" t="e">
        <f>IF(AND('IOC Input'!#REF!="M-OP",'IOC Input'!#REF!&lt;50000),'IOC Input'!#REF!,IF(AND('IOC Input'!#REF!="M-OP",'IOC Input'!#REF!&gt;=50000),'IOC Input'!#REF!,""))</f>
        <v>#REF!</v>
      </c>
      <c r="J332" s="95" t="e">
        <f>IF(AND('IOC Input'!#REF!="M-OP",'IOC Input'!#REF!&lt;50000),RIGHT('IOC Input'!#REF!,6),IF(AND('IOC Input'!#REF!="M-OP",'IOC Input'!#REF!&gt;=50000),RIGHT('IOC Input'!#REF!,6),""))</f>
        <v>#REF!</v>
      </c>
      <c r="K332" s="96" t="e">
        <f>IF(AND('IOC Input'!#REF!="M-OP",'IOC Input'!#REF!="C"),'IOC Input'!#REF!,"")</f>
        <v>#REF!</v>
      </c>
      <c r="L332" s="96" t="e">
        <f>IF(AND('IOC Input'!#REF!="M-OP",'IOC Input'!#REF!="D"),'IOC Input'!#REF!,"")</f>
        <v>#REF!</v>
      </c>
      <c r="M332" t="e">
        <f t="shared" si="32"/>
        <v>#REF!</v>
      </c>
    </row>
    <row r="333" spans="1:13" ht="18">
      <c r="A333" s="92" t="s">
        <v>101</v>
      </c>
      <c r="B333" s="93" t="e">
        <f>IF(AND('IOC Input'!#REF!="M-OP",'IOC Input'!#REF!&lt;50000),'IOC Input'!#REF!,IF(AND('IOC Input'!#REF!="M-OP",'IOC Input'!#REF!&gt;=50000),'IOC Input'!#REF!,""))</f>
        <v>#REF!</v>
      </c>
      <c r="C333" s="93" t="e">
        <f>IF(AND('IOC Input'!#REF!="M-OP",'IOC Input'!#REF!&lt;50000),'IOC Input'!#REF!,IF(AND('IOC Input'!#REF!="M-OP",'IOC Input'!#REF!&gt;=50000),'IOC Input'!#REF!,""))</f>
        <v>#REF!</v>
      </c>
      <c r="D333" s="93" t="e">
        <f>IF(AND('IOC Input'!#REF!="M-OP",'IOC Input'!#REF!&lt;50000),'IOC Input'!#REF!,IF(AND('IOC Input'!#REF!="M-OP",'IOC Input'!#REF!&gt;=50000),'IOC Input'!#REF!,""))</f>
        <v>#REF!</v>
      </c>
      <c r="E333" s="93" t="e">
        <f>IF(AND('IOC Input'!#REF!="M-OP",'IOC Input'!#REF!&lt;50000),'IOC Input'!#REF!,IF(AND('IOC Input'!#REF!="M-OP",'IOC Input'!#REF!&gt;=50000),'IOC Input'!#REF!,""))</f>
        <v>#REF!</v>
      </c>
      <c r="F333" s="93" t="e">
        <f>IF(AND('IOC Input'!#REF!="M-OP",'IOC Input'!#REF!&lt;50000),'IOC Input'!#REF!,IF(AND('IOC Input'!#REF!="M-OP",'IOC Input'!#REF!&gt;=50000),'IOC Input'!#REF!,""))</f>
        <v>#REF!</v>
      </c>
      <c r="G333" s="93" t="e">
        <f>IF(AND('IOC Input'!#REF!="M-OP",'IOC Input'!#REF!&lt;50000),'IOC Input'!#REF!,IF(AND('IOC Input'!#REF!="M-OP",'IOC Input'!#REF!&gt;=50000),'IOC Input'!#REF!,""))</f>
        <v>#REF!</v>
      </c>
      <c r="H333" s="93" t="e">
        <f>IF(AND('IOC Input'!#REF!="M-OP",'IOC Input'!#REF!&lt;50000),'IOC Input'!#REF!,IF(AND('IOC Input'!#REF!="M-OP",'IOC Input'!#REF!&gt;=50000),'IOC Input'!#REF!,""))</f>
        <v>#REF!</v>
      </c>
      <c r="I333" s="93" t="e">
        <f>IF(AND('IOC Input'!#REF!="M-OP",'IOC Input'!#REF!&lt;50000),'IOC Input'!#REF!,IF(AND('IOC Input'!#REF!="M-OP",'IOC Input'!#REF!&gt;=50000),'IOC Input'!#REF!,""))</f>
        <v>#REF!</v>
      </c>
      <c r="J333" s="95" t="e">
        <f>IF(AND('IOC Input'!#REF!="M-OP",'IOC Input'!#REF!&lt;50000),RIGHT('IOC Input'!#REF!,6),IF(AND('IOC Input'!#REF!="M-OP",'IOC Input'!#REF!&gt;=50000),RIGHT('IOC Input'!#REF!,6),""))</f>
        <v>#REF!</v>
      </c>
      <c r="K333" s="96" t="e">
        <f>IF(AND('IOC Input'!#REF!="M-OP",'IOC Input'!#REF!="C"),'IOC Input'!#REF!,"")</f>
        <v>#REF!</v>
      </c>
      <c r="L333" s="96" t="e">
        <f>IF(AND('IOC Input'!#REF!="M-OP",'IOC Input'!#REF!="D"),'IOC Input'!#REF!,"")</f>
        <v>#REF!</v>
      </c>
      <c r="M333" t="e">
        <f t="shared" si="32"/>
        <v>#REF!</v>
      </c>
    </row>
    <row r="334" spans="1:13" ht="18">
      <c r="A334" s="92" t="s">
        <v>101</v>
      </c>
      <c r="B334" s="93" t="e">
        <f>IF(AND('IOC Input'!#REF!="M-OP",'IOC Input'!#REF!&lt;50000),'IOC Input'!#REF!,IF(AND('IOC Input'!#REF!="M-OP",'IOC Input'!#REF!&gt;=50000),'IOC Input'!#REF!,""))</f>
        <v>#REF!</v>
      </c>
      <c r="C334" s="93" t="e">
        <f>IF(AND('IOC Input'!#REF!="M-OP",'IOC Input'!#REF!&lt;50000),'IOC Input'!#REF!,IF(AND('IOC Input'!#REF!="M-OP",'IOC Input'!#REF!&gt;=50000),'IOC Input'!#REF!,""))</f>
        <v>#REF!</v>
      </c>
      <c r="D334" s="93" t="e">
        <f>IF(AND('IOC Input'!#REF!="M-OP",'IOC Input'!#REF!&lt;50000),'IOC Input'!#REF!,IF(AND('IOC Input'!#REF!="M-OP",'IOC Input'!#REF!&gt;=50000),'IOC Input'!#REF!,""))</f>
        <v>#REF!</v>
      </c>
      <c r="E334" s="93" t="e">
        <f>IF(AND('IOC Input'!#REF!="M-OP",'IOC Input'!#REF!&lt;50000),'IOC Input'!#REF!,IF(AND('IOC Input'!#REF!="M-OP",'IOC Input'!#REF!&gt;=50000),'IOC Input'!#REF!,""))</f>
        <v>#REF!</v>
      </c>
      <c r="F334" s="93" t="e">
        <f>IF(AND('IOC Input'!#REF!="M-OP",'IOC Input'!#REF!&lt;50000),'IOC Input'!#REF!,IF(AND('IOC Input'!#REF!="M-OP",'IOC Input'!#REF!&gt;=50000),'IOC Input'!#REF!,""))</f>
        <v>#REF!</v>
      </c>
      <c r="G334" s="93" t="e">
        <f>IF(AND('IOC Input'!#REF!="M-OP",'IOC Input'!#REF!&lt;50000),'IOC Input'!#REF!,IF(AND('IOC Input'!#REF!="M-OP",'IOC Input'!#REF!&gt;=50000),'IOC Input'!#REF!,""))</f>
        <v>#REF!</v>
      </c>
      <c r="H334" s="93" t="e">
        <f>IF(AND('IOC Input'!#REF!="M-OP",'IOC Input'!#REF!&lt;50000),'IOC Input'!#REF!,IF(AND('IOC Input'!#REF!="M-OP",'IOC Input'!#REF!&gt;=50000),'IOC Input'!#REF!,""))</f>
        <v>#REF!</v>
      </c>
      <c r="I334" s="93" t="e">
        <f>IF(AND('IOC Input'!#REF!="M-OP",'IOC Input'!#REF!&lt;50000),'IOC Input'!#REF!,IF(AND('IOC Input'!#REF!="M-OP",'IOC Input'!#REF!&gt;=50000),'IOC Input'!#REF!,""))</f>
        <v>#REF!</v>
      </c>
      <c r="J334" s="95" t="e">
        <f>IF(AND('IOC Input'!#REF!="M-OP",'IOC Input'!#REF!&lt;50000),RIGHT('IOC Input'!#REF!,6),IF(AND('IOC Input'!#REF!="M-OP",'IOC Input'!#REF!&gt;=50000),RIGHT('IOC Input'!#REF!,6),""))</f>
        <v>#REF!</v>
      </c>
      <c r="K334" s="96" t="e">
        <f>IF(AND('IOC Input'!#REF!="M-OP",'IOC Input'!#REF!="C"),'IOC Input'!#REF!,"")</f>
        <v>#REF!</v>
      </c>
      <c r="L334" s="96" t="e">
        <f>IF(AND('IOC Input'!#REF!="M-OP",'IOC Input'!#REF!="D"),'IOC Input'!#REF!,"")</f>
        <v>#REF!</v>
      </c>
      <c r="M334" t="e">
        <f t="shared" si="32"/>
        <v>#REF!</v>
      </c>
    </row>
    <row r="335" spans="1:13" ht="18">
      <c r="A335" s="92" t="s">
        <v>101</v>
      </c>
      <c r="B335" s="93" t="e">
        <f>IF(AND('IOC Input'!#REF!="M-OP",'IOC Input'!#REF!&lt;50000),'IOC Input'!#REF!,IF(AND('IOC Input'!#REF!="M-OP",'IOC Input'!#REF!&gt;=50000),'IOC Input'!#REF!,""))</f>
        <v>#REF!</v>
      </c>
      <c r="C335" s="93" t="e">
        <f>IF(AND('IOC Input'!#REF!="M-OP",'IOC Input'!#REF!&lt;50000),'IOC Input'!#REF!,IF(AND('IOC Input'!#REF!="M-OP",'IOC Input'!#REF!&gt;=50000),'IOC Input'!#REF!,""))</f>
        <v>#REF!</v>
      </c>
      <c r="D335" s="93" t="e">
        <f>IF(AND('IOC Input'!#REF!="M-OP",'IOC Input'!#REF!&lt;50000),'IOC Input'!#REF!,IF(AND('IOC Input'!#REF!="M-OP",'IOC Input'!#REF!&gt;=50000),'IOC Input'!#REF!,""))</f>
        <v>#REF!</v>
      </c>
      <c r="E335" s="93" t="e">
        <f>IF(AND('IOC Input'!#REF!="M-OP",'IOC Input'!#REF!&lt;50000),'IOC Input'!#REF!,IF(AND('IOC Input'!#REF!="M-OP",'IOC Input'!#REF!&gt;=50000),'IOC Input'!#REF!,""))</f>
        <v>#REF!</v>
      </c>
      <c r="F335" s="93" t="e">
        <f>IF(AND('IOC Input'!#REF!="M-OP",'IOC Input'!#REF!&lt;50000),'IOC Input'!#REF!,IF(AND('IOC Input'!#REF!="M-OP",'IOC Input'!#REF!&gt;=50000),'IOC Input'!#REF!,""))</f>
        <v>#REF!</v>
      </c>
      <c r="G335" s="93" t="e">
        <f>IF(AND('IOC Input'!#REF!="M-OP",'IOC Input'!#REF!&lt;50000),'IOC Input'!#REF!,IF(AND('IOC Input'!#REF!="M-OP",'IOC Input'!#REF!&gt;=50000),'IOC Input'!#REF!,""))</f>
        <v>#REF!</v>
      </c>
      <c r="H335" s="97"/>
      <c r="I335" s="93" t="e">
        <f>IF(AND('IOC Input'!#REF!="M-OP",'IOC Input'!#REF!&lt;50000),'IOC Input'!#REF!,IF(AND('IOC Input'!#REF!="M-OP",'IOC Input'!#REF!&gt;=50000),'IOC Input'!#REF!,""))</f>
        <v>#REF!</v>
      </c>
      <c r="J335" s="95" t="e">
        <f>IF(AND('IOC Input'!#REF!="M-OP",'IOC Input'!#REF!&lt;50000),RIGHT('IOC Input'!#REF!,6),IF(AND('IOC Input'!#REF!="M-OP",'IOC Input'!#REF!&gt;=50000),RIGHT('IOC Input'!#REF!,6),""))</f>
        <v>#REF!</v>
      </c>
      <c r="K335" s="96" t="e">
        <f>IF(AND('IOC Input'!#REF!="M-OP",'IOC Input'!#REF!="C"),'IOC Input'!#REF!,"")</f>
        <v>#REF!</v>
      </c>
      <c r="L335" s="96" t="e">
        <f>IF(AND('IOC Input'!#REF!="M-OP",'IOC Input'!#REF!="D"),'IOC Input'!#REF!,"")</f>
        <v>#REF!</v>
      </c>
      <c r="M335" t="e">
        <f t="shared" si="32"/>
        <v>#REF!</v>
      </c>
    </row>
    <row r="336" spans="1:13" ht="18">
      <c r="A336" s="92"/>
      <c r="B336" s="93"/>
      <c r="C336" s="94"/>
      <c r="D336" s="93"/>
      <c r="E336" s="94"/>
      <c r="F336" s="93"/>
      <c r="G336" s="93"/>
      <c r="H336" s="94"/>
      <c r="I336" s="93"/>
      <c r="J336" s="95"/>
      <c r="K336" s="96"/>
      <c r="L336" s="96"/>
    </row>
    <row r="337" spans="1:13" ht="18">
      <c r="A337" s="92" t="s">
        <v>101</v>
      </c>
      <c r="B337" s="93" t="e">
        <f>IF(AND('IOC Input'!#REF!="M-OP",'IOC Input'!#REF!&lt;50000),"119503",IF(AND('IOC Input'!#REF!="M-OP",'IOC Input'!#REF!&gt;=50000),"119500",""))</f>
        <v>#REF!</v>
      </c>
      <c r="C337" s="94"/>
      <c r="D337" s="93"/>
      <c r="E337" s="94"/>
      <c r="F337" s="93"/>
      <c r="G337" s="93"/>
      <c r="H337" s="93" t="e">
        <f>IF(AND('IOC Input'!#REF!="M-OP",'IOC Input'!#REF!&lt;50000),'IOC Input'!#REF!,IF(AND('IOC Input'!#REF!="M-OP",'IOC Input'!#REF!&gt;=50000),'IOC Input'!#REF!,""))</f>
        <v>#REF!</v>
      </c>
      <c r="I337" s="93" t="e">
        <f>+I338</f>
        <v>#REF!</v>
      </c>
      <c r="J337" s="95" t="e">
        <f>+J338</f>
        <v>#REF!</v>
      </c>
      <c r="K337" s="96" t="e">
        <f>IF(AND('IOC Input'!#REF!="M-OP",'IOC Input'!#REF!="C"),'IOC Input'!#REF!,"")</f>
        <v>#REF!</v>
      </c>
      <c r="L337" s="96" t="e">
        <f>IF(AND('IOC Input'!#REF!="M-OP",'IOC Input'!#REF!="D"),'IOC Input'!#REF!,"")</f>
        <v>#REF!</v>
      </c>
      <c r="M337" t="e">
        <f>IF(SUM(K337:L337)&gt;0,1,0)</f>
        <v>#REF!</v>
      </c>
    </row>
    <row r="338" spans="1:13" ht="18">
      <c r="A338" s="92" t="s">
        <v>101</v>
      </c>
      <c r="B338" s="93" t="e">
        <f>IF(AND('IOC Input'!#REF!="M-OP",'IOC Input'!#REF!&lt;50000),'IOC Input'!#REF!,IF(AND('IOC Input'!#REF!="M-OP",'IOC Input'!#REF!&gt;=50000),'IOC Input'!#REF!,""))</f>
        <v>#REF!</v>
      </c>
      <c r="C338" s="93" t="e">
        <f>IF(AND('IOC Input'!#REF!="M-OP",'IOC Input'!#REF!&lt;50000),'IOC Input'!#REF!,IF(AND('IOC Input'!#REF!="M-OP",'IOC Input'!#REF!&gt;=50000),'IOC Input'!#REF!,""))</f>
        <v>#REF!</v>
      </c>
      <c r="D338" s="93" t="e">
        <f>IF(AND('IOC Input'!#REF!="M-OP",'IOC Input'!#REF!&lt;50000),'IOC Input'!#REF!,IF(AND('IOC Input'!#REF!="M-OP",'IOC Input'!#REF!&gt;=50000),'IOC Input'!#REF!,""))</f>
        <v>#REF!</v>
      </c>
      <c r="E338" s="93" t="e">
        <f>IF(AND('IOC Input'!#REF!="M-OP",'IOC Input'!#REF!&lt;50000),'IOC Input'!#REF!,IF(AND('IOC Input'!#REF!="M-OP",'IOC Input'!#REF!&gt;=50000),'IOC Input'!#REF!,""))</f>
        <v>#REF!</v>
      </c>
      <c r="F338" s="93" t="e">
        <f>IF(AND('IOC Input'!#REF!="M-OP",'IOC Input'!#REF!&lt;50000),'IOC Input'!#REF!,IF(AND('IOC Input'!#REF!="M-OP",'IOC Input'!#REF!&gt;=50000),'IOC Input'!#REF!,""))</f>
        <v>#REF!</v>
      </c>
      <c r="G338" s="93" t="e">
        <f>IF(AND('IOC Input'!#REF!="M-OP",'IOC Input'!#REF!&lt;50000),'IOC Input'!#REF!,IF(AND('IOC Input'!#REF!="M-OP",'IOC Input'!#REF!&gt;=50000),'IOC Input'!#REF!,""))</f>
        <v>#REF!</v>
      </c>
      <c r="H338" s="93" t="e">
        <f>IF(AND('IOC Input'!#REF!="M-OP",'IOC Input'!#REF!&lt;50000),'IOC Input'!#REF!,IF(AND('IOC Input'!#REF!="M-OP",'IOC Input'!#REF!&gt;=50000),'IOC Input'!#REF!,""))</f>
        <v>#REF!</v>
      </c>
      <c r="I338" s="93" t="e">
        <f>IF(AND('IOC Input'!#REF!="M-OP",'IOC Input'!#REF!&lt;50000),'IOC Input'!#REF!,IF(AND('IOC Input'!#REF!="M-OP",'IOC Input'!#REF!&gt;=50000),'IOC Input'!#REF!,""))</f>
        <v>#REF!</v>
      </c>
      <c r="J338" s="95" t="e">
        <f>IF(AND('IOC Input'!#REF!="M-OP",'IOC Input'!#REF!&lt;50000),RIGHT('IOC Input'!#REF!,6),IF(AND('IOC Input'!#REF!="M-OP",'IOC Input'!#REF!&gt;=50000),RIGHT('IOC Input'!#REF!,6),""))</f>
        <v>#REF!</v>
      </c>
      <c r="K338" s="96" t="e">
        <f>IF(AND('IOC Input'!#REF!="M-OP",'IOC Input'!#REF!="C"),'IOC Input'!#REF!,"")</f>
        <v>#REF!</v>
      </c>
      <c r="L338" s="96" t="e">
        <f>IF(AND('IOC Input'!#REF!="M-OP",'IOC Input'!#REF!="D"),'IOC Input'!#REF!,"")</f>
        <v>#REF!</v>
      </c>
      <c r="M338" t="e">
        <f t="shared" ref="M338:M344" si="33">IF(SUM(K338:L338)&gt;0,1,0)</f>
        <v>#REF!</v>
      </c>
    </row>
    <row r="339" spans="1:13" ht="18">
      <c r="A339" s="92" t="s">
        <v>101</v>
      </c>
      <c r="B339" s="93" t="e">
        <f>IF(AND('IOC Input'!#REF!="M-OP",'IOC Input'!#REF!&lt;50000),'IOC Input'!#REF!,IF(AND('IOC Input'!#REF!="M-OP",'IOC Input'!#REF!&gt;=50000),'IOC Input'!#REF!,""))</f>
        <v>#REF!</v>
      </c>
      <c r="C339" s="93" t="e">
        <f>IF(AND('IOC Input'!#REF!="M-OP",'IOC Input'!#REF!&lt;50000),'IOC Input'!#REF!,IF(AND('IOC Input'!#REF!="M-OP",'IOC Input'!#REF!&gt;=50000),'IOC Input'!#REF!,""))</f>
        <v>#REF!</v>
      </c>
      <c r="D339" s="93" t="e">
        <f>IF(AND('IOC Input'!#REF!="M-OP",'IOC Input'!#REF!&lt;50000),'IOC Input'!#REF!,IF(AND('IOC Input'!#REF!="M-OP",'IOC Input'!#REF!&gt;=50000),'IOC Input'!#REF!,""))</f>
        <v>#REF!</v>
      </c>
      <c r="E339" s="93" t="e">
        <f>IF(AND('IOC Input'!#REF!="M-OP",'IOC Input'!#REF!&lt;50000),'IOC Input'!#REF!,IF(AND('IOC Input'!#REF!="M-OP",'IOC Input'!#REF!&gt;=50000),'IOC Input'!#REF!,""))</f>
        <v>#REF!</v>
      </c>
      <c r="F339" s="93" t="e">
        <f>IF(AND('IOC Input'!#REF!="M-OP",'IOC Input'!#REF!&lt;50000),'IOC Input'!#REF!,IF(AND('IOC Input'!#REF!="M-OP",'IOC Input'!#REF!&gt;=50000),'IOC Input'!#REF!,""))</f>
        <v>#REF!</v>
      </c>
      <c r="G339" s="93" t="e">
        <f>IF(AND('IOC Input'!#REF!="M-OP",'IOC Input'!#REF!&lt;50000),'IOC Input'!#REF!,IF(AND('IOC Input'!#REF!="M-OP",'IOC Input'!#REF!&gt;=50000),'IOC Input'!#REF!,""))</f>
        <v>#REF!</v>
      </c>
      <c r="H339" s="93" t="e">
        <f>IF(AND('IOC Input'!#REF!="M-OP",'IOC Input'!#REF!&lt;50000),'IOC Input'!#REF!,IF(AND('IOC Input'!#REF!="M-OP",'IOC Input'!#REF!&gt;=50000),'IOC Input'!#REF!,""))</f>
        <v>#REF!</v>
      </c>
      <c r="I339" s="93" t="e">
        <f>IF(AND('IOC Input'!#REF!="M-OP",'IOC Input'!#REF!&lt;50000),'IOC Input'!#REF!,IF(AND('IOC Input'!#REF!="M-OP",'IOC Input'!#REF!&gt;=50000),'IOC Input'!#REF!,""))</f>
        <v>#REF!</v>
      </c>
      <c r="J339" s="95" t="e">
        <f>IF(AND('IOC Input'!#REF!="M-OP",'IOC Input'!#REF!&lt;50000),RIGHT('IOC Input'!#REF!,6),IF(AND('IOC Input'!#REF!="M-OP",'IOC Input'!#REF!&gt;=50000),RIGHT('IOC Input'!#REF!,6),""))</f>
        <v>#REF!</v>
      </c>
      <c r="K339" s="96" t="e">
        <f>IF(AND('IOC Input'!#REF!="M-OP",'IOC Input'!#REF!="C"),'IOC Input'!#REF!,"")</f>
        <v>#REF!</v>
      </c>
      <c r="L339" s="96" t="e">
        <f>IF(AND('IOC Input'!#REF!="M-OP",'IOC Input'!#REF!="D"),'IOC Input'!#REF!,"")</f>
        <v>#REF!</v>
      </c>
      <c r="M339" t="e">
        <f t="shared" si="33"/>
        <v>#REF!</v>
      </c>
    </row>
    <row r="340" spans="1:13" ht="18">
      <c r="A340" s="92" t="s">
        <v>101</v>
      </c>
      <c r="B340" s="93" t="e">
        <f>IF(AND('IOC Input'!#REF!="M-OP",'IOC Input'!#REF!&lt;50000),'IOC Input'!#REF!,IF(AND('IOC Input'!#REF!="M-OP",'IOC Input'!#REF!&gt;=50000),'IOC Input'!#REF!,""))</f>
        <v>#REF!</v>
      </c>
      <c r="C340" s="93" t="e">
        <f>IF(AND('IOC Input'!#REF!="M-OP",'IOC Input'!#REF!&lt;50000),'IOC Input'!#REF!,IF(AND('IOC Input'!#REF!="M-OP",'IOC Input'!#REF!&gt;=50000),'IOC Input'!#REF!,""))</f>
        <v>#REF!</v>
      </c>
      <c r="D340" s="93" t="e">
        <f>IF(AND('IOC Input'!#REF!="M-OP",'IOC Input'!#REF!&lt;50000),'IOC Input'!#REF!,IF(AND('IOC Input'!#REF!="M-OP",'IOC Input'!#REF!&gt;=50000),'IOC Input'!#REF!,""))</f>
        <v>#REF!</v>
      </c>
      <c r="E340" s="93" t="e">
        <f>IF(AND('IOC Input'!#REF!="M-OP",'IOC Input'!#REF!&lt;50000),'IOC Input'!#REF!,IF(AND('IOC Input'!#REF!="M-OP",'IOC Input'!#REF!&gt;=50000),'IOC Input'!#REF!,""))</f>
        <v>#REF!</v>
      </c>
      <c r="F340" s="93" t="e">
        <f>IF(AND('IOC Input'!#REF!="M-OP",'IOC Input'!#REF!&lt;50000),'IOC Input'!#REF!,IF(AND('IOC Input'!#REF!="M-OP",'IOC Input'!#REF!&gt;=50000),'IOC Input'!#REF!,""))</f>
        <v>#REF!</v>
      </c>
      <c r="G340" s="93" t="e">
        <f>IF(AND('IOC Input'!#REF!="M-OP",'IOC Input'!#REF!&lt;50000),'IOC Input'!#REF!,IF(AND('IOC Input'!#REF!="M-OP",'IOC Input'!#REF!&gt;=50000),'IOC Input'!#REF!,""))</f>
        <v>#REF!</v>
      </c>
      <c r="H340" s="93" t="e">
        <f>IF(AND('IOC Input'!#REF!="M-OP",'IOC Input'!#REF!&lt;50000),'IOC Input'!#REF!,IF(AND('IOC Input'!#REF!="M-OP",'IOC Input'!#REF!&gt;=50000),'IOC Input'!#REF!,""))</f>
        <v>#REF!</v>
      </c>
      <c r="I340" s="93" t="e">
        <f>IF(AND('IOC Input'!#REF!="M-OP",'IOC Input'!#REF!&lt;50000),'IOC Input'!#REF!,IF(AND('IOC Input'!#REF!="M-OP",'IOC Input'!#REF!&gt;=50000),'IOC Input'!#REF!,""))</f>
        <v>#REF!</v>
      </c>
      <c r="J340" s="95" t="e">
        <f>IF(AND('IOC Input'!#REF!="M-OP",'IOC Input'!#REF!&lt;50000),RIGHT('IOC Input'!#REF!,6),IF(AND('IOC Input'!#REF!="M-OP",'IOC Input'!#REF!&gt;=50000),RIGHT('IOC Input'!#REF!,6),""))</f>
        <v>#REF!</v>
      </c>
      <c r="K340" s="96" t="e">
        <f>IF(AND('IOC Input'!#REF!="M-OP",'IOC Input'!#REF!="C"),'IOC Input'!#REF!,"")</f>
        <v>#REF!</v>
      </c>
      <c r="L340" s="96" t="e">
        <f>IF(AND('IOC Input'!#REF!="M-OP",'IOC Input'!#REF!="D"),'IOC Input'!#REF!,"")</f>
        <v>#REF!</v>
      </c>
      <c r="M340" t="e">
        <f t="shared" si="33"/>
        <v>#REF!</v>
      </c>
    </row>
    <row r="341" spans="1:13" ht="18">
      <c r="A341" s="92" t="s">
        <v>101</v>
      </c>
      <c r="B341" s="93" t="e">
        <f>IF(AND('IOC Input'!#REF!="M-OP",'IOC Input'!#REF!&lt;50000),'IOC Input'!#REF!,IF(AND('IOC Input'!#REF!="M-OP",'IOC Input'!#REF!&gt;=50000),'IOC Input'!#REF!,""))</f>
        <v>#REF!</v>
      </c>
      <c r="C341" s="93" t="e">
        <f>IF(AND('IOC Input'!#REF!="M-OP",'IOC Input'!#REF!&lt;50000),'IOC Input'!#REF!,IF(AND('IOC Input'!#REF!="M-OP",'IOC Input'!#REF!&gt;=50000),'IOC Input'!#REF!,""))</f>
        <v>#REF!</v>
      </c>
      <c r="D341" s="93" t="e">
        <f>IF(AND('IOC Input'!#REF!="M-OP",'IOC Input'!#REF!&lt;50000),'IOC Input'!#REF!,IF(AND('IOC Input'!#REF!="M-OP",'IOC Input'!#REF!&gt;=50000),'IOC Input'!#REF!,""))</f>
        <v>#REF!</v>
      </c>
      <c r="E341" s="93" t="e">
        <f>IF(AND('IOC Input'!#REF!="M-OP",'IOC Input'!#REF!&lt;50000),'IOC Input'!#REF!,IF(AND('IOC Input'!#REF!="M-OP",'IOC Input'!#REF!&gt;=50000),'IOC Input'!#REF!,""))</f>
        <v>#REF!</v>
      </c>
      <c r="F341" s="93" t="e">
        <f>IF(AND('IOC Input'!#REF!="M-OP",'IOC Input'!#REF!&lt;50000),'IOC Input'!#REF!,IF(AND('IOC Input'!#REF!="M-OP",'IOC Input'!#REF!&gt;=50000),'IOC Input'!#REF!,""))</f>
        <v>#REF!</v>
      </c>
      <c r="G341" s="93" t="e">
        <f>IF(AND('IOC Input'!#REF!="M-OP",'IOC Input'!#REF!&lt;50000),'IOC Input'!#REF!,IF(AND('IOC Input'!#REF!="M-OP",'IOC Input'!#REF!&gt;=50000),'IOC Input'!#REF!,""))</f>
        <v>#REF!</v>
      </c>
      <c r="H341" s="93" t="e">
        <f>IF(AND('IOC Input'!#REF!="M-OP",'IOC Input'!#REF!&lt;50000),'IOC Input'!#REF!,IF(AND('IOC Input'!#REF!="M-OP",'IOC Input'!#REF!&gt;=50000),'IOC Input'!#REF!,""))</f>
        <v>#REF!</v>
      </c>
      <c r="I341" s="93" t="e">
        <f>IF(AND('IOC Input'!#REF!="M-OP",'IOC Input'!#REF!&lt;50000),'IOC Input'!#REF!,IF(AND('IOC Input'!#REF!="M-OP",'IOC Input'!#REF!&gt;=50000),'IOC Input'!#REF!,""))</f>
        <v>#REF!</v>
      </c>
      <c r="J341" s="95" t="e">
        <f>IF(AND('IOC Input'!#REF!="M-OP",'IOC Input'!#REF!&lt;50000),RIGHT('IOC Input'!#REF!,6),IF(AND('IOC Input'!#REF!="M-OP",'IOC Input'!#REF!&gt;=50000),RIGHT('IOC Input'!#REF!,6),""))</f>
        <v>#REF!</v>
      </c>
      <c r="K341" s="96" t="e">
        <f>IF(AND('IOC Input'!#REF!="M-OP",'IOC Input'!#REF!="C"),'IOC Input'!#REF!,"")</f>
        <v>#REF!</v>
      </c>
      <c r="L341" s="96" t="e">
        <f>IF(AND('IOC Input'!#REF!="M-OP",'IOC Input'!#REF!="D"),'IOC Input'!#REF!,"")</f>
        <v>#REF!</v>
      </c>
      <c r="M341" t="e">
        <f t="shared" si="33"/>
        <v>#REF!</v>
      </c>
    </row>
    <row r="342" spans="1:13" ht="18">
      <c r="A342" s="92" t="s">
        <v>101</v>
      </c>
      <c r="B342" s="93" t="e">
        <f>IF(AND('IOC Input'!#REF!="M-OP",'IOC Input'!#REF!&lt;50000),'IOC Input'!#REF!,IF(AND('IOC Input'!#REF!="M-OP",'IOC Input'!#REF!&gt;=50000),'IOC Input'!#REF!,""))</f>
        <v>#REF!</v>
      </c>
      <c r="C342" s="93" t="e">
        <f>IF(AND('IOC Input'!#REF!="M-OP",'IOC Input'!#REF!&lt;50000),'IOC Input'!#REF!,IF(AND('IOC Input'!#REF!="M-OP",'IOC Input'!#REF!&gt;=50000),'IOC Input'!#REF!,""))</f>
        <v>#REF!</v>
      </c>
      <c r="D342" s="93" t="e">
        <f>IF(AND('IOC Input'!#REF!="M-OP",'IOC Input'!#REF!&lt;50000),'IOC Input'!#REF!,IF(AND('IOC Input'!#REF!="M-OP",'IOC Input'!#REF!&gt;=50000),'IOC Input'!#REF!,""))</f>
        <v>#REF!</v>
      </c>
      <c r="E342" s="93" t="e">
        <f>IF(AND('IOC Input'!#REF!="M-OP",'IOC Input'!#REF!&lt;50000),'IOC Input'!#REF!,IF(AND('IOC Input'!#REF!="M-OP",'IOC Input'!#REF!&gt;=50000),'IOC Input'!#REF!,""))</f>
        <v>#REF!</v>
      </c>
      <c r="F342" s="93" t="e">
        <f>IF(AND('IOC Input'!#REF!="M-OP",'IOC Input'!#REF!&lt;50000),'IOC Input'!#REF!,IF(AND('IOC Input'!#REF!="M-OP",'IOC Input'!#REF!&gt;=50000),'IOC Input'!#REF!,""))</f>
        <v>#REF!</v>
      </c>
      <c r="G342" s="93" t="e">
        <f>IF(AND('IOC Input'!#REF!="M-OP",'IOC Input'!#REF!&lt;50000),'IOC Input'!#REF!,IF(AND('IOC Input'!#REF!="M-OP",'IOC Input'!#REF!&gt;=50000),'IOC Input'!#REF!,""))</f>
        <v>#REF!</v>
      </c>
      <c r="H342" s="93" t="e">
        <f>IF(AND('IOC Input'!#REF!="M-OP",'IOC Input'!#REF!&lt;50000),'IOC Input'!#REF!,IF(AND('IOC Input'!#REF!="M-OP",'IOC Input'!#REF!&gt;=50000),'IOC Input'!#REF!,""))</f>
        <v>#REF!</v>
      </c>
      <c r="I342" s="93" t="e">
        <f>IF(AND('IOC Input'!#REF!="M-OP",'IOC Input'!#REF!&lt;50000),'IOC Input'!#REF!,IF(AND('IOC Input'!#REF!="M-OP",'IOC Input'!#REF!&gt;=50000),'IOC Input'!#REF!,""))</f>
        <v>#REF!</v>
      </c>
      <c r="J342" s="95" t="e">
        <f>IF(AND('IOC Input'!#REF!="M-OP",'IOC Input'!#REF!&lt;50000),RIGHT('IOC Input'!#REF!,6),IF(AND('IOC Input'!#REF!="M-OP",'IOC Input'!#REF!&gt;=50000),RIGHT('IOC Input'!#REF!,6),""))</f>
        <v>#REF!</v>
      </c>
      <c r="K342" s="96" t="e">
        <f>IF(AND('IOC Input'!#REF!="M-OP",'IOC Input'!#REF!="C"),'IOC Input'!#REF!,"")</f>
        <v>#REF!</v>
      </c>
      <c r="L342" s="96" t="e">
        <f>IF(AND('IOC Input'!#REF!="M-OP",'IOC Input'!#REF!="D"),'IOC Input'!#REF!,"")</f>
        <v>#REF!</v>
      </c>
      <c r="M342" t="e">
        <f t="shared" si="33"/>
        <v>#REF!</v>
      </c>
    </row>
    <row r="343" spans="1:13" ht="18">
      <c r="A343" s="92" t="s">
        <v>101</v>
      </c>
      <c r="B343" s="93" t="e">
        <f>IF(AND('IOC Input'!#REF!="M-OP",'IOC Input'!#REF!&lt;50000),'IOC Input'!#REF!,IF(AND('IOC Input'!#REF!="M-OP",'IOC Input'!#REF!&gt;=50000),'IOC Input'!#REF!,""))</f>
        <v>#REF!</v>
      </c>
      <c r="C343" s="93" t="e">
        <f>IF(AND('IOC Input'!#REF!="M-OP",'IOC Input'!#REF!&lt;50000),'IOC Input'!#REF!,IF(AND('IOC Input'!#REF!="M-OP",'IOC Input'!#REF!&gt;=50000),'IOC Input'!#REF!,""))</f>
        <v>#REF!</v>
      </c>
      <c r="D343" s="93" t="e">
        <f>IF(AND('IOC Input'!#REF!="M-OP",'IOC Input'!#REF!&lt;50000),'IOC Input'!#REF!,IF(AND('IOC Input'!#REF!="M-OP",'IOC Input'!#REF!&gt;=50000),'IOC Input'!#REF!,""))</f>
        <v>#REF!</v>
      </c>
      <c r="E343" s="93" t="e">
        <f>IF(AND('IOC Input'!#REF!="M-OP",'IOC Input'!#REF!&lt;50000),'IOC Input'!#REF!,IF(AND('IOC Input'!#REF!="M-OP",'IOC Input'!#REF!&gt;=50000),'IOC Input'!#REF!,""))</f>
        <v>#REF!</v>
      </c>
      <c r="F343" s="93" t="e">
        <f>IF(AND('IOC Input'!#REF!="M-OP",'IOC Input'!#REF!&lt;50000),'IOC Input'!#REF!,IF(AND('IOC Input'!#REF!="M-OP",'IOC Input'!#REF!&gt;=50000),'IOC Input'!#REF!,""))</f>
        <v>#REF!</v>
      </c>
      <c r="G343" s="93" t="e">
        <f>IF(AND('IOC Input'!#REF!="M-OP",'IOC Input'!#REF!&lt;50000),'IOC Input'!#REF!,IF(AND('IOC Input'!#REF!="M-OP",'IOC Input'!#REF!&gt;=50000),'IOC Input'!#REF!,""))</f>
        <v>#REF!</v>
      </c>
      <c r="H343" s="93" t="e">
        <f>IF(AND('IOC Input'!#REF!="M-OP",'IOC Input'!#REF!&lt;50000),'IOC Input'!#REF!,IF(AND('IOC Input'!#REF!="M-OP",'IOC Input'!#REF!&gt;=50000),'IOC Input'!#REF!,""))</f>
        <v>#REF!</v>
      </c>
      <c r="I343" s="93" t="e">
        <f>IF(AND('IOC Input'!#REF!="M-OP",'IOC Input'!#REF!&lt;50000),'IOC Input'!#REF!,IF(AND('IOC Input'!#REF!="M-OP",'IOC Input'!#REF!&gt;=50000),'IOC Input'!#REF!,""))</f>
        <v>#REF!</v>
      </c>
      <c r="J343" s="95" t="e">
        <f>IF(AND('IOC Input'!#REF!="M-OP",'IOC Input'!#REF!&lt;50000),RIGHT('IOC Input'!#REF!,6),IF(AND('IOC Input'!#REF!="M-OP",'IOC Input'!#REF!&gt;=50000),RIGHT('IOC Input'!#REF!,6),""))</f>
        <v>#REF!</v>
      </c>
      <c r="K343" s="96" t="e">
        <f>IF(AND('IOC Input'!#REF!="M-OP",'IOC Input'!#REF!="C"),'IOC Input'!#REF!,"")</f>
        <v>#REF!</v>
      </c>
      <c r="L343" s="96" t="e">
        <f>IF(AND('IOC Input'!#REF!="M-OP",'IOC Input'!#REF!="D"),'IOC Input'!#REF!,"")</f>
        <v>#REF!</v>
      </c>
      <c r="M343" t="e">
        <f t="shared" si="33"/>
        <v>#REF!</v>
      </c>
    </row>
    <row r="344" spans="1:13" ht="18">
      <c r="A344" s="92" t="s">
        <v>101</v>
      </c>
      <c r="B344" s="93" t="e">
        <f>IF(AND('IOC Input'!#REF!="M-OP",'IOC Input'!#REF!&lt;50000),'IOC Input'!#REF!,IF(AND('IOC Input'!#REF!="M-OP",'IOC Input'!#REF!&gt;=50000),'IOC Input'!#REF!,""))</f>
        <v>#REF!</v>
      </c>
      <c r="C344" s="93" t="e">
        <f>IF(AND('IOC Input'!#REF!="M-OP",'IOC Input'!#REF!&lt;50000),'IOC Input'!#REF!,IF(AND('IOC Input'!#REF!="M-OP",'IOC Input'!#REF!&gt;=50000),'IOC Input'!#REF!,""))</f>
        <v>#REF!</v>
      </c>
      <c r="D344" s="93" t="e">
        <f>IF(AND('IOC Input'!#REF!="M-OP",'IOC Input'!#REF!&lt;50000),'IOC Input'!#REF!,IF(AND('IOC Input'!#REF!="M-OP",'IOC Input'!#REF!&gt;=50000),'IOC Input'!#REF!,""))</f>
        <v>#REF!</v>
      </c>
      <c r="E344" s="93" t="e">
        <f>IF(AND('IOC Input'!#REF!="M-OP",'IOC Input'!#REF!&lt;50000),'IOC Input'!#REF!,IF(AND('IOC Input'!#REF!="M-OP",'IOC Input'!#REF!&gt;=50000),'IOC Input'!#REF!,""))</f>
        <v>#REF!</v>
      </c>
      <c r="F344" s="93" t="e">
        <f>IF(AND('IOC Input'!#REF!="M-OP",'IOC Input'!#REF!&lt;50000),'IOC Input'!#REF!,IF(AND('IOC Input'!#REF!="M-OP",'IOC Input'!#REF!&gt;=50000),'IOC Input'!#REF!,""))</f>
        <v>#REF!</v>
      </c>
      <c r="G344" s="93" t="e">
        <f>IF(AND('IOC Input'!#REF!="M-OP",'IOC Input'!#REF!&lt;50000),'IOC Input'!#REF!,IF(AND('IOC Input'!#REF!="M-OP",'IOC Input'!#REF!&gt;=50000),'IOC Input'!#REF!,""))</f>
        <v>#REF!</v>
      </c>
      <c r="H344" s="97"/>
      <c r="I344" s="93" t="e">
        <f>IF(AND('IOC Input'!#REF!="M-OP",'IOC Input'!#REF!&lt;50000),'IOC Input'!#REF!,IF(AND('IOC Input'!#REF!="M-OP",'IOC Input'!#REF!&gt;=50000),'IOC Input'!#REF!,""))</f>
        <v>#REF!</v>
      </c>
      <c r="J344" s="95" t="e">
        <f>IF(AND('IOC Input'!#REF!="M-OP",'IOC Input'!#REF!&lt;50000),RIGHT('IOC Input'!#REF!,6),IF(AND('IOC Input'!#REF!="M-OP",'IOC Input'!#REF!&gt;=50000),RIGHT('IOC Input'!#REF!,6),""))</f>
        <v>#REF!</v>
      </c>
      <c r="K344" s="96" t="e">
        <f>IF(AND('IOC Input'!#REF!="M-OP",'IOC Input'!#REF!="C"),'IOC Input'!#REF!,"")</f>
        <v>#REF!</v>
      </c>
      <c r="L344" s="96" t="e">
        <f>IF(AND('IOC Input'!#REF!="M-OP",'IOC Input'!#REF!="D"),'IOC Input'!#REF!,"")</f>
        <v>#REF!</v>
      </c>
      <c r="M344" t="e">
        <f t="shared" si="33"/>
        <v>#REF!</v>
      </c>
    </row>
    <row r="345" spans="1:13" ht="18">
      <c r="A345" s="92"/>
      <c r="B345" s="93"/>
      <c r="C345" s="94"/>
      <c r="D345" s="93"/>
      <c r="E345" s="94"/>
      <c r="F345" s="93"/>
      <c r="G345" s="93"/>
      <c r="H345" s="94"/>
      <c r="I345" s="93"/>
      <c r="J345" s="95"/>
      <c r="K345" s="96"/>
      <c r="L345" s="96"/>
    </row>
    <row r="346" spans="1:13" ht="18">
      <c r="A346" s="92" t="s">
        <v>101</v>
      </c>
      <c r="B346" s="93" t="e">
        <f>IF(AND('IOC Input'!#REF!="M-OP",'IOC Input'!#REF!&lt;50000),"119503",IF(AND('IOC Input'!#REF!="M-OP",'IOC Input'!#REF!&gt;=50000),"119500",""))</f>
        <v>#REF!</v>
      </c>
      <c r="C346" s="94"/>
      <c r="D346" s="93"/>
      <c r="E346" s="94"/>
      <c r="F346" s="93"/>
      <c r="G346" s="93"/>
      <c r="H346" s="93" t="e">
        <f>IF(AND('IOC Input'!#REF!="M-OP",'IOC Input'!#REF!&lt;50000),'IOC Input'!#REF!,IF(AND('IOC Input'!#REF!="M-OP",'IOC Input'!#REF!&gt;=50000),'IOC Input'!#REF!,""))</f>
        <v>#REF!</v>
      </c>
      <c r="I346" s="93" t="e">
        <f>+I347</f>
        <v>#REF!</v>
      </c>
      <c r="J346" s="95" t="e">
        <f>+J347</f>
        <v>#REF!</v>
      </c>
      <c r="K346" s="96" t="e">
        <f>IF(AND('IOC Input'!#REF!="M-OP",'IOC Input'!#REF!="C"),'IOC Input'!#REF!,"")</f>
        <v>#REF!</v>
      </c>
      <c r="L346" s="96" t="e">
        <f>IF(AND('IOC Input'!#REF!="M-OP",'IOC Input'!#REF!="D"),'IOC Input'!#REF!,"")</f>
        <v>#REF!</v>
      </c>
      <c r="M346" t="e">
        <f>IF(SUM(K346:L346)&gt;0,1,0)</f>
        <v>#REF!</v>
      </c>
    </row>
    <row r="347" spans="1:13" ht="18">
      <c r="A347" s="92" t="s">
        <v>101</v>
      </c>
      <c r="B347" s="93" t="e">
        <f>IF(AND('IOC Input'!#REF!="M-OP",'IOC Input'!#REF!&lt;50000),'IOC Input'!#REF!,IF(AND('IOC Input'!#REF!="M-OP",'IOC Input'!#REF!&gt;=50000),'IOC Input'!#REF!,""))</f>
        <v>#REF!</v>
      </c>
      <c r="C347" s="93" t="e">
        <f>IF(AND('IOC Input'!#REF!="M-OP",'IOC Input'!#REF!&lt;50000),'IOC Input'!#REF!,IF(AND('IOC Input'!#REF!="M-OP",'IOC Input'!#REF!&gt;=50000),'IOC Input'!#REF!,""))</f>
        <v>#REF!</v>
      </c>
      <c r="D347" s="93" t="e">
        <f>IF(AND('IOC Input'!#REF!="M-OP",'IOC Input'!#REF!&lt;50000),'IOC Input'!#REF!,IF(AND('IOC Input'!#REF!="M-OP",'IOC Input'!#REF!&gt;=50000),'IOC Input'!#REF!,""))</f>
        <v>#REF!</v>
      </c>
      <c r="E347" s="93" t="e">
        <f>IF(AND('IOC Input'!#REF!="M-OP",'IOC Input'!#REF!&lt;50000),'IOC Input'!#REF!,IF(AND('IOC Input'!#REF!="M-OP",'IOC Input'!#REF!&gt;=50000),'IOC Input'!#REF!,""))</f>
        <v>#REF!</v>
      </c>
      <c r="F347" s="93" t="e">
        <f>IF(AND('IOC Input'!#REF!="M-OP",'IOC Input'!#REF!&lt;50000),'IOC Input'!#REF!,IF(AND('IOC Input'!#REF!="M-OP",'IOC Input'!#REF!&gt;=50000),'IOC Input'!#REF!,""))</f>
        <v>#REF!</v>
      </c>
      <c r="G347" s="93" t="e">
        <f>IF(AND('IOC Input'!#REF!="M-OP",'IOC Input'!#REF!&lt;50000),'IOC Input'!#REF!,IF(AND('IOC Input'!#REF!="M-OP",'IOC Input'!#REF!&gt;=50000),'IOC Input'!#REF!,""))</f>
        <v>#REF!</v>
      </c>
      <c r="H347" s="93" t="e">
        <f>IF(AND('IOC Input'!#REF!="M-OP",'IOC Input'!#REF!&lt;50000),'IOC Input'!#REF!,IF(AND('IOC Input'!#REF!="M-OP",'IOC Input'!#REF!&gt;=50000),'IOC Input'!#REF!,""))</f>
        <v>#REF!</v>
      </c>
      <c r="I347" s="93" t="e">
        <f>IF(AND('IOC Input'!#REF!="M-OP",'IOC Input'!#REF!&lt;50000),'IOC Input'!#REF!,IF(AND('IOC Input'!#REF!="M-OP",'IOC Input'!#REF!&gt;=50000),'IOC Input'!#REF!,""))</f>
        <v>#REF!</v>
      </c>
      <c r="J347" s="95" t="e">
        <f>IF(AND('IOC Input'!#REF!="M-OP",'IOC Input'!#REF!&lt;50000),RIGHT('IOC Input'!#REF!,6),IF(AND('IOC Input'!#REF!="M-OP",'IOC Input'!#REF!&gt;=50000),RIGHT('IOC Input'!#REF!,6),""))</f>
        <v>#REF!</v>
      </c>
      <c r="K347" s="96" t="e">
        <f>IF(AND('IOC Input'!#REF!="M-OP",'IOC Input'!#REF!="C"),'IOC Input'!#REF!,"")</f>
        <v>#REF!</v>
      </c>
      <c r="L347" s="96" t="e">
        <f>IF(AND('IOC Input'!#REF!="M-OP",'IOC Input'!#REF!="D"),'IOC Input'!#REF!,"")</f>
        <v>#REF!</v>
      </c>
      <c r="M347" t="e">
        <f t="shared" ref="M347:M353" si="34">IF(SUM(K347:L347)&gt;0,1,0)</f>
        <v>#REF!</v>
      </c>
    </row>
    <row r="348" spans="1:13" ht="18">
      <c r="A348" s="92" t="s">
        <v>101</v>
      </c>
      <c r="B348" s="93" t="e">
        <f>IF(AND('IOC Input'!#REF!="M-OP",'IOC Input'!#REF!&lt;50000),'IOC Input'!#REF!,IF(AND('IOC Input'!#REF!="M-OP",'IOC Input'!#REF!&gt;=50000),'IOC Input'!#REF!,""))</f>
        <v>#REF!</v>
      </c>
      <c r="C348" s="93" t="e">
        <f>IF(AND('IOC Input'!#REF!="M-OP",'IOC Input'!#REF!&lt;50000),'IOC Input'!#REF!,IF(AND('IOC Input'!#REF!="M-OP",'IOC Input'!#REF!&gt;=50000),'IOC Input'!#REF!,""))</f>
        <v>#REF!</v>
      </c>
      <c r="D348" s="93" t="e">
        <f>IF(AND('IOC Input'!#REF!="M-OP",'IOC Input'!#REF!&lt;50000),'IOC Input'!#REF!,IF(AND('IOC Input'!#REF!="M-OP",'IOC Input'!#REF!&gt;=50000),'IOC Input'!#REF!,""))</f>
        <v>#REF!</v>
      </c>
      <c r="E348" s="93" t="e">
        <f>IF(AND('IOC Input'!#REF!="M-OP",'IOC Input'!#REF!&lt;50000),'IOC Input'!#REF!,IF(AND('IOC Input'!#REF!="M-OP",'IOC Input'!#REF!&gt;=50000),'IOC Input'!#REF!,""))</f>
        <v>#REF!</v>
      </c>
      <c r="F348" s="93" t="e">
        <f>IF(AND('IOC Input'!#REF!="M-OP",'IOC Input'!#REF!&lt;50000),'IOC Input'!#REF!,IF(AND('IOC Input'!#REF!="M-OP",'IOC Input'!#REF!&gt;=50000),'IOC Input'!#REF!,""))</f>
        <v>#REF!</v>
      </c>
      <c r="G348" s="93" t="e">
        <f>IF(AND('IOC Input'!#REF!="M-OP",'IOC Input'!#REF!&lt;50000),'IOC Input'!#REF!,IF(AND('IOC Input'!#REF!="M-OP",'IOC Input'!#REF!&gt;=50000),'IOC Input'!#REF!,""))</f>
        <v>#REF!</v>
      </c>
      <c r="H348" s="93" t="e">
        <f>IF(AND('IOC Input'!#REF!="M-OP",'IOC Input'!#REF!&lt;50000),'IOC Input'!#REF!,IF(AND('IOC Input'!#REF!="M-OP",'IOC Input'!#REF!&gt;=50000),'IOC Input'!#REF!,""))</f>
        <v>#REF!</v>
      </c>
      <c r="I348" s="93" t="e">
        <f>IF(AND('IOC Input'!#REF!="M-OP",'IOC Input'!#REF!&lt;50000),'IOC Input'!#REF!,IF(AND('IOC Input'!#REF!="M-OP",'IOC Input'!#REF!&gt;=50000),'IOC Input'!#REF!,""))</f>
        <v>#REF!</v>
      </c>
      <c r="J348" s="95" t="e">
        <f>IF(AND('IOC Input'!#REF!="M-OP",'IOC Input'!#REF!&lt;50000),RIGHT('IOC Input'!#REF!,6),IF(AND('IOC Input'!#REF!="M-OP",'IOC Input'!#REF!&gt;=50000),RIGHT('IOC Input'!#REF!,6),""))</f>
        <v>#REF!</v>
      </c>
      <c r="K348" s="96" t="e">
        <f>IF(AND('IOC Input'!#REF!="M-OP",'IOC Input'!#REF!="C"),'IOC Input'!#REF!,"")</f>
        <v>#REF!</v>
      </c>
      <c r="L348" s="96" t="e">
        <f>IF(AND('IOC Input'!#REF!="M-OP",'IOC Input'!#REF!="D"),'IOC Input'!#REF!,"")</f>
        <v>#REF!</v>
      </c>
      <c r="M348" t="e">
        <f t="shared" si="34"/>
        <v>#REF!</v>
      </c>
    </row>
    <row r="349" spans="1:13" ht="18">
      <c r="A349" s="92" t="s">
        <v>101</v>
      </c>
      <c r="B349" s="93" t="e">
        <f>IF(AND('IOC Input'!#REF!="M-OP",'IOC Input'!#REF!&lt;50000),'IOC Input'!#REF!,IF(AND('IOC Input'!#REF!="M-OP",'IOC Input'!#REF!&gt;=50000),'IOC Input'!#REF!,""))</f>
        <v>#REF!</v>
      </c>
      <c r="C349" s="93" t="e">
        <f>IF(AND('IOC Input'!#REF!="M-OP",'IOC Input'!#REF!&lt;50000),'IOC Input'!#REF!,IF(AND('IOC Input'!#REF!="M-OP",'IOC Input'!#REF!&gt;=50000),'IOC Input'!#REF!,""))</f>
        <v>#REF!</v>
      </c>
      <c r="D349" s="93" t="e">
        <f>IF(AND('IOC Input'!#REF!="M-OP",'IOC Input'!#REF!&lt;50000),'IOC Input'!#REF!,IF(AND('IOC Input'!#REF!="M-OP",'IOC Input'!#REF!&gt;=50000),'IOC Input'!#REF!,""))</f>
        <v>#REF!</v>
      </c>
      <c r="E349" s="93" t="e">
        <f>IF(AND('IOC Input'!#REF!="M-OP",'IOC Input'!#REF!&lt;50000),'IOC Input'!#REF!,IF(AND('IOC Input'!#REF!="M-OP",'IOC Input'!#REF!&gt;=50000),'IOC Input'!#REF!,""))</f>
        <v>#REF!</v>
      </c>
      <c r="F349" s="93" t="e">
        <f>IF(AND('IOC Input'!#REF!="M-OP",'IOC Input'!#REF!&lt;50000),'IOC Input'!#REF!,IF(AND('IOC Input'!#REF!="M-OP",'IOC Input'!#REF!&gt;=50000),'IOC Input'!#REF!,""))</f>
        <v>#REF!</v>
      </c>
      <c r="G349" s="93" t="e">
        <f>IF(AND('IOC Input'!#REF!="M-OP",'IOC Input'!#REF!&lt;50000),'IOC Input'!#REF!,IF(AND('IOC Input'!#REF!="M-OP",'IOC Input'!#REF!&gt;=50000),'IOC Input'!#REF!,""))</f>
        <v>#REF!</v>
      </c>
      <c r="H349" s="93" t="e">
        <f>IF(AND('IOC Input'!#REF!="M-OP",'IOC Input'!#REF!&lt;50000),'IOC Input'!#REF!,IF(AND('IOC Input'!#REF!="M-OP",'IOC Input'!#REF!&gt;=50000),'IOC Input'!#REF!,""))</f>
        <v>#REF!</v>
      </c>
      <c r="I349" s="93" t="e">
        <f>IF(AND('IOC Input'!#REF!="M-OP",'IOC Input'!#REF!&lt;50000),'IOC Input'!#REF!,IF(AND('IOC Input'!#REF!="M-OP",'IOC Input'!#REF!&gt;=50000),'IOC Input'!#REF!,""))</f>
        <v>#REF!</v>
      </c>
      <c r="J349" s="95" t="e">
        <f>IF(AND('IOC Input'!#REF!="M-OP",'IOC Input'!#REF!&lt;50000),RIGHT('IOC Input'!#REF!,6),IF(AND('IOC Input'!#REF!="M-OP",'IOC Input'!#REF!&gt;=50000),RIGHT('IOC Input'!#REF!,6),""))</f>
        <v>#REF!</v>
      </c>
      <c r="K349" s="96" t="e">
        <f>IF(AND('IOC Input'!#REF!="M-OP",'IOC Input'!#REF!="C"),'IOC Input'!#REF!,"")</f>
        <v>#REF!</v>
      </c>
      <c r="L349" s="96" t="e">
        <f>IF(AND('IOC Input'!#REF!="M-OP",'IOC Input'!#REF!="D"),'IOC Input'!#REF!,"")</f>
        <v>#REF!</v>
      </c>
      <c r="M349" t="e">
        <f t="shared" si="34"/>
        <v>#REF!</v>
      </c>
    </row>
    <row r="350" spans="1:13" ht="18">
      <c r="A350" s="92" t="s">
        <v>101</v>
      </c>
      <c r="B350" s="93" t="e">
        <f>IF(AND('IOC Input'!#REF!="M-OP",'IOC Input'!#REF!&lt;50000),'IOC Input'!#REF!,IF(AND('IOC Input'!#REF!="M-OP",'IOC Input'!#REF!&gt;=50000),'IOC Input'!#REF!,""))</f>
        <v>#REF!</v>
      </c>
      <c r="C350" s="93" t="e">
        <f>IF(AND('IOC Input'!#REF!="M-OP",'IOC Input'!#REF!&lt;50000),'IOC Input'!#REF!,IF(AND('IOC Input'!#REF!="M-OP",'IOC Input'!#REF!&gt;=50000),'IOC Input'!#REF!,""))</f>
        <v>#REF!</v>
      </c>
      <c r="D350" s="93" t="e">
        <f>IF(AND('IOC Input'!#REF!="M-OP",'IOC Input'!#REF!&lt;50000),'IOC Input'!#REF!,IF(AND('IOC Input'!#REF!="M-OP",'IOC Input'!#REF!&gt;=50000),'IOC Input'!#REF!,""))</f>
        <v>#REF!</v>
      </c>
      <c r="E350" s="93" t="e">
        <f>IF(AND('IOC Input'!#REF!="M-OP",'IOC Input'!#REF!&lt;50000),'IOC Input'!#REF!,IF(AND('IOC Input'!#REF!="M-OP",'IOC Input'!#REF!&gt;=50000),'IOC Input'!#REF!,""))</f>
        <v>#REF!</v>
      </c>
      <c r="F350" s="93" t="e">
        <f>IF(AND('IOC Input'!#REF!="M-OP",'IOC Input'!#REF!&lt;50000),'IOC Input'!#REF!,IF(AND('IOC Input'!#REF!="M-OP",'IOC Input'!#REF!&gt;=50000),'IOC Input'!#REF!,""))</f>
        <v>#REF!</v>
      </c>
      <c r="G350" s="93" t="e">
        <f>IF(AND('IOC Input'!#REF!="M-OP",'IOC Input'!#REF!&lt;50000),'IOC Input'!#REF!,IF(AND('IOC Input'!#REF!="M-OP",'IOC Input'!#REF!&gt;=50000),'IOC Input'!#REF!,""))</f>
        <v>#REF!</v>
      </c>
      <c r="H350" s="93" t="e">
        <f>IF(AND('IOC Input'!#REF!="M-OP",'IOC Input'!#REF!&lt;50000),'IOC Input'!#REF!,IF(AND('IOC Input'!#REF!="M-OP",'IOC Input'!#REF!&gt;=50000),'IOC Input'!#REF!,""))</f>
        <v>#REF!</v>
      </c>
      <c r="I350" s="93" t="e">
        <f>IF(AND('IOC Input'!#REF!="M-OP",'IOC Input'!#REF!&lt;50000),'IOC Input'!#REF!,IF(AND('IOC Input'!#REF!="M-OP",'IOC Input'!#REF!&gt;=50000),'IOC Input'!#REF!,""))</f>
        <v>#REF!</v>
      </c>
      <c r="J350" s="95" t="e">
        <f>IF(AND('IOC Input'!#REF!="M-OP",'IOC Input'!#REF!&lt;50000),RIGHT('IOC Input'!#REF!,6),IF(AND('IOC Input'!#REF!="M-OP",'IOC Input'!#REF!&gt;=50000),RIGHT('IOC Input'!#REF!,6),""))</f>
        <v>#REF!</v>
      </c>
      <c r="K350" s="96" t="e">
        <f>IF(AND('IOC Input'!#REF!="M-OP",'IOC Input'!#REF!="C"),'IOC Input'!#REF!,"")</f>
        <v>#REF!</v>
      </c>
      <c r="L350" s="96" t="e">
        <f>IF(AND('IOC Input'!#REF!="M-OP",'IOC Input'!#REF!="D"),'IOC Input'!#REF!,"")</f>
        <v>#REF!</v>
      </c>
      <c r="M350" t="e">
        <f t="shared" si="34"/>
        <v>#REF!</v>
      </c>
    </row>
    <row r="351" spans="1:13" ht="18">
      <c r="A351" s="92" t="s">
        <v>101</v>
      </c>
      <c r="B351" s="93" t="e">
        <f>IF(AND('IOC Input'!#REF!="M-OP",'IOC Input'!#REF!&lt;50000),'IOC Input'!#REF!,IF(AND('IOC Input'!#REF!="M-OP",'IOC Input'!#REF!&gt;=50000),'IOC Input'!#REF!,""))</f>
        <v>#REF!</v>
      </c>
      <c r="C351" s="93" t="e">
        <f>IF(AND('IOC Input'!#REF!="M-OP",'IOC Input'!#REF!&lt;50000),'IOC Input'!#REF!,IF(AND('IOC Input'!#REF!="M-OP",'IOC Input'!#REF!&gt;=50000),'IOC Input'!#REF!,""))</f>
        <v>#REF!</v>
      </c>
      <c r="D351" s="93" t="e">
        <f>IF(AND('IOC Input'!#REF!="M-OP",'IOC Input'!#REF!&lt;50000),'IOC Input'!#REF!,IF(AND('IOC Input'!#REF!="M-OP",'IOC Input'!#REF!&gt;=50000),'IOC Input'!#REF!,""))</f>
        <v>#REF!</v>
      </c>
      <c r="E351" s="93" t="e">
        <f>IF(AND('IOC Input'!#REF!="M-OP",'IOC Input'!#REF!&lt;50000),'IOC Input'!#REF!,IF(AND('IOC Input'!#REF!="M-OP",'IOC Input'!#REF!&gt;=50000),'IOC Input'!#REF!,""))</f>
        <v>#REF!</v>
      </c>
      <c r="F351" s="93" t="e">
        <f>IF(AND('IOC Input'!#REF!="M-OP",'IOC Input'!#REF!&lt;50000),'IOC Input'!#REF!,IF(AND('IOC Input'!#REF!="M-OP",'IOC Input'!#REF!&gt;=50000),'IOC Input'!#REF!,""))</f>
        <v>#REF!</v>
      </c>
      <c r="G351" s="93" t="e">
        <f>IF(AND('IOC Input'!#REF!="M-OP",'IOC Input'!#REF!&lt;50000),'IOC Input'!#REF!,IF(AND('IOC Input'!#REF!="M-OP",'IOC Input'!#REF!&gt;=50000),'IOC Input'!#REF!,""))</f>
        <v>#REF!</v>
      </c>
      <c r="H351" s="93" t="e">
        <f>IF(AND('IOC Input'!#REF!="M-OP",'IOC Input'!#REF!&lt;50000),'IOC Input'!#REF!,IF(AND('IOC Input'!#REF!="M-OP",'IOC Input'!#REF!&gt;=50000),'IOC Input'!#REF!,""))</f>
        <v>#REF!</v>
      </c>
      <c r="I351" s="93" t="e">
        <f>IF(AND('IOC Input'!#REF!="M-OP",'IOC Input'!#REF!&lt;50000),'IOC Input'!#REF!,IF(AND('IOC Input'!#REF!="M-OP",'IOC Input'!#REF!&gt;=50000),'IOC Input'!#REF!,""))</f>
        <v>#REF!</v>
      </c>
      <c r="J351" s="95" t="e">
        <f>IF(AND('IOC Input'!#REF!="M-OP",'IOC Input'!#REF!&lt;50000),RIGHT('IOC Input'!#REF!,6),IF(AND('IOC Input'!#REF!="M-OP",'IOC Input'!#REF!&gt;=50000),RIGHT('IOC Input'!#REF!,6),""))</f>
        <v>#REF!</v>
      </c>
      <c r="K351" s="96" t="e">
        <f>IF(AND('IOC Input'!#REF!="M-OP",'IOC Input'!#REF!="C"),'IOC Input'!#REF!,"")</f>
        <v>#REF!</v>
      </c>
      <c r="L351" s="96" t="e">
        <f>IF(AND('IOC Input'!#REF!="M-OP",'IOC Input'!#REF!="D"),'IOC Input'!#REF!,"")</f>
        <v>#REF!</v>
      </c>
      <c r="M351" t="e">
        <f t="shared" si="34"/>
        <v>#REF!</v>
      </c>
    </row>
    <row r="352" spans="1:13" ht="18">
      <c r="A352" s="92" t="s">
        <v>101</v>
      </c>
      <c r="B352" s="93" t="e">
        <f>IF(AND('IOC Input'!#REF!="M-OP",'IOC Input'!#REF!&lt;50000),'IOC Input'!#REF!,IF(AND('IOC Input'!#REF!="M-OP",'IOC Input'!#REF!&gt;=50000),'IOC Input'!#REF!,""))</f>
        <v>#REF!</v>
      </c>
      <c r="C352" s="93" t="e">
        <f>IF(AND('IOC Input'!#REF!="M-OP",'IOC Input'!#REF!&lt;50000),'IOC Input'!#REF!,IF(AND('IOC Input'!#REF!="M-OP",'IOC Input'!#REF!&gt;=50000),'IOC Input'!#REF!,""))</f>
        <v>#REF!</v>
      </c>
      <c r="D352" s="93" t="e">
        <f>IF(AND('IOC Input'!#REF!="M-OP",'IOC Input'!#REF!&lt;50000),'IOC Input'!#REF!,IF(AND('IOC Input'!#REF!="M-OP",'IOC Input'!#REF!&gt;=50000),'IOC Input'!#REF!,""))</f>
        <v>#REF!</v>
      </c>
      <c r="E352" s="93" t="e">
        <f>IF(AND('IOC Input'!#REF!="M-OP",'IOC Input'!#REF!&lt;50000),'IOC Input'!#REF!,IF(AND('IOC Input'!#REF!="M-OP",'IOC Input'!#REF!&gt;=50000),'IOC Input'!#REF!,""))</f>
        <v>#REF!</v>
      </c>
      <c r="F352" s="93" t="e">
        <f>IF(AND('IOC Input'!#REF!="M-OP",'IOC Input'!#REF!&lt;50000),'IOC Input'!#REF!,IF(AND('IOC Input'!#REF!="M-OP",'IOC Input'!#REF!&gt;=50000),'IOC Input'!#REF!,""))</f>
        <v>#REF!</v>
      </c>
      <c r="G352" s="93" t="e">
        <f>IF(AND('IOC Input'!#REF!="M-OP",'IOC Input'!#REF!&lt;50000),'IOC Input'!#REF!,IF(AND('IOC Input'!#REF!="M-OP",'IOC Input'!#REF!&gt;=50000),'IOC Input'!#REF!,""))</f>
        <v>#REF!</v>
      </c>
      <c r="H352" s="93" t="e">
        <f>IF(AND('IOC Input'!#REF!="M-OP",'IOC Input'!#REF!&lt;50000),'IOC Input'!#REF!,IF(AND('IOC Input'!#REF!="M-OP",'IOC Input'!#REF!&gt;=50000),'IOC Input'!#REF!,""))</f>
        <v>#REF!</v>
      </c>
      <c r="I352" s="93" t="e">
        <f>IF(AND('IOC Input'!#REF!="M-OP",'IOC Input'!#REF!&lt;50000),'IOC Input'!#REF!,IF(AND('IOC Input'!#REF!="M-OP",'IOC Input'!#REF!&gt;=50000),'IOC Input'!#REF!,""))</f>
        <v>#REF!</v>
      </c>
      <c r="J352" s="95" t="e">
        <f>IF(AND('IOC Input'!#REF!="M-OP",'IOC Input'!#REF!&lt;50000),RIGHT('IOC Input'!#REF!,6),IF(AND('IOC Input'!#REF!="M-OP",'IOC Input'!#REF!&gt;=50000),RIGHT('IOC Input'!#REF!,6),""))</f>
        <v>#REF!</v>
      </c>
      <c r="K352" s="96" t="e">
        <f>IF(AND('IOC Input'!#REF!="M-OP",'IOC Input'!#REF!="C"),'IOC Input'!#REF!,"")</f>
        <v>#REF!</v>
      </c>
      <c r="L352" s="96" t="e">
        <f>IF(AND('IOC Input'!#REF!="M-OP",'IOC Input'!#REF!="D"),'IOC Input'!#REF!,"")</f>
        <v>#REF!</v>
      </c>
      <c r="M352" t="e">
        <f t="shared" si="34"/>
        <v>#REF!</v>
      </c>
    </row>
    <row r="353" spans="1:13" ht="18">
      <c r="A353" s="92" t="s">
        <v>101</v>
      </c>
      <c r="B353" s="93" t="e">
        <f>IF(AND('IOC Input'!#REF!="M-OP",'IOC Input'!#REF!&lt;50000),'IOC Input'!#REF!,IF(AND('IOC Input'!#REF!="M-OP",'IOC Input'!#REF!&gt;=50000),'IOC Input'!#REF!,""))</f>
        <v>#REF!</v>
      </c>
      <c r="C353" s="93" t="e">
        <f>IF(AND('IOC Input'!#REF!="M-OP",'IOC Input'!#REF!&lt;50000),'IOC Input'!#REF!,IF(AND('IOC Input'!#REF!="M-OP",'IOC Input'!#REF!&gt;=50000),'IOC Input'!#REF!,""))</f>
        <v>#REF!</v>
      </c>
      <c r="D353" s="93" t="e">
        <f>IF(AND('IOC Input'!#REF!="M-OP",'IOC Input'!#REF!&lt;50000),'IOC Input'!#REF!,IF(AND('IOC Input'!#REF!="M-OP",'IOC Input'!#REF!&gt;=50000),'IOC Input'!#REF!,""))</f>
        <v>#REF!</v>
      </c>
      <c r="E353" s="93" t="e">
        <f>IF(AND('IOC Input'!#REF!="M-OP",'IOC Input'!#REF!&lt;50000),'IOC Input'!#REF!,IF(AND('IOC Input'!#REF!="M-OP",'IOC Input'!#REF!&gt;=50000),'IOC Input'!#REF!,""))</f>
        <v>#REF!</v>
      </c>
      <c r="F353" s="93" t="e">
        <f>IF(AND('IOC Input'!#REF!="M-OP",'IOC Input'!#REF!&lt;50000),'IOC Input'!#REF!,IF(AND('IOC Input'!#REF!="M-OP",'IOC Input'!#REF!&gt;=50000),'IOC Input'!#REF!,""))</f>
        <v>#REF!</v>
      </c>
      <c r="G353" s="93" t="e">
        <f>IF(AND('IOC Input'!#REF!="M-OP",'IOC Input'!#REF!&lt;50000),'IOC Input'!#REF!,IF(AND('IOC Input'!#REF!="M-OP",'IOC Input'!#REF!&gt;=50000),'IOC Input'!#REF!,""))</f>
        <v>#REF!</v>
      </c>
      <c r="H353" s="97"/>
      <c r="I353" s="93" t="e">
        <f>IF(AND('IOC Input'!#REF!="M-OP",'IOC Input'!#REF!&lt;50000),'IOC Input'!#REF!,IF(AND('IOC Input'!#REF!="M-OP",'IOC Input'!#REF!&gt;=50000),'IOC Input'!#REF!,""))</f>
        <v>#REF!</v>
      </c>
      <c r="J353" s="95" t="e">
        <f>IF(AND('IOC Input'!#REF!="M-OP",'IOC Input'!#REF!&lt;50000),RIGHT('IOC Input'!#REF!,6),IF(AND('IOC Input'!#REF!="M-OP",'IOC Input'!#REF!&gt;=50000),RIGHT('IOC Input'!#REF!,6),""))</f>
        <v>#REF!</v>
      </c>
      <c r="K353" s="96" t="e">
        <f>IF(AND('IOC Input'!#REF!="M-OP",'IOC Input'!#REF!="C"),'IOC Input'!#REF!,"")</f>
        <v>#REF!</v>
      </c>
      <c r="L353" s="96" t="e">
        <f>IF(AND('IOC Input'!#REF!="M-OP",'IOC Input'!#REF!="D"),'IOC Input'!#REF!,"")</f>
        <v>#REF!</v>
      </c>
      <c r="M353" t="e">
        <f t="shared" si="34"/>
        <v>#REF!</v>
      </c>
    </row>
    <row r="354" spans="1:13" ht="18">
      <c r="A354" s="92"/>
      <c r="B354" s="93"/>
      <c r="C354" s="94"/>
      <c r="D354" s="93"/>
      <c r="E354" s="94"/>
      <c r="F354" s="93"/>
      <c r="G354" s="93"/>
      <c r="H354" s="94"/>
      <c r="I354" s="93"/>
      <c r="J354" s="95"/>
      <c r="K354" s="96"/>
      <c r="L354" s="96"/>
    </row>
    <row r="355" spans="1:13" ht="18">
      <c r="A355" s="92" t="s">
        <v>101</v>
      </c>
      <c r="B355" s="93" t="e">
        <f>IF(AND('IOC Input'!#REF!="M-OP",'IOC Input'!#REF!&lt;50000),"119503",IF(AND('IOC Input'!#REF!="M-OP",'IOC Input'!#REF!&gt;=50000),"119500",""))</f>
        <v>#REF!</v>
      </c>
      <c r="C355" s="94"/>
      <c r="D355" s="93"/>
      <c r="E355" s="94"/>
      <c r="F355" s="93"/>
      <c r="G355" s="93"/>
      <c r="H355" s="93" t="e">
        <f>IF(AND('IOC Input'!#REF!="M-OP",'IOC Input'!#REF!&lt;50000),'IOC Input'!#REF!,IF(AND('IOC Input'!#REF!="M-OP",'IOC Input'!#REF!&gt;=50000),'IOC Input'!#REF!,""))</f>
        <v>#REF!</v>
      </c>
      <c r="I355" s="93" t="e">
        <f>+I356</f>
        <v>#REF!</v>
      </c>
      <c r="J355" s="95" t="e">
        <f>+J356</f>
        <v>#REF!</v>
      </c>
      <c r="K355" s="96" t="e">
        <f>IF(AND('IOC Input'!#REF!="M-OP",'IOC Input'!#REF!="C"),'IOC Input'!#REF!,"")</f>
        <v>#REF!</v>
      </c>
      <c r="L355" s="96" t="e">
        <f>IF(AND('IOC Input'!#REF!="M-OP",'IOC Input'!#REF!="D"),'IOC Input'!#REF!,"")</f>
        <v>#REF!</v>
      </c>
      <c r="M355" t="e">
        <f>IF(SUM(K355:L355)&gt;0,1,0)</f>
        <v>#REF!</v>
      </c>
    </row>
    <row r="356" spans="1:13" ht="18">
      <c r="A356" s="92" t="s">
        <v>101</v>
      </c>
      <c r="B356" s="93" t="e">
        <f>IF(AND('IOC Input'!#REF!="M-OP",'IOC Input'!#REF!&lt;50000),'IOC Input'!#REF!,IF(AND('IOC Input'!#REF!="M-OP",'IOC Input'!#REF!&gt;=50000),'IOC Input'!#REF!,""))</f>
        <v>#REF!</v>
      </c>
      <c r="C356" s="93" t="e">
        <f>IF(AND('IOC Input'!#REF!="M-OP",'IOC Input'!#REF!&lt;50000),'IOC Input'!#REF!,IF(AND('IOC Input'!#REF!="M-OP",'IOC Input'!#REF!&gt;=50000),'IOC Input'!#REF!,""))</f>
        <v>#REF!</v>
      </c>
      <c r="D356" s="93" t="e">
        <f>IF(AND('IOC Input'!#REF!="M-OP",'IOC Input'!#REF!&lt;50000),'IOC Input'!#REF!,IF(AND('IOC Input'!#REF!="M-OP",'IOC Input'!#REF!&gt;=50000),'IOC Input'!#REF!,""))</f>
        <v>#REF!</v>
      </c>
      <c r="E356" s="93" t="e">
        <f>IF(AND('IOC Input'!#REF!="M-OP",'IOC Input'!#REF!&lt;50000),'IOC Input'!#REF!,IF(AND('IOC Input'!#REF!="M-OP",'IOC Input'!#REF!&gt;=50000),'IOC Input'!#REF!,""))</f>
        <v>#REF!</v>
      </c>
      <c r="F356" s="93" t="e">
        <f>IF(AND('IOC Input'!#REF!="M-OP",'IOC Input'!#REF!&lt;50000),'IOC Input'!#REF!,IF(AND('IOC Input'!#REF!="M-OP",'IOC Input'!#REF!&gt;=50000),'IOC Input'!#REF!,""))</f>
        <v>#REF!</v>
      </c>
      <c r="G356" s="93" t="e">
        <f>IF(AND('IOC Input'!#REF!="M-OP",'IOC Input'!#REF!&lt;50000),'IOC Input'!#REF!,IF(AND('IOC Input'!#REF!="M-OP",'IOC Input'!#REF!&gt;=50000),'IOC Input'!#REF!,""))</f>
        <v>#REF!</v>
      </c>
      <c r="H356" s="93" t="e">
        <f>IF(AND('IOC Input'!#REF!="M-OP",'IOC Input'!#REF!&lt;50000),'IOC Input'!#REF!,IF(AND('IOC Input'!#REF!="M-OP",'IOC Input'!#REF!&gt;=50000),'IOC Input'!#REF!,""))</f>
        <v>#REF!</v>
      </c>
      <c r="I356" s="93" t="e">
        <f>IF(AND('IOC Input'!#REF!="M-OP",'IOC Input'!#REF!&lt;50000),'IOC Input'!#REF!,IF(AND('IOC Input'!#REF!="M-OP",'IOC Input'!#REF!&gt;=50000),'IOC Input'!#REF!,""))</f>
        <v>#REF!</v>
      </c>
      <c r="J356" s="95" t="e">
        <f>IF(AND('IOC Input'!#REF!="M-OP",'IOC Input'!#REF!&lt;50000),RIGHT('IOC Input'!#REF!,6),IF(AND('IOC Input'!#REF!="M-OP",'IOC Input'!#REF!&gt;=50000),RIGHT('IOC Input'!#REF!,6),""))</f>
        <v>#REF!</v>
      </c>
      <c r="K356" s="96" t="e">
        <f>IF(AND('IOC Input'!#REF!="M-OP",'IOC Input'!#REF!="C"),'IOC Input'!#REF!,"")</f>
        <v>#REF!</v>
      </c>
      <c r="L356" s="96" t="e">
        <f>IF(AND('IOC Input'!#REF!="M-OP",'IOC Input'!#REF!="D"),'IOC Input'!#REF!,"")</f>
        <v>#REF!</v>
      </c>
      <c r="M356" t="e">
        <f t="shared" ref="M356:M362" si="35">IF(SUM(K356:L356)&gt;0,1,0)</f>
        <v>#REF!</v>
      </c>
    </row>
    <row r="357" spans="1:13" ht="18">
      <c r="A357" s="92" t="s">
        <v>101</v>
      </c>
      <c r="B357" s="93" t="e">
        <f>IF(AND('IOC Input'!#REF!="M-OP",'IOC Input'!#REF!&lt;50000),'IOC Input'!#REF!,IF(AND('IOC Input'!#REF!="M-OP",'IOC Input'!#REF!&gt;=50000),'IOC Input'!#REF!,""))</f>
        <v>#REF!</v>
      </c>
      <c r="C357" s="93" t="e">
        <f>IF(AND('IOC Input'!#REF!="M-OP",'IOC Input'!#REF!&lt;50000),'IOC Input'!#REF!,IF(AND('IOC Input'!#REF!="M-OP",'IOC Input'!#REF!&gt;=50000),'IOC Input'!#REF!,""))</f>
        <v>#REF!</v>
      </c>
      <c r="D357" s="93" t="e">
        <f>IF(AND('IOC Input'!#REF!="M-OP",'IOC Input'!#REF!&lt;50000),'IOC Input'!#REF!,IF(AND('IOC Input'!#REF!="M-OP",'IOC Input'!#REF!&gt;=50000),'IOC Input'!#REF!,""))</f>
        <v>#REF!</v>
      </c>
      <c r="E357" s="93" t="e">
        <f>IF(AND('IOC Input'!#REF!="M-OP",'IOC Input'!#REF!&lt;50000),'IOC Input'!#REF!,IF(AND('IOC Input'!#REF!="M-OP",'IOC Input'!#REF!&gt;=50000),'IOC Input'!#REF!,""))</f>
        <v>#REF!</v>
      </c>
      <c r="F357" s="93" t="e">
        <f>IF(AND('IOC Input'!#REF!="M-OP",'IOC Input'!#REF!&lt;50000),'IOC Input'!#REF!,IF(AND('IOC Input'!#REF!="M-OP",'IOC Input'!#REF!&gt;=50000),'IOC Input'!#REF!,""))</f>
        <v>#REF!</v>
      </c>
      <c r="G357" s="93" t="e">
        <f>IF(AND('IOC Input'!#REF!="M-OP",'IOC Input'!#REF!&lt;50000),'IOC Input'!#REF!,IF(AND('IOC Input'!#REF!="M-OP",'IOC Input'!#REF!&gt;=50000),'IOC Input'!#REF!,""))</f>
        <v>#REF!</v>
      </c>
      <c r="H357" s="93" t="e">
        <f>IF(AND('IOC Input'!#REF!="M-OP",'IOC Input'!#REF!&lt;50000),'IOC Input'!#REF!,IF(AND('IOC Input'!#REF!="M-OP",'IOC Input'!#REF!&gt;=50000),'IOC Input'!#REF!,""))</f>
        <v>#REF!</v>
      </c>
      <c r="I357" s="93" t="e">
        <f>IF(AND('IOC Input'!#REF!="M-OP",'IOC Input'!#REF!&lt;50000),'IOC Input'!#REF!,IF(AND('IOC Input'!#REF!="M-OP",'IOC Input'!#REF!&gt;=50000),'IOC Input'!#REF!,""))</f>
        <v>#REF!</v>
      </c>
      <c r="J357" s="95" t="e">
        <f>IF(AND('IOC Input'!#REF!="M-OP",'IOC Input'!#REF!&lt;50000),RIGHT('IOC Input'!#REF!,6),IF(AND('IOC Input'!#REF!="M-OP",'IOC Input'!#REF!&gt;=50000),RIGHT('IOC Input'!#REF!,6),""))</f>
        <v>#REF!</v>
      </c>
      <c r="K357" s="96" t="e">
        <f>IF(AND('IOC Input'!#REF!="M-OP",'IOC Input'!#REF!="C"),'IOC Input'!#REF!,"")</f>
        <v>#REF!</v>
      </c>
      <c r="L357" s="96" t="e">
        <f>IF(AND('IOC Input'!#REF!="M-OP",'IOC Input'!#REF!="D"),'IOC Input'!#REF!,"")</f>
        <v>#REF!</v>
      </c>
      <c r="M357" t="e">
        <f t="shared" si="35"/>
        <v>#REF!</v>
      </c>
    </row>
    <row r="358" spans="1:13" ht="18">
      <c r="A358" s="92" t="s">
        <v>101</v>
      </c>
      <c r="B358" s="93" t="e">
        <f>IF(AND('IOC Input'!#REF!="M-OP",'IOC Input'!#REF!&lt;50000),'IOC Input'!#REF!,IF(AND('IOC Input'!#REF!="M-OP",'IOC Input'!#REF!&gt;=50000),'IOC Input'!#REF!,""))</f>
        <v>#REF!</v>
      </c>
      <c r="C358" s="93" t="e">
        <f>IF(AND('IOC Input'!#REF!="M-OP",'IOC Input'!#REF!&lt;50000),'IOC Input'!#REF!,IF(AND('IOC Input'!#REF!="M-OP",'IOC Input'!#REF!&gt;=50000),'IOC Input'!#REF!,""))</f>
        <v>#REF!</v>
      </c>
      <c r="D358" s="93" t="e">
        <f>IF(AND('IOC Input'!#REF!="M-OP",'IOC Input'!#REF!&lt;50000),'IOC Input'!#REF!,IF(AND('IOC Input'!#REF!="M-OP",'IOC Input'!#REF!&gt;=50000),'IOC Input'!#REF!,""))</f>
        <v>#REF!</v>
      </c>
      <c r="E358" s="93" t="e">
        <f>IF(AND('IOC Input'!#REF!="M-OP",'IOC Input'!#REF!&lt;50000),'IOC Input'!#REF!,IF(AND('IOC Input'!#REF!="M-OP",'IOC Input'!#REF!&gt;=50000),'IOC Input'!#REF!,""))</f>
        <v>#REF!</v>
      </c>
      <c r="F358" s="93" t="e">
        <f>IF(AND('IOC Input'!#REF!="M-OP",'IOC Input'!#REF!&lt;50000),'IOC Input'!#REF!,IF(AND('IOC Input'!#REF!="M-OP",'IOC Input'!#REF!&gt;=50000),'IOC Input'!#REF!,""))</f>
        <v>#REF!</v>
      </c>
      <c r="G358" s="93" t="e">
        <f>IF(AND('IOC Input'!#REF!="M-OP",'IOC Input'!#REF!&lt;50000),'IOC Input'!#REF!,IF(AND('IOC Input'!#REF!="M-OP",'IOC Input'!#REF!&gt;=50000),'IOC Input'!#REF!,""))</f>
        <v>#REF!</v>
      </c>
      <c r="H358" s="93" t="e">
        <f>IF(AND('IOC Input'!#REF!="M-OP",'IOC Input'!#REF!&lt;50000),'IOC Input'!#REF!,IF(AND('IOC Input'!#REF!="M-OP",'IOC Input'!#REF!&gt;=50000),'IOC Input'!#REF!,""))</f>
        <v>#REF!</v>
      </c>
      <c r="I358" s="93" t="e">
        <f>IF(AND('IOC Input'!#REF!="M-OP",'IOC Input'!#REF!&lt;50000),'IOC Input'!#REF!,IF(AND('IOC Input'!#REF!="M-OP",'IOC Input'!#REF!&gt;=50000),'IOC Input'!#REF!,""))</f>
        <v>#REF!</v>
      </c>
      <c r="J358" s="95" t="e">
        <f>IF(AND('IOC Input'!#REF!="M-OP",'IOC Input'!#REF!&lt;50000),RIGHT('IOC Input'!#REF!,6),IF(AND('IOC Input'!#REF!="M-OP",'IOC Input'!#REF!&gt;=50000),RIGHT('IOC Input'!#REF!,6),""))</f>
        <v>#REF!</v>
      </c>
      <c r="K358" s="96" t="e">
        <f>IF(AND('IOC Input'!#REF!="M-OP",'IOC Input'!#REF!="C"),'IOC Input'!#REF!,"")</f>
        <v>#REF!</v>
      </c>
      <c r="L358" s="96" t="e">
        <f>IF(AND('IOC Input'!#REF!="M-OP",'IOC Input'!#REF!="D"),'IOC Input'!#REF!,"")</f>
        <v>#REF!</v>
      </c>
      <c r="M358" t="e">
        <f t="shared" si="35"/>
        <v>#REF!</v>
      </c>
    </row>
    <row r="359" spans="1:13" ht="18">
      <c r="A359" s="92" t="s">
        <v>101</v>
      </c>
      <c r="B359" s="93" t="e">
        <f>IF(AND('IOC Input'!#REF!="M-OP",'IOC Input'!#REF!&lt;50000),'IOC Input'!#REF!,IF(AND('IOC Input'!#REF!="M-OP",'IOC Input'!#REF!&gt;=50000),'IOC Input'!#REF!,""))</f>
        <v>#REF!</v>
      </c>
      <c r="C359" s="93" t="e">
        <f>IF(AND('IOC Input'!#REF!="M-OP",'IOC Input'!#REF!&lt;50000),'IOC Input'!#REF!,IF(AND('IOC Input'!#REF!="M-OP",'IOC Input'!#REF!&gt;=50000),'IOC Input'!#REF!,""))</f>
        <v>#REF!</v>
      </c>
      <c r="D359" s="93" t="e">
        <f>IF(AND('IOC Input'!#REF!="M-OP",'IOC Input'!#REF!&lt;50000),'IOC Input'!#REF!,IF(AND('IOC Input'!#REF!="M-OP",'IOC Input'!#REF!&gt;=50000),'IOC Input'!#REF!,""))</f>
        <v>#REF!</v>
      </c>
      <c r="E359" s="93" t="e">
        <f>IF(AND('IOC Input'!#REF!="M-OP",'IOC Input'!#REF!&lt;50000),'IOC Input'!#REF!,IF(AND('IOC Input'!#REF!="M-OP",'IOC Input'!#REF!&gt;=50000),'IOC Input'!#REF!,""))</f>
        <v>#REF!</v>
      </c>
      <c r="F359" s="93" t="e">
        <f>IF(AND('IOC Input'!#REF!="M-OP",'IOC Input'!#REF!&lt;50000),'IOC Input'!#REF!,IF(AND('IOC Input'!#REF!="M-OP",'IOC Input'!#REF!&gt;=50000),'IOC Input'!#REF!,""))</f>
        <v>#REF!</v>
      </c>
      <c r="G359" s="93" t="e">
        <f>IF(AND('IOC Input'!#REF!="M-OP",'IOC Input'!#REF!&lt;50000),'IOC Input'!#REF!,IF(AND('IOC Input'!#REF!="M-OP",'IOC Input'!#REF!&gt;=50000),'IOC Input'!#REF!,""))</f>
        <v>#REF!</v>
      </c>
      <c r="H359" s="93" t="e">
        <f>IF(AND('IOC Input'!#REF!="M-OP",'IOC Input'!#REF!&lt;50000),'IOC Input'!#REF!,IF(AND('IOC Input'!#REF!="M-OP",'IOC Input'!#REF!&gt;=50000),'IOC Input'!#REF!,""))</f>
        <v>#REF!</v>
      </c>
      <c r="I359" s="93" t="e">
        <f>IF(AND('IOC Input'!#REF!="M-OP",'IOC Input'!#REF!&lt;50000),'IOC Input'!#REF!,IF(AND('IOC Input'!#REF!="M-OP",'IOC Input'!#REF!&gt;=50000),'IOC Input'!#REF!,""))</f>
        <v>#REF!</v>
      </c>
      <c r="J359" s="95" t="e">
        <f>IF(AND('IOC Input'!#REF!="M-OP",'IOC Input'!#REF!&lt;50000),RIGHT('IOC Input'!#REF!,6),IF(AND('IOC Input'!#REF!="M-OP",'IOC Input'!#REF!&gt;=50000),RIGHT('IOC Input'!#REF!,6),""))</f>
        <v>#REF!</v>
      </c>
      <c r="K359" s="96" t="e">
        <f>IF(AND('IOC Input'!#REF!="M-OP",'IOC Input'!#REF!="C"),'IOC Input'!#REF!,"")</f>
        <v>#REF!</v>
      </c>
      <c r="L359" s="96" t="e">
        <f>IF(AND('IOC Input'!#REF!="M-OP",'IOC Input'!#REF!="D"),'IOC Input'!#REF!,"")</f>
        <v>#REF!</v>
      </c>
      <c r="M359" t="e">
        <f t="shared" si="35"/>
        <v>#REF!</v>
      </c>
    </row>
    <row r="360" spans="1:13" ht="18">
      <c r="A360" s="92" t="s">
        <v>101</v>
      </c>
      <c r="B360" s="93" t="e">
        <f>IF(AND('IOC Input'!#REF!="M-OP",'IOC Input'!#REF!&lt;50000),'IOC Input'!#REF!,IF(AND('IOC Input'!#REF!="M-OP",'IOC Input'!#REF!&gt;=50000),'IOC Input'!#REF!,""))</f>
        <v>#REF!</v>
      </c>
      <c r="C360" s="93" t="e">
        <f>IF(AND('IOC Input'!#REF!="M-OP",'IOC Input'!#REF!&lt;50000),'IOC Input'!#REF!,IF(AND('IOC Input'!#REF!="M-OP",'IOC Input'!#REF!&gt;=50000),'IOC Input'!#REF!,""))</f>
        <v>#REF!</v>
      </c>
      <c r="D360" s="93" t="e">
        <f>IF(AND('IOC Input'!#REF!="M-OP",'IOC Input'!#REF!&lt;50000),'IOC Input'!#REF!,IF(AND('IOC Input'!#REF!="M-OP",'IOC Input'!#REF!&gt;=50000),'IOC Input'!#REF!,""))</f>
        <v>#REF!</v>
      </c>
      <c r="E360" s="93" t="e">
        <f>IF(AND('IOC Input'!#REF!="M-OP",'IOC Input'!#REF!&lt;50000),'IOC Input'!#REF!,IF(AND('IOC Input'!#REF!="M-OP",'IOC Input'!#REF!&gt;=50000),'IOC Input'!#REF!,""))</f>
        <v>#REF!</v>
      </c>
      <c r="F360" s="93" t="e">
        <f>IF(AND('IOC Input'!#REF!="M-OP",'IOC Input'!#REF!&lt;50000),'IOC Input'!#REF!,IF(AND('IOC Input'!#REF!="M-OP",'IOC Input'!#REF!&gt;=50000),'IOC Input'!#REF!,""))</f>
        <v>#REF!</v>
      </c>
      <c r="G360" s="93" t="e">
        <f>IF(AND('IOC Input'!#REF!="M-OP",'IOC Input'!#REF!&lt;50000),'IOC Input'!#REF!,IF(AND('IOC Input'!#REF!="M-OP",'IOC Input'!#REF!&gt;=50000),'IOC Input'!#REF!,""))</f>
        <v>#REF!</v>
      </c>
      <c r="H360" s="93" t="e">
        <f>IF(AND('IOC Input'!#REF!="M-OP",'IOC Input'!#REF!&lt;50000),'IOC Input'!#REF!,IF(AND('IOC Input'!#REF!="M-OP",'IOC Input'!#REF!&gt;=50000),'IOC Input'!#REF!,""))</f>
        <v>#REF!</v>
      </c>
      <c r="I360" s="93" t="e">
        <f>IF(AND('IOC Input'!#REF!="M-OP",'IOC Input'!#REF!&lt;50000),'IOC Input'!#REF!,IF(AND('IOC Input'!#REF!="M-OP",'IOC Input'!#REF!&gt;=50000),'IOC Input'!#REF!,""))</f>
        <v>#REF!</v>
      </c>
      <c r="J360" s="95" t="e">
        <f>IF(AND('IOC Input'!#REF!="M-OP",'IOC Input'!#REF!&lt;50000),RIGHT('IOC Input'!#REF!,6),IF(AND('IOC Input'!#REF!="M-OP",'IOC Input'!#REF!&gt;=50000),RIGHT('IOC Input'!#REF!,6),""))</f>
        <v>#REF!</v>
      </c>
      <c r="K360" s="96" t="e">
        <f>IF(AND('IOC Input'!#REF!="M-OP",'IOC Input'!#REF!="C"),'IOC Input'!#REF!,"")</f>
        <v>#REF!</v>
      </c>
      <c r="L360" s="96" t="e">
        <f>IF(AND('IOC Input'!#REF!="M-OP",'IOC Input'!#REF!="D"),'IOC Input'!#REF!,"")</f>
        <v>#REF!</v>
      </c>
      <c r="M360" t="e">
        <f t="shared" si="35"/>
        <v>#REF!</v>
      </c>
    </row>
    <row r="361" spans="1:13" ht="18">
      <c r="A361" s="92" t="s">
        <v>101</v>
      </c>
      <c r="B361" s="93" t="e">
        <f>IF(AND('IOC Input'!#REF!="M-OP",'IOC Input'!#REF!&lt;50000),'IOC Input'!#REF!,IF(AND('IOC Input'!#REF!="M-OP",'IOC Input'!#REF!&gt;=50000),'IOC Input'!#REF!,""))</f>
        <v>#REF!</v>
      </c>
      <c r="C361" s="93" t="e">
        <f>IF(AND('IOC Input'!#REF!="M-OP",'IOC Input'!#REF!&lt;50000),'IOC Input'!#REF!,IF(AND('IOC Input'!#REF!="M-OP",'IOC Input'!#REF!&gt;=50000),'IOC Input'!#REF!,""))</f>
        <v>#REF!</v>
      </c>
      <c r="D361" s="93" t="e">
        <f>IF(AND('IOC Input'!#REF!="M-OP",'IOC Input'!#REF!&lt;50000),'IOC Input'!#REF!,IF(AND('IOC Input'!#REF!="M-OP",'IOC Input'!#REF!&gt;=50000),'IOC Input'!#REF!,""))</f>
        <v>#REF!</v>
      </c>
      <c r="E361" s="93" t="e">
        <f>IF(AND('IOC Input'!#REF!="M-OP",'IOC Input'!#REF!&lt;50000),'IOC Input'!#REF!,IF(AND('IOC Input'!#REF!="M-OP",'IOC Input'!#REF!&gt;=50000),'IOC Input'!#REF!,""))</f>
        <v>#REF!</v>
      </c>
      <c r="F361" s="93" t="e">
        <f>IF(AND('IOC Input'!#REF!="M-OP",'IOC Input'!#REF!&lt;50000),'IOC Input'!#REF!,IF(AND('IOC Input'!#REF!="M-OP",'IOC Input'!#REF!&gt;=50000),'IOC Input'!#REF!,""))</f>
        <v>#REF!</v>
      </c>
      <c r="G361" s="93" t="e">
        <f>IF(AND('IOC Input'!#REF!="M-OP",'IOC Input'!#REF!&lt;50000),'IOC Input'!#REF!,IF(AND('IOC Input'!#REF!="M-OP",'IOC Input'!#REF!&gt;=50000),'IOC Input'!#REF!,""))</f>
        <v>#REF!</v>
      </c>
      <c r="H361" s="93" t="e">
        <f>IF(AND('IOC Input'!#REF!="M-OP",'IOC Input'!#REF!&lt;50000),'IOC Input'!#REF!,IF(AND('IOC Input'!#REF!="M-OP",'IOC Input'!#REF!&gt;=50000),'IOC Input'!#REF!,""))</f>
        <v>#REF!</v>
      </c>
      <c r="I361" s="93" t="e">
        <f>IF(AND('IOC Input'!#REF!="M-OP",'IOC Input'!#REF!&lt;50000),'IOC Input'!#REF!,IF(AND('IOC Input'!#REF!="M-OP",'IOC Input'!#REF!&gt;=50000),'IOC Input'!#REF!,""))</f>
        <v>#REF!</v>
      </c>
      <c r="J361" s="95" t="e">
        <f>IF(AND('IOC Input'!#REF!="M-OP",'IOC Input'!#REF!&lt;50000),RIGHT('IOC Input'!#REF!,6),IF(AND('IOC Input'!#REF!="M-OP",'IOC Input'!#REF!&gt;=50000),RIGHT('IOC Input'!#REF!,6),""))</f>
        <v>#REF!</v>
      </c>
      <c r="K361" s="96" t="e">
        <f>IF(AND('IOC Input'!#REF!="M-OP",'IOC Input'!#REF!="C"),'IOC Input'!#REF!,"")</f>
        <v>#REF!</v>
      </c>
      <c r="L361" s="96" t="e">
        <f>IF(AND('IOC Input'!#REF!="M-OP",'IOC Input'!#REF!="D"),'IOC Input'!#REF!,"")</f>
        <v>#REF!</v>
      </c>
      <c r="M361" t="e">
        <f t="shared" si="35"/>
        <v>#REF!</v>
      </c>
    </row>
    <row r="362" spans="1:13" ht="18">
      <c r="A362" s="92" t="s">
        <v>101</v>
      </c>
      <c r="B362" s="93" t="e">
        <f>IF(AND('IOC Input'!#REF!="M-OP",'IOC Input'!#REF!&lt;50000),'IOC Input'!#REF!,IF(AND('IOC Input'!#REF!="M-OP",'IOC Input'!#REF!&gt;=50000),'IOC Input'!#REF!,""))</f>
        <v>#REF!</v>
      </c>
      <c r="C362" s="93" t="e">
        <f>IF(AND('IOC Input'!#REF!="M-OP",'IOC Input'!#REF!&lt;50000),'IOC Input'!#REF!,IF(AND('IOC Input'!#REF!="M-OP",'IOC Input'!#REF!&gt;=50000),'IOC Input'!#REF!,""))</f>
        <v>#REF!</v>
      </c>
      <c r="D362" s="93" t="e">
        <f>IF(AND('IOC Input'!#REF!="M-OP",'IOC Input'!#REF!&lt;50000),'IOC Input'!#REF!,IF(AND('IOC Input'!#REF!="M-OP",'IOC Input'!#REF!&gt;=50000),'IOC Input'!#REF!,""))</f>
        <v>#REF!</v>
      </c>
      <c r="E362" s="93" t="e">
        <f>IF(AND('IOC Input'!#REF!="M-OP",'IOC Input'!#REF!&lt;50000),'IOC Input'!#REF!,IF(AND('IOC Input'!#REF!="M-OP",'IOC Input'!#REF!&gt;=50000),'IOC Input'!#REF!,""))</f>
        <v>#REF!</v>
      </c>
      <c r="F362" s="93" t="e">
        <f>IF(AND('IOC Input'!#REF!="M-OP",'IOC Input'!#REF!&lt;50000),'IOC Input'!#REF!,IF(AND('IOC Input'!#REF!="M-OP",'IOC Input'!#REF!&gt;=50000),'IOC Input'!#REF!,""))</f>
        <v>#REF!</v>
      </c>
      <c r="G362" s="93" t="e">
        <f>IF(AND('IOC Input'!#REF!="M-OP",'IOC Input'!#REF!&lt;50000),'IOC Input'!#REF!,IF(AND('IOC Input'!#REF!="M-OP",'IOC Input'!#REF!&gt;=50000),'IOC Input'!#REF!,""))</f>
        <v>#REF!</v>
      </c>
      <c r="H362" s="97"/>
      <c r="I362" s="93" t="e">
        <f>IF(AND('IOC Input'!#REF!="M-OP",'IOC Input'!#REF!&lt;50000),'IOC Input'!#REF!,IF(AND('IOC Input'!#REF!="M-OP",'IOC Input'!#REF!&gt;=50000),'IOC Input'!#REF!,""))</f>
        <v>#REF!</v>
      </c>
      <c r="J362" s="95" t="e">
        <f>IF(AND('IOC Input'!#REF!="M-OP",'IOC Input'!#REF!&lt;50000),RIGHT('IOC Input'!#REF!,6),IF(AND('IOC Input'!#REF!="M-OP",'IOC Input'!#REF!&gt;=50000),RIGHT('IOC Input'!#REF!,6),""))</f>
        <v>#REF!</v>
      </c>
      <c r="K362" s="96" t="e">
        <f>IF(AND('IOC Input'!#REF!="M-OP",'IOC Input'!#REF!="C"),'IOC Input'!#REF!,"")</f>
        <v>#REF!</v>
      </c>
      <c r="L362" s="96" t="e">
        <f>IF(AND('IOC Input'!#REF!="M-OP",'IOC Input'!#REF!="D"),'IOC Input'!#REF!,"")</f>
        <v>#REF!</v>
      </c>
      <c r="M362" t="e">
        <f t="shared" si="35"/>
        <v>#REF!</v>
      </c>
    </row>
    <row r="363" spans="1:13" ht="18">
      <c r="A363" s="92"/>
      <c r="B363" s="93"/>
      <c r="C363" s="94"/>
      <c r="D363" s="93"/>
      <c r="E363" s="94"/>
      <c r="F363" s="93"/>
      <c r="G363" s="93"/>
      <c r="H363" s="94"/>
      <c r="I363" s="93"/>
      <c r="J363" s="95"/>
      <c r="K363" s="96"/>
      <c r="L363" s="96"/>
    </row>
    <row r="364" spans="1:13" ht="18">
      <c r="A364" s="92" t="s">
        <v>101</v>
      </c>
      <c r="B364" s="93" t="e">
        <f>IF(AND('IOC Input'!#REF!="M-OP",'IOC Input'!#REF!&lt;50000),"119503",IF(AND('IOC Input'!#REF!="M-OP",'IOC Input'!#REF!&gt;=50000),"119500",""))</f>
        <v>#REF!</v>
      </c>
      <c r="C364" s="94"/>
      <c r="D364" s="93"/>
      <c r="E364" s="94"/>
      <c r="F364" s="93"/>
      <c r="G364" s="93"/>
      <c r="H364" s="93" t="e">
        <f>IF(AND('IOC Input'!#REF!="M-OP",'IOC Input'!#REF!&lt;50000),'IOC Input'!#REF!,IF(AND('IOC Input'!#REF!="M-OP",'IOC Input'!#REF!&gt;=50000),'IOC Input'!#REF!,""))</f>
        <v>#REF!</v>
      </c>
      <c r="I364" s="93" t="e">
        <f>+I365</f>
        <v>#REF!</v>
      </c>
      <c r="J364" s="95" t="e">
        <f>+J365</f>
        <v>#REF!</v>
      </c>
      <c r="K364" s="96" t="e">
        <f>IF(AND('IOC Input'!#REF!="M-OP",'IOC Input'!#REF!="C"),'IOC Input'!#REF!,"")</f>
        <v>#REF!</v>
      </c>
      <c r="L364" s="96" t="e">
        <f>IF(AND('IOC Input'!#REF!="M-OP",'IOC Input'!#REF!="D"),'IOC Input'!#REF!,"")</f>
        <v>#REF!</v>
      </c>
      <c r="M364" t="e">
        <f>IF(SUM(K364:L364)&gt;0,1,0)</f>
        <v>#REF!</v>
      </c>
    </row>
    <row r="365" spans="1:13" ht="18">
      <c r="A365" s="92" t="s">
        <v>101</v>
      </c>
      <c r="B365" s="93" t="e">
        <f>IF(AND('IOC Input'!#REF!="M-OP",'IOC Input'!#REF!&lt;50000),'IOC Input'!#REF!,IF(AND('IOC Input'!#REF!="M-OP",'IOC Input'!#REF!&gt;=50000),'IOC Input'!#REF!,""))</f>
        <v>#REF!</v>
      </c>
      <c r="C365" s="93" t="e">
        <f>IF(AND('IOC Input'!#REF!="M-OP",'IOC Input'!#REF!&lt;50000),'IOC Input'!#REF!,IF(AND('IOC Input'!#REF!="M-OP",'IOC Input'!#REF!&gt;=50000),'IOC Input'!#REF!,""))</f>
        <v>#REF!</v>
      </c>
      <c r="D365" s="93" t="e">
        <f>IF(AND('IOC Input'!#REF!="M-OP",'IOC Input'!#REF!&lt;50000),'IOC Input'!#REF!,IF(AND('IOC Input'!#REF!="M-OP",'IOC Input'!#REF!&gt;=50000),'IOC Input'!#REF!,""))</f>
        <v>#REF!</v>
      </c>
      <c r="E365" s="93" t="e">
        <f>IF(AND('IOC Input'!#REF!="M-OP",'IOC Input'!#REF!&lt;50000),'IOC Input'!#REF!,IF(AND('IOC Input'!#REF!="M-OP",'IOC Input'!#REF!&gt;=50000),'IOC Input'!#REF!,""))</f>
        <v>#REF!</v>
      </c>
      <c r="F365" s="93" t="e">
        <f>IF(AND('IOC Input'!#REF!="M-OP",'IOC Input'!#REF!&lt;50000),'IOC Input'!#REF!,IF(AND('IOC Input'!#REF!="M-OP",'IOC Input'!#REF!&gt;=50000),'IOC Input'!#REF!,""))</f>
        <v>#REF!</v>
      </c>
      <c r="G365" s="93" t="e">
        <f>IF(AND('IOC Input'!#REF!="M-OP",'IOC Input'!#REF!&lt;50000),'IOC Input'!#REF!,IF(AND('IOC Input'!#REF!="M-OP",'IOC Input'!#REF!&gt;=50000),'IOC Input'!#REF!,""))</f>
        <v>#REF!</v>
      </c>
      <c r="H365" s="93" t="e">
        <f>IF(AND('IOC Input'!#REF!="M-OP",'IOC Input'!#REF!&lt;50000),'IOC Input'!#REF!,IF(AND('IOC Input'!#REF!="M-OP",'IOC Input'!#REF!&gt;=50000),'IOC Input'!#REF!,""))</f>
        <v>#REF!</v>
      </c>
      <c r="I365" s="93" t="e">
        <f>IF(AND('IOC Input'!#REF!="M-OP",'IOC Input'!#REF!&lt;50000),'IOC Input'!#REF!,IF(AND('IOC Input'!#REF!="M-OP",'IOC Input'!#REF!&gt;=50000),'IOC Input'!#REF!,""))</f>
        <v>#REF!</v>
      </c>
      <c r="J365" s="95" t="e">
        <f>IF(AND('IOC Input'!#REF!="M-OP",'IOC Input'!#REF!&lt;50000),RIGHT('IOC Input'!#REF!,6),IF(AND('IOC Input'!#REF!="M-OP",'IOC Input'!#REF!&gt;=50000),RIGHT('IOC Input'!#REF!,6),""))</f>
        <v>#REF!</v>
      </c>
      <c r="K365" s="96" t="e">
        <f>IF(AND('IOC Input'!#REF!="M-OP",'IOC Input'!#REF!="C"),'IOC Input'!#REF!,"")</f>
        <v>#REF!</v>
      </c>
      <c r="L365" s="96" t="e">
        <f>IF(AND('IOC Input'!#REF!="M-OP",'IOC Input'!#REF!="D"),'IOC Input'!#REF!,"")</f>
        <v>#REF!</v>
      </c>
      <c r="M365" t="e">
        <f t="shared" ref="M365:M371" si="36">IF(SUM(K365:L365)&gt;0,1,0)</f>
        <v>#REF!</v>
      </c>
    </row>
    <row r="366" spans="1:13" ht="18">
      <c r="A366" s="92" t="s">
        <v>101</v>
      </c>
      <c r="B366" s="93" t="e">
        <f>IF(AND('IOC Input'!#REF!="M-OP",'IOC Input'!#REF!&lt;50000),'IOC Input'!#REF!,IF(AND('IOC Input'!#REF!="M-OP",'IOC Input'!#REF!&gt;=50000),'IOC Input'!#REF!,""))</f>
        <v>#REF!</v>
      </c>
      <c r="C366" s="93" t="e">
        <f>IF(AND('IOC Input'!#REF!="M-OP",'IOC Input'!#REF!&lt;50000),'IOC Input'!#REF!,IF(AND('IOC Input'!#REF!="M-OP",'IOC Input'!#REF!&gt;=50000),'IOC Input'!#REF!,""))</f>
        <v>#REF!</v>
      </c>
      <c r="D366" s="93" t="e">
        <f>IF(AND('IOC Input'!#REF!="M-OP",'IOC Input'!#REF!&lt;50000),'IOC Input'!#REF!,IF(AND('IOC Input'!#REF!="M-OP",'IOC Input'!#REF!&gt;=50000),'IOC Input'!#REF!,""))</f>
        <v>#REF!</v>
      </c>
      <c r="E366" s="93" t="e">
        <f>IF(AND('IOC Input'!#REF!="M-OP",'IOC Input'!#REF!&lt;50000),'IOC Input'!#REF!,IF(AND('IOC Input'!#REF!="M-OP",'IOC Input'!#REF!&gt;=50000),'IOC Input'!#REF!,""))</f>
        <v>#REF!</v>
      </c>
      <c r="F366" s="93" t="e">
        <f>IF(AND('IOC Input'!#REF!="M-OP",'IOC Input'!#REF!&lt;50000),'IOC Input'!#REF!,IF(AND('IOC Input'!#REF!="M-OP",'IOC Input'!#REF!&gt;=50000),'IOC Input'!#REF!,""))</f>
        <v>#REF!</v>
      </c>
      <c r="G366" s="93" t="e">
        <f>IF(AND('IOC Input'!#REF!="M-OP",'IOC Input'!#REF!&lt;50000),'IOC Input'!#REF!,IF(AND('IOC Input'!#REF!="M-OP",'IOC Input'!#REF!&gt;=50000),'IOC Input'!#REF!,""))</f>
        <v>#REF!</v>
      </c>
      <c r="H366" s="93" t="e">
        <f>IF(AND('IOC Input'!#REF!="M-OP",'IOC Input'!#REF!&lt;50000),'IOC Input'!#REF!,IF(AND('IOC Input'!#REF!="M-OP",'IOC Input'!#REF!&gt;=50000),'IOC Input'!#REF!,""))</f>
        <v>#REF!</v>
      </c>
      <c r="I366" s="93" t="e">
        <f>IF(AND('IOC Input'!#REF!="M-OP",'IOC Input'!#REF!&lt;50000),'IOC Input'!#REF!,IF(AND('IOC Input'!#REF!="M-OP",'IOC Input'!#REF!&gt;=50000),'IOC Input'!#REF!,""))</f>
        <v>#REF!</v>
      </c>
      <c r="J366" s="95" t="e">
        <f>IF(AND('IOC Input'!#REF!="M-OP",'IOC Input'!#REF!&lt;50000),RIGHT('IOC Input'!#REF!,6),IF(AND('IOC Input'!#REF!="M-OP",'IOC Input'!#REF!&gt;=50000),RIGHT('IOC Input'!#REF!,6),""))</f>
        <v>#REF!</v>
      </c>
      <c r="K366" s="96" t="e">
        <f>IF(AND('IOC Input'!#REF!="M-OP",'IOC Input'!#REF!="C"),'IOC Input'!#REF!,"")</f>
        <v>#REF!</v>
      </c>
      <c r="L366" s="96" t="e">
        <f>IF(AND('IOC Input'!#REF!="M-OP",'IOC Input'!#REF!="D"),'IOC Input'!#REF!,"")</f>
        <v>#REF!</v>
      </c>
      <c r="M366" t="e">
        <f t="shared" si="36"/>
        <v>#REF!</v>
      </c>
    </row>
    <row r="367" spans="1:13" ht="18">
      <c r="A367" s="92" t="s">
        <v>101</v>
      </c>
      <c r="B367" s="93" t="e">
        <f>IF(AND('IOC Input'!#REF!="M-OP",'IOC Input'!#REF!&lt;50000),'IOC Input'!#REF!,IF(AND('IOC Input'!#REF!="M-OP",'IOC Input'!#REF!&gt;=50000),'IOC Input'!#REF!,""))</f>
        <v>#REF!</v>
      </c>
      <c r="C367" s="93" t="e">
        <f>IF(AND('IOC Input'!#REF!="M-OP",'IOC Input'!#REF!&lt;50000),'IOC Input'!#REF!,IF(AND('IOC Input'!#REF!="M-OP",'IOC Input'!#REF!&gt;=50000),'IOC Input'!#REF!,""))</f>
        <v>#REF!</v>
      </c>
      <c r="D367" s="93" t="e">
        <f>IF(AND('IOC Input'!#REF!="M-OP",'IOC Input'!#REF!&lt;50000),'IOC Input'!#REF!,IF(AND('IOC Input'!#REF!="M-OP",'IOC Input'!#REF!&gt;=50000),'IOC Input'!#REF!,""))</f>
        <v>#REF!</v>
      </c>
      <c r="E367" s="93" t="e">
        <f>IF(AND('IOC Input'!#REF!="M-OP",'IOC Input'!#REF!&lt;50000),'IOC Input'!#REF!,IF(AND('IOC Input'!#REF!="M-OP",'IOC Input'!#REF!&gt;=50000),'IOC Input'!#REF!,""))</f>
        <v>#REF!</v>
      </c>
      <c r="F367" s="93" t="e">
        <f>IF(AND('IOC Input'!#REF!="M-OP",'IOC Input'!#REF!&lt;50000),'IOC Input'!#REF!,IF(AND('IOC Input'!#REF!="M-OP",'IOC Input'!#REF!&gt;=50000),'IOC Input'!#REF!,""))</f>
        <v>#REF!</v>
      </c>
      <c r="G367" s="93" t="e">
        <f>IF(AND('IOC Input'!#REF!="M-OP",'IOC Input'!#REF!&lt;50000),'IOC Input'!#REF!,IF(AND('IOC Input'!#REF!="M-OP",'IOC Input'!#REF!&gt;=50000),'IOC Input'!#REF!,""))</f>
        <v>#REF!</v>
      </c>
      <c r="H367" s="93" t="e">
        <f>IF(AND('IOC Input'!#REF!="M-OP",'IOC Input'!#REF!&lt;50000),'IOC Input'!#REF!,IF(AND('IOC Input'!#REF!="M-OP",'IOC Input'!#REF!&gt;=50000),'IOC Input'!#REF!,""))</f>
        <v>#REF!</v>
      </c>
      <c r="I367" s="93" t="e">
        <f>IF(AND('IOC Input'!#REF!="M-OP",'IOC Input'!#REF!&lt;50000),'IOC Input'!#REF!,IF(AND('IOC Input'!#REF!="M-OP",'IOC Input'!#REF!&gt;=50000),'IOC Input'!#REF!,""))</f>
        <v>#REF!</v>
      </c>
      <c r="J367" s="95" t="e">
        <f>IF(AND('IOC Input'!#REF!="M-OP",'IOC Input'!#REF!&lt;50000),RIGHT('IOC Input'!#REF!,6),IF(AND('IOC Input'!#REF!="M-OP",'IOC Input'!#REF!&gt;=50000),RIGHT('IOC Input'!#REF!,6),""))</f>
        <v>#REF!</v>
      </c>
      <c r="K367" s="96" t="e">
        <f>IF(AND('IOC Input'!#REF!="M-OP",'IOC Input'!#REF!="C"),'IOC Input'!#REF!,"")</f>
        <v>#REF!</v>
      </c>
      <c r="L367" s="96" t="e">
        <f>IF(AND('IOC Input'!#REF!="M-OP",'IOC Input'!#REF!="D"),'IOC Input'!#REF!,"")</f>
        <v>#REF!</v>
      </c>
      <c r="M367" t="e">
        <f t="shared" si="36"/>
        <v>#REF!</v>
      </c>
    </row>
    <row r="368" spans="1:13" ht="18">
      <c r="A368" s="92" t="s">
        <v>101</v>
      </c>
      <c r="B368" s="93" t="e">
        <f>IF(AND('IOC Input'!#REF!="M-OP",'IOC Input'!#REF!&lt;50000),'IOC Input'!#REF!,IF(AND('IOC Input'!#REF!="M-OP",'IOC Input'!#REF!&gt;=50000),'IOC Input'!#REF!,""))</f>
        <v>#REF!</v>
      </c>
      <c r="C368" s="93" t="e">
        <f>IF(AND('IOC Input'!#REF!="M-OP",'IOC Input'!#REF!&lt;50000),'IOC Input'!#REF!,IF(AND('IOC Input'!#REF!="M-OP",'IOC Input'!#REF!&gt;=50000),'IOC Input'!#REF!,""))</f>
        <v>#REF!</v>
      </c>
      <c r="D368" s="93" t="e">
        <f>IF(AND('IOC Input'!#REF!="M-OP",'IOC Input'!#REF!&lt;50000),'IOC Input'!#REF!,IF(AND('IOC Input'!#REF!="M-OP",'IOC Input'!#REF!&gt;=50000),'IOC Input'!#REF!,""))</f>
        <v>#REF!</v>
      </c>
      <c r="E368" s="93" t="e">
        <f>IF(AND('IOC Input'!#REF!="M-OP",'IOC Input'!#REF!&lt;50000),'IOC Input'!#REF!,IF(AND('IOC Input'!#REF!="M-OP",'IOC Input'!#REF!&gt;=50000),'IOC Input'!#REF!,""))</f>
        <v>#REF!</v>
      </c>
      <c r="F368" s="93" t="e">
        <f>IF(AND('IOC Input'!#REF!="M-OP",'IOC Input'!#REF!&lt;50000),'IOC Input'!#REF!,IF(AND('IOC Input'!#REF!="M-OP",'IOC Input'!#REF!&gt;=50000),'IOC Input'!#REF!,""))</f>
        <v>#REF!</v>
      </c>
      <c r="G368" s="93" t="e">
        <f>IF(AND('IOC Input'!#REF!="M-OP",'IOC Input'!#REF!&lt;50000),'IOC Input'!#REF!,IF(AND('IOC Input'!#REF!="M-OP",'IOC Input'!#REF!&gt;=50000),'IOC Input'!#REF!,""))</f>
        <v>#REF!</v>
      </c>
      <c r="H368" s="93" t="e">
        <f>IF(AND('IOC Input'!#REF!="M-OP",'IOC Input'!#REF!&lt;50000),'IOC Input'!#REF!,IF(AND('IOC Input'!#REF!="M-OP",'IOC Input'!#REF!&gt;=50000),'IOC Input'!#REF!,""))</f>
        <v>#REF!</v>
      </c>
      <c r="I368" s="93" t="e">
        <f>IF(AND('IOC Input'!#REF!="M-OP",'IOC Input'!#REF!&lt;50000),'IOC Input'!#REF!,IF(AND('IOC Input'!#REF!="M-OP",'IOC Input'!#REF!&gt;=50000),'IOC Input'!#REF!,""))</f>
        <v>#REF!</v>
      </c>
      <c r="J368" s="95" t="e">
        <f>IF(AND('IOC Input'!#REF!="M-OP",'IOC Input'!#REF!&lt;50000),RIGHT('IOC Input'!#REF!,6),IF(AND('IOC Input'!#REF!="M-OP",'IOC Input'!#REF!&gt;=50000),RIGHT('IOC Input'!#REF!,6),""))</f>
        <v>#REF!</v>
      </c>
      <c r="K368" s="96" t="e">
        <f>IF(AND('IOC Input'!#REF!="M-OP",'IOC Input'!#REF!="C"),'IOC Input'!#REF!,"")</f>
        <v>#REF!</v>
      </c>
      <c r="L368" s="96" t="e">
        <f>IF(AND('IOC Input'!#REF!="M-OP",'IOC Input'!#REF!="D"),'IOC Input'!#REF!,"")</f>
        <v>#REF!</v>
      </c>
      <c r="M368" t="e">
        <f t="shared" si="36"/>
        <v>#REF!</v>
      </c>
    </row>
    <row r="369" spans="1:13" ht="18">
      <c r="A369" s="92" t="s">
        <v>101</v>
      </c>
      <c r="B369" s="93" t="e">
        <f>IF(AND('IOC Input'!#REF!="M-OP",'IOC Input'!#REF!&lt;50000),'IOC Input'!#REF!,IF(AND('IOC Input'!#REF!="M-OP",'IOC Input'!#REF!&gt;=50000),'IOC Input'!#REF!,""))</f>
        <v>#REF!</v>
      </c>
      <c r="C369" s="93" t="e">
        <f>IF(AND('IOC Input'!#REF!="M-OP",'IOC Input'!#REF!&lt;50000),'IOC Input'!#REF!,IF(AND('IOC Input'!#REF!="M-OP",'IOC Input'!#REF!&gt;=50000),'IOC Input'!#REF!,""))</f>
        <v>#REF!</v>
      </c>
      <c r="D369" s="93" t="e">
        <f>IF(AND('IOC Input'!#REF!="M-OP",'IOC Input'!#REF!&lt;50000),'IOC Input'!#REF!,IF(AND('IOC Input'!#REF!="M-OP",'IOC Input'!#REF!&gt;=50000),'IOC Input'!#REF!,""))</f>
        <v>#REF!</v>
      </c>
      <c r="E369" s="93" t="e">
        <f>IF(AND('IOC Input'!#REF!="M-OP",'IOC Input'!#REF!&lt;50000),'IOC Input'!#REF!,IF(AND('IOC Input'!#REF!="M-OP",'IOC Input'!#REF!&gt;=50000),'IOC Input'!#REF!,""))</f>
        <v>#REF!</v>
      </c>
      <c r="F369" s="93" t="e">
        <f>IF(AND('IOC Input'!#REF!="M-OP",'IOC Input'!#REF!&lt;50000),'IOC Input'!#REF!,IF(AND('IOC Input'!#REF!="M-OP",'IOC Input'!#REF!&gt;=50000),'IOC Input'!#REF!,""))</f>
        <v>#REF!</v>
      </c>
      <c r="G369" s="93" t="e">
        <f>IF(AND('IOC Input'!#REF!="M-OP",'IOC Input'!#REF!&lt;50000),'IOC Input'!#REF!,IF(AND('IOC Input'!#REF!="M-OP",'IOC Input'!#REF!&gt;=50000),'IOC Input'!#REF!,""))</f>
        <v>#REF!</v>
      </c>
      <c r="H369" s="93" t="e">
        <f>IF(AND('IOC Input'!#REF!="M-OP",'IOC Input'!#REF!&lt;50000),'IOC Input'!#REF!,IF(AND('IOC Input'!#REF!="M-OP",'IOC Input'!#REF!&gt;=50000),'IOC Input'!#REF!,""))</f>
        <v>#REF!</v>
      </c>
      <c r="I369" s="93" t="e">
        <f>IF(AND('IOC Input'!#REF!="M-OP",'IOC Input'!#REF!&lt;50000),'IOC Input'!#REF!,IF(AND('IOC Input'!#REF!="M-OP",'IOC Input'!#REF!&gt;=50000),'IOC Input'!#REF!,""))</f>
        <v>#REF!</v>
      </c>
      <c r="J369" s="95" t="e">
        <f>IF(AND('IOC Input'!#REF!="M-OP",'IOC Input'!#REF!&lt;50000),RIGHT('IOC Input'!#REF!,6),IF(AND('IOC Input'!#REF!="M-OP",'IOC Input'!#REF!&gt;=50000),RIGHT('IOC Input'!#REF!,6),""))</f>
        <v>#REF!</v>
      </c>
      <c r="K369" s="96" t="e">
        <f>IF(AND('IOC Input'!#REF!="M-OP",'IOC Input'!#REF!="C"),'IOC Input'!#REF!,"")</f>
        <v>#REF!</v>
      </c>
      <c r="L369" s="96" t="e">
        <f>IF(AND('IOC Input'!#REF!="M-OP",'IOC Input'!#REF!="D"),'IOC Input'!#REF!,"")</f>
        <v>#REF!</v>
      </c>
      <c r="M369" t="e">
        <f t="shared" si="36"/>
        <v>#REF!</v>
      </c>
    </row>
    <row r="370" spans="1:13" ht="18">
      <c r="A370" s="92" t="s">
        <v>101</v>
      </c>
      <c r="B370" s="93" t="e">
        <f>IF(AND('IOC Input'!#REF!="M-OP",'IOC Input'!#REF!&lt;50000),'IOC Input'!#REF!,IF(AND('IOC Input'!#REF!="M-OP",'IOC Input'!#REF!&gt;=50000),'IOC Input'!#REF!,""))</f>
        <v>#REF!</v>
      </c>
      <c r="C370" s="93" t="e">
        <f>IF(AND('IOC Input'!#REF!="M-OP",'IOC Input'!#REF!&lt;50000),'IOC Input'!#REF!,IF(AND('IOC Input'!#REF!="M-OP",'IOC Input'!#REF!&gt;=50000),'IOC Input'!#REF!,""))</f>
        <v>#REF!</v>
      </c>
      <c r="D370" s="93" t="e">
        <f>IF(AND('IOC Input'!#REF!="M-OP",'IOC Input'!#REF!&lt;50000),'IOC Input'!#REF!,IF(AND('IOC Input'!#REF!="M-OP",'IOC Input'!#REF!&gt;=50000),'IOC Input'!#REF!,""))</f>
        <v>#REF!</v>
      </c>
      <c r="E370" s="93" t="e">
        <f>IF(AND('IOC Input'!#REF!="M-OP",'IOC Input'!#REF!&lt;50000),'IOC Input'!#REF!,IF(AND('IOC Input'!#REF!="M-OP",'IOC Input'!#REF!&gt;=50000),'IOC Input'!#REF!,""))</f>
        <v>#REF!</v>
      </c>
      <c r="F370" s="93" t="e">
        <f>IF(AND('IOC Input'!#REF!="M-OP",'IOC Input'!#REF!&lt;50000),'IOC Input'!#REF!,IF(AND('IOC Input'!#REF!="M-OP",'IOC Input'!#REF!&gt;=50000),'IOC Input'!#REF!,""))</f>
        <v>#REF!</v>
      </c>
      <c r="G370" s="93" t="e">
        <f>IF(AND('IOC Input'!#REF!="M-OP",'IOC Input'!#REF!&lt;50000),'IOC Input'!#REF!,IF(AND('IOC Input'!#REF!="M-OP",'IOC Input'!#REF!&gt;=50000),'IOC Input'!#REF!,""))</f>
        <v>#REF!</v>
      </c>
      <c r="H370" s="93" t="e">
        <f>IF(AND('IOC Input'!#REF!="M-OP",'IOC Input'!#REF!&lt;50000),'IOC Input'!#REF!,IF(AND('IOC Input'!#REF!="M-OP",'IOC Input'!#REF!&gt;=50000),'IOC Input'!#REF!,""))</f>
        <v>#REF!</v>
      </c>
      <c r="I370" s="93" t="e">
        <f>IF(AND('IOC Input'!#REF!="M-OP",'IOC Input'!#REF!&lt;50000),'IOC Input'!#REF!,IF(AND('IOC Input'!#REF!="M-OP",'IOC Input'!#REF!&gt;=50000),'IOC Input'!#REF!,""))</f>
        <v>#REF!</v>
      </c>
      <c r="J370" s="95" t="e">
        <f>IF(AND('IOC Input'!#REF!="M-OP",'IOC Input'!#REF!&lt;50000),RIGHT('IOC Input'!#REF!,6),IF(AND('IOC Input'!#REF!="M-OP",'IOC Input'!#REF!&gt;=50000),RIGHT('IOC Input'!#REF!,6),""))</f>
        <v>#REF!</v>
      </c>
      <c r="K370" s="96" t="e">
        <f>IF(AND('IOC Input'!#REF!="M-OP",'IOC Input'!#REF!="C"),'IOC Input'!#REF!,"")</f>
        <v>#REF!</v>
      </c>
      <c r="L370" s="96" t="e">
        <f>IF(AND('IOC Input'!#REF!="M-OP",'IOC Input'!#REF!="D"),'IOC Input'!#REF!,"")</f>
        <v>#REF!</v>
      </c>
      <c r="M370" t="e">
        <f t="shared" si="36"/>
        <v>#REF!</v>
      </c>
    </row>
    <row r="371" spans="1:13" ht="18">
      <c r="A371" s="92" t="s">
        <v>101</v>
      </c>
      <c r="B371" s="93" t="e">
        <f>IF(AND('IOC Input'!#REF!="M-OP",'IOC Input'!#REF!&lt;50000),'IOC Input'!#REF!,IF(AND('IOC Input'!#REF!="M-OP",'IOC Input'!#REF!&gt;=50000),'IOC Input'!#REF!,""))</f>
        <v>#REF!</v>
      </c>
      <c r="C371" s="93" t="e">
        <f>IF(AND('IOC Input'!#REF!="M-OP",'IOC Input'!#REF!&lt;50000),'IOC Input'!#REF!,IF(AND('IOC Input'!#REF!="M-OP",'IOC Input'!#REF!&gt;=50000),'IOC Input'!#REF!,""))</f>
        <v>#REF!</v>
      </c>
      <c r="D371" s="93" t="e">
        <f>IF(AND('IOC Input'!#REF!="M-OP",'IOC Input'!#REF!&lt;50000),'IOC Input'!#REF!,IF(AND('IOC Input'!#REF!="M-OP",'IOC Input'!#REF!&gt;=50000),'IOC Input'!#REF!,""))</f>
        <v>#REF!</v>
      </c>
      <c r="E371" s="93" t="e">
        <f>IF(AND('IOC Input'!#REF!="M-OP",'IOC Input'!#REF!&lt;50000),'IOC Input'!#REF!,IF(AND('IOC Input'!#REF!="M-OP",'IOC Input'!#REF!&gt;=50000),'IOC Input'!#REF!,""))</f>
        <v>#REF!</v>
      </c>
      <c r="F371" s="93" t="e">
        <f>IF(AND('IOC Input'!#REF!="M-OP",'IOC Input'!#REF!&lt;50000),'IOC Input'!#REF!,IF(AND('IOC Input'!#REF!="M-OP",'IOC Input'!#REF!&gt;=50000),'IOC Input'!#REF!,""))</f>
        <v>#REF!</v>
      </c>
      <c r="G371" s="93" t="e">
        <f>IF(AND('IOC Input'!#REF!="M-OP",'IOC Input'!#REF!&lt;50000),'IOC Input'!#REF!,IF(AND('IOC Input'!#REF!="M-OP",'IOC Input'!#REF!&gt;=50000),'IOC Input'!#REF!,""))</f>
        <v>#REF!</v>
      </c>
      <c r="H371" s="97"/>
      <c r="I371" s="93" t="e">
        <f>IF(AND('IOC Input'!#REF!="M-OP",'IOC Input'!#REF!&lt;50000),'IOC Input'!#REF!,IF(AND('IOC Input'!#REF!="M-OP",'IOC Input'!#REF!&gt;=50000),'IOC Input'!#REF!,""))</f>
        <v>#REF!</v>
      </c>
      <c r="J371" s="95" t="e">
        <f>IF(AND('IOC Input'!#REF!="M-OP",'IOC Input'!#REF!&lt;50000),RIGHT('IOC Input'!#REF!,6),IF(AND('IOC Input'!#REF!="M-OP",'IOC Input'!#REF!&gt;=50000),RIGHT('IOC Input'!#REF!,6),""))</f>
        <v>#REF!</v>
      </c>
      <c r="K371" s="96" t="e">
        <f>IF(AND('IOC Input'!#REF!="M-OP",'IOC Input'!#REF!="C"),'IOC Input'!#REF!,"")</f>
        <v>#REF!</v>
      </c>
      <c r="L371" s="96" t="e">
        <f>IF(AND('IOC Input'!#REF!="M-OP",'IOC Input'!#REF!="D"),'IOC Input'!#REF!,"")</f>
        <v>#REF!</v>
      </c>
      <c r="M371" t="e">
        <f t="shared" si="36"/>
        <v>#REF!</v>
      </c>
    </row>
    <row r="372" spans="1:13" ht="18">
      <c r="A372" s="92"/>
      <c r="B372" s="93"/>
      <c r="C372" s="94"/>
      <c r="D372" s="93"/>
      <c r="E372" s="94"/>
      <c r="F372" s="93"/>
      <c r="G372" s="93"/>
      <c r="H372" s="94"/>
      <c r="I372" s="93"/>
      <c r="J372" s="95"/>
      <c r="K372" s="96"/>
      <c r="L372" s="96"/>
    </row>
    <row r="373" spans="1:13" ht="18">
      <c r="A373" s="92" t="s">
        <v>101</v>
      </c>
      <c r="B373" s="93" t="e">
        <f>IF(AND('IOC Input'!#REF!="M-OP",'IOC Input'!#REF!&lt;50000),"119503",IF(AND('IOC Input'!#REF!="M-OP",'IOC Input'!#REF!&gt;=50000),"119500",""))</f>
        <v>#REF!</v>
      </c>
      <c r="C373" s="94"/>
      <c r="D373" s="93"/>
      <c r="E373" s="94"/>
      <c r="F373" s="93"/>
      <c r="G373" s="93"/>
      <c r="H373" s="93" t="e">
        <f>IF(AND('IOC Input'!#REF!="M-OP",'IOC Input'!#REF!&lt;50000),'IOC Input'!#REF!,IF(AND('IOC Input'!#REF!="M-OP",'IOC Input'!#REF!&gt;=50000),'IOC Input'!#REF!,""))</f>
        <v>#REF!</v>
      </c>
      <c r="I373" s="93" t="e">
        <f>+I374</f>
        <v>#REF!</v>
      </c>
      <c r="J373" s="95" t="e">
        <f>+J374</f>
        <v>#REF!</v>
      </c>
      <c r="K373" s="96" t="e">
        <f>IF(AND('IOC Input'!#REF!="M-OP",'IOC Input'!#REF!="C"),'IOC Input'!#REF!,"")</f>
        <v>#REF!</v>
      </c>
      <c r="L373" s="96" t="e">
        <f>IF(AND('IOC Input'!#REF!="M-OP",'IOC Input'!#REF!="D"),'IOC Input'!#REF!,"")</f>
        <v>#REF!</v>
      </c>
      <c r="M373" t="e">
        <f>IF(SUM(K373:L373)&gt;0,1,0)</f>
        <v>#REF!</v>
      </c>
    </row>
    <row r="374" spans="1:13" ht="18">
      <c r="A374" s="92" t="s">
        <v>101</v>
      </c>
      <c r="B374" s="93" t="e">
        <f>IF(AND('IOC Input'!#REF!="M-OP",'IOC Input'!#REF!&lt;50000),'IOC Input'!#REF!,IF(AND('IOC Input'!#REF!="M-OP",'IOC Input'!#REF!&gt;=50000),'IOC Input'!#REF!,""))</f>
        <v>#REF!</v>
      </c>
      <c r="C374" s="93" t="e">
        <f>IF(AND('IOC Input'!#REF!="M-OP",'IOC Input'!#REF!&lt;50000),'IOC Input'!#REF!,IF(AND('IOC Input'!#REF!="M-OP",'IOC Input'!#REF!&gt;=50000),'IOC Input'!#REF!,""))</f>
        <v>#REF!</v>
      </c>
      <c r="D374" s="93" t="e">
        <f>IF(AND('IOC Input'!#REF!="M-OP",'IOC Input'!#REF!&lt;50000),'IOC Input'!#REF!,IF(AND('IOC Input'!#REF!="M-OP",'IOC Input'!#REF!&gt;=50000),'IOC Input'!#REF!,""))</f>
        <v>#REF!</v>
      </c>
      <c r="E374" s="93" t="e">
        <f>IF(AND('IOC Input'!#REF!="M-OP",'IOC Input'!#REF!&lt;50000),'IOC Input'!#REF!,IF(AND('IOC Input'!#REF!="M-OP",'IOC Input'!#REF!&gt;=50000),'IOC Input'!#REF!,""))</f>
        <v>#REF!</v>
      </c>
      <c r="F374" s="93" t="e">
        <f>IF(AND('IOC Input'!#REF!="M-OP",'IOC Input'!#REF!&lt;50000),'IOC Input'!#REF!,IF(AND('IOC Input'!#REF!="M-OP",'IOC Input'!#REF!&gt;=50000),'IOC Input'!#REF!,""))</f>
        <v>#REF!</v>
      </c>
      <c r="G374" s="93" t="e">
        <f>IF(AND('IOC Input'!#REF!="M-OP",'IOC Input'!#REF!&lt;50000),'IOC Input'!#REF!,IF(AND('IOC Input'!#REF!="M-OP",'IOC Input'!#REF!&gt;=50000),'IOC Input'!#REF!,""))</f>
        <v>#REF!</v>
      </c>
      <c r="H374" s="93" t="e">
        <f>IF(AND('IOC Input'!#REF!="M-OP",'IOC Input'!#REF!&lt;50000),'IOC Input'!#REF!,IF(AND('IOC Input'!#REF!="M-OP",'IOC Input'!#REF!&gt;=50000),'IOC Input'!#REF!,""))</f>
        <v>#REF!</v>
      </c>
      <c r="I374" s="93" t="e">
        <f>IF(AND('IOC Input'!#REF!="M-OP",'IOC Input'!#REF!&lt;50000),'IOC Input'!#REF!,IF(AND('IOC Input'!#REF!="M-OP",'IOC Input'!#REF!&gt;=50000),'IOC Input'!#REF!,""))</f>
        <v>#REF!</v>
      </c>
      <c r="J374" s="95" t="e">
        <f>IF(AND('IOC Input'!#REF!="M-OP",'IOC Input'!#REF!&lt;50000),RIGHT('IOC Input'!#REF!,6),IF(AND('IOC Input'!#REF!="M-OP",'IOC Input'!#REF!&gt;=50000),RIGHT('IOC Input'!#REF!,6),""))</f>
        <v>#REF!</v>
      </c>
      <c r="K374" s="96" t="e">
        <f>IF(AND('IOC Input'!#REF!="M-OP",'IOC Input'!#REF!="C"),'IOC Input'!#REF!,"")</f>
        <v>#REF!</v>
      </c>
      <c r="L374" s="96" t="e">
        <f>IF(AND('IOC Input'!#REF!="M-OP",'IOC Input'!#REF!="D"),'IOC Input'!#REF!,"")</f>
        <v>#REF!</v>
      </c>
      <c r="M374" t="e">
        <f t="shared" ref="M374:M380" si="37">IF(SUM(K374:L374)&gt;0,1,0)</f>
        <v>#REF!</v>
      </c>
    </row>
    <row r="375" spans="1:13" ht="18">
      <c r="A375" s="92" t="s">
        <v>101</v>
      </c>
      <c r="B375" s="93" t="e">
        <f>IF(AND('IOC Input'!#REF!="M-OP",'IOC Input'!#REF!&lt;50000),'IOC Input'!#REF!,IF(AND('IOC Input'!#REF!="M-OP",'IOC Input'!#REF!&gt;=50000),'IOC Input'!#REF!,""))</f>
        <v>#REF!</v>
      </c>
      <c r="C375" s="93" t="e">
        <f>IF(AND('IOC Input'!#REF!="M-OP",'IOC Input'!#REF!&lt;50000),'IOC Input'!#REF!,IF(AND('IOC Input'!#REF!="M-OP",'IOC Input'!#REF!&gt;=50000),'IOC Input'!#REF!,""))</f>
        <v>#REF!</v>
      </c>
      <c r="D375" s="93" t="e">
        <f>IF(AND('IOC Input'!#REF!="M-OP",'IOC Input'!#REF!&lt;50000),'IOC Input'!#REF!,IF(AND('IOC Input'!#REF!="M-OP",'IOC Input'!#REF!&gt;=50000),'IOC Input'!#REF!,""))</f>
        <v>#REF!</v>
      </c>
      <c r="E375" s="93" t="e">
        <f>IF(AND('IOC Input'!#REF!="M-OP",'IOC Input'!#REF!&lt;50000),'IOC Input'!#REF!,IF(AND('IOC Input'!#REF!="M-OP",'IOC Input'!#REF!&gt;=50000),'IOC Input'!#REF!,""))</f>
        <v>#REF!</v>
      </c>
      <c r="F375" s="93" t="e">
        <f>IF(AND('IOC Input'!#REF!="M-OP",'IOC Input'!#REF!&lt;50000),'IOC Input'!#REF!,IF(AND('IOC Input'!#REF!="M-OP",'IOC Input'!#REF!&gt;=50000),'IOC Input'!#REF!,""))</f>
        <v>#REF!</v>
      </c>
      <c r="G375" s="93" t="e">
        <f>IF(AND('IOC Input'!#REF!="M-OP",'IOC Input'!#REF!&lt;50000),'IOC Input'!#REF!,IF(AND('IOC Input'!#REF!="M-OP",'IOC Input'!#REF!&gt;=50000),'IOC Input'!#REF!,""))</f>
        <v>#REF!</v>
      </c>
      <c r="H375" s="93" t="e">
        <f>IF(AND('IOC Input'!#REF!="M-OP",'IOC Input'!#REF!&lt;50000),'IOC Input'!#REF!,IF(AND('IOC Input'!#REF!="M-OP",'IOC Input'!#REF!&gt;=50000),'IOC Input'!#REF!,""))</f>
        <v>#REF!</v>
      </c>
      <c r="I375" s="93" t="e">
        <f>IF(AND('IOC Input'!#REF!="M-OP",'IOC Input'!#REF!&lt;50000),'IOC Input'!#REF!,IF(AND('IOC Input'!#REF!="M-OP",'IOC Input'!#REF!&gt;=50000),'IOC Input'!#REF!,""))</f>
        <v>#REF!</v>
      </c>
      <c r="J375" s="95" t="e">
        <f>IF(AND('IOC Input'!#REF!="M-OP",'IOC Input'!#REF!&lt;50000),RIGHT('IOC Input'!#REF!,6),IF(AND('IOC Input'!#REF!="M-OP",'IOC Input'!#REF!&gt;=50000),RIGHT('IOC Input'!#REF!,6),""))</f>
        <v>#REF!</v>
      </c>
      <c r="K375" s="96" t="e">
        <f>IF(AND('IOC Input'!#REF!="M-OP",'IOC Input'!#REF!="C"),'IOC Input'!#REF!,"")</f>
        <v>#REF!</v>
      </c>
      <c r="L375" s="96" t="e">
        <f>IF(AND('IOC Input'!#REF!="M-OP",'IOC Input'!#REF!="D"),'IOC Input'!#REF!,"")</f>
        <v>#REF!</v>
      </c>
      <c r="M375" t="e">
        <f t="shared" si="37"/>
        <v>#REF!</v>
      </c>
    </row>
    <row r="376" spans="1:13" ht="18">
      <c r="A376" s="92" t="s">
        <v>101</v>
      </c>
      <c r="B376" s="93" t="e">
        <f>IF(AND('IOC Input'!#REF!="M-OP",'IOC Input'!#REF!&lt;50000),'IOC Input'!#REF!,IF(AND('IOC Input'!#REF!="M-OP",'IOC Input'!#REF!&gt;=50000),'IOC Input'!#REF!,""))</f>
        <v>#REF!</v>
      </c>
      <c r="C376" s="93" t="e">
        <f>IF(AND('IOC Input'!#REF!="M-OP",'IOC Input'!#REF!&lt;50000),'IOC Input'!#REF!,IF(AND('IOC Input'!#REF!="M-OP",'IOC Input'!#REF!&gt;=50000),'IOC Input'!#REF!,""))</f>
        <v>#REF!</v>
      </c>
      <c r="D376" s="93" t="e">
        <f>IF(AND('IOC Input'!#REF!="M-OP",'IOC Input'!#REF!&lt;50000),'IOC Input'!#REF!,IF(AND('IOC Input'!#REF!="M-OP",'IOC Input'!#REF!&gt;=50000),'IOC Input'!#REF!,""))</f>
        <v>#REF!</v>
      </c>
      <c r="E376" s="93" t="e">
        <f>IF(AND('IOC Input'!#REF!="M-OP",'IOC Input'!#REF!&lt;50000),'IOC Input'!#REF!,IF(AND('IOC Input'!#REF!="M-OP",'IOC Input'!#REF!&gt;=50000),'IOC Input'!#REF!,""))</f>
        <v>#REF!</v>
      </c>
      <c r="F376" s="93" t="e">
        <f>IF(AND('IOC Input'!#REF!="M-OP",'IOC Input'!#REF!&lt;50000),'IOC Input'!#REF!,IF(AND('IOC Input'!#REF!="M-OP",'IOC Input'!#REF!&gt;=50000),'IOC Input'!#REF!,""))</f>
        <v>#REF!</v>
      </c>
      <c r="G376" s="93" t="e">
        <f>IF(AND('IOC Input'!#REF!="M-OP",'IOC Input'!#REF!&lt;50000),'IOC Input'!#REF!,IF(AND('IOC Input'!#REF!="M-OP",'IOC Input'!#REF!&gt;=50000),'IOC Input'!#REF!,""))</f>
        <v>#REF!</v>
      </c>
      <c r="H376" s="93" t="e">
        <f>IF(AND('IOC Input'!#REF!="M-OP",'IOC Input'!#REF!&lt;50000),'IOC Input'!#REF!,IF(AND('IOC Input'!#REF!="M-OP",'IOC Input'!#REF!&gt;=50000),'IOC Input'!#REF!,""))</f>
        <v>#REF!</v>
      </c>
      <c r="I376" s="93" t="e">
        <f>IF(AND('IOC Input'!#REF!="M-OP",'IOC Input'!#REF!&lt;50000),'IOC Input'!#REF!,IF(AND('IOC Input'!#REF!="M-OP",'IOC Input'!#REF!&gt;=50000),'IOC Input'!#REF!,""))</f>
        <v>#REF!</v>
      </c>
      <c r="J376" s="95" t="e">
        <f>IF(AND('IOC Input'!#REF!="M-OP",'IOC Input'!#REF!&lt;50000),RIGHT('IOC Input'!#REF!,6),IF(AND('IOC Input'!#REF!="M-OP",'IOC Input'!#REF!&gt;=50000),RIGHT('IOC Input'!#REF!,6),""))</f>
        <v>#REF!</v>
      </c>
      <c r="K376" s="96" t="e">
        <f>IF(AND('IOC Input'!#REF!="M-OP",'IOC Input'!#REF!="C"),'IOC Input'!#REF!,"")</f>
        <v>#REF!</v>
      </c>
      <c r="L376" s="96" t="e">
        <f>IF(AND('IOC Input'!#REF!="M-OP",'IOC Input'!#REF!="D"),'IOC Input'!#REF!,"")</f>
        <v>#REF!</v>
      </c>
      <c r="M376" t="e">
        <f t="shared" si="37"/>
        <v>#REF!</v>
      </c>
    </row>
    <row r="377" spans="1:13" ht="18">
      <c r="A377" s="92" t="s">
        <v>101</v>
      </c>
      <c r="B377" s="93" t="e">
        <f>IF(AND('IOC Input'!#REF!="M-OP",'IOC Input'!#REF!&lt;50000),'IOC Input'!#REF!,IF(AND('IOC Input'!#REF!="M-OP",'IOC Input'!#REF!&gt;=50000),'IOC Input'!#REF!,""))</f>
        <v>#REF!</v>
      </c>
      <c r="C377" s="93" t="e">
        <f>IF(AND('IOC Input'!#REF!="M-OP",'IOC Input'!#REF!&lt;50000),'IOC Input'!#REF!,IF(AND('IOC Input'!#REF!="M-OP",'IOC Input'!#REF!&gt;=50000),'IOC Input'!#REF!,""))</f>
        <v>#REF!</v>
      </c>
      <c r="D377" s="93" t="e">
        <f>IF(AND('IOC Input'!#REF!="M-OP",'IOC Input'!#REF!&lt;50000),'IOC Input'!#REF!,IF(AND('IOC Input'!#REF!="M-OP",'IOC Input'!#REF!&gt;=50000),'IOC Input'!#REF!,""))</f>
        <v>#REF!</v>
      </c>
      <c r="E377" s="93" t="e">
        <f>IF(AND('IOC Input'!#REF!="M-OP",'IOC Input'!#REF!&lt;50000),'IOC Input'!#REF!,IF(AND('IOC Input'!#REF!="M-OP",'IOC Input'!#REF!&gt;=50000),'IOC Input'!#REF!,""))</f>
        <v>#REF!</v>
      </c>
      <c r="F377" s="93" t="e">
        <f>IF(AND('IOC Input'!#REF!="M-OP",'IOC Input'!#REF!&lt;50000),'IOC Input'!#REF!,IF(AND('IOC Input'!#REF!="M-OP",'IOC Input'!#REF!&gt;=50000),'IOC Input'!#REF!,""))</f>
        <v>#REF!</v>
      </c>
      <c r="G377" s="93" t="e">
        <f>IF(AND('IOC Input'!#REF!="M-OP",'IOC Input'!#REF!&lt;50000),'IOC Input'!#REF!,IF(AND('IOC Input'!#REF!="M-OP",'IOC Input'!#REF!&gt;=50000),'IOC Input'!#REF!,""))</f>
        <v>#REF!</v>
      </c>
      <c r="H377" s="93" t="e">
        <f>IF(AND('IOC Input'!#REF!="M-OP",'IOC Input'!#REF!&lt;50000),'IOC Input'!#REF!,IF(AND('IOC Input'!#REF!="M-OP",'IOC Input'!#REF!&gt;=50000),'IOC Input'!#REF!,""))</f>
        <v>#REF!</v>
      </c>
      <c r="I377" s="93" t="e">
        <f>IF(AND('IOC Input'!#REF!="M-OP",'IOC Input'!#REF!&lt;50000),'IOC Input'!#REF!,IF(AND('IOC Input'!#REF!="M-OP",'IOC Input'!#REF!&gt;=50000),'IOC Input'!#REF!,""))</f>
        <v>#REF!</v>
      </c>
      <c r="J377" s="95" t="e">
        <f>IF(AND('IOC Input'!#REF!="M-OP",'IOC Input'!#REF!&lt;50000),RIGHT('IOC Input'!#REF!,6),IF(AND('IOC Input'!#REF!="M-OP",'IOC Input'!#REF!&gt;=50000),RIGHT('IOC Input'!#REF!,6),""))</f>
        <v>#REF!</v>
      </c>
      <c r="K377" s="96" t="e">
        <f>IF(AND('IOC Input'!#REF!="M-OP",'IOC Input'!#REF!="C"),'IOC Input'!#REF!,"")</f>
        <v>#REF!</v>
      </c>
      <c r="L377" s="96" t="e">
        <f>IF(AND('IOC Input'!#REF!="M-OP",'IOC Input'!#REF!="D"),'IOC Input'!#REF!,"")</f>
        <v>#REF!</v>
      </c>
      <c r="M377" t="e">
        <f t="shared" si="37"/>
        <v>#REF!</v>
      </c>
    </row>
    <row r="378" spans="1:13" ht="18">
      <c r="A378" s="92" t="s">
        <v>101</v>
      </c>
      <c r="B378" s="93" t="e">
        <f>IF(AND('IOC Input'!#REF!="M-OP",'IOC Input'!#REF!&lt;50000),'IOC Input'!#REF!,IF(AND('IOC Input'!#REF!="M-OP",'IOC Input'!#REF!&gt;=50000),'IOC Input'!#REF!,""))</f>
        <v>#REF!</v>
      </c>
      <c r="C378" s="93" t="e">
        <f>IF(AND('IOC Input'!#REF!="M-OP",'IOC Input'!#REF!&lt;50000),'IOC Input'!#REF!,IF(AND('IOC Input'!#REF!="M-OP",'IOC Input'!#REF!&gt;=50000),'IOC Input'!#REF!,""))</f>
        <v>#REF!</v>
      </c>
      <c r="D378" s="93" t="e">
        <f>IF(AND('IOC Input'!#REF!="M-OP",'IOC Input'!#REF!&lt;50000),'IOC Input'!#REF!,IF(AND('IOC Input'!#REF!="M-OP",'IOC Input'!#REF!&gt;=50000),'IOC Input'!#REF!,""))</f>
        <v>#REF!</v>
      </c>
      <c r="E378" s="93" t="e">
        <f>IF(AND('IOC Input'!#REF!="M-OP",'IOC Input'!#REF!&lt;50000),'IOC Input'!#REF!,IF(AND('IOC Input'!#REF!="M-OP",'IOC Input'!#REF!&gt;=50000),'IOC Input'!#REF!,""))</f>
        <v>#REF!</v>
      </c>
      <c r="F378" s="93" t="e">
        <f>IF(AND('IOC Input'!#REF!="M-OP",'IOC Input'!#REF!&lt;50000),'IOC Input'!#REF!,IF(AND('IOC Input'!#REF!="M-OP",'IOC Input'!#REF!&gt;=50000),'IOC Input'!#REF!,""))</f>
        <v>#REF!</v>
      </c>
      <c r="G378" s="93" t="e">
        <f>IF(AND('IOC Input'!#REF!="M-OP",'IOC Input'!#REF!&lt;50000),'IOC Input'!#REF!,IF(AND('IOC Input'!#REF!="M-OP",'IOC Input'!#REF!&gt;=50000),'IOC Input'!#REF!,""))</f>
        <v>#REF!</v>
      </c>
      <c r="H378" s="93" t="e">
        <f>IF(AND('IOC Input'!#REF!="M-OP",'IOC Input'!#REF!&lt;50000),'IOC Input'!#REF!,IF(AND('IOC Input'!#REF!="M-OP",'IOC Input'!#REF!&gt;=50000),'IOC Input'!#REF!,""))</f>
        <v>#REF!</v>
      </c>
      <c r="I378" s="93" t="e">
        <f>IF(AND('IOC Input'!#REF!="M-OP",'IOC Input'!#REF!&lt;50000),'IOC Input'!#REF!,IF(AND('IOC Input'!#REF!="M-OP",'IOC Input'!#REF!&gt;=50000),'IOC Input'!#REF!,""))</f>
        <v>#REF!</v>
      </c>
      <c r="J378" s="95" t="e">
        <f>IF(AND('IOC Input'!#REF!="M-OP",'IOC Input'!#REF!&lt;50000),RIGHT('IOC Input'!#REF!,6),IF(AND('IOC Input'!#REF!="M-OP",'IOC Input'!#REF!&gt;=50000),RIGHT('IOC Input'!#REF!,6),""))</f>
        <v>#REF!</v>
      </c>
      <c r="K378" s="96" t="e">
        <f>IF(AND('IOC Input'!#REF!="M-OP",'IOC Input'!#REF!="C"),'IOC Input'!#REF!,"")</f>
        <v>#REF!</v>
      </c>
      <c r="L378" s="96" t="e">
        <f>IF(AND('IOC Input'!#REF!="M-OP",'IOC Input'!#REF!="D"),'IOC Input'!#REF!,"")</f>
        <v>#REF!</v>
      </c>
      <c r="M378" t="e">
        <f t="shared" si="37"/>
        <v>#REF!</v>
      </c>
    </row>
    <row r="379" spans="1:13" ht="18">
      <c r="A379" s="92" t="s">
        <v>101</v>
      </c>
      <c r="B379" s="93" t="e">
        <f>IF(AND('IOC Input'!#REF!="M-OP",'IOC Input'!#REF!&lt;50000),'IOC Input'!#REF!,IF(AND('IOC Input'!#REF!="M-OP",'IOC Input'!#REF!&gt;=50000),'IOC Input'!#REF!,""))</f>
        <v>#REF!</v>
      </c>
      <c r="C379" s="93" t="e">
        <f>IF(AND('IOC Input'!#REF!="M-OP",'IOC Input'!#REF!&lt;50000),'IOC Input'!#REF!,IF(AND('IOC Input'!#REF!="M-OP",'IOC Input'!#REF!&gt;=50000),'IOC Input'!#REF!,""))</f>
        <v>#REF!</v>
      </c>
      <c r="D379" s="93" t="e">
        <f>IF(AND('IOC Input'!#REF!="M-OP",'IOC Input'!#REF!&lt;50000),'IOC Input'!#REF!,IF(AND('IOC Input'!#REF!="M-OP",'IOC Input'!#REF!&gt;=50000),'IOC Input'!#REF!,""))</f>
        <v>#REF!</v>
      </c>
      <c r="E379" s="93" t="e">
        <f>IF(AND('IOC Input'!#REF!="M-OP",'IOC Input'!#REF!&lt;50000),'IOC Input'!#REF!,IF(AND('IOC Input'!#REF!="M-OP",'IOC Input'!#REF!&gt;=50000),'IOC Input'!#REF!,""))</f>
        <v>#REF!</v>
      </c>
      <c r="F379" s="93" t="e">
        <f>IF(AND('IOC Input'!#REF!="M-OP",'IOC Input'!#REF!&lt;50000),'IOC Input'!#REF!,IF(AND('IOC Input'!#REF!="M-OP",'IOC Input'!#REF!&gt;=50000),'IOC Input'!#REF!,""))</f>
        <v>#REF!</v>
      </c>
      <c r="G379" s="93" t="e">
        <f>IF(AND('IOC Input'!#REF!="M-OP",'IOC Input'!#REF!&lt;50000),'IOC Input'!#REF!,IF(AND('IOC Input'!#REF!="M-OP",'IOC Input'!#REF!&gt;=50000),'IOC Input'!#REF!,""))</f>
        <v>#REF!</v>
      </c>
      <c r="H379" s="93" t="e">
        <f>IF(AND('IOC Input'!#REF!="M-OP",'IOC Input'!#REF!&lt;50000),'IOC Input'!#REF!,IF(AND('IOC Input'!#REF!="M-OP",'IOC Input'!#REF!&gt;=50000),'IOC Input'!#REF!,""))</f>
        <v>#REF!</v>
      </c>
      <c r="I379" s="93" t="e">
        <f>IF(AND('IOC Input'!#REF!="M-OP",'IOC Input'!#REF!&lt;50000),'IOC Input'!#REF!,IF(AND('IOC Input'!#REF!="M-OP",'IOC Input'!#REF!&gt;=50000),'IOC Input'!#REF!,""))</f>
        <v>#REF!</v>
      </c>
      <c r="J379" s="95" t="e">
        <f>IF(AND('IOC Input'!#REF!="M-OP",'IOC Input'!#REF!&lt;50000),RIGHT('IOC Input'!#REF!,6),IF(AND('IOC Input'!#REF!="M-OP",'IOC Input'!#REF!&gt;=50000),RIGHT('IOC Input'!#REF!,6),""))</f>
        <v>#REF!</v>
      </c>
      <c r="K379" s="96" t="e">
        <f>IF(AND('IOC Input'!#REF!="M-OP",'IOC Input'!#REF!="C"),'IOC Input'!#REF!,"")</f>
        <v>#REF!</v>
      </c>
      <c r="L379" s="96" t="e">
        <f>IF(AND('IOC Input'!#REF!="M-OP",'IOC Input'!#REF!="D"),'IOC Input'!#REF!,"")</f>
        <v>#REF!</v>
      </c>
      <c r="M379" t="e">
        <f t="shared" si="37"/>
        <v>#REF!</v>
      </c>
    </row>
    <row r="380" spans="1:13" ht="18">
      <c r="A380" s="92" t="s">
        <v>101</v>
      </c>
      <c r="B380" s="93" t="e">
        <f>IF(AND('IOC Input'!#REF!="M-OP",'IOC Input'!#REF!&lt;50000),'IOC Input'!#REF!,IF(AND('IOC Input'!#REF!="M-OP",'IOC Input'!#REF!&gt;=50000),'IOC Input'!#REF!,""))</f>
        <v>#REF!</v>
      </c>
      <c r="C380" s="93" t="e">
        <f>IF(AND('IOC Input'!#REF!="M-OP",'IOC Input'!#REF!&lt;50000),'IOC Input'!#REF!,IF(AND('IOC Input'!#REF!="M-OP",'IOC Input'!#REF!&gt;=50000),'IOC Input'!#REF!,""))</f>
        <v>#REF!</v>
      </c>
      <c r="D380" s="93" t="e">
        <f>IF(AND('IOC Input'!#REF!="M-OP",'IOC Input'!#REF!&lt;50000),'IOC Input'!#REF!,IF(AND('IOC Input'!#REF!="M-OP",'IOC Input'!#REF!&gt;=50000),'IOC Input'!#REF!,""))</f>
        <v>#REF!</v>
      </c>
      <c r="E380" s="93" t="e">
        <f>IF(AND('IOC Input'!#REF!="M-OP",'IOC Input'!#REF!&lt;50000),'IOC Input'!#REF!,IF(AND('IOC Input'!#REF!="M-OP",'IOC Input'!#REF!&gt;=50000),'IOC Input'!#REF!,""))</f>
        <v>#REF!</v>
      </c>
      <c r="F380" s="93" t="e">
        <f>IF(AND('IOC Input'!#REF!="M-OP",'IOC Input'!#REF!&lt;50000),'IOC Input'!#REF!,IF(AND('IOC Input'!#REF!="M-OP",'IOC Input'!#REF!&gt;=50000),'IOC Input'!#REF!,""))</f>
        <v>#REF!</v>
      </c>
      <c r="G380" s="93" t="e">
        <f>IF(AND('IOC Input'!#REF!="M-OP",'IOC Input'!#REF!&lt;50000),'IOC Input'!#REF!,IF(AND('IOC Input'!#REF!="M-OP",'IOC Input'!#REF!&gt;=50000),'IOC Input'!#REF!,""))</f>
        <v>#REF!</v>
      </c>
      <c r="H380" s="97"/>
      <c r="I380" s="93" t="e">
        <f>IF(AND('IOC Input'!#REF!="M-OP",'IOC Input'!#REF!&lt;50000),'IOC Input'!#REF!,IF(AND('IOC Input'!#REF!="M-OP",'IOC Input'!#REF!&gt;=50000),'IOC Input'!#REF!,""))</f>
        <v>#REF!</v>
      </c>
      <c r="J380" s="95" t="e">
        <f>IF(AND('IOC Input'!#REF!="M-OP",'IOC Input'!#REF!&lt;50000),RIGHT('IOC Input'!#REF!,6),IF(AND('IOC Input'!#REF!="M-OP",'IOC Input'!#REF!&gt;=50000),RIGHT('IOC Input'!#REF!,6),""))</f>
        <v>#REF!</v>
      </c>
      <c r="K380" s="96" t="e">
        <f>IF(AND('IOC Input'!#REF!="M-OP",'IOC Input'!#REF!="C"),'IOC Input'!#REF!,"")</f>
        <v>#REF!</v>
      </c>
      <c r="L380" s="96" t="e">
        <f>IF(AND('IOC Input'!#REF!="M-OP",'IOC Input'!#REF!="D"),'IOC Input'!#REF!,"")</f>
        <v>#REF!</v>
      </c>
      <c r="M380" t="e">
        <f t="shared" si="37"/>
        <v>#REF!</v>
      </c>
    </row>
    <row r="381" spans="1:13" ht="18">
      <c r="A381" s="92"/>
      <c r="B381" s="93"/>
      <c r="C381" s="94"/>
      <c r="D381" s="93"/>
      <c r="E381" s="94"/>
      <c r="F381" s="93"/>
      <c r="G381" s="93"/>
      <c r="H381" s="94"/>
      <c r="I381" s="93"/>
      <c r="J381" s="95"/>
      <c r="K381" s="96"/>
      <c r="L381" s="96"/>
    </row>
    <row r="382" spans="1:13" ht="18">
      <c r="A382" s="92" t="s">
        <v>101</v>
      </c>
      <c r="B382" s="93" t="e">
        <f>IF(AND('IOC Input'!#REF!="M-OP",'IOC Input'!#REF!&lt;50000),"119503",IF(AND('IOC Input'!#REF!="M-OP",'IOC Input'!#REF!&gt;=50000),"119500",""))</f>
        <v>#REF!</v>
      </c>
      <c r="C382" s="94"/>
      <c r="D382" s="93"/>
      <c r="E382" s="94"/>
      <c r="F382" s="93"/>
      <c r="G382" s="93"/>
      <c r="H382" s="93" t="e">
        <f>IF(AND('IOC Input'!#REF!="M-OP",'IOC Input'!#REF!&lt;50000),'IOC Input'!#REF!,IF(AND('IOC Input'!#REF!="M-OP",'IOC Input'!#REF!&gt;=50000),'IOC Input'!#REF!,""))</f>
        <v>#REF!</v>
      </c>
      <c r="I382" s="93" t="e">
        <f>+I383</f>
        <v>#REF!</v>
      </c>
      <c r="J382" s="95" t="e">
        <f>+J383</f>
        <v>#REF!</v>
      </c>
      <c r="K382" s="96" t="e">
        <f>IF(AND('IOC Input'!#REF!="M-OP",'IOC Input'!#REF!="C"),'IOC Input'!#REF!,"")</f>
        <v>#REF!</v>
      </c>
      <c r="L382" s="96" t="e">
        <f>IF(AND('IOC Input'!#REF!="M-OP",'IOC Input'!#REF!="D"),'IOC Input'!#REF!,"")</f>
        <v>#REF!</v>
      </c>
      <c r="M382" t="e">
        <f>IF(SUM(K382:L382)&gt;0,1,0)</f>
        <v>#REF!</v>
      </c>
    </row>
    <row r="383" spans="1:13" ht="18">
      <c r="A383" s="92" t="s">
        <v>101</v>
      </c>
      <c r="B383" s="93" t="e">
        <f>IF(AND('IOC Input'!#REF!="M-OP",'IOC Input'!#REF!&lt;50000),'IOC Input'!#REF!,IF(AND('IOC Input'!#REF!="M-OP",'IOC Input'!#REF!&gt;=50000),'IOC Input'!#REF!,""))</f>
        <v>#REF!</v>
      </c>
      <c r="C383" s="93" t="e">
        <f>IF(AND('IOC Input'!#REF!="M-OP",'IOC Input'!#REF!&lt;50000),'IOC Input'!#REF!,IF(AND('IOC Input'!#REF!="M-OP",'IOC Input'!#REF!&gt;=50000),'IOC Input'!#REF!,""))</f>
        <v>#REF!</v>
      </c>
      <c r="D383" s="93" t="e">
        <f>IF(AND('IOC Input'!#REF!="M-OP",'IOC Input'!#REF!&lt;50000),'IOC Input'!#REF!,IF(AND('IOC Input'!#REF!="M-OP",'IOC Input'!#REF!&gt;=50000),'IOC Input'!#REF!,""))</f>
        <v>#REF!</v>
      </c>
      <c r="E383" s="93" t="e">
        <f>IF(AND('IOC Input'!#REF!="M-OP",'IOC Input'!#REF!&lt;50000),'IOC Input'!#REF!,IF(AND('IOC Input'!#REF!="M-OP",'IOC Input'!#REF!&gt;=50000),'IOC Input'!#REF!,""))</f>
        <v>#REF!</v>
      </c>
      <c r="F383" s="93" t="e">
        <f>IF(AND('IOC Input'!#REF!="M-OP",'IOC Input'!#REF!&lt;50000),'IOC Input'!#REF!,IF(AND('IOC Input'!#REF!="M-OP",'IOC Input'!#REF!&gt;=50000),'IOC Input'!#REF!,""))</f>
        <v>#REF!</v>
      </c>
      <c r="G383" s="93" t="e">
        <f>IF(AND('IOC Input'!#REF!="M-OP",'IOC Input'!#REF!&lt;50000),'IOC Input'!#REF!,IF(AND('IOC Input'!#REF!="M-OP",'IOC Input'!#REF!&gt;=50000),'IOC Input'!#REF!,""))</f>
        <v>#REF!</v>
      </c>
      <c r="H383" s="93" t="e">
        <f>IF(AND('IOC Input'!#REF!="M-OP",'IOC Input'!#REF!&lt;50000),'IOC Input'!#REF!,IF(AND('IOC Input'!#REF!="M-OP",'IOC Input'!#REF!&gt;=50000),'IOC Input'!#REF!,""))</f>
        <v>#REF!</v>
      </c>
      <c r="I383" s="93" t="e">
        <f>IF(AND('IOC Input'!#REF!="M-OP",'IOC Input'!#REF!&lt;50000),'IOC Input'!#REF!,IF(AND('IOC Input'!#REF!="M-OP",'IOC Input'!#REF!&gt;=50000),'IOC Input'!#REF!,""))</f>
        <v>#REF!</v>
      </c>
      <c r="J383" s="95" t="e">
        <f>IF(AND('IOC Input'!#REF!="M-OP",'IOC Input'!#REF!&lt;50000),RIGHT('IOC Input'!#REF!,6),IF(AND('IOC Input'!#REF!="M-OP",'IOC Input'!#REF!&gt;=50000),RIGHT('IOC Input'!#REF!,6),""))</f>
        <v>#REF!</v>
      </c>
      <c r="K383" s="96" t="e">
        <f>IF(AND('IOC Input'!#REF!="M-OP",'IOC Input'!#REF!="C"),'IOC Input'!#REF!,"")</f>
        <v>#REF!</v>
      </c>
      <c r="L383" s="96" t="e">
        <f>IF(AND('IOC Input'!#REF!="M-OP",'IOC Input'!#REF!="D"),'IOC Input'!#REF!,"")</f>
        <v>#REF!</v>
      </c>
      <c r="M383" t="e">
        <f t="shared" ref="M383:M389" si="38">IF(SUM(K383:L383)&gt;0,1,0)</f>
        <v>#REF!</v>
      </c>
    </row>
    <row r="384" spans="1:13" ht="18">
      <c r="A384" s="92" t="s">
        <v>101</v>
      </c>
      <c r="B384" s="93" t="e">
        <f>IF(AND('IOC Input'!#REF!="M-OP",'IOC Input'!#REF!&lt;50000),'IOC Input'!#REF!,IF(AND('IOC Input'!#REF!="M-OP",'IOC Input'!#REF!&gt;=50000),'IOC Input'!#REF!,""))</f>
        <v>#REF!</v>
      </c>
      <c r="C384" s="93" t="e">
        <f>IF(AND('IOC Input'!#REF!="M-OP",'IOC Input'!#REF!&lt;50000),'IOC Input'!#REF!,IF(AND('IOC Input'!#REF!="M-OP",'IOC Input'!#REF!&gt;=50000),'IOC Input'!#REF!,""))</f>
        <v>#REF!</v>
      </c>
      <c r="D384" s="93" t="e">
        <f>IF(AND('IOC Input'!#REF!="M-OP",'IOC Input'!#REF!&lt;50000),'IOC Input'!#REF!,IF(AND('IOC Input'!#REF!="M-OP",'IOC Input'!#REF!&gt;=50000),'IOC Input'!#REF!,""))</f>
        <v>#REF!</v>
      </c>
      <c r="E384" s="93" t="e">
        <f>IF(AND('IOC Input'!#REF!="M-OP",'IOC Input'!#REF!&lt;50000),'IOC Input'!#REF!,IF(AND('IOC Input'!#REF!="M-OP",'IOC Input'!#REF!&gt;=50000),'IOC Input'!#REF!,""))</f>
        <v>#REF!</v>
      </c>
      <c r="F384" s="93" t="e">
        <f>IF(AND('IOC Input'!#REF!="M-OP",'IOC Input'!#REF!&lt;50000),'IOC Input'!#REF!,IF(AND('IOC Input'!#REF!="M-OP",'IOC Input'!#REF!&gt;=50000),'IOC Input'!#REF!,""))</f>
        <v>#REF!</v>
      </c>
      <c r="G384" s="93" t="e">
        <f>IF(AND('IOC Input'!#REF!="M-OP",'IOC Input'!#REF!&lt;50000),'IOC Input'!#REF!,IF(AND('IOC Input'!#REF!="M-OP",'IOC Input'!#REF!&gt;=50000),'IOC Input'!#REF!,""))</f>
        <v>#REF!</v>
      </c>
      <c r="H384" s="93" t="e">
        <f>IF(AND('IOC Input'!#REF!="M-OP",'IOC Input'!#REF!&lt;50000),'IOC Input'!#REF!,IF(AND('IOC Input'!#REF!="M-OP",'IOC Input'!#REF!&gt;=50000),'IOC Input'!#REF!,""))</f>
        <v>#REF!</v>
      </c>
      <c r="I384" s="93" t="e">
        <f>IF(AND('IOC Input'!#REF!="M-OP",'IOC Input'!#REF!&lt;50000),'IOC Input'!#REF!,IF(AND('IOC Input'!#REF!="M-OP",'IOC Input'!#REF!&gt;=50000),'IOC Input'!#REF!,""))</f>
        <v>#REF!</v>
      </c>
      <c r="J384" s="95" t="e">
        <f>IF(AND('IOC Input'!#REF!="M-OP",'IOC Input'!#REF!&lt;50000),RIGHT('IOC Input'!#REF!,6),IF(AND('IOC Input'!#REF!="M-OP",'IOC Input'!#REF!&gt;=50000),RIGHT('IOC Input'!#REF!,6),""))</f>
        <v>#REF!</v>
      </c>
      <c r="K384" s="96" t="e">
        <f>IF(AND('IOC Input'!#REF!="M-OP",'IOC Input'!#REF!="C"),'IOC Input'!#REF!,"")</f>
        <v>#REF!</v>
      </c>
      <c r="L384" s="96" t="e">
        <f>IF(AND('IOC Input'!#REF!="M-OP",'IOC Input'!#REF!="D"),'IOC Input'!#REF!,"")</f>
        <v>#REF!</v>
      </c>
      <c r="M384" t="e">
        <f t="shared" si="38"/>
        <v>#REF!</v>
      </c>
    </row>
    <row r="385" spans="1:13" ht="18">
      <c r="A385" s="92" t="s">
        <v>101</v>
      </c>
      <c r="B385" s="93" t="e">
        <f>IF(AND('IOC Input'!#REF!="M-OP",'IOC Input'!#REF!&lt;50000),'IOC Input'!#REF!,IF(AND('IOC Input'!#REF!="M-OP",'IOC Input'!#REF!&gt;=50000),'IOC Input'!#REF!,""))</f>
        <v>#REF!</v>
      </c>
      <c r="C385" s="93" t="e">
        <f>IF(AND('IOC Input'!#REF!="M-OP",'IOC Input'!#REF!&lt;50000),'IOC Input'!#REF!,IF(AND('IOC Input'!#REF!="M-OP",'IOC Input'!#REF!&gt;=50000),'IOC Input'!#REF!,""))</f>
        <v>#REF!</v>
      </c>
      <c r="D385" s="93" t="e">
        <f>IF(AND('IOC Input'!#REF!="M-OP",'IOC Input'!#REF!&lt;50000),'IOC Input'!#REF!,IF(AND('IOC Input'!#REF!="M-OP",'IOC Input'!#REF!&gt;=50000),'IOC Input'!#REF!,""))</f>
        <v>#REF!</v>
      </c>
      <c r="E385" s="93" t="e">
        <f>IF(AND('IOC Input'!#REF!="M-OP",'IOC Input'!#REF!&lt;50000),'IOC Input'!#REF!,IF(AND('IOC Input'!#REF!="M-OP",'IOC Input'!#REF!&gt;=50000),'IOC Input'!#REF!,""))</f>
        <v>#REF!</v>
      </c>
      <c r="F385" s="93" t="e">
        <f>IF(AND('IOC Input'!#REF!="M-OP",'IOC Input'!#REF!&lt;50000),'IOC Input'!#REF!,IF(AND('IOC Input'!#REF!="M-OP",'IOC Input'!#REF!&gt;=50000),'IOC Input'!#REF!,""))</f>
        <v>#REF!</v>
      </c>
      <c r="G385" s="93" t="e">
        <f>IF(AND('IOC Input'!#REF!="M-OP",'IOC Input'!#REF!&lt;50000),'IOC Input'!#REF!,IF(AND('IOC Input'!#REF!="M-OP",'IOC Input'!#REF!&gt;=50000),'IOC Input'!#REF!,""))</f>
        <v>#REF!</v>
      </c>
      <c r="H385" s="93" t="e">
        <f>IF(AND('IOC Input'!#REF!="M-OP",'IOC Input'!#REF!&lt;50000),'IOC Input'!#REF!,IF(AND('IOC Input'!#REF!="M-OP",'IOC Input'!#REF!&gt;=50000),'IOC Input'!#REF!,""))</f>
        <v>#REF!</v>
      </c>
      <c r="I385" s="93" t="e">
        <f>IF(AND('IOC Input'!#REF!="M-OP",'IOC Input'!#REF!&lt;50000),'IOC Input'!#REF!,IF(AND('IOC Input'!#REF!="M-OP",'IOC Input'!#REF!&gt;=50000),'IOC Input'!#REF!,""))</f>
        <v>#REF!</v>
      </c>
      <c r="J385" s="95" t="e">
        <f>IF(AND('IOC Input'!#REF!="M-OP",'IOC Input'!#REF!&lt;50000),RIGHT('IOC Input'!#REF!,6),IF(AND('IOC Input'!#REF!="M-OP",'IOC Input'!#REF!&gt;=50000),RIGHT('IOC Input'!#REF!,6),""))</f>
        <v>#REF!</v>
      </c>
      <c r="K385" s="96" t="e">
        <f>IF(AND('IOC Input'!#REF!="M-OP",'IOC Input'!#REF!="C"),'IOC Input'!#REF!,"")</f>
        <v>#REF!</v>
      </c>
      <c r="L385" s="96" t="e">
        <f>IF(AND('IOC Input'!#REF!="M-OP",'IOC Input'!#REF!="D"),'IOC Input'!#REF!,"")</f>
        <v>#REF!</v>
      </c>
      <c r="M385" t="e">
        <f t="shared" si="38"/>
        <v>#REF!</v>
      </c>
    </row>
    <row r="386" spans="1:13" ht="18">
      <c r="A386" s="92" t="s">
        <v>101</v>
      </c>
      <c r="B386" s="93" t="e">
        <f>IF(AND('IOC Input'!#REF!="M-OP",'IOC Input'!#REF!&lt;50000),'IOC Input'!#REF!,IF(AND('IOC Input'!#REF!="M-OP",'IOC Input'!#REF!&gt;=50000),'IOC Input'!#REF!,""))</f>
        <v>#REF!</v>
      </c>
      <c r="C386" s="93" t="e">
        <f>IF(AND('IOC Input'!#REF!="M-OP",'IOC Input'!#REF!&lt;50000),'IOC Input'!#REF!,IF(AND('IOC Input'!#REF!="M-OP",'IOC Input'!#REF!&gt;=50000),'IOC Input'!#REF!,""))</f>
        <v>#REF!</v>
      </c>
      <c r="D386" s="93" t="e">
        <f>IF(AND('IOC Input'!#REF!="M-OP",'IOC Input'!#REF!&lt;50000),'IOC Input'!#REF!,IF(AND('IOC Input'!#REF!="M-OP",'IOC Input'!#REF!&gt;=50000),'IOC Input'!#REF!,""))</f>
        <v>#REF!</v>
      </c>
      <c r="E386" s="93" t="e">
        <f>IF(AND('IOC Input'!#REF!="M-OP",'IOC Input'!#REF!&lt;50000),'IOC Input'!#REF!,IF(AND('IOC Input'!#REF!="M-OP",'IOC Input'!#REF!&gt;=50000),'IOC Input'!#REF!,""))</f>
        <v>#REF!</v>
      </c>
      <c r="F386" s="93" t="e">
        <f>IF(AND('IOC Input'!#REF!="M-OP",'IOC Input'!#REF!&lt;50000),'IOC Input'!#REF!,IF(AND('IOC Input'!#REF!="M-OP",'IOC Input'!#REF!&gt;=50000),'IOC Input'!#REF!,""))</f>
        <v>#REF!</v>
      </c>
      <c r="G386" s="93" t="e">
        <f>IF(AND('IOC Input'!#REF!="M-OP",'IOC Input'!#REF!&lt;50000),'IOC Input'!#REF!,IF(AND('IOC Input'!#REF!="M-OP",'IOC Input'!#REF!&gt;=50000),'IOC Input'!#REF!,""))</f>
        <v>#REF!</v>
      </c>
      <c r="H386" s="93" t="e">
        <f>IF(AND('IOC Input'!#REF!="M-OP",'IOC Input'!#REF!&lt;50000),'IOC Input'!#REF!,IF(AND('IOC Input'!#REF!="M-OP",'IOC Input'!#REF!&gt;=50000),'IOC Input'!#REF!,""))</f>
        <v>#REF!</v>
      </c>
      <c r="I386" s="93" t="e">
        <f>IF(AND('IOC Input'!#REF!="M-OP",'IOC Input'!#REF!&lt;50000),'IOC Input'!#REF!,IF(AND('IOC Input'!#REF!="M-OP",'IOC Input'!#REF!&gt;=50000),'IOC Input'!#REF!,""))</f>
        <v>#REF!</v>
      </c>
      <c r="J386" s="95" t="e">
        <f>IF(AND('IOC Input'!#REF!="M-OP",'IOC Input'!#REF!&lt;50000),RIGHT('IOC Input'!#REF!,6),IF(AND('IOC Input'!#REF!="M-OP",'IOC Input'!#REF!&gt;=50000),RIGHT('IOC Input'!#REF!,6),""))</f>
        <v>#REF!</v>
      </c>
      <c r="K386" s="96" t="e">
        <f>IF(AND('IOC Input'!#REF!="M-OP",'IOC Input'!#REF!="C"),'IOC Input'!#REF!,"")</f>
        <v>#REF!</v>
      </c>
      <c r="L386" s="96" t="e">
        <f>IF(AND('IOC Input'!#REF!="M-OP",'IOC Input'!#REF!="D"),'IOC Input'!#REF!,"")</f>
        <v>#REF!</v>
      </c>
      <c r="M386" t="e">
        <f t="shared" si="38"/>
        <v>#REF!</v>
      </c>
    </row>
    <row r="387" spans="1:13" ht="18">
      <c r="A387" s="92" t="s">
        <v>101</v>
      </c>
      <c r="B387" s="93" t="e">
        <f>IF(AND('IOC Input'!#REF!="M-OP",'IOC Input'!#REF!&lt;50000),'IOC Input'!#REF!,IF(AND('IOC Input'!#REF!="M-OP",'IOC Input'!#REF!&gt;=50000),'IOC Input'!#REF!,""))</f>
        <v>#REF!</v>
      </c>
      <c r="C387" s="93" t="e">
        <f>IF(AND('IOC Input'!#REF!="M-OP",'IOC Input'!#REF!&lt;50000),'IOC Input'!#REF!,IF(AND('IOC Input'!#REF!="M-OP",'IOC Input'!#REF!&gt;=50000),'IOC Input'!#REF!,""))</f>
        <v>#REF!</v>
      </c>
      <c r="D387" s="93" t="e">
        <f>IF(AND('IOC Input'!#REF!="M-OP",'IOC Input'!#REF!&lt;50000),'IOC Input'!#REF!,IF(AND('IOC Input'!#REF!="M-OP",'IOC Input'!#REF!&gt;=50000),'IOC Input'!#REF!,""))</f>
        <v>#REF!</v>
      </c>
      <c r="E387" s="93" t="e">
        <f>IF(AND('IOC Input'!#REF!="M-OP",'IOC Input'!#REF!&lt;50000),'IOC Input'!#REF!,IF(AND('IOC Input'!#REF!="M-OP",'IOC Input'!#REF!&gt;=50000),'IOC Input'!#REF!,""))</f>
        <v>#REF!</v>
      </c>
      <c r="F387" s="93" t="e">
        <f>IF(AND('IOC Input'!#REF!="M-OP",'IOC Input'!#REF!&lt;50000),'IOC Input'!#REF!,IF(AND('IOC Input'!#REF!="M-OP",'IOC Input'!#REF!&gt;=50000),'IOC Input'!#REF!,""))</f>
        <v>#REF!</v>
      </c>
      <c r="G387" s="93" t="e">
        <f>IF(AND('IOC Input'!#REF!="M-OP",'IOC Input'!#REF!&lt;50000),'IOC Input'!#REF!,IF(AND('IOC Input'!#REF!="M-OP",'IOC Input'!#REF!&gt;=50000),'IOC Input'!#REF!,""))</f>
        <v>#REF!</v>
      </c>
      <c r="H387" s="93" t="e">
        <f>IF(AND('IOC Input'!#REF!="M-OP",'IOC Input'!#REF!&lt;50000),'IOC Input'!#REF!,IF(AND('IOC Input'!#REF!="M-OP",'IOC Input'!#REF!&gt;=50000),'IOC Input'!#REF!,""))</f>
        <v>#REF!</v>
      </c>
      <c r="I387" s="93" t="e">
        <f>IF(AND('IOC Input'!#REF!="M-OP",'IOC Input'!#REF!&lt;50000),'IOC Input'!#REF!,IF(AND('IOC Input'!#REF!="M-OP",'IOC Input'!#REF!&gt;=50000),'IOC Input'!#REF!,""))</f>
        <v>#REF!</v>
      </c>
      <c r="J387" s="95" t="e">
        <f>IF(AND('IOC Input'!#REF!="M-OP",'IOC Input'!#REF!&lt;50000),RIGHT('IOC Input'!#REF!,6),IF(AND('IOC Input'!#REF!="M-OP",'IOC Input'!#REF!&gt;=50000),RIGHT('IOC Input'!#REF!,6),""))</f>
        <v>#REF!</v>
      </c>
      <c r="K387" s="96" t="e">
        <f>IF(AND('IOC Input'!#REF!="M-OP",'IOC Input'!#REF!="C"),'IOC Input'!#REF!,"")</f>
        <v>#REF!</v>
      </c>
      <c r="L387" s="96" t="e">
        <f>IF(AND('IOC Input'!#REF!="M-OP",'IOC Input'!#REF!="D"),'IOC Input'!#REF!,"")</f>
        <v>#REF!</v>
      </c>
      <c r="M387" t="e">
        <f t="shared" si="38"/>
        <v>#REF!</v>
      </c>
    </row>
    <row r="388" spans="1:13" ht="18">
      <c r="A388" s="92" t="s">
        <v>101</v>
      </c>
      <c r="B388" s="93" t="e">
        <f>IF(AND('IOC Input'!#REF!="M-OP",'IOC Input'!#REF!&lt;50000),'IOC Input'!#REF!,IF(AND('IOC Input'!#REF!="M-OP",'IOC Input'!#REF!&gt;=50000),'IOC Input'!#REF!,""))</f>
        <v>#REF!</v>
      </c>
      <c r="C388" s="93" t="e">
        <f>IF(AND('IOC Input'!#REF!="M-OP",'IOC Input'!#REF!&lt;50000),'IOC Input'!#REF!,IF(AND('IOC Input'!#REF!="M-OP",'IOC Input'!#REF!&gt;=50000),'IOC Input'!#REF!,""))</f>
        <v>#REF!</v>
      </c>
      <c r="D388" s="93" t="e">
        <f>IF(AND('IOC Input'!#REF!="M-OP",'IOC Input'!#REF!&lt;50000),'IOC Input'!#REF!,IF(AND('IOC Input'!#REF!="M-OP",'IOC Input'!#REF!&gt;=50000),'IOC Input'!#REF!,""))</f>
        <v>#REF!</v>
      </c>
      <c r="E388" s="93" t="e">
        <f>IF(AND('IOC Input'!#REF!="M-OP",'IOC Input'!#REF!&lt;50000),'IOC Input'!#REF!,IF(AND('IOC Input'!#REF!="M-OP",'IOC Input'!#REF!&gt;=50000),'IOC Input'!#REF!,""))</f>
        <v>#REF!</v>
      </c>
      <c r="F388" s="93" t="e">
        <f>IF(AND('IOC Input'!#REF!="M-OP",'IOC Input'!#REF!&lt;50000),'IOC Input'!#REF!,IF(AND('IOC Input'!#REF!="M-OP",'IOC Input'!#REF!&gt;=50000),'IOC Input'!#REF!,""))</f>
        <v>#REF!</v>
      </c>
      <c r="G388" s="93" t="e">
        <f>IF(AND('IOC Input'!#REF!="M-OP",'IOC Input'!#REF!&lt;50000),'IOC Input'!#REF!,IF(AND('IOC Input'!#REF!="M-OP",'IOC Input'!#REF!&gt;=50000),'IOC Input'!#REF!,""))</f>
        <v>#REF!</v>
      </c>
      <c r="H388" s="93" t="e">
        <f>IF(AND('IOC Input'!#REF!="M-OP",'IOC Input'!#REF!&lt;50000),'IOC Input'!#REF!,IF(AND('IOC Input'!#REF!="M-OP",'IOC Input'!#REF!&gt;=50000),'IOC Input'!#REF!,""))</f>
        <v>#REF!</v>
      </c>
      <c r="I388" s="93" t="e">
        <f>IF(AND('IOC Input'!#REF!="M-OP",'IOC Input'!#REF!&lt;50000),'IOC Input'!#REF!,IF(AND('IOC Input'!#REF!="M-OP",'IOC Input'!#REF!&gt;=50000),'IOC Input'!#REF!,""))</f>
        <v>#REF!</v>
      </c>
      <c r="J388" s="95" t="e">
        <f>IF(AND('IOC Input'!#REF!="M-OP",'IOC Input'!#REF!&lt;50000),RIGHT('IOC Input'!#REF!,6),IF(AND('IOC Input'!#REF!="M-OP",'IOC Input'!#REF!&gt;=50000),RIGHT('IOC Input'!#REF!,6),""))</f>
        <v>#REF!</v>
      </c>
      <c r="K388" s="96" t="e">
        <f>IF(AND('IOC Input'!#REF!="M-OP",'IOC Input'!#REF!="C"),'IOC Input'!#REF!,"")</f>
        <v>#REF!</v>
      </c>
      <c r="L388" s="96" t="e">
        <f>IF(AND('IOC Input'!#REF!="M-OP",'IOC Input'!#REF!="D"),'IOC Input'!#REF!,"")</f>
        <v>#REF!</v>
      </c>
      <c r="M388" t="e">
        <f t="shared" si="38"/>
        <v>#REF!</v>
      </c>
    </row>
    <row r="389" spans="1:13" ht="18">
      <c r="A389" s="92" t="s">
        <v>101</v>
      </c>
      <c r="B389" s="93" t="e">
        <f>IF(AND('IOC Input'!#REF!="M-OP",'IOC Input'!#REF!&lt;50000),'IOC Input'!#REF!,IF(AND('IOC Input'!#REF!="M-OP",'IOC Input'!#REF!&gt;=50000),'IOC Input'!#REF!,""))</f>
        <v>#REF!</v>
      </c>
      <c r="C389" s="93" t="e">
        <f>IF(AND('IOC Input'!#REF!="M-OP",'IOC Input'!#REF!&lt;50000),'IOC Input'!#REF!,IF(AND('IOC Input'!#REF!="M-OP",'IOC Input'!#REF!&gt;=50000),'IOC Input'!#REF!,""))</f>
        <v>#REF!</v>
      </c>
      <c r="D389" s="93" t="e">
        <f>IF(AND('IOC Input'!#REF!="M-OP",'IOC Input'!#REF!&lt;50000),'IOC Input'!#REF!,IF(AND('IOC Input'!#REF!="M-OP",'IOC Input'!#REF!&gt;=50000),'IOC Input'!#REF!,""))</f>
        <v>#REF!</v>
      </c>
      <c r="E389" s="93" t="e">
        <f>IF(AND('IOC Input'!#REF!="M-OP",'IOC Input'!#REF!&lt;50000),'IOC Input'!#REF!,IF(AND('IOC Input'!#REF!="M-OP",'IOC Input'!#REF!&gt;=50000),'IOC Input'!#REF!,""))</f>
        <v>#REF!</v>
      </c>
      <c r="F389" s="93" t="e">
        <f>IF(AND('IOC Input'!#REF!="M-OP",'IOC Input'!#REF!&lt;50000),'IOC Input'!#REF!,IF(AND('IOC Input'!#REF!="M-OP",'IOC Input'!#REF!&gt;=50000),'IOC Input'!#REF!,""))</f>
        <v>#REF!</v>
      </c>
      <c r="G389" s="93" t="e">
        <f>IF(AND('IOC Input'!#REF!="M-OP",'IOC Input'!#REF!&lt;50000),'IOC Input'!#REF!,IF(AND('IOC Input'!#REF!="M-OP",'IOC Input'!#REF!&gt;=50000),'IOC Input'!#REF!,""))</f>
        <v>#REF!</v>
      </c>
      <c r="H389" s="97"/>
      <c r="I389" s="93" t="e">
        <f>IF(AND('IOC Input'!#REF!="M-OP",'IOC Input'!#REF!&lt;50000),'IOC Input'!#REF!,IF(AND('IOC Input'!#REF!="M-OP",'IOC Input'!#REF!&gt;=50000),'IOC Input'!#REF!,""))</f>
        <v>#REF!</v>
      </c>
      <c r="J389" s="95" t="e">
        <f>IF(AND('IOC Input'!#REF!="M-OP",'IOC Input'!#REF!&lt;50000),RIGHT('IOC Input'!#REF!,6),IF(AND('IOC Input'!#REF!="M-OP",'IOC Input'!#REF!&gt;=50000),RIGHT('IOC Input'!#REF!,6),""))</f>
        <v>#REF!</v>
      </c>
      <c r="K389" s="96" t="e">
        <f>IF(AND('IOC Input'!#REF!="M-OP",'IOC Input'!#REF!="C"),'IOC Input'!#REF!,"")</f>
        <v>#REF!</v>
      </c>
      <c r="L389" s="96" t="e">
        <f>IF(AND('IOC Input'!#REF!="M-OP",'IOC Input'!#REF!="D"),'IOC Input'!#REF!,"")</f>
        <v>#REF!</v>
      </c>
      <c r="M389" t="e">
        <f t="shared" si="38"/>
        <v>#REF!</v>
      </c>
    </row>
    <row r="390" spans="1:13" ht="18">
      <c r="A390" s="92"/>
      <c r="B390" s="93"/>
      <c r="C390" s="94"/>
      <c r="D390" s="93"/>
      <c r="E390" s="94"/>
      <c r="F390" s="93"/>
      <c r="G390" s="93"/>
      <c r="H390" s="94"/>
      <c r="I390" s="93"/>
      <c r="J390" s="95"/>
      <c r="K390" s="96"/>
      <c r="L390" s="96"/>
    </row>
    <row r="391" spans="1:13" ht="18">
      <c r="A391" s="92" t="s">
        <v>101</v>
      </c>
      <c r="B391" s="93" t="e">
        <f>IF(AND('IOC Input'!#REF!="M-OP",'IOC Input'!#REF!&lt;50000),"119503",IF(AND('IOC Input'!#REF!="M-OP",'IOC Input'!#REF!&gt;=50000),"119500",""))</f>
        <v>#REF!</v>
      </c>
      <c r="C391" s="94"/>
      <c r="D391" s="93"/>
      <c r="E391" s="94"/>
      <c r="F391" s="93"/>
      <c r="G391" s="93"/>
      <c r="H391" s="93" t="e">
        <f>IF(AND('IOC Input'!#REF!="M-OP",'IOC Input'!#REF!&lt;50000),'IOC Input'!#REF!,IF(AND('IOC Input'!#REF!="M-OP",'IOC Input'!#REF!&gt;=50000),'IOC Input'!#REF!,""))</f>
        <v>#REF!</v>
      </c>
      <c r="I391" s="93" t="e">
        <f>+I392</f>
        <v>#REF!</v>
      </c>
      <c r="J391" s="95" t="e">
        <f>+J392</f>
        <v>#REF!</v>
      </c>
      <c r="K391" s="96" t="e">
        <f>IF(AND('IOC Input'!#REF!="M-OP",'IOC Input'!#REF!="C"),'IOC Input'!#REF!,"")</f>
        <v>#REF!</v>
      </c>
      <c r="L391" s="96" t="e">
        <f>IF(AND('IOC Input'!#REF!="M-OP",'IOC Input'!#REF!="D"),'IOC Input'!#REF!,"")</f>
        <v>#REF!</v>
      </c>
      <c r="M391" t="e">
        <f>IF(SUM(K391:L391)&gt;0,1,0)</f>
        <v>#REF!</v>
      </c>
    </row>
    <row r="392" spans="1:13" ht="18">
      <c r="A392" s="92" t="s">
        <v>101</v>
      </c>
      <c r="B392" s="93" t="e">
        <f>IF(AND('IOC Input'!#REF!="M-OP",'IOC Input'!#REF!&lt;50000),'IOC Input'!#REF!,IF(AND('IOC Input'!#REF!="M-OP",'IOC Input'!#REF!&gt;=50000),'IOC Input'!#REF!,""))</f>
        <v>#REF!</v>
      </c>
      <c r="C392" s="93" t="e">
        <f>IF(AND('IOC Input'!#REF!="M-OP",'IOC Input'!#REF!&lt;50000),'IOC Input'!#REF!,IF(AND('IOC Input'!#REF!="M-OP",'IOC Input'!#REF!&gt;=50000),'IOC Input'!#REF!,""))</f>
        <v>#REF!</v>
      </c>
      <c r="D392" s="93" t="e">
        <f>IF(AND('IOC Input'!#REF!="M-OP",'IOC Input'!#REF!&lt;50000),'IOC Input'!#REF!,IF(AND('IOC Input'!#REF!="M-OP",'IOC Input'!#REF!&gt;=50000),'IOC Input'!#REF!,""))</f>
        <v>#REF!</v>
      </c>
      <c r="E392" s="93" t="e">
        <f>IF(AND('IOC Input'!#REF!="M-OP",'IOC Input'!#REF!&lt;50000),'IOC Input'!#REF!,IF(AND('IOC Input'!#REF!="M-OP",'IOC Input'!#REF!&gt;=50000),'IOC Input'!#REF!,""))</f>
        <v>#REF!</v>
      </c>
      <c r="F392" s="93" t="e">
        <f>IF(AND('IOC Input'!#REF!="M-OP",'IOC Input'!#REF!&lt;50000),'IOC Input'!#REF!,IF(AND('IOC Input'!#REF!="M-OP",'IOC Input'!#REF!&gt;=50000),'IOC Input'!#REF!,""))</f>
        <v>#REF!</v>
      </c>
      <c r="G392" s="93" t="e">
        <f>IF(AND('IOC Input'!#REF!="M-OP",'IOC Input'!#REF!&lt;50000),'IOC Input'!#REF!,IF(AND('IOC Input'!#REF!="M-OP",'IOC Input'!#REF!&gt;=50000),'IOC Input'!#REF!,""))</f>
        <v>#REF!</v>
      </c>
      <c r="H392" s="93" t="e">
        <f>IF(AND('IOC Input'!#REF!="M-OP",'IOC Input'!#REF!&lt;50000),'IOC Input'!#REF!,IF(AND('IOC Input'!#REF!="M-OP",'IOC Input'!#REF!&gt;=50000),'IOC Input'!#REF!,""))</f>
        <v>#REF!</v>
      </c>
      <c r="I392" s="93" t="e">
        <f>IF(AND('IOC Input'!#REF!="M-OP",'IOC Input'!#REF!&lt;50000),'IOC Input'!#REF!,IF(AND('IOC Input'!#REF!="M-OP",'IOC Input'!#REF!&gt;=50000),'IOC Input'!#REF!,""))</f>
        <v>#REF!</v>
      </c>
      <c r="J392" s="95" t="e">
        <f>IF(AND('IOC Input'!#REF!="M-OP",'IOC Input'!#REF!&lt;50000),RIGHT('IOC Input'!#REF!,6),IF(AND('IOC Input'!#REF!="M-OP",'IOC Input'!#REF!&gt;=50000),RIGHT('IOC Input'!#REF!,6),""))</f>
        <v>#REF!</v>
      </c>
      <c r="K392" s="96" t="e">
        <f>IF(AND('IOC Input'!#REF!="M-OP",'IOC Input'!#REF!="C"),'IOC Input'!#REF!,"")</f>
        <v>#REF!</v>
      </c>
      <c r="L392" s="96" t="e">
        <f>IF(AND('IOC Input'!#REF!="M-OP",'IOC Input'!#REF!="D"),'IOC Input'!#REF!,"")</f>
        <v>#REF!</v>
      </c>
      <c r="M392" t="e">
        <f t="shared" ref="M392:M398" si="39">IF(SUM(K392:L392)&gt;0,1,0)</f>
        <v>#REF!</v>
      </c>
    </row>
    <row r="393" spans="1:13" ht="18">
      <c r="A393" s="92" t="s">
        <v>101</v>
      </c>
      <c r="B393" s="93" t="e">
        <f>IF(AND('IOC Input'!#REF!="M-OP",'IOC Input'!#REF!&lt;50000),'IOC Input'!#REF!,IF(AND('IOC Input'!#REF!="M-OP",'IOC Input'!#REF!&gt;=50000),'IOC Input'!#REF!,""))</f>
        <v>#REF!</v>
      </c>
      <c r="C393" s="93" t="e">
        <f>IF(AND('IOC Input'!#REF!="M-OP",'IOC Input'!#REF!&lt;50000),'IOC Input'!#REF!,IF(AND('IOC Input'!#REF!="M-OP",'IOC Input'!#REF!&gt;=50000),'IOC Input'!#REF!,""))</f>
        <v>#REF!</v>
      </c>
      <c r="D393" s="93" t="e">
        <f>IF(AND('IOC Input'!#REF!="M-OP",'IOC Input'!#REF!&lt;50000),'IOC Input'!#REF!,IF(AND('IOC Input'!#REF!="M-OP",'IOC Input'!#REF!&gt;=50000),'IOC Input'!#REF!,""))</f>
        <v>#REF!</v>
      </c>
      <c r="E393" s="93" t="e">
        <f>IF(AND('IOC Input'!#REF!="M-OP",'IOC Input'!#REF!&lt;50000),'IOC Input'!#REF!,IF(AND('IOC Input'!#REF!="M-OP",'IOC Input'!#REF!&gt;=50000),'IOC Input'!#REF!,""))</f>
        <v>#REF!</v>
      </c>
      <c r="F393" s="93" t="e">
        <f>IF(AND('IOC Input'!#REF!="M-OP",'IOC Input'!#REF!&lt;50000),'IOC Input'!#REF!,IF(AND('IOC Input'!#REF!="M-OP",'IOC Input'!#REF!&gt;=50000),'IOC Input'!#REF!,""))</f>
        <v>#REF!</v>
      </c>
      <c r="G393" s="93" t="e">
        <f>IF(AND('IOC Input'!#REF!="M-OP",'IOC Input'!#REF!&lt;50000),'IOC Input'!#REF!,IF(AND('IOC Input'!#REF!="M-OP",'IOC Input'!#REF!&gt;=50000),'IOC Input'!#REF!,""))</f>
        <v>#REF!</v>
      </c>
      <c r="H393" s="93" t="e">
        <f>IF(AND('IOC Input'!#REF!="M-OP",'IOC Input'!#REF!&lt;50000),'IOC Input'!#REF!,IF(AND('IOC Input'!#REF!="M-OP",'IOC Input'!#REF!&gt;=50000),'IOC Input'!#REF!,""))</f>
        <v>#REF!</v>
      </c>
      <c r="I393" s="93" t="e">
        <f>IF(AND('IOC Input'!#REF!="M-OP",'IOC Input'!#REF!&lt;50000),'IOC Input'!#REF!,IF(AND('IOC Input'!#REF!="M-OP",'IOC Input'!#REF!&gt;=50000),'IOC Input'!#REF!,""))</f>
        <v>#REF!</v>
      </c>
      <c r="J393" s="95" t="e">
        <f>IF(AND('IOC Input'!#REF!="M-OP",'IOC Input'!#REF!&lt;50000),RIGHT('IOC Input'!#REF!,6),IF(AND('IOC Input'!#REF!="M-OP",'IOC Input'!#REF!&gt;=50000),RIGHT('IOC Input'!#REF!,6),""))</f>
        <v>#REF!</v>
      </c>
      <c r="K393" s="96" t="e">
        <f>IF(AND('IOC Input'!#REF!="M-OP",'IOC Input'!#REF!="C"),'IOC Input'!#REF!,"")</f>
        <v>#REF!</v>
      </c>
      <c r="L393" s="96" t="e">
        <f>IF(AND('IOC Input'!#REF!="M-OP",'IOC Input'!#REF!="D"),'IOC Input'!#REF!,"")</f>
        <v>#REF!</v>
      </c>
      <c r="M393" t="e">
        <f t="shared" si="39"/>
        <v>#REF!</v>
      </c>
    </row>
    <row r="394" spans="1:13" ht="18">
      <c r="A394" s="92" t="s">
        <v>101</v>
      </c>
      <c r="B394" s="93" t="e">
        <f>IF(AND('IOC Input'!#REF!="M-OP",'IOC Input'!#REF!&lt;50000),'IOC Input'!#REF!,IF(AND('IOC Input'!#REF!="M-OP",'IOC Input'!#REF!&gt;=50000),'IOC Input'!#REF!,""))</f>
        <v>#REF!</v>
      </c>
      <c r="C394" s="93" t="e">
        <f>IF(AND('IOC Input'!#REF!="M-OP",'IOC Input'!#REF!&lt;50000),'IOC Input'!#REF!,IF(AND('IOC Input'!#REF!="M-OP",'IOC Input'!#REF!&gt;=50000),'IOC Input'!#REF!,""))</f>
        <v>#REF!</v>
      </c>
      <c r="D394" s="93" t="e">
        <f>IF(AND('IOC Input'!#REF!="M-OP",'IOC Input'!#REF!&lt;50000),'IOC Input'!#REF!,IF(AND('IOC Input'!#REF!="M-OP",'IOC Input'!#REF!&gt;=50000),'IOC Input'!#REF!,""))</f>
        <v>#REF!</v>
      </c>
      <c r="E394" s="93" t="e">
        <f>IF(AND('IOC Input'!#REF!="M-OP",'IOC Input'!#REF!&lt;50000),'IOC Input'!#REF!,IF(AND('IOC Input'!#REF!="M-OP",'IOC Input'!#REF!&gt;=50000),'IOC Input'!#REF!,""))</f>
        <v>#REF!</v>
      </c>
      <c r="F394" s="93" t="e">
        <f>IF(AND('IOC Input'!#REF!="M-OP",'IOC Input'!#REF!&lt;50000),'IOC Input'!#REF!,IF(AND('IOC Input'!#REF!="M-OP",'IOC Input'!#REF!&gt;=50000),'IOC Input'!#REF!,""))</f>
        <v>#REF!</v>
      </c>
      <c r="G394" s="93" t="e">
        <f>IF(AND('IOC Input'!#REF!="M-OP",'IOC Input'!#REF!&lt;50000),'IOC Input'!#REF!,IF(AND('IOC Input'!#REF!="M-OP",'IOC Input'!#REF!&gt;=50000),'IOC Input'!#REF!,""))</f>
        <v>#REF!</v>
      </c>
      <c r="H394" s="93" t="e">
        <f>IF(AND('IOC Input'!#REF!="M-OP",'IOC Input'!#REF!&lt;50000),'IOC Input'!#REF!,IF(AND('IOC Input'!#REF!="M-OP",'IOC Input'!#REF!&gt;=50000),'IOC Input'!#REF!,""))</f>
        <v>#REF!</v>
      </c>
      <c r="I394" s="93" t="e">
        <f>IF(AND('IOC Input'!#REF!="M-OP",'IOC Input'!#REF!&lt;50000),'IOC Input'!#REF!,IF(AND('IOC Input'!#REF!="M-OP",'IOC Input'!#REF!&gt;=50000),'IOC Input'!#REF!,""))</f>
        <v>#REF!</v>
      </c>
      <c r="J394" s="95" t="e">
        <f>IF(AND('IOC Input'!#REF!="M-OP",'IOC Input'!#REF!&lt;50000),RIGHT('IOC Input'!#REF!,6),IF(AND('IOC Input'!#REF!="M-OP",'IOC Input'!#REF!&gt;=50000),RIGHT('IOC Input'!#REF!,6),""))</f>
        <v>#REF!</v>
      </c>
      <c r="K394" s="96" t="e">
        <f>IF(AND('IOC Input'!#REF!="M-OP",'IOC Input'!#REF!="C"),'IOC Input'!#REF!,"")</f>
        <v>#REF!</v>
      </c>
      <c r="L394" s="96" t="e">
        <f>IF(AND('IOC Input'!#REF!="M-OP",'IOC Input'!#REF!="D"),'IOC Input'!#REF!,"")</f>
        <v>#REF!</v>
      </c>
      <c r="M394" t="e">
        <f t="shared" si="39"/>
        <v>#REF!</v>
      </c>
    </row>
    <row r="395" spans="1:13" ht="18">
      <c r="A395" s="92" t="s">
        <v>101</v>
      </c>
      <c r="B395" s="93" t="e">
        <f>IF(AND('IOC Input'!#REF!="M-OP",'IOC Input'!#REF!&lt;50000),'IOC Input'!#REF!,IF(AND('IOC Input'!#REF!="M-OP",'IOC Input'!#REF!&gt;=50000),'IOC Input'!#REF!,""))</f>
        <v>#REF!</v>
      </c>
      <c r="C395" s="93" t="e">
        <f>IF(AND('IOC Input'!#REF!="M-OP",'IOC Input'!#REF!&lt;50000),'IOC Input'!#REF!,IF(AND('IOC Input'!#REF!="M-OP",'IOC Input'!#REF!&gt;=50000),'IOC Input'!#REF!,""))</f>
        <v>#REF!</v>
      </c>
      <c r="D395" s="93" t="e">
        <f>IF(AND('IOC Input'!#REF!="M-OP",'IOC Input'!#REF!&lt;50000),'IOC Input'!#REF!,IF(AND('IOC Input'!#REF!="M-OP",'IOC Input'!#REF!&gt;=50000),'IOC Input'!#REF!,""))</f>
        <v>#REF!</v>
      </c>
      <c r="E395" s="93" t="e">
        <f>IF(AND('IOC Input'!#REF!="M-OP",'IOC Input'!#REF!&lt;50000),'IOC Input'!#REF!,IF(AND('IOC Input'!#REF!="M-OP",'IOC Input'!#REF!&gt;=50000),'IOC Input'!#REF!,""))</f>
        <v>#REF!</v>
      </c>
      <c r="F395" s="93" t="e">
        <f>IF(AND('IOC Input'!#REF!="M-OP",'IOC Input'!#REF!&lt;50000),'IOC Input'!#REF!,IF(AND('IOC Input'!#REF!="M-OP",'IOC Input'!#REF!&gt;=50000),'IOC Input'!#REF!,""))</f>
        <v>#REF!</v>
      </c>
      <c r="G395" s="93" t="e">
        <f>IF(AND('IOC Input'!#REF!="M-OP",'IOC Input'!#REF!&lt;50000),'IOC Input'!#REF!,IF(AND('IOC Input'!#REF!="M-OP",'IOC Input'!#REF!&gt;=50000),'IOC Input'!#REF!,""))</f>
        <v>#REF!</v>
      </c>
      <c r="H395" s="93" t="e">
        <f>IF(AND('IOC Input'!#REF!="M-OP",'IOC Input'!#REF!&lt;50000),'IOC Input'!#REF!,IF(AND('IOC Input'!#REF!="M-OP",'IOC Input'!#REF!&gt;=50000),'IOC Input'!#REF!,""))</f>
        <v>#REF!</v>
      </c>
      <c r="I395" s="93" t="e">
        <f>IF(AND('IOC Input'!#REF!="M-OP",'IOC Input'!#REF!&lt;50000),'IOC Input'!#REF!,IF(AND('IOC Input'!#REF!="M-OP",'IOC Input'!#REF!&gt;=50000),'IOC Input'!#REF!,""))</f>
        <v>#REF!</v>
      </c>
      <c r="J395" s="95" t="e">
        <f>IF(AND('IOC Input'!#REF!="M-OP",'IOC Input'!#REF!&lt;50000),RIGHT('IOC Input'!#REF!,6),IF(AND('IOC Input'!#REF!="M-OP",'IOC Input'!#REF!&gt;=50000),RIGHT('IOC Input'!#REF!,6),""))</f>
        <v>#REF!</v>
      </c>
      <c r="K395" s="96" t="e">
        <f>IF(AND('IOC Input'!#REF!="M-OP",'IOC Input'!#REF!="C"),'IOC Input'!#REF!,"")</f>
        <v>#REF!</v>
      </c>
      <c r="L395" s="96" t="e">
        <f>IF(AND('IOC Input'!#REF!="M-OP",'IOC Input'!#REF!="D"),'IOC Input'!#REF!,"")</f>
        <v>#REF!</v>
      </c>
      <c r="M395" t="e">
        <f t="shared" si="39"/>
        <v>#REF!</v>
      </c>
    </row>
    <row r="396" spans="1:13" ht="18">
      <c r="A396" s="92" t="s">
        <v>101</v>
      </c>
      <c r="B396" s="93" t="e">
        <f>IF(AND('IOC Input'!#REF!="M-OP",'IOC Input'!#REF!&lt;50000),'IOC Input'!#REF!,IF(AND('IOC Input'!#REF!="M-OP",'IOC Input'!#REF!&gt;=50000),'IOC Input'!#REF!,""))</f>
        <v>#REF!</v>
      </c>
      <c r="C396" s="93" t="e">
        <f>IF(AND('IOC Input'!#REF!="M-OP",'IOC Input'!#REF!&lt;50000),'IOC Input'!#REF!,IF(AND('IOC Input'!#REF!="M-OP",'IOC Input'!#REF!&gt;=50000),'IOC Input'!#REF!,""))</f>
        <v>#REF!</v>
      </c>
      <c r="D396" s="93" t="e">
        <f>IF(AND('IOC Input'!#REF!="M-OP",'IOC Input'!#REF!&lt;50000),'IOC Input'!#REF!,IF(AND('IOC Input'!#REF!="M-OP",'IOC Input'!#REF!&gt;=50000),'IOC Input'!#REF!,""))</f>
        <v>#REF!</v>
      </c>
      <c r="E396" s="93" t="e">
        <f>IF(AND('IOC Input'!#REF!="M-OP",'IOC Input'!#REF!&lt;50000),'IOC Input'!#REF!,IF(AND('IOC Input'!#REF!="M-OP",'IOC Input'!#REF!&gt;=50000),'IOC Input'!#REF!,""))</f>
        <v>#REF!</v>
      </c>
      <c r="F396" s="93" t="e">
        <f>IF(AND('IOC Input'!#REF!="M-OP",'IOC Input'!#REF!&lt;50000),'IOC Input'!#REF!,IF(AND('IOC Input'!#REF!="M-OP",'IOC Input'!#REF!&gt;=50000),'IOC Input'!#REF!,""))</f>
        <v>#REF!</v>
      </c>
      <c r="G396" s="93" t="e">
        <f>IF(AND('IOC Input'!#REF!="M-OP",'IOC Input'!#REF!&lt;50000),'IOC Input'!#REF!,IF(AND('IOC Input'!#REF!="M-OP",'IOC Input'!#REF!&gt;=50000),'IOC Input'!#REF!,""))</f>
        <v>#REF!</v>
      </c>
      <c r="H396" s="93" t="e">
        <f>IF(AND('IOC Input'!#REF!="M-OP",'IOC Input'!#REF!&lt;50000),'IOC Input'!#REF!,IF(AND('IOC Input'!#REF!="M-OP",'IOC Input'!#REF!&gt;=50000),'IOC Input'!#REF!,""))</f>
        <v>#REF!</v>
      </c>
      <c r="I396" s="93" t="e">
        <f>IF(AND('IOC Input'!#REF!="M-OP",'IOC Input'!#REF!&lt;50000),'IOC Input'!#REF!,IF(AND('IOC Input'!#REF!="M-OP",'IOC Input'!#REF!&gt;=50000),'IOC Input'!#REF!,""))</f>
        <v>#REF!</v>
      </c>
      <c r="J396" s="95" t="e">
        <f>IF(AND('IOC Input'!#REF!="M-OP",'IOC Input'!#REF!&lt;50000),RIGHT('IOC Input'!#REF!,6),IF(AND('IOC Input'!#REF!="M-OP",'IOC Input'!#REF!&gt;=50000),RIGHT('IOC Input'!#REF!,6),""))</f>
        <v>#REF!</v>
      </c>
      <c r="K396" s="96" t="e">
        <f>IF(AND('IOC Input'!#REF!="M-OP",'IOC Input'!#REF!="C"),'IOC Input'!#REF!,"")</f>
        <v>#REF!</v>
      </c>
      <c r="L396" s="96" t="e">
        <f>IF(AND('IOC Input'!#REF!="M-OP",'IOC Input'!#REF!="D"),'IOC Input'!#REF!,"")</f>
        <v>#REF!</v>
      </c>
      <c r="M396" t="e">
        <f t="shared" si="39"/>
        <v>#REF!</v>
      </c>
    </row>
    <row r="397" spans="1:13" ht="18">
      <c r="A397" s="92" t="s">
        <v>101</v>
      </c>
      <c r="B397" s="93" t="e">
        <f>IF(AND('IOC Input'!#REF!="M-OP",'IOC Input'!#REF!&lt;50000),'IOC Input'!#REF!,IF(AND('IOC Input'!#REF!="M-OP",'IOC Input'!#REF!&gt;=50000),'IOC Input'!#REF!,""))</f>
        <v>#REF!</v>
      </c>
      <c r="C397" s="93" t="e">
        <f>IF(AND('IOC Input'!#REF!="M-OP",'IOC Input'!#REF!&lt;50000),'IOC Input'!#REF!,IF(AND('IOC Input'!#REF!="M-OP",'IOC Input'!#REF!&gt;=50000),'IOC Input'!#REF!,""))</f>
        <v>#REF!</v>
      </c>
      <c r="D397" s="93" t="e">
        <f>IF(AND('IOC Input'!#REF!="M-OP",'IOC Input'!#REF!&lt;50000),'IOC Input'!#REF!,IF(AND('IOC Input'!#REF!="M-OP",'IOC Input'!#REF!&gt;=50000),'IOC Input'!#REF!,""))</f>
        <v>#REF!</v>
      </c>
      <c r="E397" s="93" t="e">
        <f>IF(AND('IOC Input'!#REF!="M-OP",'IOC Input'!#REF!&lt;50000),'IOC Input'!#REF!,IF(AND('IOC Input'!#REF!="M-OP",'IOC Input'!#REF!&gt;=50000),'IOC Input'!#REF!,""))</f>
        <v>#REF!</v>
      </c>
      <c r="F397" s="93" t="e">
        <f>IF(AND('IOC Input'!#REF!="M-OP",'IOC Input'!#REF!&lt;50000),'IOC Input'!#REF!,IF(AND('IOC Input'!#REF!="M-OP",'IOC Input'!#REF!&gt;=50000),'IOC Input'!#REF!,""))</f>
        <v>#REF!</v>
      </c>
      <c r="G397" s="93" t="e">
        <f>IF(AND('IOC Input'!#REF!="M-OP",'IOC Input'!#REF!&lt;50000),'IOC Input'!#REF!,IF(AND('IOC Input'!#REF!="M-OP",'IOC Input'!#REF!&gt;=50000),'IOC Input'!#REF!,""))</f>
        <v>#REF!</v>
      </c>
      <c r="H397" s="93" t="e">
        <f>IF(AND('IOC Input'!#REF!="M-OP",'IOC Input'!#REF!&lt;50000),'IOC Input'!#REF!,IF(AND('IOC Input'!#REF!="M-OP",'IOC Input'!#REF!&gt;=50000),'IOC Input'!#REF!,""))</f>
        <v>#REF!</v>
      </c>
      <c r="I397" s="93" t="e">
        <f>IF(AND('IOC Input'!#REF!="M-OP",'IOC Input'!#REF!&lt;50000),'IOC Input'!#REF!,IF(AND('IOC Input'!#REF!="M-OP",'IOC Input'!#REF!&gt;=50000),'IOC Input'!#REF!,""))</f>
        <v>#REF!</v>
      </c>
      <c r="J397" s="95" t="e">
        <f>IF(AND('IOC Input'!#REF!="M-OP",'IOC Input'!#REF!&lt;50000),RIGHT('IOC Input'!#REF!,6),IF(AND('IOC Input'!#REF!="M-OP",'IOC Input'!#REF!&gt;=50000),RIGHT('IOC Input'!#REF!,6),""))</f>
        <v>#REF!</v>
      </c>
      <c r="K397" s="96" t="e">
        <f>IF(AND('IOC Input'!#REF!="M-OP",'IOC Input'!#REF!="C"),'IOC Input'!#REF!,"")</f>
        <v>#REF!</v>
      </c>
      <c r="L397" s="96" t="e">
        <f>IF(AND('IOC Input'!#REF!="M-OP",'IOC Input'!#REF!="D"),'IOC Input'!#REF!,"")</f>
        <v>#REF!</v>
      </c>
      <c r="M397" t="e">
        <f t="shared" si="39"/>
        <v>#REF!</v>
      </c>
    </row>
    <row r="398" spans="1:13" ht="18">
      <c r="A398" s="92" t="s">
        <v>101</v>
      </c>
      <c r="B398" s="93" t="e">
        <f>IF(AND('IOC Input'!#REF!="M-OP",'IOC Input'!#REF!&lt;50000),'IOC Input'!#REF!,IF(AND('IOC Input'!#REF!="M-OP",'IOC Input'!#REF!&gt;=50000),'IOC Input'!#REF!,""))</f>
        <v>#REF!</v>
      </c>
      <c r="C398" s="93" t="e">
        <f>IF(AND('IOC Input'!#REF!="M-OP",'IOC Input'!#REF!&lt;50000),'IOC Input'!#REF!,IF(AND('IOC Input'!#REF!="M-OP",'IOC Input'!#REF!&gt;=50000),'IOC Input'!#REF!,""))</f>
        <v>#REF!</v>
      </c>
      <c r="D398" s="93" t="e">
        <f>IF(AND('IOC Input'!#REF!="M-OP",'IOC Input'!#REF!&lt;50000),'IOC Input'!#REF!,IF(AND('IOC Input'!#REF!="M-OP",'IOC Input'!#REF!&gt;=50000),'IOC Input'!#REF!,""))</f>
        <v>#REF!</v>
      </c>
      <c r="E398" s="93" t="e">
        <f>IF(AND('IOC Input'!#REF!="M-OP",'IOC Input'!#REF!&lt;50000),'IOC Input'!#REF!,IF(AND('IOC Input'!#REF!="M-OP",'IOC Input'!#REF!&gt;=50000),'IOC Input'!#REF!,""))</f>
        <v>#REF!</v>
      </c>
      <c r="F398" s="93" t="e">
        <f>IF(AND('IOC Input'!#REF!="M-OP",'IOC Input'!#REF!&lt;50000),'IOC Input'!#REF!,IF(AND('IOC Input'!#REF!="M-OP",'IOC Input'!#REF!&gt;=50000),'IOC Input'!#REF!,""))</f>
        <v>#REF!</v>
      </c>
      <c r="G398" s="93" t="e">
        <f>IF(AND('IOC Input'!#REF!="M-OP",'IOC Input'!#REF!&lt;50000),'IOC Input'!#REF!,IF(AND('IOC Input'!#REF!="M-OP",'IOC Input'!#REF!&gt;=50000),'IOC Input'!#REF!,""))</f>
        <v>#REF!</v>
      </c>
      <c r="H398" s="97"/>
      <c r="I398" s="93" t="e">
        <f>IF(AND('IOC Input'!#REF!="M-OP",'IOC Input'!#REF!&lt;50000),'IOC Input'!#REF!,IF(AND('IOC Input'!#REF!="M-OP",'IOC Input'!#REF!&gt;=50000),'IOC Input'!#REF!,""))</f>
        <v>#REF!</v>
      </c>
      <c r="J398" s="95" t="e">
        <f>IF(AND('IOC Input'!#REF!="M-OP",'IOC Input'!#REF!&lt;50000),RIGHT('IOC Input'!#REF!,6),IF(AND('IOC Input'!#REF!="M-OP",'IOC Input'!#REF!&gt;=50000),RIGHT('IOC Input'!#REF!,6),""))</f>
        <v>#REF!</v>
      </c>
      <c r="K398" s="96" t="e">
        <f>IF(AND('IOC Input'!#REF!="M-OP",'IOC Input'!#REF!="C"),'IOC Input'!#REF!,"")</f>
        <v>#REF!</v>
      </c>
      <c r="L398" s="96" t="e">
        <f>IF(AND('IOC Input'!#REF!="M-OP",'IOC Input'!#REF!="D"),'IOC Input'!#REF!,"")</f>
        <v>#REF!</v>
      </c>
      <c r="M398" t="e">
        <f t="shared" si="39"/>
        <v>#REF!</v>
      </c>
    </row>
    <row r="399" spans="1:13" ht="18">
      <c r="A399" s="92"/>
      <c r="B399" s="93"/>
      <c r="C399" s="94"/>
      <c r="D399" s="93"/>
      <c r="E399" s="94"/>
      <c r="F399" s="93"/>
      <c r="G399" s="93"/>
      <c r="H399" s="94"/>
      <c r="I399" s="93"/>
      <c r="J399" s="95"/>
      <c r="K399" s="96"/>
      <c r="L399" s="96"/>
    </row>
    <row r="400" spans="1:13" ht="18">
      <c r="A400" s="92" t="s">
        <v>101</v>
      </c>
      <c r="B400" s="93" t="e">
        <f>IF(AND('IOC Input'!#REF!="M-OP",'IOC Input'!#REF!&lt;50000),"119503",IF(AND('IOC Input'!#REF!="M-OP",'IOC Input'!#REF!&gt;=50000),"119500",""))</f>
        <v>#REF!</v>
      </c>
      <c r="C400" s="94"/>
      <c r="D400" s="93"/>
      <c r="E400" s="94"/>
      <c r="F400" s="93"/>
      <c r="G400" s="93"/>
      <c r="H400" s="93" t="e">
        <f>IF(AND('IOC Input'!#REF!="M-OP",'IOC Input'!#REF!&lt;50000),'IOC Input'!#REF!,IF(AND('IOC Input'!#REF!="M-OP",'IOC Input'!#REF!&gt;=50000),'IOC Input'!#REF!,""))</f>
        <v>#REF!</v>
      </c>
      <c r="I400" s="93" t="e">
        <f>+I401</f>
        <v>#REF!</v>
      </c>
      <c r="J400" s="95" t="e">
        <f>+J401</f>
        <v>#REF!</v>
      </c>
      <c r="K400" s="96" t="e">
        <f>IF(AND('IOC Input'!#REF!="M-OP",'IOC Input'!#REF!="C"),'IOC Input'!#REF!,"")</f>
        <v>#REF!</v>
      </c>
      <c r="L400" s="96" t="e">
        <f>IF(AND('IOC Input'!#REF!="M-OP",'IOC Input'!#REF!="D"),'IOC Input'!#REF!,"")</f>
        <v>#REF!</v>
      </c>
      <c r="M400" t="e">
        <f>IF(SUM(K400:L400)&gt;0,1,0)</f>
        <v>#REF!</v>
      </c>
    </row>
    <row r="401" spans="1:13" ht="18">
      <c r="A401" s="92" t="s">
        <v>101</v>
      </c>
      <c r="B401" s="93" t="e">
        <f>IF(AND('IOC Input'!#REF!="M-OP",'IOC Input'!#REF!&lt;50000),'IOC Input'!#REF!,IF(AND('IOC Input'!#REF!="M-OP",'IOC Input'!#REF!&gt;=50000),'IOC Input'!#REF!,""))</f>
        <v>#REF!</v>
      </c>
      <c r="C401" s="93" t="e">
        <f>IF(AND('IOC Input'!#REF!="M-OP",'IOC Input'!#REF!&lt;50000),'IOC Input'!#REF!,IF(AND('IOC Input'!#REF!="M-OP",'IOC Input'!#REF!&gt;=50000),'IOC Input'!#REF!,""))</f>
        <v>#REF!</v>
      </c>
      <c r="D401" s="93" t="e">
        <f>IF(AND('IOC Input'!#REF!="M-OP",'IOC Input'!#REF!&lt;50000),'IOC Input'!#REF!,IF(AND('IOC Input'!#REF!="M-OP",'IOC Input'!#REF!&gt;=50000),'IOC Input'!#REF!,""))</f>
        <v>#REF!</v>
      </c>
      <c r="E401" s="93" t="e">
        <f>IF(AND('IOC Input'!#REF!="M-OP",'IOC Input'!#REF!&lt;50000),'IOC Input'!#REF!,IF(AND('IOC Input'!#REF!="M-OP",'IOC Input'!#REF!&gt;=50000),'IOC Input'!#REF!,""))</f>
        <v>#REF!</v>
      </c>
      <c r="F401" s="93" t="e">
        <f>IF(AND('IOC Input'!#REF!="M-OP",'IOC Input'!#REF!&lt;50000),'IOC Input'!#REF!,IF(AND('IOC Input'!#REF!="M-OP",'IOC Input'!#REF!&gt;=50000),'IOC Input'!#REF!,""))</f>
        <v>#REF!</v>
      </c>
      <c r="G401" s="93" t="e">
        <f>IF(AND('IOC Input'!#REF!="M-OP",'IOC Input'!#REF!&lt;50000),'IOC Input'!#REF!,IF(AND('IOC Input'!#REF!="M-OP",'IOC Input'!#REF!&gt;=50000),'IOC Input'!#REF!,""))</f>
        <v>#REF!</v>
      </c>
      <c r="H401" s="93" t="e">
        <f>IF(AND('IOC Input'!#REF!="M-OP",'IOC Input'!#REF!&lt;50000),'IOC Input'!#REF!,IF(AND('IOC Input'!#REF!="M-OP",'IOC Input'!#REF!&gt;=50000),'IOC Input'!#REF!,""))</f>
        <v>#REF!</v>
      </c>
      <c r="I401" s="93" t="e">
        <f>IF(AND('IOC Input'!#REF!="M-OP",'IOC Input'!#REF!&lt;50000),'IOC Input'!#REF!,IF(AND('IOC Input'!#REF!="M-OP",'IOC Input'!#REF!&gt;=50000),'IOC Input'!#REF!,""))</f>
        <v>#REF!</v>
      </c>
      <c r="J401" s="95" t="e">
        <f>IF(AND('IOC Input'!#REF!="M-OP",'IOC Input'!#REF!&lt;50000),RIGHT('IOC Input'!#REF!,6),IF(AND('IOC Input'!#REF!="M-OP",'IOC Input'!#REF!&gt;=50000),RIGHT('IOC Input'!#REF!,6),""))</f>
        <v>#REF!</v>
      </c>
      <c r="K401" s="96" t="e">
        <f>IF(AND('IOC Input'!#REF!="M-OP",'IOC Input'!#REF!="C"),'IOC Input'!#REF!,"")</f>
        <v>#REF!</v>
      </c>
      <c r="L401" s="96" t="e">
        <f>IF(AND('IOC Input'!#REF!="M-OP",'IOC Input'!#REF!="D"),'IOC Input'!#REF!,"")</f>
        <v>#REF!</v>
      </c>
      <c r="M401" t="e">
        <f t="shared" ref="M401:M407" si="40">IF(SUM(K401:L401)&gt;0,1,0)</f>
        <v>#REF!</v>
      </c>
    </row>
    <row r="402" spans="1:13" ht="18">
      <c r="A402" s="92" t="s">
        <v>101</v>
      </c>
      <c r="B402" s="93" t="e">
        <f>IF(AND('IOC Input'!#REF!="M-OP",'IOC Input'!#REF!&lt;50000),'IOC Input'!#REF!,IF(AND('IOC Input'!#REF!="M-OP",'IOC Input'!#REF!&gt;=50000),'IOC Input'!#REF!,""))</f>
        <v>#REF!</v>
      </c>
      <c r="C402" s="93" t="e">
        <f>IF(AND('IOC Input'!#REF!="M-OP",'IOC Input'!#REF!&lt;50000),'IOC Input'!#REF!,IF(AND('IOC Input'!#REF!="M-OP",'IOC Input'!#REF!&gt;=50000),'IOC Input'!#REF!,""))</f>
        <v>#REF!</v>
      </c>
      <c r="D402" s="93" t="e">
        <f>IF(AND('IOC Input'!#REF!="M-OP",'IOC Input'!#REF!&lt;50000),'IOC Input'!#REF!,IF(AND('IOC Input'!#REF!="M-OP",'IOC Input'!#REF!&gt;=50000),'IOC Input'!#REF!,""))</f>
        <v>#REF!</v>
      </c>
      <c r="E402" s="93" t="e">
        <f>IF(AND('IOC Input'!#REF!="M-OP",'IOC Input'!#REF!&lt;50000),'IOC Input'!#REF!,IF(AND('IOC Input'!#REF!="M-OP",'IOC Input'!#REF!&gt;=50000),'IOC Input'!#REF!,""))</f>
        <v>#REF!</v>
      </c>
      <c r="F402" s="93" t="e">
        <f>IF(AND('IOC Input'!#REF!="M-OP",'IOC Input'!#REF!&lt;50000),'IOC Input'!#REF!,IF(AND('IOC Input'!#REF!="M-OP",'IOC Input'!#REF!&gt;=50000),'IOC Input'!#REF!,""))</f>
        <v>#REF!</v>
      </c>
      <c r="G402" s="93" t="e">
        <f>IF(AND('IOC Input'!#REF!="M-OP",'IOC Input'!#REF!&lt;50000),'IOC Input'!#REF!,IF(AND('IOC Input'!#REF!="M-OP",'IOC Input'!#REF!&gt;=50000),'IOC Input'!#REF!,""))</f>
        <v>#REF!</v>
      </c>
      <c r="H402" s="93" t="e">
        <f>IF(AND('IOC Input'!#REF!="M-OP",'IOC Input'!#REF!&lt;50000),'IOC Input'!#REF!,IF(AND('IOC Input'!#REF!="M-OP",'IOC Input'!#REF!&gt;=50000),'IOC Input'!#REF!,""))</f>
        <v>#REF!</v>
      </c>
      <c r="I402" s="93" t="e">
        <f>IF(AND('IOC Input'!#REF!="M-OP",'IOC Input'!#REF!&lt;50000),'IOC Input'!#REF!,IF(AND('IOC Input'!#REF!="M-OP",'IOC Input'!#REF!&gt;=50000),'IOC Input'!#REF!,""))</f>
        <v>#REF!</v>
      </c>
      <c r="J402" s="95" t="e">
        <f>IF(AND('IOC Input'!#REF!="M-OP",'IOC Input'!#REF!&lt;50000),RIGHT('IOC Input'!#REF!,6),IF(AND('IOC Input'!#REF!="M-OP",'IOC Input'!#REF!&gt;=50000),RIGHT('IOC Input'!#REF!,6),""))</f>
        <v>#REF!</v>
      </c>
      <c r="K402" s="96" t="e">
        <f>IF(AND('IOC Input'!#REF!="M-OP",'IOC Input'!#REF!="C"),'IOC Input'!#REF!,"")</f>
        <v>#REF!</v>
      </c>
      <c r="L402" s="96" t="e">
        <f>IF(AND('IOC Input'!#REF!="M-OP",'IOC Input'!#REF!="D"),'IOC Input'!#REF!,"")</f>
        <v>#REF!</v>
      </c>
      <c r="M402" t="e">
        <f t="shared" si="40"/>
        <v>#REF!</v>
      </c>
    </row>
    <row r="403" spans="1:13" ht="18">
      <c r="A403" s="92" t="s">
        <v>101</v>
      </c>
      <c r="B403" s="93" t="e">
        <f>IF(AND('IOC Input'!#REF!="M-OP",'IOC Input'!#REF!&lt;50000),'IOC Input'!#REF!,IF(AND('IOC Input'!#REF!="M-OP",'IOC Input'!#REF!&gt;=50000),'IOC Input'!#REF!,""))</f>
        <v>#REF!</v>
      </c>
      <c r="C403" s="93" t="e">
        <f>IF(AND('IOC Input'!#REF!="M-OP",'IOC Input'!#REF!&lt;50000),'IOC Input'!#REF!,IF(AND('IOC Input'!#REF!="M-OP",'IOC Input'!#REF!&gt;=50000),'IOC Input'!#REF!,""))</f>
        <v>#REF!</v>
      </c>
      <c r="D403" s="93" t="e">
        <f>IF(AND('IOC Input'!#REF!="M-OP",'IOC Input'!#REF!&lt;50000),'IOC Input'!#REF!,IF(AND('IOC Input'!#REF!="M-OP",'IOC Input'!#REF!&gt;=50000),'IOC Input'!#REF!,""))</f>
        <v>#REF!</v>
      </c>
      <c r="E403" s="93" t="e">
        <f>IF(AND('IOC Input'!#REF!="M-OP",'IOC Input'!#REF!&lt;50000),'IOC Input'!#REF!,IF(AND('IOC Input'!#REF!="M-OP",'IOC Input'!#REF!&gt;=50000),'IOC Input'!#REF!,""))</f>
        <v>#REF!</v>
      </c>
      <c r="F403" s="93" t="e">
        <f>IF(AND('IOC Input'!#REF!="M-OP",'IOC Input'!#REF!&lt;50000),'IOC Input'!#REF!,IF(AND('IOC Input'!#REF!="M-OP",'IOC Input'!#REF!&gt;=50000),'IOC Input'!#REF!,""))</f>
        <v>#REF!</v>
      </c>
      <c r="G403" s="93" t="e">
        <f>IF(AND('IOC Input'!#REF!="M-OP",'IOC Input'!#REF!&lt;50000),'IOC Input'!#REF!,IF(AND('IOC Input'!#REF!="M-OP",'IOC Input'!#REF!&gt;=50000),'IOC Input'!#REF!,""))</f>
        <v>#REF!</v>
      </c>
      <c r="H403" s="93" t="e">
        <f>IF(AND('IOC Input'!#REF!="M-OP",'IOC Input'!#REF!&lt;50000),'IOC Input'!#REF!,IF(AND('IOC Input'!#REF!="M-OP",'IOC Input'!#REF!&gt;=50000),'IOC Input'!#REF!,""))</f>
        <v>#REF!</v>
      </c>
      <c r="I403" s="93" t="e">
        <f>IF(AND('IOC Input'!#REF!="M-OP",'IOC Input'!#REF!&lt;50000),'IOC Input'!#REF!,IF(AND('IOC Input'!#REF!="M-OP",'IOC Input'!#REF!&gt;=50000),'IOC Input'!#REF!,""))</f>
        <v>#REF!</v>
      </c>
      <c r="J403" s="95" t="e">
        <f>IF(AND('IOC Input'!#REF!="M-OP",'IOC Input'!#REF!&lt;50000),RIGHT('IOC Input'!#REF!,6),IF(AND('IOC Input'!#REF!="M-OP",'IOC Input'!#REF!&gt;=50000),RIGHT('IOC Input'!#REF!,6),""))</f>
        <v>#REF!</v>
      </c>
      <c r="K403" s="96" t="e">
        <f>IF(AND('IOC Input'!#REF!="M-OP",'IOC Input'!#REF!="C"),'IOC Input'!#REF!,"")</f>
        <v>#REF!</v>
      </c>
      <c r="L403" s="96" t="e">
        <f>IF(AND('IOC Input'!#REF!="M-OP",'IOC Input'!#REF!="D"),'IOC Input'!#REF!,"")</f>
        <v>#REF!</v>
      </c>
      <c r="M403" t="e">
        <f t="shared" si="40"/>
        <v>#REF!</v>
      </c>
    </row>
    <row r="404" spans="1:13" ht="18">
      <c r="A404" s="92" t="s">
        <v>101</v>
      </c>
      <c r="B404" s="93" t="e">
        <f>IF(AND('IOC Input'!#REF!="M-OP",'IOC Input'!#REF!&lt;50000),'IOC Input'!#REF!,IF(AND('IOC Input'!#REF!="M-OP",'IOC Input'!#REF!&gt;=50000),'IOC Input'!#REF!,""))</f>
        <v>#REF!</v>
      </c>
      <c r="C404" s="93" t="e">
        <f>IF(AND('IOC Input'!#REF!="M-OP",'IOC Input'!#REF!&lt;50000),'IOC Input'!#REF!,IF(AND('IOC Input'!#REF!="M-OP",'IOC Input'!#REF!&gt;=50000),'IOC Input'!#REF!,""))</f>
        <v>#REF!</v>
      </c>
      <c r="D404" s="93" t="e">
        <f>IF(AND('IOC Input'!#REF!="M-OP",'IOC Input'!#REF!&lt;50000),'IOC Input'!#REF!,IF(AND('IOC Input'!#REF!="M-OP",'IOC Input'!#REF!&gt;=50000),'IOC Input'!#REF!,""))</f>
        <v>#REF!</v>
      </c>
      <c r="E404" s="93" t="e">
        <f>IF(AND('IOC Input'!#REF!="M-OP",'IOC Input'!#REF!&lt;50000),'IOC Input'!#REF!,IF(AND('IOC Input'!#REF!="M-OP",'IOC Input'!#REF!&gt;=50000),'IOC Input'!#REF!,""))</f>
        <v>#REF!</v>
      </c>
      <c r="F404" s="93" t="e">
        <f>IF(AND('IOC Input'!#REF!="M-OP",'IOC Input'!#REF!&lt;50000),'IOC Input'!#REF!,IF(AND('IOC Input'!#REF!="M-OP",'IOC Input'!#REF!&gt;=50000),'IOC Input'!#REF!,""))</f>
        <v>#REF!</v>
      </c>
      <c r="G404" s="93" t="e">
        <f>IF(AND('IOC Input'!#REF!="M-OP",'IOC Input'!#REF!&lt;50000),'IOC Input'!#REF!,IF(AND('IOC Input'!#REF!="M-OP",'IOC Input'!#REF!&gt;=50000),'IOC Input'!#REF!,""))</f>
        <v>#REF!</v>
      </c>
      <c r="H404" s="93" t="e">
        <f>IF(AND('IOC Input'!#REF!="M-OP",'IOC Input'!#REF!&lt;50000),'IOC Input'!#REF!,IF(AND('IOC Input'!#REF!="M-OP",'IOC Input'!#REF!&gt;=50000),'IOC Input'!#REF!,""))</f>
        <v>#REF!</v>
      </c>
      <c r="I404" s="93" t="e">
        <f>IF(AND('IOC Input'!#REF!="M-OP",'IOC Input'!#REF!&lt;50000),'IOC Input'!#REF!,IF(AND('IOC Input'!#REF!="M-OP",'IOC Input'!#REF!&gt;=50000),'IOC Input'!#REF!,""))</f>
        <v>#REF!</v>
      </c>
      <c r="J404" s="95" t="e">
        <f>IF(AND('IOC Input'!#REF!="M-OP",'IOC Input'!#REF!&lt;50000),RIGHT('IOC Input'!#REF!,6),IF(AND('IOC Input'!#REF!="M-OP",'IOC Input'!#REF!&gt;=50000),RIGHT('IOC Input'!#REF!,6),""))</f>
        <v>#REF!</v>
      </c>
      <c r="K404" s="96" t="e">
        <f>IF(AND('IOC Input'!#REF!="M-OP",'IOC Input'!#REF!="C"),'IOC Input'!#REF!,"")</f>
        <v>#REF!</v>
      </c>
      <c r="L404" s="96" t="e">
        <f>IF(AND('IOC Input'!#REF!="M-OP",'IOC Input'!#REF!="D"),'IOC Input'!#REF!,"")</f>
        <v>#REF!</v>
      </c>
      <c r="M404" t="e">
        <f t="shared" si="40"/>
        <v>#REF!</v>
      </c>
    </row>
    <row r="405" spans="1:13" ht="18">
      <c r="A405" s="92" t="s">
        <v>101</v>
      </c>
      <c r="B405" s="93" t="e">
        <f>IF(AND('IOC Input'!#REF!="M-OP",'IOC Input'!#REF!&lt;50000),'IOC Input'!#REF!,IF(AND('IOC Input'!#REF!="M-OP",'IOC Input'!#REF!&gt;=50000),'IOC Input'!#REF!,""))</f>
        <v>#REF!</v>
      </c>
      <c r="C405" s="93" t="e">
        <f>IF(AND('IOC Input'!#REF!="M-OP",'IOC Input'!#REF!&lt;50000),'IOC Input'!#REF!,IF(AND('IOC Input'!#REF!="M-OP",'IOC Input'!#REF!&gt;=50000),'IOC Input'!#REF!,""))</f>
        <v>#REF!</v>
      </c>
      <c r="D405" s="93" t="e">
        <f>IF(AND('IOC Input'!#REF!="M-OP",'IOC Input'!#REF!&lt;50000),'IOC Input'!#REF!,IF(AND('IOC Input'!#REF!="M-OP",'IOC Input'!#REF!&gt;=50000),'IOC Input'!#REF!,""))</f>
        <v>#REF!</v>
      </c>
      <c r="E405" s="93" t="e">
        <f>IF(AND('IOC Input'!#REF!="M-OP",'IOC Input'!#REF!&lt;50000),'IOC Input'!#REF!,IF(AND('IOC Input'!#REF!="M-OP",'IOC Input'!#REF!&gt;=50000),'IOC Input'!#REF!,""))</f>
        <v>#REF!</v>
      </c>
      <c r="F405" s="93" t="e">
        <f>IF(AND('IOC Input'!#REF!="M-OP",'IOC Input'!#REF!&lt;50000),'IOC Input'!#REF!,IF(AND('IOC Input'!#REF!="M-OP",'IOC Input'!#REF!&gt;=50000),'IOC Input'!#REF!,""))</f>
        <v>#REF!</v>
      </c>
      <c r="G405" s="93" t="e">
        <f>IF(AND('IOC Input'!#REF!="M-OP",'IOC Input'!#REF!&lt;50000),'IOC Input'!#REF!,IF(AND('IOC Input'!#REF!="M-OP",'IOC Input'!#REF!&gt;=50000),'IOC Input'!#REF!,""))</f>
        <v>#REF!</v>
      </c>
      <c r="H405" s="93" t="e">
        <f>IF(AND('IOC Input'!#REF!="M-OP",'IOC Input'!#REF!&lt;50000),'IOC Input'!#REF!,IF(AND('IOC Input'!#REF!="M-OP",'IOC Input'!#REF!&gt;=50000),'IOC Input'!#REF!,""))</f>
        <v>#REF!</v>
      </c>
      <c r="I405" s="93" t="e">
        <f>IF(AND('IOC Input'!#REF!="M-OP",'IOC Input'!#REF!&lt;50000),'IOC Input'!#REF!,IF(AND('IOC Input'!#REF!="M-OP",'IOC Input'!#REF!&gt;=50000),'IOC Input'!#REF!,""))</f>
        <v>#REF!</v>
      </c>
      <c r="J405" s="95" t="e">
        <f>IF(AND('IOC Input'!#REF!="M-OP",'IOC Input'!#REF!&lt;50000),RIGHT('IOC Input'!#REF!,6),IF(AND('IOC Input'!#REF!="M-OP",'IOC Input'!#REF!&gt;=50000),RIGHT('IOC Input'!#REF!,6),""))</f>
        <v>#REF!</v>
      </c>
      <c r="K405" s="96" t="e">
        <f>IF(AND('IOC Input'!#REF!="M-OP",'IOC Input'!#REF!="C"),'IOC Input'!#REF!,"")</f>
        <v>#REF!</v>
      </c>
      <c r="L405" s="96" t="e">
        <f>IF(AND('IOC Input'!#REF!="M-OP",'IOC Input'!#REF!="D"),'IOC Input'!#REF!,"")</f>
        <v>#REF!</v>
      </c>
      <c r="M405" t="e">
        <f t="shared" si="40"/>
        <v>#REF!</v>
      </c>
    </row>
    <row r="406" spans="1:13" ht="18">
      <c r="A406" s="92" t="s">
        <v>101</v>
      </c>
      <c r="B406" s="93" t="e">
        <f>IF(AND('IOC Input'!#REF!="M-OP",'IOC Input'!#REF!&lt;50000),'IOC Input'!#REF!,IF(AND('IOC Input'!#REF!="M-OP",'IOC Input'!#REF!&gt;=50000),'IOC Input'!#REF!,""))</f>
        <v>#REF!</v>
      </c>
      <c r="C406" s="93" t="e">
        <f>IF(AND('IOC Input'!#REF!="M-OP",'IOC Input'!#REF!&lt;50000),'IOC Input'!#REF!,IF(AND('IOC Input'!#REF!="M-OP",'IOC Input'!#REF!&gt;=50000),'IOC Input'!#REF!,""))</f>
        <v>#REF!</v>
      </c>
      <c r="D406" s="93" t="e">
        <f>IF(AND('IOC Input'!#REF!="M-OP",'IOC Input'!#REF!&lt;50000),'IOC Input'!#REF!,IF(AND('IOC Input'!#REF!="M-OP",'IOC Input'!#REF!&gt;=50000),'IOC Input'!#REF!,""))</f>
        <v>#REF!</v>
      </c>
      <c r="E406" s="93" t="e">
        <f>IF(AND('IOC Input'!#REF!="M-OP",'IOC Input'!#REF!&lt;50000),'IOC Input'!#REF!,IF(AND('IOC Input'!#REF!="M-OP",'IOC Input'!#REF!&gt;=50000),'IOC Input'!#REF!,""))</f>
        <v>#REF!</v>
      </c>
      <c r="F406" s="93" t="e">
        <f>IF(AND('IOC Input'!#REF!="M-OP",'IOC Input'!#REF!&lt;50000),'IOC Input'!#REF!,IF(AND('IOC Input'!#REF!="M-OP",'IOC Input'!#REF!&gt;=50000),'IOC Input'!#REF!,""))</f>
        <v>#REF!</v>
      </c>
      <c r="G406" s="93" t="e">
        <f>IF(AND('IOC Input'!#REF!="M-OP",'IOC Input'!#REF!&lt;50000),'IOC Input'!#REF!,IF(AND('IOC Input'!#REF!="M-OP",'IOC Input'!#REF!&gt;=50000),'IOC Input'!#REF!,""))</f>
        <v>#REF!</v>
      </c>
      <c r="H406" s="93" t="e">
        <f>IF(AND('IOC Input'!#REF!="M-OP",'IOC Input'!#REF!&lt;50000),'IOC Input'!#REF!,IF(AND('IOC Input'!#REF!="M-OP",'IOC Input'!#REF!&gt;=50000),'IOC Input'!#REF!,""))</f>
        <v>#REF!</v>
      </c>
      <c r="I406" s="93" t="e">
        <f>IF(AND('IOC Input'!#REF!="M-OP",'IOC Input'!#REF!&lt;50000),'IOC Input'!#REF!,IF(AND('IOC Input'!#REF!="M-OP",'IOC Input'!#REF!&gt;=50000),'IOC Input'!#REF!,""))</f>
        <v>#REF!</v>
      </c>
      <c r="J406" s="95" t="e">
        <f>IF(AND('IOC Input'!#REF!="M-OP",'IOC Input'!#REF!&lt;50000),RIGHT('IOC Input'!#REF!,6),IF(AND('IOC Input'!#REF!="M-OP",'IOC Input'!#REF!&gt;=50000),RIGHT('IOC Input'!#REF!,6),""))</f>
        <v>#REF!</v>
      </c>
      <c r="K406" s="96" t="e">
        <f>IF(AND('IOC Input'!#REF!="M-OP",'IOC Input'!#REF!="C"),'IOC Input'!#REF!,"")</f>
        <v>#REF!</v>
      </c>
      <c r="L406" s="96" t="e">
        <f>IF(AND('IOC Input'!#REF!="M-OP",'IOC Input'!#REF!="D"),'IOC Input'!#REF!,"")</f>
        <v>#REF!</v>
      </c>
      <c r="M406" t="e">
        <f t="shared" si="40"/>
        <v>#REF!</v>
      </c>
    </row>
    <row r="407" spans="1:13" ht="18">
      <c r="A407" s="92" t="s">
        <v>101</v>
      </c>
      <c r="B407" s="93" t="e">
        <f>IF(AND('IOC Input'!#REF!="M-OP",'IOC Input'!#REF!&lt;50000),'IOC Input'!#REF!,IF(AND('IOC Input'!#REF!="M-OP",'IOC Input'!#REF!&gt;=50000),'IOC Input'!#REF!,""))</f>
        <v>#REF!</v>
      </c>
      <c r="C407" s="93" t="e">
        <f>IF(AND('IOC Input'!#REF!="M-OP",'IOC Input'!#REF!&lt;50000),'IOC Input'!#REF!,IF(AND('IOC Input'!#REF!="M-OP",'IOC Input'!#REF!&gt;=50000),'IOC Input'!#REF!,""))</f>
        <v>#REF!</v>
      </c>
      <c r="D407" s="93" t="e">
        <f>IF(AND('IOC Input'!#REF!="M-OP",'IOC Input'!#REF!&lt;50000),'IOC Input'!#REF!,IF(AND('IOC Input'!#REF!="M-OP",'IOC Input'!#REF!&gt;=50000),'IOC Input'!#REF!,""))</f>
        <v>#REF!</v>
      </c>
      <c r="E407" s="93" t="e">
        <f>IF(AND('IOC Input'!#REF!="M-OP",'IOC Input'!#REF!&lt;50000),'IOC Input'!#REF!,IF(AND('IOC Input'!#REF!="M-OP",'IOC Input'!#REF!&gt;=50000),'IOC Input'!#REF!,""))</f>
        <v>#REF!</v>
      </c>
      <c r="F407" s="93" t="e">
        <f>IF(AND('IOC Input'!#REF!="M-OP",'IOC Input'!#REF!&lt;50000),'IOC Input'!#REF!,IF(AND('IOC Input'!#REF!="M-OP",'IOC Input'!#REF!&gt;=50000),'IOC Input'!#REF!,""))</f>
        <v>#REF!</v>
      </c>
      <c r="G407" s="93" t="e">
        <f>IF(AND('IOC Input'!#REF!="M-OP",'IOC Input'!#REF!&lt;50000),'IOC Input'!#REF!,IF(AND('IOC Input'!#REF!="M-OP",'IOC Input'!#REF!&gt;=50000),'IOC Input'!#REF!,""))</f>
        <v>#REF!</v>
      </c>
      <c r="H407" s="97"/>
      <c r="I407" s="93" t="e">
        <f>IF(AND('IOC Input'!#REF!="M-OP",'IOC Input'!#REF!&lt;50000),'IOC Input'!#REF!,IF(AND('IOC Input'!#REF!="M-OP",'IOC Input'!#REF!&gt;=50000),'IOC Input'!#REF!,""))</f>
        <v>#REF!</v>
      </c>
      <c r="J407" s="95" t="e">
        <f>IF(AND('IOC Input'!#REF!="M-OP",'IOC Input'!#REF!&lt;50000),RIGHT('IOC Input'!#REF!,6),IF(AND('IOC Input'!#REF!="M-OP",'IOC Input'!#REF!&gt;=50000),RIGHT('IOC Input'!#REF!,6),""))</f>
        <v>#REF!</v>
      </c>
      <c r="K407" s="96" t="e">
        <f>IF(AND('IOC Input'!#REF!="M-OP",'IOC Input'!#REF!="C"),'IOC Input'!#REF!,"")</f>
        <v>#REF!</v>
      </c>
      <c r="L407" s="96" t="e">
        <f>IF(AND('IOC Input'!#REF!="M-OP",'IOC Input'!#REF!="D"),'IOC Input'!#REF!,"")</f>
        <v>#REF!</v>
      </c>
      <c r="M407" t="e">
        <f t="shared" si="40"/>
        <v>#REF!</v>
      </c>
    </row>
    <row r="408" spans="1:13" ht="18">
      <c r="A408" s="92"/>
      <c r="B408" s="93"/>
      <c r="C408" s="94"/>
      <c r="D408" s="93"/>
      <c r="E408" s="94"/>
      <c r="F408" s="93"/>
      <c r="G408" s="93"/>
      <c r="H408" s="94"/>
      <c r="I408" s="93"/>
      <c r="J408" s="95"/>
      <c r="K408" s="96"/>
      <c r="L408" s="96"/>
    </row>
    <row r="409" spans="1:13" ht="18">
      <c r="A409" s="92" t="s">
        <v>101</v>
      </c>
      <c r="B409" s="93" t="e">
        <f>IF(AND('IOC Input'!#REF!="M-OP",'IOC Input'!#REF!&lt;50000),"119503",IF(AND('IOC Input'!#REF!="M-OP",'IOC Input'!#REF!&gt;=50000),"119500",""))</f>
        <v>#REF!</v>
      </c>
      <c r="C409" s="94"/>
      <c r="D409" s="93"/>
      <c r="E409" s="94"/>
      <c r="F409" s="93"/>
      <c r="G409" s="93"/>
      <c r="H409" s="93" t="e">
        <f>IF(AND('IOC Input'!#REF!="M-OP",'IOC Input'!#REF!&lt;50000),'IOC Input'!#REF!,IF(AND('IOC Input'!#REF!="M-OP",'IOC Input'!#REF!&gt;=50000),'IOC Input'!#REF!,""))</f>
        <v>#REF!</v>
      </c>
      <c r="I409" s="93" t="e">
        <f>+I410</f>
        <v>#REF!</v>
      </c>
      <c r="J409" s="95" t="e">
        <f>+J410</f>
        <v>#REF!</v>
      </c>
      <c r="K409" s="96" t="e">
        <f>IF(AND('IOC Input'!#REF!="M-OP",'IOC Input'!#REF!="C"),'IOC Input'!#REF!,"")</f>
        <v>#REF!</v>
      </c>
      <c r="L409" s="96" t="e">
        <f>IF(AND('IOC Input'!#REF!="M-OP",'IOC Input'!#REF!="D"),'IOC Input'!#REF!,"")</f>
        <v>#REF!</v>
      </c>
      <c r="M409" t="e">
        <f>IF(SUM(K409:L409)&gt;0,1,0)</f>
        <v>#REF!</v>
      </c>
    </row>
    <row r="410" spans="1:13" ht="18">
      <c r="A410" s="92" t="s">
        <v>101</v>
      </c>
      <c r="B410" s="93" t="e">
        <f>IF(AND('IOC Input'!#REF!="M-OP",'IOC Input'!#REF!&lt;50000),'IOC Input'!#REF!,IF(AND('IOC Input'!#REF!="M-OP",'IOC Input'!#REF!&gt;=50000),'IOC Input'!#REF!,""))</f>
        <v>#REF!</v>
      </c>
      <c r="C410" s="93" t="e">
        <f>IF(AND('IOC Input'!#REF!="M-OP",'IOC Input'!#REF!&lt;50000),'IOC Input'!#REF!,IF(AND('IOC Input'!#REF!="M-OP",'IOC Input'!#REF!&gt;=50000),'IOC Input'!#REF!,""))</f>
        <v>#REF!</v>
      </c>
      <c r="D410" s="93" t="e">
        <f>IF(AND('IOC Input'!#REF!="M-OP",'IOC Input'!#REF!&lt;50000),'IOC Input'!#REF!,IF(AND('IOC Input'!#REF!="M-OP",'IOC Input'!#REF!&gt;=50000),'IOC Input'!#REF!,""))</f>
        <v>#REF!</v>
      </c>
      <c r="E410" s="93" t="e">
        <f>IF(AND('IOC Input'!#REF!="M-OP",'IOC Input'!#REF!&lt;50000),'IOC Input'!#REF!,IF(AND('IOC Input'!#REF!="M-OP",'IOC Input'!#REF!&gt;=50000),'IOC Input'!#REF!,""))</f>
        <v>#REF!</v>
      </c>
      <c r="F410" s="93" t="e">
        <f>IF(AND('IOC Input'!#REF!="M-OP",'IOC Input'!#REF!&lt;50000),'IOC Input'!#REF!,IF(AND('IOC Input'!#REF!="M-OP",'IOC Input'!#REF!&gt;=50000),'IOC Input'!#REF!,""))</f>
        <v>#REF!</v>
      </c>
      <c r="G410" s="93" t="e">
        <f>IF(AND('IOC Input'!#REF!="M-OP",'IOC Input'!#REF!&lt;50000),'IOC Input'!#REF!,IF(AND('IOC Input'!#REF!="M-OP",'IOC Input'!#REF!&gt;=50000),'IOC Input'!#REF!,""))</f>
        <v>#REF!</v>
      </c>
      <c r="H410" s="93" t="e">
        <f>IF(AND('IOC Input'!#REF!="M-OP",'IOC Input'!#REF!&lt;50000),'IOC Input'!#REF!,IF(AND('IOC Input'!#REF!="M-OP",'IOC Input'!#REF!&gt;=50000),'IOC Input'!#REF!,""))</f>
        <v>#REF!</v>
      </c>
      <c r="I410" s="93" t="e">
        <f>IF(AND('IOC Input'!#REF!="M-OP",'IOC Input'!#REF!&lt;50000),'IOC Input'!#REF!,IF(AND('IOC Input'!#REF!="M-OP",'IOC Input'!#REF!&gt;=50000),'IOC Input'!#REF!,""))</f>
        <v>#REF!</v>
      </c>
      <c r="J410" s="95" t="e">
        <f>IF(AND('IOC Input'!#REF!="M-OP",'IOC Input'!#REF!&lt;50000),RIGHT('IOC Input'!#REF!,6),IF(AND('IOC Input'!#REF!="M-OP",'IOC Input'!#REF!&gt;=50000),RIGHT('IOC Input'!#REF!,6),""))</f>
        <v>#REF!</v>
      </c>
      <c r="K410" s="96" t="e">
        <f>IF(AND('IOC Input'!#REF!="M-OP",'IOC Input'!#REF!="C"),'IOC Input'!#REF!,"")</f>
        <v>#REF!</v>
      </c>
      <c r="L410" s="96" t="e">
        <f>IF(AND('IOC Input'!#REF!="M-OP",'IOC Input'!#REF!="D"),'IOC Input'!#REF!,"")</f>
        <v>#REF!</v>
      </c>
      <c r="M410" t="e">
        <f t="shared" ref="M410:M416" si="41">IF(SUM(K410:L410)&gt;0,1,0)</f>
        <v>#REF!</v>
      </c>
    </row>
    <row r="411" spans="1:13" ht="18">
      <c r="A411" s="92" t="s">
        <v>101</v>
      </c>
      <c r="B411" s="93" t="e">
        <f>IF(AND('IOC Input'!#REF!="M-OP",'IOC Input'!#REF!&lt;50000),'IOC Input'!#REF!,IF(AND('IOC Input'!#REF!="M-OP",'IOC Input'!#REF!&gt;=50000),'IOC Input'!#REF!,""))</f>
        <v>#REF!</v>
      </c>
      <c r="C411" s="93" t="e">
        <f>IF(AND('IOC Input'!#REF!="M-OP",'IOC Input'!#REF!&lt;50000),'IOC Input'!#REF!,IF(AND('IOC Input'!#REF!="M-OP",'IOC Input'!#REF!&gt;=50000),'IOC Input'!#REF!,""))</f>
        <v>#REF!</v>
      </c>
      <c r="D411" s="93" t="e">
        <f>IF(AND('IOC Input'!#REF!="M-OP",'IOC Input'!#REF!&lt;50000),'IOC Input'!#REF!,IF(AND('IOC Input'!#REF!="M-OP",'IOC Input'!#REF!&gt;=50000),'IOC Input'!#REF!,""))</f>
        <v>#REF!</v>
      </c>
      <c r="E411" s="93" t="e">
        <f>IF(AND('IOC Input'!#REF!="M-OP",'IOC Input'!#REF!&lt;50000),'IOC Input'!#REF!,IF(AND('IOC Input'!#REF!="M-OP",'IOC Input'!#REF!&gt;=50000),'IOC Input'!#REF!,""))</f>
        <v>#REF!</v>
      </c>
      <c r="F411" s="93" t="e">
        <f>IF(AND('IOC Input'!#REF!="M-OP",'IOC Input'!#REF!&lt;50000),'IOC Input'!#REF!,IF(AND('IOC Input'!#REF!="M-OP",'IOC Input'!#REF!&gt;=50000),'IOC Input'!#REF!,""))</f>
        <v>#REF!</v>
      </c>
      <c r="G411" s="93" t="e">
        <f>IF(AND('IOC Input'!#REF!="M-OP",'IOC Input'!#REF!&lt;50000),'IOC Input'!#REF!,IF(AND('IOC Input'!#REF!="M-OP",'IOC Input'!#REF!&gt;=50000),'IOC Input'!#REF!,""))</f>
        <v>#REF!</v>
      </c>
      <c r="H411" s="93" t="e">
        <f>IF(AND('IOC Input'!#REF!="M-OP",'IOC Input'!#REF!&lt;50000),'IOC Input'!#REF!,IF(AND('IOC Input'!#REF!="M-OP",'IOC Input'!#REF!&gt;=50000),'IOC Input'!#REF!,""))</f>
        <v>#REF!</v>
      </c>
      <c r="I411" s="93" t="e">
        <f>IF(AND('IOC Input'!#REF!="M-OP",'IOC Input'!#REF!&lt;50000),'IOC Input'!#REF!,IF(AND('IOC Input'!#REF!="M-OP",'IOC Input'!#REF!&gt;=50000),'IOC Input'!#REF!,""))</f>
        <v>#REF!</v>
      </c>
      <c r="J411" s="95" t="e">
        <f>IF(AND('IOC Input'!#REF!="M-OP",'IOC Input'!#REF!&lt;50000),RIGHT('IOC Input'!#REF!,6),IF(AND('IOC Input'!#REF!="M-OP",'IOC Input'!#REF!&gt;=50000),RIGHT('IOC Input'!#REF!,6),""))</f>
        <v>#REF!</v>
      </c>
      <c r="K411" s="96" t="e">
        <f>IF(AND('IOC Input'!#REF!="M-OP",'IOC Input'!#REF!="C"),'IOC Input'!#REF!,"")</f>
        <v>#REF!</v>
      </c>
      <c r="L411" s="96" t="e">
        <f>IF(AND('IOC Input'!#REF!="M-OP",'IOC Input'!#REF!="D"),'IOC Input'!#REF!,"")</f>
        <v>#REF!</v>
      </c>
      <c r="M411" t="e">
        <f t="shared" si="41"/>
        <v>#REF!</v>
      </c>
    </row>
    <row r="412" spans="1:13" ht="18">
      <c r="A412" s="92" t="s">
        <v>101</v>
      </c>
      <c r="B412" s="93" t="e">
        <f>IF(AND('IOC Input'!#REF!="M-OP",'IOC Input'!#REF!&lt;50000),'IOC Input'!#REF!,IF(AND('IOC Input'!#REF!="M-OP",'IOC Input'!#REF!&gt;=50000),'IOC Input'!#REF!,""))</f>
        <v>#REF!</v>
      </c>
      <c r="C412" s="93" t="e">
        <f>IF(AND('IOC Input'!#REF!="M-OP",'IOC Input'!#REF!&lt;50000),'IOC Input'!#REF!,IF(AND('IOC Input'!#REF!="M-OP",'IOC Input'!#REF!&gt;=50000),'IOC Input'!#REF!,""))</f>
        <v>#REF!</v>
      </c>
      <c r="D412" s="93" t="e">
        <f>IF(AND('IOC Input'!#REF!="M-OP",'IOC Input'!#REF!&lt;50000),'IOC Input'!#REF!,IF(AND('IOC Input'!#REF!="M-OP",'IOC Input'!#REF!&gt;=50000),'IOC Input'!#REF!,""))</f>
        <v>#REF!</v>
      </c>
      <c r="E412" s="93" t="e">
        <f>IF(AND('IOC Input'!#REF!="M-OP",'IOC Input'!#REF!&lt;50000),'IOC Input'!#REF!,IF(AND('IOC Input'!#REF!="M-OP",'IOC Input'!#REF!&gt;=50000),'IOC Input'!#REF!,""))</f>
        <v>#REF!</v>
      </c>
      <c r="F412" s="93" t="e">
        <f>IF(AND('IOC Input'!#REF!="M-OP",'IOC Input'!#REF!&lt;50000),'IOC Input'!#REF!,IF(AND('IOC Input'!#REF!="M-OP",'IOC Input'!#REF!&gt;=50000),'IOC Input'!#REF!,""))</f>
        <v>#REF!</v>
      </c>
      <c r="G412" s="93" t="e">
        <f>IF(AND('IOC Input'!#REF!="M-OP",'IOC Input'!#REF!&lt;50000),'IOC Input'!#REF!,IF(AND('IOC Input'!#REF!="M-OP",'IOC Input'!#REF!&gt;=50000),'IOC Input'!#REF!,""))</f>
        <v>#REF!</v>
      </c>
      <c r="H412" s="93" t="e">
        <f>IF(AND('IOC Input'!#REF!="M-OP",'IOC Input'!#REF!&lt;50000),'IOC Input'!#REF!,IF(AND('IOC Input'!#REF!="M-OP",'IOC Input'!#REF!&gt;=50000),'IOC Input'!#REF!,""))</f>
        <v>#REF!</v>
      </c>
      <c r="I412" s="93" t="e">
        <f>IF(AND('IOC Input'!#REF!="M-OP",'IOC Input'!#REF!&lt;50000),'IOC Input'!#REF!,IF(AND('IOC Input'!#REF!="M-OP",'IOC Input'!#REF!&gt;=50000),'IOC Input'!#REF!,""))</f>
        <v>#REF!</v>
      </c>
      <c r="J412" s="95" t="e">
        <f>IF(AND('IOC Input'!#REF!="M-OP",'IOC Input'!#REF!&lt;50000),RIGHT('IOC Input'!#REF!,6),IF(AND('IOC Input'!#REF!="M-OP",'IOC Input'!#REF!&gt;=50000),RIGHT('IOC Input'!#REF!,6),""))</f>
        <v>#REF!</v>
      </c>
      <c r="K412" s="96" t="e">
        <f>IF(AND('IOC Input'!#REF!="M-OP",'IOC Input'!#REF!="C"),'IOC Input'!#REF!,"")</f>
        <v>#REF!</v>
      </c>
      <c r="L412" s="96" t="e">
        <f>IF(AND('IOC Input'!#REF!="M-OP",'IOC Input'!#REF!="D"),'IOC Input'!#REF!,"")</f>
        <v>#REF!</v>
      </c>
      <c r="M412" t="e">
        <f t="shared" si="41"/>
        <v>#REF!</v>
      </c>
    </row>
    <row r="413" spans="1:13" ht="18">
      <c r="A413" s="92" t="s">
        <v>101</v>
      </c>
      <c r="B413" s="93" t="e">
        <f>IF(AND('IOC Input'!#REF!="M-OP",'IOC Input'!#REF!&lt;50000),'IOC Input'!#REF!,IF(AND('IOC Input'!#REF!="M-OP",'IOC Input'!#REF!&gt;=50000),'IOC Input'!#REF!,""))</f>
        <v>#REF!</v>
      </c>
      <c r="C413" s="93" t="e">
        <f>IF(AND('IOC Input'!#REF!="M-OP",'IOC Input'!#REF!&lt;50000),'IOC Input'!#REF!,IF(AND('IOC Input'!#REF!="M-OP",'IOC Input'!#REF!&gt;=50000),'IOC Input'!#REF!,""))</f>
        <v>#REF!</v>
      </c>
      <c r="D413" s="93" t="e">
        <f>IF(AND('IOC Input'!#REF!="M-OP",'IOC Input'!#REF!&lt;50000),'IOC Input'!#REF!,IF(AND('IOC Input'!#REF!="M-OP",'IOC Input'!#REF!&gt;=50000),'IOC Input'!#REF!,""))</f>
        <v>#REF!</v>
      </c>
      <c r="E413" s="93" t="e">
        <f>IF(AND('IOC Input'!#REF!="M-OP",'IOC Input'!#REF!&lt;50000),'IOC Input'!#REF!,IF(AND('IOC Input'!#REF!="M-OP",'IOC Input'!#REF!&gt;=50000),'IOC Input'!#REF!,""))</f>
        <v>#REF!</v>
      </c>
      <c r="F413" s="93" t="e">
        <f>IF(AND('IOC Input'!#REF!="M-OP",'IOC Input'!#REF!&lt;50000),'IOC Input'!#REF!,IF(AND('IOC Input'!#REF!="M-OP",'IOC Input'!#REF!&gt;=50000),'IOC Input'!#REF!,""))</f>
        <v>#REF!</v>
      </c>
      <c r="G413" s="93" t="e">
        <f>IF(AND('IOC Input'!#REF!="M-OP",'IOC Input'!#REF!&lt;50000),'IOC Input'!#REF!,IF(AND('IOC Input'!#REF!="M-OP",'IOC Input'!#REF!&gt;=50000),'IOC Input'!#REF!,""))</f>
        <v>#REF!</v>
      </c>
      <c r="H413" s="93" t="e">
        <f>IF(AND('IOC Input'!#REF!="M-OP",'IOC Input'!#REF!&lt;50000),'IOC Input'!#REF!,IF(AND('IOC Input'!#REF!="M-OP",'IOC Input'!#REF!&gt;=50000),'IOC Input'!#REF!,""))</f>
        <v>#REF!</v>
      </c>
      <c r="I413" s="93" t="e">
        <f>IF(AND('IOC Input'!#REF!="M-OP",'IOC Input'!#REF!&lt;50000),'IOC Input'!#REF!,IF(AND('IOC Input'!#REF!="M-OP",'IOC Input'!#REF!&gt;=50000),'IOC Input'!#REF!,""))</f>
        <v>#REF!</v>
      </c>
      <c r="J413" s="95" t="e">
        <f>IF(AND('IOC Input'!#REF!="M-OP",'IOC Input'!#REF!&lt;50000),RIGHT('IOC Input'!#REF!,6),IF(AND('IOC Input'!#REF!="M-OP",'IOC Input'!#REF!&gt;=50000),RIGHT('IOC Input'!#REF!,6),""))</f>
        <v>#REF!</v>
      </c>
      <c r="K413" s="96" t="e">
        <f>IF(AND('IOC Input'!#REF!="M-OP",'IOC Input'!#REF!="C"),'IOC Input'!#REF!,"")</f>
        <v>#REF!</v>
      </c>
      <c r="L413" s="96" t="e">
        <f>IF(AND('IOC Input'!#REF!="M-OP",'IOC Input'!#REF!="D"),'IOC Input'!#REF!,"")</f>
        <v>#REF!</v>
      </c>
      <c r="M413" t="e">
        <f t="shared" si="41"/>
        <v>#REF!</v>
      </c>
    </row>
    <row r="414" spans="1:13" ht="18">
      <c r="A414" s="92" t="s">
        <v>101</v>
      </c>
      <c r="B414" s="93" t="e">
        <f>IF(AND('IOC Input'!#REF!="M-OP",'IOC Input'!#REF!&lt;50000),'IOC Input'!#REF!,IF(AND('IOC Input'!#REF!="M-OP",'IOC Input'!#REF!&gt;=50000),'IOC Input'!#REF!,""))</f>
        <v>#REF!</v>
      </c>
      <c r="C414" s="93" t="e">
        <f>IF(AND('IOC Input'!#REF!="M-OP",'IOC Input'!#REF!&lt;50000),'IOC Input'!#REF!,IF(AND('IOC Input'!#REF!="M-OP",'IOC Input'!#REF!&gt;=50000),'IOC Input'!#REF!,""))</f>
        <v>#REF!</v>
      </c>
      <c r="D414" s="93" t="e">
        <f>IF(AND('IOC Input'!#REF!="M-OP",'IOC Input'!#REF!&lt;50000),'IOC Input'!#REF!,IF(AND('IOC Input'!#REF!="M-OP",'IOC Input'!#REF!&gt;=50000),'IOC Input'!#REF!,""))</f>
        <v>#REF!</v>
      </c>
      <c r="E414" s="93" t="e">
        <f>IF(AND('IOC Input'!#REF!="M-OP",'IOC Input'!#REF!&lt;50000),'IOC Input'!#REF!,IF(AND('IOC Input'!#REF!="M-OP",'IOC Input'!#REF!&gt;=50000),'IOC Input'!#REF!,""))</f>
        <v>#REF!</v>
      </c>
      <c r="F414" s="93" t="e">
        <f>IF(AND('IOC Input'!#REF!="M-OP",'IOC Input'!#REF!&lt;50000),'IOC Input'!#REF!,IF(AND('IOC Input'!#REF!="M-OP",'IOC Input'!#REF!&gt;=50000),'IOC Input'!#REF!,""))</f>
        <v>#REF!</v>
      </c>
      <c r="G414" s="93" t="e">
        <f>IF(AND('IOC Input'!#REF!="M-OP",'IOC Input'!#REF!&lt;50000),'IOC Input'!#REF!,IF(AND('IOC Input'!#REF!="M-OP",'IOC Input'!#REF!&gt;=50000),'IOC Input'!#REF!,""))</f>
        <v>#REF!</v>
      </c>
      <c r="H414" s="93" t="e">
        <f>IF(AND('IOC Input'!#REF!="M-OP",'IOC Input'!#REF!&lt;50000),'IOC Input'!#REF!,IF(AND('IOC Input'!#REF!="M-OP",'IOC Input'!#REF!&gt;=50000),'IOC Input'!#REF!,""))</f>
        <v>#REF!</v>
      </c>
      <c r="I414" s="93" t="e">
        <f>IF(AND('IOC Input'!#REF!="M-OP",'IOC Input'!#REF!&lt;50000),'IOC Input'!#REF!,IF(AND('IOC Input'!#REF!="M-OP",'IOC Input'!#REF!&gt;=50000),'IOC Input'!#REF!,""))</f>
        <v>#REF!</v>
      </c>
      <c r="J414" s="95" t="e">
        <f>IF(AND('IOC Input'!#REF!="M-OP",'IOC Input'!#REF!&lt;50000),RIGHT('IOC Input'!#REF!,6),IF(AND('IOC Input'!#REF!="M-OP",'IOC Input'!#REF!&gt;=50000),RIGHT('IOC Input'!#REF!,6),""))</f>
        <v>#REF!</v>
      </c>
      <c r="K414" s="96" t="e">
        <f>IF(AND('IOC Input'!#REF!="M-OP",'IOC Input'!#REF!="C"),'IOC Input'!#REF!,"")</f>
        <v>#REF!</v>
      </c>
      <c r="L414" s="96" t="e">
        <f>IF(AND('IOC Input'!#REF!="M-OP",'IOC Input'!#REF!="D"),'IOC Input'!#REF!,"")</f>
        <v>#REF!</v>
      </c>
      <c r="M414" t="e">
        <f t="shared" si="41"/>
        <v>#REF!</v>
      </c>
    </row>
    <row r="415" spans="1:13" ht="18">
      <c r="A415" s="92" t="s">
        <v>101</v>
      </c>
      <c r="B415" s="93" t="e">
        <f>IF(AND('IOC Input'!#REF!="M-OP",'IOC Input'!#REF!&lt;50000),'IOC Input'!#REF!,IF(AND('IOC Input'!#REF!="M-OP",'IOC Input'!#REF!&gt;=50000),'IOC Input'!#REF!,""))</f>
        <v>#REF!</v>
      </c>
      <c r="C415" s="93" t="e">
        <f>IF(AND('IOC Input'!#REF!="M-OP",'IOC Input'!#REF!&lt;50000),'IOC Input'!#REF!,IF(AND('IOC Input'!#REF!="M-OP",'IOC Input'!#REF!&gt;=50000),'IOC Input'!#REF!,""))</f>
        <v>#REF!</v>
      </c>
      <c r="D415" s="93" t="e">
        <f>IF(AND('IOC Input'!#REF!="M-OP",'IOC Input'!#REF!&lt;50000),'IOC Input'!#REF!,IF(AND('IOC Input'!#REF!="M-OP",'IOC Input'!#REF!&gt;=50000),'IOC Input'!#REF!,""))</f>
        <v>#REF!</v>
      </c>
      <c r="E415" s="93" t="e">
        <f>IF(AND('IOC Input'!#REF!="M-OP",'IOC Input'!#REF!&lt;50000),'IOC Input'!#REF!,IF(AND('IOC Input'!#REF!="M-OP",'IOC Input'!#REF!&gt;=50000),'IOC Input'!#REF!,""))</f>
        <v>#REF!</v>
      </c>
      <c r="F415" s="93" t="e">
        <f>IF(AND('IOC Input'!#REF!="M-OP",'IOC Input'!#REF!&lt;50000),'IOC Input'!#REF!,IF(AND('IOC Input'!#REF!="M-OP",'IOC Input'!#REF!&gt;=50000),'IOC Input'!#REF!,""))</f>
        <v>#REF!</v>
      </c>
      <c r="G415" s="93" t="e">
        <f>IF(AND('IOC Input'!#REF!="M-OP",'IOC Input'!#REF!&lt;50000),'IOC Input'!#REF!,IF(AND('IOC Input'!#REF!="M-OP",'IOC Input'!#REF!&gt;=50000),'IOC Input'!#REF!,""))</f>
        <v>#REF!</v>
      </c>
      <c r="H415" s="93" t="e">
        <f>IF(AND('IOC Input'!#REF!="M-OP",'IOC Input'!#REF!&lt;50000),'IOC Input'!#REF!,IF(AND('IOC Input'!#REF!="M-OP",'IOC Input'!#REF!&gt;=50000),'IOC Input'!#REF!,""))</f>
        <v>#REF!</v>
      </c>
      <c r="I415" s="93" t="e">
        <f>IF(AND('IOC Input'!#REF!="M-OP",'IOC Input'!#REF!&lt;50000),'IOC Input'!#REF!,IF(AND('IOC Input'!#REF!="M-OP",'IOC Input'!#REF!&gt;=50000),'IOC Input'!#REF!,""))</f>
        <v>#REF!</v>
      </c>
      <c r="J415" s="95" t="e">
        <f>IF(AND('IOC Input'!#REF!="M-OP",'IOC Input'!#REF!&lt;50000),RIGHT('IOC Input'!#REF!,6),IF(AND('IOC Input'!#REF!="M-OP",'IOC Input'!#REF!&gt;=50000),RIGHT('IOC Input'!#REF!,6),""))</f>
        <v>#REF!</v>
      </c>
      <c r="K415" s="96" t="e">
        <f>IF(AND('IOC Input'!#REF!="M-OP",'IOC Input'!#REF!="C"),'IOC Input'!#REF!,"")</f>
        <v>#REF!</v>
      </c>
      <c r="L415" s="96" t="e">
        <f>IF(AND('IOC Input'!#REF!="M-OP",'IOC Input'!#REF!="D"),'IOC Input'!#REF!,"")</f>
        <v>#REF!</v>
      </c>
      <c r="M415" t="e">
        <f t="shared" si="41"/>
        <v>#REF!</v>
      </c>
    </row>
    <row r="416" spans="1:13" ht="18">
      <c r="A416" s="92" t="s">
        <v>101</v>
      </c>
      <c r="B416" s="93" t="e">
        <f>IF(AND('IOC Input'!#REF!="M-OP",'IOC Input'!#REF!&lt;50000),'IOC Input'!#REF!,IF(AND('IOC Input'!#REF!="M-OP",'IOC Input'!#REF!&gt;=50000),'IOC Input'!#REF!,""))</f>
        <v>#REF!</v>
      </c>
      <c r="C416" s="93" t="e">
        <f>IF(AND('IOC Input'!#REF!="M-OP",'IOC Input'!#REF!&lt;50000),'IOC Input'!#REF!,IF(AND('IOC Input'!#REF!="M-OP",'IOC Input'!#REF!&gt;=50000),'IOC Input'!#REF!,""))</f>
        <v>#REF!</v>
      </c>
      <c r="D416" s="93" t="e">
        <f>IF(AND('IOC Input'!#REF!="M-OP",'IOC Input'!#REF!&lt;50000),'IOC Input'!#REF!,IF(AND('IOC Input'!#REF!="M-OP",'IOC Input'!#REF!&gt;=50000),'IOC Input'!#REF!,""))</f>
        <v>#REF!</v>
      </c>
      <c r="E416" s="93" t="e">
        <f>IF(AND('IOC Input'!#REF!="M-OP",'IOC Input'!#REF!&lt;50000),'IOC Input'!#REF!,IF(AND('IOC Input'!#REF!="M-OP",'IOC Input'!#REF!&gt;=50000),'IOC Input'!#REF!,""))</f>
        <v>#REF!</v>
      </c>
      <c r="F416" s="93" t="e">
        <f>IF(AND('IOC Input'!#REF!="M-OP",'IOC Input'!#REF!&lt;50000),'IOC Input'!#REF!,IF(AND('IOC Input'!#REF!="M-OP",'IOC Input'!#REF!&gt;=50000),'IOC Input'!#REF!,""))</f>
        <v>#REF!</v>
      </c>
      <c r="G416" s="93" t="e">
        <f>IF(AND('IOC Input'!#REF!="M-OP",'IOC Input'!#REF!&lt;50000),'IOC Input'!#REF!,IF(AND('IOC Input'!#REF!="M-OP",'IOC Input'!#REF!&gt;=50000),'IOC Input'!#REF!,""))</f>
        <v>#REF!</v>
      </c>
      <c r="H416" s="97"/>
      <c r="I416" s="93" t="e">
        <f>IF(AND('IOC Input'!#REF!="M-OP",'IOC Input'!#REF!&lt;50000),'IOC Input'!#REF!,IF(AND('IOC Input'!#REF!="M-OP",'IOC Input'!#REF!&gt;=50000),'IOC Input'!#REF!,""))</f>
        <v>#REF!</v>
      </c>
      <c r="J416" s="95" t="e">
        <f>IF(AND('IOC Input'!#REF!="M-OP",'IOC Input'!#REF!&lt;50000),RIGHT('IOC Input'!#REF!,6),IF(AND('IOC Input'!#REF!="M-OP",'IOC Input'!#REF!&gt;=50000),RIGHT('IOC Input'!#REF!,6),""))</f>
        <v>#REF!</v>
      </c>
      <c r="K416" s="96" t="e">
        <f>IF(AND('IOC Input'!#REF!="M-OP",'IOC Input'!#REF!="C"),'IOC Input'!#REF!,"")</f>
        <v>#REF!</v>
      </c>
      <c r="L416" s="96" t="e">
        <f>IF(AND('IOC Input'!#REF!="M-OP",'IOC Input'!#REF!="D"),'IOC Input'!#REF!,"")</f>
        <v>#REF!</v>
      </c>
      <c r="M416" t="e">
        <f t="shared" si="41"/>
        <v>#REF!</v>
      </c>
    </row>
    <row r="417" spans="1:13" ht="18">
      <c r="A417" s="92"/>
      <c r="B417" s="93"/>
      <c r="C417" s="94"/>
      <c r="D417" s="93"/>
      <c r="E417" s="94"/>
      <c r="F417" s="93"/>
      <c r="G417" s="93"/>
      <c r="H417" s="94"/>
      <c r="I417" s="93"/>
      <c r="J417" s="95"/>
      <c r="K417" s="96"/>
      <c r="L417" s="96"/>
    </row>
    <row r="418" spans="1:13" ht="18">
      <c r="A418" s="92" t="s">
        <v>101</v>
      </c>
      <c r="B418" s="93" t="e">
        <f>IF(AND('IOC Input'!#REF!="M-OP",'IOC Input'!#REF!&lt;50000),"119503",IF(AND('IOC Input'!#REF!="M-OP",'IOC Input'!#REF!&gt;=50000),"119500",""))</f>
        <v>#REF!</v>
      </c>
      <c r="C418" s="94"/>
      <c r="D418" s="93"/>
      <c r="E418" s="94"/>
      <c r="F418" s="93"/>
      <c r="G418" s="93"/>
      <c r="H418" s="93" t="e">
        <f>IF(AND('IOC Input'!#REF!="M-OP",'IOC Input'!#REF!&lt;50000),'IOC Input'!#REF!,IF(AND('IOC Input'!#REF!="M-OP",'IOC Input'!#REF!&gt;=50000),'IOC Input'!#REF!,""))</f>
        <v>#REF!</v>
      </c>
      <c r="I418" s="93" t="e">
        <f>+I419</f>
        <v>#REF!</v>
      </c>
      <c r="J418" s="95" t="e">
        <f>+J419</f>
        <v>#REF!</v>
      </c>
      <c r="K418" s="96" t="e">
        <f>IF(AND('IOC Input'!#REF!="M-OP",'IOC Input'!#REF!="C"),'IOC Input'!#REF!,"")</f>
        <v>#REF!</v>
      </c>
      <c r="L418" s="96" t="e">
        <f>IF(AND('IOC Input'!#REF!="M-OP",'IOC Input'!#REF!="D"),'IOC Input'!#REF!,"")</f>
        <v>#REF!</v>
      </c>
      <c r="M418" t="e">
        <f>IF(SUM(K418:L418)&gt;0,1,0)</f>
        <v>#REF!</v>
      </c>
    </row>
    <row r="419" spans="1:13" ht="18">
      <c r="A419" s="92" t="s">
        <v>101</v>
      </c>
      <c r="B419" s="93" t="e">
        <f>IF(AND('IOC Input'!#REF!="M-OP",'IOC Input'!#REF!&lt;50000),'IOC Input'!#REF!,IF(AND('IOC Input'!#REF!="M-OP",'IOC Input'!#REF!&gt;=50000),'IOC Input'!#REF!,""))</f>
        <v>#REF!</v>
      </c>
      <c r="C419" s="93" t="e">
        <f>IF(AND('IOC Input'!#REF!="M-OP",'IOC Input'!#REF!&lt;50000),'IOC Input'!#REF!,IF(AND('IOC Input'!#REF!="M-OP",'IOC Input'!#REF!&gt;=50000),'IOC Input'!#REF!,""))</f>
        <v>#REF!</v>
      </c>
      <c r="D419" s="93" t="e">
        <f>IF(AND('IOC Input'!#REF!="M-OP",'IOC Input'!#REF!&lt;50000),'IOC Input'!#REF!,IF(AND('IOC Input'!#REF!="M-OP",'IOC Input'!#REF!&gt;=50000),'IOC Input'!#REF!,""))</f>
        <v>#REF!</v>
      </c>
      <c r="E419" s="93" t="e">
        <f>IF(AND('IOC Input'!#REF!="M-OP",'IOC Input'!#REF!&lt;50000),'IOC Input'!#REF!,IF(AND('IOC Input'!#REF!="M-OP",'IOC Input'!#REF!&gt;=50000),'IOC Input'!#REF!,""))</f>
        <v>#REF!</v>
      </c>
      <c r="F419" s="93" t="e">
        <f>IF(AND('IOC Input'!#REF!="M-OP",'IOC Input'!#REF!&lt;50000),'IOC Input'!#REF!,IF(AND('IOC Input'!#REF!="M-OP",'IOC Input'!#REF!&gt;=50000),'IOC Input'!#REF!,""))</f>
        <v>#REF!</v>
      </c>
      <c r="G419" s="93" t="e">
        <f>IF(AND('IOC Input'!#REF!="M-OP",'IOC Input'!#REF!&lt;50000),'IOC Input'!#REF!,IF(AND('IOC Input'!#REF!="M-OP",'IOC Input'!#REF!&gt;=50000),'IOC Input'!#REF!,""))</f>
        <v>#REF!</v>
      </c>
      <c r="H419" s="93" t="e">
        <f>IF(AND('IOC Input'!#REF!="M-OP",'IOC Input'!#REF!&lt;50000),'IOC Input'!#REF!,IF(AND('IOC Input'!#REF!="M-OP",'IOC Input'!#REF!&gt;=50000),'IOC Input'!#REF!,""))</f>
        <v>#REF!</v>
      </c>
      <c r="I419" s="93" t="e">
        <f>IF(AND('IOC Input'!#REF!="M-OP",'IOC Input'!#REF!&lt;50000),'IOC Input'!#REF!,IF(AND('IOC Input'!#REF!="M-OP",'IOC Input'!#REF!&gt;=50000),'IOC Input'!#REF!,""))</f>
        <v>#REF!</v>
      </c>
      <c r="J419" s="95" t="e">
        <f>IF(AND('IOC Input'!#REF!="M-OP",'IOC Input'!#REF!&lt;50000),RIGHT('IOC Input'!#REF!,6),IF(AND('IOC Input'!#REF!="M-OP",'IOC Input'!#REF!&gt;=50000),RIGHT('IOC Input'!#REF!,6),""))</f>
        <v>#REF!</v>
      </c>
      <c r="K419" s="96" t="e">
        <f>IF(AND('IOC Input'!#REF!="M-OP",'IOC Input'!#REF!="C"),'IOC Input'!#REF!,"")</f>
        <v>#REF!</v>
      </c>
      <c r="L419" s="96" t="e">
        <f>IF(AND('IOC Input'!#REF!="M-OP",'IOC Input'!#REF!="D"),'IOC Input'!#REF!,"")</f>
        <v>#REF!</v>
      </c>
      <c r="M419" t="e">
        <f t="shared" ref="M419:M425" si="42">IF(SUM(K419:L419)&gt;0,1,0)</f>
        <v>#REF!</v>
      </c>
    </row>
    <row r="420" spans="1:13" ht="18">
      <c r="A420" s="92" t="s">
        <v>101</v>
      </c>
      <c r="B420" s="93" t="e">
        <f>IF(AND('IOC Input'!#REF!="M-OP",'IOC Input'!#REF!&lt;50000),'IOC Input'!#REF!,IF(AND('IOC Input'!#REF!="M-OP",'IOC Input'!#REF!&gt;=50000),'IOC Input'!#REF!,""))</f>
        <v>#REF!</v>
      </c>
      <c r="C420" s="93" t="e">
        <f>IF(AND('IOC Input'!#REF!="M-OP",'IOC Input'!#REF!&lt;50000),'IOC Input'!#REF!,IF(AND('IOC Input'!#REF!="M-OP",'IOC Input'!#REF!&gt;=50000),'IOC Input'!#REF!,""))</f>
        <v>#REF!</v>
      </c>
      <c r="D420" s="93" t="e">
        <f>IF(AND('IOC Input'!#REF!="M-OP",'IOC Input'!#REF!&lt;50000),'IOC Input'!#REF!,IF(AND('IOC Input'!#REF!="M-OP",'IOC Input'!#REF!&gt;=50000),'IOC Input'!#REF!,""))</f>
        <v>#REF!</v>
      </c>
      <c r="E420" s="93" t="e">
        <f>IF(AND('IOC Input'!#REF!="M-OP",'IOC Input'!#REF!&lt;50000),'IOC Input'!#REF!,IF(AND('IOC Input'!#REF!="M-OP",'IOC Input'!#REF!&gt;=50000),'IOC Input'!#REF!,""))</f>
        <v>#REF!</v>
      </c>
      <c r="F420" s="93" t="e">
        <f>IF(AND('IOC Input'!#REF!="M-OP",'IOC Input'!#REF!&lt;50000),'IOC Input'!#REF!,IF(AND('IOC Input'!#REF!="M-OP",'IOC Input'!#REF!&gt;=50000),'IOC Input'!#REF!,""))</f>
        <v>#REF!</v>
      </c>
      <c r="G420" s="93" t="e">
        <f>IF(AND('IOC Input'!#REF!="M-OP",'IOC Input'!#REF!&lt;50000),'IOC Input'!#REF!,IF(AND('IOC Input'!#REF!="M-OP",'IOC Input'!#REF!&gt;=50000),'IOC Input'!#REF!,""))</f>
        <v>#REF!</v>
      </c>
      <c r="H420" s="93" t="e">
        <f>IF(AND('IOC Input'!#REF!="M-OP",'IOC Input'!#REF!&lt;50000),'IOC Input'!#REF!,IF(AND('IOC Input'!#REF!="M-OP",'IOC Input'!#REF!&gt;=50000),'IOC Input'!#REF!,""))</f>
        <v>#REF!</v>
      </c>
      <c r="I420" s="93" t="e">
        <f>IF(AND('IOC Input'!#REF!="M-OP",'IOC Input'!#REF!&lt;50000),'IOC Input'!#REF!,IF(AND('IOC Input'!#REF!="M-OP",'IOC Input'!#REF!&gt;=50000),'IOC Input'!#REF!,""))</f>
        <v>#REF!</v>
      </c>
      <c r="J420" s="95" t="e">
        <f>IF(AND('IOC Input'!#REF!="M-OP",'IOC Input'!#REF!&lt;50000),RIGHT('IOC Input'!#REF!,6),IF(AND('IOC Input'!#REF!="M-OP",'IOC Input'!#REF!&gt;=50000),RIGHT('IOC Input'!#REF!,6),""))</f>
        <v>#REF!</v>
      </c>
      <c r="K420" s="96" t="e">
        <f>IF(AND('IOC Input'!#REF!="M-OP",'IOC Input'!#REF!="C"),'IOC Input'!#REF!,"")</f>
        <v>#REF!</v>
      </c>
      <c r="L420" s="96" t="e">
        <f>IF(AND('IOC Input'!#REF!="M-OP",'IOC Input'!#REF!="D"),'IOC Input'!#REF!,"")</f>
        <v>#REF!</v>
      </c>
      <c r="M420" t="e">
        <f t="shared" si="42"/>
        <v>#REF!</v>
      </c>
    </row>
    <row r="421" spans="1:13" ht="18">
      <c r="A421" s="92" t="s">
        <v>101</v>
      </c>
      <c r="B421" s="93" t="e">
        <f>IF(AND('IOC Input'!#REF!="M-OP",'IOC Input'!#REF!&lt;50000),'IOC Input'!#REF!,IF(AND('IOC Input'!#REF!="M-OP",'IOC Input'!#REF!&gt;=50000),'IOC Input'!#REF!,""))</f>
        <v>#REF!</v>
      </c>
      <c r="C421" s="93" t="e">
        <f>IF(AND('IOC Input'!#REF!="M-OP",'IOC Input'!#REF!&lt;50000),'IOC Input'!#REF!,IF(AND('IOC Input'!#REF!="M-OP",'IOC Input'!#REF!&gt;=50000),'IOC Input'!#REF!,""))</f>
        <v>#REF!</v>
      </c>
      <c r="D421" s="93" t="e">
        <f>IF(AND('IOC Input'!#REF!="M-OP",'IOC Input'!#REF!&lt;50000),'IOC Input'!#REF!,IF(AND('IOC Input'!#REF!="M-OP",'IOC Input'!#REF!&gt;=50000),'IOC Input'!#REF!,""))</f>
        <v>#REF!</v>
      </c>
      <c r="E421" s="93" t="e">
        <f>IF(AND('IOC Input'!#REF!="M-OP",'IOC Input'!#REF!&lt;50000),'IOC Input'!#REF!,IF(AND('IOC Input'!#REF!="M-OP",'IOC Input'!#REF!&gt;=50000),'IOC Input'!#REF!,""))</f>
        <v>#REF!</v>
      </c>
      <c r="F421" s="93" t="e">
        <f>IF(AND('IOC Input'!#REF!="M-OP",'IOC Input'!#REF!&lt;50000),'IOC Input'!#REF!,IF(AND('IOC Input'!#REF!="M-OP",'IOC Input'!#REF!&gt;=50000),'IOC Input'!#REF!,""))</f>
        <v>#REF!</v>
      </c>
      <c r="G421" s="93" t="e">
        <f>IF(AND('IOC Input'!#REF!="M-OP",'IOC Input'!#REF!&lt;50000),'IOC Input'!#REF!,IF(AND('IOC Input'!#REF!="M-OP",'IOC Input'!#REF!&gt;=50000),'IOC Input'!#REF!,""))</f>
        <v>#REF!</v>
      </c>
      <c r="H421" s="93" t="e">
        <f>IF(AND('IOC Input'!#REF!="M-OP",'IOC Input'!#REF!&lt;50000),'IOC Input'!#REF!,IF(AND('IOC Input'!#REF!="M-OP",'IOC Input'!#REF!&gt;=50000),'IOC Input'!#REF!,""))</f>
        <v>#REF!</v>
      </c>
      <c r="I421" s="93" t="e">
        <f>IF(AND('IOC Input'!#REF!="M-OP",'IOC Input'!#REF!&lt;50000),'IOC Input'!#REF!,IF(AND('IOC Input'!#REF!="M-OP",'IOC Input'!#REF!&gt;=50000),'IOC Input'!#REF!,""))</f>
        <v>#REF!</v>
      </c>
      <c r="J421" s="95" t="e">
        <f>IF(AND('IOC Input'!#REF!="M-OP",'IOC Input'!#REF!&lt;50000),RIGHT('IOC Input'!#REF!,6),IF(AND('IOC Input'!#REF!="M-OP",'IOC Input'!#REF!&gt;=50000),RIGHT('IOC Input'!#REF!,6),""))</f>
        <v>#REF!</v>
      </c>
      <c r="K421" s="96" t="e">
        <f>IF(AND('IOC Input'!#REF!="M-OP",'IOC Input'!#REF!="C"),'IOC Input'!#REF!,"")</f>
        <v>#REF!</v>
      </c>
      <c r="L421" s="96" t="e">
        <f>IF(AND('IOC Input'!#REF!="M-OP",'IOC Input'!#REF!="D"),'IOC Input'!#REF!,"")</f>
        <v>#REF!</v>
      </c>
      <c r="M421" t="e">
        <f t="shared" si="42"/>
        <v>#REF!</v>
      </c>
    </row>
    <row r="422" spans="1:13" ht="18">
      <c r="A422" s="92" t="s">
        <v>101</v>
      </c>
      <c r="B422" s="93" t="e">
        <f>IF(AND('IOC Input'!#REF!="M-OP",'IOC Input'!#REF!&lt;50000),'IOC Input'!#REF!,IF(AND('IOC Input'!#REF!="M-OP",'IOC Input'!#REF!&gt;=50000),'IOC Input'!#REF!,""))</f>
        <v>#REF!</v>
      </c>
      <c r="C422" s="93" t="e">
        <f>IF(AND('IOC Input'!#REF!="M-OP",'IOC Input'!#REF!&lt;50000),'IOC Input'!#REF!,IF(AND('IOC Input'!#REF!="M-OP",'IOC Input'!#REF!&gt;=50000),'IOC Input'!#REF!,""))</f>
        <v>#REF!</v>
      </c>
      <c r="D422" s="93" t="e">
        <f>IF(AND('IOC Input'!#REF!="M-OP",'IOC Input'!#REF!&lt;50000),'IOC Input'!#REF!,IF(AND('IOC Input'!#REF!="M-OP",'IOC Input'!#REF!&gt;=50000),'IOC Input'!#REF!,""))</f>
        <v>#REF!</v>
      </c>
      <c r="E422" s="93" t="e">
        <f>IF(AND('IOC Input'!#REF!="M-OP",'IOC Input'!#REF!&lt;50000),'IOC Input'!#REF!,IF(AND('IOC Input'!#REF!="M-OP",'IOC Input'!#REF!&gt;=50000),'IOC Input'!#REF!,""))</f>
        <v>#REF!</v>
      </c>
      <c r="F422" s="93" t="e">
        <f>IF(AND('IOC Input'!#REF!="M-OP",'IOC Input'!#REF!&lt;50000),'IOC Input'!#REF!,IF(AND('IOC Input'!#REF!="M-OP",'IOC Input'!#REF!&gt;=50000),'IOC Input'!#REF!,""))</f>
        <v>#REF!</v>
      </c>
      <c r="G422" s="93" t="e">
        <f>IF(AND('IOC Input'!#REF!="M-OP",'IOC Input'!#REF!&lt;50000),'IOC Input'!#REF!,IF(AND('IOC Input'!#REF!="M-OP",'IOC Input'!#REF!&gt;=50000),'IOC Input'!#REF!,""))</f>
        <v>#REF!</v>
      </c>
      <c r="H422" s="93" t="e">
        <f>IF(AND('IOC Input'!#REF!="M-OP",'IOC Input'!#REF!&lt;50000),'IOC Input'!#REF!,IF(AND('IOC Input'!#REF!="M-OP",'IOC Input'!#REF!&gt;=50000),'IOC Input'!#REF!,""))</f>
        <v>#REF!</v>
      </c>
      <c r="I422" s="93" t="e">
        <f>IF(AND('IOC Input'!#REF!="M-OP",'IOC Input'!#REF!&lt;50000),'IOC Input'!#REF!,IF(AND('IOC Input'!#REF!="M-OP",'IOC Input'!#REF!&gt;=50000),'IOC Input'!#REF!,""))</f>
        <v>#REF!</v>
      </c>
      <c r="J422" s="95" t="e">
        <f>IF(AND('IOC Input'!#REF!="M-OP",'IOC Input'!#REF!&lt;50000),RIGHT('IOC Input'!#REF!,6),IF(AND('IOC Input'!#REF!="M-OP",'IOC Input'!#REF!&gt;=50000),RIGHT('IOC Input'!#REF!,6),""))</f>
        <v>#REF!</v>
      </c>
      <c r="K422" s="96" t="e">
        <f>IF(AND('IOC Input'!#REF!="M-OP",'IOC Input'!#REF!="C"),'IOC Input'!#REF!,"")</f>
        <v>#REF!</v>
      </c>
      <c r="L422" s="96" t="e">
        <f>IF(AND('IOC Input'!#REF!="M-OP",'IOC Input'!#REF!="D"),'IOC Input'!#REF!,"")</f>
        <v>#REF!</v>
      </c>
      <c r="M422" t="e">
        <f t="shared" si="42"/>
        <v>#REF!</v>
      </c>
    </row>
    <row r="423" spans="1:13" ht="18">
      <c r="A423" s="92" t="s">
        <v>101</v>
      </c>
      <c r="B423" s="93" t="e">
        <f>IF(AND('IOC Input'!#REF!="M-OP",'IOC Input'!#REF!&lt;50000),'IOC Input'!#REF!,IF(AND('IOC Input'!#REF!="M-OP",'IOC Input'!#REF!&gt;=50000),'IOC Input'!#REF!,""))</f>
        <v>#REF!</v>
      </c>
      <c r="C423" s="93" t="e">
        <f>IF(AND('IOC Input'!#REF!="M-OP",'IOC Input'!#REF!&lt;50000),'IOC Input'!#REF!,IF(AND('IOC Input'!#REF!="M-OP",'IOC Input'!#REF!&gt;=50000),'IOC Input'!#REF!,""))</f>
        <v>#REF!</v>
      </c>
      <c r="D423" s="93" t="e">
        <f>IF(AND('IOC Input'!#REF!="M-OP",'IOC Input'!#REF!&lt;50000),'IOC Input'!#REF!,IF(AND('IOC Input'!#REF!="M-OP",'IOC Input'!#REF!&gt;=50000),'IOC Input'!#REF!,""))</f>
        <v>#REF!</v>
      </c>
      <c r="E423" s="93" t="e">
        <f>IF(AND('IOC Input'!#REF!="M-OP",'IOC Input'!#REF!&lt;50000),'IOC Input'!#REF!,IF(AND('IOC Input'!#REF!="M-OP",'IOC Input'!#REF!&gt;=50000),'IOC Input'!#REF!,""))</f>
        <v>#REF!</v>
      </c>
      <c r="F423" s="93" t="e">
        <f>IF(AND('IOC Input'!#REF!="M-OP",'IOC Input'!#REF!&lt;50000),'IOC Input'!#REF!,IF(AND('IOC Input'!#REF!="M-OP",'IOC Input'!#REF!&gt;=50000),'IOC Input'!#REF!,""))</f>
        <v>#REF!</v>
      </c>
      <c r="G423" s="93" t="e">
        <f>IF(AND('IOC Input'!#REF!="M-OP",'IOC Input'!#REF!&lt;50000),'IOC Input'!#REF!,IF(AND('IOC Input'!#REF!="M-OP",'IOC Input'!#REF!&gt;=50000),'IOC Input'!#REF!,""))</f>
        <v>#REF!</v>
      </c>
      <c r="H423" s="93" t="e">
        <f>IF(AND('IOC Input'!#REF!="M-OP",'IOC Input'!#REF!&lt;50000),'IOC Input'!#REF!,IF(AND('IOC Input'!#REF!="M-OP",'IOC Input'!#REF!&gt;=50000),'IOC Input'!#REF!,""))</f>
        <v>#REF!</v>
      </c>
      <c r="I423" s="93" t="e">
        <f>IF(AND('IOC Input'!#REF!="M-OP",'IOC Input'!#REF!&lt;50000),'IOC Input'!#REF!,IF(AND('IOC Input'!#REF!="M-OP",'IOC Input'!#REF!&gt;=50000),'IOC Input'!#REF!,""))</f>
        <v>#REF!</v>
      </c>
      <c r="J423" s="95" t="e">
        <f>IF(AND('IOC Input'!#REF!="M-OP",'IOC Input'!#REF!&lt;50000),RIGHT('IOC Input'!#REF!,6),IF(AND('IOC Input'!#REF!="M-OP",'IOC Input'!#REF!&gt;=50000),RIGHT('IOC Input'!#REF!,6),""))</f>
        <v>#REF!</v>
      </c>
      <c r="K423" s="96" t="e">
        <f>IF(AND('IOC Input'!#REF!="M-OP",'IOC Input'!#REF!="C"),'IOC Input'!#REF!,"")</f>
        <v>#REF!</v>
      </c>
      <c r="L423" s="96" t="e">
        <f>IF(AND('IOC Input'!#REF!="M-OP",'IOC Input'!#REF!="D"),'IOC Input'!#REF!,"")</f>
        <v>#REF!</v>
      </c>
      <c r="M423" t="e">
        <f t="shared" si="42"/>
        <v>#REF!</v>
      </c>
    </row>
    <row r="424" spans="1:13" ht="18">
      <c r="A424" s="92" t="s">
        <v>101</v>
      </c>
      <c r="B424" s="93" t="e">
        <f>IF(AND('IOC Input'!#REF!="M-OP",'IOC Input'!#REF!&lt;50000),'IOC Input'!#REF!,IF(AND('IOC Input'!#REF!="M-OP",'IOC Input'!#REF!&gt;=50000),'IOC Input'!#REF!,""))</f>
        <v>#REF!</v>
      </c>
      <c r="C424" s="93" t="e">
        <f>IF(AND('IOC Input'!#REF!="M-OP",'IOC Input'!#REF!&lt;50000),'IOC Input'!#REF!,IF(AND('IOC Input'!#REF!="M-OP",'IOC Input'!#REF!&gt;=50000),'IOC Input'!#REF!,""))</f>
        <v>#REF!</v>
      </c>
      <c r="D424" s="93" t="e">
        <f>IF(AND('IOC Input'!#REF!="M-OP",'IOC Input'!#REF!&lt;50000),'IOC Input'!#REF!,IF(AND('IOC Input'!#REF!="M-OP",'IOC Input'!#REF!&gt;=50000),'IOC Input'!#REF!,""))</f>
        <v>#REF!</v>
      </c>
      <c r="E424" s="93" t="e">
        <f>IF(AND('IOC Input'!#REF!="M-OP",'IOC Input'!#REF!&lt;50000),'IOC Input'!#REF!,IF(AND('IOC Input'!#REF!="M-OP",'IOC Input'!#REF!&gt;=50000),'IOC Input'!#REF!,""))</f>
        <v>#REF!</v>
      </c>
      <c r="F424" s="93" t="e">
        <f>IF(AND('IOC Input'!#REF!="M-OP",'IOC Input'!#REF!&lt;50000),'IOC Input'!#REF!,IF(AND('IOC Input'!#REF!="M-OP",'IOC Input'!#REF!&gt;=50000),'IOC Input'!#REF!,""))</f>
        <v>#REF!</v>
      </c>
      <c r="G424" s="93" t="e">
        <f>IF(AND('IOC Input'!#REF!="M-OP",'IOC Input'!#REF!&lt;50000),'IOC Input'!#REF!,IF(AND('IOC Input'!#REF!="M-OP",'IOC Input'!#REF!&gt;=50000),'IOC Input'!#REF!,""))</f>
        <v>#REF!</v>
      </c>
      <c r="H424" s="93" t="e">
        <f>IF(AND('IOC Input'!#REF!="M-OP",'IOC Input'!#REF!&lt;50000),'IOC Input'!#REF!,IF(AND('IOC Input'!#REF!="M-OP",'IOC Input'!#REF!&gt;=50000),'IOC Input'!#REF!,""))</f>
        <v>#REF!</v>
      </c>
      <c r="I424" s="93" t="e">
        <f>IF(AND('IOC Input'!#REF!="M-OP",'IOC Input'!#REF!&lt;50000),'IOC Input'!#REF!,IF(AND('IOC Input'!#REF!="M-OP",'IOC Input'!#REF!&gt;=50000),'IOC Input'!#REF!,""))</f>
        <v>#REF!</v>
      </c>
      <c r="J424" s="95" t="e">
        <f>IF(AND('IOC Input'!#REF!="M-OP",'IOC Input'!#REF!&lt;50000),RIGHT('IOC Input'!#REF!,6),IF(AND('IOC Input'!#REF!="M-OP",'IOC Input'!#REF!&gt;=50000),RIGHT('IOC Input'!#REF!,6),""))</f>
        <v>#REF!</v>
      </c>
      <c r="K424" s="96" t="e">
        <f>IF(AND('IOC Input'!#REF!="M-OP",'IOC Input'!#REF!="C"),'IOC Input'!#REF!,"")</f>
        <v>#REF!</v>
      </c>
      <c r="L424" s="96" t="e">
        <f>IF(AND('IOC Input'!#REF!="M-OP",'IOC Input'!#REF!="D"),'IOC Input'!#REF!,"")</f>
        <v>#REF!</v>
      </c>
      <c r="M424" t="e">
        <f t="shared" si="42"/>
        <v>#REF!</v>
      </c>
    </row>
    <row r="425" spans="1:13" ht="18">
      <c r="A425" s="92" t="s">
        <v>101</v>
      </c>
      <c r="B425" s="93" t="e">
        <f>IF(AND('IOC Input'!#REF!="M-OP",'IOC Input'!#REF!&lt;50000),'IOC Input'!#REF!,IF(AND('IOC Input'!#REF!="M-OP",'IOC Input'!#REF!&gt;=50000),'IOC Input'!#REF!,""))</f>
        <v>#REF!</v>
      </c>
      <c r="C425" s="93" t="e">
        <f>IF(AND('IOC Input'!#REF!="M-OP",'IOC Input'!#REF!&lt;50000),'IOC Input'!#REF!,IF(AND('IOC Input'!#REF!="M-OP",'IOC Input'!#REF!&gt;=50000),'IOC Input'!#REF!,""))</f>
        <v>#REF!</v>
      </c>
      <c r="D425" s="93" t="e">
        <f>IF(AND('IOC Input'!#REF!="M-OP",'IOC Input'!#REF!&lt;50000),'IOC Input'!#REF!,IF(AND('IOC Input'!#REF!="M-OP",'IOC Input'!#REF!&gt;=50000),'IOC Input'!#REF!,""))</f>
        <v>#REF!</v>
      </c>
      <c r="E425" s="93" t="e">
        <f>IF(AND('IOC Input'!#REF!="M-OP",'IOC Input'!#REF!&lt;50000),'IOC Input'!#REF!,IF(AND('IOC Input'!#REF!="M-OP",'IOC Input'!#REF!&gt;=50000),'IOC Input'!#REF!,""))</f>
        <v>#REF!</v>
      </c>
      <c r="F425" s="93" t="e">
        <f>IF(AND('IOC Input'!#REF!="M-OP",'IOC Input'!#REF!&lt;50000),'IOC Input'!#REF!,IF(AND('IOC Input'!#REF!="M-OP",'IOC Input'!#REF!&gt;=50000),'IOC Input'!#REF!,""))</f>
        <v>#REF!</v>
      </c>
      <c r="G425" s="93" t="e">
        <f>IF(AND('IOC Input'!#REF!="M-OP",'IOC Input'!#REF!&lt;50000),'IOC Input'!#REF!,IF(AND('IOC Input'!#REF!="M-OP",'IOC Input'!#REF!&gt;=50000),'IOC Input'!#REF!,""))</f>
        <v>#REF!</v>
      </c>
      <c r="H425" s="97"/>
      <c r="I425" s="93" t="e">
        <f>IF(AND('IOC Input'!#REF!="M-OP",'IOC Input'!#REF!&lt;50000),'IOC Input'!#REF!,IF(AND('IOC Input'!#REF!="M-OP",'IOC Input'!#REF!&gt;=50000),'IOC Input'!#REF!,""))</f>
        <v>#REF!</v>
      </c>
      <c r="J425" s="95" t="e">
        <f>IF(AND('IOC Input'!#REF!="M-OP",'IOC Input'!#REF!&lt;50000),RIGHT('IOC Input'!#REF!,6),IF(AND('IOC Input'!#REF!="M-OP",'IOC Input'!#REF!&gt;=50000),RIGHT('IOC Input'!#REF!,6),""))</f>
        <v>#REF!</v>
      </c>
      <c r="K425" s="96" t="e">
        <f>IF(AND('IOC Input'!#REF!="M-OP",'IOC Input'!#REF!="C"),'IOC Input'!#REF!,"")</f>
        <v>#REF!</v>
      </c>
      <c r="L425" s="96" t="e">
        <f>IF(AND('IOC Input'!#REF!="M-OP",'IOC Input'!#REF!="D"),'IOC Input'!#REF!,"")</f>
        <v>#REF!</v>
      </c>
      <c r="M425" t="e">
        <f t="shared" si="42"/>
        <v>#REF!</v>
      </c>
    </row>
    <row r="426" spans="1:13" ht="18">
      <c r="A426" s="92"/>
      <c r="B426" s="93"/>
      <c r="C426" s="94"/>
      <c r="D426" s="93"/>
      <c r="E426" s="94"/>
      <c r="F426" s="93"/>
      <c r="G426" s="93"/>
      <c r="H426" s="94"/>
      <c r="I426" s="93"/>
      <c r="J426" s="95"/>
      <c r="K426" s="96"/>
      <c r="L426" s="96"/>
    </row>
    <row r="427" spans="1:13" ht="18">
      <c r="A427" s="92" t="s">
        <v>101</v>
      </c>
      <c r="B427" s="93" t="e">
        <f>IF(AND('IOC Input'!#REF!="M-OP",'IOC Input'!#REF!&lt;50000),"119503",IF(AND('IOC Input'!#REF!="M-OP",'IOC Input'!#REF!&gt;=50000),"119500",""))</f>
        <v>#REF!</v>
      </c>
      <c r="C427" s="94"/>
      <c r="D427" s="93"/>
      <c r="E427" s="94"/>
      <c r="F427" s="93"/>
      <c r="G427" s="93"/>
      <c r="H427" s="93" t="e">
        <f>IF(AND('IOC Input'!#REF!="M-OP",'IOC Input'!#REF!&lt;50000),'IOC Input'!#REF!,IF(AND('IOC Input'!#REF!="M-OP",'IOC Input'!#REF!&gt;=50000),'IOC Input'!#REF!,""))</f>
        <v>#REF!</v>
      </c>
      <c r="I427" s="93" t="e">
        <f>+I428</f>
        <v>#REF!</v>
      </c>
      <c r="J427" s="95" t="e">
        <f>+J428</f>
        <v>#REF!</v>
      </c>
      <c r="K427" s="96" t="e">
        <f>IF(AND('IOC Input'!#REF!="M-OP",'IOC Input'!#REF!="C"),'IOC Input'!#REF!,"")</f>
        <v>#REF!</v>
      </c>
      <c r="L427" s="96" t="e">
        <f>IF(AND('IOC Input'!#REF!="M-OP",'IOC Input'!#REF!="D"),'IOC Input'!#REF!,"")</f>
        <v>#REF!</v>
      </c>
      <c r="M427" t="e">
        <f>IF(SUM(K427:L427)&gt;0,1,0)</f>
        <v>#REF!</v>
      </c>
    </row>
    <row r="428" spans="1:13" ht="18">
      <c r="A428" s="92" t="s">
        <v>101</v>
      </c>
      <c r="B428" s="93" t="e">
        <f>IF(AND('IOC Input'!#REF!="M-OP",'IOC Input'!#REF!&lt;50000),'IOC Input'!#REF!,IF(AND('IOC Input'!#REF!="M-OP",'IOC Input'!#REF!&gt;=50000),'IOC Input'!#REF!,""))</f>
        <v>#REF!</v>
      </c>
      <c r="C428" s="93" t="e">
        <f>IF(AND('IOC Input'!#REF!="M-OP",'IOC Input'!#REF!&lt;50000),'IOC Input'!#REF!,IF(AND('IOC Input'!#REF!="M-OP",'IOC Input'!#REF!&gt;=50000),'IOC Input'!#REF!,""))</f>
        <v>#REF!</v>
      </c>
      <c r="D428" s="93" t="e">
        <f>IF(AND('IOC Input'!#REF!="M-OP",'IOC Input'!#REF!&lt;50000),'IOC Input'!#REF!,IF(AND('IOC Input'!#REF!="M-OP",'IOC Input'!#REF!&gt;=50000),'IOC Input'!#REF!,""))</f>
        <v>#REF!</v>
      </c>
      <c r="E428" s="93" t="e">
        <f>IF(AND('IOC Input'!#REF!="M-OP",'IOC Input'!#REF!&lt;50000),'IOC Input'!#REF!,IF(AND('IOC Input'!#REF!="M-OP",'IOC Input'!#REF!&gt;=50000),'IOC Input'!#REF!,""))</f>
        <v>#REF!</v>
      </c>
      <c r="F428" s="93" t="e">
        <f>IF(AND('IOC Input'!#REF!="M-OP",'IOC Input'!#REF!&lt;50000),'IOC Input'!#REF!,IF(AND('IOC Input'!#REF!="M-OP",'IOC Input'!#REF!&gt;=50000),'IOC Input'!#REF!,""))</f>
        <v>#REF!</v>
      </c>
      <c r="G428" s="93" t="e">
        <f>IF(AND('IOC Input'!#REF!="M-OP",'IOC Input'!#REF!&lt;50000),'IOC Input'!#REF!,IF(AND('IOC Input'!#REF!="M-OP",'IOC Input'!#REF!&gt;=50000),'IOC Input'!#REF!,""))</f>
        <v>#REF!</v>
      </c>
      <c r="H428" s="93" t="e">
        <f>IF(AND('IOC Input'!#REF!="M-OP",'IOC Input'!#REF!&lt;50000),'IOC Input'!#REF!,IF(AND('IOC Input'!#REF!="M-OP",'IOC Input'!#REF!&gt;=50000),'IOC Input'!#REF!,""))</f>
        <v>#REF!</v>
      </c>
      <c r="I428" s="93" t="e">
        <f>IF(AND('IOC Input'!#REF!="M-OP",'IOC Input'!#REF!&lt;50000),'IOC Input'!#REF!,IF(AND('IOC Input'!#REF!="M-OP",'IOC Input'!#REF!&gt;=50000),'IOC Input'!#REF!,""))</f>
        <v>#REF!</v>
      </c>
      <c r="J428" s="95" t="e">
        <f>IF(AND('IOC Input'!#REF!="M-OP",'IOC Input'!#REF!&lt;50000),RIGHT('IOC Input'!#REF!,6),IF(AND('IOC Input'!#REF!="M-OP",'IOC Input'!#REF!&gt;=50000),RIGHT('IOC Input'!#REF!,6),""))</f>
        <v>#REF!</v>
      </c>
      <c r="K428" s="96" t="e">
        <f>IF(AND('IOC Input'!#REF!="M-OP",'IOC Input'!#REF!="C"),'IOC Input'!#REF!,"")</f>
        <v>#REF!</v>
      </c>
      <c r="L428" s="96" t="e">
        <f>IF(AND('IOC Input'!#REF!="M-OP",'IOC Input'!#REF!="D"),'IOC Input'!#REF!,"")</f>
        <v>#REF!</v>
      </c>
      <c r="M428" t="e">
        <f t="shared" ref="M428:M434" si="43">IF(SUM(K428:L428)&gt;0,1,0)</f>
        <v>#REF!</v>
      </c>
    </row>
    <row r="429" spans="1:13" ht="18">
      <c r="A429" s="92" t="s">
        <v>101</v>
      </c>
      <c r="B429" s="93" t="e">
        <f>IF(AND('IOC Input'!#REF!="M-OP",'IOC Input'!#REF!&lt;50000),'IOC Input'!#REF!,IF(AND('IOC Input'!#REF!="M-OP",'IOC Input'!#REF!&gt;=50000),'IOC Input'!#REF!,""))</f>
        <v>#REF!</v>
      </c>
      <c r="C429" s="93" t="e">
        <f>IF(AND('IOC Input'!#REF!="M-OP",'IOC Input'!#REF!&lt;50000),'IOC Input'!#REF!,IF(AND('IOC Input'!#REF!="M-OP",'IOC Input'!#REF!&gt;=50000),'IOC Input'!#REF!,""))</f>
        <v>#REF!</v>
      </c>
      <c r="D429" s="93" t="e">
        <f>IF(AND('IOC Input'!#REF!="M-OP",'IOC Input'!#REF!&lt;50000),'IOC Input'!#REF!,IF(AND('IOC Input'!#REF!="M-OP",'IOC Input'!#REF!&gt;=50000),'IOC Input'!#REF!,""))</f>
        <v>#REF!</v>
      </c>
      <c r="E429" s="93" t="e">
        <f>IF(AND('IOC Input'!#REF!="M-OP",'IOC Input'!#REF!&lt;50000),'IOC Input'!#REF!,IF(AND('IOC Input'!#REF!="M-OP",'IOC Input'!#REF!&gt;=50000),'IOC Input'!#REF!,""))</f>
        <v>#REF!</v>
      </c>
      <c r="F429" s="93" t="e">
        <f>IF(AND('IOC Input'!#REF!="M-OP",'IOC Input'!#REF!&lt;50000),'IOC Input'!#REF!,IF(AND('IOC Input'!#REF!="M-OP",'IOC Input'!#REF!&gt;=50000),'IOC Input'!#REF!,""))</f>
        <v>#REF!</v>
      </c>
      <c r="G429" s="93" t="e">
        <f>IF(AND('IOC Input'!#REF!="M-OP",'IOC Input'!#REF!&lt;50000),'IOC Input'!#REF!,IF(AND('IOC Input'!#REF!="M-OP",'IOC Input'!#REF!&gt;=50000),'IOC Input'!#REF!,""))</f>
        <v>#REF!</v>
      </c>
      <c r="H429" s="93" t="e">
        <f>IF(AND('IOC Input'!#REF!="M-OP",'IOC Input'!#REF!&lt;50000),'IOC Input'!#REF!,IF(AND('IOC Input'!#REF!="M-OP",'IOC Input'!#REF!&gt;=50000),'IOC Input'!#REF!,""))</f>
        <v>#REF!</v>
      </c>
      <c r="I429" s="93" t="e">
        <f>IF(AND('IOC Input'!#REF!="M-OP",'IOC Input'!#REF!&lt;50000),'IOC Input'!#REF!,IF(AND('IOC Input'!#REF!="M-OP",'IOC Input'!#REF!&gt;=50000),'IOC Input'!#REF!,""))</f>
        <v>#REF!</v>
      </c>
      <c r="J429" s="95" t="e">
        <f>IF(AND('IOC Input'!#REF!="M-OP",'IOC Input'!#REF!&lt;50000),RIGHT('IOC Input'!#REF!,6),IF(AND('IOC Input'!#REF!="M-OP",'IOC Input'!#REF!&gt;=50000),RIGHT('IOC Input'!#REF!,6),""))</f>
        <v>#REF!</v>
      </c>
      <c r="K429" s="96" t="e">
        <f>IF(AND('IOC Input'!#REF!="M-OP",'IOC Input'!#REF!="C"),'IOC Input'!#REF!,"")</f>
        <v>#REF!</v>
      </c>
      <c r="L429" s="96" t="e">
        <f>IF(AND('IOC Input'!#REF!="M-OP",'IOC Input'!#REF!="D"),'IOC Input'!#REF!,"")</f>
        <v>#REF!</v>
      </c>
      <c r="M429" t="e">
        <f t="shared" si="43"/>
        <v>#REF!</v>
      </c>
    </row>
    <row r="430" spans="1:13" ht="18">
      <c r="A430" s="92" t="s">
        <v>101</v>
      </c>
      <c r="B430" s="93" t="e">
        <f>IF(AND('IOC Input'!#REF!="M-OP",'IOC Input'!#REF!&lt;50000),'IOC Input'!#REF!,IF(AND('IOC Input'!#REF!="M-OP",'IOC Input'!#REF!&gt;=50000),'IOC Input'!#REF!,""))</f>
        <v>#REF!</v>
      </c>
      <c r="C430" s="93" t="e">
        <f>IF(AND('IOC Input'!#REF!="M-OP",'IOC Input'!#REF!&lt;50000),'IOC Input'!#REF!,IF(AND('IOC Input'!#REF!="M-OP",'IOC Input'!#REF!&gt;=50000),'IOC Input'!#REF!,""))</f>
        <v>#REF!</v>
      </c>
      <c r="D430" s="93" t="e">
        <f>IF(AND('IOC Input'!#REF!="M-OP",'IOC Input'!#REF!&lt;50000),'IOC Input'!#REF!,IF(AND('IOC Input'!#REF!="M-OP",'IOC Input'!#REF!&gt;=50000),'IOC Input'!#REF!,""))</f>
        <v>#REF!</v>
      </c>
      <c r="E430" s="93" t="e">
        <f>IF(AND('IOC Input'!#REF!="M-OP",'IOC Input'!#REF!&lt;50000),'IOC Input'!#REF!,IF(AND('IOC Input'!#REF!="M-OP",'IOC Input'!#REF!&gt;=50000),'IOC Input'!#REF!,""))</f>
        <v>#REF!</v>
      </c>
      <c r="F430" s="93" t="e">
        <f>IF(AND('IOC Input'!#REF!="M-OP",'IOC Input'!#REF!&lt;50000),'IOC Input'!#REF!,IF(AND('IOC Input'!#REF!="M-OP",'IOC Input'!#REF!&gt;=50000),'IOC Input'!#REF!,""))</f>
        <v>#REF!</v>
      </c>
      <c r="G430" s="93" t="e">
        <f>IF(AND('IOC Input'!#REF!="M-OP",'IOC Input'!#REF!&lt;50000),'IOC Input'!#REF!,IF(AND('IOC Input'!#REF!="M-OP",'IOC Input'!#REF!&gt;=50000),'IOC Input'!#REF!,""))</f>
        <v>#REF!</v>
      </c>
      <c r="H430" s="93" t="e">
        <f>IF(AND('IOC Input'!#REF!="M-OP",'IOC Input'!#REF!&lt;50000),'IOC Input'!#REF!,IF(AND('IOC Input'!#REF!="M-OP",'IOC Input'!#REF!&gt;=50000),'IOC Input'!#REF!,""))</f>
        <v>#REF!</v>
      </c>
      <c r="I430" s="93" t="e">
        <f>IF(AND('IOC Input'!#REF!="M-OP",'IOC Input'!#REF!&lt;50000),'IOC Input'!#REF!,IF(AND('IOC Input'!#REF!="M-OP",'IOC Input'!#REF!&gt;=50000),'IOC Input'!#REF!,""))</f>
        <v>#REF!</v>
      </c>
      <c r="J430" s="95" t="e">
        <f>IF(AND('IOC Input'!#REF!="M-OP",'IOC Input'!#REF!&lt;50000),RIGHT('IOC Input'!#REF!,6),IF(AND('IOC Input'!#REF!="M-OP",'IOC Input'!#REF!&gt;=50000),RIGHT('IOC Input'!#REF!,6),""))</f>
        <v>#REF!</v>
      </c>
      <c r="K430" s="96" t="e">
        <f>IF(AND('IOC Input'!#REF!="M-OP",'IOC Input'!#REF!="C"),'IOC Input'!#REF!,"")</f>
        <v>#REF!</v>
      </c>
      <c r="L430" s="96" t="e">
        <f>IF(AND('IOC Input'!#REF!="M-OP",'IOC Input'!#REF!="D"),'IOC Input'!#REF!,"")</f>
        <v>#REF!</v>
      </c>
      <c r="M430" t="e">
        <f t="shared" si="43"/>
        <v>#REF!</v>
      </c>
    </row>
    <row r="431" spans="1:13" ht="18">
      <c r="A431" s="92" t="s">
        <v>101</v>
      </c>
      <c r="B431" s="93" t="e">
        <f>IF(AND('IOC Input'!#REF!="M-OP",'IOC Input'!#REF!&lt;50000),'IOC Input'!#REF!,IF(AND('IOC Input'!#REF!="M-OP",'IOC Input'!#REF!&gt;=50000),'IOC Input'!#REF!,""))</f>
        <v>#REF!</v>
      </c>
      <c r="C431" s="93" t="e">
        <f>IF(AND('IOC Input'!#REF!="M-OP",'IOC Input'!#REF!&lt;50000),'IOC Input'!#REF!,IF(AND('IOC Input'!#REF!="M-OP",'IOC Input'!#REF!&gt;=50000),'IOC Input'!#REF!,""))</f>
        <v>#REF!</v>
      </c>
      <c r="D431" s="93" t="e">
        <f>IF(AND('IOC Input'!#REF!="M-OP",'IOC Input'!#REF!&lt;50000),'IOC Input'!#REF!,IF(AND('IOC Input'!#REF!="M-OP",'IOC Input'!#REF!&gt;=50000),'IOC Input'!#REF!,""))</f>
        <v>#REF!</v>
      </c>
      <c r="E431" s="93" t="e">
        <f>IF(AND('IOC Input'!#REF!="M-OP",'IOC Input'!#REF!&lt;50000),'IOC Input'!#REF!,IF(AND('IOC Input'!#REF!="M-OP",'IOC Input'!#REF!&gt;=50000),'IOC Input'!#REF!,""))</f>
        <v>#REF!</v>
      </c>
      <c r="F431" s="93" t="e">
        <f>IF(AND('IOC Input'!#REF!="M-OP",'IOC Input'!#REF!&lt;50000),'IOC Input'!#REF!,IF(AND('IOC Input'!#REF!="M-OP",'IOC Input'!#REF!&gt;=50000),'IOC Input'!#REF!,""))</f>
        <v>#REF!</v>
      </c>
      <c r="G431" s="93" t="e">
        <f>IF(AND('IOC Input'!#REF!="M-OP",'IOC Input'!#REF!&lt;50000),'IOC Input'!#REF!,IF(AND('IOC Input'!#REF!="M-OP",'IOC Input'!#REF!&gt;=50000),'IOC Input'!#REF!,""))</f>
        <v>#REF!</v>
      </c>
      <c r="H431" s="93" t="e">
        <f>IF(AND('IOC Input'!#REF!="M-OP",'IOC Input'!#REF!&lt;50000),'IOC Input'!#REF!,IF(AND('IOC Input'!#REF!="M-OP",'IOC Input'!#REF!&gt;=50000),'IOC Input'!#REF!,""))</f>
        <v>#REF!</v>
      </c>
      <c r="I431" s="93" t="e">
        <f>IF(AND('IOC Input'!#REF!="M-OP",'IOC Input'!#REF!&lt;50000),'IOC Input'!#REF!,IF(AND('IOC Input'!#REF!="M-OP",'IOC Input'!#REF!&gt;=50000),'IOC Input'!#REF!,""))</f>
        <v>#REF!</v>
      </c>
      <c r="J431" s="95" t="e">
        <f>IF(AND('IOC Input'!#REF!="M-OP",'IOC Input'!#REF!&lt;50000),RIGHT('IOC Input'!#REF!,6),IF(AND('IOC Input'!#REF!="M-OP",'IOC Input'!#REF!&gt;=50000),RIGHT('IOC Input'!#REF!,6),""))</f>
        <v>#REF!</v>
      </c>
      <c r="K431" s="96" t="e">
        <f>IF(AND('IOC Input'!#REF!="M-OP",'IOC Input'!#REF!="C"),'IOC Input'!#REF!,"")</f>
        <v>#REF!</v>
      </c>
      <c r="L431" s="96" t="e">
        <f>IF(AND('IOC Input'!#REF!="M-OP",'IOC Input'!#REF!="D"),'IOC Input'!#REF!,"")</f>
        <v>#REF!</v>
      </c>
      <c r="M431" t="e">
        <f t="shared" si="43"/>
        <v>#REF!</v>
      </c>
    </row>
    <row r="432" spans="1:13" ht="18">
      <c r="A432" s="92" t="s">
        <v>101</v>
      </c>
      <c r="B432" s="93" t="e">
        <f>IF(AND('IOC Input'!#REF!="M-OP",'IOC Input'!#REF!&lt;50000),'IOC Input'!#REF!,IF(AND('IOC Input'!#REF!="M-OP",'IOC Input'!#REF!&gt;=50000),'IOC Input'!#REF!,""))</f>
        <v>#REF!</v>
      </c>
      <c r="C432" s="93" t="e">
        <f>IF(AND('IOC Input'!#REF!="M-OP",'IOC Input'!#REF!&lt;50000),'IOC Input'!#REF!,IF(AND('IOC Input'!#REF!="M-OP",'IOC Input'!#REF!&gt;=50000),'IOC Input'!#REF!,""))</f>
        <v>#REF!</v>
      </c>
      <c r="D432" s="93" t="e">
        <f>IF(AND('IOC Input'!#REF!="M-OP",'IOC Input'!#REF!&lt;50000),'IOC Input'!#REF!,IF(AND('IOC Input'!#REF!="M-OP",'IOC Input'!#REF!&gt;=50000),'IOC Input'!#REF!,""))</f>
        <v>#REF!</v>
      </c>
      <c r="E432" s="93" t="e">
        <f>IF(AND('IOC Input'!#REF!="M-OP",'IOC Input'!#REF!&lt;50000),'IOC Input'!#REF!,IF(AND('IOC Input'!#REF!="M-OP",'IOC Input'!#REF!&gt;=50000),'IOC Input'!#REF!,""))</f>
        <v>#REF!</v>
      </c>
      <c r="F432" s="93" t="e">
        <f>IF(AND('IOC Input'!#REF!="M-OP",'IOC Input'!#REF!&lt;50000),'IOC Input'!#REF!,IF(AND('IOC Input'!#REF!="M-OP",'IOC Input'!#REF!&gt;=50000),'IOC Input'!#REF!,""))</f>
        <v>#REF!</v>
      </c>
      <c r="G432" s="93" t="e">
        <f>IF(AND('IOC Input'!#REF!="M-OP",'IOC Input'!#REF!&lt;50000),'IOC Input'!#REF!,IF(AND('IOC Input'!#REF!="M-OP",'IOC Input'!#REF!&gt;=50000),'IOC Input'!#REF!,""))</f>
        <v>#REF!</v>
      </c>
      <c r="H432" s="93" t="e">
        <f>IF(AND('IOC Input'!#REF!="M-OP",'IOC Input'!#REF!&lt;50000),'IOC Input'!#REF!,IF(AND('IOC Input'!#REF!="M-OP",'IOC Input'!#REF!&gt;=50000),'IOC Input'!#REF!,""))</f>
        <v>#REF!</v>
      </c>
      <c r="I432" s="93" t="e">
        <f>IF(AND('IOC Input'!#REF!="M-OP",'IOC Input'!#REF!&lt;50000),'IOC Input'!#REF!,IF(AND('IOC Input'!#REF!="M-OP",'IOC Input'!#REF!&gt;=50000),'IOC Input'!#REF!,""))</f>
        <v>#REF!</v>
      </c>
      <c r="J432" s="95" t="e">
        <f>IF(AND('IOC Input'!#REF!="M-OP",'IOC Input'!#REF!&lt;50000),RIGHT('IOC Input'!#REF!,6),IF(AND('IOC Input'!#REF!="M-OP",'IOC Input'!#REF!&gt;=50000),RIGHT('IOC Input'!#REF!,6),""))</f>
        <v>#REF!</v>
      </c>
      <c r="K432" s="96" t="e">
        <f>IF(AND('IOC Input'!#REF!="M-OP",'IOC Input'!#REF!="C"),'IOC Input'!#REF!,"")</f>
        <v>#REF!</v>
      </c>
      <c r="L432" s="96" t="e">
        <f>IF(AND('IOC Input'!#REF!="M-OP",'IOC Input'!#REF!="D"),'IOC Input'!#REF!,"")</f>
        <v>#REF!</v>
      </c>
      <c r="M432" t="e">
        <f t="shared" si="43"/>
        <v>#REF!</v>
      </c>
    </row>
    <row r="433" spans="1:13" ht="18">
      <c r="A433" s="92" t="s">
        <v>101</v>
      </c>
      <c r="B433" s="93" t="e">
        <f>IF(AND('IOC Input'!#REF!="M-OP",'IOC Input'!#REF!&lt;50000),'IOC Input'!#REF!,IF(AND('IOC Input'!#REF!="M-OP",'IOC Input'!#REF!&gt;=50000),'IOC Input'!#REF!,""))</f>
        <v>#REF!</v>
      </c>
      <c r="C433" s="93" t="e">
        <f>IF(AND('IOC Input'!#REF!="M-OP",'IOC Input'!#REF!&lt;50000),'IOC Input'!#REF!,IF(AND('IOC Input'!#REF!="M-OP",'IOC Input'!#REF!&gt;=50000),'IOC Input'!#REF!,""))</f>
        <v>#REF!</v>
      </c>
      <c r="D433" s="93" t="e">
        <f>IF(AND('IOC Input'!#REF!="M-OP",'IOC Input'!#REF!&lt;50000),'IOC Input'!#REF!,IF(AND('IOC Input'!#REF!="M-OP",'IOC Input'!#REF!&gt;=50000),'IOC Input'!#REF!,""))</f>
        <v>#REF!</v>
      </c>
      <c r="E433" s="93" t="e">
        <f>IF(AND('IOC Input'!#REF!="M-OP",'IOC Input'!#REF!&lt;50000),'IOC Input'!#REF!,IF(AND('IOC Input'!#REF!="M-OP",'IOC Input'!#REF!&gt;=50000),'IOC Input'!#REF!,""))</f>
        <v>#REF!</v>
      </c>
      <c r="F433" s="93" t="e">
        <f>IF(AND('IOC Input'!#REF!="M-OP",'IOC Input'!#REF!&lt;50000),'IOC Input'!#REF!,IF(AND('IOC Input'!#REF!="M-OP",'IOC Input'!#REF!&gt;=50000),'IOC Input'!#REF!,""))</f>
        <v>#REF!</v>
      </c>
      <c r="G433" s="93" t="e">
        <f>IF(AND('IOC Input'!#REF!="M-OP",'IOC Input'!#REF!&lt;50000),'IOC Input'!#REF!,IF(AND('IOC Input'!#REF!="M-OP",'IOC Input'!#REF!&gt;=50000),'IOC Input'!#REF!,""))</f>
        <v>#REF!</v>
      </c>
      <c r="H433" s="93" t="e">
        <f>IF(AND('IOC Input'!#REF!="M-OP",'IOC Input'!#REF!&lt;50000),'IOC Input'!#REF!,IF(AND('IOC Input'!#REF!="M-OP",'IOC Input'!#REF!&gt;=50000),'IOC Input'!#REF!,""))</f>
        <v>#REF!</v>
      </c>
      <c r="I433" s="93" t="e">
        <f>IF(AND('IOC Input'!#REF!="M-OP",'IOC Input'!#REF!&lt;50000),'IOC Input'!#REF!,IF(AND('IOC Input'!#REF!="M-OP",'IOC Input'!#REF!&gt;=50000),'IOC Input'!#REF!,""))</f>
        <v>#REF!</v>
      </c>
      <c r="J433" s="95" t="e">
        <f>IF(AND('IOC Input'!#REF!="M-OP",'IOC Input'!#REF!&lt;50000),RIGHT('IOC Input'!#REF!,6),IF(AND('IOC Input'!#REF!="M-OP",'IOC Input'!#REF!&gt;=50000),RIGHT('IOC Input'!#REF!,6),""))</f>
        <v>#REF!</v>
      </c>
      <c r="K433" s="96" t="e">
        <f>IF(AND('IOC Input'!#REF!="M-OP",'IOC Input'!#REF!="C"),'IOC Input'!#REF!,"")</f>
        <v>#REF!</v>
      </c>
      <c r="L433" s="96" t="e">
        <f>IF(AND('IOC Input'!#REF!="M-OP",'IOC Input'!#REF!="D"),'IOC Input'!#REF!,"")</f>
        <v>#REF!</v>
      </c>
      <c r="M433" t="e">
        <f t="shared" si="43"/>
        <v>#REF!</v>
      </c>
    </row>
    <row r="434" spans="1:13" ht="18">
      <c r="A434" s="92" t="s">
        <v>101</v>
      </c>
      <c r="B434" s="93" t="e">
        <f>IF(AND('IOC Input'!#REF!="M-OP",'IOC Input'!#REF!&lt;50000),'IOC Input'!#REF!,IF(AND('IOC Input'!#REF!="M-OP",'IOC Input'!#REF!&gt;=50000),'IOC Input'!#REF!,""))</f>
        <v>#REF!</v>
      </c>
      <c r="C434" s="93" t="e">
        <f>IF(AND('IOC Input'!#REF!="M-OP",'IOC Input'!#REF!&lt;50000),'IOC Input'!#REF!,IF(AND('IOC Input'!#REF!="M-OP",'IOC Input'!#REF!&gt;=50000),'IOC Input'!#REF!,""))</f>
        <v>#REF!</v>
      </c>
      <c r="D434" s="93" t="e">
        <f>IF(AND('IOC Input'!#REF!="M-OP",'IOC Input'!#REF!&lt;50000),'IOC Input'!#REF!,IF(AND('IOC Input'!#REF!="M-OP",'IOC Input'!#REF!&gt;=50000),'IOC Input'!#REF!,""))</f>
        <v>#REF!</v>
      </c>
      <c r="E434" s="93" t="e">
        <f>IF(AND('IOC Input'!#REF!="M-OP",'IOC Input'!#REF!&lt;50000),'IOC Input'!#REF!,IF(AND('IOC Input'!#REF!="M-OP",'IOC Input'!#REF!&gt;=50000),'IOC Input'!#REF!,""))</f>
        <v>#REF!</v>
      </c>
      <c r="F434" s="93" t="e">
        <f>IF(AND('IOC Input'!#REF!="M-OP",'IOC Input'!#REF!&lt;50000),'IOC Input'!#REF!,IF(AND('IOC Input'!#REF!="M-OP",'IOC Input'!#REF!&gt;=50000),'IOC Input'!#REF!,""))</f>
        <v>#REF!</v>
      </c>
      <c r="G434" s="93" t="e">
        <f>IF(AND('IOC Input'!#REF!="M-OP",'IOC Input'!#REF!&lt;50000),'IOC Input'!#REF!,IF(AND('IOC Input'!#REF!="M-OP",'IOC Input'!#REF!&gt;=50000),'IOC Input'!#REF!,""))</f>
        <v>#REF!</v>
      </c>
      <c r="H434" s="97"/>
      <c r="I434" s="93" t="e">
        <f>IF(AND('IOC Input'!#REF!="M-OP",'IOC Input'!#REF!&lt;50000),'IOC Input'!#REF!,IF(AND('IOC Input'!#REF!="M-OP",'IOC Input'!#REF!&gt;=50000),'IOC Input'!#REF!,""))</f>
        <v>#REF!</v>
      </c>
      <c r="J434" s="95" t="e">
        <f>IF(AND('IOC Input'!#REF!="M-OP",'IOC Input'!#REF!&lt;50000),RIGHT('IOC Input'!#REF!,6),IF(AND('IOC Input'!#REF!="M-OP",'IOC Input'!#REF!&gt;=50000),RIGHT('IOC Input'!#REF!,6),""))</f>
        <v>#REF!</v>
      </c>
      <c r="K434" s="96" t="e">
        <f>IF(AND('IOC Input'!#REF!="M-OP",'IOC Input'!#REF!="C"),'IOC Input'!#REF!,"")</f>
        <v>#REF!</v>
      </c>
      <c r="L434" s="96" t="e">
        <f>IF(AND('IOC Input'!#REF!="M-OP",'IOC Input'!#REF!="D"),'IOC Input'!#REF!,"")</f>
        <v>#REF!</v>
      </c>
      <c r="M434" t="e">
        <f t="shared" si="43"/>
        <v>#REF!</v>
      </c>
    </row>
    <row r="435" spans="1:13" ht="18">
      <c r="A435" s="92"/>
      <c r="B435" s="93"/>
      <c r="C435" s="94"/>
      <c r="D435" s="93"/>
      <c r="E435" s="94"/>
      <c r="F435" s="93"/>
      <c r="G435" s="93"/>
      <c r="H435" s="94"/>
      <c r="I435" s="93"/>
      <c r="J435" s="95"/>
      <c r="K435" s="96"/>
      <c r="L435" s="96"/>
    </row>
    <row r="436" spans="1:13" ht="18">
      <c r="A436" s="92" t="s">
        <v>101</v>
      </c>
      <c r="B436" s="93" t="e">
        <f>IF(AND('IOC Input'!#REF!="M-OP",'IOC Input'!#REF!&lt;50000),"119503",IF(AND('IOC Input'!#REF!="M-OP",'IOC Input'!#REF!&gt;=50000),"119500",""))</f>
        <v>#REF!</v>
      </c>
      <c r="C436" s="94"/>
      <c r="D436" s="93"/>
      <c r="E436" s="94"/>
      <c r="F436" s="93"/>
      <c r="G436" s="93"/>
      <c r="H436" s="93" t="e">
        <f>IF(AND('IOC Input'!#REF!="M-OP",'IOC Input'!#REF!&lt;50000),'IOC Input'!#REF!,IF(AND('IOC Input'!#REF!="M-OP",'IOC Input'!#REF!&gt;=50000),'IOC Input'!#REF!,""))</f>
        <v>#REF!</v>
      </c>
      <c r="I436" s="93" t="e">
        <f>+I437</f>
        <v>#REF!</v>
      </c>
      <c r="J436" s="95" t="e">
        <f>+J437</f>
        <v>#REF!</v>
      </c>
      <c r="K436" s="96" t="e">
        <f>IF(AND('IOC Input'!#REF!="M-OP",'IOC Input'!#REF!="C"),'IOC Input'!#REF!,"")</f>
        <v>#REF!</v>
      </c>
      <c r="L436" s="96" t="e">
        <f>IF(AND('IOC Input'!#REF!="M-OP",'IOC Input'!#REF!="D"),'IOC Input'!#REF!,"")</f>
        <v>#REF!</v>
      </c>
      <c r="M436" t="e">
        <f>IF(SUM(K436:L436)&gt;0,1,0)</f>
        <v>#REF!</v>
      </c>
    </row>
    <row r="437" spans="1:13" ht="18">
      <c r="A437" s="92" t="s">
        <v>101</v>
      </c>
      <c r="B437" s="93" t="e">
        <f>IF(AND('IOC Input'!#REF!="M-OP",'IOC Input'!#REF!&lt;50000),'IOC Input'!#REF!,IF(AND('IOC Input'!#REF!="M-OP",'IOC Input'!#REF!&gt;=50000),'IOC Input'!#REF!,""))</f>
        <v>#REF!</v>
      </c>
      <c r="C437" s="93" t="e">
        <f>IF(AND('IOC Input'!#REF!="M-OP",'IOC Input'!#REF!&lt;50000),'IOC Input'!#REF!,IF(AND('IOC Input'!#REF!="M-OP",'IOC Input'!#REF!&gt;=50000),'IOC Input'!#REF!,""))</f>
        <v>#REF!</v>
      </c>
      <c r="D437" s="93" t="e">
        <f>IF(AND('IOC Input'!#REF!="M-OP",'IOC Input'!#REF!&lt;50000),'IOC Input'!#REF!,IF(AND('IOC Input'!#REF!="M-OP",'IOC Input'!#REF!&gt;=50000),'IOC Input'!#REF!,""))</f>
        <v>#REF!</v>
      </c>
      <c r="E437" s="93" t="e">
        <f>IF(AND('IOC Input'!#REF!="M-OP",'IOC Input'!#REF!&lt;50000),'IOC Input'!#REF!,IF(AND('IOC Input'!#REF!="M-OP",'IOC Input'!#REF!&gt;=50000),'IOC Input'!#REF!,""))</f>
        <v>#REF!</v>
      </c>
      <c r="F437" s="93" t="e">
        <f>IF(AND('IOC Input'!#REF!="M-OP",'IOC Input'!#REF!&lt;50000),'IOC Input'!#REF!,IF(AND('IOC Input'!#REF!="M-OP",'IOC Input'!#REF!&gt;=50000),'IOC Input'!#REF!,""))</f>
        <v>#REF!</v>
      </c>
      <c r="G437" s="93" t="e">
        <f>IF(AND('IOC Input'!#REF!="M-OP",'IOC Input'!#REF!&lt;50000),'IOC Input'!#REF!,IF(AND('IOC Input'!#REF!="M-OP",'IOC Input'!#REF!&gt;=50000),'IOC Input'!#REF!,""))</f>
        <v>#REF!</v>
      </c>
      <c r="H437" s="93" t="e">
        <f>IF(AND('IOC Input'!#REF!="M-OP",'IOC Input'!#REF!&lt;50000),'IOC Input'!#REF!,IF(AND('IOC Input'!#REF!="M-OP",'IOC Input'!#REF!&gt;=50000),'IOC Input'!#REF!,""))</f>
        <v>#REF!</v>
      </c>
      <c r="I437" s="93" t="e">
        <f>IF(AND('IOC Input'!#REF!="M-OP",'IOC Input'!#REF!&lt;50000),'IOC Input'!#REF!,IF(AND('IOC Input'!#REF!="M-OP",'IOC Input'!#REF!&gt;=50000),'IOC Input'!#REF!,""))</f>
        <v>#REF!</v>
      </c>
      <c r="J437" s="95" t="e">
        <f>IF(AND('IOC Input'!#REF!="M-OP",'IOC Input'!#REF!&lt;50000),RIGHT('IOC Input'!#REF!,6),IF(AND('IOC Input'!#REF!="M-OP",'IOC Input'!#REF!&gt;=50000),RIGHT('IOC Input'!#REF!,6),""))</f>
        <v>#REF!</v>
      </c>
      <c r="K437" s="96" t="e">
        <f>IF(AND('IOC Input'!#REF!="M-OP",'IOC Input'!#REF!="C"),'IOC Input'!#REF!,"")</f>
        <v>#REF!</v>
      </c>
      <c r="L437" s="96" t="e">
        <f>IF(AND('IOC Input'!#REF!="M-OP",'IOC Input'!#REF!="D"),'IOC Input'!#REF!,"")</f>
        <v>#REF!</v>
      </c>
      <c r="M437" t="e">
        <f t="shared" ref="M437:M443" si="44">IF(SUM(K437:L437)&gt;0,1,0)</f>
        <v>#REF!</v>
      </c>
    </row>
    <row r="438" spans="1:13" ht="18">
      <c r="A438" s="92" t="s">
        <v>101</v>
      </c>
      <c r="B438" s="93" t="e">
        <f>IF(AND('IOC Input'!#REF!="M-OP",'IOC Input'!#REF!&lt;50000),'IOC Input'!#REF!,IF(AND('IOC Input'!#REF!="M-OP",'IOC Input'!#REF!&gt;=50000),'IOC Input'!#REF!,""))</f>
        <v>#REF!</v>
      </c>
      <c r="C438" s="93" t="e">
        <f>IF(AND('IOC Input'!#REF!="M-OP",'IOC Input'!#REF!&lt;50000),'IOC Input'!#REF!,IF(AND('IOC Input'!#REF!="M-OP",'IOC Input'!#REF!&gt;=50000),'IOC Input'!#REF!,""))</f>
        <v>#REF!</v>
      </c>
      <c r="D438" s="93" t="e">
        <f>IF(AND('IOC Input'!#REF!="M-OP",'IOC Input'!#REF!&lt;50000),'IOC Input'!#REF!,IF(AND('IOC Input'!#REF!="M-OP",'IOC Input'!#REF!&gt;=50000),'IOC Input'!#REF!,""))</f>
        <v>#REF!</v>
      </c>
      <c r="E438" s="93" t="e">
        <f>IF(AND('IOC Input'!#REF!="M-OP",'IOC Input'!#REF!&lt;50000),'IOC Input'!#REF!,IF(AND('IOC Input'!#REF!="M-OP",'IOC Input'!#REF!&gt;=50000),'IOC Input'!#REF!,""))</f>
        <v>#REF!</v>
      </c>
      <c r="F438" s="93" t="e">
        <f>IF(AND('IOC Input'!#REF!="M-OP",'IOC Input'!#REF!&lt;50000),'IOC Input'!#REF!,IF(AND('IOC Input'!#REF!="M-OP",'IOC Input'!#REF!&gt;=50000),'IOC Input'!#REF!,""))</f>
        <v>#REF!</v>
      </c>
      <c r="G438" s="93" t="e">
        <f>IF(AND('IOC Input'!#REF!="M-OP",'IOC Input'!#REF!&lt;50000),'IOC Input'!#REF!,IF(AND('IOC Input'!#REF!="M-OP",'IOC Input'!#REF!&gt;=50000),'IOC Input'!#REF!,""))</f>
        <v>#REF!</v>
      </c>
      <c r="H438" s="93" t="e">
        <f>IF(AND('IOC Input'!#REF!="M-OP",'IOC Input'!#REF!&lt;50000),'IOC Input'!#REF!,IF(AND('IOC Input'!#REF!="M-OP",'IOC Input'!#REF!&gt;=50000),'IOC Input'!#REF!,""))</f>
        <v>#REF!</v>
      </c>
      <c r="I438" s="93" t="e">
        <f>IF(AND('IOC Input'!#REF!="M-OP",'IOC Input'!#REF!&lt;50000),'IOC Input'!#REF!,IF(AND('IOC Input'!#REF!="M-OP",'IOC Input'!#REF!&gt;=50000),'IOC Input'!#REF!,""))</f>
        <v>#REF!</v>
      </c>
      <c r="J438" s="95" t="e">
        <f>IF(AND('IOC Input'!#REF!="M-OP",'IOC Input'!#REF!&lt;50000),RIGHT('IOC Input'!#REF!,6),IF(AND('IOC Input'!#REF!="M-OP",'IOC Input'!#REF!&gt;=50000),RIGHT('IOC Input'!#REF!,6),""))</f>
        <v>#REF!</v>
      </c>
      <c r="K438" s="96" t="e">
        <f>IF(AND('IOC Input'!#REF!="M-OP",'IOC Input'!#REF!="C"),'IOC Input'!#REF!,"")</f>
        <v>#REF!</v>
      </c>
      <c r="L438" s="96" t="e">
        <f>IF(AND('IOC Input'!#REF!="M-OP",'IOC Input'!#REF!="D"),'IOC Input'!#REF!,"")</f>
        <v>#REF!</v>
      </c>
      <c r="M438" t="e">
        <f t="shared" si="44"/>
        <v>#REF!</v>
      </c>
    </row>
    <row r="439" spans="1:13" ht="18">
      <c r="A439" s="92" t="s">
        <v>101</v>
      </c>
      <c r="B439" s="93" t="e">
        <f>IF(AND('IOC Input'!#REF!="M-OP",'IOC Input'!#REF!&lt;50000),'IOC Input'!#REF!,IF(AND('IOC Input'!#REF!="M-OP",'IOC Input'!#REF!&gt;=50000),'IOC Input'!#REF!,""))</f>
        <v>#REF!</v>
      </c>
      <c r="C439" s="93" t="e">
        <f>IF(AND('IOC Input'!#REF!="M-OP",'IOC Input'!#REF!&lt;50000),'IOC Input'!#REF!,IF(AND('IOC Input'!#REF!="M-OP",'IOC Input'!#REF!&gt;=50000),'IOC Input'!#REF!,""))</f>
        <v>#REF!</v>
      </c>
      <c r="D439" s="93" t="e">
        <f>IF(AND('IOC Input'!#REF!="M-OP",'IOC Input'!#REF!&lt;50000),'IOC Input'!#REF!,IF(AND('IOC Input'!#REF!="M-OP",'IOC Input'!#REF!&gt;=50000),'IOC Input'!#REF!,""))</f>
        <v>#REF!</v>
      </c>
      <c r="E439" s="93" t="e">
        <f>IF(AND('IOC Input'!#REF!="M-OP",'IOC Input'!#REF!&lt;50000),'IOC Input'!#REF!,IF(AND('IOC Input'!#REF!="M-OP",'IOC Input'!#REF!&gt;=50000),'IOC Input'!#REF!,""))</f>
        <v>#REF!</v>
      </c>
      <c r="F439" s="93" t="e">
        <f>IF(AND('IOC Input'!#REF!="M-OP",'IOC Input'!#REF!&lt;50000),'IOC Input'!#REF!,IF(AND('IOC Input'!#REF!="M-OP",'IOC Input'!#REF!&gt;=50000),'IOC Input'!#REF!,""))</f>
        <v>#REF!</v>
      </c>
      <c r="G439" s="93" t="e">
        <f>IF(AND('IOC Input'!#REF!="M-OP",'IOC Input'!#REF!&lt;50000),'IOC Input'!#REF!,IF(AND('IOC Input'!#REF!="M-OP",'IOC Input'!#REF!&gt;=50000),'IOC Input'!#REF!,""))</f>
        <v>#REF!</v>
      </c>
      <c r="H439" s="93" t="e">
        <f>IF(AND('IOC Input'!#REF!="M-OP",'IOC Input'!#REF!&lt;50000),'IOC Input'!#REF!,IF(AND('IOC Input'!#REF!="M-OP",'IOC Input'!#REF!&gt;=50000),'IOC Input'!#REF!,""))</f>
        <v>#REF!</v>
      </c>
      <c r="I439" s="93" t="e">
        <f>IF(AND('IOC Input'!#REF!="M-OP",'IOC Input'!#REF!&lt;50000),'IOC Input'!#REF!,IF(AND('IOC Input'!#REF!="M-OP",'IOC Input'!#REF!&gt;=50000),'IOC Input'!#REF!,""))</f>
        <v>#REF!</v>
      </c>
      <c r="J439" s="95" t="e">
        <f>IF(AND('IOC Input'!#REF!="M-OP",'IOC Input'!#REF!&lt;50000),RIGHT('IOC Input'!#REF!,6),IF(AND('IOC Input'!#REF!="M-OP",'IOC Input'!#REF!&gt;=50000),RIGHT('IOC Input'!#REF!,6),""))</f>
        <v>#REF!</v>
      </c>
      <c r="K439" s="96" t="e">
        <f>IF(AND('IOC Input'!#REF!="M-OP",'IOC Input'!#REF!="C"),'IOC Input'!#REF!,"")</f>
        <v>#REF!</v>
      </c>
      <c r="L439" s="96" t="e">
        <f>IF(AND('IOC Input'!#REF!="M-OP",'IOC Input'!#REF!="D"),'IOC Input'!#REF!,"")</f>
        <v>#REF!</v>
      </c>
      <c r="M439" t="e">
        <f t="shared" si="44"/>
        <v>#REF!</v>
      </c>
    </row>
    <row r="440" spans="1:13" ht="18">
      <c r="A440" s="92" t="s">
        <v>101</v>
      </c>
      <c r="B440" s="93" t="e">
        <f>IF(AND('IOC Input'!#REF!="M-OP",'IOC Input'!#REF!&lt;50000),'IOC Input'!#REF!,IF(AND('IOC Input'!#REF!="M-OP",'IOC Input'!#REF!&gt;=50000),'IOC Input'!#REF!,""))</f>
        <v>#REF!</v>
      </c>
      <c r="C440" s="93" t="e">
        <f>IF(AND('IOC Input'!#REF!="M-OP",'IOC Input'!#REF!&lt;50000),'IOC Input'!#REF!,IF(AND('IOC Input'!#REF!="M-OP",'IOC Input'!#REF!&gt;=50000),'IOC Input'!#REF!,""))</f>
        <v>#REF!</v>
      </c>
      <c r="D440" s="93" t="e">
        <f>IF(AND('IOC Input'!#REF!="M-OP",'IOC Input'!#REF!&lt;50000),'IOC Input'!#REF!,IF(AND('IOC Input'!#REF!="M-OP",'IOC Input'!#REF!&gt;=50000),'IOC Input'!#REF!,""))</f>
        <v>#REF!</v>
      </c>
      <c r="E440" s="93" t="e">
        <f>IF(AND('IOC Input'!#REF!="M-OP",'IOC Input'!#REF!&lt;50000),'IOC Input'!#REF!,IF(AND('IOC Input'!#REF!="M-OP",'IOC Input'!#REF!&gt;=50000),'IOC Input'!#REF!,""))</f>
        <v>#REF!</v>
      </c>
      <c r="F440" s="93" t="e">
        <f>IF(AND('IOC Input'!#REF!="M-OP",'IOC Input'!#REF!&lt;50000),'IOC Input'!#REF!,IF(AND('IOC Input'!#REF!="M-OP",'IOC Input'!#REF!&gt;=50000),'IOC Input'!#REF!,""))</f>
        <v>#REF!</v>
      </c>
      <c r="G440" s="93" t="e">
        <f>IF(AND('IOC Input'!#REF!="M-OP",'IOC Input'!#REF!&lt;50000),'IOC Input'!#REF!,IF(AND('IOC Input'!#REF!="M-OP",'IOC Input'!#REF!&gt;=50000),'IOC Input'!#REF!,""))</f>
        <v>#REF!</v>
      </c>
      <c r="H440" s="93" t="e">
        <f>IF(AND('IOC Input'!#REF!="M-OP",'IOC Input'!#REF!&lt;50000),'IOC Input'!#REF!,IF(AND('IOC Input'!#REF!="M-OP",'IOC Input'!#REF!&gt;=50000),'IOC Input'!#REF!,""))</f>
        <v>#REF!</v>
      </c>
      <c r="I440" s="93" t="e">
        <f>IF(AND('IOC Input'!#REF!="M-OP",'IOC Input'!#REF!&lt;50000),'IOC Input'!#REF!,IF(AND('IOC Input'!#REF!="M-OP",'IOC Input'!#REF!&gt;=50000),'IOC Input'!#REF!,""))</f>
        <v>#REF!</v>
      </c>
      <c r="J440" s="95" t="e">
        <f>IF(AND('IOC Input'!#REF!="M-OP",'IOC Input'!#REF!&lt;50000),RIGHT('IOC Input'!#REF!,6),IF(AND('IOC Input'!#REF!="M-OP",'IOC Input'!#REF!&gt;=50000),RIGHT('IOC Input'!#REF!,6),""))</f>
        <v>#REF!</v>
      </c>
      <c r="K440" s="96" t="e">
        <f>IF(AND('IOC Input'!#REF!="M-OP",'IOC Input'!#REF!="C"),'IOC Input'!#REF!,"")</f>
        <v>#REF!</v>
      </c>
      <c r="L440" s="96" t="e">
        <f>IF(AND('IOC Input'!#REF!="M-OP",'IOC Input'!#REF!="D"),'IOC Input'!#REF!,"")</f>
        <v>#REF!</v>
      </c>
      <c r="M440" t="e">
        <f t="shared" si="44"/>
        <v>#REF!</v>
      </c>
    </row>
    <row r="441" spans="1:13" ht="18">
      <c r="A441" s="92" t="s">
        <v>101</v>
      </c>
      <c r="B441" s="93" t="e">
        <f>IF(AND('IOC Input'!#REF!="M-OP",'IOC Input'!#REF!&lt;50000),'IOC Input'!#REF!,IF(AND('IOC Input'!#REF!="M-OP",'IOC Input'!#REF!&gt;=50000),'IOC Input'!#REF!,""))</f>
        <v>#REF!</v>
      </c>
      <c r="C441" s="93" t="e">
        <f>IF(AND('IOC Input'!#REF!="M-OP",'IOC Input'!#REF!&lt;50000),'IOC Input'!#REF!,IF(AND('IOC Input'!#REF!="M-OP",'IOC Input'!#REF!&gt;=50000),'IOC Input'!#REF!,""))</f>
        <v>#REF!</v>
      </c>
      <c r="D441" s="93" t="e">
        <f>IF(AND('IOC Input'!#REF!="M-OP",'IOC Input'!#REF!&lt;50000),'IOC Input'!#REF!,IF(AND('IOC Input'!#REF!="M-OP",'IOC Input'!#REF!&gt;=50000),'IOC Input'!#REF!,""))</f>
        <v>#REF!</v>
      </c>
      <c r="E441" s="93" t="e">
        <f>IF(AND('IOC Input'!#REF!="M-OP",'IOC Input'!#REF!&lt;50000),'IOC Input'!#REF!,IF(AND('IOC Input'!#REF!="M-OP",'IOC Input'!#REF!&gt;=50000),'IOC Input'!#REF!,""))</f>
        <v>#REF!</v>
      </c>
      <c r="F441" s="93" t="e">
        <f>IF(AND('IOC Input'!#REF!="M-OP",'IOC Input'!#REF!&lt;50000),'IOC Input'!#REF!,IF(AND('IOC Input'!#REF!="M-OP",'IOC Input'!#REF!&gt;=50000),'IOC Input'!#REF!,""))</f>
        <v>#REF!</v>
      </c>
      <c r="G441" s="93" t="e">
        <f>IF(AND('IOC Input'!#REF!="M-OP",'IOC Input'!#REF!&lt;50000),'IOC Input'!#REF!,IF(AND('IOC Input'!#REF!="M-OP",'IOC Input'!#REF!&gt;=50000),'IOC Input'!#REF!,""))</f>
        <v>#REF!</v>
      </c>
      <c r="H441" s="93" t="e">
        <f>IF(AND('IOC Input'!#REF!="M-OP",'IOC Input'!#REF!&lt;50000),'IOC Input'!#REF!,IF(AND('IOC Input'!#REF!="M-OP",'IOC Input'!#REF!&gt;=50000),'IOC Input'!#REF!,""))</f>
        <v>#REF!</v>
      </c>
      <c r="I441" s="93" t="e">
        <f>IF(AND('IOC Input'!#REF!="M-OP",'IOC Input'!#REF!&lt;50000),'IOC Input'!#REF!,IF(AND('IOC Input'!#REF!="M-OP",'IOC Input'!#REF!&gt;=50000),'IOC Input'!#REF!,""))</f>
        <v>#REF!</v>
      </c>
      <c r="J441" s="95" t="e">
        <f>IF(AND('IOC Input'!#REF!="M-OP",'IOC Input'!#REF!&lt;50000),RIGHT('IOC Input'!#REF!,6),IF(AND('IOC Input'!#REF!="M-OP",'IOC Input'!#REF!&gt;=50000),RIGHT('IOC Input'!#REF!,6),""))</f>
        <v>#REF!</v>
      </c>
      <c r="K441" s="96" t="e">
        <f>IF(AND('IOC Input'!#REF!="M-OP",'IOC Input'!#REF!="C"),'IOC Input'!#REF!,"")</f>
        <v>#REF!</v>
      </c>
      <c r="L441" s="96" t="e">
        <f>IF(AND('IOC Input'!#REF!="M-OP",'IOC Input'!#REF!="D"),'IOC Input'!#REF!,"")</f>
        <v>#REF!</v>
      </c>
      <c r="M441" t="e">
        <f t="shared" si="44"/>
        <v>#REF!</v>
      </c>
    </row>
    <row r="442" spans="1:13" ht="18">
      <c r="A442" s="92" t="s">
        <v>101</v>
      </c>
      <c r="B442" s="93" t="e">
        <f>IF(AND('IOC Input'!#REF!="M-OP",'IOC Input'!#REF!&lt;50000),'IOC Input'!#REF!,IF(AND('IOC Input'!#REF!="M-OP",'IOC Input'!#REF!&gt;=50000),'IOC Input'!#REF!,""))</f>
        <v>#REF!</v>
      </c>
      <c r="C442" s="93" t="e">
        <f>IF(AND('IOC Input'!#REF!="M-OP",'IOC Input'!#REF!&lt;50000),'IOC Input'!#REF!,IF(AND('IOC Input'!#REF!="M-OP",'IOC Input'!#REF!&gt;=50000),'IOC Input'!#REF!,""))</f>
        <v>#REF!</v>
      </c>
      <c r="D442" s="93" t="e">
        <f>IF(AND('IOC Input'!#REF!="M-OP",'IOC Input'!#REF!&lt;50000),'IOC Input'!#REF!,IF(AND('IOC Input'!#REF!="M-OP",'IOC Input'!#REF!&gt;=50000),'IOC Input'!#REF!,""))</f>
        <v>#REF!</v>
      </c>
      <c r="E442" s="93" t="e">
        <f>IF(AND('IOC Input'!#REF!="M-OP",'IOC Input'!#REF!&lt;50000),'IOC Input'!#REF!,IF(AND('IOC Input'!#REF!="M-OP",'IOC Input'!#REF!&gt;=50000),'IOC Input'!#REF!,""))</f>
        <v>#REF!</v>
      </c>
      <c r="F442" s="93" t="e">
        <f>IF(AND('IOC Input'!#REF!="M-OP",'IOC Input'!#REF!&lt;50000),'IOC Input'!#REF!,IF(AND('IOC Input'!#REF!="M-OP",'IOC Input'!#REF!&gt;=50000),'IOC Input'!#REF!,""))</f>
        <v>#REF!</v>
      </c>
      <c r="G442" s="93" t="e">
        <f>IF(AND('IOC Input'!#REF!="M-OP",'IOC Input'!#REF!&lt;50000),'IOC Input'!#REF!,IF(AND('IOC Input'!#REF!="M-OP",'IOC Input'!#REF!&gt;=50000),'IOC Input'!#REF!,""))</f>
        <v>#REF!</v>
      </c>
      <c r="H442" s="93" t="e">
        <f>IF(AND('IOC Input'!#REF!="M-OP",'IOC Input'!#REF!&lt;50000),'IOC Input'!#REF!,IF(AND('IOC Input'!#REF!="M-OP",'IOC Input'!#REF!&gt;=50000),'IOC Input'!#REF!,""))</f>
        <v>#REF!</v>
      </c>
      <c r="I442" s="93" t="e">
        <f>IF(AND('IOC Input'!#REF!="M-OP",'IOC Input'!#REF!&lt;50000),'IOC Input'!#REF!,IF(AND('IOC Input'!#REF!="M-OP",'IOC Input'!#REF!&gt;=50000),'IOC Input'!#REF!,""))</f>
        <v>#REF!</v>
      </c>
      <c r="J442" s="95" t="e">
        <f>IF(AND('IOC Input'!#REF!="M-OP",'IOC Input'!#REF!&lt;50000),RIGHT('IOC Input'!#REF!,6),IF(AND('IOC Input'!#REF!="M-OP",'IOC Input'!#REF!&gt;=50000),RIGHT('IOC Input'!#REF!,6),""))</f>
        <v>#REF!</v>
      </c>
      <c r="K442" s="96" t="e">
        <f>IF(AND('IOC Input'!#REF!="M-OP",'IOC Input'!#REF!="C"),'IOC Input'!#REF!,"")</f>
        <v>#REF!</v>
      </c>
      <c r="L442" s="96" t="e">
        <f>IF(AND('IOC Input'!#REF!="M-OP",'IOC Input'!#REF!="D"),'IOC Input'!#REF!,"")</f>
        <v>#REF!</v>
      </c>
      <c r="M442" t="e">
        <f t="shared" si="44"/>
        <v>#REF!</v>
      </c>
    </row>
    <row r="443" spans="1:13" ht="18">
      <c r="A443" s="92" t="s">
        <v>101</v>
      </c>
      <c r="B443" s="93" t="e">
        <f>IF(AND('IOC Input'!#REF!="M-OP",'IOC Input'!#REF!&lt;50000),'IOC Input'!#REF!,IF(AND('IOC Input'!#REF!="M-OP",'IOC Input'!#REF!&gt;=50000),'IOC Input'!#REF!,""))</f>
        <v>#REF!</v>
      </c>
      <c r="C443" s="93" t="e">
        <f>IF(AND('IOC Input'!#REF!="M-OP",'IOC Input'!#REF!&lt;50000),'IOC Input'!#REF!,IF(AND('IOC Input'!#REF!="M-OP",'IOC Input'!#REF!&gt;=50000),'IOC Input'!#REF!,""))</f>
        <v>#REF!</v>
      </c>
      <c r="D443" s="93" t="e">
        <f>IF(AND('IOC Input'!#REF!="M-OP",'IOC Input'!#REF!&lt;50000),'IOC Input'!#REF!,IF(AND('IOC Input'!#REF!="M-OP",'IOC Input'!#REF!&gt;=50000),'IOC Input'!#REF!,""))</f>
        <v>#REF!</v>
      </c>
      <c r="E443" s="93" t="e">
        <f>IF(AND('IOC Input'!#REF!="M-OP",'IOC Input'!#REF!&lt;50000),'IOC Input'!#REF!,IF(AND('IOC Input'!#REF!="M-OP",'IOC Input'!#REF!&gt;=50000),'IOC Input'!#REF!,""))</f>
        <v>#REF!</v>
      </c>
      <c r="F443" s="93" t="e">
        <f>IF(AND('IOC Input'!#REF!="M-OP",'IOC Input'!#REF!&lt;50000),'IOC Input'!#REF!,IF(AND('IOC Input'!#REF!="M-OP",'IOC Input'!#REF!&gt;=50000),'IOC Input'!#REF!,""))</f>
        <v>#REF!</v>
      </c>
      <c r="G443" s="93" t="e">
        <f>IF(AND('IOC Input'!#REF!="M-OP",'IOC Input'!#REF!&lt;50000),'IOC Input'!#REF!,IF(AND('IOC Input'!#REF!="M-OP",'IOC Input'!#REF!&gt;=50000),'IOC Input'!#REF!,""))</f>
        <v>#REF!</v>
      </c>
      <c r="H443" s="97"/>
      <c r="I443" s="93" t="e">
        <f>IF(AND('IOC Input'!#REF!="M-OP",'IOC Input'!#REF!&lt;50000),'IOC Input'!#REF!,IF(AND('IOC Input'!#REF!="M-OP",'IOC Input'!#REF!&gt;=50000),'IOC Input'!#REF!,""))</f>
        <v>#REF!</v>
      </c>
      <c r="J443" s="95" t="e">
        <f>IF(AND('IOC Input'!#REF!="M-OP",'IOC Input'!#REF!&lt;50000),RIGHT('IOC Input'!#REF!,6),IF(AND('IOC Input'!#REF!="M-OP",'IOC Input'!#REF!&gt;=50000),RIGHT('IOC Input'!#REF!,6),""))</f>
        <v>#REF!</v>
      </c>
      <c r="K443" s="96" t="e">
        <f>IF(AND('IOC Input'!#REF!="M-OP",'IOC Input'!#REF!="C"),'IOC Input'!#REF!,"")</f>
        <v>#REF!</v>
      </c>
      <c r="L443" s="96" t="e">
        <f>IF(AND('IOC Input'!#REF!="M-OP",'IOC Input'!#REF!="D"),'IOC Input'!#REF!,"")</f>
        <v>#REF!</v>
      </c>
      <c r="M443" t="e">
        <f t="shared" si="44"/>
        <v>#REF!</v>
      </c>
    </row>
    <row r="444" spans="1:13" ht="18">
      <c r="A444" s="92"/>
      <c r="B444" s="93"/>
      <c r="C444" s="94"/>
      <c r="D444" s="93"/>
      <c r="E444" s="94"/>
      <c r="F444" s="93"/>
      <c r="G444" s="93"/>
      <c r="H444" s="94"/>
      <c r="I444" s="93"/>
      <c r="J444" s="95"/>
      <c r="K444" s="96"/>
      <c r="L444" s="96"/>
    </row>
    <row r="445" spans="1:13" ht="18">
      <c r="A445" s="92" t="s">
        <v>101</v>
      </c>
      <c r="B445" s="93" t="e">
        <f>IF(AND('IOC Input'!#REF!="M-OP",'IOC Input'!#REF!&lt;50000),"119503",IF(AND('IOC Input'!#REF!="M-OP",'IOC Input'!#REF!&gt;=50000),"119500",""))</f>
        <v>#REF!</v>
      </c>
      <c r="C445" s="94"/>
      <c r="D445" s="93"/>
      <c r="E445" s="94"/>
      <c r="F445" s="93"/>
      <c r="G445" s="93"/>
      <c r="H445" s="93" t="e">
        <f>IF(AND('IOC Input'!#REF!="M-OP",'IOC Input'!#REF!&lt;50000),'IOC Input'!#REF!,IF(AND('IOC Input'!#REF!="M-OP",'IOC Input'!#REF!&gt;=50000),'IOC Input'!#REF!,""))</f>
        <v>#REF!</v>
      </c>
      <c r="I445" s="93" t="e">
        <f>+I446</f>
        <v>#REF!</v>
      </c>
      <c r="J445" s="95" t="e">
        <f>+J446</f>
        <v>#REF!</v>
      </c>
      <c r="K445" s="96" t="e">
        <f>IF(AND('IOC Input'!#REF!="M-OP",'IOC Input'!#REF!="C"),'IOC Input'!#REF!,"")</f>
        <v>#REF!</v>
      </c>
      <c r="L445" s="96" t="e">
        <f>IF(AND('IOC Input'!#REF!="M-OP",'IOC Input'!#REF!="D"),'IOC Input'!#REF!,"")</f>
        <v>#REF!</v>
      </c>
      <c r="M445" t="e">
        <f>IF(SUM(K445:L445)&gt;0,1,0)</f>
        <v>#REF!</v>
      </c>
    </row>
    <row r="446" spans="1:13" ht="18">
      <c r="A446" s="92" t="s">
        <v>101</v>
      </c>
      <c r="B446" s="93" t="e">
        <f>IF(AND('IOC Input'!#REF!="M-OP",'IOC Input'!#REF!&lt;50000),'IOC Input'!#REF!,IF(AND('IOC Input'!#REF!="M-OP",'IOC Input'!#REF!&gt;=50000),'IOC Input'!#REF!,""))</f>
        <v>#REF!</v>
      </c>
      <c r="C446" s="93" t="e">
        <f>IF(AND('IOC Input'!#REF!="M-OP",'IOC Input'!#REF!&lt;50000),'IOC Input'!#REF!,IF(AND('IOC Input'!#REF!="M-OP",'IOC Input'!#REF!&gt;=50000),'IOC Input'!#REF!,""))</f>
        <v>#REF!</v>
      </c>
      <c r="D446" s="93" t="e">
        <f>IF(AND('IOC Input'!#REF!="M-OP",'IOC Input'!#REF!&lt;50000),'IOC Input'!#REF!,IF(AND('IOC Input'!#REF!="M-OP",'IOC Input'!#REF!&gt;=50000),'IOC Input'!#REF!,""))</f>
        <v>#REF!</v>
      </c>
      <c r="E446" s="93" t="e">
        <f>IF(AND('IOC Input'!#REF!="M-OP",'IOC Input'!#REF!&lt;50000),'IOC Input'!#REF!,IF(AND('IOC Input'!#REF!="M-OP",'IOC Input'!#REF!&gt;=50000),'IOC Input'!#REF!,""))</f>
        <v>#REF!</v>
      </c>
      <c r="F446" s="93" t="e">
        <f>IF(AND('IOC Input'!#REF!="M-OP",'IOC Input'!#REF!&lt;50000),'IOC Input'!#REF!,IF(AND('IOC Input'!#REF!="M-OP",'IOC Input'!#REF!&gt;=50000),'IOC Input'!#REF!,""))</f>
        <v>#REF!</v>
      </c>
      <c r="G446" s="93" t="e">
        <f>IF(AND('IOC Input'!#REF!="M-OP",'IOC Input'!#REF!&lt;50000),'IOC Input'!#REF!,IF(AND('IOC Input'!#REF!="M-OP",'IOC Input'!#REF!&gt;=50000),'IOC Input'!#REF!,""))</f>
        <v>#REF!</v>
      </c>
      <c r="H446" s="93" t="e">
        <f>IF(AND('IOC Input'!#REF!="M-OP",'IOC Input'!#REF!&lt;50000),'IOC Input'!#REF!,IF(AND('IOC Input'!#REF!="M-OP",'IOC Input'!#REF!&gt;=50000),'IOC Input'!#REF!,""))</f>
        <v>#REF!</v>
      </c>
      <c r="I446" s="93" t="e">
        <f>IF(AND('IOC Input'!#REF!="M-OP",'IOC Input'!#REF!&lt;50000),'IOC Input'!#REF!,IF(AND('IOC Input'!#REF!="M-OP",'IOC Input'!#REF!&gt;=50000),'IOC Input'!#REF!,""))</f>
        <v>#REF!</v>
      </c>
      <c r="J446" s="95" t="e">
        <f>IF(AND('IOC Input'!#REF!="M-OP",'IOC Input'!#REF!&lt;50000),RIGHT('IOC Input'!#REF!,6),IF(AND('IOC Input'!#REF!="M-OP",'IOC Input'!#REF!&gt;=50000),RIGHT('IOC Input'!#REF!,6),""))</f>
        <v>#REF!</v>
      </c>
      <c r="K446" s="96" t="e">
        <f>IF(AND('IOC Input'!#REF!="M-OP",'IOC Input'!#REF!="C"),'IOC Input'!#REF!,"")</f>
        <v>#REF!</v>
      </c>
      <c r="L446" s="96" t="e">
        <f>IF(AND('IOC Input'!#REF!="M-OP",'IOC Input'!#REF!="D"),'IOC Input'!#REF!,"")</f>
        <v>#REF!</v>
      </c>
      <c r="M446" t="e">
        <f t="shared" ref="M446:M452" si="45">IF(SUM(K446:L446)&gt;0,1,0)</f>
        <v>#REF!</v>
      </c>
    </row>
    <row r="447" spans="1:13" ht="18">
      <c r="A447" s="92" t="s">
        <v>101</v>
      </c>
      <c r="B447" s="93" t="e">
        <f>IF(AND('IOC Input'!#REF!="M-OP",'IOC Input'!#REF!&lt;50000),'IOC Input'!#REF!,IF(AND('IOC Input'!#REF!="M-OP",'IOC Input'!#REF!&gt;=50000),'IOC Input'!#REF!,""))</f>
        <v>#REF!</v>
      </c>
      <c r="C447" s="93" t="e">
        <f>IF(AND('IOC Input'!#REF!="M-OP",'IOC Input'!#REF!&lt;50000),'IOC Input'!#REF!,IF(AND('IOC Input'!#REF!="M-OP",'IOC Input'!#REF!&gt;=50000),'IOC Input'!#REF!,""))</f>
        <v>#REF!</v>
      </c>
      <c r="D447" s="93" t="e">
        <f>IF(AND('IOC Input'!#REF!="M-OP",'IOC Input'!#REF!&lt;50000),'IOC Input'!#REF!,IF(AND('IOC Input'!#REF!="M-OP",'IOC Input'!#REF!&gt;=50000),'IOC Input'!#REF!,""))</f>
        <v>#REF!</v>
      </c>
      <c r="E447" s="93" t="e">
        <f>IF(AND('IOC Input'!#REF!="M-OP",'IOC Input'!#REF!&lt;50000),'IOC Input'!#REF!,IF(AND('IOC Input'!#REF!="M-OP",'IOC Input'!#REF!&gt;=50000),'IOC Input'!#REF!,""))</f>
        <v>#REF!</v>
      </c>
      <c r="F447" s="93" t="e">
        <f>IF(AND('IOC Input'!#REF!="M-OP",'IOC Input'!#REF!&lt;50000),'IOC Input'!#REF!,IF(AND('IOC Input'!#REF!="M-OP",'IOC Input'!#REF!&gt;=50000),'IOC Input'!#REF!,""))</f>
        <v>#REF!</v>
      </c>
      <c r="G447" s="93" t="e">
        <f>IF(AND('IOC Input'!#REF!="M-OP",'IOC Input'!#REF!&lt;50000),'IOC Input'!#REF!,IF(AND('IOC Input'!#REF!="M-OP",'IOC Input'!#REF!&gt;=50000),'IOC Input'!#REF!,""))</f>
        <v>#REF!</v>
      </c>
      <c r="H447" s="93" t="e">
        <f>IF(AND('IOC Input'!#REF!="M-OP",'IOC Input'!#REF!&lt;50000),'IOC Input'!#REF!,IF(AND('IOC Input'!#REF!="M-OP",'IOC Input'!#REF!&gt;=50000),'IOC Input'!#REF!,""))</f>
        <v>#REF!</v>
      </c>
      <c r="I447" s="93" t="e">
        <f>IF(AND('IOC Input'!#REF!="M-OP",'IOC Input'!#REF!&lt;50000),'IOC Input'!#REF!,IF(AND('IOC Input'!#REF!="M-OP",'IOC Input'!#REF!&gt;=50000),'IOC Input'!#REF!,""))</f>
        <v>#REF!</v>
      </c>
      <c r="J447" s="95" t="e">
        <f>IF(AND('IOC Input'!#REF!="M-OP",'IOC Input'!#REF!&lt;50000),RIGHT('IOC Input'!#REF!,6),IF(AND('IOC Input'!#REF!="M-OP",'IOC Input'!#REF!&gt;=50000),RIGHT('IOC Input'!#REF!,6),""))</f>
        <v>#REF!</v>
      </c>
      <c r="K447" s="96" t="e">
        <f>IF(AND('IOC Input'!#REF!="M-OP",'IOC Input'!#REF!="C"),'IOC Input'!#REF!,"")</f>
        <v>#REF!</v>
      </c>
      <c r="L447" s="96" t="e">
        <f>IF(AND('IOC Input'!#REF!="M-OP",'IOC Input'!#REF!="D"),'IOC Input'!#REF!,"")</f>
        <v>#REF!</v>
      </c>
      <c r="M447" t="e">
        <f t="shared" si="45"/>
        <v>#REF!</v>
      </c>
    </row>
    <row r="448" spans="1:13" ht="18">
      <c r="A448" s="92" t="s">
        <v>101</v>
      </c>
      <c r="B448" s="93" t="e">
        <f>IF(AND('IOC Input'!#REF!="M-OP",'IOC Input'!#REF!&lt;50000),'IOC Input'!#REF!,IF(AND('IOC Input'!#REF!="M-OP",'IOC Input'!#REF!&gt;=50000),'IOC Input'!#REF!,""))</f>
        <v>#REF!</v>
      </c>
      <c r="C448" s="93" t="e">
        <f>IF(AND('IOC Input'!#REF!="M-OP",'IOC Input'!#REF!&lt;50000),'IOC Input'!#REF!,IF(AND('IOC Input'!#REF!="M-OP",'IOC Input'!#REF!&gt;=50000),'IOC Input'!#REF!,""))</f>
        <v>#REF!</v>
      </c>
      <c r="D448" s="93" t="e">
        <f>IF(AND('IOC Input'!#REF!="M-OP",'IOC Input'!#REF!&lt;50000),'IOC Input'!#REF!,IF(AND('IOC Input'!#REF!="M-OP",'IOC Input'!#REF!&gt;=50000),'IOC Input'!#REF!,""))</f>
        <v>#REF!</v>
      </c>
      <c r="E448" s="93" t="e">
        <f>IF(AND('IOC Input'!#REF!="M-OP",'IOC Input'!#REF!&lt;50000),'IOC Input'!#REF!,IF(AND('IOC Input'!#REF!="M-OP",'IOC Input'!#REF!&gt;=50000),'IOC Input'!#REF!,""))</f>
        <v>#REF!</v>
      </c>
      <c r="F448" s="93" t="e">
        <f>IF(AND('IOC Input'!#REF!="M-OP",'IOC Input'!#REF!&lt;50000),'IOC Input'!#REF!,IF(AND('IOC Input'!#REF!="M-OP",'IOC Input'!#REF!&gt;=50000),'IOC Input'!#REF!,""))</f>
        <v>#REF!</v>
      </c>
      <c r="G448" s="93" t="e">
        <f>IF(AND('IOC Input'!#REF!="M-OP",'IOC Input'!#REF!&lt;50000),'IOC Input'!#REF!,IF(AND('IOC Input'!#REF!="M-OP",'IOC Input'!#REF!&gt;=50000),'IOC Input'!#REF!,""))</f>
        <v>#REF!</v>
      </c>
      <c r="H448" s="93" t="e">
        <f>IF(AND('IOC Input'!#REF!="M-OP",'IOC Input'!#REF!&lt;50000),'IOC Input'!#REF!,IF(AND('IOC Input'!#REF!="M-OP",'IOC Input'!#REF!&gt;=50000),'IOC Input'!#REF!,""))</f>
        <v>#REF!</v>
      </c>
      <c r="I448" s="93" t="e">
        <f>IF(AND('IOC Input'!#REF!="M-OP",'IOC Input'!#REF!&lt;50000),'IOC Input'!#REF!,IF(AND('IOC Input'!#REF!="M-OP",'IOC Input'!#REF!&gt;=50000),'IOC Input'!#REF!,""))</f>
        <v>#REF!</v>
      </c>
      <c r="J448" s="95" t="e">
        <f>IF(AND('IOC Input'!#REF!="M-OP",'IOC Input'!#REF!&lt;50000),RIGHT('IOC Input'!#REF!,6),IF(AND('IOC Input'!#REF!="M-OP",'IOC Input'!#REF!&gt;=50000),RIGHT('IOC Input'!#REF!,6),""))</f>
        <v>#REF!</v>
      </c>
      <c r="K448" s="96" t="e">
        <f>IF(AND('IOC Input'!#REF!="M-OP",'IOC Input'!#REF!="C"),'IOC Input'!#REF!,"")</f>
        <v>#REF!</v>
      </c>
      <c r="L448" s="96" t="e">
        <f>IF(AND('IOC Input'!#REF!="M-OP",'IOC Input'!#REF!="D"),'IOC Input'!#REF!,"")</f>
        <v>#REF!</v>
      </c>
      <c r="M448" t="e">
        <f t="shared" si="45"/>
        <v>#REF!</v>
      </c>
    </row>
    <row r="449" spans="1:13" ht="18">
      <c r="A449" s="92" t="s">
        <v>101</v>
      </c>
      <c r="B449" s="93" t="e">
        <f>IF(AND('IOC Input'!#REF!="M-OP",'IOC Input'!#REF!&lt;50000),'IOC Input'!#REF!,IF(AND('IOC Input'!#REF!="M-OP",'IOC Input'!#REF!&gt;=50000),'IOC Input'!#REF!,""))</f>
        <v>#REF!</v>
      </c>
      <c r="C449" s="93" t="e">
        <f>IF(AND('IOC Input'!#REF!="M-OP",'IOC Input'!#REF!&lt;50000),'IOC Input'!#REF!,IF(AND('IOC Input'!#REF!="M-OP",'IOC Input'!#REF!&gt;=50000),'IOC Input'!#REF!,""))</f>
        <v>#REF!</v>
      </c>
      <c r="D449" s="93" t="e">
        <f>IF(AND('IOC Input'!#REF!="M-OP",'IOC Input'!#REF!&lt;50000),'IOC Input'!#REF!,IF(AND('IOC Input'!#REF!="M-OP",'IOC Input'!#REF!&gt;=50000),'IOC Input'!#REF!,""))</f>
        <v>#REF!</v>
      </c>
      <c r="E449" s="93" t="e">
        <f>IF(AND('IOC Input'!#REF!="M-OP",'IOC Input'!#REF!&lt;50000),'IOC Input'!#REF!,IF(AND('IOC Input'!#REF!="M-OP",'IOC Input'!#REF!&gt;=50000),'IOC Input'!#REF!,""))</f>
        <v>#REF!</v>
      </c>
      <c r="F449" s="93" t="e">
        <f>IF(AND('IOC Input'!#REF!="M-OP",'IOC Input'!#REF!&lt;50000),'IOC Input'!#REF!,IF(AND('IOC Input'!#REF!="M-OP",'IOC Input'!#REF!&gt;=50000),'IOC Input'!#REF!,""))</f>
        <v>#REF!</v>
      </c>
      <c r="G449" s="93" t="e">
        <f>IF(AND('IOC Input'!#REF!="M-OP",'IOC Input'!#REF!&lt;50000),'IOC Input'!#REF!,IF(AND('IOC Input'!#REF!="M-OP",'IOC Input'!#REF!&gt;=50000),'IOC Input'!#REF!,""))</f>
        <v>#REF!</v>
      </c>
      <c r="H449" s="93" t="e">
        <f>IF(AND('IOC Input'!#REF!="M-OP",'IOC Input'!#REF!&lt;50000),'IOC Input'!#REF!,IF(AND('IOC Input'!#REF!="M-OP",'IOC Input'!#REF!&gt;=50000),'IOC Input'!#REF!,""))</f>
        <v>#REF!</v>
      </c>
      <c r="I449" s="93" t="e">
        <f>IF(AND('IOC Input'!#REF!="M-OP",'IOC Input'!#REF!&lt;50000),'IOC Input'!#REF!,IF(AND('IOC Input'!#REF!="M-OP",'IOC Input'!#REF!&gt;=50000),'IOC Input'!#REF!,""))</f>
        <v>#REF!</v>
      </c>
      <c r="J449" s="95" t="e">
        <f>IF(AND('IOC Input'!#REF!="M-OP",'IOC Input'!#REF!&lt;50000),RIGHT('IOC Input'!#REF!,6),IF(AND('IOC Input'!#REF!="M-OP",'IOC Input'!#REF!&gt;=50000),RIGHT('IOC Input'!#REF!,6),""))</f>
        <v>#REF!</v>
      </c>
      <c r="K449" s="96" t="e">
        <f>IF(AND('IOC Input'!#REF!="M-OP",'IOC Input'!#REF!="C"),'IOC Input'!#REF!,"")</f>
        <v>#REF!</v>
      </c>
      <c r="L449" s="96" t="e">
        <f>IF(AND('IOC Input'!#REF!="M-OP",'IOC Input'!#REF!="D"),'IOC Input'!#REF!,"")</f>
        <v>#REF!</v>
      </c>
      <c r="M449" t="e">
        <f t="shared" si="45"/>
        <v>#REF!</v>
      </c>
    </row>
    <row r="450" spans="1:13" ht="18">
      <c r="A450" s="92" t="s">
        <v>101</v>
      </c>
      <c r="B450" s="93" t="e">
        <f>IF(AND('IOC Input'!#REF!="M-OP",'IOC Input'!#REF!&lt;50000),'IOC Input'!#REF!,IF(AND('IOC Input'!#REF!="M-OP",'IOC Input'!#REF!&gt;=50000),'IOC Input'!#REF!,""))</f>
        <v>#REF!</v>
      </c>
      <c r="C450" s="93" t="e">
        <f>IF(AND('IOC Input'!#REF!="M-OP",'IOC Input'!#REF!&lt;50000),'IOC Input'!#REF!,IF(AND('IOC Input'!#REF!="M-OP",'IOC Input'!#REF!&gt;=50000),'IOC Input'!#REF!,""))</f>
        <v>#REF!</v>
      </c>
      <c r="D450" s="93" t="e">
        <f>IF(AND('IOC Input'!#REF!="M-OP",'IOC Input'!#REF!&lt;50000),'IOC Input'!#REF!,IF(AND('IOC Input'!#REF!="M-OP",'IOC Input'!#REF!&gt;=50000),'IOC Input'!#REF!,""))</f>
        <v>#REF!</v>
      </c>
      <c r="E450" s="93" t="e">
        <f>IF(AND('IOC Input'!#REF!="M-OP",'IOC Input'!#REF!&lt;50000),'IOC Input'!#REF!,IF(AND('IOC Input'!#REF!="M-OP",'IOC Input'!#REF!&gt;=50000),'IOC Input'!#REF!,""))</f>
        <v>#REF!</v>
      </c>
      <c r="F450" s="93" t="e">
        <f>IF(AND('IOC Input'!#REF!="M-OP",'IOC Input'!#REF!&lt;50000),'IOC Input'!#REF!,IF(AND('IOC Input'!#REF!="M-OP",'IOC Input'!#REF!&gt;=50000),'IOC Input'!#REF!,""))</f>
        <v>#REF!</v>
      </c>
      <c r="G450" s="93" t="e">
        <f>IF(AND('IOC Input'!#REF!="M-OP",'IOC Input'!#REF!&lt;50000),'IOC Input'!#REF!,IF(AND('IOC Input'!#REF!="M-OP",'IOC Input'!#REF!&gt;=50000),'IOC Input'!#REF!,""))</f>
        <v>#REF!</v>
      </c>
      <c r="H450" s="93" t="e">
        <f>IF(AND('IOC Input'!#REF!="M-OP",'IOC Input'!#REF!&lt;50000),'IOC Input'!#REF!,IF(AND('IOC Input'!#REF!="M-OP",'IOC Input'!#REF!&gt;=50000),'IOC Input'!#REF!,""))</f>
        <v>#REF!</v>
      </c>
      <c r="I450" s="93" t="e">
        <f>IF(AND('IOC Input'!#REF!="M-OP",'IOC Input'!#REF!&lt;50000),'IOC Input'!#REF!,IF(AND('IOC Input'!#REF!="M-OP",'IOC Input'!#REF!&gt;=50000),'IOC Input'!#REF!,""))</f>
        <v>#REF!</v>
      </c>
      <c r="J450" s="95" t="e">
        <f>IF(AND('IOC Input'!#REF!="M-OP",'IOC Input'!#REF!&lt;50000),RIGHT('IOC Input'!#REF!,6),IF(AND('IOC Input'!#REF!="M-OP",'IOC Input'!#REF!&gt;=50000),RIGHT('IOC Input'!#REF!,6),""))</f>
        <v>#REF!</v>
      </c>
      <c r="K450" s="96" t="e">
        <f>IF(AND('IOC Input'!#REF!="M-OP",'IOC Input'!#REF!="C"),'IOC Input'!#REF!,"")</f>
        <v>#REF!</v>
      </c>
      <c r="L450" s="96" t="e">
        <f>IF(AND('IOC Input'!#REF!="M-OP",'IOC Input'!#REF!="D"),'IOC Input'!#REF!,"")</f>
        <v>#REF!</v>
      </c>
      <c r="M450" t="e">
        <f t="shared" si="45"/>
        <v>#REF!</v>
      </c>
    </row>
    <row r="451" spans="1:13" ht="18">
      <c r="A451" s="92" t="s">
        <v>101</v>
      </c>
      <c r="B451" s="93" t="e">
        <f>IF(AND('IOC Input'!#REF!="M-OP",'IOC Input'!#REF!&lt;50000),'IOC Input'!#REF!,IF(AND('IOC Input'!#REF!="M-OP",'IOC Input'!#REF!&gt;=50000),'IOC Input'!#REF!,""))</f>
        <v>#REF!</v>
      </c>
      <c r="C451" s="93" t="e">
        <f>IF(AND('IOC Input'!#REF!="M-OP",'IOC Input'!#REF!&lt;50000),'IOC Input'!#REF!,IF(AND('IOC Input'!#REF!="M-OP",'IOC Input'!#REF!&gt;=50000),'IOC Input'!#REF!,""))</f>
        <v>#REF!</v>
      </c>
      <c r="D451" s="93" t="e">
        <f>IF(AND('IOC Input'!#REF!="M-OP",'IOC Input'!#REF!&lt;50000),'IOC Input'!#REF!,IF(AND('IOC Input'!#REF!="M-OP",'IOC Input'!#REF!&gt;=50000),'IOC Input'!#REF!,""))</f>
        <v>#REF!</v>
      </c>
      <c r="E451" s="93" t="e">
        <f>IF(AND('IOC Input'!#REF!="M-OP",'IOC Input'!#REF!&lt;50000),'IOC Input'!#REF!,IF(AND('IOC Input'!#REF!="M-OP",'IOC Input'!#REF!&gt;=50000),'IOC Input'!#REF!,""))</f>
        <v>#REF!</v>
      </c>
      <c r="F451" s="93" t="e">
        <f>IF(AND('IOC Input'!#REF!="M-OP",'IOC Input'!#REF!&lt;50000),'IOC Input'!#REF!,IF(AND('IOC Input'!#REF!="M-OP",'IOC Input'!#REF!&gt;=50000),'IOC Input'!#REF!,""))</f>
        <v>#REF!</v>
      </c>
      <c r="G451" s="93" t="e">
        <f>IF(AND('IOC Input'!#REF!="M-OP",'IOC Input'!#REF!&lt;50000),'IOC Input'!#REF!,IF(AND('IOC Input'!#REF!="M-OP",'IOC Input'!#REF!&gt;=50000),'IOC Input'!#REF!,""))</f>
        <v>#REF!</v>
      </c>
      <c r="H451" s="93" t="e">
        <f>IF(AND('IOC Input'!#REF!="M-OP",'IOC Input'!#REF!&lt;50000),'IOC Input'!#REF!,IF(AND('IOC Input'!#REF!="M-OP",'IOC Input'!#REF!&gt;=50000),'IOC Input'!#REF!,""))</f>
        <v>#REF!</v>
      </c>
      <c r="I451" s="93" t="e">
        <f>IF(AND('IOC Input'!#REF!="M-OP",'IOC Input'!#REF!&lt;50000),'IOC Input'!#REF!,IF(AND('IOC Input'!#REF!="M-OP",'IOC Input'!#REF!&gt;=50000),'IOC Input'!#REF!,""))</f>
        <v>#REF!</v>
      </c>
      <c r="J451" s="95" t="e">
        <f>IF(AND('IOC Input'!#REF!="M-OP",'IOC Input'!#REF!&lt;50000),RIGHT('IOC Input'!#REF!,6),IF(AND('IOC Input'!#REF!="M-OP",'IOC Input'!#REF!&gt;=50000),RIGHT('IOC Input'!#REF!,6),""))</f>
        <v>#REF!</v>
      </c>
      <c r="K451" s="96" t="e">
        <f>IF(AND('IOC Input'!#REF!="M-OP",'IOC Input'!#REF!="C"),'IOC Input'!#REF!,"")</f>
        <v>#REF!</v>
      </c>
      <c r="L451" s="96" t="e">
        <f>IF(AND('IOC Input'!#REF!="M-OP",'IOC Input'!#REF!="D"),'IOC Input'!#REF!,"")</f>
        <v>#REF!</v>
      </c>
      <c r="M451" t="e">
        <f t="shared" si="45"/>
        <v>#REF!</v>
      </c>
    </row>
    <row r="452" spans="1:13" ht="18">
      <c r="A452" s="92" t="s">
        <v>101</v>
      </c>
      <c r="B452" s="93" t="e">
        <f>IF(AND('IOC Input'!#REF!="M-OP",'IOC Input'!#REF!&lt;50000),'IOC Input'!#REF!,IF(AND('IOC Input'!#REF!="M-OP",'IOC Input'!#REF!&gt;=50000),'IOC Input'!#REF!,""))</f>
        <v>#REF!</v>
      </c>
      <c r="C452" s="93" t="e">
        <f>IF(AND('IOC Input'!#REF!="M-OP",'IOC Input'!#REF!&lt;50000),'IOC Input'!#REF!,IF(AND('IOC Input'!#REF!="M-OP",'IOC Input'!#REF!&gt;=50000),'IOC Input'!#REF!,""))</f>
        <v>#REF!</v>
      </c>
      <c r="D452" s="93" t="e">
        <f>IF(AND('IOC Input'!#REF!="M-OP",'IOC Input'!#REF!&lt;50000),'IOC Input'!#REF!,IF(AND('IOC Input'!#REF!="M-OP",'IOC Input'!#REF!&gt;=50000),'IOC Input'!#REF!,""))</f>
        <v>#REF!</v>
      </c>
      <c r="E452" s="93" t="e">
        <f>IF(AND('IOC Input'!#REF!="M-OP",'IOC Input'!#REF!&lt;50000),'IOC Input'!#REF!,IF(AND('IOC Input'!#REF!="M-OP",'IOC Input'!#REF!&gt;=50000),'IOC Input'!#REF!,""))</f>
        <v>#REF!</v>
      </c>
      <c r="F452" s="93" t="e">
        <f>IF(AND('IOC Input'!#REF!="M-OP",'IOC Input'!#REF!&lt;50000),'IOC Input'!#REF!,IF(AND('IOC Input'!#REF!="M-OP",'IOC Input'!#REF!&gt;=50000),'IOC Input'!#REF!,""))</f>
        <v>#REF!</v>
      </c>
      <c r="G452" s="93" t="e">
        <f>IF(AND('IOC Input'!#REF!="M-OP",'IOC Input'!#REF!&lt;50000),'IOC Input'!#REF!,IF(AND('IOC Input'!#REF!="M-OP",'IOC Input'!#REF!&gt;=50000),'IOC Input'!#REF!,""))</f>
        <v>#REF!</v>
      </c>
      <c r="H452" s="97"/>
      <c r="I452" s="93" t="e">
        <f>IF(AND('IOC Input'!#REF!="M-OP",'IOC Input'!#REF!&lt;50000),'IOC Input'!#REF!,IF(AND('IOC Input'!#REF!="M-OP",'IOC Input'!#REF!&gt;=50000),'IOC Input'!#REF!,""))</f>
        <v>#REF!</v>
      </c>
      <c r="J452" s="95" t="e">
        <f>IF(AND('IOC Input'!#REF!="M-OP",'IOC Input'!#REF!&lt;50000),RIGHT('IOC Input'!#REF!,6),IF(AND('IOC Input'!#REF!="M-OP",'IOC Input'!#REF!&gt;=50000),RIGHT('IOC Input'!#REF!,6),""))</f>
        <v>#REF!</v>
      </c>
      <c r="K452" s="96" t="e">
        <f>IF(AND('IOC Input'!#REF!="M-OP",'IOC Input'!#REF!="C"),'IOC Input'!#REF!,"")</f>
        <v>#REF!</v>
      </c>
      <c r="L452" s="96" t="e">
        <f>IF(AND('IOC Input'!#REF!="M-OP",'IOC Input'!#REF!="D"),'IOC Input'!#REF!,"")</f>
        <v>#REF!</v>
      </c>
      <c r="M452" t="e">
        <f t="shared" si="45"/>
        <v>#REF!</v>
      </c>
    </row>
    <row r="453" spans="1:13" ht="18">
      <c r="A453" s="92"/>
      <c r="B453" s="93"/>
      <c r="C453" s="94"/>
      <c r="D453" s="93"/>
      <c r="E453" s="94"/>
      <c r="F453" s="93"/>
      <c r="G453" s="93"/>
      <c r="H453" s="94"/>
      <c r="I453" s="93"/>
      <c r="J453" s="95"/>
      <c r="K453" s="96"/>
      <c r="L453" s="96"/>
    </row>
    <row r="454" spans="1:13" ht="18">
      <c r="A454" s="92" t="s">
        <v>101</v>
      </c>
      <c r="B454" s="93" t="e">
        <f>IF(AND('IOC Input'!#REF!="M-OP",'IOC Input'!#REF!&lt;50000),"119503",IF(AND('IOC Input'!#REF!="M-OP",'IOC Input'!#REF!&gt;=50000),"119500",""))</f>
        <v>#REF!</v>
      </c>
      <c r="C454" s="94"/>
      <c r="D454" s="93"/>
      <c r="E454" s="94"/>
      <c r="F454" s="93"/>
      <c r="G454" s="93"/>
      <c r="H454" s="93" t="e">
        <f>IF(AND('IOC Input'!#REF!="M-OP",'IOC Input'!#REF!&lt;50000),'IOC Input'!#REF!,IF(AND('IOC Input'!#REF!="M-OP",'IOC Input'!#REF!&gt;=50000),'IOC Input'!#REF!,""))</f>
        <v>#REF!</v>
      </c>
      <c r="I454" s="93" t="e">
        <f>+I455</f>
        <v>#REF!</v>
      </c>
      <c r="J454" s="95" t="e">
        <f>+J455</f>
        <v>#REF!</v>
      </c>
      <c r="K454" s="96" t="e">
        <f>IF(AND('IOC Input'!#REF!="M-OP",'IOC Input'!#REF!="C"),'IOC Input'!#REF!,"")</f>
        <v>#REF!</v>
      </c>
      <c r="L454" s="96" t="e">
        <f>IF(AND('IOC Input'!#REF!="M-OP",'IOC Input'!#REF!="D"),'IOC Input'!#REF!,"")</f>
        <v>#REF!</v>
      </c>
      <c r="M454" t="e">
        <f>IF(SUM(K454:L454)&gt;0,1,0)</f>
        <v>#REF!</v>
      </c>
    </row>
    <row r="455" spans="1:13" ht="18">
      <c r="A455" s="92" t="s">
        <v>101</v>
      </c>
      <c r="B455" s="93" t="e">
        <f>IF(AND('IOC Input'!#REF!="M-OP",'IOC Input'!#REF!&lt;50000),'IOC Input'!#REF!,IF(AND('IOC Input'!#REF!="M-OP",'IOC Input'!#REF!&gt;=50000),'IOC Input'!#REF!,""))</f>
        <v>#REF!</v>
      </c>
      <c r="C455" s="93" t="e">
        <f>IF(AND('IOC Input'!#REF!="M-OP",'IOC Input'!#REF!&lt;50000),'IOC Input'!#REF!,IF(AND('IOC Input'!#REF!="M-OP",'IOC Input'!#REF!&gt;=50000),'IOC Input'!#REF!,""))</f>
        <v>#REF!</v>
      </c>
      <c r="D455" s="93" t="e">
        <f>IF(AND('IOC Input'!#REF!="M-OP",'IOC Input'!#REF!&lt;50000),'IOC Input'!#REF!,IF(AND('IOC Input'!#REF!="M-OP",'IOC Input'!#REF!&gt;=50000),'IOC Input'!#REF!,""))</f>
        <v>#REF!</v>
      </c>
      <c r="E455" s="93" t="e">
        <f>IF(AND('IOC Input'!#REF!="M-OP",'IOC Input'!#REF!&lt;50000),'IOC Input'!#REF!,IF(AND('IOC Input'!#REF!="M-OP",'IOC Input'!#REF!&gt;=50000),'IOC Input'!#REF!,""))</f>
        <v>#REF!</v>
      </c>
      <c r="F455" s="93" t="e">
        <f>IF(AND('IOC Input'!#REF!="M-OP",'IOC Input'!#REF!&lt;50000),'IOC Input'!#REF!,IF(AND('IOC Input'!#REF!="M-OP",'IOC Input'!#REF!&gt;=50000),'IOC Input'!#REF!,""))</f>
        <v>#REF!</v>
      </c>
      <c r="G455" s="93" t="e">
        <f>IF(AND('IOC Input'!#REF!="M-OP",'IOC Input'!#REF!&lt;50000),'IOC Input'!#REF!,IF(AND('IOC Input'!#REF!="M-OP",'IOC Input'!#REF!&gt;=50000),'IOC Input'!#REF!,""))</f>
        <v>#REF!</v>
      </c>
      <c r="H455" s="93" t="e">
        <f>IF(AND('IOC Input'!#REF!="M-OP",'IOC Input'!#REF!&lt;50000),'IOC Input'!#REF!,IF(AND('IOC Input'!#REF!="M-OP",'IOC Input'!#REF!&gt;=50000),'IOC Input'!#REF!,""))</f>
        <v>#REF!</v>
      </c>
      <c r="I455" s="93" t="e">
        <f>IF(AND('IOC Input'!#REF!="M-OP",'IOC Input'!#REF!&lt;50000),'IOC Input'!#REF!,IF(AND('IOC Input'!#REF!="M-OP",'IOC Input'!#REF!&gt;=50000),'IOC Input'!#REF!,""))</f>
        <v>#REF!</v>
      </c>
      <c r="J455" s="95" t="e">
        <f>IF(AND('IOC Input'!#REF!="M-OP",'IOC Input'!#REF!&lt;50000),RIGHT('IOC Input'!#REF!,6),IF(AND('IOC Input'!#REF!="M-OP",'IOC Input'!#REF!&gt;=50000),RIGHT('IOC Input'!#REF!,6),""))</f>
        <v>#REF!</v>
      </c>
      <c r="K455" s="96" t="e">
        <f>IF(AND('IOC Input'!#REF!="M-OP",'IOC Input'!#REF!="C"),'IOC Input'!#REF!,"")</f>
        <v>#REF!</v>
      </c>
      <c r="L455" s="96" t="e">
        <f>IF(AND('IOC Input'!#REF!="M-OP",'IOC Input'!#REF!="D"),'IOC Input'!#REF!,"")</f>
        <v>#REF!</v>
      </c>
      <c r="M455" t="e">
        <f t="shared" ref="M455:M461" si="46">IF(SUM(K455:L455)&gt;0,1,0)</f>
        <v>#REF!</v>
      </c>
    </row>
    <row r="456" spans="1:13" ht="18">
      <c r="A456" s="92" t="s">
        <v>101</v>
      </c>
      <c r="B456" s="93" t="e">
        <f>IF(AND('IOC Input'!#REF!="M-OP",'IOC Input'!#REF!&lt;50000),'IOC Input'!#REF!,IF(AND('IOC Input'!#REF!="M-OP",'IOC Input'!#REF!&gt;=50000),'IOC Input'!#REF!,""))</f>
        <v>#REF!</v>
      </c>
      <c r="C456" s="93" t="e">
        <f>IF(AND('IOC Input'!#REF!="M-OP",'IOC Input'!#REF!&lt;50000),'IOC Input'!#REF!,IF(AND('IOC Input'!#REF!="M-OP",'IOC Input'!#REF!&gt;=50000),'IOC Input'!#REF!,""))</f>
        <v>#REF!</v>
      </c>
      <c r="D456" s="93" t="e">
        <f>IF(AND('IOC Input'!#REF!="M-OP",'IOC Input'!#REF!&lt;50000),'IOC Input'!#REF!,IF(AND('IOC Input'!#REF!="M-OP",'IOC Input'!#REF!&gt;=50000),'IOC Input'!#REF!,""))</f>
        <v>#REF!</v>
      </c>
      <c r="E456" s="93" t="e">
        <f>IF(AND('IOC Input'!#REF!="M-OP",'IOC Input'!#REF!&lt;50000),'IOC Input'!#REF!,IF(AND('IOC Input'!#REF!="M-OP",'IOC Input'!#REF!&gt;=50000),'IOC Input'!#REF!,""))</f>
        <v>#REF!</v>
      </c>
      <c r="F456" s="93" t="e">
        <f>IF(AND('IOC Input'!#REF!="M-OP",'IOC Input'!#REF!&lt;50000),'IOC Input'!#REF!,IF(AND('IOC Input'!#REF!="M-OP",'IOC Input'!#REF!&gt;=50000),'IOC Input'!#REF!,""))</f>
        <v>#REF!</v>
      </c>
      <c r="G456" s="93" t="e">
        <f>IF(AND('IOC Input'!#REF!="M-OP",'IOC Input'!#REF!&lt;50000),'IOC Input'!#REF!,IF(AND('IOC Input'!#REF!="M-OP",'IOC Input'!#REF!&gt;=50000),'IOC Input'!#REF!,""))</f>
        <v>#REF!</v>
      </c>
      <c r="H456" s="93" t="e">
        <f>IF(AND('IOC Input'!#REF!="M-OP",'IOC Input'!#REF!&lt;50000),'IOC Input'!#REF!,IF(AND('IOC Input'!#REF!="M-OP",'IOC Input'!#REF!&gt;=50000),'IOC Input'!#REF!,""))</f>
        <v>#REF!</v>
      </c>
      <c r="I456" s="93" t="e">
        <f>IF(AND('IOC Input'!#REF!="M-OP",'IOC Input'!#REF!&lt;50000),'IOC Input'!#REF!,IF(AND('IOC Input'!#REF!="M-OP",'IOC Input'!#REF!&gt;=50000),'IOC Input'!#REF!,""))</f>
        <v>#REF!</v>
      </c>
      <c r="J456" s="95" t="e">
        <f>IF(AND('IOC Input'!#REF!="M-OP",'IOC Input'!#REF!&lt;50000),RIGHT('IOC Input'!#REF!,6),IF(AND('IOC Input'!#REF!="M-OP",'IOC Input'!#REF!&gt;=50000),RIGHT('IOC Input'!#REF!,6),""))</f>
        <v>#REF!</v>
      </c>
      <c r="K456" s="96" t="e">
        <f>IF(AND('IOC Input'!#REF!="M-OP",'IOC Input'!#REF!="C"),'IOC Input'!#REF!,"")</f>
        <v>#REF!</v>
      </c>
      <c r="L456" s="96" t="e">
        <f>IF(AND('IOC Input'!#REF!="M-OP",'IOC Input'!#REF!="D"),'IOC Input'!#REF!,"")</f>
        <v>#REF!</v>
      </c>
      <c r="M456" t="e">
        <f t="shared" si="46"/>
        <v>#REF!</v>
      </c>
    </row>
    <row r="457" spans="1:13" ht="18">
      <c r="A457" s="92" t="s">
        <v>101</v>
      </c>
      <c r="B457" s="93" t="e">
        <f>IF(AND('IOC Input'!#REF!="M-OP",'IOC Input'!#REF!&lt;50000),'IOC Input'!#REF!,IF(AND('IOC Input'!#REF!="M-OP",'IOC Input'!#REF!&gt;=50000),'IOC Input'!#REF!,""))</f>
        <v>#REF!</v>
      </c>
      <c r="C457" s="93" t="e">
        <f>IF(AND('IOC Input'!#REF!="M-OP",'IOC Input'!#REF!&lt;50000),'IOC Input'!#REF!,IF(AND('IOC Input'!#REF!="M-OP",'IOC Input'!#REF!&gt;=50000),'IOC Input'!#REF!,""))</f>
        <v>#REF!</v>
      </c>
      <c r="D457" s="93" t="e">
        <f>IF(AND('IOC Input'!#REF!="M-OP",'IOC Input'!#REF!&lt;50000),'IOC Input'!#REF!,IF(AND('IOC Input'!#REF!="M-OP",'IOC Input'!#REF!&gt;=50000),'IOC Input'!#REF!,""))</f>
        <v>#REF!</v>
      </c>
      <c r="E457" s="93" t="e">
        <f>IF(AND('IOC Input'!#REF!="M-OP",'IOC Input'!#REF!&lt;50000),'IOC Input'!#REF!,IF(AND('IOC Input'!#REF!="M-OP",'IOC Input'!#REF!&gt;=50000),'IOC Input'!#REF!,""))</f>
        <v>#REF!</v>
      </c>
      <c r="F457" s="93" t="e">
        <f>IF(AND('IOC Input'!#REF!="M-OP",'IOC Input'!#REF!&lt;50000),'IOC Input'!#REF!,IF(AND('IOC Input'!#REF!="M-OP",'IOC Input'!#REF!&gt;=50000),'IOC Input'!#REF!,""))</f>
        <v>#REF!</v>
      </c>
      <c r="G457" s="93" t="e">
        <f>IF(AND('IOC Input'!#REF!="M-OP",'IOC Input'!#REF!&lt;50000),'IOC Input'!#REF!,IF(AND('IOC Input'!#REF!="M-OP",'IOC Input'!#REF!&gt;=50000),'IOC Input'!#REF!,""))</f>
        <v>#REF!</v>
      </c>
      <c r="H457" s="93" t="e">
        <f>IF(AND('IOC Input'!#REF!="M-OP",'IOC Input'!#REF!&lt;50000),'IOC Input'!#REF!,IF(AND('IOC Input'!#REF!="M-OP",'IOC Input'!#REF!&gt;=50000),'IOC Input'!#REF!,""))</f>
        <v>#REF!</v>
      </c>
      <c r="I457" s="93" t="e">
        <f>IF(AND('IOC Input'!#REF!="M-OP",'IOC Input'!#REF!&lt;50000),'IOC Input'!#REF!,IF(AND('IOC Input'!#REF!="M-OP",'IOC Input'!#REF!&gt;=50000),'IOC Input'!#REF!,""))</f>
        <v>#REF!</v>
      </c>
      <c r="J457" s="95" t="e">
        <f>IF(AND('IOC Input'!#REF!="M-OP",'IOC Input'!#REF!&lt;50000),RIGHT('IOC Input'!#REF!,6),IF(AND('IOC Input'!#REF!="M-OP",'IOC Input'!#REF!&gt;=50000),RIGHT('IOC Input'!#REF!,6),""))</f>
        <v>#REF!</v>
      </c>
      <c r="K457" s="96" t="e">
        <f>IF(AND('IOC Input'!#REF!="M-OP",'IOC Input'!#REF!="C"),'IOC Input'!#REF!,"")</f>
        <v>#REF!</v>
      </c>
      <c r="L457" s="96" t="e">
        <f>IF(AND('IOC Input'!#REF!="M-OP",'IOC Input'!#REF!="D"),'IOC Input'!#REF!,"")</f>
        <v>#REF!</v>
      </c>
      <c r="M457" t="e">
        <f t="shared" si="46"/>
        <v>#REF!</v>
      </c>
    </row>
    <row r="458" spans="1:13" ht="18">
      <c r="A458" s="92" t="s">
        <v>101</v>
      </c>
      <c r="B458" s="93" t="e">
        <f>IF(AND('IOC Input'!#REF!="M-OP",'IOC Input'!#REF!&lt;50000),'IOC Input'!#REF!,IF(AND('IOC Input'!#REF!="M-OP",'IOC Input'!#REF!&gt;=50000),'IOC Input'!#REF!,""))</f>
        <v>#REF!</v>
      </c>
      <c r="C458" s="93" t="e">
        <f>IF(AND('IOC Input'!#REF!="M-OP",'IOC Input'!#REF!&lt;50000),'IOC Input'!#REF!,IF(AND('IOC Input'!#REF!="M-OP",'IOC Input'!#REF!&gt;=50000),'IOC Input'!#REF!,""))</f>
        <v>#REF!</v>
      </c>
      <c r="D458" s="93" t="e">
        <f>IF(AND('IOC Input'!#REF!="M-OP",'IOC Input'!#REF!&lt;50000),'IOC Input'!#REF!,IF(AND('IOC Input'!#REF!="M-OP",'IOC Input'!#REF!&gt;=50000),'IOC Input'!#REF!,""))</f>
        <v>#REF!</v>
      </c>
      <c r="E458" s="93" t="e">
        <f>IF(AND('IOC Input'!#REF!="M-OP",'IOC Input'!#REF!&lt;50000),'IOC Input'!#REF!,IF(AND('IOC Input'!#REF!="M-OP",'IOC Input'!#REF!&gt;=50000),'IOC Input'!#REF!,""))</f>
        <v>#REF!</v>
      </c>
      <c r="F458" s="93" t="e">
        <f>IF(AND('IOC Input'!#REF!="M-OP",'IOC Input'!#REF!&lt;50000),'IOC Input'!#REF!,IF(AND('IOC Input'!#REF!="M-OP",'IOC Input'!#REF!&gt;=50000),'IOC Input'!#REF!,""))</f>
        <v>#REF!</v>
      </c>
      <c r="G458" s="93" t="e">
        <f>IF(AND('IOC Input'!#REF!="M-OP",'IOC Input'!#REF!&lt;50000),'IOC Input'!#REF!,IF(AND('IOC Input'!#REF!="M-OP",'IOC Input'!#REF!&gt;=50000),'IOC Input'!#REF!,""))</f>
        <v>#REF!</v>
      </c>
      <c r="H458" s="93" t="e">
        <f>IF(AND('IOC Input'!#REF!="M-OP",'IOC Input'!#REF!&lt;50000),'IOC Input'!#REF!,IF(AND('IOC Input'!#REF!="M-OP",'IOC Input'!#REF!&gt;=50000),'IOC Input'!#REF!,""))</f>
        <v>#REF!</v>
      </c>
      <c r="I458" s="93" t="e">
        <f>IF(AND('IOC Input'!#REF!="M-OP",'IOC Input'!#REF!&lt;50000),'IOC Input'!#REF!,IF(AND('IOC Input'!#REF!="M-OP",'IOC Input'!#REF!&gt;=50000),'IOC Input'!#REF!,""))</f>
        <v>#REF!</v>
      </c>
      <c r="J458" s="95" t="e">
        <f>IF(AND('IOC Input'!#REF!="M-OP",'IOC Input'!#REF!&lt;50000),RIGHT('IOC Input'!#REF!,6),IF(AND('IOC Input'!#REF!="M-OP",'IOC Input'!#REF!&gt;=50000),RIGHT('IOC Input'!#REF!,6),""))</f>
        <v>#REF!</v>
      </c>
      <c r="K458" s="96" t="e">
        <f>IF(AND('IOC Input'!#REF!="M-OP",'IOC Input'!#REF!="C"),'IOC Input'!#REF!,"")</f>
        <v>#REF!</v>
      </c>
      <c r="L458" s="96" t="e">
        <f>IF(AND('IOC Input'!#REF!="M-OP",'IOC Input'!#REF!="D"),'IOC Input'!#REF!,"")</f>
        <v>#REF!</v>
      </c>
      <c r="M458" t="e">
        <f t="shared" si="46"/>
        <v>#REF!</v>
      </c>
    </row>
    <row r="459" spans="1:13" ht="18">
      <c r="A459" s="92" t="s">
        <v>101</v>
      </c>
      <c r="B459" s="93" t="e">
        <f>IF(AND('IOC Input'!#REF!="M-OP",'IOC Input'!#REF!&lt;50000),'IOC Input'!#REF!,IF(AND('IOC Input'!#REF!="M-OP",'IOC Input'!#REF!&gt;=50000),'IOC Input'!#REF!,""))</f>
        <v>#REF!</v>
      </c>
      <c r="C459" s="93" t="e">
        <f>IF(AND('IOC Input'!#REF!="M-OP",'IOC Input'!#REF!&lt;50000),'IOC Input'!#REF!,IF(AND('IOC Input'!#REF!="M-OP",'IOC Input'!#REF!&gt;=50000),'IOC Input'!#REF!,""))</f>
        <v>#REF!</v>
      </c>
      <c r="D459" s="93" t="e">
        <f>IF(AND('IOC Input'!#REF!="M-OP",'IOC Input'!#REF!&lt;50000),'IOC Input'!#REF!,IF(AND('IOC Input'!#REF!="M-OP",'IOC Input'!#REF!&gt;=50000),'IOC Input'!#REF!,""))</f>
        <v>#REF!</v>
      </c>
      <c r="E459" s="93" t="e">
        <f>IF(AND('IOC Input'!#REF!="M-OP",'IOC Input'!#REF!&lt;50000),'IOC Input'!#REF!,IF(AND('IOC Input'!#REF!="M-OP",'IOC Input'!#REF!&gt;=50000),'IOC Input'!#REF!,""))</f>
        <v>#REF!</v>
      </c>
      <c r="F459" s="93" t="e">
        <f>IF(AND('IOC Input'!#REF!="M-OP",'IOC Input'!#REF!&lt;50000),'IOC Input'!#REF!,IF(AND('IOC Input'!#REF!="M-OP",'IOC Input'!#REF!&gt;=50000),'IOC Input'!#REF!,""))</f>
        <v>#REF!</v>
      </c>
      <c r="G459" s="93" t="e">
        <f>IF(AND('IOC Input'!#REF!="M-OP",'IOC Input'!#REF!&lt;50000),'IOC Input'!#REF!,IF(AND('IOC Input'!#REF!="M-OP",'IOC Input'!#REF!&gt;=50000),'IOC Input'!#REF!,""))</f>
        <v>#REF!</v>
      </c>
      <c r="H459" s="93" t="e">
        <f>IF(AND('IOC Input'!#REF!="M-OP",'IOC Input'!#REF!&lt;50000),'IOC Input'!#REF!,IF(AND('IOC Input'!#REF!="M-OP",'IOC Input'!#REF!&gt;=50000),'IOC Input'!#REF!,""))</f>
        <v>#REF!</v>
      </c>
      <c r="I459" s="93" t="e">
        <f>IF(AND('IOC Input'!#REF!="M-OP",'IOC Input'!#REF!&lt;50000),'IOC Input'!#REF!,IF(AND('IOC Input'!#REF!="M-OP",'IOC Input'!#REF!&gt;=50000),'IOC Input'!#REF!,""))</f>
        <v>#REF!</v>
      </c>
      <c r="J459" s="95" t="e">
        <f>IF(AND('IOC Input'!#REF!="M-OP",'IOC Input'!#REF!&lt;50000),RIGHT('IOC Input'!#REF!,6),IF(AND('IOC Input'!#REF!="M-OP",'IOC Input'!#REF!&gt;=50000),RIGHT('IOC Input'!#REF!,6),""))</f>
        <v>#REF!</v>
      </c>
      <c r="K459" s="96" t="e">
        <f>IF(AND('IOC Input'!#REF!="M-OP",'IOC Input'!#REF!="C"),'IOC Input'!#REF!,"")</f>
        <v>#REF!</v>
      </c>
      <c r="L459" s="96" t="e">
        <f>IF(AND('IOC Input'!#REF!="M-OP",'IOC Input'!#REF!="D"),'IOC Input'!#REF!,"")</f>
        <v>#REF!</v>
      </c>
      <c r="M459" t="e">
        <f t="shared" si="46"/>
        <v>#REF!</v>
      </c>
    </row>
    <row r="460" spans="1:13" ht="18">
      <c r="A460" s="92" t="s">
        <v>101</v>
      </c>
      <c r="B460" s="93" t="e">
        <f>IF(AND('IOC Input'!#REF!="M-OP",'IOC Input'!#REF!&lt;50000),'IOC Input'!#REF!,IF(AND('IOC Input'!#REF!="M-OP",'IOC Input'!#REF!&gt;=50000),'IOC Input'!#REF!,""))</f>
        <v>#REF!</v>
      </c>
      <c r="C460" s="93" t="e">
        <f>IF(AND('IOC Input'!#REF!="M-OP",'IOC Input'!#REF!&lt;50000),'IOC Input'!#REF!,IF(AND('IOC Input'!#REF!="M-OP",'IOC Input'!#REF!&gt;=50000),'IOC Input'!#REF!,""))</f>
        <v>#REF!</v>
      </c>
      <c r="D460" s="93" t="e">
        <f>IF(AND('IOC Input'!#REF!="M-OP",'IOC Input'!#REF!&lt;50000),'IOC Input'!#REF!,IF(AND('IOC Input'!#REF!="M-OP",'IOC Input'!#REF!&gt;=50000),'IOC Input'!#REF!,""))</f>
        <v>#REF!</v>
      </c>
      <c r="E460" s="93" t="e">
        <f>IF(AND('IOC Input'!#REF!="M-OP",'IOC Input'!#REF!&lt;50000),'IOC Input'!#REF!,IF(AND('IOC Input'!#REF!="M-OP",'IOC Input'!#REF!&gt;=50000),'IOC Input'!#REF!,""))</f>
        <v>#REF!</v>
      </c>
      <c r="F460" s="93" t="e">
        <f>IF(AND('IOC Input'!#REF!="M-OP",'IOC Input'!#REF!&lt;50000),'IOC Input'!#REF!,IF(AND('IOC Input'!#REF!="M-OP",'IOC Input'!#REF!&gt;=50000),'IOC Input'!#REF!,""))</f>
        <v>#REF!</v>
      </c>
      <c r="G460" s="93" t="e">
        <f>IF(AND('IOC Input'!#REF!="M-OP",'IOC Input'!#REF!&lt;50000),'IOC Input'!#REF!,IF(AND('IOC Input'!#REF!="M-OP",'IOC Input'!#REF!&gt;=50000),'IOC Input'!#REF!,""))</f>
        <v>#REF!</v>
      </c>
      <c r="H460" s="93" t="e">
        <f>IF(AND('IOC Input'!#REF!="M-OP",'IOC Input'!#REF!&lt;50000),'IOC Input'!#REF!,IF(AND('IOC Input'!#REF!="M-OP",'IOC Input'!#REF!&gt;=50000),'IOC Input'!#REF!,""))</f>
        <v>#REF!</v>
      </c>
      <c r="I460" s="93" t="e">
        <f>IF(AND('IOC Input'!#REF!="M-OP",'IOC Input'!#REF!&lt;50000),'IOC Input'!#REF!,IF(AND('IOC Input'!#REF!="M-OP",'IOC Input'!#REF!&gt;=50000),'IOC Input'!#REF!,""))</f>
        <v>#REF!</v>
      </c>
      <c r="J460" s="95" t="e">
        <f>IF(AND('IOC Input'!#REF!="M-OP",'IOC Input'!#REF!&lt;50000),RIGHT('IOC Input'!#REF!,6),IF(AND('IOC Input'!#REF!="M-OP",'IOC Input'!#REF!&gt;=50000),RIGHT('IOC Input'!#REF!,6),""))</f>
        <v>#REF!</v>
      </c>
      <c r="K460" s="96" t="e">
        <f>IF(AND('IOC Input'!#REF!="M-OP",'IOC Input'!#REF!="C"),'IOC Input'!#REF!,"")</f>
        <v>#REF!</v>
      </c>
      <c r="L460" s="96" t="e">
        <f>IF(AND('IOC Input'!#REF!="M-OP",'IOC Input'!#REF!="D"),'IOC Input'!#REF!,"")</f>
        <v>#REF!</v>
      </c>
      <c r="M460" t="e">
        <f t="shared" si="46"/>
        <v>#REF!</v>
      </c>
    </row>
    <row r="461" spans="1:13" ht="18">
      <c r="A461" s="92" t="s">
        <v>101</v>
      </c>
      <c r="B461" s="93" t="e">
        <f>IF(AND('IOC Input'!#REF!="M-OP",'IOC Input'!#REF!&lt;50000),'IOC Input'!#REF!,IF(AND('IOC Input'!#REF!="M-OP",'IOC Input'!#REF!&gt;=50000),'IOC Input'!#REF!,""))</f>
        <v>#REF!</v>
      </c>
      <c r="C461" s="93" t="e">
        <f>IF(AND('IOC Input'!#REF!="M-OP",'IOC Input'!#REF!&lt;50000),'IOC Input'!#REF!,IF(AND('IOC Input'!#REF!="M-OP",'IOC Input'!#REF!&gt;=50000),'IOC Input'!#REF!,""))</f>
        <v>#REF!</v>
      </c>
      <c r="D461" s="93" t="e">
        <f>IF(AND('IOC Input'!#REF!="M-OP",'IOC Input'!#REF!&lt;50000),'IOC Input'!#REF!,IF(AND('IOC Input'!#REF!="M-OP",'IOC Input'!#REF!&gt;=50000),'IOC Input'!#REF!,""))</f>
        <v>#REF!</v>
      </c>
      <c r="E461" s="93" t="e">
        <f>IF(AND('IOC Input'!#REF!="M-OP",'IOC Input'!#REF!&lt;50000),'IOC Input'!#REF!,IF(AND('IOC Input'!#REF!="M-OP",'IOC Input'!#REF!&gt;=50000),'IOC Input'!#REF!,""))</f>
        <v>#REF!</v>
      </c>
      <c r="F461" s="93" t="e">
        <f>IF(AND('IOC Input'!#REF!="M-OP",'IOC Input'!#REF!&lt;50000),'IOC Input'!#REF!,IF(AND('IOC Input'!#REF!="M-OP",'IOC Input'!#REF!&gt;=50000),'IOC Input'!#REF!,""))</f>
        <v>#REF!</v>
      </c>
      <c r="G461" s="93" t="e">
        <f>IF(AND('IOC Input'!#REF!="M-OP",'IOC Input'!#REF!&lt;50000),'IOC Input'!#REF!,IF(AND('IOC Input'!#REF!="M-OP",'IOC Input'!#REF!&gt;=50000),'IOC Input'!#REF!,""))</f>
        <v>#REF!</v>
      </c>
      <c r="H461" s="97"/>
      <c r="I461" s="93" t="e">
        <f>IF(AND('IOC Input'!#REF!="M-OP",'IOC Input'!#REF!&lt;50000),'IOC Input'!#REF!,IF(AND('IOC Input'!#REF!="M-OP",'IOC Input'!#REF!&gt;=50000),'IOC Input'!#REF!,""))</f>
        <v>#REF!</v>
      </c>
      <c r="J461" s="95" t="e">
        <f>IF(AND('IOC Input'!#REF!="M-OP",'IOC Input'!#REF!&lt;50000),RIGHT('IOC Input'!#REF!,6),IF(AND('IOC Input'!#REF!="M-OP",'IOC Input'!#REF!&gt;=50000),RIGHT('IOC Input'!#REF!,6),""))</f>
        <v>#REF!</v>
      </c>
      <c r="K461" s="96" t="e">
        <f>IF(AND('IOC Input'!#REF!="M-OP",'IOC Input'!#REF!="C"),'IOC Input'!#REF!,"")</f>
        <v>#REF!</v>
      </c>
      <c r="L461" s="96" t="e">
        <f>IF(AND('IOC Input'!#REF!="M-OP",'IOC Input'!#REF!="D"),'IOC Input'!#REF!,"")</f>
        <v>#REF!</v>
      </c>
      <c r="M461" t="e">
        <f t="shared" si="46"/>
        <v>#REF!</v>
      </c>
    </row>
    <row r="462" spans="1:13" ht="18">
      <c r="A462" s="92"/>
      <c r="B462" s="93"/>
      <c r="C462" s="94"/>
      <c r="D462" s="93"/>
      <c r="E462" s="94"/>
      <c r="F462" s="93"/>
      <c r="G462" s="93"/>
      <c r="H462" s="94"/>
      <c r="I462" s="93"/>
      <c r="J462" s="95"/>
      <c r="K462" s="96"/>
      <c r="L462" s="96"/>
    </row>
    <row r="463" spans="1:13" ht="18">
      <c r="A463" s="92" t="s">
        <v>101</v>
      </c>
      <c r="B463" s="93" t="e">
        <f>IF(AND('IOC Input'!#REF!="M-OP",'IOC Input'!#REF!&lt;50000),"119503",IF(AND('IOC Input'!#REF!="M-OP",'IOC Input'!#REF!&gt;=50000),"119500",""))</f>
        <v>#REF!</v>
      </c>
      <c r="C463" s="94"/>
      <c r="D463" s="93"/>
      <c r="E463" s="94"/>
      <c r="F463" s="93"/>
      <c r="G463" s="93"/>
      <c r="H463" s="93" t="e">
        <f>IF(AND('IOC Input'!#REF!="M-OP",'IOC Input'!#REF!&lt;50000),'IOC Input'!#REF!,IF(AND('IOC Input'!#REF!="M-OP",'IOC Input'!#REF!&gt;=50000),'IOC Input'!#REF!,""))</f>
        <v>#REF!</v>
      </c>
      <c r="I463" s="93" t="e">
        <f>+I464</f>
        <v>#REF!</v>
      </c>
      <c r="J463" s="95" t="e">
        <f>+J464</f>
        <v>#REF!</v>
      </c>
      <c r="K463" s="96" t="e">
        <f>IF(AND('IOC Input'!#REF!="M-OP",'IOC Input'!#REF!="C"),'IOC Input'!#REF!,"")</f>
        <v>#REF!</v>
      </c>
      <c r="L463" s="96" t="e">
        <f>IF(AND('IOC Input'!#REF!="M-OP",'IOC Input'!#REF!="D"),'IOC Input'!#REF!,"")</f>
        <v>#REF!</v>
      </c>
      <c r="M463" t="e">
        <f>IF(SUM(K463:L463)&gt;0,1,0)</f>
        <v>#REF!</v>
      </c>
    </row>
    <row r="464" spans="1:13" ht="18">
      <c r="A464" s="92" t="s">
        <v>101</v>
      </c>
      <c r="B464" s="93" t="e">
        <f>IF(AND('IOC Input'!#REF!="M-OP",'IOC Input'!#REF!&lt;50000),'IOC Input'!#REF!,IF(AND('IOC Input'!#REF!="M-OP",'IOC Input'!#REF!&gt;=50000),'IOC Input'!#REF!,""))</f>
        <v>#REF!</v>
      </c>
      <c r="C464" s="93" t="e">
        <f>IF(AND('IOC Input'!#REF!="M-OP",'IOC Input'!#REF!&lt;50000),'IOC Input'!#REF!,IF(AND('IOC Input'!#REF!="M-OP",'IOC Input'!#REF!&gt;=50000),'IOC Input'!#REF!,""))</f>
        <v>#REF!</v>
      </c>
      <c r="D464" s="93" t="e">
        <f>IF(AND('IOC Input'!#REF!="M-OP",'IOC Input'!#REF!&lt;50000),'IOC Input'!#REF!,IF(AND('IOC Input'!#REF!="M-OP",'IOC Input'!#REF!&gt;=50000),'IOC Input'!#REF!,""))</f>
        <v>#REF!</v>
      </c>
      <c r="E464" s="93" t="e">
        <f>IF(AND('IOC Input'!#REF!="M-OP",'IOC Input'!#REF!&lt;50000),'IOC Input'!#REF!,IF(AND('IOC Input'!#REF!="M-OP",'IOC Input'!#REF!&gt;=50000),'IOC Input'!#REF!,""))</f>
        <v>#REF!</v>
      </c>
      <c r="F464" s="93" t="e">
        <f>IF(AND('IOC Input'!#REF!="M-OP",'IOC Input'!#REF!&lt;50000),'IOC Input'!#REF!,IF(AND('IOC Input'!#REF!="M-OP",'IOC Input'!#REF!&gt;=50000),'IOC Input'!#REF!,""))</f>
        <v>#REF!</v>
      </c>
      <c r="G464" s="93" t="e">
        <f>IF(AND('IOC Input'!#REF!="M-OP",'IOC Input'!#REF!&lt;50000),'IOC Input'!#REF!,IF(AND('IOC Input'!#REF!="M-OP",'IOC Input'!#REF!&gt;=50000),'IOC Input'!#REF!,""))</f>
        <v>#REF!</v>
      </c>
      <c r="H464" s="93" t="e">
        <f>IF(AND('IOC Input'!#REF!="M-OP",'IOC Input'!#REF!&lt;50000),'IOC Input'!#REF!,IF(AND('IOC Input'!#REF!="M-OP",'IOC Input'!#REF!&gt;=50000),'IOC Input'!#REF!,""))</f>
        <v>#REF!</v>
      </c>
      <c r="I464" s="93" t="e">
        <f>IF(AND('IOC Input'!#REF!="M-OP",'IOC Input'!#REF!&lt;50000),'IOC Input'!#REF!,IF(AND('IOC Input'!#REF!="M-OP",'IOC Input'!#REF!&gt;=50000),'IOC Input'!#REF!,""))</f>
        <v>#REF!</v>
      </c>
      <c r="J464" s="95" t="e">
        <f>IF(AND('IOC Input'!#REF!="M-OP",'IOC Input'!#REF!&lt;50000),RIGHT('IOC Input'!#REF!,6),IF(AND('IOC Input'!#REF!="M-OP",'IOC Input'!#REF!&gt;=50000),RIGHT('IOC Input'!#REF!,6),""))</f>
        <v>#REF!</v>
      </c>
      <c r="K464" s="96" t="e">
        <f>IF(AND('IOC Input'!#REF!="M-OP",'IOC Input'!#REF!="C"),'IOC Input'!#REF!,"")</f>
        <v>#REF!</v>
      </c>
      <c r="L464" s="96" t="e">
        <f>IF(AND('IOC Input'!#REF!="M-OP",'IOC Input'!#REF!="D"),'IOC Input'!#REF!,"")</f>
        <v>#REF!</v>
      </c>
      <c r="M464" t="e">
        <f t="shared" ref="M464:M470" si="47">IF(SUM(K464:L464)&gt;0,1,0)</f>
        <v>#REF!</v>
      </c>
    </row>
    <row r="465" spans="1:13" ht="18">
      <c r="A465" s="92" t="s">
        <v>101</v>
      </c>
      <c r="B465" s="93" t="e">
        <f>IF(AND('IOC Input'!#REF!="M-OP",'IOC Input'!#REF!&lt;50000),'IOC Input'!#REF!,IF(AND('IOC Input'!#REF!="M-OP",'IOC Input'!#REF!&gt;=50000),'IOC Input'!#REF!,""))</f>
        <v>#REF!</v>
      </c>
      <c r="C465" s="93" t="e">
        <f>IF(AND('IOC Input'!#REF!="M-OP",'IOC Input'!#REF!&lt;50000),'IOC Input'!#REF!,IF(AND('IOC Input'!#REF!="M-OP",'IOC Input'!#REF!&gt;=50000),'IOC Input'!#REF!,""))</f>
        <v>#REF!</v>
      </c>
      <c r="D465" s="93" t="e">
        <f>IF(AND('IOC Input'!#REF!="M-OP",'IOC Input'!#REF!&lt;50000),'IOC Input'!#REF!,IF(AND('IOC Input'!#REF!="M-OP",'IOC Input'!#REF!&gt;=50000),'IOC Input'!#REF!,""))</f>
        <v>#REF!</v>
      </c>
      <c r="E465" s="93" t="e">
        <f>IF(AND('IOC Input'!#REF!="M-OP",'IOC Input'!#REF!&lt;50000),'IOC Input'!#REF!,IF(AND('IOC Input'!#REF!="M-OP",'IOC Input'!#REF!&gt;=50000),'IOC Input'!#REF!,""))</f>
        <v>#REF!</v>
      </c>
      <c r="F465" s="93" t="e">
        <f>IF(AND('IOC Input'!#REF!="M-OP",'IOC Input'!#REF!&lt;50000),'IOC Input'!#REF!,IF(AND('IOC Input'!#REF!="M-OP",'IOC Input'!#REF!&gt;=50000),'IOC Input'!#REF!,""))</f>
        <v>#REF!</v>
      </c>
      <c r="G465" s="93" t="e">
        <f>IF(AND('IOC Input'!#REF!="M-OP",'IOC Input'!#REF!&lt;50000),'IOC Input'!#REF!,IF(AND('IOC Input'!#REF!="M-OP",'IOC Input'!#REF!&gt;=50000),'IOC Input'!#REF!,""))</f>
        <v>#REF!</v>
      </c>
      <c r="H465" s="93" t="e">
        <f>IF(AND('IOC Input'!#REF!="M-OP",'IOC Input'!#REF!&lt;50000),'IOC Input'!#REF!,IF(AND('IOC Input'!#REF!="M-OP",'IOC Input'!#REF!&gt;=50000),'IOC Input'!#REF!,""))</f>
        <v>#REF!</v>
      </c>
      <c r="I465" s="93" t="e">
        <f>IF(AND('IOC Input'!#REF!="M-OP",'IOC Input'!#REF!&lt;50000),'IOC Input'!#REF!,IF(AND('IOC Input'!#REF!="M-OP",'IOC Input'!#REF!&gt;=50000),'IOC Input'!#REF!,""))</f>
        <v>#REF!</v>
      </c>
      <c r="J465" s="95" t="e">
        <f>IF(AND('IOC Input'!#REF!="M-OP",'IOC Input'!#REF!&lt;50000),RIGHT('IOC Input'!#REF!,6),IF(AND('IOC Input'!#REF!="M-OP",'IOC Input'!#REF!&gt;=50000),RIGHT('IOC Input'!#REF!,6),""))</f>
        <v>#REF!</v>
      </c>
      <c r="K465" s="96" t="e">
        <f>IF(AND('IOC Input'!#REF!="M-OP",'IOC Input'!#REF!="C"),'IOC Input'!#REF!,"")</f>
        <v>#REF!</v>
      </c>
      <c r="L465" s="96" t="e">
        <f>IF(AND('IOC Input'!#REF!="M-OP",'IOC Input'!#REF!="D"),'IOC Input'!#REF!,"")</f>
        <v>#REF!</v>
      </c>
      <c r="M465" t="e">
        <f t="shared" si="47"/>
        <v>#REF!</v>
      </c>
    </row>
    <row r="466" spans="1:13" ht="18">
      <c r="A466" s="92" t="s">
        <v>101</v>
      </c>
      <c r="B466" s="93" t="e">
        <f>IF(AND('IOC Input'!#REF!="M-OP",'IOC Input'!#REF!&lt;50000),'IOC Input'!#REF!,IF(AND('IOC Input'!#REF!="M-OP",'IOC Input'!#REF!&gt;=50000),'IOC Input'!#REF!,""))</f>
        <v>#REF!</v>
      </c>
      <c r="C466" s="93" t="e">
        <f>IF(AND('IOC Input'!#REF!="M-OP",'IOC Input'!#REF!&lt;50000),'IOC Input'!#REF!,IF(AND('IOC Input'!#REF!="M-OP",'IOC Input'!#REF!&gt;=50000),'IOC Input'!#REF!,""))</f>
        <v>#REF!</v>
      </c>
      <c r="D466" s="93" t="e">
        <f>IF(AND('IOC Input'!#REF!="M-OP",'IOC Input'!#REF!&lt;50000),'IOC Input'!#REF!,IF(AND('IOC Input'!#REF!="M-OP",'IOC Input'!#REF!&gt;=50000),'IOC Input'!#REF!,""))</f>
        <v>#REF!</v>
      </c>
      <c r="E466" s="93" t="e">
        <f>IF(AND('IOC Input'!#REF!="M-OP",'IOC Input'!#REF!&lt;50000),'IOC Input'!#REF!,IF(AND('IOC Input'!#REF!="M-OP",'IOC Input'!#REF!&gt;=50000),'IOC Input'!#REF!,""))</f>
        <v>#REF!</v>
      </c>
      <c r="F466" s="93" t="e">
        <f>IF(AND('IOC Input'!#REF!="M-OP",'IOC Input'!#REF!&lt;50000),'IOC Input'!#REF!,IF(AND('IOC Input'!#REF!="M-OP",'IOC Input'!#REF!&gt;=50000),'IOC Input'!#REF!,""))</f>
        <v>#REF!</v>
      </c>
      <c r="G466" s="93" t="e">
        <f>IF(AND('IOC Input'!#REF!="M-OP",'IOC Input'!#REF!&lt;50000),'IOC Input'!#REF!,IF(AND('IOC Input'!#REF!="M-OP",'IOC Input'!#REF!&gt;=50000),'IOC Input'!#REF!,""))</f>
        <v>#REF!</v>
      </c>
      <c r="H466" s="93" t="e">
        <f>IF(AND('IOC Input'!#REF!="M-OP",'IOC Input'!#REF!&lt;50000),'IOC Input'!#REF!,IF(AND('IOC Input'!#REF!="M-OP",'IOC Input'!#REF!&gt;=50000),'IOC Input'!#REF!,""))</f>
        <v>#REF!</v>
      </c>
      <c r="I466" s="93" t="e">
        <f>IF(AND('IOC Input'!#REF!="M-OP",'IOC Input'!#REF!&lt;50000),'IOC Input'!#REF!,IF(AND('IOC Input'!#REF!="M-OP",'IOC Input'!#REF!&gt;=50000),'IOC Input'!#REF!,""))</f>
        <v>#REF!</v>
      </c>
      <c r="J466" s="95" t="e">
        <f>IF(AND('IOC Input'!#REF!="M-OP",'IOC Input'!#REF!&lt;50000),RIGHT('IOC Input'!#REF!,6),IF(AND('IOC Input'!#REF!="M-OP",'IOC Input'!#REF!&gt;=50000),RIGHT('IOC Input'!#REF!,6),""))</f>
        <v>#REF!</v>
      </c>
      <c r="K466" s="96" t="e">
        <f>IF(AND('IOC Input'!#REF!="M-OP",'IOC Input'!#REF!="C"),'IOC Input'!#REF!,"")</f>
        <v>#REF!</v>
      </c>
      <c r="L466" s="96" t="e">
        <f>IF(AND('IOC Input'!#REF!="M-OP",'IOC Input'!#REF!="D"),'IOC Input'!#REF!,"")</f>
        <v>#REF!</v>
      </c>
      <c r="M466" t="e">
        <f t="shared" si="47"/>
        <v>#REF!</v>
      </c>
    </row>
    <row r="467" spans="1:13" ht="18">
      <c r="A467" s="92" t="s">
        <v>101</v>
      </c>
      <c r="B467" s="93" t="e">
        <f>IF(AND('IOC Input'!#REF!="M-OP",'IOC Input'!#REF!&lt;50000),'IOC Input'!#REF!,IF(AND('IOC Input'!#REF!="M-OP",'IOC Input'!#REF!&gt;=50000),'IOC Input'!#REF!,""))</f>
        <v>#REF!</v>
      </c>
      <c r="C467" s="93" t="e">
        <f>IF(AND('IOC Input'!#REF!="M-OP",'IOC Input'!#REF!&lt;50000),'IOC Input'!#REF!,IF(AND('IOC Input'!#REF!="M-OP",'IOC Input'!#REF!&gt;=50000),'IOC Input'!#REF!,""))</f>
        <v>#REF!</v>
      </c>
      <c r="D467" s="93" t="e">
        <f>IF(AND('IOC Input'!#REF!="M-OP",'IOC Input'!#REF!&lt;50000),'IOC Input'!#REF!,IF(AND('IOC Input'!#REF!="M-OP",'IOC Input'!#REF!&gt;=50000),'IOC Input'!#REF!,""))</f>
        <v>#REF!</v>
      </c>
      <c r="E467" s="93" t="e">
        <f>IF(AND('IOC Input'!#REF!="M-OP",'IOC Input'!#REF!&lt;50000),'IOC Input'!#REF!,IF(AND('IOC Input'!#REF!="M-OP",'IOC Input'!#REF!&gt;=50000),'IOC Input'!#REF!,""))</f>
        <v>#REF!</v>
      </c>
      <c r="F467" s="93" t="e">
        <f>IF(AND('IOC Input'!#REF!="M-OP",'IOC Input'!#REF!&lt;50000),'IOC Input'!#REF!,IF(AND('IOC Input'!#REF!="M-OP",'IOC Input'!#REF!&gt;=50000),'IOC Input'!#REF!,""))</f>
        <v>#REF!</v>
      </c>
      <c r="G467" s="93" t="e">
        <f>IF(AND('IOC Input'!#REF!="M-OP",'IOC Input'!#REF!&lt;50000),'IOC Input'!#REF!,IF(AND('IOC Input'!#REF!="M-OP",'IOC Input'!#REF!&gt;=50000),'IOC Input'!#REF!,""))</f>
        <v>#REF!</v>
      </c>
      <c r="H467" s="93" t="e">
        <f>IF(AND('IOC Input'!#REF!="M-OP",'IOC Input'!#REF!&lt;50000),'IOC Input'!#REF!,IF(AND('IOC Input'!#REF!="M-OP",'IOC Input'!#REF!&gt;=50000),'IOC Input'!#REF!,""))</f>
        <v>#REF!</v>
      </c>
      <c r="I467" s="93" t="e">
        <f>IF(AND('IOC Input'!#REF!="M-OP",'IOC Input'!#REF!&lt;50000),'IOC Input'!#REF!,IF(AND('IOC Input'!#REF!="M-OP",'IOC Input'!#REF!&gt;=50000),'IOC Input'!#REF!,""))</f>
        <v>#REF!</v>
      </c>
      <c r="J467" s="95" t="e">
        <f>IF(AND('IOC Input'!#REF!="M-OP",'IOC Input'!#REF!&lt;50000),RIGHT('IOC Input'!#REF!,6),IF(AND('IOC Input'!#REF!="M-OP",'IOC Input'!#REF!&gt;=50000),RIGHT('IOC Input'!#REF!,6),""))</f>
        <v>#REF!</v>
      </c>
      <c r="K467" s="96" t="e">
        <f>IF(AND('IOC Input'!#REF!="M-OP",'IOC Input'!#REF!="C"),'IOC Input'!#REF!,"")</f>
        <v>#REF!</v>
      </c>
      <c r="L467" s="96" t="e">
        <f>IF(AND('IOC Input'!#REF!="M-OP",'IOC Input'!#REF!="D"),'IOC Input'!#REF!,"")</f>
        <v>#REF!</v>
      </c>
      <c r="M467" t="e">
        <f t="shared" si="47"/>
        <v>#REF!</v>
      </c>
    </row>
    <row r="468" spans="1:13" ht="18">
      <c r="A468" s="92" t="s">
        <v>101</v>
      </c>
      <c r="B468" s="93" t="e">
        <f>IF(AND('IOC Input'!#REF!="M-OP",'IOC Input'!#REF!&lt;50000),'IOC Input'!#REF!,IF(AND('IOC Input'!#REF!="M-OP",'IOC Input'!#REF!&gt;=50000),'IOC Input'!#REF!,""))</f>
        <v>#REF!</v>
      </c>
      <c r="C468" s="93" t="e">
        <f>IF(AND('IOC Input'!#REF!="M-OP",'IOC Input'!#REF!&lt;50000),'IOC Input'!#REF!,IF(AND('IOC Input'!#REF!="M-OP",'IOC Input'!#REF!&gt;=50000),'IOC Input'!#REF!,""))</f>
        <v>#REF!</v>
      </c>
      <c r="D468" s="93" t="e">
        <f>IF(AND('IOC Input'!#REF!="M-OP",'IOC Input'!#REF!&lt;50000),'IOC Input'!#REF!,IF(AND('IOC Input'!#REF!="M-OP",'IOC Input'!#REF!&gt;=50000),'IOC Input'!#REF!,""))</f>
        <v>#REF!</v>
      </c>
      <c r="E468" s="93" t="e">
        <f>IF(AND('IOC Input'!#REF!="M-OP",'IOC Input'!#REF!&lt;50000),'IOC Input'!#REF!,IF(AND('IOC Input'!#REF!="M-OP",'IOC Input'!#REF!&gt;=50000),'IOC Input'!#REF!,""))</f>
        <v>#REF!</v>
      </c>
      <c r="F468" s="93" t="e">
        <f>IF(AND('IOC Input'!#REF!="M-OP",'IOC Input'!#REF!&lt;50000),'IOC Input'!#REF!,IF(AND('IOC Input'!#REF!="M-OP",'IOC Input'!#REF!&gt;=50000),'IOC Input'!#REF!,""))</f>
        <v>#REF!</v>
      </c>
      <c r="G468" s="93" t="e">
        <f>IF(AND('IOC Input'!#REF!="M-OP",'IOC Input'!#REF!&lt;50000),'IOC Input'!#REF!,IF(AND('IOC Input'!#REF!="M-OP",'IOC Input'!#REF!&gt;=50000),'IOC Input'!#REF!,""))</f>
        <v>#REF!</v>
      </c>
      <c r="H468" s="93" t="e">
        <f>IF(AND('IOC Input'!#REF!="M-OP",'IOC Input'!#REF!&lt;50000),'IOC Input'!#REF!,IF(AND('IOC Input'!#REF!="M-OP",'IOC Input'!#REF!&gt;=50000),'IOC Input'!#REF!,""))</f>
        <v>#REF!</v>
      </c>
      <c r="I468" s="93" t="e">
        <f>IF(AND('IOC Input'!#REF!="M-OP",'IOC Input'!#REF!&lt;50000),'IOC Input'!#REF!,IF(AND('IOC Input'!#REF!="M-OP",'IOC Input'!#REF!&gt;=50000),'IOC Input'!#REF!,""))</f>
        <v>#REF!</v>
      </c>
      <c r="J468" s="95" t="e">
        <f>IF(AND('IOC Input'!#REF!="M-OP",'IOC Input'!#REF!&lt;50000),RIGHT('IOC Input'!#REF!,6),IF(AND('IOC Input'!#REF!="M-OP",'IOC Input'!#REF!&gt;=50000),RIGHT('IOC Input'!#REF!,6),""))</f>
        <v>#REF!</v>
      </c>
      <c r="K468" s="96" t="e">
        <f>IF(AND('IOC Input'!#REF!="M-OP",'IOC Input'!#REF!="C"),'IOC Input'!#REF!,"")</f>
        <v>#REF!</v>
      </c>
      <c r="L468" s="96" t="e">
        <f>IF(AND('IOC Input'!#REF!="M-OP",'IOC Input'!#REF!="D"),'IOC Input'!#REF!,"")</f>
        <v>#REF!</v>
      </c>
      <c r="M468" t="e">
        <f t="shared" si="47"/>
        <v>#REF!</v>
      </c>
    </row>
    <row r="469" spans="1:13" ht="18">
      <c r="A469" s="92" t="s">
        <v>101</v>
      </c>
      <c r="B469" s="93" t="e">
        <f>IF(AND('IOC Input'!#REF!="M-OP",'IOC Input'!#REF!&lt;50000),'IOC Input'!#REF!,IF(AND('IOC Input'!#REF!="M-OP",'IOC Input'!#REF!&gt;=50000),'IOC Input'!#REF!,""))</f>
        <v>#REF!</v>
      </c>
      <c r="C469" s="93" t="e">
        <f>IF(AND('IOC Input'!#REF!="M-OP",'IOC Input'!#REF!&lt;50000),'IOC Input'!#REF!,IF(AND('IOC Input'!#REF!="M-OP",'IOC Input'!#REF!&gt;=50000),'IOC Input'!#REF!,""))</f>
        <v>#REF!</v>
      </c>
      <c r="D469" s="93" t="e">
        <f>IF(AND('IOC Input'!#REF!="M-OP",'IOC Input'!#REF!&lt;50000),'IOC Input'!#REF!,IF(AND('IOC Input'!#REF!="M-OP",'IOC Input'!#REF!&gt;=50000),'IOC Input'!#REF!,""))</f>
        <v>#REF!</v>
      </c>
      <c r="E469" s="93" t="e">
        <f>IF(AND('IOC Input'!#REF!="M-OP",'IOC Input'!#REF!&lt;50000),'IOC Input'!#REF!,IF(AND('IOC Input'!#REF!="M-OP",'IOC Input'!#REF!&gt;=50000),'IOC Input'!#REF!,""))</f>
        <v>#REF!</v>
      </c>
      <c r="F469" s="93" t="e">
        <f>IF(AND('IOC Input'!#REF!="M-OP",'IOC Input'!#REF!&lt;50000),'IOC Input'!#REF!,IF(AND('IOC Input'!#REF!="M-OP",'IOC Input'!#REF!&gt;=50000),'IOC Input'!#REF!,""))</f>
        <v>#REF!</v>
      </c>
      <c r="G469" s="93" t="e">
        <f>IF(AND('IOC Input'!#REF!="M-OP",'IOC Input'!#REF!&lt;50000),'IOC Input'!#REF!,IF(AND('IOC Input'!#REF!="M-OP",'IOC Input'!#REF!&gt;=50000),'IOC Input'!#REF!,""))</f>
        <v>#REF!</v>
      </c>
      <c r="H469" s="93" t="e">
        <f>IF(AND('IOC Input'!#REF!="M-OP",'IOC Input'!#REF!&lt;50000),'IOC Input'!#REF!,IF(AND('IOC Input'!#REF!="M-OP",'IOC Input'!#REF!&gt;=50000),'IOC Input'!#REF!,""))</f>
        <v>#REF!</v>
      </c>
      <c r="I469" s="93" t="e">
        <f>IF(AND('IOC Input'!#REF!="M-OP",'IOC Input'!#REF!&lt;50000),'IOC Input'!#REF!,IF(AND('IOC Input'!#REF!="M-OP",'IOC Input'!#REF!&gt;=50000),'IOC Input'!#REF!,""))</f>
        <v>#REF!</v>
      </c>
      <c r="J469" s="95" t="e">
        <f>IF(AND('IOC Input'!#REF!="M-OP",'IOC Input'!#REF!&lt;50000),RIGHT('IOC Input'!#REF!,6),IF(AND('IOC Input'!#REF!="M-OP",'IOC Input'!#REF!&gt;=50000),RIGHT('IOC Input'!#REF!,6),""))</f>
        <v>#REF!</v>
      </c>
      <c r="K469" s="96" t="e">
        <f>IF(AND('IOC Input'!#REF!="M-OP",'IOC Input'!#REF!="C"),'IOC Input'!#REF!,"")</f>
        <v>#REF!</v>
      </c>
      <c r="L469" s="96" t="e">
        <f>IF(AND('IOC Input'!#REF!="M-OP",'IOC Input'!#REF!="D"),'IOC Input'!#REF!,"")</f>
        <v>#REF!</v>
      </c>
      <c r="M469" t="e">
        <f t="shared" si="47"/>
        <v>#REF!</v>
      </c>
    </row>
    <row r="470" spans="1:13" ht="18">
      <c r="A470" s="92" t="s">
        <v>101</v>
      </c>
      <c r="B470" s="93" t="e">
        <f>IF(AND('IOC Input'!#REF!="M-OP",'IOC Input'!#REF!&lt;50000),'IOC Input'!#REF!,IF(AND('IOC Input'!#REF!="M-OP",'IOC Input'!#REF!&gt;=50000),'IOC Input'!#REF!,""))</f>
        <v>#REF!</v>
      </c>
      <c r="C470" s="93" t="e">
        <f>IF(AND('IOC Input'!#REF!="M-OP",'IOC Input'!#REF!&lt;50000),'IOC Input'!#REF!,IF(AND('IOC Input'!#REF!="M-OP",'IOC Input'!#REF!&gt;=50000),'IOC Input'!#REF!,""))</f>
        <v>#REF!</v>
      </c>
      <c r="D470" s="93" t="e">
        <f>IF(AND('IOC Input'!#REF!="M-OP",'IOC Input'!#REF!&lt;50000),'IOC Input'!#REF!,IF(AND('IOC Input'!#REF!="M-OP",'IOC Input'!#REF!&gt;=50000),'IOC Input'!#REF!,""))</f>
        <v>#REF!</v>
      </c>
      <c r="E470" s="93" t="e">
        <f>IF(AND('IOC Input'!#REF!="M-OP",'IOC Input'!#REF!&lt;50000),'IOC Input'!#REF!,IF(AND('IOC Input'!#REF!="M-OP",'IOC Input'!#REF!&gt;=50000),'IOC Input'!#REF!,""))</f>
        <v>#REF!</v>
      </c>
      <c r="F470" s="93" t="e">
        <f>IF(AND('IOC Input'!#REF!="M-OP",'IOC Input'!#REF!&lt;50000),'IOC Input'!#REF!,IF(AND('IOC Input'!#REF!="M-OP",'IOC Input'!#REF!&gt;=50000),'IOC Input'!#REF!,""))</f>
        <v>#REF!</v>
      </c>
      <c r="G470" s="93" t="e">
        <f>IF(AND('IOC Input'!#REF!="M-OP",'IOC Input'!#REF!&lt;50000),'IOC Input'!#REF!,IF(AND('IOC Input'!#REF!="M-OP",'IOC Input'!#REF!&gt;=50000),'IOC Input'!#REF!,""))</f>
        <v>#REF!</v>
      </c>
      <c r="H470" s="97"/>
      <c r="I470" s="93" t="e">
        <f>IF(AND('IOC Input'!#REF!="M-OP",'IOC Input'!#REF!&lt;50000),'IOC Input'!#REF!,IF(AND('IOC Input'!#REF!="M-OP",'IOC Input'!#REF!&gt;=50000),'IOC Input'!#REF!,""))</f>
        <v>#REF!</v>
      </c>
      <c r="J470" s="95" t="e">
        <f>IF(AND('IOC Input'!#REF!="M-OP",'IOC Input'!#REF!&lt;50000),RIGHT('IOC Input'!#REF!,6),IF(AND('IOC Input'!#REF!="M-OP",'IOC Input'!#REF!&gt;=50000),RIGHT('IOC Input'!#REF!,6),""))</f>
        <v>#REF!</v>
      </c>
      <c r="K470" s="96" t="e">
        <f>IF(AND('IOC Input'!#REF!="M-OP",'IOC Input'!#REF!="C"),'IOC Input'!#REF!,"")</f>
        <v>#REF!</v>
      </c>
      <c r="L470" s="96" t="e">
        <f>IF(AND('IOC Input'!#REF!="M-OP",'IOC Input'!#REF!="D"),'IOC Input'!#REF!,"")</f>
        <v>#REF!</v>
      </c>
      <c r="M470" t="e">
        <f t="shared" si="47"/>
        <v>#REF!</v>
      </c>
    </row>
    <row r="471" spans="1:13" ht="18">
      <c r="A471" s="92"/>
      <c r="B471" s="93"/>
      <c r="C471" s="94"/>
      <c r="D471" s="93"/>
      <c r="E471" s="94"/>
      <c r="F471" s="93"/>
      <c r="G471" s="93"/>
      <c r="H471" s="94"/>
      <c r="I471" s="93"/>
      <c r="J471" s="95"/>
      <c r="K471" s="96"/>
      <c r="L471" s="96"/>
    </row>
    <row r="472" spans="1:13" ht="18">
      <c r="A472" s="92" t="s">
        <v>101</v>
      </c>
      <c r="B472" s="93" t="e">
        <f>IF(AND('IOC Input'!#REF!="M-OP",'IOC Input'!#REF!&lt;50000),"119503",IF(AND('IOC Input'!#REF!="M-OP",'IOC Input'!#REF!&gt;=50000),"119500",""))</f>
        <v>#REF!</v>
      </c>
      <c r="C472" s="94"/>
      <c r="D472" s="93"/>
      <c r="E472" s="94"/>
      <c r="F472" s="93"/>
      <c r="G472" s="93"/>
      <c r="H472" s="93" t="e">
        <f>IF(AND('IOC Input'!#REF!="M-OP",'IOC Input'!#REF!&lt;50000),'IOC Input'!#REF!,IF(AND('IOC Input'!#REF!="M-OP",'IOC Input'!#REF!&gt;=50000),'IOC Input'!#REF!,""))</f>
        <v>#REF!</v>
      </c>
      <c r="I472" s="93" t="e">
        <f>+I473</f>
        <v>#REF!</v>
      </c>
      <c r="J472" s="95" t="e">
        <f>+J473</f>
        <v>#REF!</v>
      </c>
      <c r="K472" s="96" t="e">
        <f>IF(AND('IOC Input'!#REF!="M-OP",'IOC Input'!#REF!="C"),'IOC Input'!#REF!,"")</f>
        <v>#REF!</v>
      </c>
      <c r="L472" s="96" t="e">
        <f>IF(AND('IOC Input'!#REF!="M-OP",'IOC Input'!#REF!="D"),'IOC Input'!#REF!,"")</f>
        <v>#REF!</v>
      </c>
      <c r="M472" t="e">
        <f>IF(SUM(K472:L472)&gt;0,1,0)</f>
        <v>#REF!</v>
      </c>
    </row>
    <row r="473" spans="1:13" ht="18">
      <c r="A473" s="92" t="s">
        <v>101</v>
      </c>
      <c r="B473" s="93" t="e">
        <f>IF(AND('IOC Input'!#REF!="M-OP",'IOC Input'!#REF!&lt;50000),'IOC Input'!#REF!,IF(AND('IOC Input'!#REF!="M-OP",'IOC Input'!#REF!&gt;=50000),'IOC Input'!#REF!,""))</f>
        <v>#REF!</v>
      </c>
      <c r="C473" s="93" t="e">
        <f>IF(AND('IOC Input'!#REF!="M-OP",'IOC Input'!#REF!&lt;50000),'IOC Input'!#REF!,IF(AND('IOC Input'!#REF!="M-OP",'IOC Input'!#REF!&gt;=50000),'IOC Input'!#REF!,""))</f>
        <v>#REF!</v>
      </c>
      <c r="D473" s="93" t="e">
        <f>IF(AND('IOC Input'!#REF!="M-OP",'IOC Input'!#REF!&lt;50000),'IOC Input'!#REF!,IF(AND('IOC Input'!#REF!="M-OP",'IOC Input'!#REF!&gt;=50000),'IOC Input'!#REF!,""))</f>
        <v>#REF!</v>
      </c>
      <c r="E473" s="93" t="e">
        <f>IF(AND('IOC Input'!#REF!="M-OP",'IOC Input'!#REF!&lt;50000),'IOC Input'!#REF!,IF(AND('IOC Input'!#REF!="M-OP",'IOC Input'!#REF!&gt;=50000),'IOC Input'!#REF!,""))</f>
        <v>#REF!</v>
      </c>
      <c r="F473" s="93" t="e">
        <f>IF(AND('IOC Input'!#REF!="M-OP",'IOC Input'!#REF!&lt;50000),'IOC Input'!#REF!,IF(AND('IOC Input'!#REF!="M-OP",'IOC Input'!#REF!&gt;=50000),'IOC Input'!#REF!,""))</f>
        <v>#REF!</v>
      </c>
      <c r="G473" s="93" t="e">
        <f>IF(AND('IOC Input'!#REF!="M-OP",'IOC Input'!#REF!&lt;50000),'IOC Input'!#REF!,IF(AND('IOC Input'!#REF!="M-OP",'IOC Input'!#REF!&gt;=50000),'IOC Input'!#REF!,""))</f>
        <v>#REF!</v>
      </c>
      <c r="H473" s="93" t="e">
        <f>IF(AND('IOC Input'!#REF!="M-OP",'IOC Input'!#REF!&lt;50000),'IOC Input'!#REF!,IF(AND('IOC Input'!#REF!="M-OP",'IOC Input'!#REF!&gt;=50000),'IOC Input'!#REF!,""))</f>
        <v>#REF!</v>
      </c>
      <c r="I473" s="93" t="e">
        <f>IF(AND('IOC Input'!#REF!="M-OP",'IOC Input'!#REF!&lt;50000),'IOC Input'!#REF!,IF(AND('IOC Input'!#REF!="M-OP",'IOC Input'!#REF!&gt;=50000),'IOC Input'!#REF!,""))</f>
        <v>#REF!</v>
      </c>
      <c r="J473" s="95" t="e">
        <f>IF(AND('IOC Input'!#REF!="M-OP",'IOC Input'!#REF!&lt;50000),RIGHT('IOC Input'!#REF!,6),IF(AND('IOC Input'!#REF!="M-OP",'IOC Input'!#REF!&gt;=50000),RIGHT('IOC Input'!#REF!,6),""))</f>
        <v>#REF!</v>
      </c>
      <c r="K473" s="96" t="e">
        <f>IF(AND('IOC Input'!#REF!="M-OP",'IOC Input'!#REF!="C"),'IOC Input'!#REF!,"")</f>
        <v>#REF!</v>
      </c>
      <c r="L473" s="96" t="e">
        <f>IF(AND('IOC Input'!#REF!="M-OP",'IOC Input'!#REF!="D"),'IOC Input'!#REF!,"")</f>
        <v>#REF!</v>
      </c>
      <c r="M473" t="e">
        <f t="shared" ref="M473:M479" si="48">IF(SUM(K473:L473)&gt;0,1,0)</f>
        <v>#REF!</v>
      </c>
    </row>
    <row r="474" spans="1:13" ht="18">
      <c r="A474" s="92" t="s">
        <v>101</v>
      </c>
      <c r="B474" s="93" t="e">
        <f>IF(AND('IOC Input'!#REF!="M-OP",'IOC Input'!#REF!&lt;50000),'IOC Input'!#REF!,IF(AND('IOC Input'!#REF!="M-OP",'IOC Input'!#REF!&gt;=50000),'IOC Input'!#REF!,""))</f>
        <v>#REF!</v>
      </c>
      <c r="C474" s="93" t="e">
        <f>IF(AND('IOC Input'!#REF!="M-OP",'IOC Input'!#REF!&lt;50000),'IOC Input'!#REF!,IF(AND('IOC Input'!#REF!="M-OP",'IOC Input'!#REF!&gt;=50000),'IOC Input'!#REF!,""))</f>
        <v>#REF!</v>
      </c>
      <c r="D474" s="93" t="e">
        <f>IF(AND('IOC Input'!#REF!="M-OP",'IOC Input'!#REF!&lt;50000),'IOC Input'!#REF!,IF(AND('IOC Input'!#REF!="M-OP",'IOC Input'!#REF!&gt;=50000),'IOC Input'!#REF!,""))</f>
        <v>#REF!</v>
      </c>
      <c r="E474" s="93" t="e">
        <f>IF(AND('IOC Input'!#REF!="M-OP",'IOC Input'!#REF!&lt;50000),'IOC Input'!#REF!,IF(AND('IOC Input'!#REF!="M-OP",'IOC Input'!#REF!&gt;=50000),'IOC Input'!#REF!,""))</f>
        <v>#REF!</v>
      </c>
      <c r="F474" s="93" t="e">
        <f>IF(AND('IOC Input'!#REF!="M-OP",'IOC Input'!#REF!&lt;50000),'IOC Input'!#REF!,IF(AND('IOC Input'!#REF!="M-OP",'IOC Input'!#REF!&gt;=50000),'IOC Input'!#REF!,""))</f>
        <v>#REF!</v>
      </c>
      <c r="G474" s="93" t="e">
        <f>IF(AND('IOC Input'!#REF!="M-OP",'IOC Input'!#REF!&lt;50000),'IOC Input'!#REF!,IF(AND('IOC Input'!#REF!="M-OP",'IOC Input'!#REF!&gt;=50000),'IOC Input'!#REF!,""))</f>
        <v>#REF!</v>
      </c>
      <c r="H474" s="93" t="e">
        <f>IF(AND('IOC Input'!#REF!="M-OP",'IOC Input'!#REF!&lt;50000),'IOC Input'!#REF!,IF(AND('IOC Input'!#REF!="M-OP",'IOC Input'!#REF!&gt;=50000),'IOC Input'!#REF!,""))</f>
        <v>#REF!</v>
      </c>
      <c r="I474" s="93" t="e">
        <f>IF(AND('IOC Input'!#REF!="M-OP",'IOC Input'!#REF!&lt;50000),'IOC Input'!#REF!,IF(AND('IOC Input'!#REF!="M-OP",'IOC Input'!#REF!&gt;=50000),'IOC Input'!#REF!,""))</f>
        <v>#REF!</v>
      </c>
      <c r="J474" s="95" t="e">
        <f>IF(AND('IOC Input'!#REF!="M-OP",'IOC Input'!#REF!&lt;50000),RIGHT('IOC Input'!#REF!,6),IF(AND('IOC Input'!#REF!="M-OP",'IOC Input'!#REF!&gt;=50000),RIGHT('IOC Input'!#REF!,6),""))</f>
        <v>#REF!</v>
      </c>
      <c r="K474" s="96" t="e">
        <f>IF(AND('IOC Input'!#REF!="M-OP",'IOC Input'!#REF!="C"),'IOC Input'!#REF!,"")</f>
        <v>#REF!</v>
      </c>
      <c r="L474" s="96" t="e">
        <f>IF(AND('IOC Input'!#REF!="M-OP",'IOC Input'!#REF!="D"),'IOC Input'!#REF!,"")</f>
        <v>#REF!</v>
      </c>
      <c r="M474" t="e">
        <f t="shared" si="48"/>
        <v>#REF!</v>
      </c>
    </row>
    <row r="475" spans="1:13" ht="18">
      <c r="A475" s="92" t="s">
        <v>101</v>
      </c>
      <c r="B475" s="93" t="e">
        <f>IF(AND('IOC Input'!#REF!="M-OP",'IOC Input'!#REF!&lt;50000),'IOC Input'!#REF!,IF(AND('IOC Input'!#REF!="M-OP",'IOC Input'!#REF!&gt;=50000),'IOC Input'!#REF!,""))</f>
        <v>#REF!</v>
      </c>
      <c r="C475" s="93" t="e">
        <f>IF(AND('IOC Input'!#REF!="M-OP",'IOC Input'!#REF!&lt;50000),'IOC Input'!#REF!,IF(AND('IOC Input'!#REF!="M-OP",'IOC Input'!#REF!&gt;=50000),'IOC Input'!#REF!,""))</f>
        <v>#REF!</v>
      </c>
      <c r="D475" s="93" t="e">
        <f>IF(AND('IOC Input'!#REF!="M-OP",'IOC Input'!#REF!&lt;50000),'IOC Input'!#REF!,IF(AND('IOC Input'!#REF!="M-OP",'IOC Input'!#REF!&gt;=50000),'IOC Input'!#REF!,""))</f>
        <v>#REF!</v>
      </c>
      <c r="E475" s="93" t="e">
        <f>IF(AND('IOC Input'!#REF!="M-OP",'IOC Input'!#REF!&lt;50000),'IOC Input'!#REF!,IF(AND('IOC Input'!#REF!="M-OP",'IOC Input'!#REF!&gt;=50000),'IOC Input'!#REF!,""))</f>
        <v>#REF!</v>
      </c>
      <c r="F475" s="93" t="e">
        <f>IF(AND('IOC Input'!#REF!="M-OP",'IOC Input'!#REF!&lt;50000),'IOC Input'!#REF!,IF(AND('IOC Input'!#REF!="M-OP",'IOC Input'!#REF!&gt;=50000),'IOC Input'!#REF!,""))</f>
        <v>#REF!</v>
      </c>
      <c r="G475" s="93" t="e">
        <f>IF(AND('IOC Input'!#REF!="M-OP",'IOC Input'!#REF!&lt;50000),'IOC Input'!#REF!,IF(AND('IOC Input'!#REF!="M-OP",'IOC Input'!#REF!&gt;=50000),'IOC Input'!#REF!,""))</f>
        <v>#REF!</v>
      </c>
      <c r="H475" s="93" t="e">
        <f>IF(AND('IOC Input'!#REF!="M-OP",'IOC Input'!#REF!&lt;50000),'IOC Input'!#REF!,IF(AND('IOC Input'!#REF!="M-OP",'IOC Input'!#REF!&gt;=50000),'IOC Input'!#REF!,""))</f>
        <v>#REF!</v>
      </c>
      <c r="I475" s="93" t="e">
        <f>IF(AND('IOC Input'!#REF!="M-OP",'IOC Input'!#REF!&lt;50000),'IOC Input'!#REF!,IF(AND('IOC Input'!#REF!="M-OP",'IOC Input'!#REF!&gt;=50000),'IOC Input'!#REF!,""))</f>
        <v>#REF!</v>
      </c>
      <c r="J475" s="95" t="e">
        <f>IF(AND('IOC Input'!#REF!="M-OP",'IOC Input'!#REF!&lt;50000),RIGHT('IOC Input'!#REF!,6),IF(AND('IOC Input'!#REF!="M-OP",'IOC Input'!#REF!&gt;=50000),RIGHT('IOC Input'!#REF!,6),""))</f>
        <v>#REF!</v>
      </c>
      <c r="K475" s="96" t="e">
        <f>IF(AND('IOC Input'!#REF!="M-OP",'IOC Input'!#REF!="C"),'IOC Input'!#REF!,"")</f>
        <v>#REF!</v>
      </c>
      <c r="L475" s="96" t="e">
        <f>IF(AND('IOC Input'!#REF!="M-OP",'IOC Input'!#REF!="D"),'IOC Input'!#REF!,"")</f>
        <v>#REF!</v>
      </c>
      <c r="M475" t="e">
        <f t="shared" si="48"/>
        <v>#REF!</v>
      </c>
    </row>
    <row r="476" spans="1:13" ht="18">
      <c r="A476" s="92" t="s">
        <v>101</v>
      </c>
      <c r="B476" s="93" t="e">
        <f>IF(AND('IOC Input'!#REF!="M-OP",'IOC Input'!#REF!&lt;50000),'IOC Input'!#REF!,IF(AND('IOC Input'!#REF!="M-OP",'IOC Input'!#REF!&gt;=50000),'IOC Input'!#REF!,""))</f>
        <v>#REF!</v>
      </c>
      <c r="C476" s="93" t="e">
        <f>IF(AND('IOC Input'!#REF!="M-OP",'IOC Input'!#REF!&lt;50000),'IOC Input'!#REF!,IF(AND('IOC Input'!#REF!="M-OP",'IOC Input'!#REF!&gt;=50000),'IOC Input'!#REF!,""))</f>
        <v>#REF!</v>
      </c>
      <c r="D476" s="93" t="e">
        <f>IF(AND('IOC Input'!#REF!="M-OP",'IOC Input'!#REF!&lt;50000),'IOC Input'!#REF!,IF(AND('IOC Input'!#REF!="M-OP",'IOC Input'!#REF!&gt;=50000),'IOC Input'!#REF!,""))</f>
        <v>#REF!</v>
      </c>
      <c r="E476" s="93" t="e">
        <f>IF(AND('IOC Input'!#REF!="M-OP",'IOC Input'!#REF!&lt;50000),'IOC Input'!#REF!,IF(AND('IOC Input'!#REF!="M-OP",'IOC Input'!#REF!&gt;=50000),'IOC Input'!#REF!,""))</f>
        <v>#REF!</v>
      </c>
      <c r="F476" s="93" t="e">
        <f>IF(AND('IOC Input'!#REF!="M-OP",'IOC Input'!#REF!&lt;50000),'IOC Input'!#REF!,IF(AND('IOC Input'!#REF!="M-OP",'IOC Input'!#REF!&gt;=50000),'IOC Input'!#REF!,""))</f>
        <v>#REF!</v>
      </c>
      <c r="G476" s="93" t="e">
        <f>IF(AND('IOC Input'!#REF!="M-OP",'IOC Input'!#REF!&lt;50000),'IOC Input'!#REF!,IF(AND('IOC Input'!#REF!="M-OP",'IOC Input'!#REF!&gt;=50000),'IOC Input'!#REF!,""))</f>
        <v>#REF!</v>
      </c>
      <c r="H476" s="93" t="e">
        <f>IF(AND('IOC Input'!#REF!="M-OP",'IOC Input'!#REF!&lt;50000),'IOC Input'!#REF!,IF(AND('IOC Input'!#REF!="M-OP",'IOC Input'!#REF!&gt;=50000),'IOC Input'!#REF!,""))</f>
        <v>#REF!</v>
      </c>
      <c r="I476" s="93" t="e">
        <f>IF(AND('IOC Input'!#REF!="M-OP",'IOC Input'!#REF!&lt;50000),'IOC Input'!#REF!,IF(AND('IOC Input'!#REF!="M-OP",'IOC Input'!#REF!&gt;=50000),'IOC Input'!#REF!,""))</f>
        <v>#REF!</v>
      </c>
      <c r="J476" s="95" t="e">
        <f>IF(AND('IOC Input'!#REF!="M-OP",'IOC Input'!#REF!&lt;50000),RIGHT('IOC Input'!#REF!,6),IF(AND('IOC Input'!#REF!="M-OP",'IOC Input'!#REF!&gt;=50000),RIGHT('IOC Input'!#REF!,6),""))</f>
        <v>#REF!</v>
      </c>
      <c r="K476" s="96" t="e">
        <f>IF(AND('IOC Input'!#REF!="M-OP",'IOC Input'!#REF!="C"),'IOC Input'!#REF!,"")</f>
        <v>#REF!</v>
      </c>
      <c r="L476" s="96" t="e">
        <f>IF(AND('IOC Input'!#REF!="M-OP",'IOC Input'!#REF!="D"),'IOC Input'!#REF!,"")</f>
        <v>#REF!</v>
      </c>
      <c r="M476" t="e">
        <f t="shared" si="48"/>
        <v>#REF!</v>
      </c>
    </row>
    <row r="477" spans="1:13" ht="18">
      <c r="A477" s="92" t="s">
        <v>101</v>
      </c>
      <c r="B477" s="93" t="e">
        <f>IF(AND('IOC Input'!#REF!="M-OP",'IOC Input'!#REF!&lt;50000),'IOC Input'!#REF!,IF(AND('IOC Input'!#REF!="M-OP",'IOC Input'!#REF!&gt;=50000),'IOC Input'!#REF!,""))</f>
        <v>#REF!</v>
      </c>
      <c r="C477" s="93" t="e">
        <f>IF(AND('IOC Input'!#REF!="M-OP",'IOC Input'!#REF!&lt;50000),'IOC Input'!#REF!,IF(AND('IOC Input'!#REF!="M-OP",'IOC Input'!#REF!&gt;=50000),'IOC Input'!#REF!,""))</f>
        <v>#REF!</v>
      </c>
      <c r="D477" s="93" t="e">
        <f>IF(AND('IOC Input'!#REF!="M-OP",'IOC Input'!#REF!&lt;50000),'IOC Input'!#REF!,IF(AND('IOC Input'!#REF!="M-OP",'IOC Input'!#REF!&gt;=50000),'IOC Input'!#REF!,""))</f>
        <v>#REF!</v>
      </c>
      <c r="E477" s="93" t="e">
        <f>IF(AND('IOC Input'!#REF!="M-OP",'IOC Input'!#REF!&lt;50000),'IOC Input'!#REF!,IF(AND('IOC Input'!#REF!="M-OP",'IOC Input'!#REF!&gt;=50000),'IOC Input'!#REF!,""))</f>
        <v>#REF!</v>
      </c>
      <c r="F477" s="93" t="e">
        <f>IF(AND('IOC Input'!#REF!="M-OP",'IOC Input'!#REF!&lt;50000),'IOC Input'!#REF!,IF(AND('IOC Input'!#REF!="M-OP",'IOC Input'!#REF!&gt;=50000),'IOC Input'!#REF!,""))</f>
        <v>#REF!</v>
      </c>
      <c r="G477" s="93" t="e">
        <f>IF(AND('IOC Input'!#REF!="M-OP",'IOC Input'!#REF!&lt;50000),'IOC Input'!#REF!,IF(AND('IOC Input'!#REF!="M-OP",'IOC Input'!#REF!&gt;=50000),'IOC Input'!#REF!,""))</f>
        <v>#REF!</v>
      </c>
      <c r="H477" s="93" t="e">
        <f>IF(AND('IOC Input'!#REF!="M-OP",'IOC Input'!#REF!&lt;50000),'IOC Input'!#REF!,IF(AND('IOC Input'!#REF!="M-OP",'IOC Input'!#REF!&gt;=50000),'IOC Input'!#REF!,""))</f>
        <v>#REF!</v>
      </c>
      <c r="I477" s="93" t="e">
        <f>IF(AND('IOC Input'!#REF!="M-OP",'IOC Input'!#REF!&lt;50000),'IOC Input'!#REF!,IF(AND('IOC Input'!#REF!="M-OP",'IOC Input'!#REF!&gt;=50000),'IOC Input'!#REF!,""))</f>
        <v>#REF!</v>
      </c>
      <c r="J477" s="95" t="e">
        <f>IF(AND('IOC Input'!#REF!="M-OP",'IOC Input'!#REF!&lt;50000),RIGHT('IOC Input'!#REF!,6),IF(AND('IOC Input'!#REF!="M-OP",'IOC Input'!#REF!&gt;=50000),RIGHT('IOC Input'!#REF!,6),""))</f>
        <v>#REF!</v>
      </c>
      <c r="K477" s="96" t="e">
        <f>IF(AND('IOC Input'!#REF!="M-OP",'IOC Input'!#REF!="C"),'IOC Input'!#REF!,"")</f>
        <v>#REF!</v>
      </c>
      <c r="L477" s="96" t="e">
        <f>IF(AND('IOC Input'!#REF!="M-OP",'IOC Input'!#REF!="D"),'IOC Input'!#REF!,"")</f>
        <v>#REF!</v>
      </c>
      <c r="M477" t="e">
        <f t="shared" si="48"/>
        <v>#REF!</v>
      </c>
    </row>
    <row r="478" spans="1:13" ht="18">
      <c r="A478" s="92" t="s">
        <v>101</v>
      </c>
      <c r="B478" s="93" t="e">
        <f>IF(AND('IOC Input'!#REF!="M-OP",'IOC Input'!#REF!&lt;50000),'IOC Input'!#REF!,IF(AND('IOC Input'!#REF!="M-OP",'IOC Input'!#REF!&gt;=50000),'IOC Input'!#REF!,""))</f>
        <v>#REF!</v>
      </c>
      <c r="C478" s="93" t="e">
        <f>IF(AND('IOC Input'!#REF!="M-OP",'IOC Input'!#REF!&lt;50000),'IOC Input'!#REF!,IF(AND('IOC Input'!#REF!="M-OP",'IOC Input'!#REF!&gt;=50000),'IOC Input'!#REF!,""))</f>
        <v>#REF!</v>
      </c>
      <c r="D478" s="93" t="e">
        <f>IF(AND('IOC Input'!#REF!="M-OP",'IOC Input'!#REF!&lt;50000),'IOC Input'!#REF!,IF(AND('IOC Input'!#REF!="M-OP",'IOC Input'!#REF!&gt;=50000),'IOC Input'!#REF!,""))</f>
        <v>#REF!</v>
      </c>
      <c r="E478" s="93" t="e">
        <f>IF(AND('IOC Input'!#REF!="M-OP",'IOC Input'!#REF!&lt;50000),'IOC Input'!#REF!,IF(AND('IOC Input'!#REF!="M-OP",'IOC Input'!#REF!&gt;=50000),'IOC Input'!#REF!,""))</f>
        <v>#REF!</v>
      </c>
      <c r="F478" s="93" t="e">
        <f>IF(AND('IOC Input'!#REF!="M-OP",'IOC Input'!#REF!&lt;50000),'IOC Input'!#REF!,IF(AND('IOC Input'!#REF!="M-OP",'IOC Input'!#REF!&gt;=50000),'IOC Input'!#REF!,""))</f>
        <v>#REF!</v>
      </c>
      <c r="G478" s="93" t="e">
        <f>IF(AND('IOC Input'!#REF!="M-OP",'IOC Input'!#REF!&lt;50000),'IOC Input'!#REF!,IF(AND('IOC Input'!#REF!="M-OP",'IOC Input'!#REF!&gt;=50000),'IOC Input'!#REF!,""))</f>
        <v>#REF!</v>
      </c>
      <c r="H478" s="93" t="e">
        <f>IF(AND('IOC Input'!#REF!="M-OP",'IOC Input'!#REF!&lt;50000),'IOC Input'!#REF!,IF(AND('IOC Input'!#REF!="M-OP",'IOC Input'!#REF!&gt;=50000),'IOC Input'!#REF!,""))</f>
        <v>#REF!</v>
      </c>
      <c r="I478" s="93" t="e">
        <f>IF(AND('IOC Input'!#REF!="M-OP",'IOC Input'!#REF!&lt;50000),'IOC Input'!#REF!,IF(AND('IOC Input'!#REF!="M-OP",'IOC Input'!#REF!&gt;=50000),'IOC Input'!#REF!,""))</f>
        <v>#REF!</v>
      </c>
      <c r="J478" s="95" t="e">
        <f>IF(AND('IOC Input'!#REF!="M-OP",'IOC Input'!#REF!&lt;50000),RIGHT('IOC Input'!#REF!,6),IF(AND('IOC Input'!#REF!="M-OP",'IOC Input'!#REF!&gt;=50000),RIGHT('IOC Input'!#REF!,6),""))</f>
        <v>#REF!</v>
      </c>
      <c r="K478" s="96" t="e">
        <f>IF(AND('IOC Input'!#REF!="M-OP",'IOC Input'!#REF!="C"),'IOC Input'!#REF!,"")</f>
        <v>#REF!</v>
      </c>
      <c r="L478" s="96" t="e">
        <f>IF(AND('IOC Input'!#REF!="M-OP",'IOC Input'!#REF!="D"),'IOC Input'!#REF!,"")</f>
        <v>#REF!</v>
      </c>
      <c r="M478" t="e">
        <f t="shared" si="48"/>
        <v>#REF!</v>
      </c>
    </row>
    <row r="479" spans="1:13" ht="18">
      <c r="A479" s="92" t="s">
        <v>101</v>
      </c>
      <c r="B479" s="93" t="e">
        <f>IF(AND('IOC Input'!#REF!="M-OP",'IOC Input'!#REF!&lt;50000),'IOC Input'!#REF!,IF(AND('IOC Input'!#REF!="M-OP",'IOC Input'!#REF!&gt;=50000),'IOC Input'!#REF!,""))</f>
        <v>#REF!</v>
      </c>
      <c r="C479" s="93" t="e">
        <f>IF(AND('IOC Input'!#REF!="M-OP",'IOC Input'!#REF!&lt;50000),'IOC Input'!#REF!,IF(AND('IOC Input'!#REF!="M-OP",'IOC Input'!#REF!&gt;=50000),'IOC Input'!#REF!,""))</f>
        <v>#REF!</v>
      </c>
      <c r="D479" s="93" t="e">
        <f>IF(AND('IOC Input'!#REF!="M-OP",'IOC Input'!#REF!&lt;50000),'IOC Input'!#REF!,IF(AND('IOC Input'!#REF!="M-OP",'IOC Input'!#REF!&gt;=50000),'IOC Input'!#REF!,""))</f>
        <v>#REF!</v>
      </c>
      <c r="E479" s="93" t="e">
        <f>IF(AND('IOC Input'!#REF!="M-OP",'IOC Input'!#REF!&lt;50000),'IOC Input'!#REF!,IF(AND('IOC Input'!#REF!="M-OP",'IOC Input'!#REF!&gt;=50000),'IOC Input'!#REF!,""))</f>
        <v>#REF!</v>
      </c>
      <c r="F479" s="93" t="e">
        <f>IF(AND('IOC Input'!#REF!="M-OP",'IOC Input'!#REF!&lt;50000),'IOC Input'!#REF!,IF(AND('IOC Input'!#REF!="M-OP",'IOC Input'!#REF!&gt;=50000),'IOC Input'!#REF!,""))</f>
        <v>#REF!</v>
      </c>
      <c r="G479" s="93" t="e">
        <f>IF(AND('IOC Input'!#REF!="M-OP",'IOC Input'!#REF!&lt;50000),'IOC Input'!#REF!,IF(AND('IOC Input'!#REF!="M-OP",'IOC Input'!#REF!&gt;=50000),'IOC Input'!#REF!,""))</f>
        <v>#REF!</v>
      </c>
      <c r="H479" s="97"/>
      <c r="I479" s="93" t="e">
        <f>IF(AND('IOC Input'!#REF!="M-OP",'IOC Input'!#REF!&lt;50000),'IOC Input'!#REF!,IF(AND('IOC Input'!#REF!="M-OP",'IOC Input'!#REF!&gt;=50000),'IOC Input'!#REF!,""))</f>
        <v>#REF!</v>
      </c>
      <c r="J479" s="95" t="e">
        <f>IF(AND('IOC Input'!#REF!="M-OP",'IOC Input'!#REF!&lt;50000),RIGHT('IOC Input'!#REF!,6),IF(AND('IOC Input'!#REF!="M-OP",'IOC Input'!#REF!&gt;=50000),RIGHT('IOC Input'!#REF!,6),""))</f>
        <v>#REF!</v>
      </c>
      <c r="K479" s="96" t="e">
        <f>IF(AND('IOC Input'!#REF!="M-OP",'IOC Input'!#REF!="C"),'IOC Input'!#REF!,"")</f>
        <v>#REF!</v>
      </c>
      <c r="L479" s="96" t="e">
        <f>IF(AND('IOC Input'!#REF!="M-OP",'IOC Input'!#REF!="D"),'IOC Input'!#REF!,"")</f>
        <v>#REF!</v>
      </c>
      <c r="M479" t="e">
        <f t="shared" si="48"/>
        <v>#REF!</v>
      </c>
    </row>
    <row r="480" spans="1:13" ht="18">
      <c r="A480" s="92"/>
      <c r="B480" s="93"/>
      <c r="C480" s="94"/>
      <c r="D480" s="93"/>
      <c r="E480" s="94"/>
      <c r="F480" s="93"/>
      <c r="G480" s="93"/>
      <c r="H480" s="94"/>
      <c r="I480" s="93"/>
      <c r="J480" s="95"/>
      <c r="K480" s="96"/>
      <c r="L480" s="96"/>
    </row>
    <row r="481" spans="1:13" ht="18">
      <c r="A481" s="92" t="s">
        <v>101</v>
      </c>
      <c r="B481" s="93" t="e">
        <f>IF(AND('IOC Input'!#REF!="M-OP",'IOC Input'!#REF!&lt;50000),"119503",IF(AND('IOC Input'!#REF!="M-OP",'IOC Input'!#REF!&gt;=50000),"119500",""))</f>
        <v>#REF!</v>
      </c>
      <c r="C481" s="94"/>
      <c r="D481" s="93"/>
      <c r="E481" s="94"/>
      <c r="F481" s="93"/>
      <c r="G481" s="93"/>
      <c r="H481" s="93" t="e">
        <f>IF(AND('IOC Input'!#REF!="M-OP",'IOC Input'!#REF!&lt;50000),'IOC Input'!#REF!,IF(AND('IOC Input'!#REF!="M-OP",'IOC Input'!#REF!&gt;=50000),'IOC Input'!#REF!,""))</f>
        <v>#REF!</v>
      </c>
      <c r="I481" s="93" t="e">
        <f>+I482</f>
        <v>#REF!</v>
      </c>
      <c r="J481" s="95" t="e">
        <f>+J482</f>
        <v>#REF!</v>
      </c>
      <c r="K481" s="96" t="e">
        <f>IF(AND('IOC Input'!#REF!="M-OP",'IOC Input'!#REF!="C"),'IOC Input'!#REF!,"")</f>
        <v>#REF!</v>
      </c>
      <c r="L481" s="96" t="e">
        <f>IF(AND('IOC Input'!#REF!="M-OP",'IOC Input'!#REF!="D"),'IOC Input'!#REF!,"")</f>
        <v>#REF!</v>
      </c>
      <c r="M481" t="e">
        <f>IF(SUM(K481:L481)&gt;0,1,0)</f>
        <v>#REF!</v>
      </c>
    </row>
    <row r="482" spans="1:13" ht="18">
      <c r="A482" s="92" t="s">
        <v>101</v>
      </c>
      <c r="B482" s="93" t="e">
        <f>IF(AND('IOC Input'!#REF!="M-OP",'IOC Input'!#REF!&lt;50000),'IOC Input'!#REF!,IF(AND('IOC Input'!#REF!="M-OP",'IOC Input'!#REF!&gt;=50000),'IOC Input'!#REF!,""))</f>
        <v>#REF!</v>
      </c>
      <c r="C482" s="93" t="e">
        <f>IF(AND('IOC Input'!#REF!="M-OP",'IOC Input'!#REF!&lt;50000),'IOC Input'!#REF!,IF(AND('IOC Input'!#REF!="M-OP",'IOC Input'!#REF!&gt;=50000),'IOC Input'!#REF!,""))</f>
        <v>#REF!</v>
      </c>
      <c r="D482" s="93" t="e">
        <f>IF(AND('IOC Input'!#REF!="M-OP",'IOC Input'!#REF!&lt;50000),'IOC Input'!#REF!,IF(AND('IOC Input'!#REF!="M-OP",'IOC Input'!#REF!&gt;=50000),'IOC Input'!#REF!,""))</f>
        <v>#REF!</v>
      </c>
      <c r="E482" s="93" t="e">
        <f>IF(AND('IOC Input'!#REF!="M-OP",'IOC Input'!#REF!&lt;50000),'IOC Input'!#REF!,IF(AND('IOC Input'!#REF!="M-OP",'IOC Input'!#REF!&gt;=50000),'IOC Input'!#REF!,""))</f>
        <v>#REF!</v>
      </c>
      <c r="F482" s="93" t="e">
        <f>IF(AND('IOC Input'!#REF!="M-OP",'IOC Input'!#REF!&lt;50000),'IOC Input'!#REF!,IF(AND('IOC Input'!#REF!="M-OP",'IOC Input'!#REF!&gt;=50000),'IOC Input'!#REF!,""))</f>
        <v>#REF!</v>
      </c>
      <c r="G482" s="93" t="e">
        <f>IF(AND('IOC Input'!#REF!="M-OP",'IOC Input'!#REF!&lt;50000),'IOC Input'!#REF!,IF(AND('IOC Input'!#REF!="M-OP",'IOC Input'!#REF!&gt;=50000),'IOC Input'!#REF!,""))</f>
        <v>#REF!</v>
      </c>
      <c r="H482" s="93" t="e">
        <f>IF(AND('IOC Input'!#REF!="M-OP",'IOC Input'!#REF!&lt;50000),'IOC Input'!#REF!,IF(AND('IOC Input'!#REF!="M-OP",'IOC Input'!#REF!&gt;=50000),'IOC Input'!#REF!,""))</f>
        <v>#REF!</v>
      </c>
      <c r="I482" s="93" t="e">
        <f>IF(AND('IOC Input'!#REF!="M-OP",'IOC Input'!#REF!&lt;50000),'IOC Input'!#REF!,IF(AND('IOC Input'!#REF!="M-OP",'IOC Input'!#REF!&gt;=50000),'IOC Input'!#REF!,""))</f>
        <v>#REF!</v>
      </c>
      <c r="J482" s="95" t="e">
        <f>IF(AND('IOC Input'!#REF!="M-OP",'IOC Input'!#REF!&lt;50000),RIGHT('IOC Input'!#REF!,6),IF(AND('IOC Input'!#REF!="M-OP",'IOC Input'!#REF!&gt;=50000),RIGHT('IOC Input'!#REF!,6),""))</f>
        <v>#REF!</v>
      </c>
      <c r="K482" s="96" t="e">
        <f>IF(AND('IOC Input'!#REF!="M-OP",'IOC Input'!#REF!="C"),'IOC Input'!#REF!,"")</f>
        <v>#REF!</v>
      </c>
      <c r="L482" s="96" t="e">
        <f>IF(AND('IOC Input'!#REF!="M-OP",'IOC Input'!#REF!="D"),'IOC Input'!#REF!,"")</f>
        <v>#REF!</v>
      </c>
      <c r="M482" t="e">
        <f t="shared" ref="M482:M488" si="49">IF(SUM(K482:L482)&gt;0,1,0)</f>
        <v>#REF!</v>
      </c>
    </row>
    <row r="483" spans="1:13" ht="18">
      <c r="A483" s="92" t="s">
        <v>101</v>
      </c>
      <c r="B483" s="93" t="e">
        <f>IF(AND('IOC Input'!#REF!="M-OP",'IOC Input'!#REF!&lt;50000),'IOC Input'!#REF!,IF(AND('IOC Input'!#REF!="M-OP",'IOC Input'!#REF!&gt;=50000),'IOC Input'!#REF!,""))</f>
        <v>#REF!</v>
      </c>
      <c r="C483" s="93" t="e">
        <f>IF(AND('IOC Input'!#REF!="M-OP",'IOC Input'!#REF!&lt;50000),'IOC Input'!#REF!,IF(AND('IOC Input'!#REF!="M-OP",'IOC Input'!#REF!&gt;=50000),'IOC Input'!#REF!,""))</f>
        <v>#REF!</v>
      </c>
      <c r="D483" s="93" t="e">
        <f>IF(AND('IOC Input'!#REF!="M-OP",'IOC Input'!#REF!&lt;50000),'IOC Input'!#REF!,IF(AND('IOC Input'!#REF!="M-OP",'IOC Input'!#REF!&gt;=50000),'IOC Input'!#REF!,""))</f>
        <v>#REF!</v>
      </c>
      <c r="E483" s="93" t="e">
        <f>IF(AND('IOC Input'!#REF!="M-OP",'IOC Input'!#REF!&lt;50000),'IOC Input'!#REF!,IF(AND('IOC Input'!#REF!="M-OP",'IOC Input'!#REF!&gt;=50000),'IOC Input'!#REF!,""))</f>
        <v>#REF!</v>
      </c>
      <c r="F483" s="93" t="e">
        <f>IF(AND('IOC Input'!#REF!="M-OP",'IOC Input'!#REF!&lt;50000),'IOC Input'!#REF!,IF(AND('IOC Input'!#REF!="M-OP",'IOC Input'!#REF!&gt;=50000),'IOC Input'!#REF!,""))</f>
        <v>#REF!</v>
      </c>
      <c r="G483" s="93" t="e">
        <f>IF(AND('IOC Input'!#REF!="M-OP",'IOC Input'!#REF!&lt;50000),'IOC Input'!#REF!,IF(AND('IOC Input'!#REF!="M-OP",'IOC Input'!#REF!&gt;=50000),'IOC Input'!#REF!,""))</f>
        <v>#REF!</v>
      </c>
      <c r="H483" s="93" t="e">
        <f>IF(AND('IOC Input'!#REF!="M-OP",'IOC Input'!#REF!&lt;50000),'IOC Input'!#REF!,IF(AND('IOC Input'!#REF!="M-OP",'IOC Input'!#REF!&gt;=50000),'IOC Input'!#REF!,""))</f>
        <v>#REF!</v>
      </c>
      <c r="I483" s="93" t="e">
        <f>IF(AND('IOC Input'!#REF!="M-OP",'IOC Input'!#REF!&lt;50000),'IOC Input'!#REF!,IF(AND('IOC Input'!#REF!="M-OP",'IOC Input'!#REF!&gt;=50000),'IOC Input'!#REF!,""))</f>
        <v>#REF!</v>
      </c>
      <c r="J483" s="95" t="e">
        <f>IF(AND('IOC Input'!#REF!="M-OP",'IOC Input'!#REF!&lt;50000),RIGHT('IOC Input'!#REF!,6),IF(AND('IOC Input'!#REF!="M-OP",'IOC Input'!#REF!&gt;=50000),RIGHT('IOC Input'!#REF!,6),""))</f>
        <v>#REF!</v>
      </c>
      <c r="K483" s="96" t="e">
        <f>IF(AND('IOC Input'!#REF!="M-OP",'IOC Input'!#REF!="C"),'IOC Input'!#REF!,"")</f>
        <v>#REF!</v>
      </c>
      <c r="L483" s="96" t="e">
        <f>IF(AND('IOC Input'!#REF!="M-OP",'IOC Input'!#REF!="D"),'IOC Input'!#REF!,"")</f>
        <v>#REF!</v>
      </c>
      <c r="M483" t="e">
        <f t="shared" si="49"/>
        <v>#REF!</v>
      </c>
    </row>
    <row r="484" spans="1:13" ht="18">
      <c r="A484" s="92" t="s">
        <v>101</v>
      </c>
      <c r="B484" s="93" t="e">
        <f>IF(AND('IOC Input'!#REF!="M-OP",'IOC Input'!#REF!&lt;50000),'IOC Input'!#REF!,IF(AND('IOC Input'!#REF!="M-OP",'IOC Input'!#REF!&gt;=50000),'IOC Input'!#REF!,""))</f>
        <v>#REF!</v>
      </c>
      <c r="C484" s="93" t="e">
        <f>IF(AND('IOC Input'!#REF!="M-OP",'IOC Input'!#REF!&lt;50000),'IOC Input'!#REF!,IF(AND('IOC Input'!#REF!="M-OP",'IOC Input'!#REF!&gt;=50000),'IOC Input'!#REF!,""))</f>
        <v>#REF!</v>
      </c>
      <c r="D484" s="93" t="e">
        <f>IF(AND('IOC Input'!#REF!="M-OP",'IOC Input'!#REF!&lt;50000),'IOC Input'!#REF!,IF(AND('IOC Input'!#REF!="M-OP",'IOC Input'!#REF!&gt;=50000),'IOC Input'!#REF!,""))</f>
        <v>#REF!</v>
      </c>
      <c r="E484" s="93" t="e">
        <f>IF(AND('IOC Input'!#REF!="M-OP",'IOC Input'!#REF!&lt;50000),'IOC Input'!#REF!,IF(AND('IOC Input'!#REF!="M-OP",'IOC Input'!#REF!&gt;=50000),'IOC Input'!#REF!,""))</f>
        <v>#REF!</v>
      </c>
      <c r="F484" s="93" t="e">
        <f>IF(AND('IOC Input'!#REF!="M-OP",'IOC Input'!#REF!&lt;50000),'IOC Input'!#REF!,IF(AND('IOC Input'!#REF!="M-OP",'IOC Input'!#REF!&gt;=50000),'IOC Input'!#REF!,""))</f>
        <v>#REF!</v>
      </c>
      <c r="G484" s="93" t="e">
        <f>IF(AND('IOC Input'!#REF!="M-OP",'IOC Input'!#REF!&lt;50000),'IOC Input'!#REF!,IF(AND('IOC Input'!#REF!="M-OP",'IOC Input'!#REF!&gt;=50000),'IOC Input'!#REF!,""))</f>
        <v>#REF!</v>
      </c>
      <c r="H484" s="93" t="e">
        <f>IF(AND('IOC Input'!#REF!="M-OP",'IOC Input'!#REF!&lt;50000),'IOC Input'!#REF!,IF(AND('IOC Input'!#REF!="M-OP",'IOC Input'!#REF!&gt;=50000),'IOC Input'!#REF!,""))</f>
        <v>#REF!</v>
      </c>
      <c r="I484" s="93" t="e">
        <f>IF(AND('IOC Input'!#REF!="M-OP",'IOC Input'!#REF!&lt;50000),'IOC Input'!#REF!,IF(AND('IOC Input'!#REF!="M-OP",'IOC Input'!#REF!&gt;=50000),'IOC Input'!#REF!,""))</f>
        <v>#REF!</v>
      </c>
      <c r="J484" s="95" t="e">
        <f>IF(AND('IOC Input'!#REF!="M-OP",'IOC Input'!#REF!&lt;50000),RIGHT('IOC Input'!#REF!,6),IF(AND('IOC Input'!#REF!="M-OP",'IOC Input'!#REF!&gt;=50000),RIGHT('IOC Input'!#REF!,6),""))</f>
        <v>#REF!</v>
      </c>
      <c r="K484" s="96" t="e">
        <f>IF(AND('IOC Input'!#REF!="M-OP",'IOC Input'!#REF!="C"),'IOC Input'!#REF!,"")</f>
        <v>#REF!</v>
      </c>
      <c r="L484" s="96" t="e">
        <f>IF(AND('IOC Input'!#REF!="M-OP",'IOC Input'!#REF!="D"),'IOC Input'!#REF!,"")</f>
        <v>#REF!</v>
      </c>
      <c r="M484" t="e">
        <f t="shared" si="49"/>
        <v>#REF!</v>
      </c>
    </row>
    <row r="485" spans="1:13" ht="18">
      <c r="A485" s="92" t="s">
        <v>101</v>
      </c>
      <c r="B485" s="93" t="e">
        <f>IF(AND('IOC Input'!#REF!="M-OP",'IOC Input'!#REF!&lt;50000),'IOC Input'!#REF!,IF(AND('IOC Input'!#REF!="M-OP",'IOC Input'!#REF!&gt;=50000),'IOC Input'!#REF!,""))</f>
        <v>#REF!</v>
      </c>
      <c r="C485" s="93" t="e">
        <f>IF(AND('IOC Input'!#REF!="M-OP",'IOC Input'!#REF!&lt;50000),'IOC Input'!#REF!,IF(AND('IOC Input'!#REF!="M-OP",'IOC Input'!#REF!&gt;=50000),'IOC Input'!#REF!,""))</f>
        <v>#REF!</v>
      </c>
      <c r="D485" s="93" t="e">
        <f>IF(AND('IOC Input'!#REF!="M-OP",'IOC Input'!#REF!&lt;50000),'IOC Input'!#REF!,IF(AND('IOC Input'!#REF!="M-OP",'IOC Input'!#REF!&gt;=50000),'IOC Input'!#REF!,""))</f>
        <v>#REF!</v>
      </c>
      <c r="E485" s="93" t="e">
        <f>IF(AND('IOC Input'!#REF!="M-OP",'IOC Input'!#REF!&lt;50000),'IOC Input'!#REF!,IF(AND('IOC Input'!#REF!="M-OP",'IOC Input'!#REF!&gt;=50000),'IOC Input'!#REF!,""))</f>
        <v>#REF!</v>
      </c>
      <c r="F485" s="93" t="e">
        <f>IF(AND('IOC Input'!#REF!="M-OP",'IOC Input'!#REF!&lt;50000),'IOC Input'!#REF!,IF(AND('IOC Input'!#REF!="M-OP",'IOC Input'!#REF!&gt;=50000),'IOC Input'!#REF!,""))</f>
        <v>#REF!</v>
      </c>
      <c r="G485" s="93" t="e">
        <f>IF(AND('IOC Input'!#REF!="M-OP",'IOC Input'!#REF!&lt;50000),'IOC Input'!#REF!,IF(AND('IOC Input'!#REF!="M-OP",'IOC Input'!#REF!&gt;=50000),'IOC Input'!#REF!,""))</f>
        <v>#REF!</v>
      </c>
      <c r="H485" s="93" t="e">
        <f>IF(AND('IOC Input'!#REF!="M-OP",'IOC Input'!#REF!&lt;50000),'IOC Input'!#REF!,IF(AND('IOC Input'!#REF!="M-OP",'IOC Input'!#REF!&gt;=50000),'IOC Input'!#REF!,""))</f>
        <v>#REF!</v>
      </c>
      <c r="I485" s="93" t="e">
        <f>IF(AND('IOC Input'!#REF!="M-OP",'IOC Input'!#REF!&lt;50000),'IOC Input'!#REF!,IF(AND('IOC Input'!#REF!="M-OP",'IOC Input'!#REF!&gt;=50000),'IOC Input'!#REF!,""))</f>
        <v>#REF!</v>
      </c>
      <c r="J485" s="95" t="e">
        <f>IF(AND('IOC Input'!#REF!="M-OP",'IOC Input'!#REF!&lt;50000),RIGHT('IOC Input'!#REF!,6),IF(AND('IOC Input'!#REF!="M-OP",'IOC Input'!#REF!&gt;=50000),RIGHT('IOC Input'!#REF!,6),""))</f>
        <v>#REF!</v>
      </c>
      <c r="K485" s="96" t="e">
        <f>IF(AND('IOC Input'!#REF!="M-OP",'IOC Input'!#REF!="C"),'IOC Input'!#REF!,"")</f>
        <v>#REF!</v>
      </c>
      <c r="L485" s="96" t="e">
        <f>IF(AND('IOC Input'!#REF!="M-OP",'IOC Input'!#REF!="D"),'IOC Input'!#REF!,"")</f>
        <v>#REF!</v>
      </c>
      <c r="M485" t="e">
        <f t="shared" si="49"/>
        <v>#REF!</v>
      </c>
    </row>
    <row r="486" spans="1:13" ht="18">
      <c r="A486" s="92" t="s">
        <v>101</v>
      </c>
      <c r="B486" s="93" t="e">
        <f>IF(AND('IOC Input'!#REF!="M-OP",'IOC Input'!#REF!&lt;50000),'IOC Input'!#REF!,IF(AND('IOC Input'!#REF!="M-OP",'IOC Input'!#REF!&gt;=50000),'IOC Input'!#REF!,""))</f>
        <v>#REF!</v>
      </c>
      <c r="C486" s="93" t="e">
        <f>IF(AND('IOC Input'!#REF!="M-OP",'IOC Input'!#REF!&lt;50000),'IOC Input'!#REF!,IF(AND('IOC Input'!#REF!="M-OP",'IOC Input'!#REF!&gt;=50000),'IOC Input'!#REF!,""))</f>
        <v>#REF!</v>
      </c>
      <c r="D486" s="93" t="e">
        <f>IF(AND('IOC Input'!#REF!="M-OP",'IOC Input'!#REF!&lt;50000),'IOC Input'!#REF!,IF(AND('IOC Input'!#REF!="M-OP",'IOC Input'!#REF!&gt;=50000),'IOC Input'!#REF!,""))</f>
        <v>#REF!</v>
      </c>
      <c r="E486" s="93" t="e">
        <f>IF(AND('IOC Input'!#REF!="M-OP",'IOC Input'!#REF!&lt;50000),'IOC Input'!#REF!,IF(AND('IOC Input'!#REF!="M-OP",'IOC Input'!#REF!&gt;=50000),'IOC Input'!#REF!,""))</f>
        <v>#REF!</v>
      </c>
      <c r="F486" s="93" t="e">
        <f>IF(AND('IOC Input'!#REF!="M-OP",'IOC Input'!#REF!&lt;50000),'IOC Input'!#REF!,IF(AND('IOC Input'!#REF!="M-OP",'IOC Input'!#REF!&gt;=50000),'IOC Input'!#REF!,""))</f>
        <v>#REF!</v>
      </c>
      <c r="G486" s="93" t="e">
        <f>IF(AND('IOC Input'!#REF!="M-OP",'IOC Input'!#REF!&lt;50000),'IOC Input'!#REF!,IF(AND('IOC Input'!#REF!="M-OP",'IOC Input'!#REF!&gt;=50000),'IOC Input'!#REF!,""))</f>
        <v>#REF!</v>
      </c>
      <c r="H486" s="93" t="e">
        <f>IF(AND('IOC Input'!#REF!="M-OP",'IOC Input'!#REF!&lt;50000),'IOC Input'!#REF!,IF(AND('IOC Input'!#REF!="M-OP",'IOC Input'!#REF!&gt;=50000),'IOC Input'!#REF!,""))</f>
        <v>#REF!</v>
      </c>
      <c r="I486" s="93" t="e">
        <f>IF(AND('IOC Input'!#REF!="M-OP",'IOC Input'!#REF!&lt;50000),'IOC Input'!#REF!,IF(AND('IOC Input'!#REF!="M-OP",'IOC Input'!#REF!&gt;=50000),'IOC Input'!#REF!,""))</f>
        <v>#REF!</v>
      </c>
      <c r="J486" s="95" t="e">
        <f>IF(AND('IOC Input'!#REF!="M-OP",'IOC Input'!#REF!&lt;50000),RIGHT('IOC Input'!#REF!,6),IF(AND('IOC Input'!#REF!="M-OP",'IOC Input'!#REF!&gt;=50000),RIGHT('IOC Input'!#REF!,6),""))</f>
        <v>#REF!</v>
      </c>
      <c r="K486" s="96" t="e">
        <f>IF(AND('IOC Input'!#REF!="M-OP",'IOC Input'!#REF!="C"),'IOC Input'!#REF!,"")</f>
        <v>#REF!</v>
      </c>
      <c r="L486" s="96" t="e">
        <f>IF(AND('IOC Input'!#REF!="M-OP",'IOC Input'!#REF!="D"),'IOC Input'!#REF!,"")</f>
        <v>#REF!</v>
      </c>
      <c r="M486" t="e">
        <f t="shared" si="49"/>
        <v>#REF!</v>
      </c>
    </row>
    <row r="487" spans="1:13" ht="18">
      <c r="A487" s="92" t="s">
        <v>101</v>
      </c>
      <c r="B487" s="93" t="e">
        <f>IF(AND('IOC Input'!#REF!="M-OP",'IOC Input'!#REF!&lt;50000),'IOC Input'!#REF!,IF(AND('IOC Input'!#REF!="M-OP",'IOC Input'!#REF!&gt;=50000),'IOC Input'!#REF!,""))</f>
        <v>#REF!</v>
      </c>
      <c r="C487" s="93" t="e">
        <f>IF(AND('IOC Input'!#REF!="M-OP",'IOC Input'!#REF!&lt;50000),'IOC Input'!#REF!,IF(AND('IOC Input'!#REF!="M-OP",'IOC Input'!#REF!&gt;=50000),'IOC Input'!#REF!,""))</f>
        <v>#REF!</v>
      </c>
      <c r="D487" s="93" t="e">
        <f>IF(AND('IOC Input'!#REF!="M-OP",'IOC Input'!#REF!&lt;50000),'IOC Input'!#REF!,IF(AND('IOC Input'!#REF!="M-OP",'IOC Input'!#REF!&gt;=50000),'IOC Input'!#REF!,""))</f>
        <v>#REF!</v>
      </c>
      <c r="E487" s="93" t="e">
        <f>IF(AND('IOC Input'!#REF!="M-OP",'IOC Input'!#REF!&lt;50000),'IOC Input'!#REF!,IF(AND('IOC Input'!#REF!="M-OP",'IOC Input'!#REF!&gt;=50000),'IOC Input'!#REF!,""))</f>
        <v>#REF!</v>
      </c>
      <c r="F487" s="93" t="e">
        <f>IF(AND('IOC Input'!#REF!="M-OP",'IOC Input'!#REF!&lt;50000),'IOC Input'!#REF!,IF(AND('IOC Input'!#REF!="M-OP",'IOC Input'!#REF!&gt;=50000),'IOC Input'!#REF!,""))</f>
        <v>#REF!</v>
      </c>
      <c r="G487" s="93" t="e">
        <f>IF(AND('IOC Input'!#REF!="M-OP",'IOC Input'!#REF!&lt;50000),'IOC Input'!#REF!,IF(AND('IOC Input'!#REF!="M-OP",'IOC Input'!#REF!&gt;=50000),'IOC Input'!#REF!,""))</f>
        <v>#REF!</v>
      </c>
      <c r="H487" s="93" t="e">
        <f>IF(AND('IOC Input'!#REF!="M-OP",'IOC Input'!#REF!&lt;50000),'IOC Input'!#REF!,IF(AND('IOC Input'!#REF!="M-OP",'IOC Input'!#REF!&gt;=50000),'IOC Input'!#REF!,""))</f>
        <v>#REF!</v>
      </c>
      <c r="I487" s="93" t="e">
        <f>IF(AND('IOC Input'!#REF!="M-OP",'IOC Input'!#REF!&lt;50000),'IOC Input'!#REF!,IF(AND('IOC Input'!#REF!="M-OP",'IOC Input'!#REF!&gt;=50000),'IOC Input'!#REF!,""))</f>
        <v>#REF!</v>
      </c>
      <c r="J487" s="95" t="e">
        <f>IF(AND('IOC Input'!#REF!="M-OP",'IOC Input'!#REF!&lt;50000),RIGHT('IOC Input'!#REF!,6),IF(AND('IOC Input'!#REF!="M-OP",'IOC Input'!#REF!&gt;=50000),RIGHT('IOC Input'!#REF!,6),""))</f>
        <v>#REF!</v>
      </c>
      <c r="K487" s="96" t="e">
        <f>IF(AND('IOC Input'!#REF!="M-OP",'IOC Input'!#REF!="C"),'IOC Input'!#REF!,"")</f>
        <v>#REF!</v>
      </c>
      <c r="L487" s="96" t="e">
        <f>IF(AND('IOC Input'!#REF!="M-OP",'IOC Input'!#REF!="D"),'IOC Input'!#REF!,"")</f>
        <v>#REF!</v>
      </c>
      <c r="M487" t="e">
        <f t="shared" si="49"/>
        <v>#REF!</v>
      </c>
    </row>
    <row r="488" spans="1:13" ht="18">
      <c r="A488" s="92" t="s">
        <v>101</v>
      </c>
      <c r="B488" s="93" t="e">
        <f>IF(AND('IOC Input'!#REF!="M-OP",'IOC Input'!#REF!&lt;50000),'IOC Input'!#REF!,IF(AND('IOC Input'!#REF!="M-OP",'IOC Input'!#REF!&gt;=50000),'IOC Input'!#REF!,""))</f>
        <v>#REF!</v>
      </c>
      <c r="C488" s="93" t="e">
        <f>IF(AND('IOC Input'!#REF!="M-OP",'IOC Input'!#REF!&lt;50000),'IOC Input'!#REF!,IF(AND('IOC Input'!#REF!="M-OP",'IOC Input'!#REF!&gt;=50000),'IOC Input'!#REF!,""))</f>
        <v>#REF!</v>
      </c>
      <c r="D488" s="93" t="e">
        <f>IF(AND('IOC Input'!#REF!="M-OP",'IOC Input'!#REF!&lt;50000),'IOC Input'!#REF!,IF(AND('IOC Input'!#REF!="M-OP",'IOC Input'!#REF!&gt;=50000),'IOC Input'!#REF!,""))</f>
        <v>#REF!</v>
      </c>
      <c r="E488" s="93" t="e">
        <f>IF(AND('IOC Input'!#REF!="M-OP",'IOC Input'!#REF!&lt;50000),'IOC Input'!#REF!,IF(AND('IOC Input'!#REF!="M-OP",'IOC Input'!#REF!&gt;=50000),'IOC Input'!#REF!,""))</f>
        <v>#REF!</v>
      </c>
      <c r="F488" s="93" t="e">
        <f>IF(AND('IOC Input'!#REF!="M-OP",'IOC Input'!#REF!&lt;50000),'IOC Input'!#REF!,IF(AND('IOC Input'!#REF!="M-OP",'IOC Input'!#REF!&gt;=50000),'IOC Input'!#REF!,""))</f>
        <v>#REF!</v>
      </c>
      <c r="G488" s="93" t="e">
        <f>IF(AND('IOC Input'!#REF!="M-OP",'IOC Input'!#REF!&lt;50000),'IOC Input'!#REF!,IF(AND('IOC Input'!#REF!="M-OP",'IOC Input'!#REF!&gt;=50000),'IOC Input'!#REF!,""))</f>
        <v>#REF!</v>
      </c>
      <c r="H488" s="97"/>
      <c r="I488" s="93" t="e">
        <f>IF(AND('IOC Input'!#REF!="M-OP",'IOC Input'!#REF!&lt;50000),'IOC Input'!#REF!,IF(AND('IOC Input'!#REF!="M-OP",'IOC Input'!#REF!&gt;=50000),'IOC Input'!#REF!,""))</f>
        <v>#REF!</v>
      </c>
      <c r="J488" s="95" t="e">
        <f>IF(AND('IOC Input'!#REF!="M-OP",'IOC Input'!#REF!&lt;50000),RIGHT('IOC Input'!#REF!,6),IF(AND('IOC Input'!#REF!="M-OP",'IOC Input'!#REF!&gt;=50000),RIGHT('IOC Input'!#REF!,6),""))</f>
        <v>#REF!</v>
      </c>
      <c r="K488" s="96" t="e">
        <f>IF(AND('IOC Input'!#REF!="M-OP",'IOC Input'!#REF!="C"),'IOC Input'!#REF!,"")</f>
        <v>#REF!</v>
      </c>
      <c r="L488" s="96" t="e">
        <f>IF(AND('IOC Input'!#REF!="M-OP",'IOC Input'!#REF!="D"),'IOC Input'!#REF!,"")</f>
        <v>#REF!</v>
      </c>
      <c r="M488" t="e">
        <f t="shared" si="49"/>
        <v>#REF!</v>
      </c>
    </row>
    <row r="489" spans="1:13" ht="18">
      <c r="A489" s="92"/>
      <c r="B489" s="93"/>
      <c r="C489" s="94"/>
      <c r="D489" s="93"/>
      <c r="E489" s="94"/>
      <c r="F489" s="93"/>
      <c r="G489" s="93"/>
      <c r="H489" s="94"/>
      <c r="I489" s="93"/>
      <c r="J489" s="95"/>
      <c r="K489" s="96"/>
      <c r="L489" s="96"/>
    </row>
    <row r="490" spans="1:13" ht="18">
      <c r="A490" s="92" t="s">
        <v>101</v>
      </c>
      <c r="B490" s="93" t="e">
        <f>IF(AND('IOC Input'!#REF!="M-OP",'IOC Input'!#REF!&lt;50000),"119503",IF(AND('IOC Input'!#REF!="M-OP",'IOC Input'!#REF!&gt;=50000),"119500",""))</f>
        <v>#REF!</v>
      </c>
      <c r="C490" s="94"/>
      <c r="D490" s="93"/>
      <c r="E490" s="94"/>
      <c r="F490" s="93"/>
      <c r="G490" s="93"/>
      <c r="H490" s="93" t="e">
        <f>IF(AND('IOC Input'!#REF!="M-OP",'IOC Input'!#REF!&lt;50000),'IOC Input'!#REF!,IF(AND('IOC Input'!#REF!="M-OP",'IOC Input'!#REF!&gt;=50000),'IOC Input'!#REF!,""))</f>
        <v>#REF!</v>
      </c>
      <c r="I490" s="93" t="e">
        <f>+I491</f>
        <v>#REF!</v>
      </c>
      <c r="J490" s="95" t="e">
        <f>+J491</f>
        <v>#REF!</v>
      </c>
      <c r="K490" s="96" t="e">
        <f>IF(AND('IOC Input'!#REF!="M-OP",'IOC Input'!#REF!="C"),'IOC Input'!#REF!,"")</f>
        <v>#REF!</v>
      </c>
      <c r="L490" s="96" t="e">
        <f>IF(AND('IOC Input'!#REF!="M-OP",'IOC Input'!#REF!="D"),'IOC Input'!#REF!,"")</f>
        <v>#REF!</v>
      </c>
      <c r="M490" t="e">
        <f>IF(SUM(K490:L490)&gt;0,1,0)</f>
        <v>#REF!</v>
      </c>
    </row>
    <row r="491" spans="1:13" ht="18">
      <c r="A491" s="92" t="s">
        <v>101</v>
      </c>
      <c r="B491" s="93" t="e">
        <f>IF(AND('IOC Input'!#REF!="M-OP",'IOC Input'!#REF!&lt;50000),'IOC Input'!#REF!,IF(AND('IOC Input'!#REF!="M-OP",'IOC Input'!#REF!&gt;=50000),'IOC Input'!#REF!,""))</f>
        <v>#REF!</v>
      </c>
      <c r="C491" s="93" t="e">
        <f>IF(AND('IOC Input'!#REF!="M-OP",'IOC Input'!#REF!&lt;50000),'IOC Input'!#REF!,IF(AND('IOC Input'!#REF!="M-OP",'IOC Input'!#REF!&gt;=50000),'IOC Input'!#REF!,""))</f>
        <v>#REF!</v>
      </c>
      <c r="D491" s="93" t="e">
        <f>IF(AND('IOC Input'!#REF!="M-OP",'IOC Input'!#REF!&lt;50000),'IOC Input'!#REF!,IF(AND('IOC Input'!#REF!="M-OP",'IOC Input'!#REF!&gt;=50000),'IOC Input'!#REF!,""))</f>
        <v>#REF!</v>
      </c>
      <c r="E491" s="93" t="e">
        <f>IF(AND('IOC Input'!#REF!="M-OP",'IOC Input'!#REF!&lt;50000),'IOC Input'!#REF!,IF(AND('IOC Input'!#REF!="M-OP",'IOC Input'!#REF!&gt;=50000),'IOC Input'!#REF!,""))</f>
        <v>#REF!</v>
      </c>
      <c r="F491" s="93" t="e">
        <f>IF(AND('IOC Input'!#REF!="M-OP",'IOC Input'!#REF!&lt;50000),'IOC Input'!#REF!,IF(AND('IOC Input'!#REF!="M-OP",'IOC Input'!#REF!&gt;=50000),'IOC Input'!#REF!,""))</f>
        <v>#REF!</v>
      </c>
      <c r="G491" s="93" t="e">
        <f>IF(AND('IOC Input'!#REF!="M-OP",'IOC Input'!#REF!&lt;50000),'IOC Input'!#REF!,IF(AND('IOC Input'!#REF!="M-OP",'IOC Input'!#REF!&gt;=50000),'IOC Input'!#REF!,""))</f>
        <v>#REF!</v>
      </c>
      <c r="H491" s="93" t="e">
        <f>IF(AND('IOC Input'!#REF!="M-OP",'IOC Input'!#REF!&lt;50000),'IOC Input'!#REF!,IF(AND('IOC Input'!#REF!="M-OP",'IOC Input'!#REF!&gt;=50000),'IOC Input'!#REF!,""))</f>
        <v>#REF!</v>
      </c>
      <c r="I491" s="93" t="e">
        <f>IF(AND('IOC Input'!#REF!="M-OP",'IOC Input'!#REF!&lt;50000),'IOC Input'!#REF!,IF(AND('IOC Input'!#REF!="M-OP",'IOC Input'!#REF!&gt;=50000),'IOC Input'!#REF!,""))</f>
        <v>#REF!</v>
      </c>
      <c r="J491" s="95" t="e">
        <f>IF(AND('IOC Input'!#REF!="M-OP",'IOC Input'!#REF!&lt;50000),RIGHT('IOC Input'!#REF!,6),IF(AND('IOC Input'!#REF!="M-OP",'IOC Input'!#REF!&gt;=50000),RIGHT('IOC Input'!#REF!,6),""))</f>
        <v>#REF!</v>
      </c>
      <c r="K491" s="96" t="e">
        <f>IF(AND('IOC Input'!#REF!="M-OP",'IOC Input'!#REF!="C"),'IOC Input'!#REF!,"")</f>
        <v>#REF!</v>
      </c>
      <c r="L491" s="96" t="e">
        <f>IF(AND('IOC Input'!#REF!="M-OP",'IOC Input'!#REF!="D"),'IOC Input'!#REF!,"")</f>
        <v>#REF!</v>
      </c>
      <c r="M491" t="e">
        <f t="shared" ref="M491:M497" si="50">IF(SUM(K491:L491)&gt;0,1,0)</f>
        <v>#REF!</v>
      </c>
    </row>
    <row r="492" spans="1:13" ht="18">
      <c r="A492" s="92" t="s">
        <v>101</v>
      </c>
      <c r="B492" s="93" t="e">
        <f>IF(AND('IOC Input'!#REF!="M-OP",'IOC Input'!#REF!&lt;50000),'IOC Input'!#REF!,IF(AND('IOC Input'!#REF!="M-OP",'IOC Input'!#REF!&gt;=50000),'IOC Input'!#REF!,""))</f>
        <v>#REF!</v>
      </c>
      <c r="C492" s="93" t="e">
        <f>IF(AND('IOC Input'!#REF!="M-OP",'IOC Input'!#REF!&lt;50000),'IOC Input'!#REF!,IF(AND('IOC Input'!#REF!="M-OP",'IOC Input'!#REF!&gt;=50000),'IOC Input'!#REF!,""))</f>
        <v>#REF!</v>
      </c>
      <c r="D492" s="93" t="e">
        <f>IF(AND('IOC Input'!#REF!="M-OP",'IOC Input'!#REF!&lt;50000),'IOC Input'!#REF!,IF(AND('IOC Input'!#REF!="M-OP",'IOC Input'!#REF!&gt;=50000),'IOC Input'!#REF!,""))</f>
        <v>#REF!</v>
      </c>
      <c r="E492" s="93" t="e">
        <f>IF(AND('IOC Input'!#REF!="M-OP",'IOC Input'!#REF!&lt;50000),'IOC Input'!#REF!,IF(AND('IOC Input'!#REF!="M-OP",'IOC Input'!#REF!&gt;=50000),'IOC Input'!#REF!,""))</f>
        <v>#REF!</v>
      </c>
      <c r="F492" s="93" t="e">
        <f>IF(AND('IOC Input'!#REF!="M-OP",'IOC Input'!#REF!&lt;50000),'IOC Input'!#REF!,IF(AND('IOC Input'!#REF!="M-OP",'IOC Input'!#REF!&gt;=50000),'IOC Input'!#REF!,""))</f>
        <v>#REF!</v>
      </c>
      <c r="G492" s="93" t="e">
        <f>IF(AND('IOC Input'!#REF!="M-OP",'IOC Input'!#REF!&lt;50000),'IOC Input'!#REF!,IF(AND('IOC Input'!#REF!="M-OP",'IOC Input'!#REF!&gt;=50000),'IOC Input'!#REF!,""))</f>
        <v>#REF!</v>
      </c>
      <c r="H492" s="93" t="e">
        <f>IF(AND('IOC Input'!#REF!="M-OP",'IOC Input'!#REF!&lt;50000),'IOC Input'!#REF!,IF(AND('IOC Input'!#REF!="M-OP",'IOC Input'!#REF!&gt;=50000),'IOC Input'!#REF!,""))</f>
        <v>#REF!</v>
      </c>
      <c r="I492" s="93" t="e">
        <f>IF(AND('IOC Input'!#REF!="M-OP",'IOC Input'!#REF!&lt;50000),'IOC Input'!#REF!,IF(AND('IOC Input'!#REF!="M-OP",'IOC Input'!#REF!&gt;=50000),'IOC Input'!#REF!,""))</f>
        <v>#REF!</v>
      </c>
      <c r="J492" s="95" t="e">
        <f>IF(AND('IOC Input'!#REF!="M-OP",'IOC Input'!#REF!&lt;50000),RIGHT('IOC Input'!#REF!,6),IF(AND('IOC Input'!#REF!="M-OP",'IOC Input'!#REF!&gt;=50000),RIGHT('IOC Input'!#REF!,6),""))</f>
        <v>#REF!</v>
      </c>
      <c r="K492" s="96" t="e">
        <f>IF(AND('IOC Input'!#REF!="M-OP",'IOC Input'!#REF!="C"),'IOC Input'!#REF!,"")</f>
        <v>#REF!</v>
      </c>
      <c r="L492" s="96" t="e">
        <f>IF(AND('IOC Input'!#REF!="M-OP",'IOC Input'!#REF!="D"),'IOC Input'!#REF!,"")</f>
        <v>#REF!</v>
      </c>
      <c r="M492" t="e">
        <f t="shared" si="50"/>
        <v>#REF!</v>
      </c>
    </row>
    <row r="493" spans="1:13" ht="18">
      <c r="A493" s="92" t="s">
        <v>101</v>
      </c>
      <c r="B493" s="93" t="e">
        <f>IF(AND('IOC Input'!#REF!="M-OP",'IOC Input'!#REF!&lt;50000),'IOC Input'!#REF!,IF(AND('IOC Input'!#REF!="M-OP",'IOC Input'!#REF!&gt;=50000),'IOC Input'!#REF!,""))</f>
        <v>#REF!</v>
      </c>
      <c r="C493" s="93" t="e">
        <f>IF(AND('IOC Input'!#REF!="M-OP",'IOC Input'!#REF!&lt;50000),'IOC Input'!#REF!,IF(AND('IOC Input'!#REF!="M-OP",'IOC Input'!#REF!&gt;=50000),'IOC Input'!#REF!,""))</f>
        <v>#REF!</v>
      </c>
      <c r="D493" s="93" t="e">
        <f>IF(AND('IOC Input'!#REF!="M-OP",'IOC Input'!#REF!&lt;50000),'IOC Input'!#REF!,IF(AND('IOC Input'!#REF!="M-OP",'IOC Input'!#REF!&gt;=50000),'IOC Input'!#REF!,""))</f>
        <v>#REF!</v>
      </c>
      <c r="E493" s="93" t="e">
        <f>IF(AND('IOC Input'!#REF!="M-OP",'IOC Input'!#REF!&lt;50000),'IOC Input'!#REF!,IF(AND('IOC Input'!#REF!="M-OP",'IOC Input'!#REF!&gt;=50000),'IOC Input'!#REF!,""))</f>
        <v>#REF!</v>
      </c>
      <c r="F493" s="93" t="e">
        <f>IF(AND('IOC Input'!#REF!="M-OP",'IOC Input'!#REF!&lt;50000),'IOC Input'!#REF!,IF(AND('IOC Input'!#REF!="M-OP",'IOC Input'!#REF!&gt;=50000),'IOC Input'!#REF!,""))</f>
        <v>#REF!</v>
      </c>
      <c r="G493" s="93" t="e">
        <f>IF(AND('IOC Input'!#REF!="M-OP",'IOC Input'!#REF!&lt;50000),'IOC Input'!#REF!,IF(AND('IOC Input'!#REF!="M-OP",'IOC Input'!#REF!&gt;=50000),'IOC Input'!#REF!,""))</f>
        <v>#REF!</v>
      </c>
      <c r="H493" s="93" t="e">
        <f>IF(AND('IOC Input'!#REF!="M-OP",'IOC Input'!#REF!&lt;50000),'IOC Input'!#REF!,IF(AND('IOC Input'!#REF!="M-OP",'IOC Input'!#REF!&gt;=50000),'IOC Input'!#REF!,""))</f>
        <v>#REF!</v>
      </c>
      <c r="I493" s="93" t="e">
        <f>IF(AND('IOC Input'!#REF!="M-OP",'IOC Input'!#REF!&lt;50000),'IOC Input'!#REF!,IF(AND('IOC Input'!#REF!="M-OP",'IOC Input'!#REF!&gt;=50000),'IOC Input'!#REF!,""))</f>
        <v>#REF!</v>
      </c>
      <c r="J493" s="95" t="e">
        <f>IF(AND('IOC Input'!#REF!="M-OP",'IOC Input'!#REF!&lt;50000),RIGHT('IOC Input'!#REF!,6),IF(AND('IOC Input'!#REF!="M-OP",'IOC Input'!#REF!&gt;=50000),RIGHT('IOC Input'!#REF!,6),""))</f>
        <v>#REF!</v>
      </c>
      <c r="K493" s="96" t="e">
        <f>IF(AND('IOC Input'!#REF!="M-OP",'IOC Input'!#REF!="C"),'IOC Input'!#REF!,"")</f>
        <v>#REF!</v>
      </c>
      <c r="L493" s="96" t="e">
        <f>IF(AND('IOC Input'!#REF!="M-OP",'IOC Input'!#REF!="D"),'IOC Input'!#REF!,"")</f>
        <v>#REF!</v>
      </c>
      <c r="M493" t="e">
        <f t="shared" si="50"/>
        <v>#REF!</v>
      </c>
    </row>
    <row r="494" spans="1:13" ht="18">
      <c r="A494" s="92" t="s">
        <v>101</v>
      </c>
      <c r="B494" s="93" t="e">
        <f>IF(AND('IOC Input'!#REF!="M-OP",'IOC Input'!#REF!&lt;50000),'IOC Input'!#REF!,IF(AND('IOC Input'!#REF!="M-OP",'IOC Input'!#REF!&gt;=50000),'IOC Input'!#REF!,""))</f>
        <v>#REF!</v>
      </c>
      <c r="C494" s="93" t="e">
        <f>IF(AND('IOC Input'!#REF!="M-OP",'IOC Input'!#REF!&lt;50000),'IOC Input'!#REF!,IF(AND('IOC Input'!#REF!="M-OP",'IOC Input'!#REF!&gt;=50000),'IOC Input'!#REF!,""))</f>
        <v>#REF!</v>
      </c>
      <c r="D494" s="93" t="e">
        <f>IF(AND('IOC Input'!#REF!="M-OP",'IOC Input'!#REF!&lt;50000),'IOC Input'!#REF!,IF(AND('IOC Input'!#REF!="M-OP",'IOC Input'!#REF!&gt;=50000),'IOC Input'!#REF!,""))</f>
        <v>#REF!</v>
      </c>
      <c r="E494" s="93" t="e">
        <f>IF(AND('IOC Input'!#REF!="M-OP",'IOC Input'!#REF!&lt;50000),'IOC Input'!#REF!,IF(AND('IOC Input'!#REF!="M-OP",'IOC Input'!#REF!&gt;=50000),'IOC Input'!#REF!,""))</f>
        <v>#REF!</v>
      </c>
      <c r="F494" s="93" t="e">
        <f>IF(AND('IOC Input'!#REF!="M-OP",'IOC Input'!#REF!&lt;50000),'IOC Input'!#REF!,IF(AND('IOC Input'!#REF!="M-OP",'IOC Input'!#REF!&gt;=50000),'IOC Input'!#REF!,""))</f>
        <v>#REF!</v>
      </c>
      <c r="G494" s="93" t="e">
        <f>IF(AND('IOC Input'!#REF!="M-OP",'IOC Input'!#REF!&lt;50000),'IOC Input'!#REF!,IF(AND('IOC Input'!#REF!="M-OP",'IOC Input'!#REF!&gt;=50000),'IOC Input'!#REF!,""))</f>
        <v>#REF!</v>
      </c>
      <c r="H494" s="93" t="e">
        <f>IF(AND('IOC Input'!#REF!="M-OP",'IOC Input'!#REF!&lt;50000),'IOC Input'!#REF!,IF(AND('IOC Input'!#REF!="M-OP",'IOC Input'!#REF!&gt;=50000),'IOC Input'!#REF!,""))</f>
        <v>#REF!</v>
      </c>
      <c r="I494" s="93" t="e">
        <f>IF(AND('IOC Input'!#REF!="M-OP",'IOC Input'!#REF!&lt;50000),'IOC Input'!#REF!,IF(AND('IOC Input'!#REF!="M-OP",'IOC Input'!#REF!&gt;=50000),'IOC Input'!#REF!,""))</f>
        <v>#REF!</v>
      </c>
      <c r="J494" s="95" t="e">
        <f>IF(AND('IOC Input'!#REF!="M-OP",'IOC Input'!#REF!&lt;50000),RIGHT('IOC Input'!#REF!,6),IF(AND('IOC Input'!#REF!="M-OP",'IOC Input'!#REF!&gt;=50000),RIGHT('IOC Input'!#REF!,6),""))</f>
        <v>#REF!</v>
      </c>
      <c r="K494" s="96" t="e">
        <f>IF(AND('IOC Input'!#REF!="M-OP",'IOC Input'!#REF!="C"),'IOC Input'!#REF!,"")</f>
        <v>#REF!</v>
      </c>
      <c r="L494" s="96" t="e">
        <f>IF(AND('IOC Input'!#REF!="M-OP",'IOC Input'!#REF!="D"),'IOC Input'!#REF!,"")</f>
        <v>#REF!</v>
      </c>
      <c r="M494" t="e">
        <f t="shared" si="50"/>
        <v>#REF!</v>
      </c>
    </row>
    <row r="495" spans="1:13" ht="18">
      <c r="A495" s="92" t="s">
        <v>101</v>
      </c>
      <c r="B495" s="93" t="e">
        <f>IF(AND('IOC Input'!#REF!="M-OP",'IOC Input'!#REF!&lt;50000),'IOC Input'!#REF!,IF(AND('IOC Input'!#REF!="M-OP",'IOC Input'!#REF!&gt;=50000),'IOC Input'!#REF!,""))</f>
        <v>#REF!</v>
      </c>
      <c r="C495" s="93" t="e">
        <f>IF(AND('IOC Input'!#REF!="M-OP",'IOC Input'!#REF!&lt;50000),'IOC Input'!#REF!,IF(AND('IOC Input'!#REF!="M-OP",'IOC Input'!#REF!&gt;=50000),'IOC Input'!#REF!,""))</f>
        <v>#REF!</v>
      </c>
      <c r="D495" s="93" t="e">
        <f>IF(AND('IOC Input'!#REF!="M-OP",'IOC Input'!#REF!&lt;50000),'IOC Input'!#REF!,IF(AND('IOC Input'!#REF!="M-OP",'IOC Input'!#REF!&gt;=50000),'IOC Input'!#REF!,""))</f>
        <v>#REF!</v>
      </c>
      <c r="E495" s="93" t="e">
        <f>IF(AND('IOC Input'!#REF!="M-OP",'IOC Input'!#REF!&lt;50000),'IOC Input'!#REF!,IF(AND('IOC Input'!#REF!="M-OP",'IOC Input'!#REF!&gt;=50000),'IOC Input'!#REF!,""))</f>
        <v>#REF!</v>
      </c>
      <c r="F495" s="93" t="e">
        <f>IF(AND('IOC Input'!#REF!="M-OP",'IOC Input'!#REF!&lt;50000),'IOC Input'!#REF!,IF(AND('IOC Input'!#REF!="M-OP",'IOC Input'!#REF!&gt;=50000),'IOC Input'!#REF!,""))</f>
        <v>#REF!</v>
      </c>
      <c r="G495" s="93" t="e">
        <f>IF(AND('IOC Input'!#REF!="M-OP",'IOC Input'!#REF!&lt;50000),'IOC Input'!#REF!,IF(AND('IOC Input'!#REF!="M-OP",'IOC Input'!#REF!&gt;=50000),'IOC Input'!#REF!,""))</f>
        <v>#REF!</v>
      </c>
      <c r="H495" s="93" t="e">
        <f>IF(AND('IOC Input'!#REF!="M-OP",'IOC Input'!#REF!&lt;50000),'IOC Input'!#REF!,IF(AND('IOC Input'!#REF!="M-OP",'IOC Input'!#REF!&gt;=50000),'IOC Input'!#REF!,""))</f>
        <v>#REF!</v>
      </c>
      <c r="I495" s="93" t="e">
        <f>IF(AND('IOC Input'!#REF!="M-OP",'IOC Input'!#REF!&lt;50000),'IOC Input'!#REF!,IF(AND('IOC Input'!#REF!="M-OP",'IOC Input'!#REF!&gt;=50000),'IOC Input'!#REF!,""))</f>
        <v>#REF!</v>
      </c>
      <c r="J495" s="95" t="e">
        <f>IF(AND('IOC Input'!#REF!="M-OP",'IOC Input'!#REF!&lt;50000),RIGHT('IOC Input'!#REF!,6),IF(AND('IOC Input'!#REF!="M-OP",'IOC Input'!#REF!&gt;=50000),RIGHT('IOC Input'!#REF!,6),""))</f>
        <v>#REF!</v>
      </c>
      <c r="K495" s="96" t="e">
        <f>IF(AND('IOC Input'!#REF!="M-OP",'IOC Input'!#REF!="C"),'IOC Input'!#REF!,"")</f>
        <v>#REF!</v>
      </c>
      <c r="L495" s="96" t="e">
        <f>IF(AND('IOC Input'!#REF!="M-OP",'IOC Input'!#REF!="D"),'IOC Input'!#REF!,"")</f>
        <v>#REF!</v>
      </c>
      <c r="M495" t="e">
        <f t="shared" si="50"/>
        <v>#REF!</v>
      </c>
    </row>
    <row r="496" spans="1:13" ht="18">
      <c r="A496" s="92" t="s">
        <v>101</v>
      </c>
      <c r="B496" s="93" t="e">
        <f>IF(AND('IOC Input'!#REF!="M-OP",'IOC Input'!#REF!&lt;50000),'IOC Input'!#REF!,IF(AND('IOC Input'!#REF!="M-OP",'IOC Input'!#REF!&gt;=50000),'IOC Input'!#REF!,""))</f>
        <v>#REF!</v>
      </c>
      <c r="C496" s="93" t="e">
        <f>IF(AND('IOC Input'!#REF!="M-OP",'IOC Input'!#REF!&lt;50000),'IOC Input'!#REF!,IF(AND('IOC Input'!#REF!="M-OP",'IOC Input'!#REF!&gt;=50000),'IOC Input'!#REF!,""))</f>
        <v>#REF!</v>
      </c>
      <c r="D496" s="93" t="e">
        <f>IF(AND('IOC Input'!#REF!="M-OP",'IOC Input'!#REF!&lt;50000),'IOC Input'!#REF!,IF(AND('IOC Input'!#REF!="M-OP",'IOC Input'!#REF!&gt;=50000),'IOC Input'!#REF!,""))</f>
        <v>#REF!</v>
      </c>
      <c r="E496" s="93" t="e">
        <f>IF(AND('IOC Input'!#REF!="M-OP",'IOC Input'!#REF!&lt;50000),'IOC Input'!#REF!,IF(AND('IOC Input'!#REF!="M-OP",'IOC Input'!#REF!&gt;=50000),'IOC Input'!#REF!,""))</f>
        <v>#REF!</v>
      </c>
      <c r="F496" s="93" t="e">
        <f>IF(AND('IOC Input'!#REF!="M-OP",'IOC Input'!#REF!&lt;50000),'IOC Input'!#REF!,IF(AND('IOC Input'!#REF!="M-OP",'IOC Input'!#REF!&gt;=50000),'IOC Input'!#REF!,""))</f>
        <v>#REF!</v>
      </c>
      <c r="G496" s="93" t="e">
        <f>IF(AND('IOC Input'!#REF!="M-OP",'IOC Input'!#REF!&lt;50000),'IOC Input'!#REF!,IF(AND('IOC Input'!#REF!="M-OP",'IOC Input'!#REF!&gt;=50000),'IOC Input'!#REF!,""))</f>
        <v>#REF!</v>
      </c>
      <c r="H496" s="93" t="e">
        <f>IF(AND('IOC Input'!#REF!="M-OP",'IOC Input'!#REF!&lt;50000),'IOC Input'!#REF!,IF(AND('IOC Input'!#REF!="M-OP",'IOC Input'!#REF!&gt;=50000),'IOC Input'!#REF!,""))</f>
        <v>#REF!</v>
      </c>
      <c r="I496" s="93" t="e">
        <f>IF(AND('IOC Input'!#REF!="M-OP",'IOC Input'!#REF!&lt;50000),'IOC Input'!#REF!,IF(AND('IOC Input'!#REF!="M-OP",'IOC Input'!#REF!&gt;=50000),'IOC Input'!#REF!,""))</f>
        <v>#REF!</v>
      </c>
      <c r="J496" s="95" t="e">
        <f>IF(AND('IOC Input'!#REF!="M-OP",'IOC Input'!#REF!&lt;50000),RIGHT('IOC Input'!#REF!,6),IF(AND('IOC Input'!#REF!="M-OP",'IOC Input'!#REF!&gt;=50000),RIGHT('IOC Input'!#REF!,6),""))</f>
        <v>#REF!</v>
      </c>
      <c r="K496" s="96" t="e">
        <f>IF(AND('IOC Input'!#REF!="M-OP",'IOC Input'!#REF!="C"),'IOC Input'!#REF!,"")</f>
        <v>#REF!</v>
      </c>
      <c r="L496" s="96" t="e">
        <f>IF(AND('IOC Input'!#REF!="M-OP",'IOC Input'!#REF!="D"),'IOC Input'!#REF!,"")</f>
        <v>#REF!</v>
      </c>
      <c r="M496" t="e">
        <f t="shared" si="50"/>
        <v>#REF!</v>
      </c>
    </row>
    <row r="497" spans="1:13" ht="18">
      <c r="A497" s="92" t="s">
        <v>101</v>
      </c>
      <c r="B497" s="93" t="e">
        <f>IF(AND('IOC Input'!#REF!="M-OP",'IOC Input'!#REF!&lt;50000),'IOC Input'!#REF!,IF(AND('IOC Input'!#REF!="M-OP",'IOC Input'!#REF!&gt;=50000),'IOC Input'!#REF!,""))</f>
        <v>#REF!</v>
      </c>
      <c r="C497" s="93" t="e">
        <f>IF(AND('IOC Input'!#REF!="M-OP",'IOC Input'!#REF!&lt;50000),'IOC Input'!#REF!,IF(AND('IOC Input'!#REF!="M-OP",'IOC Input'!#REF!&gt;=50000),'IOC Input'!#REF!,""))</f>
        <v>#REF!</v>
      </c>
      <c r="D497" s="93" t="e">
        <f>IF(AND('IOC Input'!#REF!="M-OP",'IOC Input'!#REF!&lt;50000),'IOC Input'!#REF!,IF(AND('IOC Input'!#REF!="M-OP",'IOC Input'!#REF!&gt;=50000),'IOC Input'!#REF!,""))</f>
        <v>#REF!</v>
      </c>
      <c r="E497" s="93" t="e">
        <f>IF(AND('IOC Input'!#REF!="M-OP",'IOC Input'!#REF!&lt;50000),'IOC Input'!#REF!,IF(AND('IOC Input'!#REF!="M-OP",'IOC Input'!#REF!&gt;=50000),'IOC Input'!#REF!,""))</f>
        <v>#REF!</v>
      </c>
      <c r="F497" s="93" t="e">
        <f>IF(AND('IOC Input'!#REF!="M-OP",'IOC Input'!#REF!&lt;50000),'IOC Input'!#REF!,IF(AND('IOC Input'!#REF!="M-OP",'IOC Input'!#REF!&gt;=50000),'IOC Input'!#REF!,""))</f>
        <v>#REF!</v>
      </c>
      <c r="G497" s="93" t="e">
        <f>IF(AND('IOC Input'!#REF!="M-OP",'IOC Input'!#REF!&lt;50000),'IOC Input'!#REF!,IF(AND('IOC Input'!#REF!="M-OP",'IOC Input'!#REF!&gt;=50000),'IOC Input'!#REF!,""))</f>
        <v>#REF!</v>
      </c>
      <c r="H497" s="97"/>
      <c r="I497" s="93" t="e">
        <f>IF(AND('IOC Input'!#REF!="M-OP",'IOC Input'!#REF!&lt;50000),'IOC Input'!#REF!,IF(AND('IOC Input'!#REF!="M-OP",'IOC Input'!#REF!&gt;=50000),'IOC Input'!#REF!,""))</f>
        <v>#REF!</v>
      </c>
      <c r="J497" s="95" t="e">
        <f>IF(AND('IOC Input'!#REF!="M-OP",'IOC Input'!#REF!&lt;50000),RIGHT('IOC Input'!#REF!,6),IF(AND('IOC Input'!#REF!="M-OP",'IOC Input'!#REF!&gt;=50000),RIGHT('IOC Input'!#REF!,6),""))</f>
        <v>#REF!</v>
      </c>
      <c r="K497" s="96" t="e">
        <f>IF(AND('IOC Input'!#REF!="M-OP",'IOC Input'!#REF!="C"),'IOC Input'!#REF!,"")</f>
        <v>#REF!</v>
      </c>
      <c r="L497" s="96" t="e">
        <f>IF(AND('IOC Input'!#REF!="M-OP",'IOC Input'!#REF!="D"),'IOC Input'!#REF!,"")</f>
        <v>#REF!</v>
      </c>
      <c r="M497" t="e">
        <f t="shared" si="50"/>
        <v>#REF!</v>
      </c>
    </row>
    <row r="498" spans="1:13" ht="18">
      <c r="A498" s="92"/>
      <c r="B498" s="93"/>
      <c r="C498" s="94"/>
      <c r="D498" s="93"/>
      <c r="E498" s="94"/>
      <c r="F498" s="93"/>
      <c r="G498" s="93"/>
      <c r="H498" s="94"/>
      <c r="I498" s="93"/>
      <c r="J498" s="95"/>
      <c r="K498" s="96"/>
      <c r="L498" s="96"/>
    </row>
    <row r="499" spans="1:13" ht="18">
      <c r="A499" s="92" t="s">
        <v>101</v>
      </c>
      <c r="B499" s="93" t="e">
        <f>IF(AND('IOC Input'!#REF!="M-OP",'IOC Input'!#REF!&lt;50000),"119503",IF(AND('IOC Input'!#REF!="M-OP",'IOC Input'!#REF!&gt;=50000),"119500",""))</f>
        <v>#REF!</v>
      </c>
      <c r="C499" s="94"/>
      <c r="D499" s="93"/>
      <c r="E499" s="94"/>
      <c r="F499" s="93"/>
      <c r="G499" s="93"/>
      <c r="H499" s="93" t="e">
        <f>IF(AND('IOC Input'!#REF!="M-OP",'IOC Input'!#REF!&lt;50000),'IOC Input'!#REF!,IF(AND('IOC Input'!#REF!="M-OP",'IOC Input'!#REF!&gt;=50000),'IOC Input'!#REF!,""))</f>
        <v>#REF!</v>
      </c>
      <c r="I499" s="93" t="e">
        <f>+I500</f>
        <v>#REF!</v>
      </c>
      <c r="J499" s="95" t="e">
        <f>+J500</f>
        <v>#REF!</v>
      </c>
      <c r="K499" s="96" t="e">
        <f>IF(AND('IOC Input'!#REF!="M-OP",'IOC Input'!#REF!="C"),'IOC Input'!#REF!,"")</f>
        <v>#REF!</v>
      </c>
      <c r="L499" s="96" t="e">
        <f>IF(AND('IOC Input'!#REF!="M-OP",'IOC Input'!#REF!="D"),'IOC Input'!#REF!,"")</f>
        <v>#REF!</v>
      </c>
      <c r="M499" t="e">
        <f>IF(SUM(K499:L499)&gt;0,1,0)</f>
        <v>#REF!</v>
      </c>
    </row>
    <row r="500" spans="1:13" ht="18">
      <c r="A500" s="92" t="s">
        <v>101</v>
      </c>
      <c r="B500" s="93" t="e">
        <f>IF(AND('IOC Input'!#REF!="M-OP",'IOC Input'!#REF!&lt;50000),'IOC Input'!#REF!,IF(AND('IOC Input'!#REF!="M-OP",'IOC Input'!#REF!&gt;=50000),'IOC Input'!#REF!,""))</f>
        <v>#REF!</v>
      </c>
      <c r="C500" s="93" t="e">
        <f>IF(AND('IOC Input'!#REF!="M-OP",'IOC Input'!#REF!&lt;50000),'IOC Input'!#REF!,IF(AND('IOC Input'!#REF!="M-OP",'IOC Input'!#REF!&gt;=50000),'IOC Input'!#REF!,""))</f>
        <v>#REF!</v>
      </c>
      <c r="D500" s="93" t="e">
        <f>IF(AND('IOC Input'!#REF!="M-OP",'IOC Input'!#REF!&lt;50000),'IOC Input'!#REF!,IF(AND('IOC Input'!#REF!="M-OP",'IOC Input'!#REF!&gt;=50000),'IOC Input'!#REF!,""))</f>
        <v>#REF!</v>
      </c>
      <c r="E500" s="93" t="e">
        <f>IF(AND('IOC Input'!#REF!="M-OP",'IOC Input'!#REF!&lt;50000),'IOC Input'!#REF!,IF(AND('IOC Input'!#REF!="M-OP",'IOC Input'!#REF!&gt;=50000),'IOC Input'!#REF!,""))</f>
        <v>#REF!</v>
      </c>
      <c r="F500" s="93" t="e">
        <f>IF(AND('IOC Input'!#REF!="M-OP",'IOC Input'!#REF!&lt;50000),'IOC Input'!#REF!,IF(AND('IOC Input'!#REF!="M-OP",'IOC Input'!#REF!&gt;=50000),'IOC Input'!#REF!,""))</f>
        <v>#REF!</v>
      </c>
      <c r="G500" s="93" t="e">
        <f>IF(AND('IOC Input'!#REF!="M-OP",'IOC Input'!#REF!&lt;50000),'IOC Input'!#REF!,IF(AND('IOC Input'!#REF!="M-OP",'IOC Input'!#REF!&gt;=50000),'IOC Input'!#REF!,""))</f>
        <v>#REF!</v>
      </c>
      <c r="H500" s="93" t="e">
        <f>IF(AND('IOC Input'!#REF!="M-OP",'IOC Input'!#REF!&lt;50000),'IOC Input'!#REF!,IF(AND('IOC Input'!#REF!="M-OP",'IOC Input'!#REF!&gt;=50000),'IOC Input'!#REF!,""))</f>
        <v>#REF!</v>
      </c>
      <c r="I500" s="93" t="e">
        <f>IF(AND('IOC Input'!#REF!="M-OP",'IOC Input'!#REF!&lt;50000),'IOC Input'!#REF!,IF(AND('IOC Input'!#REF!="M-OP",'IOC Input'!#REF!&gt;=50000),'IOC Input'!#REF!,""))</f>
        <v>#REF!</v>
      </c>
      <c r="J500" s="95" t="e">
        <f>IF(AND('IOC Input'!#REF!="M-OP",'IOC Input'!#REF!&lt;50000),RIGHT('IOC Input'!#REF!,6),IF(AND('IOC Input'!#REF!="M-OP",'IOC Input'!#REF!&gt;=50000),RIGHT('IOC Input'!#REF!,6),""))</f>
        <v>#REF!</v>
      </c>
      <c r="K500" s="96" t="e">
        <f>IF(AND('IOC Input'!#REF!="M-OP",'IOC Input'!#REF!="C"),'IOC Input'!#REF!,"")</f>
        <v>#REF!</v>
      </c>
      <c r="L500" s="96" t="e">
        <f>IF(AND('IOC Input'!#REF!="M-OP",'IOC Input'!#REF!="D"),'IOC Input'!#REF!,"")</f>
        <v>#REF!</v>
      </c>
      <c r="M500" t="e">
        <f t="shared" ref="M500:M506" si="51">IF(SUM(K500:L500)&gt;0,1,0)</f>
        <v>#REF!</v>
      </c>
    </row>
    <row r="501" spans="1:13" ht="18">
      <c r="A501" s="92" t="s">
        <v>101</v>
      </c>
      <c r="B501" s="93" t="e">
        <f>IF(AND('IOC Input'!#REF!="M-OP",'IOC Input'!#REF!&lt;50000),'IOC Input'!#REF!,IF(AND('IOC Input'!#REF!="M-OP",'IOC Input'!#REF!&gt;=50000),'IOC Input'!#REF!,""))</f>
        <v>#REF!</v>
      </c>
      <c r="C501" s="93" t="e">
        <f>IF(AND('IOC Input'!#REF!="M-OP",'IOC Input'!#REF!&lt;50000),'IOC Input'!#REF!,IF(AND('IOC Input'!#REF!="M-OP",'IOC Input'!#REF!&gt;=50000),'IOC Input'!#REF!,""))</f>
        <v>#REF!</v>
      </c>
      <c r="D501" s="93" t="e">
        <f>IF(AND('IOC Input'!#REF!="M-OP",'IOC Input'!#REF!&lt;50000),'IOC Input'!#REF!,IF(AND('IOC Input'!#REF!="M-OP",'IOC Input'!#REF!&gt;=50000),'IOC Input'!#REF!,""))</f>
        <v>#REF!</v>
      </c>
      <c r="E501" s="93" t="e">
        <f>IF(AND('IOC Input'!#REF!="M-OP",'IOC Input'!#REF!&lt;50000),'IOC Input'!#REF!,IF(AND('IOC Input'!#REF!="M-OP",'IOC Input'!#REF!&gt;=50000),'IOC Input'!#REF!,""))</f>
        <v>#REF!</v>
      </c>
      <c r="F501" s="93" t="e">
        <f>IF(AND('IOC Input'!#REF!="M-OP",'IOC Input'!#REF!&lt;50000),'IOC Input'!#REF!,IF(AND('IOC Input'!#REF!="M-OP",'IOC Input'!#REF!&gt;=50000),'IOC Input'!#REF!,""))</f>
        <v>#REF!</v>
      </c>
      <c r="G501" s="93" t="e">
        <f>IF(AND('IOC Input'!#REF!="M-OP",'IOC Input'!#REF!&lt;50000),'IOC Input'!#REF!,IF(AND('IOC Input'!#REF!="M-OP",'IOC Input'!#REF!&gt;=50000),'IOC Input'!#REF!,""))</f>
        <v>#REF!</v>
      </c>
      <c r="H501" s="93" t="e">
        <f>IF(AND('IOC Input'!#REF!="M-OP",'IOC Input'!#REF!&lt;50000),'IOC Input'!#REF!,IF(AND('IOC Input'!#REF!="M-OP",'IOC Input'!#REF!&gt;=50000),'IOC Input'!#REF!,""))</f>
        <v>#REF!</v>
      </c>
      <c r="I501" s="93" t="e">
        <f>IF(AND('IOC Input'!#REF!="M-OP",'IOC Input'!#REF!&lt;50000),'IOC Input'!#REF!,IF(AND('IOC Input'!#REF!="M-OP",'IOC Input'!#REF!&gt;=50000),'IOC Input'!#REF!,""))</f>
        <v>#REF!</v>
      </c>
      <c r="J501" s="95" t="e">
        <f>IF(AND('IOC Input'!#REF!="M-OP",'IOC Input'!#REF!&lt;50000),RIGHT('IOC Input'!#REF!,6),IF(AND('IOC Input'!#REF!="M-OP",'IOC Input'!#REF!&gt;=50000),RIGHT('IOC Input'!#REF!,6),""))</f>
        <v>#REF!</v>
      </c>
      <c r="K501" s="96" t="e">
        <f>IF(AND('IOC Input'!#REF!="M-OP",'IOC Input'!#REF!="C"),'IOC Input'!#REF!,"")</f>
        <v>#REF!</v>
      </c>
      <c r="L501" s="96" t="e">
        <f>IF(AND('IOC Input'!#REF!="M-OP",'IOC Input'!#REF!="D"),'IOC Input'!#REF!,"")</f>
        <v>#REF!</v>
      </c>
      <c r="M501" t="e">
        <f t="shared" si="51"/>
        <v>#REF!</v>
      </c>
    </row>
    <row r="502" spans="1:13" ht="18">
      <c r="A502" s="92" t="s">
        <v>101</v>
      </c>
      <c r="B502" s="93" t="e">
        <f>IF(AND('IOC Input'!#REF!="M-OP",'IOC Input'!#REF!&lt;50000),'IOC Input'!#REF!,IF(AND('IOC Input'!#REF!="M-OP",'IOC Input'!#REF!&gt;=50000),'IOC Input'!#REF!,""))</f>
        <v>#REF!</v>
      </c>
      <c r="C502" s="93" t="e">
        <f>IF(AND('IOC Input'!#REF!="M-OP",'IOC Input'!#REF!&lt;50000),'IOC Input'!#REF!,IF(AND('IOC Input'!#REF!="M-OP",'IOC Input'!#REF!&gt;=50000),'IOC Input'!#REF!,""))</f>
        <v>#REF!</v>
      </c>
      <c r="D502" s="93" t="e">
        <f>IF(AND('IOC Input'!#REF!="M-OP",'IOC Input'!#REF!&lt;50000),'IOC Input'!#REF!,IF(AND('IOC Input'!#REF!="M-OP",'IOC Input'!#REF!&gt;=50000),'IOC Input'!#REF!,""))</f>
        <v>#REF!</v>
      </c>
      <c r="E502" s="93" t="e">
        <f>IF(AND('IOC Input'!#REF!="M-OP",'IOC Input'!#REF!&lt;50000),'IOC Input'!#REF!,IF(AND('IOC Input'!#REF!="M-OP",'IOC Input'!#REF!&gt;=50000),'IOC Input'!#REF!,""))</f>
        <v>#REF!</v>
      </c>
      <c r="F502" s="93" t="e">
        <f>IF(AND('IOC Input'!#REF!="M-OP",'IOC Input'!#REF!&lt;50000),'IOC Input'!#REF!,IF(AND('IOC Input'!#REF!="M-OP",'IOC Input'!#REF!&gt;=50000),'IOC Input'!#REF!,""))</f>
        <v>#REF!</v>
      </c>
      <c r="G502" s="93" t="e">
        <f>IF(AND('IOC Input'!#REF!="M-OP",'IOC Input'!#REF!&lt;50000),'IOC Input'!#REF!,IF(AND('IOC Input'!#REF!="M-OP",'IOC Input'!#REF!&gt;=50000),'IOC Input'!#REF!,""))</f>
        <v>#REF!</v>
      </c>
      <c r="H502" s="93" t="e">
        <f>IF(AND('IOC Input'!#REF!="M-OP",'IOC Input'!#REF!&lt;50000),'IOC Input'!#REF!,IF(AND('IOC Input'!#REF!="M-OP",'IOC Input'!#REF!&gt;=50000),'IOC Input'!#REF!,""))</f>
        <v>#REF!</v>
      </c>
      <c r="I502" s="93" t="e">
        <f>IF(AND('IOC Input'!#REF!="M-OP",'IOC Input'!#REF!&lt;50000),'IOC Input'!#REF!,IF(AND('IOC Input'!#REF!="M-OP",'IOC Input'!#REF!&gt;=50000),'IOC Input'!#REF!,""))</f>
        <v>#REF!</v>
      </c>
      <c r="J502" s="95" t="e">
        <f>IF(AND('IOC Input'!#REF!="M-OP",'IOC Input'!#REF!&lt;50000),RIGHT('IOC Input'!#REF!,6),IF(AND('IOC Input'!#REF!="M-OP",'IOC Input'!#REF!&gt;=50000),RIGHT('IOC Input'!#REF!,6),""))</f>
        <v>#REF!</v>
      </c>
      <c r="K502" s="96" t="e">
        <f>IF(AND('IOC Input'!#REF!="M-OP",'IOC Input'!#REF!="C"),'IOC Input'!#REF!,"")</f>
        <v>#REF!</v>
      </c>
      <c r="L502" s="96" t="e">
        <f>IF(AND('IOC Input'!#REF!="M-OP",'IOC Input'!#REF!="D"),'IOC Input'!#REF!,"")</f>
        <v>#REF!</v>
      </c>
      <c r="M502" t="e">
        <f t="shared" si="51"/>
        <v>#REF!</v>
      </c>
    </row>
    <row r="503" spans="1:13" ht="18">
      <c r="A503" s="92" t="s">
        <v>101</v>
      </c>
      <c r="B503" s="93" t="e">
        <f>IF(AND('IOC Input'!#REF!="M-OP",'IOC Input'!#REF!&lt;50000),'IOC Input'!#REF!,IF(AND('IOC Input'!#REF!="M-OP",'IOC Input'!#REF!&gt;=50000),'IOC Input'!#REF!,""))</f>
        <v>#REF!</v>
      </c>
      <c r="C503" s="93" t="e">
        <f>IF(AND('IOC Input'!#REF!="M-OP",'IOC Input'!#REF!&lt;50000),'IOC Input'!#REF!,IF(AND('IOC Input'!#REF!="M-OP",'IOC Input'!#REF!&gt;=50000),'IOC Input'!#REF!,""))</f>
        <v>#REF!</v>
      </c>
      <c r="D503" s="93" t="e">
        <f>IF(AND('IOC Input'!#REF!="M-OP",'IOC Input'!#REF!&lt;50000),'IOC Input'!#REF!,IF(AND('IOC Input'!#REF!="M-OP",'IOC Input'!#REF!&gt;=50000),'IOC Input'!#REF!,""))</f>
        <v>#REF!</v>
      </c>
      <c r="E503" s="93" t="e">
        <f>IF(AND('IOC Input'!#REF!="M-OP",'IOC Input'!#REF!&lt;50000),'IOC Input'!#REF!,IF(AND('IOC Input'!#REF!="M-OP",'IOC Input'!#REF!&gt;=50000),'IOC Input'!#REF!,""))</f>
        <v>#REF!</v>
      </c>
      <c r="F503" s="93" t="e">
        <f>IF(AND('IOC Input'!#REF!="M-OP",'IOC Input'!#REF!&lt;50000),'IOC Input'!#REF!,IF(AND('IOC Input'!#REF!="M-OP",'IOC Input'!#REF!&gt;=50000),'IOC Input'!#REF!,""))</f>
        <v>#REF!</v>
      </c>
      <c r="G503" s="93" t="e">
        <f>IF(AND('IOC Input'!#REF!="M-OP",'IOC Input'!#REF!&lt;50000),'IOC Input'!#REF!,IF(AND('IOC Input'!#REF!="M-OP",'IOC Input'!#REF!&gt;=50000),'IOC Input'!#REF!,""))</f>
        <v>#REF!</v>
      </c>
      <c r="H503" s="93" t="e">
        <f>IF(AND('IOC Input'!#REF!="M-OP",'IOC Input'!#REF!&lt;50000),'IOC Input'!#REF!,IF(AND('IOC Input'!#REF!="M-OP",'IOC Input'!#REF!&gt;=50000),'IOC Input'!#REF!,""))</f>
        <v>#REF!</v>
      </c>
      <c r="I503" s="93" t="e">
        <f>IF(AND('IOC Input'!#REF!="M-OP",'IOC Input'!#REF!&lt;50000),'IOC Input'!#REF!,IF(AND('IOC Input'!#REF!="M-OP",'IOC Input'!#REF!&gt;=50000),'IOC Input'!#REF!,""))</f>
        <v>#REF!</v>
      </c>
      <c r="J503" s="95" t="e">
        <f>IF(AND('IOC Input'!#REF!="M-OP",'IOC Input'!#REF!&lt;50000),RIGHT('IOC Input'!#REF!,6),IF(AND('IOC Input'!#REF!="M-OP",'IOC Input'!#REF!&gt;=50000),RIGHT('IOC Input'!#REF!,6),""))</f>
        <v>#REF!</v>
      </c>
      <c r="K503" s="96" t="e">
        <f>IF(AND('IOC Input'!#REF!="M-OP",'IOC Input'!#REF!="C"),'IOC Input'!#REF!,"")</f>
        <v>#REF!</v>
      </c>
      <c r="L503" s="96" t="e">
        <f>IF(AND('IOC Input'!#REF!="M-OP",'IOC Input'!#REF!="D"),'IOC Input'!#REF!,"")</f>
        <v>#REF!</v>
      </c>
      <c r="M503" t="e">
        <f t="shared" si="51"/>
        <v>#REF!</v>
      </c>
    </row>
    <row r="504" spans="1:13" ht="18">
      <c r="A504" s="92" t="s">
        <v>101</v>
      </c>
      <c r="B504" s="93" t="e">
        <f>IF(AND('IOC Input'!#REF!="M-OP",'IOC Input'!#REF!&lt;50000),'IOC Input'!#REF!,IF(AND('IOC Input'!#REF!="M-OP",'IOC Input'!#REF!&gt;=50000),'IOC Input'!#REF!,""))</f>
        <v>#REF!</v>
      </c>
      <c r="C504" s="93" t="e">
        <f>IF(AND('IOC Input'!#REF!="M-OP",'IOC Input'!#REF!&lt;50000),'IOC Input'!#REF!,IF(AND('IOC Input'!#REF!="M-OP",'IOC Input'!#REF!&gt;=50000),'IOC Input'!#REF!,""))</f>
        <v>#REF!</v>
      </c>
      <c r="D504" s="93" t="e">
        <f>IF(AND('IOC Input'!#REF!="M-OP",'IOC Input'!#REF!&lt;50000),'IOC Input'!#REF!,IF(AND('IOC Input'!#REF!="M-OP",'IOC Input'!#REF!&gt;=50000),'IOC Input'!#REF!,""))</f>
        <v>#REF!</v>
      </c>
      <c r="E504" s="93" t="e">
        <f>IF(AND('IOC Input'!#REF!="M-OP",'IOC Input'!#REF!&lt;50000),'IOC Input'!#REF!,IF(AND('IOC Input'!#REF!="M-OP",'IOC Input'!#REF!&gt;=50000),'IOC Input'!#REF!,""))</f>
        <v>#REF!</v>
      </c>
      <c r="F504" s="93" t="e">
        <f>IF(AND('IOC Input'!#REF!="M-OP",'IOC Input'!#REF!&lt;50000),'IOC Input'!#REF!,IF(AND('IOC Input'!#REF!="M-OP",'IOC Input'!#REF!&gt;=50000),'IOC Input'!#REF!,""))</f>
        <v>#REF!</v>
      </c>
      <c r="G504" s="93" t="e">
        <f>IF(AND('IOC Input'!#REF!="M-OP",'IOC Input'!#REF!&lt;50000),'IOC Input'!#REF!,IF(AND('IOC Input'!#REF!="M-OP",'IOC Input'!#REF!&gt;=50000),'IOC Input'!#REF!,""))</f>
        <v>#REF!</v>
      </c>
      <c r="H504" s="93" t="e">
        <f>IF(AND('IOC Input'!#REF!="M-OP",'IOC Input'!#REF!&lt;50000),'IOC Input'!#REF!,IF(AND('IOC Input'!#REF!="M-OP",'IOC Input'!#REF!&gt;=50000),'IOC Input'!#REF!,""))</f>
        <v>#REF!</v>
      </c>
      <c r="I504" s="93" t="e">
        <f>IF(AND('IOC Input'!#REF!="M-OP",'IOC Input'!#REF!&lt;50000),'IOC Input'!#REF!,IF(AND('IOC Input'!#REF!="M-OP",'IOC Input'!#REF!&gt;=50000),'IOC Input'!#REF!,""))</f>
        <v>#REF!</v>
      </c>
      <c r="J504" s="95" t="e">
        <f>IF(AND('IOC Input'!#REF!="M-OP",'IOC Input'!#REF!&lt;50000),RIGHT('IOC Input'!#REF!,6),IF(AND('IOC Input'!#REF!="M-OP",'IOC Input'!#REF!&gt;=50000),RIGHT('IOC Input'!#REF!,6),""))</f>
        <v>#REF!</v>
      </c>
      <c r="K504" s="96" t="e">
        <f>IF(AND('IOC Input'!#REF!="M-OP",'IOC Input'!#REF!="C"),'IOC Input'!#REF!,"")</f>
        <v>#REF!</v>
      </c>
      <c r="L504" s="96" t="e">
        <f>IF(AND('IOC Input'!#REF!="M-OP",'IOC Input'!#REF!="D"),'IOC Input'!#REF!,"")</f>
        <v>#REF!</v>
      </c>
      <c r="M504" t="e">
        <f t="shared" si="51"/>
        <v>#REF!</v>
      </c>
    </row>
    <row r="505" spans="1:13" ht="18">
      <c r="A505" s="92" t="s">
        <v>101</v>
      </c>
      <c r="B505" s="93" t="e">
        <f>IF(AND('IOC Input'!#REF!="M-OP",'IOC Input'!#REF!&lt;50000),'IOC Input'!#REF!,IF(AND('IOC Input'!#REF!="M-OP",'IOC Input'!#REF!&gt;=50000),'IOC Input'!#REF!,""))</f>
        <v>#REF!</v>
      </c>
      <c r="C505" s="93" t="e">
        <f>IF(AND('IOC Input'!#REF!="M-OP",'IOC Input'!#REF!&lt;50000),'IOC Input'!#REF!,IF(AND('IOC Input'!#REF!="M-OP",'IOC Input'!#REF!&gt;=50000),'IOC Input'!#REF!,""))</f>
        <v>#REF!</v>
      </c>
      <c r="D505" s="93" t="e">
        <f>IF(AND('IOC Input'!#REF!="M-OP",'IOC Input'!#REF!&lt;50000),'IOC Input'!#REF!,IF(AND('IOC Input'!#REF!="M-OP",'IOC Input'!#REF!&gt;=50000),'IOC Input'!#REF!,""))</f>
        <v>#REF!</v>
      </c>
      <c r="E505" s="93" t="e">
        <f>IF(AND('IOC Input'!#REF!="M-OP",'IOC Input'!#REF!&lt;50000),'IOC Input'!#REF!,IF(AND('IOC Input'!#REF!="M-OP",'IOC Input'!#REF!&gt;=50000),'IOC Input'!#REF!,""))</f>
        <v>#REF!</v>
      </c>
      <c r="F505" s="93" t="e">
        <f>IF(AND('IOC Input'!#REF!="M-OP",'IOC Input'!#REF!&lt;50000),'IOC Input'!#REF!,IF(AND('IOC Input'!#REF!="M-OP",'IOC Input'!#REF!&gt;=50000),'IOC Input'!#REF!,""))</f>
        <v>#REF!</v>
      </c>
      <c r="G505" s="93" t="e">
        <f>IF(AND('IOC Input'!#REF!="M-OP",'IOC Input'!#REF!&lt;50000),'IOC Input'!#REF!,IF(AND('IOC Input'!#REF!="M-OP",'IOC Input'!#REF!&gt;=50000),'IOC Input'!#REF!,""))</f>
        <v>#REF!</v>
      </c>
      <c r="H505" s="93" t="e">
        <f>IF(AND('IOC Input'!#REF!="M-OP",'IOC Input'!#REF!&lt;50000),'IOC Input'!#REF!,IF(AND('IOC Input'!#REF!="M-OP",'IOC Input'!#REF!&gt;=50000),'IOC Input'!#REF!,""))</f>
        <v>#REF!</v>
      </c>
      <c r="I505" s="93" t="e">
        <f>IF(AND('IOC Input'!#REF!="M-OP",'IOC Input'!#REF!&lt;50000),'IOC Input'!#REF!,IF(AND('IOC Input'!#REF!="M-OP",'IOC Input'!#REF!&gt;=50000),'IOC Input'!#REF!,""))</f>
        <v>#REF!</v>
      </c>
      <c r="J505" s="95" t="e">
        <f>IF(AND('IOC Input'!#REF!="M-OP",'IOC Input'!#REF!&lt;50000),RIGHT('IOC Input'!#REF!,6),IF(AND('IOC Input'!#REF!="M-OP",'IOC Input'!#REF!&gt;=50000),RIGHT('IOC Input'!#REF!,6),""))</f>
        <v>#REF!</v>
      </c>
      <c r="K505" s="96" t="e">
        <f>IF(AND('IOC Input'!#REF!="M-OP",'IOC Input'!#REF!="C"),'IOC Input'!#REF!,"")</f>
        <v>#REF!</v>
      </c>
      <c r="L505" s="96" t="e">
        <f>IF(AND('IOC Input'!#REF!="M-OP",'IOC Input'!#REF!="D"),'IOC Input'!#REF!,"")</f>
        <v>#REF!</v>
      </c>
      <c r="M505" t="e">
        <f t="shared" si="51"/>
        <v>#REF!</v>
      </c>
    </row>
    <row r="506" spans="1:13" ht="18">
      <c r="A506" s="92" t="s">
        <v>101</v>
      </c>
      <c r="B506" s="93" t="e">
        <f>IF(AND('IOC Input'!#REF!="M-OP",'IOC Input'!#REF!&lt;50000),'IOC Input'!#REF!,IF(AND('IOC Input'!#REF!="M-OP",'IOC Input'!#REF!&gt;=50000),'IOC Input'!#REF!,""))</f>
        <v>#REF!</v>
      </c>
      <c r="C506" s="93" t="e">
        <f>IF(AND('IOC Input'!#REF!="M-OP",'IOC Input'!#REF!&lt;50000),'IOC Input'!#REF!,IF(AND('IOC Input'!#REF!="M-OP",'IOC Input'!#REF!&gt;=50000),'IOC Input'!#REF!,""))</f>
        <v>#REF!</v>
      </c>
      <c r="D506" s="93" t="e">
        <f>IF(AND('IOC Input'!#REF!="M-OP",'IOC Input'!#REF!&lt;50000),'IOC Input'!#REF!,IF(AND('IOC Input'!#REF!="M-OP",'IOC Input'!#REF!&gt;=50000),'IOC Input'!#REF!,""))</f>
        <v>#REF!</v>
      </c>
      <c r="E506" s="93" t="e">
        <f>IF(AND('IOC Input'!#REF!="M-OP",'IOC Input'!#REF!&lt;50000),'IOC Input'!#REF!,IF(AND('IOC Input'!#REF!="M-OP",'IOC Input'!#REF!&gt;=50000),'IOC Input'!#REF!,""))</f>
        <v>#REF!</v>
      </c>
      <c r="F506" s="93" t="e">
        <f>IF(AND('IOC Input'!#REF!="M-OP",'IOC Input'!#REF!&lt;50000),'IOC Input'!#REF!,IF(AND('IOC Input'!#REF!="M-OP",'IOC Input'!#REF!&gt;=50000),'IOC Input'!#REF!,""))</f>
        <v>#REF!</v>
      </c>
      <c r="G506" s="93" t="e">
        <f>IF(AND('IOC Input'!#REF!="M-OP",'IOC Input'!#REF!&lt;50000),'IOC Input'!#REF!,IF(AND('IOC Input'!#REF!="M-OP",'IOC Input'!#REF!&gt;=50000),'IOC Input'!#REF!,""))</f>
        <v>#REF!</v>
      </c>
      <c r="H506" s="97"/>
      <c r="I506" s="93" t="e">
        <f>IF(AND('IOC Input'!#REF!="M-OP",'IOC Input'!#REF!&lt;50000),'IOC Input'!#REF!,IF(AND('IOC Input'!#REF!="M-OP",'IOC Input'!#REF!&gt;=50000),'IOC Input'!#REF!,""))</f>
        <v>#REF!</v>
      </c>
      <c r="J506" s="95" t="e">
        <f>IF(AND('IOC Input'!#REF!="M-OP",'IOC Input'!#REF!&lt;50000),RIGHT('IOC Input'!#REF!,6),IF(AND('IOC Input'!#REF!="M-OP",'IOC Input'!#REF!&gt;=50000),RIGHT('IOC Input'!#REF!,6),""))</f>
        <v>#REF!</v>
      </c>
      <c r="K506" s="96" t="e">
        <f>IF(AND('IOC Input'!#REF!="M-OP",'IOC Input'!#REF!="C"),'IOC Input'!#REF!,"")</f>
        <v>#REF!</v>
      </c>
      <c r="L506" s="96" t="e">
        <f>IF(AND('IOC Input'!#REF!="M-OP",'IOC Input'!#REF!="D"),'IOC Input'!#REF!,"")</f>
        <v>#REF!</v>
      </c>
      <c r="M506" t="e">
        <f t="shared" si="51"/>
        <v>#REF!</v>
      </c>
    </row>
    <row r="507" spans="1:13" ht="18">
      <c r="A507" s="92"/>
      <c r="B507" s="93"/>
      <c r="C507" s="94"/>
      <c r="D507" s="93"/>
      <c r="E507" s="94"/>
      <c r="F507" s="93"/>
      <c r="G507" s="93"/>
      <c r="H507" s="94"/>
      <c r="I507" s="93"/>
      <c r="J507" s="95"/>
      <c r="K507" s="96"/>
      <c r="L507" s="96"/>
    </row>
    <row r="508" spans="1:13" ht="18">
      <c r="A508" s="92" t="s">
        <v>101</v>
      </c>
      <c r="B508" s="93" t="e">
        <f>IF(AND('IOC Input'!#REF!="M-OP",'IOC Input'!#REF!&lt;50000),"119503",IF(AND('IOC Input'!#REF!="M-OP",'IOC Input'!#REF!&gt;=50000),"119500",""))</f>
        <v>#REF!</v>
      </c>
      <c r="C508" s="94"/>
      <c r="D508" s="93"/>
      <c r="E508" s="94"/>
      <c r="F508" s="93"/>
      <c r="G508" s="93"/>
      <c r="H508" s="93" t="e">
        <f>IF(AND('IOC Input'!#REF!="M-OP",'IOC Input'!#REF!&lt;50000),'IOC Input'!#REF!,IF(AND('IOC Input'!#REF!="M-OP",'IOC Input'!#REF!&gt;=50000),'IOC Input'!#REF!,""))</f>
        <v>#REF!</v>
      </c>
      <c r="I508" s="93" t="e">
        <f>+I509</f>
        <v>#REF!</v>
      </c>
      <c r="J508" s="95" t="e">
        <f>+J509</f>
        <v>#REF!</v>
      </c>
      <c r="K508" s="96" t="e">
        <f>IF(AND('IOC Input'!#REF!="M-OP",'IOC Input'!#REF!="C"),'IOC Input'!#REF!,"")</f>
        <v>#REF!</v>
      </c>
      <c r="L508" s="96" t="e">
        <f>IF(AND('IOC Input'!#REF!="M-OP",'IOC Input'!#REF!="D"),'IOC Input'!#REF!,"")</f>
        <v>#REF!</v>
      </c>
      <c r="M508" t="e">
        <f>IF(SUM(K508:L508)&gt;0,1,0)</f>
        <v>#REF!</v>
      </c>
    </row>
    <row r="509" spans="1:13" ht="18">
      <c r="A509" s="92" t="s">
        <v>101</v>
      </c>
      <c r="B509" s="93" t="e">
        <f>IF(AND('IOC Input'!#REF!="M-OP",'IOC Input'!#REF!&lt;50000),'IOC Input'!#REF!,IF(AND('IOC Input'!#REF!="M-OP",'IOC Input'!#REF!&gt;=50000),'IOC Input'!#REF!,""))</f>
        <v>#REF!</v>
      </c>
      <c r="C509" s="93" t="e">
        <f>IF(AND('IOC Input'!#REF!="M-OP",'IOC Input'!#REF!&lt;50000),'IOC Input'!#REF!,IF(AND('IOC Input'!#REF!="M-OP",'IOC Input'!#REF!&gt;=50000),'IOC Input'!#REF!,""))</f>
        <v>#REF!</v>
      </c>
      <c r="D509" s="93" t="e">
        <f>IF(AND('IOC Input'!#REF!="M-OP",'IOC Input'!#REF!&lt;50000),'IOC Input'!#REF!,IF(AND('IOC Input'!#REF!="M-OP",'IOC Input'!#REF!&gt;=50000),'IOC Input'!#REF!,""))</f>
        <v>#REF!</v>
      </c>
      <c r="E509" s="93" t="e">
        <f>IF(AND('IOC Input'!#REF!="M-OP",'IOC Input'!#REF!&lt;50000),'IOC Input'!#REF!,IF(AND('IOC Input'!#REF!="M-OP",'IOC Input'!#REF!&gt;=50000),'IOC Input'!#REF!,""))</f>
        <v>#REF!</v>
      </c>
      <c r="F509" s="93" t="e">
        <f>IF(AND('IOC Input'!#REF!="M-OP",'IOC Input'!#REF!&lt;50000),'IOC Input'!#REF!,IF(AND('IOC Input'!#REF!="M-OP",'IOC Input'!#REF!&gt;=50000),'IOC Input'!#REF!,""))</f>
        <v>#REF!</v>
      </c>
      <c r="G509" s="93" t="e">
        <f>IF(AND('IOC Input'!#REF!="M-OP",'IOC Input'!#REF!&lt;50000),'IOC Input'!#REF!,IF(AND('IOC Input'!#REF!="M-OP",'IOC Input'!#REF!&gt;=50000),'IOC Input'!#REF!,""))</f>
        <v>#REF!</v>
      </c>
      <c r="H509" s="93" t="e">
        <f>IF(AND('IOC Input'!#REF!="M-OP",'IOC Input'!#REF!&lt;50000),'IOC Input'!#REF!,IF(AND('IOC Input'!#REF!="M-OP",'IOC Input'!#REF!&gt;=50000),'IOC Input'!#REF!,""))</f>
        <v>#REF!</v>
      </c>
      <c r="I509" s="93" t="e">
        <f>IF(AND('IOC Input'!#REF!="M-OP",'IOC Input'!#REF!&lt;50000),'IOC Input'!#REF!,IF(AND('IOC Input'!#REF!="M-OP",'IOC Input'!#REF!&gt;=50000),'IOC Input'!#REF!,""))</f>
        <v>#REF!</v>
      </c>
      <c r="J509" s="95" t="e">
        <f>IF(AND('IOC Input'!#REF!="M-OP",'IOC Input'!#REF!&lt;50000),RIGHT('IOC Input'!#REF!,6),IF(AND('IOC Input'!#REF!="M-OP",'IOC Input'!#REF!&gt;=50000),RIGHT('IOC Input'!#REF!,6),""))</f>
        <v>#REF!</v>
      </c>
      <c r="K509" s="96" t="e">
        <f>IF(AND('IOC Input'!#REF!="M-OP",'IOC Input'!#REF!="C"),'IOC Input'!#REF!,"")</f>
        <v>#REF!</v>
      </c>
      <c r="L509" s="96" t="e">
        <f>IF(AND('IOC Input'!#REF!="M-OP",'IOC Input'!#REF!="D"),'IOC Input'!#REF!,"")</f>
        <v>#REF!</v>
      </c>
      <c r="M509" t="e">
        <f t="shared" ref="M509:M515" si="52">IF(SUM(K509:L509)&gt;0,1,0)</f>
        <v>#REF!</v>
      </c>
    </row>
    <row r="510" spans="1:13" ht="18">
      <c r="A510" s="92" t="s">
        <v>101</v>
      </c>
      <c r="B510" s="93" t="e">
        <f>IF(AND('IOC Input'!#REF!="M-OP",'IOC Input'!#REF!&lt;50000),'IOC Input'!#REF!,IF(AND('IOC Input'!#REF!="M-OP",'IOC Input'!#REF!&gt;=50000),'IOC Input'!#REF!,""))</f>
        <v>#REF!</v>
      </c>
      <c r="C510" s="93" t="e">
        <f>IF(AND('IOC Input'!#REF!="M-OP",'IOC Input'!#REF!&lt;50000),'IOC Input'!#REF!,IF(AND('IOC Input'!#REF!="M-OP",'IOC Input'!#REF!&gt;=50000),'IOC Input'!#REF!,""))</f>
        <v>#REF!</v>
      </c>
      <c r="D510" s="93" t="e">
        <f>IF(AND('IOC Input'!#REF!="M-OP",'IOC Input'!#REF!&lt;50000),'IOC Input'!#REF!,IF(AND('IOC Input'!#REF!="M-OP",'IOC Input'!#REF!&gt;=50000),'IOC Input'!#REF!,""))</f>
        <v>#REF!</v>
      </c>
      <c r="E510" s="93" t="e">
        <f>IF(AND('IOC Input'!#REF!="M-OP",'IOC Input'!#REF!&lt;50000),'IOC Input'!#REF!,IF(AND('IOC Input'!#REF!="M-OP",'IOC Input'!#REF!&gt;=50000),'IOC Input'!#REF!,""))</f>
        <v>#REF!</v>
      </c>
      <c r="F510" s="93" t="e">
        <f>IF(AND('IOC Input'!#REF!="M-OP",'IOC Input'!#REF!&lt;50000),'IOC Input'!#REF!,IF(AND('IOC Input'!#REF!="M-OP",'IOC Input'!#REF!&gt;=50000),'IOC Input'!#REF!,""))</f>
        <v>#REF!</v>
      </c>
      <c r="G510" s="93" t="e">
        <f>IF(AND('IOC Input'!#REF!="M-OP",'IOC Input'!#REF!&lt;50000),'IOC Input'!#REF!,IF(AND('IOC Input'!#REF!="M-OP",'IOC Input'!#REF!&gt;=50000),'IOC Input'!#REF!,""))</f>
        <v>#REF!</v>
      </c>
      <c r="H510" s="93" t="e">
        <f>IF(AND('IOC Input'!#REF!="M-OP",'IOC Input'!#REF!&lt;50000),'IOC Input'!#REF!,IF(AND('IOC Input'!#REF!="M-OP",'IOC Input'!#REF!&gt;=50000),'IOC Input'!#REF!,""))</f>
        <v>#REF!</v>
      </c>
      <c r="I510" s="93" t="e">
        <f>IF(AND('IOC Input'!#REF!="M-OP",'IOC Input'!#REF!&lt;50000),'IOC Input'!#REF!,IF(AND('IOC Input'!#REF!="M-OP",'IOC Input'!#REF!&gt;=50000),'IOC Input'!#REF!,""))</f>
        <v>#REF!</v>
      </c>
      <c r="J510" s="95" t="e">
        <f>IF(AND('IOC Input'!#REF!="M-OP",'IOC Input'!#REF!&lt;50000),RIGHT('IOC Input'!#REF!,6),IF(AND('IOC Input'!#REF!="M-OP",'IOC Input'!#REF!&gt;=50000),RIGHT('IOC Input'!#REF!,6),""))</f>
        <v>#REF!</v>
      </c>
      <c r="K510" s="96" t="e">
        <f>IF(AND('IOC Input'!#REF!="M-OP",'IOC Input'!#REF!="C"),'IOC Input'!#REF!,"")</f>
        <v>#REF!</v>
      </c>
      <c r="L510" s="96" t="e">
        <f>IF(AND('IOC Input'!#REF!="M-OP",'IOC Input'!#REF!="D"),'IOC Input'!#REF!,"")</f>
        <v>#REF!</v>
      </c>
      <c r="M510" t="e">
        <f t="shared" si="52"/>
        <v>#REF!</v>
      </c>
    </row>
    <row r="511" spans="1:13" ht="18">
      <c r="A511" s="92" t="s">
        <v>101</v>
      </c>
      <c r="B511" s="93" t="e">
        <f>IF(AND('IOC Input'!#REF!="M-OP",'IOC Input'!#REF!&lt;50000),'IOC Input'!#REF!,IF(AND('IOC Input'!#REF!="M-OP",'IOC Input'!#REF!&gt;=50000),'IOC Input'!#REF!,""))</f>
        <v>#REF!</v>
      </c>
      <c r="C511" s="93" t="e">
        <f>IF(AND('IOC Input'!#REF!="M-OP",'IOC Input'!#REF!&lt;50000),'IOC Input'!#REF!,IF(AND('IOC Input'!#REF!="M-OP",'IOC Input'!#REF!&gt;=50000),'IOC Input'!#REF!,""))</f>
        <v>#REF!</v>
      </c>
      <c r="D511" s="93" t="e">
        <f>IF(AND('IOC Input'!#REF!="M-OP",'IOC Input'!#REF!&lt;50000),'IOC Input'!#REF!,IF(AND('IOC Input'!#REF!="M-OP",'IOC Input'!#REF!&gt;=50000),'IOC Input'!#REF!,""))</f>
        <v>#REF!</v>
      </c>
      <c r="E511" s="93" t="e">
        <f>IF(AND('IOC Input'!#REF!="M-OP",'IOC Input'!#REF!&lt;50000),'IOC Input'!#REF!,IF(AND('IOC Input'!#REF!="M-OP",'IOC Input'!#REF!&gt;=50000),'IOC Input'!#REF!,""))</f>
        <v>#REF!</v>
      </c>
      <c r="F511" s="93" t="e">
        <f>IF(AND('IOC Input'!#REF!="M-OP",'IOC Input'!#REF!&lt;50000),'IOC Input'!#REF!,IF(AND('IOC Input'!#REF!="M-OP",'IOC Input'!#REF!&gt;=50000),'IOC Input'!#REF!,""))</f>
        <v>#REF!</v>
      </c>
      <c r="G511" s="93" t="e">
        <f>IF(AND('IOC Input'!#REF!="M-OP",'IOC Input'!#REF!&lt;50000),'IOC Input'!#REF!,IF(AND('IOC Input'!#REF!="M-OP",'IOC Input'!#REF!&gt;=50000),'IOC Input'!#REF!,""))</f>
        <v>#REF!</v>
      </c>
      <c r="H511" s="93" t="e">
        <f>IF(AND('IOC Input'!#REF!="M-OP",'IOC Input'!#REF!&lt;50000),'IOC Input'!#REF!,IF(AND('IOC Input'!#REF!="M-OP",'IOC Input'!#REF!&gt;=50000),'IOC Input'!#REF!,""))</f>
        <v>#REF!</v>
      </c>
      <c r="I511" s="93" t="e">
        <f>IF(AND('IOC Input'!#REF!="M-OP",'IOC Input'!#REF!&lt;50000),'IOC Input'!#REF!,IF(AND('IOC Input'!#REF!="M-OP",'IOC Input'!#REF!&gt;=50000),'IOC Input'!#REF!,""))</f>
        <v>#REF!</v>
      </c>
      <c r="J511" s="95" t="e">
        <f>IF(AND('IOC Input'!#REF!="M-OP",'IOC Input'!#REF!&lt;50000),RIGHT('IOC Input'!#REF!,6),IF(AND('IOC Input'!#REF!="M-OP",'IOC Input'!#REF!&gt;=50000),RIGHT('IOC Input'!#REF!,6),""))</f>
        <v>#REF!</v>
      </c>
      <c r="K511" s="96" t="e">
        <f>IF(AND('IOC Input'!#REF!="M-OP",'IOC Input'!#REF!="C"),'IOC Input'!#REF!,"")</f>
        <v>#REF!</v>
      </c>
      <c r="L511" s="96" t="e">
        <f>IF(AND('IOC Input'!#REF!="M-OP",'IOC Input'!#REF!="D"),'IOC Input'!#REF!,"")</f>
        <v>#REF!</v>
      </c>
      <c r="M511" t="e">
        <f t="shared" si="52"/>
        <v>#REF!</v>
      </c>
    </row>
    <row r="512" spans="1:13" ht="18">
      <c r="A512" s="92" t="s">
        <v>101</v>
      </c>
      <c r="B512" s="93" t="e">
        <f>IF(AND('IOC Input'!#REF!="M-OP",'IOC Input'!#REF!&lt;50000),'IOC Input'!#REF!,IF(AND('IOC Input'!#REF!="M-OP",'IOC Input'!#REF!&gt;=50000),'IOC Input'!#REF!,""))</f>
        <v>#REF!</v>
      </c>
      <c r="C512" s="93" t="e">
        <f>IF(AND('IOC Input'!#REF!="M-OP",'IOC Input'!#REF!&lt;50000),'IOC Input'!#REF!,IF(AND('IOC Input'!#REF!="M-OP",'IOC Input'!#REF!&gt;=50000),'IOC Input'!#REF!,""))</f>
        <v>#REF!</v>
      </c>
      <c r="D512" s="93" t="e">
        <f>IF(AND('IOC Input'!#REF!="M-OP",'IOC Input'!#REF!&lt;50000),'IOC Input'!#REF!,IF(AND('IOC Input'!#REF!="M-OP",'IOC Input'!#REF!&gt;=50000),'IOC Input'!#REF!,""))</f>
        <v>#REF!</v>
      </c>
      <c r="E512" s="93" t="e">
        <f>IF(AND('IOC Input'!#REF!="M-OP",'IOC Input'!#REF!&lt;50000),'IOC Input'!#REF!,IF(AND('IOC Input'!#REF!="M-OP",'IOC Input'!#REF!&gt;=50000),'IOC Input'!#REF!,""))</f>
        <v>#REF!</v>
      </c>
      <c r="F512" s="93" t="e">
        <f>IF(AND('IOC Input'!#REF!="M-OP",'IOC Input'!#REF!&lt;50000),'IOC Input'!#REF!,IF(AND('IOC Input'!#REF!="M-OP",'IOC Input'!#REF!&gt;=50000),'IOC Input'!#REF!,""))</f>
        <v>#REF!</v>
      </c>
      <c r="G512" s="93" t="e">
        <f>IF(AND('IOC Input'!#REF!="M-OP",'IOC Input'!#REF!&lt;50000),'IOC Input'!#REF!,IF(AND('IOC Input'!#REF!="M-OP",'IOC Input'!#REF!&gt;=50000),'IOC Input'!#REF!,""))</f>
        <v>#REF!</v>
      </c>
      <c r="H512" s="93" t="e">
        <f>IF(AND('IOC Input'!#REF!="M-OP",'IOC Input'!#REF!&lt;50000),'IOC Input'!#REF!,IF(AND('IOC Input'!#REF!="M-OP",'IOC Input'!#REF!&gt;=50000),'IOC Input'!#REF!,""))</f>
        <v>#REF!</v>
      </c>
      <c r="I512" s="93" t="e">
        <f>IF(AND('IOC Input'!#REF!="M-OP",'IOC Input'!#REF!&lt;50000),'IOC Input'!#REF!,IF(AND('IOC Input'!#REF!="M-OP",'IOC Input'!#REF!&gt;=50000),'IOC Input'!#REF!,""))</f>
        <v>#REF!</v>
      </c>
      <c r="J512" s="95" t="e">
        <f>IF(AND('IOC Input'!#REF!="M-OP",'IOC Input'!#REF!&lt;50000),RIGHT('IOC Input'!#REF!,6),IF(AND('IOC Input'!#REF!="M-OP",'IOC Input'!#REF!&gt;=50000),RIGHT('IOC Input'!#REF!,6),""))</f>
        <v>#REF!</v>
      </c>
      <c r="K512" s="96" t="e">
        <f>IF(AND('IOC Input'!#REF!="M-OP",'IOC Input'!#REF!="C"),'IOC Input'!#REF!,"")</f>
        <v>#REF!</v>
      </c>
      <c r="L512" s="96" t="e">
        <f>IF(AND('IOC Input'!#REF!="M-OP",'IOC Input'!#REF!="D"),'IOC Input'!#REF!,"")</f>
        <v>#REF!</v>
      </c>
      <c r="M512" t="e">
        <f t="shared" si="52"/>
        <v>#REF!</v>
      </c>
    </row>
    <row r="513" spans="1:13" ht="18">
      <c r="A513" s="92" t="s">
        <v>101</v>
      </c>
      <c r="B513" s="93" t="e">
        <f>IF(AND('IOC Input'!#REF!="M-OP",'IOC Input'!#REF!&lt;50000),'IOC Input'!#REF!,IF(AND('IOC Input'!#REF!="M-OP",'IOC Input'!#REF!&gt;=50000),'IOC Input'!#REF!,""))</f>
        <v>#REF!</v>
      </c>
      <c r="C513" s="93" t="e">
        <f>IF(AND('IOC Input'!#REF!="M-OP",'IOC Input'!#REF!&lt;50000),'IOC Input'!#REF!,IF(AND('IOC Input'!#REF!="M-OP",'IOC Input'!#REF!&gt;=50000),'IOC Input'!#REF!,""))</f>
        <v>#REF!</v>
      </c>
      <c r="D513" s="93" t="e">
        <f>IF(AND('IOC Input'!#REF!="M-OP",'IOC Input'!#REF!&lt;50000),'IOC Input'!#REF!,IF(AND('IOC Input'!#REF!="M-OP",'IOC Input'!#REF!&gt;=50000),'IOC Input'!#REF!,""))</f>
        <v>#REF!</v>
      </c>
      <c r="E513" s="93" t="e">
        <f>IF(AND('IOC Input'!#REF!="M-OP",'IOC Input'!#REF!&lt;50000),'IOC Input'!#REF!,IF(AND('IOC Input'!#REF!="M-OP",'IOC Input'!#REF!&gt;=50000),'IOC Input'!#REF!,""))</f>
        <v>#REF!</v>
      </c>
      <c r="F513" s="93" t="e">
        <f>IF(AND('IOC Input'!#REF!="M-OP",'IOC Input'!#REF!&lt;50000),'IOC Input'!#REF!,IF(AND('IOC Input'!#REF!="M-OP",'IOC Input'!#REF!&gt;=50000),'IOC Input'!#REF!,""))</f>
        <v>#REF!</v>
      </c>
      <c r="G513" s="93" t="e">
        <f>IF(AND('IOC Input'!#REF!="M-OP",'IOC Input'!#REF!&lt;50000),'IOC Input'!#REF!,IF(AND('IOC Input'!#REF!="M-OP",'IOC Input'!#REF!&gt;=50000),'IOC Input'!#REF!,""))</f>
        <v>#REF!</v>
      </c>
      <c r="H513" s="93" t="e">
        <f>IF(AND('IOC Input'!#REF!="M-OP",'IOC Input'!#REF!&lt;50000),'IOC Input'!#REF!,IF(AND('IOC Input'!#REF!="M-OP",'IOC Input'!#REF!&gt;=50000),'IOC Input'!#REF!,""))</f>
        <v>#REF!</v>
      </c>
      <c r="I513" s="93" t="e">
        <f>IF(AND('IOC Input'!#REF!="M-OP",'IOC Input'!#REF!&lt;50000),'IOC Input'!#REF!,IF(AND('IOC Input'!#REF!="M-OP",'IOC Input'!#REF!&gt;=50000),'IOC Input'!#REF!,""))</f>
        <v>#REF!</v>
      </c>
      <c r="J513" s="95" t="e">
        <f>IF(AND('IOC Input'!#REF!="M-OP",'IOC Input'!#REF!&lt;50000),RIGHT('IOC Input'!#REF!,6),IF(AND('IOC Input'!#REF!="M-OP",'IOC Input'!#REF!&gt;=50000),RIGHT('IOC Input'!#REF!,6),""))</f>
        <v>#REF!</v>
      </c>
      <c r="K513" s="96" t="e">
        <f>IF(AND('IOC Input'!#REF!="M-OP",'IOC Input'!#REF!="C"),'IOC Input'!#REF!,"")</f>
        <v>#REF!</v>
      </c>
      <c r="L513" s="96" t="e">
        <f>IF(AND('IOC Input'!#REF!="M-OP",'IOC Input'!#REF!="D"),'IOC Input'!#REF!,"")</f>
        <v>#REF!</v>
      </c>
      <c r="M513" t="e">
        <f t="shared" si="52"/>
        <v>#REF!</v>
      </c>
    </row>
    <row r="514" spans="1:13" ht="18">
      <c r="A514" s="92" t="s">
        <v>101</v>
      </c>
      <c r="B514" s="93" t="e">
        <f>IF(AND('IOC Input'!#REF!="M-OP",'IOC Input'!#REF!&lt;50000),'IOC Input'!#REF!,IF(AND('IOC Input'!#REF!="M-OP",'IOC Input'!#REF!&gt;=50000),'IOC Input'!#REF!,""))</f>
        <v>#REF!</v>
      </c>
      <c r="C514" s="93" t="e">
        <f>IF(AND('IOC Input'!#REF!="M-OP",'IOC Input'!#REF!&lt;50000),'IOC Input'!#REF!,IF(AND('IOC Input'!#REF!="M-OP",'IOC Input'!#REF!&gt;=50000),'IOC Input'!#REF!,""))</f>
        <v>#REF!</v>
      </c>
      <c r="D514" s="93" t="e">
        <f>IF(AND('IOC Input'!#REF!="M-OP",'IOC Input'!#REF!&lt;50000),'IOC Input'!#REF!,IF(AND('IOC Input'!#REF!="M-OP",'IOC Input'!#REF!&gt;=50000),'IOC Input'!#REF!,""))</f>
        <v>#REF!</v>
      </c>
      <c r="E514" s="93" t="e">
        <f>IF(AND('IOC Input'!#REF!="M-OP",'IOC Input'!#REF!&lt;50000),'IOC Input'!#REF!,IF(AND('IOC Input'!#REF!="M-OP",'IOC Input'!#REF!&gt;=50000),'IOC Input'!#REF!,""))</f>
        <v>#REF!</v>
      </c>
      <c r="F514" s="93" t="e">
        <f>IF(AND('IOC Input'!#REF!="M-OP",'IOC Input'!#REF!&lt;50000),'IOC Input'!#REF!,IF(AND('IOC Input'!#REF!="M-OP",'IOC Input'!#REF!&gt;=50000),'IOC Input'!#REF!,""))</f>
        <v>#REF!</v>
      </c>
      <c r="G514" s="93" t="e">
        <f>IF(AND('IOC Input'!#REF!="M-OP",'IOC Input'!#REF!&lt;50000),'IOC Input'!#REF!,IF(AND('IOC Input'!#REF!="M-OP",'IOC Input'!#REF!&gt;=50000),'IOC Input'!#REF!,""))</f>
        <v>#REF!</v>
      </c>
      <c r="H514" s="93" t="e">
        <f>IF(AND('IOC Input'!#REF!="M-OP",'IOC Input'!#REF!&lt;50000),'IOC Input'!#REF!,IF(AND('IOC Input'!#REF!="M-OP",'IOC Input'!#REF!&gt;=50000),'IOC Input'!#REF!,""))</f>
        <v>#REF!</v>
      </c>
      <c r="I514" s="93" t="e">
        <f>IF(AND('IOC Input'!#REF!="M-OP",'IOC Input'!#REF!&lt;50000),'IOC Input'!#REF!,IF(AND('IOC Input'!#REF!="M-OP",'IOC Input'!#REF!&gt;=50000),'IOC Input'!#REF!,""))</f>
        <v>#REF!</v>
      </c>
      <c r="J514" s="95" t="e">
        <f>IF(AND('IOC Input'!#REF!="M-OP",'IOC Input'!#REF!&lt;50000),RIGHT('IOC Input'!#REF!,6),IF(AND('IOC Input'!#REF!="M-OP",'IOC Input'!#REF!&gt;=50000),RIGHT('IOC Input'!#REF!,6),""))</f>
        <v>#REF!</v>
      </c>
      <c r="K514" s="96" t="e">
        <f>IF(AND('IOC Input'!#REF!="M-OP",'IOC Input'!#REF!="C"),'IOC Input'!#REF!,"")</f>
        <v>#REF!</v>
      </c>
      <c r="L514" s="96" t="e">
        <f>IF(AND('IOC Input'!#REF!="M-OP",'IOC Input'!#REF!="D"),'IOC Input'!#REF!,"")</f>
        <v>#REF!</v>
      </c>
      <c r="M514" t="e">
        <f t="shared" si="52"/>
        <v>#REF!</v>
      </c>
    </row>
    <row r="515" spans="1:13" ht="18">
      <c r="A515" s="92" t="s">
        <v>101</v>
      </c>
      <c r="B515" s="93" t="e">
        <f>IF(AND('IOC Input'!#REF!="M-OP",'IOC Input'!#REF!&lt;50000),'IOC Input'!#REF!,IF(AND('IOC Input'!#REF!="M-OP",'IOC Input'!#REF!&gt;=50000),'IOC Input'!#REF!,""))</f>
        <v>#REF!</v>
      </c>
      <c r="C515" s="93" t="e">
        <f>IF(AND('IOC Input'!#REF!="M-OP",'IOC Input'!#REF!&lt;50000),'IOC Input'!#REF!,IF(AND('IOC Input'!#REF!="M-OP",'IOC Input'!#REF!&gt;=50000),'IOC Input'!#REF!,""))</f>
        <v>#REF!</v>
      </c>
      <c r="D515" s="93" t="e">
        <f>IF(AND('IOC Input'!#REF!="M-OP",'IOC Input'!#REF!&lt;50000),'IOC Input'!#REF!,IF(AND('IOC Input'!#REF!="M-OP",'IOC Input'!#REF!&gt;=50000),'IOC Input'!#REF!,""))</f>
        <v>#REF!</v>
      </c>
      <c r="E515" s="93" t="e">
        <f>IF(AND('IOC Input'!#REF!="M-OP",'IOC Input'!#REF!&lt;50000),'IOC Input'!#REF!,IF(AND('IOC Input'!#REF!="M-OP",'IOC Input'!#REF!&gt;=50000),'IOC Input'!#REF!,""))</f>
        <v>#REF!</v>
      </c>
      <c r="F515" s="93" t="e">
        <f>IF(AND('IOC Input'!#REF!="M-OP",'IOC Input'!#REF!&lt;50000),'IOC Input'!#REF!,IF(AND('IOC Input'!#REF!="M-OP",'IOC Input'!#REF!&gt;=50000),'IOC Input'!#REF!,""))</f>
        <v>#REF!</v>
      </c>
      <c r="G515" s="93" t="e">
        <f>IF(AND('IOC Input'!#REF!="M-OP",'IOC Input'!#REF!&lt;50000),'IOC Input'!#REF!,IF(AND('IOC Input'!#REF!="M-OP",'IOC Input'!#REF!&gt;=50000),'IOC Input'!#REF!,""))</f>
        <v>#REF!</v>
      </c>
      <c r="H515" s="97"/>
      <c r="I515" s="93" t="e">
        <f>IF(AND('IOC Input'!#REF!="M-OP",'IOC Input'!#REF!&lt;50000),'IOC Input'!#REF!,IF(AND('IOC Input'!#REF!="M-OP",'IOC Input'!#REF!&gt;=50000),'IOC Input'!#REF!,""))</f>
        <v>#REF!</v>
      </c>
      <c r="J515" s="95" t="e">
        <f>IF(AND('IOC Input'!#REF!="M-OP",'IOC Input'!#REF!&lt;50000),RIGHT('IOC Input'!#REF!,6),IF(AND('IOC Input'!#REF!="M-OP",'IOC Input'!#REF!&gt;=50000),RIGHT('IOC Input'!#REF!,6),""))</f>
        <v>#REF!</v>
      </c>
      <c r="K515" s="96" t="e">
        <f>IF(AND('IOC Input'!#REF!="M-OP",'IOC Input'!#REF!="C"),'IOC Input'!#REF!,"")</f>
        <v>#REF!</v>
      </c>
      <c r="L515" s="96" t="e">
        <f>IF(AND('IOC Input'!#REF!="M-OP",'IOC Input'!#REF!="D"),'IOC Input'!#REF!,"")</f>
        <v>#REF!</v>
      </c>
      <c r="M515" t="e">
        <f t="shared" si="52"/>
        <v>#REF!</v>
      </c>
    </row>
    <row r="516" spans="1:13" ht="18">
      <c r="A516" s="92"/>
      <c r="B516" s="93"/>
      <c r="C516" s="94"/>
      <c r="D516" s="93"/>
      <c r="E516" s="94"/>
      <c r="F516" s="93"/>
      <c r="G516" s="93"/>
      <c r="H516" s="94"/>
      <c r="I516" s="93"/>
      <c r="J516" s="95"/>
      <c r="K516" s="96"/>
      <c r="L516" s="96"/>
    </row>
    <row r="517" spans="1:13" ht="18">
      <c r="A517" s="92" t="s">
        <v>101</v>
      </c>
      <c r="B517" s="93" t="e">
        <f>IF(AND('IOC Input'!#REF!="M-OP",'IOC Input'!#REF!&lt;50000),"119503",IF(AND('IOC Input'!#REF!="M-OP",'IOC Input'!#REF!&gt;=50000),"119500",""))</f>
        <v>#REF!</v>
      </c>
      <c r="C517" s="94"/>
      <c r="D517" s="93"/>
      <c r="E517" s="94"/>
      <c r="F517" s="93"/>
      <c r="G517" s="93"/>
      <c r="H517" s="93" t="e">
        <f>IF(AND('IOC Input'!#REF!="M-OP",'IOC Input'!#REF!&lt;50000),'IOC Input'!#REF!,IF(AND('IOC Input'!#REF!="M-OP",'IOC Input'!#REF!&gt;=50000),'IOC Input'!#REF!,""))</f>
        <v>#REF!</v>
      </c>
      <c r="I517" s="93" t="e">
        <f>+I518</f>
        <v>#REF!</v>
      </c>
      <c r="J517" s="95" t="e">
        <f>+J518</f>
        <v>#REF!</v>
      </c>
      <c r="K517" s="96" t="e">
        <f>IF(AND('IOC Input'!#REF!="M-OP",'IOC Input'!#REF!="C"),'IOC Input'!#REF!,"")</f>
        <v>#REF!</v>
      </c>
      <c r="L517" s="96" t="e">
        <f>IF(AND('IOC Input'!#REF!="M-OP",'IOC Input'!#REF!="D"),'IOC Input'!#REF!,"")</f>
        <v>#REF!</v>
      </c>
      <c r="M517" t="e">
        <f>IF(SUM(K517:L517)&gt;0,1,0)</f>
        <v>#REF!</v>
      </c>
    </row>
    <row r="518" spans="1:13" ht="18">
      <c r="A518" s="92" t="s">
        <v>101</v>
      </c>
      <c r="B518" s="93" t="e">
        <f>IF(AND('IOC Input'!#REF!="M-OP",'IOC Input'!#REF!&lt;50000),'IOC Input'!#REF!,IF(AND('IOC Input'!#REF!="M-OP",'IOC Input'!#REF!&gt;=50000),'IOC Input'!#REF!,""))</f>
        <v>#REF!</v>
      </c>
      <c r="C518" s="93" t="e">
        <f>IF(AND('IOC Input'!#REF!="M-OP",'IOC Input'!#REF!&lt;50000),'IOC Input'!#REF!,IF(AND('IOC Input'!#REF!="M-OP",'IOC Input'!#REF!&gt;=50000),'IOC Input'!#REF!,""))</f>
        <v>#REF!</v>
      </c>
      <c r="D518" s="93" t="e">
        <f>IF(AND('IOC Input'!#REF!="M-OP",'IOC Input'!#REF!&lt;50000),'IOC Input'!#REF!,IF(AND('IOC Input'!#REF!="M-OP",'IOC Input'!#REF!&gt;=50000),'IOC Input'!#REF!,""))</f>
        <v>#REF!</v>
      </c>
      <c r="E518" s="93" t="e">
        <f>IF(AND('IOC Input'!#REF!="M-OP",'IOC Input'!#REF!&lt;50000),'IOC Input'!#REF!,IF(AND('IOC Input'!#REF!="M-OP",'IOC Input'!#REF!&gt;=50000),'IOC Input'!#REF!,""))</f>
        <v>#REF!</v>
      </c>
      <c r="F518" s="93" t="e">
        <f>IF(AND('IOC Input'!#REF!="M-OP",'IOC Input'!#REF!&lt;50000),'IOC Input'!#REF!,IF(AND('IOC Input'!#REF!="M-OP",'IOC Input'!#REF!&gt;=50000),'IOC Input'!#REF!,""))</f>
        <v>#REF!</v>
      </c>
      <c r="G518" s="93" t="e">
        <f>IF(AND('IOC Input'!#REF!="M-OP",'IOC Input'!#REF!&lt;50000),'IOC Input'!#REF!,IF(AND('IOC Input'!#REF!="M-OP",'IOC Input'!#REF!&gt;=50000),'IOC Input'!#REF!,""))</f>
        <v>#REF!</v>
      </c>
      <c r="H518" s="93" t="e">
        <f>IF(AND('IOC Input'!#REF!="M-OP",'IOC Input'!#REF!&lt;50000),'IOC Input'!#REF!,IF(AND('IOC Input'!#REF!="M-OP",'IOC Input'!#REF!&gt;=50000),'IOC Input'!#REF!,""))</f>
        <v>#REF!</v>
      </c>
      <c r="I518" s="93" t="e">
        <f>IF(AND('IOC Input'!#REF!="M-OP",'IOC Input'!#REF!&lt;50000),'IOC Input'!#REF!,IF(AND('IOC Input'!#REF!="M-OP",'IOC Input'!#REF!&gt;=50000),'IOC Input'!#REF!,""))</f>
        <v>#REF!</v>
      </c>
      <c r="J518" s="95" t="e">
        <f>IF(AND('IOC Input'!#REF!="M-OP",'IOC Input'!#REF!&lt;50000),RIGHT('IOC Input'!#REF!,6),IF(AND('IOC Input'!#REF!="M-OP",'IOC Input'!#REF!&gt;=50000),RIGHT('IOC Input'!#REF!,6),""))</f>
        <v>#REF!</v>
      </c>
      <c r="K518" s="96" t="e">
        <f>IF(AND('IOC Input'!#REF!="M-OP",'IOC Input'!#REF!="C"),'IOC Input'!#REF!,"")</f>
        <v>#REF!</v>
      </c>
      <c r="L518" s="96" t="e">
        <f>IF(AND('IOC Input'!#REF!="M-OP",'IOC Input'!#REF!="D"),'IOC Input'!#REF!,"")</f>
        <v>#REF!</v>
      </c>
      <c r="M518" t="e">
        <f t="shared" ref="M518:M524" si="53">IF(SUM(K518:L518)&gt;0,1,0)</f>
        <v>#REF!</v>
      </c>
    </row>
    <row r="519" spans="1:13" ht="18">
      <c r="A519" s="92" t="s">
        <v>101</v>
      </c>
      <c r="B519" s="93" t="e">
        <f>IF(AND('IOC Input'!#REF!="M-OP",'IOC Input'!#REF!&lt;50000),'IOC Input'!#REF!,IF(AND('IOC Input'!#REF!="M-OP",'IOC Input'!#REF!&gt;=50000),'IOC Input'!#REF!,""))</f>
        <v>#REF!</v>
      </c>
      <c r="C519" s="93" t="e">
        <f>IF(AND('IOC Input'!#REF!="M-OP",'IOC Input'!#REF!&lt;50000),'IOC Input'!#REF!,IF(AND('IOC Input'!#REF!="M-OP",'IOC Input'!#REF!&gt;=50000),'IOC Input'!#REF!,""))</f>
        <v>#REF!</v>
      </c>
      <c r="D519" s="93" t="e">
        <f>IF(AND('IOC Input'!#REF!="M-OP",'IOC Input'!#REF!&lt;50000),'IOC Input'!#REF!,IF(AND('IOC Input'!#REF!="M-OP",'IOC Input'!#REF!&gt;=50000),'IOC Input'!#REF!,""))</f>
        <v>#REF!</v>
      </c>
      <c r="E519" s="93" t="e">
        <f>IF(AND('IOC Input'!#REF!="M-OP",'IOC Input'!#REF!&lt;50000),'IOC Input'!#REF!,IF(AND('IOC Input'!#REF!="M-OP",'IOC Input'!#REF!&gt;=50000),'IOC Input'!#REF!,""))</f>
        <v>#REF!</v>
      </c>
      <c r="F519" s="93" t="e">
        <f>IF(AND('IOC Input'!#REF!="M-OP",'IOC Input'!#REF!&lt;50000),'IOC Input'!#REF!,IF(AND('IOC Input'!#REF!="M-OP",'IOC Input'!#REF!&gt;=50000),'IOC Input'!#REF!,""))</f>
        <v>#REF!</v>
      </c>
      <c r="G519" s="93" t="e">
        <f>IF(AND('IOC Input'!#REF!="M-OP",'IOC Input'!#REF!&lt;50000),'IOC Input'!#REF!,IF(AND('IOC Input'!#REF!="M-OP",'IOC Input'!#REF!&gt;=50000),'IOC Input'!#REF!,""))</f>
        <v>#REF!</v>
      </c>
      <c r="H519" s="93" t="e">
        <f>IF(AND('IOC Input'!#REF!="M-OP",'IOC Input'!#REF!&lt;50000),'IOC Input'!#REF!,IF(AND('IOC Input'!#REF!="M-OP",'IOC Input'!#REF!&gt;=50000),'IOC Input'!#REF!,""))</f>
        <v>#REF!</v>
      </c>
      <c r="I519" s="93" t="e">
        <f>IF(AND('IOC Input'!#REF!="M-OP",'IOC Input'!#REF!&lt;50000),'IOC Input'!#REF!,IF(AND('IOC Input'!#REF!="M-OP",'IOC Input'!#REF!&gt;=50000),'IOC Input'!#REF!,""))</f>
        <v>#REF!</v>
      </c>
      <c r="J519" s="95" t="e">
        <f>IF(AND('IOC Input'!#REF!="M-OP",'IOC Input'!#REF!&lt;50000),RIGHT('IOC Input'!#REF!,6),IF(AND('IOC Input'!#REF!="M-OP",'IOC Input'!#REF!&gt;=50000),RIGHT('IOC Input'!#REF!,6),""))</f>
        <v>#REF!</v>
      </c>
      <c r="K519" s="96" t="e">
        <f>IF(AND('IOC Input'!#REF!="M-OP",'IOC Input'!#REF!="C"),'IOC Input'!#REF!,"")</f>
        <v>#REF!</v>
      </c>
      <c r="L519" s="96" t="e">
        <f>IF(AND('IOC Input'!#REF!="M-OP",'IOC Input'!#REF!="D"),'IOC Input'!#REF!,"")</f>
        <v>#REF!</v>
      </c>
      <c r="M519" t="e">
        <f t="shared" si="53"/>
        <v>#REF!</v>
      </c>
    </row>
    <row r="520" spans="1:13" ht="18">
      <c r="A520" s="92" t="s">
        <v>101</v>
      </c>
      <c r="B520" s="93" t="e">
        <f>IF(AND('IOC Input'!#REF!="M-OP",'IOC Input'!#REF!&lt;50000),'IOC Input'!#REF!,IF(AND('IOC Input'!#REF!="M-OP",'IOC Input'!#REF!&gt;=50000),'IOC Input'!#REF!,""))</f>
        <v>#REF!</v>
      </c>
      <c r="C520" s="93" t="e">
        <f>IF(AND('IOC Input'!#REF!="M-OP",'IOC Input'!#REF!&lt;50000),'IOC Input'!#REF!,IF(AND('IOC Input'!#REF!="M-OP",'IOC Input'!#REF!&gt;=50000),'IOC Input'!#REF!,""))</f>
        <v>#REF!</v>
      </c>
      <c r="D520" s="93" t="e">
        <f>IF(AND('IOC Input'!#REF!="M-OP",'IOC Input'!#REF!&lt;50000),'IOC Input'!#REF!,IF(AND('IOC Input'!#REF!="M-OP",'IOC Input'!#REF!&gt;=50000),'IOC Input'!#REF!,""))</f>
        <v>#REF!</v>
      </c>
      <c r="E520" s="93" t="e">
        <f>IF(AND('IOC Input'!#REF!="M-OP",'IOC Input'!#REF!&lt;50000),'IOC Input'!#REF!,IF(AND('IOC Input'!#REF!="M-OP",'IOC Input'!#REF!&gt;=50000),'IOC Input'!#REF!,""))</f>
        <v>#REF!</v>
      </c>
      <c r="F520" s="93" t="e">
        <f>IF(AND('IOC Input'!#REF!="M-OP",'IOC Input'!#REF!&lt;50000),'IOC Input'!#REF!,IF(AND('IOC Input'!#REF!="M-OP",'IOC Input'!#REF!&gt;=50000),'IOC Input'!#REF!,""))</f>
        <v>#REF!</v>
      </c>
      <c r="G520" s="93" t="e">
        <f>IF(AND('IOC Input'!#REF!="M-OP",'IOC Input'!#REF!&lt;50000),'IOC Input'!#REF!,IF(AND('IOC Input'!#REF!="M-OP",'IOC Input'!#REF!&gt;=50000),'IOC Input'!#REF!,""))</f>
        <v>#REF!</v>
      </c>
      <c r="H520" s="93" t="e">
        <f>IF(AND('IOC Input'!#REF!="M-OP",'IOC Input'!#REF!&lt;50000),'IOC Input'!#REF!,IF(AND('IOC Input'!#REF!="M-OP",'IOC Input'!#REF!&gt;=50000),'IOC Input'!#REF!,""))</f>
        <v>#REF!</v>
      </c>
      <c r="I520" s="93" t="e">
        <f>IF(AND('IOC Input'!#REF!="M-OP",'IOC Input'!#REF!&lt;50000),'IOC Input'!#REF!,IF(AND('IOC Input'!#REF!="M-OP",'IOC Input'!#REF!&gt;=50000),'IOC Input'!#REF!,""))</f>
        <v>#REF!</v>
      </c>
      <c r="J520" s="95" t="e">
        <f>IF(AND('IOC Input'!#REF!="M-OP",'IOC Input'!#REF!&lt;50000),RIGHT('IOC Input'!#REF!,6),IF(AND('IOC Input'!#REF!="M-OP",'IOC Input'!#REF!&gt;=50000),RIGHT('IOC Input'!#REF!,6),""))</f>
        <v>#REF!</v>
      </c>
      <c r="K520" s="96" t="e">
        <f>IF(AND('IOC Input'!#REF!="M-OP",'IOC Input'!#REF!="C"),'IOC Input'!#REF!,"")</f>
        <v>#REF!</v>
      </c>
      <c r="L520" s="96" t="e">
        <f>IF(AND('IOC Input'!#REF!="M-OP",'IOC Input'!#REF!="D"),'IOC Input'!#REF!,"")</f>
        <v>#REF!</v>
      </c>
      <c r="M520" t="e">
        <f t="shared" si="53"/>
        <v>#REF!</v>
      </c>
    </row>
    <row r="521" spans="1:13" ht="18">
      <c r="A521" s="92" t="s">
        <v>101</v>
      </c>
      <c r="B521" s="93" t="e">
        <f>IF(AND('IOC Input'!#REF!="M-OP",'IOC Input'!#REF!&lt;50000),'IOC Input'!#REF!,IF(AND('IOC Input'!#REF!="M-OP",'IOC Input'!#REF!&gt;=50000),'IOC Input'!#REF!,""))</f>
        <v>#REF!</v>
      </c>
      <c r="C521" s="93" t="e">
        <f>IF(AND('IOC Input'!#REF!="M-OP",'IOC Input'!#REF!&lt;50000),'IOC Input'!#REF!,IF(AND('IOC Input'!#REF!="M-OP",'IOC Input'!#REF!&gt;=50000),'IOC Input'!#REF!,""))</f>
        <v>#REF!</v>
      </c>
      <c r="D521" s="93" t="e">
        <f>IF(AND('IOC Input'!#REF!="M-OP",'IOC Input'!#REF!&lt;50000),'IOC Input'!#REF!,IF(AND('IOC Input'!#REF!="M-OP",'IOC Input'!#REF!&gt;=50000),'IOC Input'!#REF!,""))</f>
        <v>#REF!</v>
      </c>
      <c r="E521" s="93" t="e">
        <f>IF(AND('IOC Input'!#REF!="M-OP",'IOC Input'!#REF!&lt;50000),'IOC Input'!#REF!,IF(AND('IOC Input'!#REF!="M-OP",'IOC Input'!#REF!&gt;=50000),'IOC Input'!#REF!,""))</f>
        <v>#REF!</v>
      </c>
      <c r="F521" s="93" t="e">
        <f>IF(AND('IOC Input'!#REF!="M-OP",'IOC Input'!#REF!&lt;50000),'IOC Input'!#REF!,IF(AND('IOC Input'!#REF!="M-OP",'IOC Input'!#REF!&gt;=50000),'IOC Input'!#REF!,""))</f>
        <v>#REF!</v>
      </c>
      <c r="G521" s="93" t="e">
        <f>IF(AND('IOC Input'!#REF!="M-OP",'IOC Input'!#REF!&lt;50000),'IOC Input'!#REF!,IF(AND('IOC Input'!#REF!="M-OP",'IOC Input'!#REF!&gt;=50000),'IOC Input'!#REF!,""))</f>
        <v>#REF!</v>
      </c>
      <c r="H521" s="93" t="e">
        <f>IF(AND('IOC Input'!#REF!="M-OP",'IOC Input'!#REF!&lt;50000),'IOC Input'!#REF!,IF(AND('IOC Input'!#REF!="M-OP",'IOC Input'!#REF!&gt;=50000),'IOC Input'!#REF!,""))</f>
        <v>#REF!</v>
      </c>
      <c r="I521" s="93" t="e">
        <f>IF(AND('IOC Input'!#REF!="M-OP",'IOC Input'!#REF!&lt;50000),'IOC Input'!#REF!,IF(AND('IOC Input'!#REF!="M-OP",'IOC Input'!#REF!&gt;=50000),'IOC Input'!#REF!,""))</f>
        <v>#REF!</v>
      </c>
      <c r="J521" s="95" t="e">
        <f>IF(AND('IOC Input'!#REF!="M-OP",'IOC Input'!#REF!&lt;50000),RIGHT('IOC Input'!#REF!,6),IF(AND('IOC Input'!#REF!="M-OP",'IOC Input'!#REF!&gt;=50000),RIGHT('IOC Input'!#REF!,6),""))</f>
        <v>#REF!</v>
      </c>
      <c r="K521" s="96" t="e">
        <f>IF(AND('IOC Input'!#REF!="M-OP",'IOC Input'!#REF!="C"),'IOC Input'!#REF!,"")</f>
        <v>#REF!</v>
      </c>
      <c r="L521" s="96" t="e">
        <f>IF(AND('IOC Input'!#REF!="M-OP",'IOC Input'!#REF!="D"),'IOC Input'!#REF!,"")</f>
        <v>#REF!</v>
      </c>
      <c r="M521" t="e">
        <f t="shared" si="53"/>
        <v>#REF!</v>
      </c>
    </row>
    <row r="522" spans="1:13" ht="18">
      <c r="A522" s="92" t="s">
        <v>101</v>
      </c>
      <c r="B522" s="93" t="e">
        <f>IF(AND('IOC Input'!#REF!="M-OP",'IOC Input'!#REF!&lt;50000),'IOC Input'!#REF!,IF(AND('IOC Input'!#REF!="M-OP",'IOC Input'!#REF!&gt;=50000),'IOC Input'!#REF!,""))</f>
        <v>#REF!</v>
      </c>
      <c r="C522" s="93" t="e">
        <f>IF(AND('IOC Input'!#REF!="M-OP",'IOC Input'!#REF!&lt;50000),'IOC Input'!#REF!,IF(AND('IOC Input'!#REF!="M-OP",'IOC Input'!#REF!&gt;=50000),'IOC Input'!#REF!,""))</f>
        <v>#REF!</v>
      </c>
      <c r="D522" s="93" t="e">
        <f>IF(AND('IOC Input'!#REF!="M-OP",'IOC Input'!#REF!&lt;50000),'IOC Input'!#REF!,IF(AND('IOC Input'!#REF!="M-OP",'IOC Input'!#REF!&gt;=50000),'IOC Input'!#REF!,""))</f>
        <v>#REF!</v>
      </c>
      <c r="E522" s="93" t="e">
        <f>IF(AND('IOC Input'!#REF!="M-OP",'IOC Input'!#REF!&lt;50000),'IOC Input'!#REF!,IF(AND('IOC Input'!#REF!="M-OP",'IOC Input'!#REF!&gt;=50000),'IOC Input'!#REF!,""))</f>
        <v>#REF!</v>
      </c>
      <c r="F522" s="93" t="e">
        <f>IF(AND('IOC Input'!#REF!="M-OP",'IOC Input'!#REF!&lt;50000),'IOC Input'!#REF!,IF(AND('IOC Input'!#REF!="M-OP",'IOC Input'!#REF!&gt;=50000),'IOC Input'!#REF!,""))</f>
        <v>#REF!</v>
      </c>
      <c r="G522" s="93" t="e">
        <f>IF(AND('IOC Input'!#REF!="M-OP",'IOC Input'!#REF!&lt;50000),'IOC Input'!#REF!,IF(AND('IOC Input'!#REF!="M-OP",'IOC Input'!#REF!&gt;=50000),'IOC Input'!#REF!,""))</f>
        <v>#REF!</v>
      </c>
      <c r="H522" s="93" t="e">
        <f>IF(AND('IOC Input'!#REF!="M-OP",'IOC Input'!#REF!&lt;50000),'IOC Input'!#REF!,IF(AND('IOC Input'!#REF!="M-OP",'IOC Input'!#REF!&gt;=50000),'IOC Input'!#REF!,""))</f>
        <v>#REF!</v>
      </c>
      <c r="I522" s="93" t="e">
        <f>IF(AND('IOC Input'!#REF!="M-OP",'IOC Input'!#REF!&lt;50000),'IOC Input'!#REF!,IF(AND('IOC Input'!#REF!="M-OP",'IOC Input'!#REF!&gt;=50000),'IOC Input'!#REF!,""))</f>
        <v>#REF!</v>
      </c>
      <c r="J522" s="95" t="e">
        <f>IF(AND('IOC Input'!#REF!="M-OP",'IOC Input'!#REF!&lt;50000),RIGHT('IOC Input'!#REF!,6),IF(AND('IOC Input'!#REF!="M-OP",'IOC Input'!#REF!&gt;=50000),RIGHT('IOC Input'!#REF!,6),""))</f>
        <v>#REF!</v>
      </c>
      <c r="K522" s="96" t="e">
        <f>IF(AND('IOC Input'!#REF!="M-OP",'IOC Input'!#REF!="C"),'IOC Input'!#REF!,"")</f>
        <v>#REF!</v>
      </c>
      <c r="L522" s="96" t="e">
        <f>IF(AND('IOC Input'!#REF!="M-OP",'IOC Input'!#REF!="D"),'IOC Input'!#REF!,"")</f>
        <v>#REF!</v>
      </c>
      <c r="M522" t="e">
        <f t="shared" si="53"/>
        <v>#REF!</v>
      </c>
    </row>
    <row r="523" spans="1:13" ht="18">
      <c r="A523" s="92" t="s">
        <v>101</v>
      </c>
      <c r="B523" s="93" t="e">
        <f>IF(AND('IOC Input'!#REF!="M-OP",'IOC Input'!#REF!&lt;50000),'IOC Input'!#REF!,IF(AND('IOC Input'!#REF!="M-OP",'IOC Input'!#REF!&gt;=50000),'IOC Input'!#REF!,""))</f>
        <v>#REF!</v>
      </c>
      <c r="C523" s="93" t="e">
        <f>IF(AND('IOC Input'!#REF!="M-OP",'IOC Input'!#REF!&lt;50000),'IOC Input'!#REF!,IF(AND('IOC Input'!#REF!="M-OP",'IOC Input'!#REF!&gt;=50000),'IOC Input'!#REF!,""))</f>
        <v>#REF!</v>
      </c>
      <c r="D523" s="93" t="e">
        <f>IF(AND('IOC Input'!#REF!="M-OP",'IOC Input'!#REF!&lt;50000),'IOC Input'!#REF!,IF(AND('IOC Input'!#REF!="M-OP",'IOC Input'!#REF!&gt;=50000),'IOC Input'!#REF!,""))</f>
        <v>#REF!</v>
      </c>
      <c r="E523" s="93" t="e">
        <f>IF(AND('IOC Input'!#REF!="M-OP",'IOC Input'!#REF!&lt;50000),'IOC Input'!#REF!,IF(AND('IOC Input'!#REF!="M-OP",'IOC Input'!#REF!&gt;=50000),'IOC Input'!#REF!,""))</f>
        <v>#REF!</v>
      </c>
      <c r="F523" s="93" t="e">
        <f>IF(AND('IOC Input'!#REF!="M-OP",'IOC Input'!#REF!&lt;50000),'IOC Input'!#REF!,IF(AND('IOC Input'!#REF!="M-OP",'IOC Input'!#REF!&gt;=50000),'IOC Input'!#REF!,""))</f>
        <v>#REF!</v>
      </c>
      <c r="G523" s="93" t="e">
        <f>IF(AND('IOC Input'!#REF!="M-OP",'IOC Input'!#REF!&lt;50000),'IOC Input'!#REF!,IF(AND('IOC Input'!#REF!="M-OP",'IOC Input'!#REF!&gt;=50000),'IOC Input'!#REF!,""))</f>
        <v>#REF!</v>
      </c>
      <c r="H523" s="93" t="e">
        <f>IF(AND('IOC Input'!#REF!="M-OP",'IOC Input'!#REF!&lt;50000),'IOC Input'!#REF!,IF(AND('IOC Input'!#REF!="M-OP",'IOC Input'!#REF!&gt;=50000),'IOC Input'!#REF!,""))</f>
        <v>#REF!</v>
      </c>
      <c r="I523" s="93" t="e">
        <f>IF(AND('IOC Input'!#REF!="M-OP",'IOC Input'!#REF!&lt;50000),'IOC Input'!#REF!,IF(AND('IOC Input'!#REF!="M-OP",'IOC Input'!#REF!&gt;=50000),'IOC Input'!#REF!,""))</f>
        <v>#REF!</v>
      </c>
      <c r="J523" s="95" t="e">
        <f>IF(AND('IOC Input'!#REF!="M-OP",'IOC Input'!#REF!&lt;50000),RIGHT('IOC Input'!#REF!,6),IF(AND('IOC Input'!#REF!="M-OP",'IOC Input'!#REF!&gt;=50000),RIGHT('IOC Input'!#REF!,6),""))</f>
        <v>#REF!</v>
      </c>
      <c r="K523" s="96" t="e">
        <f>IF(AND('IOC Input'!#REF!="M-OP",'IOC Input'!#REF!="C"),'IOC Input'!#REF!,"")</f>
        <v>#REF!</v>
      </c>
      <c r="L523" s="96" t="e">
        <f>IF(AND('IOC Input'!#REF!="M-OP",'IOC Input'!#REF!="D"),'IOC Input'!#REF!,"")</f>
        <v>#REF!</v>
      </c>
      <c r="M523" t="e">
        <f t="shared" si="53"/>
        <v>#REF!</v>
      </c>
    </row>
    <row r="524" spans="1:13" ht="18">
      <c r="A524" s="92" t="s">
        <v>101</v>
      </c>
      <c r="B524" s="93" t="e">
        <f>IF(AND('IOC Input'!#REF!="M-OP",'IOC Input'!#REF!&lt;50000),'IOC Input'!#REF!,IF(AND('IOC Input'!#REF!="M-OP",'IOC Input'!#REF!&gt;=50000),'IOC Input'!#REF!,""))</f>
        <v>#REF!</v>
      </c>
      <c r="C524" s="93" t="e">
        <f>IF(AND('IOC Input'!#REF!="M-OP",'IOC Input'!#REF!&lt;50000),'IOC Input'!#REF!,IF(AND('IOC Input'!#REF!="M-OP",'IOC Input'!#REF!&gt;=50000),'IOC Input'!#REF!,""))</f>
        <v>#REF!</v>
      </c>
      <c r="D524" s="93" t="e">
        <f>IF(AND('IOC Input'!#REF!="M-OP",'IOC Input'!#REF!&lt;50000),'IOC Input'!#REF!,IF(AND('IOC Input'!#REF!="M-OP",'IOC Input'!#REF!&gt;=50000),'IOC Input'!#REF!,""))</f>
        <v>#REF!</v>
      </c>
      <c r="E524" s="93" t="e">
        <f>IF(AND('IOC Input'!#REF!="M-OP",'IOC Input'!#REF!&lt;50000),'IOC Input'!#REF!,IF(AND('IOC Input'!#REF!="M-OP",'IOC Input'!#REF!&gt;=50000),'IOC Input'!#REF!,""))</f>
        <v>#REF!</v>
      </c>
      <c r="F524" s="93" t="e">
        <f>IF(AND('IOC Input'!#REF!="M-OP",'IOC Input'!#REF!&lt;50000),'IOC Input'!#REF!,IF(AND('IOC Input'!#REF!="M-OP",'IOC Input'!#REF!&gt;=50000),'IOC Input'!#REF!,""))</f>
        <v>#REF!</v>
      </c>
      <c r="G524" s="93" t="e">
        <f>IF(AND('IOC Input'!#REF!="M-OP",'IOC Input'!#REF!&lt;50000),'IOC Input'!#REF!,IF(AND('IOC Input'!#REF!="M-OP",'IOC Input'!#REF!&gt;=50000),'IOC Input'!#REF!,""))</f>
        <v>#REF!</v>
      </c>
      <c r="H524" s="97"/>
      <c r="I524" s="93" t="e">
        <f>IF(AND('IOC Input'!#REF!="M-OP",'IOC Input'!#REF!&lt;50000),'IOC Input'!#REF!,IF(AND('IOC Input'!#REF!="M-OP",'IOC Input'!#REF!&gt;=50000),'IOC Input'!#REF!,""))</f>
        <v>#REF!</v>
      </c>
      <c r="J524" s="95" t="e">
        <f>IF(AND('IOC Input'!#REF!="M-OP",'IOC Input'!#REF!&lt;50000),RIGHT('IOC Input'!#REF!,6),IF(AND('IOC Input'!#REF!="M-OP",'IOC Input'!#REF!&gt;=50000),RIGHT('IOC Input'!#REF!,6),""))</f>
        <v>#REF!</v>
      </c>
      <c r="K524" s="96" t="e">
        <f>IF(AND('IOC Input'!#REF!="M-OP",'IOC Input'!#REF!="C"),'IOC Input'!#REF!,"")</f>
        <v>#REF!</v>
      </c>
      <c r="L524" s="96" t="e">
        <f>IF(AND('IOC Input'!#REF!="M-OP",'IOC Input'!#REF!="D"),'IOC Input'!#REF!,"")</f>
        <v>#REF!</v>
      </c>
      <c r="M524" t="e">
        <f t="shared" si="53"/>
        <v>#REF!</v>
      </c>
    </row>
    <row r="525" spans="1:13" ht="18">
      <c r="A525" s="92"/>
      <c r="B525" s="93"/>
      <c r="C525" s="94"/>
      <c r="D525" s="93"/>
      <c r="E525" s="94"/>
      <c r="F525" s="93"/>
      <c r="G525" s="93"/>
      <c r="H525" s="94"/>
      <c r="I525" s="93"/>
      <c r="J525" s="95"/>
      <c r="K525" s="96"/>
      <c r="L525" s="96"/>
    </row>
    <row r="526" spans="1:13" ht="18">
      <c r="A526" s="92" t="s">
        <v>101</v>
      </c>
      <c r="B526" s="93" t="e">
        <f>IF(AND('IOC Input'!#REF!="M-OP",'IOC Input'!#REF!&lt;50000),"119503",IF(AND('IOC Input'!#REF!="M-OP",'IOC Input'!#REF!&gt;=50000),"119500",""))</f>
        <v>#REF!</v>
      </c>
      <c r="C526" s="94"/>
      <c r="D526" s="93"/>
      <c r="E526" s="94"/>
      <c r="F526" s="93"/>
      <c r="G526" s="93"/>
      <c r="H526" s="93" t="e">
        <f>IF(AND('IOC Input'!#REF!="M-OP",'IOC Input'!#REF!&lt;50000),'IOC Input'!#REF!,IF(AND('IOC Input'!#REF!="M-OP",'IOC Input'!#REF!&gt;=50000),'IOC Input'!#REF!,""))</f>
        <v>#REF!</v>
      </c>
      <c r="I526" s="93" t="e">
        <f>+I527</f>
        <v>#REF!</v>
      </c>
      <c r="J526" s="95" t="e">
        <f>+J527</f>
        <v>#REF!</v>
      </c>
      <c r="K526" s="96" t="e">
        <f>IF(AND('IOC Input'!#REF!="M-OP",'IOC Input'!#REF!="C"),'IOC Input'!#REF!,"")</f>
        <v>#REF!</v>
      </c>
      <c r="L526" s="96" t="e">
        <f>IF(AND('IOC Input'!#REF!="M-OP",'IOC Input'!#REF!="D"),'IOC Input'!#REF!,"")</f>
        <v>#REF!</v>
      </c>
      <c r="M526" t="e">
        <f>IF(SUM(K526:L526)&gt;0,1,0)</f>
        <v>#REF!</v>
      </c>
    </row>
    <row r="527" spans="1:13" ht="18">
      <c r="A527" s="92" t="s">
        <v>101</v>
      </c>
      <c r="B527" s="93" t="e">
        <f>IF(AND('IOC Input'!#REF!="M-OP",'IOC Input'!#REF!&lt;50000),'IOC Input'!#REF!,IF(AND('IOC Input'!#REF!="M-OP",'IOC Input'!#REF!&gt;=50000),'IOC Input'!#REF!,""))</f>
        <v>#REF!</v>
      </c>
      <c r="C527" s="93" t="e">
        <f>IF(AND('IOC Input'!#REF!="M-OP",'IOC Input'!#REF!&lt;50000),'IOC Input'!#REF!,IF(AND('IOC Input'!#REF!="M-OP",'IOC Input'!#REF!&gt;=50000),'IOC Input'!#REF!,""))</f>
        <v>#REF!</v>
      </c>
      <c r="D527" s="93" t="e">
        <f>IF(AND('IOC Input'!#REF!="M-OP",'IOC Input'!#REF!&lt;50000),'IOC Input'!#REF!,IF(AND('IOC Input'!#REF!="M-OP",'IOC Input'!#REF!&gt;=50000),'IOC Input'!#REF!,""))</f>
        <v>#REF!</v>
      </c>
      <c r="E527" s="93" t="e">
        <f>IF(AND('IOC Input'!#REF!="M-OP",'IOC Input'!#REF!&lt;50000),'IOC Input'!#REF!,IF(AND('IOC Input'!#REF!="M-OP",'IOC Input'!#REF!&gt;=50000),'IOC Input'!#REF!,""))</f>
        <v>#REF!</v>
      </c>
      <c r="F527" s="93" t="e">
        <f>IF(AND('IOC Input'!#REF!="M-OP",'IOC Input'!#REF!&lt;50000),'IOC Input'!#REF!,IF(AND('IOC Input'!#REF!="M-OP",'IOC Input'!#REF!&gt;=50000),'IOC Input'!#REF!,""))</f>
        <v>#REF!</v>
      </c>
      <c r="G527" s="93" t="e">
        <f>IF(AND('IOC Input'!#REF!="M-OP",'IOC Input'!#REF!&lt;50000),'IOC Input'!#REF!,IF(AND('IOC Input'!#REF!="M-OP",'IOC Input'!#REF!&gt;=50000),'IOC Input'!#REF!,""))</f>
        <v>#REF!</v>
      </c>
      <c r="H527" s="93" t="e">
        <f>IF(AND('IOC Input'!#REF!="M-OP",'IOC Input'!#REF!&lt;50000),'IOC Input'!#REF!,IF(AND('IOC Input'!#REF!="M-OP",'IOC Input'!#REF!&gt;=50000),'IOC Input'!#REF!,""))</f>
        <v>#REF!</v>
      </c>
      <c r="I527" s="93" t="e">
        <f>IF(AND('IOC Input'!#REF!="M-OP",'IOC Input'!#REF!&lt;50000),'IOC Input'!#REF!,IF(AND('IOC Input'!#REF!="M-OP",'IOC Input'!#REF!&gt;=50000),'IOC Input'!#REF!,""))</f>
        <v>#REF!</v>
      </c>
      <c r="J527" s="95" t="e">
        <f>IF(AND('IOC Input'!#REF!="M-OP",'IOC Input'!#REF!&lt;50000),RIGHT('IOC Input'!#REF!,6),IF(AND('IOC Input'!#REF!="M-OP",'IOC Input'!#REF!&gt;=50000),RIGHT('IOC Input'!#REF!,6),""))</f>
        <v>#REF!</v>
      </c>
      <c r="K527" s="96" t="e">
        <f>IF(AND('IOC Input'!#REF!="M-OP",'IOC Input'!#REF!="C"),'IOC Input'!#REF!,"")</f>
        <v>#REF!</v>
      </c>
      <c r="L527" s="96" t="e">
        <f>IF(AND('IOC Input'!#REF!="M-OP",'IOC Input'!#REF!="D"),'IOC Input'!#REF!,"")</f>
        <v>#REF!</v>
      </c>
      <c r="M527" t="e">
        <f t="shared" ref="M527:M533" si="54">IF(SUM(K527:L527)&gt;0,1,0)</f>
        <v>#REF!</v>
      </c>
    </row>
    <row r="528" spans="1:13" ht="18">
      <c r="A528" s="92" t="s">
        <v>101</v>
      </c>
      <c r="B528" s="93" t="e">
        <f>IF(AND('IOC Input'!#REF!="M-OP",'IOC Input'!#REF!&lt;50000),'IOC Input'!#REF!,IF(AND('IOC Input'!#REF!="M-OP",'IOC Input'!#REF!&gt;=50000),'IOC Input'!#REF!,""))</f>
        <v>#REF!</v>
      </c>
      <c r="C528" s="93" t="e">
        <f>IF(AND('IOC Input'!#REF!="M-OP",'IOC Input'!#REF!&lt;50000),'IOC Input'!#REF!,IF(AND('IOC Input'!#REF!="M-OP",'IOC Input'!#REF!&gt;=50000),'IOC Input'!#REF!,""))</f>
        <v>#REF!</v>
      </c>
      <c r="D528" s="93" t="e">
        <f>IF(AND('IOC Input'!#REF!="M-OP",'IOC Input'!#REF!&lt;50000),'IOC Input'!#REF!,IF(AND('IOC Input'!#REF!="M-OP",'IOC Input'!#REF!&gt;=50000),'IOC Input'!#REF!,""))</f>
        <v>#REF!</v>
      </c>
      <c r="E528" s="93" t="e">
        <f>IF(AND('IOC Input'!#REF!="M-OP",'IOC Input'!#REF!&lt;50000),'IOC Input'!#REF!,IF(AND('IOC Input'!#REF!="M-OP",'IOC Input'!#REF!&gt;=50000),'IOC Input'!#REF!,""))</f>
        <v>#REF!</v>
      </c>
      <c r="F528" s="93" t="e">
        <f>IF(AND('IOC Input'!#REF!="M-OP",'IOC Input'!#REF!&lt;50000),'IOC Input'!#REF!,IF(AND('IOC Input'!#REF!="M-OP",'IOC Input'!#REF!&gt;=50000),'IOC Input'!#REF!,""))</f>
        <v>#REF!</v>
      </c>
      <c r="G528" s="93" t="e">
        <f>IF(AND('IOC Input'!#REF!="M-OP",'IOC Input'!#REF!&lt;50000),'IOC Input'!#REF!,IF(AND('IOC Input'!#REF!="M-OP",'IOC Input'!#REF!&gt;=50000),'IOC Input'!#REF!,""))</f>
        <v>#REF!</v>
      </c>
      <c r="H528" s="93" t="e">
        <f>IF(AND('IOC Input'!#REF!="M-OP",'IOC Input'!#REF!&lt;50000),'IOC Input'!#REF!,IF(AND('IOC Input'!#REF!="M-OP",'IOC Input'!#REF!&gt;=50000),'IOC Input'!#REF!,""))</f>
        <v>#REF!</v>
      </c>
      <c r="I528" s="93" t="e">
        <f>IF(AND('IOC Input'!#REF!="M-OP",'IOC Input'!#REF!&lt;50000),'IOC Input'!#REF!,IF(AND('IOC Input'!#REF!="M-OP",'IOC Input'!#REF!&gt;=50000),'IOC Input'!#REF!,""))</f>
        <v>#REF!</v>
      </c>
      <c r="J528" s="95" t="e">
        <f>IF(AND('IOC Input'!#REF!="M-OP",'IOC Input'!#REF!&lt;50000),RIGHT('IOC Input'!#REF!,6),IF(AND('IOC Input'!#REF!="M-OP",'IOC Input'!#REF!&gt;=50000),RIGHT('IOC Input'!#REF!,6),""))</f>
        <v>#REF!</v>
      </c>
      <c r="K528" s="96" t="e">
        <f>IF(AND('IOC Input'!#REF!="M-OP",'IOC Input'!#REF!="C"),'IOC Input'!#REF!,"")</f>
        <v>#REF!</v>
      </c>
      <c r="L528" s="96" t="e">
        <f>IF(AND('IOC Input'!#REF!="M-OP",'IOC Input'!#REF!="D"),'IOC Input'!#REF!,"")</f>
        <v>#REF!</v>
      </c>
      <c r="M528" t="e">
        <f t="shared" si="54"/>
        <v>#REF!</v>
      </c>
    </row>
    <row r="529" spans="1:13" ht="18">
      <c r="A529" s="92" t="s">
        <v>101</v>
      </c>
      <c r="B529" s="93" t="e">
        <f>IF(AND('IOC Input'!#REF!="M-OP",'IOC Input'!#REF!&lt;50000),'IOC Input'!#REF!,IF(AND('IOC Input'!#REF!="M-OP",'IOC Input'!#REF!&gt;=50000),'IOC Input'!#REF!,""))</f>
        <v>#REF!</v>
      </c>
      <c r="C529" s="93" t="e">
        <f>IF(AND('IOC Input'!#REF!="M-OP",'IOC Input'!#REF!&lt;50000),'IOC Input'!#REF!,IF(AND('IOC Input'!#REF!="M-OP",'IOC Input'!#REF!&gt;=50000),'IOC Input'!#REF!,""))</f>
        <v>#REF!</v>
      </c>
      <c r="D529" s="93" t="e">
        <f>IF(AND('IOC Input'!#REF!="M-OP",'IOC Input'!#REF!&lt;50000),'IOC Input'!#REF!,IF(AND('IOC Input'!#REF!="M-OP",'IOC Input'!#REF!&gt;=50000),'IOC Input'!#REF!,""))</f>
        <v>#REF!</v>
      </c>
      <c r="E529" s="93" t="e">
        <f>IF(AND('IOC Input'!#REF!="M-OP",'IOC Input'!#REF!&lt;50000),'IOC Input'!#REF!,IF(AND('IOC Input'!#REF!="M-OP",'IOC Input'!#REF!&gt;=50000),'IOC Input'!#REF!,""))</f>
        <v>#REF!</v>
      </c>
      <c r="F529" s="93" t="e">
        <f>IF(AND('IOC Input'!#REF!="M-OP",'IOC Input'!#REF!&lt;50000),'IOC Input'!#REF!,IF(AND('IOC Input'!#REF!="M-OP",'IOC Input'!#REF!&gt;=50000),'IOC Input'!#REF!,""))</f>
        <v>#REF!</v>
      </c>
      <c r="G529" s="93" t="e">
        <f>IF(AND('IOC Input'!#REF!="M-OP",'IOC Input'!#REF!&lt;50000),'IOC Input'!#REF!,IF(AND('IOC Input'!#REF!="M-OP",'IOC Input'!#REF!&gt;=50000),'IOC Input'!#REF!,""))</f>
        <v>#REF!</v>
      </c>
      <c r="H529" s="93" t="e">
        <f>IF(AND('IOC Input'!#REF!="M-OP",'IOC Input'!#REF!&lt;50000),'IOC Input'!#REF!,IF(AND('IOC Input'!#REF!="M-OP",'IOC Input'!#REF!&gt;=50000),'IOC Input'!#REF!,""))</f>
        <v>#REF!</v>
      </c>
      <c r="I529" s="93" t="e">
        <f>IF(AND('IOC Input'!#REF!="M-OP",'IOC Input'!#REF!&lt;50000),'IOC Input'!#REF!,IF(AND('IOC Input'!#REF!="M-OP",'IOC Input'!#REF!&gt;=50000),'IOC Input'!#REF!,""))</f>
        <v>#REF!</v>
      </c>
      <c r="J529" s="95" t="e">
        <f>IF(AND('IOC Input'!#REF!="M-OP",'IOC Input'!#REF!&lt;50000),RIGHT('IOC Input'!#REF!,6),IF(AND('IOC Input'!#REF!="M-OP",'IOC Input'!#REF!&gt;=50000),RIGHT('IOC Input'!#REF!,6),""))</f>
        <v>#REF!</v>
      </c>
      <c r="K529" s="96" t="e">
        <f>IF(AND('IOC Input'!#REF!="M-OP",'IOC Input'!#REF!="C"),'IOC Input'!#REF!,"")</f>
        <v>#REF!</v>
      </c>
      <c r="L529" s="96" t="e">
        <f>IF(AND('IOC Input'!#REF!="M-OP",'IOC Input'!#REF!="D"),'IOC Input'!#REF!,"")</f>
        <v>#REF!</v>
      </c>
      <c r="M529" t="e">
        <f t="shared" si="54"/>
        <v>#REF!</v>
      </c>
    </row>
    <row r="530" spans="1:13" ht="18">
      <c r="A530" s="92" t="s">
        <v>101</v>
      </c>
      <c r="B530" s="93" t="e">
        <f>IF(AND('IOC Input'!#REF!="M-OP",'IOC Input'!#REF!&lt;50000),'IOC Input'!#REF!,IF(AND('IOC Input'!#REF!="M-OP",'IOC Input'!#REF!&gt;=50000),'IOC Input'!#REF!,""))</f>
        <v>#REF!</v>
      </c>
      <c r="C530" s="93" t="e">
        <f>IF(AND('IOC Input'!#REF!="M-OP",'IOC Input'!#REF!&lt;50000),'IOC Input'!#REF!,IF(AND('IOC Input'!#REF!="M-OP",'IOC Input'!#REF!&gt;=50000),'IOC Input'!#REF!,""))</f>
        <v>#REF!</v>
      </c>
      <c r="D530" s="93" t="e">
        <f>IF(AND('IOC Input'!#REF!="M-OP",'IOC Input'!#REF!&lt;50000),'IOC Input'!#REF!,IF(AND('IOC Input'!#REF!="M-OP",'IOC Input'!#REF!&gt;=50000),'IOC Input'!#REF!,""))</f>
        <v>#REF!</v>
      </c>
      <c r="E530" s="93" t="e">
        <f>IF(AND('IOC Input'!#REF!="M-OP",'IOC Input'!#REF!&lt;50000),'IOC Input'!#REF!,IF(AND('IOC Input'!#REF!="M-OP",'IOC Input'!#REF!&gt;=50000),'IOC Input'!#REF!,""))</f>
        <v>#REF!</v>
      </c>
      <c r="F530" s="93" t="e">
        <f>IF(AND('IOC Input'!#REF!="M-OP",'IOC Input'!#REF!&lt;50000),'IOC Input'!#REF!,IF(AND('IOC Input'!#REF!="M-OP",'IOC Input'!#REF!&gt;=50000),'IOC Input'!#REF!,""))</f>
        <v>#REF!</v>
      </c>
      <c r="G530" s="93" t="e">
        <f>IF(AND('IOC Input'!#REF!="M-OP",'IOC Input'!#REF!&lt;50000),'IOC Input'!#REF!,IF(AND('IOC Input'!#REF!="M-OP",'IOC Input'!#REF!&gt;=50000),'IOC Input'!#REF!,""))</f>
        <v>#REF!</v>
      </c>
      <c r="H530" s="93" t="e">
        <f>IF(AND('IOC Input'!#REF!="M-OP",'IOC Input'!#REF!&lt;50000),'IOC Input'!#REF!,IF(AND('IOC Input'!#REF!="M-OP",'IOC Input'!#REF!&gt;=50000),'IOC Input'!#REF!,""))</f>
        <v>#REF!</v>
      </c>
      <c r="I530" s="93" t="e">
        <f>IF(AND('IOC Input'!#REF!="M-OP",'IOC Input'!#REF!&lt;50000),'IOC Input'!#REF!,IF(AND('IOC Input'!#REF!="M-OP",'IOC Input'!#REF!&gt;=50000),'IOC Input'!#REF!,""))</f>
        <v>#REF!</v>
      </c>
      <c r="J530" s="95" t="e">
        <f>IF(AND('IOC Input'!#REF!="M-OP",'IOC Input'!#REF!&lt;50000),RIGHT('IOC Input'!#REF!,6),IF(AND('IOC Input'!#REF!="M-OP",'IOC Input'!#REF!&gt;=50000),RIGHT('IOC Input'!#REF!,6),""))</f>
        <v>#REF!</v>
      </c>
      <c r="K530" s="96" t="e">
        <f>IF(AND('IOC Input'!#REF!="M-OP",'IOC Input'!#REF!="C"),'IOC Input'!#REF!,"")</f>
        <v>#REF!</v>
      </c>
      <c r="L530" s="96" t="e">
        <f>IF(AND('IOC Input'!#REF!="M-OP",'IOC Input'!#REF!="D"),'IOC Input'!#REF!,"")</f>
        <v>#REF!</v>
      </c>
      <c r="M530" t="e">
        <f t="shared" si="54"/>
        <v>#REF!</v>
      </c>
    </row>
    <row r="531" spans="1:13" ht="18">
      <c r="A531" s="92" t="s">
        <v>101</v>
      </c>
      <c r="B531" s="93" t="e">
        <f>IF(AND('IOC Input'!#REF!="M-OP",'IOC Input'!#REF!&lt;50000),'IOC Input'!#REF!,IF(AND('IOC Input'!#REF!="M-OP",'IOC Input'!#REF!&gt;=50000),'IOC Input'!#REF!,""))</f>
        <v>#REF!</v>
      </c>
      <c r="C531" s="93" t="e">
        <f>IF(AND('IOC Input'!#REF!="M-OP",'IOC Input'!#REF!&lt;50000),'IOC Input'!#REF!,IF(AND('IOC Input'!#REF!="M-OP",'IOC Input'!#REF!&gt;=50000),'IOC Input'!#REF!,""))</f>
        <v>#REF!</v>
      </c>
      <c r="D531" s="93" t="e">
        <f>IF(AND('IOC Input'!#REF!="M-OP",'IOC Input'!#REF!&lt;50000),'IOC Input'!#REF!,IF(AND('IOC Input'!#REF!="M-OP",'IOC Input'!#REF!&gt;=50000),'IOC Input'!#REF!,""))</f>
        <v>#REF!</v>
      </c>
      <c r="E531" s="93" t="e">
        <f>IF(AND('IOC Input'!#REF!="M-OP",'IOC Input'!#REF!&lt;50000),'IOC Input'!#REF!,IF(AND('IOC Input'!#REF!="M-OP",'IOC Input'!#REF!&gt;=50000),'IOC Input'!#REF!,""))</f>
        <v>#REF!</v>
      </c>
      <c r="F531" s="93" t="e">
        <f>IF(AND('IOC Input'!#REF!="M-OP",'IOC Input'!#REF!&lt;50000),'IOC Input'!#REF!,IF(AND('IOC Input'!#REF!="M-OP",'IOC Input'!#REF!&gt;=50000),'IOC Input'!#REF!,""))</f>
        <v>#REF!</v>
      </c>
      <c r="G531" s="93" t="e">
        <f>IF(AND('IOC Input'!#REF!="M-OP",'IOC Input'!#REF!&lt;50000),'IOC Input'!#REF!,IF(AND('IOC Input'!#REF!="M-OP",'IOC Input'!#REF!&gt;=50000),'IOC Input'!#REF!,""))</f>
        <v>#REF!</v>
      </c>
      <c r="H531" s="93" t="e">
        <f>IF(AND('IOC Input'!#REF!="M-OP",'IOC Input'!#REF!&lt;50000),'IOC Input'!#REF!,IF(AND('IOC Input'!#REF!="M-OP",'IOC Input'!#REF!&gt;=50000),'IOC Input'!#REF!,""))</f>
        <v>#REF!</v>
      </c>
      <c r="I531" s="93" t="e">
        <f>IF(AND('IOC Input'!#REF!="M-OP",'IOC Input'!#REF!&lt;50000),'IOC Input'!#REF!,IF(AND('IOC Input'!#REF!="M-OP",'IOC Input'!#REF!&gt;=50000),'IOC Input'!#REF!,""))</f>
        <v>#REF!</v>
      </c>
      <c r="J531" s="95" t="e">
        <f>IF(AND('IOC Input'!#REF!="M-OP",'IOC Input'!#REF!&lt;50000),RIGHT('IOC Input'!#REF!,6),IF(AND('IOC Input'!#REF!="M-OP",'IOC Input'!#REF!&gt;=50000),RIGHT('IOC Input'!#REF!,6),""))</f>
        <v>#REF!</v>
      </c>
      <c r="K531" s="96" t="e">
        <f>IF(AND('IOC Input'!#REF!="M-OP",'IOC Input'!#REF!="C"),'IOC Input'!#REF!,"")</f>
        <v>#REF!</v>
      </c>
      <c r="L531" s="96" t="e">
        <f>IF(AND('IOC Input'!#REF!="M-OP",'IOC Input'!#REF!="D"),'IOC Input'!#REF!,"")</f>
        <v>#REF!</v>
      </c>
      <c r="M531" t="e">
        <f t="shared" si="54"/>
        <v>#REF!</v>
      </c>
    </row>
    <row r="532" spans="1:13" ht="18">
      <c r="A532" s="92" t="s">
        <v>101</v>
      </c>
      <c r="B532" s="93" t="e">
        <f>IF(AND('IOC Input'!#REF!="M-OP",'IOC Input'!#REF!&lt;50000),'IOC Input'!#REF!,IF(AND('IOC Input'!#REF!="M-OP",'IOC Input'!#REF!&gt;=50000),'IOC Input'!#REF!,""))</f>
        <v>#REF!</v>
      </c>
      <c r="C532" s="93" t="e">
        <f>IF(AND('IOC Input'!#REF!="M-OP",'IOC Input'!#REF!&lt;50000),'IOC Input'!#REF!,IF(AND('IOC Input'!#REF!="M-OP",'IOC Input'!#REF!&gt;=50000),'IOC Input'!#REF!,""))</f>
        <v>#REF!</v>
      </c>
      <c r="D532" s="93" t="e">
        <f>IF(AND('IOC Input'!#REF!="M-OP",'IOC Input'!#REF!&lt;50000),'IOC Input'!#REF!,IF(AND('IOC Input'!#REF!="M-OP",'IOC Input'!#REF!&gt;=50000),'IOC Input'!#REF!,""))</f>
        <v>#REF!</v>
      </c>
      <c r="E532" s="93" t="e">
        <f>IF(AND('IOC Input'!#REF!="M-OP",'IOC Input'!#REF!&lt;50000),'IOC Input'!#REF!,IF(AND('IOC Input'!#REF!="M-OP",'IOC Input'!#REF!&gt;=50000),'IOC Input'!#REF!,""))</f>
        <v>#REF!</v>
      </c>
      <c r="F532" s="93" t="e">
        <f>IF(AND('IOC Input'!#REF!="M-OP",'IOC Input'!#REF!&lt;50000),'IOC Input'!#REF!,IF(AND('IOC Input'!#REF!="M-OP",'IOC Input'!#REF!&gt;=50000),'IOC Input'!#REF!,""))</f>
        <v>#REF!</v>
      </c>
      <c r="G532" s="93" t="e">
        <f>IF(AND('IOC Input'!#REF!="M-OP",'IOC Input'!#REF!&lt;50000),'IOC Input'!#REF!,IF(AND('IOC Input'!#REF!="M-OP",'IOC Input'!#REF!&gt;=50000),'IOC Input'!#REF!,""))</f>
        <v>#REF!</v>
      </c>
      <c r="H532" s="93" t="e">
        <f>IF(AND('IOC Input'!#REF!="M-OP",'IOC Input'!#REF!&lt;50000),'IOC Input'!#REF!,IF(AND('IOC Input'!#REF!="M-OP",'IOC Input'!#REF!&gt;=50000),'IOC Input'!#REF!,""))</f>
        <v>#REF!</v>
      </c>
      <c r="I532" s="93" t="e">
        <f>IF(AND('IOC Input'!#REF!="M-OP",'IOC Input'!#REF!&lt;50000),'IOC Input'!#REF!,IF(AND('IOC Input'!#REF!="M-OP",'IOC Input'!#REF!&gt;=50000),'IOC Input'!#REF!,""))</f>
        <v>#REF!</v>
      </c>
      <c r="J532" s="95" t="e">
        <f>IF(AND('IOC Input'!#REF!="M-OP",'IOC Input'!#REF!&lt;50000),RIGHT('IOC Input'!#REF!,6),IF(AND('IOC Input'!#REF!="M-OP",'IOC Input'!#REF!&gt;=50000),RIGHT('IOC Input'!#REF!,6),""))</f>
        <v>#REF!</v>
      </c>
      <c r="K532" s="96" t="e">
        <f>IF(AND('IOC Input'!#REF!="M-OP",'IOC Input'!#REF!="C"),'IOC Input'!#REF!,"")</f>
        <v>#REF!</v>
      </c>
      <c r="L532" s="96" t="e">
        <f>IF(AND('IOC Input'!#REF!="M-OP",'IOC Input'!#REF!="D"),'IOC Input'!#REF!,"")</f>
        <v>#REF!</v>
      </c>
      <c r="M532" t="e">
        <f t="shared" si="54"/>
        <v>#REF!</v>
      </c>
    </row>
    <row r="533" spans="1:13" ht="18">
      <c r="A533" s="92" t="s">
        <v>101</v>
      </c>
      <c r="B533" s="93" t="e">
        <f>IF(AND('IOC Input'!#REF!="M-OP",'IOC Input'!#REF!&lt;50000),'IOC Input'!#REF!,IF(AND('IOC Input'!#REF!="M-OP",'IOC Input'!#REF!&gt;=50000),'IOC Input'!#REF!,""))</f>
        <v>#REF!</v>
      </c>
      <c r="C533" s="93" t="e">
        <f>IF(AND('IOC Input'!#REF!="M-OP",'IOC Input'!#REF!&lt;50000),'IOC Input'!#REF!,IF(AND('IOC Input'!#REF!="M-OP",'IOC Input'!#REF!&gt;=50000),'IOC Input'!#REF!,""))</f>
        <v>#REF!</v>
      </c>
      <c r="D533" s="93" t="e">
        <f>IF(AND('IOC Input'!#REF!="M-OP",'IOC Input'!#REF!&lt;50000),'IOC Input'!#REF!,IF(AND('IOC Input'!#REF!="M-OP",'IOC Input'!#REF!&gt;=50000),'IOC Input'!#REF!,""))</f>
        <v>#REF!</v>
      </c>
      <c r="E533" s="93" t="e">
        <f>IF(AND('IOC Input'!#REF!="M-OP",'IOC Input'!#REF!&lt;50000),'IOC Input'!#REF!,IF(AND('IOC Input'!#REF!="M-OP",'IOC Input'!#REF!&gt;=50000),'IOC Input'!#REF!,""))</f>
        <v>#REF!</v>
      </c>
      <c r="F533" s="93" t="e">
        <f>IF(AND('IOC Input'!#REF!="M-OP",'IOC Input'!#REF!&lt;50000),'IOC Input'!#REF!,IF(AND('IOC Input'!#REF!="M-OP",'IOC Input'!#REF!&gt;=50000),'IOC Input'!#REF!,""))</f>
        <v>#REF!</v>
      </c>
      <c r="G533" s="93" t="e">
        <f>IF(AND('IOC Input'!#REF!="M-OP",'IOC Input'!#REF!&lt;50000),'IOC Input'!#REF!,IF(AND('IOC Input'!#REF!="M-OP",'IOC Input'!#REF!&gt;=50000),'IOC Input'!#REF!,""))</f>
        <v>#REF!</v>
      </c>
      <c r="H533" s="97"/>
      <c r="I533" s="93" t="e">
        <f>IF(AND('IOC Input'!#REF!="M-OP",'IOC Input'!#REF!&lt;50000),'IOC Input'!#REF!,IF(AND('IOC Input'!#REF!="M-OP",'IOC Input'!#REF!&gt;=50000),'IOC Input'!#REF!,""))</f>
        <v>#REF!</v>
      </c>
      <c r="J533" s="95" t="e">
        <f>IF(AND('IOC Input'!#REF!="M-OP",'IOC Input'!#REF!&lt;50000),RIGHT('IOC Input'!#REF!,6),IF(AND('IOC Input'!#REF!="M-OP",'IOC Input'!#REF!&gt;=50000),RIGHT('IOC Input'!#REF!,6),""))</f>
        <v>#REF!</v>
      </c>
      <c r="K533" s="96" t="e">
        <f>IF(AND('IOC Input'!#REF!="M-OP",'IOC Input'!#REF!="C"),'IOC Input'!#REF!,"")</f>
        <v>#REF!</v>
      </c>
      <c r="L533" s="96" t="e">
        <f>IF(AND('IOC Input'!#REF!="M-OP",'IOC Input'!#REF!="D"),'IOC Input'!#REF!,"")</f>
        <v>#REF!</v>
      </c>
      <c r="M533" t="e">
        <f t="shared" si="54"/>
        <v>#REF!</v>
      </c>
    </row>
    <row r="534" spans="1:13" ht="18">
      <c r="A534" s="92"/>
      <c r="B534" s="93"/>
      <c r="C534" s="94"/>
      <c r="D534" s="93"/>
      <c r="E534" s="94"/>
      <c r="F534" s="93"/>
      <c r="G534" s="93"/>
      <c r="H534" s="94"/>
      <c r="I534" s="93"/>
      <c r="J534" s="95"/>
      <c r="K534" s="96"/>
      <c r="L534" s="96"/>
    </row>
    <row r="535" spans="1:13" ht="18">
      <c r="A535" s="92" t="s">
        <v>101</v>
      </c>
      <c r="B535" s="93" t="e">
        <f>IF(AND('IOC Input'!#REF!="M-OP",'IOC Input'!#REF!&lt;50000),"119503",IF(AND('IOC Input'!#REF!="M-OP",'IOC Input'!#REF!&gt;=50000),"119500",""))</f>
        <v>#REF!</v>
      </c>
      <c r="C535" s="94"/>
      <c r="D535" s="93"/>
      <c r="E535" s="94"/>
      <c r="F535" s="93"/>
      <c r="G535" s="93"/>
      <c r="H535" s="93" t="e">
        <f>IF(AND('IOC Input'!#REF!="M-OP",'IOC Input'!#REF!&lt;50000),'IOC Input'!#REF!,IF(AND('IOC Input'!#REF!="M-OP",'IOC Input'!#REF!&gt;=50000),'IOC Input'!#REF!,""))</f>
        <v>#REF!</v>
      </c>
      <c r="I535" s="93" t="e">
        <f>+I536</f>
        <v>#REF!</v>
      </c>
      <c r="J535" s="95" t="e">
        <f>+J536</f>
        <v>#REF!</v>
      </c>
      <c r="K535" s="96" t="e">
        <f>IF(AND('IOC Input'!#REF!="M-OP",'IOC Input'!#REF!="C"),'IOC Input'!#REF!,"")</f>
        <v>#REF!</v>
      </c>
      <c r="L535" s="96" t="e">
        <f>IF(AND('IOC Input'!#REF!="M-OP",'IOC Input'!#REF!="D"),'IOC Input'!#REF!,"")</f>
        <v>#REF!</v>
      </c>
      <c r="M535" t="e">
        <f>IF(SUM(K535:L535)&gt;0,1,0)</f>
        <v>#REF!</v>
      </c>
    </row>
    <row r="536" spans="1:13" ht="18">
      <c r="A536" s="92" t="s">
        <v>101</v>
      </c>
      <c r="B536" s="93" t="e">
        <f>IF(AND('IOC Input'!#REF!="M-OP",'IOC Input'!#REF!&lt;50000),'IOC Input'!#REF!,IF(AND('IOC Input'!#REF!="M-OP",'IOC Input'!#REF!&gt;=50000),'IOC Input'!#REF!,""))</f>
        <v>#REF!</v>
      </c>
      <c r="C536" s="93" t="e">
        <f>IF(AND('IOC Input'!#REF!="M-OP",'IOC Input'!#REF!&lt;50000),'IOC Input'!#REF!,IF(AND('IOC Input'!#REF!="M-OP",'IOC Input'!#REF!&gt;=50000),'IOC Input'!#REF!,""))</f>
        <v>#REF!</v>
      </c>
      <c r="D536" s="93" t="e">
        <f>IF(AND('IOC Input'!#REF!="M-OP",'IOC Input'!#REF!&lt;50000),'IOC Input'!#REF!,IF(AND('IOC Input'!#REF!="M-OP",'IOC Input'!#REF!&gt;=50000),'IOC Input'!#REF!,""))</f>
        <v>#REF!</v>
      </c>
      <c r="E536" s="93" t="e">
        <f>IF(AND('IOC Input'!#REF!="M-OP",'IOC Input'!#REF!&lt;50000),'IOC Input'!#REF!,IF(AND('IOC Input'!#REF!="M-OP",'IOC Input'!#REF!&gt;=50000),'IOC Input'!#REF!,""))</f>
        <v>#REF!</v>
      </c>
      <c r="F536" s="93" t="e">
        <f>IF(AND('IOC Input'!#REF!="M-OP",'IOC Input'!#REF!&lt;50000),'IOC Input'!#REF!,IF(AND('IOC Input'!#REF!="M-OP",'IOC Input'!#REF!&gt;=50000),'IOC Input'!#REF!,""))</f>
        <v>#REF!</v>
      </c>
      <c r="G536" s="93" t="e">
        <f>IF(AND('IOC Input'!#REF!="M-OP",'IOC Input'!#REF!&lt;50000),'IOC Input'!#REF!,IF(AND('IOC Input'!#REF!="M-OP",'IOC Input'!#REF!&gt;=50000),'IOC Input'!#REF!,""))</f>
        <v>#REF!</v>
      </c>
      <c r="H536" s="93" t="e">
        <f>IF(AND('IOC Input'!#REF!="M-OP",'IOC Input'!#REF!&lt;50000),'IOC Input'!#REF!,IF(AND('IOC Input'!#REF!="M-OP",'IOC Input'!#REF!&gt;=50000),'IOC Input'!#REF!,""))</f>
        <v>#REF!</v>
      </c>
      <c r="I536" s="93" t="e">
        <f>IF(AND('IOC Input'!#REF!="M-OP",'IOC Input'!#REF!&lt;50000),'IOC Input'!#REF!,IF(AND('IOC Input'!#REF!="M-OP",'IOC Input'!#REF!&gt;=50000),'IOC Input'!#REF!,""))</f>
        <v>#REF!</v>
      </c>
      <c r="J536" s="95" t="e">
        <f>IF(AND('IOC Input'!#REF!="M-OP",'IOC Input'!#REF!&lt;50000),RIGHT('IOC Input'!#REF!,6),IF(AND('IOC Input'!#REF!="M-OP",'IOC Input'!#REF!&gt;=50000),RIGHT('IOC Input'!#REF!,6),""))</f>
        <v>#REF!</v>
      </c>
      <c r="K536" s="96" t="e">
        <f>IF(AND('IOC Input'!#REF!="M-OP",'IOC Input'!#REF!="C"),'IOC Input'!#REF!,"")</f>
        <v>#REF!</v>
      </c>
      <c r="L536" s="96" t="e">
        <f>IF(AND('IOC Input'!#REF!="M-OP",'IOC Input'!#REF!="D"),'IOC Input'!#REF!,"")</f>
        <v>#REF!</v>
      </c>
      <c r="M536" t="e">
        <f t="shared" ref="M536:M542" si="55">IF(SUM(K536:L536)&gt;0,1,0)</f>
        <v>#REF!</v>
      </c>
    </row>
    <row r="537" spans="1:13" ht="18">
      <c r="A537" s="92" t="s">
        <v>101</v>
      </c>
      <c r="B537" s="93" t="e">
        <f>IF(AND('IOC Input'!#REF!="M-OP",'IOC Input'!#REF!&lt;50000),'IOC Input'!#REF!,IF(AND('IOC Input'!#REF!="M-OP",'IOC Input'!#REF!&gt;=50000),'IOC Input'!#REF!,""))</f>
        <v>#REF!</v>
      </c>
      <c r="C537" s="93" t="e">
        <f>IF(AND('IOC Input'!#REF!="M-OP",'IOC Input'!#REF!&lt;50000),'IOC Input'!#REF!,IF(AND('IOC Input'!#REF!="M-OP",'IOC Input'!#REF!&gt;=50000),'IOC Input'!#REF!,""))</f>
        <v>#REF!</v>
      </c>
      <c r="D537" s="93" t="e">
        <f>IF(AND('IOC Input'!#REF!="M-OP",'IOC Input'!#REF!&lt;50000),'IOC Input'!#REF!,IF(AND('IOC Input'!#REF!="M-OP",'IOC Input'!#REF!&gt;=50000),'IOC Input'!#REF!,""))</f>
        <v>#REF!</v>
      </c>
      <c r="E537" s="93" t="e">
        <f>IF(AND('IOC Input'!#REF!="M-OP",'IOC Input'!#REF!&lt;50000),'IOC Input'!#REF!,IF(AND('IOC Input'!#REF!="M-OP",'IOC Input'!#REF!&gt;=50000),'IOC Input'!#REF!,""))</f>
        <v>#REF!</v>
      </c>
      <c r="F537" s="93" t="e">
        <f>IF(AND('IOC Input'!#REF!="M-OP",'IOC Input'!#REF!&lt;50000),'IOC Input'!#REF!,IF(AND('IOC Input'!#REF!="M-OP",'IOC Input'!#REF!&gt;=50000),'IOC Input'!#REF!,""))</f>
        <v>#REF!</v>
      </c>
      <c r="G537" s="93" t="e">
        <f>IF(AND('IOC Input'!#REF!="M-OP",'IOC Input'!#REF!&lt;50000),'IOC Input'!#REF!,IF(AND('IOC Input'!#REF!="M-OP",'IOC Input'!#REF!&gt;=50000),'IOC Input'!#REF!,""))</f>
        <v>#REF!</v>
      </c>
      <c r="H537" s="93" t="e">
        <f>IF(AND('IOC Input'!#REF!="M-OP",'IOC Input'!#REF!&lt;50000),'IOC Input'!#REF!,IF(AND('IOC Input'!#REF!="M-OP",'IOC Input'!#REF!&gt;=50000),'IOC Input'!#REF!,""))</f>
        <v>#REF!</v>
      </c>
      <c r="I537" s="93" t="e">
        <f>IF(AND('IOC Input'!#REF!="M-OP",'IOC Input'!#REF!&lt;50000),'IOC Input'!#REF!,IF(AND('IOC Input'!#REF!="M-OP",'IOC Input'!#REF!&gt;=50000),'IOC Input'!#REF!,""))</f>
        <v>#REF!</v>
      </c>
      <c r="J537" s="95" t="e">
        <f>IF(AND('IOC Input'!#REF!="M-OP",'IOC Input'!#REF!&lt;50000),RIGHT('IOC Input'!#REF!,6),IF(AND('IOC Input'!#REF!="M-OP",'IOC Input'!#REF!&gt;=50000),RIGHT('IOC Input'!#REF!,6),""))</f>
        <v>#REF!</v>
      </c>
      <c r="K537" s="96" t="e">
        <f>IF(AND('IOC Input'!#REF!="M-OP",'IOC Input'!#REF!="C"),'IOC Input'!#REF!,"")</f>
        <v>#REF!</v>
      </c>
      <c r="L537" s="96" t="e">
        <f>IF(AND('IOC Input'!#REF!="M-OP",'IOC Input'!#REF!="D"),'IOC Input'!#REF!,"")</f>
        <v>#REF!</v>
      </c>
      <c r="M537" t="e">
        <f t="shared" si="55"/>
        <v>#REF!</v>
      </c>
    </row>
    <row r="538" spans="1:13" ht="18">
      <c r="A538" s="92" t="s">
        <v>101</v>
      </c>
      <c r="B538" s="93" t="e">
        <f>IF(AND('IOC Input'!#REF!="M-OP",'IOC Input'!#REF!&lt;50000),'IOC Input'!#REF!,IF(AND('IOC Input'!#REF!="M-OP",'IOC Input'!#REF!&gt;=50000),'IOC Input'!#REF!,""))</f>
        <v>#REF!</v>
      </c>
      <c r="C538" s="93" t="e">
        <f>IF(AND('IOC Input'!#REF!="M-OP",'IOC Input'!#REF!&lt;50000),'IOC Input'!#REF!,IF(AND('IOC Input'!#REF!="M-OP",'IOC Input'!#REF!&gt;=50000),'IOC Input'!#REF!,""))</f>
        <v>#REF!</v>
      </c>
      <c r="D538" s="93" t="e">
        <f>IF(AND('IOC Input'!#REF!="M-OP",'IOC Input'!#REF!&lt;50000),'IOC Input'!#REF!,IF(AND('IOC Input'!#REF!="M-OP",'IOC Input'!#REF!&gt;=50000),'IOC Input'!#REF!,""))</f>
        <v>#REF!</v>
      </c>
      <c r="E538" s="93" t="e">
        <f>IF(AND('IOC Input'!#REF!="M-OP",'IOC Input'!#REF!&lt;50000),'IOC Input'!#REF!,IF(AND('IOC Input'!#REF!="M-OP",'IOC Input'!#REF!&gt;=50000),'IOC Input'!#REF!,""))</f>
        <v>#REF!</v>
      </c>
      <c r="F538" s="93" t="e">
        <f>IF(AND('IOC Input'!#REF!="M-OP",'IOC Input'!#REF!&lt;50000),'IOC Input'!#REF!,IF(AND('IOC Input'!#REF!="M-OP",'IOC Input'!#REF!&gt;=50000),'IOC Input'!#REF!,""))</f>
        <v>#REF!</v>
      </c>
      <c r="G538" s="93" t="e">
        <f>IF(AND('IOC Input'!#REF!="M-OP",'IOC Input'!#REF!&lt;50000),'IOC Input'!#REF!,IF(AND('IOC Input'!#REF!="M-OP",'IOC Input'!#REF!&gt;=50000),'IOC Input'!#REF!,""))</f>
        <v>#REF!</v>
      </c>
      <c r="H538" s="93" t="e">
        <f>IF(AND('IOC Input'!#REF!="M-OP",'IOC Input'!#REF!&lt;50000),'IOC Input'!#REF!,IF(AND('IOC Input'!#REF!="M-OP",'IOC Input'!#REF!&gt;=50000),'IOC Input'!#REF!,""))</f>
        <v>#REF!</v>
      </c>
      <c r="I538" s="93" t="e">
        <f>IF(AND('IOC Input'!#REF!="M-OP",'IOC Input'!#REF!&lt;50000),'IOC Input'!#REF!,IF(AND('IOC Input'!#REF!="M-OP",'IOC Input'!#REF!&gt;=50000),'IOC Input'!#REF!,""))</f>
        <v>#REF!</v>
      </c>
      <c r="J538" s="95" t="e">
        <f>IF(AND('IOC Input'!#REF!="M-OP",'IOC Input'!#REF!&lt;50000),RIGHT('IOC Input'!#REF!,6),IF(AND('IOC Input'!#REF!="M-OP",'IOC Input'!#REF!&gt;=50000),RIGHT('IOC Input'!#REF!,6),""))</f>
        <v>#REF!</v>
      </c>
      <c r="K538" s="96" t="e">
        <f>IF(AND('IOC Input'!#REF!="M-OP",'IOC Input'!#REF!="C"),'IOC Input'!#REF!,"")</f>
        <v>#REF!</v>
      </c>
      <c r="L538" s="96" t="e">
        <f>IF(AND('IOC Input'!#REF!="M-OP",'IOC Input'!#REF!="D"),'IOC Input'!#REF!,"")</f>
        <v>#REF!</v>
      </c>
      <c r="M538" t="e">
        <f t="shared" si="55"/>
        <v>#REF!</v>
      </c>
    </row>
    <row r="539" spans="1:13" ht="18">
      <c r="A539" s="92" t="s">
        <v>101</v>
      </c>
      <c r="B539" s="93" t="e">
        <f>IF(AND('IOC Input'!#REF!="M-OP",'IOC Input'!#REF!&lt;50000),'IOC Input'!#REF!,IF(AND('IOC Input'!#REF!="M-OP",'IOC Input'!#REF!&gt;=50000),'IOC Input'!#REF!,""))</f>
        <v>#REF!</v>
      </c>
      <c r="C539" s="93" t="e">
        <f>IF(AND('IOC Input'!#REF!="M-OP",'IOC Input'!#REF!&lt;50000),'IOC Input'!#REF!,IF(AND('IOC Input'!#REF!="M-OP",'IOC Input'!#REF!&gt;=50000),'IOC Input'!#REF!,""))</f>
        <v>#REF!</v>
      </c>
      <c r="D539" s="93" t="e">
        <f>IF(AND('IOC Input'!#REF!="M-OP",'IOC Input'!#REF!&lt;50000),'IOC Input'!#REF!,IF(AND('IOC Input'!#REF!="M-OP",'IOC Input'!#REF!&gt;=50000),'IOC Input'!#REF!,""))</f>
        <v>#REF!</v>
      </c>
      <c r="E539" s="93" t="e">
        <f>IF(AND('IOC Input'!#REF!="M-OP",'IOC Input'!#REF!&lt;50000),'IOC Input'!#REF!,IF(AND('IOC Input'!#REF!="M-OP",'IOC Input'!#REF!&gt;=50000),'IOC Input'!#REF!,""))</f>
        <v>#REF!</v>
      </c>
      <c r="F539" s="93" t="e">
        <f>IF(AND('IOC Input'!#REF!="M-OP",'IOC Input'!#REF!&lt;50000),'IOC Input'!#REF!,IF(AND('IOC Input'!#REF!="M-OP",'IOC Input'!#REF!&gt;=50000),'IOC Input'!#REF!,""))</f>
        <v>#REF!</v>
      </c>
      <c r="G539" s="93" t="e">
        <f>IF(AND('IOC Input'!#REF!="M-OP",'IOC Input'!#REF!&lt;50000),'IOC Input'!#REF!,IF(AND('IOC Input'!#REF!="M-OP",'IOC Input'!#REF!&gt;=50000),'IOC Input'!#REF!,""))</f>
        <v>#REF!</v>
      </c>
      <c r="H539" s="93" t="e">
        <f>IF(AND('IOC Input'!#REF!="M-OP",'IOC Input'!#REF!&lt;50000),'IOC Input'!#REF!,IF(AND('IOC Input'!#REF!="M-OP",'IOC Input'!#REF!&gt;=50000),'IOC Input'!#REF!,""))</f>
        <v>#REF!</v>
      </c>
      <c r="I539" s="93" t="e">
        <f>IF(AND('IOC Input'!#REF!="M-OP",'IOC Input'!#REF!&lt;50000),'IOC Input'!#REF!,IF(AND('IOC Input'!#REF!="M-OP",'IOC Input'!#REF!&gt;=50000),'IOC Input'!#REF!,""))</f>
        <v>#REF!</v>
      </c>
      <c r="J539" s="95" t="e">
        <f>IF(AND('IOC Input'!#REF!="M-OP",'IOC Input'!#REF!&lt;50000),RIGHT('IOC Input'!#REF!,6),IF(AND('IOC Input'!#REF!="M-OP",'IOC Input'!#REF!&gt;=50000),RIGHT('IOC Input'!#REF!,6),""))</f>
        <v>#REF!</v>
      </c>
      <c r="K539" s="96" t="e">
        <f>IF(AND('IOC Input'!#REF!="M-OP",'IOC Input'!#REF!="C"),'IOC Input'!#REF!,"")</f>
        <v>#REF!</v>
      </c>
      <c r="L539" s="96" t="e">
        <f>IF(AND('IOC Input'!#REF!="M-OP",'IOC Input'!#REF!="D"),'IOC Input'!#REF!,"")</f>
        <v>#REF!</v>
      </c>
      <c r="M539" t="e">
        <f t="shared" si="55"/>
        <v>#REF!</v>
      </c>
    </row>
    <row r="540" spans="1:13" ht="18">
      <c r="A540" s="92" t="s">
        <v>101</v>
      </c>
      <c r="B540" s="93" t="e">
        <f>IF(AND('IOC Input'!#REF!="M-OP",'IOC Input'!#REF!&lt;50000),'IOC Input'!#REF!,IF(AND('IOC Input'!#REF!="M-OP",'IOC Input'!#REF!&gt;=50000),'IOC Input'!#REF!,""))</f>
        <v>#REF!</v>
      </c>
      <c r="C540" s="93" t="e">
        <f>IF(AND('IOC Input'!#REF!="M-OP",'IOC Input'!#REF!&lt;50000),'IOC Input'!#REF!,IF(AND('IOC Input'!#REF!="M-OP",'IOC Input'!#REF!&gt;=50000),'IOC Input'!#REF!,""))</f>
        <v>#REF!</v>
      </c>
      <c r="D540" s="93" t="e">
        <f>IF(AND('IOC Input'!#REF!="M-OP",'IOC Input'!#REF!&lt;50000),'IOC Input'!#REF!,IF(AND('IOC Input'!#REF!="M-OP",'IOC Input'!#REF!&gt;=50000),'IOC Input'!#REF!,""))</f>
        <v>#REF!</v>
      </c>
      <c r="E540" s="93" t="e">
        <f>IF(AND('IOC Input'!#REF!="M-OP",'IOC Input'!#REF!&lt;50000),'IOC Input'!#REF!,IF(AND('IOC Input'!#REF!="M-OP",'IOC Input'!#REF!&gt;=50000),'IOC Input'!#REF!,""))</f>
        <v>#REF!</v>
      </c>
      <c r="F540" s="93" t="e">
        <f>IF(AND('IOC Input'!#REF!="M-OP",'IOC Input'!#REF!&lt;50000),'IOC Input'!#REF!,IF(AND('IOC Input'!#REF!="M-OP",'IOC Input'!#REF!&gt;=50000),'IOC Input'!#REF!,""))</f>
        <v>#REF!</v>
      </c>
      <c r="G540" s="93" t="e">
        <f>IF(AND('IOC Input'!#REF!="M-OP",'IOC Input'!#REF!&lt;50000),'IOC Input'!#REF!,IF(AND('IOC Input'!#REF!="M-OP",'IOC Input'!#REF!&gt;=50000),'IOC Input'!#REF!,""))</f>
        <v>#REF!</v>
      </c>
      <c r="H540" s="93" t="e">
        <f>IF(AND('IOC Input'!#REF!="M-OP",'IOC Input'!#REF!&lt;50000),'IOC Input'!#REF!,IF(AND('IOC Input'!#REF!="M-OP",'IOC Input'!#REF!&gt;=50000),'IOC Input'!#REF!,""))</f>
        <v>#REF!</v>
      </c>
      <c r="I540" s="93" t="e">
        <f>IF(AND('IOC Input'!#REF!="M-OP",'IOC Input'!#REF!&lt;50000),'IOC Input'!#REF!,IF(AND('IOC Input'!#REF!="M-OP",'IOC Input'!#REF!&gt;=50000),'IOC Input'!#REF!,""))</f>
        <v>#REF!</v>
      </c>
      <c r="J540" s="95" t="e">
        <f>IF(AND('IOC Input'!#REF!="M-OP",'IOC Input'!#REF!&lt;50000),RIGHT('IOC Input'!#REF!,6),IF(AND('IOC Input'!#REF!="M-OP",'IOC Input'!#REF!&gt;=50000),RIGHT('IOC Input'!#REF!,6),""))</f>
        <v>#REF!</v>
      </c>
      <c r="K540" s="96" t="e">
        <f>IF(AND('IOC Input'!#REF!="M-OP",'IOC Input'!#REF!="C"),'IOC Input'!#REF!,"")</f>
        <v>#REF!</v>
      </c>
      <c r="L540" s="96" t="e">
        <f>IF(AND('IOC Input'!#REF!="M-OP",'IOC Input'!#REF!="D"),'IOC Input'!#REF!,"")</f>
        <v>#REF!</v>
      </c>
      <c r="M540" t="e">
        <f t="shared" si="55"/>
        <v>#REF!</v>
      </c>
    </row>
    <row r="541" spans="1:13" ht="18">
      <c r="A541" s="92" t="s">
        <v>101</v>
      </c>
      <c r="B541" s="93" t="e">
        <f>IF(AND('IOC Input'!#REF!="M-OP",'IOC Input'!#REF!&lt;50000),'IOC Input'!#REF!,IF(AND('IOC Input'!#REF!="M-OP",'IOC Input'!#REF!&gt;=50000),'IOC Input'!#REF!,""))</f>
        <v>#REF!</v>
      </c>
      <c r="C541" s="93" t="e">
        <f>IF(AND('IOC Input'!#REF!="M-OP",'IOC Input'!#REF!&lt;50000),'IOC Input'!#REF!,IF(AND('IOC Input'!#REF!="M-OP",'IOC Input'!#REF!&gt;=50000),'IOC Input'!#REF!,""))</f>
        <v>#REF!</v>
      </c>
      <c r="D541" s="93" t="e">
        <f>IF(AND('IOC Input'!#REF!="M-OP",'IOC Input'!#REF!&lt;50000),'IOC Input'!#REF!,IF(AND('IOC Input'!#REF!="M-OP",'IOC Input'!#REF!&gt;=50000),'IOC Input'!#REF!,""))</f>
        <v>#REF!</v>
      </c>
      <c r="E541" s="93" t="e">
        <f>IF(AND('IOC Input'!#REF!="M-OP",'IOC Input'!#REF!&lt;50000),'IOC Input'!#REF!,IF(AND('IOC Input'!#REF!="M-OP",'IOC Input'!#REF!&gt;=50000),'IOC Input'!#REF!,""))</f>
        <v>#REF!</v>
      </c>
      <c r="F541" s="93" t="e">
        <f>IF(AND('IOC Input'!#REF!="M-OP",'IOC Input'!#REF!&lt;50000),'IOC Input'!#REF!,IF(AND('IOC Input'!#REF!="M-OP",'IOC Input'!#REF!&gt;=50000),'IOC Input'!#REF!,""))</f>
        <v>#REF!</v>
      </c>
      <c r="G541" s="93" t="e">
        <f>IF(AND('IOC Input'!#REF!="M-OP",'IOC Input'!#REF!&lt;50000),'IOC Input'!#REF!,IF(AND('IOC Input'!#REF!="M-OP",'IOC Input'!#REF!&gt;=50000),'IOC Input'!#REF!,""))</f>
        <v>#REF!</v>
      </c>
      <c r="H541" s="93" t="e">
        <f>IF(AND('IOC Input'!#REF!="M-OP",'IOC Input'!#REF!&lt;50000),'IOC Input'!#REF!,IF(AND('IOC Input'!#REF!="M-OP",'IOC Input'!#REF!&gt;=50000),'IOC Input'!#REF!,""))</f>
        <v>#REF!</v>
      </c>
      <c r="I541" s="93" t="e">
        <f>IF(AND('IOC Input'!#REF!="M-OP",'IOC Input'!#REF!&lt;50000),'IOC Input'!#REF!,IF(AND('IOC Input'!#REF!="M-OP",'IOC Input'!#REF!&gt;=50000),'IOC Input'!#REF!,""))</f>
        <v>#REF!</v>
      </c>
      <c r="J541" s="95" t="e">
        <f>IF(AND('IOC Input'!#REF!="M-OP",'IOC Input'!#REF!&lt;50000),RIGHT('IOC Input'!#REF!,6),IF(AND('IOC Input'!#REF!="M-OP",'IOC Input'!#REF!&gt;=50000),RIGHT('IOC Input'!#REF!,6),""))</f>
        <v>#REF!</v>
      </c>
      <c r="K541" s="96" t="e">
        <f>IF(AND('IOC Input'!#REF!="M-OP",'IOC Input'!#REF!="C"),'IOC Input'!#REF!,"")</f>
        <v>#REF!</v>
      </c>
      <c r="L541" s="96" t="e">
        <f>IF(AND('IOC Input'!#REF!="M-OP",'IOC Input'!#REF!="D"),'IOC Input'!#REF!,"")</f>
        <v>#REF!</v>
      </c>
      <c r="M541" t="e">
        <f t="shared" si="55"/>
        <v>#REF!</v>
      </c>
    </row>
    <row r="542" spans="1:13" ht="18">
      <c r="A542" s="92" t="s">
        <v>101</v>
      </c>
      <c r="B542" s="93" t="e">
        <f>IF(AND('IOC Input'!#REF!="M-OP",'IOC Input'!#REF!&lt;50000),'IOC Input'!#REF!,IF(AND('IOC Input'!#REF!="M-OP",'IOC Input'!#REF!&gt;=50000),'IOC Input'!#REF!,""))</f>
        <v>#REF!</v>
      </c>
      <c r="C542" s="93" t="e">
        <f>IF(AND('IOC Input'!#REF!="M-OP",'IOC Input'!#REF!&lt;50000),'IOC Input'!#REF!,IF(AND('IOC Input'!#REF!="M-OP",'IOC Input'!#REF!&gt;=50000),'IOC Input'!#REF!,""))</f>
        <v>#REF!</v>
      </c>
      <c r="D542" s="93" t="e">
        <f>IF(AND('IOC Input'!#REF!="M-OP",'IOC Input'!#REF!&lt;50000),'IOC Input'!#REF!,IF(AND('IOC Input'!#REF!="M-OP",'IOC Input'!#REF!&gt;=50000),'IOC Input'!#REF!,""))</f>
        <v>#REF!</v>
      </c>
      <c r="E542" s="93" t="e">
        <f>IF(AND('IOC Input'!#REF!="M-OP",'IOC Input'!#REF!&lt;50000),'IOC Input'!#REF!,IF(AND('IOC Input'!#REF!="M-OP",'IOC Input'!#REF!&gt;=50000),'IOC Input'!#REF!,""))</f>
        <v>#REF!</v>
      </c>
      <c r="F542" s="93" t="e">
        <f>IF(AND('IOC Input'!#REF!="M-OP",'IOC Input'!#REF!&lt;50000),'IOC Input'!#REF!,IF(AND('IOC Input'!#REF!="M-OP",'IOC Input'!#REF!&gt;=50000),'IOC Input'!#REF!,""))</f>
        <v>#REF!</v>
      </c>
      <c r="G542" s="93" t="e">
        <f>IF(AND('IOC Input'!#REF!="M-OP",'IOC Input'!#REF!&lt;50000),'IOC Input'!#REF!,IF(AND('IOC Input'!#REF!="M-OP",'IOC Input'!#REF!&gt;=50000),'IOC Input'!#REF!,""))</f>
        <v>#REF!</v>
      </c>
      <c r="H542" s="97"/>
      <c r="I542" s="93" t="e">
        <f>IF(AND('IOC Input'!#REF!="M-OP",'IOC Input'!#REF!&lt;50000),'IOC Input'!#REF!,IF(AND('IOC Input'!#REF!="M-OP",'IOC Input'!#REF!&gt;=50000),'IOC Input'!#REF!,""))</f>
        <v>#REF!</v>
      </c>
      <c r="J542" s="95" t="e">
        <f>IF(AND('IOC Input'!#REF!="M-OP",'IOC Input'!#REF!&lt;50000),RIGHT('IOC Input'!#REF!,6),IF(AND('IOC Input'!#REF!="M-OP",'IOC Input'!#REF!&gt;=50000),RIGHT('IOC Input'!#REF!,6),""))</f>
        <v>#REF!</v>
      </c>
      <c r="K542" s="96" t="e">
        <f>IF(AND('IOC Input'!#REF!="M-OP",'IOC Input'!#REF!="C"),'IOC Input'!#REF!,"")</f>
        <v>#REF!</v>
      </c>
      <c r="L542" s="96" t="e">
        <f>IF(AND('IOC Input'!#REF!="M-OP",'IOC Input'!#REF!="D"),'IOC Input'!#REF!,"")</f>
        <v>#REF!</v>
      </c>
      <c r="M542" t="e">
        <f t="shared" si="55"/>
        <v>#REF!</v>
      </c>
    </row>
    <row r="543" spans="1:13" ht="18">
      <c r="A543" s="92"/>
      <c r="B543" s="93"/>
      <c r="C543" s="94"/>
      <c r="D543" s="93"/>
      <c r="E543" s="94"/>
      <c r="F543" s="93"/>
      <c r="G543" s="93"/>
      <c r="H543" s="94"/>
      <c r="I543" s="93"/>
      <c r="J543" s="95"/>
      <c r="K543" s="96"/>
      <c r="L543" s="96"/>
    </row>
    <row r="544" spans="1:13" ht="18">
      <c r="A544" s="92" t="s">
        <v>101</v>
      </c>
      <c r="B544" s="93" t="e">
        <f>IF(AND('IOC Input'!#REF!="M-OP",'IOC Input'!#REF!&lt;50000),"119503",IF(AND('IOC Input'!#REF!="M-OP",'IOC Input'!#REF!&gt;=50000),"119500",""))</f>
        <v>#REF!</v>
      </c>
      <c r="C544" s="94"/>
      <c r="D544" s="93"/>
      <c r="E544" s="94"/>
      <c r="F544" s="93"/>
      <c r="G544" s="93"/>
      <c r="H544" s="93" t="e">
        <f>IF(AND('IOC Input'!#REF!="M-OP",'IOC Input'!#REF!&lt;50000),'IOC Input'!#REF!,IF(AND('IOC Input'!#REF!="M-OP",'IOC Input'!#REF!&gt;=50000),'IOC Input'!#REF!,""))</f>
        <v>#REF!</v>
      </c>
      <c r="I544" s="93" t="e">
        <f>+I545</f>
        <v>#REF!</v>
      </c>
      <c r="J544" s="95" t="e">
        <f>+J545</f>
        <v>#REF!</v>
      </c>
      <c r="K544" s="96" t="e">
        <f>IF(AND('IOC Input'!#REF!="M-OP",'IOC Input'!#REF!="C"),'IOC Input'!#REF!,"")</f>
        <v>#REF!</v>
      </c>
      <c r="L544" s="96" t="e">
        <f>IF(AND('IOC Input'!#REF!="M-OP",'IOC Input'!#REF!="D"),'IOC Input'!#REF!,"")</f>
        <v>#REF!</v>
      </c>
      <c r="M544" t="e">
        <f>IF(SUM(K544:L544)&gt;0,1,0)</f>
        <v>#REF!</v>
      </c>
    </row>
    <row r="545" spans="1:13" ht="18">
      <c r="A545" s="92" t="s">
        <v>101</v>
      </c>
      <c r="B545" s="93" t="e">
        <f>IF(AND('IOC Input'!#REF!="M-OP",'IOC Input'!#REF!&lt;50000),'IOC Input'!#REF!,IF(AND('IOC Input'!#REF!="M-OP",'IOC Input'!#REF!&gt;=50000),'IOC Input'!#REF!,""))</f>
        <v>#REF!</v>
      </c>
      <c r="C545" s="93" t="e">
        <f>IF(AND('IOC Input'!#REF!="M-OP",'IOC Input'!#REF!&lt;50000),'IOC Input'!#REF!,IF(AND('IOC Input'!#REF!="M-OP",'IOC Input'!#REF!&gt;=50000),'IOC Input'!#REF!,""))</f>
        <v>#REF!</v>
      </c>
      <c r="D545" s="93" t="e">
        <f>IF(AND('IOC Input'!#REF!="M-OP",'IOC Input'!#REF!&lt;50000),'IOC Input'!#REF!,IF(AND('IOC Input'!#REF!="M-OP",'IOC Input'!#REF!&gt;=50000),'IOC Input'!#REF!,""))</f>
        <v>#REF!</v>
      </c>
      <c r="E545" s="93" t="e">
        <f>IF(AND('IOC Input'!#REF!="M-OP",'IOC Input'!#REF!&lt;50000),'IOC Input'!#REF!,IF(AND('IOC Input'!#REF!="M-OP",'IOC Input'!#REF!&gt;=50000),'IOC Input'!#REF!,""))</f>
        <v>#REF!</v>
      </c>
      <c r="F545" s="93" t="e">
        <f>IF(AND('IOC Input'!#REF!="M-OP",'IOC Input'!#REF!&lt;50000),'IOC Input'!#REF!,IF(AND('IOC Input'!#REF!="M-OP",'IOC Input'!#REF!&gt;=50000),'IOC Input'!#REF!,""))</f>
        <v>#REF!</v>
      </c>
      <c r="G545" s="93" t="e">
        <f>IF(AND('IOC Input'!#REF!="M-OP",'IOC Input'!#REF!&lt;50000),'IOC Input'!#REF!,IF(AND('IOC Input'!#REF!="M-OP",'IOC Input'!#REF!&gt;=50000),'IOC Input'!#REF!,""))</f>
        <v>#REF!</v>
      </c>
      <c r="H545" s="93" t="e">
        <f>IF(AND('IOC Input'!#REF!="M-OP",'IOC Input'!#REF!&lt;50000),'IOC Input'!#REF!,IF(AND('IOC Input'!#REF!="M-OP",'IOC Input'!#REF!&gt;=50000),'IOC Input'!#REF!,""))</f>
        <v>#REF!</v>
      </c>
      <c r="I545" s="93" t="e">
        <f>IF(AND('IOC Input'!#REF!="M-OP",'IOC Input'!#REF!&lt;50000),'IOC Input'!#REF!,IF(AND('IOC Input'!#REF!="M-OP",'IOC Input'!#REF!&gt;=50000),'IOC Input'!#REF!,""))</f>
        <v>#REF!</v>
      </c>
      <c r="J545" s="95" t="e">
        <f>IF(AND('IOC Input'!#REF!="M-OP",'IOC Input'!#REF!&lt;50000),RIGHT('IOC Input'!#REF!,6),IF(AND('IOC Input'!#REF!="M-OP",'IOC Input'!#REF!&gt;=50000),RIGHT('IOC Input'!#REF!,6),""))</f>
        <v>#REF!</v>
      </c>
      <c r="K545" s="96" t="e">
        <f>IF(AND('IOC Input'!#REF!="M-OP",'IOC Input'!#REF!="C"),'IOC Input'!#REF!,"")</f>
        <v>#REF!</v>
      </c>
      <c r="L545" s="96" t="e">
        <f>IF(AND('IOC Input'!#REF!="M-OP",'IOC Input'!#REF!="D"),'IOC Input'!#REF!,"")</f>
        <v>#REF!</v>
      </c>
      <c r="M545" t="e">
        <f t="shared" ref="M545:M551" si="56">IF(SUM(K545:L545)&gt;0,1,0)</f>
        <v>#REF!</v>
      </c>
    </row>
    <row r="546" spans="1:13" ht="18">
      <c r="A546" s="92" t="s">
        <v>101</v>
      </c>
      <c r="B546" s="93" t="e">
        <f>IF(AND('IOC Input'!#REF!="M-OP",'IOC Input'!#REF!&lt;50000),'IOC Input'!#REF!,IF(AND('IOC Input'!#REF!="M-OP",'IOC Input'!#REF!&gt;=50000),'IOC Input'!#REF!,""))</f>
        <v>#REF!</v>
      </c>
      <c r="C546" s="93" t="e">
        <f>IF(AND('IOC Input'!#REF!="M-OP",'IOC Input'!#REF!&lt;50000),'IOC Input'!#REF!,IF(AND('IOC Input'!#REF!="M-OP",'IOC Input'!#REF!&gt;=50000),'IOC Input'!#REF!,""))</f>
        <v>#REF!</v>
      </c>
      <c r="D546" s="93" t="e">
        <f>IF(AND('IOC Input'!#REF!="M-OP",'IOC Input'!#REF!&lt;50000),'IOC Input'!#REF!,IF(AND('IOC Input'!#REF!="M-OP",'IOC Input'!#REF!&gt;=50000),'IOC Input'!#REF!,""))</f>
        <v>#REF!</v>
      </c>
      <c r="E546" s="93" t="e">
        <f>IF(AND('IOC Input'!#REF!="M-OP",'IOC Input'!#REF!&lt;50000),'IOC Input'!#REF!,IF(AND('IOC Input'!#REF!="M-OP",'IOC Input'!#REF!&gt;=50000),'IOC Input'!#REF!,""))</f>
        <v>#REF!</v>
      </c>
      <c r="F546" s="93" t="e">
        <f>IF(AND('IOC Input'!#REF!="M-OP",'IOC Input'!#REF!&lt;50000),'IOC Input'!#REF!,IF(AND('IOC Input'!#REF!="M-OP",'IOC Input'!#REF!&gt;=50000),'IOC Input'!#REF!,""))</f>
        <v>#REF!</v>
      </c>
      <c r="G546" s="93" t="e">
        <f>IF(AND('IOC Input'!#REF!="M-OP",'IOC Input'!#REF!&lt;50000),'IOC Input'!#REF!,IF(AND('IOC Input'!#REF!="M-OP",'IOC Input'!#REF!&gt;=50000),'IOC Input'!#REF!,""))</f>
        <v>#REF!</v>
      </c>
      <c r="H546" s="93" t="e">
        <f>IF(AND('IOC Input'!#REF!="M-OP",'IOC Input'!#REF!&lt;50000),'IOC Input'!#REF!,IF(AND('IOC Input'!#REF!="M-OP",'IOC Input'!#REF!&gt;=50000),'IOC Input'!#REF!,""))</f>
        <v>#REF!</v>
      </c>
      <c r="I546" s="93" t="e">
        <f>IF(AND('IOC Input'!#REF!="M-OP",'IOC Input'!#REF!&lt;50000),'IOC Input'!#REF!,IF(AND('IOC Input'!#REF!="M-OP",'IOC Input'!#REF!&gt;=50000),'IOC Input'!#REF!,""))</f>
        <v>#REF!</v>
      </c>
      <c r="J546" s="95" t="e">
        <f>IF(AND('IOC Input'!#REF!="M-OP",'IOC Input'!#REF!&lt;50000),RIGHT('IOC Input'!#REF!,6),IF(AND('IOC Input'!#REF!="M-OP",'IOC Input'!#REF!&gt;=50000),RIGHT('IOC Input'!#REF!,6),""))</f>
        <v>#REF!</v>
      </c>
      <c r="K546" s="96" t="e">
        <f>IF(AND('IOC Input'!#REF!="M-OP",'IOC Input'!#REF!="C"),'IOC Input'!#REF!,"")</f>
        <v>#REF!</v>
      </c>
      <c r="L546" s="96" t="e">
        <f>IF(AND('IOC Input'!#REF!="M-OP",'IOC Input'!#REF!="D"),'IOC Input'!#REF!,"")</f>
        <v>#REF!</v>
      </c>
      <c r="M546" t="e">
        <f t="shared" si="56"/>
        <v>#REF!</v>
      </c>
    </row>
    <row r="547" spans="1:13" ht="18">
      <c r="A547" s="92" t="s">
        <v>101</v>
      </c>
      <c r="B547" s="93" t="e">
        <f>IF(AND('IOC Input'!#REF!="M-OP",'IOC Input'!#REF!&lt;50000),'IOC Input'!#REF!,IF(AND('IOC Input'!#REF!="M-OP",'IOC Input'!#REF!&gt;=50000),'IOC Input'!#REF!,""))</f>
        <v>#REF!</v>
      </c>
      <c r="C547" s="93" t="e">
        <f>IF(AND('IOC Input'!#REF!="M-OP",'IOC Input'!#REF!&lt;50000),'IOC Input'!#REF!,IF(AND('IOC Input'!#REF!="M-OP",'IOC Input'!#REF!&gt;=50000),'IOC Input'!#REF!,""))</f>
        <v>#REF!</v>
      </c>
      <c r="D547" s="93" t="e">
        <f>IF(AND('IOC Input'!#REF!="M-OP",'IOC Input'!#REF!&lt;50000),'IOC Input'!#REF!,IF(AND('IOC Input'!#REF!="M-OP",'IOC Input'!#REF!&gt;=50000),'IOC Input'!#REF!,""))</f>
        <v>#REF!</v>
      </c>
      <c r="E547" s="93" t="e">
        <f>IF(AND('IOC Input'!#REF!="M-OP",'IOC Input'!#REF!&lt;50000),'IOC Input'!#REF!,IF(AND('IOC Input'!#REF!="M-OP",'IOC Input'!#REF!&gt;=50000),'IOC Input'!#REF!,""))</f>
        <v>#REF!</v>
      </c>
      <c r="F547" s="93" t="e">
        <f>IF(AND('IOC Input'!#REF!="M-OP",'IOC Input'!#REF!&lt;50000),'IOC Input'!#REF!,IF(AND('IOC Input'!#REF!="M-OP",'IOC Input'!#REF!&gt;=50000),'IOC Input'!#REF!,""))</f>
        <v>#REF!</v>
      </c>
      <c r="G547" s="93" t="e">
        <f>IF(AND('IOC Input'!#REF!="M-OP",'IOC Input'!#REF!&lt;50000),'IOC Input'!#REF!,IF(AND('IOC Input'!#REF!="M-OP",'IOC Input'!#REF!&gt;=50000),'IOC Input'!#REF!,""))</f>
        <v>#REF!</v>
      </c>
      <c r="H547" s="93" t="e">
        <f>IF(AND('IOC Input'!#REF!="M-OP",'IOC Input'!#REF!&lt;50000),'IOC Input'!#REF!,IF(AND('IOC Input'!#REF!="M-OP",'IOC Input'!#REF!&gt;=50000),'IOC Input'!#REF!,""))</f>
        <v>#REF!</v>
      </c>
      <c r="I547" s="93" t="e">
        <f>IF(AND('IOC Input'!#REF!="M-OP",'IOC Input'!#REF!&lt;50000),'IOC Input'!#REF!,IF(AND('IOC Input'!#REF!="M-OP",'IOC Input'!#REF!&gt;=50000),'IOC Input'!#REF!,""))</f>
        <v>#REF!</v>
      </c>
      <c r="J547" s="95" t="e">
        <f>IF(AND('IOC Input'!#REF!="M-OP",'IOC Input'!#REF!&lt;50000),RIGHT('IOC Input'!#REF!,6),IF(AND('IOC Input'!#REF!="M-OP",'IOC Input'!#REF!&gt;=50000),RIGHT('IOC Input'!#REF!,6),""))</f>
        <v>#REF!</v>
      </c>
      <c r="K547" s="96" t="e">
        <f>IF(AND('IOC Input'!#REF!="M-OP",'IOC Input'!#REF!="C"),'IOC Input'!#REF!,"")</f>
        <v>#REF!</v>
      </c>
      <c r="L547" s="96" t="e">
        <f>IF(AND('IOC Input'!#REF!="M-OP",'IOC Input'!#REF!="D"),'IOC Input'!#REF!,"")</f>
        <v>#REF!</v>
      </c>
      <c r="M547" t="e">
        <f t="shared" si="56"/>
        <v>#REF!</v>
      </c>
    </row>
    <row r="548" spans="1:13" ht="18">
      <c r="A548" s="92" t="s">
        <v>101</v>
      </c>
      <c r="B548" s="93" t="e">
        <f>IF(AND('IOC Input'!#REF!="M-OP",'IOC Input'!#REF!&lt;50000),'IOC Input'!#REF!,IF(AND('IOC Input'!#REF!="M-OP",'IOC Input'!#REF!&gt;=50000),'IOC Input'!#REF!,""))</f>
        <v>#REF!</v>
      </c>
      <c r="C548" s="93" t="e">
        <f>IF(AND('IOC Input'!#REF!="M-OP",'IOC Input'!#REF!&lt;50000),'IOC Input'!#REF!,IF(AND('IOC Input'!#REF!="M-OP",'IOC Input'!#REF!&gt;=50000),'IOC Input'!#REF!,""))</f>
        <v>#REF!</v>
      </c>
      <c r="D548" s="93" t="e">
        <f>IF(AND('IOC Input'!#REF!="M-OP",'IOC Input'!#REF!&lt;50000),'IOC Input'!#REF!,IF(AND('IOC Input'!#REF!="M-OP",'IOC Input'!#REF!&gt;=50000),'IOC Input'!#REF!,""))</f>
        <v>#REF!</v>
      </c>
      <c r="E548" s="93" t="e">
        <f>IF(AND('IOC Input'!#REF!="M-OP",'IOC Input'!#REF!&lt;50000),'IOC Input'!#REF!,IF(AND('IOC Input'!#REF!="M-OP",'IOC Input'!#REF!&gt;=50000),'IOC Input'!#REF!,""))</f>
        <v>#REF!</v>
      </c>
      <c r="F548" s="93" t="e">
        <f>IF(AND('IOC Input'!#REF!="M-OP",'IOC Input'!#REF!&lt;50000),'IOC Input'!#REF!,IF(AND('IOC Input'!#REF!="M-OP",'IOC Input'!#REF!&gt;=50000),'IOC Input'!#REF!,""))</f>
        <v>#REF!</v>
      </c>
      <c r="G548" s="93" t="e">
        <f>IF(AND('IOC Input'!#REF!="M-OP",'IOC Input'!#REF!&lt;50000),'IOC Input'!#REF!,IF(AND('IOC Input'!#REF!="M-OP",'IOC Input'!#REF!&gt;=50000),'IOC Input'!#REF!,""))</f>
        <v>#REF!</v>
      </c>
      <c r="H548" s="93" t="e">
        <f>IF(AND('IOC Input'!#REF!="M-OP",'IOC Input'!#REF!&lt;50000),'IOC Input'!#REF!,IF(AND('IOC Input'!#REF!="M-OP",'IOC Input'!#REF!&gt;=50000),'IOC Input'!#REF!,""))</f>
        <v>#REF!</v>
      </c>
      <c r="I548" s="93" t="e">
        <f>IF(AND('IOC Input'!#REF!="M-OP",'IOC Input'!#REF!&lt;50000),'IOC Input'!#REF!,IF(AND('IOC Input'!#REF!="M-OP",'IOC Input'!#REF!&gt;=50000),'IOC Input'!#REF!,""))</f>
        <v>#REF!</v>
      </c>
      <c r="J548" s="95" t="e">
        <f>IF(AND('IOC Input'!#REF!="M-OP",'IOC Input'!#REF!&lt;50000),RIGHT('IOC Input'!#REF!,6),IF(AND('IOC Input'!#REF!="M-OP",'IOC Input'!#REF!&gt;=50000),RIGHT('IOC Input'!#REF!,6),""))</f>
        <v>#REF!</v>
      </c>
      <c r="K548" s="96" t="e">
        <f>IF(AND('IOC Input'!#REF!="M-OP",'IOC Input'!#REF!="C"),'IOC Input'!#REF!,"")</f>
        <v>#REF!</v>
      </c>
      <c r="L548" s="96" t="e">
        <f>IF(AND('IOC Input'!#REF!="M-OP",'IOC Input'!#REF!="D"),'IOC Input'!#REF!,"")</f>
        <v>#REF!</v>
      </c>
      <c r="M548" t="e">
        <f t="shared" si="56"/>
        <v>#REF!</v>
      </c>
    </row>
    <row r="549" spans="1:13" ht="18">
      <c r="A549" s="92" t="s">
        <v>101</v>
      </c>
      <c r="B549" s="93" t="e">
        <f>IF(AND('IOC Input'!#REF!="M-OP",'IOC Input'!#REF!&lt;50000),'IOC Input'!#REF!,IF(AND('IOC Input'!#REF!="M-OP",'IOC Input'!#REF!&gt;=50000),'IOC Input'!#REF!,""))</f>
        <v>#REF!</v>
      </c>
      <c r="C549" s="93" t="e">
        <f>IF(AND('IOC Input'!#REF!="M-OP",'IOC Input'!#REF!&lt;50000),'IOC Input'!#REF!,IF(AND('IOC Input'!#REF!="M-OP",'IOC Input'!#REF!&gt;=50000),'IOC Input'!#REF!,""))</f>
        <v>#REF!</v>
      </c>
      <c r="D549" s="93" t="e">
        <f>IF(AND('IOC Input'!#REF!="M-OP",'IOC Input'!#REF!&lt;50000),'IOC Input'!#REF!,IF(AND('IOC Input'!#REF!="M-OP",'IOC Input'!#REF!&gt;=50000),'IOC Input'!#REF!,""))</f>
        <v>#REF!</v>
      </c>
      <c r="E549" s="93" t="e">
        <f>IF(AND('IOC Input'!#REF!="M-OP",'IOC Input'!#REF!&lt;50000),'IOC Input'!#REF!,IF(AND('IOC Input'!#REF!="M-OP",'IOC Input'!#REF!&gt;=50000),'IOC Input'!#REF!,""))</f>
        <v>#REF!</v>
      </c>
      <c r="F549" s="93" t="e">
        <f>IF(AND('IOC Input'!#REF!="M-OP",'IOC Input'!#REF!&lt;50000),'IOC Input'!#REF!,IF(AND('IOC Input'!#REF!="M-OP",'IOC Input'!#REF!&gt;=50000),'IOC Input'!#REF!,""))</f>
        <v>#REF!</v>
      </c>
      <c r="G549" s="93" t="e">
        <f>IF(AND('IOC Input'!#REF!="M-OP",'IOC Input'!#REF!&lt;50000),'IOC Input'!#REF!,IF(AND('IOC Input'!#REF!="M-OP",'IOC Input'!#REF!&gt;=50000),'IOC Input'!#REF!,""))</f>
        <v>#REF!</v>
      </c>
      <c r="H549" s="93" t="e">
        <f>IF(AND('IOC Input'!#REF!="M-OP",'IOC Input'!#REF!&lt;50000),'IOC Input'!#REF!,IF(AND('IOC Input'!#REF!="M-OP",'IOC Input'!#REF!&gt;=50000),'IOC Input'!#REF!,""))</f>
        <v>#REF!</v>
      </c>
      <c r="I549" s="93" t="e">
        <f>IF(AND('IOC Input'!#REF!="M-OP",'IOC Input'!#REF!&lt;50000),'IOC Input'!#REF!,IF(AND('IOC Input'!#REF!="M-OP",'IOC Input'!#REF!&gt;=50000),'IOC Input'!#REF!,""))</f>
        <v>#REF!</v>
      </c>
      <c r="J549" s="95" t="e">
        <f>IF(AND('IOC Input'!#REF!="M-OP",'IOC Input'!#REF!&lt;50000),RIGHT('IOC Input'!#REF!,6),IF(AND('IOC Input'!#REF!="M-OP",'IOC Input'!#REF!&gt;=50000),RIGHT('IOC Input'!#REF!,6),""))</f>
        <v>#REF!</v>
      </c>
      <c r="K549" s="96" t="e">
        <f>IF(AND('IOC Input'!#REF!="M-OP",'IOC Input'!#REF!="C"),'IOC Input'!#REF!,"")</f>
        <v>#REF!</v>
      </c>
      <c r="L549" s="96" t="e">
        <f>IF(AND('IOC Input'!#REF!="M-OP",'IOC Input'!#REF!="D"),'IOC Input'!#REF!,"")</f>
        <v>#REF!</v>
      </c>
      <c r="M549" t="e">
        <f t="shared" si="56"/>
        <v>#REF!</v>
      </c>
    </row>
    <row r="550" spans="1:13" ht="18">
      <c r="A550" s="92" t="s">
        <v>101</v>
      </c>
      <c r="B550" s="93" t="e">
        <f>IF(AND('IOC Input'!#REF!="M-OP",'IOC Input'!#REF!&lt;50000),'IOC Input'!#REF!,IF(AND('IOC Input'!#REF!="M-OP",'IOC Input'!#REF!&gt;=50000),'IOC Input'!#REF!,""))</f>
        <v>#REF!</v>
      </c>
      <c r="C550" s="93" t="e">
        <f>IF(AND('IOC Input'!#REF!="M-OP",'IOC Input'!#REF!&lt;50000),'IOC Input'!#REF!,IF(AND('IOC Input'!#REF!="M-OP",'IOC Input'!#REF!&gt;=50000),'IOC Input'!#REF!,""))</f>
        <v>#REF!</v>
      </c>
      <c r="D550" s="93" t="e">
        <f>IF(AND('IOC Input'!#REF!="M-OP",'IOC Input'!#REF!&lt;50000),'IOC Input'!#REF!,IF(AND('IOC Input'!#REF!="M-OP",'IOC Input'!#REF!&gt;=50000),'IOC Input'!#REF!,""))</f>
        <v>#REF!</v>
      </c>
      <c r="E550" s="93" t="e">
        <f>IF(AND('IOC Input'!#REF!="M-OP",'IOC Input'!#REF!&lt;50000),'IOC Input'!#REF!,IF(AND('IOC Input'!#REF!="M-OP",'IOC Input'!#REF!&gt;=50000),'IOC Input'!#REF!,""))</f>
        <v>#REF!</v>
      </c>
      <c r="F550" s="93" t="e">
        <f>IF(AND('IOC Input'!#REF!="M-OP",'IOC Input'!#REF!&lt;50000),'IOC Input'!#REF!,IF(AND('IOC Input'!#REF!="M-OP",'IOC Input'!#REF!&gt;=50000),'IOC Input'!#REF!,""))</f>
        <v>#REF!</v>
      </c>
      <c r="G550" s="93" t="e">
        <f>IF(AND('IOC Input'!#REF!="M-OP",'IOC Input'!#REF!&lt;50000),'IOC Input'!#REF!,IF(AND('IOC Input'!#REF!="M-OP",'IOC Input'!#REF!&gt;=50000),'IOC Input'!#REF!,""))</f>
        <v>#REF!</v>
      </c>
      <c r="H550" s="93" t="e">
        <f>IF(AND('IOC Input'!#REF!="M-OP",'IOC Input'!#REF!&lt;50000),'IOC Input'!#REF!,IF(AND('IOC Input'!#REF!="M-OP",'IOC Input'!#REF!&gt;=50000),'IOC Input'!#REF!,""))</f>
        <v>#REF!</v>
      </c>
      <c r="I550" s="93" t="e">
        <f>IF(AND('IOC Input'!#REF!="M-OP",'IOC Input'!#REF!&lt;50000),'IOC Input'!#REF!,IF(AND('IOC Input'!#REF!="M-OP",'IOC Input'!#REF!&gt;=50000),'IOC Input'!#REF!,""))</f>
        <v>#REF!</v>
      </c>
      <c r="J550" s="95" t="e">
        <f>IF(AND('IOC Input'!#REF!="M-OP",'IOC Input'!#REF!&lt;50000),RIGHT('IOC Input'!#REF!,6),IF(AND('IOC Input'!#REF!="M-OP",'IOC Input'!#REF!&gt;=50000),RIGHT('IOC Input'!#REF!,6),""))</f>
        <v>#REF!</v>
      </c>
      <c r="K550" s="96" t="e">
        <f>IF(AND('IOC Input'!#REF!="M-OP",'IOC Input'!#REF!="C"),'IOC Input'!#REF!,"")</f>
        <v>#REF!</v>
      </c>
      <c r="L550" s="96" t="e">
        <f>IF(AND('IOC Input'!#REF!="M-OP",'IOC Input'!#REF!="D"),'IOC Input'!#REF!,"")</f>
        <v>#REF!</v>
      </c>
      <c r="M550" t="e">
        <f t="shared" si="56"/>
        <v>#REF!</v>
      </c>
    </row>
    <row r="551" spans="1:13" ht="18">
      <c r="A551" s="92" t="s">
        <v>101</v>
      </c>
      <c r="B551" s="93" t="e">
        <f>IF(AND('IOC Input'!#REF!="M-OP",'IOC Input'!#REF!&lt;50000),'IOC Input'!#REF!,IF(AND('IOC Input'!#REF!="M-OP",'IOC Input'!#REF!&gt;=50000),'IOC Input'!#REF!,""))</f>
        <v>#REF!</v>
      </c>
      <c r="C551" s="93" t="e">
        <f>IF(AND('IOC Input'!#REF!="M-OP",'IOC Input'!#REF!&lt;50000),'IOC Input'!#REF!,IF(AND('IOC Input'!#REF!="M-OP",'IOC Input'!#REF!&gt;=50000),'IOC Input'!#REF!,""))</f>
        <v>#REF!</v>
      </c>
      <c r="D551" s="93" t="e">
        <f>IF(AND('IOC Input'!#REF!="M-OP",'IOC Input'!#REF!&lt;50000),'IOC Input'!#REF!,IF(AND('IOC Input'!#REF!="M-OP",'IOC Input'!#REF!&gt;=50000),'IOC Input'!#REF!,""))</f>
        <v>#REF!</v>
      </c>
      <c r="E551" s="93" t="e">
        <f>IF(AND('IOC Input'!#REF!="M-OP",'IOC Input'!#REF!&lt;50000),'IOC Input'!#REF!,IF(AND('IOC Input'!#REF!="M-OP",'IOC Input'!#REF!&gt;=50000),'IOC Input'!#REF!,""))</f>
        <v>#REF!</v>
      </c>
      <c r="F551" s="93" t="e">
        <f>IF(AND('IOC Input'!#REF!="M-OP",'IOC Input'!#REF!&lt;50000),'IOC Input'!#REF!,IF(AND('IOC Input'!#REF!="M-OP",'IOC Input'!#REF!&gt;=50000),'IOC Input'!#REF!,""))</f>
        <v>#REF!</v>
      </c>
      <c r="G551" s="93" t="e">
        <f>IF(AND('IOC Input'!#REF!="M-OP",'IOC Input'!#REF!&lt;50000),'IOC Input'!#REF!,IF(AND('IOC Input'!#REF!="M-OP",'IOC Input'!#REF!&gt;=50000),'IOC Input'!#REF!,""))</f>
        <v>#REF!</v>
      </c>
      <c r="H551" s="97"/>
      <c r="I551" s="93" t="e">
        <f>IF(AND('IOC Input'!#REF!="M-OP",'IOC Input'!#REF!&lt;50000),'IOC Input'!#REF!,IF(AND('IOC Input'!#REF!="M-OP",'IOC Input'!#REF!&gt;=50000),'IOC Input'!#REF!,""))</f>
        <v>#REF!</v>
      </c>
      <c r="J551" s="95" t="e">
        <f>IF(AND('IOC Input'!#REF!="M-OP",'IOC Input'!#REF!&lt;50000),RIGHT('IOC Input'!#REF!,6),IF(AND('IOC Input'!#REF!="M-OP",'IOC Input'!#REF!&gt;=50000),RIGHT('IOC Input'!#REF!,6),""))</f>
        <v>#REF!</v>
      </c>
      <c r="K551" s="96" t="e">
        <f>IF(AND('IOC Input'!#REF!="M-OP",'IOC Input'!#REF!="C"),'IOC Input'!#REF!,"")</f>
        <v>#REF!</v>
      </c>
      <c r="L551" s="96" t="e">
        <f>IF(AND('IOC Input'!#REF!="M-OP",'IOC Input'!#REF!="D"),'IOC Input'!#REF!,"")</f>
        <v>#REF!</v>
      </c>
      <c r="M551" t="e">
        <f t="shared" si="56"/>
        <v>#REF!</v>
      </c>
    </row>
    <row r="552" spans="1:13" ht="18">
      <c r="A552" s="92"/>
      <c r="B552" s="93"/>
      <c r="C552" s="94"/>
      <c r="D552" s="93"/>
      <c r="E552" s="94"/>
      <c r="F552" s="93"/>
      <c r="G552" s="93"/>
      <c r="H552" s="94"/>
      <c r="I552" s="93"/>
      <c r="J552" s="95"/>
      <c r="K552" s="96"/>
      <c r="L552" s="96"/>
    </row>
    <row r="553" spans="1:13" ht="18">
      <c r="A553" s="92" t="s">
        <v>101</v>
      </c>
      <c r="B553" s="93" t="e">
        <f>IF(AND('IOC Input'!#REF!="M-OP",'IOC Input'!#REF!&lt;50000),"119503",IF(AND('IOC Input'!#REF!="M-OP",'IOC Input'!#REF!&gt;=50000),"119500",""))</f>
        <v>#REF!</v>
      </c>
      <c r="C553" s="94"/>
      <c r="D553" s="93"/>
      <c r="E553" s="94"/>
      <c r="F553" s="93"/>
      <c r="G553" s="93"/>
      <c r="H553" s="93" t="e">
        <f>IF(AND('IOC Input'!#REF!="M-OP",'IOC Input'!#REF!&lt;50000),'IOC Input'!#REF!,IF(AND('IOC Input'!#REF!="M-OP",'IOC Input'!#REF!&gt;=50000),'IOC Input'!#REF!,""))</f>
        <v>#REF!</v>
      </c>
      <c r="I553" s="93" t="e">
        <f>+I554</f>
        <v>#REF!</v>
      </c>
      <c r="J553" s="95" t="e">
        <f>+J554</f>
        <v>#REF!</v>
      </c>
      <c r="K553" s="96" t="e">
        <f>IF(AND('IOC Input'!#REF!="M-OP",'IOC Input'!#REF!="C"),'IOC Input'!#REF!,"")</f>
        <v>#REF!</v>
      </c>
      <c r="L553" s="96" t="e">
        <f>IF(AND('IOC Input'!#REF!="M-OP",'IOC Input'!#REF!="D"),'IOC Input'!#REF!,"")</f>
        <v>#REF!</v>
      </c>
      <c r="M553" t="e">
        <f>IF(SUM(K553:L553)&gt;0,1,0)</f>
        <v>#REF!</v>
      </c>
    </row>
    <row r="554" spans="1:13" ht="18">
      <c r="A554" s="92" t="s">
        <v>101</v>
      </c>
      <c r="B554" s="93" t="e">
        <f>IF(AND('IOC Input'!#REF!="M-OP",'IOC Input'!#REF!&lt;50000),'IOC Input'!#REF!,IF(AND('IOC Input'!#REF!="M-OP",'IOC Input'!#REF!&gt;=50000),'IOC Input'!#REF!,""))</f>
        <v>#REF!</v>
      </c>
      <c r="C554" s="93" t="e">
        <f>IF(AND('IOC Input'!#REF!="M-OP",'IOC Input'!#REF!&lt;50000),'IOC Input'!#REF!,IF(AND('IOC Input'!#REF!="M-OP",'IOC Input'!#REF!&gt;=50000),'IOC Input'!#REF!,""))</f>
        <v>#REF!</v>
      </c>
      <c r="D554" s="93" t="e">
        <f>IF(AND('IOC Input'!#REF!="M-OP",'IOC Input'!#REF!&lt;50000),'IOC Input'!#REF!,IF(AND('IOC Input'!#REF!="M-OP",'IOC Input'!#REF!&gt;=50000),'IOC Input'!#REF!,""))</f>
        <v>#REF!</v>
      </c>
      <c r="E554" s="93" t="e">
        <f>IF(AND('IOC Input'!#REF!="M-OP",'IOC Input'!#REF!&lt;50000),'IOC Input'!#REF!,IF(AND('IOC Input'!#REF!="M-OP",'IOC Input'!#REF!&gt;=50000),'IOC Input'!#REF!,""))</f>
        <v>#REF!</v>
      </c>
      <c r="F554" s="93" t="e">
        <f>IF(AND('IOC Input'!#REF!="M-OP",'IOC Input'!#REF!&lt;50000),'IOC Input'!#REF!,IF(AND('IOC Input'!#REF!="M-OP",'IOC Input'!#REF!&gt;=50000),'IOC Input'!#REF!,""))</f>
        <v>#REF!</v>
      </c>
      <c r="G554" s="93" t="e">
        <f>IF(AND('IOC Input'!#REF!="M-OP",'IOC Input'!#REF!&lt;50000),'IOC Input'!#REF!,IF(AND('IOC Input'!#REF!="M-OP",'IOC Input'!#REF!&gt;=50000),'IOC Input'!#REF!,""))</f>
        <v>#REF!</v>
      </c>
      <c r="H554" s="93" t="e">
        <f>IF(AND('IOC Input'!#REF!="M-OP",'IOC Input'!#REF!&lt;50000),'IOC Input'!#REF!,IF(AND('IOC Input'!#REF!="M-OP",'IOC Input'!#REF!&gt;=50000),'IOC Input'!#REF!,""))</f>
        <v>#REF!</v>
      </c>
      <c r="I554" s="93" t="e">
        <f>IF(AND('IOC Input'!#REF!="M-OP",'IOC Input'!#REF!&lt;50000),'IOC Input'!#REF!,IF(AND('IOC Input'!#REF!="M-OP",'IOC Input'!#REF!&gt;=50000),'IOC Input'!#REF!,""))</f>
        <v>#REF!</v>
      </c>
      <c r="J554" s="95" t="e">
        <f>IF(AND('IOC Input'!#REF!="M-OP",'IOC Input'!#REF!&lt;50000),RIGHT('IOC Input'!#REF!,6),IF(AND('IOC Input'!#REF!="M-OP",'IOC Input'!#REF!&gt;=50000),RIGHT('IOC Input'!#REF!,6),""))</f>
        <v>#REF!</v>
      </c>
      <c r="K554" s="96" t="e">
        <f>IF(AND('IOC Input'!#REF!="M-OP",'IOC Input'!#REF!="C"),'IOC Input'!#REF!,"")</f>
        <v>#REF!</v>
      </c>
      <c r="L554" s="96" t="e">
        <f>IF(AND('IOC Input'!#REF!="M-OP",'IOC Input'!#REF!="D"),'IOC Input'!#REF!,"")</f>
        <v>#REF!</v>
      </c>
      <c r="M554" t="e">
        <f t="shared" ref="M554:M560" si="57">IF(SUM(K554:L554)&gt;0,1,0)</f>
        <v>#REF!</v>
      </c>
    </row>
    <row r="555" spans="1:13" ht="18">
      <c r="A555" s="92" t="s">
        <v>101</v>
      </c>
      <c r="B555" s="93" t="e">
        <f>IF(AND('IOC Input'!#REF!="M-OP",'IOC Input'!#REF!&lt;50000),'IOC Input'!#REF!,IF(AND('IOC Input'!#REF!="M-OP",'IOC Input'!#REF!&gt;=50000),'IOC Input'!#REF!,""))</f>
        <v>#REF!</v>
      </c>
      <c r="C555" s="93" t="e">
        <f>IF(AND('IOC Input'!#REF!="M-OP",'IOC Input'!#REF!&lt;50000),'IOC Input'!#REF!,IF(AND('IOC Input'!#REF!="M-OP",'IOC Input'!#REF!&gt;=50000),'IOC Input'!#REF!,""))</f>
        <v>#REF!</v>
      </c>
      <c r="D555" s="93" t="e">
        <f>IF(AND('IOC Input'!#REF!="M-OP",'IOC Input'!#REF!&lt;50000),'IOC Input'!#REF!,IF(AND('IOC Input'!#REF!="M-OP",'IOC Input'!#REF!&gt;=50000),'IOC Input'!#REF!,""))</f>
        <v>#REF!</v>
      </c>
      <c r="E555" s="93" t="e">
        <f>IF(AND('IOC Input'!#REF!="M-OP",'IOC Input'!#REF!&lt;50000),'IOC Input'!#REF!,IF(AND('IOC Input'!#REF!="M-OP",'IOC Input'!#REF!&gt;=50000),'IOC Input'!#REF!,""))</f>
        <v>#REF!</v>
      </c>
      <c r="F555" s="93" t="e">
        <f>IF(AND('IOC Input'!#REF!="M-OP",'IOC Input'!#REF!&lt;50000),'IOC Input'!#REF!,IF(AND('IOC Input'!#REF!="M-OP",'IOC Input'!#REF!&gt;=50000),'IOC Input'!#REF!,""))</f>
        <v>#REF!</v>
      </c>
      <c r="G555" s="93" t="e">
        <f>IF(AND('IOC Input'!#REF!="M-OP",'IOC Input'!#REF!&lt;50000),'IOC Input'!#REF!,IF(AND('IOC Input'!#REF!="M-OP",'IOC Input'!#REF!&gt;=50000),'IOC Input'!#REF!,""))</f>
        <v>#REF!</v>
      </c>
      <c r="H555" s="93" t="e">
        <f>IF(AND('IOC Input'!#REF!="M-OP",'IOC Input'!#REF!&lt;50000),'IOC Input'!#REF!,IF(AND('IOC Input'!#REF!="M-OP",'IOC Input'!#REF!&gt;=50000),'IOC Input'!#REF!,""))</f>
        <v>#REF!</v>
      </c>
      <c r="I555" s="93" t="e">
        <f>IF(AND('IOC Input'!#REF!="M-OP",'IOC Input'!#REF!&lt;50000),'IOC Input'!#REF!,IF(AND('IOC Input'!#REF!="M-OP",'IOC Input'!#REF!&gt;=50000),'IOC Input'!#REF!,""))</f>
        <v>#REF!</v>
      </c>
      <c r="J555" s="95" t="e">
        <f>IF(AND('IOC Input'!#REF!="M-OP",'IOC Input'!#REF!&lt;50000),RIGHT('IOC Input'!#REF!,6),IF(AND('IOC Input'!#REF!="M-OP",'IOC Input'!#REF!&gt;=50000),RIGHT('IOC Input'!#REF!,6),""))</f>
        <v>#REF!</v>
      </c>
      <c r="K555" s="96" t="e">
        <f>IF(AND('IOC Input'!#REF!="M-OP",'IOC Input'!#REF!="C"),'IOC Input'!#REF!,"")</f>
        <v>#REF!</v>
      </c>
      <c r="L555" s="96" t="e">
        <f>IF(AND('IOC Input'!#REF!="M-OP",'IOC Input'!#REF!="D"),'IOC Input'!#REF!,"")</f>
        <v>#REF!</v>
      </c>
      <c r="M555" t="e">
        <f t="shared" si="57"/>
        <v>#REF!</v>
      </c>
    </row>
    <row r="556" spans="1:13" ht="18">
      <c r="A556" s="92" t="s">
        <v>101</v>
      </c>
      <c r="B556" s="93" t="e">
        <f>IF(AND('IOC Input'!#REF!="M-OP",'IOC Input'!#REF!&lt;50000),'IOC Input'!#REF!,IF(AND('IOC Input'!#REF!="M-OP",'IOC Input'!#REF!&gt;=50000),'IOC Input'!#REF!,""))</f>
        <v>#REF!</v>
      </c>
      <c r="C556" s="93" t="e">
        <f>IF(AND('IOC Input'!#REF!="M-OP",'IOC Input'!#REF!&lt;50000),'IOC Input'!#REF!,IF(AND('IOC Input'!#REF!="M-OP",'IOC Input'!#REF!&gt;=50000),'IOC Input'!#REF!,""))</f>
        <v>#REF!</v>
      </c>
      <c r="D556" s="93" t="e">
        <f>IF(AND('IOC Input'!#REF!="M-OP",'IOC Input'!#REF!&lt;50000),'IOC Input'!#REF!,IF(AND('IOC Input'!#REF!="M-OP",'IOC Input'!#REF!&gt;=50000),'IOC Input'!#REF!,""))</f>
        <v>#REF!</v>
      </c>
      <c r="E556" s="93" t="e">
        <f>IF(AND('IOC Input'!#REF!="M-OP",'IOC Input'!#REF!&lt;50000),'IOC Input'!#REF!,IF(AND('IOC Input'!#REF!="M-OP",'IOC Input'!#REF!&gt;=50000),'IOC Input'!#REF!,""))</f>
        <v>#REF!</v>
      </c>
      <c r="F556" s="93" t="e">
        <f>IF(AND('IOC Input'!#REF!="M-OP",'IOC Input'!#REF!&lt;50000),'IOC Input'!#REF!,IF(AND('IOC Input'!#REF!="M-OP",'IOC Input'!#REF!&gt;=50000),'IOC Input'!#REF!,""))</f>
        <v>#REF!</v>
      </c>
      <c r="G556" s="93" t="e">
        <f>IF(AND('IOC Input'!#REF!="M-OP",'IOC Input'!#REF!&lt;50000),'IOC Input'!#REF!,IF(AND('IOC Input'!#REF!="M-OP",'IOC Input'!#REF!&gt;=50000),'IOC Input'!#REF!,""))</f>
        <v>#REF!</v>
      </c>
      <c r="H556" s="93" t="e">
        <f>IF(AND('IOC Input'!#REF!="M-OP",'IOC Input'!#REF!&lt;50000),'IOC Input'!#REF!,IF(AND('IOC Input'!#REF!="M-OP",'IOC Input'!#REF!&gt;=50000),'IOC Input'!#REF!,""))</f>
        <v>#REF!</v>
      </c>
      <c r="I556" s="93" t="e">
        <f>IF(AND('IOC Input'!#REF!="M-OP",'IOC Input'!#REF!&lt;50000),'IOC Input'!#REF!,IF(AND('IOC Input'!#REF!="M-OP",'IOC Input'!#REF!&gt;=50000),'IOC Input'!#REF!,""))</f>
        <v>#REF!</v>
      </c>
      <c r="J556" s="95" t="e">
        <f>IF(AND('IOC Input'!#REF!="M-OP",'IOC Input'!#REF!&lt;50000),RIGHT('IOC Input'!#REF!,6),IF(AND('IOC Input'!#REF!="M-OP",'IOC Input'!#REF!&gt;=50000),RIGHT('IOC Input'!#REF!,6),""))</f>
        <v>#REF!</v>
      </c>
      <c r="K556" s="96" t="e">
        <f>IF(AND('IOC Input'!#REF!="M-OP",'IOC Input'!#REF!="C"),'IOC Input'!#REF!,"")</f>
        <v>#REF!</v>
      </c>
      <c r="L556" s="96" t="e">
        <f>IF(AND('IOC Input'!#REF!="M-OP",'IOC Input'!#REF!="D"),'IOC Input'!#REF!,"")</f>
        <v>#REF!</v>
      </c>
      <c r="M556" t="e">
        <f t="shared" si="57"/>
        <v>#REF!</v>
      </c>
    </row>
    <row r="557" spans="1:13" ht="18">
      <c r="A557" s="92" t="s">
        <v>101</v>
      </c>
      <c r="B557" s="93" t="e">
        <f>IF(AND('IOC Input'!#REF!="M-OP",'IOC Input'!#REF!&lt;50000),'IOC Input'!#REF!,IF(AND('IOC Input'!#REF!="M-OP",'IOC Input'!#REF!&gt;=50000),'IOC Input'!#REF!,""))</f>
        <v>#REF!</v>
      </c>
      <c r="C557" s="93" t="e">
        <f>IF(AND('IOC Input'!#REF!="M-OP",'IOC Input'!#REF!&lt;50000),'IOC Input'!#REF!,IF(AND('IOC Input'!#REF!="M-OP",'IOC Input'!#REF!&gt;=50000),'IOC Input'!#REF!,""))</f>
        <v>#REF!</v>
      </c>
      <c r="D557" s="93" t="e">
        <f>IF(AND('IOC Input'!#REF!="M-OP",'IOC Input'!#REF!&lt;50000),'IOC Input'!#REF!,IF(AND('IOC Input'!#REF!="M-OP",'IOC Input'!#REF!&gt;=50000),'IOC Input'!#REF!,""))</f>
        <v>#REF!</v>
      </c>
      <c r="E557" s="93" t="e">
        <f>IF(AND('IOC Input'!#REF!="M-OP",'IOC Input'!#REF!&lt;50000),'IOC Input'!#REF!,IF(AND('IOC Input'!#REF!="M-OP",'IOC Input'!#REF!&gt;=50000),'IOC Input'!#REF!,""))</f>
        <v>#REF!</v>
      </c>
      <c r="F557" s="93" t="e">
        <f>IF(AND('IOC Input'!#REF!="M-OP",'IOC Input'!#REF!&lt;50000),'IOC Input'!#REF!,IF(AND('IOC Input'!#REF!="M-OP",'IOC Input'!#REF!&gt;=50000),'IOC Input'!#REF!,""))</f>
        <v>#REF!</v>
      </c>
      <c r="G557" s="93" t="e">
        <f>IF(AND('IOC Input'!#REF!="M-OP",'IOC Input'!#REF!&lt;50000),'IOC Input'!#REF!,IF(AND('IOC Input'!#REF!="M-OP",'IOC Input'!#REF!&gt;=50000),'IOC Input'!#REF!,""))</f>
        <v>#REF!</v>
      </c>
      <c r="H557" s="93" t="e">
        <f>IF(AND('IOC Input'!#REF!="M-OP",'IOC Input'!#REF!&lt;50000),'IOC Input'!#REF!,IF(AND('IOC Input'!#REF!="M-OP",'IOC Input'!#REF!&gt;=50000),'IOC Input'!#REF!,""))</f>
        <v>#REF!</v>
      </c>
      <c r="I557" s="93" t="e">
        <f>IF(AND('IOC Input'!#REF!="M-OP",'IOC Input'!#REF!&lt;50000),'IOC Input'!#REF!,IF(AND('IOC Input'!#REF!="M-OP",'IOC Input'!#REF!&gt;=50000),'IOC Input'!#REF!,""))</f>
        <v>#REF!</v>
      </c>
      <c r="J557" s="95" t="e">
        <f>IF(AND('IOC Input'!#REF!="M-OP",'IOC Input'!#REF!&lt;50000),RIGHT('IOC Input'!#REF!,6),IF(AND('IOC Input'!#REF!="M-OP",'IOC Input'!#REF!&gt;=50000),RIGHT('IOC Input'!#REF!,6),""))</f>
        <v>#REF!</v>
      </c>
      <c r="K557" s="96" t="e">
        <f>IF(AND('IOC Input'!#REF!="M-OP",'IOC Input'!#REF!="C"),'IOC Input'!#REF!,"")</f>
        <v>#REF!</v>
      </c>
      <c r="L557" s="96" t="e">
        <f>IF(AND('IOC Input'!#REF!="M-OP",'IOC Input'!#REF!="D"),'IOC Input'!#REF!,"")</f>
        <v>#REF!</v>
      </c>
      <c r="M557" t="e">
        <f t="shared" si="57"/>
        <v>#REF!</v>
      </c>
    </row>
    <row r="558" spans="1:13" ht="18">
      <c r="A558" s="92" t="s">
        <v>101</v>
      </c>
      <c r="B558" s="93" t="e">
        <f>IF(AND('IOC Input'!#REF!="M-OP",'IOC Input'!#REF!&lt;50000),'IOC Input'!#REF!,IF(AND('IOC Input'!#REF!="M-OP",'IOC Input'!#REF!&gt;=50000),'IOC Input'!#REF!,""))</f>
        <v>#REF!</v>
      </c>
      <c r="C558" s="93" t="e">
        <f>IF(AND('IOC Input'!#REF!="M-OP",'IOC Input'!#REF!&lt;50000),'IOC Input'!#REF!,IF(AND('IOC Input'!#REF!="M-OP",'IOC Input'!#REF!&gt;=50000),'IOC Input'!#REF!,""))</f>
        <v>#REF!</v>
      </c>
      <c r="D558" s="93" t="e">
        <f>IF(AND('IOC Input'!#REF!="M-OP",'IOC Input'!#REF!&lt;50000),'IOC Input'!#REF!,IF(AND('IOC Input'!#REF!="M-OP",'IOC Input'!#REF!&gt;=50000),'IOC Input'!#REF!,""))</f>
        <v>#REF!</v>
      </c>
      <c r="E558" s="93" t="e">
        <f>IF(AND('IOC Input'!#REF!="M-OP",'IOC Input'!#REF!&lt;50000),'IOC Input'!#REF!,IF(AND('IOC Input'!#REF!="M-OP",'IOC Input'!#REF!&gt;=50000),'IOC Input'!#REF!,""))</f>
        <v>#REF!</v>
      </c>
      <c r="F558" s="93" t="e">
        <f>IF(AND('IOC Input'!#REF!="M-OP",'IOC Input'!#REF!&lt;50000),'IOC Input'!#REF!,IF(AND('IOC Input'!#REF!="M-OP",'IOC Input'!#REF!&gt;=50000),'IOC Input'!#REF!,""))</f>
        <v>#REF!</v>
      </c>
      <c r="G558" s="93" t="e">
        <f>IF(AND('IOC Input'!#REF!="M-OP",'IOC Input'!#REF!&lt;50000),'IOC Input'!#REF!,IF(AND('IOC Input'!#REF!="M-OP",'IOC Input'!#REF!&gt;=50000),'IOC Input'!#REF!,""))</f>
        <v>#REF!</v>
      </c>
      <c r="H558" s="93" t="e">
        <f>IF(AND('IOC Input'!#REF!="M-OP",'IOC Input'!#REF!&lt;50000),'IOC Input'!#REF!,IF(AND('IOC Input'!#REF!="M-OP",'IOC Input'!#REF!&gt;=50000),'IOC Input'!#REF!,""))</f>
        <v>#REF!</v>
      </c>
      <c r="I558" s="93" t="e">
        <f>IF(AND('IOC Input'!#REF!="M-OP",'IOC Input'!#REF!&lt;50000),'IOC Input'!#REF!,IF(AND('IOC Input'!#REF!="M-OP",'IOC Input'!#REF!&gt;=50000),'IOC Input'!#REF!,""))</f>
        <v>#REF!</v>
      </c>
      <c r="J558" s="95" t="e">
        <f>IF(AND('IOC Input'!#REF!="M-OP",'IOC Input'!#REF!&lt;50000),RIGHT('IOC Input'!#REF!,6),IF(AND('IOC Input'!#REF!="M-OP",'IOC Input'!#REF!&gt;=50000),RIGHT('IOC Input'!#REF!,6),""))</f>
        <v>#REF!</v>
      </c>
      <c r="K558" s="96" t="e">
        <f>IF(AND('IOC Input'!#REF!="M-OP",'IOC Input'!#REF!="C"),'IOC Input'!#REF!,"")</f>
        <v>#REF!</v>
      </c>
      <c r="L558" s="96" t="e">
        <f>IF(AND('IOC Input'!#REF!="M-OP",'IOC Input'!#REF!="D"),'IOC Input'!#REF!,"")</f>
        <v>#REF!</v>
      </c>
      <c r="M558" t="e">
        <f t="shared" si="57"/>
        <v>#REF!</v>
      </c>
    </row>
    <row r="559" spans="1:13" ht="18">
      <c r="A559" s="92" t="s">
        <v>101</v>
      </c>
      <c r="B559" s="93" t="e">
        <f>IF(AND('IOC Input'!#REF!="M-OP",'IOC Input'!#REF!&lt;50000),'IOC Input'!#REF!,IF(AND('IOC Input'!#REF!="M-OP",'IOC Input'!#REF!&gt;=50000),'IOC Input'!#REF!,""))</f>
        <v>#REF!</v>
      </c>
      <c r="C559" s="93" t="e">
        <f>IF(AND('IOC Input'!#REF!="M-OP",'IOC Input'!#REF!&lt;50000),'IOC Input'!#REF!,IF(AND('IOC Input'!#REF!="M-OP",'IOC Input'!#REF!&gt;=50000),'IOC Input'!#REF!,""))</f>
        <v>#REF!</v>
      </c>
      <c r="D559" s="93" t="e">
        <f>IF(AND('IOC Input'!#REF!="M-OP",'IOC Input'!#REF!&lt;50000),'IOC Input'!#REF!,IF(AND('IOC Input'!#REF!="M-OP",'IOC Input'!#REF!&gt;=50000),'IOC Input'!#REF!,""))</f>
        <v>#REF!</v>
      </c>
      <c r="E559" s="93" t="e">
        <f>IF(AND('IOC Input'!#REF!="M-OP",'IOC Input'!#REF!&lt;50000),'IOC Input'!#REF!,IF(AND('IOC Input'!#REF!="M-OP",'IOC Input'!#REF!&gt;=50000),'IOC Input'!#REF!,""))</f>
        <v>#REF!</v>
      </c>
      <c r="F559" s="93" t="e">
        <f>IF(AND('IOC Input'!#REF!="M-OP",'IOC Input'!#REF!&lt;50000),'IOC Input'!#REF!,IF(AND('IOC Input'!#REF!="M-OP",'IOC Input'!#REF!&gt;=50000),'IOC Input'!#REF!,""))</f>
        <v>#REF!</v>
      </c>
      <c r="G559" s="93" t="e">
        <f>IF(AND('IOC Input'!#REF!="M-OP",'IOC Input'!#REF!&lt;50000),'IOC Input'!#REF!,IF(AND('IOC Input'!#REF!="M-OP",'IOC Input'!#REF!&gt;=50000),'IOC Input'!#REF!,""))</f>
        <v>#REF!</v>
      </c>
      <c r="H559" s="93" t="e">
        <f>IF(AND('IOC Input'!#REF!="M-OP",'IOC Input'!#REF!&lt;50000),'IOC Input'!#REF!,IF(AND('IOC Input'!#REF!="M-OP",'IOC Input'!#REF!&gt;=50000),'IOC Input'!#REF!,""))</f>
        <v>#REF!</v>
      </c>
      <c r="I559" s="93" t="e">
        <f>IF(AND('IOC Input'!#REF!="M-OP",'IOC Input'!#REF!&lt;50000),'IOC Input'!#REF!,IF(AND('IOC Input'!#REF!="M-OP",'IOC Input'!#REF!&gt;=50000),'IOC Input'!#REF!,""))</f>
        <v>#REF!</v>
      </c>
      <c r="J559" s="95" t="e">
        <f>IF(AND('IOC Input'!#REF!="M-OP",'IOC Input'!#REF!&lt;50000),RIGHT('IOC Input'!#REF!,6),IF(AND('IOC Input'!#REF!="M-OP",'IOC Input'!#REF!&gt;=50000),RIGHT('IOC Input'!#REF!,6),""))</f>
        <v>#REF!</v>
      </c>
      <c r="K559" s="96" t="e">
        <f>IF(AND('IOC Input'!#REF!="M-OP",'IOC Input'!#REF!="C"),'IOC Input'!#REF!,"")</f>
        <v>#REF!</v>
      </c>
      <c r="L559" s="96" t="e">
        <f>IF(AND('IOC Input'!#REF!="M-OP",'IOC Input'!#REF!="D"),'IOC Input'!#REF!,"")</f>
        <v>#REF!</v>
      </c>
      <c r="M559" t="e">
        <f t="shared" si="57"/>
        <v>#REF!</v>
      </c>
    </row>
    <row r="560" spans="1:13" ht="18">
      <c r="A560" s="92" t="s">
        <v>101</v>
      </c>
      <c r="B560" s="93" t="e">
        <f>IF(AND('IOC Input'!#REF!="M-OP",'IOC Input'!#REF!&lt;50000),'IOC Input'!#REF!,IF(AND('IOC Input'!#REF!="M-OP",'IOC Input'!#REF!&gt;=50000),'IOC Input'!#REF!,""))</f>
        <v>#REF!</v>
      </c>
      <c r="C560" s="93" t="e">
        <f>IF(AND('IOC Input'!#REF!="M-OP",'IOC Input'!#REF!&lt;50000),'IOC Input'!#REF!,IF(AND('IOC Input'!#REF!="M-OP",'IOC Input'!#REF!&gt;=50000),'IOC Input'!#REF!,""))</f>
        <v>#REF!</v>
      </c>
      <c r="D560" s="93" t="e">
        <f>IF(AND('IOC Input'!#REF!="M-OP",'IOC Input'!#REF!&lt;50000),'IOC Input'!#REF!,IF(AND('IOC Input'!#REF!="M-OP",'IOC Input'!#REF!&gt;=50000),'IOC Input'!#REF!,""))</f>
        <v>#REF!</v>
      </c>
      <c r="E560" s="93" t="e">
        <f>IF(AND('IOC Input'!#REF!="M-OP",'IOC Input'!#REF!&lt;50000),'IOC Input'!#REF!,IF(AND('IOC Input'!#REF!="M-OP",'IOC Input'!#REF!&gt;=50000),'IOC Input'!#REF!,""))</f>
        <v>#REF!</v>
      </c>
      <c r="F560" s="93" t="e">
        <f>IF(AND('IOC Input'!#REF!="M-OP",'IOC Input'!#REF!&lt;50000),'IOC Input'!#REF!,IF(AND('IOC Input'!#REF!="M-OP",'IOC Input'!#REF!&gt;=50000),'IOC Input'!#REF!,""))</f>
        <v>#REF!</v>
      </c>
      <c r="G560" s="93" t="e">
        <f>IF(AND('IOC Input'!#REF!="M-OP",'IOC Input'!#REF!&lt;50000),'IOC Input'!#REF!,IF(AND('IOC Input'!#REF!="M-OP",'IOC Input'!#REF!&gt;=50000),'IOC Input'!#REF!,""))</f>
        <v>#REF!</v>
      </c>
      <c r="H560" s="97"/>
      <c r="I560" s="93" t="e">
        <f>IF(AND('IOC Input'!#REF!="M-OP",'IOC Input'!#REF!&lt;50000),'IOC Input'!#REF!,IF(AND('IOC Input'!#REF!="M-OP",'IOC Input'!#REF!&gt;=50000),'IOC Input'!#REF!,""))</f>
        <v>#REF!</v>
      </c>
      <c r="J560" s="95" t="e">
        <f>IF(AND('IOC Input'!#REF!="M-OP",'IOC Input'!#REF!&lt;50000),RIGHT('IOC Input'!#REF!,6),IF(AND('IOC Input'!#REF!="M-OP",'IOC Input'!#REF!&gt;=50000),RIGHT('IOC Input'!#REF!,6),""))</f>
        <v>#REF!</v>
      </c>
      <c r="K560" s="96" t="e">
        <f>IF(AND('IOC Input'!#REF!="M-OP",'IOC Input'!#REF!="C"),'IOC Input'!#REF!,"")</f>
        <v>#REF!</v>
      </c>
      <c r="L560" s="96" t="e">
        <f>IF(AND('IOC Input'!#REF!="M-OP",'IOC Input'!#REF!="D"),'IOC Input'!#REF!,"")</f>
        <v>#REF!</v>
      </c>
      <c r="M560" t="e">
        <f t="shared" si="57"/>
        <v>#REF!</v>
      </c>
    </row>
    <row r="561" spans="1:13" ht="18">
      <c r="A561" s="92"/>
      <c r="B561" s="93"/>
      <c r="C561" s="94"/>
      <c r="D561" s="93"/>
      <c r="E561" s="94"/>
      <c r="F561" s="93"/>
      <c r="G561" s="93"/>
      <c r="H561" s="94"/>
      <c r="I561" s="93"/>
      <c r="J561" s="95"/>
      <c r="K561" s="96"/>
      <c r="L561" s="96"/>
    </row>
    <row r="562" spans="1:13" ht="18">
      <c r="A562" s="92" t="s">
        <v>101</v>
      </c>
      <c r="B562" s="93" t="e">
        <f>IF(AND('IOC Input'!#REF!="M-OP",'IOC Input'!#REF!&lt;50000),"119503",IF(AND('IOC Input'!#REF!="M-OP",'IOC Input'!#REF!&gt;=50000),"119500",""))</f>
        <v>#REF!</v>
      </c>
      <c r="C562" s="94"/>
      <c r="D562" s="93"/>
      <c r="E562" s="94"/>
      <c r="F562" s="93"/>
      <c r="G562" s="93"/>
      <c r="H562" s="93" t="e">
        <f>IF(AND('IOC Input'!#REF!="M-OP",'IOC Input'!#REF!&lt;50000),'IOC Input'!#REF!,IF(AND('IOC Input'!#REF!="M-OP",'IOC Input'!#REF!&gt;=50000),'IOC Input'!#REF!,""))</f>
        <v>#REF!</v>
      </c>
      <c r="I562" s="93" t="e">
        <f>+I563</f>
        <v>#REF!</v>
      </c>
      <c r="J562" s="95" t="e">
        <f>+J563</f>
        <v>#REF!</v>
      </c>
      <c r="K562" s="96" t="e">
        <f>IF(AND('IOC Input'!#REF!="M-OP",'IOC Input'!#REF!="C"),'IOC Input'!#REF!,"")</f>
        <v>#REF!</v>
      </c>
      <c r="L562" s="96" t="e">
        <f>IF(AND('IOC Input'!#REF!="M-OP",'IOC Input'!#REF!="D"),'IOC Input'!#REF!,"")</f>
        <v>#REF!</v>
      </c>
      <c r="M562" t="e">
        <f>IF(SUM(K562:L562)&gt;0,1,0)</f>
        <v>#REF!</v>
      </c>
    </row>
    <row r="563" spans="1:13" ht="18">
      <c r="A563" s="92" t="s">
        <v>101</v>
      </c>
      <c r="B563" s="93" t="e">
        <f>IF(AND('IOC Input'!#REF!="M-OP",'IOC Input'!#REF!&lt;50000),'IOC Input'!#REF!,IF(AND('IOC Input'!#REF!="M-OP",'IOC Input'!#REF!&gt;=50000),'IOC Input'!#REF!,""))</f>
        <v>#REF!</v>
      </c>
      <c r="C563" s="93" t="e">
        <f>IF(AND('IOC Input'!#REF!="M-OP",'IOC Input'!#REF!&lt;50000),'IOC Input'!#REF!,IF(AND('IOC Input'!#REF!="M-OP",'IOC Input'!#REF!&gt;=50000),'IOC Input'!#REF!,""))</f>
        <v>#REF!</v>
      </c>
      <c r="D563" s="93" t="e">
        <f>IF(AND('IOC Input'!#REF!="M-OP",'IOC Input'!#REF!&lt;50000),'IOC Input'!#REF!,IF(AND('IOC Input'!#REF!="M-OP",'IOC Input'!#REF!&gt;=50000),'IOC Input'!#REF!,""))</f>
        <v>#REF!</v>
      </c>
      <c r="E563" s="93" t="e">
        <f>IF(AND('IOC Input'!#REF!="M-OP",'IOC Input'!#REF!&lt;50000),'IOC Input'!#REF!,IF(AND('IOC Input'!#REF!="M-OP",'IOC Input'!#REF!&gt;=50000),'IOC Input'!#REF!,""))</f>
        <v>#REF!</v>
      </c>
      <c r="F563" s="93" t="e">
        <f>IF(AND('IOC Input'!#REF!="M-OP",'IOC Input'!#REF!&lt;50000),'IOC Input'!#REF!,IF(AND('IOC Input'!#REF!="M-OP",'IOC Input'!#REF!&gt;=50000),'IOC Input'!#REF!,""))</f>
        <v>#REF!</v>
      </c>
      <c r="G563" s="93" t="e">
        <f>IF(AND('IOC Input'!#REF!="M-OP",'IOC Input'!#REF!&lt;50000),'IOC Input'!#REF!,IF(AND('IOC Input'!#REF!="M-OP",'IOC Input'!#REF!&gt;=50000),'IOC Input'!#REF!,""))</f>
        <v>#REF!</v>
      </c>
      <c r="H563" s="93" t="e">
        <f>IF(AND('IOC Input'!#REF!="M-OP",'IOC Input'!#REF!&lt;50000),'IOC Input'!#REF!,IF(AND('IOC Input'!#REF!="M-OP",'IOC Input'!#REF!&gt;=50000),'IOC Input'!#REF!,""))</f>
        <v>#REF!</v>
      </c>
      <c r="I563" s="93" t="e">
        <f>IF(AND('IOC Input'!#REF!="M-OP",'IOC Input'!#REF!&lt;50000),'IOC Input'!#REF!,IF(AND('IOC Input'!#REF!="M-OP",'IOC Input'!#REF!&gt;=50000),'IOC Input'!#REF!,""))</f>
        <v>#REF!</v>
      </c>
      <c r="J563" s="95" t="e">
        <f>IF(AND('IOC Input'!#REF!="M-OP",'IOC Input'!#REF!&lt;50000),RIGHT('IOC Input'!#REF!,6),IF(AND('IOC Input'!#REF!="M-OP",'IOC Input'!#REF!&gt;=50000),RIGHT('IOC Input'!#REF!,6),""))</f>
        <v>#REF!</v>
      </c>
      <c r="K563" s="96" t="e">
        <f>IF(AND('IOC Input'!#REF!="M-OP",'IOC Input'!#REF!="C"),'IOC Input'!#REF!,"")</f>
        <v>#REF!</v>
      </c>
      <c r="L563" s="96" t="e">
        <f>IF(AND('IOC Input'!#REF!="M-OP",'IOC Input'!#REF!="D"),'IOC Input'!#REF!,"")</f>
        <v>#REF!</v>
      </c>
      <c r="M563" t="e">
        <f t="shared" ref="M563:M569" si="58">IF(SUM(K563:L563)&gt;0,1,0)</f>
        <v>#REF!</v>
      </c>
    </row>
    <row r="564" spans="1:13" ht="18">
      <c r="A564" s="92" t="s">
        <v>101</v>
      </c>
      <c r="B564" s="93" t="e">
        <f>IF(AND('IOC Input'!#REF!="M-OP",'IOC Input'!#REF!&lt;50000),'IOC Input'!#REF!,IF(AND('IOC Input'!#REF!="M-OP",'IOC Input'!#REF!&gt;=50000),'IOC Input'!#REF!,""))</f>
        <v>#REF!</v>
      </c>
      <c r="C564" s="93" t="e">
        <f>IF(AND('IOC Input'!#REF!="M-OP",'IOC Input'!#REF!&lt;50000),'IOC Input'!#REF!,IF(AND('IOC Input'!#REF!="M-OP",'IOC Input'!#REF!&gt;=50000),'IOC Input'!#REF!,""))</f>
        <v>#REF!</v>
      </c>
      <c r="D564" s="93" t="e">
        <f>IF(AND('IOC Input'!#REF!="M-OP",'IOC Input'!#REF!&lt;50000),'IOC Input'!#REF!,IF(AND('IOC Input'!#REF!="M-OP",'IOC Input'!#REF!&gt;=50000),'IOC Input'!#REF!,""))</f>
        <v>#REF!</v>
      </c>
      <c r="E564" s="93" t="e">
        <f>IF(AND('IOC Input'!#REF!="M-OP",'IOC Input'!#REF!&lt;50000),'IOC Input'!#REF!,IF(AND('IOC Input'!#REF!="M-OP",'IOC Input'!#REF!&gt;=50000),'IOC Input'!#REF!,""))</f>
        <v>#REF!</v>
      </c>
      <c r="F564" s="93" t="e">
        <f>IF(AND('IOC Input'!#REF!="M-OP",'IOC Input'!#REF!&lt;50000),'IOC Input'!#REF!,IF(AND('IOC Input'!#REF!="M-OP",'IOC Input'!#REF!&gt;=50000),'IOC Input'!#REF!,""))</f>
        <v>#REF!</v>
      </c>
      <c r="G564" s="93" t="e">
        <f>IF(AND('IOC Input'!#REF!="M-OP",'IOC Input'!#REF!&lt;50000),'IOC Input'!#REF!,IF(AND('IOC Input'!#REF!="M-OP",'IOC Input'!#REF!&gt;=50000),'IOC Input'!#REF!,""))</f>
        <v>#REF!</v>
      </c>
      <c r="H564" s="93" t="e">
        <f>IF(AND('IOC Input'!#REF!="M-OP",'IOC Input'!#REF!&lt;50000),'IOC Input'!#REF!,IF(AND('IOC Input'!#REF!="M-OP",'IOC Input'!#REF!&gt;=50000),'IOC Input'!#REF!,""))</f>
        <v>#REF!</v>
      </c>
      <c r="I564" s="93" t="e">
        <f>IF(AND('IOC Input'!#REF!="M-OP",'IOC Input'!#REF!&lt;50000),'IOC Input'!#REF!,IF(AND('IOC Input'!#REF!="M-OP",'IOC Input'!#REF!&gt;=50000),'IOC Input'!#REF!,""))</f>
        <v>#REF!</v>
      </c>
      <c r="J564" s="95" t="e">
        <f>IF(AND('IOC Input'!#REF!="M-OP",'IOC Input'!#REF!&lt;50000),RIGHT('IOC Input'!#REF!,6),IF(AND('IOC Input'!#REF!="M-OP",'IOC Input'!#REF!&gt;=50000),RIGHT('IOC Input'!#REF!,6),""))</f>
        <v>#REF!</v>
      </c>
      <c r="K564" s="96" t="e">
        <f>IF(AND('IOC Input'!#REF!="M-OP",'IOC Input'!#REF!="C"),'IOC Input'!#REF!,"")</f>
        <v>#REF!</v>
      </c>
      <c r="L564" s="96" t="e">
        <f>IF(AND('IOC Input'!#REF!="M-OP",'IOC Input'!#REF!="D"),'IOC Input'!#REF!,"")</f>
        <v>#REF!</v>
      </c>
      <c r="M564" t="e">
        <f t="shared" si="58"/>
        <v>#REF!</v>
      </c>
    </row>
    <row r="565" spans="1:13" ht="18">
      <c r="A565" s="92" t="s">
        <v>101</v>
      </c>
      <c r="B565" s="93" t="e">
        <f>IF(AND('IOC Input'!#REF!="M-OP",'IOC Input'!#REF!&lt;50000),'IOC Input'!#REF!,IF(AND('IOC Input'!#REF!="M-OP",'IOC Input'!#REF!&gt;=50000),'IOC Input'!#REF!,""))</f>
        <v>#REF!</v>
      </c>
      <c r="C565" s="93" t="e">
        <f>IF(AND('IOC Input'!#REF!="M-OP",'IOC Input'!#REF!&lt;50000),'IOC Input'!#REF!,IF(AND('IOC Input'!#REF!="M-OP",'IOC Input'!#REF!&gt;=50000),'IOC Input'!#REF!,""))</f>
        <v>#REF!</v>
      </c>
      <c r="D565" s="93" t="e">
        <f>IF(AND('IOC Input'!#REF!="M-OP",'IOC Input'!#REF!&lt;50000),'IOC Input'!#REF!,IF(AND('IOC Input'!#REF!="M-OP",'IOC Input'!#REF!&gt;=50000),'IOC Input'!#REF!,""))</f>
        <v>#REF!</v>
      </c>
      <c r="E565" s="93" t="e">
        <f>IF(AND('IOC Input'!#REF!="M-OP",'IOC Input'!#REF!&lt;50000),'IOC Input'!#REF!,IF(AND('IOC Input'!#REF!="M-OP",'IOC Input'!#REF!&gt;=50000),'IOC Input'!#REF!,""))</f>
        <v>#REF!</v>
      </c>
      <c r="F565" s="93" t="e">
        <f>IF(AND('IOC Input'!#REF!="M-OP",'IOC Input'!#REF!&lt;50000),'IOC Input'!#REF!,IF(AND('IOC Input'!#REF!="M-OP",'IOC Input'!#REF!&gt;=50000),'IOC Input'!#REF!,""))</f>
        <v>#REF!</v>
      </c>
      <c r="G565" s="93" t="e">
        <f>IF(AND('IOC Input'!#REF!="M-OP",'IOC Input'!#REF!&lt;50000),'IOC Input'!#REF!,IF(AND('IOC Input'!#REF!="M-OP",'IOC Input'!#REF!&gt;=50000),'IOC Input'!#REF!,""))</f>
        <v>#REF!</v>
      </c>
      <c r="H565" s="93" t="e">
        <f>IF(AND('IOC Input'!#REF!="M-OP",'IOC Input'!#REF!&lt;50000),'IOC Input'!#REF!,IF(AND('IOC Input'!#REF!="M-OP",'IOC Input'!#REF!&gt;=50000),'IOC Input'!#REF!,""))</f>
        <v>#REF!</v>
      </c>
      <c r="I565" s="93" t="e">
        <f>IF(AND('IOC Input'!#REF!="M-OP",'IOC Input'!#REF!&lt;50000),'IOC Input'!#REF!,IF(AND('IOC Input'!#REF!="M-OP",'IOC Input'!#REF!&gt;=50000),'IOC Input'!#REF!,""))</f>
        <v>#REF!</v>
      </c>
      <c r="J565" s="95" t="e">
        <f>IF(AND('IOC Input'!#REF!="M-OP",'IOC Input'!#REF!&lt;50000),RIGHT('IOC Input'!#REF!,6),IF(AND('IOC Input'!#REF!="M-OP",'IOC Input'!#REF!&gt;=50000),RIGHT('IOC Input'!#REF!,6),""))</f>
        <v>#REF!</v>
      </c>
      <c r="K565" s="96" t="e">
        <f>IF(AND('IOC Input'!#REF!="M-OP",'IOC Input'!#REF!="C"),'IOC Input'!#REF!,"")</f>
        <v>#REF!</v>
      </c>
      <c r="L565" s="96" t="e">
        <f>IF(AND('IOC Input'!#REF!="M-OP",'IOC Input'!#REF!="D"),'IOC Input'!#REF!,"")</f>
        <v>#REF!</v>
      </c>
      <c r="M565" t="e">
        <f t="shared" si="58"/>
        <v>#REF!</v>
      </c>
    </row>
    <row r="566" spans="1:13" ht="18">
      <c r="A566" s="92" t="s">
        <v>101</v>
      </c>
      <c r="B566" s="93" t="e">
        <f>IF(AND('IOC Input'!#REF!="M-OP",'IOC Input'!#REF!&lt;50000),'IOC Input'!#REF!,IF(AND('IOC Input'!#REF!="M-OP",'IOC Input'!#REF!&gt;=50000),'IOC Input'!#REF!,""))</f>
        <v>#REF!</v>
      </c>
      <c r="C566" s="93" t="e">
        <f>IF(AND('IOC Input'!#REF!="M-OP",'IOC Input'!#REF!&lt;50000),'IOC Input'!#REF!,IF(AND('IOC Input'!#REF!="M-OP",'IOC Input'!#REF!&gt;=50000),'IOC Input'!#REF!,""))</f>
        <v>#REF!</v>
      </c>
      <c r="D566" s="93" t="e">
        <f>IF(AND('IOC Input'!#REF!="M-OP",'IOC Input'!#REF!&lt;50000),'IOC Input'!#REF!,IF(AND('IOC Input'!#REF!="M-OP",'IOC Input'!#REF!&gt;=50000),'IOC Input'!#REF!,""))</f>
        <v>#REF!</v>
      </c>
      <c r="E566" s="93" t="e">
        <f>IF(AND('IOC Input'!#REF!="M-OP",'IOC Input'!#REF!&lt;50000),'IOC Input'!#REF!,IF(AND('IOC Input'!#REF!="M-OP",'IOC Input'!#REF!&gt;=50000),'IOC Input'!#REF!,""))</f>
        <v>#REF!</v>
      </c>
      <c r="F566" s="93" t="e">
        <f>IF(AND('IOC Input'!#REF!="M-OP",'IOC Input'!#REF!&lt;50000),'IOC Input'!#REF!,IF(AND('IOC Input'!#REF!="M-OP",'IOC Input'!#REF!&gt;=50000),'IOC Input'!#REF!,""))</f>
        <v>#REF!</v>
      </c>
      <c r="G566" s="93" t="e">
        <f>IF(AND('IOC Input'!#REF!="M-OP",'IOC Input'!#REF!&lt;50000),'IOC Input'!#REF!,IF(AND('IOC Input'!#REF!="M-OP",'IOC Input'!#REF!&gt;=50000),'IOC Input'!#REF!,""))</f>
        <v>#REF!</v>
      </c>
      <c r="H566" s="93" t="e">
        <f>IF(AND('IOC Input'!#REF!="M-OP",'IOC Input'!#REF!&lt;50000),'IOC Input'!#REF!,IF(AND('IOC Input'!#REF!="M-OP",'IOC Input'!#REF!&gt;=50000),'IOC Input'!#REF!,""))</f>
        <v>#REF!</v>
      </c>
      <c r="I566" s="93" t="e">
        <f>IF(AND('IOC Input'!#REF!="M-OP",'IOC Input'!#REF!&lt;50000),'IOC Input'!#REF!,IF(AND('IOC Input'!#REF!="M-OP",'IOC Input'!#REF!&gt;=50000),'IOC Input'!#REF!,""))</f>
        <v>#REF!</v>
      </c>
      <c r="J566" s="95" t="e">
        <f>IF(AND('IOC Input'!#REF!="M-OP",'IOC Input'!#REF!&lt;50000),RIGHT('IOC Input'!#REF!,6),IF(AND('IOC Input'!#REF!="M-OP",'IOC Input'!#REF!&gt;=50000),RIGHT('IOC Input'!#REF!,6),""))</f>
        <v>#REF!</v>
      </c>
      <c r="K566" s="96" t="e">
        <f>IF(AND('IOC Input'!#REF!="M-OP",'IOC Input'!#REF!="C"),'IOC Input'!#REF!,"")</f>
        <v>#REF!</v>
      </c>
      <c r="L566" s="96" t="e">
        <f>IF(AND('IOC Input'!#REF!="M-OP",'IOC Input'!#REF!="D"),'IOC Input'!#REF!,"")</f>
        <v>#REF!</v>
      </c>
      <c r="M566" t="e">
        <f t="shared" si="58"/>
        <v>#REF!</v>
      </c>
    </row>
    <row r="567" spans="1:13" ht="18">
      <c r="A567" s="92" t="s">
        <v>101</v>
      </c>
      <c r="B567" s="93" t="e">
        <f>IF(AND('IOC Input'!#REF!="M-OP",'IOC Input'!#REF!&lt;50000),'IOC Input'!#REF!,IF(AND('IOC Input'!#REF!="M-OP",'IOC Input'!#REF!&gt;=50000),'IOC Input'!#REF!,""))</f>
        <v>#REF!</v>
      </c>
      <c r="C567" s="93" t="e">
        <f>IF(AND('IOC Input'!#REF!="M-OP",'IOC Input'!#REF!&lt;50000),'IOC Input'!#REF!,IF(AND('IOC Input'!#REF!="M-OP",'IOC Input'!#REF!&gt;=50000),'IOC Input'!#REF!,""))</f>
        <v>#REF!</v>
      </c>
      <c r="D567" s="93" t="e">
        <f>IF(AND('IOC Input'!#REF!="M-OP",'IOC Input'!#REF!&lt;50000),'IOC Input'!#REF!,IF(AND('IOC Input'!#REF!="M-OP",'IOC Input'!#REF!&gt;=50000),'IOC Input'!#REF!,""))</f>
        <v>#REF!</v>
      </c>
      <c r="E567" s="93" t="e">
        <f>IF(AND('IOC Input'!#REF!="M-OP",'IOC Input'!#REF!&lt;50000),'IOC Input'!#REF!,IF(AND('IOC Input'!#REF!="M-OP",'IOC Input'!#REF!&gt;=50000),'IOC Input'!#REF!,""))</f>
        <v>#REF!</v>
      </c>
      <c r="F567" s="93" t="e">
        <f>IF(AND('IOC Input'!#REF!="M-OP",'IOC Input'!#REF!&lt;50000),'IOC Input'!#REF!,IF(AND('IOC Input'!#REF!="M-OP",'IOC Input'!#REF!&gt;=50000),'IOC Input'!#REF!,""))</f>
        <v>#REF!</v>
      </c>
      <c r="G567" s="93" t="e">
        <f>IF(AND('IOC Input'!#REF!="M-OP",'IOC Input'!#REF!&lt;50000),'IOC Input'!#REF!,IF(AND('IOC Input'!#REF!="M-OP",'IOC Input'!#REF!&gt;=50000),'IOC Input'!#REF!,""))</f>
        <v>#REF!</v>
      </c>
      <c r="H567" s="93" t="e">
        <f>IF(AND('IOC Input'!#REF!="M-OP",'IOC Input'!#REF!&lt;50000),'IOC Input'!#REF!,IF(AND('IOC Input'!#REF!="M-OP",'IOC Input'!#REF!&gt;=50000),'IOC Input'!#REF!,""))</f>
        <v>#REF!</v>
      </c>
      <c r="I567" s="93" t="e">
        <f>IF(AND('IOC Input'!#REF!="M-OP",'IOC Input'!#REF!&lt;50000),'IOC Input'!#REF!,IF(AND('IOC Input'!#REF!="M-OP",'IOC Input'!#REF!&gt;=50000),'IOC Input'!#REF!,""))</f>
        <v>#REF!</v>
      </c>
      <c r="J567" s="95" t="e">
        <f>IF(AND('IOC Input'!#REF!="M-OP",'IOC Input'!#REF!&lt;50000),RIGHT('IOC Input'!#REF!,6),IF(AND('IOC Input'!#REF!="M-OP",'IOC Input'!#REF!&gt;=50000),RIGHT('IOC Input'!#REF!,6),""))</f>
        <v>#REF!</v>
      </c>
      <c r="K567" s="96" t="e">
        <f>IF(AND('IOC Input'!#REF!="M-OP",'IOC Input'!#REF!="C"),'IOC Input'!#REF!,"")</f>
        <v>#REF!</v>
      </c>
      <c r="L567" s="96" t="e">
        <f>IF(AND('IOC Input'!#REF!="M-OP",'IOC Input'!#REF!="D"),'IOC Input'!#REF!,"")</f>
        <v>#REF!</v>
      </c>
      <c r="M567" t="e">
        <f t="shared" si="58"/>
        <v>#REF!</v>
      </c>
    </row>
    <row r="568" spans="1:13" ht="18">
      <c r="A568" s="92" t="s">
        <v>101</v>
      </c>
      <c r="B568" s="93" t="e">
        <f>IF(AND('IOC Input'!#REF!="M-OP",'IOC Input'!#REF!&lt;50000),'IOC Input'!#REF!,IF(AND('IOC Input'!#REF!="M-OP",'IOC Input'!#REF!&gt;=50000),'IOC Input'!#REF!,""))</f>
        <v>#REF!</v>
      </c>
      <c r="C568" s="93" t="e">
        <f>IF(AND('IOC Input'!#REF!="M-OP",'IOC Input'!#REF!&lt;50000),'IOC Input'!#REF!,IF(AND('IOC Input'!#REF!="M-OP",'IOC Input'!#REF!&gt;=50000),'IOC Input'!#REF!,""))</f>
        <v>#REF!</v>
      </c>
      <c r="D568" s="93" t="e">
        <f>IF(AND('IOC Input'!#REF!="M-OP",'IOC Input'!#REF!&lt;50000),'IOC Input'!#REF!,IF(AND('IOC Input'!#REF!="M-OP",'IOC Input'!#REF!&gt;=50000),'IOC Input'!#REF!,""))</f>
        <v>#REF!</v>
      </c>
      <c r="E568" s="93" t="e">
        <f>IF(AND('IOC Input'!#REF!="M-OP",'IOC Input'!#REF!&lt;50000),'IOC Input'!#REF!,IF(AND('IOC Input'!#REF!="M-OP",'IOC Input'!#REF!&gt;=50000),'IOC Input'!#REF!,""))</f>
        <v>#REF!</v>
      </c>
      <c r="F568" s="93" t="e">
        <f>IF(AND('IOC Input'!#REF!="M-OP",'IOC Input'!#REF!&lt;50000),'IOC Input'!#REF!,IF(AND('IOC Input'!#REF!="M-OP",'IOC Input'!#REF!&gt;=50000),'IOC Input'!#REF!,""))</f>
        <v>#REF!</v>
      </c>
      <c r="G568" s="93" t="e">
        <f>IF(AND('IOC Input'!#REF!="M-OP",'IOC Input'!#REF!&lt;50000),'IOC Input'!#REF!,IF(AND('IOC Input'!#REF!="M-OP",'IOC Input'!#REF!&gt;=50000),'IOC Input'!#REF!,""))</f>
        <v>#REF!</v>
      </c>
      <c r="H568" s="93" t="e">
        <f>IF(AND('IOC Input'!#REF!="M-OP",'IOC Input'!#REF!&lt;50000),'IOC Input'!#REF!,IF(AND('IOC Input'!#REF!="M-OP",'IOC Input'!#REF!&gt;=50000),'IOC Input'!#REF!,""))</f>
        <v>#REF!</v>
      </c>
      <c r="I568" s="93" t="e">
        <f>IF(AND('IOC Input'!#REF!="M-OP",'IOC Input'!#REF!&lt;50000),'IOC Input'!#REF!,IF(AND('IOC Input'!#REF!="M-OP",'IOC Input'!#REF!&gt;=50000),'IOC Input'!#REF!,""))</f>
        <v>#REF!</v>
      </c>
      <c r="J568" s="95" t="e">
        <f>IF(AND('IOC Input'!#REF!="M-OP",'IOC Input'!#REF!&lt;50000),RIGHT('IOC Input'!#REF!,6),IF(AND('IOC Input'!#REF!="M-OP",'IOC Input'!#REF!&gt;=50000),RIGHT('IOC Input'!#REF!,6),""))</f>
        <v>#REF!</v>
      </c>
      <c r="K568" s="96" t="e">
        <f>IF(AND('IOC Input'!#REF!="M-OP",'IOC Input'!#REF!="C"),'IOC Input'!#REF!,"")</f>
        <v>#REF!</v>
      </c>
      <c r="L568" s="96" t="e">
        <f>IF(AND('IOC Input'!#REF!="M-OP",'IOC Input'!#REF!="D"),'IOC Input'!#REF!,"")</f>
        <v>#REF!</v>
      </c>
      <c r="M568" t="e">
        <f t="shared" si="58"/>
        <v>#REF!</v>
      </c>
    </row>
    <row r="569" spans="1:13" ht="18">
      <c r="A569" s="92" t="s">
        <v>101</v>
      </c>
      <c r="B569" s="93" t="e">
        <f>IF(AND('IOC Input'!#REF!="M-OP",'IOC Input'!#REF!&lt;50000),'IOC Input'!#REF!,IF(AND('IOC Input'!#REF!="M-OP",'IOC Input'!#REF!&gt;=50000),'IOC Input'!#REF!,""))</f>
        <v>#REF!</v>
      </c>
      <c r="C569" s="93" t="e">
        <f>IF(AND('IOC Input'!#REF!="M-OP",'IOC Input'!#REF!&lt;50000),'IOC Input'!#REF!,IF(AND('IOC Input'!#REF!="M-OP",'IOC Input'!#REF!&gt;=50000),'IOC Input'!#REF!,""))</f>
        <v>#REF!</v>
      </c>
      <c r="D569" s="93" t="e">
        <f>IF(AND('IOC Input'!#REF!="M-OP",'IOC Input'!#REF!&lt;50000),'IOC Input'!#REF!,IF(AND('IOC Input'!#REF!="M-OP",'IOC Input'!#REF!&gt;=50000),'IOC Input'!#REF!,""))</f>
        <v>#REF!</v>
      </c>
      <c r="E569" s="93" t="e">
        <f>IF(AND('IOC Input'!#REF!="M-OP",'IOC Input'!#REF!&lt;50000),'IOC Input'!#REF!,IF(AND('IOC Input'!#REF!="M-OP",'IOC Input'!#REF!&gt;=50000),'IOC Input'!#REF!,""))</f>
        <v>#REF!</v>
      </c>
      <c r="F569" s="93" t="e">
        <f>IF(AND('IOC Input'!#REF!="M-OP",'IOC Input'!#REF!&lt;50000),'IOC Input'!#REF!,IF(AND('IOC Input'!#REF!="M-OP",'IOC Input'!#REF!&gt;=50000),'IOC Input'!#REF!,""))</f>
        <v>#REF!</v>
      </c>
      <c r="G569" s="93" t="e">
        <f>IF(AND('IOC Input'!#REF!="M-OP",'IOC Input'!#REF!&lt;50000),'IOC Input'!#REF!,IF(AND('IOC Input'!#REF!="M-OP",'IOC Input'!#REF!&gt;=50000),'IOC Input'!#REF!,""))</f>
        <v>#REF!</v>
      </c>
      <c r="H569" s="97"/>
      <c r="I569" s="93" t="e">
        <f>IF(AND('IOC Input'!#REF!="M-OP",'IOC Input'!#REF!&lt;50000),'IOC Input'!#REF!,IF(AND('IOC Input'!#REF!="M-OP",'IOC Input'!#REF!&gt;=50000),'IOC Input'!#REF!,""))</f>
        <v>#REF!</v>
      </c>
      <c r="J569" s="95" t="e">
        <f>IF(AND('IOC Input'!#REF!="M-OP",'IOC Input'!#REF!&lt;50000),RIGHT('IOC Input'!#REF!,6),IF(AND('IOC Input'!#REF!="M-OP",'IOC Input'!#REF!&gt;=50000),RIGHT('IOC Input'!#REF!,6),""))</f>
        <v>#REF!</v>
      </c>
      <c r="K569" s="96" t="e">
        <f>IF(AND('IOC Input'!#REF!="M-OP",'IOC Input'!#REF!="C"),'IOC Input'!#REF!,"")</f>
        <v>#REF!</v>
      </c>
      <c r="L569" s="96" t="e">
        <f>IF(AND('IOC Input'!#REF!="M-OP",'IOC Input'!#REF!="D"),'IOC Input'!#REF!,"")</f>
        <v>#REF!</v>
      </c>
      <c r="M569" t="e">
        <f t="shared" si="58"/>
        <v>#REF!</v>
      </c>
    </row>
    <row r="570" spans="1:13" ht="18">
      <c r="A570" s="92"/>
      <c r="B570" s="93"/>
      <c r="C570" s="94"/>
      <c r="D570" s="93"/>
      <c r="E570" s="94"/>
      <c r="F570" s="93"/>
      <c r="G570" s="93"/>
      <c r="H570" s="94"/>
      <c r="I570" s="93"/>
      <c r="J570" s="95"/>
      <c r="K570" s="96"/>
      <c r="L570" s="96"/>
    </row>
    <row r="571" spans="1:13" ht="18">
      <c r="A571" s="92" t="s">
        <v>101</v>
      </c>
      <c r="B571" s="93" t="e">
        <f>IF(AND('IOC Input'!#REF!="M-OP",'IOC Input'!#REF!&lt;50000),"119503",IF(AND('IOC Input'!#REF!="M-OP",'IOC Input'!#REF!&gt;=50000),"119500",""))</f>
        <v>#REF!</v>
      </c>
      <c r="C571" s="94"/>
      <c r="D571" s="93"/>
      <c r="E571" s="94"/>
      <c r="F571" s="93"/>
      <c r="G571" s="93"/>
      <c r="H571" s="93" t="e">
        <f>IF(AND('IOC Input'!#REF!="M-OP",'IOC Input'!#REF!&lt;50000),'IOC Input'!#REF!,IF(AND('IOC Input'!#REF!="M-OP",'IOC Input'!#REF!&gt;=50000),'IOC Input'!#REF!,""))</f>
        <v>#REF!</v>
      </c>
      <c r="I571" s="93" t="e">
        <f>+I572</f>
        <v>#REF!</v>
      </c>
      <c r="J571" s="95" t="e">
        <f>+J572</f>
        <v>#REF!</v>
      </c>
      <c r="K571" s="96" t="e">
        <f>IF(AND('IOC Input'!#REF!="M-OP",'IOC Input'!#REF!="C"),'IOC Input'!#REF!,"")</f>
        <v>#REF!</v>
      </c>
      <c r="L571" s="96" t="e">
        <f>IF(AND('IOC Input'!#REF!="M-OP",'IOC Input'!#REF!="D"),'IOC Input'!#REF!,"")</f>
        <v>#REF!</v>
      </c>
      <c r="M571" t="e">
        <f>IF(SUM(K571:L571)&gt;0,1,0)</f>
        <v>#REF!</v>
      </c>
    </row>
    <row r="572" spans="1:13" ht="18">
      <c r="A572" s="92" t="s">
        <v>101</v>
      </c>
      <c r="B572" s="93" t="e">
        <f>IF(AND('IOC Input'!#REF!="M-OP",'IOC Input'!#REF!&lt;50000),'IOC Input'!#REF!,IF(AND('IOC Input'!#REF!="M-OP",'IOC Input'!#REF!&gt;=50000),'IOC Input'!#REF!,""))</f>
        <v>#REF!</v>
      </c>
      <c r="C572" s="93" t="e">
        <f>IF(AND('IOC Input'!#REF!="M-OP",'IOC Input'!#REF!&lt;50000),'IOC Input'!#REF!,IF(AND('IOC Input'!#REF!="M-OP",'IOC Input'!#REF!&gt;=50000),'IOC Input'!#REF!,""))</f>
        <v>#REF!</v>
      </c>
      <c r="D572" s="93" t="e">
        <f>IF(AND('IOC Input'!#REF!="M-OP",'IOC Input'!#REF!&lt;50000),'IOC Input'!#REF!,IF(AND('IOC Input'!#REF!="M-OP",'IOC Input'!#REF!&gt;=50000),'IOC Input'!#REF!,""))</f>
        <v>#REF!</v>
      </c>
      <c r="E572" s="93" t="e">
        <f>IF(AND('IOC Input'!#REF!="M-OP",'IOC Input'!#REF!&lt;50000),'IOC Input'!#REF!,IF(AND('IOC Input'!#REF!="M-OP",'IOC Input'!#REF!&gt;=50000),'IOC Input'!#REF!,""))</f>
        <v>#REF!</v>
      </c>
      <c r="F572" s="93" t="e">
        <f>IF(AND('IOC Input'!#REF!="M-OP",'IOC Input'!#REF!&lt;50000),'IOC Input'!#REF!,IF(AND('IOC Input'!#REF!="M-OP",'IOC Input'!#REF!&gt;=50000),'IOC Input'!#REF!,""))</f>
        <v>#REF!</v>
      </c>
      <c r="G572" s="93" t="e">
        <f>IF(AND('IOC Input'!#REF!="M-OP",'IOC Input'!#REF!&lt;50000),'IOC Input'!#REF!,IF(AND('IOC Input'!#REF!="M-OP",'IOC Input'!#REF!&gt;=50000),'IOC Input'!#REF!,""))</f>
        <v>#REF!</v>
      </c>
      <c r="H572" s="93" t="e">
        <f>IF(AND('IOC Input'!#REF!="M-OP",'IOC Input'!#REF!&lt;50000),'IOC Input'!#REF!,IF(AND('IOC Input'!#REF!="M-OP",'IOC Input'!#REF!&gt;=50000),'IOC Input'!#REF!,""))</f>
        <v>#REF!</v>
      </c>
      <c r="I572" s="93" t="e">
        <f>IF(AND('IOC Input'!#REF!="M-OP",'IOC Input'!#REF!&lt;50000),'IOC Input'!#REF!,IF(AND('IOC Input'!#REF!="M-OP",'IOC Input'!#REF!&gt;=50000),'IOC Input'!#REF!,""))</f>
        <v>#REF!</v>
      </c>
      <c r="J572" s="95" t="e">
        <f>IF(AND('IOC Input'!#REF!="M-OP",'IOC Input'!#REF!&lt;50000),RIGHT('IOC Input'!#REF!,6),IF(AND('IOC Input'!#REF!="M-OP",'IOC Input'!#REF!&gt;=50000),RIGHT('IOC Input'!#REF!,6),""))</f>
        <v>#REF!</v>
      </c>
      <c r="K572" s="96" t="e">
        <f>IF(AND('IOC Input'!#REF!="M-OP",'IOC Input'!#REF!="C"),'IOC Input'!#REF!,"")</f>
        <v>#REF!</v>
      </c>
      <c r="L572" s="96" t="e">
        <f>IF(AND('IOC Input'!#REF!="M-OP",'IOC Input'!#REF!="D"),'IOC Input'!#REF!,"")</f>
        <v>#REF!</v>
      </c>
      <c r="M572" t="e">
        <f t="shared" ref="M572:M578" si="59">IF(SUM(K572:L572)&gt;0,1,0)</f>
        <v>#REF!</v>
      </c>
    </row>
    <row r="573" spans="1:13" ht="18">
      <c r="A573" s="92" t="s">
        <v>101</v>
      </c>
      <c r="B573" s="93" t="e">
        <f>IF(AND('IOC Input'!#REF!="M-OP",'IOC Input'!#REF!&lt;50000),'IOC Input'!#REF!,IF(AND('IOC Input'!#REF!="M-OP",'IOC Input'!#REF!&gt;=50000),'IOC Input'!#REF!,""))</f>
        <v>#REF!</v>
      </c>
      <c r="C573" s="93" t="e">
        <f>IF(AND('IOC Input'!#REF!="M-OP",'IOC Input'!#REF!&lt;50000),'IOC Input'!#REF!,IF(AND('IOC Input'!#REF!="M-OP",'IOC Input'!#REF!&gt;=50000),'IOC Input'!#REF!,""))</f>
        <v>#REF!</v>
      </c>
      <c r="D573" s="93" t="e">
        <f>IF(AND('IOC Input'!#REF!="M-OP",'IOC Input'!#REF!&lt;50000),'IOC Input'!#REF!,IF(AND('IOC Input'!#REF!="M-OP",'IOC Input'!#REF!&gt;=50000),'IOC Input'!#REF!,""))</f>
        <v>#REF!</v>
      </c>
      <c r="E573" s="93" t="e">
        <f>IF(AND('IOC Input'!#REF!="M-OP",'IOC Input'!#REF!&lt;50000),'IOC Input'!#REF!,IF(AND('IOC Input'!#REF!="M-OP",'IOC Input'!#REF!&gt;=50000),'IOC Input'!#REF!,""))</f>
        <v>#REF!</v>
      </c>
      <c r="F573" s="93" t="e">
        <f>IF(AND('IOC Input'!#REF!="M-OP",'IOC Input'!#REF!&lt;50000),'IOC Input'!#REF!,IF(AND('IOC Input'!#REF!="M-OP",'IOC Input'!#REF!&gt;=50000),'IOC Input'!#REF!,""))</f>
        <v>#REF!</v>
      </c>
      <c r="G573" s="93" t="e">
        <f>IF(AND('IOC Input'!#REF!="M-OP",'IOC Input'!#REF!&lt;50000),'IOC Input'!#REF!,IF(AND('IOC Input'!#REF!="M-OP",'IOC Input'!#REF!&gt;=50000),'IOC Input'!#REF!,""))</f>
        <v>#REF!</v>
      </c>
      <c r="H573" s="93" t="e">
        <f>IF(AND('IOC Input'!#REF!="M-OP",'IOC Input'!#REF!&lt;50000),'IOC Input'!#REF!,IF(AND('IOC Input'!#REF!="M-OP",'IOC Input'!#REF!&gt;=50000),'IOC Input'!#REF!,""))</f>
        <v>#REF!</v>
      </c>
      <c r="I573" s="93" t="e">
        <f>IF(AND('IOC Input'!#REF!="M-OP",'IOC Input'!#REF!&lt;50000),'IOC Input'!#REF!,IF(AND('IOC Input'!#REF!="M-OP",'IOC Input'!#REF!&gt;=50000),'IOC Input'!#REF!,""))</f>
        <v>#REF!</v>
      </c>
      <c r="J573" s="95" t="e">
        <f>IF(AND('IOC Input'!#REF!="M-OP",'IOC Input'!#REF!&lt;50000),RIGHT('IOC Input'!#REF!,6),IF(AND('IOC Input'!#REF!="M-OP",'IOC Input'!#REF!&gt;=50000),RIGHT('IOC Input'!#REF!,6),""))</f>
        <v>#REF!</v>
      </c>
      <c r="K573" s="96" t="e">
        <f>IF(AND('IOC Input'!#REF!="M-OP",'IOC Input'!#REF!="C"),'IOC Input'!#REF!,"")</f>
        <v>#REF!</v>
      </c>
      <c r="L573" s="96" t="e">
        <f>IF(AND('IOC Input'!#REF!="M-OP",'IOC Input'!#REF!="D"),'IOC Input'!#REF!,"")</f>
        <v>#REF!</v>
      </c>
      <c r="M573" t="e">
        <f t="shared" si="59"/>
        <v>#REF!</v>
      </c>
    </row>
    <row r="574" spans="1:13" ht="18">
      <c r="A574" s="92" t="s">
        <v>101</v>
      </c>
      <c r="B574" s="93" t="e">
        <f>IF(AND('IOC Input'!#REF!="M-OP",'IOC Input'!#REF!&lt;50000),'IOC Input'!#REF!,IF(AND('IOC Input'!#REF!="M-OP",'IOC Input'!#REF!&gt;=50000),'IOC Input'!#REF!,""))</f>
        <v>#REF!</v>
      </c>
      <c r="C574" s="93" t="e">
        <f>IF(AND('IOC Input'!#REF!="M-OP",'IOC Input'!#REF!&lt;50000),'IOC Input'!#REF!,IF(AND('IOC Input'!#REF!="M-OP",'IOC Input'!#REF!&gt;=50000),'IOC Input'!#REF!,""))</f>
        <v>#REF!</v>
      </c>
      <c r="D574" s="93" t="e">
        <f>IF(AND('IOC Input'!#REF!="M-OP",'IOC Input'!#REF!&lt;50000),'IOC Input'!#REF!,IF(AND('IOC Input'!#REF!="M-OP",'IOC Input'!#REF!&gt;=50000),'IOC Input'!#REF!,""))</f>
        <v>#REF!</v>
      </c>
      <c r="E574" s="93" t="e">
        <f>IF(AND('IOC Input'!#REF!="M-OP",'IOC Input'!#REF!&lt;50000),'IOC Input'!#REF!,IF(AND('IOC Input'!#REF!="M-OP",'IOC Input'!#REF!&gt;=50000),'IOC Input'!#REF!,""))</f>
        <v>#REF!</v>
      </c>
      <c r="F574" s="93" t="e">
        <f>IF(AND('IOC Input'!#REF!="M-OP",'IOC Input'!#REF!&lt;50000),'IOC Input'!#REF!,IF(AND('IOC Input'!#REF!="M-OP",'IOC Input'!#REF!&gt;=50000),'IOC Input'!#REF!,""))</f>
        <v>#REF!</v>
      </c>
      <c r="G574" s="93" t="e">
        <f>IF(AND('IOC Input'!#REF!="M-OP",'IOC Input'!#REF!&lt;50000),'IOC Input'!#REF!,IF(AND('IOC Input'!#REF!="M-OP",'IOC Input'!#REF!&gt;=50000),'IOC Input'!#REF!,""))</f>
        <v>#REF!</v>
      </c>
      <c r="H574" s="93" t="e">
        <f>IF(AND('IOC Input'!#REF!="M-OP",'IOC Input'!#REF!&lt;50000),'IOC Input'!#REF!,IF(AND('IOC Input'!#REF!="M-OP",'IOC Input'!#REF!&gt;=50000),'IOC Input'!#REF!,""))</f>
        <v>#REF!</v>
      </c>
      <c r="I574" s="93" t="e">
        <f>IF(AND('IOC Input'!#REF!="M-OP",'IOC Input'!#REF!&lt;50000),'IOC Input'!#REF!,IF(AND('IOC Input'!#REF!="M-OP",'IOC Input'!#REF!&gt;=50000),'IOC Input'!#REF!,""))</f>
        <v>#REF!</v>
      </c>
      <c r="J574" s="95" t="e">
        <f>IF(AND('IOC Input'!#REF!="M-OP",'IOC Input'!#REF!&lt;50000),RIGHT('IOC Input'!#REF!,6),IF(AND('IOC Input'!#REF!="M-OP",'IOC Input'!#REF!&gt;=50000),RIGHT('IOC Input'!#REF!,6),""))</f>
        <v>#REF!</v>
      </c>
      <c r="K574" s="96" t="e">
        <f>IF(AND('IOC Input'!#REF!="M-OP",'IOC Input'!#REF!="C"),'IOC Input'!#REF!,"")</f>
        <v>#REF!</v>
      </c>
      <c r="L574" s="96" t="e">
        <f>IF(AND('IOC Input'!#REF!="M-OP",'IOC Input'!#REF!="D"),'IOC Input'!#REF!,"")</f>
        <v>#REF!</v>
      </c>
      <c r="M574" t="e">
        <f t="shared" si="59"/>
        <v>#REF!</v>
      </c>
    </row>
    <row r="575" spans="1:13" ht="18">
      <c r="A575" s="92" t="s">
        <v>101</v>
      </c>
      <c r="B575" s="93" t="e">
        <f>IF(AND('IOC Input'!#REF!="M-OP",'IOC Input'!#REF!&lt;50000),'IOC Input'!#REF!,IF(AND('IOC Input'!#REF!="M-OP",'IOC Input'!#REF!&gt;=50000),'IOC Input'!#REF!,""))</f>
        <v>#REF!</v>
      </c>
      <c r="C575" s="93" t="e">
        <f>IF(AND('IOC Input'!#REF!="M-OP",'IOC Input'!#REF!&lt;50000),'IOC Input'!#REF!,IF(AND('IOC Input'!#REF!="M-OP",'IOC Input'!#REF!&gt;=50000),'IOC Input'!#REF!,""))</f>
        <v>#REF!</v>
      </c>
      <c r="D575" s="93" t="e">
        <f>IF(AND('IOC Input'!#REF!="M-OP",'IOC Input'!#REF!&lt;50000),'IOC Input'!#REF!,IF(AND('IOC Input'!#REF!="M-OP",'IOC Input'!#REF!&gt;=50000),'IOC Input'!#REF!,""))</f>
        <v>#REF!</v>
      </c>
      <c r="E575" s="93" t="e">
        <f>IF(AND('IOC Input'!#REF!="M-OP",'IOC Input'!#REF!&lt;50000),'IOC Input'!#REF!,IF(AND('IOC Input'!#REF!="M-OP",'IOC Input'!#REF!&gt;=50000),'IOC Input'!#REF!,""))</f>
        <v>#REF!</v>
      </c>
      <c r="F575" s="93" t="e">
        <f>IF(AND('IOC Input'!#REF!="M-OP",'IOC Input'!#REF!&lt;50000),'IOC Input'!#REF!,IF(AND('IOC Input'!#REF!="M-OP",'IOC Input'!#REF!&gt;=50000),'IOC Input'!#REF!,""))</f>
        <v>#REF!</v>
      </c>
      <c r="G575" s="93" t="e">
        <f>IF(AND('IOC Input'!#REF!="M-OP",'IOC Input'!#REF!&lt;50000),'IOC Input'!#REF!,IF(AND('IOC Input'!#REF!="M-OP",'IOC Input'!#REF!&gt;=50000),'IOC Input'!#REF!,""))</f>
        <v>#REF!</v>
      </c>
      <c r="H575" s="93" t="e">
        <f>IF(AND('IOC Input'!#REF!="M-OP",'IOC Input'!#REF!&lt;50000),'IOC Input'!#REF!,IF(AND('IOC Input'!#REF!="M-OP",'IOC Input'!#REF!&gt;=50000),'IOC Input'!#REF!,""))</f>
        <v>#REF!</v>
      </c>
      <c r="I575" s="93" t="e">
        <f>IF(AND('IOC Input'!#REF!="M-OP",'IOC Input'!#REF!&lt;50000),'IOC Input'!#REF!,IF(AND('IOC Input'!#REF!="M-OP",'IOC Input'!#REF!&gt;=50000),'IOC Input'!#REF!,""))</f>
        <v>#REF!</v>
      </c>
      <c r="J575" s="95" t="e">
        <f>IF(AND('IOC Input'!#REF!="M-OP",'IOC Input'!#REF!&lt;50000),RIGHT('IOC Input'!#REF!,6),IF(AND('IOC Input'!#REF!="M-OP",'IOC Input'!#REF!&gt;=50000),RIGHT('IOC Input'!#REF!,6),""))</f>
        <v>#REF!</v>
      </c>
      <c r="K575" s="96" t="e">
        <f>IF(AND('IOC Input'!#REF!="M-OP",'IOC Input'!#REF!="C"),'IOC Input'!#REF!,"")</f>
        <v>#REF!</v>
      </c>
      <c r="L575" s="96" t="e">
        <f>IF(AND('IOC Input'!#REF!="M-OP",'IOC Input'!#REF!="D"),'IOC Input'!#REF!,"")</f>
        <v>#REF!</v>
      </c>
      <c r="M575" t="e">
        <f t="shared" si="59"/>
        <v>#REF!</v>
      </c>
    </row>
    <row r="576" spans="1:13" ht="18">
      <c r="A576" s="92" t="s">
        <v>101</v>
      </c>
      <c r="B576" s="93" t="e">
        <f>IF(AND('IOC Input'!#REF!="M-OP",'IOC Input'!#REF!&lt;50000),'IOC Input'!#REF!,IF(AND('IOC Input'!#REF!="M-OP",'IOC Input'!#REF!&gt;=50000),'IOC Input'!#REF!,""))</f>
        <v>#REF!</v>
      </c>
      <c r="C576" s="93" t="e">
        <f>IF(AND('IOC Input'!#REF!="M-OP",'IOC Input'!#REF!&lt;50000),'IOC Input'!#REF!,IF(AND('IOC Input'!#REF!="M-OP",'IOC Input'!#REF!&gt;=50000),'IOC Input'!#REF!,""))</f>
        <v>#REF!</v>
      </c>
      <c r="D576" s="93" t="e">
        <f>IF(AND('IOC Input'!#REF!="M-OP",'IOC Input'!#REF!&lt;50000),'IOC Input'!#REF!,IF(AND('IOC Input'!#REF!="M-OP",'IOC Input'!#REF!&gt;=50000),'IOC Input'!#REF!,""))</f>
        <v>#REF!</v>
      </c>
      <c r="E576" s="93" t="e">
        <f>IF(AND('IOC Input'!#REF!="M-OP",'IOC Input'!#REF!&lt;50000),'IOC Input'!#REF!,IF(AND('IOC Input'!#REF!="M-OP",'IOC Input'!#REF!&gt;=50000),'IOC Input'!#REF!,""))</f>
        <v>#REF!</v>
      </c>
      <c r="F576" s="93" t="e">
        <f>IF(AND('IOC Input'!#REF!="M-OP",'IOC Input'!#REF!&lt;50000),'IOC Input'!#REF!,IF(AND('IOC Input'!#REF!="M-OP",'IOC Input'!#REF!&gt;=50000),'IOC Input'!#REF!,""))</f>
        <v>#REF!</v>
      </c>
      <c r="G576" s="93" t="e">
        <f>IF(AND('IOC Input'!#REF!="M-OP",'IOC Input'!#REF!&lt;50000),'IOC Input'!#REF!,IF(AND('IOC Input'!#REF!="M-OP",'IOC Input'!#REF!&gt;=50000),'IOC Input'!#REF!,""))</f>
        <v>#REF!</v>
      </c>
      <c r="H576" s="93" t="e">
        <f>IF(AND('IOC Input'!#REF!="M-OP",'IOC Input'!#REF!&lt;50000),'IOC Input'!#REF!,IF(AND('IOC Input'!#REF!="M-OP",'IOC Input'!#REF!&gt;=50000),'IOC Input'!#REF!,""))</f>
        <v>#REF!</v>
      </c>
      <c r="I576" s="93" t="e">
        <f>IF(AND('IOC Input'!#REF!="M-OP",'IOC Input'!#REF!&lt;50000),'IOC Input'!#REF!,IF(AND('IOC Input'!#REF!="M-OP",'IOC Input'!#REF!&gt;=50000),'IOC Input'!#REF!,""))</f>
        <v>#REF!</v>
      </c>
      <c r="J576" s="95" t="e">
        <f>IF(AND('IOC Input'!#REF!="M-OP",'IOC Input'!#REF!&lt;50000),RIGHT('IOC Input'!#REF!,6),IF(AND('IOC Input'!#REF!="M-OP",'IOC Input'!#REF!&gt;=50000),RIGHT('IOC Input'!#REF!,6),""))</f>
        <v>#REF!</v>
      </c>
      <c r="K576" s="96" t="e">
        <f>IF(AND('IOC Input'!#REF!="M-OP",'IOC Input'!#REF!="C"),'IOC Input'!#REF!,"")</f>
        <v>#REF!</v>
      </c>
      <c r="L576" s="96" t="e">
        <f>IF(AND('IOC Input'!#REF!="M-OP",'IOC Input'!#REF!="D"),'IOC Input'!#REF!,"")</f>
        <v>#REF!</v>
      </c>
      <c r="M576" t="e">
        <f t="shared" si="59"/>
        <v>#REF!</v>
      </c>
    </row>
    <row r="577" spans="1:13" ht="18">
      <c r="A577" s="92" t="s">
        <v>101</v>
      </c>
      <c r="B577" s="93" t="e">
        <f>IF(AND('IOC Input'!#REF!="M-OP",'IOC Input'!#REF!&lt;50000),'IOC Input'!#REF!,IF(AND('IOC Input'!#REF!="M-OP",'IOC Input'!#REF!&gt;=50000),'IOC Input'!#REF!,""))</f>
        <v>#REF!</v>
      </c>
      <c r="C577" s="93" t="e">
        <f>IF(AND('IOC Input'!#REF!="M-OP",'IOC Input'!#REF!&lt;50000),'IOC Input'!#REF!,IF(AND('IOC Input'!#REF!="M-OP",'IOC Input'!#REF!&gt;=50000),'IOC Input'!#REF!,""))</f>
        <v>#REF!</v>
      </c>
      <c r="D577" s="93" t="e">
        <f>IF(AND('IOC Input'!#REF!="M-OP",'IOC Input'!#REF!&lt;50000),'IOC Input'!#REF!,IF(AND('IOC Input'!#REF!="M-OP",'IOC Input'!#REF!&gt;=50000),'IOC Input'!#REF!,""))</f>
        <v>#REF!</v>
      </c>
      <c r="E577" s="93" t="e">
        <f>IF(AND('IOC Input'!#REF!="M-OP",'IOC Input'!#REF!&lt;50000),'IOC Input'!#REF!,IF(AND('IOC Input'!#REF!="M-OP",'IOC Input'!#REF!&gt;=50000),'IOC Input'!#REF!,""))</f>
        <v>#REF!</v>
      </c>
      <c r="F577" s="93" t="e">
        <f>IF(AND('IOC Input'!#REF!="M-OP",'IOC Input'!#REF!&lt;50000),'IOC Input'!#REF!,IF(AND('IOC Input'!#REF!="M-OP",'IOC Input'!#REF!&gt;=50000),'IOC Input'!#REF!,""))</f>
        <v>#REF!</v>
      </c>
      <c r="G577" s="93" t="e">
        <f>IF(AND('IOC Input'!#REF!="M-OP",'IOC Input'!#REF!&lt;50000),'IOC Input'!#REF!,IF(AND('IOC Input'!#REF!="M-OP",'IOC Input'!#REF!&gt;=50000),'IOC Input'!#REF!,""))</f>
        <v>#REF!</v>
      </c>
      <c r="H577" s="93" t="e">
        <f>IF(AND('IOC Input'!#REF!="M-OP",'IOC Input'!#REF!&lt;50000),'IOC Input'!#REF!,IF(AND('IOC Input'!#REF!="M-OP",'IOC Input'!#REF!&gt;=50000),'IOC Input'!#REF!,""))</f>
        <v>#REF!</v>
      </c>
      <c r="I577" s="93" t="e">
        <f>IF(AND('IOC Input'!#REF!="M-OP",'IOC Input'!#REF!&lt;50000),'IOC Input'!#REF!,IF(AND('IOC Input'!#REF!="M-OP",'IOC Input'!#REF!&gt;=50000),'IOC Input'!#REF!,""))</f>
        <v>#REF!</v>
      </c>
      <c r="J577" s="95" t="e">
        <f>IF(AND('IOC Input'!#REF!="M-OP",'IOC Input'!#REF!&lt;50000),RIGHT('IOC Input'!#REF!,6),IF(AND('IOC Input'!#REF!="M-OP",'IOC Input'!#REF!&gt;=50000),RIGHT('IOC Input'!#REF!,6),""))</f>
        <v>#REF!</v>
      </c>
      <c r="K577" s="96" t="e">
        <f>IF(AND('IOC Input'!#REF!="M-OP",'IOC Input'!#REF!="C"),'IOC Input'!#REF!,"")</f>
        <v>#REF!</v>
      </c>
      <c r="L577" s="96" t="e">
        <f>IF(AND('IOC Input'!#REF!="M-OP",'IOC Input'!#REF!="D"),'IOC Input'!#REF!,"")</f>
        <v>#REF!</v>
      </c>
      <c r="M577" t="e">
        <f t="shared" si="59"/>
        <v>#REF!</v>
      </c>
    </row>
    <row r="578" spans="1:13" ht="18">
      <c r="A578" s="92" t="s">
        <v>101</v>
      </c>
      <c r="B578" s="93" t="e">
        <f>IF(AND('IOC Input'!#REF!="M-OP",'IOC Input'!#REF!&lt;50000),'IOC Input'!#REF!,IF(AND('IOC Input'!#REF!="M-OP",'IOC Input'!#REF!&gt;=50000),'IOC Input'!#REF!,""))</f>
        <v>#REF!</v>
      </c>
      <c r="C578" s="93" t="e">
        <f>IF(AND('IOC Input'!#REF!="M-OP",'IOC Input'!#REF!&lt;50000),'IOC Input'!#REF!,IF(AND('IOC Input'!#REF!="M-OP",'IOC Input'!#REF!&gt;=50000),'IOC Input'!#REF!,""))</f>
        <v>#REF!</v>
      </c>
      <c r="D578" s="93" t="e">
        <f>IF(AND('IOC Input'!#REF!="M-OP",'IOC Input'!#REF!&lt;50000),'IOC Input'!#REF!,IF(AND('IOC Input'!#REF!="M-OP",'IOC Input'!#REF!&gt;=50000),'IOC Input'!#REF!,""))</f>
        <v>#REF!</v>
      </c>
      <c r="E578" s="93" t="e">
        <f>IF(AND('IOC Input'!#REF!="M-OP",'IOC Input'!#REF!&lt;50000),'IOC Input'!#REF!,IF(AND('IOC Input'!#REF!="M-OP",'IOC Input'!#REF!&gt;=50000),'IOC Input'!#REF!,""))</f>
        <v>#REF!</v>
      </c>
      <c r="F578" s="93" t="e">
        <f>IF(AND('IOC Input'!#REF!="M-OP",'IOC Input'!#REF!&lt;50000),'IOC Input'!#REF!,IF(AND('IOC Input'!#REF!="M-OP",'IOC Input'!#REF!&gt;=50000),'IOC Input'!#REF!,""))</f>
        <v>#REF!</v>
      </c>
      <c r="G578" s="93" t="e">
        <f>IF(AND('IOC Input'!#REF!="M-OP",'IOC Input'!#REF!&lt;50000),'IOC Input'!#REF!,IF(AND('IOC Input'!#REF!="M-OP",'IOC Input'!#REF!&gt;=50000),'IOC Input'!#REF!,""))</f>
        <v>#REF!</v>
      </c>
      <c r="H578" s="97"/>
      <c r="I578" s="93" t="e">
        <f>IF(AND('IOC Input'!#REF!="M-OP",'IOC Input'!#REF!&lt;50000),'IOC Input'!#REF!,IF(AND('IOC Input'!#REF!="M-OP",'IOC Input'!#REF!&gt;=50000),'IOC Input'!#REF!,""))</f>
        <v>#REF!</v>
      </c>
      <c r="J578" s="95" t="e">
        <f>IF(AND('IOC Input'!#REF!="M-OP",'IOC Input'!#REF!&lt;50000),RIGHT('IOC Input'!#REF!,6),IF(AND('IOC Input'!#REF!="M-OP",'IOC Input'!#REF!&gt;=50000),RIGHT('IOC Input'!#REF!,6),""))</f>
        <v>#REF!</v>
      </c>
      <c r="K578" s="96" t="e">
        <f>IF(AND('IOC Input'!#REF!="M-OP",'IOC Input'!#REF!="C"),'IOC Input'!#REF!,"")</f>
        <v>#REF!</v>
      </c>
      <c r="L578" s="96" t="e">
        <f>IF(AND('IOC Input'!#REF!="M-OP",'IOC Input'!#REF!="D"),'IOC Input'!#REF!,"")</f>
        <v>#REF!</v>
      </c>
      <c r="M578" t="e">
        <f t="shared" si="59"/>
        <v>#REF!</v>
      </c>
    </row>
    <row r="579" spans="1:13" ht="18">
      <c r="A579" s="92"/>
      <c r="B579" s="93"/>
      <c r="C579" s="94"/>
      <c r="D579" s="93"/>
      <c r="E579" s="94"/>
      <c r="F579" s="93"/>
      <c r="G579" s="93"/>
      <c r="H579" s="94"/>
      <c r="I579" s="93"/>
      <c r="J579" s="95"/>
      <c r="K579" s="96"/>
      <c r="L579" s="96"/>
    </row>
    <row r="580" spans="1:13" ht="18">
      <c r="A580" s="92" t="s">
        <v>101</v>
      </c>
      <c r="B580" s="93" t="e">
        <f>IF(AND('IOC Input'!#REF!="M-OP",'IOC Input'!#REF!&lt;50000),"119503",IF(AND('IOC Input'!#REF!="M-OP",'IOC Input'!#REF!&gt;=50000),"119500",""))</f>
        <v>#REF!</v>
      </c>
      <c r="C580" s="94"/>
      <c r="D580" s="93"/>
      <c r="E580" s="94"/>
      <c r="F580" s="93"/>
      <c r="G580" s="93"/>
      <c r="H580" s="93" t="e">
        <f>IF(AND('IOC Input'!#REF!="M-OP",'IOC Input'!#REF!&lt;50000),'IOC Input'!#REF!,IF(AND('IOC Input'!#REF!="M-OP",'IOC Input'!#REF!&gt;=50000),'IOC Input'!#REF!,""))</f>
        <v>#REF!</v>
      </c>
      <c r="I580" s="93" t="e">
        <f>+I581</f>
        <v>#REF!</v>
      </c>
      <c r="J580" s="95" t="e">
        <f>+J581</f>
        <v>#REF!</v>
      </c>
      <c r="K580" s="96" t="e">
        <f>IF(AND('IOC Input'!#REF!="M-OP",'IOC Input'!#REF!="C"),'IOC Input'!#REF!,"")</f>
        <v>#REF!</v>
      </c>
      <c r="L580" s="96" t="e">
        <f>IF(AND('IOC Input'!#REF!="M-OP",'IOC Input'!#REF!="D"),'IOC Input'!#REF!,"")</f>
        <v>#REF!</v>
      </c>
      <c r="M580" t="e">
        <f>IF(SUM(K580:L580)&gt;0,1,0)</f>
        <v>#REF!</v>
      </c>
    </row>
    <row r="581" spans="1:13" ht="18">
      <c r="A581" s="92" t="s">
        <v>101</v>
      </c>
      <c r="B581" s="93" t="e">
        <f>IF(AND('IOC Input'!#REF!="M-OP",'IOC Input'!#REF!&lt;50000),'IOC Input'!#REF!,IF(AND('IOC Input'!#REF!="M-OP",'IOC Input'!#REF!&gt;=50000),'IOC Input'!#REF!,""))</f>
        <v>#REF!</v>
      </c>
      <c r="C581" s="93" t="e">
        <f>IF(AND('IOC Input'!#REF!="M-OP",'IOC Input'!#REF!&lt;50000),'IOC Input'!#REF!,IF(AND('IOC Input'!#REF!="M-OP",'IOC Input'!#REF!&gt;=50000),'IOC Input'!#REF!,""))</f>
        <v>#REF!</v>
      </c>
      <c r="D581" s="93" t="e">
        <f>IF(AND('IOC Input'!#REF!="M-OP",'IOC Input'!#REF!&lt;50000),'IOC Input'!#REF!,IF(AND('IOC Input'!#REF!="M-OP",'IOC Input'!#REF!&gt;=50000),'IOC Input'!#REF!,""))</f>
        <v>#REF!</v>
      </c>
      <c r="E581" s="93" t="e">
        <f>IF(AND('IOC Input'!#REF!="M-OP",'IOC Input'!#REF!&lt;50000),'IOC Input'!#REF!,IF(AND('IOC Input'!#REF!="M-OP",'IOC Input'!#REF!&gt;=50000),'IOC Input'!#REF!,""))</f>
        <v>#REF!</v>
      </c>
      <c r="F581" s="93" t="e">
        <f>IF(AND('IOC Input'!#REF!="M-OP",'IOC Input'!#REF!&lt;50000),'IOC Input'!#REF!,IF(AND('IOC Input'!#REF!="M-OP",'IOC Input'!#REF!&gt;=50000),'IOC Input'!#REF!,""))</f>
        <v>#REF!</v>
      </c>
      <c r="G581" s="93" t="e">
        <f>IF(AND('IOC Input'!#REF!="M-OP",'IOC Input'!#REF!&lt;50000),'IOC Input'!#REF!,IF(AND('IOC Input'!#REF!="M-OP",'IOC Input'!#REF!&gt;=50000),'IOC Input'!#REF!,""))</f>
        <v>#REF!</v>
      </c>
      <c r="H581" s="93" t="e">
        <f>IF(AND('IOC Input'!#REF!="M-OP",'IOC Input'!#REF!&lt;50000),'IOC Input'!#REF!,IF(AND('IOC Input'!#REF!="M-OP",'IOC Input'!#REF!&gt;=50000),'IOC Input'!#REF!,""))</f>
        <v>#REF!</v>
      </c>
      <c r="I581" s="93" t="e">
        <f>IF(AND('IOC Input'!#REF!="M-OP",'IOC Input'!#REF!&lt;50000),'IOC Input'!#REF!,IF(AND('IOC Input'!#REF!="M-OP",'IOC Input'!#REF!&gt;=50000),'IOC Input'!#REF!,""))</f>
        <v>#REF!</v>
      </c>
      <c r="J581" s="95" t="e">
        <f>IF(AND('IOC Input'!#REF!="M-OP",'IOC Input'!#REF!&lt;50000),RIGHT('IOC Input'!#REF!,6),IF(AND('IOC Input'!#REF!="M-OP",'IOC Input'!#REF!&gt;=50000),RIGHT('IOC Input'!#REF!,6),""))</f>
        <v>#REF!</v>
      </c>
      <c r="K581" s="96" t="e">
        <f>IF(AND('IOC Input'!#REF!="M-OP",'IOC Input'!#REF!="C"),'IOC Input'!#REF!,"")</f>
        <v>#REF!</v>
      </c>
      <c r="L581" s="96" t="e">
        <f>IF(AND('IOC Input'!#REF!="M-OP",'IOC Input'!#REF!="D"),'IOC Input'!#REF!,"")</f>
        <v>#REF!</v>
      </c>
      <c r="M581" t="e">
        <f t="shared" ref="M581:M587" si="60">IF(SUM(K581:L581)&gt;0,1,0)</f>
        <v>#REF!</v>
      </c>
    </row>
    <row r="582" spans="1:13" ht="18">
      <c r="A582" s="92" t="s">
        <v>101</v>
      </c>
      <c r="B582" s="93" t="e">
        <f>IF(AND('IOC Input'!#REF!="M-OP",'IOC Input'!#REF!&lt;50000),'IOC Input'!#REF!,IF(AND('IOC Input'!#REF!="M-OP",'IOC Input'!#REF!&gt;=50000),'IOC Input'!#REF!,""))</f>
        <v>#REF!</v>
      </c>
      <c r="C582" s="93" t="e">
        <f>IF(AND('IOC Input'!#REF!="M-OP",'IOC Input'!#REF!&lt;50000),'IOC Input'!#REF!,IF(AND('IOC Input'!#REF!="M-OP",'IOC Input'!#REF!&gt;=50000),'IOC Input'!#REF!,""))</f>
        <v>#REF!</v>
      </c>
      <c r="D582" s="93" t="e">
        <f>IF(AND('IOC Input'!#REF!="M-OP",'IOC Input'!#REF!&lt;50000),'IOC Input'!#REF!,IF(AND('IOC Input'!#REF!="M-OP",'IOC Input'!#REF!&gt;=50000),'IOC Input'!#REF!,""))</f>
        <v>#REF!</v>
      </c>
      <c r="E582" s="93" t="e">
        <f>IF(AND('IOC Input'!#REF!="M-OP",'IOC Input'!#REF!&lt;50000),'IOC Input'!#REF!,IF(AND('IOC Input'!#REF!="M-OP",'IOC Input'!#REF!&gt;=50000),'IOC Input'!#REF!,""))</f>
        <v>#REF!</v>
      </c>
      <c r="F582" s="93" t="e">
        <f>IF(AND('IOC Input'!#REF!="M-OP",'IOC Input'!#REF!&lt;50000),'IOC Input'!#REF!,IF(AND('IOC Input'!#REF!="M-OP",'IOC Input'!#REF!&gt;=50000),'IOC Input'!#REF!,""))</f>
        <v>#REF!</v>
      </c>
      <c r="G582" s="93" t="e">
        <f>IF(AND('IOC Input'!#REF!="M-OP",'IOC Input'!#REF!&lt;50000),'IOC Input'!#REF!,IF(AND('IOC Input'!#REF!="M-OP",'IOC Input'!#REF!&gt;=50000),'IOC Input'!#REF!,""))</f>
        <v>#REF!</v>
      </c>
      <c r="H582" s="93" t="e">
        <f>IF(AND('IOC Input'!#REF!="M-OP",'IOC Input'!#REF!&lt;50000),'IOC Input'!#REF!,IF(AND('IOC Input'!#REF!="M-OP",'IOC Input'!#REF!&gt;=50000),'IOC Input'!#REF!,""))</f>
        <v>#REF!</v>
      </c>
      <c r="I582" s="93" t="e">
        <f>IF(AND('IOC Input'!#REF!="M-OP",'IOC Input'!#REF!&lt;50000),'IOC Input'!#REF!,IF(AND('IOC Input'!#REF!="M-OP",'IOC Input'!#REF!&gt;=50000),'IOC Input'!#REF!,""))</f>
        <v>#REF!</v>
      </c>
      <c r="J582" s="95" t="e">
        <f>IF(AND('IOC Input'!#REF!="M-OP",'IOC Input'!#REF!&lt;50000),RIGHT('IOC Input'!#REF!,6),IF(AND('IOC Input'!#REF!="M-OP",'IOC Input'!#REF!&gt;=50000),RIGHT('IOC Input'!#REF!,6),""))</f>
        <v>#REF!</v>
      </c>
      <c r="K582" s="96" t="e">
        <f>IF(AND('IOC Input'!#REF!="M-OP",'IOC Input'!#REF!="C"),'IOC Input'!#REF!,"")</f>
        <v>#REF!</v>
      </c>
      <c r="L582" s="96" t="e">
        <f>IF(AND('IOC Input'!#REF!="M-OP",'IOC Input'!#REF!="D"),'IOC Input'!#REF!,"")</f>
        <v>#REF!</v>
      </c>
      <c r="M582" t="e">
        <f t="shared" si="60"/>
        <v>#REF!</v>
      </c>
    </row>
    <row r="583" spans="1:13" ht="18">
      <c r="A583" s="92" t="s">
        <v>101</v>
      </c>
      <c r="B583" s="93" t="e">
        <f>IF(AND('IOC Input'!#REF!="M-OP",'IOC Input'!#REF!&lt;50000),'IOC Input'!#REF!,IF(AND('IOC Input'!#REF!="M-OP",'IOC Input'!#REF!&gt;=50000),'IOC Input'!#REF!,""))</f>
        <v>#REF!</v>
      </c>
      <c r="C583" s="93" t="e">
        <f>IF(AND('IOC Input'!#REF!="M-OP",'IOC Input'!#REF!&lt;50000),'IOC Input'!#REF!,IF(AND('IOC Input'!#REF!="M-OP",'IOC Input'!#REF!&gt;=50000),'IOC Input'!#REF!,""))</f>
        <v>#REF!</v>
      </c>
      <c r="D583" s="93" t="e">
        <f>IF(AND('IOC Input'!#REF!="M-OP",'IOC Input'!#REF!&lt;50000),'IOC Input'!#REF!,IF(AND('IOC Input'!#REF!="M-OP",'IOC Input'!#REF!&gt;=50000),'IOC Input'!#REF!,""))</f>
        <v>#REF!</v>
      </c>
      <c r="E583" s="93" t="e">
        <f>IF(AND('IOC Input'!#REF!="M-OP",'IOC Input'!#REF!&lt;50000),'IOC Input'!#REF!,IF(AND('IOC Input'!#REF!="M-OP",'IOC Input'!#REF!&gt;=50000),'IOC Input'!#REF!,""))</f>
        <v>#REF!</v>
      </c>
      <c r="F583" s="93" t="e">
        <f>IF(AND('IOC Input'!#REF!="M-OP",'IOC Input'!#REF!&lt;50000),'IOC Input'!#REF!,IF(AND('IOC Input'!#REF!="M-OP",'IOC Input'!#REF!&gt;=50000),'IOC Input'!#REF!,""))</f>
        <v>#REF!</v>
      </c>
      <c r="G583" s="93" t="e">
        <f>IF(AND('IOC Input'!#REF!="M-OP",'IOC Input'!#REF!&lt;50000),'IOC Input'!#REF!,IF(AND('IOC Input'!#REF!="M-OP",'IOC Input'!#REF!&gt;=50000),'IOC Input'!#REF!,""))</f>
        <v>#REF!</v>
      </c>
      <c r="H583" s="93" t="e">
        <f>IF(AND('IOC Input'!#REF!="M-OP",'IOC Input'!#REF!&lt;50000),'IOC Input'!#REF!,IF(AND('IOC Input'!#REF!="M-OP",'IOC Input'!#REF!&gt;=50000),'IOC Input'!#REF!,""))</f>
        <v>#REF!</v>
      </c>
      <c r="I583" s="93" t="e">
        <f>IF(AND('IOC Input'!#REF!="M-OP",'IOC Input'!#REF!&lt;50000),'IOC Input'!#REF!,IF(AND('IOC Input'!#REF!="M-OP",'IOC Input'!#REF!&gt;=50000),'IOC Input'!#REF!,""))</f>
        <v>#REF!</v>
      </c>
      <c r="J583" s="95" t="e">
        <f>IF(AND('IOC Input'!#REF!="M-OP",'IOC Input'!#REF!&lt;50000),RIGHT('IOC Input'!#REF!,6),IF(AND('IOC Input'!#REF!="M-OP",'IOC Input'!#REF!&gt;=50000),RIGHT('IOC Input'!#REF!,6),""))</f>
        <v>#REF!</v>
      </c>
      <c r="K583" s="96" t="e">
        <f>IF(AND('IOC Input'!#REF!="M-OP",'IOC Input'!#REF!="C"),'IOC Input'!#REF!,"")</f>
        <v>#REF!</v>
      </c>
      <c r="L583" s="96" t="e">
        <f>IF(AND('IOC Input'!#REF!="M-OP",'IOC Input'!#REF!="D"),'IOC Input'!#REF!,"")</f>
        <v>#REF!</v>
      </c>
      <c r="M583" t="e">
        <f t="shared" si="60"/>
        <v>#REF!</v>
      </c>
    </row>
    <row r="584" spans="1:13" ht="18">
      <c r="A584" s="92" t="s">
        <v>101</v>
      </c>
      <c r="B584" s="93" t="e">
        <f>IF(AND('IOC Input'!#REF!="M-OP",'IOC Input'!#REF!&lt;50000),'IOC Input'!#REF!,IF(AND('IOC Input'!#REF!="M-OP",'IOC Input'!#REF!&gt;=50000),'IOC Input'!#REF!,""))</f>
        <v>#REF!</v>
      </c>
      <c r="C584" s="93" t="e">
        <f>IF(AND('IOC Input'!#REF!="M-OP",'IOC Input'!#REF!&lt;50000),'IOC Input'!#REF!,IF(AND('IOC Input'!#REF!="M-OP",'IOC Input'!#REF!&gt;=50000),'IOC Input'!#REF!,""))</f>
        <v>#REF!</v>
      </c>
      <c r="D584" s="93" t="e">
        <f>IF(AND('IOC Input'!#REF!="M-OP",'IOC Input'!#REF!&lt;50000),'IOC Input'!#REF!,IF(AND('IOC Input'!#REF!="M-OP",'IOC Input'!#REF!&gt;=50000),'IOC Input'!#REF!,""))</f>
        <v>#REF!</v>
      </c>
      <c r="E584" s="93" t="e">
        <f>IF(AND('IOC Input'!#REF!="M-OP",'IOC Input'!#REF!&lt;50000),'IOC Input'!#REF!,IF(AND('IOC Input'!#REF!="M-OP",'IOC Input'!#REF!&gt;=50000),'IOC Input'!#REF!,""))</f>
        <v>#REF!</v>
      </c>
      <c r="F584" s="93" t="e">
        <f>IF(AND('IOC Input'!#REF!="M-OP",'IOC Input'!#REF!&lt;50000),'IOC Input'!#REF!,IF(AND('IOC Input'!#REF!="M-OP",'IOC Input'!#REF!&gt;=50000),'IOC Input'!#REF!,""))</f>
        <v>#REF!</v>
      </c>
      <c r="G584" s="93" t="e">
        <f>IF(AND('IOC Input'!#REF!="M-OP",'IOC Input'!#REF!&lt;50000),'IOC Input'!#REF!,IF(AND('IOC Input'!#REF!="M-OP",'IOC Input'!#REF!&gt;=50000),'IOC Input'!#REF!,""))</f>
        <v>#REF!</v>
      </c>
      <c r="H584" s="93" t="e">
        <f>IF(AND('IOC Input'!#REF!="M-OP",'IOC Input'!#REF!&lt;50000),'IOC Input'!#REF!,IF(AND('IOC Input'!#REF!="M-OP",'IOC Input'!#REF!&gt;=50000),'IOC Input'!#REF!,""))</f>
        <v>#REF!</v>
      </c>
      <c r="I584" s="93" t="e">
        <f>IF(AND('IOC Input'!#REF!="M-OP",'IOC Input'!#REF!&lt;50000),'IOC Input'!#REF!,IF(AND('IOC Input'!#REF!="M-OP",'IOC Input'!#REF!&gt;=50000),'IOC Input'!#REF!,""))</f>
        <v>#REF!</v>
      </c>
      <c r="J584" s="95" t="e">
        <f>IF(AND('IOC Input'!#REF!="M-OP",'IOC Input'!#REF!&lt;50000),RIGHT('IOC Input'!#REF!,6),IF(AND('IOC Input'!#REF!="M-OP",'IOC Input'!#REF!&gt;=50000),RIGHT('IOC Input'!#REF!,6),""))</f>
        <v>#REF!</v>
      </c>
      <c r="K584" s="96" t="e">
        <f>IF(AND('IOC Input'!#REF!="M-OP",'IOC Input'!#REF!="C"),'IOC Input'!#REF!,"")</f>
        <v>#REF!</v>
      </c>
      <c r="L584" s="96" t="e">
        <f>IF(AND('IOC Input'!#REF!="M-OP",'IOC Input'!#REF!="D"),'IOC Input'!#REF!,"")</f>
        <v>#REF!</v>
      </c>
      <c r="M584" t="e">
        <f t="shared" si="60"/>
        <v>#REF!</v>
      </c>
    </row>
    <row r="585" spans="1:13" ht="18">
      <c r="A585" s="92" t="s">
        <v>101</v>
      </c>
      <c r="B585" s="93" t="e">
        <f>IF(AND('IOC Input'!#REF!="M-OP",'IOC Input'!#REF!&lt;50000),'IOC Input'!#REF!,IF(AND('IOC Input'!#REF!="M-OP",'IOC Input'!#REF!&gt;=50000),'IOC Input'!#REF!,""))</f>
        <v>#REF!</v>
      </c>
      <c r="C585" s="93" t="e">
        <f>IF(AND('IOC Input'!#REF!="M-OP",'IOC Input'!#REF!&lt;50000),'IOC Input'!#REF!,IF(AND('IOC Input'!#REF!="M-OP",'IOC Input'!#REF!&gt;=50000),'IOC Input'!#REF!,""))</f>
        <v>#REF!</v>
      </c>
      <c r="D585" s="93" t="e">
        <f>IF(AND('IOC Input'!#REF!="M-OP",'IOC Input'!#REF!&lt;50000),'IOC Input'!#REF!,IF(AND('IOC Input'!#REF!="M-OP",'IOC Input'!#REF!&gt;=50000),'IOC Input'!#REF!,""))</f>
        <v>#REF!</v>
      </c>
      <c r="E585" s="93" t="e">
        <f>IF(AND('IOC Input'!#REF!="M-OP",'IOC Input'!#REF!&lt;50000),'IOC Input'!#REF!,IF(AND('IOC Input'!#REF!="M-OP",'IOC Input'!#REF!&gt;=50000),'IOC Input'!#REF!,""))</f>
        <v>#REF!</v>
      </c>
      <c r="F585" s="93" t="e">
        <f>IF(AND('IOC Input'!#REF!="M-OP",'IOC Input'!#REF!&lt;50000),'IOC Input'!#REF!,IF(AND('IOC Input'!#REF!="M-OP",'IOC Input'!#REF!&gt;=50000),'IOC Input'!#REF!,""))</f>
        <v>#REF!</v>
      </c>
      <c r="G585" s="93" t="e">
        <f>IF(AND('IOC Input'!#REF!="M-OP",'IOC Input'!#REF!&lt;50000),'IOC Input'!#REF!,IF(AND('IOC Input'!#REF!="M-OP",'IOC Input'!#REF!&gt;=50000),'IOC Input'!#REF!,""))</f>
        <v>#REF!</v>
      </c>
      <c r="H585" s="93" t="e">
        <f>IF(AND('IOC Input'!#REF!="M-OP",'IOC Input'!#REF!&lt;50000),'IOC Input'!#REF!,IF(AND('IOC Input'!#REF!="M-OP",'IOC Input'!#REF!&gt;=50000),'IOC Input'!#REF!,""))</f>
        <v>#REF!</v>
      </c>
      <c r="I585" s="93" t="e">
        <f>IF(AND('IOC Input'!#REF!="M-OP",'IOC Input'!#REF!&lt;50000),'IOC Input'!#REF!,IF(AND('IOC Input'!#REF!="M-OP",'IOC Input'!#REF!&gt;=50000),'IOC Input'!#REF!,""))</f>
        <v>#REF!</v>
      </c>
      <c r="J585" s="95" t="e">
        <f>IF(AND('IOC Input'!#REF!="M-OP",'IOC Input'!#REF!&lt;50000),RIGHT('IOC Input'!#REF!,6),IF(AND('IOC Input'!#REF!="M-OP",'IOC Input'!#REF!&gt;=50000),RIGHT('IOC Input'!#REF!,6),""))</f>
        <v>#REF!</v>
      </c>
      <c r="K585" s="96" t="e">
        <f>IF(AND('IOC Input'!#REF!="M-OP",'IOC Input'!#REF!="C"),'IOC Input'!#REF!,"")</f>
        <v>#REF!</v>
      </c>
      <c r="L585" s="96" t="e">
        <f>IF(AND('IOC Input'!#REF!="M-OP",'IOC Input'!#REF!="D"),'IOC Input'!#REF!,"")</f>
        <v>#REF!</v>
      </c>
      <c r="M585" t="e">
        <f t="shared" si="60"/>
        <v>#REF!</v>
      </c>
    </row>
    <row r="586" spans="1:13" ht="18">
      <c r="A586" s="92" t="s">
        <v>101</v>
      </c>
      <c r="B586" s="93" t="e">
        <f>IF(AND('IOC Input'!#REF!="M-OP",'IOC Input'!#REF!&lt;50000),'IOC Input'!#REF!,IF(AND('IOC Input'!#REF!="M-OP",'IOC Input'!#REF!&gt;=50000),'IOC Input'!#REF!,""))</f>
        <v>#REF!</v>
      </c>
      <c r="C586" s="93" t="e">
        <f>IF(AND('IOC Input'!#REF!="M-OP",'IOC Input'!#REF!&lt;50000),'IOC Input'!#REF!,IF(AND('IOC Input'!#REF!="M-OP",'IOC Input'!#REF!&gt;=50000),'IOC Input'!#REF!,""))</f>
        <v>#REF!</v>
      </c>
      <c r="D586" s="93" t="e">
        <f>IF(AND('IOC Input'!#REF!="M-OP",'IOC Input'!#REF!&lt;50000),'IOC Input'!#REF!,IF(AND('IOC Input'!#REF!="M-OP",'IOC Input'!#REF!&gt;=50000),'IOC Input'!#REF!,""))</f>
        <v>#REF!</v>
      </c>
      <c r="E586" s="93" t="e">
        <f>IF(AND('IOC Input'!#REF!="M-OP",'IOC Input'!#REF!&lt;50000),'IOC Input'!#REF!,IF(AND('IOC Input'!#REF!="M-OP",'IOC Input'!#REF!&gt;=50000),'IOC Input'!#REF!,""))</f>
        <v>#REF!</v>
      </c>
      <c r="F586" s="93" t="e">
        <f>IF(AND('IOC Input'!#REF!="M-OP",'IOC Input'!#REF!&lt;50000),'IOC Input'!#REF!,IF(AND('IOC Input'!#REF!="M-OP",'IOC Input'!#REF!&gt;=50000),'IOC Input'!#REF!,""))</f>
        <v>#REF!</v>
      </c>
      <c r="G586" s="93" t="e">
        <f>IF(AND('IOC Input'!#REF!="M-OP",'IOC Input'!#REF!&lt;50000),'IOC Input'!#REF!,IF(AND('IOC Input'!#REF!="M-OP",'IOC Input'!#REF!&gt;=50000),'IOC Input'!#REF!,""))</f>
        <v>#REF!</v>
      </c>
      <c r="H586" s="93" t="e">
        <f>IF(AND('IOC Input'!#REF!="M-OP",'IOC Input'!#REF!&lt;50000),'IOC Input'!#REF!,IF(AND('IOC Input'!#REF!="M-OP",'IOC Input'!#REF!&gt;=50000),'IOC Input'!#REF!,""))</f>
        <v>#REF!</v>
      </c>
      <c r="I586" s="93" t="e">
        <f>IF(AND('IOC Input'!#REF!="M-OP",'IOC Input'!#REF!&lt;50000),'IOC Input'!#REF!,IF(AND('IOC Input'!#REF!="M-OP",'IOC Input'!#REF!&gt;=50000),'IOC Input'!#REF!,""))</f>
        <v>#REF!</v>
      </c>
      <c r="J586" s="95" t="e">
        <f>IF(AND('IOC Input'!#REF!="M-OP",'IOC Input'!#REF!&lt;50000),RIGHT('IOC Input'!#REF!,6),IF(AND('IOC Input'!#REF!="M-OP",'IOC Input'!#REF!&gt;=50000),RIGHT('IOC Input'!#REF!,6),""))</f>
        <v>#REF!</v>
      </c>
      <c r="K586" s="96" t="e">
        <f>IF(AND('IOC Input'!#REF!="M-OP",'IOC Input'!#REF!="C"),'IOC Input'!#REF!,"")</f>
        <v>#REF!</v>
      </c>
      <c r="L586" s="96" t="e">
        <f>IF(AND('IOC Input'!#REF!="M-OP",'IOC Input'!#REF!="D"),'IOC Input'!#REF!,"")</f>
        <v>#REF!</v>
      </c>
      <c r="M586" t="e">
        <f t="shared" si="60"/>
        <v>#REF!</v>
      </c>
    </row>
    <row r="587" spans="1:13" ht="18">
      <c r="A587" s="92" t="s">
        <v>101</v>
      </c>
      <c r="B587" s="93" t="e">
        <f>IF(AND('IOC Input'!#REF!="M-OP",'IOC Input'!#REF!&lt;50000),'IOC Input'!#REF!,IF(AND('IOC Input'!#REF!="M-OP",'IOC Input'!#REF!&gt;=50000),'IOC Input'!#REF!,""))</f>
        <v>#REF!</v>
      </c>
      <c r="C587" s="93" t="e">
        <f>IF(AND('IOC Input'!#REF!="M-OP",'IOC Input'!#REF!&lt;50000),'IOC Input'!#REF!,IF(AND('IOC Input'!#REF!="M-OP",'IOC Input'!#REF!&gt;=50000),'IOC Input'!#REF!,""))</f>
        <v>#REF!</v>
      </c>
      <c r="D587" s="93" t="e">
        <f>IF(AND('IOC Input'!#REF!="M-OP",'IOC Input'!#REF!&lt;50000),'IOC Input'!#REF!,IF(AND('IOC Input'!#REF!="M-OP",'IOC Input'!#REF!&gt;=50000),'IOC Input'!#REF!,""))</f>
        <v>#REF!</v>
      </c>
      <c r="E587" s="93" t="e">
        <f>IF(AND('IOC Input'!#REF!="M-OP",'IOC Input'!#REF!&lt;50000),'IOC Input'!#REF!,IF(AND('IOC Input'!#REF!="M-OP",'IOC Input'!#REF!&gt;=50000),'IOC Input'!#REF!,""))</f>
        <v>#REF!</v>
      </c>
      <c r="F587" s="93" t="e">
        <f>IF(AND('IOC Input'!#REF!="M-OP",'IOC Input'!#REF!&lt;50000),'IOC Input'!#REF!,IF(AND('IOC Input'!#REF!="M-OP",'IOC Input'!#REF!&gt;=50000),'IOC Input'!#REF!,""))</f>
        <v>#REF!</v>
      </c>
      <c r="G587" s="93" t="e">
        <f>IF(AND('IOC Input'!#REF!="M-OP",'IOC Input'!#REF!&lt;50000),'IOC Input'!#REF!,IF(AND('IOC Input'!#REF!="M-OP",'IOC Input'!#REF!&gt;=50000),'IOC Input'!#REF!,""))</f>
        <v>#REF!</v>
      </c>
      <c r="H587" s="97"/>
      <c r="I587" s="93" t="e">
        <f>IF(AND('IOC Input'!#REF!="M-OP",'IOC Input'!#REF!&lt;50000),'IOC Input'!#REF!,IF(AND('IOC Input'!#REF!="M-OP",'IOC Input'!#REF!&gt;=50000),'IOC Input'!#REF!,""))</f>
        <v>#REF!</v>
      </c>
      <c r="J587" s="95" t="e">
        <f>IF(AND('IOC Input'!#REF!="M-OP",'IOC Input'!#REF!&lt;50000),RIGHT('IOC Input'!#REF!,6),IF(AND('IOC Input'!#REF!="M-OP",'IOC Input'!#REF!&gt;=50000),RIGHT('IOC Input'!#REF!,6),""))</f>
        <v>#REF!</v>
      </c>
      <c r="K587" s="96" t="e">
        <f>IF(AND('IOC Input'!#REF!="M-OP",'IOC Input'!#REF!="C"),'IOC Input'!#REF!,"")</f>
        <v>#REF!</v>
      </c>
      <c r="L587" s="96" t="e">
        <f>IF(AND('IOC Input'!#REF!="M-OP",'IOC Input'!#REF!="D"),'IOC Input'!#REF!,"")</f>
        <v>#REF!</v>
      </c>
      <c r="M587" t="e">
        <f t="shared" si="60"/>
        <v>#REF!</v>
      </c>
    </row>
    <row r="588" spans="1:13" ht="18">
      <c r="A588" s="92"/>
      <c r="B588" s="93"/>
      <c r="C588" s="94"/>
      <c r="D588" s="93"/>
      <c r="E588" s="94"/>
      <c r="F588" s="93"/>
      <c r="G588" s="93"/>
      <c r="H588" s="94"/>
      <c r="I588" s="93"/>
      <c r="J588" s="95"/>
      <c r="K588" s="96"/>
      <c r="L588" s="96"/>
    </row>
    <row r="589" spans="1:13" ht="18">
      <c r="A589" s="92" t="s">
        <v>101</v>
      </c>
      <c r="B589" s="93" t="e">
        <f>IF(AND('IOC Input'!#REF!="M-OP",'IOC Input'!#REF!&lt;50000),"119503",IF(AND('IOC Input'!#REF!="M-OP",'IOC Input'!#REF!&gt;=50000),"119500",""))</f>
        <v>#REF!</v>
      </c>
      <c r="C589" s="94"/>
      <c r="D589" s="93"/>
      <c r="E589" s="94"/>
      <c r="F589" s="93"/>
      <c r="G589" s="93"/>
      <c r="H589" s="93" t="e">
        <f>IF(AND('IOC Input'!#REF!="M-OP",'IOC Input'!#REF!&lt;50000),'IOC Input'!#REF!,IF(AND('IOC Input'!#REF!="M-OP",'IOC Input'!#REF!&gt;=50000),'IOC Input'!#REF!,""))</f>
        <v>#REF!</v>
      </c>
      <c r="I589" s="93" t="e">
        <f>+I590</f>
        <v>#REF!</v>
      </c>
      <c r="J589" s="95" t="e">
        <f>+J590</f>
        <v>#REF!</v>
      </c>
      <c r="K589" s="96" t="e">
        <f>IF(AND('IOC Input'!#REF!="M-OP",'IOC Input'!#REF!="C"),'IOC Input'!#REF!,"")</f>
        <v>#REF!</v>
      </c>
      <c r="L589" s="96" t="e">
        <f>IF(AND('IOC Input'!#REF!="M-OP",'IOC Input'!#REF!="D"),'IOC Input'!#REF!,"")</f>
        <v>#REF!</v>
      </c>
      <c r="M589" t="e">
        <f>IF(SUM(K589:L589)&gt;0,1,0)</f>
        <v>#REF!</v>
      </c>
    </row>
    <row r="590" spans="1:13" ht="18">
      <c r="A590" s="92" t="s">
        <v>101</v>
      </c>
      <c r="B590" s="93" t="e">
        <f>IF(AND('IOC Input'!#REF!="M-OP",'IOC Input'!#REF!&lt;50000),'IOC Input'!#REF!,IF(AND('IOC Input'!#REF!="M-OP",'IOC Input'!#REF!&gt;=50000),'IOC Input'!#REF!,""))</f>
        <v>#REF!</v>
      </c>
      <c r="C590" s="93" t="e">
        <f>IF(AND('IOC Input'!#REF!="M-OP",'IOC Input'!#REF!&lt;50000),'IOC Input'!#REF!,IF(AND('IOC Input'!#REF!="M-OP",'IOC Input'!#REF!&gt;=50000),'IOC Input'!#REF!,""))</f>
        <v>#REF!</v>
      </c>
      <c r="D590" s="93" t="e">
        <f>IF(AND('IOC Input'!#REF!="M-OP",'IOC Input'!#REF!&lt;50000),'IOC Input'!#REF!,IF(AND('IOC Input'!#REF!="M-OP",'IOC Input'!#REF!&gt;=50000),'IOC Input'!#REF!,""))</f>
        <v>#REF!</v>
      </c>
      <c r="E590" s="93" t="e">
        <f>IF(AND('IOC Input'!#REF!="M-OP",'IOC Input'!#REF!&lt;50000),'IOC Input'!#REF!,IF(AND('IOC Input'!#REF!="M-OP",'IOC Input'!#REF!&gt;=50000),'IOC Input'!#REF!,""))</f>
        <v>#REF!</v>
      </c>
      <c r="F590" s="93" t="e">
        <f>IF(AND('IOC Input'!#REF!="M-OP",'IOC Input'!#REF!&lt;50000),'IOC Input'!#REF!,IF(AND('IOC Input'!#REF!="M-OP",'IOC Input'!#REF!&gt;=50000),'IOC Input'!#REF!,""))</f>
        <v>#REF!</v>
      </c>
      <c r="G590" s="93" t="e">
        <f>IF(AND('IOC Input'!#REF!="M-OP",'IOC Input'!#REF!&lt;50000),'IOC Input'!#REF!,IF(AND('IOC Input'!#REF!="M-OP",'IOC Input'!#REF!&gt;=50000),'IOC Input'!#REF!,""))</f>
        <v>#REF!</v>
      </c>
      <c r="H590" s="93" t="e">
        <f>IF(AND('IOC Input'!#REF!="M-OP",'IOC Input'!#REF!&lt;50000),'IOC Input'!#REF!,IF(AND('IOC Input'!#REF!="M-OP",'IOC Input'!#REF!&gt;=50000),'IOC Input'!#REF!,""))</f>
        <v>#REF!</v>
      </c>
      <c r="I590" s="93" t="e">
        <f>IF(AND('IOC Input'!#REF!="M-OP",'IOC Input'!#REF!&lt;50000),'IOC Input'!#REF!,IF(AND('IOC Input'!#REF!="M-OP",'IOC Input'!#REF!&gt;=50000),'IOC Input'!#REF!,""))</f>
        <v>#REF!</v>
      </c>
      <c r="J590" s="95" t="e">
        <f>IF(AND('IOC Input'!#REF!="M-OP",'IOC Input'!#REF!&lt;50000),RIGHT('IOC Input'!#REF!,6),IF(AND('IOC Input'!#REF!="M-OP",'IOC Input'!#REF!&gt;=50000),RIGHT('IOC Input'!#REF!,6),""))</f>
        <v>#REF!</v>
      </c>
      <c r="K590" s="96" t="e">
        <f>IF(AND('IOC Input'!#REF!="M-OP",'IOC Input'!#REF!="C"),'IOC Input'!#REF!,"")</f>
        <v>#REF!</v>
      </c>
      <c r="L590" s="96" t="e">
        <f>IF(AND('IOC Input'!#REF!="M-OP",'IOC Input'!#REF!="D"),'IOC Input'!#REF!,"")</f>
        <v>#REF!</v>
      </c>
      <c r="M590" t="e">
        <f t="shared" ref="M590:M596" si="61">IF(SUM(K590:L590)&gt;0,1,0)</f>
        <v>#REF!</v>
      </c>
    </row>
    <row r="591" spans="1:13" ht="18">
      <c r="A591" s="92" t="s">
        <v>101</v>
      </c>
      <c r="B591" s="93" t="e">
        <f>IF(AND('IOC Input'!#REF!="M-OP",'IOC Input'!#REF!&lt;50000),'IOC Input'!#REF!,IF(AND('IOC Input'!#REF!="M-OP",'IOC Input'!#REF!&gt;=50000),'IOC Input'!#REF!,""))</f>
        <v>#REF!</v>
      </c>
      <c r="C591" s="93" t="e">
        <f>IF(AND('IOC Input'!#REF!="M-OP",'IOC Input'!#REF!&lt;50000),'IOC Input'!#REF!,IF(AND('IOC Input'!#REF!="M-OP",'IOC Input'!#REF!&gt;=50000),'IOC Input'!#REF!,""))</f>
        <v>#REF!</v>
      </c>
      <c r="D591" s="93" t="e">
        <f>IF(AND('IOC Input'!#REF!="M-OP",'IOC Input'!#REF!&lt;50000),'IOC Input'!#REF!,IF(AND('IOC Input'!#REF!="M-OP",'IOC Input'!#REF!&gt;=50000),'IOC Input'!#REF!,""))</f>
        <v>#REF!</v>
      </c>
      <c r="E591" s="93" t="e">
        <f>IF(AND('IOC Input'!#REF!="M-OP",'IOC Input'!#REF!&lt;50000),'IOC Input'!#REF!,IF(AND('IOC Input'!#REF!="M-OP",'IOC Input'!#REF!&gt;=50000),'IOC Input'!#REF!,""))</f>
        <v>#REF!</v>
      </c>
      <c r="F591" s="93" t="e">
        <f>IF(AND('IOC Input'!#REF!="M-OP",'IOC Input'!#REF!&lt;50000),'IOC Input'!#REF!,IF(AND('IOC Input'!#REF!="M-OP",'IOC Input'!#REF!&gt;=50000),'IOC Input'!#REF!,""))</f>
        <v>#REF!</v>
      </c>
      <c r="G591" s="93" t="e">
        <f>IF(AND('IOC Input'!#REF!="M-OP",'IOC Input'!#REF!&lt;50000),'IOC Input'!#REF!,IF(AND('IOC Input'!#REF!="M-OP",'IOC Input'!#REF!&gt;=50000),'IOC Input'!#REF!,""))</f>
        <v>#REF!</v>
      </c>
      <c r="H591" s="93" t="e">
        <f>IF(AND('IOC Input'!#REF!="M-OP",'IOC Input'!#REF!&lt;50000),'IOC Input'!#REF!,IF(AND('IOC Input'!#REF!="M-OP",'IOC Input'!#REF!&gt;=50000),'IOC Input'!#REF!,""))</f>
        <v>#REF!</v>
      </c>
      <c r="I591" s="93" t="e">
        <f>IF(AND('IOC Input'!#REF!="M-OP",'IOC Input'!#REF!&lt;50000),'IOC Input'!#REF!,IF(AND('IOC Input'!#REF!="M-OP",'IOC Input'!#REF!&gt;=50000),'IOC Input'!#REF!,""))</f>
        <v>#REF!</v>
      </c>
      <c r="J591" s="95" t="e">
        <f>IF(AND('IOC Input'!#REF!="M-OP",'IOC Input'!#REF!&lt;50000),RIGHT('IOC Input'!#REF!,6),IF(AND('IOC Input'!#REF!="M-OP",'IOC Input'!#REF!&gt;=50000),RIGHT('IOC Input'!#REF!,6),""))</f>
        <v>#REF!</v>
      </c>
      <c r="K591" s="96" t="e">
        <f>IF(AND('IOC Input'!#REF!="M-OP",'IOC Input'!#REF!="C"),'IOC Input'!#REF!,"")</f>
        <v>#REF!</v>
      </c>
      <c r="L591" s="96" t="e">
        <f>IF(AND('IOC Input'!#REF!="M-OP",'IOC Input'!#REF!="D"),'IOC Input'!#REF!,"")</f>
        <v>#REF!</v>
      </c>
      <c r="M591" t="e">
        <f t="shared" si="61"/>
        <v>#REF!</v>
      </c>
    </row>
    <row r="592" spans="1:13" ht="18">
      <c r="A592" s="92" t="s">
        <v>101</v>
      </c>
      <c r="B592" s="93" t="e">
        <f>IF(AND('IOC Input'!#REF!="M-OP",'IOC Input'!#REF!&lt;50000),'IOC Input'!#REF!,IF(AND('IOC Input'!#REF!="M-OP",'IOC Input'!#REF!&gt;=50000),'IOC Input'!#REF!,""))</f>
        <v>#REF!</v>
      </c>
      <c r="C592" s="93" t="e">
        <f>IF(AND('IOC Input'!#REF!="M-OP",'IOC Input'!#REF!&lt;50000),'IOC Input'!#REF!,IF(AND('IOC Input'!#REF!="M-OP",'IOC Input'!#REF!&gt;=50000),'IOC Input'!#REF!,""))</f>
        <v>#REF!</v>
      </c>
      <c r="D592" s="93" t="e">
        <f>IF(AND('IOC Input'!#REF!="M-OP",'IOC Input'!#REF!&lt;50000),'IOC Input'!#REF!,IF(AND('IOC Input'!#REF!="M-OP",'IOC Input'!#REF!&gt;=50000),'IOC Input'!#REF!,""))</f>
        <v>#REF!</v>
      </c>
      <c r="E592" s="93" t="e">
        <f>IF(AND('IOC Input'!#REF!="M-OP",'IOC Input'!#REF!&lt;50000),'IOC Input'!#REF!,IF(AND('IOC Input'!#REF!="M-OP",'IOC Input'!#REF!&gt;=50000),'IOC Input'!#REF!,""))</f>
        <v>#REF!</v>
      </c>
      <c r="F592" s="93" t="e">
        <f>IF(AND('IOC Input'!#REF!="M-OP",'IOC Input'!#REF!&lt;50000),'IOC Input'!#REF!,IF(AND('IOC Input'!#REF!="M-OP",'IOC Input'!#REF!&gt;=50000),'IOC Input'!#REF!,""))</f>
        <v>#REF!</v>
      </c>
      <c r="G592" s="93" t="e">
        <f>IF(AND('IOC Input'!#REF!="M-OP",'IOC Input'!#REF!&lt;50000),'IOC Input'!#REF!,IF(AND('IOC Input'!#REF!="M-OP",'IOC Input'!#REF!&gt;=50000),'IOC Input'!#REF!,""))</f>
        <v>#REF!</v>
      </c>
      <c r="H592" s="93" t="e">
        <f>IF(AND('IOC Input'!#REF!="M-OP",'IOC Input'!#REF!&lt;50000),'IOC Input'!#REF!,IF(AND('IOC Input'!#REF!="M-OP",'IOC Input'!#REF!&gt;=50000),'IOC Input'!#REF!,""))</f>
        <v>#REF!</v>
      </c>
      <c r="I592" s="93" t="e">
        <f>IF(AND('IOC Input'!#REF!="M-OP",'IOC Input'!#REF!&lt;50000),'IOC Input'!#REF!,IF(AND('IOC Input'!#REF!="M-OP",'IOC Input'!#REF!&gt;=50000),'IOC Input'!#REF!,""))</f>
        <v>#REF!</v>
      </c>
      <c r="J592" s="95" t="e">
        <f>IF(AND('IOC Input'!#REF!="M-OP",'IOC Input'!#REF!&lt;50000),RIGHT('IOC Input'!#REF!,6),IF(AND('IOC Input'!#REF!="M-OP",'IOC Input'!#REF!&gt;=50000),RIGHT('IOC Input'!#REF!,6),""))</f>
        <v>#REF!</v>
      </c>
      <c r="K592" s="96" t="e">
        <f>IF(AND('IOC Input'!#REF!="M-OP",'IOC Input'!#REF!="C"),'IOC Input'!#REF!,"")</f>
        <v>#REF!</v>
      </c>
      <c r="L592" s="96" t="e">
        <f>IF(AND('IOC Input'!#REF!="M-OP",'IOC Input'!#REF!="D"),'IOC Input'!#REF!,"")</f>
        <v>#REF!</v>
      </c>
      <c r="M592" t="e">
        <f t="shared" si="61"/>
        <v>#REF!</v>
      </c>
    </row>
    <row r="593" spans="1:13" ht="18">
      <c r="A593" s="92" t="s">
        <v>101</v>
      </c>
      <c r="B593" s="93" t="e">
        <f>IF(AND('IOC Input'!#REF!="M-OP",'IOC Input'!#REF!&lt;50000),'IOC Input'!#REF!,IF(AND('IOC Input'!#REF!="M-OP",'IOC Input'!#REF!&gt;=50000),'IOC Input'!#REF!,""))</f>
        <v>#REF!</v>
      </c>
      <c r="C593" s="93" t="e">
        <f>IF(AND('IOC Input'!#REF!="M-OP",'IOC Input'!#REF!&lt;50000),'IOC Input'!#REF!,IF(AND('IOC Input'!#REF!="M-OP",'IOC Input'!#REF!&gt;=50000),'IOC Input'!#REF!,""))</f>
        <v>#REF!</v>
      </c>
      <c r="D593" s="93" t="e">
        <f>IF(AND('IOC Input'!#REF!="M-OP",'IOC Input'!#REF!&lt;50000),'IOC Input'!#REF!,IF(AND('IOC Input'!#REF!="M-OP",'IOC Input'!#REF!&gt;=50000),'IOC Input'!#REF!,""))</f>
        <v>#REF!</v>
      </c>
      <c r="E593" s="93" t="e">
        <f>IF(AND('IOC Input'!#REF!="M-OP",'IOC Input'!#REF!&lt;50000),'IOC Input'!#REF!,IF(AND('IOC Input'!#REF!="M-OP",'IOC Input'!#REF!&gt;=50000),'IOC Input'!#REF!,""))</f>
        <v>#REF!</v>
      </c>
      <c r="F593" s="93" t="e">
        <f>IF(AND('IOC Input'!#REF!="M-OP",'IOC Input'!#REF!&lt;50000),'IOC Input'!#REF!,IF(AND('IOC Input'!#REF!="M-OP",'IOC Input'!#REF!&gt;=50000),'IOC Input'!#REF!,""))</f>
        <v>#REF!</v>
      </c>
      <c r="G593" s="93" t="e">
        <f>IF(AND('IOC Input'!#REF!="M-OP",'IOC Input'!#REF!&lt;50000),'IOC Input'!#REF!,IF(AND('IOC Input'!#REF!="M-OP",'IOC Input'!#REF!&gt;=50000),'IOC Input'!#REF!,""))</f>
        <v>#REF!</v>
      </c>
      <c r="H593" s="93" t="e">
        <f>IF(AND('IOC Input'!#REF!="M-OP",'IOC Input'!#REF!&lt;50000),'IOC Input'!#REF!,IF(AND('IOC Input'!#REF!="M-OP",'IOC Input'!#REF!&gt;=50000),'IOC Input'!#REF!,""))</f>
        <v>#REF!</v>
      </c>
      <c r="I593" s="93" t="e">
        <f>IF(AND('IOC Input'!#REF!="M-OP",'IOC Input'!#REF!&lt;50000),'IOC Input'!#REF!,IF(AND('IOC Input'!#REF!="M-OP",'IOC Input'!#REF!&gt;=50000),'IOC Input'!#REF!,""))</f>
        <v>#REF!</v>
      </c>
      <c r="J593" s="95" t="e">
        <f>IF(AND('IOC Input'!#REF!="M-OP",'IOC Input'!#REF!&lt;50000),RIGHT('IOC Input'!#REF!,6),IF(AND('IOC Input'!#REF!="M-OP",'IOC Input'!#REF!&gt;=50000),RIGHT('IOC Input'!#REF!,6),""))</f>
        <v>#REF!</v>
      </c>
      <c r="K593" s="96" t="e">
        <f>IF(AND('IOC Input'!#REF!="M-OP",'IOC Input'!#REF!="C"),'IOC Input'!#REF!,"")</f>
        <v>#REF!</v>
      </c>
      <c r="L593" s="96" t="e">
        <f>IF(AND('IOC Input'!#REF!="M-OP",'IOC Input'!#REF!="D"),'IOC Input'!#REF!,"")</f>
        <v>#REF!</v>
      </c>
      <c r="M593" t="e">
        <f t="shared" si="61"/>
        <v>#REF!</v>
      </c>
    </row>
    <row r="594" spans="1:13" ht="18">
      <c r="A594" s="92" t="s">
        <v>101</v>
      </c>
      <c r="B594" s="93" t="e">
        <f>IF(AND('IOC Input'!#REF!="M-OP",'IOC Input'!#REF!&lt;50000),'IOC Input'!#REF!,IF(AND('IOC Input'!#REF!="M-OP",'IOC Input'!#REF!&gt;=50000),'IOC Input'!#REF!,""))</f>
        <v>#REF!</v>
      </c>
      <c r="C594" s="93" t="e">
        <f>IF(AND('IOC Input'!#REF!="M-OP",'IOC Input'!#REF!&lt;50000),'IOC Input'!#REF!,IF(AND('IOC Input'!#REF!="M-OP",'IOC Input'!#REF!&gt;=50000),'IOC Input'!#REF!,""))</f>
        <v>#REF!</v>
      </c>
      <c r="D594" s="93" t="e">
        <f>IF(AND('IOC Input'!#REF!="M-OP",'IOC Input'!#REF!&lt;50000),'IOC Input'!#REF!,IF(AND('IOC Input'!#REF!="M-OP",'IOC Input'!#REF!&gt;=50000),'IOC Input'!#REF!,""))</f>
        <v>#REF!</v>
      </c>
      <c r="E594" s="93" t="e">
        <f>IF(AND('IOC Input'!#REF!="M-OP",'IOC Input'!#REF!&lt;50000),'IOC Input'!#REF!,IF(AND('IOC Input'!#REF!="M-OP",'IOC Input'!#REF!&gt;=50000),'IOC Input'!#REF!,""))</f>
        <v>#REF!</v>
      </c>
      <c r="F594" s="93" t="e">
        <f>IF(AND('IOC Input'!#REF!="M-OP",'IOC Input'!#REF!&lt;50000),'IOC Input'!#REF!,IF(AND('IOC Input'!#REF!="M-OP",'IOC Input'!#REF!&gt;=50000),'IOC Input'!#REF!,""))</f>
        <v>#REF!</v>
      </c>
      <c r="G594" s="93" t="e">
        <f>IF(AND('IOC Input'!#REF!="M-OP",'IOC Input'!#REF!&lt;50000),'IOC Input'!#REF!,IF(AND('IOC Input'!#REF!="M-OP",'IOC Input'!#REF!&gt;=50000),'IOC Input'!#REF!,""))</f>
        <v>#REF!</v>
      </c>
      <c r="H594" s="93" t="e">
        <f>IF(AND('IOC Input'!#REF!="M-OP",'IOC Input'!#REF!&lt;50000),'IOC Input'!#REF!,IF(AND('IOC Input'!#REF!="M-OP",'IOC Input'!#REF!&gt;=50000),'IOC Input'!#REF!,""))</f>
        <v>#REF!</v>
      </c>
      <c r="I594" s="93" t="e">
        <f>IF(AND('IOC Input'!#REF!="M-OP",'IOC Input'!#REF!&lt;50000),'IOC Input'!#REF!,IF(AND('IOC Input'!#REF!="M-OP",'IOC Input'!#REF!&gt;=50000),'IOC Input'!#REF!,""))</f>
        <v>#REF!</v>
      </c>
      <c r="J594" s="95" t="e">
        <f>IF(AND('IOC Input'!#REF!="M-OP",'IOC Input'!#REF!&lt;50000),RIGHT('IOC Input'!#REF!,6),IF(AND('IOC Input'!#REF!="M-OP",'IOC Input'!#REF!&gt;=50000),RIGHT('IOC Input'!#REF!,6),""))</f>
        <v>#REF!</v>
      </c>
      <c r="K594" s="96" t="e">
        <f>IF(AND('IOC Input'!#REF!="M-OP",'IOC Input'!#REF!="C"),'IOC Input'!#REF!,"")</f>
        <v>#REF!</v>
      </c>
      <c r="L594" s="96" t="e">
        <f>IF(AND('IOC Input'!#REF!="M-OP",'IOC Input'!#REF!="D"),'IOC Input'!#REF!,"")</f>
        <v>#REF!</v>
      </c>
      <c r="M594" t="e">
        <f t="shared" si="61"/>
        <v>#REF!</v>
      </c>
    </row>
    <row r="595" spans="1:13" ht="18">
      <c r="A595" s="92" t="s">
        <v>101</v>
      </c>
      <c r="B595" s="93" t="e">
        <f>IF(AND('IOC Input'!#REF!="M-OP",'IOC Input'!#REF!&lt;50000),'IOC Input'!#REF!,IF(AND('IOC Input'!#REF!="M-OP",'IOC Input'!#REF!&gt;=50000),'IOC Input'!#REF!,""))</f>
        <v>#REF!</v>
      </c>
      <c r="C595" s="93" t="e">
        <f>IF(AND('IOC Input'!#REF!="M-OP",'IOC Input'!#REF!&lt;50000),'IOC Input'!#REF!,IF(AND('IOC Input'!#REF!="M-OP",'IOC Input'!#REF!&gt;=50000),'IOC Input'!#REF!,""))</f>
        <v>#REF!</v>
      </c>
      <c r="D595" s="93" t="e">
        <f>IF(AND('IOC Input'!#REF!="M-OP",'IOC Input'!#REF!&lt;50000),'IOC Input'!#REF!,IF(AND('IOC Input'!#REF!="M-OP",'IOC Input'!#REF!&gt;=50000),'IOC Input'!#REF!,""))</f>
        <v>#REF!</v>
      </c>
      <c r="E595" s="93" t="e">
        <f>IF(AND('IOC Input'!#REF!="M-OP",'IOC Input'!#REF!&lt;50000),'IOC Input'!#REF!,IF(AND('IOC Input'!#REF!="M-OP",'IOC Input'!#REF!&gt;=50000),'IOC Input'!#REF!,""))</f>
        <v>#REF!</v>
      </c>
      <c r="F595" s="93" t="e">
        <f>IF(AND('IOC Input'!#REF!="M-OP",'IOC Input'!#REF!&lt;50000),'IOC Input'!#REF!,IF(AND('IOC Input'!#REF!="M-OP",'IOC Input'!#REF!&gt;=50000),'IOC Input'!#REF!,""))</f>
        <v>#REF!</v>
      </c>
      <c r="G595" s="93" t="e">
        <f>IF(AND('IOC Input'!#REF!="M-OP",'IOC Input'!#REF!&lt;50000),'IOC Input'!#REF!,IF(AND('IOC Input'!#REF!="M-OP",'IOC Input'!#REF!&gt;=50000),'IOC Input'!#REF!,""))</f>
        <v>#REF!</v>
      </c>
      <c r="H595" s="93" t="e">
        <f>IF(AND('IOC Input'!#REF!="M-OP",'IOC Input'!#REF!&lt;50000),'IOC Input'!#REF!,IF(AND('IOC Input'!#REF!="M-OP",'IOC Input'!#REF!&gt;=50000),'IOC Input'!#REF!,""))</f>
        <v>#REF!</v>
      </c>
      <c r="I595" s="93" t="e">
        <f>IF(AND('IOC Input'!#REF!="M-OP",'IOC Input'!#REF!&lt;50000),'IOC Input'!#REF!,IF(AND('IOC Input'!#REF!="M-OP",'IOC Input'!#REF!&gt;=50000),'IOC Input'!#REF!,""))</f>
        <v>#REF!</v>
      </c>
      <c r="J595" s="95" t="e">
        <f>IF(AND('IOC Input'!#REF!="M-OP",'IOC Input'!#REF!&lt;50000),RIGHT('IOC Input'!#REF!,6),IF(AND('IOC Input'!#REF!="M-OP",'IOC Input'!#REF!&gt;=50000),RIGHT('IOC Input'!#REF!,6),""))</f>
        <v>#REF!</v>
      </c>
      <c r="K595" s="96" t="e">
        <f>IF(AND('IOC Input'!#REF!="M-OP",'IOC Input'!#REF!="C"),'IOC Input'!#REF!,"")</f>
        <v>#REF!</v>
      </c>
      <c r="L595" s="96" t="e">
        <f>IF(AND('IOC Input'!#REF!="M-OP",'IOC Input'!#REF!="D"),'IOC Input'!#REF!,"")</f>
        <v>#REF!</v>
      </c>
      <c r="M595" t="e">
        <f t="shared" si="61"/>
        <v>#REF!</v>
      </c>
    </row>
    <row r="596" spans="1:13" ht="18">
      <c r="A596" s="92" t="s">
        <v>101</v>
      </c>
      <c r="B596" s="93" t="e">
        <f>IF(AND('IOC Input'!#REF!="M-OP",'IOC Input'!#REF!&lt;50000),'IOC Input'!#REF!,IF(AND('IOC Input'!#REF!="M-OP",'IOC Input'!#REF!&gt;=50000),'IOC Input'!#REF!,""))</f>
        <v>#REF!</v>
      </c>
      <c r="C596" s="93" t="e">
        <f>IF(AND('IOC Input'!#REF!="M-OP",'IOC Input'!#REF!&lt;50000),'IOC Input'!#REF!,IF(AND('IOC Input'!#REF!="M-OP",'IOC Input'!#REF!&gt;=50000),'IOC Input'!#REF!,""))</f>
        <v>#REF!</v>
      </c>
      <c r="D596" s="93" t="e">
        <f>IF(AND('IOC Input'!#REF!="M-OP",'IOC Input'!#REF!&lt;50000),'IOC Input'!#REF!,IF(AND('IOC Input'!#REF!="M-OP",'IOC Input'!#REF!&gt;=50000),'IOC Input'!#REF!,""))</f>
        <v>#REF!</v>
      </c>
      <c r="E596" s="93" t="e">
        <f>IF(AND('IOC Input'!#REF!="M-OP",'IOC Input'!#REF!&lt;50000),'IOC Input'!#REF!,IF(AND('IOC Input'!#REF!="M-OP",'IOC Input'!#REF!&gt;=50000),'IOC Input'!#REF!,""))</f>
        <v>#REF!</v>
      </c>
      <c r="F596" s="93" t="e">
        <f>IF(AND('IOC Input'!#REF!="M-OP",'IOC Input'!#REF!&lt;50000),'IOC Input'!#REF!,IF(AND('IOC Input'!#REF!="M-OP",'IOC Input'!#REF!&gt;=50000),'IOC Input'!#REF!,""))</f>
        <v>#REF!</v>
      </c>
      <c r="G596" s="93" t="e">
        <f>IF(AND('IOC Input'!#REF!="M-OP",'IOC Input'!#REF!&lt;50000),'IOC Input'!#REF!,IF(AND('IOC Input'!#REF!="M-OP",'IOC Input'!#REF!&gt;=50000),'IOC Input'!#REF!,""))</f>
        <v>#REF!</v>
      </c>
      <c r="H596" s="97"/>
      <c r="I596" s="93" t="e">
        <f>IF(AND('IOC Input'!#REF!="M-OP",'IOC Input'!#REF!&lt;50000),'IOC Input'!#REF!,IF(AND('IOC Input'!#REF!="M-OP",'IOC Input'!#REF!&gt;=50000),'IOC Input'!#REF!,""))</f>
        <v>#REF!</v>
      </c>
      <c r="J596" s="95" t="e">
        <f>IF(AND('IOC Input'!#REF!="M-OP",'IOC Input'!#REF!&lt;50000),RIGHT('IOC Input'!#REF!,6),IF(AND('IOC Input'!#REF!="M-OP",'IOC Input'!#REF!&gt;=50000),RIGHT('IOC Input'!#REF!,6),""))</f>
        <v>#REF!</v>
      </c>
      <c r="K596" s="96" t="e">
        <f>IF(AND('IOC Input'!#REF!="M-OP",'IOC Input'!#REF!="C"),'IOC Input'!#REF!,"")</f>
        <v>#REF!</v>
      </c>
      <c r="L596" s="96" t="e">
        <f>IF(AND('IOC Input'!#REF!="M-OP",'IOC Input'!#REF!="D"),'IOC Input'!#REF!,"")</f>
        <v>#REF!</v>
      </c>
      <c r="M596" t="e">
        <f t="shared" si="61"/>
        <v>#REF!</v>
      </c>
    </row>
    <row r="597" spans="1:13" ht="18">
      <c r="A597" s="92"/>
      <c r="B597" s="93"/>
      <c r="C597" s="94"/>
      <c r="D597" s="93"/>
      <c r="E597" s="94"/>
      <c r="F597" s="93"/>
      <c r="G597" s="93"/>
      <c r="H597" s="94"/>
      <c r="I597" s="93"/>
      <c r="J597" s="95"/>
      <c r="K597" s="96"/>
      <c r="L597" s="96"/>
    </row>
    <row r="598" spans="1:13" ht="18">
      <c r="A598" s="92" t="s">
        <v>101</v>
      </c>
      <c r="B598" s="93" t="e">
        <f>IF(AND('IOC Input'!#REF!="M-OP",'IOC Input'!#REF!&lt;50000),"119503",IF(AND('IOC Input'!#REF!="M-OP",'IOC Input'!#REF!&gt;=50000),"119500",""))</f>
        <v>#REF!</v>
      </c>
      <c r="C598" s="94"/>
      <c r="D598" s="93"/>
      <c r="E598" s="94"/>
      <c r="F598" s="93"/>
      <c r="G598" s="93"/>
      <c r="H598" s="93" t="e">
        <f>IF(AND('IOC Input'!#REF!="M-OP",'IOC Input'!#REF!&lt;50000),'IOC Input'!#REF!,IF(AND('IOC Input'!#REF!="M-OP",'IOC Input'!#REF!&gt;=50000),'IOC Input'!#REF!,""))</f>
        <v>#REF!</v>
      </c>
      <c r="I598" s="93" t="e">
        <f>+I599</f>
        <v>#REF!</v>
      </c>
      <c r="J598" s="95" t="e">
        <f>+J599</f>
        <v>#REF!</v>
      </c>
      <c r="K598" s="96" t="e">
        <f>IF(AND('IOC Input'!#REF!="M-OP",'IOC Input'!#REF!="C"),'IOC Input'!#REF!,"")</f>
        <v>#REF!</v>
      </c>
      <c r="L598" s="96" t="e">
        <f>IF(AND('IOC Input'!#REF!="M-OP",'IOC Input'!#REF!="D"),'IOC Input'!#REF!,"")</f>
        <v>#REF!</v>
      </c>
      <c r="M598" t="e">
        <f>IF(SUM(K598:L598)&gt;0,1,0)</f>
        <v>#REF!</v>
      </c>
    </row>
    <row r="599" spans="1:13" ht="18">
      <c r="A599" s="92" t="s">
        <v>101</v>
      </c>
      <c r="B599" s="93" t="e">
        <f>IF(AND('IOC Input'!#REF!="M-OP",'IOC Input'!#REF!&lt;50000),'IOC Input'!#REF!,IF(AND('IOC Input'!#REF!="M-OP",'IOC Input'!#REF!&gt;=50000),'IOC Input'!#REF!,""))</f>
        <v>#REF!</v>
      </c>
      <c r="C599" s="93" t="e">
        <f>IF(AND('IOC Input'!#REF!="M-OP",'IOC Input'!#REF!&lt;50000),'IOC Input'!#REF!,IF(AND('IOC Input'!#REF!="M-OP",'IOC Input'!#REF!&gt;=50000),'IOC Input'!#REF!,""))</f>
        <v>#REF!</v>
      </c>
      <c r="D599" s="93" t="e">
        <f>IF(AND('IOC Input'!#REF!="M-OP",'IOC Input'!#REF!&lt;50000),'IOC Input'!#REF!,IF(AND('IOC Input'!#REF!="M-OP",'IOC Input'!#REF!&gt;=50000),'IOC Input'!#REF!,""))</f>
        <v>#REF!</v>
      </c>
      <c r="E599" s="93" t="e">
        <f>IF(AND('IOC Input'!#REF!="M-OP",'IOC Input'!#REF!&lt;50000),'IOC Input'!#REF!,IF(AND('IOC Input'!#REF!="M-OP",'IOC Input'!#REF!&gt;=50000),'IOC Input'!#REF!,""))</f>
        <v>#REF!</v>
      </c>
      <c r="F599" s="93" t="e">
        <f>IF(AND('IOC Input'!#REF!="M-OP",'IOC Input'!#REF!&lt;50000),'IOC Input'!#REF!,IF(AND('IOC Input'!#REF!="M-OP",'IOC Input'!#REF!&gt;=50000),'IOC Input'!#REF!,""))</f>
        <v>#REF!</v>
      </c>
      <c r="G599" s="93" t="e">
        <f>IF(AND('IOC Input'!#REF!="M-OP",'IOC Input'!#REF!&lt;50000),'IOC Input'!#REF!,IF(AND('IOC Input'!#REF!="M-OP",'IOC Input'!#REF!&gt;=50000),'IOC Input'!#REF!,""))</f>
        <v>#REF!</v>
      </c>
      <c r="H599" s="93" t="e">
        <f>IF(AND('IOC Input'!#REF!="M-OP",'IOC Input'!#REF!&lt;50000),'IOC Input'!#REF!,IF(AND('IOC Input'!#REF!="M-OP",'IOC Input'!#REF!&gt;=50000),'IOC Input'!#REF!,""))</f>
        <v>#REF!</v>
      </c>
      <c r="I599" s="93" t="e">
        <f>IF(AND('IOC Input'!#REF!="M-OP",'IOC Input'!#REF!&lt;50000),'IOC Input'!#REF!,IF(AND('IOC Input'!#REF!="M-OP",'IOC Input'!#REF!&gt;=50000),'IOC Input'!#REF!,""))</f>
        <v>#REF!</v>
      </c>
      <c r="J599" s="95" t="e">
        <f>IF(AND('IOC Input'!#REF!="M-OP",'IOC Input'!#REF!&lt;50000),RIGHT('IOC Input'!#REF!,6),IF(AND('IOC Input'!#REF!="M-OP",'IOC Input'!#REF!&gt;=50000),RIGHT('IOC Input'!#REF!,6),""))</f>
        <v>#REF!</v>
      </c>
      <c r="K599" s="96" t="e">
        <f>IF(AND('IOC Input'!#REF!="M-OP",'IOC Input'!#REF!="C"),'IOC Input'!#REF!,"")</f>
        <v>#REF!</v>
      </c>
      <c r="L599" s="96" t="e">
        <f>IF(AND('IOC Input'!#REF!="M-OP",'IOC Input'!#REF!="D"),'IOC Input'!#REF!,"")</f>
        <v>#REF!</v>
      </c>
      <c r="M599" t="e">
        <f t="shared" ref="M599:M605" si="62">IF(SUM(K599:L599)&gt;0,1,0)</f>
        <v>#REF!</v>
      </c>
    </row>
    <row r="600" spans="1:13" ht="18">
      <c r="A600" s="92" t="s">
        <v>101</v>
      </c>
      <c r="B600" s="93" t="e">
        <f>IF(AND('IOC Input'!#REF!="M-OP",'IOC Input'!#REF!&lt;50000),'IOC Input'!#REF!,IF(AND('IOC Input'!#REF!="M-OP",'IOC Input'!#REF!&gt;=50000),'IOC Input'!#REF!,""))</f>
        <v>#REF!</v>
      </c>
      <c r="C600" s="93" t="e">
        <f>IF(AND('IOC Input'!#REF!="M-OP",'IOC Input'!#REF!&lt;50000),'IOC Input'!#REF!,IF(AND('IOC Input'!#REF!="M-OP",'IOC Input'!#REF!&gt;=50000),'IOC Input'!#REF!,""))</f>
        <v>#REF!</v>
      </c>
      <c r="D600" s="93" t="e">
        <f>IF(AND('IOC Input'!#REF!="M-OP",'IOC Input'!#REF!&lt;50000),'IOC Input'!#REF!,IF(AND('IOC Input'!#REF!="M-OP",'IOC Input'!#REF!&gt;=50000),'IOC Input'!#REF!,""))</f>
        <v>#REF!</v>
      </c>
      <c r="E600" s="93" t="e">
        <f>IF(AND('IOC Input'!#REF!="M-OP",'IOC Input'!#REF!&lt;50000),'IOC Input'!#REF!,IF(AND('IOC Input'!#REF!="M-OP",'IOC Input'!#REF!&gt;=50000),'IOC Input'!#REF!,""))</f>
        <v>#REF!</v>
      </c>
      <c r="F600" s="93" t="e">
        <f>IF(AND('IOC Input'!#REF!="M-OP",'IOC Input'!#REF!&lt;50000),'IOC Input'!#REF!,IF(AND('IOC Input'!#REF!="M-OP",'IOC Input'!#REF!&gt;=50000),'IOC Input'!#REF!,""))</f>
        <v>#REF!</v>
      </c>
      <c r="G600" s="93" t="e">
        <f>IF(AND('IOC Input'!#REF!="M-OP",'IOC Input'!#REF!&lt;50000),'IOC Input'!#REF!,IF(AND('IOC Input'!#REF!="M-OP",'IOC Input'!#REF!&gt;=50000),'IOC Input'!#REF!,""))</f>
        <v>#REF!</v>
      </c>
      <c r="H600" s="93" t="e">
        <f>IF(AND('IOC Input'!#REF!="M-OP",'IOC Input'!#REF!&lt;50000),'IOC Input'!#REF!,IF(AND('IOC Input'!#REF!="M-OP",'IOC Input'!#REF!&gt;=50000),'IOC Input'!#REF!,""))</f>
        <v>#REF!</v>
      </c>
      <c r="I600" s="93" t="e">
        <f>IF(AND('IOC Input'!#REF!="M-OP",'IOC Input'!#REF!&lt;50000),'IOC Input'!#REF!,IF(AND('IOC Input'!#REF!="M-OP",'IOC Input'!#REF!&gt;=50000),'IOC Input'!#REF!,""))</f>
        <v>#REF!</v>
      </c>
      <c r="J600" s="95" t="e">
        <f>IF(AND('IOC Input'!#REF!="M-OP",'IOC Input'!#REF!&lt;50000),RIGHT('IOC Input'!#REF!,6),IF(AND('IOC Input'!#REF!="M-OP",'IOC Input'!#REF!&gt;=50000),RIGHT('IOC Input'!#REF!,6),""))</f>
        <v>#REF!</v>
      </c>
      <c r="K600" s="96" t="e">
        <f>IF(AND('IOC Input'!#REF!="M-OP",'IOC Input'!#REF!="C"),'IOC Input'!#REF!,"")</f>
        <v>#REF!</v>
      </c>
      <c r="L600" s="96" t="e">
        <f>IF(AND('IOC Input'!#REF!="M-OP",'IOC Input'!#REF!="D"),'IOC Input'!#REF!,"")</f>
        <v>#REF!</v>
      </c>
      <c r="M600" t="e">
        <f t="shared" si="62"/>
        <v>#REF!</v>
      </c>
    </row>
    <row r="601" spans="1:13" ht="18">
      <c r="A601" s="92" t="s">
        <v>101</v>
      </c>
      <c r="B601" s="93" t="e">
        <f>IF(AND('IOC Input'!#REF!="M-OP",'IOC Input'!#REF!&lt;50000),'IOC Input'!#REF!,IF(AND('IOC Input'!#REF!="M-OP",'IOC Input'!#REF!&gt;=50000),'IOC Input'!#REF!,""))</f>
        <v>#REF!</v>
      </c>
      <c r="C601" s="93" t="e">
        <f>IF(AND('IOC Input'!#REF!="M-OP",'IOC Input'!#REF!&lt;50000),'IOC Input'!#REF!,IF(AND('IOC Input'!#REF!="M-OP",'IOC Input'!#REF!&gt;=50000),'IOC Input'!#REF!,""))</f>
        <v>#REF!</v>
      </c>
      <c r="D601" s="93" t="e">
        <f>IF(AND('IOC Input'!#REF!="M-OP",'IOC Input'!#REF!&lt;50000),'IOC Input'!#REF!,IF(AND('IOC Input'!#REF!="M-OP",'IOC Input'!#REF!&gt;=50000),'IOC Input'!#REF!,""))</f>
        <v>#REF!</v>
      </c>
      <c r="E601" s="93" t="e">
        <f>IF(AND('IOC Input'!#REF!="M-OP",'IOC Input'!#REF!&lt;50000),'IOC Input'!#REF!,IF(AND('IOC Input'!#REF!="M-OP",'IOC Input'!#REF!&gt;=50000),'IOC Input'!#REF!,""))</f>
        <v>#REF!</v>
      </c>
      <c r="F601" s="93" t="e">
        <f>IF(AND('IOC Input'!#REF!="M-OP",'IOC Input'!#REF!&lt;50000),'IOC Input'!#REF!,IF(AND('IOC Input'!#REF!="M-OP",'IOC Input'!#REF!&gt;=50000),'IOC Input'!#REF!,""))</f>
        <v>#REF!</v>
      </c>
      <c r="G601" s="93" t="e">
        <f>IF(AND('IOC Input'!#REF!="M-OP",'IOC Input'!#REF!&lt;50000),'IOC Input'!#REF!,IF(AND('IOC Input'!#REF!="M-OP",'IOC Input'!#REF!&gt;=50000),'IOC Input'!#REF!,""))</f>
        <v>#REF!</v>
      </c>
      <c r="H601" s="93" t="e">
        <f>IF(AND('IOC Input'!#REF!="M-OP",'IOC Input'!#REF!&lt;50000),'IOC Input'!#REF!,IF(AND('IOC Input'!#REF!="M-OP",'IOC Input'!#REF!&gt;=50000),'IOC Input'!#REF!,""))</f>
        <v>#REF!</v>
      </c>
      <c r="I601" s="93" t="e">
        <f>IF(AND('IOC Input'!#REF!="M-OP",'IOC Input'!#REF!&lt;50000),'IOC Input'!#REF!,IF(AND('IOC Input'!#REF!="M-OP",'IOC Input'!#REF!&gt;=50000),'IOC Input'!#REF!,""))</f>
        <v>#REF!</v>
      </c>
      <c r="J601" s="95" t="e">
        <f>IF(AND('IOC Input'!#REF!="M-OP",'IOC Input'!#REF!&lt;50000),RIGHT('IOC Input'!#REF!,6),IF(AND('IOC Input'!#REF!="M-OP",'IOC Input'!#REF!&gt;=50000),RIGHT('IOC Input'!#REF!,6),""))</f>
        <v>#REF!</v>
      </c>
      <c r="K601" s="96" t="e">
        <f>IF(AND('IOC Input'!#REF!="M-OP",'IOC Input'!#REF!="C"),'IOC Input'!#REF!,"")</f>
        <v>#REF!</v>
      </c>
      <c r="L601" s="96" t="e">
        <f>IF(AND('IOC Input'!#REF!="M-OP",'IOC Input'!#REF!="D"),'IOC Input'!#REF!,"")</f>
        <v>#REF!</v>
      </c>
      <c r="M601" t="e">
        <f t="shared" si="62"/>
        <v>#REF!</v>
      </c>
    </row>
    <row r="602" spans="1:13" ht="18">
      <c r="A602" s="92" t="s">
        <v>101</v>
      </c>
      <c r="B602" s="93" t="e">
        <f>IF(AND('IOC Input'!#REF!="M-OP",'IOC Input'!#REF!&lt;50000),'IOC Input'!#REF!,IF(AND('IOC Input'!#REF!="M-OP",'IOC Input'!#REF!&gt;=50000),'IOC Input'!#REF!,""))</f>
        <v>#REF!</v>
      </c>
      <c r="C602" s="93" t="e">
        <f>IF(AND('IOC Input'!#REF!="M-OP",'IOC Input'!#REF!&lt;50000),'IOC Input'!#REF!,IF(AND('IOC Input'!#REF!="M-OP",'IOC Input'!#REF!&gt;=50000),'IOC Input'!#REF!,""))</f>
        <v>#REF!</v>
      </c>
      <c r="D602" s="93" t="e">
        <f>IF(AND('IOC Input'!#REF!="M-OP",'IOC Input'!#REF!&lt;50000),'IOC Input'!#REF!,IF(AND('IOC Input'!#REF!="M-OP",'IOC Input'!#REF!&gt;=50000),'IOC Input'!#REF!,""))</f>
        <v>#REF!</v>
      </c>
      <c r="E602" s="93" t="e">
        <f>IF(AND('IOC Input'!#REF!="M-OP",'IOC Input'!#REF!&lt;50000),'IOC Input'!#REF!,IF(AND('IOC Input'!#REF!="M-OP",'IOC Input'!#REF!&gt;=50000),'IOC Input'!#REF!,""))</f>
        <v>#REF!</v>
      </c>
      <c r="F602" s="93" t="e">
        <f>IF(AND('IOC Input'!#REF!="M-OP",'IOC Input'!#REF!&lt;50000),'IOC Input'!#REF!,IF(AND('IOC Input'!#REF!="M-OP",'IOC Input'!#REF!&gt;=50000),'IOC Input'!#REF!,""))</f>
        <v>#REF!</v>
      </c>
      <c r="G602" s="93" t="e">
        <f>IF(AND('IOC Input'!#REF!="M-OP",'IOC Input'!#REF!&lt;50000),'IOC Input'!#REF!,IF(AND('IOC Input'!#REF!="M-OP",'IOC Input'!#REF!&gt;=50000),'IOC Input'!#REF!,""))</f>
        <v>#REF!</v>
      </c>
      <c r="H602" s="93" t="e">
        <f>IF(AND('IOC Input'!#REF!="M-OP",'IOC Input'!#REF!&lt;50000),'IOC Input'!#REF!,IF(AND('IOC Input'!#REF!="M-OP",'IOC Input'!#REF!&gt;=50000),'IOC Input'!#REF!,""))</f>
        <v>#REF!</v>
      </c>
      <c r="I602" s="93" t="e">
        <f>IF(AND('IOC Input'!#REF!="M-OP",'IOC Input'!#REF!&lt;50000),'IOC Input'!#REF!,IF(AND('IOC Input'!#REF!="M-OP",'IOC Input'!#REF!&gt;=50000),'IOC Input'!#REF!,""))</f>
        <v>#REF!</v>
      </c>
      <c r="J602" s="95" t="e">
        <f>IF(AND('IOC Input'!#REF!="M-OP",'IOC Input'!#REF!&lt;50000),RIGHT('IOC Input'!#REF!,6),IF(AND('IOC Input'!#REF!="M-OP",'IOC Input'!#REF!&gt;=50000),RIGHT('IOC Input'!#REF!,6),""))</f>
        <v>#REF!</v>
      </c>
      <c r="K602" s="96" t="e">
        <f>IF(AND('IOC Input'!#REF!="M-OP",'IOC Input'!#REF!="C"),'IOC Input'!#REF!,"")</f>
        <v>#REF!</v>
      </c>
      <c r="L602" s="96" t="e">
        <f>IF(AND('IOC Input'!#REF!="M-OP",'IOC Input'!#REF!="D"),'IOC Input'!#REF!,"")</f>
        <v>#REF!</v>
      </c>
      <c r="M602" t="e">
        <f t="shared" si="62"/>
        <v>#REF!</v>
      </c>
    </row>
    <row r="603" spans="1:13" ht="18">
      <c r="A603" s="92" t="s">
        <v>101</v>
      </c>
      <c r="B603" s="93" t="e">
        <f>IF(AND('IOC Input'!#REF!="M-OP",'IOC Input'!#REF!&lt;50000),'IOC Input'!#REF!,IF(AND('IOC Input'!#REF!="M-OP",'IOC Input'!#REF!&gt;=50000),'IOC Input'!#REF!,""))</f>
        <v>#REF!</v>
      </c>
      <c r="C603" s="93" t="e">
        <f>IF(AND('IOC Input'!#REF!="M-OP",'IOC Input'!#REF!&lt;50000),'IOC Input'!#REF!,IF(AND('IOC Input'!#REF!="M-OP",'IOC Input'!#REF!&gt;=50000),'IOC Input'!#REF!,""))</f>
        <v>#REF!</v>
      </c>
      <c r="D603" s="93" t="e">
        <f>IF(AND('IOC Input'!#REF!="M-OP",'IOC Input'!#REF!&lt;50000),'IOC Input'!#REF!,IF(AND('IOC Input'!#REF!="M-OP",'IOC Input'!#REF!&gt;=50000),'IOC Input'!#REF!,""))</f>
        <v>#REF!</v>
      </c>
      <c r="E603" s="93" t="e">
        <f>IF(AND('IOC Input'!#REF!="M-OP",'IOC Input'!#REF!&lt;50000),'IOC Input'!#REF!,IF(AND('IOC Input'!#REF!="M-OP",'IOC Input'!#REF!&gt;=50000),'IOC Input'!#REF!,""))</f>
        <v>#REF!</v>
      </c>
      <c r="F603" s="93" t="e">
        <f>IF(AND('IOC Input'!#REF!="M-OP",'IOC Input'!#REF!&lt;50000),'IOC Input'!#REF!,IF(AND('IOC Input'!#REF!="M-OP",'IOC Input'!#REF!&gt;=50000),'IOC Input'!#REF!,""))</f>
        <v>#REF!</v>
      </c>
      <c r="G603" s="93" t="e">
        <f>IF(AND('IOC Input'!#REF!="M-OP",'IOC Input'!#REF!&lt;50000),'IOC Input'!#REF!,IF(AND('IOC Input'!#REF!="M-OP",'IOC Input'!#REF!&gt;=50000),'IOC Input'!#REF!,""))</f>
        <v>#REF!</v>
      </c>
      <c r="H603" s="93" t="e">
        <f>IF(AND('IOC Input'!#REF!="M-OP",'IOC Input'!#REF!&lt;50000),'IOC Input'!#REF!,IF(AND('IOC Input'!#REF!="M-OP",'IOC Input'!#REF!&gt;=50000),'IOC Input'!#REF!,""))</f>
        <v>#REF!</v>
      </c>
      <c r="I603" s="93" t="e">
        <f>IF(AND('IOC Input'!#REF!="M-OP",'IOC Input'!#REF!&lt;50000),'IOC Input'!#REF!,IF(AND('IOC Input'!#REF!="M-OP",'IOC Input'!#REF!&gt;=50000),'IOC Input'!#REF!,""))</f>
        <v>#REF!</v>
      </c>
      <c r="J603" s="95" t="e">
        <f>IF(AND('IOC Input'!#REF!="M-OP",'IOC Input'!#REF!&lt;50000),RIGHT('IOC Input'!#REF!,6),IF(AND('IOC Input'!#REF!="M-OP",'IOC Input'!#REF!&gt;=50000),RIGHT('IOC Input'!#REF!,6),""))</f>
        <v>#REF!</v>
      </c>
      <c r="K603" s="96" t="e">
        <f>IF(AND('IOC Input'!#REF!="M-OP",'IOC Input'!#REF!="C"),'IOC Input'!#REF!,"")</f>
        <v>#REF!</v>
      </c>
      <c r="L603" s="96" t="e">
        <f>IF(AND('IOC Input'!#REF!="M-OP",'IOC Input'!#REF!="D"),'IOC Input'!#REF!,"")</f>
        <v>#REF!</v>
      </c>
      <c r="M603" t="e">
        <f t="shared" si="62"/>
        <v>#REF!</v>
      </c>
    </row>
    <row r="604" spans="1:13" ht="18">
      <c r="A604" s="92" t="s">
        <v>101</v>
      </c>
      <c r="B604" s="93" t="e">
        <f>IF(AND('IOC Input'!#REF!="M-OP",'IOC Input'!#REF!&lt;50000),'IOC Input'!#REF!,IF(AND('IOC Input'!#REF!="M-OP",'IOC Input'!#REF!&gt;=50000),'IOC Input'!#REF!,""))</f>
        <v>#REF!</v>
      </c>
      <c r="C604" s="93" t="e">
        <f>IF(AND('IOC Input'!#REF!="M-OP",'IOC Input'!#REF!&lt;50000),'IOC Input'!#REF!,IF(AND('IOC Input'!#REF!="M-OP",'IOC Input'!#REF!&gt;=50000),'IOC Input'!#REF!,""))</f>
        <v>#REF!</v>
      </c>
      <c r="D604" s="93" t="e">
        <f>IF(AND('IOC Input'!#REF!="M-OP",'IOC Input'!#REF!&lt;50000),'IOC Input'!#REF!,IF(AND('IOC Input'!#REF!="M-OP",'IOC Input'!#REF!&gt;=50000),'IOC Input'!#REF!,""))</f>
        <v>#REF!</v>
      </c>
      <c r="E604" s="93" t="e">
        <f>IF(AND('IOC Input'!#REF!="M-OP",'IOC Input'!#REF!&lt;50000),'IOC Input'!#REF!,IF(AND('IOC Input'!#REF!="M-OP",'IOC Input'!#REF!&gt;=50000),'IOC Input'!#REF!,""))</f>
        <v>#REF!</v>
      </c>
      <c r="F604" s="93" t="e">
        <f>IF(AND('IOC Input'!#REF!="M-OP",'IOC Input'!#REF!&lt;50000),'IOC Input'!#REF!,IF(AND('IOC Input'!#REF!="M-OP",'IOC Input'!#REF!&gt;=50000),'IOC Input'!#REF!,""))</f>
        <v>#REF!</v>
      </c>
      <c r="G604" s="93" t="e">
        <f>IF(AND('IOC Input'!#REF!="M-OP",'IOC Input'!#REF!&lt;50000),'IOC Input'!#REF!,IF(AND('IOC Input'!#REF!="M-OP",'IOC Input'!#REF!&gt;=50000),'IOC Input'!#REF!,""))</f>
        <v>#REF!</v>
      </c>
      <c r="H604" s="93" t="e">
        <f>IF(AND('IOC Input'!#REF!="M-OP",'IOC Input'!#REF!&lt;50000),'IOC Input'!#REF!,IF(AND('IOC Input'!#REF!="M-OP",'IOC Input'!#REF!&gt;=50000),'IOC Input'!#REF!,""))</f>
        <v>#REF!</v>
      </c>
      <c r="I604" s="93" t="e">
        <f>IF(AND('IOC Input'!#REF!="M-OP",'IOC Input'!#REF!&lt;50000),'IOC Input'!#REF!,IF(AND('IOC Input'!#REF!="M-OP",'IOC Input'!#REF!&gt;=50000),'IOC Input'!#REF!,""))</f>
        <v>#REF!</v>
      </c>
      <c r="J604" s="95" t="e">
        <f>IF(AND('IOC Input'!#REF!="M-OP",'IOC Input'!#REF!&lt;50000),RIGHT('IOC Input'!#REF!,6),IF(AND('IOC Input'!#REF!="M-OP",'IOC Input'!#REF!&gt;=50000),RIGHT('IOC Input'!#REF!,6),""))</f>
        <v>#REF!</v>
      </c>
      <c r="K604" s="96" t="e">
        <f>IF(AND('IOC Input'!#REF!="M-OP",'IOC Input'!#REF!="C"),'IOC Input'!#REF!,"")</f>
        <v>#REF!</v>
      </c>
      <c r="L604" s="96" t="e">
        <f>IF(AND('IOC Input'!#REF!="M-OP",'IOC Input'!#REF!="D"),'IOC Input'!#REF!,"")</f>
        <v>#REF!</v>
      </c>
      <c r="M604" t="e">
        <f t="shared" si="62"/>
        <v>#REF!</v>
      </c>
    </row>
    <row r="605" spans="1:13" ht="18">
      <c r="A605" s="92" t="s">
        <v>101</v>
      </c>
      <c r="B605" s="93" t="e">
        <f>IF(AND('IOC Input'!#REF!="M-OP",'IOC Input'!#REF!&lt;50000),'IOC Input'!#REF!,IF(AND('IOC Input'!#REF!="M-OP",'IOC Input'!#REF!&gt;=50000),'IOC Input'!#REF!,""))</f>
        <v>#REF!</v>
      </c>
      <c r="C605" s="93" t="e">
        <f>IF(AND('IOC Input'!#REF!="M-OP",'IOC Input'!#REF!&lt;50000),'IOC Input'!#REF!,IF(AND('IOC Input'!#REF!="M-OP",'IOC Input'!#REF!&gt;=50000),'IOC Input'!#REF!,""))</f>
        <v>#REF!</v>
      </c>
      <c r="D605" s="93" t="e">
        <f>IF(AND('IOC Input'!#REF!="M-OP",'IOC Input'!#REF!&lt;50000),'IOC Input'!#REF!,IF(AND('IOC Input'!#REF!="M-OP",'IOC Input'!#REF!&gt;=50000),'IOC Input'!#REF!,""))</f>
        <v>#REF!</v>
      </c>
      <c r="E605" s="93" t="e">
        <f>IF(AND('IOC Input'!#REF!="M-OP",'IOC Input'!#REF!&lt;50000),'IOC Input'!#REF!,IF(AND('IOC Input'!#REF!="M-OP",'IOC Input'!#REF!&gt;=50000),'IOC Input'!#REF!,""))</f>
        <v>#REF!</v>
      </c>
      <c r="F605" s="93" t="e">
        <f>IF(AND('IOC Input'!#REF!="M-OP",'IOC Input'!#REF!&lt;50000),'IOC Input'!#REF!,IF(AND('IOC Input'!#REF!="M-OP",'IOC Input'!#REF!&gt;=50000),'IOC Input'!#REF!,""))</f>
        <v>#REF!</v>
      </c>
      <c r="G605" s="93" t="e">
        <f>IF(AND('IOC Input'!#REF!="M-OP",'IOC Input'!#REF!&lt;50000),'IOC Input'!#REF!,IF(AND('IOC Input'!#REF!="M-OP",'IOC Input'!#REF!&gt;=50000),'IOC Input'!#REF!,""))</f>
        <v>#REF!</v>
      </c>
      <c r="H605" s="97"/>
      <c r="I605" s="93" t="e">
        <f>IF(AND('IOC Input'!#REF!="M-OP",'IOC Input'!#REF!&lt;50000),'IOC Input'!#REF!,IF(AND('IOC Input'!#REF!="M-OP",'IOC Input'!#REF!&gt;=50000),'IOC Input'!#REF!,""))</f>
        <v>#REF!</v>
      </c>
      <c r="J605" s="95" t="e">
        <f>IF(AND('IOC Input'!#REF!="M-OP",'IOC Input'!#REF!&lt;50000),RIGHT('IOC Input'!#REF!,6),IF(AND('IOC Input'!#REF!="M-OP",'IOC Input'!#REF!&gt;=50000),RIGHT('IOC Input'!#REF!,6),""))</f>
        <v>#REF!</v>
      </c>
      <c r="K605" s="96" t="e">
        <f>IF(AND('IOC Input'!#REF!="M-OP",'IOC Input'!#REF!="C"),'IOC Input'!#REF!,"")</f>
        <v>#REF!</v>
      </c>
      <c r="L605" s="96" t="e">
        <f>IF(AND('IOC Input'!#REF!="M-OP",'IOC Input'!#REF!="D"),'IOC Input'!#REF!,"")</f>
        <v>#REF!</v>
      </c>
      <c r="M605" t="e">
        <f t="shared" si="62"/>
        <v>#REF!</v>
      </c>
    </row>
    <row r="606" spans="1:13" ht="18">
      <c r="A606" s="92"/>
      <c r="B606" s="93"/>
      <c r="C606" s="94"/>
      <c r="D606" s="93"/>
      <c r="E606" s="94"/>
      <c r="F606" s="93"/>
      <c r="G606" s="93"/>
      <c r="H606" s="94"/>
      <c r="I606" s="93"/>
      <c r="J606" s="95"/>
      <c r="K606" s="96"/>
      <c r="L606" s="96"/>
    </row>
    <row r="607" spans="1:13" ht="18">
      <c r="A607" s="92" t="s">
        <v>101</v>
      </c>
      <c r="B607" s="93" t="e">
        <f>IF(AND('IOC Input'!#REF!="M-OP",'IOC Input'!#REF!&lt;50000),"119503",IF(AND('IOC Input'!#REF!="M-OP",'IOC Input'!#REF!&gt;=50000),"119500",""))</f>
        <v>#REF!</v>
      </c>
      <c r="C607" s="94"/>
      <c r="D607" s="93"/>
      <c r="E607" s="94"/>
      <c r="F607" s="93"/>
      <c r="G607" s="93"/>
      <c r="H607" s="93" t="e">
        <f>IF(AND('IOC Input'!#REF!="M-OP",'IOC Input'!#REF!&lt;50000),'IOC Input'!#REF!,IF(AND('IOC Input'!#REF!="M-OP",'IOC Input'!#REF!&gt;=50000),'IOC Input'!#REF!,""))</f>
        <v>#REF!</v>
      </c>
      <c r="I607" s="93" t="e">
        <f>+I608</f>
        <v>#REF!</v>
      </c>
      <c r="J607" s="95" t="e">
        <f>+J608</f>
        <v>#REF!</v>
      </c>
      <c r="K607" s="96" t="e">
        <f>IF(AND('IOC Input'!#REF!="M-OP",'IOC Input'!#REF!="C"),'IOC Input'!#REF!,"")</f>
        <v>#REF!</v>
      </c>
      <c r="L607" s="96" t="e">
        <f>IF(AND('IOC Input'!#REF!="M-OP",'IOC Input'!#REF!="D"),'IOC Input'!#REF!,"")</f>
        <v>#REF!</v>
      </c>
      <c r="M607" t="e">
        <f>IF(SUM(K607:L607)&gt;0,1,0)</f>
        <v>#REF!</v>
      </c>
    </row>
    <row r="608" spans="1:13" ht="18">
      <c r="A608" s="92" t="s">
        <v>101</v>
      </c>
      <c r="B608" s="93" t="e">
        <f>IF(AND('IOC Input'!#REF!="M-OP",'IOC Input'!#REF!&lt;50000),'IOC Input'!#REF!,IF(AND('IOC Input'!#REF!="M-OP",'IOC Input'!#REF!&gt;=50000),'IOC Input'!#REF!,""))</f>
        <v>#REF!</v>
      </c>
      <c r="C608" s="93" t="e">
        <f>IF(AND('IOC Input'!#REF!="M-OP",'IOC Input'!#REF!&lt;50000),'IOC Input'!#REF!,IF(AND('IOC Input'!#REF!="M-OP",'IOC Input'!#REF!&gt;=50000),'IOC Input'!#REF!,""))</f>
        <v>#REF!</v>
      </c>
      <c r="D608" s="93" t="e">
        <f>IF(AND('IOC Input'!#REF!="M-OP",'IOC Input'!#REF!&lt;50000),'IOC Input'!#REF!,IF(AND('IOC Input'!#REF!="M-OP",'IOC Input'!#REF!&gt;=50000),'IOC Input'!#REF!,""))</f>
        <v>#REF!</v>
      </c>
      <c r="E608" s="93" t="e">
        <f>IF(AND('IOC Input'!#REF!="M-OP",'IOC Input'!#REF!&lt;50000),'IOC Input'!#REF!,IF(AND('IOC Input'!#REF!="M-OP",'IOC Input'!#REF!&gt;=50000),'IOC Input'!#REF!,""))</f>
        <v>#REF!</v>
      </c>
      <c r="F608" s="93" t="e">
        <f>IF(AND('IOC Input'!#REF!="M-OP",'IOC Input'!#REF!&lt;50000),'IOC Input'!#REF!,IF(AND('IOC Input'!#REF!="M-OP",'IOC Input'!#REF!&gt;=50000),'IOC Input'!#REF!,""))</f>
        <v>#REF!</v>
      </c>
      <c r="G608" s="93" t="e">
        <f>IF(AND('IOC Input'!#REF!="M-OP",'IOC Input'!#REF!&lt;50000),'IOC Input'!#REF!,IF(AND('IOC Input'!#REF!="M-OP",'IOC Input'!#REF!&gt;=50000),'IOC Input'!#REF!,""))</f>
        <v>#REF!</v>
      </c>
      <c r="H608" s="93" t="e">
        <f>IF(AND('IOC Input'!#REF!="M-OP",'IOC Input'!#REF!&lt;50000),'IOC Input'!#REF!,IF(AND('IOC Input'!#REF!="M-OP",'IOC Input'!#REF!&gt;=50000),'IOC Input'!#REF!,""))</f>
        <v>#REF!</v>
      </c>
      <c r="I608" s="93" t="e">
        <f>IF(AND('IOC Input'!#REF!="M-OP",'IOC Input'!#REF!&lt;50000),'IOC Input'!#REF!,IF(AND('IOC Input'!#REF!="M-OP",'IOC Input'!#REF!&gt;=50000),'IOC Input'!#REF!,""))</f>
        <v>#REF!</v>
      </c>
      <c r="J608" s="95" t="e">
        <f>IF(AND('IOC Input'!#REF!="M-OP",'IOC Input'!#REF!&lt;50000),RIGHT('IOC Input'!#REF!,6),IF(AND('IOC Input'!#REF!="M-OP",'IOC Input'!#REF!&gt;=50000),RIGHT('IOC Input'!#REF!,6),""))</f>
        <v>#REF!</v>
      </c>
      <c r="K608" s="96" t="e">
        <f>IF(AND('IOC Input'!#REF!="M-OP",'IOC Input'!#REF!="C"),'IOC Input'!#REF!,"")</f>
        <v>#REF!</v>
      </c>
      <c r="L608" s="96" t="e">
        <f>IF(AND('IOC Input'!#REF!="M-OP",'IOC Input'!#REF!="D"),'IOC Input'!#REF!,"")</f>
        <v>#REF!</v>
      </c>
      <c r="M608" t="e">
        <f t="shared" ref="M608:M614" si="63">IF(SUM(K608:L608)&gt;0,1,0)</f>
        <v>#REF!</v>
      </c>
    </row>
    <row r="609" spans="1:13" ht="18">
      <c r="A609" s="92" t="s">
        <v>101</v>
      </c>
      <c r="B609" s="93" t="e">
        <f>IF(AND('IOC Input'!#REF!="M-OP",'IOC Input'!#REF!&lt;50000),'IOC Input'!#REF!,IF(AND('IOC Input'!#REF!="M-OP",'IOC Input'!#REF!&gt;=50000),'IOC Input'!#REF!,""))</f>
        <v>#REF!</v>
      </c>
      <c r="C609" s="93" t="e">
        <f>IF(AND('IOC Input'!#REF!="M-OP",'IOC Input'!#REF!&lt;50000),'IOC Input'!#REF!,IF(AND('IOC Input'!#REF!="M-OP",'IOC Input'!#REF!&gt;=50000),'IOC Input'!#REF!,""))</f>
        <v>#REF!</v>
      </c>
      <c r="D609" s="93" t="e">
        <f>IF(AND('IOC Input'!#REF!="M-OP",'IOC Input'!#REF!&lt;50000),'IOC Input'!#REF!,IF(AND('IOC Input'!#REF!="M-OP",'IOC Input'!#REF!&gt;=50000),'IOC Input'!#REF!,""))</f>
        <v>#REF!</v>
      </c>
      <c r="E609" s="93" t="e">
        <f>IF(AND('IOC Input'!#REF!="M-OP",'IOC Input'!#REF!&lt;50000),'IOC Input'!#REF!,IF(AND('IOC Input'!#REF!="M-OP",'IOC Input'!#REF!&gt;=50000),'IOC Input'!#REF!,""))</f>
        <v>#REF!</v>
      </c>
      <c r="F609" s="93" t="e">
        <f>IF(AND('IOC Input'!#REF!="M-OP",'IOC Input'!#REF!&lt;50000),'IOC Input'!#REF!,IF(AND('IOC Input'!#REF!="M-OP",'IOC Input'!#REF!&gt;=50000),'IOC Input'!#REF!,""))</f>
        <v>#REF!</v>
      </c>
      <c r="G609" s="93" t="e">
        <f>IF(AND('IOC Input'!#REF!="M-OP",'IOC Input'!#REF!&lt;50000),'IOC Input'!#REF!,IF(AND('IOC Input'!#REF!="M-OP",'IOC Input'!#REF!&gt;=50000),'IOC Input'!#REF!,""))</f>
        <v>#REF!</v>
      </c>
      <c r="H609" s="93" t="e">
        <f>IF(AND('IOC Input'!#REF!="M-OP",'IOC Input'!#REF!&lt;50000),'IOC Input'!#REF!,IF(AND('IOC Input'!#REF!="M-OP",'IOC Input'!#REF!&gt;=50000),'IOC Input'!#REF!,""))</f>
        <v>#REF!</v>
      </c>
      <c r="I609" s="93" t="e">
        <f>IF(AND('IOC Input'!#REF!="M-OP",'IOC Input'!#REF!&lt;50000),'IOC Input'!#REF!,IF(AND('IOC Input'!#REF!="M-OP",'IOC Input'!#REF!&gt;=50000),'IOC Input'!#REF!,""))</f>
        <v>#REF!</v>
      </c>
      <c r="J609" s="95" t="e">
        <f>IF(AND('IOC Input'!#REF!="M-OP",'IOC Input'!#REF!&lt;50000),RIGHT('IOC Input'!#REF!,6),IF(AND('IOC Input'!#REF!="M-OP",'IOC Input'!#REF!&gt;=50000),RIGHT('IOC Input'!#REF!,6),""))</f>
        <v>#REF!</v>
      </c>
      <c r="K609" s="96" t="e">
        <f>IF(AND('IOC Input'!#REF!="M-OP",'IOC Input'!#REF!="C"),'IOC Input'!#REF!,"")</f>
        <v>#REF!</v>
      </c>
      <c r="L609" s="96" t="e">
        <f>IF(AND('IOC Input'!#REF!="M-OP",'IOC Input'!#REF!="D"),'IOC Input'!#REF!,"")</f>
        <v>#REF!</v>
      </c>
      <c r="M609" t="e">
        <f t="shared" si="63"/>
        <v>#REF!</v>
      </c>
    </row>
    <row r="610" spans="1:13" ht="18">
      <c r="A610" s="92" t="s">
        <v>101</v>
      </c>
      <c r="B610" s="93" t="e">
        <f>IF(AND('IOC Input'!#REF!="M-OP",'IOC Input'!#REF!&lt;50000),'IOC Input'!#REF!,IF(AND('IOC Input'!#REF!="M-OP",'IOC Input'!#REF!&gt;=50000),'IOC Input'!#REF!,""))</f>
        <v>#REF!</v>
      </c>
      <c r="C610" s="93" t="e">
        <f>IF(AND('IOC Input'!#REF!="M-OP",'IOC Input'!#REF!&lt;50000),'IOC Input'!#REF!,IF(AND('IOC Input'!#REF!="M-OP",'IOC Input'!#REF!&gt;=50000),'IOC Input'!#REF!,""))</f>
        <v>#REF!</v>
      </c>
      <c r="D610" s="93" t="e">
        <f>IF(AND('IOC Input'!#REF!="M-OP",'IOC Input'!#REF!&lt;50000),'IOC Input'!#REF!,IF(AND('IOC Input'!#REF!="M-OP",'IOC Input'!#REF!&gt;=50000),'IOC Input'!#REF!,""))</f>
        <v>#REF!</v>
      </c>
      <c r="E610" s="93" t="e">
        <f>IF(AND('IOC Input'!#REF!="M-OP",'IOC Input'!#REF!&lt;50000),'IOC Input'!#REF!,IF(AND('IOC Input'!#REF!="M-OP",'IOC Input'!#REF!&gt;=50000),'IOC Input'!#REF!,""))</f>
        <v>#REF!</v>
      </c>
      <c r="F610" s="93" t="e">
        <f>IF(AND('IOC Input'!#REF!="M-OP",'IOC Input'!#REF!&lt;50000),'IOC Input'!#REF!,IF(AND('IOC Input'!#REF!="M-OP",'IOC Input'!#REF!&gt;=50000),'IOC Input'!#REF!,""))</f>
        <v>#REF!</v>
      </c>
      <c r="G610" s="93" t="e">
        <f>IF(AND('IOC Input'!#REF!="M-OP",'IOC Input'!#REF!&lt;50000),'IOC Input'!#REF!,IF(AND('IOC Input'!#REF!="M-OP",'IOC Input'!#REF!&gt;=50000),'IOC Input'!#REF!,""))</f>
        <v>#REF!</v>
      </c>
      <c r="H610" s="93" t="e">
        <f>IF(AND('IOC Input'!#REF!="M-OP",'IOC Input'!#REF!&lt;50000),'IOC Input'!#REF!,IF(AND('IOC Input'!#REF!="M-OP",'IOC Input'!#REF!&gt;=50000),'IOC Input'!#REF!,""))</f>
        <v>#REF!</v>
      </c>
      <c r="I610" s="93" t="e">
        <f>IF(AND('IOC Input'!#REF!="M-OP",'IOC Input'!#REF!&lt;50000),'IOC Input'!#REF!,IF(AND('IOC Input'!#REF!="M-OP",'IOC Input'!#REF!&gt;=50000),'IOC Input'!#REF!,""))</f>
        <v>#REF!</v>
      </c>
      <c r="J610" s="95" t="e">
        <f>IF(AND('IOC Input'!#REF!="M-OP",'IOC Input'!#REF!&lt;50000),RIGHT('IOC Input'!#REF!,6),IF(AND('IOC Input'!#REF!="M-OP",'IOC Input'!#REF!&gt;=50000),RIGHT('IOC Input'!#REF!,6),""))</f>
        <v>#REF!</v>
      </c>
      <c r="K610" s="96" t="e">
        <f>IF(AND('IOC Input'!#REF!="M-OP",'IOC Input'!#REF!="C"),'IOC Input'!#REF!,"")</f>
        <v>#REF!</v>
      </c>
      <c r="L610" s="96" t="e">
        <f>IF(AND('IOC Input'!#REF!="M-OP",'IOC Input'!#REF!="D"),'IOC Input'!#REF!,"")</f>
        <v>#REF!</v>
      </c>
      <c r="M610" t="e">
        <f t="shared" si="63"/>
        <v>#REF!</v>
      </c>
    </row>
    <row r="611" spans="1:13" ht="18">
      <c r="A611" s="92" t="s">
        <v>101</v>
      </c>
      <c r="B611" s="93" t="e">
        <f>IF(AND('IOC Input'!#REF!="M-OP",'IOC Input'!#REF!&lt;50000),'IOC Input'!#REF!,IF(AND('IOC Input'!#REF!="M-OP",'IOC Input'!#REF!&gt;=50000),'IOC Input'!#REF!,""))</f>
        <v>#REF!</v>
      </c>
      <c r="C611" s="93" t="e">
        <f>IF(AND('IOC Input'!#REF!="M-OP",'IOC Input'!#REF!&lt;50000),'IOC Input'!#REF!,IF(AND('IOC Input'!#REF!="M-OP",'IOC Input'!#REF!&gt;=50000),'IOC Input'!#REF!,""))</f>
        <v>#REF!</v>
      </c>
      <c r="D611" s="93" t="e">
        <f>IF(AND('IOC Input'!#REF!="M-OP",'IOC Input'!#REF!&lt;50000),'IOC Input'!#REF!,IF(AND('IOC Input'!#REF!="M-OP",'IOC Input'!#REF!&gt;=50000),'IOC Input'!#REF!,""))</f>
        <v>#REF!</v>
      </c>
      <c r="E611" s="93" t="e">
        <f>IF(AND('IOC Input'!#REF!="M-OP",'IOC Input'!#REF!&lt;50000),'IOC Input'!#REF!,IF(AND('IOC Input'!#REF!="M-OP",'IOC Input'!#REF!&gt;=50000),'IOC Input'!#REF!,""))</f>
        <v>#REF!</v>
      </c>
      <c r="F611" s="93" t="e">
        <f>IF(AND('IOC Input'!#REF!="M-OP",'IOC Input'!#REF!&lt;50000),'IOC Input'!#REF!,IF(AND('IOC Input'!#REF!="M-OP",'IOC Input'!#REF!&gt;=50000),'IOC Input'!#REF!,""))</f>
        <v>#REF!</v>
      </c>
      <c r="G611" s="93" t="e">
        <f>IF(AND('IOC Input'!#REF!="M-OP",'IOC Input'!#REF!&lt;50000),'IOC Input'!#REF!,IF(AND('IOC Input'!#REF!="M-OP",'IOC Input'!#REF!&gt;=50000),'IOC Input'!#REF!,""))</f>
        <v>#REF!</v>
      </c>
      <c r="H611" s="93" t="e">
        <f>IF(AND('IOC Input'!#REF!="M-OP",'IOC Input'!#REF!&lt;50000),'IOC Input'!#REF!,IF(AND('IOC Input'!#REF!="M-OP",'IOC Input'!#REF!&gt;=50000),'IOC Input'!#REF!,""))</f>
        <v>#REF!</v>
      </c>
      <c r="I611" s="93" t="e">
        <f>IF(AND('IOC Input'!#REF!="M-OP",'IOC Input'!#REF!&lt;50000),'IOC Input'!#REF!,IF(AND('IOC Input'!#REF!="M-OP",'IOC Input'!#REF!&gt;=50000),'IOC Input'!#REF!,""))</f>
        <v>#REF!</v>
      </c>
      <c r="J611" s="95" t="e">
        <f>IF(AND('IOC Input'!#REF!="M-OP",'IOC Input'!#REF!&lt;50000),RIGHT('IOC Input'!#REF!,6),IF(AND('IOC Input'!#REF!="M-OP",'IOC Input'!#REF!&gt;=50000),RIGHT('IOC Input'!#REF!,6),""))</f>
        <v>#REF!</v>
      </c>
      <c r="K611" s="96" t="e">
        <f>IF(AND('IOC Input'!#REF!="M-OP",'IOC Input'!#REF!="C"),'IOC Input'!#REF!,"")</f>
        <v>#REF!</v>
      </c>
      <c r="L611" s="96" t="e">
        <f>IF(AND('IOC Input'!#REF!="M-OP",'IOC Input'!#REF!="D"),'IOC Input'!#REF!,"")</f>
        <v>#REF!</v>
      </c>
      <c r="M611" t="e">
        <f t="shared" si="63"/>
        <v>#REF!</v>
      </c>
    </row>
    <row r="612" spans="1:13" ht="18">
      <c r="A612" s="92" t="s">
        <v>101</v>
      </c>
      <c r="B612" s="93" t="e">
        <f>IF(AND('IOC Input'!#REF!="M-OP",'IOC Input'!#REF!&lt;50000),'IOC Input'!#REF!,IF(AND('IOC Input'!#REF!="M-OP",'IOC Input'!#REF!&gt;=50000),'IOC Input'!#REF!,""))</f>
        <v>#REF!</v>
      </c>
      <c r="C612" s="93" t="e">
        <f>IF(AND('IOC Input'!#REF!="M-OP",'IOC Input'!#REF!&lt;50000),'IOC Input'!#REF!,IF(AND('IOC Input'!#REF!="M-OP",'IOC Input'!#REF!&gt;=50000),'IOC Input'!#REF!,""))</f>
        <v>#REF!</v>
      </c>
      <c r="D612" s="93" t="e">
        <f>IF(AND('IOC Input'!#REF!="M-OP",'IOC Input'!#REF!&lt;50000),'IOC Input'!#REF!,IF(AND('IOC Input'!#REF!="M-OP",'IOC Input'!#REF!&gt;=50000),'IOC Input'!#REF!,""))</f>
        <v>#REF!</v>
      </c>
      <c r="E612" s="93" t="e">
        <f>IF(AND('IOC Input'!#REF!="M-OP",'IOC Input'!#REF!&lt;50000),'IOC Input'!#REF!,IF(AND('IOC Input'!#REF!="M-OP",'IOC Input'!#REF!&gt;=50000),'IOC Input'!#REF!,""))</f>
        <v>#REF!</v>
      </c>
      <c r="F612" s="93" t="e">
        <f>IF(AND('IOC Input'!#REF!="M-OP",'IOC Input'!#REF!&lt;50000),'IOC Input'!#REF!,IF(AND('IOC Input'!#REF!="M-OP",'IOC Input'!#REF!&gt;=50000),'IOC Input'!#REF!,""))</f>
        <v>#REF!</v>
      </c>
      <c r="G612" s="93" t="e">
        <f>IF(AND('IOC Input'!#REF!="M-OP",'IOC Input'!#REF!&lt;50000),'IOC Input'!#REF!,IF(AND('IOC Input'!#REF!="M-OP",'IOC Input'!#REF!&gt;=50000),'IOC Input'!#REF!,""))</f>
        <v>#REF!</v>
      </c>
      <c r="H612" s="93" t="e">
        <f>IF(AND('IOC Input'!#REF!="M-OP",'IOC Input'!#REF!&lt;50000),'IOC Input'!#REF!,IF(AND('IOC Input'!#REF!="M-OP",'IOC Input'!#REF!&gt;=50000),'IOC Input'!#REF!,""))</f>
        <v>#REF!</v>
      </c>
      <c r="I612" s="93" t="e">
        <f>IF(AND('IOC Input'!#REF!="M-OP",'IOC Input'!#REF!&lt;50000),'IOC Input'!#REF!,IF(AND('IOC Input'!#REF!="M-OP",'IOC Input'!#REF!&gt;=50000),'IOC Input'!#REF!,""))</f>
        <v>#REF!</v>
      </c>
      <c r="J612" s="95" t="e">
        <f>IF(AND('IOC Input'!#REF!="M-OP",'IOC Input'!#REF!&lt;50000),RIGHT('IOC Input'!#REF!,6),IF(AND('IOC Input'!#REF!="M-OP",'IOC Input'!#REF!&gt;=50000),RIGHT('IOC Input'!#REF!,6),""))</f>
        <v>#REF!</v>
      </c>
      <c r="K612" s="96" t="e">
        <f>IF(AND('IOC Input'!#REF!="M-OP",'IOC Input'!#REF!="C"),'IOC Input'!#REF!,"")</f>
        <v>#REF!</v>
      </c>
      <c r="L612" s="96" t="e">
        <f>IF(AND('IOC Input'!#REF!="M-OP",'IOC Input'!#REF!="D"),'IOC Input'!#REF!,"")</f>
        <v>#REF!</v>
      </c>
      <c r="M612" t="e">
        <f t="shared" si="63"/>
        <v>#REF!</v>
      </c>
    </row>
    <row r="613" spans="1:13" ht="18">
      <c r="A613" s="92" t="s">
        <v>101</v>
      </c>
      <c r="B613" s="93" t="e">
        <f>IF(AND('IOC Input'!#REF!="M-OP",'IOC Input'!#REF!&lt;50000),'IOC Input'!#REF!,IF(AND('IOC Input'!#REF!="M-OP",'IOC Input'!#REF!&gt;=50000),'IOC Input'!#REF!,""))</f>
        <v>#REF!</v>
      </c>
      <c r="C613" s="93" t="e">
        <f>IF(AND('IOC Input'!#REF!="M-OP",'IOC Input'!#REF!&lt;50000),'IOC Input'!#REF!,IF(AND('IOC Input'!#REF!="M-OP",'IOC Input'!#REF!&gt;=50000),'IOC Input'!#REF!,""))</f>
        <v>#REF!</v>
      </c>
      <c r="D613" s="93" t="e">
        <f>IF(AND('IOC Input'!#REF!="M-OP",'IOC Input'!#REF!&lt;50000),'IOC Input'!#REF!,IF(AND('IOC Input'!#REF!="M-OP",'IOC Input'!#REF!&gt;=50000),'IOC Input'!#REF!,""))</f>
        <v>#REF!</v>
      </c>
      <c r="E613" s="93" t="e">
        <f>IF(AND('IOC Input'!#REF!="M-OP",'IOC Input'!#REF!&lt;50000),'IOC Input'!#REF!,IF(AND('IOC Input'!#REF!="M-OP",'IOC Input'!#REF!&gt;=50000),'IOC Input'!#REF!,""))</f>
        <v>#REF!</v>
      </c>
      <c r="F613" s="93" t="e">
        <f>IF(AND('IOC Input'!#REF!="M-OP",'IOC Input'!#REF!&lt;50000),'IOC Input'!#REF!,IF(AND('IOC Input'!#REF!="M-OP",'IOC Input'!#REF!&gt;=50000),'IOC Input'!#REF!,""))</f>
        <v>#REF!</v>
      </c>
      <c r="G613" s="93" t="e">
        <f>IF(AND('IOC Input'!#REF!="M-OP",'IOC Input'!#REF!&lt;50000),'IOC Input'!#REF!,IF(AND('IOC Input'!#REF!="M-OP",'IOC Input'!#REF!&gt;=50000),'IOC Input'!#REF!,""))</f>
        <v>#REF!</v>
      </c>
      <c r="H613" s="93" t="e">
        <f>IF(AND('IOC Input'!#REF!="M-OP",'IOC Input'!#REF!&lt;50000),'IOC Input'!#REF!,IF(AND('IOC Input'!#REF!="M-OP",'IOC Input'!#REF!&gt;=50000),'IOC Input'!#REF!,""))</f>
        <v>#REF!</v>
      </c>
      <c r="I613" s="93" t="e">
        <f>IF(AND('IOC Input'!#REF!="M-OP",'IOC Input'!#REF!&lt;50000),'IOC Input'!#REF!,IF(AND('IOC Input'!#REF!="M-OP",'IOC Input'!#REF!&gt;=50000),'IOC Input'!#REF!,""))</f>
        <v>#REF!</v>
      </c>
      <c r="J613" s="95" t="e">
        <f>IF(AND('IOC Input'!#REF!="M-OP",'IOC Input'!#REF!&lt;50000),RIGHT('IOC Input'!#REF!,6),IF(AND('IOC Input'!#REF!="M-OP",'IOC Input'!#REF!&gt;=50000),RIGHT('IOC Input'!#REF!,6),""))</f>
        <v>#REF!</v>
      </c>
      <c r="K613" s="96" t="e">
        <f>IF(AND('IOC Input'!#REF!="M-OP",'IOC Input'!#REF!="C"),'IOC Input'!#REF!,"")</f>
        <v>#REF!</v>
      </c>
      <c r="L613" s="96" t="e">
        <f>IF(AND('IOC Input'!#REF!="M-OP",'IOC Input'!#REF!="D"),'IOC Input'!#REF!,"")</f>
        <v>#REF!</v>
      </c>
      <c r="M613" t="e">
        <f t="shared" si="63"/>
        <v>#REF!</v>
      </c>
    </row>
    <row r="614" spans="1:13" ht="18">
      <c r="A614" s="92" t="s">
        <v>101</v>
      </c>
      <c r="B614" s="93" t="e">
        <f>IF(AND('IOC Input'!#REF!="M-OP",'IOC Input'!#REF!&lt;50000),'IOC Input'!#REF!,IF(AND('IOC Input'!#REF!="M-OP",'IOC Input'!#REF!&gt;=50000),'IOC Input'!#REF!,""))</f>
        <v>#REF!</v>
      </c>
      <c r="C614" s="93" t="e">
        <f>IF(AND('IOC Input'!#REF!="M-OP",'IOC Input'!#REF!&lt;50000),'IOC Input'!#REF!,IF(AND('IOC Input'!#REF!="M-OP",'IOC Input'!#REF!&gt;=50000),'IOC Input'!#REF!,""))</f>
        <v>#REF!</v>
      </c>
      <c r="D614" s="93" t="e">
        <f>IF(AND('IOC Input'!#REF!="M-OP",'IOC Input'!#REF!&lt;50000),'IOC Input'!#REF!,IF(AND('IOC Input'!#REF!="M-OP",'IOC Input'!#REF!&gt;=50000),'IOC Input'!#REF!,""))</f>
        <v>#REF!</v>
      </c>
      <c r="E614" s="93" t="e">
        <f>IF(AND('IOC Input'!#REF!="M-OP",'IOC Input'!#REF!&lt;50000),'IOC Input'!#REF!,IF(AND('IOC Input'!#REF!="M-OP",'IOC Input'!#REF!&gt;=50000),'IOC Input'!#REF!,""))</f>
        <v>#REF!</v>
      </c>
      <c r="F614" s="93" t="e">
        <f>IF(AND('IOC Input'!#REF!="M-OP",'IOC Input'!#REF!&lt;50000),'IOC Input'!#REF!,IF(AND('IOC Input'!#REF!="M-OP",'IOC Input'!#REF!&gt;=50000),'IOC Input'!#REF!,""))</f>
        <v>#REF!</v>
      </c>
      <c r="G614" s="93" t="e">
        <f>IF(AND('IOC Input'!#REF!="M-OP",'IOC Input'!#REF!&lt;50000),'IOC Input'!#REF!,IF(AND('IOC Input'!#REF!="M-OP",'IOC Input'!#REF!&gt;=50000),'IOC Input'!#REF!,""))</f>
        <v>#REF!</v>
      </c>
      <c r="H614" s="97"/>
      <c r="I614" s="93" t="e">
        <f>IF(AND('IOC Input'!#REF!="M-OP",'IOC Input'!#REF!&lt;50000),'IOC Input'!#REF!,IF(AND('IOC Input'!#REF!="M-OP",'IOC Input'!#REF!&gt;=50000),'IOC Input'!#REF!,""))</f>
        <v>#REF!</v>
      </c>
      <c r="J614" s="95" t="e">
        <f>IF(AND('IOC Input'!#REF!="M-OP",'IOC Input'!#REF!&lt;50000),RIGHT('IOC Input'!#REF!,6),IF(AND('IOC Input'!#REF!="M-OP",'IOC Input'!#REF!&gt;=50000),RIGHT('IOC Input'!#REF!,6),""))</f>
        <v>#REF!</v>
      </c>
      <c r="K614" s="96" t="e">
        <f>IF(AND('IOC Input'!#REF!="M-OP",'IOC Input'!#REF!="C"),'IOC Input'!#REF!,"")</f>
        <v>#REF!</v>
      </c>
      <c r="L614" s="96" t="e">
        <f>IF(AND('IOC Input'!#REF!="M-OP",'IOC Input'!#REF!="D"),'IOC Input'!#REF!,"")</f>
        <v>#REF!</v>
      </c>
      <c r="M614" t="e">
        <f t="shared" si="63"/>
        <v>#REF!</v>
      </c>
    </row>
    <row r="615" spans="1:13" ht="18">
      <c r="A615" s="92"/>
      <c r="B615" s="93"/>
      <c r="C615" s="94"/>
      <c r="D615" s="93"/>
      <c r="E615" s="94"/>
      <c r="F615" s="93"/>
      <c r="G615" s="93"/>
      <c r="H615" s="94"/>
      <c r="I615" s="93"/>
      <c r="J615" s="95"/>
      <c r="K615" s="96"/>
      <c r="L615" s="96"/>
    </row>
    <row r="616" spans="1:13" ht="18">
      <c r="A616" s="92" t="s">
        <v>101</v>
      </c>
      <c r="B616" s="93" t="e">
        <f>IF(AND('IOC Input'!#REF!="M-OP",'IOC Input'!#REF!&lt;50000),"119503",IF(AND('IOC Input'!#REF!="M-OP",'IOC Input'!#REF!&gt;=50000),"119500",""))</f>
        <v>#REF!</v>
      </c>
      <c r="C616" s="94"/>
      <c r="D616" s="93"/>
      <c r="E616" s="94"/>
      <c r="F616" s="93"/>
      <c r="G616" s="93"/>
      <c r="H616" s="93" t="e">
        <f>IF(AND('IOC Input'!#REF!="M-OP",'IOC Input'!#REF!&lt;50000),'IOC Input'!#REF!,IF(AND('IOC Input'!#REF!="M-OP",'IOC Input'!#REF!&gt;=50000),'IOC Input'!#REF!,""))</f>
        <v>#REF!</v>
      </c>
      <c r="I616" s="93" t="e">
        <f>+I617</f>
        <v>#REF!</v>
      </c>
      <c r="J616" s="95" t="e">
        <f>+J617</f>
        <v>#REF!</v>
      </c>
      <c r="K616" s="96" t="e">
        <f>IF(AND('IOC Input'!#REF!="M-OP",'IOC Input'!#REF!="C"),'IOC Input'!#REF!,"")</f>
        <v>#REF!</v>
      </c>
      <c r="L616" s="96" t="e">
        <f>IF(AND('IOC Input'!#REF!="M-OP",'IOC Input'!#REF!="D"),'IOC Input'!#REF!,"")</f>
        <v>#REF!</v>
      </c>
      <c r="M616" t="e">
        <f>IF(SUM(K616:L616)&gt;0,1,0)</f>
        <v>#REF!</v>
      </c>
    </row>
    <row r="617" spans="1:13" ht="18">
      <c r="A617" s="92" t="s">
        <v>101</v>
      </c>
      <c r="B617" s="93" t="e">
        <f>IF(AND('IOC Input'!#REF!="M-OP",'IOC Input'!#REF!&lt;50000),'IOC Input'!#REF!,IF(AND('IOC Input'!#REF!="M-OP",'IOC Input'!#REF!&gt;=50000),'IOC Input'!#REF!,""))</f>
        <v>#REF!</v>
      </c>
      <c r="C617" s="93" t="e">
        <f>IF(AND('IOC Input'!#REF!="M-OP",'IOC Input'!#REF!&lt;50000),'IOC Input'!#REF!,IF(AND('IOC Input'!#REF!="M-OP",'IOC Input'!#REF!&gt;=50000),'IOC Input'!#REF!,""))</f>
        <v>#REF!</v>
      </c>
      <c r="D617" s="93" t="e">
        <f>IF(AND('IOC Input'!#REF!="M-OP",'IOC Input'!#REF!&lt;50000),'IOC Input'!#REF!,IF(AND('IOC Input'!#REF!="M-OP",'IOC Input'!#REF!&gt;=50000),'IOC Input'!#REF!,""))</f>
        <v>#REF!</v>
      </c>
      <c r="E617" s="93" t="e">
        <f>IF(AND('IOC Input'!#REF!="M-OP",'IOC Input'!#REF!&lt;50000),'IOC Input'!#REF!,IF(AND('IOC Input'!#REF!="M-OP",'IOC Input'!#REF!&gt;=50000),'IOC Input'!#REF!,""))</f>
        <v>#REF!</v>
      </c>
      <c r="F617" s="93" t="e">
        <f>IF(AND('IOC Input'!#REF!="M-OP",'IOC Input'!#REF!&lt;50000),'IOC Input'!#REF!,IF(AND('IOC Input'!#REF!="M-OP",'IOC Input'!#REF!&gt;=50000),'IOC Input'!#REF!,""))</f>
        <v>#REF!</v>
      </c>
      <c r="G617" s="93" t="e">
        <f>IF(AND('IOC Input'!#REF!="M-OP",'IOC Input'!#REF!&lt;50000),'IOC Input'!#REF!,IF(AND('IOC Input'!#REF!="M-OP",'IOC Input'!#REF!&gt;=50000),'IOC Input'!#REF!,""))</f>
        <v>#REF!</v>
      </c>
      <c r="H617" s="93" t="e">
        <f>IF(AND('IOC Input'!#REF!="M-OP",'IOC Input'!#REF!&lt;50000),'IOC Input'!#REF!,IF(AND('IOC Input'!#REF!="M-OP",'IOC Input'!#REF!&gt;=50000),'IOC Input'!#REF!,""))</f>
        <v>#REF!</v>
      </c>
      <c r="I617" s="93" t="e">
        <f>IF(AND('IOC Input'!#REF!="M-OP",'IOC Input'!#REF!&lt;50000),'IOC Input'!#REF!,IF(AND('IOC Input'!#REF!="M-OP",'IOC Input'!#REF!&gt;=50000),'IOC Input'!#REF!,""))</f>
        <v>#REF!</v>
      </c>
      <c r="J617" s="95" t="e">
        <f>IF(AND('IOC Input'!#REF!="M-OP",'IOC Input'!#REF!&lt;50000),RIGHT('IOC Input'!#REF!,6),IF(AND('IOC Input'!#REF!="M-OP",'IOC Input'!#REF!&gt;=50000),RIGHT('IOC Input'!#REF!,6),""))</f>
        <v>#REF!</v>
      </c>
      <c r="K617" s="96" t="e">
        <f>IF(AND('IOC Input'!#REF!="M-OP",'IOC Input'!#REF!="C"),'IOC Input'!#REF!,"")</f>
        <v>#REF!</v>
      </c>
      <c r="L617" s="96" t="e">
        <f>IF(AND('IOC Input'!#REF!="M-OP",'IOC Input'!#REF!="D"),'IOC Input'!#REF!,"")</f>
        <v>#REF!</v>
      </c>
      <c r="M617" t="e">
        <f t="shared" ref="M617:M623" si="64">IF(SUM(K617:L617)&gt;0,1,0)</f>
        <v>#REF!</v>
      </c>
    </row>
    <row r="618" spans="1:13" ht="18">
      <c r="A618" s="92" t="s">
        <v>101</v>
      </c>
      <c r="B618" s="93" t="e">
        <f>IF(AND('IOC Input'!#REF!="M-OP",'IOC Input'!#REF!&lt;50000),'IOC Input'!#REF!,IF(AND('IOC Input'!#REF!="M-OP",'IOC Input'!#REF!&gt;=50000),'IOC Input'!#REF!,""))</f>
        <v>#REF!</v>
      </c>
      <c r="C618" s="93" t="e">
        <f>IF(AND('IOC Input'!#REF!="M-OP",'IOC Input'!#REF!&lt;50000),'IOC Input'!#REF!,IF(AND('IOC Input'!#REF!="M-OP",'IOC Input'!#REF!&gt;=50000),'IOC Input'!#REF!,""))</f>
        <v>#REF!</v>
      </c>
      <c r="D618" s="93" t="e">
        <f>IF(AND('IOC Input'!#REF!="M-OP",'IOC Input'!#REF!&lt;50000),'IOC Input'!#REF!,IF(AND('IOC Input'!#REF!="M-OP",'IOC Input'!#REF!&gt;=50000),'IOC Input'!#REF!,""))</f>
        <v>#REF!</v>
      </c>
      <c r="E618" s="93" t="e">
        <f>IF(AND('IOC Input'!#REF!="M-OP",'IOC Input'!#REF!&lt;50000),'IOC Input'!#REF!,IF(AND('IOC Input'!#REF!="M-OP",'IOC Input'!#REF!&gt;=50000),'IOC Input'!#REF!,""))</f>
        <v>#REF!</v>
      </c>
      <c r="F618" s="93" t="e">
        <f>IF(AND('IOC Input'!#REF!="M-OP",'IOC Input'!#REF!&lt;50000),'IOC Input'!#REF!,IF(AND('IOC Input'!#REF!="M-OP",'IOC Input'!#REF!&gt;=50000),'IOC Input'!#REF!,""))</f>
        <v>#REF!</v>
      </c>
      <c r="G618" s="93" t="e">
        <f>IF(AND('IOC Input'!#REF!="M-OP",'IOC Input'!#REF!&lt;50000),'IOC Input'!#REF!,IF(AND('IOC Input'!#REF!="M-OP",'IOC Input'!#REF!&gt;=50000),'IOC Input'!#REF!,""))</f>
        <v>#REF!</v>
      </c>
      <c r="H618" s="93" t="e">
        <f>IF(AND('IOC Input'!#REF!="M-OP",'IOC Input'!#REF!&lt;50000),'IOC Input'!#REF!,IF(AND('IOC Input'!#REF!="M-OP",'IOC Input'!#REF!&gt;=50000),'IOC Input'!#REF!,""))</f>
        <v>#REF!</v>
      </c>
      <c r="I618" s="93" t="e">
        <f>IF(AND('IOC Input'!#REF!="M-OP",'IOC Input'!#REF!&lt;50000),'IOC Input'!#REF!,IF(AND('IOC Input'!#REF!="M-OP",'IOC Input'!#REF!&gt;=50000),'IOC Input'!#REF!,""))</f>
        <v>#REF!</v>
      </c>
      <c r="J618" s="95" t="e">
        <f>IF(AND('IOC Input'!#REF!="M-OP",'IOC Input'!#REF!&lt;50000),RIGHT('IOC Input'!#REF!,6),IF(AND('IOC Input'!#REF!="M-OP",'IOC Input'!#REF!&gt;=50000),RIGHT('IOC Input'!#REF!,6),""))</f>
        <v>#REF!</v>
      </c>
      <c r="K618" s="96" t="e">
        <f>IF(AND('IOC Input'!#REF!="M-OP",'IOC Input'!#REF!="C"),'IOC Input'!#REF!,"")</f>
        <v>#REF!</v>
      </c>
      <c r="L618" s="96" t="e">
        <f>IF(AND('IOC Input'!#REF!="M-OP",'IOC Input'!#REF!="D"),'IOC Input'!#REF!,"")</f>
        <v>#REF!</v>
      </c>
      <c r="M618" t="e">
        <f t="shared" si="64"/>
        <v>#REF!</v>
      </c>
    </row>
    <row r="619" spans="1:13" ht="18">
      <c r="A619" s="92" t="s">
        <v>101</v>
      </c>
      <c r="B619" s="93" t="e">
        <f>IF(AND('IOC Input'!#REF!="M-OP",'IOC Input'!#REF!&lt;50000),'IOC Input'!#REF!,IF(AND('IOC Input'!#REF!="M-OP",'IOC Input'!#REF!&gt;=50000),'IOC Input'!#REF!,""))</f>
        <v>#REF!</v>
      </c>
      <c r="C619" s="93" t="e">
        <f>IF(AND('IOC Input'!#REF!="M-OP",'IOC Input'!#REF!&lt;50000),'IOC Input'!#REF!,IF(AND('IOC Input'!#REF!="M-OP",'IOC Input'!#REF!&gt;=50000),'IOC Input'!#REF!,""))</f>
        <v>#REF!</v>
      </c>
      <c r="D619" s="93" t="e">
        <f>IF(AND('IOC Input'!#REF!="M-OP",'IOC Input'!#REF!&lt;50000),'IOC Input'!#REF!,IF(AND('IOC Input'!#REF!="M-OP",'IOC Input'!#REF!&gt;=50000),'IOC Input'!#REF!,""))</f>
        <v>#REF!</v>
      </c>
      <c r="E619" s="93" t="e">
        <f>IF(AND('IOC Input'!#REF!="M-OP",'IOC Input'!#REF!&lt;50000),'IOC Input'!#REF!,IF(AND('IOC Input'!#REF!="M-OP",'IOC Input'!#REF!&gt;=50000),'IOC Input'!#REF!,""))</f>
        <v>#REF!</v>
      </c>
      <c r="F619" s="93" t="e">
        <f>IF(AND('IOC Input'!#REF!="M-OP",'IOC Input'!#REF!&lt;50000),'IOC Input'!#REF!,IF(AND('IOC Input'!#REF!="M-OP",'IOC Input'!#REF!&gt;=50000),'IOC Input'!#REF!,""))</f>
        <v>#REF!</v>
      </c>
      <c r="G619" s="93" t="e">
        <f>IF(AND('IOC Input'!#REF!="M-OP",'IOC Input'!#REF!&lt;50000),'IOC Input'!#REF!,IF(AND('IOC Input'!#REF!="M-OP",'IOC Input'!#REF!&gt;=50000),'IOC Input'!#REF!,""))</f>
        <v>#REF!</v>
      </c>
      <c r="H619" s="93" t="e">
        <f>IF(AND('IOC Input'!#REF!="M-OP",'IOC Input'!#REF!&lt;50000),'IOC Input'!#REF!,IF(AND('IOC Input'!#REF!="M-OP",'IOC Input'!#REF!&gt;=50000),'IOC Input'!#REF!,""))</f>
        <v>#REF!</v>
      </c>
      <c r="I619" s="93" t="e">
        <f>IF(AND('IOC Input'!#REF!="M-OP",'IOC Input'!#REF!&lt;50000),'IOC Input'!#REF!,IF(AND('IOC Input'!#REF!="M-OP",'IOC Input'!#REF!&gt;=50000),'IOC Input'!#REF!,""))</f>
        <v>#REF!</v>
      </c>
      <c r="J619" s="95" t="e">
        <f>IF(AND('IOC Input'!#REF!="M-OP",'IOC Input'!#REF!&lt;50000),RIGHT('IOC Input'!#REF!,6),IF(AND('IOC Input'!#REF!="M-OP",'IOC Input'!#REF!&gt;=50000),RIGHT('IOC Input'!#REF!,6),""))</f>
        <v>#REF!</v>
      </c>
      <c r="K619" s="96" t="e">
        <f>IF(AND('IOC Input'!#REF!="M-OP",'IOC Input'!#REF!="C"),'IOC Input'!#REF!,"")</f>
        <v>#REF!</v>
      </c>
      <c r="L619" s="96" t="e">
        <f>IF(AND('IOC Input'!#REF!="M-OP",'IOC Input'!#REF!="D"),'IOC Input'!#REF!,"")</f>
        <v>#REF!</v>
      </c>
      <c r="M619" t="e">
        <f t="shared" si="64"/>
        <v>#REF!</v>
      </c>
    </row>
    <row r="620" spans="1:13" ht="18">
      <c r="A620" s="92" t="s">
        <v>101</v>
      </c>
      <c r="B620" s="93" t="e">
        <f>IF(AND('IOC Input'!#REF!="M-OP",'IOC Input'!#REF!&lt;50000),'IOC Input'!#REF!,IF(AND('IOC Input'!#REF!="M-OP",'IOC Input'!#REF!&gt;=50000),'IOC Input'!#REF!,""))</f>
        <v>#REF!</v>
      </c>
      <c r="C620" s="93" t="e">
        <f>IF(AND('IOC Input'!#REF!="M-OP",'IOC Input'!#REF!&lt;50000),'IOC Input'!#REF!,IF(AND('IOC Input'!#REF!="M-OP",'IOC Input'!#REF!&gt;=50000),'IOC Input'!#REF!,""))</f>
        <v>#REF!</v>
      </c>
      <c r="D620" s="93" t="e">
        <f>IF(AND('IOC Input'!#REF!="M-OP",'IOC Input'!#REF!&lt;50000),'IOC Input'!#REF!,IF(AND('IOC Input'!#REF!="M-OP",'IOC Input'!#REF!&gt;=50000),'IOC Input'!#REF!,""))</f>
        <v>#REF!</v>
      </c>
      <c r="E620" s="93" t="e">
        <f>IF(AND('IOC Input'!#REF!="M-OP",'IOC Input'!#REF!&lt;50000),'IOC Input'!#REF!,IF(AND('IOC Input'!#REF!="M-OP",'IOC Input'!#REF!&gt;=50000),'IOC Input'!#REF!,""))</f>
        <v>#REF!</v>
      </c>
      <c r="F620" s="93" t="e">
        <f>IF(AND('IOC Input'!#REF!="M-OP",'IOC Input'!#REF!&lt;50000),'IOC Input'!#REF!,IF(AND('IOC Input'!#REF!="M-OP",'IOC Input'!#REF!&gt;=50000),'IOC Input'!#REF!,""))</f>
        <v>#REF!</v>
      </c>
      <c r="G620" s="93" t="e">
        <f>IF(AND('IOC Input'!#REF!="M-OP",'IOC Input'!#REF!&lt;50000),'IOC Input'!#REF!,IF(AND('IOC Input'!#REF!="M-OP",'IOC Input'!#REF!&gt;=50000),'IOC Input'!#REF!,""))</f>
        <v>#REF!</v>
      </c>
      <c r="H620" s="93" t="e">
        <f>IF(AND('IOC Input'!#REF!="M-OP",'IOC Input'!#REF!&lt;50000),'IOC Input'!#REF!,IF(AND('IOC Input'!#REF!="M-OP",'IOC Input'!#REF!&gt;=50000),'IOC Input'!#REF!,""))</f>
        <v>#REF!</v>
      </c>
      <c r="I620" s="93" t="e">
        <f>IF(AND('IOC Input'!#REF!="M-OP",'IOC Input'!#REF!&lt;50000),'IOC Input'!#REF!,IF(AND('IOC Input'!#REF!="M-OP",'IOC Input'!#REF!&gt;=50000),'IOC Input'!#REF!,""))</f>
        <v>#REF!</v>
      </c>
      <c r="J620" s="95" t="e">
        <f>IF(AND('IOC Input'!#REF!="M-OP",'IOC Input'!#REF!&lt;50000),RIGHT('IOC Input'!#REF!,6),IF(AND('IOC Input'!#REF!="M-OP",'IOC Input'!#REF!&gt;=50000),RIGHT('IOC Input'!#REF!,6),""))</f>
        <v>#REF!</v>
      </c>
      <c r="K620" s="96" t="e">
        <f>IF(AND('IOC Input'!#REF!="M-OP",'IOC Input'!#REF!="C"),'IOC Input'!#REF!,"")</f>
        <v>#REF!</v>
      </c>
      <c r="L620" s="96" t="e">
        <f>IF(AND('IOC Input'!#REF!="M-OP",'IOC Input'!#REF!="D"),'IOC Input'!#REF!,"")</f>
        <v>#REF!</v>
      </c>
      <c r="M620" t="e">
        <f t="shared" si="64"/>
        <v>#REF!</v>
      </c>
    </row>
    <row r="621" spans="1:13" ht="18">
      <c r="A621" s="92" t="s">
        <v>101</v>
      </c>
      <c r="B621" s="93" t="e">
        <f>IF(AND('IOC Input'!#REF!="M-OP",'IOC Input'!#REF!&lt;50000),'IOC Input'!#REF!,IF(AND('IOC Input'!#REF!="M-OP",'IOC Input'!#REF!&gt;=50000),'IOC Input'!#REF!,""))</f>
        <v>#REF!</v>
      </c>
      <c r="C621" s="93" t="e">
        <f>IF(AND('IOC Input'!#REF!="M-OP",'IOC Input'!#REF!&lt;50000),'IOC Input'!#REF!,IF(AND('IOC Input'!#REF!="M-OP",'IOC Input'!#REF!&gt;=50000),'IOC Input'!#REF!,""))</f>
        <v>#REF!</v>
      </c>
      <c r="D621" s="93" t="e">
        <f>IF(AND('IOC Input'!#REF!="M-OP",'IOC Input'!#REF!&lt;50000),'IOC Input'!#REF!,IF(AND('IOC Input'!#REF!="M-OP",'IOC Input'!#REF!&gt;=50000),'IOC Input'!#REF!,""))</f>
        <v>#REF!</v>
      </c>
      <c r="E621" s="93" t="e">
        <f>IF(AND('IOC Input'!#REF!="M-OP",'IOC Input'!#REF!&lt;50000),'IOC Input'!#REF!,IF(AND('IOC Input'!#REF!="M-OP",'IOC Input'!#REF!&gt;=50000),'IOC Input'!#REF!,""))</f>
        <v>#REF!</v>
      </c>
      <c r="F621" s="93" t="e">
        <f>IF(AND('IOC Input'!#REF!="M-OP",'IOC Input'!#REF!&lt;50000),'IOC Input'!#REF!,IF(AND('IOC Input'!#REF!="M-OP",'IOC Input'!#REF!&gt;=50000),'IOC Input'!#REF!,""))</f>
        <v>#REF!</v>
      </c>
      <c r="G621" s="93" t="e">
        <f>IF(AND('IOC Input'!#REF!="M-OP",'IOC Input'!#REF!&lt;50000),'IOC Input'!#REF!,IF(AND('IOC Input'!#REF!="M-OP",'IOC Input'!#REF!&gt;=50000),'IOC Input'!#REF!,""))</f>
        <v>#REF!</v>
      </c>
      <c r="H621" s="93" t="e">
        <f>IF(AND('IOC Input'!#REF!="M-OP",'IOC Input'!#REF!&lt;50000),'IOC Input'!#REF!,IF(AND('IOC Input'!#REF!="M-OP",'IOC Input'!#REF!&gt;=50000),'IOC Input'!#REF!,""))</f>
        <v>#REF!</v>
      </c>
      <c r="I621" s="93" t="e">
        <f>IF(AND('IOC Input'!#REF!="M-OP",'IOC Input'!#REF!&lt;50000),'IOC Input'!#REF!,IF(AND('IOC Input'!#REF!="M-OP",'IOC Input'!#REF!&gt;=50000),'IOC Input'!#REF!,""))</f>
        <v>#REF!</v>
      </c>
      <c r="J621" s="95" t="e">
        <f>IF(AND('IOC Input'!#REF!="M-OP",'IOC Input'!#REF!&lt;50000),RIGHT('IOC Input'!#REF!,6),IF(AND('IOC Input'!#REF!="M-OP",'IOC Input'!#REF!&gt;=50000),RIGHT('IOC Input'!#REF!,6),""))</f>
        <v>#REF!</v>
      </c>
      <c r="K621" s="96" t="e">
        <f>IF(AND('IOC Input'!#REF!="M-OP",'IOC Input'!#REF!="C"),'IOC Input'!#REF!,"")</f>
        <v>#REF!</v>
      </c>
      <c r="L621" s="96" t="e">
        <f>IF(AND('IOC Input'!#REF!="M-OP",'IOC Input'!#REF!="D"),'IOC Input'!#REF!,"")</f>
        <v>#REF!</v>
      </c>
      <c r="M621" t="e">
        <f t="shared" si="64"/>
        <v>#REF!</v>
      </c>
    </row>
    <row r="622" spans="1:13" ht="18">
      <c r="A622" s="92" t="s">
        <v>101</v>
      </c>
      <c r="B622" s="93" t="e">
        <f>IF(AND('IOC Input'!#REF!="M-OP",'IOC Input'!#REF!&lt;50000),'IOC Input'!#REF!,IF(AND('IOC Input'!#REF!="M-OP",'IOC Input'!#REF!&gt;=50000),'IOC Input'!#REF!,""))</f>
        <v>#REF!</v>
      </c>
      <c r="C622" s="93" t="e">
        <f>IF(AND('IOC Input'!#REF!="M-OP",'IOC Input'!#REF!&lt;50000),'IOC Input'!#REF!,IF(AND('IOC Input'!#REF!="M-OP",'IOC Input'!#REF!&gt;=50000),'IOC Input'!#REF!,""))</f>
        <v>#REF!</v>
      </c>
      <c r="D622" s="93" t="e">
        <f>IF(AND('IOC Input'!#REF!="M-OP",'IOC Input'!#REF!&lt;50000),'IOC Input'!#REF!,IF(AND('IOC Input'!#REF!="M-OP",'IOC Input'!#REF!&gt;=50000),'IOC Input'!#REF!,""))</f>
        <v>#REF!</v>
      </c>
      <c r="E622" s="93" t="e">
        <f>IF(AND('IOC Input'!#REF!="M-OP",'IOC Input'!#REF!&lt;50000),'IOC Input'!#REF!,IF(AND('IOC Input'!#REF!="M-OP",'IOC Input'!#REF!&gt;=50000),'IOC Input'!#REF!,""))</f>
        <v>#REF!</v>
      </c>
      <c r="F622" s="93" t="e">
        <f>IF(AND('IOC Input'!#REF!="M-OP",'IOC Input'!#REF!&lt;50000),'IOC Input'!#REF!,IF(AND('IOC Input'!#REF!="M-OP",'IOC Input'!#REF!&gt;=50000),'IOC Input'!#REF!,""))</f>
        <v>#REF!</v>
      </c>
      <c r="G622" s="93" t="e">
        <f>IF(AND('IOC Input'!#REF!="M-OP",'IOC Input'!#REF!&lt;50000),'IOC Input'!#REF!,IF(AND('IOC Input'!#REF!="M-OP",'IOC Input'!#REF!&gt;=50000),'IOC Input'!#REF!,""))</f>
        <v>#REF!</v>
      </c>
      <c r="H622" s="93" t="e">
        <f>IF(AND('IOC Input'!#REF!="M-OP",'IOC Input'!#REF!&lt;50000),'IOC Input'!#REF!,IF(AND('IOC Input'!#REF!="M-OP",'IOC Input'!#REF!&gt;=50000),'IOC Input'!#REF!,""))</f>
        <v>#REF!</v>
      </c>
      <c r="I622" s="93" t="e">
        <f>IF(AND('IOC Input'!#REF!="M-OP",'IOC Input'!#REF!&lt;50000),'IOC Input'!#REF!,IF(AND('IOC Input'!#REF!="M-OP",'IOC Input'!#REF!&gt;=50000),'IOC Input'!#REF!,""))</f>
        <v>#REF!</v>
      </c>
      <c r="J622" s="95" t="e">
        <f>IF(AND('IOC Input'!#REF!="M-OP",'IOC Input'!#REF!&lt;50000),RIGHT('IOC Input'!#REF!,6),IF(AND('IOC Input'!#REF!="M-OP",'IOC Input'!#REF!&gt;=50000),RIGHT('IOC Input'!#REF!,6),""))</f>
        <v>#REF!</v>
      </c>
      <c r="K622" s="96" t="e">
        <f>IF(AND('IOC Input'!#REF!="M-OP",'IOC Input'!#REF!="C"),'IOC Input'!#REF!,"")</f>
        <v>#REF!</v>
      </c>
      <c r="L622" s="96" t="e">
        <f>IF(AND('IOC Input'!#REF!="M-OP",'IOC Input'!#REF!="D"),'IOC Input'!#REF!,"")</f>
        <v>#REF!</v>
      </c>
      <c r="M622" t="e">
        <f t="shared" si="64"/>
        <v>#REF!</v>
      </c>
    </row>
    <row r="623" spans="1:13" ht="18">
      <c r="A623" s="92" t="s">
        <v>101</v>
      </c>
      <c r="B623" s="93" t="e">
        <f>IF(AND('IOC Input'!#REF!="M-OP",'IOC Input'!#REF!&lt;50000),'IOC Input'!#REF!,IF(AND('IOC Input'!#REF!="M-OP",'IOC Input'!#REF!&gt;=50000),'IOC Input'!#REF!,""))</f>
        <v>#REF!</v>
      </c>
      <c r="C623" s="93" t="e">
        <f>IF(AND('IOC Input'!#REF!="M-OP",'IOC Input'!#REF!&lt;50000),'IOC Input'!#REF!,IF(AND('IOC Input'!#REF!="M-OP",'IOC Input'!#REF!&gt;=50000),'IOC Input'!#REF!,""))</f>
        <v>#REF!</v>
      </c>
      <c r="D623" s="93" t="e">
        <f>IF(AND('IOC Input'!#REF!="M-OP",'IOC Input'!#REF!&lt;50000),'IOC Input'!#REF!,IF(AND('IOC Input'!#REF!="M-OP",'IOC Input'!#REF!&gt;=50000),'IOC Input'!#REF!,""))</f>
        <v>#REF!</v>
      </c>
      <c r="E623" s="93" t="e">
        <f>IF(AND('IOC Input'!#REF!="M-OP",'IOC Input'!#REF!&lt;50000),'IOC Input'!#REF!,IF(AND('IOC Input'!#REF!="M-OP",'IOC Input'!#REF!&gt;=50000),'IOC Input'!#REF!,""))</f>
        <v>#REF!</v>
      </c>
      <c r="F623" s="93" t="e">
        <f>IF(AND('IOC Input'!#REF!="M-OP",'IOC Input'!#REF!&lt;50000),'IOC Input'!#REF!,IF(AND('IOC Input'!#REF!="M-OP",'IOC Input'!#REF!&gt;=50000),'IOC Input'!#REF!,""))</f>
        <v>#REF!</v>
      </c>
      <c r="G623" s="93" t="e">
        <f>IF(AND('IOC Input'!#REF!="M-OP",'IOC Input'!#REF!&lt;50000),'IOC Input'!#REF!,IF(AND('IOC Input'!#REF!="M-OP",'IOC Input'!#REF!&gt;=50000),'IOC Input'!#REF!,""))</f>
        <v>#REF!</v>
      </c>
      <c r="H623" s="97"/>
      <c r="I623" s="93" t="e">
        <f>IF(AND('IOC Input'!#REF!="M-OP",'IOC Input'!#REF!&lt;50000),'IOC Input'!#REF!,IF(AND('IOC Input'!#REF!="M-OP",'IOC Input'!#REF!&gt;=50000),'IOC Input'!#REF!,""))</f>
        <v>#REF!</v>
      </c>
      <c r="J623" s="95" t="e">
        <f>IF(AND('IOC Input'!#REF!="M-OP",'IOC Input'!#REF!&lt;50000),RIGHT('IOC Input'!#REF!,6),IF(AND('IOC Input'!#REF!="M-OP",'IOC Input'!#REF!&gt;=50000),RIGHT('IOC Input'!#REF!,6),""))</f>
        <v>#REF!</v>
      </c>
      <c r="K623" s="96" t="e">
        <f>IF(AND('IOC Input'!#REF!="M-OP",'IOC Input'!#REF!="C"),'IOC Input'!#REF!,"")</f>
        <v>#REF!</v>
      </c>
      <c r="L623" s="96" t="e">
        <f>IF(AND('IOC Input'!#REF!="M-OP",'IOC Input'!#REF!="D"),'IOC Input'!#REF!,"")</f>
        <v>#REF!</v>
      </c>
      <c r="M623" t="e">
        <f t="shared" si="64"/>
        <v>#REF!</v>
      </c>
    </row>
    <row r="624" spans="1:13" ht="18">
      <c r="A624" s="92"/>
      <c r="B624" s="93"/>
      <c r="C624" s="94"/>
      <c r="D624" s="93"/>
      <c r="E624" s="94"/>
      <c r="F624" s="93"/>
      <c r="G624" s="93"/>
      <c r="H624" s="94"/>
      <c r="I624" s="93"/>
      <c r="J624" s="95"/>
      <c r="K624" s="96"/>
      <c r="L624" s="96"/>
    </row>
    <row r="625" spans="1:13" ht="18">
      <c r="A625" s="92" t="s">
        <v>101</v>
      </c>
      <c r="B625" s="93" t="e">
        <f>IF(AND('IOC Input'!#REF!="M-OP",'IOC Input'!#REF!&lt;50000),"119503",IF(AND('IOC Input'!#REF!="M-OP",'IOC Input'!#REF!&gt;=50000),"119500",""))</f>
        <v>#REF!</v>
      </c>
      <c r="C625" s="94"/>
      <c r="D625" s="93"/>
      <c r="E625" s="94"/>
      <c r="F625" s="93"/>
      <c r="G625" s="93"/>
      <c r="H625" s="93" t="e">
        <f>IF(AND('IOC Input'!#REF!="M-OP",'IOC Input'!#REF!&lt;50000),'IOC Input'!#REF!,IF(AND('IOC Input'!#REF!="M-OP",'IOC Input'!#REF!&gt;=50000),'IOC Input'!#REF!,""))</f>
        <v>#REF!</v>
      </c>
      <c r="I625" s="93" t="e">
        <f>+I626</f>
        <v>#REF!</v>
      </c>
      <c r="J625" s="95" t="e">
        <f>+J626</f>
        <v>#REF!</v>
      </c>
      <c r="K625" s="96" t="e">
        <f>IF(AND('IOC Input'!#REF!="M-OP",'IOC Input'!#REF!="C"),'IOC Input'!#REF!,"")</f>
        <v>#REF!</v>
      </c>
      <c r="L625" s="96" t="e">
        <f>IF(AND('IOC Input'!#REF!="M-OP",'IOC Input'!#REF!="D"),'IOC Input'!#REF!,"")</f>
        <v>#REF!</v>
      </c>
      <c r="M625" t="e">
        <f>IF(SUM(K625:L625)&gt;0,1,0)</f>
        <v>#REF!</v>
      </c>
    </row>
    <row r="626" spans="1:13" ht="18">
      <c r="A626" s="92" t="s">
        <v>101</v>
      </c>
      <c r="B626" s="93" t="e">
        <f>IF(AND('IOC Input'!#REF!="M-OP",'IOC Input'!#REF!&lt;50000),'IOC Input'!#REF!,IF(AND('IOC Input'!#REF!="M-OP",'IOC Input'!#REF!&gt;=50000),'IOC Input'!#REF!,""))</f>
        <v>#REF!</v>
      </c>
      <c r="C626" s="93" t="e">
        <f>IF(AND('IOC Input'!#REF!="M-OP",'IOC Input'!#REF!&lt;50000),'IOC Input'!#REF!,IF(AND('IOC Input'!#REF!="M-OP",'IOC Input'!#REF!&gt;=50000),'IOC Input'!#REF!,""))</f>
        <v>#REF!</v>
      </c>
      <c r="D626" s="93" t="e">
        <f>IF(AND('IOC Input'!#REF!="M-OP",'IOC Input'!#REF!&lt;50000),'IOC Input'!#REF!,IF(AND('IOC Input'!#REF!="M-OP",'IOC Input'!#REF!&gt;=50000),'IOC Input'!#REF!,""))</f>
        <v>#REF!</v>
      </c>
      <c r="E626" s="93" t="e">
        <f>IF(AND('IOC Input'!#REF!="M-OP",'IOC Input'!#REF!&lt;50000),'IOC Input'!#REF!,IF(AND('IOC Input'!#REF!="M-OP",'IOC Input'!#REF!&gt;=50000),'IOC Input'!#REF!,""))</f>
        <v>#REF!</v>
      </c>
      <c r="F626" s="93" t="e">
        <f>IF(AND('IOC Input'!#REF!="M-OP",'IOC Input'!#REF!&lt;50000),'IOC Input'!#REF!,IF(AND('IOC Input'!#REF!="M-OP",'IOC Input'!#REF!&gt;=50000),'IOC Input'!#REF!,""))</f>
        <v>#REF!</v>
      </c>
      <c r="G626" s="93" t="e">
        <f>IF(AND('IOC Input'!#REF!="M-OP",'IOC Input'!#REF!&lt;50000),'IOC Input'!#REF!,IF(AND('IOC Input'!#REF!="M-OP",'IOC Input'!#REF!&gt;=50000),'IOC Input'!#REF!,""))</f>
        <v>#REF!</v>
      </c>
      <c r="H626" s="93" t="e">
        <f>IF(AND('IOC Input'!#REF!="M-OP",'IOC Input'!#REF!&lt;50000),'IOC Input'!#REF!,IF(AND('IOC Input'!#REF!="M-OP",'IOC Input'!#REF!&gt;=50000),'IOC Input'!#REF!,""))</f>
        <v>#REF!</v>
      </c>
      <c r="I626" s="93" t="e">
        <f>IF(AND('IOC Input'!#REF!="M-OP",'IOC Input'!#REF!&lt;50000),'IOC Input'!#REF!,IF(AND('IOC Input'!#REF!="M-OP",'IOC Input'!#REF!&gt;=50000),'IOC Input'!#REF!,""))</f>
        <v>#REF!</v>
      </c>
      <c r="J626" s="95" t="e">
        <f>IF(AND('IOC Input'!#REF!="M-OP",'IOC Input'!#REF!&lt;50000),RIGHT('IOC Input'!#REF!,6),IF(AND('IOC Input'!#REF!="M-OP",'IOC Input'!#REF!&gt;=50000),RIGHT('IOC Input'!#REF!,6),""))</f>
        <v>#REF!</v>
      </c>
      <c r="K626" s="96" t="e">
        <f>IF(AND('IOC Input'!#REF!="M-OP",'IOC Input'!#REF!="C"),'IOC Input'!#REF!,"")</f>
        <v>#REF!</v>
      </c>
      <c r="L626" s="96" t="e">
        <f>IF(AND('IOC Input'!#REF!="M-OP",'IOC Input'!#REF!="D"),'IOC Input'!#REF!,"")</f>
        <v>#REF!</v>
      </c>
      <c r="M626" t="e">
        <f t="shared" ref="M626:M632" si="65">IF(SUM(K626:L626)&gt;0,1,0)</f>
        <v>#REF!</v>
      </c>
    </row>
    <row r="627" spans="1:13" ht="18">
      <c r="A627" s="92" t="s">
        <v>101</v>
      </c>
      <c r="B627" s="93" t="e">
        <f>IF(AND('IOC Input'!#REF!="M-OP",'IOC Input'!#REF!&lt;50000),'IOC Input'!#REF!,IF(AND('IOC Input'!#REF!="M-OP",'IOC Input'!#REF!&gt;=50000),'IOC Input'!#REF!,""))</f>
        <v>#REF!</v>
      </c>
      <c r="C627" s="93" t="e">
        <f>IF(AND('IOC Input'!#REF!="M-OP",'IOC Input'!#REF!&lt;50000),'IOC Input'!#REF!,IF(AND('IOC Input'!#REF!="M-OP",'IOC Input'!#REF!&gt;=50000),'IOC Input'!#REF!,""))</f>
        <v>#REF!</v>
      </c>
      <c r="D627" s="93" t="e">
        <f>IF(AND('IOC Input'!#REF!="M-OP",'IOC Input'!#REF!&lt;50000),'IOC Input'!#REF!,IF(AND('IOC Input'!#REF!="M-OP",'IOC Input'!#REF!&gt;=50000),'IOC Input'!#REF!,""))</f>
        <v>#REF!</v>
      </c>
      <c r="E627" s="93" t="e">
        <f>IF(AND('IOC Input'!#REF!="M-OP",'IOC Input'!#REF!&lt;50000),'IOC Input'!#REF!,IF(AND('IOC Input'!#REF!="M-OP",'IOC Input'!#REF!&gt;=50000),'IOC Input'!#REF!,""))</f>
        <v>#REF!</v>
      </c>
      <c r="F627" s="93" t="e">
        <f>IF(AND('IOC Input'!#REF!="M-OP",'IOC Input'!#REF!&lt;50000),'IOC Input'!#REF!,IF(AND('IOC Input'!#REF!="M-OP",'IOC Input'!#REF!&gt;=50000),'IOC Input'!#REF!,""))</f>
        <v>#REF!</v>
      </c>
      <c r="G627" s="93" t="e">
        <f>IF(AND('IOC Input'!#REF!="M-OP",'IOC Input'!#REF!&lt;50000),'IOC Input'!#REF!,IF(AND('IOC Input'!#REF!="M-OP",'IOC Input'!#REF!&gt;=50000),'IOC Input'!#REF!,""))</f>
        <v>#REF!</v>
      </c>
      <c r="H627" s="93" t="e">
        <f>IF(AND('IOC Input'!#REF!="M-OP",'IOC Input'!#REF!&lt;50000),'IOC Input'!#REF!,IF(AND('IOC Input'!#REF!="M-OP",'IOC Input'!#REF!&gt;=50000),'IOC Input'!#REF!,""))</f>
        <v>#REF!</v>
      </c>
      <c r="I627" s="93" t="e">
        <f>IF(AND('IOC Input'!#REF!="M-OP",'IOC Input'!#REF!&lt;50000),'IOC Input'!#REF!,IF(AND('IOC Input'!#REF!="M-OP",'IOC Input'!#REF!&gt;=50000),'IOC Input'!#REF!,""))</f>
        <v>#REF!</v>
      </c>
      <c r="J627" s="95" t="e">
        <f>IF(AND('IOC Input'!#REF!="M-OP",'IOC Input'!#REF!&lt;50000),RIGHT('IOC Input'!#REF!,6),IF(AND('IOC Input'!#REF!="M-OP",'IOC Input'!#REF!&gt;=50000),RIGHT('IOC Input'!#REF!,6),""))</f>
        <v>#REF!</v>
      </c>
      <c r="K627" s="96" t="e">
        <f>IF(AND('IOC Input'!#REF!="M-OP",'IOC Input'!#REF!="C"),'IOC Input'!#REF!,"")</f>
        <v>#REF!</v>
      </c>
      <c r="L627" s="96" t="e">
        <f>IF(AND('IOC Input'!#REF!="M-OP",'IOC Input'!#REF!="D"),'IOC Input'!#REF!,"")</f>
        <v>#REF!</v>
      </c>
      <c r="M627" t="e">
        <f t="shared" si="65"/>
        <v>#REF!</v>
      </c>
    </row>
    <row r="628" spans="1:13" ht="18">
      <c r="A628" s="92" t="s">
        <v>101</v>
      </c>
      <c r="B628" s="93" t="e">
        <f>IF(AND('IOC Input'!#REF!="M-OP",'IOC Input'!#REF!&lt;50000),'IOC Input'!#REF!,IF(AND('IOC Input'!#REF!="M-OP",'IOC Input'!#REF!&gt;=50000),'IOC Input'!#REF!,""))</f>
        <v>#REF!</v>
      </c>
      <c r="C628" s="93" t="e">
        <f>IF(AND('IOC Input'!#REF!="M-OP",'IOC Input'!#REF!&lt;50000),'IOC Input'!#REF!,IF(AND('IOC Input'!#REF!="M-OP",'IOC Input'!#REF!&gt;=50000),'IOC Input'!#REF!,""))</f>
        <v>#REF!</v>
      </c>
      <c r="D628" s="93" t="e">
        <f>IF(AND('IOC Input'!#REF!="M-OP",'IOC Input'!#REF!&lt;50000),'IOC Input'!#REF!,IF(AND('IOC Input'!#REF!="M-OP",'IOC Input'!#REF!&gt;=50000),'IOC Input'!#REF!,""))</f>
        <v>#REF!</v>
      </c>
      <c r="E628" s="93" t="e">
        <f>IF(AND('IOC Input'!#REF!="M-OP",'IOC Input'!#REF!&lt;50000),'IOC Input'!#REF!,IF(AND('IOC Input'!#REF!="M-OP",'IOC Input'!#REF!&gt;=50000),'IOC Input'!#REF!,""))</f>
        <v>#REF!</v>
      </c>
      <c r="F628" s="93" t="e">
        <f>IF(AND('IOC Input'!#REF!="M-OP",'IOC Input'!#REF!&lt;50000),'IOC Input'!#REF!,IF(AND('IOC Input'!#REF!="M-OP",'IOC Input'!#REF!&gt;=50000),'IOC Input'!#REF!,""))</f>
        <v>#REF!</v>
      </c>
      <c r="G628" s="93" t="e">
        <f>IF(AND('IOC Input'!#REF!="M-OP",'IOC Input'!#REF!&lt;50000),'IOC Input'!#REF!,IF(AND('IOC Input'!#REF!="M-OP",'IOC Input'!#REF!&gt;=50000),'IOC Input'!#REF!,""))</f>
        <v>#REF!</v>
      </c>
      <c r="H628" s="93" t="e">
        <f>IF(AND('IOC Input'!#REF!="M-OP",'IOC Input'!#REF!&lt;50000),'IOC Input'!#REF!,IF(AND('IOC Input'!#REF!="M-OP",'IOC Input'!#REF!&gt;=50000),'IOC Input'!#REF!,""))</f>
        <v>#REF!</v>
      </c>
      <c r="I628" s="93" t="e">
        <f>IF(AND('IOC Input'!#REF!="M-OP",'IOC Input'!#REF!&lt;50000),'IOC Input'!#REF!,IF(AND('IOC Input'!#REF!="M-OP",'IOC Input'!#REF!&gt;=50000),'IOC Input'!#REF!,""))</f>
        <v>#REF!</v>
      </c>
      <c r="J628" s="95" t="e">
        <f>IF(AND('IOC Input'!#REF!="M-OP",'IOC Input'!#REF!&lt;50000),RIGHT('IOC Input'!#REF!,6),IF(AND('IOC Input'!#REF!="M-OP",'IOC Input'!#REF!&gt;=50000),RIGHT('IOC Input'!#REF!,6),""))</f>
        <v>#REF!</v>
      </c>
      <c r="K628" s="96" t="e">
        <f>IF(AND('IOC Input'!#REF!="M-OP",'IOC Input'!#REF!="C"),'IOC Input'!#REF!,"")</f>
        <v>#REF!</v>
      </c>
      <c r="L628" s="96" t="e">
        <f>IF(AND('IOC Input'!#REF!="M-OP",'IOC Input'!#REF!="D"),'IOC Input'!#REF!,"")</f>
        <v>#REF!</v>
      </c>
      <c r="M628" t="e">
        <f t="shared" si="65"/>
        <v>#REF!</v>
      </c>
    </row>
    <row r="629" spans="1:13" ht="18">
      <c r="A629" s="92" t="s">
        <v>101</v>
      </c>
      <c r="B629" s="93" t="e">
        <f>IF(AND('IOC Input'!#REF!="M-OP",'IOC Input'!#REF!&lt;50000),'IOC Input'!#REF!,IF(AND('IOC Input'!#REF!="M-OP",'IOC Input'!#REF!&gt;=50000),'IOC Input'!#REF!,""))</f>
        <v>#REF!</v>
      </c>
      <c r="C629" s="93" t="e">
        <f>IF(AND('IOC Input'!#REF!="M-OP",'IOC Input'!#REF!&lt;50000),'IOC Input'!#REF!,IF(AND('IOC Input'!#REF!="M-OP",'IOC Input'!#REF!&gt;=50000),'IOC Input'!#REF!,""))</f>
        <v>#REF!</v>
      </c>
      <c r="D629" s="93" t="e">
        <f>IF(AND('IOC Input'!#REF!="M-OP",'IOC Input'!#REF!&lt;50000),'IOC Input'!#REF!,IF(AND('IOC Input'!#REF!="M-OP",'IOC Input'!#REF!&gt;=50000),'IOC Input'!#REF!,""))</f>
        <v>#REF!</v>
      </c>
      <c r="E629" s="93" t="e">
        <f>IF(AND('IOC Input'!#REF!="M-OP",'IOC Input'!#REF!&lt;50000),'IOC Input'!#REF!,IF(AND('IOC Input'!#REF!="M-OP",'IOC Input'!#REF!&gt;=50000),'IOC Input'!#REF!,""))</f>
        <v>#REF!</v>
      </c>
      <c r="F629" s="93" t="e">
        <f>IF(AND('IOC Input'!#REF!="M-OP",'IOC Input'!#REF!&lt;50000),'IOC Input'!#REF!,IF(AND('IOC Input'!#REF!="M-OP",'IOC Input'!#REF!&gt;=50000),'IOC Input'!#REF!,""))</f>
        <v>#REF!</v>
      </c>
      <c r="G629" s="93" t="e">
        <f>IF(AND('IOC Input'!#REF!="M-OP",'IOC Input'!#REF!&lt;50000),'IOC Input'!#REF!,IF(AND('IOC Input'!#REF!="M-OP",'IOC Input'!#REF!&gt;=50000),'IOC Input'!#REF!,""))</f>
        <v>#REF!</v>
      </c>
      <c r="H629" s="93" t="e">
        <f>IF(AND('IOC Input'!#REF!="M-OP",'IOC Input'!#REF!&lt;50000),'IOC Input'!#REF!,IF(AND('IOC Input'!#REF!="M-OP",'IOC Input'!#REF!&gt;=50000),'IOC Input'!#REF!,""))</f>
        <v>#REF!</v>
      </c>
      <c r="I629" s="93" t="e">
        <f>IF(AND('IOC Input'!#REF!="M-OP",'IOC Input'!#REF!&lt;50000),'IOC Input'!#REF!,IF(AND('IOC Input'!#REF!="M-OP",'IOC Input'!#REF!&gt;=50000),'IOC Input'!#REF!,""))</f>
        <v>#REF!</v>
      </c>
      <c r="J629" s="95" t="e">
        <f>IF(AND('IOC Input'!#REF!="M-OP",'IOC Input'!#REF!&lt;50000),RIGHT('IOC Input'!#REF!,6),IF(AND('IOC Input'!#REF!="M-OP",'IOC Input'!#REF!&gt;=50000),RIGHT('IOC Input'!#REF!,6),""))</f>
        <v>#REF!</v>
      </c>
      <c r="K629" s="96" t="e">
        <f>IF(AND('IOC Input'!#REF!="M-OP",'IOC Input'!#REF!="C"),'IOC Input'!#REF!,"")</f>
        <v>#REF!</v>
      </c>
      <c r="L629" s="96" t="e">
        <f>IF(AND('IOC Input'!#REF!="M-OP",'IOC Input'!#REF!="D"),'IOC Input'!#REF!,"")</f>
        <v>#REF!</v>
      </c>
      <c r="M629" t="e">
        <f t="shared" si="65"/>
        <v>#REF!</v>
      </c>
    </row>
    <row r="630" spans="1:13" ht="18">
      <c r="A630" s="92" t="s">
        <v>101</v>
      </c>
      <c r="B630" s="93" t="e">
        <f>IF(AND('IOC Input'!#REF!="M-OP",'IOC Input'!#REF!&lt;50000),'IOC Input'!#REF!,IF(AND('IOC Input'!#REF!="M-OP",'IOC Input'!#REF!&gt;=50000),'IOC Input'!#REF!,""))</f>
        <v>#REF!</v>
      </c>
      <c r="C630" s="93" t="e">
        <f>IF(AND('IOC Input'!#REF!="M-OP",'IOC Input'!#REF!&lt;50000),'IOC Input'!#REF!,IF(AND('IOC Input'!#REF!="M-OP",'IOC Input'!#REF!&gt;=50000),'IOC Input'!#REF!,""))</f>
        <v>#REF!</v>
      </c>
      <c r="D630" s="93" t="e">
        <f>IF(AND('IOC Input'!#REF!="M-OP",'IOC Input'!#REF!&lt;50000),'IOC Input'!#REF!,IF(AND('IOC Input'!#REF!="M-OP",'IOC Input'!#REF!&gt;=50000),'IOC Input'!#REF!,""))</f>
        <v>#REF!</v>
      </c>
      <c r="E630" s="93" t="e">
        <f>IF(AND('IOC Input'!#REF!="M-OP",'IOC Input'!#REF!&lt;50000),'IOC Input'!#REF!,IF(AND('IOC Input'!#REF!="M-OP",'IOC Input'!#REF!&gt;=50000),'IOC Input'!#REF!,""))</f>
        <v>#REF!</v>
      </c>
      <c r="F630" s="93" t="e">
        <f>IF(AND('IOC Input'!#REF!="M-OP",'IOC Input'!#REF!&lt;50000),'IOC Input'!#REF!,IF(AND('IOC Input'!#REF!="M-OP",'IOC Input'!#REF!&gt;=50000),'IOC Input'!#REF!,""))</f>
        <v>#REF!</v>
      </c>
      <c r="G630" s="93" t="e">
        <f>IF(AND('IOC Input'!#REF!="M-OP",'IOC Input'!#REF!&lt;50000),'IOC Input'!#REF!,IF(AND('IOC Input'!#REF!="M-OP",'IOC Input'!#REF!&gt;=50000),'IOC Input'!#REF!,""))</f>
        <v>#REF!</v>
      </c>
      <c r="H630" s="93" t="e">
        <f>IF(AND('IOC Input'!#REF!="M-OP",'IOC Input'!#REF!&lt;50000),'IOC Input'!#REF!,IF(AND('IOC Input'!#REF!="M-OP",'IOC Input'!#REF!&gt;=50000),'IOC Input'!#REF!,""))</f>
        <v>#REF!</v>
      </c>
      <c r="I630" s="93" t="e">
        <f>IF(AND('IOC Input'!#REF!="M-OP",'IOC Input'!#REF!&lt;50000),'IOC Input'!#REF!,IF(AND('IOC Input'!#REF!="M-OP",'IOC Input'!#REF!&gt;=50000),'IOC Input'!#REF!,""))</f>
        <v>#REF!</v>
      </c>
      <c r="J630" s="95" t="e">
        <f>IF(AND('IOC Input'!#REF!="M-OP",'IOC Input'!#REF!&lt;50000),RIGHT('IOC Input'!#REF!,6),IF(AND('IOC Input'!#REF!="M-OP",'IOC Input'!#REF!&gt;=50000),RIGHT('IOC Input'!#REF!,6),""))</f>
        <v>#REF!</v>
      </c>
      <c r="K630" s="96" t="e">
        <f>IF(AND('IOC Input'!#REF!="M-OP",'IOC Input'!#REF!="C"),'IOC Input'!#REF!,"")</f>
        <v>#REF!</v>
      </c>
      <c r="L630" s="96" t="e">
        <f>IF(AND('IOC Input'!#REF!="M-OP",'IOC Input'!#REF!="D"),'IOC Input'!#REF!,"")</f>
        <v>#REF!</v>
      </c>
      <c r="M630" t="e">
        <f t="shared" si="65"/>
        <v>#REF!</v>
      </c>
    </row>
    <row r="631" spans="1:13" ht="18">
      <c r="A631" s="92" t="s">
        <v>101</v>
      </c>
      <c r="B631" s="93" t="e">
        <f>IF(AND('IOC Input'!#REF!="M-OP",'IOC Input'!#REF!&lt;50000),'IOC Input'!#REF!,IF(AND('IOC Input'!#REF!="M-OP",'IOC Input'!#REF!&gt;=50000),'IOC Input'!#REF!,""))</f>
        <v>#REF!</v>
      </c>
      <c r="C631" s="93" t="e">
        <f>IF(AND('IOC Input'!#REF!="M-OP",'IOC Input'!#REF!&lt;50000),'IOC Input'!#REF!,IF(AND('IOC Input'!#REF!="M-OP",'IOC Input'!#REF!&gt;=50000),'IOC Input'!#REF!,""))</f>
        <v>#REF!</v>
      </c>
      <c r="D631" s="93" t="e">
        <f>IF(AND('IOC Input'!#REF!="M-OP",'IOC Input'!#REF!&lt;50000),'IOC Input'!#REF!,IF(AND('IOC Input'!#REF!="M-OP",'IOC Input'!#REF!&gt;=50000),'IOC Input'!#REF!,""))</f>
        <v>#REF!</v>
      </c>
      <c r="E631" s="93" t="e">
        <f>IF(AND('IOC Input'!#REF!="M-OP",'IOC Input'!#REF!&lt;50000),'IOC Input'!#REF!,IF(AND('IOC Input'!#REF!="M-OP",'IOC Input'!#REF!&gt;=50000),'IOC Input'!#REF!,""))</f>
        <v>#REF!</v>
      </c>
      <c r="F631" s="93" t="e">
        <f>IF(AND('IOC Input'!#REF!="M-OP",'IOC Input'!#REF!&lt;50000),'IOC Input'!#REF!,IF(AND('IOC Input'!#REF!="M-OP",'IOC Input'!#REF!&gt;=50000),'IOC Input'!#REF!,""))</f>
        <v>#REF!</v>
      </c>
      <c r="G631" s="93" t="e">
        <f>IF(AND('IOC Input'!#REF!="M-OP",'IOC Input'!#REF!&lt;50000),'IOC Input'!#REF!,IF(AND('IOC Input'!#REF!="M-OP",'IOC Input'!#REF!&gt;=50000),'IOC Input'!#REF!,""))</f>
        <v>#REF!</v>
      </c>
      <c r="H631" s="93" t="e">
        <f>IF(AND('IOC Input'!#REF!="M-OP",'IOC Input'!#REF!&lt;50000),'IOC Input'!#REF!,IF(AND('IOC Input'!#REF!="M-OP",'IOC Input'!#REF!&gt;=50000),'IOC Input'!#REF!,""))</f>
        <v>#REF!</v>
      </c>
      <c r="I631" s="93" t="e">
        <f>IF(AND('IOC Input'!#REF!="M-OP",'IOC Input'!#REF!&lt;50000),'IOC Input'!#REF!,IF(AND('IOC Input'!#REF!="M-OP",'IOC Input'!#REF!&gt;=50000),'IOC Input'!#REF!,""))</f>
        <v>#REF!</v>
      </c>
      <c r="J631" s="95" t="e">
        <f>IF(AND('IOC Input'!#REF!="M-OP",'IOC Input'!#REF!&lt;50000),RIGHT('IOC Input'!#REF!,6),IF(AND('IOC Input'!#REF!="M-OP",'IOC Input'!#REF!&gt;=50000),RIGHT('IOC Input'!#REF!,6),""))</f>
        <v>#REF!</v>
      </c>
      <c r="K631" s="96" t="e">
        <f>IF(AND('IOC Input'!#REF!="M-OP",'IOC Input'!#REF!="C"),'IOC Input'!#REF!,"")</f>
        <v>#REF!</v>
      </c>
      <c r="L631" s="96" t="e">
        <f>IF(AND('IOC Input'!#REF!="M-OP",'IOC Input'!#REF!="D"),'IOC Input'!#REF!,"")</f>
        <v>#REF!</v>
      </c>
      <c r="M631" t="e">
        <f t="shared" si="65"/>
        <v>#REF!</v>
      </c>
    </row>
    <row r="632" spans="1:13" ht="18">
      <c r="A632" s="92" t="s">
        <v>101</v>
      </c>
      <c r="B632" s="93" t="e">
        <f>IF(AND('IOC Input'!#REF!="M-OP",'IOC Input'!#REF!&lt;50000),'IOC Input'!#REF!,IF(AND('IOC Input'!#REF!="M-OP",'IOC Input'!#REF!&gt;=50000),'IOC Input'!#REF!,""))</f>
        <v>#REF!</v>
      </c>
      <c r="C632" s="93" t="e">
        <f>IF(AND('IOC Input'!#REF!="M-OP",'IOC Input'!#REF!&lt;50000),'IOC Input'!#REF!,IF(AND('IOC Input'!#REF!="M-OP",'IOC Input'!#REF!&gt;=50000),'IOC Input'!#REF!,""))</f>
        <v>#REF!</v>
      </c>
      <c r="D632" s="93" t="e">
        <f>IF(AND('IOC Input'!#REF!="M-OP",'IOC Input'!#REF!&lt;50000),'IOC Input'!#REF!,IF(AND('IOC Input'!#REF!="M-OP",'IOC Input'!#REF!&gt;=50000),'IOC Input'!#REF!,""))</f>
        <v>#REF!</v>
      </c>
      <c r="E632" s="93" t="e">
        <f>IF(AND('IOC Input'!#REF!="M-OP",'IOC Input'!#REF!&lt;50000),'IOC Input'!#REF!,IF(AND('IOC Input'!#REF!="M-OP",'IOC Input'!#REF!&gt;=50000),'IOC Input'!#REF!,""))</f>
        <v>#REF!</v>
      </c>
      <c r="F632" s="93" t="e">
        <f>IF(AND('IOC Input'!#REF!="M-OP",'IOC Input'!#REF!&lt;50000),'IOC Input'!#REF!,IF(AND('IOC Input'!#REF!="M-OP",'IOC Input'!#REF!&gt;=50000),'IOC Input'!#REF!,""))</f>
        <v>#REF!</v>
      </c>
      <c r="G632" s="93" t="e">
        <f>IF(AND('IOC Input'!#REF!="M-OP",'IOC Input'!#REF!&lt;50000),'IOC Input'!#REF!,IF(AND('IOC Input'!#REF!="M-OP",'IOC Input'!#REF!&gt;=50000),'IOC Input'!#REF!,""))</f>
        <v>#REF!</v>
      </c>
      <c r="H632" s="97"/>
      <c r="I632" s="93" t="e">
        <f>IF(AND('IOC Input'!#REF!="M-OP",'IOC Input'!#REF!&lt;50000),'IOC Input'!#REF!,IF(AND('IOC Input'!#REF!="M-OP",'IOC Input'!#REF!&gt;=50000),'IOC Input'!#REF!,""))</f>
        <v>#REF!</v>
      </c>
      <c r="J632" s="95" t="e">
        <f>IF(AND('IOC Input'!#REF!="M-OP",'IOC Input'!#REF!&lt;50000),RIGHT('IOC Input'!#REF!,6),IF(AND('IOC Input'!#REF!="M-OP",'IOC Input'!#REF!&gt;=50000),RIGHT('IOC Input'!#REF!,6),""))</f>
        <v>#REF!</v>
      </c>
      <c r="K632" s="96" t="e">
        <f>IF(AND('IOC Input'!#REF!="M-OP",'IOC Input'!#REF!="C"),'IOC Input'!#REF!,"")</f>
        <v>#REF!</v>
      </c>
      <c r="L632" s="96" t="e">
        <f>IF(AND('IOC Input'!#REF!="M-OP",'IOC Input'!#REF!="D"),'IOC Input'!#REF!,"")</f>
        <v>#REF!</v>
      </c>
      <c r="M632" t="e">
        <f t="shared" si="65"/>
        <v>#REF!</v>
      </c>
    </row>
    <row r="633" spans="1:13" ht="18">
      <c r="A633" s="92"/>
      <c r="B633" s="93"/>
      <c r="C633" s="94"/>
      <c r="D633" s="93"/>
      <c r="E633" s="94"/>
      <c r="F633" s="93"/>
      <c r="G633" s="93"/>
      <c r="H633" s="94"/>
      <c r="I633" s="93"/>
      <c r="J633" s="95"/>
      <c r="K633" s="96"/>
      <c r="L633" s="96"/>
    </row>
    <row r="634" spans="1:13" ht="18">
      <c r="A634" s="92" t="s">
        <v>101</v>
      </c>
      <c r="B634" s="93" t="e">
        <f>IF(AND('IOC Input'!#REF!="M-OP",'IOC Input'!#REF!&lt;50000),"119503",IF(AND('IOC Input'!#REF!="M-OP",'IOC Input'!#REF!&gt;=50000),"119500",""))</f>
        <v>#REF!</v>
      </c>
      <c r="C634" s="94"/>
      <c r="D634" s="93"/>
      <c r="E634" s="94"/>
      <c r="F634" s="93"/>
      <c r="G634" s="93"/>
      <c r="H634" s="93" t="e">
        <f>IF(AND('IOC Input'!#REF!="M-OP",'IOC Input'!#REF!&lt;50000),'IOC Input'!#REF!,IF(AND('IOC Input'!#REF!="M-OP",'IOC Input'!#REF!&gt;=50000),'IOC Input'!#REF!,""))</f>
        <v>#REF!</v>
      </c>
      <c r="I634" s="93" t="e">
        <f>+I635</f>
        <v>#REF!</v>
      </c>
      <c r="J634" s="95" t="e">
        <f>+J635</f>
        <v>#REF!</v>
      </c>
      <c r="K634" s="96" t="e">
        <f>IF(AND('IOC Input'!#REF!="M-OP",'IOC Input'!#REF!="C"),'IOC Input'!#REF!,"")</f>
        <v>#REF!</v>
      </c>
      <c r="L634" s="96" t="e">
        <f>IF(AND('IOC Input'!#REF!="M-OP",'IOC Input'!#REF!="D"),'IOC Input'!#REF!,"")</f>
        <v>#REF!</v>
      </c>
      <c r="M634" t="e">
        <f>IF(SUM(K634:L634)&gt;0,1,0)</f>
        <v>#REF!</v>
      </c>
    </row>
    <row r="635" spans="1:13" ht="18">
      <c r="A635" s="92" t="s">
        <v>101</v>
      </c>
      <c r="B635" s="93" t="e">
        <f>IF(AND('IOC Input'!#REF!="M-OP",'IOC Input'!#REF!&lt;50000),'IOC Input'!#REF!,IF(AND('IOC Input'!#REF!="M-OP",'IOC Input'!#REF!&gt;=50000),'IOC Input'!#REF!,""))</f>
        <v>#REF!</v>
      </c>
      <c r="C635" s="93" t="e">
        <f>IF(AND('IOC Input'!#REF!="M-OP",'IOC Input'!#REF!&lt;50000),'IOC Input'!#REF!,IF(AND('IOC Input'!#REF!="M-OP",'IOC Input'!#REF!&gt;=50000),'IOC Input'!#REF!,""))</f>
        <v>#REF!</v>
      </c>
      <c r="D635" s="93" t="e">
        <f>IF(AND('IOC Input'!#REF!="M-OP",'IOC Input'!#REF!&lt;50000),'IOC Input'!#REF!,IF(AND('IOC Input'!#REF!="M-OP",'IOC Input'!#REF!&gt;=50000),'IOC Input'!#REF!,""))</f>
        <v>#REF!</v>
      </c>
      <c r="E635" s="93" t="e">
        <f>IF(AND('IOC Input'!#REF!="M-OP",'IOC Input'!#REF!&lt;50000),'IOC Input'!#REF!,IF(AND('IOC Input'!#REF!="M-OP",'IOC Input'!#REF!&gt;=50000),'IOC Input'!#REF!,""))</f>
        <v>#REF!</v>
      </c>
      <c r="F635" s="93" t="e">
        <f>IF(AND('IOC Input'!#REF!="M-OP",'IOC Input'!#REF!&lt;50000),'IOC Input'!#REF!,IF(AND('IOC Input'!#REF!="M-OP",'IOC Input'!#REF!&gt;=50000),'IOC Input'!#REF!,""))</f>
        <v>#REF!</v>
      </c>
      <c r="G635" s="93" t="e">
        <f>IF(AND('IOC Input'!#REF!="M-OP",'IOC Input'!#REF!&lt;50000),'IOC Input'!#REF!,IF(AND('IOC Input'!#REF!="M-OP",'IOC Input'!#REF!&gt;=50000),'IOC Input'!#REF!,""))</f>
        <v>#REF!</v>
      </c>
      <c r="H635" s="93" t="e">
        <f>IF(AND('IOC Input'!#REF!="M-OP",'IOC Input'!#REF!&lt;50000),'IOC Input'!#REF!,IF(AND('IOC Input'!#REF!="M-OP",'IOC Input'!#REF!&gt;=50000),'IOC Input'!#REF!,""))</f>
        <v>#REF!</v>
      </c>
      <c r="I635" s="93" t="e">
        <f>IF(AND('IOC Input'!#REF!="M-OP",'IOC Input'!#REF!&lt;50000),'IOC Input'!#REF!,IF(AND('IOC Input'!#REF!="M-OP",'IOC Input'!#REF!&gt;=50000),'IOC Input'!#REF!,""))</f>
        <v>#REF!</v>
      </c>
      <c r="J635" s="95" t="e">
        <f>IF(AND('IOC Input'!#REF!="M-OP",'IOC Input'!#REF!&lt;50000),RIGHT('IOC Input'!#REF!,6),IF(AND('IOC Input'!#REF!="M-OP",'IOC Input'!#REF!&gt;=50000),RIGHT('IOC Input'!#REF!,6),""))</f>
        <v>#REF!</v>
      </c>
      <c r="K635" s="96" t="e">
        <f>IF(AND('IOC Input'!#REF!="M-OP",'IOC Input'!#REF!="C"),'IOC Input'!#REF!,"")</f>
        <v>#REF!</v>
      </c>
      <c r="L635" s="96" t="e">
        <f>IF(AND('IOC Input'!#REF!="M-OP",'IOC Input'!#REF!="D"),'IOC Input'!#REF!,"")</f>
        <v>#REF!</v>
      </c>
      <c r="M635" t="e">
        <f t="shared" ref="M635:M641" si="66">IF(SUM(K635:L635)&gt;0,1,0)</f>
        <v>#REF!</v>
      </c>
    </row>
    <row r="636" spans="1:13" ht="18">
      <c r="A636" s="92" t="s">
        <v>101</v>
      </c>
      <c r="B636" s="93" t="e">
        <f>IF(AND('IOC Input'!#REF!="M-OP",'IOC Input'!#REF!&lt;50000),'IOC Input'!#REF!,IF(AND('IOC Input'!#REF!="M-OP",'IOC Input'!#REF!&gt;=50000),'IOC Input'!#REF!,""))</f>
        <v>#REF!</v>
      </c>
      <c r="C636" s="93" t="e">
        <f>IF(AND('IOC Input'!#REF!="M-OP",'IOC Input'!#REF!&lt;50000),'IOC Input'!#REF!,IF(AND('IOC Input'!#REF!="M-OP",'IOC Input'!#REF!&gt;=50000),'IOC Input'!#REF!,""))</f>
        <v>#REF!</v>
      </c>
      <c r="D636" s="93" t="e">
        <f>IF(AND('IOC Input'!#REF!="M-OP",'IOC Input'!#REF!&lt;50000),'IOC Input'!#REF!,IF(AND('IOC Input'!#REF!="M-OP",'IOC Input'!#REF!&gt;=50000),'IOC Input'!#REF!,""))</f>
        <v>#REF!</v>
      </c>
      <c r="E636" s="93" t="e">
        <f>IF(AND('IOC Input'!#REF!="M-OP",'IOC Input'!#REF!&lt;50000),'IOC Input'!#REF!,IF(AND('IOC Input'!#REF!="M-OP",'IOC Input'!#REF!&gt;=50000),'IOC Input'!#REF!,""))</f>
        <v>#REF!</v>
      </c>
      <c r="F636" s="93" t="e">
        <f>IF(AND('IOC Input'!#REF!="M-OP",'IOC Input'!#REF!&lt;50000),'IOC Input'!#REF!,IF(AND('IOC Input'!#REF!="M-OP",'IOC Input'!#REF!&gt;=50000),'IOC Input'!#REF!,""))</f>
        <v>#REF!</v>
      </c>
      <c r="G636" s="93" t="e">
        <f>IF(AND('IOC Input'!#REF!="M-OP",'IOC Input'!#REF!&lt;50000),'IOC Input'!#REF!,IF(AND('IOC Input'!#REF!="M-OP",'IOC Input'!#REF!&gt;=50000),'IOC Input'!#REF!,""))</f>
        <v>#REF!</v>
      </c>
      <c r="H636" s="93" t="e">
        <f>IF(AND('IOC Input'!#REF!="M-OP",'IOC Input'!#REF!&lt;50000),'IOC Input'!#REF!,IF(AND('IOC Input'!#REF!="M-OP",'IOC Input'!#REF!&gt;=50000),'IOC Input'!#REF!,""))</f>
        <v>#REF!</v>
      </c>
      <c r="I636" s="93" t="e">
        <f>IF(AND('IOC Input'!#REF!="M-OP",'IOC Input'!#REF!&lt;50000),'IOC Input'!#REF!,IF(AND('IOC Input'!#REF!="M-OP",'IOC Input'!#REF!&gt;=50000),'IOC Input'!#REF!,""))</f>
        <v>#REF!</v>
      </c>
      <c r="J636" s="95" t="e">
        <f>IF(AND('IOC Input'!#REF!="M-OP",'IOC Input'!#REF!&lt;50000),RIGHT('IOC Input'!#REF!,6),IF(AND('IOC Input'!#REF!="M-OP",'IOC Input'!#REF!&gt;=50000),RIGHT('IOC Input'!#REF!,6),""))</f>
        <v>#REF!</v>
      </c>
      <c r="K636" s="96" t="e">
        <f>IF(AND('IOC Input'!#REF!="M-OP",'IOC Input'!#REF!="C"),'IOC Input'!#REF!,"")</f>
        <v>#REF!</v>
      </c>
      <c r="L636" s="96" t="e">
        <f>IF(AND('IOC Input'!#REF!="M-OP",'IOC Input'!#REF!="D"),'IOC Input'!#REF!,"")</f>
        <v>#REF!</v>
      </c>
      <c r="M636" t="e">
        <f t="shared" si="66"/>
        <v>#REF!</v>
      </c>
    </row>
    <row r="637" spans="1:13" ht="18">
      <c r="A637" s="92" t="s">
        <v>101</v>
      </c>
      <c r="B637" s="93" t="e">
        <f>IF(AND('IOC Input'!#REF!="M-OP",'IOC Input'!#REF!&lt;50000),'IOC Input'!#REF!,IF(AND('IOC Input'!#REF!="M-OP",'IOC Input'!#REF!&gt;=50000),'IOC Input'!#REF!,""))</f>
        <v>#REF!</v>
      </c>
      <c r="C637" s="93" t="e">
        <f>IF(AND('IOC Input'!#REF!="M-OP",'IOC Input'!#REF!&lt;50000),'IOC Input'!#REF!,IF(AND('IOC Input'!#REF!="M-OP",'IOC Input'!#REF!&gt;=50000),'IOC Input'!#REF!,""))</f>
        <v>#REF!</v>
      </c>
      <c r="D637" s="93" t="e">
        <f>IF(AND('IOC Input'!#REF!="M-OP",'IOC Input'!#REF!&lt;50000),'IOC Input'!#REF!,IF(AND('IOC Input'!#REF!="M-OP",'IOC Input'!#REF!&gt;=50000),'IOC Input'!#REF!,""))</f>
        <v>#REF!</v>
      </c>
      <c r="E637" s="93" t="e">
        <f>IF(AND('IOC Input'!#REF!="M-OP",'IOC Input'!#REF!&lt;50000),'IOC Input'!#REF!,IF(AND('IOC Input'!#REF!="M-OP",'IOC Input'!#REF!&gt;=50000),'IOC Input'!#REF!,""))</f>
        <v>#REF!</v>
      </c>
      <c r="F637" s="93" t="e">
        <f>IF(AND('IOC Input'!#REF!="M-OP",'IOC Input'!#REF!&lt;50000),'IOC Input'!#REF!,IF(AND('IOC Input'!#REF!="M-OP",'IOC Input'!#REF!&gt;=50000),'IOC Input'!#REF!,""))</f>
        <v>#REF!</v>
      </c>
      <c r="G637" s="93" t="e">
        <f>IF(AND('IOC Input'!#REF!="M-OP",'IOC Input'!#REF!&lt;50000),'IOC Input'!#REF!,IF(AND('IOC Input'!#REF!="M-OP",'IOC Input'!#REF!&gt;=50000),'IOC Input'!#REF!,""))</f>
        <v>#REF!</v>
      </c>
      <c r="H637" s="93" t="e">
        <f>IF(AND('IOC Input'!#REF!="M-OP",'IOC Input'!#REF!&lt;50000),'IOC Input'!#REF!,IF(AND('IOC Input'!#REF!="M-OP",'IOC Input'!#REF!&gt;=50000),'IOC Input'!#REF!,""))</f>
        <v>#REF!</v>
      </c>
      <c r="I637" s="93" t="e">
        <f>IF(AND('IOC Input'!#REF!="M-OP",'IOC Input'!#REF!&lt;50000),'IOC Input'!#REF!,IF(AND('IOC Input'!#REF!="M-OP",'IOC Input'!#REF!&gt;=50000),'IOC Input'!#REF!,""))</f>
        <v>#REF!</v>
      </c>
      <c r="J637" s="95" t="e">
        <f>IF(AND('IOC Input'!#REF!="M-OP",'IOC Input'!#REF!&lt;50000),RIGHT('IOC Input'!#REF!,6),IF(AND('IOC Input'!#REF!="M-OP",'IOC Input'!#REF!&gt;=50000),RIGHT('IOC Input'!#REF!,6),""))</f>
        <v>#REF!</v>
      </c>
      <c r="K637" s="96" t="e">
        <f>IF(AND('IOC Input'!#REF!="M-OP",'IOC Input'!#REF!="C"),'IOC Input'!#REF!,"")</f>
        <v>#REF!</v>
      </c>
      <c r="L637" s="96" t="e">
        <f>IF(AND('IOC Input'!#REF!="M-OP",'IOC Input'!#REF!="D"),'IOC Input'!#REF!,"")</f>
        <v>#REF!</v>
      </c>
      <c r="M637" t="e">
        <f t="shared" si="66"/>
        <v>#REF!</v>
      </c>
    </row>
    <row r="638" spans="1:13" ht="18">
      <c r="A638" s="92" t="s">
        <v>101</v>
      </c>
      <c r="B638" s="93" t="e">
        <f>IF(AND('IOC Input'!#REF!="M-OP",'IOC Input'!#REF!&lt;50000),'IOC Input'!#REF!,IF(AND('IOC Input'!#REF!="M-OP",'IOC Input'!#REF!&gt;=50000),'IOC Input'!#REF!,""))</f>
        <v>#REF!</v>
      </c>
      <c r="C638" s="93" t="e">
        <f>IF(AND('IOC Input'!#REF!="M-OP",'IOC Input'!#REF!&lt;50000),'IOC Input'!#REF!,IF(AND('IOC Input'!#REF!="M-OP",'IOC Input'!#REF!&gt;=50000),'IOC Input'!#REF!,""))</f>
        <v>#REF!</v>
      </c>
      <c r="D638" s="93" t="e">
        <f>IF(AND('IOC Input'!#REF!="M-OP",'IOC Input'!#REF!&lt;50000),'IOC Input'!#REF!,IF(AND('IOC Input'!#REF!="M-OP",'IOC Input'!#REF!&gt;=50000),'IOC Input'!#REF!,""))</f>
        <v>#REF!</v>
      </c>
      <c r="E638" s="93" t="e">
        <f>IF(AND('IOC Input'!#REF!="M-OP",'IOC Input'!#REF!&lt;50000),'IOC Input'!#REF!,IF(AND('IOC Input'!#REF!="M-OP",'IOC Input'!#REF!&gt;=50000),'IOC Input'!#REF!,""))</f>
        <v>#REF!</v>
      </c>
      <c r="F638" s="93" t="e">
        <f>IF(AND('IOC Input'!#REF!="M-OP",'IOC Input'!#REF!&lt;50000),'IOC Input'!#REF!,IF(AND('IOC Input'!#REF!="M-OP",'IOC Input'!#REF!&gt;=50000),'IOC Input'!#REF!,""))</f>
        <v>#REF!</v>
      </c>
      <c r="G638" s="93" t="e">
        <f>IF(AND('IOC Input'!#REF!="M-OP",'IOC Input'!#REF!&lt;50000),'IOC Input'!#REF!,IF(AND('IOC Input'!#REF!="M-OP",'IOC Input'!#REF!&gt;=50000),'IOC Input'!#REF!,""))</f>
        <v>#REF!</v>
      </c>
      <c r="H638" s="93" t="e">
        <f>IF(AND('IOC Input'!#REF!="M-OP",'IOC Input'!#REF!&lt;50000),'IOC Input'!#REF!,IF(AND('IOC Input'!#REF!="M-OP",'IOC Input'!#REF!&gt;=50000),'IOC Input'!#REF!,""))</f>
        <v>#REF!</v>
      </c>
      <c r="I638" s="93" t="e">
        <f>IF(AND('IOC Input'!#REF!="M-OP",'IOC Input'!#REF!&lt;50000),'IOC Input'!#REF!,IF(AND('IOC Input'!#REF!="M-OP",'IOC Input'!#REF!&gt;=50000),'IOC Input'!#REF!,""))</f>
        <v>#REF!</v>
      </c>
      <c r="J638" s="95" t="e">
        <f>IF(AND('IOC Input'!#REF!="M-OP",'IOC Input'!#REF!&lt;50000),RIGHT('IOC Input'!#REF!,6),IF(AND('IOC Input'!#REF!="M-OP",'IOC Input'!#REF!&gt;=50000),RIGHT('IOC Input'!#REF!,6),""))</f>
        <v>#REF!</v>
      </c>
      <c r="K638" s="96" t="e">
        <f>IF(AND('IOC Input'!#REF!="M-OP",'IOC Input'!#REF!="C"),'IOC Input'!#REF!,"")</f>
        <v>#REF!</v>
      </c>
      <c r="L638" s="96" t="e">
        <f>IF(AND('IOC Input'!#REF!="M-OP",'IOC Input'!#REF!="D"),'IOC Input'!#REF!,"")</f>
        <v>#REF!</v>
      </c>
      <c r="M638" t="e">
        <f t="shared" si="66"/>
        <v>#REF!</v>
      </c>
    </row>
    <row r="639" spans="1:13" ht="18">
      <c r="A639" s="92" t="s">
        <v>101</v>
      </c>
      <c r="B639" s="93" t="e">
        <f>IF(AND('IOC Input'!#REF!="M-OP",'IOC Input'!#REF!&lt;50000),'IOC Input'!#REF!,IF(AND('IOC Input'!#REF!="M-OP",'IOC Input'!#REF!&gt;=50000),'IOC Input'!#REF!,""))</f>
        <v>#REF!</v>
      </c>
      <c r="C639" s="93" t="e">
        <f>IF(AND('IOC Input'!#REF!="M-OP",'IOC Input'!#REF!&lt;50000),'IOC Input'!#REF!,IF(AND('IOC Input'!#REF!="M-OP",'IOC Input'!#REF!&gt;=50000),'IOC Input'!#REF!,""))</f>
        <v>#REF!</v>
      </c>
      <c r="D639" s="93" t="e">
        <f>IF(AND('IOC Input'!#REF!="M-OP",'IOC Input'!#REF!&lt;50000),'IOC Input'!#REF!,IF(AND('IOC Input'!#REF!="M-OP",'IOC Input'!#REF!&gt;=50000),'IOC Input'!#REF!,""))</f>
        <v>#REF!</v>
      </c>
      <c r="E639" s="93" t="e">
        <f>IF(AND('IOC Input'!#REF!="M-OP",'IOC Input'!#REF!&lt;50000),'IOC Input'!#REF!,IF(AND('IOC Input'!#REF!="M-OP",'IOC Input'!#REF!&gt;=50000),'IOC Input'!#REF!,""))</f>
        <v>#REF!</v>
      </c>
      <c r="F639" s="93" t="e">
        <f>IF(AND('IOC Input'!#REF!="M-OP",'IOC Input'!#REF!&lt;50000),'IOC Input'!#REF!,IF(AND('IOC Input'!#REF!="M-OP",'IOC Input'!#REF!&gt;=50000),'IOC Input'!#REF!,""))</f>
        <v>#REF!</v>
      </c>
      <c r="G639" s="93" t="e">
        <f>IF(AND('IOC Input'!#REF!="M-OP",'IOC Input'!#REF!&lt;50000),'IOC Input'!#REF!,IF(AND('IOC Input'!#REF!="M-OP",'IOC Input'!#REF!&gt;=50000),'IOC Input'!#REF!,""))</f>
        <v>#REF!</v>
      </c>
      <c r="H639" s="93" t="e">
        <f>IF(AND('IOC Input'!#REF!="M-OP",'IOC Input'!#REF!&lt;50000),'IOC Input'!#REF!,IF(AND('IOC Input'!#REF!="M-OP",'IOC Input'!#REF!&gt;=50000),'IOC Input'!#REF!,""))</f>
        <v>#REF!</v>
      </c>
      <c r="I639" s="93" t="e">
        <f>IF(AND('IOC Input'!#REF!="M-OP",'IOC Input'!#REF!&lt;50000),'IOC Input'!#REF!,IF(AND('IOC Input'!#REF!="M-OP",'IOC Input'!#REF!&gt;=50000),'IOC Input'!#REF!,""))</f>
        <v>#REF!</v>
      </c>
      <c r="J639" s="95" t="e">
        <f>IF(AND('IOC Input'!#REF!="M-OP",'IOC Input'!#REF!&lt;50000),RIGHT('IOC Input'!#REF!,6),IF(AND('IOC Input'!#REF!="M-OP",'IOC Input'!#REF!&gt;=50000),RIGHT('IOC Input'!#REF!,6),""))</f>
        <v>#REF!</v>
      </c>
      <c r="K639" s="96" t="e">
        <f>IF(AND('IOC Input'!#REF!="M-OP",'IOC Input'!#REF!="C"),'IOC Input'!#REF!,"")</f>
        <v>#REF!</v>
      </c>
      <c r="L639" s="96" t="e">
        <f>IF(AND('IOC Input'!#REF!="M-OP",'IOC Input'!#REF!="D"),'IOC Input'!#REF!,"")</f>
        <v>#REF!</v>
      </c>
      <c r="M639" t="e">
        <f t="shared" si="66"/>
        <v>#REF!</v>
      </c>
    </row>
    <row r="640" spans="1:13" ht="18">
      <c r="A640" s="92" t="s">
        <v>101</v>
      </c>
      <c r="B640" s="93" t="e">
        <f>IF(AND('IOC Input'!#REF!="M-OP",'IOC Input'!#REF!&lt;50000),'IOC Input'!#REF!,IF(AND('IOC Input'!#REF!="M-OP",'IOC Input'!#REF!&gt;=50000),'IOC Input'!#REF!,""))</f>
        <v>#REF!</v>
      </c>
      <c r="C640" s="93" t="e">
        <f>IF(AND('IOC Input'!#REF!="M-OP",'IOC Input'!#REF!&lt;50000),'IOC Input'!#REF!,IF(AND('IOC Input'!#REF!="M-OP",'IOC Input'!#REF!&gt;=50000),'IOC Input'!#REF!,""))</f>
        <v>#REF!</v>
      </c>
      <c r="D640" s="93" t="e">
        <f>IF(AND('IOC Input'!#REF!="M-OP",'IOC Input'!#REF!&lt;50000),'IOC Input'!#REF!,IF(AND('IOC Input'!#REF!="M-OP",'IOC Input'!#REF!&gt;=50000),'IOC Input'!#REF!,""))</f>
        <v>#REF!</v>
      </c>
      <c r="E640" s="93" t="e">
        <f>IF(AND('IOC Input'!#REF!="M-OP",'IOC Input'!#REF!&lt;50000),'IOC Input'!#REF!,IF(AND('IOC Input'!#REF!="M-OP",'IOC Input'!#REF!&gt;=50000),'IOC Input'!#REF!,""))</f>
        <v>#REF!</v>
      </c>
      <c r="F640" s="93" t="e">
        <f>IF(AND('IOC Input'!#REF!="M-OP",'IOC Input'!#REF!&lt;50000),'IOC Input'!#REF!,IF(AND('IOC Input'!#REF!="M-OP",'IOC Input'!#REF!&gt;=50000),'IOC Input'!#REF!,""))</f>
        <v>#REF!</v>
      </c>
      <c r="G640" s="93" t="e">
        <f>IF(AND('IOC Input'!#REF!="M-OP",'IOC Input'!#REF!&lt;50000),'IOC Input'!#REF!,IF(AND('IOC Input'!#REF!="M-OP",'IOC Input'!#REF!&gt;=50000),'IOC Input'!#REF!,""))</f>
        <v>#REF!</v>
      </c>
      <c r="H640" s="93" t="e">
        <f>IF(AND('IOC Input'!#REF!="M-OP",'IOC Input'!#REF!&lt;50000),'IOC Input'!#REF!,IF(AND('IOC Input'!#REF!="M-OP",'IOC Input'!#REF!&gt;=50000),'IOC Input'!#REF!,""))</f>
        <v>#REF!</v>
      </c>
      <c r="I640" s="93" t="e">
        <f>IF(AND('IOC Input'!#REF!="M-OP",'IOC Input'!#REF!&lt;50000),'IOC Input'!#REF!,IF(AND('IOC Input'!#REF!="M-OP",'IOC Input'!#REF!&gt;=50000),'IOC Input'!#REF!,""))</f>
        <v>#REF!</v>
      </c>
      <c r="J640" s="95" t="e">
        <f>IF(AND('IOC Input'!#REF!="M-OP",'IOC Input'!#REF!&lt;50000),RIGHT('IOC Input'!#REF!,6),IF(AND('IOC Input'!#REF!="M-OP",'IOC Input'!#REF!&gt;=50000),RIGHT('IOC Input'!#REF!,6),""))</f>
        <v>#REF!</v>
      </c>
      <c r="K640" s="96" t="e">
        <f>IF(AND('IOC Input'!#REF!="M-OP",'IOC Input'!#REF!="C"),'IOC Input'!#REF!,"")</f>
        <v>#REF!</v>
      </c>
      <c r="L640" s="96" t="e">
        <f>IF(AND('IOC Input'!#REF!="M-OP",'IOC Input'!#REF!="D"),'IOC Input'!#REF!,"")</f>
        <v>#REF!</v>
      </c>
      <c r="M640" t="e">
        <f t="shared" si="66"/>
        <v>#REF!</v>
      </c>
    </row>
    <row r="641" spans="1:13" ht="18">
      <c r="A641" s="92" t="s">
        <v>101</v>
      </c>
      <c r="B641" s="93" t="e">
        <f>IF(AND('IOC Input'!#REF!="M-OP",'IOC Input'!#REF!&lt;50000),'IOC Input'!#REF!,IF(AND('IOC Input'!#REF!="M-OP",'IOC Input'!#REF!&gt;=50000),'IOC Input'!#REF!,""))</f>
        <v>#REF!</v>
      </c>
      <c r="C641" s="93" t="e">
        <f>IF(AND('IOC Input'!#REF!="M-OP",'IOC Input'!#REF!&lt;50000),'IOC Input'!#REF!,IF(AND('IOC Input'!#REF!="M-OP",'IOC Input'!#REF!&gt;=50000),'IOC Input'!#REF!,""))</f>
        <v>#REF!</v>
      </c>
      <c r="D641" s="93" t="e">
        <f>IF(AND('IOC Input'!#REF!="M-OP",'IOC Input'!#REF!&lt;50000),'IOC Input'!#REF!,IF(AND('IOC Input'!#REF!="M-OP",'IOC Input'!#REF!&gt;=50000),'IOC Input'!#REF!,""))</f>
        <v>#REF!</v>
      </c>
      <c r="E641" s="93" t="e">
        <f>IF(AND('IOC Input'!#REF!="M-OP",'IOC Input'!#REF!&lt;50000),'IOC Input'!#REF!,IF(AND('IOC Input'!#REF!="M-OP",'IOC Input'!#REF!&gt;=50000),'IOC Input'!#REF!,""))</f>
        <v>#REF!</v>
      </c>
      <c r="F641" s="93" t="e">
        <f>IF(AND('IOC Input'!#REF!="M-OP",'IOC Input'!#REF!&lt;50000),'IOC Input'!#REF!,IF(AND('IOC Input'!#REF!="M-OP",'IOC Input'!#REF!&gt;=50000),'IOC Input'!#REF!,""))</f>
        <v>#REF!</v>
      </c>
      <c r="G641" s="93" t="e">
        <f>IF(AND('IOC Input'!#REF!="M-OP",'IOC Input'!#REF!&lt;50000),'IOC Input'!#REF!,IF(AND('IOC Input'!#REF!="M-OP",'IOC Input'!#REF!&gt;=50000),'IOC Input'!#REF!,""))</f>
        <v>#REF!</v>
      </c>
      <c r="H641" s="97"/>
      <c r="I641" s="93" t="e">
        <f>IF(AND('IOC Input'!#REF!="M-OP",'IOC Input'!#REF!&lt;50000),'IOC Input'!#REF!,IF(AND('IOC Input'!#REF!="M-OP",'IOC Input'!#REF!&gt;=50000),'IOC Input'!#REF!,""))</f>
        <v>#REF!</v>
      </c>
      <c r="J641" s="95" t="e">
        <f>IF(AND('IOC Input'!#REF!="M-OP",'IOC Input'!#REF!&lt;50000),RIGHT('IOC Input'!#REF!,6),IF(AND('IOC Input'!#REF!="M-OP",'IOC Input'!#REF!&gt;=50000),RIGHT('IOC Input'!#REF!,6),""))</f>
        <v>#REF!</v>
      </c>
      <c r="K641" s="96" t="e">
        <f>IF(AND('IOC Input'!#REF!="M-OP",'IOC Input'!#REF!="C"),'IOC Input'!#REF!,"")</f>
        <v>#REF!</v>
      </c>
      <c r="L641" s="96" t="e">
        <f>IF(AND('IOC Input'!#REF!="M-OP",'IOC Input'!#REF!="D"),'IOC Input'!#REF!,"")</f>
        <v>#REF!</v>
      </c>
      <c r="M641" t="e">
        <f t="shared" si="66"/>
        <v>#REF!</v>
      </c>
    </row>
    <row r="642" spans="1:13" ht="18">
      <c r="A642" s="92"/>
      <c r="B642" s="93"/>
      <c r="C642" s="94"/>
      <c r="D642" s="93"/>
      <c r="E642" s="94"/>
      <c r="F642" s="93"/>
      <c r="G642" s="93"/>
      <c r="H642" s="94"/>
      <c r="I642" s="93"/>
      <c r="J642" s="95"/>
      <c r="K642" s="96"/>
      <c r="L642" s="96"/>
    </row>
    <row r="643" spans="1:13" ht="18">
      <c r="A643" s="92" t="s">
        <v>101</v>
      </c>
      <c r="B643" s="93" t="e">
        <f>IF(AND('IOC Input'!#REF!="M-OP",'IOC Input'!#REF!&lt;50000),"119503",IF(AND('IOC Input'!#REF!="M-OP",'IOC Input'!#REF!&gt;=50000),"119500",""))</f>
        <v>#REF!</v>
      </c>
      <c r="C643" s="94"/>
      <c r="D643" s="93"/>
      <c r="E643" s="94"/>
      <c r="F643" s="93"/>
      <c r="G643" s="93"/>
      <c r="H643" s="93" t="e">
        <f>IF(AND('IOC Input'!#REF!="M-OP",'IOC Input'!#REF!&lt;50000),'IOC Input'!#REF!,IF(AND('IOC Input'!#REF!="M-OP",'IOC Input'!#REF!&gt;=50000),'IOC Input'!#REF!,""))</f>
        <v>#REF!</v>
      </c>
      <c r="I643" s="93" t="e">
        <f>+I644</f>
        <v>#REF!</v>
      </c>
      <c r="J643" s="95" t="e">
        <f>+J644</f>
        <v>#REF!</v>
      </c>
      <c r="K643" s="96" t="e">
        <f>IF(AND('IOC Input'!#REF!="M-OP",'IOC Input'!#REF!="C"),'IOC Input'!#REF!,"")</f>
        <v>#REF!</v>
      </c>
      <c r="L643" s="96" t="e">
        <f>IF(AND('IOC Input'!#REF!="M-OP",'IOC Input'!#REF!="D"),'IOC Input'!#REF!,"")</f>
        <v>#REF!</v>
      </c>
      <c r="M643" t="e">
        <f>IF(SUM(K643:L643)&gt;0,1,0)</f>
        <v>#REF!</v>
      </c>
    </row>
    <row r="644" spans="1:13" ht="18">
      <c r="A644" s="92" t="s">
        <v>101</v>
      </c>
      <c r="B644" s="93" t="e">
        <f>IF(AND('IOC Input'!#REF!="M-OP",'IOC Input'!#REF!&lt;50000),'IOC Input'!#REF!,IF(AND('IOC Input'!#REF!="M-OP",'IOC Input'!#REF!&gt;=50000),'IOC Input'!#REF!,""))</f>
        <v>#REF!</v>
      </c>
      <c r="C644" s="93" t="e">
        <f>IF(AND('IOC Input'!#REF!="M-OP",'IOC Input'!#REF!&lt;50000),'IOC Input'!#REF!,IF(AND('IOC Input'!#REF!="M-OP",'IOC Input'!#REF!&gt;=50000),'IOC Input'!#REF!,""))</f>
        <v>#REF!</v>
      </c>
      <c r="D644" s="93" t="e">
        <f>IF(AND('IOC Input'!#REF!="M-OP",'IOC Input'!#REF!&lt;50000),'IOC Input'!#REF!,IF(AND('IOC Input'!#REF!="M-OP",'IOC Input'!#REF!&gt;=50000),'IOC Input'!#REF!,""))</f>
        <v>#REF!</v>
      </c>
      <c r="E644" s="93" t="e">
        <f>IF(AND('IOC Input'!#REF!="M-OP",'IOC Input'!#REF!&lt;50000),'IOC Input'!#REF!,IF(AND('IOC Input'!#REF!="M-OP",'IOC Input'!#REF!&gt;=50000),'IOC Input'!#REF!,""))</f>
        <v>#REF!</v>
      </c>
      <c r="F644" s="93" t="e">
        <f>IF(AND('IOC Input'!#REF!="M-OP",'IOC Input'!#REF!&lt;50000),'IOC Input'!#REF!,IF(AND('IOC Input'!#REF!="M-OP",'IOC Input'!#REF!&gt;=50000),'IOC Input'!#REF!,""))</f>
        <v>#REF!</v>
      </c>
      <c r="G644" s="93" t="e">
        <f>IF(AND('IOC Input'!#REF!="M-OP",'IOC Input'!#REF!&lt;50000),'IOC Input'!#REF!,IF(AND('IOC Input'!#REF!="M-OP",'IOC Input'!#REF!&gt;=50000),'IOC Input'!#REF!,""))</f>
        <v>#REF!</v>
      </c>
      <c r="H644" s="93" t="e">
        <f>IF(AND('IOC Input'!#REF!="M-OP",'IOC Input'!#REF!&lt;50000),'IOC Input'!#REF!,IF(AND('IOC Input'!#REF!="M-OP",'IOC Input'!#REF!&gt;=50000),'IOC Input'!#REF!,""))</f>
        <v>#REF!</v>
      </c>
      <c r="I644" s="93" t="e">
        <f>IF(AND('IOC Input'!#REF!="M-OP",'IOC Input'!#REF!&lt;50000),'IOC Input'!#REF!,IF(AND('IOC Input'!#REF!="M-OP",'IOC Input'!#REF!&gt;=50000),'IOC Input'!#REF!,""))</f>
        <v>#REF!</v>
      </c>
      <c r="J644" s="95" t="e">
        <f>IF(AND('IOC Input'!#REF!="M-OP",'IOC Input'!#REF!&lt;50000),RIGHT('IOC Input'!#REF!,6),IF(AND('IOC Input'!#REF!="M-OP",'IOC Input'!#REF!&gt;=50000),RIGHT('IOC Input'!#REF!,6),""))</f>
        <v>#REF!</v>
      </c>
      <c r="K644" s="96" t="e">
        <f>IF(AND('IOC Input'!#REF!="M-OP",'IOC Input'!#REF!="C"),'IOC Input'!#REF!,"")</f>
        <v>#REF!</v>
      </c>
      <c r="L644" s="96" t="e">
        <f>IF(AND('IOC Input'!#REF!="M-OP",'IOC Input'!#REF!="D"),'IOC Input'!#REF!,"")</f>
        <v>#REF!</v>
      </c>
      <c r="M644" t="e">
        <f t="shared" ref="M644:M650" si="67">IF(SUM(K644:L644)&gt;0,1,0)</f>
        <v>#REF!</v>
      </c>
    </row>
    <row r="645" spans="1:13" ht="18">
      <c r="A645" s="92" t="s">
        <v>101</v>
      </c>
      <c r="B645" s="93" t="e">
        <f>IF(AND('IOC Input'!#REF!="M-OP",'IOC Input'!#REF!&lt;50000),'IOC Input'!#REF!,IF(AND('IOC Input'!#REF!="M-OP",'IOC Input'!#REF!&gt;=50000),'IOC Input'!#REF!,""))</f>
        <v>#REF!</v>
      </c>
      <c r="C645" s="93" t="e">
        <f>IF(AND('IOC Input'!#REF!="M-OP",'IOC Input'!#REF!&lt;50000),'IOC Input'!#REF!,IF(AND('IOC Input'!#REF!="M-OP",'IOC Input'!#REF!&gt;=50000),'IOC Input'!#REF!,""))</f>
        <v>#REF!</v>
      </c>
      <c r="D645" s="93" t="e">
        <f>IF(AND('IOC Input'!#REF!="M-OP",'IOC Input'!#REF!&lt;50000),'IOC Input'!#REF!,IF(AND('IOC Input'!#REF!="M-OP",'IOC Input'!#REF!&gt;=50000),'IOC Input'!#REF!,""))</f>
        <v>#REF!</v>
      </c>
      <c r="E645" s="93" t="e">
        <f>IF(AND('IOC Input'!#REF!="M-OP",'IOC Input'!#REF!&lt;50000),'IOC Input'!#REF!,IF(AND('IOC Input'!#REF!="M-OP",'IOC Input'!#REF!&gt;=50000),'IOC Input'!#REF!,""))</f>
        <v>#REF!</v>
      </c>
      <c r="F645" s="93" t="e">
        <f>IF(AND('IOC Input'!#REF!="M-OP",'IOC Input'!#REF!&lt;50000),'IOC Input'!#REF!,IF(AND('IOC Input'!#REF!="M-OP",'IOC Input'!#REF!&gt;=50000),'IOC Input'!#REF!,""))</f>
        <v>#REF!</v>
      </c>
      <c r="G645" s="93" t="e">
        <f>IF(AND('IOC Input'!#REF!="M-OP",'IOC Input'!#REF!&lt;50000),'IOC Input'!#REF!,IF(AND('IOC Input'!#REF!="M-OP",'IOC Input'!#REF!&gt;=50000),'IOC Input'!#REF!,""))</f>
        <v>#REF!</v>
      </c>
      <c r="H645" s="93" t="e">
        <f>IF(AND('IOC Input'!#REF!="M-OP",'IOC Input'!#REF!&lt;50000),'IOC Input'!#REF!,IF(AND('IOC Input'!#REF!="M-OP",'IOC Input'!#REF!&gt;=50000),'IOC Input'!#REF!,""))</f>
        <v>#REF!</v>
      </c>
      <c r="I645" s="93" t="e">
        <f>IF(AND('IOC Input'!#REF!="M-OP",'IOC Input'!#REF!&lt;50000),'IOC Input'!#REF!,IF(AND('IOC Input'!#REF!="M-OP",'IOC Input'!#REF!&gt;=50000),'IOC Input'!#REF!,""))</f>
        <v>#REF!</v>
      </c>
      <c r="J645" s="95" t="e">
        <f>IF(AND('IOC Input'!#REF!="M-OP",'IOC Input'!#REF!&lt;50000),RIGHT('IOC Input'!#REF!,6),IF(AND('IOC Input'!#REF!="M-OP",'IOC Input'!#REF!&gt;=50000),RIGHT('IOC Input'!#REF!,6),""))</f>
        <v>#REF!</v>
      </c>
      <c r="K645" s="96" t="e">
        <f>IF(AND('IOC Input'!#REF!="M-OP",'IOC Input'!#REF!="C"),'IOC Input'!#REF!,"")</f>
        <v>#REF!</v>
      </c>
      <c r="L645" s="96" t="e">
        <f>IF(AND('IOC Input'!#REF!="M-OP",'IOC Input'!#REF!="D"),'IOC Input'!#REF!,"")</f>
        <v>#REF!</v>
      </c>
      <c r="M645" t="e">
        <f t="shared" si="67"/>
        <v>#REF!</v>
      </c>
    </row>
    <row r="646" spans="1:13" ht="18">
      <c r="A646" s="92" t="s">
        <v>101</v>
      </c>
      <c r="B646" s="93" t="e">
        <f>IF(AND('IOC Input'!#REF!="M-OP",'IOC Input'!#REF!&lt;50000),'IOC Input'!#REF!,IF(AND('IOC Input'!#REF!="M-OP",'IOC Input'!#REF!&gt;=50000),'IOC Input'!#REF!,""))</f>
        <v>#REF!</v>
      </c>
      <c r="C646" s="93" t="e">
        <f>IF(AND('IOC Input'!#REF!="M-OP",'IOC Input'!#REF!&lt;50000),'IOC Input'!#REF!,IF(AND('IOC Input'!#REF!="M-OP",'IOC Input'!#REF!&gt;=50000),'IOC Input'!#REF!,""))</f>
        <v>#REF!</v>
      </c>
      <c r="D646" s="93" t="e">
        <f>IF(AND('IOC Input'!#REF!="M-OP",'IOC Input'!#REF!&lt;50000),'IOC Input'!#REF!,IF(AND('IOC Input'!#REF!="M-OP",'IOC Input'!#REF!&gt;=50000),'IOC Input'!#REF!,""))</f>
        <v>#REF!</v>
      </c>
      <c r="E646" s="93" t="e">
        <f>IF(AND('IOC Input'!#REF!="M-OP",'IOC Input'!#REF!&lt;50000),'IOC Input'!#REF!,IF(AND('IOC Input'!#REF!="M-OP",'IOC Input'!#REF!&gt;=50000),'IOC Input'!#REF!,""))</f>
        <v>#REF!</v>
      </c>
      <c r="F646" s="93" t="e">
        <f>IF(AND('IOC Input'!#REF!="M-OP",'IOC Input'!#REF!&lt;50000),'IOC Input'!#REF!,IF(AND('IOC Input'!#REF!="M-OP",'IOC Input'!#REF!&gt;=50000),'IOC Input'!#REF!,""))</f>
        <v>#REF!</v>
      </c>
      <c r="G646" s="93" t="e">
        <f>IF(AND('IOC Input'!#REF!="M-OP",'IOC Input'!#REF!&lt;50000),'IOC Input'!#REF!,IF(AND('IOC Input'!#REF!="M-OP",'IOC Input'!#REF!&gt;=50000),'IOC Input'!#REF!,""))</f>
        <v>#REF!</v>
      </c>
      <c r="H646" s="93" t="e">
        <f>IF(AND('IOC Input'!#REF!="M-OP",'IOC Input'!#REF!&lt;50000),'IOC Input'!#REF!,IF(AND('IOC Input'!#REF!="M-OP",'IOC Input'!#REF!&gt;=50000),'IOC Input'!#REF!,""))</f>
        <v>#REF!</v>
      </c>
      <c r="I646" s="93" t="e">
        <f>IF(AND('IOC Input'!#REF!="M-OP",'IOC Input'!#REF!&lt;50000),'IOC Input'!#REF!,IF(AND('IOC Input'!#REF!="M-OP",'IOC Input'!#REF!&gt;=50000),'IOC Input'!#REF!,""))</f>
        <v>#REF!</v>
      </c>
      <c r="J646" s="95" t="e">
        <f>IF(AND('IOC Input'!#REF!="M-OP",'IOC Input'!#REF!&lt;50000),RIGHT('IOC Input'!#REF!,6),IF(AND('IOC Input'!#REF!="M-OP",'IOC Input'!#REF!&gt;=50000),RIGHT('IOC Input'!#REF!,6),""))</f>
        <v>#REF!</v>
      </c>
      <c r="K646" s="96" t="e">
        <f>IF(AND('IOC Input'!#REF!="M-OP",'IOC Input'!#REF!="C"),'IOC Input'!#REF!,"")</f>
        <v>#REF!</v>
      </c>
      <c r="L646" s="96" t="e">
        <f>IF(AND('IOC Input'!#REF!="M-OP",'IOC Input'!#REF!="D"),'IOC Input'!#REF!,"")</f>
        <v>#REF!</v>
      </c>
      <c r="M646" t="e">
        <f t="shared" si="67"/>
        <v>#REF!</v>
      </c>
    </row>
    <row r="647" spans="1:13" ht="18">
      <c r="A647" s="92" t="s">
        <v>101</v>
      </c>
      <c r="B647" s="93" t="e">
        <f>IF(AND('IOC Input'!#REF!="M-OP",'IOC Input'!#REF!&lt;50000),'IOC Input'!#REF!,IF(AND('IOC Input'!#REF!="M-OP",'IOC Input'!#REF!&gt;=50000),'IOC Input'!#REF!,""))</f>
        <v>#REF!</v>
      </c>
      <c r="C647" s="93" t="e">
        <f>IF(AND('IOC Input'!#REF!="M-OP",'IOC Input'!#REF!&lt;50000),'IOC Input'!#REF!,IF(AND('IOC Input'!#REF!="M-OP",'IOC Input'!#REF!&gt;=50000),'IOC Input'!#REF!,""))</f>
        <v>#REF!</v>
      </c>
      <c r="D647" s="93" t="e">
        <f>IF(AND('IOC Input'!#REF!="M-OP",'IOC Input'!#REF!&lt;50000),'IOC Input'!#REF!,IF(AND('IOC Input'!#REF!="M-OP",'IOC Input'!#REF!&gt;=50000),'IOC Input'!#REF!,""))</f>
        <v>#REF!</v>
      </c>
      <c r="E647" s="93" t="e">
        <f>IF(AND('IOC Input'!#REF!="M-OP",'IOC Input'!#REF!&lt;50000),'IOC Input'!#REF!,IF(AND('IOC Input'!#REF!="M-OP",'IOC Input'!#REF!&gt;=50000),'IOC Input'!#REF!,""))</f>
        <v>#REF!</v>
      </c>
      <c r="F647" s="93" t="e">
        <f>IF(AND('IOC Input'!#REF!="M-OP",'IOC Input'!#REF!&lt;50000),'IOC Input'!#REF!,IF(AND('IOC Input'!#REF!="M-OP",'IOC Input'!#REF!&gt;=50000),'IOC Input'!#REF!,""))</f>
        <v>#REF!</v>
      </c>
      <c r="G647" s="93" t="e">
        <f>IF(AND('IOC Input'!#REF!="M-OP",'IOC Input'!#REF!&lt;50000),'IOC Input'!#REF!,IF(AND('IOC Input'!#REF!="M-OP",'IOC Input'!#REF!&gt;=50000),'IOC Input'!#REF!,""))</f>
        <v>#REF!</v>
      </c>
      <c r="H647" s="93" t="e">
        <f>IF(AND('IOC Input'!#REF!="M-OP",'IOC Input'!#REF!&lt;50000),'IOC Input'!#REF!,IF(AND('IOC Input'!#REF!="M-OP",'IOC Input'!#REF!&gt;=50000),'IOC Input'!#REF!,""))</f>
        <v>#REF!</v>
      </c>
      <c r="I647" s="93" t="e">
        <f>IF(AND('IOC Input'!#REF!="M-OP",'IOC Input'!#REF!&lt;50000),'IOC Input'!#REF!,IF(AND('IOC Input'!#REF!="M-OP",'IOC Input'!#REF!&gt;=50000),'IOC Input'!#REF!,""))</f>
        <v>#REF!</v>
      </c>
      <c r="J647" s="95" t="e">
        <f>IF(AND('IOC Input'!#REF!="M-OP",'IOC Input'!#REF!&lt;50000),RIGHT('IOC Input'!#REF!,6),IF(AND('IOC Input'!#REF!="M-OP",'IOC Input'!#REF!&gt;=50000),RIGHT('IOC Input'!#REF!,6),""))</f>
        <v>#REF!</v>
      </c>
      <c r="K647" s="96" t="e">
        <f>IF(AND('IOC Input'!#REF!="M-OP",'IOC Input'!#REF!="C"),'IOC Input'!#REF!,"")</f>
        <v>#REF!</v>
      </c>
      <c r="L647" s="96" t="e">
        <f>IF(AND('IOC Input'!#REF!="M-OP",'IOC Input'!#REF!="D"),'IOC Input'!#REF!,"")</f>
        <v>#REF!</v>
      </c>
      <c r="M647" t="e">
        <f t="shared" si="67"/>
        <v>#REF!</v>
      </c>
    </row>
    <row r="648" spans="1:13" ht="18">
      <c r="A648" s="92" t="s">
        <v>101</v>
      </c>
      <c r="B648" s="93" t="e">
        <f>IF(AND('IOC Input'!#REF!="M-OP",'IOC Input'!#REF!&lt;50000),'IOC Input'!#REF!,IF(AND('IOC Input'!#REF!="M-OP",'IOC Input'!#REF!&gt;=50000),'IOC Input'!#REF!,""))</f>
        <v>#REF!</v>
      </c>
      <c r="C648" s="93" t="e">
        <f>IF(AND('IOC Input'!#REF!="M-OP",'IOC Input'!#REF!&lt;50000),'IOC Input'!#REF!,IF(AND('IOC Input'!#REF!="M-OP",'IOC Input'!#REF!&gt;=50000),'IOC Input'!#REF!,""))</f>
        <v>#REF!</v>
      </c>
      <c r="D648" s="93" t="e">
        <f>IF(AND('IOC Input'!#REF!="M-OP",'IOC Input'!#REF!&lt;50000),'IOC Input'!#REF!,IF(AND('IOC Input'!#REF!="M-OP",'IOC Input'!#REF!&gt;=50000),'IOC Input'!#REF!,""))</f>
        <v>#REF!</v>
      </c>
      <c r="E648" s="93" t="e">
        <f>IF(AND('IOC Input'!#REF!="M-OP",'IOC Input'!#REF!&lt;50000),'IOC Input'!#REF!,IF(AND('IOC Input'!#REF!="M-OP",'IOC Input'!#REF!&gt;=50000),'IOC Input'!#REF!,""))</f>
        <v>#REF!</v>
      </c>
      <c r="F648" s="93" t="e">
        <f>IF(AND('IOC Input'!#REF!="M-OP",'IOC Input'!#REF!&lt;50000),'IOC Input'!#REF!,IF(AND('IOC Input'!#REF!="M-OP",'IOC Input'!#REF!&gt;=50000),'IOC Input'!#REF!,""))</f>
        <v>#REF!</v>
      </c>
      <c r="G648" s="93" t="e">
        <f>IF(AND('IOC Input'!#REF!="M-OP",'IOC Input'!#REF!&lt;50000),'IOC Input'!#REF!,IF(AND('IOC Input'!#REF!="M-OP",'IOC Input'!#REF!&gt;=50000),'IOC Input'!#REF!,""))</f>
        <v>#REF!</v>
      </c>
      <c r="H648" s="93" t="e">
        <f>IF(AND('IOC Input'!#REF!="M-OP",'IOC Input'!#REF!&lt;50000),'IOC Input'!#REF!,IF(AND('IOC Input'!#REF!="M-OP",'IOC Input'!#REF!&gt;=50000),'IOC Input'!#REF!,""))</f>
        <v>#REF!</v>
      </c>
      <c r="I648" s="93" t="e">
        <f>IF(AND('IOC Input'!#REF!="M-OP",'IOC Input'!#REF!&lt;50000),'IOC Input'!#REF!,IF(AND('IOC Input'!#REF!="M-OP",'IOC Input'!#REF!&gt;=50000),'IOC Input'!#REF!,""))</f>
        <v>#REF!</v>
      </c>
      <c r="J648" s="95" t="e">
        <f>IF(AND('IOC Input'!#REF!="M-OP",'IOC Input'!#REF!&lt;50000),RIGHT('IOC Input'!#REF!,6),IF(AND('IOC Input'!#REF!="M-OP",'IOC Input'!#REF!&gt;=50000),RIGHT('IOC Input'!#REF!,6),""))</f>
        <v>#REF!</v>
      </c>
      <c r="K648" s="96" t="e">
        <f>IF(AND('IOC Input'!#REF!="M-OP",'IOC Input'!#REF!="C"),'IOC Input'!#REF!,"")</f>
        <v>#REF!</v>
      </c>
      <c r="L648" s="96" t="e">
        <f>IF(AND('IOC Input'!#REF!="M-OP",'IOC Input'!#REF!="D"),'IOC Input'!#REF!,"")</f>
        <v>#REF!</v>
      </c>
      <c r="M648" t="e">
        <f t="shared" si="67"/>
        <v>#REF!</v>
      </c>
    </row>
    <row r="649" spans="1:13" ht="18">
      <c r="A649" s="92" t="s">
        <v>101</v>
      </c>
      <c r="B649" s="93" t="e">
        <f>IF(AND('IOC Input'!#REF!="M-OP",'IOC Input'!#REF!&lt;50000),'IOC Input'!#REF!,IF(AND('IOC Input'!#REF!="M-OP",'IOC Input'!#REF!&gt;=50000),'IOC Input'!#REF!,""))</f>
        <v>#REF!</v>
      </c>
      <c r="C649" s="93" t="e">
        <f>IF(AND('IOC Input'!#REF!="M-OP",'IOC Input'!#REF!&lt;50000),'IOC Input'!#REF!,IF(AND('IOC Input'!#REF!="M-OP",'IOC Input'!#REF!&gt;=50000),'IOC Input'!#REF!,""))</f>
        <v>#REF!</v>
      </c>
      <c r="D649" s="93" t="e">
        <f>IF(AND('IOC Input'!#REF!="M-OP",'IOC Input'!#REF!&lt;50000),'IOC Input'!#REF!,IF(AND('IOC Input'!#REF!="M-OP",'IOC Input'!#REF!&gt;=50000),'IOC Input'!#REF!,""))</f>
        <v>#REF!</v>
      </c>
      <c r="E649" s="93" t="e">
        <f>IF(AND('IOC Input'!#REF!="M-OP",'IOC Input'!#REF!&lt;50000),'IOC Input'!#REF!,IF(AND('IOC Input'!#REF!="M-OP",'IOC Input'!#REF!&gt;=50000),'IOC Input'!#REF!,""))</f>
        <v>#REF!</v>
      </c>
      <c r="F649" s="93" t="e">
        <f>IF(AND('IOC Input'!#REF!="M-OP",'IOC Input'!#REF!&lt;50000),'IOC Input'!#REF!,IF(AND('IOC Input'!#REF!="M-OP",'IOC Input'!#REF!&gt;=50000),'IOC Input'!#REF!,""))</f>
        <v>#REF!</v>
      </c>
      <c r="G649" s="93" t="e">
        <f>IF(AND('IOC Input'!#REF!="M-OP",'IOC Input'!#REF!&lt;50000),'IOC Input'!#REF!,IF(AND('IOC Input'!#REF!="M-OP",'IOC Input'!#REF!&gt;=50000),'IOC Input'!#REF!,""))</f>
        <v>#REF!</v>
      </c>
      <c r="H649" s="93" t="e">
        <f>IF(AND('IOC Input'!#REF!="M-OP",'IOC Input'!#REF!&lt;50000),'IOC Input'!#REF!,IF(AND('IOC Input'!#REF!="M-OP",'IOC Input'!#REF!&gt;=50000),'IOC Input'!#REF!,""))</f>
        <v>#REF!</v>
      </c>
      <c r="I649" s="93" t="e">
        <f>IF(AND('IOC Input'!#REF!="M-OP",'IOC Input'!#REF!&lt;50000),'IOC Input'!#REF!,IF(AND('IOC Input'!#REF!="M-OP",'IOC Input'!#REF!&gt;=50000),'IOC Input'!#REF!,""))</f>
        <v>#REF!</v>
      </c>
      <c r="J649" s="95" t="e">
        <f>IF(AND('IOC Input'!#REF!="M-OP",'IOC Input'!#REF!&lt;50000),RIGHT('IOC Input'!#REF!,6),IF(AND('IOC Input'!#REF!="M-OP",'IOC Input'!#REF!&gt;=50000),RIGHT('IOC Input'!#REF!,6),""))</f>
        <v>#REF!</v>
      </c>
      <c r="K649" s="96" t="e">
        <f>IF(AND('IOC Input'!#REF!="M-OP",'IOC Input'!#REF!="C"),'IOC Input'!#REF!,"")</f>
        <v>#REF!</v>
      </c>
      <c r="L649" s="96" t="e">
        <f>IF(AND('IOC Input'!#REF!="M-OP",'IOC Input'!#REF!="D"),'IOC Input'!#REF!,"")</f>
        <v>#REF!</v>
      </c>
      <c r="M649" t="e">
        <f t="shared" si="67"/>
        <v>#REF!</v>
      </c>
    </row>
    <row r="650" spans="1:13" ht="18">
      <c r="A650" s="92" t="s">
        <v>101</v>
      </c>
      <c r="B650" s="93" t="e">
        <f>IF(AND('IOC Input'!#REF!="M-OP",'IOC Input'!#REF!&lt;50000),'IOC Input'!#REF!,IF(AND('IOC Input'!#REF!="M-OP",'IOC Input'!#REF!&gt;=50000),'IOC Input'!#REF!,""))</f>
        <v>#REF!</v>
      </c>
      <c r="C650" s="93" t="e">
        <f>IF(AND('IOC Input'!#REF!="M-OP",'IOC Input'!#REF!&lt;50000),'IOC Input'!#REF!,IF(AND('IOC Input'!#REF!="M-OP",'IOC Input'!#REF!&gt;=50000),'IOC Input'!#REF!,""))</f>
        <v>#REF!</v>
      </c>
      <c r="D650" s="93" t="e">
        <f>IF(AND('IOC Input'!#REF!="M-OP",'IOC Input'!#REF!&lt;50000),'IOC Input'!#REF!,IF(AND('IOC Input'!#REF!="M-OP",'IOC Input'!#REF!&gt;=50000),'IOC Input'!#REF!,""))</f>
        <v>#REF!</v>
      </c>
      <c r="E650" s="93" t="e">
        <f>IF(AND('IOC Input'!#REF!="M-OP",'IOC Input'!#REF!&lt;50000),'IOC Input'!#REF!,IF(AND('IOC Input'!#REF!="M-OP",'IOC Input'!#REF!&gt;=50000),'IOC Input'!#REF!,""))</f>
        <v>#REF!</v>
      </c>
      <c r="F650" s="93" t="e">
        <f>IF(AND('IOC Input'!#REF!="M-OP",'IOC Input'!#REF!&lt;50000),'IOC Input'!#REF!,IF(AND('IOC Input'!#REF!="M-OP",'IOC Input'!#REF!&gt;=50000),'IOC Input'!#REF!,""))</f>
        <v>#REF!</v>
      </c>
      <c r="G650" s="93" t="e">
        <f>IF(AND('IOC Input'!#REF!="M-OP",'IOC Input'!#REF!&lt;50000),'IOC Input'!#REF!,IF(AND('IOC Input'!#REF!="M-OP",'IOC Input'!#REF!&gt;=50000),'IOC Input'!#REF!,""))</f>
        <v>#REF!</v>
      </c>
      <c r="H650" s="97"/>
      <c r="I650" s="93" t="e">
        <f>IF(AND('IOC Input'!#REF!="M-OP",'IOC Input'!#REF!&lt;50000),'IOC Input'!#REF!,IF(AND('IOC Input'!#REF!="M-OP",'IOC Input'!#REF!&gt;=50000),'IOC Input'!#REF!,""))</f>
        <v>#REF!</v>
      </c>
      <c r="J650" s="95" t="e">
        <f>IF(AND('IOC Input'!#REF!="M-OP",'IOC Input'!#REF!&lt;50000),RIGHT('IOC Input'!#REF!,6),IF(AND('IOC Input'!#REF!="M-OP",'IOC Input'!#REF!&gt;=50000),RIGHT('IOC Input'!#REF!,6),""))</f>
        <v>#REF!</v>
      </c>
      <c r="K650" s="96" t="e">
        <f>IF(AND('IOC Input'!#REF!="M-OP",'IOC Input'!#REF!="C"),'IOC Input'!#REF!,"")</f>
        <v>#REF!</v>
      </c>
      <c r="L650" s="96" t="e">
        <f>IF(AND('IOC Input'!#REF!="M-OP",'IOC Input'!#REF!="D"),'IOC Input'!#REF!,"")</f>
        <v>#REF!</v>
      </c>
      <c r="M650" t="e">
        <f t="shared" si="67"/>
        <v>#REF!</v>
      </c>
    </row>
    <row r="651" spans="1:13" ht="18">
      <c r="A651" s="92"/>
      <c r="B651" s="93"/>
      <c r="C651" s="94"/>
      <c r="D651" s="93"/>
      <c r="E651" s="94"/>
      <c r="F651" s="93"/>
      <c r="G651" s="93"/>
      <c r="H651" s="94"/>
      <c r="I651" s="93"/>
      <c r="J651" s="95"/>
      <c r="K651" s="96"/>
      <c r="L651" s="96"/>
    </row>
    <row r="652" spans="1:13" ht="18">
      <c r="A652" s="92" t="s">
        <v>101</v>
      </c>
      <c r="B652" s="93" t="e">
        <f>IF(AND('IOC Input'!#REF!="M-OP",'IOC Input'!#REF!&lt;50000),"119503",IF(AND('IOC Input'!#REF!="M-OP",'IOC Input'!#REF!&gt;=50000),"119500",""))</f>
        <v>#REF!</v>
      </c>
      <c r="C652" s="94"/>
      <c r="D652" s="93"/>
      <c r="E652" s="94"/>
      <c r="F652" s="93"/>
      <c r="G652" s="93"/>
      <c r="H652" s="93" t="e">
        <f>IF(AND('IOC Input'!#REF!="M-OP",'IOC Input'!#REF!&lt;50000),'IOC Input'!#REF!,IF(AND('IOC Input'!#REF!="M-OP",'IOC Input'!#REF!&gt;=50000),'IOC Input'!#REF!,""))</f>
        <v>#REF!</v>
      </c>
      <c r="I652" s="93" t="e">
        <f>+I653</f>
        <v>#REF!</v>
      </c>
      <c r="J652" s="95" t="e">
        <f>+J653</f>
        <v>#REF!</v>
      </c>
      <c r="K652" s="96" t="e">
        <f>IF(AND('IOC Input'!#REF!="M-OP",'IOC Input'!#REF!="C"),'IOC Input'!#REF!,"")</f>
        <v>#REF!</v>
      </c>
      <c r="L652" s="96" t="e">
        <f>IF(AND('IOC Input'!#REF!="M-OP",'IOC Input'!#REF!="D"),'IOC Input'!#REF!,"")</f>
        <v>#REF!</v>
      </c>
      <c r="M652" t="e">
        <f>IF(SUM(K652:L652)&gt;0,1,0)</f>
        <v>#REF!</v>
      </c>
    </row>
    <row r="653" spans="1:13" ht="18">
      <c r="A653" s="92" t="s">
        <v>101</v>
      </c>
      <c r="B653" s="93" t="e">
        <f>IF(AND('IOC Input'!#REF!="M-OP",'IOC Input'!#REF!&lt;50000),'IOC Input'!#REF!,IF(AND('IOC Input'!#REF!="M-OP",'IOC Input'!#REF!&gt;=50000),'IOC Input'!#REF!,""))</f>
        <v>#REF!</v>
      </c>
      <c r="C653" s="93" t="e">
        <f>IF(AND('IOC Input'!#REF!="M-OP",'IOC Input'!#REF!&lt;50000),'IOC Input'!#REF!,IF(AND('IOC Input'!#REF!="M-OP",'IOC Input'!#REF!&gt;=50000),'IOC Input'!#REF!,""))</f>
        <v>#REF!</v>
      </c>
      <c r="D653" s="93" t="e">
        <f>IF(AND('IOC Input'!#REF!="M-OP",'IOC Input'!#REF!&lt;50000),'IOC Input'!#REF!,IF(AND('IOC Input'!#REF!="M-OP",'IOC Input'!#REF!&gt;=50000),'IOC Input'!#REF!,""))</f>
        <v>#REF!</v>
      </c>
      <c r="E653" s="93" t="e">
        <f>IF(AND('IOC Input'!#REF!="M-OP",'IOC Input'!#REF!&lt;50000),'IOC Input'!#REF!,IF(AND('IOC Input'!#REF!="M-OP",'IOC Input'!#REF!&gt;=50000),'IOC Input'!#REF!,""))</f>
        <v>#REF!</v>
      </c>
      <c r="F653" s="93" t="e">
        <f>IF(AND('IOC Input'!#REF!="M-OP",'IOC Input'!#REF!&lt;50000),'IOC Input'!#REF!,IF(AND('IOC Input'!#REF!="M-OP",'IOC Input'!#REF!&gt;=50000),'IOC Input'!#REF!,""))</f>
        <v>#REF!</v>
      </c>
      <c r="G653" s="93" t="e">
        <f>IF(AND('IOC Input'!#REF!="M-OP",'IOC Input'!#REF!&lt;50000),'IOC Input'!#REF!,IF(AND('IOC Input'!#REF!="M-OP",'IOC Input'!#REF!&gt;=50000),'IOC Input'!#REF!,""))</f>
        <v>#REF!</v>
      </c>
      <c r="H653" s="93" t="e">
        <f>IF(AND('IOC Input'!#REF!="M-OP",'IOC Input'!#REF!&lt;50000),'IOC Input'!#REF!,IF(AND('IOC Input'!#REF!="M-OP",'IOC Input'!#REF!&gt;=50000),'IOC Input'!#REF!,""))</f>
        <v>#REF!</v>
      </c>
      <c r="I653" s="93" t="e">
        <f>IF(AND('IOC Input'!#REF!="M-OP",'IOC Input'!#REF!&lt;50000),'IOC Input'!#REF!,IF(AND('IOC Input'!#REF!="M-OP",'IOC Input'!#REF!&gt;=50000),'IOC Input'!#REF!,""))</f>
        <v>#REF!</v>
      </c>
      <c r="J653" s="95" t="e">
        <f>IF(AND('IOC Input'!#REF!="M-OP",'IOC Input'!#REF!&lt;50000),RIGHT('IOC Input'!#REF!,6),IF(AND('IOC Input'!#REF!="M-OP",'IOC Input'!#REF!&gt;=50000),RIGHT('IOC Input'!#REF!,6),""))</f>
        <v>#REF!</v>
      </c>
      <c r="K653" s="96" t="e">
        <f>IF(AND('IOC Input'!#REF!="M-OP",'IOC Input'!#REF!="C"),'IOC Input'!#REF!,"")</f>
        <v>#REF!</v>
      </c>
      <c r="L653" s="96" t="e">
        <f>IF(AND('IOC Input'!#REF!="M-OP",'IOC Input'!#REF!="D"),'IOC Input'!#REF!,"")</f>
        <v>#REF!</v>
      </c>
      <c r="M653" t="e">
        <f t="shared" ref="M653:M659" si="68">IF(SUM(K653:L653)&gt;0,1,0)</f>
        <v>#REF!</v>
      </c>
    </row>
    <row r="654" spans="1:13" ht="18">
      <c r="A654" s="92" t="s">
        <v>101</v>
      </c>
      <c r="B654" s="93" t="e">
        <f>IF(AND('IOC Input'!#REF!="M-OP",'IOC Input'!#REF!&lt;50000),'IOC Input'!#REF!,IF(AND('IOC Input'!#REF!="M-OP",'IOC Input'!#REF!&gt;=50000),'IOC Input'!#REF!,""))</f>
        <v>#REF!</v>
      </c>
      <c r="C654" s="93" t="e">
        <f>IF(AND('IOC Input'!#REF!="M-OP",'IOC Input'!#REF!&lt;50000),'IOC Input'!#REF!,IF(AND('IOC Input'!#REF!="M-OP",'IOC Input'!#REF!&gt;=50000),'IOC Input'!#REF!,""))</f>
        <v>#REF!</v>
      </c>
      <c r="D654" s="93" t="e">
        <f>IF(AND('IOC Input'!#REF!="M-OP",'IOC Input'!#REF!&lt;50000),'IOC Input'!#REF!,IF(AND('IOC Input'!#REF!="M-OP",'IOC Input'!#REF!&gt;=50000),'IOC Input'!#REF!,""))</f>
        <v>#REF!</v>
      </c>
      <c r="E654" s="93" t="e">
        <f>IF(AND('IOC Input'!#REF!="M-OP",'IOC Input'!#REF!&lt;50000),'IOC Input'!#REF!,IF(AND('IOC Input'!#REF!="M-OP",'IOC Input'!#REF!&gt;=50000),'IOC Input'!#REF!,""))</f>
        <v>#REF!</v>
      </c>
      <c r="F654" s="93" t="e">
        <f>IF(AND('IOC Input'!#REF!="M-OP",'IOC Input'!#REF!&lt;50000),'IOC Input'!#REF!,IF(AND('IOC Input'!#REF!="M-OP",'IOC Input'!#REF!&gt;=50000),'IOC Input'!#REF!,""))</f>
        <v>#REF!</v>
      </c>
      <c r="G654" s="93" t="e">
        <f>IF(AND('IOC Input'!#REF!="M-OP",'IOC Input'!#REF!&lt;50000),'IOC Input'!#REF!,IF(AND('IOC Input'!#REF!="M-OP",'IOC Input'!#REF!&gt;=50000),'IOC Input'!#REF!,""))</f>
        <v>#REF!</v>
      </c>
      <c r="H654" s="93" t="e">
        <f>IF(AND('IOC Input'!#REF!="M-OP",'IOC Input'!#REF!&lt;50000),'IOC Input'!#REF!,IF(AND('IOC Input'!#REF!="M-OP",'IOC Input'!#REF!&gt;=50000),'IOC Input'!#REF!,""))</f>
        <v>#REF!</v>
      </c>
      <c r="I654" s="93" t="e">
        <f>IF(AND('IOC Input'!#REF!="M-OP",'IOC Input'!#REF!&lt;50000),'IOC Input'!#REF!,IF(AND('IOC Input'!#REF!="M-OP",'IOC Input'!#REF!&gt;=50000),'IOC Input'!#REF!,""))</f>
        <v>#REF!</v>
      </c>
      <c r="J654" s="95" t="e">
        <f>IF(AND('IOC Input'!#REF!="M-OP",'IOC Input'!#REF!&lt;50000),RIGHT('IOC Input'!#REF!,6),IF(AND('IOC Input'!#REF!="M-OP",'IOC Input'!#REF!&gt;=50000),RIGHT('IOC Input'!#REF!,6),""))</f>
        <v>#REF!</v>
      </c>
      <c r="K654" s="96" t="e">
        <f>IF(AND('IOC Input'!#REF!="M-OP",'IOC Input'!#REF!="C"),'IOC Input'!#REF!,"")</f>
        <v>#REF!</v>
      </c>
      <c r="L654" s="96" t="e">
        <f>IF(AND('IOC Input'!#REF!="M-OP",'IOC Input'!#REF!="D"),'IOC Input'!#REF!,"")</f>
        <v>#REF!</v>
      </c>
      <c r="M654" t="e">
        <f t="shared" si="68"/>
        <v>#REF!</v>
      </c>
    </row>
    <row r="655" spans="1:13" ht="18">
      <c r="A655" s="92" t="s">
        <v>101</v>
      </c>
      <c r="B655" s="93" t="e">
        <f>IF(AND('IOC Input'!#REF!="M-OP",'IOC Input'!#REF!&lt;50000),'IOC Input'!#REF!,IF(AND('IOC Input'!#REF!="M-OP",'IOC Input'!#REF!&gt;=50000),'IOC Input'!#REF!,""))</f>
        <v>#REF!</v>
      </c>
      <c r="C655" s="93" t="e">
        <f>IF(AND('IOC Input'!#REF!="M-OP",'IOC Input'!#REF!&lt;50000),'IOC Input'!#REF!,IF(AND('IOC Input'!#REF!="M-OP",'IOC Input'!#REF!&gt;=50000),'IOC Input'!#REF!,""))</f>
        <v>#REF!</v>
      </c>
      <c r="D655" s="93" t="e">
        <f>IF(AND('IOC Input'!#REF!="M-OP",'IOC Input'!#REF!&lt;50000),'IOC Input'!#REF!,IF(AND('IOC Input'!#REF!="M-OP",'IOC Input'!#REF!&gt;=50000),'IOC Input'!#REF!,""))</f>
        <v>#REF!</v>
      </c>
      <c r="E655" s="93" t="e">
        <f>IF(AND('IOC Input'!#REF!="M-OP",'IOC Input'!#REF!&lt;50000),'IOC Input'!#REF!,IF(AND('IOC Input'!#REF!="M-OP",'IOC Input'!#REF!&gt;=50000),'IOC Input'!#REF!,""))</f>
        <v>#REF!</v>
      </c>
      <c r="F655" s="93" t="e">
        <f>IF(AND('IOC Input'!#REF!="M-OP",'IOC Input'!#REF!&lt;50000),'IOC Input'!#REF!,IF(AND('IOC Input'!#REF!="M-OP",'IOC Input'!#REF!&gt;=50000),'IOC Input'!#REF!,""))</f>
        <v>#REF!</v>
      </c>
      <c r="G655" s="93" t="e">
        <f>IF(AND('IOC Input'!#REF!="M-OP",'IOC Input'!#REF!&lt;50000),'IOC Input'!#REF!,IF(AND('IOC Input'!#REF!="M-OP",'IOC Input'!#REF!&gt;=50000),'IOC Input'!#REF!,""))</f>
        <v>#REF!</v>
      </c>
      <c r="H655" s="93" t="e">
        <f>IF(AND('IOC Input'!#REF!="M-OP",'IOC Input'!#REF!&lt;50000),'IOC Input'!#REF!,IF(AND('IOC Input'!#REF!="M-OP",'IOC Input'!#REF!&gt;=50000),'IOC Input'!#REF!,""))</f>
        <v>#REF!</v>
      </c>
      <c r="I655" s="93" t="e">
        <f>IF(AND('IOC Input'!#REF!="M-OP",'IOC Input'!#REF!&lt;50000),'IOC Input'!#REF!,IF(AND('IOC Input'!#REF!="M-OP",'IOC Input'!#REF!&gt;=50000),'IOC Input'!#REF!,""))</f>
        <v>#REF!</v>
      </c>
      <c r="J655" s="95" t="e">
        <f>IF(AND('IOC Input'!#REF!="M-OP",'IOC Input'!#REF!&lt;50000),RIGHT('IOC Input'!#REF!,6),IF(AND('IOC Input'!#REF!="M-OP",'IOC Input'!#REF!&gt;=50000),RIGHT('IOC Input'!#REF!,6),""))</f>
        <v>#REF!</v>
      </c>
      <c r="K655" s="96" t="e">
        <f>IF(AND('IOC Input'!#REF!="M-OP",'IOC Input'!#REF!="C"),'IOC Input'!#REF!,"")</f>
        <v>#REF!</v>
      </c>
      <c r="L655" s="96" t="e">
        <f>IF(AND('IOC Input'!#REF!="M-OP",'IOC Input'!#REF!="D"),'IOC Input'!#REF!,"")</f>
        <v>#REF!</v>
      </c>
      <c r="M655" t="e">
        <f t="shared" si="68"/>
        <v>#REF!</v>
      </c>
    </row>
    <row r="656" spans="1:13" ht="18">
      <c r="A656" s="92" t="s">
        <v>101</v>
      </c>
      <c r="B656" s="93" t="e">
        <f>IF(AND('IOC Input'!#REF!="M-OP",'IOC Input'!#REF!&lt;50000),'IOC Input'!#REF!,IF(AND('IOC Input'!#REF!="M-OP",'IOC Input'!#REF!&gt;=50000),'IOC Input'!#REF!,""))</f>
        <v>#REF!</v>
      </c>
      <c r="C656" s="93" t="e">
        <f>IF(AND('IOC Input'!#REF!="M-OP",'IOC Input'!#REF!&lt;50000),'IOC Input'!#REF!,IF(AND('IOC Input'!#REF!="M-OP",'IOC Input'!#REF!&gt;=50000),'IOC Input'!#REF!,""))</f>
        <v>#REF!</v>
      </c>
      <c r="D656" s="93" t="e">
        <f>IF(AND('IOC Input'!#REF!="M-OP",'IOC Input'!#REF!&lt;50000),'IOC Input'!#REF!,IF(AND('IOC Input'!#REF!="M-OP",'IOC Input'!#REF!&gt;=50000),'IOC Input'!#REF!,""))</f>
        <v>#REF!</v>
      </c>
      <c r="E656" s="93" t="e">
        <f>IF(AND('IOC Input'!#REF!="M-OP",'IOC Input'!#REF!&lt;50000),'IOC Input'!#REF!,IF(AND('IOC Input'!#REF!="M-OP",'IOC Input'!#REF!&gt;=50000),'IOC Input'!#REF!,""))</f>
        <v>#REF!</v>
      </c>
      <c r="F656" s="93" t="e">
        <f>IF(AND('IOC Input'!#REF!="M-OP",'IOC Input'!#REF!&lt;50000),'IOC Input'!#REF!,IF(AND('IOC Input'!#REF!="M-OP",'IOC Input'!#REF!&gt;=50000),'IOC Input'!#REF!,""))</f>
        <v>#REF!</v>
      </c>
      <c r="G656" s="93" t="e">
        <f>IF(AND('IOC Input'!#REF!="M-OP",'IOC Input'!#REF!&lt;50000),'IOC Input'!#REF!,IF(AND('IOC Input'!#REF!="M-OP",'IOC Input'!#REF!&gt;=50000),'IOC Input'!#REF!,""))</f>
        <v>#REF!</v>
      </c>
      <c r="H656" s="93" t="e">
        <f>IF(AND('IOC Input'!#REF!="M-OP",'IOC Input'!#REF!&lt;50000),'IOC Input'!#REF!,IF(AND('IOC Input'!#REF!="M-OP",'IOC Input'!#REF!&gt;=50000),'IOC Input'!#REF!,""))</f>
        <v>#REF!</v>
      </c>
      <c r="I656" s="93" t="e">
        <f>IF(AND('IOC Input'!#REF!="M-OP",'IOC Input'!#REF!&lt;50000),'IOC Input'!#REF!,IF(AND('IOC Input'!#REF!="M-OP",'IOC Input'!#REF!&gt;=50000),'IOC Input'!#REF!,""))</f>
        <v>#REF!</v>
      </c>
      <c r="J656" s="95" t="e">
        <f>IF(AND('IOC Input'!#REF!="M-OP",'IOC Input'!#REF!&lt;50000),RIGHT('IOC Input'!#REF!,6),IF(AND('IOC Input'!#REF!="M-OP",'IOC Input'!#REF!&gt;=50000),RIGHT('IOC Input'!#REF!,6),""))</f>
        <v>#REF!</v>
      </c>
      <c r="K656" s="96" t="e">
        <f>IF(AND('IOC Input'!#REF!="M-OP",'IOC Input'!#REF!="C"),'IOC Input'!#REF!,"")</f>
        <v>#REF!</v>
      </c>
      <c r="L656" s="96" t="e">
        <f>IF(AND('IOC Input'!#REF!="M-OP",'IOC Input'!#REF!="D"),'IOC Input'!#REF!,"")</f>
        <v>#REF!</v>
      </c>
      <c r="M656" t="e">
        <f t="shared" si="68"/>
        <v>#REF!</v>
      </c>
    </row>
    <row r="657" spans="1:13" ht="18">
      <c r="A657" s="92" t="s">
        <v>101</v>
      </c>
      <c r="B657" s="93" t="e">
        <f>IF(AND('IOC Input'!#REF!="M-OP",'IOC Input'!#REF!&lt;50000),'IOC Input'!#REF!,IF(AND('IOC Input'!#REF!="M-OP",'IOC Input'!#REF!&gt;=50000),'IOC Input'!#REF!,""))</f>
        <v>#REF!</v>
      </c>
      <c r="C657" s="93" t="e">
        <f>IF(AND('IOC Input'!#REF!="M-OP",'IOC Input'!#REF!&lt;50000),'IOC Input'!#REF!,IF(AND('IOC Input'!#REF!="M-OP",'IOC Input'!#REF!&gt;=50000),'IOC Input'!#REF!,""))</f>
        <v>#REF!</v>
      </c>
      <c r="D657" s="93" t="e">
        <f>IF(AND('IOC Input'!#REF!="M-OP",'IOC Input'!#REF!&lt;50000),'IOC Input'!#REF!,IF(AND('IOC Input'!#REF!="M-OP",'IOC Input'!#REF!&gt;=50000),'IOC Input'!#REF!,""))</f>
        <v>#REF!</v>
      </c>
      <c r="E657" s="93" t="e">
        <f>IF(AND('IOC Input'!#REF!="M-OP",'IOC Input'!#REF!&lt;50000),'IOC Input'!#REF!,IF(AND('IOC Input'!#REF!="M-OP",'IOC Input'!#REF!&gt;=50000),'IOC Input'!#REF!,""))</f>
        <v>#REF!</v>
      </c>
      <c r="F657" s="93" t="e">
        <f>IF(AND('IOC Input'!#REF!="M-OP",'IOC Input'!#REF!&lt;50000),'IOC Input'!#REF!,IF(AND('IOC Input'!#REF!="M-OP",'IOC Input'!#REF!&gt;=50000),'IOC Input'!#REF!,""))</f>
        <v>#REF!</v>
      </c>
      <c r="G657" s="93" t="e">
        <f>IF(AND('IOC Input'!#REF!="M-OP",'IOC Input'!#REF!&lt;50000),'IOC Input'!#REF!,IF(AND('IOC Input'!#REF!="M-OP",'IOC Input'!#REF!&gt;=50000),'IOC Input'!#REF!,""))</f>
        <v>#REF!</v>
      </c>
      <c r="H657" s="93" t="e">
        <f>IF(AND('IOC Input'!#REF!="M-OP",'IOC Input'!#REF!&lt;50000),'IOC Input'!#REF!,IF(AND('IOC Input'!#REF!="M-OP",'IOC Input'!#REF!&gt;=50000),'IOC Input'!#REF!,""))</f>
        <v>#REF!</v>
      </c>
      <c r="I657" s="93" t="e">
        <f>IF(AND('IOC Input'!#REF!="M-OP",'IOC Input'!#REF!&lt;50000),'IOC Input'!#REF!,IF(AND('IOC Input'!#REF!="M-OP",'IOC Input'!#REF!&gt;=50000),'IOC Input'!#REF!,""))</f>
        <v>#REF!</v>
      </c>
      <c r="J657" s="95" t="e">
        <f>IF(AND('IOC Input'!#REF!="M-OP",'IOC Input'!#REF!&lt;50000),RIGHT('IOC Input'!#REF!,6),IF(AND('IOC Input'!#REF!="M-OP",'IOC Input'!#REF!&gt;=50000),RIGHT('IOC Input'!#REF!,6),""))</f>
        <v>#REF!</v>
      </c>
      <c r="K657" s="96" t="e">
        <f>IF(AND('IOC Input'!#REF!="M-OP",'IOC Input'!#REF!="C"),'IOC Input'!#REF!,"")</f>
        <v>#REF!</v>
      </c>
      <c r="L657" s="96" t="e">
        <f>IF(AND('IOC Input'!#REF!="M-OP",'IOC Input'!#REF!="D"),'IOC Input'!#REF!,"")</f>
        <v>#REF!</v>
      </c>
      <c r="M657" t="e">
        <f t="shared" si="68"/>
        <v>#REF!</v>
      </c>
    </row>
    <row r="658" spans="1:13" ht="18">
      <c r="A658" s="92" t="s">
        <v>101</v>
      </c>
      <c r="B658" s="93" t="e">
        <f>IF(AND('IOC Input'!#REF!="M-OP",'IOC Input'!#REF!&lt;50000),'IOC Input'!#REF!,IF(AND('IOC Input'!#REF!="M-OP",'IOC Input'!#REF!&gt;=50000),'IOC Input'!#REF!,""))</f>
        <v>#REF!</v>
      </c>
      <c r="C658" s="93" t="e">
        <f>IF(AND('IOC Input'!#REF!="M-OP",'IOC Input'!#REF!&lt;50000),'IOC Input'!#REF!,IF(AND('IOC Input'!#REF!="M-OP",'IOC Input'!#REF!&gt;=50000),'IOC Input'!#REF!,""))</f>
        <v>#REF!</v>
      </c>
      <c r="D658" s="93" t="e">
        <f>IF(AND('IOC Input'!#REF!="M-OP",'IOC Input'!#REF!&lt;50000),'IOC Input'!#REF!,IF(AND('IOC Input'!#REF!="M-OP",'IOC Input'!#REF!&gt;=50000),'IOC Input'!#REF!,""))</f>
        <v>#REF!</v>
      </c>
      <c r="E658" s="93" t="e">
        <f>IF(AND('IOC Input'!#REF!="M-OP",'IOC Input'!#REF!&lt;50000),'IOC Input'!#REF!,IF(AND('IOC Input'!#REF!="M-OP",'IOC Input'!#REF!&gt;=50000),'IOC Input'!#REF!,""))</f>
        <v>#REF!</v>
      </c>
      <c r="F658" s="93" t="e">
        <f>IF(AND('IOC Input'!#REF!="M-OP",'IOC Input'!#REF!&lt;50000),'IOC Input'!#REF!,IF(AND('IOC Input'!#REF!="M-OP",'IOC Input'!#REF!&gt;=50000),'IOC Input'!#REF!,""))</f>
        <v>#REF!</v>
      </c>
      <c r="G658" s="93" t="e">
        <f>IF(AND('IOC Input'!#REF!="M-OP",'IOC Input'!#REF!&lt;50000),'IOC Input'!#REF!,IF(AND('IOC Input'!#REF!="M-OP",'IOC Input'!#REF!&gt;=50000),'IOC Input'!#REF!,""))</f>
        <v>#REF!</v>
      </c>
      <c r="H658" s="93" t="e">
        <f>IF(AND('IOC Input'!#REF!="M-OP",'IOC Input'!#REF!&lt;50000),'IOC Input'!#REF!,IF(AND('IOC Input'!#REF!="M-OP",'IOC Input'!#REF!&gt;=50000),'IOC Input'!#REF!,""))</f>
        <v>#REF!</v>
      </c>
      <c r="I658" s="93" t="e">
        <f>IF(AND('IOC Input'!#REF!="M-OP",'IOC Input'!#REF!&lt;50000),'IOC Input'!#REF!,IF(AND('IOC Input'!#REF!="M-OP",'IOC Input'!#REF!&gt;=50000),'IOC Input'!#REF!,""))</f>
        <v>#REF!</v>
      </c>
      <c r="J658" s="95" t="e">
        <f>IF(AND('IOC Input'!#REF!="M-OP",'IOC Input'!#REF!&lt;50000),RIGHT('IOC Input'!#REF!,6),IF(AND('IOC Input'!#REF!="M-OP",'IOC Input'!#REF!&gt;=50000),RIGHT('IOC Input'!#REF!,6),""))</f>
        <v>#REF!</v>
      </c>
      <c r="K658" s="96" t="e">
        <f>IF(AND('IOC Input'!#REF!="M-OP",'IOC Input'!#REF!="C"),'IOC Input'!#REF!,"")</f>
        <v>#REF!</v>
      </c>
      <c r="L658" s="96" t="e">
        <f>IF(AND('IOC Input'!#REF!="M-OP",'IOC Input'!#REF!="D"),'IOC Input'!#REF!,"")</f>
        <v>#REF!</v>
      </c>
      <c r="M658" t="e">
        <f t="shared" si="68"/>
        <v>#REF!</v>
      </c>
    </row>
    <row r="659" spans="1:13" ht="18">
      <c r="A659" s="92" t="s">
        <v>101</v>
      </c>
      <c r="B659" s="93" t="e">
        <f>IF(AND('IOC Input'!#REF!="M-OP",'IOC Input'!#REF!&lt;50000),'IOC Input'!#REF!,IF(AND('IOC Input'!#REF!="M-OP",'IOC Input'!#REF!&gt;=50000),'IOC Input'!#REF!,""))</f>
        <v>#REF!</v>
      </c>
      <c r="C659" s="93" t="e">
        <f>IF(AND('IOC Input'!#REF!="M-OP",'IOC Input'!#REF!&lt;50000),'IOC Input'!#REF!,IF(AND('IOC Input'!#REF!="M-OP",'IOC Input'!#REF!&gt;=50000),'IOC Input'!#REF!,""))</f>
        <v>#REF!</v>
      </c>
      <c r="D659" s="93" t="e">
        <f>IF(AND('IOC Input'!#REF!="M-OP",'IOC Input'!#REF!&lt;50000),'IOC Input'!#REF!,IF(AND('IOC Input'!#REF!="M-OP",'IOC Input'!#REF!&gt;=50000),'IOC Input'!#REF!,""))</f>
        <v>#REF!</v>
      </c>
      <c r="E659" s="93" t="e">
        <f>IF(AND('IOC Input'!#REF!="M-OP",'IOC Input'!#REF!&lt;50000),'IOC Input'!#REF!,IF(AND('IOC Input'!#REF!="M-OP",'IOC Input'!#REF!&gt;=50000),'IOC Input'!#REF!,""))</f>
        <v>#REF!</v>
      </c>
      <c r="F659" s="93" t="e">
        <f>IF(AND('IOC Input'!#REF!="M-OP",'IOC Input'!#REF!&lt;50000),'IOC Input'!#REF!,IF(AND('IOC Input'!#REF!="M-OP",'IOC Input'!#REF!&gt;=50000),'IOC Input'!#REF!,""))</f>
        <v>#REF!</v>
      </c>
      <c r="G659" s="93" t="e">
        <f>IF(AND('IOC Input'!#REF!="M-OP",'IOC Input'!#REF!&lt;50000),'IOC Input'!#REF!,IF(AND('IOC Input'!#REF!="M-OP",'IOC Input'!#REF!&gt;=50000),'IOC Input'!#REF!,""))</f>
        <v>#REF!</v>
      </c>
      <c r="H659" s="97"/>
      <c r="I659" s="93" t="e">
        <f>IF(AND('IOC Input'!#REF!="M-OP",'IOC Input'!#REF!&lt;50000),'IOC Input'!#REF!,IF(AND('IOC Input'!#REF!="M-OP",'IOC Input'!#REF!&gt;=50000),'IOC Input'!#REF!,""))</f>
        <v>#REF!</v>
      </c>
      <c r="J659" s="95" t="e">
        <f>IF(AND('IOC Input'!#REF!="M-OP",'IOC Input'!#REF!&lt;50000),RIGHT('IOC Input'!#REF!,6),IF(AND('IOC Input'!#REF!="M-OP",'IOC Input'!#REF!&gt;=50000),RIGHT('IOC Input'!#REF!,6),""))</f>
        <v>#REF!</v>
      </c>
      <c r="K659" s="96" t="e">
        <f>IF(AND('IOC Input'!#REF!="M-OP",'IOC Input'!#REF!="C"),'IOC Input'!#REF!,"")</f>
        <v>#REF!</v>
      </c>
      <c r="L659" s="96" t="e">
        <f>IF(AND('IOC Input'!#REF!="M-OP",'IOC Input'!#REF!="D"),'IOC Input'!#REF!,"")</f>
        <v>#REF!</v>
      </c>
      <c r="M659" t="e">
        <f t="shared" si="68"/>
        <v>#REF!</v>
      </c>
    </row>
    <row r="660" spans="1:13" ht="18">
      <c r="A660" s="92"/>
      <c r="B660" s="93"/>
      <c r="C660" s="94"/>
      <c r="D660" s="93"/>
      <c r="E660" s="94"/>
      <c r="F660" s="93"/>
      <c r="G660" s="93"/>
      <c r="H660" s="94"/>
      <c r="I660" s="93"/>
      <c r="J660" s="95"/>
      <c r="K660" s="96"/>
      <c r="L660" s="96"/>
    </row>
    <row r="661" spans="1:13" ht="18">
      <c r="A661" s="92" t="s">
        <v>101</v>
      </c>
      <c r="B661" s="93" t="e">
        <f>IF(AND('IOC Input'!#REF!="M-OP",'IOC Input'!#REF!&lt;50000),"119503",IF(AND('IOC Input'!#REF!="M-OP",'IOC Input'!#REF!&gt;=50000),"119500",""))</f>
        <v>#REF!</v>
      </c>
      <c r="C661" s="94"/>
      <c r="D661" s="93"/>
      <c r="E661" s="94"/>
      <c r="F661" s="93"/>
      <c r="G661" s="93"/>
      <c r="H661" s="93" t="e">
        <f>IF(AND('IOC Input'!#REF!="M-OP",'IOC Input'!#REF!&lt;50000),'IOC Input'!#REF!,IF(AND('IOC Input'!#REF!="M-OP",'IOC Input'!#REF!&gt;=50000),'IOC Input'!#REF!,""))</f>
        <v>#REF!</v>
      </c>
      <c r="I661" s="93" t="e">
        <f>+I662</f>
        <v>#REF!</v>
      </c>
      <c r="J661" s="95" t="e">
        <f>+J662</f>
        <v>#REF!</v>
      </c>
      <c r="K661" s="96" t="e">
        <f>IF(AND('IOC Input'!#REF!="M-OP",'IOC Input'!#REF!="C"),'IOC Input'!#REF!,"")</f>
        <v>#REF!</v>
      </c>
      <c r="L661" s="96" t="e">
        <f>IF(AND('IOC Input'!#REF!="M-OP",'IOC Input'!#REF!="D"),'IOC Input'!#REF!,"")</f>
        <v>#REF!</v>
      </c>
      <c r="M661" t="e">
        <f>IF(SUM(K661:L661)&gt;0,1,0)</f>
        <v>#REF!</v>
      </c>
    </row>
    <row r="662" spans="1:13" ht="18">
      <c r="A662" s="92" t="s">
        <v>101</v>
      </c>
      <c r="B662" s="93" t="e">
        <f>IF(AND('IOC Input'!#REF!="M-OP",'IOC Input'!#REF!&lt;50000),'IOC Input'!#REF!,IF(AND('IOC Input'!#REF!="M-OP",'IOC Input'!#REF!&gt;=50000),'IOC Input'!#REF!,""))</f>
        <v>#REF!</v>
      </c>
      <c r="C662" s="93" t="e">
        <f>IF(AND('IOC Input'!#REF!="M-OP",'IOC Input'!#REF!&lt;50000),'IOC Input'!#REF!,IF(AND('IOC Input'!#REF!="M-OP",'IOC Input'!#REF!&gt;=50000),'IOC Input'!#REF!,""))</f>
        <v>#REF!</v>
      </c>
      <c r="D662" s="93" t="e">
        <f>IF(AND('IOC Input'!#REF!="M-OP",'IOC Input'!#REF!&lt;50000),'IOC Input'!#REF!,IF(AND('IOC Input'!#REF!="M-OP",'IOC Input'!#REF!&gt;=50000),'IOC Input'!#REF!,""))</f>
        <v>#REF!</v>
      </c>
      <c r="E662" s="93" t="e">
        <f>IF(AND('IOC Input'!#REF!="M-OP",'IOC Input'!#REF!&lt;50000),'IOC Input'!#REF!,IF(AND('IOC Input'!#REF!="M-OP",'IOC Input'!#REF!&gt;=50000),'IOC Input'!#REF!,""))</f>
        <v>#REF!</v>
      </c>
      <c r="F662" s="93" t="e">
        <f>IF(AND('IOC Input'!#REF!="M-OP",'IOC Input'!#REF!&lt;50000),'IOC Input'!#REF!,IF(AND('IOC Input'!#REF!="M-OP",'IOC Input'!#REF!&gt;=50000),'IOC Input'!#REF!,""))</f>
        <v>#REF!</v>
      </c>
      <c r="G662" s="93" t="e">
        <f>IF(AND('IOC Input'!#REF!="M-OP",'IOC Input'!#REF!&lt;50000),'IOC Input'!#REF!,IF(AND('IOC Input'!#REF!="M-OP",'IOC Input'!#REF!&gt;=50000),'IOC Input'!#REF!,""))</f>
        <v>#REF!</v>
      </c>
      <c r="H662" s="93" t="e">
        <f>IF(AND('IOC Input'!#REF!="M-OP",'IOC Input'!#REF!&lt;50000),'IOC Input'!#REF!,IF(AND('IOC Input'!#REF!="M-OP",'IOC Input'!#REF!&gt;=50000),'IOC Input'!#REF!,""))</f>
        <v>#REF!</v>
      </c>
      <c r="I662" s="93" t="e">
        <f>IF(AND('IOC Input'!#REF!="M-OP",'IOC Input'!#REF!&lt;50000),'IOC Input'!#REF!,IF(AND('IOC Input'!#REF!="M-OP",'IOC Input'!#REF!&gt;=50000),'IOC Input'!#REF!,""))</f>
        <v>#REF!</v>
      </c>
      <c r="J662" s="95" t="e">
        <f>IF(AND('IOC Input'!#REF!="M-OP",'IOC Input'!#REF!&lt;50000),RIGHT('IOC Input'!#REF!,6),IF(AND('IOC Input'!#REF!="M-OP",'IOC Input'!#REF!&gt;=50000),RIGHT('IOC Input'!#REF!,6),""))</f>
        <v>#REF!</v>
      </c>
      <c r="K662" s="96" t="e">
        <f>IF(AND('IOC Input'!#REF!="M-OP",'IOC Input'!#REF!="C"),'IOC Input'!#REF!,"")</f>
        <v>#REF!</v>
      </c>
      <c r="L662" s="96" t="e">
        <f>IF(AND('IOC Input'!#REF!="M-OP",'IOC Input'!#REF!="D"),'IOC Input'!#REF!,"")</f>
        <v>#REF!</v>
      </c>
      <c r="M662" t="e">
        <f t="shared" ref="M662:M668" si="69">IF(SUM(K662:L662)&gt;0,1,0)</f>
        <v>#REF!</v>
      </c>
    </row>
    <row r="663" spans="1:13" ht="18">
      <c r="A663" s="92" t="s">
        <v>101</v>
      </c>
      <c r="B663" s="93" t="e">
        <f>IF(AND('IOC Input'!#REF!="M-OP",'IOC Input'!#REF!&lt;50000),'IOC Input'!#REF!,IF(AND('IOC Input'!#REF!="M-OP",'IOC Input'!#REF!&gt;=50000),'IOC Input'!#REF!,""))</f>
        <v>#REF!</v>
      </c>
      <c r="C663" s="93" t="e">
        <f>IF(AND('IOC Input'!#REF!="M-OP",'IOC Input'!#REF!&lt;50000),'IOC Input'!#REF!,IF(AND('IOC Input'!#REF!="M-OP",'IOC Input'!#REF!&gt;=50000),'IOC Input'!#REF!,""))</f>
        <v>#REF!</v>
      </c>
      <c r="D663" s="93" t="e">
        <f>IF(AND('IOC Input'!#REF!="M-OP",'IOC Input'!#REF!&lt;50000),'IOC Input'!#REF!,IF(AND('IOC Input'!#REF!="M-OP",'IOC Input'!#REF!&gt;=50000),'IOC Input'!#REF!,""))</f>
        <v>#REF!</v>
      </c>
      <c r="E663" s="93" t="e">
        <f>IF(AND('IOC Input'!#REF!="M-OP",'IOC Input'!#REF!&lt;50000),'IOC Input'!#REF!,IF(AND('IOC Input'!#REF!="M-OP",'IOC Input'!#REF!&gt;=50000),'IOC Input'!#REF!,""))</f>
        <v>#REF!</v>
      </c>
      <c r="F663" s="93" t="e">
        <f>IF(AND('IOC Input'!#REF!="M-OP",'IOC Input'!#REF!&lt;50000),'IOC Input'!#REF!,IF(AND('IOC Input'!#REF!="M-OP",'IOC Input'!#REF!&gt;=50000),'IOC Input'!#REF!,""))</f>
        <v>#REF!</v>
      </c>
      <c r="G663" s="93" t="e">
        <f>IF(AND('IOC Input'!#REF!="M-OP",'IOC Input'!#REF!&lt;50000),'IOC Input'!#REF!,IF(AND('IOC Input'!#REF!="M-OP",'IOC Input'!#REF!&gt;=50000),'IOC Input'!#REF!,""))</f>
        <v>#REF!</v>
      </c>
      <c r="H663" s="93" t="e">
        <f>IF(AND('IOC Input'!#REF!="M-OP",'IOC Input'!#REF!&lt;50000),'IOC Input'!#REF!,IF(AND('IOC Input'!#REF!="M-OP",'IOC Input'!#REF!&gt;=50000),'IOC Input'!#REF!,""))</f>
        <v>#REF!</v>
      </c>
      <c r="I663" s="93" t="e">
        <f>IF(AND('IOC Input'!#REF!="M-OP",'IOC Input'!#REF!&lt;50000),'IOC Input'!#REF!,IF(AND('IOC Input'!#REF!="M-OP",'IOC Input'!#REF!&gt;=50000),'IOC Input'!#REF!,""))</f>
        <v>#REF!</v>
      </c>
      <c r="J663" s="95" t="e">
        <f>IF(AND('IOC Input'!#REF!="M-OP",'IOC Input'!#REF!&lt;50000),RIGHT('IOC Input'!#REF!,6),IF(AND('IOC Input'!#REF!="M-OP",'IOC Input'!#REF!&gt;=50000),RIGHT('IOC Input'!#REF!,6),""))</f>
        <v>#REF!</v>
      </c>
      <c r="K663" s="96" t="e">
        <f>IF(AND('IOC Input'!#REF!="M-OP",'IOC Input'!#REF!="C"),'IOC Input'!#REF!,"")</f>
        <v>#REF!</v>
      </c>
      <c r="L663" s="96" t="e">
        <f>IF(AND('IOC Input'!#REF!="M-OP",'IOC Input'!#REF!="D"),'IOC Input'!#REF!,"")</f>
        <v>#REF!</v>
      </c>
      <c r="M663" t="e">
        <f t="shared" si="69"/>
        <v>#REF!</v>
      </c>
    </row>
    <row r="664" spans="1:13" ht="18">
      <c r="A664" s="92" t="s">
        <v>101</v>
      </c>
      <c r="B664" s="93" t="e">
        <f>IF(AND('IOC Input'!#REF!="M-OP",'IOC Input'!#REF!&lt;50000),'IOC Input'!#REF!,IF(AND('IOC Input'!#REF!="M-OP",'IOC Input'!#REF!&gt;=50000),'IOC Input'!#REF!,""))</f>
        <v>#REF!</v>
      </c>
      <c r="C664" s="93" t="e">
        <f>IF(AND('IOC Input'!#REF!="M-OP",'IOC Input'!#REF!&lt;50000),'IOC Input'!#REF!,IF(AND('IOC Input'!#REF!="M-OP",'IOC Input'!#REF!&gt;=50000),'IOC Input'!#REF!,""))</f>
        <v>#REF!</v>
      </c>
      <c r="D664" s="93" t="e">
        <f>IF(AND('IOC Input'!#REF!="M-OP",'IOC Input'!#REF!&lt;50000),'IOC Input'!#REF!,IF(AND('IOC Input'!#REF!="M-OP",'IOC Input'!#REF!&gt;=50000),'IOC Input'!#REF!,""))</f>
        <v>#REF!</v>
      </c>
      <c r="E664" s="93" t="e">
        <f>IF(AND('IOC Input'!#REF!="M-OP",'IOC Input'!#REF!&lt;50000),'IOC Input'!#REF!,IF(AND('IOC Input'!#REF!="M-OP",'IOC Input'!#REF!&gt;=50000),'IOC Input'!#REF!,""))</f>
        <v>#REF!</v>
      </c>
      <c r="F664" s="93" t="e">
        <f>IF(AND('IOC Input'!#REF!="M-OP",'IOC Input'!#REF!&lt;50000),'IOC Input'!#REF!,IF(AND('IOC Input'!#REF!="M-OP",'IOC Input'!#REF!&gt;=50000),'IOC Input'!#REF!,""))</f>
        <v>#REF!</v>
      </c>
      <c r="G664" s="93" t="e">
        <f>IF(AND('IOC Input'!#REF!="M-OP",'IOC Input'!#REF!&lt;50000),'IOC Input'!#REF!,IF(AND('IOC Input'!#REF!="M-OP",'IOC Input'!#REF!&gt;=50000),'IOC Input'!#REF!,""))</f>
        <v>#REF!</v>
      </c>
      <c r="H664" s="93" t="e">
        <f>IF(AND('IOC Input'!#REF!="M-OP",'IOC Input'!#REF!&lt;50000),'IOC Input'!#REF!,IF(AND('IOC Input'!#REF!="M-OP",'IOC Input'!#REF!&gt;=50000),'IOC Input'!#REF!,""))</f>
        <v>#REF!</v>
      </c>
      <c r="I664" s="93" t="e">
        <f>IF(AND('IOC Input'!#REF!="M-OP",'IOC Input'!#REF!&lt;50000),'IOC Input'!#REF!,IF(AND('IOC Input'!#REF!="M-OP",'IOC Input'!#REF!&gt;=50000),'IOC Input'!#REF!,""))</f>
        <v>#REF!</v>
      </c>
      <c r="J664" s="95" t="e">
        <f>IF(AND('IOC Input'!#REF!="M-OP",'IOC Input'!#REF!&lt;50000),RIGHT('IOC Input'!#REF!,6),IF(AND('IOC Input'!#REF!="M-OP",'IOC Input'!#REF!&gt;=50000),RIGHT('IOC Input'!#REF!,6),""))</f>
        <v>#REF!</v>
      </c>
      <c r="K664" s="96" t="e">
        <f>IF(AND('IOC Input'!#REF!="M-OP",'IOC Input'!#REF!="C"),'IOC Input'!#REF!,"")</f>
        <v>#REF!</v>
      </c>
      <c r="L664" s="96" t="e">
        <f>IF(AND('IOC Input'!#REF!="M-OP",'IOC Input'!#REF!="D"),'IOC Input'!#REF!,"")</f>
        <v>#REF!</v>
      </c>
      <c r="M664" t="e">
        <f t="shared" si="69"/>
        <v>#REF!</v>
      </c>
    </row>
    <row r="665" spans="1:13" ht="18">
      <c r="A665" s="92" t="s">
        <v>101</v>
      </c>
      <c r="B665" s="93" t="e">
        <f>IF(AND('IOC Input'!#REF!="M-OP",'IOC Input'!#REF!&lt;50000),'IOC Input'!#REF!,IF(AND('IOC Input'!#REF!="M-OP",'IOC Input'!#REF!&gt;=50000),'IOC Input'!#REF!,""))</f>
        <v>#REF!</v>
      </c>
      <c r="C665" s="93" t="e">
        <f>IF(AND('IOC Input'!#REF!="M-OP",'IOC Input'!#REF!&lt;50000),'IOC Input'!#REF!,IF(AND('IOC Input'!#REF!="M-OP",'IOC Input'!#REF!&gt;=50000),'IOC Input'!#REF!,""))</f>
        <v>#REF!</v>
      </c>
      <c r="D665" s="93" t="e">
        <f>IF(AND('IOC Input'!#REF!="M-OP",'IOC Input'!#REF!&lt;50000),'IOC Input'!#REF!,IF(AND('IOC Input'!#REF!="M-OP",'IOC Input'!#REF!&gt;=50000),'IOC Input'!#REF!,""))</f>
        <v>#REF!</v>
      </c>
      <c r="E665" s="93" t="e">
        <f>IF(AND('IOC Input'!#REF!="M-OP",'IOC Input'!#REF!&lt;50000),'IOC Input'!#REF!,IF(AND('IOC Input'!#REF!="M-OP",'IOC Input'!#REF!&gt;=50000),'IOC Input'!#REF!,""))</f>
        <v>#REF!</v>
      </c>
      <c r="F665" s="93" t="e">
        <f>IF(AND('IOC Input'!#REF!="M-OP",'IOC Input'!#REF!&lt;50000),'IOC Input'!#REF!,IF(AND('IOC Input'!#REF!="M-OP",'IOC Input'!#REF!&gt;=50000),'IOC Input'!#REF!,""))</f>
        <v>#REF!</v>
      </c>
      <c r="G665" s="93" t="e">
        <f>IF(AND('IOC Input'!#REF!="M-OP",'IOC Input'!#REF!&lt;50000),'IOC Input'!#REF!,IF(AND('IOC Input'!#REF!="M-OP",'IOC Input'!#REF!&gt;=50000),'IOC Input'!#REF!,""))</f>
        <v>#REF!</v>
      </c>
      <c r="H665" s="93" t="e">
        <f>IF(AND('IOC Input'!#REF!="M-OP",'IOC Input'!#REF!&lt;50000),'IOC Input'!#REF!,IF(AND('IOC Input'!#REF!="M-OP",'IOC Input'!#REF!&gt;=50000),'IOC Input'!#REF!,""))</f>
        <v>#REF!</v>
      </c>
      <c r="I665" s="93" t="e">
        <f>IF(AND('IOC Input'!#REF!="M-OP",'IOC Input'!#REF!&lt;50000),'IOC Input'!#REF!,IF(AND('IOC Input'!#REF!="M-OP",'IOC Input'!#REF!&gt;=50000),'IOC Input'!#REF!,""))</f>
        <v>#REF!</v>
      </c>
      <c r="J665" s="95" t="e">
        <f>IF(AND('IOC Input'!#REF!="M-OP",'IOC Input'!#REF!&lt;50000),RIGHT('IOC Input'!#REF!,6),IF(AND('IOC Input'!#REF!="M-OP",'IOC Input'!#REF!&gt;=50000),RIGHT('IOC Input'!#REF!,6),""))</f>
        <v>#REF!</v>
      </c>
      <c r="K665" s="96" t="e">
        <f>IF(AND('IOC Input'!#REF!="M-OP",'IOC Input'!#REF!="C"),'IOC Input'!#REF!,"")</f>
        <v>#REF!</v>
      </c>
      <c r="L665" s="96" t="e">
        <f>IF(AND('IOC Input'!#REF!="M-OP",'IOC Input'!#REF!="D"),'IOC Input'!#REF!,"")</f>
        <v>#REF!</v>
      </c>
      <c r="M665" t="e">
        <f t="shared" si="69"/>
        <v>#REF!</v>
      </c>
    </row>
    <row r="666" spans="1:13" ht="18">
      <c r="A666" s="92" t="s">
        <v>101</v>
      </c>
      <c r="B666" s="93" t="e">
        <f>IF(AND('IOC Input'!#REF!="M-OP",'IOC Input'!#REF!&lt;50000),'IOC Input'!#REF!,IF(AND('IOC Input'!#REF!="M-OP",'IOC Input'!#REF!&gt;=50000),'IOC Input'!#REF!,""))</f>
        <v>#REF!</v>
      </c>
      <c r="C666" s="93" t="e">
        <f>IF(AND('IOC Input'!#REF!="M-OP",'IOC Input'!#REF!&lt;50000),'IOC Input'!#REF!,IF(AND('IOC Input'!#REF!="M-OP",'IOC Input'!#REF!&gt;=50000),'IOC Input'!#REF!,""))</f>
        <v>#REF!</v>
      </c>
      <c r="D666" s="93" t="e">
        <f>IF(AND('IOC Input'!#REF!="M-OP",'IOC Input'!#REF!&lt;50000),'IOC Input'!#REF!,IF(AND('IOC Input'!#REF!="M-OP",'IOC Input'!#REF!&gt;=50000),'IOC Input'!#REF!,""))</f>
        <v>#REF!</v>
      </c>
      <c r="E666" s="93" t="e">
        <f>IF(AND('IOC Input'!#REF!="M-OP",'IOC Input'!#REF!&lt;50000),'IOC Input'!#REF!,IF(AND('IOC Input'!#REF!="M-OP",'IOC Input'!#REF!&gt;=50000),'IOC Input'!#REF!,""))</f>
        <v>#REF!</v>
      </c>
      <c r="F666" s="93" t="e">
        <f>IF(AND('IOC Input'!#REF!="M-OP",'IOC Input'!#REF!&lt;50000),'IOC Input'!#REF!,IF(AND('IOC Input'!#REF!="M-OP",'IOC Input'!#REF!&gt;=50000),'IOC Input'!#REF!,""))</f>
        <v>#REF!</v>
      </c>
      <c r="G666" s="93" t="e">
        <f>IF(AND('IOC Input'!#REF!="M-OP",'IOC Input'!#REF!&lt;50000),'IOC Input'!#REF!,IF(AND('IOC Input'!#REF!="M-OP",'IOC Input'!#REF!&gt;=50000),'IOC Input'!#REF!,""))</f>
        <v>#REF!</v>
      </c>
      <c r="H666" s="93" t="e">
        <f>IF(AND('IOC Input'!#REF!="M-OP",'IOC Input'!#REF!&lt;50000),'IOC Input'!#REF!,IF(AND('IOC Input'!#REF!="M-OP",'IOC Input'!#REF!&gt;=50000),'IOC Input'!#REF!,""))</f>
        <v>#REF!</v>
      </c>
      <c r="I666" s="93" t="e">
        <f>IF(AND('IOC Input'!#REF!="M-OP",'IOC Input'!#REF!&lt;50000),'IOC Input'!#REF!,IF(AND('IOC Input'!#REF!="M-OP",'IOC Input'!#REF!&gt;=50000),'IOC Input'!#REF!,""))</f>
        <v>#REF!</v>
      </c>
      <c r="J666" s="95" t="e">
        <f>IF(AND('IOC Input'!#REF!="M-OP",'IOC Input'!#REF!&lt;50000),RIGHT('IOC Input'!#REF!,6),IF(AND('IOC Input'!#REF!="M-OP",'IOC Input'!#REF!&gt;=50000),RIGHT('IOC Input'!#REF!,6),""))</f>
        <v>#REF!</v>
      </c>
      <c r="K666" s="96" t="e">
        <f>IF(AND('IOC Input'!#REF!="M-OP",'IOC Input'!#REF!="C"),'IOC Input'!#REF!,"")</f>
        <v>#REF!</v>
      </c>
      <c r="L666" s="96" t="e">
        <f>IF(AND('IOC Input'!#REF!="M-OP",'IOC Input'!#REF!="D"),'IOC Input'!#REF!,"")</f>
        <v>#REF!</v>
      </c>
      <c r="M666" t="e">
        <f t="shared" si="69"/>
        <v>#REF!</v>
      </c>
    </row>
    <row r="667" spans="1:13" ht="18">
      <c r="A667" s="92" t="s">
        <v>101</v>
      </c>
      <c r="B667" s="93" t="e">
        <f>IF(AND('IOC Input'!#REF!="M-OP",'IOC Input'!#REF!&lt;50000),'IOC Input'!#REF!,IF(AND('IOC Input'!#REF!="M-OP",'IOC Input'!#REF!&gt;=50000),'IOC Input'!#REF!,""))</f>
        <v>#REF!</v>
      </c>
      <c r="C667" s="93" t="e">
        <f>IF(AND('IOC Input'!#REF!="M-OP",'IOC Input'!#REF!&lt;50000),'IOC Input'!#REF!,IF(AND('IOC Input'!#REF!="M-OP",'IOC Input'!#REF!&gt;=50000),'IOC Input'!#REF!,""))</f>
        <v>#REF!</v>
      </c>
      <c r="D667" s="93" t="e">
        <f>IF(AND('IOC Input'!#REF!="M-OP",'IOC Input'!#REF!&lt;50000),'IOC Input'!#REF!,IF(AND('IOC Input'!#REF!="M-OP",'IOC Input'!#REF!&gt;=50000),'IOC Input'!#REF!,""))</f>
        <v>#REF!</v>
      </c>
      <c r="E667" s="93" t="e">
        <f>IF(AND('IOC Input'!#REF!="M-OP",'IOC Input'!#REF!&lt;50000),'IOC Input'!#REF!,IF(AND('IOC Input'!#REF!="M-OP",'IOC Input'!#REF!&gt;=50000),'IOC Input'!#REF!,""))</f>
        <v>#REF!</v>
      </c>
      <c r="F667" s="93" t="e">
        <f>IF(AND('IOC Input'!#REF!="M-OP",'IOC Input'!#REF!&lt;50000),'IOC Input'!#REF!,IF(AND('IOC Input'!#REF!="M-OP",'IOC Input'!#REF!&gt;=50000),'IOC Input'!#REF!,""))</f>
        <v>#REF!</v>
      </c>
      <c r="G667" s="93" t="e">
        <f>IF(AND('IOC Input'!#REF!="M-OP",'IOC Input'!#REF!&lt;50000),'IOC Input'!#REF!,IF(AND('IOC Input'!#REF!="M-OP",'IOC Input'!#REF!&gt;=50000),'IOC Input'!#REF!,""))</f>
        <v>#REF!</v>
      </c>
      <c r="H667" s="93" t="e">
        <f>IF(AND('IOC Input'!#REF!="M-OP",'IOC Input'!#REF!&lt;50000),'IOC Input'!#REF!,IF(AND('IOC Input'!#REF!="M-OP",'IOC Input'!#REF!&gt;=50000),'IOC Input'!#REF!,""))</f>
        <v>#REF!</v>
      </c>
      <c r="I667" s="93" t="e">
        <f>IF(AND('IOC Input'!#REF!="M-OP",'IOC Input'!#REF!&lt;50000),'IOC Input'!#REF!,IF(AND('IOC Input'!#REF!="M-OP",'IOC Input'!#REF!&gt;=50000),'IOC Input'!#REF!,""))</f>
        <v>#REF!</v>
      </c>
      <c r="J667" s="95" t="e">
        <f>IF(AND('IOC Input'!#REF!="M-OP",'IOC Input'!#REF!&lt;50000),RIGHT('IOC Input'!#REF!,6),IF(AND('IOC Input'!#REF!="M-OP",'IOC Input'!#REF!&gt;=50000),RIGHT('IOC Input'!#REF!,6),""))</f>
        <v>#REF!</v>
      </c>
      <c r="K667" s="96" t="e">
        <f>IF(AND('IOC Input'!#REF!="M-OP",'IOC Input'!#REF!="C"),'IOC Input'!#REF!,"")</f>
        <v>#REF!</v>
      </c>
      <c r="L667" s="96" t="e">
        <f>IF(AND('IOC Input'!#REF!="M-OP",'IOC Input'!#REF!="D"),'IOC Input'!#REF!,"")</f>
        <v>#REF!</v>
      </c>
      <c r="M667" t="e">
        <f t="shared" si="69"/>
        <v>#REF!</v>
      </c>
    </row>
    <row r="668" spans="1:13" ht="18">
      <c r="A668" s="92" t="s">
        <v>101</v>
      </c>
      <c r="B668" s="93" t="e">
        <f>IF(AND('IOC Input'!#REF!="M-OP",'IOC Input'!#REF!&lt;50000),'IOC Input'!#REF!,IF(AND('IOC Input'!#REF!="M-OP",'IOC Input'!#REF!&gt;=50000),'IOC Input'!#REF!,""))</f>
        <v>#REF!</v>
      </c>
      <c r="C668" s="93" t="e">
        <f>IF(AND('IOC Input'!#REF!="M-OP",'IOC Input'!#REF!&lt;50000),'IOC Input'!#REF!,IF(AND('IOC Input'!#REF!="M-OP",'IOC Input'!#REF!&gt;=50000),'IOC Input'!#REF!,""))</f>
        <v>#REF!</v>
      </c>
      <c r="D668" s="93" t="e">
        <f>IF(AND('IOC Input'!#REF!="M-OP",'IOC Input'!#REF!&lt;50000),'IOC Input'!#REF!,IF(AND('IOC Input'!#REF!="M-OP",'IOC Input'!#REF!&gt;=50000),'IOC Input'!#REF!,""))</f>
        <v>#REF!</v>
      </c>
      <c r="E668" s="93" t="e">
        <f>IF(AND('IOC Input'!#REF!="M-OP",'IOC Input'!#REF!&lt;50000),'IOC Input'!#REF!,IF(AND('IOC Input'!#REF!="M-OP",'IOC Input'!#REF!&gt;=50000),'IOC Input'!#REF!,""))</f>
        <v>#REF!</v>
      </c>
      <c r="F668" s="93" t="e">
        <f>IF(AND('IOC Input'!#REF!="M-OP",'IOC Input'!#REF!&lt;50000),'IOC Input'!#REF!,IF(AND('IOC Input'!#REF!="M-OP",'IOC Input'!#REF!&gt;=50000),'IOC Input'!#REF!,""))</f>
        <v>#REF!</v>
      </c>
      <c r="G668" s="93" t="e">
        <f>IF(AND('IOC Input'!#REF!="M-OP",'IOC Input'!#REF!&lt;50000),'IOC Input'!#REF!,IF(AND('IOC Input'!#REF!="M-OP",'IOC Input'!#REF!&gt;=50000),'IOC Input'!#REF!,""))</f>
        <v>#REF!</v>
      </c>
      <c r="H668" s="97"/>
      <c r="I668" s="93" t="e">
        <f>IF(AND('IOC Input'!#REF!="M-OP",'IOC Input'!#REF!&lt;50000),'IOC Input'!#REF!,IF(AND('IOC Input'!#REF!="M-OP",'IOC Input'!#REF!&gt;=50000),'IOC Input'!#REF!,""))</f>
        <v>#REF!</v>
      </c>
      <c r="J668" s="95" t="e">
        <f>IF(AND('IOC Input'!#REF!="M-OP",'IOC Input'!#REF!&lt;50000),RIGHT('IOC Input'!#REF!,6),IF(AND('IOC Input'!#REF!="M-OP",'IOC Input'!#REF!&gt;=50000),RIGHT('IOC Input'!#REF!,6),""))</f>
        <v>#REF!</v>
      </c>
      <c r="K668" s="96" t="e">
        <f>IF(AND('IOC Input'!#REF!="M-OP",'IOC Input'!#REF!="C"),'IOC Input'!#REF!,"")</f>
        <v>#REF!</v>
      </c>
      <c r="L668" s="96" t="e">
        <f>IF(AND('IOC Input'!#REF!="M-OP",'IOC Input'!#REF!="D"),'IOC Input'!#REF!,"")</f>
        <v>#REF!</v>
      </c>
      <c r="M668" t="e">
        <f t="shared" si="69"/>
        <v>#REF!</v>
      </c>
    </row>
    <row r="669" spans="1:13" ht="18">
      <c r="A669" s="92"/>
      <c r="B669" s="93"/>
      <c r="C669" s="94"/>
      <c r="D669" s="93"/>
      <c r="E669" s="94"/>
      <c r="F669" s="93"/>
      <c r="G669" s="93"/>
      <c r="H669" s="94"/>
      <c r="I669" s="93"/>
      <c r="J669" s="95"/>
      <c r="K669" s="96"/>
      <c r="L669" s="96"/>
    </row>
    <row r="670" spans="1:13" ht="18">
      <c r="A670" s="92" t="s">
        <v>101</v>
      </c>
      <c r="B670" s="93" t="e">
        <f>IF(AND('IOC Input'!#REF!="M-OP",'IOC Input'!#REF!&lt;50000),"119503",IF(AND('IOC Input'!#REF!="M-OP",'IOC Input'!#REF!&gt;=50000),"119500",""))</f>
        <v>#REF!</v>
      </c>
      <c r="C670" s="94"/>
      <c r="D670" s="93"/>
      <c r="E670" s="94"/>
      <c r="F670" s="93"/>
      <c r="G670" s="93"/>
      <c r="H670" s="93" t="e">
        <f>IF(AND('IOC Input'!#REF!="M-OP",'IOC Input'!#REF!&lt;50000),'IOC Input'!#REF!,IF(AND('IOC Input'!#REF!="M-OP",'IOC Input'!#REF!&gt;=50000),'IOC Input'!#REF!,""))</f>
        <v>#REF!</v>
      </c>
      <c r="I670" s="93" t="e">
        <f>+I671</f>
        <v>#REF!</v>
      </c>
      <c r="J670" s="95" t="e">
        <f>+J671</f>
        <v>#REF!</v>
      </c>
      <c r="K670" s="96" t="e">
        <f>IF(AND('IOC Input'!#REF!="M-OP",'IOC Input'!#REF!="C"),'IOC Input'!#REF!,"")</f>
        <v>#REF!</v>
      </c>
      <c r="L670" s="96" t="e">
        <f>IF(AND('IOC Input'!#REF!="M-OP",'IOC Input'!#REF!="D"),'IOC Input'!#REF!,"")</f>
        <v>#REF!</v>
      </c>
      <c r="M670" t="e">
        <f>IF(SUM(K670:L670)&gt;0,1,0)</f>
        <v>#REF!</v>
      </c>
    </row>
    <row r="671" spans="1:13" ht="18">
      <c r="A671" s="92" t="s">
        <v>101</v>
      </c>
      <c r="B671" s="93" t="e">
        <f>IF(AND('IOC Input'!#REF!="M-OP",'IOC Input'!#REF!&lt;50000),'IOC Input'!#REF!,IF(AND('IOC Input'!#REF!="M-OP",'IOC Input'!#REF!&gt;=50000),'IOC Input'!#REF!,""))</f>
        <v>#REF!</v>
      </c>
      <c r="C671" s="93" t="e">
        <f>IF(AND('IOC Input'!#REF!="M-OP",'IOC Input'!#REF!&lt;50000),'IOC Input'!#REF!,IF(AND('IOC Input'!#REF!="M-OP",'IOC Input'!#REF!&gt;=50000),'IOC Input'!#REF!,""))</f>
        <v>#REF!</v>
      </c>
      <c r="D671" s="93" t="e">
        <f>IF(AND('IOC Input'!#REF!="M-OP",'IOC Input'!#REF!&lt;50000),'IOC Input'!#REF!,IF(AND('IOC Input'!#REF!="M-OP",'IOC Input'!#REF!&gt;=50000),'IOC Input'!#REF!,""))</f>
        <v>#REF!</v>
      </c>
      <c r="E671" s="93" t="e">
        <f>IF(AND('IOC Input'!#REF!="M-OP",'IOC Input'!#REF!&lt;50000),'IOC Input'!#REF!,IF(AND('IOC Input'!#REF!="M-OP",'IOC Input'!#REF!&gt;=50000),'IOC Input'!#REF!,""))</f>
        <v>#REF!</v>
      </c>
      <c r="F671" s="93" t="e">
        <f>IF(AND('IOC Input'!#REF!="M-OP",'IOC Input'!#REF!&lt;50000),'IOC Input'!#REF!,IF(AND('IOC Input'!#REF!="M-OP",'IOC Input'!#REF!&gt;=50000),'IOC Input'!#REF!,""))</f>
        <v>#REF!</v>
      </c>
      <c r="G671" s="93" t="e">
        <f>IF(AND('IOC Input'!#REF!="M-OP",'IOC Input'!#REF!&lt;50000),'IOC Input'!#REF!,IF(AND('IOC Input'!#REF!="M-OP",'IOC Input'!#REF!&gt;=50000),'IOC Input'!#REF!,""))</f>
        <v>#REF!</v>
      </c>
      <c r="H671" s="93" t="e">
        <f>IF(AND('IOC Input'!#REF!="M-OP",'IOC Input'!#REF!&lt;50000),'IOC Input'!#REF!,IF(AND('IOC Input'!#REF!="M-OP",'IOC Input'!#REF!&gt;=50000),'IOC Input'!#REF!,""))</f>
        <v>#REF!</v>
      </c>
      <c r="I671" s="93" t="e">
        <f>IF(AND('IOC Input'!#REF!="M-OP",'IOC Input'!#REF!&lt;50000),'IOC Input'!#REF!,IF(AND('IOC Input'!#REF!="M-OP",'IOC Input'!#REF!&gt;=50000),'IOC Input'!#REF!,""))</f>
        <v>#REF!</v>
      </c>
      <c r="J671" s="95" t="e">
        <f>IF(AND('IOC Input'!#REF!="M-OP",'IOC Input'!#REF!&lt;50000),RIGHT('IOC Input'!#REF!,6),IF(AND('IOC Input'!#REF!="M-OP",'IOC Input'!#REF!&gt;=50000),RIGHT('IOC Input'!#REF!,6),""))</f>
        <v>#REF!</v>
      </c>
      <c r="K671" s="96" t="e">
        <f>IF(AND('IOC Input'!#REF!="M-OP",'IOC Input'!#REF!="C"),'IOC Input'!#REF!,"")</f>
        <v>#REF!</v>
      </c>
      <c r="L671" s="96" t="e">
        <f>IF(AND('IOC Input'!#REF!="M-OP",'IOC Input'!#REF!="D"),'IOC Input'!#REF!,"")</f>
        <v>#REF!</v>
      </c>
      <c r="M671" t="e">
        <f t="shared" ref="M671:M677" si="70">IF(SUM(K671:L671)&gt;0,1,0)</f>
        <v>#REF!</v>
      </c>
    </row>
    <row r="672" spans="1:13" ht="18">
      <c r="A672" s="92" t="s">
        <v>101</v>
      </c>
      <c r="B672" s="93" t="e">
        <f>IF(AND('IOC Input'!#REF!="M-OP",'IOC Input'!#REF!&lt;50000),'IOC Input'!#REF!,IF(AND('IOC Input'!#REF!="M-OP",'IOC Input'!#REF!&gt;=50000),'IOC Input'!#REF!,""))</f>
        <v>#REF!</v>
      </c>
      <c r="C672" s="93" t="e">
        <f>IF(AND('IOC Input'!#REF!="M-OP",'IOC Input'!#REF!&lt;50000),'IOC Input'!#REF!,IF(AND('IOC Input'!#REF!="M-OP",'IOC Input'!#REF!&gt;=50000),'IOC Input'!#REF!,""))</f>
        <v>#REF!</v>
      </c>
      <c r="D672" s="93" t="e">
        <f>IF(AND('IOC Input'!#REF!="M-OP",'IOC Input'!#REF!&lt;50000),'IOC Input'!#REF!,IF(AND('IOC Input'!#REF!="M-OP",'IOC Input'!#REF!&gt;=50000),'IOC Input'!#REF!,""))</f>
        <v>#REF!</v>
      </c>
      <c r="E672" s="93" t="e">
        <f>IF(AND('IOC Input'!#REF!="M-OP",'IOC Input'!#REF!&lt;50000),'IOC Input'!#REF!,IF(AND('IOC Input'!#REF!="M-OP",'IOC Input'!#REF!&gt;=50000),'IOC Input'!#REF!,""))</f>
        <v>#REF!</v>
      </c>
      <c r="F672" s="93" t="e">
        <f>IF(AND('IOC Input'!#REF!="M-OP",'IOC Input'!#REF!&lt;50000),'IOC Input'!#REF!,IF(AND('IOC Input'!#REF!="M-OP",'IOC Input'!#REF!&gt;=50000),'IOC Input'!#REF!,""))</f>
        <v>#REF!</v>
      </c>
      <c r="G672" s="93" t="e">
        <f>IF(AND('IOC Input'!#REF!="M-OP",'IOC Input'!#REF!&lt;50000),'IOC Input'!#REF!,IF(AND('IOC Input'!#REF!="M-OP",'IOC Input'!#REF!&gt;=50000),'IOC Input'!#REF!,""))</f>
        <v>#REF!</v>
      </c>
      <c r="H672" s="93" t="e">
        <f>IF(AND('IOC Input'!#REF!="M-OP",'IOC Input'!#REF!&lt;50000),'IOC Input'!#REF!,IF(AND('IOC Input'!#REF!="M-OP",'IOC Input'!#REF!&gt;=50000),'IOC Input'!#REF!,""))</f>
        <v>#REF!</v>
      </c>
      <c r="I672" s="93" t="e">
        <f>IF(AND('IOC Input'!#REF!="M-OP",'IOC Input'!#REF!&lt;50000),'IOC Input'!#REF!,IF(AND('IOC Input'!#REF!="M-OP",'IOC Input'!#REF!&gt;=50000),'IOC Input'!#REF!,""))</f>
        <v>#REF!</v>
      </c>
      <c r="J672" s="95" t="e">
        <f>IF(AND('IOC Input'!#REF!="M-OP",'IOC Input'!#REF!&lt;50000),RIGHT('IOC Input'!#REF!,6),IF(AND('IOC Input'!#REF!="M-OP",'IOC Input'!#REF!&gt;=50000),RIGHT('IOC Input'!#REF!,6),""))</f>
        <v>#REF!</v>
      </c>
      <c r="K672" s="96" t="e">
        <f>IF(AND('IOC Input'!#REF!="M-OP",'IOC Input'!#REF!="C"),'IOC Input'!#REF!,"")</f>
        <v>#REF!</v>
      </c>
      <c r="L672" s="96" t="e">
        <f>IF(AND('IOC Input'!#REF!="M-OP",'IOC Input'!#REF!="D"),'IOC Input'!#REF!,"")</f>
        <v>#REF!</v>
      </c>
      <c r="M672" t="e">
        <f t="shared" si="70"/>
        <v>#REF!</v>
      </c>
    </row>
    <row r="673" spans="1:13" ht="18">
      <c r="A673" s="92" t="s">
        <v>101</v>
      </c>
      <c r="B673" s="93" t="e">
        <f>IF(AND('IOC Input'!#REF!="M-OP",'IOC Input'!#REF!&lt;50000),'IOC Input'!#REF!,IF(AND('IOC Input'!#REF!="M-OP",'IOC Input'!#REF!&gt;=50000),'IOC Input'!#REF!,""))</f>
        <v>#REF!</v>
      </c>
      <c r="C673" s="93" t="e">
        <f>IF(AND('IOC Input'!#REF!="M-OP",'IOC Input'!#REF!&lt;50000),'IOC Input'!#REF!,IF(AND('IOC Input'!#REF!="M-OP",'IOC Input'!#REF!&gt;=50000),'IOC Input'!#REF!,""))</f>
        <v>#REF!</v>
      </c>
      <c r="D673" s="93" t="e">
        <f>IF(AND('IOC Input'!#REF!="M-OP",'IOC Input'!#REF!&lt;50000),'IOC Input'!#REF!,IF(AND('IOC Input'!#REF!="M-OP",'IOC Input'!#REF!&gt;=50000),'IOC Input'!#REF!,""))</f>
        <v>#REF!</v>
      </c>
      <c r="E673" s="93" t="e">
        <f>IF(AND('IOC Input'!#REF!="M-OP",'IOC Input'!#REF!&lt;50000),'IOC Input'!#REF!,IF(AND('IOC Input'!#REF!="M-OP",'IOC Input'!#REF!&gt;=50000),'IOC Input'!#REF!,""))</f>
        <v>#REF!</v>
      </c>
      <c r="F673" s="93" t="e">
        <f>IF(AND('IOC Input'!#REF!="M-OP",'IOC Input'!#REF!&lt;50000),'IOC Input'!#REF!,IF(AND('IOC Input'!#REF!="M-OP",'IOC Input'!#REF!&gt;=50000),'IOC Input'!#REF!,""))</f>
        <v>#REF!</v>
      </c>
      <c r="G673" s="93" t="e">
        <f>IF(AND('IOC Input'!#REF!="M-OP",'IOC Input'!#REF!&lt;50000),'IOC Input'!#REF!,IF(AND('IOC Input'!#REF!="M-OP",'IOC Input'!#REF!&gt;=50000),'IOC Input'!#REF!,""))</f>
        <v>#REF!</v>
      </c>
      <c r="H673" s="93" t="e">
        <f>IF(AND('IOC Input'!#REF!="M-OP",'IOC Input'!#REF!&lt;50000),'IOC Input'!#REF!,IF(AND('IOC Input'!#REF!="M-OP",'IOC Input'!#REF!&gt;=50000),'IOC Input'!#REF!,""))</f>
        <v>#REF!</v>
      </c>
      <c r="I673" s="93" t="e">
        <f>IF(AND('IOC Input'!#REF!="M-OP",'IOC Input'!#REF!&lt;50000),'IOC Input'!#REF!,IF(AND('IOC Input'!#REF!="M-OP",'IOC Input'!#REF!&gt;=50000),'IOC Input'!#REF!,""))</f>
        <v>#REF!</v>
      </c>
      <c r="J673" s="95" t="e">
        <f>IF(AND('IOC Input'!#REF!="M-OP",'IOC Input'!#REF!&lt;50000),RIGHT('IOC Input'!#REF!,6),IF(AND('IOC Input'!#REF!="M-OP",'IOC Input'!#REF!&gt;=50000),RIGHT('IOC Input'!#REF!,6),""))</f>
        <v>#REF!</v>
      </c>
      <c r="K673" s="96" t="e">
        <f>IF(AND('IOC Input'!#REF!="M-OP",'IOC Input'!#REF!="C"),'IOC Input'!#REF!,"")</f>
        <v>#REF!</v>
      </c>
      <c r="L673" s="96" t="e">
        <f>IF(AND('IOC Input'!#REF!="M-OP",'IOC Input'!#REF!="D"),'IOC Input'!#REF!,"")</f>
        <v>#REF!</v>
      </c>
      <c r="M673" t="e">
        <f t="shared" si="70"/>
        <v>#REF!</v>
      </c>
    </row>
    <row r="674" spans="1:13" ht="18">
      <c r="A674" s="92" t="s">
        <v>101</v>
      </c>
      <c r="B674" s="93" t="e">
        <f>IF(AND('IOC Input'!#REF!="M-OP",'IOC Input'!#REF!&lt;50000),'IOC Input'!#REF!,IF(AND('IOC Input'!#REF!="M-OP",'IOC Input'!#REF!&gt;=50000),'IOC Input'!#REF!,""))</f>
        <v>#REF!</v>
      </c>
      <c r="C674" s="93" t="e">
        <f>IF(AND('IOC Input'!#REF!="M-OP",'IOC Input'!#REF!&lt;50000),'IOC Input'!#REF!,IF(AND('IOC Input'!#REF!="M-OP",'IOC Input'!#REF!&gt;=50000),'IOC Input'!#REF!,""))</f>
        <v>#REF!</v>
      </c>
      <c r="D674" s="93" t="e">
        <f>IF(AND('IOC Input'!#REF!="M-OP",'IOC Input'!#REF!&lt;50000),'IOC Input'!#REF!,IF(AND('IOC Input'!#REF!="M-OP",'IOC Input'!#REF!&gt;=50000),'IOC Input'!#REF!,""))</f>
        <v>#REF!</v>
      </c>
      <c r="E674" s="93" t="e">
        <f>IF(AND('IOC Input'!#REF!="M-OP",'IOC Input'!#REF!&lt;50000),'IOC Input'!#REF!,IF(AND('IOC Input'!#REF!="M-OP",'IOC Input'!#REF!&gt;=50000),'IOC Input'!#REF!,""))</f>
        <v>#REF!</v>
      </c>
      <c r="F674" s="93" t="e">
        <f>IF(AND('IOC Input'!#REF!="M-OP",'IOC Input'!#REF!&lt;50000),'IOC Input'!#REF!,IF(AND('IOC Input'!#REF!="M-OP",'IOC Input'!#REF!&gt;=50000),'IOC Input'!#REF!,""))</f>
        <v>#REF!</v>
      </c>
      <c r="G674" s="93" t="e">
        <f>IF(AND('IOC Input'!#REF!="M-OP",'IOC Input'!#REF!&lt;50000),'IOC Input'!#REF!,IF(AND('IOC Input'!#REF!="M-OP",'IOC Input'!#REF!&gt;=50000),'IOC Input'!#REF!,""))</f>
        <v>#REF!</v>
      </c>
      <c r="H674" s="93" t="e">
        <f>IF(AND('IOC Input'!#REF!="M-OP",'IOC Input'!#REF!&lt;50000),'IOC Input'!#REF!,IF(AND('IOC Input'!#REF!="M-OP",'IOC Input'!#REF!&gt;=50000),'IOC Input'!#REF!,""))</f>
        <v>#REF!</v>
      </c>
      <c r="I674" s="93" t="e">
        <f>IF(AND('IOC Input'!#REF!="M-OP",'IOC Input'!#REF!&lt;50000),'IOC Input'!#REF!,IF(AND('IOC Input'!#REF!="M-OP",'IOC Input'!#REF!&gt;=50000),'IOC Input'!#REF!,""))</f>
        <v>#REF!</v>
      </c>
      <c r="J674" s="95" t="e">
        <f>IF(AND('IOC Input'!#REF!="M-OP",'IOC Input'!#REF!&lt;50000),RIGHT('IOC Input'!#REF!,6),IF(AND('IOC Input'!#REF!="M-OP",'IOC Input'!#REF!&gt;=50000),RIGHT('IOC Input'!#REF!,6),""))</f>
        <v>#REF!</v>
      </c>
      <c r="K674" s="96" t="e">
        <f>IF(AND('IOC Input'!#REF!="M-OP",'IOC Input'!#REF!="C"),'IOC Input'!#REF!,"")</f>
        <v>#REF!</v>
      </c>
      <c r="L674" s="96" t="e">
        <f>IF(AND('IOC Input'!#REF!="M-OP",'IOC Input'!#REF!="D"),'IOC Input'!#REF!,"")</f>
        <v>#REF!</v>
      </c>
      <c r="M674" t="e">
        <f t="shared" si="70"/>
        <v>#REF!</v>
      </c>
    </row>
    <row r="675" spans="1:13" ht="18">
      <c r="A675" s="92" t="s">
        <v>101</v>
      </c>
      <c r="B675" s="93" t="e">
        <f>IF(AND('IOC Input'!#REF!="M-OP",'IOC Input'!#REF!&lt;50000),'IOC Input'!#REF!,IF(AND('IOC Input'!#REF!="M-OP",'IOC Input'!#REF!&gt;=50000),'IOC Input'!#REF!,""))</f>
        <v>#REF!</v>
      </c>
      <c r="C675" s="93" t="e">
        <f>IF(AND('IOC Input'!#REF!="M-OP",'IOC Input'!#REF!&lt;50000),'IOC Input'!#REF!,IF(AND('IOC Input'!#REF!="M-OP",'IOC Input'!#REF!&gt;=50000),'IOC Input'!#REF!,""))</f>
        <v>#REF!</v>
      </c>
      <c r="D675" s="93" t="e">
        <f>IF(AND('IOC Input'!#REF!="M-OP",'IOC Input'!#REF!&lt;50000),'IOC Input'!#REF!,IF(AND('IOC Input'!#REF!="M-OP",'IOC Input'!#REF!&gt;=50000),'IOC Input'!#REF!,""))</f>
        <v>#REF!</v>
      </c>
      <c r="E675" s="93" t="e">
        <f>IF(AND('IOC Input'!#REF!="M-OP",'IOC Input'!#REF!&lt;50000),'IOC Input'!#REF!,IF(AND('IOC Input'!#REF!="M-OP",'IOC Input'!#REF!&gt;=50000),'IOC Input'!#REF!,""))</f>
        <v>#REF!</v>
      </c>
      <c r="F675" s="93" t="e">
        <f>IF(AND('IOC Input'!#REF!="M-OP",'IOC Input'!#REF!&lt;50000),'IOC Input'!#REF!,IF(AND('IOC Input'!#REF!="M-OP",'IOC Input'!#REF!&gt;=50000),'IOC Input'!#REF!,""))</f>
        <v>#REF!</v>
      </c>
      <c r="G675" s="93" t="e">
        <f>IF(AND('IOC Input'!#REF!="M-OP",'IOC Input'!#REF!&lt;50000),'IOC Input'!#REF!,IF(AND('IOC Input'!#REF!="M-OP",'IOC Input'!#REF!&gt;=50000),'IOC Input'!#REF!,""))</f>
        <v>#REF!</v>
      </c>
      <c r="H675" s="93" t="e">
        <f>IF(AND('IOC Input'!#REF!="M-OP",'IOC Input'!#REF!&lt;50000),'IOC Input'!#REF!,IF(AND('IOC Input'!#REF!="M-OP",'IOC Input'!#REF!&gt;=50000),'IOC Input'!#REF!,""))</f>
        <v>#REF!</v>
      </c>
      <c r="I675" s="93" t="e">
        <f>IF(AND('IOC Input'!#REF!="M-OP",'IOC Input'!#REF!&lt;50000),'IOC Input'!#REF!,IF(AND('IOC Input'!#REF!="M-OP",'IOC Input'!#REF!&gt;=50000),'IOC Input'!#REF!,""))</f>
        <v>#REF!</v>
      </c>
      <c r="J675" s="95" t="e">
        <f>IF(AND('IOC Input'!#REF!="M-OP",'IOC Input'!#REF!&lt;50000),RIGHT('IOC Input'!#REF!,6),IF(AND('IOC Input'!#REF!="M-OP",'IOC Input'!#REF!&gt;=50000),RIGHT('IOC Input'!#REF!,6),""))</f>
        <v>#REF!</v>
      </c>
      <c r="K675" s="96" t="e">
        <f>IF(AND('IOC Input'!#REF!="M-OP",'IOC Input'!#REF!="C"),'IOC Input'!#REF!,"")</f>
        <v>#REF!</v>
      </c>
      <c r="L675" s="96" t="e">
        <f>IF(AND('IOC Input'!#REF!="M-OP",'IOC Input'!#REF!="D"),'IOC Input'!#REF!,"")</f>
        <v>#REF!</v>
      </c>
      <c r="M675" t="e">
        <f t="shared" si="70"/>
        <v>#REF!</v>
      </c>
    </row>
    <row r="676" spans="1:13" ht="18">
      <c r="A676" s="92" t="s">
        <v>101</v>
      </c>
      <c r="B676" s="93" t="e">
        <f>IF(AND('IOC Input'!#REF!="M-OP",'IOC Input'!#REF!&lt;50000),'IOC Input'!#REF!,IF(AND('IOC Input'!#REF!="M-OP",'IOC Input'!#REF!&gt;=50000),'IOC Input'!#REF!,""))</f>
        <v>#REF!</v>
      </c>
      <c r="C676" s="93" t="e">
        <f>IF(AND('IOC Input'!#REF!="M-OP",'IOC Input'!#REF!&lt;50000),'IOC Input'!#REF!,IF(AND('IOC Input'!#REF!="M-OP",'IOC Input'!#REF!&gt;=50000),'IOC Input'!#REF!,""))</f>
        <v>#REF!</v>
      </c>
      <c r="D676" s="93" t="e">
        <f>IF(AND('IOC Input'!#REF!="M-OP",'IOC Input'!#REF!&lt;50000),'IOC Input'!#REF!,IF(AND('IOC Input'!#REF!="M-OP",'IOC Input'!#REF!&gt;=50000),'IOC Input'!#REF!,""))</f>
        <v>#REF!</v>
      </c>
      <c r="E676" s="93" t="e">
        <f>IF(AND('IOC Input'!#REF!="M-OP",'IOC Input'!#REF!&lt;50000),'IOC Input'!#REF!,IF(AND('IOC Input'!#REF!="M-OP",'IOC Input'!#REF!&gt;=50000),'IOC Input'!#REF!,""))</f>
        <v>#REF!</v>
      </c>
      <c r="F676" s="93" t="e">
        <f>IF(AND('IOC Input'!#REF!="M-OP",'IOC Input'!#REF!&lt;50000),'IOC Input'!#REF!,IF(AND('IOC Input'!#REF!="M-OP",'IOC Input'!#REF!&gt;=50000),'IOC Input'!#REF!,""))</f>
        <v>#REF!</v>
      </c>
      <c r="G676" s="93" t="e">
        <f>IF(AND('IOC Input'!#REF!="M-OP",'IOC Input'!#REF!&lt;50000),'IOC Input'!#REF!,IF(AND('IOC Input'!#REF!="M-OP",'IOC Input'!#REF!&gt;=50000),'IOC Input'!#REF!,""))</f>
        <v>#REF!</v>
      </c>
      <c r="H676" s="93" t="e">
        <f>IF(AND('IOC Input'!#REF!="M-OP",'IOC Input'!#REF!&lt;50000),'IOC Input'!#REF!,IF(AND('IOC Input'!#REF!="M-OP",'IOC Input'!#REF!&gt;=50000),'IOC Input'!#REF!,""))</f>
        <v>#REF!</v>
      </c>
      <c r="I676" s="93" t="e">
        <f>IF(AND('IOC Input'!#REF!="M-OP",'IOC Input'!#REF!&lt;50000),'IOC Input'!#REF!,IF(AND('IOC Input'!#REF!="M-OP",'IOC Input'!#REF!&gt;=50000),'IOC Input'!#REF!,""))</f>
        <v>#REF!</v>
      </c>
      <c r="J676" s="95" t="e">
        <f>IF(AND('IOC Input'!#REF!="M-OP",'IOC Input'!#REF!&lt;50000),RIGHT('IOC Input'!#REF!,6),IF(AND('IOC Input'!#REF!="M-OP",'IOC Input'!#REF!&gt;=50000),RIGHT('IOC Input'!#REF!,6),""))</f>
        <v>#REF!</v>
      </c>
      <c r="K676" s="96" t="e">
        <f>IF(AND('IOC Input'!#REF!="M-OP",'IOC Input'!#REF!="C"),'IOC Input'!#REF!,"")</f>
        <v>#REF!</v>
      </c>
      <c r="L676" s="96" t="e">
        <f>IF(AND('IOC Input'!#REF!="M-OP",'IOC Input'!#REF!="D"),'IOC Input'!#REF!,"")</f>
        <v>#REF!</v>
      </c>
      <c r="M676" t="e">
        <f t="shared" si="70"/>
        <v>#REF!</v>
      </c>
    </row>
    <row r="677" spans="1:13" ht="18">
      <c r="A677" s="92" t="s">
        <v>101</v>
      </c>
      <c r="B677" s="93" t="e">
        <f>IF(AND('IOC Input'!#REF!="M-OP",'IOC Input'!#REF!&lt;50000),'IOC Input'!#REF!,IF(AND('IOC Input'!#REF!="M-OP",'IOC Input'!#REF!&gt;=50000),'IOC Input'!#REF!,""))</f>
        <v>#REF!</v>
      </c>
      <c r="C677" s="93" t="e">
        <f>IF(AND('IOC Input'!#REF!="M-OP",'IOC Input'!#REF!&lt;50000),'IOC Input'!#REF!,IF(AND('IOC Input'!#REF!="M-OP",'IOC Input'!#REF!&gt;=50000),'IOC Input'!#REF!,""))</f>
        <v>#REF!</v>
      </c>
      <c r="D677" s="93" t="e">
        <f>IF(AND('IOC Input'!#REF!="M-OP",'IOC Input'!#REF!&lt;50000),'IOC Input'!#REF!,IF(AND('IOC Input'!#REF!="M-OP",'IOC Input'!#REF!&gt;=50000),'IOC Input'!#REF!,""))</f>
        <v>#REF!</v>
      </c>
      <c r="E677" s="93" t="e">
        <f>IF(AND('IOC Input'!#REF!="M-OP",'IOC Input'!#REF!&lt;50000),'IOC Input'!#REF!,IF(AND('IOC Input'!#REF!="M-OP",'IOC Input'!#REF!&gt;=50000),'IOC Input'!#REF!,""))</f>
        <v>#REF!</v>
      </c>
      <c r="F677" s="93" t="e">
        <f>IF(AND('IOC Input'!#REF!="M-OP",'IOC Input'!#REF!&lt;50000),'IOC Input'!#REF!,IF(AND('IOC Input'!#REF!="M-OP",'IOC Input'!#REF!&gt;=50000),'IOC Input'!#REF!,""))</f>
        <v>#REF!</v>
      </c>
      <c r="G677" s="93" t="e">
        <f>IF(AND('IOC Input'!#REF!="M-OP",'IOC Input'!#REF!&lt;50000),'IOC Input'!#REF!,IF(AND('IOC Input'!#REF!="M-OP",'IOC Input'!#REF!&gt;=50000),'IOC Input'!#REF!,""))</f>
        <v>#REF!</v>
      </c>
      <c r="H677" s="97"/>
      <c r="I677" s="93" t="e">
        <f>IF(AND('IOC Input'!#REF!="M-OP",'IOC Input'!#REF!&lt;50000),'IOC Input'!#REF!,IF(AND('IOC Input'!#REF!="M-OP",'IOC Input'!#REF!&gt;=50000),'IOC Input'!#REF!,""))</f>
        <v>#REF!</v>
      </c>
      <c r="J677" s="95" t="e">
        <f>IF(AND('IOC Input'!#REF!="M-OP",'IOC Input'!#REF!&lt;50000),RIGHT('IOC Input'!#REF!,6),IF(AND('IOC Input'!#REF!="M-OP",'IOC Input'!#REF!&gt;=50000),RIGHT('IOC Input'!#REF!,6),""))</f>
        <v>#REF!</v>
      </c>
      <c r="K677" s="96" t="e">
        <f>IF(AND('IOC Input'!#REF!="M-OP",'IOC Input'!#REF!="C"),'IOC Input'!#REF!,"")</f>
        <v>#REF!</v>
      </c>
      <c r="L677" s="96" t="e">
        <f>IF(AND('IOC Input'!#REF!="M-OP",'IOC Input'!#REF!="D"),'IOC Input'!#REF!,"")</f>
        <v>#REF!</v>
      </c>
      <c r="M677" t="e">
        <f t="shared" si="70"/>
        <v>#REF!</v>
      </c>
    </row>
    <row r="678" spans="1:13" ht="18">
      <c r="A678" s="92"/>
      <c r="B678" s="93"/>
      <c r="C678" s="94"/>
      <c r="D678" s="93"/>
      <c r="E678" s="94"/>
      <c r="F678" s="93"/>
      <c r="G678" s="93"/>
      <c r="H678" s="94"/>
      <c r="I678" s="93"/>
      <c r="J678" s="95"/>
      <c r="K678" s="96"/>
      <c r="L678" s="96"/>
    </row>
    <row r="679" spans="1:13" ht="18">
      <c r="A679" s="92" t="s">
        <v>101</v>
      </c>
      <c r="B679" s="93" t="e">
        <f>IF(AND('IOC Input'!#REF!="M-OP",'IOC Input'!#REF!&lt;50000),"119503",IF(AND('IOC Input'!#REF!="M-OP",'IOC Input'!#REF!&gt;=50000),"119500",""))</f>
        <v>#REF!</v>
      </c>
      <c r="C679" s="94"/>
      <c r="D679" s="93"/>
      <c r="E679" s="94"/>
      <c r="F679" s="93"/>
      <c r="G679" s="93"/>
      <c r="H679" s="93" t="e">
        <f>IF(AND('IOC Input'!#REF!="M-OP",'IOC Input'!#REF!&lt;50000),'IOC Input'!#REF!,IF(AND('IOC Input'!#REF!="M-OP",'IOC Input'!#REF!&gt;=50000),'IOC Input'!#REF!,""))</f>
        <v>#REF!</v>
      </c>
      <c r="I679" s="93" t="e">
        <f>+I680</f>
        <v>#REF!</v>
      </c>
      <c r="J679" s="95" t="e">
        <f>+J680</f>
        <v>#REF!</v>
      </c>
      <c r="K679" s="96" t="e">
        <f>IF(AND('IOC Input'!#REF!="M-OP",'IOC Input'!#REF!="C"),'IOC Input'!#REF!,"")</f>
        <v>#REF!</v>
      </c>
      <c r="L679" s="96" t="e">
        <f>IF(AND('IOC Input'!#REF!="M-OP",'IOC Input'!#REF!="D"),'IOC Input'!#REF!,"")</f>
        <v>#REF!</v>
      </c>
      <c r="M679" t="e">
        <f>IF(SUM(K679:L679)&gt;0,1,0)</f>
        <v>#REF!</v>
      </c>
    </row>
    <row r="680" spans="1:13" ht="18">
      <c r="A680" s="92" t="s">
        <v>101</v>
      </c>
      <c r="B680" s="93" t="e">
        <f>IF(AND('IOC Input'!#REF!="M-OP",'IOC Input'!#REF!&lt;50000),'IOC Input'!#REF!,IF(AND('IOC Input'!#REF!="M-OP",'IOC Input'!#REF!&gt;=50000),'IOC Input'!#REF!,""))</f>
        <v>#REF!</v>
      </c>
      <c r="C680" s="93" t="e">
        <f>IF(AND('IOC Input'!#REF!="M-OP",'IOC Input'!#REF!&lt;50000),'IOC Input'!#REF!,IF(AND('IOC Input'!#REF!="M-OP",'IOC Input'!#REF!&gt;=50000),'IOC Input'!#REF!,""))</f>
        <v>#REF!</v>
      </c>
      <c r="D680" s="93" t="e">
        <f>IF(AND('IOC Input'!#REF!="M-OP",'IOC Input'!#REF!&lt;50000),'IOC Input'!#REF!,IF(AND('IOC Input'!#REF!="M-OP",'IOC Input'!#REF!&gt;=50000),'IOC Input'!#REF!,""))</f>
        <v>#REF!</v>
      </c>
      <c r="E680" s="93" t="e">
        <f>IF(AND('IOC Input'!#REF!="M-OP",'IOC Input'!#REF!&lt;50000),'IOC Input'!#REF!,IF(AND('IOC Input'!#REF!="M-OP",'IOC Input'!#REF!&gt;=50000),'IOC Input'!#REF!,""))</f>
        <v>#REF!</v>
      </c>
      <c r="F680" s="93" t="e">
        <f>IF(AND('IOC Input'!#REF!="M-OP",'IOC Input'!#REF!&lt;50000),'IOC Input'!#REF!,IF(AND('IOC Input'!#REF!="M-OP",'IOC Input'!#REF!&gt;=50000),'IOC Input'!#REF!,""))</f>
        <v>#REF!</v>
      </c>
      <c r="G680" s="93" t="e">
        <f>IF(AND('IOC Input'!#REF!="M-OP",'IOC Input'!#REF!&lt;50000),'IOC Input'!#REF!,IF(AND('IOC Input'!#REF!="M-OP",'IOC Input'!#REF!&gt;=50000),'IOC Input'!#REF!,""))</f>
        <v>#REF!</v>
      </c>
      <c r="H680" s="93" t="e">
        <f>IF(AND('IOC Input'!#REF!="M-OP",'IOC Input'!#REF!&lt;50000),'IOC Input'!#REF!,IF(AND('IOC Input'!#REF!="M-OP",'IOC Input'!#REF!&gt;=50000),'IOC Input'!#REF!,""))</f>
        <v>#REF!</v>
      </c>
      <c r="I680" s="93" t="e">
        <f>IF(AND('IOC Input'!#REF!="M-OP",'IOC Input'!#REF!&lt;50000),'IOC Input'!#REF!,IF(AND('IOC Input'!#REF!="M-OP",'IOC Input'!#REF!&gt;=50000),'IOC Input'!#REF!,""))</f>
        <v>#REF!</v>
      </c>
      <c r="J680" s="95" t="e">
        <f>IF(AND('IOC Input'!#REF!="M-OP",'IOC Input'!#REF!&lt;50000),RIGHT('IOC Input'!#REF!,6),IF(AND('IOC Input'!#REF!="M-OP",'IOC Input'!#REF!&gt;=50000),RIGHT('IOC Input'!#REF!,6),""))</f>
        <v>#REF!</v>
      </c>
      <c r="K680" s="96" t="e">
        <f>IF(AND('IOC Input'!#REF!="M-OP",'IOC Input'!#REF!="C"),'IOC Input'!#REF!,"")</f>
        <v>#REF!</v>
      </c>
      <c r="L680" s="96" t="e">
        <f>IF(AND('IOC Input'!#REF!="M-OP",'IOC Input'!#REF!="D"),'IOC Input'!#REF!,"")</f>
        <v>#REF!</v>
      </c>
      <c r="M680" t="e">
        <f t="shared" ref="M680:M686" si="71">IF(SUM(K680:L680)&gt;0,1,0)</f>
        <v>#REF!</v>
      </c>
    </row>
    <row r="681" spans="1:13" ht="18">
      <c r="A681" s="92" t="s">
        <v>101</v>
      </c>
      <c r="B681" s="93" t="e">
        <f>IF(AND('IOC Input'!#REF!="M-OP",'IOC Input'!#REF!&lt;50000),'IOC Input'!#REF!,IF(AND('IOC Input'!#REF!="M-OP",'IOC Input'!#REF!&gt;=50000),'IOC Input'!#REF!,""))</f>
        <v>#REF!</v>
      </c>
      <c r="C681" s="93" t="e">
        <f>IF(AND('IOC Input'!#REF!="M-OP",'IOC Input'!#REF!&lt;50000),'IOC Input'!#REF!,IF(AND('IOC Input'!#REF!="M-OP",'IOC Input'!#REF!&gt;=50000),'IOC Input'!#REF!,""))</f>
        <v>#REF!</v>
      </c>
      <c r="D681" s="93" t="e">
        <f>IF(AND('IOC Input'!#REF!="M-OP",'IOC Input'!#REF!&lt;50000),'IOC Input'!#REF!,IF(AND('IOC Input'!#REF!="M-OP",'IOC Input'!#REF!&gt;=50000),'IOC Input'!#REF!,""))</f>
        <v>#REF!</v>
      </c>
      <c r="E681" s="93" t="e">
        <f>IF(AND('IOC Input'!#REF!="M-OP",'IOC Input'!#REF!&lt;50000),'IOC Input'!#REF!,IF(AND('IOC Input'!#REF!="M-OP",'IOC Input'!#REF!&gt;=50000),'IOC Input'!#REF!,""))</f>
        <v>#REF!</v>
      </c>
      <c r="F681" s="93" t="e">
        <f>IF(AND('IOC Input'!#REF!="M-OP",'IOC Input'!#REF!&lt;50000),'IOC Input'!#REF!,IF(AND('IOC Input'!#REF!="M-OP",'IOC Input'!#REF!&gt;=50000),'IOC Input'!#REF!,""))</f>
        <v>#REF!</v>
      </c>
      <c r="G681" s="93" t="e">
        <f>IF(AND('IOC Input'!#REF!="M-OP",'IOC Input'!#REF!&lt;50000),'IOC Input'!#REF!,IF(AND('IOC Input'!#REF!="M-OP",'IOC Input'!#REF!&gt;=50000),'IOC Input'!#REF!,""))</f>
        <v>#REF!</v>
      </c>
      <c r="H681" s="93" t="e">
        <f>IF(AND('IOC Input'!#REF!="M-OP",'IOC Input'!#REF!&lt;50000),'IOC Input'!#REF!,IF(AND('IOC Input'!#REF!="M-OP",'IOC Input'!#REF!&gt;=50000),'IOC Input'!#REF!,""))</f>
        <v>#REF!</v>
      </c>
      <c r="I681" s="93" t="e">
        <f>IF(AND('IOC Input'!#REF!="M-OP",'IOC Input'!#REF!&lt;50000),'IOC Input'!#REF!,IF(AND('IOC Input'!#REF!="M-OP",'IOC Input'!#REF!&gt;=50000),'IOC Input'!#REF!,""))</f>
        <v>#REF!</v>
      </c>
      <c r="J681" s="95" t="e">
        <f>IF(AND('IOC Input'!#REF!="M-OP",'IOC Input'!#REF!&lt;50000),RIGHT('IOC Input'!#REF!,6),IF(AND('IOC Input'!#REF!="M-OP",'IOC Input'!#REF!&gt;=50000),RIGHT('IOC Input'!#REF!,6),""))</f>
        <v>#REF!</v>
      </c>
      <c r="K681" s="96" t="e">
        <f>IF(AND('IOC Input'!#REF!="M-OP",'IOC Input'!#REF!="C"),'IOC Input'!#REF!,"")</f>
        <v>#REF!</v>
      </c>
      <c r="L681" s="96" t="e">
        <f>IF(AND('IOC Input'!#REF!="M-OP",'IOC Input'!#REF!="D"),'IOC Input'!#REF!,"")</f>
        <v>#REF!</v>
      </c>
      <c r="M681" t="e">
        <f t="shared" si="71"/>
        <v>#REF!</v>
      </c>
    </row>
    <row r="682" spans="1:13" ht="18">
      <c r="A682" s="92" t="s">
        <v>101</v>
      </c>
      <c r="B682" s="93" t="e">
        <f>IF(AND('IOC Input'!#REF!="M-OP",'IOC Input'!#REF!&lt;50000),'IOC Input'!#REF!,IF(AND('IOC Input'!#REF!="M-OP",'IOC Input'!#REF!&gt;=50000),'IOC Input'!#REF!,""))</f>
        <v>#REF!</v>
      </c>
      <c r="C682" s="93" t="e">
        <f>IF(AND('IOC Input'!#REF!="M-OP",'IOC Input'!#REF!&lt;50000),'IOC Input'!#REF!,IF(AND('IOC Input'!#REF!="M-OP",'IOC Input'!#REF!&gt;=50000),'IOC Input'!#REF!,""))</f>
        <v>#REF!</v>
      </c>
      <c r="D682" s="93" t="e">
        <f>IF(AND('IOC Input'!#REF!="M-OP",'IOC Input'!#REF!&lt;50000),'IOC Input'!#REF!,IF(AND('IOC Input'!#REF!="M-OP",'IOC Input'!#REF!&gt;=50000),'IOC Input'!#REF!,""))</f>
        <v>#REF!</v>
      </c>
      <c r="E682" s="93" t="e">
        <f>IF(AND('IOC Input'!#REF!="M-OP",'IOC Input'!#REF!&lt;50000),'IOC Input'!#REF!,IF(AND('IOC Input'!#REF!="M-OP",'IOC Input'!#REF!&gt;=50000),'IOC Input'!#REF!,""))</f>
        <v>#REF!</v>
      </c>
      <c r="F682" s="93" t="e">
        <f>IF(AND('IOC Input'!#REF!="M-OP",'IOC Input'!#REF!&lt;50000),'IOC Input'!#REF!,IF(AND('IOC Input'!#REF!="M-OP",'IOC Input'!#REF!&gt;=50000),'IOC Input'!#REF!,""))</f>
        <v>#REF!</v>
      </c>
      <c r="G682" s="93" t="e">
        <f>IF(AND('IOC Input'!#REF!="M-OP",'IOC Input'!#REF!&lt;50000),'IOC Input'!#REF!,IF(AND('IOC Input'!#REF!="M-OP",'IOC Input'!#REF!&gt;=50000),'IOC Input'!#REF!,""))</f>
        <v>#REF!</v>
      </c>
      <c r="H682" s="93" t="e">
        <f>IF(AND('IOC Input'!#REF!="M-OP",'IOC Input'!#REF!&lt;50000),'IOC Input'!#REF!,IF(AND('IOC Input'!#REF!="M-OP",'IOC Input'!#REF!&gt;=50000),'IOC Input'!#REF!,""))</f>
        <v>#REF!</v>
      </c>
      <c r="I682" s="93" t="e">
        <f>IF(AND('IOC Input'!#REF!="M-OP",'IOC Input'!#REF!&lt;50000),'IOC Input'!#REF!,IF(AND('IOC Input'!#REF!="M-OP",'IOC Input'!#REF!&gt;=50000),'IOC Input'!#REF!,""))</f>
        <v>#REF!</v>
      </c>
      <c r="J682" s="95" t="e">
        <f>IF(AND('IOC Input'!#REF!="M-OP",'IOC Input'!#REF!&lt;50000),RIGHT('IOC Input'!#REF!,6),IF(AND('IOC Input'!#REF!="M-OP",'IOC Input'!#REF!&gt;=50000),RIGHT('IOC Input'!#REF!,6),""))</f>
        <v>#REF!</v>
      </c>
      <c r="K682" s="96" t="e">
        <f>IF(AND('IOC Input'!#REF!="M-OP",'IOC Input'!#REF!="C"),'IOC Input'!#REF!,"")</f>
        <v>#REF!</v>
      </c>
      <c r="L682" s="96" t="e">
        <f>IF(AND('IOC Input'!#REF!="M-OP",'IOC Input'!#REF!="D"),'IOC Input'!#REF!,"")</f>
        <v>#REF!</v>
      </c>
      <c r="M682" t="e">
        <f t="shared" si="71"/>
        <v>#REF!</v>
      </c>
    </row>
    <row r="683" spans="1:13" ht="18">
      <c r="A683" s="92" t="s">
        <v>101</v>
      </c>
      <c r="B683" s="93" t="e">
        <f>IF(AND('IOC Input'!#REF!="M-OP",'IOC Input'!#REF!&lt;50000),'IOC Input'!#REF!,IF(AND('IOC Input'!#REF!="M-OP",'IOC Input'!#REF!&gt;=50000),'IOC Input'!#REF!,""))</f>
        <v>#REF!</v>
      </c>
      <c r="C683" s="93" t="e">
        <f>IF(AND('IOC Input'!#REF!="M-OP",'IOC Input'!#REF!&lt;50000),'IOC Input'!#REF!,IF(AND('IOC Input'!#REF!="M-OP",'IOC Input'!#REF!&gt;=50000),'IOC Input'!#REF!,""))</f>
        <v>#REF!</v>
      </c>
      <c r="D683" s="93" t="e">
        <f>IF(AND('IOC Input'!#REF!="M-OP",'IOC Input'!#REF!&lt;50000),'IOC Input'!#REF!,IF(AND('IOC Input'!#REF!="M-OP",'IOC Input'!#REF!&gt;=50000),'IOC Input'!#REF!,""))</f>
        <v>#REF!</v>
      </c>
      <c r="E683" s="93" t="e">
        <f>IF(AND('IOC Input'!#REF!="M-OP",'IOC Input'!#REF!&lt;50000),'IOC Input'!#REF!,IF(AND('IOC Input'!#REF!="M-OP",'IOC Input'!#REF!&gt;=50000),'IOC Input'!#REF!,""))</f>
        <v>#REF!</v>
      </c>
      <c r="F683" s="93" t="e">
        <f>IF(AND('IOC Input'!#REF!="M-OP",'IOC Input'!#REF!&lt;50000),'IOC Input'!#REF!,IF(AND('IOC Input'!#REF!="M-OP",'IOC Input'!#REF!&gt;=50000),'IOC Input'!#REF!,""))</f>
        <v>#REF!</v>
      </c>
      <c r="G683" s="93" t="e">
        <f>IF(AND('IOC Input'!#REF!="M-OP",'IOC Input'!#REF!&lt;50000),'IOC Input'!#REF!,IF(AND('IOC Input'!#REF!="M-OP",'IOC Input'!#REF!&gt;=50000),'IOC Input'!#REF!,""))</f>
        <v>#REF!</v>
      </c>
      <c r="H683" s="93" t="e">
        <f>IF(AND('IOC Input'!#REF!="M-OP",'IOC Input'!#REF!&lt;50000),'IOC Input'!#REF!,IF(AND('IOC Input'!#REF!="M-OP",'IOC Input'!#REF!&gt;=50000),'IOC Input'!#REF!,""))</f>
        <v>#REF!</v>
      </c>
      <c r="I683" s="93" t="e">
        <f>IF(AND('IOC Input'!#REF!="M-OP",'IOC Input'!#REF!&lt;50000),'IOC Input'!#REF!,IF(AND('IOC Input'!#REF!="M-OP",'IOC Input'!#REF!&gt;=50000),'IOC Input'!#REF!,""))</f>
        <v>#REF!</v>
      </c>
      <c r="J683" s="95" t="e">
        <f>IF(AND('IOC Input'!#REF!="M-OP",'IOC Input'!#REF!&lt;50000),RIGHT('IOC Input'!#REF!,6),IF(AND('IOC Input'!#REF!="M-OP",'IOC Input'!#REF!&gt;=50000),RIGHT('IOC Input'!#REF!,6),""))</f>
        <v>#REF!</v>
      </c>
      <c r="K683" s="96" t="e">
        <f>IF(AND('IOC Input'!#REF!="M-OP",'IOC Input'!#REF!="C"),'IOC Input'!#REF!,"")</f>
        <v>#REF!</v>
      </c>
      <c r="L683" s="96" t="e">
        <f>IF(AND('IOC Input'!#REF!="M-OP",'IOC Input'!#REF!="D"),'IOC Input'!#REF!,"")</f>
        <v>#REF!</v>
      </c>
      <c r="M683" t="e">
        <f t="shared" si="71"/>
        <v>#REF!</v>
      </c>
    </row>
    <row r="684" spans="1:13" ht="18">
      <c r="A684" s="92" t="s">
        <v>101</v>
      </c>
      <c r="B684" s="93" t="e">
        <f>IF(AND('IOC Input'!#REF!="M-OP",'IOC Input'!#REF!&lt;50000),'IOC Input'!#REF!,IF(AND('IOC Input'!#REF!="M-OP",'IOC Input'!#REF!&gt;=50000),'IOC Input'!#REF!,""))</f>
        <v>#REF!</v>
      </c>
      <c r="C684" s="93" t="e">
        <f>IF(AND('IOC Input'!#REF!="M-OP",'IOC Input'!#REF!&lt;50000),'IOC Input'!#REF!,IF(AND('IOC Input'!#REF!="M-OP",'IOC Input'!#REF!&gt;=50000),'IOC Input'!#REF!,""))</f>
        <v>#REF!</v>
      </c>
      <c r="D684" s="93" t="e">
        <f>IF(AND('IOC Input'!#REF!="M-OP",'IOC Input'!#REF!&lt;50000),'IOC Input'!#REF!,IF(AND('IOC Input'!#REF!="M-OP",'IOC Input'!#REF!&gt;=50000),'IOC Input'!#REF!,""))</f>
        <v>#REF!</v>
      </c>
      <c r="E684" s="93" t="e">
        <f>IF(AND('IOC Input'!#REF!="M-OP",'IOC Input'!#REF!&lt;50000),'IOC Input'!#REF!,IF(AND('IOC Input'!#REF!="M-OP",'IOC Input'!#REF!&gt;=50000),'IOC Input'!#REF!,""))</f>
        <v>#REF!</v>
      </c>
      <c r="F684" s="93" t="e">
        <f>IF(AND('IOC Input'!#REF!="M-OP",'IOC Input'!#REF!&lt;50000),'IOC Input'!#REF!,IF(AND('IOC Input'!#REF!="M-OP",'IOC Input'!#REF!&gt;=50000),'IOC Input'!#REF!,""))</f>
        <v>#REF!</v>
      </c>
      <c r="G684" s="93" t="e">
        <f>IF(AND('IOC Input'!#REF!="M-OP",'IOC Input'!#REF!&lt;50000),'IOC Input'!#REF!,IF(AND('IOC Input'!#REF!="M-OP",'IOC Input'!#REF!&gt;=50000),'IOC Input'!#REF!,""))</f>
        <v>#REF!</v>
      </c>
      <c r="H684" s="93" t="e">
        <f>IF(AND('IOC Input'!#REF!="M-OP",'IOC Input'!#REF!&lt;50000),'IOC Input'!#REF!,IF(AND('IOC Input'!#REF!="M-OP",'IOC Input'!#REF!&gt;=50000),'IOC Input'!#REF!,""))</f>
        <v>#REF!</v>
      </c>
      <c r="I684" s="93" t="e">
        <f>IF(AND('IOC Input'!#REF!="M-OP",'IOC Input'!#REF!&lt;50000),'IOC Input'!#REF!,IF(AND('IOC Input'!#REF!="M-OP",'IOC Input'!#REF!&gt;=50000),'IOC Input'!#REF!,""))</f>
        <v>#REF!</v>
      </c>
      <c r="J684" s="95" t="e">
        <f>IF(AND('IOC Input'!#REF!="M-OP",'IOC Input'!#REF!&lt;50000),RIGHT('IOC Input'!#REF!,6),IF(AND('IOC Input'!#REF!="M-OP",'IOC Input'!#REF!&gt;=50000),RIGHT('IOC Input'!#REF!,6),""))</f>
        <v>#REF!</v>
      </c>
      <c r="K684" s="96" t="e">
        <f>IF(AND('IOC Input'!#REF!="M-OP",'IOC Input'!#REF!="C"),'IOC Input'!#REF!,"")</f>
        <v>#REF!</v>
      </c>
      <c r="L684" s="96" t="e">
        <f>IF(AND('IOC Input'!#REF!="M-OP",'IOC Input'!#REF!="D"),'IOC Input'!#REF!,"")</f>
        <v>#REF!</v>
      </c>
      <c r="M684" t="e">
        <f t="shared" si="71"/>
        <v>#REF!</v>
      </c>
    </row>
    <row r="685" spans="1:13" ht="18">
      <c r="A685" s="92" t="s">
        <v>101</v>
      </c>
      <c r="B685" s="93" t="e">
        <f>IF(AND('IOC Input'!#REF!="M-OP",'IOC Input'!#REF!&lt;50000),'IOC Input'!#REF!,IF(AND('IOC Input'!#REF!="M-OP",'IOC Input'!#REF!&gt;=50000),'IOC Input'!#REF!,""))</f>
        <v>#REF!</v>
      </c>
      <c r="C685" s="93" t="e">
        <f>IF(AND('IOC Input'!#REF!="M-OP",'IOC Input'!#REF!&lt;50000),'IOC Input'!#REF!,IF(AND('IOC Input'!#REF!="M-OP",'IOC Input'!#REF!&gt;=50000),'IOC Input'!#REF!,""))</f>
        <v>#REF!</v>
      </c>
      <c r="D685" s="93" t="e">
        <f>IF(AND('IOC Input'!#REF!="M-OP",'IOC Input'!#REF!&lt;50000),'IOC Input'!#REF!,IF(AND('IOC Input'!#REF!="M-OP",'IOC Input'!#REF!&gt;=50000),'IOC Input'!#REF!,""))</f>
        <v>#REF!</v>
      </c>
      <c r="E685" s="93" t="e">
        <f>IF(AND('IOC Input'!#REF!="M-OP",'IOC Input'!#REF!&lt;50000),'IOC Input'!#REF!,IF(AND('IOC Input'!#REF!="M-OP",'IOC Input'!#REF!&gt;=50000),'IOC Input'!#REF!,""))</f>
        <v>#REF!</v>
      </c>
      <c r="F685" s="93" t="e">
        <f>IF(AND('IOC Input'!#REF!="M-OP",'IOC Input'!#REF!&lt;50000),'IOC Input'!#REF!,IF(AND('IOC Input'!#REF!="M-OP",'IOC Input'!#REF!&gt;=50000),'IOC Input'!#REF!,""))</f>
        <v>#REF!</v>
      </c>
      <c r="G685" s="93" t="e">
        <f>IF(AND('IOC Input'!#REF!="M-OP",'IOC Input'!#REF!&lt;50000),'IOC Input'!#REF!,IF(AND('IOC Input'!#REF!="M-OP",'IOC Input'!#REF!&gt;=50000),'IOC Input'!#REF!,""))</f>
        <v>#REF!</v>
      </c>
      <c r="H685" s="93" t="e">
        <f>IF(AND('IOC Input'!#REF!="M-OP",'IOC Input'!#REF!&lt;50000),'IOC Input'!#REF!,IF(AND('IOC Input'!#REF!="M-OP",'IOC Input'!#REF!&gt;=50000),'IOC Input'!#REF!,""))</f>
        <v>#REF!</v>
      </c>
      <c r="I685" s="93" t="e">
        <f>IF(AND('IOC Input'!#REF!="M-OP",'IOC Input'!#REF!&lt;50000),'IOC Input'!#REF!,IF(AND('IOC Input'!#REF!="M-OP",'IOC Input'!#REF!&gt;=50000),'IOC Input'!#REF!,""))</f>
        <v>#REF!</v>
      </c>
      <c r="J685" s="95" t="e">
        <f>IF(AND('IOC Input'!#REF!="M-OP",'IOC Input'!#REF!&lt;50000),RIGHT('IOC Input'!#REF!,6),IF(AND('IOC Input'!#REF!="M-OP",'IOC Input'!#REF!&gt;=50000),RIGHT('IOC Input'!#REF!,6),""))</f>
        <v>#REF!</v>
      </c>
      <c r="K685" s="96" t="e">
        <f>IF(AND('IOC Input'!#REF!="M-OP",'IOC Input'!#REF!="C"),'IOC Input'!#REF!,"")</f>
        <v>#REF!</v>
      </c>
      <c r="L685" s="96" t="e">
        <f>IF(AND('IOC Input'!#REF!="M-OP",'IOC Input'!#REF!="D"),'IOC Input'!#REF!,"")</f>
        <v>#REF!</v>
      </c>
      <c r="M685" t="e">
        <f t="shared" si="71"/>
        <v>#REF!</v>
      </c>
    </row>
    <row r="686" spans="1:13" ht="18">
      <c r="A686" s="92" t="s">
        <v>101</v>
      </c>
      <c r="B686" s="93" t="e">
        <f>IF(AND('IOC Input'!#REF!="M-OP",'IOC Input'!#REF!&lt;50000),'IOC Input'!#REF!,IF(AND('IOC Input'!#REF!="M-OP",'IOC Input'!#REF!&gt;=50000),'IOC Input'!#REF!,""))</f>
        <v>#REF!</v>
      </c>
      <c r="C686" s="93" t="e">
        <f>IF(AND('IOC Input'!#REF!="M-OP",'IOC Input'!#REF!&lt;50000),'IOC Input'!#REF!,IF(AND('IOC Input'!#REF!="M-OP",'IOC Input'!#REF!&gt;=50000),'IOC Input'!#REF!,""))</f>
        <v>#REF!</v>
      </c>
      <c r="D686" s="93" t="e">
        <f>IF(AND('IOC Input'!#REF!="M-OP",'IOC Input'!#REF!&lt;50000),'IOC Input'!#REF!,IF(AND('IOC Input'!#REF!="M-OP",'IOC Input'!#REF!&gt;=50000),'IOC Input'!#REF!,""))</f>
        <v>#REF!</v>
      </c>
      <c r="E686" s="93" t="e">
        <f>IF(AND('IOC Input'!#REF!="M-OP",'IOC Input'!#REF!&lt;50000),'IOC Input'!#REF!,IF(AND('IOC Input'!#REF!="M-OP",'IOC Input'!#REF!&gt;=50000),'IOC Input'!#REF!,""))</f>
        <v>#REF!</v>
      </c>
      <c r="F686" s="93" t="e">
        <f>IF(AND('IOC Input'!#REF!="M-OP",'IOC Input'!#REF!&lt;50000),'IOC Input'!#REF!,IF(AND('IOC Input'!#REF!="M-OP",'IOC Input'!#REF!&gt;=50000),'IOC Input'!#REF!,""))</f>
        <v>#REF!</v>
      </c>
      <c r="G686" s="93" t="e">
        <f>IF(AND('IOC Input'!#REF!="M-OP",'IOC Input'!#REF!&lt;50000),'IOC Input'!#REF!,IF(AND('IOC Input'!#REF!="M-OP",'IOC Input'!#REF!&gt;=50000),'IOC Input'!#REF!,""))</f>
        <v>#REF!</v>
      </c>
      <c r="H686" s="97"/>
      <c r="I686" s="93" t="e">
        <f>IF(AND('IOC Input'!#REF!="M-OP",'IOC Input'!#REF!&lt;50000),'IOC Input'!#REF!,IF(AND('IOC Input'!#REF!="M-OP",'IOC Input'!#REF!&gt;=50000),'IOC Input'!#REF!,""))</f>
        <v>#REF!</v>
      </c>
      <c r="J686" s="95" t="e">
        <f>IF(AND('IOC Input'!#REF!="M-OP",'IOC Input'!#REF!&lt;50000),RIGHT('IOC Input'!#REF!,6),IF(AND('IOC Input'!#REF!="M-OP",'IOC Input'!#REF!&gt;=50000),RIGHT('IOC Input'!#REF!,6),""))</f>
        <v>#REF!</v>
      </c>
      <c r="K686" s="96" t="e">
        <f>IF(AND('IOC Input'!#REF!="M-OP",'IOC Input'!#REF!="C"),'IOC Input'!#REF!,"")</f>
        <v>#REF!</v>
      </c>
      <c r="L686" s="96" t="e">
        <f>IF(AND('IOC Input'!#REF!="M-OP",'IOC Input'!#REF!="D"),'IOC Input'!#REF!,"")</f>
        <v>#REF!</v>
      </c>
      <c r="M686" t="e">
        <f t="shared" si="71"/>
        <v>#REF!</v>
      </c>
    </row>
    <row r="687" spans="1:13" ht="18">
      <c r="A687" s="92"/>
      <c r="B687" s="93"/>
      <c r="C687" s="94"/>
      <c r="D687" s="93"/>
      <c r="E687" s="94"/>
      <c r="F687" s="93"/>
      <c r="G687" s="93"/>
      <c r="H687" s="94"/>
      <c r="I687" s="93"/>
      <c r="J687" s="95"/>
      <c r="K687" s="96"/>
      <c r="L687" s="96"/>
    </row>
    <row r="688" spans="1:13" ht="18">
      <c r="A688" s="92" t="s">
        <v>101</v>
      </c>
      <c r="B688" s="93" t="e">
        <f>IF(AND('IOC Input'!#REF!="M-OP",'IOC Input'!#REF!&lt;50000),"119503",IF(AND('IOC Input'!#REF!="M-OP",'IOC Input'!#REF!&gt;=50000),"119500",""))</f>
        <v>#REF!</v>
      </c>
      <c r="C688" s="94"/>
      <c r="D688" s="93"/>
      <c r="E688" s="94"/>
      <c r="F688" s="93"/>
      <c r="G688" s="93"/>
      <c r="H688" s="93" t="e">
        <f>IF(AND('IOC Input'!#REF!="M-OP",'IOC Input'!#REF!&lt;50000),'IOC Input'!#REF!,IF(AND('IOC Input'!#REF!="M-OP",'IOC Input'!#REF!&gt;=50000),'IOC Input'!#REF!,""))</f>
        <v>#REF!</v>
      </c>
      <c r="I688" s="93" t="e">
        <f>+I689</f>
        <v>#REF!</v>
      </c>
      <c r="J688" s="95" t="e">
        <f>+J689</f>
        <v>#REF!</v>
      </c>
      <c r="K688" s="96" t="e">
        <f>IF(AND('IOC Input'!#REF!="M-OP",'IOC Input'!#REF!="C"),'IOC Input'!#REF!,"")</f>
        <v>#REF!</v>
      </c>
      <c r="L688" s="96" t="e">
        <f>IF(AND('IOC Input'!#REF!="M-OP",'IOC Input'!#REF!="D"),'IOC Input'!#REF!,"")</f>
        <v>#REF!</v>
      </c>
      <c r="M688" t="e">
        <f>IF(SUM(K688:L688)&gt;0,1,0)</f>
        <v>#REF!</v>
      </c>
    </row>
    <row r="689" spans="1:13" ht="18">
      <c r="A689" s="92" t="s">
        <v>101</v>
      </c>
      <c r="B689" s="93" t="e">
        <f>IF(AND('IOC Input'!#REF!="M-OP",'IOC Input'!#REF!&lt;50000),'IOC Input'!#REF!,IF(AND('IOC Input'!#REF!="M-OP",'IOC Input'!#REF!&gt;=50000),'IOC Input'!#REF!,""))</f>
        <v>#REF!</v>
      </c>
      <c r="C689" s="93" t="e">
        <f>IF(AND('IOC Input'!#REF!="M-OP",'IOC Input'!#REF!&lt;50000),'IOC Input'!#REF!,IF(AND('IOC Input'!#REF!="M-OP",'IOC Input'!#REF!&gt;=50000),'IOC Input'!#REF!,""))</f>
        <v>#REF!</v>
      </c>
      <c r="D689" s="93" t="e">
        <f>IF(AND('IOC Input'!#REF!="M-OP",'IOC Input'!#REF!&lt;50000),'IOC Input'!#REF!,IF(AND('IOC Input'!#REF!="M-OP",'IOC Input'!#REF!&gt;=50000),'IOC Input'!#REF!,""))</f>
        <v>#REF!</v>
      </c>
      <c r="E689" s="93" t="e">
        <f>IF(AND('IOC Input'!#REF!="M-OP",'IOC Input'!#REF!&lt;50000),'IOC Input'!#REF!,IF(AND('IOC Input'!#REF!="M-OP",'IOC Input'!#REF!&gt;=50000),'IOC Input'!#REF!,""))</f>
        <v>#REF!</v>
      </c>
      <c r="F689" s="93" t="e">
        <f>IF(AND('IOC Input'!#REF!="M-OP",'IOC Input'!#REF!&lt;50000),'IOC Input'!#REF!,IF(AND('IOC Input'!#REF!="M-OP",'IOC Input'!#REF!&gt;=50000),'IOC Input'!#REF!,""))</f>
        <v>#REF!</v>
      </c>
      <c r="G689" s="93" t="e">
        <f>IF(AND('IOC Input'!#REF!="M-OP",'IOC Input'!#REF!&lt;50000),'IOC Input'!#REF!,IF(AND('IOC Input'!#REF!="M-OP",'IOC Input'!#REF!&gt;=50000),'IOC Input'!#REF!,""))</f>
        <v>#REF!</v>
      </c>
      <c r="H689" s="93" t="e">
        <f>IF(AND('IOC Input'!#REF!="M-OP",'IOC Input'!#REF!&lt;50000),'IOC Input'!#REF!,IF(AND('IOC Input'!#REF!="M-OP",'IOC Input'!#REF!&gt;=50000),'IOC Input'!#REF!,""))</f>
        <v>#REF!</v>
      </c>
      <c r="I689" s="93" t="e">
        <f>IF(AND('IOC Input'!#REF!="M-OP",'IOC Input'!#REF!&lt;50000),'IOC Input'!#REF!,IF(AND('IOC Input'!#REF!="M-OP",'IOC Input'!#REF!&gt;=50000),'IOC Input'!#REF!,""))</f>
        <v>#REF!</v>
      </c>
      <c r="J689" s="95" t="e">
        <f>IF(AND('IOC Input'!#REF!="M-OP",'IOC Input'!#REF!&lt;50000),RIGHT('IOC Input'!#REF!,6),IF(AND('IOC Input'!#REF!="M-OP",'IOC Input'!#REF!&gt;=50000),RIGHT('IOC Input'!#REF!,6),""))</f>
        <v>#REF!</v>
      </c>
      <c r="K689" s="96" t="e">
        <f>IF(AND('IOC Input'!#REF!="M-OP",'IOC Input'!#REF!="C"),'IOC Input'!#REF!,"")</f>
        <v>#REF!</v>
      </c>
      <c r="L689" s="96" t="e">
        <f>IF(AND('IOC Input'!#REF!="M-OP",'IOC Input'!#REF!="D"),'IOC Input'!#REF!,"")</f>
        <v>#REF!</v>
      </c>
      <c r="M689" t="e">
        <f t="shared" ref="M689:M695" si="72">IF(SUM(K689:L689)&gt;0,1,0)</f>
        <v>#REF!</v>
      </c>
    </row>
    <row r="690" spans="1:13" ht="18">
      <c r="A690" s="92" t="s">
        <v>101</v>
      </c>
      <c r="B690" s="93" t="e">
        <f>IF(AND('IOC Input'!#REF!="M-OP",'IOC Input'!#REF!&lt;50000),'IOC Input'!#REF!,IF(AND('IOC Input'!#REF!="M-OP",'IOC Input'!#REF!&gt;=50000),'IOC Input'!#REF!,""))</f>
        <v>#REF!</v>
      </c>
      <c r="C690" s="93" t="e">
        <f>IF(AND('IOC Input'!#REF!="M-OP",'IOC Input'!#REF!&lt;50000),'IOC Input'!#REF!,IF(AND('IOC Input'!#REF!="M-OP",'IOC Input'!#REF!&gt;=50000),'IOC Input'!#REF!,""))</f>
        <v>#REF!</v>
      </c>
      <c r="D690" s="93" t="e">
        <f>IF(AND('IOC Input'!#REF!="M-OP",'IOC Input'!#REF!&lt;50000),'IOC Input'!#REF!,IF(AND('IOC Input'!#REF!="M-OP",'IOC Input'!#REF!&gt;=50000),'IOC Input'!#REF!,""))</f>
        <v>#REF!</v>
      </c>
      <c r="E690" s="93" t="e">
        <f>IF(AND('IOC Input'!#REF!="M-OP",'IOC Input'!#REF!&lt;50000),'IOC Input'!#REF!,IF(AND('IOC Input'!#REF!="M-OP",'IOC Input'!#REF!&gt;=50000),'IOC Input'!#REF!,""))</f>
        <v>#REF!</v>
      </c>
      <c r="F690" s="93" t="e">
        <f>IF(AND('IOC Input'!#REF!="M-OP",'IOC Input'!#REF!&lt;50000),'IOC Input'!#REF!,IF(AND('IOC Input'!#REF!="M-OP",'IOC Input'!#REF!&gt;=50000),'IOC Input'!#REF!,""))</f>
        <v>#REF!</v>
      </c>
      <c r="G690" s="93" t="e">
        <f>IF(AND('IOC Input'!#REF!="M-OP",'IOC Input'!#REF!&lt;50000),'IOC Input'!#REF!,IF(AND('IOC Input'!#REF!="M-OP",'IOC Input'!#REF!&gt;=50000),'IOC Input'!#REF!,""))</f>
        <v>#REF!</v>
      </c>
      <c r="H690" s="93" t="e">
        <f>IF(AND('IOC Input'!#REF!="M-OP",'IOC Input'!#REF!&lt;50000),'IOC Input'!#REF!,IF(AND('IOC Input'!#REF!="M-OP",'IOC Input'!#REF!&gt;=50000),'IOC Input'!#REF!,""))</f>
        <v>#REF!</v>
      </c>
      <c r="I690" s="93" t="e">
        <f>IF(AND('IOC Input'!#REF!="M-OP",'IOC Input'!#REF!&lt;50000),'IOC Input'!#REF!,IF(AND('IOC Input'!#REF!="M-OP",'IOC Input'!#REF!&gt;=50000),'IOC Input'!#REF!,""))</f>
        <v>#REF!</v>
      </c>
      <c r="J690" s="95" t="e">
        <f>IF(AND('IOC Input'!#REF!="M-OP",'IOC Input'!#REF!&lt;50000),RIGHT('IOC Input'!#REF!,6),IF(AND('IOC Input'!#REF!="M-OP",'IOC Input'!#REF!&gt;=50000),RIGHT('IOC Input'!#REF!,6),""))</f>
        <v>#REF!</v>
      </c>
      <c r="K690" s="96" t="e">
        <f>IF(AND('IOC Input'!#REF!="M-OP",'IOC Input'!#REF!="C"),'IOC Input'!#REF!,"")</f>
        <v>#REF!</v>
      </c>
      <c r="L690" s="96" t="e">
        <f>IF(AND('IOC Input'!#REF!="M-OP",'IOC Input'!#REF!="D"),'IOC Input'!#REF!,"")</f>
        <v>#REF!</v>
      </c>
      <c r="M690" t="e">
        <f t="shared" si="72"/>
        <v>#REF!</v>
      </c>
    </row>
    <row r="691" spans="1:13" ht="18">
      <c r="A691" s="92" t="s">
        <v>101</v>
      </c>
      <c r="B691" s="93" t="e">
        <f>IF(AND('IOC Input'!#REF!="M-OP",'IOC Input'!#REF!&lt;50000),'IOC Input'!#REF!,IF(AND('IOC Input'!#REF!="M-OP",'IOC Input'!#REF!&gt;=50000),'IOC Input'!#REF!,""))</f>
        <v>#REF!</v>
      </c>
      <c r="C691" s="93" t="e">
        <f>IF(AND('IOC Input'!#REF!="M-OP",'IOC Input'!#REF!&lt;50000),'IOC Input'!#REF!,IF(AND('IOC Input'!#REF!="M-OP",'IOC Input'!#REF!&gt;=50000),'IOC Input'!#REF!,""))</f>
        <v>#REF!</v>
      </c>
      <c r="D691" s="93" t="e">
        <f>IF(AND('IOC Input'!#REF!="M-OP",'IOC Input'!#REF!&lt;50000),'IOC Input'!#REF!,IF(AND('IOC Input'!#REF!="M-OP",'IOC Input'!#REF!&gt;=50000),'IOC Input'!#REF!,""))</f>
        <v>#REF!</v>
      </c>
      <c r="E691" s="93" t="e">
        <f>IF(AND('IOC Input'!#REF!="M-OP",'IOC Input'!#REF!&lt;50000),'IOC Input'!#REF!,IF(AND('IOC Input'!#REF!="M-OP",'IOC Input'!#REF!&gt;=50000),'IOC Input'!#REF!,""))</f>
        <v>#REF!</v>
      </c>
      <c r="F691" s="93" t="e">
        <f>IF(AND('IOC Input'!#REF!="M-OP",'IOC Input'!#REF!&lt;50000),'IOC Input'!#REF!,IF(AND('IOC Input'!#REF!="M-OP",'IOC Input'!#REF!&gt;=50000),'IOC Input'!#REF!,""))</f>
        <v>#REF!</v>
      </c>
      <c r="G691" s="93" t="e">
        <f>IF(AND('IOC Input'!#REF!="M-OP",'IOC Input'!#REF!&lt;50000),'IOC Input'!#REF!,IF(AND('IOC Input'!#REF!="M-OP",'IOC Input'!#REF!&gt;=50000),'IOC Input'!#REF!,""))</f>
        <v>#REF!</v>
      </c>
      <c r="H691" s="93" t="e">
        <f>IF(AND('IOC Input'!#REF!="M-OP",'IOC Input'!#REF!&lt;50000),'IOC Input'!#REF!,IF(AND('IOC Input'!#REF!="M-OP",'IOC Input'!#REF!&gt;=50000),'IOC Input'!#REF!,""))</f>
        <v>#REF!</v>
      </c>
      <c r="I691" s="93" t="e">
        <f>IF(AND('IOC Input'!#REF!="M-OP",'IOC Input'!#REF!&lt;50000),'IOC Input'!#REF!,IF(AND('IOC Input'!#REF!="M-OP",'IOC Input'!#REF!&gt;=50000),'IOC Input'!#REF!,""))</f>
        <v>#REF!</v>
      </c>
      <c r="J691" s="95" t="e">
        <f>IF(AND('IOC Input'!#REF!="M-OP",'IOC Input'!#REF!&lt;50000),RIGHT('IOC Input'!#REF!,6),IF(AND('IOC Input'!#REF!="M-OP",'IOC Input'!#REF!&gt;=50000),RIGHT('IOC Input'!#REF!,6),""))</f>
        <v>#REF!</v>
      </c>
      <c r="K691" s="96" t="e">
        <f>IF(AND('IOC Input'!#REF!="M-OP",'IOC Input'!#REF!="C"),'IOC Input'!#REF!,"")</f>
        <v>#REF!</v>
      </c>
      <c r="L691" s="96" t="e">
        <f>IF(AND('IOC Input'!#REF!="M-OP",'IOC Input'!#REF!="D"),'IOC Input'!#REF!,"")</f>
        <v>#REF!</v>
      </c>
      <c r="M691" t="e">
        <f t="shared" si="72"/>
        <v>#REF!</v>
      </c>
    </row>
    <row r="692" spans="1:13" ht="18">
      <c r="A692" s="92" t="s">
        <v>101</v>
      </c>
      <c r="B692" s="93" t="e">
        <f>IF(AND('IOC Input'!#REF!="M-OP",'IOC Input'!#REF!&lt;50000),'IOC Input'!#REF!,IF(AND('IOC Input'!#REF!="M-OP",'IOC Input'!#REF!&gt;=50000),'IOC Input'!#REF!,""))</f>
        <v>#REF!</v>
      </c>
      <c r="C692" s="93" t="e">
        <f>IF(AND('IOC Input'!#REF!="M-OP",'IOC Input'!#REF!&lt;50000),'IOC Input'!#REF!,IF(AND('IOC Input'!#REF!="M-OP",'IOC Input'!#REF!&gt;=50000),'IOC Input'!#REF!,""))</f>
        <v>#REF!</v>
      </c>
      <c r="D692" s="93" t="e">
        <f>IF(AND('IOC Input'!#REF!="M-OP",'IOC Input'!#REF!&lt;50000),'IOC Input'!#REF!,IF(AND('IOC Input'!#REF!="M-OP",'IOC Input'!#REF!&gt;=50000),'IOC Input'!#REF!,""))</f>
        <v>#REF!</v>
      </c>
      <c r="E692" s="93" t="e">
        <f>IF(AND('IOC Input'!#REF!="M-OP",'IOC Input'!#REF!&lt;50000),'IOC Input'!#REF!,IF(AND('IOC Input'!#REF!="M-OP",'IOC Input'!#REF!&gt;=50000),'IOC Input'!#REF!,""))</f>
        <v>#REF!</v>
      </c>
      <c r="F692" s="93" t="e">
        <f>IF(AND('IOC Input'!#REF!="M-OP",'IOC Input'!#REF!&lt;50000),'IOC Input'!#REF!,IF(AND('IOC Input'!#REF!="M-OP",'IOC Input'!#REF!&gt;=50000),'IOC Input'!#REF!,""))</f>
        <v>#REF!</v>
      </c>
      <c r="G692" s="93" t="e">
        <f>IF(AND('IOC Input'!#REF!="M-OP",'IOC Input'!#REF!&lt;50000),'IOC Input'!#REF!,IF(AND('IOC Input'!#REF!="M-OP",'IOC Input'!#REF!&gt;=50000),'IOC Input'!#REF!,""))</f>
        <v>#REF!</v>
      </c>
      <c r="H692" s="93" t="e">
        <f>IF(AND('IOC Input'!#REF!="M-OP",'IOC Input'!#REF!&lt;50000),'IOC Input'!#REF!,IF(AND('IOC Input'!#REF!="M-OP",'IOC Input'!#REF!&gt;=50000),'IOC Input'!#REF!,""))</f>
        <v>#REF!</v>
      </c>
      <c r="I692" s="93" t="e">
        <f>IF(AND('IOC Input'!#REF!="M-OP",'IOC Input'!#REF!&lt;50000),'IOC Input'!#REF!,IF(AND('IOC Input'!#REF!="M-OP",'IOC Input'!#REF!&gt;=50000),'IOC Input'!#REF!,""))</f>
        <v>#REF!</v>
      </c>
      <c r="J692" s="95" t="e">
        <f>IF(AND('IOC Input'!#REF!="M-OP",'IOC Input'!#REF!&lt;50000),RIGHT('IOC Input'!#REF!,6),IF(AND('IOC Input'!#REF!="M-OP",'IOC Input'!#REF!&gt;=50000),RIGHT('IOC Input'!#REF!,6),""))</f>
        <v>#REF!</v>
      </c>
      <c r="K692" s="96" t="e">
        <f>IF(AND('IOC Input'!#REF!="M-OP",'IOC Input'!#REF!="C"),'IOC Input'!#REF!,"")</f>
        <v>#REF!</v>
      </c>
      <c r="L692" s="96" t="e">
        <f>IF(AND('IOC Input'!#REF!="M-OP",'IOC Input'!#REF!="D"),'IOC Input'!#REF!,"")</f>
        <v>#REF!</v>
      </c>
      <c r="M692" t="e">
        <f t="shared" si="72"/>
        <v>#REF!</v>
      </c>
    </row>
    <row r="693" spans="1:13" ht="18">
      <c r="A693" s="92" t="s">
        <v>101</v>
      </c>
      <c r="B693" s="93" t="e">
        <f>IF(AND('IOC Input'!#REF!="M-OP",'IOC Input'!#REF!&lt;50000),'IOC Input'!#REF!,IF(AND('IOC Input'!#REF!="M-OP",'IOC Input'!#REF!&gt;=50000),'IOC Input'!#REF!,""))</f>
        <v>#REF!</v>
      </c>
      <c r="C693" s="93" t="e">
        <f>IF(AND('IOC Input'!#REF!="M-OP",'IOC Input'!#REF!&lt;50000),'IOC Input'!#REF!,IF(AND('IOC Input'!#REF!="M-OP",'IOC Input'!#REF!&gt;=50000),'IOC Input'!#REF!,""))</f>
        <v>#REF!</v>
      </c>
      <c r="D693" s="93" t="e">
        <f>IF(AND('IOC Input'!#REF!="M-OP",'IOC Input'!#REF!&lt;50000),'IOC Input'!#REF!,IF(AND('IOC Input'!#REF!="M-OP",'IOC Input'!#REF!&gt;=50000),'IOC Input'!#REF!,""))</f>
        <v>#REF!</v>
      </c>
      <c r="E693" s="93" t="e">
        <f>IF(AND('IOC Input'!#REF!="M-OP",'IOC Input'!#REF!&lt;50000),'IOC Input'!#REF!,IF(AND('IOC Input'!#REF!="M-OP",'IOC Input'!#REF!&gt;=50000),'IOC Input'!#REF!,""))</f>
        <v>#REF!</v>
      </c>
      <c r="F693" s="93" t="e">
        <f>IF(AND('IOC Input'!#REF!="M-OP",'IOC Input'!#REF!&lt;50000),'IOC Input'!#REF!,IF(AND('IOC Input'!#REF!="M-OP",'IOC Input'!#REF!&gt;=50000),'IOC Input'!#REF!,""))</f>
        <v>#REF!</v>
      </c>
      <c r="G693" s="93" t="e">
        <f>IF(AND('IOC Input'!#REF!="M-OP",'IOC Input'!#REF!&lt;50000),'IOC Input'!#REF!,IF(AND('IOC Input'!#REF!="M-OP",'IOC Input'!#REF!&gt;=50000),'IOC Input'!#REF!,""))</f>
        <v>#REF!</v>
      </c>
      <c r="H693" s="93" t="e">
        <f>IF(AND('IOC Input'!#REF!="M-OP",'IOC Input'!#REF!&lt;50000),'IOC Input'!#REF!,IF(AND('IOC Input'!#REF!="M-OP",'IOC Input'!#REF!&gt;=50000),'IOC Input'!#REF!,""))</f>
        <v>#REF!</v>
      </c>
      <c r="I693" s="93" t="e">
        <f>IF(AND('IOC Input'!#REF!="M-OP",'IOC Input'!#REF!&lt;50000),'IOC Input'!#REF!,IF(AND('IOC Input'!#REF!="M-OP",'IOC Input'!#REF!&gt;=50000),'IOC Input'!#REF!,""))</f>
        <v>#REF!</v>
      </c>
      <c r="J693" s="95" t="e">
        <f>IF(AND('IOC Input'!#REF!="M-OP",'IOC Input'!#REF!&lt;50000),RIGHT('IOC Input'!#REF!,6),IF(AND('IOC Input'!#REF!="M-OP",'IOC Input'!#REF!&gt;=50000),RIGHT('IOC Input'!#REF!,6),""))</f>
        <v>#REF!</v>
      </c>
      <c r="K693" s="96" t="e">
        <f>IF(AND('IOC Input'!#REF!="M-OP",'IOC Input'!#REF!="C"),'IOC Input'!#REF!,"")</f>
        <v>#REF!</v>
      </c>
      <c r="L693" s="96" t="e">
        <f>IF(AND('IOC Input'!#REF!="M-OP",'IOC Input'!#REF!="D"),'IOC Input'!#REF!,"")</f>
        <v>#REF!</v>
      </c>
      <c r="M693" t="e">
        <f t="shared" si="72"/>
        <v>#REF!</v>
      </c>
    </row>
    <row r="694" spans="1:13" ht="18">
      <c r="A694" s="92" t="s">
        <v>101</v>
      </c>
      <c r="B694" s="93" t="e">
        <f>IF(AND('IOC Input'!#REF!="M-OP",'IOC Input'!#REF!&lt;50000),'IOC Input'!#REF!,IF(AND('IOC Input'!#REF!="M-OP",'IOC Input'!#REF!&gt;=50000),'IOC Input'!#REF!,""))</f>
        <v>#REF!</v>
      </c>
      <c r="C694" s="93" t="e">
        <f>IF(AND('IOC Input'!#REF!="M-OP",'IOC Input'!#REF!&lt;50000),'IOC Input'!#REF!,IF(AND('IOC Input'!#REF!="M-OP",'IOC Input'!#REF!&gt;=50000),'IOC Input'!#REF!,""))</f>
        <v>#REF!</v>
      </c>
      <c r="D694" s="93" t="e">
        <f>IF(AND('IOC Input'!#REF!="M-OP",'IOC Input'!#REF!&lt;50000),'IOC Input'!#REF!,IF(AND('IOC Input'!#REF!="M-OP",'IOC Input'!#REF!&gt;=50000),'IOC Input'!#REF!,""))</f>
        <v>#REF!</v>
      </c>
      <c r="E694" s="93" t="e">
        <f>IF(AND('IOC Input'!#REF!="M-OP",'IOC Input'!#REF!&lt;50000),'IOC Input'!#REF!,IF(AND('IOC Input'!#REF!="M-OP",'IOC Input'!#REF!&gt;=50000),'IOC Input'!#REF!,""))</f>
        <v>#REF!</v>
      </c>
      <c r="F694" s="93" t="e">
        <f>IF(AND('IOC Input'!#REF!="M-OP",'IOC Input'!#REF!&lt;50000),'IOC Input'!#REF!,IF(AND('IOC Input'!#REF!="M-OP",'IOC Input'!#REF!&gt;=50000),'IOC Input'!#REF!,""))</f>
        <v>#REF!</v>
      </c>
      <c r="G694" s="93" t="e">
        <f>IF(AND('IOC Input'!#REF!="M-OP",'IOC Input'!#REF!&lt;50000),'IOC Input'!#REF!,IF(AND('IOC Input'!#REF!="M-OP",'IOC Input'!#REF!&gt;=50000),'IOC Input'!#REF!,""))</f>
        <v>#REF!</v>
      </c>
      <c r="H694" s="93" t="e">
        <f>IF(AND('IOC Input'!#REF!="M-OP",'IOC Input'!#REF!&lt;50000),'IOC Input'!#REF!,IF(AND('IOC Input'!#REF!="M-OP",'IOC Input'!#REF!&gt;=50000),'IOC Input'!#REF!,""))</f>
        <v>#REF!</v>
      </c>
      <c r="I694" s="93" t="e">
        <f>IF(AND('IOC Input'!#REF!="M-OP",'IOC Input'!#REF!&lt;50000),'IOC Input'!#REF!,IF(AND('IOC Input'!#REF!="M-OP",'IOC Input'!#REF!&gt;=50000),'IOC Input'!#REF!,""))</f>
        <v>#REF!</v>
      </c>
      <c r="J694" s="95" t="e">
        <f>IF(AND('IOC Input'!#REF!="M-OP",'IOC Input'!#REF!&lt;50000),RIGHT('IOC Input'!#REF!,6),IF(AND('IOC Input'!#REF!="M-OP",'IOC Input'!#REF!&gt;=50000),RIGHT('IOC Input'!#REF!,6),""))</f>
        <v>#REF!</v>
      </c>
      <c r="K694" s="96" t="e">
        <f>IF(AND('IOC Input'!#REF!="M-OP",'IOC Input'!#REF!="C"),'IOC Input'!#REF!,"")</f>
        <v>#REF!</v>
      </c>
      <c r="L694" s="96" t="e">
        <f>IF(AND('IOC Input'!#REF!="M-OP",'IOC Input'!#REF!="D"),'IOC Input'!#REF!,"")</f>
        <v>#REF!</v>
      </c>
      <c r="M694" t="e">
        <f t="shared" si="72"/>
        <v>#REF!</v>
      </c>
    </row>
    <row r="695" spans="1:13" ht="18">
      <c r="A695" s="92" t="s">
        <v>101</v>
      </c>
      <c r="B695" s="93" t="e">
        <f>IF(AND('IOC Input'!#REF!="M-OP",'IOC Input'!#REF!&lt;50000),'IOC Input'!#REF!,IF(AND('IOC Input'!#REF!="M-OP",'IOC Input'!#REF!&gt;=50000),'IOC Input'!#REF!,""))</f>
        <v>#REF!</v>
      </c>
      <c r="C695" s="93" t="e">
        <f>IF(AND('IOC Input'!#REF!="M-OP",'IOC Input'!#REF!&lt;50000),'IOC Input'!#REF!,IF(AND('IOC Input'!#REF!="M-OP",'IOC Input'!#REF!&gt;=50000),'IOC Input'!#REF!,""))</f>
        <v>#REF!</v>
      </c>
      <c r="D695" s="93" t="e">
        <f>IF(AND('IOC Input'!#REF!="M-OP",'IOC Input'!#REF!&lt;50000),'IOC Input'!#REF!,IF(AND('IOC Input'!#REF!="M-OP",'IOC Input'!#REF!&gt;=50000),'IOC Input'!#REF!,""))</f>
        <v>#REF!</v>
      </c>
      <c r="E695" s="93" t="e">
        <f>IF(AND('IOC Input'!#REF!="M-OP",'IOC Input'!#REF!&lt;50000),'IOC Input'!#REF!,IF(AND('IOC Input'!#REF!="M-OP",'IOC Input'!#REF!&gt;=50000),'IOC Input'!#REF!,""))</f>
        <v>#REF!</v>
      </c>
      <c r="F695" s="93" t="e">
        <f>IF(AND('IOC Input'!#REF!="M-OP",'IOC Input'!#REF!&lt;50000),'IOC Input'!#REF!,IF(AND('IOC Input'!#REF!="M-OP",'IOC Input'!#REF!&gt;=50000),'IOC Input'!#REF!,""))</f>
        <v>#REF!</v>
      </c>
      <c r="G695" s="93" t="e">
        <f>IF(AND('IOC Input'!#REF!="M-OP",'IOC Input'!#REF!&lt;50000),'IOC Input'!#REF!,IF(AND('IOC Input'!#REF!="M-OP",'IOC Input'!#REF!&gt;=50000),'IOC Input'!#REF!,""))</f>
        <v>#REF!</v>
      </c>
      <c r="H695" s="97"/>
      <c r="I695" s="93" t="e">
        <f>IF(AND('IOC Input'!#REF!="M-OP",'IOC Input'!#REF!&lt;50000),'IOC Input'!#REF!,IF(AND('IOC Input'!#REF!="M-OP",'IOC Input'!#REF!&gt;=50000),'IOC Input'!#REF!,""))</f>
        <v>#REF!</v>
      </c>
      <c r="J695" s="95" t="e">
        <f>IF(AND('IOC Input'!#REF!="M-OP",'IOC Input'!#REF!&lt;50000),RIGHT('IOC Input'!#REF!,6),IF(AND('IOC Input'!#REF!="M-OP",'IOC Input'!#REF!&gt;=50000),RIGHT('IOC Input'!#REF!,6),""))</f>
        <v>#REF!</v>
      </c>
      <c r="K695" s="96" t="e">
        <f>IF(AND('IOC Input'!#REF!="M-OP",'IOC Input'!#REF!="C"),'IOC Input'!#REF!,"")</f>
        <v>#REF!</v>
      </c>
      <c r="L695" s="96" t="e">
        <f>IF(AND('IOC Input'!#REF!="M-OP",'IOC Input'!#REF!="D"),'IOC Input'!#REF!,"")</f>
        <v>#REF!</v>
      </c>
      <c r="M695" t="e">
        <f t="shared" si="72"/>
        <v>#REF!</v>
      </c>
    </row>
    <row r="696" spans="1:13" ht="18">
      <c r="A696" s="92"/>
      <c r="B696" s="93"/>
      <c r="C696" s="94"/>
      <c r="D696" s="93"/>
      <c r="E696" s="94"/>
      <c r="F696" s="93"/>
      <c r="G696" s="93"/>
      <c r="H696" s="94"/>
      <c r="I696" s="93"/>
      <c r="J696" s="95"/>
      <c r="K696" s="96"/>
      <c r="L696" s="96"/>
    </row>
    <row r="697" spans="1:13" ht="18">
      <c r="A697" s="92" t="s">
        <v>101</v>
      </c>
      <c r="B697" s="93" t="e">
        <f>IF(AND('IOC Input'!#REF!="M-OP",'IOC Input'!#REF!&lt;50000),"119503",IF(AND('IOC Input'!#REF!="M-OP",'IOC Input'!#REF!&gt;=50000),"119500",""))</f>
        <v>#REF!</v>
      </c>
      <c r="C697" s="94"/>
      <c r="D697" s="93"/>
      <c r="E697" s="94"/>
      <c r="F697" s="93"/>
      <c r="G697" s="93"/>
      <c r="H697" s="93" t="e">
        <f>IF(AND('IOC Input'!#REF!="M-OP",'IOC Input'!#REF!&lt;50000),'IOC Input'!#REF!,IF(AND('IOC Input'!#REF!="M-OP",'IOC Input'!#REF!&gt;=50000),'IOC Input'!#REF!,""))</f>
        <v>#REF!</v>
      </c>
      <c r="I697" s="93" t="e">
        <f>+I698</f>
        <v>#REF!</v>
      </c>
      <c r="J697" s="95" t="e">
        <f>+J698</f>
        <v>#REF!</v>
      </c>
      <c r="K697" s="96" t="e">
        <f>IF(AND('IOC Input'!#REF!="M-OP",'IOC Input'!#REF!="C"),'IOC Input'!#REF!,"")</f>
        <v>#REF!</v>
      </c>
      <c r="L697" s="96" t="e">
        <f>IF(AND('IOC Input'!#REF!="M-OP",'IOC Input'!#REF!="D"),'IOC Input'!#REF!,"")</f>
        <v>#REF!</v>
      </c>
      <c r="M697" t="e">
        <f>IF(SUM(K697:L697)&gt;0,1,0)</f>
        <v>#REF!</v>
      </c>
    </row>
    <row r="698" spans="1:13" ht="18">
      <c r="A698" s="92" t="s">
        <v>101</v>
      </c>
      <c r="B698" s="93" t="e">
        <f>IF(AND('IOC Input'!#REF!="M-OP",'IOC Input'!#REF!&lt;50000),'IOC Input'!#REF!,IF(AND('IOC Input'!#REF!="M-OP",'IOC Input'!#REF!&gt;=50000),'IOC Input'!#REF!,""))</f>
        <v>#REF!</v>
      </c>
      <c r="C698" s="93" t="e">
        <f>IF(AND('IOC Input'!#REF!="M-OP",'IOC Input'!#REF!&lt;50000),'IOC Input'!#REF!,IF(AND('IOC Input'!#REF!="M-OP",'IOC Input'!#REF!&gt;=50000),'IOC Input'!#REF!,""))</f>
        <v>#REF!</v>
      </c>
      <c r="D698" s="93" t="e">
        <f>IF(AND('IOC Input'!#REF!="M-OP",'IOC Input'!#REF!&lt;50000),'IOC Input'!#REF!,IF(AND('IOC Input'!#REF!="M-OP",'IOC Input'!#REF!&gt;=50000),'IOC Input'!#REF!,""))</f>
        <v>#REF!</v>
      </c>
      <c r="E698" s="93" t="e">
        <f>IF(AND('IOC Input'!#REF!="M-OP",'IOC Input'!#REF!&lt;50000),'IOC Input'!#REF!,IF(AND('IOC Input'!#REF!="M-OP",'IOC Input'!#REF!&gt;=50000),'IOC Input'!#REF!,""))</f>
        <v>#REF!</v>
      </c>
      <c r="F698" s="93" t="e">
        <f>IF(AND('IOC Input'!#REF!="M-OP",'IOC Input'!#REF!&lt;50000),'IOC Input'!#REF!,IF(AND('IOC Input'!#REF!="M-OP",'IOC Input'!#REF!&gt;=50000),'IOC Input'!#REF!,""))</f>
        <v>#REF!</v>
      </c>
      <c r="G698" s="93" t="e">
        <f>IF(AND('IOC Input'!#REF!="M-OP",'IOC Input'!#REF!&lt;50000),'IOC Input'!#REF!,IF(AND('IOC Input'!#REF!="M-OP",'IOC Input'!#REF!&gt;=50000),'IOC Input'!#REF!,""))</f>
        <v>#REF!</v>
      </c>
      <c r="H698" s="93" t="e">
        <f>IF(AND('IOC Input'!#REF!="M-OP",'IOC Input'!#REF!&lt;50000),'IOC Input'!#REF!,IF(AND('IOC Input'!#REF!="M-OP",'IOC Input'!#REF!&gt;=50000),'IOC Input'!#REF!,""))</f>
        <v>#REF!</v>
      </c>
      <c r="I698" s="93" t="e">
        <f>IF(AND('IOC Input'!#REF!="M-OP",'IOC Input'!#REF!&lt;50000),'IOC Input'!#REF!,IF(AND('IOC Input'!#REF!="M-OP",'IOC Input'!#REF!&gt;=50000),'IOC Input'!#REF!,""))</f>
        <v>#REF!</v>
      </c>
      <c r="J698" s="95" t="e">
        <f>IF(AND('IOC Input'!#REF!="M-OP",'IOC Input'!#REF!&lt;50000),RIGHT('IOC Input'!#REF!,6),IF(AND('IOC Input'!#REF!="M-OP",'IOC Input'!#REF!&gt;=50000),RIGHT('IOC Input'!#REF!,6),""))</f>
        <v>#REF!</v>
      </c>
      <c r="K698" s="96" t="e">
        <f>IF(AND('IOC Input'!#REF!="M-OP",'IOC Input'!#REF!="C"),'IOC Input'!#REF!,"")</f>
        <v>#REF!</v>
      </c>
      <c r="L698" s="96" t="e">
        <f>IF(AND('IOC Input'!#REF!="M-OP",'IOC Input'!#REF!="D"),'IOC Input'!#REF!,"")</f>
        <v>#REF!</v>
      </c>
      <c r="M698" t="e">
        <f t="shared" ref="M698:M704" si="73">IF(SUM(K698:L698)&gt;0,1,0)</f>
        <v>#REF!</v>
      </c>
    </row>
    <row r="699" spans="1:13" ht="18">
      <c r="A699" s="92" t="s">
        <v>101</v>
      </c>
      <c r="B699" s="93" t="e">
        <f>IF(AND('IOC Input'!#REF!="M-OP",'IOC Input'!#REF!&lt;50000),'IOC Input'!#REF!,IF(AND('IOC Input'!#REF!="M-OP",'IOC Input'!#REF!&gt;=50000),'IOC Input'!#REF!,""))</f>
        <v>#REF!</v>
      </c>
      <c r="C699" s="93" t="e">
        <f>IF(AND('IOC Input'!#REF!="M-OP",'IOC Input'!#REF!&lt;50000),'IOC Input'!#REF!,IF(AND('IOC Input'!#REF!="M-OP",'IOC Input'!#REF!&gt;=50000),'IOC Input'!#REF!,""))</f>
        <v>#REF!</v>
      </c>
      <c r="D699" s="93" t="e">
        <f>IF(AND('IOC Input'!#REF!="M-OP",'IOC Input'!#REF!&lt;50000),'IOC Input'!#REF!,IF(AND('IOC Input'!#REF!="M-OP",'IOC Input'!#REF!&gt;=50000),'IOC Input'!#REF!,""))</f>
        <v>#REF!</v>
      </c>
      <c r="E699" s="93" t="e">
        <f>IF(AND('IOC Input'!#REF!="M-OP",'IOC Input'!#REF!&lt;50000),'IOC Input'!#REF!,IF(AND('IOC Input'!#REF!="M-OP",'IOC Input'!#REF!&gt;=50000),'IOC Input'!#REF!,""))</f>
        <v>#REF!</v>
      </c>
      <c r="F699" s="93" t="e">
        <f>IF(AND('IOC Input'!#REF!="M-OP",'IOC Input'!#REF!&lt;50000),'IOC Input'!#REF!,IF(AND('IOC Input'!#REF!="M-OP",'IOC Input'!#REF!&gt;=50000),'IOC Input'!#REF!,""))</f>
        <v>#REF!</v>
      </c>
      <c r="G699" s="93" t="e">
        <f>IF(AND('IOC Input'!#REF!="M-OP",'IOC Input'!#REF!&lt;50000),'IOC Input'!#REF!,IF(AND('IOC Input'!#REF!="M-OP",'IOC Input'!#REF!&gt;=50000),'IOC Input'!#REF!,""))</f>
        <v>#REF!</v>
      </c>
      <c r="H699" s="93" t="e">
        <f>IF(AND('IOC Input'!#REF!="M-OP",'IOC Input'!#REF!&lt;50000),'IOC Input'!#REF!,IF(AND('IOC Input'!#REF!="M-OP",'IOC Input'!#REF!&gt;=50000),'IOC Input'!#REF!,""))</f>
        <v>#REF!</v>
      </c>
      <c r="I699" s="93" t="e">
        <f>IF(AND('IOC Input'!#REF!="M-OP",'IOC Input'!#REF!&lt;50000),'IOC Input'!#REF!,IF(AND('IOC Input'!#REF!="M-OP",'IOC Input'!#REF!&gt;=50000),'IOC Input'!#REF!,""))</f>
        <v>#REF!</v>
      </c>
      <c r="J699" s="95" t="e">
        <f>IF(AND('IOC Input'!#REF!="M-OP",'IOC Input'!#REF!&lt;50000),RIGHT('IOC Input'!#REF!,6),IF(AND('IOC Input'!#REF!="M-OP",'IOC Input'!#REF!&gt;=50000),RIGHT('IOC Input'!#REF!,6),""))</f>
        <v>#REF!</v>
      </c>
      <c r="K699" s="96" t="e">
        <f>IF(AND('IOC Input'!#REF!="M-OP",'IOC Input'!#REF!="C"),'IOC Input'!#REF!,"")</f>
        <v>#REF!</v>
      </c>
      <c r="L699" s="96" t="e">
        <f>IF(AND('IOC Input'!#REF!="M-OP",'IOC Input'!#REF!="D"),'IOC Input'!#REF!,"")</f>
        <v>#REF!</v>
      </c>
      <c r="M699" t="e">
        <f t="shared" si="73"/>
        <v>#REF!</v>
      </c>
    </row>
    <row r="700" spans="1:13" ht="18">
      <c r="A700" s="92" t="s">
        <v>101</v>
      </c>
      <c r="B700" s="93" t="e">
        <f>IF(AND('IOC Input'!#REF!="M-OP",'IOC Input'!#REF!&lt;50000),'IOC Input'!#REF!,IF(AND('IOC Input'!#REF!="M-OP",'IOC Input'!#REF!&gt;=50000),'IOC Input'!#REF!,""))</f>
        <v>#REF!</v>
      </c>
      <c r="C700" s="93" t="e">
        <f>IF(AND('IOC Input'!#REF!="M-OP",'IOC Input'!#REF!&lt;50000),'IOC Input'!#REF!,IF(AND('IOC Input'!#REF!="M-OP",'IOC Input'!#REF!&gt;=50000),'IOC Input'!#REF!,""))</f>
        <v>#REF!</v>
      </c>
      <c r="D700" s="93" t="e">
        <f>IF(AND('IOC Input'!#REF!="M-OP",'IOC Input'!#REF!&lt;50000),'IOC Input'!#REF!,IF(AND('IOC Input'!#REF!="M-OP",'IOC Input'!#REF!&gt;=50000),'IOC Input'!#REF!,""))</f>
        <v>#REF!</v>
      </c>
      <c r="E700" s="93" t="e">
        <f>IF(AND('IOC Input'!#REF!="M-OP",'IOC Input'!#REF!&lt;50000),'IOC Input'!#REF!,IF(AND('IOC Input'!#REF!="M-OP",'IOC Input'!#REF!&gt;=50000),'IOC Input'!#REF!,""))</f>
        <v>#REF!</v>
      </c>
      <c r="F700" s="93" t="e">
        <f>IF(AND('IOC Input'!#REF!="M-OP",'IOC Input'!#REF!&lt;50000),'IOC Input'!#REF!,IF(AND('IOC Input'!#REF!="M-OP",'IOC Input'!#REF!&gt;=50000),'IOC Input'!#REF!,""))</f>
        <v>#REF!</v>
      </c>
      <c r="G700" s="93" t="e">
        <f>IF(AND('IOC Input'!#REF!="M-OP",'IOC Input'!#REF!&lt;50000),'IOC Input'!#REF!,IF(AND('IOC Input'!#REF!="M-OP",'IOC Input'!#REF!&gt;=50000),'IOC Input'!#REF!,""))</f>
        <v>#REF!</v>
      </c>
      <c r="H700" s="93" t="e">
        <f>IF(AND('IOC Input'!#REF!="M-OP",'IOC Input'!#REF!&lt;50000),'IOC Input'!#REF!,IF(AND('IOC Input'!#REF!="M-OP",'IOC Input'!#REF!&gt;=50000),'IOC Input'!#REF!,""))</f>
        <v>#REF!</v>
      </c>
      <c r="I700" s="93" t="e">
        <f>IF(AND('IOC Input'!#REF!="M-OP",'IOC Input'!#REF!&lt;50000),'IOC Input'!#REF!,IF(AND('IOC Input'!#REF!="M-OP",'IOC Input'!#REF!&gt;=50000),'IOC Input'!#REF!,""))</f>
        <v>#REF!</v>
      </c>
      <c r="J700" s="95" t="e">
        <f>IF(AND('IOC Input'!#REF!="M-OP",'IOC Input'!#REF!&lt;50000),RIGHT('IOC Input'!#REF!,6),IF(AND('IOC Input'!#REF!="M-OP",'IOC Input'!#REF!&gt;=50000),RIGHT('IOC Input'!#REF!,6),""))</f>
        <v>#REF!</v>
      </c>
      <c r="K700" s="96" t="e">
        <f>IF(AND('IOC Input'!#REF!="M-OP",'IOC Input'!#REF!="C"),'IOC Input'!#REF!,"")</f>
        <v>#REF!</v>
      </c>
      <c r="L700" s="96" t="e">
        <f>IF(AND('IOC Input'!#REF!="M-OP",'IOC Input'!#REF!="D"),'IOC Input'!#REF!,"")</f>
        <v>#REF!</v>
      </c>
      <c r="M700" t="e">
        <f t="shared" si="73"/>
        <v>#REF!</v>
      </c>
    </row>
    <row r="701" spans="1:13" ht="18">
      <c r="A701" s="92" t="s">
        <v>101</v>
      </c>
      <c r="B701" s="93" t="e">
        <f>IF(AND('IOC Input'!#REF!="M-OP",'IOC Input'!#REF!&lt;50000),'IOC Input'!#REF!,IF(AND('IOC Input'!#REF!="M-OP",'IOC Input'!#REF!&gt;=50000),'IOC Input'!#REF!,""))</f>
        <v>#REF!</v>
      </c>
      <c r="C701" s="93" t="e">
        <f>IF(AND('IOC Input'!#REF!="M-OP",'IOC Input'!#REF!&lt;50000),'IOC Input'!#REF!,IF(AND('IOC Input'!#REF!="M-OP",'IOC Input'!#REF!&gt;=50000),'IOC Input'!#REF!,""))</f>
        <v>#REF!</v>
      </c>
      <c r="D701" s="93" t="e">
        <f>IF(AND('IOC Input'!#REF!="M-OP",'IOC Input'!#REF!&lt;50000),'IOC Input'!#REF!,IF(AND('IOC Input'!#REF!="M-OP",'IOC Input'!#REF!&gt;=50000),'IOC Input'!#REF!,""))</f>
        <v>#REF!</v>
      </c>
      <c r="E701" s="93" t="e">
        <f>IF(AND('IOC Input'!#REF!="M-OP",'IOC Input'!#REF!&lt;50000),'IOC Input'!#REF!,IF(AND('IOC Input'!#REF!="M-OP",'IOC Input'!#REF!&gt;=50000),'IOC Input'!#REF!,""))</f>
        <v>#REF!</v>
      </c>
      <c r="F701" s="93" t="e">
        <f>IF(AND('IOC Input'!#REF!="M-OP",'IOC Input'!#REF!&lt;50000),'IOC Input'!#REF!,IF(AND('IOC Input'!#REF!="M-OP",'IOC Input'!#REF!&gt;=50000),'IOC Input'!#REF!,""))</f>
        <v>#REF!</v>
      </c>
      <c r="G701" s="93" t="e">
        <f>IF(AND('IOC Input'!#REF!="M-OP",'IOC Input'!#REF!&lt;50000),'IOC Input'!#REF!,IF(AND('IOC Input'!#REF!="M-OP",'IOC Input'!#REF!&gt;=50000),'IOC Input'!#REF!,""))</f>
        <v>#REF!</v>
      </c>
      <c r="H701" s="93" t="e">
        <f>IF(AND('IOC Input'!#REF!="M-OP",'IOC Input'!#REF!&lt;50000),'IOC Input'!#REF!,IF(AND('IOC Input'!#REF!="M-OP",'IOC Input'!#REF!&gt;=50000),'IOC Input'!#REF!,""))</f>
        <v>#REF!</v>
      </c>
      <c r="I701" s="93" t="e">
        <f>IF(AND('IOC Input'!#REF!="M-OP",'IOC Input'!#REF!&lt;50000),'IOC Input'!#REF!,IF(AND('IOC Input'!#REF!="M-OP",'IOC Input'!#REF!&gt;=50000),'IOC Input'!#REF!,""))</f>
        <v>#REF!</v>
      </c>
      <c r="J701" s="95" t="e">
        <f>IF(AND('IOC Input'!#REF!="M-OP",'IOC Input'!#REF!&lt;50000),RIGHT('IOC Input'!#REF!,6),IF(AND('IOC Input'!#REF!="M-OP",'IOC Input'!#REF!&gt;=50000),RIGHT('IOC Input'!#REF!,6),""))</f>
        <v>#REF!</v>
      </c>
      <c r="K701" s="96" t="e">
        <f>IF(AND('IOC Input'!#REF!="M-OP",'IOC Input'!#REF!="C"),'IOC Input'!#REF!,"")</f>
        <v>#REF!</v>
      </c>
      <c r="L701" s="96" t="e">
        <f>IF(AND('IOC Input'!#REF!="M-OP",'IOC Input'!#REF!="D"),'IOC Input'!#REF!,"")</f>
        <v>#REF!</v>
      </c>
      <c r="M701" t="e">
        <f t="shared" si="73"/>
        <v>#REF!</v>
      </c>
    </row>
    <row r="702" spans="1:13" ht="18">
      <c r="A702" s="92" t="s">
        <v>101</v>
      </c>
      <c r="B702" s="93" t="e">
        <f>IF(AND('IOC Input'!#REF!="M-OP",'IOC Input'!#REF!&lt;50000),'IOC Input'!#REF!,IF(AND('IOC Input'!#REF!="M-OP",'IOC Input'!#REF!&gt;=50000),'IOC Input'!#REF!,""))</f>
        <v>#REF!</v>
      </c>
      <c r="C702" s="93" t="e">
        <f>IF(AND('IOC Input'!#REF!="M-OP",'IOC Input'!#REF!&lt;50000),'IOC Input'!#REF!,IF(AND('IOC Input'!#REF!="M-OP",'IOC Input'!#REF!&gt;=50000),'IOC Input'!#REF!,""))</f>
        <v>#REF!</v>
      </c>
      <c r="D702" s="93" t="e">
        <f>IF(AND('IOC Input'!#REF!="M-OP",'IOC Input'!#REF!&lt;50000),'IOC Input'!#REF!,IF(AND('IOC Input'!#REF!="M-OP",'IOC Input'!#REF!&gt;=50000),'IOC Input'!#REF!,""))</f>
        <v>#REF!</v>
      </c>
      <c r="E702" s="93" t="e">
        <f>IF(AND('IOC Input'!#REF!="M-OP",'IOC Input'!#REF!&lt;50000),'IOC Input'!#REF!,IF(AND('IOC Input'!#REF!="M-OP",'IOC Input'!#REF!&gt;=50000),'IOC Input'!#REF!,""))</f>
        <v>#REF!</v>
      </c>
      <c r="F702" s="93" t="e">
        <f>IF(AND('IOC Input'!#REF!="M-OP",'IOC Input'!#REF!&lt;50000),'IOC Input'!#REF!,IF(AND('IOC Input'!#REF!="M-OP",'IOC Input'!#REF!&gt;=50000),'IOC Input'!#REF!,""))</f>
        <v>#REF!</v>
      </c>
      <c r="G702" s="93" t="e">
        <f>IF(AND('IOC Input'!#REF!="M-OP",'IOC Input'!#REF!&lt;50000),'IOC Input'!#REF!,IF(AND('IOC Input'!#REF!="M-OP",'IOC Input'!#REF!&gt;=50000),'IOC Input'!#REF!,""))</f>
        <v>#REF!</v>
      </c>
      <c r="H702" s="93" t="e">
        <f>IF(AND('IOC Input'!#REF!="M-OP",'IOC Input'!#REF!&lt;50000),'IOC Input'!#REF!,IF(AND('IOC Input'!#REF!="M-OP",'IOC Input'!#REF!&gt;=50000),'IOC Input'!#REF!,""))</f>
        <v>#REF!</v>
      </c>
      <c r="I702" s="93" t="e">
        <f>IF(AND('IOC Input'!#REF!="M-OP",'IOC Input'!#REF!&lt;50000),'IOC Input'!#REF!,IF(AND('IOC Input'!#REF!="M-OP",'IOC Input'!#REF!&gt;=50000),'IOC Input'!#REF!,""))</f>
        <v>#REF!</v>
      </c>
      <c r="J702" s="95" t="e">
        <f>IF(AND('IOC Input'!#REF!="M-OP",'IOC Input'!#REF!&lt;50000),RIGHT('IOC Input'!#REF!,6),IF(AND('IOC Input'!#REF!="M-OP",'IOC Input'!#REF!&gt;=50000),RIGHT('IOC Input'!#REF!,6),""))</f>
        <v>#REF!</v>
      </c>
      <c r="K702" s="96" t="e">
        <f>IF(AND('IOC Input'!#REF!="M-OP",'IOC Input'!#REF!="C"),'IOC Input'!#REF!,"")</f>
        <v>#REF!</v>
      </c>
      <c r="L702" s="96" t="e">
        <f>IF(AND('IOC Input'!#REF!="M-OP",'IOC Input'!#REF!="D"),'IOC Input'!#REF!,"")</f>
        <v>#REF!</v>
      </c>
      <c r="M702" t="e">
        <f t="shared" si="73"/>
        <v>#REF!</v>
      </c>
    </row>
    <row r="703" spans="1:13" ht="18">
      <c r="A703" s="92" t="s">
        <v>101</v>
      </c>
      <c r="B703" s="93" t="e">
        <f>IF(AND('IOC Input'!#REF!="M-OP",'IOC Input'!#REF!&lt;50000),'IOC Input'!#REF!,IF(AND('IOC Input'!#REF!="M-OP",'IOC Input'!#REF!&gt;=50000),'IOC Input'!#REF!,""))</f>
        <v>#REF!</v>
      </c>
      <c r="C703" s="93" t="e">
        <f>IF(AND('IOC Input'!#REF!="M-OP",'IOC Input'!#REF!&lt;50000),'IOC Input'!#REF!,IF(AND('IOC Input'!#REF!="M-OP",'IOC Input'!#REF!&gt;=50000),'IOC Input'!#REF!,""))</f>
        <v>#REF!</v>
      </c>
      <c r="D703" s="93" t="e">
        <f>IF(AND('IOC Input'!#REF!="M-OP",'IOC Input'!#REF!&lt;50000),'IOC Input'!#REF!,IF(AND('IOC Input'!#REF!="M-OP",'IOC Input'!#REF!&gt;=50000),'IOC Input'!#REF!,""))</f>
        <v>#REF!</v>
      </c>
      <c r="E703" s="93" t="e">
        <f>IF(AND('IOC Input'!#REF!="M-OP",'IOC Input'!#REF!&lt;50000),'IOC Input'!#REF!,IF(AND('IOC Input'!#REF!="M-OP",'IOC Input'!#REF!&gt;=50000),'IOC Input'!#REF!,""))</f>
        <v>#REF!</v>
      </c>
      <c r="F703" s="93" t="e">
        <f>IF(AND('IOC Input'!#REF!="M-OP",'IOC Input'!#REF!&lt;50000),'IOC Input'!#REF!,IF(AND('IOC Input'!#REF!="M-OP",'IOC Input'!#REF!&gt;=50000),'IOC Input'!#REF!,""))</f>
        <v>#REF!</v>
      </c>
      <c r="G703" s="93" t="e">
        <f>IF(AND('IOC Input'!#REF!="M-OP",'IOC Input'!#REF!&lt;50000),'IOC Input'!#REF!,IF(AND('IOC Input'!#REF!="M-OP",'IOC Input'!#REF!&gt;=50000),'IOC Input'!#REF!,""))</f>
        <v>#REF!</v>
      </c>
      <c r="H703" s="93" t="e">
        <f>IF(AND('IOC Input'!#REF!="M-OP",'IOC Input'!#REF!&lt;50000),'IOC Input'!#REF!,IF(AND('IOC Input'!#REF!="M-OP",'IOC Input'!#REF!&gt;=50000),'IOC Input'!#REF!,""))</f>
        <v>#REF!</v>
      </c>
      <c r="I703" s="93" t="e">
        <f>IF(AND('IOC Input'!#REF!="M-OP",'IOC Input'!#REF!&lt;50000),'IOC Input'!#REF!,IF(AND('IOC Input'!#REF!="M-OP",'IOC Input'!#REF!&gt;=50000),'IOC Input'!#REF!,""))</f>
        <v>#REF!</v>
      </c>
      <c r="J703" s="95" t="e">
        <f>IF(AND('IOC Input'!#REF!="M-OP",'IOC Input'!#REF!&lt;50000),RIGHT('IOC Input'!#REF!,6),IF(AND('IOC Input'!#REF!="M-OP",'IOC Input'!#REF!&gt;=50000),RIGHT('IOC Input'!#REF!,6),""))</f>
        <v>#REF!</v>
      </c>
      <c r="K703" s="96" t="e">
        <f>IF(AND('IOC Input'!#REF!="M-OP",'IOC Input'!#REF!="C"),'IOC Input'!#REF!,"")</f>
        <v>#REF!</v>
      </c>
      <c r="L703" s="96" t="e">
        <f>IF(AND('IOC Input'!#REF!="M-OP",'IOC Input'!#REF!="D"),'IOC Input'!#REF!,"")</f>
        <v>#REF!</v>
      </c>
      <c r="M703" t="e">
        <f t="shared" si="73"/>
        <v>#REF!</v>
      </c>
    </row>
    <row r="704" spans="1:13" ht="18">
      <c r="A704" s="92" t="s">
        <v>101</v>
      </c>
      <c r="B704" s="93" t="e">
        <f>IF(AND('IOC Input'!#REF!="M-OP",'IOC Input'!#REF!&lt;50000),'IOC Input'!#REF!,IF(AND('IOC Input'!#REF!="M-OP",'IOC Input'!#REF!&gt;=50000),'IOC Input'!#REF!,""))</f>
        <v>#REF!</v>
      </c>
      <c r="C704" s="93" t="e">
        <f>IF(AND('IOC Input'!#REF!="M-OP",'IOC Input'!#REF!&lt;50000),'IOC Input'!#REF!,IF(AND('IOC Input'!#REF!="M-OP",'IOC Input'!#REF!&gt;=50000),'IOC Input'!#REF!,""))</f>
        <v>#REF!</v>
      </c>
      <c r="D704" s="93" t="e">
        <f>IF(AND('IOC Input'!#REF!="M-OP",'IOC Input'!#REF!&lt;50000),'IOC Input'!#REF!,IF(AND('IOC Input'!#REF!="M-OP",'IOC Input'!#REF!&gt;=50000),'IOC Input'!#REF!,""))</f>
        <v>#REF!</v>
      </c>
      <c r="E704" s="93" t="e">
        <f>IF(AND('IOC Input'!#REF!="M-OP",'IOC Input'!#REF!&lt;50000),'IOC Input'!#REF!,IF(AND('IOC Input'!#REF!="M-OP",'IOC Input'!#REF!&gt;=50000),'IOC Input'!#REF!,""))</f>
        <v>#REF!</v>
      </c>
      <c r="F704" s="93" t="e">
        <f>IF(AND('IOC Input'!#REF!="M-OP",'IOC Input'!#REF!&lt;50000),'IOC Input'!#REF!,IF(AND('IOC Input'!#REF!="M-OP",'IOC Input'!#REF!&gt;=50000),'IOC Input'!#REF!,""))</f>
        <v>#REF!</v>
      </c>
      <c r="G704" s="93" t="e">
        <f>IF(AND('IOC Input'!#REF!="M-OP",'IOC Input'!#REF!&lt;50000),'IOC Input'!#REF!,IF(AND('IOC Input'!#REF!="M-OP",'IOC Input'!#REF!&gt;=50000),'IOC Input'!#REF!,""))</f>
        <v>#REF!</v>
      </c>
      <c r="H704" s="97"/>
      <c r="I704" s="93" t="e">
        <f>IF(AND('IOC Input'!#REF!="M-OP",'IOC Input'!#REF!&lt;50000),'IOC Input'!#REF!,IF(AND('IOC Input'!#REF!="M-OP",'IOC Input'!#REF!&gt;=50000),'IOC Input'!#REF!,""))</f>
        <v>#REF!</v>
      </c>
      <c r="J704" s="95" t="e">
        <f>IF(AND('IOC Input'!#REF!="M-OP",'IOC Input'!#REF!&lt;50000),RIGHT('IOC Input'!#REF!,6),IF(AND('IOC Input'!#REF!="M-OP",'IOC Input'!#REF!&gt;=50000),RIGHT('IOC Input'!#REF!,6),""))</f>
        <v>#REF!</v>
      </c>
      <c r="K704" s="96" t="e">
        <f>IF(AND('IOC Input'!#REF!="M-OP",'IOC Input'!#REF!="C"),'IOC Input'!#REF!,"")</f>
        <v>#REF!</v>
      </c>
      <c r="L704" s="96" t="e">
        <f>IF(AND('IOC Input'!#REF!="M-OP",'IOC Input'!#REF!="D"),'IOC Input'!#REF!,"")</f>
        <v>#REF!</v>
      </c>
      <c r="M704" t="e">
        <f t="shared" si="73"/>
        <v>#REF!</v>
      </c>
    </row>
    <row r="705" spans="1:13" ht="18">
      <c r="A705" s="92"/>
      <c r="B705" s="93"/>
      <c r="C705" s="94"/>
      <c r="D705" s="93"/>
      <c r="E705" s="94"/>
      <c r="F705" s="93"/>
      <c r="G705" s="93"/>
      <c r="H705" s="94"/>
      <c r="I705" s="93"/>
      <c r="J705" s="95"/>
      <c r="K705" s="96"/>
      <c r="L705" s="96"/>
    </row>
    <row r="706" spans="1:13" ht="18">
      <c r="A706" s="92" t="s">
        <v>101</v>
      </c>
      <c r="B706" s="93" t="e">
        <f>IF(AND('IOC Input'!#REF!="M-OP",'IOC Input'!#REF!&lt;50000),"119503",IF(AND('IOC Input'!#REF!="M-OP",'IOC Input'!#REF!&gt;=50000),"119500",""))</f>
        <v>#REF!</v>
      </c>
      <c r="C706" s="94"/>
      <c r="D706" s="93"/>
      <c r="E706" s="94"/>
      <c r="F706" s="93"/>
      <c r="G706" s="93"/>
      <c r="H706" s="93" t="e">
        <f>IF(AND('IOC Input'!#REF!="M-OP",'IOC Input'!#REF!&lt;50000),'IOC Input'!#REF!,IF(AND('IOC Input'!#REF!="M-OP",'IOC Input'!#REF!&gt;=50000),'IOC Input'!#REF!,""))</f>
        <v>#REF!</v>
      </c>
      <c r="I706" s="93" t="e">
        <f>+I707</f>
        <v>#REF!</v>
      </c>
      <c r="J706" s="95" t="e">
        <f>+J707</f>
        <v>#REF!</v>
      </c>
      <c r="K706" s="96" t="e">
        <f>IF(AND('IOC Input'!#REF!="M-OP",'IOC Input'!#REF!="C"),'IOC Input'!#REF!,"")</f>
        <v>#REF!</v>
      </c>
      <c r="L706" s="96" t="e">
        <f>IF(AND('IOC Input'!#REF!="M-OP",'IOC Input'!#REF!="D"),'IOC Input'!#REF!,"")</f>
        <v>#REF!</v>
      </c>
      <c r="M706" t="e">
        <f>IF(SUM(K706:L706)&gt;0,1,0)</f>
        <v>#REF!</v>
      </c>
    </row>
    <row r="707" spans="1:13" ht="18">
      <c r="A707" s="92" t="s">
        <v>101</v>
      </c>
      <c r="B707" s="93" t="e">
        <f>IF(AND('IOC Input'!#REF!="M-OP",'IOC Input'!#REF!&lt;50000),'IOC Input'!#REF!,IF(AND('IOC Input'!#REF!="M-OP",'IOC Input'!#REF!&gt;=50000),'IOC Input'!#REF!,""))</f>
        <v>#REF!</v>
      </c>
      <c r="C707" s="93" t="e">
        <f>IF(AND('IOC Input'!#REF!="M-OP",'IOC Input'!#REF!&lt;50000),'IOC Input'!#REF!,IF(AND('IOC Input'!#REF!="M-OP",'IOC Input'!#REF!&gt;=50000),'IOC Input'!#REF!,""))</f>
        <v>#REF!</v>
      </c>
      <c r="D707" s="93" t="e">
        <f>IF(AND('IOC Input'!#REF!="M-OP",'IOC Input'!#REF!&lt;50000),'IOC Input'!#REF!,IF(AND('IOC Input'!#REF!="M-OP",'IOC Input'!#REF!&gt;=50000),'IOC Input'!#REF!,""))</f>
        <v>#REF!</v>
      </c>
      <c r="E707" s="93" t="e">
        <f>IF(AND('IOC Input'!#REF!="M-OP",'IOC Input'!#REF!&lt;50000),'IOC Input'!#REF!,IF(AND('IOC Input'!#REF!="M-OP",'IOC Input'!#REF!&gt;=50000),'IOC Input'!#REF!,""))</f>
        <v>#REF!</v>
      </c>
      <c r="F707" s="93" t="e">
        <f>IF(AND('IOC Input'!#REF!="M-OP",'IOC Input'!#REF!&lt;50000),'IOC Input'!#REF!,IF(AND('IOC Input'!#REF!="M-OP",'IOC Input'!#REF!&gt;=50000),'IOC Input'!#REF!,""))</f>
        <v>#REF!</v>
      </c>
      <c r="G707" s="93" t="e">
        <f>IF(AND('IOC Input'!#REF!="M-OP",'IOC Input'!#REF!&lt;50000),'IOC Input'!#REF!,IF(AND('IOC Input'!#REF!="M-OP",'IOC Input'!#REF!&gt;=50000),'IOC Input'!#REF!,""))</f>
        <v>#REF!</v>
      </c>
      <c r="H707" s="93" t="e">
        <f>IF(AND('IOC Input'!#REF!="M-OP",'IOC Input'!#REF!&lt;50000),'IOC Input'!#REF!,IF(AND('IOC Input'!#REF!="M-OP",'IOC Input'!#REF!&gt;=50000),'IOC Input'!#REF!,""))</f>
        <v>#REF!</v>
      </c>
      <c r="I707" s="93" t="e">
        <f>IF(AND('IOC Input'!#REF!="M-OP",'IOC Input'!#REF!&lt;50000),'IOC Input'!#REF!,IF(AND('IOC Input'!#REF!="M-OP",'IOC Input'!#REF!&gt;=50000),'IOC Input'!#REF!,""))</f>
        <v>#REF!</v>
      </c>
      <c r="J707" s="95" t="e">
        <f>IF(AND('IOC Input'!#REF!="M-OP",'IOC Input'!#REF!&lt;50000),RIGHT('IOC Input'!#REF!,6),IF(AND('IOC Input'!#REF!="M-OP",'IOC Input'!#REF!&gt;=50000),RIGHT('IOC Input'!#REF!,6),""))</f>
        <v>#REF!</v>
      </c>
      <c r="K707" s="96" t="e">
        <f>IF(AND('IOC Input'!#REF!="M-OP",'IOC Input'!#REF!="C"),'IOC Input'!#REF!,"")</f>
        <v>#REF!</v>
      </c>
      <c r="L707" s="96" t="e">
        <f>IF(AND('IOC Input'!#REF!="M-OP",'IOC Input'!#REF!="D"),'IOC Input'!#REF!,"")</f>
        <v>#REF!</v>
      </c>
      <c r="M707" t="e">
        <f t="shared" ref="M707:M713" si="74">IF(SUM(K707:L707)&gt;0,1,0)</f>
        <v>#REF!</v>
      </c>
    </row>
    <row r="708" spans="1:13" ht="18">
      <c r="A708" s="92" t="s">
        <v>101</v>
      </c>
      <c r="B708" s="93" t="e">
        <f>IF(AND('IOC Input'!#REF!="M-OP",'IOC Input'!#REF!&lt;50000),'IOC Input'!#REF!,IF(AND('IOC Input'!#REF!="M-OP",'IOC Input'!#REF!&gt;=50000),'IOC Input'!#REF!,""))</f>
        <v>#REF!</v>
      </c>
      <c r="C708" s="93" t="e">
        <f>IF(AND('IOC Input'!#REF!="M-OP",'IOC Input'!#REF!&lt;50000),'IOC Input'!#REF!,IF(AND('IOC Input'!#REF!="M-OP",'IOC Input'!#REF!&gt;=50000),'IOC Input'!#REF!,""))</f>
        <v>#REF!</v>
      </c>
      <c r="D708" s="93" t="e">
        <f>IF(AND('IOC Input'!#REF!="M-OP",'IOC Input'!#REF!&lt;50000),'IOC Input'!#REF!,IF(AND('IOC Input'!#REF!="M-OP",'IOC Input'!#REF!&gt;=50000),'IOC Input'!#REF!,""))</f>
        <v>#REF!</v>
      </c>
      <c r="E708" s="93" t="e">
        <f>IF(AND('IOC Input'!#REF!="M-OP",'IOC Input'!#REF!&lt;50000),'IOC Input'!#REF!,IF(AND('IOC Input'!#REF!="M-OP",'IOC Input'!#REF!&gt;=50000),'IOC Input'!#REF!,""))</f>
        <v>#REF!</v>
      </c>
      <c r="F708" s="93" t="e">
        <f>IF(AND('IOC Input'!#REF!="M-OP",'IOC Input'!#REF!&lt;50000),'IOC Input'!#REF!,IF(AND('IOC Input'!#REF!="M-OP",'IOC Input'!#REF!&gt;=50000),'IOC Input'!#REF!,""))</f>
        <v>#REF!</v>
      </c>
      <c r="G708" s="93" t="e">
        <f>IF(AND('IOC Input'!#REF!="M-OP",'IOC Input'!#REF!&lt;50000),'IOC Input'!#REF!,IF(AND('IOC Input'!#REF!="M-OP",'IOC Input'!#REF!&gt;=50000),'IOC Input'!#REF!,""))</f>
        <v>#REF!</v>
      </c>
      <c r="H708" s="93" t="e">
        <f>IF(AND('IOC Input'!#REF!="M-OP",'IOC Input'!#REF!&lt;50000),'IOC Input'!#REF!,IF(AND('IOC Input'!#REF!="M-OP",'IOC Input'!#REF!&gt;=50000),'IOC Input'!#REF!,""))</f>
        <v>#REF!</v>
      </c>
      <c r="I708" s="93" t="e">
        <f>IF(AND('IOC Input'!#REF!="M-OP",'IOC Input'!#REF!&lt;50000),'IOC Input'!#REF!,IF(AND('IOC Input'!#REF!="M-OP",'IOC Input'!#REF!&gt;=50000),'IOC Input'!#REF!,""))</f>
        <v>#REF!</v>
      </c>
      <c r="J708" s="95" t="e">
        <f>IF(AND('IOC Input'!#REF!="M-OP",'IOC Input'!#REF!&lt;50000),RIGHT('IOC Input'!#REF!,6),IF(AND('IOC Input'!#REF!="M-OP",'IOC Input'!#REF!&gt;=50000),RIGHT('IOC Input'!#REF!,6),""))</f>
        <v>#REF!</v>
      </c>
      <c r="K708" s="96" t="e">
        <f>IF(AND('IOC Input'!#REF!="M-OP",'IOC Input'!#REF!="C"),'IOC Input'!#REF!,"")</f>
        <v>#REF!</v>
      </c>
      <c r="L708" s="96" t="e">
        <f>IF(AND('IOC Input'!#REF!="M-OP",'IOC Input'!#REF!="D"),'IOC Input'!#REF!,"")</f>
        <v>#REF!</v>
      </c>
      <c r="M708" t="e">
        <f t="shared" si="74"/>
        <v>#REF!</v>
      </c>
    </row>
    <row r="709" spans="1:13" ht="18">
      <c r="A709" s="92" t="s">
        <v>101</v>
      </c>
      <c r="B709" s="93" t="e">
        <f>IF(AND('IOC Input'!#REF!="M-OP",'IOC Input'!#REF!&lt;50000),'IOC Input'!#REF!,IF(AND('IOC Input'!#REF!="M-OP",'IOC Input'!#REF!&gt;=50000),'IOC Input'!#REF!,""))</f>
        <v>#REF!</v>
      </c>
      <c r="C709" s="93" t="e">
        <f>IF(AND('IOC Input'!#REF!="M-OP",'IOC Input'!#REF!&lt;50000),'IOC Input'!#REF!,IF(AND('IOC Input'!#REF!="M-OP",'IOC Input'!#REF!&gt;=50000),'IOC Input'!#REF!,""))</f>
        <v>#REF!</v>
      </c>
      <c r="D709" s="93" t="e">
        <f>IF(AND('IOC Input'!#REF!="M-OP",'IOC Input'!#REF!&lt;50000),'IOC Input'!#REF!,IF(AND('IOC Input'!#REF!="M-OP",'IOC Input'!#REF!&gt;=50000),'IOC Input'!#REF!,""))</f>
        <v>#REF!</v>
      </c>
      <c r="E709" s="93" t="e">
        <f>IF(AND('IOC Input'!#REF!="M-OP",'IOC Input'!#REF!&lt;50000),'IOC Input'!#REF!,IF(AND('IOC Input'!#REF!="M-OP",'IOC Input'!#REF!&gt;=50000),'IOC Input'!#REF!,""))</f>
        <v>#REF!</v>
      </c>
      <c r="F709" s="93" t="e">
        <f>IF(AND('IOC Input'!#REF!="M-OP",'IOC Input'!#REF!&lt;50000),'IOC Input'!#REF!,IF(AND('IOC Input'!#REF!="M-OP",'IOC Input'!#REF!&gt;=50000),'IOC Input'!#REF!,""))</f>
        <v>#REF!</v>
      </c>
      <c r="G709" s="93" t="e">
        <f>IF(AND('IOC Input'!#REF!="M-OP",'IOC Input'!#REF!&lt;50000),'IOC Input'!#REF!,IF(AND('IOC Input'!#REF!="M-OP",'IOC Input'!#REF!&gt;=50000),'IOC Input'!#REF!,""))</f>
        <v>#REF!</v>
      </c>
      <c r="H709" s="93" t="e">
        <f>IF(AND('IOC Input'!#REF!="M-OP",'IOC Input'!#REF!&lt;50000),'IOC Input'!#REF!,IF(AND('IOC Input'!#REF!="M-OP",'IOC Input'!#REF!&gt;=50000),'IOC Input'!#REF!,""))</f>
        <v>#REF!</v>
      </c>
      <c r="I709" s="93" t="e">
        <f>IF(AND('IOC Input'!#REF!="M-OP",'IOC Input'!#REF!&lt;50000),'IOC Input'!#REF!,IF(AND('IOC Input'!#REF!="M-OP",'IOC Input'!#REF!&gt;=50000),'IOC Input'!#REF!,""))</f>
        <v>#REF!</v>
      </c>
      <c r="J709" s="95" t="e">
        <f>IF(AND('IOC Input'!#REF!="M-OP",'IOC Input'!#REF!&lt;50000),RIGHT('IOC Input'!#REF!,6),IF(AND('IOC Input'!#REF!="M-OP",'IOC Input'!#REF!&gt;=50000),RIGHT('IOC Input'!#REF!,6),""))</f>
        <v>#REF!</v>
      </c>
      <c r="K709" s="96" t="e">
        <f>IF(AND('IOC Input'!#REF!="M-OP",'IOC Input'!#REF!="C"),'IOC Input'!#REF!,"")</f>
        <v>#REF!</v>
      </c>
      <c r="L709" s="96" t="e">
        <f>IF(AND('IOC Input'!#REF!="M-OP",'IOC Input'!#REF!="D"),'IOC Input'!#REF!,"")</f>
        <v>#REF!</v>
      </c>
      <c r="M709" t="e">
        <f t="shared" si="74"/>
        <v>#REF!</v>
      </c>
    </row>
    <row r="710" spans="1:13" ht="18">
      <c r="A710" s="92" t="s">
        <v>101</v>
      </c>
      <c r="B710" s="93" t="e">
        <f>IF(AND('IOC Input'!#REF!="M-OP",'IOC Input'!#REF!&lt;50000),'IOC Input'!#REF!,IF(AND('IOC Input'!#REF!="M-OP",'IOC Input'!#REF!&gt;=50000),'IOC Input'!#REF!,""))</f>
        <v>#REF!</v>
      </c>
      <c r="C710" s="93" t="e">
        <f>IF(AND('IOC Input'!#REF!="M-OP",'IOC Input'!#REF!&lt;50000),'IOC Input'!#REF!,IF(AND('IOC Input'!#REF!="M-OP",'IOC Input'!#REF!&gt;=50000),'IOC Input'!#REF!,""))</f>
        <v>#REF!</v>
      </c>
      <c r="D710" s="93" t="e">
        <f>IF(AND('IOC Input'!#REF!="M-OP",'IOC Input'!#REF!&lt;50000),'IOC Input'!#REF!,IF(AND('IOC Input'!#REF!="M-OP",'IOC Input'!#REF!&gt;=50000),'IOC Input'!#REF!,""))</f>
        <v>#REF!</v>
      </c>
      <c r="E710" s="93" t="e">
        <f>IF(AND('IOC Input'!#REF!="M-OP",'IOC Input'!#REF!&lt;50000),'IOC Input'!#REF!,IF(AND('IOC Input'!#REF!="M-OP",'IOC Input'!#REF!&gt;=50000),'IOC Input'!#REF!,""))</f>
        <v>#REF!</v>
      </c>
      <c r="F710" s="93" t="e">
        <f>IF(AND('IOC Input'!#REF!="M-OP",'IOC Input'!#REF!&lt;50000),'IOC Input'!#REF!,IF(AND('IOC Input'!#REF!="M-OP",'IOC Input'!#REF!&gt;=50000),'IOC Input'!#REF!,""))</f>
        <v>#REF!</v>
      </c>
      <c r="G710" s="93" t="e">
        <f>IF(AND('IOC Input'!#REF!="M-OP",'IOC Input'!#REF!&lt;50000),'IOC Input'!#REF!,IF(AND('IOC Input'!#REF!="M-OP",'IOC Input'!#REF!&gt;=50000),'IOC Input'!#REF!,""))</f>
        <v>#REF!</v>
      </c>
      <c r="H710" s="93" t="e">
        <f>IF(AND('IOC Input'!#REF!="M-OP",'IOC Input'!#REF!&lt;50000),'IOC Input'!#REF!,IF(AND('IOC Input'!#REF!="M-OP",'IOC Input'!#REF!&gt;=50000),'IOC Input'!#REF!,""))</f>
        <v>#REF!</v>
      </c>
      <c r="I710" s="93" t="e">
        <f>IF(AND('IOC Input'!#REF!="M-OP",'IOC Input'!#REF!&lt;50000),'IOC Input'!#REF!,IF(AND('IOC Input'!#REF!="M-OP",'IOC Input'!#REF!&gt;=50000),'IOC Input'!#REF!,""))</f>
        <v>#REF!</v>
      </c>
      <c r="J710" s="95" t="e">
        <f>IF(AND('IOC Input'!#REF!="M-OP",'IOC Input'!#REF!&lt;50000),RIGHT('IOC Input'!#REF!,6),IF(AND('IOC Input'!#REF!="M-OP",'IOC Input'!#REF!&gt;=50000),RIGHT('IOC Input'!#REF!,6),""))</f>
        <v>#REF!</v>
      </c>
      <c r="K710" s="96" t="e">
        <f>IF(AND('IOC Input'!#REF!="M-OP",'IOC Input'!#REF!="C"),'IOC Input'!#REF!,"")</f>
        <v>#REF!</v>
      </c>
      <c r="L710" s="96" t="e">
        <f>IF(AND('IOC Input'!#REF!="M-OP",'IOC Input'!#REF!="D"),'IOC Input'!#REF!,"")</f>
        <v>#REF!</v>
      </c>
      <c r="M710" t="e">
        <f t="shared" si="74"/>
        <v>#REF!</v>
      </c>
    </row>
    <row r="711" spans="1:13" ht="18">
      <c r="A711" s="92" t="s">
        <v>101</v>
      </c>
      <c r="B711" s="93" t="e">
        <f>IF(AND('IOC Input'!#REF!="M-OP",'IOC Input'!#REF!&lt;50000),'IOC Input'!#REF!,IF(AND('IOC Input'!#REF!="M-OP",'IOC Input'!#REF!&gt;=50000),'IOC Input'!#REF!,""))</f>
        <v>#REF!</v>
      </c>
      <c r="C711" s="93" t="e">
        <f>IF(AND('IOC Input'!#REF!="M-OP",'IOC Input'!#REF!&lt;50000),'IOC Input'!#REF!,IF(AND('IOC Input'!#REF!="M-OP",'IOC Input'!#REF!&gt;=50000),'IOC Input'!#REF!,""))</f>
        <v>#REF!</v>
      </c>
      <c r="D711" s="93" t="e">
        <f>IF(AND('IOC Input'!#REF!="M-OP",'IOC Input'!#REF!&lt;50000),'IOC Input'!#REF!,IF(AND('IOC Input'!#REF!="M-OP",'IOC Input'!#REF!&gt;=50000),'IOC Input'!#REF!,""))</f>
        <v>#REF!</v>
      </c>
      <c r="E711" s="93" t="e">
        <f>IF(AND('IOC Input'!#REF!="M-OP",'IOC Input'!#REF!&lt;50000),'IOC Input'!#REF!,IF(AND('IOC Input'!#REF!="M-OP",'IOC Input'!#REF!&gt;=50000),'IOC Input'!#REF!,""))</f>
        <v>#REF!</v>
      </c>
      <c r="F711" s="93" t="e">
        <f>IF(AND('IOC Input'!#REF!="M-OP",'IOC Input'!#REF!&lt;50000),'IOC Input'!#REF!,IF(AND('IOC Input'!#REF!="M-OP",'IOC Input'!#REF!&gt;=50000),'IOC Input'!#REF!,""))</f>
        <v>#REF!</v>
      </c>
      <c r="G711" s="93" t="e">
        <f>IF(AND('IOC Input'!#REF!="M-OP",'IOC Input'!#REF!&lt;50000),'IOC Input'!#REF!,IF(AND('IOC Input'!#REF!="M-OP",'IOC Input'!#REF!&gt;=50000),'IOC Input'!#REF!,""))</f>
        <v>#REF!</v>
      </c>
      <c r="H711" s="93" t="e">
        <f>IF(AND('IOC Input'!#REF!="M-OP",'IOC Input'!#REF!&lt;50000),'IOC Input'!#REF!,IF(AND('IOC Input'!#REF!="M-OP",'IOC Input'!#REF!&gt;=50000),'IOC Input'!#REF!,""))</f>
        <v>#REF!</v>
      </c>
      <c r="I711" s="93" t="e">
        <f>IF(AND('IOC Input'!#REF!="M-OP",'IOC Input'!#REF!&lt;50000),'IOC Input'!#REF!,IF(AND('IOC Input'!#REF!="M-OP",'IOC Input'!#REF!&gt;=50000),'IOC Input'!#REF!,""))</f>
        <v>#REF!</v>
      </c>
      <c r="J711" s="95" t="e">
        <f>IF(AND('IOC Input'!#REF!="M-OP",'IOC Input'!#REF!&lt;50000),RIGHT('IOC Input'!#REF!,6),IF(AND('IOC Input'!#REF!="M-OP",'IOC Input'!#REF!&gt;=50000),RIGHT('IOC Input'!#REF!,6),""))</f>
        <v>#REF!</v>
      </c>
      <c r="K711" s="96" t="e">
        <f>IF(AND('IOC Input'!#REF!="M-OP",'IOC Input'!#REF!="C"),'IOC Input'!#REF!,"")</f>
        <v>#REF!</v>
      </c>
      <c r="L711" s="96" t="e">
        <f>IF(AND('IOC Input'!#REF!="M-OP",'IOC Input'!#REF!="D"),'IOC Input'!#REF!,"")</f>
        <v>#REF!</v>
      </c>
      <c r="M711" t="e">
        <f t="shared" si="74"/>
        <v>#REF!</v>
      </c>
    </row>
    <row r="712" spans="1:13" ht="18">
      <c r="A712" s="92" t="s">
        <v>101</v>
      </c>
      <c r="B712" s="93" t="e">
        <f>IF(AND('IOC Input'!#REF!="M-OP",'IOC Input'!#REF!&lt;50000),'IOC Input'!#REF!,IF(AND('IOC Input'!#REF!="M-OP",'IOC Input'!#REF!&gt;=50000),'IOC Input'!#REF!,""))</f>
        <v>#REF!</v>
      </c>
      <c r="C712" s="93" t="e">
        <f>IF(AND('IOC Input'!#REF!="M-OP",'IOC Input'!#REF!&lt;50000),'IOC Input'!#REF!,IF(AND('IOC Input'!#REF!="M-OP",'IOC Input'!#REF!&gt;=50000),'IOC Input'!#REF!,""))</f>
        <v>#REF!</v>
      </c>
      <c r="D712" s="93" t="e">
        <f>IF(AND('IOC Input'!#REF!="M-OP",'IOC Input'!#REF!&lt;50000),'IOC Input'!#REF!,IF(AND('IOC Input'!#REF!="M-OP",'IOC Input'!#REF!&gt;=50000),'IOC Input'!#REF!,""))</f>
        <v>#REF!</v>
      </c>
      <c r="E712" s="93" t="e">
        <f>IF(AND('IOC Input'!#REF!="M-OP",'IOC Input'!#REF!&lt;50000),'IOC Input'!#REF!,IF(AND('IOC Input'!#REF!="M-OP",'IOC Input'!#REF!&gt;=50000),'IOC Input'!#REF!,""))</f>
        <v>#REF!</v>
      </c>
      <c r="F712" s="93" t="e">
        <f>IF(AND('IOC Input'!#REF!="M-OP",'IOC Input'!#REF!&lt;50000),'IOC Input'!#REF!,IF(AND('IOC Input'!#REF!="M-OP",'IOC Input'!#REF!&gt;=50000),'IOC Input'!#REF!,""))</f>
        <v>#REF!</v>
      </c>
      <c r="G712" s="93" t="e">
        <f>IF(AND('IOC Input'!#REF!="M-OP",'IOC Input'!#REF!&lt;50000),'IOC Input'!#REF!,IF(AND('IOC Input'!#REF!="M-OP",'IOC Input'!#REF!&gt;=50000),'IOC Input'!#REF!,""))</f>
        <v>#REF!</v>
      </c>
      <c r="H712" s="93" t="e">
        <f>IF(AND('IOC Input'!#REF!="M-OP",'IOC Input'!#REF!&lt;50000),'IOC Input'!#REF!,IF(AND('IOC Input'!#REF!="M-OP",'IOC Input'!#REF!&gt;=50000),'IOC Input'!#REF!,""))</f>
        <v>#REF!</v>
      </c>
      <c r="I712" s="93" t="e">
        <f>IF(AND('IOC Input'!#REF!="M-OP",'IOC Input'!#REF!&lt;50000),'IOC Input'!#REF!,IF(AND('IOC Input'!#REF!="M-OP",'IOC Input'!#REF!&gt;=50000),'IOC Input'!#REF!,""))</f>
        <v>#REF!</v>
      </c>
      <c r="J712" s="95" t="e">
        <f>IF(AND('IOC Input'!#REF!="M-OP",'IOC Input'!#REF!&lt;50000),RIGHT('IOC Input'!#REF!,6),IF(AND('IOC Input'!#REF!="M-OP",'IOC Input'!#REF!&gt;=50000),RIGHT('IOC Input'!#REF!,6),""))</f>
        <v>#REF!</v>
      </c>
      <c r="K712" s="96" t="e">
        <f>IF(AND('IOC Input'!#REF!="M-OP",'IOC Input'!#REF!="C"),'IOC Input'!#REF!,"")</f>
        <v>#REF!</v>
      </c>
      <c r="L712" s="96" t="e">
        <f>IF(AND('IOC Input'!#REF!="M-OP",'IOC Input'!#REF!="D"),'IOC Input'!#REF!,"")</f>
        <v>#REF!</v>
      </c>
      <c r="M712" t="e">
        <f t="shared" si="74"/>
        <v>#REF!</v>
      </c>
    </row>
    <row r="713" spans="1:13" ht="18">
      <c r="A713" s="92" t="s">
        <v>101</v>
      </c>
      <c r="B713" s="93" t="e">
        <f>IF(AND('IOC Input'!#REF!="M-OP",'IOC Input'!#REF!&lt;50000),'IOC Input'!#REF!,IF(AND('IOC Input'!#REF!="M-OP",'IOC Input'!#REF!&gt;=50000),'IOC Input'!#REF!,""))</f>
        <v>#REF!</v>
      </c>
      <c r="C713" s="93" t="e">
        <f>IF(AND('IOC Input'!#REF!="M-OP",'IOC Input'!#REF!&lt;50000),'IOC Input'!#REF!,IF(AND('IOC Input'!#REF!="M-OP",'IOC Input'!#REF!&gt;=50000),'IOC Input'!#REF!,""))</f>
        <v>#REF!</v>
      </c>
      <c r="D713" s="93" t="e">
        <f>IF(AND('IOC Input'!#REF!="M-OP",'IOC Input'!#REF!&lt;50000),'IOC Input'!#REF!,IF(AND('IOC Input'!#REF!="M-OP",'IOC Input'!#REF!&gt;=50000),'IOC Input'!#REF!,""))</f>
        <v>#REF!</v>
      </c>
      <c r="E713" s="93" t="e">
        <f>IF(AND('IOC Input'!#REF!="M-OP",'IOC Input'!#REF!&lt;50000),'IOC Input'!#REF!,IF(AND('IOC Input'!#REF!="M-OP",'IOC Input'!#REF!&gt;=50000),'IOC Input'!#REF!,""))</f>
        <v>#REF!</v>
      </c>
      <c r="F713" s="93" t="e">
        <f>IF(AND('IOC Input'!#REF!="M-OP",'IOC Input'!#REF!&lt;50000),'IOC Input'!#REF!,IF(AND('IOC Input'!#REF!="M-OP",'IOC Input'!#REF!&gt;=50000),'IOC Input'!#REF!,""))</f>
        <v>#REF!</v>
      </c>
      <c r="G713" s="93" t="e">
        <f>IF(AND('IOC Input'!#REF!="M-OP",'IOC Input'!#REF!&lt;50000),'IOC Input'!#REF!,IF(AND('IOC Input'!#REF!="M-OP",'IOC Input'!#REF!&gt;=50000),'IOC Input'!#REF!,""))</f>
        <v>#REF!</v>
      </c>
      <c r="H713" s="97"/>
      <c r="I713" s="93" t="e">
        <f>IF(AND('IOC Input'!#REF!="M-OP",'IOC Input'!#REF!&lt;50000),'IOC Input'!#REF!,IF(AND('IOC Input'!#REF!="M-OP",'IOC Input'!#REF!&gt;=50000),'IOC Input'!#REF!,""))</f>
        <v>#REF!</v>
      </c>
      <c r="J713" s="95" t="e">
        <f>IF(AND('IOC Input'!#REF!="M-OP",'IOC Input'!#REF!&lt;50000),RIGHT('IOC Input'!#REF!,6),IF(AND('IOC Input'!#REF!="M-OP",'IOC Input'!#REF!&gt;=50000),RIGHT('IOC Input'!#REF!,6),""))</f>
        <v>#REF!</v>
      </c>
      <c r="K713" s="96" t="e">
        <f>IF(AND('IOC Input'!#REF!="M-OP",'IOC Input'!#REF!="C"),'IOC Input'!#REF!,"")</f>
        <v>#REF!</v>
      </c>
      <c r="L713" s="96" t="e">
        <f>IF(AND('IOC Input'!#REF!="M-OP",'IOC Input'!#REF!="D"),'IOC Input'!#REF!,"")</f>
        <v>#REF!</v>
      </c>
      <c r="M713" t="e">
        <f t="shared" si="74"/>
        <v>#REF!</v>
      </c>
    </row>
    <row r="714" spans="1:13" ht="18">
      <c r="A714" s="92"/>
      <c r="B714" s="93"/>
      <c r="C714" s="94"/>
      <c r="D714" s="93"/>
      <c r="E714" s="94"/>
      <c r="F714" s="93"/>
      <c r="G714" s="93"/>
      <c r="H714" s="97"/>
      <c r="I714" s="93"/>
      <c r="J714" s="95"/>
      <c r="K714" s="96"/>
      <c r="L714" s="96"/>
    </row>
    <row r="715" spans="1:13" ht="18">
      <c r="A715" s="92" t="s">
        <v>101</v>
      </c>
      <c r="B715" s="93" t="e">
        <f>IF(AND('IOC Input'!#REF!="M-OP",'IOC Input'!#REF!&lt;50000),"119503",IF(AND('IOC Input'!#REF!="M-OP",'IOC Input'!#REF!&gt;=50000),"119500",""))</f>
        <v>#REF!</v>
      </c>
      <c r="C715" s="94"/>
      <c r="D715" s="93"/>
      <c r="E715" s="94"/>
      <c r="F715" s="93"/>
      <c r="G715" s="93"/>
      <c r="H715" s="93" t="e">
        <f>IF(AND('IOC Input'!#REF!="M-OP",'IOC Input'!#REF!&lt;50000),'IOC Input'!#REF!,IF(AND('IOC Input'!#REF!="M-OP",'IOC Input'!#REF!&gt;=50000),'IOC Input'!#REF!,""))</f>
        <v>#REF!</v>
      </c>
      <c r="I715" s="93" t="e">
        <f>+I716</f>
        <v>#REF!</v>
      </c>
      <c r="J715" s="95" t="e">
        <f>+J716</f>
        <v>#REF!</v>
      </c>
      <c r="K715" s="96" t="e">
        <f>IF(AND('IOC Input'!#REF!="M-OP",'IOC Input'!#REF!="C"),'IOC Input'!#REF!,"")</f>
        <v>#REF!</v>
      </c>
      <c r="L715" s="96" t="e">
        <f>IF(AND('IOC Input'!#REF!="M-OP",'IOC Input'!#REF!="D"),'IOC Input'!#REF!,"")</f>
        <v>#REF!</v>
      </c>
      <c r="M715" t="e">
        <f>IF(SUM(K715:L715)&gt;0,1,0)</f>
        <v>#REF!</v>
      </c>
    </row>
    <row r="716" spans="1:13" ht="18">
      <c r="A716" s="92" t="s">
        <v>101</v>
      </c>
      <c r="B716" s="93" t="e">
        <f>IF(AND('IOC Input'!#REF!="M-OP",'IOC Input'!#REF!&lt;50000),'IOC Input'!#REF!,IF(AND('IOC Input'!#REF!="M-OP",'IOC Input'!#REF!&gt;=50000),'IOC Input'!#REF!,""))</f>
        <v>#REF!</v>
      </c>
      <c r="C716" s="93" t="e">
        <f>IF(AND('IOC Input'!#REF!="M-OP",'IOC Input'!#REF!&lt;50000),'IOC Input'!#REF!,IF(AND('IOC Input'!#REF!="M-OP",'IOC Input'!#REF!&gt;=50000),'IOC Input'!#REF!,""))</f>
        <v>#REF!</v>
      </c>
      <c r="D716" s="93" t="e">
        <f>IF(AND('IOC Input'!#REF!="M-OP",'IOC Input'!#REF!&lt;50000),'IOC Input'!#REF!,IF(AND('IOC Input'!#REF!="M-OP",'IOC Input'!#REF!&gt;=50000),'IOC Input'!#REF!,""))</f>
        <v>#REF!</v>
      </c>
      <c r="E716" s="93" t="e">
        <f>IF(AND('IOC Input'!#REF!="M-OP",'IOC Input'!#REF!&lt;50000),'IOC Input'!#REF!,IF(AND('IOC Input'!#REF!="M-OP",'IOC Input'!#REF!&gt;=50000),'IOC Input'!#REF!,""))</f>
        <v>#REF!</v>
      </c>
      <c r="F716" s="93" t="e">
        <f>IF(AND('IOC Input'!#REF!="M-OP",'IOC Input'!#REF!&lt;50000),'IOC Input'!#REF!,IF(AND('IOC Input'!#REF!="M-OP",'IOC Input'!#REF!&gt;=50000),'IOC Input'!#REF!,""))</f>
        <v>#REF!</v>
      </c>
      <c r="G716" s="93" t="e">
        <f>IF(AND('IOC Input'!#REF!="M-OP",'IOC Input'!#REF!&lt;50000),'IOC Input'!#REF!,IF(AND('IOC Input'!#REF!="M-OP",'IOC Input'!#REF!&gt;=50000),'IOC Input'!#REF!,""))</f>
        <v>#REF!</v>
      </c>
      <c r="H716" s="93" t="e">
        <f>IF(AND('IOC Input'!#REF!="M-OP",'IOC Input'!#REF!&lt;50000),'IOC Input'!#REF!,IF(AND('IOC Input'!#REF!="M-OP",'IOC Input'!#REF!&gt;=50000),'IOC Input'!#REF!,""))</f>
        <v>#REF!</v>
      </c>
      <c r="I716" s="93" t="e">
        <f>IF(AND('IOC Input'!#REF!="M-OP",'IOC Input'!#REF!&lt;50000),'IOC Input'!#REF!,IF(AND('IOC Input'!#REF!="M-OP",'IOC Input'!#REF!&gt;=50000),'IOC Input'!#REF!,""))</f>
        <v>#REF!</v>
      </c>
      <c r="J716" s="95" t="e">
        <f>IF(AND('IOC Input'!#REF!="M-OP",'IOC Input'!#REF!&lt;50000),RIGHT('IOC Input'!#REF!,6),IF(AND('IOC Input'!#REF!="M-OP",'IOC Input'!#REF!&gt;=50000),RIGHT('IOC Input'!#REF!,6),""))</f>
        <v>#REF!</v>
      </c>
      <c r="K716" s="96" t="e">
        <f>IF(AND('IOC Input'!#REF!="M-OP",'IOC Input'!#REF!="C"),'IOC Input'!#REF!,"")</f>
        <v>#REF!</v>
      </c>
      <c r="L716" s="96" t="e">
        <f>IF(AND('IOC Input'!#REF!="M-OP",'IOC Input'!#REF!="D"),'IOC Input'!#REF!,"")</f>
        <v>#REF!</v>
      </c>
      <c r="M716" t="e">
        <f t="shared" ref="M716:M722" si="75">IF(SUM(K716:L716)&gt;0,1,0)</f>
        <v>#REF!</v>
      </c>
    </row>
    <row r="717" spans="1:13" ht="18">
      <c r="A717" s="92" t="s">
        <v>101</v>
      </c>
      <c r="B717" s="93" t="e">
        <f>IF(AND('IOC Input'!#REF!="M-OP",'IOC Input'!#REF!&lt;50000),'IOC Input'!#REF!,IF(AND('IOC Input'!#REF!="M-OP",'IOC Input'!#REF!&gt;=50000),'IOC Input'!#REF!,""))</f>
        <v>#REF!</v>
      </c>
      <c r="C717" s="93" t="e">
        <f>IF(AND('IOC Input'!#REF!="M-OP",'IOC Input'!#REF!&lt;50000),'IOC Input'!#REF!,IF(AND('IOC Input'!#REF!="M-OP",'IOC Input'!#REF!&gt;=50000),'IOC Input'!#REF!,""))</f>
        <v>#REF!</v>
      </c>
      <c r="D717" s="93" t="e">
        <f>IF(AND('IOC Input'!#REF!="M-OP",'IOC Input'!#REF!&lt;50000),'IOC Input'!#REF!,IF(AND('IOC Input'!#REF!="M-OP",'IOC Input'!#REF!&gt;=50000),'IOC Input'!#REF!,""))</f>
        <v>#REF!</v>
      </c>
      <c r="E717" s="93" t="e">
        <f>IF(AND('IOC Input'!#REF!="M-OP",'IOC Input'!#REF!&lt;50000),'IOC Input'!#REF!,IF(AND('IOC Input'!#REF!="M-OP",'IOC Input'!#REF!&gt;=50000),'IOC Input'!#REF!,""))</f>
        <v>#REF!</v>
      </c>
      <c r="F717" s="93" t="e">
        <f>IF(AND('IOC Input'!#REF!="M-OP",'IOC Input'!#REF!&lt;50000),'IOC Input'!#REF!,IF(AND('IOC Input'!#REF!="M-OP",'IOC Input'!#REF!&gt;=50000),'IOC Input'!#REF!,""))</f>
        <v>#REF!</v>
      </c>
      <c r="G717" s="93" t="e">
        <f>IF(AND('IOC Input'!#REF!="M-OP",'IOC Input'!#REF!&lt;50000),'IOC Input'!#REF!,IF(AND('IOC Input'!#REF!="M-OP",'IOC Input'!#REF!&gt;=50000),'IOC Input'!#REF!,""))</f>
        <v>#REF!</v>
      </c>
      <c r="H717" s="93" t="e">
        <f>IF(AND('IOC Input'!#REF!="M-OP",'IOC Input'!#REF!&lt;50000),'IOC Input'!#REF!,IF(AND('IOC Input'!#REF!="M-OP",'IOC Input'!#REF!&gt;=50000),'IOC Input'!#REF!,""))</f>
        <v>#REF!</v>
      </c>
      <c r="I717" s="93" t="e">
        <f>IF(AND('IOC Input'!#REF!="M-OP",'IOC Input'!#REF!&lt;50000),'IOC Input'!#REF!,IF(AND('IOC Input'!#REF!="M-OP",'IOC Input'!#REF!&gt;=50000),'IOC Input'!#REF!,""))</f>
        <v>#REF!</v>
      </c>
      <c r="J717" s="95" t="e">
        <f>IF(AND('IOC Input'!#REF!="M-OP",'IOC Input'!#REF!&lt;50000),RIGHT('IOC Input'!#REF!,6),IF(AND('IOC Input'!#REF!="M-OP",'IOC Input'!#REF!&gt;=50000),RIGHT('IOC Input'!#REF!,6),""))</f>
        <v>#REF!</v>
      </c>
      <c r="K717" s="96" t="e">
        <f>IF(AND('IOC Input'!#REF!="M-OP",'IOC Input'!#REF!="C"),'IOC Input'!#REF!,"")</f>
        <v>#REF!</v>
      </c>
      <c r="L717" s="96" t="e">
        <f>IF(AND('IOC Input'!#REF!="M-OP",'IOC Input'!#REF!="D"),'IOC Input'!#REF!,"")</f>
        <v>#REF!</v>
      </c>
      <c r="M717" t="e">
        <f t="shared" si="75"/>
        <v>#REF!</v>
      </c>
    </row>
    <row r="718" spans="1:13" ht="18">
      <c r="A718" s="92" t="s">
        <v>101</v>
      </c>
      <c r="B718" s="93" t="e">
        <f>IF(AND('IOC Input'!#REF!="M-OP",'IOC Input'!#REF!&lt;50000),'IOC Input'!#REF!,IF(AND('IOC Input'!#REF!="M-OP",'IOC Input'!#REF!&gt;=50000),'IOC Input'!#REF!,""))</f>
        <v>#REF!</v>
      </c>
      <c r="C718" s="93" t="e">
        <f>IF(AND('IOC Input'!#REF!="M-OP",'IOC Input'!#REF!&lt;50000),'IOC Input'!#REF!,IF(AND('IOC Input'!#REF!="M-OP",'IOC Input'!#REF!&gt;=50000),'IOC Input'!#REF!,""))</f>
        <v>#REF!</v>
      </c>
      <c r="D718" s="93" t="e">
        <f>IF(AND('IOC Input'!#REF!="M-OP",'IOC Input'!#REF!&lt;50000),'IOC Input'!#REF!,IF(AND('IOC Input'!#REF!="M-OP",'IOC Input'!#REF!&gt;=50000),'IOC Input'!#REF!,""))</f>
        <v>#REF!</v>
      </c>
      <c r="E718" s="93" t="e">
        <f>IF(AND('IOC Input'!#REF!="M-OP",'IOC Input'!#REF!&lt;50000),'IOC Input'!#REF!,IF(AND('IOC Input'!#REF!="M-OP",'IOC Input'!#REF!&gt;=50000),'IOC Input'!#REF!,""))</f>
        <v>#REF!</v>
      </c>
      <c r="F718" s="93" t="e">
        <f>IF(AND('IOC Input'!#REF!="M-OP",'IOC Input'!#REF!&lt;50000),'IOC Input'!#REF!,IF(AND('IOC Input'!#REF!="M-OP",'IOC Input'!#REF!&gt;=50000),'IOC Input'!#REF!,""))</f>
        <v>#REF!</v>
      </c>
      <c r="G718" s="93" t="e">
        <f>IF(AND('IOC Input'!#REF!="M-OP",'IOC Input'!#REF!&lt;50000),'IOC Input'!#REF!,IF(AND('IOC Input'!#REF!="M-OP",'IOC Input'!#REF!&gt;=50000),'IOC Input'!#REF!,""))</f>
        <v>#REF!</v>
      </c>
      <c r="H718" s="93" t="e">
        <f>IF(AND('IOC Input'!#REF!="M-OP",'IOC Input'!#REF!&lt;50000),'IOC Input'!#REF!,IF(AND('IOC Input'!#REF!="M-OP",'IOC Input'!#REF!&gt;=50000),'IOC Input'!#REF!,""))</f>
        <v>#REF!</v>
      </c>
      <c r="I718" s="93" t="e">
        <f>IF(AND('IOC Input'!#REF!="M-OP",'IOC Input'!#REF!&lt;50000),'IOC Input'!#REF!,IF(AND('IOC Input'!#REF!="M-OP",'IOC Input'!#REF!&gt;=50000),'IOC Input'!#REF!,""))</f>
        <v>#REF!</v>
      </c>
      <c r="J718" s="95" t="e">
        <f>IF(AND('IOC Input'!#REF!="M-OP",'IOC Input'!#REF!&lt;50000),RIGHT('IOC Input'!#REF!,6),IF(AND('IOC Input'!#REF!="M-OP",'IOC Input'!#REF!&gt;=50000),RIGHT('IOC Input'!#REF!,6),""))</f>
        <v>#REF!</v>
      </c>
      <c r="K718" s="96" t="e">
        <f>IF(AND('IOC Input'!#REF!="M-OP",'IOC Input'!#REF!="C"),'IOC Input'!#REF!,"")</f>
        <v>#REF!</v>
      </c>
      <c r="L718" s="96" t="e">
        <f>IF(AND('IOC Input'!#REF!="M-OP",'IOC Input'!#REF!="D"),'IOC Input'!#REF!,"")</f>
        <v>#REF!</v>
      </c>
      <c r="M718" t="e">
        <f t="shared" si="75"/>
        <v>#REF!</v>
      </c>
    </row>
    <row r="719" spans="1:13" ht="18">
      <c r="A719" s="92" t="s">
        <v>101</v>
      </c>
      <c r="B719" s="93" t="e">
        <f>IF(AND('IOC Input'!#REF!="M-OP",'IOC Input'!#REF!&lt;50000),'IOC Input'!#REF!,IF(AND('IOC Input'!#REF!="M-OP",'IOC Input'!#REF!&gt;=50000),'IOC Input'!#REF!,""))</f>
        <v>#REF!</v>
      </c>
      <c r="C719" s="93" t="e">
        <f>IF(AND('IOC Input'!#REF!="M-OP",'IOC Input'!#REF!&lt;50000),'IOC Input'!#REF!,IF(AND('IOC Input'!#REF!="M-OP",'IOC Input'!#REF!&gt;=50000),'IOC Input'!#REF!,""))</f>
        <v>#REF!</v>
      </c>
      <c r="D719" s="93" t="e">
        <f>IF(AND('IOC Input'!#REF!="M-OP",'IOC Input'!#REF!&lt;50000),'IOC Input'!#REF!,IF(AND('IOC Input'!#REF!="M-OP",'IOC Input'!#REF!&gt;=50000),'IOC Input'!#REF!,""))</f>
        <v>#REF!</v>
      </c>
      <c r="E719" s="93" t="e">
        <f>IF(AND('IOC Input'!#REF!="M-OP",'IOC Input'!#REF!&lt;50000),'IOC Input'!#REF!,IF(AND('IOC Input'!#REF!="M-OP",'IOC Input'!#REF!&gt;=50000),'IOC Input'!#REF!,""))</f>
        <v>#REF!</v>
      </c>
      <c r="F719" s="93" t="e">
        <f>IF(AND('IOC Input'!#REF!="M-OP",'IOC Input'!#REF!&lt;50000),'IOC Input'!#REF!,IF(AND('IOC Input'!#REF!="M-OP",'IOC Input'!#REF!&gt;=50000),'IOC Input'!#REF!,""))</f>
        <v>#REF!</v>
      </c>
      <c r="G719" s="93" t="e">
        <f>IF(AND('IOC Input'!#REF!="M-OP",'IOC Input'!#REF!&lt;50000),'IOC Input'!#REF!,IF(AND('IOC Input'!#REF!="M-OP",'IOC Input'!#REF!&gt;=50000),'IOC Input'!#REF!,""))</f>
        <v>#REF!</v>
      </c>
      <c r="H719" s="93" t="e">
        <f>IF(AND('IOC Input'!#REF!="M-OP",'IOC Input'!#REF!&lt;50000),'IOC Input'!#REF!,IF(AND('IOC Input'!#REF!="M-OP",'IOC Input'!#REF!&gt;=50000),'IOC Input'!#REF!,""))</f>
        <v>#REF!</v>
      </c>
      <c r="I719" s="93" t="e">
        <f>IF(AND('IOC Input'!#REF!="M-OP",'IOC Input'!#REF!&lt;50000),'IOC Input'!#REF!,IF(AND('IOC Input'!#REF!="M-OP",'IOC Input'!#REF!&gt;=50000),'IOC Input'!#REF!,""))</f>
        <v>#REF!</v>
      </c>
      <c r="J719" s="95" t="e">
        <f>IF(AND('IOC Input'!#REF!="M-OP",'IOC Input'!#REF!&lt;50000),RIGHT('IOC Input'!#REF!,6),IF(AND('IOC Input'!#REF!="M-OP",'IOC Input'!#REF!&gt;=50000),RIGHT('IOC Input'!#REF!,6),""))</f>
        <v>#REF!</v>
      </c>
      <c r="K719" s="96" t="e">
        <f>IF(AND('IOC Input'!#REF!="M-OP",'IOC Input'!#REF!="C"),'IOC Input'!#REF!,"")</f>
        <v>#REF!</v>
      </c>
      <c r="L719" s="96" t="e">
        <f>IF(AND('IOC Input'!#REF!="M-OP",'IOC Input'!#REF!="D"),'IOC Input'!#REF!,"")</f>
        <v>#REF!</v>
      </c>
      <c r="M719" t="e">
        <f t="shared" si="75"/>
        <v>#REF!</v>
      </c>
    </row>
    <row r="720" spans="1:13" ht="18">
      <c r="A720" s="92" t="s">
        <v>101</v>
      </c>
      <c r="B720" s="93" t="e">
        <f>IF(AND('IOC Input'!#REF!="M-OP",'IOC Input'!#REF!&lt;50000),'IOC Input'!#REF!,IF(AND('IOC Input'!#REF!="M-OP",'IOC Input'!#REF!&gt;=50000),'IOC Input'!#REF!,""))</f>
        <v>#REF!</v>
      </c>
      <c r="C720" s="93" t="e">
        <f>IF(AND('IOC Input'!#REF!="M-OP",'IOC Input'!#REF!&lt;50000),'IOC Input'!#REF!,IF(AND('IOC Input'!#REF!="M-OP",'IOC Input'!#REF!&gt;=50000),'IOC Input'!#REF!,""))</f>
        <v>#REF!</v>
      </c>
      <c r="D720" s="93" t="e">
        <f>IF(AND('IOC Input'!#REF!="M-OP",'IOC Input'!#REF!&lt;50000),'IOC Input'!#REF!,IF(AND('IOC Input'!#REF!="M-OP",'IOC Input'!#REF!&gt;=50000),'IOC Input'!#REF!,""))</f>
        <v>#REF!</v>
      </c>
      <c r="E720" s="93" t="e">
        <f>IF(AND('IOC Input'!#REF!="M-OP",'IOC Input'!#REF!&lt;50000),'IOC Input'!#REF!,IF(AND('IOC Input'!#REF!="M-OP",'IOC Input'!#REF!&gt;=50000),'IOC Input'!#REF!,""))</f>
        <v>#REF!</v>
      </c>
      <c r="F720" s="93" t="e">
        <f>IF(AND('IOC Input'!#REF!="M-OP",'IOC Input'!#REF!&lt;50000),'IOC Input'!#REF!,IF(AND('IOC Input'!#REF!="M-OP",'IOC Input'!#REF!&gt;=50000),'IOC Input'!#REF!,""))</f>
        <v>#REF!</v>
      </c>
      <c r="G720" s="93" t="e">
        <f>IF(AND('IOC Input'!#REF!="M-OP",'IOC Input'!#REF!&lt;50000),'IOC Input'!#REF!,IF(AND('IOC Input'!#REF!="M-OP",'IOC Input'!#REF!&gt;=50000),'IOC Input'!#REF!,""))</f>
        <v>#REF!</v>
      </c>
      <c r="H720" s="93" t="e">
        <f>IF(AND('IOC Input'!#REF!="M-OP",'IOC Input'!#REF!&lt;50000),'IOC Input'!#REF!,IF(AND('IOC Input'!#REF!="M-OP",'IOC Input'!#REF!&gt;=50000),'IOC Input'!#REF!,""))</f>
        <v>#REF!</v>
      </c>
      <c r="I720" s="93" t="e">
        <f>IF(AND('IOC Input'!#REF!="M-OP",'IOC Input'!#REF!&lt;50000),'IOC Input'!#REF!,IF(AND('IOC Input'!#REF!="M-OP",'IOC Input'!#REF!&gt;=50000),'IOC Input'!#REF!,""))</f>
        <v>#REF!</v>
      </c>
      <c r="J720" s="95" t="e">
        <f>IF(AND('IOC Input'!#REF!="M-OP",'IOC Input'!#REF!&lt;50000),RIGHT('IOC Input'!#REF!,6),IF(AND('IOC Input'!#REF!="M-OP",'IOC Input'!#REF!&gt;=50000),RIGHT('IOC Input'!#REF!,6),""))</f>
        <v>#REF!</v>
      </c>
      <c r="K720" s="96" t="e">
        <f>IF(AND('IOC Input'!#REF!="M-OP",'IOC Input'!#REF!="C"),'IOC Input'!#REF!,"")</f>
        <v>#REF!</v>
      </c>
      <c r="L720" s="96" t="e">
        <f>IF(AND('IOC Input'!#REF!="M-OP",'IOC Input'!#REF!="D"),'IOC Input'!#REF!,"")</f>
        <v>#REF!</v>
      </c>
      <c r="M720" t="e">
        <f t="shared" si="75"/>
        <v>#REF!</v>
      </c>
    </row>
    <row r="721" spans="1:13" ht="18">
      <c r="A721" s="92" t="s">
        <v>101</v>
      </c>
      <c r="B721" s="93" t="e">
        <f>IF(AND('IOC Input'!#REF!="M-OP",'IOC Input'!#REF!&lt;50000),'IOC Input'!#REF!,IF(AND('IOC Input'!#REF!="M-OP",'IOC Input'!#REF!&gt;=50000),'IOC Input'!#REF!,""))</f>
        <v>#REF!</v>
      </c>
      <c r="C721" s="93" t="e">
        <f>IF(AND('IOC Input'!#REF!="M-OP",'IOC Input'!#REF!&lt;50000),'IOC Input'!#REF!,IF(AND('IOC Input'!#REF!="M-OP",'IOC Input'!#REF!&gt;=50000),'IOC Input'!#REF!,""))</f>
        <v>#REF!</v>
      </c>
      <c r="D721" s="93" t="e">
        <f>IF(AND('IOC Input'!#REF!="M-OP",'IOC Input'!#REF!&lt;50000),'IOC Input'!#REF!,IF(AND('IOC Input'!#REF!="M-OP",'IOC Input'!#REF!&gt;=50000),'IOC Input'!#REF!,""))</f>
        <v>#REF!</v>
      </c>
      <c r="E721" s="93" t="e">
        <f>IF(AND('IOC Input'!#REF!="M-OP",'IOC Input'!#REF!&lt;50000),'IOC Input'!#REF!,IF(AND('IOC Input'!#REF!="M-OP",'IOC Input'!#REF!&gt;=50000),'IOC Input'!#REF!,""))</f>
        <v>#REF!</v>
      </c>
      <c r="F721" s="93" t="e">
        <f>IF(AND('IOC Input'!#REF!="M-OP",'IOC Input'!#REF!&lt;50000),'IOC Input'!#REF!,IF(AND('IOC Input'!#REF!="M-OP",'IOC Input'!#REF!&gt;=50000),'IOC Input'!#REF!,""))</f>
        <v>#REF!</v>
      </c>
      <c r="G721" s="93" t="e">
        <f>IF(AND('IOC Input'!#REF!="M-OP",'IOC Input'!#REF!&lt;50000),'IOC Input'!#REF!,IF(AND('IOC Input'!#REF!="M-OP",'IOC Input'!#REF!&gt;=50000),'IOC Input'!#REF!,""))</f>
        <v>#REF!</v>
      </c>
      <c r="H721" s="93" t="e">
        <f>IF(AND('IOC Input'!#REF!="M-OP",'IOC Input'!#REF!&lt;50000),'IOC Input'!#REF!,IF(AND('IOC Input'!#REF!="M-OP",'IOC Input'!#REF!&gt;=50000),'IOC Input'!#REF!,""))</f>
        <v>#REF!</v>
      </c>
      <c r="I721" s="93" t="e">
        <f>IF(AND('IOC Input'!#REF!="M-OP",'IOC Input'!#REF!&lt;50000),'IOC Input'!#REF!,IF(AND('IOC Input'!#REF!="M-OP",'IOC Input'!#REF!&gt;=50000),'IOC Input'!#REF!,""))</f>
        <v>#REF!</v>
      </c>
      <c r="J721" s="95" t="e">
        <f>IF(AND('IOC Input'!#REF!="M-OP",'IOC Input'!#REF!&lt;50000),RIGHT('IOC Input'!#REF!,6),IF(AND('IOC Input'!#REF!="M-OP",'IOC Input'!#REF!&gt;=50000),RIGHT('IOC Input'!#REF!,6),""))</f>
        <v>#REF!</v>
      </c>
      <c r="K721" s="96" t="e">
        <f>IF(AND('IOC Input'!#REF!="M-OP",'IOC Input'!#REF!="C"),'IOC Input'!#REF!,"")</f>
        <v>#REF!</v>
      </c>
      <c r="L721" s="96" t="e">
        <f>IF(AND('IOC Input'!#REF!="M-OP",'IOC Input'!#REF!="D"),'IOC Input'!#REF!,"")</f>
        <v>#REF!</v>
      </c>
      <c r="M721" t="e">
        <f t="shared" si="75"/>
        <v>#REF!</v>
      </c>
    </row>
    <row r="722" spans="1:13" ht="18">
      <c r="A722" s="92" t="s">
        <v>101</v>
      </c>
      <c r="B722" s="93" t="e">
        <f>IF(AND('IOC Input'!#REF!="M-OP",'IOC Input'!#REF!&lt;50000),'IOC Input'!#REF!,IF(AND('IOC Input'!#REF!="M-OP",'IOC Input'!#REF!&gt;=50000),'IOC Input'!#REF!,""))</f>
        <v>#REF!</v>
      </c>
      <c r="C722" s="93" t="e">
        <f>IF(AND('IOC Input'!#REF!="M-OP",'IOC Input'!#REF!&lt;50000),'IOC Input'!#REF!,IF(AND('IOC Input'!#REF!="M-OP",'IOC Input'!#REF!&gt;=50000),'IOC Input'!#REF!,""))</f>
        <v>#REF!</v>
      </c>
      <c r="D722" s="93" t="e">
        <f>IF(AND('IOC Input'!#REF!="M-OP",'IOC Input'!#REF!&lt;50000),'IOC Input'!#REF!,IF(AND('IOC Input'!#REF!="M-OP",'IOC Input'!#REF!&gt;=50000),'IOC Input'!#REF!,""))</f>
        <v>#REF!</v>
      </c>
      <c r="E722" s="93" t="e">
        <f>IF(AND('IOC Input'!#REF!="M-OP",'IOC Input'!#REF!&lt;50000),'IOC Input'!#REF!,IF(AND('IOC Input'!#REF!="M-OP",'IOC Input'!#REF!&gt;=50000),'IOC Input'!#REF!,""))</f>
        <v>#REF!</v>
      </c>
      <c r="F722" s="93" t="e">
        <f>IF(AND('IOC Input'!#REF!="M-OP",'IOC Input'!#REF!&lt;50000),'IOC Input'!#REF!,IF(AND('IOC Input'!#REF!="M-OP",'IOC Input'!#REF!&gt;=50000),'IOC Input'!#REF!,""))</f>
        <v>#REF!</v>
      </c>
      <c r="G722" s="93" t="e">
        <f>IF(AND('IOC Input'!#REF!="M-OP",'IOC Input'!#REF!&lt;50000),'IOC Input'!#REF!,IF(AND('IOC Input'!#REF!="M-OP",'IOC Input'!#REF!&gt;=50000),'IOC Input'!#REF!,""))</f>
        <v>#REF!</v>
      </c>
      <c r="H722" s="97"/>
      <c r="I722" s="93" t="e">
        <f>IF(AND('IOC Input'!#REF!="M-OP",'IOC Input'!#REF!&lt;50000),'IOC Input'!#REF!,IF(AND('IOC Input'!#REF!="M-OP",'IOC Input'!#REF!&gt;=50000),'IOC Input'!#REF!,""))</f>
        <v>#REF!</v>
      </c>
      <c r="J722" s="95" t="e">
        <f>IF(AND('IOC Input'!#REF!="M-OP",'IOC Input'!#REF!&lt;50000),RIGHT('IOC Input'!#REF!,6),IF(AND('IOC Input'!#REF!="M-OP",'IOC Input'!#REF!&gt;=50000),RIGHT('IOC Input'!#REF!,6),""))</f>
        <v>#REF!</v>
      </c>
      <c r="K722" s="96" t="e">
        <f>IF(AND('IOC Input'!#REF!="M-OP",'IOC Input'!#REF!="C"),'IOC Input'!#REF!,"")</f>
        <v>#REF!</v>
      </c>
      <c r="L722" s="96" t="e">
        <f>IF(AND('IOC Input'!#REF!="M-OP",'IOC Input'!#REF!="D"),'IOC Input'!#REF!,"")</f>
        <v>#REF!</v>
      </c>
      <c r="M722" t="e">
        <f t="shared" si="75"/>
        <v>#REF!</v>
      </c>
    </row>
    <row r="723" spans="1:13" ht="18">
      <c r="A723" s="92"/>
      <c r="B723" s="93"/>
      <c r="C723" s="94"/>
      <c r="D723" s="93"/>
      <c r="E723" s="94"/>
      <c r="F723" s="93"/>
      <c r="G723" s="93"/>
      <c r="H723" s="94"/>
      <c r="I723" s="93"/>
      <c r="J723" s="95"/>
      <c r="K723" s="96"/>
      <c r="L723" s="96"/>
    </row>
    <row r="724" spans="1:13" ht="18">
      <c r="A724" s="92" t="s">
        <v>101</v>
      </c>
      <c r="B724" s="93" t="e">
        <f>IF(AND('IOC Input'!#REF!="M-OP",'IOC Input'!#REF!&lt;50000),"119503",IF(AND('IOC Input'!#REF!="M-OP",'IOC Input'!#REF!&gt;=50000),"119500",""))</f>
        <v>#REF!</v>
      </c>
      <c r="C724" s="94"/>
      <c r="D724" s="93"/>
      <c r="E724" s="94"/>
      <c r="F724" s="93"/>
      <c r="G724" s="93"/>
      <c r="H724" s="93" t="e">
        <f>IF(AND('IOC Input'!#REF!="M-OP",'IOC Input'!#REF!&lt;50000),'IOC Input'!#REF!,IF(AND('IOC Input'!#REF!="M-OP",'IOC Input'!#REF!&gt;=50000),'IOC Input'!#REF!,""))</f>
        <v>#REF!</v>
      </c>
      <c r="I724" s="93" t="e">
        <f>+I725</f>
        <v>#REF!</v>
      </c>
      <c r="J724" s="95" t="e">
        <f>+J725</f>
        <v>#REF!</v>
      </c>
      <c r="K724" s="96" t="e">
        <f>IF(AND('IOC Input'!#REF!="M-OP",'IOC Input'!#REF!="C"),'IOC Input'!#REF!,"")</f>
        <v>#REF!</v>
      </c>
      <c r="L724" s="96" t="e">
        <f>IF(AND('IOC Input'!#REF!="M-OP",'IOC Input'!#REF!="D"),'IOC Input'!#REF!,"")</f>
        <v>#REF!</v>
      </c>
      <c r="M724" t="e">
        <f>IF(SUM(K724:L724)&gt;0,1,0)</f>
        <v>#REF!</v>
      </c>
    </row>
    <row r="725" spans="1:13" ht="18">
      <c r="A725" s="92" t="s">
        <v>101</v>
      </c>
      <c r="B725" s="93" t="e">
        <f>IF(AND('IOC Input'!#REF!="M-OP",'IOC Input'!#REF!&lt;50000),'IOC Input'!#REF!,IF(AND('IOC Input'!#REF!="M-OP",'IOC Input'!#REF!&gt;=50000),'IOC Input'!#REF!,""))</f>
        <v>#REF!</v>
      </c>
      <c r="C725" s="93" t="e">
        <f>IF(AND('IOC Input'!#REF!="M-OP",'IOC Input'!#REF!&lt;50000),'IOC Input'!#REF!,IF(AND('IOC Input'!#REF!="M-OP",'IOC Input'!#REF!&gt;=50000),'IOC Input'!#REF!,""))</f>
        <v>#REF!</v>
      </c>
      <c r="D725" s="93" t="e">
        <f>IF(AND('IOC Input'!#REF!="M-OP",'IOC Input'!#REF!&lt;50000),'IOC Input'!#REF!,IF(AND('IOC Input'!#REF!="M-OP",'IOC Input'!#REF!&gt;=50000),'IOC Input'!#REF!,""))</f>
        <v>#REF!</v>
      </c>
      <c r="E725" s="93" t="e">
        <f>IF(AND('IOC Input'!#REF!="M-OP",'IOC Input'!#REF!&lt;50000),'IOC Input'!#REF!,IF(AND('IOC Input'!#REF!="M-OP",'IOC Input'!#REF!&gt;=50000),'IOC Input'!#REF!,""))</f>
        <v>#REF!</v>
      </c>
      <c r="F725" s="93" t="e">
        <f>IF(AND('IOC Input'!#REF!="M-OP",'IOC Input'!#REF!&lt;50000),'IOC Input'!#REF!,IF(AND('IOC Input'!#REF!="M-OP",'IOC Input'!#REF!&gt;=50000),'IOC Input'!#REF!,""))</f>
        <v>#REF!</v>
      </c>
      <c r="G725" s="93" t="e">
        <f>IF(AND('IOC Input'!#REF!="M-OP",'IOC Input'!#REF!&lt;50000),'IOC Input'!#REF!,IF(AND('IOC Input'!#REF!="M-OP",'IOC Input'!#REF!&gt;=50000),'IOC Input'!#REF!,""))</f>
        <v>#REF!</v>
      </c>
      <c r="H725" s="93" t="e">
        <f>IF(AND('IOC Input'!#REF!="M-OP",'IOC Input'!#REF!&lt;50000),'IOC Input'!#REF!,IF(AND('IOC Input'!#REF!="M-OP",'IOC Input'!#REF!&gt;=50000),'IOC Input'!#REF!,""))</f>
        <v>#REF!</v>
      </c>
      <c r="I725" s="93" t="e">
        <f>IF(AND('IOC Input'!#REF!="M-OP",'IOC Input'!#REF!&lt;50000),'IOC Input'!#REF!,IF(AND('IOC Input'!#REF!="M-OP",'IOC Input'!#REF!&gt;=50000),'IOC Input'!#REF!,""))</f>
        <v>#REF!</v>
      </c>
      <c r="J725" s="95" t="e">
        <f>IF(AND('IOC Input'!#REF!="M-OP",'IOC Input'!#REF!&lt;50000),RIGHT('IOC Input'!#REF!,6),IF(AND('IOC Input'!#REF!="M-OP",'IOC Input'!#REF!&gt;=50000),RIGHT('IOC Input'!#REF!,6),""))</f>
        <v>#REF!</v>
      </c>
      <c r="K725" s="96" t="e">
        <f>IF(AND('IOC Input'!#REF!="M-OP",'IOC Input'!#REF!="C"),'IOC Input'!#REF!,"")</f>
        <v>#REF!</v>
      </c>
      <c r="L725" s="96" t="e">
        <f>IF(AND('IOC Input'!#REF!="M-OP",'IOC Input'!#REF!="D"),'IOC Input'!#REF!,"")</f>
        <v>#REF!</v>
      </c>
      <c r="M725" t="e">
        <f t="shared" ref="M725:M731" si="76">IF(SUM(K725:L725)&gt;0,1,0)</f>
        <v>#REF!</v>
      </c>
    </row>
    <row r="726" spans="1:13" ht="18">
      <c r="A726" s="92" t="s">
        <v>101</v>
      </c>
      <c r="B726" s="93" t="e">
        <f>IF(AND('IOC Input'!#REF!="M-OP",'IOC Input'!#REF!&lt;50000),'IOC Input'!#REF!,IF(AND('IOC Input'!#REF!="M-OP",'IOC Input'!#REF!&gt;=50000),'IOC Input'!#REF!,""))</f>
        <v>#REF!</v>
      </c>
      <c r="C726" s="93" t="e">
        <f>IF(AND('IOC Input'!#REF!="M-OP",'IOC Input'!#REF!&lt;50000),'IOC Input'!#REF!,IF(AND('IOC Input'!#REF!="M-OP",'IOC Input'!#REF!&gt;=50000),'IOC Input'!#REF!,""))</f>
        <v>#REF!</v>
      </c>
      <c r="D726" s="93" t="e">
        <f>IF(AND('IOC Input'!#REF!="M-OP",'IOC Input'!#REF!&lt;50000),'IOC Input'!#REF!,IF(AND('IOC Input'!#REF!="M-OP",'IOC Input'!#REF!&gt;=50000),'IOC Input'!#REF!,""))</f>
        <v>#REF!</v>
      </c>
      <c r="E726" s="93" t="e">
        <f>IF(AND('IOC Input'!#REF!="M-OP",'IOC Input'!#REF!&lt;50000),'IOC Input'!#REF!,IF(AND('IOC Input'!#REF!="M-OP",'IOC Input'!#REF!&gt;=50000),'IOC Input'!#REF!,""))</f>
        <v>#REF!</v>
      </c>
      <c r="F726" s="93" t="e">
        <f>IF(AND('IOC Input'!#REF!="M-OP",'IOC Input'!#REF!&lt;50000),'IOC Input'!#REF!,IF(AND('IOC Input'!#REF!="M-OP",'IOC Input'!#REF!&gt;=50000),'IOC Input'!#REF!,""))</f>
        <v>#REF!</v>
      </c>
      <c r="G726" s="93" t="e">
        <f>IF(AND('IOC Input'!#REF!="M-OP",'IOC Input'!#REF!&lt;50000),'IOC Input'!#REF!,IF(AND('IOC Input'!#REF!="M-OP",'IOC Input'!#REF!&gt;=50000),'IOC Input'!#REF!,""))</f>
        <v>#REF!</v>
      </c>
      <c r="H726" s="93" t="e">
        <f>IF(AND('IOC Input'!#REF!="M-OP",'IOC Input'!#REF!&lt;50000),'IOC Input'!#REF!,IF(AND('IOC Input'!#REF!="M-OP",'IOC Input'!#REF!&gt;=50000),'IOC Input'!#REF!,""))</f>
        <v>#REF!</v>
      </c>
      <c r="I726" s="93" t="e">
        <f>IF(AND('IOC Input'!#REF!="M-OP",'IOC Input'!#REF!&lt;50000),'IOC Input'!#REF!,IF(AND('IOC Input'!#REF!="M-OP",'IOC Input'!#REF!&gt;=50000),'IOC Input'!#REF!,""))</f>
        <v>#REF!</v>
      </c>
      <c r="J726" s="95" t="e">
        <f>IF(AND('IOC Input'!#REF!="M-OP",'IOC Input'!#REF!&lt;50000),RIGHT('IOC Input'!#REF!,6),IF(AND('IOC Input'!#REF!="M-OP",'IOC Input'!#REF!&gt;=50000),RIGHT('IOC Input'!#REF!,6),""))</f>
        <v>#REF!</v>
      </c>
      <c r="K726" s="96" t="e">
        <f>IF(AND('IOC Input'!#REF!="M-OP",'IOC Input'!#REF!="C"),'IOC Input'!#REF!,"")</f>
        <v>#REF!</v>
      </c>
      <c r="L726" s="96" t="e">
        <f>IF(AND('IOC Input'!#REF!="M-OP",'IOC Input'!#REF!="D"),'IOC Input'!#REF!,"")</f>
        <v>#REF!</v>
      </c>
      <c r="M726" t="e">
        <f t="shared" si="76"/>
        <v>#REF!</v>
      </c>
    </row>
    <row r="727" spans="1:13" ht="18">
      <c r="A727" s="92" t="s">
        <v>101</v>
      </c>
      <c r="B727" s="93" t="e">
        <f>IF(AND('IOC Input'!#REF!="M-OP",'IOC Input'!#REF!&lt;50000),'IOC Input'!#REF!,IF(AND('IOC Input'!#REF!="M-OP",'IOC Input'!#REF!&gt;=50000),'IOC Input'!#REF!,""))</f>
        <v>#REF!</v>
      </c>
      <c r="C727" s="93" t="e">
        <f>IF(AND('IOC Input'!#REF!="M-OP",'IOC Input'!#REF!&lt;50000),'IOC Input'!#REF!,IF(AND('IOC Input'!#REF!="M-OP",'IOC Input'!#REF!&gt;=50000),'IOC Input'!#REF!,""))</f>
        <v>#REF!</v>
      </c>
      <c r="D727" s="93" t="e">
        <f>IF(AND('IOC Input'!#REF!="M-OP",'IOC Input'!#REF!&lt;50000),'IOC Input'!#REF!,IF(AND('IOC Input'!#REF!="M-OP",'IOC Input'!#REF!&gt;=50000),'IOC Input'!#REF!,""))</f>
        <v>#REF!</v>
      </c>
      <c r="E727" s="93" t="e">
        <f>IF(AND('IOC Input'!#REF!="M-OP",'IOC Input'!#REF!&lt;50000),'IOC Input'!#REF!,IF(AND('IOC Input'!#REF!="M-OP",'IOC Input'!#REF!&gt;=50000),'IOC Input'!#REF!,""))</f>
        <v>#REF!</v>
      </c>
      <c r="F727" s="93" t="e">
        <f>IF(AND('IOC Input'!#REF!="M-OP",'IOC Input'!#REF!&lt;50000),'IOC Input'!#REF!,IF(AND('IOC Input'!#REF!="M-OP",'IOC Input'!#REF!&gt;=50000),'IOC Input'!#REF!,""))</f>
        <v>#REF!</v>
      </c>
      <c r="G727" s="93" t="e">
        <f>IF(AND('IOC Input'!#REF!="M-OP",'IOC Input'!#REF!&lt;50000),'IOC Input'!#REF!,IF(AND('IOC Input'!#REF!="M-OP",'IOC Input'!#REF!&gt;=50000),'IOC Input'!#REF!,""))</f>
        <v>#REF!</v>
      </c>
      <c r="H727" s="93" t="e">
        <f>IF(AND('IOC Input'!#REF!="M-OP",'IOC Input'!#REF!&lt;50000),'IOC Input'!#REF!,IF(AND('IOC Input'!#REF!="M-OP",'IOC Input'!#REF!&gt;=50000),'IOC Input'!#REF!,""))</f>
        <v>#REF!</v>
      </c>
      <c r="I727" s="93" t="e">
        <f>IF(AND('IOC Input'!#REF!="M-OP",'IOC Input'!#REF!&lt;50000),'IOC Input'!#REF!,IF(AND('IOC Input'!#REF!="M-OP",'IOC Input'!#REF!&gt;=50000),'IOC Input'!#REF!,""))</f>
        <v>#REF!</v>
      </c>
      <c r="J727" s="95" t="e">
        <f>IF(AND('IOC Input'!#REF!="M-OP",'IOC Input'!#REF!&lt;50000),RIGHT('IOC Input'!#REF!,6),IF(AND('IOC Input'!#REF!="M-OP",'IOC Input'!#REF!&gt;=50000),RIGHT('IOC Input'!#REF!,6),""))</f>
        <v>#REF!</v>
      </c>
      <c r="K727" s="96" t="e">
        <f>IF(AND('IOC Input'!#REF!="M-OP",'IOC Input'!#REF!="C"),'IOC Input'!#REF!,"")</f>
        <v>#REF!</v>
      </c>
      <c r="L727" s="96" t="e">
        <f>IF(AND('IOC Input'!#REF!="M-OP",'IOC Input'!#REF!="D"),'IOC Input'!#REF!,"")</f>
        <v>#REF!</v>
      </c>
      <c r="M727" t="e">
        <f t="shared" si="76"/>
        <v>#REF!</v>
      </c>
    </row>
    <row r="728" spans="1:13" ht="18">
      <c r="A728" s="92" t="s">
        <v>101</v>
      </c>
      <c r="B728" s="93" t="e">
        <f>IF(AND('IOC Input'!#REF!="M-OP",'IOC Input'!#REF!&lt;50000),'IOC Input'!#REF!,IF(AND('IOC Input'!#REF!="M-OP",'IOC Input'!#REF!&gt;=50000),'IOC Input'!#REF!,""))</f>
        <v>#REF!</v>
      </c>
      <c r="C728" s="93" t="e">
        <f>IF(AND('IOC Input'!#REF!="M-OP",'IOC Input'!#REF!&lt;50000),'IOC Input'!#REF!,IF(AND('IOC Input'!#REF!="M-OP",'IOC Input'!#REF!&gt;=50000),'IOC Input'!#REF!,""))</f>
        <v>#REF!</v>
      </c>
      <c r="D728" s="93" t="e">
        <f>IF(AND('IOC Input'!#REF!="M-OP",'IOC Input'!#REF!&lt;50000),'IOC Input'!#REF!,IF(AND('IOC Input'!#REF!="M-OP",'IOC Input'!#REF!&gt;=50000),'IOC Input'!#REF!,""))</f>
        <v>#REF!</v>
      </c>
      <c r="E728" s="93" t="e">
        <f>IF(AND('IOC Input'!#REF!="M-OP",'IOC Input'!#REF!&lt;50000),'IOC Input'!#REF!,IF(AND('IOC Input'!#REF!="M-OP",'IOC Input'!#REF!&gt;=50000),'IOC Input'!#REF!,""))</f>
        <v>#REF!</v>
      </c>
      <c r="F728" s="93" t="e">
        <f>IF(AND('IOC Input'!#REF!="M-OP",'IOC Input'!#REF!&lt;50000),'IOC Input'!#REF!,IF(AND('IOC Input'!#REF!="M-OP",'IOC Input'!#REF!&gt;=50000),'IOC Input'!#REF!,""))</f>
        <v>#REF!</v>
      </c>
      <c r="G728" s="93" t="e">
        <f>IF(AND('IOC Input'!#REF!="M-OP",'IOC Input'!#REF!&lt;50000),'IOC Input'!#REF!,IF(AND('IOC Input'!#REF!="M-OP",'IOC Input'!#REF!&gt;=50000),'IOC Input'!#REF!,""))</f>
        <v>#REF!</v>
      </c>
      <c r="H728" s="93" t="e">
        <f>IF(AND('IOC Input'!#REF!="M-OP",'IOC Input'!#REF!&lt;50000),'IOC Input'!#REF!,IF(AND('IOC Input'!#REF!="M-OP",'IOC Input'!#REF!&gt;=50000),'IOC Input'!#REF!,""))</f>
        <v>#REF!</v>
      </c>
      <c r="I728" s="93" t="e">
        <f>IF(AND('IOC Input'!#REF!="M-OP",'IOC Input'!#REF!&lt;50000),'IOC Input'!#REF!,IF(AND('IOC Input'!#REF!="M-OP",'IOC Input'!#REF!&gt;=50000),'IOC Input'!#REF!,""))</f>
        <v>#REF!</v>
      </c>
      <c r="J728" s="95" t="e">
        <f>IF(AND('IOC Input'!#REF!="M-OP",'IOC Input'!#REF!&lt;50000),RIGHT('IOC Input'!#REF!,6),IF(AND('IOC Input'!#REF!="M-OP",'IOC Input'!#REF!&gt;=50000),RIGHT('IOC Input'!#REF!,6),""))</f>
        <v>#REF!</v>
      </c>
      <c r="K728" s="96" t="e">
        <f>IF(AND('IOC Input'!#REF!="M-OP",'IOC Input'!#REF!="C"),'IOC Input'!#REF!,"")</f>
        <v>#REF!</v>
      </c>
      <c r="L728" s="96" t="e">
        <f>IF(AND('IOC Input'!#REF!="M-OP",'IOC Input'!#REF!="D"),'IOC Input'!#REF!,"")</f>
        <v>#REF!</v>
      </c>
      <c r="M728" t="e">
        <f t="shared" si="76"/>
        <v>#REF!</v>
      </c>
    </row>
    <row r="729" spans="1:13" ht="18">
      <c r="A729" s="92" t="s">
        <v>101</v>
      </c>
      <c r="B729" s="93" t="e">
        <f>IF(AND('IOC Input'!#REF!="M-OP",'IOC Input'!#REF!&lt;50000),'IOC Input'!#REF!,IF(AND('IOC Input'!#REF!="M-OP",'IOC Input'!#REF!&gt;=50000),'IOC Input'!#REF!,""))</f>
        <v>#REF!</v>
      </c>
      <c r="C729" s="93" t="e">
        <f>IF(AND('IOC Input'!#REF!="M-OP",'IOC Input'!#REF!&lt;50000),'IOC Input'!#REF!,IF(AND('IOC Input'!#REF!="M-OP",'IOC Input'!#REF!&gt;=50000),'IOC Input'!#REF!,""))</f>
        <v>#REF!</v>
      </c>
      <c r="D729" s="93" t="e">
        <f>IF(AND('IOC Input'!#REF!="M-OP",'IOC Input'!#REF!&lt;50000),'IOC Input'!#REF!,IF(AND('IOC Input'!#REF!="M-OP",'IOC Input'!#REF!&gt;=50000),'IOC Input'!#REF!,""))</f>
        <v>#REF!</v>
      </c>
      <c r="E729" s="93" t="e">
        <f>IF(AND('IOC Input'!#REF!="M-OP",'IOC Input'!#REF!&lt;50000),'IOC Input'!#REF!,IF(AND('IOC Input'!#REF!="M-OP",'IOC Input'!#REF!&gt;=50000),'IOC Input'!#REF!,""))</f>
        <v>#REF!</v>
      </c>
      <c r="F729" s="93" t="e">
        <f>IF(AND('IOC Input'!#REF!="M-OP",'IOC Input'!#REF!&lt;50000),'IOC Input'!#REF!,IF(AND('IOC Input'!#REF!="M-OP",'IOC Input'!#REF!&gt;=50000),'IOC Input'!#REF!,""))</f>
        <v>#REF!</v>
      </c>
      <c r="G729" s="93" t="e">
        <f>IF(AND('IOC Input'!#REF!="M-OP",'IOC Input'!#REF!&lt;50000),'IOC Input'!#REF!,IF(AND('IOC Input'!#REF!="M-OP",'IOC Input'!#REF!&gt;=50000),'IOC Input'!#REF!,""))</f>
        <v>#REF!</v>
      </c>
      <c r="H729" s="93" t="e">
        <f>IF(AND('IOC Input'!#REF!="M-OP",'IOC Input'!#REF!&lt;50000),'IOC Input'!#REF!,IF(AND('IOC Input'!#REF!="M-OP",'IOC Input'!#REF!&gt;=50000),'IOC Input'!#REF!,""))</f>
        <v>#REF!</v>
      </c>
      <c r="I729" s="93" t="e">
        <f>IF(AND('IOC Input'!#REF!="M-OP",'IOC Input'!#REF!&lt;50000),'IOC Input'!#REF!,IF(AND('IOC Input'!#REF!="M-OP",'IOC Input'!#REF!&gt;=50000),'IOC Input'!#REF!,""))</f>
        <v>#REF!</v>
      </c>
      <c r="J729" s="95" t="e">
        <f>IF(AND('IOC Input'!#REF!="M-OP",'IOC Input'!#REF!&lt;50000),RIGHT('IOC Input'!#REF!,6),IF(AND('IOC Input'!#REF!="M-OP",'IOC Input'!#REF!&gt;=50000),RIGHT('IOC Input'!#REF!,6),""))</f>
        <v>#REF!</v>
      </c>
      <c r="K729" s="96" t="e">
        <f>IF(AND('IOC Input'!#REF!="M-OP",'IOC Input'!#REF!="C"),'IOC Input'!#REF!,"")</f>
        <v>#REF!</v>
      </c>
      <c r="L729" s="96" t="e">
        <f>IF(AND('IOC Input'!#REF!="M-OP",'IOC Input'!#REF!="D"),'IOC Input'!#REF!,"")</f>
        <v>#REF!</v>
      </c>
      <c r="M729" t="e">
        <f t="shared" si="76"/>
        <v>#REF!</v>
      </c>
    </row>
    <row r="730" spans="1:13" ht="18">
      <c r="A730" s="92" t="s">
        <v>101</v>
      </c>
      <c r="B730" s="93" t="e">
        <f>IF(AND('IOC Input'!#REF!="M-OP",'IOC Input'!#REF!&lt;50000),'IOC Input'!#REF!,IF(AND('IOC Input'!#REF!="M-OP",'IOC Input'!#REF!&gt;=50000),'IOC Input'!#REF!,""))</f>
        <v>#REF!</v>
      </c>
      <c r="C730" s="93" t="e">
        <f>IF(AND('IOC Input'!#REF!="M-OP",'IOC Input'!#REF!&lt;50000),'IOC Input'!#REF!,IF(AND('IOC Input'!#REF!="M-OP",'IOC Input'!#REF!&gt;=50000),'IOC Input'!#REF!,""))</f>
        <v>#REF!</v>
      </c>
      <c r="D730" s="93" t="e">
        <f>IF(AND('IOC Input'!#REF!="M-OP",'IOC Input'!#REF!&lt;50000),'IOC Input'!#REF!,IF(AND('IOC Input'!#REF!="M-OP",'IOC Input'!#REF!&gt;=50000),'IOC Input'!#REF!,""))</f>
        <v>#REF!</v>
      </c>
      <c r="E730" s="93" t="e">
        <f>IF(AND('IOC Input'!#REF!="M-OP",'IOC Input'!#REF!&lt;50000),'IOC Input'!#REF!,IF(AND('IOC Input'!#REF!="M-OP",'IOC Input'!#REF!&gt;=50000),'IOC Input'!#REF!,""))</f>
        <v>#REF!</v>
      </c>
      <c r="F730" s="93" t="e">
        <f>IF(AND('IOC Input'!#REF!="M-OP",'IOC Input'!#REF!&lt;50000),'IOC Input'!#REF!,IF(AND('IOC Input'!#REF!="M-OP",'IOC Input'!#REF!&gt;=50000),'IOC Input'!#REF!,""))</f>
        <v>#REF!</v>
      </c>
      <c r="G730" s="93" t="e">
        <f>IF(AND('IOC Input'!#REF!="M-OP",'IOC Input'!#REF!&lt;50000),'IOC Input'!#REF!,IF(AND('IOC Input'!#REF!="M-OP",'IOC Input'!#REF!&gt;=50000),'IOC Input'!#REF!,""))</f>
        <v>#REF!</v>
      </c>
      <c r="H730" s="93" t="e">
        <f>IF(AND('IOC Input'!#REF!="M-OP",'IOC Input'!#REF!&lt;50000),'IOC Input'!#REF!,IF(AND('IOC Input'!#REF!="M-OP",'IOC Input'!#REF!&gt;=50000),'IOC Input'!#REF!,""))</f>
        <v>#REF!</v>
      </c>
      <c r="I730" s="93" t="e">
        <f>IF(AND('IOC Input'!#REF!="M-OP",'IOC Input'!#REF!&lt;50000),'IOC Input'!#REF!,IF(AND('IOC Input'!#REF!="M-OP",'IOC Input'!#REF!&gt;=50000),'IOC Input'!#REF!,""))</f>
        <v>#REF!</v>
      </c>
      <c r="J730" s="95" t="e">
        <f>IF(AND('IOC Input'!#REF!="M-OP",'IOC Input'!#REF!&lt;50000),RIGHT('IOC Input'!#REF!,6),IF(AND('IOC Input'!#REF!="M-OP",'IOC Input'!#REF!&gt;=50000),RIGHT('IOC Input'!#REF!,6),""))</f>
        <v>#REF!</v>
      </c>
      <c r="K730" s="96" t="e">
        <f>IF(AND('IOC Input'!#REF!="M-OP",'IOC Input'!#REF!="C"),'IOC Input'!#REF!,"")</f>
        <v>#REF!</v>
      </c>
      <c r="L730" s="96" t="e">
        <f>IF(AND('IOC Input'!#REF!="M-OP",'IOC Input'!#REF!="D"),'IOC Input'!#REF!,"")</f>
        <v>#REF!</v>
      </c>
      <c r="M730" t="e">
        <f t="shared" si="76"/>
        <v>#REF!</v>
      </c>
    </row>
    <row r="731" spans="1:13" ht="18">
      <c r="A731" s="92" t="s">
        <v>101</v>
      </c>
      <c r="B731" s="93" t="e">
        <f>IF(AND('IOC Input'!#REF!="M-OP",'IOC Input'!#REF!&lt;50000),'IOC Input'!#REF!,IF(AND('IOC Input'!#REF!="M-OP",'IOC Input'!#REF!&gt;=50000),'IOC Input'!#REF!,""))</f>
        <v>#REF!</v>
      </c>
      <c r="C731" s="93" t="e">
        <f>IF(AND('IOC Input'!#REF!="M-OP",'IOC Input'!#REF!&lt;50000),'IOC Input'!#REF!,IF(AND('IOC Input'!#REF!="M-OP",'IOC Input'!#REF!&gt;=50000),'IOC Input'!#REF!,""))</f>
        <v>#REF!</v>
      </c>
      <c r="D731" s="93" t="e">
        <f>IF(AND('IOC Input'!#REF!="M-OP",'IOC Input'!#REF!&lt;50000),'IOC Input'!#REF!,IF(AND('IOC Input'!#REF!="M-OP",'IOC Input'!#REF!&gt;=50000),'IOC Input'!#REF!,""))</f>
        <v>#REF!</v>
      </c>
      <c r="E731" s="93" t="e">
        <f>IF(AND('IOC Input'!#REF!="M-OP",'IOC Input'!#REF!&lt;50000),'IOC Input'!#REF!,IF(AND('IOC Input'!#REF!="M-OP",'IOC Input'!#REF!&gt;=50000),'IOC Input'!#REF!,""))</f>
        <v>#REF!</v>
      </c>
      <c r="F731" s="93" t="e">
        <f>IF(AND('IOC Input'!#REF!="M-OP",'IOC Input'!#REF!&lt;50000),'IOC Input'!#REF!,IF(AND('IOC Input'!#REF!="M-OP",'IOC Input'!#REF!&gt;=50000),'IOC Input'!#REF!,""))</f>
        <v>#REF!</v>
      </c>
      <c r="G731" s="93" t="e">
        <f>IF(AND('IOC Input'!#REF!="M-OP",'IOC Input'!#REF!&lt;50000),'IOC Input'!#REF!,IF(AND('IOC Input'!#REF!="M-OP",'IOC Input'!#REF!&gt;=50000),'IOC Input'!#REF!,""))</f>
        <v>#REF!</v>
      </c>
      <c r="H731" s="97"/>
      <c r="I731" s="93" t="e">
        <f>IF(AND('IOC Input'!#REF!="M-OP",'IOC Input'!#REF!&lt;50000),'IOC Input'!#REF!,IF(AND('IOC Input'!#REF!="M-OP",'IOC Input'!#REF!&gt;=50000),'IOC Input'!#REF!,""))</f>
        <v>#REF!</v>
      </c>
      <c r="J731" s="95" t="e">
        <f>IF(AND('IOC Input'!#REF!="M-OP",'IOC Input'!#REF!&lt;50000),RIGHT('IOC Input'!#REF!,6),IF(AND('IOC Input'!#REF!="M-OP",'IOC Input'!#REF!&gt;=50000),RIGHT('IOC Input'!#REF!,6),""))</f>
        <v>#REF!</v>
      </c>
      <c r="K731" s="96" t="e">
        <f>IF(AND('IOC Input'!#REF!="M-OP",'IOC Input'!#REF!="C"),'IOC Input'!#REF!,"")</f>
        <v>#REF!</v>
      </c>
      <c r="L731" s="96" t="e">
        <f>IF(AND('IOC Input'!#REF!="M-OP",'IOC Input'!#REF!="D"),'IOC Input'!#REF!,"")</f>
        <v>#REF!</v>
      </c>
      <c r="M731" t="e">
        <f t="shared" si="76"/>
        <v>#REF!</v>
      </c>
    </row>
    <row r="732" spans="1:13" ht="18">
      <c r="A732" s="92"/>
      <c r="B732" s="93"/>
      <c r="C732" s="94"/>
      <c r="D732" s="93"/>
      <c r="E732" s="94"/>
      <c r="F732" s="93"/>
      <c r="G732" s="93"/>
      <c r="H732" s="94"/>
      <c r="I732" s="93"/>
      <c r="J732" s="95"/>
      <c r="K732" s="96"/>
      <c r="L732" s="96"/>
    </row>
    <row r="733" spans="1:13" ht="18">
      <c r="A733" s="92" t="s">
        <v>101</v>
      </c>
      <c r="B733" s="93" t="e">
        <f>IF(AND('IOC Input'!#REF!="M-OP",'IOC Input'!#REF!&lt;50000),"119503",IF(AND('IOC Input'!#REF!="M-OP",'IOC Input'!#REF!&gt;=50000),"119500",""))</f>
        <v>#REF!</v>
      </c>
      <c r="C733" s="94"/>
      <c r="D733" s="93"/>
      <c r="E733" s="94"/>
      <c r="F733" s="93"/>
      <c r="G733" s="93"/>
      <c r="H733" s="93" t="e">
        <f>IF(AND('IOC Input'!#REF!="M-OP",'IOC Input'!#REF!&lt;50000),'IOC Input'!#REF!,IF(AND('IOC Input'!#REF!="M-OP",'IOC Input'!#REF!&gt;=50000),'IOC Input'!#REF!,""))</f>
        <v>#REF!</v>
      </c>
      <c r="I733" s="93" t="e">
        <f>+I734</f>
        <v>#REF!</v>
      </c>
      <c r="J733" s="95" t="e">
        <f>+J734</f>
        <v>#REF!</v>
      </c>
      <c r="K733" s="96" t="e">
        <f>IF(AND('IOC Input'!#REF!="M-OP",'IOC Input'!#REF!="C"),'IOC Input'!#REF!,"")</f>
        <v>#REF!</v>
      </c>
      <c r="L733" s="96" t="e">
        <f>IF(AND('IOC Input'!#REF!="M-OP",'IOC Input'!#REF!="D"),'IOC Input'!#REF!,"")</f>
        <v>#REF!</v>
      </c>
      <c r="M733" t="e">
        <f>IF(SUM(K733:L733)&gt;0,1,0)</f>
        <v>#REF!</v>
      </c>
    </row>
    <row r="734" spans="1:13" ht="18">
      <c r="A734" s="92" t="s">
        <v>101</v>
      </c>
      <c r="B734" s="93" t="e">
        <f>IF(AND('IOC Input'!#REF!="M-OP",'IOC Input'!#REF!&lt;50000),'IOC Input'!#REF!,IF(AND('IOC Input'!#REF!="M-OP",'IOC Input'!#REF!&gt;=50000),'IOC Input'!#REF!,""))</f>
        <v>#REF!</v>
      </c>
      <c r="C734" s="93" t="e">
        <f>IF(AND('IOC Input'!#REF!="M-OP",'IOC Input'!#REF!&lt;50000),'IOC Input'!#REF!,IF(AND('IOC Input'!#REF!="M-OP",'IOC Input'!#REF!&gt;=50000),'IOC Input'!#REF!,""))</f>
        <v>#REF!</v>
      </c>
      <c r="D734" s="93" t="e">
        <f>IF(AND('IOC Input'!#REF!="M-OP",'IOC Input'!#REF!&lt;50000),'IOC Input'!#REF!,IF(AND('IOC Input'!#REF!="M-OP",'IOC Input'!#REF!&gt;=50000),'IOC Input'!#REF!,""))</f>
        <v>#REF!</v>
      </c>
      <c r="E734" s="93" t="e">
        <f>IF(AND('IOC Input'!#REF!="M-OP",'IOC Input'!#REF!&lt;50000),'IOC Input'!#REF!,IF(AND('IOC Input'!#REF!="M-OP",'IOC Input'!#REF!&gt;=50000),'IOC Input'!#REF!,""))</f>
        <v>#REF!</v>
      </c>
      <c r="F734" s="93" t="e">
        <f>IF(AND('IOC Input'!#REF!="M-OP",'IOC Input'!#REF!&lt;50000),'IOC Input'!#REF!,IF(AND('IOC Input'!#REF!="M-OP",'IOC Input'!#REF!&gt;=50000),'IOC Input'!#REF!,""))</f>
        <v>#REF!</v>
      </c>
      <c r="G734" s="93" t="e">
        <f>IF(AND('IOC Input'!#REF!="M-OP",'IOC Input'!#REF!&lt;50000),'IOC Input'!#REF!,IF(AND('IOC Input'!#REF!="M-OP",'IOC Input'!#REF!&gt;=50000),'IOC Input'!#REF!,""))</f>
        <v>#REF!</v>
      </c>
      <c r="H734" s="93" t="e">
        <f>IF(AND('IOC Input'!#REF!="M-OP",'IOC Input'!#REF!&lt;50000),'IOC Input'!#REF!,IF(AND('IOC Input'!#REF!="M-OP",'IOC Input'!#REF!&gt;=50000),'IOC Input'!#REF!,""))</f>
        <v>#REF!</v>
      </c>
      <c r="I734" s="93" t="e">
        <f>IF(AND('IOC Input'!#REF!="M-OP",'IOC Input'!#REF!&lt;50000),'IOC Input'!#REF!,IF(AND('IOC Input'!#REF!="M-OP",'IOC Input'!#REF!&gt;=50000),'IOC Input'!#REF!,""))</f>
        <v>#REF!</v>
      </c>
      <c r="J734" s="95" t="e">
        <f>IF(AND('IOC Input'!#REF!="M-OP",'IOC Input'!#REF!&lt;50000),RIGHT('IOC Input'!#REF!,6),IF(AND('IOC Input'!#REF!="M-OP",'IOC Input'!#REF!&gt;=50000),RIGHT('IOC Input'!#REF!,6),""))</f>
        <v>#REF!</v>
      </c>
      <c r="K734" s="96" t="e">
        <f>IF(AND('IOC Input'!#REF!="M-OP",'IOC Input'!#REF!="C"),'IOC Input'!#REF!,"")</f>
        <v>#REF!</v>
      </c>
      <c r="L734" s="96" t="e">
        <f>IF(AND('IOC Input'!#REF!="M-OP",'IOC Input'!#REF!="D"),'IOC Input'!#REF!,"")</f>
        <v>#REF!</v>
      </c>
      <c r="M734" t="e">
        <f t="shared" ref="M734:M740" si="77">IF(SUM(K734:L734)&gt;0,1,0)</f>
        <v>#REF!</v>
      </c>
    </row>
    <row r="735" spans="1:13" ht="18">
      <c r="A735" s="92" t="s">
        <v>101</v>
      </c>
      <c r="B735" s="93" t="e">
        <f>IF(AND('IOC Input'!#REF!="M-OP",'IOC Input'!#REF!&lt;50000),'IOC Input'!#REF!,IF(AND('IOC Input'!#REF!="M-OP",'IOC Input'!#REF!&gt;=50000),'IOC Input'!#REF!,""))</f>
        <v>#REF!</v>
      </c>
      <c r="C735" s="93" t="e">
        <f>IF(AND('IOC Input'!#REF!="M-OP",'IOC Input'!#REF!&lt;50000),'IOC Input'!#REF!,IF(AND('IOC Input'!#REF!="M-OP",'IOC Input'!#REF!&gt;=50000),'IOC Input'!#REF!,""))</f>
        <v>#REF!</v>
      </c>
      <c r="D735" s="93" t="e">
        <f>IF(AND('IOC Input'!#REF!="M-OP",'IOC Input'!#REF!&lt;50000),'IOC Input'!#REF!,IF(AND('IOC Input'!#REF!="M-OP",'IOC Input'!#REF!&gt;=50000),'IOC Input'!#REF!,""))</f>
        <v>#REF!</v>
      </c>
      <c r="E735" s="93" t="e">
        <f>IF(AND('IOC Input'!#REF!="M-OP",'IOC Input'!#REF!&lt;50000),'IOC Input'!#REF!,IF(AND('IOC Input'!#REF!="M-OP",'IOC Input'!#REF!&gt;=50000),'IOC Input'!#REF!,""))</f>
        <v>#REF!</v>
      </c>
      <c r="F735" s="93" t="e">
        <f>IF(AND('IOC Input'!#REF!="M-OP",'IOC Input'!#REF!&lt;50000),'IOC Input'!#REF!,IF(AND('IOC Input'!#REF!="M-OP",'IOC Input'!#REF!&gt;=50000),'IOC Input'!#REF!,""))</f>
        <v>#REF!</v>
      </c>
      <c r="G735" s="93" t="e">
        <f>IF(AND('IOC Input'!#REF!="M-OP",'IOC Input'!#REF!&lt;50000),'IOC Input'!#REF!,IF(AND('IOC Input'!#REF!="M-OP",'IOC Input'!#REF!&gt;=50000),'IOC Input'!#REF!,""))</f>
        <v>#REF!</v>
      </c>
      <c r="H735" s="93" t="e">
        <f>IF(AND('IOC Input'!#REF!="M-OP",'IOC Input'!#REF!&lt;50000),'IOC Input'!#REF!,IF(AND('IOC Input'!#REF!="M-OP",'IOC Input'!#REF!&gt;=50000),'IOC Input'!#REF!,""))</f>
        <v>#REF!</v>
      </c>
      <c r="I735" s="93" t="e">
        <f>IF(AND('IOC Input'!#REF!="M-OP",'IOC Input'!#REF!&lt;50000),'IOC Input'!#REF!,IF(AND('IOC Input'!#REF!="M-OP",'IOC Input'!#REF!&gt;=50000),'IOC Input'!#REF!,""))</f>
        <v>#REF!</v>
      </c>
      <c r="J735" s="95" t="e">
        <f>IF(AND('IOC Input'!#REF!="M-OP",'IOC Input'!#REF!&lt;50000),RIGHT('IOC Input'!#REF!,6),IF(AND('IOC Input'!#REF!="M-OP",'IOC Input'!#REF!&gt;=50000),RIGHT('IOC Input'!#REF!,6),""))</f>
        <v>#REF!</v>
      </c>
      <c r="K735" s="96" t="e">
        <f>IF(AND('IOC Input'!#REF!="M-OP",'IOC Input'!#REF!="C"),'IOC Input'!#REF!,"")</f>
        <v>#REF!</v>
      </c>
      <c r="L735" s="96" t="e">
        <f>IF(AND('IOC Input'!#REF!="M-OP",'IOC Input'!#REF!="D"),'IOC Input'!#REF!,"")</f>
        <v>#REF!</v>
      </c>
      <c r="M735" t="e">
        <f t="shared" si="77"/>
        <v>#REF!</v>
      </c>
    </row>
    <row r="736" spans="1:13" ht="18">
      <c r="A736" s="92" t="s">
        <v>101</v>
      </c>
      <c r="B736" s="93" t="e">
        <f>IF(AND('IOC Input'!#REF!="M-OP",'IOC Input'!#REF!&lt;50000),'IOC Input'!#REF!,IF(AND('IOC Input'!#REF!="M-OP",'IOC Input'!#REF!&gt;=50000),'IOC Input'!#REF!,""))</f>
        <v>#REF!</v>
      </c>
      <c r="C736" s="93" t="e">
        <f>IF(AND('IOC Input'!#REF!="M-OP",'IOC Input'!#REF!&lt;50000),'IOC Input'!#REF!,IF(AND('IOC Input'!#REF!="M-OP",'IOC Input'!#REF!&gt;=50000),'IOC Input'!#REF!,""))</f>
        <v>#REF!</v>
      </c>
      <c r="D736" s="93" t="e">
        <f>IF(AND('IOC Input'!#REF!="M-OP",'IOC Input'!#REF!&lt;50000),'IOC Input'!#REF!,IF(AND('IOC Input'!#REF!="M-OP",'IOC Input'!#REF!&gt;=50000),'IOC Input'!#REF!,""))</f>
        <v>#REF!</v>
      </c>
      <c r="E736" s="93" t="e">
        <f>IF(AND('IOC Input'!#REF!="M-OP",'IOC Input'!#REF!&lt;50000),'IOC Input'!#REF!,IF(AND('IOC Input'!#REF!="M-OP",'IOC Input'!#REF!&gt;=50000),'IOC Input'!#REF!,""))</f>
        <v>#REF!</v>
      </c>
      <c r="F736" s="93" t="e">
        <f>IF(AND('IOC Input'!#REF!="M-OP",'IOC Input'!#REF!&lt;50000),'IOC Input'!#REF!,IF(AND('IOC Input'!#REF!="M-OP",'IOC Input'!#REF!&gt;=50000),'IOC Input'!#REF!,""))</f>
        <v>#REF!</v>
      </c>
      <c r="G736" s="93" t="e">
        <f>IF(AND('IOC Input'!#REF!="M-OP",'IOC Input'!#REF!&lt;50000),'IOC Input'!#REF!,IF(AND('IOC Input'!#REF!="M-OP",'IOC Input'!#REF!&gt;=50000),'IOC Input'!#REF!,""))</f>
        <v>#REF!</v>
      </c>
      <c r="H736" s="93" t="e">
        <f>IF(AND('IOC Input'!#REF!="M-OP",'IOC Input'!#REF!&lt;50000),'IOC Input'!#REF!,IF(AND('IOC Input'!#REF!="M-OP",'IOC Input'!#REF!&gt;=50000),'IOC Input'!#REF!,""))</f>
        <v>#REF!</v>
      </c>
      <c r="I736" s="93" t="e">
        <f>IF(AND('IOC Input'!#REF!="M-OP",'IOC Input'!#REF!&lt;50000),'IOC Input'!#REF!,IF(AND('IOC Input'!#REF!="M-OP",'IOC Input'!#REF!&gt;=50000),'IOC Input'!#REF!,""))</f>
        <v>#REF!</v>
      </c>
      <c r="J736" s="95" t="e">
        <f>IF(AND('IOC Input'!#REF!="M-OP",'IOC Input'!#REF!&lt;50000),RIGHT('IOC Input'!#REF!,6),IF(AND('IOC Input'!#REF!="M-OP",'IOC Input'!#REF!&gt;=50000),RIGHT('IOC Input'!#REF!,6),""))</f>
        <v>#REF!</v>
      </c>
      <c r="K736" s="96" t="e">
        <f>IF(AND('IOC Input'!#REF!="M-OP",'IOC Input'!#REF!="C"),'IOC Input'!#REF!,"")</f>
        <v>#REF!</v>
      </c>
      <c r="L736" s="96" t="e">
        <f>IF(AND('IOC Input'!#REF!="M-OP",'IOC Input'!#REF!="D"),'IOC Input'!#REF!,"")</f>
        <v>#REF!</v>
      </c>
      <c r="M736" t="e">
        <f t="shared" si="77"/>
        <v>#REF!</v>
      </c>
    </row>
    <row r="737" spans="1:13" ht="18">
      <c r="A737" s="92" t="s">
        <v>101</v>
      </c>
      <c r="B737" s="93" t="e">
        <f>IF(AND('IOC Input'!#REF!="M-OP",'IOC Input'!#REF!&lt;50000),'IOC Input'!#REF!,IF(AND('IOC Input'!#REF!="M-OP",'IOC Input'!#REF!&gt;=50000),'IOC Input'!#REF!,""))</f>
        <v>#REF!</v>
      </c>
      <c r="C737" s="93" t="e">
        <f>IF(AND('IOC Input'!#REF!="M-OP",'IOC Input'!#REF!&lt;50000),'IOC Input'!#REF!,IF(AND('IOC Input'!#REF!="M-OP",'IOC Input'!#REF!&gt;=50000),'IOC Input'!#REF!,""))</f>
        <v>#REF!</v>
      </c>
      <c r="D737" s="93" t="e">
        <f>IF(AND('IOC Input'!#REF!="M-OP",'IOC Input'!#REF!&lt;50000),'IOC Input'!#REF!,IF(AND('IOC Input'!#REF!="M-OP",'IOC Input'!#REF!&gt;=50000),'IOC Input'!#REF!,""))</f>
        <v>#REF!</v>
      </c>
      <c r="E737" s="93" t="e">
        <f>IF(AND('IOC Input'!#REF!="M-OP",'IOC Input'!#REF!&lt;50000),'IOC Input'!#REF!,IF(AND('IOC Input'!#REF!="M-OP",'IOC Input'!#REF!&gt;=50000),'IOC Input'!#REF!,""))</f>
        <v>#REF!</v>
      </c>
      <c r="F737" s="93" t="e">
        <f>IF(AND('IOC Input'!#REF!="M-OP",'IOC Input'!#REF!&lt;50000),'IOC Input'!#REF!,IF(AND('IOC Input'!#REF!="M-OP",'IOC Input'!#REF!&gt;=50000),'IOC Input'!#REF!,""))</f>
        <v>#REF!</v>
      </c>
      <c r="G737" s="93" t="e">
        <f>IF(AND('IOC Input'!#REF!="M-OP",'IOC Input'!#REF!&lt;50000),'IOC Input'!#REF!,IF(AND('IOC Input'!#REF!="M-OP",'IOC Input'!#REF!&gt;=50000),'IOC Input'!#REF!,""))</f>
        <v>#REF!</v>
      </c>
      <c r="H737" s="93" t="e">
        <f>IF(AND('IOC Input'!#REF!="M-OP",'IOC Input'!#REF!&lt;50000),'IOC Input'!#REF!,IF(AND('IOC Input'!#REF!="M-OP",'IOC Input'!#REF!&gt;=50000),'IOC Input'!#REF!,""))</f>
        <v>#REF!</v>
      </c>
      <c r="I737" s="93" t="e">
        <f>IF(AND('IOC Input'!#REF!="M-OP",'IOC Input'!#REF!&lt;50000),'IOC Input'!#REF!,IF(AND('IOC Input'!#REF!="M-OP",'IOC Input'!#REF!&gt;=50000),'IOC Input'!#REF!,""))</f>
        <v>#REF!</v>
      </c>
      <c r="J737" s="95" t="e">
        <f>IF(AND('IOC Input'!#REF!="M-OP",'IOC Input'!#REF!&lt;50000),RIGHT('IOC Input'!#REF!,6),IF(AND('IOC Input'!#REF!="M-OP",'IOC Input'!#REF!&gt;=50000),RIGHT('IOC Input'!#REF!,6),""))</f>
        <v>#REF!</v>
      </c>
      <c r="K737" s="96" t="e">
        <f>IF(AND('IOC Input'!#REF!="M-OP",'IOC Input'!#REF!="C"),'IOC Input'!#REF!,"")</f>
        <v>#REF!</v>
      </c>
      <c r="L737" s="96" t="e">
        <f>IF(AND('IOC Input'!#REF!="M-OP",'IOC Input'!#REF!="D"),'IOC Input'!#REF!,"")</f>
        <v>#REF!</v>
      </c>
      <c r="M737" t="e">
        <f t="shared" si="77"/>
        <v>#REF!</v>
      </c>
    </row>
    <row r="738" spans="1:13" ht="18">
      <c r="A738" s="92" t="s">
        <v>101</v>
      </c>
      <c r="B738" s="93" t="e">
        <f>IF(AND('IOC Input'!#REF!="M-OP",'IOC Input'!#REF!&lt;50000),'IOC Input'!#REF!,IF(AND('IOC Input'!#REF!="M-OP",'IOC Input'!#REF!&gt;=50000),'IOC Input'!#REF!,""))</f>
        <v>#REF!</v>
      </c>
      <c r="C738" s="93" t="e">
        <f>IF(AND('IOC Input'!#REF!="M-OP",'IOC Input'!#REF!&lt;50000),'IOC Input'!#REF!,IF(AND('IOC Input'!#REF!="M-OP",'IOC Input'!#REF!&gt;=50000),'IOC Input'!#REF!,""))</f>
        <v>#REF!</v>
      </c>
      <c r="D738" s="93" t="e">
        <f>IF(AND('IOC Input'!#REF!="M-OP",'IOC Input'!#REF!&lt;50000),'IOC Input'!#REF!,IF(AND('IOC Input'!#REF!="M-OP",'IOC Input'!#REF!&gt;=50000),'IOC Input'!#REF!,""))</f>
        <v>#REF!</v>
      </c>
      <c r="E738" s="93" t="e">
        <f>IF(AND('IOC Input'!#REF!="M-OP",'IOC Input'!#REF!&lt;50000),'IOC Input'!#REF!,IF(AND('IOC Input'!#REF!="M-OP",'IOC Input'!#REF!&gt;=50000),'IOC Input'!#REF!,""))</f>
        <v>#REF!</v>
      </c>
      <c r="F738" s="93" t="e">
        <f>IF(AND('IOC Input'!#REF!="M-OP",'IOC Input'!#REF!&lt;50000),'IOC Input'!#REF!,IF(AND('IOC Input'!#REF!="M-OP",'IOC Input'!#REF!&gt;=50000),'IOC Input'!#REF!,""))</f>
        <v>#REF!</v>
      </c>
      <c r="G738" s="93" t="e">
        <f>IF(AND('IOC Input'!#REF!="M-OP",'IOC Input'!#REF!&lt;50000),'IOC Input'!#REF!,IF(AND('IOC Input'!#REF!="M-OP",'IOC Input'!#REF!&gt;=50000),'IOC Input'!#REF!,""))</f>
        <v>#REF!</v>
      </c>
      <c r="H738" s="93" t="e">
        <f>IF(AND('IOC Input'!#REF!="M-OP",'IOC Input'!#REF!&lt;50000),'IOC Input'!#REF!,IF(AND('IOC Input'!#REF!="M-OP",'IOC Input'!#REF!&gt;=50000),'IOC Input'!#REF!,""))</f>
        <v>#REF!</v>
      </c>
      <c r="I738" s="93" t="e">
        <f>IF(AND('IOC Input'!#REF!="M-OP",'IOC Input'!#REF!&lt;50000),'IOC Input'!#REF!,IF(AND('IOC Input'!#REF!="M-OP",'IOC Input'!#REF!&gt;=50000),'IOC Input'!#REF!,""))</f>
        <v>#REF!</v>
      </c>
      <c r="J738" s="95" t="e">
        <f>IF(AND('IOC Input'!#REF!="M-OP",'IOC Input'!#REF!&lt;50000),RIGHT('IOC Input'!#REF!,6),IF(AND('IOC Input'!#REF!="M-OP",'IOC Input'!#REF!&gt;=50000),RIGHT('IOC Input'!#REF!,6),""))</f>
        <v>#REF!</v>
      </c>
      <c r="K738" s="96" t="e">
        <f>IF(AND('IOC Input'!#REF!="M-OP",'IOC Input'!#REF!="C"),'IOC Input'!#REF!,"")</f>
        <v>#REF!</v>
      </c>
      <c r="L738" s="96" t="e">
        <f>IF(AND('IOC Input'!#REF!="M-OP",'IOC Input'!#REF!="D"),'IOC Input'!#REF!,"")</f>
        <v>#REF!</v>
      </c>
      <c r="M738" t="e">
        <f t="shared" si="77"/>
        <v>#REF!</v>
      </c>
    </row>
    <row r="739" spans="1:13" ht="18">
      <c r="A739" s="92" t="s">
        <v>101</v>
      </c>
      <c r="B739" s="93" t="e">
        <f>IF(AND('IOC Input'!#REF!="M-OP",'IOC Input'!#REF!&lt;50000),'IOC Input'!#REF!,IF(AND('IOC Input'!#REF!="M-OP",'IOC Input'!#REF!&gt;=50000),'IOC Input'!#REF!,""))</f>
        <v>#REF!</v>
      </c>
      <c r="C739" s="93" t="e">
        <f>IF(AND('IOC Input'!#REF!="M-OP",'IOC Input'!#REF!&lt;50000),'IOC Input'!#REF!,IF(AND('IOC Input'!#REF!="M-OP",'IOC Input'!#REF!&gt;=50000),'IOC Input'!#REF!,""))</f>
        <v>#REF!</v>
      </c>
      <c r="D739" s="93" t="e">
        <f>IF(AND('IOC Input'!#REF!="M-OP",'IOC Input'!#REF!&lt;50000),'IOC Input'!#REF!,IF(AND('IOC Input'!#REF!="M-OP",'IOC Input'!#REF!&gt;=50000),'IOC Input'!#REF!,""))</f>
        <v>#REF!</v>
      </c>
      <c r="E739" s="93" t="e">
        <f>IF(AND('IOC Input'!#REF!="M-OP",'IOC Input'!#REF!&lt;50000),'IOC Input'!#REF!,IF(AND('IOC Input'!#REF!="M-OP",'IOC Input'!#REF!&gt;=50000),'IOC Input'!#REF!,""))</f>
        <v>#REF!</v>
      </c>
      <c r="F739" s="93" t="e">
        <f>IF(AND('IOC Input'!#REF!="M-OP",'IOC Input'!#REF!&lt;50000),'IOC Input'!#REF!,IF(AND('IOC Input'!#REF!="M-OP",'IOC Input'!#REF!&gt;=50000),'IOC Input'!#REF!,""))</f>
        <v>#REF!</v>
      </c>
      <c r="G739" s="93" t="e">
        <f>IF(AND('IOC Input'!#REF!="M-OP",'IOC Input'!#REF!&lt;50000),'IOC Input'!#REF!,IF(AND('IOC Input'!#REF!="M-OP",'IOC Input'!#REF!&gt;=50000),'IOC Input'!#REF!,""))</f>
        <v>#REF!</v>
      </c>
      <c r="H739" s="93" t="e">
        <f>IF(AND('IOC Input'!#REF!="M-OP",'IOC Input'!#REF!&lt;50000),'IOC Input'!#REF!,IF(AND('IOC Input'!#REF!="M-OP",'IOC Input'!#REF!&gt;=50000),'IOC Input'!#REF!,""))</f>
        <v>#REF!</v>
      </c>
      <c r="I739" s="93" t="e">
        <f>IF(AND('IOC Input'!#REF!="M-OP",'IOC Input'!#REF!&lt;50000),'IOC Input'!#REF!,IF(AND('IOC Input'!#REF!="M-OP",'IOC Input'!#REF!&gt;=50000),'IOC Input'!#REF!,""))</f>
        <v>#REF!</v>
      </c>
      <c r="J739" s="95" t="e">
        <f>IF(AND('IOC Input'!#REF!="M-OP",'IOC Input'!#REF!&lt;50000),RIGHT('IOC Input'!#REF!,6),IF(AND('IOC Input'!#REF!="M-OP",'IOC Input'!#REF!&gt;=50000),RIGHT('IOC Input'!#REF!,6),""))</f>
        <v>#REF!</v>
      </c>
      <c r="K739" s="96" t="e">
        <f>IF(AND('IOC Input'!#REF!="M-OP",'IOC Input'!#REF!="C"),'IOC Input'!#REF!,"")</f>
        <v>#REF!</v>
      </c>
      <c r="L739" s="96" t="e">
        <f>IF(AND('IOC Input'!#REF!="M-OP",'IOC Input'!#REF!="D"),'IOC Input'!#REF!,"")</f>
        <v>#REF!</v>
      </c>
      <c r="M739" t="e">
        <f t="shared" si="77"/>
        <v>#REF!</v>
      </c>
    </row>
    <row r="740" spans="1:13" ht="18">
      <c r="A740" s="92" t="s">
        <v>101</v>
      </c>
      <c r="B740" s="93" t="e">
        <f>IF(AND('IOC Input'!#REF!="M-OP",'IOC Input'!#REF!&lt;50000),'IOC Input'!#REF!,IF(AND('IOC Input'!#REF!="M-OP",'IOC Input'!#REF!&gt;=50000),'IOC Input'!#REF!,""))</f>
        <v>#REF!</v>
      </c>
      <c r="C740" s="93" t="e">
        <f>IF(AND('IOC Input'!#REF!="M-OP",'IOC Input'!#REF!&lt;50000),'IOC Input'!#REF!,IF(AND('IOC Input'!#REF!="M-OP",'IOC Input'!#REF!&gt;=50000),'IOC Input'!#REF!,""))</f>
        <v>#REF!</v>
      </c>
      <c r="D740" s="93" t="e">
        <f>IF(AND('IOC Input'!#REF!="M-OP",'IOC Input'!#REF!&lt;50000),'IOC Input'!#REF!,IF(AND('IOC Input'!#REF!="M-OP",'IOC Input'!#REF!&gt;=50000),'IOC Input'!#REF!,""))</f>
        <v>#REF!</v>
      </c>
      <c r="E740" s="93" t="e">
        <f>IF(AND('IOC Input'!#REF!="M-OP",'IOC Input'!#REF!&lt;50000),'IOC Input'!#REF!,IF(AND('IOC Input'!#REF!="M-OP",'IOC Input'!#REF!&gt;=50000),'IOC Input'!#REF!,""))</f>
        <v>#REF!</v>
      </c>
      <c r="F740" s="93" t="e">
        <f>IF(AND('IOC Input'!#REF!="M-OP",'IOC Input'!#REF!&lt;50000),'IOC Input'!#REF!,IF(AND('IOC Input'!#REF!="M-OP",'IOC Input'!#REF!&gt;=50000),'IOC Input'!#REF!,""))</f>
        <v>#REF!</v>
      </c>
      <c r="G740" s="93" t="e">
        <f>IF(AND('IOC Input'!#REF!="M-OP",'IOC Input'!#REF!&lt;50000),'IOC Input'!#REF!,IF(AND('IOC Input'!#REF!="M-OP",'IOC Input'!#REF!&gt;=50000),'IOC Input'!#REF!,""))</f>
        <v>#REF!</v>
      </c>
      <c r="H740" s="97"/>
      <c r="I740" s="93" t="e">
        <f>IF(AND('IOC Input'!#REF!="M-OP",'IOC Input'!#REF!&lt;50000),'IOC Input'!#REF!,IF(AND('IOC Input'!#REF!="M-OP",'IOC Input'!#REF!&gt;=50000),'IOC Input'!#REF!,""))</f>
        <v>#REF!</v>
      </c>
      <c r="J740" s="95" t="e">
        <f>IF(AND('IOC Input'!#REF!="M-OP",'IOC Input'!#REF!&lt;50000),RIGHT('IOC Input'!#REF!,6),IF(AND('IOC Input'!#REF!="M-OP",'IOC Input'!#REF!&gt;=50000),RIGHT('IOC Input'!#REF!,6),""))</f>
        <v>#REF!</v>
      </c>
      <c r="K740" s="96" t="e">
        <f>IF(AND('IOC Input'!#REF!="M-OP",'IOC Input'!#REF!="C"),'IOC Input'!#REF!,"")</f>
        <v>#REF!</v>
      </c>
      <c r="L740" s="96" t="e">
        <f>IF(AND('IOC Input'!#REF!="M-OP",'IOC Input'!#REF!="D"),'IOC Input'!#REF!,"")</f>
        <v>#REF!</v>
      </c>
      <c r="M740" t="e">
        <f t="shared" si="77"/>
        <v>#REF!</v>
      </c>
    </row>
    <row r="741" spans="1:13" ht="18">
      <c r="A741" s="92"/>
      <c r="B741" s="93"/>
      <c r="C741" s="94"/>
      <c r="D741" s="93"/>
      <c r="E741" s="94"/>
      <c r="F741" s="93"/>
      <c r="G741" s="93"/>
      <c r="H741" s="94"/>
      <c r="I741" s="93"/>
      <c r="J741" s="95"/>
      <c r="K741" s="96"/>
      <c r="L741" s="96"/>
    </row>
    <row r="742" spans="1:13" ht="18">
      <c r="A742" s="92" t="s">
        <v>101</v>
      </c>
      <c r="B742" s="93" t="e">
        <f>IF(AND('IOC Input'!#REF!="M-OP",'IOC Input'!#REF!&lt;50000),"119503",IF(AND('IOC Input'!#REF!="M-OP",'IOC Input'!#REF!&gt;=50000),"119500",""))</f>
        <v>#REF!</v>
      </c>
      <c r="C742" s="94"/>
      <c r="D742" s="93"/>
      <c r="E742" s="94"/>
      <c r="F742" s="93"/>
      <c r="G742" s="93"/>
      <c r="H742" s="93" t="e">
        <f>IF(AND('IOC Input'!#REF!="M-OP",'IOC Input'!#REF!&lt;50000),'IOC Input'!#REF!,IF(AND('IOC Input'!#REF!="M-OP",'IOC Input'!#REF!&gt;=50000),'IOC Input'!#REF!,""))</f>
        <v>#REF!</v>
      </c>
      <c r="I742" s="93" t="e">
        <f>+I743</f>
        <v>#REF!</v>
      </c>
      <c r="J742" s="95" t="e">
        <f>+J743</f>
        <v>#REF!</v>
      </c>
      <c r="K742" s="96" t="e">
        <f>IF(AND('IOC Input'!#REF!="M-OP",'IOC Input'!#REF!="C"),'IOC Input'!#REF!,"")</f>
        <v>#REF!</v>
      </c>
      <c r="L742" s="96" t="e">
        <f>IF(AND('IOC Input'!#REF!="M-OP",'IOC Input'!#REF!="D"),'IOC Input'!#REF!,"")</f>
        <v>#REF!</v>
      </c>
      <c r="M742" t="e">
        <f>IF(SUM(K742:L742)&gt;0,1,0)</f>
        <v>#REF!</v>
      </c>
    </row>
    <row r="743" spans="1:13" ht="18">
      <c r="A743" s="92" t="s">
        <v>101</v>
      </c>
      <c r="B743" s="93" t="e">
        <f>IF(AND('IOC Input'!#REF!="M-OP",'IOC Input'!#REF!&lt;50000),'IOC Input'!#REF!,IF(AND('IOC Input'!#REF!="M-OP",'IOC Input'!#REF!&gt;=50000),'IOC Input'!#REF!,""))</f>
        <v>#REF!</v>
      </c>
      <c r="C743" s="93" t="e">
        <f>IF(AND('IOC Input'!#REF!="M-OP",'IOC Input'!#REF!&lt;50000),'IOC Input'!#REF!,IF(AND('IOC Input'!#REF!="M-OP",'IOC Input'!#REF!&gt;=50000),'IOC Input'!#REF!,""))</f>
        <v>#REF!</v>
      </c>
      <c r="D743" s="93" t="e">
        <f>IF(AND('IOC Input'!#REF!="M-OP",'IOC Input'!#REF!&lt;50000),'IOC Input'!#REF!,IF(AND('IOC Input'!#REF!="M-OP",'IOC Input'!#REF!&gt;=50000),'IOC Input'!#REF!,""))</f>
        <v>#REF!</v>
      </c>
      <c r="E743" s="93" t="e">
        <f>IF(AND('IOC Input'!#REF!="M-OP",'IOC Input'!#REF!&lt;50000),'IOC Input'!#REF!,IF(AND('IOC Input'!#REF!="M-OP",'IOC Input'!#REF!&gt;=50000),'IOC Input'!#REF!,""))</f>
        <v>#REF!</v>
      </c>
      <c r="F743" s="93" t="e">
        <f>IF(AND('IOC Input'!#REF!="M-OP",'IOC Input'!#REF!&lt;50000),'IOC Input'!#REF!,IF(AND('IOC Input'!#REF!="M-OP",'IOC Input'!#REF!&gt;=50000),'IOC Input'!#REF!,""))</f>
        <v>#REF!</v>
      </c>
      <c r="G743" s="93" t="e">
        <f>IF(AND('IOC Input'!#REF!="M-OP",'IOC Input'!#REF!&lt;50000),'IOC Input'!#REF!,IF(AND('IOC Input'!#REF!="M-OP",'IOC Input'!#REF!&gt;=50000),'IOC Input'!#REF!,""))</f>
        <v>#REF!</v>
      </c>
      <c r="H743" s="93" t="e">
        <f>IF(AND('IOC Input'!#REF!="M-OP",'IOC Input'!#REF!&lt;50000),'IOC Input'!#REF!,IF(AND('IOC Input'!#REF!="M-OP",'IOC Input'!#REF!&gt;=50000),'IOC Input'!#REF!,""))</f>
        <v>#REF!</v>
      </c>
      <c r="I743" s="93" t="e">
        <f>IF(AND('IOC Input'!#REF!="M-OP",'IOC Input'!#REF!&lt;50000),'IOC Input'!#REF!,IF(AND('IOC Input'!#REF!="M-OP",'IOC Input'!#REF!&gt;=50000),'IOC Input'!#REF!,""))</f>
        <v>#REF!</v>
      </c>
      <c r="J743" s="95" t="e">
        <f>IF(AND('IOC Input'!#REF!="M-OP",'IOC Input'!#REF!&lt;50000),RIGHT('IOC Input'!#REF!,6),IF(AND('IOC Input'!#REF!="M-OP",'IOC Input'!#REF!&gt;=50000),RIGHT('IOC Input'!#REF!,6),""))</f>
        <v>#REF!</v>
      </c>
      <c r="K743" s="96" t="e">
        <f>IF(AND('IOC Input'!#REF!="M-OP",'IOC Input'!#REF!="C"),'IOC Input'!#REF!,"")</f>
        <v>#REF!</v>
      </c>
      <c r="L743" s="96" t="e">
        <f>IF(AND('IOC Input'!#REF!="M-OP",'IOC Input'!#REF!="D"),'IOC Input'!#REF!,"")</f>
        <v>#REF!</v>
      </c>
      <c r="M743" t="e">
        <f t="shared" ref="M743:M749" si="78">IF(SUM(K743:L743)&gt;0,1,0)</f>
        <v>#REF!</v>
      </c>
    </row>
    <row r="744" spans="1:13" ht="18">
      <c r="A744" s="92" t="s">
        <v>101</v>
      </c>
      <c r="B744" s="93" t="e">
        <f>IF(AND('IOC Input'!#REF!="M-OP",'IOC Input'!#REF!&lt;50000),'IOC Input'!#REF!,IF(AND('IOC Input'!#REF!="M-OP",'IOC Input'!#REF!&gt;=50000),'IOC Input'!#REF!,""))</f>
        <v>#REF!</v>
      </c>
      <c r="C744" s="93" t="e">
        <f>IF(AND('IOC Input'!#REF!="M-OP",'IOC Input'!#REF!&lt;50000),'IOC Input'!#REF!,IF(AND('IOC Input'!#REF!="M-OP",'IOC Input'!#REF!&gt;=50000),'IOC Input'!#REF!,""))</f>
        <v>#REF!</v>
      </c>
      <c r="D744" s="93" t="e">
        <f>IF(AND('IOC Input'!#REF!="M-OP",'IOC Input'!#REF!&lt;50000),'IOC Input'!#REF!,IF(AND('IOC Input'!#REF!="M-OP",'IOC Input'!#REF!&gt;=50000),'IOC Input'!#REF!,""))</f>
        <v>#REF!</v>
      </c>
      <c r="E744" s="93" t="e">
        <f>IF(AND('IOC Input'!#REF!="M-OP",'IOC Input'!#REF!&lt;50000),'IOC Input'!#REF!,IF(AND('IOC Input'!#REF!="M-OP",'IOC Input'!#REF!&gt;=50000),'IOC Input'!#REF!,""))</f>
        <v>#REF!</v>
      </c>
      <c r="F744" s="93" t="e">
        <f>IF(AND('IOC Input'!#REF!="M-OP",'IOC Input'!#REF!&lt;50000),'IOC Input'!#REF!,IF(AND('IOC Input'!#REF!="M-OP",'IOC Input'!#REF!&gt;=50000),'IOC Input'!#REF!,""))</f>
        <v>#REF!</v>
      </c>
      <c r="G744" s="93" t="e">
        <f>IF(AND('IOC Input'!#REF!="M-OP",'IOC Input'!#REF!&lt;50000),'IOC Input'!#REF!,IF(AND('IOC Input'!#REF!="M-OP",'IOC Input'!#REF!&gt;=50000),'IOC Input'!#REF!,""))</f>
        <v>#REF!</v>
      </c>
      <c r="H744" s="93" t="e">
        <f>IF(AND('IOC Input'!#REF!="M-OP",'IOC Input'!#REF!&lt;50000),'IOC Input'!#REF!,IF(AND('IOC Input'!#REF!="M-OP",'IOC Input'!#REF!&gt;=50000),'IOC Input'!#REF!,""))</f>
        <v>#REF!</v>
      </c>
      <c r="I744" s="93" t="e">
        <f>IF(AND('IOC Input'!#REF!="M-OP",'IOC Input'!#REF!&lt;50000),'IOC Input'!#REF!,IF(AND('IOC Input'!#REF!="M-OP",'IOC Input'!#REF!&gt;=50000),'IOC Input'!#REF!,""))</f>
        <v>#REF!</v>
      </c>
      <c r="J744" s="95" t="e">
        <f>IF(AND('IOC Input'!#REF!="M-OP",'IOC Input'!#REF!&lt;50000),RIGHT('IOC Input'!#REF!,6),IF(AND('IOC Input'!#REF!="M-OP",'IOC Input'!#REF!&gt;=50000),RIGHT('IOC Input'!#REF!,6),""))</f>
        <v>#REF!</v>
      </c>
      <c r="K744" s="96" t="e">
        <f>IF(AND('IOC Input'!#REF!="M-OP",'IOC Input'!#REF!="C"),'IOC Input'!#REF!,"")</f>
        <v>#REF!</v>
      </c>
      <c r="L744" s="96" t="e">
        <f>IF(AND('IOC Input'!#REF!="M-OP",'IOC Input'!#REF!="D"),'IOC Input'!#REF!,"")</f>
        <v>#REF!</v>
      </c>
      <c r="M744" t="e">
        <f t="shared" si="78"/>
        <v>#REF!</v>
      </c>
    </row>
    <row r="745" spans="1:13" ht="18">
      <c r="A745" s="92" t="s">
        <v>101</v>
      </c>
      <c r="B745" s="93" t="e">
        <f>IF(AND('IOC Input'!#REF!="M-OP",'IOC Input'!#REF!&lt;50000),'IOC Input'!#REF!,IF(AND('IOC Input'!#REF!="M-OP",'IOC Input'!#REF!&gt;=50000),'IOC Input'!#REF!,""))</f>
        <v>#REF!</v>
      </c>
      <c r="C745" s="93" t="e">
        <f>IF(AND('IOC Input'!#REF!="M-OP",'IOC Input'!#REF!&lt;50000),'IOC Input'!#REF!,IF(AND('IOC Input'!#REF!="M-OP",'IOC Input'!#REF!&gt;=50000),'IOC Input'!#REF!,""))</f>
        <v>#REF!</v>
      </c>
      <c r="D745" s="93" t="e">
        <f>IF(AND('IOC Input'!#REF!="M-OP",'IOC Input'!#REF!&lt;50000),'IOC Input'!#REF!,IF(AND('IOC Input'!#REF!="M-OP",'IOC Input'!#REF!&gt;=50000),'IOC Input'!#REF!,""))</f>
        <v>#REF!</v>
      </c>
      <c r="E745" s="93" t="e">
        <f>IF(AND('IOC Input'!#REF!="M-OP",'IOC Input'!#REF!&lt;50000),'IOC Input'!#REF!,IF(AND('IOC Input'!#REF!="M-OP",'IOC Input'!#REF!&gt;=50000),'IOC Input'!#REF!,""))</f>
        <v>#REF!</v>
      </c>
      <c r="F745" s="93" t="e">
        <f>IF(AND('IOC Input'!#REF!="M-OP",'IOC Input'!#REF!&lt;50000),'IOC Input'!#REF!,IF(AND('IOC Input'!#REF!="M-OP",'IOC Input'!#REF!&gt;=50000),'IOC Input'!#REF!,""))</f>
        <v>#REF!</v>
      </c>
      <c r="G745" s="93" t="e">
        <f>IF(AND('IOC Input'!#REF!="M-OP",'IOC Input'!#REF!&lt;50000),'IOC Input'!#REF!,IF(AND('IOC Input'!#REF!="M-OP",'IOC Input'!#REF!&gt;=50000),'IOC Input'!#REF!,""))</f>
        <v>#REF!</v>
      </c>
      <c r="H745" s="93" t="e">
        <f>IF(AND('IOC Input'!#REF!="M-OP",'IOC Input'!#REF!&lt;50000),'IOC Input'!#REF!,IF(AND('IOC Input'!#REF!="M-OP",'IOC Input'!#REF!&gt;=50000),'IOC Input'!#REF!,""))</f>
        <v>#REF!</v>
      </c>
      <c r="I745" s="93" t="e">
        <f>IF(AND('IOC Input'!#REF!="M-OP",'IOC Input'!#REF!&lt;50000),'IOC Input'!#REF!,IF(AND('IOC Input'!#REF!="M-OP",'IOC Input'!#REF!&gt;=50000),'IOC Input'!#REF!,""))</f>
        <v>#REF!</v>
      </c>
      <c r="J745" s="95" t="e">
        <f>IF(AND('IOC Input'!#REF!="M-OP",'IOC Input'!#REF!&lt;50000),RIGHT('IOC Input'!#REF!,6),IF(AND('IOC Input'!#REF!="M-OP",'IOC Input'!#REF!&gt;=50000),RIGHT('IOC Input'!#REF!,6),""))</f>
        <v>#REF!</v>
      </c>
      <c r="K745" s="96" t="e">
        <f>IF(AND('IOC Input'!#REF!="M-OP",'IOC Input'!#REF!="C"),'IOC Input'!#REF!,"")</f>
        <v>#REF!</v>
      </c>
      <c r="L745" s="96" t="e">
        <f>IF(AND('IOC Input'!#REF!="M-OP",'IOC Input'!#REF!="D"),'IOC Input'!#REF!,"")</f>
        <v>#REF!</v>
      </c>
      <c r="M745" t="e">
        <f t="shared" si="78"/>
        <v>#REF!</v>
      </c>
    </row>
    <row r="746" spans="1:13" ht="18">
      <c r="A746" s="92" t="s">
        <v>101</v>
      </c>
      <c r="B746" s="93" t="e">
        <f>IF(AND('IOC Input'!#REF!="M-OP",'IOC Input'!#REF!&lt;50000),'IOC Input'!#REF!,IF(AND('IOC Input'!#REF!="M-OP",'IOC Input'!#REF!&gt;=50000),'IOC Input'!#REF!,""))</f>
        <v>#REF!</v>
      </c>
      <c r="C746" s="93" t="e">
        <f>IF(AND('IOC Input'!#REF!="M-OP",'IOC Input'!#REF!&lt;50000),'IOC Input'!#REF!,IF(AND('IOC Input'!#REF!="M-OP",'IOC Input'!#REF!&gt;=50000),'IOC Input'!#REF!,""))</f>
        <v>#REF!</v>
      </c>
      <c r="D746" s="93" t="e">
        <f>IF(AND('IOC Input'!#REF!="M-OP",'IOC Input'!#REF!&lt;50000),'IOC Input'!#REF!,IF(AND('IOC Input'!#REF!="M-OP",'IOC Input'!#REF!&gt;=50000),'IOC Input'!#REF!,""))</f>
        <v>#REF!</v>
      </c>
      <c r="E746" s="93" t="e">
        <f>IF(AND('IOC Input'!#REF!="M-OP",'IOC Input'!#REF!&lt;50000),'IOC Input'!#REF!,IF(AND('IOC Input'!#REF!="M-OP",'IOC Input'!#REF!&gt;=50000),'IOC Input'!#REF!,""))</f>
        <v>#REF!</v>
      </c>
      <c r="F746" s="93" t="e">
        <f>IF(AND('IOC Input'!#REF!="M-OP",'IOC Input'!#REF!&lt;50000),'IOC Input'!#REF!,IF(AND('IOC Input'!#REF!="M-OP",'IOC Input'!#REF!&gt;=50000),'IOC Input'!#REF!,""))</f>
        <v>#REF!</v>
      </c>
      <c r="G746" s="93" t="e">
        <f>IF(AND('IOC Input'!#REF!="M-OP",'IOC Input'!#REF!&lt;50000),'IOC Input'!#REF!,IF(AND('IOC Input'!#REF!="M-OP",'IOC Input'!#REF!&gt;=50000),'IOC Input'!#REF!,""))</f>
        <v>#REF!</v>
      </c>
      <c r="H746" s="93" t="e">
        <f>IF(AND('IOC Input'!#REF!="M-OP",'IOC Input'!#REF!&lt;50000),'IOC Input'!#REF!,IF(AND('IOC Input'!#REF!="M-OP",'IOC Input'!#REF!&gt;=50000),'IOC Input'!#REF!,""))</f>
        <v>#REF!</v>
      </c>
      <c r="I746" s="93" t="e">
        <f>IF(AND('IOC Input'!#REF!="M-OP",'IOC Input'!#REF!&lt;50000),'IOC Input'!#REF!,IF(AND('IOC Input'!#REF!="M-OP",'IOC Input'!#REF!&gt;=50000),'IOC Input'!#REF!,""))</f>
        <v>#REF!</v>
      </c>
      <c r="J746" s="95" t="e">
        <f>IF(AND('IOC Input'!#REF!="M-OP",'IOC Input'!#REF!&lt;50000),RIGHT('IOC Input'!#REF!,6),IF(AND('IOC Input'!#REF!="M-OP",'IOC Input'!#REF!&gt;=50000),RIGHT('IOC Input'!#REF!,6),""))</f>
        <v>#REF!</v>
      </c>
      <c r="K746" s="96" t="e">
        <f>IF(AND('IOC Input'!#REF!="M-OP",'IOC Input'!#REF!="C"),'IOC Input'!#REF!,"")</f>
        <v>#REF!</v>
      </c>
      <c r="L746" s="96" t="e">
        <f>IF(AND('IOC Input'!#REF!="M-OP",'IOC Input'!#REF!="D"),'IOC Input'!#REF!,"")</f>
        <v>#REF!</v>
      </c>
      <c r="M746" t="e">
        <f t="shared" si="78"/>
        <v>#REF!</v>
      </c>
    </row>
    <row r="747" spans="1:13" ht="18">
      <c r="A747" s="92" t="s">
        <v>101</v>
      </c>
      <c r="B747" s="93" t="e">
        <f>IF(AND('IOC Input'!#REF!="M-OP",'IOC Input'!#REF!&lt;50000),'IOC Input'!#REF!,IF(AND('IOC Input'!#REF!="M-OP",'IOC Input'!#REF!&gt;=50000),'IOC Input'!#REF!,""))</f>
        <v>#REF!</v>
      </c>
      <c r="C747" s="93" t="e">
        <f>IF(AND('IOC Input'!#REF!="M-OP",'IOC Input'!#REF!&lt;50000),'IOC Input'!#REF!,IF(AND('IOC Input'!#REF!="M-OP",'IOC Input'!#REF!&gt;=50000),'IOC Input'!#REF!,""))</f>
        <v>#REF!</v>
      </c>
      <c r="D747" s="93" t="e">
        <f>IF(AND('IOC Input'!#REF!="M-OP",'IOC Input'!#REF!&lt;50000),'IOC Input'!#REF!,IF(AND('IOC Input'!#REF!="M-OP",'IOC Input'!#REF!&gt;=50000),'IOC Input'!#REF!,""))</f>
        <v>#REF!</v>
      </c>
      <c r="E747" s="93" t="e">
        <f>IF(AND('IOC Input'!#REF!="M-OP",'IOC Input'!#REF!&lt;50000),'IOC Input'!#REF!,IF(AND('IOC Input'!#REF!="M-OP",'IOC Input'!#REF!&gt;=50000),'IOC Input'!#REF!,""))</f>
        <v>#REF!</v>
      </c>
      <c r="F747" s="93" t="e">
        <f>IF(AND('IOC Input'!#REF!="M-OP",'IOC Input'!#REF!&lt;50000),'IOC Input'!#REF!,IF(AND('IOC Input'!#REF!="M-OP",'IOC Input'!#REF!&gt;=50000),'IOC Input'!#REF!,""))</f>
        <v>#REF!</v>
      </c>
      <c r="G747" s="93" t="e">
        <f>IF(AND('IOC Input'!#REF!="M-OP",'IOC Input'!#REF!&lt;50000),'IOC Input'!#REF!,IF(AND('IOC Input'!#REF!="M-OP",'IOC Input'!#REF!&gt;=50000),'IOC Input'!#REF!,""))</f>
        <v>#REF!</v>
      </c>
      <c r="H747" s="93" t="e">
        <f>IF(AND('IOC Input'!#REF!="M-OP",'IOC Input'!#REF!&lt;50000),'IOC Input'!#REF!,IF(AND('IOC Input'!#REF!="M-OP",'IOC Input'!#REF!&gt;=50000),'IOC Input'!#REF!,""))</f>
        <v>#REF!</v>
      </c>
      <c r="I747" s="93" t="e">
        <f>IF(AND('IOC Input'!#REF!="M-OP",'IOC Input'!#REF!&lt;50000),'IOC Input'!#REF!,IF(AND('IOC Input'!#REF!="M-OP",'IOC Input'!#REF!&gt;=50000),'IOC Input'!#REF!,""))</f>
        <v>#REF!</v>
      </c>
      <c r="J747" s="95" t="e">
        <f>IF(AND('IOC Input'!#REF!="M-OP",'IOC Input'!#REF!&lt;50000),RIGHT('IOC Input'!#REF!,6),IF(AND('IOC Input'!#REF!="M-OP",'IOC Input'!#REF!&gt;=50000),RIGHT('IOC Input'!#REF!,6),""))</f>
        <v>#REF!</v>
      </c>
      <c r="K747" s="96" t="e">
        <f>IF(AND('IOC Input'!#REF!="M-OP",'IOC Input'!#REF!="C"),'IOC Input'!#REF!,"")</f>
        <v>#REF!</v>
      </c>
      <c r="L747" s="96" t="e">
        <f>IF(AND('IOC Input'!#REF!="M-OP",'IOC Input'!#REF!="D"),'IOC Input'!#REF!,"")</f>
        <v>#REF!</v>
      </c>
      <c r="M747" t="e">
        <f t="shared" si="78"/>
        <v>#REF!</v>
      </c>
    </row>
    <row r="748" spans="1:13" ht="18">
      <c r="A748" s="92" t="s">
        <v>101</v>
      </c>
      <c r="B748" s="93" t="e">
        <f>IF(AND('IOC Input'!#REF!="M-OP",'IOC Input'!#REF!&lt;50000),'IOC Input'!#REF!,IF(AND('IOC Input'!#REF!="M-OP",'IOC Input'!#REF!&gt;=50000),'IOC Input'!#REF!,""))</f>
        <v>#REF!</v>
      </c>
      <c r="C748" s="93" t="e">
        <f>IF(AND('IOC Input'!#REF!="M-OP",'IOC Input'!#REF!&lt;50000),'IOC Input'!#REF!,IF(AND('IOC Input'!#REF!="M-OP",'IOC Input'!#REF!&gt;=50000),'IOC Input'!#REF!,""))</f>
        <v>#REF!</v>
      </c>
      <c r="D748" s="93" t="e">
        <f>IF(AND('IOC Input'!#REF!="M-OP",'IOC Input'!#REF!&lt;50000),'IOC Input'!#REF!,IF(AND('IOC Input'!#REF!="M-OP",'IOC Input'!#REF!&gt;=50000),'IOC Input'!#REF!,""))</f>
        <v>#REF!</v>
      </c>
      <c r="E748" s="93" t="e">
        <f>IF(AND('IOC Input'!#REF!="M-OP",'IOC Input'!#REF!&lt;50000),'IOC Input'!#REF!,IF(AND('IOC Input'!#REF!="M-OP",'IOC Input'!#REF!&gt;=50000),'IOC Input'!#REF!,""))</f>
        <v>#REF!</v>
      </c>
      <c r="F748" s="93" t="e">
        <f>IF(AND('IOC Input'!#REF!="M-OP",'IOC Input'!#REF!&lt;50000),'IOC Input'!#REF!,IF(AND('IOC Input'!#REF!="M-OP",'IOC Input'!#REF!&gt;=50000),'IOC Input'!#REF!,""))</f>
        <v>#REF!</v>
      </c>
      <c r="G748" s="93" t="e">
        <f>IF(AND('IOC Input'!#REF!="M-OP",'IOC Input'!#REF!&lt;50000),'IOC Input'!#REF!,IF(AND('IOC Input'!#REF!="M-OP",'IOC Input'!#REF!&gt;=50000),'IOC Input'!#REF!,""))</f>
        <v>#REF!</v>
      </c>
      <c r="H748" s="93" t="e">
        <f>IF(AND('IOC Input'!#REF!="M-OP",'IOC Input'!#REF!&lt;50000),'IOC Input'!#REF!,IF(AND('IOC Input'!#REF!="M-OP",'IOC Input'!#REF!&gt;=50000),'IOC Input'!#REF!,""))</f>
        <v>#REF!</v>
      </c>
      <c r="I748" s="93" t="e">
        <f>IF(AND('IOC Input'!#REF!="M-OP",'IOC Input'!#REF!&lt;50000),'IOC Input'!#REF!,IF(AND('IOC Input'!#REF!="M-OP",'IOC Input'!#REF!&gt;=50000),'IOC Input'!#REF!,""))</f>
        <v>#REF!</v>
      </c>
      <c r="J748" s="95" t="e">
        <f>IF(AND('IOC Input'!#REF!="M-OP",'IOC Input'!#REF!&lt;50000),RIGHT('IOC Input'!#REF!,6),IF(AND('IOC Input'!#REF!="M-OP",'IOC Input'!#REF!&gt;=50000),RIGHT('IOC Input'!#REF!,6),""))</f>
        <v>#REF!</v>
      </c>
      <c r="K748" s="96" t="e">
        <f>IF(AND('IOC Input'!#REF!="M-OP",'IOC Input'!#REF!="C"),'IOC Input'!#REF!,"")</f>
        <v>#REF!</v>
      </c>
      <c r="L748" s="96" t="e">
        <f>IF(AND('IOC Input'!#REF!="M-OP",'IOC Input'!#REF!="D"),'IOC Input'!#REF!,"")</f>
        <v>#REF!</v>
      </c>
      <c r="M748" t="e">
        <f t="shared" si="78"/>
        <v>#REF!</v>
      </c>
    </row>
    <row r="749" spans="1:13" ht="18">
      <c r="A749" s="92" t="s">
        <v>101</v>
      </c>
      <c r="B749" s="93" t="e">
        <f>IF(AND('IOC Input'!#REF!="M-OP",'IOC Input'!#REF!&lt;50000),'IOC Input'!#REF!,IF(AND('IOC Input'!#REF!="M-OP",'IOC Input'!#REF!&gt;=50000),'IOC Input'!#REF!,""))</f>
        <v>#REF!</v>
      </c>
      <c r="C749" s="93" t="e">
        <f>IF(AND('IOC Input'!#REF!="M-OP",'IOC Input'!#REF!&lt;50000),'IOC Input'!#REF!,IF(AND('IOC Input'!#REF!="M-OP",'IOC Input'!#REF!&gt;=50000),'IOC Input'!#REF!,""))</f>
        <v>#REF!</v>
      </c>
      <c r="D749" s="93" t="e">
        <f>IF(AND('IOC Input'!#REF!="M-OP",'IOC Input'!#REF!&lt;50000),'IOC Input'!#REF!,IF(AND('IOC Input'!#REF!="M-OP",'IOC Input'!#REF!&gt;=50000),'IOC Input'!#REF!,""))</f>
        <v>#REF!</v>
      </c>
      <c r="E749" s="93" t="e">
        <f>IF(AND('IOC Input'!#REF!="M-OP",'IOC Input'!#REF!&lt;50000),'IOC Input'!#REF!,IF(AND('IOC Input'!#REF!="M-OP",'IOC Input'!#REF!&gt;=50000),'IOC Input'!#REF!,""))</f>
        <v>#REF!</v>
      </c>
      <c r="F749" s="93" t="e">
        <f>IF(AND('IOC Input'!#REF!="M-OP",'IOC Input'!#REF!&lt;50000),'IOC Input'!#REF!,IF(AND('IOC Input'!#REF!="M-OP",'IOC Input'!#REF!&gt;=50000),'IOC Input'!#REF!,""))</f>
        <v>#REF!</v>
      </c>
      <c r="G749" s="93" t="e">
        <f>IF(AND('IOC Input'!#REF!="M-OP",'IOC Input'!#REF!&lt;50000),'IOC Input'!#REF!,IF(AND('IOC Input'!#REF!="M-OP",'IOC Input'!#REF!&gt;=50000),'IOC Input'!#REF!,""))</f>
        <v>#REF!</v>
      </c>
      <c r="H749" s="97"/>
      <c r="I749" s="93" t="e">
        <f>IF(AND('IOC Input'!#REF!="M-OP",'IOC Input'!#REF!&lt;50000),'IOC Input'!#REF!,IF(AND('IOC Input'!#REF!="M-OP",'IOC Input'!#REF!&gt;=50000),'IOC Input'!#REF!,""))</f>
        <v>#REF!</v>
      </c>
      <c r="J749" s="95" t="e">
        <f>IF(AND('IOC Input'!#REF!="M-OP",'IOC Input'!#REF!&lt;50000),RIGHT('IOC Input'!#REF!,6),IF(AND('IOC Input'!#REF!="M-OP",'IOC Input'!#REF!&gt;=50000),RIGHT('IOC Input'!#REF!,6),""))</f>
        <v>#REF!</v>
      </c>
      <c r="K749" s="96" t="e">
        <f>IF(AND('IOC Input'!#REF!="M-OP",'IOC Input'!#REF!="C"),'IOC Input'!#REF!,"")</f>
        <v>#REF!</v>
      </c>
      <c r="L749" s="96" t="e">
        <f>IF(AND('IOC Input'!#REF!="M-OP",'IOC Input'!#REF!="D"),'IOC Input'!#REF!,"")</f>
        <v>#REF!</v>
      </c>
      <c r="M749" t="e">
        <f t="shared" si="78"/>
        <v>#REF!</v>
      </c>
    </row>
    <row r="750" spans="1:13" ht="18">
      <c r="A750" s="92"/>
      <c r="B750" s="93"/>
      <c r="C750" s="94"/>
      <c r="D750" s="93"/>
      <c r="E750" s="94"/>
      <c r="F750" s="93"/>
      <c r="G750" s="93"/>
      <c r="H750" s="94"/>
      <c r="I750" s="93"/>
      <c r="J750" s="95"/>
      <c r="K750" s="96"/>
      <c r="L750" s="96"/>
    </row>
    <row r="751" spans="1:13" ht="18">
      <c r="A751" s="92" t="s">
        <v>101</v>
      </c>
      <c r="B751" s="93" t="e">
        <f>IF(AND('IOC Input'!#REF!="M-OP",'IOC Input'!#REF!&lt;50000),"119503",IF(AND('IOC Input'!#REF!="M-OP",'IOC Input'!#REF!&gt;=50000),"119500",""))</f>
        <v>#REF!</v>
      </c>
      <c r="C751" s="94"/>
      <c r="D751" s="93"/>
      <c r="E751" s="94"/>
      <c r="F751" s="93"/>
      <c r="G751" s="93"/>
      <c r="H751" s="93" t="e">
        <f>IF(AND('IOC Input'!#REF!="M-OP",'IOC Input'!#REF!&lt;50000),'IOC Input'!#REF!,IF(AND('IOC Input'!#REF!="M-OP",'IOC Input'!#REF!&gt;=50000),'IOC Input'!#REF!,""))</f>
        <v>#REF!</v>
      </c>
      <c r="I751" s="93" t="e">
        <f>+I752</f>
        <v>#REF!</v>
      </c>
      <c r="J751" s="95" t="e">
        <f>+J752</f>
        <v>#REF!</v>
      </c>
      <c r="K751" s="96" t="e">
        <f>IF(AND('IOC Input'!#REF!="M-OP",'IOC Input'!#REF!="C"),'IOC Input'!#REF!,"")</f>
        <v>#REF!</v>
      </c>
      <c r="L751" s="96" t="e">
        <f>IF(AND('IOC Input'!#REF!="M-OP",'IOC Input'!#REF!="D"),'IOC Input'!#REF!,"")</f>
        <v>#REF!</v>
      </c>
      <c r="M751" t="e">
        <f>IF(SUM(K751:L751)&gt;0,1,0)</f>
        <v>#REF!</v>
      </c>
    </row>
    <row r="752" spans="1:13" ht="18">
      <c r="A752" s="92" t="s">
        <v>101</v>
      </c>
      <c r="B752" s="93" t="e">
        <f>IF(AND('IOC Input'!#REF!="M-OP",'IOC Input'!#REF!&lt;50000),'IOC Input'!#REF!,IF(AND('IOC Input'!#REF!="M-OP",'IOC Input'!#REF!&gt;=50000),'IOC Input'!#REF!,""))</f>
        <v>#REF!</v>
      </c>
      <c r="C752" s="93" t="e">
        <f>IF(AND('IOC Input'!#REF!="M-OP",'IOC Input'!#REF!&lt;50000),'IOC Input'!#REF!,IF(AND('IOC Input'!#REF!="M-OP",'IOC Input'!#REF!&gt;=50000),'IOC Input'!#REF!,""))</f>
        <v>#REF!</v>
      </c>
      <c r="D752" s="93" t="e">
        <f>IF(AND('IOC Input'!#REF!="M-OP",'IOC Input'!#REF!&lt;50000),'IOC Input'!#REF!,IF(AND('IOC Input'!#REF!="M-OP",'IOC Input'!#REF!&gt;=50000),'IOC Input'!#REF!,""))</f>
        <v>#REF!</v>
      </c>
      <c r="E752" s="93" t="e">
        <f>IF(AND('IOC Input'!#REF!="M-OP",'IOC Input'!#REF!&lt;50000),'IOC Input'!#REF!,IF(AND('IOC Input'!#REF!="M-OP",'IOC Input'!#REF!&gt;=50000),'IOC Input'!#REF!,""))</f>
        <v>#REF!</v>
      </c>
      <c r="F752" s="93" t="e">
        <f>IF(AND('IOC Input'!#REF!="M-OP",'IOC Input'!#REF!&lt;50000),'IOC Input'!#REF!,IF(AND('IOC Input'!#REF!="M-OP",'IOC Input'!#REF!&gt;=50000),'IOC Input'!#REF!,""))</f>
        <v>#REF!</v>
      </c>
      <c r="G752" s="93" t="e">
        <f>IF(AND('IOC Input'!#REF!="M-OP",'IOC Input'!#REF!&lt;50000),'IOC Input'!#REF!,IF(AND('IOC Input'!#REF!="M-OP",'IOC Input'!#REF!&gt;=50000),'IOC Input'!#REF!,""))</f>
        <v>#REF!</v>
      </c>
      <c r="H752" s="93" t="e">
        <f>IF(AND('IOC Input'!#REF!="M-OP",'IOC Input'!#REF!&lt;50000),'IOC Input'!#REF!,IF(AND('IOC Input'!#REF!="M-OP",'IOC Input'!#REF!&gt;=50000),'IOC Input'!#REF!,""))</f>
        <v>#REF!</v>
      </c>
      <c r="I752" s="93" t="e">
        <f>IF(AND('IOC Input'!#REF!="M-OP",'IOC Input'!#REF!&lt;50000),'IOC Input'!#REF!,IF(AND('IOC Input'!#REF!="M-OP",'IOC Input'!#REF!&gt;=50000),'IOC Input'!#REF!,""))</f>
        <v>#REF!</v>
      </c>
      <c r="J752" s="95" t="e">
        <f>IF(AND('IOC Input'!#REF!="M-OP",'IOC Input'!#REF!&lt;50000),RIGHT('IOC Input'!#REF!,6),IF(AND('IOC Input'!#REF!="M-OP",'IOC Input'!#REF!&gt;=50000),RIGHT('IOC Input'!#REF!,6),""))</f>
        <v>#REF!</v>
      </c>
      <c r="K752" s="96" t="e">
        <f>IF(AND('IOC Input'!#REF!="M-OP",'IOC Input'!#REF!="C"),'IOC Input'!#REF!,"")</f>
        <v>#REF!</v>
      </c>
      <c r="L752" s="96" t="e">
        <f>IF(AND('IOC Input'!#REF!="M-OP",'IOC Input'!#REF!="D"),'IOC Input'!#REF!,"")</f>
        <v>#REF!</v>
      </c>
      <c r="M752" t="e">
        <f t="shared" ref="M752:M758" si="79">IF(SUM(K752:L752)&gt;0,1,0)</f>
        <v>#REF!</v>
      </c>
    </row>
    <row r="753" spans="1:13" ht="18">
      <c r="A753" s="92" t="s">
        <v>101</v>
      </c>
      <c r="B753" s="93" t="e">
        <f>IF(AND('IOC Input'!#REF!="M-OP",'IOC Input'!#REF!&lt;50000),'IOC Input'!#REF!,IF(AND('IOC Input'!#REF!="M-OP",'IOC Input'!#REF!&gt;=50000),'IOC Input'!#REF!,""))</f>
        <v>#REF!</v>
      </c>
      <c r="C753" s="93" t="e">
        <f>IF(AND('IOC Input'!#REF!="M-OP",'IOC Input'!#REF!&lt;50000),'IOC Input'!#REF!,IF(AND('IOC Input'!#REF!="M-OP",'IOC Input'!#REF!&gt;=50000),'IOC Input'!#REF!,""))</f>
        <v>#REF!</v>
      </c>
      <c r="D753" s="93" t="e">
        <f>IF(AND('IOC Input'!#REF!="M-OP",'IOC Input'!#REF!&lt;50000),'IOC Input'!#REF!,IF(AND('IOC Input'!#REF!="M-OP",'IOC Input'!#REF!&gt;=50000),'IOC Input'!#REF!,""))</f>
        <v>#REF!</v>
      </c>
      <c r="E753" s="93" t="e">
        <f>IF(AND('IOC Input'!#REF!="M-OP",'IOC Input'!#REF!&lt;50000),'IOC Input'!#REF!,IF(AND('IOC Input'!#REF!="M-OP",'IOC Input'!#REF!&gt;=50000),'IOC Input'!#REF!,""))</f>
        <v>#REF!</v>
      </c>
      <c r="F753" s="93" t="e">
        <f>IF(AND('IOC Input'!#REF!="M-OP",'IOC Input'!#REF!&lt;50000),'IOC Input'!#REF!,IF(AND('IOC Input'!#REF!="M-OP",'IOC Input'!#REF!&gt;=50000),'IOC Input'!#REF!,""))</f>
        <v>#REF!</v>
      </c>
      <c r="G753" s="93" t="e">
        <f>IF(AND('IOC Input'!#REF!="M-OP",'IOC Input'!#REF!&lt;50000),'IOC Input'!#REF!,IF(AND('IOC Input'!#REF!="M-OP",'IOC Input'!#REF!&gt;=50000),'IOC Input'!#REF!,""))</f>
        <v>#REF!</v>
      </c>
      <c r="H753" s="93" t="e">
        <f>IF(AND('IOC Input'!#REF!="M-OP",'IOC Input'!#REF!&lt;50000),'IOC Input'!#REF!,IF(AND('IOC Input'!#REF!="M-OP",'IOC Input'!#REF!&gt;=50000),'IOC Input'!#REF!,""))</f>
        <v>#REF!</v>
      </c>
      <c r="I753" s="93" t="e">
        <f>IF(AND('IOC Input'!#REF!="M-OP",'IOC Input'!#REF!&lt;50000),'IOC Input'!#REF!,IF(AND('IOC Input'!#REF!="M-OP",'IOC Input'!#REF!&gt;=50000),'IOC Input'!#REF!,""))</f>
        <v>#REF!</v>
      </c>
      <c r="J753" s="95" t="e">
        <f>IF(AND('IOC Input'!#REF!="M-OP",'IOC Input'!#REF!&lt;50000),RIGHT('IOC Input'!#REF!,6),IF(AND('IOC Input'!#REF!="M-OP",'IOC Input'!#REF!&gt;=50000),RIGHT('IOC Input'!#REF!,6),""))</f>
        <v>#REF!</v>
      </c>
      <c r="K753" s="96" t="e">
        <f>IF(AND('IOC Input'!#REF!="M-OP",'IOC Input'!#REF!="C"),'IOC Input'!#REF!,"")</f>
        <v>#REF!</v>
      </c>
      <c r="L753" s="96" t="e">
        <f>IF(AND('IOC Input'!#REF!="M-OP",'IOC Input'!#REF!="D"),'IOC Input'!#REF!,"")</f>
        <v>#REF!</v>
      </c>
      <c r="M753" t="e">
        <f t="shared" si="79"/>
        <v>#REF!</v>
      </c>
    </row>
    <row r="754" spans="1:13" ht="18">
      <c r="A754" s="92" t="s">
        <v>101</v>
      </c>
      <c r="B754" s="93" t="e">
        <f>IF(AND('IOC Input'!#REF!="M-OP",'IOC Input'!#REF!&lt;50000),'IOC Input'!#REF!,IF(AND('IOC Input'!#REF!="M-OP",'IOC Input'!#REF!&gt;=50000),'IOC Input'!#REF!,""))</f>
        <v>#REF!</v>
      </c>
      <c r="C754" s="93" t="e">
        <f>IF(AND('IOC Input'!#REF!="M-OP",'IOC Input'!#REF!&lt;50000),'IOC Input'!#REF!,IF(AND('IOC Input'!#REF!="M-OP",'IOC Input'!#REF!&gt;=50000),'IOC Input'!#REF!,""))</f>
        <v>#REF!</v>
      </c>
      <c r="D754" s="93" t="e">
        <f>IF(AND('IOC Input'!#REF!="M-OP",'IOC Input'!#REF!&lt;50000),'IOC Input'!#REF!,IF(AND('IOC Input'!#REF!="M-OP",'IOC Input'!#REF!&gt;=50000),'IOC Input'!#REF!,""))</f>
        <v>#REF!</v>
      </c>
      <c r="E754" s="93" t="e">
        <f>IF(AND('IOC Input'!#REF!="M-OP",'IOC Input'!#REF!&lt;50000),'IOC Input'!#REF!,IF(AND('IOC Input'!#REF!="M-OP",'IOC Input'!#REF!&gt;=50000),'IOC Input'!#REF!,""))</f>
        <v>#REF!</v>
      </c>
      <c r="F754" s="93" t="e">
        <f>IF(AND('IOC Input'!#REF!="M-OP",'IOC Input'!#REF!&lt;50000),'IOC Input'!#REF!,IF(AND('IOC Input'!#REF!="M-OP",'IOC Input'!#REF!&gt;=50000),'IOC Input'!#REF!,""))</f>
        <v>#REF!</v>
      </c>
      <c r="G754" s="93" t="e">
        <f>IF(AND('IOC Input'!#REF!="M-OP",'IOC Input'!#REF!&lt;50000),'IOC Input'!#REF!,IF(AND('IOC Input'!#REF!="M-OP",'IOC Input'!#REF!&gt;=50000),'IOC Input'!#REF!,""))</f>
        <v>#REF!</v>
      </c>
      <c r="H754" s="93" t="e">
        <f>IF(AND('IOC Input'!#REF!="M-OP",'IOC Input'!#REF!&lt;50000),'IOC Input'!#REF!,IF(AND('IOC Input'!#REF!="M-OP",'IOC Input'!#REF!&gt;=50000),'IOC Input'!#REF!,""))</f>
        <v>#REF!</v>
      </c>
      <c r="I754" s="93" t="e">
        <f>IF(AND('IOC Input'!#REF!="M-OP",'IOC Input'!#REF!&lt;50000),'IOC Input'!#REF!,IF(AND('IOC Input'!#REF!="M-OP",'IOC Input'!#REF!&gt;=50000),'IOC Input'!#REF!,""))</f>
        <v>#REF!</v>
      </c>
      <c r="J754" s="95" t="e">
        <f>IF(AND('IOC Input'!#REF!="M-OP",'IOC Input'!#REF!&lt;50000),RIGHT('IOC Input'!#REF!,6),IF(AND('IOC Input'!#REF!="M-OP",'IOC Input'!#REF!&gt;=50000),RIGHT('IOC Input'!#REF!,6),""))</f>
        <v>#REF!</v>
      </c>
      <c r="K754" s="96" t="e">
        <f>IF(AND('IOC Input'!#REF!="M-OP",'IOC Input'!#REF!="C"),'IOC Input'!#REF!,"")</f>
        <v>#REF!</v>
      </c>
      <c r="L754" s="96" t="e">
        <f>IF(AND('IOC Input'!#REF!="M-OP",'IOC Input'!#REF!="D"),'IOC Input'!#REF!,"")</f>
        <v>#REF!</v>
      </c>
      <c r="M754" t="e">
        <f t="shared" si="79"/>
        <v>#REF!</v>
      </c>
    </row>
    <row r="755" spans="1:13" ht="18">
      <c r="A755" s="92" t="s">
        <v>101</v>
      </c>
      <c r="B755" s="93" t="e">
        <f>IF(AND('IOC Input'!#REF!="M-OP",'IOC Input'!#REF!&lt;50000),'IOC Input'!#REF!,IF(AND('IOC Input'!#REF!="M-OP",'IOC Input'!#REF!&gt;=50000),'IOC Input'!#REF!,""))</f>
        <v>#REF!</v>
      </c>
      <c r="C755" s="93" t="e">
        <f>IF(AND('IOC Input'!#REF!="M-OP",'IOC Input'!#REF!&lt;50000),'IOC Input'!#REF!,IF(AND('IOC Input'!#REF!="M-OP",'IOC Input'!#REF!&gt;=50000),'IOC Input'!#REF!,""))</f>
        <v>#REF!</v>
      </c>
      <c r="D755" s="93" t="e">
        <f>IF(AND('IOC Input'!#REF!="M-OP",'IOC Input'!#REF!&lt;50000),'IOC Input'!#REF!,IF(AND('IOC Input'!#REF!="M-OP",'IOC Input'!#REF!&gt;=50000),'IOC Input'!#REF!,""))</f>
        <v>#REF!</v>
      </c>
      <c r="E755" s="93" t="e">
        <f>IF(AND('IOC Input'!#REF!="M-OP",'IOC Input'!#REF!&lt;50000),'IOC Input'!#REF!,IF(AND('IOC Input'!#REF!="M-OP",'IOC Input'!#REF!&gt;=50000),'IOC Input'!#REF!,""))</f>
        <v>#REF!</v>
      </c>
      <c r="F755" s="93" t="e">
        <f>IF(AND('IOC Input'!#REF!="M-OP",'IOC Input'!#REF!&lt;50000),'IOC Input'!#REF!,IF(AND('IOC Input'!#REF!="M-OP",'IOC Input'!#REF!&gt;=50000),'IOC Input'!#REF!,""))</f>
        <v>#REF!</v>
      </c>
      <c r="G755" s="93" t="e">
        <f>IF(AND('IOC Input'!#REF!="M-OP",'IOC Input'!#REF!&lt;50000),'IOC Input'!#REF!,IF(AND('IOC Input'!#REF!="M-OP",'IOC Input'!#REF!&gt;=50000),'IOC Input'!#REF!,""))</f>
        <v>#REF!</v>
      </c>
      <c r="H755" s="93" t="e">
        <f>IF(AND('IOC Input'!#REF!="M-OP",'IOC Input'!#REF!&lt;50000),'IOC Input'!#REF!,IF(AND('IOC Input'!#REF!="M-OP",'IOC Input'!#REF!&gt;=50000),'IOC Input'!#REF!,""))</f>
        <v>#REF!</v>
      </c>
      <c r="I755" s="93" t="e">
        <f>IF(AND('IOC Input'!#REF!="M-OP",'IOC Input'!#REF!&lt;50000),'IOC Input'!#REF!,IF(AND('IOC Input'!#REF!="M-OP",'IOC Input'!#REF!&gt;=50000),'IOC Input'!#REF!,""))</f>
        <v>#REF!</v>
      </c>
      <c r="J755" s="95" t="e">
        <f>IF(AND('IOC Input'!#REF!="M-OP",'IOC Input'!#REF!&lt;50000),RIGHT('IOC Input'!#REF!,6),IF(AND('IOC Input'!#REF!="M-OP",'IOC Input'!#REF!&gt;=50000),RIGHT('IOC Input'!#REF!,6),""))</f>
        <v>#REF!</v>
      </c>
      <c r="K755" s="96" t="e">
        <f>IF(AND('IOC Input'!#REF!="M-OP",'IOC Input'!#REF!="C"),'IOC Input'!#REF!,"")</f>
        <v>#REF!</v>
      </c>
      <c r="L755" s="96" t="e">
        <f>IF(AND('IOC Input'!#REF!="M-OP",'IOC Input'!#REF!="D"),'IOC Input'!#REF!,"")</f>
        <v>#REF!</v>
      </c>
      <c r="M755" t="e">
        <f t="shared" si="79"/>
        <v>#REF!</v>
      </c>
    </row>
    <row r="756" spans="1:13" ht="18">
      <c r="A756" s="92" t="s">
        <v>101</v>
      </c>
      <c r="B756" s="93" t="e">
        <f>IF(AND('IOC Input'!#REF!="M-OP",'IOC Input'!#REF!&lt;50000),'IOC Input'!#REF!,IF(AND('IOC Input'!#REF!="M-OP",'IOC Input'!#REF!&gt;=50000),'IOC Input'!#REF!,""))</f>
        <v>#REF!</v>
      </c>
      <c r="C756" s="93" t="e">
        <f>IF(AND('IOC Input'!#REF!="M-OP",'IOC Input'!#REF!&lt;50000),'IOC Input'!#REF!,IF(AND('IOC Input'!#REF!="M-OP",'IOC Input'!#REF!&gt;=50000),'IOC Input'!#REF!,""))</f>
        <v>#REF!</v>
      </c>
      <c r="D756" s="93" t="e">
        <f>IF(AND('IOC Input'!#REF!="M-OP",'IOC Input'!#REF!&lt;50000),'IOC Input'!#REF!,IF(AND('IOC Input'!#REF!="M-OP",'IOC Input'!#REF!&gt;=50000),'IOC Input'!#REF!,""))</f>
        <v>#REF!</v>
      </c>
      <c r="E756" s="93" t="e">
        <f>IF(AND('IOC Input'!#REF!="M-OP",'IOC Input'!#REF!&lt;50000),'IOC Input'!#REF!,IF(AND('IOC Input'!#REF!="M-OP",'IOC Input'!#REF!&gt;=50000),'IOC Input'!#REF!,""))</f>
        <v>#REF!</v>
      </c>
      <c r="F756" s="93" t="e">
        <f>IF(AND('IOC Input'!#REF!="M-OP",'IOC Input'!#REF!&lt;50000),'IOC Input'!#REF!,IF(AND('IOC Input'!#REF!="M-OP",'IOC Input'!#REF!&gt;=50000),'IOC Input'!#REF!,""))</f>
        <v>#REF!</v>
      </c>
      <c r="G756" s="93" t="e">
        <f>IF(AND('IOC Input'!#REF!="M-OP",'IOC Input'!#REF!&lt;50000),'IOC Input'!#REF!,IF(AND('IOC Input'!#REF!="M-OP",'IOC Input'!#REF!&gt;=50000),'IOC Input'!#REF!,""))</f>
        <v>#REF!</v>
      </c>
      <c r="H756" s="93" t="e">
        <f>IF(AND('IOC Input'!#REF!="M-OP",'IOC Input'!#REF!&lt;50000),'IOC Input'!#REF!,IF(AND('IOC Input'!#REF!="M-OP",'IOC Input'!#REF!&gt;=50000),'IOC Input'!#REF!,""))</f>
        <v>#REF!</v>
      </c>
      <c r="I756" s="93" t="e">
        <f>IF(AND('IOC Input'!#REF!="M-OP",'IOC Input'!#REF!&lt;50000),'IOC Input'!#REF!,IF(AND('IOC Input'!#REF!="M-OP",'IOC Input'!#REF!&gt;=50000),'IOC Input'!#REF!,""))</f>
        <v>#REF!</v>
      </c>
      <c r="J756" s="95" t="e">
        <f>IF(AND('IOC Input'!#REF!="M-OP",'IOC Input'!#REF!&lt;50000),RIGHT('IOC Input'!#REF!,6),IF(AND('IOC Input'!#REF!="M-OP",'IOC Input'!#REF!&gt;=50000),RIGHT('IOC Input'!#REF!,6),""))</f>
        <v>#REF!</v>
      </c>
      <c r="K756" s="96" t="e">
        <f>IF(AND('IOC Input'!#REF!="M-OP",'IOC Input'!#REF!="C"),'IOC Input'!#REF!,"")</f>
        <v>#REF!</v>
      </c>
      <c r="L756" s="96" t="e">
        <f>IF(AND('IOC Input'!#REF!="M-OP",'IOC Input'!#REF!="D"),'IOC Input'!#REF!,"")</f>
        <v>#REF!</v>
      </c>
      <c r="M756" t="e">
        <f t="shared" si="79"/>
        <v>#REF!</v>
      </c>
    </row>
    <row r="757" spans="1:13" ht="18">
      <c r="A757" s="92" t="s">
        <v>101</v>
      </c>
      <c r="B757" s="93" t="e">
        <f>IF(AND('IOC Input'!#REF!="M-OP",'IOC Input'!#REF!&lt;50000),'IOC Input'!#REF!,IF(AND('IOC Input'!#REF!="M-OP",'IOC Input'!#REF!&gt;=50000),'IOC Input'!#REF!,""))</f>
        <v>#REF!</v>
      </c>
      <c r="C757" s="93" t="e">
        <f>IF(AND('IOC Input'!#REF!="M-OP",'IOC Input'!#REF!&lt;50000),'IOC Input'!#REF!,IF(AND('IOC Input'!#REF!="M-OP",'IOC Input'!#REF!&gt;=50000),'IOC Input'!#REF!,""))</f>
        <v>#REF!</v>
      </c>
      <c r="D757" s="93" t="e">
        <f>IF(AND('IOC Input'!#REF!="M-OP",'IOC Input'!#REF!&lt;50000),'IOC Input'!#REF!,IF(AND('IOC Input'!#REF!="M-OP",'IOC Input'!#REF!&gt;=50000),'IOC Input'!#REF!,""))</f>
        <v>#REF!</v>
      </c>
      <c r="E757" s="93" t="e">
        <f>IF(AND('IOC Input'!#REF!="M-OP",'IOC Input'!#REF!&lt;50000),'IOC Input'!#REF!,IF(AND('IOC Input'!#REF!="M-OP",'IOC Input'!#REF!&gt;=50000),'IOC Input'!#REF!,""))</f>
        <v>#REF!</v>
      </c>
      <c r="F757" s="93" t="e">
        <f>IF(AND('IOC Input'!#REF!="M-OP",'IOC Input'!#REF!&lt;50000),'IOC Input'!#REF!,IF(AND('IOC Input'!#REF!="M-OP",'IOC Input'!#REF!&gt;=50000),'IOC Input'!#REF!,""))</f>
        <v>#REF!</v>
      </c>
      <c r="G757" s="93" t="e">
        <f>IF(AND('IOC Input'!#REF!="M-OP",'IOC Input'!#REF!&lt;50000),'IOC Input'!#REF!,IF(AND('IOC Input'!#REF!="M-OP",'IOC Input'!#REF!&gt;=50000),'IOC Input'!#REF!,""))</f>
        <v>#REF!</v>
      </c>
      <c r="H757" s="93" t="e">
        <f>IF(AND('IOC Input'!#REF!="M-OP",'IOC Input'!#REF!&lt;50000),'IOC Input'!#REF!,IF(AND('IOC Input'!#REF!="M-OP",'IOC Input'!#REF!&gt;=50000),'IOC Input'!#REF!,""))</f>
        <v>#REF!</v>
      </c>
      <c r="I757" s="93" t="e">
        <f>IF(AND('IOC Input'!#REF!="M-OP",'IOC Input'!#REF!&lt;50000),'IOC Input'!#REF!,IF(AND('IOC Input'!#REF!="M-OP",'IOC Input'!#REF!&gt;=50000),'IOC Input'!#REF!,""))</f>
        <v>#REF!</v>
      </c>
      <c r="J757" s="95" t="e">
        <f>IF(AND('IOC Input'!#REF!="M-OP",'IOC Input'!#REF!&lt;50000),RIGHT('IOC Input'!#REF!,6),IF(AND('IOC Input'!#REF!="M-OP",'IOC Input'!#REF!&gt;=50000),RIGHT('IOC Input'!#REF!,6),""))</f>
        <v>#REF!</v>
      </c>
      <c r="K757" s="96" t="e">
        <f>IF(AND('IOC Input'!#REF!="M-OP",'IOC Input'!#REF!="C"),'IOC Input'!#REF!,"")</f>
        <v>#REF!</v>
      </c>
      <c r="L757" s="96" t="e">
        <f>IF(AND('IOC Input'!#REF!="M-OP",'IOC Input'!#REF!="D"),'IOC Input'!#REF!,"")</f>
        <v>#REF!</v>
      </c>
      <c r="M757" t="e">
        <f t="shared" si="79"/>
        <v>#REF!</v>
      </c>
    </row>
    <row r="758" spans="1:13" ht="18">
      <c r="A758" s="92" t="s">
        <v>101</v>
      </c>
      <c r="B758" s="93" t="e">
        <f>IF(AND('IOC Input'!#REF!="M-OP",'IOC Input'!#REF!&lt;50000),'IOC Input'!#REF!,IF(AND('IOC Input'!#REF!="M-OP",'IOC Input'!#REF!&gt;=50000),'IOC Input'!#REF!,""))</f>
        <v>#REF!</v>
      </c>
      <c r="C758" s="93" t="e">
        <f>IF(AND('IOC Input'!#REF!="M-OP",'IOC Input'!#REF!&lt;50000),'IOC Input'!#REF!,IF(AND('IOC Input'!#REF!="M-OP",'IOC Input'!#REF!&gt;=50000),'IOC Input'!#REF!,""))</f>
        <v>#REF!</v>
      </c>
      <c r="D758" s="93" t="e">
        <f>IF(AND('IOC Input'!#REF!="M-OP",'IOC Input'!#REF!&lt;50000),'IOC Input'!#REF!,IF(AND('IOC Input'!#REF!="M-OP",'IOC Input'!#REF!&gt;=50000),'IOC Input'!#REF!,""))</f>
        <v>#REF!</v>
      </c>
      <c r="E758" s="93" t="e">
        <f>IF(AND('IOC Input'!#REF!="M-OP",'IOC Input'!#REF!&lt;50000),'IOC Input'!#REF!,IF(AND('IOC Input'!#REF!="M-OP",'IOC Input'!#REF!&gt;=50000),'IOC Input'!#REF!,""))</f>
        <v>#REF!</v>
      </c>
      <c r="F758" s="93" t="e">
        <f>IF(AND('IOC Input'!#REF!="M-OP",'IOC Input'!#REF!&lt;50000),'IOC Input'!#REF!,IF(AND('IOC Input'!#REF!="M-OP",'IOC Input'!#REF!&gt;=50000),'IOC Input'!#REF!,""))</f>
        <v>#REF!</v>
      </c>
      <c r="G758" s="93" t="e">
        <f>IF(AND('IOC Input'!#REF!="M-OP",'IOC Input'!#REF!&lt;50000),'IOC Input'!#REF!,IF(AND('IOC Input'!#REF!="M-OP",'IOC Input'!#REF!&gt;=50000),'IOC Input'!#REF!,""))</f>
        <v>#REF!</v>
      </c>
      <c r="H758" s="97"/>
      <c r="I758" s="93" t="e">
        <f>IF(AND('IOC Input'!#REF!="M-OP",'IOC Input'!#REF!&lt;50000),'IOC Input'!#REF!,IF(AND('IOC Input'!#REF!="M-OP",'IOC Input'!#REF!&gt;=50000),'IOC Input'!#REF!,""))</f>
        <v>#REF!</v>
      </c>
      <c r="J758" s="95" t="e">
        <f>IF(AND('IOC Input'!#REF!="M-OP",'IOC Input'!#REF!&lt;50000),RIGHT('IOC Input'!#REF!,6),IF(AND('IOC Input'!#REF!="M-OP",'IOC Input'!#REF!&gt;=50000),RIGHT('IOC Input'!#REF!,6),""))</f>
        <v>#REF!</v>
      </c>
      <c r="K758" s="96" t="e">
        <f>IF(AND('IOC Input'!#REF!="M-OP",'IOC Input'!#REF!="C"),'IOC Input'!#REF!,"")</f>
        <v>#REF!</v>
      </c>
      <c r="L758" s="96" t="e">
        <f>IF(AND('IOC Input'!#REF!="M-OP",'IOC Input'!#REF!="D"),'IOC Input'!#REF!,"")</f>
        <v>#REF!</v>
      </c>
      <c r="M758" t="e">
        <f t="shared" si="79"/>
        <v>#REF!</v>
      </c>
    </row>
    <row r="759" spans="1:13" ht="18">
      <c r="A759" s="92"/>
      <c r="B759" s="93"/>
      <c r="C759" s="94"/>
      <c r="D759" s="93"/>
      <c r="E759" s="94"/>
      <c r="F759" s="93"/>
      <c r="G759" s="93"/>
      <c r="H759" s="94"/>
      <c r="I759" s="93"/>
      <c r="J759" s="95"/>
      <c r="K759" s="96"/>
      <c r="L759" s="96"/>
    </row>
    <row r="760" spans="1:13" ht="18">
      <c r="A760" s="92" t="s">
        <v>101</v>
      </c>
      <c r="B760" s="93" t="e">
        <f>IF(AND('IOC Input'!#REF!="M-OP",'IOC Input'!#REF!&lt;50000),"119503",IF(AND('IOC Input'!#REF!="M-OP",'IOC Input'!#REF!&gt;=50000),"119500",""))</f>
        <v>#REF!</v>
      </c>
      <c r="C760" s="94"/>
      <c r="D760" s="93"/>
      <c r="E760" s="94"/>
      <c r="F760" s="93"/>
      <c r="G760" s="93"/>
      <c r="H760" s="93" t="e">
        <f>IF(AND('IOC Input'!#REF!="M-OP",'IOC Input'!#REF!&lt;50000),'IOC Input'!#REF!,IF(AND('IOC Input'!#REF!="M-OP",'IOC Input'!#REF!&gt;=50000),'IOC Input'!#REF!,""))</f>
        <v>#REF!</v>
      </c>
      <c r="I760" s="93" t="e">
        <f>+I761</f>
        <v>#REF!</v>
      </c>
      <c r="J760" s="95" t="e">
        <f>+J761</f>
        <v>#REF!</v>
      </c>
      <c r="K760" s="96" t="e">
        <f>IF(AND('IOC Input'!#REF!="M-OP",'IOC Input'!#REF!="C"),'IOC Input'!#REF!,"")</f>
        <v>#REF!</v>
      </c>
      <c r="L760" s="96" t="e">
        <f>IF(AND('IOC Input'!#REF!="M-OP",'IOC Input'!#REF!="D"),'IOC Input'!#REF!,"")</f>
        <v>#REF!</v>
      </c>
      <c r="M760" t="e">
        <f>IF(SUM(K760:L760)&gt;0,1,0)</f>
        <v>#REF!</v>
      </c>
    </row>
    <row r="761" spans="1:13" ht="18">
      <c r="A761" s="92" t="s">
        <v>101</v>
      </c>
      <c r="B761" s="93" t="e">
        <f>IF(AND('IOC Input'!#REF!="M-OP",'IOC Input'!#REF!&lt;50000),'IOC Input'!#REF!,IF(AND('IOC Input'!#REF!="M-OP",'IOC Input'!#REF!&gt;=50000),'IOC Input'!#REF!,""))</f>
        <v>#REF!</v>
      </c>
      <c r="C761" s="93" t="e">
        <f>IF(AND('IOC Input'!#REF!="M-OP",'IOC Input'!#REF!&lt;50000),'IOC Input'!#REF!,IF(AND('IOC Input'!#REF!="M-OP",'IOC Input'!#REF!&gt;=50000),'IOC Input'!#REF!,""))</f>
        <v>#REF!</v>
      </c>
      <c r="D761" s="93" t="e">
        <f>IF(AND('IOC Input'!#REF!="M-OP",'IOC Input'!#REF!&lt;50000),'IOC Input'!#REF!,IF(AND('IOC Input'!#REF!="M-OP",'IOC Input'!#REF!&gt;=50000),'IOC Input'!#REF!,""))</f>
        <v>#REF!</v>
      </c>
      <c r="E761" s="93" t="e">
        <f>IF(AND('IOC Input'!#REF!="M-OP",'IOC Input'!#REF!&lt;50000),'IOC Input'!#REF!,IF(AND('IOC Input'!#REF!="M-OP",'IOC Input'!#REF!&gt;=50000),'IOC Input'!#REF!,""))</f>
        <v>#REF!</v>
      </c>
      <c r="F761" s="93" t="e">
        <f>IF(AND('IOC Input'!#REF!="M-OP",'IOC Input'!#REF!&lt;50000),'IOC Input'!#REF!,IF(AND('IOC Input'!#REF!="M-OP",'IOC Input'!#REF!&gt;=50000),'IOC Input'!#REF!,""))</f>
        <v>#REF!</v>
      </c>
      <c r="G761" s="93" t="e">
        <f>IF(AND('IOC Input'!#REF!="M-OP",'IOC Input'!#REF!&lt;50000),'IOC Input'!#REF!,IF(AND('IOC Input'!#REF!="M-OP",'IOC Input'!#REF!&gt;=50000),'IOC Input'!#REF!,""))</f>
        <v>#REF!</v>
      </c>
      <c r="H761" s="93" t="e">
        <f>IF(AND('IOC Input'!#REF!="M-OP",'IOC Input'!#REF!&lt;50000),'IOC Input'!#REF!,IF(AND('IOC Input'!#REF!="M-OP",'IOC Input'!#REF!&gt;=50000),'IOC Input'!#REF!,""))</f>
        <v>#REF!</v>
      </c>
      <c r="I761" s="93" t="e">
        <f>IF(AND('IOC Input'!#REF!="M-OP",'IOC Input'!#REF!&lt;50000),'IOC Input'!#REF!,IF(AND('IOC Input'!#REF!="M-OP",'IOC Input'!#REF!&gt;=50000),'IOC Input'!#REF!,""))</f>
        <v>#REF!</v>
      </c>
      <c r="J761" s="95" t="e">
        <f>IF(AND('IOC Input'!#REF!="M-OP",'IOC Input'!#REF!&lt;50000),RIGHT('IOC Input'!#REF!,6),IF(AND('IOC Input'!#REF!="M-OP",'IOC Input'!#REF!&gt;=50000),RIGHT('IOC Input'!#REF!,6),""))</f>
        <v>#REF!</v>
      </c>
      <c r="K761" s="96" t="e">
        <f>IF(AND('IOC Input'!#REF!="M-OP",'IOC Input'!#REF!="C"),'IOC Input'!#REF!,"")</f>
        <v>#REF!</v>
      </c>
      <c r="L761" s="96" t="e">
        <f>IF(AND('IOC Input'!#REF!="M-OP",'IOC Input'!#REF!="D"),'IOC Input'!#REF!,"")</f>
        <v>#REF!</v>
      </c>
      <c r="M761" t="e">
        <f t="shared" ref="M761:M767" si="80">IF(SUM(K761:L761)&gt;0,1,0)</f>
        <v>#REF!</v>
      </c>
    </row>
    <row r="762" spans="1:13" ht="18">
      <c r="A762" s="92" t="s">
        <v>101</v>
      </c>
      <c r="B762" s="93" t="e">
        <f>IF(AND('IOC Input'!#REF!="M-OP",'IOC Input'!#REF!&lt;50000),'IOC Input'!#REF!,IF(AND('IOC Input'!#REF!="M-OP",'IOC Input'!#REF!&gt;=50000),'IOC Input'!#REF!,""))</f>
        <v>#REF!</v>
      </c>
      <c r="C762" s="93" t="e">
        <f>IF(AND('IOC Input'!#REF!="M-OP",'IOC Input'!#REF!&lt;50000),'IOC Input'!#REF!,IF(AND('IOC Input'!#REF!="M-OP",'IOC Input'!#REF!&gt;=50000),'IOC Input'!#REF!,""))</f>
        <v>#REF!</v>
      </c>
      <c r="D762" s="93" t="e">
        <f>IF(AND('IOC Input'!#REF!="M-OP",'IOC Input'!#REF!&lt;50000),'IOC Input'!#REF!,IF(AND('IOC Input'!#REF!="M-OP",'IOC Input'!#REF!&gt;=50000),'IOC Input'!#REF!,""))</f>
        <v>#REF!</v>
      </c>
      <c r="E762" s="93" t="e">
        <f>IF(AND('IOC Input'!#REF!="M-OP",'IOC Input'!#REF!&lt;50000),'IOC Input'!#REF!,IF(AND('IOC Input'!#REF!="M-OP",'IOC Input'!#REF!&gt;=50000),'IOC Input'!#REF!,""))</f>
        <v>#REF!</v>
      </c>
      <c r="F762" s="93" t="e">
        <f>IF(AND('IOC Input'!#REF!="M-OP",'IOC Input'!#REF!&lt;50000),'IOC Input'!#REF!,IF(AND('IOC Input'!#REF!="M-OP",'IOC Input'!#REF!&gt;=50000),'IOC Input'!#REF!,""))</f>
        <v>#REF!</v>
      </c>
      <c r="G762" s="93" t="e">
        <f>IF(AND('IOC Input'!#REF!="M-OP",'IOC Input'!#REF!&lt;50000),'IOC Input'!#REF!,IF(AND('IOC Input'!#REF!="M-OP",'IOC Input'!#REF!&gt;=50000),'IOC Input'!#REF!,""))</f>
        <v>#REF!</v>
      </c>
      <c r="H762" s="93" t="e">
        <f>IF(AND('IOC Input'!#REF!="M-OP",'IOC Input'!#REF!&lt;50000),'IOC Input'!#REF!,IF(AND('IOC Input'!#REF!="M-OP",'IOC Input'!#REF!&gt;=50000),'IOC Input'!#REF!,""))</f>
        <v>#REF!</v>
      </c>
      <c r="I762" s="93" t="e">
        <f>IF(AND('IOC Input'!#REF!="M-OP",'IOC Input'!#REF!&lt;50000),'IOC Input'!#REF!,IF(AND('IOC Input'!#REF!="M-OP",'IOC Input'!#REF!&gt;=50000),'IOC Input'!#REF!,""))</f>
        <v>#REF!</v>
      </c>
      <c r="J762" s="95" t="e">
        <f>IF(AND('IOC Input'!#REF!="M-OP",'IOC Input'!#REF!&lt;50000),RIGHT('IOC Input'!#REF!,6),IF(AND('IOC Input'!#REF!="M-OP",'IOC Input'!#REF!&gt;=50000),RIGHT('IOC Input'!#REF!,6),""))</f>
        <v>#REF!</v>
      </c>
      <c r="K762" s="96" t="e">
        <f>IF(AND('IOC Input'!#REF!="M-OP",'IOC Input'!#REF!="C"),'IOC Input'!#REF!,"")</f>
        <v>#REF!</v>
      </c>
      <c r="L762" s="96" t="e">
        <f>IF(AND('IOC Input'!#REF!="M-OP",'IOC Input'!#REF!="D"),'IOC Input'!#REF!,"")</f>
        <v>#REF!</v>
      </c>
      <c r="M762" t="e">
        <f t="shared" si="80"/>
        <v>#REF!</v>
      </c>
    </row>
    <row r="763" spans="1:13" ht="18">
      <c r="A763" s="92" t="s">
        <v>101</v>
      </c>
      <c r="B763" s="93" t="e">
        <f>IF(AND('IOC Input'!#REF!="M-OP",'IOC Input'!#REF!&lt;50000),'IOC Input'!#REF!,IF(AND('IOC Input'!#REF!="M-OP",'IOC Input'!#REF!&gt;=50000),'IOC Input'!#REF!,""))</f>
        <v>#REF!</v>
      </c>
      <c r="C763" s="93" t="e">
        <f>IF(AND('IOC Input'!#REF!="M-OP",'IOC Input'!#REF!&lt;50000),'IOC Input'!#REF!,IF(AND('IOC Input'!#REF!="M-OP",'IOC Input'!#REF!&gt;=50000),'IOC Input'!#REF!,""))</f>
        <v>#REF!</v>
      </c>
      <c r="D763" s="93" t="e">
        <f>IF(AND('IOC Input'!#REF!="M-OP",'IOC Input'!#REF!&lt;50000),'IOC Input'!#REF!,IF(AND('IOC Input'!#REF!="M-OP",'IOC Input'!#REF!&gt;=50000),'IOC Input'!#REF!,""))</f>
        <v>#REF!</v>
      </c>
      <c r="E763" s="93" t="e">
        <f>IF(AND('IOC Input'!#REF!="M-OP",'IOC Input'!#REF!&lt;50000),'IOC Input'!#REF!,IF(AND('IOC Input'!#REF!="M-OP",'IOC Input'!#REF!&gt;=50000),'IOC Input'!#REF!,""))</f>
        <v>#REF!</v>
      </c>
      <c r="F763" s="93" t="e">
        <f>IF(AND('IOC Input'!#REF!="M-OP",'IOC Input'!#REF!&lt;50000),'IOC Input'!#REF!,IF(AND('IOC Input'!#REF!="M-OP",'IOC Input'!#REF!&gt;=50000),'IOC Input'!#REF!,""))</f>
        <v>#REF!</v>
      </c>
      <c r="G763" s="93" t="e">
        <f>IF(AND('IOC Input'!#REF!="M-OP",'IOC Input'!#REF!&lt;50000),'IOC Input'!#REF!,IF(AND('IOC Input'!#REF!="M-OP",'IOC Input'!#REF!&gt;=50000),'IOC Input'!#REF!,""))</f>
        <v>#REF!</v>
      </c>
      <c r="H763" s="93" t="e">
        <f>IF(AND('IOC Input'!#REF!="M-OP",'IOC Input'!#REF!&lt;50000),'IOC Input'!#REF!,IF(AND('IOC Input'!#REF!="M-OP",'IOC Input'!#REF!&gt;=50000),'IOC Input'!#REF!,""))</f>
        <v>#REF!</v>
      </c>
      <c r="I763" s="93" t="e">
        <f>IF(AND('IOC Input'!#REF!="M-OP",'IOC Input'!#REF!&lt;50000),'IOC Input'!#REF!,IF(AND('IOC Input'!#REF!="M-OP",'IOC Input'!#REF!&gt;=50000),'IOC Input'!#REF!,""))</f>
        <v>#REF!</v>
      </c>
      <c r="J763" s="95" t="e">
        <f>IF(AND('IOC Input'!#REF!="M-OP",'IOC Input'!#REF!&lt;50000),RIGHT('IOC Input'!#REF!,6),IF(AND('IOC Input'!#REF!="M-OP",'IOC Input'!#REF!&gt;=50000),RIGHT('IOC Input'!#REF!,6),""))</f>
        <v>#REF!</v>
      </c>
      <c r="K763" s="96" t="e">
        <f>IF(AND('IOC Input'!#REF!="M-OP",'IOC Input'!#REF!="C"),'IOC Input'!#REF!,"")</f>
        <v>#REF!</v>
      </c>
      <c r="L763" s="96" t="e">
        <f>IF(AND('IOC Input'!#REF!="M-OP",'IOC Input'!#REF!="D"),'IOC Input'!#REF!,"")</f>
        <v>#REF!</v>
      </c>
      <c r="M763" t="e">
        <f t="shared" si="80"/>
        <v>#REF!</v>
      </c>
    </row>
    <row r="764" spans="1:13" ht="18">
      <c r="A764" s="92" t="s">
        <v>101</v>
      </c>
      <c r="B764" s="93" t="e">
        <f>IF(AND('IOC Input'!#REF!="M-OP",'IOC Input'!#REF!&lt;50000),'IOC Input'!#REF!,IF(AND('IOC Input'!#REF!="M-OP",'IOC Input'!#REF!&gt;=50000),'IOC Input'!#REF!,""))</f>
        <v>#REF!</v>
      </c>
      <c r="C764" s="93" t="e">
        <f>IF(AND('IOC Input'!#REF!="M-OP",'IOC Input'!#REF!&lt;50000),'IOC Input'!#REF!,IF(AND('IOC Input'!#REF!="M-OP",'IOC Input'!#REF!&gt;=50000),'IOC Input'!#REF!,""))</f>
        <v>#REF!</v>
      </c>
      <c r="D764" s="93" t="e">
        <f>IF(AND('IOC Input'!#REF!="M-OP",'IOC Input'!#REF!&lt;50000),'IOC Input'!#REF!,IF(AND('IOC Input'!#REF!="M-OP",'IOC Input'!#REF!&gt;=50000),'IOC Input'!#REF!,""))</f>
        <v>#REF!</v>
      </c>
      <c r="E764" s="93" t="e">
        <f>IF(AND('IOC Input'!#REF!="M-OP",'IOC Input'!#REF!&lt;50000),'IOC Input'!#REF!,IF(AND('IOC Input'!#REF!="M-OP",'IOC Input'!#REF!&gt;=50000),'IOC Input'!#REF!,""))</f>
        <v>#REF!</v>
      </c>
      <c r="F764" s="93" t="e">
        <f>IF(AND('IOC Input'!#REF!="M-OP",'IOC Input'!#REF!&lt;50000),'IOC Input'!#REF!,IF(AND('IOC Input'!#REF!="M-OP",'IOC Input'!#REF!&gt;=50000),'IOC Input'!#REF!,""))</f>
        <v>#REF!</v>
      </c>
      <c r="G764" s="93" t="e">
        <f>IF(AND('IOC Input'!#REF!="M-OP",'IOC Input'!#REF!&lt;50000),'IOC Input'!#REF!,IF(AND('IOC Input'!#REF!="M-OP",'IOC Input'!#REF!&gt;=50000),'IOC Input'!#REF!,""))</f>
        <v>#REF!</v>
      </c>
      <c r="H764" s="93" t="e">
        <f>IF(AND('IOC Input'!#REF!="M-OP",'IOC Input'!#REF!&lt;50000),'IOC Input'!#REF!,IF(AND('IOC Input'!#REF!="M-OP",'IOC Input'!#REF!&gt;=50000),'IOC Input'!#REF!,""))</f>
        <v>#REF!</v>
      </c>
      <c r="I764" s="93" t="e">
        <f>IF(AND('IOC Input'!#REF!="M-OP",'IOC Input'!#REF!&lt;50000),'IOC Input'!#REF!,IF(AND('IOC Input'!#REF!="M-OP",'IOC Input'!#REF!&gt;=50000),'IOC Input'!#REF!,""))</f>
        <v>#REF!</v>
      </c>
      <c r="J764" s="95" t="e">
        <f>IF(AND('IOC Input'!#REF!="M-OP",'IOC Input'!#REF!&lt;50000),RIGHT('IOC Input'!#REF!,6),IF(AND('IOC Input'!#REF!="M-OP",'IOC Input'!#REF!&gt;=50000),RIGHT('IOC Input'!#REF!,6),""))</f>
        <v>#REF!</v>
      </c>
      <c r="K764" s="96" t="e">
        <f>IF(AND('IOC Input'!#REF!="M-OP",'IOC Input'!#REF!="C"),'IOC Input'!#REF!,"")</f>
        <v>#REF!</v>
      </c>
      <c r="L764" s="96" t="e">
        <f>IF(AND('IOC Input'!#REF!="M-OP",'IOC Input'!#REF!="D"),'IOC Input'!#REF!,"")</f>
        <v>#REF!</v>
      </c>
      <c r="M764" t="e">
        <f t="shared" si="80"/>
        <v>#REF!</v>
      </c>
    </row>
    <row r="765" spans="1:13" ht="18">
      <c r="A765" s="92" t="s">
        <v>101</v>
      </c>
      <c r="B765" s="93" t="e">
        <f>IF(AND('IOC Input'!#REF!="M-OP",'IOC Input'!#REF!&lt;50000),'IOC Input'!#REF!,IF(AND('IOC Input'!#REF!="M-OP",'IOC Input'!#REF!&gt;=50000),'IOC Input'!#REF!,""))</f>
        <v>#REF!</v>
      </c>
      <c r="C765" s="93" t="e">
        <f>IF(AND('IOC Input'!#REF!="M-OP",'IOC Input'!#REF!&lt;50000),'IOC Input'!#REF!,IF(AND('IOC Input'!#REF!="M-OP",'IOC Input'!#REF!&gt;=50000),'IOC Input'!#REF!,""))</f>
        <v>#REF!</v>
      </c>
      <c r="D765" s="93" t="e">
        <f>IF(AND('IOC Input'!#REF!="M-OP",'IOC Input'!#REF!&lt;50000),'IOC Input'!#REF!,IF(AND('IOC Input'!#REF!="M-OP",'IOC Input'!#REF!&gt;=50000),'IOC Input'!#REF!,""))</f>
        <v>#REF!</v>
      </c>
      <c r="E765" s="93" t="e">
        <f>IF(AND('IOC Input'!#REF!="M-OP",'IOC Input'!#REF!&lt;50000),'IOC Input'!#REF!,IF(AND('IOC Input'!#REF!="M-OP",'IOC Input'!#REF!&gt;=50000),'IOC Input'!#REF!,""))</f>
        <v>#REF!</v>
      </c>
      <c r="F765" s="93" t="e">
        <f>IF(AND('IOC Input'!#REF!="M-OP",'IOC Input'!#REF!&lt;50000),'IOC Input'!#REF!,IF(AND('IOC Input'!#REF!="M-OP",'IOC Input'!#REF!&gt;=50000),'IOC Input'!#REF!,""))</f>
        <v>#REF!</v>
      </c>
      <c r="G765" s="93" t="e">
        <f>IF(AND('IOC Input'!#REF!="M-OP",'IOC Input'!#REF!&lt;50000),'IOC Input'!#REF!,IF(AND('IOC Input'!#REF!="M-OP",'IOC Input'!#REF!&gt;=50000),'IOC Input'!#REF!,""))</f>
        <v>#REF!</v>
      </c>
      <c r="H765" s="93" t="e">
        <f>IF(AND('IOC Input'!#REF!="M-OP",'IOC Input'!#REF!&lt;50000),'IOC Input'!#REF!,IF(AND('IOC Input'!#REF!="M-OP",'IOC Input'!#REF!&gt;=50000),'IOC Input'!#REF!,""))</f>
        <v>#REF!</v>
      </c>
      <c r="I765" s="93" t="e">
        <f>IF(AND('IOC Input'!#REF!="M-OP",'IOC Input'!#REF!&lt;50000),'IOC Input'!#REF!,IF(AND('IOC Input'!#REF!="M-OP",'IOC Input'!#REF!&gt;=50000),'IOC Input'!#REF!,""))</f>
        <v>#REF!</v>
      </c>
      <c r="J765" s="95" t="e">
        <f>IF(AND('IOC Input'!#REF!="M-OP",'IOC Input'!#REF!&lt;50000),RIGHT('IOC Input'!#REF!,6),IF(AND('IOC Input'!#REF!="M-OP",'IOC Input'!#REF!&gt;=50000),RIGHT('IOC Input'!#REF!,6),""))</f>
        <v>#REF!</v>
      </c>
      <c r="K765" s="96" t="e">
        <f>IF(AND('IOC Input'!#REF!="M-OP",'IOC Input'!#REF!="C"),'IOC Input'!#REF!,"")</f>
        <v>#REF!</v>
      </c>
      <c r="L765" s="96" t="e">
        <f>IF(AND('IOC Input'!#REF!="M-OP",'IOC Input'!#REF!="D"),'IOC Input'!#REF!,"")</f>
        <v>#REF!</v>
      </c>
      <c r="M765" t="e">
        <f t="shared" si="80"/>
        <v>#REF!</v>
      </c>
    </row>
    <row r="766" spans="1:13" ht="18">
      <c r="A766" s="92" t="s">
        <v>101</v>
      </c>
      <c r="B766" s="93" t="e">
        <f>IF(AND('IOC Input'!#REF!="M-OP",'IOC Input'!#REF!&lt;50000),'IOC Input'!#REF!,IF(AND('IOC Input'!#REF!="M-OP",'IOC Input'!#REF!&gt;=50000),'IOC Input'!#REF!,""))</f>
        <v>#REF!</v>
      </c>
      <c r="C766" s="93" t="e">
        <f>IF(AND('IOC Input'!#REF!="M-OP",'IOC Input'!#REF!&lt;50000),'IOC Input'!#REF!,IF(AND('IOC Input'!#REF!="M-OP",'IOC Input'!#REF!&gt;=50000),'IOC Input'!#REF!,""))</f>
        <v>#REF!</v>
      </c>
      <c r="D766" s="93" t="e">
        <f>IF(AND('IOC Input'!#REF!="M-OP",'IOC Input'!#REF!&lt;50000),'IOC Input'!#REF!,IF(AND('IOC Input'!#REF!="M-OP",'IOC Input'!#REF!&gt;=50000),'IOC Input'!#REF!,""))</f>
        <v>#REF!</v>
      </c>
      <c r="E766" s="93" t="e">
        <f>IF(AND('IOC Input'!#REF!="M-OP",'IOC Input'!#REF!&lt;50000),'IOC Input'!#REF!,IF(AND('IOC Input'!#REF!="M-OP",'IOC Input'!#REF!&gt;=50000),'IOC Input'!#REF!,""))</f>
        <v>#REF!</v>
      </c>
      <c r="F766" s="93" t="e">
        <f>IF(AND('IOC Input'!#REF!="M-OP",'IOC Input'!#REF!&lt;50000),'IOC Input'!#REF!,IF(AND('IOC Input'!#REF!="M-OP",'IOC Input'!#REF!&gt;=50000),'IOC Input'!#REF!,""))</f>
        <v>#REF!</v>
      </c>
      <c r="G766" s="93" t="e">
        <f>IF(AND('IOC Input'!#REF!="M-OP",'IOC Input'!#REF!&lt;50000),'IOC Input'!#REF!,IF(AND('IOC Input'!#REF!="M-OP",'IOC Input'!#REF!&gt;=50000),'IOC Input'!#REF!,""))</f>
        <v>#REF!</v>
      </c>
      <c r="H766" s="93" t="e">
        <f>IF(AND('IOC Input'!#REF!="M-OP",'IOC Input'!#REF!&lt;50000),'IOC Input'!#REF!,IF(AND('IOC Input'!#REF!="M-OP",'IOC Input'!#REF!&gt;=50000),'IOC Input'!#REF!,""))</f>
        <v>#REF!</v>
      </c>
      <c r="I766" s="93" t="e">
        <f>IF(AND('IOC Input'!#REF!="M-OP",'IOC Input'!#REF!&lt;50000),'IOC Input'!#REF!,IF(AND('IOC Input'!#REF!="M-OP",'IOC Input'!#REF!&gt;=50000),'IOC Input'!#REF!,""))</f>
        <v>#REF!</v>
      </c>
      <c r="J766" s="95" t="e">
        <f>IF(AND('IOC Input'!#REF!="M-OP",'IOC Input'!#REF!&lt;50000),RIGHT('IOC Input'!#REF!,6),IF(AND('IOC Input'!#REF!="M-OP",'IOC Input'!#REF!&gt;=50000),RIGHT('IOC Input'!#REF!,6),""))</f>
        <v>#REF!</v>
      </c>
      <c r="K766" s="96" t="e">
        <f>IF(AND('IOC Input'!#REF!="M-OP",'IOC Input'!#REF!="C"),'IOC Input'!#REF!,"")</f>
        <v>#REF!</v>
      </c>
      <c r="L766" s="96" t="e">
        <f>IF(AND('IOC Input'!#REF!="M-OP",'IOC Input'!#REF!="D"),'IOC Input'!#REF!,"")</f>
        <v>#REF!</v>
      </c>
      <c r="M766" t="e">
        <f t="shared" si="80"/>
        <v>#REF!</v>
      </c>
    </row>
    <row r="767" spans="1:13" ht="18">
      <c r="A767" s="92" t="s">
        <v>101</v>
      </c>
      <c r="B767" s="93" t="e">
        <f>IF(AND('IOC Input'!#REF!="M-OP",'IOC Input'!#REF!&lt;50000),'IOC Input'!#REF!,IF(AND('IOC Input'!#REF!="M-OP",'IOC Input'!#REF!&gt;=50000),'IOC Input'!#REF!,""))</f>
        <v>#REF!</v>
      </c>
      <c r="C767" s="93" t="e">
        <f>IF(AND('IOC Input'!#REF!="M-OP",'IOC Input'!#REF!&lt;50000),'IOC Input'!#REF!,IF(AND('IOC Input'!#REF!="M-OP",'IOC Input'!#REF!&gt;=50000),'IOC Input'!#REF!,""))</f>
        <v>#REF!</v>
      </c>
      <c r="D767" s="93" t="e">
        <f>IF(AND('IOC Input'!#REF!="M-OP",'IOC Input'!#REF!&lt;50000),'IOC Input'!#REF!,IF(AND('IOC Input'!#REF!="M-OP",'IOC Input'!#REF!&gt;=50000),'IOC Input'!#REF!,""))</f>
        <v>#REF!</v>
      </c>
      <c r="E767" s="93" t="e">
        <f>IF(AND('IOC Input'!#REF!="M-OP",'IOC Input'!#REF!&lt;50000),'IOC Input'!#REF!,IF(AND('IOC Input'!#REF!="M-OP",'IOC Input'!#REF!&gt;=50000),'IOC Input'!#REF!,""))</f>
        <v>#REF!</v>
      </c>
      <c r="F767" s="93" t="e">
        <f>IF(AND('IOC Input'!#REF!="M-OP",'IOC Input'!#REF!&lt;50000),'IOC Input'!#REF!,IF(AND('IOC Input'!#REF!="M-OP",'IOC Input'!#REF!&gt;=50000),'IOC Input'!#REF!,""))</f>
        <v>#REF!</v>
      </c>
      <c r="G767" s="93" t="e">
        <f>IF(AND('IOC Input'!#REF!="M-OP",'IOC Input'!#REF!&lt;50000),'IOC Input'!#REF!,IF(AND('IOC Input'!#REF!="M-OP",'IOC Input'!#REF!&gt;=50000),'IOC Input'!#REF!,""))</f>
        <v>#REF!</v>
      </c>
      <c r="H767" s="97"/>
      <c r="I767" s="93" t="e">
        <f>IF(AND('IOC Input'!#REF!="M-OP",'IOC Input'!#REF!&lt;50000),'IOC Input'!#REF!,IF(AND('IOC Input'!#REF!="M-OP",'IOC Input'!#REF!&gt;=50000),'IOC Input'!#REF!,""))</f>
        <v>#REF!</v>
      </c>
      <c r="J767" s="95" t="e">
        <f>IF(AND('IOC Input'!#REF!="M-OP",'IOC Input'!#REF!&lt;50000),RIGHT('IOC Input'!#REF!,6),IF(AND('IOC Input'!#REF!="M-OP",'IOC Input'!#REF!&gt;=50000),RIGHT('IOC Input'!#REF!,6),""))</f>
        <v>#REF!</v>
      </c>
      <c r="K767" s="96" t="e">
        <f>IF(AND('IOC Input'!#REF!="M-OP",'IOC Input'!#REF!="C"),'IOC Input'!#REF!,"")</f>
        <v>#REF!</v>
      </c>
      <c r="L767" s="96" t="e">
        <f>IF(AND('IOC Input'!#REF!="M-OP",'IOC Input'!#REF!="D"),'IOC Input'!#REF!,"")</f>
        <v>#REF!</v>
      </c>
      <c r="M767" t="e">
        <f t="shared" si="80"/>
        <v>#REF!</v>
      </c>
    </row>
    <row r="768" spans="1:13" ht="18">
      <c r="A768" s="92"/>
      <c r="B768" s="93"/>
      <c r="C768" s="94"/>
      <c r="D768" s="93"/>
      <c r="E768" s="94"/>
      <c r="F768" s="93"/>
      <c r="G768" s="93"/>
      <c r="H768" s="94"/>
      <c r="I768" s="93"/>
      <c r="J768" s="95"/>
      <c r="K768" s="96"/>
      <c r="L768" s="96"/>
    </row>
    <row r="769" spans="1:13" ht="18">
      <c r="A769" s="92" t="s">
        <v>101</v>
      </c>
      <c r="B769" s="93" t="e">
        <f>IF(AND('IOC Input'!#REF!="M-OP",'IOC Input'!#REF!&lt;50000),"119503",IF(AND('IOC Input'!#REF!="M-OP",'IOC Input'!#REF!&gt;=50000),"119500",""))</f>
        <v>#REF!</v>
      </c>
      <c r="C769" s="94"/>
      <c r="D769" s="93"/>
      <c r="E769" s="94"/>
      <c r="F769" s="93"/>
      <c r="G769" s="93"/>
      <c r="H769" s="93" t="e">
        <f>IF(AND('IOC Input'!#REF!="M-OP",'IOC Input'!#REF!&lt;50000),'IOC Input'!#REF!,IF(AND('IOC Input'!#REF!="M-OP",'IOC Input'!#REF!&gt;=50000),'IOC Input'!#REF!,""))</f>
        <v>#REF!</v>
      </c>
      <c r="I769" s="93" t="e">
        <f>+I770</f>
        <v>#REF!</v>
      </c>
      <c r="J769" s="95" t="e">
        <f>+J770</f>
        <v>#REF!</v>
      </c>
      <c r="K769" s="96" t="e">
        <f>IF(AND('IOC Input'!#REF!="M-OP",'IOC Input'!#REF!="C"),'IOC Input'!#REF!,"")</f>
        <v>#REF!</v>
      </c>
      <c r="L769" s="96" t="e">
        <f>IF(AND('IOC Input'!#REF!="M-OP",'IOC Input'!#REF!="D"),'IOC Input'!#REF!,"")</f>
        <v>#REF!</v>
      </c>
      <c r="M769" t="e">
        <f>IF(SUM(K769:L769)&gt;0,1,0)</f>
        <v>#REF!</v>
      </c>
    </row>
    <row r="770" spans="1:13" ht="18">
      <c r="A770" s="92" t="s">
        <v>101</v>
      </c>
      <c r="B770" s="93" t="e">
        <f>IF(AND('IOC Input'!#REF!="M-OP",'IOC Input'!#REF!&lt;50000),'IOC Input'!#REF!,IF(AND('IOC Input'!#REF!="M-OP",'IOC Input'!#REF!&gt;=50000),'IOC Input'!#REF!,""))</f>
        <v>#REF!</v>
      </c>
      <c r="C770" s="93" t="e">
        <f>IF(AND('IOC Input'!#REF!="M-OP",'IOC Input'!#REF!&lt;50000),'IOC Input'!#REF!,IF(AND('IOC Input'!#REF!="M-OP",'IOC Input'!#REF!&gt;=50000),'IOC Input'!#REF!,""))</f>
        <v>#REF!</v>
      </c>
      <c r="D770" s="93" t="e">
        <f>IF(AND('IOC Input'!#REF!="M-OP",'IOC Input'!#REF!&lt;50000),'IOC Input'!#REF!,IF(AND('IOC Input'!#REF!="M-OP",'IOC Input'!#REF!&gt;=50000),'IOC Input'!#REF!,""))</f>
        <v>#REF!</v>
      </c>
      <c r="E770" s="93" t="e">
        <f>IF(AND('IOC Input'!#REF!="M-OP",'IOC Input'!#REF!&lt;50000),'IOC Input'!#REF!,IF(AND('IOC Input'!#REF!="M-OP",'IOC Input'!#REF!&gt;=50000),'IOC Input'!#REF!,""))</f>
        <v>#REF!</v>
      </c>
      <c r="F770" s="93" t="e">
        <f>IF(AND('IOC Input'!#REF!="M-OP",'IOC Input'!#REF!&lt;50000),'IOC Input'!#REF!,IF(AND('IOC Input'!#REF!="M-OP",'IOC Input'!#REF!&gt;=50000),'IOC Input'!#REF!,""))</f>
        <v>#REF!</v>
      </c>
      <c r="G770" s="93" t="e">
        <f>IF(AND('IOC Input'!#REF!="M-OP",'IOC Input'!#REF!&lt;50000),'IOC Input'!#REF!,IF(AND('IOC Input'!#REF!="M-OP",'IOC Input'!#REF!&gt;=50000),'IOC Input'!#REF!,""))</f>
        <v>#REF!</v>
      </c>
      <c r="H770" s="93" t="e">
        <f>IF(AND('IOC Input'!#REF!="M-OP",'IOC Input'!#REF!&lt;50000),'IOC Input'!#REF!,IF(AND('IOC Input'!#REF!="M-OP",'IOC Input'!#REF!&gt;=50000),'IOC Input'!#REF!,""))</f>
        <v>#REF!</v>
      </c>
      <c r="I770" s="93" t="e">
        <f>IF(AND('IOC Input'!#REF!="M-OP",'IOC Input'!#REF!&lt;50000),'IOC Input'!#REF!,IF(AND('IOC Input'!#REF!="M-OP",'IOC Input'!#REF!&gt;=50000),'IOC Input'!#REF!,""))</f>
        <v>#REF!</v>
      </c>
      <c r="J770" s="95" t="e">
        <f>IF(AND('IOC Input'!#REF!="M-OP",'IOC Input'!#REF!&lt;50000),RIGHT('IOC Input'!#REF!,6),IF(AND('IOC Input'!#REF!="M-OP",'IOC Input'!#REF!&gt;=50000),RIGHT('IOC Input'!#REF!,6),""))</f>
        <v>#REF!</v>
      </c>
      <c r="K770" s="96" t="e">
        <f>IF(AND('IOC Input'!#REF!="M-OP",'IOC Input'!#REF!="C"),'IOC Input'!#REF!,"")</f>
        <v>#REF!</v>
      </c>
      <c r="L770" s="96" t="e">
        <f>IF(AND('IOC Input'!#REF!="M-OP",'IOC Input'!#REF!="D"),'IOC Input'!#REF!,"")</f>
        <v>#REF!</v>
      </c>
      <c r="M770" t="e">
        <f t="shared" ref="M770:M776" si="81">IF(SUM(K770:L770)&gt;0,1,0)</f>
        <v>#REF!</v>
      </c>
    </row>
    <row r="771" spans="1:13" ht="18">
      <c r="A771" s="92" t="s">
        <v>101</v>
      </c>
      <c r="B771" s="93" t="e">
        <f>IF(AND('IOC Input'!#REF!="M-OP",'IOC Input'!#REF!&lt;50000),'IOC Input'!#REF!,IF(AND('IOC Input'!#REF!="M-OP",'IOC Input'!#REF!&gt;=50000),'IOC Input'!#REF!,""))</f>
        <v>#REF!</v>
      </c>
      <c r="C771" s="93" t="e">
        <f>IF(AND('IOC Input'!#REF!="M-OP",'IOC Input'!#REF!&lt;50000),'IOC Input'!#REF!,IF(AND('IOC Input'!#REF!="M-OP",'IOC Input'!#REF!&gt;=50000),'IOC Input'!#REF!,""))</f>
        <v>#REF!</v>
      </c>
      <c r="D771" s="93" t="e">
        <f>IF(AND('IOC Input'!#REF!="M-OP",'IOC Input'!#REF!&lt;50000),'IOC Input'!#REF!,IF(AND('IOC Input'!#REF!="M-OP",'IOC Input'!#REF!&gt;=50000),'IOC Input'!#REF!,""))</f>
        <v>#REF!</v>
      </c>
      <c r="E771" s="93" t="e">
        <f>IF(AND('IOC Input'!#REF!="M-OP",'IOC Input'!#REF!&lt;50000),'IOC Input'!#REF!,IF(AND('IOC Input'!#REF!="M-OP",'IOC Input'!#REF!&gt;=50000),'IOC Input'!#REF!,""))</f>
        <v>#REF!</v>
      </c>
      <c r="F771" s="93" t="e">
        <f>IF(AND('IOC Input'!#REF!="M-OP",'IOC Input'!#REF!&lt;50000),'IOC Input'!#REF!,IF(AND('IOC Input'!#REF!="M-OP",'IOC Input'!#REF!&gt;=50000),'IOC Input'!#REF!,""))</f>
        <v>#REF!</v>
      </c>
      <c r="G771" s="93" t="e">
        <f>IF(AND('IOC Input'!#REF!="M-OP",'IOC Input'!#REF!&lt;50000),'IOC Input'!#REF!,IF(AND('IOC Input'!#REF!="M-OP",'IOC Input'!#REF!&gt;=50000),'IOC Input'!#REF!,""))</f>
        <v>#REF!</v>
      </c>
      <c r="H771" s="93" t="e">
        <f>IF(AND('IOC Input'!#REF!="M-OP",'IOC Input'!#REF!&lt;50000),'IOC Input'!#REF!,IF(AND('IOC Input'!#REF!="M-OP",'IOC Input'!#REF!&gt;=50000),'IOC Input'!#REF!,""))</f>
        <v>#REF!</v>
      </c>
      <c r="I771" s="93" t="e">
        <f>IF(AND('IOC Input'!#REF!="M-OP",'IOC Input'!#REF!&lt;50000),'IOC Input'!#REF!,IF(AND('IOC Input'!#REF!="M-OP",'IOC Input'!#REF!&gt;=50000),'IOC Input'!#REF!,""))</f>
        <v>#REF!</v>
      </c>
      <c r="J771" s="95" t="e">
        <f>IF(AND('IOC Input'!#REF!="M-OP",'IOC Input'!#REF!&lt;50000),RIGHT('IOC Input'!#REF!,6),IF(AND('IOC Input'!#REF!="M-OP",'IOC Input'!#REF!&gt;=50000),RIGHT('IOC Input'!#REF!,6),""))</f>
        <v>#REF!</v>
      </c>
      <c r="K771" s="96" t="e">
        <f>IF(AND('IOC Input'!#REF!="M-OP",'IOC Input'!#REF!="C"),'IOC Input'!#REF!,"")</f>
        <v>#REF!</v>
      </c>
      <c r="L771" s="96" t="e">
        <f>IF(AND('IOC Input'!#REF!="M-OP",'IOC Input'!#REF!="D"),'IOC Input'!#REF!,"")</f>
        <v>#REF!</v>
      </c>
      <c r="M771" t="e">
        <f t="shared" si="81"/>
        <v>#REF!</v>
      </c>
    </row>
    <row r="772" spans="1:13" ht="18">
      <c r="A772" s="92" t="s">
        <v>101</v>
      </c>
      <c r="B772" s="93" t="e">
        <f>IF(AND('IOC Input'!#REF!="M-OP",'IOC Input'!#REF!&lt;50000),'IOC Input'!#REF!,IF(AND('IOC Input'!#REF!="M-OP",'IOC Input'!#REF!&gt;=50000),'IOC Input'!#REF!,""))</f>
        <v>#REF!</v>
      </c>
      <c r="C772" s="93" t="e">
        <f>IF(AND('IOC Input'!#REF!="M-OP",'IOC Input'!#REF!&lt;50000),'IOC Input'!#REF!,IF(AND('IOC Input'!#REF!="M-OP",'IOC Input'!#REF!&gt;=50000),'IOC Input'!#REF!,""))</f>
        <v>#REF!</v>
      </c>
      <c r="D772" s="93" t="e">
        <f>IF(AND('IOC Input'!#REF!="M-OP",'IOC Input'!#REF!&lt;50000),'IOC Input'!#REF!,IF(AND('IOC Input'!#REF!="M-OP",'IOC Input'!#REF!&gt;=50000),'IOC Input'!#REF!,""))</f>
        <v>#REF!</v>
      </c>
      <c r="E772" s="93" t="e">
        <f>IF(AND('IOC Input'!#REF!="M-OP",'IOC Input'!#REF!&lt;50000),'IOC Input'!#REF!,IF(AND('IOC Input'!#REF!="M-OP",'IOC Input'!#REF!&gt;=50000),'IOC Input'!#REF!,""))</f>
        <v>#REF!</v>
      </c>
      <c r="F772" s="93" t="e">
        <f>IF(AND('IOC Input'!#REF!="M-OP",'IOC Input'!#REF!&lt;50000),'IOC Input'!#REF!,IF(AND('IOC Input'!#REF!="M-OP",'IOC Input'!#REF!&gt;=50000),'IOC Input'!#REF!,""))</f>
        <v>#REF!</v>
      </c>
      <c r="G772" s="93" t="e">
        <f>IF(AND('IOC Input'!#REF!="M-OP",'IOC Input'!#REF!&lt;50000),'IOC Input'!#REF!,IF(AND('IOC Input'!#REF!="M-OP",'IOC Input'!#REF!&gt;=50000),'IOC Input'!#REF!,""))</f>
        <v>#REF!</v>
      </c>
      <c r="H772" s="93" t="e">
        <f>IF(AND('IOC Input'!#REF!="M-OP",'IOC Input'!#REF!&lt;50000),'IOC Input'!#REF!,IF(AND('IOC Input'!#REF!="M-OP",'IOC Input'!#REF!&gt;=50000),'IOC Input'!#REF!,""))</f>
        <v>#REF!</v>
      </c>
      <c r="I772" s="93" t="e">
        <f>IF(AND('IOC Input'!#REF!="M-OP",'IOC Input'!#REF!&lt;50000),'IOC Input'!#REF!,IF(AND('IOC Input'!#REF!="M-OP",'IOC Input'!#REF!&gt;=50000),'IOC Input'!#REF!,""))</f>
        <v>#REF!</v>
      </c>
      <c r="J772" s="95" t="e">
        <f>IF(AND('IOC Input'!#REF!="M-OP",'IOC Input'!#REF!&lt;50000),RIGHT('IOC Input'!#REF!,6),IF(AND('IOC Input'!#REF!="M-OP",'IOC Input'!#REF!&gt;=50000),RIGHT('IOC Input'!#REF!,6),""))</f>
        <v>#REF!</v>
      </c>
      <c r="K772" s="96" t="e">
        <f>IF(AND('IOC Input'!#REF!="M-OP",'IOC Input'!#REF!="C"),'IOC Input'!#REF!,"")</f>
        <v>#REF!</v>
      </c>
      <c r="L772" s="96" t="e">
        <f>IF(AND('IOC Input'!#REF!="M-OP",'IOC Input'!#REF!="D"),'IOC Input'!#REF!,"")</f>
        <v>#REF!</v>
      </c>
      <c r="M772" t="e">
        <f t="shared" si="81"/>
        <v>#REF!</v>
      </c>
    </row>
    <row r="773" spans="1:13" ht="18">
      <c r="A773" s="92" t="s">
        <v>101</v>
      </c>
      <c r="B773" s="93" t="e">
        <f>IF(AND('IOC Input'!#REF!="M-OP",'IOC Input'!#REF!&lt;50000),'IOC Input'!#REF!,IF(AND('IOC Input'!#REF!="M-OP",'IOC Input'!#REF!&gt;=50000),'IOC Input'!#REF!,""))</f>
        <v>#REF!</v>
      </c>
      <c r="C773" s="93" t="e">
        <f>IF(AND('IOC Input'!#REF!="M-OP",'IOC Input'!#REF!&lt;50000),'IOC Input'!#REF!,IF(AND('IOC Input'!#REF!="M-OP",'IOC Input'!#REF!&gt;=50000),'IOC Input'!#REF!,""))</f>
        <v>#REF!</v>
      </c>
      <c r="D773" s="93" t="e">
        <f>IF(AND('IOC Input'!#REF!="M-OP",'IOC Input'!#REF!&lt;50000),'IOC Input'!#REF!,IF(AND('IOC Input'!#REF!="M-OP",'IOC Input'!#REF!&gt;=50000),'IOC Input'!#REF!,""))</f>
        <v>#REF!</v>
      </c>
      <c r="E773" s="93" t="e">
        <f>IF(AND('IOC Input'!#REF!="M-OP",'IOC Input'!#REF!&lt;50000),'IOC Input'!#REF!,IF(AND('IOC Input'!#REF!="M-OP",'IOC Input'!#REF!&gt;=50000),'IOC Input'!#REF!,""))</f>
        <v>#REF!</v>
      </c>
      <c r="F773" s="93" t="e">
        <f>IF(AND('IOC Input'!#REF!="M-OP",'IOC Input'!#REF!&lt;50000),'IOC Input'!#REF!,IF(AND('IOC Input'!#REF!="M-OP",'IOC Input'!#REF!&gt;=50000),'IOC Input'!#REF!,""))</f>
        <v>#REF!</v>
      </c>
      <c r="G773" s="93" t="e">
        <f>IF(AND('IOC Input'!#REF!="M-OP",'IOC Input'!#REF!&lt;50000),'IOC Input'!#REF!,IF(AND('IOC Input'!#REF!="M-OP",'IOC Input'!#REF!&gt;=50000),'IOC Input'!#REF!,""))</f>
        <v>#REF!</v>
      </c>
      <c r="H773" s="93" t="e">
        <f>IF(AND('IOC Input'!#REF!="M-OP",'IOC Input'!#REF!&lt;50000),'IOC Input'!#REF!,IF(AND('IOC Input'!#REF!="M-OP",'IOC Input'!#REF!&gt;=50000),'IOC Input'!#REF!,""))</f>
        <v>#REF!</v>
      </c>
      <c r="I773" s="93" t="e">
        <f>IF(AND('IOC Input'!#REF!="M-OP",'IOC Input'!#REF!&lt;50000),'IOC Input'!#REF!,IF(AND('IOC Input'!#REF!="M-OP",'IOC Input'!#REF!&gt;=50000),'IOC Input'!#REF!,""))</f>
        <v>#REF!</v>
      </c>
      <c r="J773" s="95" t="e">
        <f>IF(AND('IOC Input'!#REF!="M-OP",'IOC Input'!#REF!&lt;50000),RIGHT('IOC Input'!#REF!,6),IF(AND('IOC Input'!#REF!="M-OP",'IOC Input'!#REF!&gt;=50000),RIGHT('IOC Input'!#REF!,6),""))</f>
        <v>#REF!</v>
      </c>
      <c r="K773" s="96" t="e">
        <f>IF(AND('IOC Input'!#REF!="M-OP",'IOC Input'!#REF!="C"),'IOC Input'!#REF!,"")</f>
        <v>#REF!</v>
      </c>
      <c r="L773" s="96" t="e">
        <f>IF(AND('IOC Input'!#REF!="M-OP",'IOC Input'!#REF!="D"),'IOC Input'!#REF!,"")</f>
        <v>#REF!</v>
      </c>
      <c r="M773" t="e">
        <f t="shared" si="81"/>
        <v>#REF!</v>
      </c>
    </row>
    <row r="774" spans="1:13" ht="18">
      <c r="A774" s="92" t="s">
        <v>101</v>
      </c>
      <c r="B774" s="93" t="e">
        <f>IF(AND('IOC Input'!#REF!="M-OP",'IOC Input'!#REF!&lt;50000),'IOC Input'!#REF!,IF(AND('IOC Input'!#REF!="M-OP",'IOC Input'!#REF!&gt;=50000),'IOC Input'!#REF!,""))</f>
        <v>#REF!</v>
      </c>
      <c r="C774" s="93" t="e">
        <f>IF(AND('IOC Input'!#REF!="M-OP",'IOC Input'!#REF!&lt;50000),'IOC Input'!#REF!,IF(AND('IOC Input'!#REF!="M-OP",'IOC Input'!#REF!&gt;=50000),'IOC Input'!#REF!,""))</f>
        <v>#REF!</v>
      </c>
      <c r="D774" s="93" t="e">
        <f>IF(AND('IOC Input'!#REF!="M-OP",'IOC Input'!#REF!&lt;50000),'IOC Input'!#REF!,IF(AND('IOC Input'!#REF!="M-OP",'IOC Input'!#REF!&gt;=50000),'IOC Input'!#REF!,""))</f>
        <v>#REF!</v>
      </c>
      <c r="E774" s="93" t="e">
        <f>IF(AND('IOC Input'!#REF!="M-OP",'IOC Input'!#REF!&lt;50000),'IOC Input'!#REF!,IF(AND('IOC Input'!#REF!="M-OP",'IOC Input'!#REF!&gt;=50000),'IOC Input'!#REF!,""))</f>
        <v>#REF!</v>
      </c>
      <c r="F774" s="93" t="e">
        <f>IF(AND('IOC Input'!#REF!="M-OP",'IOC Input'!#REF!&lt;50000),'IOC Input'!#REF!,IF(AND('IOC Input'!#REF!="M-OP",'IOC Input'!#REF!&gt;=50000),'IOC Input'!#REF!,""))</f>
        <v>#REF!</v>
      </c>
      <c r="G774" s="93" t="e">
        <f>IF(AND('IOC Input'!#REF!="M-OP",'IOC Input'!#REF!&lt;50000),'IOC Input'!#REF!,IF(AND('IOC Input'!#REF!="M-OP",'IOC Input'!#REF!&gt;=50000),'IOC Input'!#REF!,""))</f>
        <v>#REF!</v>
      </c>
      <c r="H774" s="93" t="e">
        <f>IF(AND('IOC Input'!#REF!="M-OP",'IOC Input'!#REF!&lt;50000),'IOC Input'!#REF!,IF(AND('IOC Input'!#REF!="M-OP",'IOC Input'!#REF!&gt;=50000),'IOC Input'!#REF!,""))</f>
        <v>#REF!</v>
      </c>
      <c r="I774" s="93" t="e">
        <f>IF(AND('IOC Input'!#REF!="M-OP",'IOC Input'!#REF!&lt;50000),'IOC Input'!#REF!,IF(AND('IOC Input'!#REF!="M-OP",'IOC Input'!#REF!&gt;=50000),'IOC Input'!#REF!,""))</f>
        <v>#REF!</v>
      </c>
      <c r="J774" s="95" t="e">
        <f>IF(AND('IOC Input'!#REF!="M-OP",'IOC Input'!#REF!&lt;50000),RIGHT('IOC Input'!#REF!,6),IF(AND('IOC Input'!#REF!="M-OP",'IOC Input'!#REF!&gt;=50000),RIGHT('IOC Input'!#REF!,6),""))</f>
        <v>#REF!</v>
      </c>
      <c r="K774" s="96" t="e">
        <f>IF(AND('IOC Input'!#REF!="M-OP",'IOC Input'!#REF!="C"),'IOC Input'!#REF!,"")</f>
        <v>#REF!</v>
      </c>
      <c r="L774" s="96" t="e">
        <f>IF(AND('IOC Input'!#REF!="M-OP",'IOC Input'!#REF!="D"),'IOC Input'!#REF!,"")</f>
        <v>#REF!</v>
      </c>
      <c r="M774" t="e">
        <f t="shared" si="81"/>
        <v>#REF!</v>
      </c>
    </row>
    <row r="775" spans="1:13" ht="18">
      <c r="A775" s="92" t="s">
        <v>101</v>
      </c>
      <c r="B775" s="93" t="e">
        <f>IF(AND('IOC Input'!#REF!="M-OP",'IOC Input'!#REF!&lt;50000),'IOC Input'!#REF!,IF(AND('IOC Input'!#REF!="M-OP",'IOC Input'!#REF!&gt;=50000),'IOC Input'!#REF!,""))</f>
        <v>#REF!</v>
      </c>
      <c r="C775" s="93" t="e">
        <f>IF(AND('IOC Input'!#REF!="M-OP",'IOC Input'!#REF!&lt;50000),'IOC Input'!#REF!,IF(AND('IOC Input'!#REF!="M-OP",'IOC Input'!#REF!&gt;=50000),'IOC Input'!#REF!,""))</f>
        <v>#REF!</v>
      </c>
      <c r="D775" s="93" t="e">
        <f>IF(AND('IOC Input'!#REF!="M-OP",'IOC Input'!#REF!&lt;50000),'IOC Input'!#REF!,IF(AND('IOC Input'!#REF!="M-OP",'IOC Input'!#REF!&gt;=50000),'IOC Input'!#REF!,""))</f>
        <v>#REF!</v>
      </c>
      <c r="E775" s="93" t="e">
        <f>IF(AND('IOC Input'!#REF!="M-OP",'IOC Input'!#REF!&lt;50000),'IOC Input'!#REF!,IF(AND('IOC Input'!#REF!="M-OP",'IOC Input'!#REF!&gt;=50000),'IOC Input'!#REF!,""))</f>
        <v>#REF!</v>
      </c>
      <c r="F775" s="93" t="e">
        <f>IF(AND('IOC Input'!#REF!="M-OP",'IOC Input'!#REF!&lt;50000),'IOC Input'!#REF!,IF(AND('IOC Input'!#REF!="M-OP",'IOC Input'!#REF!&gt;=50000),'IOC Input'!#REF!,""))</f>
        <v>#REF!</v>
      </c>
      <c r="G775" s="93" t="e">
        <f>IF(AND('IOC Input'!#REF!="M-OP",'IOC Input'!#REF!&lt;50000),'IOC Input'!#REF!,IF(AND('IOC Input'!#REF!="M-OP",'IOC Input'!#REF!&gt;=50000),'IOC Input'!#REF!,""))</f>
        <v>#REF!</v>
      </c>
      <c r="H775" s="93" t="e">
        <f>IF(AND('IOC Input'!#REF!="M-OP",'IOC Input'!#REF!&lt;50000),'IOC Input'!#REF!,IF(AND('IOC Input'!#REF!="M-OP",'IOC Input'!#REF!&gt;=50000),'IOC Input'!#REF!,""))</f>
        <v>#REF!</v>
      </c>
      <c r="I775" s="93" t="e">
        <f>IF(AND('IOC Input'!#REF!="M-OP",'IOC Input'!#REF!&lt;50000),'IOC Input'!#REF!,IF(AND('IOC Input'!#REF!="M-OP",'IOC Input'!#REF!&gt;=50000),'IOC Input'!#REF!,""))</f>
        <v>#REF!</v>
      </c>
      <c r="J775" s="95" t="e">
        <f>IF(AND('IOC Input'!#REF!="M-OP",'IOC Input'!#REF!&lt;50000),RIGHT('IOC Input'!#REF!,6),IF(AND('IOC Input'!#REF!="M-OP",'IOC Input'!#REF!&gt;=50000),RIGHT('IOC Input'!#REF!,6),""))</f>
        <v>#REF!</v>
      </c>
      <c r="K775" s="96" t="e">
        <f>IF(AND('IOC Input'!#REF!="M-OP",'IOC Input'!#REF!="C"),'IOC Input'!#REF!,"")</f>
        <v>#REF!</v>
      </c>
      <c r="L775" s="96" t="e">
        <f>IF(AND('IOC Input'!#REF!="M-OP",'IOC Input'!#REF!="D"),'IOC Input'!#REF!,"")</f>
        <v>#REF!</v>
      </c>
      <c r="M775" t="e">
        <f t="shared" si="81"/>
        <v>#REF!</v>
      </c>
    </row>
    <row r="776" spans="1:13" ht="18">
      <c r="A776" s="92" t="s">
        <v>101</v>
      </c>
      <c r="B776" s="93" t="e">
        <f>IF(AND('IOC Input'!#REF!="M-OP",'IOC Input'!#REF!&lt;50000),'IOC Input'!#REF!,IF(AND('IOC Input'!#REF!="M-OP",'IOC Input'!#REF!&gt;=50000),'IOC Input'!#REF!,""))</f>
        <v>#REF!</v>
      </c>
      <c r="C776" s="93" t="e">
        <f>IF(AND('IOC Input'!#REF!="M-OP",'IOC Input'!#REF!&lt;50000),'IOC Input'!#REF!,IF(AND('IOC Input'!#REF!="M-OP",'IOC Input'!#REF!&gt;=50000),'IOC Input'!#REF!,""))</f>
        <v>#REF!</v>
      </c>
      <c r="D776" s="93" t="e">
        <f>IF(AND('IOC Input'!#REF!="M-OP",'IOC Input'!#REF!&lt;50000),'IOC Input'!#REF!,IF(AND('IOC Input'!#REF!="M-OP",'IOC Input'!#REF!&gt;=50000),'IOC Input'!#REF!,""))</f>
        <v>#REF!</v>
      </c>
      <c r="E776" s="93" t="e">
        <f>IF(AND('IOC Input'!#REF!="M-OP",'IOC Input'!#REF!&lt;50000),'IOC Input'!#REF!,IF(AND('IOC Input'!#REF!="M-OP",'IOC Input'!#REF!&gt;=50000),'IOC Input'!#REF!,""))</f>
        <v>#REF!</v>
      </c>
      <c r="F776" s="93" t="e">
        <f>IF(AND('IOC Input'!#REF!="M-OP",'IOC Input'!#REF!&lt;50000),'IOC Input'!#REF!,IF(AND('IOC Input'!#REF!="M-OP",'IOC Input'!#REF!&gt;=50000),'IOC Input'!#REF!,""))</f>
        <v>#REF!</v>
      </c>
      <c r="G776" s="93" t="e">
        <f>IF(AND('IOC Input'!#REF!="M-OP",'IOC Input'!#REF!&lt;50000),'IOC Input'!#REF!,IF(AND('IOC Input'!#REF!="M-OP",'IOC Input'!#REF!&gt;=50000),'IOC Input'!#REF!,""))</f>
        <v>#REF!</v>
      </c>
      <c r="H776" s="97"/>
      <c r="I776" s="93" t="e">
        <f>IF(AND('IOC Input'!#REF!="M-OP",'IOC Input'!#REF!&lt;50000),'IOC Input'!#REF!,IF(AND('IOC Input'!#REF!="M-OP",'IOC Input'!#REF!&gt;=50000),'IOC Input'!#REF!,""))</f>
        <v>#REF!</v>
      </c>
      <c r="J776" s="95" t="e">
        <f>IF(AND('IOC Input'!#REF!="M-OP",'IOC Input'!#REF!&lt;50000),RIGHT('IOC Input'!#REF!,6),IF(AND('IOC Input'!#REF!="M-OP",'IOC Input'!#REF!&gt;=50000),RIGHT('IOC Input'!#REF!,6),""))</f>
        <v>#REF!</v>
      </c>
      <c r="K776" s="96" t="e">
        <f>IF(AND('IOC Input'!#REF!="M-OP",'IOC Input'!#REF!="C"),'IOC Input'!#REF!,"")</f>
        <v>#REF!</v>
      </c>
      <c r="L776" s="96" t="e">
        <f>IF(AND('IOC Input'!#REF!="M-OP",'IOC Input'!#REF!="D"),'IOC Input'!#REF!,"")</f>
        <v>#REF!</v>
      </c>
      <c r="M776" t="e">
        <f t="shared" si="81"/>
        <v>#REF!</v>
      </c>
    </row>
    <row r="777" spans="1:13" ht="18">
      <c r="A777" s="92"/>
      <c r="B777" s="93"/>
      <c r="C777" s="94"/>
      <c r="D777" s="93"/>
      <c r="E777" s="94"/>
      <c r="F777" s="93"/>
      <c r="G777" s="93"/>
      <c r="H777" s="94"/>
      <c r="I777" s="93"/>
      <c r="J777" s="95"/>
      <c r="K777" s="96"/>
      <c r="L777" s="96"/>
    </row>
    <row r="778" spans="1:13" ht="18">
      <c r="A778" s="92" t="s">
        <v>101</v>
      </c>
      <c r="B778" s="93" t="e">
        <f>IF(AND('IOC Input'!#REF!="M-OP",'IOC Input'!#REF!&lt;50000),"119503",IF(AND('IOC Input'!#REF!="M-OP",'IOC Input'!#REF!&gt;=50000),"119500",""))</f>
        <v>#REF!</v>
      </c>
      <c r="C778" s="94"/>
      <c r="D778" s="93"/>
      <c r="E778" s="94"/>
      <c r="F778" s="93"/>
      <c r="G778" s="93"/>
      <c r="H778" s="93" t="e">
        <f>IF(AND('IOC Input'!#REF!="M-OP",'IOC Input'!#REF!&lt;50000),'IOC Input'!#REF!,IF(AND('IOC Input'!#REF!="M-OP",'IOC Input'!#REF!&gt;=50000),'IOC Input'!#REF!,""))</f>
        <v>#REF!</v>
      </c>
      <c r="I778" s="93" t="e">
        <f>+I779</f>
        <v>#REF!</v>
      </c>
      <c r="J778" s="95" t="e">
        <f>+J779</f>
        <v>#REF!</v>
      </c>
      <c r="K778" s="96" t="e">
        <f>IF(AND('IOC Input'!#REF!="M-OP",'IOC Input'!#REF!="C"),'IOC Input'!#REF!,"")</f>
        <v>#REF!</v>
      </c>
      <c r="L778" s="96" t="e">
        <f>IF(AND('IOC Input'!#REF!="M-OP",'IOC Input'!#REF!="D"),'IOC Input'!#REF!,"")</f>
        <v>#REF!</v>
      </c>
      <c r="M778" t="e">
        <f>IF(SUM(K778:L778)&gt;0,1,0)</f>
        <v>#REF!</v>
      </c>
    </row>
    <row r="779" spans="1:13" ht="18">
      <c r="A779" s="92" t="s">
        <v>101</v>
      </c>
      <c r="B779" s="93" t="e">
        <f>IF(AND('IOC Input'!#REF!="M-OP",'IOC Input'!#REF!&lt;50000),'IOC Input'!#REF!,IF(AND('IOC Input'!#REF!="M-OP",'IOC Input'!#REF!&gt;=50000),'IOC Input'!#REF!,""))</f>
        <v>#REF!</v>
      </c>
      <c r="C779" s="93" t="e">
        <f>IF(AND('IOC Input'!#REF!="M-OP",'IOC Input'!#REF!&lt;50000),'IOC Input'!#REF!,IF(AND('IOC Input'!#REF!="M-OP",'IOC Input'!#REF!&gt;=50000),'IOC Input'!#REF!,""))</f>
        <v>#REF!</v>
      </c>
      <c r="D779" s="93" t="e">
        <f>IF(AND('IOC Input'!#REF!="M-OP",'IOC Input'!#REF!&lt;50000),'IOC Input'!#REF!,IF(AND('IOC Input'!#REF!="M-OP",'IOC Input'!#REF!&gt;=50000),'IOC Input'!#REF!,""))</f>
        <v>#REF!</v>
      </c>
      <c r="E779" s="93" t="e">
        <f>IF(AND('IOC Input'!#REF!="M-OP",'IOC Input'!#REF!&lt;50000),'IOC Input'!#REF!,IF(AND('IOC Input'!#REF!="M-OP",'IOC Input'!#REF!&gt;=50000),'IOC Input'!#REF!,""))</f>
        <v>#REF!</v>
      </c>
      <c r="F779" s="93" t="e">
        <f>IF(AND('IOC Input'!#REF!="M-OP",'IOC Input'!#REF!&lt;50000),'IOC Input'!#REF!,IF(AND('IOC Input'!#REF!="M-OP",'IOC Input'!#REF!&gt;=50000),'IOC Input'!#REF!,""))</f>
        <v>#REF!</v>
      </c>
      <c r="G779" s="93" t="e">
        <f>IF(AND('IOC Input'!#REF!="M-OP",'IOC Input'!#REF!&lt;50000),'IOC Input'!#REF!,IF(AND('IOC Input'!#REF!="M-OP",'IOC Input'!#REF!&gt;=50000),'IOC Input'!#REF!,""))</f>
        <v>#REF!</v>
      </c>
      <c r="H779" s="93" t="e">
        <f>IF(AND('IOC Input'!#REF!="M-OP",'IOC Input'!#REF!&lt;50000),'IOC Input'!#REF!,IF(AND('IOC Input'!#REF!="M-OP",'IOC Input'!#REF!&gt;=50000),'IOC Input'!#REF!,""))</f>
        <v>#REF!</v>
      </c>
      <c r="I779" s="93" t="e">
        <f>IF(AND('IOC Input'!#REF!="M-OP",'IOC Input'!#REF!&lt;50000),'IOC Input'!#REF!,IF(AND('IOC Input'!#REF!="M-OP",'IOC Input'!#REF!&gt;=50000),'IOC Input'!#REF!,""))</f>
        <v>#REF!</v>
      </c>
      <c r="J779" s="95" t="e">
        <f>IF(AND('IOC Input'!#REF!="M-OP",'IOC Input'!#REF!&lt;50000),RIGHT('IOC Input'!#REF!,6),IF(AND('IOC Input'!#REF!="M-OP",'IOC Input'!#REF!&gt;=50000),RIGHT('IOC Input'!#REF!,6),""))</f>
        <v>#REF!</v>
      </c>
      <c r="K779" s="96" t="e">
        <f>IF(AND('IOC Input'!#REF!="M-OP",'IOC Input'!#REF!="C"),'IOC Input'!#REF!,"")</f>
        <v>#REF!</v>
      </c>
      <c r="L779" s="96" t="e">
        <f>IF(AND('IOC Input'!#REF!="M-OP",'IOC Input'!#REF!="D"),'IOC Input'!#REF!,"")</f>
        <v>#REF!</v>
      </c>
      <c r="M779" t="e">
        <f t="shared" ref="M779:M785" si="82">IF(SUM(K779:L779)&gt;0,1,0)</f>
        <v>#REF!</v>
      </c>
    </row>
    <row r="780" spans="1:13" ht="18">
      <c r="A780" s="92" t="s">
        <v>101</v>
      </c>
      <c r="B780" s="93" t="e">
        <f>IF(AND('IOC Input'!#REF!="M-OP",'IOC Input'!#REF!&lt;50000),'IOC Input'!#REF!,IF(AND('IOC Input'!#REF!="M-OP",'IOC Input'!#REF!&gt;=50000),'IOC Input'!#REF!,""))</f>
        <v>#REF!</v>
      </c>
      <c r="C780" s="93" t="e">
        <f>IF(AND('IOC Input'!#REF!="M-OP",'IOC Input'!#REF!&lt;50000),'IOC Input'!#REF!,IF(AND('IOC Input'!#REF!="M-OP",'IOC Input'!#REF!&gt;=50000),'IOC Input'!#REF!,""))</f>
        <v>#REF!</v>
      </c>
      <c r="D780" s="93" t="e">
        <f>IF(AND('IOC Input'!#REF!="M-OP",'IOC Input'!#REF!&lt;50000),'IOC Input'!#REF!,IF(AND('IOC Input'!#REF!="M-OP",'IOC Input'!#REF!&gt;=50000),'IOC Input'!#REF!,""))</f>
        <v>#REF!</v>
      </c>
      <c r="E780" s="93" t="e">
        <f>IF(AND('IOC Input'!#REF!="M-OP",'IOC Input'!#REF!&lt;50000),'IOC Input'!#REF!,IF(AND('IOC Input'!#REF!="M-OP",'IOC Input'!#REF!&gt;=50000),'IOC Input'!#REF!,""))</f>
        <v>#REF!</v>
      </c>
      <c r="F780" s="93" t="e">
        <f>IF(AND('IOC Input'!#REF!="M-OP",'IOC Input'!#REF!&lt;50000),'IOC Input'!#REF!,IF(AND('IOC Input'!#REF!="M-OP",'IOC Input'!#REF!&gt;=50000),'IOC Input'!#REF!,""))</f>
        <v>#REF!</v>
      </c>
      <c r="G780" s="93" t="e">
        <f>IF(AND('IOC Input'!#REF!="M-OP",'IOC Input'!#REF!&lt;50000),'IOC Input'!#REF!,IF(AND('IOC Input'!#REF!="M-OP",'IOC Input'!#REF!&gt;=50000),'IOC Input'!#REF!,""))</f>
        <v>#REF!</v>
      </c>
      <c r="H780" s="93" t="e">
        <f>IF(AND('IOC Input'!#REF!="M-OP",'IOC Input'!#REF!&lt;50000),'IOC Input'!#REF!,IF(AND('IOC Input'!#REF!="M-OP",'IOC Input'!#REF!&gt;=50000),'IOC Input'!#REF!,""))</f>
        <v>#REF!</v>
      </c>
      <c r="I780" s="93" t="e">
        <f>IF(AND('IOC Input'!#REF!="M-OP",'IOC Input'!#REF!&lt;50000),'IOC Input'!#REF!,IF(AND('IOC Input'!#REF!="M-OP",'IOC Input'!#REF!&gt;=50000),'IOC Input'!#REF!,""))</f>
        <v>#REF!</v>
      </c>
      <c r="J780" s="95" t="e">
        <f>IF(AND('IOC Input'!#REF!="M-OP",'IOC Input'!#REF!&lt;50000),RIGHT('IOC Input'!#REF!,6),IF(AND('IOC Input'!#REF!="M-OP",'IOC Input'!#REF!&gt;=50000),RIGHT('IOC Input'!#REF!,6),""))</f>
        <v>#REF!</v>
      </c>
      <c r="K780" s="96" t="e">
        <f>IF(AND('IOC Input'!#REF!="M-OP",'IOC Input'!#REF!="C"),'IOC Input'!#REF!,"")</f>
        <v>#REF!</v>
      </c>
      <c r="L780" s="96" t="e">
        <f>IF(AND('IOC Input'!#REF!="M-OP",'IOC Input'!#REF!="D"),'IOC Input'!#REF!,"")</f>
        <v>#REF!</v>
      </c>
      <c r="M780" t="e">
        <f t="shared" si="82"/>
        <v>#REF!</v>
      </c>
    </row>
    <row r="781" spans="1:13" ht="18">
      <c r="A781" s="92" t="s">
        <v>101</v>
      </c>
      <c r="B781" s="93" t="e">
        <f>IF(AND('IOC Input'!#REF!="M-OP",'IOC Input'!#REF!&lt;50000),'IOC Input'!#REF!,IF(AND('IOC Input'!#REF!="M-OP",'IOC Input'!#REF!&gt;=50000),'IOC Input'!#REF!,""))</f>
        <v>#REF!</v>
      </c>
      <c r="C781" s="93" t="e">
        <f>IF(AND('IOC Input'!#REF!="M-OP",'IOC Input'!#REF!&lt;50000),'IOC Input'!#REF!,IF(AND('IOC Input'!#REF!="M-OP",'IOC Input'!#REF!&gt;=50000),'IOC Input'!#REF!,""))</f>
        <v>#REF!</v>
      </c>
      <c r="D781" s="93" t="e">
        <f>IF(AND('IOC Input'!#REF!="M-OP",'IOC Input'!#REF!&lt;50000),'IOC Input'!#REF!,IF(AND('IOC Input'!#REF!="M-OP",'IOC Input'!#REF!&gt;=50000),'IOC Input'!#REF!,""))</f>
        <v>#REF!</v>
      </c>
      <c r="E781" s="93" t="e">
        <f>IF(AND('IOC Input'!#REF!="M-OP",'IOC Input'!#REF!&lt;50000),'IOC Input'!#REF!,IF(AND('IOC Input'!#REF!="M-OP",'IOC Input'!#REF!&gt;=50000),'IOC Input'!#REF!,""))</f>
        <v>#REF!</v>
      </c>
      <c r="F781" s="93" t="e">
        <f>IF(AND('IOC Input'!#REF!="M-OP",'IOC Input'!#REF!&lt;50000),'IOC Input'!#REF!,IF(AND('IOC Input'!#REF!="M-OP",'IOC Input'!#REF!&gt;=50000),'IOC Input'!#REF!,""))</f>
        <v>#REF!</v>
      </c>
      <c r="G781" s="93" t="e">
        <f>IF(AND('IOC Input'!#REF!="M-OP",'IOC Input'!#REF!&lt;50000),'IOC Input'!#REF!,IF(AND('IOC Input'!#REF!="M-OP",'IOC Input'!#REF!&gt;=50000),'IOC Input'!#REF!,""))</f>
        <v>#REF!</v>
      </c>
      <c r="H781" s="93" t="e">
        <f>IF(AND('IOC Input'!#REF!="M-OP",'IOC Input'!#REF!&lt;50000),'IOC Input'!#REF!,IF(AND('IOC Input'!#REF!="M-OP",'IOC Input'!#REF!&gt;=50000),'IOC Input'!#REF!,""))</f>
        <v>#REF!</v>
      </c>
      <c r="I781" s="93" t="e">
        <f>IF(AND('IOC Input'!#REF!="M-OP",'IOC Input'!#REF!&lt;50000),'IOC Input'!#REF!,IF(AND('IOC Input'!#REF!="M-OP",'IOC Input'!#REF!&gt;=50000),'IOC Input'!#REF!,""))</f>
        <v>#REF!</v>
      </c>
      <c r="J781" s="95" t="e">
        <f>IF(AND('IOC Input'!#REF!="M-OP",'IOC Input'!#REF!&lt;50000),RIGHT('IOC Input'!#REF!,6),IF(AND('IOC Input'!#REF!="M-OP",'IOC Input'!#REF!&gt;=50000),RIGHT('IOC Input'!#REF!,6),""))</f>
        <v>#REF!</v>
      </c>
      <c r="K781" s="96" t="e">
        <f>IF(AND('IOC Input'!#REF!="M-OP",'IOC Input'!#REF!="C"),'IOC Input'!#REF!,"")</f>
        <v>#REF!</v>
      </c>
      <c r="L781" s="96" t="e">
        <f>IF(AND('IOC Input'!#REF!="M-OP",'IOC Input'!#REF!="D"),'IOC Input'!#REF!,"")</f>
        <v>#REF!</v>
      </c>
      <c r="M781" t="e">
        <f t="shared" si="82"/>
        <v>#REF!</v>
      </c>
    </row>
    <row r="782" spans="1:13" ht="18">
      <c r="A782" s="92" t="s">
        <v>101</v>
      </c>
      <c r="B782" s="93" t="e">
        <f>IF(AND('IOC Input'!#REF!="M-OP",'IOC Input'!#REF!&lt;50000),'IOC Input'!#REF!,IF(AND('IOC Input'!#REF!="M-OP",'IOC Input'!#REF!&gt;=50000),'IOC Input'!#REF!,""))</f>
        <v>#REF!</v>
      </c>
      <c r="C782" s="93" t="e">
        <f>IF(AND('IOC Input'!#REF!="M-OP",'IOC Input'!#REF!&lt;50000),'IOC Input'!#REF!,IF(AND('IOC Input'!#REF!="M-OP",'IOC Input'!#REF!&gt;=50000),'IOC Input'!#REF!,""))</f>
        <v>#REF!</v>
      </c>
      <c r="D782" s="93" t="e">
        <f>IF(AND('IOC Input'!#REF!="M-OP",'IOC Input'!#REF!&lt;50000),'IOC Input'!#REF!,IF(AND('IOC Input'!#REF!="M-OP",'IOC Input'!#REF!&gt;=50000),'IOC Input'!#REF!,""))</f>
        <v>#REF!</v>
      </c>
      <c r="E782" s="93" t="e">
        <f>IF(AND('IOC Input'!#REF!="M-OP",'IOC Input'!#REF!&lt;50000),'IOC Input'!#REF!,IF(AND('IOC Input'!#REF!="M-OP",'IOC Input'!#REF!&gt;=50000),'IOC Input'!#REF!,""))</f>
        <v>#REF!</v>
      </c>
      <c r="F782" s="93" t="e">
        <f>IF(AND('IOC Input'!#REF!="M-OP",'IOC Input'!#REF!&lt;50000),'IOC Input'!#REF!,IF(AND('IOC Input'!#REF!="M-OP",'IOC Input'!#REF!&gt;=50000),'IOC Input'!#REF!,""))</f>
        <v>#REF!</v>
      </c>
      <c r="G782" s="93" t="e">
        <f>IF(AND('IOC Input'!#REF!="M-OP",'IOC Input'!#REF!&lt;50000),'IOC Input'!#REF!,IF(AND('IOC Input'!#REF!="M-OP",'IOC Input'!#REF!&gt;=50000),'IOC Input'!#REF!,""))</f>
        <v>#REF!</v>
      </c>
      <c r="H782" s="93" t="e">
        <f>IF(AND('IOC Input'!#REF!="M-OP",'IOC Input'!#REF!&lt;50000),'IOC Input'!#REF!,IF(AND('IOC Input'!#REF!="M-OP",'IOC Input'!#REF!&gt;=50000),'IOC Input'!#REF!,""))</f>
        <v>#REF!</v>
      </c>
      <c r="I782" s="93" t="e">
        <f>IF(AND('IOC Input'!#REF!="M-OP",'IOC Input'!#REF!&lt;50000),'IOC Input'!#REF!,IF(AND('IOC Input'!#REF!="M-OP",'IOC Input'!#REF!&gt;=50000),'IOC Input'!#REF!,""))</f>
        <v>#REF!</v>
      </c>
      <c r="J782" s="95" t="e">
        <f>IF(AND('IOC Input'!#REF!="M-OP",'IOC Input'!#REF!&lt;50000),RIGHT('IOC Input'!#REF!,6),IF(AND('IOC Input'!#REF!="M-OP",'IOC Input'!#REF!&gt;=50000),RIGHT('IOC Input'!#REF!,6),""))</f>
        <v>#REF!</v>
      </c>
      <c r="K782" s="96" t="e">
        <f>IF(AND('IOC Input'!#REF!="M-OP",'IOC Input'!#REF!="C"),'IOC Input'!#REF!,"")</f>
        <v>#REF!</v>
      </c>
      <c r="L782" s="96" t="e">
        <f>IF(AND('IOC Input'!#REF!="M-OP",'IOC Input'!#REF!="D"),'IOC Input'!#REF!,"")</f>
        <v>#REF!</v>
      </c>
      <c r="M782" t="e">
        <f t="shared" si="82"/>
        <v>#REF!</v>
      </c>
    </row>
    <row r="783" spans="1:13" ht="18">
      <c r="A783" s="92" t="s">
        <v>101</v>
      </c>
      <c r="B783" s="93" t="e">
        <f>IF(AND('IOC Input'!#REF!="M-OP",'IOC Input'!#REF!&lt;50000),'IOC Input'!#REF!,IF(AND('IOC Input'!#REF!="M-OP",'IOC Input'!#REF!&gt;=50000),'IOC Input'!#REF!,""))</f>
        <v>#REF!</v>
      </c>
      <c r="C783" s="93" t="e">
        <f>IF(AND('IOC Input'!#REF!="M-OP",'IOC Input'!#REF!&lt;50000),'IOC Input'!#REF!,IF(AND('IOC Input'!#REF!="M-OP",'IOC Input'!#REF!&gt;=50000),'IOC Input'!#REF!,""))</f>
        <v>#REF!</v>
      </c>
      <c r="D783" s="93" t="e">
        <f>IF(AND('IOC Input'!#REF!="M-OP",'IOC Input'!#REF!&lt;50000),'IOC Input'!#REF!,IF(AND('IOC Input'!#REF!="M-OP",'IOC Input'!#REF!&gt;=50000),'IOC Input'!#REF!,""))</f>
        <v>#REF!</v>
      </c>
      <c r="E783" s="93" t="e">
        <f>IF(AND('IOC Input'!#REF!="M-OP",'IOC Input'!#REF!&lt;50000),'IOC Input'!#REF!,IF(AND('IOC Input'!#REF!="M-OP",'IOC Input'!#REF!&gt;=50000),'IOC Input'!#REF!,""))</f>
        <v>#REF!</v>
      </c>
      <c r="F783" s="93" t="e">
        <f>IF(AND('IOC Input'!#REF!="M-OP",'IOC Input'!#REF!&lt;50000),'IOC Input'!#REF!,IF(AND('IOC Input'!#REF!="M-OP",'IOC Input'!#REF!&gt;=50000),'IOC Input'!#REF!,""))</f>
        <v>#REF!</v>
      </c>
      <c r="G783" s="93" t="e">
        <f>IF(AND('IOC Input'!#REF!="M-OP",'IOC Input'!#REF!&lt;50000),'IOC Input'!#REF!,IF(AND('IOC Input'!#REF!="M-OP",'IOC Input'!#REF!&gt;=50000),'IOC Input'!#REF!,""))</f>
        <v>#REF!</v>
      </c>
      <c r="H783" s="93" t="e">
        <f>IF(AND('IOC Input'!#REF!="M-OP",'IOC Input'!#REF!&lt;50000),'IOC Input'!#REF!,IF(AND('IOC Input'!#REF!="M-OP",'IOC Input'!#REF!&gt;=50000),'IOC Input'!#REF!,""))</f>
        <v>#REF!</v>
      </c>
      <c r="I783" s="93" t="e">
        <f>IF(AND('IOC Input'!#REF!="M-OP",'IOC Input'!#REF!&lt;50000),'IOC Input'!#REF!,IF(AND('IOC Input'!#REF!="M-OP",'IOC Input'!#REF!&gt;=50000),'IOC Input'!#REF!,""))</f>
        <v>#REF!</v>
      </c>
      <c r="J783" s="95" t="e">
        <f>IF(AND('IOC Input'!#REF!="M-OP",'IOC Input'!#REF!&lt;50000),RIGHT('IOC Input'!#REF!,6),IF(AND('IOC Input'!#REF!="M-OP",'IOC Input'!#REF!&gt;=50000),RIGHT('IOC Input'!#REF!,6),""))</f>
        <v>#REF!</v>
      </c>
      <c r="K783" s="96" t="e">
        <f>IF(AND('IOC Input'!#REF!="M-OP",'IOC Input'!#REF!="C"),'IOC Input'!#REF!,"")</f>
        <v>#REF!</v>
      </c>
      <c r="L783" s="96" t="e">
        <f>IF(AND('IOC Input'!#REF!="M-OP",'IOC Input'!#REF!="D"),'IOC Input'!#REF!,"")</f>
        <v>#REF!</v>
      </c>
      <c r="M783" t="e">
        <f t="shared" si="82"/>
        <v>#REF!</v>
      </c>
    </row>
    <row r="784" spans="1:13" ht="18">
      <c r="A784" s="92" t="s">
        <v>101</v>
      </c>
      <c r="B784" s="93" t="e">
        <f>IF(AND('IOC Input'!#REF!="M-OP",'IOC Input'!#REF!&lt;50000),'IOC Input'!#REF!,IF(AND('IOC Input'!#REF!="M-OP",'IOC Input'!#REF!&gt;=50000),'IOC Input'!#REF!,""))</f>
        <v>#REF!</v>
      </c>
      <c r="C784" s="93" t="e">
        <f>IF(AND('IOC Input'!#REF!="M-OP",'IOC Input'!#REF!&lt;50000),'IOC Input'!#REF!,IF(AND('IOC Input'!#REF!="M-OP",'IOC Input'!#REF!&gt;=50000),'IOC Input'!#REF!,""))</f>
        <v>#REF!</v>
      </c>
      <c r="D784" s="93" t="e">
        <f>IF(AND('IOC Input'!#REF!="M-OP",'IOC Input'!#REF!&lt;50000),'IOC Input'!#REF!,IF(AND('IOC Input'!#REF!="M-OP",'IOC Input'!#REF!&gt;=50000),'IOC Input'!#REF!,""))</f>
        <v>#REF!</v>
      </c>
      <c r="E784" s="93" t="e">
        <f>IF(AND('IOC Input'!#REF!="M-OP",'IOC Input'!#REF!&lt;50000),'IOC Input'!#REF!,IF(AND('IOC Input'!#REF!="M-OP",'IOC Input'!#REF!&gt;=50000),'IOC Input'!#REF!,""))</f>
        <v>#REF!</v>
      </c>
      <c r="F784" s="93" t="e">
        <f>IF(AND('IOC Input'!#REF!="M-OP",'IOC Input'!#REF!&lt;50000),'IOC Input'!#REF!,IF(AND('IOC Input'!#REF!="M-OP",'IOC Input'!#REF!&gt;=50000),'IOC Input'!#REF!,""))</f>
        <v>#REF!</v>
      </c>
      <c r="G784" s="93" t="e">
        <f>IF(AND('IOC Input'!#REF!="M-OP",'IOC Input'!#REF!&lt;50000),'IOC Input'!#REF!,IF(AND('IOC Input'!#REF!="M-OP",'IOC Input'!#REF!&gt;=50000),'IOC Input'!#REF!,""))</f>
        <v>#REF!</v>
      </c>
      <c r="H784" s="93" t="e">
        <f>IF(AND('IOC Input'!#REF!="M-OP",'IOC Input'!#REF!&lt;50000),'IOC Input'!#REF!,IF(AND('IOC Input'!#REF!="M-OP",'IOC Input'!#REF!&gt;=50000),'IOC Input'!#REF!,""))</f>
        <v>#REF!</v>
      </c>
      <c r="I784" s="93" t="e">
        <f>IF(AND('IOC Input'!#REF!="M-OP",'IOC Input'!#REF!&lt;50000),'IOC Input'!#REF!,IF(AND('IOC Input'!#REF!="M-OP",'IOC Input'!#REF!&gt;=50000),'IOC Input'!#REF!,""))</f>
        <v>#REF!</v>
      </c>
      <c r="J784" s="95" t="e">
        <f>IF(AND('IOC Input'!#REF!="M-OP",'IOC Input'!#REF!&lt;50000),RIGHT('IOC Input'!#REF!,6),IF(AND('IOC Input'!#REF!="M-OP",'IOC Input'!#REF!&gt;=50000),RIGHT('IOC Input'!#REF!,6),""))</f>
        <v>#REF!</v>
      </c>
      <c r="K784" s="96" t="e">
        <f>IF(AND('IOC Input'!#REF!="M-OP",'IOC Input'!#REF!="C"),'IOC Input'!#REF!,"")</f>
        <v>#REF!</v>
      </c>
      <c r="L784" s="96" t="e">
        <f>IF(AND('IOC Input'!#REF!="M-OP",'IOC Input'!#REF!="D"),'IOC Input'!#REF!,"")</f>
        <v>#REF!</v>
      </c>
      <c r="M784" t="e">
        <f t="shared" si="82"/>
        <v>#REF!</v>
      </c>
    </row>
    <row r="785" spans="1:13" ht="18">
      <c r="A785" s="92" t="s">
        <v>101</v>
      </c>
      <c r="B785" s="93" t="e">
        <f>IF(AND('IOC Input'!#REF!="M-OP",'IOC Input'!#REF!&lt;50000),'IOC Input'!#REF!,IF(AND('IOC Input'!#REF!="M-OP",'IOC Input'!#REF!&gt;=50000),'IOC Input'!#REF!,""))</f>
        <v>#REF!</v>
      </c>
      <c r="C785" s="93" t="e">
        <f>IF(AND('IOC Input'!#REF!="M-OP",'IOC Input'!#REF!&lt;50000),'IOC Input'!#REF!,IF(AND('IOC Input'!#REF!="M-OP",'IOC Input'!#REF!&gt;=50000),'IOC Input'!#REF!,""))</f>
        <v>#REF!</v>
      </c>
      <c r="D785" s="93" t="e">
        <f>IF(AND('IOC Input'!#REF!="M-OP",'IOC Input'!#REF!&lt;50000),'IOC Input'!#REF!,IF(AND('IOC Input'!#REF!="M-OP",'IOC Input'!#REF!&gt;=50000),'IOC Input'!#REF!,""))</f>
        <v>#REF!</v>
      </c>
      <c r="E785" s="93" t="e">
        <f>IF(AND('IOC Input'!#REF!="M-OP",'IOC Input'!#REF!&lt;50000),'IOC Input'!#REF!,IF(AND('IOC Input'!#REF!="M-OP",'IOC Input'!#REF!&gt;=50000),'IOC Input'!#REF!,""))</f>
        <v>#REF!</v>
      </c>
      <c r="F785" s="93" t="e">
        <f>IF(AND('IOC Input'!#REF!="M-OP",'IOC Input'!#REF!&lt;50000),'IOC Input'!#REF!,IF(AND('IOC Input'!#REF!="M-OP",'IOC Input'!#REF!&gt;=50000),'IOC Input'!#REF!,""))</f>
        <v>#REF!</v>
      </c>
      <c r="G785" s="93" t="e">
        <f>IF(AND('IOC Input'!#REF!="M-OP",'IOC Input'!#REF!&lt;50000),'IOC Input'!#REF!,IF(AND('IOC Input'!#REF!="M-OP",'IOC Input'!#REF!&gt;=50000),'IOC Input'!#REF!,""))</f>
        <v>#REF!</v>
      </c>
      <c r="H785" s="97"/>
      <c r="I785" s="93" t="e">
        <f>IF(AND('IOC Input'!#REF!="M-OP",'IOC Input'!#REF!&lt;50000),'IOC Input'!#REF!,IF(AND('IOC Input'!#REF!="M-OP",'IOC Input'!#REF!&gt;=50000),'IOC Input'!#REF!,""))</f>
        <v>#REF!</v>
      </c>
      <c r="J785" s="95" t="e">
        <f>IF(AND('IOC Input'!#REF!="M-OP",'IOC Input'!#REF!&lt;50000),RIGHT('IOC Input'!#REF!,6),IF(AND('IOC Input'!#REF!="M-OP",'IOC Input'!#REF!&gt;=50000),RIGHT('IOC Input'!#REF!,6),""))</f>
        <v>#REF!</v>
      </c>
      <c r="K785" s="96" t="e">
        <f>IF(AND('IOC Input'!#REF!="M-OP",'IOC Input'!#REF!="C"),'IOC Input'!#REF!,"")</f>
        <v>#REF!</v>
      </c>
      <c r="L785" s="96" t="e">
        <f>IF(AND('IOC Input'!#REF!="M-OP",'IOC Input'!#REF!="D"),'IOC Input'!#REF!,"")</f>
        <v>#REF!</v>
      </c>
      <c r="M785" t="e">
        <f t="shared" si="82"/>
        <v>#REF!</v>
      </c>
    </row>
    <row r="786" spans="1:13" ht="18">
      <c r="A786" s="92"/>
      <c r="B786" s="93"/>
      <c r="C786" s="94"/>
      <c r="D786" s="93"/>
      <c r="E786" s="94"/>
      <c r="F786" s="93"/>
      <c r="G786" s="93"/>
      <c r="H786" s="94"/>
      <c r="I786" s="93"/>
      <c r="J786" s="95"/>
      <c r="K786" s="96"/>
      <c r="L786" s="96"/>
    </row>
    <row r="787" spans="1:13" ht="18">
      <c r="A787" s="92" t="s">
        <v>101</v>
      </c>
      <c r="B787" s="93" t="e">
        <f>IF(AND('IOC Input'!#REF!="M-OP",'IOC Input'!#REF!&lt;50000),"119503",IF(AND('IOC Input'!#REF!="M-OP",'IOC Input'!#REF!&gt;=50000),"119500",""))</f>
        <v>#REF!</v>
      </c>
      <c r="C787" s="94"/>
      <c r="D787" s="93"/>
      <c r="E787" s="94"/>
      <c r="F787" s="93"/>
      <c r="G787" s="93"/>
      <c r="H787" s="93" t="e">
        <f>IF(AND('IOC Input'!#REF!="M-OP",'IOC Input'!#REF!&lt;50000),'IOC Input'!#REF!,IF(AND('IOC Input'!#REF!="M-OP",'IOC Input'!#REF!&gt;=50000),'IOC Input'!#REF!,""))</f>
        <v>#REF!</v>
      </c>
      <c r="I787" s="93" t="e">
        <f>+I788</f>
        <v>#REF!</v>
      </c>
      <c r="J787" s="95" t="e">
        <f>+J788</f>
        <v>#REF!</v>
      </c>
      <c r="K787" s="96" t="e">
        <f>IF(AND('IOC Input'!#REF!="M-OP",'IOC Input'!#REF!="C"),'IOC Input'!#REF!,"")</f>
        <v>#REF!</v>
      </c>
      <c r="L787" s="96" t="e">
        <f>IF(AND('IOC Input'!#REF!="M-OP",'IOC Input'!#REF!="D"),'IOC Input'!#REF!,"")</f>
        <v>#REF!</v>
      </c>
      <c r="M787" t="e">
        <f>IF(SUM(K787:L787)&gt;0,1,0)</f>
        <v>#REF!</v>
      </c>
    </row>
    <row r="788" spans="1:13" ht="18">
      <c r="A788" s="92" t="s">
        <v>101</v>
      </c>
      <c r="B788" s="93" t="e">
        <f>IF(AND('IOC Input'!#REF!="M-OP",'IOC Input'!#REF!&lt;50000),'IOC Input'!#REF!,IF(AND('IOC Input'!#REF!="M-OP",'IOC Input'!#REF!&gt;=50000),'IOC Input'!#REF!,""))</f>
        <v>#REF!</v>
      </c>
      <c r="C788" s="93" t="e">
        <f>IF(AND('IOC Input'!#REF!="M-OP",'IOC Input'!#REF!&lt;50000),'IOC Input'!#REF!,IF(AND('IOC Input'!#REF!="M-OP",'IOC Input'!#REF!&gt;=50000),'IOC Input'!#REF!,""))</f>
        <v>#REF!</v>
      </c>
      <c r="D788" s="93" t="e">
        <f>IF(AND('IOC Input'!#REF!="M-OP",'IOC Input'!#REF!&lt;50000),'IOC Input'!#REF!,IF(AND('IOC Input'!#REF!="M-OP",'IOC Input'!#REF!&gt;=50000),'IOC Input'!#REF!,""))</f>
        <v>#REF!</v>
      </c>
      <c r="E788" s="93" t="e">
        <f>IF(AND('IOC Input'!#REF!="M-OP",'IOC Input'!#REF!&lt;50000),'IOC Input'!#REF!,IF(AND('IOC Input'!#REF!="M-OP",'IOC Input'!#REF!&gt;=50000),'IOC Input'!#REF!,""))</f>
        <v>#REF!</v>
      </c>
      <c r="F788" s="93" t="e">
        <f>IF(AND('IOC Input'!#REF!="M-OP",'IOC Input'!#REF!&lt;50000),'IOC Input'!#REF!,IF(AND('IOC Input'!#REF!="M-OP",'IOC Input'!#REF!&gt;=50000),'IOC Input'!#REF!,""))</f>
        <v>#REF!</v>
      </c>
      <c r="G788" s="93" t="e">
        <f>IF(AND('IOC Input'!#REF!="M-OP",'IOC Input'!#REF!&lt;50000),'IOC Input'!#REF!,IF(AND('IOC Input'!#REF!="M-OP",'IOC Input'!#REF!&gt;=50000),'IOC Input'!#REF!,""))</f>
        <v>#REF!</v>
      </c>
      <c r="H788" s="93" t="e">
        <f>IF(AND('IOC Input'!#REF!="M-OP",'IOC Input'!#REF!&lt;50000),'IOC Input'!#REF!,IF(AND('IOC Input'!#REF!="M-OP",'IOC Input'!#REF!&gt;=50000),'IOC Input'!#REF!,""))</f>
        <v>#REF!</v>
      </c>
      <c r="I788" s="93" t="e">
        <f>IF(AND('IOC Input'!#REF!="M-OP",'IOC Input'!#REF!&lt;50000),'IOC Input'!#REF!,IF(AND('IOC Input'!#REF!="M-OP",'IOC Input'!#REF!&gt;=50000),'IOC Input'!#REF!,""))</f>
        <v>#REF!</v>
      </c>
      <c r="J788" s="95" t="e">
        <f>IF(AND('IOC Input'!#REF!="M-OP",'IOC Input'!#REF!&lt;50000),RIGHT('IOC Input'!#REF!,6),IF(AND('IOC Input'!#REF!="M-OP",'IOC Input'!#REF!&gt;=50000),RIGHT('IOC Input'!#REF!,6),""))</f>
        <v>#REF!</v>
      </c>
      <c r="K788" s="96" t="e">
        <f>IF(AND('IOC Input'!#REF!="M-OP",'IOC Input'!#REF!="C"),'IOC Input'!#REF!,"")</f>
        <v>#REF!</v>
      </c>
      <c r="L788" s="96" t="e">
        <f>IF(AND('IOC Input'!#REF!="M-OP",'IOC Input'!#REF!="D"),'IOC Input'!#REF!,"")</f>
        <v>#REF!</v>
      </c>
      <c r="M788" t="e">
        <f t="shared" ref="M788:M794" si="83">IF(SUM(K788:L788)&gt;0,1,0)</f>
        <v>#REF!</v>
      </c>
    </row>
    <row r="789" spans="1:13" ht="18">
      <c r="A789" s="92" t="s">
        <v>101</v>
      </c>
      <c r="B789" s="93" t="e">
        <f>IF(AND('IOC Input'!#REF!="M-OP",'IOC Input'!#REF!&lt;50000),'IOC Input'!#REF!,IF(AND('IOC Input'!#REF!="M-OP",'IOC Input'!#REF!&gt;=50000),'IOC Input'!#REF!,""))</f>
        <v>#REF!</v>
      </c>
      <c r="C789" s="93" t="e">
        <f>IF(AND('IOC Input'!#REF!="M-OP",'IOC Input'!#REF!&lt;50000),'IOC Input'!#REF!,IF(AND('IOC Input'!#REF!="M-OP",'IOC Input'!#REF!&gt;=50000),'IOC Input'!#REF!,""))</f>
        <v>#REF!</v>
      </c>
      <c r="D789" s="93" t="e">
        <f>IF(AND('IOC Input'!#REF!="M-OP",'IOC Input'!#REF!&lt;50000),'IOC Input'!#REF!,IF(AND('IOC Input'!#REF!="M-OP",'IOC Input'!#REF!&gt;=50000),'IOC Input'!#REF!,""))</f>
        <v>#REF!</v>
      </c>
      <c r="E789" s="93" t="e">
        <f>IF(AND('IOC Input'!#REF!="M-OP",'IOC Input'!#REF!&lt;50000),'IOC Input'!#REF!,IF(AND('IOC Input'!#REF!="M-OP",'IOC Input'!#REF!&gt;=50000),'IOC Input'!#REF!,""))</f>
        <v>#REF!</v>
      </c>
      <c r="F789" s="93" t="e">
        <f>IF(AND('IOC Input'!#REF!="M-OP",'IOC Input'!#REF!&lt;50000),'IOC Input'!#REF!,IF(AND('IOC Input'!#REF!="M-OP",'IOC Input'!#REF!&gt;=50000),'IOC Input'!#REF!,""))</f>
        <v>#REF!</v>
      </c>
      <c r="G789" s="93" t="e">
        <f>IF(AND('IOC Input'!#REF!="M-OP",'IOC Input'!#REF!&lt;50000),'IOC Input'!#REF!,IF(AND('IOC Input'!#REF!="M-OP",'IOC Input'!#REF!&gt;=50000),'IOC Input'!#REF!,""))</f>
        <v>#REF!</v>
      </c>
      <c r="H789" s="93" t="e">
        <f>IF(AND('IOC Input'!#REF!="M-OP",'IOC Input'!#REF!&lt;50000),'IOC Input'!#REF!,IF(AND('IOC Input'!#REF!="M-OP",'IOC Input'!#REF!&gt;=50000),'IOC Input'!#REF!,""))</f>
        <v>#REF!</v>
      </c>
      <c r="I789" s="93" t="e">
        <f>IF(AND('IOC Input'!#REF!="M-OP",'IOC Input'!#REF!&lt;50000),'IOC Input'!#REF!,IF(AND('IOC Input'!#REF!="M-OP",'IOC Input'!#REF!&gt;=50000),'IOC Input'!#REF!,""))</f>
        <v>#REF!</v>
      </c>
      <c r="J789" s="95" t="e">
        <f>IF(AND('IOC Input'!#REF!="M-OP",'IOC Input'!#REF!&lt;50000),RIGHT('IOC Input'!#REF!,6),IF(AND('IOC Input'!#REF!="M-OP",'IOC Input'!#REF!&gt;=50000),RIGHT('IOC Input'!#REF!,6),""))</f>
        <v>#REF!</v>
      </c>
      <c r="K789" s="96" t="e">
        <f>IF(AND('IOC Input'!#REF!="M-OP",'IOC Input'!#REF!="C"),'IOC Input'!#REF!,"")</f>
        <v>#REF!</v>
      </c>
      <c r="L789" s="96" t="e">
        <f>IF(AND('IOC Input'!#REF!="M-OP",'IOC Input'!#REF!="D"),'IOC Input'!#REF!,"")</f>
        <v>#REF!</v>
      </c>
      <c r="M789" t="e">
        <f t="shared" si="83"/>
        <v>#REF!</v>
      </c>
    </row>
    <row r="790" spans="1:13" ht="18">
      <c r="A790" s="92" t="s">
        <v>101</v>
      </c>
      <c r="B790" s="93" t="e">
        <f>IF(AND('IOC Input'!#REF!="M-OP",'IOC Input'!#REF!&lt;50000),'IOC Input'!#REF!,IF(AND('IOC Input'!#REF!="M-OP",'IOC Input'!#REF!&gt;=50000),'IOC Input'!#REF!,""))</f>
        <v>#REF!</v>
      </c>
      <c r="C790" s="93" t="e">
        <f>IF(AND('IOC Input'!#REF!="M-OP",'IOC Input'!#REF!&lt;50000),'IOC Input'!#REF!,IF(AND('IOC Input'!#REF!="M-OP",'IOC Input'!#REF!&gt;=50000),'IOC Input'!#REF!,""))</f>
        <v>#REF!</v>
      </c>
      <c r="D790" s="93" t="e">
        <f>IF(AND('IOC Input'!#REF!="M-OP",'IOC Input'!#REF!&lt;50000),'IOC Input'!#REF!,IF(AND('IOC Input'!#REF!="M-OP",'IOC Input'!#REF!&gt;=50000),'IOC Input'!#REF!,""))</f>
        <v>#REF!</v>
      </c>
      <c r="E790" s="93" t="e">
        <f>IF(AND('IOC Input'!#REF!="M-OP",'IOC Input'!#REF!&lt;50000),'IOC Input'!#REF!,IF(AND('IOC Input'!#REF!="M-OP",'IOC Input'!#REF!&gt;=50000),'IOC Input'!#REF!,""))</f>
        <v>#REF!</v>
      </c>
      <c r="F790" s="93" t="e">
        <f>IF(AND('IOC Input'!#REF!="M-OP",'IOC Input'!#REF!&lt;50000),'IOC Input'!#REF!,IF(AND('IOC Input'!#REF!="M-OP",'IOC Input'!#REF!&gt;=50000),'IOC Input'!#REF!,""))</f>
        <v>#REF!</v>
      </c>
      <c r="G790" s="93" t="e">
        <f>IF(AND('IOC Input'!#REF!="M-OP",'IOC Input'!#REF!&lt;50000),'IOC Input'!#REF!,IF(AND('IOC Input'!#REF!="M-OP",'IOC Input'!#REF!&gt;=50000),'IOC Input'!#REF!,""))</f>
        <v>#REF!</v>
      </c>
      <c r="H790" s="93" t="e">
        <f>IF(AND('IOC Input'!#REF!="M-OP",'IOC Input'!#REF!&lt;50000),'IOC Input'!#REF!,IF(AND('IOC Input'!#REF!="M-OP",'IOC Input'!#REF!&gt;=50000),'IOC Input'!#REF!,""))</f>
        <v>#REF!</v>
      </c>
      <c r="I790" s="93" t="e">
        <f>IF(AND('IOC Input'!#REF!="M-OP",'IOC Input'!#REF!&lt;50000),'IOC Input'!#REF!,IF(AND('IOC Input'!#REF!="M-OP",'IOC Input'!#REF!&gt;=50000),'IOC Input'!#REF!,""))</f>
        <v>#REF!</v>
      </c>
      <c r="J790" s="95" t="e">
        <f>IF(AND('IOC Input'!#REF!="M-OP",'IOC Input'!#REF!&lt;50000),RIGHT('IOC Input'!#REF!,6),IF(AND('IOC Input'!#REF!="M-OP",'IOC Input'!#REF!&gt;=50000),RIGHT('IOC Input'!#REF!,6),""))</f>
        <v>#REF!</v>
      </c>
      <c r="K790" s="96" t="e">
        <f>IF(AND('IOC Input'!#REF!="M-OP",'IOC Input'!#REF!="C"),'IOC Input'!#REF!,"")</f>
        <v>#REF!</v>
      </c>
      <c r="L790" s="96" t="e">
        <f>IF(AND('IOC Input'!#REF!="M-OP",'IOC Input'!#REF!="D"),'IOC Input'!#REF!,"")</f>
        <v>#REF!</v>
      </c>
      <c r="M790" t="e">
        <f t="shared" si="83"/>
        <v>#REF!</v>
      </c>
    </row>
    <row r="791" spans="1:13" ht="18">
      <c r="A791" s="92" t="s">
        <v>101</v>
      </c>
      <c r="B791" s="93" t="e">
        <f>IF(AND('IOC Input'!#REF!="M-OP",'IOC Input'!#REF!&lt;50000),'IOC Input'!#REF!,IF(AND('IOC Input'!#REF!="M-OP",'IOC Input'!#REF!&gt;=50000),'IOC Input'!#REF!,""))</f>
        <v>#REF!</v>
      </c>
      <c r="C791" s="93" t="e">
        <f>IF(AND('IOC Input'!#REF!="M-OP",'IOC Input'!#REF!&lt;50000),'IOC Input'!#REF!,IF(AND('IOC Input'!#REF!="M-OP",'IOC Input'!#REF!&gt;=50000),'IOC Input'!#REF!,""))</f>
        <v>#REF!</v>
      </c>
      <c r="D791" s="93" t="e">
        <f>IF(AND('IOC Input'!#REF!="M-OP",'IOC Input'!#REF!&lt;50000),'IOC Input'!#REF!,IF(AND('IOC Input'!#REF!="M-OP",'IOC Input'!#REF!&gt;=50000),'IOC Input'!#REF!,""))</f>
        <v>#REF!</v>
      </c>
      <c r="E791" s="93" t="e">
        <f>IF(AND('IOC Input'!#REF!="M-OP",'IOC Input'!#REF!&lt;50000),'IOC Input'!#REF!,IF(AND('IOC Input'!#REF!="M-OP",'IOC Input'!#REF!&gt;=50000),'IOC Input'!#REF!,""))</f>
        <v>#REF!</v>
      </c>
      <c r="F791" s="93" t="e">
        <f>IF(AND('IOC Input'!#REF!="M-OP",'IOC Input'!#REF!&lt;50000),'IOC Input'!#REF!,IF(AND('IOC Input'!#REF!="M-OP",'IOC Input'!#REF!&gt;=50000),'IOC Input'!#REF!,""))</f>
        <v>#REF!</v>
      </c>
      <c r="G791" s="93" t="e">
        <f>IF(AND('IOC Input'!#REF!="M-OP",'IOC Input'!#REF!&lt;50000),'IOC Input'!#REF!,IF(AND('IOC Input'!#REF!="M-OP",'IOC Input'!#REF!&gt;=50000),'IOC Input'!#REF!,""))</f>
        <v>#REF!</v>
      </c>
      <c r="H791" s="93" t="e">
        <f>IF(AND('IOC Input'!#REF!="M-OP",'IOC Input'!#REF!&lt;50000),'IOC Input'!#REF!,IF(AND('IOC Input'!#REF!="M-OP",'IOC Input'!#REF!&gt;=50000),'IOC Input'!#REF!,""))</f>
        <v>#REF!</v>
      </c>
      <c r="I791" s="93" t="e">
        <f>IF(AND('IOC Input'!#REF!="M-OP",'IOC Input'!#REF!&lt;50000),'IOC Input'!#REF!,IF(AND('IOC Input'!#REF!="M-OP",'IOC Input'!#REF!&gt;=50000),'IOC Input'!#REF!,""))</f>
        <v>#REF!</v>
      </c>
      <c r="J791" s="95" t="e">
        <f>IF(AND('IOC Input'!#REF!="M-OP",'IOC Input'!#REF!&lt;50000),RIGHT('IOC Input'!#REF!,6),IF(AND('IOC Input'!#REF!="M-OP",'IOC Input'!#REF!&gt;=50000),RIGHT('IOC Input'!#REF!,6),""))</f>
        <v>#REF!</v>
      </c>
      <c r="K791" s="96" t="e">
        <f>IF(AND('IOC Input'!#REF!="M-OP",'IOC Input'!#REF!="C"),'IOC Input'!#REF!,"")</f>
        <v>#REF!</v>
      </c>
      <c r="L791" s="96" t="e">
        <f>IF(AND('IOC Input'!#REF!="M-OP",'IOC Input'!#REF!="D"),'IOC Input'!#REF!,"")</f>
        <v>#REF!</v>
      </c>
      <c r="M791" t="e">
        <f t="shared" si="83"/>
        <v>#REF!</v>
      </c>
    </row>
    <row r="792" spans="1:13" ht="18">
      <c r="A792" s="92" t="s">
        <v>101</v>
      </c>
      <c r="B792" s="93" t="e">
        <f>IF(AND('IOC Input'!#REF!="M-OP",'IOC Input'!#REF!&lt;50000),'IOC Input'!#REF!,IF(AND('IOC Input'!#REF!="M-OP",'IOC Input'!#REF!&gt;=50000),'IOC Input'!#REF!,""))</f>
        <v>#REF!</v>
      </c>
      <c r="C792" s="93" t="e">
        <f>IF(AND('IOC Input'!#REF!="M-OP",'IOC Input'!#REF!&lt;50000),'IOC Input'!#REF!,IF(AND('IOC Input'!#REF!="M-OP",'IOC Input'!#REF!&gt;=50000),'IOC Input'!#REF!,""))</f>
        <v>#REF!</v>
      </c>
      <c r="D792" s="93" t="e">
        <f>IF(AND('IOC Input'!#REF!="M-OP",'IOC Input'!#REF!&lt;50000),'IOC Input'!#REF!,IF(AND('IOC Input'!#REF!="M-OP",'IOC Input'!#REF!&gt;=50000),'IOC Input'!#REF!,""))</f>
        <v>#REF!</v>
      </c>
      <c r="E792" s="93" t="e">
        <f>IF(AND('IOC Input'!#REF!="M-OP",'IOC Input'!#REF!&lt;50000),'IOC Input'!#REF!,IF(AND('IOC Input'!#REF!="M-OP",'IOC Input'!#REF!&gt;=50000),'IOC Input'!#REF!,""))</f>
        <v>#REF!</v>
      </c>
      <c r="F792" s="93" t="e">
        <f>IF(AND('IOC Input'!#REF!="M-OP",'IOC Input'!#REF!&lt;50000),'IOC Input'!#REF!,IF(AND('IOC Input'!#REF!="M-OP",'IOC Input'!#REF!&gt;=50000),'IOC Input'!#REF!,""))</f>
        <v>#REF!</v>
      </c>
      <c r="G792" s="93" t="e">
        <f>IF(AND('IOC Input'!#REF!="M-OP",'IOC Input'!#REF!&lt;50000),'IOC Input'!#REF!,IF(AND('IOC Input'!#REF!="M-OP",'IOC Input'!#REF!&gt;=50000),'IOC Input'!#REF!,""))</f>
        <v>#REF!</v>
      </c>
      <c r="H792" s="93" t="e">
        <f>IF(AND('IOC Input'!#REF!="M-OP",'IOC Input'!#REF!&lt;50000),'IOC Input'!#REF!,IF(AND('IOC Input'!#REF!="M-OP",'IOC Input'!#REF!&gt;=50000),'IOC Input'!#REF!,""))</f>
        <v>#REF!</v>
      </c>
      <c r="I792" s="93" t="e">
        <f>IF(AND('IOC Input'!#REF!="M-OP",'IOC Input'!#REF!&lt;50000),'IOC Input'!#REF!,IF(AND('IOC Input'!#REF!="M-OP",'IOC Input'!#REF!&gt;=50000),'IOC Input'!#REF!,""))</f>
        <v>#REF!</v>
      </c>
      <c r="J792" s="95" t="e">
        <f>IF(AND('IOC Input'!#REF!="M-OP",'IOC Input'!#REF!&lt;50000),RIGHT('IOC Input'!#REF!,6),IF(AND('IOC Input'!#REF!="M-OP",'IOC Input'!#REF!&gt;=50000),RIGHT('IOC Input'!#REF!,6),""))</f>
        <v>#REF!</v>
      </c>
      <c r="K792" s="96" t="e">
        <f>IF(AND('IOC Input'!#REF!="M-OP",'IOC Input'!#REF!="C"),'IOC Input'!#REF!,"")</f>
        <v>#REF!</v>
      </c>
      <c r="L792" s="96" t="e">
        <f>IF(AND('IOC Input'!#REF!="M-OP",'IOC Input'!#REF!="D"),'IOC Input'!#REF!,"")</f>
        <v>#REF!</v>
      </c>
      <c r="M792" t="e">
        <f t="shared" si="83"/>
        <v>#REF!</v>
      </c>
    </row>
    <row r="793" spans="1:13" ht="18">
      <c r="A793" s="92" t="s">
        <v>101</v>
      </c>
      <c r="B793" s="93" t="e">
        <f>IF(AND('IOC Input'!#REF!="M-OP",'IOC Input'!#REF!&lt;50000),'IOC Input'!#REF!,IF(AND('IOC Input'!#REF!="M-OP",'IOC Input'!#REF!&gt;=50000),'IOC Input'!#REF!,""))</f>
        <v>#REF!</v>
      </c>
      <c r="C793" s="93" t="e">
        <f>IF(AND('IOC Input'!#REF!="M-OP",'IOC Input'!#REF!&lt;50000),'IOC Input'!#REF!,IF(AND('IOC Input'!#REF!="M-OP",'IOC Input'!#REF!&gt;=50000),'IOC Input'!#REF!,""))</f>
        <v>#REF!</v>
      </c>
      <c r="D793" s="93" t="e">
        <f>IF(AND('IOC Input'!#REF!="M-OP",'IOC Input'!#REF!&lt;50000),'IOC Input'!#REF!,IF(AND('IOC Input'!#REF!="M-OP",'IOC Input'!#REF!&gt;=50000),'IOC Input'!#REF!,""))</f>
        <v>#REF!</v>
      </c>
      <c r="E793" s="93" t="e">
        <f>IF(AND('IOC Input'!#REF!="M-OP",'IOC Input'!#REF!&lt;50000),'IOC Input'!#REF!,IF(AND('IOC Input'!#REF!="M-OP",'IOC Input'!#REF!&gt;=50000),'IOC Input'!#REF!,""))</f>
        <v>#REF!</v>
      </c>
      <c r="F793" s="93" t="e">
        <f>IF(AND('IOC Input'!#REF!="M-OP",'IOC Input'!#REF!&lt;50000),'IOC Input'!#REF!,IF(AND('IOC Input'!#REF!="M-OP",'IOC Input'!#REF!&gt;=50000),'IOC Input'!#REF!,""))</f>
        <v>#REF!</v>
      </c>
      <c r="G793" s="93" t="e">
        <f>IF(AND('IOC Input'!#REF!="M-OP",'IOC Input'!#REF!&lt;50000),'IOC Input'!#REF!,IF(AND('IOC Input'!#REF!="M-OP",'IOC Input'!#REF!&gt;=50000),'IOC Input'!#REF!,""))</f>
        <v>#REF!</v>
      </c>
      <c r="H793" s="93" t="e">
        <f>IF(AND('IOC Input'!#REF!="M-OP",'IOC Input'!#REF!&lt;50000),'IOC Input'!#REF!,IF(AND('IOC Input'!#REF!="M-OP",'IOC Input'!#REF!&gt;=50000),'IOC Input'!#REF!,""))</f>
        <v>#REF!</v>
      </c>
      <c r="I793" s="93" t="e">
        <f>IF(AND('IOC Input'!#REF!="M-OP",'IOC Input'!#REF!&lt;50000),'IOC Input'!#REF!,IF(AND('IOC Input'!#REF!="M-OP",'IOC Input'!#REF!&gt;=50000),'IOC Input'!#REF!,""))</f>
        <v>#REF!</v>
      </c>
      <c r="J793" s="95" t="e">
        <f>IF(AND('IOC Input'!#REF!="M-OP",'IOC Input'!#REF!&lt;50000),RIGHT('IOC Input'!#REF!,6),IF(AND('IOC Input'!#REF!="M-OP",'IOC Input'!#REF!&gt;=50000),RIGHT('IOC Input'!#REF!,6),""))</f>
        <v>#REF!</v>
      </c>
      <c r="K793" s="96" t="e">
        <f>IF(AND('IOC Input'!#REF!="M-OP",'IOC Input'!#REF!="C"),'IOC Input'!#REF!,"")</f>
        <v>#REF!</v>
      </c>
      <c r="L793" s="96" t="e">
        <f>IF(AND('IOC Input'!#REF!="M-OP",'IOC Input'!#REF!="D"),'IOC Input'!#REF!,"")</f>
        <v>#REF!</v>
      </c>
      <c r="M793" t="e">
        <f t="shared" si="83"/>
        <v>#REF!</v>
      </c>
    </row>
    <row r="794" spans="1:13" ht="18">
      <c r="A794" s="92" t="s">
        <v>101</v>
      </c>
      <c r="B794" s="93" t="e">
        <f>IF(AND('IOC Input'!#REF!="M-OP",'IOC Input'!#REF!&lt;50000),'IOC Input'!#REF!,IF(AND('IOC Input'!#REF!="M-OP",'IOC Input'!#REF!&gt;=50000),'IOC Input'!#REF!,""))</f>
        <v>#REF!</v>
      </c>
      <c r="C794" s="93" t="e">
        <f>IF(AND('IOC Input'!#REF!="M-OP",'IOC Input'!#REF!&lt;50000),'IOC Input'!#REF!,IF(AND('IOC Input'!#REF!="M-OP",'IOC Input'!#REF!&gt;=50000),'IOC Input'!#REF!,""))</f>
        <v>#REF!</v>
      </c>
      <c r="D794" s="93" t="e">
        <f>IF(AND('IOC Input'!#REF!="M-OP",'IOC Input'!#REF!&lt;50000),'IOC Input'!#REF!,IF(AND('IOC Input'!#REF!="M-OP",'IOC Input'!#REF!&gt;=50000),'IOC Input'!#REF!,""))</f>
        <v>#REF!</v>
      </c>
      <c r="E794" s="93" t="e">
        <f>IF(AND('IOC Input'!#REF!="M-OP",'IOC Input'!#REF!&lt;50000),'IOC Input'!#REF!,IF(AND('IOC Input'!#REF!="M-OP",'IOC Input'!#REF!&gt;=50000),'IOC Input'!#REF!,""))</f>
        <v>#REF!</v>
      </c>
      <c r="F794" s="93" t="e">
        <f>IF(AND('IOC Input'!#REF!="M-OP",'IOC Input'!#REF!&lt;50000),'IOC Input'!#REF!,IF(AND('IOC Input'!#REF!="M-OP",'IOC Input'!#REF!&gt;=50000),'IOC Input'!#REF!,""))</f>
        <v>#REF!</v>
      </c>
      <c r="G794" s="93" t="e">
        <f>IF(AND('IOC Input'!#REF!="M-OP",'IOC Input'!#REF!&lt;50000),'IOC Input'!#REF!,IF(AND('IOC Input'!#REF!="M-OP",'IOC Input'!#REF!&gt;=50000),'IOC Input'!#REF!,""))</f>
        <v>#REF!</v>
      </c>
      <c r="H794" s="97"/>
      <c r="I794" s="93" t="e">
        <f>IF(AND('IOC Input'!#REF!="M-OP",'IOC Input'!#REF!&lt;50000),'IOC Input'!#REF!,IF(AND('IOC Input'!#REF!="M-OP",'IOC Input'!#REF!&gt;=50000),'IOC Input'!#REF!,""))</f>
        <v>#REF!</v>
      </c>
      <c r="J794" s="95" t="e">
        <f>IF(AND('IOC Input'!#REF!="M-OP",'IOC Input'!#REF!&lt;50000),RIGHT('IOC Input'!#REF!,6),IF(AND('IOC Input'!#REF!="M-OP",'IOC Input'!#REF!&gt;=50000),RIGHT('IOC Input'!#REF!,6),""))</f>
        <v>#REF!</v>
      </c>
      <c r="K794" s="96" t="e">
        <f>IF(AND('IOC Input'!#REF!="M-OP",'IOC Input'!#REF!="C"),'IOC Input'!#REF!,"")</f>
        <v>#REF!</v>
      </c>
      <c r="L794" s="96" t="e">
        <f>IF(AND('IOC Input'!#REF!="M-OP",'IOC Input'!#REF!="D"),'IOC Input'!#REF!,"")</f>
        <v>#REF!</v>
      </c>
      <c r="M794" t="e">
        <f t="shared" si="83"/>
        <v>#REF!</v>
      </c>
    </row>
    <row r="795" spans="1:13" ht="18">
      <c r="A795" s="92"/>
      <c r="B795" s="93"/>
      <c r="C795" s="94"/>
      <c r="D795" s="93"/>
      <c r="E795" s="94"/>
      <c r="F795" s="93"/>
      <c r="G795" s="93"/>
      <c r="H795" s="94"/>
      <c r="I795" s="93"/>
      <c r="J795" s="95"/>
      <c r="K795" s="96"/>
      <c r="L795" s="96"/>
    </row>
    <row r="796" spans="1:13" ht="18">
      <c r="A796" s="92" t="s">
        <v>101</v>
      </c>
      <c r="B796" s="93" t="e">
        <f>IF(AND('IOC Input'!#REF!="M-OP",'IOC Input'!#REF!&lt;50000),"119503",IF(AND('IOC Input'!#REF!="M-OP",'IOC Input'!#REF!&gt;=50000),"119500",""))</f>
        <v>#REF!</v>
      </c>
      <c r="C796" s="94"/>
      <c r="D796" s="93"/>
      <c r="E796" s="94"/>
      <c r="F796" s="93"/>
      <c r="G796" s="93"/>
      <c r="H796" s="93" t="e">
        <f>IF(AND('IOC Input'!#REF!="M-OP",'IOC Input'!#REF!&lt;50000),'IOC Input'!#REF!,IF(AND('IOC Input'!#REF!="M-OP",'IOC Input'!#REF!&gt;=50000),'IOC Input'!#REF!,""))</f>
        <v>#REF!</v>
      </c>
      <c r="I796" s="93" t="e">
        <f>+I797</f>
        <v>#REF!</v>
      </c>
      <c r="J796" s="95" t="e">
        <f>+J797</f>
        <v>#REF!</v>
      </c>
      <c r="K796" s="96" t="e">
        <f>IF(AND('IOC Input'!#REF!="M-OP",'IOC Input'!#REF!="C"),'IOC Input'!#REF!,"")</f>
        <v>#REF!</v>
      </c>
      <c r="L796" s="96" t="e">
        <f>IF(AND('IOC Input'!#REF!="M-OP",'IOC Input'!#REF!="D"),'IOC Input'!#REF!,"")</f>
        <v>#REF!</v>
      </c>
      <c r="M796" t="e">
        <f>IF(SUM(K796:L796)&gt;0,1,0)</f>
        <v>#REF!</v>
      </c>
    </row>
    <row r="797" spans="1:13" ht="18">
      <c r="A797" s="92" t="s">
        <v>101</v>
      </c>
      <c r="B797" s="93" t="e">
        <f>IF(AND('IOC Input'!#REF!="M-OP",'IOC Input'!#REF!&lt;50000),'IOC Input'!#REF!,IF(AND('IOC Input'!#REF!="M-OP",'IOC Input'!#REF!&gt;=50000),'IOC Input'!#REF!,""))</f>
        <v>#REF!</v>
      </c>
      <c r="C797" s="93" t="e">
        <f>IF(AND('IOC Input'!#REF!="M-OP",'IOC Input'!#REF!&lt;50000),'IOC Input'!#REF!,IF(AND('IOC Input'!#REF!="M-OP",'IOC Input'!#REF!&gt;=50000),'IOC Input'!#REF!,""))</f>
        <v>#REF!</v>
      </c>
      <c r="D797" s="93" t="e">
        <f>IF(AND('IOC Input'!#REF!="M-OP",'IOC Input'!#REF!&lt;50000),'IOC Input'!#REF!,IF(AND('IOC Input'!#REF!="M-OP",'IOC Input'!#REF!&gt;=50000),'IOC Input'!#REF!,""))</f>
        <v>#REF!</v>
      </c>
      <c r="E797" s="93" t="e">
        <f>IF(AND('IOC Input'!#REF!="M-OP",'IOC Input'!#REF!&lt;50000),'IOC Input'!#REF!,IF(AND('IOC Input'!#REF!="M-OP",'IOC Input'!#REF!&gt;=50000),'IOC Input'!#REF!,""))</f>
        <v>#REF!</v>
      </c>
      <c r="F797" s="93" t="e">
        <f>IF(AND('IOC Input'!#REF!="M-OP",'IOC Input'!#REF!&lt;50000),'IOC Input'!#REF!,IF(AND('IOC Input'!#REF!="M-OP",'IOC Input'!#REF!&gt;=50000),'IOC Input'!#REF!,""))</f>
        <v>#REF!</v>
      </c>
      <c r="G797" s="93" t="e">
        <f>IF(AND('IOC Input'!#REF!="M-OP",'IOC Input'!#REF!&lt;50000),'IOC Input'!#REF!,IF(AND('IOC Input'!#REF!="M-OP",'IOC Input'!#REF!&gt;=50000),'IOC Input'!#REF!,""))</f>
        <v>#REF!</v>
      </c>
      <c r="H797" s="93" t="e">
        <f>IF(AND('IOC Input'!#REF!="M-OP",'IOC Input'!#REF!&lt;50000),'IOC Input'!#REF!,IF(AND('IOC Input'!#REF!="M-OP",'IOC Input'!#REF!&gt;=50000),'IOC Input'!#REF!,""))</f>
        <v>#REF!</v>
      </c>
      <c r="I797" s="93" t="e">
        <f>IF(AND('IOC Input'!#REF!="M-OP",'IOC Input'!#REF!&lt;50000),'IOC Input'!#REF!,IF(AND('IOC Input'!#REF!="M-OP",'IOC Input'!#REF!&gt;=50000),'IOC Input'!#REF!,""))</f>
        <v>#REF!</v>
      </c>
      <c r="J797" s="95" t="e">
        <f>IF(AND('IOC Input'!#REF!="M-OP",'IOC Input'!#REF!&lt;50000),RIGHT('IOC Input'!#REF!,6),IF(AND('IOC Input'!#REF!="M-OP",'IOC Input'!#REF!&gt;=50000),RIGHT('IOC Input'!#REF!,6),""))</f>
        <v>#REF!</v>
      </c>
      <c r="K797" s="96" t="e">
        <f>IF(AND('IOC Input'!#REF!="M-OP",'IOC Input'!#REF!="C"),'IOC Input'!#REF!,"")</f>
        <v>#REF!</v>
      </c>
      <c r="L797" s="96" t="e">
        <f>IF(AND('IOC Input'!#REF!="M-OP",'IOC Input'!#REF!="D"),'IOC Input'!#REF!,"")</f>
        <v>#REF!</v>
      </c>
      <c r="M797" t="e">
        <f t="shared" ref="M797:M803" si="84">IF(SUM(K797:L797)&gt;0,1,0)</f>
        <v>#REF!</v>
      </c>
    </row>
    <row r="798" spans="1:13" ht="18">
      <c r="A798" s="92" t="s">
        <v>101</v>
      </c>
      <c r="B798" s="93" t="e">
        <f>IF(AND('IOC Input'!#REF!="M-OP",'IOC Input'!#REF!&lt;50000),'IOC Input'!#REF!,IF(AND('IOC Input'!#REF!="M-OP",'IOC Input'!#REF!&gt;=50000),'IOC Input'!#REF!,""))</f>
        <v>#REF!</v>
      </c>
      <c r="C798" s="93" t="e">
        <f>IF(AND('IOC Input'!#REF!="M-OP",'IOC Input'!#REF!&lt;50000),'IOC Input'!#REF!,IF(AND('IOC Input'!#REF!="M-OP",'IOC Input'!#REF!&gt;=50000),'IOC Input'!#REF!,""))</f>
        <v>#REF!</v>
      </c>
      <c r="D798" s="93" t="e">
        <f>IF(AND('IOC Input'!#REF!="M-OP",'IOC Input'!#REF!&lt;50000),'IOC Input'!#REF!,IF(AND('IOC Input'!#REF!="M-OP",'IOC Input'!#REF!&gt;=50000),'IOC Input'!#REF!,""))</f>
        <v>#REF!</v>
      </c>
      <c r="E798" s="93" t="e">
        <f>IF(AND('IOC Input'!#REF!="M-OP",'IOC Input'!#REF!&lt;50000),'IOC Input'!#REF!,IF(AND('IOC Input'!#REF!="M-OP",'IOC Input'!#REF!&gt;=50000),'IOC Input'!#REF!,""))</f>
        <v>#REF!</v>
      </c>
      <c r="F798" s="93" t="e">
        <f>IF(AND('IOC Input'!#REF!="M-OP",'IOC Input'!#REF!&lt;50000),'IOC Input'!#REF!,IF(AND('IOC Input'!#REF!="M-OP",'IOC Input'!#REF!&gt;=50000),'IOC Input'!#REF!,""))</f>
        <v>#REF!</v>
      </c>
      <c r="G798" s="93" t="e">
        <f>IF(AND('IOC Input'!#REF!="M-OP",'IOC Input'!#REF!&lt;50000),'IOC Input'!#REF!,IF(AND('IOC Input'!#REF!="M-OP",'IOC Input'!#REF!&gt;=50000),'IOC Input'!#REF!,""))</f>
        <v>#REF!</v>
      </c>
      <c r="H798" s="93" t="e">
        <f>IF(AND('IOC Input'!#REF!="M-OP",'IOC Input'!#REF!&lt;50000),'IOC Input'!#REF!,IF(AND('IOC Input'!#REF!="M-OP",'IOC Input'!#REF!&gt;=50000),'IOC Input'!#REF!,""))</f>
        <v>#REF!</v>
      </c>
      <c r="I798" s="93" t="e">
        <f>IF(AND('IOC Input'!#REF!="M-OP",'IOC Input'!#REF!&lt;50000),'IOC Input'!#REF!,IF(AND('IOC Input'!#REF!="M-OP",'IOC Input'!#REF!&gt;=50000),'IOC Input'!#REF!,""))</f>
        <v>#REF!</v>
      </c>
      <c r="J798" s="95" t="e">
        <f>IF(AND('IOC Input'!#REF!="M-OP",'IOC Input'!#REF!&lt;50000),RIGHT('IOC Input'!#REF!,6),IF(AND('IOC Input'!#REF!="M-OP",'IOC Input'!#REF!&gt;=50000),RIGHT('IOC Input'!#REF!,6),""))</f>
        <v>#REF!</v>
      </c>
      <c r="K798" s="96" t="e">
        <f>IF(AND('IOC Input'!#REF!="M-OP",'IOC Input'!#REF!="C"),'IOC Input'!#REF!,"")</f>
        <v>#REF!</v>
      </c>
      <c r="L798" s="96" t="e">
        <f>IF(AND('IOC Input'!#REF!="M-OP",'IOC Input'!#REF!="D"),'IOC Input'!#REF!,"")</f>
        <v>#REF!</v>
      </c>
      <c r="M798" t="e">
        <f t="shared" si="84"/>
        <v>#REF!</v>
      </c>
    </row>
    <row r="799" spans="1:13" ht="18">
      <c r="A799" s="92" t="s">
        <v>101</v>
      </c>
      <c r="B799" s="93" t="e">
        <f>IF(AND('IOC Input'!#REF!="M-OP",'IOC Input'!#REF!&lt;50000),'IOC Input'!#REF!,IF(AND('IOC Input'!#REF!="M-OP",'IOC Input'!#REF!&gt;=50000),'IOC Input'!#REF!,""))</f>
        <v>#REF!</v>
      </c>
      <c r="C799" s="93" t="e">
        <f>IF(AND('IOC Input'!#REF!="M-OP",'IOC Input'!#REF!&lt;50000),'IOC Input'!#REF!,IF(AND('IOC Input'!#REF!="M-OP",'IOC Input'!#REF!&gt;=50000),'IOC Input'!#REF!,""))</f>
        <v>#REF!</v>
      </c>
      <c r="D799" s="93" t="e">
        <f>IF(AND('IOC Input'!#REF!="M-OP",'IOC Input'!#REF!&lt;50000),'IOC Input'!#REF!,IF(AND('IOC Input'!#REF!="M-OP",'IOC Input'!#REF!&gt;=50000),'IOC Input'!#REF!,""))</f>
        <v>#REF!</v>
      </c>
      <c r="E799" s="93" t="e">
        <f>IF(AND('IOC Input'!#REF!="M-OP",'IOC Input'!#REF!&lt;50000),'IOC Input'!#REF!,IF(AND('IOC Input'!#REF!="M-OP",'IOC Input'!#REF!&gt;=50000),'IOC Input'!#REF!,""))</f>
        <v>#REF!</v>
      </c>
      <c r="F799" s="93" t="e">
        <f>IF(AND('IOC Input'!#REF!="M-OP",'IOC Input'!#REF!&lt;50000),'IOC Input'!#REF!,IF(AND('IOC Input'!#REF!="M-OP",'IOC Input'!#REF!&gt;=50000),'IOC Input'!#REF!,""))</f>
        <v>#REF!</v>
      </c>
      <c r="G799" s="93" t="e">
        <f>IF(AND('IOC Input'!#REF!="M-OP",'IOC Input'!#REF!&lt;50000),'IOC Input'!#REF!,IF(AND('IOC Input'!#REF!="M-OP",'IOC Input'!#REF!&gt;=50000),'IOC Input'!#REF!,""))</f>
        <v>#REF!</v>
      </c>
      <c r="H799" s="93" t="e">
        <f>IF(AND('IOC Input'!#REF!="M-OP",'IOC Input'!#REF!&lt;50000),'IOC Input'!#REF!,IF(AND('IOC Input'!#REF!="M-OP",'IOC Input'!#REF!&gt;=50000),'IOC Input'!#REF!,""))</f>
        <v>#REF!</v>
      </c>
      <c r="I799" s="93" t="e">
        <f>IF(AND('IOC Input'!#REF!="M-OP",'IOC Input'!#REF!&lt;50000),'IOC Input'!#REF!,IF(AND('IOC Input'!#REF!="M-OP",'IOC Input'!#REF!&gt;=50000),'IOC Input'!#REF!,""))</f>
        <v>#REF!</v>
      </c>
      <c r="J799" s="95" t="e">
        <f>IF(AND('IOC Input'!#REF!="M-OP",'IOC Input'!#REF!&lt;50000),RIGHT('IOC Input'!#REF!,6),IF(AND('IOC Input'!#REF!="M-OP",'IOC Input'!#REF!&gt;=50000),RIGHT('IOC Input'!#REF!,6),""))</f>
        <v>#REF!</v>
      </c>
      <c r="K799" s="96" t="e">
        <f>IF(AND('IOC Input'!#REF!="M-OP",'IOC Input'!#REF!="C"),'IOC Input'!#REF!,"")</f>
        <v>#REF!</v>
      </c>
      <c r="L799" s="96" t="e">
        <f>IF(AND('IOC Input'!#REF!="M-OP",'IOC Input'!#REF!="D"),'IOC Input'!#REF!,"")</f>
        <v>#REF!</v>
      </c>
      <c r="M799" t="e">
        <f t="shared" si="84"/>
        <v>#REF!</v>
      </c>
    </row>
    <row r="800" spans="1:13" ht="18">
      <c r="A800" s="92" t="s">
        <v>101</v>
      </c>
      <c r="B800" s="93" t="e">
        <f>IF(AND('IOC Input'!#REF!="M-OP",'IOC Input'!#REF!&lt;50000),'IOC Input'!#REF!,IF(AND('IOC Input'!#REF!="M-OP",'IOC Input'!#REF!&gt;=50000),'IOC Input'!#REF!,""))</f>
        <v>#REF!</v>
      </c>
      <c r="C800" s="93" t="e">
        <f>IF(AND('IOC Input'!#REF!="M-OP",'IOC Input'!#REF!&lt;50000),'IOC Input'!#REF!,IF(AND('IOC Input'!#REF!="M-OP",'IOC Input'!#REF!&gt;=50000),'IOC Input'!#REF!,""))</f>
        <v>#REF!</v>
      </c>
      <c r="D800" s="93" t="e">
        <f>IF(AND('IOC Input'!#REF!="M-OP",'IOC Input'!#REF!&lt;50000),'IOC Input'!#REF!,IF(AND('IOC Input'!#REF!="M-OP",'IOC Input'!#REF!&gt;=50000),'IOC Input'!#REF!,""))</f>
        <v>#REF!</v>
      </c>
      <c r="E800" s="93" t="e">
        <f>IF(AND('IOC Input'!#REF!="M-OP",'IOC Input'!#REF!&lt;50000),'IOC Input'!#REF!,IF(AND('IOC Input'!#REF!="M-OP",'IOC Input'!#REF!&gt;=50000),'IOC Input'!#REF!,""))</f>
        <v>#REF!</v>
      </c>
      <c r="F800" s="93" t="e">
        <f>IF(AND('IOC Input'!#REF!="M-OP",'IOC Input'!#REF!&lt;50000),'IOC Input'!#REF!,IF(AND('IOC Input'!#REF!="M-OP",'IOC Input'!#REF!&gt;=50000),'IOC Input'!#REF!,""))</f>
        <v>#REF!</v>
      </c>
      <c r="G800" s="93" t="e">
        <f>IF(AND('IOC Input'!#REF!="M-OP",'IOC Input'!#REF!&lt;50000),'IOC Input'!#REF!,IF(AND('IOC Input'!#REF!="M-OP",'IOC Input'!#REF!&gt;=50000),'IOC Input'!#REF!,""))</f>
        <v>#REF!</v>
      </c>
      <c r="H800" s="93" t="e">
        <f>IF(AND('IOC Input'!#REF!="M-OP",'IOC Input'!#REF!&lt;50000),'IOC Input'!#REF!,IF(AND('IOC Input'!#REF!="M-OP",'IOC Input'!#REF!&gt;=50000),'IOC Input'!#REF!,""))</f>
        <v>#REF!</v>
      </c>
      <c r="I800" s="93" t="e">
        <f>IF(AND('IOC Input'!#REF!="M-OP",'IOC Input'!#REF!&lt;50000),'IOC Input'!#REF!,IF(AND('IOC Input'!#REF!="M-OP",'IOC Input'!#REF!&gt;=50000),'IOC Input'!#REF!,""))</f>
        <v>#REF!</v>
      </c>
      <c r="J800" s="95" t="e">
        <f>IF(AND('IOC Input'!#REF!="M-OP",'IOC Input'!#REF!&lt;50000),RIGHT('IOC Input'!#REF!,6),IF(AND('IOC Input'!#REF!="M-OP",'IOC Input'!#REF!&gt;=50000),RIGHT('IOC Input'!#REF!,6),""))</f>
        <v>#REF!</v>
      </c>
      <c r="K800" s="96" t="e">
        <f>IF(AND('IOC Input'!#REF!="M-OP",'IOC Input'!#REF!="C"),'IOC Input'!#REF!,"")</f>
        <v>#REF!</v>
      </c>
      <c r="L800" s="96" t="e">
        <f>IF(AND('IOC Input'!#REF!="M-OP",'IOC Input'!#REF!="D"),'IOC Input'!#REF!,"")</f>
        <v>#REF!</v>
      </c>
      <c r="M800" t="e">
        <f t="shared" si="84"/>
        <v>#REF!</v>
      </c>
    </row>
    <row r="801" spans="1:13" ht="18">
      <c r="A801" s="92" t="s">
        <v>101</v>
      </c>
      <c r="B801" s="93" t="e">
        <f>IF(AND('IOC Input'!#REF!="M-OP",'IOC Input'!#REF!&lt;50000),'IOC Input'!#REF!,IF(AND('IOC Input'!#REF!="M-OP",'IOC Input'!#REF!&gt;=50000),'IOC Input'!#REF!,""))</f>
        <v>#REF!</v>
      </c>
      <c r="C801" s="93" t="e">
        <f>IF(AND('IOC Input'!#REF!="M-OP",'IOC Input'!#REF!&lt;50000),'IOC Input'!#REF!,IF(AND('IOC Input'!#REF!="M-OP",'IOC Input'!#REF!&gt;=50000),'IOC Input'!#REF!,""))</f>
        <v>#REF!</v>
      </c>
      <c r="D801" s="93" t="e">
        <f>IF(AND('IOC Input'!#REF!="M-OP",'IOC Input'!#REF!&lt;50000),'IOC Input'!#REF!,IF(AND('IOC Input'!#REF!="M-OP",'IOC Input'!#REF!&gt;=50000),'IOC Input'!#REF!,""))</f>
        <v>#REF!</v>
      </c>
      <c r="E801" s="93" t="e">
        <f>IF(AND('IOC Input'!#REF!="M-OP",'IOC Input'!#REF!&lt;50000),'IOC Input'!#REF!,IF(AND('IOC Input'!#REF!="M-OP",'IOC Input'!#REF!&gt;=50000),'IOC Input'!#REF!,""))</f>
        <v>#REF!</v>
      </c>
      <c r="F801" s="93" t="e">
        <f>IF(AND('IOC Input'!#REF!="M-OP",'IOC Input'!#REF!&lt;50000),'IOC Input'!#REF!,IF(AND('IOC Input'!#REF!="M-OP",'IOC Input'!#REF!&gt;=50000),'IOC Input'!#REF!,""))</f>
        <v>#REF!</v>
      </c>
      <c r="G801" s="93" t="e">
        <f>IF(AND('IOC Input'!#REF!="M-OP",'IOC Input'!#REF!&lt;50000),'IOC Input'!#REF!,IF(AND('IOC Input'!#REF!="M-OP",'IOC Input'!#REF!&gt;=50000),'IOC Input'!#REF!,""))</f>
        <v>#REF!</v>
      </c>
      <c r="H801" s="93" t="e">
        <f>IF(AND('IOC Input'!#REF!="M-OP",'IOC Input'!#REF!&lt;50000),'IOC Input'!#REF!,IF(AND('IOC Input'!#REF!="M-OP",'IOC Input'!#REF!&gt;=50000),'IOC Input'!#REF!,""))</f>
        <v>#REF!</v>
      </c>
      <c r="I801" s="93" t="e">
        <f>IF(AND('IOC Input'!#REF!="M-OP",'IOC Input'!#REF!&lt;50000),'IOC Input'!#REF!,IF(AND('IOC Input'!#REF!="M-OP",'IOC Input'!#REF!&gt;=50000),'IOC Input'!#REF!,""))</f>
        <v>#REF!</v>
      </c>
      <c r="J801" s="95" t="e">
        <f>IF(AND('IOC Input'!#REF!="M-OP",'IOC Input'!#REF!&lt;50000),RIGHT('IOC Input'!#REF!,6),IF(AND('IOC Input'!#REF!="M-OP",'IOC Input'!#REF!&gt;=50000),RIGHT('IOC Input'!#REF!,6),""))</f>
        <v>#REF!</v>
      </c>
      <c r="K801" s="96" t="e">
        <f>IF(AND('IOC Input'!#REF!="M-OP",'IOC Input'!#REF!="C"),'IOC Input'!#REF!,"")</f>
        <v>#REF!</v>
      </c>
      <c r="L801" s="96" t="e">
        <f>IF(AND('IOC Input'!#REF!="M-OP",'IOC Input'!#REF!="D"),'IOC Input'!#REF!,"")</f>
        <v>#REF!</v>
      </c>
      <c r="M801" t="e">
        <f t="shared" si="84"/>
        <v>#REF!</v>
      </c>
    </row>
    <row r="802" spans="1:13" ht="18">
      <c r="A802" s="92" t="s">
        <v>101</v>
      </c>
      <c r="B802" s="93" t="e">
        <f>IF(AND('IOC Input'!#REF!="M-OP",'IOC Input'!#REF!&lt;50000),'IOC Input'!#REF!,IF(AND('IOC Input'!#REF!="M-OP",'IOC Input'!#REF!&gt;=50000),'IOC Input'!#REF!,""))</f>
        <v>#REF!</v>
      </c>
      <c r="C802" s="93" t="e">
        <f>IF(AND('IOC Input'!#REF!="M-OP",'IOC Input'!#REF!&lt;50000),'IOC Input'!#REF!,IF(AND('IOC Input'!#REF!="M-OP",'IOC Input'!#REF!&gt;=50000),'IOC Input'!#REF!,""))</f>
        <v>#REF!</v>
      </c>
      <c r="D802" s="93" t="e">
        <f>IF(AND('IOC Input'!#REF!="M-OP",'IOC Input'!#REF!&lt;50000),'IOC Input'!#REF!,IF(AND('IOC Input'!#REF!="M-OP",'IOC Input'!#REF!&gt;=50000),'IOC Input'!#REF!,""))</f>
        <v>#REF!</v>
      </c>
      <c r="E802" s="93" t="e">
        <f>IF(AND('IOC Input'!#REF!="M-OP",'IOC Input'!#REF!&lt;50000),'IOC Input'!#REF!,IF(AND('IOC Input'!#REF!="M-OP",'IOC Input'!#REF!&gt;=50000),'IOC Input'!#REF!,""))</f>
        <v>#REF!</v>
      </c>
      <c r="F802" s="93" t="e">
        <f>IF(AND('IOC Input'!#REF!="M-OP",'IOC Input'!#REF!&lt;50000),'IOC Input'!#REF!,IF(AND('IOC Input'!#REF!="M-OP",'IOC Input'!#REF!&gt;=50000),'IOC Input'!#REF!,""))</f>
        <v>#REF!</v>
      </c>
      <c r="G802" s="93" t="e">
        <f>IF(AND('IOC Input'!#REF!="M-OP",'IOC Input'!#REF!&lt;50000),'IOC Input'!#REF!,IF(AND('IOC Input'!#REF!="M-OP",'IOC Input'!#REF!&gt;=50000),'IOC Input'!#REF!,""))</f>
        <v>#REF!</v>
      </c>
      <c r="H802" s="93" t="e">
        <f>IF(AND('IOC Input'!#REF!="M-OP",'IOC Input'!#REF!&lt;50000),'IOC Input'!#REF!,IF(AND('IOC Input'!#REF!="M-OP",'IOC Input'!#REF!&gt;=50000),'IOC Input'!#REF!,""))</f>
        <v>#REF!</v>
      </c>
      <c r="I802" s="93" t="e">
        <f>IF(AND('IOC Input'!#REF!="M-OP",'IOC Input'!#REF!&lt;50000),'IOC Input'!#REF!,IF(AND('IOC Input'!#REF!="M-OP",'IOC Input'!#REF!&gt;=50000),'IOC Input'!#REF!,""))</f>
        <v>#REF!</v>
      </c>
      <c r="J802" s="95" t="e">
        <f>IF(AND('IOC Input'!#REF!="M-OP",'IOC Input'!#REF!&lt;50000),RIGHT('IOC Input'!#REF!,6),IF(AND('IOC Input'!#REF!="M-OP",'IOC Input'!#REF!&gt;=50000),RIGHT('IOC Input'!#REF!,6),""))</f>
        <v>#REF!</v>
      </c>
      <c r="K802" s="96" t="e">
        <f>IF(AND('IOC Input'!#REF!="M-OP",'IOC Input'!#REF!="C"),'IOC Input'!#REF!,"")</f>
        <v>#REF!</v>
      </c>
      <c r="L802" s="96" t="e">
        <f>IF(AND('IOC Input'!#REF!="M-OP",'IOC Input'!#REF!="D"),'IOC Input'!#REF!,"")</f>
        <v>#REF!</v>
      </c>
      <c r="M802" t="e">
        <f t="shared" si="84"/>
        <v>#REF!</v>
      </c>
    </row>
    <row r="803" spans="1:13" ht="18">
      <c r="A803" s="92" t="s">
        <v>101</v>
      </c>
      <c r="B803" s="93" t="e">
        <f>IF(AND('IOC Input'!#REF!="M-OP",'IOC Input'!#REF!&lt;50000),'IOC Input'!#REF!,IF(AND('IOC Input'!#REF!="M-OP",'IOC Input'!#REF!&gt;=50000),'IOC Input'!#REF!,""))</f>
        <v>#REF!</v>
      </c>
      <c r="C803" s="93" t="e">
        <f>IF(AND('IOC Input'!#REF!="M-OP",'IOC Input'!#REF!&lt;50000),'IOC Input'!#REF!,IF(AND('IOC Input'!#REF!="M-OP",'IOC Input'!#REF!&gt;=50000),'IOC Input'!#REF!,""))</f>
        <v>#REF!</v>
      </c>
      <c r="D803" s="93" t="e">
        <f>IF(AND('IOC Input'!#REF!="M-OP",'IOC Input'!#REF!&lt;50000),'IOC Input'!#REF!,IF(AND('IOC Input'!#REF!="M-OP",'IOC Input'!#REF!&gt;=50000),'IOC Input'!#REF!,""))</f>
        <v>#REF!</v>
      </c>
      <c r="E803" s="93" t="e">
        <f>IF(AND('IOC Input'!#REF!="M-OP",'IOC Input'!#REF!&lt;50000),'IOC Input'!#REF!,IF(AND('IOC Input'!#REF!="M-OP",'IOC Input'!#REF!&gt;=50000),'IOC Input'!#REF!,""))</f>
        <v>#REF!</v>
      </c>
      <c r="F803" s="93" t="e">
        <f>IF(AND('IOC Input'!#REF!="M-OP",'IOC Input'!#REF!&lt;50000),'IOC Input'!#REF!,IF(AND('IOC Input'!#REF!="M-OP",'IOC Input'!#REF!&gt;=50000),'IOC Input'!#REF!,""))</f>
        <v>#REF!</v>
      </c>
      <c r="G803" s="93" t="e">
        <f>IF(AND('IOC Input'!#REF!="M-OP",'IOC Input'!#REF!&lt;50000),'IOC Input'!#REF!,IF(AND('IOC Input'!#REF!="M-OP",'IOC Input'!#REF!&gt;=50000),'IOC Input'!#REF!,""))</f>
        <v>#REF!</v>
      </c>
      <c r="H803" s="97"/>
      <c r="I803" s="93" t="e">
        <f>IF(AND('IOC Input'!#REF!="M-OP",'IOC Input'!#REF!&lt;50000),'IOC Input'!#REF!,IF(AND('IOC Input'!#REF!="M-OP",'IOC Input'!#REF!&gt;=50000),'IOC Input'!#REF!,""))</f>
        <v>#REF!</v>
      </c>
      <c r="J803" s="95" t="e">
        <f>IF(AND('IOC Input'!#REF!="M-OP",'IOC Input'!#REF!&lt;50000),RIGHT('IOC Input'!#REF!,6),IF(AND('IOC Input'!#REF!="M-OP",'IOC Input'!#REF!&gt;=50000),RIGHT('IOC Input'!#REF!,6),""))</f>
        <v>#REF!</v>
      </c>
      <c r="K803" s="96" t="e">
        <f>IF(AND('IOC Input'!#REF!="M-OP",'IOC Input'!#REF!="C"),'IOC Input'!#REF!,"")</f>
        <v>#REF!</v>
      </c>
      <c r="L803" s="96" t="e">
        <f>IF(AND('IOC Input'!#REF!="M-OP",'IOC Input'!#REF!="D"),'IOC Input'!#REF!,"")</f>
        <v>#REF!</v>
      </c>
      <c r="M803" t="e">
        <f t="shared" si="84"/>
        <v>#REF!</v>
      </c>
    </row>
    <row r="804" spans="1:13" ht="18">
      <c r="A804" s="92"/>
      <c r="B804" s="93"/>
      <c r="C804" s="94"/>
      <c r="D804" s="93"/>
      <c r="E804" s="94"/>
      <c r="F804" s="93"/>
      <c r="G804" s="93"/>
      <c r="H804" s="94"/>
      <c r="I804" s="93"/>
      <c r="J804" s="95"/>
      <c r="K804" s="96"/>
      <c r="L804" s="96"/>
    </row>
    <row r="805" spans="1:13" ht="18">
      <c r="A805" s="92" t="s">
        <v>101</v>
      </c>
      <c r="B805" s="93" t="e">
        <f>IF(AND('IOC Input'!#REF!="M-OP",'IOC Input'!#REF!&lt;50000),"119503",IF(AND('IOC Input'!#REF!="M-OP",'IOC Input'!#REF!&gt;=50000),"119500",""))</f>
        <v>#REF!</v>
      </c>
      <c r="C805" s="94"/>
      <c r="D805" s="93"/>
      <c r="E805" s="94"/>
      <c r="F805" s="93"/>
      <c r="G805" s="93"/>
      <c r="H805" s="93" t="e">
        <f>IF(AND('IOC Input'!#REF!="M-OP",'IOC Input'!#REF!&lt;50000),'IOC Input'!#REF!,IF(AND('IOC Input'!#REF!="M-OP",'IOC Input'!#REF!&gt;=50000),'IOC Input'!#REF!,""))</f>
        <v>#REF!</v>
      </c>
      <c r="I805" s="93" t="e">
        <f>+I806</f>
        <v>#REF!</v>
      </c>
      <c r="J805" s="95" t="e">
        <f>+J806</f>
        <v>#REF!</v>
      </c>
      <c r="K805" s="96" t="e">
        <f>IF(AND('IOC Input'!#REF!="M-OP",'IOC Input'!#REF!="C"),'IOC Input'!#REF!,"")</f>
        <v>#REF!</v>
      </c>
      <c r="L805" s="96" t="e">
        <f>IF(AND('IOC Input'!#REF!="M-OP",'IOC Input'!#REF!="D"),'IOC Input'!#REF!,"")</f>
        <v>#REF!</v>
      </c>
      <c r="M805" t="e">
        <f>IF(SUM(K805:L805)&gt;0,1,0)</f>
        <v>#REF!</v>
      </c>
    </row>
    <row r="806" spans="1:13" ht="18">
      <c r="A806" s="92" t="s">
        <v>101</v>
      </c>
      <c r="B806" s="93" t="e">
        <f>IF(AND('IOC Input'!#REF!="M-OP",'IOC Input'!#REF!&lt;50000),'IOC Input'!#REF!,IF(AND('IOC Input'!#REF!="M-OP",'IOC Input'!#REF!&gt;=50000),'IOC Input'!#REF!,""))</f>
        <v>#REF!</v>
      </c>
      <c r="C806" s="93" t="e">
        <f>IF(AND('IOC Input'!#REF!="M-OP",'IOC Input'!#REF!&lt;50000),'IOC Input'!#REF!,IF(AND('IOC Input'!#REF!="M-OP",'IOC Input'!#REF!&gt;=50000),'IOC Input'!#REF!,""))</f>
        <v>#REF!</v>
      </c>
      <c r="D806" s="93" t="e">
        <f>IF(AND('IOC Input'!#REF!="M-OP",'IOC Input'!#REF!&lt;50000),'IOC Input'!#REF!,IF(AND('IOC Input'!#REF!="M-OP",'IOC Input'!#REF!&gt;=50000),'IOC Input'!#REF!,""))</f>
        <v>#REF!</v>
      </c>
      <c r="E806" s="93" t="e">
        <f>IF(AND('IOC Input'!#REF!="M-OP",'IOC Input'!#REF!&lt;50000),'IOC Input'!#REF!,IF(AND('IOC Input'!#REF!="M-OP",'IOC Input'!#REF!&gt;=50000),'IOC Input'!#REF!,""))</f>
        <v>#REF!</v>
      </c>
      <c r="F806" s="93" t="e">
        <f>IF(AND('IOC Input'!#REF!="M-OP",'IOC Input'!#REF!&lt;50000),'IOC Input'!#REF!,IF(AND('IOC Input'!#REF!="M-OP",'IOC Input'!#REF!&gt;=50000),'IOC Input'!#REF!,""))</f>
        <v>#REF!</v>
      </c>
      <c r="G806" s="93" t="e">
        <f>IF(AND('IOC Input'!#REF!="M-OP",'IOC Input'!#REF!&lt;50000),'IOC Input'!#REF!,IF(AND('IOC Input'!#REF!="M-OP",'IOC Input'!#REF!&gt;=50000),'IOC Input'!#REF!,""))</f>
        <v>#REF!</v>
      </c>
      <c r="H806" s="93" t="e">
        <f>IF(AND('IOC Input'!#REF!="M-OP",'IOC Input'!#REF!&lt;50000),'IOC Input'!#REF!,IF(AND('IOC Input'!#REF!="M-OP",'IOC Input'!#REF!&gt;=50000),'IOC Input'!#REF!,""))</f>
        <v>#REF!</v>
      </c>
      <c r="I806" s="93" t="e">
        <f>IF(AND('IOC Input'!#REF!="M-OP",'IOC Input'!#REF!&lt;50000),'IOC Input'!#REF!,IF(AND('IOC Input'!#REF!="M-OP",'IOC Input'!#REF!&gt;=50000),'IOC Input'!#REF!,""))</f>
        <v>#REF!</v>
      </c>
      <c r="J806" s="95" t="e">
        <f>IF(AND('IOC Input'!#REF!="M-OP",'IOC Input'!#REF!&lt;50000),RIGHT('IOC Input'!#REF!,6),IF(AND('IOC Input'!#REF!="M-OP",'IOC Input'!#REF!&gt;=50000),RIGHT('IOC Input'!#REF!,6),""))</f>
        <v>#REF!</v>
      </c>
      <c r="K806" s="96" t="e">
        <f>IF(AND('IOC Input'!#REF!="M-OP",'IOC Input'!#REF!="C"),'IOC Input'!#REF!,"")</f>
        <v>#REF!</v>
      </c>
      <c r="L806" s="96" t="e">
        <f>IF(AND('IOC Input'!#REF!="M-OP",'IOC Input'!#REF!="D"),'IOC Input'!#REF!,"")</f>
        <v>#REF!</v>
      </c>
      <c r="M806" t="e">
        <f t="shared" ref="M806:M812" si="85">IF(SUM(K806:L806)&gt;0,1,0)</f>
        <v>#REF!</v>
      </c>
    </row>
    <row r="807" spans="1:13" ht="18">
      <c r="A807" s="92" t="s">
        <v>101</v>
      </c>
      <c r="B807" s="93" t="e">
        <f>IF(AND('IOC Input'!#REF!="M-OP",'IOC Input'!#REF!&lt;50000),'IOC Input'!#REF!,IF(AND('IOC Input'!#REF!="M-OP",'IOC Input'!#REF!&gt;=50000),'IOC Input'!#REF!,""))</f>
        <v>#REF!</v>
      </c>
      <c r="C807" s="93" t="e">
        <f>IF(AND('IOC Input'!#REF!="M-OP",'IOC Input'!#REF!&lt;50000),'IOC Input'!#REF!,IF(AND('IOC Input'!#REF!="M-OP",'IOC Input'!#REF!&gt;=50000),'IOC Input'!#REF!,""))</f>
        <v>#REF!</v>
      </c>
      <c r="D807" s="93" t="e">
        <f>IF(AND('IOC Input'!#REF!="M-OP",'IOC Input'!#REF!&lt;50000),'IOC Input'!#REF!,IF(AND('IOC Input'!#REF!="M-OP",'IOC Input'!#REF!&gt;=50000),'IOC Input'!#REF!,""))</f>
        <v>#REF!</v>
      </c>
      <c r="E807" s="93" t="e">
        <f>IF(AND('IOC Input'!#REF!="M-OP",'IOC Input'!#REF!&lt;50000),'IOC Input'!#REF!,IF(AND('IOC Input'!#REF!="M-OP",'IOC Input'!#REF!&gt;=50000),'IOC Input'!#REF!,""))</f>
        <v>#REF!</v>
      </c>
      <c r="F807" s="93" t="e">
        <f>IF(AND('IOC Input'!#REF!="M-OP",'IOC Input'!#REF!&lt;50000),'IOC Input'!#REF!,IF(AND('IOC Input'!#REF!="M-OP",'IOC Input'!#REF!&gt;=50000),'IOC Input'!#REF!,""))</f>
        <v>#REF!</v>
      </c>
      <c r="G807" s="93" t="e">
        <f>IF(AND('IOC Input'!#REF!="M-OP",'IOC Input'!#REF!&lt;50000),'IOC Input'!#REF!,IF(AND('IOC Input'!#REF!="M-OP",'IOC Input'!#REF!&gt;=50000),'IOC Input'!#REF!,""))</f>
        <v>#REF!</v>
      </c>
      <c r="H807" s="93" t="e">
        <f>IF(AND('IOC Input'!#REF!="M-OP",'IOC Input'!#REF!&lt;50000),'IOC Input'!#REF!,IF(AND('IOC Input'!#REF!="M-OP",'IOC Input'!#REF!&gt;=50000),'IOC Input'!#REF!,""))</f>
        <v>#REF!</v>
      </c>
      <c r="I807" s="93" t="e">
        <f>IF(AND('IOC Input'!#REF!="M-OP",'IOC Input'!#REF!&lt;50000),'IOC Input'!#REF!,IF(AND('IOC Input'!#REF!="M-OP",'IOC Input'!#REF!&gt;=50000),'IOC Input'!#REF!,""))</f>
        <v>#REF!</v>
      </c>
      <c r="J807" s="95" t="e">
        <f>IF(AND('IOC Input'!#REF!="M-OP",'IOC Input'!#REF!&lt;50000),RIGHT('IOC Input'!#REF!,6),IF(AND('IOC Input'!#REF!="M-OP",'IOC Input'!#REF!&gt;=50000),RIGHT('IOC Input'!#REF!,6),""))</f>
        <v>#REF!</v>
      </c>
      <c r="K807" s="96" t="e">
        <f>IF(AND('IOC Input'!#REF!="M-OP",'IOC Input'!#REF!="C"),'IOC Input'!#REF!,"")</f>
        <v>#REF!</v>
      </c>
      <c r="L807" s="96" t="e">
        <f>IF(AND('IOC Input'!#REF!="M-OP",'IOC Input'!#REF!="D"),'IOC Input'!#REF!,"")</f>
        <v>#REF!</v>
      </c>
      <c r="M807" t="e">
        <f t="shared" si="85"/>
        <v>#REF!</v>
      </c>
    </row>
    <row r="808" spans="1:13" ht="18">
      <c r="A808" s="92" t="s">
        <v>101</v>
      </c>
      <c r="B808" s="93" t="e">
        <f>IF(AND('IOC Input'!#REF!="M-OP",'IOC Input'!#REF!&lt;50000),'IOC Input'!#REF!,IF(AND('IOC Input'!#REF!="M-OP",'IOC Input'!#REF!&gt;=50000),'IOC Input'!#REF!,""))</f>
        <v>#REF!</v>
      </c>
      <c r="C808" s="93" t="e">
        <f>IF(AND('IOC Input'!#REF!="M-OP",'IOC Input'!#REF!&lt;50000),'IOC Input'!#REF!,IF(AND('IOC Input'!#REF!="M-OP",'IOC Input'!#REF!&gt;=50000),'IOC Input'!#REF!,""))</f>
        <v>#REF!</v>
      </c>
      <c r="D808" s="93" t="e">
        <f>IF(AND('IOC Input'!#REF!="M-OP",'IOC Input'!#REF!&lt;50000),'IOC Input'!#REF!,IF(AND('IOC Input'!#REF!="M-OP",'IOC Input'!#REF!&gt;=50000),'IOC Input'!#REF!,""))</f>
        <v>#REF!</v>
      </c>
      <c r="E808" s="93" t="e">
        <f>IF(AND('IOC Input'!#REF!="M-OP",'IOC Input'!#REF!&lt;50000),'IOC Input'!#REF!,IF(AND('IOC Input'!#REF!="M-OP",'IOC Input'!#REF!&gt;=50000),'IOC Input'!#REF!,""))</f>
        <v>#REF!</v>
      </c>
      <c r="F808" s="93" t="e">
        <f>IF(AND('IOC Input'!#REF!="M-OP",'IOC Input'!#REF!&lt;50000),'IOC Input'!#REF!,IF(AND('IOC Input'!#REF!="M-OP",'IOC Input'!#REF!&gt;=50000),'IOC Input'!#REF!,""))</f>
        <v>#REF!</v>
      </c>
      <c r="G808" s="93" t="e">
        <f>IF(AND('IOC Input'!#REF!="M-OP",'IOC Input'!#REF!&lt;50000),'IOC Input'!#REF!,IF(AND('IOC Input'!#REF!="M-OP",'IOC Input'!#REF!&gt;=50000),'IOC Input'!#REF!,""))</f>
        <v>#REF!</v>
      </c>
      <c r="H808" s="93" t="e">
        <f>IF(AND('IOC Input'!#REF!="M-OP",'IOC Input'!#REF!&lt;50000),'IOC Input'!#REF!,IF(AND('IOC Input'!#REF!="M-OP",'IOC Input'!#REF!&gt;=50000),'IOC Input'!#REF!,""))</f>
        <v>#REF!</v>
      </c>
      <c r="I808" s="93" t="e">
        <f>IF(AND('IOC Input'!#REF!="M-OP",'IOC Input'!#REF!&lt;50000),'IOC Input'!#REF!,IF(AND('IOC Input'!#REF!="M-OP",'IOC Input'!#REF!&gt;=50000),'IOC Input'!#REF!,""))</f>
        <v>#REF!</v>
      </c>
      <c r="J808" s="95" t="e">
        <f>IF(AND('IOC Input'!#REF!="M-OP",'IOC Input'!#REF!&lt;50000),RIGHT('IOC Input'!#REF!,6),IF(AND('IOC Input'!#REF!="M-OP",'IOC Input'!#REF!&gt;=50000),RIGHT('IOC Input'!#REF!,6),""))</f>
        <v>#REF!</v>
      </c>
      <c r="K808" s="96" t="e">
        <f>IF(AND('IOC Input'!#REF!="M-OP",'IOC Input'!#REF!="C"),'IOC Input'!#REF!,"")</f>
        <v>#REF!</v>
      </c>
      <c r="L808" s="96" t="e">
        <f>IF(AND('IOC Input'!#REF!="M-OP",'IOC Input'!#REF!="D"),'IOC Input'!#REF!,"")</f>
        <v>#REF!</v>
      </c>
      <c r="M808" t="e">
        <f t="shared" si="85"/>
        <v>#REF!</v>
      </c>
    </row>
    <row r="809" spans="1:13" ht="18">
      <c r="A809" s="92" t="s">
        <v>101</v>
      </c>
      <c r="B809" s="93" t="e">
        <f>IF(AND('IOC Input'!#REF!="M-OP",'IOC Input'!#REF!&lt;50000),'IOC Input'!#REF!,IF(AND('IOC Input'!#REF!="M-OP",'IOC Input'!#REF!&gt;=50000),'IOC Input'!#REF!,""))</f>
        <v>#REF!</v>
      </c>
      <c r="C809" s="93" t="e">
        <f>IF(AND('IOC Input'!#REF!="M-OP",'IOC Input'!#REF!&lt;50000),'IOC Input'!#REF!,IF(AND('IOC Input'!#REF!="M-OP",'IOC Input'!#REF!&gt;=50000),'IOC Input'!#REF!,""))</f>
        <v>#REF!</v>
      </c>
      <c r="D809" s="93" t="e">
        <f>IF(AND('IOC Input'!#REF!="M-OP",'IOC Input'!#REF!&lt;50000),'IOC Input'!#REF!,IF(AND('IOC Input'!#REF!="M-OP",'IOC Input'!#REF!&gt;=50000),'IOC Input'!#REF!,""))</f>
        <v>#REF!</v>
      </c>
      <c r="E809" s="93" t="e">
        <f>IF(AND('IOC Input'!#REF!="M-OP",'IOC Input'!#REF!&lt;50000),'IOC Input'!#REF!,IF(AND('IOC Input'!#REF!="M-OP",'IOC Input'!#REF!&gt;=50000),'IOC Input'!#REF!,""))</f>
        <v>#REF!</v>
      </c>
      <c r="F809" s="93" t="e">
        <f>IF(AND('IOC Input'!#REF!="M-OP",'IOC Input'!#REF!&lt;50000),'IOC Input'!#REF!,IF(AND('IOC Input'!#REF!="M-OP",'IOC Input'!#REF!&gt;=50000),'IOC Input'!#REF!,""))</f>
        <v>#REF!</v>
      </c>
      <c r="G809" s="93" t="e">
        <f>IF(AND('IOC Input'!#REF!="M-OP",'IOC Input'!#REF!&lt;50000),'IOC Input'!#REF!,IF(AND('IOC Input'!#REF!="M-OP",'IOC Input'!#REF!&gt;=50000),'IOC Input'!#REF!,""))</f>
        <v>#REF!</v>
      </c>
      <c r="H809" s="93" t="e">
        <f>IF(AND('IOC Input'!#REF!="M-OP",'IOC Input'!#REF!&lt;50000),'IOC Input'!#REF!,IF(AND('IOC Input'!#REF!="M-OP",'IOC Input'!#REF!&gt;=50000),'IOC Input'!#REF!,""))</f>
        <v>#REF!</v>
      </c>
      <c r="I809" s="93" t="e">
        <f>IF(AND('IOC Input'!#REF!="M-OP",'IOC Input'!#REF!&lt;50000),'IOC Input'!#REF!,IF(AND('IOC Input'!#REF!="M-OP",'IOC Input'!#REF!&gt;=50000),'IOC Input'!#REF!,""))</f>
        <v>#REF!</v>
      </c>
      <c r="J809" s="95" t="e">
        <f>IF(AND('IOC Input'!#REF!="M-OP",'IOC Input'!#REF!&lt;50000),RIGHT('IOC Input'!#REF!,6),IF(AND('IOC Input'!#REF!="M-OP",'IOC Input'!#REF!&gt;=50000),RIGHT('IOC Input'!#REF!,6),""))</f>
        <v>#REF!</v>
      </c>
      <c r="K809" s="96" t="e">
        <f>IF(AND('IOC Input'!#REF!="M-OP",'IOC Input'!#REF!="C"),'IOC Input'!#REF!,"")</f>
        <v>#REF!</v>
      </c>
      <c r="L809" s="96" t="e">
        <f>IF(AND('IOC Input'!#REF!="M-OP",'IOC Input'!#REF!="D"),'IOC Input'!#REF!,"")</f>
        <v>#REF!</v>
      </c>
      <c r="M809" t="e">
        <f t="shared" si="85"/>
        <v>#REF!</v>
      </c>
    </row>
    <row r="810" spans="1:13" ht="18">
      <c r="A810" s="92" t="s">
        <v>101</v>
      </c>
      <c r="B810" s="93" t="e">
        <f>IF(AND('IOC Input'!#REF!="M-OP",'IOC Input'!#REF!&lt;50000),'IOC Input'!#REF!,IF(AND('IOC Input'!#REF!="M-OP",'IOC Input'!#REF!&gt;=50000),'IOC Input'!#REF!,""))</f>
        <v>#REF!</v>
      </c>
      <c r="C810" s="93" t="e">
        <f>IF(AND('IOC Input'!#REF!="M-OP",'IOC Input'!#REF!&lt;50000),'IOC Input'!#REF!,IF(AND('IOC Input'!#REF!="M-OP",'IOC Input'!#REF!&gt;=50000),'IOC Input'!#REF!,""))</f>
        <v>#REF!</v>
      </c>
      <c r="D810" s="93" t="e">
        <f>IF(AND('IOC Input'!#REF!="M-OP",'IOC Input'!#REF!&lt;50000),'IOC Input'!#REF!,IF(AND('IOC Input'!#REF!="M-OP",'IOC Input'!#REF!&gt;=50000),'IOC Input'!#REF!,""))</f>
        <v>#REF!</v>
      </c>
      <c r="E810" s="93" t="e">
        <f>IF(AND('IOC Input'!#REF!="M-OP",'IOC Input'!#REF!&lt;50000),'IOC Input'!#REF!,IF(AND('IOC Input'!#REF!="M-OP",'IOC Input'!#REF!&gt;=50000),'IOC Input'!#REF!,""))</f>
        <v>#REF!</v>
      </c>
      <c r="F810" s="93" t="e">
        <f>IF(AND('IOC Input'!#REF!="M-OP",'IOC Input'!#REF!&lt;50000),'IOC Input'!#REF!,IF(AND('IOC Input'!#REF!="M-OP",'IOC Input'!#REF!&gt;=50000),'IOC Input'!#REF!,""))</f>
        <v>#REF!</v>
      </c>
      <c r="G810" s="93" t="e">
        <f>IF(AND('IOC Input'!#REF!="M-OP",'IOC Input'!#REF!&lt;50000),'IOC Input'!#REF!,IF(AND('IOC Input'!#REF!="M-OP",'IOC Input'!#REF!&gt;=50000),'IOC Input'!#REF!,""))</f>
        <v>#REF!</v>
      </c>
      <c r="H810" s="93" t="e">
        <f>IF(AND('IOC Input'!#REF!="M-OP",'IOC Input'!#REF!&lt;50000),'IOC Input'!#REF!,IF(AND('IOC Input'!#REF!="M-OP",'IOC Input'!#REF!&gt;=50000),'IOC Input'!#REF!,""))</f>
        <v>#REF!</v>
      </c>
      <c r="I810" s="93" t="e">
        <f>IF(AND('IOC Input'!#REF!="M-OP",'IOC Input'!#REF!&lt;50000),'IOC Input'!#REF!,IF(AND('IOC Input'!#REF!="M-OP",'IOC Input'!#REF!&gt;=50000),'IOC Input'!#REF!,""))</f>
        <v>#REF!</v>
      </c>
      <c r="J810" s="95" t="e">
        <f>IF(AND('IOC Input'!#REF!="M-OP",'IOC Input'!#REF!&lt;50000),RIGHT('IOC Input'!#REF!,6),IF(AND('IOC Input'!#REF!="M-OP",'IOC Input'!#REF!&gt;=50000),RIGHT('IOC Input'!#REF!,6),""))</f>
        <v>#REF!</v>
      </c>
      <c r="K810" s="96" t="e">
        <f>IF(AND('IOC Input'!#REF!="M-OP",'IOC Input'!#REF!="C"),'IOC Input'!#REF!,"")</f>
        <v>#REF!</v>
      </c>
      <c r="L810" s="96" t="e">
        <f>IF(AND('IOC Input'!#REF!="M-OP",'IOC Input'!#REF!="D"),'IOC Input'!#REF!,"")</f>
        <v>#REF!</v>
      </c>
      <c r="M810" t="e">
        <f t="shared" si="85"/>
        <v>#REF!</v>
      </c>
    </row>
    <row r="811" spans="1:13" ht="18">
      <c r="A811" s="92" t="s">
        <v>101</v>
      </c>
      <c r="B811" s="93" t="e">
        <f>IF(AND('IOC Input'!#REF!="M-OP",'IOC Input'!#REF!&lt;50000),'IOC Input'!#REF!,IF(AND('IOC Input'!#REF!="M-OP",'IOC Input'!#REF!&gt;=50000),'IOC Input'!#REF!,""))</f>
        <v>#REF!</v>
      </c>
      <c r="C811" s="93" t="e">
        <f>IF(AND('IOC Input'!#REF!="M-OP",'IOC Input'!#REF!&lt;50000),'IOC Input'!#REF!,IF(AND('IOC Input'!#REF!="M-OP",'IOC Input'!#REF!&gt;=50000),'IOC Input'!#REF!,""))</f>
        <v>#REF!</v>
      </c>
      <c r="D811" s="93" t="e">
        <f>IF(AND('IOC Input'!#REF!="M-OP",'IOC Input'!#REF!&lt;50000),'IOC Input'!#REF!,IF(AND('IOC Input'!#REF!="M-OP",'IOC Input'!#REF!&gt;=50000),'IOC Input'!#REF!,""))</f>
        <v>#REF!</v>
      </c>
      <c r="E811" s="93" t="e">
        <f>IF(AND('IOC Input'!#REF!="M-OP",'IOC Input'!#REF!&lt;50000),'IOC Input'!#REF!,IF(AND('IOC Input'!#REF!="M-OP",'IOC Input'!#REF!&gt;=50000),'IOC Input'!#REF!,""))</f>
        <v>#REF!</v>
      </c>
      <c r="F811" s="93" t="e">
        <f>IF(AND('IOC Input'!#REF!="M-OP",'IOC Input'!#REF!&lt;50000),'IOC Input'!#REF!,IF(AND('IOC Input'!#REF!="M-OP",'IOC Input'!#REF!&gt;=50000),'IOC Input'!#REF!,""))</f>
        <v>#REF!</v>
      </c>
      <c r="G811" s="93" t="e">
        <f>IF(AND('IOC Input'!#REF!="M-OP",'IOC Input'!#REF!&lt;50000),'IOC Input'!#REF!,IF(AND('IOC Input'!#REF!="M-OP",'IOC Input'!#REF!&gt;=50000),'IOC Input'!#REF!,""))</f>
        <v>#REF!</v>
      </c>
      <c r="H811" s="93" t="e">
        <f>IF(AND('IOC Input'!#REF!="M-OP",'IOC Input'!#REF!&lt;50000),'IOC Input'!#REF!,IF(AND('IOC Input'!#REF!="M-OP",'IOC Input'!#REF!&gt;=50000),'IOC Input'!#REF!,""))</f>
        <v>#REF!</v>
      </c>
      <c r="I811" s="93" t="e">
        <f>IF(AND('IOC Input'!#REF!="M-OP",'IOC Input'!#REF!&lt;50000),'IOC Input'!#REF!,IF(AND('IOC Input'!#REF!="M-OP",'IOC Input'!#REF!&gt;=50000),'IOC Input'!#REF!,""))</f>
        <v>#REF!</v>
      </c>
      <c r="J811" s="95" t="e">
        <f>IF(AND('IOC Input'!#REF!="M-OP",'IOC Input'!#REF!&lt;50000),RIGHT('IOC Input'!#REF!,6),IF(AND('IOC Input'!#REF!="M-OP",'IOC Input'!#REF!&gt;=50000),RIGHT('IOC Input'!#REF!,6),""))</f>
        <v>#REF!</v>
      </c>
      <c r="K811" s="96" t="e">
        <f>IF(AND('IOC Input'!#REF!="M-OP",'IOC Input'!#REF!="C"),'IOC Input'!#REF!,"")</f>
        <v>#REF!</v>
      </c>
      <c r="L811" s="96" t="e">
        <f>IF(AND('IOC Input'!#REF!="M-OP",'IOC Input'!#REF!="D"),'IOC Input'!#REF!,"")</f>
        <v>#REF!</v>
      </c>
      <c r="M811" t="e">
        <f t="shared" si="85"/>
        <v>#REF!</v>
      </c>
    </row>
    <row r="812" spans="1:13" ht="18">
      <c r="A812" s="92" t="s">
        <v>101</v>
      </c>
      <c r="B812" s="93" t="e">
        <f>IF(AND('IOC Input'!#REF!="M-OP",'IOC Input'!#REF!&lt;50000),'IOC Input'!#REF!,IF(AND('IOC Input'!#REF!="M-OP",'IOC Input'!#REF!&gt;=50000),'IOC Input'!#REF!,""))</f>
        <v>#REF!</v>
      </c>
      <c r="C812" s="93" t="e">
        <f>IF(AND('IOC Input'!#REF!="M-OP",'IOC Input'!#REF!&lt;50000),'IOC Input'!#REF!,IF(AND('IOC Input'!#REF!="M-OP",'IOC Input'!#REF!&gt;=50000),'IOC Input'!#REF!,""))</f>
        <v>#REF!</v>
      </c>
      <c r="D812" s="93" t="e">
        <f>IF(AND('IOC Input'!#REF!="M-OP",'IOC Input'!#REF!&lt;50000),'IOC Input'!#REF!,IF(AND('IOC Input'!#REF!="M-OP",'IOC Input'!#REF!&gt;=50000),'IOC Input'!#REF!,""))</f>
        <v>#REF!</v>
      </c>
      <c r="E812" s="93" t="e">
        <f>IF(AND('IOC Input'!#REF!="M-OP",'IOC Input'!#REF!&lt;50000),'IOC Input'!#REF!,IF(AND('IOC Input'!#REF!="M-OP",'IOC Input'!#REF!&gt;=50000),'IOC Input'!#REF!,""))</f>
        <v>#REF!</v>
      </c>
      <c r="F812" s="93" t="e">
        <f>IF(AND('IOC Input'!#REF!="M-OP",'IOC Input'!#REF!&lt;50000),'IOC Input'!#REF!,IF(AND('IOC Input'!#REF!="M-OP",'IOC Input'!#REF!&gt;=50000),'IOC Input'!#REF!,""))</f>
        <v>#REF!</v>
      </c>
      <c r="G812" s="93" t="e">
        <f>IF(AND('IOC Input'!#REF!="M-OP",'IOC Input'!#REF!&lt;50000),'IOC Input'!#REF!,IF(AND('IOC Input'!#REF!="M-OP",'IOC Input'!#REF!&gt;=50000),'IOC Input'!#REF!,""))</f>
        <v>#REF!</v>
      </c>
      <c r="H812" s="97"/>
      <c r="I812" s="93" t="e">
        <f>IF(AND('IOC Input'!#REF!="M-OP",'IOC Input'!#REF!&lt;50000),'IOC Input'!#REF!,IF(AND('IOC Input'!#REF!="M-OP",'IOC Input'!#REF!&gt;=50000),'IOC Input'!#REF!,""))</f>
        <v>#REF!</v>
      </c>
      <c r="J812" s="95" t="e">
        <f>IF(AND('IOC Input'!#REF!="M-OP",'IOC Input'!#REF!&lt;50000),RIGHT('IOC Input'!#REF!,6),IF(AND('IOC Input'!#REF!="M-OP",'IOC Input'!#REF!&gt;=50000),RIGHT('IOC Input'!#REF!,6),""))</f>
        <v>#REF!</v>
      </c>
      <c r="K812" s="96" t="e">
        <f>IF(AND('IOC Input'!#REF!="M-OP",'IOC Input'!#REF!="C"),'IOC Input'!#REF!,"")</f>
        <v>#REF!</v>
      </c>
      <c r="L812" s="96" t="e">
        <f>IF(AND('IOC Input'!#REF!="M-OP",'IOC Input'!#REF!="D"),'IOC Input'!#REF!,"")</f>
        <v>#REF!</v>
      </c>
      <c r="M812" t="e">
        <f t="shared" si="85"/>
        <v>#REF!</v>
      </c>
    </row>
    <row r="813" spans="1:13" ht="18">
      <c r="A813" s="92"/>
      <c r="B813" s="93"/>
      <c r="C813" s="94"/>
      <c r="D813" s="93"/>
      <c r="E813" s="94"/>
      <c r="F813" s="93"/>
      <c r="G813" s="93"/>
      <c r="H813" s="94"/>
      <c r="I813" s="93"/>
      <c r="J813" s="95"/>
      <c r="K813" s="96"/>
      <c r="L813" s="96"/>
    </row>
    <row r="814" spans="1:13" ht="18">
      <c r="A814" s="92" t="s">
        <v>101</v>
      </c>
      <c r="B814" s="93" t="e">
        <f>IF(AND('IOC Input'!#REF!="M-OP",'IOC Input'!#REF!&lt;50000),"119503",IF(AND('IOC Input'!#REF!="M-OP",'IOC Input'!#REF!&gt;=50000),"119500",""))</f>
        <v>#REF!</v>
      </c>
      <c r="C814" s="94"/>
      <c r="D814" s="93"/>
      <c r="E814" s="94"/>
      <c r="F814" s="93"/>
      <c r="G814" s="93"/>
      <c r="H814" s="93" t="e">
        <f>IF(AND('IOC Input'!#REF!="M-OP",'IOC Input'!#REF!&lt;50000),'IOC Input'!#REF!,IF(AND('IOC Input'!#REF!="M-OP",'IOC Input'!#REF!&gt;=50000),'IOC Input'!#REF!,""))</f>
        <v>#REF!</v>
      </c>
      <c r="I814" s="93" t="e">
        <f>+I815</f>
        <v>#REF!</v>
      </c>
      <c r="J814" s="95" t="e">
        <f>+J815</f>
        <v>#REF!</v>
      </c>
      <c r="K814" s="96" t="e">
        <f>IF(AND('IOC Input'!#REF!="M-OP",'IOC Input'!#REF!="C"),'IOC Input'!#REF!,"")</f>
        <v>#REF!</v>
      </c>
      <c r="L814" s="96" t="e">
        <f>IF(AND('IOC Input'!#REF!="M-OP",'IOC Input'!#REF!="D"),'IOC Input'!#REF!,"")</f>
        <v>#REF!</v>
      </c>
      <c r="M814" t="e">
        <f>IF(SUM(K814:L814)&gt;0,1,0)</f>
        <v>#REF!</v>
      </c>
    </row>
    <row r="815" spans="1:13" ht="18">
      <c r="A815" s="92" t="s">
        <v>101</v>
      </c>
      <c r="B815" s="93" t="e">
        <f>IF(AND('IOC Input'!#REF!="M-OP",'IOC Input'!#REF!&lt;50000),'IOC Input'!#REF!,IF(AND('IOC Input'!#REF!="M-OP",'IOC Input'!#REF!&gt;=50000),'IOC Input'!#REF!,""))</f>
        <v>#REF!</v>
      </c>
      <c r="C815" s="93" t="e">
        <f>IF(AND('IOC Input'!#REF!="M-OP",'IOC Input'!#REF!&lt;50000),'IOC Input'!#REF!,IF(AND('IOC Input'!#REF!="M-OP",'IOC Input'!#REF!&gt;=50000),'IOC Input'!#REF!,""))</f>
        <v>#REF!</v>
      </c>
      <c r="D815" s="93" t="e">
        <f>IF(AND('IOC Input'!#REF!="M-OP",'IOC Input'!#REF!&lt;50000),'IOC Input'!#REF!,IF(AND('IOC Input'!#REF!="M-OP",'IOC Input'!#REF!&gt;=50000),'IOC Input'!#REF!,""))</f>
        <v>#REF!</v>
      </c>
      <c r="E815" s="93" t="e">
        <f>IF(AND('IOC Input'!#REF!="M-OP",'IOC Input'!#REF!&lt;50000),'IOC Input'!#REF!,IF(AND('IOC Input'!#REF!="M-OP",'IOC Input'!#REF!&gt;=50000),'IOC Input'!#REF!,""))</f>
        <v>#REF!</v>
      </c>
      <c r="F815" s="93" t="e">
        <f>IF(AND('IOC Input'!#REF!="M-OP",'IOC Input'!#REF!&lt;50000),'IOC Input'!#REF!,IF(AND('IOC Input'!#REF!="M-OP",'IOC Input'!#REF!&gt;=50000),'IOC Input'!#REF!,""))</f>
        <v>#REF!</v>
      </c>
      <c r="G815" s="93" t="e">
        <f>IF(AND('IOC Input'!#REF!="M-OP",'IOC Input'!#REF!&lt;50000),'IOC Input'!#REF!,IF(AND('IOC Input'!#REF!="M-OP",'IOC Input'!#REF!&gt;=50000),'IOC Input'!#REF!,""))</f>
        <v>#REF!</v>
      </c>
      <c r="H815" s="93" t="e">
        <f>IF(AND('IOC Input'!#REF!="M-OP",'IOC Input'!#REF!&lt;50000),'IOC Input'!#REF!,IF(AND('IOC Input'!#REF!="M-OP",'IOC Input'!#REF!&gt;=50000),'IOC Input'!#REF!,""))</f>
        <v>#REF!</v>
      </c>
      <c r="I815" s="93" t="e">
        <f>IF(AND('IOC Input'!#REF!="M-OP",'IOC Input'!#REF!&lt;50000),'IOC Input'!#REF!,IF(AND('IOC Input'!#REF!="M-OP",'IOC Input'!#REF!&gt;=50000),'IOC Input'!#REF!,""))</f>
        <v>#REF!</v>
      </c>
      <c r="J815" s="95" t="e">
        <f>IF(AND('IOC Input'!#REF!="M-OP",'IOC Input'!#REF!&lt;50000),RIGHT('IOC Input'!#REF!,6),IF(AND('IOC Input'!#REF!="M-OP",'IOC Input'!#REF!&gt;=50000),RIGHT('IOC Input'!#REF!,6),""))</f>
        <v>#REF!</v>
      </c>
      <c r="K815" s="96" t="e">
        <f>IF(AND('IOC Input'!#REF!="M-OP",'IOC Input'!#REF!="C"),'IOC Input'!#REF!,"")</f>
        <v>#REF!</v>
      </c>
      <c r="L815" s="96" t="e">
        <f>IF(AND('IOC Input'!#REF!="M-OP",'IOC Input'!#REF!="D"),'IOC Input'!#REF!,"")</f>
        <v>#REF!</v>
      </c>
      <c r="M815" t="e">
        <f t="shared" ref="M815:M821" si="86">IF(SUM(K815:L815)&gt;0,1,0)</f>
        <v>#REF!</v>
      </c>
    </row>
    <row r="816" spans="1:13" ht="18">
      <c r="A816" s="92" t="s">
        <v>101</v>
      </c>
      <c r="B816" s="93" t="e">
        <f>IF(AND('IOC Input'!#REF!="M-OP",'IOC Input'!#REF!&lt;50000),'IOC Input'!#REF!,IF(AND('IOC Input'!#REF!="M-OP",'IOC Input'!#REF!&gt;=50000),'IOC Input'!#REF!,""))</f>
        <v>#REF!</v>
      </c>
      <c r="C816" s="93" t="e">
        <f>IF(AND('IOC Input'!#REF!="M-OP",'IOC Input'!#REF!&lt;50000),'IOC Input'!#REF!,IF(AND('IOC Input'!#REF!="M-OP",'IOC Input'!#REF!&gt;=50000),'IOC Input'!#REF!,""))</f>
        <v>#REF!</v>
      </c>
      <c r="D816" s="93" t="e">
        <f>IF(AND('IOC Input'!#REF!="M-OP",'IOC Input'!#REF!&lt;50000),'IOC Input'!#REF!,IF(AND('IOC Input'!#REF!="M-OP",'IOC Input'!#REF!&gt;=50000),'IOC Input'!#REF!,""))</f>
        <v>#REF!</v>
      </c>
      <c r="E816" s="93" t="e">
        <f>IF(AND('IOC Input'!#REF!="M-OP",'IOC Input'!#REF!&lt;50000),'IOC Input'!#REF!,IF(AND('IOC Input'!#REF!="M-OP",'IOC Input'!#REF!&gt;=50000),'IOC Input'!#REF!,""))</f>
        <v>#REF!</v>
      </c>
      <c r="F816" s="93" t="e">
        <f>IF(AND('IOC Input'!#REF!="M-OP",'IOC Input'!#REF!&lt;50000),'IOC Input'!#REF!,IF(AND('IOC Input'!#REF!="M-OP",'IOC Input'!#REF!&gt;=50000),'IOC Input'!#REF!,""))</f>
        <v>#REF!</v>
      </c>
      <c r="G816" s="93" t="e">
        <f>IF(AND('IOC Input'!#REF!="M-OP",'IOC Input'!#REF!&lt;50000),'IOC Input'!#REF!,IF(AND('IOC Input'!#REF!="M-OP",'IOC Input'!#REF!&gt;=50000),'IOC Input'!#REF!,""))</f>
        <v>#REF!</v>
      </c>
      <c r="H816" s="93" t="e">
        <f>IF(AND('IOC Input'!#REF!="M-OP",'IOC Input'!#REF!&lt;50000),'IOC Input'!#REF!,IF(AND('IOC Input'!#REF!="M-OP",'IOC Input'!#REF!&gt;=50000),'IOC Input'!#REF!,""))</f>
        <v>#REF!</v>
      </c>
      <c r="I816" s="93" t="e">
        <f>IF(AND('IOC Input'!#REF!="M-OP",'IOC Input'!#REF!&lt;50000),'IOC Input'!#REF!,IF(AND('IOC Input'!#REF!="M-OP",'IOC Input'!#REF!&gt;=50000),'IOC Input'!#REF!,""))</f>
        <v>#REF!</v>
      </c>
      <c r="J816" s="95" t="e">
        <f>IF(AND('IOC Input'!#REF!="M-OP",'IOC Input'!#REF!&lt;50000),RIGHT('IOC Input'!#REF!,6),IF(AND('IOC Input'!#REF!="M-OP",'IOC Input'!#REF!&gt;=50000),RIGHT('IOC Input'!#REF!,6),""))</f>
        <v>#REF!</v>
      </c>
      <c r="K816" s="96" t="e">
        <f>IF(AND('IOC Input'!#REF!="M-OP",'IOC Input'!#REF!="C"),'IOC Input'!#REF!,"")</f>
        <v>#REF!</v>
      </c>
      <c r="L816" s="96" t="e">
        <f>IF(AND('IOC Input'!#REF!="M-OP",'IOC Input'!#REF!="D"),'IOC Input'!#REF!,"")</f>
        <v>#REF!</v>
      </c>
      <c r="M816" t="e">
        <f t="shared" si="86"/>
        <v>#REF!</v>
      </c>
    </row>
    <row r="817" spans="1:13" ht="18">
      <c r="A817" s="92" t="s">
        <v>101</v>
      </c>
      <c r="B817" s="93" t="e">
        <f>IF(AND('IOC Input'!#REF!="M-OP",'IOC Input'!#REF!&lt;50000),'IOC Input'!#REF!,IF(AND('IOC Input'!#REF!="M-OP",'IOC Input'!#REF!&gt;=50000),'IOC Input'!#REF!,""))</f>
        <v>#REF!</v>
      </c>
      <c r="C817" s="93" t="e">
        <f>IF(AND('IOC Input'!#REF!="M-OP",'IOC Input'!#REF!&lt;50000),'IOC Input'!#REF!,IF(AND('IOC Input'!#REF!="M-OP",'IOC Input'!#REF!&gt;=50000),'IOC Input'!#REF!,""))</f>
        <v>#REF!</v>
      </c>
      <c r="D817" s="93" t="e">
        <f>IF(AND('IOC Input'!#REF!="M-OP",'IOC Input'!#REF!&lt;50000),'IOC Input'!#REF!,IF(AND('IOC Input'!#REF!="M-OP",'IOC Input'!#REF!&gt;=50000),'IOC Input'!#REF!,""))</f>
        <v>#REF!</v>
      </c>
      <c r="E817" s="93" t="e">
        <f>IF(AND('IOC Input'!#REF!="M-OP",'IOC Input'!#REF!&lt;50000),'IOC Input'!#REF!,IF(AND('IOC Input'!#REF!="M-OP",'IOC Input'!#REF!&gt;=50000),'IOC Input'!#REF!,""))</f>
        <v>#REF!</v>
      </c>
      <c r="F817" s="93" t="e">
        <f>IF(AND('IOC Input'!#REF!="M-OP",'IOC Input'!#REF!&lt;50000),'IOC Input'!#REF!,IF(AND('IOC Input'!#REF!="M-OP",'IOC Input'!#REF!&gt;=50000),'IOC Input'!#REF!,""))</f>
        <v>#REF!</v>
      </c>
      <c r="G817" s="93" t="e">
        <f>IF(AND('IOC Input'!#REF!="M-OP",'IOC Input'!#REF!&lt;50000),'IOC Input'!#REF!,IF(AND('IOC Input'!#REF!="M-OP",'IOC Input'!#REF!&gt;=50000),'IOC Input'!#REF!,""))</f>
        <v>#REF!</v>
      </c>
      <c r="H817" s="93" t="e">
        <f>IF(AND('IOC Input'!#REF!="M-OP",'IOC Input'!#REF!&lt;50000),'IOC Input'!#REF!,IF(AND('IOC Input'!#REF!="M-OP",'IOC Input'!#REF!&gt;=50000),'IOC Input'!#REF!,""))</f>
        <v>#REF!</v>
      </c>
      <c r="I817" s="93" t="e">
        <f>IF(AND('IOC Input'!#REF!="M-OP",'IOC Input'!#REF!&lt;50000),'IOC Input'!#REF!,IF(AND('IOC Input'!#REF!="M-OP",'IOC Input'!#REF!&gt;=50000),'IOC Input'!#REF!,""))</f>
        <v>#REF!</v>
      </c>
      <c r="J817" s="95" t="e">
        <f>IF(AND('IOC Input'!#REF!="M-OP",'IOC Input'!#REF!&lt;50000),RIGHT('IOC Input'!#REF!,6),IF(AND('IOC Input'!#REF!="M-OP",'IOC Input'!#REF!&gt;=50000),RIGHT('IOC Input'!#REF!,6),""))</f>
        <v>#REF!</v>
      </c>
      <c r="K817" s="96" t="e">
        <f>IF(AND('IOC Input'!#REF!="M-OP",'IOC Input'!#REF!="C"),'IOC Input'!#REF!,"")</f>
        <v>#REF!</v>
      </c>
      <c r="L817" s="96" t="e">
        <f>IF(AND('IOC Input'!#REF!="M-OP",'IOC Input'!#REF!="D"),'IOC Input'!#REF!,"")</f>
        <v>#REF!</v>
      </c>
      <c r="M817" t="e">
        <f t="shared" si="86"/>
        <v>#REF!</v>
      </c>
    </row>
    <row r="818" spans="1:13" ht="18">
      <c r="A818" s="92" t="s">
        <v>101</v>
      </c>
      <c r="B818" s="93" t="e">
        <f>IF(AND('IOC Input'!#REF!="M-OP",'IOC Input'!#REF!&lt;50000),'IOC Input'!#REF!,IF(AND('IOC Input'!#REF!="M-OP",'IOC Input'!#REF!&gt;=50000),'IOC Input'!#REF!,""))</f>
        <v>#REF!</v>
      </c>
      <c r="C818" s="93" t="e">
        <f>IF(AND('IOC Input'!#REF!="M-OP",'IOC Input'!#REF!&lt;50000),'IOC Input'!#REF!,IF(AND('IOC Input'!#REF!="M-OP",'IOC Input'!#REF!&gt;=50000),'IOC Input'!#REF!,""))</f>
        <v>#REF!</v>
      </c>
      <c r="D818" s="93" t="e">
        <f>IF(AND('IOC Input'!#REF!="M-OP",'IOC Input'!#REF!&lt;50000),'IOC Input'!#REF!,IF(AND('IOC Input'!#REF!="M-OP",'IOC Input'!#REF!&gt;=50000),'IOC Input'!#REF!,""))</f>
        <v>#REF!</v>
      </c>
      <c r="E818" s="93" t="e">
        <f>IF(AND('IOC Input'!#REF!="M-OP",'IOC Input'!#REF!&lt;50000),'IOC Input'!#REF!,IF(AND('IOC Input'!#REF!="M-OP",'IOC Input'!#REF!&gt;=50000),'IOC Input'!#REF!,""))</f>
        <v>#REF!</v>
      </c>
      <c r="F818" s="93" t="e">
        <f>IF(AND('IOC Input'!#REF!="M-OP",'IOC Input'!#REF!&lt;50000),'IOC Input'!#REF!,IF(AND('IOC Input'!#REF!="M-OP",'IOC Input'!#REF!&gt;=50000),'IOC Input'!#REF!,""))</f>
        <v>#REF!</v>
      </c>
      <c r="G818" s="93" t="e">
        <f>IF(AND('IOC Input'!#REF!="M-OP",'IOC Input'!#REF!&lt;50000),'IOC Input'!#REF!,IF(AND('IOC Input'!#REF!="M-OP",'IOC Input'!#REF!&gt;=50000),'IOC Input'!#REF!,""))</f>
        <v>#REF!</v>
      </c>
      <c r="H818" s="93" t="e">
        <f>IF(AND('IOC Input'!#REF!="M-OP",'IOC Input'!#REF!&lt;50000),'IOC Input'!#REF!,IF(AND('IOC Input'!#REF!="M-OP",'IOC Input'!#REF!&gt;=50000),'IOC Input'!#REF!,""))</f>
        <v>#REF!</v>
      </c>
      <c r="I818" s="93" t="e">
        <f>IF(AND('IOC Input'!#REF!="M-OP",'IOC Input'!#REF!&lt;50000),'IOC Input'!#REF!,IF(AND('IOC Input'!#REF!="M-OP",'IOC Input'!#REF!&gt;=50000),'IOC Input'!#REF!,""))</f>
        <v>#REF!</v>
      </c>
      <c r="J818" s="95" t="e">
        <f>IF(AND('IOC Input'!#REF!="M-OP",'IOC Input'!#REF!&lt;50000),RIGHT('IOC Input'!#REF!,6),IF(AND('IOC Input'!#REF!="M-OP",'IOC Input'!#REF!&gt;=50000),RIGHT('IOC Input'!#REF!,6),""))</f>
        <v>#REF!</v>
      </c>
      <c r="K818" s="96" t="e">
        <f>IF(AND('IOC Input'!#REF!="M-OP",'IOC Input'!#REF!="C"),'IOC Input'!#REF!,"")</f>
        <v>#REF!</v>
      </c>
      <c r="L818" s="96" t="e">
        <f>IF(AND('IOC Input'!#REF!="M-OP",'IOC Input'!#REF!="D"),'IOC Input'!#REF!,"")</f>
        <v>#REF!</v>
      </c>
      <c r="M818" t="e">
        <f t="shared" si="86"/>
        <v>#REF!</v>
      </c>
    </row>
    <row r="819" spans="1:13" ht="18">
      <c r="A819" s="92" t="s">
        <v>101</v>
      </c>
      <c r="B819" s="93" t="e">
        <f>IF(AND('IOC Input'!#REF!="M-OP",'IOC Input'!#REF!&lt;50000),'IOC Input'!#REF!,IF(AND('IOC Input'!#REF!="M-OP",'IOC Input'!#REF!&gt;=50000),'IOC Input'!#REF!,""))</f>
        <v>#REF!</v>
      </c>
      <c r="C819" s="93" t="e">
        <f>IF(AND('IOC Input'!#REF!="M-OP",'IOC Input'!#REF!&lt;50000),'IOC Input'!#REF!,IF(AND('IOC Input'!#REF!="M-OP",'IOC Input'!#REF!&gt;=50000),'IOC Input'!#REF!,""))</f>
        <v>#REF!</v>
      </c>
      <c r="D819" s="93" t="e">
        <f>IF(AND('IOC Input'!#REF!="M-OP",'IOC Input'!#REF!&lt;50000),'IOC Input'!#REF!,IF(AND('IOC Input'!#REF!="M-OP",'IOC Input'!#REF!&gt;=50000),'IOC Input'!#REF!,""))</f>
        <v>#REF!</v>
      </c>
      <c r="E819" s="93" t="e">
        <f>IF(AND('IOC Input'!#REF!="M-OP",'IOC Input'!#REF!&lt;50000),'IOC Input'!#REF!,IF(AND('IOC Input'!#REF!="M-OP",'IOC Input'!#REF!&gt;=50000),'IOC Input'!#REF!,""))</f>
        <v>#REF!</v>
      </c>
      <c r="F819" s="93" t="e">
        <f>IF(AND('IOC Input'!#REF!="M-OP",'IOC Input'!#REF!&lt;50000),'IOC Input'!#REF!,IF(AND('IOC Input'!#REF!="M-OP",'IOC Input'!#REF!&gt;=50000),'IOC Input'!#REF!,""))</f>
        <v>#REF!</v>
      </c>
      <c r="G819" s="93" t="e">
        <f>IF(AND('IOC Input'!#REF!="M-OP",'IOC Input'!#REF!&lt;50000),'IOC Input'!#REF!,IF(AND('IOC Input'!#REF!="M-OP",'IOC Input'!#REF!&gt;=50000),'IOC Input'!#REF!,""))</f>
        <v>#REF!</v>
      </c>
      <c r="H819" s="93" t="e">
        <f>IF(AND('IOC Input'!#REF!="M-OP",'IOC Input'!#REF!&lt;50000),'IOC Input'!#REF!,IF(AND('IOC Input'!#REF!="M-OP",'IOC Input'!#REF!&gt;=50000),'IOC Input'!#REF!,""))</f>
        <v>#REF!</v>
      </c>
      <c r="I819" s="93" t="e">
        <f>IF(AND('IOC Input'!#REF!="M-OP",'IOC Input'!#REF!&lt;50000),'IOC Input'!#REF!,IF(AND('IOC Input'!#REF!="M-OP",'IOC Input'!#REF!&gt;=50000),'IOC Input'!#REF!,""))</f>
        <v>#REF!</v>
      </c>
      <c r="J819" s="95" t="e">
        <f>IF(AND('IOC Input'!#REF!="M-OP",'IOC Input'!#REF!&lt;50000),RIGHT('IOC Input'!#REF!,6),IF(AND('IOC Input'!#REF!="M-OP",'IOC Input'!#REF!&gt;=50000),RIGHT('IOC Input'!#REF!,6),""))</f>
        <v>#REF!</v>
      </c>
      <c r="K819" s="96" t="e">
        <f>IF(AND('IOC Input'!#REF!="M-OP",'IOC Input'!#REF!="C"),'IOC Input'!#REF!,"")</f>
        <v>#REF!</v>
      </c>
      <c r="L819" s="96" t="e">
        <f>IF(AND('IOC Input'!#REF!="M-OP",'IOC Input'!#REF!="D"),'IOC Input'!#REF!,"")</f>
        <v>#REF!</v>
      </c>
      <c r="M819" t="e">
        <f t="shared" si="86"/>
        <v>#REF!</v>
      </c>
    </row>
    <row r="820" spans="1:13" ht="18">
      <c r="A820" s="92" t="s">
        <v>101</v>
      </c>
      <c r="B820" s="93" t="e">
        <f>IF(AND('IOC Input'!#REF!="M-OP",'IOC Input'!#REF!&lt;50000),'IOC Input'!#REF!,IF(AND('IOC Input'!#REF!="M-OP",'IOC Input'!#REF!&gt;=50000),'IOC Input'!#REF!,""))</f>
        <v>#REF!</v>
      </c>
      <c r="C820" s="93" t="e">
        <f>IF(AND('IOC Input'!#REF!="M-OP",'IOC Input'!#REF!&lt;50000),'IOC Input'!#REF!,IF(AND('IOC Input'!#REF!="M-OP",'IOC Input'!#REF!&gt;=50000),'IOC Input'!#REF!,""))</f>
        <v>#REF!</v>
      </c>
      <c r="D820" s="93" t="e">
        <f>IF(AND('IOC Input'!#REF!="M-OP",'IOC Input'!#REF!&lt;50000),'IOC Input'!#REF!,IF(AND('IOC Input'!#REF!="M-OP",'IOC Input'!#REF!&gt;=50000),'IOC Input'!#REF!,""))</f>
        <v>#REF!</v>
      </c>
      <c r="E820" s="93" t="e">
        <f>IF(AND('IOC Input'!#REF!="M-OP",'IOC Input'!#REF!&lt;50000),'IOC Input'!#REF!,IF(AND('IOC Input'!#REF!="M-OP",'IOC Input'!#REF!&gt;=50000),'IOC Input'!#REF!,""))</f>
        <v>#REF!</v>
      </c>
      <c r="F820" s="93" t="e">
        <f>IF(AND('IOC Input'!#REF!="M-OP",'IOC Input'!#REF!&lt;50000),'IOC Input'!#REF!,IF(AND('IOC Input'!#REF!="M-OP",'IOC Input'!#REF!&gt;=50000),'IOC Input'!#REF!,""))</f>
        <v>#REF!</v>
      </c>
      <c r="G820" s="93" t="e">
        <f>IF(AND('IOC Input'!#REF!="M-OP",'IOC Input'!#REF!&lt;50000),'IOC Input'!#REF!,IF(AND('IOC Input'!#REF!="M-OP",'IOC Input'!#REF!&gt;=50000),'IOC Input'!#REF!,""))</f>
        <v>#REF!</v>
      </c>
      <c r="H820" s="93" t="e">
        <f>IF(AND('IOC Input'!#REF!="M-OP",'IOC Input'!#REF!&lt;50000),'IOC Input'!#REF!,IF(AND('IOC Input'!#REF!="M-OP",'IOC Input'!#REF!&gt;=50000),'IOC Input'!#REF!,""))</f>
        <v>#REF!</v>
      </c>
      <c r="I820" s="93" t="e">
        <f>IF(AND('IOC Input'!#REF!="M-OP",'IOC Input'!#REF!&lt;50000),'IOC Input'!#REF!,IF(AND('IOC Input'!#REF!="M-OP",'IOC Input'!#REF!&gt;=50000),'IOC Input'!#REF!,""))</f>
        <v>#REF!</v>
      </c>
      <c r="J820" s="95" t="e">
        <f>IF(AND('IOC Input'!#REF!="M-OP",'IOC Input'!#REF!&lt;50000),RIGHT('IOC Input'!#REF!,6),IF(AND('IOC Input'!#REF!="M-OP",'IOC Input'!#REF!&gt;=50000),RIGHT('IOC Input'!#REF!,6),""))</f>
        <v>#REF!</v>
      </c>
      <c r="K820" s="96" t="e">
        <f>IF(AND('IOC Input'!#REF!="M-OP",'IOC Input'!#REF!="C"),'IOC Input'!#REF!,"")</f>
        <v>#REF!</v>
      </c>
      <c r="L820" s="96" t="e">
        <f>IF(AND('IOC Input'!#REF!="M-OP",'IOC Input'!#REF!="D"),'IOC Input'!#REF!,"")</f>
        <v>#REF!</v>
      </c>
      <c r="M820" t="e">
        <f t="shared" si="86"/>
        <v>#REF!</v>
      </c>
    </row>
    <row r="821" spans="1:13" ht="18">
      <c r="A821" s="92" t="s">
        <v>101</v>
      </c>
      <c r="B821" s="93" t="e">
        <f>IF(AND('IOC Input'!#REF!="M-OP",'IOC Input'!#REF!&lt;50000),'IOC Input'!#REF!,IF(AND('IOC Input'!#REF!="M-OP",'IOC Input'!#REF!&gt;=50000),'IOC Input'!#REF!,""))</f>
        <v>#REF!</v>
      </c>
      <c r="C821" s="93" t="e">
        <f>IF(AND('IOC Input'!#REF!="M-OP",'IOC Input'!#REF!&lt;50000),'IOC Input'!#REF!,IF(AND('IOC Input'!#REF!="M-OP",'IOC Input'!#REF!&gt;=50000),'IOC Input'!#REF!,""))</f>
        <v>#REF!</v>
      </c>
      <c r="D821" s="93" t="e">
        <f>IF(AND('IOC Input'!#REF!="M-OP",'IOC Input'!#REF!&lt;50000),'IOC Input'!#REF!,IF(AND('IOC Input'!#REF!="M-OP",'IOC Input'!#REF!&gt;=50000),'IOC Input'!#REF!,""))</f>
        <v>#REF!</v>
      </c>
      <c r="E821" s="93" t="e">
        <f>IF(AND('IOC Input'!#REF!="M-OP",'IOC Input'!#REF!&lt;50000),'IOC Input'!#REF!,IF(AND('IOC Input'!#REF!="M-OP",'IOC Input'!#REF!&gt;=50000),'IOC Input'!#REF!,""))</f>
        <v>#REF!</v>
      </c>
      <c r="F821" s="93" t="e">
        <f>IF(AND('IOC Input'!#REF!="M-OP",'IOC Input'!#REF!&lt;50000),'IOC Input'!#REF!,IF(AND('IOC Input'!#REF!="M-OP",'IOC Input'!#REF!&gt;=50000),'IOC Input'!#REF!,""))</f>
        <v>#REF!</v>
      </c>
      <c r="G821" s="93" t="e">
        <f>IF(AND('IOC Input'!#REF!="M-OP",'IOC Input'!#REF!&lt;50000),'IOC Input'!#REF!,IF(AND('IOC Input'!#REF!="M-OP",'IOC Input'!#REF!&gt;=50000),'IOC Input'!#REF!,""))</f>
        <v>#REF!</v>
      </c>
      <c r="H821" s="97"/>
      <c r="I821" s="93" t="e">
        <f>IF(AND('IOC Input'!#REF!="M-OP",'IOC Input'!#REF!&lt;50000),'IOC Input'!#REF!,IF(AND('IOC Input'!#REF!="M-OP",'IOC Input'!#REF!&gt;=50000),'IOC Input'!#REF!,""))</f>
        <v>#REF!</v>
      </c>
      <c r="J821" s="95" t="e">
        <f>IF(AND('IOC Input'!#REF!="M-OP",'IOC Input'!#REF!&lt;50000),RIGHT('IOC Input'!#REF!,6),IF(AND('IOC Input'!#REF!="M-OP",'IOC Input'!#REF!&gt;=50000),RIGHT('IOC Input'!#REF!,6),""))</f>
        <v>#REF!</v>
      </c>
      <c r="K821" s="96" t="e">
        <f>IF(AND('IOC Input'!#REF!="M-OP",'IOC Input'!#REF!="C"),'IOC Input'!#REF!,"")</f>
        <v>#REF!</v>
      </c>
      <c r="L821" s="96" t="e">
        <f>IF(AND('IOC Input'!#REF!="M-OP",'IOC Input'!#REF!="D"),'IOC Input'!#REF!,"")</f>
        <v>#REF!</v>
      </c>
      <c r="M821" t="e">
        <f t="shared" si="86"/>
        <v>#REF!</v>
      </c>
    </row>
    <row r="822" spans="1:13" ht="18">
      <c r="A822" s="92"/>
      <c r="B822" s="93"/>
      <c r="C822" s="94"/>
      <c r="D822" s="93"/>
      <c r="E822" s="94"/>
      <c r="F822" s="93"/>
      <c r="G822" s="93"/>
      <c r="H822" s="94"/>
      <c r="I822" s="93"/>
      <c r="J822" s="95"/>
      <c r="K822" s="96"/>
      <c r="L822" s="96"/>
    </row>
    <row r="823" spans="1:13" ht="18">
      <c r="A823" s="92" t="s">
        <v>101</v>
      </c>
      <c r="B823" s="93" t="e">
        <f>IF(AND('IOC Input'!#REF!="M-OP",'IOC Input'!#REF!&lt;50000),"119503",IF(AND('IOC Input'!#REF!="M-OP",'IOC Input'!#REF!&gt;=50000),"119500",""))</f>
        <v>#REF!</v>
      </c>
      <c r="C823" s="94"/>
      <c r="D823" s="93"/>
      <c r="E823" s="94"/>
      <c r="F823" s="93"/>
      <c r="G823" s="93"/>
      <c r="H823" s="93" t="e">
        <f>IF(AND('IOC Input'!#REF!="M-OP",'IOC Input'!#REF!&lt;50000),'IOC Input'!#REF!,IF(AND('IOC Input'!#REF!="M-OP",'IOC Input'!#REF!&gt;=50000),'IOC Input'!#REF!,""))</f>
        <v>#REF!</v>
      </c>
      <c r="I823" s="93" t="e">
        <f>+I824</f>
        <v>#REF!</v>
      </c>
      <c r="J823" s="95" t="e">
        <f>+J824</f>
        <v>#REF!</v>
      </c>
      <c r="K823" s="96" t="e">
        <f>IF(AND('IOC Input'!#REF!="M-OP",'IOC Input'!#REF!="C"),'IOC Input'!#REF!,"")</f>
        <v>#REF!</v>
      </c>
      <c r="L823" s="96" t="e">
        <f>IF(AND('IOC Input'!#REF!="M-OP",'IOC Input'!#REF!="D"),'IOC Input'!#REF!,"")</f>
        <v>#REF!</v>
      </c>
      <c r="M823" t="e">
        <f>IF(SUM(K823:L823)&gt;0,1,0)</f>
        <v>#REF!</v>
      </c>
    </row>
    <row r="824" spans="1:13" ht="18">
      <c r="A824" s="92" t="s">
        <v>101</v>
      </c>
      <c r="B824" s="93" t="e">
        <f>IF(AND('IOC Input'!#REF!="M-OP",'IOC Input'!#REF!&lt;50000),'IOC Input'!#REF!,IF(AND('IOC Input'!#REF!="M-OP",'IOC Input'!#REF!&gt;=50000),'IOC Input'!#REF!,""))</f>
        <v>#REF!</v>
      </c>
      <c r="C824" s="93" t="e">
        <f>IF(AND('IOC Input'!#REF!="M-OP",'IOC Input'!#REF!&lt;50000),'IOC Input'!#REF!,IF(AND('IOC Input'!#REF!="M-OP",'IOC Input'!#REF!&gt;=50000),'IOC Input'!#REF!,""))</f>
        <v>#REF!</v>
      </c>
      <c r="D824" s="93" t="e">
        <f>IF(AND('IOC Input'!#REF!="M-OP",'IOC Input'!#REF!&lt;50000),'IOC Input'!#REF!,IF(AND('IOC Input'!#REF!="M-OP",'IOC Input'!#REF!&gt;=50000),'IOC Input'!#REF!,""))</f>
        <v>#REF!</v>
      </c>
      <c r="E824" s="93" t="e">
        <f>IF(AND('IOC Input'!#REF!="M-OP",'IOC Input'!#REF!&lt;50000),'IOC Input'!#REF!,IF(AND('IOC Input'!#REF!="M-OP",'IOC Input'!#REF!&gt;=50000),'IOC Input'!#REF!,""))</f>
        <v>#REF!</v>
      </c>
      <c r="F824" s="93" t="e">
        <f>IF(AND('IOC Input'!#REF!="M-OP",'IOC Input'!#REF!&lt;50000),'IOC Input'!#REF!,IF(AND('IOC Input'!#REF!="M-OP",'IOC Input'!#REF!&gt;=50000),'IOC Input'!#REF!,""))</f>
        <v>#REF!</v>
      </c>
      <c r="G824" s="93" t="e">
        <f>IF(AND('IOC Input'!#REF!="M-OP",'IOC Input'!#REF!&lt;50000),'IOC Input'!#REF!,IF(AND('IOC Input'!#REF!="M-OP",'IOC Input'!#REF!&gt;=50000),'IOC Input'!#REF!,""))</f>
        <v>#REF!</v>
      </c>
      <c r="H824" s="93" t="e">
        <f>IF(AND('IOC Input'!#REF!="M-OP",'IOC Input'!#REF!&lt;50000),'IOC Input'!#REF!,IF(AND('IOC Input'!#REF!="M-OP",'IOC Input'!#REF!&gt;=50000),'IOC Input'!#REF!,""))</f>
        <v>#REF!</v>
      </c>
      <c r="I824" s="93" t="e">
        <f>IF(AND('IOC Input'!#REF!="M-OP",'IOC Input'!#REF!&lt;50000),'IOC Input'!#REF!,IF(AND('IOC Input'!#REF!="M-OP",'IOC Input'!#REF!&gt;=50000),'IOC Input'!#REF!,""))</f>
        <v>#REF!</v>
      </c>
      <c r="J824" s="95" t="e">
        <f>IF(AND('IOC Input'!#REF!="M-OP",'IOC Input'!#REF!&lt;50000),RIGHT('IOC Input'!#REF!,6),IF(AND('IOC Input'!#REF!="M-OP",'IOC Input'!#REF!&gt;=50000),RIGHT('IOC Input'!#REF!,6),""))</f>
        <v>#REF!</v>
      </c>
      <c r="K824" s="96" t="e">
        <f>IF(AND('IOC Input'!#REF!="M-OP",'IOC Input'!#REF!="C"),'IOC Input'!#REF!,"")</f>
        <v>#REF!</v>
      </c>
      <c r="L824" s="96" t="e">
        <f>IF(AND('IOC Input'!#REF!="M-OP",'IOC Input'!#REF!="D"),'IOC Input'!#REF!,"")</f>
        <v>#REF!</v>
      </c>
      <c r="M824" t="e">
        <f t="shared" ref="M824:M830" si="87">IF(SUM(K824:L824)&gt;0,1,0)</f>
        <v>#REF!</v>
      </c>
    </row>
    <row r="825" spans="1:13" ht="18">
      <c r="A825" s="92" t="s">
        <v>101</v>
      </c>
      <c r="B825" s="93" t="e">
        <f>IF(AND('IOC Input'!#REF!="M-OP",'IOC Input'!#REF!&lt;50000),'IOC Input'!#REF!,IF(AND('IOC Input'!#REF!="M-OP",'IOC Input'!#REF!&gt;=50000),'IOC Input'!#REF!,""))</f>
        <v>#REF!</v>
      </c>
      <c r="C825" s="93" t="e">
        <f>IF(AND('IOC Input'!#REF!="M-OP",'IOC Input'!#REF!&lt;50000),'IOC Input'!#REF!,IF(AND('IOC Input'!#REF!="M-OP",'IOC Input'!#REF!&gt;=50000),'IOC Input'!#REF!,""))</f>
        <v>#REF!</v>
      </c>
      <c r="D825" s="93" t="e">
        <f>IF(AND('IOC Input'!#REF!="M-OP",'IOC Input'!#REF!&lt;50000),'IOC Input'!#REF!,IF(AND('IOC Input'!#REF!="M-OP",'IOC Input'!#REF!&gt;=50000),'IOC Input'!#REF!,""))</f>
        <v>#REF!</v>
      </c>
      <c r="E825" s="93" t="e">
        <f>IF(AND('IOC Input'!#REF!="M-OP",'IOC Input'!#REF!&lt;50000),'IOC Input'!#REF!,IF(AND('IOC Input'!#REF!="M-OP",'IOC Input'!#REF!&gt;=50000),'IOC Input'!#REF!,""))</f>
        <v>#REF!</v>
      </c>
      <c r="F825" s="93" t="e">
        <f>IF(AND('IOC Input'!#REF!="M-OP",'IOC Input'!#REF!&lt;50000),'IOC Input'!#REF!,IF(AND('IOC Input'!#REF!="M-OP",'IOC Input'!#REF!&gt;=50000),'IOC Input'!#REF!,""))</f>
        <v>#REF!</v>
      </c>
      <c r="G825" s="93" t="e">
        <f>IF(AND('IOC Input'!#REF!="M-OP",'IOC Input'!#REF!&lt;50000),'IOC Input'!#REF!,IF(AND('IOC Input'!#REF!="M-OP",'IOC Input'!#REF!&gt;=50000),'IOC Input'!#REF!,""))</f>
        <v>#REF!</v>
      </c>
      <c r="H825" s="93" t="e">
        <f>IF(AND('IOC Input'!#REF!="M-OP",'IOC Input'!#REF!&lt;50000),'IOC Input'!#REF!,IF(AND('IOC Input'!#REF!="M-OP",'IOC Input'!#REF!&gt;=50000),'IOC Input'!#REF!,""))</f>
        <v>#REF!</v>
      </c>
      <c r="I825" s="93" t="e">
        <f>IF(AND('IOC Input'!#REF!="M-OP",'IOC Input'!#REF!&lt;50000),'IOC Input'!#REF!,IF(AND('IOC Input'!#REF!="M-OP",'IOC Input'!#REF!&gt;=50000),'IOC Input'!#REF!,""))</f>
        <v>#REF!</v>
      </c>
      <c r="J825" s="95" t="e">
        <f>IF(AND('IOC Input'!#REF!="M-OP",'IOC Input'!#REF!&lt;50000),RIGHT('IOC Input'!#REF!,6),IF(AND('IOC Input'!#REF!="M-OP",'IOC Input'!#REF!&gt;=50000),RIGHT('IOC Input'!#REF!,6),""))</f>
        <v>#REF!</v>
      </c>
      <c r="K825" s="96" t="e">
        <f>IF(AND('IOC Input'!#REF!="M-OP",'IOC Input'!#REF!="C"),'IOC Input'!#REF!,"")</f>
        <v>#REF!</v>
      </c>
      <c r="L825" s="96" t="e">
        <f>IF(AND('IOC Input'!#REF!="M-OP",'IOC Input'!#REF!="D"),'IOC Input'!#REF!,"")</f>
        <v>#REF!</v>
      </c>
      <c r="M825" t="e">
        <f t="shared" si="87"/>
        <v>#REF!</v>
      </c>
    </row>
    <row r="826" spans="1:13" ht="18">
      <c r="A826" s="92" t="s">
        <v>101</v>
      </c>
      <c r="B826" s="93" t="e">
        <f>IF(AND('IOC Input'!#REF!="M-OP",'IOC Input'!#REF!&lt;50000),'IOC Input'!#REF!,IF(AND('IOC Input'!#REF!="M-OP",'IOC Input'!#REF!&gt;=50000),'IOC Input'!#REF!,""))</f>
        <v>#REF!</v>
      </c>
      <c r="C826" s="93" t="e">
        <f>IF(AND('IOC Input'!#REF!="M-OP",'IOC Input'!#REF!&lt;50000),'IOC Input'!#REF!,IF(AND('IOC Input'!#REF!="M-OP",'IOC Input'!#REF!&gt;=50000),'IOC Input'!#REF!,""))</f>
        <v>#REF!</v>
      </c>
      <c r="D826" s="93" t="e">
        <f>IF(AND('IOC Input'!#REF!="M-OP",'IOC Input'!#REF!&lt;50000),'IOC Input'!#REF!,IF(AND('IOC Input'!#REF!="M-OP",'IOC Input'!#REF!&gt;=50000),'IOC Input'!#REF!,""))</f>
        <v>#REF!</v>
      </c>
      <c r="E826" s="93" t="e">
        <f>IF(AND('IOC Input'!#REF!="M-OP",'IOC Input'!#REF!&lt;50000),'IOC Input'!#REF!,IF(AND('IOC Input'!#REF!="M-OP",'IOC Input'!#REF!&gt;=50000),'IOC Input'!#REF!,""))</f>
        <v>#REF!</v>
      </c>
      <c r="F826" s="93" t="e">
        <f>IF(AND('IOC Input'!#REF!="M-OP",'IOC Input'!#REF!&lt;50000),'IOC Input'!#REF!,IF(AND('IOC Input'!#REF!="M-OP",'IOC Input'!#REF!&gt;=50000),'IOC Input'!#REF!,""))</f>
        <v>#REF!</v>
      </c>
      <c r="G826" s="93" t="e">
        <f>IF(AND('IOC Input'!#REF!="M-OP",'IOC Input'!#REF!&lt;50000),'IOC Input'!#REF!,IF(AND('IOC Input'!#REF!="M-OP",'IOC Input'!#REF!&gt;=50000),'IOC Input'!#REF!,""))</f>
        <v>#REF!</v>
      </c>
      <c r="H826" s="93" t="e">
        <f>IF(AND('IOC Input'!#REF!="M-OP",'IOC Input'!#REF!&lt;50000),'IOC Input'!#REF!,IF(AND('IOC Input'!#REF!="M-OP",'IOC Input'!#REF!&gt;=50000),'IOC Input'!#REF!,""))</f>
        <v>#REF!</v>
      </c>
      <c r="I826" s="93" t="e">
        <f>IF(AND('IOC Input'!#REF!="M-OP",'IOC Input'!#REF!&lt;50000),'IOC Input'!#REF!,IF(AND('IOC Input'!#REF!="M-OP",'IOC Input'!#REF!&gt;=50000),'IOC Input'!#REF!,""))</f>
        <v>#REF!</v>
      </c>
      <c r="J826" s="95" t="e">
        <f>IF(AND('IOC Input'!#REF!="M-OP",'IOC Input'!#REF!&lt;50000),RIGHT('IOC Input'!#REF!,6),IF(AND('IOC Input'!#REF!="M-OP",'IOC Input'!#REF!&gt;=50000),RIGHT('IOC Input'!#REF!,6),""))</f>
        <v>#REF!</v>
      </c>
      <c r="K826" s="96" t="e">
        <f>IF(AND('IOC Input'!#REF!="M-OP",'IOC Input'!#REF!="C"),'IOC Input'!#REF!,"")</f>
        <v>#REF!</v>
      </c>
      <c r="L826" s="96" t="e">
        <f>IF(AND('IOC Input'!#REF!="M-OP",'IOC Input'!#REF!="D"),'IOC Input'!#REF!,"")</f>
        <v>#REF!</v>
      </c>
      <c r="M826" t="e">
        <f t="shared" si="87"/>
        <v>#REF!</v>
      </c>
    </row>
    <row r="827" spans="1:13" ht="18">
      <c r="A827" s="92" t="s">
        <v>101</v>
      </c>
      <c r="B827" s="93" t="e">
        <f>IF(AND('IOC Input'!#REF!="M-OP",'IOC Input'!#REF!&lt;50000),'IOC Input'!#REF!,IF(AND('IOC Input'!#REF!="M-OP",'IOC Input'!#REF!&gt;=50000),'IOC Input'!#REF!,""))</f>
        <v>#REF!</v>
      </c>
      <c r="C827" s="93" t="e">
        <f>IF(AND('IOC Input'!#REF!="M-OP",'IOC Input'!#REF!&lt;50000),'IOC Input'!#REF!,IF(AND('IOC Input'!#REF!="M-OP",'IOC Input'!#REF!&gt;=50000),'IOC Input'!#REF!,""))</f>
        <v>#REF!</v>
      </c>
      <c r="D827" s="93" t="e">
        <f>IF(AND('IOC Input'!#REF!="M-OP",'IOC Input'!#REF!&lt;50000),'IOC Input'!#REF!,IF(AND('IOC Input'!#REF!="M-OP",'IOC Input'!#REF!&gt;=50000),'IOC Input'!#REF!,""))</f>
        <v>#REF!</v>
      </c>
      <c r="E827" s="93" t="e">
        <f>IF(AND('IOC Input'!#REF!="M-OP",'IOC Input'!#REF!&lt;50000),'IOC Input'!#REF!,IF(AND('IOC Input'!#REF!="M-OP",'IOC Input'!#REF!&gt;=50000),'IOC Input'!#REF!,""))</f>
        <v>#REF!</v>
      </c>
      <c r="F827" s="93" t="e">
        <f>IF(AND('IOC Input'!#REF!="M-OP",'IOC Input'!#REF!&lt;50000),'IOC Input'!#REF!,IF(AND('IOC Input'!#REF!="M-OP",'IOC Input'!#REF!&gt;=50000),'IOC Input'!#REF!,""))</f>
        <v>#REF!</v>
      </c>
      <c r="G827" s="93" t="e">
        <f>IF(AND('IOC Input'!#REF!="M-OP",'IOC Input'!#REF!&lt;50000),'IOC Input'!#REF!,IF(AND('IOC Input'!#REF!="M-OP",'IOC Input'!#REF!&gt;=50000),'IOC Input'!#REF!,""))</f>
        <v>#REF!</v>
      </c>
      <c r="H827" s="93" t="e">
        <f>IF(AND('IOC Input'!#REF!="M-OP",'IOC Input'!#REF!&lt;50000),'IOC Input'!#REF!,IF(AND('IOC Input'!#REF!="M-OP",'IOC Input'!#REF!&gt;=50000),'IOC Input'!#REF!,""))</f>
        <v>#REF!</v>
      </c>
      <c r="I827" s="93" t="e">
        <f>IF(AND('IOC Input'!#REF!="M-OP",'IOC Input'!#REF!&lt;50000),'IOC Input'!#REF!,IF(AND('IOC Input'!#REF!="M-OP",'IOC Input'!#REF!&gt;=50000),'IOC Input'!#REF!,""))</f>
        <v>#REF!</v>
      </c>
      <c r="J827" s="95" t="e">
        <f>IF(AND('IOC Input'!#REF!="M-OP",'IOC Input'!#REF!&lt;50000),RIGHT('IOC Input'!#REF!,6),IF(AND('IOC Input'!#REF!="M-OP",'IOC Input'!#REF!&gt;=50000),RIGHT('IOC Input'!#REF!,6),""))</f>
        <v>#REF!</v>
      </c>
      <c r="K827" s="96" t="e">
        <f>IF(AND('IOC Input'!#REF!="M-OP",'IOC Input'!#REF!="C"),'IOC Input'!#REF!,"")</f>
        <v>#REF!</v>
      </c>
      <c r="L827" s="96" t="e">
        <f>IF(AND('IOC Input'!#REF!="M-OP",'IOC Input'!#REF!="D"),'IOC Input'!#REF!,"")</f>
        <v>#REF!</v>
      </c>
      <c r="M827" t="e">
        <f t="shared" si="87"/>
        <v>#REF!</v>
      </c>
    </row>
    <row r="828" spans="1:13" ht="18">
      <c r="A828" s="92" t="s">
        <v>101</v>
      </c>
      <c r="B828" s="93" t="e">
        <f>IF(AND('IOC Input'!#REF!="M-OP",'IOC Input'!#REF!&lt;50000),'IOC Input'!#REF!,IF(AND('IOC Input'!#REF!="M-OP",'IOC Input'!#REF!&gt;=50000),'IOC Input'!#REF!,""))</f>
        <v>#REF!</v>
      </c>
      <c r="C828" s="93" t="e">
        <f>IF(AND('IOC Input'!#REF!="M-OP",'IOC Input'!#REF!&lt;50000),'IOC Input'!#REF!,IF(AND('IOC Input'!#REF!="M-OP",'IOC Input'!#REF!&gt;=50000),'IOC Input'!#REF!,""))</f>
        <v>#REF!</v>
      </c>
      <c r="D828" s="93" t="e">
        <f>IF(AND('IOC Input'!#REF!="M-OP",'IOC Input'!#REF!&lt;50000),'IOC Input'!#REF!,IF(AND('IOC Input'!#REF!="M-OP",'IOC Input'!#REF!&gt;=50000),'IOC Input'!#REF!,""))</f>
        <v>#REF!</v>
      </c>
      <c r="E828" s="93" t="e">
        <f>IF(AND('IOC Input'!#REF!="M-OP",'IOC Input'!#REF!&lt;50000),'IOC Input'!#REF!,IF(AND('IOC Input'!#REF!="M-OP",'IOC Input'!#REF!&gt;=50000),'IOC Input'!#REF!,""))</f>
        <v>#REF!</v>
      </c>
      <c r="F828" s="93" t="e">
        <f>IF(AND('IOC Input'!#REF!="M-OP",'IOC Input'!#REF!&lt;50000),'IOC Input'!#REF!,IF(AND('IOC Input'!#REF!="M-OP",'IOC Input'!#REF!&gt;=50000),'IOC Input'!#REF!,""))</f>
        <v>#REF!</v>
      </c>
      <c r="G828" s="93" t="e">
        <f>IF(AND('IOC Input'!#REF!="M-OP",'IOC Input'!#REF!&lt;50000),'IOC Input'!#REF!,IF(AND('IOC Input'!#REF!="M-OP",'IOC Input'!#REF!&gt;=50000),'IOC Input'!#REF!,""))</f>
        <v>#REF!</v>
      </c>
      <c r="H828" s="93" t="e">
        <f>IF(AND('IOC Input'!#REF!="M-OP",'IOC Input'!#REF!&lt;50000),'IOC Input'!#REF!,IF(AND('IOC Input'!#REF!="M-OP",'IOC Input'!#REF!&gt;=50000),'IOC Input'!#REF!,""))</f>
        <v>#REF!</v>
      </c>
      <c r="I828" s="93" t="e">
        <f>IF(AND('IOC Input'!#REF!="M-OP",'IOC Input'!#REF!&lt;50000),'IOC Input'!#REF!,IF(AND('IOC Input'!#REF!="M-OP",'IOC Input'!#REF!&gt;=50000),'IOC Input'!#REF!,""))</f>
        <v>#REF!</v>
      </c>
      <c r="J828" s="95" t="e">
        <f>IF(AND('IOC Input'!#REF!="M-OP",'IOC Input'!#REF!&lt;50000),RIGHT('IOC Input'!#REF!,6),IF(AND('IOC Input'!#REF!="M-OP",'IOC Input'!#REF!&gt;=50000),RIGHT('IOC Input'!#REF!,6),""))</f>
        <v>#REF!</v>
      </c>
      <c r="K828" s="96" t="e">
        <f>IF(AND('IOC Input'!#REF!="M-OP",'IOC Input'!#REF!="C"),'IOC Input'!#REF!,"")</f>
        <v>#REF!</v>
      </c>
      <c r="L828" s="96" t="e">
        <f>IF(AND('IOC Input'!#REF!="M-OP",'IOC Input'!#REF!="D"),'IOC Input'!#REF!,"")</f>
        <v>#REF!</v>
      </c>
      <c r="M828" t="e">
        <f t="shared" si="87"/>
        <v>#REF!</v>
      </c>
    </row>
    <row r="829" spans="1:13" ht="18">
      <c r="A829" s="92" t="s">
        <v>101</v>
      </c>
      <c r="B829" s="93" t="e">
        <f>IF(AND('IOC Input'!#REF!="M-OP",'IOC Input'!#REF!&lt;50000),'IOC Input'!#REF!,IF(AND('IOC Input'!#REF!="M-OP",'IOC Input'!#REF!&gt;=50000),'IOC Input'!#REF!,""))</f>
        <v>#REF!</v>
      </c>
      <c r="C829" s="93" t="e">
        <f>IF(AND('IOC Input'!#REF!="M-OP",'IOC Input'!#REF!&lt;50000),'IOC Input'!#REF!,IF(AND('IOC Input'!#REF!="M-OP",'IOC Input'!#REF!&gt;=50000),'IOC Input'!#REF!,""))</f>
        <v>#REF!</v>
      </c>
      <c r="D829" s="93" t="e">
        <f>IF(AND('IOC Input'!#REF!="M-OP",'IOC Input'!#REF!&lt;50000),'IOC Input'!#REF!,IF(AND('IOC Input'!#REF!="M-OP",'IOC Input'!#REF!&gt;=50000),'IOC Input'!#REF!,""))</f>
        <v>#REF!</v>
      </c>
      <c r="E829" s="93" t="e">
        <f>IF(AND('IOC Input'!#REF!="M-OP",'IOC Input'!#REF!&lt;50000),'IOC Input'!#REF!,IF(AND('IOC Input'!#REF!="M-OP",'IOC Input'!#REF!&gt;=50000),'IOC Input'!#REF!,""))</f>
        <v>#REF!</v>
      </c>
      <c r="F829" s="93" t="e">
        <f>IF(AND('IOC Input'!#REF!="M-OP",'IOC Input'!#REF!&lt;50000),'IOC Input'!#REF!,IF(AND('IOC Input'!#REF!="M-OP",'IOC Input'!#REF!&gt;=50000),'IOC Input'!#REF!,""))</f>
        <v>#REF!</v>
      </c>
      <c r="G829" s="93" t="e">
        <f>IF(AND('IOC Input'!#REF!="M-OP",'IOC Input'!#REF!&lt;50000),'IOC Input'!#REF!,IF(AND('IOC Input'!#REF!="M-OP",'IOC Input'!#REF!&gt;=50000),'IOC Input'!#REF!,""))</f>
        <v>#REF!</v>
      </c>
      <c r="H829" s="93" t="e">
        <f>IF(AND('IOC Input'!#REF!="M-OP",'IOC Input'!#REF!&lt;50000),'IOC Input'!#REF!,IF(AND('IOC Input'!#REF!="M-OP",'IOC Input'!#REF!&gt;=50000),'IOC Input'!#REF!,""))</f>
        <v>#REF!</v>
      </c>
      <c r="I829" s="93" t="e">
        <f>IF(AND('IOC Input'!#REF!="M-OP",'IOC Input'!#REF!&lt;50000),'IOC Input'!#REF!,IF(AND('IOC Input'!#REF!="M-OP",'IOC Input'!#REF!&gt;=50000),'IOC Input'!#REF!,""))</f>
        <v>#REF!</v>
      </c>
      <c r="J829" s="95" t="e">
        <f>IF(AND('IOC Input'!#REF!="M-OP",'IOC Input'!#REF!&lt;50000),RIGHT('IOC Input'!#REF!,6),IF(AND('IOC Input'!#REF!="M-OP",'IOC Input'!#REF!&gt;=50000),RIGHT('IOC Input'!#REF!,6),""))</f>
        <v>#REF!</v>
      </c>
      <c r="K829" s="96" t="e">
        <f>IF(AND('IOC Input'!#REF!="M-OP",'IOC Input'!#REF!="C"),'IOC Input'!#REF!,"")</f>
        <v>#REF!</v>
      </c>
      <c r="L829" s="96" t="e">
        <f>IF(AND('IOC Input'!#REF!="M-OP",'IOC Input'!#REF!="D"),'IOC Input'!#REF!,"")</f>
        <v>#REF!</v>
      </c>
      <c r="M829" t="e">
        <f t="shared" si="87"/>
        <v>#REF!</v>
      </c>
    </row>
    <row r="830" spans="1:13" ht="18">
      <c r="A830" s="92" t="s">
        <v>101</v>
      </c>
      <c r="B830" s="93" t="e">
        <f>IF(AND('IOC Input'!#REF!="M-OP",'IOC Input'!#REF!&lt;50000),'IOC Input'!#REF!,IF(AND('IOC Input'!#REF!="M-OP",'IOC Input'!#REF!&gt;=50000),'IOC Input'!#REF!,""))</f>
        <v>#REF!</v>
      </c>
      <c r="C830" s="93" t="e">
        <f>IF(AND('IOC Input'!#REF!="M-OP",'IOC Input'!#REF!&lt;50000),'IOC Input'!#REF!,IF(AND('IOC Input'!#REF!="M-OP",'IOC Input'!#REF!&gt;=50000),'IOC Input'!#REF!,""))</f>
        <v>#REF!</v>
      </c>
      <c r="D830" s="93" t="e">
        <f>IF(AND('IOC Input'!#REF!="M-OP",'IOC Input'!#REF!&lt;50000),'IOC Input'!#REF!,IF(AND('IOC Input'!#REF!="M-OP",'IOC Input'!#REF!&gt;=50000),'IOC Input'!#REF!,""))</f>
        <v>#REF!</v>
      </c>
      <c r="E830" s="93" t="e">
        <f>IF(AND('IOC Input'!#REF!="M-OP",'IOC Input'!#REF!&lt;50000),'IOC Input'!#REF!,IF(AND('IOC Input'!#REF!="M-OP",'IOC Input'!#REF!&gt;=50000),'IOC Input'!#REF!,""))</f>
        <v>#REF!</v>
      </c>
      <c r="F830" s="93" t="e">
        <f>IF(AND('IOC Input'!#REF!="M-OP",'IOC Input'!#REF!&lt;50000),'IOC Input'!#REF!,IF(AND('IOC Input'!#REF!="M-OP",'IOC Input'!#REF!&gt;=50000),'IOC Input'!#REF!,""))</f>
        <v>#REF!</v>
      </c>
      <c r="G830" s="93" t="e">
        <f>IF(AND('IOC Input'!#REF!="M-OP",'IOC Input'!#REF!&lt;50000),'IOC Input'!#REF!,IF(AND('IOC Input'!#REF!="M-OP",'IOC Input'!#REF!&gt;=50000),'IOC Input'!#REF!,""))</f>
        <v>#REF!</v>
      </c>
      <c r="H830" s="97"/>
      <c r="I830" s="93" t="e">
        <f>IF(AND('IOC Input'!#REF!="M-OP",'IOC Input'!#REF!&lt;50000),'IOC Input'!#REF!,IF(AND('IOC Input'!#REF!="M-OP",'IOC Input'!#REF!&gt;=50000),'IOC Input'!#REF!,""))</f>
        <v>#REF!</v>
      </c>
      <c r="J830" s="95" t="e">
        <f>IF(AND('IOC Input'!#REF!="M-OP",'IOC Input'!#REF!&lt;50000),RIGHT('IOC Input'!#REF!,6),IF(AND('IOC Input'!#REF!="M-OP",'IOC Input'!#REF!&gt;=50000),RIGHT('IOC Input'!#REF!,6),""))</f>
        <v>#REF!</v>
      </c>
      <c r="K830" s="96" t="e">
        <f>IF(AND('IOC Input'!#REF!="M-OP",'IOC Input'!#REF!="C"),'IOC Input'!#REF!,"")</f>
        <v>#REF!</v>
      </c>
      <c r="L830" s="96" t="e">
        <f>IF(AND('IOC Input'!#REF!="M-OP",'IOC Input'!#REF!="D"),'IOC Input'!#REF!,"")</f>
        <v>#REF!</v>
      </c>
      <c r="M830" t="e">
        <f t="shared" si="87"/>
        <v>#REF!</v>
      </c>
    </row>
    <row r="831" spans="1:13" ht="18">
      <c r="A831" s="92"/>
      <c r="B831" s="93"/>
      <c r="C831" s="94"/>
      <c r="D831" s="93"/>
      <c r="E831" s="94"/>
      <c r="F831" s="93"/>
      <c r="G831" s="93"/>
      <c r="H831" s="94"/>
      <c r="I831" s="93"/>
      <c r="J831" s="95"/>
      <c r="K831" s="96"/>
      <c r="L831" s="96"/>
    </row>
    <row r="832" spans="1:13" ht="18">
      <c r="A832" s="92" t="s">
        <v>101</v>
      </c>
      <c r="B832" s="93" t="e">
        <f>IF(AND('IOC Input'!#REF!="M-OP",'IOC Input'!#REF!&lt;50000),"119503",IF(AND('IOC Input'!#REF!="M-OP",'IOC Input'!#REF!&gt;=50000),"119500",""))</f>
        <v>#REF!</v>
      </c>
      <c r="C832" s="94"/>
      <c r="D832" s="93"/>
      <c r="E832" s="94"/>
      <c r="F832" s="93"/>
      <c r="G832" s="93"/>
      <c r="H832" s="93" t="e">
        <f>IF(AND('IOC Input'!#REF!="M-OP",'IOC Input'!#REF!&lt;50000),'IOC Input'!#REF!,IF(AND('IOC Input'!#REF!="M-OP",'IOC Input'!#REF!&gt;=50000),'IOC Input'!#REF!,""))</f>
        <v>#REF!</v>
      </c>
      <c r="I832" s="93" t="e">
        <f>+I833</f>
        <v>#REF!</v>
      </c>
      <c r="J832" s="95" t="e">
        <f>+J833</f>
        <v>#REF!</v>
      </c>
      <c r="K832" s="96" t="e">
        <f>IF(AND('IOC Input'!#REF!="M-OP",'IOC Input'!#REF!="C"),'IOC Input'!#REF!,"")</f>
        <v>#REF!</v>
      </c>
      <c r="L832" s="96" t="e">
        <f>IF(AND('IOC Input'!#REF!="M-OP",'IOC Input'!#REF!="D"),'IOC Input'!#REF!,"")</f>
        <v>#REF!</v>
      </c>
      <c r="M832" t="e">
        <f>IF(SUM(K832:L832)&gt;0,1,0)</f>
        <v>#REF!</v>
      </c>
    </row>
    <row r="833" spans="1:13" ht="18">
      <c r="A833" s="92" t="s">
        <v>101</v>
      </c>
      <c r="B833" s="93" t="e">
        <f>IF(AND('IOC Input'!#REF!="M-OP",'IOC Input'!#REF!&lt;50000),'IOC Input'!#REF!,IF(AND('IOC Input'!#REF!="M-OP",'IOC Input'!#REF!&gt;=50000),'IOC Input'!#REF!,""))</f>
        <v>#REF!</v>
      </c>
      <c r="C833" s="93" t="e">
        <f>IF(AND('IOC Input'!#REF!="M-OP",'IOC Input'!#REF!&lt;50000),'IOC Input'!#REF!,IF(AND('IOC Input'!#REF!="M-OP",'IOC Input'!#REF!&gt;=50000),'IOC Input'!#REF!,""))</f>
        <v>#REF!</v>
      </c>
      <c r="D833" s="93" t="e">
        <f>IF(AND('IOC Input'!#REF!="M-OP",'IOC Input'!#REF!&lt;50000),'IOC Input'!#REF!,IF(AND('IOC Input'!#REF!="M-OP",'IOC Input'!#REF!&gt;=50000),'IOC Input'!#REF!,""))</f>
        <v>#REF!</v>
      </c>
      <c r="E833" s="93" t="e">
        <f>IF(AND('IOC Input'!#REF!="M-OP",'IOC Input'!#REF!&lt;50000),'IOC Input'!#REF!,IF(AND('IOC Input'!#REF!="M-OP",'IOC Input'!#REF!&gt;=50000),'IOC Input'!#REF!,""))</f>
        <v>#REF!</v>
      </c>
      <c r="F833" s="93" t="e">
        <f>IF(AND('IOC Input'!#REF!="M-OP",'IOC Input'!#REF!&lt;50000),'IOC Input'!#REF!,IF(AND('IOC Input'!#REF!="M-OP",'IOC Input'!#REF!&gt;=50000),'IOC Input'!#REF!,""))</f>
        <v>#REF!</v>
      </c>
      <c r="G833" s="93" t="e">
        <f>IF(AND('IOC Input'!#REF!="M-OP",'IOC Input'!#REF!&lt;50000),'IOC Input'!#REF!,IF(AND('IOC Input'!#REF!="M-OP",'IOC Input'!#REF!&gt;=50000),'IOC Input'!#REF!,""))</f>
        <v>#REF!</v>
      </c>
      <c r="H833" s="93" t="e">
        <f>IF(AND('IOC Input'!#REF!="M-OP",'IOC Input'!#REF!&lt;50000),'IOC Input'!#REF!,IF(AND('IOC Input'!#REF!="M-OP",'IOC Input'!#REF!&gt;=50000),'IOC Input'!#REF!,""))</f>
        <v>#REF!</v>
      </c>
      <c r="I833" s="93" t="e">
        <f>IF(AND('IOC Input'!#REF!="M-OP",'IOC Input'!#REF!&lt;50000),'IOC Input'!#REF!,IF(AND('IOC Input'!#REF!="M-OP",'IOC Input'!#REF!&gt;=50000),'IOC Input'!#REF!,""))</f>
        <v>#REF!</v>
      </c>
      <c r="J833" s="95" t="e">
        <f>IF(AND('IOC Input'!#REF!="M-OP",'IOC Input'!#REF!&lt;50000),RIGHT('IOC Input'!#REF!,6),IF(AND('IOC Input'!#REF!="M-OP",'IOC Input'!#REF!&gt;=50000),RIGHT('IOC Input'!#REF!,6),""))</f>
        <v>#REF!</v>
      </c>
      <c r="K833" s="96" t="e">
        <f>IF(AND('IOC Input'!#REF!="M-OP",'IOC Input'!#REF!="C"),'IOC Input'!#REF!,"")</f>
        <v>#REF!</v>
      </c>
      <c r="L833" s="96" t="e">
        <f>IF(AND('IOC Input'!#REF!="M-OP",'IOC Input'!#REF!="D"),'IOC Input'!#REF!,"")</f>
        <v>#REF!</v>
      </c>
      <c r="M833" t="e">
        <f t="shared" ref="M833:M839" si="88">IF(SUM(K833:L833)&gt;0,1,0)</f>
        <v>#REF!</v>
      </c>
    </row>
    <row r="834" spans="1:13" ht="18">
      <c r="A834" s="92" t="s">
        <v>101</v>
      </c>
      <c r="B834" s="93" t="e">
        <f>IF(AND('IOC Input'!#REF!="M-OP",'IOC Input'!#REF!&lt;50000),'IOC Input'!#REF!,IF(AND('IOC Input'!#REF!="M-OP",'IOC Input'!#REF!&gt;=50000),'IOC Input'!#REF!,""))</f>
        <v>#REF!</v>
      </c>
      <c r="C834" s="93" t="e">
        <f>IF(AND('IOC Input'!#REF!="M-OP",'IOC Input'!#REF!&lt;50000),'IOC Input'!#REF!,IF(AND('IOC Input'!#REF!="M-OP",'IOC Input'!#REF!&gt;=50000),'IOC Input'!#REF!,""))</f>
        <v>#REF!</v>
      </c>
      <c r="D834" s="93" t="e">
        <f>IF(AND('IOC Input'!#REF!="M-OP",'IOC Input'!#REF!&lt;50000),'IOC Input'!#REF!,IF(AND('IOC Input'!#REF!="M-OP",'IOC Input'!#REF!&gt;=50000),'IOC Input'!#REF!,""))</f>
        <v>#REF!</v>
      </c>
      <c r="E834" s="93" t="e">
        <f>IF(AND('IOC Input'!#REF!="M-OP",'IOC Input'!#REF!&lt;50000),'IOC Input'!#REF!,IF(AND('IOC Input'!#REF!="M-OP",'IOC Input'!#REF!&gt;=50000),'IOC Input'!#REF!,""))</f>
        <v>#REF!</v>
      </c>
      <c r="F834" s="93" t="e">
        <f>IF(AND('IOC Input'!#REF!="M-OP",'IOC Input'!#REF!&lt;50000),'IOC Input'!#REF!,IF(AND('IOC Input'!#REF!="M-OP",'IOC Input'!#REF!&gt;=50000),'IOC Input'!#REF!,""))</f>
        <v>#REF!</v>
      </c>
      <c r="G834" s="93" t="e">
        <f>IF(AND('IOC Input'!#REF!="M-OP",'IOC Input'!#REF!&lt;50000),'IOC Input'!#REF!,IF(AND('IOC Input'!#REF!="M-OP",'IOC Input'!#REF!&gt;=50000),'IOC Input'!#REF!,""))</f>
        <v>#REF!</v>
      </c>
      <c r="H834" s="93" t="e">
        <f>IF(AND('IOC Input'!#REF!="M-OP",'IOC Input'!#REF!&lt;50000),'IOC Input'!#REF!,IF(AND('IOC Input'!#REF!="M-OP",'IOC Input'!#REF!&gt;=50000),'IOC Input'!#REF!,""))</f>
        <v>#REF!</v>
      </c>
      <c r="I834" s="93" t="e">
        <f>IF(AND('IOC Input'!#REF!="M-OP",'IOC Input'!#REF!&lt;50000),'IOC Input'!#REF!,IF(AND('IOC Input'!#REF!="M-OP",'IOC Input'!#REF!&gt;=50000),'IOC Input'!#REF!,""))</f>
        <v>#REF!</v>
      </c>
      <c r="J834" s="95" t="e">
        <f>IF(AND('IOC Input'!#REF!="M-OP",'IOC Input'!#REF!&lt;50000),RIGHT('IOC Input'!#REF!,6),IF(AND('IOC Input'!#REF!="M-OP",'IOC Input'!#REF!&gt;=50000),RIGHT('IOC Input'!#REF!,6),""))</f>
        <v>#REF!</v>
      </c>
      <c r="K834" s="96" t="e">
        <f>IF(AND('IOC Input'!#REF!="M-OP",'IOC Input'!#REF!="C"),'IOC Input'!#REF!,"")</f>
        <v>#REF!</v>
      </c>
      <c r="L834" s="96" t="e">
        <f>IF(AND('IOC Input'!#REF!="M-OP",'IOC Input'!#REF!="D"),'IOC Input'!#REF!,"")</f>
        <v>#REF!</v>
      </c>
      <c r="M834" t="e">
        <f t="shared" si="88"/>
        <v>#REF!</v>
      </c>
    </row>
    <row r="835" spans="1:13" ht="18">
      <c r="A835" s="92" t="s">
        <v>101</v>
      </c>
      <c r="B835" s="93" t="e">
        <f>IF(AND('IOC Input'!#REF!="M-OP",'IOC Input'!#REF!&lt;50000),'IOC Input'!#REF!,IF(AND('IOC Input'!#REF!="M-OP",'IOC Input'!#REF!&gt;=50000),'IOC Input'!#REF!,""))</f>
        <v>#REF!</v>
      </c>
      <c r="C835" s="93" t="e">
        <f>IF(AND('IOC Input'!#REF!="M-OP",'IOC Input'!#REF!&lt;50000),'IOC Input'!#REF!,IF(AND('IOC Input'!#REF!="M-OP",'IOC Input'!#REF!&gt;=50000),'IOC Input'!#REF!,""))</f>
        <v>#REF!</v>
      </c>
      <c r="D835" s="93" t="e">
        <f>IF(AND('IOC Input'!#REF!="M-OP",'IOC Input'!#REF!&lt;50000),'IOC Input'!#REF!,IF(AND('IOC Input'!#REF!="M-OP",'IOC Input'!#REF!&gt;=50000),'IOC Input'!#REF!,""))</f>
        <v>#REF!</v>
      </c>
      <c r="E835" s="93" t="e">
        <f>IF(AND('IOC Input'!#REF!="M-OP",'IOC Input'!#REF!&lt;50000),'IOC Input'!#REF!,IF(AND('IOC Input'!#REF!="M-OP",'IOC Input'!#REF!&gt;=50000),'IOC Input'!#REF!,""))</f>
        <v>#REF!</v>
      </c>
      <c r="F835" s="93" t="e">
        <f>IF(AND('IOC Input'!#REF!="M-OP",'IOC Input'!#REF!&lt;50000),'IOC Input'!#REF!,IF(AND('IOC Input'!#REF!="M-OP",'IOC Input'!#REF!&gt;=50000),'IOC Input'!#REF!,""))</f>
        <v>#REF!</v>
      </c>
      <c r="G835" s="93" t="e">
        <f>IF(AND('IOC Input'!#REF!="M-OP",'IOC Input'!#REF!&lt;50000),'IOC Input'!#REF!,IF(AND('IOC Input'!#REF!="M-OP",'IOC Input'!#REF!&gt;=50000),'IOC Input'!#REF!,""))</f>
        <v>#REF!</v>
      </c>
      <c r="H835" s="93" t="e">
        <f>IF(AND('IOC Input'!#REF!="M-OP",'IOC Input'!#REF!&lt;50000),'IOC Input'!#REF!,IF(AND('IOC Input'!#REF!="M-OP",'IOC Input'!#REF!&gt;=50000),'IOC Input'!#REF!,""))</f>
        <v>#REF!</v>
      </c>
      <c r="I835" s="93" t="e">
        <f>IF(AND('IOC Input'!#REF!="M-OP",'IOC Input'!#REF!&lt;50000),'IOC Input'!#REF!,IF(AND('IOC Input'!#REF!="M-OP",'IOC Input'!#REF!&gt;=50000),'IOC Input'!#REF!,""))</f>
        <v>#REF!</v>
      </c>
      <c r="J835" s="95" t="e">
        <f>IF(AND('IOC Input'!#REF!="M-OP",'IOC Input'!#REF!&lt;50000),RIGHT('IOC Input'!#REF!,6),IF(AND('IOC Input'!#REF!="M-OP",'IOC Input'!#REF!&gt;=50000),RIGHT('IOC Input'!#REF!,6),""))</f>
        <v>#REF!</v>
      </c>
      <c r="K835" s="96" t="e">
        <f>IF(AND('IOC Input'!#REF!="M-OP",'IOC Input'!#REF!="C"),'IOC Input'!#REF!,"")</f>
        <v>#REF!</v>
      </c>
      <c r="L835" s="96" t="e">
        <f>IF(AND('IOC Input'!#REF!="M-OP",'IOC Input'!#REF!="D"),'IOC Input'!#REF!,"")</f>
        <v>#REF!</v>
      </c>
      <c r="M835" t="e">
        <f t="shared" si="88"/>
        <v>#REF!</v>
      </c>
    </row>
    <row r="836" spans="1:13" ht="18">
      <c r="A836" s="92" t="s">
        <v>101</v>
      </c>
      <c r="B836" s="93" t="e">
        <f>IF(AND('IOC Input'!#REF!="M-OP",'IOC Input'!#REF!&lt;50000),'IOC Input'!#REF!,IF(AND('IOC Input'!#REF!="M-OP",'IOC Input'!#REF!&gt;=50000),'IOC Input'!#REF!,""))</f>
        <v>#REF!</v>
      </c>
      <c r="C836" s="93" t="e">
        <f>IF(AND('IOC Input'!#REF!="M-OP",'IOC Input'!#REF!&lt;50000),'IOC Input'!#REF!,IF(AND('IOC Input'!#REF!="M-OP",'IOC Input'!#REF!&gt;=50000),'IOC Input'!#REF!,""))</f>
        <v>#REF!</v>
      </c>
      <c r="D836" s="93" t="e">
        <f>IF(AND('IOC Input'!#REF!="M-OP",'IOC Input'!#REF!&lt;50000),'IOC Input'!#REF!,IF(AND('IOC Input'!#REF!="M-OP",'IOC Input'!#REF!&gt;=50000),'IOC Input'!#REF!,""))</f>
        <v>#REF!</v>
      </c>
      <c r="E836" s="93" t="e">
        <f>IF(AND('IOC Input'!#REF!="M-OP",'IOC Input'!#REF!&lt;50000),'IOC Input'!#REF!,IF(AND('IOC Input'!#REF!="M-OP",'IOC Input'!#REF!&gt;=50000),'IOC Input'!#REF!,""))</f>
        <v>#REF!</v>
      </c>
      <c r="F836" s="93" t="e">
        <f>IF(AND('IOC Input'!#REF!="M-OP",'IOC Input'!#REF!&lt;50000),'IOC Input'!#REF!,IF(AND('IOC Input'!#REF!="M-OP",'IOC Input'!#REF!&gt;=50000),'IOC Input'!#REF!,""))</f>
        <v>#REF!</v>
      </c>
      <c r="G836" s="93" t="e">
        <f>IF(AND('IOC Input'!#REF!="M-OP",'IOC Input'!#REF!&lt;50000),'IOC Input'!#REF!,IF(AND('IOC Input'!#REF!="M-OP",'IOC Input'!#REF!&gt;=50000),'IOC Input'!#REF!,""))</f>
        <v>#REF!</v>
      </c>
      <c r="H836" s="93" t="e">
        <f>IF(AND('IOC Input'!#REF!="M-OP",'IOC Input'!#REF!&lt;50000),'IOC Input'!#REF!,IF(AND('IOC Input'!#REF!="M-OP",'IOC Input'!#REF!&gt;=50000),'IOC Input'!#REF!,""))</f>
        <v>#REF!</v>
      </c>
      <c r="I836" s="93" t="e">
        <f>IF(AND('IOC Input'!#REF!="M-OP",'IOC Input'!#REF!&lt;50000),'IOC Input'!#REF!,IF(AND('IOC Input'!#REF!="M-OP",'IOC Input'!#REF!&gt;=50000),'IOC Input'!#REF!,""))</f>
        <v>#REF!</v>
      </c>
      <c r="J836" s="95" t="e">
        <f>IF(AND('IOC Input'!#REF!="M-OP",'IOC Input'!#REF!&lt;50000),RIGHT('IOC Input'!#REF!,6),IF(AND('IOC Input'!#REF!="M-OP",'IOC Input'!#REF!&gt;=50000),RIGHT('IOC Input'!#REF!,6),""))</f>
        <v>#REF!</v>
      </c>
      <c r="K836" s="96" t="e">
        <f>IF(AND('IOC Input'!#REF!="M-OP",'IOC Input'!#REF!="C"),'IOC Input'!#REF!,"")</f>
        <v>#REF!</v>
      </c>
      <c r="L836" s="96" t="e">
        <f>IF(AND('IOC Input'!#REF!="M-OP",'IOC Input'!#REF!="D"),'IOC Input'!#REF!,"")</f>
        <v>#REF!</v>
      </c>
      <c r="M836" t="e">
        <f t="shared" si="88"/>
        <v>#REF!</v>
      </c>
    </row>
    <row r="837" spans="1:13" ht="18">
      <c r="A837" s="92" t="s">
        <v>101</v>
      </c>
      <c r="B837" s="93" t="e">
        <f>IF(AND('IOC Input'!#REF!="M-OP",'IOC Input'!#REF!&lt;50000),'IOC Input'!#REF!,IF(AND('IOC Input'!#REF!="M-OP",'IOC Input'!#REF!&gt;=50000),'IOC Input'!#REF!,""))</f>
        <v>#REF!</v>
      </c>
      <c r="C837" s="93" t="e">
        <f>IF(AND('IOC Input'!#REF!="M-OP",'IOC Input'!#REF!&lt;50000),'IOC Input'!#REF!,IF(AND('IOC Input'!#REF!="M-OP",'IOC Input'!#REF!&gt;=50000),'IOC Input'!#REF!,""))</f>
        <v>#REF!</v>
      </c>
      <c r="D837" s="93" t="e">
        <f>IF(AND('IOC Input'!#REF!="M-OP",'IOC Input'!#REF!&lt;50000),'IOC Input'!#REF!,IF(AND('IOC Input'!#REF!="M-OP",'IOC Input'!#REF!&gt;=50000),'IOC Input'!#REF!,""))</f>
        <v>#REF!</v>
      </c>
      <c r="E837" s="93" t="e">
        <f>IF(AND('IOC Input'!#REF!="M-OP",'IOC Input'!#REF!&lt;50000),'IOC Input'!#REF!,IF(AND('IOC Input'!#REF!="M-OP",'IOC Input'!#REF!&gt;=50000),'IOC Input'!#REF!,""))</f>
        <v>#REF!</v>
      </c>
      <c r="F837" s="93" t="e">
        <f>IF(AND('IOC Input'!#REF!="M-OP",'IOC Input'!#REF!&lt;50000),'IOC Input'!#REF!,IF(AND('IOC Input'!#REF!="M-OP",'IOC Input'!#REF!&gt;=50000),'IOC Input'!#REF!,""))</f>
        <v>#REF!</v>
      </c>
      <c r="G837" s="93" t="e">
        <f>IF(AND('IOC Input'!#REF!="M-OP",'IOC Input'!#REF!&lt;50000),'IOC Input'!#REF!,IF(AND('IOC Input'!#REF!="M-OP",'IOC Input'!#REF!&gt;=50000),'IOC Input'!#REF!,""))</f>
        <v>#REF!</v>
      </c>
      <c r="H837" s="93" t="e">
        <f>IF(AND('IOC Input'!#REF!="M-OP",'IOC Input'!#REF!&lt;50000),'IOC Input'!#REF!,IF(AND('IOC Input'!#REF!="M-OP",'IOC Input'!#REF!&gt;=50000),'IOC Input'!#REF!,""))</f>
        <v>#REF!</v>
      </c>
      <c r="I837" s="93" t="e">
        <f>IF(AND('IOC Input'!#REF!="M-OP",'IOC Input'!#REF!&lt;50000),'IOC Input'!#REF!,IF(AND('IOC Input'!#REF!="M-OP",'IOC Input'!#REF!&gt;=50000),'IOC Input'!#REF!,""))</f>
        <v>#REF!</v>
      </c>
      <c r="J837" s="95" t="e">
        <f>IF(AND('IOC Input'!#REF!="M-OP",'IOC Input'!#REF!&lt;50000),RIGHT('IOC Input'!#REF!,6),IF(AND('IOC Input'!#REF!="M-OP",'IOC Input'!#REF!&gt;=50000),RIGHT('IOC Input'!#REF!,6),""))</f>
        <v>#REF!</v>
      </c>
      <c r="K837" s="96" t="e">
        <f>IF(AND('IOC Input'!#REF!="M-OP",'IOC Input'!#REF!="C"),'IOC Input'!#REF!,"")</f>
        <v>#REF!</v>
      </c>
      <c r="L837" s="96" t="e">
        <f>IF(AND('IOC Input'!#REF!="M-OP",'IOC Input'!#REF!="D"),'IOC Input'!#REF!,"")</f>
        <v>#REF!</v>
      </c>
      <c r="M837" t="e">
        <f t="shared" si="88"/>
        <v>#REF!</v>
      </c>
    </row>
    <row r="838" spans="1:13" ht="18">
      <c r="A838" s="92" t="s">
        <v>101</v>
      </c>
      <c r="B838" s="93" t="e">
        <f>IF(AND('IOC Input'!#REF!="M-OP",'IOC Input'!#REF!&lt;50000),'IOC Input'!#REF!,IF(AND('IOC Input'!#REF!="M-OP",'IOC Input'!#REF!&gt;=50000),'IOC Input'!#REF!,""))</f>
        <v>#REF!</v>
      </c>
      <c r="C838" s="93" t="e">
        <f>IF(AND('IOC Input'!#REF!="M-OP",'IOC Input'!#REF!&lt;50000),'IOC Input'!#REF!,IF(AND('IOC Input'!#REF!="M-OP",'IOC Input'!#REF!&gt;=50000),'IOC Input'!#REF!,""))</f>
        <v>#REF!</v>
      </c>
      <c r="D838" s="93" t="e">
        <f>IF(AND('IOC Input'!#REF!="M-OP",'IOC Input'!#REF!&lt;50000),'IOC Input'!#REF!,IF(AND('IOC Input'!#REF!="M-OP",'IOC Input'!#REF!&gt;=50000),'IOC Input'!#REF!,""))</f>
        <v>#REF!</v>
      </c>
      <c r="E838" s="93" t="e">
        <f>IF(AND('IOC Input'!#REF!="M-OP",'IOC Input'!#REF!&lt;50000),'IOC Input'!#REF!,IF(AND('IOC Input'!#REF!="M-OP",'IOC Input'!#REF!&gt;=50000),'IOC Input'!#REF!,""))</f>
        <v>#REF!</v>
      </c>
      <c r="F838" s="93" t="e">
        <f>IF(AND('IOC Input'!#REF!="M-OP",'IOC Input'!#REF!&lt;50000),'IOC Input'!#REF!,IF(AND('IOC Input'!#REF!="M-OP",'IOC Input'!#REF!&gt;=50000),'IOC Input'!#REF!,""))</f>
        <v>#REF!</v>
      </c>
      <c r="G838" s="93" t="e">
        <f>IF(AND('IOC Input'!#REF!="M-OP",'IOC Input'!#REF!&lt;50000),'IOC Input'!#REF!,IF(AND('IOC Input'!#REF!="M-OP",'IOC Input'!#REF!&gt;=50000),'IOC Input'!#REF!,""))</f>
        <v>#REF!</v>
      </c>
      <c r="H838" s="93" t="e">
        <f>IF(AND('IOC Input'!#REF!="M-OP",'IOC Input'!#REF!&lt;50000),'IOC Input'!#REF!,IF(AND('IOC Input'!#REF!="M-OP",'IOC Input'!#REF!&gt;=50000),'IOC Input'!#REF!,""))</f>
        <v>#REF!</v>
      </c>
      <c r="I838" s="93" t="e">
        <f>IF(AND('IOC Input'!#REF!="M-OP",'IOC Input'!#REF!&lt;50000),'IOC Input'!#REF!,IF(AND('IOC Input'!#REF!="M-OP",'IOC Input'!#REF!&gt;=50000),'IOC Input'!#REF!,""))</f>
        <v>#REF!</v>
      </c>
      <c r="J838" s="95" t="e">
        <f>IF(AND('IOC Input'!#REF!="M-OP",'IOC Input'!#REF!&lt;50000),RIGHT('IOC Input'!#REF!,6),IF(AND('IOC Input'!#REF!="M-OP",'IOC Input'!#REF!&gt;=50000),RIGHT('IOC Input'!#REF!,6),""))</f>
        <v>#REF!</v>
      </c>
      <c r="K838" s="96" t="e">
        <f>IF(AND('IOC Input'!#REF!="M-OP",'IOC Input'!#REF!="C"),'IOC Input'!#REF!,"")</f>
        <v>#REF!</v>
      </c>
      <c r="L838" s="96" t="e">
        <f>IF(AND('IOC Input'!#REF!="M-OP",'IOC Input'!#REF!="D"),'IOC Input'!#REF!,"")</f>
        <v>#REF!</v>
      </c>
      <c r="M838" t="e">
        <f t="shared" si="88"/>
        <v>#REF!</v>
      </c>
    </row>
    <row r="839" spans="1:13" ht="18">
      <c r="A839" s="92" t="s">
        <v>101</v>
      </c>
      <c r="B839" s="93" t="e">
        <f>IF(AND('IOC Input'!#REF!="M-OP",'IOC Input'!#REF!&lt;50000),'IOC Input'!#REF!,IF(AND('IOC Input'!#REF!="M-OP",'IOC Input'!#REF!&gt;=50000),'IOC Input'!#REF!,""))</f>
        <v>#REF!</v>
      </c>
      <c r="C839" s="93" t="e">
        <f>IF(AND('IOC Input'!#REF!="M-OP",'IOC Input'!#REF!&lt;50000),'IOC Input'!#REF!,IF(AND('IOC Input'!#REF!="M-OP",'IOC Input'!#REF!&gt;=50000),'IOC Input'!#REF!,""))</f>
        <v>#REF!</v>
      </c>
      <c r="D839" s="93" t="e">
        <f>IF(AND('IOC Input'!#REF!="M-OP",'IOC Input'!#REF!&lt;50000),'IOC Input'!#REF!,IF(AND('IOC Input'!#REF!="M-OP",'IOC Input'!#REF!&gt;=50000),'IOC Input'!#REF!,""))</f>
        <v>#REF!</v>
      </c>
      <c r="E839" s="93" t="e">
        <f>IF(AND('IOC Input'!#REF!="M-OP",'IOC Input'!#REF!&lt;50000),'IOC Input'!#REF!,IF(AND('IOC Input'!#REF!="M-OP",'IOC Input'!#REF!&gt;=50000),'IOC Input'!#REF!,""))</f>
        <v>#REF!</v>
      </c>
      <c r="F839" s="93" t="e">
        <f>IF(AND('IOC Input'!#REF!="M-OP",'IOC Input'!#REF!&lt;50000),'IOC Input'!#REF!,IF(AND('IOC Input'!#REF!="M-OP",'IOC Input'!#REF!&gt;=50000),'IOC Input'!#REF!,""))</f>
        <v>#REF!</v>
      </c>
      <c r="G839" s="93" t="e">
        <f>IF(AND('IOC Input'!#REF!="M-OP",'IOC Input'!#REF!&lt;50000),'IOC Input'!#REF!,IF(AND('IOC Input'!#REF!="M-OP",'IOC Input'!#REF!&gt;=50000),'IOC Input'!#REF!,""))</f>
        <v>#REF!</v>
      </c>
      <c r="H839" s="97"/>
      <c r="I839" s="93" t="e">
        <f>IF(AND('IOC Input'!#REF!="M-OP",'IOC Input'!#REF!&lt;50000),'IOC Input'!#REF!,IF(AND('IOC Input'!#REF!="M-OP",'IOC Input'!#REF!&gt;=50000),'IOC Input'!#REF!,""))</f>
        <v>#REF!</v>
      </c>
      <c r="J839" s="95" t="e">
        <f>IF(AND('IOC Input'!#REF!="M-OP",'IOC Input'!#REF!&lt;50000),RIGHT('IOC Input'!#REF!,6),IF(AND('IOC Input'!#REF!="M-OP",'IOC Input'!#REF!&gt;=50000),RIGHT('IOC Input'!#REF!,6),""))</f>
        <v>#REF!</v>
      </c>
      <c r="K839" s="96" t="e">
        <f>IF(AND('IOC Input'!#REF!="M-OP",'IOC Input'!#REF!="C"),'IOC Input'!#REF!,"")</f>
        <v>#REF!</v>
      </c>
      <c r="L839" s="96" t="e">
        <f>IF(AND('IOC Input'!#REF!="M-OP",'IOC Input'!#REF!="D"),'IOC Input'!#REF!,"")</f>
        <v>#REF!</v>
      </c>
      <c r="M839" t="e">
        <f t="shared" si="88"/>
        <v>#REF!</v>
      </c>
    </row>
    <row r="840" spans="1:13" ht="18">
      <c r="A840" s="92"/>
      <c r="B840" s="93"/>
      <c r="C840" s="94"/>
      <c r="D840" s="93"/>
      <c r="E840" s="94"/>
      <c r="F840" s="93"/>
      <c r="G840" s="93"/>
      <c r="H840" s="94"/>
      <c r="I840" s="93"/>
      <c r="J840" s="95"/>
      <c r="K840" s="96"/>
      <c r="L840" s="96"/>
    </row>
    <row r="841" spans="1:13" ht="18">
      <c r="A841" s="92" t="s">
        <v>101</v>
      </c>
      <c r="B841" s="93" t="e">
        <f>IF(AND('IOC Input'!#REF!="M-OP",'IOC Input'!#REF!&lt;50000),"119503",IF(AND('IOC Input'!#REF!="M-OP",'IOC Input'!#REF!&gt;=50000),"119500",""))</f>
        <v>#REF!</v>
      </c>
      <c r="C841" s="94"/>
      <c r="D841" s="93"/>
      <c r="E841" s="94"/>
      <c r="F841" s="93"/>
      <c r="G841" s="93"/>
      <c r="H841" s="93" t="e">
        <f>IF(AND('IOC Input'!#REF!="M-OP",'IOC Input'!#REF!&lt;50000),'IOC Input'!#REF!,IF(AND('IOC Input'!#REF!="M-OP",'IOC Input'!#REF!&gt;=50000),'IOC Input'!#REF!,""))</f>
        <v>#REF!</v>
      </c>
      <c r="I841" s="93" t="e">
        <f>+I842</f>
        <v>#REF!</v>
      </c>
      <c r="J841" s="95" t="e">
        <f>+J842</f>
        <v>#REF!</v>
      </c>
      <c r="K841" s="96" t="e">
        <f>IF(AND('IOC Input'!#REF!="M-OP",'IOC Input'!#REF!="C"),'IOC Input'!#REF!,"")</f>
        <v>#REF!</v>
      </c>
      <c r="L841" s="96" t="e">
        <f>IF(AND('IOC Input'!#REF!="M-OP",'IOC Input'!#REF!="D"),'IOC Input'!#REF!,"")</f>
        <v>#REF!</v>
      </c>
      <c r="M841" t="e">
        <f>IF(SUM(K841:L841)&gt;0,1,0)</f>
        <v>#REF!</v>
      </c>
    </row>
    <row r="842" spans="1:13" ht="18">
      <c r="A842" s="92" t="s">
        <v>101</v>
      </c>
      <c r="B842" s="93" t="e">
        <f>IF(AND('IOC Input'!#REF!="M-OP",'IOC Input'!#REF!&lt;50000),'IOC Input'!#REF!,IF(AND('IOC Input'!#REF!="M-OP",'IOC Input'!#REF!&gt;=50000),'IOC Input'!#REF!,""))</f>
        <v>#REF!</v>
      </c>
      <c r="C842" s="93" t="e">
        <f>IF(AND('IOC Input'!#REF!="M-OP",'IOC Input'!#REF!&lt;50000),'IOC Input'!#REF!,IF(AND('IOC Input'!#REF!="M-OP",'IOC Input'!#REF!&gt;=50000),'IOC Input'!#REF!,""))</f>
        <v>#REF!</v>
      </c>
      <c r="D842" s="93" t="e">
        <f>IF(AND('IOC Input'!#REF!="M-OP",'IOC Input'!#REF!&lt;50000),'IOC Input'!#REF!,IF(AND('IOC Input'!#REF!="M-OP",'IOC Input'!#REF!&gt;=50000),'IOC Input'!#REF!,""))</f>
        <v>#REF!</v>
      </c>
      <c r="E842" s="93" t="e">
        <f>IF(AND('IOC Input'!#REF!="M-OP",'IOC Input'!#REF!&lt;50000),'IOC Input'!#REF!,IF(AND('IOC Input'!#REF!="M-OP",'IOC Input'!#REF!&gt;=50000),'IOC Input'!#REF!,""))</f>
        <v>#REF!</v>
      </c>
      <c r="F842" s="93" t="e">
        <f>IF(AND('IOC Input'!#REF!="M-OP",'IOC Input'!#REF!&lt;50000),'IOC Input'!#REF!,IF(AND('IOC Input'!#REF!="M-OP",'IOC Input'!#REF!&gt;=50000),'IOC Input'!#REF!,""))</f>
        <v>#REF!</v>
      </c>
      <c r="G842" s="93" t="e">
        <f>IF(AND('IOC Input'!#REF!="M-OP",'IOC Input'!#REF!&lt;50000),'IOC Input'!#REF!,IF(AND('IOC Input'!#REF!="M-OP",'IOC Input'!#REF!&gt;=50000),'IOC Input'!#REF!,""))</f>
        <v>#REF!</v>
      </c>
      <c r="H842" s="93" t="e">
        <f>IF(AND('IOC Input'!#REF!="M-OP",'IOC Input'!#REF!&lt;50000),'IOC Input'!#REF!,IF(AND('IOC Input'!#REF!="M-OP",'IOC Input'!#REF!&gt;=50000),'IOC Input'!#REF!,""))</f>
        <v>#REF!</v>
      </c>
      <c r="I842" s="93" t="e">
        <f>IF(AND('IOC Input'!#REF!="M-OP",'IOC Input'!#REF!&lt;50000),'IOC Input'!#REF!,IF(AND('IOC Input'!#REF!="M-OP",'IOC Input'!#REF!&gt;=50000),'IOC Input'!#REF!,""))</f>
        <v>#REF!</v>
      </c>
      <c r="J842" s="95" t="e">
        <f>IF(AND('IOC Input'!#REF!="M-OP",'IOC Input'!#REF!&lt;50000),RIGHT('IOC Input'!#REF!,6),IF(AND('IOC Input'!#REF!="M-OP",'IOC Input'!#REF!&gt;=50000),RIGHT('IOC Input'!#REF!,6),""))</f>
        <v>#REF!</v>
      </c>
      <c r="K842" s="96" t="e">
        <f>IF(AND('IOC Input'!#REF!="M-OP",'IOC Input'!#REF!="C"),'IOC Input'!#REF!,"")</f>
        <v>#REF!</v>
      </c>
      <c r="L842" s="96" t="e">
        <f>IF(AND('IOC Input'!#REF!="M-OP",'IOC Input'!#REF!="D"),'IOC Input'!#REF!,"")</f>
        <v>#REF!</v>
      </c>
      <c r="M842" t="e">
        <f t="shared" ref="M842:M848" si="89">IF(SUM(K842:L842)&gt;0,1,0)</f>
        <v>#REF!</v>
      </c>
    </row>
    <row r="843" spans="1:13" ht="18">
      <c r="A843" s="92" t="s">
        <v>101</v>
      </c>
      <c r="B843" s="93" t="e">
        <f>IF(AND('IOC Input'!#REF!="M-OP",'IOC Input'!#REF!&lt;50000),'IOC Input'!#REF!,IF(AND('IOC Input'!#REF!="M-OP",'IOC Input'!#REF!&gt;=50000),'IOC Input'!#REF!,""))</f>
        <v>#REF!</v>
      </c>
      <c r="C843" s="93" t="e">
        <f>IF(AND('IOC Input'!#REF!="M-OP",'IOC Input'!#REF!&lt;50000),'IOC Input'!#REF!,IF(AND('IOC Input'!#REF!="M-OP",'IOC Input'!#REF!&gt;=50000),'IOC Input'!#REF!,""))</f>
        <v>#REF!</v>
      </c>
      <c r="D843" s="93" t="e">
        <f>IF(AND('IOC Input'!#REF!="M-OP",'IOC Input'!#REF!&lt;50000),'IOC Input'!#REF!,IF(AND('IOC Input'!#REF!="M-OP",'IOC Input'!#REF!&gt;=50000),'IOC Input'!#REF!,""))</f>
        <v>#REF!</v>
      </c>
      <c r="E843" s="93" t="e">
        <f>IF(AND('IOC Input'!#REF!="M-OP",'IOC Input'!#REF!&lt;50000),'IOC Input'!#REF!,IF(AND('IOC Input'!#REF!="M-OP",'IOC Input'!#REF!&gt;=50000),'IOC Input'!#REF!,""))</f>
        <v>#REF!</v>
      </c>
      <c r="F843" s="93" t="e">
        <f>IF(AND('IOC Input'!#REF!="M-OP",'IOC Input'!#REF!&lt;50000),'IOC Input'!#REF!,IF(AND('IOC Input'!#REF!="M-OP",'IOC Input'!#REF!&gt;=50000),'IOC Input'!#REF!,""))</f>
        <v>#REF!</v>
      </c>
      <c r="G843" s="93" t="e">
        <f>IF(AND('IOC Input'!#REF!="M-OP",'IOC Input'!#REF!&lt;50000),'IOC Input'!#REF!,IF(AND('IOC Input'!#REF!="M-OP",'IOC Input'!#REF!&gt;=50000),'IOC Input'!#REF!,""))</f>
        <v>#REF!</v>
      </c>
      <c r="H843" s="93" t="e">
        <f>IF(AND('IOC Input'!#REF!="M-OP",'IOC Input'!#REF!&lt;50000),'IOC Input'!#REF!,IF(AND('IOC Input'!#REF!="M-OP",'IOC Input'!#REF!&gt;=50000),'IOC Input'!#REF!,""))</f>
        <v>#REF!</v>
      </c>
      <c r="I843" s="93" t="e">
        <f>IF(AND('IOC Input'!#REF!="M-OP",'IOC Input'!#REF!&lt;50000),'IOC Input'!#REF!,IF(AND('IOC Input'!#REF!="M-OP",'IOC Input'!#REF!&gt;=50000),'IOC Input'!#REF!,""))</f>
        <v>#REF!</v>
      </c>
      <c r="J843" s="95" t="e">
        <f>IF(AND('IOC Input'!#REF!="M-OP",'IOC Input'!#REF!&lt;50000),RIGHT('IOC Input'!#REF!,6),IF(AND('IOC Input'!#REF!="M-OP",'IOC Input'!#REF!&gt;=50000),RIGHT('IOC Input'!#REF!,6),""))</f>
        <v>#REF!</v>
      </c>
      <c r="K843" s="96" t="e">
        <f>IF(AND('IOC Input'!#REF!="M-OP",'IOC Input'!#REF!="C"),'IOC Input'!#REF!,"")</f>
        <v>#REF!</v>
      </c>
      <c r="L843" s="96" t="e">
        <f>IF(AND('IOC Input'!#REF!="M-OP",'IOC Input'!#REF!="D"),'IOC Input'!#REF!,"")</f>
        <v>#REF!</v>
      </c>
      <c r="M843" t="e">
        <f t="shared" si="89"/>
        <v>#REF!</v>
      </c>
    </row>
    <row r="844" spans="1:13" ht="18">
      <c r="A844" s="92" t="s">
        <v>101</v>
      </c>
      <c r="B844" s="93" t="e">
        <f>IF(AND('IOC Input'!#REF!="M-OP",'IOC Input'!#REF!&lt;50000),'IOC Input'!#REF!,IF(AND('IOC Input'!#REF!="M-OP",'IOC Input'!#REF!&gt;=50000),'IOC Input'!#REF!,""))</f>
        <v>#REF!</v>
      </c>
      <c r="C844" s="93" t="e">
        <f>IF(AND('IOC Input'!#REF!="M-OP",'IOC Input'!#REF!&lt;50000),'IOC Input'!#REF!,IF(AND('IOC Input'!#REF!="M-OP",'IOC Input'!#REF!&gt;=50000),'IOC Input'!#REF!,""))</f>
        <v>#REF!</v>
      </c>
      <c r="D844" s="93" t="e">
        <f>IF(AND('IOC Input'!#REF!="M-OP",'IOC Input'!#REF!&lt;50000),'IOC Input'!#REF!,IF(AND('IOC Input'!#REF!="M-OP",'IOC Input'!#REF!&gt;=50000),'IOC Input'!#REF!,""))</f>
        <v>#REF!</v>
      </c>
      <c r="E844" s="93" t="e">
        <f>IF(AND('IOC Input'!#REF!="M-OP",'IOC Input'!#REF!&lt;50000),'IOC Input'!#REF!,IF(AND('IOC Input'!#REF!="M-OP",'IOC Input'!#REF!&gt;=50000),'IOC Input'!#REF!,""))</f>
        <v>#REF!</v>
      </c>
      <c r="F844" s="93" t="e">
        <f>IF(AND('IOC Input'!#REF!="M-OP",'IOC Input'!#REF!&lt;50000),'IOC Input'!#REF!,IF(AND('IOC Input'!#REF!="M-OP",'IOC Input'!#REF!&gt;=50000),'IOC Input'!#REF!,""))</f>
        <v>#REF!</v>
      </c>
      <c r="G844" s="93" t="e">
        <f>IF(AND('IOC Input'!#REF!="M-OP",'IOC Input'!#REF!&lt;50000),'IOC Input'!#REF!,IF(AND('IOC Input'!#REF!="M-OP",'IOC Input'!#REF!&gt;=50000),'IOC Input'!#REF!,""))</f>
        <v>#REF!</v>
      </c>
      <c r="H844" s="93" t="e">
        <f>IF(AND('IOC Input'!#REF!="M-OP",'IOC Input'!#REF!&lt;50000),'IOC Input'!#REF!,IF(AND('IOC Input'!#REF!="M-OP",'IOC Input'!#REF!&gt;=50000),'IOC Input'!#REF!,""))</f>
        <v>#REF!</v>
      </c>
      <c r="I844" s="93" t="e">
        <f>IF(AND('IOC Input'!#REF!="M-OP",'IOC Input'!#REF!&lt;50000),'IOC Input'!#REF!,IF(AND('IOC Input'!#REF!="M-OP",'IOC Input'!#REF!&gt;=50000),'IOC Input'!#REF!,""))</f>
        <v>#REF!</v>
      </c>
      <c r="J844" s="95" t="e">
        <f>IF(AND('IOC Input'!#REF!="M-OP",'IOC Input'!#REF!&lt;50000),RIGHT('IOC Input'!#REF!,6),IF(AND('IOC Input'!#REF!="M-OP",'IOC Input'!#REF!&gt;=50000),RIGHT('IOC Input'!#REF!,6),""))</f>
        <v>#REF!</v>
      </c>
      <c r="K844" s="96" t="e">
        <f>IF(AND('IOC Input'!#REF!="M-OP",'IOC Input'!#REF!="C"),'IOC Input'!#REF!,"")</f>
        <v>#REF!</v>
      </c>
      <c r="L844" s="96" t="e">
        <f>IF(AND('IOC Input'!#REF!="M-OP",'IOC Input'!#REF!="D"),'IOC Input'!#REF!,"")</f>
        <v>#REF!</v>
      </c>
      <c r="M844" t="e">
        <f t="shared" si="89"/>
        <v>#REF!</v>
      </c>
    </row>
    <row r="845" spans="1:13" ht="18">
      <c r="A845" s="92" t="s">
        <v>101</v>
      </c>
      <c r="B845" s="93" t="e">
        <f>IF(AND('IOC Input'!#REF!="M-OP",'IOC Input'!#REF!&lt;50000),'IOC Input'!#REF!,IF(AND('IOC Input'!#REF!="M-OP",'IOC Input'!#REF!&gt;=50000),'IOC Input'!#REF!,""))</f>
        <v>#REF!</v>
      </c>
      <c r="C845" s="93" t="e">
        <f>IF(AND('IOC Input'!#REF!="M-OP",'IOC Input'!#REF!&lt;50000),'IOC Input'!#REF!,IF(AND('IOC Input'!#REF!="M-OP",'IOC Input'!#REF!&gt;=50000),'IOC Input'!#REF!,""))</f>
        <v>#REF!</v>
      </c>
      <c r="D845" s="93" t="e">
        <f>IF(AND('IOC Input'!#REF!="M-OP",'IOC Input'!#REF!&lt;50000),'IOC Input'!#REF!,IF(AND('IOC Input'!#REF!="M-OP",'IOC Input'!#REF!&gt;=50000),'IOC Input'!#REF!,""))</f>
        <v>#REF!</v>
      </c>
      <c r="E845" s="93" t="e">
        <f>IF(AND('IOC Input'!#REF!="M-OP",'IOC Input'!#REF!&lt;50000),'IOC Input'!#REF!,IF(AND('IOC Input'!#REF!="M-OP",'IOC Input'!#REF!&gt;=50000),'IOC Input'!#REF!,""))</f>
        <v>#REF!</v>
      </c>
      <c r="F845" s="93" t="e">
        <f>IF(AND('IOC Input'!#REF!="M-OP",'IOC Input'!#REF!&lt;50000),'IOC Input'!#REF!,IF(AND('IOC Input'!#REF!="M-OP",'IOC Input'!#REF!&gt;=50000),'IOC Input'!#REF!,""))</f>
        <v>#REF!</v>
      </c>
      <c r="G845" s="93" t="e">
        <f>IF(AND('IOC Input'!#REF!="M-OP",'IOC Input'!#REF!&lt;50000),'IOC Input'!#REF!,IF(AND('IOC Input'!#REF!="M-OP",'IOC Input'!#REF!&gt;=50000),'IOC Input'!#REF!,""))</f>
        <v>#REF!</v>
      </c>
      <c r="H845" s="93" t="e">
        <f>IF(AND('IOC Input'!#REF!="M-OP",'IOC Input'!#REF!&lt;50000),'IOC Input'!#REF!,IF(AND('IOC Input'!#REF!="M-OP",'IOC Input'!#REF!&gt;=50000),'IOC Input'!#REF!,""))</f>
        <v>#REF!</v>
      </c>
      <c r="I845" s="93" t="e">
        <f>IF(AND('IOC Input'!#REF!="M-OP",'IOC Input'!#REF!&lt;50000),'IOC Input'!#REF!,IF(AND('IOC Input'!#REF!="M-OP",'IOC Input'!#REF!&gt;=50000),'IOC Input'!#REF!,""))</f>
        <v>#REF!</v>
      </c>
      <c r="J845" s="95" t="e">
        <f>IF(AND('IOC Input'!#REF!="M-OP",'IOC Input'!#REF!&lt;50000),RIGHT('IOC Input'!#REF!,6),IF(AND('IOC Input'!#REF!="M-OP",'IOC Input'!#REF!&gt;=50000),RIGHT('IOC Input'!#REF!,6),""))</f>
        <v>#REF!</v>
      </c>
      <c r="K845" s="96" t="e">
        <f>IF(AND('IOC Input'!#REF!="M-OP",'IOC Input'!#REF!="C"),'IOC Input'!#REF!,"")</f>
        <v>#REF!</v>
      </c>
      <c r="L845" s="96" t="e">
        <f>IF(AND('IOC Input'!#REF!="M-OP",'IOC Input'!#REF!="D"),'IOC Input'!#REF!,"")</f>
        <v>#REF!</v>
      </c>
      <c r="M845" t="e">
        <f t="shared" si="89"/>
        <v>#REF!</v>
      </c>
    </row>
    <row r="846" spans="1:13" ht="18">
      <c r="A846" s="92" t="s">
        <v>101</v>
      </c>
      <c r="B846" s="93" t="e">
        <f>IF(AND('IOC Input'!#REF!="M-OP",'IOC Input'!#REF!&lt;50000),'IOC Input'!#REF!,IF(AND('IOC Input'!#REF!="M-OP",'IOC Input'!#REF!&gt;=50000),'IOC Input'!#REF!,""))</f>
        <v>#REF!</v>
      </c>
      <c r="C846" s="93" t="e">
        <f>IF(AND('IOC Input'!#REF!="M-OP",'IOC Input'!#REF!&lt;50000),'IOC Input'!#REF!,IF(AND('IOC Input'!#REF!="M-OP",'IOC Input'!#REF!&gt;=50000),'IOC Input'!#REF!,""))</f>
        <v>#REF!</v>
      </c>
      <c r="D846" s="93" t="e">
        <f>IF(AND('IOC Input'!#REF!="M-OP",'IOC Input'!#REF!&lt;50000),'IOC Input'!#REF!,IF(AND('IOC Input'!#REF!="M-OP",'IOC Input'!#REF!&gt;=50000),'IOC Input'!#REF!,""))</f>
        <v>#REF!</v>
      </c>
      <c r="E846" s="93" t="e">
        <f>IF(AND('IOC Input'!#REF!="M-OP",'IOC Input'!#REF!&lt;50000),'IOC Input'!#REF!,IF(AND('IOC Input'!#REF!="M-OP",'IOC Input'!#REF!&gt;=50000),'IOC Input'!#REF!,""))</f>
        <v>#REF!</v>
      </c>
      <c r="F846" s="93" t="e">
        <f>IF(AND('IOC Input'!#REF!="M-OP",'IOC Input'!#REF!&lt;50000),'IOC Input'!#REF!,IF(AND('IOC Input'!#REF!="M-OP",'IOC Input'!#REF!&gt;=50000),'IOC Input'!#REF!,""))</f>
        <v>#REF!</v>
      </c>
      <c r="G846" s="93" t="e">
        <f>IF(AND('IOC Input'!#REF!="M-OP",'IOC Input'!#REF!&lt;50000),'IOC Input'!#REF!,IF(AND('IOC Input'!#REF!="M-OP",'IOC Input'!#REF!&gt;=50000),'IOC Input'!#REF!,""))</f>
        <v>#REF!</v>
      </c>
      <c r="H846" s="93" t="e">
        <f>IF(AND('IOC Input'!#REF!="M-OP",'IOC Input'!#REF!&lt;50000),'IOC Input'!#REF!,IF(AND('IOC Input'!#REF!="M-OP",'IOC Input'!#REF!&gt;=50000),'IOC Input'!#REF!,""))</f>
        <v>#REF!</v>
      </c>
      <c r="I846" s="93" t="e">
        <f>IF(AND('IOC Input'!#REF!="M-OP",'IOC Input'!#REF!&lt;50000),'IOC Input'!#REF!,IF(AND('IOC Input'!#REF!="M-OP",'IOC Input'!#REF!&gt;=50000),'IOC Input'!#REF!,""))</f>
        <v>#REF!</v>
      </c>
      <c r="J846" s="95" t="e">
        <f>IF(AND('IOC Input'!#REF!="M-OP",'IOC Input'!#REF!&lt;50000),RIGHT('IOC Input'!#REF!,6),IF(AND('IOC Input'!#REF!="M-OP",'IOC Input'!#REF!&gt;=50000),RIGHT('IOC Input'!#REF!,6),""))</f>
        <v>#REF!</v>
      </c>
      <c r="K846" s="96" t="e">
        <f>IF(AND('IOC Input'!#REF!="M-OP",'IOC Input'!#REF!="C"),'IOC Input'!#REF!,"")</f>
        <v>#REF!</v>
      </c>
      <c r="L846" s="96" t="e">
        <f>IF(AND('IOC Input'!#REF!="M-OP",'IOC Input'!#REF!="D"),'IOC Input'!#REF!,"")</f>
        <v>#REF!</v>
      </c>
      <c r="M846" t="e">
        <f t="shared" si="89"/>
        <v>#REF!</v>
      </c>
    </row>
    <row r="847" spans="1:13" ht="18">
      <c r="A847" s="92" t="s">
        <v>101</v>
      </c>
      <c r="B847" s="93" t="e">
        <f>IF(AND('IOC Input'!#REF!="M-OP",'IOC Input'!#REF!&lt;50000),'IOC Input'!#REF!,IF(AND('IOC Input'!#REF!="M-OP",'IOC Input'!#REF!&gt;=50000),'IOC Input'!#REF!,""))</f>
        <v>#REF!</v>
      </c>
      <c r="C847" s="93" t="e">
        <f>IF(AND('IOC Input'!#REF!="M-OP",'IOC Input'!#REF!&lt;50000),'IOC Input'!#REF!,IF(AND('IOC Input'!#REF!="M-OP",'IOC Input'!#REF!&gt;=50000),'IOC Input'!#REF!,""))</f>
        <v>#REF!</v>
      </c>
      <c r="D847" s="93" t="e">
        <f>IF(AND('IOC Input'!#REF!="M-OP",'IOC Input'!#REF!&lt;50000),'IOC Input'!#REF!,IF(AND('IOC Input'!#REF!="M-OP",'IOC Input'!#REF!&gt;=50000),'IOC Input'!#REF!,""))</f>
        <v>#REF!</v>
      </c>
      <c r="E847" s="93" t="e">
        <f>IF(AND('IOC Input'!#REF!="M-OP",'IOC Input'!#REF!&lt;50000),'IOC Input'!#REF!,IF(AND('IOC Input'!#REF!="M-OP",'IOC Input'!#REF!&gt;=50000),'IOC Input'!#REF!,""))</f>
        <v>#REF!</v>
      </c>
      <c r="F847" s="93" t="e">
        <f>IF(AND('IOC Input'!#REF!="M-OP",'IOC Input'!#REF!&lt;50000),'IOC Input'!#REF!,IF(AND('IOC Input'!#REF!="M-OP",'IOC Input'!#REF!&gt;=50000),'IOC Input'!#REF!,""))</f>
        <v>#REF!</v>
      </c>
      <c r="G847" s="93" t="e">
        <f>IF(AND('IOC Input'!#REF!="M-OP",'IOC Input'!#REF!&lt;50000),'IOC Input'!#REF!,IF(AND('IOC Input'!#REF!="M-OP",'IOC Input'!#REF!&gt;=50000),'IOC Input'!#REF!,""))</f>
        <v>#REF!</v>
      </c>
      <c r="H847" s="93" t="e">
        <f>IF(AND('IOC Input'!#REF!="M-OP",'IOC Input'!#REF!&lt;50000),'IOC Input'!#REF!,IF(AND('IOC Input'!#REF!="M-OP",'IOC Input'!#REF!&gt;=50000),'IOC Input'!#REF!,""))</f>
        <v>#REF!</v>
      </c>
      <c r="I847" s="93" t="e">
        <f>IF(AND('IOC Input'!#REF!="M-OP",'IOC Input'!#REF!&lt;50000),'IOC Input'!#REF!,IF(AND('IOC Input'!#REF!="M-OP",'IOC Input'!#REF!&gt;=50000),'IOC Input'!#REF!,""))</f>
        <v>#REF!</v>
      </c>
      <c r="J847" s="95" t="e">
        <f>IF(AND('IOC Input'!#REF!="M-OP",'IOC Input'!#REF!&lt;50000),RIGHT('IOC Input'!#REF!,6),IF(AND('IOC Input'!#REF!="M-OP",'IOC Input'!#REF!&gt;=50000),RIGHT('IOC Input'!#REF!,6),""))</f>
        <v>#REF!</v>
      </c>
      <c r="K847" s="96" t="e">
        <f>IF(AND('IOC Input'!#REF!="M-OP",'IOC Input'!#REF!="C"),'IOC Input'!#REF!,"")</f>
        <v>#REF!</v>
      </c>
      <c r="L847" s="96" t="e">
        <f>IF(AND('IOC Input'!#REF!="M-OP",'IOC Input'!#REF!="D"),'IOC Input'!#REF!,"")</f>
        <v>#REF!</v>
      </c>
      <c r="M847" t="e">
        <f t="shared" si="89"/>
        <v>#REF!</v>
      </c>
    </row>
    <row r="848" spans="1:13" ht="18">
      <c r="A848" s="92" t="s">
        <v>101</v>
      </c>
      <c r="B848" s="93" t="e">
        <f>IF(AND('IOC Input'!#REF!="M-OP",'IOC Input'!#REF!&lt;50000),'IOC Input'!#REF!,IF(AND('IOC Input'!#REF!="M-OP",'IOC Input'!#REF!&gt;=50000),'IOC Input'!#REF!,""))</f>
        <v>#REF!</v>
      </c>
      <c r="C848" s="93" t="e">
        <f>IF(AND('IOC Input'!#REF!="M-OP",'IOC Input'!#REF!&lt;50000),'IOC Input'!#REF!,IF(AND('IOC Input'!#REF!="M-OP",'IOC Input'!#REF!&gt;=50000),'IOC Input'!#REF!,""))</f>
        <v>#REF!</v>
      </c>
      <c r="D848" s="93" t="e">
        <f>IF(AND('IOC Input'!#REF!="M-OP",'IOC Input'!#REF!&lt;50000),'IOC Input'!#REF!,IF(AND('IOC Input'!#REF!="M-OP",'IOC Input'!#REF!&gt;=50000),'IOC Input'!#REF!,""))</f>
        <v>#REF!</v>
      </c>
      <c r="E848" s="93" t="e">
        <f>IF(AND('IOC Input'!#REF!="M-OP",'IOC Input'!#REF!&lt;50000),'IOC Input'!#REF!,IF(AND('IOC Input'!#REF!="M-OP",'IOC Input'!#REF!&gt;=50000),'IOC Input'!#REF!,""))</f>
        <v>#REF!</v>
      </c>
      <c r="F848" s="93" t="e">
        <f>IF(AND('IOC Input'!#REF!="M-OP",'IOC Input'!#REF!&lt;50000),'IOC Input'!#REF!,IF(AND('IOC Input'!#REF!="M-OP",'IOC Input'!#REF!&gt;=50000),'IOC Input'!#REF!,""))</f>
        <v>#REF!</v>
      </c>
      <c r="G848" s="93" t="e">
        <f>IF(AND('IOC Input'!#REF!="M-OP",'IOC Input'!#REF!&lt;50000),'IOC Input'!#REF!,IF(AND('IOC Input'!#REF!="M-OP",'IOC Input'!#REF!&gt;=50000),'IOC Input'!#REF!,""))</f>
        <v>#REF!</v>
      </c>
      <c r="H848" s="97"/>
      <c r="I848" s="93" t="e">
        <f>IF(AND('IOC Input'!#REF!="M-OP",'IOC Input'!#REF!&lt;50000),'IOC Input'!#REF!,IF(AND('IOC Input'!#REF!="M-OP",'IOC Input'!#REF!&gt;=50000),'IOC Input'!#REF!,""))</f>
        <v>#REF!</v>
      </c>
      <c r="J848" s="95" t="e">
        <f>IF(AND('IOC Input'!#REF!="M-OP",'IOC Input'!#REF!&lt;50000),RIGHT('IOC Input'!#REF!,6),IF(AND('IOC Input'!#REF!="M-OP",'IOC Input'!#REF!&gt;=50000),RIGHT('IOC Input'!#REF!,6),""))</f>
        <v>#REF!</v>
      </c>
      <c r="K848" s="96" t="e">
        <f>IF(AND('IOC Input'!#REF!="M-OP",'IOC Input'!#REF!="C"),'IOC Input'!#REF!,"")</f>
        <v>#REF!</v>
      </c>
      <c r="L848" s="96" t="e">
        <f>IF(AND('IOC Input'!#REF!="M-OP",'IOC Input'!#REF!="D"),'IOC Input'!#REF!,"")</f>
        <v>#REF!</v>
      </c>
      <c r="M848" t="e">
        <f t="shared" si="89"/>
        <v>#REF!</v>
      </c>
    </row>
    <row r="849" spans="1:13" ht="18">
      <c r="A849" s="92"/>
      <c r="B849" s="93"/>
      <c r="C849" s="94"/>
      <c r="D849" s="93"/>
      <c r="E849" s="94"/>
      <c r="F849" s="93"/>
      <c r="G849" s="93"/>
      <c r="H849" s="94"/>
      <c r="I849" s="93"/>
      <c r="J849" s="95"/>
      <c r="K849" s="96"/>
      <c r="L849" s="96"/>
    </row>
    <row r="850" spans="1:13" ht="18">
      <c r="A850" s="92" t="s">
        <v>101</v>
      </c>
      <c r="B850" s="93" t="e">
        <f>IF(AND('IOC Input'!#REF!="M-OP",'IOC Input'!#REF!&lt;50000),"119503",IF(AND('IOC Input'!#REF!="M-OP",'IOC Input'!#REF!&gt;=50000),"119500",""))</f>
        <v>#REF!</v>
      </c>
      <c r="C850" s="94"/>
      <c r="D850" s="93"/>
      <c r="E850" s="94"/>
      <c r="F850" s="93"/>
      <c r="G850" s="93"/>
      <c r="H850" s="93" t="e">
        <f>IF(AND('IOC Input'!#REF!="M-OP",'IOC Input'!#REF!&lt;50000),'IOC Input'!#REF!,IF(AND('IOC Input'!#REF!="M-OP",'IOC Input'!#REF!&gt;=50000),'IOC Input'!#REF!,""))</f>
        <v>#REF!</v>
      </c>
      <c r="I850" s="93" t="e">
        <f>+I851</f>
        <v>#REF!</v>
      </c>
      <c r="J850" s="95" t="e">
        <f>+J851</f>
        <v>#REF!</v>
      </c>
      <c r="K850" s="96" t="e">
        <f>IF(AND('IOC Input'!#REF!="M-OP",'IOC Input'!#REF!="C"),'IOC Input'!#REF!,"")</f>
        <v>#REF!</v>
      </c>
      <c r="L850" s="96" t="e">
        <f>IF(AND('IOC Input'!#REF!="M-OP",'IOC Input'!#REF!="D"),'IOC Input'!#REF!,"")</f>
        <v>#REF!</v>
      </c>
      <c r="M850" t="e">
        <f>IF(SUM(K850:L850)&gt;0,1,0)</f>
        <v>#REF!</v>
      </c>
    </row>
    <row r="851" spans="1:13" ht="18">
      <c r="A851" s="92" t="s">
        <v>101</v>
      </c>
      <c r="B851" s="93" t="e">
        <f>IF(AND('IOC Input'!#REF!="M-OP",'IOC Input'!#REF!&lt;50000),'IOC Input'!#REF!,IF(AND('IOC Input'!#REF!="M-OP",'IOC Input'!#REF!&gt;=50000),'IOC Input'!#REF!,""))</f>
        <v>#REF!</v>
      </c>
      <c r="C851" s="93" t="e">
        <f>IF(AND('IOC Input'!#REF!="M-OP",'IOC Input'!#REF!&lt;50000),'IOC Input'!#REF!,IF(AND('IOC Input'!#REF!="M-OP",'IOC Input'!#REF!&gt;=50000),'IOC Input'!#REF!,""))</f>
        <v>#REF!</v>
      </c>
      <c r="D851" s="93" t="e">
        <f>IF(AND('IOC Input'!#REF!="M-OP",'IOC Input'!#REF!&lt;50000),'IOC Input'!#REF!,IF(AND('IOC Input'!#REF!="M-OP",'IOC Input'!#REF!&gt;=50000),'IOC Input'!#REF!,""))</f>
        <v>#REF!</v>
      </c>
      <c r="E851" s="93" t="e">
        <f>IF(AND('IOC Input'!#REF!="M-OP",'IOC Input'!#REF!&lt;50000),'IOC Input'!#REF!,IF(AND('IOC Input'!#REF!="M-OP",'IOC Input'!#REF!&gt;=50000),'IOC Input'!#REF!,""))</f>
        <v>#REF!</v>
      </c>
      <c r="F851" s="93" t="e">
        <f>IF(AND('IOC Input'!#REF!="M-OP",'IOC Input'!#REF!&lt;50000),'IOC Input'!#REF!,IF(AND('IOC Input'!#REF!="M-OP",'IOC Input'!#REF!&gt;=50000),'IOC Input'!#REF!,""))</f>
        <v>#REF!</v>
      </c>
      <c r="G851" s="93" t="e">
        <f>IF(AND('IOC Input'!#REF!="M-OP",'IOC Input'!#REF!&lt;50000),'IOC Input'!#REF!,IF(AND('IOC Input'!#REF!="M-OP",'IOC Input'!#REF!&gt;=50000),'IOC Input'!#REF!,""))</f>
        <v>#REF!</v>
      </c>
      <c r="H851" s="93" t="e">
        <f>IF(AND('IOC Input'!#REF!="M-OP",'IOC Input'!#REF!&lt;50000),'IOC Input'!#REF!,IF(AND('IOC Input'!#REF!="M-OP",'IOC Input'!#REF!&gt;=50000),'IOC Input'!#REF!,""))</f>
        <v>#REF!</v>
      </c>
      <c r="I851" s="93" t="e">
        <f>IF(AND('IOC Input'!#REF!="M-OP",'IOC Input'!#REF!&lt;50000),'IOC Input'!#REF!,IF(AND('IOC Input'!#REF!="M-OP",'IOC Input'!#REF!&gt;=50000),'IOC Input'!#REF!,""))</f>
        <v>#REF!</v>
      </c>
      <c r="J851" s="95" t="e">
        <f>IF(AND('IOC Input'!#REF!="M-OP",'IOC Input'!#REF!&lt;50000),RIGHT('IOC Input'!#REF!,6),IF(AND('IOC Input'!#REF!="M-OP",'IOC Input'!#REF!&gt;=50000),RIGHT('IOC Input'!#REF!,6),""))</f>
        <v>#REF!</v>
      </c>
      <c r="K851" s="96" t="e">
        <f>IF(AND('IOC Input'!#REF!="M-OP",'IOC Input'!#REF!="C"),'IOC Input'!#REF!,"")</f>
        <v>#REF!</v>
      </c>
      <c r="L851" s="96" t="e">
        <f>IF(AND('IOC Input'!#REF!="M-OP",'IOC Input'!#REF!="D"),'IOC Input'!#REF!,"")</f>
        <v>#REF!</v>
      </c>
      <c r="M851" t="e">
        <f t="shared" ref="M851:M857" si="90">IF(SUM(K851:L851)&gt;0,1,0)</f>
        <v>#REF!</v>
      </c>
    </row>
    <row r="852" spans="1:13" ht="18">
      <c r="A852" s="92" t="s">
        <v>101</v>
      </c>
      <c r="B852" s="93" t="e">
        <f>IF(AND('IOC Input'!#REF!="M-OP",'IOC Input'!#REF!&lt;50000),'IOC Input'!#REF!,IF(AND('IOC Input'!#REF!="M-OP",'IOC Input'!#REF!&gt;=50000),'IOC Input'!#REF!,""))</f>
        <v>#REF!</v>
      </c>
      <c r="C852" s="93" t="e">
        <f>IF(AND('IOC Input'!#REF!="M-OP",'IOC Input'!#REF!&lt;50000),'IOC Input'!#REF!,IF(AND('IOC Input'!#REF!="M-OP",'IOC Input'!#REF!&gt;=50000),'IOC Input'!#REF!,""))</f>
        <v>#REF!</v>
      </c>
      <c r="D852" s="93" t="e">
        <f>IF(AND('IOC Input'!#REF!="M-OP",'IOC Input'!#REF!&lt;50000),'IOC Input'!#REF!,IF(AND('IOC Input'!#REF!="M-OP",'IOC Input'!#REF!&gt;=50000),'IOC Input'!#REF!,""))</f>
        <v>#REF!</v>
      </c>
      <c r="E852" s="93" t="e">
        <f>IF(AND('IOC Input'!#REF!="M-OP",'IOC Input'!#REF!&lt;50000),'IOC Input'!#REF!,IF(AND('IOC Input'!#REF!="M-OP",'IOC Input'!#REF!&gt;=50000),'IOC Input'!#REF!,""))</f>
        <v>#REF!</v>
      </c>
      <c r="F852" s="93" t="e">
        <f>IF(AND('IOC Input'!#REF!="M-OP",'IOC Input'!#REF!&lt;50000),'IOC Input'!#REF!,IF(AND('IOC Input'!#REF!="M-OP",'IOC Input'!#REF!&gt;=50000),'IOC Input'!#REF!,""))</f>
        <v>#REF!</v>
      </c>
      <c r="G852" s="93" t="e">
        <f>IF(AND('IOC Input'!#REF!="M-OP",'IOC Input'!#REF!&lt;50000),'IOC Input'!#REF!,IF(AND('IOC Input'!#REF!="M-OP",'IOC Input'!#REF!&gt;=50000),'IOC Input'!#REF!,""))</f>
        <v>#REF!</v>
      </c>
      <c r="H852" s="93" t="e">
        <f>IF(AND('IOC Input'!#REF!="M-OP",'IOC Input'!#REF!&lt;50000),'IOC Input'!#REF!,IF(AND('IOC Input'!#REF!="M-OP",'IOC Input'!#REF!&gt;=50000),'IOC Input'!#REF!,""))</f>
        <v>#REF!</v>
      </c>
      <c r="I852" s="93" t="e">
        <f>IF(AND('IOC Input'!#REF!="M-OP",'IOC Input'!#REF!&lt;50000),'IOC Input'!#REF!,IF(AND('IOC Input'!#REF!="M-OP",'IOC Input'!#REF!&gt;=50000),'IOC Input'!#REF!,""))</f>
        <v>#REF!</v>
      </c>
      <c r="J852" s="95" t="e">
        <f>IF(AND('IOC Input'!#REF!="M-OP",'IOC Input'!#REF!&lt;50000),RIGHT('IOC Input'!#REF!,6),IF(AND('IOC Input'!#REF!="M-OP",'IOC Input'!#REF!&gt;=50000),RIGHT('IOC Input'!#REF!,6),""))</f>
        <v>#REF!</v>
      </c>
      <c r="K852" s="96" t="e">
        <f>IF(AND('IOC Input'!#REF!="M-OP",'IOC Input'!#REF!="C"),'IOC Input'!#REF!,"")</f>
        <v>#REF!</v>
      </c>
      <c r="L852" s="96" t="e">
        <f>IF(AND('IOC Input'!#REF!="M-OP",'IOC Input'!#REF!="D"),'IOC Input'!#REF!,"")</f>
        <v>#REF!</v>
      </c>
      <c r="M852" t="e">
        <f t="shared" si="90"/>
        <v>#REF!</v>
      </c>
    </row>
    <row r="853" spans="1:13" ht="18">
      <c r="A853" s="92" t="s">
        <v>101</v>
      </c>
      <c r="B853" s="93" t="e">
        <f>IF(AND('IOC Input'!#REF!="M-OP",'IOC Input'!#REF!&lt;50000),'IOC Input'!#REF!,IF(AND('IOC Input'!#REF!="M-OP",'IOC Input'!#REF!&gt;=50000),'IOC Input'!#REF!,""))</f>
        <v>#REF!</v>
      </c>
      <c r="C853" s="93" t="e">
        <f>IF(AND('IOC Input'!#REF!="M-OP",'IOC Input'!#REF!&lt;50000),'IOC Input'!#REF!,IF(AND('IOC Input'!#REF!="M-OP",'IOC Input'!#REF!&gt;=50000),'IOC Input'!#REF!,""))</f>
        <v>#REF!</v>
      </c>
      <c r="D853" s="93" t="e">
        <f>IF(AND('IOC Input'!#REF!="M-OP",'IOC Input'!#REF!&lt;50000),'IOC Input'!#REF!,IF(AND('IOC Input'!#REF!="M-OP",'IOC Input'!#REF!&gt;=50000),'IOC Input'!#REF!,""))</f>
        <v>#REF!</v>
      </c>
      <c r="E853" s="93" t="e">
        <f>IF(AND('IOC Input'!#REF!="M-OP",'IOC Input'!#REF!&lt;50000),'IOC Input'!#REF!,IF(AND('IOC Input'!#REF!="M-OP",'IOC Input'!#REF!&gt;=50000),'IOC Input'!#REF!,""))</f>
        <v>#REF!</v>
      </c>
      <c r="F853" s="93" t="e">
        <f>IF(AND('IOC Input'!#REF!="M-OP",'IOC Input'!#REF!&lt;50000),'IOC Input'!#REF!,IF(AND('IOC Input'!#REF!="M-OP",'IOC Input'!#REF!&gt;=50000),'IOC Input'!#REF!,""))</f>
        <v>#REF!</v>
      </c>
      <c r="G853" s="93" t="e">
        <f>IF(AND('IOC Input'!#REF!="M-OP",'IOC Input'!#REF!&lt;50000),'IOC Input'!#REF!,IF(AND('IOC Input'!#REF!="M-OP",'IOC Input'!#REF!&gt;=50000),'IOC Input'!#REF!,""))</f>
        <v>#REF!</v>
      </c>
      <c r="H853" s="93" t="e">
        <f>IF(AND('IOC Input'!#REF!="M-OP",'IOC Input'!#REF!&lt;50000),'IOC Input'!#REF!,IF(AND('IOC Input'!#REF!="M-OP",'IOC Input'!#REF!&gt;=50000),'IOC Input'!#REF!,""))</f>
        <v>#REF!</v>
      </c>
      <c r="I853" s="93" t="e">
        <f>IF(AND('IOC Input'!#REF!="M-OP",'IOC Input'!#REF!&lt;50000),'IOC Input'!#REF!,IF(AND('IOC Input'!#REF!="M-OP",'IOC Input'!#REF!&gt;=50000),'IOC Input'!#REF!,""))</f>
        <v>#REF!</v>
      </c>
      <c r="J853" s="95" t="e">
        <f>IF(AND('IOC Input'!#REF!="M-OP",'IOC Input'!#REF!&lt;50000),RIGHT('IOC Input'!#REF!,6),IF(AND('IOC Input'!#REF!="M-OP",'IOC Input'!#REF!&gt;=50000),RIGHT('IOC Input'!#REF!,6),""))</f>
        <v>#REF!</v>
      </c>
      <c r="K853" s="96" t="e">
        <f>IF(AND('IOC Input'!#REF!="M-OP",'IOC Input'!#REF!="C"),'IOC Input'!#REF!,"")</f>
        <v>#REF!</v>
      </c>
      <c r="L853" s="96" t="e">
        <f>IF(AND('IOC Input'!#REF!="M-OP",'IOC Input'!#REF!="D"),'IOC Input'!#REF!,"")</f>
        <v>#REF!</v>
      </c>
      <c r="M853" t="e">
        <f t="shared" si="90"/>
        <v>#REF!</v>
      </c>
    </row>
    <row r="854" spans="1:13" ht="18">
      <c r="A854" s="92" t="s">
        <v>101</v>
      </c>
      <c r="B854" s="93" t="e">
        <f>IF(AND('IOC Input'!#REF!="M-OP",'IOC Input'!#REF!&lt;50000),'IOC Input'!#REF!,IF(AND('IOC Input'!#REF!="M-OP",'IOC Input'!#REF!&gt;=50000),'IOC Input'!#REF!,""))</f>
        <v>#REF!</v>
      </c>
      <c r="C854" s="93" t="e">
        <f>IF(AND('IOC Input'!#REF!="M-OP",'IOC Input'!#REF!&lt;50000),'IOC Input'!#REF!,IF(AND('IOC Input'!#REF!="M-OP",'IOC Input'!#REF!&gt;=50000),'IOC Input'!#REF!,""))</f>
        <v>#REF!</v>
      </c>
      <c r="D854" s="93" t="e">
        <f>IF(AND('IOC Input'!#REF!="M-OP",'IOC Input'!#REF!&lt;50000),'IOC Input'!#REF!,IF(AND('IOC Input'!#REF!="M-OP",'IOC Input'!#REF!&gt;=50000),'IOC Input'!#REF!,""))</f>
        <v>#REF!</v>
      </c>
      <c r="E854" s="93" t="e">
        <f>IF(AND('IOC Input'!#REF!="M-OP",'IOC Input'!#REF!&lt;50000),'IOC Input'!#REF!,IF(AND('IOC Input'!#REF!="M-OP",'IOC Input'!#REF!&gt;=50000),'IOC Input'!#REF!,""))</f>
        <v>#REF!</v>
      </c>
      <c r="F854" s="93" t="e">
        <f>IF(AND('IOC Input'!#REF!="M-OP",'IOC Input'!#REF!&lt;50000),'IOC Input'!#REF!,IF(AND('IOC Input'!#REF!="M-OP",'IOC Input'!#REF!&gt;=50000),'IOC Input'!#REF!,""))</f>
        <v>#REF!</v>
      </c>
      <c r="G854" s="93" t="e">
        <f>IF(AND('IOC Input'!#REF!="M-OP",'IOC Input'!#REF!&lt;50000),'IOC Input'!#REF!,IF(AND('IOC Input'!#REF!="M-OP",'IOC Input'!#REF!&gt;=50000),'IOC Input'!#REF!,""))</f>
        <v>#REF!</v>
      </c>
      <c r="H854" s="93" t="e">
        <f>IF(AND('IOC Input'!#REF!="M-OP",'IOC Input'!#REF!&lt;50000),'IOC Input'!#REF!,IF(AND('IOC Input'!#REF!="M-OP",'IOC Input'!#REF!&gt;=50000),'IOC Input'!#REF!,""))</f>
        <v>#REF!</v>
      </c>
      <c r="I854" s="93" t="e">
        <f>IF(AND('IOC Input'!#REF!="M-OP",'IOC Input'!#REF!&lt;50000),'IOC Input'!#REF!,IF(AND('IOC Input'!#REF!="M-OP",'IOC Input'!#REF!&gt;=50000),'IOC Input'!#REF!,""))</f>
        <v>#REF!</v>
      </c>
      <c r="J854" s="95" t="e">
        <f>IF(AND('IOC Input'!#REF!="M-OP",'IOC Input'!#REF!&lt;50000),RIGHT('IOC Input'!#REF!,6),IF(AND('IOC Input'!#REF!="M-OP",'IOC Input'!#REF!&gt;=50000),RIGHT('IOC Input'!#REF!,6),""))</f>
        <v>#REF!</v>
      </c>
      <c r="K854" s="96" t="e">
        <f>IF(AND('IOC Input'!#REF!="M-OP",'IOC Input'!#REF!="C"),'IOC Input'!#REF!,"")</f>
        <v>#REF!</v>
      </c>
      <c r="L854" s="96" t="e">
        <f>IF(AND('IOC Input'!#REF!="M-OP",'IOC Input'!#REF!="D"),'IOC Input'!#REF!,"")</f>
        <v>#REF!</v>
      </c>
      <c r="M854" t="e">
        <f t="shared" si="90"/>
        <v>#REF!</v>
      </c>
    </row>
    <row r="855" spans="1:13" ht="18">
      <c r="A855" s="92" t="s">
        <v>101</v>
      </c>
      <c r="B855" s="93" t="e">
        <f>IF(AND('IOC Input'!#REF!="M-OP",'IOC Input'!#REF!&lt;50000),'IOC Input'!#REF!,IF(AND('IOC Input'!#REF!="M-OP",'IOC Input'!#REF!&gt;=50000),'IOC Input'!#REF!,""))</f>
        <v>#REF!</v>
      </c>
      <c r="C855" s="93" t="e">
        <f>IF(AND('IOC Input'!#REF!="M-OP",'IOC Input'!#REF!&lt;50000),'IOC Input'!#REF!,IF(AND('IOC Input'!#REF!="M-OP",'IOC Input'!#REF!&gt;=50000),'IOC Input'!#REF!,""))</f>
        <v>#REF!</v>
      </c>
      <c r="D855" s="93" t="e">
        <f>IF(AND('IOC Input'!#REF!="M-OP",'IOC Input'!#REF!&lt;50000),'IOC Input'!#REF!,IF(AND('IOC Input'!#REF!="M-OP",'IOC Input'!#REF!&gt;=50000),'IOC Input'!#REF!,""))</f>
        <v>#REF!</v>
      </c>
      <c r="E855" s="93" t="e">
        <f>IF(AND('IOC Input'!#REF!="M-OP",'IOC Input'!#REF!&lt;50000),'IOC Input'!#REF!,IF(AND('IOC Input'!#REF!="M-OP",'IOC Input'!#REF!&gt;=50000),'IOC Input'!#REF!,""))</f>
        <v>#REF!</v>
      </c>
      <c r="F855" s="93" t="e">
        <f>IF(AND('IOC Input'!#REF!="M-OP",'IOC Input'!#REF!&lt;50000),'IOC Input'!#REF!,IF(AND('IOC Input'!#REF!="M-OP",'IOC Input'!#REF!&gt;=50000),'IOC Input'!#REF!,""))</f>
        <v>#REF!</v>
      </c>
      <c r="G855" s="93" t="e">
        <f>IF(AND('IOC Input'!#REF!="M-OP",'IOC Input'!#REF!&lt;50000),'IOC Input'!#REF!,IF(AND('IOC Input'!#REF!="M-OP",'IOC Input'!#REF!&gt;=50000),'IOC Input'!#REF!,""))</f>
        <v>#REF!</v>
      </c>
      <c r="H855" s="93" t="e">
        <f>IF(AND('IOC Input'!#REF!="M-OP",'IOC Input'!#REF!&lt;50000),'IOC Input'!#REF!,IF(AND('IOC Input'!#REF!="M-OP",'IOC Input'!#REF!&gt;=50000),'IOC Input'!#REF!,""))</f>
        <v>#REF!</v>
      </c>
      <c r="I855" s="93" t="e">
        <f>IF(AND('IOC Input'!#REF!="M-OP",'IOC Input'!#REF!&lt;50000),'IOC Input'!#REF!,IF(AND('IOC Input'!#REF!="M-OP",'IOC Input'!#REF!&gt;=50000),'IOC Input'!#REF!,""))</f>
        <v>#REF!</v>
      </c>
      <c r="J855" s="95" t="e">
        <f>IF(AND('IOC Input'!#REF!="M-OP",'IOC Input'!#REF!&lt;50000),RIGHT('IOC Input'!#REF!,6),IF(AND('IOC Input'!#REF!="M-OP",'IOC Input'!#REF!&gt;=50000),RIGHT('IOC Input'!#REF!,6),""))</f>
        <v>#REF!</v>
      </c>
      <c r="K855" s="96" t="e">
        <f>IF(AND('IOC Input'!#REF!="M-OP",'IOC Input'!#REF!="C"),'IOC Input'!#REF!,"")</f>
        <v>#REF!</v>
      </c>
      <c r="L855" s="96" t="e">
        <f>IF(AND('IOC Input'!#REF!="M-OP",'IOC Input'!#REF!="D"),'IOC Input'!#REF!,"")</f>
        <v>#REF!</v>
      </c>
      <c r="M855" t="e">
        <f t="shared" si="90"/>
        <v>#REF!</v>
      </c>
    </row>
    <row r="856" spans="1:13" ht="18">
      <c r="A856" s="92" t="s">
        <v>101</v>
      </c>
      <c r="B856" s="93" t="e">
        <f>IF(AND('IOC Input'!#REF!="M-OP",'IOC Input'!#REF!&lt;50000),'IOC Input'!#REF!,IF(AND('IOC Input'!#REF!="M-OP",'IOC Input'!#REF!&gt;=50000),'IOC Input'!#REF!,""))</f>
        <v>#REF!</v>
      </c>
      <c r="C856" s="93" t="e">
        <f>IF(AND('IOC Input'!#REF!="M-OP",'IOC Input'!#REF!&lt;50000),'IOC Input'!#REF!,IF(AND('IOC Input'!#REF!="M-OP",'IOC Input'!#REF!&gt;=50000),'IOC Input'!#REF!,""))</f>
        <v>#REF!</v>
      </c>
      <c r="D856" s="93" t="e">
        <f>IF(AND('IOC Input'!#REF!="M-OP",'IOC Input'!#REF!&lt;50000),'IOC Input'!#REF!,IF(AND('IOC Input'!#REF!="M-OP",'IOC Input'!#REF!&gt;=50000),'IOC Input'!#REF!,""))</f>
        <v>#REF!</v>
      </c>
      <c r="E856" s="93" t="e">
        <f>IF(AND('IOC Input'!#REF!="M-OP",'IOC Input'!#REF!&lt;50000),'IOC Input'!#REF!,IF(AND('IOC Input'!#REF!="M-OP",'IOC Input'!#REF!&gt;=50000),'IOC Input'!#REF!,""))</f>
        <v>#REF!</v>
      </c>
      <c r="F856" s="93" t="e">
        <f>IF(AND('IOC Input'!#REF!="M-OP",'IOC Input'!#REF!&lt;50000),'IOC Input'!#REF!,IF(AND('IOC Input'!#REF!="M-OP",'IOC Input'!#REF!&gt;=50000),'IOC Input'!#REF!,""))</f>
        <v>#REF!</v>
      </c>
      <c r="G856" s="93" t="e">
        <f>IF(AND('IOC Input'!#REF!="M-OP",'IOC Input'!#REF!&lt;50000),'IOC Input'!#REF!,IF(AND('IOC Input'!#REF!="M-OP",'IOC Input'!#REF!&gt;=50000),'IOC Input'!#REF!,""))</f>
        <v>#REF!</v>
      </c>
      <c r="H856" s="93" t="e">
        <f>IF(AND('IOC Input'!#REF!="M-OP",'IOC Input'!#REF!&lt;50000),'IOC Input'!#REF!,IF(AND('IOC Input'!#REF!="M-OP",'IOC Input'!#REF!&gt;=50000),'IOC Input'!#REF!,""))</f>
        <v>#REF!</v>
      </c>
      <c r="I856" s="93" t="e">
        <f>IF(AND('IOC Input'!#REF!="M-OP",'IOC Input'!#REF!&lt;50000),'IOC Input'!#REF!,IF(AND('IOC Input'!#REF!="M-OP",'IOC Input'!#REF!&gt;=50000),'IOC Input'!#REF!,""))</f>
        <v>#REF!</v>
      </c>
      <c r="J856" s="95" t="e">
        <f>IF(AND('IOC Input'!#REF!="M-OP",'IOC Input'!#REF!&lt;50000),RIGHT('IOC Input'!#REF!,6),IF(AND('IOC Input'!#REF!="M-OP",'IOC Input'!#REF!&gt;=50000),RIGHT('IOC Input'!#REF!,6),""))</f>
        <v>#REF!</v>
      </c>
      <c r="K856" s="96" t="e">
        <f>IF(AND('IOC Input'!#REF!="M-OP",'IOC Input'!#REF!="C"),'IOC Input'!#REF!,"")</f>
        <v>#REF!</v>
      </c>
      <c r="L856" s="96" t="e">
        <f>IF(AND('IOC Input'!#REF!="M-OP",'IOC Input'!#REF!="D"),'IOC Input'!#REF!,"")</f>
        <v>#REF!</v>
      </c>
      <c r="M856" t="e">
        <f t="shared" si="90"/>
        <v>#REF!</v>
      </c>
    </row>
    <row r="857" spans="1:13" ht="18">
      <c r="A857" s="92" t="s">
        <v>101</v>
      </c>
      <c r="B857" s="93" t="e">
        <f>IF(AND('IOC Input'!#REF!="M-OP",'IOC Input'!#REF!&lt;50000),'IOC Input'!#REF!,IF(AND('IOC Input'!#REF!="M-OP",'IOC Input'!#REF!&gt;=50000),'IOC Input'!#REF!,""))</f>
        <v>#REF!</v>
      </c>
      <c r="C857" s="93" t="e">
        <f>IF(AND('IOC Input'!#REF!="M-OP",'IOC Input'!#REF!&lt;50000),'IOC Input'!#REF!,IF(AND('IOC Input'!#REF!="M-OP",'IOC Input'!#REF!&gt;=50000),'IOC Input'!#REF!,""))</f>
        <v>#REF!</v>
      </c>
      <c r="D857" s="93" t="e">
        <f>IF(AND('IOC Input'!#REF!="M-OP",'IOC Input'!#REF!&lt;50000),'IOC Input'!#REF!,IF(AND('IOC Input'!#REF!="M-OP",'IOC Input'!#REF!&gt;=50000),'IOC Input'!#REF!,""))</f>
        <v>#REF!</v>
      </c>
      <c r="E857" s="93" t="e">
        <f>IF(AND('IOC Input'!#REF!="M-OP",'IOC Input'!#REF!&lt;50000),'IOC Input'!#REF!,IF(AND('IOC Input'!#REF!="M-OP",'IOC Input'!#REF!&gt;=50000),'IOC Input'!#REF!,""))</f>
        <v>#REF!</v>
      </c>
      <c r="F857" s="93" t="e">
        <f>IF(AND('IOC Input'!#REF!="M-OP",'IOC Input'!#REF!&lt;50000),'IOC Input'!#REF!,IF(AND('IOC Input'!#REF!="M-OP",'IOC Input'!#REF!&gt;=50000),'IOC Input'!#REF!,""))</f>
        <v>#REF!</v>
      </c>
      <c r="G857" s="93" t="e">
        <f>IF(AND('IOC Input'!#REF!="M-OP",'IOC Input'!#REF!&lt;50000),'IOC Input'!#REF!,IF(AND('IOC Input'!#REF!="M-OP",'IOC Input'!#REF!&gt;=50000),'IOC Input'!#REF!,""))</f>
        <v>#REF!</v>
      </c>
      <c r="H857" s="97"/>
      <c r="I857" s="93" t="e">
        <f>IF(AND('IOC Input'!#REF!="M-OP",'IOC Input'!#REF!&lt;50000),'IOC Input'!#REF!,IF(AND('IOC Input'!#REF!="M-OP",'IOC Input'!#REF!&gt;=50000),'IOC Input'!#REF!,""))</f>
        <v>#REF!</v>
      </c>
      <c r="J857" s="95" t="e">
        <f>IF(AND('IOC Input'!#REF!="M-OP",'IOC Input'!#REF!&lt;50000),RIGHT('IOC Input'!#REF!,6),IF(AND('IOC Input'!#REF!="M-OP",'IOC Input'!#REF!&gt;=50000),RIGHT('IOC Input'!#REF!,6),""))</f>
        <v>#REF!</v>
      </c>
      <c r="K857" s="96" t="e">
        <f>IF(AND('IOC Input'!#REF!="M-OP",'IOC Input'!#REF!="C"),'IOC Input'!#REF!,"")</f>
        <v>#REF!</v>
      </c>
      <c r="L857" s="96" t="e">
        <f>IF(AND('IOC Input'!#REF!="M-OP",'IOC Input'!#REF!="D"),'IOC Input'!#REF!,"")</f>
        <v>#REF!</v>
      </c>
      <c r="M857" t="e">
        <f t="shared" si="90"/>
        <v>#REF!</v>
      </c>
    </row>
    <row r="858" spans="1:13" ht="18">
      <c r="A858" s="92"/>
      <c r="B858" s="93"/>
      <c r="C858" s="94"/>
      <c r="D858" s="93"/>
      <c r="E858" s="94"/>
      <c r="F858" s="93"/>
      <c r="G858" s="93"/>
      <c r="H858" s="94"/>
      <c r="I858" s="93"/>
      <c r="J858" s="95"/>
      <c r="K858" s="96"/>
      <c r="L858" s="96"/>
    </row>
    <row r="859" spans="1:13" ht="18">
      <c r="A859" s="92" t="s">
        <v>101</v>
      </c>
      <c r="B859" s="93" t="e">
        <f>IF(AND('IOC Input'!#REF!="M-OP",'IOC Input'!#REF!&lt;50000),"119503",IF(AND('IOC Input'!#REF!="M-OP",'IOC Input'!#REF!&gt;=50000),"119500",""))</f>
        <v>#REF!</v>
      </c>
      <c r="C859" s="94"/>
      <c r="D859" s="93"/>
      <c r="E859" s="94"/>
      <c r="F859" s="93"/>
      <c r="G859" s="93"/>
      <c r="H859" s="93" t="e">
        <f>IF(AND('IOC Input'!#REF!="M-OP",'IOC Input'!#REF!&lt;50000),'IOC Input'!#REF!,IF(AND('IOC Input'!#REF!="M-OP",'IOC Input'!#REF!&gt;=50000),'IOC Input'!#REF!,""))</f>
        <v>#REF!</v>
      </c>
      <c r="I859" s="93" t="e">
        <f>+I860</f>
        <v>#REF!</v>
      </c>
      <c r="J859" s="95" t="e">
        <f>+J860</f>
        <v>#REF!</v>
      </c>
      <c r="K859" s="96" t="e">
        <f>IF(AND('IOC Input'!#REF!="M-OP",'IOC Input'!#REF!="C"),'IOC Input'!#REF!,"")</f>
        <v>#REF!</v>
      </c>
      <c r="L859" s="96" t="e">
        <f>IF(AND('IOC Input'!#REF!="M-OP",'IOC Input'!#REF!="D"),'IOC Input'!#REF!,"")</f>
        <v>#REF!</v>
      </c>
      <c r="M859" t="e">
        <f>IF(SUM(K859:L859)&gt;0,1,0)</f>
        <v>#REF!</v>
      </c>
    </row>
    <row r="860" spans="1:13" ht="18">
      <c r="A860" s="92" t="s">
        <v>101</v>
      </c>
      <c r="B860" s="93" t="e">
        <f>IF(AND('IOC Input'!#REF!="M-OP",'IOC Input'!#REF!&lt;50000),'IOC Input'!#REF!,IF(AND('IOC Input'!#REF!="M-OP",'IOC Input'!#REF!&gt;=50000),'IOC Input'!#REF!,""))</f>
        <v>#REF!</v>
      </c>
      <c r="C860" s="93" t="e">
        <f>IF(AND('IOC Input'!#REF!="M-OP",'IOC Input'!#REF!&lt;50000),'IOC Input'!#REF!,IF(AND('IOC Input'!#REF!="M-OP",'IOC Input'!#REF!&gt;=50000),'IOC Input'!#REF!,""))</f>
        <v>#REF!</v>
      </c>
      <c r="D860" s="93" t="e">
        <f>IF(AND('IOC Input'!#REF!="M-OP",'IOC Input'!#REF!&lt;50000),'IOC Input'!#REF!,IF(AND('IOC Input'!#REF!="M-OP",'IOC Input'!#REF!&gt;=50000),'IOC Input'!#REF!,""))</f>
        <v>#REF!</v>
      </c>
      <c r="E860" s="93" t="e">
        <f>IF(AND('IOC Input'!#REF!="M-OP",'IOC Input'!#REF!&lt;50000),'IOC Input'!#REF!,IF(AND('IOC Input'!#REF!="M-OP",'IOC Input'!#REF!&gt;=50000),'IOC Input'!#REF!,""))</f>
        <v>#REF!</v>
      </c>
      <c r="F860" s="93" t="e">
        <f>IF(AND('IOC Input'!#REF!="M-OP",'IOC Input'!#REF!&lt;50000),'IOC Input'!#REF!,IF(AND('IOC Input'!#REF!="M-OP",'IOC Input'!#REF!&gt;=50000),'IOC Input'!#REF!,""))</f>
        <v>#REF!</v>
      </c>
      <c r="G860" s="93" t="e">
        <f>IF(AND('IOC Input'!#REF!="M-OP",'IOC Input'!#REF!&lt;50000),'IOC Input'!#REF!,IF(AND('IOC Input'!#REF!="M-OP",'IOC Input'!#REF!&gt;=50000),'IOC Input'!#REF!,""))</f>
        <v>#REF!</v>
      </c>
      <c r="H860" s="93" t="e">
        <f>IF(AND('IOC Input'!#REF!="M-OP",'IOC Input'!#REF!&lt;50000),'IOC Input'!#REF!,IF(AND('IOC Input'!#REF!="M-OP",'IOC Input'!#REF!&gt;=50000),'IOC Input'!#REF!,""))</f>
        <v>#REF!</v>
      </c>
      <c r="I860" s="93" t="e">
        <f>IF(AND('IOC Input'!#REF!="M-OP",'IOC Input'!#REF!&lt;50000),'IOC Input'!#REF!,IF(AND('IOC Input'!#REF!="M-OP",'IOC Input'!#REF!&gt;=50000),'IOC Input'!#REF!,""))</f>
        <v>#REF!</v>
      </c>
      <c r="J860" s="95" t="e">
        <f>IF(AND('IOC Input'!#REF!="M-OP",'IOC Input'!#REF!&lt;50000),RIGHT('IOC Input'!#REF!,6),IF(AND('IOC Input'!#REF!="M-OP",'IOC Input'!#REF!&gt;=50000),RIGHT('IOC Input'!#REF!,6),""))</f>
        <v>#REF!</v>
      </c>
      <c r="K860" s="96" t="e">
        <f>IF(AND('IOC Input'!#REF!="M-OP",'IOC Input'!#REF!="C"),'IOC Input'!#REF!,"")</f>
        <v>#REF!</v>
      </c>
      <c r="L860" s="96" t="e">
        <f>IF(AND('IOC Input'!#REF!="M-OP",'IOC Input'!#REF!="D"),'IOC Input'!#REF!,"")</f>
        <v>#REF!</v>
      </c>
      <c r="M860" t="e">
        <f t="shared" ref="M860:M866" si="91">IF(SUM(K860:L860)&gt;0,1,0)</f>
        <v>#REF!</v>
      </c>
    </row>
    <row r="861" spans="1:13" ht="18">
      <c r="A861" s="92" t="s">
        <v>101</v>
      </c>
      <c r="B861" s="93" t="e">
        <f>IF(AND('IOC Input'!#REF!="M-OP",'IOC Input'!#REF!&lt;50000),'IOC Input'!#REF!,IF(AND('IOC Input'!#REF!="M-OP",'IOC Input'!#REF!&gt;=50000),'IOC Input'!#REF!,""))</f>
        <v>#REF!</v>
      </c>
      <c r="C861" s="93" t="e">
        <f>IF(AND('IOC Input'!#REF!="M-OP",'IOC Input'!#REF!&lt;50000),'IOC Input'!#REF!,IF(AND('IOC Input'!#REF!="M-OP",'IOC Input'!#REF!&gt;=50000),'IOC Input'!#REF!,""))</f>
        <v>#REF!</v>
      </c>
      <c r="D861" s="93" t="e">
        <f>IF(AND('IOC Input'!#REF!="M-OP",'IOC Input'!#REF!&lt;50000),'IOC Input'!#REF!,IF(AND('IOC Input'!#REF!="M-OP",'IOC Input'!#REF!&gt;=50000),'IOC Input'!#REF!,""))</f>
        <v>#REF!</v>
      </c>
      <c r="E861" s="93" t="e">
        <f>IF(AND('IOC Input'!#REF!="M-OP",'IOC Input'!#REF!&lt;50000),'IOC Input'!#REF!,IF(AND('IOC Input'!#REF!="M-OP",'IOC Input'!#REF!&gt;=50000),'IOC Input'!#REF!,""))</f>
        <v>#REF!</v>
      </c>
      <c r="F861" s="93" t="e">
        <f>IF(AND('IOC Input'!#REF!="M-OP",'IOC Input'!#REF!&lt;50000),'IOC Input'!#REF!,IF(AND('IOC Input'!#REF!="M-OP",'IOC Input'!#REF!&gt;=50000),'IOC Input'!#REF!,""))</f>
        <v>#REF!</v>
      </c>
      <c r="G861" s="93" t="e">
        <f>IF(AND('IOC Input'!#REF!="M-OP",'IOC Input'!#REF!&lt;50000),'IOC Input'!#REF!,IF(AND('IOC Input'!#REF!="M-OP",'IOC Input'!#REF!&gt;=50000),'IOC Input'!#REF!,""))</f>
        <v>#REF!</v>
      </c>
      <c r="H861" s="93" t="e">
        <f>IF(AND('IOC Input'!#REF!="M-OP",'IOC Input'!#REF!&lt;50000),'IOC Input'!#REF!,IF(AND('IOC Input'!#REF!="M-OP",'IOC Input'!#REF!&gt;=50000),'IOC Input'!#REF!,""))</f>
        <v>#REF!</v>
      </c>
      <c r="I861" s="93" t="e">
        <f>IF(AND('IOC Input'!#REF!="M-OP",'IOC Input'!#REF!&lt;50000),'IOC Input'!#REF!,IF(AND('IOC Input'!#REF!="M-OP",'IOC Input'!#REF!&gt;=50000),'IOC Input'!#REF!,""))</f>
        <v>#REF!</v>
      </c>
      <c r="J861" s="95" t="e">
        <f>IF(AND('IOC Input'!#REF!="M-OP",'IOC Input'!#REF!&lt;50000),RIGHT('IOC Input'!#REF!,6),IF(AND('IOC Input'!#REF!="M-OP",'IOC Input'!#REF!&gt;=50000),RIGHT('IOC Input'!#REF!,6),""))</f>
        <v>#REF!</v>
      </c>
      <c r="K861" s="96" t="e">
        <f>IF(AND('IOC Input'!#REF!="M-OP",'IOC Input'!#REF!="C"),'IOC Input'!#REF!,"")</f>
        <v>#REF!</v>
      </c>
      <c r="L861" s="96" t="e">
        <f>IF(AND('IOC Input'!#REF!="M-OP",'IOC Input'!#REF!="D"),'IOC Input'!#REF!,"")</f>
        <v>#REF!</v>
      </c>
      <c r="M861" t="e">
        <f t="shared" si="91"/>
        <v>#REF!</v>
      </c>
    </row>
    <row r="862" spans="1:13" ht="18">
      <c r="A862" s="92" t="s">
        <v>101</v>
      </c>
      <c r="B862" s="93" t="e">
        <f>IF(AND('IOC Input'!#REF!="M-OP",'IOC Input'!#REF!&lt;50000),'IOC Input'!#REF!,IF(AND('IOC Input'!#REF!="M-OP",'IOC Input'!#REF!&gt;=50000),'IOC Input'!#REF!,""))</f>
        <v>#REF!</v>
      </c>
      <c r="C862" s="93" t="e">
        <f>IF(AND('IOC Input'!#REF!="M-OP",'IOC Input'!#REF!&lt;50000),'IOC Input'!#REF!,IF(AND('IOC Input'!#REF!="M-OP",'IOC Input'!#REF!&gt;=50000),'IOC Input'!#REF!,""))</f>
        <v>#REF!</v>
      </c>
      <c r="D862" s="93" t="e">
        <f>IF(AND('IOC Input'!#REF!="M-OP",'IOC Input'!#REF!&lt;50000),'IOC Input'!#REF!,IF(AND('IOC Input'!#REF!="M-OP",'IOC Input'!#REF!&gt;=50000),'IOC Input'!#REF!,""))</f>
        <v>#REF!</v>
      </c>
      <c r="E862" s="93" t="e">
        <f>IF(AND('IOC Input'!#REF!="M-OP",'IOC Input'!#REF!&lt;50000),'IOC Input'!#REF!,IF(AND('IOC Input'!#REF!="M-OP",'IOC Input'!#REF!&gt;=50000),'IOC Input'!#REF!,""))</f>
        <v>#REF!</v>
      </c>
      <c r="F862" s="93" t="e">
        <f>IF(AND('IOC Input'!#REF!="M-OP",'IOC Input'!#REF!&lt;50000),'IOC Input'!#REF!,IF(AND('IOC Input'!#REF!="M-OP",'IOC Input'!#REF!&gt;=50000),'IOC Input'!#REF!,""))</f>
        <v>#REF!</v>
      </c>
      <c r="G862" s="93" t="e">
        <f>IF(AND('IOC Input'!#REF!="M-OP",'IOC Input'!#REF!&lt;50000),'IOC Input'!#REF!,IF(AND('IOC Input'!#REF!="M-OP",'IOC Input'!#REF!&gt;=50000),'IOC Input'!#REF!,""))</f>
        <v>#REF!</v>
      </c>
      <c r="H862" s="93" t="e">
        <f>IF(AND('IOC Input'!#REF!="M-OP",'IOC Input'!#REF!&lt;50000),'IOC Input'!#REF!,IF(AND('IOC Input'!#REF!="M-OP",'IOC Input'!#REF!&gt;=50000),'IOC Input'!#REF!,""))</f>
        <v>#REF!</v>
      </c>
      <c r="I862" s="93" t="e">
        <f>IF(AND('IOC Input'!#REF!="M-OP",'IOC Input'!#REF!&lt;50000),'IOC Input'!#REF!,IF(AND('IOC Input'!#REF!="M-OP",'IOC Input'!#REF!&gt;=50000),'IOC Input'!#REF!,""))</f>
        <v>#REF!</v>
      </c>
      <c r="J862" s="95" t="e">
        <f>IF(AND('IOC Input'!#REF!="M-OP",'IOC Input'!#REF!&lt;50000),RIGHT('IOC Input'!#REF!,6),IF(AND('IOC Input'!#REF!="M-OP",'IOC Input'!#REF!&gt;=50000),RIGHT('IOC Input'!#REF!,6),""))</f>
        <v>#REF!</v>
      </c>
      <c r="K862" s="96" t="e">
        <f>IF(AND('IOC Input'!#REF!="M-OP",'IOC Input'!#REF!="C"),'IOC Input'!#REF!,"")</f>
        <v>#REF!</v>
      </c>
      <c r="L862" s="96" t="e">
        <f>IF(AND('IOC Input'!#REF!="M-OP",'IOC Input'!#REF!="D"),'IOC Input'!#REF!,"")</f>
        <v>#REF!</v>
      </c>
      <c r="M862" t="e">
        <f t="shared" si="91"/>
        <v>#REF!</v>
      </c>
    </row>
    <row r="863" spans="1:13" ht="18">
      <c r="A863" s="92" t="s">
        <v>101</v>
      </c>
      <c r="B863" s="93" t="e">
        <f>IF(AND('IOC Input'!#REF!="M-OP",'IOC Input'!#REF!&lt;50000),'IOC Input'!#REF!,IF(AND('IOC Input'!#REF!="M-OP",'IOC Input'!#REF!&gt;=50000),'IOC Input'!#REF!,""))</f>
        <v>#REF!</v>
      </c>
      <c r="C863" s="93" t="e">
        <f>IF(AND('IOC Input'!#REF!="M-OP",'IOC Input'!#REF!&lt;50000),'IOC Input'!#REF!,IF(AND('IOC Input'!#REF!="M-OP",'IOC Input'!#REF!&gt;=50000),'IOC Input'!#REF!,""))</f>
        <v>#REF!</v>
      </c>
      <c r="D863" s="93" t="e">
        <f>IF(AND('IOC Input'!#REF!="M-OP",'IOC Input'!#REF!&lt;50000),'IOC Input'!#REF!,IF(AND('IOC Input'!#REF!="M-OP",'IOC Input'!#REF!&gt;=50000),'IOC Input'!#REF!,""))</f>
        <v>#REF!</v>
      </c>
      <c r="E863" s="93" t="e">
        <f>IF(AND('IOC Input'!#REF!="M-OP",'IOC Input'!#REF!&lt;50000),'IOC Input'!#REF!,IF(AND('IOC Input'!#REF!="M-OP",'IOC Input'!#REF!&gt;=50000),'IOC Input'!#REF!,""))</f>
        <v>#REF!</v>
      </c>
      <c r="F863" s="93" t="e">
        <f>IF(AND('IOC Input'!#REF!="M-OP",'IOC Input'!#REF!&lt;50000),'IOC Input'!#REF!,IF(AND('IOC Input'!#REF!="M-OP",'IOC Input'!#REF!&gt;=50000),'IOC Input'!#REF!,""))</f>
        <v>#REF!</v>
      </c>
      <c r="G863" s="93" t="e">
        <f>IF(AND('IOC Input'!#REF!="M-OP",'IOC Input'!#REF!&lt;50000),'IOC Input'!#REF!,IF(AND('IOC Input'!#REF!="M-OP",'IOC Input'!#REF!&gt;=50000),'IOC Input'!#REF!,""))</f>
        <v>#REF!</v>
      </c>
      <c r="H863" s="93" t="e">
        <f>IF(AND('IOC Input'!#REF!="M-OP",'IOC Input'!#REF!&lt;50000),'IOC Input'!#REF!,IF(AND('IOC Input'!#REF!="M-OP",'IOC Input'!#REF!&gt;=50000),'IOC Input'!#REF!,""))</f>
        <v>#REF!</v>
      </c>
      <c r="I863" s="93" t="e">
        <f>IF(AND('IOC Input'!#REF!="M-OP",'IOC Input'!#REF!&lt;50000),'IOC Input'!#REF!,IF(AND('IOC Input'!#REF!="M-OP",'IOC Input'!#REF!&gt;=50000),'IOC Input'!#REF!,""))</f>
        <v>#REF!</v>
      </c>
      <c r="J863" s="95" t="e">
        <f>IF(AND('IOC Input'!#REF!="M-OP",'IOC Input'!#REF!&lt;50000),RIGHT('IOC Input'!#REF!,6),IF(AND('IOC Input'!#REF!="M-OP",'IOC Input'!#REF!&gt;=50000),RIGHT('IOC Input'!#REF!,6),""))</f>
        <v>#REF!</v>
      </c>
      <c r="K863" s="96" t="e">
        <f>IF(AND('IOC Input'!#REF!="M-OP",'IOC Input'!#REF!="C"),'IOC Input'!#REF!,"")</f>
        <v>#REF!</v>
      </c>
      <c r="L863" s="96" t="e">
        <f>IF(AND('IOC Input'!#REF!="M-OP",'IOC Input'!#REF!="D"),'IOC Input'!#REF!,"")</f>
        <v>#REF!</v>
      </c>
      <c r="M863" t="e">
        <f t="shared" si="91"/>
        <v>#REF!</v>
      </c>
    </row>
    <row r="864" spans="1:13" ht="18">
      <c r="A864" s="92" t="s">
        <v>101</v>
      </c>
      <c r="B864" s="93" t="e">
        <f>IF(AND('IOC Input'!#REF!="M-OP",'IOC Input'!#REF!&lt;50000),'IOC Input'!#REF!,IF(AND('IOC Input'!#REF!="M-OP",'IOC Input'!#REF!&gt;=50000),'IOC Input'!#REF!,""))</f>
        <v>#REF!</v>
      </c>
      <c r="C864" s="93" t="e">
        <f>IF(AND('IOC Input'!#REF!="M-OP",'IOC Input'!#REF!&lt;50000),'IOC Input'!#REF!,IF(AND('IOC Input'!#REF!="M-OP",'IOC Input'!#REF!&gt;=50000),'IOC Input'!#REF!,""))</f>
        <v>#REF!</v>
      </c>
      <c r="D864" s="93" t="e">
        <f>IF(AND('IOC Input'!#REF!="M-OP",'IOC Input'!#REF!&lt;50000),'IOC Input'!#REF!,IF(AND('IOC Input'!#REF!="M-OP",'IOC Input'!#REF!&gt;=50000),'IOC Input'!#REF!,""))</f>
        <v>#REF!</v>
      </c>
      <c r="E864" s="93" t="e">
        <f>IF(AND('IOC Input'!#REF!="M-OP",'IOC Input'!#REF!&lt;50000),'IOC Input'!#REF!,IF(AND('IOC Input'!#REF!="M-OP",'IOC Input'!#REF!&gt;=50000),'IOC Input'!#REF!,""))</f>
        <v>#REF!</v>
      </c>
      <c r="F864" s="93" t="e">
        <f>IF(AND('IOC Input'!#REF!="M-OP",'IOC Input'!#REF!&lt;50000),'IOC Input'!#REF!,IF(AND('IOC Input'!#REF!="M-OP",'IOC Input'!#REF!&gt;=50000),'IOC Input'!#REF!,""))</f>
        <v>#REF!</v>
      </c>
      <c r="G864" s="93" t="e">
        <f>IF(AND('IOC Input'!#REF!="M-OP",'IOC Input'!#REF!&lt;50000),'IOC Input'!#REF!,IF(AND('IOC Input'!#REF!="M-OP",'IOC Input'!#REF!&gt;=50000),'IOC Input'!#REF!,""))</f>
        <v>#REF!</v>
      </c>
      <c r="H864" s="93" t="e">
        <f>IF(AND('IOC Input'!#REF!="M-OP",'IOC Input'!#REF!&lt;50000),'IOC Input'!#REF!,IF(AND('IOC Input'!#REF!="M-OP",'IOC Input'!#REF!&gt;=50000),'IOC Input'!#REF!,""))</f>
        <v>#REF!</v>
      </c>
      <c r="I864" s="93" t="e">
        <f>IF(AND('IOC Input'!#REF!="M-OP",'IOC Input'!#REF!&lt;50000),'IOC Input'!#REF!,IF(AND('IOC Input'!#REF!="M-OP",'IOC Input'!#REF!&gt;=50000),'IOC Input'!#REF!,""))</f>
        <v>#REF!</v>
      </c>
      <c r="J864" s="95" t="e">
        <f>IF(AND('IOC Input'!#REF!="M-OP",'IOC Input'!#REF!&lt;50000),RIGHT('IOC Input'!#REF!,6),IF(AND('IOC Input'!#REF!="M-OP",'IOC Input'!#REF!&gt;=50000),RIGHT('IOC Input'!#REF!,6),""))</f>
        <v>#REF!</v>
      </c>
      <c r="K864" s="96" t="e">
        <f>IF(AND('IOC Input'!#REF!="M-OP",'IOC Input'!#REF!="C"),'IOC Input'!#REF!,"")</f>
        <v>#REF!</v>
      </c>
      <c r="L864" s="96" t="e">
        <f>IF(AND('IOC Input'!#REF!="M-OP",'IOC Input'!#REF!="D"),'IOC Input'!#REF!,"")</f>
        <v>#REF!</v>
      </c>
      <c r="M864" t="e">
        <f t="shared" si="91"/>
        <v>#REF!</v>
      </c>
    </row>
    <row r="865" spans="1:13" ht="18">
      <c r="A865" s="92" t="s">
        <v>101</v>
      </c>
      <c r="B865" s="93" t="e">
        <f>IF(AND('IOC Input'!#REF!="M-OP",'IOC Input'!#REF!&lt;50000),'IOC Input'!#REF!,IF(AND('IOC Input'!#REF!="M-OP",'IOC Input'!#REF!&gt;=50000),'IOC Input'!#REF!,""))</f>
        <v>#REF!</v>
      </c>
      <c r="C865" s="93" t="e">
        <f>IF(AND('IOC Input'!#REF!="M-OP",'IOC Input'!#REF!&lt;50000),'IOC Input'!#REF!,IF(AND('IOC Input'!#REF!="M-OP",'IOC Input'!#REF!&gt;=50000),'IOC Input'!#REF!,""))</f>
        <v>#REF!</v>
      </c>
      <c r="D865" s="93" t="e">
        <f>IF(AND('IOC Input'!#REF!="M-OP",'IOC Input'!#REF!&lt;50000),'IOC Input'!#REF!,IF(AND('IOC Input'!#REF!="M-OP",'IOC Input'!#REF!&gt;=50000),'IOC Input'!#REF!,""))</f>
        <v>#REF!</v>
      </c>
      <c r="E865" s="93" t="e">
        <f>IF(AND('IOC Input'!#REF!="M-OP",'IOC Input'!#REF!&lt;50000),'IOC Input'!#REF!,IF(AND('IOC Input'!#REF!="M-OP",'IOC Input'!#REF!&gt;=50000),'IOC Input'!#REF!,""))</f>
        <v>#REF!</v>
      </c>
      <c r="F865" s="93" t="e">
        <f>IF(AND('IOC Input'!#REF!="M-OP",'IOC Input'!#REF!&lt;50000),'IOC Input'!#REF!,IF(AND('IOC Input'!#REF!="M-OP",'IOC Input'!#REF!&gt;=50000),'IOC Input'!#REF!,""))</f>
        <v>#REF!</v>
      </c>
      <c r="G865" s="93" t="e">
        <f>IF(AND('IOC Input'!#REF!="M-OP",'IOC Input'!#REF!&lt;50000),'IOC Input'!#REF!,IF(AND('IOC Input'!#REF!="M-OP",'IOC Input'!#REF!&gt;=50000),'IOC Input'!#REF!,""))</f>
        <v>#REF!</v>
      </c>
      <c r="H865" s="93" t="e">
        <f>IF(AND('IOC Input'!#REF!="M-OP",'IOC Input'!#REF!&lt;50000),'IOC Input'!#REF!,IF(AND('IOC Input'!#REF!="M-OP",'IOC Input'!#REF!&gt;=50000),'IOC Input'!#REF!,""))</f>
        <v>#REF!</v>
      </c>
      <c r="I865" s="93" t="e">
        <f>IF(AND('IOC Input'!#REF!="M-OP",'IOC Input'!#REF!&lt;50000),'IOC Input'!#REF!,IF(AND('IOC Input'!#REF!="M-OP",'IOC Input'!#REF!&gt;=50000),'IOC Input'!#REF!,""))</f>
        <v>#REF!</v>
      </c>
      <c r="J865" s="95" t="e">
        <f>IF(AND('IOC Input'!#REF!="M-OP",'IOC Input'!#REF!&lt;50000),RIGHT('IOC Input'!#REF!,6),IF(AND('IOC Input'!#REF!="M-OP",'IOC Input'!#REF!&gt;=50000),RIGHT('IOC Input'!#REF!,6),""))</f>
        <v>#REF!</v>
      </c>
      <c r="K865" s="96" t="e">
        <f>IF(AND('IOC Input'!#REF!="M-OP",'IOC Input'!#REF!="C"),'IOC Input'!#REF!,"")</f>
        <v>#REF!</v>
      </c>
      <c r="L865" s="96" t="e">
        <f>IF(AND('IOC Input'!#REF!="M-OP",'IOC Input'!#REF!="D"),'IOC Input'!#REF!,"")</f>
        <v>#REF!</v>
      </c>
      <c r="M865" t="e">
        <f t="shared" si="91"/>
        <v>#REF!</v>
      </c>
    </row>
    <row r="866" spans="1:13" ht="18">
      <c r="A866" s="92" t="s">
        <v>101</v>
      </c>
      <c r="B866" s="93" t="e">
        <f>IF(AND('IOC Input'!#REF!="M-OP",'IOC Input'!#REF!&lt;50000),'IOC Input'!#REF!,IF(AND('IOC Input'!#REF!="M-OP",'IOC Input'!#REF!&gt;=50000),'IOC Input'!#REF!,""))</f>
        <v>#REF!</v>
      </c>
      <c r="C866" s="93" t="e">
        <f>IF(AND('IOC Input'!#REF!="M-OP",'IOC Input'!#REF!&lt;50000),'IOC Input'!#REF!,IF(AND('IOC Input'!#REF!="M-OP",'IOC Input'!#REF!&gt;=50000),'IOC Input'!#REF!,""))</f>
        <v>#REF!</v>
      </c>
      <c r="D866" s="93" t="e">
        <f>IF(AND('IOC Input'!#REF!="M-OP",'IOC Input'!#REF!&lt;50000),'IOC Input'!#REF!,IF(AND('IOC Input'!#REF!="M-OP",'IOC Input'!#REF!&gt;=50000),'IOC Input'!#REF!,""))</f>
        <v>#REF!</v>
      </c>
      <c r="E866" s="93" t="e">
        <f>IF(AND('IOC Input'!#REF!="M-OP",'IOC Input'!#REF!&lt;50000),'IOC Input'!#REF!,IF(AND('IOC Input'!#REF!="M-OP",'IOC Input'!#REF!&gt;=50000),'IOC Input'!#REF!,""))</f>
        <v>#REF!</v>
      </c>
      <c r="F866" s="93" t="e">
        <f>IF(AND('IOC Input'!#REF!="M-OP",'IOC Input'!#REF!&lt;50000),'IOC Input'!#REF!,IF(AND('IOC Input'!#REF!="M-OP",'IOC Input'!#REF!&gt;=50000),'IOC Input'!#REF!,""))</f>
        <v>#REF!</v>
      </c>
      <c r="G866" s="93" t="e">
        <f>IF(AND('IOC Input'!#REF!="M-OP",'IOC Input'!#REF!&lt;50000),'IOC Input'!#REF!,IF(AND('IOC Input'!#REF!="M-OP",'IOC Input'!#REF!&gt;=50000),'IOC Input'!#REF!,""))</f>
        <v>#REF!</v>
      </c>
      <c r="H866" s="97"/>
      <c r="I866" s="93" t="e">
        <f>IF(AND('IOC Input'!#REF!="M-OP",'IOC Input'!#REF!&lt;50000),'IOC Input'!#REF!,IF(AND('IOC Input'!#REF!="M-OP",'IOC Input'!#REF!&gt;=50000),'IOC Input'!#REF!,""))</f>
        <v>#REF!</v>
      </c>
      <c r="J866" s="95" t="e">
        <f>IF(AND('IOC Input'!#REF!="M-OP",'IOC Input'!#REF!&lt;50000),RIGHT('IOC Input'!#REF!,6),IF(AND('IOC Input'!#REF!="M-OP",'IOC Input'!#REF!&gt;=50000),RIGHT('IOC Input'!#REF!,6),""))</f>
        <v>#REF!</v>
      </c>
      <c r="K866" s="96" t="e">
        <f>IF(AND('IOC Input'!#REF!="M-OP",'IOC Input'!#REF!="C"),'IOC Input'!#REF!,"")</f>
        <v>#REF!</v>
      </c>
      <c r="L866" s="96" t="e">
        <f>IF(AND('IOC Input'!#REF!="M-OP",'IOC Input'!#REF!="D"),'IOC Input'!#REF!,"")</f>
        <v>#REF!</v>
      </c>
      <c r="M866" t="e">
        <f t="shared" si="91"/>
        <v>#REF!</v>
      </c>
    </row>
    <row r="867" spans="1:13" ht="18">
      <c r="A867" s="92"/>
      <c r="B867" s="93"/>
      <c r="C867" s="94"/>
      <c r="D867" s="93"/>
      <c r="E867" s="94"/>
      <c r="F867" s="93"/>
      <c r="G867" s="93"/>
      <c r="H867" s="94"/>
      <c r="I867" s="93"/>
      <c r="J867" s="95"/>
      <c r="K867" s="96"/>
      <c r="L867" s="96"/>
    </row>
    <row r="868" spans="1:13" ht="18">
      <c r="A868" s="92" t="s">
        <v>101</v>
      </c>
      <c r="B868" s="93" t="e">
        <f>IF(AND('IOC Input'!#REF!="M-OP",'IOC Input'!#REF!&lt;50000),"119503",IF(AND('IOC Input'!#REF!="M-OP",'IOC Input'!#REF!&gt;=50000),"119500",""))</f>
        <v>#REF!</v>
      </c>
      <c r="C868" s="94"/>
      <c r="D868" s="93"/>
      <c r="E868" s="94"/>
      <c r="F868" s="93"/>
      <c r="G868" s="93"/>
      <c r="H868" s="93" t="e">
        <f>IF(AND('IOC Input'!#REF!="M-OP",'IOC Input'!#REF!&lt;50000),'IOC Input'!#REF!,IF(AND('IOC Input'!#REF!="M-OP",'IOC Input'!#REF!&gt;=50000),'IOC Input'!#REF!,""))</f>
        <v>#REF!</v>
      </c>
      <c r="I868" s="93" t="e">
        <f>+I869</f>
        <v>#REF!</v>
      </c>
      <c r="J868" s="95" t="e">
        <f>+J869</f>
        <v>#REF!</v>
      </c>
      <c r="K868" s="96" t="e">
        <f>IF(AND('IOC Input'!#REF!="M-OP",'IOC Input'!#REF!="C"),'IOC Input'!#REF!,"")</f>
        <v>#REF!</v>
      </c>
      <c r="L868" s="96" t="e">
        <f>IF(AND('IOC Input'!#REF!="M-OP",'IOC Input'!#REF!="D"),'IOC Input'!#REF!,"")</f>
        <v>#REF!</v>
      </c>
      <c r="M868" t="e">
        <f>IF(SUM(K868:L868)&gt;0,1,0)</f>
        <v>#REF!</v>
      </c>
    </row>
    <row r="869" spans="1:13" ht="18">
      <c r="A869" s="92" t="s">
        <v>101</v>
      </c>
      <c r="B869" s="93" t="e">
        <f>IF(AND('IOC Input'!#REF!="M-OP",'IOC Input'!#REF!&lt;50000),'IOC Input'!#REF!,IF(AND('IOC Input'!#REF!="M-OP",'IOC Input'!#REF!&gt;=50000),'IOC Input'!#REF!,""))</f>
        <v>#REF!</v>
      </c>
      <c r="C869" s="93" t="e">
        <f>IF(AND('IOC Input'!#REF!="M-OP",'IOC Input'!#REF!&lt;50000),'IOC Input'!#REF!,IF(AND('IOC Input'!#REF!="M-OP",'IOC Input'!#REF!&gt;=50000),'IOC Input'!#REF!,""))</f>
        <v>#REF!</v>
      </c>
      <c r="D869" s="93" t="e">
        <f>IF(AND('IOC Input'!#REF!="M-OP",'IOC Input'!#REF!&lt;50000),'IOC Input'!#REF!,IF(AND('IOC Input'!#REF!="M-OP",'IOC Input'!#REF!&gt;=50000),'IOC Input'!#REF!,""))</f>
        <v>#REF!</v>
      </c>
      <c r="E869" s="93" t="e">
        <f>IF(AND('IOC Input'!#REF!="M-OP",'IOC Input'!#REF!&lt;50000),'IOC Input'!#REF!,IF(AND('IOC Input'!#REF!="M-OP",'IOC Input'!#REF!&gt;=50000),'IOC Input'!#REF!,""))</f>
        <v>#REF!</v>
      </c>
      <c r="F869" s="93" t="e">
        <f>IF(AND('IOC Input'!#REF!="M-OP",'IOC Input'!#REF!&lt;50000),'IOC Input'!#REF!,IF(AND('IOC Input'!#REF!="M-OP",'IOC Input'!#REF!&gt;=50000),'IOC Input'!#REF!,""))</f>
        <v>#REF!</v>
      </c>
      <c r="G869" s="93" t="e">
        <f>IF(AND('IOC Input'!#REF!="M-OP",'IOC Input'!#REF!&lt;50000),'IOC Input'!#REF!,IF(AND('IOC Input'!#REF!="M-OP",'IOC Input'!#REF!&gt;=50000),'IOC Input'!#REF!,""))</f>
        <v>#REF!</v>
      </c>
      <c r="H869" s="93" t="e">
        <f>IF(AND('IOC Input'!#REF!="M-OP",'IOC Input'!#REF!&lt;50000),'IOC Input'!#REF!,IF(AND('IOC Input'!#REF!="M-OP",'IOC Input'!#REF!&gt;=50000),'IOC Input'!#REF!,""))</f>
        <v>#REF!</v>
      </c>
      <c r="I869" s="93" t="e">
        <f>IF(AND('IOC Input'!#REF!="M-OP",'IOC Input'!#REF!&lt;50000),'IOC Input'!#REF!,IF(AND('IOC Input'!#REF!="M-OP",'IOC Input'!#REF!&gt;=50000),'IOC Input'!#REF!,""))</f>
        <v>#REF!</v>
      </c>
      <c r="J869" s="95" t="e">
        <f>IF(AND('IOC Input'!#REF!="M-OP",'IOC Input'!#REF!&lt;50000),RIGHT('IOC Input'!#REF!,6),IF(AND('IOC Input'!#REF!="M-OP",'IOC Input'!#REF!&gt;=50000),RIGHT('IOC Input'!#REF!,6),""))</f>
        <v>#REF!</v>
      </c>
      <c r="K869" s="96" t="e">
        <f>IF(AND('IOC Input'!#REF!="M-OP",'IOC Input'!#REF!="C"),'IOC Input'!#REF!,"")</f>
        <v>#REF!</v>
      </c>
      <c r="L869" s="96" t="e">
        <f>IF(AND('IOC Input'!#REF!="M-OP",'IOC Input'!#REF!="D"),'IOC Input'!#REF!,"")</f>
        <v>#REF!</v>
      </c>
      <c r="M869" t="e">
        <f t="shared" ref="M869:M875" si="92">IF(SUM(K869:L869)&gt;0,1,0)</f>
        <v>#REF!</v>
      </c>
    </row>
    <row r="870" spans="1:13" ht="18">
      <c r="A870" s="92" t="s">
        <v>101</v>
      </c>
      <c r="B870" s="93" t="e">
        <f>IF(AND('IOC Input'!#REF!="M-OP",'IOC Input'!#REF!&lt;50000),'IOC Input'!#REF!,IF(AND('IOC Input'!#REF!="M-OP",'IOC Input'!#REF!&gt;=50000),'IOC Input'!#REF!,""))</f>
        <v>#REF!</v>
      </c>
      <c r="C870" s="93" t="e">
        <f>IF(AND('IOC Input'!#REF!="M-OP",'IOC Input'!#REF!&lt;50000),'IOC Input'!#REF!,IF(AND('IOC Input'!#REF!="M-OP",'IOC Input'!#REF!&gt;=50000),'IOC Input'!#REF!,""))</f>
        <v>#REF!</v>
      </c>
      <c r="D870" s="93" t="e">
        <f>IF(AND('IOC Input'!#REF!="M-OP",'IOC Input'!#REF!&lt;50000),'IOC Input'!#REF!,IF(AND('IOC Input'!#REF!="M-OP",'IOC Input'!#REF!&gt;=50000),'IOC Input'!#REF!,""))</f>
        <v>#REF!</v>
      </c>
      <c r="E870" s="93" t="e">
        <f>IF(AND('IOC Input'!#REF!="M-OP",'IOC Input'!#REF!&lt;50000),'IOC Input'!#REF!,IF(AND('IOC Input'!#REF!="M-OP",'IOC Input'!#REF!&gt;=50000),'IOC Input'!#REF!,""))</f>
        <v>#REF!</v>
      </c>
      <c r="F870" s="93" t="e">
        <f>IF(AND('IOC Input'!#REF!="M-OP",'IOC Input'!#REF!&lt;50000),'IOC Input'!#REF!,IF(AND('IOC Input'!#REF!="M-OP",'IOC Input'!#REF!&gt;=50000),'IOC Input'!#REF!,""))</f>
        <v>#REF!</v>
      </c>
      <c r="G870" s="93" t="e">
        <f>IF(AND('IOC Input'!#REF!="M-OP",'IOC Input'!#REF!&lt;50000),'IOC Input'!#REF!,IF(AND('IOC Input'!#REF!="M-OP",'IOC Input'!#REF!&gt;=50000),'IOC Input'!#REF!,""))</f>
        <v>#REF!</v>
      </c>
      <c r="H870" s="93" t="e">
        <f>IF(AND('IOC Input'!#REF!="M-OP",'IOC Input'!#REF!&lt;50000),'IOC Input'!#REF!,IF(AND('IOC Input'!#REF!="M-OP",'IOC Input'!#REF!&gt;=50000),'IOC Input'!#REF!,""))</f>
        <v>#REF!</v>
      </c>
      <c r="I870" s="93" t="e">
        <f>IF(AND('IOC Input'!#REF!="M-OP",'IOC Input'!#REF!&lt;50000),'IOC Input'!#REF!,IF(AND('IOC Input'!#REF!="M-OP",'IOC Input'!#REF!&gt;=50000),'IOC Input'!#REF!,""))</f>
        <v>#REF!</v>
      </c>
      <c r="J870" s="95" t="e">
        <f>IF(AND('IOC Input'!#REF!="M-OP",'IOC Input'!#REF!&lt;50000),RIGHT('IOC Input'!#REF!,6),IF(AND('IOC Input'!#REF!="M-OP",'IOC Input'!#REF!&gt;=50000),RIGHT('IOC Input'!#REF!,6),""))</f>
        <v>#REF!</v>
      </c>
      <c r="K870" s="96" t="e">
        <f>IF(AND('IOC Input'!#REF!="M-OP",'IOC Input'!#REF!="C"),'IOC Input'!#REF!,"")</f>
        <v>#REF!</v>
      </c>
      <c r="L870" s="96" t="e">
        <f>IF(AND('IOC Input'!#REF!="M-OP",'IOC Input'!#REF!="D"),'IOC Input'!#REF!,"")</f>
        <v>#REF!</v>
      </c>
      <c r="M870" t="e">
        <f t="shared" si="92"/>
        <v>#REF!</v>
      </c>
    </row>
    <row r="871" spans="1:13" ht="18">
      <c r="A871" s="92" t="s">
        <v>101</v>
      </c>
      <c r="B871" s="93" t="e">
        <f>IF(AND('IOC Input'!#REF!="M-OP",'IOC Input'!#REF!&lt;50000),'IOC Input'!#REF!,IF(AND('IOC Input'!#REF!="M-OP",'IOC Input'!#REF!&gt;=50000),'IOC Input'!#REF!,""))</f>
        <v>#REF!</v>
      </c>
      <c r="C871" s="93" t="e">
        <f>IF(AND('IOC Input'!#REF!="M-OP",'IOC Input'!#REF!&lt;50000),'IOC Input'!#REF!,IF(AND('IOC Input'!#REF!="M-OP",'IOC Input'!#REF!&gt;=50000),'IOC Input'!#REF!,""))</f>
        <v>#REF!</v>
      </c>
      <c r="D871" s="93" t="e">
        <f>IF(AND('IOC Input'!#REF!="M-OP",'IOC Input'!#REF!&lt;50000),'IOC Input'!#REF!,IF(AND('IOC Input'!#REF!="M-OP",'IOC Input'!#REF!&gt;=50000),'IOC Input'!#REF!,""))</f>
        <v>#REF!</v>
      </c>
      <c r="E871" s="93" t="e">
        <f>IF(AND('IOC Input'!#REF!="M-OP",'IOC Input'!#REF!&lt;50000),'IOC Input'!#REF!,IF(AND('IOC Input'!#REF!="M-OP",'IOC Input'!#REF!&gt;=50000),'IOC Input'!#REF!,""))</f>
        <v>#REF!</v>
      </c>
      <c r="F871" s="93" t="e">
        <f>IF(AND('IOC Input'!#REF!="M-OP",'IOC Input'!#REF!&lt;50000),'IOC Input'!#REF!,IF(AND('IOC Input'!#REF!="M-OP",'IOC Input'!#REF!&gt;=50000),'IOC Input'!#REF!,""))</f>
        <v>#REF!</v>
      </c>
      <c r="G871" s="93" t="e">
        <f>IF(AND('IOC Input'!#REF!="M-OP",'IOC Input'!#REF!&lt;50000),'IOC Input'!#REF!,IF(AND('IOC Input'!#REF!="M-OP",'IOC Input'!#REF!&gt;=50000),'IOC Input'!#REF!,""))</f>
        <v>#REF!</v>
      </c>
      <c r="H871" s="93" t="e">
        <f>IF(AND('IOC Input'!#REF!="M-OP",'IOC Input'!#REF!&lt;50000),'IOC Input'!#REF!,IF(AND('IOC Input'!#REF!="M-OP",'IOC Input'!#REF!&gt;=50000),'IOC Input'!#REF!,""))</f>
        <v>#REF!</v>
      </c>
      <c r="I871" s="93" t="e">
        <f>IF(AND('IOC Input'!#REF!="M-OP",'IOC Input'!#REF!&lt;50000),'IOC Input'!#REF!,IF(AND('IOC Input'!#REF!="M-OP",'IOC Input'!#REF!&gt;=50000),'IOC Input'!#REF!,""))</f>
        <v>#REF!</v>
      </c>
      <c r="J871" s="95" t="e">
        <f>IF(AND('IOC Input'!#REF!="M-OP",'IOC Input'!#REF!&lt;50000),RIGHT('IOC Input'!#REF!,6),IF(AND('IOC Input'!#REF!="M-OP",'IOC Input'!#REF!&gt;=50000),RIGHT('IOC Input'!#REF!,6),""))</f>
        <v>#REF!</v>
      </c>
      <c r="K871" s="96" t="e">
        <f>IF(AND('IOC Input'!#REF!="M-OP",'IOC Input'!#REF!="C"),'IOC Input'!#REF!,"")</f>
        <v>#REF!</v>
      </c>
      <c r="L871" s="96" t="e">
        <f>IF(AND('IOC Input'!#REF!="M-OP",'IOC Input'!#REF!="D"),'IOC Input'!#REF!,"")</f>
        <v>#REF!</v>
      </c>
      <c r="M871" t="e">
        <f t="shared" si="92"/>
        <v>#REF!</v>
      </c>
    </row>
    <row r="872" spans="1:13" ht="18">
      <c r="A872" s="92" t="s">
        <v>101</v>
      </c>
      <c r="B872" s="93" t="e">
        <f>IF(AND('IOC Input'!#REF!="M-OP",'IOC Input'!#REF!&lt;50000),'IOC Input'!#REF!,IF(AND('IOC Input'!#REF!="M-OP",'IOC Input'!#REF!&gt;=50000),'IOC Input'!#REF!,""))</f>
        <v>#REF!</v>
      </c>
      <c r="C872" s="93" t="e">
        <f>IF(AND('IOC Input'!#REF!="M-OP",'IOC Input'!#REF!&lt;50000),'IOC Input'!#REF!,IF(AND('IOC Input'!#REF!="M-OP",'IOC Input'!#REF!&gt;=50000),'IOC Input'!#REF!,""))</f>
        <v>#REF!</v>
      </c>
      <c r="D872" s="93" t="e">
        <f>IF(AND('IOC Input'!#REF!="M-OP",'IOC Input'!#REF!&lt;50000),'IOC Input'!#REF!,IF(AND('IOC Input'!#REF!="M-OP",'IOC Input'!#REF!&gt;=50000),'IOC Input'!#REF!,""))</f>
        <v>#REF!</v>
      </c>
      <c r="E872" s="93" t="e">
        <f>IF(AND('IOC Input'!#REF!="M-OP",'IOC Input'!#REF!&lt;50000),'IOC Input'!#REF!,IF(AND('IOC Input'!#REF!="M-OP",'IOC Input'!#REF!&gt;=50000),'IOC Input'!#REF!,""))</f>
        <v>#REF!</v>
      </c>
      <c r="F872" s="93" t="e">
        <f>IF(AND('IOC Input'!#REF!="M-OP",'IOC Input'!#REF!&lt;50000),'IOC Input'!#REF!,IF(AND('IOC Input'!#REF!="M-OP",'IOC Input'!#REF!&gt;=50000),'IOC Input'!#REF!,""))</f>
        <v>#REF!</v>
      </c>
      <c r="G872" s="93" t="e">
        <f>IF(AND('IOC Input'!#REF!="M-OP",'IOC Input'!#REF!&lt;50000),'IOC Input'!#REF!,IF(AND('IOC Input'!#REF!="M-OP",'IOC Input'!#REF!&gt;=50000),'IOC Input'!#REF!,""))</f>
        <v>#REF!</v>
      </c>
      <c r="H872" s="93" t="e">
        <f>IF(AND('IOC Input'!#REF!="M-OP",'IOC Input'!#REF!&lt;50000),'IOC Input'!#REF!,IF(AND('IOC Input'!#REF!="M-OP",'IOC Input'!#REF!&gt;=50000),'IOC Input'!#REF!,""))</f>
        <v>#REF!</v>
      </c>
      <c r="I872" s="93" t="e">
        <f>IF(AND('IOC Input'!#REF!="M-OP",'IOC Input'!#REF!&lt;50000),'IOC Input'!#REF!,IF(AND('IOC Input'!#REF!="M-OP",'IOC Input'!#REF!&gt;=50000),'IOC Input'!#REF!,""))</f>
        <v>#REF!</v>
      </c>
      <c r="J872" s="95" t="e">
        <f>IF(AND('IOC Input'!#REF!="M-OP",'IOC Input'!#REF!&lt;50000),RIGHT('IOC Input'!#REF!,6),IF(AND('IOC Input'!#REF!="M-OP",'IOC Input'!#REF!&gt;=50000),RIGHT('IOC Input'!#REF!,6),""))</f>
        <v>#REF!</v>
      </c>
      <c r="K872" s="96" t="e">
        <f>IF(AND('IOC Input'!#REF!="M-OP",'IOC Input'!#REF!="C"),'IOC Input'!#REF!,"")</f>
        <v>#REF!</v>
      </c>
      <c r="L872" s="96" t="e">
        <f>IF(AND('IOC Input'!#REF!="M-OP",'IOC Input'!#REF!="D"),'IOC Input'!#REF!,"")</f>
        <v>#REF!</v>
      </c>
      <c r="M872" t="e">
        <f t="shared" si="92"/>
        <v>#REF!</v>
      </c>
    </row>
    <row r="873" spans="1:13" ht="18">
      <c r="A873" s="92" t="s">
        <v>101</v>
      </c>
      <c r="B873" s="93" t="e">
        <f>IF(AND('IOC Input'!#REF!="M-OP",'IOC Input'!#REF!&lt;50000),'IOC Input'!#REF!,IF(AND('IOC Input'!#REF!="M-OP",'IOC Input'!#REF!&gt;=50000),'IOC Input'!#REF!,""))</f>
        <v>#REF!</v>
      </c>
      <c r="C873" s="93" t="e">
        <f>IF(AND('IOC Input'!#REF!="M-OP",'IOC Input'!#REF!&lt;50000),'IOC Input'!#REF!,IF(AND('IOC Input'!#REF!="M-OP",'IOC Input'!#REF!&gt;=50000),'IOC Input'!#REF!,""))</f>
        <v>#REF!</v>
      </c>
      <c r="D873" s="93" t="e">
        <f>IF(AND('IOC Input'!#REF!="M-OP",'IOC Input'!#REF!&lt;50000),'IOC Input'!#REF!,IF(AND('IOC Input'!#REF!="M-OP",'IOC Input'!#REF!&gt;=50000),'IOC Input'!#REF!,""))</f>
        <v>#REF!</v>
      </c>
      <c r="E873" s="93" t="e">
        <f>IF(AND('IOC Input'!#REF!="M-OP",'IOC Input'!#REF!&lt;50000),'IOC Input'!#REF!,IF(AND('IOC Input'!#REF!="M-OP",'IOC Input'!#REF!&gt;=50000),'IOC Input'!#REF!,""))</f>
        <v>#REF!</v>
      </c>
      <c r="F873" s="93" t="e">
        <f>IF(AND('IOC Input'!#REF!="M-OP",'IOC Input'!#REF!&lt;50000),'IOC Input'!#REF!,IF(AND('IOC Input'!#REF!="M-OP",'IOC Input'!#REF!&gt;=50000),'IOC Input'!#REF!,""))</f>
        <v>#REF!</v>
      </c>
      <c r="G873" s="93" t="e">
        <f>IF(AND('IOC Input'!#REF!="M-OP",'IOC Input'!#REF!&lt;50000),'IOC Input'!#REF!,IF(AND('IOC Input'!#REF!="M-OP",'IOC Input'!#REF!&gt;=50000),'IOC Input'!#REF!,""))</f>
        <v>#REF!</v>
      </c>
      <c r="H873" s="93" t="e">
        <f>IF(AND('IOC Input'!#REF!="M-OP",'IOC Input'!#REF!&lt;50000),'IOC Input'!#REF!,IF(AND('IOC Input'!#REF!="M-OP",'IOC Input'!#REF!&gt;=50000),'IOC Input'!#REF!,""))</f>
        <v>#REF!</v>
      </c>
      <c r="I873" s="93" t="e">
        <f>IF(AND('IOC Input'!#REF!="M-OP",'IOC Input'!#REF!&lt;50000),'IOC Input'!#REF!,IF(AND('IOC Input'!#REF!="M-OP",'IOC Input'!#REF!&gt;=50000),'IOC Input'!#REF!,""))</f>
        <v>#REF!</v>
      </c>
      <c r="J873" s="95" t="e">
        <f>IF(AND('IOC Input'!#REF!="M-OP",'IOC Input'!#REF!&lt;50000),RIGHT('IOC Input'!#REF!,6),IF(AND('IOC Input'!#REF!="M-OP",'IOC Input'!#REF!&gt;=50000),RIGHT('IOC Input'!#REF!,6),""))</f>
        <v>#REF!</v>
      </c>
      <c r="K873" s="96" t="e">
        <f>IF(AND('IOC Input'!#REF!="M-OP",'IOC Input'!#REF!="C"),'IOC Input'!#REF!,"")</f>
        <v>#REF!</v>
      </c>
      <c r="L873" s="96" t="e">
        <f>IF(AND('IOC Input'!#REF!="M-OP",'IOC Input'!#REF!="D"),'IOC Input'!#REF!,"")</f>
        <v>#REF!</v>
      </c>
      <c r="M873" t="e">
        <f t="shared" si="92"/>
        <v>#REF!</v>
      </c>
    </row>
    <row r="874" spans="1:13" ht="18">
      <c r="A874" s="92" t="s">
        <v>101</v>
      </c>
      <c r="B874" s="93" t="e">
        <f>IF(AND('IOC Input'!#REF!="M-OP",'IOC Input'!#REF!&lt;50000),'IOC Input'!#REF!,IF(AND('IOC Input'!#REF!="M-OP",'IOC Input'!#REF!&gt;=50000),'IOC Input'!#REF!,""))</f>
        <v>#REF!</v>
      </c>
      <c r="C874" s="93" t="e">
        <f>IF(AND('IOC Input'!#REF!="M-OP",'IOC Input'!#REF!&lt;50000),'IOC Input'!#REF!,IF(AND('IOC Input'!#REF!="M-OP",'IOC Input'!#REF!&gt;=50000),'IOC Input'!#REF!,""))</f>
        <v>#REF!</v>
      </c>
      <c r="D874" s="93" t="e">
        <f>IF(AND('IOC Input'!#REF!="M-OP",'IOC Input'!#REF!&lt;50000),'IOC Input'!#REF!,IF(AND('IOC Input'!#REF!="M-OP",'IOC Input'!#REF!&gt;=50000),'IOC Input'!#REF!,""))</f>
        <v>#REF!</v>
      </c>
      <c r="E874" s="93" t="e">
        <f>IF(AND('IOC Input'!#REF!="M-OP",'IOC Input'!#REF!&lt;50000),'IOC Input'!#REF!,IF(AND('IOC Input'!#REF!="M-OP",'IOC Input'!#REF!&gt;=50000),'IOC Input'!#REF!,""))</f>
        <v>#REF!</v>
      </c>
      <c r="F874" s="93" t="e">
        <f>IF(AND('IOC Input'!#REF!="M-OP",'IOC Input'!#REF!&lt;50000),'IOC Input'!#REF!,IF(AND('IOC Input'!#REF!="M-OP",'IOC Input'!#REF!&gt;=50000),'IOC Input'!#REF!,""))</f>
        <v>#REF!</v>
      </c>
      <c r="G874" s="93" t="e">
        <f>IF(AND('IOC Input'!#REF!="M-OP",'IOC Input'!#REF!&lt;50000),'IOC Input'!#REF!,IF(AND('IOC Input'!#REF!="M-OP",'IOC Input'!#REF!&gt;=50000),'IOC Input'!#REF!,""))</f>
        <v>#REF!</v>
      </c>
      <c r="H874" s="93" t="e">
        <f>IF(AND('IOC Input'!#REF!="M-OP",'IOC Input'!#REF!&lt;50000),'IOC Input'!#REF!,IF(AND('IOC Input'!#REF!="M-OP",'IOC Input'!#REF!&gt;=50000),'IOC Input'!#REF!,""))</f>
        <v>#REF!</v>
      </c>
      <c r="I874" s="93" t="e">
        <f>IF(AND('IOC Input'!#REF!="M-OP",'IOC Input'!#REF!&lt;50000),'IOC Input'!#REF!,IF(AND('IOC Input'!#REF!="M-OP",'IOC Input'!#REF!&gt;=50000),'IOC Input'!#REF!,""))</f>
        <v>#REF!</v>
      </c>
      <c r="J874" s="95" t="e">
        <f>IF(AND('IOC Input'!#REF!="M-OP",'IOC Input'!#REF!&lt;50000),RIGHT('IOC Input'!#REF!,6),IF(AND('IOC Input'!#REF!="M-OP",'IOC Input'!#REF!&gt;=50000),RIGHT('IOC Input'!#REF!,6),""))</f>
        <v>#REF!</v>
      </c>
      <c r="K874" s="96" t="e">
        <f>IF(AND('IOC Input'!#REF!="M-OP",'IOC Input'!#REF!="C"),'IOC Input'!#REF!,"")</f>
        <v>#REF!</v>
      </c>
      <c r="L874" s="96" t="e">
        <f>IF(AND('IOC Input'!#REF!="M-OP",'IOC Input'!#REF!="D"),'IOC Input'!#REF!,"")</f>
        <v>#REF!</v>
      </c>
      <c r="M874" t="e">
        <f t="shared" si="92"/>
        <v>#REF!</v>
      </c>
    </row>
    <row r="875" spans="1:13" ht="18">
      <c r="A875" s="92" t="s">
        <v>101</v>
      </c>
      <c r="B875" s="93" t="e">
        <f>IF(AND('IOC Input'!#REF!="M-OP",'IOC Input'!#REF!&lt;50000),'IOC Input'!#REF!,IF(AND('IOC Input'!#REF!="M-OP",'IOC Input'!#REF!&gt;=50000),'IOC Input'!#REF!,""))</f>
        <v>#REF!</v>
      </c>
      <c r="C875" s="93" t="e">
        <f>IF(AND('IOC Input'!#REF!="M-OP",'IOC Input'!#REF!&lt;50000),'IOC Input'!#REF!,IF(AND('IOC Input'!#REF!="M-OP",'IOC Input'!#REF!&gt;=50000),'IOC Input'!#REF!,""))</f>
        <v>#REF!</v>
      </c>
      <c r="D875" s="93" t="e">
        <f>IF(AND('IOC Input'!#REF!="M-OP",'IOC Input'!#REF!&lt;50000),'IOC Input'!#REF!,IF(AND('IOC Input'!#REF!="M-OP",'IOC Input'!#REF!&gt;=50000),'IOC Input'!#REF!,""))</f>
        <v>#REF!</v>
      </c>
      <c r="E875" s="93" t="e">
        <f>IF(AND('IOC Input'!#REF!="M-OP",'IOC Input'!#REF!&lt;50000),'IOC Input'!#REF!,IF(AND('IOC Input'!#REF!="M-OP",'IOC Input'!#REF!&gt;=50000),'IOC Input'!#REF!,""))</f>
        <v>#REF!</v>
      </c>
      <c r="F875" s="93" t="e">
        <f>IF(AND('IOC Input'!#REF!="M-OP",'IOC Input'!#REF!&lt;50000),'IOC Input'!#REF!,IF(AND('IOC Input'!#REF!="M-OP",'IOC Input'!#REF!&gt;=50000),'IOC Input'!#REF!,""))</f>
        <v>#REF!</v>
      </c>
      <c r="G875" s="93" t="e">
        <f>IF(AND('IOC Input'!#REF!="M-OP",'IOC Input'!#REF!&lt;50000),'IOC Input'!#REF!,IF(AND('IOC Input'!#REF!="M-OP",'IOC Input'!#REF!&gt;=50000),'IOC Input'!#REF!,""))</f>
        <v>#REF!</v>
      </c>
      <c r="H875" s="97"/>
      <c r="I875" s="93" t="e">
        <f>IF(AND('IOC Input'!#REF!="M-OP",'IOC Input'!#REF!&lt;50000),'IOC Input'!#REF!,IF(AND('IOC Input'!#REF!="M-OP",'IOC Input'!#REF!&gt;=50000),'IOC Input'!#REF!,""))</f>
        <v>#REF!</v>
      </c>
      <c r="J875" s="95" t="e">
        <f>IF(AND('IOC Input'!#REF!="M-OP",'IOC Input'!#REF!&lt;50000),RIGHT('IOC Input'!#REF!,6),IF(AND('IOC Input'!#REF!="M-OP",'IOC Input'!#REF!&gt;=50000),RIGHT('IOC Input'!#REF!,6),""))</f>
        <v>#REF!</v>
      </c>
      <c r="K875" s="96" t="e">
        <f>IF(AND('IOC Input'!#REF!="M-OP",'IOC Input'!#REF!="C"),'IOC Input'!#REF!,"")</f>
        <v>#REF!</v>
      </c>
      <c r="L875" s="96" t="e">
        <f>IF(AND('IOC Input'!#REF!="M-OP",'IOC Input'!#REF!="D"),'IOC Input'!#REF!,"")</f>
        <v>#REF!</v>
      </c>
      <c r="M875" t="e">
        <f t="shared" si="92"/>
        <v>#REF!</v>
      </c>
    </row>
    <row r="876" spans="1:13" ht="18">
      <c r="A876" s="92"/>
      <c r="B876" s="93"/>
      <c r="C876" s="94"/>
      <c r="D876" s="93"/>
      <c r="E876" s="94"/>
      <c r="F876" s="93"/>
      <c r="G876" s="93"/>
      <c r="H876" s="94"/>
      <c r="I876" s="93"/>
      <c r="J876" s="95"/>
      <c r="K876" s="96"/>
      <c r="L876" s="96"/>
    </row>
    <row r="877" spans="1:13" ht="18">
      <c r="A877" s="92" t="s">
        <v>101</v>
      </c>
      <c r="B877" s="93" t="e">
        <f>IF(AND('IOC Input'!#REF!="M-OP",'IOC Input'!#REF!&lt;50000),"119503",IF(AND('IOC Input'!#REF!="M-OP",'IOC Input'!#REF!&gt;=50000),"119500",""))</f>
        <v>#REF!</v>
      </c>
      <c r="C877" s="94"/>
      <c r="D877" s="93"/>
      <c r="E877" s="94"/>
      <c r="F877" s="93"/>
      <c r="G877" s="93"/>
      <c r="H877" s="93" t="e">
        <f>IF(AND('IOC Input'!#REF!="M-OP",'IOC Input'!#REF!&lt;50000),'IOC Input'!#REF!,IF(AND('IOC Input'!#REF!="M-OP",'IOC Input'!#REF!&gt;=50000),'IOC Input'!#REF!,""))</f>
        <v>#REF!</v>
      </c>
      <c r="I877" s="93" t="e">
        <f>+I878</f>
        <v>#REF!</v>
      </c>
      <c r="J877" s="95" t="e">
        <f>+J878</f>
        <v>#REF!</v>
      </c>
      <c r="K877" s="96" t="e">
        <f>IF(AND('IOC Input'!#REF!="M-OP",'IOC Input'!#REF!="C"),'IOC Input'!#REF!,"")</f>
        <v>#REF!</v>
      </c>
      <c r="L877" s="96" t="e">
        <f>IF(AND('IOC Input'!#REF!="M-OP",'IOC Input'!#REF!="D"),'IOC Input'!#REF!,"")</f>
        <v>#REF!</v>
      </c>
      <c r="M877" t="e">
        <f>IF(SUM(K877:L877)&gt;0,1,0)</f>
        <v>#REF!</v>
      </c>
    </row>
    <row r="878" spans="1:13" ht="18">
      <c r="A878" s="92" t="s">
        <v>101</v>
      </c>
      <c r="B878" s="93" t="e">
        <f>IF(AND('IOC Input'!#REF!="M-OP",'IOC Input'!#REF!&lt;50000),'IOC Input'!#REF!,IF(AND('IOC Input'!#REF!="M-OP",'IOC Input'!#REF!&gt;=50000),'IOC Input'!#REF!,""))</f>
        <v>#REF!</v>
      </c>
      <c r="C878" s="93" t="e">
        <f>IF(AND('IOC Input'!#REF!="M-OP",'IOC Input'!#REF!&lt;50000),'IOC Input'!#REF!,IF(AND('IOC Input'!#REF!="M-OP",'IOC Input'!#REF!&gt;=50000),'IOC Input'!#REF!,""))</f>
        <v>#REF!</v>
      </c>
      <c r="D878" s="93" t="e">
        <f>IF(AND('IOC Input'!#REF!="M-OP",'IOC Input'!#REF!&lt;50000),'IOC Input'!#REF!,IF(AND('IOC Input'!#REF!="M-OP",'IOC Input'!#REF!&gt;=50000),'IOC Input'!#REF!,""))</f>
        <v>#REF!</v>
      </c>
      <c r="E878" s="93" t="e">
        <f>IF(AND('IOC Input'!#REF!="M-OP",'IOC Input'!#REF!&lt;50000),'IOC Input'!#REF!,IF(AND('IOC Input'!#REF!="M-OP",'IOC Input'!#REF!&gt;=50000),'IOC Input'!#REF!,""))</f>
        <v>#REF!</v>
      </c>
      <c r="F878" s="93" t="e">
        <f>IF(AND('IOC Input'!#REF!="M-OP",'IOC Input'!#REF!&lt;50000),'IOC Input'!#REF!,IF(AND('IOC Input'!#REF!="M-OP",'IOC Input'!#REF!&gt;=50000),'IOC Input'!#REF!,""))</f>
        <v>#REF!</v>
      </c>
      <c r="G878" s="93" t="e">
        <f>IF(AND('IOC Input'!#REF!="M-OP",'IOC Input'!#REF!&lt;50000),'IOC Input'!#REF!,IF(AND('IOC Input'!#REF!="M-OP",'IOC Input'!#REF!&gt;=50000),'IOC Input'!#REF!,""))</f>
        <v>#REF!</v>
      </c>
      <c r="H878" s="93" t="e">
        <f>IF(AND('IOC Input'!#REF!="M-OP",'IOC Input'!#REF!&lt;50000),'IOC Input'!#REF!,IF(AND('IOC Input'!#REF!="M-OP",'IOC Input'!#REF!&gt;=50000),'IOC Input'!#REF!,""))</f>
        <v>#REF!</v>
      </c>
      <c r="I878" s="93" t="e">
        <f>IF(AND('IOC Input'!#REF!="M-OP",'IOC Input'!#REF!&lt;50000),'IOC Input'!#REF!,IF(AND('IOC Input'!#REF!="M-OP",'IOC Input'!#REF!&gt;=50000),'IOC Input'!#REF!,""))</f>
        <v>#REF!</v>
      </c>
      <c r="J878" s="95" t="e">
        <f>IF(AND('IOC Input'!#REF!="M-OP",'IOC Input'!#REF!&lt;50000),RIGHT('IOC Input'!#REF!,6),IF(AND('IOC Input'!#REF!="M-OP",'IOC Input'!#REF!&gt;=50000),RIGHT('IOC Input'!#REF!,6),""))</f>
        <v>#REF!</v>
      </c>
      <c r="K878" s="96" t="e">
        <f>IF(AND('IOC Input'!#REF!="M-OP",'IOC Input'!#REF!="C"),'IOC Input'!#REF!,"")</f>
        <v>#REF!</v>
      </c>
      <c r="L878" s="96" t="e">
        <f>IF(AND('IOC Input'!#REF!="M-OP",'IOC Input'!#REF!="D"),'IOC Input'!#REF!,"")</f>
        <v>#REF!</v>
      </c>
      <c r="M878" t="e">
        <f t="shared" ref="M878:M884" si="93">IF(SUM(K878:L878)&gt;0,1,0)</f>
        <v>#REF!</v>
      </c>
    </row>
    <row r="879" spans="1:13" ht="18">
      <c r="A879" s="92" t="s">
        <v>101</v>
      </c>
      <c r="B879" s="93" t="e">
        <f>IF(AND('IOC Input'!#REF!="M-OP",'IOC Input'!#REF!&lt;50000),'IOC Input'!#REF!,IF(AND('IOC Input'!#REF!="M-OP",'IOC Input'!#REF!&gt;=50000),'IOC Input'!#REF!,""))</f>
        <v>#REF!</v>
      </c>
      <c r="C879" s="93" t="e">
        <f>IF(AND('IOC Input'!#REF!="M-OP",'IOC Input'!#REF!&lt;50000),'IOC Input'!#REF!,IF(AND('IOC Input'!#REF!="M-OP",'IOC Input'!#REF!&gt;=50000),'IOC Input'!#REF!,""))</f>
        <v>#REF!</v>
      </c>
      <c r="D879" s="93" t="e">
        <f>IF(AND('IOC Input'!#REF!="M-OP",'IOC Input'!#REF!&lt;50000),'IOC Input'!#REF!,IF(AND('IOC Input'!#REF!="M-OP",'IOC Input'!#REF!&gt;=50000),'IOC Input'!#REF!,""))</f>
        <v>#REF!</v>
      </c>
      <c r="E879" s="93" t="e">
        <f>IF(AND('IOC Input'!#REF!="M-OP",'IOC Input'!#REF!&lt;50000),'IOC Input'!#REF!,IF(AND('IOC Input'!#REF!="M-OP",'IOC Input'!#REF!&gt;=50000),'IOC Input'!#REF!,""))</f>
        <v>#REF!</v>
      </c>
      <c r="F879" s="93" t="e">
        <f>IF(AND('IOC Input'!#REF!="M-OP",'IOC Input'!#REF!&lt;50000),'IOC Input'!#REF!,IF(AND('IOC Input'!#REF!="M-OP",'IOC Input'!#REF!&gt;=50000),'IOC Input'!#REF!,""))</f>
        <v>#REF!</v>
      </c>
      <c r="G879" s="93" t="e">
        <f>IF(AND('IOC Input'!#REF!="M-OP",'IOC Input'!#REF!&lt;50000),'IOC Input'!#REF!,IF(AND('IOC Input'!#REF!="M-OP",'IOC Input'!#REF!&gt;=50000),'IOC Input'!#REF!,""))</f>
        <v>#REF!</v>
      </c>
      <c r="H879" s="93" t="e">
        <f>IF(AND('IOC Input'!#REF!="M-OP",'IOC Input'!#REF!&lt;50000),'IOC Input'!#REF!,IF(AND('IOC Input'!#REF!="M-OP",'IOC Input'!#REF!&gt;=50000),'IOC Input'!#REF!,""))</f>
        <v>#REF!</v>
      </c>
      <c r="I879" s="93" t="e">
        <f>IF(AND('IOC Input'!#REF!="M-OP",'IOC Input'!#REF!&lt;50000),'IOC Input'!#REF!,IF(AND('IOC Input'!#REF!="M-OP",'IOC Input'!#REF!&gt;=50000),'IOC Input'!#REF!,""))</f>
        <v>#REF!</v>
      </c>
      <c r="J879" s="95" t="e">
        <f>IF(AND('IOC Input'!#REF!="M-OP",'IOC Input'!#REF!&lt;50000),RIGHT('IOC Input'!#REF!,6),IF(AND('IOC Input'!#REF!="M-OP",'IOC Input'!#REF!&gt;=50000),RIGHT('IOC Input'!#REF!,6),""))</f>
        <v>#REF!</v>
      </c>
      <c r="K879" s="96" t="e">
        <f>IF(AND('IOC Input'!#REF!="M-OP",'IOC Input'!#REF!="C"),'IOC Input'!#REF!,"")</f>
        <v>#REF!</v>
      </c>
      <c r="L879" s="96" t="e">
        <f>IF(AND('IOC Input'!#REF!="M-OP",'IOC Input'!#REF!="D"),'IOC Input'!#REF!,"")</f>
        <v>#REF!</v>
      </c>
      <c r="M879" t="e">
        <f t="shared" si="93"/>
        <v>#REF!</v>
      </c>
    </row>
    <row r="880" spans="1:13" ht="18">
      <c r="A880" s="92" t="s">
        <v>101</v>
      </c>
      <c r="B880" s="93" t="e">
        <f>IF(AND('IOC Input'!#REF!="M-OP",'IOC Input'!#REF!&lt;50000),'IOC Input'!#REF!,IF(AND('IOC Input'!#REF!="M-OP",'IOC Input'!#REF!&gt;=50000),'IOC Input'!#REF!,""))</f>
        <v>#REF!</v>
      </c>
      <c r="C880" s="93" t="e">
        <f>IF(AND('IOC Input'!#REF!="M-OP",'IOC Input'!#REF!&lt;50000),'IOC Input'!#REF!,IF(AND('IOC Input'!#REF!="M-OP",'IOC Input'!#REF!&gt;=50000),'IOC Input'!#REF!,""))</f>
        <v>#REF!</v>
      </c>
      <c r="D880" s="93" t="e">
        <f>IF(AND('IOC Input'!#REF!="M-OP",'IOC Input'!#REF!&lt;50000),'IOC Input'!#REF!,IF(AND('IOC Input'!#REF!="M-OP",'IOC Input'!#REF!&gt;=50000),'IOC Input'!#REF!,""))</f>
        <v>#REF!</v>
      </c>
      <c r="E880" s="93" t="e">
        <f>IF(AND('IOC Input'!#REF!="M-OP",'IOC Input'!#REF!&lt;50000),'IOC Input'!#REF!,IF(AND('IOC Input'!#REF!="M-OP",'IOC Input'!#REF!&gt;=50000),'IOC Input'!#REF!,""))</f>
        <v>#REF!</v>
      </c>
      <c r="F880" s="93" t="e">
        <f>IF(AND('IOC Input'!#REF!="M-OP",'IOC Input'!#REF!&lt;50000),'IOC Input'!#REF!,IF(AND('IOC Input'!#REF!="M-OP",'IOC Input'!#REF!&gt;=50000),'IOC Input'!#REF!,""))</f>
        <v>#REF!</v>
      </c>
      <c r="G880" s="93" t="e">
        <f>IF(AND('IOC Input'!#REF!="M-OP",'IOC Input'!#REF!&lt;50000),'IOC Input'!#REF!,IF(AND('IOC Input'!#REF!="M-OP",'IOC Input'!#REF!&gt;=50000),'IOC Input'!#REF!,""))</f>
        <v>#REF!</v>
      </c>
      <c r="H880" s="93" t="e">
        <f>IF(AND('IOC Input'!#REF!="M-OP",'IOC Input'!#REF!&lt;50000),'IOC Input'!#REF!,IF(AND('IOC Input'!#REF!="M-OP",'IOC Input'!#REF!&gt;=50000),'IOC Input'!#REF!,""))</f>
        <v>#REF!</v>
      </c>
      <c r="I880" s="93" t="e">
        <f>IF(AND('IOC Input'!#REF!="M-OP",'IOC Input'!#REF!&lt;50000),'IOC Input'!#REF!,IF(AND('IOC Input'!#REF!="M-OP",'IOC Input'!#REF!&gt;=50000),'IOC Input'!#REF!,""))</f>
        <v>#REF!</v>
      </c>
      <c r="J880" s="95" t="e">
        <f>IF(AND('IOC Input'!#REF!="M-OP",'IOC Input'!#REF!&lt;50000),RIGHT('IOC Input'!#REF!,6),IF(AND('IOC Input'!#REF!="M-OP",'IOC Input'!#REF!&gt;=50000),RIGHT('IOC Input'!#REF!,6),""))</f>
        <v>#REF!</v>
      </c>
      <c r="K880" s="96" t="e">
        <f>IF(AND('IOC Input'!#REF!="M-OP",'IOC Input'!#REF!="C"),'IOC Input'!#REF!,"")</f>
        <v>#REF!</v>
      </c>
      <c r="L880" s="96" t="e">
        <f>IF(AND('IOC Input'!#REF!="M-OP",'IOC Input'!#REF!="D"),'IOC Input'!#REF!,"")</f>
        <v>#REF!</v>
      </c>
      <c r="M880" t="e">
        <f t="shared" si="93"/>
        <v>#REF!</v>
      </c>
    </row>
    <row r="881" spans="1:13" ht="18">
      <c r="A881" s="92" t="s">
        <v>101</v>
      </c>
      <c r="B881" s="93" t="e">
        <f>IF(AND('IOC Input'!#REF!="M-OP",'IOC Input'!#REF!&lt;50000),'IOC Input'!#REF!,IF(AND('IOC Input'!#REF!="M-OP",'IOC Input'!#REF!&gt;=50000),'IOC Input'!#REF!,""))</f>
        <v>#REF!</v>
      </c>
      <c r="C881" s="93" t="e">
        <f>IF(AND('IOC Input'!#REF!="M-OP",'IOC Input'!#REF!&lt;50000),'IOC Input'!#REF!,IF(AND('IOC Input'!#REF!="M-OP",'IOC Input'!#REF!&gt;=50000),'IOC Input'!#REF!,""))</f>
        <v>#REF!</v>
      </c>
      <c r="D881" s="93" t="e">
        <f>IF(AND('IOC Input'!#REF!="M-OP",'IOC Input'!#REF!&lt;50000),'IOC Input'!#REF!,IF(AND('IOC Input'!#REF!="M-OP",'IOC Input'!#REF!&gt;=50000),'IOC Input'!#REF!,""))</f>
        <v>#REF!</v>
      </c>
      <c r="E881" s="93" t="e">
        <f>IF(AND('IOC Input'!#REF!="M-OP",'IOC Input'!#REF!&lt;50000),'IOC Input'!#REF!,IF(AND('IOC Input'!#REF!="M-OP",'IOC Input'!#REF!&gt;=50000),'IOC Input'!#REF!,""))</f>
        <v>#REF!</v>
      </c>
      <c r="F881" s="93" t="e">
        <f>IF(AND('IOC Input'!#REF!="M-OP",'IOC Input'!#REF!&lt;50000),'IOC Input'!#REF!,IF(AND('IOC Input'!#REF!="M-OP",'IOC Input'!#REF!&gt;=50000),'IOC Input'!#REF!,""))</f>
        <v>#REF!</v>
      </c>
      <c r="G881" s="93" t="e">
        <f>IF(AND('IOC Input'!#REF!="M-OP",'IOC Input'!#REF!&lt;50000),'IOC Input'!#REF!,IF(AND('IOC Input'!#REF!="M-OP",'IOC Input'!#REF!&gt;=50000),'IOC Input'!#REF!,""))</f>
        <v>#REF!</v>
      </c>
      <c r="H881" s="93" t="e">
        <f>IF(AND('IOC Input'!#REF!="M-OP",'IOC Input'!#REF!&lt;50000),'IOC Input'!#REF!,IF(AND('IOC Input'!#REF!="M-OP",'IOC Input'!#REF!&gt;=50000),'IOC Input'!#REF!,""))</f>
        <v>#REF!</v>
      </c>
      <c r="I881" s="93" t="e">
        <f>IF(AND('IOC Input'!#REF!="M-OP",'IOC Input'!#REF!&lt;50000),'IOC Input'!#REF!,IF(AND('IOC Input'!#REF!="M-OP",'IOC Input'!#REF!&gt;=50000),'IOC Input'!#REF!,""))</f>
        <v>#REF!</v>
      </c>
      <c r="J881" s="95" t="e">
        <f>IF(AND('IOC Input'!#REF!="M-OP",'IOC Input'!#REF!&lt;50000),RIGHT('IOC Input'!#REF!,6),IF(AND('IOC Input'!#REF!="M-OP",'IOC Input'!#REF!&gt;=50000),RIGHT('IOC Input'!#REF!,6),""))</f>
        <v>#REF!</v>
      </c>
      <c r="K881" s="96" t="e">
        <f>IF(AND('IOC Input'!#REF!="M-OP",'IOC Input'!#REF!="C"),'IOC Input'!#REF!,"")</f>
        <v>#REF!</v>
      </c>
      <c r="L881" s="96" t="e">
        <f>IF(AND('IOC Input'!#REF!="M-OP",'IOC Input'!#REF!="D"),'IOC Input'!#REF!,"")</f>
        <v>#REF!</v>
      </c>
      <c r="M881" t="e">
        <f t="shared" si="93"/>
        <v>#REF!</v>
      </c>
    </row>
    <row r="882" spans="1:13" ht="18">
      <c r="A882" s="92" t="s">
        <v>101</v>
      </c>
      <c r="B882" s="93" t="e">
        <f>IF(AND('IOC Input'!#REF!="M-OP",'IOC Input'!#REF!&lt;50000),'IOC Input'!#REF!,IF(AND('IOC Input'!#REF!="M-OP",'IOC Input'!#REF!&gt;=50000),'IOC Input'!#REF!,""))</f>
        <v>#REF!</v>
      </c>
      <c r="C882" s="93" t="e">
        <f>IF(AND('IOC Input'!#REF!="M-OP",'IOC Input'!#REF!&lt;50000),'IOC Input'!#REF!,IF(AND('IOC Input'!#REF!="M-OP",'IOC Input'!#REF!&gt;=50000),'IOC Input'!#REF!,""))</f>
        <v>#REF!</v>
      </c>
      <c r="D882" s="93" t="e">
        <f>IF(AND('IOC Input'!#REF!="M-OP",'IOC Input'!#REF!&lt;50000),'IOC Input'!#REF!,IF(AND('IOC Input'!#REF!="M-OP",'IOC Input'!#REF!&gt;=50000),'IOC Input'!#REF!,""))</f>
        <v>#REF!</v>
      </c>
      <c r="E882" s="93" t="e">
        <f>IF(AND('IOC Input'!#REF!="M-OP",'IOC Input'!#REF!&lt;50000),'IOC Input'!#REF!,IF(AND('IOC Input'!#REF!="M-OP",'IOC Input'!#REF!&gt;=50000),'IOC Input'!#REF!,""))</f>
        <v>#REF!</v>
      </c>
      <c r="F882" s="93" t="e">
        <f>IF(AND('IOC Input'!#REF!="M-OP",'IOC Input'!#REF!&lt;50000),'IOC Input'!#REF!,IF(AND('IOC Input'!#REF!="M-OP",'IOC Input'!#REF!&gt;=50000),'IOC Input'!#REF!,""))</f>
        <v>#REF!</v>
      </c>
      <c r="G882" s="93" t="e">
        <f>IF(AND('IOC Input'!#REF!="M-OP",'IOC Input'!#REF!&lt;50000),'IOC Input'!#REF!,IF(AND('IOC Input'!#REF!="M-OP",'IOC Input'!#REF!&gt;=50000),'IOC Input'!#REF!,""))</f>
        <v>#REF!</v>
      </c>
      <c r="H882" s="93" t="e">
        <f>IF(AND('IOC Input'!#REF!="M-OP",'IOC Input'!#REF!&lt;50000),'IOC Input'!#REF!,IF(AND('IOC Input'!#REF!="M-OP",'IOC Input'!#REF!&gt;=50000),'IOC Input'!#REF!,""))</f>
        <v>#REF!</v>
      </c>
      <c r="I882" s="93" t="e">
        <f>IF(AND('IOC Input'!#REF!="M-OP",'IOC Input'!#REF!&lt;50000),'IOC Input'!#REF!,IF(AND('IOC Input'!#REF!="M-OP",'IOC Input'!#REF!&gt;=50000),'IOC Input'!#REF!,""))</f>
        <v>#REF!</v>
      </c>
      <c r="J882" s="95" t="e">
        <f>IF(AND('IOC Input'!#REF!="M-OP",'IOC Input'!#REF!&lt;50000),RIGHT('IOC Input'!#REF!,6),IF(AND('IOC Input'!#REF!="M-OP",'IOC Input'!#REF!&gt;=50000),RIGHT('IOC Input'!#REF!,6),""))</f>
        <v>#REF!</v>
      </c>
      <c r="K882" s="96" t="e">
        <f>IF(AND('IOC Input'!#REF!="M-OP",'IOC Input'!#REF!="C"),'IOC Input'!#REF!,"")</f>
        <v>#REF!</v>
      </c>
      <c r="L882" s="96" t="e">
        <f>IF(AND('IOC Input'!#REF!="M-OP",'IOC Input'!#REF!="D"),'IOC Input'!#REF!,"")</f>
        <v>#REF!</v>
      </c>
      <c r="M882" t="e">
        <f t="shared" si="93"/>
        <v>#REF!</v>
      </c>
    </row>
    <row r="883" spans="1:13" ht="18">
      <c r="A883" s="92" t="s">
        <v>101</v>
      </c>
      <c r="B883" s="93" t="e">
        <f>IF(AND('IOC Input'!#REF!="M-OP",'IOC Input'!#REF!&lt;50000),'IOC Input'!#REF!,IF(AND('IOC Input'!#REF!="M-OP",'IOC Input'!#REF!&gt;=50000),'IOC Input'!#REF!,""))</f>
        <v>#REF!</v>
      </c>
      <c r="C883" s="93" t="e">
        <f>IF(AND('IOC Input'!#REF!="M-OP",'IOC Input'!#REF!&lt;50000),'IOC Input'!#REF!,IF(AND('IOC Input'!#REF!="M-OP",'IOC Input'!#REF!&gt;=50000),'IOC Input'!#REF!,""))</f>
        <v>#REF!</v>
      </c>
      <c r="D883" s="93" t="e">
        <f>IF(AND('IOC Input'!#REF!="M-OP",'IOC Input'!#REF!&lt;50000),'IOC Input'!#REF!,IF(AND('IOC Input'!#REF!="M-OP",'IOC Input'!#REF!&gt;=50000),'IOC Input'!#REF!,""))</f>
        <v>#REF!</v>
      </c>
      <c r="E883" s="93" t="e">
        <f>IF(AND('IOC Input'!#REF!="M-OP",'IOC Input'!#REF!&lt;50000),'IOC Input'!#REF!,IF(AND('IOC Input'!#REF!="M-OP",'IOC Input'!#REF!&gt;=50000),'IOC Input'!#REF!,""))</f>
        <v>#REF!</v>
      </c>
      <c r="F883" s="93" t="e">
        <f>IF(AND('IOC Input'!#REF!="M-OP",'IOC Input'!#REF!&lt;50000),'IOC Input'!#REF!,IF(AND('IOC Input'!#REF!="M-OP",'IOC Input'!#REF!&gt;=50000),'IOC Input'!#REF!,""))</f>
        <v>#REF!</v>
      </c>
      <c r="G883" s="93" t="e">
        <f>IF(AND('IOC Input'!#REF!="M-OP",'IOC Input'!#REF!&lt;50000),'IOC Input'!#REF!,IF(AND('IOC Input'!#REF!="M-OP",'IOC Input'!#REF!&gt;=50000),'IOC Input'!#REF!,""))</f>
        <v>#REF!</v>
      </c>
      <c r="H883" s="93" t="e">
        <f>IF(AND('IOC Input'!#REF!="M-OP",'IOC Input'!#REF!&lt;50000),'IOC Input'!#REF!,IF(AND('IOC Input'!#REF!="M-OP",'IOC Input'!#REF!&gt;=50000),'IOC Input'!#REF!,""))</f>
        <v>#REF!</v>
      </c>
      <c r="I883" s="93" t="e">
        <f>IF(AND('IOC Input'!#REF!="M-OP",'IOC Input'!#REF!&lt;50000),'IOC Input'!#REF!,IF(AND('IOC Input'!#REF!="M-OP",'IOC Input'!#REF!&gt;=50000),'IOC Input'!#REF!,""))</f>
        <v>#REF!</v>
      </c>
      <c r="J883" s="95" t="e">
        <f>IF(AND('IOC Input'!#REF!="M-OP",'IOC Input'!#REF!&lt;50000),RIGHT('IOC Input'!#REF!,6),IF(AND('IOC Input'!#REF!="M-OP",'IOC Input'!#REF!&gt;=50000),RIGHT('IOC Input'!#REF!,6),""))</f>
        <v>#REF!</v>
      </c>
      <c r="K883" s="96" t="e">
        <f>IF(AND('IOC Input'!#REF!="M-OP",'IOC Input'!#REF!="C"),'IOC Input'!#REF!,"")</f>
        <v>#REF!</v>
      </c>
      <c r="L883" s="96" t="e">
        <f>IF(AND('IOC Input'!#REF!="M-OP",'IOC Input'!#REF!="D"),'IOC Input'!#REF!,"")</f>
        <v>#REF!</v>
      </c>
      <c r="M883" t="e">
        <f t="shared" si="93"/>
        <v>#REF!</v>
      </c>
    </row>
    <row r="884" spans="1:13" ht="18">
      <c r="A884" s="92" t="s">
        <v>101</v>
      </c>
      <c r="B884" s="93" t="e">
        <f>IF(AND('IOC Input'!#REF!="M-OP",'IOC Input'!#REF!&lt;50000),'IOC Input'!#REF!,IF(AND('IOC Input'!#REF!="M-OP",'IOC Input'!#REF!&gt;=50000),'IOC Input'!#REF!,""))</f>
        <v>#REF!</v>
      </c>
      <c r="C884" s="93" t="e">
        <f>IF(AND('IOC Input'!#REF!="M-OP",'IOC Input'!#REF!&lt;50000),'IOC Input'!#REF!,IF(AND('IOC Input'!#REF!="M-OP",'IOC Input'!#REF!&gt;=50000),'IOC Input'!#REF!,""))</f>
        <v>#REF!</v>
      </c>
      <c r="D884" s="93" t="e">
        <f>IF(AND('IOC Input'!#REF!="M-OP",'IOC Input'!#REF!&lt;50000),'IOC Input'!#REF!,IF(AND('IOC Input'!#REF!="M-OP",'IOC Input'!#REF!&gt;=50000),'IOC Input'!#REF!,""))</f>
        <v>#REF!</v>
      </c>
      <c r="E884" s="93" t="e">
        <f>IF(AND('IOC Input'!#REF!="M-OP",'IOC Input'!#REF!&lt;50000),'IOC Input'!#REF!,IF(AND('IOC Input'!#REF!="M-OP",'IOC Input'!#REF!&gt;=50000),'IOC Input'!#REF!,""))</f>
        <v>#REF!</v>
      </c>
      <c r="F884" s="93" t="e">
        <f>IF(AND('IOC Input'!#REF!="M-OP",'IOC Input'!#REF!&lt;50000),'IOC Input'!#REF!,IF(AND('IOC Input'!#REF!="M-OP",'IOC Input'!#REF!&gt;=50000),'IOC Input'!#REF!,""))</f>
        <v>#REF!</v>
      </c>
      <c r="G884" s="93" t="e">
        <f>IF(AND('IOC Input'!#REF!="M-OP",'IOC Input'!#REF!&lt;50000),'IOC Input'!#REF!,IF(AND('IOC Input'!#REF!="M-OP",'IOC Input'!#REF!&gt;=50000),'IOC Input'!#REF!,""))</f>
        <v>#REF!</v>
      </c>
      <c r="H884" s="97"/>
      <c r="I884" s="93" t="e">
        <f>IF(AND('IOC Input'!#REF!="M-OP",'IOC Input'!#REF!&lt;50000),'IOC Input'!#REF!,IF(AND('IOC Input'!#REF!="M-OP",'IOC Input'!#REF!&gt;=50000),'IOC Input'!#REF!,""))</f>
        <v>#REF!</v>
      </c>
      <c r="J884" s="95" t="e">
        <f>IF(AND('IOC Input'!#REF!="M-OP",'IOC Input'!#REF!&lt;50000),RIGHT('IOC Input'!#REF!,6),IF(AND('IOC Input'!#REF!="M-OP",'IOC Input'!#REF!&gt;=50000),RIGHT('IOC Input'!#REF!,6),""))</f>
        <v>#REF!</v>
      </c>
      <c r="K884" s="96" t="e">
        <f>IF(AND('IOC Input'!#REF!="M-OP",'IOC Input'!#REF!="C"),'IOC Input'!#REF!,"")</f>
        <v>#REF!</v>
      </c>
      <c r="L884" s="96" t="e">
        <f>IF(AND('IOC Input'!#REF!="M-OP",'IOC Input'!#REF!="D"),'IOC Input'!#REF!,"")</f>
        <v>#REF!</v>
      </c>
      <c r="M884" t="e">
        <f t="shared" si="93"/>
        <v>#REF!</v>
      </c>
    </row>
    <row r="885" spans="1:13" ht="18">
      <c r="A885" s="92"/>
      <c r="B885" s="93"/>
      <c r="C885" s="94"/>
      <c r="D885" s="93"/>
      <c r="E885" s="94"/>
      <c r="F885" s="93"/>
      <c r="G885" s="93"/>
      <c r="H885" s="94"/>
      <c r="I885" s="93"/>
      <c r="J885" s="95"/>
      <c r="K885" s="96"/>
      <c r="L885" s="96"/>
    </row>
    <row r="886" spans="1:13" ht="18">
      <c r="A886" s="92" t="s">
        <v>101</v>
      </c>
      <c r="B886" s="93" t="e">
        <f>IF(AND('IOC Input'!#REF!="M-OP",'IOC Input'!#REF!&lt;50000),"119503",IF(AND('IOC Input'!#REF!="M-OP",'IOC Input'!#REF!&gt;=50000),"119500",""))</f>
        <v>#REF!</v>
      </c>
      <c r="C886" s="94"/>
      <c r="D886" s="93"/>
      <c r="E886" s="94"/>
      <c r="F886" s="93"/>
      <c r="G886" s="93"/>
      <c r="H886" s="93" t="e">
        <f>IF(AND('IOC Input'!#REF!="M-OP",'IOC Input'!#REF!&lt;50000),'IOC Input'!#REF!,IF(AND('IOC Input'!#REF!="M-OP",'IOC Input'!#REF!&gt;=50000),'IOC Input'!#REF!,""))</f>
        <v>#REF!</v>
      </c>
      <c r="I886" s="93" t="e">
        <f>+I887</f>
        <v>#REF!</v>
      </c>
      <c r="J886" s="95" t="e">
        <f>+J887</f>
        <v>#REF!</v>
      </c>
      <c r="K886" s="96" t="e">
        <f>IF(AND('IOC Input'!#REF!="M-OP",'IOC Input'!#REF!="C"),'IOC Input'!#REF!,"")</f>
        <v>#REF!</v>
      </c>
      <c r="L886" s="96" t="e">
        <f>IF(AND('IOC Input'!#REF!="M-OP",'IOC Input'!#REF!="D"),'IOC Input'!#REF!,"")</f>
        <v>#REF!</v>
      </c>
      <c r="M886" t="e">
        <f>IF(SUM(K886:L886)&gt;0,1,0)</f>
        <v>#REF!</v>
      </c>
    </row>
    <row r="887" spans="1:13" ht="18">
      <c r="A887" s="92" t="s">
        <v>101</v>
      </c>
      <c r="B887" s="93" t="e">
        <f>IF(AND('IOC Input'!#REF!="M-OP",'IOC Input'!#REF!&lt;50000),'IOC Input'!#REF!,IF(AND('IOC Input'!#REF!="M-OP",'IOC Input'!#REF!&gt;=50000),'IOC Input'!#REF!,""))</f>
        <v>#REF!</v>
      </c>
      <c r="C887" s="93" t="e">
        <f>IF(AND('IOC Input'!#REF!="M-OP",'IOC Input'!#REF!&lt;50000),'IOC Input'!#REF!,IF(AND('IOC Input'!#REF!="M-OP",'IOC Input'!#REF!&gt;=50000),'IOC Input'!#REF!,""))</f>
        <v>#REF!</v>
      </c>
      <c r="D887" s="93" t="e">
        <f>IF(AND('IOC Input'!#REF!="M-OP",'IOC Input'!#REF!&lt;50000),'IOC Input'!#REF!,IF(AND('IOC Input'!#REF!="M-OP",'IOC Input'!#REF!&gt;=50000),'IOC Input'!#REF!,""))</f>
        <v>#REF!</v>
      </c>
      <c r="E887" s="93" t="e">
        <f>IF(AND('IOC Input'!#REF!="M-OP",'IOC Input'!#REF!&lt;50000),'IOC Input'!#REF!,IF(AND('IOC Input'!#REF!="M-OP",'IOC Input'!#REF!&gt;=50000),'IOC Input'!#REF!,""))</f>
        <v>#REF!</v>
      </c>
      <c r="F887" s="93" t="e">
        <f>IF(AND('IOC Input'!#REF!="M-OP",'IOC Input'!#REF!&lt;50000),'IOC Input'!#REF!,IF(AND('IOC Input'!#REF!="M-OP",'IOC Input'!#REF!&gt;=50000),'IOC Input'!#REF!,""))</f>
        <v>#REF!</v>
      </c>
      <c r="G887" s="93" t="e">
        <f>IF(AND('IOC Input'!#REF!="M-OP",'IOC Input'!#REF!&lt;50000),'IOC Input'!#REF!,IF(AND('IOC Input'!#REF!="M-OP",'IOC Input'!#REF!&gt;=50000),'IOC Input'!#REF!,""))</f>
        <v>#REF!</v>
      </c>
      <c r="H887" s="93" t="e">
        <f>IF(AND('IOC Input'!#REF!="M-OP",'IOC Input'!#REF!&lt;50000),'IOC Input'!#REF!,IF(AND('IOC Input'!#REF!="M-OP",'IOC Input'!#REF!&gt;=50000),'IOC Input'!#REF!,""))</f>
        <v>#REF!</v>
      </c>
      <c r="I887" s="93" t="e">
        <f>IF(AND('IOC Input'!#REF!="M-OP",'IOC Input'!#REF!&lt;50000),'IOC Input'!#REF!,IF(AND('IOC Input'!#REF!="M-OP",'IOC Input'!#REF!&gt;=50000),'IOC Input'!#REF!,""))</f>
        <v>#REF!</v>
      </c>
      <c r="J887" s="95" t="e">
        <f>IF(AND('IOC Input'!#REF!="M-OP",'IOC Input'!#REF!&lt;50000),RIGHT('IOC Input'!#REF!,6),IF(AND('IOC Input'!#REF!="M-OP",'IOC Input'!#REF!&gt;=50000),RIGHT('IOC Input'!#REF!,6),""))</f>
        <v>#REF!</v>
      </c>
      <c r="K887" s="96" t="e">
        <f>IF(AND('IOC Input'!#REF!="M-OP",'IOC Input'!#REF!="C"),'IOC Input'!#REF!,"")</f>
        <v>#REF!</v>
      </c>
      <c r="L887" s="96" t="e">
        <f>IF(AND('IOC Input'!#REF!="M-OP",'IOC Input'!#REF!="D"),'IOC Input'!#REF!,"")</f>
        <v>#REF!</v>
      </c>
      <c r="M887" t="e">
        <f t="shared" ref="M887:M893" si="94">IF(SUM(K887:L887)&gt;0,1,0)</f>
        <v>#REF!</v>
      </c>
    </row>
    <row r="888" spans="1:13" ht="18">
      <c r="A888" s="92" t="s">
        <v>101</v>
      </c>
      <c r="B888" s="93" t="e">
        <f>IF(AND('IOC Input'!#REF!="M-OP",'IOC Input'!#REF!&lt;50000),'IOC Input'!#REF!,IF(AND('IOC Input'!#REF!="M-OP",'IOC Input'!#REF!&gt;=50000),'IOC Input'!#REF!,""))</f>
        <v>#REF!</v>
      </c>
      <c r="C888" s="93" t="e">
        <f>IF(AND('IOC Input'!#REF!="M-OP",'IOC Input'!#REF!&lt;50000),'IOC Input'!#REF!,IF(AND('IOC Input'!#REF!="M-OP",'IOC Input'!#REF!&gt;=50000),'IOC Input'!#REF!,""))</f>
        <v>#REF!</v>
      </c>
      <c r="D888" s="93" t="e">
        <f>IF(AND('IOC Input'!#REF!="M-OP",'IOC Input'!#REF!&lt;50000),'IOC Input'!#REF!,IF(AND('IOC Input'!#REF!="M-OP",'IOC Input'!#REF!&gt;=50000),'IOC Input'!#REF!,""))</f>
        <v>#REF!</v>
      </c>
      <c r="E888" s="93" t="e">
        <f>IF(AND('IOC Input'!#REF!="M-OP",'IOC Input'!#REF!&lt;50000),'IOC Input'!#REF!,IF(AND('IOC Input'!#REF!="M-OP",'IOC Input'!#REF!&gt;=50000),'IOC Input'!#REF!,""))</f>
        <v>#REF!</v>
      </c>
      <c r="F888" s="93" t="e">
        <f>IF(AND('IOC Input'!#REF!="M-OP",'IOC Input'!#REF!&lt;50000),'IOC Input'!#REF!,IF(AND('IOC Input'!#REF!="M-OP",'IOC Input'!#REF!&gt;=50000),'IOC Input'!#REF!,""))</f>
        <v>#REF!</v>
      </c>
      <c r="G888" s="93" t="e">
        <f>IF(AND('IOC Input'!#REF!="M-OP",'IOC Input'!#REF!&lt;50000),'IOC Input'!#REF!,IF(AND('IOC Input'!#REF!="M-OP",'IOC Input'!#REF!&gt;=50000),'IOC Input'!#REF!,""))</f>
        <v>#REF!</v>
      </c>
      <c r="H888" s="93" t="e">
        <f>IF(AND('IOC Input'!#REF!="M-OP",'IOC Input'!#REF!&lt;50000),'IOC Input'!#REF!,IF(AND('IOC Input'!#REF!="M-OP",'IOC Input'!#REF!&gt;=50000),'IOC Input'!#REF!,""))</f>
        <v>#REF!</v>
      </c>
      <c r="I888" s="93" t="e">
        <f>IF(AND('IOC Input'!#REF!="M-OP",'IOC Input'!#REF!&lt;50000),'IOC Input'!#REF!,IF(AND('IOC Input'!#REF!="M-OP",'IOC Input'!#REF!&gt;=50000),'IOC Input'!#REF!,""))</f>
        <v>#REF!</v>
      </c>
      <c r="J888" s="95" t="e">
        <f>IF(AND('IOC Input'!#REF!="M-OP",'IOC Input'!#REF!&lt;50000),RIGHT('IOC Input'!#REF!,6),IF(AND('IOC Input'!#REF!="M-OP",'IOC Input'!#REF!&gt;=50000),RIGHT('IOC Input'!#REF!,6),""))</f>
        <v>#REF!</v>
      </c>
      <c r="K888" s="96" t="e">
        <f>IF(AND('IOC Input'!#REF!="M-OP",'IOC Input'!#REF!="C"),'IOC Input'!#REF!,"")</f>
        <v>#REF!</v>
      </c>
      <c r="L888" s="96" t="e">
        <f>IF(AND('IOC Input'!#REF!="M-OP",'IOC Input'!#REF!="D"),'IOC Input'!#REF!,"")</f>
        <v>#REF!</v>
      </c>
      <c r="M888" t="e">
        <f t="shared" si="94"/>
        <v>#REF!</v>
      </c>
    </row>
    <row r="889" spans="1:13" ht="18">
      <c r="A889" s="92" t="s">
        <v>101</v>
      </c>
      <c r="B889" s="93" t="e">
        <f>IF(AND('IOC Input'!#REF!="M-OP",'IOC Input'!#REF!&lt;50000),'IOC Input'!#REF!,IF(AND('IOC Input'!#REF!="M-OP",'IOC Input'!#REF!&gt;=50000),'IOC Input'!#REF!,""))</f>
        <v>#REF!</v>
      </c>
      <c r="C889" s="93" t="e">
        <f>IF(AND('IOC Input'!#REF!="M-OP",'IOC Input'!#REF!&lt;50000),'IOC Input'!#REF!,IF(AND('IOC Input'!#REF!="M-OP",'IOC Input'!#REF!&gt;=50000),'IOC Input'!#REF!,""))</f>
        <v>#REF!</v>
      </c>
      <c r="D889" s="93" t="e">
        <f>IF(AND('IOC Input'!#REF!="M-OP",'IOC Input'!#REF!&lt;50000),'IOC Input'!#REF!,IF(AND('IOC Input'!#REF!="M-OP",'IOC Input'!#REF!&gt;=50000),'IOC Input'!#REF!,""))</f>
        <v>#REF!</v>
      </c>
      <c r="E889" s="93" t="e">
        <f>IF(AND('IOC Input'!#REF!="M-OP",'IOC Input'!#REF!&lt;50000),'IOC Input'!#REF!,IF(AND('IOC Input'!#REF!="M-OP",'IOC Input'!#REF!&gt;=50000),'IOC Input'!#REF!,""))</f>
        <v>#REF!</v>
      </c>
      <c r="F889" s="93" t="e">
        <f>IF(AND('IOC Input'!#REF!="M-OP",'IOC Input'!#REF!&lt;50000),'IOC Input'!#REF!,IF(AND('IOC Input'!#REF!="M-OP",'IOC Input'!#REF!&gt;=50000),'IOC Input'!#REF!,""))</f>
        <v>#REF!</v>
      </c>
      <c r="G889" s="93" t="e">
        <f>IF(AND('IOC Input'!#REF!="M-OP",'IOC Input'!#REF!&lt;50000),'IOC Input'!#REF!,IF(AND('IOC Input'!#REF!="M-OP",'IOC Input'!#REF!&gt;=50000),'IOC Input'!#REF!,""))</f>
        <v>#REF!</v>
      </c>
      <c r="H889" s="93" t="e">
        <f>IF(AND('IOC Input'!#REF!="M-OP",'IOC Input'!#REF!&lt;50000),'IOC Input'!#REF!,IF(AND('IOC Input'!#REF!="M-OP",'IOC Input'!#REF!&gt;=50000),'IOC Input'!#REF!,""))</f>
        <v>#REF!</v>
      </c>
      <c r="I889" s="93" t="e">
        <f>IF(AND('IOC Input'!#REF!="M-OP",'IOC Input'!#REF!&lt;50000),'IOC Input'!#REF!,IF(AND('IOC Input'!#REF!="M-OP",'IOC Input'!#REF!&gt;=50000),'IOC Input'!#REF!,""))</f>
        <v>#REF!</v>
      </c>
      <c r="J889" s="95" t="e">
        <f>IF(AND('IOC Input'!#REF!="M-OP",'IOC Input'!#REF!&lt;50000),RIGHT('IOC Input'!#REF!,6),IF(AND('IOC Input'!#REF!="M-OP",'IOC Input'!#REF!&gt;=50000),RIGHT('IOC Input'!#REF!,6),""))</f>
        <v>#REF!</v>
      </c>
      <c r="K889" s="96" t="e">
        <f>IF(AND('IOC Input'!#REF!="M-OP",'IOC Input'!#REF!="C"),'IOC Input'!#REF!,"")</f>
        <v>#REF!</v>
      </c>
      <c r="L889" s="96" t="e">
        <f>IF(AND('IOC Input'!#REF!="M-OP",'IOC Input'!#REF!="D"),'IOC Input'!#REF!,"")</f>
        <v>#REF!</v>
      </c>
      <c r="M889" t="e">
        <f t="shared" si="94"/>
        <v>#REF!</v>
      </c>
    </row>
    <row r="890" spans="1:13" ht="18">
      <c r="A890" s="92" t="s">
        <v>101</v>
      </c>
      <c r="B890" s="93" t="e">
        <f>IF(AND('IOC Input'!#REF!="M-OP",'IOC Input'!#REF!&lt;50000),'IOC Input'!#REF!,IF(AND('IOC Input'!#REF!="M-OP",'IOC Input'!#REF!&gt;=50000),'IOC Input'!#REF!,""))</f>
        <v>#REF!</v>
      </c>
      <c r="C890" s="93" t="e">
        <f>IF(AND('IOC Input'!#REF!="M-OP",'IOC Input'!#REF!&lt;50000),'IOC Input'!#REF!,IF(AND('IOC Input'!#REF!="M-OP",'IOC Input'!#REF!&gt;=50000),'IOC Input'!#REF!,""))</f>
        <v>#REF!</v>
      </c>
      <c r="D890" s="93" t="e">
        <f>IF(AND('IOC Input'!#REF!="M-OP",'IOC Input'!#REF!&lt;50000),'IOC Input'!#REF!,IF(AND('IOC Input'!#REF!="M-OP",'IOC Input'!#REF!&gt;=50000),'IOC Input'!#REF!,""))</f>
        <v>#REF!</v>
      </c>
      <c r="E890" s="93" t="e">
        <f>IF(AND('IOC Input'!#REF!="M-OP",'IOC Input'!#REF!&lt;50000),'IOC Input'!#REF!,IF(AND('IOC Input'!#REF!="M-OP",'IOC Input'!#REF!&gt;=50000),'IOC Input'!#REF!,""))</f>
        <v>#REF!</v>
      </c>
      <c r="F890" s="93" t="e">
        <f>IF(AND('IOC Input'!#REF!="M-OP",'IOC Input'!#REF!&lt;50000),'IOC Input'!#REF!,IF(AND('IOC Input'!#REF!="M-OP",'IOC Input'!#REF!&gt;=50000),'IOC Input'!#REF!,""))</f>
        <v>#REF!</v>
      </c>
      <c r="G890" s="93" t="e">
        <f>IF(AND('IOC Input'!#REF!="M-OP",'IOC Input'!#REF!&lt;50000),'IOC Input'!#REF!,IF(AND('IOC Input'!#REF!="M-OP",'IOC Input'!#REF!&gt;=50000),'IOC Input'!#REF!,""))</f>
        <v>#REF!</v>
      </c>
      <c r="H890" s="93" t="e">
        <f>IF(AND('IOC Input'!#REF!="M-OP",'IOC Input'!#REF!&lt;50000),'IOC Input'!#REF!,IF(AND('IOC Input'!#REF!="M-OP",'IOC Input'!#REF!&gt;=50000),'IOC Input'!#REF!,""))</f>
        <v>#REF!</v>
      </c>
      <c r="I890" s="93" t="e">
        <f>IF(AND('IOC Input'!#REF!="M-OP",'IOC Input'!#REF!&lt;50000),'IOC Input'!#REF!,IF(AND('IOC Input'!#REF!="M-OP",'IOC Input'!#REF!&gt;=50000),'IOC Input'!#REF!,""))</f>
        <v>#REF!</v>
      </c>
      <c r="J890" s="95" t="e">
        <f>IF(AND('IOC Input'!#REF!="M-OP",'IOC Input'!#REF!&lt;50000),RIGHT('IOC Input'!#REF!,6),IF(AND('IOC Input'!#REF!="M-OP",'IOC Input'!#REF!&gt;=50000),RIGHT('IOC Input'!#REF!,6),""))</f>
        <v>#REF!</v>
      </c>
      <c r="K890" s="96" t="e">
        <f>IF(AND('IOC Input'!#REF!="M-OP",'IOC Input'!#REF!="C"),'IOC Input'!#REF!,"")</f>
        <v>#REF!</v>
      </c>
      <c r="L890" s="96" t="e">
        <f>IF(AND('IOC Input'!#REF!="M-OP",'IOC Input'!#REF!="D"),'IOC Input'!#REF!,"")</f>
        <v>#REF!</v>
      </c>
      <c r="M890" t="e">
        <f t="shared" si="94"/>
        <v>#REF!</v>
      </c>
    </row>
    <row r="891" spans="1:13" ht="18">
      <c r="A891" s="92" t="s">
        <v>101</v>
      </c>
      <c r="B891" s="93" t="e">
        <f>IF(AND('IOC Input'!#REF!="M-OP",'IOC Input'!#REF!&lt;50000),'IOC Input'!#REF!,IF(AND('IOC Input'!#REF!="M-OP",'IOC Input'!#REF!&gt;=50000),'IOC Input'!#REF!,""))</f>
        <v>#REF!</v>
      </c>
      <c r="C891" s="93" t="e">
        <f>IF(AND('IOC Input'!#REF!="M-OP",'IOC Input'!#REF!&lt;50000),'IOC Input'!#REF!,IF(AND('IOC Input'!#REF!="M-OP",'IOC Input'!#REF!&gt;=50000),'IOC Input'!#REF!,""))</f>
        <v>#REF!</v>
      </c>
      <c r="D891" s="93" t="e">
        <f>IF(AND('IOC Input'!#REF!="M-OP",'IOC Input'!#REF!&lt;50000),'IOC Input'!#REF!,IF(AND('IOC Input'!#REF!="M-OP",'IOC Input'!#REF!&gt;=50000),'IOC Input'!#REF!,""))</f>
        <v>#REF!</v>
      </c>
      <c r="E891" s="93" t="e">
        <f>IF(AND('IOC Input'!#REF!="M-OP",'IOC Input'!#REF!&lt;50000),'IOC Input'!#REF!,IF(AND('IOC Input'!#REF!="M-OP",'IOC Input'!#REF!&gt;=50000),'IOC Input'!#REF!,""))</f>
        <v>#REF!</v>
      </c>
      <c r="F891" s="93" t="e">
        <f>IF(AND('IOC Input'!#REF!="M-OP",'IOC Input'!#REF!&lt;50000),'IOC Input'!#REF!,IF(AND('IOC Input'!#REF!="M-OP",'IOC Input'!#REF!&gt;=50000),'IOC Input'!#REF!,""))</f>
        <v>#REF!</v>
      </c>
      <c r="G891" s="93" t="e">
        <f>IF(AND('IOC Input'!#REF!="M-OP",'IOC Input'!#REF!&lt;50000),'IOC Input'!#REF!,IF(AND('IOC Input'!#REF!="M-OP",'IOC Input'!#REF!&gt;=50000),'IOC Input'!#REF!,""))</f>
        <v>#REF!</v>
      </c>
      <c r="H891" s="93" t="e">
        <f>IF(AND('IOC Input'!#REF!="M-OP",'IOC Input'!#REF!&lt;50000),'IOC Input'!#REF!,IF(AND('IOC Input'!#REF!="M-OP",'IOC Input'!#REF!&gt;=50000),'IOC Input'!#REF!,""))</f>
        <v>#REF!</v>
      </c>
      <c r="I891" s="93" t="e">
        <f>IF(AND('IOC Input'!#REF!="M-OP",'IOC Input'!#REF!&lt;50000),'IOC Input'!#REF!,IF(AND('IOC Input'!#REF!="M-OP",'IOC Input'!#REF!&gt;=50000),'IOC Input'!#REF!,""))</f>
        <v>#REF!</v>
      </c>
      <c r="J891" s="95" t="e">
        <f>IF(AND('IOC Input'!#REF!="M-OP",'IOC Input'!#REF!&lt;50000),RIGHT('IOC Input'!#REF!,6),IF(AND('IOC Input'!#REF!="M-OP",'IOC Input'!#REF!&gt;=50000),RIGHT('IOC Input'!#REF!,6),""))</f>
        <v>#REF!</v>
      </c>
      <c r="K891" s="96" t="e">
        <f>IF(AND('IOC Input'!#REF!="M-OP",'IOC Input'!#REF!="C"),'IOC Input'!#REF!,"")</f>
        <v>#REF!</v>
      </c>
      <c r="L891" s="96" t="e">
        <f>IF(AND('IOC Input'!#REF!="M-OP",'IOC Input'!#REF!="D"),'IOC Input'!#REF!,"")</f>
        <v>#REF!</v>
      </c>
      <c r="M891" t="e">
        <f t="shared" si="94"/>
        <v>#REF!</v>
      </c>
    </row>
    <row r="892" spans="1:13" ht="18">
      <c r="A892" s="92" t="s">
        <v>101</v>
      </c>
      <c r="B892" s="93" t="e">
        <f>IF(AND('IOC Input'!#REF!="M-OP",'IOC Input'!#REF!&lt;50000),'IOC Input'!#REF!,IF(AND('IOC Input'!#REF!="M-OP",'IOC Input'!#REF!&gt;=50000),'IOC Input'!#REF!,""))</f>
        <v>#REF!</v>
      </c>
      <c r="C892" s="93" t="e">
        <f>IF(AND('IOC Input'!#REF!="M-OP",'IOC Input'!#REF!&lt;50000),'IOC Input'!#REF!,IF(AND('IOC Input'!#REF!="M-OP",'IOC Input'!#REF!&gt;=50000),'IOC Input'!#REF!,""))</f>
        <v>#REF!</v>
      </c>
      <c r="D892" s="93" t="e">
        <f>IF(AND('IOC Input'!#REF!="M-OP",'IOC Input'!#REF!&lt;50000),'IOC Input'!#REF!,IF(AND('IOC Input'!#REF!="M-OP",'IOC Input'!#REF!&gt;=50000),'IOC Input'!#REF!,""))</f>
        <v>#REF!</v>
      </c>
      <c r="E892" s="93" t="e">
        <f>IF(AND('IOC Input'!#REF!="M-OP",'IOC Input'!#REF!&lt;50000),'IOC Input'!#REF!,IF(AND('IOC Input'!#REF!="M-OP",'IOC Input'!#REF!&gt;=50000),'IOC Input'!#REF!,""))</f>
        <v>#REF!</v>
      </c>
      <c r="F892" s="93" t="e">
        <f>IF(AND('IOC Input'!#REF!="M-OP",'IOC Input'!#REF!&lt;50000),'IOC Input'!#REF!,IF(AND('IOC Input'!#REF!="M-OP",'IOC Input'!#REF!&gt;=50000),'IOC Input'!#REF!,""))</f>
        <v>#REF!</v>
      </c>
      <c r="G892" s="93" t="e">
        <f>IF(AND('IOC Input'!#REF!="M-OP",'IOC Input'!#REF!&lt;50000),'IOC Input'!#REF!,IF(AND('IOC Input'!#REF!="M-OP",'IOC Input'!#REF!&gt;=50000),'IOC Input'!#REF!,""))</f>
        <v>#REF!</v>
      </c>
      <c r="H892" s="93" t="e">
        <f>IF(AND('IOC Input'!#REF!="M-OP",'IOC Input'!#REF!&lt;50000),'IOC Input'!#REF!,IF(AND('IOC Input'!#REF!="M-OP",'IOC Input'!#REF!&gt;=50000),'IOC Input'!#REF!,""))</f>
        <v>#REF!</v>
      </c>
      <c r="I892" s="93" t="e">
        <f>IF(AND('IOC Input'!#REF!="M-OP",'IOC Input'!#REF!&lt;50000),'IOC Input'!#REF!,IF(AND('IOC Input'!#REF!="M-OP",'IOC Input'!#REF!&gt;=50000),'IOC Input'!#REF!,""))</f>
        <v>#REF!</v>
      </c>
      <c r="J892" s="95" t="e">
        <f>IF(AND('IOC Input'!#REF!="M-OP",'IOC Input'!#REF!&lt;50000),RIGHT('IOC Input'!#REF!,6),IF(AND('IOC Input'!#REF!="M-OP",'IOC Input'!#REF!&gt;=50000),RIGHT('IOC Input'!#REF!,6),""))</f>
        <v>#REF!</v>
      </c>
      <c r="K892" s="96" t="e">
        <f>IF(AND('IOC Input'!#REF!="M-OP",'IOC Input'!#REF!="C"),'IOC Input'!#REF!,"")</f>
        <v>#REF!</v>
      </c>
      <c r="L892" s="96" t="e">
        <f>IF(AND('IOC Input'!#REF!="M-OP",'IOC Input'!#REF!="D"),'IOC Input'!#REF!,"")</f>
        <v>#REF!</v>
      </c>
      <c r="M892" t="e">
        <f t="shared" si="94"/>
        <v>#REF!</v>
      </c>
    </row>
    <row r="893" spans="1:13" ht="18">
      <c r="A893" s="92" t="s">
        <v>101</v>
      </c>
      <c r="B893" s="93" t="e">
        <f>IF(AND('IOC Input'!#REF!="M-OP",'IOC Input'!#REF!&lt;50000),'IOC Input'!#REF!,IF(AND('IOC Input'!#REF!="M-OP",'IOC Input'!#REF!&gt;=50000),'IOC Input'!#REF!,""))</f>
        <v>#REF!</v>
      </c>
      <c r="C893" s="93" t="e">
        <f>IF(AND('IOC Input'!#REF!="M-OP",'IOC Input'!#REF!&lt;50000),'IOC Input'!#REF!,IF(AND('IOC Input'!#REF!="M-OP",'IOC Input'!#REF!&gt;=50000),'IOC Input'!#REF!,""))</f>
        <v>#REF!</v>
      </c>
      <c r="D893" s="93" t="e">
        <f>IF(AND('IOC Input'!#REF!="M-OP",'IOC Input'!#REF!&lt;50000),'IOC Input'!#REF!,IF(AND('IOC Input'!#REF!="M-OP",'IOC Input'!#REF!&gt;=50000),'IOC Input'!#REF!,""))</f>
        <v>#REF!</v>
      </c>
      <c r="E893" s="93" t="e">
        <f>IF(AND('IOC Input'!#REF!="M-OP",'IOC Input'!#REF!&lt;50000),'IOC Input'!#REF!,IF(AND('IOC Input'!#REF!="M-OP",'IOC Input'!#REF!&gt;=50000),'IOC Input'!#REF!,""))</f>
        <v>#REF!</v>
      </c>
      <c r="F893" s="93" t="e">
        <f>IF(AND('IOC Input'!#REF!="M-OP",'IOC Input'!#REF!&lt;50000),'IOC Input'!#REF!,IF(AND('IOC Input'!#REF!="M-OP",'IOC Input'!#REF!&gt;=50000),'IOC Input'!#REF!,""))</f>
        <v>#REF!</v>
      </c>
      <c r="G893" s="93" t="e">
        <f>IF(AND('IOC Input'!#REF!="M-OP",'IOC Input'!#REF!&lt;50000),'IOC Input'!#REF!,IF(AND('IOC Input'!#REF!="M-OP",'IOC Input'!#REF!&gt;=50000),'IOC Input'!#REF!,""))</f>
        <v>#REF!</v>
      </c>
      <c r="H893" s="97"/>
      <c r="I893" s="93" t="e">
        <f>IF(AND('IOC Input'!#REF!="M-OP",'IOC Input'!#REF!&lt;50000),'IOC Input'!#REF!,IF(AND('IOC Input'!#REF!="M-OP",'IOC Input'!#REF!&gt;=50000),'IOC Input'!#REF!,""))</f>
        <v>#REF!</v>
      </c>
      <c r="J893" s="95" t="e">
        <f>IF(AND('IOC Input'!#REF!="M-OP",'IOC Input'!#REF!&lt;50000),RIGHT('IOC Input'!#REF!,6),IF(AND('IOC Input'!#REF!="M-OP",'IOC Input'!#REF!&gt;=50000),RIGHT('IOC Input'!#REF!,6),""))</f>
        <v>#REF!</v>
      </c>
      <c r="K893" s="96" t="e">
        <f>IF(AND('IOC Input'!#REF!="M-OP",'IOC Input'!#REF!="C"),'IOC Input'!#REF!,"")</f>
        <v>#REF!</v>
      </c>
      <c r="L893" s="96" t="e">
        <f>IF(AND('IOC Input'!#REF!="M-OP",'IOC Input'!#REF!="D"),'IOC Input'!#REF!,"")</f>
        <v>#REF!</v>
      </c>
      <c r="M893" t="e">
        <f t="shared" si="94"/>
        <v>#REF!</v>
      </c>
    </row>
    <row r="894" spans="1:13" ht="18">
      <c r="A894" s="92"/>
      <c r="B894" s="93"/>
      <c r="C894" s="94"/>
      <c r="D894" s="93"/>
      <c r="E894" s="94"/>
      <c r="F894" s="93"/>
      <c r="G894" s="93"/>
      <c r="H894" s="94"/>
      <c r="I894" s="93"/>
      <c r="J894" s="95"/>
      <c r="K894" s="96"/>
      <c r="L894" s="96"/>
    </row>
    <row r="895" spans="1:13" ht="18">
      <c r="A895" s="92" t="s">
        <v>101</v>
      </c>
      <c r="B895" s="93" t="e">
        <f>IF(AND('IOC Input'!#REF!="M-OP",'IOC Input'!#REF!&lt;50000),"119503",IF(AND('IOC Input'!#REF!="M-OP",'IOC Input'!#REF!&gt;=50000),"119500",""))</f>
        <v>#REF!</v>
      </c>
      <c r="C895" s="94"/>
      <c r="D895" s="93"/>
      <c r="E895" s="94"/>
      <c r="F895" s="93"/>
      <c r="G895" s="93"/>
      <c r="H895" s="93" t="e">
        <f>IF(AND('IOC Input'!#REF!="M-OP",'IOC Input'!#REF!&lt;50000),'IOC Input'!#REF!,IF(AND('IOC Input'!#REF!="M-OP",'IOC Input'!#REF!&gt;=50000),'IOC Input'!#REF!,""))</f>
        <v>#REF!</v>
      </c>
      <c r="I895" s="93" t="e">
        <f>+I896</f>
        <v>#REF!</v>
      </c>
      <c r="J895" s="95" t="e">
        <f>+J896</f>
        <v>#REF!</v>
      </c>
      <c r="K895" s="96" t="e">
        <f>IF(AND('IOC Input'!#REF!="M-OP",'IOC Input'!#REF!="C"),'IOC Input'!#REF!,"")</f>
        <v>#REF!</v>
      </c>
      <c r="L895" s="96" t="e">
        <f>IF(AND('IOC Input'!#REF!="M-OP",'IOC Input'!#REF!="D"),'IOC Input'!#REF!,"")</f>
        <v>#REF!</v>
      </c>
      <c r="M895" t="e">
        <f>IF(SUM(K895:L895)&gt;0,1,0)</f>
        <v>#REF!</v>
      </c>
    </row>
    <row r="896" spans="1:13" ht="18">
      <c r="A896" s="92" t="s">
        <v>101</v>
      </c>
      <c r="B896" s="93" t="e">
        <f>IF(AND('IOC Input'!#REF!="M-OP",'IOC Input'!#REF!&lt;50000),'IOC Input'!#REF!,IF(AND('IOC Input'!#REF!="M-OP",'IOC Input'!#REF!&gt;=50000),'IOC Input'!#REF!,""))</f>
        <v>#REF!</v>
      </c>
      <c r="C896" s="93" t="e">
        <f>IF(AND('IOC Input'!#REF!="M-OP",'IOC Input'!#REF!&lt;50000),'IOC Input'!#REF!,IF(AND('IOC Input'!#REF!="M-OP",'IOC Input'!#REF!&gt;=50000),'IOC Input'!#REF!,""))</f>
        <v>#REF!</v>
      </c>
      <c r="D896" s="93" t="e">
        <f>IF(AND('IOC Input'!#REF!="M-OP",'IOC Input'!#REF!&lt;50000),'IOC Input'!#REF!,IF(AND('IOC Input'!#REF!="M-OP",'IOC Input'!#REF!&gt;=50000),'IOC Input'!#REF!,""))</f>
        <v>#REF!</v>
      </c>
      <c r="E896" s="93" t="e">
        <f>IF(AND('IOC Input'!#REF!="M-OP",'IOC Input'!#REF!&lt;50000),'IOC Input'!#REF!,IF(AND('IOC Input'!#REF!="M-OP",'IOC Input'!#REF!&gt;=50000),'IOC Input'!#REF!,""))</f>
        <v>#REF!</v>
      </c>
      <c r="F896" s="93" t="e">
        <f>IF(AND('IOC Input'!#REF!="M-OP",'IOC Input'!#REF!&lt;50000),'IOC Input'!#REF!,IF(AND('IOC Input'!#REF!="M-OP",'IOC Input'!#REF!&gt;=50000),'IOC Input'!#REF!,""))</f>
        <v>#REF!</v>
      </c>
      <c r="G896" s="93" t="e">
        <f>IF(AND('IOC Input'!#REF!="M-OP",'IOC Input'!#REF!&lt;50000),'IOC Input'!#REF!,IF(AND('IOC Input'!#REF!="M-OP",'IOC Input'!#REF!&gt;=50000),'IOC Input'!#REF!,""))</f>
        <v>#REF!</v>
      </c>
      <c r="H896" s="93" t="e">
        <f>IF(AND('IOC Input'!#REF!="M-OP",'IOC Input'!#REF!&lt;50000),'IOC Input'!#REF!,IF(AND('IOC Input'!#REF!="M-OP",'IOC Input'!#REF!&gt;=50000),'IOC Input'!#REF!,""))</f>
        <v>#REF!</v>
      </c>
      <c r="I896" s="93" t="e">
        <f>IF(AND('IOC Input'!#REF!="M-OP",'IOC Input'!#REF!&lt;50000),'IOC Input'!#REF!,IF(AND('IOC Input'!#REF!="M-OP",'IOC Input'!#REF!&gt;=50000),'IOC Input'!#REF!,""))</f>
        <v>#REF!</v>
      </c>
      <c r="J896" s="95" t="e">
        <f>IF(AND('IOC Input'!#REF!="M-OP",'IOC Input'!#REF!&lt;50000),RIGHT('IOC Input'!#REF!,6),IF(AND('IOC Input'!#REF!="M-OP",'IOC Input'!#REF!&gt;=50000),RIGHT('IOC Input'!#REF!,6),""))</f>
        <v>#REF!</v>
      </c>
      <c r="K896" s="96" t="e">
        <f>IF(AND('IOC Input'!#REF!="M-OP",'IOC Input'!#REF!="C"),'IOC Input'!#REF!,"")</f>
        <v>#REF!</v>
      </c>
      <c r="L896" s="96" t="e">
        <f>IF(AND('IOC Input'!#REF!="M-OP",'IOC Input'!#REF!="D"),'IOC Input'!#REF!,"")</f>
        <v>#REF!</v>
      </c>
      <c r="M896" t="e">
        <f t="shared" ref="M896:M902" si="95">IF(SUM(K896:L896)&gt;0,1,0)</f>
        <v>#REF!</v>
      </c>
    </row>
    <row r="897" spans="1:13" ht="18">
      <c r="A897" s="92" t="s">
        <v>101</v>
      </c>
      <c r="B897" s="93" t="e">
        <f>IF(AND('IOC Input'!#REF!="M-OP",'IOC Input'!#REF!&lt;50000),'IOC Input'!#REF!,IF(AND('IOC Input'!#REF!="M-OP",'IOC Input'!#REF!&gt;=50000),'IOC Input'!#REF!,""))</f>
        <v>#REF!</v>
      </c>
      <c r="C897" s="93" t="e">
        <f>IF(AND('IOC Input'!#REF!="M-OP",'IOC Input'!#REF!&lt;50000),'IOC Input'!#REF!,IF(AND('IOC Input'!#REF!="M-OP",'IOC Input'!#REF!&gt;=50000),'IOC Input'!#REF!,""))</f>
        <v>#REF!</v>
      </c>
      <c r="D897" s="93" t="e">
        <f>IF(AND('IOC Input'!#REF!="M-OP",'IOC Input'!#REF!&lt;50000),'IOC Input'!#REF!,IF(AND('IOC Input'!#REF!="M-OP",'IOC Input'!#REF!&gt;=50000),'IOC Input'!#REF!,""))</f>
        <v>#REF!</v>
      </c>
      <c r="E897" s="93" t="e">
        <f>IF(AND('IOC Input'!#REF!="M-OP",'IOC Input'!#REF!&lt;50000),'IOC Input'!#REF!,IF(AND('IOC Input'!#REF!="M-OP",'IOC Input'!#REF!&gt;=50000),'IOC Input'!#REF!,""))</f>
        <v>#REF!</v>
      </c>
      <c r="F897" s="93" t="e">
        <f>IF(AND('IOC Input'!#REF!="M-OP",'IOC Input'!#REF!&lt;50000),'IOC Input'!#REF!,IF(AND('IOC Input'!#REF!="M-OP",'IOC Input'!#REF!&gt;=50000),'IOC Input'!#REF!,""))</f>
        <v>#REF!</v>
      </c>
      <c r="G897" s="93" t="e">
        <f>IF(AND('IOC Input'!#REF!="M-OP",'IOC Input'!#REF!&lt;50000),'IOC Input'!#REF!,IF(AND('IOC Input'!#REF!="M-OP",'IOC Input'!#REF!&gt;=50000),'IOC Input'!#REF!,""))</f>
        <v>#REF!</v>
      </c>
      <c r="H897" s="93" t="e">
        <f>IF(AND('IOC Input'!#REF!="M-OP",'IOC Input'!#REF!&lt;50000),'IOC Input'!#REF!,IF(AND('IOC Input'!#REF!="M-OP",'IOC Input'!#REF!&gt;=50000),'IOC Input'!#REF!,""))</f>
        <v>#REF!</v>
      </c>
      <c r="I897" s="93" t="e">
        <f>IF(AND('IOC Input'!#REF!="M-OP",'IOC Input'!#REF!&lt;50000),'IOC Input'!#REF!,IF(AND('IOC Input'!#REF!="M-OP",'IOC Input'!#REF!&gt;=50000),'IOC Input'!#REF!,""))</f>
        <v>#REF!</v>
      </c>
      <c r="J897" s="95" t="e">
        <f>IF(AND('IOC Input'!#REF!="M-OP",'IOC Input'!#REF!&lt;50000),RIGHT('IOC Input'!#REF!,6),IF(AND('IOC Input'!#REF!="M-OP",'IOC Input'!#REF!&gt;=50000),RIGHT('IOC Input'!#REF!,6),""))</f>
        <v>#REF!</v>
      </c>
      <c r="K897" s="96" t="e">
        <f>IF(AND('IOC Input'!#REF!="M-OP",'IOC Input'!#REF!="C"),'IOC Input'!#REF!,"")</f>
        <v>#REF!</v>
      </c>
      <c r="L897" s="96" t="e">
        <f>IF(AND('IOC Input'!#REF!="M-OP",'IOC Input'!#REF!="D"),'IOC Input'!#REF!,"")</f>
        <v>#REF!</v>
      </c>
      <c r="M897" t="e">
        <f t="shared" si="95"/>
        <v>#REF!</v>
      </c>
    </row>
    <row r="898" spans="1:13" ht="18">
      <c r="A898" s="92" t="s">
        <v>101</v>
      </c>
      <c r="B898" s="93" t="e">
        <f>IF(AND('IOC Input'!#REF!="M-OP",'IOC Input'!#REF!&lt;50000),'IOC Input'!#REF!,IF(AND('IOC Input'!#REF!="M-OP",'IOC Input'!#REF!&gt;=50000),'IOC Input'!#REF!,""))</f>
        <v>#REF!</v>
      </c>
      <c r="C898" s="93" t="e">
        <f>IF(AND('IOC Input'!#REF!="M-OP",'IOC Input'!#REF!&lt;50000),'IOC Input'!#REF!,IF(AND('IOC Input'!#REF!="M-OP",'IOC Input'!#REF!&gt;=50000),'IOC Input'!#REF!,""))</f>
        <v>#REF!</v>
      </c>
      <c r="D898" s="93" t="e">
        <f>IF(AND('IOC Input'!#REF!="M-OP",'IOC Input'!#REF!&lt;50000),'IOC Input'!#REF!,IF(AND('IOC Input'!#REF!="M-OP",'IOC Input'!#REF!&gt;=50000),'IOC Input'!#REF!,""))</f>
        <v>#REF!</v>
      </c>
      <c r="E898" s="93" t="e">
        <f>IF(AND('IOC Input'!#REF!="M-OP",'IOC Input'!#REF!&lt;50000),'IOC Input'!#REF!,IF(AND('IOC Input'!#REF!="M-OP",'IOC Input'!#REF!&gt;=50000),'IOC Input'!#REF!,""))</f>
        <v>#REF!</v>
      </c>
      <c r="F898" s="93" t="e">
        <f>IF(AND('IOC Input'!#REF!="M-OP",'IOC Input'!#REF!&lt;50000),'IOC Input'!#REF!,IF(AND('IOC Input'!#REF!="M-OP",'IOC Input'!#REF!&gt;=50000),'IOC Input'!#REF!,""))</f>
        <v>#REF!</v>
      </c>
      <c r="G898" s="93" t="e">
        <f>IF(AND('IOC Input'!#REF!="M-OP",'IOC Input'!#REF!&lt;50000),'IOC Input'!#REF!,IF(AND('IOC Input'!#REF!="M-OP",'IOC Input'!#REF!&gt;=50000),'IOC Input'!#REF!,""))</f>
        <v>#REF!</v>
      </c>
      <c r="H898" s="93" t="e">
        <f>IF(AND('IOC Input'!#REF!="M-OP",'IOC Input'!#REF!&lt;50000),'IOC Input'!#REF!,IF(AND('IOC Input'!#REF!="M-OP",'IOC Input'!#REF!&gt;=50000),'IOC Input'!#REF!,""))</f>
        <v>#REF!</v>
      </c>
      <c r="I898" s="93" t="e">
        <f>IF(AND('IOC Input'!#REF!="M-OP",'IOC Input'!#REF!&lt;50000),'IOC Input'!#REF!,IF(AND('IOC Input'!#REF!="M-OP",'IOC Input'!#REF!&gt;=50000),'IOC Input'!#REF!,""))</f>
        <v>#REF!</v>
      </c>
      <c r="J898" s="95" t="e">
        <f>IF(AND('IOC Input'!#REF!="M-OP",'IOC Input'!#REF!&lt;50000),RIGHT('IOC Input'!#REF!,6),IF(AND('IOC Input'!#REF!="M-OP",'IOC Input'!#REF!&gt;=50000),RIGHT('IOC Input'!#REF!,6),""))</f>
        <v>#REF!</v>
      </c>
      <c r="K898" s="96" t="e">
        <f>IF(AND('IOC Input'!#REF!="M-OP",'IOC Input'!#REF!="C"),'IOC Input'!#REF!,"")</f>
        <v>#REF!</v>
      </c>
      <c r="L898" s="96" t="e">
        <f>IF(AND('IOC Input'!#REF!="M-OP",'IOC Input'!#REF!="D"),'IOC Input'!#REF!,"")</f>
        <v>#REF!</v>
      </c>
      <c r="M898" t="e">
        <f t="shared" si="95"/>
        <v>#REF!</v>
      </c>
    </row>
    <row r="899" spans="1:13" ht="18">
      <c r="A899" s="92" t="s">
        <v>101</v>
      </c>
      <c r="B899" s="93" t="e">
        <f>IF(AND('IOC Input'!#REF!="M-OP",'IOC Input'!#REF!&lt;50000),'IOC Input'!#REF!,IF(AND('IOC Input'!#REF!="M-OP",'IOC Input'!#REF!&gt;=50000),'IOC Input'!#REF!,""))</f>
        <v>#REF!</v>
      </c>
      <c r="C899" s="93" t="e">
        <f>IF(AND('IOC Input'!#REF!="M-OP",'IOC Input'!#REF!&lt;50000),'IOC Input'!#REF!,IF(AND('IOC Input'!#REF!="M-OP",'IOC Input'!#REF!&gt;=50000),'IOC Input'!#REF!,""))</f>
        <v>#REF!</v>
      </c>
      <c r="D899" s="93" t="e">
        <f>IF(AND('IOC Input'!#REF!="M-OP",'IOC Input'!#REF!&lt;50000),'IOC Input'!#REF!,IF(AND('IOC Input'!#REF!="M-OP",'IOC Input'!#REF!&gt;=50000),'IOC Input'!#REF!,""))</f>
        <v>#REF!</v>
      </c>
      <c r="E899" s="93" t="e">
        <f>IF(AND('IOC Input'!#REF!="M-OP",'IOC Input'!#REF!&lt;50000),'IOC Input'!#REF!,IF(AND('IOC Input'!#REF!="M-OP",'IOC Input'!#REF!&gt;=50000),'IOC Input'!#REF!,""))</f>
        <v>#REF!</v>
      </c>
      <c r="F899" s="93" t="e">
        <f>IF(AND('IOC Input'!#REF!="M-OP",'IOC Input'!#REF!&lt;50000),'IOC Input'!#REF!,IF(AND('IOC Input'!#REF!="M-OP",'IOC Input'!#REF!&gt;=50000),'IOC Input'!#REF!,""))</f>
        <v>#REF!</v>
      </c>
      <c r="G899" s="93" t="e">
        <f>IF(AND('IOC Input'!#REF!="M-OP",'IOC Input'!#REF!&lt;50000),'IOC Input'!#REF!,IF(AND('IOC Input'!#REF!="M-OP",'IOC Input'!#REF!&gt;=50000),'IOC Input'!#REF!,""))</f>
        <v>#REF!</v>
      </c>
      <c r="H899" s="93" t="e">
        <f>IF(AND('IOC Input'!#REF!="M-OP",'IOC Input'!#REF!&lt;50000),'IOC Input'!#REF!,IF(AND('IOC Input'!#REF!="M-OP",'IOC Input'!#REF!&gt;=50000),'IOC Input'!#REF!,""))</f>
        <v>#REF!</v>
      </c>
      <c r="I899" s="93" t="e">
        <f>IF(AND('IOC Input'!#REF!="M-OP",'IOC Input'!#REF!&lt;50000),'IOC Input'!#REF!,IF(AND('IOC Input'!#REF!="M-OP",'IOC Input'!#REF!&gt;=50000),'IOC Input'!#REF!,""))</f>
        <v>#REF!</v>
      </c>
      <c r="J899" s="95" t="e">
        <f>IF(AND('IOC Input'!#REF!="M-OP",'IOC Input'!#REF!&lt;50000),RIGHT('IOC Input'!#REF!,6),IF(AND('IOC Input'!#REF!="M-OP",'IOC Input'!#REF!&gt;=50000),RIGHT('IOC Input'!#REF!,6),""))</f>
        <v>#REF!</v>
      </c>
      <c r="K899" s="96" t="e">
        <f>IF(AND('IOC Input'!#REF!="M-OP",'IOC Input'!#REF!="C"),'IOC Input'!#REF!,"")</f>
        <v>#REF!</v>
      </c>
      <c r="L899" s="96" t="e">
        <f>IF(AND('IOC Input'!#REF!="M-OP",'IOC Input'!#REF!="D"),'IOC Input'!#REF!,"")</f>
        <v>#REF!</v>
      </c>
      <c r="M899" t="e">
        <f t="shared" si="95"/>
        <v>#REF!</v>
      </c>
    </row>
    <row r="900" spans="1:13" ht="18">
      <c r="A900" s="92" t="s">
        <v>101</v>
      </c>
      <c r="B900" s="93" t="e">
        <f>IF(AND('IOC Input'!#REF!="M-OP",'IOC Input'!#REF!&lt;50000),'IOC Input'!#REF!,IF(AND('IOC Input'!#REF!="M-OP",'IOC Input'!#REF!&gt;=50000),'IOC Input'!#REF!,""))</f>
        <v>#REF!</v>
      </c>
      <c r="C900" s="93" t="e">
        <f>IF(AND('IOC Input'!#REF!="M-OP",'IOC Input'!#REF!&lt;50000),'IOC Input'!#REF!,IF(AND('IOC Input'!#REF!="M-OP",'IOC Input'!#REF!&gt;=50000),'IOC Input'!#REF!,""))</f>
        <v>#REF!</v>
      </c>
      <c r="D900" s="93" t="e">
        <f>IF(AND('IOC Input'!#REF!="M-OP",'IOC Input'!#REF!&lt;50000),'IOC Input'!#REF!,IF(AND('IOC Input'!#REF!="M-OP",'IOC Input'!#REF!&gt;=50000),'IOC Input'!#REF!,""))</f>
        <v>#REF!</v>
      </c>
      <c r="E900" s="93" t="e">
        <f>IF(AND('IOC Input'!#REF!="M-OP",'IOC Input'!#REF!&lt;50000),'IOC Input'!#REF!,IF(AND('IOC Input'!#REF!="M-OP",'IOC Input'!#REF!&gt;=50000),'IOC Input'!#REF!,""))</f>
        <v>#REF!</v>
      </c>
      <c r="F900" s="93" t="e">
        <f>IF(AND('IOC Input'!#REF!="M-OP",'IOC Input'!#REF!&lt;50000),'IOC Input'!#REF!,IF(AND('IOC Input'!#REF!="M-OP",'IOC Input'!#REF!&gt;=50000),'IOC Input'!#REF!,""))</f>
        <v>#REF!</v>
      </c>
      <c r="G900" s="93" t="e">
        <f>IF(AND('IOC Input'!#REF!="M-OP",'IOC Input'!#REF!&lt;50000),'IOC Input'!#REF!,IF(AND('IOC Input'!#REF!="M-OP",'IOC Input'!#REF!&gt;=50000),'IOC Input'!#REF!,""))</f>
        <v>#REF!</v>
      </c>
      <c r="H900" s="93" t="e">
        <f>IF(AND('IOC Input'!#REF!="M-OP",'IOC Input'!#REF!&lt;50000),'IOC Input'!#REF!,IF(AND('IOC Input'!#REF!="M-OP",'IOC Input'!#REF!&gt;=50000),'IOC Input'!#REF!,""))</f>
        <v>#REF!</v>
      </c>
      <c r="I900" s="93" t="e">
        <f>IF(AND('IOC Input'!#REF!="M-OP",'IOC Input'!#REF!&lt;50000),'IOC Input'!#REF!,IF(AND('IOC Input'!#REF!="M-OP",'IOC Input'!#REF!&gt;=50000),'IOC Input'!#REF!,""))</f>
        <v>#REF!</v>
      </c>
      <c r="J900" s="95" t="e">
        <f>IF(AND('IOC Input'!#REF!="M-OP",'IOC Input'!#REF!&lt;50000),RIGHT('IOC Input'!#REF!,6),IF(AND('IOC Input'!#REF!="M-OP",'IOC Input'!#REF!&gt;=50000),RIGHT('IOC Input'!#REF!,6),""))</f>
        <v>#REF!</v>
      </c>
      <c r="K900" s="96" t="e">
        <f>IF(AND('IOC Input'!#REF!="M-OP",'IOC Input'!#REF!="C"),'IOC Input'!#REF!,"")</f>
        <v>#REF!</v>
      </c>
      <c r="L900" s="96" t="e">
        <f>IF(AND('IOC Input'!#REF!="M-OP",'IOC Input'!#REF!="D"),'IOC Input'!#REF!,"")</f>
        <v>#REF!</v>
      </c>
      <c r="M900" t="e">
        <f t="shared" si="95"/>
        <v>#REF!</v>
      </c>
    </row>
    <row r="901" spans="1:13" ht="18">
      <c r="A901" s="92" t="s">
        <v>101</v>
      </c>
      <c r="B901" s="93" t="e">
        <f>IF(AND('IOC Input'!#REF!="M-OP",'IOC Input'!#REF!&lt;50000),'IOC Input'!#REF!,IF(AND('IOC Input'!#REF!="M-OP",'IOC Input'!#REF!&gt;=50000),'IOC Input'!#REF!,""))</f>
        <v>#REF!</v>
      </c>
      <c r="C901" s="93" t="e">
        <f>IF(AND('IOC Input'!#REF!="M-OP",'IOC Input'!#REF!&lt;50000),'IOC Input'!#REF!,IF(AND('IOC Input'!#REF!="M-OP",'IOC Input'!#REF!&gt;=50000),'IOC Input'!#REF!,""))</f>
        <v>#REF!</v>
      </c>
      <c r="D901" s="93" t="e">
        <f>IF(AND('IOC Input'!#REF!="M-OP",'IOC Input'!#REF!&lt;50000),'IOC Input'!#REF!,IF(AND('IOC Input'!#REF!="M-OP",'IOC Input'!#REF!&gt;=50000),'IOC Input'!#REF!,""))</f>
        <v>#REF!</v>
      </c>
      <c r="E901" s="93" t="e">
        <f>IF(AND('IOC Input'!#REF!="M-OP",'IOC Input'!#REF!&lt;50000),'IOC Input'!#REF!,IF(AND('IOC Input'!#REF!="M-OP",'IOC Input'!#REF!&gt;=50000),'IOC Input'!#REF!,""))</f>
        <v>#REF!</v>
      </c>
      <c r="F901" s="93" t="e">
        <f>IF(AND('IOC Input'!#REF!="M-OP",'IOC Input'!#REF!&lt;50000),'IOC Input'!#REF!,IF(AND('IOC Input'!#REF!="M-OP",'IOC Input'!#REF!&gt;=50000),'IOC Input'!#REF!,""))</f>
        <v>#REF!</v>
      </c>
      <c r="G901" s="93" t="e">
        <f>IF(AND('IOC Input'!#REF!="M-OP",'IOC Input'!#REF!&lt;50000),'IOC Input'!#REF!,IF(AND('IOC Input'!#REF!="M-OP",'IOC Input'!#REF!&gt;=50000),'IOC Input'!#REF!,""))</f>
        <v>#REF!</v>
      </c>
      <c r="H901" s="93" t="e">
        <f>IF(AND('IOC Input'!#REF!="M-OP",'IOC Input'!#REF!&lt;50000),'IOC Input'!#REF!,IF(AND('IOC Input'!#REF!="M-OP",'IOC Input'!#REF!&gt;=50000),'IOC Input'!#REF!,""))</f>
        <v>#REF!</v>
      </c>
      <c r="I901" s="93" t="e">
        <f>IF(AND('IOC Input'!#REF!="M-OP",'IOC Input'!#REF!&lt;50000),'IOC Input'!#REF!,IF(AND('IOC Input'!#REF!="M-OP",'IOC Input'!#REF!&gt;=50000),'IOC Input'!#REF!,""))</f>
        <v>#REF!</v>
      </c>
      <c r="J901" s="95" t="e">
        <f>IF(AND('IOC Input'!#REF!="M-OP",'IOC Input'!#REF!&lt;50000),RIGHT('IOC Input'!#REF!,6),IF(AND('IOC Input'!#REF!="M-OP",'IOC Input'!#REF!&gt;=50000),RIGHT('IOC Input'!#REF!,6),""))</f>
        <v>#REF!</v>
      </c>
      <c r="K901" s="96" t="e">
        <f>IF(AND('IOC Input'!#REF!="M-OP",'IOC Input'!#REF!="C"),'IOC Input'!#REF!,"")</f>
        <v>#REF!</v>
      </c>
      <c r="L901" s="96" t="e">
        <f>IF(AND('IOC Input'!#REF!="M-OP",'IOC Input'!#REF!="D"),'IOC Input'!#REF!,"")</f>
        <v>#REF!</v>
      </c>
      <c r="M901" t="e">
        <f t="shared" si="95"/>
        <v>#REF!</v>
      </c>
    </row>
    <row r="902" spans="1:13" ht="18">
      <c r="A902" s="92" t="s">
        <v>101</v>
      </c>
      <c r="B902" s="93" t="e">
        <f>IF(AND('IOC Input'!#REF!="M-OP",'IOC Input'!#REF!&lt;50000),'IOC Input'!#REF!,IF(AND('IOC Input'!#REF!="M-OP",'IOC Input'!#REF!&gt;=50000),'IOC Input'!#REF!,""))</f>
        <v>#REF!</v>
      </c>
      <c r="C902" s="93" t="e">
        <f>IF(AND('IOC Input'!#REF!="M-OP",'IOC Input'!#REF!&lt;50000),'IOC Input'!#REF!,IF(AND('IOC Input'!#REF!="M-OP",'IOC Input'!#REF!&gt;=50000),'IOC Input'!#REF!,""))</f>
        <v>#REF!</v>
      </c>
      <c r="D902" s="93" t="e">
        <f>IF(AND('IOC Input'!#REF!="M-OP",'IOC Input'!#REF!&lt;50000),'IOC Input'!#REF!,IF(AND('IOC Input'!#REF!="M-OP",'IOC Input'!#REF!&gt;=50000),'IOC Input'!#REF!,""))</f>
        <v>#REF!</v>
      </c>
      <c r="E902" s="93" t="e">
        <f>IF(AND('IOC Input'!#REF!="M-OP",'IOC Input'!#REF!&lt;50000),'IOC Input'!#REF!,IF(AND('IOC Input'!#REF!="M-OP",'IOC Input'!#REF!&gt;=50000),'IOC Input'!#REF!,""))</f>
        <v>#REF!</v>
      </c>
      <c r="F902" s="93" t="e">
        <f>IF(AND('IOC Input'!#REF!="M-OP",'IOC Input'!#REF!&lt;50000),'IOC Input'!#REF!,IF(AND('IOC Input'!#REF!="M-OP",'IOC Input'!#REF!&gt;=50000),'IOC Input'!#REF!,""))</f>
        <v>#REF!</v>
      </c>
      <c r="G902" s="93" t="e">
        <f>IF(AND('IOC Input'!#REF!="M-OP",'IOC Input'!#REF!&lt;50000),'IOC Input'!#REF!,IF(AND('IOC Input'!#REF!="M-OP",'IOC Input'!#REF!&gt;=50000),'IOC Input'!#REF!,""))</f>
        <v>#REF!</v>
      </c>
      <c r="H902" s="97"/>
      <c r="I902" s="93" t="e">
        <f>IF(AND('IOC Input'!#REF!="M-OP",'IOC Input'!#REF!&lt;50000),'IOC Input'!#REF!,IF(AND('IOC Input'!#REF!="M-OP",'IOC Input'!#REF!&gt;=50000),'IOC Input'!#REF!,""))</f>
        <v>#REF!</v>
      </c>
      <c r="J902" s="95" t="e">
        <f>IF(AND('IOC Input'!#REF!="M-OP",'IOC Input'!#REF!&lt;50000),RIGHT('IOC Input'!#REF!,6),IF(AND('IOC Input'!#REF!="M-OP",'IOC Input'!#REF!&gt;=50000),RIGHT('IOC Input'!#REF!,6),""))</f>
        <v>#REF!</v>
      </c>
      <c r="K902" s="96" t="e">
        <f>IF(AND('IOC Input'!#REF!="M-OP",'IOC Input'!#REF!="C"),'IOC Input'!#REF!,"")</f>
        <v>#REF!</v>
      </c>
      <c r="L902" s="96" t="e">
        <f>IF(AND('IOC Input'!#REF!="M-OP",'IOC Input'!#REF!="D"),'IOC Input'!#REF!,"")</f>
        <v>#REF!</v>
      </c>
      <c r="M902" t="e">
        <f t="shared" si="95"/>
        <v>#REF!</v>
      </c>
    </row>
    <row r="903" spans="1:13" ht="18">
      <c r="A903" s="92"/>
      <c r="B903" s="93"/>
      <c r="C903" s="94"/>
      <c r="D903" s="93"/>
      <c r="E903" s="94"/>
      <c r="F903" s="93"/>
      <c r="G903" s="93"/>
      <c r="H903" s="94"/>
      <c r="I903" s="93"/>
      <c r="J903" s="95"/>
      <c r="K903" s="96"/>
      <c r="L903" s="96"/>
    </row>
    <row r="904" spans="1:13" ht="18">
      <c r="A904" s="92" t="s">
        <v>101</v>
      </c>
      <c r="B904" s="93" t="e">
        <f>IF(AND('IOC Input'!#REF!="M-OP",'IOC Input'!#REF!&lt;50000),"119503",IF(AND('IOC Input'!#REF!="M-OP",'IOC Input'!#REF!&gt;=50000),"119500",""))</f>
        <v>#REF!</v>
      </c>
      <c r="C904" s="94"/>
      <c r="D904" s="93"/>
      <c r="E904" s="94"/>
      <c r="F904" s="93"/>
      <c r="G904" s="93"/>
      <c r="H904" s="93" t="e">
        <f>IF(AND('IOC Input'!#REF!="M-OP",'IOC Input'!#REF!&lt;50000),'IOC Input'!#REF!,IF(AND('IOC Input'!#REF!="M-OP",'IOC Input'!#REF!&gt;=50000),'IOC Input'!#REF!,""))</f>
        <v>#REF!</v>
      </c>
      <c r="I904" s="93" t="e">
        <f>+I905</f>
        <v>#REF!</v>
      </c>
      <c r="J904" s="95" t="e">
        <f>+J905</f>
        <v>#REF!</v>
      </c>
      <c r="K904" s="96" t="e">
        <f>IF(AND('IOC Input'!#REF!="M-OP",'IOC Input'!#REF!="C"),'IOC Input'!#REF!,"")</f>
        <v>#REF!</v>
      </c>
      <c r="L904" s="96" t="e">
        <f>IF(AND('IOC Input'!#REF!="M-OP",'IOC Input'!#REF!="D"),'IOC Input'!#REF!,"")</f>
        <v>#REF!</v>
      </c>
      <c r="M904" t="e">
        <f>IF(SUM(K904:L904)&gt;0,1,0)</f>
        <v>#REF!</v>
      </c>
    </row>
    <row r="905" spans="1:13" ht="18">
      <c r="A905" s="92" t="s">
        <v>101</v>
      </c>
      <c r="B905" s="93" t="e">
        <f>IF(AND('IOC Input'!#REF!="M-OP",'IOC Input'!#REF!&lt;50000),'IOC Input'!#REF!,IF(AND('IOC Input'!#REF!="M-OP",'IOC Input'!#REF!&gt;=50000),'IOC Input'!#REF!,""))</f>
        <v>#REF!</v>
      </c>
      <c r="C905" s="93" t="e">
        <f>IF(AND('IOC Input'!#REF!="M-OP",'IOC Input'!#REF!&lt;50000),'IOC Input'!#REF!,IF(AND('IOC Input'!#REF!="M-OP",'IOC Input'!#REF!&gt;=50000),'IOC Input'!#REF!,""))</f>
        <v>#REF!</v>
      </c>
      <c r="D905" s="93" t="e">
        <f>IF(AND('IOC Input'!#REF!="M-OP",'IOC Input'!#REF!&lt;50000),'IOC Input'!#REF!,IF(AND('IOC Input'!#REF!="M-OP",'IOC Input'!#REF!&gt;=50000),'IOC Input'!#REF!,""))</f>
        <v>#REF!</v>
      </c>
      <c r="E905" s="93" t="e">
        <f>IF(AND('IOC Input'!#REF!="M-OP",'IOC Input'!#REF!&lt;50000),'IOC Input'!#REF!,IF(AND('IOC Input'!#REF!="M-OP",'IOC Input'!#REF!&gt;=50000),'IOC Input'!#REF!,""))</f>
        <v>#REF!</v>
      </c>
      <c r="F905" s="93" t="e">
        <f>IF(AND('IOC Input'!#REF!="M-OP",'IOC Input'!#REF!&lt;50000),'IOC Input'!#REF!,IF(AND('IOC Input'!#REF!="M-OP",'IOC Input'!#REF!&gt;=50000),'IOC Input'!#REF!,""))</f>
        <v>#REF!</v>
      </c>
      <c r="G905" s="93" t="e">
        <f>IF(AND('IOC Input'!#REF!="M-OP",'IOC Input'!#REF!&lt;50000),'IOC Input'!#REF!,IF(AND('IOC Input'!#REF!="M-OP",'IOC Input'!#REF!&gt;=50000),'IOC Input'!#REF!,""))</f>
        <v>#REF!</v>
      </c>
      <c r="H905" s="93" t="e">
        <f>IF(AND('IOC Input'!#REF!="M-OP",'IOC Input'!#REF!&lt;50000),'IOC Input'!#REF!,IF(AND('IOC Input'!#REF!="M-OP",'IOC Input'!#REF!&gt;=50000),'IOC Input'!#REF!,""))</f>
        <v>#REF!</v>
      </c>
      <c r="I905" s="93" t="e">
        <f>IF(AND('IOC Input'!#REF!="M-OP",'IOC Input'!#REF!&lt;50000),'IOC Input'!#REF!,IF(AND('IOC Input'!#REF!="M-OP",'IOC Input'!#REF!&gt;=50000),'IOC Input'!#REF!,""))</f>
        <v>#REF!</v>
      </c>
      <c r="J905" s="95" t="e">
        <f>IF(AND('IOC Input'!#REF!="M-OP",'IOC Input'!#REF!&lt;50000),RIGHT('IOC Input'!#REF!,6),IF(AND('IOC Input'!#REF!="M-OP",'IOC Input'!#REF!&gt;=50000),RIGHT('IOC Input'!#REF!,6),""))</f>
        <v>#REF!</v>
      </c>
      <c r="K905" s="96" t="e">
        <f>IF(AND('IOC Input'!#REF!="M-OP",'IOC Input'!#REF!="C"),'IOC Input'!#REF!,"")</f>
        <v>#REF!</v>
      </c>
      <c r="L905" s="96" t="e">
        <f>IF(AND('IOC Input'!#REF!="M-OP",'IOC Input'!#REF!="D"),'IOC Input'!#REF!,"")</f>
        <v>#REF!</v>
      </c>
      <c r="M905" t="e">
        <f t="shared" ref="M905:M911" si="96">IF(SUM(K905:L905)&gt;0,1,0)</f>
        <v>#REF!</v>
      </c>
    </row>
    <row r="906" spans="1:13" ht="18">
      <c r="A906" s="92" t="s">
        <v>101</v>
      </c>
      <c r="B906" s="93" t="e">
        <f>IF(AND('IOC Input'!#REF!="M-OP",'IOC Input'!#REF!&lt;50000),'IOC Input'!#REF!,IF(AND('IOC Input'!#REF!="M-OP",'IOC Input'!#REF!&gt;=50000),'IOC Input'!#REF!,""))</f>
        <v>#REF!</v>
      </c>
      <c r="C906" s="93" t="e">
        <f>IF(AND('IOC Input'!#REF!="M-OP",'IOC Input'!#REF!&lt;50000),'IOC Input'!#REF!,IF(AND('IOC Input'!#REF!="M-OP",'IOC Input'!#REF!&gt;=50000),'IOC Input'!#REF!,""))</f>
        <v>#REF!</v>
      </c>
      <c r="D906" s="93" t="e">
        <f>IF(AND('IOC Input'!#REF!="M-OP",'IOC Input'!#REF!&lt;50000),'IOC Input'!#REF!,IF(AND('IOC Input'!#REF!="M-OP",'IOC Input'!#REF!&gt;=50000),'IOC Input'!#REF!,""))</f>
        <v>#REF!</v>
      </c>
      <c r="E906" s="93" t="e">
        <f>IF(AND('IOC Input'!#REF!="M-OP",'IOC Input'!#REF!&lt;50000),'IOC Input'!#REF!,IF(AND('IOC Input'!#REF!="M-OP",'IOC Input'!#REF!&gt;=50000),'IOC Input'!#REF!,""))</f>
        <v>#REF!</v>
      </c>
      <c r="F906" s="93" t="e">
        <f>IF(AND('IOC Input'!#REF!="M-OP",'IOC Input'!#REF!&lt;50000),'IOC Input'!#REF!,IF(AND('IOC Input'!#REF!="M-OP",'IOC Input'!#REF!&gt;=50000),'IOC Input'!#REF!,""))</f>
        <v>#REF!</v>
      </c>
      <c r="G906" s="93" t="e">
        <f>IF(AND('IOC Input'!#REF!="M-OP",'IOC Input'!#REF!&lt;50000),'IOC Input'!#REF!,IF(AND('IOC Input'!#REF!="M-OP",'IOC Input'!#REF!&gt;=50000),'IOC Input'!#REF!,""))</f>
        <v>#REF!</v>
      </c>
      <c r="H906" s="93" t="e">
        <f>IF(AND('IOC Input'!#REF!="M-OP",'IOC Input'!#REF!&lt;50000),'IOC Input'!#REF!,IF(AND('IOC Input'!#REF!="M-OP",'IOC Input'!#REF!&gt;=50000),'IOC Input'!#REF!,""))</f>
        <v>#REF!</v>
      </c>
      <c r="I906" s="93" t="e">
        <f>IF(AND('IOC Input'!#REF!="M-OP",'IOC Input'!#REF!&lt;50000),'IOC Input'!#REF!,IF(AND('IOC Input'!#REF!="M-OP",'IOC Input'!#REF!&gt;=50000),'IOC Input'!#REF!,""))</f>
        <v>#REF!</v>
      </c>
      <c r="J906" s="95" t="e">
        <f>IF(AND('IOC Input'!#REF!="M-OP",'IOC Input'!#REF!&lt;50000),RIGHT('IOC Input'!#REF!,6),IF(AND('IOC Input'!#REF!="M-OP",'IOC Input'!#REF!&gt;=50000),RIGHT('IOC Input'!#REF!,6),""))</f>
        <v>#REF!</v>
      </c>
      <c r="K906" s="96" t="e">
        <f>IF(AND('IOC Input'!#REF!="M-OP",'IOC Input'!#REF!="C"),'IOC Input'!#REF!,"")</f>
        <v>#REF!</v>
      </c>
      <c r="L906" s="96" t="e">
        <f>IF(AND('IOC Input'!#REF!="M-OP",'IOC Input'!#REF!="D"),'IOC Input'!#REF!,"")</f>
        <v>#REF!</v>
      </c>
      <c r="M906" t="e">
        <f t="shared" si="96"/>
        <v>#REF!</v>
      </c>
    </row>
    <row r="907" spans="1:13" ht="18">
      <c r="A907" s="92" t="s">
        <v>101</v>
      </c>
      <c r="B907" s="93" t="e">
        <f>IF(AND('IOC Input'!#REF!="M-OP",'IOC Input'!#REF!&lt;50000),'IOC Input'!#REF!,IF(AND('IOC Input'!#REF!="M-OP",'IOC Input'!#REF!&gt;=50000),'IOC Input'!#REF!,""))</f>
        <v>#REF!</v>
      </c>
      <c r="C907" s="93" t="e">
        <f>IF(AND('IOC Input'!#REF!="M-OP",'IOC Input'!#REF!&lt;50000),'IOC Input'!#REF!,IF(AND('IOC Input'!#REF!="M-OP",'IOC Input'!#REF!&gt;=50000),'IOC Input'!#REF!,""))</f>
        <v>#REF!</v>
      </c>
      <c r="D907" s="93" t="e">
        <f>IF(AND('IOC Input'!#REF!="M-OP",'IOC Input'!#REF!&lt;50000),'IOC Input'!#REF!,IF(AND('IOC Input'!#REF!="M-OP",'IOC Input'!#REF!&gt;=50000),'IOC Input'!#REF!,""))</f>
        <v>#REF!</v>
      </c>
      <c r="E907" s="93" t="e">
        <f>IF(AND('IOC Input'!#REF!="M-OP",'IOC Input'!#REF!&lt;50000),'IOC Input'!#REF!,IF(AND('IOC Input'!#REF!="M-OP",'IOC Input'!#REF!&gt;=50000),'IOC Input'!#REF!,""))</f>
        <v>#REF!</v>
      </c>
      <c r="F907" s="93" t="e">
        <f>IF(AND('IOC Input'!#REF!="M-OP",'IOC Input'!#REF!&lt;50000),'IOC Input'!#REF!,IF(AND('IOC Input'!#REF!="M-OP",'IOC Input'!#REF!&gt;=50000),'IOC Input'!#REF!,""))</f>
        <v>#REF!</v>
      </c>
      <c r="G907" s="93" t="e">
        <f>IF(AND('IOC Input'!#REF!="M-OP",'IOC Input'!#REF!&lt;50000),'IOC Input'!#REF!,IF(AND('IOC Input'!#REF!="M-OP",'IOC Input'!#REF!&gt;=50000),'IOC Input'!#REF!,""))</f>
        <v>#REF!</v>
      </c>
      <c r="H907" s="93" t="e">
        <f>IF(AND('IOC Input'!#REF!="M-OP",'IOC Input'!#REF!&lt;50000),'IOC Input'!#REF!,IF(AND('IOC Input'!#REF!="M-OP",'IOC Input'!#REF!&gt;=50000),'IOC Input'!#REF!,""))</f>
        <v>#REF!</v>
      </c>
      <c r="I907" s="93" t="e">
        <f>IF(AND('IOC Input'!#REF!="M-OP",'IOC Input'!#REF!&lt;50000),'IOC Input'!#REF!,IF(AND('IOC Input'!#REF!="M-OP",'IOC Input'!#REF!&gt;=50000),'IOC Input'!#REF!,""))</f>
        <v>#REF!</v>
      </c>
      <c r="J907" s="95" t="e">
        <f>IF(AND('IOC Input'!#REF!="M-OP",'IOC Input'!#REF!&lt;50000),RIGHT('IOC Input'!#REF!,6),IF(AND('IOC Input'!#REF!="M-OP",'IOC Input'!#REF!&gt;=50000),RIGHT('IOC Input'!#REF!,6),""))</f>
        <v>#REF!</v>
      </c>
      <c r="K907" s="96" t="e">
        <f>IF(AND('IOC Input'!#REF!="M-OP",'IOC Input'!#REF!="C"),'IOC Input'!#REF!,"")</f>
        <v>#REF!</v>
      </c>
      <c r="L907" s="96" t="e">
        <f>IF(AND('IOC Input'!#REF!="M-OP",'IOC Input'!#REF!="D"),'IOC Input'!#REF!,"")</f>
        <v>#REF!</v>
      </c>
      <c r="M907" t="e">
        <f t="shared" si="96"/>
        <v>#REF!</v>
      </c>
    </row>
    <row r="908" spans="1:13" ht="18">
      <c r="A908" s="92" t="s">
        <v>101</v>
      </c>
      <c r="B908" s="93" t="e">
        <f>IF(AND('IOC Input'!#REF!="M-OP",'IOC Input'!#REF!&lt;50000),'IOC Input'!#REF!,IF(AND('IOC Input'!#REF!="M-OP",'IOC Input'!#REF!&gt;=50000),'IOC Input'!#REF!,""))</f>
        <v>#REF!</v>
      </c>
      <c r="C908" s="93" t="e">
        <f>IF(AND('IOC Input'!#REF!="M-OP",'IOC Input'!#REF!&lt;50000),'IOC Input'!#REF!,IF(AND('IOC Input'!#REF!="M-OP",'IOC Input'!#REF!&gt;=50000),'IOC Input'!#REF!,""))</f>
        <v>#REF!</v>
      </c>
      <c r="D908" s="93" t="e">
        <f>IF(AND('IOC Input'!#REF!="M-OP",'IOC Input'!#REF!&lt;50000),'IOC Input'!#REF!,IF(AND('IOC Input'!#REF!="M-OP",'IOC Input'!#REF!&gt;=50000),'IOC Input'!#REF!,""))</f>
        <v>#REF!</v>
      </c>
      <c r="E908" s="93" t="e">
        <f>IF(AND('IOC Input'!#REF!="M-OP",'IOC Input'!#REF!&lt;50000),'IOC Input'!#REF!,IF(AND('IOC Input'!#REF!="M-OP",'IOC Input'!#REF!&gt;=50000),'IOC Input'!#REF!,""))</f>
        <v>#REF!</v>
      </c>
      <c r="F908" s="93" t="e">
        <f>IF(AND('IOC Input'!#REF!="M-OP",'IOC Input'!#REF!&lt;50000),'IOC Input'!#REF!,IF(AND('IOC Input'!#REF!="M-OP",'IOC Input'!#REF!&gt;=50000),'IOC Input'!#REF!,""))</f>
        <v>#REF!</v>
      </c>
      <c r="G908" s="93" t="e">
        <f>IF(AND('IOC Input'!#REF!="M-OP",'IOC Input'!#REF!&lt;50000),'IOC Input'!#REF!,IF(AND('IOC Input'!#REF!="M-OP",'IOC Input'!#REF!&gt;=50000),'IOC Input'!#REF!,""))</f>
        <v>#REF!</v>
      </c>
      <c r="H908" s="93" t="e">
        <f>IF(AND('IOC Input'!#REF!="M-OP",'IOC Input'!#REF!&lt;50000),'IOC Input'!#REF!,IF(AND('IOC Input'!#REF!="M-OP",'IOC Input'!#REF!&gt;=50000),'IOC Input'!#REF!,""))</f>
        <v>#REF!</v>
      </c>
      <c r="I908" s="93" t="e">
        <f>IF(AND('IOC Input'!#REF!="M-OP",'IOC Input'!#REF!&lt;50000),'IOC Input'!#REF!,IF(AND('IOC Input'!#REF!="M-OP",'IOC Input'!#REF!&gt;=50000),'IOC Input'!#REF!,""))</f>
        <v>#REF!</v>
      </c>
      <c r="J908" s="95" t="e">
        <f>IF(AND('IOC Input'!#REF!="M-OP",'IOC Input'!#REF!&lt;50000),RIGHT('IOC Input'!#REF!,6),IF(AND('IOC Input'!#REF!="M-OP",'IOC Input'!#REF!&gt;=50000),RIGHT('IOC Input'!#REF!,6),""))</f>
        <v>#REF!</v>
      </c>
      <c r="K908" s="96" t="e">
        <f>IF(AND('IOC Input'!#REF!="M-OP",'IOC Input'!#REF!="C"),'IOC Input'!#REF!,"")</f>
        <v>#REF!</v>
      </c>
      <c r="L908" s="96" t="e">
        <f>IF(AND('IOC Input'!#REF!="M-OP",'IOC Input'!#REF!="D"),'IOC Input'!#REF!,"")</f>
        <v>#REF!</v>
      </c>
      <c r="M908" t="e">
        <f t="shared" si="96"/>
        <v>#REF!</v>
      </c>
    </row>
    <row r="909" spans="1:13" ht="18">
      <c r="A909" s="92" t="s">
        <v>101</v>
      </c>
      <c r="B909" s="93" t="e">
        <f>IF(AND('IOC Input'!#REF!="M-OP",'IOC Input'!#REF!&lt;50000),'IOC Input'!#REF!,IF(AND('IOC Input'!#REF!="M-OP",'IOC Input'!#REF!&gt;=50000),'IOC Input'!#REF!,""))</f>
        <v>#REF!</v>
      </c>
      <c r="C909" s="93" t="e">
        <f>IF(AND('IOC Input'!#REF!="M-OP",'IOC Input'!#REF!&lt;50000),'IOC Input'!#REF!,IF(AND('IOC Input'!#REF!="M-OP",'IOC Input'!#REF!&gt;=50000),'IOC Input'!#REF!,""))</f>
        <v>#REF!</v>
      </c>
      <c r="D909" s="93" t="e">
        <f>IF(AND('IOC Input'!#REF!="M-OP",'IOC Input'!#REF!&lt;50000),'IOC Input'!#REF!,IF(AND('IOC Input'!#REF!="M-OP",'IOC Input'!#REF!&gt;=50000),'IOC Input'!#REF!,""))</f>
        <v>#REF!</v>
      </c>
      <c r="E909" s="93" t="e">
        <f>IF(AND('IOC Input'!#REF!="M-OP",'IOC Input'!#REF!&lt;50000),'IOC Input'!#REF!,IF(AND('IOC Input'!#REF!="M-OP",'IOC Input'!#REF!&gt;=50000),'IOC Input'!#REF!,""))</f>
        <v>#REF!</v>
      </c>
      <c r="F909" s="93" t="e">
        <f>IF(AND('IOC Input'!#REF!="M-OP",'IOC Input'!#REF!&lt;50000),'IOC Input'!#REF!,IF(AND('IOC Input'!#REF!="M-OP",'IOC Input'!#REF!&gt;=50000),'IOC Input'!#REF!,""))</f>
        <v>#REF!</v>
      </c>
      <c r="G909" s="93" t="e">
        <f>IF(AND('IOC Input'!#REF!="M-OP",'IOC Input'!#REF!&lt;50000),'IOC Input'!#REF!,IF(AND('IOC Input'!#REF!="M-OP",'IOC Input'!#REF!&gt;=50000),'IOC Input'!#REF!,""))</f>
        <v>#REF!</v>
      </c>
      <c r="H909" s="93" t="e">
        <f>IF(AND('IOC Input'!#REF!="M-OP",'IOC Input'!#REF!&lt;50000),'IOC Input'!#REF!,IF(AND('IOC Input'!#REF!="M-OP",'IOC Input'!#REF!&gt;=50000),'IOC Input'!#REF!,""))</f>
        <v>#REF!</v>
      </c>
      <c r="I909" s="93" t="e">
        <f>IF(AND('IOC Input'!#REF!="M-OP",'IOC Input'!#REF!&lt;50000),'IOC Input'!#REF!,IF(AND('IOC Input'!#REF!="M-OP",'IOC Input'!#REF!&gt;=50000),'IOC Input'!#REF!,""))</f>
        <v>#REF!</v>
      </c>
      <c r="J909" s="95" t="e">
        <f>IF(AND('IOC Input'!#REF!="M-OP",'IOC Input'!#REF!&lt;50000),RIGHT('IOC Input'!#REF!,6),IF(AND('IOC Input'!#REF!="M-OP",'IOC Input'!#REF!&gt;=50000),RIGHT('IOC Input'!#REF!,6),""))</f>
        <v>#REF!</v>
      </c>
      <c r="K909" s="96" t="e">
        <f>IF(AND('IOC Input'!#REF!="M-OP",'IOC Input'!#REF!="C"),'IOC Input'!#REF!,"")</f>
        <v>#REF!</v>
      </c>
      <c r="L909" s="96" t="e">
        <f>IF(AND('IOC Input'!#REF!="M-OP",'IOC Input'!#REF!="D"),'IOC Input'!#REF!,"")</f>
        <v>#REF!</v>
      </c>
      <c r="M909" t="e">
        <f t="shared" si="96"/>
        <v>#REF!</v>
      </c>
    </row>
    <row r="910" spans="1:13" ht="18">
      <c r="A910" s="92" t="s">
        <v>101</v>
      </c>
      <c r="B910" s="93" t="e">
        <f>IF(AND('IOC Input'!#REF!="M-OP",'IOC Input'!#REF!&lt;50000),'IOC Input'!#REF!,IF(AND('IOC Input'!#REF!="M-OP",'IOC Input'!#REF!&gt;=50000),'IOC Input'!#REF!,""))</f>
        <v>#REF!</v>
      </c>
      <c r="C910" s="93" t="e">
        <f>IF(AND('IOC Input'!#REF!="M-OP",'IOC Input'!#REF!&lt;50000),'IOC Input'!#REF!,IF(AND('IOC Input'!#REF!="M-OP",'IOC Input'!#REF!&gt;=50000),'IOC Input'!#REF!,""))</f>
        <v>#REF!</v>
      </c>
      <c r="D910" s="93" t="e">
        <f>IF(AND('IOC Input'!#REF!="M-OP",'IOC Input'!#REF!&lt;50000),'IOC Input'!#REF!,IF(AND('IOC Input'!#REF!="M-OP",'IOC Input'!#REF!&gt;=50000),'IOC Input'!#REF!,""))</f>
        <v>#REF!</v>
      </c>
      <c r="E910" s="93" t="e">
        <f>IF(AND('IOC Input'!#REF!="M-OP",'IOC Input'!#REF!&lt;50000),'IOC Input'!#REF!,IF(AND('IOC Input'!#REF!="M-OP",'IOC Input'!#REF!&gt;=50000),'IOC Input'!#REF!,""))</f>
        <v>#REF!</v>
      </c>
      <c r="F910" s="93" t="e">
        <f>IF(AND('IOC Input'!#REF!="M-OP",'IOC Input'!#REF!&lt;50000),'IOC Input'!#REF!,IF(AND('IOC Input'!#REF!="M-OP",'IOC Input'!#REF!&gt;=50000),'IOC Input'!#REF!,""))</f>
        <v>#REF!</v>
      </c>
      <c r="G910" s="93" t="e">
        <f>IF(AND('IOC Input'!#REF!="M-OP",'IOC Input'!#REF!&lt;50000),'IOC Input'!#REF!,IF(AND('IOC Input'!#REF!="M-OP",'IOC Input'!#REF!&gt;=50000),'IOC Input'!#REF!,""))</f>
        <v>#REF!</v>
      </c>
      <c r="H910" s="93" t="e">
        <f>IF(AND('IOC Input'!#REF!="M-OP",'IOC Input'!#REF!&lt;50000),'IOC Input'!#REF!,IF(AND('IOC Input'!#REF!="M-OP",'IOC Input'!#REF!&gt;=50000),'IOC Input'!#REF!,""))</f>
        <v>#REF!</v>
      </c>
      <c r="I910" s="93" t="e">
        <f>IF(AND('IOC Input'!#REF!="M-OP",'IOC Input'!#REF!&lt;50000),'IOC Input'!#REF!,IF(AND('IOC Input'!#REF!="M-OP",'IOC Input'!#REF!&gt;=50000),'IOC Input'!#REF!,""))</f>
        <v>#REF!</v>
      </c>
      <c r="J910" s="95" t="e">
        <f>IF(AND('IOC Input'!#REF!="M-OP",'IOC Input'!#REF!&lt;50000),RIGHT('IOC Input'!#REF!,6),IF(AND('IOC Input'!#REF!="M-OP",'IOC Input'!#REF!&gt;=50000),RIGHT('IOC Input'!#REF!,6),""))</f>
        <v>#REF!</v>
      </c>
      <c r="K910" s="96" t="e">
        <f>IF(AND('IOC Input'!#REF!="M-OP",'IOC Input'!#REF!="C"),'IOC Input'!#REF!,"")</f>
        <v>#REF!</v>
      </c>
      <c r="L910" s="96" t="e">
        <f>IF(AND('IOC Input'!#REF!="M-OP",'IOC Input'!#REF!="D"),'IOC Input'!#REF!,"")</f>
        <v>#REF!</v>
      </c>
      <c r="M910" t="e">
        <f t="shared" si="96"/>
        <v>#REF!</v>
      </c>
    </row>
    <row r="911" spans="1:13" ht="18">
      <c r="A911" s="92" t="s">
        <v>101</v>
      </c>
      <c r="B911" s="93" t="e">
        <f>IF(AND('IOC Input'!#REF!="M-OP",'IOC Input'!#REF!&lt;50000),'IOC Input'!#REF!,IF(AND('IOC Input'!#REF!="M-OP",'IOC Input'!#REF!&gt;=50000),'IOC Input'!#REF!,""))</f>
        <v>#REF!</v>
      </c>
      <c r="C911" s="93" t="e">
        <f>IF(AND('IOC Input'!#REF!="M-OP",'IOC Input'!#REF!&lt;50000),'IOC Input'!#REF!,IF(AND('IOC Input'!#REF!="M-OP",'IOC Input'!#REF!&gt;=50000),'IOC Input'!#REF!,""))</f>
        <v>#REF!</v>
      </c>
      <c r="D911" s="93" t="e">
        <f>IF(AND('IOC Input'!#REF!="M-OP",'IOC Input'!#REF!&lt;50000),'IOC Input'!#REF!,IF(AND('IOC Input'!#REF!="M-OP",'IOC Input'!#REF!&gt;=50000),'IOC Input'!#REF!,""))</f>
        <v>#REF!</v>
      </c>
      <c r="E911" s="93" t="e">
        <f>IF(AND('IOC Input'!#REF!="M-OP",'IOC Input'!#REF!&lt;50000),'IOC Input'!#REF!,IF(AND('IOC Input'!#REF!="M-OP",'IOC Input'!#REF!&gt;=50000),'IOC Input'!#REF!,""))</f>
        <v>#REF!</v>
      </c>
      <c r="F911" s="93" t="e">
        <f>IF(AND('IOC Input'!#REF!="M-OP",'IOC Input'!#REF!&lt;50000),'IOC Input'!#REF!,IF(AND('IOC Input'!#REF!="M-OP",'IOC Input'!#REF!&gt;=50000),'IOC Input'!#REF!,""))</f>
        <v>#REF!</v>
      </c>
      <c r="G911" s="93" t="e">
        <f>IF(AND('IOC Input'!#REF!="M-OP",'IOC Input'!#REF!&lt;50000),'IOC Input'!#REF!,IF(AND('IOC Input'!#REF!="M-OP",'IOC Input'!#REF!&gt;=50000),'IOC Input'!#REF!,""))</f>
        <v>#REF!</v>
      </c>
      <c r="H911" s="97"/>
      <c r="I911" s="93" t="e">
        <f>IF(AND('IOC Input'!#REF!="M-OP",'IOC Input'!#REF!&lt;50000),'IOC Input'!#REF!,IF(AND('IOC Input'!#REF!="M-OP",'IOC Input'!#REF!&gt;=50000),'IOC Input'!#REF!,""))</f>
        <v>#REF!</v>
      </c>
      <c r="J911" s="95" t="e">
        <f>IF(AND('IOC Input'!#REF!="M-OP",'IOC Input'!#REF!&lt;50000),RIGHT('IOC Input'!#REF!,6),IF(AND('IOC Input'!#REF!="M-OP",'IOC Input'!#REF!&gt;=50000),RIGHT('IOC Input'!#REF!,6),""))</f>
        <v>#REF!</v>
      </c>
      <c r="K911" s="96" t="e">
        <f>IF(AND('IOC Input'!#REF!="M-OP",'IOC Input'!#REF!="C"),'IOC Input'!#REF!,"")</f>
        <v>#REF!</v>
      </c>
      <c r="L911" s="96" t="e">
        <f>IF(AND('IOC Input'!#REF!="M-OP",'IOC Input'!#REF!="D"),'IOC Input'!#REF!,"")</f>
        <v>#REF!</v>
      </c>
      <c r="M911" t="e">
        <f t="shared" si="96"/>
        <v>#REF!</v>
      </c>
    </row>
    <row r="912" spans="1:13" ht="18">
      <c r="A912" s="92"/>
      <c r="B912" s="93"/>
      <c r="C912" s="94"/>
      <c r="D912" s="93"/>
      <c r="E912" s="94"/>
      <c r="F912" s="93"/>
      <c r="G912" s="93"/>
      <c r="H912" s="94"/>
      <c r="I912" s="93"/>
      <c r="J912" s="95"/>
      <c r="K912" s="96"/>
      <c r="L912" s="96"/>
    </row>
    <row r="913" spans="1:13" ht="18">
      <c r="A913" s="92" t="s">
        <v>101</v>
      </c>
      <c r="B913" s="93" t="e">
        <f>IF(AND('IOC Input'!#REF!="M-OP",'IOC Input'!#REF!&lt;50000),"119503",IF(AND('IOC Input'!#REF!="M-OP",'IOC Input'!#REF!&gt;=50000),"119500",""))</f>
        <v>#REF!</v>
      </c>
      <c r="C913" s="94"/>
      <c r="D913" s="93"/>
      <c r="E913" s="94"/>
      <c r="F913" s="93"/>
      <c r="G913" s="93"/>
      <c r="H913" s="93" t="e">
        <f>IF(AND('IOC Input'!#REF!="M-OP",'IOC Input'!#REF!&lt;50000),'IOC Input'!#REF!,IF(AND('IOC Input'!#REF!="M-OP",'IOC Input'!#REF!&gt;=50000),'IOC Input'!#REF!,""))</f>
        <v>#REF!</v>
      </c>
      <c r="I913" s="93" t="e">
        <f>+I914</f>
        <v>#REF!</v>
      </c>
      <c r="J913" s="95" t="e">
        <f>+J914</f>
        <v>#REF!</v>
      </c>
      <c r="K913" s="96" t="e">
        <f>IF(AND('IOC Input'!#REF!="M-OP",'IOC Input'!#REF!="C"),'IOC Input'!#REF!,"")</f>
        <v>#REF!</v>
      </c>
      <c r="L913" s="96" t="e">
        <f>IF(AND('IOC Input'!#REF!="M-OP",'IOC Input'!#REF!="D"),'IOC Input'!#REF!,"")</f>
        <v>#REF!</v>
      </c>
      <c r="M913" t="e">
        <f>IF(SUM(K913:L913)&gt;0,1,0)</f>
        <v>#REF!</v>
      </c>
    </row>
    <row r="914" spans="1:13" ht="18">
      <c r="A914" s="92" t="s">
        <v>101</v>
      </c>
      <c r="B914" s="93" t="e">
        <f>IF(AND('IOC Input'!#REF!="M-OP",'IOC Input'!#REF!&lt;50000),'IOC Input'!#REF!,IF(AND('IOC Input'!#REF!="M-OP",'IOC Input'!#REF!&gt;=50000),'IOC Input'!#REF!,""))</f>
        <v>#REF!</v>
      </c>
      <c r="C914" s="93" t="e">
        <f>IF(AND('IOC Input'!#REF!="M-OP",'IOC Input'!#REF!&lt;50000),'IOC Input'!#REF!,IF(AND('IOC Input'!#REF!="M-OP",'IOC Input'!#REF!&gt;=50000),'IOC Input'!#REF!,""))</f>
        <v>#REF!</v>
      </c>
      <c r="D914" s="93" t="e">
        <f>IF(AND('IOC Input'!#REF!="M-OP",'IOC Input'!#REF!&lt;50000),'IOC Input'!#REF!,IF(AND('IOC Input'!#REF!="M-OP",'IOC Input'!#REF!&gt;=50000),'IOC Input'!#REF!,""))</f>
        <v>#REF!</v>
      </c>
      <c r="E914" s="93" t="e">
        <f>IF(AND('IOC Input'!#REF!="M-OP",'IOC Input'!#REF!&lt;50000),'IOC Input'!#REF!,IF(AND('IOC Input'!#REF!="M-OP",'IOC Input'!#REF!&gt;=50000),'IOC Input'!#REF!,""))</f>
        <v>#REF!</v>
      </c>
      <c r="F914" s="93" t="e">
        <f>IF(AND('IOC Input'!#REF!="M-OP",'IOC Input'!#REF!&lt;50000),'IOC Input'!#REF!,IF(AND('IOC Input'!#REF!="M-OP",'IOC Input'!#REF!&gt;=50000),'IOC Input'!#REF!,""))</f>
        <v>#REF!</v>
      </c>
      <c r="G914" s="93" t="e">
        <f>IF(AND('IOC Input'!#REF!="M-OP",'IOC Input'!#REF!&lt;50000),'IOC Input'!#REF!,IF(AND('IOC Input'!#REF!="M-OP",'IOC Input'!#REF!&gt;=50000),'IOC Input'!#REF!,""))</f>
        <v>#REF!</v>
      </c>
      <c r="H914" s="93" t="e">
        <f>IF(AND('IOC Input'!#REF!="M-OP",'IOC Input'!#REF!&lt;50000),'IOC Input'!#REF!,IF(AND('IOC Input'!#REF!="M-OP",'IOC Input'!#REF!&gt;=50000),'IOC Input'!#REF!,""))</f>
        <v>#REF!</v>
      </c>
      <c r="I914" s="93" t="e">
        <f>IF(AND('IOC Input'!#REF!="M-OP",'IOC Input'!#REF!&lt;50000),'IOC Input'!#REF!,IF(AND('IOC Input'!#REF!="M-OP",'IOC Input'!#REF!&gt;=50000),'IOC Input'!#REF!,""))</f>
        <v>#REF!</v>
      </c>
      <c r="J914" s="95" t="e">
        <f>IF(AND('IOC Input'!#REF!="M-OP",'IOC Input'!#REF!&lt;50000),RIGHT('IOC Input'!#REF!,6),IF(AND('IOC Input'!#REF!="M-OP",'IOC Input'!#REF!&gt;=50000),RIGHT('IOC Input'!#REF!,6),""))</f>
        <v>#REF!</v>
      </c>
      <c r="K914" s="96" t="e">
        <f>IF(AND('IOC Input'!#REF!="M-OP",'IOC Input'!#REF!="C"),'IOC Input'!#REF!,"")</f>
        <v>#REF!</v>
      </c>
      <c r="L914" s="96" t="e">
        <f>IF(AND('IOC Input'!#REF!="M-OP",'IOC Input'!#REF!="D"),'IOC Input'!#REF!,"")</f>
        <v>#REF!</v>
      </c>
      <c r="M914" t="e">
        <f t="shared" ref="M914:M920" si="97">IF(SUM(K914:L914)&gt;0,1,0)</f>
        <v>#REF!</v>
      </c>
    </row>
    <row r="915" spans="1:13" ht="18">
      <c r="A915" s="92" t="s">
        <v>101</v>
      </c>
      <c r="B915" s="93" t="e">
        <f>IF(AND('IOC Input'!#REF!="M-OP",'IOC Input'!#REF!&lt;50000),'IOC Input'!#REF!,IF(AND('IOC Input'!#REF!="M-OP",'IOC Input'!#REF!&gt;=50000),'IOC Input'!#REF!,""))</f>
        <v>#REF!</v>
      </c>
      <c r="C915" s="93" t="e">
        <f>IF(AND('IOC Input'!#REF!="M-OP",'IOC Input'!#REF!&lt;50000),'IOC Input'!#REF!,IF(AND('IOC Input'!#REF!="M-OP",'IOC Input'!#REF!&gt;=50000),'IOC Input'!#REF!,""))</f>
        <v>#REF!</v>
      </c>
      <c r="D915" s="93" t="e">
        <f>IF(AND('IOC Input'!#REF!="M-OP",'IOC Input'!#REF!&lt;50000),'IOC Input'!#REF!,IF(AND('IOC Input'!#REF!="M-OP",'IOC Input'!#REF!&gt;=50000),'IOC Input'!#REF!,""))</f>
        <v>#REF!</v>
      </c>
      <c r="E915" s="93" t="e">
        <f>IF(AND('IOC Input'!#REF!="M-OP",'IOC Input'!#REF!&lt;50000),'IOC Input'!#REF!,IF(AND('IOC Input'!#REF!="M-OP",'IOC Input'!#REF!&gt;=50000),'IOC Input'!#REF!,""))</f>
        <v>#REF!</v>
      </c>
      <c r="F915" s="93" t="e">
        <f>IF(AND('IOC Input'!#REF!="M-OP",'IOC Input'!#REF!&lt;50000),'IOC Input'!#REF!,IF(AND('IOC Input'!#REF!="M-OP",'IOC Input'!#REF!&gt;=50000),'IOC Input'!#REF!,""))</f>
        <v>#REF!</v>
      </c>
      <c r="G915" s="93" t="e">
        <f>IF(AND('IOC Input'!#REF!="M-OP",'IOC Input'!#REF!&lt;50000),'IOC Input'!#REF!,IF(AND('IOC Input'!#REF!="M-OP",'IOC Input'!#REF!&gt;=50000),'IOC Input'!#REF!,""))</f>
        <v>#REF!</v>
      </c>
      <c r="H915" s="93" t="e">
        <f>IF(AND('IOC Input'!#REF!="M-OP",'IOC Input'!#REF!&lt;50000),'IOC Input'!#REF!,IF(AND('IOC Input'!#REF!="M-OP",'IOC Input'!#REF!&gt;=50000),'IOC Input'!#REF!,""))</f>
        <v>#REF!</v>
      </c>
      <c r="I915" s="93" t="e">
        <f>IF(AND('IOC Input'!#REF!="M-OP",'IOC Input'!#REF!&lt;50000),'IOC Input'!#REF!,IF(AND('IOC Input'!#REF!="M-OP",'IOC Input'!#REF!&gt;=50000),'IOC Input'!#REF!,""))</f>
        <v>#REF!</v>
      </c>
      <c r="J915" s="95" t="e">
        <f>IF(AND('IOC Input'!#REF!="M-OP",'IOC Input'!#REF!&lt;50000),RIGHT('IOC Input'!#REF!,6),IF(AND('IOC Input'!#REF!="M-OP",'IOC Input'!#REF!&gt;=50000),RIGHT('IOC Input'!#REF!,6),""))</f>
        <v>#REF!</v>
      </c>
      <c r="K915" s="96" t="e">
        <f>IF(AND('IOC Input'!#REF!="M-OP",'IOC Input'!#REF!="C"),'IOC Input'!#REF!,"")</f>
        <v>#REF!</v>
      </c>
      <c r="L915" s="96" t="e">
        <f>IF(AND('IOC Input'!#REF!="M-OP",'IOC Input'!#REF!="D"),'IOC Input'!#REF!,"")</f>
        <v>#REF!</v>
      </c>
      <c r="M915" t="e">
        <f t="shared" si="97"/>
        <v>#REF!</v>
      </c>
    </row>
    <row r="916" spans="1:13" ht="18">
      <c r="A916" s="92" t="s">
        <v>101</v>
      </c>
      <c r="B916" s="93" t="e">
        <f>IF(AND('IOC Input'!#REF!="M-OP",'IOC Input'!#REF!&lt;50000),'IOC Input'!#REF!,IF(AND('IOC Input'!#REF!="M-OP",'IOC Input'!#REF!&gt;=50000),'IOC Input'!#REF!,""))</f>
        <v>#REF!</v>
      </c>
      <c r="C916" s="93" t="e">
        <f>IF(AND('IOC Input'!#REF!="M-OP",'IOC Input'!#REF!&lt;50000),'IOC Input'!#REF!,IF(AND('IOC Input'!#REF!="M-OP",'IOC Input'!#REF!&gt;=50000),'IOC Input'!#REF!,""))</f>
        <v>#REF!</v>
      </c>
      <c r="D916" s="93" t="e">
        <f>IF(AND('IOC Input'!#REF!="M-OP",'IOC Input'!#REF!&lt;50000),'IOC Input'!#REF!,IF(AND('IOC Input'!#REF!="M-OP",'IOC Input'!#REF!&gt;=50000),'IOC Input'!#REF!,""))</f>
        <v>#REF!</v>
      </c>
      <c r="E916" s="93" t="e">
        <f>IF(AND('IOC Input'!#REF!="M-OP",'IOC Input'!#REF!&lt;50000),'IOC Input'!#REF!,IF(AND('IOC Input'!#REF!="M-OP",'IOC Input'!#REF!&gt;=50000),'IOC Input'!#REF!,""))</f>
        <v>#REF!</v>
      </c>
      <c r="F916" s="93" t="e">
        <f>IF(AND('IOC Input'!#REF!="M-OP",'IOC Input'!#REF!&lt;50000),'IOC Input'!#REF!,IF(AND('IOC Input'!#REF!="M-OP",'IOC Input'!#REF!&gt;=50000),'IOC Input'!#REF!,""))</f>
        <v>#REF!</v>
      </c>
      <c r="G916" s="93" t="e">
        <f>IF(AND('IOC Input'!#REF!="M-OP",'IOC Input'!#REF!&lt;50000),'IOC Input'!#REF!,IF(AND('IOC Input'!#REF!="M-OP",'IOC Input'!#REF!&gt;=50000),'IOC Input'!#REF!,""))</f>
        <v>#REF!</v>
      </c>
      <c r="H916" s="93" t="e">
        <f>IF(AND('IOC Input'!#REF!="M-OP",'IOC Input'!#REF!&lt;50000),'IOC Input'!#REF!,IF(AND('IOC Input'!#REF!="M-OP",'IOC Input'!#REF!&gt;=50000),'IOC Input'!#REF!,""))</f>
        <v>#REF!</v>
      </c>
      <c r="I916" s="93" t="e">
        <f>IF(AND('IOC Input'!#REF!="M-OP",'IOC Input'!#REF!&lt;50000),'IOC Input'!#REF!,IF(AND('IOC Input'!#REF!="M-OP",'IOC Input'!#REF!&gt;=50000),'IOC Input'!#REF!,""))</f>
        <v>#REF!</v>
      </c>
      <c r="J916" s="95" t="e">
        <f>IF(AND('IOC Input'!#REF!="M-OP",'IOC Input'!#REF!&lt;50000),RIGHT('IOC Input'!#REF!,6),IF(AND('IOC Input'!#REF!="M-OP",'IOC Input'!#REF!&gt;=50000),RIGHT('IOC Input'!#REF!,6),""))</f>
        <v>#REF!</v>
      </c>
      <c r="K916" s="96" t="e">
        <f>IF(AND('IOC Input'!#REF!="M-OP",'IOC Input'!#REF!="C"),'IOC Input'!#REF!,"")</f>
        <v>#REF!</v>
      </c>
      <c r="L916" s="96" t="e">
        <f>IF(AND('IOC Input'!#REF!="M-OP",'IOC Input'!#REF!="D"),'IOC Input'!#REF!,"")</f>
        <v>#REF!</v>
      </c>
      <c r="M916" t="e">
        <f t="shared" si="97"/>
        <v>#REF!</v>
      </c>
    </row>
    <row r="917" spans="1:13" ht="18">
      <c r="A917" s="92" t="s">
        <v>101</v>
      </c>
      <c r="B917" s="93" t="e">
        <f>IF(AND('IOC Input'!#REF!="M-OP",'IOC Input'!#REF!&lt;50000),'IOC Input'!#REF!,IF(AND('IOC Input'!#REF!="M-OP",'IOC Input'!#REF!&gt;=50000),'IOC Input'!#REF!,""))</f>
        <v>#REF!</v>
      </c>
      <c r="C917" s="93" t="e">
        <f>IF(AND('IOC Input'!#REF!="M-OP",'IOC Input'!#REF!&lt;50000),'IOC Input'!#REF!,IF(AND('IOC Input'!#REF!="M-OP",'IOC Input'!#REF!&gt;=50000),'IOC Input'!#REF!,""))</f>
        <v>#REF!</v>
      </c>
      <c r="D917" s="93" t="e">
        <f>IF(AND('IOC Input'!#REF!="M-OP",'IOC Input'!#REF!&lt;50000),'IOC Input'!#REF!,IF(AND('IOC Input'!#REF!="M-OP",'IOC Input'!#REF!&gt;=50000),'IOC Input'!#REF!,""))</f>
        <v>#REF!</v>
      </c>
      <c r="E917" s="93" t="e">
        <f>IF(AND('IOC Input'!#REF!="M-OP",'IOC Input'!#REF!&lt;50000),'IOC Input'!#REF!,IF(AND('IOC Input'!#REF!="M-OP",'IOC Input'!#REF!&gt;=50000),'IOC Input'!#REF!,""))</f>
        <v>#REF!</v>
      </c>
      <c r="F917" s="93" t="e">
        <f>IF(AND('IOC Input'!#REF!="M-OP",'IOC Input'!#REF!&lt;50000),'IOC Input'!#REF!,IF(AND('IOC Input'!#REF!="M-OP",'IOC Input'!#REF!&gt;=50000),'IOC Input'!#REF!,""))</f>
        <v>#REF!</v>
      </c>
      <c r="G917" s="93" t="e">
        <f>IF(AND('IOC Input'!#REF!="M-OP",'IOC Input'!#REF!&lt;50000),'IOC Input'!#REF!,IF(AND('IOC Input'!#REF!="M-OP",'IOC Input'!#REF!&gt;=50000),'IOC Input'!#REF!,""))</f>
        <v>#REF!</v>
      </c>
      <c r="H917" s="93" t="e">
        <f>IF(AND('IOC Input'!#REF!="M-OP",'IOC Input'!#REF!&lt;50000),'IOC Input'!#REF!,IF(AND('IOC Input'!#REF!="M-OP",'IOC Input'!#REF!&gt;=50000),'IOC Input'!#REF!,""))</f>
        <v>#REF!</v>
      </c>
      <c r="I917" s="93" t="e">
        <f>IF(AND('IOC Input'!#REF!="M-OP",'IOC Input'!#REF!&lt;50000),'IOC Input'!#REF!,IF(AND('IOC Input'!#REF!="M-OP",'IOC Input'!#REF!&gt;=50000),'IOC Input'!#REF!,""))</f>
        <v>#REF!</v>
      </c>
      <c r="J917" s="95" t="e">
        <f>IF(AND('IOC Input'!#REF!="M-OP",'IOC Input'!#REF!&lt;50000),RIGHT('IOC Input'!#REF!,6),IF(AND('IOC Input'!#REF!="M-OP",'IOC Input'!#REF!&gt;=50000),RIGHT('IOC Input'!#REF!,6),""))</f>
        <v>#REF!</v>
      </c>
      <c r="K917" s="96" t="e">
        <f>IF(AND('IOC Input'!#REF!="M-OP",'IOC Input'!#REF!="C"),'IOC Input'!#REF!,"")</f>
        <v>#REF!</v>
      </c>
      <c r="L917" s="96" t="e">
        <f>IF(AND('IOC Input'!#REF!="M-OP",'IOC Input'!#REF!="D"),'IOC Input'!#REF!,"")</f>
        <v>#REF!</v>
      </c>
      <c r="M917" t="e">
        <f t="shared" si="97"/>
        <v>#REF!</v>
      </c>
    </row>
    <row r="918" spans="1:13" ht="18">
      <c r="A918" s="92" t="s">
        <v>101</v>
      </c>
      <c r="B918" s="93" t="e">
        <f>IF(AND('IOC Input'!#REF!="M-OP",'IOC Input'!#REF!&lt;50000),'IOC Input'!#REF!,IF(AND('IOC Input'!#REF!="M-OP",'IOC Input'!#REF!&gt;=50000),'IOC Input'!#REF!,""))</f>
        <v>#REF!</v>
      </c>
      <c r="C918" s="93" t="e">
        <f>IF(AND('IOC Input'!#REF!="M-OP",'IOC Input'!#REF!&lt;50000),'IOC Input'!#REF!,IF(AND('IOC Input'!#REF!="M-OP",'IOC Input'!#REF!&gt;=50000),'IOC Input'!#REF!,""))</f>
        <v>#REF!</v>
      </c>
      <c r="D918" s="93" t="e">
        <f>IF(AND('IOC Input'!#REF!="M-OP",'IOC Input'!#REF!&lt;50000),'IOC Input'!#REF!,IF(AND('IOC Input'!#REF!="M-OP",'IOC Input'!#REF!&gt;=50000),'IOC Input'!#REF!,""))</f>
        <v>#REF!</v>
      </c>
      <c r="E918" s="93" t="e">
        <f>IF(AND('IOC Input'!#REF!="M-OP",'IOC Input'!#REF!&lt;50000),'IOC Input'!#REF!,IF(AND('IOC Input'!#REF!="M-OP",'IOC Input'!#REF!&gt;=50000),'IOC Input'!#REF!,""))</f>
        <v>#REF!</v>
      </c>
      <c r="F918" s="93" t="e">
        <f>IF(AND('IOC Input'!#REF!="M-OP",'IOC Input'!#REF!&lt;50000),'IOC Input'!#REF!,IF(AND('IOC Input'!#REF!="M-OP",'IOC Input'!#REF!&gt;=50000),'IOC Input'!#REF!,""))</f>
        <v>#REF!</v>
      </c>
      <c r="G918" s="93" t="e">
        <f>IF(AND('IOC Input'!#REF!="M-OP",'IOC Input'!#REF!&lt;50000),'IOC Input'!#REF!,IF(AND('IOC Input'!#REF!="M-OP",'IOC Input'!#REF!&gt;=50000),'IOC Input'!#REF!,""))</f>
        <v>#REF!</v>
      </c>
      <c r="H918" s="93" t="e">
        <f>IF(AND('IOC Input'!#REF!="M-OP",'IOC Input'!#REF!&lt;50000),'IOC Input'!#REF!,IF(AND('IOC Input'!#REF!="M-OP",'IOC Input'!#REF!&gt;=50000),'IOC Input'!#REF!,""))</f>
        <v>#REF!</v>
      </c>
      <c r="I918" s="93" t="e">
        <f>IF(AND('IOC Input'!#REF!="M-OP",'IOC Input'!#REF!&lt;50000),'IOC Input'!#REF!,IF(AND('IOC Input'!#REF!="M-OP",'IOC Input'!#REF!&gt;=50000),'IOC Input'!#REF!,""))</f>
        <v>#REF!</v>
      </c>
      <c r="J918" s="95" t="e">
        <f>IF(AND('IOC Input'!#REF!="M-OP",'IOC Input'!#REF!&lt;50000),RIGHT('IOC Input'!#REF!,6),IF(AND('IOC Input'!#REF!="M-OP",'IOC Input'!#REF!&gt;=50000),RIGHT('IOC Input'!#REF!,6),""))</f>
        <v>#REF!</v>
      </c>
      <c r="K918" s="96" t="e">
        <f>IF(AND('IOC Input'!#REF!="M-OP",'IOC Input'!#REF!="C"),'IOC Input'!#REF!,"")</f>
        <v>#REF!</v>
      </c>
      <c r="L918" s="96" t="e">
        <f>IF(AND('IOC Input'!#REF!="M-OP",'IOC Input'!#REF!="D"),'IOC Input'!#REF!,"")</f>
        <v>#REF!</v>
      </c>
      <c r="M918" t="e">
        <f t="shared" si="97"/>
        <v>#REF!</v>
      </c>
    </row>
    <row r="919" spans="1:13" ht="18">
      <c r="A919" s="92" t="s">
        <v>101</v>
      </c>
      <c r="B919" s="93" t="e">
        <f>IF(AND('IOC Input'!#REF!="M-OP",'IOC Input'!#REF!&lt;50000),'IOC Input'!#REF!,IF(AND('IOC Input'!#REF!="M-OP",'IOC Input'!#REF!&gt;=50000),'IOC Input'!#REF!,""))</f>
        <v>#REF!</v>
      </c>
      <c r="C919" s="93" t="e">
        <f>IF(AND('IOC Input'!#REF!="M-OP",'IOC Input'!#REF!&lt;50000),'IOC Input'!#REF!,IF(AND('IOC Input'!#REF!="M-OP",'IOC Input'!#REF!&gt;=50000),'IOC Input'!#REF!,""))</f>
        <v>#REF!</v>
      </c>
      <c r="D919" s="93" t="e">
        <f>IF(AND('IOC Input'!#REF!="M-OP",'IOC Input'!#REF!&lt;50000),'IOC Input'!#REF!,IF(AND('IOC Input'!#REF!="M-OP",'IOC Input'!#REF!&gt;=50000),'IOC Input'!#REF!,""))</f>
        <v>#REF!</v>
      </c>
      <c r="E919" s="93" t="e">
        <f>IF(AND('IOC Input'!#REF!="M-OP",'IOC Input'!#REF!&lt;50000),'IOC Input'!#REF!,IF(AND('IOC Input'!#REF!="M-OP",'IOC Input'!#REF!&gt;=50000),'IOC Input'!#REF!,""))</f>
        <v>#REF!</v>
      </c>
      <c r="F919" s="93" t="e">
        <f>IF(AND('IOC Input'!#REF!="M-OP",'IOC Input'!#REF!&lt;50000),'IOC Input'!#REF!,IF(AND('IOC Input'!#REF!="M-OP",'IOC Input'!#REF!&gt;=50000),'IOC Input'!#REF!,""))</f>
        <v>#REF!</v>
      </c>
      <c r="G919" s="93" t="e">
        <f>IF(AND('IOC Input'!#REF!="M-OP",'IOC Input'!#REF!&lt;50000),'IOC Input'!#REF!,IF(AND('IOC Input'!#REF!="M-OP",'IOC Input'!#REF!&gt;=50000),'IOC Input'!#REF!,""))</f>
        <v>#REF!</v>
      </c>
      <c r="H919" s="93" t="e">
        <f>IF(AND('IOC Input'!#REF!="M-OP",'IOC Input'!#REF!&lt;50000),'IOC Input'!#REF!,IF(AND('IOC Input'!#REF!="M-OP",'IOC Input'!#REF!&gt;=50000),'IOC Input'!#REF!,""))</f>
        <v>#REF!</v>
      </c>
      <c r="I919" s="93" t="e">
        <f>IF(AND('IOC Input'!#REF!="M-OP",'IOC Input'!#REF!&lt;50000),'IOC Input'!#REF!,IF(AND('IOC Input'!#REF!="M-OP",'IOC Input'!#REF!&gt;=50000),'IOC Input'!#REF!,""))</f>
        <v>#REF!</v>
      </c>
      <c r="J919" s="95" t="e">
        <f>IF(AND('IOC Input'!#REF!="M-OP",'IOC Input'!#REF!&lt;50000),RIGHT('IOC Input'!#REF!,6),IF(AND('IOC Input'!#REF!="M-OP",'IOC Input'!#REF!&gt;=50000),RIGHT('IOC Input'!#REF!,6),""))</f>
        <v>#REF!</v>
      </c>
      <c r="K919" s="96" t="e">
        <f>IF(AND('IOC Input'!#REF!="M-OP",'IOC Input'!#REF!="C"),'IOC Input'!#REF!,"")</f>
        <v>#REF!</v>
      </c>
      <c r="L919" s="96" t="e">
        <f>IF(AND('IOC Input'!#REF!="M-OP",'IOC Input'!#REF!="D"),'IOC Input'!#REF!,"")</f>
        <v>#REF!</v>
      </c>
      <c r="M919" t="e">
        <f t="shared" si="97"/>
        <v>#REF!</v>
      </c>
    </row>
    <row r="920" spans="1:13" ht="18">
      <c r="A920" s="92" t="s">
        <v>101</v>
      </c>
      <c r="B920" s="93" t="e">
        <f>IF(AND('IOC Input'!#REF!="M-OP",'IOC Input'!#REF!&lt;50000),'IOC Input'!#REF!,IF(AND('IOC Input'!#REF!="M-OP",'IOC Input'!#REF!&gt;=50000),'IOC Input'!#REF!,""))</f>
        <v>#REF!</v>
      </c>
      <c r="C920" s="93" t="e">
        <f>IF(AND('IOC Input'!#REF!="M-OP",'IOC Input'!#REF!&lt;50000),'IOC Input'!#REF!,IF(AND('IOC Input'!#REF!="M-OP",'IOC Input'!#REF!&gt;=50000),'IOC Input'!#REF!,""))</f>
        <v>#REF!</v>
      </c>
      <c r="D920" s="93" t="e">
        <f>IF(AND('IOC Input'!#REF!="M-OP",'IOC Input'!#REF!&lt;50000),'IOC Input'!#REF!,IF(AND('IOC Input'!#REF!="M-OP",'IOC Input'!#REF!&gt;=50000),'IOC Input'!#REF!,""))</f>
        <v>#REF!</v>
      </c>
      <c r="E920" s="93" t="e">
        <f>IF(AND('IOC Input'!#REF!="M-OP",'IOC Input'!#REF!&lt;50000),'IOC Input'!#REF!,IF(AND('IOC Input'!#REF!="M-OP",'IOC Input'!#REF!&gt;=50000),'IOC Input'!#REF!,""))</f>
        <v>#REF!</v>
      </c>
      <c r="F920" s="93" t="e">
        <f>IF(AND('IOC Input'!#REF!="M-OP",'IOC Input'!#REF!&lt;50000),'IOC Input'!#REF!,IF(AND('IOC Input'!#REF!="M-OP",'IOC Input'!#REF!&gt;=50000),'IOC Input'!#REF!,""))</f>
        <v>#REF!</v>
      </c>
      <c r="G920" s="93" t="e">
        <f>IF(AND('IOC Input'!#REF!="M-OP",'IOC Input'!#REF!&lt;50000),'IOC Input'!#REF!,IF(AND('IOC Input'!#REF!="M-OP",'IOC Input'!#REF!&gt;=50000),'IOC Input'!#REF!,""))</f>
        <v>#REF!</v>
      </c>
      <c r="H920" s="97"/>
      <c r="I920" s="93" t="e">
        <f>IF(AND('IOC Input'!#REF!="M-OP",'IOC Input'!#REF!&lt;50000),'IOC Input'!#REF!,IF(AND('IOC Input'!#REF!="M-OP",'IOC Input'!#REF!&gt;=50000),'IOC Input'!#REF!,""))</f>
        <v>#REF!</v>
      </c>
      <c r="J920" s="95" t="e">
        <f>IF(AND('IOC Input'!#REF!="M-OP",'IOC Input'!#REF!&lt;50000),RIGHT('IOC Input'!#REF!,6),IF(AND('IOC Input'!#REF!="M-OP",'IOC Input'!#REF!&gt;=50000),RIGHT('IOC Input'!#REF!,6),""))</f>
        <v>#REF!</v>
      </c>
      <c r="K920" s="96" t="e">
        <f>IF(AND('IOC Input'!#REF!="M-OP",'IOC Input'!#REF!="C"),'IOC Input'!#REF!,"")</f>
        <v>#REF!</v>
      </c>
      <c r="L920" s="96" t="e">
        <f>IF(AND('IOC Input'!#REF!="M-OP",'IOC Input'!#REF!="D"),'IOC Input'!#REF!,"")</f>
        <v>#REF!</v>
      </c>
      <c r="M920" t="e">
        <f t="shared" si="97"/>
        <v>#REF!</v>
      </c>
    </row>
    <row r="921" spans="1:13" ht="18">
      <c r="A921" s="92"/>
      <c r="B921" s="93"/>
      <c r="C921" s="94"/>
      <c r="D921" s="93"/>
      <c r="E921" s="94"/>
      <c r="F921" s="93"/>
      <c r="G921" s="93"/>
      <c r="H921" s="94"/>
      <c r="I921" s="93"/>
      <c r="J921" s="95"/>
      <c r="K921" s="96"/>
      <c r="L921" s="96"/>
    </row>
    <row r="922" spans="1:13" ht="18">
      <c r="A922" s="92" t="s">
        <v>101</v>
      </c>
      <c r="B922" s="93" t="e">
        <f>IF(AND('IOC Input'!#REF!="M-OP",'IOC Input'!#REF!&lt;50000),"119503",IF(AND('IOC Input'!#REF!="M-OP",'IOC Input'!#REF!&gt;=50000),"119500",""))</f>
        <v>#REF!</v>
      </c>
      <c r="C922" s="94"/>
      <c r="D922" s="93"/>
      <c r="E922" s="94"/>
      <c r="F922" s="93"/>
      <c r="G922" s="93"/>
      <c r="H922" s="93" t="e">
        <f>IF(AND('IOC Input'!#REF!="M-OP",'IOC Input'!#REF!&lt;50000),'IOC Input'!#REF!,IF(AND('IOC Input'!#REF!="M-OP",'IOC Input'!#REF!&gt;=50000),'IOC Input'!#REF!,""))</f>
        <v>#REF!</v>
      </c>
      <c r="I922" s="93" t="e">
        <f>+I923</f>
        <v>#REF!</v>
      </c>
      <c r="J922" s="95" t="e">
        <f>+J923</f>
        <v>#REF!</v>
      </c>
      <c r="K922" s="96" t="e">
        <f>IF(AND('IOC Input'!#REF!="M-OP",'IOC Input'!#REF!="C"),'IOC Input'!#REF!,"")</f>
        <v>#REF!</v>
      </c>
      <c r="L922" s="96" t="e">
        <f>IF(AND('IOC Input'!#REF!="M-OP",'IOC Input'!#REF!="D"),'IOC Input'!#REF!,"")</f>
        <v>#REF!</v>
      </c>
      <c r="M922" t="e">
        <f>IF(SUM(K922:L922)&gt;0,1,0)</f>
        <v>#REF!</v>
      </c>
    </row>
    <row r="923" spans="1:13" ht="18">
      <c r="A923" s="92" t="s">
        <v>101</v>
      </c>
      <c r="B923" s="93" t="e">
        <f>IF(AND('IOC Input'!#REF!="M-OP",'IOC Input'!#REF!&lt;50000),'IOC Input'!#REF!,IF(AND('IOC Input'!#REF!="M-OP",'IOC Input'!#REF!&gt;=50000),'IOC Input'!#REF!,""))</f>
        <v>#REF!</v>
      </c>
      <c r="C923" s="93" t="e">
        <f>IF(AND('IOC Input'!#REF!="M-OP",'IOC Input'!#REF!&lt;50000),'IOC Input'!#REF!,IF(AND('IOC Input'!#REF!="M-OP",'IOC Input'!#REF!&gt;=50000),'IOC Input'!#REF!,""))</f>
        <v>#REF!</v>
      </c>
      <c r="D923" s="93" t="e">
        <f>IF(AND('IOC Input'!#REF!="M-OP",'IOC Input'!#REF!&lt;50000),'IOC Input'!#REF!,IF(AND('IOC Input'!#REF!="M-OP",'IOC Input'!#REF!&gt;=50000),'IOC Input'!#REF!,""))</f>
        <v>#REF!</v>
      </c>
      <c r="E923" s="93" t="e">
        <f>IF(AND('IOC Input'!#REF!="M-OP",'IOC Input'!#REF!&lt;50000),'IOC Input'!#REF!,IF(AND('IOC Input'!#REF!="M-OP",'IOC Input'!#REF!&gt;=50000),'IOC Input'!#REF!,""))</f>
        <v>#REF!</v>
      </c>
      <c r="F923" s="93" t="e">
        <f>IF(AND('IOC Input'!#REF!="M-OP",'IOC Input'!#REF!&lt;50000),'IOC Input'!#REF!,IF(AND('IOC Input'!#REF!="M-OP",'IOC Input'!#REF!&gt;=50000),'IOC Input'!#REF!,""))</f>
        <v>#REF!</v>
      </c>
      <c r="G923" s="93" t="e">
        <f>IF(AND('IOC Input'!#REF!="M-OP",'IOC Input'!#REF!&lt;50000),'IOC Input'!#REF!,IF(AND('IOC Input'!#REF!="M-OP",'IOC Input'!#REF!&gt;=50000),'IOC Input'!#REF!,""))</f>
        <v>#REF!</v>
      </c>
      <c r="H923" s="93" t="e">
        <f>IF(AND('IOC Input'!#REF!="M-OP",'IOC Input'!#REF!&lt;50000),'IOC Input'!#REF!,IF(AND('IOC Input'!#REF!="M-OP",'IOC Input'!#REF!&gt;=50000),'IOC Input'!#REF!,""))</f>
        <v>#REF!</v>
      </c>
      <c r="I923" s="93" t="e">
        <f>IF(AND('IOC Input'!#REF!="M-OP",'IOC Input'!#REF!&lt;50000),'IOC Input'!#REF!,IF(AND('IOC Input'!#REF!="M-OP",'IOC Input'!#REF!&gt;=50000),'IOC Input'!#REF!,""))</f>
        <v>#REF!</v>
      </c>
      <c r="J923" s="95" t="e">
        <f>IF(AND('IOC Input'!#REF!="M-OP",'IOC Input'!#REF!&lt;50000),RIGHT('IOC Input'!#REF!,6),IF(AND('IOC Input'!#REF!="M-OP",'IOC Input'!#REF!&gt;=50000),RIGHT('IOC Input'!#REF!,6),""))</f>
        <v>#REF!</v>
      </c>
      <c r="K923" s="96" t="e">
        <f>IF(AND('IOC Input'!#REF!="M-OP",'IOC Input'!#REF!="C"),'IOC Input'!#REF!,"")</f>
        <v>#REF!</v>
      </c>
      <c r="L923" s="96" t="e">
        <f>IF(AND('IOC Input'!#REF!="M-OP",'IOC Input'!#REF!="D"),'IOC Input'!#REF!,"")</f>
        <v>#REF!</v>
      </c>
      <c r="M923" t="e">
        <f t="shared" ref="M923:M929" si="98">IF(SUM(K923:L923)&gt;0,1,0)</f>
        <v>#REF!</v>
      </c>
    </row>
    <row r="924" spans="1:13" ht="18">
      <c r="A924" s="92" t="s">
        <v>101</v>
      </c>
      <c r="B924" s="93" t="e">
        <f>IF(AND('IOC Input'!#REF!="M-OP",'IOC Input'!#REF!&lt;50000),'IOC Input'!#REF!,IF(AND('IOC Input'!#REF!="M-OP",'IOC Input'!#REF!&gt;=50000),'IOC Input'!#REF!,""))</f>
        <v>#REF!</v>
      </c>
      <c r="C924" s="93" t="e">
        <f>IF(AND('IOC Input'!#REF!="M-OP",'IOC Input'!#REF!&lt;50000),'IOC Input'!#REF!,IF(AND('IOC Input'!#REF!="M-OP",'IOC Input'!#REF!&gt;=50000),'IOC Input'!#REF!,""))</f>
        <v>#REF!</v>
      </c>
      <c r="D924" s="93" t="e">
        <f>IF(AND('IOC Input'!#REF!="M-OP",'IOC Input'!#REF!&lt;50000),'IOC Input'!#REF!,IF(AND('IOC Input'!#REF!="M-OP",'IOC Input'!#REF!&gt;=50000),'IOC Input'!#REF!,""))</f>
        <v>#REF!</v>
      </c>
      <c r="E924" s="93" t="e">
        <f>IF(AND('IOC Input'!#REF!="M-OP",'IOC Input'!#REF!&lt;50000),'IOC Input'!#REF!,IF(AND('IOC Input'!#REF!="M-OP",'IOC Input'!#REF!&gt;=50000),'IOC Input'!#REF!,""))</f>
        <v>#REF!</v>
      </c>
      <c r="F924" s="93" t="e">
        <f>IF(AND('IOC Input'!#REF!="M-OP",'IOC Input'!#REF!&lt;50000),'IOC Input'!#REF!,IF(AND('IOC Input'!#REF!="M-OP",'IOC Input'!#REF!&gt;=50000),'IOC Input'!#REF!,""))</f>
        <v>#REF!</v>
      </c>
      <c r="G924" s="93" t="e">
        <f>IF(AND('IOC Input'!#REF!="M-OP",'IOC Input'!#REF!&lt;50000),'IOC Input'!#REF!,IF(AND('IOC Input'!#REF!="M-OP",'IOC Input'!#REF!&gt;=50000),'IOC Input'!#REF!,""))</f>
        <v>#REF!</v>
      </c>
      <c r="H924" s="93" t="e">
        <f>IF(AND('IOC Input'!#REF!="M-OP",'IOC Input'!#REF!&lt;50000),'IOC Input'!#REF!,IF(AND('IOC Input'!#REF!="M-OP",'IOC Input'!#REF!&gt;=50000),'IOC Input'!#REF!,""))</f>
        <v>#REF!</v>
      </c>
      <c r="I924" s="93" t="e">
        <f>IF(AND('IOC Input'!#REF!="M-OP",'IOC Input'!#REF!&lt;50000),'IOC Input'!#REF!,IF(AND('IOC Input'!#REF!="M-OP",'IOC Input'!#REF!&gt;=50000),'IOC Input'!#REF!,""))</f>
        <v>#REF!</v>
      </c>
      <c r="J924" s="95" t="e">
        <f>IF(AND('IOC Input'!#REF!="M-OP",'IOC Input'!#REF!&lt;50000),RIGHT('IOC Input'!#REF!,6),IF(AND('IOC Input'!#REF!="M-OP",'IOC Input'!#REF!&gt;=50000),RIGHT('IOC Input'!#REF!,6),""))</f>
        <v>#REF!</v>
      </c>
      <c r="K924" s="96" t="e">
        <f>IF(AND('IOC Input'!#REF!="M-OP",'IOC Input'!#REF!="C"),'IOC Input'!#REF!,"")</f>
        <v>#REF!</v>
      </c>
      <c r="L924" s="96" t="e">
        <f>IF(AND('IOC Input'!#REF!="M-OP",'IOC Input'!#REF!="D"),'IOC Input'!#REF!,"")</f>
        <v>#REF!</v>
      </c>
      <c r="M924" t="e">
        <f t="shared" si="98"/>
        <v>#REF!</v>
      </c>
    </row>
    <row r="925" spans="1:13" ht="18">
      <c r="A925" s="92" t="s">
        <v>101</v>
      </c>
      <c r="B925" s="93" t="e">
        <f>IF(AND('IOC Input'!#REF!="M-OP",'IOC Input'!#REF!&lt;50000),'IOC Input'!#REF!,IF(AND('IOC Input'!#REF!="M-OP",'IOC Input'!#REF!&gt;=50000),'IOC Input'!#REF!,""))</f>
        <v>#REF!</v>
      </c>
      <c r="C925" s="93" t="e">
        <f>IF(AND('IOC Input'!#REF!="M-OP",'IOC Input'!#REF!&lt;50000),'IOC Input'!#REF!,IF(AND('IOC Input'!#REF!="M-OP",'IOC Input'!#REF!&gt;=50000),'IOC Input'!#REF!,""))</f>
        <v>#REF!</v>
      </c>
      <c r="D925" s="93" t="e">
        <f>IF(AND('IOC Input'!#REF!="M-OP",'IOC Input'!#REF!&lt;50000),'IOC Input'!#REF!,IF(AND('IOC Input'!#REF!="M-OP",'IOC Input'!#REF!&gt;=50000),'IOC Input'!#REF!,""))</f>
        <v>#REF!</v>
      </c>
      <c r="E925" s="93" t="e">
        <f>IF(AND('IOC Input'!#REF!="M-OP",'IOC Input'!#REF!&lt;50000),'IOC Input'!#REF!,IF(AND('IOC Input'!#REF!="M-OP",'IOC Input'!#REF!&gt;=50000),'IOC Input'!#REF!,""))</f>
        <v>#REF!</v>
      </c>
      <c r="F925" s="93" t="e">
        <f>IF(AND('IOC Input'!#REF!="M-OP",'IOC Input'!#REF!&lt;50000),'IOC Input'!#REF!,IF(AND('IOC Input'!#REF!="M-OP",'IOC Input'!#REF!&gt;=50000),'IOC Input'!#REF!,""))</f>
        <v>#REF!</v>
      </c>
      <c r="G925" s="93" t="e">
        <f>IF(AND('IOC Input'!#REF!="M-OP",'IOC Input'!#REF!&lt;50000),'IOC Input'!#REF!,IF(AND('IOC Input'!#REF!="M-OP",'IOC Input'!#REF!&gt;=50000),'IOC Input'!#REF!,""))</f>
        <v>#REF!</v>
      </c>
      <c r="H925" s="93" t="e">
        <f>IF(AND('IOC Input'!#REF!="M-OP",'IOC Input'!#REF!&lt;50000),'IOC Input'!#REF!,IF(AND('IOC Input'!#REF!="M-OP",'IOC Input'!#REF!&gt;=50000),'IOC Input'!#REF!,""))</f>
        <v>#REF!</v>
      </c>
      <c r="I925" s="93" t="e">
        <f>IF(AND('IOC Input'!#REF!="M-OP",'IOC Input'!#REF!&lt;50000),'IOC Input'!#REF!,IF(AND('IOC Input'!#REF!="M-OP",'IOC Input'!#REF!&gt;=50000),'IOC Input'!#REF!,""))</f>
        <v>#REF!</v>
      </c>
      <c r="J925" s="95" t="e">
        <f>IF(AND('IOC Input'!#REF!="M-OP",'IOC Input'!#REF!&lt;50000),RIGHT('IOC Input'!#REF!,6),IF(AND('IOC Input'!#REF!="M-OP",'IOC Input'!#REF!&gt;=50000),RIGHT('IOC Input'!#REF!,6),""))</f>
        <v>#REF!</v>
      </c>
      <c r="K925" s="96" t="e">
        <f>IF(AND('IOC Input'!#REF!="M-OP",'IOC Input'!#REF!="C"),'IOC Input'!#REF!,"")</f>
        <v>#REF!</v>
      </c>
      <c r="L925" s="96" t="e">
        <f>IF(AND('IOC Input'!#REF!="M-OP",'IOC Input'!#REF!="D"),'IOC Input'!#REF!,"")</f>
        <v>#REF!</v>
      </c>
      <c r="M925" t="e">
        <f t="shared" si="98"/>
        <v>#REF!</v>
      </c>
    </row>
    <row r="926" spans="1:13" ht="18">
      <c r="A926" s="92" t="s">
        <v>101</v>
      </c>
      <c r="B926" s="93" t="e">
        <f>IF(AND('IOC Input'!#REF!="M-OP",'IOC Input'!#REF!&lt;50000),'IOC Input'!#REF!,IF(AND('IOC Input'!#REF!="M-OP",'IOC Input'!#REF!&gt;=50000),'IOC Input'!#REF!,""))</f>
        <v>#REF!</v>
      </c>
      <c r="C926" s="93" t="e">
        <f>IF(AND('IOC Input'!#REF!="M-OP",'IOC Input'!#REF!&lt;50000),'IOC Input'!#REF!,IF(AND('IOC Input'!#REF!="M-OP",'IOC Input'!#REF!&gt;=50000),'IOC Input'!#REF!,""))</f>
        <v>#REF!</v>
      </c>
      <c r="D926" s="93" t="e">
        <f>IF(AND('IOC Input'!#REF!="M-OP",'IOC Input'!#REF!&lt;50000),'IOC Input'!#REF!,IF(AND('IOC Input'!#REF!="M-OP",'IOC Input'!#REF!&gt;=50000),'IOC Input'!#REF!,""))</f>
        <v>#REF!</v>
      </c>
      <c r="E926" s="93" t="e">
        <f>IF(AND('IOC Input'!#REF!="M-OP",'IOC Input'!#REF!&lt;50000),'IOC Input'!#REF!,IF(AND('IOC Input'!#REF!="M-OP",'IOC Input'!#REF!&gt;=50000),'IOC Input'!#REF!,""))</f>
        <v>#REF!</v>
      </c>
      <c r="F926" s="93" t="e">
        <f>IF(AND('IOC Input'!#REF!="M-OP",'IOC Input'!#REF!&lt;50000),'IOC Input'!#REF!,IF(AND('IOC Input'!#REF!="M-OP",'IOC Input'!#REF!&gt;=50000),'IOC Input'!#REF!,""))</f>
        <v>#REF!</v>
      </c>
      <c r="G926" s="93" t="e">
        <f>IF(AND('IOC Input'!#REF!="M-OP",'IOC Input'!#REF!&lt;50000),'IOC Input'!#REF!,IF(AND('IOC Input'!#REF!="M-OP",'IOC Input'!#REF!&gt;=50000),'IOC Input'!#REF!,""))</f>
        <v>#REF!</v>
      </c>
      <c r="H926" s="93" t="e">
        <f>IF(AND('IOC Input'!#REF!="M-OP",'IOC Input'!#REF!&lt;50000),'IOC Input'!#REF!,IF(AND('IOC Input'!#REF!="M-OP",'IOC Input'!#REF!&gt;=50000),'IOC Input'!#REF!,""))</f>
        <v>#REF!</v>
      </c>
      <c r="I926" s="93" t="e">
        <f>IF(AND('IOC Input'!#REF!="M-OP",'IOC Input'!#REF!&lt;50000),'IOC Input'!#REF!,IF(AND('IOC Input'!#REF!="M-OP",'IOC Input'!#REF!&gt;=50000),'IOC Input'!#REF!,""))</f>
        <v>#REF!</v>
      </c>
      <c r="J926" s="95" t="e">
        <f>IF(AND('IOC Input'!#REF!="M-OP",'IOC Input'!#REF!&lt;50000),RIGHT('IOC Input'!#REF!,6),IF(AND('IOC Input'!#REF!="M-OP",'IOC Input'!#REF!&gt;=50000),RIGHT('IOC Input'!#REF!,6),""))</f>
        <v>#REF!</v>
      </c>
      <c r="K926" s="96" t="e">
        <f>IF(AND('IOC Input'!#REF!="M-OP",'IOC Input'!#REF!="C"),'IOC Input'!#REF!,"")</f>
        <v>#REF!</v>
      </c>
      <c r="L926" s="96" t="e">
        <f>IF(AND('IOC Input'!#REF!="M-OP",'IOC Input'!#REF!="D"),'IOC Input'!#REF!,"")</f>
        <v>#REF!</v>
      </c>
      <c r="M926" t="e">
        <f t="shared" si="98"/>
        <v>#REF!</v>
      </c>
    </row>
    <row r="927" spans="1:13" ht="18">
      <c r="A927" s="92" t="s">
        <v>101</v>
      </c>
      <c r="B927" s="93" t="e">
        <f>IF(AND('IOC Input'!#REF!="M-OP",'IOC Input'!#REF!&lt;50000),'IOC Input'!#REF!,IF(AND('IOC Input'!#REF!="M-OP",'IOC Input'!#REF!&gt;=50000),'IOC Input'!#REF!,""))</f>
        <v>#REF!</v>
      </c>
      <c r="C927" s="93" t="e">
        <f>IF(AND('IOC Input'!#REF!="M-OP",'IOC Input'!#REF!&lt;50000),'IOC Input'!#REF!,IF(AND('IOC Input'!#REF!="M-OP",'IOC Input'!#REF!&gt;=50000),'IOC Input'!#REF!,""))</f>
        <v>#REF!</v>
      </c>
      <c r="D927" s="93" t="e">
        <f>IF(AND('IOC Input'!#REF!="M-OP",'IOC Input'!#REF!&lt;50000),'IOC Input'!#REF!,IF(AND('IOC Input'!#REF!="M-OP",'IOC Input'!#REF!&gt;=50000),'IOC Input'!#REF!,""))</f>
        <v>#REF!</v>
      </c>
      <c r="E927" s="93" t="e">
        <f>IF(AND('IOC Input'!#REF!="M-OP",'IOC Input'!#REF!&lt;50000),'IOC Input'!#REF!,IF(AND('IOC Input'!#REF!="M-OP",'IOC Input'!#REF!&gt;=50000),'IOC Input'!#REF!,""))</f>
        <v>#REF!</v>
      </c>
      <c r="F927" s="93" t="e">
        <f>IF(AND('IOC Input'!#REF!="M-OP",'IOC Input'!#REF!&lt;50000),'IOC Input'!#REF!,IF(AND('IOC Input'!#REF!="M-OP",'IOC Input'!#REF!&gt;=50000),'IOC Input'!#REF!,""))</f>
        <v>#REF!</v>
      </c>
      <c r="G927" s="93" t="e">
        <f>IF(AND('IOC Input'!#REF!="M-OP",'IOC Input'!#REF!&lt;50000),'IOC Input'!#REF!,IF(AND('IOC Input'!#REF!="M-OP",'IOC Input'!#REF!&gt;=50000),'IOC Input'!#REF!,""))</f>
        <v>#REF!</v>
      </c>
      <c r="H927" s="93" t="e">
        <f>IF(AND('IOC Input'!#REF!="M-OP",'IOC Input'!#REF!&lt;50000),'IOC Input'!#REF!,IF(AND('IOC Input'!#REF!="M-OP",'IOC Input'!#REF!&gt;=50000),'IOC Input'!#REF!,""))</f>
        <v>#REF!</v>
      </c>
      <c r="I927" s="93" t="e">
        <f>IF(AND('IOC Input'!#REF!="M-OP",'IOC Input'!#REF!&lt;50000),'IOC Input'!#REF!,IF(AND('IOC Input'!#REF!="M-OP",'IOC Input'!#REF!&gt;=50000),'IOC Input'!#REF!,""))</f>
        <v>#REF!</v>
      </c>
      <c r="J927" s="95" t="e">
        <f>IF(AND('IOC Input'!#REF!="M-OP",'IOC Input'!#REF!&lt;50000),RIGHT('IOC Input'!#REF!,6),IF(AND('IOC Input'!#REF!="M-OP",'IOC Input'!#REF!&gt;=50000),RIGHT('IOC Input'!#REF!,6),""))</f>
        <v>#REF!</v>
      </c>
      <c r="K927" s="96" t="e">
        <f>IF(AND('IOC Input'!#REF!="M-OP",'IOC Input'!#REF!="C"),'IOC Input'!#REF!,"")</f>
        <v>#REF!</v>
      </c>
      <c r="L927" s="96" t="e">
        <f>IF(AND('IOC Input'!#REF!="M-OP",'IOC Input'!#REF!="D"),'IOC Input'!#REF!,"")</f>
        <v>#REF!</v>
      </c>
      <c r="M927" t="e">
        <f t="shared" si="98"/>
        <v>#REF!</v>
      </c>
    </row>
    <row r="928" spans="1:13" ht="18">
      <c r="A928" s="92" t="s">
        <v>101</v>
      </c>
      <c r="B928" s="93" t="e">
        <f>IF(AND('IOC Input'!#REF!="M-OP",'IOC Input'!#REF!&lt;50000),'IOC Input'!#REF!,IF(AND('IOC Input'!#REF!="M-OP",'IOC Input'!#REF!&gt;=50000),'IOC Input'!#REF!,""))</f>
        <v>#REF!</v>
      </c>
      <c r="C928" s="93" t="e">
        <f>IF(AND('IOC Input'!#REF!="M-OP",'IOC Input'!#REF!&lt;50000),'IOC Input'!#REF!,IF(AND('IOC Input'!#REF!="M-OP",'IOC Input'!#REF!&gt;=50000),'IOC Input'!#REF!,""))</f>
        <v>#REF!</v>
      </c>
      <c r="D928" s="93" t="e">
        <f>IF(AND('IOC Input'!#REF!="M-OP",'IOC Input'!#REF!&lt;50000),'IOC Input'!#REF!,IF(AND('IOC Input'!#REF!="M-OP",'IOC Input'!#REF!&gt;=50000),'IOC Input'!#REF!,""))</f>
        <v>#REF!</v>
      </c>
      <c r="E928" s="93" t="e">
        <f>IF(AND('IOC Input'!#REF!="M-OP",'IOC Input'!#REF!&lt;50000),'IOC Input'!#REF!,IF(AND('IOC Input'!#REF!="M-OP",'IOC Input'!#REF!&gt;=50000),'IOC Input'!#REF!,""))</f>
        <v>#REF!</v>
      </c>
      <c r="F928" s="93" t="e">
        <f>IF(AND('IOC Input'!#REF!="M-OP",'IOC Input'!#REF!&lt;50000),'IOC Input'!#REF!,IF(AND('IOC Input'!#REF!="M-OP",'IOC Input'!#REF!&gt;=50000),'IOC Input'!#REF!,""))</f>
        <v>#REF!</v>
      </c>
      <c r="G928" s="93" t="e">
        <f>IF(AND('IOC Input'!#REF!="M-OP",'IOC Input'!#REF!&lt;50000),'IOC Input'!#REF!,IF(AND('IOC Input'!#REF!="M-OP",'IOC Input'!#REF!&gt;=50000),'IOC Input'!#REF!,""))</f>
        <v>#REF!</v>
      </c>
      <c r="H928" s="93" t="e">
        <f>IF(AND('IOC Input'!#REF!="M-OP",'IOC Input'!#REF!&lt;50000),'IOC Input'!#REF!,IF(AND('IOC Input'!#REF!="M-OP",'IOC Input'!#REF!&gt;=50000),'IOC Input'!#REF!,""))</f>
        <v>#REF!</v>
      </c>
      <c r="I928" s="93" t="e">
        <f>IF(AND('IOC Input'!#REF!="M-OP",'IOC Input'!#REF!&lt;50000),'IOC Input'!#REF!,IF(AND('IOC Input'!#REF!="M-OP",'IOC Input'!#REF!&gt;=50000),'IOC Input'!#REF!,""))</f>
        <v>#REF!</v>
      </c>
      <c r="J928" s="95" t="e">
        <f>IF(AND('IOC Input'!#REF!="M-OP",'IOC Input'!#REF!&lt;50000),RIGHT('IOC Input'!#REF!,6),IF(AND('IOC Input'!#REF!="M-OP",'IOC Input'!#REF!&gt;=50000),RIGHT('IOC Input'!#REF!,6),""))</f>
        <v>#REF!</v>
      </c>
      <c r="K928" s="96" t="e">
        <f>IF(AND('IOC Input'!#REF!="M-OP",'IOC Input'!#REF!="C"),'IOC Input'!#REF!,"")</f>
        <v>#REF!</v>
      </c>
      <c r="L928" s="96" t="e">
        <f>IF(AND('IOC Input'!#REF!="M-OP",'IOC Input'!#REF!="D"),'IOC Input'!#REF!,"")</f>
        <v>#REF!</v>
      </c>
      <c r="M928" t="e">
        <f t="shared" si="98"/>
        <v>#REF!</v>
      </c>
    </row>
    <row r="929" spans="1:13" ht="18">
      <c r="A929" s="92" t="s">
        <v>101</v>
      </c>
      <c r="B929" s="93" t="e">
        <f>IF(AND('IOC Input'!#REF!="M-OP",'IOC Input'!#REF!&lt;50000),'IOC Input'!#REF!,IF(AND('IOC Input'!#REF!="M-OP",'IOC Input'!#REF!&gt;=50000),'IOC Input'!#REF!,""))</f>
        <v>#REF!</v>
      </c>
      <c r="C929" s="93" t="e">
        <f>IF(AND('IOC Input'!#REF!="M-OP",'IOC Input'!#REF!&lt;50000),'IOC Input'!#REF!,IF(AND('IOC Input'!#REF!="M-OP",'IOC Input'!#REF!&gt;=50000),'IOC Input'!#REF!,""))</f>
        <v>#REF!</v>
      </c>
      <c r="D929" s="93" t="e">
        <f>IF(AND('IOC Input'!#REF!="M-OP",'IOC Input'!#REF!&lt;50000),'IOC Input'!#REF!,IF(AND('IOC Input'!#REF!="M-OP",'IOC Input'!#REF!&gt;=50000),'IOC Input'!#REF!,""))</f>
        <v>#REF!</v>
      </c>
      <c r="E929" s="93" t="e">
        <f>IF(AND('IOC Input'!#REF!="M-OP",'IOC Input'!#REF!&lt;50000),'IOC Input'!#REF!,IF(AND('IOC Input'!#REF!="M-OP",'IOC Input'!#REF!&gt;=50000),'IOC Input'!#REF!,""))</f>
        <v>#REF!</v>
      </c>
      <c r="F929" s="93" t="e">
        <f>IF(AND('IOC Input'!#REF!="M-OP",'IOC Input'!#REF!&lt;50000),'IOC Input'!#REF!,IF(AND('IOC Input'!#REF!="M-OP",'IOC Input'!#REF!&gt;=50000),'IOC Input'!#REF!,""))</f>
        <v>#REF!</v>
      </c>
      <c r="G929" s="93" t="e">
        <f>IF(AND('IOC Input'!#REF!="M-OP",'IOC Input'!#REF!&lt;50000),'IOC Input'!#REF!,IF(AND('IOC Input'!#REF!="M-OP",'IOC Input'!#REF!&gt;=50000),'IOC Input'!#REF!,""))</f>
        <v>#REF!</v>
      </c>
      <c r="H929" s="97"/>
      <c r="I929" s="93" t="e">
        <f>IF(AND('IOC Input'!#REF!="M-OP",'IOC Input'!#REF!&lt;50000),'IOC Input'!#REF!,IF(AND('IOC Input'!#REF!="M-OP",'IOC Input'!#REF!&gt;=50000),'IOC Input'!#REF!,""))</f>
        <v>#REF!</v>
      </c>
      <c r="J929" s="95" t="e">
        <f>IF(AND('IOC Input'!#REF!="M-OP",'IOC Input'!#REF!&lt;50000),RIGHT('IOC Input'!#REF!,6),IF(AND('IOC Input'!#REF!="M-OP",'IOC Input'!#REF!&gt;=50000),RIGHT('IOC Input'!#REF!,6),""))</f>
        <v>#REF!</v>
      </c>
      <c r="K929" s="96" t="e">
        <f>IF(AND('IOC Input'!#REF!="M-OP",'IOC Input'!#REF!="C"),'IOC Input'!#REF!,"")</f>
        <v>#REF!</v>
      </c>
      <c r="L929" s="96" t="e">
        <f>IF(AND('IOC Input'!#REF!="M-OP",'IOC Input'!#REF!="D"),'IOC Input'!#REF!,"")</f>
        <v>#REF!</v>
      </c>
      <c r="M929" t="e">
        <f t="shared" si="98"/>
        <v>#REF!</v>
      </c>
    </row>
    <row r="930" spans="1:13" ht="18">
      <c r="A930" s="92"/>
      <c r="B930" s="93"/>
      <c r="C930" s="94"/>
      <c r="D930" s="93"/>
      <c r="E930" s="94"/>
      <c r="F930" s="93"/>
      <c r="G930" s="93"/>
      <c r="H930" s="94"/>
      <c r="I930" s="93"/>
      <c r="J930" s="95"/>
      <c r="K930" s="96"/>
      <c r="L930" s="96"/>
    </row>
    <row r="931" spans="1:13" ht="18">
      <c r="A931" s="92" t="s">
        <v>101</v>
      </c>
      <c r="B931" s="93" t="e">
        <f>IF(AND('IOC Input'!#REF!="M-OP",'IOC Input'!#REF!&lt;50000),"119503",IF(AND('IOC Input'!#REF!="M-OP",'IOC Input'!#REF!&gt;=50000),"119500",""))</f>
        <v>#REF!</v>
      </c>
      <c r="C931" s="94"/>
      <c r="D931" s="93"/>
      <c r="E931" s="94"/>
      <c r="F931" s="93"/>
      <c r="G931" s="93"/>
      <c r="H931" s="93" t="e">
        <f>IF(AND('IOC Input'!#REF!="M-OP",'IOC Input'!#REF!&lt;50000),'IOC Input'!#REF!,IF(AND('IOC Input'!#REF!="M-OP",'IOC Input'!#REF!&gt;=50000),'IOC Input'!#REF!,""))</f>
        <v>#REF!</v>
      </c>
      <c r="I931" s="93" t="e">
        <f>+I932</f>
        <v>#REF!</v>
      </c>
      <c r="J931" s="95" t="e">
        <f>+J932</f>
        <v>#REF!</v>
      </c>
      <c r="K931" s="96" t="e">
        <f>IF(AND('IOC Input'!#REF!="M-OP",'IOC Input'!#REF!="C"),'IOC Input'!#REF!,"")</f>
        <v>#REF!</v>
      </c>
      <c r="L931" s="96" t="e">
        <f>IF(AND('IOC Input'!#REF!="M-OP",'IOC Input'!#REF!="D"),'IOC Input'!#REF!,"")</f>
        <v>#REF!</v>
      </c>
      <c r="M931" t="e">
        <f>IF(SUM(K931:L931)&gt;0,1,0)</f>
        <v>#REF!</v>
      </c>
    </row>
    <row r="932" spans="1:13" ht="18">
      <c r="A932" s="92" t="s">
        <v>101</v>
      </c>
      <c r="B932" s="93" t="e">
        <f>IF(AND('IOC Input'!#REF!="M-OP",'IOC Input'!#REF!&lt;50000),'IOC Input'!#REF!,IF(AND('IOC Input'!#REF!="M-OP",'IOC Input'!#REF!&gt;=50000),'IOC Input'!#REF!,""))</f>
        <v>#REF!</v>
      </c>
      <c r="C932" s="93" t="e">
        <f>IF(AND('IOC Input'!#REF!="M-OP",'IOC Input'!#REF!&lt;50000),'IOC Input'!#REF!,IF(AND('IOC Input'!#REF!="M-OP",'IOC Input'!#REF!&gt;=50000),'IOC Input'!#REF!,""))</f>
        <v>#REF!</v>
      </c>
      <c r="D932" s="93" t="e">
        <f>IF(AND('IOC Input'!#REF!="M-OP",'IOC Input'!#REF!&lt;50000),'IOC Input'!#REF!,IF(AND('IOC Input'!#REF!="M-OP",'IOC Input'!#REF!&gt;=50000),'IOC Input'!#REF!,""))</f>
        <v>#REF!</v>
      </c>
      <c r="E932" s="93" t="e">
        <f>IF(AND('IOC Input'!#REF!="M-OP",'IOC Input'!#REF!&lt;50000),'IOC Input'!#REF!,IF(AND('IOC Input'!#REF!="M-OP",'IOC Input'!#REF!&gt;=50000),'IOC Input'!#REF!,""))</f>
        <v>#REF!</v>
      </c>
      <c r="F932" s="93" t="e">
        <f>IF(AND('IOC Input'!#REF!="M-OP",'IOC Input'!#REF!&lt;50000),'IOC Input'!#REF!,IF(AND('IOC Input'!#REF!="M-OP",'IOC Input'!#REF!&gt;=50000),'IOC Input'!#REF!,""))</f>
        <v>#REF!</v>
      </c>
      <c r="G932" s="93" t="e">
        <f>IF(AND('IOC Input'!#REF!="M-OP",'IOC Input'!#REF!&lt;50000),'IOC Input'!#REF!,IF(AND('IOC Input'!#REF!="M-OP",'IOC Input'!#REF!&gt;=50000),'IOC Input'!#REF!,""))</f>
        <v>#REF!</v>
      </c>
      <c r="H932" s="93" t="e">
        <f>IF(AND('IOC Input'!#REF!="M-OP",'IOC Input'!#REF!&lt;50000),'IOC Input'!#REF!,IF(AND('IOC Input'!#REF!="M-OP",'IOC Input'!#REF!&gt;=50000),'IOC Input'!#REF!,""))</f>
        <v>#REF!</v>
      </c>
      <c r="I932" s="93" t="e">
        <f>IF(AND('IOC Input'!#REF!="M-OP",'IOC Input'!#REF!&lt;50000),'IOC Input'!#REF!,IF(AND('IOC Input'!#REF!="M-OP",'IOC Input'!#REF!&gt;=50000),'IOC Input'!#REF!,""))</f>
        <v>#REF!</v>
      </c>
      <c r="J932" s="95" t="e">
        <f>IF(AND('IOC Input'!#REF!="M-OP",'IOC Input'!#REF!&lt;50000),RIGHT('IOC Input'!#REF!,6),IF(AND('IOC Input'!#REF!="M-OP",'IOC Input'!#REF!&gt;=50000),RIGHT('IOC Input'!#REF!,6),""))</f>
        <v>#REF!</v>
      </c>
      <c r="K932" s="96" t="e">
        <f>IF(AND('IOC Input'!#REF!="M-OP",'IOC Input'!#REF!="C"),'IOC Input'!#REF!,"")</f>
        <v>#REF!</v>
      </c>
      <c r="L932" s="96" t="e">
        <f>IF(AND('IOC Input'!#REF!="M-OP",'IOC Input'!#REF!="D"),'IOC Input'!#REF!,"")</f>
        <v>#REF!</v>
      </c>
      <c r="M932" t="e">
        <f t="shared" ref="M932:M938" si="99">IF(SUM(K932:L932)&gt;0,1,0)</f>
        <v>#REF!</v>
      </c>
    </row>
    <row r="933" spans="1:13" ht="18">
      <c r="A933" s="92" t="s">
        <v>101</v>
      </c>
      <c r="B933" s="93" t="e">
        <f>IF(AND('IOC Input'!#REF!="M-OP",'IOC Input'!#REF!&lt;50000),'IOC Input'!#REF!,IF(AND('IOC Input'!#REF!="M-OP",'IOC Input'!#REF!&gt;=50000),'IOC Input'!#REF!,""))</f>
        <v>#REF!</v>
      </c>
      <c r="C933" s="93" t="e">
        <f>IF(AND('IOC Input'!#REF!="M-OP",'IOC Input'!#REF!&lt;50000),'IOC Input'!#REF!,IF(AND('IOC Input'!#REF!="M-OP",'IOC Input'!#REF!&gt;=50000),'IOC Input'!#REF!,""))</f>
        <v>#REF!</v>
      </c>
      <c r="D933" s="93" t="e">
        <f>IF(AND('IOC Input'!#REF!="M-OP",'IOC Input'!#REF!&lt;50000),'IOC Input'!#REF!,IF(AND('IOC Input'!#REF!="M-OP",'IOC Input'!#REF!&gt;=50000),'IOC Input'!#REF!,""))</f>
        <v>#REF!</v>
      </c>
      <c r="E933" s="93" t="e">
        <f>IF(AND('IOC Input'!#REF!="M-OP",'IOC Input'!#REF!&lt;50000),'IOC Input'!#REF!,IF(AND('IOC Input'!#REF!="M-OP",'IOC Input'!#REF!&gt;=50000),'IOC Input'!#REF!,""))</f>
        <v>#REF!</v>
      </c>
      <c r="F933" s="93" t="e">
        <f>IF(AND('IOC Input'!#REF!="M-OP",'IOC Input'!#REF!&lt;50000),'IOC Input'!#REF!,IF(AND('IOC Input'!#REF!="M-OP",'IOC Input'!#REF!&gt;=50000),'IOC Input'!#REF!,""))</f>
        <v>#REF!</v>
      </c>
      <c r="G933" s="93" t="e">
        <f>IF(AND('IOC Input'!#REF!="M-OP",'IOC Input'!#REF!&lt;50000),'IOC Input'!#REF!,IF(AND('IOC Input'!#REF!="M-OP",'IOC Input'!#REF!&gt;=50000),'IOC Input'!#REF!,""))</f>
        <v>#REF!</v>
      </c>
      <c r="H933" s="93" t="e">
        <f>IF(AND('IOC Input'!#REF!="M-OP",'IOC Input'!#REF!&lt;50000),'IOC Input'!#REF!,IF(AND('IOC Input'!#REF!="M-OP",'IOC Input'!#REF!&gt;=50000),'IOC Input'!#REF!,""))</f>
        <v>#REF!</v>
      </c>
      <c r="I933" s="93" t="e">
        <f>IF(AND('IOC Input'!#REF!="M-OP",'IOC Input'!#REF!&lt;50000),'IOC Input'!#REF!,IF(AND('IOC Input'!#REF!="M-OP",'IOC Input'!#REF!&gt;=50000),'IOC Input'!#REF!,""))</f>
        <v>#REF!</v>
      </c>
      <c r="J933" s="95" t="e">
        <f>IF(AND('IOC Input'!#REF!="M-OP",'IOC Input'!#REF!&lt;50000),RIGHT('IOC Input'!#REF!,6),IF(AND('IOC Input'!#REF!="M-OP",'IOC Input'!#REF!&gt;=50000),RIGHT('IOC Input'!#REF!,6),""))</f>
        <v>#REF!</v>
      </c>
      <c r="K933" s="96" t="e">
        <f>IF(AND('IOC Input'!#REF!="M-OP",'IOC Input'!#REF!="C"),'IOC Input'!#REF!,"")</f>
        <v>#REF!</v>
      </c>
      <c r="L933" s="96" t="e">
        <f>IF(AND('IOC Input'!#REF!="M-OP",'IOC Input'!#REF!="D"),'IOC Input'!#REF!,"")</f>
        <v>#REF!</v>
      </c>
      <c r="M933" t="e">
        <f t="shared" si="99"/>
        <v>#REF!</v>
      </c>
    </row>
    <row r="934" spans="1:13" ht="18">
      <c r="A934" s="92" t="s">
        <v>101</v>
      </c>
      <c r="B934" s="93" t="e">
        <f>IF(AND('IOC Input'!#REF!="M-OP",'IOC Input'!#REF!&lt;50000),'IOC Input'!#REF!,IF(AND('IOC Input'!#REF!="M-OP",'IOC Input'!#REF!&gt;=50000),'IOC Input'!#REF!,""))</f>
        <v>#REF!</v>
      </c>
      <c r="C934" s="93" t="e">
        <f>IF(AND('IOC Input'!#REF!="M-OP",'IOC Input'!#REF!&lt;50000),'IOC Input'!#REF!,IF(AND('IOC Input'!#REF!="M-OP",'IOC Input'!#REF!&gt;=50000),'IOC Input'!#REF!,""))</f>
        <v>#REF!</v>
      </c>
      <c r="D934" s="93" t="e">
        <f>IF(AND('IOC Input'!#REF!="M-OP",'IOC Input'!#REF!&lt;50000),'IOC Input'!#REF!,IF(AND('IOC Input'!#REF!="M-OP",'IOC Input'!#REF!&gt;=50000),'IOC Input'!#REF!,""))</f>
        <v>#REF!</v>
      </c>
      <c r="E934" s="93" t="e">
        <f>IF(AND('IOC Input'!#REF!="M-OP",'IOC Input'!#REF!&lt;50000),'IOC Input'!#REF!,IF(AND('IOC Input'!#REF!="M-OP",'IOC Input'!#REF!&gt;=50000),'IOC Input'!#REF!,""))</f>
        <v>#REF!</v>
      </c>
      <c r="F934" s="93" t="e">
        <f>IF(AND('IOC Input'!#REF!="M-OP",'IOC Input'!#REF!&lt;50000),'IOC Input'!#REF!,IF(AND('IOC Input'!#REF!="M-OP",'IOC Input'!#REF!&gt;=50000),'IOC Input'!#REF!,""))</f>
        <v>#REF!</v>
      </c>
      <c r="G934" s="93" t="e">
        <f>IF(AND('IOC Input'!#REF!="M-OP",'IOC Input'!#REF!&lt;50000),'IOC Input'!#REF!,IF(AND('IOC Input'!#REF!="M-OP",'IOC Input'!#REF!&gt;=50000),'IOC Input'!#REF!,""))</f>
        <v>#REF!</v>
      </c>
      <c r="H934" s="93" t="e">
        <f>IF(AND('IOC Input'!#REF!="M-OP",'IOC Input'!#REF!&lt;50000),'IOC Input'!#REF!,IF(AND('IOC Input'!#REF!="M-OP",'IOC Input'!#REF!&gt;=50000),'IOC Input'!#REF!,""))</f>
        <v>#REF!</v>
      </c>
      <c r="I934" s="93" t="e">
        <f>IF(AND('IOC Input'!#REF!="M-OP",'IOC Input'!#REF!&lt;50000),'IOC Input'!#REF!,IF(AND('IOC Input'!#REF!="M-OP",'IOC Input'!#REF!&gt;=50000),'IOC Input'!#REF!,""))</f>
        <v>#REF!</v>
      </c>
      <c r="J934" s="95" t="e">
        <f>IF(AND('IOC Input'!#REF!="M-OP",'IOC Input'!#REF!&lt;50000),RIGHT('IOC Input'!#REF!,6),IF(AND('IOC Input'!#REF!="M-OP",'IOC Input'!#REF!&gt;=50000),RIGHT('IOC Input'!#REF!,6),""))</f>
        <v>#REF!</v>
      </c>
      <c r="K934" s="96" t="e">
        <f>IF(AND('IOC Input'!#REF!="M-OP",'IOC Input'!#REF!="C"),'IOC Input'!#REF!,"")</f>
        <v>#REF!</v>
      </c>
      <c r="L934" s="96" t="e">
        <f>IF(AND('IOC Input'!#REF!="M-OP",'IOC Input'!#REF!="D"),'IOC Input'!#REF!,"")</f>
        <v>#REF!</v>
      </c>
      <c r="M934" t="e">
        <f t="shared" si="99"/>
        <v>#REF!</v>
      </c>
    </row>
    <row r="935" spans="1:13" ht="18">
      <c r="A935" s="92" t="s">
        <v>101</v>
      </c>
      <c r="B935" s="93" t="e">
        <f>IF(AND('IOC Input'!#REF!="M-OP",'IOC Input'!#REF!&lt;50000),'IOC Input'!#REF!,IF(AND('IOC Input'!#REF!="M-OP",'IOC Input'!#REF!&gt;=50000),'IOC Input'!#REF!,""))</f>
        <v>#REF!</v>
      </c>
      <c r="C935" s="93" t="e">
        <f>IF(AND('IOC Input'!#REF!="M-OP",'IOC Input'!#REF!&lt;50000),'IOC Input'!#REF!,IF(AND('IOC Input'!#REF!="M-OP",'IOC Input'!#REF!&gt;=50000),'IOC Input'!#REF!,""))</f>
        <v>#REF!</v>
      </c>
      <c r="D935" s="93" t="e">
        <f>IF(AND('IOC Input'!#REF!="M-OP",'IOC Input'!#REF!&lt;50000),'IOC Input'!#REF!,IF(AND('IOC Input'!#REF!="M-OP",'IOC Input'!#REF!&gt;=50000),'IOC Input'!#REF!,""))</f>
        <v>#REF!</v>
      </c>
      <c r="E935" s="93" t="e">
        <f>IF(AND('IOC Input'!#REF!="M-OP",'IOC Input'!#REF!&lt;50000),'IOC Input'!#REF!,IF(AND('IOC Input'!#REF!="M-OP",'IOC Input'!#REF!&gt;=50000),'IOC Input'!#REF!,""))</f>
        <v>#REF!</v>
      </c>
      <c r="F935" s="93" t="e">
        <f>IF(AND('IOC Input'!#REF!="M-OP",'IOC Input'!#REF!&lt;50000),'IOC Input'!#REF!,IF(AND('IOC Input'!#REF!="M-OP",'IOC Input'!#REF!&gt;=50000),'IOC Input'!#REF!,""))</f>
        <v>#REF!</v>
      </c>
      <c r="G935" s="93" t="e">
        <f>IF(AND('IOC Input'!#REF!="M-OP",'IOC Input'!#REF!&lt;50000),'IOC Input'!#REF!,IF(AND('IOC Input'!#REF!="M-OP",'IOC Input'!#REF!&gt;=50000),'IOC Input'!#REF!,""))</f>
        <v>#REF!</v>
      </c>
      <c r="H935" s="93" t="e">
        <f>IF(AND('IOC Input'!#REF!="M-OP",'IOC Input'!#REF!&lt;50000),'IOC Input'!#REF!,IF(AND('IOC Input'!#REF!="M-OP",'IOC Input'!#REF!&gt;=50000),'IOC Input'!#REF!,""))</f>
        <v>#REF!</v>
      </c>
      <c r="I935" s="93" t="e">
        <f>IF(AND('IOC Input'!#REF!="M-OP",'IOC Input'!#REF!&lt;50000),'IOC Input'!#REF!,IF(AND('IOC Input'!#REF!="M-OP",'IOC Input'!#REF!&gt;=50000),'IOC Input'!#REF!,""))</f>
        <v>#REF!</v>
      </c>
      <c r="J935" s="95" t="e">
        <f>IF(AND('IOC Input'!#REF!="M-OP",'IOC Input'!#REF!&lt;50000),RIGHT('IOC Input'!#REF!,6),IF(AND('IOC Input'!#REF!="M-OP",'IOC Input'!#REF!&gt;=50000),RIGHT('IOC Input'!#REF!,6),""))</f>
        <v>#REF!</v>
      </c>
      <c r="K935" s="96" t="e">
        <f>IF(AND('IOC Input'!#REF!="M-OP",'IOC Input'!#REF!="C"),'IOC Input'!#REF!,"")</f>
        <v>#REF!</v>
      </c>
      <c r="L935" s="96" t="e">
        <f>IF(AND('IOC Input'!#REF!="M-OP",'IOC Input'!#REF!="D"),'IOC Input'!#REF!,"")</f>
        <v>#REF!</v>
      </c>
      <c r="M935" t="e">
        <f t="shared" si="99"/>
        <v>#REF!</v>
      </c>
    </row>
    <row r="936" spans="1:13" ht="18">
      <c r="A936" s="92" t="s">
        <v>101</v>
      </c>
      <c r="B936" s="93" t="e">
        <f>IF(AND('IOC Input'!#REF!="M-OP",'IOC Input'!#REF!&lt;50000),'IOC Input'!#REF!,IF(AND('IOC Input'!#REF!="M-OP",'IOC Input'!#REF!&gt;=50000),'IOC Input'!#REF!,""))</f>
        <v>#REF!</v>
      </c>
      <c r="C936" s="93" t="e">
        <f>IF(AND('IOC Input'!#REF!="M-OP",'IOC Input'!#REF!&lt;50000),'IOC Input'!#REF!,IF(AND('IOC Input'!#REF!="M-OP",'IOC Input'!#REF!&gt;=50000),'IOC Input'!#REF!,""))</f>
        <v>#REF!</v>
      </c>
      <c r="D936" s="93" t="e">
        <f>IF(AND('IOC Input'!#REF!="M-OP",'IOC Input'!#REF!&lt;50000),'IOC Input'!#REF!,IF(AND('IOC Input'!#REF!="M-OP",'IOC Input'!#REF!&gt;=50000),'IOC Input'!#REF!,""))</f>
        <v>#REF!</v>
      </c>
      <c r="E936" s="93" t="e">
        <f>IF(AND('IOC Input'!#REF!="M-OP",'IOC Input'!#REF!&lt;50000),'IOC Input'!#REF!,IF(AND('IOC Input'!#REF!="M-OP",'IOC Input'!#REF!&gt;=50000),'IOC Input'!#REF!,""))</f>
        <v>#REF!</v>
      </c>
      <c r="F936" s="93" t="e">
        <f>IF(AND('IOC Input'!#REF!="M-OP",'IOC Input'!#REF!&lt;50000),'IOC Input'!#REF!,IF(AND('IOC Input'!#REF!="M-OP",'IOC Input'!#REF!&gt;=50000),'IOC Input'!#REF!,""))</f>
        <v>#REF!</v>
      </c>
      <c r="G936" s="93" t="e">
        <f>IF(AND('IOC Input'!#REF!="M-OP",'IOC Input'!#REF!&lt;50000),'IOC Input'!#REF!,IF(AND('IOC Input'!#REF!="M-OP",'IOC Input'!#REF!&gt;=50000),'IOC Input'!#REF!,""))</f>
        <v>#REF!</v>
      </c>
      <c r="H936" s="93" t="e">
        <f>IF(AND('IOC Input'!#REF!="M-OP",'IOC Input'!#REF!&lt;50000),'IOC Input'!#REF!,IF(AND('IOC Input'!#REF!="M-OP",'IOC Input'!#REF!&gt;=50000),'IOC Input'!#REF!,""))</f>
        <v>#REF!</v>
      </c>
      <c r="I936" s="93" t="e">
        <f>IF(AND('IOC Input'!#REF!="M-OP",'IOC Input'!#REF!&lt;50000),'IOC Input'!#REF!,IF(AND('IOC Input'!#REF!="M-OP",'IOC Input'!#REF!&gt;=50000),'IOC Input'!#REF!,""))</f>
        <v>#REF!</v>
      </c>
      <c r="J936" s="95" t="e">
        <f>IF(AND('IOC Input'!#REF!="M-OP",'IOC Input'!#REF!&lt;50000),RIGHT('IOC Input'!#REF!,6),IF(AND('IOC Input'!#REF!="M-OP",'IOC Input'!#REF!&gt;=50000),RIGHT('IOC Input'!#REF!,6),""))</f>
        <v>#REF!</v>
      </c>
      <c r="K936" s="96" t="e">
        <f>IF(AND('IOC Input'!#REF!="M-OP",'IOC Input'!#REF!="C"),'IOC Input'!#REF!,"")</f>
        <v>#REF!</v>
      </c>
      <c r="L936" s="96" t="e">
        <f>IF(AND('IOC Input'!#REF!="M-OP",'IOC Input'!#REF!="D"),'IOC Input'!#REF!,"")</f>
        <v>#REF!</v>
      </c>
      <c r="M936" t="e">
        <f t="shared" si="99"/>
        <v>#REF!</v>
      </c>
    </row>
    <row r="937" spans="1:13" ht="18">
      <c r="A937" s="92" t="s">
        <v>101</v>
      </c>
      <c r="B937" s="93" t="e">
        <f>IF(AND('IOC Input'!#REF!="M-OP",'IOC Input'!#REF!&lt;50000),'IOC Input'!#REF!,IF(AND('IOC Input'!#REF!="M-OP",'IOC Input'!#REF!&gt;=50000),'IOC Input'!#REF!,""))</f>
        <v>#REF!</v>
      </c>
      <c r="C937" s="93" t="e">
        <f>IF(AND('IOC Input'!#REF!="M-OP",'IOC Input'!#REF!&lt;50000),'IOC Input'!#REF!,IF(AND('IOC Input'!#REF!="M-OP",'IOC Input'!#REF!&gt;=50000),'IOC Input'!#REF!,""))</f>
        <v>#REF!</v>
      </c>
      <c r="D937" s="93" t="e">
        <f>IF(AND('IOC Input'!#REF!="M-OP",'IOC Input'!#REF!&lt;50000),'IOC Input'!#REF!,IF(AND('IOC Input'!#REF!="M-OP",'IOC Input'!#REF!&gt;=50000),'IOC Input'!#REF!,""))</f>
        <v>#REF!</v>
      </c>
      <c r="E937" s="93" t="e">
        <f>IF(AND('IOC Input'!#REF!="M-OP",'IOC Input'!#REF!&lt;50000),'IOC Input'!#REF!,IF(AND('IOC Input'!#REF!="M-OP",'IOC Input'!#REF!&gt;=50000),'IOC Input'!#REF!,""))</f>
        <v>#REF!</v>
      </c>
      <c r="F937" s="93" t="e">
        <f>IF(AND('IOC Input'!#REF!="M-OP",'IOC Input'!#REF!&lt;50000),'IOC Input'!#REF!,IF(AND('IOC Input'!#REF!="M-OP",'IOC Input'!#REF!&gt;=50000),'IOC Input'!#REF!,""))</f>
        <v>#REF!</v>
      </c>
      <c r="G937" s="93" t="e">
        <f>IF(AND('IOC Input'!#REF!="M-OP",'IOC Input'!#REF!&lt;50000),'IOC Input'!#REF!,IF(AND('IOC Input'!#REF!="M-OP",'IOC Input'!#REF!&gt;=50000),'IOC Input'!#REF!,""))</f>
        <v>#REF!</v>
      </c>
      <c r="H937" s="93" t="e">
        <f>IF(AND('IOC Input'!#REF!="M-OP",'IOC Input'!#REF!&lt;50000),'IOC Input'!#REF!,IF(AND('IOC Input'!#REF!="M-OP",'IOC Input'!#REF!&gt;=50000),'IOC Input'!#REF!,""))</f>
        <v>#REF!</v>
      </c>
      <c r="I937" s="93" t="e">
        <f>IF(AND('IOC Input'!#REF!="M-OP",'IOC Input'!#REF!&lt;50000),'IOC Input'!#REF!,IF(AND('IOC Input'!#REF!="M-OP",'IOC Input'!#REF!&gt;=50000),'IOC Input'!#REF!,""))</f>
        <v>#REF!</v>
      </c>
      <c r="J937" s="95" t="e">
        <f>IF(AND('IOC Input'!#REF!="M-OP",'IOC Input'!#REF!&lt;50000),RIGHT('IOC Input'!#REF!,6),IF(AND('IOC Input'!#REF!="M-OP",'IOC Input'!#REF!&gt;=50000),RIGHT('IOC Input'!#REF!,6),""))</f>
        <v>#REF!</v>
      </c>
      <c r="K937" s="96" t="e">
        <f>IF(AND('IOC Input'!#REF!="M-OP",'IOC Input'!#REF!="C"),'IOC Input'!#REF!,"")</f>
        <v>#REF!</v>
      </c>
      <c r="L937" s="96" t="e">
        <f>IF(AND('IOC Input'!#REF!="M-OP",'IOC Input'!#REF!="D"),'IOC Input'!#REF!,"")</f>
        <v>#REF!</v>
      </c>
      <c r="M937" t="e">
        <f t="shared" si="99"/>
        <v>#REF!</v>
      </c>
    </row>
    <row r="938" spans="1:13" ht="18">
      <c r="A938" s="92" t="s">
        <v>101</v>
      </c>
      <c r="B938" s="93" t="e">
        <f>IF(AND('IOC Input'!#REF!="M-OP",'IOC Input'!#REF!&lt;50000),'IOC Input'!#REF!,IF(AND('IOC Input'!#REF!="M-OP",'IOC Input'!#REF!&gt;=50000),'IOC Input'!#REF!,""))</f>
        <v>#REF!</v>
      </c>
      <c r="C938" s="93" t="e">
        <f>IF(AND('IOC Input'!#REF!="M-OP",'IOC Input'!#REF!&lt;50000),'IOC Input'!#REF!,IF(AND('IOC Input'!#REF!="M-OP",'IOC Input'!#REF!&gt;=50000),'IOC Input'!#REF!,""))</f>
        <v>#REF!</v>
      </c>
      <c r="D938" s="93" t="e">
        <f>IF(AND('IOC Input'!#REF!="M-OP",'IOC Input'!#REF!&lt;50000),'IOC Input'!#REF!,IF(AND('IOC Input'!#REF!="M-OP",'IOC Input'!#REF!&gt;=50000),'IOC Input'!#REF!,""))</f>
        <v>#REF!</v>
      </c>
      <c r="E938" s="93" t="e">
        <f>IF(AND('IOC Input'!#REF!="M-OP",'IOC Input'!#REF!&lt;50000),'IOC Input'!#REF!,IF(AND('IOC Input'!#REF!="M-OP",'IOC Input'!#REF!&gt;=50000),'IOC Input'!#REF!,""))</f>
        <v>#REF!</v>
      </c>
      <c r="F938" s="93" t="e">
        <f>IF(AND('IOC Input'!#REF!="M-OP",'IOC Input'!#REF!&lt;50000),'IOC Input'!#REF!,IF(AND('IOC Input'!#REF!="M-OP",'IOC Input'!#REF!&gt;=50000),'IOC Input'!#REF!,""))</f>
        <v>#REF!</v>
      </c>
      <c r="G938" s="93" t="e">
        <f>IF(AND('IOC Input'!#REF!="M-OP",'IOC Input'!#REF!&lt;50000),'IOC Input'!#REF!,IF(AND('IOC Input'!#REF!="M-OP",'IOC Input'!#REF!&gt;=50000),'IOC Input'!#REF!,""))</f>
        <v>#REF!</v>
      </c>
      <c r="H938" s="97"/>
      <c r="I938" s="93" t="e">
        <f>IF(AND('IOC Input'!#REF!="M-OP",'IOC Input'!#REF!&lt;50000),'IOC Input'!#REF!,IF(AND('IOC Input'!#REF!="M-OP",'IOC Input'!#REF!&gt;=50000),'IOC Input'!#REF!,""))</f>
        <v>#REF!</v>
      </c>
      <c r="J938" s="95" t="e">
        <f>IF(AND('IOC Input'!#REF!="M-OP",'IOC Input'!#REF!&lt;50000),RIGHT('IOC Input'!#REF!,6),IF(AND('IOC Input'!#REF!="M-OP",'IOC Input'!#REF!&gt;=50000),RIGHT('IOC Input'!#REF!,6),""))</f>
        <v>#REF!</v>
      </c>
      <c r="K938" s="96" t="e">
        <f>IF(AND('IOC Input'!#REF!="M-OP",'IOC Input'!#REF!="C"),'IOC Input'!#REF!,"")</f>
        <v>#REF!</v>
      </c>
      <c r="L938" s="96" t="e">
        <f>IF(AND('IOC Input'!#REF!="M-OP",'IOC Input'!#REF!="D"),'IOC Input'!#REF!,"")</f>
        <v>#REF!</v>
      </c>
      <c r="M938" t="e">
        <f t="shared" si="99"/>
        <v>#REF!</v>
      </c>
    </row>
    <row r="939" spans="1:13" ht="18">
      <c r="A939" s="92"/>
      <c r="B939" s="93"/>
      <c r="C939" s="94"/>
      <c r="D939" s="93"/>
      <c r="E939" s="94"/>
      <c r="F939" s="93"/>
      <c r="G939" s="93"/>
      <c r="H939" s="94"/>
      <c r="I939" s="93"/>
      <c r="J939" s="95"/>
      <c r="K939" s="96"/>
      <c r="L939" s="96"/>
    </row>
    <row r="940" spans="1:13" ht="18">
      <c r="A940" s="92" t="s">
        <v>101</v>
      </c>
      <c r="B940" s="93" t="e">
        <f>IF(AND('IOC Input'!#REF!="M-OP",'IOC Input'!#REF!&lt;50000),"119503",IF(AND('IOC Input'!#REF!="M-OP",'IOC Input'!#REF!&gt;=50000),"119500",""))</f>
        <v>#REF!</v>
      </c>
      <c r="C940" s="94"/>
      <c r="D940" s="93"/>
      <c r="E940" s="94"/>
      <c r="F940" s="93"/>
      <c r="G940" s="93"/>
      <c r="H940" s="93" t="e">
        <f>IF(AND('IOC Input'!#REF!="M-OP",'IOC Input'!#REF!&lt;50000),'IOC Input'!#REF!,IF(AND('IOC Input'!#REF!="M-OP",'IOC Input'!#REF!&gt;=50000),'IOC Input'!#REF!,""))</f>
        <v>#REF!</v>
      </c>
      <c r="I940" s="93" t="e">
        <f>+I941</f>
        <v>#REF!</v>
      </c>
      <c r="J940" s="95" t="e">
        <f>+J941</f>
        <v>#REF!</v>
      </c>
      <c r="K940" s="96" t="e">
        <f>IF(AND('IOC Input'!#REF!="M-OP",'IOC Input'!#REF!="C"),'IOC Input'!#REF!,"")</f>
        <v>#REF!</v>
      </c>
      <c r="L940" s="96" t="e">
        <f>IF(AND('IOC Input'!#REF!="M-OP",'IOC Input'!#REF!="D"),'IOC Input'!#REF!,"")</f>
        <v>#REF!</v>
      </c>
      <c r="M940" t="e">
        <f>IF(SUM(K940:L940)&gt;0,1,0)</f>
        <v>#REF!</v>
      </c>
    </row>
    <row r="941" spans="1:13" ht="18">
      <c r="A941" s="92" t="s">
        <v>101</v>
      </c>
      <c r="B941" s="93" t="e">
        <f>IF(AND('IOC Input'!#REF!="M-OP",'IOC Input'!#REF!&lt;50000),'IOC Input'!#REF!,IF(AND('IOC Input'!#REF!="M-OP",'IOC Input'!#REF!&gt;=50000),'IOC Input'!#REF!,""))</f>
        <v>#REF!</v>
      </c>
      <c r="C941" s="93" t="e">
        <f>IF(AND('IOC Input'!#REF!="M-OP",'IOC Input'!#REF!&lt;50000),'IOC Input'!#REF!,IF(AND('IOC Input'!#REF!="M-OP",'IOC Input'!#REF!&gt;=50000),'IOC Input'!#REF!,""))</f>
        <v>#REF!</v>
      </c>
      <c r="D941" s="93" t="e">
        <f>IF(AND('IOC Input'!#REF!="M-OP",'IOC Input'!#REF!&lt;50000),'IOC Input'!#REF!,IF(AND('IOC Input'!#REF!="M-OP",'IOC Input'!#REF!&gt;=50000),'IOC Input'!#REF!,""))</f>
        <v>#REF!</v>
      </c>
      <c r="E941" s="93" t="e">
        <f>IF(AND('IOC Input'!#REF!="M-OP",'IOC Input'!#REF!&lt;50000),'IOC Input'!#REF!,IF(AND('IOC Input'!#REF!="M-OP",'IOC Input'!#REF!&gt;=50000),'IOC Input'!#REF!,""))</f>
        <v>#REF!</v>
      </c>
      <c r="F941" s="93" t="e">
        <f>IF(AND('IOC Input'!#REF!="M-OP",'IOC Input'!#REF!&lt;50000),'IOC Input'!#REF!,IF(AND('IOC Input'!#REF!="M-OP",'IOC Input'!#REF!&gt;=50000),'IOC Input'!#REF!,""))</f>
        <v>#REF!</v>
      </c>
      <c r="G941" s="93" t="e">
        <f>IF(AND('IOC Input'!#REF!="M-OP",'IOC Input'!#REF!&lt;50000),'IOC Input'!#REF!,IF(AND('IOC Input'!#REF!="M-OP",'IOC Input'!#REF!&gt;=50000),'IOC Input'!#REF!,""))</f>
        <v>#REF!</v>
      </c>
      <c r="H941" s="93" t="e">
        <f>IF(AND('IOC Input'!#REF!="M-OP",'IOC Input'!#REF!&lt;50000),'IOC Input'!#REF!,IF(AND('IOC Input'!#REF!="M-OP",'IOC Input'!#REF!&gt;=50000),'IOC Input'!#REF!,""))</f>
        <v>#REF!</v>
      </c>
      <c r="I941" s="93" t="e">
        <f>IF(AND('IOC Input'!#REF!="M-OP",'IOC Input'!#REF!&lt;50000),'IOC Input'!#REF!,IF(AND('IOC Input'!#REF!="M-OP",'IOC Input'!#REF!&gt;=50000),'IOC Input'!#REF!,""))</f>
        <v>#REF!</v>
      </c>
      <c r="J941" s="95" t="e">
        <f>IF(AND('IOC Input'!#REF!="M-OP",'IOC Input'!#REF!&lt;50000),RIGHT('IOC Input'!#REF!,6),IF(AND('IOC Input'!#REF!="M-OP",'IOC Input'!#REF!&gt;=50000),RIGHT('IOC Input'!#REF!,6),""))</f>
        <v>#REF!</v>
      </c>
      <c r="K941" s="96" t="e">
        <f>IF(AND('IOC Input'!#REF!="M-OP",'IOC Input'!#REF!="C"),'IOC Input'!#REF!,"")</f>
        <v>#REF!</v>
      </c>
      <c r="L941" s="96" t="e">
        <f>IF(AND('IOC Input'!#REF!="M-OP",'IOC Input'!#REF!="D"),'IOC Input'!#REF!,"")</f>
        <v>#REF!</v>
      </c>
      <c r="M941" t="e">
        <f t="shared" ref="M941:M947" si="100">IF(SUM(K941:L941)&gt;0,1,0)</f>
        <v>#REF!</v>
      </c>
    </row>
    <row r="942" spans="1:13" ht="18">
      <c r="A942" s="92" t="s">
        <v>101</v>
      </c>
      <c r="B942" s="93" t="e">
        <f>IF(AND('IOC Input'!#REF!="M-OP",'IOC Input'!#REF!&lt;50000),'IOC Input'!#REF!,IF(AND('IOC Input'!#REF!="M-OP",'IOC Input'!#REF!&gt;=50000),'IOC Input'!#REF!,""))</f>
        <v>#REF!</v>
      </c>
      <c r="C942" s="93" t="e">
        <f>IF(AND('IOC Input'!#REF!="M-OP",'IOC Input'!#REF!&lt;50000),'IOC Input'!#REF!,IF(AND('IOC Input'!#REF!="M-OP",'IOC Input'!#REF!&gt;=50000),'IOC Input'!#REF!,""))</f>
        <v>#REF!</v>
      </c>
      <c r="D942" s="93" t="e">
        <f>IF(AND('IOC Input'!#REF!="M-OP",'IOC Input'!#REF!&lt;50000),'IOC Input'!#REF!,IF(AND('IOC Input'!#REF!="M-OP",'IOC Input'!#REF!&gt;=50000),'IOC Input'!#REF!,""))</f>
        <v>#REF!</v>
      </c>
      <c r="E942" s="93" t="e">
        <f>IF(AND('IOC Input'!#REF!="M-OP",'IOC Input'!#REF!&lt;50000),'IOC Input'!#REF!,IF(AND('IOC Input'!#REF!="M-OP",'IOC Input'!#REF!&gt;=50000),'IOC Input'!#REF!,""))</f>
        <v>#REF!</v>
      </c>
      <c r="F942" s="93" t="e">
        <f>IF(AND('IOC Input'!#REF!="M-OP",'IOC Input'!#REF!&lt;50000),'IOC Input'!#REF!,IF(AND('IOC Input'!#REF!="M-OP",'IOC Input'!#REF!&gt;=50000),'IOC Input'!#REF!,""))</f>
        <v>#REF!</v>
      </c>
      <c r="G942" s="93" t="e">
        <f>IF(AND('IOC Input'!#REF!="M-OP",'IOC Input'!#REF!&lt;50000),'IOC Input'!#REF!,IF(AND('IOC Input'!#REF!="M-OP",'IOC Input'!#REF!&gt;=50000),'IOC Input'!#REF!,""))</f>
        <v>#REF!</v>
      </c>
      <c r="H942" s="93" t="e">
        <f>IF(AND('IOC Input'!#REF!="M-OP",'IOC Input'!#REF!&lt;50000),'IOC Input'!#REF!,IF(AND('IOC Input'!#REF!="M-OP",'IOC Input'!#REF!&gt;=50000),'IOC Input'!#REF!,""))</f>
        <v>#REF!</v>
      </c>
      <c r="I942" s="93" t="e">
        <f>IF(AND('IOC Input'!#REF!="M-OP",'IOC Input'!#REF!&lt;50000),'IOC Input'!#REF!,IF(AND('IOC Input'!#REF!="M-OP",'IOC Input'!#REF!&gt;=50000),'IOC Input'!#REF!,""))</f>
        <v>#REF!</v>
      </c>
      <c r="J942" s="95" t="e">
        <f>IF(AND('IOC Input'!#REF!="M-OP",'IOC Input'!#REF!&lt;50000),RIGHT('IOC Input'!#REF!,6),IF(AND('IOC Input'!#REF!="M-OP",'IOC Input'!#REF!&gt;=50000),RIGHT('IOC Input'!#REF!,6),""))</f>
        <v>#REF!</v>
      </c>
      <c r="K942" s="96" t="e">
        <f>IF(AND('IOC Input'!#REF!="M-OP",'IOC Input'!#REF!="C"),'IOC Input'!#REF!,"")</f>
        <v>#REF!</v>
      </c>
      <c r="L942" s="96" t="e">
        <f>IF(AND('IOC Input'!#REF!="M-OP",'IOC Input'!#REF!="D"),'IOC Input'!#REF!,"")</f>
        <v>#REF!</v>
      </c>
      <c r="M942" t="e">
        <f t="shared" si="100"/>
        <v>#REF!</v>
      </c>
    </row>
    <row r="943" spans="1:13" ht="18">
      <c r="A943" s="92" t="s">
        <v>101</v>
      </c>
      <c r="B943" s="93" t="e">
        <f>IF(AND('IOC Input'!#REF!="M-OP",'IOC Input'!#REF!&lt;50000),'IOC Input'!#REF!,IF(AND('IOC Input'!#REF!="M-OP",'IOC Input'!#REF!&gt;=50000),'IOC Input'!#REF!,""))</f>
        <v>#REF!</v>
      </c>
      <c r="C943" s="93" t="e">
        <f>IF(AND('IOC Input'!#REF!="M-OP",'IOC Input'!#REF!&lt;50000),'IOC Input'!#REF!,IF(AND('IOC Input'!#REF!="M-OP",'IOC Input'!#REF!&gt;=50000),'IOC Input'!#REF!,""))</f>
        <v>#REF!</v>
      </c>
      <c r="D943" s="93" t="e">
        <f>IF(AND('IOC Input'!#REF!="M-OP",'IOC Input'!#REF!&lt;50000),'IOC Input'!#REF!,IF(AND('IOC Input'!#REF!="M-OP",'IOC Input'!#REF!&gt;=50000),'IOC Input'!#REF!,""))</f>
        <v>#REF!</v>
      </c>
      <c r="E943" s="93" t="e">
        <f>IF(AND('IOC Input'!#REF!="M-OP",'IOC Input'!#REF!&lt;50000),'IOC Input'!#REF!,IF(AND('IOC Input'!#REF!="M-OP",'IOC Input'!#REF!&gt;=50000),'IOC Input'!#REF!,""))</f>
        <v>#REF!</v>
      </c>
      <c r="F943" s="93" t="e">
        <f>IF(AND('IOC Input'!#REF!="M-OP",'IOC Input'!#REF!&lt;50000),'IOC Input'!#REF!,IF(AND('IOC Input'!#REF!="M-OP",'IOC Input'!#REF!&gt;=50000),'IOC Input'!#REF!,""))</f>
        <v>#REF!</v>
      </c>
      <c r="G943" s="93" t="e">
        <f>IF(AND('IOC Input'!#REF!="M-OP",'IOC Input'!#REF!&lt;50000),'IOC Input'!#REF!,IF(AND('IOC Input'!#REF!="M-OP",'IOC Input'!#REF!&gt;=50000),'IOC Input'!#REF!,""))</f>
        <v>#REF!</v>
      </c>
      <c r="H943" s="93" t="e">
        <f>IF(AND('IOC Input'!#REF!="M-OP",'IOC Input'!#REF!&lt;50000),'IOC Input'!#REF!,IF(AND('IOC Input'!#REF!="M-OP",'IOC Input'!#REF!&gt;=50000),'IOC Input'!#REF!,""))</f>
        <v>#REF!</v>
      </c>
      <c r="I943" s="93" t="e">
        <f>IF(AND('IOC Input'!#REF!="M-OP",'IOC Input'!#REF!&lt;50000),'IOC Input'!#REF!,IF(AND('IOC Input'!#REF!="M-OP",'IOC Input'!#REF!&gt;=50000),'IOC Input'!#REF!,""))</f>
        <v>#REF!</v>
      </c>
      <c r="J943" s="95" t="e">
        <f>IF(AND('IOC Input'!#REF!="M-OP",'IOC Input'!#REF!&lt;50000),RIGHT('IOC Input'!#REF!,6),IF(AND('IOC Input'!#REF!="M-OP",'IOC Input'!#REF!&gt;=50000),RIGHT('IOC Input'!#REF!,6),""))</f>
        <v>#REF!</v>
      </c>
      <c r="K943" s="96" t="e">
        <f>IF(AND('IOC Input'!#REF!="M-OP",'IOC Input'!#REF!="C"),'IOC Input'!#REF!,"")</f>
        <v>#REF!</v>
      </c>
      <c r="L943" s="96" t="e">
        <f>IF(AND('IOC Input'!#REF!="M-OP",'IOC Input'!#REF!="D"),'IOC Input'!#REF!,"")</f>
        <v>#REF!</v>
      </c>
      <c r="M943" t="e">
        <f t="shared" si="100"/>
        <v>#REF!</v>
      </c>
    </row>
    <row r="944" spans="1:13" ht="18">
      <c r="A944" s="92" t="s">
        <v>101</v>
      </c>
      <c r="B944" s="93" t="e">
        <f>IF(AND('IOC Input'!#REF!="M-OP",'IOC Input'!#REF!&lt;50000),'IOC Input'!#REF!,IF(AND('IOC Input'!#REF!="M-OP",'IOC Input'!#REF!&gt;=50000),'IOC Input'!#REF!,""))</f>
        <v>#REF!</v>
      </c>
      <c r="C944" s="93" t="e">
        <f>IF(AND('IOC Input'!#REF!="M-OP",'IOC Input'!#REF!&lt;50000),'IOC Input'!#REF!,IF(AND('IOC Input'!#REF!="M-OP",'IOC Input'!#REF!&gt;=50000),'IOC Input'!#REF!,""))</f>
        <v>#REF!</v>
      </c>
      <c r="D944" s="93" t="e">
        <f>IF(AND('IOC Input'!#REF!="M-OP",'IOC Input'!#REF!&lt;50000),'IOC Input'!#REF!,IF(AND('IOC Input'!#REF!="M-OP",'IOC Input'!#REF!&gt;=50000),'IOC Input'!#REF!,""))</f>
        <v>#REF!</v>
      </c>
      <c r="E944" s="93" t="e">
        <f>IF(AND('IOC Input'!#REF!="M-OP",'IOC Input'!#REF!&lt;50000),'IOC Input'!#REF!,IF(AND('IOC Input'!#REF!="M-OP",'IOC Input'!#REF!&gt;=50000),'IOC Input'!#REF!,""))</f>
        <v>#REF!</v>
      </c>
      <c r="F944" s="93" t="e">
        <f>IF(AND('IOC Input'!#REF!="M-OP",'IOC Input'!#REF!&lt;50000),'IOC Input'!#REF!,IF(AND('IOC Input'!#REF!="M-OP",'IOC Input'!#REF!&gt;=50000),'IOC Input'!#REF!,""))</f>
        <v>#REF!</v>
      </c>
      <c r="G944" s="93" t="e">
        <f>IF(AND('IOC Input'!#REF!="M-OP",'IOC Input'!#REF!&lt;50000),'IOC Input'!#REF!,IF(AND('IOC Input'!#REF!="M-OP",'IOC Input'!#REF!&gt;=50000),'IOC Input'!#REF!,""))</f>
        <v>#REF!</v>
      </c>
      <c r="H944" s="93" t="e">
        <f>IF(AND('IOC Input'!#REF!="M-OP",'IOC Input'!#REF!&lt;50000),'IOC Input'!#REF!,IF(AND('IOC Input'!#REF!="M-OP",'IOC Input'!#REF!&gt;=50000),'IOC Input'!#REF!,""))</f>
        <v>#REF!</v>
      </c>
      <c r="I944" s="93" t="e">
        <f>IF(AND('IOC Input'!#REF!="M-OP",'IOC Input'!#REF!&lt;50000),'IOC Input'!#REF!,IF(AND('IOC Input'!#REF!="M-OP",'IOC Input'!#REF!&gt;=50000),'IOC Input'!#REF!,""))</f>
        <v>#REF!</v>
      </c>
      <c r="J944" s="95" t="e">
        <f>IF(AND('IOC Input'!#REF!="M-OP",'IOC Input'!#REF!&lt;50000),RIGHT('IOC Input'!#REF!,6),IF(AND('IOC Input'!#REF!="M-OP",'IOC Input'!#REF!&gt;=50000),RIGHT('IOC Input'!#REF!,6),""))</f>
        <v>#REF!</v>
      </c>
      <c r="K944" s="96" t="e">
        <f>IF(AND('IOC Input'!#REF!="M-OP",'IOC Input'!#REF!="C"),'IOC Input'!#REF!,"")</f>
        <v>#REF!</v>
      </c>
      <c r="L944" s="96" t="e">
        <f>IF(AND('IOC Input'!#REF!="M-OP",'IOC Input'!#REF!="D"),'IOC Input'!#REF!,"")</f>
        <v>#REF!</v>
      </c>
      <c r="M944" t="e">
        <f t="shared" si="100"/>
        <v>#REF!</v>
      </c>
    </row>
    <row r="945" spans="1:13" ht="18">
      <c r="A945" s="92" t="s">
        <v>101</v>
      </c>
      <c r="B945" s="93" t="e">
        <f>IF(AND('IOC Input'!#REF!="M-OP",'IOC Input'!#REF!&lt;50000),'IOC Input'!#REF!,IF(AND('IOC Input'!#REF!="M-OP",'IOC Input'!#REF!&gt;=50000),'IOC Input'!#REF!,""))</f>
        <v>#REF!</v>
      </c>
      <c r="C945" s="93" t="e">
        <f>IF(AND('IOC Input'!#REF!="M-OP",'IOC Input'!#REF!&lt;50000),'IOC Input'!#REF!,IF(AND('IOC Input'!#REF!="M-OP",'IOC Input'!#REF!&gt;=50000),'IOC Input'!#REF!,""))</f>
        <v>#REF!</v>
      </c>
      <c r="D945" s="93" t="e">
        <f>IF(AND('IOC Input'!#REF!="M-OP",'IOC Input'!#REF!&lt;50000),'IOC Input'!#REF!,IF(AND('IOC Input'!#REF!="M-OP",'IOC Input'!#REF!&gt;=50000),'IOC Input'!#REF!,""))</f>
        <v>#REF!</v>
      </c>
      <c r="E945" s="93" t="e">
        <f>IF(AND('IOC Input'!#REF!="M-OP",'IOC Input'!#REF!&lt;50000),'IOC Input'!#REF!,IF(AND('IOC Input'!#REF!="M-OP",'IOC Input'!#REF!&gt;=50000),'IOC Input'!#REF!,""))</f>
        <v>#REF!</v>
      </c>
      <c r="F945" s="93" t="e">
        <f>IF(AND('IOC Input'!#REF!="M-OP",'IOC Input'!#REF!&lt;50000),'IOC Input'!#REF!,IF(AND('IOC Input'!#REF!="M-OP",'IOC Input'!#REF!&gt;=50000),'IOC Input'!#REF!,""))</f>
        <v>#REF!</v>
      </c>
      <c r="G945" s="93" t="e">
        <f>IF(AND('IOC Input'!#REF!="M-OP",'IOC Input'!#REF!&lt;50000),'IOC Input'!#REF!,IF(AND('IOC Input'!#REF!="M-OP",'IOC Input'!#REF!&gt;=50000),'IOC Input'!#REF!,""))</f>
        <v>#REF!</v>
      </c>
      <c r="H945" s="93" t="e">
        <f>IF(AND('IOC Input'!#REF!="M-OP",'IOC Input'!#REF!&lt;50000),'IOC Input'!#REF!,IF(AND('IOC Input'!#REF!="M-OP",'IOC Input'!#REF!&gt;=50000),'IOC Input'!#REF!,""))</f>
        <v>#REF!</v>
      </c>
      <c r="I945" s="93" t="e">
        <f>IF(AND('IOC Input'!#REF!="M-OP",'IOC Input'!#REF!&lt;50000),'IOC Input'!#REF!,IF(AND('IOC Input'!#REF!="M-OP",'IOC Input'!#REF!&gt;=50000),'IOC Input'!#REF!,""))</f>
        <v>#REF!</v>
      </c>
      <c r="J945" s="95" t="e">
        <f>IF(AND('IOC Input'!#REF!="M-OP",'IOC Input'!#REF!&lt;50000),RIGHT('IOC Input'!#REF!,6),IF(AND('IOC Input'!#REF!="M-OP",'IOC Input'!#REF!&gt;=50000),RIGHT('IOC Input'!#REF!,6),""))</f>
        <v>#REF!</v>
      </c>
      <c r="K945" s="96" t="e">
        <f>IF(AND('IOC Input'!#REF!="M-OP",'IOC Input'!#REF!="C"),'IOC Input'!#REF!,"")</f>
        <v>#REF!</v>
      </c>
      <c r="L945" s="96" t="e">
        <f>IF(AND('IOC Input'!#REF!="M-OP",'IOC Input'!#REF!="D"),'IOC Input'!#REF!,"")</f>
        <v>#REF!</v>
      </c>
      <c r="M945" t="e">
        <f t="shared" si="100"/>
        <v>#REF!</v>
      </c>
    </row>
    <row r="946" spans="1:13" ht="18">
      <c r="A946" s="92" t="s">
        <v>101</v>
      </c>
      <c r="B946" s="93" t="e">
        <f>IF(AND('IOC Input'!#REF!="M-OP",'IOC Input'!#REF!&lt;50000),'IOC Input'!#REF!,IF(AND('IOC Input'!#REF!="M-OP",'IOC Input'!#REF!&gt;=50000),'IOC Input'!#REF!,""))</f>
        <v>#REF!</v>
      </c>
      <c r="C946" s="93" t="e">
        <f>IF(AND('IOC Input'!#REF!="M-OP",'IOC Input'!#REF!&lt;50000),'IOC Input'!#REF!,IF(AND('IOC Input'!#REF!="M-OP",'IOC Input'!#REF!&gt;=50000),'IOC Input'!#REF!,""))</f>
        <v>#REF!</v>
      </c>
      <c r="D946" s="93" t="e">
        <f>IF(AND('IOC Input'!#REF!="M-OP",'IOC Input'!#REF!&lt;50000),'IOC Input'!#REF!,IF(AND('IOC Input'!#REF!="M-OP",'IOC Input'!#REF!&gt;=50000),'IOC Input'!#REF!,""))</f>
        <v>#REF!</v>
      </c>
      <c r="E946" s="93" t="e">
        <f>IF(AND('IOC Input'!#REF!="M-OP",'IOC Input'!#REF!&lt;50000),'IOC Input'!#REF!,IF(AND('IOC Input'!#REF!="M-OP",'IOC Input'!#REF!&gt;=50000),'IOC Input'!#REF!,""))</f>
        <v>#REF!</v>
      </c>
      <c r="F946" s="93" t="e">
        <f>IF(AND('IOC Input'!#REF!="M-OP",'IOC Input'!#REF!&lt;50000),'IOC Input'!#REF!,IF(AND('IOC Input'!#REF!="M-OP",'IOC Input'!#REF!&gt;=50000),'IOC Input'!#REF!,""))</f>
        <v>#REF!</v>
      </c>
      <c r="G946" s="93" t="e">
        <f>IF(AND('IOC Input'!#REF!="M-OP",'IOC Input'!#REF!&lt;50000),'IOC Input'!#REF!,IF(AND('IOC Input'!#REF!="M-OP",'IOC Input'!#REF!&gt;=50000),'IOC Input'!#REF!,""))</f>
        <v>#REF!</v>
      </c>
      <c r="H946" s="93" t="e">
        <f>IF(AND('IOC Input'!#REF!="M-OP",'IOC Input'!#REF!&lt;50000),'IOC Input'!#REF!,IF(AND('IOC Input'!#REF!="M-OP",'IOC Input'!#REF!&gt;=50000),'IOC Input'!#REF!,""))</f>
        <v>#REF!</v>
      </c>
      <c r="I946" s="93" t="e">
        <f>IF(AND('IOC Input'!#REF!="M-OP",'IOC Input'!#REF!&lt;50000),'IOC Input'!#REF!,IF(AND('IOC Input'!#REF!="M-OP",'IOC Input'!#REF!&gt;=50000),'IOC Input'!#REF!,""))</f>
        <v>#REF!</v>
      </c>
      <c r="J946" s="95" t="e">
        <f>IF(AND('IOC Input'!#REF!="M-OP",'IOC Input'!#REF!&lt;50000),RIGHT('IOC Input'!#REF!,6),IF(AND('IOC Input'!#REF!="M-OP",'IOC Input'!#REF!&gt;=50000),RIGHT('IOC Input'!#REF!,6),""))</f>
        <v>#REF!</v>
      </c>
      <c r="K946" s="96" t="e">
        <f>IF(AND('IOC Input'!#REF!="M-OP",'IOC Input'!#REF!="C"),'IOC Input'!#REF!,"")</f>
        <v>#REF!</v>
      </c>
      <c r="L946" s="96" t="e">
        <f>IF(AND('IOC Input'!#REF!="M-OP",'IOC Input'!#REF!="D"),'IOC Input'!#REF!,"")</f>
        <v>#REF!</v>
      </c>
      <c r="M946" t="e">
        <f t="shared" si="100"/>
        <v>#REF!</v>
      </c>
    </row>
    <row r="947" spans="1:13" ht="18">
      <c r="A947" s="92" t="s">
        <v>101</v>
      </c>
      <c r="B947" s="93" t="e">
        <f>IF(AND('IOC Input'!#REF!="M-OP",'IOC Input'!#REF!&lt;50000),'IOC Input'!#REF!,IF(AND('IOC Input'!#REF!="M-OP",'IOC Input'!#REF!&gt;=50000),'IOC Input'!#REF!,""))</f>
        <v>#REF!</v>
      </c>
      <c r="C947" s="93" t="e">
        <f>IF(AND('IOC Input'!#REF!="M-OP",'IOC Input'!#REF!&lt;50000),'IOC Input'!#REF!,IF(AND('IOC Input'!#REF!="M-OP",'IOC Input'!#REF!&gt;=50000),'IOC Input'!#REF!,""))</f>
        <v>#REF!</v>
      </c>
      <c r="D947" s="93" t="e">
        <f>IF(AND('IOC Input'!#REF!="M-OP",'IOC Input'!#REF!&lt;50000),'IOC Input'!#REF!,IF(AND('IOC Input'!#REF!="M-OP",'IOC Input'!#REF!&gt;=50000),'IOC Input'!#REF!,""))</f>
        <v>#REF!</v>
      </c>
      <c r="E947" s="93" t="e">
        <f>IF(AND('IOC Input'!#REF!="M-OP",'IOC Input'!#REF!&lt;50000),'IOC Input'!#REF!,IF(AND('IOC Input'!#REF!="M-OP",'IOC Input'!#REF!&gt;=50000),'IOC Input'!#REF!,""))</f>
        <v>#REF!</v>
      </c>
      <c r="F947" s="93" t="e">
        <f>IF(AND('IOC Input'!#REF!="M-OP",'IOC Input'!#REF!&lt;50000),'IOC Input'!#REF!,IF(AND('IOC Input'!#REF!="M-OP",'IOC Input'!#REF!&gt;=50000),'IOC Input'!#REF!,""))</f>
        <v>#REF!</v>
      </c>
      <c r="G947" s="93" t="e">
        <f>IF(AND('IOC Input'!#REF!="M-OP",'IOC Input'!#REF!&lt;50000),'IOC Input'!#REF!,IF(AND('IOC Input'!#REF!="M-OP",'IOC Input'!#REF!&gt;=50000),'IOC Input'!#REF!,""))</f>
        <v>#REF!</v>
      </c>
      <c r="H947" s="97"/>
      <c r="I947" s="93" t="e">
        <f>IF(AND('IOC Input'!#REF!="M-OP",'IOC Input'!#REF!&lt;50000),'IOC Input'!#REF!,IF(AND('IOC Input'!#REF!="M-OP",'IOC Input'!#REF!&gt;=50000),'IOC Input'!#REF!,""))</f>
        <v>#REF!</v>
      </c>
      <c r="J947" s="95" t="e">
        <f>IF(AND('IOC Input'!#REF!="M-OP",'IOC Input'!#REF!&lt;50000),RIGHT('IOC Input'!#REF!,6),IF(AND('IOC Input'!#REF!="M-OP",'IOC Input'!#REF!&gt;=50000),RIGHT('IOC Input'!#REF!,6),""))</f>
        <v>#REF!</v>
      </c>
      <c r="K947" s="96" t="e">
        <f>IF(AND('IOC Input'!#REF!="M-OP",'IOC Input'!#REF!="C"),'IOC Input'!#REF!,"")</f>
        <v>#REF!</v>
      </c>
      <c r="L947" s="96" t="e">
        <f>IF(AND('IOC Input'!#REF!="M-OP",'IOC Input'!#REF!="D"),'IOC Input'!#REF!,"")</f>
        <v>#REF!</v>
      </c>
      <c r="M947" t="e">
        <f t="shared" si="100"/>
        <v>#REF!</v>
      </c>
    </row>
    <row r="948" spans="1:13" ht="18">
      <c r="A948" s="92"/>
      <c r="B948" s="93"/>
      <c r="C948" s="94"/>
      <c r="D948" s="93"/>
      <c r="E948" s="94"/>
      <c r="F948" s="93"/>
      <c r="G948" s="93"/>
      <c r="H948" s="94"/>
      <c r="I948" s="93"/>
      <c r="J948" s="95"/>
      <c r="K948" s="96"/>
      <c r="L948" s="96"/>
    </row>
    <row r="949" spans="1:13" ht="18">
      <c r="A949" s="92" t="s">
        <v>101</v>
      </c>
      <c r="B949" s="93" t="e">
        <f>IF(AND('IOC Input'!#REF!="M-OP",'IOC Input'!#REF!&lt;50000),"119503",IF(AND('IOC Input'!#REF!="M-OP",'IOC Input'!#REF!&gt;=50000),"119500",""))</f>
        <v>#REF!</v>
      </c>
      <c r="C949" s="94"/>
      <c r="D949" s="93"/>
      <c r="E949" s="94"/>
      <c r="F949" s="93"/>
      <c r="G949" s="93"/>
      <c r="H949" s="93" t="e">
        <f>IF(AND('IOC Input'!#REF!="M-OP",'IOC Input'!#REF!&lt;50000),'IOC Input'!#REF!,IF(AND('IOC Input'!#REF!="M-OP",'IOC Input'!#REF!&gt;=50000),'IOC Input'!#REF!,""))</f>
        <v>#REF!</v>
      </c>
      <c r="I949" s="93" t="e">
        <f>+I950</f>
        <v>#REF!</v>
      </c>
      <c r="J949" s="95" t="e">
        <f>+J950</f>
        <v>#REF!</v>
      </c>
      <c r="K949" s="96" t="e">
        <f>IF(AND('IOC Input'!#REF!="M-OP",'IOC Input'!#REF!="C"),'IOC Input'!#REF!,"")</f>
        <v>#REF!</v>
      </c>
      <c r="L949" s="96" t="e">
        <f>IF(AND('IOC Input'!#REF!="M-OP",'IOC Input'!#REF!="D"),'IOC Input'!#REF!,"")</f>
        <v>#REF!</v>
      </c>
      <c r="M949" t="e">
        <f>IF(SUM(K949:L949)&gt;0,1,0)</f>
        <v>#REF!</v>
      </c>
    </row>
    <row r="950" spans="1:13" ht="18">
      <c r="A950" s="92" t="s">
        <v>101</v>
      </c>
      <c r="B950" s="93" t="e">
        <f>IF(AND('IOC Input'!#REF!="M-OP",'IOC Input'!#REF!&lt;50000),'IOC Input'!#REF!,IF(AND('IOC Input'!#REF!="M-OP",'IOC Input'!#REF!&gt;=50000),'IOC Input'!#REF!,""))</f>
        <v>#REF!</v>
      </c>
      <c r="C950" s="93" t="e">
        <f>IF(AND('IOC Input'!#REF!="M-OP",'IOC Input'!#REF!&lt;50000),'IOC Input'!#REF!,IF(AND('IOC Input'!#REF!="M-OP",'IOC Input'!#REF!&gt;=50000),'IOC Input'!#REF!,""))</f>
        <v>#REF!</v>
      </c>
      <c r="D950" s="93" t="e">
        <f>IF(AND('IOC Input'!#REF!="M-OP",'IOC Input'!#REF!&lt;50000),'IOC Input'!#REF!,IF(AND('IOC Input'!#REF!="M-OP",'IOC Input'!#REF!&gt;=50000),'IOC Input'!#REF!,""))</f>
        <v>#REF!</v>
      </c>
      <c r="E950" s="93" t="e">
        <f>IF(AND('IOC Input'!#REF!="M-OP",'IOC Input'!#REF!&lt;50000),'IOC Input'!#REF!,IF(AND('IOC Input'!#REF!="M-OP",'IOC Input'!#REF!&gt;=50000),'IOC Input'!#REF!,""))</f>
        <v>#REF!</v>
      </c>
      <c r="F950" s="93" t="e">
        <f>IF(AND('IOC Input'!#REF!="M-OP",'IOC Input'!#REF!&lt;50000),'IOC Input'!#REF!,IF(AND('IOC Input'!#REF!="M-OP",'IOC Input'!#REF!&gt;=50000),'IOC Input'!#REF!,""))</f>
        <v>#REF!</v>
      </c>
      <c r="G950" s="93" t="e">
        <f>IF(AND('IOC Input'!#REF!="M-OP",'IOC Input'!#REF!&lt;50000),'IOC Input'!#REF!,IF(AND('IOC Input'!#REF!="M-OP",'IOC Input'!#REF!&gt;=50000),'IOC Input'!#REF!,""))</f>
        <v>#REF!</v>
      </c>
      <c r="H950" s="93" t="e">
        <f>IF(AND('IOC Input'!#REF!="M-OP",'IOC Input'!#REF!&lt;50000),'IOC Input'!#REF!,IF(AND('IOC Input'!#REF!="M-OP",'IOC Input'!#REF!&gt;=50000),'IOC Input'!#REF!,""))</f>
        <v>#REF!</v>
      </c>
      <c r="I950" s="93" t="e">
        <f>IF(AND('IOC Input'!#REF!="M-OP",'IOC Input'!#REF!&lt;50000),'IOC Input'!#REF!,IF(AND('IOC Input'!#REF!="M-OP",'IOC Input'!#REF!&gt;=50000),'IOC Input'!#REF!,""))</f>
        <v>#REF!</v>
      </c>
      <c r="J950" s="95" t="e">
        <f>IF(AND('IOC Input'!#REF!="M-OP",'IOC Input'!#REF!&lt;50000),RIGHT('IOC Input'!#REF!,6),IF(AND('IOC Input'!#REF!="M-OP",'IOC Input'!#REF!&gt;=50000),RIGHT('IOC Input'!#REF!,6),""))</f>
        <v>#REF!</v>
      </c>
      <c r="K950" s="96" t="e">
        <f>IF(AND('IOC Input'!#REF!="M-OP",'IOC Input'!#REF!="C"),'IOC Input'!#REF!,"")</f>
        <v>#REF!</v>
      </c>
      <c r="L950" s="96" t="e">
        <f>IF(AND('IOC Input'!#REF!="M-OP",'IOC Input'!#REF!="D"),'IOC Input'!#REF!,"")</f>
        <v>#REF!</v>
      </c>
      <c r="M950" t="e">
        <f t="shared" ref="M950:M957" si="101">IF(SUM(K950:L950)&gt;0,1,0)</f>
        <v>#REF!</v>
      </c>
    </row>
    <row r="951" spans="1:13" ht="18">
      <c r="A951" s="92" t="s">
        <v>101</v>
      </c>
      <c r="B951" s="93" t="e">
        <f>IF(AND('IOC Input'!#REF!="M-OP",'IOC Input'!#REF!&lt;50000),'IOC Input'!#REF!,IF(AND('IOC Input'!#REF!="M-OP",'IOC Input'!#REF!&gt;=50000),'IOC Input'!#REF!,""))</f>
        <v>#REF!</v>
      </c>
      <c r="C951" s="93" t="e">
        <f>IF(AND('IOC Input'!#REF!="M-OP",'IOC Input'!#REF!&lt;50000),'IOC Input'!#REF!,IF(AND('IOC Input'!#REF!="M-OP",'IOC Input'!#REF!&gt;=50000),'IOC Input'!#REF!,""))</f>
        <v>#REF!</v>
      </c>
      <c r="D951" s="93" t="e">
        <f>IF(AND('IOC Input'!#REF!="M-OP",'IOC Input'!#REF!&lt;50000),'IOC Input'!#REF!,IF(AND('IOC Input'!#REF!="M-OP",'IOC Input'!#REF!&gt;=50000),'IOC Input'!#REF!,""))</f>
        <v>#REF!</v>
      </c>
      <c r="E951" s="93" t="e">
        <f>IF(AND('IOC Input'!#REF!="M-OP",'IOC Input'!#REF!&lt;50000),'IOC Input'!#REF!,IF(AND('IOC Input'!#REF!="M-OP",'IOC Input'!#REF!&gt;=50000),'IOC Input'!#REF!,""))</f>
        <v>#REF!</v>
      </c>
      <c r="F951" s="93" t="e">
        <f>IF(AND('IOC Input'!#REF!="M-OP",'IOC Input'!#REF!&lt;50000),'IOC Input'!#REF!,IF(AND('IOC Input'!#REF!="M-OP",'IOC Input'!#REF!&gt;=50000),'IOC Input'!#REF!,""))</f>
        <v>#REF!</v>
      </c>
      <c r="G951" s="93" t="e">
        <f>IF(AND('IOC Input'!#REF!="M-OP",'IOC Input'!#REF!&lt;50000),'IOC Input'!#REF!,IF(AND('IOC Input'!#REF!="M-OP",'IOC Input'!#REF!&gt;=50000),'IOC Input'!#REF!,""))</f>
        <v>#REF!</v>
      </c>
      <c r="H951" s="93" t="e">
        <f>IF(AND('IOC Input'!#REF!="M-OP",'IOC Input'!#REF!&lt;50000),'IOC Input'!#REF!,IF(AND('IOC Input'!#REF!="M-OP",'IOC Input'!#REF!&gt;=50000),'IOC Input'!#REF!,""))</f>
        <v>#REF!</v>
      </c>
      <c r="I951" s="93" t="e">
        <f>IF(AND('IOC Input'!#REF!="M-OP",'IOC Input'!#REF!&lt;50000),'IOC Input'!#REF!,IF(AND('IOC Input'!#REF!="M-OP",'IOC Input'!#REF!&gt;=50000),'IOC Input'!#REF!,""))</f>
        <v>#REF!</v>
      </c>
      <c r="J951" s="95" t="e">
        <f>IF(AND('IOC Input'!#REF!="M-OP",'IOC Input'!#REF!&lt;50000),RIGHT('IOC Input'!#REF!,6),IF(AND('IOC Input'!#REF!="M-OP",'IOC Input'!#REF!&gt;=50000),RIGHT('IOC Input'!#REF!,6),""))</f>
        <v>#REF!</v>
      </c>
      <c r="K951" s="96" t="e">
        <f>IF(AND('IOC Input'!#REF!="M-OP",'IOC Input'!#REF!="C"),'IOC Input'!#REF!,"")</f>
        <v>#REF!</v>
      </c>
      <c r="L951" s="96" t="e">
        <f>IF(AND('IOC Input'!#REF!="M-OP",'IOC Input'!#REF!="D"),'IOC Input'!#REF!,"")</f>
        <v>#REF!</v>
      </c>
      <c r="M951" t="e">
        <f t="shared" si="101"/>
        <v>#REF!</v>
      </c>
    </row>
    <row r="952" spans="1:13" ht="18">
      <c r="A952" s="92" t="s">
        <v>101</v>
      </c>
      <c r="B952" s="93" t="e">
        <f>IF(AND('IOC Input'!#REF!="M-OP",'IOC Input'!#REF!&lt;50000),'IOC Input'!#REF!,IF(AND('IOC Input'!#REF!="M-OP",'IOC Input'!#REF!&gt;=50000),'IOC Input'!#REF!,""))</f>
        <v>#REF!</v>
      </c>
      <c r="C952" s="93" t="e">
        <f>IF(AND('IOC Input'!#REF!="M-OP",'IOC Input'!#REF!&lt;50000),'IOC Input'!#REF!,IF(AND('IOC Input'!#REF!="M-OP",'IOC Input'!#REF!&gt;=50000),'IOC Input'!#REF!,""))</f>
        <v>#REF!</v>
      </c>
      <c r="D952" s="93" t="e">
        <f>IF(AND('IOC Input'!#REF!="M-OP",'IOC Input'!#REF!&lt;50000),'IOC Input'!#REF!,IF(AND('IOC Input'!#REF!="M-OP",'IOC Input'!#REF!&gt;=50000),'IOC Input'!#REF!,""))</f>
        <v>#REF!</v>
      </c>
      <c r="E952" s="93" t="e">
        <f>IF(AND('IOC Input'!#REF!="M-OP",'IOC Input'!#REF!&lt;50000),'IOC Input'!#REF!,IF(AND('IOC Input'!#REF!="M-OP",'IOC Input'!#REF!&gt;=50000),'IOC Input'!#REF!,""))</f>
        <v>#REF!</v>
      </c>
      <c r="F952" s="93" t="e">
        <f>IF(AND('IOC Input'!#REF!="M-OP",'IOC Input'!#REF!&lt;50000),'IOC Input'!#REF!,IF(AND('IOC Input'!#REF!="M-OP",'IOC Input'!#REF!&gt;=50000),'IOC Input'!#REF!,""))</f>
        <v>#REF!</v>
      </c>
      <c r="G952" s="93" t="e">
        <f>IF(AND('IOC Input'!#REF!="M-OP",'IOC Input'!#REF!&lt;50000),'IOC Input'!#REF!,IF(AND('IOC Input'!#REF!="M-OP",'IOC Input'!#REF!&gt;=50000),'IOC Input'!#REF!,""))</f>
        <v>#REF!</v>
      </c>
      <c r="H952" s="93" t="e">
        <f>IF(AND('IOC Input'!#REF!="M-OP",'IOC Input'!#REF!&lt;50000),'IOC Input'!#REF!,IF(AND('IOC Input'!#REF!="M-OP",'IOC Input'!#REF!&gt;=50000),'IOC Input'!#REF!,""))</f>
        <v>#REF!</v>
      </c>
      <c r="I952" s="93" t="e">
        <f>IF(AND('IOC Input'!#REF!="M-OP",'IOC Input'!#REF!&lt;50000),'IOC Input'!#REF!,IF(AND('IOC Input'!#REF!="M-OP",'IOC Input'!#REF!&gt;=50000),'IOC Input'!#REF!,""))</f>
        <v>#REF!</v>
      </c>
      <c r="J952" s="95" t="e">
        <f>IF(AND('IOC Input'!#REF!="M-OP",'IOC Input'!#REF!&lt;50000),RIGHT('IOC Input'!#REF!,6),IF(AND('IOC Input'!#REF!="M-OP",'IOC Input'!#REF!&gt;=50000),RIGHT('IOC Input'!#REF!,6),""))</f>
        <v>#REF!</v>
      </c>
      <c r="K952" s="96" t="e">
        <f>IF(AND('IOC Input'!#REF!="M-OP",'IOC Input'!#REF!="C"),'IOC Input'!#REF!,"")</f>
        <v>#REF!</v>
      </c>
      <c r="L952" s="96" t="e">
        <f>IF(AND('IOC Input'!#REF!="M-OP",'IOC Input'!#REF!="D"),'IOC Input'!#REF!,"")</f>
        <v>#REF!</v>
      </c>
      <c r="M952" t="e">
        <f t="shared" si="101"/>
        <v>#REF!</v>
      </c>
    </row>
    <row r="953" spans="1:13" ht="18">
      <c r="A953" s="92" t="s">
        <v>101</v>
      </c>
      <c r="B953" s="93" t="e">
        <f>IF(AND('IOC Input'!#REF!="M-OP",'IOC Input'!#REF!&lt;50000),'IOC Input'!#REF!,IF(AND('IOC Input'!#REF!="M-OP",'IOC Input'!#REF!&gt;=50000),'IOC Input'!#REF!,""))</f>
        <v>#REF!</v>
      </c>
      <c r="C953" s="93" t="e">
        <f>IF(AND('IOC Input'!#REF!="M-OP",'IOC Input'!#REF!&lt;50000),'IOC Input'!#REF!,IF(AND('IOC Input'!#REF!="M-OP",'IOC Input'!#REF!&gt;=50000),'IOC Input'!#REF!,""))</f>
        <v>#REF!</v>
      </c>
      <c r="D953" s="93" t="e">
        <f>IF(AND('IOC Input'!#REF!="M-OP",'IOC Input'!#REF!&lt;50000),'IOC Input'!#REF!,IF(AND('IOC Input'!#REF!="M-OP",'IOC Input'!#REF!&gt;=50000),'IOC Input'!#REF!,""))</f>
        <v>#REF!</v>
      </c>
      <c r="E953" s="93" t="e">
        <f>IF(AND('IOC Input'!#REF!="M-OP",'IOC Input'!#REF!&lt;50000),'IOC Input'!#REF!,IF(AND('IOC Input'!#REF!="M-OP",'IOC Input'!#REF!&gt;=50000),'IOC Input'!#REF!,""))</f>
        <v>#REF!</v>
      </c>
      <c r="F953" s="93" t="e">
        <f>IF(AND('IOC Input'!#REF!="M-OP",'IOC Input'!#REF!&lt;50000),'IOC Input'!#REF!,IF(AND('IOC Input'!#REF!="M-OP",'IOC Input'!#REF!&gt;=50000),'IOC Input'!#REF!,""))</f>
        <v>#REF!</v>
      </c>
      <c r="G953" s="93" t="e">
        <f>IF(AND('IOC Input'!#REF!="M-OP",'IOC Input'!#REF!&lt;50000),'IOC Input'!#REF!,IF(AND('IOC Input'!#REF!="M-OP",'IOC Input'!#REF!&gt;=50000),'IOC Input'!#REF!,""))</f>
        <v>#REF!</v>
      </c>
      <c r="H953" s="93" t="e">
        <f>IF(AND('IOC Input'!#REF!="M-OP",'IOC Input'!#REF!&lt;50000),'IOC Input'!#REF!,IF(AND('IOC Input'!#REF!="M-OP",'IOC Input'!#REF!&gt;=50000),'IOC Input'!#REF!,""))</f>
        <v>#REF!</v>
      </c>
      <c r="I953" s="93" t="e">
        <f>IF(AND('IOC Input'!#REF!="M-OP",'IOC Input'!#REF!&lt;50000),'IOC Input'!#REF!,IF(AND('IOC Input'!#REF!="M-OP",'IOC Input'!#REF!&gt;=50000),'IOC Input'!#REF!,""))</f>
        <v>#REF!</v>
      </c>
      <c r="J953" s="95" t="e">
        <f>IF(AND('IOC Input'!#REF!="M-OP",'IOC Input'!#REF!&lt;50000),RIGHT('IOC Input'!#REF!,6),IF(AND('IOC Input'!#REF!="M-OP",'IOC Input'!#REF!&gt;=50000),RIGHT('IOC Input'!#REF!,6),""))</f>
        <v>#REF!</v>
      </c>
      <c r="K953" s="96" t="e">
        <f>IF(AND('IOC Input'!#REF!="M-OP",'IOC Input'!#REF!="C"),'IOC Input'!#REF!,"")</f>
        <v>#REF!</v>
      </c>
      <c r="L953" s="96" t="e">
        <f>IF(AND('IOC Input'!#REF!="M-OP",'IOC Input'!#REF!="D"),'IOC Input'!#REF!,"")</f>
        <v>#REF!</v>
      </c>
      <c r="M953" t="e">
        <f t="shared" si="101"/>
        <v>#REF!</v>
      </c>
    </row>
    <row r="954" spans="1:13" ht="18">
      <c r="A954" s="92" t="s">
        <v>101</v>
      </c>
      <c r="B954" s="93" t="e">
        <f>IF(AND('IOC Input'!#REF!="M-OP",'IOC Input'!#REF!&lt;50000),'IOC Input'!#REF!,IF(AND('IOC Input'!#REF!="M-OP",'IOC Input'!#REF!&gt;=50000),'IOC Input'!#REF!,""))</f>
        <v>#REF!</v>
      </c>
      <c r="C954" s="93" t="e">
        <f>IF(AND('IOC Input'!#REF!="M-OP",'IOC Input'!#REF!&lt;50000),'IOC Input'!#REF!,IF(AND('IOC Input'!#REF!="M-OP",'IOC Input'!#REF!&gt;=50000),'IOC Input'!#REF!,""))</f>
        <v>#REF!</v>
      </c>
      <c r="D954" s="93" t="e">
        <f>IF(AND('IOC Input'!#REF!="M-OP",'IOC Input'!#REF!&lt;50000),'IOC Input'!#REF!,IF(AND('IOC Input'!#REF!="M-OP",'IOC Input'!#REF!&gt;=50000),'IOC Input'!#REF!,""))</f>
        <v>#REF!</v>
      </c>
      <c r="E954" s="93" t="e">
        <f>IF(AND('IOC Input'!#REF!="M-OP",'IOC Input'!#REF!&lt;50000),'IOC Input'!#REF!,IF(AND('IOC Input'!#REF!="M-OP",'IOC Input'!#REF!&gt;=50000),'IOC Input'!#REF!,""))</f>
        <v>#REF!</v>
      </c>
      <c r="F954" s="93" t="e">
        <f>IF(AND('IOC Input'!#REF!="M-OP",'IOC Input'!#REF!&lt;50000),'IOC Input'!#REF!,IF(AND('IOC Input'!#REF!="M-OP",'IOC Input'!#REF!&gt;=50000),'IOC Input'!#REF!,""))</f>
        <v>#REF!</v>
      </c>
      <c r="G954" s="93" t="e">
        <f>IF(AND('IOC Input'!#REF!="M-OP",'IOC Input'!#REF!&lt;50000),'IOC Input'!#REF!,IF(AND('IOC Input'!#REF!="M-OP",'IOC Input'!#REF!&gt;=50000),'IOC Input'!#REF!,""))</f>
        <v>#REF!</v>
      </c>
      <c r="H954" s="93" t="e">
        <f>IF(AND('IOC Input'!#REF!="M-OP",'IOC Input'!#REF!&lt;50000),'IOC Input'!#REF!,IF(AND('IOC Input'!#REF!="M-OP",'IOC Input'!#REF!&gt;=50000),'IOC Input'!#REF!,""))</f>
        <v>#REF!</v>
      </c>
      <c r="I954" s="93" t="e">
        <f>IF(AND('IOC Input'!#REF!="M-OP",'IOC Input'!#REF!&lt;50000),'IOC Input'!#REF!,IF(AND('IOC Input'!#REF!="M-OP",'IOC Input'!#REF!&gt;=50000),'IOC Input'!#REF!,""))</f>
        <v>#REF!</v>
      </c>
      <c r="J954" s="95" t="e">
        <f>IF(AND('IOC Input'!#REF!="M-OP",'IOC Input'!#REF!&lt;50000),RIGHT('IOC Input'!#REF!,6),IF(AND('IOC Input'!#REF!="M-OP",'IOC Input'!#REF!&gt;=50000),RIGHT('IOC Input'!#REF!,6),""))</f>
        <v>#REF!</v>
      </c>
      <c r="K954" s="96" t="e">
        <f>IF(AND('IOC Input'!#REF!="M-OP",'IOC Input'!#REF!="C"),'IOC Input'!#REF!,"")</f>
        <v>#REF!</v>
      </c>
      <c r="L954" s="96" t="e">
        <f>IF(AND('IOC Input'!#REF!="M-OP",'IOC Input'!#REF!="D"),'IOC Input'!#REF!,"")</f>
        <v>#REF!</v>
      </c>
      <c r="M954" t="e">
        <f t="shared" si="101"/>
        <v>#REF!</v>
      </c>
    </row>
    <row r="955" spans="1:13" ht="18">
      <c r="A955" s="92" t="s">
        <v>101</v>
      </c>
      <c r="B955" s="93" t="e">
        <f>IF(AND('IOC Input'!#REF!="M-OP",'IOC Input'!#REF!&lt;50000),'IOC Input'!#REF!,IF(AND('IOC Input'!#REF!="M-OP",'IOC Input'!#REF!&gt;=50000),'IOC Input'!#REF!,""))</f>
        <v>#REF!</v>
      </c>
      <c r="C955" s="93" t="e">
        <f>IF(AND('IOC Input'!#REF!="M-OP",'IOC Input'!#REF!&lt;50000),'IOC Input'!#REF!,IF(AND('IOC Input'!#REF!="M-OP",'IOC Input'!#REF!&gt;=50000),'IOC Input'!#REF!,""))</f>
        <v>#REF!</v>
      </c>
      <c r="D955" s="93" t="e">
        <f>IF(AND('IOC Input'!#REF!="M-OP",'IOC Input'!#REF!&lt;50000),'IOC Input'!#REF!,IF(AND('IOC Input'!#REF!="M-OP",'IOC Input'!#REF!&gt;=50000),'IOC Input'!#REF!,""))</f>
        <v>#REF!</v>
      </c>
      <c r="E955" s="93" t="e">
        <f>IF(AND('IOC Input'!#REF!="M-OP",'IOC Input'!#REF!&lt;50000),'IOC Input'!#REF!,IF(AND('IOC Input'!#REF!="M-OP",'IOC Input'!#REF!&gt;=50000),'IOC Input'!#REF!,""))</f>
        <v>#REF!</v>
      </c>
      <c r="F955" s="93" t="e">
        <f>IF(AND('IOC Input'!#REF!="M-OP",'IOC Input'!#REF!&lt;50000),'IOC Input'!#REF!,IF(AND('IOC Input'!#REF!="M-OP",'IOC Input'!#REF!&gt;=50000),'IOC Input'!#REF!,""))</f>
        <v>#REF!</v>
      </c>
      <c r="G955" s="93" t="e">
        <f>IF(AND('IOC Input'!#REF!="M-OP",'IOC Input'!#REF!&lt;50000),'IOC Input'!#REF!,IF(AND('IOC Input'!#REF!="M-OP",'IOC Input'!#REF!&gt;=50000),'IOC Input'!#REF!,""))</f>
        <v>#REF!</v>
      </c>
      <c r="H955" s="93" t="e">
        <f>IF(AND('IOC Input'!#REF!="M-OP",'IOC Input'!#REF!&lt;50000),'IOC Input'!#REF!,IF(AND('IOC Input'!#REF!="M-OP",'IOC Input'!#REF!&gt;=50000),'IOC Input'!#REF!,""))</f>
        <v>#REF!</v>
      </c>
      <c r="I955" s="93" t="e">
        <f>IF(AND('IOC Input'!#REF!="M-OP",'IOC Input'!#REF!&lt;50000),'IOC Input'!#REF!,IF(AND('IOC Input'!#REF!="M-OP",'IOC Input'!#REF!&gt;=50000),'IOC Input'!#REF!,""))</f>
        <v>#REF!</v>
      </c>
      <c r="J955" s="95" t="e">
        <f>IF(AND('IOC Input'!#REF!="M-OP",'IOC Input'!#REF!&lt;50000),RIGHT('IOC Input'!#REF!,6),IF(AND('IOC Input'!#REF!="M-OP",'IOC Input'!#REF!&gt;=50000),RIGHT('IOC Input'!#REF!,6),""))</f>
        <v>#REF!</v>
      </c>
      <c r="K955" s="96" t="e">
        <f>IF(AND('IOC Input'!#REF!="M-OP",'IOC Input'!#REF!="C"),'IOC Input'!#REF!,"")</f>
        <v>#REF!</v>
      </c>
      <c r="L955" s="96" t="e">
        <f>IF(AND('IOC Input'!#REF!="M-OP",'IOC Input'!#REF!="D"),'IOC Input'!#REF!,"")</f>
        <v>#REF!</v>
      </c>
      <c r="M955" t="e">
        <f t="shared" si="101"/>
        <v>#REF!</v>
      </c>
    </row>
    <row r="956" spans="1:13" ht="18">
      <c r="A956" s="92" t="s">
        <v>101</v>
      </c>
      <c r="B956" s="93" t="e">
        <f>IF(AND('IOC Input'!#REF!="M-OP",'IOC Input'!#REF!&lt;50000),'IOC Input'!#REF!,IF(AND('IOC Input'!#REF!="M-OP",'IOC Input'!#REF!&gt;=50000),'IOC Input'!#REF!,""))</f>
        <v>#REF!</v>
      </c>
      <c r="C956" s="93" t="e">
        <f>IF(AND('IOC Input'!#REF!="M-OP",'IOC Input'!#REF!&lt;50000),'IOC Input'!#REF!,IF(AND('IOC Input'!#REF!="M-OP",'IOC Input'!#REF!&gt;=50000),'IOC Input'!#REF!,""))</f>
        <v>#REF!</v>
      </c>
      <c r="D956" s="93" t="e">
        <f>IF(AND('IOC Input'!#REF!="M-OP",'IOC Input'!#REF!&lt;50000),'IOC Input'!#REF!,IF(AND('IOC Input'!#REF!="M-OP",'IOC Input'!#REF!&gt;=50000),'IOC Input'!#REF!,""))</f>
        <v>#REF!</v>
      </c>
      <c r="E956" s="93" t="e">
        <f>IF(AND('IOC Input'!#REF!="M-OP",'IOC Input'!#REF!&lt;50000),'IOC Input'!#REF!,IF(AND('IOC Input'!#REF!="M-OP",'IOC Input'!#REF!&gt;=50000),'IOC Input'!#REF!,""))</f>
        <v>#REF!</v>
      </c>
      <c r="F956" s="93" t="e">
        <f>IF(AND('IOC Input'!#REF!="M-OP",'IOC Input'!#REF!&lt;50000),'IOC Input'!#REF!,IF(AND('IOC Input'!#REF!="M-OP",'IOC Input'!#REF!&gt;=50000),'IOC Input'!#REF!,""))</f>
        <v>#REF!</v>
      </c>
      <c r="G956" s="93" t="e">
        <f>IF(AND('IOC Input'!#REF!="M-OP",'IOC Input'!#REF!&lt;50000),'IOC Input'!#REF!,IF(AND('IOC Input'!#REF!="M-OP",'IOC Input'!#REF!&gt;=50000),'IOC Input'!#REF!,""))</f>
        <v>#REF!</v>
      </c>
      <c r="H956" s="97"/>
      <c r="I956" s="93" t="e">
        <f>IF(AND('IOC Input'!#REF!="M-OP",'IOC Input'!#REF!&lt;50000),'IOC Input'!#REF!,IF(AND('IOC Input'!#REF!="M-OP",'IOC Input'!#REF!&gt;=50000),'IOC Input'!#REF!,""))</f>
        <v>#REF!</v>
      </c>
      <c r="J956" s="95" t="e">
        <f>IF(AND('IOC Input'!#REF!="M-OP",'IOC Input'!#REF!&lt;50000),RIGHT('IOC Input'!#REF!,6),IF(AND('IOC Input'!#REF!="M-OP",'IOC Input'!#REF!&gt;=50000),RIGHT('IOC Input'!#REF!,6),""))</f>
        <v>#REF!</v>
      </c>
      <c r="K956" s="96" t="e">
        <f>IF(AND('IOC Input'!#REF!="M-OP",'IOC Input'!#REF!="C"),'IOC Input'!#REF!,"")</f>
        <v>#REF!</v>
      </c>
      <c r="L956" s="96" t="e">
        <f>IF(AND('IOC Input'!#REF!="M-OP",'IOC Input'!#REF!="D"),'IOC Input'!#REF!,"")</f>
        <v>#REF!</v>
      </c>
      <c r="M956" t="e">
        <f t="shared" si="101"/>
        <v>#REF!</v>
      </c>
    </row>
    <row r="957" spans="1:13" ht="18">
      <c r="A957" s="102"/>
      <c r="B957" s="103"/>
      <c r="C957" s="103"/>
      <c r="D957" s="103"/>
      <c r="E957" s="103"/>
      <c r="F957" s="103"/>
      <c r="G957" s="103"/>
      <c r="H957" s="103"/>
      <c r="I957" s="103"/>
      <c r="J957" s="104" t="s">
        <v>152</v>
      </c>
      <c r="K957" s="105" t="e">
        <f>SUBTOTAL(9,K40:K956)</f>
        <v>#REF!</v>
      </c>
      <c r="L957" s="105" t="e">
        <f>SUBTOTAL(9,L40:L956)</f>
        <v>#REF!</v>
      </c>
      <c r="M957" t="e">
        <f t="shared" si="101"/>
        <v>#REF!</v>
      </c>
    </row>
    <row r="958" spans="1:13" ht="18">
      <c r="A958" s="106" t="s">
        <v>153</v>
      </c>
      <c r="B958" s="107"/>
      <c r="C958" s="107"/>
      <c r="D958" s="107"/>
      <c r="E958" s="107"/>
      <c r="F958" s="107"/>
      <c r="G958" s="107"/>
      <c r="H958" s="107"/>
      <c r="I958" s="107"/>
      <c r="J958" s="103"/>
      <c r="K958" s="108"/>
      <c r="L958" s="103"/>
      <c r="M958" s="120">
        <f>IF(A959&lt;&gt;"",1,0)</f>
        <v>1</v>
      </c>
    </row>
    <row r="959" spans="1:13" ht="17.5">
      <c r="A959" s="109" t="s">
        <v>154</v>
      </c>
      <c r="B959" s="109"/>
      <c r="C959" s="109"/>
      <c r="D959" s="109"/>
      <c r="E959" s="109"/>
      <c r="F959" s="109"/>
      <c r="G959" s="109"/>
      <c r="H959" s="109"/>
      <c r="I959" s="110"/>
      <c r="J959" s="304" t="s">
        <v>155</v>
      </c>
      <c r="K959" s="305"/>
      <c r="L959" s="111" t="s">
        <v>156</v>
      </c>
      <c r="M959" s="120">
        <f>IF(J959&lt;&gt;"",1,0)</f>
        <v>1</v>
      </c>
    </row>
    <row r="960" spans="1:13" ht="17.5">
      <c r="A960" s="109"/>
      <c r="B960" s="109"/>
      <c r="C960" s="109"/>
      <c r="D960" s="109"/>
      <c r="E960" s="109"/>
      <c r="F960" s="109"/>
      <c r="G960" s="109"/>
      <c r="H960" s="109"/>
      <c r="I960" s="109"/>
      <c r="J960" s="300" t="s">
        <v>157</v>
      </c>
      <c r="K960" s="301"/>
      <c r="L960" s="112">
        <f ca="1">TODAY()</f>
        <v>45315</v>
      </c>
      <c r="M960" s="120">
        <f>IF(J960&lt;&gt;"",1,0)</f>
        <v>1</v>
      </c>
    </row>
    <row r="961" spans="1:13" ht="17.5">
      <c r="A961" s="109"/>
      <c r="B961" s="113"/>
      <c r="C961" s="113"/>
      <c r="D961" s="113"/>
      <c r="E961" s="113"/>
      <c r="F961" s="113"/>
      <c r="G961" s="113"/>
      <c r="H961" s="113"/>
      <c r="I961" s="113"/>
      <c r="J961" s="298" t="s">
        <v>158</v>
      </c>
      <c r="K961" s="299"/>
      <c r="L961" s="111" t="s">
        <v>156</v>
      </c>
      <c r="M961" s="120">
        <f>IF(J961&lt;&gt;"",1,0)</f>
        <v>1</v>
      </c>
    </row>
    <row r="962" spans="1:13" ht="17.5">
      <c r="A962" s="109"/>
      <c r="B962" s="114"/>
      <c r="C962" s="114"/>
      <c r="D962" s="114"/>
      <c r="E962" s="114"/>
      <c r="F962" s="114"/>
      <c r="G962" s="114"/>
      <c r="H962" s="114"/>
      <c r="I962" s="114"/>
      <c r="J962" s="302" t="s">
        <v>159</v>
      </c>
      <c r="K962" s="303"/>
      <c r="L962" s="115">
        <f ca="1">TODAY()</f>
        <v>45315</v>
      </c>
      <c r="M962" s="120">
        <f>IF(J962&lt;&gt;"",1,0)</f>
        <v>1</v>
      </c>
    </row>
    <row r="963" spans="1:13">
      <c r="A963" s="116"/>
      <c r="B963" s="116"/>
      <c r="C963" s="116"/>
      <c r="D963" s="116"/>
      <c r="E963" s="116"/>
      <c r="F963" s="116"/>
      <c r="G963" s="116"/>
      <c r="H963" s="116"/>
      <c r="I963" s="116"/>
      <c r="J963" s="116"/>
      <c r="K963" s="116"/>
      <c r="L963" s="117"/>
    </row>
    <row r="964" spans="1:13">
      <c r="A964" s="117"/>
      <c r="B964" s="117"/>
      <c r="C964" s="117"/>
      <c r="D964" s="117"/>
      <c r="E964" s="117"/>
      <c r="F964" s="117"/>
      <c r="G964" s="117"/>
      <c r="H964" s="117"/>
      <c r="I964" s="117"/>
      <c r="J964" s="117"/>
      <c r="K964" s="117"/>
      <c r="L964" s="118" t="s">
        <v>160</v>
      </c>
    </row>
    <row r="965" spans="1:13">
      <c r="L965" t="s">
        <v>160</v>
      </c>
    </row>
  </sheetData>
  <sheetProtection password="C677" sheet="1" objects="1" scenarios="1"/>
  <autoFilter ref="A39:M39" xr:uid="{00000000-0009-0000-0000-000001000000}"/>
  <mergeCells count="4">
    <mergeCell ref="J961:K961"/>
    <mergeCell ref="J960:K960"/>
    <mergeCell ref="J962:K962"/>
    <mergeCell ref="J959:K959"/>
  </mergeCells>
  <pageMargins left="0.7" right="0.7" top="0.75" bottom="0.75" header="0.3" footer="0.3"/>
  <pageSetup scale="63" orientation="landscape" verticalDpi="0" r:id="rId1"/>
  <ignoredErrors>
    <ignoredError sqref="A39:L3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2" tint="-0.499984740745262"/>
  </sheetPr>
  <dimension ref="A1:N915"/>
  <sheetViews>
    <sheetView topLeftCell="A20" workbookViewId="0">
      <pane ySplit="4" topLeftCell="A24" activePane="bottomLeft" state="frozen"/>
      <selection activeCell="A20" sqref="A20"/>
      <selection pane="bottomLeft" activeCell="A20" sqref="A20:J20"/>
    </sheetView>
  </sheetViews>
  <sheetFormatPr defaultRowHeight="14.5"/>
  <cols>
    <col min="1" max="1" width="14.7265625" customWidth="1"/>
    <col min="2" max="3" width="8.7265625" customWidth="1"/>
    <col min="4" max="4" width="9.7265625" customWidth="1"/>
    <col min="5" max="6" width="12.7265625" customWidth="1"/>
    <col min="7" max="7" width="42.453125" customWidth="1"/>
    <col min="8" max="8" width="8.54296875" customWidth="1"/>
    <col min="9" max="9" width="20.453125" customWidth="1"/>
    <col min="10" max="10" width="20.26953125" customWidth="1"/>
  </cols>
  <sheetData>
    <row r="1" spans="9:11">
      <c r="K1" s="125"/>
    </row>
    <row r="2" spans="9:11">
      <c r="I2" s="123">
        <v>119510</v>
      </c>
      <c r="J2" s="123">
        <v>90010</v>
      </c>
      <c r="K2" s="124"/>
    </row>
    <row r="3" spans="9:11">
      <c r="I3" s="123">
        <v>119520</v>
      </c>
      <c r="J3" s="123">
        <v>90020</v>
      </c>
      <c r="K3" s="124"/>
    </row>
    <row r="4" spans="9:11">
      <c r="I4" s="123">
        <v>119530</v>
      </c>
      <c r="J4" s="123">
        <v>90030</v>
      </c>
      <c r="K4" s="124"/>
    </row>
    <row r="5" spans="9:11">
      <c r="I5" s="123">
        <v>119540</v>
      </c>
      <c r="J5" s="123">
        <v>90040</v>
      </c>
      <c r="K5" s="124"/>
    </row>
    <row r="6" spans="9:11">
      <c r="I6" s="123">
        <v>119550</v>
      </c>
      <c r="J6" s="123">
        <v>90050</v>
      </c>
      <c r="K6" s="124"/>
    </row>
    <row r="7" spans="9:11">
      <c r="I7" s="123">
        <v>119550</v>
      </c>
      <c r="J7" s="123">
        <v>90050</v>
      </c>
      <c r="K7" s="124"/>
    </row>
    <row r="8" spans="9:11">
      <c r="I8" s="123">
        <v>119560</v>
      </c>
      <c r="J8" s="123">
        <v>90060</v>
      </c>
      <c r="K8" s="124"/>
    </row>
    <row r="9" spans="9:11">
      <c r="I9" s="123">
        <v>119570</v>
      </c>
      <c r="J9" s="123">
        <v>90070</v>
      </c>
      <c r="K9" s="124"/>
    </row>
    <row r="10" spans="9:11">
      <c r="I10" s="123">
        <v>119580</v>
      </c>
      <c r="J10" s="123">
        <v>90080</v>
      </c>
      <c r="K10" s="124"/>
    </row>
    <row r="11" spans="9:11">
      <c r="I11" s="123">
        <v>119590</v>
      </c>
      <c r="J11" s="123">
        <v>90090</v>
      </c>
      <c r="K11" s="124"/>
    </row>
    <row r="12" spans="9:11">
      <c r="I12" s="123">
        <v>119591</v>
      </c>
      <c r="J12" s="123">
        <v>90091</v>
      </c>
      <c r="K12" s="124"/>
    </row>
    <row r="13" spans="9:11">
      <c r="K13" s="125"/>
    </row>
    <row r="14" spans="9:11">
      <c r="K14" s="125"/>
    </row>
    <row r="15" spans="9:11">
      <c r="K15" s="125"/>
    </row>
    <row r="16" spans="9:11">
      <c r="K16" s="125"/>
    </row>
    <row r="17" spans="1:14">
      <c r="K17" s="125"/>
    </row>
    <row r="18" spans="1:14">
      <c r="K18" s="125"/>
    </row>
    <row r="19" spans="1:14">
      <c r="K19" s="125"/>
    </row>
    <row r="20" spans="1:14" ht="15.5">
      <c r="A20" s="306" t="s">
        <v>169</v>
      </c>
      <c r="B20" s="307"/>
      <c r="C20" s="307"/>
      <c r="D20" s="307"/>
      <c r="E20" s="307"/>
      <c r="F20" s="307"/>
      <c r="G20" s="307"/>
      <c r="H20" s="307"/>
      <c r="I20" s="307"/>
      <c r="J20" s="307"/>
      <c r="K20" s="145"/>
      <c r="L20" s="146"/>
      <c r="M20" s="146"/>
      <c r="N20" s="146"/>
    </row>
    <row r="21" spans="1:14" ht="15.5">
      <c r="A21" s="126" t="s">
        <v>48</v>
      </c>
      <c r="B21" s="308" t="s">
        <v>170</v>
      </c>
      <c r="C21" s="308"/>
      <c r="D21" s="308"/>
      <c r="E21" s="308"/>
      <c r="F21" s="308"/>
      <c r="G21" s="308"/>
      <c r="H21" s="308"/>
      <c r="I21" s="308"/>
      <c r="J21" s="308"/>
      <c r="K21" s="142"/>
      <c r="L21" s="146"/>
      <c r="M21" s="146"/>
      <c r="N21" s="146"/>
    </row>
    <row r="22" spans="1:14" ht="25">
      <c r="A22" s="147" t="str">
        <f ca="1">'IOC Input'!$F$44 &amp;" "&amp;"Recharges"</f>
        <v>February Recharges</v>
      </c>
      <c r="B22" s="309" t="str">
        <f ca="1">'IOC Input'!$F$44 &amp;" "&amp;"Recharges"</f>
        <v>February Recharges</v>
      </c>
      <c r="C22" s="309"/>
      <c r="D22" s="309"/>
      <c r="E22" s="309"/>
      <c r="F22" s="309"/>
      <c r="G22" s="309"/>
      <c r="H22" s="309"/>
      <c r="I22" s="309"/>
      <c r="J22" s="309"/>
      <c r="K22" s="148"/>
      <c r="L22" s="146"/>
      <c r="M22" s="146"/>
      <c r="N22" s="146"/>
    </row>
    <row r="23" spans="1:14" ht="31">
      <c r="A23" s="127" t="s">
        <v>171</v>
      </c>
      <c r="B23" s="128" t="s">
        <v>172</v>
      </c>
      <c r="C23" s="128" t="s">
        <v>173</v>
      </c>
      <c r="D23" s="129" t="s">
        <v>174</v>
      </c>
      <c r="E23" s="127" t="s">
        <v>175</v>
      </c>
      <c r="F23" s="130" t="s">
        <v>176</v>
      </c>
      <c r="G23" s="131" t="s">
        <v>48</v>
      </c>
      <c r="H23" s="128" t="s">
        <v>177</v>
      </c>
      <c r="I23" s="132" t="s">
        <v>178</v>
      </c>
      <c r="J23" s="133" t="s">
        <v>179</v>
      </c>
      <c r="K23" s="143" t="s">
        <v>180</v>
      </c>
      <c r="L23" s="146"/>
      <c r="M23" s="128" t="s">
        <v>172</v>
      </c>
      <c r="N23" s="128" t="s">
        <v>173</v>
      </c>
    </row>
    <row r="24" spans="1:14" ht="10.5" customHeight="1">
      <c r="A24" s="134"/>
      <c r="B24" s="135"/>
      <c r="C24" s="135"/>
      <c r="D24" s="136"/>
      <c r="E24" s="134"/>
      <c r="F24" s="137"/>
      <c r="G24" s="138"/>
      <c r="H24" s="139"/>
      <c r="I24" s="140"/>
      <c r="J24" s="141"/>
      <c r="K24" s="144"/>
      <c r="L24" s="146"/>
      <c r="M24" s="135"/>
      <c r="N24" s="135"/>
    </row>
    <row r="25" spans="1:14" ht="15.5">
      <c r="A25" s="149" t="s">
        <v>181</v>
      </c>
      <c r="B25" s="150" t="str">
        <f>IF(ISERROR(M25),"",M25)</f>
        <v/>
      </c>
      <c r="C25" s="150" t="e">
        <f>VLOOKUP(B25,AccountFund_Tbl,2,FALSE)</f>
        <v>#N/A</v>
      </c>
      <c r="D25" s="151"/>
      <c r="E25" s="149"/>
      <c r="F25" s="152">
        <f ca="1">TODAY()</f>
        <v>45315</v>
      </c>
      <c r="G25" s="147" t="str">
        <f ca="1">IF('IOC Input'!C48="","",'IOC Input'!R48)</f>
        <v>ANR February Recharges To UCLA</v>
      </c>
      <c r="H25" s="153" t="e">
        <f>IF('IOC Input'!#REF!&gt;=50000,RIGHT('IOC Input'!P48,6),"")</f>
        <v>#REF!</v>
      </c>
      <c r="I25" s="154" t="str">
        <f>IF(I26="",J26,"")</f>
        <v/>
      </c>
      <c r="J25" s="155" t="str">
        <f>IF(J26="",I26,"")</f>
        <v/>
      </c>
      <c r="K25" s="156">
        <f t="shared" ref="K25:K34" si="0">IF(SUM(I25:J25)&gt;0,1,0)</f>
        <v>0</v>
      </c>
      <c r="L25" s="146"/>
      <c r="M25" s="150" t="e">
        <f>(IF(AND('IOC Input'!$C48="UCB",'IOC Input'!#REF!&gt;=50000),"119510",IF(AND('IOC Input'!$C48="UCSF",'IOC Input'!#REF!&gt;=50000),"119520",IF(AND('IOC Input'!$C48="UCLA",'IOC Input'!#REF!&gt;=50000),"119540",IF(AND('IOC Input'!$C48="UCR",'IOC Input'!#REF!&gt;=50000),"119550",IF(AND('IOC Input'!$C48="UCSD",'IOC Input'!#REF!&gt;=50000),"119560",IF(AND('IOC Input'!$C48="UCSC",'IOC Input'!#REF!&gt;=50000),"119570",IF(AND('IOC Input'!$C48="UCSB",'IOC Input'!#REF!&gt;=50000),"119580","")))))))&amp;IF(AND('IOC Input'!$C48="UCI",'IOC Input'!#REF!&gt;=50000),"119590",IF(AND('IOC Input'!$C48="UCM",'IOC Input'!#REF!&gt;=50000),"119591",IF(AND('IOC Input'!$C48="M-OP",'IOC Input'!#REF!&gt;=50000),"119545",""))))+0</f>
        <v>#REF!</v>
      </c>
      <c r="N25" s="150" t="e">
        <f>VLOOKUP(M25,AccountFund_Tbl,2,FALSE)</f>
        <v>#REF!</v>
      </c>
    </row>
    <row r="26" spans="1:14" ht="15.5">
      <c r="A26" s="149" t="s">
        <v>181</v>
      </c>
      <c r="B26" s="150" t="str">
        <f>IF(B25="","",IF(B25&lt;&gt;"119530",119530,""))</f>
        <v/>
      </c>
      <c r="C26" s="150" t="e">
        <f>VLOOKUP(B26,AccountFund_Tbl,2,FALSE)</f>
        <v>#N/A</v>
      </c>
      <c r="D26" s="151"/>
      <c r="E26" s="149"/>
      <c r="F26" s="152">
        <f ca="1">TODAY()</f>
        <v>45315</v>
      </c>
      <c r="G26" s="147" t="str">
        <f ca="1">IF('IOC Input'!C48="","",'IOC Input'!R48)</f>
        <v>ANR February Recharges To UCLA</v>
      </c>
      <c r="H26" s="153" t="e">
        <f>IF('IOC Input'!#REF!&gt;=50000,RIGHT('IOC Input'!P48,6),"")</f>
        <v>#REF!</v>
      </c>
      <c r="I26" s="154" t="str">
        <f>IF(AND('IOC Input'!$G48="1195000",'IOC Input'!$S48="C"),'IOC Input'!#REF!,"")</f>
        <v/>
      </c>
      <c r="J26" s="155" t="str">
        <f>IF(AND('IOC Input'!$G48="1195000",'IOC Input'!$S48="D"),'IOC Input'!#REF!,"")</f>
        <v/>
      </c>
      <c r="K26" s="156">
        <f t="shared" si="0"/>
        <v>0</v>
      </c>
      <c r="L26" s="146"/>
      <c r="M26" s="150" t="e">
        <f>IF(M25="","",IF(M25&lt;&gt;"119530",119530,""))</f>
        <v>#REF!</v>
      </c>
      <c r="N26" s="150" t="e">
        <f>VLOOKUP(M26,AccountFund_Tbl,2,FALSE)</f>
        <v>#REF!</v>
      </c>
    </row>
    <row r="27" spans="1:14" ht="15.5">
      <c r="A27" s="149"/>
      <c r="B27" s="157"/>
      <c r="C27" s="157"/>
      <c r="D27" s="151"/>
      <c r="E27" s="149"/>
      <c r="F27" s="152"/>
      <c r="G27" s="147"/>
      <c r="H27" s="153"/>
      <c r="I27" s="154"/>
      <c r="J27" s="155"/>
      <c r="K27" s="156">
        <f t="shared" si="0"/>
        <v>0</v>
      </c>
      <c r="L27" s="146"/>
      <c r="M27" s="146"/>
      <c r="N27" s="146"/>
    </row>
    <row r="28" spans="1:14" ht="15.5">
      <c r="A28" s="149"/>
      <c r="B28" s="157"/>
      <c r="C28" s="157"/>
      <c r="D28" s="151"/>
      <c r="E28" s="149"/>
      <c r="F28" s="152"/>
      <c r="G28" s="147"/>
      <c r="H28" s="153"/>
      <c r="I28" s="154"/>
      <c r="J28" s="155"/>
      <c r="K28" s="156">
        <f t="shared" si="0"/>
        <v>0</v>
      </c>
      <c r="L28" s="146"/>
      <c r="M28" s="146"/>
      <c r="N28" s="146"/>
    </row>
    <row r="29" spans="1:14" ht="15.5">
      <c r="A29" s="149"/>
      <c r="B29" s="157"/>
      <c r="C29" s="157"/>
      <c r="D29" s="151"/>
      <c r="E29" s="149"/>
      <c r="F29" s="152"/>
      <c r="G29" s="147"/>
      <c r="H29" s="153"/>
      <c r="I29" s="154"/>
      <c r="J29" s="155"/>
      <c r="K29" s="156">
        <f t="shared" si="0"/>
        <v>0</v>
      </c>
      <c r="L29" s="146"/>
      <c r="M29" s="146"/>
      <c r="N29" s="146"/>
    </row>
    <row r="30" spans="1:14" ht="15.5">
      <c r="K30" s="156">
        <f t="shared" si="0"/>
        <v>0</v>
      </c>
    </row>
    <row r="31" spans="1:14" ht="15.5">
      <c r="K31" s="156">
        <f t="shared" si="0"/>
        <v>0</v>
      </c>
    </row>
    <row r="32" spans="1:14" ht="15.5">
      <c r="K32" s="156">
        <f t="shared" si="0"/>
        <v>0</v>
      </c>
    </row>
    <row r="33" spans="1:14" ht="15.5">
      <c r="A33" t="s">
        <v>182</v>
      </c>
      <c r="K33" s="156">
        <f t="shared" si="0"/>
        <v>0</v>
      </c>
    </row>
    <row r="34" spans="1:14" ht="15.5">
      <c r="A34" s="149" t="s">
        <v>181</v>
      </c>
      <c r="B34" s="150" t="str">
        <f>IF(ISERROR(M34),"",M34)</f>
        <v/>
      </c>
      <c r="C34" s="150" t="e">
        <f>VLOOKUP(B34,AccountFund_Tbl,2,FALSE)</f>
        <v>#N/A</v>
      </c>
      <c r="D34" s="151"/>
      <c r="E34" s="149"/>
      <c r="F34" s="152">
        <f ca="1">TODAY()</f>
        <v>45315</v>
      </c>
      <c r="G34" s="147" t="e">
        <f>IF('IOC Input'!#REF!="","",'IOC Input'!#REF!)</f>
        <v>#REF!</v>
      </c>
      <c r="H34" s="153" t="e">
        <f>IF('IOC Input'!#REF!&gt;=50000,RIGHT('IOC Input'!#REF!,6),"")</f>
        <v>#REF!</v>
      </c>
      <c r="I34" s="154" t="e">
        <f>IF(I35="",J35,"")</f>
        <v>#REF!</v>
      </c>
      <c r="J34" s="155" t="e">
        <f>IF(J35="",I35,"")</f>
        <v>#REF!</v>
      </c>
      <c r="K34" s="156" t="e">
        <f t="shared" si="0"/>
        <v>#REF!</v>
      </c>
      <c r="L34" s="146"/>
      <c r="M3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4" s="150" t="e">
        <f>VLOOKUP(M34,AccountFund_Tbl,2,FALSE)</f>
        <v>#REF!</v>
      </c>
    </row>
    <row r="35" spans="1:14" ht="15.5">
      <c r="A35" s="149" t="s">
        <v>181</v>
      </c>
      <c r="B35" s="150" t="str">
        <f>IF(B34="","",IF(B34&lt;&gt;"119530",119530,""))</f>
        <v/>
      </c>
      <c r="C35" s="150" t="e">
        <f>VLOOKUP(B35,AccountFund_Tbl,2,FALSE)</f>
        <v>#N/A</v>
      </c>
      <c r="D35" s="151"/>
      <c r="E35" s="149"/>
      <c r="F35" s="152">
        <f ca="1">TODAY()</f>
        <v>45315</v>
      </c>
      <c r="G35" s="147" t="e">
        <f>IF('IOC Input'!#REF!="","",'IOC Input'!#REF!)</f>
        <v>#REF!</v>
      </c>
      <c r="H35" s="153" t="e">
        <f>IF('IOC Input'!#REF!&gt;=50000,RIGHT('IOC Input'!#REF!,6),"")</f>
        <v>#REF!</v>
      </c>
      <c r="I35" s="154" t="e">
        <f>IF(AND('IOC Input'!#REF!="1195000",'IOC Input'!#REF!="C"),'IOC Input'!#REF!,"")</f>
        <v>#REF!</v>
      </c>
      <c r="J35" s="155" t="e">
        <f>IF(AND('IOC Input'!#REF!="1195000",'IOC Input'!#REF!="D"),'IOC Input'!#REF!,"")</f>
        <v>#REF!</v>
      </c>
      <c r="K35" s="156" t="e">
        <f t="shared" ref="K35:K42" si="1">IF(SUM(I35:J35)&gt;0,1,0)</f>
        <v>#REF!</v>
      </c>
      <c r="L35" s="146"/>
      <c r="M35" s="150" t="e">
        <f>IF(M34="","",IF(M34&lt;&gt;"119530",119530,""))</f>
        <v>#REF!</v>
      </c>
      <c r="N35" s="150" t="e">
        <f>VLOOKUP(M35,AccountFund_Tbl,2,FALSE)</f>
        <v>#REF!</v>
      </c>
    </row>
    <row r="36" spans="1:14" ht="15.5">
      <c r="A36" s="149"/>
      <c r="B36" s="157"/>
      <c r="C36" s="157"/>
      <c r="D36" s="151"/>
      <c r="E36" s="149"/>
      <c r="F36" s="152"/>
      <c r="G36" s="147"/>
      <c r="H36" s="153"/>
      <c r="I36" s="154"/>
      <c r="J36" s="155"/>
      <c r="K36" s="156">
        <f t="shared" si="1"/>
        <v>0</v>
      </c>
      <c r="L36" s="146"/>
      <c r="M36" s="146"/>
      <c r="N36" s="146"/>
    </row>
    <row r="37" spans="1:14" ht="15.5">
      <c r="A37" s="149"/>
      <c r="B37" s="157"/>
      <c r="C37" s="157"/>
      <c r="D37" s="151"/>
      <c r="E37" s="149"/>
      <c r="F37" s="152"/>
      <c r="G37" s="147"/>
      <c r="H37" s="153"/>
      <c r="I37" s="154"/>
      <c r="J37" s="155"/>
      <c r="K37" s="156">
        <f t="shared" si="1"/>
        <v>0</v>
      </c>
      <c r="L37" s="146"/>
      <c r="M37" s="146"/>
      <c r="N37" s="146"/>
    </row>
    <row r="38" spans="1:14" ht="15.5">
      <c r="A38" s="149"/>
      <c r="B38" s="157"/>
      <c r="C38" s="157"/>
      <c r="D38" s="151"/>
      <c r="E38" s="149"/>
      <c r="F38" s="152"/>
      <c r="G38" s="147"/>
      <c r="H38" s="153"/>
      <c r="I38" s="154"/>
      <c r="J38" s="155"/>
      <c r="K38" s="156">
        <f t="shared" si="1"/>
        <v>0</v>
      </c>
      <c r="L38" s="146"/>
      <c r="M38" s="146"/>
      <c r="N38" s="146"/>
    </row>
    <row r="39" spans="1:14" ht="15.5">
      <c r="K39" s="156">
        <f t="shared" si="1"/>
        <v>0</v>
      </c>
    </row>
    <row r="40" spans="1:14" ht="15.5">
      <c r="K40" s="156">
        <f t="shared" si="1"/>
        <v>0</v>
      </c>
    </row>
    <row r="41" spans="1:14" ht="15.5">
      <c r="K41" s="156">
        <f t="shared" si="1"/>
        <v>0</v>
      </c>
    </row>
    <row r="42" spans="1:14" ht="15.5">
      <c r="A42" t="s">
        <v>182</v>
      </c>
      <c r="K42" s="156">
        <f t="shared" si="1"/>
        <v>0</v>
      </c>
    </row>
    <row r="43" spans="1:14" ht="15.5">
      <c r="A43" s="149" t="s">
        <v>181</v>
      </c>
      <c r="B43" s="150" t="str">
        <f>IF(ISERROR(M43),"",M43)</f>
        <v/>
      </c>
      <c r="C43" s="150" t="e">
        <f>VLOOKUP(B43,AccountFund_Tbl,2,FALSE)</f>
        <v>#N/A</v>
      </c>
      <c r="D43" s="151"/>
      <c r="E43" s="149"/>
      <c r="F43" s="152">
        <f ca="1">TODAY()</f>
        <v>45315</v>
      </c>
      <c r="G43" s="147" t="e">
        <f>IF('IOC Input'!#REF!="","",'IOC Input'!#REF!)</f>
        <v>#REF!</v>
      </c>
      <c r="H43" s="153" t="e">
        <f>IF('IOC Input'!#REF!&gt;=50000,RIGHT('IOC Input'!#REF!,6),"")</f>
        <v>#REF!</v>
      </c>
      <c r="I43" s="154" t="e">
        <f>IF(I44="",J44,"")</f>
        <v>#REF!</v>
      </c>
      <c r="J43" s="155" t="e">
        <f>IF(J44="",I44,"")</f>
        <v>#REF!</v>
      </c>
      <c r="K43" s="156" t="e">
        <f>IF(SUM(I43:J43)&gt;0,1,0)</f>
        <v>#REF!</v>
      </c>
      <c r="L43" s="146"/>
      <c r="M4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3" s="150" t="e">
        <f>VLOOKUP(M43,AccountFund_Tbl,2,FALSE)</f>
        <v>#REF!</v>
      </c>
    </row>
    <row r="44" spans="1:14" ht="15.5">
      <c r="A44" s="149" t="s">
        <v>181</v>
      </c>
      <c r="B44" s="150" t="str">
        <f>IF(B43="","",IF(B43&lt;&gt;"119530",119530,""))</f>
        <v/>
      </c>
      <c r="C44" s="150" t="e">
        <f>VLOOKUP(B44,AccountFund_Tbl,2,FALSE)</f>
        <v>#N/A</v>
      </c>
      <c r="D44" s="151"/>
      <c r="E44" s="149"/>
      <c r="F44" s="152">
        <f ca="1">TODAY()</f>
        <v>45315</v>
      </c>
      <c r="G44" s="147" t="e">
        <f>IF('IOC Input'!#REF!="","",'IOC Input'!#REF!)</f>
        <v>#REF!</v>
      </c>
      <c r="H44" s="153" t="e">
        <f>IF('IOC Input'!#REF!&gt;=50000,RIGHT('IOC Input'!#REF!,6),"")</f>
        <v>#REF!</v>
      </c>
      <c r="I44" s="154" t="e">
        <f>IF(AND('IOC Input'!#REF!="1195000",'IOC Input'!#REF!="C"),'IOC Input'!#REF!,"")</f>
        <v>#REF!</v>
      </c>
      <c r="J44" s="155" t="e">
        <f>IF(AND('IOC Input'!#REF!="1195000",'IOC Input'!#REF!="D"),'IOC Input'!#REF!,"")</f>
        <v>#REF!</v>
      </c>
      <c r="K44" s="156" t="e">
        <f t="shared" ref="K44:K51" si="2">IF(SUM(I44:J44)&gt;0,1,0)</f>
        <v>#REF!</v>
      </c>
      <c r="L44" s="146"/>
      <c r="M44" s="150" t="e">
        <f>IF(M43="","",IF(M43&lt;&gt;"119530",119530,""))</f>
        <v>#REF!</v>
      </c>
      <c r="N44" s="150" t="e">
        <f>VLOOKUP(M44,AccountFund_Tbl,2,FALSE)</f>
        <v>#REF!</v>
      </c>
    </row>
    <row r="45" spans="1:14" ht="15.5">
      <c r="A45" s="149"/>
      <c r="B45" s="157"/>
      <c r="C45" s="157"/>
      <c r="D45" s="151"/>
      <c r="E45" s="149"/>
      <c r="F45" s="152"/>
      <c r="G45" s="147"/>
      <c r="H45" s="153"/>
      <c r="I45" s="154"/>
      <c r="J45" s="155"/>
      <c r="K45" s="156">
        <f t="shared" si="2"/>
        <v>0</v>
      </c>
      <c r="L45" s="146"/>
      <c r="M45" s="146"/>
      <c r="N45" s="146"/>
    </row>
    <row r="46" spans="1:14" ht="15.5">
      <c r="A46" s="149"/>
      <c r="B46" s="157"/>
      <c r="C46" s="157"/>
      <c r="D46" s="151"/>
      <c r="E46" s="149"/>
      <c r="F46" s="152"/>
      <c r="G46" s="147"/>
      <c r="H46" s="153"/>
      <c r="I46" s="154"/>
      <c r="J46" s="155"/>
      <c r="K46" s="156">
        <f t="shared" si="2"/>
        <v>0</v>
      </c>
      <c r="L46" s="146"/>
      <c r="M46" s="146"/>
      <c r="N46" s="146"/>
    </row>
    <row r="47" spans="1:14" ht="15.5">
      <c r="A47" s="149"/>
      <c r="B47" s="157"/>
      <c r="C47" s="157"/>
      <c r="D47" s="151"/>
      <c r="E47" s="149"/>
      <c r="F47" s="152"/>
      <c r="G47" s="147"/>
      <c r="H47" s="153"/>
      <c r="I47" s="154"/>
      <c r="J47" s="155"/>
      <c r="K47" s="156">
        <f t="shared" si="2"/>
        <v>0</v>
      </c>
      <c r="L47" s="146"/>
      <c r="M47" s="146"/>
      <c r="N47" s="146"/>
    </row>
    <row r="48" spans="1:14" ht="15.5">
      <c r="K48" s="156">
        <f t="shared" si="2"/>
        <v>0</v>
      </c>
    </row>
    <row r="49" spans="1:14" ht="15.5">
      <c r="K49" s="156">
        <f t="shared" si="2"/>
        <v>0</v>
      </c>
    </row>
    <row r="50" spans="1:14" ht="15.5">
      <c r="K50" s="156">
        <f t="shared" si="2"/>
        <v>0</v>
      </c>
    </row>
    <row r="51" spans="1:14" ht="15.5">
      <c r="A51" t="s">
        <v>182</v>
      </c>
      <c r="K51" s="156">
        <f t="shared" si="2"/>
        <v>0</v>
      </c>
    </row>
    <row r="52" spans="1:14" ht="15.5">
      <c r="A52" s="149" t="s">
        <v>181</v>
      </c>
      <c r="B52" s="150" t="str">
        <f>IF(ISERROR(M52),"",M52)</f>
        <v/>
      </c>
      <c r="C52" s="150" t="e">
        <f>VLOOKUP(B52,AccountFund_Tbl,2,FALSE)</f>
        <v>#N/A</v>
      </c>
      <c r="D52" s="151"/>
      <c r="E52" s="149"/>
      <c r="F52" s="152">
        <f ca="1">TODAY()</f>
        <v>45315</v>
      </c>
      <c r="G52" s="147" t="e">
        <f>IF('IOC Input'!#REF!="","",'IOC Input'!#REF!)</f>
        <v>#REF!</v>
      </c>
      <c r="H52" s="153" t="e">
        <f>IF('IOC Input'!#REF!&gt;=50000,RIGHT('IOC Input'!#REF!,6),"")</f>
        <v>#REF!</v>
      </c>
      <c r="I52" s="154" t="e">
        <f>IF(I53="",J53,"")</f>
        <v>#REF!</v>
      </c>
      <c r="J52" s="155" t="e">
        <f>IF(J53="",I53,"")</f>
        <v>#REF!</v>
      </c>
      <c r="K52" s="156" t="e">
        <f>IF(SUM(I52:J52)&gt;0,1,0)</f>
        <v>#REF!</v>
      </c>
      <c r="L52" s="146"/>
      <c r="M5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2" s="150" t="e">
        <f>VLOOKUP(M52,AccountFund_Tbl,2,FALSE)</f>
        <v>#REF!</v>
      </c>
    </row>
    <row r="53" spans="1:14" ht="15.5">
      <c r="A53" s="149" t="s">
        <v>181</v>
      </c>
      <c r="B53" s="150" t="str">
        <f>IF(B52="","",IF(B52&lt;&gt;"119530",119530,""))</f>
        <v/>
      </c>
      <c r="C53" s="150" t="e">
        <f>VLOOKUP(B53,AccountFund_Tbl,2,FALSE)</f>
        <v>#N/A</v>
      </c>
      <c r="D53" s="151"/>
      <c r="E53" s="149"/>
      <c r="F53" s="152">
        <f ca="1">TODAY()</f>
        <v>45315</v>
      </c>
      <c r="G53" s="147" t="e">
        <f>IF('IOC Input'!#REF!="","",'IOC Input'!#REF!)</f>
        <v>#REF!</v>
      </c>
      <c r="H53" s="153" t="e">
        <f>IF('IOC Input'!#REF!&gt;=50000,RIGHT('IOC Input'!#REF!,6),"")</f>
        <v>#REF!</v>
      </c>
      <c r="I53" s="154" t="e">
        <f>IF(AND('IOC Input'!#REF!="1195000",'IOC Input'!#REF!="C"),'IOC Input'!#REF!,"")</f>
        <v>#REF!</v>
      </c>
      <c r="J53" s="155" t="e">
        <f>IF(AND('IOC Input'!#REF!="1195000",'IOC Input'!#REF!="D"),'IOC Input'!#REF!,"")</f>
        <v>#REF!</v>
      </c>
      <c r="K53" s="156" t="e">
        <f t="shared" ref="K53:K60" si="3">IF(SUM(I53:J53)&gt;0,1,0)</f>
        <v>#REF!</v>
      </c>
      <c r="L53" s="146"/>
      <c r="M53" s="150" t="e">
        <f>IF(M52="","",IF(M52&lt;&gt;"119530",119530,""))</f>
        <v>#REF!</v>
      </c>
      <c r="N53" s="150" t="e">
        <f>VLOOKUP(M53,AccountFund_Tbl,2,FALSE)</f>
        <v>#REF!</v>
      </c>
    </row>
    <row r="54" spans="1:14" ht="15.5">
      <c r="A54" s="149"/>
      <c r="B54" s="157"/>
      <c r="C54" s="157"/>
      <c r="D54" s="151"/>
      <c r="E54" s="149"/>
      <c r="F54" s="152"/>
      <c r="G54" s="147"/>
      <c r="H54" s="153"/>
      <c r="I54" s="154"/>
      <c r="J54" s="155"/>
      <c r="K54" s="156">
        <f t="shared" si="3"/>
        <v>0</v>
      </c>
      <c r="L54" s="146"/>
      <c r="M54" s="146"/>
      <c r="N54" s="146"/>
    </row>
    <row r="55" spans="1:14" ht="15.5">
      <c r="A55" s="149"/>
      <c r="B55" s="157"/>
      <c r="C55" s="157"/>
      <c r="D55" s="151"/>
      <c r="E55" s="149"/>
      <c r="F55" s="152"/>
      <c r="G55" s="147"/>
      <c r="H55" s="153"/>
      <c r="I55" s="154"/>
      <c r="J55" s="155"/>
      <c r="K55" s="156">
        <f t="shared" si="3"/>
        <v>0</v>
      </c>
      <c r="L55" s="146"/>
      <c r="M55" s="146"/>
      <c r="N55" s="146"/>
    </row>
    <row r="56" spans="1:14" ht="15.5">
      <c r="A56" s="149"/>
      <c r="B56" s="157"/>
      <c r="C56" s="157"/>
      <c r="D56" s="151"/>
      <c r="E56" s="149"/>
      <c r="F56" s="152"/>
      <c r="G56" s="147"/>
      <c r="H56" s="153"/>
      <c r="I56" s="154"/>
      <c r="J56" s="155"/>
      <c r="K56" s="156">
        <f t="shared" si="3"/>
        <v>0</v>
      </c>
      <c r="L56" s="146"/>
      <c r="M56" s="146"/>
      <c r="N56" s="146"/>
    </row>
    <row r="57" spans="1:14" ht="15.5">
      <c r="K57" s="156">
        <f t="shared" si="3"/>
        <v>0</v>
      </c>
    </row>
    <row r="58" spans="1:14" ht="15.5">
      <c r="K58" s="156">
        <f t="shared" si="3"/>
        <v>0</v>
      </c>
    </row>
    <row r="59" spans="1:14" ht="15.5">
      <c r="K59" s="156">
        <f t="shared" si="3"/>
        <v>0</v>
      </c>
    </row>
    <row r="60" spans="1:14" ht="15.5">
      <c r="A60" t="s">
        <v>182</v>
      </c>
      <c r="K60" s="156">
        <f t="shared" si="3"/>
        <v>0</v>
      </c>
    </row>
    <row r="61" spans="1:14" ht="15.5">
      <c r="A61" s="149" t="s">
        <v>181</v>
      </c>
      <c r="B61" s="150" t="str">
        <f>IF(ISERROR(M61),"",M61)</f>
        <v/>
      </c>
      <c r="C61" s="150" t="e">
        <f>VLOOKUP(B61,AccountFund_Tbl,2,FALSE)</f>
        <v>#N/A</v>
      </c>
      <c r="D61" s="151"/>
      <c r="E61" s="149"/>
      <c r="F61" s="152">
        <f ca="1">TODAY()</f>
        <v>45315</v>
      </c>
      <c r="G61" s="147" t="e">
        <f>IF('IOC Input'!#REF!="","",'IOC Input'!#REF!)</f>
        <v>#REF!</v>
      </c>
      <c r="H61" s="153" t="e">
        <f>IF('IOC Input'!#REF!&gt;=50000,RIGHT('IOC Input'!#REF!,6),"")</f>
        <v>#REF!</v>
      </c>
      <c r="I61" s="154" t="e">
        <f>IF(I62="",J62,"")</f>
        <v>#REF!</v>
      </c>
      <c r="J61" s="155" t="e">
        <f>IF(J62="",I62,"")</f>
        <v>#REF!</v>
      </c>
      <c r="K61" s="156" t="e">
        <f>IF(SUM(I61:J61)&gt;0,1,0)</f>
        <v>#REF!</v>
      </c>
      <c r="L61" s="146"/>
      <c r="M6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1" s="150" t="e">
        <f>VLOOKUP(M61,AccountFund_Tbl,2,FALSE)</f>
        <v>#REF!</v>
      </c>
    </row>
    <row r="62" spans="1:14" ht="15.5">
      <c r="A62" s="149" t="s">
        <v>181</v>
      </c>
      <c r="B62" s="150" t="str">
        <f>IF(B61="","",IF(B61&lt;&gt;"119530",119530,""))</f>
        <v/>
      </c>
      <c r="C62" s="150" t="e">
        <f>VLOOKUP(B62,AccountFund_Tbl,2,FALSE)</f>
        <v>#N/A</v>
      </c>
      <c r="D62" s="151"/>
      <c r="E62" s="149"/>
      <c r="F62" s="152">
        <f ca="1">TODAY()</f>
        <v>45315</v>
      </c>
      <c r="G62" s="147" t="e">
        <f>IF('IOC Input'!#REF!="","",'IOC Input'!#REF!)</f>
        <v>#REF!</v>
      </c>
      <c r="H62" s="153" t="e">
        <f>IF('IOC Input'!#REF!&gt;=50000,RIGHT('IOC Input'!#REF!,6),"")</f>
        <v>#REF!</v>
      </c>
      <c r="I62" s="154" t="e">
        <f>IF(AND('IOC Input'!#REF!="1195000",'IOC Input'!#REF!="C"),'IOC Input'!#REF!,"")</f>
        <v>#REF!</v>
      </c>
      <c r="J62" s="155" t="e">
        <f>IF(AND('IOC Input'!#REF!="1195000",'IOC Input'!#REF!="D"),'IOC Input'!#REF!,"")</f>
        <v>#REF!</v>
      </c>
      <c r="K62" s="156" t="e">
        <f t="shared" ref="K62:K69" si="4">IF(SUM(I62:J62)&gt;0,1,0)</f>
        <v>#REF!</v>
      </c>
      <c r="L62" s="146"/>
      <c r="M62" s="150" t="e">
        <f>IF(M61="","",IF(M61&lt;&gt;"119530",119530,""))</f>
        <v>#REF!</v>
      </c>
      <c r="N62" s="150" t="e">
        <f>VLOOKUP(M62,AccountFund_Tbl,2,FALSE)</f>
        <v>#REF!</v>
      </c>
    </row>
    <row r="63" spans="1:14" ht="15.5">
      <c r="A63" s="149"/>
      <c r="B63" s="157"/>
      <c r="C63" s="157"/>
      <c r="D63" s="151"/>
      <c r="E63" s="149"/>
      <c r="F63" s="152"/>
      <c r="G63" s="147"/>
      <c r="H63" s="153"/>
      <c r="I63" s="154"/>
      <c r="J63" s="155"/>
      <c r="K63" s="156">
        <f t="shared" si="4"/>
        <v>0</v>
      </c>
      <c r="L63" s="146"/>
      <c r="M63" s="146"/>
      <c r="N63" s="146"/>
    </row>
    <row r="64" spans="1:14" ht="15.5">
      <c r="A64" s="149"/>
      <c r="B64" s="157"/>
      <c r="C64" s="157"/>
      <c r="D64" s="151"/>
      <c r="E64" s="149"/>
      <c r="F64" s="152"/>
      <c r="G64" s="147"/>
      <c r="H64" s="153"/>
      <c r="I64" s="154"/>
      <c r="J64" s="155"/>
      <c r="K64" s="156">
        <f t="shared" si="4"/>
        <v>0</v>
      </c>
      <c r="L64" s="146"/>
      <c r="M64" s="146"/>
      <c r="N64" s="146"/>
    </row>
    <row r="65" spans="1:14" ht="15.5">
      <c r="A65" s="149"/>
      <c r="B65" s="157"/>
      <c r="C65" s="157"/>
      <c r="D65" s="151"/>
      <c r="E65" s="149"/>
      <c r="F65" s="152"/>
      <c r="G65" s="147"/>
      <c r="H65" s="153"/>
      <c r="I65" s="154"/>
      <c r="J65" s="155"/>
      <c r="K65" s="156">
        <f t="shared" si="4"/>
        <v>0</v>
      </c>
      <c r="L65" s="146"/>
      <c r="M65" s="146"/>
      <c r="N65" s="146"/>
    </row>
    <row r="66" spans="1:14" ht="15.5">
      <c r="K66" s="156">
        <f t="shared" si="4"/>
        <v>0</v>
      </c>
    </row>
    <row r="67" spans="1:14" ht="15.5">
      <c r="K67" s="156">
        <f t="shared" si="4"/>
        <v>0</v>
      </c>
    </row>
    <row r="68" spans="1:14" ht="15.5">
      <c r="K68" s="156">
        <f t="shared" si="4"/>
        <v>0</v>
      </c>
    </row>
    <row r="69" spans="1:14" ht="15.5">
      <c r="A69" t="s">
        <v>182</v>
      </c>
      <c r="K69" s="156">
        <f t="shared" si="4"/>
        <v>0</v>
      </c>
    </row>
    <row r="70" spans="1:14" ht="15.5">
      <c r="A70" s="149" t="s">
        <v>181</v>
      </c>
      <c r="B70" s="150" t="str">
        <f>IF(ISERROR(M70),"",M70)</f>
        <v/>
      </c>
      <c r="C70" s="150" t="e">
        <f>VLOOKUP(B70,AccountFund_Tbl,2,FALSE)</f>
        <v>#N/A</v>
      </c>
      <c r="D70" s="151"/>
      <c r="E70" s="149"/>
      <c r="F70" s="152">
        <f ca="1">TODAY()</f>
        <v>45315</v>
      </c>
      <c r="G70" s="147" t="e">
        <f>IF('IOC Input'!#REF!="","",'IOC Input'!#REF!)</f>
        <v>#REF!</v>
      </c>
      <c r="H70" s="153" t="e">
        <f>IF('IOC Input'!#REF!&gt;=50000,RIGHT('IOC Input'!#REF!,6),"")</f>
        <v>#REF!</v>
      </c>
      <c r="I70" s="154" t="e">
        <f>IF(I71="",J71,"")</f>
        <v>#REF!</v>
      </c>
      <c r="J70" s="155" t="e">
        <f>IF(J71="",I71,"")</f>
        <v>#REF!</v>
      </c>
      <c r="K70" s="156" t="e">
        <f>IF(SUM(I70:J70)&gt;0,1,0)</f>
        <v>#REF!</v>
      </c>
      <c r="L70" s="146"/>
      <c r="M7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0" s="150" t="e">
        <f>VLOOKUP(M70,AccountFund_Tbl,2,FALSE)</f>
        <v>#REF!</v>
      </c>
    </row>
    <row r="71" spans="1:14" ht="15.5">
      <c r="A71" s="149" t="s">
        <v>181</v>
      </c>
      <c r="B71" s="150" t="str">
        <f>IF(B70="","",IF(B70&lt;&gt;"119530",119530,""))</f>
        <v/>
      </c>
      <c r="C71" s="150" t="e">
        <f>VLOOKUP(B71,AccountFund_Tbl,2,FALSE)</f>
        <v>#N/A</v>
      </c>
      <c r="D71" s="151"/>
      <c r="E71" s="149"/>
      <c r="F71" s="152">
        <f ca="1">TODAY()</f>
        <v>45315</v>
      </c>
      <c r="G71" s="147" t="e">
        <f>IF('IOC Input'!#REF!="","",'IOC Input'!#REF!)</f>
        <v>#REF!</v>
      </c>
      <c r="H71" s="153" t="e">
        <f>IF('IOC Input'!#REF!&gt;=50000,RIGHT('IOC Input'!#REF!,6),"")</f>
        <v>#REF!</v>
      </c>
      <c r="I71" s="154" t="e">
        <f>IF(AND('IOC Input'!#REF!="1195000",'IOC Input'!#REF!="C"),'IOC Input'!#REF!,"")</f>
        <v>#REF!</v>
      </c>
      <c r="J71" s="155" t="e">
        <f>IF(AND('IOC Input'!#REF!="1195000",'IOC Input'!#REF!="D"),'IOC Input'!#REF!,"")</f>
        <v>#REF!</v>
      </c>
      <c r="K71" s="156" t="e">
        <f t="shared" ref="K71:K78" si="5">IF(SUM(I71:J71)&gt;0,1,0)</f>
        <v>#REF!</v>
      </c>
      <c r="L71" s="146"/>
      <c r="M71" s="150" t="e">
        <f>IF(M70="","",IF(M70&lt;&gt;"119530",119530,""))</f>
        <v>#REF!</v>
      </c>
      <c r="N71" s="150" t="e">
        <f>VLOOKUP(M71,AccountFund_Tbl,2,FALSE)</f>
        <v>#REF!</v>
      </c>
    </row>
    <row r="72" spans="1:14" ht="15.5">
      <c r="A72" s="149"/>
      <c r="B72" s="157"/>
      <c r="C72" s="157"/>
      <c r="D72" s="151"/>
      <c r="E72" s="149"/>
      <c r="F72" s="152"/>
      <c r="G72" s="147"/>
      <c r="H72" s="153"/>
      <c r="I72" s="154"/>
      <c r="J72" s="155"/>
      <c r="K72" s="156">
        <f t="shared" si="5"/>
        <v>0</v>
      </c>
      <c r="L72" s="146"/>
      <c r="M72" s="146"/>
      <c r="N72" s="146"/>
    </row>
    <row r="73" spans="1:14" ht="15.5">
      <c r="A73" s="149"/>
      <c r="B73" s="157"/>
      <c r="C73" s="157"/>
      <c r="D73" s="151"/>
      <c r="E73" s="149"/>
      <c r="F73" s="152"/>
      <c r="G73" s="147"/>
      <c r="H73" s="153"/>
      <c r="I73" s="154"/>
      <c r="J73" s="155"/>
      <c r="K73" s="156">
        <f t="shared" si="5"/>
        <v>0</v>
      </c>
      <c r="L73" s="146"/>
      <c r="M73" s="146"/>
      <c r="N73" s="146"/>
    </row>
    <row r="74" spans="1:14" ht="15.5">
      <c r="A74" s="149"/>
      <c r="B74" s="157"/>
      <c r="C74" s="157"/>
      <c r="D74" s="151"/>
      <c r="E74" s="149"/>
      <c r="F74" s="152"/>
      <c r="G74" s="147"/>
      <c r="H74" s="153"/>
      <c r="I74" s="154"/>
      <c r="J74" s="155"/>
      <c r="K74" s="156">
        <f t="shared" si="5"/>
        <v>0</v>
      </c>
      <c r="L74" s="146"/>
      <c r="M74" s="146"/>
      <c r="N74" s="146"/>
    </row>
    <row r="75" spans="1:14" ht="15.5">
      <c r="K75" s="156">
        <f t="shared" si="5"/>
        <v>0</v>
      </c>
    </row>
    <row r="76" spans="1:14" ht="15.5">
      <c r="K76" s="156">
        <f t="shared" si="5"/>
        <v>0</v>
      </c>
    </row>
    <row r="77" spans="1:14" ht="15.5">
      <c r="K77" s="156">
        <f t="shared" si="5"/>
        <v>0</v>
      </c>
    </row>
    <row r="78" spans="1:14" ht="15.5">
      <c r="A78" t="s">
        <v>182</v>
      </c>
      <c r="K78" s="156">
        <f t="shared" si="5"/>
        <v>0</v>
      </c>
    </row>
    <row r="79" spans="1:14" ht="15.5">
      <c r="A79" s="149" t="s">
        <v>181</v>
      </c>
      <c r="B79" s="150" t="str">
        <f>IF(ISERROR(M79),"",M79)</f>
        <v/>
      </c>
      <c r="C79" s="150" t="e">
        <f>VLOOKUP(B79,AccountFund_Tbl,2,FALSE)</f>
        <v>#N/A</v>
      </c>
      <c r="D79" s="151"/>
      <c r="E79" s="149"/>
      <c r="F79" s="152">
        <f ca="1">TODAY()</f>
        <v>45315</v>
      </c>
      <c r="G79" s="147" t="e">
        <f>IF('IOC Input'!#REF!="","",'IOC Input'!#REF!)</f>
        <v>#REF!</v>
      </c>
      <c r="H79" s="153" t="e">
        <f>IF('IOC Input'!#REF!&gt;=50000,RIGHT('IOC Input'!#REF!,6),"")</f>
        <v>#REF!</v>
      </c>
      <c r="I79" s="154" t="e">
        <f>IF(I80="",J80,"")</f>
        <v>#REF!</v>
      </c>
      <c r="J79" s="155" t="e">
        <f>IF(J80="",I80,"")</f>
        <v>#REF!</v>
      </c>
      <c r="K79" s="156" t="e">
        <f>IF(SUM(I79:J79)&gt;0,1,0)</f>
        <v>#REF!</v>
      </c>
      <c r="L79" s="146"/>
      <c r="M7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9" s="150" t="e">
        <f>VLOOKUP(M79,AccountFund_Tbl,2,FALSE)</f>
        <v>#REF!</v>
      </c>
    </row>
    <row r="80" spans="1:14" ht="15.5">
      <c r="A80" s="149" t="s">
        <v>181</v>
      </c>
      <c r="B80" s="150" t="str">
        <f>IF(B79="","",IF(B79&lt;&gt;"119530",119530,""))</f>
        <v/>
      </c>
      <c r="C80" s="150" t="e">
        <f>VLOOKUP(B80,AccountFund_Tbl,2,FALSE)</f>
        <v>#N/A</v>
      </c>
      <c r="D80" s="151"/>
      <c r="E80" s="149"/>
      <c r="F80" s="152">
        <f ca="1">TODAY()</f>
        <v>45315</v>
      </c>
      <c r="G80" s="147" t="e">
        <f>IF('IOC Input'!#REF!="","",'IOC Input'!#REF!)</f>
        <v>#REF!</v>
      </c>
      <c r="H80" s="153" t="e">
        <f>IF('IOC Input'!#REF!&gt;=50000,RIGHT('IOC Input'!#REF!,6),"")</f>
        <v>#REF!</v>
      </c>
      <c r="I80" s="154" t="e">
        <f>IF(AND('IOC Input'!#REF!="1195000",'IOC Input'!#REF!="C"),'IOC Input'!#REF!,"")</f>
        <v>#REF!</v>
      </c>
      <c r="J80" s="155" t="e">
        <f>IF(AND('IOC Input'!#REF!="1195000",'IOC Input'!#REF!="D"),'IOC Input'!#REF!,"")</f>
        <v>#REF!</v>
      </c>
      <c r="K80" s="156" t="e">
        <f t="shared" ref="K80:K87" si="6">IF(SUM(I80:J80)&gt;0,1,0)</f>
        <v>#REF!</v>
      </c>
      <c r="L80" s="146"/>
      <c r="M80" s="150" t="e">
        <f>IF(M79="","",IF(M79&lt;&gt;"119530",119530,""))</f>
        <v>#REF!</v>
      </c>
      <c r="N80" s="150" t="e">
        <f>VLOOKUP(M80,AccountFund_Tbl,2,FALSE)</f>
        <v>#REF!</v>
      </c>
    </row>
    <row r="81" spans="1:14" ht="15.5">
      <c r="A81" s="149"/>
      <c r="B81" s="157"/>
      <c r="C81" s="157"/>
      <c r="D81" s="151"/>
      <c r="E81" s="149"/>
      <c r="F81" s="152"/>
      <c r="G81" s="147"/>
      <c r="H81" s="153"/>
      <c r="I81" s="154"/>
      <c r="J81" s="155"/>
      <c r="K81" s="156">
        <f t="shared" si="6"/>
        <v>0</v>
      </c>
      <c r="L81" s="146"/>
      <c r="M81" s="146"/>
      <c r="N81" s="146"/>
    </row>
    <row r="82" spans="1:14" ht="15.5">
      <c r="A82" s="149"/>
      <c r="B82" s="157"/>
      <c r="C82" s="157"/>
      <c r="D82" s="151"/>
      <c r="E82" s="149"/>
      <c r="F82" s="152"/>
      <c r="G82" s="147"/>
      <c r="H82" s="153"/>
      <c r="I82" s="154"/>
      <c r="J82" s="155"/>
      <c r="K82" s="156">
        <f t="shared" si="6"/>
        <v>0</v>
      </c>
      <c r="L82" s="146"/>
      <c r="M82" s="146"/>
      <c r="N82" s="146"/>
    </row>
    <row r="83" spans="1:14" ht="15.5">
      <c r="A83" s="149"/>
      <c r="B83" s="157"/>
      <c r="C83" s="157"/>
      <c r="D83" s="151"/>
      <c r="E83" s="149"/>
      <c r="F83" s="152"/>
      <c r="G83" s="147"/>
      <c r="H83" s="153"/>
      <c r="I83" s="154"/>
      <c r="J83" s="155"/>
      <c r="K83" s="156">
        <f t="shared" si="6"/>
        <v>0</v>
      </c>
      <c r="L83" s="146"/>
      <c r="M83" s="146"/>
      <c r="N83" s="146"/>
    </row>
    <row r="84" spans="1:14" ht="15.5">
      <c r="K84" s="156">
        <f t="shared" si="6"/>
        <v>0</v>
      </c>
    </row>
    <row r="85" spans="1:14" ht="15.5">
      <c r="K85" s="156">
        <f t="shared" si="6"/>
        <v>0</v>
      </c>
    </row>
    <row r="86" spans="1:14" ht="15.5">
      <c r="K86" s="156">
        <f t="shared" si="6"/>
        <v>0</v>
      </c>
    </row>
    <row r="87" spans="1:14" ht="15.5">
      <c r="A87" t="s">
        <v>182</v>
      </c>
      <c r="K87" s="156">
        <f t="shared" si="6"/>
        <v>0</v>
      </c>
    </row>
    <row r="88" spans="1:14" ht="15.5">
      <c r="A88" s="149" t="s">
        <v>181</v>
      </c>
      <c r="B88" s="150" t="str">
        <f>IF(ISERROR(M88),"",M88)</f>
        <v/>
      </c>
      <c r="C88" s="150" t="e">
        <f>VLOOKUP(B88,AccountFund_Tbl,2,FALSE)</f>
        <v>#N/A</v>
      </c>
      <c r="D88" s="151"/>
      <c r="E88" s="149"/>
      <c r="F88" s="152">
        <f ca="1">TODAY()</f>
        <v>45315</v>
      </c>
      <c r="G88" s="147" t="e">
        <f>IF('IOC Input'!#REF!="","",'IOC Input'!#REF!)</f>
        <v>#REF!</v>
      </c>
      <c r="H88" s="153" t="e">
        <f>IF('IOC Input'!#REF!&gt;=50000,RIGHT('IOC Input'!#REF!,6),"")</f>
        <v>#REF!</v>
      </c>
      <c r="I88" s="154" t="e">
        <f>IF(I89="",J89,"")</f>
        <v>#REF!</v>
      </c>
      <c r="J88" s="155" t="e">
        <f>IF(J89="",I89,"")</f>
        <v>#REF!</v>
      </c>
      <c r="K88" s="156" t="e">
        <f>IF(SUM(I88:J88)&gt;0,1,0)</f>
        <v>#REF!</v>
      </c>
      <c r="L88" s="146"/>
      <c r="M8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8" s="150" t="e">
        <f>VLOOKUP(M88,AccountFund_Tbl,2,FALSE)</f>
        <v>#REF!</v>
      </c>
    </row>
    <row r="89" spans="1:14" ht="15.5">
      <c r="A89" s="149" t="s">
        <v>181</v>
      </c>
      <c r="B89" s="150" t="str">
        <f>IF(B88="","",IF(B88&lt;&gt;"119530",119530,""))</f>
        <v/>
      </c>
      <c r="C89" s="150" t="e">
        <f>VLOOKUP(B89,AccountFund_Tbl,2,FALSE)</f>
        <v>#N/A</v>
      </c>
      <c r="D89" s="151"/>
      <c r="E89" s="149"/>
      <c r="F89" s="152">
        <f ca="1">TODAY()</f>
        <v>45315</v>
      </c>
      <c r="G89" s="147" t="e">
        <f>IF('IOC Input'!#REF!="","",'IOC Input'!#REF!)</f>
        <v>#REF!</v>
      </c>
      <c r="H89" s="153" t="e">
        <f>IF('IOC Input'!#REF!&gt;=50000,RIGHT('IOC Input'!#REF!,6),"")</f>
        <v>#REF!</v>
      </c>
      <c r="I89" s="154" t="e">
        <f>IF(AND('IOC Input'!#REF!="1195000",'IOC Input'!#REF!="C"),'IOC Input'!#REF!,"")</f>
        <v>#REF!</v>
      </c>
      <c r="J89" s="155" t="e">
        <f>IF(AND('IOC Input'!#REF!="1195000",'IOC Input'!#REF!="D"),'IOC Input'!#REF!,"")</f>
        <v>#REF!</v>
      </c>
      <c r="K89" s="156" t="e">
        <f t="shared" ref="K89:K96" si="7">IF(SUM(I89:J89)&gt;0,1,0)</f>
        <v>#REF!</v>
      </c>
      <c r="L89" s="146"/>
      <c r="M89" s="150" t="e">
        <f>IF(M88="","",IF(M88&lt;&gt;"119530",119530,""))</f>
        <v>#REF!</v>
      </c>
      <c r="N89" s="150" t="e">
        <f>VLOOKUP(M89,AccountFund_Tbl,2,FALSE)</f>
        <v>#REF!</v>
      </c>
    </row>
    <row r="90" spans="1:14" ht="15.5">
      <c r="A90" s="149"/>
      <c r="B90" s="157"/>
      <c r="C90" s="157"/>
      <c r="D90" s="151"/>
      <c r="E90" s="149"/>
      <c r="F90" s="152"/>
      <c r="G90" s="147"/>
      <c r="H90" s="153"/>
      <c r="I90" s="154"/>
      <c r="J90" s="155"/>
      <c r="K90" s="156">
        <f t="shared" si="7"/>
        <v>0</v>
      </c>
      <c r="L90" s="146"/>
      <c r="M90" s="146"/>
      <c r="N90" s="146"/>
    </row>
    <row r="91" spans="1:14" ht="15.5">
      <c r="A91" s="149"/>
      <c r="B91" s="157"/>
      <c r="C91" s="157"/>
      <c r="D91" s="151"/>
      <c r="E91" s="149"/>
      <c r="F91" s="152"/>
      <c r="G91" s="147"/>
      <c r="H91" s="153"/>
      <c r="I91" s="154"/>
      <c r="J91" s="155"/>
      <c r="K91" s="156">
        <f t="shared" si="7"/>
        <v>0</v>
      </c>
      <c r="L91" s="146"/>
      <c r="M91" s="146"/>
      <c r="N91" s="146"/>
    </row>
    <row r="92" spans="1:14" ht="15.5">
      <c r="A92" s="149"/>
      <c r="B92" s="157"/>
      <c r="C92" s="157"/>
      <c r="D92" s="151"/>
      <c r="E92" s="149"/>
      <c r="F92" s="152"/>
      <c r="G92" s="147"/>
      <c r="H92" s="153"/>
      <c r="I92" s="154"/>
      <c r="J92" s="155"/>
      <c r="K92" s="156">
        <f t="shared" si="7"/>
        <v>0</v>
      </c>
      <c r="L92" s="146"/>
      <c r="M92" s="146"/>
      <c r="N92" s="146"/>
    </row>
    <row r="93" spans="1:14" ht="15.5">
      <c r="K93" s="156">
        <f t="shared" si="7"/>
        <v>0</v>
      </c>
    </row>
    <row r="94" spans="1:14" ht="15.5">
      <c r="K94" s="156">
        <f t="shared" si="7"/>
        <v>0</v>
      </c>
    </row>
    <row r="95" spans="1:14" ht="15.5">
      <c r="K95" s="156">
        <f t="shared" si="7"/>
        <v>0</v>
      </c>
    </row>
    <row r="96" spans="1:14" ht="15.5">
      <c r="A96" t="s">
        <v>182</v>
      </c>
      <c r="K96" s="156">
        <f t="shared" si="7"/>
        <v>0</v>
      </c>
    </row>
    <row r="97" spans="1:14" ht="15.5">
      <c r="A97" s="149" t="s">
        <v>181</v>
      </c>
      <c r="B97" s="150" t="str">
        <f>IF(ISERROR(M97),"",M97)</f>
        <v/>
      </c>
      <c r="C97" s="150" t="e">
        <f>VLOOKUP(B97,AccountFund_Tbl,2,FALSE)</f>
        <v>#N/A</v>
      </c>
      <c r="D97" s="151"/>
      <c r="E97" s="149"/>
      <c r="F97" s="152">
        <f ca="1">TODAY()</f>
        <v>45315</v>
      </c>
      <c r="G97" s="147" t="e">
        <f>IF('IOC Input'!#REF!="","",'IOC Input'!#REF!)</f>
        <v>#REF!</v>
      </c>
      <c r="H97" s="153" t="e">
        <f>IF('IOC Input'!#REF!&gt;=50000,RIGHT('IOC Input'!#REF!,6),"")</f>
        <v>#REF!</v>
      </c>
      <c r="I97" s="154" t="e">
        <f>IF(I98="",J98,"")</f>
        <v>#REF!</v>
      </c>
      <c r="J97" s="155" t="e">
        <f>IF(J98="",I98,"")</f>
        <v>#REF!</v>
      </c>
      <c r="K97" s="156" t="e">
        <f>IF(SUM(I97:J97)&gt;0,1,0)</f>
        <v>#REF!</v>
      </c>
      <c r="L97" s="146"/>
      <c r="M9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97" s="150" t="e">
        <f>VLOOKUP(M97,AccountFund_Tbl,2,FALSE)</f>
        <v>#REF!</v>
      </c>
    </row>
    <row r="98" spans="1:14" ht="15.5">
      <c r="A98" s="149" t="s">
        <v>181</v>
      </c>
      <c r="B98" s="150" t="str">
        <f>IF(B97="","",IF(B97&lt;&gt;"119530",119530,""))</f>
        <v/>
      </c>
      <c r="C98" s="150" t="e">
        <f>VLOOKUP(B98,AccountFund_Tbl,2,FALSE)</f>
        <v>#N/A</v>
      </c>
      <c r="D98" s="151"/>
      <c r="E98" s="149"/>
      <c r="F98" s="152">
        <f ca="1">TODAY()</f>
        <v>45315</v>
      </c>
      <c r="G98" s="147" t="e">
        <f>IF('IOC Input'!#REF!="","",'IOC Input'!#REF!)</f>
        <v>#REF!</v>
      </c>
      <c r="H98" s="153" t="e">
        <f>IF('IOC Input'!#REF!&gt;=50000,RIGHT('IOC Input'!#REF!,6),"")</f>
        <v>#REF!</v>
      </c>
      <c r="I98" s="154" t="e">
        <f>IF(AND('IOC Input'!#REF!="1195000",'IOC Input'!#REF!="C"),'IOC Input'!#REF!,"")</f>
        <v>#REF!</v>
      </c>
      <c r="J98" s="155" t="e">
        <f>IF(AND('IOC Input'!#REF!="1195000",'IOC Input'!#REF!="D"),'IOC Input'!#REF!,"")</f>
        <v>#REF!</v>
      </c>
      <c r="K98" s="156" t="e">
        <f t="shared" ref="K98:K105" si="8">IF(SUM(I98:J98)&gt;0,1,0)</f>
        <v>#REF!</v>
      </c>
      <c r="L98" s="146"/>
      <c r="M98" s="150" t="e">
        <f>IF(M97="","",IF(M97&lt;&gt;"119530",119530,""))</f>
        <v>#REF!</v>
      </c>
      <c r="N98" s="150" t="e">
        <f>VLOOKUP(M98,AccountFund_Tbl,2,FALSE)</f>
        <v>#REF!</v>
      </c>
    </row>
    <row r="99" spans="1:14" ht="15.5">
      <c r="A99" s="149"/>
      <c r="B99" s="157"/>
      <c r="C99" s="157"/>
      <c r="D99" s="151"/>
      <c r="E99" s="149"/>
      <c r="F99" s="152"/>
      <c r="G99" s="147"/>
      <c r="H99" s="153"/>
      <c r="I99" s="154"/>
      <c r="J99" s="155"/>
      <c r="K99" s="156">
        <f t="shared" si="8"/>
        <v>0</v>
      </c>
      <c r="L99" s="146"/>
      <c r="M99" s="146"/>
      <c r="N99" s="146"/>
    </row>
    <row r="100" spans="1:14" ht="15.5">
      <c r="A100" s="149"/>
      <c r="B100" s="157"/>
      <c r="C100" s="157"/>
      <c r="D100" s="151"/>
      <c r="E100" s="149"/>
      <c r="F100" s="152"/>
      <c r="G100" s="147"/>
      <c r="H100" s="153"/>
      <c r="I100" s="154"/>
      <c r="J100" s="155"/>
      <c r="K100" s="156">
        <f t="shared" si="8"/>
        <v>0</v>
      </c>
      <c r="L100" s="146"/>
      <c r="M100" s="146"/>
      <c r="N100" s="146"/>
    </row>
    <row r="101" spans="1:14" ht="15.5">
      <c r="A101" s="149"/>
      <c r="B101" s="157"/>
      <c r="C101" s="157"/>
      <c r="D101" s="151"/>
      <c r="E101" s="149"/>
      <c r="F101" s="152"/>
      <c r="G101" s="147"/>
      <c r="H101" s="153"/>
      <c r="I101" s="154"/>
      <c r="J101" s="155"/>
      <c r="K101" s="156">
        <f t="shared" si="8"/>
        <v>0</v>
      </c>
      <c r="L101" s="146"/>
      <c r="M101" s="146"/>
      <c r="N101" s="146"/>
    </row>
    <row r="102" spans="1:14" ht="15.5">
      <c r="K102" s="156">
        <f t="shared" si="8"/>
        <v>0</v>
      </c>
    </row>
    <row r="103" spans="1:14" ht="15.5">
      <c r="K103" s="156">
        <f t="shared" si="8"/>
        <v>0</v>
      </c>
    </row>
    <row r="104" spans="1:14" ht="15.5">
      <c r="K104" s="156">
        <f t="shared" si="8"/>
        <v>0</v>
      </c>
    </row>
    <row r="105" spans="1:14" ht="15.5">
      <c r="A105" t="s">
        <v>182</v>
      </c>
      <c r="K105" s="156">
        <f t="shared" si="8"/>
        <v>0</v>
      </c>
    </row>
    <row r="106" spans="1:14" ht="15.5">
      <c r="A106" s="149" t="s">
        <v>181</v>
      </c>
      <c r="B106" s="150" t="str">
        <f>IF(ISERROR(M106),"",M106)</f>
        <v/>
      </c>
      <c r="C106" s="150" t="e">
        <f>VLOOKUP(B106,AccountFund_Tbl,2,FALSE)</f>
        <v>#N/A</v>
      </c>
      <c r="D106" s="151"/>
      <c r="E106" s="149"/>
      <c r="F106" s="152">
        <f ca="1">TODAY()</f>
        <v>45315</v>
      </c>
      <c r="G106" s="147" t="e">
        <f>IF('IOC Input'!#REF!="","",'IOC Input'!#REF!)</f>
        <v>#REF!</v>
      </c>
      <c r="H106" s="153" t="e">
        <f>IF('IOC Input'!#REF!&gt;=50000,RIGHT('IOC Input'!#REF!,6),"")</f>
        <v>#REF!</v>
      </c>
      <c r="I106" s="154" t="e">
        <f>IF(I107="",J107,"")</f>
        <v>#REF!</v>
      </c>
      <c r="J106" s="155" t="e">
        <f>IF(J107="",I107,"")</f>
        <v>#REF!</v>
      </c>
      <c r="K106" s="156" t="e">
        <f>IF(SUM(I106:J106)&gt;0,1,0)</f>
        <v>#REF!</v>
      </c>
      <c r="L106" s="146"/>
      <c r="M10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06" s="150" t="e">
        <f>VLOOKUP(M106,AccountFund_Tbl,2,FALSE)</f>
        <v>#REF!</v>
      </c>
    </row>
    <row r="107" spans="1:14" ht="15.5">
      <c r="A107" s="149" t="s">
        <v>181</v>
      </c>
      <c r="B107" s="150" t="str">
        <f>IF(B106="","",IF(B106&lt;&gt;"119530",119530,""))</f>
        <v/>
      </c>
      <c r="C107" s="150" t="e">
        <f>VLOOKUP(B107,AccountFund_Tbl,2,FALSE)</f>
        <v>#N/A</v>
      </c>
      <c r="D107" s="151"/>
      <c r="E107" s="149"/>
      <c r="F107" s="152">
        <f ca="1">TODAY()</f>
        <v>45315</v>
      </c>
      <c r="G107" s="147" t="e">
        <f>IF('IOC Input'!#REF!="","",'IOC Input'!#REF!)</f>
        <v>#REF!</v>
      </c>
      <c r="H107" s="153" t="e">
        <f>IF('IOC Input'!#REF!&gt;=50000,RIGHT('IOC Input'!#REF!,6),"")</f>
        <v>#REF!</v>
      </c>
      <c r="I107" s="154" t="e">
        <f>IF(AND('IOC Input'!#REF!="1195000",'IOC Input'!#REF!="C"),'IOC Input'!#REF!,"")</f>
        <v>#REF!</v>
      </c>
      <c r="J107" s="155" t="e">
        <f>IF(AND('IOC Input'!#REF!="1195000",'IOC Input'!#REF!="D"),'IOC Input'!#REF!,"")</f>
        <v>#REF!</v>
      </c>
      <c r="K107" s="156" t="e">
        <f t="shared" ref="K107:K114" si="9">IF(SUM(I107:J107)&gt;0,1,0)</f>
        <v>#REF!</v>
      </c>
      <c r="L107" s="146"/>
      <c r="M107" s="150" t="e">
        <f>IF(M106="","",IF(M106&lt;&gt;"119530",119530,""))</f>
        <v>#REF!</v>
      </c>
      <c r="N107" s="150" t="e">
        <f>VLOOKUP(M107,AccountFund_Tbl,2,FALSE)</f>
        <v>#REF!</v>
      </c>
    </row>
    <row r="108" spans="1:14" ht="15.5">
      <c r="A108" s="149"/>
      <c r="B108" s="157"/>
      <c r="C108" s="157"/>
      <c r="D108" s="151"/>
      <c r="E108" s="149"/>
      <c r="F108" s="152"/>
      <c r="G108" s="147"/>
      <c r="H108" s="153"/>
      <c r="I108" s="154"/>
      <c r="J108" s="155"/>
      <c r="K108" s="156">
        <f t="shared" si="9"/>
        <v>0</v>
      </c>
      <c r="L108" s="146"/>
      <c r="M108" s="146"/>
      <c r="N108" s="146"/>
    </row>
    <row r="109" spans="1:14" ht="15.5">
      <c r="A109" s="149"/>
      <c r="B109" s="157"/>
      <c r="C109" s="157"/>
      <c r="D109" s="151"/>
      <c r="E109" s="149"/>
      <c r="F109" s="152"/>
      <c r="G109" s="147"/>
      <c r="H109" s="153"/>
      <c r="I109" s="154"/>
      <c r="J109" s="155"/>
      <c r="K109" s="156">
        <f t="shared" si="9"/>
        <v>0</v>
      </c>
      <c r="L109" s="146"/>
      <c r="M109" s="146"/>
      <c r="N109" s="146"/>
    </row>
    <row r="110" spans="1:14" ht="15.5">
      <c r="A110" s="149"/>
      <c r="B110" s="157"/>
      <c r="C110" s="157"/>
      <c r="D110" s="151"/>
      <c r="E110" s="149"/>
      <c r="F110" s="152"/>
      <c r="G110" s="147"/>
      <c r="H110" s="153"/>
      <c r="I110" s="154"/>
      <c r="J110" s="155"/>
      <c r="K110" s="156">
        <f t="shared" si="9"/>
        <v>0</v>
      </c>
      <c r="L110" s="146"/>
      <c r="M110" s="146"/>
      <c r="N110" s="146"/>
    </row>
    <row r="111" spans="1:14" ht="15.5">
      <c r="K111" s="156">
        <f t="shared" si="9"/>
        <v>0</v>
      </c>
    </row>
    <row r="112" spans="1:14" ht="15.5">
      <c r="K112" s="156">
        <f t="shared" si="9"/>
        <v>0</v>
      </c>
    </row>
    <row r="113" spans="1:14" ht="15.5">
      <c r="K113" s="156">
        <f t="shared" si="9"/>
        <v>0</v>
      </c>
    </row>
    <row r="114" spans="1:14" ht="15.5">
      <c r="A114" t="s">
        <v>182</v>
      </c>
      <c r="K114" s="156">
        <f t="shared" si="9"/>
        <v>0</v>
      </c>
    </row>
    <row r="115" spans="1:14" ht="15.5">
      <c r="A115" s="149" t="s">
        <v>181</v>
      </c>
      <c r="B115" s="150" t="str">
        <f>IF(ISERROR(M115),"",M115)</f>
        <v/>
      </c>
      <c r="C115" s="150" t="e">
        <f>VLOOKUP(B115,AccountFund_Tbl,2,FALSE)</f>
        <v>#N/A</v>
      </c>
      <c r="D115" s="151"/>
      <c r="E115" s="149"/>
      <c r="F115" s="152">
        <f ca="1">TODAY()</f>
        <v>45315</v>
      </c>
      <c r="G115" s="147" t="e">
        <f>IF('IOC Input'!#REF!="","",'IOC Input'!#REF!)</f>
        <v>#REF!</v>
      </c>
      <c r="H115" s="153" t="e">
        <f>IF('IOC Input'!#REF!&gt;=50000,RIGHT('IOC Input'!#REF!,6),"")</f>
        <v>#REF!</v>
      </c>
      <c r="I115" s="154" t="e">
        <f>IF(I116="",J116,"")</f>
        <v>#REF!</v>
      </c>
      <c r="J115" s="155" t="e">
        <f>IF(J116="",I116,"")</f>
        <v>#REF!</v>
      </c>
      <c r="K115" s="156" t="e">
        <f>IF(SUM(I115:J115)&gt;0,1,0)</f>
        <v>#REF!</v>
      </c>
      <c r="L115" s="146"/>
      <c r="M11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15" s="150" t="e">
        <f>VLOOKUP(M115,AccountFund_Tbl,2,FALSE)</f>
        <v>#REF!</v>
      </c>
    </row>
    <row r="116" spans="1:14" ht="15.5">
      <c r="A116" s="149" t="s">
        <v>181</v>
      </c>
      <c r="B116" s="150" t="str">
        <f>IF(B115="","",IF(B115&lt;&gt;"119530",119530,""))</f>
        <v/>
      </c>
      <c r="C116" s="150" t="e">
        <f>VLOOKUP(B116,AccountFund_Tbl,2,FALSE)</f>
        <v>#N/A</v>
      </c>
      <c r="D116" s="151"/>
      <c r="E116" s="149"/>
      <c r="F116" s="152">
        <f ca="1">TODAY()</f>
        <v>45315</v>
      </c>
      <c r="G116" s="147" t="e">
        <f>IF('IOC Input'!#REF!="","",'IOC Input'!#REF!)</f>
        <v>#REF!</v>
      </c>
      <c r="H116" s="153" t="e">
        <f>IF('IOC Input'!#REF!&gt;=50000,RIGHT('IOC Input'!#REF!,6),"")</f>
        <v>#REF!</v>
      </c>
      <c r="I116" s="154" t="e">
        <f>IF(AND('IOC Input'!#REF!="1195000",'IOC Input'!#REF!="C"),'IOC Input'!#REF!,"")</f>
        <v>#REF!</v>
      </c>
      <c r="J116" s="155" t="e">
        <f>IF(AND('IOC Input'!#REF!="1195000",'IOC Input'!#REF!="D"),'IOC Input'!#REF!,"")</f>
        <v>#REF!</v>
      </c>
      <c r="K116" s="156" t="e">
        <f t="shared" ref="K116:K123" si="10">IF(SUM(I116:J116)&gt;0,1,0)</f>
        <v>#REF!</v>
      </c>
      <c r="L116" s="146"/>
      <c r="M116" s="150" t="e">
        <f>IF(M115="","",IF(M115&lt;&gt;"119530",119530,""))</f>
        <v>#REF!</v>
      </c>
      <c r="N116" s="150" t="e">
        <f>VLOOKUP(M116,AccountFund_Tbl,2,FALSE)</f>
        <v>#REF!</v>
      </c>
    </row>
    <row r="117" spans="1:14" ht="15.5">
      <c r="A117" s="149"/>
      <c r="B117" s="157"/>
      <c r="C117" s="157"/>
      <c r="D117" s="151"/>
      <c r="E117" s="149"/>
      <c r="F117" s="152"/>
      <c r="G117" s="147"/>
      <c r="H117" s="153"/>
      <c r="I117" s="154"/>
      <c r="J117" s="155"/>
      <c r="K117" s="156">
        <f t="shared" si="10"/>
        <v>0</v>
      </c>
      <c r="L117" s="146"/>
      <c r="M117" s="146"/>
      <c r="N117" s="146"/>
    </row>
    <row r="118" spans="1:14" ht="15.5">
      <c r="A118" s="149"/>
      <c r="B118" s="157"/>
      <c r="C118" s="157"/>
      <c r="D118" s="151"/>
      <c r="E118" s="149"/>
      <c r="F118" s="152"/>
      <c r="G118" s="147"/>
      <c r="H118" s="153"/>
      <c r="I118" s="154"/>
      <c r="J118" s="155"/>
      <c r="K118" s="156">
        <f t="shared" si="10"/>
        <v>0</v>
      </c>
      <c r="L118" s="146"/>
      <c r="M118" s="146"/>
      <c r="N118" s="146"/>
    </row>
    <row r="119" spans="1:14" ht="15.5">
      <c r="A119" s="149"/>
      <c r="B119" s="157"/>
      <c r="C119" s="157"/>
      <c r="D119" s="151"/>
      <c r="E119" s="149"/>
      <c r="F119" s="152"/>
      <c r="G119" s="147"/>
      <c r="H119" s="153"/>
      <c r="I119" s="154"/>
      <c r="J119" s="155"/>
      <c r="K119" s="156">
        <f t="shared" si="10"/>
        <v>0</v>
      </c>
      <c r="L119" s="146"/>
      <c r="M119" s="146"/>
      <c r="N119" s="146"/>
    </row>
    <row r="120" spans="1:14" ht="15.5">
      <c r="K120" s="156">
        <f t="shared" si="10"/>
        <v>0</v>
      </c>
    </row>
    <row r="121" spans="1:14" ht="15.5">
      <c r="K121" s="156">
        <f t="shared" si="10"/>
        <v>0</v>
      </c>
    </row>
    <row r="122" spans="1:14" ht="15.5">
      <c r="K122" s="156">
        <f t="shared" si="10"/>
        <v>0</v>
      </c>
    </row>
    <row r="123" spans="1:14" ht="15.5">
      <c r="A123" t="s">
        <v>182</v>
      </c>
      <c r="K123" s="156">
        <f t="shared" si="10"/>
        <v>0</v>
      </c>
    </row>
    <row r="124" spans="1:14" ht="15.5">
      <c r="A124" s="149" t="s">
        <v>181</v>
      </c>
      <c r="B124" s="150" t="str">
        <f>IF(ISERROR(M124),"",M124)</f>
        <v/>
      </c>
      <c r="C124" s="150" t="e">
        <f>VLOOKUP(B124,AccountFund_Tbl,2,FALSE)</f>
        <v>#N/A</v>
      </c>
      <c r="D124" s="151"/>
      <c r="E124" s="149"/>
      <c r="F124" s="152">
        <f ca="1">TODAY()</f>
        <v>45315</v>
      </c>
      <c r="G124" s="147" t="e">
        <f>IF('IOC Input'!#REF!="","",'IOC Input'!#REF!)</f>
        <v>#REF!</v>
      </c>
      <c r="H124" s="153" t="e">
        <f>IF('IOC Input'!#REF!&gt;=50000,RIGHT('IOC Input'!#REF!,6),"")</f>
        <v>#REF!</v>
      </c>
      <c r="I124" s="154" t="e">
        <f>IF(I125="",J125,"")</f>
        <v>#REF!</v>
      </c>
      <c r="J124" s="155" t="e">
        <f>IF(J125="",I125,"")</f>
        <v>#REF!</v>
      </c>
      <c r="K124" s="156" t="e">
        <f>IF(SUM(I124:J124)&gt;0,1,0)</f>
        <v>#REF!</v>
      </c>
      <c r="L124" s="146"/>
      <c r="M12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24" s="150" t="e">
        <f>VLOOKUP(M124,AccountFund_Tbl,2,FALSE)</f>
        <v>#REF!</v>
      </c>
    </row>
    <row r="125" spans="1:14" ht="15.5">
      <c r="A125" s="149" t="s">
        <v>181</v>
      </c>
      <c r="B125" s="150" t="str">
        <f>IF(B124="","",IF(B124&lt;&gt;"119530",119530,""))</f>
        <v/>
      </c>
      <c r="C125" s="150" t="e">
        <f>VLOOKUP(B125,AccountFund_Tbl,2,FALSE)</f>
        <v>#N/A</v>
      </c>
      <c r="D125" s="151"/>
      <c r="E125" s="149"/>
      <c r="F125" s="152">
        <f ca="1">TODAY()</f>
        <v>45315</v>
      </c>
      <c r="G125" s="147" t="e">
        <f>IF('IOC Input'!#REF!="","",'IOC Input'!#REF!)</f>
        <v>#REF!</v>
      </c>
      <c r="H125" s="153" t="e">
        <f>IF('IOC Input'!#REF!&gt;=50000,RIGHT('IOC Input'!#REF!,6),"")</f>
        <v>#REF!</v>
      </c>
      <c r="I125" s="154" t="e">
        <f>IF(AND('IOC Input'!#REF!="1195000",'IOC Input'!#REF!="C"),'IOC Input'!#REF!,"")</f>
        <v>#REF!</v>
      </c>
      <c r="J125" s="155" t="e">
        <f>IF(AND('IOC Input'!#REF!="1195000",'IOC Input'!#REF!="D"),'IOC Input'!#REF!,"")</f>
        <v>#REF!</v>
      </c>
      <c r="K125" s="156" t="e">
        <f t="shared" ref="K125:K132" si="11">IF(SUM(I125:J125)&gt;0,1,0)</f>
        <v>#REF!</v>
      </c>
      <c r="L125" s="146"/>
      <c r="M125" s="150" t="e">
        <f>IF(M124="","",IF(M124&lt;&gt;"119530",119530,""))</f>
        <v>#REF!</v>
      </c>
      <c r="N125" s="150" t="e">
        <f>VLOOKUP(M125,AccountFund_Tbl,2,FALSE)</f>
        <v>#REF!</v>
      </c>
    </row>
    <row r="126" spans="1:14" ht="15.5">
      <c r="A126" s="149"/>
      <c r="B126" s="157"/>
      <c r="C126" s="157"/>
      <c r="D126" s="151"/>
      <c r="E126" s="149"/>
      <c r="F126" s="152"/>
      <c r="G126" s="147"/>
      <c r="H126" s="153"/>
      <c r="I126" s="154"/>
      <c r="J126" s="155"/>
      <c r="K126" s="156">
        <f t="shared" si="11"/>
        <v>0</v>
      </c>
      <c r="L126" s="146"/>
      <c r="M126" s="146"/>
      <c r="N126" s="146"/>
    </row>
    <row r="127" spans="1:14" ht="15.5">
      <c r="A127" s="149"/>
      <c r="B127" s="157"/>
      <c r="C127" s="157"/>
      <c r="D127" s="151"/>
      <c r="E127" s="149"/>
      <c r="F127" s="152"/>
      <c r="G127" s="147"/>
      <c r="H127" s="153"/>
      <c r="I127" s="154"/>
      <c r="J127" s="155"/>
      <c r="K127" s="156">
        <f t="shared" si="11"/>
        <v>0</v>
      </c>
      <c r="L127" s="146"/>
      <c r="M127" s="146"/>
      <c r="N127" s="146"/>
    </row>
    <row r="128" spans="1:14" ht="15.5">
      <c r="A128" s="149"/>
      <c r="B128" s="157"/>
      <c r="C128" s="157"/>
      <c r="D128" s="151"/>
      <c r="E128" s="149"/>
      <c r="F128" s="152"/>
      <c r="G128" s="147"/>
      <c r="H128" s="153"/>
      <c r="I128" s="154"/>
      <c r="J128" s="155"/>
      <c r="K128" s="156">
        <f t="shared" si="11"/>
        <v>0</v>
      </c>
      <c r="L128" s="146"/>
      <c r="M128" s="146"/>
      <c r="N128" s="146"/>
    </row>
    <row r="129" spans="1:14" ht="15.5">
      <c r="K129" s="156">
        <f t="shared" si="11"/>
        <v>0</v>
      </c>
    </row>
    <row r="130" spans="1:14" ht="15.5">
      <c r="K130" s="156">
        <f t="shared" si="11"/>
        <v>0</v>
      </c>
    </row>
    <row r="131" spans="1:14" ht="15.5">
      <c r="K131" s="156">
        <f t="shared" si="11"/>
        <v>0</v>
      </c>
    </row>
    <row r="132" spans="1:14" ht="15.5">
      <c r="A132" t="s">
        <v>182</v>
      </c>
      <c r="K132" s="156">
        <f t="shared" si="11"/>
        <v>0</v>
      </c>
    </row>
    <row r="133" spans="1:14" ht="15.5">
      <c r="A133" s="149" t="s">
        <v>181</v>
      </c>
      <c r="B133" s="150" t="str">
        <f>IF(ISERROR(M133),"",M133)</f>
        <v/>
      </c>
      <c r="C133" s="150" t="e">
        <f>VLOOKUP(B133,AccountFund_Tbl,2,FALSE)</f>
        <v>#N/A</v>
      </c>
      <c r="D133" s="151"/>
      <c r="E133" s="149"/>
      <c r="F133" s="152">
        <f ca="1">TODAY()</f>
        <v>45315</v>
      </c>
      <c r="G133" s="147" t="e">
        <f>IF('IOC Input'!#REF!="","",'IOC Input'!#REF!)</f>
        <v>#REF!</v>
      </c>
      <c r="H133" s="153" t="e">
        <f>IF('IOC Input'!#REF!&gt;=50000,RIGHT('IOC Input'!#REF!,6),"")</f>
        <v>#REF!</v>
      </c>
      <c r="I133" s="154" t="e">
        <f>IF(I134="",J134,"")</f>
        <v>#REF!</v>
      </c>
      <c r="J133" s="155" t="e">
        <f>IF(J134="",I134,"")</f>
        <v>#REF!</v>
      </c>
      <c r="K133" s="156" t="e">
        <f>IF(SUM(I133:J133)&gt;0,1,0)</f>
        <v>#REF!</v>
      </c>
      <c r="L133" s="146"/>
      <c r="M13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33" s="150" t="e">
        <f>VLOOKUP(M133,AccountFund_Tbl,2,FALSE)</f>
        <v>#REF!</v>
      </c>
    </row>
    <row r="134" spans="1:14" ht="15.5">
      <c r="A134" s="149" t="s">
        <v>181</v>
      </c>
      <c r="B134" s="150" t="str">
        <f>IF(B133="","",IF(B133&lt;&gt;"119530",119530,""))</f>
        <v/>
      </c>
      <c r="C134" s="150" t="e">
        <f>VLOOKUP(B134,AccountFund_Tbl,2,FALSE)</f>
        <v>#N/A</v>
      </c>
      <c r="D134" s="151"/>
      <c r="E134" s="149"/>
      <c r="F134" s="152">
        <f ca="1">TODAY()</f>
        <v>45315</v>
      </c>
      <c r="G134" s="147" t="e">
        <f>IF('IOC Input'!#REF!="","",'IOC Input'!#REF!)</f>
        <v>#REF!</v>
      </c>
      <c r="H134" s="153" t="e">
        <f>IF('IOC Input'!#REF!&gt;=50000,RIGHT('IOC Input'!#REF!,6),"")</f>
        <v>#REF!</v>
      </c>
      <c r="I134" s="154" t="e">
        <f>IF(AND('IOC Input'!#REF!="1195000",'IOC Input'!#REF!="C"),'IOC Input'!#REF!,"")</f>
        <v>#REF!</v>
      </c>
      <c r="J134" s="155" t="e">
        <f>IF(AND('IOC Input'!#REF!="1195000",'IOC Input'!#REF!="D"),'IOC Input'!#REF!,"")</f>
        <v>#REF!</v>
      </c>
      <c r="K134" s="156" t="e">
        <f t="shared" ref="K134:K141" si="12">IF(SUM(I134:J134)&gt;0,1,0)</f>
        <v>#REF!</v>
      </c>
      <c r="L134" s="146"/>
      <c r="M134" s="150" t="e">
        <f>IF(M133="","",IF(M133&lt;&gt;"119530",119530,""))</f>
        <v>#REF!</v>
      </c>
      <c r="N134" s="150" t="e">
        <f>VLOOKUP(M134,AccountFund_Tbl,2,FALSE)</f>
        <v>#REF!</v>
      </c>
    </row>
    <row r="135" spans="1:14" ht="15.5">
      <c r="A135" s="149"/>
      <c r="B135" s="157"/>
      <c r="C135" s="157"/>
      <c r="D135" s="151"/>
      <c r="E135" s="149"/>
      <c r="F135" s="152"/>
      <c r="G135" s="147"/>
      <c r="H135" s="153"/>
      <c r="I135" s="154"/>
      <c r="J135" s="155"/>
      <c r="K135" s="156">
        <f t="shared" si="12"/>
        <v>0</v>
      </c>
      <c r="L135" s="146"/>
      <c r="M135" s="146"/>
      <c r="N135" s="146"/>
    </row>
    <row r="136" spans="1:14" ht="15.5">
      <c r="A136" s="149"/>
      <c r="B136" s="157"/>
      <c r="C136" s="157"/>
      <c r="D136" s="151"/>
      <c r="E136" s="149"/>
      <c r="F136" s="152"/>
      <c r="G136" s="147"/>
      <c r="H136" s="153"/>
      <c r="I136" s="154"/>
      <c r="J136" s="155"/>
      <c r="K136" s="156">
        <f t="shared" si="12"/>
        <v>0</v>
      </c>
      <c r="L136" s="146"/>
      <c r="M136" s="146"/>
      <c r="N136" s="146"/>
    </row>
    <row r="137" spans="1:14" ht="15.5">
      <c r="A137" s="149"/>
      <c r="B137" s="157"/>
      <c r="C137" s="157"/>
      <c r="D137" s="151"/>
      <c r="E137" s="149"/>
      <c r="F137" s="152"/>
      <c r="G137" s="147"/>
      <c r="H137" s="153"/>
      <c r="I137" s="154"/>
      <c r="J137" s="155"/>
      <c r="K137" s="156">
        <f t="shared" si="12"/>
        <v>0</v>
      </c>
      <c r="L137" s="146"/>
      <c r="M137" s="146"/>
      <c r="N137" s="146"/>
    </row>
    <row r="138" spans="1:14" ht="15.5">
      <c r="K138" s="156">
        <f t="shared" si="12"/>
        <v>0</v>
      </c>
    </row>
    <row r="139" spans="1:14" ht="15.5">
      <c r="K139" s="156">
        <f t="shared" si="12"/>
        <v>0</v>
      </c>
    </row>
    <row r="140" spans="1:14" ht="15.5">
      <c r="K140" s="156">
        <f t="shared" si="12"/>
        <v>0</v>
      </c>
    </row>
    <row r="141" spans="1:14" ht="15.5">
      <c r="A141" t="s">
        <v>182</v>
      </c>
      <c r="K141" s="156">
        <f t="shared" si="12"/>
        <v>0</v>
      </c>
    </row>
    <row r="142" spans="1:14" ht="15.5">
      <c r="A142" s="149" t="s">
        <v>181</v>
      </c>
      <c r="B142" s="150" t="str">
        <f>IF(ISERROR(M142),"",M142)</f>
        <v/>
      </c>
      <c r="C142" s="150" t="e">
        <f>VLOOKUP(B142,AccountFund_Tbl,2,FALSE)</f>
        <v>#N/A</v>
      </c>
      <c r="D142" s="151"/>
      <c r="E142" s="149"/>
      <c r="F142" s="152">
        <f ca="1">TODAY()</f>
        <v>45315</v>
      </c>
      <c r="G142" s="147" t="e">
        <f>IF('IOC Input'!#REF!="","",'IOC Input'!#REF!)</f>
        <v>#REF!</v>
      </c>
      <c r="H142" s="153" t="e">
        <f>IF('IOC Input'!#REF!&gt;=50000,RIGHT('IOC Input'!#REF!,6),"")</f>
        <v>#REF!</v>
      </c>
      <c r="I142" s="154" t="e">
        <f>IF(I143="",J143,"")</f>
        <v>#REF!</v>
      </c>
      <c r="J142" s="155" t="e">
        <f>IF(J143="",I143,"")</f>
        <v>#REF!</v>
      </c>
      <c r="K142" s="156" t="e">
        <f>IF(SUM(I142:J142)&gt;0,1,0)</f>
        <v>#REF!</v>
      </c>
      <c r="L142" s="146"/>
      <c r="M14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42" s="150" t="e">
        <f>VLOOKUP(M142,AccountFund_Tbl,2,FALSE)</f>
        <v>#REF!</v>
      </c>
    </row>
    <row r="143" spans="1:14" ht="15.5">
      <c r="A143" s="149" t="s">
        <v>181</v>
      </c>
      <c r="B143" s="150" t="str">
        <f>IF(B142="","",IF(B142&lt;&gt;"119530",119530,""))</f>
        <v/>
      </c>
      <c r="C143" s="150" t="e">
        <f>VLOOKUP(B143,AccountFund_Tbl,2,FALSE)</f>
        <v>#N/A</v>
      </c>
      <c r="D143" s="151"/>
      <c r="E143" s="149"/>
      <c r="F143" s="152">
        <f ca="1">TODAY()</f>
        <v>45315</v>
      </c>
      <c r="G143" s="147" t="e">
        <f>IF('IOC Input'!#REF!="","",'IOC Input'!#REF!)</f>
        <v>#REF!</v>
      </c>
      <c r="H143" s="153" t="e">
        <f>IF('IOC Input'!#REF!&gt;=50000,RIGHT('IOC Input'!#REF!,6),"")</f>
        <v>#REF!</v>
      </c>
      <c r="I143" s="154" t="e">
        <f>IF(AND('IOC Input'!#REF!="1195000",'IOC Input'!#REF!="C"),'IOC Input'!#REF!,"")</f>
        <v>#REF!</v>
      </c>
      <c r="J143" s="155" t="e">
        <f>IF(AND('IOC Input'!#REF!="1195000",'IOC Input'!#REF!="D"),'IOC Input'!#REF!,"")</f>
        <v>#REF!</v>
      </c>
      <c r="K143" s="156" t="e">
        <f t="shared" ref="K143:K150" si="13">IF(SUM(I143:J143)&gt;0,1,0)</f>
        <v>#REF!</v>
      </c>
      <c r="L143" s="146"/>
      <c r="M143" s="150" t="e">
        <f>IF(M142="","",IF(M142&lt;&gt;"119530",119530,""))</f>
        <v>#REF!</v>
      </c>
      <c r="N143" s="150" t="e">
        <f>VLOOKUP(M143,AccountFund_Tbl,2,FALSE)</f>
        <v>#REF!</v>
      </c>
    </row>
    <row r="144" spans="1:14" ht="15.5">
      <c r="A144" s="149"/>
      <c r="B144" s="157"/>
      <c r="C144" s="157"/>
      <c r="D144" s="151"/>
      <c r="E144" s="149"/>
      <c r="F144" s="152"/>
      <c r="G144" s="147"/>
      <c r="H144" s="153"/>
      <c r="I144" s="154"/>
      <c r="J144" s="155"/>
      <c r="K144" s="156">
        <f t="shared" si="13"/>
        <v>0</v>
      </c>
      <c r="L144" s="146"/>
      <c r="M144" s="146"/>
      <c r="N144" s="146"/>
    </row>
    <row r="145" spans="1:14" ht="15.5">
      <c r="A145" s="149"/>
      <c r="B145" s="157"/>
      <c r="C145" s="157"/>
      <c r="D145" s="151"/>
      <c r="E145" s="149"/>
      <c r="F145" s="152"/>
      <c r="G145" s="147"/>
      <c r="H145" s="153"/>
      <c r="I145" s="154"/>
      <c r="J145" s="155"/>
      <c r="K145" s="156">
        <f t="shared" si="13"/>
        <v>0</v>
      </c>
      <c r="L145" s="146"/>
      <c r="M145" s="146"/>
      <c r="N145" s="146"/>
    </row>
    <row r="146" spans="1:14" ht="15.5">
      <c r="A146" s="149"/>
      <c r="B146" s="157"/>
      <c r="C146" s="157"/>
      <c r="D146" s="151"/>
      <c r="E146" s="149"/>
      <c r="F146" s="152"/>
      <c r="G146" s="147"/>
      <c r="H146" s="153"/>
      <c r="I146" s="154"/>
      <c r="J146" s="155"/>
      <c r="K146" s="156">
        <f t="shared" si="13"/>
        <v>0</v>
      </c>
      <c r="L146" s="146"/>
      <c r="M146" s="146"/>
      <c r="N146" s="146"/>
    </row>
    <row r="147" spans="1:14" ht="15.5">
      <c r="K147" s="156">
        <f t="shared" si="13"/>
        <v>0</v>
      </c>
    </row>
    <row r="148" spans="1:14" ht="15.5">
      <c r="K148" s="156">
        <f t="shared" si="13"/>
        <v>0</v>
      </c>
    </row>
    <row r="149" spans="1:14" ht="15.5">
      <c r="K149" s="156">
        <f t="shared" si="13"/>
        <v>0</v>
      </c>
    </row>
    <row r="150" spans="1:14" ht="15.5">
      <c r="A150" t="s">
        <v>182</v>
      </c>
      <c r="K150" s="156">
        <f t="shared" si="13"/>
        <v>0</v>
      </c>
    </row>
    <row r="151" spans="1:14" ht="15.5">
      <c r="A151" s="149" t="s">
        <v>181</v>
      </c>
      <c r="B151" s="150" t="str">
        <f>IF(ISERROR(M151),"",M151)</f>
        <v/>
      </c>
      <c r="C151" s="150" t="e">
        <f>VLOOKUP(B151,AccountFund_Tbl,2,FALSE)</f>
        <v>#N/A</v>
      </c>
      <c r="D151" s="151"/>
      <c r="E151" s="149"/>
      <c r="F151" s="152">
        <f ca="1">TODAY()</f>
        <v>45315</v>
      </c>
      <c r="G151" s="147" t="e">
        <f>IF('IOC Input'!#REF!="","",'IOC Input'!#REF!)</f>
        <v>#REF!</v>
      </c>
      <c r="H151" s="153" t="e">
        <f>IF('IOC Input'!#REF!&gt;=50000,RIGHT('IOC Input'!#REF!,6),"")</f>
        <v>#REF!</v>
      </c>
      <c r="I151" s="154" t="e">
        <f>IF(I152="",J152,"")</f>
        <v>#REF!</v>
      </c>
      <c r="J151" s="155" t="e">
        <f>IF(J152="",I152,"")</f>
        <v>#REF!</v>
      </c>
      <c r="K151" s="156" t="e">
        <f>IF(SUM(I151:J151)&gt;0,1,0)</f>
        <v>#REF!</v>
      </c>
      <c r="L151" s="146"/>
      <c r="M15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51" s="150" t="e">
        <f>VLOOKUP(M151,AccountFund_Tbl,2,FALSE)</f>
        <v>#REF!</v>
      </c>
    </row>
    <row r="152" spans="1:14" ht="15.5">
      <c r="A152" s="149" t="s">
        <v>181</v>
      </c>
      <c r="B152" s="150" t="str">
        <f>IF(B151="","",IF(B151&lt;&gt;"119530",119530,""))</f>
        <v/>
      </c>
      <c r="C152" s="150" t="e">
        <f>VLOOKUP(B152,AccountFund_Tbl,2,FALSE)</f>
        <v>#N/A</v>
      </c>
      <c r="D152" s="151"/>
      <c r="E152" s="149"/>
      <c r="F152" s="152">
        <f ca="1">TODAY()</f>
        <v>45315</v>
      </c>
      <c r="G152" s="147" t="e">
        <f>IF('IOC Input'!#REF!="","",'IOC Input'!#REF!)</f>
        <v>#REF!</v>
      </c>
      <c r="H152" s="153" t="e">
        <f>IF('IOC Input'!#REF!&gt;=50000,RIGHT('IOC Input'!#REF!,6),"")</f>
        <v>#REF!</v>
      </c>
      <c r="I152" s="154" t="e">
        <f>IF(AND('IOC Input'!#REF!="1195000",'IOC Input'!#REF!="C"),'IOC Input'!#REF!,"")</f>
        <v>#REF!</v>
      </c>
      <c r="J152" s="155" t="e">
        <f>IF(AND('IOC Input'!#REF!="1195000",'IOC Input'!#REF!="D"),'IOC Input'!#REF!,"")</f>
        <v>#REF!</v>
      </c>
      <c r="K152" s="156" t="e">
        <f t="shared" ref="K152:K159" si="14">IF(SUM(I152:J152)&gt;0,1,0)</f>
        <v>#REF!</v>
      </c>
      <c r="L152" s="146"/>
      <c r="M152" s="150" t="e">
        <f>IF(M151="","",IF(M151&lt;&gt;"119530",119530,""))</f>
        <v>#REF!</v>
      </c>
      <c r="N152" s="150" t="e">
        <f>VLOOKUP(M152,AccountFund_Tbl,2,FALSE)</f>
        <v>#REF!</v>
      </c>
    </row>
    <row r="153" spans="1:14" ht="15.5">
      <c r="A153" s="149"/>
      <c r="B153" s="157"/>
      <c r="C153" s="157"/>
      <c r="D153" s="151"/>
      <c r="E153" s="149"/>
      <c r="F153" s="152"/>
      <c r="G153" s="147"/>
      <c r="H153" s="153"/>
      <c r="I153" s="154"/>
      <c r="J153" s="155"/>
      <c r="K153" s="156">
        <f t="shared" si="14"/>
        <v>0</v>
      </c>
      <c r="L153" s="146"/>
      <c r="M153" s="146"/>
      <c r="N153" s="146"/>
    </row>
    <row r="154" spans="1:14" ht="15.5">
      <c r="A154" s="149"/>
      <c r="B154" s="157"/>
      <c r="C154" s="157"/>
      <c r="D154" s="151"/>
      <c r="E154" s="149"/>
      <c r="F154" s="152"/>
      <c r="G154" s="147"/>
      <c r="H154" s="153"/>
      <c r="I154" s="154"/>
      <c r="J154" s="155"/>
      <c r="K154" s="156">
        <f t="shared" si="14"/>
        <v>0</v>
      </c>
      <c r="L154" s="146"/>
      <c r="M154" s="146"/>
      <c r="N154" s="146"/>
    </row>
    <row r="155" spans="1:14" ht="15.5">
      <c r="A155" s="149"/>
      <c r="B155" s="157"/>
      <c r="C155" s="157"/>
      <c r="D155" s="151"/>
      <c r="E155" s="149"/>
      <c r="F155" s="152"/>
      <c r="G155" s="147"/>
      <c r="H155" s="153"/>
      <c r="I155" s="154"/>
      <c r="J155" s="155"/>
      <c r="K155" s="156">
        <f t="shared" si="14"/>
        <v>0</v>
      </c>
      <c r="L155" s="146"/>
      <c r="M155" s="146"/>
      <c r="N155" s="146"/>
    </row>
    <row r="156" spans="1:14" ht="15.5">
      <c r="K156" s="156">
        <f t="shared" si="14"/>
        <v>0</v>
      </c>
    </row>
    <row r="157" spans="1:14" ht="15.5">
      <c r="K157" s="156">
        <f t="shared" si="14"/>
        <v>0</v>
      </c>
    </row>
    <row r="158" spans="1:14" ht="15.5">
      <c r="K158" s="156">
        <f t="shared" si="14"/>
        <v>0</v>
      </c>
    </row>
    <row r="159" spans="1:14" ht="15.5">
      <c r="A159" t="s">
        <v>182</v>
      </c>
      <c r="K159" s="156">
        <f t="shared" si="14"/>
        <v>0</v>
      </c>
    </row>
    <row r="160" spans="1:14" ht="15.5">
      <c r="A160" s="149" t="s">
        <v>181</v>
      </c>
      <c r="B160" s="150" t="str">
        <f>IF(ISERROR(M160),"",M160)</f>
        <v/>
      </c>
      <c r="C160" s="150" t="e">
        <f>VLOOKUP(B160,AccountFund_Tbl,2,FALSE)</f>
        <v>#N/A</v>
      </c>
      <c r="D160" s="151"/>
      <c r="E160" s="149"/>
      <c r="F160" s="152">
        <f ca="1">TODAY()</f>
        <v>45315</v>
      </c>
      <c r="G160" s="147" t="e">
        <f>IF('IOC Input'!#REF!="","",'IOC Input'!#REF!)</f>
        <v>#REF!</v>
      </c>
      <c r="H160" s="153" t="e">
        <f>IF('IOC Input'!#REF!&gt;=50000,RIGHT('IOC Input'!#REF!,6),"")</f>
        <v>#REF!</v>
      </c>
      <c r="I160" s="154" t="e">
        <f>IF(I161="",J161,"")</f>
        <v>#REF!</v>
      </c>
      <c r="J160" s="155" t="e">
        <f>IF(J161="",I161,"")</f>
        <v>#REF!</v>
      </c>
      <c r="K160" s="156" t="e">
        <f>IF(SUM(I160:J160)&gt;0,1,0)</f>
        <v>#REF!</v>
      </c>
      <c r="L160" s="146"/>
      <c r="M16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60" s="150" t="e">
        <f>VLOOKUP(M160,AccountFund_Tbl,2,FALSE)</f>
        <v>#REF!</v>
      </c>
    </row>
    <row r="161" spans="1:14" ht="15.5">
      <c r="A161" s="149" t="s">
        <v>181</v>
      </c>
      <c r="B161" s="150" t="str">
        <f>IF(B160="","",IF(B160&lt;&gt;"119530",119530,""))</f>
        <v/>
      </c>
      <c r="C161" s="150" t="e">
        <f>VLOOKUP(B161,AccountFund_Tbl,2,FALSE)</f>
        <v>#N/A</v>
      </c>
      <c r="D161" s="151"/>
      <c r="E161" s="149"/>
      <c r="F161" s="152">
        <f ca="1">TODAY()</f>
        <v>45315</v>
      </c>
      <c r="G161" s="147" t="e">
        <f>IF('IOC Input'!#REF!="","",'IOC Input'!#REF!)</f>
        <v>#REF!</v>
      </c>
      <c r="H161" s="153" t="e">
        <f>IF('IOC Input'!#REF!&gt;=50000,RIGHT('IOC Input'!#REF!,6),"")</f>
        <v>#REF!</v>
      </c>
      <c r="I161" s="154" t="e">
        <f>IF(AND('IOC Input'!#REF!="1195000",'IOC Input'!#REF!="C"),'IOC Input'!#REF!,"")</f>
        <v>#REF!</v>
      </c>
      <c r="J161" s="155" t="e">
        <f>IF(AND('IOC Input'!#REF!="1195000",'IOC Input'!#REF!="D"),'IOC Input'!#REF!,"")</f>
        <v>#REF!</v>
      </c>
      <c r="K161" s="156" t="e">
        <f t="shared" ref="K161:K168" si="15">IF(SUM(I161:J161)&gt;0,1,0)</f>
        <v>#REF!</v>
      </c>
      <c r="L161" s="146"/>
      <c r="M161" s="150" t="e">
        <f>IF(M160="","",IF(M160&lt;&gt;"119530",119530,""))</f>
        <v>#REF!</v>
      </c>
      <c r="N161" s="150" t="e">
        <f>VLOOKUP(M161,AccountFund_Tbl,2,FALSE)</f>
        <v>#REF!</v>
      </c>
    </row>
    <row r="162" spans="1:14" ht="15.5">
      <c r="A162" s="149"/>
      <c r="B162" s="157"/>
      <c r="C162" s="157"/>
      <c r="D162" s="151"/>
      <c r="E162" s="149"/>
      <c r="F162" s="152"/>
      <c r="G162" s="147"/>
      <c r="H162" s="153"/>
      <c r="I162" s="154"/>
      <c r="J162" s="155"/>
      <c r="K162" s="156">
        <f t="shared" si="15"/>
        <v>0</v>
      </c>
      <c r="L162" s="146"/>
      <c r="M162" s="146"/>
      <c r="N162" s="146"/>
    </row>
    <row r="163" spans="1:14" ht="15.5">
      <c r="A163" s="149"/>
      <c r="B163" s="157"/>
      <c r="C163" s="157"/>
      <c r="D163" s="151"/>
      <c r="E163" s="149"/>
      <c r="F163" s="152"/>
      <c r="G163" s="147"/>
      <c r="H163" s="153"/>
      <c r="I163" s="154"/>
      <c r="J163" s="155"/>
      <c r="K163" s="156">
        <f t="shared" si="15"/>
        <v>0</v>
      </c>
      <c r="L163" s="146"/>
      <c r="M163" s="146"/>
      <c r="N163" s="146"/>
    </row>
    <row r="164" spans="1:14" ht="15.5">
      <c r="A164" s="149"/>
      <c r="B164" s="157"/>
      <c r="C164" s="157"/>
      <c r="D164" s="151"/>
      <c r="E164" s="149"/>
      <c r="F164" s="152"/>
      <c r="G164" s="147"/>
      <c r="H164" s="153"/>
      <c r="I164" s="154"/>
      <c r="J164" s="155"/>
      <c r="K164" s="156">
        <f t="shared" si="15"/>
        <v>0</v>
      </c>
      <c r="L164" s="146"/>
      <c r="M164" s="146"/>
      <c r="N164" s="146"/>
    </row>
    <row r="165" spans="1:14" ht="15.5">
      <c r="K165" s="156">
        <f t="shared" si="15"/>
        <v>0</v>
      </c>
    </row>
    <row r="166" spans="1:14" ht="15.5">
      <c r="K166" s="156">
        <f t="shared" si="15"/>
        <v>0</v>
      </c>
    </row>
    <row r="167" spans="1:14" ht="15.5">
      <c r="K167" s="156">
        <f t="shared" si="15"/>
        <v>0</v>
      </c>
    </row>
    <row r="168" spans="1:14" ht="15.5">
      <c r="A168" t="s">
        <v>182</v>
      </c>
      <c r="K168" s="156">
        <f t="shared" si="15"/>
        <v>0</v>
      </c>
    </row>
    <row r="169" spans="1:14" ht="15.5">
      <c r="A169" s="149" t="s">
        <v>181</v>
      </c>
      <c r="B169" s="150" t="str">
        <f>IF(ISERROR(M169),"",M169)</f>
        <v/>
      </c>
      <c r="C169" s="150" t="e">
        <f>VLOOKUP(B169,AccountFund_Tbl,2,FALSE)</f>
        <v>#N/A</v>
      </c>
      <c r="D169" s="151"/>
      <c r="E169" s="149"/>
      <c r="F169" s="152">
        <f ca="1">TODAY()</f>
        <v>45315</v>
      </c>
      <c r="G169" s="147" t="e">
        <f>IF('IOC Input'!#REF!="","",'IOC Input'!#REF!)</f>
        <v>#REF!</v>
      </c>
      <c r="H169" s="153" t="e">
        <f>IF('IOC Input'!#REF!&gt;=50000,RIGHT('IOC Input'!#REF!,6),"")</f>
        <v>#REF!</v>
      </c>
      <c r="I169" s="154" t="e">
        <f>IF(I170="",J170,"")</f>
        <v>#REF!</v>
      </c>
      <c r="J169" s="155" t="e">
        <f>IF(J170="",I170,"")</f>
        <v>#REF!</v>
      </c>
      <c r="K169" s="156" t="e">
        <f>IF(SUM(I169:J169)&gt;0,1,0)</f>
        <v>#REF!</v>
      </c>
      <c r="L169" s="146"/>
      <c r="M16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69" s="150" t="e">
        <f>VLOOKUP(M169,AccountFund_Tbl,2,FALSE)</f>
        <v>#REF!</v>
      </c>
    </row>
    <row r="170" spans="1:14" ht="15.5">
      <c r="A170" s="149" t="s">
        <v>181</v>
      </c>
      <c r="B170" s="150" t="str">
        <f>IF(B169="","",IF(B169&lt;&gt;"119530",119530,""))</f>
        <v/>
      </c>
      <c r="C170" s="150" t="e">
        <f>VLOOKUP(B170,AccountFund_Tbl,2,FALSE)</f>
        <v>#N/A</v>
      </c>
      <c r="D170" s="151"/>
      <c r="E170" s="149"/>
      <c r="F170" s="152">
        <f ca="1">TODAY()</f>
        <v>45315</v>
      </c>
      <c r="G170" s="147" t="e">
        <f>IF('IOC Input'!#REF!="","",'IOC Input'!#REF!)</f>
        <v>#REF!</v>
      </c>
      <c r="H170" s="153" t="e">
        <f>IF('IOC Input'!#REF!&gt;=50000,RIGHT('IOC Input'!#REF!,6),"")</f>
        <v>#REF!</v>
      </c>
      <c r="I170" s="154" t="e">
        <f>IF(AND('IOC Input'!#REF!="1195000",'IOC Input'!#REF!="C"),'IOC Input'!#REF!,"")</f>
        <v>#REF!</v>
      </c>
      <c r="J170" s="155" t="e">
        <f>IF(AND('IOC Input'!#REF!="1195000",'IOC Input'!#REF!="D"),'IOC Input'!#REF!,"")</f>
        <v>#REF!</v>
      </c>
      <c r="K170" s="156" t="e">
        <f t="shared" ref="K170:K177" si="16">IF(SUM(I170:J170)&gt;0,1,0)</f>
        <v>#REF!</v>
      </c>
      <c r="L170" s="146"/>
      <c r="M170" s="150" t="e">
        <f>IF(M169="","",IF(M169&lt;&gt;"119530",119530,""))</f>
        <v>#REF!</v>
      </c>
      <c r="N170" s="150" t="e">
        <f>VLOOKUP(M170,AccountFund_Tbl,2,FALSE)</f>
        <v>#REF!</v>
      </c>
    </row>
    <row r="171" spans="1:14" ht="15.5">
      <c r="A171" s="149"/>
      <c r="B171" s="157"/>
      <c r="C171" s="157"/>
      <c r="D171" s="151"/>
      <c r="E171" s="149"/>
      <c r="F171" s="152"/>
      <c r="G171" s="147"/>
      <c r="H171" s="153"/>
      <c r="I171" s="154"/>
      <c r="J171" s="155"/>
      <c r="K171" s="156">
        <f t="shared" si="16"/>
        <v>0</v>
      </c>
      <c r="L171" s="146"/>
      <c r="M171" s="146"/>
      <c r="N171" s="146"/>
    </row>
    <row r="172" spans="1:14" ht="15.5">
      <c r="A172" s="149"/>
      <c r="B172" s="157"/>
      <c r="C172" s="157"/>
      <c r="D172" s="151"/>
      <c r="E172" s="149"/>
      <c r="F172" s="152"/>
      <c r="G172" s="147"/>
      <c r="H172" s="153"/>
      <c r="I172" s="154"/>
      <c r="J172" s="155"/>
      <c r="K172" s="156">
        <f t="shared" si="16"/>
        <v>0</v>
      </c>
      <c r="L172" s="146"/>
      <c r="M172" s="146"/>
      <c r="N172" s="146"/>
    </row>
    <row r="173" spans="1:14" ht="15.5">
      <c r="A173" s="149"/>
      <c r="B173" s="157"/>
      <c r="C173" s="157"/>
      <c r="D173" s="151"/>
      <c r="E173" s="149"/>
      <c r="F173" s="152"/>
      <c r="G173" s="147"/>
      <c r="H173" s="153"/>
      <c r="I173" s="154"/>
      <c r="J173" s="155"/>
      <c r="K173" s="156">
        <f t="shared" si="16"/>
        <v>0</v>
      </c>
      <c r="L173" s="146"/>
      <c r="M173" s="146"/>
      <c r="N173" s="146"/>
    </row>
    <row r="174" spans="1:14" ht="15.5">
      <c r="K174" s="156">
        <f t="shared" si="16"/>
        <v>0</v>
      </c>
    </row>
    <row r="175" spans="1:14" ht="15.5">
      <c r="K175" s="156">
        <f t="shared" si="16"/>
        <v>0</v>
      </c>
    </row>
    <row r="176" spans="1:14" ht="15.5">
      <c r="K176" s="156">
        <f t="shared" si="16"/>
        <v>0</v>
      </c>
    </row>
    <row r="177" spans="1:14" ht="15.5">
      <c r="A177" t="s">
        <v>182</v>
      </c>
      <c r="K177" s="156">
        <f t="shared" si="16"/>
        <v>0</v>
      </c>
    </row>
    <row r="178" spans="1:14" ht="15.5">
      <c r="A178" s="149" t="s">
        <v>181</v>
      </c>
      <c r="B178" s="150" t="str">
        <f>IF(ISERROR(M178),"",M178)</f>
        <v/>
      </c>
      <c r="C178" s="150" t="e">
        <f>VLOOKUP(B178,AccountFund_Tbl,2,FALSE)</f>
        <v>#N/A</v>
      </c>
      <c r="D178" s="151"/>
      <c r="E178" s="149"/>
      <c r="F178" s="152">
        <f ca="1">TODAY()</f>
        <v>45315</v>
      </c>
      <c r="G178" s="147" t="e">
        <f>IF('IOC Input'!#REF!="","",'IOC Input'!#REF!)</f>
        <v>#REF!</v>
      </c>
      <c r="H178" s="153" t="e">
        <f>IF('IOC Input'!#REF!&gt;=50000,RIGHT('IOC Input'!#REF!,6),"")</f>
        <v>#REF!</v>
      </c>
      <c r="I178" s="154" t="e">
        <f>IF(I179="",J179,"")</f>
        <v>#REF!</v>
      </c>
      <c r="J178" s="155" t="e">
        <f>IF(J179="",I179,"")</f>
        <v>#REF!</v>
      </c>
      <c r="K178" s="156" t="e">
        <f>IF(SUM(I178:J178)&gt;0,1,0)</f>
        <v>#REF!</v>
      </c>
      <c r="L178" s="146"/>
      <c r="M17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78" s="150" t="e">
        <f>VLOOKUP(M178,AccountFund_Tbl,2,FALSE)</f>
        <v>#REF!</v>
      </c>
    </row>
    <row r="179" spans="1:14" ht="15.5">
      <c r="A179" s="149" t="s">
        <v>181</v>
      </c>
      <c r="B179" s="150" t="str">
        <f>IF(B178="","",IF(B178&lt;&gt;"119530",119530,""))</f>
        <v/>
      </c>
      <c r="C179" s="150" t="e">
        <f>VLOOKUP(B179,AccountFund_Tbl,2,FALSE)</f>
        <v>#N/A</v>
      </c>
      <c r="D179" s="151"/>
      <c r="E179" s="149"/>
      <c r="F179" s="152">
        <f ca="1">TODAY()</f>
        <v>45315</v>
      </c>
      <c r="G179" s="147" t="e">
        <f>IF('IOC Input'!#REF!="","",'IOC Input'!#REF!)</f>
        <v>#REF!</v>
      </c>
      <c r="H179" s="153" t="e">
        <f>IF('IOC Input'!#REF!&gt;=50000,RIGHT('IOC Input'!#REF!,6),"")</f>
        <v>#REF!</v>
      </c>
      <c r="I179" s="154" t="e">
        <f>IF(AND('IOC Input'!#REF!="1195000",'IOC Input'!#REF!="C"),'IOC Input'!#REF!,"")</f>
        <v>#REF!</v>
      </c>
      <c r="J179" s="155" t="e">
        <f>IF(AND('IOC Input'!#REF!="1195000",'IOC Input'!#REF!="D"),'IOC Input'!#REF!,"")</f>
        <v>#REF!</v>
      </c>
      <c r="K179" s="156" t="e">
        <f t="shared" ref="K179:K186" si="17">IF(SUM(I179:J179)&gt;0,1,0)</f>
        <v>#REF!</v>
      </c>
      <c r="L179" s="146"/>
      <c r="M179" s="150" t="e">
        <f>IF(M178="","",IF(M178&lt;&gt;"119530",119530,""))</f>
        <v>#REF!</v>
      </c>
      <c r="N179" s="150" t="e">
        <f>VLOOKUP(M179,AccountFund_Tbl,2,FALSE)</f>
        <v>#REF!</v>
      </c>
    </row>
    <row r="180" spans="1:14" ht="15.5">
      <c r="A180" s="149"/>
      <c r="B180" s="157"/>
      <c r="C180" s="157"/>
      <c r="D180" s="151"/>
      <c r="E180" s="149"/>
      <c r="F180" s="152"/>
      <c r="G180" s="147"/>
      <c r="H180" s="153"/>
      <c r="I180" s="154"/>
      <c r="J180" s="155"/>
      <c r="K180" s="156">
        <f t="shared" si="17"/>
        <v>0</v>
      </c>
      <c r="L180" s="146"/>
      <c r="M180" s="146"/>
      <c r="N180" s="146"/>
    </row>
    <row r="181" spans="1:14" ht="15.5">
      <c r="A181" s="149"/>
      <c r="B181" s="157"/>
      <c r="C181" s="157"/>
      <c r="D181" s="151"/>
      <c r="E181" s="149"/>
      <c r="F181" s="152"/>
      <c r="G181" s="147"/>
      <c r="H181" s="153"/>
      <c r="I181" s="154"/>
      <c r="J181" s="155"/>
      <c r="K181" s="156">
        <f t="shared" si="17"/>
        <v>0</v>
      </c>
      <c r="L181" s="146"/>
      <c r="M181" s="146"/>
      <c r="N181" s="146"/>
    </row>
    <row r="182" spans="1:14" ht="15.5">
      <c r="A182" s="149"/>
      <c r="B182" s="157"/>
      <c r="C182" s="157"/>
      <c r="D182" s="151"/>
      <c r="E182" s="149"/>
      <c r="F182" s="152"/>
      <c r="G182" s="147"/>
      <c r="H182" s="153"/>
      <c r="I182" s="154"/>
      <c r="J182" s="155"/>
      <c r="K182" s="156">
        <f t="shared" si="17"/>
        <v>0</v>
      </c>
      <c r="L182" s="146"/>
      <c r="M182" s="146"/>
      <c r="N182" s="146"/>
    </row>
    <row r="183" spans="1:14" ht="15.5">
      <c r="K183" s="156">
        <f t="shared" si="17"/>
        <v>0</v>
      </c>
    </row>
    <row r="184" spans="1:14" ht="15.5">
      <c r="K184" s="156">
        <f t="shared" si="17"/>
        <v>0</v>
      </c>
    </row>
    <row r="185" spans="1:14" ht="15.5">
      <c r="K185" s="156">
        <f t="shared" si="17"/>
        <v>0</v>
      </c>
    </row>
    <row r="186" spans="1:14" ht="15.5">
      <c r="A186" t="s">
        <v>182</v>
      </c>
      <c r="K186" s="156">
        <f t="shared" si="17"/>
        <v>0</v>
      </c>
    </row>
    <row r="187" spans="1:14" ht="15.5">
      <c r="A187" s="149" t="s">
        <v>181</v>
      </c>
      <c r="B187" s="150" t="str">
        <f>IF(ISERROR(M187),"",M187)</f>
        <v/>
      </c>
      <c r="C187" s="150" t="e">
        <f>VLOOKUP(B187,AccountFund_Tbl,2,FALSE)</f>
        <v>#N/A</v>
      </c>
      <c r="D187" s="151"/>
      <c r="E187" s="149"/>
      <c r="F187" s="152">
        <f ca="1">TODAY()</f>
        <v>45315</v>
      </c>
      <c r="G187" s="147" t="e">
        <f>IF('IOC Input'!#REF!="","",'IOC Input'!#REF!)</f>
        <v>#REF!</v>
      </c>
      <c r="H187" s="153" t="e">
        <f>IF('IOC Input'!#REF!&gt;=50000,RIGHT('IOC Input'!#REF!,6),"")</f>
        <v>#REF!</v>
      </c>
      <c r="I187" s="154" t="e">
        <f>IF(I188="",J188,"")</f>
        <v>#REF!</v>
      </c>
      <c r="J187" s="155" t="e">
        <f>IF(J188="",I188,"")</f>
        <v>#REF!</v>
      </c>
      <c r="K187" s="156" t="e">
        <f>IF(SUM(I187:J187)&gt;0,1,0)</f>
        <v>#REF!</v>
      </c>
      <c r="L187" s="146"/>
      <c r="M18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87" s="150" t="e">
        <f>VLOOKUP(M187,AccountFund_Tbl,2,FALSE)</f>
        <v>#REF!</v>
      </c>
    </row>
    <row r="188" spans="1:14" ht="15.5">
      <c r="A188" s="149" t="s">
        <v>181</v>
      </c>
      <c r="B188" s="150" t="str">
        <f>IF(B187="","",IF(B187&lt;&gt;"119530",119530,""))</f>
        <v/>
      </c>
      <c r="C188" s="150" t="e">
        <f>VLOOKUP(B188,AccountFund_Tbl,2,FALSE)</f>
        <v>#N/A</v>
      </c>
      <c r="D188" s="151"/>
      <c r="E188" s="149"/>
      <c r="F188" s="152">
        <f ca="1">TODAY()</f>
        <v>45315</v>
      </c>
      <c r="G188" s="147" t="e">
        <f>IF('IOC Input'!#REF!="","",'IOC Input'!#REF!)</f>
        <v>#REF!</v>
      </c>
      <c r="H188" s="153" t="e">
        <f>IF('IOC Input'!#REF!&gt;=50000,RIGHT('IOC Input'!#REF!,6),"")</f>
        <v>#REF!</v>
      </c>
      <c r="I188" s="154" t="e">
        <f>IF(AND('IOC Input'!#REF!="1195000",'IOC Input'!#REF!="C"),'IOC Input'!#REF!,"")</f>
        <v>#REF!</v>
      </c>
      <c r="J188" s="155" t="e">
        <f>IF(AND('IOC Input'!#REF!="1195000",'IOC Input'!#REF!="D"),'IOC Input'!#REF!,"")</f>
        <v>#REF!</v>
      </c>
      <c r="K188" s="156" t="e">
        <f t="shared" ref="K188:K195" si="18">IF(SUM(I188:J188)&gt;0,1,0)</f>
        <v>#REF!</v>
      </c>
      <c r="L188" s="146"/>
      <c r="M188" s="150" t="e">
        <f>IF(M187="","",IF(M187&lt;&gt;"119530",119530,""))</f>
        <v>#REF!</v>
      </c>
      <c r="N188" s="150" t="e">
        <f>VLOOKUP(M188,AccountFund_Tbl,2,FALSE)</f>
        <v>#REF!</v>
      </c>
    </row>
    <row r="189" spans="1:14" ht="15.5">
      <c r="A189" s="149"/>
      <c r="B189" s="157"/>
      <c r="C189" s="157"/>
      <c r="D189" s="151"/>
      <c r="E189" s="149"/>
      <c r="F189" s="152"/>
      <c r="G189" s="147"/>
      <c r="H189" s="153"/>
      <c r="I189" s="154"/>
      <c r="J189" s="155"/>
      <c r="K189" s="156">
        <f t="shared" si="18"/>
        <v>0</v>
      </c>
      <c r="L189" s="146"/>
      <c r="M189" s="146"/>
      <c r="N189" s="146"/>
    </row>
    <row r="190" spans="1:14" ht="15.5">
      <c r="A190" s="149"/>
      <c r="B190" s="157"/>
      <c r="C190" s="157"/>
      <c r="D190" s="151"/>
      <c r="E190" s="149"/>
      <c r="F190" s="152"/>
      <c r="G190" s="147"/>
      <c r="H190" s="153"/>
      <c r="I190" s="154"/>
      <c r="J190" s="155"/>
      <c r="K190" s="156">
        <f t="shared" si="18"/>
        <v>0</v>
      </c>
      <c r="L190" s="146"/>
      <c r="M190" s="146"/>
      <c r="N190" s="146"/>
    </row>
    <row r="191" spans="1:14" ht="15.5">
      <c r="A191" s="149"/>
      <c r="B191" s="157"/>
      <c r="C191" s="157"/>
      <c r="D191" s="151"/>
      <c r="E191" s="149"/>
      <c r="F191" s="152"/>
      <c r="G191" s="147"/>
      <c r="H191" s="153"/>
      <c r="I191" s="154"/>
      <c r="J191" s="155"/>
      <c r="K191" s="156">
        <f t="shared" si="18"/>
        <v>0</v>
      </c>
      <c r="L191" s="146"/>
      <c r="M191" s="146"/>
      <c r="N191" s="146"/>
    </row>
    <row r="192" spans="1:14" ht="15.5">
      <c r="K192" s="156">
        <f t="shared" si="18"/>
        <v>0</v>
      </c>
    </row>
    <row r="193" spans="1:14" ht="15.5">
      <c r="K193" s="156">
        <f t="shared" si="18"/>
        <v>0</v>
      </c>
    </row>
    <row r="194" spans="1:14" ht="15.5">
      <c r="K194" s="156">
        <f t="shared" si="18"/>
        <v>0</v>
      </c>
    </row>
    <row r="195" spans="1:14" ht="15.5">
      <c r="A195" t="s">
        <v>182</v>
      </c>
      <c r="K195" s="156">
        <f t="shared" si="18"/>
        <v>0</v>
      </c>
    </row>
    <row r="196" spans="1:14" ht="15.5">
      <c r="A196" s="149" t="s">
        <v>181</v>
      </c>
      <c r="B196" s="150" t="str">
        <f>IF(ISERROR(M196),"",M196)</f>
        <v/>
      </c>
      <c r="C196" s="150" t="e">
        <f>VLOOKUP(B196,AccountFund_Tbl,2,FALSE)</f>
        <v>#N/A</v>
      </c>
      <c r="D196" s="151"/>
      <c r="E196" s="149"/>
      <c r="F196" s="152">
        <f ca="1">TODAY()</f>
        <v>45315</v>
      </c>
      <c r="G196" s="147" t="e">
        <f>IF('IOC Input'!#REF!="","",'IOC Input'!#REF!)</f>
        <v>#REF!</v>
      </c>
      <c r="H196" s="153" t="e">
        <f>IF('IOC Input'!#REF!&gt;=50000,RIGHT('IOC Input'!#REF!,6),"")</f>
        <v>#REF!</v>
      </c>
      <c r="I196" s="154" t="e">
        <f>IF(I197="",J197,"")</f>
        <v>#REF!</v>
      </c>
      <c r="J196" s="155" t="e">
        <f>IF(J197="",I197,"")</f>
        <v>#REF!</v>
      </c>
      <c r="K196" s="156" t="e">
        <f>IF(SUM(I196:J196)&gt;0,1,0)</f>
        <v>#REF!</v>
      </c>
      <c r="L196" s="146"/>
      <c r="M19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96" s="150" t="e">
        <f>VLOOKUP(M196,AccountFund_Tbl,2,FALSE)</f>
        <v>#REF!</v>
      </c>
    </row>
    <row r="197" spans="1:14" ht="15.5">
      <c r="A197" s="149" t="s">
        <v>181</v>
      </c>
      <c r="B197" s="150" t="str">
        <f>IF(B196="","",IF(B196&lt;&gt;"119530",119530,""))</f>
        <v/>
      </c>
      <c r="C197" s="150" t="e">
        <f>VLOOKUP(B197,AccountFund_Tbl,2,FALSE)</f>
        <v>#N/A</v>
      </c>
      <c r="D197" s="151"/>
      <c r="E197" s="149"/>
      <c r="F197" s="152">
        <f ca="1">TODAY()</f>
        <v>45315</v>
      </c>
      <c r="G197" s="147" t="e">
        <f>IF('IOC Input'!#REF!="","",'IOC Input'!#REF!)</f>
        <v>#REF!</v>
      </c>
      <c r="H197" s="153" t="e">
        <f>IF('IOC Input'!#REF!&gt;=50000,RIGHT('IOC Input'!#REF!,6),"")</f>
        <v>#REF!</v>
      </c>
      <c r="I197" s="154" t="e">
        <f>IF(AND('IOC Input'!#REF!="1195000",'IOC Input'!#REF!="C"),'IOC Input'!#REF!,"")</f>
        <v>#REF!</v>
      </c>
      <c r="J197" s="155" t="e">
        <f>IF(AND('IOC Input'!#REF!="1195000",'IOC Input'!#REF!="D"),'IOC Input'!#REF!,"")</f>
        <v>#REF!</v>
      </c>
      <c r="K197" s="156" t="e">
        <f t="shared" ref="K197:K204" si="19">IF(SUM(I197:J197)&gt;0,1,0)</f>
        <v>#REF!</v>
      </c>
      <c r="L197" s="146"/>
      <c r="M197" s="150" t="e">
        <f>IF(M196="","",IF(M196&lt;&gt;"119530",119530,""))</f>
        <v>#REF!</v>
      </c>
      <c r="N197" s="150" t="e">
        <f>VLOOKUP(M197,AccountFund_Tbl,2,FALSE)</f>
        <v>#REF!</v>
      </c>
    </row>
    <row r="198" spans="1:14" ht="15.5">
      <c r="A198" s="149"/>
      <c r="B198" s="157"/>
      <c r="C198" s="157"/>
      <c r="D198" s="151"/>
      <c r="E198" s="149"/>
      <c r="F198" s="152"/>
      <c r="G198" s="147"/>
      <c r="H198" s="153"/>
      <c r="I198" s="154"/>
      <c r="J198" s="155"/>
      <c r="K198" s="156">
        <f t="shared" si="19"/>
        <v>0</v>
      </c>
      <c r="L198" s="146"/>
      <c r="M198" s="146"/>
      <c r="N198" s="146"/>
    </row>
    <row r="199" spans="1:14" ht="15.5">
      <c r="A199" s="149"/>
      <c r="B199" s="157"/>
      <c r="C199" s="157"/>
      <c r="D199" s="151"/>
      <c r="E199" s="149"/>
      <c r="F199" s="152"/>
      <c r="G199" s="147"/>
      <c r="H199" s="153"/>
      <c r="I199" s="154"/>
      <c r="J199" s="155"/>
      <c r="K199" s="156">
        <f t="shared" si="19"/>
        <v>0</v>
      </c>
      <c r="L199" s="146"/>
      <c r="M199" s="146"/>
      <c r="N199" s="146"/>
    </row>
    <row r="200" spans="1:14" ht="15.5">
      <c r="A200" s="149"/>
      <c r="B200" s="157"/>
      <c r="C200" s="157"/>
      <c r="D200" s="151"/>
      <c r="E200" s="149"/>
      <c r="F200" s="152"/>
      <c r="G200" s="147"/>
      <c r="H200" s="153"/>
      <c r="I200" s="154"/>
      <c r="J200" s="155"/>
      <c r="K200" s="156">
        <f t="shared" si="19"/>
        <v>0</v>
      </c>
      <c r="L200" s="146"/>
      <c r="M200" s="146"/>
      <c r="N200" s="146"/>
    </row>
    <row r="201" spans="1:14" ht="15.5">
      <c r="K201" s="156">
        <f t="shared" si="19"/>
        <v>0</v>
      </c>
    </row>
    <row r="202" spans="1:14" ht="15.5">
      <c r="K202" s="156">
        <f t="shared" si="19"/>
        <v>0</v>
      </c>
    </row>
    <row r="203" spans="1:14" ht="15.5">
      <c r="K203" s="156">
        <f t="shared" si="19"/>
        <v>0</v>
      </c>
    </row>
    <row r="204" spans="1:14" ht="15.5">
      <c r="A204" t="s">
        <v>182</v>
      </c>
      <c r="K204" s="156">
        <f t="shared" si="19"/>
        <v>0</v>
      </c>
    </row>
    <row r="205" spans="1:14" ht="15.5">
      <c r="A205" s="149" t="s">
        <v>181</v>
      </c>
      <c r="B205" s="150" t="str">
        <f>IF(ISERROR(M205),"",M205)</f>
        <v/>
      </c>
      <c r="C205" s="150" t="e">
        <f>VLOOKUP(B205,AccountFund_Tbl,2,FALSE)</f>
        <v>#N/A</v>
      </c>
      <c r="D205" s="151"/>
      <c r="E205" s="149"/>
      <c r="F205" s="152">
        <f ca="1">TODAY()</f>
        <v>45315</v>
      </c>
      <c r="G205" s="147" t="e">
        <f>IF('IOC Input'!#REF!="","",'IOC Input'!#REF!)</f>
        <v>#REF!</v>
      </c>
      <c r="H205" s="153" t="e">
        <f>IF('IOC Input'!#REF!&gt;=50000,RIGHT('IOC Input'!#REF!,6),"")</f>
        <v>#REF!</v>
      </c>
      <c r="I205" s="154" t="e">
        <f>IF(I206="",J206,"")</f>
        <v>#REF!</v>
      </c>
      <c r="J205" s="155" t="e">
        <f>IF(J206="",I206,"")</f>
        <v>#REF!</v>
      </c>
      <c r="K205" s="156" t="e">
        <f>IF(SUM(I205:J205)&gt;0,1,0)</f>
        <v>#REF!</v>
      </c>
      <c r="L205" s="146"/>
      <c r="M20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05" s="150" t="e">
        <f>VLOOKUP(M205,AccountFund_Tbl,2,FALSE)</f>
        <v>#REF!</v>
      </c>
    </row>
    <row r="206" spans="1:14" ht="15.5">
      <c r="A206" s="149" t="s">
        <v>181</v>
      </c>
      <c r="B206" s="150" t="str">
        <f>IF(B205="","",IF(B205&lt;&gt;"119530",119530,""))</f>
        <v/>
      </c>
      <c r="C206" s="150" t="e">
        <f>VLOOKUP(B206,AccountFund_Tbl,2,FALSE)</f>
        <v>#N/A</v>
      </c>
      <c r="D206" s="151"/>
      <c r="E206" s="149"/>
      <c r="F206" s="152">
        <f ca="1">TODAY()</f>
        <v>45315</v>
      </c>
      <c r="G206" s="147" t="e">
        <f>IF('IOC Input'!#REF!="","",'IOC Input'!#REF!)</f>
        <v>#REF!</v>
      </c>
      <c r="H206" s="153" t="e">
        <f>IF('IOC Input'!#REF!&gt;=50000,RIGHT('IOC Input'!#REF!,6),"")</f>
        <v>#REF!</v>
      </c>
      <c r="I206" s="154" t="e">
        <f>IF(AND('IOC Input'!#REF!="1195000",'IOC Input'!#REF!="C"),'IOC Input'!#REF!,"")</f>
        <v>#REF!</v>
      </c>
      <c r="J206" s="155" t="e">
        <f>IF(AND('IOC Input'!#REF!="1195000",'IOC Input'!#REF!="D"),'IOC Input'!#REF!,"")</f>
        <v>#REF!</v>
      </c>
      <c r="K206" s="156" t="e">
        <f t="shared" ref="K206:K213" si="20">IF(SUM(I206:J206)&gt;0,1,0)</f>
        <v>#REF!</v>
      </c>
      <c r="L206" s="146"/>
      <c r="M206" s="150" t="e">
        <f>IF(M205="","",IF(M205&lt;&gt;"119530",119530,""))</f>
        <v>#REF!</v>
      </c>
      <c r="N206" s="150" t="e">
        <f>VLOOKUP(M206,AccountFund_Tbl,2,FALSE)</f>
        <v>#REF!</v>
      </c>
    </row>
    <row r="207" spans="1:14" ht="15.5">
      <c r="A207" s="149"/>
      <c r="B207" s="157"/>
      <c r="C207" s="157"/>
      <c r="D207" s="151"/>
      <c r="E207" s="149"/>
      <c r="F207" s="152"/>
      <c r="G207" s="147"/>
      <c r="H207" s="153"/>
      <c r="I207" s="154"/>
      <c r="J207" s="155"/>
      <c r="K207" s="156">
        <f t="shared" si="20"/>
        <v>0</v>
      </c>
      <c r="L207" s="146"/>
      <c r="M207" s="146"/>
      <c r="N207" s="146"/>
    </row>
    <row r="208" spans="1:14" ht="15.5">
      <c r="A208" s="149"/>
      <c r="B208" s="157"/>
      <c r="C208" s="157"/>
      <c r="D208" s="151"/>
      <c r="E208" s="149"/>
      <c r="F208" s="152"/>
      <c r="G208" s="147"/>
      <c r="H208" s="153"/>
      <c r="I208" s="154"/>
      <c r="J208" s="155"/>
      <c r="K208" s="156">
        <f t="shared" si="20"/>
        <v>0</v>
      </c>
      <c r="L208" s="146"/>
      <c r="M208" s="146"/>
      <c r="N208" s="146"/>
    </row>
    <row r="209" spans="1:14" ht="15.5">
      <c r="A209" s="149"/>
      <c r="B209" s="157"/>
      <c r="C209" s="157"/>
      <c r="D209" s="151"/>
      <c r="E209" s="149"/>
      <c r="F209" s="152"/>
      <c r="G209" s="147"/>
      <c r="H209" s="153"/>
      <c r="I209" s="154"/>
      <c r="J209" s="155"/>
      <c r="K209" s="156">
        <f t="shared" si="20"/>
        <v>0</v>
      </c>
      <c r="L209" s="146"/>
      <c r="M209" s="146"/>
      <c r="N209" s="146"/>
    </row>
    <row r="210" spans="1:14" ht="15.5">
      <c r="K210" s="156">
        <f t="shared" si="20"/>
        <v>0</v>
      </c>
    </row>
    <row r="211" spans="1:14" ht="15.5">
      <c r="K211" s="156">
        <f t="shared" si="20"/>
        <v>0</v>
      </c>
    </row>
    <row r="212" spans="1:14" ht="15.5">
      <c r="K212" s="156">
        <f t="shared" si="20"/>
        <v>0</v>
      </c>
    </row>
    <row r="213" spans="1:14" ht="15.5">
      <c r="A213" t="s">
        <v>182</v>
      </c>
      <c r="K213" s="156">
        <f t="shared" si="20"/>
        <v>0</v>
      </c>
    </row>
    <row r="214" spans="1:14" ht="15.5">
      <c r="A214" s="149" t="s">
        <v>181</v>
      </c>
      <c r="B214" s="150" t="str">
        <f>IF(ISERROR(M214),"",M214)</f>
        <v/>
      </c>
      <c r="C214" s="150" t="e">
        <f>VLOOKUP(B214,AccountFund_Tbl,2,FALSE)</f>
        <v>#N/A</v>
      </c>
      <c r="D214" s="151"/>
      <c r="E214" s="149"/>
      <c r="F214" s="152">
        <f ca="1">TODAY()</f>
        <v>45315</v>
      </c>
      <c r="G214" s="147" t="e">
        <f>IF('IOC Input'!#REF!="","",'IOC Input'!#REF!)</f>
        <v>#REF!</v>
      </c>
      <c r="H214" s="153" t="e">
        <f>IF('IOC Input'!#REF!&gt;=50000,RIGHT('IOC Input'!#REF!,6),"")</f>
        <v>#REF!</v>
      </c>
      <c r="I214" s="154" t="e">
        <f>IF(I215="",J215,"")</f>
        <v>#REF!</v>
      </c>
      <c r="J214" s="155" t="e">
        <f>IF(J215="",I215,"")</f>
        <v>#REF!</v>
      </c>
      <c r="K214" s="156" t="e">
        <f>IF(SUM(I214:J214)&gt;0,1,0)</f>
        <v>#REF!</v>
      </c>
      <c r="L214" s="146"/>
      <c r="M21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14" s="150" t="e">
        <f>VLOOKUP(M214,AccountFund_Tbl,2,FALSE)</f>
        <v>#REF!</v>
      </c>
    </row>
    <row r="215" spans="1:14" ht="15.5">
      <c r="A215" s="149" t="s">
        <v>181</v>
      </c>
      <c r="B215" s="150" t="str">
        <f>IF(B214="","",IF(B214&lt;&gt;"119530",119530,""))</f>
        <v/>
      </c>
      <c r="C215" s="150" t="e">
        <f>VLOOKUP(B215,AccountFund_Tbl,2,FALSE)</f>
        <v>#N/A</v>
      </c>
      <c r="D215" s="151"/>
      <c r="E215" s="149"/>
      <c r="F215" s="152">
        <f ca="1">TODAY()</f>
        <v>45315</v>
      </c>
      <c r="G215" s="147" t="e">
        <f>IF('IOC Input'!#REF!="","",'IOC Input'!#REF!)</f>
        <v>#REF!</v>
      </c>
      <c r="H215" s="153" t="e">
        <f>IF('IOC Input'!#REF!&gt;=50000,RIGHT('IOC Input'!#REF!,6),"")</f>
        <v>#REF!</v>
      </c>
      <c r="I215" s="154" t="e">
        <f>IF(AND('IOC Input'!#REF!="1195000",'IOC Input'!#REF!="C"),'IOC Input'!#REF!,"")</f>
        <v>#REF!</v>
      </c>
      <c r="J215" s="155" t="e">
        <f>IF(AND('IOC Input'!#REF!="1195000",'IOC Input'!#REF!="D"),'IOC Input'!#REF!,"")</f>
        <v>#REF!</v>
      </c>
      <c r="K215" s="156" t="e">
        <f t="shared" ref="K215:K222" si="21">IF(SUM(I215:J215)&gt;0,1,0)</f>
        <v>#REF!</v>
      </c>
      <c r="L215" s="146"/>
      <c r="M215" s="150" t="e">
        <f>IF(M214="","",IF(M214&lt;&gt;"119530",119530,""))</f>
        <v>#REF!</v>
      </c>
      <c r="N215" s="150" t="e">
        <f>VLOOKUP(M215,AccountFund_Tbl,2,FALSE)</f>
        <v>#REF!</v>
      </c>
    </row>
    <row r="216" spans="1:14" ht="15.5">
      <c r="A216" s="149"/>
      <c r="B216" s="157"/>
      <c r="C216" s="157"/>
      <c r="D216" s="151"/>
      <c r="E216" s="149"/>
      <c r="F216" s="152"/>
      <c r="G216" s="147"/>
      <c r="H216" s="153"/>
      <c r="I216" s="154"/>
      <c r="J216" s="155"/>
      <c r="K216" s="156">
        <f t="shared" si="21"/>
        <v>0</v>
      </c>
      <c r="L216" s="146"/>
      <c r="M216" s="146"/>
      <c r="N216" s="146"/>
    </row>
    <row r="217" spans="1:14" ht="15.5">
      <c r="A217" s="149"/>
      <c r="B217" s="157"/>
      <c r="C217" s="157"/>
      <c r="D217" s="151"/>
      <c r="E217" s="149"/>
      <c r="F217" s="152"/>
      <c r="G217" s="147"/>
      <c r="H217" s="153"/>
      <c r="I217" s="154"/>
      <c r="J217" s="155"/>
      <c r="K217" s="156">
        <f t="shared" si="21"/>
        <v>0</v>
      </c>
      <c r="L217" s="146"/>
      <c r="M217" s="146"/>
      <c r="N217" s="146"/>
    </row>
    <row r="218" spans="1:14" ht="15.5">
      <c r="A218" s="149"/>
      <c r="B218" s="157"/>
      <c r="C218" s="157"/>
      <c r="D218" s="151"/>
      <c r="E218" s="149"/>
      <c r="F218" s="152"/>
      <c r="G218" s="147"/>
      <c r="H218" s="153"/>
      <c r="I218" s="154"/>
      <c r="J218" s="155"/>
      <c r="K218" s="156">
        <f t="shared" si="21"/>
        <v>0</v>
      </c>
      <c r="L218" s="146"/>
      <c r="M218" s="146"/>
      <c r="N218" s="146"/>
    </row>
    <row r="219" spans="1:14" ht="15.5">
      <c r="K219" s="156">
        <f t="shared" si="21"/>
        <v>0</v>
      </c>
    </row>
    <row r="220" spans="1:14" ht="15.5">
      <c r="K220" s="156">
        <f t="shared" si="21"/>
        <v>0</v>
      </c>
    </row>
    <row r="221" spans="1:14" ht="15.5">
      <c r="K221" s="156">
        <f t="shared" si="21"/>
        <v>0</v>
      </c>
    </row>
    <row r="222" spans="1:14" ht="15.5">
      <c r="A222" t="s">
        <v>182</v>
      </c>
      <c r="K222" s="156">
        <f t="shared" si="21"/>
        <v>0</v>
      </c>
    </row>
    <row r="223" spans="1:14" ht="15.5">
      <c r="A223" s="149" t="s">
        <v>181</v>
      </c>
      <c r="B223" s="150" t="str">
        <f>IF(ISERROR(M223),"",M223)</f>
        <v/>
      </c>
      <c r="C223" s="150" t="e">
        <f>VLOOKUP(B223,AccountFund_Tbl,2,FALSE)</f>
        <v>#N/A</v>
      </c>
      <c r="D223" s="151"/>
      <c r="E223" s="149"/>
      <c r="F223" s="152">
        <f ca="1">TODAY()</f>
        <v>45315</v>
      </c>
      <c r="G223" s="147" t="e">
        <f>IF('IOC Input'!#REF!="","",'IOC Input'!#REF!)</f>
        <v>#REF!</v>
      </c>
      <c r="H223" s="153" t="e">
        <f>IF('IOC Input'!#REF!&gt;=50000,RIGHT('IOC Input'!#REF!,6),"")</f>
        <v>#REF!</v>
      </c>
      <c r="I223" s="154" t="e">
        <f>IF(I224="",J224,"")</f>
        <v>#REF!</v>
      </c>
      <c r="J223" s="155" t="e">
        <f>IF(J224="",I224,"")</f>
        <v>#REF!</v>
      </c>
      <c r="K223" s="156" t="e">
        <f>IF(SUM(I223:J223)&gt;0,1,0)</f>
        <v>#REF!</v>
      </c>
      <c r="L223" s="146"/>
      <c r="M22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23" s="150" t="e">
        <f>VLOOKUP(M223,AccountFund_Tbl,2,FALSE)</f>
        <v>#REF!</v>
      </c>
    </row>
    <row r="224" spans="1:14" ht="15.5">
      <c r="A224" s="149" t="s">
        <v>181</v>
      </c>
      <c r="B224" s="150" t="str">
        <f>IF(B223="","",IF(B223&lt;&gt;"119530",119530,""))</f>
        <v/>
      </c>
      <c r="C224" s="150" t="e">
        <f>VLOOKUP(B224,AccountFund_Tbl,2,FALSE)</f>
        <v>#N/A</v>
      </c>
      <c r="D224" s="151"/>
      <c r="E224" s="149"/>
      <c r="F224" s="152">
        <f ca="1">TODAY()</f>
        <v>45315</v>
      </c>
      <c r="G224" s="147" t="e">
        <f>IF('IOC Input'!#REF!="","",'IOC Input'!#REF!)</f>
        <v>#REF!</v>
      </c>
      <c r="H224" s="153" t="e">
        <f>IF('IOC Input'!#REF!&gt;=50000,RIGHT('IOC Input'!#REF!,6),"")</f>
        <v>#REF!</v>
      </c>
      <c r="I224" s="154" t="e">
        <f>IF(AND('IOC Input'!#REF!="1195000",'IOC Input'!#REF!="C"),'IOC Input'!#REF!,"")</f>
        <v>#REF!</v>
      </c>
      <c r="J224" s="155" t="e">
        <f>IF(AND('IOC Input'!#REF!="1195000",'IOC Input'!#REF!="D"),'IOC Input'!#REF!,"")</f>
        <v>#REF!</v>
      </c>
      <c r="K224" s="156" t="e">
        <f t="shared" ref="K224:K231" si="22">IF(SUM(I224:J224)&gt;0,1,0)</f>
        <v>#REF!</v>
      </c>
      <c r="L224" s="146"/>
      <c r="M224" s="150" t="e">
        <f>IF(M223="","",IF(M223&lt;&gt;"119530",119530,""))</f>
        <v>#REF!</v>
      </c>
      <c r="N224" s="150" t="e">
        <f>VLOOKUP(M224,AccountFund_Tbl,2,FALSE)</f>
        <v>#REF!</v>
      </c>
    </row>
    <row r="225" spans="1:14" ht="15.5">
      <c r="A225" s="149"/>
      <c r="B225" s="157"/>
      <c r="C225" s="157"/>
      <c r="D225" s="151"/>
      <c r="E225" s="149"/>
      <c r="F225" s="152"/>
      <c r="G225" s="147"/>
      <c r="H225" s="153"/>
      <c r="I225" s="154"/>
      <c r="J225" s="155"/>
      <c r="K225" s="156">
        <f t="shared" si="22"/>
        <v>0</v>
      </c>
      <c r="L225" s="146"/>
      <c r="M225" s="146"/>
      <c r="N225" s="146"/>
    </row>
    <row r="226" spans="1:14" ht="15.5">
      <c r="A226" s="149"/>
      <c r="B226" s="157"/>
      <c r="C226" s="157"/>
      <c r="D226" s="151"/>
      <c r="E226" s="149"/>
      <c r="F226" s="152"/>
      <c r="G226" s="147"/>
      <c r="H226" s="153"/>
      <c r="I226" s="154"/>
      <c r="J226" s="155"/>
      <c r="K226" s="156">
        <f t="shared" si="22"/>
        <v>0</v>
      </c>
      <c r="L226" s="146"/>
      <c r="M226" s="146"/>
      <c r="N226" s="146"/>
    </row>
    <row r="227" spans="1:14" ht="15.5">
      <c r="A227" s="149"/>
      <c r="B227" s="157"/>
      <c r="C227" s="157"/>
      <c r="D227" s="151"/>
      <c r="E227" s="149"/>
      <c r="F227" s="152"/>
      <c r="G227" s="147"/>
      <c r="H227" s="153"/>
      <c r="I227" s="154"/>
      <c r="J227" s="155"/>
      <c r="K227" s="156">
        <f t="shared" si="22"/>
        <v>0</v>
      </c>
      <c r="L227" s="146"/>
      <c r="M227" s="146"/>
      <c r="N227" s="146"/>
    </row>
    <row r="228" spans="1:14" ht="15.5">
      <c r="K228" s="156">
        <f t="shared" si="22"/>
        <v>0</v>
      </c>
    </row>
    <row r="229" spans="1:14" ht="15.5">
      <c r="K229" s="156">
        <f t="shared" si="22"/>
        <v>0</v>
      </c>
    </row>
    <row r="230" spans="1:14" ht="15.5">
      <c r="K230" s="156">
        <f t="shared" si="22"/>
        <v>0</v>
      </c>
    </row>
    <row r="231" spans="1:14" ht="15.5">
      <c r="A231" t="s">
        <v>182</v>
      </c>
      <c r="K231" s="156">
        <f t="shared" si="22"/>
        <v>0</v>
      </c>
    </row>
    <row r="232" spans="1:14" ht="15.5">
      <c r="A232" s="149" t="s">
        <v>181</v>
      </c>
      <c r="B232" s="150" t="str">
        <f>IF(ISERROR(M232),"",M232)</f>
        <v/>
      </c>
      <c r="C232" s="150" t="e">
        <f>VLOOKUP(B232,AccountFund_Tbl,2,FALSE)</f>
        <v>#N/A</v>
      </c>
      <c r="D232" s="151"/>
      <c r="E232" s="149"/>
      <c r="F232" s="152">
        <f ca="1">TODAY()</f>
        <v>45315</v>
      </c>
      <c r="G232" s="147" t="e">
        <f>IF('IOC Input'!#REF!="","",'IOC Input'!#REF!)</f>
        <v>#REF!</v>
      </c>
      <c r="H232" s="153" t="e">
        <f>IF('IOC Input'!#REF!&gt;=50000,RIGHT('IOC Input'!#REF!,6),"")</f>
        <v>#REF!</v>
      </c>
      <c r="I232" s="154" t="e">
        <f>IF(I233="",J233,"")</f>
        <v>#REF!</v>
      </c>
      <c r="J232" s="155" t="e">
        <f>IF(J233="",I233,"")</f>
        <v>#REF!</v>
      </c>
      <c r="K232" s="156" t="e">
        <f>IF(SUM(I232:J232)&gt;0,1,0)</f>
        <v>#REF!</v>
      </c>
      <c r="L232" s="146"/>
      <c r="M23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32" s="150" t="e">
        <f>VLOOKUP(M232,AccountFund_Tbl,2,FALSE)</f>
        <v>#REF!</v>
      </c>
    </row>
    <row r="233" spans="1:14" ht="15.5">
      <c r="A233" s="149" t="s">
        <v>181</v>
      </c>
      <c r="B233" s="150" t="str">
        <f>IF(B232="","",IF(B232&lt;&gt;"119530",119530,""))</f>
        <v/>
      </c>
      <c r="C233" s="150" t="e">
        <f>VLOOKUP(B233,AccountFund_Tbl,2,FALSE)</f>
        <v>#N/A</v>
      </c>
      <c r="D233" s="151"/>
      <c r="E233" s="149"/>
      <c r="F233" s="152">
        <f ca="1">TODAY()</f>
        <v>45315</v>
      </c>
      <c r="G233" s="147" t="e">
        <f>IF('IOC Input'!#REF!="","",'IOC Input'!#REF!)</f>
        <v>#REF!</v>
      </c>
      <c r="H233" s="153" t="e">
        <f>IF('IOC Input'!#REF!&gt;=50000,RIGHT('IOC Input'!#REF!,6),"")</f>
        <v>#REF!</v>
      </c>
      <c r="I233" s="154" t="e">
        <f>IF(AND('IOC Input'!#REF!="1195000",'IOC Input'!#REF!="C"),'IOC Input'!#REF!,"")</f>
        <v>#REF!</v>
      </c>
      <c r="J233" s="155" t="e">
        <f>IF(AND('IOC Input'!#REF!="1195000",'IOC Input'!#REF!="D"),'IOC Input'!#REF!,"")</f>
        <v>#REF!</v>
      </c>
      <c r="K233" s="156" t="e">
        <f t="shared" ref="K233:K240" si="23">IF(SUM(I233:J233)&gt;0,1,0)</f>
        <v>#REF!</v>
      </c>
      <c r="L233" s="146"/>
      <c r="M233" s="150" t="e">
        <f>IF(M232="","",IF(M232&lt;&gt;"119530",119530,""))</f>
        <v>#REF!</v>
      </c>
      <c r="N233" s="150" t="e">
        <f>VLOOKUP(M233,AccountFund_Tbl,2,FALSE)</f>
        <v>#REF!</v>
      </c>
    </row>
    <row r="234" spans="1:14" ht="15.5">
      <c r="A234" s="149"/>
      <c r="B234" s="157"/>
      <c r="C234" s="157"/>
      <c r="D234" s="151"/>
      <c r="E234" s="149"/>
      <c r="F234" s="152"/>
      <c r="G234" s="147"/>
      <c r="H234" s="153"/>
      <c r="I234" s="154"/>
      <c r="J234" s="155"/>
      <c r="K234" s="156">
        <f t="shared" si="23"/>
        <v>0</v>
      </c>
      <c r="L234" s="146"/>
      <c r="M234" s="146"/>
      <c r="N234" s="146"/>
    </row>
    <row r="235" spans="1:14" ht="15.5">
      <c r="A235" s="149"/>
      <c r="B235" s="157"/>
      <c r="C235" s="157"/>
      <c r="D235" s="151"/>
      <c r="E235" s="149"/>
      <c r="F235" s="152"/>
      <c r="G235" s="147"/>
      <c r="H235" s="153"/>
      <c r="I235" s="154"/>
      <c r="J235" s="155"/>
      <c r="K235" s="156">
        <f t="shared" si="23"/>
        <v>0</v>
      </c>
      <c r="L235" s="146"/>
      <c r="M235" s="146"/>
      <c r="N235" s="146"/>
    </row>
    <row r="236" spans="1:14" ht="15.5">
      <c r="A236" s="149"/>
      <c r="B236" s="157"/>
      <c r="C236" s="157"/>
      <c r="D236" s="151"/>
      <c r="E236" s="149"/>
      <c r="F236" s="152"/>
      <c r="G236" s="147"/>
      <c r="H236" s="153"/>
      <c r="I236" s="154"/>
      <c r="J236" s="155"/>
      <c r="K236" s="156">
        <f t="shared" si="23"/>
        <v>0</v>
      </c>
      <c r="L236" s="146"/>
      <c r="M236" s="146"/>
      <c r="N236" s="146"/>
    </row>
    <row r="237" spans="1:14" ht="15.5">
      <c r="K237" s="156">
        <f t="shared" si="23"/>
        <v>0</v>
      </c>
    </row>
    <row r="238" spans="1:14" ht="15.5">
      <c r="K238" s="156">
        <f t="shared" si="23"/>
        <v>0</v>
      </c>
    </row>
    <row r="239" spans="1:14" ht="15.5">
      <c r="K239" s="156">
        <f t="shared" si="23"/>
        <v>0</v>
      </c>
    </row>
    <row r="240" spans="1:14" ht="15.5">
      <c r="A240" t="s">
        <v>182</v>
      </c>
      <c r="K240" s="156">
        <f t="shared" si="23"/>
        <v>0</v>
      </c>
    </row>
    <row r="241" spans="1:14" ht="15.5">
      <c r="A241" s="149" t="s">
        <v>181</v>
      </c>
      <c r="B241" s="150" t="str">
        <f>IF(ISERROR(M241),"",M241)</f>
        <v/>
      </c>
      <c r="C241" s="150" t="e">
        <f>VLOOKUP(B241,AccountFund_Tbl,2,FALSE)</f>
        <v>#N/A</v>
      </c>
      <c r="D241" s="151"/>
      <c r="E241" s="149"/>
      <c r="F241" s="152">
        <f ca="1">TODAY()</f>
        <v>45315</v>
      </c>
      <c r="G241" s="147" t="e">
        <f>IF('IOC Input'!#REF!="","",'IOC Input'!#REF!)</f>
        <v>#REF!</v>
      </c>
      <c r="H241" s="153" t="e">
        <f>IF('IOC Input'!#REF!&gt;=50000,RIGHT('IOC Input'!#REF!,6),"")</f>
        <v>#REF!</v>
      </c>
      <c r="I241" s="154" t="e">
        <f>IF(I242="",J242,"")</f>
        <v>#REF!</v>
      </c>
      <c r="J241" s="155" t="e">
        <f>IF(J242="",I242,"")</f>
        <v>#REF!</v>
      </c>
      <c r="K241" s="156" t="e">
        <f>IF(SUM(I241:J241)&gt;0,1,0)</f>
        <v>#REF!</v>
      </c>
      <c r="L241" s="146"/>
      <c r="M24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41" s="150" t="e">
        <f>VLOOKUP(M241,AccountFund_Tbl,2,FALSE)</f>
        <v>#REF!</v>
      </c>
    </row>
    <row r="242" spans="1:14" ht="15.5">
      <c r="A242" s="149" t="s">
        <v>181</v>
      </c>
      <c r="B242" s="150" t="str">
        <f>IF(B241="","",IF(B241&lt;&gt;"119530",119530,""))</f>
        <v/>
      </c>
      <c r="C242" s="150" t="e">
        <f>VLOOKUP(B242,AccountFund_Tbl,2,FALSE)</f>
        <v>#N/A</v>
      </c>
      <c r="D242" s="151"/>
      <c r="E242" s="149"/>
      <c r="F242" s="152">
        <f ca="1">TODAY()</f>
        <v>45315</v>
      </c>
      <c r="G242" s="147" t="e">
        <f>IF('IOC Input'!#REF!="","",'IOC Input'!#REF!)</f>
        <v>#REF!</v>
      </c>
      <c r="H242" s="153" t="e">
        <f>IF('IOC Input'!#REF!&gt;=50000,RIGHT('IOC Input'!#REF!,6),"")</f>
        <v>#REF!</v>
      </c>
      <c r="I242" s="154" t="e">
        <f>IF(AND('IOC Input'!#REF!="1195000",'IOC Input'!#REF!="C"),'IOC Input'!#REF!,"")</f>
        <v>#REF!</v>
      </c>
      <c r="J242" s="155" t="e">
        <f>IF(AND('IOC Input'!#REF!="1195000",'IOC Input'!#REF!="D"),'IOC Input'!#REF!,"")</f>
        <v>#REF!</v>
      </c>
      <c r="K242" s="156" t="e">
        <f t="shared" ref="K242:K249" si="24">IF(SUM(I242:J242)&gt;0,1,0)</f>
        <v>#REF!</v>
      </c>
      <c r="L242" s="146"/>
      <c r="M242" s="150" t="e">
        <f>IF(M241="","",IF(M241&lt;&gt;"119530",119530,""))</f>
        <v>#REF!</v>
      </c>
      <c r="N242" s="150" t="e">
        <f>VLOOKUP(M242,AccountFund_Tbl,2,FALSE)</f>
        <v>#REF!</v>
      </c>
    </row>
    <row r="243" spans="1:14" ht="15.5">
      <c r="A243" s="149"/>
      <c r="B243" s="157"/>
      <c r="C243" s="157"/>
      <c r="D243" s="151"/>
      <c r="E243" s="149"/>
      <c r="F243" s="152"/>
      <c r="G243" s="147"/>
      <c r="H243" s="153"/>
      <c r="I243" s="154"/>
      <c r="J243" s="155"/>
      <c r="K243" s="156">
        <f t="shared" si="24"/>
        <v>0</v>
      </c>
      <c r="L243" s="146"/>
      <c r="M243" s="146"/>
      <c r="N243" s="146"/>
    </row>
    <row r="244" spans="1:14" ht="15.5">
      <c r="A244" s="149"/>
      <c r="B244" s="157"/>
      <c r="C244" s="157"/>
      <c r="D244" s="151"/>
      <c r="E244" s="149"/>
      <c r="F244" s="152"/>
      <c r="G244" s="147"/>
      <c r="H244" s="153"/>
      <c r="I244" s="154"/>
      <c r="J244" s="155"/>
      <c r="K244" s="156">
        <f t="shared" si="24"/>
        <v>0</v>
      </c>
      <c r="L244" s="146"/>
      <c r="M244" s="146"/>
      <c r="N244" s="146"/>
    </row>
    <row r="245" spans="1:14" ht="15.5">
      <c r="A245" s="149"/>
      <c r="B245" s="157"/>
      <c r="C245" s="157"/>
      <c r="D245" s="151"/>
      <c r="E245" s="149"/>
      <c r="F245" s="152"/>
      <c r="G245" s="147"/>
      <c r="H245" s="153"/>
      <c r="I245" s="154"/>
      <c r="J245" s="155"/>
      <c r="K245" s="156">
        <f t="shared" si="24"/>
        <v>0</v>
      </c>
      <c r="L245" s="146"/>
      <c r="M245" s="146"/>
      <c r="N245" s="146"/>
    </row>
    <row r="246" spans="1:14" ht="15.5">
      <c r="K246" s="156">
        <f t="shared" si="24"/>
        <v>0</v>
      </c>
    </row>
    <row r="247" spans="1:14" ht="15.5">
      <c r="K247" s="156">
        <f t="shared" si="24"/>
        <v>0</v>
      </c>
    </row>
    <row r="248" spans="1:14" ht="15.5">
      <c r="K248" s="156">
        <f t="shared" si="24"/>
        <v>0</v>
      </c>
    </row>
    <row r="249" spans="1:14" ht="15.5">
      <c r="A249" t="s">
        <v>182</v>
      </c>
      <c r="K249" s="156">
        <f t="shared" si="24"/>
        <v>0</v>
      </c>
    </row>
    <row r="250" spans="1:14" ht="15.5">
      <c r="A250" s="149" t="s">
        <v>181</v>
      </c>
      <c r="B250" s="150" t="str">
        <f>IF(ISERROR(M250),"",M250)</f>
        <v/>
      </c>
      <c r="C250" s="150" t="e">
        <f>VLOOKUP(B250,AccountFund_Tbl,2,FALSE)</f>
        <v>#N/A</v>
      </c>
      <c r="D250" s="151"/>
      <c r="E250" s="149"/>
      <c r="F250" s="152">
        <f ca="1">TODAY()</f>
        <v>45315</v>
      </c>
      <c r="G250" s="147" t="e">
        <f>IF('IOC Input'!#REF!="","",'IOC Input'!#REF!)</f>
        <v>#REF!</v>
      </c>
      <c r="H250" s="153" t="e">
        <f>IF('IOC Input'!#REF!&gt;=50000,RIGHT('IOC Input'!#REF!,6),"")</f>
        <v>#REF!</v>
      </c>
      <c r="I250" s="154" t="e">
        <f>IF(I251="",J251,"")</f>
        <v>#REF!</v>
      </c>
      <c r="J250" s="155" t="e">
        <f>IF(J251="",I251,"")</f>
        <v>#REF!</v>
      </c>
      <c r="K250" s="156" t="e">
        <f>IF(SUM(I250:J250)&gt;0,1,0)</f>
        <v>#REF!</v>
      </c>
      <c r="L250" s="146"/>
      <c r="M25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50" s="150" t="e">
        <f>VLOOKUP(M250,AccountFund_Tbl,2,FALSE)</f>
        <v>#REF!</v>
      </c>
    </row>
    <row r="251" spans="1:14" ht="15.5">
      <c r="A251" s="149" t="s">
        <v>181</v>
      </c>
      <c r="B251" s="150" t="str">
        <f>IF(B250="","",IF(B250&lt;&gt;"119530",119530,""))</f>
        <v/>
      </c>
      <c r="C251" s="150" t="e">
        <f>VLOOKUP(B251,AccountFund_Tbl,2,FALSE)</f>
        <v>#N/A</v>
      </c>
      <c r="D251" s="151"/>
      <c r="E251" s="149"/>
      <c r="F251" s="152">
        <f ca="1">TODAY()</f>
        <v>45315</v>
      </c>
      <c r="G251" s="147" t="e">
        <f>IF('IOC Input'!#REF!="","",'IOC Input'!#REF!)</f>
        <v>#REF!</v>
      </c>
      <c r="H251" s="153" t="e">
        <f>IF('IOC Input'!#REF!&gt;=50000,RIGHT('IOC Input'!#REF!,6),"")</f>
        <v>#REF!</v>
      </c>
      <c r="I251" s="154" t="e">
        <f>IF(AND('IOC Input'!#REF!="1195000",'IOC Input'!#REF!="C"),'IOC Input'!#REF!,"")</f>
        <v>#REF!</v>
      </c>
      <c r="J251" s="155" t="e">
        <f>IF(AND('IOC Input'!#REF!="1195000",'IOC Input'!#REF!="D"),'IOC Input'!#REF!,"")</f>
        <v>#REF!</v>
      </c>
      <c r="K251" s="156" t="e">
        <f t="shared" ref="K251:K258" si="25">IF(SUM(I251:J251)&gt;0,1,0)</f>
        <v>#REF!</v>
      </c>
      <c r="L251" s="146"/>
      <c r="M251" s="150" t="e">
        <f>IF(M250="","",IF(M250&lt;&gt;"119530",119530,""))</f>
        <v>#REF!</v>
      </c>
      <c r="N251" s="150" t="e">
        <f>VLOOKUP(M251,AccountFund_Tbl,2,FALSE)</f>
        <v>#REF!</v>
      </c>
    </row>
    <row r="252" spans="1:14" ht="15.5">
      <c r="A252" s="149"/>
      <c r="B252" s="157"/>
      <c r="C252" s="157"/>
      <c r="D252" s="151"/>
      <c r="E252" s="149"/>
      <c r="F252" s="152"/>
      <c r="G252" s="147"/>
      <c r="H252" s="153"/>
      <c r="I252" s="154"/>
      <c r="J252" s="155"/>
      <c r="K252" s="156">
        <f t="shared" si="25"/>
        <v>0</v>
      </c>
      <c r="L252" s="146"/>
      <c r="M252" s="146"/>
      <c r="N252" s="146"/>
    </row>
    <row r="253" spans="1:14" ht="15.5">
      <c r="A253" s="149"/>
      <c r="B253" s="157"/>
      <c r="C253" s="157"/>
      <c r="D253" s="151"/>
      <c r="E253" s="149"/>
      <c r="F253" s="152"/>
      <c r="G253" s="147"/>
      <c r="H253" s="153"/>
      <c r="I253" s="154"/>
      <c r="J253" s="155"/>
      <c r="K253" s="156">
        <f t="shared" si="25"/>
        <v>0</v>
      </c>
      <c r="L253" s="146"/>
      <c r="M253" s="146"/>
      <c r="N253" s="146"/>
    </row>
    <row r="254" spans="1:14" ht="15.5">
      <c r="A254" s="149"/>
      <c r="B254" s="157"/>
      <c r="C254" s="157"/>
      <c r="D254" s="151"/>
      <c r="E254" s="149"/>
      <c r="F254" s="152"/>
      <c r="G254" s="147"/>
      <c r="H254" s="153"/>
      <c r="I254" s="154"/>
      <c r="J254" s="155"/>
      <c r="K254" s="156">
        <f t="shared" si="25"/>
        <v>0</v>
      </c>
      <c r="L254" s="146"/>
      <c r="M254" s="146"/>
      <c r="N254" s="146"/>
    </row>
    <row r="255" spans="1:14" ht="15.5">
      <c r="K255" s="156">
        <f t="shared" si="25"/>
        <v>0</v>
      </c>
    </row>
    <row r="256" spans="1:14" ht="15.5">
      <c r="K256" s="156">
        <f t="shared" si="25"/>
        <v>0</v>
      </c>
    </row>
    <row r="257" spans="1:14" ht="15.5">
      <c r="K257" s="156">
        <f t="shared" si="25"/>
        <v>0</v>
      </c>
    </row>
    <row r="258" spans="1:14" ht="15.5">
      <c r="A258" t="s">
        <v>182</v>
      </c>
      <c r="K258" s="156">
        <f t="shared" si="25"/>
        <v>0</v>
      </c>
    </row>
    <row r="259" spans="1:14" ht="15.5">
      <c r="A259" s="149" t="s">
        <v>181</v>
      </c>
      <c r="B259" s="150" t="str">
        <f>IF(ISERROR(M259),"",M259)</f>
        <v/>
      </c>
      <c r="C259" s="150" t="e">
        <f>VLOOKUP(B259,AccountFund_Tbl,2,FALSE)</f>
        <v>#N/A</v>
      </c>
      <c r="D259" s="151"/>
      <c r="E259" s="149"/>
      <c r="F259" s="152">
        <f ca="1">TODAY()</f>
        <v>45315</v>
      </c>
      <c r="G259" s="147" t="e">
        <f>IF('IOC Input'!#REF!="","",'IOC Input'!#REF!)</f>
        <v>#REF!</v>
      </c>
      <c r="H259" s="153" t="e">
        <f>IF('IOC Input'!#REF!&gt;=50000,RIGHT('IOC Input'!#REF!,6),"")</f>
        <v>#REF!</v>
      </c>
      <c r="I259" s="154" t="e">
        <f>IF(I260="",J260,"")</f>
        <v>#REF!</v>
      </c>
      <c r="J259" s="155" t="e">
        <f>IF(J260="",I260,"")</f>
        <v>#REF!</v>
      </c>
      <c r="K259" s="156" t="e">
        <f>IF(SUM(I259:J259)&gt;0,1,0)</f>
        <v>#REF!</v>
      </c>
      <c r="L259" s="146"/>
      <c r="M25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59" s="150" t="e">
        <f>VLOOKUP(M259,AccountFund_Tbl,2,FALSE)</f>
        <v>#REF!</v>
      </c>
    </row>
    <row r="260" spans="1:14" ht="15.5">
      <c r="A260" s="149" t="s">
        <v>181</v>
      </c>
      <c r="B260" s="150" t="str">
        <f>IF(B259="","",IF(B259&lt;&gt;"119530",119530,""))</f>
        <v/>
      </c>
      <c r="C260" s="150" t="e">
        <f>VLOOKUP(B260,AccountFund_Tbl,2,FALSE)</f>
        <v>#N/A</v>
      </c>
      <c r="D260" s="151"/>
      <c r="E260" s="149"/>
      <c r="F260" s="152">
        <f ca="1">TODAY()</f>
        <v>45315</v>
      </c>
      <c r="G260" s="147" t="e">
        <f>IF('IOC Input'!#REF!="","",'IOC Input'!#REF!)</f>
        <v>#REF!</v>
      </c>
      <c r="H260" s="153" t="e">
        <f>IF('IOC Input'!#REF!&gt;=50000,RIGHT('IOC Input'!#REF!,6),"")</f>
        <v>#REF!</v>
      </c>
      <c r="I260" s="154" t="e">
        <f>IF(AND('IOC Input'!#REF!="1195000",'IOC Input'!#REF!="C"),'IOC Input'!#REF!,"")</f>
        <v>#REF!</v>
      </c>
      <c r="J260" s="155" t="e">
        <f>IF(AND('IOC Input'!#REF!="1195000",'IOC Input'!#REF!="D"),'IOC Input'!#REF!,"")</f>
        <v>#REF!</v>
      </c>
      <c r="K260" s="156" t="e">
        <f t="shared" ref="K260:K267" si="26">IF(SUM(I260:J260)&gt;0,1,0)</f>
        <v>#REF!</v>
      </c>
      <c r="L260" s="146"/>
      <c r="M260" s="150" t="e">
        <f>IF(M259="","",IF(M259&lt;&gt;"119530",119530,""))</f>
        <v>#REF!</v>
      </c>
      <c r="N260" s="150" t="e">
        <f>VLOOKUP(M260,AccountFund_Tbl,2,FALSE)</f>
        <v>#REF!</v>
      </c>
    </row>
    <row r="261" spans="1:14" ht="15.5">
      <c r="A261" s="149"/>
      <c r="B261" s="157"/>
      <c r="C261" s="157"/>
      <c r="D261" s="151"/>
      <c r="E261" s="149"/>
      <c r="F261" s="152"/>
      <c r="G261" s="147"/>
      <c r="H261" s="153"/>
      <c r="I261" s="154"/>
      <c r="J261" s="155"/>
      <c r="K261" s="156">
        <f t="shared" si="26"/>
        <v>0</v>
      </c>
      <c r="L261" s="146"/>
      <c r="M261" s="146"/>
      <c r="N261" s="146"/>
    </row>
    <row r="262" spans="1:14" ht="15.5">
      <c r="A262" s="149"/>
      <c r="B262" s="157"/>
      <c r="C262" s="157"/>
      <c r="D262" s="151"/>
      <c r="E262" s="149"/>
      <c r="F262" s="152"/>
      <c r="G262" s="147"/>
      <c r="H262" s="153"/>
      <c r="I262" s="154"/>
      <c r="J262" s="155"/>
      <c r="K262" s="156">
        <f t="shared" si="26"/>
        <v>0</v>
      </c>
      <c r="L262" s="146"/>
      <c r="M262" s="146"/>
      <c r="N262" s="146"/>
    </row>
    <row r="263" spans="1:14" ht="15.5">
      <c r="A263" s="149"/>
      <c r="B263" s="157"/>
      <c r="C263" s="157"/>
      <c r="D263" s="151"/>
      <c r="E263" s="149"/>
      <c r="F263" s="152"/>
      <c r="G263" s="147"/>
      <c r="H263" s="153"/>
      <c r="I263" s="154"/>
      <c r="J263" s="155"/>
      <c r="K263" s="156">
        <f t="shared" si="26"/>
        <v>0</v>
      </c>
      <c r="L263" s="146"/>
      <c r="M263" s="146"/>
      <c r="N263" s="146"/>
    </row>
    <row r="264" spans="1:14" ht="15.5">
      <c r="K264" s="156">
        <f t="shared" si="26"/>
        <v>0</v>
      </c>
    </row>
    <row r="265" spans="1:14" ht="15.5">
      <c r="K265" s="156">
        <f t="shared" si="26"/>
        <v>0</v>
      </c>
    </row>
    <row r="266" spans="1:14" ht="15.5">
      <c r="K266" s="156">
        <f t="shared" si="26"/>
        <v>0</v>
      </c>
    </row>
    <row r="267" spans="1:14" ht="15.5">
      <c r="A267" t="s">
        <v>182</v>
      </c>
      <c r="K267" s="156">
        <f t="shared" si="26"/>
        <v>0</v>
      </c>
    </row>
    <row r="268" spans="1:14" ht="15.5">
      <c r="A268" s="149" t="s">
        <v>181</v>
      </c>
      <c r="B268" s="150" t="str">
        <f>IF(ISERROR(M268),"",M268)</f>
        <v/>
      </c>
      <c r="C268" s="150" t="e">
        <f>VLOOKUP(B268,AccountFund_Tbl,2,FALSE)</f>
        <v>#N/A</v>
      </c>
      <c r="D268" s="151"/>
      <c r="E268" s="149"/>
      <c r="F268" s="152">
        <f ca="1">TODAY()</f>
        <v>45315</v>
      </c>
      <c r="G268" s="147" t="e">
        <f>IF('IOC Input'!#REF!="","",'IOC Input'!#REF!)</f>
        <v>#REF!</v>
      </c>
      <c r="H268" s="153" t="e">
        <f>IF('IOC Input'!#REF!&gt;=50000,RIGHT('IOC Input'!#REF!,6),"")</f>
        <v>#REF!</v>
      </c>
      <c r="I268" s="154" t="e">
        <f>IF(I269="",J269,"")</f>
        <v>#REF!</v>
      </c>
      <c r="J268" s="155" t="e">
        <f>IF(J269="",I269,"")</f>
        <v>#REF!</v>
      </c>
      <c r="K268" s="156" t="e">
        <f>IF(SUM(I268:J268)&gt;0,1,0)</f>
        <v>#REF!</v>
      </c>
      <c r="L268" s="146"/>
      <c r="M26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68" s="150" t="e">
        <f>VLOOKUP(M268,AccountFund_Tbl,2,FALSE)</f>
        <v>#REF!</v>
      </c>
    </row>
    <row r="269" spans="1:14" ht="15.5">
      <c r="A269" s="149" t="s">
        <v>181</v>
      </c>
      <c r="B269" s="150" t="str">
        <f>IF(B268="","",IF(B268&lt;&gt;"119530",119530,""))</f>
        <v/>
      </c>
      <c r="C269" s="150" t="e">
        <f>VLOOKUP(B269,AccountFund_Tbl,2,FALSE)</f>
        <v>#N/A</v>
      </c>
      <c r="D269" s="151"/>
      <c r="E269" s="149"/>
      <c r="F269" s="152">
        <f ca="1">TODAY()</f>
        <v>45315</v>
      </c>
      <c r="G269" s="147" t="e">
        <f>IF('IOC Input'!#REF!="","",'IOC Input'!#REF!)</f>
        <v>#REF!</v>
      </c>
      <c r="H269" s="153" t="e">
        <f>IF('IOC Input'!#REF!&gt;=50000,RIGHT('IOC Input'!#REF!,6),"")</f>
        <v>#REF!</v>
      </c>
      <c r="I269" s="154" t="e">
        <f>IF(AND('IOC Input'!#REF!="1195000",'IOC Input'!#REF!="C"),'IOC Input'!#REF!,"")</f>
        <v>#REF!</v>
      </c>
      <c r="J269" s="155" t="e">
        <f>IF(AND('IOC Input'!#REF!="1195000",'IOC Input'!#REF!="D"),'IOC Input'!#REF!,"")</f>
        <v>#REF!</v>
      </c>
      <c r="K269" s="156" t="e">
        <f t="shared" ref="K269:K276" si="27">IF(SUM(I269:J269)&gt;0,1,0)</f>
        <v>#REF!</v>
      </c>
      <c r="L269" s="146"/>
      <c r="M269" s="150" t="e">
        <f>IF(M268="","",IF(M268&lt;&gt;"119530",119530,""))</f>
        <v>#REF!</v>
      </c>
      <c r="N269" s="150" t="e">
        <f>VLOOKUP(M269,AccountFund_Tbl,2,FALSE)</f>
        <v>#REF!</v>
      </c>
    </row>
    <row r="270" spans="1:14" ht="15.5">
      <c r="A270" s="149"/>
      <c r="B270" s="157"/>
      <c r="C270" s="157"/>
      <c r="D270" s="151"/>
      <c r="E270" s="149"/>
      <c r="F270" s="152"/>
      <c r="G270" s="147"/>
      <c r="H270" s="153"/>
      <c r="I270" s="154"/>
      <c r="J270" s="155"/>
      <c r="K270" s="156">
        <f t="shared" si="27"/>
        <v>0</v>
      </c>
      <c r="L270" s="146"/>
      <c r="M270" s="146"/>
      <c r="N270" s="146"/>
    </row>
    <row r="271" spans="1:14" ht="15.5">
      <c r="A271" s="149"/>
      <c r="B271" s="157"/>
      <c r="C271" s="157"/>
      <c r="D271" s="151"/>
      <c r="E271" s="149"/>
      <c r="F271" s="152"/>
      <c r="G271" s="147"/>
      <c r="H271" s="153"/>
      <c r="I271" s="154"/>
      <c r="J271" s="155"/>
      <c r="K271" s="156">
        <f t="shared" si="27"/>
        <v>0</v>
      </c>
      <c r="L271" s="146"/>
      <c r="M271" s="146"/>
      <c r="N271" s="146"/>
    </row>
    <row r="272" spans="1:14" ht="15.5">
      <c r="A272" s="149"/>
      <c r="B272" s="157"/>
      <c r="C272" s="157"/>
      <c r="D272" s="151"/>
      <c r="E272" s="149"/>
      <c r="F272" s="152"/>
      <c r="G272" s="147"/>
      <c r="H272" s="153"/>
      <c r="I272" s="154"/>
      <c r="J272" s="155"/>
      <c r="K272" s="156">
        <f t="shared" si="27"/>
        <v>0</v>
      </c>
      <c r="L272" s="146"/>
      <c r="M272" s="146"/>
      <c r="N272" s="146"/>
    </row>
    <row r="273" spans="1:14" ht="15.5">
      <c r="K273" s="156">
        <f t="shared" si="27"/>
        <v>0</v>
      </c>
    </row>
    <row r="274" spans="1:14" ht="15.5">
      <c r="K274" s="156">
        <f t="shared" si="27"/>
        <v>0</v>
      </c>
    </row>
    <row r="275" spans="1:14" ht="15.5">
      <c r="K275" s="156">
        <f t="shared" si="27"/>
        <v>0</v>
      </c>
    </row>
    <row r="276" spans="1:14" ht="15.5">
      <c r="A276" t="s">
        <v>182</v>
      </c>
      <c r="K276" s="156">
        <f t="shared" si="27"/>
        <v>0</v>
      </c>
    </row>
    <row r="277" spans="1:14" ht="15.5">
      <c r="A277" s="149" t="s">
        <v>181</v>
      </c>
      <c r="B277" s="150" t="str">
        <f>IF(ISERROR(M277),"",M277)</f>
        <v/>
      </c>
      <c r="C277" s="150" t="e">
        <f>VLOOKUP(B277,AccountFund_Tbl,2,FALSE)</f>
        <v>#N/A</v>
      </c>
      <c r="D277" s="151"/>
      <c r="E277" s="149"/>
      <c r="F277" s="152">
        <f ca="1">TODAY()</f>
        <v>45315</v>
      </c>
      <c r="G277" s="147" t="e">
        <f>IF('IOC Input'!#REF!="","",'IOC Input'!#REF!)</f>
        <v>#REF!</v>
      </c>
      <c r="H277" s="153" t="e">
        <f>IF('IOC Input'!#REF!&gt;=50000,RIGHT('IOC Input'!#REF!,6),"")</f>
        <v>#REF!</v>
      </c>
      <c r="I277" s="154" t="e">
        <f>IF(I278="",J278,"")</f>
        <v>#REF!</v>
      </c>
      <c r="J277" s="155" t="e">
        <f>IF(J278="",I278,"")</f>
        <v>#REF!</v>
      </c>
      <c r="K277" s="156" t="e">
        <f>IF(SUM(I277:J277)&gt;0,1,0)</f>
        <v>#REF!</v>
      </c>
      <c r="L277" s="146"/>
      <c r="M27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77" s="150" t="e">
        <f>VLOOKUP(M277,AccountFund_Tbl,2,FALSE)</f>
        <v>#REF!</v>
      </c>
    </row>
    <row r="278" spans="1:14" ht="15.5">
      <c r="A278" s="149" t="s">
        <v>181</v>
      </c>
      <c r="B278" s="150" t="str">
        <f>IF(B277="","",IF(B277&lt;&gt;"119530",119530,""))</f>
        <v/>
      </c>
      <c r="C278" s="150" t="e">
        <f>VLOOKUP(B278,AccountFund_Tbl,2,FALSE)</f>
        <v>#N/A</v>
      </c>
      <c r="D278" s="151"/>
      <c r="E278" s="149"/>
      <c r="F278" s="152">
        <f ca="1">TODAY()</f>
        <v>45315</v>
      </c>
      <c r="G278" s="147" t="e">
        <f>IF('IOC Input'!#REF!="","",'IOC Input'!#REF!)</f>
        <v>#REF!</v>
      </c>
      <c r="H278" s="153" t="e">
        <f>IF('IOC Input'!#REF!&gt;=50000,RIGHT('IOC Input'!#REF!,6),"")</f>
        <v>#REF!</v>
      </c>
      <c r="I278" s="154" t="e">
        <f>IF(AND('IOC Input'!#REF!="1195000",'IOC Input'!#REF!="C"),'IOC Input'!#REF!,"")</f>
        <v>#REF!</v>
      </c>
      <c r="J278" s="155" t="e">
        <f>IF(AND('IOC Input'!#REF!="1195000",'IOC Input'!#REF!="D"),'IOC Input'!#REF!,"")</f>
        <v>#REF!</v>
      </c>
      <c r="K278" s="156" t="e">
        <f t="shared" ref="K278:K285" si="28">IF(SUM(I278:J278)&gt;0,1,0)</f>
        <v>#REF!</v>
      </c>
      <c r="L278" s="146"/>
      <c r="M278" s="150" t="e">
        <f>IF(M277="","",IF(M277&lt;&gt;"119530",119530,""))</f>
        <v>#REF!</v>
      </c>
      <c r="N278" s="150" t="e">
        <f>VLOOKUP(M278,AccountFund_Tbl,2,FALSE)</f>
        <v>#REF!</v>
      </c>
    </row>
    <row r="279" spans="1:14" ht="15.5">
      <c r="A279" s="149"/>
      <c r="B279" s="157"/>
      <c r="C279" s="157"/>
      <c r="D279" s="151"/>
      <c r="E279" s="149"/>
      <c r="F279" s="152"/>
      <c r="G279" s="147"/>
      <c r="H279" s="153"/>
      <c r="I279" s="154"/>
      <c r="J279" s="155"/>
      <c r="K279" s="156">
        <f t="shared" si="28"/>
        <v>0</v>
      </c>
      <c r="L279" s="146"/>
      <c r="M279" s="146"/>
      <c r="N279" s="146"/>
    </row>
    <row r="280" spans="1:14" ht="15.5">
      <c r="A280" s="149"/>
      <c r="B280" s="157"/>
      <c r="C280" s="157"/>
      <c r="D280" s="151"/>
      <c r="E280" s="149"/>
      <c r="F280" s="152"/>
      <c r="G280" s="147"/>
      <c r="H280" s="153"/>
      <c r="I280" s="154"/>
      <c r="J280" s="155"/>
      <c r="K280" s="156">
        <f t="shared" si="28"/>
        <v>0</v>
      </c>
      <c r="L280" s="146"/>
      <c r="M280" s="146"/>
      <c r="N280" s="146"/>
    </row>
    <row r="281" spans="1:14" ht="15.5">
      <c r="A281" s="149"/>
      <c r="B281" s="157"/>
      <c r="C281" s="157"/>
      <c r="D281" s="151"/>
      <c r="E281" s="149"/>
      <c r="F281" s="152"/>
      <c r="G281" s="147"/>
      <c r="H281" s="153"/>
      <c r="I281" s="154"/>
      <c r="J281" s="155"/>
      <c r="K281" s="156">
        <f t="shared" si="28"/>
        <v>0</v>
      </c>
      <c r="L281" s="146"/>
      <c r="M281" s="146"/>
      <c r="N281" s="146"/>
    </row>
    <row r="282" spans="1:14" ht="15.5">
      <c r="K282" s="156">
        <f t="shared" si="28"/>
        <v>0</v>
      </c>
    </row>
    <row r="283" spans="1:14" ht="15.5">
      <c r="K283" s="156">
        <f t="shared" si="28"/>
        <v>0</v>
      </c>
    </row>
    <row r="284" spans="1:14" ht="15.5">
      <c r="K284" s="156">
        <f t="shared" si="28"/>
        <v>0</v>
      </c>
    </row>
    <row r="285" spans="1:14" ht="15.5">
      <c r="A285" t="s">
        <v>182</v>
      </c>
      <c r="K285" s="156">
        <f t="shared" si="28"/>
        <v>0</v>
      </c>
    </row>
    <row r="286" spans="1:14" ht="15.5">
      <c r="A286" s="149" t="s">
        <v>181</v>
      </c>
      <c r="B286" s="150" t="str">
        <f>IF(ISERROR(M286),"",M286)</f>
        <v/>
      </c>
      <c r="C286" s="150" t="e">
        <f>VLOOKUP(B286,AccountFund_Tbl,2,FALSE)</f>
        <v>#N/A</v>
      </c>
      <c r="D286" s="151"/>
      <c r="E286" s="149"/>
      <c r="F286" s="152">
        <f ca="1">TODAY()</f>
        <v>45315</v>
      </c>
      <c r="G286" s="147" t="e">
        <f>IF('IOC Input'!#REF!="","",'IOC Input'!#REF!)</f>
        <v>#REF!</v>
      </c>
      <c r="H286" s="153" t="e">
        <f>IF('IOC Input'!#REF!&gt;=50000,RIGHT('IOC Input'!#REF!,6),"")</f>
        <v>#REF!</v>
      </c>
      <c r="I286" s="154" t="e">
        <f>IF(I287="",J287,"")</f>
        <v>#REF!</v>
      </c>
      <c r="J286" s="155" t="e">
        <f>IF(J287="",I287,"")</f>
        <v>#REF!</v>
      </c>
      <c r="K286" s="156" t="e">
        <f>IF(SUM(I286:J286)&gt;0,1,0)</f>
        <v>#REF!</v>
      </c>
      <c r="L286" s="146"/>
      <c r="M28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86" s="150" t="e">
        <f>VLOOKUP(M286,AccountFund_Tbl,2,FALSE)</f>
        <v>#REF!</v>
      </c>
    </row>
    <row r="287" spans="1:14" ht="15.5">
      <c r="A287" s="149" t="s">
        <v>181</v>
      </c>
      <c r="B287" s="150" t="str">
        <f>IF(B286="","",IF(B286&lt;&gt;"119530",119530,""))</f>
        <v/>
      </c>
      <c r="C287" s="150" t="e">
        <f>VLOOKUP(B287,AccountFund_Tbl,2,FALSE)</f>
        <v>#N/A</v>
      </c>
      <c r="D287" s="151"/>
      <c r="E287" s="149"/>
      <c r="F287" s="152">
        <f ca="1">TODAY()</f>
        <v>45315</v>
      </c>
      <c r="G287" s="147" t="e">
        <f>IF('IOC Input'!#REF!="","",'IOC Input'!#REF!)</f>
        <v>#REF!</v>
      </c>
      <c r="H287" s="153" t="e">
        <f>IF('IOC Input'!#REF!&gt;=50000,RIGHT('IOC Input'!#REF!,6),"")</f>
        <v>#REF!</v>
      </c>
      <c r="I287" s="154" t="e">
        <f>IF(AND('IOC Input'!#REF!="1195000",'IOC Input'!#REF!="C"),'IOC Input'!#REF!,"")</f>
        <v>#REF!</v>
      </c>
      <c r="J287" s="155" t="e">
        <f>IF(AND('IOC Input'!#REF!="1195000",'IOC Input'!#REF!="D"),'IOC Input'!#REF!,"")</f>
        <v>#REF!</v>
      </c>
      <c r="K287" s="156" t="e">
        <f t="shared" ref="K287:K294" si="29">IF(SUM(I287:J287)&gt;0,1,0)</f>
        <v>#REF!</v>
      </c>
      <c r="L287" s="146"/>
      <c r="M287" s="150" t="e">
        <f>IF(M286="","",IF(M286&lt;&gt;"119530",119530,""))</f>
        <v>#REF!</v>
      </c>
      <c r="N287" s="150" t="e">
        <f>VLOOKUP(M287,AccountFund_Tbl,2,FALSE)</f>
        <v>#REF!</v>
      </c>
    </row>
    <row r="288" spans="1:14" ht="15.5">
      <c r="A288" s="149"/>
      <c r="B288" s="157"/>
      <c r="C288" s="157"/>
      <c r="D288" s="151"/>
      <c r="E288" s="149"/>
      <c r="F288" s="152"/>
      <c r="G288" s="147"/>
      <c r="H288" s="153"/>
      <c r="I288" s="154"/>
      <c r="J288" s="155"/>
      <c r="K288" s="156">
        <f t="shared" si="29"/>
        <v>0</v>
      </c>
      <c r="L288" s="146"/>
      <c r="M288" s="146"/>
      <c r="N288" s="146"/>
    </row>
    <row r="289" spans="1:14" ht="15.5">
      <c r="A289" s="149"/>
      <c r="B289" s="157"/>
      <c r="C289" s="157"/>
      <c r="D289" s="151"/>
      <c r="E289" s="149"/>
      <c r="F289" s="152"/>
      <c r="G289" s="147"/>
      <c r="H289" s="153"/>
      <c r="I289" s="154"/>
      <c r="J289" s="155"/>
      <c r="K289" s="156">
        <f t="shared" si="29"/>
        <v>0</v>
      </c>
      <c r="L289" s="146"/>
      <c r="M289" s="146"/>
      <c r="N289" s="146"/>
    </row>
    <row r="290" spans="1:14" ht="15.5">
      <c r="A290" s="149"/>
      <c r="B290" s="157"/>
      <c r="C290" s="157"/>
      <c r="D290" s="151"/>
      <c r="E290" s="149"/>
      <c r="F290" s="152"/>
      <c r="G290" s="147"/>
      <c r="H290" s="153"/>
      <c r="I290" s="154"/>
      <c r="J290" s="155"/>
      <c r="K290" s="156">
        <f t="shared" si="29"/>
        <v>0</v>
      </c>
      <c r="L290" s="146"/>
      <c r="M290" s="146"/>
      <c r="N290" s="146"/>
    </row>
    <row r="291" spans="1:14" ht="15.5">
      <c r="K291" s="156">
        <f t="shared" si="29"/>
        <v>0</v>
      </c>
    </row>
    <row r="292" spans="1:14" ht="15.5">
      <c r="K292" s="156">
        <f t="shared" si="29"/>
        <v>0</v>
      </c>
    </row>
    <row r="293" spans="1:14" ht="15.5">
      <c r="K293" s="156">
        <f t="shared" si="29"/>
        <v>0</v>
      </c>
    </row>
    <row r="294" spans="1:14" ht="15.5">
      <c r="A294" t="s">
        <v>182</v>
      </c>
      <c r="K294" s="156">
        <f t="shared" si="29"/>
        <v>0</v>
      </c>
    </row>
    <row r="295" spans="1:14" ht="15.5">
      <c r="A295" s="149" t="s">
        <v>181</v>
      </c>
      <c r="B295" s="150" t="str">
        <f>IF(ISERROR(M295),"",M295)</f>
        <v/>
      </c>
      <c r="C295" s="150" t="e">
        <f>VLOOKUP(B295,AccountFund_Tbl,2,FALSE)</f>
        <v>#N/A</v>
      </c>
      <c r="D295" s="151"/>
      <c r="E295" s="149"/>
      <c r="F295" s="152">
        <f ca="1">TODAY()</f>
        <v>45315</v>
      </c>
      <c r="G295" s="147" t="e">
        <f>IF('IOC Input'!#REF!="","",'IOC Input'!#REF!)</f>
        <v>#REF!</v>
      </c>
      <c r="H295" s="153" t="e">
        <f>IF('IOC Input'!#REF!&gt;=50000,RIGHT('IOC Input'!#REF!,6),"")</f>
        <v>#REF!</v>
      </c>
      <c r="I295" s="154" t="e">
        <f>IF(I296="",J296,"")</f>
        <v>#REF!</v>
      </c>
      <c r="J295" s="155" t="e">
        <f>IF(J296="",I296,"")</f>
        <v>#REF!</v>
      </c>
      <c r="K295" s="156" t="e">
        <f>IF(SUM(I295:J295)&gt;0,1,0)</f>
        <v>#REF!</v>
      </c>
      <c r="L295" s="146"/>
      <c r="M29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95" s="150" t="e">
        <f>VLOOKUP(M295,AccountFund_Tbl,2,FALSE)</f>
        <v>#REF!</v>
      </c>
    </row>
    <row r="296" spans="1:14" ht="15.5">
      <c r="A296" s="149" t="s">
        <v>181</v>
      </c>
      <c r="B296" s="150" t="str">
        <f>IF(B295="","",IF(B295&lt;&gt;"119530",119530,""))</f>
        <v/>
      </c>
      <c r="C296" s="150" t="e">
        <f>VLOOKUP(B296,AccountFund_Tbl,2,FALSE)</f>
        <v>#N/A</v>
      </c>
      <c r="D296" s="151"/>
      <c r="E296" s="149"/>
      <c r="F296" s="152">
        <f ca="1">TODAY()</f>
        <v>45315</v>
      </c>
      <c r="G296" s="147" t="e">
        <f>IF('IOC Input'!#REF!="","",'IOC Input'!#REF!)</f>
        <v>#REF!</v>
      </c>
      <c r="H296" s="153" t="e">
        <f>IF('IOC Input'!#REF!&gt;=50000,RIGHT('IOC Input'!#REF!,6),"")</f>
        <v>#REF!</v>
      </c>
      <c r="I296" s="154" t="e">
        <f>IF(AND('IOC Input'!#REF!="1195000",'IOC Input'!#REF!="C"),'IOC Input'!#REF!,"")</f>
        <v>#REF!</v>
      </c>
      <c r="J296" s="155" t="e">
        <f>IF(AND('IOC Input'!#REF!="1195000",'IOC Input'!#REF!="D"),'IOC Input'!#REF!,"")</f>
        <v>#REF!</v>
      </c>
      <c r="K296" s="156" t="e">
        <f t="shared" ref="K296:K303" si="30">IF(SUM(I296:J296)&gt;0,1,0)</f>
        <v>#REF!</v>
      </c>
      <c r="L296" s="146"/>
      <c r="M296" s="150" t="e">
        <f>IF(M295="","",IF(M295&lt;&gt;"119530",119530,""))</f>
        <v>#REF!</v>
      </c>
      <c r="N296" s="150" t="e">
        <f>VLOOKUP(M296,AccountFund_Tbl,2,FALSE)</f>
        <v>#REF!</v>
      </c>
    </row>
    <row r="297" spans="1:14" ht="15.5">
      <c r="A297" s="149"/>
      <c r="B297" s="157"/>
      <c r="C297" s="157"/>
      <c r="D297" s="151"/>
      <c r="E297" s="149"/>
      <c r="F297" s="152"/>
      <c r="G297" s="147"/>
      <c r="H297" s="153"/>
      <c r="I297" s="154"/>
      <c r="J297" s="155"/>
      <c r="K297" s="156">
        <f t="shared" si="30"/>
        <v>0</v>
      </c>
      <c r="L297" s="146"/>
      <c r="M297" s="146"/>
      <c r="N297" s="146"/>
    </row>
    <row r="298" spans="1:14" ht="15.5">
      <c r="A298" s="149"/>
      <c r="B298" s="157"/>
      <c r="C298" s="157"/>
      <c r="D298" s="151"/>
      <c r="E298" s="149"/>
      <c r="F298" s="152"/>
      <c r="G298" s="147"/>
      <c r="H298" s="153"/>
      <c r="I298" s="154"/>
      <c r="J298" s="155"/>
      <c r="K298" s="156">
        <f t="shared" si="30"/>
        <v>0</v>
      </c>
      <c r="L298" s="146"/>
      <c r="M298" s="146"/>
      <c r="N298" s="146"/>
    </row>
    <row r="299" spans="1:14" ht="15.5">
      <c r="A299" s="149"/>
      <c r="B299" s="157"/>
      <c r="C299" s="157"/>
      <c r="D299" s="151"/>
      <c r="E299" s="149"/>
      <c r="F299" s="152"/>
      <c r="G299" s="147"/>
      <c r="H299" s="153"/>
      <c r="I299" s="154"/>
      <c r="J299" s="155"/>
      <c r="K299" s="156">
        <f t="shared" si="30"/>
        <v>0</v>
      </c>
      <c r="L299" s="146"/>
      <c r="M299" s="146"/>
      <c r="N299" s="146"/>
    </row>
    <row r="300" spans="1:14" ht="15.5">
      <c r="K300" s="156">
        <f t="shared" si="30"/>
        <v>0</v>
      </c>
    </row>
    <row r="301" spans="1:14" ht="15.5">
      <c r="K301" s="156">
        <f t="shared" si="30"/>
        <v>0</v>
      </c>
    </row>
    <row r="302" spans="1:14" ht="15.5">
      <c r="K302" s="156">
        <f t="shared" si="30"/>
        <v>0</v>
      </c>
    </row>
    <row r="303" spans="1:14" ht="15.5">
      <c r="A303" t="s">
        <v>182</v>
      </c>
      <c r="K303" s="156">
        <f t="shared" si="30"/>
        <v>0</v>
      </c>
    </row>
    <row r="304" spans="1:14" ht="15.5">
      <c r="A304" s="149" t="s">
        <v>181</v>
      </c>
      <c r="B304" s="150" t="str">
        <f>IF(ISERROR(M304),"",M304)</f>
        <v/>
      </c>
      <c r="C304" s="150" t="e">
        <f>VLOOKUP(B304,AccountFund_Tbl,2,FALSE)</f>
        <v>#N/A</v>
      </c>
      <c r="D304" s="151"/>
      <c r="E304" s="149"/>
      <c r="F304" s="152">
        <f ca="1">TODAY()</f>
        <v>45315</v>
      </c>
      <c r="G304" s="147" t="e">
        <f>IF('IOC Input'!#REF!="","",'IOC Input'!#REF!)</f>
        <v>#REF!</v>
      </c>
      <c r="H304" s="153" t="e">
        <f>IF('IOC Input'!#REF!&gt;=50000,RIGHT('IOC Input'!#REF!,6),"")</f>
        <v>#REF!</v>
      </c>
      <c r="I304" s="154" t="e">
        <f>IF(I305="",J305,"")</f>
        <v>#REF!</v>
      </c>
      <c r="J304" s="155" t="e">
        <f>IF(J305="",I305,"")</f>
        <v>#REF!</v>
      </c>
      <c r="K304" s="156" t="e">
        <f>IF(SUM(I304:J304)&gt;0,1,0)</f>
        <v>#REF!</v>
      </c>
      <c r="L304" s="146"/>
      <c r="M30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04" s="150" t="e">
        <f>VLOOKUP(M304,AccountFund_Tbl,2,FALSE)</f>
        <v>#REF!</v>
      </c>
    </row>
    <row r="305" spans="1:14" ht="15.5">
      <c r="A305" s="149" t="s">
        <v>181</v>
      </c>
      <c r="B305" s="150" t="str">
        <f>IF(B304="","",IF(B304&lt;&gt;"119530",119530,""))</f>
        <v/>
      </c>
      <c r="C305" s="150" t="e">
        <f>VLOOKUP(B305,AccountFund_Tbl,2,FALSE)</f>
        <v>#N/A</v>
      </c>
      <c r="D305" s="151"/>
      <c r="E305" s="149"/>
      <c r="F305" s="152">
        <f ca="1">TODAY()</f>
        <v>45315</v>
      </c>
      <c r="G305" s="147" t="e">
        <f>IF('IOC Input'!#REF!="","",'IOC Input'!#REF!)</f>
        <v>#REF!</v>
      </c>
      <c r="H305" s="153" t="e">
        <f>IF('IOC Input'!#REF!&gt;=50000,RIGHT('IOC Input'!#REF!,6),"")</f>
        <v>#REF!</v>
      </c>
      <c r="I305" s="154" t="e">
        <f>IF(AND('IOC Input'!#REF!="1195000",'IOC Input'!#REF!="C"),'IOC Input'!#REF!,"")</f>
        <v>#REF!</v>
      </c>
      <c r="J305" s="155" t="e">
        <f>IF(AND('IOC Input'!#REF!="1195000",'IOC Input'!#REF!="D"),'IOC Input'!#REF!,"")</f>
        <v>#REF!</v>
      </c>
      <c r="K305" s="156" t="e">
        <f t="shared" ref="K305:K312" si="31">IF(SUM(I305:J305)&gt;0,1,0)</f>
        <v>#REF!</v>
      </c>
      <c r="L305" s="146"/>
      <c r="M305" s="150" t="e">
        <f>IF(M304="","",IF(M304&lt;&gt;"119530",119530,""))</f>
        <v>#REF!</v>
      </c>
      <c r="N305" s="150" t="e">
        <f>VLOOKUP(M305,AccountFund_Tbl,2,FALSE)</f>
        <v>#REF!</v>
      </c>
    </row>
    <row r="306" spans="1:14" ht="15.5">
      <c r="A306" s="149"/>
      <c r="B306" s="157"/>
      <c r="C306" s="157"/>
      <c r="D306" s="151"/>
      <c r="E306" s="149"/>
      <c r="F306" s="152"/>
      <c r="G306" s="147"/>
      <c r="H306" s="153"/>
      <c r="I306" s="154"/>
      <c r="J306" s="155"/>
      <c r="K306" s="156">
        <f t="shared" si="31"/>
        <v>0</v>
      </c>
      <c r="L306" s="146"/>
      <c r="M306" s="146"/>
      <c r="N306" s="146"/>
    </row>
    <row r="307" spans="1:14" ht="15.5">
      <c r="A307" s="149"/>
      <c r="B307" s="157"/>
      <c r="C307" s="157"/>
      <c r="D307" s="151"/>
      <c r="E307" s="149"/>
      <c r="F307" s="152"/>
      <c r="G307" s="147"/>
      <c r="H307" s="153"/>
      <c r="I307" s="154"/>
      <c r="J307" s="155"/>
      <c r="K307" s="156">
        <f t="shared" si="31"/>
        <v>0</v>
      </c>
      <c r="L307" s="146"/>
      <c r="M307" s="146"/>
      <c r="N307" s="146"/>
    </row>
    <row r="308" spans="1:14" ht="15.5">
      <c r="A308" s="149"/>
      <c r="B308" s="157"/>
      <c r="C308" s="157"/>
      <c r="D308" s="151"/>
      <c r="E308" s="149"/>
      <c r="F308" s="152"/>
      <c r="G308" s="147"/>
      <c r="H308" s="153"/>
      <c r="I308" s="154"/>
      <c r="J308" s="155"/>
      <c r="K308" s="156">
        <f t="shared" si="31"/>
        <v>0</v>
      </c>
      <c r="L308" s="146"/>
      <c r="M308" s="146"/>
      <c r="N308" s="146"/>
    </row>
    <row r="309" spans="1:14" ht="15.5">
      <c r="K309" s="156">
        <f t="shared" si="31"/>
        <v>0</v>
      </c>
    </row>
    <row r="310" spans="1:14" ht="15.5">
      <c r="K310" s="156">
        <f t="shared" si="31"/>
        <v>0</v>
      </c>
    </row>
    <row r="311" spans="1:14" ht="15.5">
      <c r="K311" s="156">
        <f t="shared" si="31"/>
        <v>0</v>
      </c>
    </row>
    <row r="312" spans="1:14" ht="15.5">
      <c r="A312" t="s">
        <v>182</v>
      </c>
      <c r="K312" s="156">
        <f t="shared" si="31"/>
        <v>0</v>
      </c>
    </row>
    <row r="313" spans="1:14" ht="15.5">
      <c r="A313" s="149" t="s">
        <v>181</v>
      </c>
      <c r="B313" s="150" t="str">
        <f>IF(ISERROR(M313),"",M313)</f>
        <v/>
      </c>
      <c r="C313" s="150" t="e">
        <f>VLOOKUP(B313,AccountFund_Tbl,2,FALSE)</f>
        <v>#N/A</v>
      </c>
      <c r="D313" s="151"/>
      <c r="E313" s="149"/>
      <c r="F313" s="152">
        <f ca="1">TODAY()</f>
        <v>45315</v>
      </c>
      <c r="G313" s="147" t="e">
        <f>IF('IOC Input'!#REF!="","",'IOC Input'!#REF!)</f>
        <v>#REF!</v>
      </c>
      <c r="H313" s="153" t="e">
        <f>IF('IOC Input'!#REF!&gt;=50000,RIGHT('IOC Input'!#REF!,6),"")</f>
        <v>#REF!</v>
      </c>
      <c r="I313" s="154" t="e">
        <f>IF(I314="",J314,"")</f>
        <v>#REF!</v>
      </c>
      <c r="J313" s="155" t="e">
        <f>IF(J314="",I314,"")</f>
        <v>#REF!</v>
      </c>
      <c r="K313" s="156" t="e">
        <f>IF(SUM(I313:J313)&gt;0,1,0)</f>
        <v>#REF!</v>
      </c>
      <c r="L313" s="146"/>
      <c r="M31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13" s="150" t="e">
        <f>VLOOKUP(M313,AccountFund_Tbl,2,FALSE)</f>
        <v>#REF!</v>
      </c>
    </row>
    <row r="314" spans="1:14" ht="15.5">
      <c r="A314" s="149" t="s">
        <v>181</v>
      </c>
      <c r="B314" s="150" t="str">
        <f>IF(B313="","",IF(B313&lt;&gt;"119530",119530,""))</f>
        <v/>
      </c>
      <c r="C314" s="150" t="e">
        <f>VLOOKUP(B314,AccountFund_Tbl,2,FALSE)</f>
        <v>#N/A</v>
      </c>
      <c r="D314" s="151"/>
      <c r="E314" s="149"/>
      <c r="F314" s="152">
        <f ca="1">TODAY()</f>
        <v>45315</v>
      </c>
      <c r="G314" s="147" t="e">
        <f>IF('IOC Input'!#REF!="","",'IOC Input'!#REF!)</f>
        <v>#REF!</v>
      </c>
      <c r="H314" s="153" t="e">
        <f>IF('IOC Input'!#REF!&gt;=50000,RIGHT('IOC Input'!#REF!,6),"")</f>
        <v>#REF!</v>
      </c>
      <c r="I314" s="154" t="e">
        <f>IF(AND('IOC Input'!#REF!="1195000",'IOC Input'!#REF!="C"),'IOC Input'!#REF!,"")</f>
        <v>#REF!</v>
      </c>
      <c r="J314" s="155" t="e">
        <f>IF(AND('IOC Input'!#REF!="1195000",'IOC Input'!#REF!="D"),'IOC Input'!#REF!,"")</f>
        <v>#REF!</v>
      </c>
      <c r="K314" s="156" t="e">
        <f t="shared" ref="K314:K321" si="32">IF(SUM(I314:J314)&gt;0,1,0)</f>
        <v>#REF!</v>
      </c>
      <c r="L314" s="146"/>
      <c r="M314" s="150" t="e">
        <f>IF(M313="","",IF(M313&lt;&gt;"119530",119530,""))</f>
        <v>#REF!</v>
      </c>
      <c r="N314" s="150" t="e">
        <f>VLOOKUP(M314,AccountFund_Tbl,2,FALSE)</f>
        <v>#REF!</v>
      </c>
    </row>
    <row r="315" spans="1:14" ht="15.5">
      <c r="A315" s="149"/>
      <c r="B315" s="157"/>
      <c r="C315" s="157"/>
      <c r="D315" s="151"/>
      <c r="E315" s="149"/>
      <c r="F315" s="152"/>
      <c r="G315" s="147"/>
      <c r="H315" s="153"/>
      <c r="I315" s="154"/>
      <c r="J315" s="155"/>
      <c r="K315" s="156">
        <f t="shared" si="32"/>
        <v>0</v>
      </c>
      <c r="L315" s="146"/>
      <c r="M315" s="146"/>
      <c r="N315" s="146"/>
    </row>
    <row r="316" spans="1:14" ht="15.5">
      <c r="A316" s="149"/>
      <c r="B316" s="157"/>
      <c r="C316" s="157"/>
      <c r="D316" s="151"/>
      <c r="E316" s="149"/>
      <c r="F316" s="152"/>
      <c r="G316" s="147"/>
      <c r="H316" s="153"/>
      <c r="I316" s="154"/>
      <c r="J316" s="155"/>
      <c r="K316" s="156">
        <f t="shared" si="32"/>
        <v>0</v>
      </c>
      <c r="L316" s="146"/>
      <c r="M316" s="146"/>
      <c r="N316" s="146"/>
    </row>
    <row r="317" spans="1:14" ht="15.5">
      <c r="A317" s="149"/>
      <c r="B317" s="157"/>
      <c r="C317" s="157"/>
      <c r="D317" s="151"/>
      <c r="E317" s="149"/>
      <c r="F317" s="152"/>
      <c r="G317" s="147"/>
      <c r="H317" s="153"/>
      <c r="I317" s="154"/>
      <c r="J317" s="155"/>
      <c r="K317" s="156">
        <f t="shared" si="32"/>
        <v>0</v>
      </c>
      <c r="L317" s="146"/>
      <c r="M317" s="146"/>
      <c r="N317" s="146"/>
    </row>
    <row r="318" spans="1:14" ht="15.5">
      <c r="K318" s="156">
        <f t="shared" si="32"/>
        <v>0</v>
      </c>
    </row>
    <row r="319" spans="1:14" ht="15.5">
      <c r="K319" s="156">
        <f t="shared" si="32"/>
        <v>0</v>
      </c>
    </row>
    <row r="320" spans="1:14" ht="15.5">
      <c r="K320" s="156">
        <f t="shared" si="32"/>
        <v>0</v>
      </c>
    </row>
    <row r="321" spans="1:14" ht="15.5">
      <c r="A321" t="s">
        <v>182</v>
      </c>
      <c r="K321" s="156">
        <f t="shared" si="32"/>
        <v>0</v>
      </c>
    </row>
    <row r="322" spans="1:14" ht="15.5">
      <c r="A322" s="149" t="s">
        <v>181</v>
      </c>
      <c r="B322" s="150" t="str">
        <f>IF(ISERROR(M322),"",M322)</f>
        <v/>
      </c>
      <c r="C322" s="150" t="e">
        <f>VLOOKUP(B322,AccountFund_Tbl,2,FALSE)</f>
        <v>#N/A</v>
      </c>
      <c r="D322" s="151"/>
      <c r="E322" s="149"/>
      <c r="F322" s="152">
        <f ca="1">TODAY()</f>
        <v>45315</v>
      </c>
      <c r="G322" s="147" t="e">
        <f>IF('IOC Input'!#REF!="","",'IOC Input'!#REF!)</f>
        <v>#REF!</v>
      </c>
      <c r="H322" s="153" t="e">
        <f>IF('IOC Input'!#REF!&gt;=50000,RIGHT('IOC Input'!#REF!,6),"")</f>
        <v>#REF!</v>
      </c>
      <c r="I322" s="154" t="e">
        <f>IF(I323="",J323,"")</f>
        <v>#REF!</v>
      </c>
      <c r="J322" s="155" t="e">
        <f>IF(J323="",I323,"")</f>
        <v>#REF!</v>
      </c>
      <c r="K322" s="156" t="e">
        <f>IF(SUM(I322:J322)&gt;0,1,0)</f>
        <v>#REF!</v>
      </c>
      <c r="L322" s="146"/>
      <c r="M32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22" s="150" t="e">
        <f>VLOOKUP(M322,AccountFund_Tbl,2,FALSE)</f>
        <v>#REF!</v>
      </c>
    </row>
    <row r="323" spans="1:14" ht="15.5">
      <c r="A323" s="149" t="s">
        <v>181</v>
      </c>
      <c r="B323" s="150" t="str">
        <f>IF(B322="","",IF(B322&lt;&gt;"119530",119530,""))</f>
        <v/>
      </c>
      <c r="C323" s="150" t="e">
        <f>VLOOKUP(B323,AccountFund_Tbl,2,FALSE)</f>
        <v>#N/A</v>
      </c>
      <c r="D323" s="151"/>
      <c r="E323" s="149"/>
      <c r="F323" s="152">
        <f ca="1">TODAY()</f>
        <v>45315</v>
      </c>
      <c r="G323" s="147" t="e">
        <f>IF('IOC Input'!#REF!="","",'IOC Input'!#REF!)</f>
        <v>#REF!</v>
      </c>
      <c r="H323" s="153" t="e">
        <f>IF('IOC Input'!#REF!&gt;=50000,RIGHT('IOC Input'!#REF!,6),"")</f>
        <v>#REF!</v>
      </c>
      <c r="I323" s="154" t="e">
        <f>IF(AND('IOC Input'!#REF!="1195000",'IOC Input'!#REF!="C"),'IOC Input'!#REF!,"")</f>
        <v>#REF!</v>
      </c>
      <c r="J323" s="155" t="e">
        <f>IF(AND('IOC Input'!#REF!="1195000",'IOC Input'!#REF!="D"),'IOC Input'!#REF!,"")</f>
        <v>#REF!</v>
      </c>
      <c r="K323" s="156" t="e">
        <f t="shared" ref="K323:K330" si="33">IF(SUM(I323:J323)&gt;0,1,0)</f>
        <v>#REF!</v>
      </c>
      <c r="L323" s="146"/>
      <c r="M323" s="150" t="e">
        <f>IF(M322="","",IF(M322&lt;&gt;"119530",119530,""))</f>
        <v>#REF!</v>
      </c>
      <c r="N323" s="150" t="e">
        <f>VLOOKUP(M323,AccountFund_Tbl,2,FALSE)</f>
        <v>#REF!</v>
      </c>
    </row>
    <row r="324" spans="1:14" ht="15.5">
      <c r="A324" s="149"/>
      <c r="B324" s="157"/>
      <c r="C324" s="157"/>
      <c r="D324" s="151"/>
      <c r="E324" s="149"/>
      <c r="F324" s="152"/>
      <c r="G324" s="147"/>
      <c r="H324" s="153"/>
      <c r="I324" s="154"/>
      <c r="J324" s="155"/>
      <c r="K324" s="156">
        <f t="shared" si="33"/>
        <v>0</v>
      </c>
      <c r="L324" s="146"/>
      <c r="M324" s="146"/>
      <c r="N324" s="146"/>
    </row>
    <row r="325" spans="1:14" ht="15.5">
      <c r="A325" s="149"/>
      <c r="B325" s="157"/>
      <c r="C325" s="157"/>
      <c r="D325" s="151"/>
      <c r="E325" s="149"/>
      <c r="F325" s="152"/>
      <c r="G325" s="147"/>
      <c r="H325" s="153"/>
      <c r="I325" s="154"/>
      <c r="J325" s="155"/>
      <c r="K325" s="156">
        <f t="shared" si="33"/>
        <v>0</v>
      </c>
      <c r="L325" s="146"/>
      <c r="M325" s="146"/>
      <c r="N325" s="146"/>
    </row>
    <row r="326" spans="1:14" ht="15.5">
      <c r="A326" s="149"/>
      <c r="B326" s="157"/>
      <c r="C326" s="157"/>
      <c r="D326" s="151"/>
      <c r="E326" s="149"/>
      <c r="F326" s="152"/>
      <c r="G326" s="147"/>
      <c r="H326" s="153"/>
      <c r="I326" s="154"/>
      <c r="J326" s="155"/>
      <c r="K326" s="156">
        <f t="shared" si="33"/>
        <v>0</v>
      </c>
      <c r="L326" s="146"/>
      <c r="M326" s="146"/>
      <c r="N326" s="146"/>
    </row>
    <row r="327" spans="1:14" ht="15.5">
      <c r="K327" s="156">
        <f t="shared" si="33"/>
        <v>0</v>
      </c>
    </row>
    <row r="328" spans="1:14" ht="15.5">
      <c r="K328" s="156">
        <f t="shared" si="33"/>
        <v>0</v>
      </c>
    </row>
    <row r="329" spans="1:14" ht="15.5">
      <c r="K329" s="156">
        <f t="shared" si="33"/>
        <v>0</v>
      </c>
    </row>
    <row r="330" spans="1:14" ht="15.5">
      <c r="A330" t="s">
        <v>182</v>
      </c>
      <c r="K330" s="156">
        <f t="shared" si="33"/>
        <v>0</v>
      </c>
    </row>
    <row r="331" spans="1:14" ht="15.5">
      <c r="A331" s="149" t="s">
        <v>181</v>
      </c>
      <c r="B331" s="150" t="str">
        <f>IF(ISERROR(M331),"",M331)</f>
        <v/>
      </c>
      <c r="C331" s="150" t="e">
        <f>VLOOKUP(B331,AccountFund_Tbl,2,FALSE)</f>
        <v>#N/A</v>
      </c>
      <c r="D331" s="151"/>
      <c r="E331" s="149"/>
      <c r="F331" s="152">
        <f ca="1">TODAY()</f>
        <v>45315</v>
      </c>
      <c r="G331" s="147" t="e">
        <f>IF('IOC Input'!#REF!="","",'IOC Input'!#REF!)</f>
        <v>#REF!</v>
      </c>
      <c r="H331" s="153" t="e">
        <f>IF('IOC Input'!#REF!&gt;=50000,RIGHT('IOC Input'!#REF!,6),"")</f>
        <v>#REF!</v>
      </c>
      <c r="I331" s="154" t="e">
        <f>IF(I332="",J332,"")</f>
        <v>#REF!</v>
      </c>
      <c r="J331" s="155" t="e">
        <f>IF(J332="",I332,"")</f>
        <v>#REF!</v>
      </c>
      <c r="K331" s="156" t="e">
        <f>IF(SUM(I331:J331)&gt;0,1,0)</f>
        <v>#REF!</v>
      </c>
      <c r="L331" s="146"/>
      <c r="M33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31" s="150" t="e">
        <f>VLOOKUP(M331,AccountFund_Tbl,2,FALSE)</f>
        <v>#REF!</v>
      </c>
    </row>
    <row r="332" spans="1:14" ht="15.5">
      <c r="A332" s="149" t="s">
        <v>181</v>
      </c>
      <c r="B332" s="150" t="str">
        <f>IF(B331="","",IF(B331&lt;&gt;"119530",119530,""))</f>
        <v/>
      </c>
      <c r="C332" s="150" t="e">
        <f>VLOOKUP(B332,AccountFund_Tbl,2,FALSE)</f>
        <v>#N/A</v>
      </c>
      <c r="D332" s="151"/>
      <c r="E332" s="149"/>
      <c r="F332" s="152">
        <f ca="1">TODAY()</f>
        <v>45315</v>
      </c>
      <c r="G332" s="147" t="e">
        <f>IF('IOC Input'!#REF!="","",'IOC Input'!#REF!)</f>
        <v>#REF!</v>
      </c>
      <c r="H332" s="153" t="e">
        <f>IF('IOC Input'!#REF!&gt;=50000,RIGHT('IOC Input'!#REF!,6),"")</f>
        <v>#REF!</v>
      </c>
      <c r="I332" s="154" t="e">
        <f>IF(AND('IOC Input'!#REF!="1195000",'IOC Input'!#REF!="C"),'IOC Input'!#REF!,"")</f>
        <v>#REF!</v>
      </c>
      <c r="J332" s="155" t="e">
        <f>IF(AND('IOC Input'!#REF!="1195000",'IOC Input'!#REF!="D"),'IOC Input'!#REF!,"")</f>
        <v>#REF!</v>
      </c>
      <c r="K332" s="156" t="e">
        <f t="shared" ref="K332:K339" si="34">IF(SUM(I332:J332)&gt;0,1,0)</f>
        <v>#REF!</v>
      </c>
      <c r="L332" s="146"/>
      <c r="M332" s="150" t="e">
        <f>IF(M331="","",IF(M331&lt;&gt;"119530",119530,""))</f>
        <v>#REF!</v>
      </c>
      <c r="N332" s="150" t="e">
        <f>VLOOKUP(M332,AccountFund_Tbl,2,FALSE)</f>
        <v>#REF!</v>
      </c>
    </row>
    <row r="333" spans="1:14" ht="15.5">
      <c r="A333" s="149"/>
      <c r="B333" s="157"/>
      <c r="C333" s="157"/>
      <c r="D333" s="151"/>
      <c r="E333" s="149"/>
      <c r="F333" s="152"/>
      <c r="G333" s="147"/>
      <c r="H333" s="153"/>
      <c r="I333" s="154"/>
      <c r="J333" s="155"/>
      <c r="K333" s="156">
        <f t="shared" si="34"/>
        <v>0</v>
      </c>
      <c r="L333" s="146"/>
      <c r="M333" s="146"/>
      <c r="N333" s="146"/>
    </row>
    <row r="334" spans="1:14" ht="15.5">
      <c r="A334" s="149"/>
      <c r="B334" s="157"/>
      <c r="C334" s="157"/>
      <c r="D334" s="151"/>
      <c r="E334" s="149"/>
      <c r="F334" s="152"/>
      <c r="G334" s="147"/>
      <c r="H334" s="153"/>
      <c r="I334" s="154"/>
      <c r="J334" s="155"/>
      <c r="K334" s="156">
        <f t="shared" si="34"/>
        <v>0</v>
      </c>
      <c r="L334" s="146"/>
      <c r="M334" s="146"/>
      <c r="N334" s="146"/>
    </row>
    <row r="335" spans="1:14" ht="15.5">
      <c r="A335" s="149"/>
      <c r="B335" s="157"/>
      <c r="C335" s="157"/>
      <c r="D335" s="151"/>
      <c r="E335" s="149"/>
      <c r="F335" s="152"/>
      <c r="G335" s="147"/>
      <c r="H335" s="153"/>
      <c r="I335" s="154"/>
      <c r="J335" s="155"/>
      <c r="K335" s="156">
        <f t="shared" si="34"/>
        <v>0</v>
      </c>
      <c r="L335" s="146"/>
      <c r="M335" s="146"/>
      <c r="N335" s="146"/>
    </row>
    <row r="336" spans="1:14" ht="15.5">
      <c r="K336" s="156">
        <f t="shared" si="34"/>
        <v>0</v>
      </c>
    </row>
    <row r="337" spans="1:14" ht="15.5">
      <c r="K337" s="156">
        <f t="shared" si="34"/>
        <v>0</v>
      </c>
    </row>
    <row r="338" spans="1:14" ht="15.5">
      <c r="K338" s="156">
        <f t="shared" si="34"/>
        <v>0</v>
      </c>
    </row>
    <row r="339" spans="1:14" ht="15.5">
      <c r="A339" t="s">
        <v>182</v>
      </c>
      <c r="K339" s="156">
        <f t="shared" si="34"/>
        <v>0</v>
      </c>
    </row>
    <row r="340" spans="1:14" ht="15.5">
      <c r="A340" s="149" t="s">
        <v>181</v>
      </c>
      <c r="B340" s="150" t="str">
        <f>IF(ISERROR(M340),"",M340)</f>
        <v/>
      </c>
      <c r="C340" s="150" t="e">
        <f>VLOOKUP(B340,AccountFund_Tbl,2,FALSE)</f>
        <v>#N/A</v>
      </c>
      <c r="D340" s="151"/>
      <c r="E340" s="149"/>
      <c r="F340" s="152">
        <f ca="1">TODAY()</f>
        <v>45315</v>
      </c>
      <c r="G340" s="147" t="e">
        <f>IF('IOC Input'!#REF!="","",'IOC Input'!#REF!)</f>
        <v>#REF!</v>
      </c>
      <c r="H340" s="153" t="e">
        <f>IF('IOC Input'!#REF!&gt;=50000,RIGHT('IOC Input'!#REF!,6),"")</f>
        <v>#REF!</v>
      </c>
      <c r="I340" s="154" t="e">
        <f>IF(I341="",J341,"")</f>
        <v>#REF!</v>
      </c>
      <c r="J340" s="155" t="e">
        <f>IF(J341="",I341,"")</f>
        <v>#REF!</v>
      </c>
      <c r="K340" s="156" t="e">
        <f>IF(SUM(I340:J340)&gt;0,1,0)</f>
        <v>#REF!</v>
      </c>
      <c r="L340" s="146"/>
      <c r="M34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40" s="150" t="e">
        <f>VLOOKUP(M340,AccountFund_Tbl,2,FALSE)</f>
        <v>#REF!</v>
      </c>
    </row>
    <row r="341" spans="1:14" ht="15.5">
      <c r="A341" s="149" t="s">
        <v>181</v>
      </c>
      <c r="B341" s="150" t="str">
        <f>IF(B340="","",IF(B340&lt;&gt;"119530",119530,""))</f>
        <v/>
      </c>
      <c r="C341" s="150" t="e">
        <f>VLOOKUP(B341,AccountFund_Tbl,2,FALSE)</f>
        <v>#N/A</v>
      </c>
      <c r="D341" s="151"/>
      <c r="E341" s="149"/>
      <c r="F341" s="152">
        <f ca="1">TODAY()</f>
        <v>45315</v>
      </c>
      <c r="G341" s="147" t="e">
        <f>IF('IOC Input'!#REF!="","",'IOC Input'!#REF!)</f>
        <v>#REF!</v>
      </c>
      <c r="H341" s="153" t="e">
        <f>IF('IOC Input'!#REF!&gt;=50000,RIGHT('IOC Input'!#REF!,6),"")</f>
        <v>#REF!</v>
      </c>
      <c r="I341" s="154" t="e">
        <f>IF(AND('IOC Input'!#REF!="1195000",'IOC Input'!#REF!="C"),'IOC Input'!#REF!,"")</f>
        <v>#REF!</v>
      </c>
      <c r="J341" s="155" t="e">
        <f>IF(AND('IOC Input'!#REF!="1195000",'IOC Input'!#REF!="D"),'IOC Input'!#REF!,"")</f>
        <v>#REF!</v>
      </c>
      <c r="K341" s="156" t="e">
        <f t="shared" ref="K341:K348" si="35">IF(SUM(I341:J341)&gt;0,1,0)</f>
        <v>#REF!</v>
      </c>
      <c r="L341" s="146"/>
      <c r="M341" s="150" t="e">
        <f>IF(M340="","",IF(M340&lt;&gt;"119530",119530,""))</f>
        <v>#REF!</v>
      </c>
      <c r="N341" s="150" t="e">
        <f>VLOOKUP(M341,AccountFund_Tbl,2,FALSE)</f>
        <v>#REF!</v>
      </c>
    </row>
    <row r="342" spans="1:14" ht="15.5">
      <c r="A342" s="149"/>
      <c r="B342" s="157"/>
      <c r="C342" s="157"/>
      <c r="D342" s="151"/>
      <c r="E342" s="149"/>
      <c r="F342" s="152"/>
      <c r="G342" s="147"/>
      <c r="H342" s="153"/>
      <c r="I342" s="154"/>
      <c r="J342" s="155"/>
      <c r="K342" s="156">
        <f t="shared" si="35"/>
        <v>0</v>
      </c>
      <c r="L342" s="146"/>
      <c r="M342" s="146"/>
      <c r="N342" s="146"/>
    </row>
    <row r="343" spans="1:14" ht="15.5">
      <c r="A343" s="149"/>
      <c r="B343" s="157"/>
      <c r="C343" s="157"/>
      <c r="D343" s="151"/>
      <c r="E343" s="149"/>
      <c r="F343" s="152"/>
      <c r="G343" s="147"/>
      <c r="H343" s="153"/>
      <c r="I343" s="154"/>
      <c r="J343" s="155"/>
      <c r="K343" s="156">
        <f t="shared" si="35"/>
        <v>0</v>
      </c>
      <c r="L343" s="146"/>
      <c r="M343" s="146"/>
      <c r="N343" s="146"/>
    </row>
    <row r="344" spans="1:14" ht="15.5">
      <c r="A344" s="149"/>
      <c r="B344" s="157"/>
      <c r="C344" s="157"/>
      <c r="D344" s="151"/>
      <c r="E344" s="149"/>
      <c r="F344" s="152"/>
      <c r="G344" s="147"/>
      <c r="H344" s="153"/>
      <c r="I344" s="154"/>
      <c r="J344" s="155"/>
      <c r="K344" s="156">
        <f t="shared" si="35"/>
        <v>0</v>
      </c>
      <c r="L344" s="146"/>
      <c r="M344" s="146"/>
      <c r="N344" s="146"/>
    </row>
    <row r="345" spans="1:14" ht="15.5">
      <c r="K345" s="156">
        <f t="shared" si="35"/>
        <v>0</v>
      </c>
    </row>
    <row r="346" spans="1:14" ht="15.5">
      <c r="K346" s="156">
        <f t="shared" si="35"/>
        <v>0</v>
      </c>
    </row>
    <row r="347" spans="1:14" ht="15.5">
      <c r="K347" s="156">
        <f t="shared" si="35"/>
        <v>0</v>
      </c>
    </row>
    <row r="348" spans="1:14" ht="15.5">
      <c r="A348" t="s">
        <v>182</v>
      </c>
      <c r="K348" s="156">
        <f t="shared" si="35"/>
        <v>0</v>
      </c>
    </row>
    <row r="349" spans="1:14" ht="15.5">
      <c r="A349" s="149" t="s">
        <v>181</v>
      </c>
      <c r="B349" s="150" t="str">
        <f>IF(ISERROR(M349),"",M349)</f>
        <v/>
      </c>
      <c r="C349" s="150" t="e">
        <f>VLOOKUP(B349,AccountFund_Tbl,2,FALSE)</f>
        <v>#N/A</v>
      </c>
      <c r="D349" s="151"/>
      <c r="E349" s="149"/>
      <c r="F349" s="152">
        <f ca="1">TODAY()</f>
        <v>45315</v>
      </c>
      <c r="G349" s="147" t="e">
        <f>IF('IOC Input'!#REF!="","",'IOC Input'!#REF!)</f>
        <v>#REF!</v>
      </c>
      <c r="H349" s="153" t="e">
        <f>IF('IOC Input'!#REF!&gt;=50000,RIGHT('IOC Input'!#REF!,6),"")</f>
        <v>#REF!</v>
      </c>
      <c r="I349" s="154" t="e">
        <f>IF(I350="",J350,"")</f>
        <v>#REF!</v>
      </c>
      <c r="J349" s="155" t="e">
        <f>IF(J350="",I350,"")</f>
        <v>#REF!</v>
      </c>
      <c r="K349" s="156" t="e">
        <f>IF(SUM(I349:J349)&gt;0,1,0)</f>
        <v>#REF!</v>
      </c>
      <c r="L349" s="146"/>
      <c r="M34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49" s="150" t="e">
        <f>VLOOKUP(M349,AccountFund_Tbl,2,FALSE)</f>
        <v>#REF!</v>
      </c>
    </row>
    <row r="350" spans="1:14" ht="15.5">
      <c r="A350" s="149" t="s">
        <v>181</v>
      </c>
      <c r="B350" s="150" t="str">
        <f>IF(B349="","",IF(B349&lt;&gt;"119530",119530,""))</f>
        <v/>
      </c>
      <c r="C350" s="150" t="e">
        <f>VLOOKUP(B350,AccountFund_Tbl,2,FALSE)</f>
        <v>#N/A</v>
      </c>
      <c r="D350" s="151"/>
      <c r="E350" s="149"/>
      <c r="F350" s="152">
        <f ca="1">TODAY()</f>
        <v>45315</v>
      </c>
      <c r="G350" s="147" t="e">
        <f>IF('IOC Input'!#REF!="","",'IOC Input'!#REF!)</f>
        <v>#REF!</v>
      </c>
      <c r="H350" s="153" t="e">
        <f>IF('IOC Input'!#REF!&gt;=50000,RIGHT('IOC Input'!#REF!,6),"")</f>
        <v>#REF!</v>
      </c>
      <c r="I350" s="154" t="e">
        <f>IF(AND('IOC Input'!#REF!="1195000",'IOC Input'!#REF!="C"),'IOC Input'!#REF!,"")</f>
        <v>#REF!</v>
      </c>
      <c r="J350" s="155" t="e">
        <f>IF(AND('IOC Input'!#REF!="1195000",'IOC Input'!#REF!="D"),'IOC Input'!#REF!,"")</f>
        <v>#REF!</v>
      </c>
      <c r="K350" s="156" t="e">
        <f t="shared" ref="K350:K357" si="36">IF(SUM(I350:J350)&gt;0,1,0)</f>
        <v>#REF!</v>
      </c>
      <c r="L350" s="146"/>
      <c r="M350" s="150" t="e">
        <f>IF(M349="","",IF(M349&lt;&gt;"119530",119530,""))</f>
        <v>#REF!</v>
      </c>
      <c r="N350" s="150" t="e">
        <f>VLOOKUP(M350,AccountFund_Tbl,2,FALSE)</f>
        <v>#REF!</v>
      </c>
    </row>
    <row r="351" spans="1:14" ht="15.5">
      <c r="A351" s="149"/>
      <c r="B351" s="157"/>
      <c r="C351" s="157"/>
      <c r="D351" s="151"/>
      <c r="E351" s="149"/>
      <c r="F351" s="152"/>
      <c r="G351" s="147"/>
      <c r="H351" s="153"/>
      <c r="I351" s="154"/>
      <c r="J351" s="155"/>
      <c r="K351" s="156">
        <f t="shared" si="36"/>
        <v>0</v>
      </c>
      <c r="L351" s="146"/>
      <c r="M351" s="146"/>
      <c r="N351" s="146"/>
    </row>
    <row r="352" spans="1:14" ht="15.5">
      <c r="A352" s="149"/>
      <c r="B352" s="157"/>
      <c r="C352" s="157"/>
      <c r="D352" s="151"/>
      <c r="E352" s="149"/>
      <c r="F352" s="152"/>
      <c r="G352" s="147"/>
      <c r="H352" s="153"/>
      <c r="I352" s="154"/>
      <c r="J352" s="155"/>
      <c r="K352" s="156">
        <f t="shared" si="36"/>
        <v>0</v>
      </c>
      <c r="L352" s="146"/>
      <c r="M352" s="146"/>
      <c r="N352" s="146"/>
    </row>
    <row r="353" spans="1:14" ht="15.5">
      <c r="A353" s="149"/>
      <c r="B353" s="157"/>
      <c r="C353" s="157"/>
      <c r="D353" s="151"/>
      <c r="E353" s="149"/>
      <c r="F353" s="152"/>
      <c r="G353" s="147"/>
      <c r="H353" s="153"/>
      <c r="I353" s="154"/>
      <c r="J353" s="155"/>
      <c r="K353" s="156">
        <f t="shared" si="36"/>
        <v>0</v>
      </c>
      <c r="L353" s="146"/>
      <c r="M353" s="146"/>
      <c r="N353" s="146"/>
    </row>
    <row r="354" spans="1:14" ht="15.5">
      <c r="K354" s="156">
        <f t="shared" si="36"/>
        <v>0</v>
      </c>
    </row>
    <row r="355" spans="1:14" ht="15.5">
      <c r="K355" s="156">
        <f t="shared" si="36"/>
        <v>0</v>
      </c>
    </row>
    <row r="356" spans="1:14" ht="15.5">
      <c r="K356" s="156">
        <f t="shared" si="36"/>
        <v>0</v>
      </c>
    </row>
    <row r="357" spans="1:14" ht="15.5">
      <c r="A357" t="s">
        <v>182</v>
      </c>
      <c r="K357" s="156">
        <f t="shared" si="36"/>
        <v>0</v>
      </c>
    </row>
    <row r="358" spans="1:14" ht="15.5">
      <c r="A358" s="149" t="s">
        <v>181</v>
      </c>
      <c r="B358" s="150" t="str">
        <f>IF(ISERROR(M358),"",M358)</f>
        <v/>
      </c>
      <c r="C358" s="150" t="e">
        <f>VLOOKUP(B358,AccountFund_Tbl,2,FALSE)</f>
        <v>#N/A</v>
      </c>
      <c r="D358" s="151"/>
      <c r="E358" s="149"/>
      <c r="F358" s="152">
        <f ca="1">TODAY()</f>
        <v>45315</v>
      </c>
      <c r="G358" s="147" t="e">
        <f>IF('IOC Input'!#REF!="","",'IOC Input'!#REF!)</f>
        <v>#REF!</v>
      </c>
      <c r="H358" s="153" t="e">
        <f>IF('IOC Input'!#REF!&gt;=50000,RIGHT('IOC Input'!#REF!,6),"")</f>
        <v>#REF!</v>
      </c>
      <c r="I358" s="154" t="e">
        <f>IF(I359="",J359,"")</f>
        <v>#REF!</v>
      </c>
      <c r="J358" s="155" t="e">
        <f>IF(J359="",I359,"")</f>
        <v>#REF!</v>
      </c>
      <c r="K358" s="156" t="e">
        <f>IF(SUM(I358:J358)&gt;0,1,0)</f>
        <v>#REF!</v>
      </c>
      <c r="L358" s="146"/>
      <c r="M35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58" s="150" t="e">
        <f>VLOOKUP(M358,AccountFund_Tbl,2,FALSE)</f>
        <v>#REF!</v>
      </c>
    </row>
    <row r="359" spans="1:14" ht="15.5">
      <c r="A359" s="149" t="s">
        <v>181</v>
      </c>
      <c r="B359" s="150" t="str">
        <f>IF(B358="","",IF(B358&lt;&gt;"119530",119530,""))</f>
        <v/>
      </c>
      <c r="C359" s="150" t="e">
        <f>VLOOKUP(B359,AccountFund_Tbl,2,FALSE)</f>
        <v>#N/A</v>
      </c>
      <c r="D359" s="151"/>
      <c r="E359" s="149"/>
      <c r="F359" s="152">
        <f ca="1">TODAY()</f>
        <v>45315</v>
      </c>
      <c r="G359" s="147" t="e">
        <f>IF('IOC Input'!#REF!="","",'IOC Input'!#REF!)</f>
        <v>#REF!</v>
      </c>
      <c r="H359" s="153" t="e">
        <f>IF('IOC Input'!#REF!&gt;=50000,RIGHT('IOC Input'!#REF!,6),"")</f>
        <v>#REF!</v>
      </c>
      <c r="I359" s="154" t="e">
        <f>IF(AND('IOC Input'!#REF!="1195000",'IOC Input'!#REF!="C"),'IOC Input'!#REF!,"")</f>
        <v>#REF!</v>
      </c>
      <c r="J359" s="155" t="e">
        <f>IF(AND('IOC Input'!#REF!="1195000",'IOC Input'!#REF!="D"),'IOC Input'!#REF!,"")</f>
        <v>#REF!</v>
      </c>
      <c r="K359" s="156" t="e">
        <f t="shared" ref="K359:K366" si="37">IF(SUM(I359:J359)&gt;0,1,0)</f>
        <v>#REF!</v>
      </c>
      <c r="L359" s="146"/>
      <c r="M359" s="150" t="e">
        <f>IF(M358="","",IF(M358&lt;&gt;"119530",119530,""))</f>
        <v>#REF!</v>
      </c>
      <c r="N359" s="150" t="e">
        <f>VLOOKUP(M359,AccountFund_Tbl,2,FALSE)</f>
        <v>#REF!</v>
      </c>
    </row>
    <row r="360" spans="1:14" ht="15.5">
      <c r="A360" s="149"/>
      <c r="B360" s="157"/>
      <c r="C360" s="157"/>
      <c r="D360" s="151"/>
      <c r="E360" s="149"/>
      <c r="F360" s="152"/>
      <c r="G360" s="147"/>
      <c r="H360" s="153"/>
      <c r="I360" s="154"/>
      <c r="J360" s="155"/>
      <c r="K360" s="156">
        <f t="shared" si="37"/>
        <v>0</v>
      </c>
      <c r="L360" s="146"/>
      <c r="M360" s="146"/>
      <c r="N360" s="146"/>
    </row>
    <row r="361" spans="1:14" ht="15.5">
      <c r="A361" s="149"/>
      <c r="B361" s="157"/>
      <c r="C361" s="157"/>
      <c r="D361" s="151"/>
      <c r="E361" s="149"/>
      <c r="F361" s="152"/>
      <c r="G361" s="147"/>
      <c r="H361" s="153"/>
      <c r="I361" s="154"/>
      <c r="J361" s="155"/>
      <c r="K361" s="156">
        <f t="shared" si="37"/>
        <v>0</v>
      </c>
      <c r="L361" s="146"/>
      <c r="M361" s="146"/>
      <c r="N361" s="146"/>
    </row>
    <row r="362" spans="1:14" ht="15.5">
      <c r="A362" s="149"/>
      <c r="B362" s="157"/>
      <c r="C362" s="157"/>
      <c r="D362" s="151"/>
      <c r="E362" s="149"/>
      <c r="F362" s="152"/>
      <c r="G362" s="147"/>
      <c r="H362" s="153"/>
      <c r="I362" s="154"/>
      <c r="J362" s="155"/>
      <c r="K362" s="156">
        <f t="shared" si="37"/>
        <v>0</v>
      </c>
      <c r="L362" s="146"/>
      <c r="M362" s="146"/>
      <c r="N362" s="146"/>
    </row>
    <row r="363" spans="1:14" ht="15.5">
      <c r="K363" s="156">
        <f t="shared" si="37"/>
        <v>0</v>
      </c>
    </row>
    <row r="364" spans="1:14" ht="15.5">
      <c r="K364" s="156">
        <f t="shared" si="37"/>
        <v>0</v>
      </c>
    </row>
    <row r="365" spans="1:14" ht="15.5">
      <c r="K365" s="156">
        <f t="shared" si="37"/>
        <v>0</v>
      </c>
    </row>
    <row r="366" spans="1:14" ht="15.5">
      <c r="A366" t="s">
        <v>182</v>
      </c>
      <c r="K366" s="156">
        <f t="shared" si="37"/>
        <v>0</v>
      </c>
    </row>
    <row r="367" spans="1:14" ht="15.5">
      <c r="A367" s="149" t="s">
        <v>181</v>
      </c>
      <c r="B367" s="150" t="str">
        <f>IF(ISERROR(M367),"",M367)</f>
        <v/>
      </c>
      <c r="C367" s="150" t="e">
        <f>VLOOKUP(B367,AccountFund_Tbl,2,FALSE)</f>
        <v>#N/A</v>
      </c>
      <c r="D367" s="151"/>
      <c r="E367" s="149"/>
      <c r="F367" s="152">
        <f ca="1">TODAY()</f>
        <v>45315</v>
      </c>
      <c r="G367" s="147" t="e">
        <f>IF('IOC Input'!#REF!="","",'IOC Input'!#REF!)</f>
        <v>#REF!</v>
      </c>
      <c r="H367" s="153" t="e">
        <f>IF('IOC Input'!#REF!&gt;=50000,RIGHT('IOC Input'!#REF!,6),"")</f>
        <v>#REF!</v>
      </c>
      <c r="I367" s="154" t="e">
        <f>IF(I368="",J368,"")</f>
        <v>#REF!</v>
      </c>
      <c r="J367" s="155" t="e">
        <f>IF(J368="",I368,"")</f>
        <v>#REF!</v>
      </c>
      <c r="K367" s="156" t="e">
        <f>IF(SUM(I367:J367)&gt;0,1,0)</f>
        <v>#REF!</v>
      </c>
      <c r="L367" s="146"/>
      <c r="M36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67" s="150" t="e">
        <f>VLOOKUP(M367,AccountFund_Tbl,2,FALSE)</f>
        <v>#REF!</v>
      </c>
    </row>
    <row r="368" spans="1:14" ht="15.5">
      <c r="A368" s="149" t="s">
        <v>181</v>
      </c>
      <c r="B368" s="150" t="str">
        <f>IF(B367="","",IF(B367&lt;&gt;"119530",119530,""))</f>
        <v/>
      </c>
      <c r="C368" s="150" t="e">
        <f>VLOOKUP(B368,AccountFund_Tbl,2,FALSE)</f>
        <v>#N/A</v>
      </c>
      <c r="D368" s="151"/>
      <c r="E368" s="149"/>
      <c r="F368" s="152">
        <f ca="1">TODAY()</f>
        <v>45315</v>
      </c>
      <c r="G368" s="147" t="e">
        <f>IF('IOC Input'!#REF!="","",'IOC Input'!#REF!)</f>
        <v>#REF!</v>
      </c>
      <c r="H368" s="153" t="e">
        <f>IF('IOC Input'!#REF!&gt;=50000,RIGHT('IOC Input'!#REF!,6),"")</f>
        <v>#REF!</v>
      </c>
      <c r="I368" s="154" t="e">
        <f>IF(AND('IOC Input'!#REF!="1195000",'IOC Input'!#REF!="C"),'IOC Input'!#REF!,"")</f>
        <v>#REF!</v>
      </c>
      <c r="J368" s="155" t="e">
        <f>IF(AND('IOC Input'!#REF!="1195000",'IOC Input'!#REF!="D"),'IOC Input'!#REF!,"")</f>
        <v>#REF!</v>
      </c>
      <c r="K368" s="156" t="e">
        <f t="shared" ref="K368:K375" si="38">IF(SUM(I368:J368)&gt;0,1,0)</f>
        <v>#REF!</v>
      </c>
      <c r="L368" s="146"/>
      <c r="M368" s="150" t="e">
        <f>IF(M367="","",IF(M367&lt;&gt;"119530",119530,""))</f>
        <v>#REF!</v>
      </c>
      <c r="N368" s="150" t="e">
        <f>VLOOKUP(M368,AccountFund_Tbl,2,FALSE)</f>
        <v>#REF!</v>
      </c>
    </row>
    <row r="369" spans="1:14" ht="15.5">
      <c r="A369" s="149"/>
      <c r="B369" s="157"/>
      <c r="C369" s="157"/>
      <c r="D369" s="151"/>
      <c r="E369" s="149"/>
      <c r="F369" s="152"/>
      <c r="G369" s="147"/>
      <c r="H369" s="153"/>
      <c r="I369" s="154"/>
      <c r="J369" s="155"/>
      <c r="K369" s="156">
        <f t="shared" si="38"/>
        <v>0</v>
      </c>
      <c r="L369" s="146"/>
      <c r="M369" s="146"/>
      <c r="N369" s="146"/>
    </row>
    <row r="370" spans="1:14" ht="15.5">
      <c r="A370" s="149"/>
      <c r="B370" s="157"/>
      <c r="C370" s="157"/>
      <c r="D370" s="151"/>
      <c r="E370" s="149"/>
      <c r="F370" s="152"/>
      <c r="G370" s="147"/>
      <c r="H370" s="153"/>
      <c r="I370" s="154"/>
      <c r="J370" s="155"/>
      <c r="K370" s="156">
        <f t="shared" si="38"/>
        <v>0</v>
      </c>
      <c r="L370" s="146"/>
      <c r="M370" s="146"/>
      <c r="N370" s="146"/>
    </row>
    <row r="371" spans="1:14" ht="15.5">
      <c r="A371" s="149"/>
      <c r="B371" s="157"/>
      <c r="C371" s="157"/>
      <c r="D371" s="151"/>
      <c r="E371" s="149"/>
      <c r="F371" s="152"/>
      <c r="G371" s="147"/>
      <c r="H371" s="153"/>
      <c r="I371" s="154"/>
      <c r="J371" s="155"/>
      <c r="K371" s="156">
        <f t="shared" si="38"/>
        <v>0</v>
      </c>
      <c r="L371" s="146"/>
      <c r="M371" s="146"/>
      <c r="N371" s="146"/>
    </row>
    <row r="372" spans="1:14" ht="15.5">
      <c r="K372" s="156">
        <f t="shared" si="38"/>
        <v>0</v>
      </c>
    </row>
    <row r="373" spans="1:14" ht="15.5">
      <c r="K373" s="156">
        <f t="shared" si="38"/>
        <v>0</v>
      </c>
    </row>
    <row r="374" spans="1:14" ht="15.5">
      <c r="K374" s="156">
        <f t="shared" si="38"/>
        <v>0</v>
      </c>
    </row>
    <row r="375" spans="1:14" ht="15.5">
      <c r="A375" t="s">
        <v>182</v>
      </c>
      <c r="K375" s="156">
        <f t="shared" si="38"/>
        <v>0</v>
      </c>
    </row>
    <row r="376" spans="1:14" ht="15.5">
      <c r="A376" s="149" t="s">
        <v>181</v>
      </c>
      <c r="B376" s="150" t="str">
        <f>IF(ISERROR(M376),"",M376)</f>
        <v/>
      </c>
      <c r="C376" s="150" t="e">
        <f>VLOOKUP(B376,AccountFund_Tbl,2,FALSE)</f>
        <v>#N/A</v>
      </c>
      <c r="D376" s="151"/>
      <c r="E376" s="149"/>
      <c r="F376" s="152">
        <f ca="1">TODAY()</f>
        <v>45315</v>
      </c>
      <c r="G376" s="147" t="e">
        <f>IF('IOC Input'!#REF!="","",'IOC Input'!#REF!)</f>
        <v>#REF!</v>
      </c>
      <c r="H376" s="153" t="e">
        <f>IF('IOC Input'!#REF!&gt;=50000,RIGHT('IOC Input'!#REF!,6),"")</f>
        <v>#REF!</v>
      </c>
      <c r="I376" s="154" t="e">
        <f>IF(I377="",J377,"")</f>
        <v>#REF!</v>
      </c>
      <c r="J376" s="155" t="e">
        <f>IF(J377="",I377,"")</f>
        <v>#REF!</v>
      </c>
      <c r="K376" s="156" t="e">
        <f>IF(SUM(I376:J376)&gt;0,1,0)</f>
        <v>#REF!</v>
      </c>
      <c r="L376" s="146"/>
      <c r="M37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76" s="150" t="e">
        <f>VLOOKUP(M376,AccountFund_Tbl,2,FALSE)</f>
        <v>#REF!</v>
      </c>
    </row>
    <row r="377" spans="1:14" ht="15.5">
      <c r="A377" s="149" t="s">
        <v>181</v>
      </c>
      <c r="B377" s="150" t="str">
        <f>IF(B376="","",IF(B376&lt;&gt;"119530",119530,""))</f>
        <v/>
      </c>
      <c r="C377" s="150" t="e">
        <f>VLOOKUP(B377,AccountFund_Tbl,2,FALSE)</f>
        <v>#N/A</v>
      </c>
      <c r="D377" s="151"/>
      <c r="E377" s="149"/>
      <c r="F377" s="152">
        <f ca="1">TODAY()</f>
        <v>45315</v>
      </c>
      <c r="G377" s="147" t="e">
        <f>IF('IOC Input'!#REF!="","",'IOC Input'!#REF!)</f>
        <v>#REF!</v>
      </c>
      <c r="H377" s="153" t="e">
        <f>IF('IOC Input'!#REF!&gt;=50000,RIGHT('IOC Input'!#REF!,6),"")</f>
        <v>#REF!</v>
      </c>
      <c r="I377" s="154" t="e">
        <f>IF(AND('IOC Input'!#REF!="1195000",'IOC Input'!#REF!="C"),'IOC Input'!#REF!,"")</f>
        <v>#REF!</v>
      </c>
      <c r="J377" s="155" t="e">
        <f>IF(AND('IOC Input'!#REF!="1195000",'IOC Input'!#REF!="D"),'IOC Input'!#REF!,"")</f>
        <v>#REF!</v>
      </c>
      <c r="K377" s="156" t="e">
        <f t="shared" ref="K377:K384" si="39">IF(SUM(I377:J377)&gt;0,1,0)</f>
        <v>#REF!</v>
      </c>
      <c r="L377" s="146"/>
      <c r="M377" s="150" t="e">
        <f>IF(M376="","",IF(M376&lt;&gt;"119530",119530,""))</f>
        <v>#REF!</v>
      </c>
      <c r="N377" s="150" t="e">
        <f>VLOOKUP(M377,AccountFund_Tbl,2,FALSE)</f>
        <v>#REF!</v>
      </c>
    </row>
    <row r="378" spans="1:14" ht="15.5">
      <c r="A378" s="149"/>
      <c r="B378" s="157"/>
      <c r="C378" s="157"/>
      <c r="D378" s="151"/>
      <c r="E378" s="149"/>
      <c r="F378" s="152"/>
      <c r="G378" s="147"/>
      <c r="H378" s="153"/>
      <c r="I378" s="154"/>
      <c r="J378" s="155"/>
      <c r="K378" s="156">
        <f t="shared" si="39"/>
        <v>0</v>
      </c>
      <c r="L378" s="146"/>
      <c r="M378" s="146"/>
      <c r="N378" s="146"/>
    </row>
    <row r="379" spans="1:14" ht="15.5">
      <c r="A379" s="149"/>
      <c r="B379" s="157"/>
      <c r="C379" s="157"/>
      <c r="D379" s="151"/>
      <c r="E379" s="149"/>
      <c r="F379" s="152"/>
      <c r="G379" s="147"/>
      <c r="H379" s="153"/>
      <c r="I379" s="154"/>
      <c r="J379" s="155"/>
      <c r="K379" s="156">
        <f t="shared" si="39"/>
        <v>0</v>
      </c>
      <c r="L379" s="146"/>
      <c r="M379" s="146"/>
      <c r="N379" s="146"/>
    </row>
    <row r="380" spans="1:14" ht="15.5">
      <c r="A380" s="149"/>
      <c r="B380" s="157"/>
      <c r="C380" s="157"/>
      <c r="D380" s="151"/>
      <c r="E380" s="149"/>
      <c r="F380" s="152"/>
      <c r="G380" s="147"/>
      <c r="H380" s="153"/>
      <c r="I380" s="154"/>
      <c r="J380" s="155"/>
      <c r="K380" s="156">
        <f t="shared" si="39"/>
        <v>0</v>
      </c>
      <c r="L380" s="146"/>
      <c r="M380" s="146"/>
      <c r="N380" s="146"/>
    </row>
    <row r="381" spans="1:14" ht="15.5">
      <c r="K381" s="156">
        <f t="shared" si="39"/>
        <v>0</v>
      </c>
    </row>
    <row r="382" spans="1:14" ht="15.5">
      <c r="K382" s="156">
        <f t="shared" si="39"/>
        <v>0</v>
      </c>
    </row>
    <row r="383" spans="1:14" ht="15.5">
      <c r="K383" s="156">
        <f t="shared" si="39"/>
        <v>0</v>
      </c>
    </row>
    <row r="384" spans="1:14" ht="15.5">
      <c r="A384" t="s">
        <v>182</v>
      </c>
      <c r="K384" s="156">
        <f t="shared" si="39"/>
        <v>0</v>
      </c>
    </row>
    <row r="385" spans="1:14" ht="15.5">
      <c r="A385" s="149" t="s">
        <v>181</v>
      </c>
      <c r="B385" s="150" t="str">
        <f>IF(ISERROR(M385),"",M385)</f>
        <v/>
      </c>
      <c r="C385" s="150" t="e">
        <f>VLOOKUP(B385,AccountFund_Tbl,2,FALSE)</f>
        <v>#N/A</v>
      </c>
      <c r="D385" s="151"/>
      <c r="E385" s="149"/>
      <c r="F385" s="152">
        <f ca="1">TODAY()</f>
        <v>45315</v>
      </c>
      <c r="G385" s="147" t="e">
        <f>IF('IOC Input'!#REF!="","",'IOC Input'!#REF!)</f>
        <v>#REF!</v>
      </c>
      <c r="H385" s="153" t="e">
        <f>IF('IOC Input'!#REF!&gt;=50000,RIGHT('IOC Input'!#REF!,6),"")</f>
        <v>#REF!</v>
      </c>
      <c r="I385" s="154" t="e">
        <f>IF(I386="",J386,"")</f>
        <v>#REF!</v>
      </c>
      <c r="J385" s="155" t="e">
        <f>IF(J386="",I386,"")</f>
        <v>#REF!</v>
      </c>
      <c r="K385" s="156" t="e">
        <f>IF(SUM(I385:J385)&gt;0,1,0)</f>
        <v>#REF!</v>
      </c>
      <c r="L385" s="146"/>
      <c r="M38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85" s="150" t="e">
        <f>VLOOKUP(M385,AccountFund_Tbl,2,FALSE)</f>
        <v>#REF!</v>
      </c>
    </row>
    <row r="386" spans="1:14" ht="15.5">
      <c r="A386" s="149" t="s">
        <v>181</v>
      </c>
      <c r="B386" s="150" t="str">
        <f>IF(B385="","",IF(B385&lt;&gt;"119530",119530,""))</f>
        <v/>
      </c>
      <c r="C386" s="150" t="e">
        <f>VLOOKUP(B386,AccountFund_Tbl,2,FALSE)</f>
        <v>#N/A</v>
      </c>
      <c r="D386" s="151"/>
      <c r="E386" s="149"/>
      <c r="F386" s="152">
        <f ca="1">TODAY()</f>
        <v>45315</v>
      </c>
      <c r="G386" s="147" t="e">
        <f>IF('IOC Input'!#REF!="","",'IOC Input'!#REF!)</f>
        <v>#REF!</v>
      </c>
      <c r="H386" s="153" t="e">
        <f>IF('IOC Input'!#REF!&gt;=50000,RIGHT('IOC Input'!#REF!,6),"")</f>
        <v>#REF!</v>
      </c>
      <c r="I386" s="154" t="e">
        <f>IF(AND('IOC Input'!#REF!="1195000",'IOC Input'!#REF!="C"),'IOC Input'!#REF!,"")</f>
        <v>#REF!</v>
      </c>
      <c r="J386" s="155" t="e">
        <f>IF(AND('IOC Input'!#REF!="1195000",'IOC Input'!#REF!="D"),'IOC Input'!#REF!,"")</f>
        <v>#REF!</v>
      </c>
      <c r="K386" s="156" t="e">
        <f t="shared" ref="K386:K393" si="40">IF(SUM(I386:J386)&gt;0,1,0)</f>
        <v>#REF!</v>
      </c>
      <c r="L386" s="146"/>
      <c r="M386" s="150" t="e">
        <f>IF(M385="","",IF(M385&lt;&gt;"119530",119530,""))</f>
        <v>#REF!</v>
      </c>
      <c r="N386" s="150" t="e">
        <f>VLOOKUP(M386,AccountFund_Tbl,2,FALSE)</f>
        <v>#REF!</v>
      </c>
    </row>
    <row r="387" spans="1:14" ht="15.5">
      <c r="A387" s="149"/>
      <c r="B387" s="157"/>
      <c r="C387" s="157"/>
      <c r="D387" s="151"/>
      <c r="E387" s="149"/>
      <c r="F387" s="152"/>
      <c r="G387" s="147"/>
      <c r="H387" s="153"/>
      <c r="I387" s="154"/>
      <c r="J387" s="155"/>
      <c r="K387" s="156">
        <f t="shared" si="40"/>
        <v>0</v>
      </c>
      <c r="L387" s="146"/>
      <c r="M387" s="146"/>
      <c r="N387" s="146"/>
    </row>
    <row r="388" spans="1:14" ht="15.5">
      <c r="A388" s="149"/>
      <c r="B388" s="157"/>
      <c r="C388" s="157"/>
      <c r="D388" s="151"/>
      <c r="E388" s="149"/>
      <c r="F388" s="152"/>
      <c r="G388" s="147"/>
      <c r="H388" s="153"/>
      <c r="I388" s="154"/>
      <c r="J388" s="155"/>
      <c r="K388" s="156">
        <f t="shared" si="40"/>
        <v>0</v>
      </c>
      <c r="L388" s="146"/>
      <c r="M388" s="146"/>
      <c r="N388" s="146"/>
    </row>
    <row r="389" spans="1:14" ht="15.5">
      <c r="A389" s="149"/>
      <c r="B389" s="157"/>
      <c r="C389" s="157"/>
      <c r="D389" s="151"/>
      <c r="E389" s="149"/>
      <c r="F389" s="152"/>
      <c r="G389" s="147"/>
      <c r="H389" s="153"/>
      <c r="I389" s="154"/>
      <c r="J389" s="155"/>
      <c r="K389" s="156">
        <f t="shared" si="40"/>
        <v>0</v>
      </c>
      <c r="L389" s="146"/>
      <c r="M389" s="146"/>
      <c r="N389" s="146"/>
    </row>
    <row r="390" spans="1:14" ht="15.5">
      <c r="K390" s="156">
        <f t="shared" si="40"/>
        <v>0</v>
      </c>
    </row>
    <row r="391" spans="1:14" ht="15.5">
      <c r="K391" s="156">
        <f t="shared" si="40"/>
        <v>0</v>
      </c>
    </row>
    <row r="392" spans="1:14" ht="15.5">
      <c r="K392" s="156">
        <f t="shared" si="40"/>
        <v>0</v>
      </c>
    </row>
    <row r="393" spans="1:14" ht="15.5">
      <c r="A393" t="s">
        <v>182</v>
      </c>
      <c r="K393" s="156">
        <f t="shared" si="40"/>
        <v>0</v>
      </c>
    </row>
    <row r="394" spans="1:14" ht="15.5">
      <c r="A394" s="149" t="s">
        <v>181</v>
      </c>
      <c r="B394" s="150" t="str">
        <f>IF(ISERROR(M394),"",M394)</f>
        <v/>
      </c>
      <c r="C394" s="150" t="e">
        <f>VLOOKUP(B394,AccountFund_Tbl,2,FALSE)</f>
        <v>#N/A</v>
      </c>
      <c r="D394" s="151"/>
      <c r="E394" s="149"/>
      <c r="F394" s="152">
        <f ca="1">TODAY()</f>
        <v>45315</v>
      </c>
      <c r="G394" s="147" t="e">
        <f>IF('IOC Input'!#REF!="","",'IOC Input'!#REF!)</f>
        <v>#REF!</v>
      </c>
      <c r="H394" s="153" t="e">
        <f>IF('IOC Input'!#REF!&gt;=50000,RIGHT('IOC Input'!#REF!,6),"")</f>
        <v>#REF!</v>
      </c>
      <c r="I394" s="154" t="e">
        <f>IF(I395="",J395,"")</f>
        <v>#REF!</v>
      </c>
      <c r="J394" s="155" t="e">
        <f>IF(J395="",I395,"")</f>
        <v>#REF!</v>
      </c>
      <c r="K394" s="156" t="e">
        <f>IF(SUM(I394:J394)&gt;0,1,0)</f>
        <v>#REF!</v>
      </c>
      <c r="L394" s="146"/>
      <c r="M39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94" s="150" t="e">
        <f>VLOOKUP(M394,AccountFund_Tbl,2,FALSE)</f>
        <v>#REF!</v>
      </c>
    </row>
    <row r="395" spans="1:14" ht="15.5">
      <c r="A395" s="149" t="s">
        <v>181</v>
      </c>
      <c r="B395" s="150" t="str">
        <f>IF(B394="","",IF(B394&lt;&gt;"119530",119530,""))</f>
        <v/>
      </c>
      <c r="C395" s="150" t="e">
        <f>VLOOKUP(B395,AccountFund_Tbl,2,FALSE)</f>
        <v>#N/A</v>
      </c>
      <c r="D395" s="151"/>
      <c r="E395" s="149"/>
      <c r="F395" s="152">
        <f ca="1">TODAY()</f>
        <v>45315</v>
      </c>
      <c r="G395" s="147" t="e">
        <f>IF('IOC Input'!#REF!="","",'IOC Input'!#REF!)</f>
        <v>#REF!</v>
      </c>
      <c r="H395" s="153" t="e">
        <f>IF('IOC Input'!#REF!&gt;=50000,RIGHT('IOC Input'!#REF!,6),"")</f>
        <v>#REF!</v>
      </c>
      <c r="I395" s="154" t="e">
        <f>IF(AND('IOC Input'!#REF!="1195000",'IOC Input'!#REF!="C"),'IOC Input'!#REF!,"")</f>
        <v>#REF!</v>
      </c>
      <c r="J395" s="155" t="e">
        <f>IF(AND('IOC Input'!#REF!="1195000",'IOC Input'!#REF!="D"),'IOC Input'!#REF!,"")</f>
        <v>#REF!</v>
      </c>
      <c r="K395" s="156" t="e">
        <f t="shared" ref="K395:K402" si="41">IF(SUM(I395:J395)&gt;0,1,0)</f>
        <v>#REF!</v>
      </c>
      <c r="L395" s="146"/>
      <c r="M395" s="150" t="e">
        <f>IF(M394="","",IF(M394&lt;&gt;"119530",119530,""))</f>
        <v>#REF!</v>
      </c>
      <c r="N395" s="150" t="e">
        <f>VLOOKUP(M395,AccountFund_Tbl,2,FALSE)</f>
        <v>#REF!</v>
      </c>
    </row>
    <row r="396" spans="1:14" ht="15.5">
      <c r="A396" s="149"/>
      <c r="B396" s="157"/>
      <c r="C396" s="157"/>
      <c r="D396" s="151"/>
      <c r="E396" s="149"/>
      <c r="F396" s="152"/>
      <c r="G396" s="147"/>
      <c r="H396" s="153"/>
      <c r="I396" s="154"/>
      <c r="J396" s="155"/>
      <c r="K396" s="156">
        <f t="shared" si="41"/>
        <v>0</v>
      </c>
      <c r="L396" s="146"/>
      <c r="M396" s="146"/>
      <c r="N396" s="146"/>
    </row>
    <row r="397" spans="1:14" ht="15.5">
      <c r="A397" s="149"/>
      <c r="B397" s="157"/>
      <c r="C397" s="157"/>
      <c r="D397" s="151"/>
      <c r="E397" s="149"/>
      <c r="F397" s="152"/>
      <c r="G397" s="147"/>
      <c r="H397" s="153"/>
      <c r="I397" s="154"/>
      <c r="J397" s="155"/>
      <c r="K397" s="156">
        <f t="shared" si="41"/>
        <v>0</v>
      </c>
      <c r="L397" s="146"/>
      <c r="M397" s="146"/>
      <c r="N397" s="146"/>
    </row>
    <row r="398" spans="1:14" ht="15.5">
      <c r="A398" s="149"/>
      <c r="B398" s="157"/>
      <c r="C398" s="157"/>
      <c r="D398" s="151"/>
      <c r="E398" s="149"/>
      <c r="F398" s="152"/>
      <c r="G398" s="147"/>
      <c r="H398" s="153"/>
      <c r="I398" s="154"/>
      <c r="J398" s="155"/>
      <c r="K398" s="156">
        <f t="shared" si="41"/>
        <v>0</v>
      </c>
      <c r="L398" s="146"/>
      <c r="M398" s="146"/>
      <c r="N398" s="146"/>
    </row>
    <row r="399" spans="1:14" ht="15.5">
      <c r="K399" s="156">
        <f t="shared" si="41"/>
        <v>0</v>
      </c>
    </row>
    <row r="400" spans="1:14" ht="15.5">
      <c r="K400" s="156">
        <f t="shared" si="41"/>
        <v>0</v>
      </c>
    </row>
    <row r="401" spans="1:14" ht="15.5">
      <c r="K401" s="156">
        <f t="shared" si="41"/>
        <v>0</v>
      </c>
    </row>
    <row r="402" spans="1:14" ht="15.5">
      <c r="A402" t="s">
        <v>182</v>
      </c>
      <c r="K402" s="156">
        <f t="shared" si="41"/>
        <v>0</v>
      </c>
    </row>
    <row r="403" spans="1:14" ht="15.5">
      <c r="A403" s="149" t="s">
        <v>181</v>
      </c>
      <c r="B403" s="150" t="str">
        <f>IF(ISERROR(M403),"",M403)</f>
        <v/>
      </c>
      <c r="C403" s="150" t="e">
        <f>VLOOKUP(B403,AccountFund_Tbl,2,FALSE)</f>
        <v>#N/A</v>
      </c>
      <c r="D403" s="151"/>
      <c r="E403" s="149"/>
      <c r="F403" s="152">
        <f ca="1">TODAY()</f>
        <v>45315</v>
      </c>
      <c r="G403" s="147" t="e">
        <f>IF('IOC Input'!#REF!="","",'IOC Input'!#REF!)</f>
        <v>#REF!</v>
      </c>
      <c r="H403" s="153" t="e">
        <f>IF('IOC Input'!#REF!&gt;=50000,RIGHT('IOC Input'!#REF!,6),"")</f>
        <v>#REF!</v>
      </c>
      <c r="I403" s="154" t="e">
        <f>IF(I404="",J404,"")</f>
        <v>#REF!</v>
      </c>
      <c r="J403" s="155" t="e">
        <f>IF(J404="",I404,"")</f>
        <v>#REF!</v>
      </c>
      <c r="K403" s="156" t="e">
        <f>IF(SUM(I403:J403)&gt;0,1,0)</f>
        <v>#REF!</v>
      </c>
      <c r="L403" s="146"/>
      <c r="M40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03" s="150" t="e">
        <f>VLOOKUP(M403,AccountFund_Tbl,2,FALSE)</f>
        <v>#REF!</v>
      </c>
    </row>
    <row r="404" spans="1:14" ht="15.5">
      <c r="A404" s="149" t="s">
        <v>181</v>
      </c>
      <c r="B404" s="150" t="str">
        <f>IF(B403="","",IF(B403&lt;&gt;"119530",119530,""))</f>
        <v/>
      </c>
      <c r="C404" s="150" t="e">
        <f>VLOOKUP(B404,AccountFund_Tbl,2,FALSE)</f>
        <v>#N/A</v>
      </c>
      <c r="D404" s="151"/>
      <c r="E404" s="149"/>
      <c r="F404" s="152">
        <f ca="1">TODAY()</f>
        <v>45315</v>
      </c>
      <c r="G404" s="147" t="e">
        <f>IF('IOC Input'!#REF!="","",'IOC Input'!#REF!)</f>
        <v>#REF!</v>
      </c>
      <c r="H404" s="153" t="e">
        <f>IF('IOC Input'!#REF!&gt;=50000,RIGHT('IOC Input'!#REF!,6),"")</f>
        <v>#REF!</v>
      </c>
      <c r="I404" s="154" t="e">
        <f>IF(AND('IOC Input'!#REF!="1195000",'IOC Input'!#REF!="C"),'IOC Input'!#REF!,"")</f>
        <v>#REF!</v>
      </c>
      <c r="J404" s="155" t="e">
        <f>IF(AND('IOC Input'!#REF!="1195000",'IOC Input'!#REF!="D"),'IOC Input'!#REF!,"")</f>
        <v>#REF!</v>
      </c>
      <c r="K404" s="156" t="e">
        <f t="shared" ref="K404:K411" si="42">IF(SUM(I404:J404)&gt;0,1,0)</f>
        <v>#REF!</v>
      </c>
      <c r="L404" s="146"/>
      <c r="M404" s="150" t="e">
        <f>IF(M403="","",IF(M403&lt;&gt;"119530",119530,""))</f>
        <v>#REF!</v>
      </c>
      <c r="N404" s="150" t="e">
        <f>VLOOKUP(M404,AccountFund_Tbl,2,FALSE)</f>
        <v>#REF!</v>
      </c>
    </row>
    <row r="405" spans="1:14" ht="15.5">
      <c r="A405" s="149"/>
      <c r="B405" s="157"/>
      <c r="C405" s="157"/>
      <c r="D405" s="151"/>
      <c r="E405" s="149"/>
      <c r="F405" s="152"/>
      <c r="G405" s="147"/>
      <c r="H405" s="153"/>
      <c r="I405" s="154"/>
      <c r="J405" s="155"/>
      <c r="K405" s="156">
        <f t="shared" si="42"/>
        <v>0</v>
      </c>
      <c r="L405" s="146"/>
      <c r="M405" s="146"/>
      <c r="N405" s="146"/>
    </row>
    <row r="406" spans="1:14" ht="15.5">
      <c r="A406" s="149"/>
      <c r="B406" s="157"/>
      <c r="C406" s="157"/>
      <c r="D406" s="151"/>
      <c r="E406" s="149"/>
      <c r="F406" s="152"/>
      <c r="G406" s="147"/>
      <c r="H406" s="153"/>
      <c r="I406" s="154"/>
      <c r="J406" s="155"/>
      <c r="K406" s="156">
        <f t="shared" si="42"/>
        <v>0</v>
      </c>
      <c r="L406" s="146"/>
      <c r="M406" s="146"/>
      <c r="N406" s="146"/>
    </row>
    <row r="407" spans="1:14" ht="15.5">
      <c r="A407" s="149"/>
      <c r="B407" s="157"/>
      <c r="C407" s="157"/>
      <c r="D407" s="151"/>
      <c r="E407" s="149"/>
      <c r="F407" s="152"/>
      <c r="G407" s="147"/>
      <c r="H407" s="153"/>
      <c r="I407" s="154"/>
      <c r="J407" s="155"/>
      <c r="K407" s="156">
        <f t="shared" si="42"/>
        <v>0</v>
      </c>
      <c r="L407" s="146"/>
      <c r="M407" s="146"/>
      <c r="N407" s="146"/>
    </row>
    <row r="408" spans="1:14" ht="15.5">
      <c r="K408" s="156">
        <f t="shared" si="42"/>
        <v>0</v>
      </c>
    </row>
    <row r="409" spans="1:14" ht="15.5">
      <c r="K409" s="156">
        <f t="shared" si="42"/>
        <v>0</v>
      </c>
    </row>
    <row r="410" spans="1:14" ht="15.5">
      <c r="K410" s="156">
        <f t="shared" si="42"/>
        <v>0</v>
      </c>
    </row>
    <row r="411" spans="1:14" ht="15.5">
      <c r="A411" t="s">
        <v>182</v>
      </c>
      <c r="K411" s="156">
        <f t="shared" si="42"/>
        <v>0</v>
      </c>
    </row>
    <row r="412" spans="1:14" ht="15.5">
      <c r="A412" s="149" t="s">
        <v>181</v>
      </c>
      <c r="B412" s="150" t="str">
        <f>IF(ISERROR(M412),"",M412)</f>
        <v/>
      </c>
      <c r="C412" s="150" t="e">
        <f>VLOOKUP(B412,AccountFund_Tbl,2,FALSE)</f>
        <v>#N/A</v>
      </c>
      <c r="D412" s="151"/>
      <c r="E412" s="149"/>
      <c r="F412" s="152">
        <f ca="1">TODAY()</f>
        <v>45315</v>
      </c>
      <c r="G412" s="147" t="e">
        <f>IF('IOC Input'!#REF!="","",'IOC Input'!#REF!)</f>
        <v>#REF!</v>
      </c>
      <c r="H412" s="153" t="e">
        <f>IF('IOC Input'!#REF!&gt;=50000,RIGHT('IOC Input'!#REF!,6),"")</f>
        <v>#REF!</v>
      </c>
      <c r="I412" s="154" t="e">
        <f>IF(I413="",J413,"")</f>
        <v>#REF!</v>
      </c>
      <c r="J412" s="155" t="e">
        <f>IF(J413="",I413,"")</f>
        <v>#REF!</v>
      </c>
      <c r="K412" s="156" t="e">
        <f>IF(SUM(I412:J412)&gt;0,1,0)</f>
        <v>#REF!</v>
      </c>
      <c r="L412" s="146"/>
      <c r="M41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12" s="150" t="e">
        <f>VLOOKUP(M412,AccountFund_Tbl,2,FALSE)</f>
        <v>#REF!</v>
      </c>
    </row>
    <row r="413" spans="1:14" ht="15.5">
      <c r="A413" s="149" t="s">
        <v>181</v>
      </c>
      <c r="B413" s="150" t="str">
        <f>IF(B412="","",IF(B412&lt;&gt;"119530",119530,""))</f>
        <v/>
      </c>
      <c r="C413" s="150" t="e">
        <f>VLOOKUP(B413,AccountFund_Tbl,2,FALSE)</f>
        <v>#N/A</v>
      </c>
      <c r="D413" s="151"/>
      <c r="E413" s="149"/>
      <c r="F413" s="152">
        <f ca="1">TODAY()</f>
        <v>45315</v>
      </c>
      <c r="G413" s="147" t="e">
        <f>IF('IOC Input'!#REF!="","",'IOC Input'!#REF!)</f>
        <v>#REF!</v>
      </c>
      <c r="H413" s="153" t="e">
        <f>IF('IOC Input'!#REF!&gt;=50000,RIGHT('IOC Input'!#REF!,6),"")</f>
        <v>#REF!</v>
      </c>
      <c r="I413" s="154" t="e">
        <f>IF(AND('IOC Input'!#REF!="1195000",'IOC Input'!#REF!="C"),'IOC Input'!#REF!,"")</f>
        <v>#REF!</v>
      </c>
      <c r="J413" s="155" t="e">
        <f>IF(AND('IOC Input'!#REF!="1195000",'IOC Input'!#REF!="D"),'IOC Input'!#REF!,"")</f>
        <v>#REF!</v>
      </c>
      <c r="K413" s="156" t="e">
        <f t="shared" ref="K413:K420" si="43">IF(SUM(I413:J413)&gt;0,1,0)</f>
        <v>#REF!</v>
      </c>
      <c r="L413" s="146"/>
      <c r="M413" s="150" t="e">
        <f>IF(M412="","",IF(M412&lt;&gt;"119530",119530,""))</f>
        <v>#REF!</v>
      </c>
      <c r="N413" s="150" t="e">
        <f>VLOOKUP(M413,AccountFund_Tbl,2,FALSE)</f>
        <v>#REF!</v>
      </c>
    </row>
    <row r="414" spans="1:14" ht="15.5">
      <c r="A414" s="149"/>
      <c r="B414" s="157"/>
      <c r="C414" s="157"/>
      <c r="D414" s="151"/>
      <c r="E414" s="149"/>
      <c r="F414" s="152"/>
      <c r="G414" s="147"/>
      <c r="H414" s="153"/>
      <c r="I414" s="154"/>
      <c r="J414" s="155"/>
      <c r="K414" s="156">
        <f t="shared" si="43"/>
        <v>0</v>
      </c>
      <c r="L414" s="146"/>
      <c r="M414" s="146"/>
      <c r="N414" s="146"/>
    </row>
    <row r="415" spans="1:14" ht="15.5">
      <c r="A415" s="149"/>
      <c r="B415" s="157"/>
      <c r="C415" s="157"/>
      <c r="D415" s="151"/>
      <c r="E415" s="149"/>
      <c r="F415" s="152"/>
      <c r="G415" s="147"/>
      <c r="H415" s="153"/>
      <c r="I415" s="154"/>
      <c r="J415" s="155"/>
      <c r="K415" s="156">
        <f t="shared" si="43"/>
        <v>0</v>
      </c>
      <c r="L415" s="146"/>
      <c r="M415" s="146"/>
      <c r="N415" s="146"/>
    </row>
    <row r="416" spans="1:14" ht="15.5">
      <c r="A416" s="149"/>
      <c r="B416" s="157"/>
      <c r="C416" s="157"/>
      <c r="D416" s="151"/>
      <c r="E416" s="149"/>
      <c r="F416" s="152"/>
      <c r="G416" s="147"/>
      <c r="H416" s="153"/>
      <c r="I416" s="154"/>
      <c r="J416" s="155"/>
      <c r="K416" s="156">
        <f t="shared" si="43"/>
        <v>0</v>
      </c>
      <c r="L416" s="146"/>
      <c r="M416" s="146"/>
      <c r="N416" s="146"/>
    </row>
    <row r="417" spans="1:14" ht="15.5">
      <c r="K417" s="156">
        <f t="shared" si="43"/>
        <v>0</v>
      </c>
    </row>
    <row r="418" spans="1:14" ht="15.5">
      <c r="K418" s="156">
        <f t="shared" si="43"/>
        <v>0</v>
      </c>
    </row>
    <row r="419" spans="1:14" ht="15.5">
      <c r="K419" s="156">
        <f t="shared" si="43"/>
        <v>0</v>
      </c>
    </row>
    <row r="420" spans="1:14" ht="15.5">
      <c r="A420" t="s">
        <v>182</v>
      </c>
      <c r="K420" s="156">
        <f t="shared" si="43"/>
        <v>0</v>
      </c>
    </row>
    <row r="421" spans="1:14" ht="15.5">
      <c r="A421" s="149" t="s">
        <v>181</v>
      </c>
      <c r="B421" s="150" t="str">
        <f>IF(ISERROR(M421),"",M421)</f>
        <v/>
      </c>
      <c r="C421" s="150" t="e">
        <f>VLOOKUP(B421,AccountFund_Tbl,2,FALSE)</f>
        <v>#N/A</v>
      </c>
      <c r="D421" s="151"/>
      <c r="E421" s="149"/>
      <c r="F421" s="152">
        <f ca="1">TODAY()</f>
        <v>45315</v>
      </c>
      <c r="G421" s="147" t="e">
        <f>IF('IOC Input'!#REF!="","",'IOC Input'!#REF!)</f>
        <v>#REF!</v>
      </c>
      <c r="H421" s="153" t="e">
        <f>IF('IOC Input'!#REF!&gt;=50000,RIGHT('IOC Input'!#REF!,6),"")</f>
        <v>#REF!</v>
      </c>
      <c r="I421" s="154" t="e">
        <f>IF(I422="",J422,"")</f>
        <v>#REF!</v>
      </c>
      <c r="J421" s="155" t="e">
        <f>IF(J422="",I422,"")</f>
        <v>#REF!</v>
      </c>
      <c r="K421" s="156" t="e">
        <f>IF(SUM(I421:J421)&gt;0,1,0)</f>
        <v>#REF!</v>
      </c>
      <c r="L421" s="146"/>
      <c r="M42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21" s="150" t="e">
        <f>VLOOKUP(M421,AccountFund_Tbl,2,FALSE)</f>
        <v>#REF!</v>
      </c>
    </row>
    <row r="422" spans="1:14" ht="15.5">
      <c r="A422" s="149" t="s">
        <v>181</v>
      </c>
      <c r="B422" s="150" t="str">
        <f>IF(B421="","",IF(B421&lt;&gt;"119530",119530,""))</f>
        <v/>
      </c>
      <c r="C422" s="150" t="e">
        <f>VLOOKUP(B422,AccountFund_Tbl,2,FALSE)</f>
        <v>#N/A</v>
      </c>
      <c r="D422" s="151"/>
      <c r="E422" s="149"/>
      <c r="F422" s="152">
        <f ca="1">TODAY()</f>
        <v>45315</v>
      </c>
      <c r="G422" s="147" t="e">
        <f>IF('IOC Input'!#REF!="","",'IOC Input'!#REF!)</f>
        <v>#REF!</v>
      </c>
      <c r="H422" s="153" t="e">
        <f>IF('IOC Input'!#REF!&gt;=50000,RIGHT('IOC Input'!#REF!,6),"")</f>
        <v>#REF!</v>
      </c>
      <c r="I422" s="154" t="e">
        <f>IF(AND('IOC Input'!#REF!="1195000",'IOC Input'!#REF!="C"),'IOC Input'!#REF!,"")</f>
        <v>#REF!</v>
      </c>
      <c r="J422" s="155" t="e">
        <f>IF(AND('IOC Input'!#REF!="1195000",'IOC Input'!#REF!="D"),'IOC Input'!#REF!,"")</f>
        <v>#REF!</v>
      </c>
      <c r="K422" s="156" t="e">
        <f t="shared" ref="K422:K429" si="44">IF(SUM(I422:J422)&gt;0,1,0)</f>
        <v>#REF!</v>
      </c>
      <c r="L422" s="146"/>
      <c r="M422" s="150" t="e">
        <f>IF(M421="","",IF(M421&lt;&gt;"119530",119530,""))</f>
        <v>#REF!</v>
      </c>
      <c r="N422" s="150" t="e">
        <f>VLOOKUP(M422,AccountFund_Tbl,2,FALSE)</f>
        <v>#REF!</v>
      </c>
    </row>
    <row r="423" spans="1:14" ht="15.5">
      <c r="A423" s="149"/>
      <c r="B423" s="157"/>
      <c r="C423" s="157"/>
      <c r="D423" s="151"/>
      <c r="E423" s="149"/>
      <c r="F423" s="152"/>
      <c r="G423" s="147"/>
      <c r="H423" s="153"/>
      <c r="I423" s="154"/>
      <c r="J423" s="155"/>
      <c r="K423" s="156">
        <f t="shared" si="44"/>
        <v>0</v>
      </c>
      <c r="L423" s="146"/>
      <c r="M423" s="146"/>
      <c r="N423" s="146"/>
    </row>
    <row r="424" spans="1:14" ht="15.5">
      <c r="A424" s="149"/>
      <c r="B424" s="157"/>
      <c r="C424" s="157"/>
      <c r="D424" s="151"/>
      <c r="E424" s="149"/>
      <c r="F424" s="152"/>
      <c r="G424" s="147"/>
      <c r="H424" s="153"/>
      <c r="I424" s="154"/>
      <c r="J424" s="155"/>
      <c r="K424" s="156">
        <f t="shared" si="44"/>
        <v>0</v>
      </c>
      <c r="L424" s="146"/>
      <c r="M424" s="146"/>
      <c r="N424" s="146"/>
    </row>
    <row r="425" spans="1:14" ht="15.5">
      <c r="A425" s="149"/>
      <c r="B425" s="157"/>
      <c r="C425" s="157"/>
      <c r="D425" s="151"/>
      <c r="E425" s="149"/>
      <c r="F425" s="152"/>
      <c r="G425" s="147"/>
      <c r="H425" s="153"/>
      <c r="I425" s="154"/>
      <c r="J425" s="155"/>
      <c r="K425" s="156">
        <f t="shared" si="44"/>
        <v>0</v>
      </c>
      <c r="L425" s="146"/>
      <c r="M425" s="146"/>
      <c r="N425" s="146"/>
    </row>
    <row r="426" spans="1:14" ht="15.5">
      <c r="K426" s="156">
        <f t="shared" si="44"/>
        <v>0</v>
      </c>
    </row>
    <row r="427" spans="1:14" ht="15.5">
      <c r="K427" s="156">
        <f t="shared" si="44"/>
        <v>0</v>
      </c>
    </row>
    <row r="428" spans="1:14" ht="15.5">
      <c r="K428" s="156">
        <f t="shared" si="44"/>
        <v>0</v>
      </c>
    </row>
    <row r="429" spans="1:14" ht="15.5">
      <c r="A429" t="s">
        <v>182</v>
      </c>
      <c r="K429" s="156">
        <f t="shared" si="44"/>
        <v>0</v>
      </c>
    </row>
    <row r="430" spans="1:14" ht="15.5">
      <c r="A430" s="149" t="s">
        <v>181</v>
      </c>
      <c r="B430" s="150" t="str">
        <f>IF(ISERROR(M430),"",M430)</f>
        <v/>
      </c>
      <c r="C430" s="150" t="e">
        <f>VLOOKUP(B430,AccountFund_Tbl,2,FALSE)</f>
        <v>#N/A</v>
      </c>
      <c r="D430" s="151"/>
      <c r="E430" s="149"/>
      <c r="F430" s="152">
        <f ca="1">TODAY()</f>
        <v>45315</v>
      </c>
      <c r="G430" s="147" t="e">
        <f>IF('IOC Input'!#REF!="","",'IOC Input'!#REF!)</f>
        <v>#REF!</v>
      </c>
      <c r="H430" s="153" t="e">
        <f>IF('IOC Input'!#REF!&gt;=50000,RIGHT('IOC Input'!#REF!,6),"")</f>
        <v>#REF!</v>
      </c>
      <c r="I430" s="154" t="e">
        <f>IF(I431="",J431,"")</f>
        <v>#REF!</v>
      </c>
      <c r="J430" s="155" t="e">
        <f>IF(J431="",I431,"")</f>
        <v>#REF!</v>
      </c>
      <c r="K430" s="156" t="e">
        <f>IF(SUM(I430:J430)&gt;0,1,0)</f>
        <v>#REF!</v>
      </c>
      <c r="L430" s="146"/>
      <c r="M43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30" s="150" t="e">
        <f>VLOOKUP(M430,AccountFund_Tbl,2,FALSE)</f>
        <v>#REF!</v>
      </c>
    </row>
    <row r="431" spans="1:14" ht="15.5">
      <c r="A431" s="149" t="s">
        <v>181</v>
      </c>
      <c r="B431" s="150" t="str">
        <f>IF(B430="","",IF(B430&lt;&gt;"119530",119530,""))</f>
        <v/>
      </c>
      <c r="C431" s="150" t="e">
        <f>VLOOKUP(B431,AccountFund_Tbl,2,FALSE)</f>
        <v>#N/A</v>
      </c>
      <c r="D431" s="151"/>
      <c r="E431" s="149"/>
      <c r="F431" s="152">
        <f ca="1">TODAY()</f>
        <v>45315</v>
      </c>
      <c r="G431" s="147" t="e">
        <f>IF('IOC Input'!#REF!="","",'IOC Input'!#REF!)</f>
        <v>#REF!</v>
      </c>
      <c r="H431" s="153" t="e">
        <f>IF('IOC Input'!#REF!&gt;=50000,RIGHT('IOC Input'!#REF!,6),"")</f>
        <v>#REF!</v>
      </c>
      <c r="I431" s="154" t="e">
        <f>IF(AND('IOC Input'!#REF!="1195000",'IOC Input'!#REF!="C"),'IOC Input'!#REF!,"")</f>
        <v>#REF!</v>
      </c>
      <c r="J431" s="155" t="e">
        <f>IF(AND('IOC Input'!#REF!="1195000",'IOC Input'!#REF!="D"),'IOC Input'!#REF!,"")</f>
        <v>#REF!</v>
      </c>
      <c r="K431" s="156" t="e">
        <f t="shared" ref="K431:K438" si="45">IF(SUM(I431:J431)&gt;0,1,0)</f>
        <v>#REF!</v>
      </c>
      <c r="L431" s="146"/>
      <c r="M431" s="150" t="e">
        <f>IF(M430="","",IF(M430&lt;&gt;"119530",119530,""))</f>
        <v>#REF!</v>
      </c>
      <c r="N431" s="150" t="e">
        <f>VLOOKUP(M431,AccountFund_Tbl,2,FALSE)</f>
        <v>#REF!</v>
      </c>
    </row>
    <row r="432" spans="1:14" ht="15.5">
      <c r="A432" s="149"/>
      <c r="B432" s="157"/>
      <c r="C432" s="157"/>
      <c r="D432" s="151"/>
      <c r="E432" s="149"/>
      <c r="F432" s="152"/>
      <c r="G432" s="147"/>
      <c r="H432" s="153"/>
      <c r="I432" s="154"/>
      <c r="J432" s="155"/>
      <c r="K432" s="156">
        <f t="shared" si="45"/>
        <v>0</v>
      </c>
      <c r="L432" s="146"/>
      <c r="M432" s="146"/>
      <c r="N432" s="146"/>
    </row>
    <row r="433" spans="1:14" ht="15.5">
      <c r="A433" s="149"/>
      <c r="B433" s="157"/>
      <c r="C433" s="157"/>
      <c r="D433" s="151"/>
      <c r="E433" s="149"/>
      <c r="F433" s="152"/>
      <c r="G433" s="147"/>
      <c r="H433" s="153"/>
      <c r="I433" s="154"/>
      <c r="J433" s="155"/>
      <c r="K433" s="156">
        <f t="shared" si="45"/>
        <v>0</v>
      </c>
      <c r="L433" s="146"/>
      <c r="M433" s="146"/>
      <c r="N433" s="146"/>
    </row>
    <row r="434" spans="1:14" ht="15.5">
      <c r="A434" s="149"/>
      <c r="B434" s="157"/>
      <c r="C434" s="157"/>
      <c r="D434" s="151"/>
      <c r="E434" s="149"/>
      <c r="F434" s="152"/>
      <c r="G434" s="147"/>
      <c r="H434" s="153"/>
      <c r="I434" s="154"/>
      <c r="J434" s="155"/>
      <c r="K434" s="156">
        <f t="shared" si="45"/>
        <v>0</v>
      </c>
      <c r="L434" s="146"/>
      <c r="M434" s="146"/>
      <c r="N434" s="146"/>
    </row>
    <row r="435" spans="1:14" ht="15.5">
      <c r="K435" s="156">
        <f t="shared" si="45"/>
        <v>0</v>
      </c>
    </row>
    <row r="436" spans="1:14" ht="15.5">
      <c r="K436" s="156">
        <f t="shared" si="45"/>
        <v>0</v>
      </c>
    </row>
    <row r="437" spans="1:14" ht="15.5">
      <c r="K437" s="156">
        <f t="shared" si="45"/>
        <v>0</v>
      </c>
    </row>
    <row r="438" spans="1:14" ht="15.5">
      <c r="A438" t="s">
        <v>182</v>
      </c>
      <c r="K438" s="156">
        <f t="shared" si="45"/>
        <v>0</v>
      </c>
    </row>
    <row r="439" spans="1:14" ht="15.5">
      <c r="A439" s="149" t="s">
        <v>181</v>
      </c>
      <c r="B439" s="150" t="str">
        <f>IF(ISERROR(M439),"",M439)</f>
        <v/>
      </c>
      <c r="C439" s="150" t="e">
        <f>VLOOKUP(B439,AccountFund_Tbl,2,FALSE)</f>
        <v>#N/A</v>
      </c>
      <c r="D439" s="151"/>
      <c r="E439" s="149"/>
      <c r="F439" s="152">
        <f ca="1">TODAY()</f>
        <v>45315</v>
      </c>
      <c r="G439" s="147" t="e">
        <f>IF('IOC Input'!#REF!="","",'IOC Input'!#REF!)</f>
        <v>#REF!</v>
      </c>
      <c r="H439" s="153" t="e">
        <f>IF('IOC Input'!#REF!&gt;=50000,RIGHT('IOC Input'!#REF!,6),"")</f>
        <v>#REF!</v>
      </c>
      <c r="I439" s="154" t="e">
        <f>IF(I440="",J440,"")</f>
        <v>#REF!</v>
      </c>
      <c r="J439" s="155" t="e">
        <f>IF(J440="",I440,"")</f>
        <v>#REF!</v>
      </c>
      <c r="K439" s="156" t="e">
        <f>IF(SUM(I439:J439)&gt;0,1,0)</f>
        <v>#REF!</v>
      </c>
      <c r="L439" s="146"/>
      <c r="M43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39" s="150" t="e">
        <f>VLOOKUP(M439,AccountFund_Tbl,2,FALSE)</f>
        <v>#REF!</v>
      </c>
    </row>
    <row r="440" spans="1:14" ht="15.5">
      <c r="A440" s="149" t="s">
        <v>181</v>
      </c>
      <c r="B440" s="150" t="str">
        <f>IF(B439="","",IF(B439&lt;&gt;"119530",119530,""))</f>
        <v/>
      </c>
      <c r="C440" s="150" t="e">
        <f>VLOOKUP(B440,AccountFund_Tbl,2,FALSE)</f>
        <v>#N/A</v>
      </c>
      <c r="D440" s="151"/>
      <c r="E440" s="149"/>
      <c r="F440" s="152">
        <f ca="1">TODAY()</f>
        <v>45315</v>
      </c>
      <c r="G440" s="147" t="e">
        <f>IF('IOC Input'!#REF!="","",'IOC Input'!#REF!)</f>
        <v>#REF!</v>
      </c>
      <c r="H440" s="153" t="e">
        <f>IF('IOC Input'!#REF!&gt;=50000,RIGHT('IOC Input'!#REF!,6),"")</f>
        <v>#REF!</v>
      </c>
      <c r="I440" s="154" t="e">
        <f>IF(AND('IOC Input'!#REF!="1195000",'IOC Input'!#REF!="C"),'IOC Input'!#REF!,"")</f>
        <v>#REF!</v>
      </c>
      <c r="J440" s="155" t="e">
        <f>IF(AND('IOC Input'!#REF!="1195000",'IOC Input'!#REF!="D"),'IOC Input'!#REF!,"")</f>
        <v>#REF!</v>
      </c>
      <c r="K440" s="156" t="e">
        <f t="shared" ref="K440:K447" si="46">IF(SUM(I440:J440)&gt;0,1,0)</f>
        <v>#REF!</v>
      </c>
      <c r="L440" s="146"/>
      <c r="M440" s="150" t="e">
        <f>IF(M439="","",IF(M439&lt;&gt;"119530",119530,""))</f>
        <v>#REF!</v>
      </c>
      <c r="N440" s="150" t="e">
        <f>VLOOKUP(M440,AccountFund_Tbl,2,FALSE)</f>
        <v>#REF!</v>
      </c>
    </row>
    <row r="441" spans="1:14" ht="15.5">
      <c r="A441" s="149"/>
      <c r="B441" s="157"/>
      <c r="C441" s="157"/>
      <c r="D441" s="151"/>
      <c r="E441" s="149"/>
      <c r="F441" s="152"/>
      <c r="G441" s="147"/>
      <c r="H441" s="153"/>
      <c r="I441" s="154"/>
      <c r="J441" s="155"/>
      <c r="K441" s="156">
        <f t="shared" si="46"/>
        <v>0</v>
      </c>
      <c r="L441" s="146"/>
      <c r="M441" s="146"/>
      <c r="N441" s="146"/>
    </row>
    <row r="442" spans="1:14" ht="15.5">
      <c r="A442" s="149"/>
      <c r="B442" s="157"/>
      <c r="C442" s="157"/>
      <c r="D442" s="151"/>
      <c r="E442" s="149"/>
      <c r="F442" s="152"/>
      <c r="G442" s="147"/>
      <c r="H442" s="153"/>
      <c r="I442" s="154"/>
      <c r="J442" s="155"/>
      <c r="K442" s="156">
        <f t="shared" si="46"/>
        <v>0</v>
      </c>
      <c r="L442" s="146"/>
      <c r="M442" s="146"/>
      <c r="N442" s="146"/>
    </row>
    <row r="443" spans="1:14" ht="15.5">
      <c r="A443" s="149"/>
      <c r="B443" s="157"/>
      <c r="C443" s="157"/>
      <c r="D443" s="151"/>
      <c r="E443" s="149"/>
      <c r="F443" s="152"/>
      <c r="G443" s="147"/>
      <c r="H443" s="153"/>
      <c r="I443" s="154"/>
      <c r="J443" s="155"/>
      <c r="K443" s="156">
        <f t="shared" si="46"/>
        <v>0</v>
      </c>
      <c r="L443" s="146"/>
      <c r="M443" s="146"/>
      <c r="N443" s="146"/>
    </row>
    <row r="444" spans="1:14" ht="15.5">
      <c r="K444" s="156">
        <f t="shared" si="46"/>
        <v>0</v>
      </c>
    </row>
    <row r="445" spans="1:14" ht="15.5">
      <c r="K445" s="156">
        <f t="shared" si="46"/>
        <v>0</v>
      </c>
    </row>
    <row r="446" spans="1:14" ht="15.5">
      <c r="K446" s="156">
        <f t="shared" si="46"/>
        <v>0</v>
      </c>
    </row>
    <row r="447" spans="1:14" ht="15.5">
      <c r="A447" t="s">
        <v>182</v>
      </c>
      <c r="K447" s="156">
        <f t="shared" si="46"/>
        <v>0</v>
      </c>
    </row>
    <row r="448" spans="1:14" ht="15.5">
      <c r="A448" s="149" t="s">
        <v>181</v>
      </c>
      <c r="B448" s="150" t="str">
        <f>IF(ISERROR(M448),"",M448)</f>
        <v/>
      </c>
      <c r="C448" s="150" t="e">
        <f>VLOOKUP(B448,AccountFund_Tbl,2,FALSE)</f>
        <v>#N/A</v>
      </c>
      <c r="D448" s="151"/>
      <c r="E448" s="149"/>
      <c r="F448" s="152">
        <f ca="1">TODAY()</f>
        <v>45315</v>
      </c>
      <c r="G448" s="147" t="e">
        <f>IF('IOC Input'!#REF!="","",'IOC Input'!#REF!)</f>
        <v>#REF!</v>
      </c>
      <c r="H448" s="153" t="e">
        <f>IF('IOC Input'!#REF!&gt;=50000,RIGHT('IOC Input'!#REF!,6),"")</f>
        <v>#REF!</v>
      </c>
      <c r="I448" s="154" t="e">
        <f>IF(I449="",J449,"")</f>
        <v>#REF!</v>
      </c>
      <c r="J448" s="155" t="e">
        <f>IF(J449="",I449,"")</f>
        <v>#REF!</v>
      </c>
      <c r="K448" s="156" t="e">
        <f>IF(SUM(I448:J448)&gt;0,1,0)</f>
        <v>#REF!</v>
      </c>
      <c r="L448" s="146"/>
      <c r="M44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48" s="150" t="e">
        <f>VLOOKUP(M448,AccountFund_Tbl,2,FALSE)</f>
        <v>#REF!</v>
      </c>
    </row>
    <row r="449" spans="1:14" ht="15.5">
      <c r="A449" s="149" t="s">
        <v>181</v>
      </c>
      <c r="B449" s="150" t="str">
        <f>IF(B448="","",IF(B448&lt;&gt;"119530",119530,""))</f>
        <v/>
      </c>
      <c r="C449" s="150" t="e">
        <f>VLOOKUP(B449,AccountFund_Tbl,2,FALSE)</f>
        <v>#N/A</v>
      </c>
      <c r="D449" s="151"/>
      <c r="E449" s="149"/>
      <c r="F449" s="152">
        <f ca="1">TODAY()</f>
        <v>45315</v>
      </c>
      <c r="G449" s="147" t="e">
        <f>IF('IOC Input'!#REF!="","",'IOC Input'!#REF!)</f>
        <v>#REF!</v>
      </c>
      <c r="H449" s="153" t="e">
        <f>IF('IOC Input'!#REF!&gt;=50000,RIGHT('IOC Input'!#REF!,6),"")</f>
        <v>#REF!</v>
      </c>
      <c r="I449" s="154" t="e">
        <f>IF(AND('IOC Input'!#REF!="1195000",'IOC Input'!#REF!="C"),'IOC Input'!#REF!,"")</f>
        <v>#REF!</v>
      </c>
      <c r="J449" s="155" t="e">
        <f>IF(AND('IOC Input'!#REF!="1195000",'IOC Input'!#REF!="D"),'IOC Input'!#REF!,"")</f>
        <v>#REF!</v>
      </c>
      <c r="K449" s="156" t="e">
        <f t="shared" ref="K449:K456" si="47">IF(SUM(I449:J449)&gt;0,1,0)</f>
        <v>#REF!</v>
      </c>
      <c r="L449" s="146"/>
      <c r="M449" s="150" t="e">
        <f>IF(M448="","",IF(M448&lt;&gt;"119530",119530,""))</f>
        <v>#REF!</v>
      </c>
      <c r="N449" s="150" t="e">
        <f>VLOOKUP(M449,AccountFund_Tbl,2,FALSE)</f>
        <v>#REF!</v>
      </c>
    </row>
    <row r="450" spans="1:14" ht="15.5">
      <c r="A450" s="149"/>
      <c r="B450" s="157"/>
      <c r="C450" s="157"/>
      <c r="D450" s="151"/>
      <c r="E450" s="149"/>
      <c r="F450" s="152"/>
      <c r="G450" s="147"/>
      <c r="H450" s="153"/>
      <c r="I450" s="154"/>
      <c r="J450" s="155"/>
      <c r="K450" s="156">
        <f t="shared" si="47"/>
        <v>0</v>
      </c>
      <c r="L450" s="146"/>
      <c r="M450" s="146"/>
      <c r="N450" s="146"/>
    </row>
    <row r="451" spans="1:14" ht="15.5">
      <c r="A451" s="149"/>
      <c r="B451" s="157"/>
      <c r="C451" s="157"/>
      <c r="D451" s="151"/>
      <c r="E451" s="149"/>
      <c r="F451" s="152"/>
      <c r="G451" s="147"/>
      <c r="H451" s="153"/>
      <c r="I451" s="154"/>
      <c r="J451" s="155"/>
      <c r="K451" s="156">
        <f t="shared" si="47"/>
        <v>0</v>
      </c>
      <c r="L451" s="146"/>
      <c r="M451" s="146"/>
      <c r="N451" s="146"/>
    </row>
    <row r="452" spans="1:14" ht="15.5">
      <c r="A452" s="149"/>
      <c r="B452" s="157"/>
      <c r="C452" s="157"/>
      <c r="D452" s="151"/>
      <c r="E452" s="149"/>
      <c r="F452" s="152"/>
      <c r="G452" s="147"/>
      <c r="H452" s="153"/>
      <c r="I452" s="154"/>
      <c r="J452" s="155"/>
      <c r="K452" s="156">
        <f t="shared" si="47"/>
        <v>0</v>
      </c>
      <c r="L452" s="146"/>
      <c r="M452" s="146"/>
      <c r="N452" s="146"/>
    </row>
    <row r="453" spans="1:14" ht="15.5">
      <c r="K453" s="156">
        <f t="shared" si="47"/>
        <v>0</v>
      </c>
    </row>
    <row r="454" spans="1:14" ht="15.5">
      <c r="K454" s="156">
        <f t="shared" si="47"/>
        <v>0</v>
      </c>
    </row>
    <row r="455" spans="1:14" ht="15.5">
      <c r="K455" s="156">
        <f t="shared" si="47"/>
        <v>0</v>
      </c>
    </row>
    <row r="456" spans="1:14" ht="15.5">
      <c r="A456" t="s">
        <v>182</v>
      </c>
      <c r="K456" s="156">
        <f t="shared" si="47"/>
        <v>0</v>
      </c>
    </row>
    <row r="457" spans="1:14" ht="15.5">
      <c r="A457" s="149" t="s">
        <v>181</v>
      </c>
      <c r="B457" s="150" t="str">
        <f>IF(ISERROR(M457),"",M457)</f>
        <v/>
      </c>
      <c r="C457" s="150" t="e">
        <f>VLOOKUP(B457,AccountFund_Tbl,2,FALSE)</f>
        <v>#N/A</v>
      </c>
      <c r="D457" s="151"/>
      <c r="E457" s="149"/>
      <c r="F457" s="152">
        <f ca="1">TODAY()</f>
        <v>45315</v>
      </c>
      <c r="G457" s="147" t="e">
        <f>IF('IOC Input'!#REF!="","",'IOC Input'!#REF!)</f>
        <v>#REF!</v>
      </c>
      <c r="H457" s="153" t="e">
        <f>IF('IOC Input'!#REF!&gt;=50000,RIGHT('IOC Input'!#REF!,6),"")</f>
        <v>#REF!</v>
      </c>
      <c r="I457" s="154" t="e">
        <f>IF(I458="",J458,"")</f>
        <v>#REF!</v>
      </c>
      <c r="J457" s="155" t="e">
        <f>IF(J458="",I458,"")</f>
        <v>#REF!</v>
      </c>
      <c r="K457" s="156" t="e">
        <f>IF(SUM(I457:J457)&gt;0,1,0)</f>
        <v>#REF!</v>
      </c>
      <c r="L457" s="146"/>
      <c r="M45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57" s="150" t="e">
        <f>VLOOKUP(M457,AccountFund_Tbl,2,FALSE)</f>
        <v>#REF!</v>
      </c>
    </row>
    <row r="458" spans="1:14" ht="15.5">
      <c r="A458" s="149" t="s">
        <v>181</v>
      </c>
      <c r="B458" s="150" t="str">
        <f>IF(B457="","",IF(B457&lt;&gt;"119530",119530,""))</f>
        <v/>
      </c>
      <c r="C458" s="150" t="e">
        <f>VLOOKUP(B458,AccountFund_Tbl,2,FALSE)</f>
        <v>#N/A</v>
      </c>
      <c r="D458" s="151"/>
      <c r="E458" s="149"/>
      <c r="F458" s="152">
        <f ca="1">TODAY()</f>
        <v>45315</v>
      </c>
      <c r="G458" s="147" t="e">
        <f>IF('IOC Input'!#REF!="","",'IOC Input'!#REF!)</f>
        <v>#REF!</v>
      </c>
      <c r="H458" s="153" t="e">
        <f>IF('IOC Input'!#REF!&gt;=50000,RIGHT('IOC Input'!#REF!,6),"")</f>
        <v>#REF!</v>
      </c>
      <c r="I458" s="154" t="e">
        <f>IF(AND('IOC Input'!#REF!="1195000",'IOC Input'!#REF!="C"),'IOC Input'!#REF!,"")</f>
        <v>#REF!</v>
      </c>
      <c r="J458" s="155" t="e">
        <f>IF(AND('IOC Input'!#REF!="1195000",'IOC Input'!#REF!="D"),'IOC Input'!#REF!,"")</f>
        <v>#REF!</v>
      </c>
      <c r="K458" s="156" t="e">
        <f t="shared" ref="K458:K465" si="48">IF(SUM(I458:J458)&gt;0,1,0)</f>
        <v>#REF!</v>
      </c>
      <c r="L458" s="146"/>
      <c r="M458" s="150" t="e">
        <f>IF(M457="","",IF(M457&lt;&gt;"119530",119530,""))</f>
        <v>#REF!</v>
      </c>
      <c r="N458" s="150" t="e">
        <f>VLOOKUP(M458,AccountFund_Tbl,2,FALSE)</f>
        <v>#REF!</v>
      </c>
    </row>
    <row r="459" spans="1:14" ht="15.5">
      <c r="A459" s="149"/>
      <c r="B459" s="157"/>
      <c r="C459" s="157"/>
      <c r="D459" s="151"/>
      <c r="E459" s="149"/>
      <c r="F459" s="152"/>
      <c r="G459" s="147"/>
      <c r="H459" s="153"/>
      <c r="I459" s="154"/>
      <c r="J459" s="155"/>
      <c r="K459" s="156">
        <f t="shared" si="48"/>
        <v>0</v>
      </c>
      <c r="L459" s="146"/>
      <c r="M459" s="146"/>
      <c r="N459" s="146"/>
    </row>
    <row r="460" spans="1:14" ht="15.5">
      <c r="A460" s="149"/>
      <c r="B460" s="157"/>
      <c r="C460" s="157"/>
      <c r="D460" s="151"/>
      <c r="E460" s="149"/>
      <c r="F460" s="152"/>
      <c r="G460" s="147"/>
      <c r="H460" s="153"/>
      <c r="I460" s="154"/>
      <c r="J460" s="155"/>
      <c r="K460" s="156">
        <f t="shared" si="48"/>
        <v>0</v>
      </c>
      <c r="L460" s="146"/>
      <c r="M460" s="146"/>
      <c r="N460" s="146"/>
    </row>
    <row r="461" spans="1:14" ht="15.5">
      <c r="A461" s="149"/>
      <c r="B461" s="157"/>
      <c r="C461" s="157"/>
      <c r="D461" s="151"/>
      <c r="E461" s="149"/>
      <c r="F461" s="152"/>
      <c r="G461" s="147"/>
      <c r="H461" s="153"/>
      <c r="I461" s="154"/>
      <c r="J461" s="155"/>
      <c r="K461" s="156">
        <f t="shared" si="48"/>
        <v>0</v>
      </c>
      <c r="L461" s="146"/>
      <c r="M461" s="146"/>
      <c r="N461" s="146"/>
    </row>
    <row r="462" spans="1:14" ht="15.5">
      <c r="K462" s="156">
        <f t="shared" si="48"/>
        <v>0</v>
      </c>
    </row>
    <row r="463" spans="1:14" ht="15.5">
      <c r="K463" s="156">
        <f t="shared" si="48"/>
        <v>0</v>
      </c>
    </row>
    <row r="464" spans="1:14" ht="15.5">
      <c r="K464" s="156">
        <f t="shared" si="48"/>
        <v>0</v>
      </c>
    </row>
    <row r="465" spans="1:14" ht="15.5">
      <c r="A465" t="s">
        <v>182</v>
      </c>
      <c r="K465" s="156">
        <f t="shared" si="48"/>
        <v>0</v>
      </c>
    </row>
    <row r="466" spans="1:14" ht="15.5">
      <c r="A466" s="149" t="s">
        <v>181</v>
      </c>
      <c r="B466" s="150" t="str">
        <f>IF(ISERROR(M466),"",M466)</f>
        <v/>
      </c>
      <c r="C466" s="150" t="e">
        <f>VLOOKUP(B466,AccountFund_Tbl,2,FALSE)</f>
        <v>#N/A</v>
      </c>
      <c r="D466" s="151"/>
      <c r="E466" s="149"/>
      <c r="F466" s="152">
        <f ca="1">TODAY()</f>
        <v>45315</v>
      </c>
      <c r="G466" s="147" t="e">
        <f>IF('IOC Input'!#REF!="","",'IOC Input'!#REF!)</f>
        <v>#REF!</v>
      </c>
      <c r="H466" s="153" t="e">
        <f>IF('IOC Input'!#REF!&gt;=50000,RIGHT('IOC Input'!#REF!,6),"")</f>
        <v>#REF!</v>
      </c>
      <c r="I466" s="154" t="e">
        <f>IF(I467="",J467,"")</f>
        <v>#REF!</v>
      </c>
      <c r="J466" s="155" t="e">
        <f>IF(J467="",I467,"")</f>
        <v>#REF!</v>
      </c>
      <c r="K466" s="156" t="e">
        <f>IF(SUM(I466:J466)&gt;0,1,0)</f>
        <v>#REF!</v>
      </c>
      <c r="L466" s="146"/>
      <c r="M46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66" s="150" t="e">
        <f>VLOOKUP(M466,AccountFund_Tbl,2,FALSE)</f>
        <v>#REF!</v>
      </c>
    </row>
    <row r="467" spans="1:14" ht="15.5">
      <c r="A467" s="149" t="s">
        <v>181</v>
      </c>
      <c r="B467" s="150" t="str">
        <f>IF(B466="","",IF(B466&lt;&gt;"119530",119530,""))</f>
        <v/>
      </c>
      <c r="C467" s="150" t="e">
        <f>VLOOKUP(B467,AccountFund_Tbl,2,FALSE)</f>
        <v>#N/A</v>
      </c>
      <c r="D467" s="151"/>
      <c r="E467" s="149"/>
      <c r="F467" s="152">
        <f ca="1">TODAY()</f>
        <v>45315</v>
      </c>
      <c r="G467" s="147" t="e">
        <f>IF('IOC Input'!#REF!="","",'IOC Input'!#REF!)</f>
        <v>#REF!</v>
      </c>
      <c r="H467" s="153" t="e">
        <f>IF('IOC Input'!#REF!&gt;=50000,RIGHT('IOC Input'!#REF!,6),"")</f>
        <v>#REF!</v>
      </c>
      <c r="I467" s="154" t="e">
        <f>IF(AND('IOC Input'!#REF!="1195000",'IOC Input'!#REF!="C"),'IOC Input'!#REF!,"")</f>
        <v>#REF!</v>
      </c>
      <c r="J467" s="155" t="e">
        <f>IF(AND('IOC Input'!#REF!="1195000",'IOC Input'!#REF!="D"),'IOC Input'!#REF!,"")</f>
        <v>#REF!</v>
      </c>
      <c r="K467" s="156" t="e">
        <f t="shared" ref="K467:K474" si="49">IF(SUM(I467:J467)&gt;0,1,0)</f>
        <v>#REF!</v>
      </c>
      <c r="L467" s="146"/>
      <c r="M467" s="150" t="e">
        <f>IF(M466="","",IF(M466&lt;&gt;"119530",119530,""))</f>
        <v>#REF!</v>
      </c>
      <c r="N467" s="150" t="e">
        <f>VLOOKUP(M467,AccountFund_Tbl,2,FALSE)</f>
        <v>#REF!</v>
      </c>
    </row>
    <row r="468" spans="1:14" ht="15.5">
      <c r="A468" s="149"/>
      <c r="B468" s="157"/>
      <c r="C468" s="157"/>
      <c r="D468" s="151"/>
      <c r="E468" s="149"/>
      <c r="F468" s="152"/>
      <c r="G468" s="147"/>
      <c r="H468" s="153"/>
      <c r="I468" s="154"/>
      <c r="J468" s="155"/>
      <c r="K468" s="156">
        <f t="shared" si="49"/>
        <v>0</v>
      </c>
      <c r="L468" s="146"/>
      <c r="M468" s="146"/>
      <c r="N468" s="146"/>
    </row>
    <row r="469" spans="1:14" ht="15.5">
      <c r="A469" s="149"/>
      <c r="B469" s="157"/>
      <c r="C469" s="157"/>
      <c r="D469" s="151"/>
      <c r="E469" s="149"/>
      <c r="F469" s="152"/>
      <c r="G469" s="147"/>
      <c r="H469" s="153"/>
      <c r="I469" s="154"/>
      <c r="J469" s="155"/>
      <c r="K469" s="156">
        <f t="shared" si="49"/>
        <v>0</v>
      </c>
      <c r="L469" s="146"/>
      <c r="M469" s="146"/>
      <c r="N469" s="146"/>
    </row>
    <row r="470" spans="1:14" ht="15.5">
      <c r="A470" s="149"/>
      <c r="B470" s="157"/>
      <c r="C470" s="157"/>
      <c r="D470" s="151"/>
      <c r="E470" s="149"/>
      <c r="F470" s="152"/>
      <c r="G470" s="147"/>
      <c r="H470" s="153"/>
      <c r="I470" s="154"/>
      <c r="J470" s="155"/>
      <c r="K470" s="156">
        <f t="shared" si="49"/>
        <v>0</v>
      </c>
      <c r="L470" s="146"/>
      <c r="M470" s="146"/>
      <c r="N470" s="146"/>
    </row>
    <row r="471" spans="1:14" ht="15.5">
      <c r="K471" s="156">
        <f t="shared" si="49"/>
        <v>0</v>
      </c>
    </row>
    <row r="472" spans="1:14" ht="15.5">
      <c r="K472" s="156">
        <f t="shared" si="49"/>
        <v>0</v>
      </c>
    </row>
    <row r="473" spans="1:14" ht="15.5">
      <c r="K473" s="156">
        <f t="shared" si="49"/>
        <v>0</v>
      </c>
    </row>
    <row r="474" spans="1:14" ht="15.5">
      <c r="A474" t="s">
        <v>182</v>
      </c>
      <c r="K474" s="156">
        <f t="shared" si="49"/>
        <v>0</v>
      </c>
    </row>
    <row r="475" spans="1:14" ht="15.5">
      <c r="A475" s="149" t="s">
        <v>181</v>
      </c>
      <c r="B475" s="150" t="str">
        <f>IF(ISERROR(M475),"",M475)</f>
        <v/>
      </c>
      <c r="C475" s="150" t="e">
        <f>VLOOKUP(B475,AccountFund_Tbl,2,FALSE)</f>
        <v>#N/A</v>
      </c>
      <c r="D475" s="151"/>
      <c r="E475" s="149"/>
      <c r="F475" s="152">
        <f ca="1">TODAY()</f>
        <v>45315</v>
      </c>
      <c r="G475" s="147" t="e">
        <f>IF('IOC Input'!#REF!="","",'IOC Input'!#REF!)</f>
        <v>#REF!</v>
      </c>
      <c r="H475" s="153" t="e">
        <f>IF('IOC Input'!#REF!&gt;=50000,RIGHT('IOC Input'!#REF!,6),"")</f>
        <v>#REF!</v>
      </c>
      <c r="I475" s="154" t="e">
        <f>IF(I476="",J476,"")</f>
        <v>#REF!</v>
      </c>
      <c r="J475" s="155" t="e">
        <f>IF(J476="",I476,"")</f>
        <v>#REF!</v>
      </c>
      <c r="K475" s="156" t="e">
        <f>IF(SUM(I475:J475)&gt;0,1,0)</f>
        <v>#REF!</v>
      </c>
      <c r="L475" s="146"/>
      <c r="M47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75" s="150" t="e">
        <f>VLOOKUP(M475,AccountFund_Tbl,2,FALSE)</f>
        <v>#REF!</v>
      </c>
    </row>
    <row r="476" spans="1:14" ht="15.5">
      <c r="A476" s="149" t="s">
        <v>181</v>
      </c>
      <c r="B476" s="150" t="str">
        <f>IF(B475="","",IF(B475&lt;&gt;"119530",119530,""))</f>
        <v/>
      </c>
      <c r="C476" s="150" t="e">
        <f>VLOOKUP(B476,AccountFund_Tbl,2,FALSE)</f>
        <v>#N/A</v>
      </c>
      <c r="D476" s="151"/>
      <c r="E476" s="149"/>
      <c r="F476" s="152">
        <f ca="1">TODAY()</f>
        <v>45315</v>
      </c>
      <c r="G476" s="147" t="e">
        <f>IF('IOC Input'!#REF!="","",'IOC Input'!#REF!)</f>
        <v>#REF!</v>
      </c>
      <c r="H476" s="153" t="e">
        <f>IF('IOC Input'!#REF!&gt;=50000,RIGHT('IOC Input'!#REF!,6),"")</f>
        <v>#REF!</v>
      </c>
      <c r="I476" s="154" t="e">
        <f>IF(AND('IOC Input'!#REF!="1195000",'IOC Input'!#REF!="C"),'IOC Input'!#REF!,"")</f>
        <v>#REF!</v>
      </c>
      <c r="J476" s="155" t="e">
        <f>IF(AND('IOC Input'!#REF!="1195000",'IOC Input'!#REF!="D"),'IOC Input'!#REF!,"")</f>
        <v>#REF!</v>
      </c>
      <c r="K476" s="156" t="e">
        <f t="shared" ref="K476:K483" si="50">IF(SUM(I476:J476)&gt;0,1,0)</f>
        <v>#REF!</v>
      </c>
      <c r="L476" s="146"/>
      <c r="M476" s="150" t="e">
        <f>IF(M475="","",IF(M475&lt;&gt;"119530",119530,""))</f>
        <v>#REF!</v>
      </c>
      <c r="N476" s="150" t="e">
        <f>VLOOKUP(M476,AccountFund_Tbl,2,FALSE)</f>
        <v>#REF!</v>
      </c>
    </row>
    <row r="477" spans="1:14" ht="15.5">
      <c r="A477" s="149"/>
      <c r="B477" s="157"/>
      <c r="C477" s="157"/>
      <c r="D477" s="151"/>
      <c r="E477" s="149"/>
      <c r="F477" s="152"/>
      <c r="G477" s="147"/>
      <c r="H477" s="153"/>
      <c r="I477" s="154"/>
      <c r="J477" s="155"/>
      <c r="K477" s="156">
        <f t="shared" si="50"/>
        <v>0</v>
      </c>
      <c r="L477" s="146"/>
      <c r="M477" s="146"/>
      <c r="N477" s="146"/>
    </row>
    <row r="478" spans="1:14" ht="15.5">
      <c r="A478" s="149"/>
      <c r="B478" s="157"/>
      <c r="C478" s="157"/>
      <c r="D478" s="151"/>
      <c r="E478" s="149"/>
      <c r="F478" s="152"/>
      <c r="G478" s="147"/>
      <c r="H478" s="153"/>
      <c r="I478" s="154"/>
      <c r="J478" s="155"/>
      <c r="K478" s="156">
        <f t="shared" si="50"/>
        <v>0</v>
      </c>
      <c r="L478" s="146"/>
      <c r="M478" s="146"/>
      <c r="N478" s="146"/>
    </row>
    <row r="479" spans="1:14" ht="15.5">
      <c r="A479" s="149"/>
      <c r="B479" s="157"/>
      <c r="C479" s="157"/>
      <c r="D479" s="151"/>
      <c r="E479" s="149"/>
      <c r="F479" s="152"/>
      <c r="G479" s="147"/>
      <c r="H479" s="153"/>
      <c r="I479" s="154"/>
      <c r="J479" s="155"/>
      <c r="K479" s="156">
        <f t="shared" si="50"/>
        <v>0</v>
      </c>
      <c r="L479" s="146"/>
      <c r="M479" s="146"/>
      <c r="N479" s="146"/>
    </row>
    <row r="480" spans="1:14" ht="15.5">
      <c r="K480" s="156">
        <f t="shared" si="50"/>
        <v>0</v>
      </c>
    </row>
    <row r="481" spans="1:14" ht="15.5">
      <c r="K481" s="156">
        <f t="shared" si="50"/>
        <v>0</v>
      </c>
    </row>
    <row r="482" spans="1:14" ht="15.5">
      <c r="K482" s="156">
        <f t="shared" si="50"/>
        <v>0</v>
      </c>
    </row>
    <row r="483" spans="1:14" ht="15.5">
      <c r="A483" t="s">
        <v>182</v>
      </c>
      <c r="K483" s="156">
        <f t="shared" si="50"/>
        <v>0</v>
      </c>
    </row>
    <row r="484" spans="1:14" ht="15.5">
      <c r="A484" s="149" t="s">
        <v>181</v>
      </c>
      <c r="B484" s="150" t="str">
        <f>IF(ISERROR(M484),"",M484)</f>
        <v/>
      </c>
      <c r="C484" s="150" t="e">
        <f>VLOOKUP(B484,AccountFund_Tbl,2,FALSE)</f>
        <v>#N/A</v>
      </c>
      <c r="D484" s="151"/>
      <c r="E484" s="149"/>
      <c r="F484" s="152">
        <f ca="1">TODAY()</f>
        <v>45315</v>
      </c>
      <c r="G484" s="147" t="e">
        <f>IF('IOC Input'!#REF!="","",'IOC Input'!#REF!)</f>
        <v>#REF!</v>
      </c>
      <c r="H484" s="153" t="e">
        <f>IF('IOC Input'!#REF!&gt;=50000,RIGHT('IOC Input'!#REF!,6),"")</f>
        <v>#REF!</v>
      </c>
      <c r="I484" s="154" t="e">
        <f>IF(I485="",J485,"")</f>
        <v>#REF!</v>
      </c>
      <c r="J484" s="155" t="e">
        <f>IF(J485="",I485,"")</f>
        <v>#REF!</v>
      </c>
      <c r="K484" s="156" t="e">
        <f>IF(SUM(I484:J484)&gt;0,1,0)</f>
        <v>#REF!</v>
      </c>
      <c r="L484" s="146"/>
      <c r="M48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84" s="150" t="e">
        <f>VLOOKUP(M484,AccountFund_Tbl,2,FALSE)</f>
        <v>#REF!</v>
      </c>
    </row>
    <row r="485" spans="1:14" ht="15.5">
      <c r="A485" s="149" t="s">
        <v>181</v>
      </c>
      <c r="B485" s="150" t="str">
        <f>IF(B484="","",IF(B484&lt;&gt;"119530",119530,""))</f>
        <v/>
      </c>
      <c r="C485" s="150" t="e">
        <f>VLOOKUP(B485,AccountFund_Tbl,2,FALSE)</f>
        <v>#N/A</v>
      </c>
      <c r="D485" s="151"/>
      <c r="E485" s="149"/>
      <c r="F485" s="152">
        <f ca="1">TODAY()</f>
        <v>45315</v>
      </c>
      <c r="G485" s="147" t="e">
        <f>IF('IOC Input'!#REF!="","",'IOC Input'!#REF!)</f>
        <v>#REF!</v>
      </c>
      <c r="H485" s="153" t="e">
        <f>IF('IOC Input'!#REF!&gt;=50000,RIGHT('IOC Input'!#REF!,6),"")</f>
        <v>#REF!</v>
      </c>
      <c r="I485" s="154" t="e">
        <f>IF(AND('IOC Input'!#REF!="1195000",'IOC Input'!#REF!="C"),'IOC Input'!#REF!,"")</f>
        <v>#REF!</v>
      </c>
      <c r="J485" s="155" t="e">
        <f>IF(AND('IOC Input'!#REF!="1195000",'IOC Input'!#REF!="D"),'IOC Input'!#REF!,"")</f>
        <v>#REF!</v>
      </c>
      <c r="K485" s="156" t="e">
        <f t="shared" ref="K485:K492" si="51">IF(SUM(I485:J485)&gt;0,1,0)</f>
        <v>#REF!</v>
      </c>
      <c r="L485" s="146"/>
      <c r="M485" s="150" t="e">
        <f>IF(M484="","",IF(M484&lt;&gt;"119530",119530,""))</f>
        <v>#REF!</v>
      </c>
      <c r="N485" s="150" t="e">
        <f>VLOOKUP(M485,AccountFund_Tbl,2,FALSE)</f>
        <v>#REF!</v>
      </c>
    </row>
    <row r="486" spans="1:14" ht="15.5">
      <c r="A486" s="149"/>
      <c r="B486" s="157"/>
      <c r="C486" s="157"/>
      <c r="D486" s="151"/>
      <c r="E486" s="149"/>
      <c r="F486" s="152"/>
      <c r="G486" s="147"/>
      <c r="H486" s="153"/>
      <c r="I486" s="154"/>
      <c r="J486" s="155"/>
      <c r="K486" s="156">
        <f t="shared" si="51"/>
        <v>0</v>
      </c>
      <c r="L486" s="146"/>
      <c r="M486" s="146"/>
      <c r="N486" s="146"/>
    </row>
    <row r="487" spans="1:14" ht="15.5">
      <c r="A487" s="149"/>
      <c r="B487" s="157"/>
      <c r="C487" s="157"/>
      <c r="D487" s="151"/>
      <c r="E487" s="149"/>
      <c r="F487" s="152"/>
      <c r="G487" s="147"/>
      <c r="H487" s="153"/>
      <c r="I487" s="154"/>
      <c r="J487" s="155"/>
      <c r="K487" s="156">
        <f t="shared" si="51"/>
        <v>0</v>
      </c>
      <c r="L487" s="146"/>
      <c r="M487" s="146"/>
      <c r="N487" s="146"/>
    </row>
    <row r="488" spans="1:14" ht="15.5">
      <c r="A488" s="149"/>
      <c r="B488" s="157"/>
      <c r="C488" s="157"/>
      <c r="D488" s="151"/>
      <c r="E488" s="149"/>
      <c r="F488" s="152"/>
      <c r="G488" s="147"/>
      <c r="H488" s="153"/>
      <c r="I488" s="154"/>
      <c r="J488" s="155"/>
      <c r="K488" s="156">
        <f t="shared" si="51"/>
        <v>0</v>
      </c>
      <c r="L488" s="146"/>
      <c r="M488" s="146"/>
      <c r="N488" s="146"/>
    </row>
    <row r="489" spans="1:14" ht="15.5">
      <c r="K489" s="156">
        <f t="shared" si="51"/>
        <v>0</v>
      </c>
    </row>
    <row r="490" spans="1:14" ht="15.5">
      <c r="K490" s="156">
        <f t="shared" si="51"/>
        <v>0</v>
      </c>
    </row>
    <row r="491" spans="1:14" ht="15.5">
      <c r="K491" s="156">
        <f t="shared" si="51"/>
        <v>0</v>
      </c>
    </row>
    <row r="492" spans="1:14" ht="15.5">
      <c r="A492" t="s">
        <v>182</v>
      </c>
      <c r="K492" s="156">
        <f t="shared" si="51"/>
        <v>0</v>
      </c>
    </row>
    <row r="493" spans="1:14" ht="15.5">
      <c r="A493" s="149" t="s">
        <v>181</v>
      </c>
      <c r="B493" s="150" t="str">
        <f>IF(ISERROR(M493),"",M493)</f>
        <v/>
      </c>
      <c r="C493" s="150" t="e">
        <f>VLOOKUP(B493,AccountFund_Tbl,2,FALSE)</f>
        <v>#N/A</v>
      </c>
      <c r="D493" s="151"/>
      <c r="E493" s="149"/>
      <c r="F493" s="152">
        <f ca="1">TODAY()</f>
        <v>45315</v>
      </c>
      <c r="G493" s="147" t="e">
        <f>IF('IOC Input'!#REF!="","",'IOC Input'!#REF!)</f>
        <v>#REF!</v>
      </c>
      <c r="H493" s="153" t="e">
        <f>IF('IOC Input'!#REF!&gt;=50000,RIGHT('IOC Input'!#REF!,6),"")</f>
        <v>#REF!</v>
      </c>
      <c r="I493" s="154" t="e">
        <f>IF(I494="",J494,"")</f>
        <v>#REF!</v>
      </c>
      <c r="J493" s="155" t="e">
        <f>IF(J494="",I494,"")</f>
        <v>#REF!</v>
      </c>
      <c r="K493" s="156" t="e">
        <f>IF(SUM(I493:J493)&gt;0,1,0)</f>
        <v>#REF!</v>
      </c>
      <c r="L493" s="146"/>
      <c r="M49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93" s="150" t="e">
        <f>VLOOKUP(M493,AccountFund_Tbl,2,FALSE)</f>
        <v>#REF!</v>
      </c>
    </row>
    <row r="494" spans="1:14" ht="15.5">
      <c r="A494" s="149" t="s">
        <v>181</v>
      </c>
      <c r="B494" s="150" t="str">
        <f>IF(B493="","",IF(B493&lt;&gt;"119530",119530,""))</f>
        <v/>
      </c>
      <c r="C494" s="150" t="e">
        <f>VLOOKUP(B494,AccountFund_Tbl,2,FALSE)</f>
        <v>#N/A</v>
      </c>
      <c r="D494" s="151"/>
      <c r="E494" s="149"/>
      <c r="F494" s="152">
        <f ca="1">TODAY()</f>
        <v>45315</v>
      </c>
      <c r="G494" s="147" t="e">
        <f>IF('IOC Input'!#REF!="","",'IOC Input'!#REF!)</f>
        <v>#REF!</v>
      </c>
      <c r="H494" s="153" t="e">
        <f>IF('IOC Input'!#REF!&gt;=50000,RIGHT('IOC Input'!#REF!,6),"")</f>
        <v>#REF!</v>
      </c>
      <c r="I494" s="154" t="e">
        <f>IF(AND('IOC Input'!#REF!="1195000",'IOC Input'!#REF!="C"),'IOC Input'!#REF!,"")</f>
        <v>#REF!</v>
      </c>
      <c r="J494" s="155" t="e">
        <f>IF(AND('IOC Input'!#REF!="1195000",'IOC Input'!#REF!="D"),'IOC Input'!#REF!,"")</f>
        <v>#REF!</v>
      </c>
      <c r="K494" s="156" t="e">
        <f t="shared" ref="K494:K501" si="52">IF(SUM(I494:J494)&gt;0,1,0)</f>
        <v>#REF!</v>
      </c>
      <c r="L494" s="146"/>
      <c r="M494" s="150" t="e">
        <f>IF(M493="","",IF(M493&lt;&gt;"119530",119530,""))</f>
        <v>#REF!</v>
      </c>
      <c r="N494" s="150" t="e">
        <f>VLOOKUP(M494,AccountFund_Tbl,2,FALSE)</f>
        <v>#REF!</v>
      </c>
    </row>
    <row r="495" spans="1:14" ht="15.5">
      <c r="A495" s="149"/>
      <c r="B495" s="157"/>
      <c r="C495" s="157"/>
      <c r="D495" s="151"/>
      <c r="E495" s="149"/>
      <c r="F495" s="152"/>
      <c r="G495" s="147"/>
      <c r="H495" s="153"/>
      <c r="I495" s="154"/>
      <c r="J495" s="155"/>
      <c r="K495" s="156">
        <f t="shared" si="52"/>
        <v>0</v>
      </c>
      <c r="L495" s="146"/>
      <c r="M495" s="146"/>
      <c r="N495" s="146"/>
    </row>
    <row r="496" spans="1:14" ht="15.5">
      <c r="A496" s="149"/>
      <c r="B496" s="157"/>
      <c r="C496" s="157"/>
      <c r="D496" s="151"/>
      <c r="E496" s="149"/>
      <c r="F496" s="152"/>
      <c r="G496" s="147"/>
      <c r="H496" s="153"/>
      <c r="I496" s="154"/>
      <c r="J496" s="155"/>
      <c r="K496" s="156">
        <f t="shared" si="52"/>
        <v>0</v>
      </c>
      <c r="L496" s="146"/>
      <c r="M496" s="146"/>
      <c r="N496" s="146"/>
    </row>
    <row r="497" spans="1:14" ht="15.5">
      <c r="A497" s="149"/>
      <c r="B497" s="157"/>
      <c r="C497" s="157"/>
      <c r="D497" s="151"/>
      <c r="E497" s="149"/>
      <c r="F497" s="152"/>
      <c r="G497" s="147"/>
      <c r="H497" s="153"/>
      <c r="I497" s="154"/>
      <c r="J497" s="155"/>
      <c r="K497" s="156">
        <f t="shared" si="52"/>
        <v>0</v>
      </c>
      <c r="L497" s="146"/>
      <c r="M497" s="146"/>
      <c r="N497" s="146"/>
    </row>
    <row r="498" spans="1:14" ht="15.5">
      <c r="K498" s="156">
        <f t="shared" si="52"/>
        <v>0</v>
      </c>
    </row>
    <row r="499" spans="1:14" ht="15.5">
      <c r="K499" s="156">
        <f t="shared" si="52"/>
        <v>0</v>
      </c>
    </row>
    <row r="500" spans="1:14" ht="15.5">
      <c r="K500" s="156">
        <f t="shared" si="52"/>
        <v>0</v>
      </c>
    </row>
    <row r="501" spans="1:14" ht="15.5">
      <c r="A501" t="s">
        <v>182</v>
      </c>
      <c r="K501" s="156">
        <f t="shared" si="52"/>
        <v>0</v>
      </c>
    </row>
    <row r="502" spans="1:14" ht="15.5">
      <c r="A502" s="149" t="s">
        <v>181</v>
      </c>
      <c r="B502" s="150" t="str">
        <f>IF(ISERROR(M502),"",M502)</f>
        <v/>
      </c>
      <c r="C502" s="150" t="e">
        <f>VLOOKUP(B502,AccountFund_Tbl,2,FALSE)</f>
        <v>#N/A</v>
      </c>
      <c r="D502" s="151"/>
      <c r="E502" s="149"/>
      <c r="F502" s="152">
        <f ca="1">TODAY()</f>
        <v>45315</v>
      </c>
      <c r="G502" s="147" t="e">
        <f>IF('IOC Input'!#REF!="","",'IOC Input'!#REF!)</f>
        <v>#REF!</v>
      </c>
      <c r="H502" s="153" t="e">
        <f>IF('IOC Input'!#REF!&gt;=50000,RIGHT('IOC Input'!#REF!,6),"")</f>
        <v>#REF!</v>
      </c>
      <c r="I502" s="154" t="e">
        <f>IF(I503="",J503,"")</f>
        <v>#REF!</v>
      </c>
      <c r="J502" s="155" t="e">
        <f>IF(J503="",I503,"")</f>
        <v>#REF!</v>
      </c>
      <c r="K502" s="156" t="e">
        <f>IF(SUM(I502:J502)&gt;0,1,0)</f>
        <v>#REF!</v>
      </c>
      <c r="L502" s="146"/>
      <c r="M50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02" s="150" t="e">
        <f>VLOOKUP(M502,AccountFund_Tbl,2,FALSE)</f>
        <v>#REF!</v>
      </c>
    </row>
    <row r="503" spans="1:14" ht="15.5">
      <c r="A503" s="149" t="s">
        <v>181</v>
      </c>
      <c r="B503" s="150" t="str">
        <f>IF(B502="","",IF(B502&lt;&gt;"119530",119530,""))</f>
        <v/>
      </c>
      <c r="C503" s="150" t="e">
        <f>VLOOKUP(B503,AccountFund_Tbl,2,FALSE)</f>
        <v>#N/A</v>
      </c>
      <c r="D503" s="151"/>
      <c r="E503" s="149"/>
      <c r="F503" s="152">
        <f ca="1">TODAY()</f>
        <v>45315</v>
      </c>
      <c r="G503" s="147" t="e">
        <f>IF('IOC Input'!#REF!="","",'IOC Input'!#REF!)</f>
        <v>#REF!</v>
      </c>
      <c r="H503" s="153" t="e">
        <f>IF('IOC Input'!#REF!&gt;=50000,RIGHT('IOC Input'!#REF!,6),"")</f>
        <v>#REF!</v>
      </c>
      <c r="I503" s="154" t="e">
        <f>IF(AND('IOC Input'!#REF!="1195000",'IOC Input'!#REF!="C"),'IOC Input'!#REF!,"")</f>
        <v>#REF!</v>
      </c>
      <c r="J503" s="155" t="e">
        <f>IF(AND('IOC Input'!#REF!="1195000",'IOC Input'!#REF!="D"),'IOC Input'!#REF!,"")</f>
        <v>#REF!</v>
      </c>
      <c r="K503" s="156" t="e">
        <f t="shared" ref="K503:K510" si="53">IF(SUM(I503:J503)&gt;0,1,0)</f>
        <v>#REF!</v>
      </c>
      <c r="L503" s="146"/>
      <c r="M503" s="150" t="e">
        <f>IF(M502="","",IF(M502&lt;&gt;"119530",119530,""))</f>
        <v>#REF!</v>
      </c>
      <c r="N503" s="150" t="e">
        <f>VLOOKUP(M503,AccountFund_Tbl,2,FALSE)</f>
        <v>#REF!</v>
      </c>
    </row>
    <row r="504" spans="1:14" ht="15.5">
      <c r="A504" s="149"/>
      <c r="B504" s="157"/>
      <c r="C504" s="157"/>
      <c r="D504" s="151"/>
      <c r="E504" s="149"/>
      <c r="F504" s="152"/>
      <c r="G504" s="147"/>
      <c r="H504" s="153"/>
      <c r="I504" s="154"/>
      <c r="J504" s="155"/>
      <c r="K504" s="156">
        <f t="shared" si="53"/>
        <v>0</v>
      </c>
      <c r="L504" s="146"/>
      <c r="M504" s="146"/>
      <c r="N504" s="146"/>
    </row>
    <row r="505" spans="1:14" ht="15.5">
      <c r="A505" s="149"/>
      <c r="B505" s="157"/>
      <c r="C505" s="157"/>
      <c r="D505" s="151"/>
      <c r="E505" s="149"/>
      <c r="F505" s="152"/>
      <c r="G505" s="147"/>
      <c r="H505" s="153"/>
      <c r="I505" s="154"/>
      <c r="J505" s="155"/>
      <c r="K505" s="156">
        <f t="shared" si="53"/>
        <v>0</v>
      </c>
      <c r="L505" s="146"/>
      <c r="M505" s="146"/>
      <c r="N505" s="146"/>
    </row>
    <row r="506" spans="1:14" ht="15.5">
      <c r="A506" s="149"/>
      <c r="B506" s="157"/>
      <c r="C506" s="157"/>
      <c r="D506" s="151"/>
      <c r="E506" s="149"/>
      <c r="F506" s="152"/>
      <c r="G506" s="147"/>
      <c r="H506" s="153"/>
      <c r="I506" s="154"/>
      <c r="J506" s="155"/>
      <c r="K506" s="156">
        <f t="shared" si="53"/>
        <v>0</v>
      </c>
      <c r="L506" s="146"/>
      <c r="M506" s="146"/>
      <c r="N506" s="146"/>
    </row>
    <row r="507" spans="1:14" ht="15.5">
      <c r="K507" s="156">
        <f t="shared" si="53"/>
        <v>0</v>
      </c>
    </row>
    <row r="508" spans="1:14" ht="15.5">
      <c r="K508" s="156">
        <f t="shared" si="53"/>
        <v>0</v>
      </c>
    </row>
    <row r="509" spans="1:14" ht="15.5">
      <c r="K509" s="156">
        <f t="shared" si="53"/>
        <v>0</v>
      </c>
    </row>
    <row r="510" spans="1:14" ht="15.5">
      <c r="A510" t="s">
        <v>182</v>
      </c>
      <c r="K510" s="156">
        <f t="shared" si="53"/>
        <v>0</v>
      </c>
    </row>
    <row r="511" spans="1:14" ht="15.5">
      <c r="A511" s="149" t="s">
        <v>181</v>
      </c>
      <c r="B511" s="150" t="str">
        <f>IF(ISERROR(M511),"",M511)</f>
        <v/>
      </c>
      <c r="C511" s="150" t="e">
        <f>VLOOKUP(B511,AccountFund_Tbl,2,FALSE)</f>
        <v>#N/A</v>
      </c>
      <c r="D511" s="151"/>
      <c r="E511" s="149"/>
      <c r="F511" s="152">
        <f ca="1">TODAY()</f>
        <v>45315</v>
      </c>
      <c r="G511" s="147" t="e">
        <f>IF('IOC Input'!#REF!="","",'IOC Input'!#REF!)</f>
        <v>#REF!</v>
      </c>
      <c r="H511" s="153" t="e">
        <f>IF('IOC Input'!#REF!&gt;=50000,RIGHT('IOC Input'!#REF!,6),"")</f>
        <v>#REF!</v>
      </c>
      <c r="I511" s="154" t="e">
        <f>IF(I512="",J512,"")</f>
        <v>#REF!</v>
      </c>
      <c r="J511" s="155" t="e">
        <f>IF(J512="",I512,"")</f>
        <v>#REF!</v>
      </c>
      <c r="K511" s="156" t="e">
        <f>IF(SUM(I511:J511)&gt;0,1,0)</f>
        <v>#REF!</v>
      </c>
      <c r="L511" s="146"/>
      <c r="M51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11" s="150" t="e">
        <f>VLOOKUP(M511,AccountFund_Tbl,2,FALSE)</f>
        <v>#REF!</v>
      </c>
    </row>
    <row r="512" spans="1:14" ht="15.5">
      <c r="A512" s="149" t="s">
        <v>181</v>
      </c>
      <c r="B512" s="150" t="str">
        <f>IF(B511="","",IF(B511&lt;&gt;"119530",119530,""))</f>
        <v/>
      </c>
      <c r="C512" s="150" t="e">
        <f>VLOOKUP(B512,AccountFund_Tbl,2,FALSE)</f>
        <v>#N/A</v>
      </c>
      <c r="D512" s="151"/>
      <c r="E512" s="149"/>
      <c r="F512" s="152">
        <f ca="1">TODAY()</f>
        <v>45315</v>
      </c>
      <c r="G512" s="147" t="e">
        <f>IF('IOC Input'!#REF!="","",'IOC Input'!#REF!)</f>
        <v>#REF!</v>
      </c>
      <c r="H512" s="153" t="e">
        <f>IF('IOC Input'!#REF!&gt;=50000,RIGHT('IOC Input'!#REF!,6),"")</f>
        <v>#REF!</v>
      </c>
      <c r="I512" s="154" t="e">
        <f>IF(AND('IOC Input'!#REF!="1195000",'IOC Input'!#REF!="C"),'IOC Input'!#REF!,"")</f>
        <v>#REF!</v>
      </c>
      <c r="J512" s="155" t="e">
        <f>IF(AND('IOC Input'!#REF!="1195000",'IOC Input'!#REF!="D"),'IOC Input'!#REF!,"")</f>
        <v>#REF!</v>
      </c>
      <c r="K512" s="156" t="e">
        <f t="shared" ref="K512:K519" si="54">IF(SUM(I512:J512)&gt;0,1,0)</f>
        <v>#REF!</v>
      </c>
      <c r="L512" s="146"/>
      <c r="M512" s="150" t="e">
        <f>IF(M511="","",IF(M511&lt;&gt;"119530",119530,""))</f>
        <v>#REF!</v>
      </c>
      <c r="N512" s="150" t="e">
        <f>VLOOKUP(M512,AccountFund_Tbl,2,FALSE)</f>
        <v>#REF!</v>
      </c>
    </row>
    <row r="513" spans="1:14" ht="15.5">
      <c r="A513" s="149"/>
      <c r="B513" s="157"/>
      <c r="C513" s="157"/>
      <c r="D513" s="151"/>
      <c r="E513" s="149"/>
      <c r="F513" s="152"/>
      <c r="G513" s="147"/>
      <c r="H513" s="153"/>
      <c r="I513" s="154"/>
      <c r="J513" s="155"/>
      <c r="K513" s="156">
        <f t="shared" si="54"/>
        <v>0</v>
      </c>
      <c r="L513" s="146"/>
      <c r="M513" s="146"/>
      <c r="N513" s="146"/>
    </row>
    <row r="514" spans="1:14" ht="15.5">
      <c r="A514" s="149"/>
      <c r="B514" s="157"/>
      <c r="C514" s="157"/>
      <c r="D514" s="151"/>
      <c r="E514" s="149"/>
      <c r="F514" s="152"/>
      <c r="G514" s="147"/>
      <c r="H514" s="153"/>
      <c r="I514" s="154"/>
      <c r="J514" s="155"/>
      <c r="K514" s="156">
        <f t="shared" si="54"/>
        <v>0</v>
      </c>
      <c r="L514" s="146"/>
      <c r="M514" s="146"/>
      <c r="N514" s="146"/>
    </row>
    <row r="515" spans="1:14" ht="15.5">
      <c r="A515" s="149"/>
      <c r="B515" s="157"/>
      <c r="C515" s="157"/>
      <c r="D515" s="151"/>
      <c r="E515" s="149"/>
      <c r="F515" s="152"/>
      <c r="G515" s="147"/>
      <c r="H515" s="153"/>
      <c r="I515" s="154"/>
      <c r="J515" s="155"/>
      <c r="K515" s="156">
        <f t="shared" si="54"/>
        <v>0</v>
      </c>
      <c r="L515" s="146"/>
      <c r="M515" s="146"/>
      <c r="N515" s="146"/>
    </row>
    <row r="516" spans="1:14" ht="15.5">
      <c r="K516" s="156">
        <f t="shared" si="54"/>
        <v>0</v>
      </c>
    </row>
    <row r="517" spans="1:14" ht="15.5">
      <c r="K517" s="156">
        <f t="shared" si="54"/>
        <v>0</v>
      </c>
    </row>
    <row r="518" spans="1:14" ht="15.5">
      <c r="K518" s="156">
        <f t="shared" si="54"/>
        <v>0</v>
      </c>
    </row>
    <row r="519" spans="1:14" ht="15.5">
      <c r="A519" t="s">
        <v>182</v>
      </c>
      <c r="K519" s="156">
        <f t="shared" si="54"/>
        <v>0</v>
      </c>
    </row>
    <row r="520" spans="1:14" ht="15.5">
      <c r="A520" s="149" t="s">
        <v>181</v>
      </c>
      <c r="B520" s="150" t="str">
        <f>IF(ISERROR(M520),"",M520)</f>
        <v/>
      </c>
      <c r="C520" s="150" t="e">
        <f>VLOOKUP(B520,AccountFund_Tbl,2,FALSE)</f>
        <v>#N/A</v>
      </c>
      <c r="D520" s="151"/>
      <c r="E520" s="149"/>
      <c r="F520" s="152">
        <f ca="1">TODAY()</f>
        <v>45315</v>
      </c>
      <c r="G520" s="147" t="e">
        <f>IF('IOC Input'!#REF!="","",'IOC Input'!#REF!)</f>
        <v>#REF!</v>
      </c>
      <c r="H520" s="153" t="e">
        <f>IF('IOC Input'!#REF!&gt;=50000,RIGHT('IOC Input'!#REF!,6),"")</f>
        <v>#REF!</v>
      </c>
      <c r="I520" s="154" t="e">
        <f>IF(I521="",J521,"")</f>
        <v>#REF!</v>
      </c>
      <c r="J520" s="155" t="e">
        <f>IF(J521="",I521,"")</f>
        <v>#REF!</v>
      </c>
      <c r="K520" s="156" t="e">
        <f>IF(SUM(I520:J520)&gt;0,1,0)</f>
        <v>#REF!</v>
      </c>
      <c r="L520" s="146"/>
      <c r="M52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20" s="150" t="e">
        <f>VLOOKUP(M520,AccountFund_Tbl,2,FALSE)</f>
        <v>#REF!</v>
      </c>
    </row>
    <row r="521" spans="1:14" ht="15.5">
      <c r="A521" s="149" t="s">
        <v>181</v>
      </c>
      <c r="B521" s="150" t="str">
        <f>IF(B520="","",IF(B520&lt;&gt;"119530",119530,""))</f>
        <v/>
      </c>
      <c r="C521" s="150" t="e">
        <f>VLOOKUP(B521,AccountFund_Tbl,2,FALSE)</f>
        <v>#N/A</v>
      </c>
      <c r="D521" s="151"/>
      <c r="E521" s="149"/>
      <c r="F521" s="152">
        <f ca="1">TODAY()</f>
        <v>45315</v>
      </c>
      <c r="G521" s="147" t="e">
        <f>IF('IOC Input'!#REF!="","",'IOC Input'!#REF!)</f>
        <v>#REF!</v>
      </c>
      <c r="H521" s="153" t="e">
        <f>IF('IOC Input'!#REF!&gt;=50000,RIGHT('IOC Input'!#REF!,6),"")</f>
        <v>#REF!</v>
      </c>
      <c r="I521" s="154" t="e">
        <f>IF(AND('IOC Input'!#REF!="1195000",'IOC Input'!#REF!="C"),'IOC Input'!#REF!,"")</f>
        <v>#REF!</v>
      </c>
      <c r="J521" s="155" t="e">
        <f>IF(AND('IOC Input'!#REF!="1195000",'IOC Input'!#REF!="D"),'IOC Input'!#REF!,"")</f>
        <v>#REF!</v>
      </c>
      <c r="K521" s="156" t="e">
        <f t="shared" ref="K521:K528" si="55">IF(SUM(I521:J521)&gt;0,1,0)</f>
        <v>#REF!</v>
      </c>
      <c r="L521" s="146"/>
      <c r="M521" s="150" t="e">
        <f>IF(M520="","",IF(M520&lt;&gt;"119530",119530,""))</f>
        <v>#REF!</v>
      </c>
      <c r="N521" s="150" t="e">
        <f>VLOOKUP(M521,AccountFund_Tbl,2,FALSE)</f>
        <v>#REF!</v>
      </c>
    </row>
    <row r="522" spans="1:14" ht="15.5">
      <c r="A522" s="149"/>
      <c r="B522" s="157"/>
      <c r="C522" s="157"/>
      <c r="D522" s="151"/>
      <c r="E522" s="149"/>
      <c r="F522" s="152"/>
      <c r="G522" s="147"/>
      <c r="H522" s="153"/>
      <c r="I522" s="154"/>
      <c r="J522" s="155"/>
      <c r="K522" s="156">
        <f t="shared" si="55"/>
        <v>0</v>
      </c>
      <c r="L522" s="146"/>
      <c r="M522" s="146"/>
      <c r="N522" s="146"/>
    </row>
    <row r="523" spans="1:14" ht="15.5">
      <c r="A523" s="149"/>
      <c r="B523" s="157"/>
      <c r="C523" s="157"/>
      <c r="D523" s="151"/>
      <c r="E523" s="149"/>
      <c r="F523" s="152"/>
      <c r="G523" s="147"/>
      <c r="H523" s="153"/>
      <c r="I523" s="154"/>
      <c r="J523" s="155"/>
      <c r="K523" s="156">
        <f t="shared" si="55"/>
        <v>0</v>
      </c>
      <c r="L523" s="146"/>
      <c r="M523" s="146"/>
      <c r="N523" s="146"/>
    </row>
    <row r="524" spans="1:14" ht="15.5">
      <c r="A524" s="149"/>
      <c r="B524" s="157"/>
      <c r="C524" s="157"/>
      <c r="D524" s="151"/>
      <c r="E524" s="149"/>
      <c r="F524" s="152"/>
      <c r="G524" s="147"/>
      <c r="H524" s="153"/>
      <c r="I524" s="154"/>
      <c r="J524" s="155"/>
      <c r="K524" s="156">
        <f t="shared" si="55"/>
        <v>0</v>
      </c>
      <c r="L524" s="146"/>
      <c r="M524" s="146"/>
      <c r="N524" s="146"/>
    </row>
    <row r="525" spans="1:14" ht="15.5">
      <c r="K525" s="156">
        <f t="shared" si="55"/>
        <v>0</v>
      </c>
    </row>
    <row r="526" spans="1:14" ht="15.5">
      <c r="K526" s="156">
        <f t="shared" si="55"/>
        <v>0</v>
      </c>
    </row>
    <row r="527" spans="1:14" ht="15.5">
      <c r="K527" s="156">
        <f t="shared" si="55"/>
        <v>0</v>
      </c>
    </row>
    <row r="528" spans="1:14" ht="15.5">
      <c r="A528" t="s">
        <v>182</v>
      </c>
      <c r="K528" s="156">
        <f t="shared" si="55"/>
        <v>0</v>
      </c>
    </row>
    <row r="529" spans="1:14" ht="15.5">
      <c r="A529" s="149" t="s">
        <v>181</v>
      </c>
      <c r="B529" s="150" t="str">
        <f>IF(ISERROR(M529),"",M529)</f>
        <v/>
      </c>
      <c r="C529" s="150" t="e">
        <f>VLOOKUP(B529,AccountFund_Tbl,2,FALSE)</f>
        <v>#N/A</v>
      </c>
      <c r="D529" s="151"/>
      <c r="E529" s="149"/>
      <c r="F529" s="152">
        <f ca="1">TODAY()</f>
        <v>45315</v>
      </c>
      <c r="G529" s="147" t="e">
        <f>IF('IOC Input'!#REF!="","",'IOC Input'!#REF!)</f>
        <v>#REF!</v>
      </c>
      <c r="H529" s="153" t="e">
        <f>IF('IOC Input'!#REF!&gt;=50000,RIGHT('IOC Input'!#REF!,6),"")</f>
        <v>#REF!</v>
      </c>
      <c r="I529" s="154" t="e">
        <f>IF(I530="",J530,"")</f>
        <v>#REF!</v>
      </c>
      <c r="J529" s="155" t="e">
        <f>IF(J530="",I530,"")</f>
        <v>#REF!</v>
      </c>
      <c r="K529" s="156" t="e">
        <f>IF(SUM(I529:J529)&gt;0,1,0)</f>
        <v>#REF!</v>
      </c>
      <c r="L529" s="146"/>
      <c r="M52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29" s="150" t="e">
        <f>VLOOKUP(M529,AccountFund_Tbl,2,FALSE)</f>
        <v>#REF!</v>
      </c>
    </row>
    <row r="530" spans="1:14" ht="15.5">
      <c r="A530" s="149" t="s">
        <v>181</v>
      </c>
      <c r="B530" s="150" t="str">
        <f>IF(B529="","",IF(B529&lt;&gt;"119530",119530,""))</f>
        <v/>
      </c>
      <c r="C530" s="150" t="e">
        <f>VLOOKUP(B530,AccountFund_Tbl,2,FALSE)</f>
        <v>#N/A</v>
      </c>
      <c r="D530" s="151"/>
      <c r="E530" s="149"/>
      <c r="F530" s="152">
        <f ca="1">TODAY()</f>
        <v>45315</v>
      </c>
      <c r="G530" s="147" t="e">
        <f>IF('IOC Input'!#REF!="","",'IOC Input'!#REF!)</f>
        <v>#REF!</v>
      </c>
      <c r="H530" s="153" t="e">
        <f>IF('IOC Input'!#REF!&gt;=50000,RIGHT('IOC Input'!#REF!,6),"")</f>
        <v>#REF!</v>
      </c>
      <c r="I530" s="154" t="e">
        <f>IF(AND('IOC Input'!#REF!="1195000",'IOC Input'!#REF!="C"),'IOC Input'!#REF!,"")</f>
        <v>#REF!</v>
      </c>
      <c r="J530" s="155" t="e">
        <f>IF(AND('IOC Input'!#REF!="1195000",'IOC Input'!#REF!="D"),'IOC Input'!#REF!,"")</f>
        <v>#REF!</v>
      </c>
      <c r="K530" s="156" t="e">
        <f t="shared" ref="K530:K537" si="56">IF(SUM(I530:J530)&gt;0,1,0)</f>
        <v>#REF!</v>
      </c>
      <c r="L530" s="146"/>
      <c r="M530" s="150" t="e">
        <f>IF(M529="","",IF(M529&lt;&gt;"119530",119530,""))</f>
        <v>#REF!</v>
      </c>
      <c r="N530" s="150" t="e">
        <f>VLOOKUP(M530,AccountFund_Tbl,2,FALSE)</f>
        <v>#REF!</v>
      </c>
    </row>
    <row r="531" spans="1:14" ht="15.5">
      <c r="A531" s="149"/>
      <c r="B531" s="157"/>
      <c r="C531" s="157"/>
      <c r="D531" s="151"/>
      <c r="E531" s="149"/>
      <c r="F531" s="152"/>
      <c r="G531" s="147"/>
      <c r="H531" s="153"/>
      <c r="I531" s="154"/>
      <c r="J531" s="155"/>
      <c r="K531" s="156">
        <f t="shared" si="56"/>
        <v>0</v>
      </c>
      <c r="L531" s="146"/>
      <c r="M531" s="146"/>
      <c r="N531" s="146"/>
    </row>
    <row r="532" spans="1:14" ht="15.5">
      <c r="A532" s="149"/>
      <c r="B532" s="157"/>
      <c r="C532" s="157"/>
      <c r="D532" s="151"/>
      <c r="E532" s="149"/>
      <c r="F532" s="152"/>
      <c r="G532" s="147"/>
      <c r="H532" s="153"/>
      <c r="I532" s="154"/>
      <c r="J532" s="155"/>
      <c r="K532" s="156">
        <f t="shared" si="56"/>
        <v>0</v>
      </c>
      <c r="L532" s="146"/>
      <c r="M532" s="146"/>
      <c r="N532" s="146"/>
    </row>
    <row r="533" spans="1:14" ht="15.5">
      <c r="A533" s="149"/>
      <c r="B533" s="157"/>
      <c r="C533" s="157"/>
      <c r="D533" s="151"/>
      <c r="E533" s="149"/>
      <c r="F533" s="152"/>
      <c r="G533" s="147"/>
      <c r="H533" s="153"/>
      <c r="I533" s="154"/>
      <c r="J533" s="155"/>
      <c r="K533" s="156">
        <f t="shared" si="56"/>
        <v>0</v>
      </c>
      <c r="L533" s="146"/>
      <c r="M533" s="146"/>
      <c r="N533" s="146"/>
    </row>
    <row r="534" spans="1:14" ht="15.5">
      <c r="K534" s="156">
        <f t="shared" si="56"/>
        <v>0</v>
      </c>
    </row>
    <row r="535" spans="1:14" ht="15.5">
      <c r="K535" s="156">
        <f t="shared" si="56"/>
        <v>0</v>
      </c>
    </row>
    <row r="536" spans="1:14" ht="15.5">
      <c r="K536" s="156">
        <f t="shared" si="56"/>
        <v>0</v>
      </c>
    </row>
    <row r="537" spans="1:14" ht="15.5">
      <c r="A537" t="s">
        <v>182</v>
      </c>
      <c r="K537" s="156">
        <f t="shared" si="56"/>
        <v>0</v>
      </c>
    </row>
    <row r="538" spans="1:14" ht="15.5">
      <c r="A538" s="149" t="s">
        <v>181</v>
      </c>
      <c r="B538" s="150" t="str">
        <f>IF(ISERROR(M538),"",M538)</f>
        <v/>
      </c>
      <c r="C538" s="150" t="e">
        <f>VLOOKUP(B538,AccountFund_Tbl,2,FALSE)</f>
        <v>#N/A</v>
      </c>
      <c r="D538" s="151"/>
      <c r="E538" s="149"/>
      <c r="F538" s="152">
        <f ca="1">TODAY()</f>
        <v>45315</v>
      </c>
      <c r="G538" s="147" t="e">
        <f>IF('IOC Input'!#REF!="","",'IOC Input'!#REF!)</f>
        <v>#REF!</v>
      </c>
      <c r="H538" s="153" t="e">
        <f>IF('IOC Input'!#REF!&gt;=50000,RIGHT('IOC Input'!#REF!,6),"")</f>
        <v>#REF!</v>
      </c>
      <c r="I538" s="154" t="e">
        <f>IF(I539="",J539,"")</f>
        <v>#REF!</v>
      </c>
      <c r="J538" s="155" t="e">
        <f>IF(J539="",I539,"")</f>
        <v>#REF!</v>
      </c>
      <c r="K538" s="156" t="e">
        <f>IF(SUM(I538:J538)&gt;0,1,0)</f>
        <v>#REF!</v>
      </c>
      <c r="L538" s="146"/>
      <c r="M53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38" s="150" t="e">
        <f>VLOOKUP(M538,AccountFund_Tbl,2,FALSE)</f>
        <v>#REF!</v>
      </c>
    </row>
    <row r="539" spans="1:14" ht="15.5">
      <c r="A539" s="149" t="s">
        <v>181</v>
      </c>
      <c r="B539" s="150" t="str">
        <f>IF(B538="","",IF(B538&lt;&gt;"119530",119530,""))</f>
        <v/>
      </c>
      <c r="C539" s="150" t="e">
        <f>VLOOKUP(B539,AccountFund_Tbl,2,FALSE)</f>
        <v>#N/A</v>
      </c>
      <c r="D539" s="151"/>
      <c r="E539" s="149"/>
      <c r="F539" s="152">
        <f ca="1">TODAY()</f>
        <v>45315</v>
      </c>
      <c r="G539" s="147" t="e">
        <f>IF('IOC Input'!#REF!="","",'IOC Input'!#REF!)</f>
        <v>#REF!</v>
      </c>
      <c r="H539" s="153" t="e">
        <f>IF('IOC Input'!#REF!&gt;=50000,RIGHT('IOC Input'!#REF!,6),"")</f>
        <v>#REF!</v>
      </c>
      <c r="I539" s="154" t="e">
        <f>IF(AND('IOC Input'!#REF!="1195000",'IOC Input'!#REF!="C"),'IOC Input'!#REF!,"")</f>
        <v>#REF!</v>
      </c>
      <c r="J539" s="155" t="e">
        <f>IF(AND('IOC Input'!#REF!="1195000",'IOC Input'!#REF!="D"),'IOC Input'!#REF!,"")</f>
        <v>#REF!</v>
      </c>
      <c r="K539" s="156" t="e">
        <f t="shared" ref="K539:K546" si="57">IF(SUM(I539:J539)&gt;0,1,0)</f>
        <v>#REF!</v>
      </c>
      <c r="L539" s="146"/>
      <c r="M539" s="150" t="e">
        <f>IF(M538="","",IF(M538&lt;&gt;"119530",119530,""))</f>
        <v>#REF!</v>
      </c>
      <c r="N539" s="150" t="e">
        <f>VLOOKUP(M539,AccountFund_Tbl,2,FALSE)</f>
        <v>#REF!</v>
      </c>
    </row>
    <row r="540" spans="1:14" ht="15.5">
      <c r="A540" s="149"/>
      <c r="B540" s="157"/>
      <c r="C540" s="157"/>
      <c r="D540" s="151"/>
      <c r="E540" s="149"/>
      <c r="F540" s="152"/>
      <c r="G540" s="147"/>
      <c r="H540" s="153"/>
      <c r="I540" s="154"/>
      <c r="J540" s="155"/>
      <c r="K540" s="156">
        <f t="shared" si="57"/>
        <v>0</v>
      </c>
      <c r="L540" s="146"/>
      <c r="M540" s="146"/>
      <c r="N540" s="146"/>
    </row>
    <row r="541" spans="1:14" ht="15.5">
      <c r="A541" s="149"/>
      <c r="B541" s="157"/>
      <c r="C541" s="157"/>
      <c r="D541" s="151"/>
      <c r="E541" s="149"/>
      <c r="F541" s="152"/>
      <c r="G541" s="147"/>
      <c r="H541" s="153"/>
      <c r="I541" s="154"/>
      <c r="J541" s="155"/>
      <c r="K541" s="156">
        <f t="shared" si="57"/>
        <v>0</v>
      </c>
      <c r="L541" s="146"/>
      <c r="M541" s="146"/>
      <c r="N541" s="146"/>
    </row>
    <row r="542" spans="1:14" ht="15.5">
      <c r="A542" s="149"/>
      <c r="B542" s="157"/>
      <c r="C542" s="157"/>
      <c r="D542" s="151"/>
      <c r="E542" s="149"/>
      <c r="F542" s="152"/>
      <c r="G542" s="147"/>
      <c r="H542" s="153"/>
      <c r="I542" s="154"/>
      <c r="J542" s="155"/>
      <c r="K542" s="156">
        <f t="shared" si="57"/>
        <v>0</v>
      </c>
      <c r="L542" s="146"/>
      <c r="M542" s="146"/>
      <c r="N542" s="146"/>
    </row>
    <row r="543" spans="1:14" ht="15.5">
      <c r="K543" s="156">
        <f t="shared" si="57"/>
        <v>0</v>
      </c>
    </row>
    <row r="544" spans="1:14" ht="15.5">
      <c r="K544" s="156">
        <f t="shared" si="57"/>
        <v>0</v>
      </c>
    </row>
    <row r="545" spans="1:14" ht="15.5">
      <c r="K545" s="156">
        <f t="shared" si="57"/>
        <v>0</v>
      </c>
    </row>
    <row r="546" spans="1:14" ht="15.5">
      <c r="A546" t="s">
        <v>182</v>
      </c>
      <c r="K546" s="156">
        <f t="shared" si="57"/>
        <v>0</v>
      </c>
    </row>
    <row r="547" spans="1:14" ht="15.5">
      <c r="A547" s="149" t="s">
        <v>181</v>
      </c>
      <c r="B547" s="150" t="str">
        <f>IF(ISERROR(M547),"",M547)</f>
        <v/>
      </c>
      <c r="C547" s="150" t="e">
        <f>VLOOKUP(B547,AccountFund_Tbl,2,FALSE)</f>
        <v>#N/A</v>
      </c>
      <c r="D547" s="151"/>
      <c r="E547" s="149"/>
      <c r="F547" s="152">
        <f ca="1">TODAY()</f>
        <v>45315</v>
      </c>
      <c r="G547" s="147" t="e">
        <f>IF('IOC Input'!#REF!="","",'IOC Input'!#REF!)</f>
        <v>#REF!</v>
      </c>
      <c r="H547" s="153" t="e">
        <f>IF('IOC Input'!#REF!&gt;=50000,RIGHT('IOC Input'!#REF!,6),"")</f>
        <v>#REF!</v>
      </c>
      <c r="I547" s="154" t="e">
        <f>IF(I548="",J548,"")</f>
        <v>#REF!</v>
      </c>
      <c r="J547" s="155" t="e">
        <f>IF(J548="",I548,"")</f>
        <v>#REF!</v>
      </c>
      <c r="K547" s="156" t="e">
        <f>IF(SUM(I547:J547)&gt;0,1,0)</f>
        <v>#REF!</v>
      </c>
      <c r="L547" s="146"/>
      <c r="M54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47" s="150" t="e">
        <f>VLOOKUP(M547,AccountFund_Tbl,2,FALSE)</f>
        <v>#REF!</v>
      </c>
    </row>
    <row r="548" spans="1:14" ht="15.5">
      <c r="A548" s="149" t="s">
        <v>181</v>
      </c>
      <c r="B548" s="150" t="str">
        <f>IF(B547="","",IF(B547&lt;&gt;"119530",119530,""))</f>
        <v/>
      </c>
      <c r="C548" s="150" t="e">
        <f>VLOOKUP(B548,AccountFund_Tbl,2,FALSE)</f>
        <v>#N/A</v>
      </c>
      <c r="D548" s="151"/>
      <c r="E548" s="149"/>
      <c r="F548" s="152">
        <f ca="1">TODAY()</f>
        <v>45315</v>
      </c>
      <c r="G548" s="147" t="e">
        <f>IF('IOC Input'!#REF!="","",'IOC Input'!#REF!)</f>
        <v>#REF!</v>
      </c>
      <c r="H548" s="153" t="e">
        <f>IF('IOC Input'!#REF!&gt;=50000,RIGHT('IOC Input'!#REF!,6),"")</f>
        <v>#REF!</v>
      </c>
      <c r="I548" s="154" t="e">
        <f>IF(AND('IOC Input'!#REF!="1195000",'IOC Input'!#REF!="C"),'IOC Input'!#REF!,"")</f>
        <v>#REF!</v>
      </c>
      <c r="J548" s="155" t="e">
        <f>IF(AND('IOC Input'!#REF!="1195000",'IOC Input'!#REF!="D"),'IOC Input'!#REF!,"")</f>
        <v>#REF!</v>
      </c>
      <c r="K548" s="156" t="e">
        <f t="shared" ref="K548:K555" si="58">IF(SUM(I548:J548)&gt;0,1,0)</f>
        <v>#REF!</v>
      </c>
      <c r="L548" s="146"/>
      <c r="M548" s="150" t="e">
        <f>IF(M547="","",IF(M547&lt;&gt;"119530",119530,""))</f>
        <v>#REF!</v>
      </c>
      <c r="N548" s="150" t="e">
        <f>VLOOKUP(M548,AccountFund_Tbl,2,FALSE)</f>
        <v>#REF!</v>
      </c>
    </row>
    <row r="549" spans="1:14" ht="15.5">
      <c r="A549" s="149"/>
      <c r="B549" s="157"/>
      <c r="C549" s="157"/>
      <c r="D549" s="151"/>
      <c r="E549" s="149"/>
      <c r="F549" s="152"/>
      <c r="G549" s="147"/>
      <c r="H549" s="153"/>
      <c r="I549" s="154"/>
      <c r="J549" s="155"/>
      <c r="K549" s="156">
        <f t="shared" si="58"/>
        <v>0</v>
      </c>
      <c r="L549" s="146"/>
      <c r="M549" s="146"/>
      <c r="N549" s="146"/>
    </row>
    <row r="550" spans="1:14" ht="15.5">
      <c r="A550" s="149"/>
      <c r="B550" s="157"/>
      <c r="C550" s="157"/>
      <c r="D550" s="151"/>
      <c r="E550" s="149"/>
      <c r="F550" s="152"/>
      <c r="G550" s="147"/>
      <c r="H550" s="153"/>
      <c r="I550" s="154"/>
      <c r="J550" s="155"/>
      <c r="K550" s="156">
        <f t="shared" si="58"/>
        <v>0</v>
      </c>
      <c r="L550" s="146"/>
      <c r="M550" s="146"/>
      <c r="N550" s="146"/>
    </row>
    <row r="551" spans="1:14" ht="15.5">
      <c r="A551" s="149"/>
      <c r="B551" s="157"/>
      <c r="C551" s="157"/>
      <c r="D551" s="151"/>
      <c r="E551" s="149"/>
      <c r="F551" s="152"/>
      <c r="G551" s="147"/>
      <c r="H551" s="153"/>
      <c r="I551" s="154"/>
      <c r="J551" s="155"/>
      <c r="K551" s="156">
        <f t="shared" si="58"/>
        <v>0</v>
      </c>
      <c r="L551" s="146"/>
      <c r="M551" s="146"/>
      <c r="N551" s="146"/>
    </row>
    <row r="552" spans="1:14" ht="15.5">
      <c r="K552" s="156">
        <f t="shared" si="58"/>
        <v>0</v>
      </c>
    </row>
    <row r="553" spans="1:14" ht="15.5">
      <c r="K553" s="156">
        <f t="shared" si="58"/>
        <v>0</v>
      </c>
    </row>
    <row r="554" spans="1:14" ht="15.5">
      <c r="K554" s="156">
        <f t="shared" si="58"/>
        <v>0</v>
      </c>
    </row>
    <row r="555" spans="1:14" ht="15.5">
      <c r="A555" t="s">
        <v>182</v>
      </c>
      <c r="K555" s="156">
        <f t="shared" si="58"/>
        <v>0</v>
      </c>
    </row>
    <row r="556" spans="1:14" ht="15.5">
      <c r="A556" s="149" t="s">
        <v>181</v>
      </c>
      <c r="B556" s="150" t="str">
        <f>IF(ISERROR(M556),"",M556)</f>
        <v/>
      </c>
      <c r="C556" s="150" t="e">
        <f>VLOOKUP(B556,AccountFund_Tbl,2,FALSE)</f>
        <v>#N/A</v>
      </c>
      <c r="D556" s="151"/>
      <c r="E556" s="149"/>
      <c r="F556" s="152">
        <f ca="1">TODAY()</f>
        <v>45315</v>
      </c>
      <c r="G556" s="147" t="e">
        <f>IF('IOC Input'!#REF!="","",'IOC Input'!#REF!)</f>
        <v>#REF!</v>
      </c>
      <c r="H556" s="153" t="e">
        <f>IF('IOC Input'!#REF!&gt;=50000,RIGHT('IOC Input'!#REF!,6),"")</f>
        <v>#REF!</v>
      </c>
      <c r="I556" s="154" t="e">
        <f>IF(I557="",J557,"")</f>
        <v>#REF!</v>
      </c>
      <c r="J556" s="155" t="e">
        <f>IF(J557="",I557,"")</f>
        <v>#REF!</v>
      </c>
      <c r="K556" s="156" t="e">
        <f>IF(SUM(I556:J556)&gt;0,1,0)</f>
        <v>#REF!</v>
      </c>
      <c r="L556" s="146"/>
      <c r="M55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56" s="150" t="e">
        <f>VLOOKUP(M556,AccountFund_Tbl,2,FALSE)</f>
        <v>#REF!</v>
      </c>
    </row>
    <row r="557" spans="1:14" ht="15.5">
      <c r="A557" s="149" t="s">
        <v>181</v>
      </c>
      <c r="B557" s="150" t="str">
        <f>IF(B556="","",IF(B556&lt;&gt;"119530",119530,""))</f>
        <v/>
      </c>
      <c r="C557" s="150" t="e">
        <f>VLOOKUP(B557,AccountFund_Tbl,2,FALSE)</f>
        <v>#N/A</v>
      </c>
      <c r="D557" s="151"/>
      <c r="E557" s="149"/>
      <c r="F557" s="152">
        <f ca="1">TODAY()</f>
        <v>45315</v>
      </c>
      <c r="G557" s="147" t="e">
        <f>IF('IOC Input'!#REF!="","",'IOC Input'!#REF!)</f>
        <v>#REF!</v>
      </c>
      <c r="H557" s="153" t="e">
        <f>IF('IOC Input'!#REF!&gt;=50000,RIGHT('IOC Input'!#REF!,6),"")</f>
        <v>#REF!</v>
      </c>
      <c r="I557" s="154" t="e">
        <f>IF(AND('IOC Input'!#REF!="1195000",'IOC Input'!#REF!="C"),'IOC Input'!#REF!,"")</f>
        <v>#REF!</v>
      </c>
      <c r="J557" s="155" t="e">
        <f>IF(AND('IOC Input'!#REF!="1195000",'IOC Input'!#REF!="D"),'IOC Input'!#REF!,"")</f>
        <v>#REF!</v>
      </c>
      <c r="K557" s="156" t="e">
        <f t="shared" ref="K557:K564" si="59">IF(SUM(I557:J557)&gt;0,1,0)</f>
        <v>#REF!</v>
      </c>
      <c r="L557" s="146"/>
      <c r="M557" s="150" t="e">
        <f>IF(M556="","",IF(M556&lt;&gt;"119530",119530,""))</f>
        <v>#REF!</v>
      </c>
      <c r="N557" s="150" t="e">
        <f>VLOOKUP(M557,AccountFund_Tbl,2,FALSE)</f>
        <v>#REF!</v>
      </c>
    </row>
    <row r="558" spans="1:14" ht="15.5">
      <c r="A558" s="149"/>
      <c r="B558" s="157"/>
      <c r="C558" s="157"/>
      <c r="D558" s="151"/>
      <c r="E558" s="149"/>
      <c r="F558" s="152"/>
      <c r="G558" s="147"/>
      <c r="H558" s="153"/>
      <c r="I558" s="154"/>
      <c r="J558" s="155"/>
      <c r="K558" s="156">
        <f t="shared" si="59"/>
        <v>0</v>
      </c>
      <c r="L558" s="146"/>
      <c r="M558" s="146"/>
      <c r="N558" s="146"/>
    </row>
    <row r="559" spans="1:14" ht="15.5">
      <c r="A559" s="149"/>
      <c r="B559" s="157"/>
      <c r="C559" s="157"/>
      <c r="D559" s="151"/>
      <c r="E559" s="149"/>
      <c r="F559" s="152"/>
      <c r="G559" s="147"/>
      <c r="H559" s="153"/>
      <c r="I559" s="154"/>
      <c r="J559" s="155"/>
      <c r="K559" s="156">
        <f t="shared" si="59"/>
        <v>0</v>
      </c>
      <c r="L559" s="146"/>
      <c r="M559" s="146"/>
      <c r="N559" s="146"/>
    </row>
    <row r="560" spans="1:14" ht="15.5">
      <c r="A560" s="149"/>
      <c r="B560" s="157"/>
      <c r="C560" s="157"/>
      <c r="D560" s="151"/>
      <c r="E560" s="149"/>
      <c r="F560" s="152"/>
      <c r="G560" s="147"/>
      <c r="H560" s="153"/>
      <c r="I560" s="154"/>
      <c r="J560" s="155"/>
      <c r="K560" s="156">
        <f t="shared" si="59"/>
        <v>0</v>
      </c>
      <c r="L560" s="146"/>
      <c r="M560" s="146"/>
      <c r="N560" s="146"/>
    </row>
    <row r="561" spans="1:14" ht="15.5">
      <c r="K561" s="156">
        <f t="shared" si="59"/>
        <v>0</v>
      </c>
    </row>
    <row r="562" spans="1:14" ht="15.5">
      <c r="K562" s="156">
        <f t="shared" si="59"/>
        <v>0</v>
      </c>
    </row>
    <row r="563" spans="1:14" ht="15.5">
      <c r="K563" s="156">
        <f t="shared" si="59"/>
        <v>0</v>
      </c>
    </row>
    <row r="564" spans="1:14" ht="15.5">
      <c r="A564" t="s">
        <v>182</v>
      </c>
      <c r="K564" s="156">
        <f t="shared" si="59"/>
        <v>0</v>
      </c>
    </row>
    <row r="565" spans="1:14" ht="15.5">
      <c r="A565" s="149" t="s">
        <v>181</v>
      </c>
      <c r="B565" s="150" t="str">
        <f>IF(ISERROR(M565),"",M565)</f>
        <v/>
      </c>
      <c r="C565" s="150" t="e">
        <f>VLOOKUP(B565,AccountFund_Tbl,2,FALSE)</f>
        <v>#N/A</v>
      </c>
      <c r="D565" s="151"/>
      <c r="E565" s="149"/>
      <c r="F565" s="152">
        <f ca="1">TODAY()</f>
        <v>45315</v>
      </c>
      <c r="G565" s="147" t="e">
        <f>IF('IOC Input'!#REF!="","",'IOC Input'!#REF!)</f>
        <v>#REF!</v>
      </c>
      <c r="H565" s="153" t="e">
        <f>IF('IOC Input'!#REF!&gt;=50000,RIGHT('IOC Input'!#REF!,6),"")</f>
        <v>#REF!</v>
      </c>
      <c r="I565" s="154" t="e">
        <f>IF(I566="",J566,"")</f>
        <v>#REF!</v>
      </c>
      <c r="J565" s="155" t="e">
        <f>IF(J566="",I566,"")</f>
        <v>#REF!</v>
      </c>
      <c r="K565" s="156" t="e">
        <f>IF(SUM(I565:J565)&gt;0,1,0)</f>
        <v>#REF!</v>
      </c>
      <c r="L565" s="146"/>
      <c r="M56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65" s="150" t="e">
        <f>VLOOKUP(M565,AccountFund_Tbl,2,FALSE)</f>
        <v>#REF!</v>
      </c>
    </row>
    <row r="566" spans="1:14" ht="15.5">
      <c r="A566" s="149" t="s">
        <v>181</v>
      </c>
      <c r="B566" s="150" t="str">
        <f>IF(B565="","",IF(B565&lt;&gt;"119530",119530,""))</f>
        <v/>
      </c>
      <c r="C566" s="150" t="e">
        <f>VLOOKUP(B566,AccountFund_Tbl,2,FALSE)</f>
        <v>#N/A</v>
      </c>
      <c r="D566" s="151"/>
      <c r="E566" s="149"/>
      <c r="F566" s="152">
        <f ca="1">TODAY()</f>
        <v>45315</v>
      </c>
      <c r="G566" s="147" t="e">
        <f>IF('IOC Input'!#REF!="","",'IOC Input'!#REF!)</f>
        <v>#REF!</v>
      </c>
      <c r="H566" s="153" t="e">
        <f>IF('IOC Input'!#REF!&gt;=50000,RIGHT('IOC Input'!#REF!,6),"")</f>
        <v>#REF!</v>
      </c>
      <c r="I566" s="154" t="e">
        <f>IF(AND('IOC Input'!#REF!="1195000",'IOC Input'!#REF!="C"),'IOC Input'!#REF!,"")</f>
        <v>#REF!</v>
      </c>
      <c r="J566" s="155" t="e">
        <f>IF(AND('IOC Input'!#REF!="1195000",'IOC Input'!#REF!="D"),'IOC Input'!#REF!,"")</f>
        <v>#REF!</v>
      </c>
      <c r="K566" s="156" t="e">
        <f t="shared" ref="K566:K573" si="60">IF(SUM(I566:J566)&gt;0,1,0)</f>
        <v>#REF!</v>
      </c>
      <c r="L566" s="146"/>
      <c r="M566" s="150" t="e">
        <f>IF(M565="","",IF(M565&lt;&gt;"119530",119530,""))</f>
        <v>#REF!</v>
      </c>
      <c r="N566" s="150" t="e">
        <f>VLOOKUP(M566,AccountFund_Tbl,2,FALSE)</f>
        <v>#REF!</v>
      </c>
    </row>
    <row r="567" spans="1:14" ht="15.5">
      <c r="A567" s="149"/>
      <c r="B567" s="157"/>
      <c r="C567" s="157"/>
      <c r="D567" s="151"/>
      <c r="E567" s="149"/>
      <c r="F567" s="152"/>
      <c r="G567" s="147"/>
      <c r="H567" s="153"/>
      <c r="I567" s="154"/>
      <c r="J567" s="155"/>
      <c r="K567" s="156">
        <f t="shared" si="60"/>
        <v>0</v>
      </c>
      <c r="L567" s="146"/>
      <c r="M567" s="146"/>
      <c r="N567" s="146"/>
    </row>
    <row r="568" spans="1:14" ht="15.5">
      <c r="A568" s="149"/>
      <c r="B568" s="157"/>
      <c r="C568" s="157"/>
      <c r="D568" s="151"/>
      <c r="E568" s="149"/>
      <c r="F568" s="152"/>
      <c r="G568" s="147"/>
      <c r="H568" s="153"/>
      <c r="I568" s="154"/>
      <c r="J568" s="155"/>
      <c r="K568" s="156">
        <f t="shared" si="60"/>
        <v>0</v>
      </c>
      <c r="L568" s="146"/>
      <c r="M568" s="146"/>
      <c r="N568" s="146"/>
    </row>
    <row r="569" spans="1:14" ht="15.5">
      <c r="A569" s="149"/>
      <c r="B569" s="157"/>
      <c r="C569" s="157"/>
      <c r="D569" s="151"/>
      <c r="E569" s="149"/>
      <c r="F569" s="152"/>
      <c r="G569" s="147"/>
      <c r="H569" s="153"/>
      <c r="I569" s="154"/>
      <c r="J569" s="155"/>
      <c r="K569" s="156">
        <f t="shared" si="60"/>
        <v>0</v>
      </c>
      <c r="L569" s="146"/>
      <c r="M569" s="146"/>
      <c r="N569" s="146"/>
    </row>
    <row r="570" spans="1:14" ht="15.5">
      <c r="K570" s="156">
        <f t="shared" si="60"/>
        <v>0</v>
      </c>
    </row>
    <row r="571" spans="1:14" ht="15.5">
      <c r="K571" s="156">
        <f t="shared" si="60"/>
        <v>0</v>
      </c>
    </row>
    <row r="572" spans="1:14" ht="15.5">
      <c r="K572" s="156">
        <f t="shared" si="60"/>
        <v>0</v>
      </c>
    </row>
    <row r="573" spans="1:14" ht="15.5">
      <c r="A573" t="s">
        <v>182</v>
      </c>
      <c r="K573" s="156">
        <f t="shared" si="60"/>
        <v>0</v>
      </c>
    </row>
    <row r="574" spans="1:14" ht="15.5">
      <c r="A574" s="149" t="s">
        <v>181</v>
      </c>
      <c r="B574" s="150" t="str">
        <f>IF(ISERROR(M574),"",M574)</f>
        <v/>
      </c>
      <c r="C574" s="150" t="e">
        <f>VLOOKUP(B574,AccountFund_Tbl,2,FALSE)</f>
        <v>#N/A</v>
      </c>
      <c r="D574" s="151"/>
      <c r="E574" s="149"/>
      <c r="F574" s="152">
        <f ca="1">TODAY()</f>
        <v>45315</v>
      </c>
      <c r="G574" s="147" t="e">
        <f>IF('IOC Input'!#REF!="","",'IOC Input'!#REF!)</f>
        <v>#REF!</v>
      </c>
      <c r="H574" s="153" t="e">
        <f>IF('IOC Input'!#REF!&gt;=50000,RIGHT('IOC Input'!#REF!,6),"")</f>
        <v>#REF!</v>
      </c>
      <c r="I574" s="154" t="e">
        <f>IF(I575="",J575,"")</f>
        <v>#REF!</v>
      </c>
      <c r="J574" s="155" t="e">
        <f>IF(J575="",I575,"")</f>
        <v>#REF!</v>
      </c>
      <c r="K574" s="156" t="e">
        <f>IF(SUM(I574:J574)&gt;0,1,0)</f>
        <v>#REF!</v>
      </c>
      <c r="L574" s="146"/>
      <c r="M57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74" s="150" t="e">
        <f>VLOOKUP(M574,AccountFund_Tbl,2,FALSE)</f>
        <v>#REF!</v>
      </c>
    </row>
    <row r="575" spans="1:14" ht="15.5">
      <c r="A575" s="149" t="s">
        <v>181</v>
      </c>
      <c r="B575" s="150" t="str">
        <f>IF(B574="","",IF(B574&lt;&gt;"119530",119530,""))</f>
        <v/>
      </c>
      <c r="C575" s="150" t="e">
        <f>VLOOKUP(B575,AccountFund_Tbl,2,FALSE)</f>
        <v>#N/A</v>
      </c>
      <c r="D575" s="151"/>
      <c r="E575" s="149"/>
      <c r="F575" s="152">
        <f ca="1">TODAY()</f>
        <v>45315</v>
      </c>
      <c r="G575" s="147" t="e">
        <f>IF('IOC Input'!#REF!="","",'IOC Input'!#REF!)</f>
        <v>#REF!</v>
      </c>
      <c r="H575" s="153" t="e">
        <f>IF('IOC Input'!#REF!&gt;=50000,RIGHT('IOC Input'!#REF!,6),"")</f>
        <v>#REF!</v>
      </c>
      <c r="I575" s="154" t="e">
        <f>IF(AND('IOC Input'!#REF!="1195000",'IOC Input'!#REF!="C"),'IOC Input'!#REF!,"")</f>
        <v>#REF!</v>
      </c>
      <c r="J575" s="155" t="e">
        <f>IF(AND('IOC Input'!#REF!="1195000",'IOC Input'!#REF!="D"),'IOC Input'!#REF!,"")</f>
        <v>#REF!</v>
      </c>
      <c r="K575" s="156" t="e">
        <f t="shared" ref="K575:K582" si="61">IF(SUM(I575:J575)&gt;0,1,0)</f>
        <v>#REF!</v>
      </c>
      <c r="L575" s="146"/>
      <c r="M575" s="150" t="e">
        <f>IF(M574="","",IF(M574&lt;&gt;"119530",119530,""))</f>
        <v>#REF!</v>
      </c>
      <c r="N575" s="150" t="e">
        <f>VLOOKUP(M575,AccountFund_Tbl,2,FALSE)</f>
        <v>#REF!</v>
      </c>
    </row>
    <row r="576" spans="1:14" ht="15.5">
      <c r="A576" s="149"/>
      <c r="B576" s="157"/>
      <c r="C576" s="157"/>
      <c r="D576" s="151"/>
      <c r="E576" s="149"/>
      <c r="F576" s="152"/>
      <c r="G576" s="147"/>
      <c r="H576" s="153"/>
      <c r="I576" s="154"/>
      <c r="J576" s="155"/>
      <c r="K576" s="156">
        <f t="shared" si="61"/>
        <v>0</v>
      </c>
      <c r="L576" s="146"/>
      <c r="M576" s="146"/>
      <c r="N576" s="146"/>
    </row>
    <row r="577" spans="1:14" ht="15.5">
      <c r="A577" s="149"/>
      <c r="B577" s="157"/>
      <c r="C577" s="157"/>
      <c r="D577" s="151"/>
      <c r="E577" s="149"/>
      <c r="F577" s="152"/>
      <c r="G577" s="147"/>
      <c r="H577" s="153"/>
      <c r="I577" s="154"/>
      <c r="J577" s="155"/>
      <c r="K577" s="156">
        <f t="shared" si="61"/>
        <v>0</v>
      </c>
      <c r="L577" s="146"/>
      <c r="M577" s="146"/>
      <c r="N577" s="146"/>
    </row>
    <row r="578" spans="1:14" ht="15.5">
      <c r="A578" s="149"/>
      <c r="B578" s="157"/>
      <c r="C578" s="157"/>
      <c r="D578" s="151"/>
      <c r="E578" s="149"/>
      <c r="F578" s="152"/>
      <c r="G578" s="147"/>
      <c r="H578" s="153"/>
      <c r="I578" s="154"/>
      <c r="J578" s="155"/>
      <c r="K578" s="156">
        <f t="shared" si="61"/>
        <v>0</v>
      </c>
      <c r="L578" s="146"/>
      <c r="M578" s="146"/>
      <c r="N578" s="146"/>
    </row>
    <row r="579" spans="1:14" ht="15.5">
      <c r="K579" s="156">
        <f t="shared" si="61"/>
        <v>0</v>
      </c>
    </row>
    <row r="580" spans="1:14" ht="15.5">
      <c r="K580" s="156">
        <f t="shared" si="61"/>
        <v>0</v>
      </c>
    </row>
    <row r="581" spans="1:14" ht="15.5">
      <c r="K581" s="156">
        <f t="shared" si="61"/>
        <v>0</v>
      </c>
    </row>
    <row r="582" spans="1:14" ht="15.5">
      <c r="A582" t="s">
        <v>182</v>
      </c>
      <c r="K582" s="156">
        <f t="shared" si="61"/>
        <v>0</v>
      </c>
    </row>
    <row r="583" spans="1:14" ht="15.5">
      <c r="A583" s="149" t="s">
        <v>181</v>
      </c>
      <c r="B583" s="150" t="str">
        <f>IF(ISERROR(M583),"",M583)</f>
        <v/>
      </c>
      <c r="C583" s="150" t="e">
        <f>VLOOKUP(B583,AccountFund_Tbl,2,FALSE)</f>
        <v>#N/A</v>
      </c>
      <c r="D583" s="151"/>
      <c r="E583" s="149"/>
      <c r="F583" s="152">
        <f ca="1">TODAY()</f>
        <v>45315</v>
      </c>
      <c r="G583" s="147" t="e">
        <f>IF('IOC Input'!#REF!="","",'IOC Input'!#REF!)</f>
        <v>#REF!</v>
      </c>
      <c r="H583" s="153" t="e">
        <f>IF('IOC Input'!#REF!&gt;=50000,RIGHT('IOC Input'!#REF!,6),"")</f>
        <v>#REF!</v>
      </c>
      <c r="I583" s="154" t="e">
        <f>IF(I584="",J584,"")</f>
        <v>#REF!</v>
      </c>
      <c r="J583" s="155" t="e">
        <f>IF(J584="",I584,"")</f>
        <v>#REF!</v>
      </c>
      <c r="K583" s="156" t="e">
        <f>IF(SUM(I583:J583)&gt;0,1,0)</f>
        <v>#REF!</v>
      </c>
      <c r="L583" s="146"/>
      <c r="M58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83" s="150" t="e">
        <f>VLOOKUP(M583,AccountFund_Tbl,2,FALSE)</f>
        <v>#REF!</v>
      </c>
    </row>
    <row r="584" spans="1:14" ht="15.5">
      <c r="A584" s="149" t="s">
        <v>181</v>
      </c>
      <c r="B584" s="150" t="str">
        <f>IF(B583="","",IF(B583&lt;&gt;"119530",119530,""))</f>
        <v/>
      </c>
      <c r="C584" s="150" t="e">
        <f>VLOOKUP(B584,AccountFund_Tbl,2,FALSE)</f>
        <v>#N/A</v>
      </c>
      <c r="D584" s="151"/>
      <c r="E584" s="149"/>
      <c r="F584" s="152">
        <f ca="1">TODAY()</f>
        <v>45315</v>
      </c>
      <c r="G584" s="147" t="e">
        <f>IF('IOC Input'!#REF!="","",'IOC Input'!#REF!)</f>
        <v>#REF!</v>
      </c>
      <c r="H584" s="153" t="e">
        <f>IF('IOC Input'!#REF!&gt;=50000,RIGHT('IOC Input'!#REF!,6),"")</f>
        <v>#REF!</v>
      </c>
      <c r="I584" s="154" t="e">
        <f>IF(AND('IOC Input'!#REF!="1195000",'IOC Input'!#REF!="C"),'IOC Input'!#REF!,"")</f>
        <v>#REF!</v>
      </c>
      <c r="J584" s="155" t="e">
        <f>IF(AND('IOC Input'!#REF!="1195000",'IOC Input'!#REF!="D"),'IOC Input'!#REF!,"")</f>
        <v>#REF!</v>
      </c>
      <c r="K584" s="156" t="e">
        <f t="shared" ref="K584:K591" si="62">IF(SUM(I584:J584)&gt;0,1,0)</f>
        <v>#REF!</v>
      </c>
      <c r="L584" s="146"/>
      <c r="M584" s="150" t="e">
        <f>IF(M583="","",IF(M583&lt;&gt;"119530",119530,""))</f>
        <v>#REF!</v>
      </c>
      <c r="N584" s="150" t="e">
        <f>VLOOKUP(M584,AccountFund_Tbl,2,FALSE)</f>
        <v>#REF!</v>
      </c>
    </row>
    <row r="585" spans="1:14" ht="15.5">
      <c r="A585" s="149"/>
      <c r="B585" s="157"/>
      <c r="C585" s="157"/>
      <c r="D585" s="151"/>
      <c r="E585" s="149"/>
      <c r="F585" s="152"/>
      <c r="G585" s="147"/>
      <c r="H585" s="153"/>
      <c r="I585" s="154"/>
      <c r="J585" s="155"/>
      <c r="K585" s="156">
        <f t="shared" si="62"/>
        <v>0</v>
      </c>
      <c r="L585" s="146"/>
      <c r="M585" s="146"/>
      <c r="N585" s="146"/>
    </row>
    <row r="586" spans="1:14" ht="15.5">
      <c r="A586" s="149"/>
      <c r="B586" s="157"/>
      <c r="C586" s="157"/>
      <c r="D586" s="151"/>
      <c r="E586" s="149"/>
      <c r="F586" s="152"/>
      <c r="G586" s="147"/>
      <c r="H586" s="153"/>
      <c r="I586" s="154"/>
      <c r="J586" s="155"/>
      <c r="K586" s="156">
        <f t="shared" si="62"/>
        <v>0</v>
      </c>
      <c r="L586" s="146"/>
      <c r="M586" s="146"/>
      <c r="N586" s="146"/>
    </row>
    <row r="587" spans="1:14" ht="15.5">
      <c r="A587" s="149"/>
      <c r="B587" s="157"/>
      <c r="C587" s="157"/>
      <c r="D587" s="151"/>
      <c r="E587" s="149"/>
      <c r="F587" s="152"/>
      <c r="G587" s="147"/>
      <c r="H587" s="153"/>
      <c r="I587" s="154"/>
      <c r="J587" s="155"/>
      <c r="K587" s="156">
        <f t="shared" si="62"/>
        <v>0</v>
      </c>
      <c r="L587" s="146"/>
      <c r="M587" s="146"/>
      <c r="N587" s="146"/>
    </row>
    <row r="588" spans="1:14" ht="15.5">
      <c r="K588" s="156">
        <f t="shared" si="62"/>
        <v>0</v>
      </c>
    </row>
    <row r="589" spans="1:14" ht="15.5">
      <c r="K589" s="156">
        <f t="shared" si="62"/>
        <v>0</v>
      </c>
    </row>
    <row r="590" spans="1:14" ht="15.5">
      <c r="K590" s="156">
        <f t="shared" si="62"/>
        <v>0</v>
      </c>
    </row>
    <row r="591" spans="1:14" ht="15.5">
      <c r="A591" t="s">
        <v>182</v>
      </c>
      <c r="K591" s="156">
        <f t="shared" si="62"/>
        <v>0</v>
      </c>
    </row>
    <row r="592" spans="1:14" ht="15.5">
      <c r="A592" s="149" t="s">
        <v>181</v>
      </c>
      <c r="B592" s="150" t="str">
        <f>IF(ISERROR(M592),"",M592)</f>
        <v/>
      </c>
      <c r="C592" s="150" t="e">
        <f>VLOOKUP(B592,AccountFund_Tbl,2,FALSE)</f>
        <v>#N/A</v>
      </c>
      <c r="D592" s="151"/>
      <c r="E592" s="149"/>
      <c r="F592" s="152">
        <f ca="1">TODAY()</f>
        <v>45315</v>
      </c>
      <c r="G592" s="147" t="e">
        <f>IF('IOC Input'!#REF!="","",'IOC Input'!#REF!)</f>
        <v>#REF!</v>
      </c>
      <c r="H592" s="153" t="e">
        <f>IF('IOC Input'!#REF!&gt;=50000,RIGHT('IOC Input'!#REF!,6),"")</f>
        <v>#REF!</v>
      </c>
      <c r="I592" s="154" t="e">
        <f>IF(I593="",J593,"")</f>
        <v>#REF!</v>
      </c>
      <c r="J592" s="155" t="e">
        <f>IF(J593="",I593,"")</f>
        <v>#REF!</v>
      </c>
      <c r="K592" s="156" t="e">
        <f>IF(SUM(I592:J592)&gt;0,1,0)</f>
        <v>#REF!</v>
      </c>
      <c r="L592" s="146"/>
      <c r="M59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92" s="150" t="e">
        <f>VLOOKUP(M592,AccountFund_Tbl,2,FALSE)</f>
        <v>#REF!</v>
      </c>
    </row>
    <row r="593" spans="1:14" ht="15.5">
      <c r="A593" s="149" t="s">
        <v>181</v>
      </c>
      <c r="B593" s="150" t="str">
        <f>IF(B592="","",IF(B592&lt;&gt;"119530",119530,""))</f>
        <v/>
      </c>
      <c r="C593" s="150" t="e">
        <f>VLOOKUP(B593,AccountFund_Tbl,2,FALSE)</f>
        <v>#N/A</v>
      </c>
      <c r="D593" s="151"/>
      <c r="E593" s="149"/>
      <c r="F593" s="152">
        <f ca="1">TODAY()</f>
        <v>45315</v>
      </c>
      <c r="G593" s="147" t="e">
        <f>IF('IOC Input'!#REF!="","",'IOC Input'!#REF!)</f>
        <v>#REF!</v>
      </c>
      <c r="H593" s="153" t="e">
        <f>IF('IOC Input'!#REF!&gt;=50000,RIGHT('IOC Input'!#REF!,6),"")</f>
        <v>#REF!</v>
      </c>
      <c r="I593" s="154" t="e">
        <f>IF(AND('IOC Input'!#REF!="1195000",'IOC Input'!#REF!="C"),'IOC Input'!#REF!,"")</f>
        <v>#REF!</v>
      </c>
      <c r="J593" s="155" t="e">
        <f>IF(AND('IOC Input'!#REF!="1195000",'IOC Input'!#REF!="D"),'IOC Input'!#REF!,"")</f>
        <v>#REF!</v>
      </c>
      <c r="K593" s="156" t="e">
        <f t="shared" ref="K593:K600" si="63">IF(SUM(I593:J593)&gt;0,1,0)</f>
        <v>#REF!</v>
      </c>
      <c r="L593" s="146"/>
      <c r="M593" s="150" t="e">
        <f>IF(M592="","",IF(M592&lt;&gt;"119530",119530,""))</f>
        <v>#REF!</v>
      </c>
      <c r="N593" s="150" t="e">
        <f>VLOOKUP(M593,AccountFund_Tbl,2,FALSE)</f>
        <v>#REF!</v>
      </c>
    </row>
    <row r="594" spans="1:14" ht="15.5">
      <c r="A594" s="149"/>
      <c r="B594" s="157"/>
      <c r="C594" s="157"/>
      <c r="D594" s="151"/>
      <c r="E594" s="149"/>
      <c r="F594" s="152"/>
      <c r="G594" s="147"/>
      <c r="H594" s="153"/>
      <c r="I594" s="154"/>
      <c r="J594" s="155"/>
      <c r="K594" s="156">
        <f t="shared" si="63"/>
        <v>0</v>
      </c>
      <c r="L594" s="146"/>
      <c r="M594" s="146"/>
      <c r="N594" s="146"/>
    </row>
    <row r="595" spans="1:14" ht="15.5">
      <c r="A595" s="149"/>
      <c r="B595" s="157"/>
      <c r="C595" s="157"/>
      <c r="D595" s="151"/>
      <c r="E595" s="149"/>
      <c r="F595" s="152"/>
      <c r="G595" s="147"/>
      <c r="H595" s="153"/>
      <c r="I595" s="154"/>
      <c r="J595" s="155"/>
      <c r="K595" s="156">
        <f t="shared" si="63"/>
        <v>0</v>
      </c>
      <c r="L595" s="146"/>
      <c r="M595" s="146"/>
      <c r="N595" s="146"/>
    </row>
    <row r="596" spans="1:14" ht="15.5">
      <c r="A596" s="149"/>
      <c r="B596" s="157"/>
      <c r="C596" s="157"/>
      <c r="D596" s="151"/>
      <c r="E596" s="149"/>
      <c r="F596" s="152"/>
      <c r="G596" s="147"/>
      <c r="H596" s="153"/>
      <c r="I596" s="154"/>
      <c r="J596" s="155"/>
      <c r="K596" s="156">
        <f t="shared" si="63"/>
        <v>0</v>
      </c>
      <c r="L596" s="146"/>
      <c r="M596" s="146"/>
      <c r="N596" s="146"/>
    </row>
    <row r="597" spans="1:14" ht="15.5">
      <c r="K597" s="156">
        <f t="shared" si="63"/>
        <v>0</v>
      </c>
    </row>
    <row r="598" spans="1:14" ht="15.5">
      <c r="K598" s="156">
        <f t="shared" si="63"/>
        <v>0</v>
      </c>
    </row>
    <row r="599" spans="1:14" ht="15.5">
      <c r="K599" s="156">
        <f t="shared" si="63"/>
        <v>0</v>
      </c>
    </row>
    <row r="600" spans="1:14" ht="15.5">
      <c r="A600" t="s">
        <v>182</v>
      </c>
      <c r="K600" s="156">
        <f t="shared" si="63"/>
        <v>0</v>
      </c>
    </row>
    <row r="601" spans="1:14" ht="15.5">
      <c r="A601" s="149" t="s">
        <v>181</v>
      </c>
      <c r="B601" s="150" t="str">
        <f>IF(ISERROR(M601),"",M601)</f>
        <v/>
      </c>
      <c r="C601" s="150" t="e">
        <f>VLOOKUP(B601,AccountFund_Tbl,2,FALSE)</f>
        <v>#N/A</v>
      </c>
      <c r="D601" s="151"/>
      <c r="E601" s="149"/>
      <c r="F601" s="152">
        <f ca="1">TODAY()</f>
        <v>45315</v>
      </c>
      <c r="G601" s="147" t="e">
        <f>IF('IOC Input'!#REF!="","",'IOC Input'!#REF!)</f>
        <v>#REF!</v>
      </c>
      <c r="H601" s="153" t="e">
        <f>IF('IOC Input'!#REF!&gt;=50000,RIGHT('IOC Input'!#REF!,6),"")</f>
        <v>#REF!</v>
      </c>
      <c r="I601" s="154" t="e">
        <f>IF(I602="",J602,"")</f>
        <v>#REF!</v>
      </c>
      <c r="J601" s="155" t="e">
        <f>IF(J602="",I602,"")</f>
        <v>#REF!</v>
      </c>
      <c r="K601" s="156" t="e">
        <f>IF(SUM(I601:J601)&gt;0,1,0)</f>
        <v>#REF!</v>
      </c>
      <c r="L601" s="146"/>
      <c r="M60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01" s="150" t="e">
        <f>VLOOKUP(M601,AccountFund_Tbl,2,FALSE)</f>
        <v>#REF!</v>
      </c>
    </row>
    <row r="602" spans="1:14" ht="15.5">
      <c r="A602" s="149" t="s">
        <v>181</v>
      </c>
      <c r="B602" s="150" t="str">
        <f>IF(B601="","",IF(B601&lt;&gt;"119530",119530,""))</f>
        <v/>
      </c>
      <c r="C602" s="150" t="e">
        <f>VLOOKUP(B602,AccountFund_Tbl,2,FALSE)</f>
        <v>#N/A</v>
      </c>
      <c r="D602" s="151"/>
      <c r="E602" s="149"/>
      <c r="F602" s="152">
        <f ca="1">TODAY()</f>
        <v>45315</v>
      </c>
      <c r="G602" s="147" t="e">
        <f>IF('IOC Input'!#REF!="","",'IOC Input'!#REF!)</f>
        <v>#REF!</v>
      </c>
      <c r="H602" s="153" t="e">
        <f>IF('IOC Input'!#REF!&gt;=50000,RIGHT('IOC Input'!#REF!,6),"")</f>
        <v>#REF!</v>
      </c>
      <c r="I602" s="154" t="e">
        <f>IF(AND('IOC Input'!#REF!="1195000",'IOC Input'!#REF!="C"),'IOC Input'!#REF!,"")</f>
        <v>#REF!</v>
      </c>
      <c r="J602" s="155" t="e">
        <f>IF(AND('IOC Input'!#REF!="1195000",'IOC Input'!#REF!="D"),'IOC Input'!#REF!,"")</f>
        <v>#REF!</v>
      </c>
      <c r="K602" s="156" t="e">
        <f t="shared" ref="K602:K609" si="64">IF(SUM(I602:J602)&gt;0,1,0)</f>
        <v>#REF!</v>
      </c>
      <c r="L602" s="146"/>
      <c r="M602" s="150" t="e">
        <f>IF(M601="","",IF(M601&lt;&gt;"119530",119530,""))</f>
        <v>#REF!</v>
      </c>
      <c r="N602" s="150" t="e">
        <f>VLOOKUP(M602,AccountFund_Tbl,2,FALSE)</f>
        <v>#REF!</v>
      </c>
    </row>
    <row r="603" spans="1:14" ht="15.5">
      <c r="A603" s="149"/>
      <c r="B603" s="157"/>
      <c r="C603" s="157"/>
      <c r="D603" s="151"/>
      <c r="E603" s="149"/>
      <c r="F603" s="152"/>
      <c r="G603" s="147"/>
      <c r="H603" s="153"/>
      <c r="I603" s="154"/>
      <c r="J603" s="155"/>
      <c r="K603" s="156">
        <f t="shared" si="64"/>
        <v>0</v>
      </c>
      <c r="L603" s="146"/>
      <c r="M603" s="146"/>
      <c r="N603" s="146"/>
    </row>
    <row r="604" spans="1:14" ht="15.5">
      <c r="A604" s="149"/>
      <c r="B604" s="157"/>
      <c r="C604" s="157"/>
      <c r="D604" s="151"/>
      <c r="E604" s="149"/>
      <c r="F604" s="152"/>
      <c r="G604" s="147"/>
      <c r="H604" s="153"/>
      <c r="I604" s="154"/>
      <c r="J604" s="155"/>
      <c r="K604" s="156">
        <f t="shared" si="64"/>
        <v>0</v>
      </c>
      <c r="L604" s="146"/>
      <c r="M604" s="146"/>
      <c r="N604" s="146"/>
    </row>
    <row r="605" spans="1:14" ht="15.5">
      <c r="A605" s="149"/>
      <c r="B605" s="157"/>
      <c r="C605" s="157"/>
      <c r="D605" s="151"/>
      <c r="E605" s="149"/>
      <c r="F605" s="152"/>
      <c r="G605" s="147"/>
      <c r="H605" s="153"/>
      <c r="I605" s="154"/>
      <c r="J605" s="155"/>
      <c r="K605" s="156">
        <f t="shared" si="64"/>
        <v>0</v>
      </c>
      <c r="L605" s="146"/>
      <c r="M605" s="146"/>
      <c r="N605" s="146"/>
    </row>
    <row r="606" spans="1:14" ht="15.5">
      <c r="K606" s="156">
        <f t="shared" si="64"/>
        <v>0</v>
      </c>
    </row>
    <row r="607" spans="1:14" ht="15.5">
      <c r="K607" s="156">
        <f t="shared" si="64"/>
        <v>0</v>
      </c>
    </row>
    <row r="608" spans="1:14" ht="15.5">
      <c r="K608" s="156">
        <f t="shared" si="64"/>
        <v>0</v>
      </c>
    </row>
    <row r="609" spans="1:14" ht="15.5">
      <c r="A609" t="s">
        <v>182</v>
      </c>
      <c r="K609" s="156">
        <f t="shared" si="64"/>
        <v>0</v>
      </c>
    </row>
    <row r="610" spans="1:14" ht="15.5">
      <c r="A610" s="149" t="s">
        <v>181</v>
      </c>
      <c r="B610" s="150" t="str">
        <f>IF(ISERROR(M610),"",M610)</f>
        <v/>
      </c>
      <c r="C610" s="150" t="e">
        <f>VLOOKUP(B610,AccountFund_Tbl,2,FALSE)</f>
        <v>#N/A</v>
      </c>
      <c r="D610" s="151"/>
      <c r="E610" s="149"/>
      <c r="F610" s="152">
        <f ca="1">TODAY()</f>
        <v>45315</v>
      </c>
      <c r="G610" s="147" t="e">
        <f>IF('IOC Input'!#REF!="","",'IOC Input'!#REF!)</f>
        <v>#REF!</v>
      </c>
      <c r="H610" s="153" t="e">
        <f>IF('IOC Input'!#REF!&gt;=50000,RIGHT('IOC Input'!#REF!,6),"")</f>
        <v>#REF!</v>
      </c>
      <c r="I610" s="154" t="e">
        <f>IF(I611="",J611,"")</f>
        <v>#REF!</v>
      </c>
      <c r="J610" s="155" t="e">
        <f>IF(J611="",I611,"")</f>
        <v>#REF!</v>
      </c>
      <c r="K610" s="156" t="e">
        <f>IF(SUM(I610:J610)&gt;0,1,0)</f>
        <v>#REF!</v>
      </c>
      <c r="L610" s="146"/>
      <c r="M61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10" s="150" t="e">
        <f>VLOOKUP(M610,AccountFund_Tbl,2,FALSE)</f>
        <v>#REF!</v>
      </c>
    </row>
    <row r="611" spans="1:14" ht="15.5">
      <c r="A611" s="149" t="s">
        <v>181</v>
      </c>
      <c r="B611" s="150" t="str">
        <f>IF(B610="","",IF(B610&lt;&gt;"119530",119530,""))</f>
        <v/>
      </c>
      <c r="C611" s="150" t="e">
        <f>VLOOKUP(B611,AccountFund_Tbl,2,FALSE)</f>
        <v>#N/A</v>
      </c>
      <c r="D611" s="151"/>
      <c r="E611" s="149"/>
      <c r="F611" s="152">
        <f ca="1">TODAY()</f>
        <v>45315</v>
      </c>
      <c r="G611" s="147" t="e">
        <f>IF('IOC Input'!#REF!="","",'IOC Input'!#REF!)</f>
        <v>#REF!</v>
      </c>
      <c r="H611" s="153" t="e">
        <f>IF('IOC Input'!#REF!&gt;=50000,RIGHT('IOC Input'!#REF!,6),"")</f>
        <v>#REF!</v>
      </c>
      <c r="I611" s="154" t="e">
        <f>IF(AND('IOC Input'!#REF!="1195000",'IOC Input'!#REF!="C"),'IOC Input'!#REF!,"")</f>
        <v>#REF!</v>
      </c>
      <c r="J611" s="155" t="e">
        <f>IF(AND('IOC Input'!#REF!="1195000",'IOC Input'!#REF!="D"),'IOC Input'!#REF!,"")</f>
        <v>#REF!</v>
      </c>
      <c r="K611" s="156" t="e">
        <f t="shared" ref="K611:K618" si="65">IF(SUM(I611:J611)&gt;0,1,0)</f>
        <v>#REF!</v>
      </c>
      <c r="L611" s="146"/>
      <c r="M611" s="150" t="e">
        <f>IF(M610="","",IF(M610&lt;&gt;"119530",119530,""))</f>
        <v>#REF!</v>
      </c>
      <c r="N611" s="150" t="e">
        <f>VLOOKUP(M611,AccountFund_Tbl,2,FALSE)</f>
        <v>#REF!</v>
      </c>
    </row>
    <row r="612" spans="1:14" ht="15.5">
      <c r="A612" s="149"/>
      <c r="B612" s="157"/>
      <c r="C612" s="157"/>
      <c r="D612" s="151"/>
      <c r="E612" s="149"/>
      <c r="F612" s="152"/>
      <c r="G612" s="147"/>
      <c r="H612" s="153"/>
      <c r="I612" s="154"/>
      <c r="J612" s="155"/>
      <c r="K612" s="156">
        <f t="shared" si="65"/>
        <v>0</v>
      </c>
      <c r="L612" s="146"/>
      <c r="M612" s="146"/>
      <c r="N612" s="146"/>
    </row>
    <row r="613" spans="1:14" ht="15.5">
      <c r="A613" s="149"/>
      <c r="B613" s="157"/>
      <c r="C613" s="157"/>
      <c r="D613" s="151"/>
      <c r="E613" s="149"/>
      <c r="F613" s="152"/>
      <c r="G613" s="147"/>
      <c r="H613" s="153"/>
      <c r="I613" s="154"/>
      <c r="J613" s="155"/>
      <c r="K613" s="156">
        <f t="shared" si="65"/>
        <v>0</v>
      </c>
      <c r="L613" s="146"/>
      <c r="M613" s="146"/>
      <c r="N613" s="146"/>
    </row>
    <row r="614" spans="1:14" ht="15.5">
      <c r="A614" s="149"/>
      <c r="B614" s="157"/>
      <c r="C614" s="157"/>
      <c r="D614" s="151"/>
      <c r="E614" s="149"/>
      <c r="F614" s="152"/>
      <c r="G614" s="147"/>
      <c r="H614" s="153"/>
      <c r="I614" s="154"/>
      <c r="J614" s="155"/>
      <c r="K614" s="156">
        <f t="shared" si="65"/>
        <v>0</v>
      </c>
      <c r="L614" s="146"/>
      <c r="M614" s="146"/>
      <c r="N614" s="146"/>
    </row>
    <row r="615" spans="1:14" ht="15.5">
      <c r="K615" s="156">
        <f t="shared" si="65"/>
        <v>0</v>
      </c>
    </row>
    <row r="616" spans="1:14" ht="15.5">
      <c r="K616" s="156">
        <f t="shared" si="65"/>
        <v>0</v>
      </c>
    </row>
    <row r="617" spans="1:14" ht="15.5">
      <c r="K617" s="156">
        <f t="shared" si="65"/>
        <v>0</v>
      </c>
    </row>
    <row r="618" spans="1:14" ht="15.5">
      <c r="A618" t="s">
        <v>182</v>
      </c>
      <c r="K618" s="156">
        <f t="shared" si="65"/>
        <v>0</v>
      </c>
    </row>
    <row r="619" spans="1:14" ht="15.5">
      <c r="A619" s="149" t="s">
        <v>181</v>
      </c>
      <c r="B619" s="150" t="str">
        <f>IF(ISERROR(M619),"",M619)</f>
        <v/>
      </c>
      <c r="C619" s="150" t="e">
        <f>VLOOKUP(B619,AccountFund_Tbl,2,FALSE)</f>
        <v>#N/A</v>
      </c>
      <c r="D619" s="151"/>
      <c r="E619" s="149"/>
      <c r="F619" s="152">
        <f ca="1">TODAY()</f>
        <v>45315</v>
      </c>
      <c r="G619" s="147" t="e">
        <f>IF('IOC Input'!#REF!="","",'IOC Input'!#REF!)</f>
        <v>#REF!</v>
      </c>
      <c r="H619" s="153" t="e">
        <f>IF('IOC Input'!#REF!&gt;=50000,RIGHT('IOC Input'!#REF!,6),"")</f>
        <v>#REF!</v>
      </c>
      <c r="I619" s="154" t="e">
        <f>IF(I620="",J620,"")</f>
        <v>#REF!</v>
      </c>
      <c r="J619" s="155" t="e">
        <f>IF(J620="",I620,"")</f>
        <v>#REF!</v>
      </c>
      <c r="K619" s="156" t="e">
        <f>IF(SUM(I619:J619)&gt;0,1,0)</f>
        <v>#REF!</v>
      </c>
      <c r="L619" s="146"/>
      <c r="M61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19" s="150" t="e">
        <f>VLOOKUP(M619,AccountFund_Tbl,2,FALSE)</f>
        <v>#REF!</v>
      </c>
    </row>
    <row r="620" spans="1:14" ht="15.5">
      <c r="A620" s="149" t="s">
        <v>181</v>
      </c>
      <c r="B620" s="150" t="str">
        <f>IF(B619="","",IF(B619&lt;&gt;"119530",119530,""))</f>
        <v/>
      </c>
      <c r="C620" s="150" t="e">
        <f>VLOOKUP(B620,AccountFund_Tbl,2,FALSE)</f>
        <v>#N/A</v>
      </c>
      <c r="D620" s="151"/>
      <c r="E620" s="149"/>
      <c r="F620" s="152">
        <f ca="1">TODAY()</f>
        <v>45315</v>
      </c>
      <c r="G620" s="147" t="e">
        <f>IF('IOC Input'!#REF!="","",'IOC Input'!#REF!)</f>
        <v>#REF!</v>
      </c>
      <c r="H620" s="153" t="e">
        <f>IF('IOC Input'!#REF!&gt;=50000,RIGHT('IOC Input'!#REF!,6),"")</f>
        <v>#REF!</v>
      </c>
      <c r="I620" s="154" t="e">
        <f>IF(AND('IOC Input'!#REF!="1195000",'IOC Input'!#REF!="C"),'IOC Input'!#REF!,"")</f>
        <v>#REF!</v>
      </c>
      <c r="J620" s="155" t="e">
        <f>IF(AND('IOC Input'!#REF!="1195000",'IOC Input'!#REF!="D"),'IOC Input'!#REF!,"")</f>
        <v>#REF!</v>
      </c>
      <c r="K620" s="156" t="e">
        <f t="shared" ref="K620:K627" si="66">IF(SUM(I620:J620)&gt;0,1,0)</f>
        <v>#REF!</v>
      </c>
      <c r="L620" s="146"/>
      <c r="M620" s="150" t="e">
        <f>IF(M619="","",IF(M619&lt;&gt;"119530",119530,""))</f>
        <v>#REF!</v>
      </c>
      <c r="N620" s="150" t="e">
        <f>VLOOKUP(M620,AccountFund_Tbl,2,FALSE)</f>
        <v>#REF!</v>
      </c>
    </row>
    <row r="621" spans="1:14" ht="15.5">
      <c r="A621" s="149"/>
      <c r="B621" s="157"/>
      <c r="C621" s="157"/>
      <c r="D621" s="151"/>
      <c r="E621" s="149"/>
      <c r="F621" s="152"/>
      <c r="G621" s="147"/>
      <c r="H621" s="153"/>
      <c r="I621" s="154"/>
      <c r="J621" s="155"/>
      <c r="K621" s="156">
        <f t="shared" si="66"/>
        <v>0</v>
      </c>
      <c r="L621" s="146"/>
      <c r="M621" s="146"/>
      <c r="N621" s="146"/>
    </row>
    <row r="622" spans="1:14" ht="15.5">
      <c r="A622" s="149"/>
      <c r="B622" s="157"/>
      <c r="C622" s="157"/>
      <c r="D622" s="151"/>
      <c r="E622" s="149"/>
      <c r="F622" s="152"/>
      <c r="G622" s="147"/>
      <c r="H622" s="153"/>
      <c r="I622" s="154"/>
      <c r="J622" s="155"/>
      <c r="K622" s="156">
        <f t="shared" si="66"/>
        <v>0</v>
      </c>
      <c r="L622" s="146"/>
      <c r="M622" s="146"/>
      <c r="N622" s="146"/>
    </row>
    <row r="623" spans="1:14" ht="15.5">
      <c r="A623" s="149"/>
      <c r="B623" s="157"/>
      <c r="C623" s="157"/>
      <c r="D623" s="151"/>
      <c r="E623" s="149"/>
      <c r="F623" s="152"/>
      <c r="G623" s="147"/>
      <c r="H623" s="153"/>
      <c r="I623" s="154"/>
      <c r="J623" s="155"/>
      <c r="K623" s="156">
        <f t="shared" si="66"/>
        <v>0</v>
      </c>
      <c r="L623" s="146"/>
      <c r="M623" s="146"/>
      <c r="N623" s="146"/>
    </row>
    <row r="624" spans="1:14" ht="15.5">
      <c r="K624" s="156">
        <f t="shared" si="66"/>
        <v>0</v>
      </c>
    </row>
    <row r="625" spans="1:14" ht="15.5">
      <c r="K625" s="156">
        <f t="shared" si="66"/>
        <v>0</v>
      </c>
    </row>
    <row r="626" spans="1:14" ht="15.5">
      <c r="K626" s="156">
        <f t="shared" si="66"/>
        <v>0</v>
      </c>
    </row>
    <row r="627" spans="1:14" ht="15.5">
      <c r="A627" t="s">
        <v>182</v>
      </c>
      <c r="K627" s="156">
        <f t="shared" si="66"/>
        <v>0</v>
      </c>
    </row>
    <row r="628" spans="1:14" ht="15.5">
      <c r="A628" s="149" t="s">
        <v>181</v>
      </c>
      <c r="B628" s="150" t="str">
        <f>IF(ISERROR(M628),"",M628)</f>
        <v/>
      </c>
      <c r="C628" s="150" t="e">
        <f>VLOOKUP(B628,AccountFund_Tbl,2,FALSE)</f>
        <v>#N/A</v>
      </c>
      <c r="D628" s="151"/>
      <c r="E628" s="149"/>
      <c r="F628" s="152">
        <f ca="1">TODAY()</f>
        <v>45315</v>
      </c>
      <c r="G628" s="147" t="e">
        <f>IF('IOC Input'!#REF!="","",'IOC Input'!#REF!)</f>
        <v>#REF!</v>
      </c>
      <c r="H628" s="153" t="e">
        <f>IF('IOC Input'!#REF!&gt;=50000,RIGHT('IOC Input'!#REF!,6),"")</f>
        <v>#REF!</v>
      </c>
      <c r="I628" s="154" t="e">
        <f>IF(I629="",J629,"")</f>
        <v>#REF!</v>
      </c>
      <c r="J628" s="155" t="e">
        <f>IF(J629="",I629,"")</f>
        <v>#REF!</v>
      </c>
      <c r="K628" s="156" t="e">
        <f>IF(SUM(I628:J628)&gt;0,1,0)</f>
        <v>#REF!</v>
      </c>
      <c r="L628" s="146"/>
      <c r="M62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28" s="150" t="e">
        <f>VLOOKUP(M628,AccountFund_Tbl,2,FALSE)</f>
        <v>#REF!</v>
      </c>
    </row>
    <row r="629" spans="1:14" ht="15.5">
      <c r="A629" s="149" t="s">
        <v>181</v>
      </c>
      <c r="B629" s="150" t="str">
        <f>IF(B628="","",IF(B628&lt;&gt;"119530",119530,""))</f>
        <v/>
      </c>
      <c r="C629" s="150" t="e">
        <f>VLOOKUP(B629,AccountFund_Tbl,2,FALSE)</f>
        <v>#N/A</v>
      </c>
      <c r="D629" s="151"/>
      <c r="E629" s="149"/>
      <c r="F629" s="152">
        <f ca="1">TODAY()</f>
        <v>45315</v>
      </c>
      <c r="G629" s="147" t="e">
        <f>IF('IOC Input'!#REF!="","",'IOC Input'!#REF!)</f>
        <v>#REF!</v>
      </c>
      <c r="H629" s="153" t="e">
        <f>IF('IOC Input'!#REF!&gt;=50000,RIGHT('IOC Input'!#REF!,6),"")</f>
        <v>#REF!</v>
      </c>
      <c r="I629" s="154" t="e">
        <f>IF(AND('IOC Input'!#REF!="1195000",'IOC Input'!#REF!="C"),'IOC Input'!#REF!,"")</f>
        <v>#REF!</v>
      </c>
      <c r="J629" s="155" t="e">
        <f>IF(AND('IOC Input'!#REF!="1195000",'IOC Input'!#REF!="D"),'IOC Input'!#REF!,"")</f>
        <v>#REF!</v>
      </c>
      <c r="K629" s="156" t="e">
        <f t="shared" ref="K629:K636" si="67">IF(SUM(I629:J629)&gt;0,1,0)</f>
        <v>#REF!</v>
      </c>
      <c r="L629" s="146"/>
      <c r="M629" s="150" t="e">
        <f>IF(M628="","",IF(M628&lt;&gt;"119530",119530,""))</f>
        <v>#REF!</v>
      </c>
      <c r="N629" s="150" t="e">
        <f>VLOOKUP(M629,AccountFund_Tbl,2,FALSE)</f>
        <v>#REF!</v>
      </c>
    </row>
    <row r="630" spans="1:14" ht="15.5">
      <c r="A630" s="149"/>
      <c r="B630" s="157"/>
      <c r="C630" s="157"/>
      <c r="D630" s="151"/>
      <c r="E630" s="149"/>
      <c r="F630" s="152"/>
      <c r="G630" s="147"/>
      <c r="H630" s="153"/>
      <c r="I630" s="154"/>
      <c r="J630" s="155"/>
      <c r="K630" s="156">
        <f t="shared" si="67"/>
        <v>0</v>
      </c>
      <c r="L630" s="146"/>
      <c r="M630" s="146"/>
      <c r="N630" s="146"/>
    </row>
    <row r="631" spans="1:14" ht="15.5">
      <c r="A631" s="149"/>
      <c r="B631" s="157"/>
      <c r="C631" s="157"/>
      <c r="D631" s="151"/>
      <c r="E631" s="149"/>
      <c r="F631" s="152"/>
      <c r="G631" s="147"/>
      <c r="H631" s="153"/>
      <c r="I631" s="154"/>
      <c r="J631" s="155"/>
      <c r="K631" s="156">
        <f t="shared" si="67"/>
        <v>0</v>
      </c>
      <c r="L631" s="146"/>
      <c r="M631" s="146"/>
      <c r="N631" s="146"/>
    </row>
    <row r="632" spans="1:14" ht="15.5">
      <c r="A632" s="149"/>
      <c r="B632" s="157"/>
      <c r="C632" s="157"/>
      <c r="D632" s="151"/>
      <c r="E632" s="149"/>
      <c r="F632" s="152"/>
      <c r="G632" s="147"/>
      <c r="H632" s="153"/>
      <c r="I632" s="154"/>
      <c r="J632" s="155"/>
      <c r="K632" s="156">
        <f t="shared" si="67"/>
        <v>0</v>
      </c>
      <c r="L632" s="146"/>
      <c r="M632" s="146"/>
      <c r="N632" s="146"/>
    </row>
    <row r="633" spans="1:14" ht="15.5">
      <c r="K633" s="156">
        <f t="shared" si="67"/>
        <v>0</v>
      </c>
    </row>
    <row r="634" spans="1:14" ht="15.5">
      <c r="K634" s="156">
        <f t="shared" si="67"/>
        <v>0</v>
      </c>
    </row>
    <row r="635" spans="1:14" ht="15.5">
      <c r="K635" s="156">
        <f t="shared" si="67"/>
        <v>0</v>
      </c>
    </row>
    <row r="636" spans="1:14" ht="15.5">
      <c r="A636" t="s">
        <v>182</v>
      </c>
      <c r="K636" s="156">
        <f t="shared" si="67"/>
        <v>0</v>
      </c>
    </row>
    <row r="637" spans="1:14" ht="15.5">
      <c r="A637" s="149" t="s">
        <v>181</v>
      </c>
      <c r="B637" s="150" t="str">
        <f>IF(ISERROR(M637),"",M637)</f>
        <v/>
      </c>
      <c r="C637" s="150" t="e">
        <f>VLOOKUP(B637,AccountFund_Tbl,2,FALSE)</f>
        <v>#N/A</v>
      </c>
      <c r="D637" s="151"/>
      <c r="E637" s="149"/>
      <c r="F637" s="152">
        <f ca="1">TODAY()</f>
        <v>45315</v>
      </c>
      <c r="G637" s="147" t="e">
        <f>IF('IOC Input'!#REF!="","",'IOC Input'!#REF!)</f>
        <v>#REF!</v>
      </c>
      <c r="H637" s="153" t="e">
        <f>IF('IOC Input'!#REF!&gt;=50000,RIGHT('IOC Input'!#REF!,6),"")</f>
        <v>#REF!</v>
      </c>
      <c r="I637" s="154" t="e">
        <f>IF(I638="",J638,"")</f>
        <v>#REF!</v>
      </c>
      <c r="J637" s="155" t="e">
        <f>IF(J638="",I638,"")</f>
        <v>#REF!</v>
      </c>
      <c r="K637" s="156" t="e">
        <f>IF(SUM(I637:J637)&gt;0,1,0)</f>
        <v>#REF!</v>
      </c>
      <c r="L637" s="146"/>
      <c r="M63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37" s="150" t="e">
        <f>VLOOKUP(M637,AccountFund_Tbl,2,FALSE)</f>
        <v>#REF!</v>
      </c>
    </row>
    <row r="638" spans="1:14" ht="15.5">
      <c r="A638" s="149" t="s">
        <v>181</v>
      </c>
      <c r="B638" s="150" t="str">
        <f>IF(B637="","",IF(B637&lt;&gt;"119530",119530,""))</f>
        <v/>
      </c>
      <c r="C638" s="150" t="e">
        <f>VLOOKUP(B638,AccountFund_Tbl,2,FALSE)</f>
        <v>#N/A</v>
      </c>
      <c r="D638" s="151"/>
      <c r="E638" s="149"/>
      <c r="F638" s="152">
        <f ca="1">TODAY()</f>
        <v>45315</v>
      </c>
      <c r="G638" s="147" t="e">
        <f>IF('IOC Input'!#REF!="","",'IOC Input'!#REF!)</f>
        <v>#REF!</v>
      </c>
      <c r="H638" s="153" t="e">
        <f>IF('IOC Input'!#REF!&gt;=50000,RIGHT('IOC Input'!#REF!,6),"")</f>
        <v>#REF!</v>
      </c>
      <c r="I638" s="154" t="e">
        <f>IF(AND('IOC Input'!#REF!="1195000",'IOC Input'!#REF!="C"),'IOC Input'!#REF!,"")</f>
        <v>#REF!</v>
      </c>
      <c r="J638" s="155" t="e">
        <f>IF(AND('IOC Input'!#REF!="1195000",'IOC Input'!#REF!="D"),'IOC Input'!#REF!,"")</f>
        <v>#REF!</v>
      </c>
      <c r="K638" s="156" t="e">
        <f t="shared" ref="K638:K645" si="68">IF(SUM(I638:J638)&gt;0,1,0)</f>
        <v>#REF!</v>
      </c>
      <c r="L638" s="146"/>
      <c r="M638" s="150" t="e">
        <f>IF(M637="","",IF(M637&lt;&gt;"119530",119530,""))</f>
        <v>#REF!</v>
      </c>
      <c r="N638" s="150" t="e">
        <f>VLOOKUP(M638,AccountFund_Tbl,2,FALSE)</f>
        <v>#REF!</v>
      </c>
    </row>
    <row r="639" spans="1:14" ht="15.5">
      <c r="A639" s="149"/>
      <c r="B639" s="157"/>
      <c r="C639" s="157"/>
      <c r="D639" s="151"/>
      <c r="E639" s="149"/>
      <c r="F639" s="152"/>
      <c r="G639" s="147"/>
      <c r="H639" s="153"/>
      <c r="I639" s="154"/>
      <c r="J639" s="155"/>
      <c r="K639" s="156">
        <f t="shared" si="68"/>
        <v>0</v>
      </c>
      <c r="L639" s="146"/>
      <c r="M639" s="146"/>
      <c r="N639" s="146"/>
    </row>
    <row r="640" spans="1:14" ht="15.5">
      <c r="A640" s="149"/>
      <c r="B640" s="157"/>
      <c r="C640" s="157"/>
      <c r="D640" s="151"/>
      <c r="E640" s="149"/>
      <c r="F640" s="152"/>
      <c r="G640" s="147"/>
      <c r="H640" s="153"/>
      <c r="I640" s="154"/>
      <c r="J640" s="155"/>
      <c r="K640" s="156">
        <f t="shared" si="68"/>
        <v>0</v>
      </c>
      <c r="L640" s="146"/>
      <c r="M640" s="146"/>
      <c r="N640" s="146"/>
    </row>
    <row r="641" spans="1:14" ht="15.5">
      <c r="A641" s="149"/>
      <c r="B641" s="157"/>
      <c r="C641" s="157"/>
      <c r="D641" s="151"/>
      <c r="E641" s="149"/>
      <c r="F641" s="152"/>
      <c r="G641" s="147"/>
      <c r="H641" s="153"/>
      <c r="I641" s="154"/>
      <c r="J641" s="155"/>
      <c r="K641" s="156">
        <f t="shared" si="68"/>
        <v>0</v>
      </c>
      <c r="L641" s="146"/>
      <c r="M641" s="146"/>
      <c r="N641" s="146"/>
    </row>
    <row r="642" spans="1:14" ht="15.5">
      <c r="K642" s="156">
        <f t="shared" si="68"/>
        <v>0</v>
      </c>
    </row>
    <row r="643" spans="1:14" ht="15.5">
      <c r="K643" s="156">
        <f t="shared" si="68"/>
        <v>0</v>
      </c>
    </row>
    <row r="644" spans="1:14" ht="15.5">
      <c r="K644" s="156">
        <f t="shared" si="68"/>
        <v>0</v>
      </c>
    </row>
    <row r="645" spans="1:14" ht="15.5">
      <c r="A645" t="s">
        <v>182</v>
      </c>
      <c r="K645" s="156">
        <f t="shared" si="68"/>
        <v>0</v>
      </c>
    </row>
    <row r="646" spans="1:14" ht="15.5">
      <c r="A646" s="149" t="s">
        <v>181</v>
      </c>
      <c r="B646" s="150" t="str">
        <f>IF(ISERROR(M646),"",M646)</f>
        <v/>
      </c>
      <c r="C646" s="150" t="e">
        <f>VLOOKUP(B646,AccountFund_Tbl,2,FALSE)</f>
        <v>#N/A</v>
      </c>
      <c r="D646" s="151"/>
      <c r="E646" s="149"/>
      <c r="F646" s="152">
        <f ca="1">TODAY()</f>
        <v>45315</v>
      </c>
      <c r="G646" s="147" t="e">
        <f>IF('IOC Input'!#REF!="","",'IOC Input'!#REF!)</f>
        <v>#REF!</v>
      </c>
      <c r="H646" s="153" t="e">
        <f>IF('IOC Input'!#REF!&gt;=50000,RIGHT('IOC Input'!#REF!,6),"")</f>
        <v>#REF!</v>
      </c>
      <c r="I646" s="154" t="e">
        <f>IF(I647="",J647,"")</f>
        <v>#REF!</v>
      </c>
      <c r="J646" s="155" t="e">
        <f>IF(J647="",I647,"")</f>
        <v>#REF!</v>
      </c>
      <c r="K646" s="156" t="e">
        <f>IF(SUM(I646:J646)&gt;0,1,0)</f>
        <v>#REF!</v>
      </c>
      <c r="L646" s="146"/>
      <c r="M64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46" s="150" t="e">
        <f>VLOOKUP(M646,AccountFund_Tbl,2,FALSE)</f>
        <v>#REF!</v>
      </c>
    </row>
    <row r="647" spans="1:14" ht="15.5">
      <c r="A647" s="149" t="s">
        <v>181</v>
      </c>
      <c r="B647" s="150" t="str">
        <f>IF(B646="","",IF(B646&lt;&gt;"119530",119530,""))</f>
        <v/>
      </c>
      <c r="C647" s="150" t="e">
        <f>VLOOKUP(B647,AccountFund_Tbl,2,FALSE)</f>
        <v>#N/A</v>
      </c>
      <c r="D647" s="151"/>
      <c r="E647" s="149"/>
      <c r="F647" s="152">
        <f ca="1">TODAY()</f>
        <v>45315</v>
      </c>
      <c r="G647" s="147" t="e">
        <f>IF('IOC Input'!#REF!="","",'IOC Input'!#REF!)</f>
        <v>#REF!</v>
      </c>
      <c r="H647" s="153" t="e">
        <f>IF('IOC Input'!#REF!&gt;=50000,RIGHT('IOC Input'!#REF!,6),"")</f>
        <v>#REF!</v>
      </c>
      <c r="I647" s="154" t="e">
        <f>IF(AND('IOC Input'!#REF!="1195000",'IOC Input'!#REF!="C"),'IOC Input'!#REF!,"")</f>
        <v>#REF!</v>
      </c>
      <c r="J647" s="155" t="e">
        <f>IF(AND('IOC Input'!#REF!="1195000",'IOC Input'!#REF!="D"),'IOC Input'!#REF!,"")</f>
        <v>#REF!</v>
      </c>
      <c r="K647" s="156" t="e">
        <f t="shared" ref="K647:K654" si="69">IF(SUM(I647:J647)&gt;0,1,0)</f>
        <v>#REF!</v>
      </c>
      <c r="L647" s="146"/>
      <c r="M647" s="150" t="e">
        <f>IF(M646="","",IF(M646&lt;&gt;"119530",119530,""))</f>
        <v>#REF!</v>
      </c>
      <c r="N647" s="150" t="e">
        <f>VLOOKUP(M647,AccountFund_Tbl,2,FALSE)</f>
        <v>#REF!</v>
      </c>
    </row>
    <row r="648" spans="1:14" ht="15.5">
      <c r="A648" s="149"/>
      <c r="B648" s="157"/>
      <c r="C648" s="157"/>
      <c r="D648" s="151"/>
      <c r="E648" s="149"/>
      <c r="F648" s="152"/>
      <c r="G648" s="147"/>
      <c r="H648" s="153"/>
      <c r="I648" s="154"/>
      <c r="J648" s="155"/>
      <c r="K648" s="156">
        <f t="shared" si="69"/>
        <v>0</v>
      </c>
      <c r="L648" s="146"/>
      <c r="M648" s="146"/>
      <c r="N648" s="146"/>
    </row>
    <row r="649" spans="1:14" ht="15.5">
      <c r="A649" s="149"/>
      <c r="B649" s="157"/>
      <c r="C649" s="157"/>
      <c r="D649" s="151"/>
      <c r="E649" s="149"/>
      <c r="F649" s="152"/>
      <c r="G649" s="147"/>
      <c r="H649" s="153"/>
      <c r="I649" s="154"/>
      <c r="J649" s="155"/>
      <c r="K649" s="156">
        <f t="shared" si="69"/>
        <v>0</v>
      </c>
      <c r="L649" s="146"/>
      <c r="M649" s="146"/>
      <c r="N649" s="146"/>
    </row>
    <row r="650" spans="1:14" ht="15.5">
      <c r="A650" s="149"/>
      <c r="B650" s="157"/>
      <c r="C650" s="157"/>
      <c r="D650" s="151"/>
      <c r="E650" s="149"/>
      <c r="F650" s="152"/>
      <c r="G650" s="147"/>
      <c r="H650" s="153"/>
      <c r="I650" s="154"/>
      <c r="J650" s="155"/>
      <c r="K650" s="156">
        <f t="shared" si="69"/>
        <v>0</v>
      </c>
      <c r="L650" s="146"/>
      <c r="M650" s="146"/>
      <c r="N650" s="146"/>
    </row>
    <row r="651" spans="1:14" ht="15.5">
      <c r="K651" s="156">
        <f t="shared" si="69"/>
        <v>0</v>
      </c>
    </row>
    <row r="652" spans="1:14" ht="15.5">
      <c r="K652" s="156">
        <f t="shared" si="69"/>
        <v>0</v>
      </c>
    </row>
    <row r="653" spans="1:14" ht="15.5">
      <c r="K653" s="156">
        <f t="shared" si="69"/>
        <v>0</v>
      </c>
    </row>
    <row r="654" spans="1:14" ht="15.5">
      <c r="A654" t="s">
        <v>182</v>
      </c>
      <c r="K654" s="156">
        <f t="shared" si="69"/>
        <v>0</v>
      </c>
    </row>
    <row r="655" spans="1:14" ht="15.5">
      <c r="A655" s="149" t="s">
        <v>181</v>
      </c>
      <c r="B655" s="150" t="str">
        <f>IF(ISERROR(M655),"",M655)</f>
        <v/>
      </c>
      <c r="C655" s="150" t="e">
        <f>VLOOKUP(B655,AccountFund_Tbl,2,FALSE)</f>
        <v>#N/A</v>
      </c>
      <c r="D655" s="151"/>
      <c r="E655" s="149"/>
      <c r="F655" s="152">
        <f ca="1">TODAY()</f>
        <v>45315</v>
      </c>
      <c r="G655" s="147" t="e">
        <f>IF('IOC Input'!#REF!="","",'IOC Input'!#REF!)</f>
        <v>#REF!</v>
      </c>
      <c r="H655" s="153" t="e">
        <f>IF('IOC Input'!#REF!&gt;=50000,RIGHT('IOC Input'!#REF!,6),"")</f>
        <v>#REF!</v>
      </c>
      <c r="I655" s="154" t="e">
        <f>IF(I656="",J656,"")</f>
        <v>#REF!</v>
      </c>
      <c r="J655" s="155" t="e">
        <f>IF(J656="",I656,"")</f>
        <v>#REF!</v>
      </c>
      <c r="K655" s="156" t="e">
        <f>IF(SUM(I655:J655)&gt;0,1,0)</f>
        <v>#REF!</v>
      </c>
      <c r="L655" s="146"/>
      <c r="M65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55" s="150" t="e">
        <f>VLOOKUP(M655,AccountFund_Tbl,2,FALSE)</f>
        <v>#REF!</v>
      </c>
    </row>
    <row r="656" spans="1:14" ht="15.5">
      <c r="A656" s="149" t="s">
        <v>181</v>
      </c>
      <c r="B656" s="150" t="str">
        <f>IF(B655="","",IF(B655&lt;&gt;"119530",119530,""))</f>
        <v/>
      </c>
      <c r="C656" s="150" t="e">
        <f>VLOOKUP(B656,AccountFund_Tbl,2,FALSE)</f>
        <v>#N/A</v>
      </c>
      <c r="D656" s="151"/>
      <c r="E656" s="149"/>
      <c r="F656" s="152">
        <f ca="1">TODAY()</f>
        <v>45315</v>
      </c>
      <c r="G656" s="147" t="e">
        <f>IF('IOC Input'!#REF!="","",'IOC Input'!#REF!)</f>
        <v>#REF!</v>
      </c>
      <c r="H656" s="153" t="e">
        <f>IF('IOC Input'!#REF!&gt;=50000,RIGHT('IOC Input'!#REF!,6),"")</f>
        <v>#REF!</v>
      </c>
      <c r="I656" s="154" t="e">
        <f>IF(AND('IOC Input'!#REF!="1195000",'IOC Input'!#REF!="C"),'IOC Input'!#REF!,"")</f>
        <v>#REF!</v>
      </c>
      <c r="J656" s="155" t="e">
        <f>IF(AND('IOC Input'!#REF!="1195000",'IOC Input'!#REF!="D"),'IOC Input'!#REF!,"")</f>
        <v>#REF!</v>
      </c>
      <c r="K656" s="156" t="e">
        <f t="shared" ref="K656:K663" si="70">IF(SUM(I656:J656)&gt;0,1,0)</f>
        <v>#REF!</v>
      </c>
      <c r="L656" s="146"/>
      <c r="M656" s="150" t="e">
        <f>IF(M655="","",IF(M655&lt;&gt;"119530",119530,""))</f>
        <v>#REF!</v>
      </c>
      <c r="N656" s="150" t="e">
        <f>VLOOKUP(M656,AccountFund_Tbl,2,FALSE)</f>
        <v>#REF!</v>
      </c>
    </row>
    <row r="657" spans="1:14" ht="15.5">
      <c r="A657" s="149"/>
      <c r="B657" s="157"/>
      <c r="C657" s="157"/>
      <c r="D657" s="151"/>
      <c r="E657" s="149"/>
      <c r="F657" s="152"/>
      <c r="G657" s="147"/>
      <c r="H657" s="153"/>
      <c r="I657" s="154"/>
      <c r="J657" s="155"/>
      <c r="K657" s="156">
        <f t="shared" si="70"/>
        <v>0</v>
      </c>
      <c r="L657" s="146"/>
      <c r="M657" s="146"/>
      <c r="N657" s="146"/>
    </row>
    <row r="658" spans="1:14" ht="15.5">
      <c r="A658" s="149"/>
      <c r="B658" s="157"/>
      <c r="C658" s="157"/>
      <c r="D658" s="151"/>
      <c r="E658" s="149"/>
      <c r="F658" s="152"/>
      <c r="G658" s="147"/>
      <c r="H658" s="153"/>
      <c r="I658" s="154"/>
      <c r="J658" s="155"/>
      <c r="K658" s="156">
        <f t="shared" si="70"/>
        <v>0</v>
      </c>
      <c r="L658" s="146"/>
      <c r="M658" s="146"/>
      <c r="N658" s="146"/>
    </row>
    <row r="659" spans="1:14" ht="15.5">
      <c r="A659" s="149"/>
      <c r="B659" s="157"/>
      <c r="C659" s="157"/>
      <c r="D659" s="151"/>
      <c r="E659" s="149"/>
      <c r="F659" s="152"/>
      <c r="G659" s="147"/>
      <c r="H659" s="153"/>
      <c r="I659" s="154"/>
      <c r="J659" s="155"/>
      <c r="K659" s="156">
        <f t="shared" si="70"/>
        <v>0</v>
      </c>
      <c r="L659" s="146"/>
      <c r="M659" s="146"/>
      <c r="N659" s="146"/>
    </row>
    <row r="660" spans="1:14" ht="15.5">
      <c r="K660" s="156">
        <f t="shared" si="70"/>
        <v>0</v>
      </c>
    </row>
    <row r="661" spans="1:14" ht="15.5">
      <c r="K661" s="156">
        <f t="shared" si="70"/>
        <v>0</v>
      </c>
    </row>
    <row r="662" spans="1:14" ht="15.5">
      <c r="K662" s="156">
        <f t="shared" si="70"/>
        <v>0</v>
      </c>
    </row>
    <row r="663" spans="1:14" ht="15.5">
      <c r="A663" t="s">
        <v>182</v>
      </c>
      <c r="K663" s="156">
        <f t="shared" si="70"/>
        <v>0</v>
      </c>
    </row>
    <row r="664" spans="1:14" ht="15.5">
      <c r="A664" s="149" t="s">
        <v>181</v>
      </c>
      <c r="B664" s="150" t="str">
        <f>IF(ISERROR(M664),"",M664)</f>
        <v/>
      </c>
      <c r="C664" s="150" t="e">
        <f>VLOOKUP(B664,AccountFund_Tbl,2,FALSE)</f>
        <v>#N/A</v>
      </c>
      <c r="D664" s="151"/>
      <c r="E664" s="149"/>
      <c r="F664" s="152">
        <f ca="1">TODAY()</f>
        <v>45315</v>
      </c>
      <c r="G664" s="147" t="e">
        <f>IF('IOC Input'!#REF!="","",'IOC Input'!#REF!)</f>
        <v>#REF!</v>
      </c>
      <c r="H664" s="153" t="e">
        <f>IF('IOC Input'!#REF!&gt;=50000,RIGHT('IOC Input'!#REF!,6),"")</f>
        <v>#REF!</v>
      </c>
      <c r="I664" s="154" t="e">
        <f>IF(I665="",J665,"")</f>
        <v>#REF!</v>
      </c>
      <c r="J664" s="155" t="e">
        <f>IF(J665="",I665,"")</f>
        <v>#REF!</v>
      </c>
      <c r="K664" s="156" t="e">
        <f>IF(SUM(I664:J664)&gt;0,1,0)</f>
        <v>#REF!</v>
      </c>
      <c r="L664" s="146"/>
      <c r="M66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64" s="150" t="e">
        <f>VLOOKUP(M664,AccountFund_Tbl,2,FALSE)</f>
        <v>#REF!</v>
      </c>
    </row>
    <row r="665" spans="1:14" ht="15.5">
      <c r="A665" s="149" t="s">
        <v>181</v>
      </c>
      <c r="B665" s="150" t="str">
        <f>IF(B664="","",IF(B664&lt;&gt;"119530",119530,""))</f>
        <v/>
      </c>
      <c r="C665" s="150" t="e">
        <f>VLOOKUP(B665,AccountFund_Tbl,2,FALSE)</f>
        <v>#N/A</v>
      </c>
      <c r="D665" s="151"/>
      <c r="E665" s="149"/>
      <c r="F665" s="152">
        <f ca="1">TODAY()</f>
        <v>45315</v>
      </c>
      <c r="G665" s="147" t="e">
        <f>IF('IOC Input'!#REF!="","",'IOC Input'!#REF!)</f>
        <v>#REF!</v>
      </c>
      <c r="H665" s="153" t="e">
        <f>IF('IOC Input'!#REF!&gt;=50000,RIGHT('IOC Input'!#REF!,6),"")</f>
        <v>#REF!</v>
      </c>
      <c r="I665" s="154" t="e">
        <f>IF(AND('IOC Input'!#REF!="1195000",'IOC Input'!#REF!="C"),'IOC Input'!#REF!,"")</f>
        <v>#REF!</v>
      </c>
      <c r="J665" s="155" t="e">
        <f>IF(AND('IOC Input'!#REF!="1195000",'IOC Input'!#REF!="D"),'IOC Input'!#REF!,"")</f>
        <v>#REF!</v>
      </c>
      <c r="K665" s="156" t="e">
        <f t="shared" ref="K665:K672" si="71">IF(SUM(I665:J665)&gt;0,1,0)</f>
        <v>#REF!</v>
      </c>
      <c r="L665" s="146"/>
      <c r="M665" s="150" t="e">
        <f>IF(M664="","",IF(M664&lt;&gt;"119530",119530,""))</f>
        <v>#REF!</v>
      </c>
      <c r="N665" s="150" t="e">
        <f>VLOOKUP(M665,AccountFund_Tbl,2,FALSE)</f>
        <v>#REF!</v>
      </c>
    </row>
    <row r="666" spans="1:14" ht="15.5">
      <c r="A666" s="149"/>
      <c r="B666" s="157"/>
      <c r="C666" s="157"/>
      <c r="D666" s="151"/>
      <c r="E666" s="149"/>
      <c r="F666" s="152"/>
      <c r="G666" s="147"/>
      <c r="H666" s="153"/>
      <c r="I666" s="154"/>
      <c r="J666" s="155"/>
      <c r="K666" s="156">
        <f t="shared" si="71"/>
        <v>0</v>
      </c>
      <c r="L666" s="146"/>
      <c r="M666" s="146"/>
      <c r="N666" s="146"/>
    </row>
    <row r="667" spans="1:14" ht="15.5">
      <c r="A667" s="149"/>
      <c r="B667" s="157"/>
      <c r="C667" s="157"/>
      <c r="D667" s="151"/>
      <c r="E667" s="149"/>
      <c r="F667" s="152"/>
      <c r="G667" s="147"/>
      <c r="H667" s="153"/>
      <c r="I667" s="154"/>
      <c r="J667" s="155"/>
      <c r="K667" s="156">
        <f t="shared" si="71"/>
        <v>0</v>
      </c>
      <c r="L667" s="146"/>
      <c r="M667" s="146"/>
      <c r="N667" s="146"/>
    </row>
    <row r="668" spans="1:14" ht="15.5">
      <c r="A668" s="149"/>
      <c r="B668" s="157"/>
      <c r="C668" s="157"/>
      <c r="D668" s="151"/>
      <c r="E668" s="149"/>
      <c r="F668" s="152"/>
      <c r="G668" s="147"/>
      <c r="H668" s="153"/>
      <c r="I668" s="154"/>
      <c r="J668" s="155"/>
      <c r="K668" s="156">
        <f t="shared" si="71"/>
        <v>0</v>
      </c>
      <c r="L668" s="146"/>
      <c r="M668" s="146"/>
      <c r="N668" s="146"/>
    </row>
    <row r="669" spans="1:14" ht="15.5">
      <c r="K669" s="156">
        <f t="shared" si="71"/>
        <v>0</v>
      </c>
    </row>
    <row r="670" spans="1:14" ht="15.5">
      <c r="K670" s="156">
        <f t="shared" si="71"/>
        <v>0</v>
      </c>
    </row>
    <row r="671" spans="1:14" ht="15.5">
      <c r="K671" s="156">
        <f t="shared" si="71"/>
        <v>0</v>
      </c>
    </row>
    <row r="672" spans="1:14" ht="15.5">
      <c r="A672" t="s">
        <v>182</v>
      </c>
      <c r="K672" s="156">
        <f t="shared" si="71"/>
        <v>0</v>
      </c>
    </row>
    <row r="673" spans="1:14" ht="15.5">
      <c r="A673" s="149" t="s">
        <v>181</v>
      </c>
      <c r="B673" s="150" t="str">
        <f>IF(ISERROR(M673),"",M673)</f>
        <v/>
      </c>
      <c r="C673" s="150" t="e">
        <f>VLOOKUP(B673,AccountFund_Tbl,2,FALSE)</f>
        <v>#N/A</v>
      </c>
      <c r="D673" s="151"/>
      <c r="E673" s="149"/>
      <c r="F673" s="152">
        <f ca="1">TODAY()</f>
        <v>45315</v>
      </c>
      <c r="G673" s="147" t="e">
        <f>IF('IOC Input'!#REF!="","",'IOC Input'!#REF!)</f>
        <v>#REF!</v>
      </c>
      <c r="H673" s="153" t="e">
        <f>IF('IOC Input'!#REF!&gt;=50000,RIGHT('IOC Input'!#REF!,6),"")</f>
        <v>#REF!</v>
      </c>
      <c r="I673" s="154" t="e">
        <f>IF(I674="",J674,"")</f>
        <v>#REF!</v>
      </c>
      <c r="J673" s="155" t="e">
        <f>IF(J674="",I674,"")</f>
        <v>#REF!</v>
      </c>
      <c r="K673" s="156" t="e">
        <f>IF(SUM(I673:J673)&gt;0,1,0)</f>
        <v>#REF!</v>
      </c>
      <c r="L673" s="146"/>
      <c r="M67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73" s="150" t="e">
        <f>VLOOKUP(M673,AccountFund_Tbl,2,FALSE)</f>
        <v>#REF!</v>
      </c>
    </row>
    <row r="674" spans="1:14" ht="15.5">
      <c r="A674" s="149" t="s">
        <v>181</v>
      </c>
      <c r="B674" s="150" t="str">
        <f>IF(B673="","",IF(B673&lt;&gt;"119530",119530,""))</f>
        <v/>
      </c>
      <c r="C674" s="150" t="e">
        <f>VLOOKUP(B674,AccountFund_Tbl,2,FALSE)</f>
        <v>#N/A</v>
      </c>
      <c r="D674" s="151"/>
      <c r="E674" s="149"/>
      <c r="F674" s="152">
        <f ca="1">TODAY()</f>
        <v>45315</v>
      </c>
      <c r="G674" s="147" t="e">
        <f>IF('IOC Input'!#REF!="","",'IOC Input'!#REF!)</f>
        <v>#REF!</v>
      </c>
      <c r="H674" s="153" t="e">
        <f>IF('IOC Input'!#REF!&gt;=50000,RIGHT('IOC Input'!#REF!,6),"")</f>
        <v>#REF!</v>
      </c>
      <c r="I674" s="154" t="e">
        <f>IF(AND('IOC Input'!#REF!="1195000",'IOC Input'!#REF!="C"),'IOC Input'!#REF!,"")</f>
        <v>#REF!</v>
      </c>
      <c r="J674" s="155" t="e">
        <f>IF(AND('IOC Input'!#REF!="1195000",'IOC Input'!#REF!="D"),'IOC Input'!#REF!,"")</f>
        <v>#REF!</v>
      </c>
      <c r="K674" s="156" t="e">
        <f t="shared" ref="K674:K681" si="72">IF(SUM(I674:J674)&gt;0,1,0)</f>
        <v>#REF!</v>
      </c>
      <c r="L674" s="146"/>
      <c r="M674" s="150" t="e">
        <f>IF(M673="","",IF(M673&lt;&gt;"119530",119530,""))</f>
        <v>#REF!</v>
      </c>
      <c r="N674" s="150" t="e">
        <f>VLOOKUP(M674,AccountFund_Tbl,2,FALSE)</f>
        <v>#REF!</v>
      </c>
    </row>
    <row r="675" spans="1:14" ht="15.5">
      <c r="A675" s="149"/>
      <c r="B675" s="157"/>
      <c r="C675" s="157"/>
      <c r="D675" s="151"/>
      <c r="E675" s="149"/>
      <c r="F675" s="152"/>
      <c r="G675" s="147"/>
      <c r="H675" s="153"/>
      <c r="I675" s="154"/>
      <c r="J675" s="155"/>
      <c r="K675" s="156">
        <f t="shared" si="72"/>
        <v>0</v>
      </c>
      <c r="L675" s="146"/>
      <c r="M675" s="146"/>
      <c r="N675" s="146"/>
    </row>
    <row r="676" spans="1:14" ht="15.5">
      <c r="A676" s="149"/>
      <c r="B676" s="157"/>
      <c r="C676" s="157"/>
      <c r="D676" s="151"/>
      <c r="E676" s="149"/>
      <c r="F676" s="152"/>
      <c r="G676" s="147"/>
      <c r="H676" s="153"/>
      <c r="I676" s="154"/>
      <c r="J676" s="155"/>
      <c r="K676" s="156">
        <f t="shared" si="72"/>
        <v>0</v>
      </c>
      <c r="L676" s="146"/>
      <c r="M676" s="146"/>
      <c r="N676" s="146"/>
    </row>
    <row r="677" spans="1:14" ht="15.5">
      <c r="A677" s="149"/>
      <c r="B677" s="157"/>
      <c r="C677" s="157"/>
      <c r="D677" s="151"/>
      <c r="E677" s="149"/>
      <c r="F677" s="152"/>
      <c r="G677" s="147"/>
      <c r="H677" s="153"/>
      <c r="I677" s="154"/>
      <c r="J677" s="155"/>
      <c r="K677" s="156">
        <f t="shared" si="72"/>
        <v>0</v>
      </c>
      <c r="L677" s="146"/>
      <c r="M677" s="146"/>
      <c r="N677" s="146"/>
    </row>
    <row r="678" spans="1:14" ht="15.5">
      <c r="K678" s="156">
        <f t="shared" si="72"/>
        <v>0</v>
      </c>
    </row>
    <row r="679" spans="1:14" ht="15.5">
      <c r="K679" s="156">
        <f t="shared" si="72"/>
        <v>0</v>
      </c>
    </row>
    <row r="680" spans="1:14" ht="15.5">
      <c r="K680" s="156">
        <f t="shared" si="72"/>
        <v>0</v>
      </c>
    </row>
    <row r="681" spans="1:14" ht="15.5">
      <c r="A681" t="s">
        <v>182</v>
      </c>
      <c r="K681" s="156">
        <f t="shared" si="72"/>
        <v>0</v>
      </c>
    </row>
    <row r="682" spans="1:14" ht="15.5">
      <c r="A682" s="149" t="s">
        <v>181</v>
      </c>
      <c r="B682" s="150" t="str">
        <f>IF(ISERROR(M682),"",M682)</f>
        <v/>
      </c>
      <c r="C682" s="150" t="e">
        <f>VLOOKUP(B682,AccountFund_Tbl,2,FALSE)</f>
        <v>#N/A</v>
      </c>
      <c r="D682" s="151"/>
      <c r="E682" s="149"/>
      <c r="F682" s="152">
        <f ca="1">TODAY()</f>
        <v>45315</v>
      </c>
      <c r="G682" s="147" t="e">
        <f>IF('IOC Input'!#REF!="","",'IOC Input'!#REF!)</f>
        <v>#REF!</v>
      </c>
      <c r="H682" s="153" t="e">
        <f>IF('IOC Input'!#REF!&gt;=50000,RIGHT('IOC Input'!#REF!,6),"")</f>
        <v>#REF!</v>
      </c>
      <c r="I682" s="154" t="e">
        <f>IF(I683="",J683,"")</f>
        <v>#REF!</v>
      </c>
      <c r="J682" s="155" t="e">
        <f>IF(J683="",I683,"")</f>
        <v>#REF!</v>
      </c>
      <c r="K682" s="156" t="e">
        <f>IF(SUM(I682:J682)&gt;0,1,0)</f>
        <v>#REF!</v>
      </c>
      <c r="L682" s="146"/>
      <c r="M68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82" s="150" t="e">
        <f>VLOOKUP(M682,AccountFund_Tbl,2,FALSE)</f>
        <v>#REF!</v>
      </c>
    </row>
    <row r="683" spans="1:14" ht="15.5">
      <c r="A683" s="149" t="s">
        <v>181</v>
      </c>
      <c r="B683" s="150" t="str">
        <f>IF(B682="","",IF(B682&lt;&gt;"119530",119530,""))</f>
        <v/>
      </c>
      <c r="C683" s="150" t="e">
        <f>VLOOKUP(B683,AccountFund_Tbl,2,FALSE)</f>
        <v>#N/A</v>
      </c>
      <c r="D683" s="151"/>
      <c r="E683" s="149"/>
      <c r="F683" s="152">
        <f ca="1">TODAY()</f>
        <v>45315</v>
      </c>
      <c r="G683" s="147" t="e">
        <f>IF('IOC Input'!#REF!="","",'IOC Input'!#REF!)</f>
        <v>#REF!</v>
      </c>
      <c r="H683" s="153" t="e">
        <f>IF('IOC Input'!#REF!&gt;=50000,RIGHT('IOC Input'!#REF!,6),"")</f>
        <v>#REF!</v>
      </c>
      <c r="I683" s="154" t="e">
        <f>IF(AND('IOC Input'!#REF!="1195000",'IOC Input'!#REF!="C"),'IOC Input'!#REF!,"")</f>
        <v>#REF!</v>
      </c>
      <c r="J683" s="155" t="e">
        <f>IF(AND('IOC Input'!#REF!="1195000",'IOC Input'!#REF!="D"),'IOC Input'!#REF!,"")</f>
        <v>#REF!</v>
      </c>
      <c r="K683" s="156" t="e">
        <f t="shared" ref="K683:K690" si="73">IF(SUM(I683:J683)&gt;0,1,0)</f>
        <v>#REF!</v>
      </c>
      <c r="L683" s="146"/>
      <c r="M683" s="150" t="e">
        <f>IF(M682="","",IF(M682&lt;&gt;"119530",119530,""))</f>
        <v>#REF!</v>
      </c>
      <c r="N683" s="150" t="e">
        <f>VLOOKUP(M683,AccountFund_Tbl,2,FALSE)</f>
        <v>#REF!</v>
      </c>
    </row>
    <row r="684" spans="1:14" ht="15.5">
      <c r="A684" s="149"/>
      <c r="B684" s="157"/>
      <c r="C684" s="157"/>
      <c r="D684" s="151"/>
      <c r="E684" s="149"/>
      <c r="F684" s="152"/>
      <c r="G684" s="147"/>
      <c r="H684" s="153"/>
      <c r="I684" s="154"/>
      <c r="J684" s="155"/>
      <c r="K684" s="156">
        <f t="shared" si="73"/>
        <v>0</v>
      </c>
      <c r="L684" s="146"/>
      <c r="M684" s="146"/>
      <c r="N684" s="146"/>
    </row>
    <row r="685" spans="1:14" ht="15.5">
      <c r="A685" s="149"/>
      <c r="B685" s="157"/>
      <c r="C685" s="157"/>
      <c r="D685" s="151"/>
      <c r="E685" s="149"/>
      <c r="F685" s="152"/>
      <c r="G685" s="147"/>
      <c r="H685" s="153"/>
      <c r="I685" s="154"/>
      <c r="J685" s="155"/>
      <c r="K685" s="156">
        <f t="shared" si="73"/>
        <v>0</v>
      </c>
      <c r="L685" s="146"/>
      <c r="M685" s="146"/>
      <c r="N685" s="146"/>
    </row>
    <row r="686" spans="1:14" ht="15.5">
      <c r="A686" s="149"/>
      <c r="B686" s="157"/>
      <c r="C686" s="157"/>
      <c r="D686" s="151"/>
      <c r="E686" s="149"/>
      <c r="F686" s="152"/>
      <c r="G686" s="147"/>
      <c r="H686" s="153"/>
      <c r="I686" s="154"/>
      <c r="J686" s="155"/>
      <c r="K686" s="156">
        <f t="shared" si="73"/>
        <v>0</v>
      </c>
      <c r="L686" s="146"/>
      <c r="M686" s="146"/>
      <c r="N686" s="146"/>
    </row>
    <row r="687" spans="1:14" ht="15.5">
      <c r="K687" s="156">
        <f t="shared" si="73"/>
        <v>0</v>
      </c>
    </row>
    <row r="688" spans="1:14" ht="15.5">
      <c r="K688" s="156">
        <f t="shared" si="73"/>
        <v>0</v>
      </c>
    </row>
    <row r="689" spans="1:14" ht="15.5">
      <c r="K689" s="156">
        <f t="shared" si="73"/>
        <v>0</v>
      </c>
    </row>
    <row r="690" spans="1:14" ht="15.5">
      <c r="A690" t="s">
        <v>182</v>
      </c>
      <c r="K690" s="156">
        <f t="shared" si="73"/>
        <v>0</v>
      </c>
    </row>
    <row r="691" spans="1:14" ht="15.5">
      <c r="A691" s="149" t="s">
        <v>181</v>
      </c>
      <c r="B691" s="150" t="str">
        <f>IF(ISERROR(M691),"",M691)</f>
        <v/>
      </c>
      <c r="C691" s="150" t="e">
        <f>VLOOKUP(B691,AccountFund_Tbl,2,FALSE)</f>
        <v>#N/A</v>
      </c>
      <c r="D691" s="151"/>
      <c r="E691" s="149"/>
      <c r="F691" s="152">
        <f ca="1">TODAY()</f>
        <v>45315</v>
      </c>
      <c r="G691" s="147" t="e">
        <f>IF('IOC Input'!#REF!="","",'IOC Input'!#REF!)</f>
        <v>#REF!</v>
      </c>
      <c r="H691" s="153" t="e">
        <f>IF('IOC Input'!#REF!&gt;=50000,RIGHT('IOC Input'!#REF!,6),"")</f>
        <v>#REF!</v>
      </c>
      <c r="I691" s="154" t="e">
        <f>IF(I692="",J692,"")</f>
        <v>#REF!</v>
      </c>
      <c r="J691" s="155" t="e">
        <f>IF(J692="",I692,"")</f>
        <v>#REF!</v>
      </c>
      <c r="K691" s="156" t="e">
        <f>IF(SUM(I691:J691)&gt;0,1,0)</f>
        <v>#REF!</v>
      </c>
      <c r="L691" s="146"/>
      <c r="M69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91" s="150" t="e">
        <f>VLOOKUP(M691,AccountFund_Tbl,2,FALSE)</f>
        <v>#REF!</v>
      </c>
    </row>
    <row r="692" spans="1:14" ht="15.5">
      <c r="A692" s="149" t="s">
        <v>181</v>
      </c>
      <c r="B692" s="150" t="str">
        <f>IF(B691="","",IF(B691&lt;&gt;"119530",119530,""))</f>
        <v/>
      </c>
      <c r="C692" s="150" t="e">
        <f>VLOOKUP(B692,AccountFund_Tbl,2,FALSE)</f>
        <v>#N/A</v>
      </c>
      <c r="D692" s="151"/>
      <c r="E692" s="149"/>
      <c r="F692" s="152">
        <f ca="1">TODAY()</f>
        <v>45315</v>
      </c>
      <c r="G692" s="147" t="e">
        <f>IF('IOC Input'!#REF!="","",'IOC Input'!#REF!)</f>
        <v>#REF!</v>
      </c>
      <c r="H692" s="153" t="e">
        <f>IF('IOC Input'!#REF!&gt;=50000,RIGHT('IOC Input'!#REF!,6),"")</f>
        <v>#REF!</v>
      </c>
      <c r="I692" s="154" t="e">
        <f>IF(AND('IOC Input'!#REF!="1195000",'IOC Input'!#REF!="C"),'IOC Input'!#REF!,"")</f>
        <v>#REF!</v>
      </c>
      <c r="J692" s="155" t="e">
        <f>IF(AND('IOC Input'!#REF!="1195000",'IOC Input'!#REF!="D"),'IOC Input'!#REF!,"")</f>
        <v>#REF!</v>
      </c>
      <c r="K692" s="156" t="e">
        <f t="shared" ref="K692:K699" si="74">IF(SUM(I692:J692)&gt;0,1,0)</f>
        <v>#REF!</v>
      </c>
      <c r="L692" s="146"/>
      <c r="M692" s="150" t="e">
        <f>IF(M691="","",IF(M691&lt;&gt;"119530",119530,""))</f>
        <v>#REF!</v>
      </c>
      <c r="N692" s="150" t="e">
        <f>VLOOKUP(M692,AccountFund_Tbl,2,FALSE)</f>
        <v>#REF!</v>
      </c>
    </row>
    <row r="693" spans="1:14" ht="15.5">
      <c r="A693" s="149"/>
      <c r="B693" s="157"/>
      <c r="C693" s="157"/>
      <c r="D693" s="151"/>
      <c r="E693" s="149"/>
      <c r="F693" s="152"/>
      <c r="G693" s="147"/>
      <c r="H693" s="153"/>
      <c r="I693" s="154"/>
      <c r="J693" s="155"/>
      <c r="K693" s="156">
        <f t="shared" si="74"/>
        <v>0</v>
      </c>
      <c r="L693" s="146"/>
      <c r="M693" s="146"/>
      <c r="N693" s="146"/>
    </row>
    <row r="694" spans="1:14" ht="15.5">
      <c r="A694" s="149"/>
      <c r="B694" s="157"/>
      <c r="C694" s="157"/>
      <c r="D694" s="151"/>
      <c r="E694" s="149"/>
      <c r="F694" s="152"/>
      <c r="G694" s="147"/>
      <c r="H694" s="153"/>
      <c r="I694" s="154"/>
      <c r="J694" s="155"/>
      <c r="K694" s="156">
        <f t="shared" si="74"/>
        <v>0</v>
      </c>
      <c r="L694" s="146"/>
      <c r="M694" s="146"/>
      <c r="N694" s="146"/>
    </row>
    <row r="695" spans="1:14" ht="15.5">
      <c r="A695" s="149"/>
      <c r="B695" s="157"/>
      <c r="C695" s="157"/>
      <c r="D695" s="151"/>
      <c r="E695" s="149"/>
      <c r="F695" s="152"/>
      <c r="G695" s="147"/>
      <c r="H695" s="153"/>
      <c r="I695" s="154"/>
      <c r="J695" s="155"/>
      <c r="K695" s="156">
        <f t="shared" si="74"/>
        <v>0</v>
      </c>
      <c r="L695" s="146"/>
      <c r="M695" s="146"/>
      <c r="N695" s="146"/>
    </row>
    <row r="696" spans="1:14" ht="15.5">
      <c r="K696" s="156">
        <f t="shared" si="74"/>
        <v>0</v>
      </c>
    </row>
    <row r="697" spans="1:14" ht="15.5">
      <c r="K697" s="156">
        <f t="shared" si="74"/>
        <v>0</v>
      </c>
    </row>
    <row r="698" spans="1:14" ht="15.5">
      <c r="K698" s="156">
        <f t="shared" si="74"/>
        <v>0</v>
      </c>
    </row>
    <row r="699" spans="1:14" ht="15.5">
      <c r="A699" t="s">
        <v>182</v>
      </c>
      <c r="K699" s="156">
        <f t="shared" si="74"/>
        <v>0</v>
      </c>
    </row>
    <row r="700" spans="1:14" ht="15.5">
      <c r="A700" s="149" t="s">
        <v>181</v>
      </c>
      <c r="B700" s="150" t="str">
        <f>IF(ISERROR(M700),"",M700)</f>
        <v/>
      </c>
      <c r="C700" s="150" t="e">
        <f>VLOOKUP(B700,AccountFund_Tbl,2,FALSE)</f>
        <v>#N/A</v>
      </c>
      <c r="D700" s="151"/>
      <c r="E700" s="149"/>
      <c r="F700" s="152">
        <f ca="1">TODAY()</f>
        <v>45315</v>
      </c>
      <c r="G700" s="147" t="e">
        <f>IF('IOC Input'!#REF!="","",'IOC Input'!#REF!)</f>
        <v>#REF!</v>
      </c>
      <c r="H700" s="153" t="e">
        <f>IF('IOC Input'!#REF!&gt;=50000,RIGHT('IOC Input'!#REF!,6),"")</f>
        <v>#REF!</v>
      </c>
      <c r="I700" s="154" t="e">
        <f>IF(I701="",J701,"")</f>
        <v>#REF!</v>
      </c>
      <c r="J700" s="155" t="e">
        <f>IF(J701="",I701,"")</f>
        <v>#REF!</v>
      </c>
      <c r="K700" s="156" t="e">
        <f>IF(SUM(I700:J700)&gt;0,1,0)</f>
        <v>#REF!</v>
      </c>
      <c r="L700" s="146"/>
      <c r="M70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00" s="150" t="e">
        <f>VLOOKUP(M700,AccountFund_Tbl,2,FALSE)</f>
        <v>#REF!</v>
      </c>
    </row>
    <row r="701" spans="1:14" ht="15.5">
      <c r="A701" s="149" t="s">
        <v>181</v>
      </c>
      <c r="B701" s="150" t="str">
        <f>IF(B700="","",IF(B700&lt;&gt;"119530",119530,""))</f>
        <v/>
      </c>
      <c r="C701" s="150" t="e">
        <f>VLOOKUP(B701,AccountFund_Tbl,2,FALSE)</f>
        <v>#N/A</v>
      </c>
      <c r="D701" s="151"/>
      <c r="E701" s="149"/>
      <c r="F701" s="152">
        <f ca="1">TODAY()</f>
        <v>45315</v>
      </c>
      <c r="G701" s="147" t="e">
        <f>IF('IOC Input'!#REF!="","",'IOC Input'!#REF!)</f>
        <v>#REF!</v>
      </c>
      <c r="H701" s="153" t="e">
        <f>IF('IOC Input'!#REF!&gt;=50000,RIGHT('IOC Input'!#REF!,6),"")</f>
        <v>#REF!</v>
      </c>
      <c r="I701" s="154" t="e">
        <f>IF(AND('IOC Input'!#REF!="1195000",'IOC Input'!#REF!="C"),'IOC Input'!#REF!,"")</f>
        <v>#REF!</v>
      </c>
      <c r="J701" s="155" t="e">
        <f>IF(AND('IOC Input'!#REF!="1195000",'IOC Input'!#REF!="D"),'IOC Input'!#REF!,"")</f>
        <v>#REF!</v>
      </c>
      <c r="K701" s="156" t="e">
        <f t="shared" ref="K701:K708" si="75">IF(SUM(I701:J701)&gt;0,1,0)</f>
        <v>#REF!</v>
      </c>
      <c r="L701" s="146"/>
      <c r="M701" s="150" t="e">
        <f>IF(M700="","",IF(M700&lt;&gt;"119530",119530,""))</f>
        <v>#REF!</v>
      </c>
      <c r="N701" s="150" t="e">
        <f>VLOOKUP(M701,AccountFund_Tbl,2,FALSE)</f>
        <v>#REF!</v>
      </c>
    </row>
    <row r="702" spans="1:14" ht="15.5">
      <c r="A702" s="149"/>
      <c r="B702" s="157"/>
      <c r="C702" s="157"/>
      <c r="D702" s="151"/>
      <c r="E702" s="149"/>
      <c r="F702" s="152"/>
      <c r="G702" s="147"/>
      <c r="H702" s="153"/>
      <c r="I702" s="154"/>
      <c r="J702" s="155"/>
      <c r="K702" s="156">
        <f t="shared" si="75"/>
        <v>0</v>
      </c>
      <c r="L702" s="146"/>
      <c r="M702" s="146"/>
      <c r="N702" s="146"/>
    </row>
    <row r="703" spans="1:14" ht="15.5">
      <c r="A703" s="149"/>
      <c r="B703" s="157"/>
      <c r="C703" s="157"/>
      <c r="D703" s="151"/>
      <c r="E703" s="149"/>
      <c r="F703" s="152"/>
      <c r="G703" s="147"/>
      <c r="H703" s="153"/>
      <c r="I703" s="154"/>
      <c r="J703" s="155"/>
      <c r="K703" s="156">
        <f t="shared" si="75"/>
        <v>0</v>
      </c>
      <c r="L703" s="146"/>
      <c r="M703" s="146"/>
      <c r="N703" s="146"/>
    </row>
    <row r="704" spans="1:14" ht="15.5">
      <c r="A704" s="149"/>
      <c r="B704" s="157"/>
      <c r="C704" s="157"/>
      <c r="D704" s="151"/>
      <c r="E704" s="149"/>
      <c r="F704" s="152"/>
      <c r="G704" s="147"/>
      <c r="H704" s="153"/>
      <c r="I704" s="154"/>
      <c r="J704" s="155"/>
      <c r="K704" s="156">
        <f t="shared" si="75"/>
        <v>0</v>
      </c>
      <c r="L704" s="146"/>
      <c r="M704" s="146"/>
      <c r="N704" s="146"/>
    </row>
    <row r="705" spans="1:14" ht="15.5">
      <c r="K705" s="156">
        <f t="shared" si="75"/>
        <v>0</v>
      </c>
    </row>
    <row r="706" spans="1:14" ht="15.5">
      <c r="K706" s="156">
        <f t="shared" si="75"/>
        <v>0</v>
      </c>
    </row>
    <row r="707" spans="1:14" ht="15.5">
      <c r="K707" s="156">
        <f t="shared" si="75"/>
        <v>0</v>
      </c>
    </row>
    <row r="708" spans="1:14" ht="15.5">
      <c r="A708" t="s">
        <v>182</v>
      </c>
      <c r="K708" s="156">
        <f t="shared" si="75"/>
        <v>0</v>
      </c>
    </row>
    <row r="709" spans="1:14" ht="15.5">
      <c r="A709" s="149" t="s">
        <v>181</v>
      </c>
      <c r="B709" s="150" t="str">
        <f>IF(ISERROR(M709),"",M709)</f>
        <v/>
      </c>
      <c r="C709" s="150" t="e">
        <f>VLOOKUP(B709,AccountFund_Tbl,2,FALSE)</f>
        <v>#N/A</v>
      </c>
      <c r="D709" s="151"/>
      <c r="E709" s="149"/>
      <c r="F709" s="152">
        <f ca="1">TODAY()</f>
        <v>45315</v>
      </c>
      <c r="G709" s="147" t="e">
        <f>IF('IOC Input'!#REF!="","",'IOC Input'!#REF!)</f>
        <v>#REF!</v>
      </c>
      <c r="H709" s="153" t="e">
        <f>IF('IOC Input'!#REF!&gt;=50000,RIGHT('IOC Input'!#REF!,6),"")</f>
        <v>#REF!</v>
      </c>
      <c r="I709" s="154" t="e">
        <f>IF(I710="",J710,"")</f>
        <v>#REF!</v>
      </c>
      <c r="J709" s="155" t="e">
        <f>IF(J710="",I710,"")</f>
        <v>#REF!</v>
      </c>
      <c r="K709" s="156" t="e">
        <f>IF(SUM(I709:J709)&gt;0,1,0)</f>
        <v>#REF!</v>
      </c>
      <c r="L709" s="146"/>
      <c r="M70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09" s="150" t="e">
        <f>VLOOKUP(M709,AccountFund_Tbl,2,FALSE)</f>
        <v>#REF!</v>
      </c>
    </row>
    <row r="710" spans="1:14" ht="15.5">
      <c r="A710" s="149" t="s">
        <v>181</v>
      </c>
      <c r="B710" s="150" t="str">
        <f>IF(B709="","",IF(B709&lt;&gt;"119530",119530,""))</f>
        <v/>
      </c>
      <c r="C710" s="150" t="e">
        <f>VLOOKUP(B710,AccountFund_Tbl,2,FALSE)</f>
        <v>#N/A</v>
      </c>
      <c r="D710" s="151"/>
      <c r="E710" s="149"/>
      <c r="F710" s="152">
        <f ca="1">TODAY()</f>
        <v>45315</v>
      </c>
      <c r="G710" s="147" t="e">
        <f>IF('IOC Input'!#REF!="","",'IOC Input'!#REF!)</f>
        <v>#REF!</v>
      </c>
      <c r="H710" s="153" t="e">
        <f>IF('IOC Input'!#REF!&gt;=50000,RIGHT('IOC Input'!#REF!,6),"")</f>
        <v>#REF!</v>
      </c>
      <c r="I710" s="154" t="e">
        <f>IF(AND('IOC Input'!#REF!="1195000",'IOC Input'!#REF!="C"),'IOC Input'!#REF!,"")</f>
        <v>#REF!</v>
      </c>
      <c r="J710" s="155" t="e">
        <f>IF(AND('IOC Input'!#REF!="1195000",'IOC Input'!#REF!="D"),'IOC Input'!#REF!,"")</f>
        <v>#REF!</v>
      </c>
      <c r="K710" s="156" t="e">
        <f t="shared" ref="K710:K717" si="76">IF(SUM(I710:J710)&gt;0,1,0)</f>
        <v>#REF!</v>
      </c>
      <c r="L710" s="146"/>
      <c r="M710" s="150" t="e">
        <f>IF(M709="","",IF(M709&lt;&gt;"119530",119530,""))</f>
        <v>#REF!</v>
      </c>
      <c r="N710" s="150" t="e">
        <f>VLOOKUP(M710,AccountFund_Tbl,2,FALSE)</f>
        <v>#REF!</v>
      </c>
    </row>
    <row r="711" spans="1:14" ht="15.5">
      <c r="A711" s="149"/>
      <c r="B711" s="157"/>
      <c r="C711" s="157"/>
      <c r="D711" s="151"/>
      <c r="E711" s="149"/>
      <c r="F711" s="152"/>
      <c r="G711" s="147"/>
      <c r="H711" s="153"/>
      <c r="I711" s="154"/>
      <c r="J711" s="155"/>
      <c r="K711" s="156">
        <f t="shared" si="76"/>
        <v>0</v>
      </c>
      <c r="L711" s="146"/>
      <c r="M711" s="146"/>
      <c r="N711" s="146"/>
    </row>
    <row r="712" spans="1:14" ht="15.5">
      <c r="A712" s="149"/>
      <c r="B712" s="157"/>
      <c r="C712" s="157"/>
      <c r="D712" s="151"/>
      <c r="E712" s="149"/>
      <c r="F712" s="152"/>
      <c r="G712" s="147"/>
      <c r="H712" s="153"/>
      <c r="I712" s="154"/>
      <c r="J712" s="155"/>
      <c r="K712" s="156">
        <f t="shared" si="76"/>
        <v>0</v>
      </c>
      <c r="L712" s="146"/>
      <c r="M712" s="146"/>
      <c r="N712" s="146"/>
    </row>
    <row r="713" spans="1:14" ht="15.5">
      <c r="A713" s="149"/>
      <c r="B713" s="157"/>
      <c r="C713" s="157"/>
      <c r="D713" s="151"/>
      <c r="E713" s="149"/>
      <c r="F713" s="152"/>
      <c r="G713" s="147"/>
      <c r="H713" s="153"/>
      <c r="I713" s="154"/>
      <c r="J713" s="155"/>
      <c r="K713" s="156">
        <f t="shared" si="76"/>
        <v>0</v>
      </c>
      <c r="L713" s="146"/>
      <c r="M713" s="146"/>
      <c r="N713" s="146"/>
    </row>
    <row r="714" spans="1:14" ht="15.5">
      <c r="K714" s="156">
        <f t="shared" si="76"/>
        <v>0</v>
      </c>
    </row>
    <row r="715" spans="1:14" ht="15.5">
      <c r="K715" s="156">
        <f t="shared" si="76"/>
        <v>0</v>
      </c>
    </row>
    <row r="716" spans="1:14" ht="15.5">
      <c r="K716" s="156">
        <f t="shared" si="76"/>
        <v>0</v>
      </c>
    </row>
    <row r="717" spans="1:14" ht="15.5">
      <c r="A717" t="s">
        <v>182</v>
      </c>
      <c r="K717" s="156">
        <f t="shared" si="76"/>
        <v>0</v>
      </c>
    </row>
    <row r="718" spans="1:14" ht="15.5">
      <c r="A718" s="149" t="s">
        <v>181</v>
      </c>
      <c r="B718" s="150" t="str">
        <f>IF(ISERROR(M718),"",M718)</f>
        <v/>
      </c>
      <c r="C718" s="150" t="e">
        <f>VLOOKUP(B718,AccountFund_Tbl,2,FALSE)</f>
        <v>#N/A</v>
      </c>
      <c r="D718" s="151"/>
      <c r="E718" s="149"/>
      <c r="F718" s="152">
        <f ca="1">TODAY()</f>
        <v>45315</v>
      </c>
      <c r="G718" s="147" t="e">
        <f>IF('IOC Input'!#REF!="","",'IOC Input'!#REF!)</f>
        <v>#REF!</v>
      </c>
      <c r="H718" s="153" t="e">
        <f>IF('IOC Input'!#REF!&gt;=50000,RIGHT('IOC Input'!#REF!,6),"")</f>
        <v>#REF!</v>
      </c>
      <c r="I718" s="154" t="e">
        <f>IF(I719="",J719,"")</f>
        <v>#REF!</v>
      </c>
      <c r="J718" s="155" t="e">
        <f>IF(J719="",I719,"")</f>
        <v>#REF!</v>
      </c>
      <c r="K718" s="156" t="e">
        <f>IF(SUM(I718:J718)&gt;0,1,0)</f>
        <v>#REF!</v>
      </c>
      <c r="L718" s="146"/>
      <c r="M71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18" s="150" t="e">
        <f>VLOOKUP(M718,AccountFund_Tbl,2,FALSE)</f>
        <v>#REF!</v>
      </c>
    </row>
    <row r="719" spans="1:14" ht="15.5">
      <c r="A719" s="149" t="s">
        <v>181</v>
      </c>
      <c r="B719" s="150" t="str">
        <f>IF(B718="","",IF(B718&lt;&gt;"119530",119530,""))</f>
        <v/>
      </c>
      <c r="C719" s="150" t="e">
        <f>VLOOKUP(B719,AccountFund_Tbl,2,FALSE)</f>
        <v>#N/A</v>
      </c>
      <c r="D719" s="151"/>
      <c r="E719" s="149"/>
      <c r="F719" s="152">
        <f ca="1">TODAY()</f>
        <v>45315</v>
      </c>
      <c r="G719" s="147" t="e">
        <f>IF('IOC Input'!#REF!="","",'IOC Input'!#REF!)</f>
        <v>#REF!</v>
      </c>
      <c r="H719" s="153" t="e">
        <f>IF('IOC Input'!#REF!&gt;=50000,RIGHT('IOC Input'!#REF!,6),"")</f>
        <v>#REF!</v>
      </c>
      <c r="I719" s="154" t="e">
        <f>IF(AND('IOC Input'!#REF!="1195000",'IOC Input'!#REF!="C"),'IOC Input'!#REF!,"")</f>
        <v>#REF!</v>
      </c>
      <c r="J719" s="155" t="e">
        <f>IF(AND('IOC Input'!#REF!="1195000",'IOC Input'!#REF!="D"),'IOC Input'!#REF!,"")</f>
        <v>#REF!</v>
      </c>
      <c r="K719" s="156" t="e">
        <f t="shared" ref="K719:K726" si="77">IF(SUM(I719:J719)&gt;0,1,0)</f>
        <v>#REF!</v>
      </c>
      <c r="L719" s="146"/>
      <c r="M719" s="150" t="e">
        <f>IF(M718="","",IF(M718&lt;&gt;"119530",119530,""))</f>
        <v>#REF!</v>
      </c>
      <c r="N719" s="150" t="e">
        <f>VLOOKUP(M719,AccountFund_Tbl,2,FALSE)</f>
        <v>#REF!</v>
      </c>
    </row>
    <row r="720" spans="1:14" ht="15.5">
      <c r="A720" s="149"/>
      <c r="B720" s="157"/>
      <c r="C720" s="157"/>
      <c r="D720" s="151"/>
      <c r="E720" s="149"/>
      <c r="F720" s="152"/>
      <c r="G720" s="147"/>
      <c r="H720" s="153"/>
      <c r="I720" s="154"/>
      <c r="J720" s="155"/>
      <c r="K720" s="156">
        <f t="shared" si="77"/>
        <v>0</v>
      </c>
      <c r="L720" s="146"/>
      <c r="M720" s="146"/>
      <c r="N720" s="146"/>
    </row>
    <row r="721" spans="1:14" ht="15.5">
      <c r="A721" s="149"/>
      <c r="B721" s="157"/>
      <c r="C721" s="157"/>
      <c r="D721" s="151"/>
      <c r="E721" s="149"/>
      <c r="F721" s="152"/>
      <c r="G721" s="147"/>
      <c r="H721" s="153"/>
      <c r="I721" s="154"/>
      <c r="J721" s="155"/>
      <c r="K721" s="156">
        <f t="shared" si="77"/>
        <v>0</v>
      </c>
      <c r="L721" s="146"/>
      <c r="M721" s="146"/>
      <c r="N721" s="146"/>
    </row>
    <row r="722" spans="1:14" ht="15.5">
      <c r="A722" s="149"/>
      <c r="B722" s="157"/>
      <c r="C722" s="157"/>
      <c r="D722" s="151"/>
      <c r="E722" s="149"/>
      <c r="F722" s="152"/>
      <c r="G722" s="147"/>
      <c r="H722" s="153"/>
      <c r="I722" s="154"/>
      <c r="J722" s="155"/>
      <c r="K722" s="156">
        <f t="shared" si="77"/>
        <v>0</v>
      </c>
      <c r="L722" s="146"/>
      <c r="M722" s="146"/>
      <c r="N722" s="146"/>
    </row>
    <row r="723" spans="1:14" ht="15.5">
      <c r="K723" s="156">
        <f t="shared" si="77"/>
        <v>0</v>
      </c>
    </row>
    <row r="724" spans="1:14" ht="15.5">
      <c r="K724" s="156">
        <f t="shared" si="77"/>
        <v>0</v>
      </c>
    </row>
    <row r="725" spans="1:14" ht="15.5">
      <c r="K725" s="156">
        <f t="shared" si="77"/>
        <v>0</v>
      </c>
    </row>
    <row r="726" spans="1:14" ht="15.5">
      <c r="A726" t="s">
        <v>182</v>
      </c>
      <c r="K726" s="156">
        <f t="shared" si="77"/>
        <v>0</v>
      </c>
    </row>
    <row r="727" spans="1:14" ht="15.5">
      <c r="A727" s="149" t="s">
        <v>181</v>
      </c>
      <c r="B727" s="150" t="str">
        <f>IF(ISERROR(M727),"",M727)</f>
        <v/>
      </c>
      <c r="C727" s="150" t="e">
        <f>VLOOKUP(B727,AccountFund_Tbl,2,FALSE)</f>
        <v>#N/A</v>
      </c>
      <c r="D727" s="151"/>
      <c r="E727" s="149"/>
      <c r="F727" s="152">
        <f ca="1">TODAY()</f>
        <v>45315</v>
      </c>
      <c r="G727" s="147" t="e">
        <f>IF('IOC Input'!#REF!="","",'IOC Input'!#REF!)</f>
        <v>#REF!</v>
      </c>
      <c r="H727" s="153" t="e">
        <f>IF('IOC Input'!#REF!&gt;=50000,RIGHT('IOC Input'!#REF!,6),"")</f>
        <v>#REF!</v>
      </c>
      <c r="I727" s="154" t="e">
        <f>IF(I728="",J728,"")</f>
        <v>#REF!</v>
      </c>
      <c r="J727" s="155" t="e">
        <f>IF(J728="",I728,"")</f>
        <v>#REF!</v>
      </c>
      <c r="K727" s="156" t="e">
        <f>IF(SUM(I727:J727)&gt;0,1,0)</f>
        <v>#REF!</v>
      </c>
      <c r="L727" s="146"/>
      <c r="M72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27" s="150" t="e">
        <f>VLOOKUP(M727,AccountFund_Tbl,2,FALSE)</f>
        <v>#REF!</v>
      </c>
    </row>
    <row r="728" spans="1:14" ht="15.5">
      <c r="A728" s="149" t="s">
        <v>181</v>
      </c>
      <c r="B728" s="150" t="str">
        <f>IF(B727="","",IF(B727&lt;&gt;"119530",119530,""))</f>
        <v/>
      </c>
      <c r="C728" s="150" t="e">
        <f>VLOOKUP(B728,AccountFund_Tbl,2,FALSE)</f>
        <v>#N/A</v>
      </c>
      <c r="D728" s="151"/>
      <c r="E728" s="149"/>
      <c r="F728" s="152">
        <f ca="1">TODAY()</f>
        <v>45315</v>
      </c>
      <c r="G728" s="147" t="e">
        <f>IF('IOC Input'!#REF!="","",'IOC Input'!#REF!)</f>
        <v>#REF!</v>
      </c>
      <c r="H728" s="153" t="e">
        <f>IF('IOC Input'!#REF!&gt;=50000,RIGHT('IOC Input'!#REF!,6),"")</f>
        <v>#REF!</v>
      </c>
      <c r="I728" s="154" t="e">
        <f>IF(AND('IOC Input'!#REF!="1195000",'IOC Input'!#REF!="C"),'IOC Input'!#REF!,"")</f>
        <v>#REF!</v>
      </c>
      <c r="J728" s="155" t="e">
        <f>IF(AND('IOC Input'!#REF!="1195000",'IOC Input'!#REF!="D"),'IOC Input'!#REF!,"")</f>
        <v>#REF!</v>
      </c>
      <c r="K728" s="156" t="e">
        <f t="shared" ref="K728:K735" si="78">IF(SUM(I728:J728)&gt;0,1,0)</f>
        <v>#REF!</v>
      </c>
      <c r="L728" s="146"/>
      <c r="M728" s="150" t="e">
        <f>IF(M727="","",IF(M727&lt;&gt;"119530",119530,""))</f>
        <v>#REF!</v>
      </c>
      <c r="N728" s="150" t="e">
        <f>VLOOKUP(M728,AccountFund_Tbl,2,FALSE)</f>
        <v>#REF!</v>
      </c>
    </row>
    <row r="729" spans="1:14" ht="15.5">
      <c r="A729" s="149"/>
      <c r="B729" s="157"/>
      <c r="C729" s="157"/>
      <c r="D729" s="151"/>
      <c r="E729" s="149"/>
      <c r="F729" s="152"/>
      <c r="G729" s="147"/>
      <c r="H729" s="153"/>
      <c r="I729" s="154"/>
      <c r="J729" s="155"/>
      <c r="K729" s="156">
        <f t="shared" si="78"/>
        <v>0</v>
      </c>
      <c r="L729" s="146"/>
      <c r="M729" s="146"/>
      <c r="N729" s="146"/>
    </row>
    <row r="730" spans="1:14" ht="15.5">
      <c r="A730" s="149"/>
      <c r="B730" s="157"/>
      <c r="C730" s="157"/>
      <c r="D730" s="151"/>
      <c r="E730" s="149"/>
      <c r="F730" s="152"/>
      <c r="G730" s="147"/>
      <c r="H730" s="153"/>
      <c r="I730" s="154"/>
      <c r="J730" s="155"/>
      <c r="K730" s="156">
        <f t="shared" si="78"/>
        <v>0</v>
      </c>
      <c r="L730" s="146"/>
      <c r="M730" s="146"/>
      <c r="N730" s="146"/>
    </row>
    <row r="731" spans="1:14" ht="15.5">
      <c r="A731" s="149"/>
      <c r="B731" s="157"/>
      <c r="C731" s="157"/>
      <c r="D731" s="151"/>
      <c r="E731" s="149"/>
      <c r="F731" s="152"/>
      <c r="G731" s="147"/>
      <c r="H731" s="153"/>
      <c r="I731" s="154"/>
      <c r="J731" s="155"/>
      <c r="K731" s="156">
        <f t="shared" si="78"/>
        <v>0</v>
      </c>
      <c r="L731" s="146"/>
      <c r="M731" s="146"/>
      <c r="N731" s="146"/>
    </row>
    <row r="732" spans="1:14" ht="15.5">
      <c r="K732" s="156">
        <f t="shared" si="78"/>
        <v>0</v>
      </c>
    </row>
    <row r="733" spans="1:14" ht="15.5">
      <c r="K733" s="156">
        <f t="shared" si="78"/>
        <v>0</v>
      </c>
    </row>
    <row r="734" spans="1:14" ht="15.5">
      <c r="K734" s="156">
        <f t="shared" si="78"/>
        <v>0</v>
      </c>
    </row>
    <row r="735" spans="1:14" ht="15.5">
      <c r="A735" t="s">
        <v>182</v>
      </c>
      <c r="K735" s="156">
        <f t="shared" si="78"/>
        <v>0</v>
      </c>
    </row>
    <row r="736" spans="1:14" ht="15.5">
      <c r="A736" s="149" t="s">
        <v>181</v>
      </c>
      <c r="B736" s="150" t="str">
        <f>IF(ISERROR(M736),"",M736)</f>
        <v/>
      </c>
      <c r="C736" s="150" t="e">
        <f>VLOOKUP(B736,AccountFund_Tbl,2,FALSE)</f>
        <v>#N/A</v>
      </c>
      <c r="D736" s="151"/>
      <c r="E736" s="149"/>
      <c r="F736" s="152">
        <f ca="1">TODAY()</f>
        <v>45315</v>
      </c>
      <c r="G736" s="147" t="e">
        <f>IF('IOC Input'!#REF!="","",'IOC Input'!#REF!)</f>
        <v>#REF!</v>
      </c>
      <c r="H736" s="153" t="e">
        <f>IF('IOC Input'!#REF!&gt;=50000,RIGHT('IOC Input'!#REF!,6),"")</f>
        <v>#REF!</v>
      </c>
      <c r="I736" s="154" t="e">
        <f>IF(I737="",J737,"")</f>
        <v>#REF!</v>
      </c>
      <c r="J736" s="155" t="e">
        <f>IF(J737="",I737,"")</f>
        <v>#REF!</v>
      </c>
      <c r="K736" s="156" t="e">
        <f>IF(SUM(I736:J736)&gt;0,1,0)</f>
        <v>#REF!</v>
      </c>
      <c r="L736" s="146"/>
      <c r="M73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36" s="150" t="e">
        <f>VLOOKUP(M736,AccountFund_Tbl,2,FALSE)</f>
        <v>#REF!</v>
      </c>
    </row>
    <row r="737" spans="1:14" ht="15.5">
      <c r="A737" s="149" t="s">
        <v>181</v>
      </c>
      <c r="B737" s="150" t="str">
        <f>IF(B736="","",IF(B736&lt;&gt;"119530",119530,""))</f>
        <v/>
      </c>
      <c r="C737" s="150" t="e">
        <f>VLOOKUP(B737,AccountFund_Tbl,2,FALSE)</f>
        <v>#N/A</v>
      </c>
      <c r="D737" s="151"/>
      <c r="E737" s="149"/>
      <c r="F737" s="152">
        <f ca="1">TODAY()</f>
        <v>45315</v>
      </c>
      <c r="G737" s="147" t="e">
        <f>IF('IOC Input'!#REF!="","",'IOC Input'!#REF!)</f>
        <v>#REF!</v>
      </c>
      <c r="H737" s="153" t="e">
        <f>IF('IOC Input'!#REF!&gt;=50000,RIGHT('IOC Input'!#REF!,6),"")</f>
        <v>#REF!</v>
      </c>
      <c r="I737" s="154" t="e">
        <f>IF(AND('IOC Input'!#REF!="1195000",'IOC Input'!#REF!="C"),'IOC Input'!#REF!,"")</f>
        <v>#REF!</v>
      </c>
      <c r="J737" s="155" t="e">
        <f>IF(AND('IOC Input'!#REF!="1195000",'IOC Input'!#REF!="D"),'IOC Input'!#REF!,"")</f>
        <v>#REF!</v>
      </c>
      <c r="K737" s="156" t="e">
        <f t="shared" ref="K737:K744" si="79">IF(SUM(I737:J737)&gt;0,1,0)</f>
        <v>#REF!</v>
      </c>
      <c r="L737" s="146"/>
      <c r="M737" s="150" t="e">
        <f>IF(M736="","",IF(M736&lt;&gt;"119530",119530,""))</f>
        <v>#REF!</v>
      </c>
      <c r="N737" s="150" t="e">
        <f>VLOOKUP(M737,AccountFund_Tbl,2,FALSE)</f>
        <v>#REF!</v>
      </c>
    </row>
    <row r="738" spans="1:14" ht="15.5">
      <c r="A738" s="149"/>
      <c r="B738" s="157"/>
      <c r="C738" s="157"/>
      <c r="D738" s="151"/>
      <c r="E738" s="149"/>
      <c r="F738" s="152"/>
      <c r="G738" s="147"/>
      <c r="H738" s="153"/>
      <c r="I738" s="154"/>
      <c r="J738" s="155"/>
      <c r="K738" s="156">
        <f t="shared" si="79"/>
        <v>0</v>
      </c>
      <c r="L738" s="146"/>
      <c r="M738" s="146"/>
      <c r="N738" s="146"/>
    </row>
    <row r="739" spans="1:14" ht="15.5">
      <c r="A739" s="149"/>
      <c r="B739" s="157"/>
      <c r="C739" s="157"/>
      <c r="D739" s="151"/>
      <c r="E739" s="149"/>
      <c r="F739" s="152"/>
      <c r="G739" s="147"/>
      <c r="H739" s="153"/>
      <c r="I739" s="154"/>
      <c r="J739" s="155"/>
      <c r="K739" s="156">
        <f t="shared" si="79"/>
        <v>0</v>
      </c>
      <c r="L739" s="146"/>
      <c r="M739" s="146"/>
      <c r="N739" s="146"/>
    </row>
    <row r="740" spans="1:14" ht="15.5">
      <c r="A740" s="149"/>
      <c r="B740" s="157"/>
      <c r="C740" s="157"/>
      <c r="D740" s="151"/>
      <c r="E740" s="149"/>
      <c r="F740" s="152"/>
      <c r="G740" s="147"/>
      <c r="H740" s="153"/>
      <c r="I740" s="154"/>
      <c r="J740" s="155"/>
      <c r="K740" s="156">
        <f t="shared" si="79"/>
        <v>0</v>
      </c>
      <c r="L740" s="146"/>
      <c r="M740" s="146"/>
      <c r="N740" s="146"/>
    </row>
    <row r="741" spans="1:14" ht="15.5">
      <c r="K741" s="156">
        <f t="shared" si="79"/>
        <v>0</v>
      </c>
    </row>
    <row r="742" spans="1:14" ht="15.5">
      <c r="K742" s="156">
        <f t="shared" si="79"/>
        <v>0</v>
      </c>
    </row>
    <row r="743" spans="1:14" ht="15.5">
      <c r="K743" s="156">
        <f t="shared" si="79"/>
        <v>0</v>
      </c>
    </row>
    <row r="744" spans="1:14" ht="15.5">
      <c r="A744" t="s">
        <v>182</v>
      </c>
      <c r="K744" s="156">
        <f t="shared" si="79"/>
        <v>0</v>
      </c>
    </row>
    <row r="745" spans="1:14" ht="15.5">
      <c r="A745" s="149" t="s">
        <v>181</v>
      </c>
      <c r="B745" s="150" t="str">
        <f>IF(ISERROR(M745),"",M745)</f>
        <v/>
      </c>
      <c r="C745" s="150" t="e">
        <f>VLOOKUP(B745,AccountFund_Tbl,2,FALSE)</f>
        <v>#N/A</v>
      </c>
      <c r="D745" s="151"/>
      <c r="E745" s="149"/>
      <c r="F745" s="152">
        <f ca="1">TODAY()</f>
        <v>45315</v>
      </c>
      <c r="G745" s="147" t="e">
        <f>IF('IOC Input'!#REF!="","",'IOC Input'!#REF!)</f>
        <v>#REF!</v>
      </c>
      <c r="H745" s="153" t="e">
        <f>IF('IOC Input'!#REF!&gt;=50000,RIGHT('IOC Input'!#REF!,6),"")</f>
        <v>#REF!</v>
      </c>
      <c r="I745" s="154" t="e">
        <f>IF(I746="",J746,"")</f>
        <v>#REF!</v>
      </c>
      <c r="J745" s="155" t="e">
        <f>IF(J746="",I746,"")</f>
        <v>#REF!</v>
      </c>
      <c r="K745" s="156" t="e">
        <f>IF(SUM(I745:J745)&gt;0,1,0)</f>
        <v>#REF!</v>
      </c>
      <c r="L745" s="146"/>
      <c r="M74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45" s="150" t="e">
        <f>VLOOKUP(M745,AccountFund_Tbl,2,FALSE)</f>
        <v>#REF!</v>
      </c>
    </row>
    <row r="746" spans="1:14" ht="15.5">
      <c r="A746" s="149" t="s">
        <v>181</v>
      </c>
      <c r="B746" s="150" t="str">
        <f>IF(B745="","",IF(B745&lt;&gt;"119530",119530,""))</f>
        <v/>
      </c>
      <c r="C746" s="150" t="e">
        <f>VLOOKUP(B746,AccountFund_Tbl,2,FALSE)</f>
        <v>#N/A</v>
      </c>
      <c r="D746" s="151"/>
      <c r="E746" s="149"/>
      <c r="F746" s="152">
        <f ca="1">TODAY()</f>
        <v>45315</v>
      </c>
      <c r="G746" s="147" t="e">
        <f>IF('IOC Input'!#REF!="","",'IOC Input'!#REF!)</f>
        <v>#REF!</v>
      </c>
      <c r="H746" s="153" t="e">
        <f>IF('IOC Input'!#REF!&gt;=50000,RIGHT('IOC Input'!#REF!,6),"")</f>
        <v>#REF!</v>
      </c>
      <c r="I746" s="154" t="e">
        <f>IF(AND('IOC Input'!#REF!="1195000",'IOC Input'!#REF!="C"),'IOC Input'!#REF!,"")</f>
        <v>#REF!</v>
      </c>
      <c r="J746" s="155" t="e">
        <f>IF(AND('IOC Input'!#REF!="1195000",'IOC Input'!#REF!="D"),'IOC Input'!#REF!,"")</f>
        <v>#REF!</v>
      </c>
      <c r="K746" s="156" t="e">
        <f t="shared" ref="K746:K753" si="80">IF(SUM(I746:J746)&gt;0,1,0)</f>
        <v>#REF!</v>
      </c>
      <c r="L746" s="146"/>
      <c r="M746" s="150" t="e">
        <f>IF(M745="","",IF(M745&lt;&gt;"119530",119530,""))</f>
        <v>#REF!</v>
      </c>
      <c r="N746" s="150" t="e">
        <f>VLOOKUP(M746,AccountFund_Tbl,2,FALSE)</f>
        <v>#REF!</v>
      </c>
    </row>
    <row r="747" spans="1:14" ht="15.5">
      <c r="A747" s="149"/>
      <c r="B747" s="157"/>
      <c r="C747" s="157"/>
      <c r="D747" s="151"/>
      <c r="E747" s="149"/>
      <c r="F747" s="152"/>
      <c r="G747" s="147"/>
      <c r="H747" s="153"/>
      <c r="I747" s="154"/>
      <c r="J747" s="155"/>
      <c r="K747" s="156">
        <f t="shared" si="80"/>
        <v>0</v>
      </c>
      <c r="L747" s="146"/>
      <c r="M747" s="146"/>
      <c r="N747" s="146"/>
    </row>
    <row r="748" spans="1:14" ht="15.5">
      <c r="A748" s="149"/>
      <c r="B748" s="157"/>
      <c r="C748" s="157"/>
      <c r="D748" s="151"/>
      <c r="E748" s="149"/>
      <c r="F748" s="152"/>
      <c r="G748" s="147"/>
      <c r="H748" s="153"/>
      <c r="I748" s="154"/>
      <c r="J748" s="155"/>
      <c r="K748" s="156">
        <f t="shared" si="80"/>
        <v>0</v>
      </c>
      <c r="L748" s="146"/>
      <c r="M748" s="146"/>
      <c r="N748" s="146"/>
    </row>
    <row r="749" spans="1:14" ht="15.5">
      <c r="A749" s="149"/>
      <c r="B749" s="157"/>
      <c r="C749" s="157"/>
      <c r="D749" s="151"/>
      <c r="E749" s="149"/>
      <c r="F749" s="152"/>
      <c r="G749" s="147"/>
      <c r="H749" s="153"/>
      <c r="I749" s="154"/>
      <c r="J749" s="155"/>
      <c r="K749" s="156">
        <f t="shared" si="80"/>
        <v>0</v>
      </c>
      <c r="L749" s="146"/>
      <c r="M749" s="146"/>
      <c r="N749" s="146"/>
    </row>
    <row r="750" spans="1:14" ht="15.5">
      <c r="K750" s="156">
        <f t="shared" si="80"/>
        <v>0</v>
      </c>
    </row>
    <row r="751" spans="1:14" ht="15.5">
      <c r="K751" s="156">
        <f t="shared" si="80"/>
        <v>0</v>
      </c>
    </row>
    <row r="752" spans="1:14" ht="15.5">
      <c r="K752" s="156">
        <f t="shared" si="80"/>
        <v>0</v>
      </c>
    </row>
    <row r="753" spans="1:14" ht="15.5">
      <c r="A753" t="s">
        <v>182</v>
      </c>
      <c r="K753" s="156">
        <f t="shared" si="80"/>
        <v>0</v>
      </c>
    </row>
    <row r="754" spans="1:14" ht="15.5">
      <c r="A754" s="149" t="s">
        <v>181</v>
      </c>
      <c r="B754" s="150" t="str">
        <f>IF(ISERROR(M754),"",M754)</f>
        <v/>
      </c>
      <c r="C754" s="150" t="e">
        <f>VLOOKUP(B754,AccountFund_Tbl,2,FALSE)</f>
        <v>#N/A</v>
      </c>
      <c r="D754" s="151"/>
      <c r="E754" s="149"/>
      <c r="F754" s="152">
        <f ca="1">TODAY()</f>
        <v>45315</v>
      </c>
      <c r="G754" s="147" t="e">
        <f>IF('IOC Input'!#REF!="","",'IOC Input'!#REF!)</f>
        <v>#REF!</v>
      </c>
      <c r="H754" s="153" t="e">
        <f>IF('IOC Input'!#REF!&gt;=50000,RIGHT('IOC Input'!#REF!,6),"")</f>
        <v>#REF!</v>
      </c>
      <c r="I754" s="154" t="e">
        <f>IF(I755="",J755,"")</f>
        <v>#REF!</v>
      </c>
      <c r="J754" s="155" t="e">
        <f>IF(J755="",I755,"")</f>
        <v>#REF!</v>
      </c>
      <c r="K754" s="156" t="e">
        <f>IF(SUM(I754:J754)&gt;0,1,0)</f>
        <v>#REF!</v>
      </c>
      <c r="L754" s="146"/>
      <c r="M75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54" s="150" t="e">
        <f>VLOOKUP(M754,AccountFund_Tbl,2,FALSE)</f>
        <v>#REF!</v>
      </c>
    </row>
    <row r="755" spans="1:14" ht="15.5">
      <c r="A755" s="149" t="s">
        <v>181</v>
      </c>
      <c r="B755" s="150" t="str">
        <f>IF(B754="","",IF(B754&lt;&gt;"119530",119530,""))</f>
        <v/>
      </c>
      <c r="C755" s="150" t="e">
        <f>VLOOKUP(B755,AccountFund_Tbl,2,FALSE)</f>
        <v>#N/A</v>
      </c>
      <c r="D755" s="151"/>
      <c r="E755" s="149"/>
      <c r="F755" s="152">
        <f ca="1">TODAY()</f>
        <v>45315</v>
      </c>
      <c r="G755" s="147" t="e">
        <f>IF('IOC Input'!#REF!="","",'IOC Input'!#REF!)</f>
        <v>#REF!</v>
      </c>
      <c r="H755" s="153" t="e">
        <f>IF('IOC Input'!#REF!&gt;=50000,RIGHT('IOC Input'!#REF!,6),"")</f>
        <v>#REF!</v>
      </c>
      <c r="I755" s="154" t="e">
        <f>IF(AND('IOC Input'!#REF!="1195000",'IOC Input'!#REF!="C"),'IOC Input'!#REF!,"")</f>
        <v>#REF!</v>
      </c>
      <c r="J755" s="155" t="e">
        <f>IF(AND('IOC Input'!#REF!="1195000",'IOC Input'!#REF!="D"),'IOC Input'!#REF!,"")</f>
        <v>#REF!</v>
      </c>
      <c r="K755" s="156" t="e">
        <f t="shared" ref="K755:K762" si="81">IF(SUM(I755:J755)&gt;0,1,0)</f>
        <v>#REF!</v>
      </c>
      <c r="L755" s="146"/>
      <c r="M755" s="150" t="e">
        <f>IF(M754="","",IF(M754&lt;&gt;"119530",119530,""))</f>
        <v>#REF!</v>
      </c>
      <c r="N755" s="150" t="e">
        <f>VLOOKUP(M755,AccountFund_Tbl,2,FALSE)</f>
        <v>#REF!</v>
      </c>
    </row>
    <row r="756" spans="1:14" ht="15.5">
      <c r="A756" s="149"/>
      <c r="B756" s="157"/>
      <c r="C756" s="157"/>
      <c r="D756" s="151"/>
      <c r="E756" s="149"/>
      <c r="F756" s="152"/>
      <c r="G756" s="147"/>
      <c r="H756" s="153"/>
      <c r="I756" s="154"/>
      <c r="J756" s="155"/>
      <c r="K756" s="156">
        <f t="shared" si="81"/>
        <v>0</v>
      </c>
      <c r="L756" s="146"/>
      <c r="M756" s="146"/>
      <c r="N756" s="146"/>
    </row>
    <row r="757" spans="1:14" ht="15.5">
      <c r="A757" s="149"/>
      <c r="B757" s="157"/>
      <c r="C757" s="157"/>
      <c r="D757" s="151"/>
      <c r="E757" s="149"/>
      <c r="F757" s="152"/>
      <c r="G757" s="147"/>
      <c r="H757" s="153"/>
      <c r="I757" s="154"/>
      <c r="J757" s="155"/>
      <c r="K757" s="156">
        <f t="shared" si="81"/>
        <v>0</v>
      </c>
      <c r="L757" s="146"/>
      <c r="M757" s="146"/>
      <c r="N757" s="146"/>
    </row>
    <row r="758" spans="1:14" ht="15.5">
      <c r="A758" s="149"/>
      <c r="B758" s="157"/>
      <c r="C758" s="157"/>
      <c r="D758" s="151"/>
      <c r="E758" s="149"/>
      <c r="F758" s="152"/>
      <c r="G758" s="147"/>
      <c r="H758" s="153"/>
      <c r="I758" s="154"/>
      <c r="J758" s="155"/>
      <c r="K758" s="156">
        <f t="shared" si="81"/>
        <v>0</v>
      </c>
      <c r="L758" s="146"/>
      <c r="M758" s="146"/>
      <c r="N758" s="146"/>
    </row>
    <row r="759" spans="1:14" ht="15.5">
      <c r="K759" s="156">
        <f t="shared" si="81"/>
        <v>0</v>
      </c>
    </row>
    <row r="760" spans="1:14" ht="15.5">
      <c r="K760" s="156">
        <f t="shared" si="81"/>
        <v>0</v>
      </c>
    </row>
    <row r="761" spans="1:14" ht="15.5">
      <c r="K761" s="156">
        <f t="shared" si="81"/>
        <v>0</v>
      </c>
    </row>
    <row r="762" spans="1:14" ht="15.5">
      <c r="A762" t="s">
        <v>182</v>
      </c>
      <c r="K762" s="156">
        <f t="shared" si="81"/>
        <v>0</v>
      </c>
    </row>
    <row r="763" spans="1:14" ht="15.5">
      <c r="A763" s="149" t="s">
        <v>181</v>
      </c>
      <c r="B763" s="150" t="str">
        <f>IF(ISERROR(M763),"",M763)</f>
        <v/>
      </c>
      <c r="C763" s="150" t="e">
        <f>VLOOKUP(B763,AccountFund_Tbl,2,FALSE)</f>
        <v>#N/A</v>
      </c>
      <c r="D763" s="151"/>
      <c r="E763" s="149"/>
      <c r="F763" s="152">
        <f ca="1">TODAY()</f>
        <v>45315</v>
      </c>
      <c r="G763" s="147" t="e">
        <f>IF('IOC Input'!#REF!="","",'IOC Input'!#REF!)</f>
        <v>#REF!</v>
      </c>
      <c r="H763" s="153" t="e">
        <f>IF('IOC Input'!#REF!&gt;=50000,RIGHT('IOC Input'!#REF!,6),"")</f>
        <v>#REF!</v>
      </c>
      <c r="I763" s="154" t="e">
        <f>IF(I764="",J764,"")</f>
        <v>#REF!</v>
      </c>
      <c r="J763" s="155" t="e">
        <f>IF(J764="",I764,"")</f>
        <v>#REF!</v>
      </c>
      <c r="K763" s="156" t="e">
        <f>IF(SUM(I763:J763)&gt;0,1,0)</f>
        <v>#REF!</v>
      </c>
      <c r="L763" s="146"/>
      <c r="M76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63" s="150" t="e">
        <f>VLOOKUP(M763,AccountFund_Tbl,2,FALSE)</f>
        <v>#REF!</v>
      </c>
    </row>
    <row r="764" spans="1:14" ht="15.5">
      <c r="A764" s="149" t="s">
        <v>181</v>
      </c>
      <c r="B764" s="150" t="str">
        <f>IF(B763="","",IF(B763&lt;&gt;"119530",119530,""))</f>
        <v/>
      </c>
      <c r="C764" s="150" t="e">
        <f>VLOOKUP(B764,AccountFund_Tbl,2,FALSE)</f>
        <v>#N/A</v>
      </c>
      <c r="D764" s="151"/>
      <c r="E764" s="149"/>
      <c r="F764" s="152">
        <f ca="1">TODAY()</f>
        <v>45315</v>
      </c>
      <c r="G764" s="147" t="e">
        <f>IF('IOC Input'!#REF!="","",'IOC Input'!#REF!)</f>
        <v>#REF!</v>
      </c>
      <c r="H764" s="153" t="e">
        <f>IF('IOC Input'!#REF!&gt;=50000,RIGHT('IOC Input'!#REF!,6),"")</f>
        <v>#REF!</v>
      </c>
      <c r="I764" s="154" t="e">
        <f>IF(AND('IOC Input'!#REF!="1195000",'IOC Input'!#REF!="C"),'IOC Input'!#REF!,"")</f>
        <v>#REF!</v>
      </c>
      <c r="J764" s="155" t="e">
        <f>IF(AND('IOC Input'!#REF!="1195000",'IOC Input'!#REF!="D"),'IOC Input'!#REF!,"")</f>
        <v>#REF!</v>
      </c>
      <c r="K764" s="156" t="e">
        <f t="shared" ref="K764:K771" si="82">IF(SUM(I764:J764)&gt;0,1,0)</f>
        <v>#REF!</v>
      </c>
      <c r="L764" s="146"/>
      <c r="M764" s="150" t="e">
        <f>IF(M763="","",IF(M763&lt;&gt;"119530",119530,""))</f>
        <v>#REF!</v>
      </c>
      <c r="N764" s="150" t="e">
        <f>VLOOKUP(M764,AccountFund_Tbl,2,FALSE)</f>
        <v>#REF!</v>
      </c>
    </row>
    <row r="765" spans="1:14" ht="15.5">
      <c r="A765" s="149"/>
      <c r="B765" s="157"/>
      <c r="C765" s="157"/>
      <c r="D765" s="151"/>
      <c r="E765" s="149"/>
      <c r="F765" s="152"/>
      <c r="G765" s="147"/>
      <c r="H765" s="153"/>
      <c r="I765" s="154"/>
      <c r="J765" s="155"/>
      <c r="K765" s="156">
        <f t="shared" si="82"/>
        <v>0</v>
      </c>
      <c r="L765" s="146"/>
      <c r="M765" s="146"/>
      <c r="N765" s="146"/>
    </row>
    <row r="766" spans="1:14" ht="15.5">
      <c r="A766" s="149"/>
      <c r="B766" s="157"/>
      <c r="C766" s="157"/>
      <c r="D766" s="151"/>
      <c r="E766" s="149"/>
      <c r="F766" s="152"/>
      <c r="G766" s="147"/>
      <c r="H766" s="153"/>
      <c r="I766" s="154"/>
      <c r="J766" s="155"/>
      <c r="K766" s="156">
        <f t="shared" si="82"/>
        <v>0</v>
      </c>
      <c r="L766" s="146"/>
      <c r="M766" s="146"/>
      <c r="N766" s="146"/>
    </row>
    <row r="767" spans="1:14" ht="15.5">
      <c r="A767" s="149"/>
      <c r="B767" s="157"/>
      <c r="C767" s="157"/>
      <c r="D767" s="151"/>
      <c r="E767" s="149"/>
      <c r="F767" s="152"/>
      <c r="G767" s="147"/>
      <c r="H767" s="153"/>
      <c r="I767" s="154"/>
      <c r="J767" s="155"/>
      <c r="K767" s="156">
        <f t="shared" si="82"/>
        <v>0</v>
      </c>
      <c r="L767" s="146"/>
      <c r="M767" s="146"/>
      <c r="N767" s="146"/>
    </row>
    <row r="768" spans="1:14" ht="15.5">
      <c r="K768" s="156">
        <f t="shared" si="82"/>
        <v>0</v>
      </c>
    </row>
    <row r="769" spans="1:14" ht="15.5">
      <c r="K769" s="156">
        <f t="shared" si="82"/>
        <v>0</v>
      </c>
    </row>
    <row r="770" spans="1:14" ht="15.5">
      <c r="K770" s="156">
        <f t="shared" si="82"/>
        <v>0</v>
      </c>
    </row>
    <row r="771" spans="1:14" ht="15.5">
      <c r="A771" t="s">
        <v>182</v>
      </c>
      <c r="K771" s="156">
        <f t="shared" si="82"/>
        <v>0</v>
      </c>
    </row>
    <row r="772" spans="1:14" ht="15.5">
      <c r="A772" s="149" t="s">
        <v>181</v>
      </c>
      <c r="B772" s="150" t="str">
        <f>IF(ISERROR(M772),"",M772)</f>
        <v/>
      </c>
      <c r="C772" s="150" t="e">
        <f>VLOOKUP(B772,AccountFund_Tbl,2,FALSE)</f>
        <v>#N/A</v>
      </c>
      <c r="D772" s="151"/>
      <c r="E772" s="149"/>
      <c r="F772" s="152">
        <f ca="1">TODAY()</f>
        <v>45315</v>
      </c>
      <c r="G772" s="147" t="e">
        <f>IF('IOC Input'!#REF!="","",'IOC Input'!#REF!)</f>
        <v>#REF!</v>
      </c>
      <c r="H772" s="153" t="e">
        <f>IF('IOC Input'!#REF!&gt;=50000,RIGHT('IOC Input'!#REF!,6),"")</f>
        <v>#REF!</v>
      </c>
      <c r="I772" s="154" t="e">
        <f>IF(I773="",J773,"")</f>
        <v>#REF!</v>
      </c>
      <c r="J772" s="155" t="e">
        <f>IF(J773="",I773,"")</f>
        <v>#REF!</v>
      </c>
      <c r="K772" s="156" t="e">
        <f>IF(SUM(I772:J772)&gt;0,1,0)</f>
        <v>#REF!</v>
      </c>
      <c r="L772" s="146"/>
      <c r="M77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72" s="150" t="e">
        <f>VLOOKUP(M772,AccountFund_Tbl,2,FALSE)</f>
        <v>#REF!</v>
      </c>
    </row>
    <row r="773" spans="1:14" ht="15.5">
      <c r="A773" s="149" t="s">
        <v>181</v>
      </c>
      <c r="B773" s="150" t="str">
        <f>IF(B772="","",IF(B772&lt;&gt;"119530",119530,""))</f>
        <v/>
      </c>
      <c r="C773" s="150" t="e">
        <f>VLOOKUP(B773,AccountFund_Tbl,2,FALSE)</f>
        <v>#N/A</v>
      </c>
      <c r="D773" s="151"/>
      <c r="E773" s="149"/>
      <c r="F773" s="152">
        <f ca="1">TODAY()</f>
        <v>45315</v>
      </c>
      <c r="G773" s="147" t="e">
        <f>IF('IOC Input'!#REF!="","",'IOC Input'!#REF!)</f>
        <v>#REF!</v>
      </c>
      <c r="H773" s="153" t="e">
        <f>IF('IOC Input'!#REF!&gt;=50000,RIGHT('IOC Input'!#REF!,6),"")</f>
        <v>#REF!</v>
      </c>
      <c r="I773" s="154" t="e">
        <f>IF(AND('IOC Input'!#REF!="1195000",'IOC Input'!#REF!="C"),'IOC Input'!#REF!,"")</f>
        <v>#REF!</v>
      </c>
      <c r="J773" s="155" t="e">
        <f>IF(AND('IOC Input'!#REF!="1195000",'IOC Input'!#REF!="D"),'IOC Input'!#REF!,"")</f>
        <v>#REF!</v>
      </c>
      <c r="K773" s="156" t="e">
        <f t="shared" ref="K773:K780" si="83">IF(SUM(I773:J773)&gt;0,1,0)</f>
        <v>#REF!</v>
      </c>
      <c r="L773" s="146"/>
      <c r="M773" s="150" t="e">
        <f>IF(M772="","",IF(M772&lt;&gt;"119530",119530,""))</f>
        <v>#REF!</v>
      </c>
      <c r="N773" s="150" t="e">
        <f>VLOOKUP(M773,AccountFund_Tbl,2,FALSE)</f>
        <v>#REF!</v>
      </c>
    </row>
    <row r="774" spans="1:14" ht="15.5">
      <c r="A774" s="149"/>
      <c r="B774" s="157"/>
      <c r="C774" s="157"/>
      <c r="D774" s="151"/>
      <c r="E774" s="149"/>
      <c r="F774" s="152"/>
      <c r="G774" s="147"/>
      <c r="H774" s="153"/>
      <c r="I774" s="154"/>
      <c r="J774" s="155"/>
      <c r="K774" s="156">
        <f t="shared" si="83"/>
        <v>0</v>
      </c>
      <c r="L774" s="146"/>
      <c r="M774" s="146"/>
      <c r="N774" s="146"/>
    </row>
    <row r="775" spans="1:14" ht="15.5">
      <c r="A775" s="149"/>
      <c r="B775" s="157"/>
      <c r="C775" s="157"/>
      <c r="D775" s="151"/>
      <c r="E775" s="149"/>
      <c r="F775" s="152"/>
      <c r="G775" s="147"/>
      <c r="H775" s="153"/>
      <c r="I775" s="154"/>
      <c r="J775" s="155"/>
      <c r="K775" s="156">
        <f t="shared" si="83"/>
        <v>0</v>
      </c>
      <c r="L775" s="146"/>
      <c r="M775" s="146"/>
      <c r="N775" s="146"/>
    </row>
    <row r="776" spans="1:14" ht="15.5">
      <c r="A776" s="149"/>
      <c r="B776" s="157"/>
      <c r="C776" s="157"/>
      <c r="D776" s="151"/>
      <c r="E776" s="149"/>
      <c r="F776" s="152"/>
      <c r="G776" s="147"/>
      <c r="H776" s="153"/>
      <c r="I776" s="154"/>
      <c r="J776" s="155"/>
      <c r="K776" s="156">
        <f t="shared" si="83"/>
        <v>0</v>
      </c>
      <c r="L776" s="146"/>
      <c r="M776" s="146"/>
      <c r="N776" s="146"/>
    </row>
    <row r="777" spans="1:14" ht="15.5">
      <c r="K777" s="156">
        <f t="shared" si="83"/>
        <v>0</v>
      </c>
    </row>
    <row r="778" spans="1:14" ht="15.5">
      <c r="K778" s="156">
        <f t="shared" si="83"/>
        <v>0</v>
      </c>
    </row>
    <row r="779" spans="1:14" ht="15.5">
      <c r="K779" s="156">
        <f t="shared" si="83"/>
        <v>0</v>
      </c>
    </row>
    <row r="780" spans="1:14" ht="15.5">
      <c r="A780" t="s">
        <v>182</v>
      </c>
      <c r="K780" s="156">
        <f t="shared" si="83"/>
        <v>0</v>
      </c>
    </row>
    <row r="781" spans="1:14" ht="15.5">
      <c r="A781" s="149" t="s">
        <v>181</v>
      </c>
      <c r="B781" s="150" t="str">
        <f>IF(ISERROR(M781),"",M781)</f>
        <v/>
      </c>
      <c r="C781" s="150" t="e">
        <f>VLOOKUP(B781,AccountFund_Tbl,2,FALSE)</f>
        <v>#N/A</v>
      </c>
      <c r="D781" s="151"/>
      <c r="E781" s="149"/>
      <c r="F781" s="152">
        <f ca="1">TODAY()</f>
        <v>45315</v>
      </c>
      <c r="G781" s="147" t="e">
        <f>IF('IOC Input'!#REF!="","",'IOC Input'!#REF!)</f>
        <v>#REF!</v>
      </c>
      <c r="H781" s="153" t="e">
        <f>IF('IOC Input'!#REF!&gt;=50000,RIGHT('IOC Input'!#REF!,6),"")</f>
        <v>#REF!</v>
      </c>
      <c r="I781" s="154" t="e">
        <f>IF(I782="",J782,"")</f>
        <v>#REF!</v>
      </c>
      <c r="J781" s="155" t="e">
        <f>IF(J782="",I782,"")</f>
        <v>#REF!</v>
      </c>
      <c r="K781" s="156" t="e">
        <f>IF(SUM(I781:J781)&gt;0,1,0)</f>
        <v>#REF!</v>
      </c>
      <c r="L781" s="146"/>
      <c r="M78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81" s="150" t="e">
        <f>VLOOKUP(M781,AccountFund_Tbl,2,FALSE)</f>
        <v>#REF!</v>
      </c>
    </row>
    <row r="782" spans="1:14" ht="15.5">
      <c r="A782" s="149" t="s">
        <v>181</v>
      </c>
      <c r="B782" s="150" t="str">
        <f>IF(B781="","",IF(B781&lt;&gt;"119530",119530,""))</f>
        <v/>
      </c>
      <c r="C782" s="150" t="e">
        <f>VLOOKUP(B782,AccountFund_Tbl,2,FALSE)</f>
        <v>#N/A</v>
      </c>
      <c r="D782" s="151"/>
      <c r="E782" s="149"/>
      <c r="F782" s="152">
        <f ca="1">TODAY()</f>
        <v>45315</v>
      </c>
      <c r="G782" s="147" t="e">
        <f>IF('IOC Input'!#REF!="","",'IOC Input'!#REF!)</f>
        <v>#REF!</v>
      </c>
      <c r="H782" s="153" t="e">
        <f>IF('IOC Input'!#REF!&gt;=50000,RIGHT('IOC Input'!#REF!,6),"")</f>
        <v>#REF!</v>
      </c>
      <c r="I782" s="154" t="e">
        <f>IF(AND('IOC Input'!#REF!="1195000",'IOC Input'!#REF!="C"),'IOC Input'!#REF!,"")</f>
        <v>#REF!</v>
      </c>
      <c r="J782" s="155" t="e">
        <f>IF(AND('IOC Input'!#REF!="1195000",'IOC Input'!#REF!="D"),'IOC Input'!#REF!,"")</f>
        <v>#REF!</v>
      </c>
      <c r="K782" s="156" t="e">
        <f t="shared" ref="K782:K789" si="84">IF(SUM(I782:J782)&gt;0,1,0)</f>
        <v>#REF!</v>
      </c>
      <c r="L782" s="146"/>
      <c r="M782" s="150" t="e">
        <f>IF(M781="","",IF(M781&lt;&gt;"119530",119530,""))</f>
        <v>#REF!</v>
      </c>
      <c r="N782" s="150" t="e">
        <f>VLOOKUP(M782,AccountFund_Tbl,2,FALSE)</f>
        <v>#REF!</v>
      </c>
    </row>
    <row r="783" spans="1:14" ht="15.5">
      <c r="A783" s="149"/>
      <c r="B783" s="157"/>
      <c r="C783" s="157"/>
      <c r="D783" s="151"/>
      <c r="E783" s="149"/>
      <c r="F783" s="152"/>
      <c r="G783" s="147"/>
      <c r="H783" s="153"/>
      <c r="I783" s="154"/>
      <c r="J783" s="155"/>
      <c r="K783" s="156">
        <f t="shared" si="84"/>
        <v>0</v>
      </c>
      <c r="L783" s="146"/>
      <c r="M783" s="146"/>
      <c r="N783" s="146"/>
    </row>
    <row r="784" spans="1:14" ht="15.5">
      <c r="A784" s="149"/>
      <c r="B784" s="157"/>
      <c r="C784" s="157"/>
      <c r="D784" s="151"/>
      <c r="E784" s="149"/>
      <c r="F784" s="152"/>
      <c r="G784" s="147"/>
      <c r="H784" s="153"/>
      <c r="I784" s="154"/>
      <c r="J784" s="155"/>
      <c r="K784" s="156">
        <f t="shared" si="84"/>
        <v>0</v>
      </c>
      <c r="L784" s="146"/>
      <c r="M784" s="146"/>
      <c r="N784" s="146"/>
    </row>
    <row r="785" spans="1:14" ht="15.5">
      <c r="A785" s="149"/>
      <c r="B785" s="157"/>
      <c r="C785" s="157"/>
      <c r="D785" s="151"/>
      <c r="E785" s="149"/>
      <c r="F785" s="152"/>
      <c r="G785" s="147"/>
      <c r="H785" s="153"/>
      <c r="I785" s="154"/>
      <c r="J785" s="155"/>
      <c r="K785" s="156">
        <f t="shared" si="84"/>
        <v>0</v>
      </c>
      <c r="L785" s="146"/>
      <c r="M785" s="146"/>
      <c r="N785" s="146"/>
    </row>
    <row r="786" spans="1:14" ht="15.5">
      <c r="K786" s="156">
        <f t="shared" si="84"/>
        <v>0</v>
      </c>
    </row>
    <row r="787" spans="1:14" ht="15.5">
      <c r="K787" s="156">
        <f t="shared" si="84"/>
        <v>0</v>
      </c>
    </row>
    <row r="788" spans="1:14" ht="15.5">
      <c r="K788" s="156">
        <f t="shared" si="84"/>
        <v>0</v>
      </c>
    </row>
    <row r="789" spans="1:14" ht="15.5">
      <c r="A789" t="s">
        <v>182</v>
      </c>
      <c r="K789" s="156">
        <f t="shared" si="84"/>
        <v>0</v>
      </c>
    </row>
    <row r="790" spans="1:14" ht="15.5">
      <c r="A790" s="149" t="s">
        <v>181</v>
      </c>
      <c r="B790" s="150" t="str">
        <f>IF(ISERROR(M790),"",M790)</f>
        <v/>
      </c>
      <c r="C790" s="150" t="e">
        <f>VLOOKUP(B790,AccountFund_Tbl,2,FALSE)</f>
        <v>#N/A</v>
      </c>
      <c r="D790" s="151"/>
      <c r="E790" s="149"/>
      <c r="F790" s="152">
        <f ca="1">TODAY()</f>
        <v>45315</v>
      </c>
      <c r="G790" s="147" t="e">
        <f>IF('IOC Input'!#REF!="","",'IOC Input'!#REF!)</f>
        <v>#REF!</v>
      </c>
      <c r="H790" s="153" t="e">
        <f>IF('IOC Input'!#REF!&gt;=50000,RIGHT('IOC Input'!#REF!,6),"")</f>
        <v>#REF!</v>
      </c>
      <c r="I790" s="154" t="e">
        <f>IF(I791="",J791,"")</f>
        <v>#REF!</v>
      </c>
      <c r="J790" s="155" t="e">
        <f>IF(J791="",I791,"")</f>
        <v>#REF!</v>
      </c>
      <c r="K790" s="156" t="e">
        <f>IF(SUM(I790:J790)&gt;0,1,0)</f>
        <v>#REF!</v>
      </c>
      <c r="L790" s="146"/>
      <c r="M79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90" s="150" t="e">
        <f>VLOOKUP(M790,AccountFund_Tbl,2,FALSE)</f>
        <v>#REF!</v>
      </c>
    </row>
    <row r="791" spans="1:14" ht="15.5">
      <c r="A791" s="149" t="s">
        <v>181</v>
      </c>
      <c r="B791" s="150" t="str">
        <f>IF(B790="","",IF(B790&lt;&gt;"119530",119530,""))</f>
        <v/>
      </c>
      <c r="C791" s="150" t="e">
        <f>VLOOKUP(B791,AccountFund_Tbl,2,FALSE)</f>
        <v>#N/A</v>
      </c>
      <c r="D791" s="151"/>
      <c r="E791" s="149"/>
      <c r="F791" s="152">
        <f ca="1">TODAY()</f>
        <v>45315</v>
      </c>
      <c r="G791" s="147" t="e">
        <f>IF('IOC Input'!#REF!="","",'IOC Input'!#REF!)</f>
        <v>#REF!</v>
      </c>
      <c r="H791" s="153" t="e">
        <f>IF('IOC Input'!#REF!&gt;=50000,RIGHT('IOC Input'!#REF!,6),"")</f>
        <v>#REF!</v>
      </c>
      <c r="I791" s="154" t="e">
        <f>IF(AND('IOC Input'!#REF!="1195000",'IOC Input'!#REF!="C"),'IOC Input'!#REF!,"")</f>
        <v>#REF!</v>
      </c>
      <c r="J791" s="155" t="e">
        <f>IF(AND('IOC Input'!#REF!="1195000",'IOC Input'!#REF!="D"),'IOC Input'!#REF!,"")</f>
        <v>#REF!</v>
      </c>
      <c r="K791" s="156" t="e">
        <f t="shared" ref="K791:K798" si="85">IF(SUM(I791:J791)&gt;0,1,0)</f>
        <v>#REF!</v>
      </c>
      <c r="L791" s="146"/>
      <c r="M791" s="150" t="e">
        <f>IF(M790="","",IF(M790&lt;&gt;"119530",119530,""))</f>
        <v>#REF!</v>
      </c>
      <c r="N791" s="150" t="e">
        <f>VLOOKUP(M791,AccountFund_Tbl,2,FALSE)</f>
        <v>#REF!</v>
      </c>
    </row>
    <row r="792" spans="1:14" ht="15.5">
      <c r="A792" s="149"/>
      <c r="B792" s="157"/>
      <c r="C792" s="157"/>
      <c r="D792" s="151"/>
      <c r="E792" s="149"/>
      <c r="F792" s="152"/>
      <c r="G792" s="147"/>
      <c r="H792" s="153"/>
      <c r="I792" s="154"/>
      <c r="J792" s="155"/>
      <c r="K792" s="156">
        <f t="shared" si="85"/>
        <v>0</v>
      </c>
      <c r="L792" s="146"/>
      <c r="M792" s="146"/>
      <c r="N792" s="146"/>
    </row>
    <row r="793" spans="1:14" ht="15.5">
      <c r="A793" s="149"/>
      <c r="B793" s="157"/>
      <c r="C793" s="157"/>
      <c r="D793" s="151"/>
      <c r="E793" s="149"/>
      <c r="F793" s="152"/>
      <c r="G793" s="147"/>
      <c r="H793" s="153"/>
      <c r="I793" s="154"/>
      <c r="J793" s="155"/>
      <c r="K793" s="156">
        <f t="shared" si="85"/>
        <v>0</v>
      </c>
      <c r="L793" s="146"/>
      <c r="M793" s="146"/>
      <c r="N793" s="146"/>
    </row>
    <row r="794" spans="1:14" ht="15.5">
      <c r="A794" s="149"/>
      <c r="B794" s="157"/>
      <c r="C794" s="157"/>
      <c r="D794" s="151"/>
      <c r="E794" s="149"/>
      <c r="F794" s="152"/>
      <c r="G794" s="147"/>
      <c r="H794" s="153"/>
      <c r="I794" s="154"/>
      <c r="J794" s="155"/>
      <c r="K794" s="156">
        <f t="shared" si="85"/>
        <v>0</v>
      </c>
      <c r="L794" s="146"/>
      <c r="M794" s="146"/>
      <c r="N794" s="146"/>
    </row>
    <row r="795" spans="1:14" ht="15.5">
      <c r="K795" s="156">
        <f t="shared" si="85"/>
        <v>0</v>
      </c>
    </row>
    <row r="796" spans="1:14" ht="15.5">
      <c r="K796" s="156">
        <f t="shared" si="85"/>
        <v>0</v>
      </c>
    </row>
    <row r="797" spans="1:14" ht="15.5">
      <c r="K797" s="156">
        <f t="shared" si="85"/>
        <v>0</v>
      </c>
    </row>
    <row r="798" spans="1:14" ht="15.5">
      <c r="A798" t="s">
        <v>182</v>
      </c>
      <c r="K798" s="156">
        <f t="shared" si="85"/>
        <v>0</v>
      </c>
    </row>
    <row r="799" spans="1:14" ht="15.5">
      <c r="A799" s="149" t="s">
        <v>181</v>
      </c>
      <c r="B799" s="150" t="str">
        <f>IF(ISERROR(M799),"",M799)</f>
        <v/>
      </c>
      <c r="C799" s="150" t="e">
        <f>VLOOKUP(B799,AccountFund_Tbl,2,FALSE)</f>
        <v>#N/A</v>
      </c>
      <c r="D799" s="151"/>
      <c r="E799" s="149"/>
      <c r="F799" s="152">
        <f ca="1">TODAY()</f>
        <v>45315</v>
      </c>
      <c r="G799" s="147" t="e">
        <f>IF('IOC Input'!#REF!="","",'IOC Input'!#REF!)</f>
        <v>#REF!</v>
      </c>
      <c r="H799" s="153" t="e">
        <f>IF('IOC Input'!#REF!&gt;=50000,RIGHT('IOC Input'!#REF!,6),"")</f>
        <v>#REF!</v>
      </c>
      <c r="I799" s="154" t="e">
        <f>IF(I800="",J800,"")</f>
        <v>#REF!</v>
      </c>
      <c r="J799" s="155" t="e">
        <f>IF(J800="",I800,"")</f>
        <v>#REF!</v>
      </c>
      <c r="K799" s="156" t="e">
        <f>IF(SUM(I799:J799)&gt;0,1,0)</f>
        <v>#REF!</v>
      </c>
      <c r="L799" s="146"/>
      <c r="M79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99" s="150" t="e">
        <f>VLOOKUP(M799,AccountFund_Tbl,2,FALSE)</f>
        <v>#REF!</v>
      </c>
    </row>
    <row r="800" spans="1:14" ht="15.5">
      <c r="A800" s="149" t="s">
        <v>181</v>
      </c>
      <c r="B800" s="150" t="str">
        <f>IF(B799="","",IF(B799&lt;&gt;"119530",119530,""))</f>
        <v/>
      </c>
      <c r="C800" s="150" t="e">
        <f>VLOOKUP(B800,AccountFund_Tbl,2,FALSE)</f>
        <v>#N/A</v>
      </c>
      <c r="D800" s="151"/>
      <c r="E800" s="149"/>
      <c r="F800" s="152">
        <f ca="1">TODAY()</f>
        <v>45315</v>
      </c>
      <c r="G800" s="147" t="e">
        <f>IF('IOC Input'!#REF!="","",'IOC Input'!#REF!)</f>
        <v>#REF!</v>
      </c>
      <c r="H800" s="153" t="e">
        <f>IF('IOC Input'!#REF!&gt;=50000,RIGHT('IOC Input'!#REF!,6),"")</f>
        <v>#REF!</v>
      </c>
      <c r="I800" s="154" t="e">
        <f>IF(AND('IOC Input'!#REF!="1195000",'IOC Input'!#REF!="C"),'IOC Input'!#REF!,"")</f>
        <v>#REF!</v>
      </c>
      <c r="J800" s="155" t="e">
        <f>IF(AND('IOC Input'!#REF!="1195000",'IOC Input'!#REF!="D"),'IOC Input'!#REF!,"")</f>
        <v>#REF!</v>
      </c>
      <c r="K800" s="156" t="e">
        <f t="shared" ref="K800:K807" si="86">IF(SUM(I800:J800)&gt;0,1,0)</f>
        <v>#REF!</v>
      </c>
      <c r="L800" s="146"/>
      <c r="M800" s="150" t="e">
        <f>IF(M799="","",IF(M799&lt;&gt;"119530",119530,""))</f>
        <v>#REF!</v>
      </c>
      <c r="N800" s="150" t="e">
        <f>VLOOKUP(M800,AccountFund_Tbl,2,FALSE)</f>
        <v>#REF!</v>
      </c>
    </row>
    <row r="801" spans="1:14" ht="15.5">
      <c r="A801" s="149"/>
      <c r="B801" s="157"/>
      <c r="C801" s="157"/>
      <c r="D801" s="151"/>
      <c r="E801" s="149"/>
      <c r="F801" s="152"/>
      <c r="G801" s="147"/>
      <c r="H801" s="153"/>
      <c r="I801" s="154"/>
      <c r="J801" s="155"/>
      <c r="K801" s="156">
        <f t="shared" si="86"/>
        <v>0</v>
      </c>
      <c r="L801" s="146"/>
      <c r="M801" s="146"/>
      <c r="N801" s="146"/>
    </row>
    <row r="802" spans="1:14" ht="15.5">
      <c r="A802" s="149"/>
      <c r="B802" s="157"/>
      <c r="C802" s="157"/>
      <c r="D802" s="151"/>
      <c r="E802" s="149"/>
      <c r="F802" s="152"/>
      <c r="G802" s="147"/>
      <c r="H802" s="153"/>
      <c r="I802" s="154"/>
      <c r="J802" s="155"/>
      <c r="K802" s="156">
        <f t="shared" si="86"/>
        <v>0</v>
      </c>
      <c r="L802" s="146"/>
      <c r="M802" s="146"/>
      <c r="N802" s="146"/>
    </row>
    <row r="803" spans="1:14" ht="15.5">
      <c r="A803" s="149"/>
      <c r="B803" s="157"/>
      <c r="C803" s="157"/>
      <c r="D803" s="151"/>
      <c r="E803" s="149"/>
      <c r="F803" s="152"/>
      <c r="G803" s="147"/>
      <c r="H803" s="153"/>
      <c r="I803" s="154"/>
      <c r="J803" s="155"/>
      <c r="K803" s="156">
        <f t="shared" si="86"/>
        <v>0</v>
      </c>
      <c r="L803" s="146"/>
      <c r="M803" s="146"/>
      <c r="N803" s="146"/>
    </row>
    <row r="804" spans="1:14" ht="15.5">
      <c r="K804" s="156">
        <f t="shared" si="86"/>
        <v>0</v>
      </c>
    </row>
    <row r="805" spans="1:14" ht="15.5">
      <c r="K805" s="156">
        <f t="shared" si="86"/>
        <v>0</v>
      </c>
    </row>
    <row r="806" spans="1:14" ht="15.5">
      <c r="K806" s="156">
        <f t="shared" si="86"/>
        <v>0</v>
      </c>
    </row>
    <row r="807" spans="1:14" ht="15.5">
      <c r="A807" t="s">
        <v>182</v>
      </c>
      <c r="K807" s="156">
        <f t="shared" si="86"/>
        <v>0</v>
      </c>
    </row>
    <row r="808" spans="1:14" ht="15.5">
      <c r="A808" s="149" t="s">
        <v>181</v>
      </c>
      <c r="B808" s="150" t="str">
        <f>IF(ISERROR(M808),"",M808)</f>
        <v/>
      </c>
      <c r="C808" s="150" t="e">
        <f>VLOOKUP(B808,AccountFund_Tbl,2,FALSE)</f>
        <v>#N/A</v>
      </c>
      <c r="D808" s="151"/>
      <c r="E808" s="149"/>
      <c r="F808" s="152">
        <f ca="1">TODAY()</f>
        <v>45315</v>
      </c>
      <c r="G808" s="147" t="e">
        <f>IF('IOC Input'!#REF!="","",'IOC Input'!#REF!)</f>
        <v>#REF!</v>
      </c>
      <c r="H808" s="153" t="e">
        <f>IF('IOC Input'!#REF!&gt;=50000,RIGHT('IOC Input'!#REF!,6),"")</f>
        <v>#REF!</v>
      </c>
      <c r="I808" s="154" t="e">
        <f>IF(I809="",J809,"")</f>
        <v>#REF!</v>
      </c>
      <c r="J808" s="155" t="e">
        <f>IF(J809="",I809,"")</f>
        <v>#REF!</v>
      </c>
      <c r="K808" s="156" t="e">
        <f>IF(SUM(I808:J808)&gt;0,1,0)</f>
        <v>#REF!</v>
      </c>
      <c r="L808" s="146"/>
      <c r="M80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08" s="150" t="e">
        <f>VLOOKUP(M808,AccountFund_Tbl,2,FALSE)</f>
        <v>#REF!</v>
      </c>
    </row>
    <row r="809" spans="1:14" ht="15.5">
      <c r="A809" s="149" t="s">
        <v>181</v>
      </c>
      <c r="B809" s="150" t="str">
        <f>IF(B808="","",IF(B808&lt;&gt;"119530",119530,""))</f>
        <v/>
      </c>
      <c r="C809" s="150" t="e">
        <f>VLOOKUP(B809,AccountFund_Tbl,2,FALSE)</f>
        <v>#N/A</v>
      </c>
      <c r="D809" s="151"/>
      <c r="E809" s="149"/>
      <c r="F809" s="152">
        <f ca="1">TODAY()</f>
        <v>45315</v>
      </c>
      <c r="G809" s="147" t="e">
        <f>IF('IOC Input'!#REF!="","",'IOC Input'!#REF!)</f>
        <v>#REF!</v>
      </c>
      <c r="H809" s="153" t="e">
        <f>IF('IOC Input'!#REF!&gt;=50000,RIGHT('IOC Input'!#REF!,6),"")</f>
        <v>#REF!</v>
      </c>
      <c r="I809" s="154" t="e">
        <f>IF(AND('IOC Input'!#REF!="1195000",'IOC Input'!#REF!="C"),'IOC Input'!#REF!,"")</f>
        <v>#REF!</v>
      </c>
      <c r="J809" s="155" t="e">
        <f>IF(AND('IOC Input'!#REF!="1195000",'IOC Input'!#REF!="D"),'IOC Input'!#REF!,"")</f>
        <v>#REF!</v>
      </c>
      <c r="K809" s="156" t="e">
        <f t="shared" ref="K809:K816" si="87">IF(SUM(I809:J809)&gt;0,1,0)</f>
        <v>#REF!</v>
      </c>
      <c r="L809" s="146"/>
      <c r="M809" s="150" t="e">
        <f>IF(M808="","",IF(M808&lt;&gt;"119530",119530,""))</f>
        <v>#REF!</v>
      </c>
      <c r="N809" s="150" t="e">
        <f>VLOOKUP(M809,AccountFund_Tbl,2,FALSE)</f>
        <v>#REF!</v>
      </c>
    </row>
    <row r="810" spans="1:14" ht="15.5">
      <c r="A810" s="149"/>
      <c r="B810" s="157"/>
      <c r="C810" s="157"/>
      <c r="D810" s="151"/>
      <c r="E810" s="149"/>
      <c r="F810" s="152"/>
      <c r="G810" s="147"/>
      <c r="H810" s="153"/>
      <c r="I810" s="154"/>
      <c r="J810" s="155"/>
      <c r="K810" s="156">
        <f t="shared" si="87"/>
        <v>0</v>
      </c>
      <c r="L810" s="146"/>
      <c r="M810" s="146"/>
      <c r="N810" s="146"/>
    </row>
    <row r="811" spans="1:14" ht="15.5">
      <c r="A811" s="149"/>
      <c r="B811" s="157"/>
      <c r="C811" s="157"/>
      <c r="D811" s="151"/>
      <c r="E811" s="149"/>
      <c r="F811" s="152"/>
      <c r="G811" s="147"/>
      <c r="H811" s="153"/>
      <c r="I811" s="154"/>
      <c r="J811" s="155"/>
      <c r="K811" s="156">
        <f t="shared" si="87"/>
        <v>0</v>
      </c>
      <c r="L811" s="146"/>
      <c r="M811" s="146"/>
      <c r="N811" s="146"/>
    </row>
    <row r="812" spans="1:14" ht="15.5">
      <c r="A812" s="149"/>
      <c r="B812" s="157"/>
      <c r="C812" s="157"/>
      <c r="D812" s="151"/>
      <c r="E812" s="149"/>
      <c r="F812" s="152"/>
      <c r="G812" s="147"/>
      <c r="H812" s="153"/>
      <c r="I812" s="154"/>
      <c r="J812" s="155"/>
      <c r="K812" s="156">
        <f t="shared" si="87"/>
        <v>0</v>
      </c>
      <c r="L812" s="146"/>
      <c r="M812" s="146"/>
      <c r="N812" s="146"/>
    </row>
    <row r="813" spans="1:14" ht="15.5">
      <c r="K813" s="156">
        <f t="shared" si="87"/>
        <v>0</v>
      </c>
    </row>
    <row r="814" spans="1:14" ht="15.5">
      <c r="K814" s="156">
        <f t="shared" si="87"/>
        <v>0</v>
      </c>
    </row>
    <row r="815" spans="1:14" ht="15.5">
      <c r="K815" s="156">
        <f t="shared" si="87"/>
        <v>0</v>
      </c>
    </row>
    <row r="816" spans="1:14" ht="15.5">
      <c r="A816" t="s">
        <v>182</v>
      </c>
      <c r="K816" s="156">
        <f t="shared" si="87"/>
        <v>0</v>
      </c>
    </row>
    <row r="817" spans="1:14" ht="15.5">
      <c r="A817" s="149" t="s">
        <v>181</v>
      </c>
      <c r="B817" s="150" t="str">
        <f>IF(ISERROR(M817),"",M817)</f>
        <v/>
      </c>
      <c r="C817" s="150" t="e">
        <f>VLOOKUP(B817,AccountFund_Tbl,2,FALSE)</f>
        <v>#N/A</v>
      </c>
      <c r="D817" s="151"/>
      <c r="E817" s="149"/>
      <c r="F817" s="152">
        <f ca="1">TODAY()</f>
        <v>45315</v>
      </c>
      <c r="G817" s="147" t="e">
        <f>IF('IOC Input'!#REF!="","",'IOC Input'!#REF!)</f>
        <v>#REF!</v>
      </c>
      <c r="H817" s="153" t="e">
        <f>IF('IOC Input'!#REF!&gt;=50000,RIGHT('IOC Input'!#REF!,6),"")</f>
        <v>#REF!</v>
      </c>
      <c r="I817" s="154" t="e">
        <f>IF(I818="",J818,"")</f>
        <v>#REF!</v>
      </c>
      <c r="J817" s="155" t="e">
        <f>IF(J818="",I818,"")</f>
        <v>#REF!</v>
      </c>
      <c r="K817" s="156" t="e">
        <f>IF(SUM(I817:J817)&gt;0,1,0)</f>
        <v>#REF!</v>
      </c>
      <c r="L817" s="146"/>
      <c r="M81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17" s="150" t="e">
        <f>VLOOKUP(M817,AccountFund_Tbl,2,FALSE)</f>
        <v>#REF!</v>
      </c>
    </row>
    <row r="818" spans="1:14" ht="15.5">
      <c r="A818" s="149" t="s">
        <v>181</v>
      </c>
      <c r="B818" s="150" t="str">
        <f>IF(B817="","",IF(B817&lt;&gt;"119530",119530,""))</f>
        <v/>
      </c>
      <c r="C818" s="150" t="e">
        <f>VLOOKUP(B818,AccountFund_Tbl,2,FALSE)</f>
        <v>#N/A</v>
      </c>
      <c r="D818" s="151"/>
      <c r="E818" s="149"/>
      <c r="F818" s="152">
        <f ca="1">TODAY()</f>
        <v>45315</v>
      </c>
      <c r="G818" s="147" t="e">
        <f>IF('IOC Input'!#REF!="","",'IOC Input'!#REF!)</f>
        <v>#REF!</v>
      </c>
      <c r="H818" s="153" t="e">
        <f>IF('IOC Input'!#REF!&gt;=50000,RIGHT('IOC Input'!#REF!,6),"")</f>
        <v>#REF!</v>
      </c>
      <c r="I818" s="154" t="e">
        <f>IF(AND('IOC Input'!#REF!="1195000",'IOC Input'!#REF!="C"),'IOC Input'!#REF!,"")</f>
        <v>#REF!</v>
      </c>
      <c r="J818" s="155" t="e">
        <f>IF(AND('IOC Input'!#REF!="1195000",'IOC Input'!#REF!="D"),'IOC Input'!#REF!,"")</f>
        <v>#REF!</v>
      </c>
      <c r="K818" s="156" t="e">
        <f t="shared" ref="K818:K825" si="88">IF(SUM(I818:J818)&gt;0,1,0)</f>
        <v>#REF!</v>
      </c>
      <c r="L818" s="146"/>
      <c r="M818" s="150" t="e">
        <f>IF(M817="","",IF(M817&lt;&gt;"119530",119530,""))</f>
        <v>#REF!</v>
      </c>
      <c r="N818" s="150" t="e">
        <f>VLOOKUP(M818,AccountFund_Tbl,2,FALSE)</f>
        <v>#REF!</v>
      </c>
    </row>
    <row r="819" spans="1:14" ht="15.5">
      <c r="A819" s="149"/>
      <c r="B819" s="157"/>
      <c r="C819" s="157"/>
      <c r="D819" s="151"/>
      <c r="E819" s="149"/>
      <c r="F819" s="152"/>
      <c r="G819" s="147"/>
      <c r="H819" s="153"/>
      <c r="I819" s="154"/>
      <c r="J819" s="155"/>
      <c r="K819" s="156">
        <f t="shared" si="88"/>
        <v>0</v>
      </c>
      <c r="L819" s="146"/>
      <c r="M819" s="146"/>
      <c r="N819" s="146"/>
    </row>
    <row r="820" spans="1:14" ht="15.5">
      <c r="A820" s="149"/>
      <c r="B820" s="157"/>
      <c r="C820" s="157"/>
      <c r="D820" s="151"/>
      <c r="E820" s="149"/>
      <c r="F820" s="152"/>
      <c r="G820" s="147"/>
      <c r="H820" s="153"/>
      <c r="I820" s="154"/>
      <c r="J820" s="155"/>
      <c r="K820" s="156">
        <f t="shared" si="88"/>
        <v>0</v>
      </c>
      <c r="L820" s="146"/>
      <c r="M820" s="146"/>
      <c r="N820" s="146"/>
    </row>
    <row r="821" spans="1:14" ht="15.5">
      <c r="A821" s="149"/>
      <c r="B821" s="157"/>
      <c r="C821" s="157"/>
      <c r="D821" s="151"/>
      <c r="E821" s="149"/>
      <c r="F821" s="152"/>
      <c r="G821" s="147"/>
      <c r="H821" s="153"/>
      <c r="I821" s="154"/>
      <c r="J821" s="155"/>
      <c r="K821" s="156">
        <f t="shared" si="88"/>
        <v>0</v>
      </c>
      <c r="L821" s="146"/>
      <c r="M821" s="146"/>
      <c r="N821" s="146"/>
    </row>
    <row r="822" spans="1:14" ht="15.5">
      <c r="K822" s="156">
        <f t="shared" si="88"/>
        <v>0</v>
      </c>
    </row>
    <row r="823" spans="1:14" ht="15.5">
      <c r="K823" s="156">
        <f t="shared" si="88"/>
        <v>0</v>
      </c>
    </row>
    <row r="824" spans="1:14" ht="15.5">
      <c r="K824" s="156">
        <f t="shared" si="88"/>
        <v>0</v>
      </c>
    </row>
    <row r="825" spans="1:14" ht="15.5">
      <c r="A825" t="s">
        <v>182</v>
      </c>
      <c r="K825" s="156">
        <f t="shared" si="88"/>
        <v>0</v>
      </c>
    </row>
    <row r="826" spans="1:14" ht="15.5">
      <c r="A826" s="149" t="s">
        <v>181</v>
      </c>
      <c r="B826" s="150" t="str">
        <f>IF(ISERROR(M826),"",M826)</f>
        <v/>
      </c>
      <c r="C826" s="150" t="e">
        <f>VLOOKUP(B826,AccountFund_Tbl,2,FALSE)</f>
        <v>#N/A</v>
      </c>
      <c r="D826" s="151"/>
      <c r="E826" s="149"/>
      <c r="F826" s="152">
        <f ca="1">TODAY()</f>
        <v>45315</v>
      </c>
      <c r="G826" s="147" t="e">
        <f>IF('IOC Input'!#REF!="","",'IOC Input'!#REF!)</f>
        <v>#REF!</v>
      </c>
      <c r="H826" s="153" t="e">
        <f>IF('IOC Input'!#REF!&gt;=50000,RIGHT('IOC Input'!#REF!,6),"")</f>
        <v>#REF!</v>
      </c>
      <c r="I826" s="154" t="e">
        <f>IF(I827="",J827,"")</f>
        <v>#REF!</v>
      </c>
      <c r="J826" s="155" t="e">
        <f>IF(J827="",I827,"")</f>
        <v>#REF!</v>
      </c>
      <c r="K826" s="156" t="e">
        <f>IF(SUM(I826:J826)&gt;0,1,0)</f>
        <v>#REF!</v>
      </c>
      <c r="L826" s="146"/>
      <c r="M82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26" s="150" t="e">
        <f>VLOOKUP(M826,AccountFund_Tbl,2,FALSE)</f>
        <v>#REF!</v>
      </c>
    </row>
    <row r="827" spans="1:14" ht="15.5">
      <c r="A827" s="149" t="s">
        <v>181</v>
      </c>
      <c r="B827" s="150" t="str">
        <f>IF(B826="","",IF(B826&lt;&gt;"119530",119530,""))</f>
        <v/>
      </c>
      <c r="C827" s="150" t="e">
        <f>VLOOKUP(B827,AccountFund_Tbl,2,FALSE)</f>
        <v>#N/A</v>
      </c>
      <c r="D827" s="151"/>
      <c r="E827" s="149"/>
      <c r="F827" s="152">
        <f ca="1">TODAY()</f>
        <v>45315</v>
      </c>
      <c r="G827" s="147" t="e">
        <f>IF('IOC Input'!#REF!="","",'IOC Input'!#REF!)</f>
        <v>#REF!</v>
      </c>
      <c r="H827" s="153" t="e">
        <f>IF('IOC Input'!#REF!&gt;=50000,RIGHT('IOC Input'!#REF!,6),"")</f>
        <v>#REF!</v>
      </c>
      <c r="I827" s="154" t="e">
        <f>IF(AND('IOC Input'!#REF!="1195000",'IOC Input'!#REF!="C"),'IOC Input'!#REF!,"")</f>
        <v>#REF!</v>
      </c>
      <c r="J827" s="155" t="e">
        <f>IF(AND('IOC Input'!#REF!="1195000",'IOC Input'!#REF!="D"),'IOC Input'!#REF!,"")</f>
        <v>#REF!</v>
      </c>
      <c r="K827" s="156" t="e">
        <f t="shared" ref="K827:K834" si="89">IF(SUM(I827:J827)&gt;0,1,0)</f>
        <v>#REF!</v>
      </c>
      <c r="L827" s="146"/>
      <c r="M827" s="150" t="e">
        <f>IF(M826="","",IF(M826&lt;&gt;"119530",119530,""))</f>
        <v>#REF!</v>
      </c>
      <c r="N827" s="150" t="e">
        <f>VLOOKUP(M827,AccountFund_Tbl,2,FALSE)</f>
        <v>#REF!</v>
      </c>
    </row>
    <row r="828" spans="1:14" ht="15.5">
      <c r="A828" s="149"/>
      <c r="B828" s="157"/>
      <c r="C828" s="157"/>
      <c r="D828" s="151"/>
      <c r="E828" s="149"/>
      <c r="F828" s="152"/>
      <c r="G828" s="147"/>
      <c r="H828" s="153"/>
      <c r="I828" s="154"/>
      <c r="J828" s="155"/>
      <c r="K828" s="156">
        <f t="shared" si="89"/>
        <v>0</v>
      </c>
      <c r="L828" s="146"/>
      <c r="M828" s="146"/>
      <c r="N828" s="146"/>
    </row>
    <row r="829" spans="1:14" ht="15.5">
      <c r="A829" s="149"/>
      <c r="B829" s="157"/>
      <c r="C829" s="157"/>
      <c r="D829" s="151"/>
      <c r="E829" s="149"/>
      <c r="F829" s="152"/>
      <c r="G829" s="147"/>
      <c r="H829" s="153"/>
      <c r="I829" s="154"/>
      <c r="J829" s="155"/>
      <c r="K829" s="156">
        <f t="shared" si="89"/>
        <v>0</v>
      </c>
      <c r="L829" s="146"/>
      <c r="M829" s="146"/>
      <c r="N829" s="146"/>
    </row>
    <row r="830" spans="1:14" ht="15.5">
      <c r="A830" s="149"/>
      <c r="B830" s="157"/>
      <c r="C830" s="157"/>
      <c r="D830" s="151"/>
      <c r="E830" s="149"/>
      <c r="F830" s="152"/>
      <c r="G830" s="147"/>
      <c r="H830" s="153"/>
      <c r="I830" s="154"/>
      <c r="J830" s="155"/>
      <c r="K830" s="156">
        <f t="shared" si="89"/>
        <v>0</v>
      </c>
      <c r="L830" s="146"/>
      <c r="M830" s="146"/>
      <c r="N830" s="146"/>
    </row>
    <row r="831" spans="1:14" ht="15.5">
      <c r="K831" s="156">
        <f t="shared" si="89"/>
        <v>0</v>
      </c>
    </row>
    <row r="832" spans="1:14" ht="15.5">
      <c r="K832" s="156">
        <f t="shared" si="89"/>
        <v>0</v>
      </c>
    </row>
    <row r="833" spans="1:14" ht="15.5">
      <c r="K833" s="156">
        <f t="shared" si="89"/>
        <v>0</v>
      </c>
    </row>
    <row r="834" spans="1:14" ht="15.5">
      <c r="A834" t="s">
        <v>182</v>
      </c>
      <c r="K834" s="156">
        <f t="shared" si="89"/>
        <v>0</v>
      </c>
    </row>
    <row r="835" spans="1:14" ht="15.5">
      <c r="A835" s="149" t="s">
        <v>181</v>
      </c>
      <c r="B835" s="150" t="str">
        <f>IF(ISERROR(M835),"",M835)</f>
        <v/>
      </c>
      <c r="C835" s="150" t="e">
        <f>VLOOKUP(B835,AccountFund_Tbl,2,FALSE)</f>
        <v>#N/A</v>
      </c>
      <c r="D835" s="151"/>
      <c r="E835" s="149"/>
      <c r="F835" s="152">
        <f ca="1">TODAY()</f>
        <v>45315</v>
      </c>
      <c r="G835" s="147" t="e">
        <f>IF('IOC Input'!#REF!="","",'IOC Input'!#REF!)</f>
        <v>#REF!</v>
      </c>
      <c r="H835" s="153" t="e">
        <f>IF('IOC Input'!#REF!&gt;=50000,RIGHT('IOC Input'!#REF!,6),"")</f>
        <v>#REF!</v>
      </c>
      <c r="I835" s="154" t="e">
        <f>IF(I836="",J836,"")</f>
        <v>#REF!</v>
      </c>
      <c r="J835" s="155" t="e">
        <f>IF(J836="",I836,"")</f>
        <v>#REF!</v>
      </c>
      <c r="K835" s="156" t="e">
        <f>IF(SUM(I835:J835)&gt;0,1,0)</f>
        <v>#REF!</v>
      </c>
      <c r="L835" s="146"/>
      <c r="M83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35" s="150" t="e">
        <f>VLOOKUP(M835,AccountFund_Tbl,2,FALSE)</f>
        <v>#REF!</v>
      </c>
    </row>
    <row r="836" spans="1:14" ht="15.5">
      <c r="A836" s="149" t="s">
        <v>181</v>
      </c>
      <c r="B836" s="150" t="str">
        <f>IF(B835="","",IF(B835&lt;&gt;"119530",119530,""))</f>
        <v/>
      </c>
      <c r="C836" s="150" t="e">
        <f>VLOOKUP(B836,AccountFund_Tbl,2,FALSE)</f>
        <v>#N/A</v>
      </c>
      <c r="D836" s="151"/>
      <c r="E836" s="149"/>
      <c r="F836" s="152">
        <f ca="1">TODAY()</f>
        <v>45315</v>
      </c>
      <c r="G836" s="147" t="e">
        <f>IF('IOC Input'!#REF!="","",'IOC Input'!#REF!)</f>
        <v>#REF!</v>
      </c>
      <c r="H836" s="153" t="e">
        <f>IF('IOC Input'!#REF!&gt;=50000,RIGHT('IOC Input'!#REF!,6),"")</f>
        <v>#REF!</v>
      </c>
      <c r="I836" s="154" t="e">
        <f>IF(AND('IOC Input'!#REF!="1195000",'IOC Input'!#REF!="C"),'IOC Input'!#REF!,"")</f>
        <v>#REF!</v>
      </c>
      <c r="J836" s="155" t="e">
        <f>IF(AND('IOC Input'!#REF!="1195000",'IOC Input'!#REF!="D"),'IOC Input'!#REF!,"")</f>
        <v>#REF!</v>
      </c>
      <c r="K836" s="156" t="e">
        <f t="shared" ref="K836:K843" si="90">IF(SUM(I836:J836)&gt;0,1,0)</f>
        <v>#REF!</v>
      </c>
      <c r="L836" s="146"/>
      <c r="M836" s="150" t="e">
        <f>IF(M835="","",IF(M835&lt;&gt;"119530",119530,""))</f>
        <v>#REF!</v>
      </c>
      <c r="N836" s="150" t="e">
        <f>VLOOKUP(M836,AccountFund_Tbl,2,FALSE)</f>
        <v>#REF!</v>
      </c>
    </row>
    <row r="837" spans="1:14" ht="15.5">
      <c r="A837" s="149"/>
      <c r="B837" s="157"/>
      <c r="C837" s="157"/>
      <c r="D837" s="151"/>
      <c r="E837" s="149"/>
      <c r="F837" s="152"/>
      <c r="G837" s="147"/>
      <c r="H837" s="153"/>
      <c r="I837" s="154"/>
      <c r="J837" s="155"/>
      <c r="K837" s="156">
        <f t="shared" si="90"/>
        <v>0</v>
      </c>
      <c r="L837" s="146"/>
      <c r="M837" s="146"/>
      <c r="N837" s="146"/>
    </row>
    <row r="838" spans="1:14" ht="15.5">
      <c r="A838" s="149"/>
      <c r="B838" s="157"/>
      <c r="C838" s="157"/>
      <c r="D838" s="151"/>
      <c r="E838" s="149"/>
      <c r="F838" s="152"/>
      <c r="G838" s="147"/>
      <c r="H838" s="153"/>
      <c r="I838" s="154"/>
      <c r="J838" s="155"/>
      <c r="K838" s="156">
        <f t="shared" si="90"/>
        <v>0</v>
      </c>
      <c r="L838" s="146"/>
      <c r="M838" s="146"/>
      <c r="N838" s="146"/>
    </row>
    <row r="839" spans="1:14" ht="15.5">
      <c r="A839" s="149"/>
      <c r="B839" s="157"/>
      <c r="C839" s="157"/>
      <c r="D839" s="151"/>
      <c r="E839" s="149"/>
      <c r="F839" s="152"/>
      <c r="G839" s="147"/>
      <c r="H839" s="153"/>
      <c r="I839" s="154"/>
      <c r="J839" s="155"/>
      <c r="K839" s="156">
        <f t="shared" si="90"/>
        <v>0</v>
      </c>
      <c r="L839" s="146"/>
      <c r="M839" s="146"/>
      <c r="N839" s="146"/>
    </row>
    <row r="840" spans="1:14" ht="15.5">
      <c r="K840" s="156">
        <f t="shared" si="90"/>
        <v>0</v>
      </c>
    </row>
    <row r="841" spans="1:14" ht="15.5">
      <c r="K841" s="156">
        <f t="shared" si="90"/>
        <v>0</v>
      </c>
    </row>
    <row r="842" spans="1:14" ht="15.5">
      <c r="K842" s="156">
        <f t="shared" si="90"/>
        <v>0</v>
      </c>
    </row>
    <row r="843" spans="1:14" ht="15.5">
      <c r="A843" t="s">
        <v>182</v>
      </c>
      <c r="K843" s="156">
        <f t="shared" si="90"/>
        <v>0</v>
      </c>
    </row>
    <row r="844" spans="1:14" ht="15.5">
      <c r="A844" s="149" t="s">
        <v>181</v>
      </c>
      <c r="B844" s="150" t="str">
        <f>IF(ISERROR(M844),"",M844)</f>
        <v/>
      </c>
      <c r="C844" s="150" t="e">
        <f>VLOOKUP(B844,AccountFund_Tbl,2,FALSE)</f>
        <v>#N/A</v>
      </c>
      <c r="D844" s="151"/>
      <c r="E844" s="149"/>
      <c r="F844" s="152">
        <f ca="1">TODAY()</f>
        <v>45315</v>
      </c>
      <c r="G844" s="147" t="e">
        <f>IF('IOC Input'!#REF!="","",'IOC Input'!#REF!)</f>
        <v>#REF!</v>
      </c>
      <c r="H844" s="153" t="e">
        <f>IF('IOC Input'!#REF!&gt;=50000,RIGHT('IOC Input'!#REF!,6),"")</f>
        <v>#REF!</v>
      </c>
      <c r="I844" s="154" t="e">
        <f>IF(I845="",J845,"")</f>
        <v>#REF!</v>
      </c>
      <c r="J844" s="155" t="e">
        <f>IF(J845="",I845,"")</f>
        <v>#REF!</v>
      </c>
      <c r="K844" s="156" t="e">
        <f>IF(SUM(I844:J844)&gt;0,1,0)</f>
        <v>#REF!</v>
      </c>
      <c r="L844" s="146"/>
      <c r="M84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44" s="150" t="e">
        <f>VLOOKUP(M844,AccountFund_Tbl,2,FALSE)</f>
        <v>#REF!</v>
      </c>
    </row>
    <row r="845" spans="1:14" ht="15.5">
      <c r="A845" s="149" t="s">
        <v>181</v>
      </c>
      <c r="B845" s="150" t="str">
        <f>IF(B844="","",IF(B844&lt;&gt;"119530",119530,""))</f>
        <v/>
      </c>
      <c r="C845" s="150" t="e">
        <f>VLOOKUP(B845,AccountFund_Tbl,2,FALSE)</f>
        <v>#N/A</v>
      </c>
      <c r="D845" s="151"/>
      <c r="E845" s="149"/>
      <c r="F845" s="152">
        <f ca="1">TODAY()</f>
        <v>45315</v>
      </c>
      <c r="G845" s="147" t="e">
        <f>IF('IOC Input'!#REF!="","",'IOC Input'!#REF!)</f>
        <v>#REF!</v>
      </c>
      <c r="H845" s="153" t="e">
        <f>IF('IOC Input'!#REF!&gt;=50000,RIGHT('IOC Input'!#REF!,6),"")</f>
        <v>#REF!</v>
      </c>
      <c r="I845" s="154" t="e">
        <f>IF(AND('IOC Input'!#REF!="1195000",'IOC Input'!#REF!="C"),'IOC Input'!#REF!,"")</f>
        <v>#REF!</v>
      </c>
      <c r="J845" s="155" t="e">
        <f>IF(AND('IOC Input'!#REF!="1195000",'IOC Input'!#REF!="D"),'IOC Input'!#REF!,"")</f>
        <v>#REF!</v>
      </c>
      <c r="K845" s="156" t="e">
        <f t="shared" ref="K845:K852" si="91">IF(SUM(I845:J845)&gt;0,1,0)</f>
        <v>#REF!</v>
      </c>
      <c r="L845" s="146"/>
      <c r="M845" s="150" t="e">
        <f>IF(M844="","",IF(M844&lt;&gt;"119530",119530,""))</f>
        <v>#REF!</v>
      </c>
      <c r="N845" s="150" t="e">
        <f>VLOOKUP(M845,AccountFund_Tbl,2,FALSE)</f>
        <v>#REF!</v>
      </c>
    </row>
    <row r="846" spans="1:14" ht="15.5">
      <c r="A846" s="149"/>
      <c r="B846" s="157"/>
      <c r="C846" s="157"/>
      <c r="D846" s="151"/>
      <c r="E846" s="149"/>
      <c r="F846" s="152"/>
      <c r="G846" s="147"/>
      <c r="H846" s="153"/>
      <c r="I846" s="154"/>
      <c r="J846" s="155"/>
      <c r="K846" s="156">
        <f t="shared" si="91"/>
        <v>0</v>
      </c>
      <c r="L846" s="146"/>
      <c r="M846" s="146"/>
      <c r="N846" s="146"/>
    </row>
    <row r="847" spans="1:14" ht="15.5">
      <c r="A847" s="149"/>
      <c r="B847" s="157"/>
      <c r="C847" s="157"/>
      <c r="D847" s="151"/>
      <c r="E847" s="149"/>
      <c r="F847" s="152"/>
      <c r="G847" s="147"/>
      <c r="H847" s="153"/>
      <c r="I847" s="154"/>
      <c r="J847" s="155"/>
      <c r="K847" s="156">
        <f t="shared" si="91"/>
        <v>0</v>
      </c>
      <c r="L847" s="146"/>
      <c r="M847" s="146"/>
      <c r="N847" s="146"/>
    </row>
    <row r="848" spans="1:14" ht="15.5">
      <c r="A848" s="149"/>
      <c r="B848" s="157"/>
      <c r="C848" s="157"/>
      <c r="D848" s="151"/>
      <c r="E848" s="149"/>
      <c r="F848" s="152"/>
      <c r="G848" s="147"/>
      <c r="H848" s="153"/>
      <c r="I848" s="154"/>
      <c r="J848" s="155"/>
      <c r="K848" s="156">
        <f t="shared" si="91"/>
        <v>0</v>
      </c>
      <c r="L848" s="146"/>
      <c r="M848" s="146"/>
      <c r="N848" s="146"/>
    </row>
    <row r="849" spans="1:14" ht="15.5">
      <c r="K849" s="156">
        <f t="shared" si="91"/>
        <v>0</v>
      </c>
    </row>
    <row r="850" spans="1:14" ht="15.5">
      <c r="K850" s="156">
        <f t="shared" si="91"/>
        <v>0</v>
      </c>
    </row>
    <row r="851" spans="1:14" ht="15.5">
      <c r="K851" s="156">
        <f t="shared" si="91"/>
        <v>0</v>
      </c>
    </row>
    <row r="852" spans="1:14" ht="15.5">
      <c r="A852" t="s">
        <v>182</v>
      </c>
      <c r="K852" s="156">
        <f t="shared" si="91"/>
        <v>0</v>
      </c>
    </row>
    <row r="853" spans="1:14" ht="15.5">
      <c r="A853" s="149" t="s">
        <v>181</v>
      </c>
      <c r="B853" s="150" t="str">
        <f>IF(ISERROR(M853),"",M853)</f>
        <v/>
      </c>
      <c r="C853" s="150" t="e">
        <f>VLOOKUP(B853,AccountFund_Tbl,2,FALSE)</f>
        <v>#N/A</v>
      </c>
      <c r="D853" s="151"/>
      <c r="E853" s="149"/>
      <c r="F853" s="152">
        <f ca="1">TODAY()</f>
        <v>45315</v>
      </c>
      <c r="G853" s="147" t="e">
        <f>IF('IOC Input'!#REF!="","",'IOC Input'!#REF!)</f>
        <v>#REF!</v>
      </c>
      <c r="H853" s="153" t="e">
        <f>IF('IOC Input'!#REF!&gt;=50000,RIGHT('IOC Input'!#REF!,6),"")</f>
        <v>#REF!</v>
      </c>
      <c r="I853" s="154" t="e">
        <f>IF(I854="",J854,"")</f>
        <v>#REF!</v>
      </c>
      <c r="J853" s="155" t="e">
        <f>IF(J854="",I854,"")</f>
        <v>#REF!</v>
      </c>
      <c r="K853" s="156" t="e">
        <f>IF(SUM(I853:J853)&gt;0,1,0)</f>
        <v>#REF!</v>
      </c>
      <c r="L853" s="146"/>
      <c r="M85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53" s="150" t="e">
        <f>VLOOKUP(M853,AccountFund_Tbl,2,FALSE)</f>
        <v>#REF!</v>
      </c>
    </row>
    <row r="854" spans="1:14" ht="15.5">
      <c r="A854" s="149" t="s">
        <v>181</v>
      </c>
      <c r="B854" s="150" t="str">
        <f>IF(B853="","",IF(B853&lt;&gt;"119530",119530,""))</f>
        <v/>
      </c>
      <c r="C854" s="150" t="e">
        <f>VLOOKUP(B854,AccountFund_Tbl,2,FALSE)</f>
        <v>#N/A</v>
      </c>
      <c r="D854" s="151"/>
      <c r="E854" s="149"/>
      <c r="F854" s="152">
        <f ca="1">TODAY()</f>
        <v>45315</v>
      </c>
      <c r="G854" s="147" t="e">
        <f>IF('IOC Input'!#REF!="","",'IOC Input'!#REF!)</f>
        <v>#REF!</v>
      </c>
      <c r="H854" s="153" t="e">
        <f>IF('IOC Input'!#REF!&gt;=50000,RIGHT('IOC Input'!#REF!,6),"")</f>
        <v>#REF!</v>
      </c>
      <c r="I854" s="154" t="e">
        <f>IF(AND('IOC Input'!#REF!="1195000",'IOC Input'!#REF!="C"),'IOC Input'!#REF!,"")</f>
        <v>#REF!</v>
      </c>
      <c r="J854" s="155" t="e">
        <f>IF(AND('IOC Input'!#REF!="1195000",'IOC Input'!#REF!="D"),'IOC Input'!#REF!,"")</f>
        <v>#REF!</v>
      </c>
      <c r="K854" s="156" t="e">
        <f t="shared" ref="K854:K861" si="92">IF(SUM(I854:J854)&gt;0,1,0)</f>
        <v>#REF!</v>
      </c>
      <c r="L854" s="146"/>
      <c r="M854" s="150" t="e">
        <f>IF(M853="","",IF(M853&lt;&gt;"119530",119530,""))</f>
        <v>#REF!</v>
      </c>
      <c r="N854" s="150" t="e">
        <f>VLOOKUP(M854,AccountFund_Tbl,2,FALSE)</f>
        <v>#REF!</v>
      </c>
    </row>
    <row r="855" spans="1:14" ht="15.5">
      <c r="A855" s="149"/>
      <c r="B855" s="157"/>
      <c r="C855" s="157"/>
      <c r="D855" s="151"/>
      <c r="E855" s="149"/>
      <c r="F855" s="152"/>
      <c r="G855" s="147"/>
      <c r="H855" s="153"/>
      <c r="I855" s="154"/>
      <c r="J855" s="155"/>
      <c r="K855" s="156">
        <f t="shared" si="92"/>
        <v>0</v>
      </c>
      <c r="L855" s="146"/>
      <c r="M855" s="146"/>
      <c r="N855" s="146"/>
    </row>
    <row r="856" spans="1:14" ht="15.5">
      <c r="A856" s="149"/>
      <c r="B856" s="157"/>
      <c r="C856" s="157"/>
      <c r="D856" s="151"/>
      <c r="E856" s="149"/>
      <c r="F856" s="152"/>
      <c r="G856" s="147"/>
      <c r="H856" s="153"/>
      <c r="I856" s="154"/>
      <c r="J856" s="155"/>
      <c r="K856" s="156">
        <f t="shared" si="92"/>
        <v>0</v>
      </c>
      <c r="L856" s="146"/>
      <c r="M856" s="146"/>
      <c r="N856" s="146"/>
    </row>
    <row r="857" spans="1:14" ht="15.5">
      <c r="A857" s="149"/>
      <c r="B857" s="157"/>
      <c r="C857" s="157"/>
      <c r="D857" s="151"/>
      <c r="E857" s="149"/>
      <c r="F857" s="152"/>
      <c r="G857" s="147"/>
      <c r="H857" s="153"/>
      <c r="I857" s="154"/>
      <c r="J857" s="155"/>
      <c r="K857" s="156">
        <f t="shared" si="92"/>
        <v>0</v>
      </c>
      <c r="L857" s="146"/>
      <c r="M857" s="146"/>
      <c r="N857" s="146"/>
    </row>
    <row r="858" spans="1:14" ht="15.5">
      <c r="K858" s="156">
        <f t="shared" si="92"/>
        <v>0</v>
      </c>
    </row>
    <row r="859" spans="1:14" ht="15.5">
      <c r="K859" s="156">
        <f t="shared" si="92"/>
        <v>0</v>
      </c>
    </row>
    <row r="860" spans="1:14" ht="15.5">
      <c r="K860" s="156">
        <f t="shared" si="92"/>
        <v>0</v>
      </c>
    </row>
    <row r="861" spans="1:14" ht="15.5">
      <c r="A861" t="s">
        <v>182</v>
      </c>
      <c r="K861" s="156">
        <f t="shared" si="92"/>
        <v>0</v>
      </c>
    </row>
    <row r="862" spans="1:14" ht="15.5">
      <c r="A862" s="149" t="s">
        <v>181</v>
      </c>
      <c r="B862" s="150" t="str">
        <f>IF(ISERROR(M862),"",M862)</f>
        <v/>
      </c>
      <c r="C862" s="150" t="e">
        <f>VLOOKUP(B862,AccountFund_Tbl,2,FALSE)</f>
        <v>#N/A</v>
      </c>
      <c r="D862" s="151"/>
      <c r="E862" s="149"/>
      <c r="F862" s="152">
        <f ca="1">TODAY()</f>
        <v>45315</v>
      </c>
      <c r="G862" s="147" t="e">
        <f>IF('IOC Input'!#REF!="","",'IOC Input'!#REF!)</f>
        <v>#REF!</v>
      </c>
      <c r="H862" s="153" t="e">
        <f>IF('IOC Input'!#REF!&gt;=50000,RIGHT('IOC Input'!#REF!,6),"")</f>
        <v>#REF!</v>
      </c>
      <c r="I862" s="154" t="e">
        <f>IF(I863="",J863,"")</f>
        <v>#REF!</v>
      </c>
      <c r="J862" s="155" t="e">
        <f>IF(J863="",I863,"")</f>
        <v>#REF!</v>
      </c>
      <c r="K862" s="156" t="e">
        <f>IF(SUM(I862:J862)&gt;0,1,0)</f>
        <v>#REF!</v>
      </c>
      <c r="L862" s="146"/>
      <c r="M86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62" s="150" t="e">
        <f>VLOOKUP(M862,AccountFund_Tbl,2,FALSE)</f>
        <v>#REF!</v>
      </c>
    </row>
    <row r="863" spans="1:14" ht="15.5">
      <c r="A863" s="149" t="s">
        <v>181</v>
      </c>
      <c r="B863" s="150" t="str">
        <f>IF(B862="","",IF(B862&lt;&gt;"119530",119530,""))</f>
        <v/>
      </c>
      <c r="C863" s="150" t="e">
        <f>VLOOKUP(B863,AccountFund_Tbl,2,FALSE)</f>
        <v>#N/A</v>
      </c>
      <c r="D863" s="151"/>
      <c r="E863" s="149"/>
      <c r="F863" s="152">
        <f ca="1">TODAY()</f>
        <v>45315</v>
      </c>
      <c r="G863" s="147" t="e">
        <f>IF('IOC Input'!#REF!="","",'IOC Input'!#REF!)</f>
        <v>#REF!</v>
      </c>
      <c r="H863" s="153" t="e">
        <f>IF('IOC Input'!#REF!&gt;=50000,RIGHT('IOC Input'!#REF!,6),"")</f>
        <v>#REF!</v>
      </c>
      <c r="I863" s="154" t="e">
        <f>IF(AND('IOC Input'!#REF!="1195000",'IOC Input'!#REF!="C"),'IOC Input'!#REF!,"")</f>
        <v>#REF!</v>
      </c>
      <c r="J863" s="155" t="e">
        <f>IF(AND('IOC Input'!#REF!="1195000",'IOC Input'!#REF!="D"),'IOC Input'!#REF!,"")</f>
        <v>#REF!</v>
      </c>
      <c r="K863" s="156" t="e">
        <f t="shared" ref="K863:K870" si="93">IF(SUM(I863:J863)&gt;0,1,0)</f>
        <v>#REF!</v>
      </c>
      <c r="L863" s="146"/>
      <c r="M863" s="150" t="e">
        <f>IF(M862="","",IF(M862&lt;&gt;"119530",119530,""))</f>
        <v>#REF!</v>
      </c>
      <c r="N863" s="150" t="e">
        <f>VLOOKUP(M863,AccountFund_Tbl,2,FALSE)</f>
        <v>#REF!</v>
      </c>
    </row>
    <row r="864" spans="1:14" ht="15.5">
      <c r="A864" s="149"/>
      <c r="B864" s="157"/>
      <c r="C864" s="157"/>
      <c r="D864" s="151"/>
      <c r="E864" s="149"/>
      <c r="F864" s="152"/>
      <c r="G864" s="147"/>
      <c r="H864" s="153"/>
      <c r="I864" s="154"/>
      <c r="J864" s="155"/>
      <c r="K864" s="156">
        <f t="shared" si="93"/>
        <v>0</v>
      </c>
      <c r="L864" s="146"/>
      <c r="M864" s="146"/>
      <c r="N864" s="146"/>
    </row>
    <row r="865" spans="1:14" ht="15.5">
      <c r="A865" s="149"/>
      <c r="B865" s="157"/>
      <c r="C865" s="157"/>
      <c r="D865" s="151"/>
      <c r="E865" s="149"/>
      <c r="F865" s="152"/>
      <c r="G865" s="147"/>
      <c r="H865" s="153"/>
      <c r="I865" s="154"/>
      <c r="J865" s="155"/>
      <c r="K865" s="156">
        <f t="shared" si="93"/>
        <v>0</v>
      </c>
      <c r="L865" s="146"/>
      <c r="M865" s="146"/>
      <c r="N865" s="146"/>
    </row>
    <row r="866" spans="1:14" ht="15.5">
      <c r="A866" s="149"/>
      <c r="B866" s="157"/>
      <c r="C866" s="157"/>
      <c r="D866" s="151"/>
      <c r="E866" s="149"/>
      <c r="F866" s="152"/>
      <c r="G866" s="147"/>
      <c r="H866" s="153"/>
      <c r="I866" s="154"/>
      <c r="J866" s="155"/>
      <c r="K866" s="156">
        <f t="shared" si="93"/>
        <v>0</v>
      </c>
      <c r="L866" s="146"/>
      <c r="M866" s="146"/>
      <c r="N866" s="146"/>
    </row>
    <row r="867" spans="1:14" ht="15.5">
      <c r="K867" s="156">
        <f t="shared" si="93"/>
        <v>0</v>
      </c>
    </row>
    <row r="868" spans="1:14" ht="15.5">
      <c r="K868" s="156">
        <f t="shared" si="93"/>
        <v>0</v>
      </c>
    </row>
    <row r="869" spans="1:14" ht="15.5">
      <c r="K869" s="156">
        <f t="shared" si="93"/>
        <v>0</v>
      </c>
    </row>
    <row r="870" spans="1:14" ht="15.5">
      <c r="A870" t="s">
        <v>182</v>
      </c>
      <c r="K870" s="156">
        <f t="shared" si="93"/>
        <v>0</v>
      </c>
    </row>
    <row r="871" spans="1:14" ht="15.5">
      <c r="A871" s="149" t="s">
        <v>181</v>
      </c>
      <c r="B871" s="150" t="str">
        <f>IF(ISERROR(M871),"",M871)</f>
        <v/>
      </c>
      <c r="C871" s="150" t="e">
        <f>VLOOKUP(B871,AccountFund_Tbl,2,FALSE)</f>
        <v>#N/A</v>
      </c>
      <c r="D871" s="151"/>
      <c r="E871" s="149"/>
      <c r="F871" s="152">
        <f ca="1">TODAY()</f>
        <v>45315</v>
      </c>
      <c r="G871" s="147" t="e">
        <f>IF('IOC Input'!#REF!="","",'IOC Input'!#REF!)</f>
        <v>#REF!</v>
      </c>
      <c r="H871" s="153" t="e">
        <f>IF('IOC Input'!#REF!&gt;=50000,RIGHT('IOC Input'!#REF!,6),"")</f>
        <v>#REF!</v>
      </c>
      <c r="I871" s="154" t="e">
        <f>IF(I872="",J872,"")</f>
        <v>#REF!</v>
      </c>
      <c r="J871" s="155" t="e">
        <f>IF(J872="",I872,"")</f>
        <v>#REF!</v>
      </c>
      <c r="K871" s="156" t="e">
        <f>IF(SUM(I871:J871)&gt;0,1,0)</f>
        <v>#REF!</v>
      </c>
      <c r="L871" s="146"/>
      <c r="M87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71" s="150" t="e">
        <f>VLOOKUP(M871,AccountFund_Tbl,2,FALSE)</f>
        <v>#REF!</v>
      </c>
    </row>
    <row r="872" spans="1:14" ht="15.5">
      <c r="A872" s="149" t="s">
        <v>181</v>
      </c>
      <c r="B872" s="150" t="str">
        <f>IF(B871="","",IF(B871&lt;&gt;"119530",119530,""))</f>
        <v/>
      </c>
      <c r="C872" s="150" t="e">
        <f>VLOOKUP(B872,AccountFund_Tbl,2,FALSE)</f>
        <v>#N/A</v>
      </c>
      <c r="D872" s="151"/>
      <c r="E872" s="149"/>
      <c r="F872" s="152">
        <f ca="1">TODAY()</f>
        <v>45315</v>
      </c>
      <c r="G872" s="147" t="e">
        <f>IF('IOC Input'!#REF!="","",'IOC Input'!#REF!)</f>
        <v>#REF!</v>
      </c>
      <c r="H872" s="153" t="e">
        <f>IF('IOC Input'!#REF!&gt;=50000,RIGHT('IOC Input'!#REF!,6),"")</f>
        <v>#REF!</v>
      </c>
      <c r="I872" s="154" t="e">
        <f>IF(AND('IOC Input'!#REF!="1195000",'IOC Input'!#REF!="C"),'IOC Input'!#REF!,"")</f>
        <v>#REF!</v>
      </c>
      <c r="J872" s="155" t="e">
        <f>IF(AND('IOC Input'!#REF!="1195000",'IOC Input'!#REF!="D"),'IOC Input'!#REF!,"")</f>
        <v>#REF!</v>
      </c>
      <c r="K872" s="156" t="e">
        <f t="shared" ref="K872:K879" si="94">IF(SUM(I872:J872)&gt;0,1,0)</f>
        <v>#REF!</v>
      </c>
      <c r="L872" s="146"/>
      <c r="M872" s="150" t="e">
        <f>IF(M871="","",IF(M871&lt;&gt;"119530",119530,""))</f>
        <v>#REF!</v>
      </c>
      <c r="N872" s="150" t="e">
        <f>VLOOKUP(M872,AccountFund_Tbl,2,FALSE)</f>
        <v>#REF!</v>
      </c>
    </row>
    <row r="873" spans="1:14" ht="15.5">
      <c r="A873" s="149"/>
      <c r="B873" s="157"/>
      <c r="C873" s="157"/>
      <c r="D873" s="151"/>
      <c r="E873" s="149"/>
      <c r="F873" s="152"/>
      <c r="G873" s="147"/>
      <c r="H873" s="153"/>
      <c r="I873" s="154"/>
      <c r="J873" s="155"/>
      <c r="K873" s="156">
        <f t="shared" si="94"/>
        <v>0</v>
      </c>
      <c r="L873" s="146"/>
      <c r="M873" s="146"/>
      <c r="N873" s="146"/>
    </row>
    <row r="874" spans="1:14" ht="15.5">
      <c r="A874" s="149"/>
      <c r="B874" s="157"/>
      <c r="C874" s="157"/>
      <c r="D874" s="151"/>
      <c r="E874" s="149"/>
      <c r="F874" s="152"/>
      <c r="G874" s="147"/>
      <c r="H874" s="153"/>
      <c r="I874" s="154"/>
      <c r="J874" s="155"/>
      <c r="K874" s="156">
        <f t="shared" si="94"/>
        <v>0</v>
      </c>
      <c r="L874" s="146"/>
      <c r="M874" s="146"/>
      <c r="N874" s="146"/>
    </row>
    <row r="875" spans="1:14" ht="15.5">
      <c r="A875" s="149"/>
      <c r="B875" s="157"/>
      <c r="C875" s="157"/>
      <c r="D875" s="151"/>
      <c r="E875" s="149"/>
      <c r="F875" s="152"/>
      <c r="G875" s="147"/>
      <c r="H875" s="153"/>
      <c r="I875" s="154"/>
      <c r="J875" s="155"/>
      <c r="K875" s="156">
        <f t="shared" si="94"/>
        <v>0</v>
      </c>
      <c r="L875" s="146"/>
      <c r="M875" s="146"/>
      <c r="N875" s="146"/>
    </row>
    <row r="876" spans="1:14" ht="15.5">
      <c r="K876" s="156">
        <f t="shared" si="94"/>
        <v>0</v>
      </c>
    </row>
    <row r="877" spans="1:14" ht="15.5">
      <c r="K877" s="156">
        <f t="shared" si="94"/>
        <v>0</v>
      </c>
    </row>
    <row r="878" spans="1:14" ht="15.5">
      <c r="K878" s="156">
        <f t="shared" si="94"/>
        <v>0</v>
      </c>
    </row>
    <row r="879" spans="1:14" ht="15.5">
      <c r="A879" t="s">
        <v>182</v>
      </c>
      <c r="K879" s="156">
        <f t="shared" si="94"/>
        <v>0</v>
      </c>
    </row>
    <row r="880" spans="1:14" ht="15.5">
      <c r="A880" s="149" t="s">
        <v>181</v>
      </c>
      <c r="B880" s="150" t="str">
        <f>IF(ISERROR(M880),"",M880)</f>
        <v/>
      </c>
      <c r="C880" s="150" t="e">
        <f>VLOOKUP(B880,AccountFund_Tbl,2,FALSE)</f>
        <v>#N/A</v>
      </c>
      <c r="D880" s="151"/>
      <c r="E880" s="149"/>
      <c r="F880" s="152">
        <f ca="1">TODAY()</f>
        <v>45315</v>
      </c>
      <c r="G880" s="147" t="e">
        <f>IF('IOC Input'!#REF!="","",'IOC Input'!#REF!)</f>
        <v>#REF!</v>
      </c>
      <c r="H880" s="153" t="e">
        <f>IF('IOC Input'!#REF!&gt;=50000,RIGHT('IOC Input'!#REF!,6),"")</f>
        <v>#REF!</v>
      </c>
      <c r="I880" s="154" t="e">
        <f>IF(I881="",J881,"")</f>
        <v>#REF!</v>
      </c>
      <c r="J880" s="155" t="e">
        <f>IF(J881="",I881,"")</f>
        <v>#REF!</v>
      </c>
      <c r="K880" s="156" t="e">
        <f>IF(SUM(I880:J880)&gt;0,1,0)</f>
        <v>#REF!</v>
      </c>
      <c r="L880" s="146"/>
      <c r="M88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80" s="150" t="e">
        <f>VLOOKUP(M880,AccountFund_Tbl,2,FALSE)</f>
        <v>#REF!</v>
      </c>
    </row>
    <row r="881" spans="1:14" ht="15.5">
      <c r="A881" s="149" t="s">
        <v>181</v>
      </c>
      <c r="B881" s="150" t="str">
        <f>IF(B880="","",IF(B880&lt;&gt;"119530",119530,""))</f>
        <v/>
      </c>
      <c r="C881" s="150" t="e">
        <f>VLOOKUP(B881,AccountFund_Tbl,2,FALSE)</f>
        <v>#N/A</v>
      </c>
      <c r="D881" s="151"/>
      <c r="E881" s="149"/>
      <c r="F881" s="152">
        <f ca="1">TODAY()</f>
        <v>45315</v>
      </c>
      <c r="G881" s="147" t="e">
        <f>IF('IOC Input'!#REF!="","",'IOC Input'!#REF!)</f>
        <v>#REF!</v>
      </c>
      <c r="H881" s="153" t="e">
        <f>IF('IOC Input'!#REF!&gt;=50000,RIGHT('IOC Input'!#REF!,6),"")</f>
        <v>#REF!</v>
      </c>
      <c r="I881" s="154" t="e">
        <f>IF(AND('IOC Input'!#REF!="1195000",'IOC Input'!#REF!="C"),'IOC Input'!#REF!,"")</f>
        <v>#REF!</v>
      </c>
      <c r="J881" s="155" t="e">
        <f>IF(AND('IOC Input'!#REF!="1195000",'IOC Input'!#REF!="D"),'IOC Input'!#REF!,"")</f>
        <v>#REF!</v>
      </c>
      <c r="K881" s="156" t="e">
        <f t="shared" ref="K881:K888" si="95">IF(SUM(I881:J881)&gt;0,1,0)</f>
        <v>#REF!</v>
      </c>
      <c r="L881" s="146"/>
      <c r="M881" s="150" t="e">
        <f>IF(M880="","",IF(M880&lt;&gt;"119530",119530,""))</f>
        <v>#REF!</v>
      </c>
      <c r="N881" s="150" t="e">
        <f>VLOOKUP(M881,AccountFund_Tbl,2,FALSE)</f>
        <v>#REF!</v>
      </c>
    </row>
    <row r="882" spans="1:14" ht="15.5">
      <c r="A882" s="149"/>
      <c r="B882" s="157"/>
      <c r="C882" s="157"/>
      <c r="D882" s="151"/>
      <c r="E882" s="149"/>
      <c r="F882" s="152"/>
      <c r="G882" s="147"/>
      <c r="H882" s="153"/>
      <c r="I882" s="154"/>
      <c r="J882" s="155"/>
      <c r="K882" s="156">
        <f t="shared" si="95"/>
        <v>0</v>
      </c>
      <c r="L882" s="146"/>
      <c r="M882" s="146"/>
      <c r="N882" s="146"/>
    </row>
    <row r="883" spans="1:14" ht="15.5">
      <c r="A883" s="149"/>
      <c r="B883" s="157"/>
      <c r="C883" s="157"/>
      <c r="D883" s="151"/>
      <c r="E883" s="149"/>
      <c r="F883" s="152"/>
      <c r="G883" s="147"/>
      <c r="H883" s="153"/>
      <c r="I883" s="154"/>
      <c r="J883" s="155"/>
      <c r="K883" s="156">
        <f t="shared" si="95"/>
        <v>0</v>
      </c>
      <c r="L883" s="146"/>
      <c r="M883" s="146"/>
      <c r="N883" s="146"/>
    </row>
    <row r="884" spans="1:14" ht="15.5">
      <c r="A884" s="149"/>
      <c r="B884" s="157"/>
      <c r="C884" s="157"/>
      <c r="D884" s="151"/>
      <c r="E884" s="149"/>
      <c r="F884" s="152"/>
      <c r="G884" s="147"/>
      <c r="H884" s="153"/>
      <c r="I884" s="154"/>
      <c r="J884" s="155"/>
      <c r="K884" s="156">
        <f t="shared" si="95"/>
        <v>0</v>
      </c>
      <c r="L884" s="146"/>
      <c r="M884" s="146"/>
      <c r="N884" s="146"/>
    </row>
    <row r="885" spans="1:14" ht="15.5">
      <c r="K885" s="156">
        <f t="shared" si="95"/>
        <v>0</v>
      </c>
    </row>
    <row r="886" spans="1:14" ht="15.5">
      <c r="K886" s="156">
        <f t="shared" si="95"/>
        <v>0</v>
      </c>
    </row>
    <row r="887" spans="1:14" ht="15.5">
      <c r="K887" s="156">
        <f t="shared" si="95"/>
        <v>0</v>
      </c>
    </row>
    <row r="888" spans="1:14" ht="15.5">
      <c r="A888" t="s">
        <v>182</v>
      </c>
      <c r="K888" s="156">
        <f t="shared" si="95"/>
        <v>0</v>
      </c>
    </row>
    <row r="889" spans="1:14" ht="15.5">
      <c r="A889" s="149" t="s">
        <v>181</v>
      </c>
      <c r="B889" s="150" t="str">
        <f>IF(ISERROR(M889),"",M889)</f>
        <v/>
      </c>
      <c r="C889" s="150" t="e">
        <f>VLOOKUP(B889,AccountFund_Tbl,2,FALSE)</f>
        <v>#N/A</v>
      </c>
      <c r="D889" s="151"/>
      <c r="E889" s="149"/>
      <c r="F889" s="152">
        <f ca="1">TODAY()</f>
        <v>45315</v>
      </c>
      <c r="G889" s="147" t="e">
        <f>IF('IOC Input'!#REF!="","",'IOC Input'!#REF!)</f>
        <v>#REF!</v>
      </c>
      <c r="H889" s="153" t="e">
        <f>IF('IOC Input'!#REF!&gt;=50000,RIGHT('IOC Input'!#REF!,6),"")</f>
        <v>#REF!</v>
      </c>
      <c r="I889" s="154" t="e">
        <f>IF(I890="",J890,"")</f>
        <v>#REF!</v>
      </c>
      <c r="J889" s="155" t="e">
        <f>IF(J890="",I890,"")</f>
        <v>#REF!</v>
      </c>
      <c r="K889" s="156" t="e">
        <f>IF(SUM(I889:J889)&gt;0,1,0)</f>
        <v>#REF!</v>
      </c>
      <c r="L889" s="146"/>
      <c r="M88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89" s="150" t="e">
        <f>VLOOKUP(M889,AccountFund_Tbl,2,FALSE)</f>
        <v>#REF!</v>
      </c>
    </row>
    <row r="890" spans="1:14" ht="15.5">
      <c r="A890" s="149" t="s">
        <v>181</v>
      </c>
      <c r="B890" s="150" t="str">
        <f>IF(B889="","",IF(B889&lt;&gt;"119530",119530,""))</f>
        <v/>
      </c>
      <c r="C890" s="150" t="e">
        <f>VLOOKUP(B890,AccountFund_Tbl,2,FALSE)</f>
        <v>#N/A</v>
      </c>
      <c r="D890" s="151"/>
      <c r="E890" s="149"/>
      <c r="F890" s="152">
        <f ca="1">TODAY()</f>
        <v>45315</v>
      </c>
      <c r="G890" s="147" t="e">
        <f>IF('IOC Input'!#REF!="","",'IOC Input'!#REF!)</f>
        <v>#REF!</v>
      </c>
      <c r="H890" s="153" t="e">
        <f>IF('IOC Input'!#REF!&gt;=50000,RIGHT('IOC Input'!#REF!,6),"")</f>
        <v>#REF!</v>
      </c>
      <c r="I890" s="154" t="e">
        <f>IF(AND('IOC Input'!#REF!="1195000",'IOC Input'!#REF!="C"),'IOC Input'!#REF!,"")</f>
        <v>#REF!</v>
      </c>
      <c r="J890" s="155" t="e">
        <f>IF(AND('IOC Input'!#REF!="1195000",'IOC Input'!#REF!="D"),'IOC Input'!#REF!,"")</f>
        <v>#REF!</v>
      </c>
      <c r="K890" s="156" t="e">
        <f t="shared" ref="K890:K897" si="96">IF(SUM(I890:J890)&gt;0,1,0)</f>
        <v>#REF!</v>
      </c>
      <c r="L890" s="146"/>
      <c r="M890" s="150" t="e">
        <f>IF(M889="","",IF(M889&lt;&gt;"119530",119530,""))</f>
        <v>#REF!</v>
      </c>
      <c r="N890" s="150" t="e">
        <f>VLOOKUP(M890,AccountFund_Tbl,2,FALSE)</f>
        <v>#REF!</v>
      </c>
    </row>
    <row r="891" spans="1:14" ht="15.5">
      <c r="A891" s="149"/>
      <c r="B891" s="157"/>
      <c r="C891" s="157"/>
      <c r="D891" s="151"/>
      <c r="E891" s="149"/>
      <c r="F891" s="152"/>
      <c r="G891" s="147"/>
      <c r="H891" s="153"/>
      <c r="I891" s="154"/>
      <c r="J891" s="155"/>
      <c r="K891" s="156">
        <f t="shared" si="96"/>
        <v>0</v>
      </c>
      <c r="L891" s="146"/>
      <c r="M891" s="146"/>
      <c r="N891" s="146"/>
    </row>
    <row r="892" spans="1:14" ht="15.5">
      <c r="A892" s="149"/>
      <c r="B892" s="157"/>
      <c r="C892" s="157"/>
      <c r="D892" s="151"/>
      <c r="E892" s="149"/>
      <c r="F892" s="152"/>
      <c r="G892" s="147"/>
      <c r="H892" s="153"/>
      <c r="I892" s="154"/>
      <c r="J892" s="155"/>
      <c r="K892" s="156">
        <f t="shared" si="96"/>
        <v>0</v>
      </c>
      <c r="L892" s="146"/>
      <c r="M892" s="146"/>
      <c r="N892" s="146"/>
    </row>
    <row r="893" spans="1:14" ht="15.5">
      <c r="A893" s="149"/>
      <c r="B893" s="157"/>
      <c r="C893" s="157"/>
      <c r="D893" s="151"/>
      <c r="E893" s="149"/>
      <c r="F893" s="152"/>
      <c r="G893" s="147"/>
      <c r="H893" s="153"/>
      <c r="I893" s="154"/>
      <c r="J893" s="155"/>
      <c r="K893" s="156">
        <f t="shared" si="96"/>
        <v>0</v>
      </c>
      <c r="L893" s="146"/>
      <c r="M893" s="146"/>
      <c r="N893" s="146"/>
    </row>
    <row r="894" spans="1:14" ht="15.5">
      <c r="K894" s="156">
        <f t="shared" si="96"/>
        <v>0</v>
      </c>
    </row>
    <row r="895" spans="1:14" ht="15.5">
      <c r="K895" s="156">
        <f t="shared" si="96"/>
        <v>0</v>
      </c>
    </row>
    <row r="896" spans="1:14" ht="15.5">
      <c r="K896" s="156">
        <f t="shared" si="96"/>
        <v>0</v>
      </c>
    </row>
    <row r="897" spans="1:14" ht="15.5">
      <c r="A897" t="s">
        <v>182</v>
      </c>
      <c r="K897" s="156">
        <f t="shared" si="96"/>
        <v>0</v>
      </c>
    </row>
    <row r="898" spans="1:14" ht="15.5">
      <c r="A898" s="149" t="s">
        <v>181</v>
      </c>
      <c r="B898" s="150" t="str">
        <f>IF(ISERROR(M898),"",M898)</f>
        <v/>
      </c>
      <c r="C898" s="150" t="e">
        <f>VLOOKUP(B898,AccountFund_Tbl,2,FALSE)</f>
        <v>#N/A</v>
      </c>
      <c r="D898" s="151"/>
      <c r="E898" s="149"/>
      <c r="F898" s="152">
        <f ca="1">TODAY()</f>
        <v>45315</v>
      </c>
      <c r="G898" s="147" t="e">
        <f>IF('IOC Input'!#REF!="","",'IOC Input'!#REF!)</f>
        <v>#REF!</v>
      </c>
      <c r="H898" s="153" t="e">
        <f>IF('IOC Input'!#REF!&gt;=50000,RIGHT('IOC Input'!#REF!,6),"")</f>
        <v>#REF!</v>
      </c>
      <c r="I898" s="154" t="e">
        <f>IF(I899="",J899,"")</f>
        <v>#REF!</v>
      </c>
      <c r="J898" s="155" t="e">
        <f>IF(J899="",I899,"")</f>
        <v>#REF!</v>
      </c>
      <c r="K898" s="156" t="e">
        <f>IF(SUM(I898:J898)&gt;0,1,0)</f>
        <v>#REF!</v>
      </c>
      <c r="L898" s="146"/>
      <c r="M89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98" s="150" t="e">
        <f>VLOOKUP(M898,AccountFund_Tbl,2,FALSE)</f>
        <v>#REF!</v>
      </c>
    </row>
    <row r="899" spans="1:14" ht="15.5">
      <c r="A899" s="149" t="s">
        <v>181</v>
      </c>
      <c r="B899" s="150" t="str">
        <f>IF(B898="","",IF(B898&lt;&gt;"119530",119530,""))</f>
        <v/>
      </c>
      <c r="C899" s="150" t="e">
        <f>VLOOKUP(B899,AccountFund_Tbl,2,FALSE)</f>
        <v>#N/A</v>
      </c>
      <c r="D899" s="151"/>
      <c r="E899" s="149"/>
      <c r="F899" s="152">
        <f ca="1">TODAY()</f>
        <v>45315</v>
      </c>
      <c r="G899" s="147" t="e">
        <f>IF('IOC Input'!#REF!="","",'IOC Input'!#REF!)</f>
        <v>#REF!</v>
      </c>
      <c r="H899" s="153" t="e">
        <f>IF('IOC Input'!#REF!&gt;=50000,RIGHT('IOC Input'!#REF!,6),"")</f>
        <v>#REF!</v>
      </c>
      <c r="I899" s="154" t="e">
        <f>IF(AND('IOC Input'!#REF!="1195000",'IOC Input'!#REF!="C"),'IOC Input'!#REF!,"")</f>
        <v>#REF!</v>
      </c>
      <c r="J899" s="155" t="e">
        <f>IF(AND('IOC Input'!#REF!="1195000",'IOC Input'!#REF!="D"),'IOC Input'!#REF!,"")</f>
        <v>#REF!</v>
      </c>
      <c r="K899" s="156" t="e">
        <f t="shared" ref="K899:K906" si="97">IF(SUM(I899:J899)&gt;0,1,0)</f>
        <v>#REF!</v>
      </c>
      <c r="L899" s="146"/>
      <c r="M899" s="150" t="e">
        <f>IF(M898="","",IF(M898&lt;&gt;"119530",119530,""))</f>
        <v>#REF!</v>
      </c>
      <c r="N899" s="150" t="e">
        <f>VLOOKUP(M899,AccountFund_Tbl,2,FALSE)</f>
        <v>#REF!</v>
      </c>
    </row>
    <row r="900" spans="1:14" ht="15.5">
      <c r="A900" s="149"/>
      <c r="B900" s="157"/>
      <c r="C900" s="157"/>
      <c r="D900" s="151"/>
      <c r="E900" s="149"/>
      <c r="F900" s="152"/>
      <c r="G900" s="147"/>
      <c r="H900" s="153"/>
      <c r="I900" s="154"/>
      <c r="J900" s="155"/>
      <c r="K900" s="156">
        <f t="shared" si="97"/>
        <v>0</v>
      </c>
      <c r="L900" s="146"/>
      <c r="M900" s="146"/>
      <c r="N900" s="146"/>
    </row>
    <row r="901" spans="1:14" ht="15.5">
      <c r="A901" s="149"/>
      <c r="B901" s="157"/>
      <c r="C901" s="157"/>
      <c r="D901" s="151"/>
      <c r="E901" s="149"/>
      <c r="F901" s="152"/>
      <c r="G901" s="147"/>
      <c r="H901" s="153"/>
      <c r="I901" s="154"/>
      <c r="J901" s="155"/>
      <c r="K901" s="156">
        <f t="shared" si="97"/>
        <v>0</v>
      </c>
      <c r="L901" s="146"/>
      <c r="M901" s="146"/>
      <c r="N901" s="146"/>
    </row>
    <row r="902" spans="1:14" ht="15.5">
      <c r="A902" s="149"/>
      <c r="B902" s="157"/>
      <c r="C902" s="157"/>
      <c r="D902" s="151"/>
      <c r="E902" s="149"/>
      <c r="F902" s="152"/>
      <c r="G902" s="147"/>
      <c r="H902" s="153"/>
      <c r="I902" s="154"/>
      <c r="J902" s="155"/>
      <c r="K902" s="156">
        <f t="shared" si="97"/>
        <v>0</v>
      </c>
      <c r="L902" s="146"/>
      <c r="M902" s="146"/>
      <c r="N902" s="146"/>
    </row>
    <row r="903" spans="1:14" ht="15.5">
      <c r="K903" s="156">
        <f t="shared" si="97"/>
        <v>0</v>
      </c>
    </row>
    <row r="904" spans="1:14" ht="15.5">
      <c r="K904" s="156">
        <f t="shared" si="97"/>
        <v>0</v>
      </c>
    </row>
    <row r="905" spans="1:14" ht="15.5">
      <c r="K905" s="156">
        <f t="shared" si="97"/>
        <v>0</v>
      </c>
    </row>
    <row r="906" spans="1:14" ht="15.5">
      <c r="A906" t="s">
        <v>182</v>
      </c>
      <c r="K906" s="156">
        <f t="shared" si="97"/>
        <v>0</v>
      </c>
    </row>
    <row r="907" spans="1:14" ht="15.5">
      <c r="A907" s="149" t="s">
        <v>181</v>
      </c>
      <c r="B907" s="150" t="str">
        <f>IF(ISERROR(M907),"",M907)</f>
        <v/>
      </c>
      <c r="C907" s="150" t="e">
        <f>VLOOKUP(B907,AccountFund_Tbl,2,FALSE)</f>
        <v>#N/A</v>
      </c>
      <c r="D907" s="151"/>
      <c r="E907" s="149"/>
      <c r="F907" s="152">
        <f ca="1">TODAY()</f>
        <v>45315</v>
      </c>
      <c r="G907" s="147" t="e">
        <f>IF('IOC Input'!#REF!="","",'IOC Input'!#REF!)</f>
        <v>#REF!</v>
      </c>
      <c r="H907" s="153" t="e">
        <f>IF('IOC Input'!#REF!&gt;=50000,RIGHT('IOC Input'!#REF!,6),"")</f>
        <v>#REF!</v>
      </c>
      <c r="I907" s="154" t="e">
        <f>IF(I908="",J908,"")</f>
        <v>#REF!</v>
      </c>
      <c r="J907" s="155" t="e">
        <f>IF(J908="",I908,"")</f>
        <v>#REF!</v>
      </c>
      <c r="K907" s="156" t="e">
        <f>IF(SUM(I907:J907)&gt;0,1,0)</f>
        <v>#REF!</v>
      </c>
      <c r="L907" s="146"/>
      <c r="M90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907" s="150" t="e">
        <f>VLOOKUP(M907,AccountFund_Tbl,2,FALSE)</f>
        <v>#REF!</v>
      </c>
    </row>
    <row r="908" spans="1:14" ht="15.5">
      <c r="A908" s="149" t="s">
        <v>181</v>
      </c>
      <c r="B908" s="150" t="str">
        <f>IF(B907="","",IF(B907&lt;&gt;"119530",119530,""))</f>
        <v/>
      </c>
      <c r="C908" s="150" t="e">
        <f>VLOOKUP(B908,AccountFund_Tbl,2,FALSE)</f>
        <v>#N/A</v>
      </c>
      <c r="D908" s="151"/>
      <c r="E908" s="149"/>
      <c r="F908" s="152">
        <f ca="1">TODAY()</f>
        <v>45315</v>
      </c>
      <c r="G908" s="147" t="e">
        <f>IF('IOC Input'!#REF!="","",'IOC Input'!#REF!)</f>
        <v>#REF!</v>
      </c>
      <c r="H908" s="153" t="e">
        <f>IF('IOC Input'!#REF!&gt;=50000,RIGHT('IOC Input'!#REF!,6),"")</f>
        <v>#REF!</v>
      </c>
      <c r="I908" s="154" t="e">
        <f>IF(AND('IOC Input'!#REF!="1195000",'IOC Input'!#REF!="C"),'IOC Input'!#REF!,"")</f>
        <v>#REF!</v>
      </c>
      <c r="J908" s="155" t="e">
        <f>IF(AND('IOC Input'!#REF!="1195000",'IOC Input'!#REF!="D"),'IOC Input'!#REF!,"")</f>
        <v>#REF!</v>
      </c>
      <c r="K908" s="156" t="e">
        <f t="shared" ref="K908:K915" si="98">IF(SUM(I908:J908)&gt;0,1,0)</f>
        <v>#REF!</v>
      </c>
      <c r="L908" s="146"/>
      <c r="M908" s="150" t="e">
        <f>IF(M907="","",IF(M907&lt;&gt;"119530",119530,""))</f>
        <v>#REF!</v>
      </c>
      <c r="N908" s="150" t="e">
        <f>VLOOKUP(M908,AccountFund_Tbl,2,FALSE)</f>
        <v>#REF!</v>
      </c>
    </row>
    <row r="909" spans="1:14" ht="15.5">
      <c r="A909" s="149"/>
      <c r="B909" s="157"/>
      <c r="C909" s="157"/>
      <c r="D909" s="151"/>
      <c r="E909" s="149"/>
      <c r="F909" s="152"/>
      <c r="G909" s="147"/>
      <c r="H909" s="153"/>
      <c r="I909" s="154"/>
      <c r="J909" s="155"/>
      <c r="K909" s="156">
        <f t="shared" si="98"/>
        <v>0</v>
      </c>
      <c r="L909" s="146"/>
      <c r="M909" s="146"/>
      <c r="N909" s="146"/>
    </row>
    <row r="910" spans="1:14" ht="15.5">
      <c r="A910" s="149"/>
      <c r="B910" s="157"/>
      <c r="C910" s="157"/>
      <c r="D910" s="151"/>
      <c r="E910" s="149"/>
      <c r="F910" s="152"/>
      <c r="G910" s="147"/>
      <c r="H910" s="153"/>
      <c r="I910" s="154"/>
      <c r="J910" s="155"/>
      <c r="K910" s="156">
        <f t="shared" si="98"/>
        <v>0</v>
      </c>
      <c r="L910" s="146"/>
      <c r="M910" s="146"/>
      <c r="N910" s="146"/>
    </row>
    <row r="911" spans="1:14" ht="15.5">
      <c r="A911" s="149"/>
      <c r="B911" s="157"/>
      <c r="C911" s="157"/>
      <c r="D911" s="151"/>
      <c r="E911" s="149"/>
      <c r="F911" s="152"/>
      <c r="G911" s="147"/>
      <c r="H911" s="153"/>
      <c r="I911" s="154"/>
      <c r="J911" s="155"/>
      <c r="K911" s="156">
        <f t="shared" si="98"/>
        <v>0</v>
      </c>
      <c r="L911" s="146"/>
      <c r="M911" s="146"/>
      <c r="N911" s="146"/>
    </row>
    <row r="912" spans="1:14" ht="15.5">
      <c r="K912" s="156">
        <f t="shared" si="98"/>
        <v>0</v>
      </c>
    </row>
    <row r="913" spans="1:11" ht="15.5">
      <c r="K913" s="156">
        <f t="shared" si="98"/>
        <v>0</v>
      </c>
    </row>
    <row r="914" spans="1:11" ht="15.5">
      <c r="K914" s="156">
        <f t="shared" si="98"/>
        <v>0</v>
      </c>
    </row>
    <row r="915" spans="1:11" ht="15.5">
      <c r="A915" t="s">
        <v>182</v>
      </c>
      <c r="K915" s="156">
        <f t="shared" si="98"/>
        <v>0</v>
      </c>
    </row>
  </sheetData>
  <sheetProtection algorithmName="SHA-512" hashValue="w7YXLro9f0Bb/c+4L8iIxLH86k3mRY44DTvr7piB/ObCs+Gjg+hryM0WToBz7B2WWGm0Fid/rNWa1D4bp2UfCA==" saltValue="9JGu8Wu4YNAJy7pHhG1trg==" spinCount="100000" sheet="1" objects="1" scenarios="1"/>
  <mergeCells count="3">
    <mergeCell ref="A20:J20"/>
    <mergeCell ref="B21:J21"/>
    <mergeCell ref="B22:J22"/>
  </mergeCells>
  <pageMargins left="0.7" right="0.7" top="0.75" bottom="0.75" header="0.3" footer="0.3"/>
  <ignoredErrors>
    <ignoredError sqref="K909:K915 K907:K908 A1:N24 A907:J908 L908:N908 A26:N33 A25:L25 N25 A35:N42 A34:L34 N34 A44:N51 A43:L43 N43 A53:N60 A52:L52 N52 A62:N69 A61:L61 N61 A71:N78 A70:L70 N70 A80:N87 A79:L79 N79 A89:N96 A88:L88 N88 A98:N105 A97:L97 N97 A107:N114 A106:L106 N106 A116:N123 A115:L115 N115 A125:N132 A124:L124 N124 A134:N141 A133:L133 N133 A143:N150 A142:L142 N142 A152:N159 A151:L151 N151 A161:N168 A160:L160 N160 A170:N177 A169:L169 N169 A179:N186 A178:L178 N178 A188:N195 A187:L187 N187 A197:N204 A196:L196 N196 A206:N213 A205:L205 N205 A215:N222 A214:L214 N214 A224:N231 A223:L223 N223 A233:N240 A232:L232 N232 A242:N249 A241:L241 N241 A251:N258 A250:L250 N250 A260:N267 A259:L259 N259 A269:N276 A268:L268 N268 A278:N285 A277:L277 N277 A287:N294 A286:L286 N286 A296:N303 A295:L295 N295 A305:N312 A304:L304 N304 A314:N321 A313:L313 N313 A323:N330 A322:L322 N322 A332:N339 A331:L331 N331 A341:N348 A340:L340 N340 A350:N357 A349:L349 N349 A359:N366 A358:L358 N358 A368:N375 A367:L367 N367 A377:N384 A376:L376 N376 A386:N393 A385:L385 N385 A395:N402 A394:L394 N394 A404:N411 A403:L403 N403 A413:N420 A412:L412 N412 A422:N429 A421:L421 N421 A431:N438 A430:L430 N430 A440:N447 A439:L439 N439 A449:N456 A448:L448 N448 A458:N465 A457:L457 N457 A467:N474 A466:L466 N466 A476:N483 A475:L475 N475 A485:N492 A484:L484 N484 A494:N501 A493:L493 N493 A503:N510 A502:L502 N502 A512:N519 A511:L511 N511 A521:N528 A520:L520 N520 A530:N537 A529:L529 N529 A539:N546 A538:L538 N538 A548:N555 A547:L547 N547 A557:N564 A556:L556 N556 A566:N572 A565:L565 N565 A575:N582 A573:L573 N573 A574:L574 N574 A584:N591 A583:L583 N583 A593:N600 A592:L592 N592 A602:N609 A601:L601 N601 A611:N618 A610:L610 N610 A620:N627 A619:L619 N619 A629:N636 A628:L628 N628 A638:N645 A637:L637 N637 A647:N654 A646:L646 N646 A656:N663 A655:L655 N655 A665:N672 A664:L664 N664 A674:N681 A673:L673 N673 A683:N690 A682:L682 N682 A692:N699 A691:L691 N691 A701:N708 A700:L700 N700 A710:N717 A709:L709 N709 A719:N726 A718:L718 N718 A728:N735 A727:L727 N727 A737:N744 A736:L736 N736 A746:N753 A745:L745 N745 A755:N762 A754:L754 N754 A764:N771 A763:L763 N763 A773:N780 A772:L772 N772 A782:N789 A781:L781 N781 A791:N798 A790:L790 N790 A800:N807 A799:L799 N799 A809:N816 A808:L808 N808 A818:N825 A817:L817 N817 A827:N834 A826:L826 N826 A836:N843 A835:L835 N835 A845:N852 A844:L844 N844 A854:N861 A853:L853 N853 A863:N870 A862:L862 N862 A872:N879 A871:L871 N871 A881:N888 A880:L880 N880 A890:N897 A889:L889 N889 A899:N906 A898:L898 N898 L907 N907"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0C56B-D2CE-4820-9D35-54EB0A7EE8AC}">
  <dimension ref="A1:Q45"/>
  <sheetViews>
    <sheetView topLeftCell="A30" workbookViewId="0">
      <selection activeCell="B45" sqref="B45"/>
    </sheetView>
  </sheetViews>
  <sheetFormatPr defaultRowHeight="14.5"/>
  <cols>
    <col min="1" max="1" width="3.453125" style="48" customWidth="1"/>
    <col min="2" max="10" width="9.1796875" style="48"/>
    <col min="11" max="11" width="13.1796875" style="48" customWidth="1"/>
    <col min="12" max="12" width="13.7265625" style="48" customWidth="1"/>
    <col min="13" max="13" width="9.1796875" style="48"/>
    <col min="14" max="14" width="15.26953125" style="48" customWidth="1"/>
    <col min="15" max="15" width="17.1796875" style="48" customWidth="1"/>
    <col min="16" max="16" width="18.54296875" style="48" customWidth="1"/>
    <col min="17" max="17" width="36.7265625" style="48" customWidth="1"/>
  </cols>
  <sheetData>
    <row r="1" spans="2:17" ht="26">
      <c r="B1" s="182" t="s">
        <v>251</v>
      </c>
    </row>
    <row r="2" spans="2:17">
      <c r="B2" s="177" t="s">
        <v>254</v>
      </c>
      <c r="L2" s="177" t="s">
        <v>255</v>
      </c>
    </row>
    <row r="3" spans="2:17">
      <c r="B3" s="48" t="s">
        <v>82674</v>
      </c>
      <c r="L3" s="48" t="s">
        <v>82677</v>
      </c>
    </row>
    <row r="4" spans="2:17">
      <c r="B4" s="48" t="s">
        <v>82675</v>
      </c>
      <c r="L4" s="48" t="s">
        <v>82678</v>
      </c>
    </row>
    <row r="5" spans="2:17">
      <c r="B5" s="48" t="s">
        <v>82676</v>
      </c>
      <c r="L5" s="48" t="s">
        <v>82679</v>
      </c>
    </row>
    <row r="7" spans="2:17">
      <c r="B7" s="177" t="s">
        <v>256</v>
      </c>
    </row>
    <row r="8" spans="2:17">
      <c r="B8" s="48" t="s">
        <v>82680</v>
      </c>
      <c r="M8" s="183"/>
    </row>
    <row r="9" spans="2:17" ht="15" thickBot="1">
      <c r="B9" s="288" t="s">
        <v>82681</v>
      </c>
      <c r="C9" s="183"/>
      <c r="D9" s="183"/>
      <c r="E9" s="183"/>
      <c r="F9" s="183"/>
      <c r="G9" s="183"/>
      <c r="H9" s="183"/>
      <c r="I9" s="183"/>
    </row>
    <row r="10" spans="2:17">
      <c r="B10" s="184" t="s">
        <v>82682</v>
      </c>
      <c r="C10" s="178"/>
      <c r="D10" s="178"/>
      <c r="E10" s="178"/>
      <c r="F10" s="185"/>
      <c r="G10" s="178" t="s">
        <v>82683</v>
      </c>
      <c r="H10" s="178"/>
      <c r="I10" s="178"/>
      <c r="J10" s="178"/>
      <c r="K10" s="178"/>
      <c r="L10" s="178"/>
      <c r="M10" s="178"/>
      <c r="N10" s="178"/>
      <c r="O10" s="178"/>
      <c r="P10" s="178"/>
      <c r="Q10" s="185"/>
    </row>
    <row r="11" spans="2:17">
      <c r="B11" s="186"/>
      <c r="F11" s="187"/>
      <c r="G11" s="233"/>
      <c r="Q11" s="187"/>
    </row>
    <row r="12" spans="2:17" ht="15" thickBot="1">
      <c r="B12" s="186"/>
      <c r="F12" s="187"/>
      <c r="G12" s="310" t="s">
        <v>82684</v>
      </c>
      <c r="H12" s="311"/>
      <c r="I12" s="311"/>
      <c r="J12" s="311"/>
      <c r="K12" s="311"/>
      <c r="L12" s="311"/>
      <c r="M12" s="311"/>
      <c r="N12" s="311"/>
      <c r="O12" s="311"/>
      <c r="P12" s="311"/>
      <c r="Q12" s="312"/>
    </row>
    <row r="13" spans="2:17">
      <c r="B13" s="184" t="s">
        <v>253</v>
      </c>
      <c r="C13" s="178"/>
      <c r="D13" s="178"/>
      <c r="E13" s="178"/>
      <c r="F13" s="178"/>
      <c r="G13" s="169" t="s">
        <v>82685</v>
      </c>
      <c r="H13" s="178"/>
      <c r="I13" s="178"/>
      <c r="J13" s="178"/>
      <c r="K13" s="178"/>
      <c r="L13" s="178"/>
      <c r="M13" s="178"/>
      <c r="N13" s="178"/>
      <c r="O13" s="178"/>
      <c r="P13" s="178"/>
      <c r="Q13" s="185"/>
    </row>
    <row r="14" spans="2:17">
      <c r="B14" s="21"/>
      <c r="G14" s="21" t="s">
        <v>82686</v>
      </c>
      <c r="Q14" s="187"/>
    </row>
    <row r="15" spans="2:17">
      <c r="B15" s="21"/>
      <c r="G15" s="21" t="s">
        <v>82687</v>
      </c>
      <c r="Q15" s="187"/>
    </row>
    <row r="16" spans="2:17">
      <c r="B16" s="21"/>
      <c r="G16" s="21" t="s">
        <v>82688</v>
      </c>
      <c r="Q16" s="187"/>
    </row>
    <row r="17" spans="2:17" ht="15" thickBot="1">
      <c r="B17" s="21"/>
      <c r="G17" s="21" t="s">
        <v>82689</v>
      </c>
      <c r="Q17" s="187"/>
    </row>
    <row r="18" spans="2:17" ht="15" thickBot="1">
      <c r="B18" s="190" t="s">
        <v>82690</v>
      </c>
      <c r="C18" s="191"/>
      <c r="D18" s="191"/>
      <c r="E18" s="191"/>
      <c r="F18" s="191"/>
      <c r="G18" s="192" t="s">
        <v>252</v>
      </c>
      <c r="H18" s="191"/>
      <c r="I18" s="191"/>
      <c r="J18" s="191"/>
      <c r="K18" s="191"/>
      <c r="L18" s="191"/>
      <c r="M18" s="191"/>
      <c r="N18" s="191"/>
      <c r="O18" s="191"/>
      <c r="P18" s="191"/>
      <c r="Q18" s="193"/>
    </row>
    <row r="19" spans="2:17">
      <c r="B19" s="186" t="s">
        <v>82691</v>
      </c>
      <c r="G19" s="21" t="s">
        <v>82692</v>
      </c>
      <c r="Q19" s="187"/>
    </row>
    <row r="20" spans="2:17">
      <c r="B20" s="21"/>
      <c r="G20" s="21" t="s">
        <v>82693</v>
      </c>
      <c r="Q20" s="187"/>
    </row>
    <row r="21" spans="2:17">
      <c r="B21" s="21"/>
      <c r="G21" s="21" t="s">
        <v>82694</v>
      </c>
      <c r="Q21" s="187"/>
    </row>
    <row r="22" spans="2:17">
      <c r="B22" s="21"/>
      <c r="G22" s="21" t="s">
        <v>82695</v>
      </c>
      <c r="Q22" s="187"/>
    </row>
    <row r="23" spans="2:17">
      <c r="B23" s="21"/>
      <c r="G23" s="21" t="s">
        <v>82696</v>
      </c>
      <c r="Q23" s="187"/>
    </row>
    <row r="24" spans="2:17">
      <c r="B24" s="21"/>
      <c r="G24" s="21" t="s">
        <v>82697</v>
      </c>
      <c r="Q24" s="187"/>
    </row>
    <row r="25" spans="2:17">
      <c r="B25" s="21"/>
      <c r="G25" s="21" t="s">
        <v>82698</v>
      </c>
      <c r="Q25" s="187"/>
    </row>
    <row r="26" spans="2:17">
      <c r="B26" s="21"/>
      <c r="G26" s="21" t="s">
        <v>82699</v>
      </c>
      <c r="Q26" s="187"/>
    </row>
    <row r="27" spans="2:17">
      <c r="B27" s="21"/>
      <c r="G27" s="21" t="s">
        <v>82700</v>
      </c>
      <c r="Q27" s="187"/>
    </row>
    <row r="28" spans="2:17" ht="15" thickBot="1">
      <c r="B28" s="170"/>
      <c r="C28" s="179"/>
      <c r="D28" s="179"/>
      <c r="E28" s="179"/>
      <c r="F28" s="189"/>
      <c r="G28" s="170" t="s">
        <v>82701</v>
      </c>
      <c r="H28" s="179"/>
      <c r="I28" s="179"/>
      <c r="J28" s="179"/>
      <c r="K28" s="179"/>
      <c r="L28" s="179"/>
      <c r="M28" s="179"/>
      <c r="N28" s="179"/>
      <c r="O28" s="179"/>
      <c r="P28" s="179"/>
      <c r="Q28" s="189"/>
    </row>
    <row r="29" spans="2:17" ht="15" thickBot="1">
      <c r="B29" s="186" t="s">
        <v>82702</v>
      </c>
      <c r="F29" s="187"/>
      <c r="G29" s="48" t="s">
        <v>82703</v>
      </c>
      <c r="Q29" s="187"/>
    </row>
    <row r="30" spans="2:17" ht="15" thickBot="1">
      <c r="B30" s="184" t="s">
        <v>82705</v>
      </c>
      <c r="C30" s="178"/>
      <c r="D30" s="178"/>
      <c r="E30" s="178"/>
      <c r="F30" s="185"/>
      <c r="G30" s="178" t="s">
        <v>82704</v>
      </c>
      <c r="H30" s="178"/>
      <c r="I30" s="178"/>
      <c r="J30" s="178"/>
      <c r="K30" s="178"/>
      <c r="L30" s="178"/>
      <c r="M30" s="178"/>
      <c r="N30" s="178"/>
      <c r="O30" s="178"/>
      <c r="P30" s="178"/>
      <c r="Q30" s="185"/>
    </row>
    <row r="31" spans="2:17">
      <c r="B31" s="184" t="s">
        <v>82706</v>
      </c>
      <c r="C31" s="178"/>
      <c r="D31" s="178"/>
      <c r="E31" s="178"/>
      <c r="F31" s="185"/>
      <c r="G31" s="178" t="s">
        <v>82707</v>
      </c>
      <c r="H31" s="178"/>
      <c r="I31" s="178"/>
      <c r="J31" s="178"/>
      <c r="K31" s="178"/>
      <c r="L31" s="178"/>
      <c r="M31" s="178"/>
      <c r="N31" s="178"/>
      <c r="O31" s="178"/>
      <c r="P31" s="178"/>
      <c r="Q31" s="185"/>
    </row>
    <row r="32" spans="2:17" ht="15" thickBot="1">
      <c r="B32" s="170"/>
      <c r="C32" s="179"/>
      <c r="D32" s="179"/>
      <c r="E32" s="179"/>
      <c r="F32" s="189"/>
      <c r="G32" s="179" t="s">
        <v>82708</v>
      </c>
      <c r="H32" s="179"/>
      <c r="I32" s="179"/>
      <c r="J32" s="179"/>
      <c r="K32" s="179"/>
      <c r="L32" s="179"/>
      <c r="M32" s="179"/>
      <c r="N32" s="179"/>
      <c r="O32" s="179"/>
      <c r="P32" s="179"/>
      <c r="Q32" s="189"/>
    </row>
    <row r="33" spans="2:17" ht="15" thickBot="1">
      <c r="B33" s="184" t="s">
        <v>82709</v>
      </c>
      <c r="C33" s="178"/>
      <c r="D33" s="178"/>
      <c r="E33" s="178"/>
      <c r="F33" s="185"/>
      <c r="G33" s="194" t="s">
        <v>82710</v>
      </c>
      <c r="H33" s="194"/>
      <c r="I33" s="194"/>
      <c r="J33" s="194"/>
      <c r="K33" s="194"/>
      <c r="L33" s="194"/>
      <c r="M33" s="194"/>
      <c r="N33" s="194"/>
      <c r="O33" s="194"/>
      <c r="P33" s="194"/>
      <c r="Q33" s="195"/>
    </row>
    <row r="34" spans="2:17">
      <c r="B34" s="184" t="s">
        <v>82711</v>
      </c>
      <c r="C34" s="178"/>
      <c r="D34" s="178"/>
      <c r="E34" s="178"/>
      <c r="F34" s="185"/>
      <c r="G34" s="178" t="s">
        <v>82712</v>
      </c>
      <c r="H34" s="178"/>
      <c r="I34" s="178"/>
      <c r="J34" s="178"/>
      <c r="K34" s="178"/>
      <c r="L34" s="178"/>
      <c r="M34" s="178"/>
      <c r="N34" s="178"/>
      <c r="O34" s="178"/>
      <c r="P34" s="178"/>
      <c r="Q34" s="185"/>
    </row>
    <row r="35" spans="2:17" ht="15" thickBot="1">
      <c r="B35" s="188"/>
      <c r="C35" s="179"/>
      <c r="D35" s="179"/>
      <c r="E35" s="179"/>
      <c r="F35" s="189"/>
      <c r="G35" s="179" t="s">
        <v>82713</v>
      </c>
      <c r="H35" s="179"/>
      <c r="I35" s="179"/>
      <c r="J35" s="179"/>
      <c r="K35" s="179"/>
      <c r="L35" s="179"/>
      <c r="M35" s="179"/>
      <c r="N35" s="179"/>
      <c r="O35" s="179"/>
      <c r="P35" s="179"/>
      <c r="Q35" s="189"/>
    </row>
    <row r="36" spans="2:17" ht="15" thickBot="1">
      <c r="B36" s="190" t="s">
        <v>82714</v>
      </c>
      <c r="C36" s="191"/>
      <c r="D36" s="191"/>
      <c r="E36" s="191"/>
      <c r="F36" s="193"/>
      <c r="G36" s="191" t="s">
        <v>82716</v>
      </c>
      <c r="H36" s="191"/>
      <c r="I36" s="191"/>
      <c r="J36" s="191"/>
      <c r="K36" s="191"/>
      <c r="L36" s="191"/>
      <c r="M36" s="191"/>
      <c r="N36" s="191"/>
      <c r="O36" s="191"/>
      <c r="P36" s="191"/>
      <c r="Q36" s="193"/>
    </row>
    <row r="37" spans="2:17">
      <c r="B37" s="184" t="s">
        <v>82715</v>
      </c>
      <c r="C37" s="178"/>
      <c r="D37" s="178"/>
      <c r="E37" s="178"/>
      <c r="F37" s="185"/>
      <c r="G37" s="178" t="s">
        <v>82636</v>
      </c>
      <c r="H37" s="178"/>
      <c r="I37" s="178"/>
      <c r="J37" s="178"/>
      <c r="K37" s="178"/>
      <c r="L37" s="178"/>
      <c r="M37" s="178"/>
      <c r="N37" s="178"/>
      <c r="O37" s="178"/>
      <c r="P37" s="178"/>
      <c r="Q37" s="185"/>
    </row>
    <row r="38" spans="2:17">
      <c r="B38" s="186"/>
      <c r="F38" s="187"/>
      <c r="G38" s="48" t="s">
        <v>82717</v>
      </c>
      <c r="Q38" s="187"/>
    </row>
    <row r="39" spans="2:17" ht="15" thickBot="1">
      <c r="B39" s="186"/>
      <c r="F39" s="187"/>
      <c r="G39" s="181" t="s">
        <v>258</v>
      </c>
      <c r="Q39" s="187"/>
    </row>
    <row r="40" spans="2:17" ht="15" thickBot="1">
      <c r="B40" s="184" t="s">
        <v>94</v>
      </c>
      <c r="C40" s="178"/>
      <c r="D40" s="178"/>
      <c r="E40" s="178"/>
      <c r="F40" s="185"/>
      <c r="G40" s="178" t="s">
        <v>82718</v>
      </c>
      <c r="H40" s="178"/>
      <c r="I40" s="178"/>
      <c r="J40" s="178"/>
      <c r="K40" s="178"/>
      <c r="L40" s="178"/>
      <c r="M40" s="178"/>
      <c r="N40" s="178"/>
      <c r="O40" s="178"/>
      <c r="P40" s="178"/>
      <c r="Q40" s="185"/>
    </row>
    <row r="41" spans="2:17" ht="15" thickBot="1">
      <c r="B41" s="190" t="s">
        <v>82719</v>
      </c>
      <c r="C41" s="191"/>
      <c r="D41" s="191"/>
      <c r="E41" s="191"/>
      <c r="F41" s="193"/>
      <c r="G41" s="191" t="s">
        <v>82720</v>
      </c>
      <c r="H41" s="191"/>
      <c r="I41" s="191"/>
      <c r="J41" s="191"/>
      <c r="K41" s="191"/>
      <c r="L41" s="191"/>
      <c r="M41" s="191"/>
      <c r="N41" s="191"/>
      <c r="O41" s="191"/>
      <c r="P41" s="191"/>
      <c r="Q41" s="193"/>
    </row>
    <row r="42" spans="2:17">
      <c r="B42" s="184" t="s">
        <v>82721</v>
      </c>
      <c r="C42" s="178"/>
      <c r="D42" s="178"/>
      <c r="E42" s="178"/>
      <c r="F42" s="185"/>
      <c r="G42" s="289" t="s">
        <v>82637</v>
      </c>
      <c r="H42" s="178"/>
      <c r="I42" s="178"/>
      <c r="J42" s="178"/>
      <c r="K42" s="178"/>
      <c r="L42" s="178"/>
      <c r="M42" s="313" t="s">
        <v>82638</v>
      </c>
      <c r="N42" s="314"/>
      <c r="O42" s="314"/>
      <c r="P42" s="314"/>
      <c r="Q42" s="185"/>
    </row>
    <row r="43" spans="2:17">
      <c r="B43" s="186"/>
      <c r="F43" s="187"/>
      <c r="G43" s="282" t="s">
        <v>82722</v>
      </c>
      <c r="M43" s="181"/>
      <c r="N43" s="283"/>
      <c r="O43" s="283"/>
      <c r="P43" s="283"/>
      <c r="Q43" s="187"/>
    </row>
    <row r="44" spans="2:17" ht="15" thickBot="1">
      <c r="B44" s="176"/>
      <c r="C44" s="196"/>
      <c r="D44" s="196"/>
      <c r="E44" s="196"/>
      <c r="F44" s="197"/>
      <c r="G44" s="198" t="s">
        <v>82723</v>
      </c>
      <c r="H44" s="196"/>
      <c r="I44" s="196"/>
      <c r="J44" s="179"/>
      <c r="K44" s="179"/>
      <c r="L44" s="179"/>
      <c r="M44" s="179"/>
      <c r="N44" s="179"/>
      <c r="O44" s="179"/>
      <c r="P44" s="179"/>
      <c r="Q44" s="189"/>
    </row>
    <row r="45" spans="2:17" ht="15" thickBot="1">
      <c r="B45" s="284" t="s">
        <v>82724</v>
      </c>
      <c r="C45" s="285"/>
      <c r="D45" s="285"/>
      <c r="E45" s="286"/>
      <c r="F45" s="286"/>
      <c r="G45" s="286"/>
      <c r="H45" s="286"/>
      <c r="I45" s="286"/>
      <c r="J45" s="286"/>
      <c r="K45" s="286"/>
      <c r="L45" s="286"/>
      <c r="M45" s="286"/>
      <c r="N45" s="286"/>
      <c r="O45" s="286"/>
      <c r="P45" s="286"/>
      <c r="Q45" s="193"/>
    </row>
  </sheetData>
  <sheetProtection algorithmName="SHA-512" hashValue="/1nmlgnSkNzli9UFMrpJa4IP9A8ArbFAGXeqkDtz4d7w9nPeQ7mKh74rYbVEPm/S75/xK7JCdEwtKs1V08i3zg==" saltValue="QQpWOfFopHIsnSrJFA7Tmg==" spinCount="100000" sheet="1" objects="1" scenarios="1"/>
  <mergeCells count="2">
    <mergeCell ref="G12:Q12"/>
    <mergeCell ref="M42:P42"/>
  </mergeCells>
  <hyperlinks>
    <hyperlink ref="M42" r:id="rId1" xr:uid="{C54DB485-B780-4FB0-B323-EA51CF05F280}"/>
    <hyperlink ref="G39" r:id="rId2" xr:uid="{E576E4C7-3EE2-415E-A882-04B946CFD8A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43"/>
  <sheetViews>
    <sheetView showGridLines="0" zoomScale="90" zoomScaleNormal="90" workbookViewId="0">
      <selection activeCell="G3" sqref="G3"/>
    </sheetView>
  </sheetViews>
  <sheetFormatPr defaultColWidth="9.1796875" defaultRowHeight="14.5"/>
  <cols>
    <col min="1" max="1" width="37.54296875" style="48" customWidth="1"/>
    <col min="2" max="2" width="10.54296875" style="48" customWidth="1"/>
    <col min="3" max="3" width="23.26953125" style="48" customWidth="1"/>
    <col min="4" max="4" width="14.54296875" style="48" customWidth="1"/>
    <col min="5" max="5" width="23" style="48" customWidth="1"/>
    <col min="6" max="7" width="23.1796875" style="48" bestFit="1" customWidth="1"/>
    <col min="8" max="8" width="18.453125" style="48" customWidth="1"/>
    <col min="9" max="9" width="21.1796875" style="48" customWidth="1"/>
    <col min="10" max="10" width="19.54296875" style="48" bestFit="1" customWidth="1"/>
    <col min="11" max="11" width="16.81640625" style="48" customWidth="1"/>
    <col min="12" max="13" width="15.26953125" style="48" customWidth="1"/>
    <col min="14" max="14" width="16.1796875" style="48" customWidth="1"/>
    <col min="15" max="16384" width="9.1796875" style="48"/>
  </cols>
  <sheetData>
    <row r="1" spans="1:16" ht="23.5">
      <c r="D1" s="200" t="s">
        <v>248</v>
      </c>
    </row>
    <row r="2" spans="1:16" ht="15" thickBot="1">
      <c r="G2" s="179"/>
    </row>
    <row r="3" spans="1:16">
      <c r="A3" s="201" t="s">
        <v>107</v>
      </c>
      <c r="B3" s="199"/>
      <c r="C3" s="211"/>
      <c r="D3" s="211"/>
      <c r="G3" s="203" t="s">
        <v>247</v>
      </c>
      <c r="H3" s="204"/>
      <c r="I3" s="204"/>
      <c r="J3" s="204"/>
      <c r="K3" s="204"/>
      <c r="L3" s="204"/>
      <c r="M3" s="204"/>
      <c r="N3" s="205"/>
      <c r="O3" s="199"/>
      <c r="P3" s="199"/>
    </row>
    <row r="4" spans="1:16">
      <c r="A4" s="206" t="s">
        <v>108</v>
      </c>
      <c r="B4" s="199"/>
      <c r="C4" s="211"/>
      <c r="D4" s="211"/>
      <c r="F4" s="187"/>
      <c r="G4" s="203" t="s">
        <v>257</v>
      </c>
      <c r="H4" s="199"/>
      <c r="I4" s="199"/>
      <c r="J4" s="199"/>
      <c r="K4" s="199"/>
      <c r="L4" s="199"/>
      <c r="M4" s="199"/>
      <c r="N4" s="202"/>
      <c r="O4" s="199"/>
      <c r="P4" s="199"/>
    </row>
    <row r="5" spans="1:16" ht="15" thickBot="1">
      <c r="A5" s="207" t="s">
        <v>241</v>
      </c>
      <c r="B5" s="199"/>
      <c r="C5" s="211"/>
      <c r="D5" s="211"/>
      <c r="G5" s="208" t="s">
        <v>246</v>
      </c>
      <c r="H5" s="209"/>
      <c r="I5" s="209"/>
      <c r="J5" s="209"/>
      <c r="K5" s="209"/>
      <c r="L5" s="209"/>
      <c r="M5" s="209"/>
      <c r="N5" s="210"/>
      <c r="O5" s="199"/>
      <c r="P5" s="199"/>
    </row>
    <row r="6" spans="1:16" ht="15" thickBot="1">
      <c r="A6" s="211"/>
      <c r="B6" s="199"/>
      <c r="C6" s="199"/>
      <c r="D6" s="199"/>
      <c r="E6" s="199"/>
      <c r="F6" s="199"/>
      <c r="G6" s="199"/>
      <c r="H6" s="199"/>
      <c r="I6" s="199"/>
      <c r="J6" s="199"/>
      <c r="K6" s="199"/>
      <c r="L6" s="199"/>
      <c r="M6" s="199"/>
      <c r="N6" s="199"/>
      <c r="O6" s="199"/>
      <c r="P6" s="199"/>
    </row>
    <row r="7" spans="1:16">
      <c r="A7" s="212" t="s">
        <v>95</v>
      </c>
      <c r="B7" s="249" t="s">
        <v>35</v>
      </c>
      <c r="C7" s="204" t="s">
        <v>96</v>
      </c>
      <c r="D7" s="204" t="s">
        <v>36</v>
      </c>
      <c r="E7" s="204" t="s">
        <v>37</v>
      </c>
      <c r="F7" s="204" t="s">
        <v>38</v>
      </c>
      <c r="G7" s="204" t="s">
        <v>97</v>
      </c>
      <c r="H7" s="204" t="s">
        <v>98</v>
      </c>
      <c r="I7" s="204"/>
      <c r="J7" s="204"/>
      <c r="K7" s="204"/>
      <c r="L7" s="204"/>
      <c r="M7" s="204"/>
      <c r="N7" s="205"/>
      <c r="O7" s="213"/>
      <c r="P7" s="199"/>
    </row>
    <row r="8" spans="1:16">
      <c r="A8" s="213"/>
      <c r="B8" s="250">
        <v>1</v>
      </c>
      <c r="C8" s="214" t="s">
        <v>99</v>
      </c>
      <c r="D8" s="214" t="s">
        <v>99</v>
      </c>
      <c r="E8" s="214" t="s">
        <v>99</v>
      </c>
      <c r="F8" s="214" t="s">
        <v>99</v>
      </c>
      <c r="G8" s="199" t="s">
        <v>100</v>
      </c>
      <c r="H8" s="199" t="s">
        <v>100</v>
      </c>
      <c r="I8" s="199"/>
      <c r="J8" s="199"/>
      <c r="K8" s="199"/>
      <c r="L8" s="199"/>
      <c r="M8" s="199"/>
      <c r="N8" s="202"/>
      <c r="O8" s="213"/>
      <c r="P8" s="199"/>
    </row>
    <row r="9" spans="1:16" ht="15" thickBot="1">
      <c r="A9" s="215"/>
      <c r="B9" s="251" t="s">
        <v>101</v>
      </c>
      <c r="C9" s="216" t="s">
        <v>101</v>
      </c>
      <c r="D9" s="216" t="s">
        <v>101</v>
      </c>
      <c r="E9" s="216" t="s">
        <v>101</v>
      </c>
      <c r="F9" s="216" t="s">
        <v>245</v>
      </c>
      <c r="G9" s="216" t="s">
        <v>102</v>
      </c>
      <c r="H9" s="216" t="s">
        <v>102</v>
      </c>
      <c r="I9" s="216"/>
      <c r="J9" s="216"/>
      <c r="K9" s="216"/>
      <c r="L9" s="216"/>
      <c r="M9" s="216"/>
      <c r="N9" s="217"/>
      <c r="O9" s="218"/>
      <c r="P9" s="219"/>
    </row>
    <row r="10" spans="1:16">
      <c r="A10" s="212" t="s">
        <v>199</v>
      </c>
      <c r="B10" s="249" t="s">
        <v>35</v>
      </c>
      <c r="C10" s="220" t="s">
        <v>190</v>
      </c>
      <c r="D10" s="220" t="s">
        <v>47</v>
      </c>
      <c r="E10" s="220" t="s">
        <v>186</v>
      </c>
      <c r="F10" s="220" t="s">
        <v>187</v>
      </c>
      <c r="G10" s="220" t="s">
        <v>188</v>
      </c>
      <c r="H10" s="220" t="s">
        <v>189</v>
      </c>
      <c r="I10" s="220" t="s">
        <v>44</v>
      </c>
      <c r="J10" s="220" t="s">
        <v>226</v>
      </c>
      <c r="K10" s="220"/>
      <c r="L10" s="220"/>
      <c r="M10" s="220"/>
      <c r="N10" s="221"/>
      <c r="O10" s="213"/>
      <c r="P10" s="199"/>
    </row>
    <row r="11" spans="1:16">
      <c r="A11" s="222"/>
      <c r="B11" s="250">
        <v>2</v>
      </c>
      <c r="C11" s="214" t="s">
        <v>100</v>
      </c>
      <c r="D11" s="214" t="s">
        <v>99</v>
      </c>
      <c r="E11" s="214" t="s">
        <v>99</v>
      </c>
      <c r="F11" s="214" t="s">
        <v>99</v>
      </c>
      <c r="G11" s="214" t="s">
        <v>216</v>
      </c>
      <c r="H11" s="214" t="s">
        <v>99</v>
      </c>
      <c r="I11" s="214" t="s">
        <v>99</v>
      </c>
      <c r="J11" s="214" t="s">
        <v>214</v>
      </c>
      <c r="K11" s="214"/>
      <c r="L11" s="214"/>
      <c r="M11" s="214"/>
      <c r="N11" s="223"/>
      <c r="O11" s="213"/>
      <c r="P11" s="199"/>
    </row>
    <row r="12" spans="1:16" ht="15" thickBot="1">
      <c r="A12" s="215"/>
      <c r="B12" s="251" t="s">
        <v>101</v>
      </c>
      <c r="C12" s="216" t="s">
        <v>101</v>
      </c>
      <c r="D12" s="216" t="s">
        <v>101</v>
      </c>
      <c r="E12" s="216" t="s">
        <v>101</v>
      </c>
      <c r="F12" s="216" t="s">
        <v>101</v>
      </c>
      <c r="G12" s="216" t="s">
        <v>101</v>
      </c>
      <c r="H12" s="216" t="s">
        <v>102</v>
      </c>
      <c r="I12" s="216" t="s">
        <v>101</v>
      </c>
      <c r="J12" s="216" t="s">
        <v>102</v>
      </c>
      <c r="K12" s="216"/>
      <c r="L12" s="216"/>
      <c r="M12" s="216"/>
      <c r="N12" s="217"/>
      <c r="O12" s="218"/>
      <c r="P12" s="219"/>
    </row>
    <row r="13" spans="1:16">
      <c r="A13" s="212" t="s">
        <v>309</v>
      </c>
      <c r="B13" s="249" t="s">
        <v>35</v>
      </c>
      <c r="C13" s="220" t="s">
        <v>283</v>
      </c>
      <c r="D13" s="220" t="s">
        <v>36</v>
      </c>
      <c r="E13" s="220" t="s">
        <v>306</v>
      </c>
      <c r="F13" s="220" t="s">
        <v>40</v>
      </c>
      <c r="G13" s="220" t="s">
        <v>307</v>
      </c>
      <c r="H13" s="220" t="s">
        <v>272</v>
      </c>
      <c r="I13" s="220" t="s">
        <v>284</v>
      </c>
      <c r="J13" s="220" t="s">
        <v>43</v>
      </c>
      <c r="K13" s="220" t="s">
        <v>308</v>
      </c>
      <c r="L13" s="220" t="s">
        <v>279</v>
      </c>
      <c r="M13" s="220" t="s">
        <v>280</v>
      </c>
      <c r="N13" s="205"/>
      <c r="O13" s="213"/>
      <c r="P13" s="199"/>
    </row>
    <row r="14" spans="1:16">
      <c r="A14" s="213"/>
      <c r="B14" s="250">
        <v>3</v>
      </c>
      <c r="C14" s="214" t="s">
        <v>99</v>
      </c>
      <c r="D14" s="214" t="s">
        <v>100</v>
      </c>
      <c r="E14" s="214" t="s">
        <v>100</v>
      </c>
      <c r="F14" s="214" t="s">
        <v>99</v>
      </c>
      <c r="G14" s="214" t="s">
        <v>99</v>
      </c>
      <c r="H14" s="214" t="s">
        <v>99</v>
      </c>
      <c r="I14" s="214" t="s">
        <v>191</v>
      </c>
      <c r="J14" s="214" t="s">
        <v>99</v>
      </c>
      <c r="K14" s="214" t="s">
        <v>99</v>
      </c>
      <c r="L14" s="214" t="s">
        <v>99</v>
      </c>
      <c r="M14" s="214" t="s">
        <v>99</v>
      </c>
      <c r="N14" s="202"/>
      <c r="O14" s="213"/>
      <c r="P14" s="199"/>
    </row>
    <row r="15" spans="1:16" ht="15" thickBot="1">
      <c r="A15" s="215"/>
      <c r="B15" s="251" t="s">
        <v>101</v>
      </c>
      <c r="C15" s="216" t="s">
        <v>101</v>
      </c>
      <c r="D15" s="216" t="s">
        <v>101</v>
      </c>
      <c r="E15" s="216" t="s">
        <v>101</v>
      </c>
      <c r="F15" s="216" t="s">
        <v>101</v>
      </c>
      <c r="G15" s="216" t="s">
        <v>101</v>
      </c>
      <c r="H15" s="216" t="s">
        <v>101</v>
      </c>
      <c r="I15" s="216" t="s">
        <v>101</v>
      </c>
      <c r="J15" s="216" t="s">
        <v>101</v>
      </c>
      <c r="K15" s="216" t="s">
        <v>101</v>
      </c>
      <c r="L15" s="216" t="s">
        <v>274</v>
      </c>
      <c r="M15" s="216" t="s">
        <v>274</v>
      </c>
      <c r="N15" s="217"/>
      <c r="O15" s="218"/>
      <c r="P15" s="219"/>
    </row>
    <row r="16" spans="1:16">
      <c r="A16" s="212" t="s">
        <v>103</v>
      </c>
      <c r="B16" s="249" t="s">
        <v>35</v>
      </c>
      <c r="C16" s="204" t="s">
        <v>40</v>
      </c>
      <c r="D16" s="204" t="s">
        <v>41</v>
      </c>
      <c r="E16" s="204" t="s">
        <v>36</v>
      </c>
      <c r="F16" s="220" t="s">
        <v>165</v>
      </c>
      <c r="G16" s="204" t="s">
        <v>42</v>
      </c>
      <c r="H16" s="204" t="s">
        <v>39</v>
      </c>
      <c r="I16" s="220" t="s">
        <v>164</v>
      </c>
      <c r="J16" s="220"/>
      <c r="K16" s="220"/>
      <c r="L16" s="220"/>
      <c r="M16" s="220"/>
      <c r="N16" s="221"/>
      <c r="O16" s="213"/>
      <c r="P16" s="199"/>
    </row>
    <row r="17" spans="1:17">
      <c r="A17" s="213"/>
      <c r="B17" s="250">
        <v>4</v>
      </c>
      <c r="C17" s="214" t="s">
        <v>99</v>
      </c>
      <c r="D17" s="199" t="s">
        <v>100</v>
      </c>
      <c r="E17" s="214" t="s">
        <v>99</v>
      </c>
      <c r="F17" s="199"/>
      <c r="G17" s="214" t="s">
        <v>99</v>
      </c>
      <c r="H17" s="214" t="s">
        <v>99</v>
      </c>
      <c r="I17" s="214" t="s">
        <v>191</v>
      </c>
      <c r="J17" s="214"/>
      <c r="K17" s="214"/>
      <c r="L17" s="214"/>
      <c r="M17" s="214"/>
      <c r="N17" s="202"/>
      <c r="O17" s="213"/>
      <c r="P17" s="199"/>
    </row>
    <row r="18" spans="1:17" ht="15" thickBot="1">
      <c r="A18" s="215"/>
      <c r="B18" s="251" t="s">
        <v>101</v>
      </c>
      <c r="C18" s="216" t="s">
        <v>101</v>
      </c>
      <c r="D18" s="216" t="s">
        <v>102</v>
      </c>
      <c r="E18" s="216" t="s">
        <v>101</v>
      </c>
      <c r="F18" s="216" t="s">
        <v>102</v>
      </c>
      <c r="G18" s="216" t="s">
        <v>101</v>
      </c>
      <c r="H18" s="216" t="s">
        <v>101</v>
      </c>
      <c r="I18" s="216" t="s">
        <v>102</v>
      </c>
      <c r="J18" s="216"/>
      <c r="K18" s="216"/>
      <c r="L18" s="216"/>
      <c r="M18" s="216"/>
      <c r="N18" s="217"/>
      <c r="O18" s="218"/>
      <c r="P18" s="219"/>
    </row>
    <row r="19" spans="1:17">
      <c r="A19" s="212" t="s">
        <v>304</v>
      </c>
      <c r="B19" s="249" t="s">
        <v>35</v>
      </c>
      <c r="C19" s="204" t="s">
        <v>283</v>
      </c>
      <c r="D19" s="204" t="s">
        <v>36</v>
      </c>
      <c r="E19" s="204" t="s">
        <v>43</v>
      </c>
      <c r="F19" s="204" t="s">
        <v>40</v>
      </c>
      <c r="G19" s="204" t="s">
        <v>289</v>
      </c>
      <c r="H19" s="204" t="s">
        <v>272</v>
      </c>
      <c r="I19" s="204" t="s">
        <v>284</v>
      </c>
      <c r="J19" s="204" t="s">
        <v>290</v>
      </c>
      <c r="K19" s="204" t="s">
        <v>291</v>
      </c>
      <c r="L19" s="204"/>
      <c r="M19" s="204"/>
      <c r="N19" s="205"/>
      <c r="O19" s="213"/>
      <c r="P19" s="199"/>
      <c r="Q19" s="199"/>
    </row>
    <row r="20" spans="1:17">
      <c r="A20" s="213"/>
      <c r="B20" s="250">
        <v>5</v>
      </c>
      <c r="C20" s="214" t="s">
        <v>100</v>
      </c>
      <c r="D20" s="199" t="s">
        <v>100</v>
      </c>
      <c r="E20" s="214" t="s">
        <v>100</v>
      </c>
      <c r="F20" s="214" t="s">
        <v>100</v>
      </c>
      <c r="G20" s="199" t="s">
        <v>100</v>
      </c>
      <c r="H20" s="199" t="s">
        <v>100</v>
      </c>
      <c r="I20" s="199" t="s">
        <v>191</v>
      </c>
      <c r="J20" s="199" t="s">
        <v>214</v>
      </c>
      <c r="K20" s="199" t="s">
        <v>214</v>
      </c>
      <c r="L20" s="199"/>
      <c r="M20" s="199"/>
      <c r="N20" s="202"/>
      <c r="O20" s="213"/>
      <c r="P20" s="199"/>
    </row>
    <row r="21" spans="1:17" ht="15" thickBot="1">
      <c r="A21" s="215"/>
      <c r="B21" s="251" t="s">
        <v>101</v>
      </c>
      <c r="C21" s="216" t="s">
        <v>101</v>
      </c>
      <c r="D21" s="216" t="s">
        <v>101</v>
      </c>
      <c r="E21" s="216" t="s">
        <v>101</v>
      </c>
      <c r="F21" s="216" t="s">
        <v>101</v>
      </c>
      <c r="G21" s="216" t="s">
        <v>101</v>
      </c>
      <c r="H21" s="216" t="s">
        <v>101</v>
      </c>
      <c r="I21" s="216" t="s">
        <v>101</v>
      </c>
      <c r="J21" s="216" t="s">
        <v>102</v>
      </c>
      <c r="K21" s="216" t="s">
        <v>102</v>
      </c>
      <c r="L21" s="216"/>
      <c r="M21" s="216"/>
      <c r="N21" s="217"/>
      <c r="O21" s="218"/>
      <c r="P21" s="219"/>
    </row>
    <row r="22" spans="1:17">
      <c r="A22" s="212" t="s">
        <v>167</v>
      </c>
      <c r="B22" s="249" t="s">
        <v>35</v>
      </c>
      <c r="C22" s="220" t="s">
        <v>269</v>
      </c>
      <c r="D22" s="220" t="s">
        <v>36</v>
      </c>
      <c r="E22" s="220" t="s">
        <v>270</v>
      </c>
      <c r="F22" s="204" t="s">
        <v>40</v>
      </c>
      <c r="G22" s="220" t="s">
        <v>271</v>
      </c>
      <c r="H22" s="220" t="s">
        <v>272</v>
      </c>
      <c r="I22" s="220" t="s">
        <v>273</v>
      </c>
      <c r="J22" s="220" t="s">
        <v>188</v>
      </c>
      <c r="K22" s="220" t="s">
        <v>43</v>
      </c>
      <c r="L22" s="220" t="s">
        <v>278</v>
      </c>
      <c r="M22" s="220" t="s">
        <v>279</v>
      </c>
      <c r="N22" s="220" t="s">
        <v>280</v>
      </c>
      <c r="O22" s="213"/>
      <c r="P22" s="199"/>
      <c r="Q22" s="199"/>
    </row>
    <row r="23" spans="1:17">
      <c r="A23" s="213"/>
      <c r="B23" s="250">
        <v>6</v>
      </c>
      <c r="C23" s="214" t="s">
        <v>99</v>
      </c>
      <c r="D23" s="214" t="s">
        <v>100</v>
      </c>
      <c r="E23" s="214" t="s">
        <v>99</v>
      </c>
      <c r="F23" s="214" t="s">
        <v>99</v>
      </c>
      <c r="G23" s="214" t="s">
        <v>99</v>
      </c>
      <c r="H23" s="214" t="s">
        <v>100</v>
      </c>
      <c r="I23" s="214" t="s">
        <v>100</v>
      </c>
      <c r="J23" s="214" t="s">
        <v>282</v>
      </c>
      <c r="K23" s="214" t="s">
        <v>214</v>
      </c>
      <c r="L23" s="214" t="s">
        <v>282</v>
      </c>
      <c r="M23" s="214" t="s">
        <v>282</v>
      </c>
      <c r="N23" s="214" t="s">
        <v>282</v>
      </c>
      <c r="O23" s="213"/>
      <c r="P23" s="199"/>
    </row>
    <row r="24" spans="1:17" ht="15" thickBot="1">
      <c r="A24" s="215"/>
      <c r="B24" s="251" t="s">
        <v>101</v>
      </c>
      <c r="C24" s="216" t="s">
        <v>101</v>
      </c>
      <c r="D24" s="216" t="s">
        <v>101</v>
      </c>
      <c r="E24" s="216" t="s">
        <v>101</v>
      </c>
      <c r="F24" s="216" t="s">
        <v>101</v>
      </c>
      <c r="G24" s="216" t="s">
        <v>101</v>
      </c>
      <c r="H24" s="216" t="s">
        <v>102</v>
      </c>
      <c r="I24" s="216" t="s">
        <v>102</v>
      </c>
      <c r="J24" s="216" t="s">
        <v>102</v>
      </c>
      <c r="K24" s="216" t="s">
        <v>102</v>
      </c>
      <c r="L24" s="216" t="s">
        <v>102</v>
      </c>
      <c r="M24" s="216" t="s">
        <v>102</v>
      </c>
      <c r="N24" s="216" t="s">
        <v>102</v>
      </c>
      <c r="O24" s="218"/>
      <c r="P24" s="219"/>
    </row>
    <row r="25" spans="1:17">
      <c r="A25" s="212" t="s">
        <v>168</v>
      </c>
      <c r="B25" s="249" t="s">
        <v>35</v>
      </c>
      <c r="C25" s="204" t="s">
        <v>36</v>
      </c>
      <c r="D25" s="204" t="s">
        <v>45</v>
      </c>
      <c r="E25" s="204" t="s">
        <v>40</v>
      </c>
      <c r="F25" s="204" t="s">
        <v>38</v>
      </c>
      <c r="G25" s="220" t="s">
        <v>166</v>
      </c>
      <c r="H25" s="220" t="s">
        <v>227</v>
      </c>
      <c r="I25" s="204"/>
      <c r="J25" s="204"/>
      <c r="K25" s="204"/>
      <c r="L25" s="204"/>
      <c r="M25" s="204"/>
      <c r="N25" s="205"/>
      <c r="O25" s="213"/>
      <c r="P25" s="199"/>
    </row>
    <row r="26" spans="1:17">
      <c r="A26" s="213"/>
      <c r="B26" s="250">
        <v>7</v>
      </c>
      <c r="C26" s="214" t="s">
        <v>99</v>
      </c>
      <c r="D26" s="214" t="s">
        <v>99</v>
      </c>
      <c r="E26" s="214" t="s">
        <v>216</v>
      </c>
      <c r="F26" s="214" t="s">
        <v>99</v>
      </c>
      <c r="G26" s="199" t="s">
        <v>100</v>
      </c>
      <c r="H26" s="199" t="s">
        <v>100</v>
      </c>
      <c r="I26" s="199"/>
      <c r="J26" s="199"/>
      <c r="K26" s="199"/>
      <c r="L26" s="199"/>
      <c r="M26" s="199"/>
      <c r="N26" s="202"/>
      <c r="O26" s="213"/>
      <c r="P26" s="199"/>
    </row>
    <row r="27" spans="1:17" ht="15" thickBot="1">
      <c r="A27" s="215"/>
      <c r="B27" s="251" t="s">
        <v>101</v>
      </c>
      <c r="C27" s="216" t="s">
        <v>101</v>
      </c>
      <c r="D27" s="216" t="s">
        <v>101</v>
      </c>
      <c r="E27" s="216" t="s">
        <v>101</v>
      </c>
      <c r="F27" s="216" t="s">
        <v>102</v>
      </c>
      <c r="G27" s="216" t="s">
        <v>102</v>
      </c>
      <c r="H27" s="216" t="s">
        <v>102</v>
      </c>
      <c r="I27" s="216"/>
      <c r="J27" s="216"/>
      <c r="K27" s="216"/>
      <c r="L27" s="216"/>
      <c r="M27" s="216"/>
      <c r="N27" s="217"/>
      <c r="O27" s="218"/>
      <c r="P27" s="219"/>
    </row>
    <row r="28" spans="1:17">
      <c r="A28" s="212" t="s">
        <v>305</v>
      </c>
      <c r="B28" s="249" t="s">
        <v>35</v>
      </c>
      <c r="C28" s="204" t="s">
        <v>40</v>
      </c>
      <c r="D28" s="204" t="s">
        <v>36</v>
      </c>
      <c r="E28" s="204" t="s">
        <v>46</v>
      </c>
      <c r="F28" s="220" t="s">
        <v>39</v>
      </c>
      <c r="G28" s="220" t="s">
        <v>298</v>
      </c>
      <c r="H28" s="204" t="s">
        <v>299</v>
      </c>
      <c r="I28" s="204" t="s">
        <v>300</v>
      </c>
      <c r="J28" s="204" t="s">
        <v>240</v>
      </c>
      <c r="K28" s="204"/>
      <c r="L28" s="204"/>
      <c r="M28" s="204"/>
      <c r="N28" s="205"/>
      <c r="O28" s="213"/>
      <c r="P28" s="199"/>
    </row>
    <row r="29" spans="1:17">
      <c r="A29" s="213"/>
      <c r="B29" s="250">
        <v>8</v>
      </c>
      <c r="C29" s="214" t="s">
        <v>99</v>
      </c>
      <c r="D29" s="214" t="s">
        <v>99</v>
      </c>
      <c r="E29" s="214" t="s">
        <v>99</v>
      </c>
      <c r="F29" s="214" t="s">
        <v>99</v>
      </c>
      <c r="G29" s="199" t="s">
        <v>100</v>
      </c>
      <c r="H29" s="199" t="s">
        <v>100</v>
      </c>
      <c r="I29" s="199" t="s">
        <v>100</v>
      </c>
      <c r="J29" s="199" t="s">
        <v>100</v>
      </c>
      <c r="K29" s="199"/>
      <c r="L29" s="199"/>
      <c r="M29" s="199"/>
      <c r="N29" s="202"/>
      <c r="O29" s="213"/>
      <c r="P29" s="199"/>
    </row>
    <row r="30" spans="1:17" ht="15" thickBot="1">
      <c r="A30" s="215"/>
      <c r="B30" s="251" t="s">
        <v>101</v>
      </c>
      <c r="C30" s="216" t="s">
        <v>101</v>
      </c>
      <c r="D30" s="216" t="s">
        <v>101</v>
      </c>
      <c r="E30" s="216" t="s">
        <v>101</v>
      </c>
      <c r="F30" s="216" t="s">
        <v>101</v>
      </c>
      <c r="G30" s="216" t="s">
        <v>102</v>
      </c>
      <c r="H30" s="216" t="s">
        <v>102</v>
      </c>
      <c r="I30" s="216" t="s">
        <v>102</v>
      </c>
      <c r="J30" s="216" t="s">
        <v>104</v>
      </c>
      <c r="K30" s="216"/>
      <c r="L30" s="216"/>
      <c r="M30" s="216"/>
      <c r="N30" s="217"/>
      <c r="O30" s="218"/>
      <c r="P30" s="219"/>
    </row>
    <row r="31" spans="1:17">
      <c r="A31" s="212" t="s">
        <v>223</v>
      </c>
      <c r="B31" s="249" t="s">
        <v>35</v>
      </c>
      <c r="C31" s="220" t="s">
        <v>222</v>
      </c>
      <c r="D31" s="204" t="s">
        <v>36</v>
      </c>
      <c r="E31" s="204" t="s">
        <v>42</v>
      </c>
      <c r="F31" s="204" t="s">
        <v>39</v>
      </c>
      <c r="G31" s="220" t="s">
        <v>163</v>
      </c>
      <c r="H31" s="220" t="s">
        <v>164</v>
      </c>
      <c r="I31" s="220" t="s">
        <v>165</v>
      </c>
      <c r="J31" s="220"/>
      <c r="K31" s="220"/>
      <c r="L31" s="220"/>
      <c r="M31" s="220"/>
      <c r="N31" s="221"/>
      <c r="O31" s="213"/>
      <c r="P31" s="199"/>
    </row>
    <row r="32" spans="1:17">
      <c r="A32" s="213"/>
      <c r="B32" s="250">
        <v>9</v>
      </c>
      <c r="C32" s="214" t="s">
        <v>216</v>
      </c>
      <c r="D32" s="214" t="s">
        <v>99</v>
      </c>
      <c r="E32" s="214" t="s">
        <v>99</v>
      </c>
      <c r="F32" s="214" t="s">
        <v>216</v>
      </c>
      <c r="G32" s="199" t="s">
        <v>100</v>
      </c>
      <c r="H32" s="199" t="s">
        <v>100</v>
      </c>
      <c r="I32" s="214" t="s">
        <v>191</v>
      </c>
      <c r="J32" s="214"/>
      <c r="K32" s="214"/>
      <c r="L32" s="214"/>
      <c r="M32" s="214"/>
      <c r="N32" s="202"/>
      <c r="O32" s="213"/>
      <c r="P32" s="199"/>
    </row>
    <row r="33" spans="1:16" ht="15" thickBot="1">
      <c r="A33" s="215"/>
      <c r="B33" s="251" t="s">
        <v>101</v>
      </c>
      <c r="C33" s="216" t="s">
        <v>101</v>
      </c>
      <c r="D33" s="216" t="s">
        <v>102</v>
      </c>
      <c r="E33" s="216" t="s">
        <v>102</v>
      </c>
      <c r="F33" s="216" t="s">
        <v>101</v>
      </c>
      <c r="G33" s="216" t="s">
        <v>102</v>
      </c>
      <c r="H33" s="216" t="s">
        <v>102</v>
      </c>
      <c r="I33" s="216" t="s">
        <v>102</v>
      </c>
      <c r="J33" s="216"/>
      <c r="K33" s="216"/>
      <c r="L33" s="216"/>
      <c r="M33" s="216"/>
      <c r="N33" s="217"/>
      <c r="O33" s="218"/>
      <c r="P33" s="219"/>
    </row>
    <row r="34" spans="1:16">
      <c r="A34" s="212" t="s">
        <v>105</v>
      </c>
      <c r="B34" s="249" t="s">
        <v>35</v>
      </c>
      <c r="C34" s="228" t="s">
        <v>283</v>
      </c>
      <c r="D34" s="228" t="s">
        <v>36</v>
      </c>
      <c r="E34" s="228" t="s">
        <v>270</v>
      </c>
      <c r="F34" s="220" t="s">
        <v>40</v>
      </c>
      <c r="G34" s="228" t="s">
        <v>44</v>
      </c>
      <c r="H34" s="220" t="s">
        <v>272</v>
      </c>
      <c r="I34" s="220" t="s">
        <v>284</v>
      </c>
      <c r="J34" s="220" t="s">
        <v>285</v>
      </c>
      <c r="K34" s="220" t="s">
        <v>286</v>
      </c>
      <c r="L34" s="220" t="s">
        <v>287</v>
      </c>
      <c r="M34" s="220" t="s">
        <v>279</v>
      </c>
      <c r="N34" s="220" t="s">
        <v>280</v>
      </c>
      <c r="O34" s="213"/>
      <c r="P34" s="199"/>
    </row>
    <row r="35" spans="1:16">
      <c r="A35" s="213"/>
      <c r="B35" s="250">
        <v>0</v>
      </c>
      <c r="C35" s="214" t="s">
        <v>99</v>
      </c>
      <c r="D35" s="214" t="s">
        <v>99</v>
      </c>
      <c r="E35" s="214" t="s">
        <v>214</v>
      </c>
      <c r="F35" s="214" t="s">
        <v>99</v>
      </c>
      <c r="G35" s="214" t="s">
        <v>99</v>
      </c>
      <c r="H35" s="214" t="s">
        <v>100</v>
      </c>
      <c r="I35" s="214" t="s">
        <v>191</v>
      </c>
      <c r="J35" s="214" t="s">
        <v>282</v>
      </c>
      <c r="K35" s="214" t="s">
        <v>214</v>
      </c>
      <c r="L35" s="214" t="s">
        <v>282</v>
      </c>
      <c r="M35" s="214" t="s">
        <v>214</v>
      </c>
      <c r="N35" s="214" t="s">
        <v>281</v>
      </c>
      <c r="O35" s="213"/>
      <c r="P35" s="199"/>
    </row>
    <row r="36" spans="1:16" ht="15" thickBot="1">
      <c r="A36" s="215"/>
      <c r="B36" s="251" t="s">
        <v>101</v>
      </c>
      <c r="C36" s="216" t="s">
        <v>101</v>
      </c>
      <c r="D36" s="216" t="s">
        <v>101</v>
      </c>
      <c r="E36" s="216" t="s">
        <v>101</v>
      </c>
      <c r="F36" s="216" t="s">
        <v>101</v>
      </c>
      <c r="G36" s="216" t="s">
        <v>101</v>
      </c>
      <c r="H36" s="216" t="s">
        <v>102</v>
      </c>
      <c r="I36" s="216" t="s">
        <v>102</v>
      </c>
      <c r="J36" s="216" t="s">
        <v>102</v>
      </c>
      <c r="K36" s="216" t="s">
        <v>102</v>
      </c>
      <c r="L36" s="216" t="s">
        <v>102</v>
      </c>
      <c r="M36" s="216" t="s">
        <v>102</v>
      </c>
      <c r="N36" s="216" t="s">
        <v>102</v>
      </c>
      <c r="O36" s="218"/>
    </row>
    <row r="37" spans="1:16">
      <c r="A37" s="212" t="s">
        <v>106</v>
      </c>
      <c r="B37" s="249" t="s">
        <v>35</v>
      </c>
      <c r="C37" s="220" t="s">
        <v>269</v>
      </c>
      <c r="D37" s="220" t="s">
        <v>36</v>
      </c>
      <c r="E37" s="220" t="s">
        <v>270</v>
      </c>
      <c r="F37" s="204" t="s">
        <v>40</v>
      </c>
      <c r="G37" s="220" t="s">
        <v>271</v>
      </c>
      <c r="H37" s="220" t="s">
        <v>272</v>
      </c>
      <c r="I37" s="220" t="s">
        <v>188</v>
      </c>
      <c r="J37" s="220" t="s">
        <v>43</v>
      </c>
      <c r="K37" s="220" t="s">
        <v>278</v>
      </c>
      <c r="L37" s="220" t="s">
        <v>279</v>
      </c>
      <c r="M37" s="220" t="s">
        <v>280</v>
      </c>
      <c r="N37" s="221"/>
      <c r="O37" s="213"/>
    </row>
    <row r="38" spans="1:16">
      <c r="A38" s="213"/>
      <c r="B38" s="250" t="s">
        <v>101</v>
      </c>
      <c r="C38" s="214" t="s">
        <v>99</v>
      </c>
      <c r="D38" s="214" t="s">
        <v>100</v>
      </c>
      <c r="E38" s="214" t="s">
        <v>99</v>
      </c>
      <c r="F38" s="214" t="s">
        <v>99</v>
      </c>
      <c r="G38" s="214" t="s">
        <v>99</v>
      </c>
      <c r="H38" s="214" t="s">
        <v>99</v>
      </c>
      <c r="I38" s="214" t="s">
        <v>100</v>
      </c>
      <c r="J38" s="214" t="s">
        <v>214</v>
      </c>
      <c r="K38" s="214" t="s">
        <v>214</v>
      </c>
      <c r="L38" s="214" t="s">
        <v>214</v>
      </c>
      <c r="M38" s="214" t="s">
        <v>281</v>
      </c>
      <c r="N38" s="214"/>
      <c r="O38" s="213"/>
    </row>
    <row r="39" spans="1:16" ht="15" thickBot="1">
      <c r="A39" s="215"/>
      <c r="B39" s="251" t="s">
        <v>101</v>
      </c>
      <c r="C39" s="216" t="s">
        <v>101</v>
      </c>
      <c r="D39" s="216" t="s">
        <v>101</v>
      </c>
      <c r="E39" s="216" t="s">
        <v>101</v>
      </c>
      <c r="F39" s="216" t="s">
        <v>101</v>
      </c>
      <c r="G39" s="216" t="s">
        <v>101</v>
      </c>
      <c r="H39" s="216" t="s">
        <v>102</v>
      </c>
      <c r="I39" s="216" t="s">
        <v>102</v>
      </c>
      <c r="J39" s="216" t="s">
        <v>102</v>
      </c>
      <c r="K39" s="216" t="s">
        <v>102</v>
      </c>
      <c r="L39" s="216" t="s">
        <v>102</v>
      </c>
      <c r="M39" s="216" t="s">
        <v>102</v>
      </c>
      <c r="N39" s="216"/>
      <c r="O39" s="218"/>
    </row>
    <row r="40" spans="1:16">
      <c r="A40" s="212" t="s">
        <v>346</v>
      </c>
      <c r="B40" s="249" t="s">
        <v>35</v>
      </c>
      <c r="C40" s="220" t="s">
        <v>283</v>
      </c>
      <c r="D40" s="220" t="s">
        <v>36</v>
      </c>
      <c r="E40" s="220" t="s">
        <v>306</v>
      </c>
      <c r="F40" s="220" t="s">
        <v>40</v>
      </c>
      <c r="G40" s="220" t="s">
        <v>307</v>
      </c>
      <c r="H40" s="220" t="s">
        <v>272</v>
      </c>
      <c r="I40" s="220" t="s">
        <v>284</v>
      </c>
      <c r="J40" s="220" t="s">
        <v>43</v>
      </c>
      <c r="K40" s="220" t="s">
        <v>308</v>
      </c>
      <c r="L40" s="220" t="s">
        <v>279</v>
      </c>
      <c r="M40" s="220" t="s">
        <v>280</v>
      </c>
      <c r="N40" s="205"/>
      <c r="O40" s="199"/>
    </row>
    <row r="41" spans="1:16">
      <c r="A41" s="213"/>
      <c r="B41" s="250" t="s">
        <v>129</v>
      </c>
      <c r="C41" s="214" t="s">
        <v>99</v>
      </c>
      <c r="D41" s="214" t="s">
        <v>100</v>
      </c>
      <c r="E41" s="214" t="s">
        <v>100</v>
      </c>
      <c r="F41" s="214" t="s">
        <v>99</v>
      </c>
      <c r="G41" s="214" t="s">
        <v>99</v>
      </c>
      <c r="H41" s="214" t="s">
        <v>99</v>
      </c>
      <c r="I41" s="214" t="s">
        <v>191</v>
      </c>
      <c r="J41" s="214" t="s">
        <v>99</v>
      </c>
      <c r="K41" s="214" t="s">
        <v>99</v>
      </c>
      <c r="L41" s="214" t="s">
        <v>99</v>
      </c>
      <c r="M41" s="214" t="s">
        <v>99</v>
      </c>
      <c r="N41" s="202"/>
      <c r="O41" s="199"/>
    </row>
    <row r="42" spans="1:16" ht="15" thickBot="1">
      <c r="A42" s="215"/>
      <c r="B42" s="251" t="s">
        <v>101</v>
      </c>
      <c r="C42" s="216" t="s">
        <v>101</v>
      </c>
      <c r="D42" s="216" t="s">
        <v>101</v>
      </c>
      <c r="E42" s="216" t="s">
        <v>101</v>
      </c>
      <c r="F42" s="216" t="s">
        <v>101</v>
      </c>
      <c r="G42" s="216" t="s">
        <v>101</v>
      </c>
      <c r="H42" s="216" t="s">
        <v>101</v>
      </c>
      <c r="I42" s="216" t="s">
        <v>101</v>
      </c>
      <c r="J42" s="216" t="s">
        <v>101</v>
      </c>
      <c r="K42" s="216" t="s">
        <v>101</v>
      </c>
      <c r="L42" s="216" t="s">
        <v>102</v>
      </c>
      <c r="M42" s="216" t="s">
        <v>102</v>
      </c>
      <c r="N42" s="217"/>
      <c r="O42" s="199"/>
    </row>
    <row r="43" spans="1:16">
      <c r="B43" s="199"/>
      <c r="C43" s="199"/>
      <c r="D43" s="199"/>
      <c r="E43" s="199"/>
      <c r="F43" s="199"/>
      <c r="G43" s="199"/>
      <c r="H43" s="199"/>
      <c r="I43" s="199"/>
      <c r="J43" s="199"/>
      <c r="K43" s="199"/>
      <c r="L43" s="199"/>
      <c r="M43" s="199"/>
      <c r="N43" s="199"/>
      <c r="O43" s="199"/>
    </row>
  </sheetData>
  <sheetProtection algorithmName="SHA-512" hashValue="lLWbi5T7iLWCcpAZSbTEevBezDyK+Bojnc07We/kmqRuxm0PbDLVk61+9HXDiKhzqoT54GXbJXDSltgcLZQ7mw==" saltValue="Xueoxa/bZMJLXnYg3jxwmQ==" spinCount="100000" sheet="1" objects="1" scenarios="1"/>
  <hyperlinks>
    <hyperlink ref="G5" r:id="rId1" xr:uid="{00000000-0004-0000-0400-000000000000}"/>
  </hyperlinks>
  <pageMargins left="0.7" right="0.7" top="0.75" bottom="0.75" header="0.3" footer="0.3"/>
  <pageSetup scale="54" fitToHeight="0" orientation="landscape"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2"/>
  <sheetViews>
    <sheetView showGridLines="0" workbookViewId="0">
      <pane ySplit="1" topLeftCell="A26" activePane="bottomLeft" state="frozen"/>
      <selection activeCell="A42" sqref="A42"/>
      <selection pane="bottomLeft" activeCell="A42" sqref="A42"/>
    </sheetView>
  </sheetViews>
  <sheetFormatPr defaultColWidth="9.1796875" defaultRowHeight="14.5"/>
  <cols>
    <col min="1" max="1" width="9.1796875" style="146" customWidth="1"/>
    <col min="2" max="16384" width="9.1796875" style="146"/>
  </cols>
  <sheetData>
    <row r="1" spans="1:1" ht="22.5">
      <c r="A1" s="225" t="s">
        <v>259</v>
      </c>
    </row>
    <row r="2" spans="1:1" ht="15">
      <c r="A2" s="224" t="s">
        <v>260</v>
      </c>
    </row>
  </sheetData>
  <sheetProtection algorithmName="SHA-512" hashValue="Y3s9V6/622LZeCmTRZ2Y5Sp2MkULAQS6ByFvuymx+mbvBkjt9/v7FHbZlheoRYiIjmgWHA/xzEnEWEEU/DWBbw==" saltValue="bmBcEXoYGKWxglOsRk296w==" spinCount="100000" sheet="1" objects="1" scenarios="1"/>
  <pageMargins left="0.7" right="0.7" top="0.75" bottom="0.75" header="0.3" footer="0.3"/>
  <drawing r:id="rId1"/>
  <legacyDrawing r:id="rId2"/>
  <oleObjects>
    <mc:AlternateContent xmlns:mc="http://schemas.openxmlformats.org/markup-compatibility/2006">
      <mc:Choice Requires="x14">
        <oleObject progId="Visio.Drawing.15" shapeId="2049" r:id="rId3">
          <objectPr defaultSize="0" autoPict="0" r:id="rId4">
            <anchor moveWithCells="1" sizeWithCells="1">
              <from>
                <xdr:col>0</xdr:col>
                <xdr:colOff>266700</xdr:colOff>
                <xdr:row>1</xdr:row>
                <xdr:rowOff>88900</xdr:rowOff>
              </from>
              <to>
                <xdr:col>10</xdr:col>
                <xdr:colOff>241300</xdr:colOff>
                <xdr:row>39</xdr:row>
                <xdr:rowOff>146050</xdr:rowOff>
              </to>
            </anchor>
          </objectPr>
        </oleObject>
      </mc:Choice>
      <mc:Fallback>
        <oleObject progId="Visio.Drawing.15" shapeId="2049" r:id="rId3"/>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224B3-9DD0-481A-9226-8B99F2263A44}">
  <dimension ref="A1:B21065"/>
  <sheetViews>
    <sheetView topLeftCell="A20992" workbookViewId="0">
      <selection sqref="A1:B1048576"/>
    </sheetView>
  </sheetViews>
  <sheetFormatPr defaultRowHeight="14.5"/>
  <cols>
    <col min="2" max="2" width="74.1796875" style="254" bestFit="1" customWidth="1"/>
  </cols>
  <sheetData>
    <row r="1" spans="1:2">
      <c r="A1" t="s">
        <v>362</v>
      </c>
      <c r="B1" s="253" t="s">
        <v>48</v>
      </c>
    </row>
    <row r="2" spans="1:2">
      <c r="A2" t="str">
        <f>LEFT(B2,5)</f>
        <v>1000A</v>
      </c>
      <c r="B2" s="254" t="s">
        <v>363</v>
      </c>
    </row>
    <row r="3" spans="1:2">
      <c r="A3" t="str">
        <f t="shared" ref="A3:A66" si="0">LEFT(B3,5)</f>
        <v>1000B</v>
      </c>
      <c r="B3" s="254" t="s">
        <v>364</v>
      </c>
    </row>
    <row r="4" spans="1:2">
      <c r="A4" t="str">
        <f t="shared" si="0"/>
        <v>1000C</v>
      </c>
      <c r="B4" s="254" t="s">
        <v>365</v>
      </c>
    </row>
    <row r="5" spans="1:2">
      <c r="A5" t="str">
        <f t="shared" si="0"/>
        <v>A000D</v>
      </c>
      <c r="B5" s="254" t="s">
        <v>366</v>
      </c>
    </row>
    <row r="6" spans="1:2">
      <c r="A6" t="str">
        <f t="shared" si="0"/>
        <v>A0001</v>
      </c>
      <c r="B6" s="254" t="s">
        <v>367</v>
      </c>
    </row>
    <row r="7" spans="1:2">
      <c r="A7" t="str">
        <f t="shared" si="0"/>
        <v>A0002</v>
      </c>
      <c r="B7" s="254" t="s">
        <v>368</v>
      </c>
    </row>
    <row r="8" spans="1:2">
      <c r="A8" t="str">
        <f t="shared" si="0"/>
        <v>A0003</v>
      </c>
      <c r="B8" s="254" t="s">
        <v>369</v>
      </c>
    </row>
    <row r="9" spans="1:2">
      <c r="A9" t="str">
        <f t="shared" si="0"/>
        <v>A0004</v>
      </c>
      <c r="B9" s="254" t="s">
        <v>370</v>
      </c>
    </row>
    <row r="10" spans="1:2">
      <c r="A10" t="str">
        <f t="shared" si="0"/>
        <v>A0005</v>
      </c>
      <c r="B10" s="254" t="s">
        <v>371</v>
      </c>
    </row>
    <row r="11" spans="1:2">
      <c r="A11" t="str">
        <f t="shared" si="0"/>
        <v>A0006</v>
      </c>
      <c r="B11" s="254" t="s">
        <v>372</v>
      </c>
    </row>
    <row r="12" spans="1:2">
      <c r="A12" t="str">
        <f t="shared" si="0"/>
        <v>L000D</v>
      </c>
      <c r="B12" s="254" t="s">
        <v>373</v>
      </c>
    </row>
    <row r="13" spans="1:2">
      <c r="A13" t="str">
        <f t="shared" si="0"/>
        <v>L0001</v>
      </c>
      <c r="B13" s="254" t="s">
        <v>374</v>
      </c>
    </row>
    <row r="14" spans="1:2">
      <c r="A14" t="str">
        <f t="shared" si="0"/>
        <v>L0002</v>
      </c>
      <c r="B14" s="254" t="s">
        <v>375</v>
      </c>
    </row>
    <row r="15" spans="1:2">
      <c r="A15" t="str">
        <f t="shared" si="0"/>
        <v>L0003</v>
      </c>
      <c r="B15" s="254" t="s">
        <v>376</v>
      </c>
    </row>
    <row r="16" spans="1:2">
      <c r="A16" t="str">
        <f t="shared" si="0"/>
        <v>L0004</v>
      </c>
      <c r="B16" s="254" t="s">
        <v>377</v>
      </c>
    </row>
    <row r="17" spans="1:2">
      <c r="A17" t="str">
        <f t="shared" si="0"/>
        <v>L0005</v>
      </c>
      <c r="B17" s="254" t="s">
        <v>378</v>
      </c>
    </row>
    <row r="18" spans="1:2">
      <c r="A18" t="str">
        <f t="shared" si="0"/>
        <v>L0006</v>
      </c>
      <c r="B18" s="254" t="s">
        <v>379</v>
      </c>
    </row>
    <row r="19" spans="1:2">
      <c r="A19" t="str">
        <f t="shared" si="0"/>
        <v>M000D</v>
      </c>
      <c r="B19" s="254" t="s">
        <v>380</v>
      </c>
    </row>
    <row r="20" spans="1:2">
      <c r="A20" t="str">
        <f t="shared" si="0"/>
        <v>M0001</v>
      </c>
      <c r="B20" s="254" t="s">
        <v>381</v>
      </c>
    </row>
    <row r="21" spans="1:2">
      <c r="A21" t="str">
        <f t="shared" si="0"/>
        <v>1010C</v>
      </c>
      <c r="B21" s="254" t="s">
        <v>382</v>
      </c>
    </row>
    <row r="22" spans="1:2">
      <c r="A22" t="str">
        <f t="shared" si="0"/>
        <v>B000D</v>
      </c>
      <c r="B22" s="254" t="s">
        <v>383</v>
      </c>
    </row>
    <row r="23" spans="1:2">
      <c r="A23" t="str">
        <f t="shared" si="0"/>
        <v>B0001</v>
      </c>
      <c r="B23" s="254" t="s">
        <v>384</v>
      </c>
    </row>
    <row r="24" spans="1:2">
      <c r="A24" t="str">
        <f t="shared" si="0"/>
        <v>B0002</v>
      </c>
      <c r="B24" s="254" t="s">
        <v>385</v>
      </c>
    </row>
    <row r="25" spans="1:2">
      <c r="A25" t="str">
        <f t="shared" si="0"/>
        <v>1011D</v>
      </c>
      <c r="B25" s="254" t="s">
        <v>386</v>
      </c>
    </row>
    <row r="26" spans="1:2">
      <c r="A26" t="str">
        <f t="shared" si="0"/>
        <v>13017</v>
      </c>
      <c r="B26" s="254" t="s">
        <v>387</v>
      </c>
    </row>
    <row r="27" spans="1:2">
      <c r="A27" t="str">
        <f t="shared" si="0"/>
        <v>13027</v>
      </c>
      <c r="B27" s="254" t="s">
        <v>388</v>
      </c>
    </row>
    <row r="28" spans="1:2">
      <c r="A28" t="str">
        <f t="shared" si="0"/>
        <v>13040</v>
      </c>
      <c r="B28" s="254" t="s">
        <v>389</v>
      </c>
    </row>
    <row r="29" spans="1:2">
      <c r="A29" t="str">
        <f t="shared" si="0"/>
        <v>13042</v>
      </c>
      <c r="B29" s="254" t="s">
        <v>390</v>
      </c>
    </row>
    <row r="30" spans="1:2">
      <c r="A30" t="str">
        <f t="shared" si="0"/>
        <v>13052</v>
      </c>
      <c r="B30" s="254" t="s">
        <v>391</v>
      </c>
    </row>
    <row r="31" spans="1:2">
      <c r="A31" t="str">
        <f t="shared" si="0"/>
        <v>13055</v>
      </c>
      <c r="B31" s="254" t="s">
        <v>392</v>
      </c>
    </row>
    <row r="32" spans="1:2">
      <c r="A32" t="str">
        <f t="shared" si="0"/>
        <v>13090</v>
      </c>
      <c r="B32" s="254" t="s">
        <v>393</v>
      </c>
    </row>
    <row r="33" spans="1:2">
      <c r="A33" t="str">
        <f t="shared" si="0"/>
        <v>13091</v>
      </c>
      <c r="B33" s="254" t="s">
        <v>394</v>
      </c>
    </row>
    <row r="34" spans="1:2">
      <c r="A34" t="str">
        <f t="shared" si="0"/>
        <v>13121</v>
      </c>
      <c r="B34" s="254" t="s">
        <v>395</v>
      </c>
    </row>
    <row r="35" spans="1:2">
      <c r="A35" t="str">
        <f t="shared" si="0"/>
        <v>13131</v>
      </c>
      <c r="B35" s="254" t="s">
        <v>396</v>
      </c>
    </row>
    <row r="36" spans="1:2">
      <c r="A36" t="str">
        <f t="shared" si="0"/>
        <v>13201</v>
      </c>
      <c r="B36" s="254" t="s">
        <v>397</v>
      </c>
    </row>
    <row r="37" spans="1:2">
      <c r="A37" t="str">
        <f t="shared" si="0"/>
        <v>13210</v>
      </c>
      <c r="B37" s="254" t="s">
        <v>398</v>
      </c>
    </row>
    <row r="38" spans="1:2">
      <c r="A38" t="str">
        <f t="shared" si="0"/>
        <v>13298</v>
      </c>
      <c r="B38" s="254" t="s">
        <v>399</v>
      </c>
    </row>
    <row r="39" spans="1:2">
      <c r="A39" t="str">
        <f t="shared" si="0"/>
        <v>13364</v>
      </c>
      <c r="B39" s="254" t="s">
        <v>400</v>
      </c>
    </row>
    <row r="40" spans="1:2">
      <c r="A40" t="str">
        <f t="shared" si="0"/>
        <v>13384</v>
      </c>
      <c r="B40" s="254" t="s">
        <v>401</v>
      </c>
    </row>
    <row r="41" spans="1:2">
      <c r="A41" t="str">
        <f t="shared" si="0"/>
        <v>13385</v>
      </c>
      <c r="B41" s="254" t="s">
        <v>402</v>
      </c>
    </row>
    <row r="42" spans="1:2">
      <c r="A42" t="str">
        <f t="shared" si="0"/>
        <v>13386</v>
      </c>
      <c r="B42" s="254" t="s">
        <v>403</v>
      </c>
    </row>
    <row r="43" spans="1:2">
      <c r="A43" t="str">
        <f t="shared" si="0"/>
        <v>13406</v>
      </c>
      <c r="B43" s="254" t="s">
        <v>404</v>
      </c>
    </row>
    <row r="44" spans="1:2">
      <c r="A44" t="str">
        <f t="shared" si="0"/>
        <v>13414</v>
      </c>
      <c r="B44" s="254" t="s">
        <v>405</v>
      </c>
    </row>
    <row r="45" spans="1:2">
      <c r="A45" t="str">
        <f t="shared" si="0"/>
        <v>13434</v>
      </c>
      <c r="B45" s="254" t="s">
        <v>406</v>
      </c>
    </row>
    <row r="46" spans="1:2">
      <c r="A46" t="str">
        <f t="shared" si="0"/>
        <v>13454</v>
      </c>
      <c r="B46" s="254" t="s">
        <v>407</v>
      </c>
    </row>
    <row r="47" spans="1:2">
      <c r="A47" t="str">
        <f t="shared" si="0"/>
        <v>13542</v>
      </c>
      <c r="B47" s="254" t="s">
        <v>408</v>
      </c>
    </row>
    <row r="48" spans="1:2">
      <c r="A48" t="str">
        <f t="shared" si="0"/>
        <v>13546</v>
      </c>
      <c r="B48" s="254" t="s">
        <v>409</v>
      </c>
    </row>
    <row r="49" spans="1:2">
      <c r="A49" t="str">
        <f t="shared" si="0"/>
        <v>13557</v>
      </c>
      <c r="B49" s="254" t="s">
        <v>410</v>
      </c>
    </row>
    <row r="50" spans="1:2">
      <c r="A50" t="str">
        <f t="shared" si="0"/>
        <v>13588</v>
      </c>
      <c r="B50" s="254" t="s">
        <v>411</v>
      </c>
    </row>
    <row r="51" spans="1:2">
      <c r="A51" t="str">
        <f t="shared" si="0"/>
        <v>13594</v>
      </c>
      <c r="B51" s="254" t="s">
        <v>412</v>
      </c>
    </row>
    <row r="52" spans="1:2">
      <c r="A52" t="str">
        <f t="shared" si="0"/>
        <v>13603</v>
      </c>
      <c r="B52" s="254" t="s">
        <v>413</v>
      </c>
    </row>
    <row r="53" spans="1:2">
      <c r="A53" t="str">
        <f t="shared" si="0"/>
        <v>13604</v>
      </c>
      <c r="B53" s="254" t="s">
        <v>414</v>
      </c>
    </row>
    <row r="54" spans="1:2">
      <c r="A54" t="str">
        <f t="shared" si="0"/>
        <v>13606</v>
      </c>
      <c r="B54" s="254" t="s">
        <v>415</v>
      </c>
    </row>
    <row r="55" spans="1:2">
      <c r="A55" t="str">
        <f t="shared" si="0"/>
        <v>13618</v>
      </c>
      <c r="B55" s="254" t="s">
        <v>416</v>
      </c>
    </row>
    <row r="56" spans="1:2">
      <c r="A56" t="str">
        <f t="shared" si="0"/>
        <v>13638</v>
      </c>
      <c r="B56" s="254" t="s">
        <v>417</v>
      </c>
    </row>
    <row r="57" spans="1:2">
      <c r="A57" t="str">
        <f t="shared" si="0"/>
        <v>13640</v>
      </c>
      <c r="B57" s="254" t="s">
        <v>418</v>
      </c>
    </row>
    <row r="58" spans="1:2">
      <c r="A58" t="str">
        <f t="shared" si="0"/>
        <v>13641</v>
      </c>
      <c r="B58" s="254" t="s">
        <v>419</v>
      </c>
    </row>
    <row r="59" spans="1:2">
      <c r="A59" t="str">
        <f t="shared" si="0"/>
        <v>13656</v>
      </c>
      <c r="B59" s="254" t="s">
        <v>420</v>
      </c>
    </row>
    <row r="60" spans="1:2">
      <c r="A60" t="str">
        <f t="shared" si="0"/>
        <v>13673</v>
      </c>
      <c r="B60" s="254" t="s">
        <v>421</v>
      </c>
    </row>
    <row r="61" spans="1:2">
      <c r="A61" t="str">
        <f t="shared" si="0"/>
        <v>13709</v>
      </c>
      <c r="B61" s="254" t="s">
        <v>422</v>
      </c>
    </row>
    <row r="62" spans="1:2">
      <c r="A62" t="str">
        <f t="shared" si="0"/>
        <v>13729</v>
      </c>
      <c r="B62" s="254" t="s">
        <v>423</v>
      </c>
    </row>
    <row r="63" spans="1:2">
      <c r="A63" t="str">
        <f t="shared" si="0"/>
        <v>13731</v>
      </c>
      <c r="B63" s="254" t="s">
        <v>424</v>
      </c>
    </row>
    <row r="64" spans="1:2">
      <c r="A64" t="str">
        <f t="shared" si="0"/>
        <v>13762</v>
      </c>
      <c r="B64" s="254" t="s">
        <v>425</v>
      </c>
    </row>
    <row r="65" spans="1:2">
      <c r="A65" t="str">
        <f t="shared" si="0"/>
        <v>13763</v>
      </c>
      <c r="B65" s="254" t="s">
        <v>426</v>
      </c>
    </row>
    <row r="66" spans="1:2">
      <c r="A66" t="str">
        <f t="shared" si="0"/>
        <v>13767</v>
      </c>
      <c r="B66" s="254" t="s">
        <v>427</v>
      </c>
    </row>
    <row r="67" spans="1:2">
      <c r="A67" t="str">
        <f t="shared" ref="A67:A130" si="1">LEFT(B67,5)</f>
        <v>13771</v>
      </c>
      <c r="B67" s="254" t="s">
        <v>428</v>
      </c>
    </row>
    <row r="68" spans="1:2">
      <c r="A68" t="str">
        <f t="shared" si="1"/>
        <v>13772</v>
      </c>
      <c r="B68" s="254" t="s">
        <v>429</v>
      </c>
    </row>
    <row r="69" spans="1:2">
      <c r="A69" t="str">
        <f t="shared" si="1"/>
        <v>13773</v>
      </c>
      <c r="B69" s="254" t="s">
        <v>430</v>
      </c>
    </row>
    <row r="70" spans="1:2">
      <c r="A70" t="str">
        <f t="shared" si="1"/>
        <v>13774</v>
      </c>
      <c r="B70" s="254" t="s">
        <v>431</v>
      </c>
    </row>
    <row r="71" spans="1:2">
      <c r="A71" t="str">
        <f t="shared" si="1"/>
        <v>13834</v>
      </c>
      <c r="B71" s="254" t="s">
        <v>432</v>
      </c>
    </row>
    <row r="72" spans="1:2">
      <c r="A72" t="str">
        <f t="shared" si="1"/>
        <v>13837</v>
      </c>
      <c r="B72" s="254" t="s">
        <v>433</v>
      </c>
    </row>
    <row r="73" spans="1:2">
      <c r="A73" t="str">
        <f t="shared" si="1"/>
        <v>13850</v>
      </c>
      <c r="B73" s="254" t="s">
        <v>434</v>
      </c>
    </row>
    <row r="74" spans="1:2">
      <c r="A74" t="str">
        <f t="shared" si="1"/>
        <v>13851</v>
      </c>
      <c r="B74" s="254" t="s">
        <v>435</v>
      </c>
    </row>
    <row r="75" spans="1:2">
      <c r="A75" t="str">
        <f t="shared" si="1"/>
        <v>13857</v>
      </c>
      <c r="B75" s="254" t="s">
        <v>436</v>
      </c>
    </row>
    <row r="76" spans="1:2">
      <c r="A76" t="str">
        <f t="shared" si="1"/>
        <v>13859</v>
      </c>
      <c r="B76" s="254" t="s">
        <v>437</v>
      </c>
    </row>
    <row r="77" spans="1:2">
      <c r="A77" t="str">
        <f t="shared" si="1"/>
        <v>13886</v>
      </c>
      <c r="B77" s="254" t="s">
        <v>438</v>
      </c>
    </row>
    <row r="78" spans="1:2">
      <c r="A78" t="str">
        <f t="shared" si="1"/>
        <v>16019</v>
      </c>
      <c r="B78" s="254" t="s">
        <v>439</v>
      </c>
    </row>
    <row r="79" spans="1:2">
      <c r="A79" t="str">
        <f t="shared" si="1"/>
        <v>16022</v>
      </c>
      <c r="B79" s="254" t="s">
        <v>440</v>
      </c>
    </row>
    <row r="80" spans="1:2">
      <c r="A80" t="str">
        <f t="shared" si="1"/>
        <v>16023</v>
      </c>
      <c r="B80" s="254" t="s">
        <v>441</v>
      </c>
    </row>
    <row r="81" spans="1:2">
      <c r="A81" t="str">
        <f t="shared" si="1"/>
        <v>16028</v>
      </c>
      <c r="B81" s="254" t="s">
        <v>442</v>
      </c>
    </row>
    <row r="82" spans="1:2">
      <c r="A82" t="str">
        <f t="shared" si="1"/>
        <v>16048</v>
      </c>
      <c r="B82" s="254" t="s">
        <v>443</v>
      </c>
    </row>
    <row r="83" spans="1:2">
      <c r="A83" t="str">
        <f t="shared" si="1"/>
        <v>16106</v>
      </c>
      <c r="B83" s="254" t="s">
        <v>444</v>
      </c>
    </row>
    <row r="84" spans="1:2">
      <c r="A84" t="str">
        <f t="shared" si="1"/>
        <v>16107</v>
      </c>
      <c r="B84" s="254" t="s">
        <v>445</v>
      </c>
    </row>
    <row r="85" spans="1:2">
      <c r="A85" t="str">
        <f t="shared" si="1"/>
        <v>16108</v>
      </c>
      <c r="B85" s="254" t="s">
        <v>446</v>
      </c>
    </row>
    <row r="86" spans="1:2">
      <c r="A86" t="str">
        <f t="shared" si="1"/>
        <v>16109</v>
      </c>
      <c r="B86" s="254" t="s">
        <v>447</v>
      </c>
    </row>
    <row r="87" spans="1:2">
      <c r="A87" t="str">
        <f t="shared" si="1"/>
        <v>16120</v>
      </c>
      <c r="B87" s="254" t="s">
        <v>448</v>
      </c>
    </row>
    <row r="88" spans="1:2">
      <c r="A88" t="str">
        <f t="shared" si="1"/>
        <v>16143</v>
      </c>
      <c r="B88" s="254" t="s">
        <v>449</v>
      </c>
    </row>
    <row r="89" spans="1:2">
      <c r="A89" t="str">
        <f t="shared" si="1"/>
        <v>16162</v>
      </c>
      <c r="B89" s="254" t="s">
        <v>450</v>
      </c>
    </row>
    <row r="90" spans="1:2">
      <c r="A90" t="str">
        <f t="shared" si="1"/>
        <v>16167</v>
      </c>
      <c r="B90" s="254" t="s">
        <v>451</v>
      </c>
    </row>
    <row r="91" spans="1:2">
      <c r="A91" t="str">
        <f t="shared" si="1"/>
        <v>16245</v>
      </c>
      <c r="B91" s="254" t="s">
        <v>452</v>
      </c>
    </row>
    <row r="92" spans="1:2">
      <c r="A92" t="str">
        <f t="shared" si="1"/>
        <v>16319</v>
      </c>
      <c r="B92" s="254" t="s">
        <v>453</v>
      </c>
    </row>
    <row r="93" spans="1:2">
      <c r="A93" t="str">
        <f t="shared" si="1"/>
        <v>16320</v>
      </c>
      <c r="B93" s="254" t="s">
        <v>454</v>
      </c>
    </row>
    <row r="94" spans="1:2">
      <c r="A94" t="str">
        <f t="shared" si="1"/>
        <v>16337</v>
      </c>
      <c r="B94" s="254" t="s">
        <v>455</v>
      </c>
    </row>
    <row r="95" spans="1:2">
      <c r="A95" t="str">
        <f t="shared" si="1"/>
        <v>16338</v>
      </c>
      <c r="B95" s="254" t="s">
        <v>456</v>
      </c>
    </row>
    <row r="96" spans="1:2">
      <c r="A96" t="str">
        <f t="shared" si="1"/>
        <v>16339</v>
      </c>
      <c r="B96" s="254" t="s">
        <v>457</v>
      </c>
    </row>
    <row r="97" spans="1:2">
      <c r="A97" t="str">
        <f t="shared" si="1"/>
        <v>16340</v>
      </c>
      <c r="B97" s="254" t="s">
        <v>458</v>
      </c>
    </row>
    <row r="98" spans="1:2">
      <c r="A98" t="str">
        <f t="shared" si="1"/>
        <v>16392</v>
      </c>
      <c r="B98" s="254" t="s">
        <v>459</v>
      </c>
    </row>
    <row r="99" spans="1:2">
      <c r="A99" t="str">
        <f t="shared" si="1"/>
        <v>16399</v>
      </c>
      <c r="B99" s="254" t="s">
        <v>460</v>
      </c>
    </row>
    <row r="100" spans="1:2">
      <c r="A100" t="str">
        <f t="shared" si="1"/>
        <v>16431</v>
      </c>
      <c r="B100" s="254" t="s">
        <v>461</v>
      </c>
    </row>
    <row r="101" spans="1:2">
      <c r="A101" t="str">
        <f t="shared" si="1"/>
        <v>16457</v>
      </c>
      <c r="B101" s="254" t="s">
        <v>462</v>
      </c>
    </row>
    <row r="102" spans="1:2">
      <c r="A102" t="str">
        <f t="shared" si="1"/>
        <v>16494</v>
      </c>
      <c r="B102" s="254" t="s">
        <v>463</v>
      </c>
    </row>
    <row r="103" spans="1:2">
      <c r="A103" t="str">
        <f t="shared" si="1"/>
        <v>16495</v>
      </c>
      <c r="B103" s="254" t="s">
        <v>464</v>
      </c>
    </row>
    <row r="104" spans="1:2">
      <c r="A104" t="str">
        <f t="shared" si="1"/>
        <v>16502</v>
      </c>
      <c r="B104" s="254" t="s">
        <v>465</v>
      </c>
    </row>
    <row r="105" spans="1:2">
      <c r="A105" t="str">
        <f t="shared" si="1"/>
        <v>16503</v>
      </c>
      <c r="B105" s="254" t="s">
        <v>466</v>
      </c>
    </row>
    <row r="106" spans="1:2">
      <c r="A106" t="str">
        <f t="shared" si="1"/>
        <v>16551</v>
      </c>
      <c r="B106" s="254" t="s">
        <v>467</v>
      </c>
    </row>
    <row r="107" spans="1:2">
      <c r="A107" t="str">
        <f t="shared" si="1"/>
        <v>16557</v>
      </c>
      <c r="B107" s="254" t="s">
        <v>468</v>
      </c>
    </row>
    <row r="108" spans="1:2">
      <c r="A108" t="str">
        <f t="shared" si="1"/>
        <v>16558</v>
      </c>
      <c r="B108" s="254" t="s">
        <v>469</v>
      </c>
    </row>
    <row r="109" spans="1:2">
      <c r="A109" t="str">
        <f t="shared" si="1"/>
        <v>16559</v>
      </c>
      <c r="B109" s="254" t="s">
        <v>470</v>
      </c>
    </row>
    <row r="110" spans="1:2">
      <c r="A110" t="str">
        <f t="shared" si="1"/>
        <v>16564</v>
      </c>
      <c r="B110" s="254" t="s">
        <v>471</v>
      </c>
    </row>
    <row r="111" spans="1:2">
      <c r="A111" t="str">
        <f t="shared" si="1"/>
        <v>16788</v>
      </c>
      <c r="B111" s="254" t="s">
        <v>472</v>
      </c>
    </row>
    <row r="112" spans="1:2">
      <c r="A112" t="str">
        <f t="shared" si="1"/>
        <v>16790</v>
      </c>
      <c r="B112" s="254" t="s">
        <v>473</v>
      </c>
    </row>
    <row r="113" spans="1:2">
      <c r="A113" t="str">
        <f t="shared" si="1"/>
        <v>16791</v>
      </c>
      <c r="B113" s="254" t="s">
        <v>474</v>
      </c>
    </row>
    <row r="114" spans="1:2">
      <c r="A114" t="str">
        <f t="shared" si="1"/>
        <v>16792</v>
      </c>
      <c r="B114" s="254" t="s">
        <v>475</v>
      </c>
    </row>
    <row r="115" spans="1:2">
      <c r="A115" t="str">
        <f t="shared" si="1"/>
        <v>16795</v>
      </c>
      <c r="B115" s="254" t="s">
        <v>476</v>
      </c>
    </row>
    <row r="116" spans="1:2">
      <c r="A116" t="str">
        <f t="shared" si="1"/>
        <v>16851</v>
      </c>
      <c r="B116" s="254" t="s">
        <v>477</v>
      </c>
    </row>
    <row r="117" spans="1:2">
      <c r="A117" t="str">
        <f t="shared" si="1"/>
        <v>16884</v>
      </c>
      <c r="B117" s="254" t="s">
        <v>478</v>
      </c>
    </row>
    <row r="118" spans="1:2">
      <c r="A118" t="str">
        <f t="shared" si="1"/>
        <v>16894</v>
      </c>
      <c r="B118" s="254" t="s">
        <v>479</v>
      </c>
    </row>
    <row r="119" spans="1:2">
      <c r="A119" t="str">
        <f t="shared" si="1"/>
        <v>16923</v>
      </c>
      <c r="B119" s="254" t="s">
        <v>480</v>
      </c>
    </row>
    <row r="120" spans="1:2">
      <c r="A120" t="str">
        <f t="shared" si="1"/>
        <v>16942</v>
      </c>
      <c r="B120" s="254" t="s">
        <v>481</v>
      </c>
    </row>
    <row r="121" spans="1:2">
      <c r="A121" t="str">
        <f t="shared" si="1"/>
        <v>16951</v>
      </c>
      <c r="B121" s="254" t="s">
        <v>482</v>
      </c>
    </row>
    <row r="122" spans="1:2">
      <c r="A122" t="str">
        <f t="shared" si="1"/>
        <v>16952</v>
      </c>
      <c r="B122" s="254" t="s">
        <v>483</v>
      </c>
    </row>
    <row r="123" spans="1:2">
      <c r="A123" t="str">
        <f t="shared" si="1"/>
        <v>16990</v>
      </c>
      <c r="B123" s="254" t="s">
        <v>484</v>
      </c>
    </row>
    <row r="124" spans="1:2">
      <c r="A124" t="str">
        <f t="shared" si="1"/>
        <v>34276</v>
      </c>
      <c r="B124" s="254" t="s">
        <v>485</v>
      </c>
    </row>
    <row r="125" spans="1:2">
      <c r="A125" t="str">
        <f t="shared" si="1"/>
        <v>34708</v>
      </c>
      <c r="B125" s="254" t="s">
        <v>486</v>
      </c>
    </row>
    <row r="126" spans="1:2">
      <c r="A126" t="str">
        <f t="shared" si="1"/>
        <v>35121</v>
      </c>
      <c r="B126" s="254" t="s">
        <v>487</v>
      </c>
    </row>
    <row r="127" spans="1:2">
      <c r="A127" t="str">
        <f t="shared" si="1"/>
        <v>35196</v>
      </c>
      <c r="B127" s="254" t="s">
        <v>488</v>
      </c>
    </row>
    <row r="128" spans="1:2">
      <c r="A128" t="str">
        <f t="shared" si="1"/>
        <v>35233</v>
      </c>
      <c r="B128" s="254" t="s">
        <v>489</v>
      </c>
    </row>
    <row r="129" spans="1:2">
      <c r="A129" t="str">
        <f t="shared" si="1"/>
        <v>35236</v>
      </c>
      <c r="B129" s="254" t="s">
        <v>490</v>
      </c>
    </row>
    <row r="130" spans="1:2">
      <c r="A130" t="str">
        <f t="shared" si="1"/>
        <v>35426</v>
      </c>
      <c r="B130" s="254" t="s">
        <v>491</v>
      </c>
    </row>
    <row r="131" spans="1:2">
      <c r="A131" t="str">
        <f t="shared" ref="A131:A194" si="2">LEFT(B131,5)</f>
        <v>36089</v>
      </c>
      <c r="B131" s="254" t="s">
        <v>492</v>
      </c>
    </row>
    <row r="132" spans="1:2">
      <c r="A132" t="str">
        <f t="shared" si="2"/>
        <v>36129</v>
      </c>
      <c r="B132" s="254" t="s">
        <v>493</v>
      </c>
    </row>
    <row r="133" spans="1:2">
      <c r="A133" t="str">
        <f t="shared" si="2"/>
        <v>36204</v>
      </c>
      <c r="B133" s="254" t="s">
        <v>494</v>
      </c>
    </row>
    <row r="134" spans="1:2">
      <c r="A134" t="str">
        <f t="shared" si="2"/>
        <v>36778</v>
      </c>
      <c r="B134" s="254" t="s">
        <v>495</v>
      </c>
    </row>
    <row r="135" spans="1:2">
      <c r="A135" t="str">
        <f t="shared" si="2"/>
        <v>37252</v>
      </c>
      <c r="B135" s="254" t="s">
        <v>496</v>
      </c>
    </row>
    <row r="136" spans="1:2">
      <c r="A136" t="str">
        <f t="shared" si="2"/>
        <v>37253</v>
      </c>
      <c r="B136" s="254" t="s">
        <v>497</v>
      </c>
    </row>
    <row r="137" spans="1:2">
      <c r="A137" t="str">
        <f t="shared" si="2"/>
        <v>37261</v>
      </c>
      <c r="B137" s="254" t="s">
        <v>498</v>
      </c>
    </row>
    <row r="138" spans="1:2">
      <c r="A138" t="str">
        <f t="shared" si="2"/>
        <v>37265</v>
      </c>
      <c r="B138" s="254" t="s">
        <v>499</v>
      </c>
    </row>
    <row r="139" spans="1:2">
      <c r="A139" t="str">
        <f t="shared" si="2"/>
        <v>37447</v>
      </c>
      <c r="B139" s="254" t="s">
        <v>500</v>
      </c>
    </row>
    <row r="140" spans="1:2">
      <c r="A140" t="str">
        <f t="shared" si="2"/>
        <v>37465</v>
      </c>
      <c r="B140" s="254" t="s">
        <v>501</v>
      </c>
    </row>
    <row r="141" spans="1:2">
      <c r="A141" t="str">
        <f t="shared" si="2"/>
        <v>37468</v>
      </c>
      <c r="B141" s="254" t="s">
        <v>502</v>
      </c>
    </row>
    <row r="142" spans="1:2">
      <c r="A142" t="str">
        <f t="shared" si="2"/>
        <v>37488</v>
      </c>
      <c r="B142" s="254" t="s">
        <v>503</v>
      </c>
    </row>
    <row r="143" spans="1:2">
      <c r="A143" t="str">
        <f t="shared" si="2"/>
        <v>37508</v>
      </c>
      <c r="B143" s="254" t="s">
        <v>504</v>
      </c>
    </row>
    <row r="144" spans="1:2">
      <c r="A144" t="str">
        <f t="shared" si="2"/>
        <v>37649</v>
      </c>
      <c r="B144" s="254" t="s">
        <v>505</v>
      </c>
    </row>
    <row r="145" spans="1:2">
      <c r="A145" t="str">
        <f t="shared" si="2"/>
        <v>37899</v>
      </c>
      <c r="B145" s="254" t="s">
        <v>506</v>
      </c>
    </row>
    <row r="146" spans="1:2">
      <c r="A146" t="str">
        <f t="shared" si="2"/>
        <v>37943</v>
      </c>
      <c r="B146" s="254" t="s">
        <v>507</v>
      </c>
    </row>
    <row r="147" spans="1:2">
      <c r="A147" t="str">
        <f t="shared" si="2"/>
        <v>38183</v>
      </c>
      <c r="B147" s="254" t="s">
        <v>508</v>
      </c>
    </row>
    <row r="148" spans="1:2">
      <c r="A148" t="str">
        <f t="shared" si="2"/>
        <v>38366</v>
      </c>
      <c r="B148" s="254" t="s">
        <v>509</v>
      </c>
    </row>
    <row r="149" spans="1:2">
      <c r="A149" t="str">
        <f t="shared" si="2"/>
        <v>38453</v>
      </c>
      <c r="B149" s="254" t="s">
        <v>510</v>
      </c>
    </row>
    <row r="150" spans="1:2">
      <c r="A150" t="str">
        <f t="shared" si="2"/>
        <v>38557</v>
      </c>
      <c r="B150" s="254" t="s">
        <v>511</v>
      </c>
    </row>
    <row r="151" spans="1:2">
      <c r="A151" t="str">
        <f t="shared" si="2"/>
        <v>38558</v>
      </c>
      <c r="B151" s="254" t="s">
        <v>512</v>
      </c>
    </row>
    <row r="152" spans="1:2">
      <c r="A152" t="str">
        <f t="shared" si="2"/>
        <v>38563</v>
      </c>
      <c r="B152" s="254" t="s">
        <v>513</v>
      </c>
    </row>
    <row r="153" spans="1:2">
      <c r="A153" t="str">
        <f t="shared" si="2"/>
        <v>38666</v>
      </c>
      <c r="B153" s="254" t="s">
        <v>514</v>
      </c>
    </row>
    <row r="154" spans="1:2">
      <c r="A154" t="str">
        <f t="shared" si="2"/>
        <v>38667</v>
      </c>
      <c r="B154" s="254" t="s">
        <v>515</v>
      </c>
    </row>
    <row r="155" spans="1:2">
      <c r="A155" t="str">
        <f t="shared" si="2"/>
        <v>38916</v>
      </c>
      <c r="B155" s="254" t="s">
        <v>516</v>
      </c>
    </row>
    <row r="156" spans="1:2">
      <c r="A156" t="str">
        <f t="shared" si="2"/>
        <v>38950</v>
      </c>
      <c r="B156" s="254" t="s">
        <v>517</v>
      </c>
    </row>
    <row r="157" spans="1:2">
      <c r="A157" t="str">
        <f t="shared" si="2"/>
        <v>38959</v>
      </c>
      <c r="B157" s="254" t="s">
        <v>518</v>
      </c>
    </row>
    <row r="158" spans="1:2">
      <c r="A158" t="str">
        <f t="shared" si="2"/>
        <v>39423</v>
      </c>
      <c r="B158" s="254" t="s">
        <v>519</v>
      </c>
    </row>
    <row r="159" spans="1:2">
      <c r="A159" t="str">
        <f t="shared" si="2"/>
        <v>93001</v>
      </c>
      <c r="B159" s="254" t="s">
        <v>520</v>
      </c>
    </row>
    <row r="160" spans="1:2">
      <c r="A160" t="str">
        <f t="shared" si="2"/>
        <v>93003</v>
      </c>
      <c r="B160" s="254" t="s">
        <v>521</v>
      </c>
    </row>
    <row r="161" spans="1:2">
      <c r="A161" t="str">
        <f t="shared" si="2"/>
        <v>93011</v>
      </c>
      <c r="B161" s="254" t="s">
        <v>522</v>
      </c>
    </row>
    <row r="162" spans="1:2">
      <c r="A162" t="str">
        <f t="shared" si="2"/>
        <v>93102</v>
      </c>
      <c r="B162" s="254" t="s">
        <v>523</v>
      </c>
    </row>
    <row r="163" spans="1:2">
      <c r="A163" t="str">
        <f t="shared" si="2"/>
        <v>93114</v>
      </c>
      <c r="B163" s="254" t="s">
        <v>524</v>
      </c>
    </row>
    <row r="164" spans="1:2">
      <c r="A164" t="str">
        <f t="shared" si="2"/>
        <v>93115</v>
      </c>
      <c r="B164" s="254" t="s">
        <v>525</v>
      </c>
    </row>
    <row r="165" spans="1:2">
      <c r="A165" t="str">
        <f t="shared" si="2"/>
        <v>93116</v>
      </c>
      <c r="B165" s="254" t="s">
        <v>526</v>
      </c>
    </row>
    <row r="166" spans="1:2">
      <c r="A166" t="str">
        <f t="shared" si="2"/>
        <v>93127</v>
      </c>
      <c r="B166" s="254" t="s">
        <v>527</v>
      </c>
    </row>
    <row r="167" spans="1:2">
      <c r="A167" t="str">
        <f t="shared" si="2"/>
        <v>93138</v>
      </c>
      <c r="B167" s="254" t="s">
        <v>528</v>
      </c>
    </row>
    <row r="168" spans="1:2">
      <c r="A168" t="str">
        <f t="shared" si="2"/>
        <v>93175</v>
      </c>
      <c r="B168" s="254" t="s">
        <v>529</v>
      </c>
    </row>
    <row r="169" spans="1:2">
      <c r="A169" t="str">
        <f t="shared" si="2"/>
        <v>93176</v>
      </c>
      <c r="B169" s="254" t="s">
        <v>530</v>
      </c>
    </row>
    <row r="170" spans="1:2">
      <c r="A170" t="str">
        <f t="shared" si="2"/>
        <v>93248</v>
      </c>
      <c r="B170" s="254" t="s">
        <v>531</v>
      </c>
    </row>
    <row r="171" spans="1:2">
      <c r="A171" t="str">
        <f t="shared" si="2"/>
        <v>1020C</v>
      </c>
      <c r="B171" s="254" t="s">
        <v>532</v>
      </c>
    </row>
    <row r="172" spans="1:2">
      <c r="A172" t="str">
        <f t="shared" si="2"/>
        <v>C000D</v>
      </c>
      <c r="B172" s="254" t="s">
        <v>533</v>
      </c>
    </row>
    <row r="173" spans="1:2">
      <c r="A173" t="str">
        <f t="shared" si="2"/>
        <v>C0001</v>
      </c>
      <c r="B173" s="254" t="s">
        <v>534</v>
      </c>
    </row>
    <row r="174" spans="1:2">
      <c r="A174" t="str">
        <f t="shared" si="2"/>
        <v>C0002</v>
      </c>
      <c r="B174" s="254" t="s">
        <v>535</v>
      </c>
    </row>
    <row r="175" spans="1:2">
      <c r="A175" t="str">
        <f t="shared" si="2"/>
        <v>D000D</v>
      </c>
      <c r="B175" s="254" t="s">
        <v>536</v>
      </c>
    </row>
    <row r="176" spans="1:2">
      <c r="A176" t="str">
        <f t="shared" si="2"/>
        <v>D0001</v>
      </c>
      <c r="B176" s="254" t="s">
        <v>537</v>
      </c>
    </row>
    <row r="177" spans="1:2">
      <c r="A177" t="str">
        <f t="shared" si="2"/>
        <v>D0002</v>
      </c>
      <c r="B177" s="254" t="s">
        <v>538</v>
      </c>
    </row>
    <row r="178" spans="1:2">
      <c r="A178" t="str">
        <f t="shared" si="2"/>
        <v>CC00D</v>
      </c>
      <c r="B178" s="254" t="s">
        <v>539</v>
      </c>
    </row>
    <row r="179" spans="1:2">
      <c r="A179" t="str">
        <f t="shared" si="2"/>
        <v>CC001</v>
      </c>
      <c r="B179" s="254" t="s">
        <v>540</v>
      </c>
    </row>
    <row r="180" spans="1:2">
      <c r="A180" t="str">
        <f t="shared" si="2"/>
        <v>DC00D</v>
      </c>
      <c r="B180" s="254" t="s">
        <v>541</v>
      </c>
    </row>
    <row r="181" spans="1:2">
      <c r="A181" t="str">
        <f t="shared" si="2"/>
        <v>DC001</v>
      </c>
      <c r="B181" s="254" t="s">
        <v>542</v>
      </c>
    </row>
    <row r="182" spans="1:2">
      <c r="A182" t="str">
        <f t="shared" si="2"/>
        <v>1024D</v>
      </c>
      <c r="B182" s="254" t="s">
        <v>543</v>
      </c>
    </row>
    <row r="183" spans="1:2">
      <c r="A183" t="str">
        <f t="shared" si="2"/>
        <v>04184</v>
      </c>
      <c r="B183" s="254" t="s">
        <v>544</v>
      </c>
    </row>
    <row r="184" spans="1:2">
      <c r="A184" t="str">
        <f t="shared" si="2"/>
        <v>04239</v>
      </c>
      <c r="B184" s="254" t="s">
        <v>545</v>
      </c>
    </row>
    <row r="185" spans="1:2">
      <c r="A185" t="str">
        <f t="shared" si="2"/>
        <v>04544</v>
      </c>
      <c r="B185" s="254" t="s">
        <v>546</v>
      </c>
    </row>
    <row r="186" spans="1:2">
      <c r="A186" t="str">
        <f t="shared" si="2"/>
        <v>04600</v>
      </c>
      <c r="B186" s="254" t="s">
        <v>547</v>
      </c>
    </row>
    <row r="187" spans="1:2">
      <c r="A187" t="str">
        <f t="shared" si="2"/>
        <v>04618</v>
      </c>
      <c r="B187" s="254" t="s">
        <v>548</v>
      </c>
    </row>
    <row r="188" spans="1:2">
      <c r="A188" t="str">
        <f t="shared" si="2"/>
        <v>04624</v>
      </c>
      <c r="B188" s="254" t="s">
        <v>549</v>
      </c>
    </row>
    <row r="189" spans="1:2">
      <c r="A189" t="str">
        <f t="shared" si="2"/>
        <v>04746</v>
      </c>
      <c r="B189" s="254" t="s">
        <v>550</v>
      </c>
    </row>
    <row r="190" spans="1:2">
      <c r="A190" t="str">
        <f t="shared" si="2"/>
        <v>04990</v>
      </c>
      <c r="B190" s="254" t="s">
        <v>551</v>
      </c>
    </row>
    <row r="191" spans="1:2">
      <c r="A191" t="str">
        <f t="shared" si="2"/>
        <v>04991</v>
      </c>
      <c r="B191" s="254" t="s">
        <v>552</v>
      </c>
    </row>
    <row r="192" spans="1:2">
      <c r="A192" t="str">
        <f t="shared" si="2"/>
        <v>05004</v>
      </c>
      <c r="B192" s="254" t="s">
        <v>553</v>
      </c>
    </row>
    <row r="193" spans="1:2">
      <c r="A193" t="str">
        <f t="shared" si="2"/>
        <v>05099</v>
      </c>
      <c r="B193" s="254" t="s">
        <v>554</v>
      </c>
    </row>
    <row r="194" spans="1:2">
      <c r="A194" t="str">
        <f t="shared" si="2"/>
        <v>05277</v>
      </c>
      <c r="B194" s="254" t="s">
        <v>555</v>
      </c>
    </row>
    <row r="195" spans="1:2">
      <c r="A195" t="str">
        <f t="shared" ref="A195:A258" si="3">LEFT(B195,5)</f>
        <v>05317</v>
      </c>
      <c r="B195" s="254" t="s">
        <v>556</v>
      </c>
    </row>
    <row r="196" spans="1:2">
      <c r="A196" t="str">
        <f t="shared" si="3"/>
        <v>05329</v>
      </c>
      <c r="B196" s="254" t="s">
        <v>557</v>
      </c>
    </row>
    <row r="197" spans="1:2">
      <c r="A197" t="str">
        <f t="shared" si="3"/>
        <v>05412</v>
      </c>
      <c r="B197" s="254" t="s">
        <v>558</v>
      </c>
    </row>
    <row r="198" spans="1:2">
      <c r="A198" t="str">
        <f t="shared" si="3"/>
        <v>05416</v>
      </c>
      <c r="B198" s="254" t="s">
        <v>559</v>
      </c>
    </row>
    <row r="199" spans="1:2">
      <c r="A199" t="str">
        <f t="shared" si="3"/>
        <v>05545</v>
      </c>
      <c r="B199" s="254" t="s">
        <v>560</v>
      </c>
    </row>
    <row r="200" spans="1:2">
      <c r="A200" t="str">
        <f t="shared" si="3"/>
        <v>05548</v>
      </c>
      <c r="B200" s="254" t="s">
        <v>561</v>
      </c>
    </row>
    <row r="201" spans="1:2">
      <c r="A201" t="str">
        <f t="shared" si="3"/>
        <v>05612</v>
      </c>
      <c r="B201" s="254" t="s">
        <v>562</v>
      </c>
    </row>
    <row r="202" spans="1:2">
      <c r="A202" t="str">
        <f t="shared" si="3"/>
        <v>05640</v>
      </c>
      <c r="B202" s="254" t="s">
        <v>563</v>
      </c>
    </row>
    <row r="203" spans="1:2">
      <c r="A203" t="str">
        <f t="shared" si="3"/>
        <v>05695</v>
      </c>
      <c r="B203" s="254" t="s">
        <v>564</v>
      </c>
    </row>
    <row r="204" spans="1:2">
      <c r="A204" t="str">
        <f t="shared" si="3"/>
        <v>05696</v>
      </c>
      <c r="B204" s="254" t="s">
        <v>565</v>
      </c>
    </row>
    <row r="205" spans="1:2">
      <c r="A205" t="str">
        <f t="shared" si="3"/>
        <v>05737</v>
      </c>
      <c r="B205" s="254" t="s">
        <v>566</v>
      </c>
    </row>
    <row r="206" spans="1:2">
      <c r="A206" t="str">
        <f t="shared" si="3"/>
        <v>05842</v>
      </c>
      <c r="B206" s="254" t="s">
        <v>567</v>
      </c>
    </row>
    <row r="207" spans="1:2">
      <c r="A207" t="str">
        <f t="shared" si="3"/>
        <v>05915</v>
      </c>
      <c r="B207" s="254" t="s">
        <v>568</v>
      </c>
    </row>
    <row r="208" spans="1:2">
      <c r="A208" t="str">
        <f t="shared" si="3"/>
        <v>05926</v>
      </c>
      <c r="B208" s="254" t="s">
        <v>569</v>
      </c>
    </row>
    <row r="209" spans="1:2">
      <c r="A209" t="str">
        <f t="shared" si="3"/>
        <v>06223</v>
      </c>
      <c r="B209" s="254" t="s">
        <v>570</v>
      </c>
    </row>
    <row r="210" spans="1:2">
      <c r="A210" t="str">
        <f t="shared" si="3"/>
        <v>06272</v>
      </c>
      <c r="B210" s="254" t="s">
        <v>571</v>
      </c>
    </row>
    <row r="211" spans="1:2">
      <c r="A211" t="str">
        <f t="shared" si="3"/>
        <v>06305</v>
      </c>
      <c r="B211" s="254" t="s">
        <v>572</v>
      </c>
    </row>
    <row r="212" spans="1:2">
      <c r="A212" t="str">
        <f t="shared" si="3"/>
        <v>06307</v>
      </c>
      <c r="B212" s="254" t="s">
        <v>573</v>
      </c>
    </row>
    <row r="213" spans="1:2">
      <c r="A213" t="str">
        <f t="shared" si="3"/>
        <v>06309</v>
      </c>
      <c r="B213" s="254" t="s">
        <v>574</v>
      </c>
    </row>
    <row r="214" spans="1:2">
      <c r="A214" t="str">
        <f t="shared" si="3"/>
        <v>06417</v>
      </c>
      <c r="B214" s="254" t="s">
        <v>575</v>
      </c>
    </row>
    <row r="215" spans="1:2">
      <c r="A215" t="str">
        <f t="shared" si="3"/>
        <v>06453</v>
      </c>
      <c r="B215" s="254" t="s">
        <v>576</v>
      </c>
    </row>
    <row r="216" spans="1:2">
      <c r="A216" t="str">
        <f t="shared" si="3"/>
        <v>06484</v>
      </c>
      <c r="B216" s="254" t="s">
        <v>577</v>
      </c>
    </row>
    <row r="217" spans="1:2">
      <c r="A217" t="str">
        <f t="shared" si="3"/>
        <v>06725</v>
      </c>
      <c r="B217" s="254" t="s">
        <v>578</v>
      </c>
    </row>
    <row r="218" spans="1:2">
      <c r="A218" t="str">
        <f t="shared" si="3"/>
        <v>06726</v>
      </c>
      <c r="B218" s="254" t="s">
        <v>579</v>
      </c>
    </row>
    <row r="219" spans="1:2">
      <c r="A219" t="str">
        <f t="shared" si="3"/>
        <v>06727</v>
      </c>
      <c r="B219" s="254" t="s">
        <v>580</v>
      </c>
    </row>
    <row r="220" spans="1:2">
      <c r="A220" t="str">
        <f t="shared" si="3"/>
        <v>07164</v>
      </c>
      <c r="B220" s="254" t="s">
        <v>581</v>
      </c>
    </row>
    <row r="221" spans="1:2">
      <c r="A221" t="str">
        <f t="shared" si="3"/>
        <v>07226</v>
      </c>
      <c r="B221" s="254" t="s">
        <v>582</v>
      </c>
    </row>
    <row r="222" spans="1:2">
      <c r="A222" t="str">
        <f t="shared" si="3"/>
        <v>07336</v>
      </c>
      <c r="B222" s="254" t="s">
        <v>583</v>
      </c>
    </row>
    <row r="223" spans="1:2">
      <c r="A223" t="str">
        <f t="shared" si="3"/>
        <v>07382</v>
      </c>
      <c r="B223" s="254" t="s">
        <v>584</v>
      </c>
    </row>
    <row r="224" spans="1:2">
      <c r="A224" t="str">
        <f t="shared" si="3"/>
        <v>07439</v>
      </c>
      <c r="B224" s="254" t="s">
        <v>585</v>
      </c>
    </row>
    <row r="225" spans="1:2">
      <c r="A225" t="str">
        <f t="shared" si="3"/>
        <v>07509</v>
      </c>
      <c r="B225" s="254" t="s">
        <v>586</v>
      </c>
    </row>
    <row r="226" spans="1:2">
      <c r="A226" t="str">
        <f t="shared" si="3"/>
        <v>07527</v>
      </c>
      <c r="B226" s="254" t="s">
        <v>587</v>
      </c>
    </row>
    <row r="227" spans="1:2">
      <c r="A227" t="str">
        <f t="shared" si="3"/>
        <v>07609</v>
      </c>
      <c r="B227" s="254" t="s">
        <v>588</v>
      </c>
    </row>
    <row r="228" spans="1:2">
      <c r="A228" t="str">
        <f t="shared" si="3"/>
        <v>07639</v>
      </c>
      <c r="B228" s="254" t="s">
        <v>589</v>
      </c>
    </row>
    <row r="229" spans="1:2">
      <c r="A229" t="str">
        <f t="shared" si="3"/>
        <v>07658</v>
      </c>
      <c r="B229" s="254" t="s">
        <v>590</v>
      </c>
    </row>
    <row r="230" spans="1:2">
      <c r="A230" t="str">
        <f t="shared" si="3"/>
        <v>07707</v>
      </c>
      <c r="B230" s="254" t="s">
        <v>591</v>
      </c>
    </row>
    <row r="231" spans="1:2">
      <c r="A231" t="str">
        <f t="shared" si="3"/>
        <v>07791</v>
      </c>
      <c r="B231" s="254" t="s">
        <v>592</v>
      </c>
    </row>
    <row r="232" spans="1:2">
      <c r="A232" t="str">
        <f t="shared" si="3"/>
        <v>07859</v>
      </c>
      <c r="B232" s="254" t="s">
        <v>593</v>
      </c>
    </row>
    <row r="233" spans="1:2">
      <c r="A233" t="str">
        <f t="shared" si="3"/>
        <v>08392</v>
      </c>
      <c r="B233" s="254" t="s">
        <v>594</v>
      </c>
    </row>
    <row r="234" spans="1:2">
      <c r="A234" t="str">
        <f t="shared" si="3"/>
        <v>08447</v>
      </c>
      <c r="B234" s="254" t="s">
        <v>595</v>
      </c>
    </row>
    <row r="235" spans="1:2">
      <c r="A235" t="str">
        <f t="shared" si="3"/>
        <v>08613</v>
      </c>
      <c r="B235" s="254" t="s">
        <v>596</v>
      </c>
    </row>
    <row r="236" spans="1:2">
      <c r="A236" t="str">
        <f t="shared" si="3"/>
        <v>08621</v>
      </c>
      <c r="B236" s="254" t="s">
        <v>597</v>
      </c>
    </row>
    <row r="237" spans="1:2">
      <c r="A237" t="str">
        <f t="shared" si="3"/>
        <v>09498</v>
      </c>
      <c r="B237" s="254" t="s">
        <v>598</v>
      </c>
    </row>
    <row r="238" spans="1:2">
      <c r="A238" t="str">
        <f t="shared" si="3"/>
        <v>09499</v>
      </c>
      <c r="B238" s="254" t="s">
        <v>599</v>
      </c>
    </row>
    <row r="239" spans="1:2">
      <c r="A239" t="str">
        <f t="shared" si="3"/>
        <v>09598</v>
      </c>
      <c r="B239" s="254" t="s">
        <v>600</v>
      </c>
    </row>
    <row r="240" spans="1:2">
      <c r="A240" t="str">
        <f t="shared" si="3"/>
        <v>14210</v>
      </c>
      <c r="B240" s="254" t="s">
        <v>601</v>
      </c>
    </row>
    <row r="241" spans="1:2">
      <c r="A241" t="str">
        <f t="shared" si="3"/>
        <v>14228</v>
      </c>
      <c r="B241" s="254" t="s">
        <v>602</v>
      </c>
    </row>
    <row r="242" spans="1:2">
      <c r="A242" t="str">
        <f t="shared" si="3"/>
        <v>14364</v>
      </c>
      <c r="B242" s="254" t="s">
        <v>603</v>
      </c>
    </row>
    <row r="243" spans="1:2">
      <c r="A243" t="str">
        <f t="shared" si="3"/>
        <v>14434</v>
      </c>
      <c r="B243" s="254" t="s">
        <v>604</v>
      </c>
    </row>
    <row r="244" spans="1:2">
      <c r="A244" t="str">
        <f t="shared" si="3"/>
        <v>14440</v>
      </c>
      <c r="B244" s="254" t="s">
        <v>605</v>
      </c>
    </row>
    <row r="245" spans="1:2">
      <c r="A245" t="str">
        <f t="shared" si="3"/>
        <v>14788</v>
      </c>
      <c r="B245" s="254" t="s">
        <v>606</v>
      </c>
    </row>
    <row r="246" spans="1:2">
      <c r="A246" t="str">
        <f t="shared" si="3"/>
        <v>14820</v>
      </c>
      <c r="B246" s="254" t="s">
        <v>607</v>
      </c>
    </row>
    <row r="247" spans="1:2">
      <c r="A247" t="str">
        <f t="shared" si="3"/>
        <v>14844</v>
      </c>
      <c r="B247" s="254" t="s">
        <v>608</v>
      </c>
    </row>
    <row r="248" spans="1:2">
      <c r="A248" t="str">
        <f t="shared" si="3"/>
        <v>14862</v>
      </c>
      <c r="B248" s="254" t="s">
        <v>609</v>
      </c>
    </row>
    <row r="249" spans="1:2">
      <c r="A249" t="str">
        <f t="shared" si="3"/>
        <v>17039</v>
      </c>
      <c r="B249" s="254" t="s">
        <v>610</v>
      </c>
    </row>
    <row r="250" spans="1:2">
      <c r="A250" t="str">
        <f t="shared" si="3"/>
        <v>17049</v>
      </c>
      <c r="B250" s="254" t="s">
        <v>611</v>
      </c>
    </row>
    <row r="251" spans="1:2">
      <c r="A251" t="str">
        <f t="shared" si="3"/>
        <v>17260</v>
      </c>
      <c r="B251" s="254" t="s">
        <v>612</v>
      </c>
    </row>
    <row r="252" spans="1:2">
      <c r="A252" t="str">
        <f t="shared" si="3"/>
        <v>17262</v>
      </c>
      <c r="B252" s="254" t="s">
        <v>613</v>
      </c>
    </row>
    <row r="253" spans="1:2">
      <c r="A253" t="str">
        <f t="shared" si="3"/>
        <v>17878</v>
      </c>
      <c r="B253" s="254" t="s">
        <v>614</v>
      </c>
    </row>
    <row r="254" spans="1:2">
      <c r="A254" t="str">
        <f t="shared" si="3"/>
        <v>94248</v>
      </c>
      <c r="B254" s="254" t="s">
        <v>615</v>
      </c>
    </row>
    <row r="255" spans="1:2">
      <c r="A255" t="str">
        <f t="shared" si="3"/>
        <v>07427</v>
      </c>
      <c r="B255" s="254" t="s">
        <v>616</v>
      </c>
    </row>
    <row r="256" spans="1:2">
      <c r="A256" t="str">
        <f t="shared" si="3"/>
        <v>09500</v>
      </c>
      <c r="B256" s="254" t="s">
        <v>617</v>
      </c>
    </row>
    <row r="257" spans="1:2">
      <c r="A257" t="str">
        <f t="shared" si="3"/>
        <v>09501</v>
      </c>
      <c r="B257" s="254" t="s">
        <v>618</v>
      </c>
    </row>
    <row r="258" spans="1:2">
      <c r="A258" t="str">
        <f t="shared" si="3"/>
        <v>09502</v>
      </c>
      <c r="B258" s="254" t="s">
        <v>619</v>
      </c>
    </row>
    <row r="259" spans="1:2">
      <c r="A259" t="str">
        <f t="shared" ref="A259:A322" si="4">LEFT(B259,5)</f>
        <v>09503</v>
      </c>
      <c r="B259" s="254" t="s">
        <v>620</v>
      </c>
    </row>
    <row r="260" spans="1:2">
      <c r="A260" t="str">
        <f t="shared" si="4"/>
        <v>09504</v>
      </c>
      <c r="B260" s="254" t="s">
        <v>621</v>
      </c>
    </row>
    <row r="261" spans="1:2">
      <c r="A261" t="str">
        <f t="shared" si="4"/>
        <v>09505</v>
      </c>
      <c r="B261" s="254" t="s">
        <v>622</v>
      </c>
    </row>
    <row r="262" spans="1:2">
      <c r="A262" t="str">
        <f t="shared" si="4"/>
        <v>09506</v>
      </c>
      <c r="B262" s="254" t="s">
        <v>623</v>
      </c>
    </row>
    <row r="263" spans="1:2">
      <c r="A263" t="str">
        <f t="shared" si="4"/>
        <v>09507</v>
      </c>
      <c r="B263" s="254" t="s">
        <v>624</v>
      </c>
    </row>
    <row r="264" spans="1:2">
      <c r="A264" t="str">
        <f t="shared" si="4"/>
        <v>09508</v>
      </c>
      <c r="B264" s="254" t="s">
        <v>625</v>
      </c>
    </row>
    <row r="265" spans="1:2">
      <c r="A265" t="str">
        <f t="shared" si="4"/>
        <v>09509</v>
      </c>
      <c r="B265" s="254" t="s">
        <v>626</v>
      </c>
    </row>
    <row r="266" spans="1:2">
      <c r="A266" t="str">
        <f t="shared" si="4"/>
        <v>09510</v>
      </c>
      <c r="B266" s="254" t="s">
        <v>627</v>
      </c>
    </row>
    <row r="267" spans="1:2">
      <c r="A267" t="str">
        <f t="shared" si="4"/>
        <v>09520</v>
      </c>
      <c r="B267" s="254" t="s">
        <v>628</v>
      </c>
    </row>
    <row r="268" spans="1:2">
      <c r="A268" t="str">
        <f t="shared" si="4"/>
        <v>09525</v>
      </c>
      <c r="B268" s="254" t="s">
        <v>629</v>
      </c>
    </row>
    <row r="269" spans="1:2">
      <c r="A269" t="str">
        <f t="shared" si="4"/>
        <v>09530</v>
      </c>
      <c r="B269" s="254" t="s">
        <v>630</v>
      </c>
    </row>
    <row r="270" spans="1:2">
      <c r="A270" t="str">
        <f t="shared" si="4"/>
        <v>09531</v>
      </c>
      <c r="B270" s="254" t="s">
        <v>631</v>
      </c>
    </row>
    <row r="271" spans="1:2">
      <c r="A271" t="str">
        <f t="shared" si="4"/>
        <v>09532</v>
      </c>
      <c r="B271" s="254" t="s">
        <v>632</v>
      </c>
    </row>
    <row r="272" spans="1:2">
      <c r="A272" t="str">
        <f t="shared" si="4"/>
        <v>09533</v>
      </c>
      <c r="B272" s="254" t="s">
        <v>633</v>
      </c>
    </row>
    <row r="273" spans="1:2">
      <c r="A273" t="str">
        <f t="shared" si="4"/>
        <v>09534</v>
      </c>
      <c r="B273" s="254" t="s">
        <v>634</v>
      </c>
    </row>
    <row r="274" spans="1:2">
      <c r="A274" t="str">
        <f t="shared" si="4"/>
        <v>09539</v>
      </c>
      <c r="B274" s="254" t="s">
        <v>635</v>
      </c>
    </row>
    <row r="275" spans="1:2">
      <c r="A275" t="str">
        <f t="shared" si="4"/>
        <v>09551</v>
      </c>
      <c r="B275" s="254" t="s">
        <v>636</v>
      </c>
    </row>
    <row r="276" spans="1:2">
      <c r="A276" t="str">
        <f t="shared" si="4"/>
        <v>09552</v>
      </c>
      <c r="B276" s="254" t="s">
        <v>637</v>
      </c>
    </row>
    <row r="277" spans="1:2">
      <c r="A277" t="str">
        <f t="shared" si="4"/>
        <v>09553</v>
      </c>
      <c r="B277" s="254" t="s">
        <v>638</v>
      </c>
    </row>
    <row r="278" spans="1:2">
      <c r="A278" t="str">
        <f t="shared" si="4"/>
        <v>09554</v>
      </c>
      <c r="B278" s="254" t="s">
        <v>639</v>
      </c>
    </row>
    <row r="279" spans="1:2">
      <c r="A279" t="str">
        <f t="shared" si="4"/>
        <v>09560</v>
      </c>
      <c r="B279" s="254" t="s">
        <v>640</v>
      </c>
    </row>
    <row r="280" spans="1:2">
      <c r="A280" t="str">
        <f t="shared" si="4"/>
        <v>05397</v>
      </c>
      <c r="B280" s="254" t="s">
        <v>641</v>
      </c>
    </row>
    <row r="281" spans="1:2">
      <c r="A281" t="str">
        <f t="shared" si="4"/>
        <v>09592</v>
      </c>
      <c r="B281" s="254" t="s">
        <v>642</v>
      </c>
    </row>
    <row r="282" spans="1:2">
      <c r="A282" t="str">
        <f t="shared" si="4"/>
        <v>09594</v>
      </c>
      <c r="B282" s="254" t="s">
        <v>643</v>
      </c>
    </row>
    <row r="283" spans="1:2">
      <c r="A283" t="str">
        <f t="shared" si="4"/>
        <v>09596</v>
      </c>
      <c r="B283" s="254" t="s">
        <v>644</v>
      </c>
    </row>
    <row r="284" spans="1:2">
      <c r="A284" t="str">
        <f t="shared" si="4"/>
        <v>1050C</v>
      </c>
      <c r="B284" s="254" t="s">
        <v>645</v>
      </c>
    </row>
    <row r="285" spans="1:2">
      <c r="A285" t="str">
        <f t="shared" si="4"/>
        <v>1050D</v>
      </c>
      <c r="B285" s="254" t="s">
        <v>646</v>
      </c>
    </row>
    <row r="286" spans="1:2">
      <c r="A286" t="str">
        <f t="shared" si="4"/>
        <v>10500</v>
      </c>
      <c r="B286" s="254" t="s">
        <v>647</v>
      </c>
    </row>
    <row r="287" spans="1:2">
      <c r="A287" t="str">
        <f t="shared" si="4"/>
        <v>10501</v>
      </c>
      <c r="B287" s="254" t="s">
        <v>648</v>
      </c>
    </row>
    <row r="288" spans="1:2">
      <c r="A288" t="str">
        <f t="shared" si="4"/>
        <v>1070C</v>
      </c>
      <c r="B288" s="254" t="s">
        <v>649</v>
      </c>
    </row>
    <row r="289" spans="1:2">
      <c r="A289" t="str">
        <f t="shared" si="4"/>
        <v>1070D</v>
      </c>
      <c r="B289" s="254" t="s">
        <v>650</v>
      </c>
    </row>
    <row r="290" spans="1:2">
      <c r="A290" t="str">
        <f t="shared" si="4"/>
        <v>10700</v>
      </c>
      <c r="B290" s="254" t="s">
        <v>651</v>
      </c>
    </row>
    <row r="291" spans="1:2">
      <c r="A291" t="str">
        <f t="shared" si="4"/>
        <v>10701</v>
      </c>
      <c r="B291" s="254" t="s">
        <v>652</v>
      </c>
    </row>
    <row r="292" spans="1:2">
      <c r="A292" t="str">
        <f t="shared" si="4"/>
        <v>10703</v>
      </c>
      <c r="B292" s="254" t="s">
        <v>653</v>
      </c>
    </row>
    <row r="293" spans="1:2">
      <c r="A293" t="str">
        <f t="shared" si="4"/>
        <v>10704</v>
      </c>
      <c r="B293" s="254" t="s">
        <v>654</v>
      </c>
    </row>
    <row r="294" spans="1:2">
      <c r="A294" t="str">
        <f t="shared" si="4"/>
        <v>10705</v>
      </c>
      <c r="B294" s="254" t="s">
        <v>655</v>
      </c>
    </row>
    <row r="295" spans="1:2">
      <c r="A295" t="str">
        <f t="shared" si="4"/>
        <v>10706</v>
      </c>
      <c r="B295" s="254" t="s">
        <v>656</v>
      </c>
    </row>
    <row r="296" spans="1:2">
      <c r="A296" t="str">
        <f t="shared" si="4"/>
        <v>10707</v>
      </c>
      <c r="B296" s="254" t="s">
        <v>657</v>
      </c>
    </row>
    <row r="297" spans="1:2">
      <c r="A297" t="str">
        <f t="shared" si="4"/>
        <v>10708</v>
      </c>
      <c r="B297" s="254" t="s">
        <v>658</v>
      </c>
    </row>
    <row r="298" spans="1:2">
      <c r="A298" t="str">
        <f t="shared" si="4"/>
        <v>10709</v>
      </c>
      <c r="B298" s="254" t="s">
        <v>659</v>
      </c>
    </row>
    <row r="299" spans="1:2">
      <c r="A299" t="str">
        <f t="shared" si="4"/>
        <v>1095C</v>
      </c>
      <c r="B299" s="254" t="s">
        <v>660</v>
      </c>
    </row>
    <row r="300" spans="1:2">
      <c r="A300" t="str">
        <f t="shared" si="4"/>
        <v>1095D</v>
      </c>
      <c r="B300" s="254" t="s">
        <v>661</v>
      </c>
    </row>
    <row r="301" spans="1:2">
      <c r="A301" t="str">
        <f t="shared" si="4"/>
        <v>10950</v>
      </c>
      <c r="B301" s="254" t="s">
        <v>662</v>
      </c>
    </row>
    <row r="302" spans="1:2">
      <c r="A302" t="str">
        <f t="shared" si="4"/>
        <v>10951</v>
      </c>
      <c r="B302" s="254" t="s">
        <v>663</v>
      </c>
    </row>
    <row r="303" spans="1:2">
      <c r="A303" t="str">
        <f t="shared" si="4"/>
        <v>1100C</v>
      </c>
      <c r="B303" s="254" t="s">
        <v>664</v>
      </c>
    </row>
    <row r="304" spans="1:2">
      <c r="A304" t="str">
        <f t="shared" si="4"/>
        <v>1100D</v>
      </c>
      <c r="B304" s="254" t="s">
        <v>665</v>
      </c>
    </row>
    <row r="305" spans="1:2">
      <c r="A305" t="str">
        <f t="shared" si="4"/>
        <v>11000</v>
      </c>
      <c r="B305" s="254" t="s">
        <v>666</v>
      </c>
    </row>
    <row r="306" spans="1:2">
      <c r="A306" t="str">
        <f t="shared" si="4"/>
        <v>11001</v>
      </c>
      <c r="B306" s="254" t="s">
        <v>667</v>
      </c>
    </row>
    <row r="307" spans="1:2">
      <c r="A307" t="str">
        <f t="shared" si="4"/>
        <v>11002</v>
      </c>
      <c r="B307" s="254" t="s">
        <v>668</v>
      </c>
    </row>
    <row r="308" spans="1:2">
      <c r="A308" t="str">
        <f t="shared" si="4"/>
        <v>11003</v>
      </c>
      <c r="B308" s="254" t="s">
        <v>669</v>
      </c>
    </row>
    <row r="309" spans="1:2">
      <c r="A309" t="str">
        <f t="shared" si="4"/>
        <v>11004</v>
      </c>
      <c r="B309" s="254" t="s">
        <v>670</v>
      </c>
    </row>
    <row r="310" spans="1:2">
      <c r="A310" t="str">
        <f t="shared" si="4"/>
        <v>11005</v>
      </c>
      <c r="B310" s="254" t="s">
        <v>671</v>
      </c>
    </row>
    <row r="311" spans="1:2">
      <c r="A311" t="str">
        <f t="shared" si="4"/>
        <v>11006</v>
      </c>
      <c r="B311" s="254" t="s">
        <v>672</v>
      </c>
    </row>
    <row r="312" spans="1:2">
      <c r="A312" t="str">
        <f t="shared" si="4"/>
        <v>1101D</v>
      </c>
      <c r="B312" s="254" t="s">
        <v>673</v>
      </c>
    </row>
    <row r="313" spans="1:2">
      <c r="A313" t="str">
        <f t="shared" si="4"/>
        <v>11010</v>
      </c>
      <c r="B313" s="254" t="s">
        <v>674</v>
      </c>
    </row>
    <row r="314" spans="1:2">
      <c r="A314" t="str">
        <f t="shared" si="4"/>
        <v>1102D</v>
      </c>
      <c r="B314" s="254" t="s">
        <v>675</v>
      </c>
    </row>
    <row r="315" spans="1:2">
      <c r="A315" t="str">
        <f t="shared" si="4"/>
        <v>11020</v>
      </c>
      <c r="B315" s="254" t="s">
        <v>676</v>
      </c>
    </row>
    <row r="316" spans="1:2">
      <c r="A316" t="str">
        <f t="shared" si="4"/>
        <v>11021</v>
      </c>
      <c r="B316" s="254" t="s">
        <v>677</v>
      </c>
    </row>
    <row r="317" spans="1:2">
      <c r="A317" t="str">
        <f t="shared" si="4"/>
        <v>1103D</v>
      </c>
      <c r="B317" s="254" t="s">
        <v>678</v>
      </c>
    </row>
    <row r="318" spans="1:2">
      <c r="A318" t="str">
        <f t="shared" si="4"/>
        <v>11030</v>
      </c>
      <c r="B318" s="254" t="s">
        <v>679</v>
      </c>
    </row>
    <row r="319" spans="1:2">
      <c r="A319" t="str">
        <f t="shared" si="4"/>
        <v>11031</v>
      </c>
      <c r="B319" s="254" t="s">
        <v>680</v>
      </c>
    </row>
    <row r="320" spans="1:2">
      <c r="A320" t="str">
        <f t="shared" si="4"/>
        <v>1104D</v>
      </c>
      <c r="B320" s="254" t="s">
        <v>681</v>
      </c>
    </row>
    <row r="321" spans="1:2">
      <c r="A321" t="str">
        <f t="shared" si="4"/>
        <v>11040</v>
      </c>
      <c r="B321" s="254" t="s">
        <v>682</v>
      </c>
    </row>
    <row r="322" spans="1:2">
      <c r="A322" t="str">
        <f t="shared" si="4"/>
        <v>11041</v>
      </c>
      <c r="B322" s="254" t="s">
        <v>683</v>
      </c>
    </row>
    <row r="323" spans="1:2">
      <c r="A323" t="str">
        <f t="shared" ref="A323:A386" si="5">LEFT(B323,5)</f>
        <v>11042</v>
      </c>
      <c r="B323" s="254" t="s">
        <v>684</v>
      </c>
    </row>
    <row r="324" spans="1:2">
      <c r="A324" t="str">
        <f t="shared" si="5"/>
        <v>11043</v>
      </c>
      <c r="B324" s="254" t="s">
        <v>685</v>
      </c>
    </row>
    <row r="325" spans="1:2">
      <c r="A325" t="str">
        <f t="shared" si="5"/>
        <v>1105D</v>
      </c>
      <c r="B325" s="254" t="s">
        <v>686</v>
      </c>
    </row>
    <row r="326" spans="1:2">
      <c r="A326" t="str">
        <f t="shared" si="5"/>
        <v>11050</v>
      </c>
      <c r="B326" s="254" t="s">
        <v>687</v>
      </c>
    </row>
    <row r="327" spans="1:2">
      <c r="A327" t="str">
        <f t="shared" si="5"/>
        <v>11051</v>
      </c>
      <c r="B327" s="254" t="s">
        <v>688</v>
      </c>
    </row>
    <row r="328" spans="1:2">
      <c r="A328" t="str">
        <f t="shared" si="5"/>
        <v>1200C</v>
      </c>
      <c r="B328" s="254" t="s">
        <v>689</v>
      </c>
    </row>
    <row r="329" spans="1:2">
      <c r="A329" t="str">
        <f t="shared" si="5"/>
        <v>1200D</v>
      </c>
      <c r="B329" s="254" t="s">
        <v>690</v>
      </c>
    </row>
    <row r="330" spans="1:2">
      <c r="A330" t="str">
        <f t="shared" si="5"/>
        <v>12000</v>
      </c>
      <c r="B330" s="254" t="s">
        <v>691</v>
      </c>
    </row>
    <row r="331" spans="1:2">
      <c r="A331" t="str">
        <f t="shared" si="5"/>
        <v>12001</v>
      </c>
      <c r="B331" s="254" t="s">
        <v>692</v>
      </c>
    </row>
    <row r="332" spans="1:2">
      <c r="A332" t="str">
        <f t="shared" si="5"/>
        <v>12002</v>
      </c>
      <c r="B332" s="254" t="s">
        <v>693</v>
      </c>
    </row>
    <row r="333" spans="1:2">
      <c r="A333" t="str">
        <f t="shared" si="5"/>
        <v>12003</v>
      </c>
      <c r="B333" s="254" t="s">
        <v>694</v>
      </c>
    </row>
    <row r="334" spans="1:2">
      <c r="A334" t="str">
        <f t="shared" si="5"/>
        <v>12004</v>
      </c>
      <c r="B334" s="254" t="s">
        <v>695</v>
      </c>
    </row>
    <row r="335" spans="1:2">
      <c r="A335" t="str">
        <f t="shared" si="5"/>
        <v>12005</v>
      </c>
      <c r="B335" s="254" t="s">
        <v>696</v>
      </c>
    </row>
    <row r="336" spans="1:2">
      <c r="A336" t="str">
        <f t="shared" si="5"/>
        <v>1201D</v>
      </c>
      <c r="B336" s="254" t="s">
        <v>697</v>
      </c>
    </row>
    <row r="337" spans="1:2">
      <c r="A337" t="str">
        <f t="shared" si="5"/>
        <v>12010</v>
      </c>
      <c r="B337" s="254" t="s">
        <v>698</v>
      </c>
    </row>
    <row r="338" spans="1:2">
      <c r="A338" t="str">
        <f t="shared" si="5"/>
        <v>12011</v>
      </c>
      <c r="B338" s="254" t="s">
        <v>699</v>
      </c>
    </row>
    <row r="339" spans="1:2">
      <c r="A339" t="str">
        <f t="shared" si="5"/>
        <v>12012</v>
      </c>
      <c r="B339" s="254" t="s">
        <v>700</v>
      </c>
    </row>
    <row r="340" spans="1:2">
      <c r="A340" t="str">
        <f t="shared" si="5"/>
        <v>1210D</v>
      </c>
      <c r="B340" s="254" t="s">
        <v>701</v>
      </c>
    </row>
    <row r="341" spans="1:2">
      <c r="A341" t="str">
        <f t="shared" si="5"/>
        <v>12100</v>
      </c>
      <c r="B341" s="254" t="s">
        <v>702</v>
      </c>
    </row>
    <row r="342" spans="1:2">
      <c r="A342" t="str">
        <f t="shared" si="5"/>
        <v>12101</v>
      </c>
      <c r="B342" s="254" t="s">
        <v>703</v>
      </c>
    </row>
    <row r="343" spans="1:2">
      <c r="A343" t="str">
        <f t="shared" si="5"/>
        <v>12102</v>
      </c>
      <c r="B343" s="254" t="s">
        <v>704</v>
      </c>
    </row>
    <row r="344" spans="1:2">
      <c r="A344" t="str">
        <f t="shared" si="5"/>
        <v>12104</v>
      </c>
      <c r="B344" s="254" t="s">
        <v>705</v>
      </c>
    </row>
    <row r="345" spans="1:2">
      <c r="A345" t="str">
        <f t="shared" si="5"/>
        <v>12105</v>
      </c>
      <c r="B345" s="254" t="s">
        <v>706</v>
      </c>
    </row>
    <row r="346" spans="1:2">
      <c r="A346" t="str">
        <f t="shared" si="5"/>
        <v>12106</v>
      </c>
      <c r="B346" s="254" t="s">
        <v>707</v>
      </c>
    </row>
    <row r="347" spans="1:2">
      <c r="A347" t="str">
        <f t="shared" si="5"/>
        <v>12107</v>
      </c>
      <c r="B347" s="254" t="s">
        <v>708</v>
      </c>
    </row>
    <row r="348" spans="1:2">
      <c r="A348" t="str">
        <f t="shared" si="5"/>
        <v>12110</v>
      </c>
      <c r="B348" s="254" t="s">
        <v>709</v>
      </c>
    </row>
    <row r="349" spans="1:2">
      <c r="A349" t="str">
        <f t="shared" si="5"/>
        <v>12111</v>
      </c>
      <c r="B349" s="254" t="s">
        <v>710</v>
      </c>
    </row>
    <row r="350" spans="1:2">
      <c r="A350" t="str">
        <f t="shared" si="5"/>
        <v>12112</v>
      </c>
      <c r="B350" s="254" t="s">
        <v>711</v>
      </c>
    </row>
    <row r="351" spans="1:2">
      <c r="A351" t="str">
        <f t="shared" si="5"/>
        <v>12113</v>
      </c>
      <c r="B351" s="254" t="s">
        <v>712</v>
      </c>
    </row>
    <row r="352" spans="1:2">
      <c r="A352" t="str">
        <f t="shared" si="5"/>
        <v>12114</v>
      </c>
      <c r="B352" s="254" t="s">
        <v>713</v>
      </c>
    </row>
    <row r="353" spans="1:2">
      <c r="A353" t="str">
        <f t="shared" si="5"/>
        <v>12115</v>
      </c>
      <c r="B353" s="254" t="s">
        <v>714</v>
      </c>
    </row>
    <row r="354" spans="1:2">
      <c r="A354" t="str">
        <f t="shared" si="5"/>
        <v>12120</v>
      </c>
      <c r="B354" s="254" t="s">
        <v>715</v>
      </c>
    </row>
    <row r="355" spans="1:2">
      <c r="A355" t="str">
        <f t="shared" si="5"/>
        <v>1300C</v>
      </c>
      <c r="B355" s="254" t="s">
        <v>716</v>
      </c>
    </row>
    <row r="356" spans="1:2">
      <c r="A356" t="str">
        <f t="shared" si="5"/>
        <v>13U0D</v>
      </c>
      <c r="B356" s="254" t="s">
        <v>717</v>
      </c>
    </row>
    <row r="357" spans="1:2">
      <c r="A357" t="str">
        <f t="shared" si="5"/>
        <v>13U00</v>
      </c>
      <c r="B357" s="254" t="s">
        <v>718</v>
      </c>
    </row>
    <row r="358" spans="1:2">
      <c r="A358" t="str">
        <f t="shared" si="5"/>
        <v>13U01</v>
      </c>
      <c r="B358" s="254" t="s">
        <v>719</v>
      </c>
    </row>
    <row r="359" spans="1:2">
      <c r="A359" t="str">
        <f t="shared" si="5"/>
        <v>13U02</v>
      </c>
      <c r="B359" s="254" t="s">
        <v>720</v>
      </c>
    </row>
    <row r="360" spans="1:2">
      <c r="A360" t="str">
        <f t="shared" si="5"/>
        <v>13U1D</v>
      </c>
      <c r="B360" s="254" t="s">
        <v>721</v>
      </c>
    </row>
    <row r="361" spans="1:2">
      <c r="A361" t="str">
        <f t="shared" si="5"/>
        <v>13U10</v>
      </c>
      <c r="B361" s="254" t="s">
        <v>722</v>
      </c>
    </row>
    <row r="362" spans="1:2">
      <c r="A362" t="str">
        <f t="shared" si="5"/>
        <v>99U99</v>
      </c>
      <c r="B362" s="254" t="s">
        <v>723</v>
      </c>
    </row>
    <row r="363" spans="1:2">
      <c r="A363" t="str">
        <f t="shared" si="5"/>
        <v>13U2D</v>
      </c>
      <c r="B363" s="254" t="s">
        <v>724</v>
      </c>
    </row>
    <row r="364" spans="1:2">
      <c r="A364" t="str">
        <f t="shared" si="5"/>
        <v>13U20</v>
      </c>
      <c r="B364" s="254" t="s">
        <v>725</v>
      </c>
    </row>
    <row r="365" spans="1:2">
      <c r="A365" t="str">
        <f t="shared" si="5"/>
        <v>13U21</v>
      </c>
      <c r="B365" s="254" t="s">
        <v>726</v>
      </c>
    </row>
    <row r="366" spans="1:2">
      <c r="A366" t="str">
        <f t="shared" si="5"/>
        <v>13U22</v>
      </c>
      <c r="B366" s="254" t="s">
        <v>727</v>
      </c>
    </row>
    <row r="367" spans="1:2">
      <c r="A367" t="str">
        <f t="shared" si="5"/>
        <v>13U23</v>
      </c>
      <c r="B367" s="254" t="s">
        <v>728</v>
      </c>
    </row>
    <row r="368" spans="1:2">
      <c r="A368" t="str">
        <f t="shared" si="5"/>
        <v>13U24</v>
      </c>
      <c r="B368" s="254" t="s">
        <v>729</v>
      </c>
    </row>
    <row r="369" spans="1:2">
      <c r="A369" t="str">
        <f t="shared" si="5"/>
        <v>13U25</v>
      </c>
      <c r="B369" s="254" t="s">
        <v>730</v>
      </c>
    </row>
    <row r="370" spans="1:2">
      <c r="A370" t="str">
        <f t="shared" si="5"/>
        <v>13U26</v>
      </c>
      <c r="B370" s="254" t="s">
        <v>731</v>
      </c>
    </row>
    <row r="371" spans="1:2">
      <c r="A371" t="str">
        <f t="shared" si="5"/>
        <v>13U27</v>
      </c>
      <c r="B371" s="254" t="s">
        <v>732</v>
      </c>
    </row>
    <row r="372" spans="1:2">
      <c r="A372" t="str">
        <f t="shared" si="5"/>
        <v>13U28</v>
      </c>
      <c r="B372" s="254" t="s">
        <v>733</v>
      </c>
    </row>
    <row r="373" spans="1:2">
      <c r="A373" t="str">
        <f t="shared" si="5"/>
        <v>13U29</v>
      </c>
      <c r="B373" s="254" t="s">
        <v>734</v>
      </c>
    </row>
    <row r="374" spans="1:2">
      <c r="A374" t="str">
        <f t="shared" si="5"/>
        <v>13U30</v>
      </c>
      <c r="B374" s="254" t="s">
        <v>735</v>
      </c>
    </row>
    <row r="375" spans="1:2">
      <c r="A375" t="str">
        <f t="shared" si="5"/>
        <v>13U31</v>
      </c>
      <c r="B375" s="254" t="s">
        <v>736</v>
      </c>
    </row>
    <row r="376" spans="1:2">
      <c r="A376" t="str">
        <f t="shared" si="5"/>
        <v>13U32</v>
      </c>
      <c r="B376" s="254" t="s">
        <v>737</v>
      </c>
    </row>
    <row r="377" spans="1:2">
      <c r="A377" t="str">
        <f t="shared" si="5"/>
        <v>13U33</v>
      </c>
      <c r="B377" s="254" t="s">
        <v>738</v>
      </c>
    </row>
    <row r="378" spans="1:2">
      <c r="A378" t="str">
        <f t="shared" si="5"/>
        <v>13U34</v>
      </c>
      <c r="B378" s="254" t="s">
        <v>739</v>
      </c>
    </row>
    <row r="379" spans="1:2">
      <c r="A379" t="str">
        <f t="shared" si="5"/>
        <v>13U35</v>
      </c>
      <c r="B379" s="254" t="s">
        <v>740</v>
      </c>
    </row>
    <row r="380" spans="1:2">
      <c r="A380" t="str">
        <f t="shared" si="5"/>
        <v>13U36</v>
      </c>
      <c r="B380" s="254" t="s">
        <v>741</v>
      </c>
    </row>
    <row r="381" spans="1:2">
      <c r="A381" t="str">
        <f t="shared" si="5"/>
        <v>13U37</v>
      </c>
      <c r="B381" s="254" t="s">
        <v>742</v>
      </c>
    </row>
    <row r="382" spans="1:2">
      <c r="A382" t="str">
        <f t="shared" si="5"/>
        <v>13U38</v>
      </c>
      <c r="B382" s="254" t="s">
        <v>743</v>
      </c>
    </row>
    <row r="383" spans="1:2">
      <c r="A383" t="str">
        <f t="shared" si="5"/>
        <v>13U39</v>
      </c>
      <c r="B383" s="254" t="s">
        <v>744</v>
      </c>
    </row>
    <row r="384" spans="1:2">
      <c r="A384" t="str">
        <f t="shared" si="5"/>
        <v>13U40</v>
      </c>
      <c r="B384" s="254" t="s">
        <v>745</v>
      </c>
    </row>
    <row r="385" spans="1:2">
      <c r="A385" t="str">
        <f t="shared" si="5"/>
        <v>13U41</v>
      </c>
      <c r="B385" s="254" t="s">
        <v>746</v>
      </c>
    </row>
    <row r="386" spans="1:2">
      <c r="A386" t="str">
        <f t="shared" si="5"/>
        <v>13U42</v>
      </c>
      <c r="B386" s="254" t="s">
        <v>747</v>
      </c>
    </row>
    <row r="387" spans="1:2">
      <c r="A387" t="str">
        <f t="shared" ref="A387:A450" si="6">LEFT(B387,5)</f>
        <v>13U43</v>
      </c>
      <c r="B387" s="254" t="s">
        <v>748</v>
      </c>
    </row>
    <row r="388" spans="1:2">
      <c r="A388" t="str">
        <f t="shared" si="6"/>
        <v>13U44</v>
      </c>
      <c r="B388" s="254" t="s">
        <v>749</v>
      </c>
    </row>
    <row r="389" spans="1:2">
      <c r="A389" t="str">
        <f t="shared" si="6"/>
        <v>13U45</v>
      </c>
      <c r="B389" s="254" t="s">
        <v>750</v>
      </c>
    </row>
    <row r="390" spans="1:2">
      <c r="A390" t="str">
        <f t="shared" si="6"/>
        <v>13U46</v>
      </c>
      <c r="B390" s="254" t="s">
        <v>751</v>
      </c>
    </row>
    <row r="391" spans="1:2">
      <c r="A391" t="str">
        <f t="shared" si="6"/>
        <v>13U47</v>
      </c>
      <c r="B391" s="254" t="s">
        <v>752</v>
      </c>
    </row>
    <row r="392" spans="1:2">
      <c r="A392" t="str">
        <f t="shared" si="6"/>
        <v>13U48</v>
      </c>
      <c r="B392" s="254" t="s">
        <v>753</v>
      </c>
    </row>
    <row r="393" spans="1:2">
      <c r="A393" t="str">
        <f t="shared" si="6"/>
        <v>13U49</v>
      </c>
      <c r="B393" s="254" t="s">
        <v>754</v>
      </c>
    </row>
    <row r="394" spans="1:2">
      <c r="A394" t="str">
        <f t="shared" si="6"/>
        <v>13U50</v>
      </c>
      <c r="B394" s="254" t="s">
        <v>755</v>
      </c>
    </row>
    <row r="395" spans="1:2">
      <c r="A395" t="str">
        <f t="shared" si="6"/>
        <v>13U51</v>
      </c>
      <c r="B395" s="254" t="s">
        <v>756</v>
      </c>
    </row>
    <row r="396" spans="1:2">
      <c r="A396" t="str">
        <f t="shared" si="6"/>
        <v>13U52</v>
      </c>
      <c r="B396" s="254" t="s">
        <v>757</v>
      </c>
    </row>
    <row r="397" spans="1:2">
      <c r="A397" t="str">
        <f t="shared" si="6"/>
        <v>13U53</v>
      </c>
      <c r="B397" s="254" t="s">
        <v>758</v>
      </c>
    </row>
    <row r="398" spans="1:2">
      <c r="A398" t="str">
        <f t="shared" si="6"/>
        <v>13U54</v>
      </c>
      <c r="B398" s="254" t="s">
        <v>759</v>
      </c>
    </row>
    <row r="399" spans="1:2">
      <c r="A399" t="str">
        <f t="shared" si="6"/>
        <v>13U55</v>
      </c>
      <c r="B399" s="254" t="s">
        <v>760</v>
      </c>
    </row>
    <row r="400" spans="1:2">
      <c r="A400" t="str">
        <f t="shared" si="6"/>
        <v>13U56</v>
      </c>
      <c r="B400" s="254" t="s">
        <v>761</v>
      </c>
    </row>
    <row r="401" spans="1:2">
      <c r="A401" t="str">
        <f t="shared" si="6"/>
        <v>13U57</v>
      </c>
      <c r="B401" s="254" t="s">
        <v>762</v>
      </c>
    </row>
    <row r="402" spans="1:2">
      <c r="A402" t="str">
        <f t="shared" si="6"/>
        <v>13U58</v>
      </c>
      <c r="B402" s="254" t="s">
        <v>763</v>
      </c>
    </row>
    <row r="403" spans="1:2">
      <c r="A403" t="str">
        <f t="shared" si="6"/>
        <v>13U59</v>
      </c>
      <c r="B403" s="254" t="s">
        <v>764</v>
      </c>
    </row>
    <row r="404" spans="1:2">
      <c r="A404" t="str">
        <f t="shared" si="6"/>
        <v>13U60</v>
      </c>
      <c r="B404" s="254" t="s">
        <v>765</v>
      </c>
    </row>
    <row r="405" spans="1:2">
      <c r="A405" t="str">
        <f t="shared" si="6"/>
        <v>13U61</v>
      </c>
      <c r="B405" s="254" t="s">
        <v>766</v>
      </c>
    </row>
    <row r="406" spans="1:2">
      <c r="A406" t="str">
        <f t="shared" si="6"/>
        <v>13U62</v>
      </c>
      <c r="B406" s="254" t="s">
        <v>767</v>
      </c>
    </row>
    <row r="407" spans="1:2">
      <c r="A407" t="str">
        <f t="shared" si="6"/>
        <v>13U63</v>
      </c>
      <c r="B407" s="254" t="s">
        <v>768</v>
      </c>
    </row>
    <row r="408" spans="1:2">
      <c r="A408" t="str">
        <f t="shared" si="6"/>
        <v>13U64</v>
      </c>
      <c r="B408" s="254" t="s">
        <v>769</v>
      </c>
    </row>
    <row r="409" spans="1:2">
      <c r="A409" t="str">
        <f t="shared" si="6"/>
        <v>13U65</v>
      </c>
      <c r="B409" s="254" t="s">
        <v>770</v>
      </c>
    </row>
    <row r="410" spans="1:2">
      <c r="A410" t="str">
        <f t="shared" si="6"/>
        <v>13U66</v>
      </c>
      <c r="B410" s="254" t="s">
        <v>771</v>
      </c>
    </row>
    <row r="411" spans="1:2">
      <c r="A411" t="str">
        <f t="shared" si="6"/>
        <v>13U67</v>
      </c>
      <c r="B411" s="254" t="s">
        <v>772</v>
      </c>
    </row>
    <row r="412" spans="1:2">
      <c r="A412" t="str">
        <f t="shared" si="6"/>
        <v>13U68</v>
      </c>
      <c r="B412" s="254" t="s">
        <v>773</v>
      </c>
    </row>
    <row r="413" spans="1:2">
      <c r="A413" t="str">
        <f t="shared" si="6"/>
        <v>13U69</v>
      </c>
      <c r="B413" s="254" t="s">
        <v>774</v>
      </c>
    </row>
    <row r="414" spans="1:2">
      <c r="A414" t="str">
        <f t="shared" si="6"/>
        <v>13U71</v>
      </c>
      <c r="B414" s="254" t="s">
        <v>775</v>
      </c>
    </row>
    <row r="415" spans="1:2">
      <c r="A415" t="str">
        <f t="shared" si="6"/>
        <v>13U72</v>
      </c>
      <c r="B415" s="254" t="s">
        <v>776</v>
      </c>
    </row>
    <row r="416" spans="1:2">
      <c r="A416" t="str">
        <f t="shared" si="6"/>
        <v>13U73</v>
      </c>
      <c r="B416" s="254" t="s">
        <v>777</v>
      </c>
    </row>
    <row r="417" spans="1:2">
      <c r="A417" t="str">
        <f t="shared" si="6"/>
        <v>13U74</v>
      </c>
      <c r="B417" s="254" t="s">
        <v>778</v>
      </c>
    </row>
    <row r="418" spans="1:2">
      <c r="A418" t="str">
        <f t="shared" si="6"/>
        <v>13U75</v>
      </c>
      <c r="B418" s="254" t="s">
        <v>779</v>
      </c>
    </row>
    <row r="419" spans="1:2">
      <c r="A419" t="str">
        <f t="shared" si="6"/>
        <v>13U76</v>
      </c>
      <c r="B419" s="254" t="s">
        <v>780</v>
      </c>
    </row>
    <row r="420" spans="1:2">
      <c r="A420" t="str">
        <f t="shared" si="6"/>
        <v>13U77</v>
      </c>
      <c r="B420" s="254" t="s">
        <v>781</v>
      </c>
    </row>
    <row r="421" spans="1:2">
      <c r="A421" t="str">
        <f t="shared" si="6"/>
        <v>13U78</v>
      </c>
      <c r="B421" s="254" t="s">
        <v>782</v>
      </c>
    </row>
    <row r="422" spans="1:2">
      <c r="A422" t="str">
        <f t="shared" si="6"/>
        <v>13U79</v>
      </c>
      <c r="B422" s="254" t="s">
        <v>783</v>
      </c>
    </row>
    <row r="423" spans="1:2">
      <c r="A423" t="str">
        <f t="shared" si="6"/>
        <v>13U80</v>
      </c>
      <c r="B423" s="254" t="s">
        <v>784</v>
      </c>
    </row>
    <row r="424" spans="1:2">
      <c r="A424" t="str">
        <f t="shared" si="6"/>
        <v>13U81</v>
      </c>
      <c r="B424" s="254" t="s">
        <v>785</v>
      </c>
    </row>
    <row r="425" spans="1:2">
      <c r="A425" t="str">
        <f t="shared" si="6"/>
        <v>13U82</v>
      </c>
      <c r="B425" s="254" t="s">
        <v>786</v>
      </c>
    </row>
    <row r="426" spans="1:2">
      <c r="A426" t="str">
        <f t="shared" si="6"/>
        <v>13U83</v>
      </c>
      <c r="B426" s="254" t="s">
        <v>787</v>
      </c>
    </row>
    <row r="427" spans="1:2">
      <c r="A427" t="str">
        <f t="shared" si="6"/>
        <v>13U84</v>
      </c>
      <c r="B427" s="254" t="s">
        <v>788</v>
      </c>
    </row>
    <row r="428" spans="1:2">
      <c r="A428" t="str">
        <f t="shared" si="6"/>
        <v>13U85</v>
      </c>
      <c r="B428" s="254" t="s">
        <v>789</v>
      </c>
    </row>
    <row r="429" spans="1:2">
      <c r="A429" t="str">
        <f t="shared" si="6"/>
        <v>13U86</v>
      </c>
      <c r="B429" s="254" t="s">
        <v>790</v>
      </c>
    </row>
    <row r="430" spans="1:2">
      <c r="A430" t="str">
        <f t="shared" si="6"/>
        <v>13F0D</v>
      </c>
      <c r="B430" s="254" t="s">
        <v>791</v>
      </c>
    </row>
    <row r="431" spans="1:2">
      <c r="A431" t="str">
        <f t="shared" si="6"/>
        <v>13F00</v>
      </c>
      <c r="B431" s="254" t="s">
        <v>792</v>
      </c>
    </row>
    <row r="432" spans="1:2">
      <c r="A432" t="str">
        <f t="shared" si="6"/>
        <v>13C0D</v>
      </c>
      <c r="B432" s="254" t="s">
        <v>793</v>
      </c>
    </row>
    <row r="433" spans="1:2">
      <c r="A433" t="str">
        <f t="shared" si="6"/>
        <v>13C00</v>
      </c>
      <c r="B433" s="254" t="s">
        <v>794</v>
      </c>
    </row>
    <row r="434" spans="1:2">
      <c r="A434" t="str">
        <f t="shared" si="6"/>
        <v>1993B</v>
      </c>
      <c r="B434" s="254" t="s">
        <v>795</v>
      </c>
    </row>
    <row r="435" spans="1:2">
      <c r="A435" t="str">
        <f t="shared" si="6"/>
        <v>1993C</v>
      </c>
      <c r="B435" s="254" t="s">
        <v>796</v>
      </c>
    </row>
    <row r="436" spans="1:2">
      <c r="A436" t="str">
        <f t="shared" si="6"/>
        <v>1993D</v>
      </c>
      <c r="B436" s="254" t="s">
        <v>797</v>
      </c>
    </row>
    <row r="437" spans="1:2">
      <c r="A437" t="str">
        <f t="shared" si="6"/>
        <v>19931</v>
      </c>
      <c r="B437" s="254" t="s">
        <v>798</v>
      </c>
    </row>
    <row r="438" spans="1:2">
      <c r="A438" t="str">
        <f t="shared" si="6"/>
        <v>19933</v>
      </c>
      <c r="B438" s="254" t="s">
        <v>799</v>
      </c>
    </row>
    <row r="439" spans="1:2">
      <c r="A439" t="str">
        <f t="shared" si="6"/>
        <v>19934</v>
      </c>
      <c r="B439" s="254" t="s">
        <v>800</v>
      </c>
    </row>
    <row r="440" spans="1:2">
      <c r="A440" t="str">
        <f t="shared" si="6"/>
        <v>19940</v>
      </c>
      <c r="B440" s="254" t="s">
        <v>801</v>
      </c>
    </row>
    <row r="441" spans="1:2">
      <c r="A441" t="str">
        <f t="shared" si="6"/>
        <v>19941</v>
      </c>
      <c r="B441" s="254" t="s">
        <v>802</v>
      </c>
    </row>
    <row r="442" spans="1:2">
      <c r="A442" t="str">
        <f t="shared" si="6"/>
        <v>19942</v>
      </c>
      <c r="B442" s="254" t="s">
        <v>803</v>
      </c>
    </row>
    <row r="443" spans="1:2">
      <c r="A443" t="str">
        <f t="shared" si="6"/>
        <v>19943</v>
      </c>
      <c r="B443" s="254" t="s">
        <v>804</v>
      </c>
    </row>
    <row r="444" spans="1:2">
      <c r="A444" t="str">
        <f t="shared" si="6"/>
        <v>19990</v>
      </c>
      <c r="B444" s="254" t="s">
        <v>805</v>
      </c>
    </row>
    <row r="445" spans="1:2">
      <c r="A445" t="str">
        <f t="shared" si="6"/>
        <v>19991</v>
      </c>
      <c r="B445" s="254" t="s">
        <v>806</v>
      </c>
    </row>
    <row r="446" spans="1:2">
      <c r="A446" t="str">
        <f t="shared" si="6"/>
        <v>1400B</v>
      </c>
      <c r="B446" s="254" t="s">
        <v>807</v>
      </c>
    </row>
    <row r="447" spans="1:2">
      <c r="A447" t="str">
        <f t="shared" si="6"/>
        <v>1400C</v>
      </c>
      <c r="B447" s="254" t="s">
        <v>808</v>
      </c>
    </row>
    <row r="448" spans="1:2">
      <c r="A448" t="str">
        <f t="shared" si="6"/>
        <v>1400D</v>
      </c>
      <c r="B448" s="254" t="s">
        <v>809</v>
      </c>
    </row>
    <row r="449" spans="1:2">
      <c r="A449" t="str">
        <f t="shared" si="6"/>
        <v>14000</v>
      </c>
      <c r="B449" s="254" t="s">
        <v>810</v>
      </c>
    </row>
    <row r="450" spans="1:2">
      <c r="A450" t="str">
        <f t="shared" si="6"/>
        <v>14001</v>
      </c>
      <c r="B450" s="254" t="s">
        <v>811</v>
      </c>
    </row>
    <row r="451" spans="1:2">
      <c r="A451" t="str">
        <f t="shared" ref="A451:A514" si="7">LEFT(B451,5)</f>
        <v>14002</v>
      </c>
      <c r="B451" s="254" t="s">
        <v>812</v>
      </c>
    </row>
    <row r="452" spans="1:2">
      <c r="A452" t="str">
        <f t="shared" si="7"/>
        <v>14003</v>
      </c>
      <c r="B452" s="254" t="s">
        <v>813</v>
      </c>
    </row>
    <row r="453" spans="1:2">
      <c r="A453" t="str">
        <f t="shared" si="7"/>
        <v>1401D</v>
      </c>
      <c r="B453" s="254" t="s">
        <v>814</v>
      </c>
    </row>
    <row r="454" spans="1:2">
      <c r="A454" t="str">
        <f t="shared" si="7"/>
        <v>1500B</v>
      </c>
      <c r="B454" s="254" t="s">
        <v>815</v>
      </c>
    </row>
    <row r="455" spans="1:2">
      <c r="A455" t="str">
        <f t="shared" si="7"/>
        <v>1410C</v>
      </c>
      <c r="B455" s="254" t="s">
        <v>816</v>
      </c>
    </row>
    <row r="456" spans="1:2">
      <c r="A456" t="str">
        <f t="shared" si="7"/>
        <v>1410D</v>
      </c>
      <c r="B456" s="254" t="s">
        <v>817</v>
      </c>
    </row>
    <row r="457" spans="1:2">
      <c r="A457" t="str">
        <f t="shared" si="7"/>
        <v>14100</v>
      </c>
      <c r="B457" s="254" t="s">
        <v>818</v>
      </c>
    </row>
    <row r="458" spans="1:2">
      <c r="A458" t="str">
        <f t="shared" si="7"/>
        <v>14102</v>
      </c>
      <c r="B458" s="254" t="s">
        <v>819</v>
      </c>
    </row>
    <row r="459" spans="1:2">
      <c r="A459" t="str">
        <f t="shared" si="7"/>
        <v>14104</v>
      </c>
      <c r="B459" s="254" t="s">
        <v>820</v>
      </c>
    </row>
    <row r="460" spans="1:2">
      <c r="A460" t="str">
        <f t="shared" si="7"/>
        <v>14105</v>
      </c>
      <c r="B460" s="254" t="s">
        <v>821</v>
      </c>
    </row>
    <row r="461" spans="1:2">
      <c r="A461" t="str">
        <f t="shared" si="7"/>
        <v>14106</v>
      </c>
      <c r="B461" s="254" t="s">
        <v>822</v>
      </c>
    </row>
    <row r="462" spans="1:2">
      <c r="A462" t="str">
        <f t="shared" si="7"/>
        <v>14107</v>
      </c>
      <c r="B462" s="254" t="s">
        <v>823</v>
      </c>
    </row>
    <row r="463" spans="1:2">
      <c r="A463" t="str">
        <f t="shared" si="7"/>
        <v>14108</v>
      </c>
      <c r="B463" s="254" t="s">
        <v>824</v>
      </c>
    </row>
    <row r="464" spans="1:2">
      <c r="A464" t="str">
        <f t="shared" si="7"/>
        <v>14109</v>
      </c>
      <c r="B464" s="254" t="s">
        <v>825</v>
      </c>
    </row>
    <row r="465" spans="1:2">
      <c r="A465" t="str">
        <f t="shared" si="7"/>
        <v>14111</v>
      </c>
      <c r="B465" s="254" t="s">
        <v>826</v>
      </c>
    </row>
    <row r="466" spans="1:2">
      <c r="A466" t="str">
        <f t="shared" si="7"/>
        <v>14112</v>
      </c>
      <c r="B466" s="254" t="s">
        <v>827</v>
      </c>
    </row>
    <row r="467" spans="1:2">
      <c r="A467" t="str">
        <f t="shared" si="7"/>
        <v>14113</v>
      </c>
      <c r="B467" s="254" t="s">
        <v>828</v>
      </c>
    </row>
    <row r="468" spans="1:2">
      <c r="A468" t="str">
        <f t="shared" si="7"/>
        <v>14117</v>
      </c>
      <c r="B468" s="254" t="s">
        <v>829</v>
      </c>
    </row>
    <row r="469" spans="1:2">
      <c r="A469" t="str">
        <f t="shared" si="7"/>
        <v>14118</v>
      </c>
      <c r="B469" s="254" t="s">
        <v>830</v>
      </c>
    </row>
    <row r="470" spans="1:2">
      <c r="A470" t="str">
        <f t="shared" si="7"/>
        <v>1430C</v>
      </c>
      <c r="B470" s="254" t="s">
        <v>831</v>
      </c>
    </row>
    <row r="471" spans="1:2">
      <c r="A471" t="str">
        <f t="shared" si="7"/>
        <v>1430D</v>
      </c>
      <c r="B471" s="254" t="s">
        <v>832</v>
      </c>
    </row>
    <row r="472" spans="1:2">
      <c r="A472" t="str">
        <f t="shared" si="7"/>
        <v>14300</v>
      </c>
      <c r="B472" s="254" t="s">
        <v>833</v>
      </c>
    </row>
    <row r="473" spans="1:2">
      <c r="A473" t="str">
        <f t="shared" si="7"/>
        <v>14301</v>
      </c>
      <c r="B473" s="254" t="s">
        <v>834</v>
      </c>
    </row>
    <row r="474" spans="1:2">
      <c r="A474" t="str">
        <f t="shared" si="7"/>
        <v>14302</v>
      </c>
      <c r="B474" s="254" t="s">
        <v>835</v>
      </c>
    </row>
    <row r="475" spans="1:2">
      <c r="A475" t="str">
        <f t="shared" si="7"/>
        <v>14303</v>
      </c>
      <c r="B475" s="254" t="s">
        <v>836</v>
      </c>
    </row>
    <row r="476" spans="1:2">
      <c r="A476" t="str">
        <f t="shared" si="7"/>
        <v>14304</v>
      </c>
      <c r="B476" s="254" t="s">
        <v>837</v>
      </c>
    </row>
    <row r="477" spans="1:2">
      <c r="A477" t="str">
        <f t="shared" si="7"/>
        <v>14305</v>
      </c>
      <c r="B477" s="254" t="s">
        <v>838</v>
      </c>
    </row>
    <row r="478" spans="1:2">
      <c r="A478" t="str">
        <f t="shared" si="7"/>
        <v>14306</v>
      </c>
      <c r="B478" s="254" t="s">
        <v>839</v>
      </c>
    </row>
    <row r="479" spans="1:2">
      <c r="A479" t="str">
        <f t="shared" si="7"/>
        <v>14307</v>
      </c>
      <c r="B479" s="254" t="s">
        <v>840</v>
      </c>
    </row>
    <row r="480" spans="1:2">
      <c r="A480" t="str">
        <f t="shared" si="7"/>
        <v>14308</v>
      </c>
      <c r="B480" s="254" t="s">
        <v>841</v>
      </c>
    </row>
    <row r="481" spans="1:2">
      <c r="A481" t="str">
        <f t="shared" si="7"/>
        <v>14309</v>
      </c>
      <c r="B481" s="254" t="s">
        <v>842</v>
      </c>
    </row>
    <row r="482" spans="1:2">
      <c r="A482" t="str">
        <f t="shared" si="7"/>
        <v>14310</v>
      </c>
      <c r="B482" s="254" t="s">
        <v>843</v>
      </c>
    </row>
    <row r="483" spans="1:2">
      <c r="A483" t="str">
        <f t="shared" si="7"/>
        <v>14311</v>
      </c>
      <c r="B483" s="254" t="s">
        <v>844</v>
      </c>
    </row>
    <row r="484" spans="1:2">
      <c r="A484" t="str">
        <f t="shared" si="7"/>
        <v>14312</v>
      </c>
      <c r="B484" s="254" t="s">
        <v>845</v>
      </c>
    </row>
    <row r="485" spans="1:2">
      <c r="A485" t="str">
        <f t="shared" si="7"/>
        <v>1440C</v>
      </c>
      <c r="B485" s="254" t="s">
        <v>846</v>
      </c>
    </row>
    <row r="486" spans="1:2">
      <c r="A486" t="str">
        <f t="shared" si="7"/>
        <v>1440D</v>
      </c>
      <c r="B486" s="254" t="s">
        <v>847</v>
      </c>
    </row>
    <row r="487" spans="1:2">
      <c r="A487" t="str">
        <f t="shared" si="7"/>
        <v>14400</v>
      </c>
      <c r="B487" s="254" t="s">
        <v>848</v>
      </c>
    </row>
    <row r="488" spans="1:2">
      <c r="A488" t="str">
        <f t="shared" si="7"/>
        <v>1441D</v>
      </c>
      <c r="B488" s="254" t="s">
        <v>849</v>
      </c>
    </row>
    <row r="489" spans="1:2">
      <c r="A489" t="str">
        <f t="shared" si="7"/>
        <v>14410</v>
      </c>
      <c r="B489" s="254" t="s">
        <v>850</v>
      </c>
    </row>
    <row r="490" spans="1:2">
      <c r="A490" t="str">
        <f t="shared" si="7"/>
        <v>14411</v>
      </c>
      <c r="B490" s="254" t="s">
        <v>851</v>
      </c>
    </row>
    <row r="491" spans="1:2">
      <c r="A491" t="str">
        <f t="shared" si="7"/>
        <v>14412</v>
      </c>
      <c r="B491" s="254" t="s">
        <v>852</v>
      </c>
    </row>
    <row r="492" spans="1:2">
      <c r="A492" t="str">
        <f t="shared" si="7"/>
        <v>1450C</v>
      </c>
      <c r="B492" s="254" t="s">
        <v>853</v>
      </c>
    </row>
    <row r="493" spans="1:2">
      <c r="A493" t="str">
        <f t="shared" si="7"/>
        <v>1450D</v>
      </c>
      <c r="B493" s="254" t="s">
        <v>854</v>
      </c>
    </row>
    <row r="494" spans="1:2">
      <c r="A494" t="str">
        <f t="shared" si="7"/>
        <v>14500</v>
      </c>
      <c r="B494" s="254" t="s">
        <v>855</v>
      </c>
    </row>
    <row r="495" spans="1:2">
      <c r="A495" t="str">
        <f t="shared" si="7"/>
        <v>14501</v>
      </c>
      <c r="B495" s="254" t="s">
        <v>856</v>
      </c>
    </row>
    <row r="496" spans="1:2">
      <c r="A496" t="str">
        <f t="shared" si="7"/>
        <v>1460C</v>
      </c>
      <c r="B496" s="254" t="s">
        <v>857</v>
      </c>
    </row>
    <row r="497" spans="1:2">
      <c r="A497" t="str">
        <f t="shared" si="7"/>
        <v>1460D</v>
      </c>
      <c r="B497" s="254" t="s">
        <v>858</v>
      </c>
    </row>
    <row r="498" spans="1:2">
      <c r="A498" t="str">
        <f t="shared" si="7"/>
        <v>14600</v>
      </c>
      <c r="B498" s="254" t="s">
        <v>859</v>
      </c>
    </row>
    <row r="499" spans="1:2">
      <c r="A499" t="str">
        <f t="shared" si="7"/>
        <v>14601</v>
      </c>
      <c r="B499" s="254" t="s">
        <v>860</v>
      </c>
    </row>
    <row r="500" spans="1:2">
      <c r="A500" t="str">
        <f t="shared" si="7"/>
        <v>14602</v>
      </c>
      <c r="B500" s="254" t="s">
        <v>861</v>
      </c>
    </row>
    <row r="501" spans="1:2">
      <c r="A501" t="str">
        <f t="shared" si="7"/>
        <v>14603</v>
      </c>
      <c r="B501" s="254" t="s">
        <v>862</v>
      </c>
    </row>
    <row r="502" spans="1:2">
      <c r="A502" t="str">
        <f t="shared" si="7"/>
        <v>14604</v>
      </c>
      <c r="B502" s="254" t="s">
        <v>863</v>
      </c>
    </row>
    <row r="503" spans="1:2">
      <c r="A503" t="str">
        <f t="shared" si="7"/>
        <v>14605</v>
      </c>
      <c r="B503" s="254" t="s">
        <v>864</v>
      </c>
    </row>
    <row r="504" spans="1:2">
      <c r="A504" t="str">
        <f t="shared" si="7"/>
        <v>14606</v>
      </c>
      <c r="B504" s="254" t="s">
        <v>865</v>
      </c>
    </row>
    <row r="505" spans="1:2">
      <c r="A505" t="str">
        <f t="shared" si="7"/>
        <v>14607</v>
      </c>
      <c r="B505" s="254" t="s">
        <v>866</v>
      </c>
    </row>
    <row r="506" spans="1:2">
      <c r="A506" t="str">
        <f t="shared" si="7"/>
        <v>14608</v>
      </c>
      <c r="B506" s="254" t="s">
        <v>867</v>
      </c>
    </row>
    <row r="507" spans="1:2">
      <c r="A507" t="str">
        <f t="shared" si="7"/>
        <v>14609</v>
      </c>
      <c r="B507" s="254" t="s">
        <v>868</v>
      </c>
    </row>
    <row r="508" spans="1:2">
      <c r="A508" t="str">
        <f t="shared" si="7"/>
        <v>14610</v>
      </c>
      <c r="B508" s="254" t="s">
        <v>869</v>
      </c>
    </row>
    <row r="509" spans="1:2">
      <c r="A509" t="str">
        <f t="shared" si="7"/>
        <v>14611</v>
      </c>
      <c r="B509" s="254" t="s">
        <v>870</v>
      </c>
    </row>
    <row r="510" spans="1:2">
      <c r="A510" t="str">
        <f t="shared" si="7"/>
        <v>14612</v>
      </c>
      <c r="B510" s="254" t="s">
        <v>871</v>
      </c>
    </row>
    <row r="511" spans="1:2">
      <c r="A511" t="str">
        <f t="shared" si="7"/>
        <v>14613</v>
      </c>
      <c r="B511" s="254" t="s">
        <v>872</v>
      </c>
    </row>
    <row r="512" spans="1:2">
      <c r="A512" t="str">
        <f t="shared" si="7"/>
        <v>14614</v>
      </c>
      <c r="B512" s="254" t="s">
        <v>873</v>
      </c>
    </row>
    <row r="513" spans="1:2">
      <c r="A513" t="str">
        <f t="shared" si="7"/>
        <v>14615</v>
      </c>
      <c r="B513" s="254" t="s">
        <v>874</v>
      </c>
    </row>
    <row r="514" spans="1:2">
      <c r="A514" t="str">
        <f t="shared" si="7"/>
        <v>14616</v>
      </c>
      <c r="B514" s="254" t="s">
        <v>875</v>
      </c>
    </row>
    <row r="515" spans="1:2">
      <c r="A515" t="str">
        <f t="shared" ref="A515:A578" si="8">LEFT(B515,5)</f>
        <v>14617</v>
      </c>
      <c r="B515" s="254" t="s">
        <v>876</v>
      </c>
    </row>
    <row r="516" spans="1:2">
      <c r="A516" t="str">
        <f t="shared" si="8"/>
        <v>14618</v>
      </c>
      <c r="B516" s="254" t="s">
        <v>877</v>
      </c>
    </row>
    <row r="517" spans="1:2">
      <c r="A517" t="str">
        <f t="shared" si="8"/>
        <v>14619</v>
      </c>
      <c r="B517" s="254" t="s">
        <v>878</v>
      </c>
    </row>
    <row r="518" spans="1:2">
      <c r="A518" t="str">
        <f t="shared" si="8"/>
        <v>14620</v>
      </c>
      <c r="B518" s="254" t="s">
        <v>879</v>
      </c>
    </row>
    <row r="519" spans="1:2">
      <c r="A519" t="str">
        <f t="shared" si="8"/>
        <v>14621</v>
      </c>
      <c r="B519" s="254" t="s">
        <v>880</v>
      </c>
    </row>
    <row r="520" spans="1:2">
      <c r="A520" t="str">
        <f t="shared" si="8"/>
        <v>14622</v>
      </c>
      <c r="B520" s="254" t="s">
        <v>881</v>
      </c>
    </row>
    <row r="521" spans="1:2">
      <c r="A521" t="str">
        <f t="shared" si="8"/>
        <v>14623</v>
      </c>
      <c r="B521" s="254" t="s">
        <v>882</v>
      </c>
    </row>
    <row r="522" spans="1:2">
      <c r="A522" t="str">
        <f t="shared" si="8"/>
        <v>14624</v>
      </c>
      <c r="B522" s="254" t="s">
        <v>883</v>
      </c>
    </row>
    <row r="523" spans="1:2">
      <c r="A523" t="str">
        <f t="shared" si="8"/>
        <v>1480C</v>
      </c>
      <c r="B523" s="254" t="s">
        <v>884</v>
      </c>
    </row>
    <row r="524" spans="1:2">
      <c r="A524" t="str">
        <f t="shared" si="8"/>
        <v>1480D</v>
      </c>
      <c r="B524" s="254" t="s">
        <v>885</v>
      </c>
    </row>
    <row r="525" spans="1:2">
      <c r="A525" t="str">
        <f t="shared" si="8"/>
        <v>14800</v>
      </c>
      <c r="B525" s="254" t="s">
        <v>886</v>
      </c>
    </row>
    <row r="526" spans="1:2">
      <c r="A526" t="str">
        <f t="shared" si="8"/>
        <v>14801</v>
      </c>
      <c r="B526" s="254" t="s">
        <v>887</v>
      </c>
    </row>
    <row r="527" spans="1:2">
      <c r="A527" t="str">
        <f t="shared" si="8"/>
        <v>14802</v>
      </c>
      <c r="B527" s="254" t="s">
        <v>888</v>
      </c>
    </row>
    <row r="528" spans="1:2">
      <c r="A528" t="str">
        <f t="shared" si="8"/>
        <v>14803</v>
      </c>
      <c r="B528" s="254" t="s">
        <v>889</v>
      </c>
    </row>
    <row r="529" spans="1:2">
      <c r="A529" t="str">
        <f t="shared" si="8"/>
        <v>14804</v>
      </c>
      <c r="B529" s="254" t="s">
        <v>890</v>
      </c>
    </row>
    <row r="530" spans="1:2">
      <c r="A530" t="str">
        <f t="shared" si="8"/>
        <v>14805</v>
      </c>
      <c r="B530" s="254" t="s">
        <v>891</v>
      </c>
    </row>
    <row r="531" spans="1:2">
      <c r="A531" t="str">
        <f t="shared" si="8"/>
        <v>14806</v>
      </c>
      <c r="B531" s="254" t="s">
        <v>892</v>
      </c>
    </row>
    <row r="532" spans="1:2">
      <c r="A532" t="str">
        <f t="shared" si="8"/>
        <v>14807</v>
      </c>
      <c r="B532" s="254" t="s">
        <v>893</v>
      </c>
    </row>
    <row r="533" spans="1:2">
      <c r="A533" t="str">
        <f t="shared" si="8"/>
        <v>14808</v>
      </c>
      <c r="B533" s="254" t="s">
        <v>894</v>
      </c>
    </row>
    <row r="534" spans="1:2">
      <c r="A534" t="str">
        <f t="shared" si="8"/>
        <v>14809</v>
      </c>
      <c r="B534" s="254" t="s">
        <v>895</v>
      </c>
    </row>
    <row r="535" spans="1:2">
      <c r="A535" t="str">
        <f t="shared" si="8"/>
        <v>14810</v>
      </c>
      <c r="B535" s="254" t="s">
        <v>896</v>
      </c>
    </row>
    <row r="536" spans="1:2">
      <c r="A536" t="str">
        <f t="shared" si="8"/>
        <v>1500C</v>
      </c>
      <c r="B536" s="254" t="s">
        <v>897</v>
      </c>
    </row>
    <row r="537" spans="1:2">
      <c r="A537" t="str">
        <f t="shared" si="8"/>
        <v>1500D</v>
      </c>
      <c r="B537" s="254" t="s">
        <v>898</v>
      </c>
    </row>
    <row r="538" spans="1:2">
      <c r="A538" t="str">
        <f t="shared" si="8"/>
        <v>15000</v>
      </c>
      <c r="B538" s="254" t="s">
        <v>899</v>
      </c>
    </row>
    <row r="539" spans="1:2">
      <c r="A539" t="str">
        <f t="shared" si="8"/>
        <v>15001</v>
      </c>
      <c r="B539" s="254" t="s">
        <v>900</v>
      </c>
    </row>
    <row r="540" spans="1:2">
      <c r="A540" t="str">
        <f t="shared" si="8"/>
        <v>1502D</v>
      </c>
      <c r="B540" s="254" t="s">
        <v>901</v>
      </c>
    </row>
    <row r="541" spans="1:2">
      <c r="A541" t="str">
        <f t="shared" si="8"/>
        <v>15021</v>
      </c>
      <c r="B541" s="254" t="s">
        <v>902</v>
      </c>
    </row>
    <row r="542" spans="1:2">
      <c r="A542" t="str">
        <f t="shared" si="8"/>
        <v>15022</v>
      </c>
      <c r="B542" s="254" t="s">
        <v>903</v>
      </c>
    </row>
    <row r="543" spans="1:2">
      <c r="A543" t="str">
        <f t="shared" si="8"/>
        <v>15023</v>
      </c>
      <c r="B543" s="254" t="s">
        <v>904</v>
      </c>
    </row>
    <row r="544" spans="1:2">
      <c r="A544" t="str">
        <f t="shared" si="8"/>
        <v>15024</v>
      </c>
      <c r="B544" s="254" t="s">
        <v>905</v>
      </c>
    </row>
    <row r="545" spans="1:2">
      <c r="A545" t="str">
        <f t="shared" si="8"/>
        <v>1540C</v>
      </c>
      <c r="B545" s="254" t="s">
        <v>906</v>
      </c>
    </row>
    <row r="546" spans="1:2">
      <c r="A546" t="str">
        <f t="shared" si="8"/>
        <v>1540D</v>
      </c>
      <c r="B546" s="254" t="s">
        <v>907</v>
      </c>
    </row>
    <row r="547" spans="1:2">
      <c r="A547" t="str">
        <f t="shared" si="8"/>
        <v>15400</v>
      </c>
      <c r="B547" s="254" t="s">
        <v>908</v>
      </c>
    </row>
    <row r="548" spans="1:2">
      <c r="A548" t="str">
        <f t="shared" si="8"/>
        <v>15401</v>
      </c>
      <c r="B548" s="254" t="s">
        <v>909</v>
      </c>
    </row>
    <row r="549" spans="1:2">
      <c r="A549" t="str">
        <f t="shared" si="8"/>
        <v>15402</v>
      </c>
      <c r="B549" s="254" t="s">
        <v>910</v>
      </c>
    </row>
    <row r="550" spans="1:2">
      <c r="A550" t="str">
        <f t="shared" si="8"/>
        <v>15403</v>
      </c>
      <c r="B550" s="254" t="s">
        <v>911</v>
      </c>
    </row>
    <row r="551" spans="1:2">
      <c r="A551" t="str">
        <f t="shared" si="8"/>
        <v>15404</v>
      </c>
      <c r="B551" s="254" t="s">
        <v>912</v>
      </c>
    </row>
    <row r="552" spans="1:2">
      <c r="A552" t="str">
        <f t="shared" si="8"/>
        <v>15405</v>
      </c>
      <c r="B552" s="254" t="s">
        <v>913</v>
      </c>
    </row>
    <row r="553" spans="1:2">
      <c r="A553" t="str">
        <f t="shared" si="8"/>
        <v>15406</v>
      </c>
      <c r="B553" s="254" t="s">
        <v>914</v>
      </c>
    </row>
    <row r="554" spans="1:2">
      <c r="A554" t="str">
        <f t="shared" si="8"/>
        <v>15407</v>
      </c>
      <c r="B554" s="254" t="s">
        <v>915</v>
      </c>
    </row>
    <row r="555" spans="1:2">
      <c r="A555" t="str">
        <f t="shared" si="8"/>
        <v>15408</v>
      </c>
      <c r="B555" s="254" t="s">
        <v>916</v>
      </c>
    </row>
    <row r="556" spans="1:2">
      <c r="A556" t="str">
        <f t="shared" si="8"/>
        <v>15409</v>
      </c>
      <c r="B556" s="254" t="s">
        <v>917</v>
      </c>
    </row>
    <row r="557" spans="1:2">
      <c r="A557" t="str">
        <f t="shared" si="8"/>
        <v>15410</v>
      </c>
      <c r="B557" s="254" t="s">
        <v>918</v>
      </c>
    </row>
    <row r="558" spans="1:2">
      <c r="A558" t="str">
        <f t="shared" si="8"/>
        <v>15411</v>
      </c>
      <c r="B558" s="254" t="s">
        <v>919</v>
      </c>
    </row>
    <row r="559" spans="1:2">
      <c r="A559" t="str">
        <f t="shared" si="8"/>
        <v>15412</v>
      </c>
      <c r="B559" s="254" t="s">
        <v>920</v>
      </c>
    </row>
    <row r="560" spans="1:2">
      <c r="A560" t="str">
        <f t="shared" si="8"/>
        <v>15413</v>
      </c>
      <c r="B560" s="254" t="s">
        <v>921</v>
      </c>
    </row>
    <row r="561" spans="1:2">
      <c r="A561" t="str">
        <f t="shared" si="8"/>
        <v>15414</v>
      </c>
      <c r="B561" s="254" t="s">
        <v>922</v>
      </c>
    </row>
    <row r="562" spans="1:2">
      <c r="A562" t="str">
        <f t="shared" si="8"/>
        <v>15415</v>
      </c>
      <c r="B562" s="254" t="s">
        <v>923</v>
      </c>
    </row>
    <row r="563" spans="1:2">
      <c r="A563" t="str">
        <f t="shared" si="8"/>
        <v>15416</v>
      </c>
      <c r="B563" s="254" t="s">
        <v>924</v>
      </c>
    </row>
    <row r="564" spans="1:2">
      <c r="A564" t="str">
        <f t="shared" si="8"/>
        <v>15417</v>
      </c>
      <c r="B564" s="254" t="s">
        <v>925</v>
      </c>
    </row>
    <row r="565" spans="1:2">
      <c r="A565" t="str">
        <f t="shared" si="8"/>
        <v>15418</v>
      </c>
      <c r="B565" s="254" t="s">
        <v>926</v>
      </c>
    </row>
    <row r="566" spans="1:2">
      <c r="A566" t="str">
        <f t="shared" si="8"/>
        <v>15419</v>
      </c>
      <c r="B566" s="254" t="s">
        <v>927</v>
      </c>
    </row>
    <row r="567" spans="1:2">
      <c r="A567" t="str">
        <f t="shared" si="8"/>
        <v>15420</v>
      </c>
      <c r="B567" s="254" t="s">
        <v>928</v>
      </c>
    </row>
    <row r="568" spans="1:2">
      <c r="A568" t="str">
        <f t="shared" si="8"/>
        <v>15421</v>
      </c>
      <c r="B568" s="254" t="s">
        <v>929</v>
      </c>
    </row>
    <row r="569" spans="1:2">
      <c r="A569" t="str">
        <f t="shared" si="8"/>
        <v>15422</v>
      </c>
      <c r="B569" s="254" t="s">
        <v>930</v>
      </c>
    </row>
    <row r="570" spans="1:2">
      <c r="A570" t="str">
        <f t="shared" si="8"/>
        <v>15423</v>
      </c>
      <c r="B570" s="254" t="s">
        <v>931</v>
      </c>
    </row>
    <row r="571" spans="1:2">
      <c r="A571" t="str">
        <f t="shared" si="8"/>
        <v>15424</v>
      </c>
      <c r="B571" s="254" t="s">
        <v>932</v>
      </c>
    </row>
    <row r="572" spans="1:2">
      <c r="A572" t="str">
        <f t="shared" si="8"/>
        <v>15425</v>
      </c>
      <c r="B572" s="254" t="s">
        <v>933</v>
      </c>
    </row>
    <row r="573" spans="1:2">
      <c r="A573" t="str">
        <f t="shared" si="8"/>
        <v>15426</v>
      </c>
      <c r="B573" s="254" t="s">
        <v>934</v>
      </c>
    </row>
    <row r="574" spans="1:2">
      <c r="A574" t="str">
        <f t="shared" si="8"/>
        <v>15427</v>
      </c>
      <c r="B574" s="254" t="s">
        <v>935</v>
      </c>
    </row>
    <row r="575" spans="1:2">
      <c r="A575" t="str">
        <f t="shared" si="8"/>
        <v>15428</v>
      </c>
      <c r="B575" s="254" t="s">
        <v>936</v>
      </c>
    </row>
    <row r="576" spans="1:2">
      <c r="A576" t="str">
        <f t="shared" si="8"/>
        <v>15429</v>
      </c>
      <c r="B576" s="254" t="s">
        <v>937</v>
      </c>
    </row>
    <row r="577" spans="1:2">
      <c r="A577" t="str">
        <f t="shared" si="8"/>
        <v>15430</v>
      </c>
      <c r="B577" s="254" t="s">
        <v>938</v>
      </c>
    </row>
    <row r="578" spans="1:2">
      <c r="A578" t="str">
        <f t="shared" si="8"/>
        <v>15431</v>
      </c>
      <c r="B578" s="254" t="s">
        <v>939</v>
      </c>
    </row>
    <row r="579" spans="1:2">
      <c r="A579" t="str">
        <f t="shared" ref="A579:A642" si="9">LEFT(B579,5)</f>
        <v>15432</v>
      </c>
      <c r="B579" s="254" t="s">
        <v>940</v>
      </c>
    </row>
    <row r="580" spans="1:2">
      <c r="A580" t="str">
        <f t="shared" si="9"/>
        <v>15433</v>
      </c>
      <c r="B580" s="254" t="s">
        <v>941</v>
      </c>
    </row>
    <row r="581" spans="1:2">
      <c r="A581" t="str">
        <f t="shared" si="9"/>
        <v>15434</v>
      </c>
      <c r="B581" s="254" t="s">
        <v>942</v>
      </c>
    </row>
    <row r="582" spans="1:2">
      <c r="A582" t="str">
        <f t="shared" si="9"/>
        <v>15435</v>
      </c>
      <c r="B582" s="254" t="s">
        <v>943</v>
      </c>
    </row>
    <row r="583" spans="1:2">
      <c r="A583" t="str">
        <f t="shared" si="9"/>
        <v>15436</v>
      </c>
      <c r="B583" s="254" t="s">
        <v>944</v>
      </c>
    </row>
    <row r="584" spans="1:2">
      <c r="A584" t="str">
        <f t="shared" si="9"/>
        <v>15437</v>
      </c>
      <c r="B584" s="254" t="s">
        <v>945</v>
      </c>
    </row>
    <row r="585" spans="1:2">
      <c r="A585" t="str">
        <f t="shared" si="9"/>
        <v>15438</v>
      </c>
      <c r="B585" s="254" t="s">
        <v>946</v>
      </c>
    </row>
    <row r="586" spans="1:2">
      <c r="A586" t="str">
        <f t="shared" si="9"/>
        <v>15439</v>
      </c>
      <c r="B586" s="254" t="s">
        <v>947</v>
      </c>
    </row>
    <row r="587" spans="1:2">
      <c r="A587" t="str">
        <f t="shared" si="9"/>
        <v>15440</v>
      </c>
      <c r="B587" s="254" t="s">
        <v>948</v>
      </c>
    </row>
    <row r="588" spans="1:2">
      <c r="A588" t="str">
        <f t="shared" si="9"/>
        <v>15441</v>
      </c>
      <c r="B588" s="254" t="s">
        <v>949</v>
      </c>
    </row>
    <row r="589" spans="1:2">
      <c r="A589" t="str">
        <f t="shared" si="9"/>
        <v>15442</v>
      </c>
      <c r="B589" s="254" t="s">
        <v>950</v>
      </c>
    </row>
    <row r="590" spans="1:2">
      <c r="A590" t="str">
        <f t="shared" si="9"/>
        <v>15443</v>
      </c>
      <c r="B590" s="254" t="s">
        <v>951</v>
      </c>
    </row>
    <row r="591" spans="1:2">
      <c r="A591" t="str">
        <f t="shared" si="9"/>
        <v>15444</v>
      </c>
      <c r="B591" s="254" t="s">
        <v>952</v>
      </c>
    </row>
    <row r="592" spans="1:2">
      <c r="A592" t="str">
        <f t="shared" si="9"/>
        <v>15445</v>
      </c>
      <c r="B592" s="254" t="s">
        <v>953</v>
      </c>
    </row>
    <row r="593" spans="1:2">
      <c r="A593" t="str">
        <f t="shared" si="9"/>
        <v>15446</v>
      </c>
      <c r="B593" s="254" t="s">
        <v>954</v>
      </c>
    </row>
    <row r="594" spans="1:2">
      <c r="A594" t="str">
        <f t="shared" si="9"/>
        <v>15447</v>
      </c>
      <c r="B594" s="254" t="s">
        <v>955</v>
      </c>
    </row>
    <row r="595" spans="1:2">
      <c r="A595" t="str">
        <f t="shared" si="9"/>
        <v>15448</v>
      </c>
      <c r="B595" s="254" t="s">
        <v>956</v>
      </c>
    </row>
    <row r="596" spans="1:2">
      <c r="A596" t="str">
        <f t="shared" si="9"/>
        <v>15449</v>
      </c>
      <c r="B596" s="254" t="s">
        <v>957</v>
      </c>
    </row>
    <row r="597" spans="1:2">
      <c r="A597" t="str">
        <f t="shared" si="9"/>
        <v>15450</v>
      </c>
      <c r="B597" s="254" t="s">
        <v>958</v>
      </c>
    </row>
    <row r="598" spans="1:2">
      <c r="A598" t="str">
        <f t="shared" si="9"/>
        <v>15451</v>
      </c>
      <c r="B598" s="254" t="s">
        <v>959</v>
      </c>
    </row>
    <row r="599" spans="1:2">
      <c r="A599" t="str">
        <f t="shared" si="9"/>
        <v>15452</v>
      </c>
      <c r="B599" s="254" t="s">
        <v>960</v>
      </c>
    </row>
    <row r="600" spans="1:2">
      <c r="A600" t="str">
        <f t="shared" si="9"/>
        <v>15453</v>
      </c>
      <c r="B600" s="254" t="s">
        <v>961</v>
      </c>
    </row>
    <row r="601" spans="1:2">
      <c r="A601" t="str">
        <f t="shared" si="9"/>
        <v>15454</v>
      </c>
      <c r="B601" s="254" t="s">
        <v>962</v>
      </c>
    </row>
    <row r="602" spans="1:2">
      <c r="A602" t="str">
        <f t="shared" si="9"/>
        <v>15455</v>
      </c>
      <c r="B602" s="254" t="s">
        <v>963</v>
      </c>
    </row>
    <row r="603" spans="1:2">
      <c r="A603" t="str">
        <f t="shared" si="9"/>
        <v>15456</v>
      </c>
      <c r="B603" s="254" t="s">
        <v>964</v>
      </c>
    </row>
    <row r="604" spans="1:2">
      <c r="A604" t="str">
        <f t="shared" si="9"/>
        <v>15457</v>
      </c>
      <c r="B604" s="254" t="s">
        <v>965</v>
      </c>
    </row>
    <row r="605" spans="1:2">
      <c r="A605" t="str">
        <f t="shared" si="9"/>
        <v>15458</v>
      </c>
      <c r="B605" s="254" t="s">
        <v>966</v>
      </c>
    </row>
    <row r="606" spans="1:2">
      <c r="A606" t="str">
        <f t="shared" si="9"/>
        <v>15459</v>
      </c>
      <c r="B606" s="254" t="s">
        <v>967</v>
      </c>
    </row>
    <row r="607" spans="1:2">
      <c r="A607" t="str">
        <f t="shared" si="9"/>
        <v>15460</v>
      </c>
      <c r="B607" s="254" t="s">
        <v>968</v>
      </c>
    </row>
    <row r="608" spans="1:2">
      <c r="A608" t="str">
        <f t="shared" si="9"/>
        <v>15461</v>
      </c>
      <c r="B608" s="254" t="s">
        <v>969</v>
      </c>
    </row>
    <row r="609" spans="1:2">
      <c r="A609" t="str">
        <f t="shared" si="9"/>
        <v>15462</v>
      </c>
      <c r="B609" s="254" t="s">
        <v>970</v>
      </c>
    </row>
    <row r="610" spans="1:2">
      <c r="A610" t="str">
        <f t="shared" si="9"/>
        <v>15463</v>
      </c>
      <c r="B610" s="254" t="s">
        <v>971</v>
      </c>
    </row>
    <row r="611" spans="1:2">
      <c r="A611" t="str">
        <f t="shared" si="9"/>
        <v>15464</v>
      </c>
      <c r="B611" s="254" t="s">
        <v>972</v>
      </c>
    </row>
    <row r="612" spans="1:2">
      <c r="A612" t="str">
        <f t="shared" si="9"/>
        <v>15465</v>
      </c>
      <c r="B612" s="254" t="s">
        <v>973</v>
      </c>
    </row>
    <row r="613" spans="1:2">
      <c r="A613" t="str">
        <f t="shared" si="9"/>
        <v>15466</v>
      </c>
      <c r="B613" s="254" t="s">
        <v>974</v>
      </c>
    </row>
    <row r="614" spans="1:2">
      <c r="A614" t="str">
        <f t="shared" si="9"/>
        <v>15467</v>
      </c>
      <c r="B614" s="254" t="s">
        <v>975</v>
      </c>
    </row>
    <row r="615" spans="1:2">
      <c r="A615" t="str">
        <f t="shared" si="9"/>
        <v>15468</v>
      </c>
      <c r="B615" s="254" t="s">
        <v>976</v>
      </c>
    </row>
    <row r="616" spans="1:2">
      <c r="A616" t="str">
        <f t="shared" si="9"/>
        <v>15469</v>
      </c>
      <c r="B616" s="254" t="s">
        <v>977</v>
      </c>
    </row>
    <row r="617" spans="1:2">
      <c r="A617" t="str">
        <f t="shared" si="9"/>
        <v>15470</v>
      </c>
      <c r="B617" s="254" t="s">
        <v>978</v>
      </c>
    </row>
    <row r="618" spans="1:2">
      <c r="A618" t="str">
        <f t="shared" si="9"/>
        <v>15471</v>
      </c>
      <c r="B618" s="254" t="s">
        <v>979</v>
      </c>
    </row>
    <row r="619" spans="1:2">
      <c r="A619" t="str">
        <f t="shared" si="9"/>
        <v>15472</v>
      </c>
      <c r="B619" s="254" t="s">
        <v>980</v>
      </c>
    </row>
    <row r="620" spans="1:2">
      <c r="A620" t="str">
        <f t="shared" si="9"/>
        <v>15473</v>
      </c>
      <c r="B620" s="254" t="s">
        <v>981</v>
      </c>
    </row>
    <row r="621" spans="1:2">
      <c r="A621" t="str">
        <f t="shared" si="9"/>
        <v>15474</v>
      </c>
      <c r="B621" s="254" t="s">
        <v>982</v>
      </c>
    </row>
    <row r="622" spans="1:2">
      <c r="A622" t="str">
        <f t="shared" si="9"/>
        <v>15475</v>
      </c>
      <c r="B622" s="254" t="s">
        <v>983</v>
      </c>
    </row>
    <row r="623" spans="1:2">
      <c r="A623" t="str">
        <f t="shared" si="9"/>
        <v>15476</v>
      </c>
      <c r="B623" s="254" t="s">
        <v>984</v>
      </c>
    </row>
    <row r="624" spans="1:2">
      <c r="A624" t="str">
        <f t="shared" si="9"/>
        <v>15477</v>
      </c>
      <c r="B624" s="254" t="s">
        <v>985</v>
      </c>
    </row>
    <row r="625" spans="1:2">
      <c r="A625" t="str">
        <f t="shared" si="9"/>
        <v>15478</v>
      </c>
      <c r="B625" s="254" t="s">
        <v>986</v>
      </c>
    </row>
    <row r="626" spans="1:2">
      <c r="A626" t="str">
        <f t="shared" si="9"/>
        <v>15479</v>
      </c>
      <c r="B626" s="254" t="s">
        <v>987</v>
      </c>
    </row>
    <row r="627" spans="1:2">
      <c r="A627" t="str">
        <f t="shared" si="9"/>
        <v>15480</v>
      </c>
      <c r="B627" s="254" t="s">
        <v>988</v>
      </c>
    </row>
    <row r="628" spans="1:2">
      <c r="A628" t="str">
        <f t="shared" si="9"/>
        <v>15481</v>
      </c>
      <c r="B628" s="254" t="s">
        <v>989</v>
      </c>
    </row>
    <row r="629" spans="1:2">
      <c r="A629" t="str">
        <f t="shared" si="9"/>
        <v>15482</v>
      </c>
      <c r="B629" s="254" t="s">
        <v>990</v>
      </c>
    </row>
    <row r="630" spans="1:2">
      <c r="A630" t="str">
        <f t="shared" si="9"/>
        <v>15483</v>
      </c>
      <c r="B630" s="254" t="s">
        <v>991</v>
      </c>
    </row>
    <row r="631" spans="1:2">
      <c r="A631" t="str">
        <f t="shared" si="9"/>
        <v>15484</v>
      </c>
      <c r="B631" s="254" t="s">
        <v>992</v>
      </c>
    </row>
    <row r="632" spans="1:2">
      <c r="A632" t="str">
        <f t="shared" si="9"/>
        <v>15485</v>
      </c>
      <c r="B632" s="254" t="s">
        <v>993</v>
      </c>
    </row>
    <row r="633" spans="1:2">
      <c r="A633" t="str">
        <f t="shared" si="9"/>
        <v>15486</v>
      </c>
      <c r="B633" s="254" t="s">
        <v>994</v>
      </c>
    </row>
    <row r="634" spans="1:2">
      <c r="A634" t="str">
        <f t="shared" si="9"/>
        <v>15487</v>
      </c>
      <c r="B634" s="254" t="s">
        <v>995</v>
      </c>
    </row>
    <row r="635" spans="1:2">
      <c r="A635" t="str">
        <f t="shared" si="9"/>
        <v>15488</v>
      </c>
      <c r="B635" s="254" t="s">
        <v>996</v>
      </c>
    </row>
    <row r="636" spans="1:2">
      <c r="A636" t="str">
        <f t="shared" si="9"/>
        <v>15489</v>
      </c>
      <c r="B636" s="254" t="s">
        <v>997</v>
      </c>
    </row>
    <row r="637" spans="1:2">
      <c r="A637" t="str">
        <f t="shared" si="9"/>
        <v>15490</v>
      </c>
      <c r="B637" s="254" t="s">
        <v>998</v>
      </c>
    </row>
    <row r="638" spans="1:2">
      <c r="A638" t="str">
        <f t="shared" si="9"/>
        <v>15491</v>
      </c>
      <c r="B638" s="254" t="s">
        <v>999</v>
      </c>
    </row>
    <row r="639" spans="1:2">
      <c r="A639" t="str">
        <f t="shared" si="9"/>
        <v>15492</v>
      </c>
      <c r="B639" s="254" t="s">
        <v>1000</v>
      </c>
    </row>
    <row r="640" spans="1:2">
      <c r="A640" t="str">
        <f t="shared" si="9"/>
        <v>15493</v>
      </c>
      <c r="B640" s="254" t="s">
        <v>1001</v>
      </c>
    </row>
    <row r="641" spans="1:2">
      <c r="A641" t="str">
        <f t="shared" si="9"/>
        <v>15494</v>
      </c>
      <c r="B641" s="254" t="s">
        <v>1002</v>
      </c>
    </row>
    <row r="642" spans="1:2">
      <c r="A642" t="str">
        <f t="shared" si="9"/>
        <v>15495</v>
      </c>
      <c r="B642" s="254" t="s">
        <v>1003</v>
      </c>
    </row>
    <row r="643" spans="1:2">
      <c r="A643" t="str">
        <f t="shared" ref="A643:A706" si="10">LEFT(B643,5)</f>
        <v>15496</v>
      </c>
      <c r="B643" s="254" t="s">
        <v>1004</v>
      </c>
    </row>
    <row r="644" spans="1:2">
      <c r="A644" t="str">
        <f t="shared" si="10"/>
        <v>15497</v>
      </c>
      <c r="B644" s="254" t="s">
        <v>1005</v>
      </c>
    </row>
    <row r="645" spans="1:2">
      <c r="A645" t="str">
        <f t="shared" si="10"/>
        <v>15498</v>
      </c>
      <c r="B645" s="254" t="s">
        <v>1006</v>
      </c>
    </row>
    <row r="646" spans="1:2">
      <c r="A646" t="str">
        <f t="shared" si="10"/>
        <v>15499</v>
      </c>
      <c r="B646" s="254" t="s">
        <v>1007</v>
      </c>
    </row>
    <row r="647" spans="1:2">
      <c r="A647" t="str">
        <f t="shared" si="10"/>
        <v>15500</v>
      </c>
      <c r="B647" s="254" t="s">
        <v>1008</v>
      </c>
    </row>
    <row r="648" spans="1:2">
      <c r="A648" t="str">
        <f t="shared" si="10"/>
        <v>15501</v>
      </c>
      <c r="B648" s="254" t="s">
        <v>1009</v>
      </c>
    </row>
    <row r="649" spans="1:2">
      <c r="A649" t="str">
        <f t="shared" si="10"/>
        <v>15502</v>
      </c>
      <c r="B649" s="254" t="s">
        <v>1010</v>
      </c>
    </row>
    <row r="650" spans="1:2">
      <c r="A650" t="str">
        <f t="shared" si="10"/>
        <v>15503</v>
      </c>
      <c r="B650" s="254" t="s">
        <v>1011</v>
      </c>
    </row>
    <row r="651" spans="1:2">
      <c r="A651" t="str">
        <f t="shared" si="10"/>
        <v>15504</v>
      </c>
      <c r="B651" s="254" t="s">
        <v>1012</v>
      </c>
    </row>
    <row r="652" spans="1:2">
      <c r="A652" t="str">
        <f t="shared" si="10"/>
        <v>15505</v>
      </c>
      <c r="B652" s="254" t="s">
        <v>1013</v>
      </c>
    </row>
    <row r="653" spans="1:2">
      <c r="A653" t="str">
        <f t="shared" si="10"/>
        <v>15506</v>
      </c>
      <c r="B653" s="254" t="s">
        <v>1014</v>
      </c>
    </row>
    <row r="654" spans="1:2">
      <c r="A654" t="str">
        <f t="shared" si="10"/>
        <v>1600C</v>
      </c>
      <c r="B654" s="254" t="s">
        <v>1015</v>
      </c>
    </row>
    <row r="655" spans="1:2">
      <c r="A655" t="str">
        <f t="shared" si="10"/>
        <v>1620D</v>
      </c>
      <c r="B655" s="254" t="s">
        <v>1016</v>
      </c>
    </row>
    <row r="656" spans="1:2">
      <c r="A656" t="str">
        <f t="shared" si="10"/>
        <v>16200</v>
      </c>
      <c r="B656" s="254" t="s">
        <v>1017</v>
      </c>
    </row>
    <row r="657" spans="1:2">
      <c r="A657" t="str">
        <f t="shared" si="10"/>
        <v>16201</v>
      </c>
      <c r="B657" s="254" t="s">
        <v>1018</v>
      </c>
    </row>
    <row r="658" spans="1:2">
      <c r="A658" t="str">
        <f t="shared" si="10"/>
        <v>16300</v>
      </c>
      <c r="B658" s="254" t="s">
        <v>1019</v>
      </c>
    </row>
    <row r="659" spans="1:2">
      <c r="A659" t="str">
        <f t="shared" si="10"/>
        <v>16301</v>
      </c>
      <c r="B659" s="254" t="s">
        <v>1020</v>
      </c>
    </row>
    <row r="660" spans="1:2">
      <c r="A660" t="str">
        <f t="shared" si="10"/>
        <v>16302</v>
      </c>
      <c r="B660" s="254" t="s">
        <v>1021</v>
      </c>
    </row>
    <row r="661" spans="1:2">
      <c r="A661" t="str">
        <f t="shared" si="10"/>
        <v>16303</v>
      </c>
      <c r="B661" s="254" t="s">
        <v>1022</v>
      </c>
    </row>
    <row r="662" spans="1:2">
      <c r="A662" t="str">
        <f t="shared" si="10"/>
        <v>16304</v>
      </c>
      <c r="B662" s="254" t="s">
        <v>1023</v>
      </c>
    </row>
    <row r="663" spans="1:2">
      <c r="A663" t="str">
        <f t="shared" si="10"/>
        <v>16305</v>
      </c>
      <c r="B663" s="254" t="s">
        <v>1024</v>
      </c>
    </row>
    <row r="664" spans="1:2">
      <c r="A664" t="str">
        <f t="shared" si="10"/>
        <v>16306</v>
      </c>
      <c r="B664" s="254" t="s">
        <v>1025</v>
      </c>
    </row>
    <row r="665" spans="1:2">
      <c r="A665" t="str">
        <f t="shared" si="10"/>
        <v>16307</v>
      </c>
      <c r="B665" s="254" t="s">
        <v>1026</v>
      </c>
    </row>
    <row r="666" spans="1:2">
      <c r="A666" t="str">
        <f t="shared" si="10"/>
        <v>16308</v>
      </c>
      <c r="B666" s="254" t="s">
        <v>1027</v>
      </c>
    </row>
    <row r="667" spans="1:2">
      <c r="A667" t="str">
        <f t="shared" si="10"/>
        <v>1700C</v>
      </c>
      <c r="B667" s="254" t="s">
        <v>1028</v>
      </c>
    </row>
    <row r="668" spans="1:2">
      <c r="A668" t="str">
        <f t="shared" si="10"/>
        <v>1700D</v>
      </c>
      <c r="B668" s="254" t="s">
        <v>1029</v>
      </c>
    </row>
    <row r="669" spans="1:2">
      <c r="A669" t="str">
        <f t="shared" si="10"/>
        <v>17000</v>
      </c>
      <c r="B669" s="254" t="s">
        <v>1030</v>
      </c>
    </row>
    <row r="670" spans="1:2">
      <c r="A670" t="str">
        <f t="shared" si="10"/>
        <v>1710D</v>
      </c>
      <c r="B670" s="254" t="s">
        <v>1031</v>
      </c>
    </row>
    <row r="671" spans="1:2">
      <c r="A671" t="str">
        <f t="shared" si="10"/>
        <v>17100</v>
      </c>
      <c r="B671" s="254" t="s">
        <v>1032</v>
      </c>
    </row>
    <row r="672" spans="1:2">
      <c r="A672" t="str">
        <f t="shared" si="10"/>
        <v>1720D</v>
      </c>
      <c r="B672" s="254" t="s">
        <v>1033</v>
      </c>
    </row>
    <row r="673" spans="1:2">
      <c r="A673" t="str">
        <f t="shared" si="10"/>
        <v>17200</v>
      </c>
      <c r="B673" s="254" t="s">
        <v>1034</v>
      </c>
    </row>
    <row r="674" spans="1:2">
      <c r="A674" t="str">
        <f t="shared" si="10"/>
        <v>1790C</v>
      </c>
      <c r="B674" s="254" t="s">
        <v>1035</v>
      </c>
    </row>
    <row r="675" spans="1:2">
      <c r="A675" t="str">
        <f t="shared" si="10"/>
        <v>1790D</v>
      </c>
      <c r="B675" s="254" t="s">
        <v>1036</v>
      </c>
    </row>
    <row r="676" spans="1:2">
      <c r="A676" t="str">
        <f t="shared" si="10"/>
        <v>17900</v>
      </c>
      <c r="B676" s="254" t="s">
        <v>1037</v>
      </c>
    </row>
    <row r="677" spans="1:2">
      <c r="A677" t="str">
        <f t="shared" si="10"/>
        <v>1791D</v>
      </c>
      <c r="B677" s="254" t="s">
        <v>1038</v>
      </c>
    </row>
    <row r="678" spans="1:2">
      <c r="A678" t="str">
        <f t="shared" si="10"/>
        <v>17910</v>
      </c>
      <c r="B678" s="254" t="s">
        <v>1039</v>
      </c>
    </row>
    <row r="679" spans="1:2">
      <c r="A679" t="str">
        <f t="shared" si="10"/>
        <v>1792D</v>
      </c>
      <c r="B679" s="254" t="s">
        <v>1040</v>
      </c>
    </row>
    <row r="680" spans="1:2">
      <c r="A680" t="str">
        <f t="shared" si="10"/>
        <v>17920</v>
      </c>
      <c r="B680" s="254" t="s">
        <v>1041</v>
      </c>
    </row>
    <row r="681" spans="1:2">
      <c r="A681" t="str">
        <f t="shared" si="10"/>
        <v>17921</v>
      </c>
      <c r="B681" s="254" t="s">
        <v>1042</v>
      </c>
    </row>
    <row r="682" spans="1:2">
      <c r="A682" t="str">
        <f t="shared" si="10"/>
        <v>2000A</v>
      </c>
      <c r="B682" s="254" t="s">
        <v>1043</v>
      </c>
    </row>
    <row r="683" spans="1:2">
      <c r="A683" t="str">
        <f t="shared" si="10"/>
        <v>1990B</v>
      </c>
      <c r="B683" s="254" t="s">
        <v>1044</v>
      </c>
    </row>
    <row r="684" spans="1:2">
      <c r="A684" t="str">
        <f t="shared" si="10"/>
        <v>1900C</v>
      </c>
      <c r="B684" s="254" t="s">
        <v>1045</v>
      </c>
    </row>
    <row r="685" spans="1:2">
      <c r="A685" t="str">
        <f t="shared" si="10"/>
        <v>1900D</v>
      </c>
      <c r="B685" s="254" t="s">
        <v>1046</v>
      </c>
    </row>
    <row r="686" spans="1:2">
      <c r="A686" t="str">
        <f t="shared" si="10"/>
        <v>19900</v>
      </c>
      <c r="B686" s="254" t="s">
        <v>1047</v>
      </c>
    </row>
    <row r="687" spans="1:2">
      <c r="A687" t="str">
        <f t="shared" si="10"/>
        <v>19905</v>
      </c>
      <c r="B687" s="254" t="s">
        <v>1048</v>
      </c>
    </row>
    <row r="688" spans="1:2">
      <c r="A688" t="str">
        <f t="shared" si="10"/>
        <v>19980</v>
      </c>
      <c r="B688" s="254" t="s">
        <v>1049</v>
      </c>
    </row>
    <row r="689" spans="1:2">
      <c r="A689" t="str">
        <f t="shared" si="10"/>
        <v>2000B</v>
      </c>
      <c r="B689" s="254" t="s">
        <v>1050</v>
      </c>
    </row>
    <row r="690" spans="1:2">
      <c r="A690" t="str">
        <f t="shared" si="10"/>
        <v>2000C</v>
      </c>
      <c r="B690" s="254" t="s">
        <v>1051</v>
      </c>
    </row>
    <row r="691" spans="1:2">
      <c r="A691" t="str">
        <f t="shared" si="10"/>
        <v>2000D</v>
      </c>
      <c r="B691" s="254" t="s">
        <v>1052</v>
      </c>
    </row>
    <row r="692" spans="1:2">
      <c r="A692" t="str">
        <f t="shared" si="10"/>
        <v>20000</v>
      </c>
      <c r="B692" s="254" t="s">
        <v>1053</v>
      </c>
    </row>
    <row r="693" spans="1:2">
      <c r="A693" t="str">
        <f t="shared" si="10"/>
        <v>20001</v>
      </c>
      <c r="B693" s="254" t="s">
        <v>1054</v>
      </c>
    </row>
    <row r="694" spans="1:2">
      <c r="A694" t="str">
        <f t="shared" si="10"/>
        <v>20002</v>
      </c>
      <c r="B694" s="254" t="s">
        <v>1055</v>
      </c>
    </row>
    <row r="695" spans="1:2">
      <c r="A695" t="str">
        <f t="shared" si="10"/>
        <v>20003</v>
      </c>
      <c r="B695" s="254" t="s">
        <v>1056</v>
      </c>
    </row>
    <row r="696" spans="1:2">
      <c r="A696" t="str">
        <f t="shared" si="10"/>
        <v>2001D</v>
      </c>
      <c r="B696" s="254" t="s">
        <v>1057</v>
      </c>
    </row>
    <row r="697" spans="1:2">
      <c r="A697" t="str">
        <f t="shared" si="10"/>
        <v>20010</v>
      </c>
      <c r="B697" s="254" t="s">
        <v>1058</v>
      </c>
    </row>
    <row r="698" spans="1:2">
      <c r="A698" t="str">
        <f t="shared" si="10"/>
        <v>2040C</v>
      </c>
      <c r="B698" s="254" t="s">
        <v>1059</v>
      </c>
    </row>
    <row r="699" spans="1:2">
      <c r="A699" t="str">
        <f t="shared" si="10"/>
        <v>2040D</v>
      </c>
      <c r="B699" s="254" t="s">
        <v>1060</v>
      </c>
    </row>
    <row r="700" spans="1:2">
      <c r="A700" t="str">
        <f t="shared" si="10"/>
        <v>20400</v>
      </c>
      <c r="B700" s="254" t="s">
        <v>1061</v>
      </c>
    </row>
    <row r="701" spans="1:2">
      <c r="A701" t="str">
        <f t="shared" si="10"/>
        <v>20401</v>
      </c>
      <c r="B701" s="254" t="s">
        <v>1062</v>
      </c>
    </row>
    <row r="702" spans="1:2">
      <c r="A702" t="str">
        <f t="shared" si="10"/>
        <v>20402</v>
      </c>
      <c r="B702" s="254" t="s">
        <v>1063</v>
      </c>
    </row>
    <row r="703" spans="1:2">
      <c r="A703" t="str">
        <f t="shared" si="10"/>
        <v>20403</v>
      </c>
      <c r="B703" s="254" t="s">
        <v>1064</v>
      </c>
    </row>
    <row r="704" spans="1:2">
      <c r="A704" t="str">
        <f t="shared" si="10"/>
        <v>20404</v>
      </c>
      <c r="B704" s="254" t="s">
        <v>1065</v>
      </c>
    </row>
    <row r="705" spans="1:2">
      <c r="A705" t="str">
        <f t="shared" si="10"/>
        <v>2041D</v>
      </c>
      <c r="B705" s="254" t="s">
        <v>1066</v>
      </c>
    </row>
    <row r="706" spans="1:2">
      <c r="A706" t="str">
        <f t="shared" si="10"/>
        <v>20410</v>
      </c>
      <c r="B706" s="254" t="s">
        <v>1067</v>
      </c>
    </row>
    <row r="707" spans="1:2">
      <c r="A707" t="str">
        <f t="shared" ref="A707:A770" si="11">LEFT(B707,5)</f>
        <v>2070C</v>
      </c>
      <c r="B707" s="254" t="s">
        <v>1068</v>
      </c>
    </row>
    <row r="708" spans="1:2">
      <c r="A708" t="str">
        <f t="shared" si="11"/>
        <v>2070D</v>
      </c>
      <c r="B708" s="254" t="s">
        <v>1069</v>
      </c>
    </row>
    <row r="709" spans="1:2">
      <c r="A709" t="str">
        <f t="shared" si="11"/>
        <v>20700</v>
      </c>
      <c r="B709" s="254" t="s">
        <v>1070</v>
      </c>
    </row>
    <row r="710" spans="1:2">
      <c r="A710" t="str">
        <f t="shared" si="11"/>
        <v>20701</v>
      </c>
      <c r="B710" s="254" t="s">
        <v>1071</v>
      </c>
    </row>
    <row r="711" spans="1:2">
      <c r="A711" t="str">
        <f t="shared" si="11"/>
        <v>20702</v>
      </c>
      <c r="B711" s="254" t="s">
        <v>1072</v>
      </c>
    </row>
    <row r="712" spans="1:2">
      <c r="A712" t="str">
        <f t="shared" si="11"/>
        <v>2071D</v>
      </c>
      <c r="B712" s="254" t="s">
        <v>1073</v>
      </c>
    </row>
    <row r="713" spans="1:2">
      <c r="A713" t="str">
        <f t="shared" si="11"/>
        <v>20710</v>
      </c>
      <c r="B713" s="254" t="s">
        <v>1074</v>
      </c>
    </row>
    <row r="714" spans="1:2">
      <c r="A714" t="str">
        <f t="shared" si="11"/>
        <v>2085B</v>
      </c>
      <c r="B714" s="254" t="s">
        <v>1075</v>
      </c>
    </row>
    <row r="715" spans="1:2">
      <c r="A715" t="str">
        <f t="shared" si="11"/>
        <v>2085C</v>
      </c>
      <c r="B715" s="254" t="s">
        <v>1076</v>
      </c>
    </row>
    <row r="716" spans="1:2">
      <c r="A716" t="str">
        <f t="shared" si="11"/>
        <v>2085D</v>
      </c>
      <c r="B716" s="254" t="s">
        <v>1077</v>
      </c>
    </row>
    <row r="717" spans="1:2">
      <c r="A717" t="str">
        <f t="shared" si="11"/>
        <v>21005</v>
      </c>
      <c r="B717" s="254" t="s">
        <v>1078</v>
      </c>
    </row>
    <row r="718" spans="1:2">
      <c r="A718" t="str">
        <f t="shared" si="11"/>
        <v>21006</v>
      </c>
      <c r="B718" s="254" t="s">
        <v>1079</v>
      </c>
    </row>
    <row r="719" spans="1:2">
      <c r="A719" t="str">
        <f t="shared" si="11"/>
        <v>21009</v>
      </c>
      <c r="B719" s="254" t="s">
        <v>1080</v>
      </c>
    </row>
    <row r="720" spans="1:2">
      <c r="A720" t="str">
        <f t="shared" si="11"/>
        <v>21010</v>
      </c>
      <c r="B720" s="254" t="s">
        <v>1081</v>
      </c>
    </row>
    <row r="721" spans="1:2">
      <c r="A721" t="str">
        <f t="shared" si="11"/>
        <v>2086C</v>
      </c>
      <c r="B721" s="254" t="s">
        <v>1082</v>
      </c>
    </row>
    <row r="722" spans="1:2">
      <c r="A722" t="str">
        <f t="shared" si="11"/>
        <v>2086D</v>
      </c>
      <c r="B722" s="254" t="s">
        <v>1083</v>
      </c>
    </row>
    <row r="723" spans="1:2">
      <c r="A723" t="str">
        <f t="shared" si="11"/>
        <v>20860</v>
      </c>
      <c r="B723" s="254" t="s">
        <v>1084</v>
      </c>
    </row>
    <row r="724" spans="1:2">
      <c r="A724" t="str">
        <f t="shared" si="11"/>
        <v>21013</v>
      </c>
      <c r="B724" s="254" t="s">
        <v>1085</v>
      </c>
    </row>
    <row r="725" spans="1:2">
      <c r="A725" t="str">
        <f t="shared" si="11"/>
        <v>21014</v>
      </c>
      <c r="B725" s="254" t="s">
        <v>1086</v>
      </c>
    </row>
    <row r="726" spans="1:2">
      <c r="A726" t="str">
        <f t="shared" si="11"/>
        <v>21015</v>
      </c>
      <c r="B726" s="254" t="s">
        <v>1087</v>
      </c>
    </row>
    <row r="727" spans="1:2">
      <c r="A727" t="str">
        <f t="shared" si="11"/>
        <v>21016</v>
      </c>
      <c r="B727" s="254" t="s">
        <v>1088</v>
      </c>
    </row>
    <row r="728" spans="1:2">
      <c r="A728" t="str">
        <f t="shared" si="11"/>
        <v>2087C</v>
      </c>
      <c r="B728" s="254" t="s">
        <v>1089</v>
      </c>
    </row>
    <row r="729" spans="1:2">
      <c r="A729" t="str">
        <f t="shared" si="11"/>
        <v>2087D</v>
      </c>
      <c r="B729" s="254" t="s">
        <v>1090</v>
      </c>
    </row>
    <row r="730" spans="1:2">
      <c r="A730" t="str">
        <f t="shared" si="11"/>
        <v>21007</v>
      </c>
      <c r="B730" s="254" t="s">
        <v>1091</v>
      </c>
    </row>
    <row r="731" spans="1:2">
      <c r="A731" t="str">
        <f t="shared" si="11"/>
        <v>21008</v>
      </c>
      <c r="B731" s="254" t="s">
        <v>1092</v>
      </c>
    </row>
    <row r="732" spans="1:2">
      <c r="A732" t="str">
        <f t="shared" si="11"/>
        <v>2088C</v>
      </c>
      <c r="B732" s="254" t="s">
        <v>1093</v>
      </c>
    </row>
    <row r="733" spans="1:2">
      <c r="A733" t="str">
        <f t="shared" si="11"/>
        <v>2088D</v>
      </c>
      <c r="B733" s="254" t="s">
        <v>1094</v>
      </c>
    </row>
    <row r="734" spans="1:2">
      <c r="A734" t="str">
        <f t="shared" si="11"/>
        <v>21003</v>
      </c>
      <c r="B734" s="254" t="s">
        <v>1095</v>
      </c>
    </row>
    <row r="735" spans="1:2">
      <c r="A735" t="str">
        <f t="shared" si="11"/>
        <v>21004</v>
      </c>
      <c r="B735" s="254" t="s">
        <v>1096</v>
      </c>
    </row>
    <row r="736" spans="1:2">
      <c r="A736" t="str">
        <f t="shared" si="11"/>
        <v>21011</v>
      </c>
      <c r="B736" s="254" t="s">
        <v>1097</v>
      </c>
    </row>
    <row r="737" spans="1:2">
      <c r="A737" t="str">
        <f t="shared" si="11"/>
        <v>21012</v>
      </c>
      <c r="B737" s="254" t="s">
        <v>1098</v>
      </c>
    </row>
    <row r="738" spans="1:2">
      <c r="A738" t="str">
        <f t="shared" si="11"/>
        <v>2090C</v>
      </c>
      <c r="B738" s="254" t="s">
        <v>1099</v>
      </c>
    </row>
    <row r="739" spans="1:2">
      <c r="A739" t="str">
        <f t="shared" si="11"/>
        <v>2090D</v>
      </c>
      <c r="B739" s="254" t="s">
        <v>1100</v>
      </c>
    </row>
    <row r="740" spans="1:2">
      <c r="A740" t="str">
        <f t="shared" si="11"/>
        <v>21050</v>
      </c>
      <c r="B740" s="254" t="s">
        <v>1101</v>
      </c>
    </row>
    <row r="741" spans="1:2">
      <c r="A741" t="str">
        <f t="shared" si="11"/>
        <v>21056</v>
      </c>
      <c r="B741" s="254" t="s">
        <v>1102</v>
      </c>
    </row>
    <row r="742" spans="1:2">
      <c r="A742" t="str">
        <f t="shared" si="11"/>
        <v>21057</v>
      </c>
      <c r="B742" s="254" t="s">
        <v>1103</v>
      </c>
    </row>
    <row r="743" spans="1:2">
      <c r="A743" t="str">
        <f t="shared" si="11"/>
        <v>21058</v>
      </c>
      <c r="B743" s="254" t="s">
        <v>1104</v>
      </c>
    </row>
    <row r="744" spans="1:2">
      <c r="A744" t="str">
        <f t="shared" si="11"/>
        <v>2091C</v>
      </c>
      <c r="B744" s="254" t="s">
        <v>1105</v>
      </c>
    </row>
    <row r="745" spans="1:2">
      <c r="A745" t="str">
        <f t="shared" si="11"/>
        <v>2091D</v>
      </c>
      <c r="B745" s="254" t="s">
        <v>1106</v>
      </c>
    </row>
    <row r="746" spans="1:2">
      <c r="A746" t="str">
        <f t="shared" si="11"/>
        <v>21064</v>
      </c>
      <c r="B746" s="254" t="s">
        <v>1107</v>
      </c>
    </row>
    <row r="747" spans="1:2">
      <c r="A747" t="str">
        <f t="shared" si="11"/>
        <v>2092C</v>
      </c>
      <c r="B747" s="254" t="s">
        <v>1108</v>
      </c>
    </row>
    <row r="748" spans="1:2">
      <c r="A748" t="str">
        <f t="shared" si="11"/>
        <v>2092D</v>
      </c>
      <c r="B748" s="254" t="s">
        <v>1109</v>
      </c>
    </row>
    <row r="749" spans="1:2">
      <c r="A749" t="str">
        <f t="shared" si="11"/>
        <v>21067</v>
      </c>
      <c r="B749" s="254" t="s">
        <v>1110</v>
      </c>
    </row>
    <row r="750" spans="1:2">
      <c r="A750" t="str">
        <f t="shared" si="11"/>
        <v>2095C</v>
      </c>
      <c r="B750" s="254" t="s">
        <v>1111</v>
      </c>
    </row>
    <row r="751" spans="1:2">
      <c r="A751" t="str">
        <f t="shared" si="11"/>
        <v>2095D</v>
      </c>
      <c r="B751" s="254" t="s">
        <v>1112</v>
      </c>
    </row>
    <row r="752" spans="1:2">
      <c r="A752" t="str">
        <f t="shared" si="11"/>
        <v>20950</v>
      </c>
      <c r="B752" s="254" t="s">
        <v>1113</v>
      </c>
    </row>
    <row r="753" spans="1:2">
      <c r="A753" t="str">
        <f t="shared" si="11"/>
        <v>21095</v>
      </c>
      <c r="B753" s="254" t="s">
        <v>1114</v>
      </c>
    </row>
    <row r="754" spans="1:2">
      <c r="A754" t="str">
        <f t="shared" si="11"/>
        <v>21063</v>
      </c>
      <c r="B754" s="254" t="s">
        <v>1115</v>
      </c>
    </row>
    <row r="755" spans="1:2">
      <c r="A755" t="str">
        <f t="shared" si="11"/>
        <v>20951</v>
      </c>
      <c r="B755" s="254" t="s">
        <v>1116</v>
      </c>
    </row>
    <row r="756" spans="1:2">
      <c r="A756" t="str">
        <f t="shared" si="11"/>
        <v>2096D</v>
      </c>
      <c r="B756" s="254" t="s">
        <v>1117</v>
      </c>
    </row>
    <row r="757" spans="1:2">
      <c r="A757" t="str">
        <f t="shared" si="11"/>
        <v>20960</v>
      </c>
      <c r="B757" s="254" t="s">
        <v>1118</v>
      </c>
    </row>
    <row r="758" spans="1:2">
      <c r="A758" t="str">
        <f t="shared" si="11"/>
        <v>1800B</v>
      </c>
      <c r="B758" s="254" t="s">
        <v>1119</v>
      </c>
    </row>
    <row r="759" spans="1:2">
      <c r="A759" t="str">
        <f t="shared" si="11"/>
        <v>1800C</v>
      </c>
      <c r="B759" s="254" t="s">
        <v>1120</v>
      </c>
    </row>
    <row r="760" spans="1:2">
      <c r="A760" t="str">
        <f t="shared" si="11"/>
        <v>1800D</v>
      </c>
      <c r="B760" s="254" t="s">
        <v>1121</v>
      </c>
    </row>
    <row r="761" spans="1:2">
      <c r="A761" t="str">
        <f t="shared" si="11"/>
        <v>18072</v>
      </c>
      <c r="B761" s="254" t="s">
        <v>1122</v>
      </c>
    </row>
    <row r="762" spans="1:2">
      <c r="A762" t="str">
        <f t="shared" si="11"/>
        <v>18073</v>
      </c>
      <c r="B762" s="254" t="s">
        <v>1123</v>
      </c>
    </row>
    <row r="763" spans="1:2">
      <c r="A763" t="str">
        <f t="shared" si="11"/>
        <v>18110</v>
      </c>
      <c r="B763" s="254" t="s">
        <v>1124</v>
      </c>
    </row>
    <row r="764" spans="1:2">
      <c r="A764" t="str">
        <f t="shared" si="11"/>
        <v>18081</v>
      </c>
      <c r="B764" s="254" t="s">
        <v>1125</v>
      </c>
    </row>
    <row r="765" spans="1:2">
      <c r="A765" t="str">
        <f t="shared" si="11"/>
        <v>18082</v>
      </c>
      <c r="B765" s="254" t="s">
        <v>1126</v>
      </c>
    </row>
    <row r="766" spans="1:2">
      <c r="A766" t="str">
        <f t="shared" si="11"/>
        <v>18083</v>
      </c>
      <c r="B766" s="254" t="s">
        <v>1127</v>
      </c>
    </row>
    <row r="767" spans="1:2">
      <c r="A767" t="str">
        <f t="shared" si="11"/>
        <v>18084</v>
      </c>
      <c r="B767" s="254" t="s">
        <v>1128</v>
      </c>
    </row>
    <row r="768" spans="1:2">
      <c r="A768" t="str">
        <f t="shared" si="11"/>
        <v>18085</v>
      </c>
      <c r="B768" s="254" t="s">
        <v>1129</v>
      </c>
    </row>
    <row r="769" spans="1:2">
      <c r="A769" t="str">
        <f t="shared" si="11"/>
        <v>18086</v>
      </c>
      <c r="B769" s="254" t="s">
        <v>1130</v>
      </c>
    </row>
    <row r="770" spans="1:2">
      <c r="A770" t="str">
        <f t="shared" si="11"/>
        <v>18087</v>
      </c>
      <c r="B770" s="254" t="s">
        <v>1131</v>
      </c>
    </row>
    <row r="771" spans="1:2">
      <c r="A771" t="str">
        <f t="shared" ref="A771:A834" si="12">LEFT(B771,5)</f>
        <v>18102</v>
      </c>
      <c r="B771" s="254" t="s">
        <v>1132</v>
      </c>
    </row>
    <row r="772" spans="1:2">
      <c r="A772" t="str">
        <f t="shared" si="12"/>
        <v>18091</v>
      </c>
      <c r="B772" s="254" t="s">
        <v>1133</v>
      </c>
    </row>
    <row r="773" spans="1:2">
      <c r="A773" t="str">
        <f t="shared" si="12"/>
        <v>18093</v>
      </c>
      <c r="B773" s="254" t="s">
        <v>1134</v>
      </c>
    </row>
    <row r="774" spans="1:2">
      <c r="A774" t="str">
        <f t="shared" si="12"/>
        <v>18098</v>
      </c>
      <c r="B774" s="254" t="s">
        <v>1135</v>
      </c>
    </row>
    <row r="775" spans="1:2">
      <c r="A775" t="str">
        <f t="shared" si="12"/>
        <v>18113</v>
      </c>
      <c r="B775" s="254" t="s">
        <v>1136</v>
      </c>
    </row>
    <row r="776" spans="1:2">
      <c r="A776" t="str">
        <f t="shared" si="12"/>
        <v>18116</v>
      </c>
      <c r="B776" s="254" t="s">
        <v>1137</v>
      </c>
    </row>
    <row r="777" spans="1:2">
      <c r="A777" t="str">
        <f t="shared" si="12"/>
        <v>18119</v>
      </c>
      <c r="B777" s="254" t="s">
        <v>1138</v>
      </c>
    </row>
    <row r="778" spans="1:2">
      <c r="A778" t="str">
        <f t="shared" si="12"/>
        <v>18121</v>
      </c>
      <c r="B778" s="254" t="s">
        <v>1139</v>
      </c>
    </row>
    <row r="779" spans="1:2">
      <c r="A779" t="str">
        <f t="shared" si="12"/>
        <v>18125</v>
      </c>
      <c r="B779" s="254" t="s">
        <v>1140</v>
      </c>
    </row>
    <row r="780" spans="1:2">
      <c r="A780" t="str">
        <f t="shared" si="12"/>
        <v>18198</v>
      </c>
      <c r="B780" s="254" t="s">
        <v>1141</v>
      </c>
    </row>
    <row r="781" spans="1:2">
      <c r="A781" t="str">
        <f t="shared" si="12"/>
        <v>18199</v>
      </c>
      <c r="B781" s="254" t="s">
        <v>1142</v>
      </c>
    </row>
    <row r="782" spans="1:2">
      <c r="A782" t="str">
        <f t="shared" si="12"/>
        <v>18997</v>
      </c>
      <c r="B782" s="254" t="s">
        <v>1143</v>
      </c>
    </row>
    <row r="783" spans="1:2">
      <c r="A783" t="str">
        <f t="shared" si="12"/>
        <v>18998</v>
      </c>
      <c r="B783" s="254" t="s">
        <v>1144</v>
      </c>
    </row>
    <row r="784" spans="1:2">
      <c r="A784" t="str">
        <f t="shared" si="12"/>
        <v>18298</v>
      </c>
      <c r="B784" s="254" t="s">
        <v>1145</v>
      </c>
    </row>
    <row r="785" spans="1:2">
      <c r="A785" t="str">
        <f t="shared" si="12"/>
        <v>18299</v>
      </c>
      <c r="B785" s="254" t="s">
        <v>1146</v>
      </c>
    </row>
    <row r="786" spans="1:2">
      <c r="A786" t="str">
        <f t="shared" si="12"/>
        <v>1999B</v>
      </c>
      <c r="B786" s="254" t="s">
        <v>1147</v>
      </c>
    </row>
    <row r="787" spans="1:2">
      <c r="A787" t="str">
        <f t="shared" si="12"/>
        <v>1999C</v>
      </c>
      <c r="B787" s="254" t="s">
        <v>1148</v>
      </c>
    </row>
    <row r="788" spans="1:2">
      <c r="A788" t="str">
        <f t="shared" si="12"/>
        <v>1999D</v>
      </c>
      <c r="B788" s="254" t="s">
        <v>1149</v>
      </c>
    </row>
    <row r="789" spans="1:2">
      <c r="A789" t="str">
        <f t="shared" si="12"/>
        <v>19902</v>
      </c>
      <c r="B789" s="254" t="s">
        <v>1150</v>
      </c>
    </row>
    <row r="790" spans="1:2">
      <c r="A790" t="str">
        <f t="shared" si="12"/>
        <v>19903</v>
      </c>
      <c r="B790" s="254" t="s">
        <v>1151</v>
      </c>
    </row>
    <row r="791" spans="1:2">
      <c r="A791" t="str">
        <f t="shared" si="12"/>
        <v>19904</v>
      </c>
      <c r="B791" s="254" t="s">
        <v>1152</v>
      </c>
    </row>
    <row r="792" spans="1:2">
      <c r="A792" t="str">
        <f t="shared" si="12"/>
        <v>19906</v>
      </c>
      <c r="B792" s="254" t="s">
        <v>1153</v>
      </c>
    </row>
    <row r="793" spans="1:2">
      <c r="A793" t="str">
        <f t="shared" si="12"/>
        <v>19911</v>
      </c>
      <c r="B793" s="254" t="s">
        <v>1154</v>
      </c>
    </row>
    <row r="794" spans="1:2">
      <c r="A794" t="str">
        <f t="shared" si="12"/>
        <v>19912</v>
      </c>
      <c r="B794" s="254" t="s">
        <v>1155</v>
      </c>
    </row>
    <row r="795" spans="1:2">
      <c r="A795" t="str">
        <f t="shared" si="12"/>
        <v>19914</v>
      </c>
      <c r="B795" s="254" t="s">
        <v>1156</v>
      </c>
    </row>
    <row r="796" spans="1:2">
      <c r="A796" t="str">
        <f t="shared" si="12"/>
        <v>19915</v>
      </c>
      <c r="B796" s="254" t="s">
        <v>1157</v>
      </c>
    </row>
    <row r="797" spans="1:2">
      <c r="A797" t="str">
        <f t="shared" si="12"/>
        <v>19916</v>
      </c>
      <c r="B797" s="254" t="s">
        <v>1158</v>
      </c>
    </row>
    <row r="798" spans="1:2">
      <c r="A798" t="str">
        <f t="shared" si="12"/>
        <v>19917</v>
      </c>
      <c r="B798" s="254" t="s">
        <v>1159</v>
      </c>
    </row>
    <row r="799" spans="1:2">
      <c r="A799" t="str">
        <f t="shared" si="12"/>
        <v>19921</v>
      </c>
      <c r="B799" s="254" t="s">
        <v>1160</v>
      </c>
    </row>
    <row r="800" spans="1:2">
      <c r="A800" t="str">
        <f t="shared" si="12"/>
        <v>19922</v>
      </c>
      <c r="B800" s="254" t="s">
        <v>1161</v>
      </c>
    </row>
    <row r="801" spans="1:2">
      <c r="A801" t="str">
        <f t="shared" si="12"/>
        <v>19924</v>
      </c>
      <c r="B801" s="254" t="s">
        <v>1162</v>
      </c>
    </row>
    <row r="802" spans="1:2">
      <c r="A802" t="str">
        <f t="shared" si="12"/>
        <v>19935</v>
      </c>
      <c r="B802" s="254" t="s">
        <v>1163</v>
      </c>
    </row>
    <row r="803" spans="1:2">
      <c r="A803" t="str">
        <f t="shared" si="12"/>
        <v>19936</v>
      </c>
      <c r="B803" s="254" t="s">
        <v>1164</v>
      </c>
    </row>
    <row r="804" spans="1:2">
      <c r="A804" t="str">
        <f t="shared" si="12"/>
        <v>19938</v>
      </c>
      <c r="B804" s="254" t="s">
        <v>1165</v>
      </c>
    </row>
    <row r="805" spans="1:2">
      <c r="A805" t="str">
        <f t="shared" si="12"/>
        <v>19939</v>
      </c>
      <c r="B805" s="254" t="s">
        <v>1166</v>
      </c>
    </row>
    <row r="806" spans="1:2">
      <c r="A806" t="str">
        <f t="shared" si="12"/>
        <v>19944</v>
      </c>
      <c r="B806" s="254" t="s">
        <v>1167</v>
      </c>
    </row>
    <row r="807" spans="1:2">
      <c r="A807" t="str">
        <f t="shared" si="12"/>
        <v>19945</v>
      </c>
      <c r="B807" s="254" t="s">
        <v>1168</v>
      </c>
    </row>
    <row r="808" spans="1:2">
      <c r="A808" t="str">
        <f t="shared" si="12"/>
        <v>19946</v>
      </c>
      <c r="B808" s="254" t="s">
        <v>1169</v>
      </c>
    </row>
    <row r="809" spans="1:2">
      <c r="A809" t="str">
        <f t="shared" si="12"/>
        <v>19947</v>
      </c>
      <c r="B809" s="254" t="s">
        <v>1170</v>
      </c>
    </row>
    <row r="810" spans="1:2">
      <c r="A810" t="str">
        <f t="shared" si="12"/>
        <v>19948</v>
      </c>
      <c r="B810" s="254" t="s">
        <v>1171</v>
      </c>
    </row>
    <row r="811" spans="1:2">
      <c r="A811" t="str">
        <f t="shared" si="12"/>
        <v>19949</v>
      </c>
      <c r="B811" s="254" t="s">
        <v>1172</v>
      </c>
    </row>
    <row r="812" spans="1:2">
      <c r="A812" t="str">
        <f t="shared" si="12"/>
        <v>19953</v>
      </c>
      <c r="B812" s="254" t="s">
        <v>1173</v>
      </c>
    </row>
    <row r="813" spans="1:2">
      <c r="A813" t="str">
        <f t="shared" si="12"/>
        <v>19954</v>
      </c>
      <c r="B813" s="254" t="s">
        <v>1174</v>
      </c>
    </row>
    <row r="814" spans="1:2">
      <c r="A814" t="str">
        <f t="shared" si="12"/>
        <v>19955</v>
      </c>
      <c r="B814" s="254" t="s">
        <v>1175</v>
      </c>
    </row>
    <row r="815" spans="1:2">
      <c r="A815" t="str">
        <f t="shared" si="12"/>
        <v>19956</v>
      </c>
      <c r="B815" s="254" t="s">
        <v>1176</v>
      </c>
    </row>
    <row r="816" spans="1:2">
      <c r="A816" t="str">
        <f t="shared" si="12"/>
        <v>19957</v>
      </c>
      <c r="B816" s="254" t="s">
        <v>1177</v>
      </c>
    </row>
    <row r="817" spans="1:2">
      <c r="A817" t="str">
        <f t="shared" si="12"/>
        <v>19958</v>
      </c>
      <c r="B817" s="254" t="s">
        <v>1178</v>
      </c>
    </row>
    <row r="818" spans="1:2">
      <c r="A818" t="str">
        <f t="shared" si="12"/>
        <v>19959</v>
      </c>
      <c r="B818" s="254" t="s">
        <v>1179</v>
      </c>
    </row>
    <row r="819" spans="1:2">
      <c r="A819" t="str">
        <f t="shared" si="12"/>
        <v>19960</v>
      </c>
      <c r="B819" s="254" t="s">
        <v>1180</v>
      </c>
    </row>
    <row r="820" spans="1:2">
      <c r="A820" t="str">
        <f t="shared" si="12"/>
        <v>19962</v>
      </c>
      <c r="B820" s="254" t="s">
        <v>1181</v>
      </c>
    </row>
    <row r="821" spans="1:2">
      <c r="A821" t="str">
        <f t="shared" si="12"/>
        <v>19963</v>
      </c>
      <c r="B821" s="254" t="s">
        <v>1182</v>
      </c>
    </row>
    <row r="822" spans="1:2">
      <c r="A822" t="str">
        <f t="shared" si="12"/>
        <v>19964</v>
      </c>
      <c r="B822" s="254" t="s">
        <v>1183</v>
      </c>
    </row>
    <row r="823" spans="1:2">
      <c r="A823" t="str">
        <f t="shared" si="12"/>
        <v>19965</v>
      </c>
      <c r="B823" s="254" t="s">
        <v>1184</v>
      </c>
    </row>
    <row r="824" spans="1:2">
      <c r="A824" t="str">
        <f t="shared" si="12"/>
        <v>19967</v>
      </c>
      <c r="B824" s="254" t="s">
        <v>1185</v>
      </c>
    </row>
    <row r="825" spans="1:2">
      <c r="A825" t="str">
        <f t="shared" si="12"/>
        <v>19968</v>
      </c>
      <c r="B825" s="254" t="s">
        <v>1186</v>
      </c>
    </row>
    <row r="826" spans="1:2">
      <c r="A826" t="str">
        <f t="shared" si="12"/>
        <v>19969</v>
      </c>
      <c r="B826" s="254" t="s">
        <v>1187</v>
      </c>
    </row>
    <row r="827" spans="1:2">
      <c r="A827" t="str">
        <f t="shared" si="12"/>
        <v>19970</v>
      </c>
      <c r="B827" s="254" t="s">
        <v>1188</v>
      </c>
    </row>
    <row r="828" spans="1:2">
      <c r="A828" t="str">
        <f t="shared" si="12"/>
        <v>19971</v>
      </c>
      <c r="B828" s="254" t="s">
        <v>1189</v>
      </c>
    </row>
    <row r="829" spans="1:2">
      <c r="A829" t="str">
        <f t="shared" si="12"/>
        <v>19972</v>
      </c>
      <c r="B829" s="254" t="s">
        <v>1190</v>
      </c>
    </row>
    <row r="830" spans="1:2">
      <c r="A830" t="str">
        <f t="shared" si="12"/>
        <v>19973</v>
      </c>
      <c r="B830" s="254" t="s">
        <v>1191</v>
      </c>
    </row>
    <row r="831" spans="1:2">
      <c r="A831" t="str">
        <f t="shared" si="12"/>
        <v>19974</v>
      </c>
      <c r="B831" s="254" t="s">
        <v>1192</v>
      </c>
    </row>
    <row r="832" spans="1:2">
      <c r="A832" t="str">
        <f t="shared" si="12"/>
        <v>19975</v>
      </c>
      <c r="B832" s="254" t="s">
        <v>1193</v>
      </c>
    </row>
    <row r="833" spans="1:2">
      <c r="A833" t="str">
        <f t="shared" si="12"/>
        <v>19976</v>
      </c>
      <c r="B833" s="254" t="s">
        <v>1194</v>
      </c>
    </row>
    <row r="834" spans="1:2">
      <c r="A834" t="str">
        <f t="shared" si="12"/>
        <v>19977</v>
      </c>
      <c r="B834" s="254" t="s">
        <v>1195</v>
      </c>
    </row>
    <row r="835" spans="1:2">
      <c r="A835" t="str">
        <f t="shared" ref="A835:A898" si="13">LEFT(B835,5)</f>
        <v>19978</v>
      </c>
      <c r="B835" s="254" t="s">
        <v>1196</v>
      </c>
    </row>
    <row r="836" spans="1:2">
      <c r="A836" t="str">
        <f t="shared" si="13"/>
        <v>19979</v>
      </c>
      <c r="B836" s="254" t="s">
        <v>1197</v>
      </c>
    </row>
    <row r="837" spans="1:2">
      <c r="A837" t="str">
        <f t="shared" si="13"/>
        <v>19981</v>
      </c>
      <c r="B837" s="254" t="s">
        <v>1198</v>
      </c>
    </row>
    <row r="838" spans="1:2">
      <c r="A838" t="str">
        <f t="shared" si="13"/>
        <v>19982</v>
      </c>
      <c r="B838" s="254" t="s">
        <v>1199</v>
      </c>
    </row>
    <row r="839" spans="1:2">
      <c r="A839" t="str">
        <f t="shared" si="13"/>
        <v>19983</v>
      </c>
      <c r="B839" s="254" t="s">
        <v>1200</v>
      </c>
    </row>
    <row r="840" spans="1:2">
      <c r="A840" t="str">
        <f t="shared" si="13"/>
        <v>19984</v>
      </c>
      <c r="B840" s="254" t="s">
        <v>1201</v>
      </c>
    </row>
    <row r="841" spans="1:2">
      <c r="A841" t="str">
        <f t="shared" si="13"/>
        <v>19985</v>
      </c>
      <c r="B841" s="254" t="s">
        <v>1202</v>
      </c>
    </row>
    <row r="842" spans="1:2">
      <c r="A842" t="str">
        <f t="shared" si="13"/>
        <v>19986</v>
      </c>
      <c r="B842" s="254" t="s">
        <v>1203</v>
      </c>
    </row>
    <row r="843" spans="1:2">
      <c r="A843" t="str">
        <f t="shared" si="13"/>
        <v>19987</v>
      </c>
      <c r="B843" s="254" t="s">
        <v>1204</v>
      </c>
    </row>
    <row r="844" spans="1:2">
      <c r="A844" t="str">
        <f t="shared" si="13"/>
        <v>19988</v>
      </c>
      <c r="B844" s="254" t="s">
        <v>1205</v>
      </c>
    </row>
    <row r="845" spans="1:2">
      <c r="A845" t="str">
        <f t="shared" si="13"/>
        <v>19989</v>
      </c>
      <c r="B845" s="254" t="s">
        <v>1206</v>
      </c>
    </row>
    <row r="846" spans="1:2">
      <c r="A846" t="str">
        <f t="shared" si="13"/>
        <v>25020</v>
      </c>
      <c r="B846" s="254" t="s">
        <v>1207</v>
      </c>
    </row>
    <row r="847" spans="1:2">
      <c r="A847" t="str">
        <f t="shared" si="13"/>
        <v>2100B</v>
      </c>
      <c r="B847" s="254" t="s">
        <v>1208</v>
      </c>
    </row>
    <row r="848" spans="1:2">
      <c r="A848" t="str">
        <f t="shared" si="13"/>
        <v>2100C</v>
      </c>
      <c r="B848" s="254" t="s">
        <v>1209</v>
      </c>
    </row>
    <row r="849" spans="1:2">
      <c r="A849" t="str">
        <f t="shared" si="13"/>
        <v>2100D</v>
      </c>
      <c r="B849" s="254" t="s">
        <v>1210</v>
      </c>
    </row>
    <row r="850" spans="1:2">
      <c r="A850" t="str">
        <f t="shared" si="13"/>
        <v>21000</v>
      </c>
      <c r="B850" s="254" t="s">
        <v>1211</v>
      </c>
    </row>
    <row r="851" spans="1:2">
      <c r="A851" t="str">
        <f t="shared" si="13"/>
        <v>21001</v>
      </c>
      <c r="B851" s="254" t="s">
        <v>1212</v>
      </c>
    </row>
    <row r="852" spans="1:2">
      <c r="A852" t="str">
        <f t="shared" si="13"/>
        <v>2200B</v>
      </c>
      <c r="B852" s="254" t="s">
        <v>1213</v>
      </c>
    </row>
    <row r="853" spans="1:2">
      <c r="A853" t="str">
        <f t="shared" si="13"/>
        <v>6000C</v>
      </c>
      <c r="B853" s="254" t="s">
        <v>1214</v>
      </c>
    </row>
    <row r="854" spans="1:2">
      <c r="A854" t="str">
        <f t="shared" si="13"/>
        <v>6010D</v>
      </c>
      <c r="B854" s="254" t="s">
        <v>1215</v>
      </c>
    </row>
    <row r="855" spans="1:2">
      <c r="A855" t="str">
        <f t="shared" si="13"/>
        <v>60100</v>
      </c>
      <c r="B855" s="254" t="s">
        <v>1216</v>
      </c>
    </row>
    <row r="856" spans="1:2">
      <c r="A856" t="str">
        <f t="shared" si="13"/>
        <v>E000D</v>
      </c>
      <c r="B856" s="254" t="s">
        <v>1217</v>
      </c>
    </row>
    <row r="857" spans="1:2">
      <c r="A857" t="str">
        <f t="shared" si="13"/>
        <v>E0001</v>
      </c>
      <c r="B857" s="254" t="s">
        <v>1218</v>
      </c>
    </row>
    <row r="858" spans="1:2">
      <c r="A858" t="str">
        <f t="shared" si="13"/>
        <v>E0002</v>
      </c>
      <c r="B858" s="254" t="s">
        <v>1219</v>
      </c>
    </row>
    <row r="859" spans="1:2">
      <c r="A859" t="str">
        <f t="shared" si="13"/>
        <v>E0003</v>
      </c>
      <c r="B859" s="254" t="s">
        <v>1220</v>
      </c>
    </row>
    <row r="860" spans="1:2">
      <c r="A860" t="str">
        <f t="shared" si="13"/>
        <v>E0004</v>
      </c>
      <c r="B860" s="254" t="s">
        <v>1221</v>
      </c>
    </row>
    <row r="861" spans="1:2">
      <c r="A861" t="str">
        <f t="shared" si="13"/>
        <v>E0005</v>
      </c>
      <c r="B861" s="254" t="s">
        <v>1222</v>
      </c>
    </row>
    <row r="862" spans="1:2">
      <c r="A862" t="str">
        <f t="shared" si="13"/>
        <v>E0006</v>
      </c>
      <c r="B862" s="254" t="s">
        <v>1223</v>
      </c>
    </row>
    <row r="863" spans="1:2">
      <c r="A863" t="str">
        <f t="shared" si="13"/>
        <v>E0007</v>
      </c>
      <c r="B863" s="254" t="s">
        <v>1224</v>
      </c>
    </row>
    <row r="864" spans="1:2">
      <c r="A864" t="str">
        <f t="shared" si="13"/>
        <v>E0008</v>
      </c>
      <c r="B864" s="254" t="s">
        <v>1225</v>
      </c>
    </row>
    <row r="865" spans="1:2">
      <c r="A865" t="str">
        <f t="shared" si="13"/>
        <v>E0009</v>
      </c>
      <c r="B865" s="254" t="s">
        <v>1226</v>
      </c>
    </row>
    <row r="866" spans="1:2">
      <c r="A866" t="str">
        <f t="shared" si="13"/>
        <v>E0010</v>
      </c>
      <c r="B866" s="254" t="s">
        <v>1227</v>
      </c>
    </row>
    <row r="867" spans="1:2">
      <c r="A867" t="str">
        <f t="shared" si="13"/>
        <v>E0011</v>
      </c>
      <c r="B867" s="254" t="s">
        <v>1228</v>
      </c>
    </row>
    <row r="868" spans="1:2">
      <c r="A868" t="str">
        <f t="shared" si="13"/>
        <v>E0012</v>
      </c>
      <c r="B868" s="254" t="s">
        <v>1229</v>
      </c>
    </row>
    <row r="869" spans="1:2">
      <c r="A869" t="str">
        <f t="shared" si="13"/>
        <v>E0013</v>
      </c>
      <c r="B869" s="254" t="s">
        <v>1230</v>
      </c>
    </row>
    <row r="870" spans="1:2">
      <c r="A870" t="str">
        <f t="shared" si="13"/>
        <v>E0014</v>
      </c>
      <c r="B870" s="254" t="s">
        <v>1231</v>
      </c>
    </row>
    <row r="871" spans="1:2">
      <c r="A871" t="str">
        <f t="shared" si="13"/>
        <v>E0015</v>
      </c>
      <c r="B871" s="254" t="s">
        <v>1232</v>
      </c>
    </row>
    <row r="872" spans="1:2">
      <c r="A872" t="str">
        <f t="shared" si="13"/>
        <v>E0016</v>
      </c>
      <c r="B872" s="254" t="s">
        <v>1233</v>
      </c>
    </row>
    <row r="873" spans="1:2">
      <c r="A873" t="str">
        <f t="shared" si="13"/>
        <v>E0017</v>
      </c>
      <c r="B873" s="254" t="s">
        <v>1234</v>
      </c>
    </row>
    <row r="874" spans="1:2">
      <c r="A874" t="str">
        <f t="shared" si="13"/>
        <v>E0018</v>
      </c>
      <c r="B874" s="254" t="s">
        <v>1235</v>
      </c>
    </row>
    <row r="875" spans="1:2">
      <c r="A875" t="str">
        <f t="shared" si="13"/>
        <v>E0019</v>
      </c>
      <c r="B875" s="254" t="s">
        <v>1236</v>
      </c>
    </row>
    <row r="876" spans="1:2">
      <c r="A876" t="str">
        <f t="shared" si="13"/>
        <v>E0020</v>
      </c>
      <c r="B876" s="254" t="s">
        <v>1237</v>
      </c>
    </row>
    <row r="877" spans="1:2">
      <c r="A877" t="str">
        <f t="shared" si="13"/>
        <v>E0021</v>
      </c>
      <c r="B877" s="254" t="s">
        <v>1238</v>
      </c>
    </row>
    <row r="878" spans="1:2">
      <c r="A878" t="str">
        <f t="shared" si="13"/>
        <v>E0022</v>
      </c>
      <c r="B878" s="254" t="s">
        <v>1239</v>
      </c>
    </row>
    <row r="879" spans="1:2">
      <c r="A879" t="str">
        <f t="shared" si="13"/>
        <v>E0023</v>
      </c>
      <c r="B879" s="254" t="s">
        <v>1240</v>
      </c>
    </row>
    <row r="880" spans="1:2">
      <c r="A880" t="str">
        <f t="shared" si="13"/>
        <v>E0024</v>
      </c>
      <c r="B880" s="254" t="s">
        <v>1241</v>
      </c>
    </row>
    <row r="881" spans="1:2">
      <c r="A881" t="str">
        <f t="shared" si="13"/>
        <v>E0025</v>
      </c>
      <c r="B881" s="254" t="s">
        <v>1242</v>
      </c>
    </row>
    <row r="882" spans="1:2">
      <c r="A882" t="str">
        <f t="shared" si="13"/>
        <v>E0026</v>
      </c>
      <c r="B882" s="254" t="s">
        <v>1243</v>
      </c>
    </row>
    <row r="883" spans="1:2">
      <c r="A883" t="str">
        <f t="shared" si="13"/>
        <v>E0027</v>
      </c>
      <c r="B883" s="254" t="s">
        <v>1244</v>
      </c>
    </row>
    <row r="884" spans="1:2">
      <c r="A884" t="str">
        <f t="shared" si="13"/>
        <v>E0028</v>
      </c>
      <c r="B884" s="254" t="s">
        <v>1245</v>
      </c>
    </row>
    <row r="885" spans="1:2">
      <c r="A885" t="str">
        <f t="shared" si="13"/>
        <v>E0029</v>
      </c>
      <c r="B885" s="254" t="s">
        <v>1246</v>
      </c>
    </row>
    <row r="886" spans="1:2">
      <c r="A886" t="str">
        <f t="shared" si="13"/>
        <v>E0030</v>
      </c>
      <c r="B886" s="254" t="s">
        <v>1247</v>
      </c>
    </row>
    <row r="887" spans="1:2">
      <c r="A887" t="str">
        <f t="shared" si="13"/>
        <v>E0031</v>
      </c>
      <c r="B887" s="254" t="s">
        <v>1248</v>
      </c>
    </row>
    <row r="888" spans="1:2">
      <c r="A888" t="str">
        <f t="shared" si="13"/>
        <v>E0032</v>
      </c>
      <c r="B888" s="254" t="s">
        <v>1249</v>
      </c>
    </row>
    <row r="889" spans="1:2">
      <c r="A889" t="str">
        <f t="shared" si="13"/>
        <v>E0033</v>
      </c>
      <c r="B889" s="254" t="s">
        <v>1250</v>
      </c>
    </row>
    <row r="890" spans="1:2">
      <c r="A890" t="str">
        <f t="shared" si="13"/>
        <v>E0034</v>
      </c>
      <c r="B890" s="254" t="s">
        <v>1251</v>
      </c>
    </row>
    <row r="891" spans="1:2">
      <c r="A891" t="str">
        <f t="shared" si="13"/>
        <v>E0035</v>
      </c>
      <c r="B891" s="254" t="s">
        <v>1252</v>
      </c>
    </row>
    <row r="892" spans="1:2">
      <c r="A892" t="str">
        <f t="shared" si="13"/>
        <v>E0036</v>
      </c>
      <c r="B892" s="254" t="s">
        <v>1253</v>
      </c>
    </row>
    <row r="893" spans="1:2">
      <c r="A893" t="str">
        <f t="shared" si="13"/>
        <v>E0037</v>
      </c>
      <c r="B893" s="254" t="s">
        <v>1254</v>
      </c>
    </row>
    <row r="894" spans="1:2">
      <c r="A894" t="str">
        <f t="shared" si="13"/>
        <v>E0038</v>
      </c>
      <c r="B894" s="254" t="s">
        <v>1255</v>
      </c>
    </row>
    <row r="895" spans="1:2">
      <c r="A895" t="str">
        <f t="shared" si="13"/>
        <v>E0039</v>
      </c>
      <c r="B895" s="254" t="s">
        <v>1256</v>
      </c>
    </row>
    <row r="896" spans="1:2">
      <c r="A896" t="str">
        <f t="shared" si="13"/>
        <v>E0040</v>
      </c>
      <c r="B896" s="254" t="s">
        <v>1257</v>
      </c>
    </row>
    <row r="897" spans="1:2">
      <c r="A897" t="str">
        <f t="shared" si="13"/>
        <v>E0041</v>
      </c>
      <c r="B897" s="254" t="s">
        <v>1258</v>
      </c>
    </row>
    <row r="898" spans="1:2">
      <c r="A898" t="str">
        <f t="shared" si="13"/>
        <v>E0042</v>
      </c>
      <c r="B898" s="254" t="s">
        <v>1259</v>
      </c>
    </row>
    <row r="899" spans="1:2">
      <c r="A899" t="str">
        <f t="shared" ref="A899:A962" si="14">LEFT(B899,5)</f>
        <v>E0043</v>
      </c>
      <c r="B899" s="254" t="s">
        <v>1260</v>
      </c>
    </row>
    <row r="900" spans="1:2">
      <c r="A900" t="str">
        <f t="shared" si="14"/>
        <v>E0044</v>
      </c>
      <c r="B900" s="254" t="s">
        <v>1261</v>
      </c>
    </row>
    <row r="901" spans="1:2">
      <c r="A901" t="str">
        <f t="shared" si="14"/>
        <v>E0045</v>
      </c>
      <c r="B901" s="254" t="s">
        <v>1262</v>
      </c>
    </row>
    <row r="902" spans="1:2">
      <c r="A902" t="str">
        <f t="shared" si="14"/>
        <v>E0046</v>
      </c>
      <c r="B902" s="254" t="s">
        <v>1263</v>
      </c>
    </row>
    <row r="903" spans="1:2">
      <c r="A903" t="str">
        <f t="shared" si="14"/>
        <v>E0047</v>
      </c>
      <c r="B903" s="254" t="s">
        <v>1264</v>
      </c>
    </row>
    <row r="904" spans="1:2">
      <c r="A904" t="str">
        <f t="shared" si="14"/>
        <v>E0048</v>
      </c>
      <c r="B904" s="254" t="s">
        <v>1265</v>
      </c>
    </row>
    <row r="905" spans="1:2">
      <c r="A905" t="str">
        <f t="shared" si="14"/>
        <v>E0049</v>
      </c>
      <c r="B905" s="254" t="s">
        <v>1266</v>
      </c>
    </row>
    <row r="906" spans="1:2">
      <c r="A906" t="str">
        <f t="shared" si="14"/>
        <v>E0050</v>
      </c>
      <c r="B906" s="254" t="s">
        <v>1267</v>
      </c>
    </row>
    <row r="907" spans="1:2">
      <c r="A907" t="str">
        <f t="shared" si="14"/>
        <v>E0051</v>
      </c>
      <c r="B907" s="254" t="s">
        <v>1268</v>
      </c>
    </row>
    <row r="908" spans="1:2">
      <c r="A908" t="str">
        <f t="shared" si="14"/>
        <v>E0052</v>
      </c>
      <c r="B908" s="254" t="s">
        <v>1269</v>
      </c>
    </row>
    <row r="909" spans="1:2">
      <c r="A909" t="str">
        <f t="shared" si="14"/>
        <v>E0053</v>
      </c>
      <c r="B909" s="254" t="s">
        <v>1270</v>
      </c>
    </row>
    <row r="910" spans="1:2">
      <c r="A910" t="str">
        <f t="shared" si="14"/>
        <v>E0054</v>
      </c>
      <c r="B910" s="254" t="s">
        <v>1271</v>
      </c>
    </row>
    <row r="911" spans="1:2">
      <c r="A911" t="str">
        <f t="shared" si="14"/>
        <v>E0055</v>
      </c>
      <c r="B911" s="254" t="s">
        <v>1272</v>
      </c>
    </row>
    <row r="912" spans="1:2">
      <c r="A912" t="str">
        <f t="shared" si="14"/>
        <v>E0056</v>
      </c>
      <c r="B912" s="254" t="s">
        <v>1273</v>
      </c>
    </row>
    <row r="913" spans="1:2">
      <c r="A913" t="str">
        <f t="shared" si="14"/>
        <v>E0057</v>
      </c>
      <c r="B913" s="254" t="s">
        <v>1274</v>
      </c>
    </row>
    <row r="914" spans="1:2">
      <c r="A914" t="str">
        <f t="shared" si="14"/>
        <v>E0058</v>
      </c>
      <c r="B914" s="254" t="s">
        <v>1275</v>
      </c>
    </row>
    <row r="915" spans="1:2">
      <c r="A915" t="str">
        <f t="shared" si="14"/>
        <v>E0059</v>
      </c>
      <c r="B915" s="254" t="s">
        <v>1276</v>
      </c>
    </row>
    <row r="916" spans="1:2">
      <c r="A916" t="str">
        <f t="shared" si="14"/>
        <v>E0060</v>
      </c>
      <c r="B916" s="254" t="s">
        <v>1277</v>
      </c>
    </row>
    <row r="917" spans="1:2">
      <c r="A917" t="str">
        <f t="shared" si="14"/>
        <v>E0061</v>
      </c>
      <c r="B917" s="254" t="s">
        <v>1278</v>
      </c>
    </row>
    <row r="918" spans="1:2">
      <c r="A918" t="str">
        <f t="shared" si="14"/>
        <v>E0062</v>
      </c>
      <c r="B918" s="254" t="s">
        <v>1279</v>
      </c>
    </row>
    <row r="919" spans="1:2">
      <c r="A919" t="str">
        <f t="shared" si="14"/>
        <v>E0063</v>
      </c>
      <c r="B919" s="254" t="s">
        <v>1280</v>
      </c>
    </row>
    <row r="920" spans="1:2">
      <c r="A920" t="str">
        <f t="shared" si="14"/>
        <v>E0064</v>
      </c>
      <c r="B920" s="254" t="s">
        <v>1281</v>
      </c>
    </row>
    <row r="921" spans="1:2">
      <c r="A921" t="str">
        <f t="shared" si="14"/>
        <v>E0065</v>
      </c>
      <c r="B921" s="254" t="s">
        <v>1282</v>
      </c>
    </row>
    <row r="922" spans="1:2">
      <c r="A922" t="str">
        <f t="shared" si="14"/>
        <v>E0066</v>
      </c>
      <c r="B922" s="254" t="s">
        <v>1283</v>
      </c>
    </row>
    <row r="923" spans="1:2">
      <c r="A923" t="str">
        <f t="shared" si="14"/>
        <v>E0067</v>
      </c>
      <c r="B923" s="254" t="s">
        <v>1284</v>
      </c>
    </row>
    <row r="924" spans="1:2">
      <c r="A924" t="str">
        <f t="shared" si="14"/>
        <v>E0068</v>
      </c>
      <c r="B924" s="254" t="s">
        <v>1285</v>
      </c>
    </row>
    <row r="925" spans="1:2">
      <c r="A925" t="str">
        <f t="shared" si="14"/>
        <v>E0069</v>
      </c>
      <c r="B925" s="254" t="s">
        <v>1286</v>
      </c>
    </row>
    <row r="926" spans="1:2">
      <c r="A926" t="str">
        <f t="shared" si="14"/>
        <v>E0070</v>
      </c>
      <c r="B926" s="254" t="s">
        <v>1287</v>
      </c>
    </row>
    <row r="927" spans="1:2">
      <c r="A927" t="str">
        <f t="shared" si="14"/>
        <v>E0071</v>
      </c>
      <c r="B927" s="254" t="s">
        <v>1288</v>
      </c>
    </row>
    <row r="928" spans="1:2">
      <c r="A928" t="str">
        <f t="shared" si="14"/>
        <v>E0072</v>
      </c>
      <c r="B928" s="254" t="s">
        <v>1289</v>
      </c>
    </row>
    <row r="929" spans="1:2">
      <c r="A929" t="str">
        <f t="shared" si="14"/>
        <v>E0073</v>
      </c>
      <c r="B929" s="254" t="s">
        <v>1290</v>
      </c>
    </row>
    <row r="930" spans="1:2">
      <c r="A930" t="str">
        <f t="shared" si="14"/>
        <v>E0074</v>
      </c>
      <c r="B930" s="254" t="s">
        <v>1291</v>
      </c>
    </row>
    <row r="931" spans="1:2">
      <c r="A931" t="str">
        <f t="shared" si="14"/>
        <v>E0075</v>
      </c>
      <c r="B931" s="254" t="s">
        <v>1292</v>
      </c>
    </row>
    <row r="932" spans="1:2">
      <c r="A932" t="str">
        <f t="shared" si="14"/>
        <v>E0076</v>
      </c>
      <c r="B932" s="254" t="s">
        <v>1293</v>
      </c>
    </row>
    <row r="933" spans="1:2">
      <c r="A933" t="str">
        <f t="shared" si="14"/>
        <v>E0077</v>
      </c>
      <c r="B933" s="254" t="s">
        <v>1294</v>
      </c>
    </row>
    <row r="934" spans="1:2">
      <c r="A934" t="str">
        <f t="shared" si="14"/>
        <v>E0078</v>
      </c>
      <c r="B934" s="254" t="s">
        <v>1295</v>
      </c>
    </row>
    <row r="935" spans="1:2">
      <c r="A935" t="str">
        <f t="shared" si="14"/>
        <v>E0079</v>
      </c>
      <c r="B935" s="254" t="s">
        <v>1296</v>
      </c>
    </row>
    <row r="936" spans="1:2">
      <c r="A936" t="str">
        <f t="shared" si="14"/>
        <v>E0080</v>
      </c>
      <c r="B936" s="254" t="s">
        <v>1297</v>
      </c>
    </row>
    <row r="937" spans="1:2">
      <c r="A937" t="str">
        <f t="shared" si="14"/>
        <v>E0081</v>
      </c>
      <c r="B937" s="254" t="s">
        <v>1298</v>
      </c>
    </row>
    <row r="938" spans="1:2">
      <c r="A938" t="str">
        <f t="shared" si="14"/>
        <v>E0082</v>
      </c>
      <c r="B938" s="254" t="s">
        <v>1299</v>
      </c>
    </row>
    <row r="939" spans="1:2">
      <c r="A939" t="str">
        <f t="shared" si="14"/>
        <v>E0083</v>
      </c>
      <c r="B939" s="254" t="s">
        <v>1300</v>
      </c>
    </row>
    <row r="940" spans="1:2">
      <c r="A940" t="str">
        <f t="shared" si="14"/>
        <v>E0084</v>
      </c>
      <c r="B940" s="254" t="s">
        <v>1301</v>
      </c>
    </row>
    <row r="941" spans="1:2">
      <c r="A941" t="str">
        <f t="shared" si="14"/>
        <v>E0085</v>
      </c>
      <c r="B941" s="254" t="s">
        <v>1302</v>
      </c>
    </row>
    <row r="942" spans="1:2">
      <c r="A942" t="str">
        <f t="shared" si="14"/>
        <v>E0086</v>
      </c>
      <c r="B942" s="254" t="s">
        <v>1303</v>
      </c>
    </row>
    <row r="943" spans="1:2">
      <c r="A943" t="str">
        <f t="shared" si="14"/>
        <v>E0087</v>
      </c>
      <c r="B943" s="254" t="s">
        <v>1304</v>
      </c>
    </row>
    <row r="944" spans="1:2">
      <c r="A944" t="str">
        <f t="shared" si="14"/>
        <v>E0088</v>
      </c>
      <c r="B944" s="254" t="s">
        <v>1305</v>
      </c>
    </row>
    <row r="945" spans="1:2">
      <c r="A945" t="str">
        <f t="shared" si="14"/>
        <v>E0089</v>
      </c>
      <c r="B945" s="254" t="s">
        <v>1306</v>
      </c>
    </row>
    <row r="946" spans="1:2">
      <c r="A946" t="str">
        <f t="shared" si="14"/>
        <v>E0090</v>
      </c>
      <c r="B946" s="254" t="s">
        <v>1307</v>
      </c>
    </row>
    <row r="947" spans="1:2">
      <c r="A947" t="str">
        <f t="shared" si="14"/>
        <v>E0091</v>
      </c>
      <c r="B947" s="254" t="s">
        <v>1308</v>
      </c>
    </row>
    <row r="948" spans="1:2">
      <c r="A948" t="str">
        <f t="shared" si="14"/>
        <v>E0092</v>
      </c>
      <c r="B948" s="254" t="s">
        <v>1309</v>
      </c>
    </row>
    <row r="949" spans="1:2">
      <c r="A949" t="str">
        <f t="shared" si="14"/>
        <v>E0093</v>
      </c>
      <c r="B949" s="254" t="s">
        <v>1310</v>
      </c>
    </row>
    <row r="950" spans="1:2">
      <c r="A950" t="str">
        <f t="shared" si="14"/>
        <v>E0094</v>
      </c>
      <c r="B950" s="254" t="s">
        <v>1311</v>
      </c>
    </row>
    <row r="951" spans="1:2">
      <c r="A951" t="str">
        <f t="shared" si="14"/>
        <v>E0095</v>
      </c>
      <c r="B951" s="254" t="s">
        <v>1312</v>
      </c>
    </row>
    <row r="952" spans="1:2">
      <c r="A952" t="str">
        <f t="shared" si="14"/>
        <v>E0096</v>
      </c>
      <c r="B952" s="254" t="s">
        <v>1313</v>
      </c>
    </row>
    <row r="953" spans="1:2">
      <c r="A953" t="str">
        <f t="shared" si="14"/>
        <v>E0097</v>
      </c>
      <c r="B953" s="254" t="s">
        <v>1314</v>
      </c>
    </row>
    <row r="954" spans="1:2">
      <c r="A954" t="str">
        <f t="shared" si="14"/>
        <v>E0098</v>
      </c>
      <c r="B954" s="254" t="s">
        <v>1315</v>
      </c>
    </row>
    <row r="955" spans="1:2">
      <c r="A955" t="str">
        <f t="shared" si="14"/>
        <v>E0099</v>
      </c>
      <c r="B955" s="254" t="s">
        <v>1316</v>
      </c>
    </row>
    <row r="956" spans="1:2">
      <c r="A956" t="str">
        <f t="shared" si="14"/>
        <v>E0100</v>
      </c>
      <c r="B956" s="254" t="s">
        <v>1317</v>
      </c>
    </row>
    <row r="957" spans="1:2">
      <c r="A957" t="str">
        <f t="shared" si="14"/>
        <v>E0101</v>
      </c>
      <c r="B957" s="254" t="s">
        <v>1318</v>
      </c>
    </row>
    <row r="958" spans="1:2">
      <c r="A958" t="str">
        <f t="shared" si="14"/>
        <v>E0102</v>
      </c>
      <c r="B958" s="254" t="s">
        <v>1319</v>
      </c>
    </row>
    <row r="959" spans="1:2">
      <c r="A959" t="str">
        <f t="shared" si="14"/>
        <v>E0103</v>
      </c>
      <c r="B959" s="254" t="s">
        <v>1320</v>
      </c>
    </row>
    <row r="960" spans="1:2">
      <c r="A960" t="str">
        <f t="shared" si="14"/>
        <v>E0104</v>
      </c>
      <c r="B960" s="254" t="s">
        <v>1321</v>
      </c>
    </row>
    <row r="961" spans="1:2">
      <c r="A961" t="str">
        <f t="shared" si="14"/>
        <v>E0105</v>
      </c>
      <c r="B961" s="254" t="s">
        <v>1322</v>
      </c>
    </row>
    <row r="962" spans="1:2">
      <c r="A962" t="str">
        <f t="shared" si="14"/>
        <v>E0106</v>
      </c>
      <c r="B962" s="254" t="s">
        <v>1323</v>
      </c>
    </row>
    <row r="963" spans="1:2">
      <c r="A963" t="str">
        <f t="shared" ref="A963:A1026" si="15">LEFT(B963,5)</f>
        <v>E0107</v>
      </c>
      <c r="B963" s="254" t="s">
        <v>1324</v>
      </c>
    </row>
    <row r="964" spans="1:2">
      <c r="A964" t="str">
        <f t="shared" si="15"/>
        <v>E0108</v>
      </c>
      <c r="B964" s="254" t="s">
        <v>1325</v>
      </c>
    </row>
    <row r="965" spans="1:2">
      <c r="A965" t="str">
        <f t="shared" si="15"/>
        <v>E0109</v>
      </c>
      <c r="B965" s="254" t="s">
        <v>1326</v>
      </c>
    </row>
    <row r="966" spans="1:2">
      <c r="A966" t="str">
        <f t="shared" si="15"/>
        <v>E0110</v>
      </c>
      <c r="B966" s="254" t="s">
        <v>1327</v>
      </c>
    </row>
    <row r="967" spans="1:2">
      <c r="A967" t="str">
        <f t="shared" si="15"/>
        <v>E0111</v>
      </c>
      <c r="B967" s="254" t="s">
        <v>1328</v>
      </c>
    </row>
    <row r="968" spans="1:2">
      <c r="A968" t="str">
        <f t="shared" si="15"/>
        <v>E0112</v>
      </c>
      <c r="B968" s="254" t="s">
        <v>1329</v>
      </c>
    </row>
    <row r="969" spans="1:2">
      <c r="A969" t="str">
        <f t="shared" si="15"/>
        <v>E0113</v>
      </c>
      <c r="B969" s="254" t="s">
        <v>1330</v>
      </c>
    </row>
    <row r="970" spans="1:2">
      <c r="A970" t="str">
        <f t="shared" si="15"/>
        <v>E0114</v>
      </c>
      <c r="B970" s="254" t="s">
        <v>1331</v>
      </c>
    </row>
    <row r="971" spans="1:2">
      <c r="A971" t="str">
        <f t="shared" si="15"/>
        <v>E0115</v>
      </c>
      <c r="B971" s="254" t="s">
        <v>1332</v>
      </c>
    </row>
    <row r="972" spans="1:2">
      <c r="A972" t="str">
        <f t="shared" si="15"/>
        <v>E0116</v>
      </c>
      <c r="B972" s="254" t="s">
        <v>1333</v>
      </c>
    </row>
    <row r="973" spans="1:2">
      <c r="A973" t="str">
        <f t="shared" si="15"/>
        <v>E0117</v>
      </c>
      <c r="B973" s="254" t="s">
        <v>1334</v>
      </c>
    </row>
    <row r="974" spans="1:2">
      <c r="A974" t="str">
        <f t="shared" si="15"/>
        <v>E0118</v>
      </c>
      <c r="B974" s="254" t="s">
        <v>1335</v>
      </c>
    </row>
    <row r="975" spans="1:2">
      <c r="A975" t="str">
        <f t="shared" si="15"/>
        <v>E0119</v>
      </c>
      <c r="B975" s="254" t="s">
        <v>1336</v>
      </c>
    </row>
    <row r="976" spans="1:2">
      <c r="A976" t="str">
        <f t="shared" si="15"/>
        <v>E0120</v>
      </c>
      <c r="B976" s="254" t="s">
        <v>1337</v>
      </c>
    </row>
    <row r="977" spans="1:2">
      <c r="A977" t="str">
        <f t="shared" si="15"/>
        <v>E0121</v>
      </c>
      <c r="B977" s="254" t="s">
        <v>1338</v>
      </c>
    </row>
    <row r="978" spans="1:2">
      <c r="A978" t="str">
        <f t="shared" si="15"/>
        <v>E0122</v>
      </c>
      <c r="B978" s="254" t="s">
        <v>1339</v>
      </c>
    </row>
    <row r="979" spans="1:2">
      <c r="A979" t="str">
        <f t="shared" si="15"/>
        <v>E0123</v>
      </c>
      <c r="B979" s="254" t="s">
        <v>1340</v>
      </c>
    </row>
    <row r="980" spans="1:2">
      <c r="A980" t="str">
        <f t="shared" si="15"/>
        <v>E0124</v>
      </c>
      <c r="B980" s="254" t="s">
        <v>1341</v>
      </c>
    </row>
    <row r="981" spans="1:2">
      <c r="A981" t="str">
        <f t="shared" si="15"/>
        <v>E0125</v>
      </c>
      <c r="B981" s="254" t="s">
        <v>1342</v>
      </c>
    </row>
    <row r="982" spans="1:2">
      <c r="A982" t="str">
        <f t="shared" si="15"/>
        <v>E0126</v>
      </c>
      <c r="B982" s="254" t="s">
        <v>1343</v>
      </c>
    </row>
    <row r="983" spans="1:2">
      <c r="A983" t="str">
        <f t="shared" si="15"/>
        <v>E0127</v>
      </c>
      <c r="B983" s="254" t="s">
        <v>1344</v>
      </c>
    </row>
    <row r="984" spans="1:2">
      <c r="A984" t="str">
        <f t="shared" si="15"/>
        <v>E0128</v>
      </c>
      <c r="B984" s="254" t="s">
        <v>1345</v>
      </c>
    </row>
    <row r="985" spans="1:2">
      <c r="A985" t="str">
        <f t="shared" si="15"/>
        <v>E0129</v>
      </c>
      <c r="B985" s="254" t="s">
        <v>1346</v>
      </c>
    </row>
    <row r="986" spans="1:2">
      <c r="A986" t="str">
        <f t="shared" si="15"/>
        <v>E0130</v>
      </c>
      <c r="B986" s="254" t="s">
        <v>1347</v>
      </c>
    </row>
    <row r="987" spans="1:2">
      <c r="A987" t="str">
        <f t="shared" si="15"/>
        <v>E0131</v>
      </c>
      <c r="B987" s="254" t="s">
        <v>1348</v>
      </c>
    </row>
    <row r="988" spans="1:2">
      <c r="A988" t="str">
        <f t="shared" si="15"/>
        <v>E0132</v>
      </c>
      <c r="B988" s="254" t="s">
        <v>1349</v>
      </c>
    </row>
    <row r="989" spans="1:2">
      <c r="A989" t="str">
        <f t="shared" si="15"/>
        <v>E0133</v>
      </c>
      <c r="B989" s="254" t="s">
        <v>1350</v>
      </c>
    </row>
    <row r="990" spans="1:2">
      <c r="A990" t="str">
        <f t="shared" si="15"/>
        <v>E0134</v>
      </c>
      <c r="B990" s="254" t="s">
        <v>1351</v>
      </c>
    </row>
    <row r="991" spans="1:2">
      <c r="A991" t="str">
        <f t="shared" si="15"/>
        <v>E0135</v>
      </c>
      <c r="B991" s="254" t="s">
        <v>1352</v>
      </c>
    </row>
    <row r="992" spans="1:2">
      <c r="A992" t="str">
        <f t="shared" si="15"/>
        <v>E0136</v>
      </c>
      <c r="B992" s="254" t="s">
        <v>1353</v>
      </c>
    </row>
    <row r="993" spans="1:2">
      <c r="A993" t="str">
        <f t="shared" si="15"/>
        <v>E0137</v>
      </c>
      <c r="B993" s="254" t="s">
        <v>1354</v>
      </c>
    </row>
    <row r="994" spans="1:2">
      <c r="A994" t="str">
        <f t="shared" si="15"/>
        <v>E0138</v>
      </c>
      <c r="B994" s="254" t="s">
        <v>1355</v>
      </c>
    </row>
    <row r="995" spans="1:2">
      <c r="A995" t="str">
        <f t="shared" si="15"/>
        <v>E0139</v>
      </c>
      <c r="B995" s="254" t="s">
        <v>1356</v>
      </c>
    </row>
    <row r="996" spans="1:2">
      <c r="A996" t="str">
        <f t="shared" si="15"/>
        <v>E0140</v>
      </c>
      <c r="B996" s="254" t="s">
        <v>1357</v>
      </c>
    </row>
    <row r="997" spans="1:2">
      <c r="A997" t="str">
        <f t="shared" si="15"/>
        <v>E0141</v>
      </c>
      <c r="B997" s="254" t="s">
        <v>1358</v>
      </c>
    </row>
    <row r="998" spans="1:2">
      <c r="A998" t="str">
        <f t="shared" si="15"/>
        <v>E0142</v>
      </c>
      <c r="B998" s="254" t="s">
        <v>1359</v>
      </c>
    </row>
    <row r="999" spans="1:2">
      <c r="A999" t="str">
        <f t="shared" si="15"/>
        <v>E0143</v>
      </c>
      <c r="B999" s="254" t="s">
        <v>1360</v>
      </c>
    </row>
    <row r="1000" spans="1:2">
      <c r="A1000" t="str">
        <f t="shared" si="15"/>
        <v>E0144</v>
      </c>
      <c r="B1000" s="254" t="s">
        <v>1361</v>
      </c>
    </row>
    <row r="1001" spans="1:2">
      <c r="A1001" t="str">
        <f t="shared" si="15"/>
        <v>E0145</v>
      </c>
      <c r="B1001" s="254" t="s">
        <v>1362</v>
      </c>
    </row>
    <row r="1002" spans="1:2">
      <c r="A1002" t="str">
        <f t="shared" si="15"/>
        <v>E0146</v>
      </c>
      <c r="B1002" s="254" t="s">
        <v>1363</v>
      </c>
    </row>
    <row r="1003" spans="1:2">
      <c r="A1003" t="str">
        <f t="shared" si="15"/>
        <v>E0147</v>
      </c>
      <c r="B1003" s="254" t="s">
        <v>1364</v>
      </c>
    </row>
    <row r="1004" spans="1:2">
      <c r="A1004" t="str">
        <f t="shared" si="15"/>
        <v>E0148</v>
      </c>
      <c r="B1004" s="254" t="s">
        <v>1365</v>
      </c>
    </row>
    <row r="1005" spans="1:2">
      <c r="A1005" t="str">
        <f t="shared" si="15"/>
        <v>E0149</v>
      </c>
      <c r="B1005" s="254" t="s">
        <v>1366</v>
      </c>
    </row>
    <row r="1006" spans="1:2">
      <c r="A1006" t="str">
        <f t="shared" si="15"/>
        <v>E0150</v>
      </c>
      <c r="B1006" s="254" t="s">
        <v>1367</v>
      </c>
    </row>
    <row r="1007" spans="1:2">
      <c r="A1007" t="str">
        <f t="shared" si="15"/>
        <v>E0151</v>
      </c>
      <c r="B1007" s="254" t="s">
        <v>1368</v>
      </c>
    </row>
    <row r="1008" spans="1:2">
      <c r="A1008" t="str">
        <f t="shared" si="15"/>
        <v>E0152</v>
      </c>
      <c r="B1008" s="254" t="s">
        <v>1369</v>
      </c>
    </row>
    <row r="1009" spans="1:2">
      <c r="A1009" t="str">
        <f t="shared" si="15"/>
        <v>E0153</v>
      </c>
      <c r="B1009" s="254" t="s">
        <v>1370</v>
      </c>
    </row>
    <row r="1010" spans="1:2">
      <c r="A1010" t="str">
        <f t="shared" si="15"/>
        <v>E0154</v>
      </c>
      <c r="B1010" s="254" t="s">
        <v>1371</v>
      </c>
    </row>
    <row r="1011" spans="1:2">
      <c r="A1011" t="str">
        <f t="shared" si="15"/>
        <v>E0155</v>
      </c>
      <c r="B1011" s="254" t="s">
        <v>1372</v>
      </c>
    </row>
    <row r="1012" spans="1:2">
      <c r="A1012" t="str">
        <f t="shared" si="15"/>
        <v>E0156</v>
      </c>
      <c r="B1012" s="254" t="s">
        <v>1373</v>
      </c>
    </row>
    <row r="1013" spans="1:2">
      <c r="A1013" t="str">
        <f t="shared" si="15"/>
        <v>E0157</v>
      </c>
      <c r="B1013" s="254" t="s">
        <v>1374</v>
      </c>
    </row>
    <row r="1014" spans="1:2">
      <c r="A1014" t="str">
        <f t="shared" si="15"/>
        <v>E0158</v>
      </c>
      <c r="B1014" s="254" t="s">
        <v>1375</v>
      </c>
    </row>
    <row r="1015" spans="1:2">
      <c r="A1015" t="str">
        <f t="shared" si="15"/>
        <v>E0159</v>
      </c>
      <c r="B1015" s="254" t="s">
        <v>1376</v>
      </c>
    </row>
    <row r="1016" spans="1:2">
      <c r="A1016" t="str">
        <f t="shared" si="15"/>
        <v>E0160</v>
      </c>
      <c r="B1016" s="254" t="s">
        <v>1377</v>
      </c>
    </row>
    <row r="1017" spans="1:2">
      <c r="A1017" t="str">
        <f t="shared" si="15"/>
        <v>E0161</v>
      </c>
      <c r="B1017" s="254" t="s">
        <v>1378</v>
      </c>
    </row>
    <row r="1018" spans="1:2">
      <c r="A1018" t="str">
        <f t="shared" si="15"/>
        <v>E0162</v>
      </c>
      <c r="B1018" s="254" t="s">
        <v>1379</v>
      </c>
    </row>
    <row r="1019" spans="1:2">
      <c r="A1019" t="str">
        <f t="shared" si="15"/>
        <v>E0163</v>
      </c>
      <c r="B1019" s="254" t="s">
        <v>1380</v>
      </c>
    </row>
    <row r="1020" spans="1:2">
      <c r="A1020" t="str">
        <f t="shared" si="15"/>
        <v>E0164</v>
      </c>
      <c r="B1020" s="254" t="s">
        <v>1381</v>
      </c>
    </row>
    <row r="1021" spans="1:2">
      <c r="A1021" t="str">
        <f t="shared" si="15"/>
        <v>E0165</v>
      </c>
      <c r="B1021" s="254" t="s">
        <v>1382</v>
      </c>
    </row>
    <row r="1022" spans="1:2">
      <c r="A1022" t="str">
        <f t="shared" si="15"/>
        <v>E0166</v>
      </c>
      <c r="B1022" s="254" t="s">
        <v>1383</v>
      </c>
    </row>
    <row r="1023" spans="1:2">
      <c r="A1023" t="str">
        <f t="shared" si="15"/>
        <v>E0167</v>
      </c>
      <c r="B1023" s="254" t="s">
        <v>1384</v>
      </c>
    </row>
    <row r="1024" spans="1:2">
      <c r="A1024" t="str">
        <f t="shared" si="15"/>
        <v>E0168</v>
      </c>
      <c r="B1024" s="254" t="s">
        <v>1385</v>
      </c>
    </row>
    <row r="1025" spans="1:2">
      <c r="A1025" t="str">
        <f t="shared" si="15"/>
        <v>E0169</v>
      </c>
      <c r="B1025" s="254" t="s">
        <v>1386</v>
      </c>
    </row>
    <row r="1026" spans="1:2">
      <c r="A1026" t="str">
        <f t="shared" si="15"/>
        <v>E0170</v>
      </c>
      <c r="B1026" s="254" t="s">
        <v>1387</v>
      </c>
    </row>
    <row r="1027" spans="1:2">
      <c r="A1027" t="str">
        <f t="shared" ref="A1027:A1090" si="16">LEFT(B1027,5)</f>
        <v>E0171</v>
      </c>
      <c r="B1027" s="254" t="s">
        <v>1388</v>
      </c>
    </row>
    <row r="1028" spans="1:2">
      <c r="A1028" t="str">
        <f t="shared" si="16"/>
        <v>E0172</v>
      </c>
      <c r="B1028" s="254" t="s">
        <v>1389</v>
      </c>
    </row>
    <row r="1029" spans="1:2">
      <c r="A1029" t="str">
        <f t="shared" si="16"/>
        <v>E0173</v>
      </c>
      <c r="B1029" s="254" t="s">
        <v>1390</v>
      </c>
    </row>
    <row r="1030" spans="1:2">
      <c r="A1030" t="str">
        <f t="shared" si="16"/>
        <v>E0174</v>
      </c>
      <c r="B1030" s="254" t="s">
        <v>1391</v>
      </c>
    </row>
    <row r="1031" spans="1:2">
      <c r="A1031" t="str">
        <f t="shared" si="16"/>
        <v>E0175</v>
      </c>
      <c r="B1031" s="254" t="s">
        <v>1392</v>
      </c>
    </row>
    <row r="1032" spans="1:2">
      <c r="A1032" t="str">
        <f t="shared" si="16"/>
        <v>E0176</v>
      </c>
      <c r="B1032" s="254" t="s">
        <v>1393</v>
      </c>
    </row>
    <row r="1033" spans="1:2">
      <c r="A1033" t="str">
        <f t="shared" si="16"/>
        <v>E0177</v>
      </c>
      <c r="B1033" s="254" t="s">
        <v>1394</v>
      </c>
    </row>
    <row r="1034" spans="1:2">
      <c r="A1034" t="str">
        <f t="shared" si="16"/>
        <v>E0178</v>
      </c>
      <c r="B1034" s="254" t="s">
        <v>1395</v>
      </c>
    </row>
    <row r="1035" spans="1:2">
      <c r="A1035" t="str">
        <f t="shared" si="16"/>
        <v>E0179</v>
      </c>
      <c r="B1035" s="254" t="s">
        <v>1396</v>
      </c>
    </row>
    <row r="1036" spans="1:2">
      <c r="A1036" t="str">
        <f t="shared" si="16"/>
        <v>E0180</v>
      </c>
      <c r="B1036" s="254" t="s">
        <v>1397</v>
      </c>
    </row>
    <row r="1037" spans="1:2">
      <c r="A1037" t="str">
        <f t="shared" si="16"/>
        <v>E0181</v>
      </c>
      <c r="B1037" s="254" t="s">
        <v>1398</v>
      </c>
    </row>
    <row r="1038" spans="1:2">
      <c r="A1038" t="str">
        <f t="shared" si="16"/>
        <v>E0182</v>
      </c>
      <c r="B1038" s="254" t="s">
        <v>1399</v>
      </c>
    </row>
    <row r="1039" spans="1:2">
      <c r="A1039" t="str">
        <f t="shared" si="16"/>
        <v>E0183</v>
      </c>
      <c r="B1039" s="254" t="s">
        <v>1400</v>
      </c>
    </row>
    <row r="1040" spans="1:2">
      <c r="A1040" t="str">
        <f t="shared" si="16"/>
        <v>E0184</v>
      </c>
      <c r="B1040" s="254" t="s">
        <v>1401</v>
      </c>
    </row>
    <row r="1041" spans="1:2">
      <c r="A1041" t="str">
        <f t="shared" si="16"/>
        <v>E0185</v>
      </c>
      <c r="B1041" s="254" t="s">
        <v>1402</v>
      </c>
    </row>
    <row r="1042" spans="1:2">
      <c r="A1042" t="str">
        <f t="shared" si="16"/>
        <v>E0186</v>
      </c>
      <c r="B1042" s="254" t="s">
        <v>1403</v>
      </c>
    </row>
    <row r="1043" spans="1:2">
      <c r="A1043" t="str">
        <f t="shared" si="16"/>
        <v>E0187</v>
      </c>
      <c r="B1043" s="254" t="s">
        <v>1404</v>
      </c>
    </row>
    <row r="1044" spans="1:2">
      <c r="A1044" t="str">
        <f t="shared" si="16"/>
        <v>E0188</v>
      </c>
      <c r="B1044" s="254" t="s">
        <v>1405</v>
      </c>
    </row>
    <row r="1045" spans="1:2">
      <c r="A1045" t="str">
        <f t="shared" si="16"/>
        <v>E0189</v>
      </c>
      <c r="B1045" s="254" t="s">
        <v>1406</v>
      </c>
    </row>
    <row r="1046" spans="1:2">
      <c r="A1046" t="str">
        <f t="shared" si="16"/>
        <v>E0190</v>
      </c>
      <c r="B1046" s="254" t="s">
        <v>1407</v>
      </c>
    </row>
    <row r="1047" spans="1:2">
      <c r="A1047" t="str">
        <f t="shared" si="16"/>
        <v>E0191</v>
      </c>
      <c r="B1047" s="254" t="s">
        <v>1408</v>
      </c>
    </row>
    <row r="1048" spans="1:2">
      <c r="A1048" t="str">
        <f t="shared" si="16"/>
        <v>E0192</v>
      </c>
      <c r="B1048" s="254" t="s">
        <v>1409</v>
      </c>
    </row>
    <row r="1049" spans="1:2">
      <c r="A1049" t="str">
        <f t="shared" si="16"/>
        <v>E0193</v>
      </c>
      <c r="B1049" s="254" t="s">
        <v>1410</v>
      </c>
    </row>
    <row r="1050" spans="1:2">
      <c r="A1050" t="str">
        <f t="shared" si="16"/>
        <v>E0194</v>
      </c>
      <c r="B1050" s="254" t="s">
        <v>1411</v>
      </c>
    </row>
    <row r="1051" spans="1:2">
      <c r="A1051" t="str">
        <f t="shared" si="16"/>
        <v>E0195</v>
      </c>
      <c r="B1051" s="254" t="s">
        <v>1412</v>
      </c>
    </row>
    <row r="1052" spans="1:2">
      <c r="A1052" t="str">
        <f t="shared" si="16"/>
        <v>E0196</v>
      </c>
      <c r="B1052" s="254" t="s">
        <v>1413</v>
      </c>
    </row>
    <row r="1053" spans="1:2">
      <c r="A1053" t="str">
        <f t="shared" si="16"/>
        <v>E0197</v>
      </c>
      <c r="B1053" s="254" t="s">
        <v>1414</v>
      </c>
    </row>
    <row r="1054" spans="1:2">
      <c r="A1054" t="str">
        <f t="shared" si="16"/>
        <v>E0198</v>
      </c>
      <c r="B1054" s="254" t="s">
        <v>1415</v>
      </c>
    </row>
    <row r="1055" spans="1:2">
      <c r="A1055" t="str">
        <f t="shared" si="16"/>
        <v>E0199</v>
      </c>
      <c r="B1055" s="254" t="s">
        <v>1416</v>
      </c>
    </row>
    <row r="1056" spans="1:2">
      <c r="A1056" t="str">
        <f t="shared" si="16"/>
        <v>E0200</v>
      </c>
      <c r="B1056" s="254" t="s">
        <v>1417</v>
      </c>
    </row>
    <row r="1057" spans="1:2">
      <c r="A1057" t="str">
        <f t="shared" si="16"/>
        <v>E0201</v>
      </c>
      <c r="B1057" s="254" t="s">
        <v>1418</v>
      </c>
    </row>
    <row r="1058" spans="1:2">
      <c r="A1058" t="str">
        <f t="shared" si="16"/>
        <v>E0202</v>
      </c>
      <c r="B1058" s="254" t="s">
        <v>1419</v>
      </c>
    </row>
    <row r="1059" spans="1:2">
      <c r="A1059" t="str">
        <f t="shared" si="16"/>
        <v>E0203</v>
      </c>
      <c r="B1059" s="254" t="s">
        <v>1420</v>
      </c>
    </row>
    <row r="1060" spans="1:2">
      <c r="A1060" t="str">
        <f t="shared" si="16"/>
        <v>E0204</v>
      </c>
      <c r="B1060" s="254" t="s">
        <v>1421</v>
      </c>
    </row>
    <row r="1061" spans="1:2">
      <c r="A1061" t="str">
        <f t="shared" si="16"/>
        <v>E0205</v>
      </c>
      <c r="B1061" s="254" t="s">
        <v>1422</v>
      </c>
    </row>
    <row r="1062" spans="1:2">
      <c r="A1062" t="str">
        <f t="shared" si="16"/>
        <v>E0206</v>
      </c>
      <c r="B1062" s="254" t="s">
        <v>1423</v>
      </c>
    </row>
    <row r="1063" spans="1:2">
      <c r="A1063" t="str">
        <f t="shared" si="16"/>
        <v>E0207</v>
      </c>
      <c r="B1063" s="254" t="s">
        <v>1424</v>
      </c>
    </row>
    <row r="1064" spans="1:2">
      <c r="A1064" t="str">
        <f t="shared" si="16"/>
        <v>E0208</v>
      </c>
      <c r="B1064" s="254" t="s">
        <v>1425</v>
      </c>
    </row>
    <row r="1065" spans="1:2">
      <c r="A1065" t="str">
        <f t="shared" si="16"/>
        <v>E0209</v>
      </c>
      <c r="B1065" s="254" t="s">
        <v>1426</v>
      </c>
    </row>
    <row r="1066" spans="1:2">
      <c r="A1066" t="str">
        <f t="shared" si="16"/>
        <v>E0210</v>
      </c>
      <c r="B1066" s="254" t="s">
        <v>1427</v>
      </c>
    </row>
    <row r="1067" spans="1:2">
      <c r="A1067" t="str">
        <f t="shared" si="16"/>
        <v>E0211</v>
      </c>
      <c r="B1067" s="254" t="s">
        <v>1428</v>
      </c>
    </row>
    <row r="1068" spans="1:2">
      <c r="A1068" t="str">
        <f t="shared" si="16"/>
        <v>E0212</v>
      </c>
      <c r="B1068" s="254" t="s">
        <v>1429</v>
      </c>
    </row>
    <row r="1069" spans="1:2">
      <c r="A1069" t="str">
        <f t="shared" si="16"/>
        <v>E0213</v>
      </c>
      <c r="B1069" s="254" t="s">
        <v>1430</v>
      </c>
    </row>
    <row r="1070" spans="1:2">
      <c r="A1070" t="str">
        <f t="shared" si="16"/>
        <v>E0214</v>
      </c>
      <c r="B1070" s="254" t="s">
        <v>1431</v>
      </c>
    </row>
    <row r="1071" spans="1:2">
      <c r="A1071" t="str">
        <f t="shared" si="16"/>
        <v>E0215</v>
      </c>
      <c r="B1071" s="254" t="s">
        <v>1432</v>
      </c>
    </row>
    <row r="1072" spans="1:2">
      <c r="A1072" t="str">
        <f t="shared" si="16"/>
        <v>E0216</v>
      </c>
      <c r="B1072" s="254" t="s">
        <v>1433</v>
      </c>
    </row>
    <row r="1073" spans="1:2">
      <c r="A1073" t="str">
        <f t="shared" si="16"/>
        <v>E0217</v>
      </c>
      <c r="B1073" s="254" t="s">
        <v>1434</v>
      </c>
    </row>
    <row r="1074" spans="1:2">
      <c r="A1074" t="str">
        <f t="shared" si="16"/>
        <v>E0218</v>
      </c>
      <c r="B1074" s="254" t="s">
        <v>1435</v>
      </c>
    </row>
    <row r="1075" spans="1:2">
      <c r="A1075" t="str">
        <f t="shared" si="16"/>
        <v>E0219</v>
      </c>
      <c r="B1075" s="254" t="s">
        <v>1436</v>
      </c>
    </row>
    <row r="1076" spans="1:2">
      <c r="A1076" t="str">
        <f t="shared" si="16"/>
        <v>E0220</v>
      </c>
      <c r="B1076" s="254" t="s">
        <v>1437</v>
      </c>
    </row>
    <row r="1077" spans="1:2">
      <c r="A1077" t="str">
        <f t="shared" si="16"/>
        <v>E0221</v>
      </c>
      <c r="B1077" s="254" t="s">
        <v>1438</v>
      </c>
    </row>
    <row r="1078" spans="1:2">
      <c r="A1078" t="str">
        <f t="shared" si="16"/>
        <v>E0222</v>
      </c>
      <c r="B1078" s="254" t="s">
        <v>1439</v>
      </c>
    </row>
    <row r="1079" spans="1:2">
      <c r="A1079" t="str">
        <f t="shared" si="16"/>
        <v>E0223</v>
      </c>
      <c r="B1079" s="254" t="s">
        <v>1440</v>
      </c>
    </row>
    <row r="1080" spans="1:2">
      <c r="A1080" t="str">
        <f t="shared" si="16"/>
        <v>E0224</v>
      </c>
      <c r="B1080" s="254" t="s">
        <v>1441</v>
      </c>
    </row>
    <row r="1081" spans="1:2">
      <c r="A1081" t="str">
        <f t="shared" si="16"/>
        <v>E0225</v>
      </c>
      <c r="B1081" s="254" t="s">
        <v>1442</v>
      </c>
    </row>
    <row r="1082" spans="1:2">
      <c r="A1082" t="str">
        <f t="shared" si="16"/>
        <v>E0226</v>
      </c>
      <c r="B1082" s="254" t="s">
        <v>1443</v>
      </c>
    </row>
    <row r="1083" spans="1:2">
      <c r="A1083" t="str">
        <f t="shared" si="16"/>
        <v>E0227</v>
      </c>
      <c r="B1083" s="254" t="s">
        <v>1444</v>
      </c>
    </row>
    <row r="1084" spans="1:2">
      <c r="A1084" t="str">
        <f t="shared" si="16"/>
        <v>E0228</v>
      </c>
      <c r="B1084" s="254" t="s">
        <v>1445</v>
      </c>
    </row>
    <row r="1085" spans="1:2">
      <c r="A1085" t="str">
        <f t="shared" si="16"/>
        <v>E0229</v>
      </c>
      <c r="B1085" s="254" t="s">
        <v>1446</v>
      </c>
    </row>
    <row r="1086" spans="1:2">
      <c r="A1086" t="str">
        <f t="shared" si="16"/>
        <v>E0230</v>
      </c>
      <c r="B1086" s="254" t="s">
        <v>1447</v>
      </c>
    </row>
    <row r="1087" spans="1:2">
      <c r="A1087" t="str">
        <f t="shared" si="16"/>
        <v>E0231</v>
      </c>
      <c r="B1087" s="254" t="s">
        <v>1448</v>
      </c>
    </row>
    <row r="1088" spans="1:2">
      <c r="A1088" t="str">
        <f t="shared" si="16"/>
        <v>E0232</v>
      </c>
      <c r="B1088" s="254" t="s">
        <v>1449</v>
      </c>
    </row>
    <row r="1089" spans="1:2">
      <c r="A1089" t="str">
        <f t="shared" si="16"/>
        <v>E0233</v>
      </c>
      <c r="B1089" s="254" t="s">
        <v>1450</v>
      </c>
    </row>
    <row r="1090" spans="1:2">
      <c r="A1090" t="str">
        <f t="shared" si="16"/>
        <v>E0234</v>
      </c>
      <c r="B1090" s="254" t="s">
        <v>1451</v>
      </c>
    </row>
    <row r="1091" spans="1:2">
      <c r="A1091" t="str">
        <f t="shared" ref="A1091:A1154" si="17">LEFT(B1091,5)</f>
        <v>E0235</v>
      </c>
      <c r="B1091" s="254" t="s">
        <v>1452</v>
      </c>
    </row>
    <row r="1092" spans="1:2">
      <c r="A1092" t="str">
        <f t="shared" si="17"/>
        <v>E0236</v>
      </c>
      <c r="B1092" s="254" t="s">
        <v>1453</v>
      </c>
    </row>
    <row r="1093" spans="1:2">
      <c r="A1093" t="str">
        <f t="shared" si="17"/>
        <v>E0237</v>
      </c>
      <c r="B1093" s="254" t="s">
        <v>1454</v>
      </c>
    </row>
    <row r="1094" spans="1:2">
      <c r="A1094" t="str">
        <f t="shared" si="17"/>
        <v>E0238</v>
      </c>
      <c r="B1094" s="254" t="s">
        <v>1455</v>
      </c>
    </row>
    <row r="1095" spans="1:2">
      <c r="A1095" t="str">
        <f t="shared" si="17"/>
        <v>E0239</v>
      </c>
      <c r="B1095" s="254" t="s">
        <v>1456</v>
      </c>
    </row>
    <row r="1096" spans="1:2">
      <c r="A1096" t="str">
        <f t="shared" si="17"/>
        <v>E0240</v>
      </c>
      <c r="B1096" s="254" t="s">
        <v>1457</v>
      </c>
    </row>
    <row r="1097" spans="1:2">
      <c r="A1097" t="str">
        <f t="shared" si="17"/>
        <v>E0241</v>
      </c>
      <c r="B1097" s="254" t="s">
        <v>1458</v>
      </c>
    </row>
    <row r="1098" spans="1:2">
      <c r="A1098" t="str">
        <f t="shared" si="17"/>
        <v>E0242</v>
      </c>
      <c r="B1098" s="254" t="s">
        <v>1459</v>
      </c>
    </row>
    <row r="1099" spans="1:2">
      <c r="A1099" t="str">
        <f t="shared" si="17"/>
        <v>E0243</v>
      </c>
      <c r="B1099" s="254" t="s">
        <v>1460</v>
      </c>
    </row>
    <row r="1100" spans="1:2">
      <c r="A1100" t="str">
        <f t="shared" si="17"/>
        <v>E0244</v>
      </c>
      <c r="B1100" s="254" t="s">
        <v>1461</v>
      </c>
    </row>
    <row r="1101" spans="1:2">
      <c r="A1101" t="str">
        <f t="shared" si="17"/>
        <v>E0245</v>
      </c>
      <c r="B1101" s="254" t="s">
        <v>1462</v>
      </c>
    </row>
    <row r="1102" spans="1:2">
      <c r="A1102" t="str">
        <f t="shared" si="17"/>
        <v>E0246</v>
      </c>
      <c r="B1102" s="254" t="s">
        <v>1463</v>
      </c>
    </row>
    <row r="1103" spans="1:2">
      <c r="A1103" t="str">
        <f t="shared" si="17"/>
        <v>E0247</v>
      </c>
      <c r="B1103" s="254" t="s">
        <v>1464</v>
      </c>
    </row>
    <row r="1104" spans="1:2">
      <c r="A1104" t="str">
        <f t="shared" si="17"/>
        <v>E0248</v>
      </c>
      <c r="B1104" s="254" t="s">
        <v>1465</v>
      </c>
    </row>
    <row r="1105" spans="1:2">
      <c r="A1105" t="str">
        <f t="shared" si="17"/>
        <v>E0249</v>
      </c>
      <c r="B1105" s="254" t="s">
        <v>1466</v>
      </c>
    </row>
    <row r="1106" spans="1:2">
      <c r="A1106" t="str">
        <f t="shared" si="17"/>
        <v>E0250</v>
      </c>
      <c r="B1106" s="254" t="s">
        <v>1467</v>
      </c>
    </row>
    <row r="1107" spans="1:2">
      <c r="A1107" t="str">
        <f t="shared" si="17"/>
        <v>E0251</v>
      </c>
      <c r="B1107" s="254" t="s">
        <v>1468</v>
      </c>
    </row>
    <row r="1108" spans="1:2">
      <c r="A1108" t="str">
        <f t="shared" si="17"/>
        <v>E0252</v>
      </c>
      <c r="B1108" s="254" t="s">
        <v>1469</v>
      </c>
    </row>
    <row r="1109" spans="1:2">
      <c r="A1109" t="str">
        <f t="shared" si="17"/>
        <v>E0253</v>
      </c>
      <c r="B1109" s="254" t="s">
        <v>1470</v>
      </c>
    </row>
    <row r="1110" spans="1:2">
      <c r="A1110" t="str">
        <f t="shared" si="17"/>
        <v>E0254</v>
      </c>
      <c r="B1110" s="254" t="s">
        <v>1471</v>
      </c>
    </row>
    <row r="1111" spans="1:2">
      <c r="A1111" t="str">
        <f t="shared" si="17"/>
        <v>E0255</v>
      </c>
      <c r="B1111" s="254" t="s">
        <v>1472</v>
      </c>
    </row>
    <row r="1112" spans="1:2">
      <c r="A1112" t="str">
        <f t="shared" si="17"/>
        <v>E0256</v>
      </c>
      <c r="B1112" s="254" t="s">
        <v>1473</v>
      </c>
    </row>
    <row r="1113" spans="1:2">
      <c r="A1113" t="str">
        <f t="shared" si="17"/>
        <v>E0257</v>
      </c>
      <c r="B1113" s="254" t="s">
        <v>1474</v>
      </c>
    </row>
    <row r="1114" spans="1:2">
      <c r="A1114" t="str">
        <f t="shared" si="17"/>
        <v>E0258</v>
      </c>
      <c r="B1114" s="254" t="s">
        <v>1475</v>
      </c>
    </row>
    <row r="1115" spans="1:2">
      <c r="A1115" t="str">
        <f t="shared" si="17"/>
        <v>E0259</v>
      </c>
      <c r="B1115" s="254" t="s">
        <v>1476</v>
      </c>
    </row>
    <row r="1116" spans="1:2">
      <c r="A1116" t="str">
        <f t="shared" si="17"/>
        <v>E0260</v>
      </c>
      <c r="B1116" s="254" t="s">
        <v>1477</v>
      </c>
    </row>
    <row r="1117" spans="1:2">
      <c r="A1117" t="str">
        <f t="shared" si="17"/>
        <v>E0261</v>
      </c>
      <c r="B1117" s="254" t="s">
        <v>1478</v>
      </c>
    </row>
    <row r="1118" spans="1:2">
      <c r="A1118" t="str">
        <f t="shared" si="17"/>
        <v>E0262</v>
      </c>
      <c r="B1118" s="254" t="s">
        <v>1479</v>
      </c>
    </row>
    <row r="1119" spans="1:2">
      <c r="A1119" t="str">
        <f t="shared" si="17"/>
        <v>E0263</v>
      </c>
      <c r="B1119" s="254" t="s">
        <v>1480</v>
      </c>
    </row>
    <row r="1120" spans="1:2">
      <c r="A1120" t="str">
        <f t="shared" si="17"/>
        <v>E0264</v>
      </c>
      <c r="B1120" s="254" t="s">
        <v>1481</v>
      </c>
    </row>
    <row r="1121" spans="1:2">
      <c r="A1121" t="str">
        <f t="shared" si="17"/>
        <v>E0265</v>
      </c>
      <c r="B1121" s="254" t="s">
        <v>1482</v>
      </c>
    </row>
    <row r="1122" spans="1:2">
      <c r="A1122" t="str">
        <f t="shared" si="17"/>
        <v>E0266</v>
      </c>
      <c r="B1122" s="254" t="s">
        <v>1483</v>
      </c>
    </row>
    <row r="1123" spans="1:2">
      <c r="A1123" t="str">
        <f t="shared" si="17"/>
        <v>E0267</v>
      </c>
      <c r="B1123" s="254" t="s">
        <v>1484</v>
      </c>
    </row>
    <row r="1124" spans="1:2">
      <c r="A1124" t="str">
        <f t="shared" si="17"/>
        <v>E0268</v>
      </c>
      <c r="B1124" s="254" t="s">
        <v>1485</v>
      </c>
    </row>
    <row r="1125" spans="1:2">
      <c r="A1125" t="str">
        <f t="shared" si="17"/>
        <v>E0269</v>
      </c>
      <c r="B1125" s="254" t="s">
        <v>1486</v>
      </c>
    </row>
    <row r="1126" spans="1:2">
      <c r="A1126" t="str">
        <f t="shared" si="17"/>
        <v>E0270</v>
      </c>
      <c r="B1126" s="254" t="s">
        <v>1487</v>
      </c>
    </row>
    <row r="1127" spans="1:2">
      <c r="A1127" t="str">
        <f t="shared" si="17"/>
        <v>E0271</v>
      </c>
      <c r="B1127" s="254" t="s">
        <v>1488</v>
      </c>
    </row>
    <row r="1128" spans="1:2">
      <c r="A1128" t="str">
        <f t="shared" si="17"/>
        <v>E0272</v>
      </c>
      <c r="B1128" s="254" t="s">
        <v>1489</v>
      </c>
    </row>
    <row r="1129" spans="1:2">
      <c r="A1129" t="str">
        <f t="shared" si="17"/>
        <v>E0273</v>
      </c>
      <c r="B1129" s="254" t="s">
        <v>1490</v>
      </c>
    </row>
    <row r="1130" spans="1:2">
      <c r="A1130" t="str">
        <f t="shared" si="17"/>
        <v>E0274</v>
      </c>
      <c r="B1130" s="254" t="s">
        <v>1491</v>
      </c>
    </row>
    <row r="1131" spans="1:2">
      <c r="A1131" t="str">
        <f t="shared" si="17"/>
        <v>E0275</v>
      </c>
      <c r="B1131" s="254" t="s">
        <v>1492</v>
      </c>
    </row>
    <row r="1132" spans="1:2">
      <c r="A1132" t="str">
        <f t="shared" si="17"/>
        <v>E0276</v>
      </c>
      <c r="B1132" s="254" t="s">
        <v>1493</v>
      </c>
    </row>
    <row r="1133" spans="1:2">
      <c r="A1133" t="str">
        <f t="shared" si="17"/>
        <v>E0277</v>
      </c>
      <c r="B1133" s="254" t="s">
        <v>1494</v>
      </c>
    </row>
    <row r="1134" spans="1:2">
      <c r="A1134" t="str">
        <f t="shared" si="17"/>
        <v>E0278</v>
      </c>
      <c r="B1134" s="254" t="s">
        <v>1495</v>
      </c>
    </row>
    <row r="1135" spans="1:2">
      <c r="A1135" t="str">
        <f t="shared" si="17"/>
        <v>E0279</v>
      </c>
      <c r="B1135" s="254" t="s">
        <v>1496</v>
      </c>
    </row>
    <row r="1136" spans="1:2">
      <c r="A1136" t="str">
        <f t="shared" si="17"/>
        <v>E0280</v>
      </c>
      <c r="B1136" s="254" t="s">
        <v>1497</v>
      </c>
    </row>
    <row r="1137" spans="1:2">
      <c r="A1137" t="str">
        <f t="shared" si="17"/>
        <v>E0281</v>
      </c>
      <c r="B1137" s="254" t="s">
        <v>1498</v>
      </c>
    </row>
    <row r="1138" spans="1:2">
      <c r="A1138" t="str">
        <f t="shared" si="17"/>
        <v>E0282</v>
      </c>
      <c r="B1138" s="254" t="s">
        <v>1499</v>
      </c>
    </row>
    <row r="1139" spans="1:2">
      <c r="A1139" t="str">
        <f t="shared" si="17"/>
        <v>E0283</v>
      </c>
      <c r="B1139" s="254" t="s">
        <v>1500</v>
      </c>
    </row>
    <row r="1140" spans="1:2">
      <c r="A1140" t="str">
        <f t="shared" si="17"/>
        <v>E0284</v>
      </c>
      <c r="B1140" s="254" t="s">
        <v>1501</v>
      </c>
    </row>
    <row r="1141" spans="1:2">
      <c r="A1141" t="str">
        <f t="shared" si="17"/>
        <v>E0285</v>
      </c>
      <c r="B1141" s="254" t="s">
        <v>1502</v>
      </c>
    </row>
    <row r="1142" spans="1:2">
      <c r="A1142" t="str">
        <f t="shared" si="17"/>
        <v>E0286</v>
      </c>
      <c r="B1142" s="254" t="s">
        <v>1503</v>
      </c>
    </row>
    <row r="1143" spans="1:2">
      <c r="A1143" t="str">
        <f t="shared" si="17"/>
        <v>E0287</v>
      </c>
      <c r="B1143" s="254" t="s">
        <v>1504</v>
      </c>
    </row>
    <row r="1144" spans="1:2">
      <c r="A1144" t="str">
        <f t="shared" si="17"/>
        <v>E0288</v>
      </c>
      <c r="B1144" s="254" t="s">
        <v>1505</v>
      </c>
    </row>
    <row r="1145" spans="1:2">
      <c r="A1145" t="str">
        <f t="shared" si="17"/>
        <v>E0289</v>
      </c>
      <c r="B1145" s="254" t="s">
        <v>1506</v>
      </c>
    </row>
    <row r="1146" spans="1:2">
      <c r="A1146" t="str">
        <f t="shared" si="17"/>
        <v>E0290</v>
      </c>
      <c r="B1146" s="254" t="s">
        <v>1507</v>
      </c>
    </row>
    <row r="1147" spans="1:2">
      <c r="A1147" t="str">
        <f t="shared" si="17"/>
        <v>E0291</v>
      </c>
      <c r="B1147" s="254" t="s">
        <v>1508</v>
      </c>
    </row>
    <row r="1148" spans="1:2">
      <c r="A1148" t="str">
        <f t="shared" si="17"/>
        <v>E0292</v>
      </c>
      <c r="B1148" s="254" t="s">
        <v>1509</v>
      </c>
    </row>
    <row r="1149" spans="1:2">
      <c r="A1149" t="str">
        <f t="shared" si="17"/>
        <v>E0293</v>
      </c>
      <c r="B1149" s="254" t="s">
        <v>1510</v>
      </c>
    </row>
    <row r="1150" spans="1:2">
      <c r="A1150" t="str">
        <f t="shared" si="17"/>
        <v>E0294</v>
      </c>
      <c r="B1150" s="254" t="s">
        <v>1511</v>
      </c>
    </row>
    <row r="1151" spans="1:2">
      <c r="A1151" t="str">
        <f t="shared" si="17"/>
        <v>E0295</v>
      </c>
      <c r="B1151" s="254" t="s">
        <v>1512</v>
      </c>
    </row>
    <row r="1152" spans="1:2">
      <c r="A1152" t="str">
        <f t="shared" si="17"/>
        <v>E0296</v>
      </c>
      <c r="B1152" s="254" t="s">
        <v>1513</v>
      </c>
    </row>
    <row r="1153" spans="1:2">
      <c r="A1153" t="str">
        <f t="shared" si="17"/>
        <v>E0297</v>
      </c>
      <c r="B1153" s="254" t="s">
        <v>1514</v>
      </c>
    </row>
    <row r="1154" spans="1:2">
      <c r="A1154" t="str">
        <f t="shared" si="17"/>
        <v>E0298</v>
      </c>
      <c r="B1154" s="254" t="s">
        <v>1515</v>
      </c>
    </row>
    <row r="1155" spans="1:2">
      <c r="A1155" t="str">
        <f t="shared" ref="A1155:A1218" si="18">LEFT(B1155,5)</f>
        <v>E0299</v>
      </c>
      <c r="B1155" s="254" t="s">
        <v>1516</v>
      </c>
    </row>
    <row r="1156" spans="1:2">
      <c r="A1156" t="str">
        <f t="shared" si="18"/>
        <v>E0300</v>
      </c>
      <c r="B1156" s="254" t="s">
        <v>1517</v>
      </c>
    </row>
    <row r="1157" spans="1:2">
      <c r="A1157" t="str">
        <f t="shared" si="18"/>
        <v>E0301</v>
      </c>
      <c r="B1157" s="254" t="s">
        <v>1518</v>
      </c>
    </row>
    <row r="1158" spans="1:2">
      <c r="A1158" t="str">
        <f t="shared" si="18"/>
        <v>E0302</v>
      </c>
      <c r="B1158" s="254" t="s">
        <v>1519</v>
      </c>
    </row>
    <row r="1159" spans="1:2">
      <c r="A1159" t="str">
        <f t="shared" si="18"/>
        <v>E0303</v>
      </c>
      <c r="B1159" s="254" t="s">
        <v>1520</v>
      </c>
    </row>
    <row r="1160" spans="1:2">
      <c r="A1160" t="str">
        <f t="shared" si="18"/>
        <v>E0304</v>
      </c>
      <c r="B1160" s="254" t="s">
        <v>1521</v>
      </c>
    </row>
    <row r="1161" spans="1:2">
      <c r="A1161" t="str">
        <f t="shared" si="18"/>
        <v>E0305</v>
      </c>
      <c r="B1161" s="254" t="s">
        <v>1522</v>
      </c>
    </row>
    <row r="1162" spans="1:2">
      <c r="A1162" t="str">
        <f t="shared" si="18"/>
        <v>E0306</v>
      </c>
      <c r="B1162" s="254" t="s">
        <v>1523</v>
      </c>
    </row>
    <row r="1163" spans="1:2">
      <c r="A1163" t="str">
        <f t="shared" si="18"/>
        <v>E0307</v>
      </c>
      <c r="B1163" s="254" t="s">
        <v>1524</v>
      </c>
    </row>
    <row r="1164" spans="1:2">
      <c r="A1164" t="str">
        <f t="shared" si="18"/>
        <v>E0308</v>
      </c>
      <c r="B1164" s="254" t="s">
        <v>1525</v>
      </c>
    </row>
    <row r="1165" spans="1:2">
      <c r="A1165" t="str">
        <f t="shared" si="18"/>
        <v>E0309</v>
      </c>
      <c r="B1165" s="254" t="s">
        <v>1526</v>
      </c>
    </row>
    <row r="1166" spans="1:2">
      <c r="A1166" t="str">
        <f t="shared" si="18"/>
        <v>E0310</v>
      </c>
      <c r="B1166" s="254" t="s">
        <v>1527</v>
      </c>
    </row>
    <row r="1167" spans="1:2">
      <c r="A1167" t="str">
        <f t="shared" si="18"/>
        <v>E0311</v>
      </c>
      <c r="B1167" s="254" t="s">
        <v>1528</v>
      </c>
    </row>
    <row r="1168" spans="1:2">
      <c r="A1168" t="str">
        <f t="shared" si="18"/>
        <v>E0312</v>
      </c>
      <c r="B1168" s="254" t="s">
        <v>1529</v>
      </c>
    </row>
    <row r="1169" spans="1:2">
      <c r="A1169" t="str">
        <f t="shared" si="18"/>
        <v>E0313</v>
      </c>
      <c r="B1169" s="254" t="s">
        <v>1530</v>
      </c>
    </row>
    <row r="1170" spans="1:2">
      <c r="A1170" t="str">
        <f t="shared" si="18"/>
        <v>E0314</v>
      </c>
      <c r="B1170" s="254" t="s">
        <v>1531</v>
      </c>
    </row>
    <row r="1171" spans="1:2">
      <c r="A1171" t="str">
        <f t="shared" si="18"/>
        <v>E0315</v>
      </c>
      <c r="B1171" s="254" t="s">
        <v>1532</v>
      </c>
    </row>
    <row r="1172" spans="1:2">
      <c r="A1172" t="str">
        <f t="shared" si="18"/>
        <v>E0316</v>
      </c>
      <c r="B1172" s="254" t="s">
        <v>1533</v>
      </c>
    </row>
    <row r="1173" spans="1:2">
      <c r="A1173" t="str">
        <f t="shared" si="18"/>
        <v>E0317</v>
      </c>
      <c r="B1173" s="254" t="s">
        <v>1534</v>
      </c>
    </row>
    <row r="1174" spans="1:2">
      <c r="A1174" t="str">
        <f t="shared" si="18"/>
        <v>E0318</v>
      </c>
      <c r="B1174" s="254" t="s">
        <v>1535</v>
      </c>
    </row>
    <row r="1175" spans="1:2">
      <c r="A1175" t="str">
        <f t="shared" si="18"/>
        <v>E0319</v>
      </c>
      <c r="B1175" s="254" t="s">
        <v>1536</v>
      </c>
    </row>
    <row r="1176" spans="1:2">
      <c r="A1176" t="str">
        <f t="shared" si="18"/>
        <v>E0320</v>
      </c>
      <c r="B1176" s="254" t="s">
        <v>1537</v>
      </c>
    </row>
    <row r="1177" spans="1:2">
      <c r="A1177" t="str">
        <f t="shared" si="18"/>
        <v>E0321</v>
      </c>
      <c r="B1177" s="254" t="s">
        <v>1538</v>
      </c>
    </row>
    <row r="1178" spans="1:2">
      <c r="A1178" t="str">
        <f t="shared" si="18"/>
        <v>E0322</v>
      </c>
      <c r="B1178" s="254" t="s">
        <v>1539</v>
      </c>
    </row>
    <row r="1179" spans="1:2">
      <c r="A1179" t="str">
        <f t="shared" si="18"/>
        <v>E0323</v>
      </c>
      <c r="B1179" s="254" t="s">
        <v>1540</v>
      </c>
    </row>
    <row r="1180" spans="1:2">
      <c r="A1180" t="str">
        <f t="shared" si="18"/>
        <v>E0324</v>
      </c>
      <c r="B1180" s="254" t="s">
        <v>1541</v>
      </c>
    </row>
    <row r="1181" spans="1:2">
      <c r="A1181" t="str">
        <f t="shared" si="18"/>
        <v>E0325</v>
      </c>
      <c r="B1181" s="254" t="s">
        <v>1542</v>
      </c>
    </row>
    <row r="1182" spans="1:2">
      <c r="A1182" t="str">
        <f t="shared" si="18"/>
        <v>E0326</v>
      </c>
      <c r="B1182" s="254" t="s">
        <v>1543</v>
      </c>
    </row>
    <row r="1183" spans="1:2">
      <c r="A1183" t="str">
        <f t="shared" si="18"/>
        <v>E0327</v>
      </c>
      <c r="B1183" s="254" t="s">
        <v>1544</v>
      </c>
    </row>
    <row r="1184" spans="1:2">
      <c r="A1184" t="str">
        <f t="shared" si="18"/>
        <v>E0328</v>
      </c>
      <c r="B1184" s="254" t="s">
        <v>1545</v>
      </c>
    </row>
    <row r="1185" spans="1:2">
      <c r="A1185" t="str">
        <f t="shared" si="18"/>
        <v>E0329</v>
      </c>
      <c r="B1185" s="254" t="s">
        <v>1546</v>
      </c>
    </row>
    <row r="1186" spans="1:2">
      <c r="A1186" t="str">
        <f t="shared" si="18"/>
        <v>E0330</v>
      </c>
      <c r="B1186" s="254" t="s">
        <v>1547</v>
      </c>
    </row>
    <row r="1187" spans="1:2">
      <c r="A1187" t="str">
        <f t="shared" si="18"/>
        <v>E0331</v>
      </c>
      <c r="B1187" s="254" t="s">
        <v>1548</v>
      </c>
    </row>
    <row r="1188" spans="1:2">
      <c r="A1188" t="str">
        <f t="shared" si="18"/>
        <v>E0332</v>
      </c>
      <c r="B1188" s="254" t="s">
        <v>1549</v>
      </c>
    </row>
    <row r="1189" spans="1:2">
      <c r="A1189" t="str">
        <f t="shared" si="18"/>
        <v>E0333</v>
      </c>
      <c r="B1189" s="254" t="s">
        <v>1550</v>
      </c>
    </row>
    <row r="1190" spans="1:2">
      <c r="A1190" t="str">
        <f t="shared" si="18"/>
        <v>E0334</v>
      </c>
      <c r="B1190" s="254" t="s">
        <v>1551</v>
      </c>
    </row>
    <row r="1191" spans="1:2">
      <c r="A1191" t="str">
        <f t="shared" si="18"/>
        <v>E0335</v>
      </c>
      <c r="B1191" s="254" t="s">
        <v>1552</v>
      </c>
    </row>
    <row r="1192" spans="1:2">
      <c r="A1192" t="str">
        <f t="shared" si="18"/>
        <v>E0336</v>
      </c>
      <c r="B1192" s="254" t="s">
        <v>1553</v>
      </c>
    </row>
    <row r="1193" spans="1:2">
      <c r="A1193" t="str">
        <f t="shared" si="18"/>
        <v>E0337</v>
      </c>
      <c r="B1193" s="254" t="s">
        <v>1554</v>
      </c>
    </row>
    <row r="1194" spans="1:2">
      <c r="A1194" t="str">
        <f t="shared" si="18"/>
        <v>E0338</v>
      </c>
      <c r="B1194" s="254" t="s">
        <v>1555</v>
      </c>
    </row>
    <row r="1195" spans="1:2">
      <c r="A1195" t="str">
        <f t="shared" si="18"/>
        <v>E0339</v>
      </c>
      <c r="B1195" s="254" t="s">
        <v>1556</v>
      </c>
    </row>
    <row r="1196" spans="1:2">
      <c r="A1196" t="str">
        <f t="shared" si="18"/>
        <v>E0340</v>
      </c>
      <c r="B1196" s="254" t="s">
        <v>1557</v>
      </c>
    </row>
    <row r="1197" spans="1:2">
      <c r="A1197" t="str">
        <f t="shared" si="18"/>
        <v>E0341</v>
      </c>
      <c r="B1197" s="254" t="s">
        <v>1558</v>
      </c>
    </row>
    <row r="1198" spans="1:2">
      <c r="A1198" t="str">
        <f t="shared" si="18"/>
        <v>E0342</v>
      </c>
      <c r="B1198" s="254" t="s">
        <v>1559</v>
      </c>
    </row>
    <row r="1199" spans="1:2">
      <c r="A1199" t="str">
        <f t="shared" si="18"/>
        <v>E0343</v>
      </c>
      <c r="B1199" s="254" t="s">
        <v>1560</v>
      </c>
    </row>
    <row r="1200" spans="1:2">
      <c r="A1200" t="str">
        <f t="shared" si="18"/>
        <v>E0344</v>
      </c>
      <c r="B1200" s="254" t="s">
        <v>1561</v>
      </c>
    </row>
    <row r="1201" spans="1:2">
      <c r="A1201" t="str">
        <f t="shared" si="18"/>
        <v>E0345</v>
      </c>
      <c r="B1201" s="254" t="s">
        <v>1562</v>
      </c>
    </row>
    <row r="1202" spans="1:2">
      <c r="A1202" t="str">
        <f t="shared" si="18"/>
        <v>E0346</v>
      </c>
      <c r="B1202" s="254" t="s">
        <v>1563</v>
      </c>
    </row>
    <row r="1203" spans="1:2">
      <c r="A1203" t="str">
        <f t="shared" si="18"/>
        <v>E0347</v>
      </c>
      <c r="B1203" s="254" t="s">
        <v>1564</v>
      </c>
    </row>
    <row r="1204" spans="1:2">
      <c r="A1204" t="str">
        <f t="shared" si="18"/>
        <v>E0348</v>
      </c>
      <c r="B1204" s="254" t="s">
        <v>1565</v>
      </c>
    </row>
    <row r="1205" spans="1:2">
      <c r="A1205" t="str">
        <f t="shared" si="18"/>
        <v>E0349</v>
      </c>
      <c r="B1205" s="254" t="s">
        <v>1566</v>
      </c>
    </row>
    <row r="1206" spans="1:2">
      <c r="A1206" t="str">
        <f t="shared" si="18"/>
        <v>E0350</v>
      </c>
      <c r="B1206" s="254" t="s">
        <v>1567</v>
      </c>
    </row>
    <row r="1207" spans="1:2">
      <c r="A1207" t="str">
        <f t="shared" si="18"/>
        <v>E0351</v>
      </c>
      <c r="B1207" s="254" t="s">
        <v>1568</v>
      </c>
    </row>
    <row r="1208" spans="1:2">
      <c r="A1208" t="str">
        <f t="shared" si="18"/>
        <v>E0352</v>
      </c>
      <c r="B1208" s="254" t="s">
        <v>1569</v>
      </c>
    </row>
    <row r="1209" spans="1:2">
      <c r="A1209" t="str">
        <f t="shared" si="18"/>
        <v>E0353</v>
      </c>
      <c r="B1209" s="254" t="s">
        <v>1570</v>
      </c>
    </row>
    <row r="1210" spans="1:2">
      <c r="A1210" t="str">
        <f t="shared" si="18"/>
        <v>E0354</v>
      </c>
      <c r="B1210" s="254" t="s">
        <v>1571</v>
      </c>
    </row>
    <row r="1211" spans="1:2">
      <c r="A1211" t="str">
        <f t="shared" si="18"/>
        <v>E0355</v>
      </c>
      <c r="B1211" s="254" t="s">
        <v>1572</v>
      </c>
    </row>
    <row r="1212" spans="1:2">
      <c r="A1212" t="str">
        <f t="shared" si="18"/>
        <v>E0356</v>
      </c>
      <c r="B1212" s="254" t="s">
        <v>1573</v>
      </c>
    </row>
    <row r="1213" spans="1:2">
      <c r="A1213" t="str">
        <f t="shared" si="18"/>
        <v>E0357</v>
      </c>
      <c r="B1213" s="254" t="s">
        <v>1574</v>
      </c>
    </row>
    <row r="1214" spans="1:2">
      <c r="A1214" t="str">
        <f t="shared" si="18"/>
        <v>E0358</v>
      </c>
      <c r="B1214" s="254" t="s">
        <v>1575</v>
      </c>
    </row>
    <row r="1215" spans="1:2">
      <c r="A1215" t="str">
        <f t="shared" si="18"/>
        <v>E0359</v>
      </c>
      <c r="B1215" s="254" t="s">
        <v>1576</v>
      </c>
    </row>
    <row r="1216" spans="1:2">
      <c r="A1216" t="str">
        <f t="shared" si="18"/>
        <v>E0360</v>
      </c>
      <c r="B1216" s="254" t="s">
        <v>1577</v>
      </c>
    </row>
    <row r="1217" spans="1:2">
      <c r="A1217" t="str">
        <f t="shared" si="18"/>
        <v>E0361</v>
      </c>
      <c r="B1217" s="254" t="s">
        <v>1578</v>
      </c>
    </row>
    <row r="1218" spans="1:2">
      <c r="A1218" t="str">
        <f t="shared" si="18"/>
        <v>E0362</v>
      </c>
      <c r="B1218" s="254" t="s">
        <v>1579</v>
      </c>
    </row>
    <row r="1219" spans="1:2">
      <c r="A1219" t="str">
        <f t="shared" ref="A1219:A1282" si="19">LEFT(B1219,5)</f>
        <v>E0363</v>
      </c>
      <c r="B1219" s="254" t="s">
        <v>1580</v>
      </c>
    </row>
    <row r="1220" spans="1:2">
      <c r="A1220" t="str">
        <f t="shared" si="19"/>
        <v>E0364</v>
      </c>
      <c r="B1220" s="254" t="s">
        <v>1581</v>
      </c>
    </row>
    <row r="1221" spans="1:2">
      <c r="A1221" t="str">
        <f t="shared" si="19"/>
        <v>E0365</v>
      </c>
      <c r="B1221" s="254" t="s">
        <v>1582</v>
      </c>
    </row>
    <row r="1222" spans="1:2">
      <c r="A1222" t="str">
        <f t="shared" si="19"/>
        <v>E0366</v>
      </c>
      <c r="B1222" s="254" t="s">
        <v>1583</v>
      </c>
    </row>
    <row r="1223" spans="1:2">
      <c r="A1223" t="str">
        <f t="shared" si="19"/>
        <v>E0367</v>
      </c>
      <c r="B1223" s="254" t="s">
        <v>1584</v>
      </c>
    </row>
    <row r="1224" spans="1:2">
      <c r="A1224" t="str">
        <f t="shared" si="19"/>
        <v>E0368</v>
      </c>
      <c r="B1224" s="254" t="s">
        <v>1585</v>
      </c>
    </row>
    <row r="1225" spans="1:2">
      <c r="A1225" t="str">
        <f t="shared" si="19"/>
        <v>E0369</v>
      </c>
      <c r="B1225" s="254" t="s">
        <v>1586</v>
      </c>
    </row>
    <row r="1226" spans="1:2">
      <c r="A1226" t="str">
        <f t="shared" si="19"/>
        <v>E0370</v>
      </c>
      <c r="B1226" s="254" t="s">
        <v>1587</v>
      </c>
    </row>
    <row r="1227" spans="1:2">
      <c r="A1227" t="str">
        <f t="shared" si="19"/>
        <v>E0371</v>
      </c>
      <c r="B1227" s="254" t="s">
        <v>1588</v>
      </c>
    </row>
    <row r="1228" spans="1:2">
      <c r="A1228" t="str">
        <f t="shared" si="19"/>
        <v>E0372</v>
      </c>
      <c r="B1228" s="254" t="s">
        <v>1589</v>
      </c>
    </row>
    <row r="1229" spans="1:2">
      <c r="A1229" t="str">
        <f t="shared" si="19"/>
        <v>E0373</v>
      </c>
      <c r="B1229" s="254" t="s">
        <v>1590</v>
      </c>
    </row>
    <row r="1230" spans="1:2">
      <c r="A1230" t="str">
        <f t="shared" si="19"/>
        <v>E0374</v>
      </c>
      <c r="B1230" s="254" t="s">
        <v>1591</v>
      </c>
    </row>
    <row r="1231" spans="1:2">
      <c r="A1231" t="str">
        <f t="shared" si="19"/>
        <v>E0375</v>
      </c>
      <c r="B1231" s="254" t="s">
        <v>1592</v>
      </c>
    </row>
    <row r="1232" spans="1:2">
      <c r="A1232" t="str">
        <f t="shared" si="19"/>
        <v>E0376</v>
      </c>
      <c r="B1232" s="254" t="s">
        <v>1593</v>
      </c>
    </row>
    <row r="1233" spans="1:2">
      <c r="A1233" t="str">
        <f t="shared" si="19"/>
        <v>E0377</v>
      </c>
      <c r="B1233" s="254" t="s">
        <v>1594</v>
      </c>
    </row>
    <row r="1234" spans="1:2">
      <c r="A1234" t="str">
        <f t="shared" si="19"/>
        <v>E0378</v>
      </c>
      <c r="B1234" s="254" t="s">
        <v>1595</v>
      </c>
    </row>
    <row r="1235" spans="1:2">
      <c r="A1235" t="str">
        <f t="shared" si="19"/>
        <v>E0379</v>
      </c>
      <c r="B1235" s="254" t="s">
        <v>1596</v>
      </c>
    </row>
    <row r="1236" spans="1:2">
      <c r="A1236" t="str">
        <f t="shared" si="19"/>
        <v>E0380</v>
      </c>
      <c r="B1236" s="254" t="s">
        <v>1597</v>
      </c>
    </row>
    <row r="1237" spans="1:2">
      <c r="A1237" t="str">
        <f t="shared" si="19"/>
        <v>E0381</v>
      </c>
      <c r="B1237" s="254" t="s">
        <v>1598</v>
      </c>
    </row>
    <row r="1238" spans="1:2">
      <c r="A1238" t="str">
        <f t="shared" si="19"/>
        <v>E0382</v>
      </c>
      <c r="B1238" s="254" t="s">
        <v>1599</v>
      </c>
    </row>
    <row r="1239" spans="1:2">
      <c r="A1239" t="str">
        <f t="shared" si="19"/>
        <v>E0383</v>
      </c>
      <c r="B1239" s="254" t="s">
        <v>1600</v>
      </c>
    </row>
    <row r="1240" spans="1:2">
      <c r="A1240" t="str">
        <f t="shared" si="19"/>
        <v>E0384</v>
      </c>
      <c r="B1240" s="254" t="s">
        <v>1601</v>
      </c>
    </row>
    <row r="1241" spans="1:2">
      <c r="A1241" t="str">
        <f t="shared" si="19"/>
        <v>E0385</v>
      </c>
      <c r="B1241" s="254" t="s">
        <v>1602</v>
      </c>
    </row>
    <row r="1242" spans="1:2">
      <c r="A1242" t="str">
        <f t="shared" si="19"/>
        <v>E0386</v>
      </c>
      <c r="B1242" s="254" t="s">
        <v>1603</v>
      </c>
    </row>
    <row r="1243" spans="1:2">
      <c r="A1243" t="str">
        <f t="shared" si="19"/>
        <v>E0387</v>
      </c>
      <c r="B1243" s="254" t="s">
        <v>1604</v>
      </c>
    </row>
    <row r="1244" spans="1:2">
      <c r="A1244" t="str">
        <f t="shared" si="19"/>
        <v>E0388</v>
      </c>
      <c r="B1244" s="254" t="s">
        <v>1605</v>
      </c>
    </row>
    <row r="1245" spans="1:2">
      <c r="A1245" t="str">
        <f t="shared" si="19"/>
        <v>E0389</v>
      </c>
      <c r="B1245" s="254" t="s">
        <v>1606</v>
      </c>
    </row>
    <row r="1246" spans="1:2">
      <c r="A1246" t="str">
        <f t="shared" si="19"/>
        <v>E0390</v>
      </c>
      <c r="B1246" s="254" t="s">
        <v>1607</v>
      </c>
    </row>
    <row r="1247" spans="1:2">
      <c r="A1247" t="str">
        <f t="shared" si="19"/>
        <v>E0391</v>
      </c>
      <c r="B1247" s="254" t="s">
        <v>1608</v>
      </c>
    </row>
    <row r="1248" spans="1:2">
      <c r="A1248" t="str">
        <f t="shared" si="19"/>
        <v>E0392</v>
      </c>
      <c r="B1248" s="254" t="s">
        <v>1609</v>
      </c>
    </row>
    <row r="1249" spans="1:2">
      <c r="A1249" t="str">
        <f t="shared" si="19"/>
        <v>E0393</v>
      </c>
      <c r="B1249" s="254" t="s">
        <v>1610</v>
      </c>
    </row>
    <row r="1250" spans="1:2">
      <c r="A1250" t="str">
        <f t="shared" si="19"/>
        <v>E0394</v>
      </c>
      <c r="B1250" s="254" t="s">
        <v>1611</v>
      </c>
    </row>
    <row r="1251" spans="1:2">
      <c r="A1251" t="str">
        <f t="shared" si="19"/>
        <v>E0395</v>
      </c>
      <c r="B1251" s="254" t="s">
        <v>1612</v>
      </c>
    </row>
    <row r="1252" spans="1:2">
      <c r="A1252" t="str">
        <f t="shared" si="19"/>
        <v>E0396</v>
      </c>
      <c r="B1252" s="254" t="s">
        <v>1613</v>
      </c>
    </row>
    <row r="1253" spans="1:2">
      <c r="A1253" t="str">
        <f t="shared" si="19"/>
        <v>E0397</v>
      </c>
      <c r="B1253" s="254" t="s">
        <v>1614</v>
      </c>
    </row>
    <row r="1254" spans="1:2">
      <c r="A1254" t="str">
        <f t="shared" si="19"/>
        <v>E0398</v>
      </c>
      <c r="B1254" s="254" t="s">
        <v>1615</v>
      </c>
    </row>
    <row r="1255" spans="1:2">
      <c r="A1255" t="str">
        <f t="shared" si="19"/>
        <v>E0399</v>
      </c>
      <c r="B1255" s="254" t="s">
        <v>1616</v>
      </c>
    </row>
    <row r="1256" spans="1:2">
      <c r="A1256" t="str">
        <f t="shared" si="19"/>
        <v>E0400</v>
      </c>
      <c r="B1256" s="254" t="s">
        <v>1617</v>
      </c>
    </row>
    <row r="1257" spans="1:2">
      <c r="A1257" t="str">
        <f t="shared" si="19"/>
        <v>E0401</v>
      </c>
      <c r="B1257" s="254" t="s">
        <v>1618</v>
      </c>
    </row>
    <row r="1258" spans="1:2">
      <c r="A1258" t="str">
        <f t="shared" si="19"/>
        <v>E0402</v>
      </c>
      <c r="B1258" s="254" t="s">
        <v>1619</v>
      </c>
    </row>
    <row r="1259" spans="1:2">
      <c r="A1259" t="str">
        <f t="shared" si="19"/>
        <v>E0403</v>
      </c>
      <c r="B1259" s="254" t="s">
        <v>1620</v>
      </c>
    </row>
    <row r="1260" spans="1:2">
      <c r="A1260" t="str">
        <f t="shared" si="19"/>
        <v>E0404</v>
      </c>
      <c r="B1260" s="254" t="s">
        <v>1621</v>
      </c>
    </row>
    <row r="1261" spans="1:2">
      <c r="A1261" t="str">
        <f t="shared" si="19"/>
        <v>E0405</v>
      </c>
      <c r="B1261" s="254" t="s">
        <v>1622</v>
      </c>
    </row>
    <row r="1262" spans="1:2">
      <c r="A1262" t="str">
        <f t="shared" si="19"/>
        <v>E0406</v>
      </c>
      <c r="B1262" s="254" t="s">
        <v>1623</v>
      </c>
    </row>
    <row r="1263" spans="1:2">
      <c r="A1263" t="str">
        <f t="shared" si="19"/>
        <v>E0407</v>
      </c>
      <c r="B1263" s="254" t="s">
        <v>1624</v>
      </c>
    </row>
    <row r="1264" spans="1:2">
      <c r="A1264" t="str">
        <f t="shared" si="19"/>
        <v>E0408</v>
      </c>
      <c r="B1264" s="254" t="s">
        <v>1625</v>
      </c>
    </row>
    <row r="1265" spans="1:2">
      <c r="A1265" t="str">
        <f t="shared" si="19"/>
        <v>E0409</v>
      </c>
      <c r="B1265" s="254" t="s">
        <v>1626</v>
      </c>
    </row>
    <row r="1266" spans="1:2">
      <c r="A1266" t="str">
        <f t="shared" si="19"/>
        <v>E0410</v>
      </c>
      <c r="B1266" s="254" t="s">
        <v>1627</v>
      </c>
    </row>
    <row r="1267" spans="1:2">
      <c r="A1267" t="str">
        <f t="shared" si="19"/>
        <v>E0411</v>
      </c>
      <c r="B1267" s="254" t="s">
        <v>1628</v>
      </c>
    </row>
    <row r="1268" spans="1:2">
      <c r="A1268" t="str">
        <f t="shared" si="19"/>
        <v>E0412</v>
      </c>
      <c r="B1268" s="254" t="s">
        <v>1629</v>
      </c>
    </row>
    <row r="1269" spans="1:2">
      <c r="A1269" t="str">
        <f t="shared" si="19"/>
        <v>E0413</v>
      </c>
      <c r="B1269" s="254" t="s">
        <v>1630</v>
      </c>
    </row>
    <row r="1270" spans="1:2">
      <c r="A1270" t="str">
        <f t="shared" si="19"/>
        <v>E0414</v>
      </c>
      <c r="B1270" s="254" t="s">
        <v>1631</v>
      </c>
    </row>
    <row r="1271" spans="1:2">
      <c r="A1271" t="str">
        <f t="shared" si="19"/>
        <v>E0415</v>
      </c>
      <c r="B1271" s="254" t="s">
        <v>1632</v>
      </c>
    </row>
    <row r="1272" spans="1:2">
      <c r="A1272" t="str">
        <f t="shared" si="19"/>
        <v>E0416</v>
      </c>
      <c r="B1272" s="254" t="s">
        <v>1633</v>
      </c>
    </row>
    <row r="1273" spans="1:2">
      <c r="A1273" t="str">
        <f t="shared" si="19"/>
        <v>E0417</v>
      </c>
      <c r="B1273" s="254" t="s">
        <v>1634</v>
      </c>
    </row>
    <row r="1274" spans="1:2">
      <c r="A1274" t="str">
        <f t="shared" si="19"/>
        <v>E0418</v>
      </c>
      <c r="B1274" s="254" t="s">
        <v>1635</v>
      </c>
    </row>
    <row r="1275" spans="1:2">
      <c r="A1275" t="str">
        <f t="shared" si="19"/>
        <v>E0419</v>
      </c>
      <c r="B1275" s="254" t="s">
        <v>1636</v>
      </c>
    </row>
    <row r="1276" spans="1:2">
      <c r="A1276" t="str">
        <f t="shared" si="19"/>
        <v>E0420</v>
      </c>
      <c r="B1276" s="254" t="s">
        <v>1637</v>
      </c>
    </row>
    <row r="1277" spans="1:2">
      <c r="A1277" t="str">
        <f t="shared" si="19"/>
        <v>E0421</v>
      </c>
      <c r="B1277" s="254" t="s">
        <v>1638</v>
      </c>
    </row>
    <row r="1278" spans="1:2">
      <c r="A1278" t="str">
        <f t="shared" si="19"/>
        <v>E0422</v>
      </c>
      <c r="B1278" s="254" t="s">
        <v>1639</v>
      </c>
    </row>
    <row r="1279" spans="1:2">
      <c r="A1279" t="str">
        <f t="shared" si="19"/>
        <v>E0423</v>
      </c>
      <c r="B1279" s="254" t="s">
        <v>1640</v>
      </c>
    </row>
    <row r="1280" spans="1:2">
      <c r="A1280" t="str">
        <f t="shared" si="19"/>
        <v>E0424</v>
      </c>
      <c r="B1280" s="254" t="s">
        <v>1641</v>
      </c>
    </row>
    <row r="1281" spans="1:2">
      <c r="A1281" t="str">
        <f t="shared" si="19"/>
        <v>E0425</v>
      </c>
      <c r="B1281" s="254" t="s">
        <v>1642</v>
      </c>
    </row>
    <row r="1282" spans="1:2">
      <c r="A1282" t="str">
        <f t="shared" si="19"/>
        <v>E0426</v>
      </c>
      <c r="B1282" s="254" t="s">
        <v>1643</v>
      </c>
    </row>
    <row r="1283" spans="1:2">
      <c r="A1283" t="str">
        <f t="shared" ref="A1283:A1346" si="20">LEFT(B1283,5)</f>
        <v>E0427</v>
      </c>
      <c r="B1283" s="254" t="s">
        <v>1644</v>
      </c>
    </row>
    <row r="1284" spans="1:2">
      <c r="A1284" t="str">
        <f t="shared" si="20"/>
        <v>E0428</v>
      </c>
      <c r="B1284" s="254" t="s">
        <v>1645</v>
      </c>
    </row>
    <row r="1285" spans="1:2">
      <c r="A1285" t="str">
        <f t="shared" si="20"/>
        <v>E0429</v>
      </c>
      <c r="B1285" s="254" t="s">
        <v>1646</v>
      </c>
    </row>
    <row r="1286" spans="1:2">
      <c r="A1286" t="str">
        <f t="shared" si="20"/>
        <v>E0430</v>
      </c>
      <c r="B1286" s="254" t="s">
        <v>1647</v>
      </c>
    </row>
    <row r="1287" spans="1:2">
      <c r="A1287" t="str">
        <f t="shared" si="20"/>
        <v>E0431</v>
      </c>
      <c r="B1287" s="254" t="s">
        <v>1648</v>
      </c>
    </row>
    <row r="1288" spans="1:2">
      <c r="A1288" t="str">
        <f t="shared" si="20"/>
        <v>E0432</v>
      </c>
      <c r="B1288" s="254" t="s">
        <v>1649</v>
      </c>
    </row>
    <row r="1289" spans="1:2">
      <c r="A1289" t="str">
        <f t="shared" si="20"/>
        <v>E0433</v>
      </c>
      <c r="B1289" s="254" t="s">
        <v>1650</v>
      </c>
    </row>
    <row r="1290" spans="1:2">
      <c r="A1290" t="str">
        <f t="shared" si="20"/>
        <v>E0434</v>
      </c>
      <c r="B1290" s="254" t="s">
        <v>1651</v>
      </c>
    </row>
    <row r="1291" spans="1:2">
      <c r="A1291" t="str">
        <f t="shared" si="20"/>
        <v>E0435</v>
      </c>
      <c r="B1291" s="254" t="s">
        <v>1652</v>
      </c>
    </row>
    <row r="1292" spans="1:2">
      <c r="A1292" t="str">
        <f t="shared" si="20"/>
        <v>E0436</v>
      </c>
      <c r="B1292" s="254" t="s">
        <v>1653</v>
      </c>
    </row>
    <row r="1293" spans="1:2">
      <c r="A1293" t="str">
        <f t="shared" si="20"/>
        <v>E0437</v>
      </c>
      <c r="B1293" s="254" t="s">
        <v>1654</v>
      </c>
    </row>
    <row r="1294" spans="1:2">
      <c r="A1294" t="str">
        <f t="shared" si="20"/>
        <v>E0438</v>
      </c>
      <c r="B1294" s="254" t="s">
        <v>1655</v>
      </c>
    </row>
    <row r="1295" spans="1:2">
      <c r="A1295" t="str">
        <f t="shared" si="20"/>
        <v>E0439</v>
      </c>
      <c r="B1295" s="254" t="s">
        <v>1656</v>
      </c>
    </row>
    <row r="1296" spans="1:2">
      <c r="A1296" t="str">
        <f t="shared" si="20"/>
        <v>E0440</v>
      </c>
      <c r="B1296" s="254" t="s">
        <v>1657</v>
      </c>
    </row>
    <row r="1297" spans="1:2">
      <c r="A1297" t="str">
        <f t="shared" si="20"/>
        <v>E0441</v>
      </c>
      <c r="B1297" s="254" t="s">
        <v>1658</v>
      </c>
    </row>
    <row r="1298" spans="1:2">
      <c r="A1298" t="str">
        <f t="shared" si="20"/>
        <v>E0442</v>
      </c>
      <c r="B1298" s="254" t="s">
        <v>1659</v>
      </c>
    </row>
    <row r="1299" spans="1:2">
      <c r="A1299" t="str">
        <f t="shared" si="20"/>
        <v>E0443</v>
      </c>
      <c r="B1299" s="254" t="s">
        <v>1660</v>
      </c>
    </row>
    <row r="1300" spans="1:2">
      <c r="A1300" t="str">
        <f t="shared" si="20"/>
        <v>E0444</v>
      </c>
      <c r="B1300" s="254" t="s">
        <v>1661</v>
      </c>
    </row>
    <row r="1301" spans="1:2">
      <c r="A1301" t="str">
        <f t="shared" si="20"/>
        <v>E0445</v>
      </c>
      <c r="B1301" s="254" t="s">
        <v>1662</v>
      </c>
    </row>
    <row r="1302" spans="1:2">
      <c r="A1302" t="str">
        <f t="shared" si="20"/>
        <v>E0446</v>
      </c>
      <c r="B1302" s="254" t="s">
        <v>1663</v>
      </c>
    </row>
    <row r="1303" spans="1:2">
      <c r="A1303" t="str">
        <f t="shared" si="20"/>
        <v>E0447</v>
      </c>
      <c r="B1303" s="254" t="s">
        <v>1664</v>
      </c>
    </row>
    <row r="1304" spans="1:2">
      <c r="A1304" t="str">
        <f t="shared" si="20"/>
        <v>E0448</v>
      </c>
      <c r="B1304" s="254" t="s">
        <v>1665</v>
      </c>
    </row>
    <row r="1305" spans="1:2">
      <c r="A1305" t="str">
        <f t="shared" si="20"/>
        <v>E0449</v>
      </c>
      <c r="B1305" s="254" t="s">
        <v>1666</v>
      </c>
    </row>
    <row r="1306" spans="1:2">
      <c r="A1306" t="str">
        <f t="shared" si="20"/>
        <v>E0450</v>
      </c>
      <c r="B1306" s="254" t="s">
        <v>1667</v>
      </c>
    </row>
    <row r="1307" spans="1:2">
      <c r="A1307" t="str">
        <f t="shared" si="20"/>
        <v>E0451</v>
      </c>
      <c r="B1307" s="254" t="s">
        <v>1668</v>
      </c>
    </row>
    <row r="1308" spans="1:2">
      <c r="A1308" t="str">
        <f t="shared" si="20"/>
        <v>E0452</v>
      </c>
      <c r="B1308" s="254" t="s">
        <v>1669</v>
      </c>
    </row>
    <row r="1309" spans="1:2">
      <c r="A1309" t="str">
        <f t="shared" si="20"/>
        <v>E0453</v>
      </c>
      <c r="B1309" s="254" t="s">
        <v>1670</v>
      </c>
    </row>
    <row r="1310" spans="1:2">
      <c r="A1310" t="str">
        <f t="shared" si="20"/>
        <v>E0454</v>
      </c>
      <c r="B1310" s="254" t="s">
        <v>1671</v>
      </c>
    </row>
    <row r="1311" spans="1:2">
      <c r="A1311" t="str">
        <f t="shared" si="20"/>
        <v>E0455</v>
      </c>
      <c r="B1311" s="254" t="s">
        <v>1672</v>
      </c>
    </row>
    <row r="1312" spans="1:2">
      <c r="A1312" t="str">
        <f t="shared" si="20"/>
        <v>E0456</v>
      </c>
      <c r="B1312" s="254" t="s">
        <v>1673</v>
      </c>
    </row>
    <row r="1313" spans="1:2">
      <c r="A1313" t="str">
        <f t="shared" si="20"/>
        <v>E0457</v>
      </c>
      <c r="B1313" s="254" t="s">
        <v>1674</v>
      </c>
    </row>
    <row r="1314" spans="1:2">
      <c r="A1314" t="str">
        <f t="shared" si="20"/>
        <v>E0458</v>
      </c>
      <c r="B1314" s="254" t="s">
        <v>1675</v>
      </c>
    </row>
    <row r="1315" spans="1:2">
      <c r="A1315" t="str">
        <f t="shared" si="20"/>
        <v>E0459</v>
      </c>
      <c r="B1315" s="254" t="s">
        <v>1676</v>
      </c>
    </row>
    <row r="1316" spans="1:2">
      <c r="A1316" t="str">
        <f t="shared" si="20"/>
        <v>E0460</v>
      </c>
      <c r="B1316" s="254" t="s">
        <v>1677</v>
      </c>
    </row>
    <row r="1317" spans="1:2">
      <c r="A1317" t="str">
        <f t="shared" si="20"/>
        <v>E0461</v>
      </c>
      <c r="B1317" s="254" t="s">
        <v>1678</v>
      </c>
    </row>
    <row r="1318" spans="1:2">
      <c r="A1318" t="str">
        <f t="shared" si="20"/>
        <v>E0462</v>
      </c>
      <c r="B1318" s="254" t="s">
        <v>1679</v>
      </c>
    </row>
    <row r="1319" spans="1:2">
      <c r="A1319" t="str">
        <f t="shared" si="20"/>
        <v>E0463</v>
      </c>
      <c r="B1319" s="254" t="s">
        <v>1680</v>
      </c>
    </row>
    <row r="1320" spans="1:2">
      <c r="A1320" t="str">
        <f t="shared" si="20"/>
        <v>E0464</v>
      </c>
      <c r="B1320" s="254" t="s">
        <v>1681</v>
      </c>
    </row>
    <row r="1321" spans="1:2">
      <c r="A1321" t="str">
        <f t="shared" si="20"/>
        <v>E0465</v>
      </c>
      <c r="B1321" s="254" t="s">
        <v>1682</v>
      </c>
    </row>
    <row r="1322" spans="1:2">
      <c r="A1322" t="str">
        <f t="shared" si="20"/>
        <v>E0466</v>
      </c>
      <c r="B1322" s="254" t="s">
        <v>1683</v>
      </c>
    </row>
    <row r="1323" spans="1:2">
      <c r="A1323" t="str">
        <f t="shared" si="20"/>
        <v>E0467</v>
      </c>
      <c r="B1323" s="254" t="s">
        <v>1684</v>
      </c>
    </row>
    <row r="1324" spans="1:2">
      <c r="A1324" t="str">
        <f t="shared" si="20"/>
        <v>E0468</v>
      </c>
      <c r="B1324" s="254" t="s">
        <v>1685</v>
      </c>
    </row>
    <row r="1325" spans="1:2">
      <c r="A1325" t="str">
        <f t="shared" si="20"/>
        <v>E0469</v>
      </c>
      <c r="B1325" s="254" t="s">
        <v>1686</v>
      </c>
    </row>
    <row r="1326" spans="1:2">
      <c r="A1326" t="str">
        <f t="shared" si="20"/>
        <v>E0470</v>
      </c>
      <c r="B1326" s="254" t="s">
        <v>1687</v>
      </c>
    </row>
    <row r="1327" spans="1:2">
      <c r="A1327" t="str">
        <f t="shared" si="20"/>
        <v>E0471</v>
      </c>
      <c r="B1327" s="254" t="s">
        <v>1688</v>
      </c>
    </row>
    <row r="1328" spans="1:2">
      <c r="A1328" t="str">
        <f t="shared" si="20"/>
        <v>E0472</v>
      </c>
      <c r="B1328" s="254" t="s">
        <v>1689</v>
      </c>
    </row>
    <row r="1329" spans="1:2">
      <c r="A1329" t="str">
        <f t="shared" si="20"/>
        <v>E0473</v>
      </c>
      <c r="B1329" s="254" t="s">
        <v>1690</v>
      </c>
    </row>
    <row r="1330" spans="1:2">
      <c r="A1330" t="str">
        <f t="shared" si="20"/>
        <v>E0474</v>
      </c>
      <c r="B1330" s="254" t="s">
        <v>1691</v>
      </c>
    </row>
    <row r="1331" spans="1:2">
      <c r="A1331" t="str">
        <f t="shared" si="20"/>
        <v>E0475</v>
      </c>
      <c r="B1331" s="254" t="s">
        <v>1692</v>
      </c>
    </row>
    <row r="1332" spans="1:2">
      <c r="A1332" t="str">
        <f t="shared" si="20"/>
        <v>E0476</v>
      </c>
      <c r="B1332" s="254" t="s">
        <v>1693</v>
      </c>
    </row>
    <row r="1333" spans="1:2">
      <c r="A1333" t="str">
        <f t="shared" si="20"/>
        <v>E0477</v>
      </c>
      <c r="B1333" s="254" t="s">
        <v>1694</v>
      </c>
    </row>
    <row r="1334" spans="1:2">
      <c r="A1334" t="str">
        <f t="shared" si="20"/>
        <v>E0478</v>
      </c>
      <c r="B1334" s="254" t="s">
        <v>1695</v>
      </c>
    </row>
    <row r="1335" spans="1:2">
      <c r="A1335" t="str">
        <f t="shared" si="20"/>
        <v>E0479</v>
      </c>
      <c r="B1335" s="254" t="s">
        <v>1696</v>
      </c>
    </row>
    <row r="1336" spans="1:2">
      <c r="A1336" t="str">
        <f t="shared" si="20"/>
        <v>E0480</v>
      </c>
      <c r="B1336" s="254" t="s">
        <v>1697</v>
      </c>
    </row>
    <row r="1337" spans="1:2">
      <c r="A1337" t="str">
        <f t="shared" si="20"/>
        <v>E0481</v>
      </c>
      <c r="B1337" s="254" t="s">
        <v>1698</v>
      </c>
    </row>
    <row r="1338" spans="1:2">
      <c r="A1338" t="str">
        <f t="shared" si="20"/>
        <v>E0482</v>
      </c>
      <c r="B1338" s="254" t="s">
        <v>1699</v>
      </c>
    </row>
    <row r="1339" spans="1:2">
      <c r="A1339" t="str">
        <f t="shared" si="20"/>
        <v>E0483</v>
      </c>
      <c r="B1339" s="254" t="s">
        <v>1700</v>
      </c>
    </row>
    <row r="1340" spans="1:2">
      <c r="A1340" t="str">
        <f t="shared" si="20"/>
        <v>E0484</v>
      </c>
      <c r="B1340" s="254" t="s">
        <v>1701</v>
      </c>
    </row>
    <row r="1341" spans="1:2">
      <c r="A1341" t="str">
        <f t="shared" si="20"/>
        <v>E0485</v>
      </c>
      <c r="B1341" s="254" t="s">
        <v>1702</v>
      </c>
    </row>
    <row r="1342" spans="1:2">
      <c r="A1342" t="str">
        <f t="shared" si="20"/>
        <v>E0486</v>
      </c>
      <c r="B1342" s="254" t="s">
        <v>1703</v>
      </c>
    </row>
    <row r="1343" spans="1:2">
      <c r="A1343" t="str">
        <f t="shared" si="20"/>
        <v>E0487</v>
      </c>
      <c r="B1343" s="254" t="s">
        <v>1704</v>
      </c>
    </row>
    <row r="1344" spans="1:2">
      <c r="A1344" t="str">
        <f t="shared" si="20"/>
        <v>E0488</v>
      </c>
      <c r="B1344" s="254" t="s">
        <v>1705</v>
      </c>
    </row>
    <row r="1345" spans="1:2">
      <c r="A1345" t="str">
        <f t="shared" si="20"/>
        <v>E0489</v>
      </c>
      <c r="B1345" s="254" t="s">
        <v>1706</v>
      </c>
    </row>
    <row r="1346" spans="1:2">
      <c r="A1346" t="str">
        <f t="shared" si="20"/>
        <v>E0490</v>
      </c>
      <c r="B1346" s="254" t="s">
        <v>1707</v>
      </c>
    </row>
    <row r="1347" spans="1:2">
      <c r="A1347" t="str">
        <f t="shared" ref="A1347:A1410" si="21">LEFT(B1347,5)</f>
        <v>E0491</v>
      </c>
      <c r="B1347" s="254" t="s">
        <v>1708</v>
      </c>
    </row>
    <row r="1348" spans="1:2">
      <c r="A1348" t="str">
        <f t="shared" si="21"/>
        <v>E0492</v>
      </c>
      <c r="B1348" s="254" t="s">
        <v>1709</v>
      </c>
    </row>
    <row r="1349" spans="1:2">
      <c r="A1349" t="str">
        <f t="shared" si="21"/>
        <v>E0493</v>
      </c>
      <c r="B1349" s="254" t="s">
        <v>1710</v>
      </c>
    </row>
    <row r="1350" spans="1:2">
      <c r="A1350" t="str">
        <f t="shared" si="21"/>
        <v>E0494</v>
      </c>
      <c r="B1350" s="254" t="s">
        <v>1711</v>
      </c>
    </row>
    <row r="1351" spans="1:2">
      <c r="A1351" t="str">
        <f t="shared" si="21"/>
        <v>E0495</v>
      </c>
      <c r="B1351" s="254" t="s">
        <v>1712</v>
      </c>
    </row>
    <row r="1352" spans="1:2">
      <c r="A1352" t="str">
        <f t="shared" si="21"/>
        <v>E0496</v>
      </c>
      <c r="B1352" s="254" t="s">
        <v>1713</v>
      </c>
    </row>
    <row r="1353" spans="1:2">
      <c r="A1353" t="str">
        <f t="shared" si="21"/>
        <v>E0497</v>
      </c>
      <c r="B1353" s="254" t="s">
        <v>1714</v>
      </c>
    </row>
    <row r="1354" spans="1:2">
      <c r="A1354" t="str">
        <f t="shared" si="21"/>
        <v>E0498</v>
      </c>
      <c r="B1354" s="254" t="s">
        <v>1715</v>
      </c>
    </row>
    <row r="1355" spans="1:2">
      <c r="A1355" t="str">
        <f t="shared" si="21"/>
        <v>E0499</v>
      </c>
      <c r="B1355" s="254" t="s">
        <v>1716</v>
      </c>
    </row>
    <row r="1356" spans="1:2">
      <c r="A1356" t="str">
        <f t="shared" si="21"/>
        <v>E0500</v>
      </c>
      <c r="B1356" s="254" t="s">
        <v>1717</v>
      </c>
    </row>
    <row r="1357" spans="1:2">
      <c r="A1357" t="str">
        <f t="shared" si="21"/>
        <v>E0501</v>
      </c>
      <c r="B1357" s="254" t="s">
        <v>1718</v>
      </c>
    </row>
    <row r="1358" spans="1:2">
      <c r="A1358" t="str">
        <f t="shared" si="21"/>
        <v>E0502</v>
      </c>
      <c r="B1358" s="254" t="s">
        <v>1719</v>
      </c>
    </row>
    <row r="1359" spans="1:2">
      <c r="A1359" t="str">
        <f t="shared" si="21"/>
        <v>E0503</v>
      </c>
      <c r="B1359" s="254" t="s">
        <v>1720</v>
      </c>
    </row>
    <row r="1360" spans="1:2">
      <c r="A1360" t="str">
        <f t="shared" si="21"/>
        <v>E0504</v>
      </c>
      <c r="B1360" s="254" t="s">
        <v>1721</v>
      </c>
    </row>
    <row r="1361" spans="1:2">
      <c r="A1361" t="str">
        <f t="shared" si="21"/>
        <v>E0505</v>
      </c>
      <c r="B1361" s="254" t="s">
        <v>1722</v>
      </c>
    </row>
    <row r="1362" spans="1:2">
      <c r="A1362" t="str">
        <f t="shared" si="21"/>
        <v>E0506</v>
      </c>
      <c r="B1362" s="254" t="s">
        <v>1723</v>
      </c>
    </row>
    <row r="1363" spans="1:2">
      <c r="A1363" t="str">
        <f t="shared" si="21"/>
        <v>E0507</v>
      </c>
      <c r="B1363" s="254" t="s">
        <v>1724</v>
      </c>
    </row>
    <row r="1364" spans="1:2">
      <c r="A1364" t="str">
        <f t="shared" si="21"/>
        <v>E0508</v>
      </c>
      <c r="B1364" s="254" t="s">
        <v>1725</v>
      </c>
    </row>
    <row r="1365" spans="1:2">
      <c r="A1365" t="str">
        <f t="shared" si="21"/>
        <v>E0509</v>
      </c>
      <c r="B1365" s="254" t="s">
        <v>1726</v>
      </c>
    </row>
    <row r="1366" spans="1:2">
      <c r="A1366" t="str">
        <f t="shared" si="21"/>
        <v>E0510</v>
      </c>
      <c r="B1366" s="254" t="s">
        <v>1727</v>
      </c>
    </row>
    <row r="1367" spans="1:2">
      <c r="A1367" t="str">
        <f t="shared" si="21"/>
        <v>E0511</v>
      </c>
      <c r="B1367" s="254" t="s">
        <v>1728</v>
      </c>
    </row>
    <row r="1368" spans="1:2">
      <c r="A1368" t="str">
        <f t="shared" si="21"/>
        <v>E0512</v>
      </c>
      <c r="B1368" s="254" t="s">
        <v>1729</v>
      </c>
    </row>
    <row r="1369" spans="1:2">
      <c r="A1369" t="str">
        <f t="shared" si="21"/>
        <v>E0513</v>
      </c>
      <c r="B1369" s="254" t="s">
        <v>1730</v>
      </c>
    </row>
    <row r="1370" spans="1:2">
      <c r="A1370" t="str">
        <f t="shared" si="21"/>
        <v>E0514</v>
      </c>
      <c r="B1370" s="254" t="s">
        <v>1731</v>
      </c>
    </row>
    <row r="1371" spans="1:2">
      <c r="A1371" t="str">
        <f t="shared" si="21"/>
        <v>E0515</v>
      </c>
      <c r="B1371" s="254" t="s">
        <v>1732</v>
      </c>
    </row>
    <row r="1372" spans="1:2">
      <c r="A1372" t="str">
        <f t="shared" si="21"/>
        <v>E0516</v>
      </c>
      <c r="B1372" s="254" t="s">
        <v>1733</v>
      </c>
    </row>
    <row r="1373" spans="1:2">
      <c r="A1373" t="str">
        <f t="shared" si="21"/>
        <v>E0517</v>
      </c>
      <c r="B1373" s="254" t="s">
        <v>1734</v>
      </c>
    </row>
    <row r="1374" spans="1:2">
      <c r="A1374" t="str">
        <f t="shared" si="21"/>
        <v>E0518</v>
      </c>
      <c r="B1374" s="254" t="s">
        <v>1735</v>
      </c>
    </row>
    <row r="1375" spans="1:2">
      <c r="A1375" t="str">
        <f t="shared" si="21"/>
        <v>E0519</v>
      </c>
      <c r="B1375" s="254" t="s">
        <v>1736</v>
      </c>
    </row>
    <row r="1376" spans="1:2">
      <c r="A1376" t="str">
        <f t="shared" si="21"/>
        <v>E0520</v>
      </c>
      <c r="B1376" s="254" t="s">
        <v>1737</v>
      </c>
    </row>
    <row r="1377" spans="1:2">
      <c r="A1377" t="str">
        <f t="shared" si="21"/>
        <v>E0521</v>
      </c>
      <c r="B1377" s="254" t="s">
        <v>1738</v>
      </c>
    </row>
    <row r="1378" spans="1:2">
      <c r="A1378" t="str">
        <f t="shared" si="21"/>
        <v>E0522</v>
      </c>
      <c r="B1378" s="254" t="s">
        <v>1739</v>
      </c>
    </row>
    <row r="1379" spans="1:2">
      <c r="A1379" t="str">
        <f t="shared" si="21"/>
        <v>E0523</v>
      </c>
      <c r="B1379" s="254" t="s">
        <v>1740</v>
      </c>
    </row>
    <row r="1380" spans="1:2">
      <c r="A1380" t="str">
        <f t="shared" si="21"/>
        <v>E0524</v>
      </c>
      <c r="B1380" s="254" t="s">
        <v>1741</v>
      </c>
    </row>
    <row r="1381" spans="1:2">
      <c r="A1381" t="str">
        <f t="shared" si="21"/>
        <v>E0525</v>
      </c>
      <c r="B1381" s="254" t="s">
        <v>1742</v>
      </c>
    </row>
    <row r="1382" spans="1:2">
      <c r="A1382" t="str">
        <f t="shared" si="21"/>
        <v>E0526</v>
      </c>
      <c r="B1382" s="254" t="s">
        <v>1743</v>
      </c>
    </row>
    <row r="1383" spans="1:2">
      <c r="A1383" t="str">
        <f t="shared" si="21"/>
        <v>E0527</v>
      </c>
      <c r="B1383" s="254" t="s">
        <v>1744</v>
      </c>
    </row>
    <row r="1384" spans="1:2">
      <c r="A1384" t="str">
        <f t="shared" si="21"/>
        <v>E0528</v>
      </c>
      <c r="B1384" s="254" t="s">
        <v>1745</v>
      </c>
    </row>
    <row r="1385" spans="1:2">
      <c r="A1385" t="str">
        <f t="shared" si="21"/>
        <v>E0529</v>
      </c>
      <c r="B1385" s="254" t="s">
        <v>1746</v>
      </c>
    </row>
    <row r="1386" spans="1:2">
      <c r="A1386" t="str">
        <f t="shared" si="21"/>
        <v>E0530</v>
      </c>
      <c r="B1386" s="254" t="s">
        <v>1747</v>
      </c>
    </row>
    <row r="1387" spans="1:2">
      <c r="A1387" t="str">
        <f t="shared" si="21"/>
        <v>E0531</v>
      </c>
      <c r="B1387" s="254" t="s">
        <v>1748</v>
      </c>
    </row>
    <row r="1388" spans="1:2">
      <c r="A1388" t="str">
        <f t="shared" si="21"/>
        <v>E0532</v>
      </c>
      <c r="B1388" s="254" t="s">
        <v>1749</v>
      </c>
    </row>
    <row r="1389" spans="1:2">
      <c r="A1389" t="str">
        <f t="shared" si="21"/>
        <v>E0533</v>
      </c>
      <c r="B1389" s="254" t="s">
        <v>1750</v>
      </c>
    </row>
    <row r="1390" spans="1:2">
      <c r="A1390" t="str">
        <f t="shared" si="21"/>
        <v>E0534</v>
      </c>
      <c r="B1390" s="254" t="s">
        <v>1751</v>
      </c>
    </row>
    <row r="1391" spans="1:2">
      <c r="A1391" t="str">
        <f t="shared" si="21"/>
        <v>E0535</v>
      </c>
      <c r="B1391" s="254" t="s">
        <v>1752</v>
      </c>
    </row>
    <row r="1392" spans="1:2">
      <c r="A1392" t="str">
        <f t="shared" si="21"/>
        <v>E0536</v>
      </c>
      <c r="B1392" s="254" t="s">
        <v>1753</v>
      </c>
    </row>
    <row r="1393" spans="1:2">
      <c r="A1393" t="str">
        <f t="shared" si="21"/>
        <v>E0537</v>
      </c>
      <c r="B1393" s="254" t="s">
        <v>1754</v>
      </c>
    </row>
    <row r="1394" spans="1:2">
      <c r="A1394" t="str">
        <f t="shared" si="21"/>
        <v>E0538</v>
      </c>
      <c r="B1394" s="254" t="s">
        <v>1755</v>
      </c>
    </row>
    <row r="1395" spans="1:2">
      <c r="A1395" t="str">
        <f t="shared" si="21"/>
        <v>E0539</v>
      </c>
      <c r="B1395" s="254" t="s">
        <v>1756</v>
      </c>
    </row>
    <row r="1396" spans="1:2">
      <c r="A1396" t="str">
        <f t="shared" si="21"/>
        <v>E0540</v>
      </c>
      <c r="B1396" s="254" t="s">
        <v>1757</v>
      </c>
    </row>
    <row r="1397" spans="1:2">
      <c r="A1397" t="str">
        <f t="shared" si="21"/>
        <v>E0541</v>
      </c>
      <c r="B1397" s="254" t="s">
        <v>1758</v>
      </c>
    </row>
    <row r="1398" spans="1:2">
      <c r="A1398" t="str">
        <f t="shared" si="21"/>
        <v>E0542</v>
      </c>
      <c r="B1398" s="254" t="s">
        <v>1759</v>
      </c>
    </row>
    <row r="1399" spans="1:2">
      <c r="A1399" t="str">
        <f t="shared" si="21"/>
        <v>E0543</v>
      </c>
      <c r="B1399" s="254" t="s">
        <v>1760</v>
      </c>
    </row>
    <row r="1400" spans="1:2">
      <c r="A1400" t="str">
        <f t="shared" si="21"/>
        <v>E0544</v>
      </c>
      <c r="B1400" s="254" t="s">
        <v>1761</v>
      </c>
    </row>
    <row r="1401" spans="1:2">
      <c r="A1401" t="str">
        <f t="shared" si="21"/>
        <v>E0545</v>
      </c>
      <c r="B1401" s="254" t="s">
        <v>1762</v>
      </c>
    </row>
    <row r="1402" spans="1:2">
      <c r="A1402" t="str">
        <f t="shared" si="21"/>
        <v>E0546</v>
      </c>
      <c r="B1402" s="254" t="s">
        <v>1763</v>
      </c>
    </row>
    <row r="1403" spans="1:2">
      <c r="A1403" t="str">
        <f t="shared" si="21"/>
        <v>E0547</v>
      </c>
      <c r="B1403" s="254" t="s">
        <v>1764</v>
      </c>
    </row>
    <row r="1404" spans="1:2">
      <c r="A1404" t="str">
        <f t="shared" si="21"/>
        <v>E0548</v>
      </c>
      <c r="B1404" s="254" t="s">
        <v>1765</v>
      </c>
    </row>
    <row r="1405" spans="1:2">
      <c r="A1405" t="str">
        <f t="shared" si="21"/>
        <v>E0549</v>
      </c>
      <c r="B1405" s="254" t="s">
        <v>1766</v>
      </c>
    </row>
    <row r="1406" spans="1:2">
      <c r="A1406" t="str">
        <f t="shared" si="21"/>
        <v>E0550</v>
      </c>
      <c r="B1406" s="254" t="s">
        <v>1767</v>
      </c>
    </row>
    <row r="1407" spans="1:2">
      <c r="A1407" t="str">
        <f t="shared" si="21"/>
        <v>E0551</v>
      </c>
      <c r="B1407" s="254" t="s">
        <v>1768</v>
      </c>
    </row>
    <row r="1408" spans="1:2">
      <c r="A1408" t="str">
        <f t="shared" si="21"/>
        <v>E0552</v>
      </c>
      <c r="B1408" s="254" t="s">
        <v>1769</v>
      </c>
    </row>
    <row r="1409" spans="1:2">
      <c r="A1409" t="str">
        <f t="shared" si="21"/>
        <v>E0553</v>
      </c>
      <c r="B1409" s="254" t="s">
        <v>1770</v>
      </c>
    </row>
    <row r="1410" spans="1:2">
      <c r="A1410" t="str">
        <f t="shared" si="21"/>
        <v>E0554</v>
      </c>
      <c r="B1410" s="254" t="s">
        <v>1771</v>
      </c>
    </row>
    <row r="1411" spans="1:2">
      <c r="A1411" t="str">
        <f t="shared" ref="A1411:A1474" si="22">LEFT(B1411,5)</f>
        <v>E0555</v>
      </c>
      <c r="B1411" s="254" t="s">
        <v>1772</v>
      </c>
    </row>
    <row r="1412" spans="1:2">
      <c r="A1412" t="str">
        <f t="shared" si="22"/>
        <v>E0556</v>
      </c>
      <c r="B1412" s="254" t="s">
        <v>1773</v>
      </c>
    </row>
    <row r="1413" spans="1:2">
      <c r="A1413" t="str">
        <f t="shared" si="22"/>
        <v>E0557</v>
      </c>
      <c r="B1413" s="254" t="s">
        <v>1774</v>
      </c>
    </row>
    <row r="1414" spans="1:2">
      <c r="A1414" t="str">
        <f t="shared" si="22"/>
        <v>E0558</v>
      </c>
      <c r="B1414" s="254" t="s">
        <v>1775</v>
      </c>
    </row>
    <row r="1415" spans="1:2">
      <c r="A1415" t="str">
        <f t="shared" si="22"/>
        <v>E0559</v>
      </c>
      <c r="B1415" s="254" t="s">
        <v>1776</v>
      </c>
    </row>
    <row r="1416" spans="1:2">
      <c r="A1416" t="str">
        <f t="shared" si="22"/>
        <v>E0560</v>
      </c>
      <c r="B1416" s="254" t="s">
        <v>1777</v>
      </c>
    </row>
    <row r="1417" spans="1:2">
      <c r="A1417" t="str">
        <f t="shared" si="22"/>
        <v>E0561</v>
      </c>
      <c r="B1417" s="254" t="s">
        <v>1778</v>
      </c>
    </row>
    <row r="1418" spans="1:2">
      <c r="A1418" t="str">
        <f t="shared" si="22"/>
        <v>E0562</v>
      </c>
      <c r="B1418" s="254" t="s">
        <v>1779</v>
      </c>
    </row>
    <row r="1419" spans="1:2">
      <c r="A1419" t="str">
        <f t="shared" si="22"/>
        <v>E0563</v>
      </c>
      <c r="B1419" s="254" t="s">
        <v>1780</v>
      </c>
    </row>
    <row r="1420" spans="1:2">
      <c r="A1420" t="str">
        <f t="shared" si="22"/>
        <v>E0564</v>
      </c>
      <c r="B1420" s="254" t="s">
        <v>1781</v>
      </c>
    </row>
    <row r="1421" spans="1:2">
      <c r="A1421" t="str">
        <f t="shared" si="22"/>
        <v>E0565</v>
      </c>
      <c r="B1421" s="254" t="s">
        <v>1782</v>
      </c>
    </row>
    <row r="1422" spans="1:2">
      <c r="A1422" t="str">
        <f t="shared" si="22"/>
        <v>E0566</v>
      </c>
      <c r="B1422" s="254" t="s">
        <v>1783</v>
      </c>
    </row>
    <row r="1423" spans="1:2">
      <c r="A1423" t="str">
        <f t="shared" si="22"/>
        <v>E0567</v>
      </c>
      <c r="B1423" s="254" t="s">
        <v>1784</v>
      </c>
    </row>
    <row r="1424" spans="1:2">
      <c r="A1424" t="str">
        <f t="shared" si="22"/>
        <v>E0568</v>
      </c>
      <c r="B1424" s="254" t="s">
        <v>1785</v>
      </c>
    </row>
    <row r="1425" spans="1:2">
      <c r="A1425" t="str">
        <f t="shared" si="22"/>
        <v>E0569</v>
      </c>
      <c r="B1425" s="254" t="s">
        <v>1786</v>
      </c>
    </row>
    <row r="1426" spans="1:2">
      <c r="A1426" t="str">
        <f t="shared" si="22"/>
        <v>E0570</v>
      </c>
      <c r="B1426" s="254" t="s">
        <v>1787</v>
      </c>
    </row>
    <row r="1427" spans="1:2">
      <c r="A1427" t="str">
        <f t="shared" si="22"/>
        <v>E0571</v>
      </c>
      <c r="B1427" s="254" t="s">
        <v>1788</v>
      </c>
    </row>
    <row r="1428" spans="1:2">
      <c r="A1428" t="str">
        <f t="shared" si="22"/>
        <v>E0572</v>
      </c>
      <c r="B1428" s="254" t="s">
        <v>1789</v>
      </c>
    </row>
    <row r="1429" spans="1:2">
      <c r="A1429" t="str">
        <f t="shared" si="22"/>
        <v>E0573</v>
      </c>
      <c r="B1429" s="254" t="s">
        <v>1790</v>
      </c>
    </row>
    <row r="1430" spans="1:2">
      <c r="A1430" t="str">
        <f t="shared" si="22"/>
        <v>E0574</v>
      </c>
      <c r="B1430" s="254" t="s">
        <v>1791</v>
      </c>
    </row>
    <row r="1431" spans="1:2">
      <c r="A1431" t="str">
        <f t="shared" si="22"/>
        <v>E0575</v>
      </c>
      <c r="B1431" s="254" t="s">
        <v>1792</v>
      </c>
    </row>
    <row r="1432" spans="1:2">
      <c r="A1432" t="str">
        <f t="shared" si="22"/>
        <v>E0576</v>
      </c>
      <c r="B1432" s="254" t="s">
        <v>1793</v>
      </c>
    </row>
    <row r="1433" spans="1:2">
      <c r="A1433" t="str">
        <f t="shared" si="22"/>
        <v>E0577</v>
      </c>
      <c r="B1433" s="254" t="s">
        <v>1794</v>
      </c>
    </row>
    <row r="1434" spans="1:2">
      <c r="A1434" t="str">
        <f t="shared" si="22"/>
        <v>E0578</v>
      </c>
      <c r="B1434" s="254" t="s">
        <v>1795</v>
      </c>
    </row>
    <row r="1435" spans="1:2">
      <c r="A1435" t="str">
        <f t="shared" si="22"/>
        <v>E0579</v>
      </c>
      <c r="B1435" s="254" t="s">
        <v>1796</v>
      </c>
    </row>
    <row r="1436" spans="1:2">
      <c r="A1436" t="str">
        <f t="shared" si="22"/>
        <v>E0580</v>
      </c>
      <c r="B1436" s="254" t="s">
        <v>1797</v>
      </c>
    </row>
    <row r="1437" spans="1:2">
      <c r="A1437" t="str">
        <f t="shared" si="22"/>
        <v>E0581</v>
      </c>
      <c r="B1437" s="254" t="s">
        <v>1798</v>
      </c>
    </row>
    <row r="1438" spans="1:2">
      <c r="A1438" t="str">
        <f t="shared" si="22"/>
        <v>E0582</v>
      </c>
      <c r="B1438" s="254" t="s">
        <v>1799</v>
      </c>
    </row>
    <row r="1439" spans="1:2">
      <c r="A1439" t="str">
        <f t="shared" si="22"/>
        <v>E0583</v>
      </c>
      <c r="B1439" s="254" t="s">
        <v>1800</v>
      </c>
    </row>
    <row r="1440" spans="1:2">
      <c r="A1440" t="str">
        <f t="shared" si="22"/>
        <v>E0584</v>
      </c>
      <c r="B1440" s="254" t="s">
        <v>1801</v>
      </c>
    </row>
    <row r="1441" spans="1:2">
      <c r="A1441" t="str">
        <f t="shared" si="22"/>
        <v>E0585</v>
      </c>
      <c r="B1441" s="254" t="s">
        <v>1802</v>
      </c>
    </row>
    <row r="1442" spans="1:2">
      <c r="A1442" t="str">
        <f t="shared" si="22"/>
        <v>E0586</v>
      </c>
      <c r="B1442" s="254" t="s">
        <v>1803</v>
      </c>
    </row>
    <row r="1443" spans="1:2">
      <c r="A1443" t="str">
        <f t="shared" si="22"/>
        <v>E0587</v>
      </c>
      <c r="B1443" s="254" t="s">
        <v>1804</v>
      </c>
    </row>
    <row r="1444" spans="1:2">
      <c r="A1444" t="str">
        <f t="shared" si="22"/>
        <v>E0588</v>
      </c>
      <c r="B1444" s="254" t="s">
        <v>1805</v>
      </c>
    </row>
    <row r="1445" spans="1:2">
      <c r="A1445" t="str">
        <f t="shared" si="22"/>
        <v>E0589</v>
      </c>
      <c r="B1445" s="254" t="s">
        <v>1806</v>
      </c>
    </row>
    <row r="1446" spans="1:2">
      <c r="A1446" t="str">
        <f t="shared" si="22"/>
        <v>E0590</v>
      </c>
      <c r="B1446" s="254" t="s">
        <v>1807</v>
      </c>
    </row>
    <row r="1447" spans="1:2">
      <c r="A1447" t="str">
        <f t="shared" si="22"/>
        <v>E0591</v>
      </c>
      <c r="B1447" s="254" t="s">
        <v>1808</v>
      </c>
    </row>
    <row r="1448" spans="1:2">
      <c r="A1448" t="str">
        <f t="shared" si="22"/>
        <v>E0592</v>
      </c>
      <c r="B1448" s="254" t="s">
        <v>1809</v>
      </c>
    </row>
    <row r="1449" spans="1:2">
      <c r="A1449" t="str">
        <f t="shared" si="22"/>
        <v>E0593</v>
      </c>
      <c r="B1449" s="254" t="s">
        <v>1810</v>
      </c>
    </row>
    <row r="1450" spans="1:2">
      <c r="A1450" t="str">
        <f t="shared" si="22"/>
        <v>E0594</v>
      </c>
      <c r="B1450" s="254" t="s">
        <v>1811</v>
      </c>
    </row>
    <row r="1451" spans="1:2">
      <c r="A1451" t="str">
        <f t="shared" si="22"/>
        <v>E0595</v>
      </c>
      <c r="B1451" s="254" t="s">
        <v>1812</v>
      </c>
    </row>
    <row r="1452" spans="1:2">
      <c r="A1452" t="str">
        <f t="shared" si="22"/>
        <v>E0596</v>
      </c>
      <c r="B1452" s="254" t="s">
        <v>1813</v>
      </c>
    </row>
    <row r="1453" spans="1:2">
      <c r="A1453" t="str">
        <f t="shared" si="22"/>
        <v>E0597</v>
      </c>
      <c r="B1453" s="254" t="s">
        <v>1814</v>
      </c>
    </row>
    <row r="1454" spans="1:2">
      <c r="A1454" t="str">
        <f t="shared" si="22"/>
        <v>E0598</v>
      </c>
      <c r="B1454" s="254" t="s">
        <v>1815</v>
      </c>
    </row>
    <row r="1455" spans="1:2">
      <c r="A1455" t="str">
        <f t="shared" si="22"/>
        <v>E0599</v>
      </c>
      <c r="B1455" s="254" t="s">
        <v>1816</v>
      </c>
    </row>
    <row r="1456" spans="1:2">
      <c r="A1456" t="str">
        <f t="shared" si="22"/>
        <v>E0600</v>
      </c>
      <c r="B1456" s="254" t="s">
        <v>1817</v>
      </c>
    </row>
    <row r="1457" spans="1:2">
      <c r="A1457" t="str">
        <f t="shared" si="22"/>
        <v>E0601</v>
      </c>
      <c r="B1457" s="254" t="s">
        <v>1818</v>
      </c>
    </row>
    <row r="1458" spans="1:2">
      <c r="A1458" t="str">
        <f t="shared" si="22"/>
        <v>E0602</v>
      </c>
      <c r="B1458" s="254" t="s">
        <v>1819</v>
      </c>
    </row>
    <row r="1459" spans="1:2">
      <c r="A1459" t="str">
        <f t="shared" si="22"/>
        <v>E0603</v>
      </c>
      <c r="B1459" s="254" t="s">
        <v>1820</v>
      </c>
    </row>
    <row r="1460" spans="1:2">
      <c r="A1460" t="str">
        <f t="shared" si="22"/>
        <v>E0604</v>
      </c>
      <c r="B1460" s="254" t="s">
        <v>1821</v>
      </c>
    </row>
    <row r="1461" spans="1:2">
      <c r="A1461" t="str">
        <f t="shared" si="22"/>
        <v>E0605</v>
      </c>
      <c r="B1461" s="254" t="s">
        <v>1822</v>
      </c>
    </row>
    <row r="1462" spans="1:2">
      <c r="A1462" t="str">
        <f t="shared" si="22"/>
        <v>E0606</v>
      </c>
      <c r="B1462" s="254" t="s">
        <v>1823</v>
      </c>
    </row>
    <row r="1463" spans="1:2">
      <c r="A1463" t="str">
        <f t="shared" si="22"/>
        <v>E0607</v>
      </c>
      <c r="B1463" s="254" t="s">
        <v>1824</v>
      </c>
    </row>
    <row r="1464" spans="1:2">
      <c r="A1464" t="str">
        <f t="shared" si="22"/>
        <v>E0608</v>
      </c>
      <c r="B1464" s="254" t="s">
        <v>1825</v>
      </c>
    </row>
    <row r="1465" spans="1:2">
      <c r="A1465" t="str">
        <f t="shared" si="22"/>
        <v>E0609</v>
      </c>
      <c r="B1465" s="254" t="s">
        <v>1826</v>
      </c>
    </row>
    <row r="1466" spans="1:2">
      <c r="A1466" t="str">
        <f t="shared" si="22"/>
        <v>E0610</v>
      </c>
      <c r="B1466" s="254" t="s">
        <v>1827</v>
      </c>
    </row>
    <row r="1467" spans="1:2">
      <c r="A1467" t="str">
        <f t="shared" si="22"/>
        <v>E0611</v>
      </c>
      <c r="B1467" s="254" t="s">
        <v>1828</v>
      </c>
    </row>
    <row r="1468" spans="1:2">
      <c r="A1468" t="str">
        <f t="shared" si="22"/>
        <v>E0612</v>
      </c>
      <c r="B1468" s="254" t="s">
        <v>1829</v>
      </c>
    </row>
    <row r="1469" spans="1:2">
      <c r="A1469" t="str">
        <f t="shared" si="22"/>
        <v>E0613</v>
      </c>
      <c r="B1469" s="254" t="s">
        <v>1830</v>
      </c>
    </row>
    <row r="1470" spans="1:2">
      <c r="A1470" t="str">
        <f t="shared" si="22"/>
        <v>E0614</v>
      </c>
      <c r="B1470" s="254" t="s">
        <v>1831</v>
      </c>
    </row>
    <row r="1471" spans="1:2">
      <c r="A1471" t="str">
        <f t="shared" si="22"/>
        <v>E0615</v>
      </c>
      <c r="B1471" s="254" t="s">
        <v>1832</v>
      </c>
    </row>
    <row r="1472" spans="1:2">
      <c r="A1472" t="str">
        <f t="shared" si="22"/>
        <v>E0616</v>
      </c>
      <c r="B1472" s="254" t="s">
        <v>1833</v>
      </c>
    </row>
    <row r="1473" spans="1:2">
      <c r="A1473" t="str">
        <f t="shared" si="22"/>
        <v>E0617</v>
      </c>
      <c r="B1473" s="254" t="s">
        <v>1834</v>
      </c>
    </row>
    <row r="1474" spans="1:2">
      <c r="A1474" t="str">
        <f t="shared" si="22"/>
        <v>E0618</v>
      </c>
      <c r="B1474" s="254" t="s">
        <v>1835</v>
      </c>
    </row>
    <row r="1475" spans="1:2">
      <c r="A1475" t="str">
        <f t="shared" ref="A1475:A1538" si="23">LEFT(B1475,5)</f>
        <v>E0619</v>
      </c>
      <c r="B1475" s="254" t="s">
        <v>1836</v>
      </c>
    </row>
    <row r="1476" spans="1:2">
      <c r="A1476" t="str">
        <f t="shared" si="23"/>
        <v>E0620</v>
      </c>
      <c r="B1476" s="254" t="s">
        <v>1837</v>
      </c>
    </row>
    <row r="1477" spans="1:2">
      <c r="A1477" t="str">
        <f t="shared" si="23"/>
        <v>E0621</v>
      </c>
      <c r="B1477" s="254" t="s">
        <v>1838</v>
      </c>
    </row>
    <row r="1478" spans="1:2">
      <c r="A1478" t="str">
        <f t="shared" si="23"/>
        <v>E0622</v>
      </c>
      <c r="B1478" s="254" t="s">
        <v>1839</v>
      </c>
    </row>
    <row r="1479" spans="1:2">
      <c r="A1479" t="str">
        <f t="shared" si="23"/>
        <v>E0623</v>
      </c>
      <c r="B1479" s="254" t="s">
        <v>1840</v>
      </c>
    </row>
    <row r="1480" spans="1:2">
      <c r="A1480" t="str">
        <f t="shared" si="23"/>
        <v>E0624</v>
      </c>
      <c r="B1480" s="254" t="s">
        <v>1841</v>
      </c>
    </row>
    <row r="1481" spans="1:2">
      <c r="A1481" t="str">
        <f t="shared" si="23"/>
        <v>E0625</v>
      </c>
      <c r="B1481" s="254" t="s">
        <v>1842</v>
      </c>
    </row>
    <row r="1482" spans="1:2">
      <c r="A1482" t="str">
        <f t="shared" si="23"/>
        <v>E0626</v>
      </c>
      <c r="B1482" s="254" t="s">
        <v>1843</v>
      </c>
    </row>
    <row r="1483" spans="1:2">
      <c r="A1483" t="str">
        <f t="shared" si="23"/>
        <v>E0627</v>
      </c>
      <c r="B1483" s="254" t="s">
        <v>1844</v>
      </c>
    </row>
    <row r="1484" spans="1:2">
      <c r="A1484" t="str">
        <f t="shared" si="23"/>
        <v>E0628</v>
      </c>
      <c r="B1484" s="254" t="s">
        <v>1845</v>
      </c>
    </row>
    <row r="1485" spans="1:2">
      <c r="A1485" t="str">
        <f t="shared" si="23"/>
        <v>E0629</v>
      </c>
      <c r="B1485" s="254" t="s">
        <v>1846</v>
      </c>
    </row>
    <row r="1486" spans="1:2">
      <c r="A1486" t="str">
        <f t="shared" si="23"/>
        <v>E0630</v>
      </c>
      <c r="B1486" s="254" t="s">
        <v>1847</v>
      </c>
    </row>
    <row r="1487" spans="1:2">
      <c r="A1487" t="str">
        <f t="shared" si="23"/>
        <v>E0631</v>
      </c>
      <c r="B1487" s="254" t="s">
        <v>1848</v>
      </c>
    </row>
    <row r="1488" spans="1:2">
      <c r="A1488" t="str">
        <f t="shared" si="23"/>
        <v>E0632</v>
      </c>
      <c r="B1488" s="254" t="s">
        <v>1849</v>
      </c>
    </row>
    <row r="1489" spans="1:2">
      <c r="A1489" t="str">
        <f t="shared" si="23"/>
        <v>E0633</v>
      </c>
      <c r="B1489" s="254" t="s">
        <v>1850</v>
      </c>
    </row>
    <row r="1490" spans="1:2">
      <c r="A1490" t="str">
        <f t="shared" si="23"/>
        <v>E0634</v>
      </c>
      <c r="B1490" s="254" t="s">
        <v>1851</v>
      </c>
    </row>
    <row r="1491" spans="1:2">
      <c r="A1491" t="str">
        <f t="shared" si="23"/>
        <v>E0635</v>
      </c>
      <c r="B1491" s="254" t="s">
        <v>1852</v>
      </c>
    </row>
    <row r="1492" spans="1:2">
      <c r="A1492" t="str">
        <f t="shared" si="23"/>
        <v>E0636</v>
      </c>
      <c r="B1492" s="254" t="s">
        <v>1853</v>
      </c>
    </row>
    <row r="1493" spans="1:2">
      <c r="A1493" t="str">
        <f t="shared" si="23"/>
        <v>E0637</v>
      </c>
      <c r="B1493" s="254" t="s">
        <v>1854</v>
      </c>
    </row>
    <row r="1494" spans="1:2">
      <c r="A1494" t="str">
        <f t="shared" si="23"/>
        <v>E0638</v>
      </c>
      <c r="B1494" s="254" t="s">
        <v>1855</v>
      </c>
    </row>
    <row r="1495" spans="1:2">
      <c r="A1495" t="str">
        <f t="shared" si="23"/>
        <v>E0639</v>
      </c>
      <c r="B1495" s="254" t="s">
        <v>1856</v>
      </c>
    </row>
    <row r="1496" spans="1:2">
      <c r="A1496" t="str">
        <f t="shared" si="23"/>
        <v>E0640</v>
      </c>
      <c r="B1496" s="254" t="s">
        <v>1857</v>
      </c>
    </row>
    <row r="1497" spans="1:2">
      <c r="A1497" t="str">
        <f t="shared" si="23"/>
        <v>E0641</v>
      </c>
      <c r="B1497" s="254" t="s">
        <v>1858</v>
      </c>
    </row>
    <row r="1498" spans="1:2">
      <c r="A1498" t="str">
        <f t="shared" si="23"/>
        <v>E0642</v>
      </c>
      <c r="B1498" s="254" t="s">
        <v>1859</v>
      </c>
    </row>
    <row r="1499" spans="1:2">
      <c r="A1499" t="str">
        <f t="shared" si="23"/>
        <v>E0643</v>
      </c>
      <c r="B1499" s="254" t="s">
        <v>1860</v>
      </c>
    </row>
    <row r="1500" spans="1:2">
      <c r="A1500" t="str">
        <f t="shared" si="23"/>
        <v>E0644</v>
      </c>
      <c r="B1500" s="254" t="s">
        <v>1861</v>
      </c>
    </row>
    <row r="1501" spans="1:2">
      <c r="A1501" t="str">
        <f t="shared" si="23"/>
        <v>E0645</v>
      </c>
      <c r="B1501" s="254" t="s">
        <v>1862</v>
      </c>
    </row>
    <row r="1502" spans="1:2">
      <c r="A1502" t="str">
        <f t="shared" si="23"/>
        <v>E0646</v>
      </c>
      <c r="B1502" s="254" t="s">
        <v>1863</v>
      </c>
    </row>
    <row r="1503" spans="1:2">
      <c r="A1503" t="str">
        <f t="shared" si="23"/>
        <v>E0647</v>
      </c>
      <c r="B1503" s="254" t="s">
        <v>1864</v>
      </c>
    </row>
    <row r="1504" spans="1:2">
      <c r="A1504" t="str">
        <f t="shared" si="23"/>
        <v>E0648</v>
      </c>
      <c r="B1504" s="254" t="s">
        <v>1865</v>
      </c>
    </row>
    <row r="1505" spans="1:2">
      <c r="A1505" t="str">
        <f t="shared" si="23"/>
        <v>E0649</v>
      </c>
      <c r="B1505" s="254" t="s">
        <v>1866</v>
      </c>
    </row>
    <row r="1506" spans="1:2">
      <c r="A1506" t="str">
        <f t="shared" si="23"/>
        <v>E0650</v>
      </c>
      <c r="B1506" s="254" t="s">
        <v>1867</v>
      </c>
    </row>
    <row r="1507" spans="1:2">
      <c r="A1507" t="str">
        <f t="shared" si="23"/>
        <v>E0651</v>
      </c>
      <c r="B1507" s="254" t="s">
        <v>1868</v>
      </c>
    </row>
    <row r="1508" spans="1:2">
      <c r="A1508" t="str">
        <f t="shared" si="23"/>
        <v>E0652</v>
      </c>
      <c r="B1508" s="254" t="s">
        <v>1869</v>
      </c>
    </row>
    <row r="1509" spans="1:2">
      <c r="A1509" t="str">
        <f t="shared" si="23"/>
        <v>E0653</v>
      </c>
      <c r="B1509" s="254" t="s">
        <v>1870</v>
      </c>
    </row>
    <row r="1510" spans="1:2">
      <c r="A1510" t="str">
        <f t="shared" si="23"/>
        <v>E0654</v>
      </c>
      <c r="B1510" s="254" t="s">
        <v>1871</v>
      </c>
    </row>
    <row r="1511" spans="1:2">
      <c r="A1511" t="str">
        <f t="shared" si="23"/>
        <v>E0655</v>
      </c>
      <c r="B1511" s="254" t="s">
        <v>1872</v>
      </c>
    </row>
    <row r="1512" spans="1:2">
      <c r="A1512" t="str">
        <f t="shared" si="23"/>
        <v>E0656</v>
      </c>
      <c r="B1512" s="254" t="s">
        <v>1873</v>
      </c>
    </row>
    <row r="1513" spans="1:2">
      <c r="A1513" t="str">
        <f t="shared" si="23"/>
        <v>E0657</v>
      </c>
      <c r="B1513" s="254" t="s">
        <v>1874</v>
      </c>
    </row>
    <row r="1514" spans="1:2">
      <c r="A1514" t="str">
        <f t="shared" si="23"/>
        <v>E0658</v>
      </c>
      <c r="B1514" s="254" t="s">
        <v>1875</v>
      </c>
    </row>
    <row r="1515" spans="1:2">
      <c r="A1515" t="str">
        <f t="shared" si="23"/>
        <v>E0659</v>
      </c>
      <c r="B1515" s="254" t="s">
        <v>1876</v>
      </c>
    </row>
    <row r="1516" spans="1:2">
      <c r="A1516" t="str">
        <f t="shared" si="23"/>
        <v>E0660</v>
      </c>
      <c r="B1516" s="254" t="s">
        <v>1877</v>
      </c>
    </row>
    <row r="1517" spans="1:2">
      <c r="A1517" t="str">
        <f t="shared" si="23"/>
        <v>E0661</v>
      </c>
      <c r="B1517" s="254" t="s">
        <v>1878</v>
      </c>
    </row>
    <row r="1518" spans="1:2">
      <c r="A1518" t="str">
        <f t="shared" si="23"/>
        <v>E0662</v>
      </c>
      <c r="B1518" s="254" t="s">
        <v>1879</v>
      </c>
    </row>
    <row r="1519" spans="1:2">
      <c r="A1519" t="str">
        <f t="shared" si="23"/>
        <v>E0663</v>
      </c>
      <c r="B1519" s="254" t="s">
        <v>1880</v>
      </c>
    </row>
    <row r="1520" spans="1:2">
      <c r="A1520" t="str">
        <f t="shared" si="23"/>
        <v>E0664</v>
      </c>
      <c r="B1520" s="254" t="s">
        <v>1881</v>
      </c>
    </row>
    <row r="1521" spans="1:2">
      <c r="A1521" t="str">
        <f t="shared" si="23"/>
        <v>E0665</v>
      </c>
      <c r="B1521" s="254" t="s">
        <v>1882</v>
      </c>
    </row>
    <row r="1522" spans="1:2">
      <c r="A1522" t="str">
        <f t="shared" si="23"/>
        <v>E0666</v>
      </c>
      <c r="B1522" s="254" t="s">
        <v>1883</v>
      </c>
    </row>
    <row r="1523" spans="1:2">
      <c r="A1523" t="str">
        <f t="shared" si="23"/>
        <v>E0667</v>
      </c>
      <c r="B1523" s="254" t="s">
        <v>1884</v>
      </c>
    </row>
    <row r="1524" spans="1:2">
      <c r="A1524" t="str">
        <f t="shared" si="23"/>
        <v>E0668</v>
      </c>
      <c r="B1524" s="254" t="s">
        <v>1885</v>
      </c>
    </row>
    <row r="1525" spans="1:2">
      <c r="A1525" t="str">
        <f t="shared" si="23"/>
        <v>E0669</v>
      </c>
      <c r="B1525" s="254" t="s">
        <v>1886</v>
      </c>
    </row>
    <row r="1526" spans="1:2">
      <c r="A1526" t="str">
        <f t="shared" si="23"/>
        <v>E0670</v>
      </c>
      <c r="B1526" s="254" t="s">
        <v>1887</v>
      </c>
    </row>
    <row r="1527" spans="1:2">
      <c r="A1527" t="str">
        <f t="shared" si="23"/>
        <v>E0671</v>
      </c>
      <c r="B1527" s="254" t="s">
        <v>1888</v>
      </c>
    </row>
    <row r="1528" spans="1:2">
      <c r="A1528" t="str">
        <f t="shared" si="23"/>
        <v>E0672</v>
      </c>
      <c r="B1528" s="254" t="s">
        <v>1889</v>
      </c>
    </row>
    <row r="1529" spans="1:2">
      <c r="A1529" t="str">
        <f t="shared" si="23"/>
        <v>E0673</v>
      </c>
      <c r="B1529" s="254" t="s">
        <v>1890</v>
      </c>
    </row>
    <row r="1530" spans="1:2">
      <c r="A1530" t="str">
        <f t="shared" si="23"/>
        <v>E0674</v>
      </c>
      <c r="B1530" s="254" t="s">
        <v>1891</v>
      </c>
    </row>
    <row r="1531" spans="1:2">
      <c r="A1531" t="str">
        <f t="shared" si="23"/>
        <v>E0675</v>
      </c>
      <c r="B1531" s="254" t="s">
        <v>1892</v>
      </c>
    </row>
    <row r="1532" spans="1:2">
      <c r="A1532" t="str">
        <f t="shared" si="23"/>
        <v>E0676</v>
      </c>
      <c r="B1532" s="254" t="s">
        <v>1893</v>
      </c>
    </row>
    <row r="1533" spans="1:2">
      <c r="A1533" t="str">
        <f t="shared" si="23"/>
        <v>E0677</v>
      </c>
      <c r="B1533" s="254" t="s">
        <v>1894</v>
      </c>
    </row>
    <row r="1534" spans="1:2">
      <c r="A1534" t="str">
        <f t="shared" si="23"/>
        <v>E0678</v>
      </c>
      <c r="B1534" s="254" t="s">
        <v>1895</v>
      </c>
    </row>
    <row r="1535" spans="1:2">
      <c r="A1535" t="str">
        <f t="shared" si="23"/>
        <v>E0679</v>
      </c>
      <c r="B1535" s="254" t="s">
        <v>1896</v>
      </c>
    </row>
    <row r="1536" spans="1:2">
      <c r="A1536" t="str">
        <f t="shared" si="23"/>
        <v>E0680</v>
      </c>
      <c r="B1536" s="254" t="s">
        <v>1897</v>
      </c>
    </row>
    <row r="1537" spans="1:2">
      <c r="A1537" t="str">
        <f t="shared" si="23"/>
        <v>E0681</v>
      </c>
      <c r="B1537" s="254" t="s">
        <v>1898</v>
      </c>
    </row>
    <row r="1538" spans="1:2">
      <c r="A1538" t="str">
        <f t="shared" si="23"/>
        <v>E0682</v>
      </c>
      <c r="B1538" s="254" t="s">
        <v>1899</v>
      </c>
    </row>
    <row r="1539" spans="1:2">
      <c r="A1539" t="str">
        <f t="shared" ref="A1539:A1602" si="24">LEFT(B1539,5)</f>
        <v>E0683</v>
      </c>
      <c r="B1539" s="254" t="s">
        <v>1900</v>
      </c>
    </row>
    <row r="1540" spans="1:2">
      <c r="A1540" t="str">
        <f t="shared" si="24"/>
        <v>E0684</v>
      </c>
      <c r="B1540" s="254" t="s">
        <v>1901</v>
      </c>
    </row>
    <row r="1541" spans="1:2">
      <c r="A1541" t="str">
        <f t="shared" si="24"/>
        <v>E0685</v>
      </c>
      <c r="B1541" s="254" t="s">
        <v>1902</v>
      </c>
    </row>
    <row r="1542" spans="1:2">
      <c r="A1542" t="str">
        <f t="shared" si="24"/>
        <v>E0686</v>
      </c>
      <c r="B1542" s="254" t="s">
        <v>1903</v>
      </c>
    </row>
    <row r="1543" spans="1:2">
      <c r="A1543" t="str">
        <f t="shared" si="24"/>
        <v>E0687</v>
      </c>
      <c r="B1543" s="254" t="s">
        <v>1904</v>
      </c>
    </row>
    <row r="1544" spans="1:2">
      <c r="A1544" t="str">
        <f t="shared" si="24"/>
        <v>E0688</v>
      </c>
      <c r="B1544" s="254" t="s">
        <v>1905</v>
      </c>
    </row>
    <row r="1545" spans="1:2">
      <c r="A1545" t="str">
        <f t="shared" si="24"/>
        <v>E0689</v>
      </c>
      <c r="B1545" s="254" t="s">
        <v>1906</v>
      </c>
    </row>
    <row r="1546" spans="1:2">
      <c r="A1546" t="str">
        <f t="shared" si="24"/>
        <v>E0690</v>
      </c>
      <c r="B1546" s="254" t="s">
        <v>1907</v>
      </c>
    </row>
    <row r="1547" spans="1:2">
      <c r="A1547" t="str">
        <f t="shared" si="24"/>
        <v>E0691</v>
      </c>
      <c r="B1547" s="254" t="s">
        <v>1908</v>
      </c>
    </row>
    <row r="1548" spans="1:2">
      <c r="A1548" t="str">
        <f t="shared" si="24"/>
        <v>E0692</v>
      </c>
      <c r="B1548" s="254" t="s">
        <v>1909</v>
      </c>
    </row>
    <row r="1549" spans="1:2">
      <c r="A1549" t="str">
        <f t="shared" si="24"/>
        <v>E0693</v>
      </c>
      <c r="B1549" s="254" t="s">
        <v>1910</v>
      </c>
    </row>
    <row r="1550" spans="1:2">
      <c r="A1550" t="str">
        <f t="shared" si="24"/>
        <v>E0694</v>
      </c>
      <c r="B1550" s="254" t="s">
        <v>1911</v>
      </c>
    </row>
    <row r="1551" spans="1:2">
      <c r="A1551" t="str">
        <f t="shared" si="24"/>
        <v>E0695</v>
      </c>
      <c r="B1551" s="254" t="s">
        <v>1912</v>
      </c>
    </row>
    <row r="1552" spans="1:2">
      <c r="A1552" t="str">
        <f t="shared" si="24"/>
        <v>E0696</v>
      </c>
      <c r="B1552" s="254" t="s">
        <v>1913</v>
      </c>
    </row>
    <row r="1553" spans="1:2">
      <c r="A1553" t="str">
        <f t="shared" si="24"/>
        <v>E0697</v>
      </c>
      <c r="B1553" s="254" t="s">
        <v>1914</v>
      </c>
    </row>
    <row r="1554" spans="1:2">
      <c r="A1554" t="str">
        <f t="shared" si="24"/>
        <v>E0698</v>
      </c>
      <c r="B1554" s="254" t="s">
        <v>1915</v>
      </c>
    </row>
    <row r="1555" spans="1:2">
      <c r="A1555" t="str">
        <f t="shared" si="24"/>
        <v>E0699</v>
      </c>
      <c r="B1555" s="254" t="s">
        <v>1916</v>
      </c>
    </row>
    <row r="1556" spans="1:2">
      <c r="A1556" t="str">
        <f t="shared" si="24"/>
        <v>E0700</v>
      </c>
      <c r="B1556" s="254" t="s">
        <v>1917</v>
      </c>
    </row>
    <row r="1557" spans="1:2">
      <c r="A1557" t="str">
        <f t="shared" si="24"/>
        <v>E0701</v>
      </c>
      <c r="B1557" s="254" t="s">
        <v>1918</v>
      </c>
    </row>
    <row r="1558" spans="1:2">
      <c r="A1558" t="str">
        <f t="shared" si="24"/>
        <v>E0702</v>
      </c>
      <c r="B1558" s="254" t="s">
        <v>1919</v>
      </c>
    </row>
    <row r="1559" spans="1:2">
      <c r="A1559" t="str">
        <f t="shared" si="24"/>
        <v>E0703</v>
      </c>
      <c r="B1559" s="254" t="s">
        <v>1920</v>
      </c>
    </row>
    <row r="1560" spans="1:2">
      <c r="A1560" t="str">
        <f t="shared" si="24"/>
        <v>E0704</v>
      </c>
      <c r="B1560" s="254" t="s">
        <v>1921</v>
      </c>
    </row>
    <row r="1561" spans="1:2">
      <c r="A1561" t="str">
        <f t="shared" si="24"/>
        <v>E0705</v>
      </c>
      <c r="B1561" s="254" t="s">
        <v>1922</v>
      </c>
    </row>
    <row r="1562" spans="1:2">
      <c r="A1562" t="str">
        <f t="shared" si="24"/>
        <v>E0706</v>
      </c>
      <c r="B1562" s="254" t="s">
        <v>1923</v>
      </c>
    </row>
    <row r="1563" spans="1:2">
      <c r="A1563" t="str">
        <f t="shared" si="24"/>
        <v>E0707</v>
      </c>
      <c r="B1563" s="254" t="s">
        <v>1924</v>
      </c>
    </row>
    <row r="1564" spans="1:2">
      <c r="A1564" t="str">
        <f t="shared" si="24"/>
        <v>E0708</v>
      </c>
      <c r="B1564" s="254" t="s">
        <v>1925</v>
      </c>
    </row>
    <row r="1565" spans="1:2">
      <c r="A1565" t="str">
        <f t="shared" si="24"/>
        <v>E0709</v>
      </c>
      <c r="B1565" s="254" t="s">
        <v>1926</v>
      </c>
    </row>
    <row r="1566" spans="1:2">
      <c r="A1566" t="str">
        <f t="shared" si="24"/>
        <v>E0710</v>
      </c>
      <c r="B1566" s="254" t="s">
        <v>1927</v>
      </c>
    </row>
    <row r="1567" spans="1:2">
      <c r="A1567" t="str">
        <f t="shared" si="24"/>
        <v>E0711</v>
      </c>
      <c r="B1567" s="254" t="s">
        <v>1928</v>
      </c>
    </row>
    <row r="1568" spans="1:2">
      <c r="A1568" t="str">
        <f t="shared" si="24"/>
        <v>E0712</v>
      </c>
      <c r="B1568" s="254" t="s">
        <v>1929</v>
      </c>
    </row>
    <row r="1569" spans="1:2">
      <c r="A1569" t="str">
        <f t="shared" si="24"/>
        <v>E0713</v>
      </c>
      <c r="B1569" s="254" t="s">
        <v>1930</v>
      </c>
    </row>
    <row r="1570" spans="1:2">
      <c r="A1570" t="str">
        <f t="shared" si="24"/>
        <v>E0714</v>
      </c>
      <c r="B1570" s="254" t="s">
        <v>1931</v>
      </c>
    </row>
    <row r="1571" spans="1:2">
      <c r="A1571" t="str">
        <f t="shared" si="24"/>
        <v>E0715</v>
      </c>
      <c r="B1571" s="254" t="s">
        <v>1932</v>
      </c>
    </row>
    <row r="1572" spans="1:2">
      <c r="A1572" t="str">
        <f t="shared" si="24"/>
        <v>E0716</v>
      </c>
      <c r="B1572" s="254" t="s">
        <v>1933</v>
      </c>
    </row>
    <row r="1573" spans="1:2">
      <c r="A1573" t="str">
        <f t="shared" si="24"/>
        <v>E0717</v>
      </c>
      <c r="B1573" s="254" t="s">
        <v>1934</v>
      </c>
    </row>
    <row r="1574" spans="1:2">
      <c r="A1574" t="str">
        <f t="shared" si="24"/>
        <v>E0718</v>
      </c>
      <c r="B1574" s="254" t="s">
        <v>1935</v>
      </c>
    </row>
    <row r="1575" spans="1:2">
      <c r="A1575" t="str">
        <f t="shared" si="24"/>
        <v>E0719</v>
      </c>
      <c r="B1575" s="254" t="s">
        <v>1936</v>
      </c>
    </row>
    <row r="1576" spans="1:2">
      <c r="A1576" t="str">
        <f t="shared" si="24"/>
        <v>E0720</v>
      </c>
      <c r="B1576" s="254" t="s">
        <v>1937</v>
      </c>
    </row>
    <row r="1577" spans="1:2">
      <c r="A1577" t="str">
        <f t="shared" si="24"/>
        <v>E0721</v>
      </c>
      <c r="B1577" s="254" t="s">
        <v>1938</v>
      </c>
    </row>
    <row r="1578" spans="1:2">
      <c r="A1578" t="str">
        <f t="shared" si="24"/>
        <v>E0722</v>
      </c>
      <c r="B1578" s="254" t="s">
        <v>1939</v>
      </c>
    </row>
    <row r="1579" spans="1:2">
      <c r="A1579" t="str">
        <f t="shared" si="24"/>
        <v>E0723</v>
      </c>
      <c r="B1579" s="254" t="s">
        <v>1940</v>
      </c>
    </row>
    <row r="1580" spans="1:2">
      <c r="A1580" t="str">
        <f t="shared" si="24"/>
        <v>E0724</v>
      </c>
      <c r="B1580" s="254" t="s">
        <v>1941</v>
      </c>
    </row>
    <row r="1581" spans="1:2">
      <c r="A1581" t="str">
        <f t="shared" si="24"/>
        <v>E0725</v>
      </c>
      <c r="B1581" s="254" t="s">
        <v>1942</v>
      </c>
    </row>
    <row r="1582" spans="1:2">
      <c r="A1582" t="str">
        <f t="shared" si="24"/>
        <v>E0726</v>
      </c>
      <c r="B1582" s="254" t="s">
        <v>1943</v>
      </c>
    </row>
    <row r="1583" spans="1:2">
      <c r="A1583" t="str">
        <f t="shared" si="24"/>
        <v>E0727</v>
      </c>
      <c r="B1583" s="254" t="s">
        <v>1944</v>
      </c>
    </row>
    <row r="1584" spans="1:2">
      <c r="A1584" t="str">
        <f t="shared" si="24"/>
        <v>E0728</v>
      </c>
      <c r="B1584" s="254" t="s">
        <v>1945</v>
      </c>
    </row>
    <row r="1585" spans="1:2">
      <c r="A1585" t="str">
        <f t="shared" si="24"/>
        <v>E0729</v>
      </c>
      <c r="B1585" s="254" t="s">
        <v>1946</v>
      </c>
    </row>
    <row r="1586" spans="1:2">
      <c r="A1586" t="str">
        <f t="shared" si="24"/>
        <v>E0730</v>
      </c>
      <c r="B1586" s="254" t="s">
        <v>1947</v>
      </c>
    </row>
    <row r="1587" spans="1:2">
      <c r="A1587" t="str">
        <f t="shared" si="24"/>
        <v>E0731</v>
      </c>
      <c r="B1587" s="254" t="s">
        <v>1948</v>
      </c>
    </row>
    <row r="1588" spans="1:2">
      <c r="A1588" t="str">
        <f t="shared" si="24"/>
        <v>E0732</v>
      </c>
      <c r="B1588" s="254" t="s">
        <v>1949</v>
      </c>
    </row>
    <row r="1589" spans="1:2">
      <c r="A1589" t="str">
        <f t="shared" si="24"/>
        <v>E0733</v>
      </c>
      <c r="B1589" s="254" t="s">
        <v>1950</v>
      </c>
    </row>
    <row r="1590" spans="1:2">
      <c r="A1590" t="str">
        <f t="shared" si="24"/>
        <v>E0734</v>
      </c>
      <c r="B1590" s="254" t="s">
        <v>1951</v>
      </c>
    </row>
    <row r="1591" spans="1:2">
      <c r="A1591" t="str">
        <f t="shared" si="24"/>
        <v>E0735</v>
      </c>
      <c r="B1591" s="254" t="s">
        <v>1952</v>
      </c>
    </row>
    <row r="1592" spans="1:2">
      <c r="A1592" t="str">
        <f t="shared" si="24"/>
        <v>E0736</v>
      </c>
      <c r="B1592" s="254" t="s">
        <v>1953</v>
      </c>
    </row>
    <row r="1593" spans="1:2">
      <c r="A1593" t="str">
        <f t="shared" si="24"/>
        <v>E0737</v>
      </c>
      <c r="B1593" s="254" t="s">
        <v>1954</v>
      </c>
    </row>
    <row r="1594" spans="1:2">
      <c r="A1594" t="str">
        <f t="shared" si="24"/>
        <v>E0738</v>
      </c>
      <c r="B1594" s="254" t="s">
        <v>1955</v>
      </c>
    </row>
    <row r="1595" spans="1:2">
      <c r="A1595" t="str">
        <f t="shared" si="24"/>
        <v>E0739</v>
      </c>
      <c r="B1595" s="254" t="s">
        <v>1956</v>
      </c>
    </row>
    <row r="1596" spans="1:2">
      <c r="A1596" t="str">
        <f t="shared" si="24"/>
        <v>E0740</v>
      </c>
      <c r="B1596" s="254" t="s">
        <v>1957</v>
      </c>
    </row>
    <row r="1597" spans="1:2">
      <c r="A1597" t="str">
        <f t="shared" si="24"/>
        <v>E0741</v>
      </c>
      <c r="B1597" s="254" t="s">
        <v>1958</v>
      </c>
    </row>
    <row r="1598" spans="1:2">
      <c r="A1598" t="str">
        <f t="shared" si="24"/>
        <v>E0742</v>
      </c>
      <c r="B1598" s="254" t="s">
        <v>1959</v>
      </c>
    </row>
    <row r="1599" spans="1:2">
      <c r="A1599" t="str">
        <f t="shared" si="24"/>
        <v>E0743</v>
      </c>
      <c r="B1599" s="254" t="s">
        <v>1960</v>
      </c>
    </row>
    <row r="1600" spans="1:2">
      <c r="A1600" t="str">
        <f t="shared" si="24"/>
        <v>E0744</v>
      </c>
      <c r="B1600" s="254" t="s">
        <v>1961</v>
      </c>
    </row>
    <row r="1601" spans="1:2">
      <c r="A1601" t="str">
        <f t="shared" si="24"/>
        <v>E0745</v>
      </c>
      <c r="B1601" s="254" t="s">
        <v>1962</v>
      </c>
    </row>
    <row r="1602" spans="1:2">
      <c r="A1602" t="str">
        <f t="shared" si="24"/>
        <v>E0746</v>
      </c>
      <c r="B1602" s="254" t="s">
        <v>1963</v>
      </c>
    </row>
    <row r="1603" spans="1:2">
      <c r="A1603" t="str">
        <f t="shared" ref="A1603:A1666" si="25">LEFT(B1603,5)</f>
        <v>E0747</v>
      </c>
      <c r="B1603" s="254" t="s">
        <v>1964</v>
      </c>
    </row>
    <row r="1604" spans="1:2">
      <c r="A1604" t="str">
        <f t="shared" si="25"/>
        <v>E0748</v>
      </c>
      <c r="B1604" s="254" t="s">
        <v>1965</v>
      </c>
    </row>
    <row r="1605" spans="1:2">
      <c r="A1605" t="str">
        <f t="shared" si="25"/>
        <v>E0749</v>
      </c>
      <c r="B1605" s="254" t="s">
        <v>1966</v>
      </c>
    </row>
    <row r="1606" spans="1:2">
      <c r="A1606" t="str">
        <f t="shared" si="25"/>
        <v>E0750</v>
      </c>
      <c r="B1606" s="254" t="s">
        <v>1967</v>
      </c>
    </row>
    <row r="1607" spans="1:2">
      <c r="A1607" t="str">
        <f t="shared" si="25"/>
        <v>E0751</v>
      </c>
      <c r="B1607" s="254" t="s">
        <v>1968</v>
      </c>
    </row>
    <row r="1608" spans="1:2">
      <c r="A1608" t="str">
        <f t="shared" si="25"/>
        <v>E0752</v>
      </c>
      <c r="B1608" s="254" t="s">
        <v>1969</v>
      </c>
    </row>
    <row r="1609" spans="1:2">
      <c r="A1609" t="str">
        <f t="shared" si="25"/>
        <v>E0753</v>
      </c>
      <c r="B1609" s="254" t="s">
        <v>1970</v>
      </c>
    </row>
    <row r="1610" spans="1:2">
      <c r="A1610" t="str">
        <f t="shared" si="25"/>
        <v>E0754</v>
      </c>
      <c r="B1610" s="254" t="s">
        <v>1971</v>
      </c>
    </row>
    <row r="1611" spans="1:2">
      <c r="A1611" t="str">
        <f t="shared" si="25"/>
        <v>E0755</v>
      </c>
      <c r="B1611" s="254" t="s">
        <v>1972</v>
      </c>
    </row>
    <row r="1612" spans="1:2">
      <c r="A1612" t="str">
        <f t="shared" si="25"/>
        <v>E0756</v>
      </c>
      <c r="B1612" s="254" t="s">
        <v>1973</v>
      </c>
    </row>
    <row r="1613" spans="1:2">
      <c r="A1613" t="str">
        <f t="shared" si="25"/>
        <v>E0757</v>
      </c>
      <c r="B1613" s="254" t="s">
        <v>1974</v>
      </c>
    </row>
    <row r="1614" spans="1:2">
      <c r="A1614" t="str">
        <f t="shared" si="25"/>
        <v>E0758</v>
      </c>
      <c r="B1614" s="254" t="s">
        <v>1975</v>
      </c>
    </row>
    <row r="1615" spans="1:2">
      <c r="A1615" t="str">
        <f t="shared" si="25"/>
        <v>E0759</v>
      </c>
      <c r="B1615" s="254" t="s">
        <v>1976</v>
      </c>
    </row>
    <row r="1616" spans="1:2">
      <c r="A1616" t="str">
        <f t="shared" si="25"/>
        <v>E0760</v>
      </c>
      <c r="B1616" s="254" t="s">
        <v>1977</v>
      </c>
    </row>
    <row r="1617" spans="1:2">
      <c r="A1617" t="str">
        <f t="shared" si="25"/>
        <v>E0761</v>
      </c>
      <c r="B1617" s="254" t="s">
        <v>1978</v>
      </c>
    </row>
    <row r="1618" spans="1:2">
      <c r="A1618" t="str">
        <f t="shared" si="25"/>
        <v>E0762</v>
      </c>
      <c r="B1618" s="254" t="s">
        <v>1979</v>
      </c>
    </row>
    <row r="1619" spans="1:2">
      <c r="A1619" t="str">
        <f t="shared" si="25"/>
        <v>E0763</v>
      </c>
      <c r="B1619" s="254" t="s">
        <v>1980</v>
      </c>
    </row>
    <row r="1620" spans="1:2">
      <c r="A1620" t="str">
        <f t="shared" si="25"/>
        <v>E0764</v>
      </c>
      <c r="B1620" s="254" t="s">
        <v>1981</v>
      </c>
    </row>
    <row r="1621" spans="1:2">
      <c r="A1621" t="str">
        <f t="shared" si="25"/>
        <v>E0765</v>
      </c>
      <c r="B1621" s="254" t="s">
        <v>1982</v>
      </c>
    </row>
    <row r="1622" spans="1:2">
      <c r="A1622" t="str">
        <f t="shared" si="25"/>
        <v>E0766</v>
      </c>
      <c r="B1622" s="254" t="s">
        <v>1983</v>
      </c>
    </row>
    <row r="1623" spans="1:2">
      <c r="A1623" t="str">
        <f t="shared" si="25"/>
        <v>E0767</v>
      </c>
      <c r="B1623" s="254" t="s">
        <v>1984</v>
      </c>
    </row>
    <row r="1624" spans="1:2">
      <c r="A1624" t="str">
        <f t="shared" si="25"/>
        <v>E0768</v>
      </c>
      <c r="B1624" s="254" t="s">
        <v>1985</v>
      </c>
    </row>
    <row r="1625" spans="1:2">
      <c r="A1625" t="str">
        <f t="shared" si="25"/>
        <v>E0769</v>
      </c>
      <c r="B1625" s="254" t="s">
        <v>1986</v>
      </c>
    </row>
    <row r="1626" spans="1:2">
      <c r="A1626" t="str">
        <f t="shared" si="25"/>
        <v>E0770</v>
      </c>
      <c r="B1626" s="254" t="s">
        <v>1987</v>
      </c>
    </row>
    <row r="1627" spans="1:2">
      <c r="A1627" t="str">
        <f t="shared" si="25"/>
        <v>E0771</v>
      </c>
      <c r="B1627" s="254" t="s">
        <v>1988</v>
      </c>
    </row>
    <row r="1628" spans="1:2">
      <c r="A1628" t="str">
        <f t="shared" si="25"/>
        <v>E0772</v>
      </c>
      <c r="B1628" s="254" t="s">
        <v>1989</v>
      </c>
    </row>
    <row r="1629" spans="1:2">
      <c r="A1629" t="str">
        <f t="shared" si="25"/>
        <v>E0773</v>
      </c>
      <c r="B1629" s="254" t="s">
        <v>1990</v>
      </c>
    </row>
    <row r="1630" spans="1:2">
      <c r="A1630" t="str">
        <f t="shared" si="25"/>
        <v>E0774</v>
      </c>
      <c r="B1630" s="254" t="s">
        <v>1991</v>
      </c>
    </row>
    <row r="1631" spans="1:2">
      <c r="A1631" t="str">
        <f t="shared" si="25"/>
        <v>E0775</v>
      </c>
      <c r="B1631" s="254" t="s">
        <v>1992</v>
      </c>
    </row>
    <row r="1632" spans="1:2">
      <c r="A1632" t="str">
        <f t="shared" si="25"/>
        <v>E0776</v>
      </c>
      <c r="B1632" s="254" t="s">
        <v>1993</v>
      </c>
    </row>
    <row r="1633" spans="1:2">
      <c r="A1633" t="str">
        <f t="shared" si="25"/>
        <v>E0777</v>
      </c>
      <c r="B1633" s="254" t="s">
        <v>1994</v>
      </c>
    </row>
    <row r="1634" spans="1:2">
      <c r="A1634" t="str">
        <f t="shared" si="25"/>
        <v>E0778</v>
      </c>
      <c r="B1634" s="254" t="s">
        <v>1995</v>
      </c>
    </row>
    <row r="1635" spans="1:2">
      <c r="A1635" t="str">
        <f t="shared" si="25"/>
        <v>E0779</v>
      </c>
      <c r="B1635" s="254" t="s">
        <v>1996</v>
      </c>
    </row>
    <row r="1636" spans="1:2">
      <c r="A1636" t="str">
        <f t="shared" si="25"/>
        <v>E0780</v>
      </c>
      <c r="B1636" s="254" t="s">
        <v>1997</v>
      </c>
    </row>
    <row r="1637" spans="1:2">
      <c r="A1637" t="str">
        <f t="shared" si="25"/>
        <v>E0781</v>
      </c>
      <c r="B1637" s="254" t="s">
        <v>1998</v>
      </c>
    </row>
    <row r="1638" spans="1:2">
      <c r="A1638" t="str">
        <f t="shared" si="25"/>
        <v>E0782</v>
      </c>
      <c r="B1638" s="254" t="s">
        <v>1999</v>
      </c>
    </row>
    <row r="1639" spans="1:2">
      <c r="A1639" t="str">
        <f t="shared" si="25"/>
        <v>E0783</v>
      </c>
      <c r="B1639" s="254" t="s">
        <v>2000</v>
      </c>
    </row>
    <row r="1640" spans="1:2">
      <c r="A1640" t="str">
        <f t="shared" si="25"/>
        <v>E0784</v>
      </c>
      <c r="B1640" s="254" t="s">
        <v>2001</v>
      </c>
    </row>
    <row r="1641" spans="1:2">
      <c r="A1641" t="str">
        <f t="shared" si="25"/>
        <v>E0785</v>
      </c>
      <c r="B1641" s="254" t="s">
        <v>2002</v>
      </c>
    </row>
    <row r="1642" spans="1:2">
      <c r="A1642" t="str">
        <f t="shared" si="25"/>
        <v>E0786</v>
      </c>
      <c r="B1642" s="254" t="s">
        <v>2003</v>
      </c>
    </row>
    <row r="1643" spans="1:2">
      <c r="A1643" t="str">
        <f t="shared" si="25"/>
        <v>E0787</v>
      </c>
      <c r="B1643" s="254" t="s">
        <v>2004</v>
      </c>
    </row>
    <row r="1644" spans="1:2">
      <c r="A1644" t="str">
        <f t="shared" si="25"/>
        <v>E0788</v>
      </c>
      <c r="B1644" s="254" t="s">
        <v>2005</v>
      </c>
    </row>
    <row r="1645" spans="1:2">
      <c r="A1645" t="str">
        <f t="shared" si="25"/>
        <v>E0789</v>
      </c>
      <c r="B1645" s="254" t="s">
        <v>2006</v>
      </c>
    </row>
    <row r="1646" spans="1:2">
      <c r="A1646" t="str">
        <f t="shared" si="25"/>
        <v>E0790</v>
      </c>
      <c r="B1646" s="254" t="s">
        <v>2007</v>
      </c>
    </row>
    <row r="1647" spans="1:2">
      <c r="A1647" t="str">
        <f t="shared" si="25"/>
        <v>E0791</v>
      </c>
      <c r="B1647" s="254" t="s">
        <v>2008</v>
      </c>
    </row>
    <row r="1648" spans="1:2">
      <c r="A1648" t="str">
        <f t="shared" si="25"/>
        <v>E0792</v>
      </c>
      <c r="B1648" s="254" t="s">
        <v>2009</v>
      </c>
    </row>
    <row r="1649" spans="1:2">
      <c r="A1649" t="str">
        <f t="shared" si="25"/>
        <v>E0793</v>
      </c>
      <c r="B1649" s="254" t="s">
        <v>2010</v>
      </c>
    </row>
    <row r="1650" spans="1:2">
      <c r="A1650" t="str">
        <f t="shared" si="25"/>
        <v>E0794</v>
      </c>
      <c r="B1650" s="254" t="s">
        <v>2011</v>
      </c>
    </row>
    <row r="1651" spans="1:2">
      <c r="A1651" t="str">
        <f t="shared" si="25"/>
        <v>E0795</v>
      </c>
      <c r="B1651" s="254" t="s">
        <v>2012</v>
      </c>
    </row>
    <row r="1652" spans="1:2">
      <c r="A1652" t="str">
        <f t="shared" si="25"/>
        <v>E0796</v>
      </c>
      <c r="B1652" s="254" t="s">
        <v>2013</v>
      </c>
    </row>
    <row r="1653" spans="1:2">
      <c r="A1653" t="str">
        <f t="shared" si="25"/>
        <v>E0797</v>
      </c>
      <c r="B1653" s="254" t="s">
        <v>2014</v>
      </c>
    </row>
    <row r="1654" spans="1:2">
      <c r="A1654" t="str">
        <f t="shared" si="25"/>
        <v>E0798</v>
      </c>
      <c r="B1654" s="254" t="s">
        <v>2015</v>
      </c>
    </row>
    <row r="1655" spans="1:2">
      <c r="A1655" t="str">
        <f t="shared" si="25"/>
        <v>E0799</v>
      </c>
      <c r="B1655" s="254" t="s">
        <v>2016</v>
      </c>
    </row>
    <row r="1656" spans="1:2">
      <c r="A1656" t="str">
        <f t="shared" si="25"/>
        <v>E0800</v>
      </c>
      <c r="B1656" s="254" t="s">
        <v>2017</v>
      </c>
    </row>
    <row r="1657" spans="1:2">
      <c r="A1657" t="str">
        <f t="shared" si="25"/>
        <v>E0801</v>
      </c>
      <c r="B1657" s="254" t="s">
        <v>2018</v>
      </c>
    </row>
    <row r="1658" spans="1:2">
      <c r="A1658" t="str">
        <f t="shared" si="25"/>
        <v>E0802</v>
      </c>
      <c r="B1658" s="254" t="s">
        <v>2019</v>
      </c>
    </row>
    <row r="1659" spans="1:2">
      <c r="A1659" t="str">
        <f t="shared" si="25"/>
        <v>E0803</v>
      </c>
      <c r="B1659" s="254" t="s">
        <v>2020</v>
      </c>
    </row>
    <row r="1660" spans="1:2">
      <c r="A1660" t="str">
        <f t="shared" si="25"/>
        <v>E0804</v>
      </c>
      <c r="B1660" s="254" t="s">
        <v>2021</v>
      </c>
    </row>
    <row r="1661" spans="1:2">
      <c r="A1661" t="str">
        <f t="shared" si="25"/>
        <v>E0805</v>
      </c>
      <c r="B1661" s="254" t="s">
        <v>2022</v>
      </c>
    </row>
    <row r="1662" spans="1:2">
      <c r="A1662" t="str">
        <f t="shared" si="25"/>
        <v>E0806</v>
      </c>
      <c r="B1662" s="254" t="s">
        <v>2023</v>
      </c>
    </row>
    <row r="1663" spans="1:2">
      <c r="A1663" t="str">
        <f t="shared" si="25"/>
        <v>E0807</v>
      </c>
      <c r="B1663" s="254" t="s">
        <v>2024</v>
      </c>
    </row>
    <row r="1664" spans="1:2">
      <c r="A1664" t="str">
        <f t="shared" si="25"/>
        <v>E0808</v>
      </c>
      <c r="B1664" s="254" t="s">
        <v>2025</v>
      </c>
    </row>
    <row r="1665" spans="1:2">
      <c r="A1665" t="str">
        <f t="shared" si="25"/>
        <v>E0809</v>
      </c>
      <c r="B1665" s="254" t="s">
        <v>2026</v>
      </c>
    </row>
    <row r="1666" spans="1:2">
      <c r="A1666" t="str">
        <f t="shared" si="25"/>
        <v>E0810</v>
      </c>
      <c r="B1666" s="254" t="s">
        <v>2027</v>
      </c>
    </row>
    <row r="1667" spans="1:2">
      <c r="A1667" t="str">
        <f t="shared" ref="A1667:A1730" si="26">LEFT(B1667,5)</f>
        <v>E0811</v>
      </c>
      <c r="B1667" s="254" t="s">
        <v>2028</v>
      </c>
    </row>
    <row r="1668" spans="1:2">
      <c r="A1668" t="str">
        <f t="shared" si="26"/>
        <v>E0812</v>
      </c>
      <c r="B1668" s="254" t="s">
        <v>2029</v>
      </c>
    </row>
    <row r="1669" spans="1:2">
      <c r="A1669" t="str">
        <f t="shared" si="26"/>
        <v>E0813</v>
      </c>
      <c r="B1669" s="254" t="s">
        <v>2030</v>
      </c>
    </row>
    <row r="1670" spans="1:2">
      <c r="A1670" t="str">
        <f t="shared" si="26"/>
        <v>E0814</v>
      </c>
      <c r="B1670" s="254" t="s">
        <v>2031</v>
      </c>
    </row>
    <row r="1671" spans="1:2">
      <c r="A1671" t="str">
        <f t="shared" si="26"/>
        <v>E0815</v>
      </c>
      <c r="B1671" s="254" t="s">
        <v>2032</v>
      </c>
    </row>
    <row r="1672" spans="1:2">
      <c r="A1672" t="str">
        <f t="shared" si="26"/>
        <v>E0816</v>
      </c>
      <c r="B1672" s="254" t="s">
        <v>2033</v>
      </c>
    </row>
    <row r="1673" spans="1:2">
      <c r="A1673" t="str">
        <f t="shared" si="26"/>
        <v>E0817</v>
      </c>
      <c r="B1673" s="254" t="s">
        <v>2034</v>
      </c>
    </row>
    <row r="1674" spans="1:2">
      <c r="A1674" t="str">
        <f t="shared" si="26"/>
        <v>E0818</v>
      </c>
      <c r="B1674" s="254" t="s">
        <v>2035</v>
      </c>
    </row>
    <row r="1675" spans="1:2">
      <c r="A1675" t="str">
        <f t="shared" si="26"/>
        <v>E0819</v>
      </c>
      <c r="B1675" s="254" t="s">
        <v>2036</v>
      </c>
    </row>
    <row r="1676" spans="1:2">
      <c r="A1676" t="str">
        <f t="shared" si="26"/>
        <v>E0820</v>
      </c>
      <c r="B1676" s="254" t="s">
        <v>2037</v>
      </c>
    </row>
    <row r="1677" spans="1:2">
      <c r="A1677" t="str">
        <f t="shared" si="26"/>
        <v>E0821</v>
      </c>
      <c r="B1677" s="254" t="s">
        <v>2038</v>
      </c>
    </row>
    <row r="1678" spans="1:2">
      <c r="A1678" t="str">
        <f t="shared" si="26"/>
        <v>E0822</v>
      </c>
      <c r="B1678" s="254" t="s">
        <v>2039</v>
      </c>
    </row>
    <row r="1679" spans="1:2">
      <c r="A1679" t="str">
        <f t="shared" si="26"/>
        <v>E0823</v>
      </c>
      <c r="B1679" s="254" t="s">
        <v>2040</v>
      </c>
    </row>
    <row r="1680" spans="1:2">
      <c r="A1680" t="str">
        <f t="shared" si="26"/>
        <v>E0824</v>
      </c>
      <c r="B1680" s="254" t="s">
        <v>2041</v>
      </c>
    </row>
    <row r="1681" spans="1:2">
      <c r="A1681" t="str">
        <f t="shared" si="26"/>
        <v>E0825</v>
      </c>
      <c r="B1681" s="254" t="s">
        <v>2042</v>
      </c>
    </row>
    <row r="1682" spans="1:2">
      <c r="A1682" t="str">
        <f t="shared" si="26"/>
        <v>E0826</v>
      </c>
      <c r="B1682" s="254" t="s">
        <v>2043</v>
      </c>
    </row>
    <row r="1683" spans="1:2">
      <c r="A1683" t="str">
        <f t="shared" si="26"/>
        <v>E0827</v>
      </c>
      <c r="B1683" s="254" t="s">
        <v>2044</v>
      </c>
    </row>
    <row r="1684" spans="1:2">
      <c r="A1684" t="str">
        <f t="shared" si="26"/>
        <v>E0828</v>
      </c>
      <c r="B1684" s="254" t="s">
        <v>2045</v>
      </c>
    </row>
    <row r="1685" spans="1:2">
      <c r="A1685" t="str">
        <f t="shared" si="26"/>
        <v>E0829</v>
      </c>
      <c r="B1685" s="254" t="s">
        <v>2046</v>
      </c>
    </row>
    <row r="1686" spans="1:2">
      <c r="A1686" t="str">
        <f t="shared" si="26"/>
        <v>E0830</v>
      </c>
      <c r="B1686" s="254" t="s">
        <v>2047</v>
      </c>
    </row>
    <row r="1687" spans="1:2">
      <c r="A1687" t="str">
        <f t="shared" si="26"/>
        <v>E0831</v>
      </c>
      <c r="B1687" s="254" t="s">
        <v>2048</v>
      </c>
    </row>
    <row r="1688" spans="1:2">
      <c r="A1688" t="str">
        <f t="shared" si="26"/>
        <v>E0832</v>
      </c>
      <c r="B1688" s="254" t="s">
        <v>2049</v>
      </c>
    </row>
    <row r="1689" spans="1:2">
      <c r="A1689" t="str">
        <f t="shared" si="26"/>
        <v>E0833</v>
      </c>
      <c r="B1689" s="254" t="s">
        <v>2050</v>
      </c>
    </row>
    <row r="1690" spans="1:2">
      <c r="A1690" t="str">
        <f t="shared" si="26"/>
        <v>E0834</v>
      </c>
      <c r="B1690" s="254" t="s">
        <v>2051</v>
      </c>
    </row>
    <row r="1691" spans="1:2">
      <c r="A1691" t="str">
        <f t="shared" si="26"/>
        <v>E0835</v>
      </c>
      <c r="B1691" s="254" t="s">
        <v>2052</v>
      </c>
    </row>
    <row r="1692" spans="1:2">
      <c r="A1692" t="str">
        <f t="shared" si="26"/>
        <v>E0836</v>
      </c>
      <c r="B1692" s="254" t="s">
        <v>2053</v>
      </c>
    </row>
    <row r="1693" spans="1:2">
      <c r="A1693" t="str">
        <f t="shared" si="26"/>
        <v>E0837</v>
      </c>
      <c r="B1693" s="254" t="s">
        <v>2054</v>
      </c>
    </row>
    <row r="1694" spans="1:2">
      <c r="A1694" t="str">
        <f t="shared" si="26"/>
        <v>E0838</v>
      </c>
      <c r="B1694" s="254" t="s">
        <v>2055</v>
      </c>
    </row>
    <row r="1695" spans="1:2">
      <c r="A1695" t="str">
        <f t="shared" si="26"/>
        <v>E0839</v>
      </c>
      <c r="B1695" s="254" t="s">
        <v>2056</v>
      </c>
    </row>
    <row r="1696" spans="1:2">
      <c r="A1696" t="str">
        <f t="shared" si="26"/>
        <v>E0840</v>
      </c>
      <c r="B1696" s="254" t="s">
        <v>2057</v>
      </c>
    </row>
    <row r="1697" spans="1:2">
      <c r="A1697" t="str">
        <f t="shared" si="26"/>
        <v>E0841</v>
      </c>
      <c r="B1697" s="254" t="s">
        <v>2058</v>
      </c>
    </row>
    <row r="1698" spans="1:2">
      <c r="A1698" t="str">
        <f t="shared" si="26"/>
        <v>E0842</v>
      </c>
      <c r="B1698" s="254" t="s">
        <v>2059</v>
      </c>
    </row>
    <row r="1699" spans="1:2">
      <c r="A1699" t="str">
        <f t="shared" si="26"/>
        <v>E0843</v>
      </c>
      <c r="B1699" s="254" t="s">
        <v>2060</v>
      </c>
    </row>
    <row r="1700" spans="1:2">
      <c r="A1700" t="str">
        <f t="shared" si="26"/>
        <v>E0844</v>
      </c>
      <c r="B1700" s="254" t="s">
        <v>2061</v>
      </c>
    </row>
    <row r="1701" spans="1:2">
      <c r="A1701" t="str">
        <f t="shared" si="26"/>
        <v>E0845</v>
      </c>
      <c r="B1701" s="254" t="s">
        <v>2062</v>
      </c>
    </row>
    <row r="1702" spans="1:2">
      <c r="A1702" t="str">
        <f t="shared" si="26"/>
        <v>E0846</v>
      </c>
      <c r="B1702" s="254" t="s">
        <v>2063</v>
      </c>
    </row>
    <row r="1703" spans="1:2">
      <c r="A1703" t="str">
        <f t="shared" si="26"/>
        <v>E0847</v>
      </c>
      <c r="B1703" s="254" t="s">
        <v>2064</v>
      </c>
    </row>
    <row r="1704" spans="1:2">
      <c r="A1704" t="str">
        <f t="shared" si="26"/>
        <v>E0848</v>
      </c>
      <c r="B1704" s="254" t="s">
        <v>2065</v>
      </c>
    </row>
    <row r="1705" spans="1:2">
      <c r="A1705" t="str">
        <f t="shared" si="26"/>
        <v>E0849</v>
      </c>
      <c r="B1705" s="254" t="s">
        <v>2066</v>
      </c>
    </row>
    <row r="1706" spans="1:2">
      <c r="A1706" t="str">
        <f t="shared" si="26"/>
        <v>E0850</v>
      </c>
      <c r="B1706" s="254" t="s">
        <v>2067</v>
      </c>
    </row>
    <row r="1707" spans="1:2">
      <c r="A1707" t="str">
        <f t="shared" si="26"/>
        <v>E0851</v>
      </c>
      <c r="B1707" s="254" t="s">
        <v>2068</v>
      </c>
    </row>
    <row r="1708" spans="1:2">
      <c r="A1708" t="str">
        <f t="shared" si="26"/>
        <v>E0852</v>
      </c>
      <c r="B1708" s="254" t="s">
        <v>2069</v>
      </c>
    </row>
    <row r="1709" spans="1:2">
      <c r="A1709" t="str">
        <f t="shared" si="26"/>
        <v>E0853</v>
      </c>
      <c r="B1709" s="254" t="s">
        <v>2070</v>
      </c>
    </row>
    <row r="1710" spans="1:2">
      <c r="A1710" t="str">
        <f t="shared" si="26"/>
        <v>E0854</v>
      </c>
      <c r="B1710" s="254" t="s">
        <v>2071</v>
      </c>
    </row>
    <row r="1711" spans="1:2">
      <c r="A1711" t="str">
        <f t="shared" si="26"/>
        <v>E0855</v>
      </c>
      <c r="B1711" s="254" t="s">
        <v>2072</v>
      </c>
    </row>
    <row r="1712" spans="1:2">
      <c r="A1712" t="str">
        <f t="shared" si="26"/>
        <v>E0856</v>
      </c>
      <c r="B1712" s="254" t="s">
        <v>2073</v>
      </c>
    </row>
    <row r="1713" spans="1:2">
      <c r="A1713" t="str">
        <f t="shared" si="26"/>
        <v>E0857</v>
      </c>
      <c r="B1713" s="254" t="s">
        <v>2074</v>
      </c>
    </row>
    <row r="1714" spans="1:2">
      <c r="A1714" t="str">
        <f t="shared" si="26"/>
        <v>E0858</v>
      </c>
      <c r="B1714" s="254" t="s">
        <v>2075</v>
      </c>
    </row>
    <row r="1715" spans="1:2">
      <c r="A1715" t="str">
        <f t="shared" si="26"/>
        <v>E0859</v>
      </c>
      <c r="B1715" s="254" t="s">
        <v>2076</v>
      </c>
    </row>
    <row r="1716" spans="1:2">
      <c r="A1716" t="str">
        <f t="shared" si="26"/>
        <v>E0860</v>
      </c>
      <c r="B1716" s="254" t="s">
        <v>2077</v>
      </c>
    </row>
    <row r="1717" spans="1:2">
      <c r="A1717" t="str">
        <f t="shared" si="26"/>
        <v>E0861</v>
      </c>
      <c r="B1717" s="254" t="s">
        <v>2078</v>
      </c>
    </row>
    <row r="1718" spans="1:2">
      <c r="A1718" t="str">
        <f t="shared" si="26"/>
        <v>E0862</v>
      </c>
      <c r="B1718" s="254" t="s">
        <v>2079</v>
      </c>
    </row>
    <row r="1719" spans="1:2">
      <c r="A1719" t="str">
        <f t="shared" si="26"/>
        <v>E0863</v>
      </c>
      <c r="B1719" s="254" t="s">
        <v>2080</v>
      </c>
    </row>
    <row r="1720" spans="1:2">
      <c r="A1720" t="str">
        <f t="shared" si="26"/>
        <v>E0864</v>
      </c>
      <c r="B1720" s="254" t="s">
        <v>2081</v>
      </c>
    </row>
    <row r="1721" spans="1:2">
      <c r="A1721" t="str">
        <f t="shared" si="26"/>
        <v>E0865</v>
      </c>
      <c r="B1721" s="254" t="s">
        <v>2082</v>
      </c>
    </row>
    <row r="1722" spans="1:2">
      <c r="A1722" t="str">
        <f t="shared" si="26"/>
        <v>E0866</v>
      </c>
      <c r="B1722" s="254" t="s">
        <v>2083</v>
      </c>
    </row>
    <row r="1723" spans="1:2">
      <c r="A1723" t="str">
        <f t="shared" si="26"/>
        <v>E0867</v>
      </c>
      <c r="B1723" s="254" t="s">
        <v>2084</v>
      </c>
    </row>
    <row r="1724" spans="1:2">
      <c r="A1724" t="str">
        <f t="shared" si="26"/>
        <v>E0868</v>
      </c>
      <c r="B1724" s="254" t="s">
        <v>2085</v>
      </c>
    </row>
    <row r="1725" spans="1:2">
      <c r="A1725" t="str">
        <f t="shared" si="26"/>
        <v>E0869</v>
      </c>
      <c r="B1725" s="254" t="s">
        <v>2086</v>
      </c>
    </row>
    <row r="1726" spans="1:2">
      <c r="A1726" t="str">
        <f t="shared" si="26"/>
        <v>E0870</v>
      </c>
      <c r="B1726" s="254" t="s">
        <v>2087</v>
      </c>
    </row>
    <row r="1727" spans="1:2">
      <c r="A1727" t="str">
        <f t="shared" si="26"/>
        <v>E0871</v>
      </c>
      <c r="B1727" s="254" t="s">
        <v>2088</v>
      </c>
    </row>
    <row r="1728" spans="1:2">
      <c r="A1728" t="str">
        <f t="shared" si="26"/>
        <v>E0872</v>
      </c>
      <c r="B1728" s="254" t="s">
        <v>2089</v>
      </c>
    </row>
    <row r="1729" spans="1:2">
      <c r="A1729" t="str">
        <f t="shared" si="26"/>
        <v>E0873</v>
      </c>
      <c r="B1729" s="254" t="s">
        <v>2090</v>
      </c>
    </row>
    <row r="1730" spans="1:2">
      <c r="A1730" t="str">
        <f t="shared" si="26"/>
        <v>E0874</v>
      </c>
      <c r="B1730" s="254" t="s">
        <v>2091</v>
      </c>
    </row>
    <row r="1731" spans="1:2">
      <c r="A1731" t="str">
        <f t="shared" ref="A1731:A1794" si="27">LEFT(B1731,5)</f>
        <v>E0875</v>
      </c>
      <c r="B1731" s="254" t="s">
        <v>2092</v>
      </c>
    </row>
    <row r="1732" spans="1:2">
      <c r="A1732" t="str">
        <f t="shared" si="27"/>
        <v>E0876</v>
      </c>
      <c r="B1732" s="254" t="s">
        <v>2093</v>
      </c>
    </row>
    <row r="1733" spans="1:2">
      <c r="A1733" t="str">
        <f t="shared" si="27"/>
        <v>E0877</v>
      </c>
      <c r="B1733" s="254" t="s">
        <v>2094</v>
      </c>
    </row>
    <row r="1734" spans="1:2">
      <c r="A1734" t="str">
        <f t="shared" si="27"/>
        <v>E0878</v>
      </c>
      <c r="B1734" s="254" t="s">
        <v>2095</v>
      </c>
    </row>
    <row r="1735" spans="1:2">
      <c r="A1735" t="str">
        <f t="shared" si="27"/>
        <v>E0879</v>
      </c>
      <c r="B1735" s="254" t="s">
        <v>2096</v>
      </c>
    </row>
    <row r="1736" spans="1:2">
      <c r="A1736" t="str">
        <f t="shared" si="27"/>
        <v>E0880</v>
      </c>
      <c r="B1736" s="254" t="s">
        <v>2097</v>
      </c>
    </row>
    <row r="1737" spans="1:2">
      <c r="A1737" t="str">
        <f t="shared" si="27"/>
        <v>E0881</v>
      </c>
      <c r="B1737" s="254" t="s">
        <v>2098</v>
      </c>
    </row>
    <row r="1738" spans="1:2">
      <c r="A1738" t="str">
        <f t="shared" si="27"/>
        <v>E0882</v>
      </c>
      <c r="B1738" s="254" t="s">
        <v>2099</v>
      </c>
    </row>
    <row r="1739" spans="1:2">
      <c r="A1739" t="str">
        <f t="shared" si="27"/>
        <v>E0883</v>
      </c>
      <c r="B1739" s="254" t="s">
        <v>2100</v>
      </c>
    </row>
    <row r="1740" spans="1:2">
      <c r="A1740" t="str">
        <f t="shared" si="27"/>
        <v>E0884</v>
      </c>
      <c r="B1740" s="254" t="s">
        <v>2101</v>
      </c>
    </row>
    <row r="1741" spans="1:2">
      <c r="A1741" t="str">
        <f t="shared" si="27"/>
        <v>E0885</v>
      </c>
      <c r="B1741" s="254" t="s">
        <v>2102</v>
      </c>
    </row>
    <row r="1742" spans="1:2">
      <c r="A1742" t="str">
        <f t="shared" si="27"/>
        <v>E0886</v>
      </c>
      <c r="B1742" s="254" t="s">
        <v>2103</v>
      </c>
    </row>
    <row r="1743" spans="1:2">
      <c r="A1743" t="str">
        <f t="shared" si="27"/>
        <v>E0887</v>
      </c>
      <c r="B1743" s="254" t="s">
        <v>2104</v>
      </c>
    </row>
    <row r="1744" spans="1:2">
      <c r="A1744" t="str">
        <f t="shared" si="27"/>
        <v>E0888</v>
      </c>
      <c r="B1744" s="254" t="s">
        <v>2105</v>
      </c>
    </row>
    <row r="1745" spans="1:2">
      <c r="A1745" t="str">
        <f t="shared" si="27"/>
        <v>E0889</v>
      </c>
      <c r="B1745" s="254" t="s">
        <v>2106</v>
      </c>
    </row>
    <row r="1746" spans="1:2">
      <c r="A1746" t="str">
        <f t="shared" si="27"/>
        <v>E0890</v>
      </c>
      <c r="B1746" s="254" t="s">
        <v>2107</v>
      </c>
    </row>
    <row r="1747" spans="1:2">
      <c r="A1747" t="str">
        <f t="shared" si="27"/>
        <v>E0891</v>
      </c>
      <c r="B1747" s="254" t="s">
        <v>2108</v>
      </c>
    </row>
    <row r="1748" spans="1:2">
      <c r="A1748" t="str">
        <f t="shared" si="27"/>
        <v>E0892</v>
      </c>
      <c r="B1748" s="254" t="s">
        <v>2109</v>
      </c>
    </row>
    <row r="1749" spans="1:2">
      <c r="A1749" t="str">
        <f t="shared" si="27"/>
        <v>E0893</v>
      </c>
      <c r="B1749" s="254" t="s">
        <v>2110</v>
      </c>
    </row>
    <row r="1750" spans="1:2">
      <c r="A1750" t="str">
        <f t="shared" si="27"/>
        <v>E0894</v>
      </c>
      <c r="B1750" s="254" t="s">
        <v>2111</v>
      </c>
    </row>
    <row r="1751" spans="1:2">
      <c r="A1751" t="str">
        <f t="shared" si="27"/>
        <v>E0895</v>
      </c>
      <c r="B1751" s="254" t="s">
        <v>2112</v>
      </c>
    </row>
    <row r="1752" spans="1:2">
      <c r="A1752" t="str">
        <f t="shared" si="27"/>
        <v>E0896</v>
      </c>
      <c r="B1752" s="254" t="s">
        <v>2113</v>
      </c>
    </row>
    <row r="1753" spans="1:2">
      <c r="A1753" t="str">
        <f t="shared" si="27"/>
        <v>E0897</v>
      </c>
      <c r="B1753" s="254" t="s">
        <v>2114</v>
      </c>
    </row>
    <row r="1754" spans="1:2">
      <c r="A1754" t="str">
        <f t="shared" si="27"/>
        <v>E0898</v>
      </c>
      <c r="B1754" s="254" t="s">
        <v>2115</v>
      </c>
    </row>
    <row r="1755" spans="1:2">
      <c r="A1755" t="str">
        <f t="shared" si="27"/>
        <v>E0899</v>
      </c>
      <c r="B1755" s="254" t="s">
        <v>2116</v>
      </c>
    </row>
    <row r="1756" spans="1:2">
      <c r="A1756" t="str">
        <f t="shared" si="27"/>
        <v>E0900</v>
      </c>
      <c r="B1756" s="254" t="s">
        <v>2117</v>
      </c>
    </row>
    <row r="1757" spans="1:2">
      <c r="A1757" t="str">
        <f t="shared" si="27"/>
        <v>E0901</v>
      </c>
      <c r="B1757" s="254" t="s">
        <v>2118</v>
      </c>
    </row>
    <row r="1758" spans="1:2">
      <c r="A1758" t="str">
        <f t="shared" si="27"/>
        <v>E0902</v>
      </c>
      <c r="B1758" s="254" t="s">
        <v>2119</v>
      </c>
    </row>
    <row r="1759" spans="1:2">
      <c r="A1759" t="str">
        <f t="shared" si="27"/>
        <v>E0903</v>
      </c>
      <c r="B1759" s="254" t="s">
        <v>2120</v>
      </c>
    </row>
    <row r="1760" spans="1:2">
      <c r="A1760" t="str">
        <f t="shared" si="27"/>
        <v>E0904</v>
      </c>
      <c r="B1760" s="254" t="s">
        <v>2121</v>
      </c>
    </row>
    <row r="1761" spans="1:2">
      <c r="A1761" t="str">
        <f t="shared" si="27"/>
        <v>E0905</v>
      </c>
      <c r="B1761" s="254" t="s">
        <v>2122</v>
      </c>
    </row>
    <row r="1762" spans="1:2">
      <c r="A1762" t="str">
        <f t="shared" si="27"/>
        <v>E0906</v>
      </c>
      <c r="B1762" s="254" t="s">
        <v>2123</v>
      </c>
    </row>
    <row r="1763" spans="1:2">
      <c r="A1763" t="str">
        <f t="shared" si="27"/>
        <v>E0907</v>
      </c>
      <c r="B1763" s="254" t="s">
        <v>2124</v>
      </c>
    </row>
    <row r="1764" spans="1:2">
      <c r="A1764" t="str">
        <f t="shared" si="27"/>
        <v>E0908</v>
      </c>
      <c r="B1764" s="254" t="s">
        <v>2125</v>
      </c>
    </row>
    <row r="1765" spans="1:2">
      <c r="A1765" t="str">
        <f t="shared" si="27"/>
        <v>E0909</v>
      </c>
      <c r="B1765" s="254" t="s">
        <v>2126</v>
      </c>
    </row>
    <row r="1766" spans="1:2">
      <c r="A1766" t="str">
        <f t="shared" si="27"/>
        <v>E0910</v>
      </c>
      <c r="B1766" s="254" t="s">
        <v>2127</v>
      </c>
    </row>
    <row r="1767" spans="1:2">
      <c r="A1767" t="str">
        <f t="shared" si="27"/>
        <v>E0911</v>
      </c>
      <c r="B1767" s="254" t="s">
        <v>2128</v>
      </c>
    </row>
    <row r="1768" spans="1:2">
      <c r="A1768" t="str">
        <f t="shared" si="27"/>
        <v>E0912</v>
      </c>
      <c r="B1768" s="254" t="s">
        <v>2129</v>
      </c>
    </row>
    <row r="1769" spans="1:2">
      <c r="A1769" t="str">
        <f t="shared" si="27"/>
        <v>E0913</v>
      </c>
      <c r="B1769" s="254" t="s">
        <v>2130</v>
      </c>
    </row>
    <row r="1770" spans="1:2">
      <c r="A1770" t="str">
        <f t="shared" si="27"/>
        <v>E0914</v>
      </c>
      <c r="B1770" s="254" t="s">
        <v>2131</v>
      </c>
    </row>
    <row r="1771" spans="1:2">
      <c r="A1771" t="str">
        <f t="shared" si="27"/>
        <v>E0915</v>
      </c>
      <c r="B1771" s="254" t="s">
        <v>2132</v>
      </c>
    </row>
    <row r="1772" spans="1:2">
      <c r="A1772" t="str">
        <f t="shared" si="27"/>
        <v>E0916</v>
      </c>
      <c r="B1772" s="254" t="s">
        <v>2133</v>
      </c>
    </row>
    <row r="1773" spans="1:2">
      <c r="A1773" t="str">
        <f t="shared" si="27"/>
        <v>E0917</v>
      </c>
      <c r="B1773" s="254" t="s">
        <v>2134</v>
      </c>
    </row>
    <row r="1774" spans="1:2">
      <c r="A1774" t="str">
        <f t="shared" si="27"/>
        <v>E0918</v>
      </c>
      <c r="B1774" s="254" t="s">
        <v>2135</v>
      </c>
    </row>
    <row r="1775" spans="1:2">
      <c r="A1775" t="str">
        <f t="shared" si="27"/>
        <v>E0919</v>
      </c>
      <c r="B1775" s="254" t="s">
        <v>2136</v>
      </c>
    </row>
    <row r="1776" spans="1:2">
      <c r="A1776" t="str">
        <f t="shared" si="27"/>
        <v>E0920</v>
      </c>
      <c r="B1776" s="254" t="s">
        <v>2137</v>
      </c>
    </row>
    <row r="1777" spans="1:2">
      <c r="A1777" t="str">
        <f t="shared" si="27"/>
        <v>E0921</v>
      </c>
      <c r="B1777" s="254" t="s">
        <v>2138</v>
      </c>
    </row>
    <row r="1778" spans="1:2">
      <c r="A1778" t="str">
        <f t="shared" si="27"/>
        <v>E0922</v>
      </c>
      <c r="B1778" s="254" t="s">
        <v>2139</v>
      </c>
    </row>
    <row r="1779" spans="1:2">
      <c r="A1779" t="str">
        <f t="shared" si="27"/>
        <v>E0923</v>
      </c>
      <c r="B1779" s="254" t="s">
        <v>2140</v>
      </c>
    </row>
    <row r="1780" spans="1:2">
      <c r="A1780" t="str">
        <f t="shared" si="27"/>
        <v>E0924</v>
      </c>
      <c r="B1780" s="254" t="s">
        <v>2141</v>
      </c>
    </row>
    <row r="1781" spans="1:2">
      <c r="A1781" t="str">
        <f t="shared" si="27"/>
        <v>E0925</v>
      </c>
      <c r="B1781" s="254" t="s">
        <v>2142</v>
      </c>
    </row>
    <row r="1782" spans="1:2">
      <c r="A1782" t="str">
        <f t="shared" si="27"/>
        <v>E0926</v>
      </c>
      <c r="B1782" s="254" t="s">
        <v>2143</v>
      </c>
    </row>
    <row r="1783" spans="1:2">
      <c r="A1783" t="str">
        <f t="shared" si="27"/>
        <v>E0927</v>
      </c>
      <c r="B1783" s="254" t="s">
        <v>2144</v>
      </c>
    </row>
    <row r="1784" spans="1:2">
      <c r="A1784" t="str">
        <f t="shared" si="27"/>
        <v>E0928</v>
      </c>
      <c r="B1784" s="254" t="s">
        <v>2145</v>
      </c>
    </row>
    <row r="1785" spans="1:2">
      <c r="A1785" t="str">
        <f t="shared" si="27"/>
        <v>E0929</v>
      </c>
      <c r="B1785" s="254" t="s">
        <v>2146</v>
      </c>
    </row>
    <row r="1786" spans="1:2">
      <c r="A1786" t="str">
        <f t="shared" si="27"/>
        <v>E0930</v>
      </c>
      <c r="B1786" s="254" t="s">
        <v>2147</v>
      </c>
    </row>
    <row r="1787" spans="1:2">
      <c r="A1787" t="str">
        <f t="shared" si="27"/>
        <v>E0931</v>
      </c>
      <c r="B1787" s="254" t="s">
        <v>2148</v>
      </c>
    </row>
    <row r="1788" spans="1:2">
      <c r="A1788" t="str">
        <f t="shared" si="27"/>
        <v>E0932</v>
      </c>
      <c r="B1788" s="254" t="s">
        <v>2149</v>
      </c>
    </row>
    <row r="1789" spans="1:2">
      <c r="A1789" t="str">
        <f t="shared" si="27"/>
        <v>E0933</v>
      </c>
      <c r="B1789" s="254" t="s">
        <v>2150</v>
      </c>
    </row>
    <row r="1790" spans="1:2">
      <c r="A1790" t="str">
        <f t="shared" si="27"/>
        <v>E0934</v>
      </c>
      <c r="B1790" s="254" t="s">
        <v>2151</v>
      </c>
    </row>
    <row r="1791" spans="1:2">
      <c r="A1791" t="str">
        <f t="shared" si="27"/>
        <v>E0935</v>
      </c>
      <c r="B1791" s="254" t="s">
        <v>2152</v>
      </c>
    </row>
    <row r="1792" spans="1:2">
      <c r="A1792" t="str">
        <f t="shared" si="27"/>
        <v>E0936</v>
      </c>
      <c r="B1792" s="254" t="s">
        <v>2153</v>
      </c>
    </row>
    <row r="1793" spans="1:2">
      <c r="A1793" t="str">
        <f t="shared" si="27"/>
        <v>E0937</v>
      </c>
      <c r="B1793" s="254" t="s">
        <v>2154</v>
      </c>
    </row>
    <row r="1794" spans="1:2">
      <c r="A1794" t="str">
        <f t="shared" si="27"/>
        <v>E0938</v>
      </c>
      <c r="B1794" s="254" t="s">
        <v>2155</v>
      </c>
    </row>
    <row r="1795" spans="1:2">
      <c r="A1795" t="str">
        <f t="shared" ref="A1795:A1858" si="28">LEFT(B1795,5)</f>
        <v>E0939</v>
      </c>
      <c r="B1795" s="254" t="s">
        <v>2156</v>
      </c>
    </row>
    <row r="1796" spans="1:2">
      <c r="A1796" t="str">
        <f t="shared" si="28"/>
        <v>E0940</v>
      </c>
      <c r="B1796" s="254" t="s">
        <v>2157</v>
      </c>
    </row>
    <row r="1797" spans="1:2">
      <c r="A1797" t="str">
        <f t="shared" si="28"/>
        <v>E0941</v>
      </c>
      <c r="B1797" s="254" t="s">
        <v>2158</v>
      </c>
    </row>
    <row r="1798" spans="1:2">
      <c r="A1798" t="str">
        <f t="shared" si="28"/>
        <v>E0942</v>
      </c>
      <c r="B1798" s="254" t="s">
        <v>2159</v>
      </c>
    </row>
    <row r="1799" spans="1:2">
      <c r="A1799" t="str">
        <f t="shared" si="28"/>
        <v>E0943</v>
      </c>
      <c r="B1799" s="254" t="s">
        <v>2160</v>
      </c>
    </row>
    <row r="1800" spans="1:2">
      <c r="A1800" t="str">
        <f t="shared" si="28"/>
        <v>E0944</v>
      </c>
      <c r="B1800" s="254" t="s">
        <v>2161</v>
      </c>
    </row>
    <row r="1801" spans="1:2">
      <c r="A1801" t="str">
        <f t="shared" si="28"/>
        <v>E0945</v>
      </c>
      <c r="B1801" s="254" t="s">
        <v>2162</v>
      </c>
    </row>
    <row r="1802" spans="1:2">
      <c r="A1802" t="str">
        <f t="shared" si="28"/>
        <v>E0946</v>
      </c>
      <c r="B1802" s="254" t="s">
        <v>2163</v>
      </c>
    </row>
    <row r="1803" spans="1:2">
      <c r="A1803" t="str">
        <f t="shared" si="28"/>
        <v>E0947</v>
      </c>
      <c r="B1803" s="254" t="s">
        <v>2164</v>
      </c>
    </row>
    <row r="1804" spans="1:2">
      <c r="A1804" t="str">
        <f t="shared" si="28"/>
        <v>E0948</v>
      </c>
      <c r="B1804" s="254" t="s">
        <v>2165</v>
      </c>
    </row>
    <row r="1805" spans="1:2">
      <c r="A1805" t="str">
        <f t="shared" si="28"/>
        <v>E0949</v>
      </c>
      <c r="B1805" s="254" t="s">
        <v>2166</v>
      </c>
    </row>
    <row r="1806" spans="1:2">
      <c r="A1806" t="str">
        <f t="shared" si="28"/>
        <v>E0950</v>
      </c>
      <c r="B1806" s="254" t="s">
        <v>2167</v>
      </c>
    </row>
    <row r="1807" spans="1:2">
      <c r="A1807" t="str">
        <f t="shared" si="28"/>
        <v>E0951</v>
      </c>
      <c r="B1807" s="254" t="s">
        <v>2168</v>
      </c>
    </row>
    <row r="1808" spans="1:2">
      <c r="A1808" t="str">
        <f t="shared" si="28"/>
        <v>E0952</v>
      </c>
      <c r="B1808" s="254" t="s">
        <v>2169</v>
      </c>
    </row>
    <row r="1809" spans="1:2">
      <c r="A1809" t="str">
        <f t="shared" si="28"/>
        <v>E0953</v>
      </c>
      <c r="B1809" s="254" t="s">
        <v>2170</v>
      </c>
    </row>
    <row r="1810" spans="1:2">
      <c r="A1810" t="str">
        <f t="shared" si="28"/>
        <v>E0954</v>
      </c>
      <c r="B1810" s="254" t="s">
        <v>2171</v>
      </c>
    </row>
    <row r="1811" spans="1:2">
      <c r="A1811" t="str">
        <f t="shared" si="28"/>
        <v>E0955</v>
      </c>
      <c r="B1811" s="254" t="s">
        <v>2172</v>
      </c>
    </row>
    <row r="1812" spans="1:2">
      <c r="A1812" t="str">
        <f t="shared" si="28"/>
        <v>E0956</v>
      </c>
      <c r="B1812" s="254" t="s">
        <v>2173</v>
      </c>
    </row>
    <row r="1813" spans="1:2">
      <c r="A1813" t="str">
        <f t="shared" si="28"/>
        <v>E0957</v>
      </c>
      <c r="B1813" s="254" t="s">
        <v>2174</v>
      </c>
    </row>
    <row r="1814" spans="1:2">
      <c r="A1814" t="str">
        <f t="shared" si="28"/>
        <v>E0958</v>
      </c>
      <c r="B1814" s="254" t="s">
        <v>2175</v>
      </c>
    </row>
    <row r="1815" spans="1:2">
      <c r="A1815" t="str">
        <f t="shared" si="28"/>
        <v>E0959</v>
      </c>
      <c r="B1815" s="254" t="s">
        <v>2176</v>
      </c>
    </row>
    <row r="1816" spans="1:2">
      <c r="A1816" t="str">
        <f t="shared" si="28"/>
        <v>E0960</v>
      </c>
      <c r="B1816" s="254" t="s">
        <v>2177</v>
      </c>
    </row>
    <row r="1817" spans="1:2">
      <c r="A1817" t="str">
        <f t="shared" si="28"/>
        <v>E0961</v>
      </c>
      <c r="B1817" s="254" t="s">
        <v>2178</v>
      </c>
    </row>
    <row r="1818" spans="1:2">
      <c r="A1818" t="str">
        <f t="shared" si="28"/>
        <v>E0962</v>
      </c>
      <c r="B1818" s="254" t="s">
        <v>2179</v>
      </c>
    </row>
    <row r="1819" spans="1:2">
      <c r="A1819" t="str">
        <f t="shared" si="28"/>
        <v>E0963</v>
      </c>
      <c r="B1819" s="254" t="s">
        <v>2180</v>
      </c>
    </row>
    <row r="1820" spans="1:2">
      <c r="A1820" t="str">
        <f t="shared" si="28"/>
        <v>E0964</v>
      </c>
      <c r="B1820" s="254" t="s">
        <v>2181</v>
      </c>
    </row>
    <row r="1821" spans="1:2">
      <c r="A1821" t="str">
        <f t="shared" si="28"/>
        <v>E0965</v>
      </c>
      <c r="B1821" s="254" t="s">
        <v>2182</v>
      </c>
    </row>
    <row r="1822" spans="1:2">
      <c r="A1822" t="str">
        <f t="shared" si="28"/>
        <v>E0966</v>
      </c>
      <c r="B1822" s="254" t="s">
        <v>2183</v>
      </c>
    </row>
    <row r="1823" spans="1:2">
      <c r="A1823" t="str">
        <f t="shared" si="28"/>
        <v>E0967</v>
      </c>
      <c r="B1823" s="254" t="s">
        <v>2184</v>
      </c>
    </row>
    <row r="1824" spans="1:2">
      <c r="A1824" t="str">
        <f t="shared" si="28"/>
        <v>E0968</v>
      </c>
      <c r="B1824" s="254" t="s">
        <v>2185</v>
      </c>
    </row>
    <row r="1825" spans="1:2">
      <c r="A1825" t="str">
        <f t="shared" si="28"/>
        <v>E0969</v>
      </c>
      <c r="B1825" s="254" t="s">
        <v>2186</v>
      </c>
    </row>
    <row r="1826" spans="1:2">
      <c r="A1826" t="str">
        <f t="shared" si="28"/>
        <v>E0970</v>
      </c>
      <c r="B1826" s="254" t="s">
        <v>2187</v>
      </c>
    </row>
    <row r="1827" spans="1:2">
      <c r="A1827" t="str">
        <f t="shared" si="28"/>
        <v>E0971</v>
      </c>
      <c r="B1827" s="254" t="s">
        <v>2188</v>
      </c>
    </row>
    <row r="1828" spans="1:2">
      <c r="A1828" t="str">
        <f t="shared" si="28"/>
        <v>E0972</v>
      </c>
      <c r="B1828" s="254" t="s">
        <v>2189</v>
      </c>
    </row>
    <row r="1829" spans="1:2">
      <c r="A1829" t="str">
        <f t="shared" si="28"/>
        <v>E0973</v>
      </c>
      <c r="B1829" s="254" t="s">
        <v>2190</v>
      </c>
    </row>
    <row r="1830" spans="1:2">
      <c r="A1830" t="str">
        <f t="shared" si="28"/>
        <v>E0974</v>
      </c>
      <c r="B1830" s="254" t="s">
        <v>2191</v>
      </c>
    </row>
    <row r="1831" spans="1:2">
      <c r="A1831" t="str">
        <f t="shared" si="28"/>
        <v>E0975</v>
      </c>
      <c r="B1831" s="254" t="s">
        <v>2192</v>
      </c>
    </row>
    <row r="1832" spans="1:2">
      <c r="A1832" t="str">
        <f t="shared" si="28"/>
        <v>E0976</v>
      </c>
      <c r="B1832" s="254" t="s">
        <v>2193</v>
      </c>
    </row>
    <row r="1833" spans="1:2">
      <c r="A1833" t="str">
        <f t="shared" si="28"/>
        <v>E0977</v>
      </c>
      <c r="B1833" s="254" t="s">
        <v>2194</v>
      </c>
    </row>
    <row r="1834" spans="1:2">
      <c r="A1834" t="str">
        <f t="shared" si="28"/>
        <v>E0978</v>
      </c>
      <c r="B1834" s="254" t="s">
        <v>2195</v>
      </c>
    </row>
    <row r="1835" spans="1:2">
      <c r="A1835" t="str">
        <f t="shared" si="28"/>
        <v>E0979</v>
      </c>
      <c r="B1835" s="254" t="s">
        <v>2196</v>
      </c>
    </row>
    <row r="1836" spans="1:2">
      <c r="A1836" t="str">
        <f t="shared" si="28"/>
        <v>E0980</v>
      </c>
      <c r="B1836" s="254" t="s">
        <v>2197</v>
      </c>
    </row>
    <row r="1837" spans="1:2">
      <c r="A1837" t="str">
        <f t="shared" si="28"/>
        <v>E0981</v>
      </c>
      <c r="B1837" s="254" t="s">
        <v>2198</v>
      </c>
    </row>
    <row r="1838" spans="1:2">
      <c r="A1838" t="str">
        <f t="shared" si="28"/>
        <v>E0982</v>
      </c>
      <c r="B1838" s="254" t="s">
        <v>2199</v>
      </c>
    </row>
    <row r="1839" spans="1:2">
      <c r="A1839" t="str">
        <f t="shared" si="28"/>
        <v>E0983</v>
      </c>
      <c r="B1839" s="254" t="s">
        <v>2200</v>
      </c>
    </row>
    <row r="1840" spans="1:2">
      <c r="A1840" t="str">
        <f t="shared" si="28"/>
        <v>E0984</v>
      </c>
      <c r="B1840" s="254" t="s">
        <v>2201</v>
      </c>
    </row>
    <row r="1841" spans="1:2">
      <c r="A1841" t="str">
        <f t="shared" si="28"/>
        <v>E0985</v>
      </c>
      <c r="B1841" s="254" t="s">
        <v>2202</v>
      </c>
    </row>
    <row r="1842" spans="1:2">
      <c r="A1842" t="str">
        <f t="shared" si="28"/>
        <v>E0986</v>
      </c>
      <c r="B1842" s="254" t="s">
        <v>2203</v>
      </c>
    </row>
    <row r="1843" spans="1:2">
      <c r="A1843" t="str">
        <f t="shared" si="28"/>
        <v>E0987</v>
      </c>
      <c r="B1843" s="254" t="s">
        <v>2204</v>
      </c>
    </row>
    <row r="1844" spans="1:2">
      <c r="A1844" t="str">
        <f t="shared" si="28"/>
        <v>E0988</v>
      </c>
      <c r="B1844" s="254" t="s">
        <v>2205</v>
      </c>
    </row>
    <row r="1845" spans="1:2">
      <c r="A1845" t="str">
        <f t="shared" si="28"/>
        <v>E0989</v>
      </c>
      <c r="B1845" s="254" t="s">
        <v>2206</v>
      </c>
    </row>
    <row r="1846" spans="1:2">
      <c r="A1846" t="str">
        <f t="shared" si="28"/>
        <v>E0990</v>
      </c>
      <c r="B1846" s="254" t="s">
        <v>2207</v>
      </c>
    </row>
    <row r="1847" spans="1:2">
      <c r="A1847" t="str">
        <f t="shared" si="28"/>
        <v>E0991</v>
      </c>
      <c r="B1847" s="254" t="s">
        <v>2208</v>
      </c>
    </row>
    <row r="1848" spans="1:2">
      <c r="A1848" t="str">
        <f t="shared" si="28"/>
        <v>E0992</v>
      </c>
      <c r="B1848" s="254" t="s">
        <v>2209</v>
      </c>
    </row>
    <row r="1849" spans="1:2">
      <c r="A1849" t="str">
        <f t="shared" si="28"/>
        <v>E0993</v>
      </c>
      <c r="B1849" s="254" t="s">
        <v>2210</v>
      </c>
    </row>
    <row r="1850" spans="1:2">
      <c r="A1850" t="str">
        <f t="shared" si="28"/>
        <v>E0994</v>
      </c>
      <c r="B1850" s="254" t="s">
        <v>2211</v>
      </c>
    </row>
    <row r="1851" spans="1:2">
      <c r="A1851" t="str">
        <f t="shared" si="28"/>
        <v>E0995</v>
      </c>
      <c r="B1851" s="254" t="s">
        <v>2212</v>
      </c>
    </row>
    <row r="1852" spans="1:2">
      <c r="A1852" t="str">
        <f t="shared" si="28"/>
        <v>E0996</v>
      </c>
      <c r="B1852" s="254" t="s">
        <v>2213</v>
      </c>
    </row>
    <row r="1853" spans="1:2">
      <c r="A1853" t="str">
        <f t="shared" si="28"/>
        <v>E0997</v>
      </c>
      <c r="B1853" s="254" t="s">
        <v>2214</v>
      </c>
    </row>
    <row r="1854" spans="1:2">
      <c r="A1854" t="str">
        <f t="shared" si="28"/>
        <v>E0998</v>
      </c>
      <c r="B1854" s="254" t="s">
        <v>2215</v>
      </c>
    </row>
    <row r="1855" spans="1:2">
      <c r="A1855" t="str">
        <f t="shared" si="28"/>
        <v>E0999</v>
      </c>
      <c r="B1855" s="254" t="s">
        <v>2216</v>
      </c>
    </row>
    <row r="1856" spans="1:2">
      <c r="A1856" t="str">
        <f t="shared" si="28"/>
        <v>E1000</v>
      </c>
      <c r="B1856" s="254" t="s">
        <v>2217</v>
      </c>
    </row>
    <row r="1857" spans="1:2">
      <c r="A1857" t="str">
        <f t="shared" si="28"/>
        <v>E1001</v>
      </c>
      <c r="B1857" s="254" t="s">
        <v>2218</v>
      </c>
    </row>
    <row r="1858" spans="1:2">
      <c r="A1858" t="str">
        <f t="shared" si="28"/>
        <v>E1002</v>
      </c>
      <c r="B1858" s="254" t="s">
        <v>2219</v>
      </c>
    </row>
    <row r="1859" spans="1:2">
      <c r="A1859" t="str">
        <f t="shared" ref="A1859:A1922" si="29">LEFT(B1859,5)</f>
        <v>E1003</v>
      </c>
      <c r="B1859" s="254" t="s">
        <v>2220</v>
      </c>
    </row>
    <row r="1860" spans="1:2">
      <c r="A1860" t="str">
        <f t="shared" si="29"/>
        <v>E1004</v>
      </c>
      <c r="B1860" s="254" t="s">
        <v>2221</v>
      </c>
    </row>
    <row r="1861" spans="1:2">
      <c r="A1861" t="str">
        <f t="shared" si="29"/>
        <v>E1005</v>
      </c>
      <c r="B1861" s="254" t="s">
        <v>2222</v>
      </c>
    </row>
    <row r="1862" spans="1:2">
      <c r="A1862" t="str">
        <f t="shared" si="29"/>
        <v>E1006</v>
      </c>
      <c r="B1862" s="254" t="s">
        <v>2223</v>
      </c>
    </row>
    <row r="1863" spans="1:2">
      <c r="A1863" t="str">
        <f t="shared" si="29"/>
        <v>E1007</v>
      </c>
      <c r="B1863" s="254" t="s">
        <v>2224</v>
      </c>
    </row>
    <row r="1864" spans="1:2">
      <c r="A1864" t="str">
        <f t="shared" si="29"/>
        <v>E1008</v>
      </c>
      <c r="B1864" s="254" t="s">
        <v>2225</v>
      </c>
    </row>
    <row r="1865" spans="1:2">
      <c r="A1865" t="str">
        <f t="shared" si="29"/>
        <v>E1009</v>
      </c>
      <c r="B1865" s="254" t="s">
        <v>2226</v>
      </c>
    </row>
    <row r="1866" spans="1:2">
      <c r="A1866" t="str">
        <f t="shared" si="29"/>
        <v>E1010</v>
      </c>
      <c r="B1866" s="254" t="s">
        <v>2227</v>
      </c>
    </row>
    <row r="1867" spans="1:2">
      <c r="A1867" t="str">
        <f t="shared" si="29"/>
        <v>E1011</v>
      </c>
      <c r="B1867" s="254" t="s">
        <v>2228</v>
      </c>
    </row>
    <row r="1868" spans="1:2">
      <c r="A1868" t="str">
        <f t="shared" si="29"/>
        <v>E1012</v>
      </c>
      <c r="B1868" s="254" t="s">
        <v>2229</v>
      </c>
    </row>
    <row r="1869" spans="1:2">
      <c r="A1869" t="str">
        <f t="shared" si="29"/>
        <v>E1013</v>
      </c>
      <c r="B1869" s="254" t="s">
        <v>2230</v>
      </c>
    </row>
    <row r="1870" spans="1:2">
      <c r="A1870" t="str">
        <f t="shared" si="29"/>
        <v>E1014</v>
      </c>
      <c r="B1870" s="254" t="s">
        <v>2231</v>
      </c>
    </row>
    <row r="1871" spans="1:2">
      <c r="A1871" t="str">
        <f t="shared" si="29"/>
        <v>E1015</v>
      </c>
      <c r="B1871" s="254" t="s">
        <v>2232</v>
      </c>
    </row>
    <row r="1872" spans="1:2">
      <c r="A1872" t="str">
        <f t="shared" si="29"/>
        <v>E1016</v>
      </c>
      <c r="B1872" s="254" t="s">
        <v>2233</v>
      </c>
    </row>
    <row r="1873" spans="1:2">
      <c r="A1873" t="str">
        <f t="shared" si="29"/>
        <v>E1017</v>
      </c>
      <c r="B1873" s="254" t="s">
        <v>2234</v>
      </c>
    </row>
    <row r="1874" spans="1:2">
      <c r="A1874" t="str">
        <f t="shared" si="29"/>
        <v>E1018</v>
      </c>
      <c r="B1874" s="254" t="s">
        <v>2235</v>
      </c>
    </row>
    <row r="1875" spans="1:2">
      <c r="A1875" t="str">
        <f t="shared" si="29"/>
        <v>E1019</v>
      </c>
      <c r="B1875" s="254" t="s">
        <v>2236</v>
      </c>
    </row>
    <row r="1876" spans="1:2">
      <c r="A1876" t="str">
        <f t="shared" si="29"/>
        <v>E1020</v>
      </c>
      <c r="B1876" s="254" t="s">
        <v>2237</v>
      </c>
    </row>
    <row r="1877" spans="1:2">
      <c r="A1877" t="str">
        <f t="shared" si="29"/>
        <v>E1021</v>
      </c>
      <c r="B1877" s="254" t="s">
        <v>2238</v>
      </c>
    </row>
    <row r="1878" spans="1:2">
      <c r="A1878" t="str">
        <f t="shared" si="29"/>
        <v>E1022</v>
      </c>
      <c r="B1878" s="254" t="s">
        <v>2239</v>
      </c>
    </row>
    <row r="1879" spans="1:2">
      <c r="A1879" t="str">
        <f t="shared" si="29"/>
        <v>E1023</v>
      </c>
      <c r="B1879" s="254" t="s">
        <v>2240</v>
      </c>
    </row>
    <row r="1880" spans="1:2">
      <c r="A1880" t="str">
        <f t="shared" si="29"/>
        <v>E1024</v>
      </c>
      <c r="B1880" s="254" t="s">
        <v>2241</v>
      </c>
    </row>
    <row r="1881" spans="1:2">
      <c r="A1881" t="str">
        <f t="shared" si="29"/>
        <v>E1025</v>
      </c>
      <c r="B1881" s="254" t="s">
        <v>2242</v>
      </c>
    </row>
    <row r="1882" spans="1:2">
      <c r="A1882" t="str">
        <f t="shared" si="29"/>
        <v>E1026</v>
      </c>
      <c r="B1882" s="254" t="s">
        <v>2243</v>
      </c>
    </row>
    <row r="1883" spans="1:2">
      <c r="A1883" t="str">
        <f t="shared" si="29"/>
        <v>E1027</v>
      </c>
      <c r="B1883" s="254" t="s">
        <v>2244</v>
      </c>
    </row>
    <row r="1884" spans="1:2">
      <c r="A1884" t="str">
        <f t="shared" si="29"/>
        <v>E1028</v>
      </c>
      <c r="B1884" s="254" t="s">
        <v>2245</v>
      </c>
    </row>
    <row r="1885" spans="1:2">
      <c r="A1885" t="str">
        <f t="shared" si="29"/>
        <v>E1029</v>
      </c>
      <c r="B1885" s="254" t="s">
        <v>2246</v>
      </c>
    </row>
    <row r="1886" spans="1:2">
      <c r="A1886" t="str">
        <f t="shared" si="29"/>
        <v>E1030</v>
      </c>
      <c r="B1886" s="254" t="s">
        <v>2247</v>
      </c>
    </row>
    <row r="1887" spans="1:2">
      <c r="A1887" t="str">
        <f t="shared" si="29"/>
        <v>E1031</v>
      </c>
      <c r="B1887" s="254" t="s">
        <v>2248</v>
      </c>
    </row>
    <row r="1888" spans="1:2">
      <c r="A1888" t="str">
        <f t="shared" si="29"/>
        <v>E1032</v>
      </c>
      <c r="B1888" s="254" t="s">
        <v>2249</v>
      </c>
    </row>
    <row r="1889" spans="1:2">
      <c r="A1889" t="str">
        <f t="shared" si="29"/>
        <v>E1033</v>
      </c>
      <c r="B1889" s="254" t="s">
        <v>2250</v>
      </c>
    </row>
    <row r="1890" spans="1:2">
      <c r="A1890" t="str">
        <f t="shared" si="29"/>
        <v>E1034</v>
      </c>
      <c r="B1890" s="254" t="s">
        <v>2251</v>
      </c>
    </row>
    <row r="1891" spans="1:2">
      <c r="A1891" t="str">
        <f t="shared" si="29"/>
        <v>E1035</v>
      </c>
      <c r="B1891" s="254" t="s">
        <v>2252</v>
      </c>
    </row>
    <row r="1892" spans="1:2">
      <c r="A1892" t="str">
        <f t="shared" si="29"/>
        <v>E1036</v>
      </c>
      <c r="B1892" s="254" t="s">
        <v>2253</v>
      </c>
    </row>
    <row r="1893" spans="1:2">
      <c r="A1893" t="str">
        <f t="shared" si="29"/>
        <v>E1037</v>
      </c>
      <c r="B1893" s="254" t="s">
        <v>2254</v>
      </c>
    </row>
    <row r="1894" spans="1:2">
      <c r="A1894" t="str">
        <f t="shared" si="29"/>
        <v>E1038</v>
      </c>
      <c r="B1894" s="254" t="s">
        <v>2255</v>
      </c>
    </row>
    <row r="1895" spans="1:2">
      <c r="A1895" t="str">
        <f t="shared" si="29"/>
        <v>E1039</v>
      </c>
      <c r="B1895" s="254" t="s">
        <v>2256</v>
      </c>
    </row>
    <row r="1896" spans="1:2">
      <c r="A1896" t="str">
        <f t="shared" si="29"/>
        <v>E1040</v>
      </c>
      <c r="B1896" s="254" t="s">
        <v>2257</v>
      </c>
    </row>
    <row r="1897" spans="1:2">
      <c r="A1897" t="str">
        <f t="shared" si="29"/>
        <v>E1041</v>
      </c>
      <c r="B1897" s="254" t="s">
        <v>2258</v>
      </c>
    </row>
    <row r="1898" spans="1:2">
      <c r="A1898" t="str">
        <f t="shared" si="29"/>
        <v>E1042</v>
      </c>
      <c r="B1898" s="254" t="s">
        <v>2259</v>
      </c>
    </row>
    <row r="1899" spans="1:2">
      <c r="A1899" t="str">
        <f t="shared" si="29"/>
        <v>E1043</v>
      </c>
      <c r="B1899" s="254" t="s">
        <v>2260</v>
      </c>
    </row>
    <row r="1900" spans="1:2">
      <c r="A1900" t="str">
        <f t="shared" si="29"/>
        <v>E1044</v>
      </c>
      <c r="B1900" s="254" t="s">
        <v>2261</v>
      </c>
    </row>
    <row r="1901" spans="1:2">
      <c r="A1901" t="str">
        <f t="shared" si="29"/>
        <v>E1045</v>
      </c>
      <c r="B1901" s="254" t="s">
        <v>2262</v>
      </c>
    </row>
    <row r="1902" spans="1:2">
      <c r="A1902" t="str">
        <f t="shared" si="29"/>
        <v>E1046</v>
      </c>
      <c r="B1902" s="254" t="s">
        <v>2263</v>
      </c>
    </row>
    <row r="1903" spans="1:2">
      <c r="A1903" t="str">
        <f t="shared" si="29"/>
        <v>E1047</v>
      </c>
      <c r="B1903" s="254" t="s">
        <v>2264</v>
      </c>
    </row>
    <row r="1904" spans="1:2">
      <c r="A1904" t="str">
        <f t="shared" si="29"/>
        <v>E1048</v>
      </c>
      <c r="B1904" s="254" t="s">
        <v>2265</v>
      </c>
    </row>
    <row r="1905" spans="1:2">
      <c r="A1905" t="str">
        <f t="shared" si="29"/>
        <v>E1049</v>
      </c>
      <c r="B1905" s="254" t="s">
        <v>2266</v>
      </c>
    </row>
    <row r="1906" spans="1:2">
      <c r="A1906" t="str">
        <f t="shared" si="29"/>
        <v>E1050</v>
      </c>
      <c r="B1906" s="254" t="s">
        <v>2267</v>
      </c>
    </row>
    <row r="1907" spans="1:2">
      <c r="A1907" t="str">
        <f t="shared" si="29"/>
        <v>E1051</v>
      </c>
      <c r="B1907" s="254" t="s">
        <v>2268</v>
      </c>
    </row>
    <row r="1908" spans="1:2">
      <c r="A1908" t="str">
        <f t="shared" si="29"/>
        <v>E1052</v>
      </c>
      <c r="B1908" s="254" t="s">
        <v>2269</v>
      </c>
    </row>
    <row r="1909" spans="1:2">
      <c r="A1909" t="str">
        <f t="shared" si="29"/>
        <v>E1053</v>
      </c>
      <c r="B1909" s="254" t="s">
        <v>2270</v>
      </c>
    </row>
    <row r="1910" spans="1:2">
      <c r="A1910" t="str">
        <f t="shared" si="29"/>
        <v>E1054</v>
      </c>
      <c r="B1910" s="254" t="s">
        <v>2271</v>
      </c>
    </row>
    <row r="1911" spans="1:2">
      <c r="A1911" t="str">
        <f t="shared" si="29"/>
        <v>E1055</v>
      </c>
      <c r="B1911" s="254" t="s">
        <v>2272</v>
      </c>
    </row>
    <row r="1912" spans="1:2">
      <c r="A1912" t="str">
        <f t="shared" si="29"/>
        <v>E1056</v>
      </c>
      <c r="B1912" s="254" t="s">
        <v>2273</v>
      </c>
    </row>
    <row r="1913" spans="1:2">
      <c r="A1913" t="str">
        <f t="shared" si="29"/>
        <v>E1057</v>
      </c>
      <c r="B1913" s="254" t="s">
        <v>2274</v>
      </c>
    </row>
    <row r="1914" spans="1:2">
      <c r="A1914" t="str">
        <f t="shared" si="29"/>
        <v>E1058</v>
      </c>
      <c r="B1914" s="254" t="s">
        <v>2275</v>
      </c>
    </row>
    <row r="1915" spans="1:2">
      <c r="A1915" t="str">
        <f t="shared" si="29"/>
        <v>E1059</v>
      </c>
      <c r="B1915" s="254" t="s">
        <v>2276</v>
      </c>
    </row>
    <row r="1916" spans="1:2">
      <c r="A1916" t="str">
        <f t="shared" si="29"/>
        <v>E1060</v>
      </c>
      <c r="B1916" s="254" t="s">
        <v>2277</v>
      </c>
    </row>
    <row r="1917" spans="1:2">
      <c r="A1917" t="str">
        <f t="shared" si="29"/>
        <v>E1061</v>
      </c>
      <c r="B1917" s="254" t="s">
        <v>2278</v>
      </c>
    </row>
    <row r="1918" spans="1:2">
      <c r="A1918" t="str">
        <f t="shared" si="29"/>
        <v>E1062</v>
      </c>
      <c r="B1918" s="254" t="s">
        <v>2279</v>
      </c>
    </row>
    <row r="1919" spans="1:2">
      <c r="A1919" t="str">
        <f t="shared" si="29"/>
        <v>E1063</v>
      </c>
      <c r="B1919" s="254" t="s">
        <v>2280</v>
      </c>
    </row>
    <row r="1920" spans="1:2">
      <c r="A1920" t="str">
        <f t="shared" si="29"/>
        <v>E1064</v>
      </c>
      <c r="B1920" s="254" t="s">
        <v>2281</v>
      </c>
    </row>
    <row r="1921" spans="1:2">
      <c r="A1921" t="str">
        <f t="shared" si="29"/>
        <v>E1065</v>
      </c>
      <c r="B1921" s="254" t="s">
        <v>2282</v>
      </c>
    </row>
    <row r="1922" spans="1:2">
      <c r="A1922" t="str">
        <f t="shared" si="29"/>
        <v>E1066</v>
      </c>
      <c r="B1922" s="254" t="s">
        <v>2283</v>
      </c>
    </row>
    <row r="1923" spans="1:2">
      <c r="A1923" t="str">
        <f t="shared" ref="A1923:A1986" si="30">LEFT(B1923,5)</f>
        <v>E1067</v>
      </c>
      <c r="B1923" s="254" t="s">
        <v>2284</v>
      </c>
    </row>
    <row r="1924" spans="1:2">
      <c r="A1924" t="str">
        <f t="shared" si="30"/>
        <v>E1068</v>
      </c>
      <c r="B1924" s="254" t="s">
        <v>2285</v>
      </c>
    </row>
    <row r="1925" spans="1:2">
      <c r="A1925" t="str">
        <f t="shared" si="30"/>
        <v>E1069</v>
      </c>
      <c r="B1925" s="254" t="s">
        <v>2286</v>
      </c>
    </row>
    <row r="1926" spans="1:2">
      <c r="A1926" t="str">
        <f t="shared" si="30"/>
        <v>E1070</v>
      </c>
      <c r="B1926" s="254" t="s">
        <v>2287</v>
      </c>
    </row>
    <row r="1927" spans="1:2">
      <c r="A1927" t="str">
        <f t="shared" si="30"/>
        <v>E1071</v>
      </c>
      <c r="B1927" s="254" t="s">
        <v>2288</v>
      </c>
    </row>
    <row r="1928" spans="1:2">
      <c r="A1928" t="str">
        <f t="shared" si="30"/>
        <v>E1072</v>
      </c>
      <c r="B1928" s="254" t="s">
        <v>2289</v>
      </c>
    </row>
    <row r="1929" spans="1:2">
      <c r="A1929" t="str">
        <f t="shared" si="30"/>
        <v>E1073</v>
      </c>
      <c r="B1929" s="254" t="s">
        <v>2290</v>
      </c>
    </row>
    <row r="1930" spans="1:2">
      <c r="A1930" t="str">
        <f t="shared" si="30"/>
        <v>E1074</v>
      </c>
      <c r="B1930" s="254" t="s">
        <v>2291</v>
      </c>
    </row>
    <row r="1931" spans="1:2">
      <c r="A1931" t="str">
        <f t="shared" si="30"/>
        <v>E1075</v>
      </c>
      <c r="B1931" s="254" t="s">
        <v>2292</v>
      </c>
    </row>
    <row r="1932" spans="1:2">
      <c r="A1932" t="str">
        <f t="shared" si="30"/>
        <v>E1076</v>
      </c>
      <c r="B1932" s="254" t="s">
        <v>2293</v>
      </c>
    </row>
    <row r="1933" spans="1:2">
      <c r="A1933" t="str">
        <f t="shared" si="30"/>
        <v>E1077</v>
      </c>
      <c r="B1933" s="254" t="s">
        <v>2294</v>
      </c>
    </row>
    <row r="1934" spans="1:2">
      <c r="A1934" t="str">
        <f t="shared" si="30"/>
        <v>E1078</v>
      </c>
      <c r="B1934" s="254" t="s">
        <v>2295</v>
      </c>
    </row>
    <row r="1935" spans="1:2">
      <c r="A1935" t="str">
        <f t="shared" si="30"/>
        <v>E1079</v>
      </c>
      <c r="B1935" s="254" t="s">
        <v>2296</v>
      </c>
    </row>
    <row r="1936" spans="1:2">
      <c r="A1936" t="str">
        <f t="shared" si="30"/>
        <v>E1080</v>
      </c>
      <c r="B1936" s="254" t="s">
        <v>2297</v>
      </c>
    </row>
    <row r="1937" spans="1:2">
      <c r="A1937" t="str">
        <f t="shared" si="30"/>
        <v>E1081</v>
      </c>
      <c r="B1937" s="254" t="s">
        <v>2298</v>
      </c>
    </row>
    <row r="1938" spans="1:2">
      <c r="A1938" t="str">
        <f t="shared" si="30"/>
        <v>E1082</v>
      </c>
      <c r="B1938" s="254" t="s">
        <v>2299</v>
      </c>
    </row>
    <row r="1939" spans="1:2">
      <c r="A1939" t="str">
        <f t="shared" si="30"/>
        <v>E1083</v>
      </c>
      <c r="B1939" s="254" t="s">
        <v>2300</v>
      </c>
    </row>
    <row r="1940" spans="1:2">
      <c r="A1940" t="str">
        <f t="shared" si="30"/>
        <v>E1084</v>
      </c>
      <c r="B1940" s="254" t="s">
        <v>2301</v>
      </c>
    </row>
    <row r="1941" spans="1:2">
      <c r="A1941" t="str">
        <f t="shared" si="30"/>
        <v>E1085</v>
      </c>
      <c r="B1941" s="254" t="s">
        <v>2302</v>
      </c>
    </row>
    <row r="1942" spans="1:2">
      <c r="A1942" t="str">
        <f t="shared" si="30"/>
        <v>E1086</v>
      </c>
      <c r="B1942" s="254" t="s">
        <v>2303</v>
      </c>
    </row>
    <row r="1943" spans="1:2">
      <c r="A1943" t="str">
        <f t="shared" si="30"/>
        <v>E1087</v>
      </c>
      <c r="B1943" s="254" t="s">
        <v>2304</v>
      </c>
    </row>
    <row r="1944" spans="1:2">
      <c r="A1944" t="str">
        <f t="shared" si="30"/>
        <v>E1088</v>
      </c>
      <c r="B1944" s="254" t="s">
        <v>2305</v>
      </c>
    </row>
    <row r="1945" spans="1:2">
      <c r="A1945" t="str">
        <f t="shared" si="30"/>
        <v>E1089</v>
      </c>
      <c r="B1945" s="254" t="s">
        <v>2306</v>
      </c>
    </row>
    <row r="1946" spans="1:2">
      <c r="A1946" t="str">
        <f t="shared" si="30"/>
        <v>E1090</v>
      </c>
      <c r="B1946" s="254" t="s">
        <v>2307</v>
      </c>
    </row>
    <row r="1947" spans="1:2">
      <c r="A1947" t="str">
        <f t="shared" si="30"/>
        <v>E1091</v>
      </c>
      <c r="B1947" s="254" t="s">
        <v>2308</v>
      </c>
    </row>
    <row r="1948" spans="1:2">
      <c r="A1948" t="str">
        <f t="shared" si="30"/>
        <v>E1092</v>
      </c>
      <c r="B1948" s="254" t="s">
        <v>2309</v>
      </c>
    </row>
    <row r="1949" spans="1:2">
      <c r="A1949" t="str">
        <f t="shared" si="30"/>
        <v>E1093</v>
      </c>
      <c r="B1949" s="254" t="s">
        <v>2310</v>
      </c>
    </row>
    <row r="1950" spans="1:2">
      <c r="A1950" t="str">
        <f t="shared" si="30"/>
        <v>E1094</v>
      </c>
      <c r="B1950" s="254" t="s">
        <v>2311</v>
      </c>
    </row>
    <row r="1951" spans="1:2">
      <c r="A1951" t="str">
        <f t="shared" si="30"/>
        <v>E1095</v>
      </c>
      <c r="B1951" s="254" t="s">
        <v>2312</v>
      </c>
    </row>
    <row r="1952" spans="1:2">
      <c r="A1952" t="str">
        <f t="shared" si="30"/>
        <v>E1096</v>
      </c>
      <c r="B1952" s="254" t="s">
        <v>2313</v>
      </c>
    </row>
    <row r="1953" spans="1:2">
      <c r="A1953" t="str">
        <f t="shared" si="30"/>
        <v>E1097</v>
      </c>
      <c r="B1953" s="254" t="s">
        <v>2314</v>
      </c>
    </row>
    <row r="1954" spans="1:2">
      <c r="A1954" t="str">
        <f t="shared" si="30"/>
        <v>E1098</v>
      </c>
      <c r="B1954" s="254" t="s">
        <v>2315</v>
      </c>
    </row>
    <row r="1955" spans="1:2">
      <c r="A1955" t="str">
        <f t="shared" si="30"/>
        <v>E1099</v>
      </c>
      <c r="B1955" s="254" t="s">
        <v>2316</v>
      </c>
    </row>
    <row r="1956" spans="1:2">
      <c r="A1956" t="str">
        <f t="shared" si="30"/>
        <v>E1100</v>
      </c>
      <c r="B1956" s="254" t="s">
        <v>2317</v>
      </c>
    </row>
    <row r="1957" spans="1:2">
      <c r="A1957" t="str">
        <f t="shared" si="30"/>
        <v>E1101</v>
      </c>
      <c r="B1957" s="254" t="s">
        <v>2318</v>
      </c>
    </row>
    <row r="1958" spans="1:2">
      <c r="A1958" t="str">
        <f t="shared" si="30"/>
        <v>E1102</v>
      </c>
      <c r="B1958" s="254" t="s">
        <v>2319</v>
      </c>
    </row>
    <row r="1959" spans="1:2">
      <c r="A1959" t="str">
        <f t="shared" si="30"/>
        <v>E1103</v>
      </c>
      <c r="B1959" s="254" t="s">
        <v>2320</v>
      </c>
    </row>
    <row r="1960" spans="1:2">
      <c r="A1960" t="str">
        <f t="shared" si="30"/>
        <v>E1104</v>
      </c>
      <c r="B1960" s="254" t="s">
        <v>2321</v>
      </c>
    </row>
    <row r="1961" spans="1:2">
      <c r="A1961" t="str">
        <f t="shared" si="30"/>
        <v>E1105</v>
      </c>
      <c r="B1961" s="254" t="s">
        <v>2322</v>
      </c>
    </row>
    <row r="1962" spans="1:2">
      <c r="A1962" t="str">
        <f t="shared" si="30"/>
        <v>E1106</v>
      </c>
      <c r="B1962" s="254" t="s">
        <v>2323</v>
      </c>
    </row>
    <row r="1963" spans="1:2">
      <c r="A1963" t="str">
        <f t="shared" si="30"/>
        <v>E1107</v>
      </c>
      <c r="B1963" s="254" t="s">
        <v>2324</v>
      </c>
    </row>
    <row r="1964" spans="1:2">
      <c r="A1964" t="str">
        <f t="shared" si="30"/>
        <v>E1108</v>
      </c>
      <c r="B1964" s="254" t="s">
        <v>2325</v>
      </c>
    </row>
    <row r="1965" spans="1:2">
      <c r="A1965" t="str">
        <f t="shared" si="30"/>
        <v>E1109</v>
      </c>
      <c r="B1965" s="254" t="s">
        <v>2326</v>
      </c>
    </row>
    <row r="1966" spans="1:2">
      <c r="A1966" t="str">
        <f t="shared" si="30"/>
        <v>E1110</v>
      </c>
      <c r="B1966" s="254" t="s">
        <v>2327</v>
      </c>
    </row>
    <row r="1967" spans="1:2">
      <c r="A1967" t="str">
        <f t="shared" si="30"/>
        <v>E1111</v>
      </c>
      <c r="B1967" s="254" t="s">
        <v>2328</v>
      </c>
    </row>
    <row r="1968" spans="1:2">
      <c r="A1968" t="str">
        <f t="shared" si="30"/>
        <v>E1112</v>
      </c>
      <c r="B1968" s="254" t="s">
        <v>2329</v>
      </c>
    </row>
    <row r="1969" spans="1:2">
      <c r="A1969" t="str">
        <f t="shared" si="30"/>
        <v>E1113</v>
      </c>
      <c r="B1969" s="254" t="s">
        <v>2330</v>
      </c>
    </row>
    <row r="1970" spans="1:2">
      <c r="A1970" t="str">
        <f t="shared" si="30"/>
        <v>E1114</v>
      </c>
      <c r="B1970" s="254" t="s">
        <v>2331</v>
      </c>
    </row>
    <row r="1971" spans="1:2">
      <c r="A1971" t="str">
        <f t="shared" si="30"/>
        <v>E1115</v>
      </c>
      <c r="B1971" s="254" t="s">
        <v>2332</v>
      </c>
    </row>
    <row r="1972" spans="1:2">
      <c r="A1972" t="str">
        <f t="shared" si="30"/>
        <v>E1116</v>
      </c>
      <c r="B1972" s="254" t="s">
        <v>2333</v>
      </c>
    </row>
    <row r="1973" spans="1:2">
      <c r="A1973" t="str">
        <f t="shared" si="30"/>
        <v>E1117</v>
      </c>
      <c r="B1973" s="254" t="s">
        <v>2334</v>
      </c>
    </row>
    <row r="1974" spans="1:2">
      <c r="A1974" t="str">
        <f t="shared" si="30"/>
        <v>E1118</v>
      </c>
      <c r="B1974" s="254" t="s">
        <v>2335</v>
      </c>
    </row>
    <row r="1975" spans="1:2">
      <c r="A1975" t="str">
        <f t="shared" si="30"/>
        <v>E1119</v>
      </c>
      <c r="B1975" s="254" t="s">
        <v>2336</v>
      </c>
    </row>
    <row r="1976" spans="1:2">
      <c r="A1976" t="str">
        <f t="shared" si="30"/>
        <v>E1120</v>
      </c>
      <c r="B1976" s="254" t="s">
        <v>2337</v>
      </c>
    </row>
    <row r="1977" spans="1:2">
      <c r="A1977" t="str">
        <f t="shared" si="30"/>
        <v>E1121</v>
      </c>
      <c r="B1977" s="254" t="s">
        <v>2338</v>
      </c>
    </row>
    <row r="1978" spans="1:2">
      <c r="A1978" t="str">
        <f t="shared" si="30"/>
        <v>E1122</v>
      </c>
      <c r="B1978" s="254" t="s">
        <v>2339</v>
      </c>
    </row>
    <row r="1979" spans="1:2">
      <c r="A1979" t="str">
        <f t="shared" si="30"/>
        <v>E1123</v>
      </c>
      <c r="B1979" s="254" t="s">
        <v>2340</v>
      </c>
    </row>
    <row r="1980" spans="1:2">
      <c r="A1980" t="str">
        <f t="shared" si="30"/>
        <v>E1124</v>
      </c>
      <c r="B1980" s="254" t="s">
        <v>2341</v>
      </c>
    </row>
    <row r="1981" spans="1:2">
      <c r="A1981" t="str">
        <f t="shared" si="30"/>
        <v>E1125</v>
      </c>
      <c r="B1981" s="254" t="s">
        <v>2342</v>
      </c>
    </row>
    <row r="1982" spans="1:2">
      <c r="A1982" t="str">
        <f t="shared" si="30"/>
        <v>E1126</v>
      </c>
      <c r="B1982" s="254" t="s">
        <v>2343</v>
      </c>
    </row>
    <row r="1983" spans="1:2">
      <c r="A1983" t="str">
        <f t="shared" si="30"/>
        <v>E1127</v>
      </c>
      <c r="B1983" s="254" t="s">
        <v>2344</v>
      </c>
    </row>
    <row r="1984" spans="1:2">
      <c r="A1984" t="str">
        <f t="shared" si="30"/>
        <v>E1128</v>
      </c>
      <c r="B1984" s="254" t="s">
        <v>2345</v>
      </c>
    </row>
    <row r="1985" spans="1:2">
      <c r="A1985" t="str">
        <f t="shared" si="30"/>
        <v>E1129</v>
      </c>
      <c r="B1985" s="254" t="s">
        <v>2346</v>
      </c>
    </row>
    <row r="1986" spans="1:2">
      <c r="A1986" t="str">
        <f t="shared" si="30"/>
        <v>E1130</v>
      </c>
      <c r="B1986" s="254" t="s">
        <v>2347</v>
      </c>
    </row>
    <row r="1987" spans="1:2">
      <c r="A1987" t="str">
        <f t="shared" ref="A1987:A2050" si="31">LEFT(B1987,5)</f>
        <v>E1131</v>
      </c>
      <c r="B1987" s="254" t="s">
        <v>2348</v>
      </c>
    </row>
    <row r="1988" spans="1:2">
      <c r="A1988" t="str">
        <f t="shared" si="31"/>
        <v>E1132</v>
      </c>
      <c r="B1988" s="254" t="s">
        <v>2349</v>
      </c>
    </row>
    <row r="1989" spans="1:2">
      <c r="A1989" t="str">
        <f t="shared" si="31"/>
        <v>E1133</v>
      </c>
      <c r="B1989" s="254" t="s">
        <v>2350</v>
      </c>
    </row>
    <row r="1990" spans="1:2">
      <c r="A1990" t="str">
        <f t="shared" si="31"/>
        <v>E1134</v>
      </c>
      <c r="B1990" s="254" t="s">
        <v>2351</v>
      </c>
    </row>
    <row r="1991" spans="1:2">
      <c r="A1991" t="str">
        <f t="shared" si="31"/>
        <v>E1135</v>
      </c>
      <c r="B1991" s="254" t="s">
        <v>2352</v>
      </c>
    </row>
    <row r="1992" spans="1:2">
      <c r="A1992" t="str">
        <f t="shared" si="31"/>
        <v>E1136</v>
      </c>
      <c r="B1992" s="254" t="s">
        <v>2353</v>
      </c>
    </row>
    <row r="1993" spans="1:2">
      <c r="A1993" t="str">
        <f t="shared" si="31"/>
        <v>E1137</v>
      </c>
      <c r="B1993" s="254" t="s">
        <v>2354</v>
      </c>
    </row>
    <row r="1994" spans="1:2">
      <c r="A1994" t="str">
        <f t="shared" si="31"/>
        <v>E1138</v>
      </c>
      <c r="B1994" s="254" t="s">
        <v>2355</v>
      </c>
    </row>
    <row r="1995" spans="1:2">
      <c r="A1995" t="str">
        <f t="shared" si="31"/>
        <v>E1139</v>
      </c>
      <c r="B1995" s="254" t="s">
        <v>2356</v>
      </c>
    </row>
    <row r="1996" spans="1:2">
      <c r="A1996" t="str">
        <f t="shared" si="31"/>
        <v>E1140</v>
      </c>
      <c r="B1996" s="254" t="s">
        <v>2357</v>
      </c>
    </row>
    <row r="1997" spans="1:2">
      <c r="A1997" t="str">
        <f t="shared" si="31"/>
        <v>E1141</v>
      </c>
      <c r="B1997" s="254" t="s">
        <v>2358</v>
      </c>
    </row>
    <row r="1998" spans="1:2">
      <c r="A1998" t="str">
        <f t="shared" si="31"/>
        <v>E1142</v>
      </c>
      <c r="B1998" s="254" t="s">
        <v>2359</v>
      </c>
    </row>
    <row r="1999" spans="1:2">
      <c r="A1999" t="str">
        <f t="shared" si="31"/>
        <v>E1143</v>
      </c>
      <c r="B1999" s="254" t="s">
        <v>2360</v>
      </c>
    </row>
    <row r="2000" spans="1:2">
      <c r="A2000" t="str">
        <f t="shared" si="31"/>
        <v>E1144</v>
      </c>
      <c r="B2000" s="254" t="s">
        <v>2361</v>
      </c>
    </row>
    <row r="2001" spans="1:2">
      <c r="A2001" t="str">
        <f t="shared" si="31"/>
        <v>E1145</v>
      </c>
      <c r="B2001" s="254" t="s">
        <v>2362</v>
      </c>
    </row>
    <row r="2002" spans="1:2">
      <c r="A2002" t="str">
        <f t="shared" si="31"/>
        <v>E1146</v>
      </c>
      <c r="B2002" s="254" t="s">
        <v>2363</v>
      </c>
    </row>
    <row r="2003" spans="1:2">
      <c r="A2003" t="str">
        <f t="shared" si="31"/>
        <v>E1147</v>
      </c>
      <c r="B2003" s="254" t="s">
        <v>2364</v>
      </c>
    </row>
    <row r="2004" spans="1:2">
      <c r="A2004" t="str">
        <f t="shared" si="31"/>
        <v>E1148</v>
      </c>
      <c r="B2004" s="254" t="s">
        <v>2365</v>
      </c>
    </row>
    <row r="2005" spans="1:2">
      <c r="A2005" t="str">
        <f t="shared" si="31"/>
        <v>E1149</v>
      </c>
      <c r="B2005" s="254" t="s">
        <v>2366</v>
      </c>
    </row>
    <row r="2006" spans="1:2">
      <c r="A2006" t="str">
        <f t="shared" si="31"/>
        <v>E1150</v>
      </c>
      <c r="B2006" s="254" t="s">
        <v>2367</v>
      </c>
    </row>
    <row r="2007" spans="1:2">
      <c r="A2007" t="str">
        <f t="shared" si="31"/>
        <v>E1151</v>
      </c>
      <c r="B2007" s="254" t="s">
        <v>2368</v>
      </c>
    </row>
    <row r="2008" spans="1:2">
      <c r="A2008" t="str">
        <f t="shared" si="31"/>
        <v>E1152</v>
      </c>
      <c r="B2008" s="254" t="s">
        <v>2369</v>
      </c>
    </row>
    <row r="2009" spans="1:2">
      <c r="A2009" t="str">
        <f t="shared" si="31"/>
        <v>E1153</v>
      </c>
      <c r="B2009" s="254" t="s">
        <v>2370</v>
      </c>
    </row>
    <row r="2010" spans="1:2">
      <c r="A2010" t="str">
        <f t="shared" si="31"/>
        <v>E1154</v>
      </c>
      <c r="B2010" s="254" t="s">
        <v>2371</v>
      </c>
    </row>
    <row r="2011" spans="1:2">
      <c r="A2011" t="str">
        <f t="shared" si="31"/>
        <v>E1155</v>
      </c>
      <c r="B2011" s="254" t="s">
        <v>2372</v>
      </c>
    </row>
    <row r="2012" spans="1:2">
      <c r="A2012" t="str">
        <f t="shared" si="31"/>
        <v>E1156</v>
      </c>
      <c r="B2012" s="254" t="s">
        <v>2373</v>
      </c>
    </row>
    <row r="2013" spans="1:2">
      <c r="A2013" t="str">
        <f t="shared" si="31"/>
        <v>E1157</v>
      </c>
      <c r="B2013" s="254" t="s">
        <v>2374</v>
      </c>
    </row>
    <row r="2014" spans="1:2">
      <c r="A2014" t="str">
        <f t="shared" si="31"/>
        <v>E1158</v>
      </c>
      <c r="B2014" s="254" t="s">
        <v>2375</v>
      </c>
    </row>
    <row r="2015" spans="1:2">
      <c r="A2015" t="str">
        <f t="shared" si="31"/>
        <v>E1159</v>
      </c>
      <c r="B2015" s="254" t="s">
        <v>2376</v>
      </c>
    </row>
    <row r="2016" spans="1:2">
      <c r="A2016" t="str">
        <f t="shared" si="31"/>
        <v>E1160</v>
      </c>
      <c r="B2016" s="254" t="s">
        <v>2377</v>
      </c>
    </row>
    <row r="2017" spans="1:2">
      <c r="A2017" t="str">
        <f t="shared" si="31"/>
        <v>E1161</v>
      </c>
      <c r="B2017" s="254" t="s">
        <v>2378</v>
      </c>
    </row>
    <row r="2018" spans="1:2">
      <c r="A2018" t="str">
        <f t="shared" si="31"/>
        <v>E1162</v>
      </c>
      <c r="B2018" s="254" t="s">
        <v>2379</v>
      </c>
    </row>
    <row r="2019" spans="1:2">
      <c r="A2019" t="str">
        <f t="shared" si="31"/>
        <v>E1163</v>
      </c>
      <c r="B2019" s="254" t="s">
        <v>2380</v>
      </c>
    </row>
    <row r="2020" spans="1:2">
      <c r="A2020" t="str">
        <f t="shared" si="31"/>
        <v>E1164</v>
      </c>
      <c r="B2020" s="254" t="s">
        <v>2381</v>
      </c>
    </row>
    <row r="2021" spans="1:2">
      <c r="A2021" t="str">
        <f t="shared" si="31"/>
        <v>E1165</v>
      </c>
      <c r="B2021" s="254" t="s">
        <v>2382</v>
      </c>
    </row>
    <row r="2022" spans="1:2">
      <c r="A2022" t="str">
        <f t="shared" si="31"/>
        <v>E1166</v>
      </c>
      <c r="B2022" s="254" t="s">
        <v>2383</v>
      </c>
    </row>
    <row r="2023" spans="1:2">
      <c r="A2023" t="str">
        <f t="shared" si="31"/>
        <v>E1167</v>
      </c>
      <c r="B2023" s="254" t="s">
        <v>2384</v>
      </c>
    </row>
    <row r="2024" spans="1:2">
      <c r="A2024" t="str">
        <f t="shared" si="31"/>
        <v>E1168</v>
      </c>
      <c r="B2024" s="254" t="s">
        <v>2385</v>
      </c>
    </row>
    <row r="2025" spans="1:2">
      <c r="A2025" t="str">
        <f t="shared" si="31"/>
        <v>E1169</v>
      </c>
      <c r="B2025" s="254" t="s">
        <v>2386</v>
      </c>
    </row>
    <row r="2026" spans="1:2">
      <c r="A2026" t="str">
        <f t="shared" si="31"/>
        <v>E1170</v>
      </c>
      <c r="B2026" s="254" t="s">
        <v>2387</v>
      </c>
    </row>
    <row r="2027" spans="1:2">
      <c r="A2027" t="str">
        <f t="shared" si="31"/>
        <v>E1171</v>
      </c>
      <c r="B2027" s="254" t="s">
        <v>2388</v>
      </c>
    </row>
    <row r="2028" spans="1:2">
      <c r="A2028" t="str">
        <f t="shared" si="31"/>
        <v>E1172</v>
      </c>
      <c r="B2028" s="254" t="s">
        <v>2389</v>
      </c>
    </row>
    <row r="2029" spans="1:2">
      <c r="A2029" t="str">
        <f t="shared" si="31"/>
        <v>E1173</v>
      </c>
      <c r="B2029" s="254" t="s">
        <v>2390</v>
      </c>
    </row>
    <row r="2030" spans="1:2">
      <c r="A2030" t="str">
        <f t="shared" si="31"/>
        <v>E1174</v>
      </c>
      <c r="B2030" s="254" t="s">
        <v>2391</v>
      </c>
    </row>
    <row r="2031" spans="1:2">
      <c r="A2031" t="str">
        <f t="shared" si="31"/>
        <v>E1175</v>
      </c>
      <c r="B2031" s="254" t="s">
        <v>2392</v>
      </c>
    </row>
    <row r="2032" spans="1:2">
      <c r="A2032" t="str">
        <f t="shared" si="31"/>
        <v>E1176</v>
      </c>
      <c r="B2032" s="254" t="s">
        <v>2393</v>
      </c>
    </row>
    <row r="2033" spans="1:2">
      <c r="A2033" t="str">
        <f t="shared" si="31"/>
        <v>E1177</v>
      </c>
      <c r="B2033" s="254" t="s">
        <v>2394</v>
      </c>
    </row>
    <row r="2034" spans="1:2">
      <c r="A2034" t="str">
        <f t="shared" si="31"/>
        <v>E1178</v>
      </c>
      <c r="B2034" s="254" t="s">
        <v>2395</v>
      </c>
    </row>
    <row r="2035" spans="1:2">
      <c r="A2035" t="str">
        <f t="shared" si="31"/>
        <v>E1179</v>
      </c>
      <c r="B2035" s="254" t="s">
        <v>2396</v>
      </c>
    </row>
    <row r="2036" spans="1:2">
      <c r="A2036" t="str">
        <f t="shared" si="31"/>
        <v>E1180</v>
      </c>
      <c r="B2036" s="254" t="s">
        <v>2397</v>
      </c>
    </row>
    <row r="2037" spans="1:2">
      <c r="A2037" t="str">
        <f t="shared" si="31"/>
        <v>E1181</v>
      </c>
      <c r="B2037" s="254" t="s">
        <v>2398</v>
      </c>
    </row>
    <row r="2038" spans="1:2">
      <c r="A2038" t="str">
        <f t="shared" si="31"/>
        <v>E1182</v>
      </c>
      <c r="B2038" s="254" t="s">
        <v>2399</v>
      </c>
    </row>
    <row r="2039" spans="1:2">
      <c r="A2039" t="str">
        <f t="shared" si="31"/>
        <v>E1183</v>
      </c>
      <c r="B2039" s="254" t="s">
        <v>2400</v>
      </c>
    </row>
    <row r="2040" spans="1:2">
      <c r="A2040" t="str">
        <f t="shared" si="31"/>
        <v>E1184</v>
      </c>
      <c r="B2040" s="254" t="s">
        <v>2401</v>
      </c>
    </row>
    <row r="2041" spans="1:2">
      <c r="A2041" t="str">
        <f t="shared" si="31"/>
        <v>E1185</v>
      </c>
      <c r="B2041" s="254" t="s">
        <v>2402</v>
      </c>
    </row>
    <row r="2042" spans="1:2">
      <c r="A2042" t="str">
        <f t="shared" si="31"/>
        <v>E1186</v>
      </c>
      <c r="B2042" s="254" t="s">
        <v>2403</v>
      </c>
    </row>
    <row r="2043" spans="1:2">
      <c r="A2043" t="str">
        <f t="shared" si="31"/>
        <v>E1187</v>
      </c>
      <c r="B2043" s="254" t="s">
        <v>2404</v>
      </c>
    </row>
    <row r="2044" spans="1:2">
      <c r="A2044" t="str">
        <f t="shared" si="31"/>
        <v>E1188</v>
      </c>
      <c r="B2044" s="254" t="s">
        <v>2405</v>
      </c>
    </row>
    <row r="2045" spans="1:2">
      <c r="A2045" t="str">
        <f t="shared" si="31"/>
        <v>E1189</v>
      </c>
      <c r="B2045" s="254" t="s">
        <v>2406</v>
      </c>
    </row>
    <row r="2046" spans="1:2">
      <c r="A2046" t="str">
        <f t="shared" si="31"/>
        <v>E1190</v>
      </c>
      <c r="B2046" s="254" t="s">
        <v>2407</v>
      </c>
    </row>
    <row r="2047" spans="1:2">
      <c r="A2047" t="str">
        <f t="shared" si="31"/>
        <v>E1191</v>
      </c>
      <c r="B2047" s="254" t="s">
        <v>2408</v>
      </c>
    </row>
    <row r="2048" spans="1:2">
      <c r="A2048" t="str">
        <f t="shared" si="31"/>
        <v>E1192</v>
      </c>
      <c r="B2048" s="254" t="s">
        <v>2409</v>
      </c>
    </row>
    <row r="2049" spans="1:2">
      <c r="A2049" t="str">
        <f t="shared" si="31"/>
        <v>E1193</v>
      </c>
      <c r="B2049" s="254" t="s">
        <v>2410</v>
      </c>
    </row>
    <row r="2050" spans="1:2">
      <c r="A2050" t="str">
        <f t="shared" si="31"/>
        <v>E1194</v>
      </c>
      <c r="B2050" s="254" t="s">
        <v>2411</v>
      </c>
    </row>
    <row r="2051" spans="1:2">
      <c r="A2051" t="str">
        <f t="shared" ref="A2051:A2114" si="32">LEFT(B2051,5)</f>
        <v>E1195</v>
      </c>
      <c r="B2051" s="254" t="s">
        <v>2412</v>
      </c>
    </row>
    <row r="2052" spans="1:2">
      <c r="A2052" t="str">
        <f t="shared" si="32"/>
        <v>E1196</v>
      </c>
      <c r="B2052" s="254" t="s">
        <v>2413</v>
      </c>
    </row>
    <row r="2053" spans="1:2">
      <c r="A2053" t="str">
        <f t="shared" si="32"/>
        <v>E1197</v>
      </c>
      <c r="B2053" s="254" t="s">
        <v>2414</v>
      </c>
    </row>
    <row r="2054" spans="1:2">
      <c r="A2054" t="str">
        <f t="shared" si="32"/>
        <v>E1198</v>
      </c>
      <c r="B2054" s="254" t="s">
        <v>2415</v>
      </c>
    </row>
    <row r="2055" spans="1:2">
      <c r="A2055" t="str">
        <f t="shared" si="32"/>
        <v>E1199</v>
      </c>
      <c r="B2055" s="254" t="s">
        <v>2416</v>
      </c>
    </row>
    <row r="2056" spans="1:2">
      <c r="A2056" t="str">
        <f t="shared" si="32"/>
        <v>E1200</v>
      </c>
      <c r="B2056" s="254" t="s">
        <v>2417</v>
      </c>
    </row>
    <row r="2057" spans="1:2">
      <c r="A2057" t="str">
        <f t="shared" si="32"/>
        <v>E1201</v>
      </c>
      <c r="B2057" s="254" t="s">
        <v>2418</v>
      </c>
    </row>
    <row r="2058" spans="1:2">
      <c r="A2058" t="str">
        <f t="shared" si="32"/>
        <v>E1202</v>
      </c>
      <c r="B2058" s="254" t="s">
        <v>2419</v>
      </c>
    </row>
    <row r="2059" spans="1:2">
      <c r="A2059" t="str">
        <f t="shared" si="32"/>
        <v>E1203</v>
      </c>
      <c r="B2059" s="254" t="s">
        <v>2420</v>
      </c>
    </row>
    <row r="2060" spans="1:2">
      <c r="A2060" t="str">
        <f t="shared" si="32"/>
        <v>E1204</v>
      </c>
      <c r="B2060" s="254" t="s">
        <v>2421</v>
      </c>
    </row>
    <row r="2061" spans="1:2">
      <c r="A2061" t="str">
        <f t="shared" si="32"/>
        <v>E1205</v>
      </c>
      <c r="B2061" s="254" t="s">
        <v>2422</v>
      </c>
    </row>
    <row r="2062" spans="1:2">
      <c r="A2062" t="str">
        <f t="shared" si="32"/>
        <v>E1206</v>
      </c>
      <c r="B2062" s="254" t="s">
        <v>2423</v>
      </c>
    </row>
    <row r="2063" spans="1:2">
      <c r="A2063" t="str">
        <f t="shared" si="32"/>
        <v>E1207</v>
      </c>
      <c r="B2063" s="254" t="s">
        <v>2424</v>
      </c>
    </row>
    <row r="2064" spans="1:2">
      <c r="A2064" t="str">
        <f t="shared" si="32"/>
        <v>E1208</v>
      </c>
      <c r="B2064" s="254" t="s">
        <v>2425</v>
      </c>
    </row>
    <row r="2065" spans="1:2">
      <c r="A2065" t="str">
        <f t="shared" si="32"/>
        <v>E1209</v>
      </c>
      <c r="B2065" s="254" t="s">
        <v>2426</v>
      </c>
    </row>
    <row r="2066" spans="1:2">
      <c r="A2066" t="str">
        <f t="shared" si="32"/>
        <v>E1210</v>
      </c>
      <c r="B2066" s="254" t="s">
        <v>2427</v>
      </c>
    </row>
    <row r="2067" spans="1:2">
      <c r="A2067" t="str">
        <f t="shared" si="32"/>
        <v>E1211</v>
      </c>
      <c r="B2067" s="254" t="s">
        <v>2428</v>
      </c>
    </row>
    <row r="2068" spans="1:2">
      <c r="A2068" t="str">
        <f t="shared" si="32"/>
        <v>O000D</v>
      </c>
      <c r="B2068" s="254" t="s">
        <v>2429</v>
      </c>
    </row>
    <row r="2069" spans="1:2">
      <c r="A2069" t="str">
        <f t="shared" si="32"/>
        <v>O0001</v>
      </c>
      <c r="B2069" s="254" t="s">
        <v>2430</v>
      </c>
    </row>
    <row r="2070" spans="1:2">
      <c r="A2070" t="str">
        <f t="shared" si="32"/>
        <v>O0002</v>
      </c>
      <c r="B2070" s="254" t="s">
        <v>2431</v>
      </c>
    </row>
    <row r="2071" spans="1:2">
      <c r="A2071" t="str">
        <f t="shared" si="32"/>
        <v>O0003</v>
      </c>
      <c r="B2071" s="254" t="s">
        <v>2432</v>
      </c>
    </row>
    <row r="2072" spans="1:2">
      <c r="A2072" t="str">
        <f t="shared" si="32"/>
        <v>O0004</v>
      </c>
      <c r="B2072" s="254" t="s">
        <v>2433</v>
      </c>
    </row>
    <row r="2073" spans="1:2">
      <c r="A2073" t="str">
        <f t="shared" si="32"/>
        <v>O0005</v>
      </c>
      <c r="B2073" s="254" t="s">
        <v>2434</v>
      </c>
    </row>
    <row r="2074" spans="1:2">
      <c r="A2074" t="str">
        <f t="shared" si="32"/>
        <v>O0006</v>
      </c>
      <c r="B2074" s="254" t="s">
        <v>2435</v>
      </c>
    </row>
    <row r="2075" spans="1:2">
      <c r="A2075" t="str">
        <f t="shared" si="32"/>
        <v>O0007</v>
      </c>
      <c r="B2075" s="254" t="s">
        <v>2436</v>
      </c>
    </row>
    <row r="2076" spans="1:2">
      <c r="A2076" t="str">
        <f t="shared" si="32"/>
        <v>O0008</v>
      </c>
      <c r="B2076" s="254" t="s">
        <v>2437</v>
      </c>
    </row>
    <row r="2077" spans="1:2">
      <c r="A2077" t="str">
        <f t="shared" si="32"/>
        <v>O0009</v>
      </c>
      <c r="B2077" s="254" t="s">
        <v>2438</v>
      </c>
    </row>
    <row r="2078" spans="1:2">
      <c r="A2078" t="str">
        <f t="shared" si="32"/>
        <v>O0010</v>
      </c>
      <c r="B2078" s="254" t="s">
        <v>2439</v>
      </c>
    </row>
    <row r="2079" spans="1:2">
      <c r="A2079" t="str">
        <f t="shared" si="32"/>
        <v>O0011</v>
      </c>
      <c r="B2079" s="254" t="s">
        <v>2440</v>
      </c>
    </row>
    <row r="2080" spans="1:2">
      <c r="A2080" t="str">
        <f t="shared" si="32"/>
        <v>O0012</v>
      </c>
      <c r="B2080" s="254" t="s">
        <v>2441</v>
      </c>
    </row>
    <row r="2081" spans="1:2">
      <c r="A2081" t="str">
        <f t="shared" si="32"/>
        <v>O0013</v>
      </c>
      <c r="B2081" s="254" t="s">
        <v>2442</v>
      </c>
    </row>
    <row r="2082" spans="1:2">
      <c r="A2082" t="str">
        <f t="shared" si="32"/>
        <v>O0014</v>
      </c>
      <c r="B2082" s="254" t="s">
        <v>2443</v>
      </c>
    </row>
    <row r="2083" spans="1:2">
      <c r="A2083" t="str">
        <f t="shared" si="32"/>
        <v>O0015</v>
      </c>
      <c r="B2083" s="254" t="s">
        <v>2444</v>
      </c>
    </row>
    <row r="2084" spans="1:2">
      <c r="A2084" t="str">
        <f t="shared" si="32"/>
        <v>O0016</v>
      </c>
      <c r="B2084" s="254" t="s">
        <v>2445</v>
      </c>
    </row>
    <row r="2085" spans="1:2">
      <c r="A2085" t="str">
        <f t="shared" si="32"/>
        <v>O0017</v>
      </c>
      <c r="B2085" s="254" t="s">
        <v>2446</v>
      </c>
    </row>
    <row r="2086" spans="1:2">
      <c r="A2086" t="str">
        <f t="shared" si="32"/>
        <v>O0018</v>
      </c>
      <c r="B2086" s="254" t="s">
        <v>2447</v>
      </c>
    </row>
    <row r="2087" spans="1:2">
      <c r="A2087" t="str">
        <f t="shared" si="32"/>
        <v>O0019</v>
      </c>
      <c r="B2087" s="254" t="s">
        <v>2448</v>
      </c>
    </row>
    <row r="2088" spans="1:2">
      <c r="A2088" t="str">
        <f t="shared" si="32"/>
        <v>O0020</v>
      </c>
      <c r="B2088" s="254" t="s">
        <v>2449</v>
      </c>
    </row>
    <row r="2089" spans="1:2">
      <c r="A2089" t="str">
        <f t="shared" si="32"/>
        <v>O0021</v>
      </c>
      <c r="B2089" s="254" t="s">
        <v>2450</v>
      </c>
    </row>
    <row r="2090" spans="1:2">
      <c r="A2090" t="str">
        <f t="shared" si="32"/>
        <v>O0022</v>
      </c>
      <c r="B2090" s="254" t="s">
        <v>2451</v>
      </c>
    </row>
    <row r="2091" spans="1:2">
      <c r="A2091" t="str">
        <f t="shared" si="32"/>
        <v>O0023</v>
      </c>
      <c r="B2091" s="254" t="s">
        <v>2452</v>
      </c>
    </row>
    <row r="2092" spans="1:2">
      <c r="A2092" t="str">
        <f t="shared" si="32"/>
        <v>O0024</v>
      </c>
      <c r="B2092" s="254" t="s">
        <v>2453</v>
      </c>
    </row>
    <row r="2093" spans="1:2">
      <c r="A2093" t="str">
        <f t="shared" si="32"/>
        <v>O0025</v>
      </c>
      <c r="B2093" s="254" t="s">
        <v>2454</v>
      </c>
    </row>
    <row r="2094" spans="1:2">
      <c r="A2094" t="str">
        <f t="shared" si="32"/>
        <v>O0026</v>
      </c>
      <c r="B2094" s="254" t="s">
        <v>2455</v>
      </c>
    </row>
    <row r="2095" spans="1:2">
      <c r="A2095" t="str">
        <f t="shared" si="32"/>
        <v>O0027</v>
      </c>
      <c r="B2095" s="254" t="s">
        <v>2456</v>
      </c>
    </row>
    <row r="2096" spans="1:2">
      <c r="A2096" t="str">
        <f t="shared" si="32"/>
        <v>O0028</v>
      </c>
      <c r="B2096" s="254" t="s">
        <v>2457</v>
      </c>
    </row>
    <row r="2097" spans="1:2">
      <c r="A2097" t="str">
        <f t="shared" si="32"/>
        <v>O0029</v>
      </c>
      <c r="B2097" s="254" t="s">
        <v>2458</v>
      </c>
    </row>
    <row r="2098" spans="1:2">
      <c r="A2098" t="str">
        <f t="shared" si="32"/>
        <v>O0030</v>
      </c>
      <c r="B2098" s="254" t="s">
        <v>2459</v>
      </c>
    </row>
    <row r="2099" spans="1:2">
      <c r="A2099" t="str">
        <f t="shared" si="32"/>
        <v>O0031</v>
      </c>
      <c r="B2099" s="254" t="s">
        <v>2460</v>
      </c>
    </row>
    <row r="2100" spans="1:2">
      <c r="A2100" t="str">
        <f t="shared" si="32"/>
        <v>O0032</v>
      </c>
      <c r="B2100" s="254" t="s">
        <v>2461</v>
      </c>
    </row>
    <row r="2101" spans="1:2">
      <c r="A2101" t="str">
        <f t="shared" si="32"/>
        <v>O0033</v>
      </c>
      <c r="B2101" s="254" t="s">
        <v>2462</v>
      </c>
    </row>
    <row r="2102" spans="1:2">
      <c r="A2102" t="str">
        <f t="shared" si="32"/>
        <v>O0034</v>
      </c>
      <c r="B2102" s="254" t="s">
        <v>2463</v>
      </c>
    </row>
    <row r="2103" spans="1:2">
      <c r="A2103" t="str">
        <f t="shared" si="32"/>
        <v>O0035</v>
      </c>
      <c r="B2103" s="254" t="s">
        <v>2464</v>
      </c>
    </row>
    <row r="2104" spans="1:2">
      <c r="A2104" t="str">
        <f t="shared" si="32"/>
        <v>O0036</v>
      </c>
      <c r="B2104" s="254" t="s">
        <v>2465</v>
      </c>
    </row>
    <row r="2105" spans="1:2">
      <c r="A2105" t="str">
        <f t="shared" si="32"/>
        <v>O0037</v>
      </c>
      <c r="B2105" s="254" t="s">
        <v>2466</v>
      </c>
    </row>
    <row r="2106" spans="1:2">
      <c r="A2106" t="str">
        <f t="shared" si="32"/>
        <v>O0038</v>
      </c>
      <c r="B2106" s="254" t="s">
        <v>2467</v>
      </c>
    </row>
    <row r="2107" spans="1:2">
      <c r="A2107" t="str">
        <f t="shared" si="32"/>
        <v>O0039</v>
      </c>
      <c r="B2107" s="254" t="s">
        <v>2468</v>
      </c>
    </row>
    <row r="2108" spans="1:2">
      <c r="A2108" t="str">
        <f t="shared" si="32"/>
        <v>O0040</v>
      </c>
      <c r="B2108" s="254" t="s">
        <v>2469</v>
      </c>
    </row>
    <row r="2109" spans="1:2">
      <c r="A2109" t="str">
        <f t="shared" si="32"/>
        <v>O0041</v>
      </c>
      <c r="B2109" s="254" t="s">
        <v>2470</v>
      </c>
    </row>
    <row r="2110" spans="1:2">
      <c r="A2110" t="str">
        <f t="shared" si="32"/>
        <v>O0042</v>
      </c>
      <c r="B2110" s="254" t="s">
        <v>2471</v>
      </c>
    </row>
    <row r="2111" spans="1:2">
      <c r="A2111" t="str">
        <f t="shared" si="32"/>
        <v>O0043</v>
      </c>
      <c r="B2111" s="254" t="s">
        <v>2472</v>
      </c>
    </row>
    <row r="2112" spans="1:2">
      <c r="A2112" t="str">
        <f t="shared" si="32"/>
        <v>O0044</v>
      </c>
      <c r="B2112" s="254" t="s">
        <v>2473</v>
      </c>
    </row>
    <row r="2113" spans="1:2">
      <c r="A2113" t="str">
        <f t="shared" si="32"/>
        <v>O0045</v>
      </c>
      <c r="B2113" s="254" t="s">
        <v>2474</v>
      </c>
    </row>
    <row r="2114" spans="1:2">
      <c r="A2114" t="str">
        <f t="shared" si="32"/>
        <v>O0046</v>
      </c>
      <c r="B2114" s="254" t="s">
        <v>2475</v>
      </c>
    </row>
    <row r="2115" spans="1:2">
      <c r="A2115" t="str">
        <f t="shared" ref="A2115:A2178" si="33">LEFT(B2115,5)</f>
        <v>O0047</v>
      </c>
      <c r="B2115" s="254" t="s">
        <v>2476</v>
      </c>
    </row>
    <row r="2116" spans="1:2">
      <c r="A2116" t="str">
        <f t="shared" si="33"/>
        <v>O0048</v>
      </c>
      <c r="B2116" s="254" t="s">
        <v>2477</v>
      </c>
    </row>
    <row r="2117" spans="1:2">
      <c r="A2117" t="str">
        <f t="shared" si="33"/>
        <v>O0049</v>
      </c>
      <c r="B2117" s="254" t="s">
        <v>2478</v>
      </c>
    </row>
    <row r="2118" spans="1:2">
      <c r="A2118" t="str">
        <f t="shared" si="33"/>
        <v>O0050</v>
      </c>
      <c r="B2118" s="254" t="s">
        <v>2479</v>
      </c>
    </row>
    <row r="2119" spans="1:2">
      <c r="A2119" t="str">
        <f t="shared" si="33"/>
        <v>O0051</v>
      </c>
      <c r="B2119" s="254" t="s">
        <v>2480</v>
      </c>
    </row>
    <row r="2120" spans="1:2">
      <c r="A2120" t="str">
        <f t="shared" si="33"/>
        <v>O0052</v>
      </c>
      <c r="B2120" s="254" t="s">
        <v>2481</v>
      </c>
    </row>
    <row r="2121" spans="1:2">
      <c r="A2121" t="str">
        <f t="shared" si="33"/>
        <v>O0053</v>
      </c>
      <c r="B2121" s="254" t="s">
        <v>2482</v>
      </c>
    </row>
    <row r="2122" spans="1:2">
      <c r="A2122" t="str">
        <f t="shared" si="33"/>
        <v>O0054</v>
      </c>
      <c r="B2122" s="254" t="s">
        <v>2483</v>
      </c>
    </row>
    <row r="2123" spans="1:2">
      <c r="A2123" t="str">
        <f t="shared" si="33"/>
        <v>O0055</v>
      </c>
      <c r="B2123" s="254" t="s">
        <v>2484</v>
      </c>
    </row>
    <row r="2124" spans="1:2">
      <c r="A2124" t="str">
        <f t="shared" si="33"/>
        <v>O0056</v>
      </c>
      <c r="B2124" s="254" t="s">
        <v>2485</v>
      </c>
    </row>
    <row r="2125" spans="1:2">
      <c r="A2125" t="str">
        <f t="shared" si="33"/>
        <v>O0057</v>
      </c>
      <c r="B2125" s="254" t="s">
        <v>2486</v>
      </c>
    </row>
    <row r="2126" spans="1:2">
      <c r="A2126" t="str">
        <f t="shared" si="33"/>
        <v>O0058</v>
      </c>
      <c r="B2126" s="254" t="s">
        <v>2487</v>
      </c>
    </row>
    <row r="2127" spans="1:2">
      <c r="A2127" t="str">
        <f t="shared" si="33"/>
        <v>O0059</v>
      </c>
      <c r="B2127" s="254" t="s">
        <v>2488</v>
      </c>
    </row>
    <row r="2128" spans="1:2">
      <c r="A2128" t="str">
        <f t="shared" si="33"/>
        <v>O0060</v>
      </c>
      <c r="B2128" s="254" t="s">
        <v>2489</v>
      </c>
    </row>
    <row r="2129" spans="1:2">
      <c r="A2129" t="str">
        <f t="shared" si="33"/>
        <v>O0061</v>
      </c>
      <c r="B2129" s="254" t="s">
        <v>2490</v>
      </c>
    </row>
    <row r="2130" spans="1:2">
      <c r="A2130" t="str">
        <f t="shared" si="33"/>
        <v>O0062</v>
      </c>
      <c r="B2130" s="254" t="s">
        <v>2491</v>
      </c>
    </row>
    <row r="2131" spans="1:2">
      <c r="A2131" t="str">
        <f t="shared" si="33"/>
        <v>O0063</v>
      </c>
      <c r="B2131" s="254" t="s">
        <v>2492</v>
      </c>
    </row>
    <row r="2132" spans="1:2">
      <c r="A2132" t="str">
        <f t="shared" si="33"/>
        <v>O0064</v>
      </c>
      <c r="B2132" s="254" t="s">
        <v>2493</v>
      </c>
    </row>
    <row r="2133" spans="1:2">
      <c r="A2133" t="str">
        <f t="shared" si="33"/>
        <v>O0065</v>
      </c>
      <c r="B2133" s="254" t="s">
        <v>2494</v>
      </c>
    </row>
    <row r="2134" spans="1:2">
      <c r="A2134" t="str">
        <f t="shared" si="33"/>
        <v>O0066</v>
      </c>
      <c r="B2134" s="254" t="s">
        <v>2495</v>
      </c>
    </row>
    <row r="2135" spans="1:2">
      <c r="A2135" t="str">
        <f t="shared" si="33"/>
        <v>O0067</v>
      </c>
      <c r="B2135" s="254" t="s">
        <v>2496</v>
      </c>
    </row>
    <row r="2136" spans="1:2">
      <c r="A2136" t="str">
        <f t="shared" si="33"/>
        <v>O0068</v>
      </c>
      <c r="B2136" s="254" t="s">
        <v>2497</v>
      </c>
    </row>
    <row r="2137" spans="1:2">
      <c r="A2137" t="str">
        <f t="shared" si="33"/>
        <v>O0069</v>
      </c>
      <c r="B2137" s="254" t="s">
        <v>2498</v>
      </c>
    </row>
    <row r="2138" spans="1:2">
      <c r="A2138" t="str">
        <f t="shared" si="33"/>
        <v>O0070</v>
      </c>
      <c r="B2138" s="254" t="s">
        <v>2499</v>
      </c>
    </row>
    <row r="2139" spans="1:2">
      <c r="A2139" t="str">
        <f t="shared" si="33"/>
        <v>O0071</v>
      </c>
      <c r="B2139" s="254" t="s">
        <v>2500</v>
      </c>
    </row>
    <row r="2140" spans="1:2">
      <c r="A2140" t="str">
        <f t="shared" si="33"/>
        <v>O0072</v>
      </c>
      <c r="B2140" s="254" t="s">
        <v>2501</v>
      </c>
    </row>
    <row r="2141" spans="1:2">
      <c r="A2141" t="str">
        <f t="shared" si="33"/>
        <v>O0073</v>
      </c>
      <c r="B2141" s="254" t="s">
        <v>2502</v>
      </c>
    </row>
    <row r="2142" spans="1:2">
      <c r="A2142" t="str">
        <f t="shared" si="33"/>
        <v>O0074</v>
      </c>
      <c r="B2142" s="254" t="s">
        <v>2503</v>
      </c>
    </row>
    <row r="2143" spans="1:2">
      <c r="A2143" t="str">
        <f t="shared" si="33"/>
        <v>O0075</v>
      </c>
      <c r="B2143" s="254" t="s">
        <v>2504</v>
      </c>
    </row>
    <row r="2144" spans="1:2">
      <c r="A2144" t="str">
        <f t="shared" si="33"/>
        <v>O0076</v>
      </c>
      <c r="B2144" s="254" t="s">
        <v>2505</v>
      </c>
    </row>
    <row r="2145" spans="1:2">
      <c r="A2145" t="str">
        <f t="shared" si="33"/>
        <v>O0077</v>
      </c>
      <c r="B2145" s="254" t="s">
        <v>2506</v>
      </c>
    </row>
    <row r="2146" spans="1:2">
      <c r="A2146" t="str">
        <f t="shared" si="33"/>
        <v>O0078</v>
      </c>
      <c r="B2146" s="254" t="s">
        <v>2507</v>
      </c>
    </row>
    <row r="2147" spans="1:2">
      <c r="A2147" t="str">
        <f t="shared" si="33"/>
        <v>O0079</v>
      </c>
      <c r="B2147" s="254" t="s">
        <v>2508</v>
      </c>
    </row>
    <row r="2148" spans="1:2">
      <c r="A2148" t="str">
        <f t="shared" si="33"/>
        <v>O0080</v>
      </c>
      <c r="B2148" s="254" t="s">
        <v>2509</v>
      </c>
    </row>
    <row r="2149" spans="1:2">
      <c r="A2149" t="str">
        <f t="shared" si="33"/>
        <v>O0081</v>
      </c>
      <c r="B2149" s="254" t="s">
        <v>2510</v>
      </c>
    </row>
    <row r="2150" spans="1:2">
      <c r="A2150" t="str">
        <f t="shared" si="33"/>
        <v>O0082</v>
      </c>
      <c r="B2150" s="254" t="s">
        <v>2511</v>
      </c>
    </row>
    <row r="2151" spans="1:2">
      <c r="A2151" t="str">
        <f t="shared" si="33"/>
        <v>O0083</v>
      </c>
      <c r="B2151" s="254" t="s">
        <v>2512</v>
      </c>
    </row>
    <row r="2152" spans="1:2">
      <c r="A2152" t="str">
        <f t="shared" si="33"/>
        <v>O0084</v>
      </c>
      <c r="B2152" s="254" t="s">
        <v>2513</v>
      </c>
    </row>
    <row r="2153" spans="1:2">
      <c r="A2153" t="str">
        <f t="shared" si="33"/>
        <v>O0085</v>
      </c>
      <c r="B2153" s="254" t="s">
        <v>2514</v>
      </c>
    </row>
    <row r="2154" spans="1:2">
      <c r="A2154" t="str">
        <f t="shared" si="33"/>
        <v>O0086</v>
      </c>
      <c r="B2154" s="254" t="s">
        <v>2515</v>
      </c>
    </row>
    <row r="2155" spans="1:2">
      <c r="A2155" t="str">
        <f t="shared" si="33"/>
        <v>O0087</v>
      </c>
      <c r="B2155" s="254" t="s">
        <v>2516</v>
      </c>
    </row>
    <row r="2156" spans="1:2">
      <c r="A2156" t="str">
        <f t="shared" si="33"/>
        <v>O0088</v>
      </c>
      <c r="B2156" s="254" t="s">
        <v>2517</v>
      </c>
    </row>
    <row r="2157" spans="1:2">
      <c r="A2157" t="str">
        <f t="shared" si="33"/>
        <v>O0089</v>
      </c>
      <c r="B2157" s="254" t="s">
        <v>2518</v>
      </c>
    </row>
    <row r="2158" spans="1:2">
      <c r="A2158" t="str">
        <f t="shared" si="33"/>
        <v>O0090</v>
      </c>
      <c r="B2158" s="254" t="s">
        <v>2519</v>
      </c>
    </row>
    <row r="2159" spans="1:2">
      <c r="A2159" t="str">
        <f t="shared" si="33"/>
        <v>O0091</v>
      </c>
      <c r="B2159" s="254" t="s">
        <v>2520</v>
      </c>
    </row>
    <row r="2160" spans="1:2">
      <c r="A2160" t="str">
        <f t="shared" si="33"/>
        <v>O0092</v>
      </c>
      <c r="B2160" s="254" t="s">
        <v>2521</v>
      </c>
    </row>
    <row r="2161" spans="1:2">
      <c r="A2161" t="str">
        <f t="shared" si="33"/>
        <v>O0093</v>
      </c>
      <c r="B2161" s="254" t="s">
        <v>2522</v>
      </c>
    </row>
    <row r="2162" spans="1:2">
      <c r="A2162" t="str">
        <f t="shared" si="33"/>
        <v>O0094</v>
      </c>
      <c r="B2162" s="254" t="s">
        <v>2523</v>
      </c>
    </row>
    <row r="2163" spans="1:2">
      <c r="A2163" t="str">
        <f t="shared" si="33"/>
        <v>O0095</v>
      </c>
      <c r="B2163" s="254" t="s">
        <v>2524</v>
      </c>
    </row>
    <row r="2164" spans="1:2">
      <c r="A2164" t="str">
        <f t="shared" si="33"/>
        <v>O0096</v>
      </c>
      <c r="B2164" s="254" t="s">
        <v>2525</v>
      </c>
    </row>
    <row r="2165" spans="1:2">
      <c r="A2165" t="str">
        <f t="shared" si="33"/>
        <v>O0097</v>
      </c>
      <c r="B2165" s="254" t="s">
        <v>2526</v>
      </c>
    </row>
    <row r="2166" spans="1:2">
      <c r="A2166" t="str">
        <f t="shared" si="33"/>
        <v>O0098</v>
      </c>
      <c r="B2166" s="254" t="s">
        <v>2527</v>
      </c>
    </row>
    <row r="2167" spans="1:2">
      <c r="A2167" t="str">
        <f t="shared" si="33"/>
        <v>O0099</v>
      </c>
      <c r="B2167" s="254" t="s">
        <v>2528</v>
      </c>
    </row>
    <row r="2168" spans="1:2">
      <c r="A2168" t="str">
        <f t="shared" si="33"/>
        <v>O0100</v>
      </c>
      <c r="B2168" s="254" t="s">
        <v>2529</v>
      </c>
    </row>
    <row r="2169" spans="1:2">
      <c r="A2169" t="str">
        <f t="shared" si="33"/>
        <v>O0101</v>
      </c>
      <c r="B2169" s="254" t="s">
        <v>2530</v>
      </c>
    </row>
    <row r="2170" spans="1:2">
      <c r="A2170" t="str">
        <f t="shared" si="33"/>
        <v>O0102</v>
      </c>
      <c r="B2170" s="254" t="s">
        <v>2531</v>
      </c>
    </row>
    <row r="2171" spans="1:2">
      <c r="A2171" t="str">
        <f t="shared" si="33"/>
        <v>O0103</v>
      </c>
      <c r="B2171" s="254" t="s">
        <v>2532</v>
      </c>
    </row>
    <row r="2172" spans="1:2">
      <c r="A2172" t="str">
        <f t="shared" si="33"/>
        <v>O0104</v>
      </c>
      <c r="B2172" s="254" t="s">
        <v>2533</v>
      </c>
    </row>
    <row r="2173" spans="1:2">
      <c r="A2173" t="str">
        <f t="shared" si="33"/>
        <v>O0105</v>
      </c>
      <c r="B2173" s="254" t="s">
        <v>2534</v>
      </c>
    </row>
    <row r="2174" spans="1:2">
      <c r="A2174" t="str">
        <f t="shared" si="33"/>
        <v>O0106</v>
      </c>
      <c r="B2174" s="254" t="s">
        <v>2535</v>
      </c>
    </row>
    <row r="2175" spans="1:2">
      <c r="A2175" t="str">
        <f t="shared" si="33"/>
        <v>O0107</v>
      </c>
      <c r="B2175" s="254" t="s">
        <v>2536</v>
      </c>
    </row>
    <row r="2176" spans="1:2">
      <c r="A2176" t="str">
        <f t="shared" si="33"/>
        <v>O0108</v>
      </c>
      <c r="B2176" s="254" t="s">
        <v>2537</v>
      </c>
    </row>
    <row r="2177" spans="1:2">
      <c r="A2177" t="str">
        <f t="shared" si="33"/>
        <v>O0109</v>
      </c>
      <c r="B2177" s="254" t="s">
        <v>2538</v>
      </c>
    </row>
    <row r="2178" spans="1:2">
      <c r="A2178" t="str">
        <f t="shared" si="33"/>
        <v>O0110</v>
      </c>
      <c r="B2178" s="254" t="s">
        <v>2539</v>
      </c>
    </row>
    <row r="2179" spans="1:2">
      <c r="A2179" t="str">
        <f t="shared" ref="A2179:A2242" si="34">LEFT(B2179,5)</f>
        <v>O0111</v>
      </c>
      <c r="B2179" s="254" t="s">
        <v>2540</v>
      </c>
    </row>
    <row r="2180" spans="1:2">
      <c r="A2180" t="str">
        <f t="shared" si="34"/>
        <v>O0112</v>
      </c>
      <c r="B2180" s="254" t="s">
        <v>2541</v>
      </c>
    </row>
    <row r="2181" spans="1:2">
      <c r="A2181" t="str">
        <f t="shared" si="34"/>
        <v>O0113</v>
      </c>
      <c r="B2181" s="254" t="s">
        <v>2542</v>
      </c>
    </row>
    <row r="2182" spans="1:2">
      <c r="A2182" t="str">
        <f t="shared" si="34"/>
        <v>O0114</v>
      </c>
      <c r="B2182" s="254" t="s">
        <v>2543</v>
      </c>
    </row>
    <row r="2183" spans="1:2">
      <c r="A2183" t="str">
        <f t="shared" si="34"/>
        <v>O0115</v>
      </c>
      <c r="B2183" s="254" t="s">
        <v>2544</v>
      </c>
    </row>
    <row r="2184" spans="1:2">
      <c r="A2184" t="str">
        <f t="shared" si="34"/>
        <v>O0116</v>
      </c>
      <c r="B2184" s="254" t="s">
        <v>2545</v>
      </c>
    </row>
    <row r="2185" spans="1:2">
      <c r="A2185" t="str">
        <f t="shared" si="34"/>
        <v>O0117</v>
      </c>
      <c r="B2185" s="254" t="s">
        <v>2546</v>
      </c>
    </row>
    <row r="2186" spans="1:2">
      <c r="A2186" t="str">
        <f t="shared" si="34"/>
        <v>O0118</v>
      </c>
      <c r="B2186" s="254" t="s">
        <v>2547</v>
      </c>
    </row>
    <row r="2187" spans="1:2">
      <c r="A2187" t="str">
        <f t="shared" si="34"/>
        <v>O0119</v>
      </c>
      <c r="B2187" s="254" t="s">
        <v>2548</v>
      </c>
    </row>
    <row r="2188" spans="1:2">
      <c r="A2188" t="str">
        <f t="shared" si="34"/>
        <v>O0120</v>
      </c>
      <c r="B2188" s="254" t="s">
        <v>2549</v>
      </c>
    </row>
    <row r="2189" spans="1:2">
      <c r="A2189" t="str">
        <f t="shared" si="34"/>
        <v>O0121</v>
      </c>
      <c r="B2189" s="254" t="s">
        <v>2550</v>
      </c>
    </row>
    <row r="2190" spans="1:2">
      <c r="A2190" t="str">
        <f t="shared" si="34"/>
        <v>O0122</v>
      </c>
      <c r="B2190" s="254" t="s">
        <v>2551</v>
      </c>
    </row>
    <row r="2191" spans="1:2">
      <c r="A2191" t="str">
        <f t="shared" si="34"/>
        <v>O0123</v>
      </c>
      <c r="B2191" s="254" t="s">
        <v>2552</v>
      </c>
    </row>
    <row r="2192" spans="1:2">
      <c r="A2192" t="str">
        <f t="shared" si="34"/>
        <v>O0124</v>
      </c>
      <c r="B2192" s="254" t="s">
        <v>2553</v>
      </c>
    </row>
    <row r="2193" spans="1:2">
      <c r="A2193" t="str">
        <f t="shared" si="34"/>
        <v>O0125</v>
      </c>
      <c r="B2193" s="254" t="s">
        <v>2554</v>
      </c>
    </row>
    <row r="2194" spans="1:2">
      <c r="A2194" t="str">
        <f t="shared" si="34"/>
        <v>O0126</v>
      </c>
      <c r="B2194" s="254" t="s">
        <v>2555</v>
      </c>
    </row>
    <row r="2195" spans="1:2">
      <c r="A2195" t="str">
        <f t="shared" si="34"/>
        <v>O0127</v>
      </c>
      <c r="B2195" s="254" t="s">
        <v>2556</v>
      </c>
    </row>
    <row r="2196" spans="1:2">
      <c r="A2196" t="str">
        <f t="shared" si="34"/>
        <v>O0128</v>
      </c>
      <c r="B2196" s="254" t="s">
        <v>2557</v>
      </c>
    </row>
    <row r="2197" spans="1:2">
      <c r="A2197" t="str">
        <f t="shared" si="34"/>
        <v>O0129</v>
      </c>
      <c r="B2197" s="254" t="s">
        <v>2558</v>
      </c>
    </row>
    <row r="2198" spans="1:2">
      <c r="A2198" t="str">
        <f t="shared" si="34"/>
        <v>O0130</v>
      </c>
      <c r="B2198" s="254" t="s">
        <v>2559</v>
      </c>
    </row>
    <row r="2199" spans="1:2">
      <c r="A2199" t="str">
        <f t="shared" si="34"/>
        <v>O0131</v>
      </c>
      <c r="B2199" s="254" t="s">
        <v>2560</v>
      </c>
    </row>
    <row r="2200" spans="1:2">
      <c r="A2200" t="str">
        <f t="shared" si="34"/>
        <v>O0132</v>
      </c>
      <c r="B2200" s="254" t="s">
        <v>2561</v>
      </c>
    </row>
    <row r="2201" spans="1:2">
      <c r="A2201" t="str">
        <f t="shared" si="34"/>
        <v>O0133</v>
      </c>
      <c r="B2201" s="254" t="s">
        <v>2562</v>
      </c>
    </row>
    <row r="2202" spans="1:2">
      <c r="A2202" t="str">
        <f t="shared" si="34"/>
        <v>O0134</v>
      </c>
      <c r="B2202" s="254" t="s">
        <v>2563</v>
      </c>
    </row>
    <row r="2203" spans="1:2">
      <c r="A2203" t="str">
        <f t="shared" si="34"/>
        <v>O0135</v>
      </c>
      <c r="B2203" s="254" t="s">
        <v>2564</v>
      </c>
    </row>
    <row r="2204" spans="1:2">
      <c r="A2204" t="str">
        <f t="shared" si="34"/>
        <v>O0136</v>
      </c>
      <c r="B2204" s="254" t="s">
        <v>2565</v>
      </c>
    </row>
    <row r="2205" spans="1:2">
      <c r="A2205" t="str">
        <f t="shared" si="34"/>
        <v>O0137</v>
      </c>
      <c r="B2205" s="254" t="s">
        <v>2566</v>
      </c>
    </row>
    <row r="2206" spans="1:2">
      <c r="A2206" t="str">
        <f t="shared" si="34"/>
        <v>O0138</v>
      </c>
      <c r="B2206" s="254" t="s">
        <v>2567</v>
      </c>
    </row>
    <row r="2207" spans="1:2">
      <c r="A2207" t="str">
        <f t="shared" si="34"/>
        <v>O0139</v>
      </c>
      <c r="B2207" s="254" t="s">
        <v>2568</v>
      </c>
    </row>
    <row r="2208" spans="1:2">
      <c r="A2208" t="str">
        <f t="shared" si="34"/>
        <v>O0140</v>
      </c>
      <c r="B2208" s="254" t="s">
        <v>2569</v>
      </c>
    </row>
    <row r="2209" spans="1:2">
      <c r="A2209" t="str">
        <f t="shared" si="34"/>
        <v>O0141</v>
      </c>
      <c r="B2209" s="254" t="s">
        <v>2570</v>
      </c>
    </row>
    <row r="2210" spans="1:2">
      <c r="A2210" t="str">
        <f t="shared" si="34"/>
        <v>O0142</v>
      </c>
      <c r="B2210" s="254" t="s">
        <v>2571</v>
      </c>
    </row>
    <row r="2211" spans="1:2">
      <c r="A2211" t="str">
        <f t="shared" si="34"/>
        <v>O0143</v>
      </c>
      <c r="B2211" s="254" t="s">
        <v>2572</v>
      </c>
    </row>
    <row r="2212" spans="1:2">
      <c r="A2212" t="str">
        <f t="shared" si="34"/>
        <v>O0144</v>
      </c>
      <c r="B2212" s="254" t="s">
        <v>2573</v>
      </c>
    </row>
    <row r="2213" spans="1:2">
      <c r="A2213" t="str">
        <f t="shared" si="34"/>
        <v>O0145</v>
      </c>
      <c r="B2213" s="254" t="s">
        <v>2574</v>
      </c>
    </row>
    <row r="2214" spans="1:2">
      <c r="A2214" t="str">
        <f t="shared" si="34"/>
        <v>O0146</v>
      </c>
      <c r="B2214" s="254" t="s">
        <v>2575</v>
      </c>
    </row>
    <row r="2215" spans="1:2">
      <c r="A2215" t="str">
        <f t="shared" si="34"/>
        <v>O0147</v>
      </c>
      <c r="B2215" s="254" t="s">
        <v>2576</v>
      </c>
    </row>
    <row r="2216" spans="1:2">
      <c r="A2216" t="str">
        <f t="shared" si="34"/>
        <v>O0148</v>
      </c>
      <c r="B2216" s="254" t="s">
        <v>2577</v>
      </c>
    </row>
    <row r="2217" spans="1:2">
      <c r="A2217" t="str">
        <f t="shared" si="34"/>
        <v>O0149</v>
      </c>
      <c r="B2217" s="254" t="s">
        <v>2578</v>
      </c>
    </row>
    <row r="2218" spans="1:2">
      <c r="A2218" t="str">
        <f t="shared" si="34"/>
        <v>O0150</v>
      </c>
      <c r="B2218" s="254" t="s">
        <v>2579</v>
      </c>
    </row>
    <row r="2219" spans="1:2">
      <c r="A2219" t="str">
        <f t="shared" si="34"/>
        <v>O0151</v>
      </c>
      <c r="B2219" s="254" t="s">
        <v>2580</v>
      </c>
    </row>
    <row r="2220" spans="1:2">
      <c r="A2220" t="str">
        <f t="shared" si="34"/>
        <v>O0152</v>
      </c>
      <c r="B2220" s="254" t="s">
        <v>2581</v>
      </c>
    </row>
    <row r="2221" spans="1:2">
      <c r="A2221" t="str">
        <f t="shared" si="34"/>
        <v>O0153</v>
      </c>
      <c r="B2221" s="254" t="s">
        <v>2582</v>
      </c>
    </row>
    <row r="2222" spans="1:2">
      <c r="A2222" t="str">
        <f t="shared" si="34"/>
        <v>O0154</v>
      </c>
      <c r="B2222" s="254" t="s">
        <v>2583</v>
      </c>
    </row>
    <row r="2223" spans="1:2">
      <c r="A2223" t="str">
        <f t="shared" si="34"/>
        <v>O0155</v>
      </c>
      <c r="B2223" s="254" t="s">
        <v>2584</v>
      </c>
    </row>
    <row r="2224" spans="1:2">
      <c r="A2224" t="str">
        <f t="shared" si="34"/>
        <v>O0156</v>
      </c>
      <c r="B2224" s="254" t="s">
        <v>2585</v>
      </c>
    </row>
    <row r="2225" spans="1:2">
      <c r="A2225" t="str">
        <f t="shared" si="34"/>
        <v>O0157</v>
      </c>
      <c r="B2225" s="254" t="s">
        <v>2586</v>
      </c>
    </row>
    <row r="2226" spans="1:2">
      <c r="A2226" t="str">
        <f t="shared" si="34"/>
        <v>O0158</v>
      </c>
      <c r="B2226" s="254" t="s">
        <v>2587</v>
      </c>
    </row>
    <row r="2227" spans="1:2">
      <c r="A2227" t="str">
        <f t="shared" si="34"/>
        <v>O0159</v>
      </c>
      <c r="B2227" s="254" t="s">
        <v>2588</v>
      </c>
    </row>
    <row r="2228" spans="1:2">
      <c r="A2228" t="str">
        <f t="shared" si="34"/>
        <v>O0160</v>
      </c>
      <c r="B2228" s="254" t="s">
        <v>2589</v>
      </c>
    </row>
    <row r="2229" spans="1:2">
      <c r="A2229" t="str">
        <f t="shared" si="34"/>
        <v>O0161</v>
      </c>
      <c r="B2229" s="254" t="s">
        <v>2590</v>
      </c>
    </row>
    <row r="2230" spans="1:2">
      <c r="A2230" t="str">
        <f t="shared" si="34"/>
        <v>O0162</v>
      </c>
      <c r="B2230" s="254" t="s">
        <v>2591</v>
      </c>
    </row>
    <row r="2231" spans="1:2">
      <c r="A2231" t="str">
        <f t="shared" si="34"/>
        <v>O0163</v>
      </c>
      <c r="B2231" s="254" t="s">
        <v>2592</v>
      </c>
    </row>
    <row r="2232" spans="1:2">
      <c r="A2232" t="str">
        <f t="shared" si="34"/>
        <v>O0164</v>
      </c>
      <c r="B2232" s="254" t="s">
        <v>2593</v>
      </c>
    </row>
    <row r="2233" spans="1:2">
      <c r="A2233" t="str">
        <f t="shared" si="34"/>
        <v>O0165</v>
      </c>
      <c r="B2233" s="254" t="s">
        <v>2594</v>
      </c>
    </row>
    <row r="2234" spans="1:2">
      <c r="A2234" t="str">
        <f t="shared" si="34"/>
        <v>O0166</v>
      </c>
      <c r="B2234" s="254" t="s">
        <v>2595</v>
      </c>
    </row>
    <row r="2235" spans="1:2">
      <c r="A2235" t="str">
        <f t="shared" si="34"/>
        <v>O0167</v>
      </c>
      <c r="B2235" s="254" t="s">
        <v>2596</v>
      </c>
    </row>
    <row r="2236" spans="1:2">
      <c r="A2236" t="str">
        <f t="shared" si="34"/>
        <v>O0168</v>
      </c>
      <c r="B2236" s="254" t="s">
        <v>2597</v>
      </c>
    </row>
    <row r="2237" spans="1:2">
      <c r="A2237" t="str">
        <f t="shared" si="34"/>
        <v>O0169</v>
      </c>
      <c r="B2237" s="254" t="s">
        <v>2598</v>
      </c>
    </row>
    <row r="2238" spans="1:2">
      <c r="A2238" t="str">
        <f t="shared" si="34"/>
        <v>O0170</v>
      </c>
      <c r="B2238" s="254" t="s">
        <v>2599</v>
      </c>
    </row>
    <row r="2239" spans="1:2">
      <c r="A2239" t="str">
        <f t="shared" si="34"/>
        <v>O0171</v>
      </c>
      <c r="B2239" s="254" t="s">
        <v>2600</v>
      </c>
    </row>
    <row r="2240" spans="1:2">
      <c r="A2240" t="str">
        <f t="shared" si="34"/>
        <v>O0172</v>
      </c>
      <c r="B2240" s="254" t="s">
        <v>2601</v>
      </c>
    </row>
    <row r="2241" spans="1:2">
      <c r="A2241" t="str">
        <f t="shared" si="34"/>
        <v>O0173</v>
      </c>
      <c r="B2241" s="254" t="s">
        <v>2602</v>
      </c>
    </row>
    <row r="2242" spans="1:2">
      <c r="A2242" t="str">
        <f t="shared" si="34"/>
        <v>O0174</v>
      </c>
      <c r="B2242" s="254" t="s">
        <v>2603</v>
      </c>
    </row>
    <row r="2243" spans="1:2">
      <c r="A2243" t="str">
        <f t="shared" ref="A2243:A2306" si="35">LEFT(B2243,5)</f>
        <v>O0175</v>
      </c>
      <c r="B2243" s="254" t="s">
        <v>2604</v>
      </c>
    </row>
    <row r="2244" spans="1:2">
      <c r="A2244" t="str">
        <f t="shared" si="35"/>
        <v>O0176</v>
      </c>
      <c r="B2244" s="254" t="s">
        <v>2605</v>
      </c>
    </row>
    <row r="2245" spans="1:2">
      <c r="A2245" t="str">
        <f t="shared" si="35"/>
        <v>O0177</v>
      </c>
      <c r="B2245" s="254" t="s">
        <v>2606</v>
      </c>
    </row>
    <row r="2246" spans="1:2">
      <c r="A2246" t="str">
        <f t="shared" si="35"/>
        <v>O0178</v>
      </c>
      <c r="B2246" s="254" t="s">
        <v>2607</v>
      </c>
    </row>
    <row r="2247" spans="1:2">
      <c r="A2247" t="str">
        <f t="shared" si="35"/>
        <v>O0179</v>
      </c>
      <c r="B2247" s="254" t="s">
        <v>2608</v>
      </c>
    </row>
    <row r="2248" spans="1:2">
      <c r="A2248" t="str">
        <f t="shared" si="35"/>
        <v>O0180</v>
      </c>
      <c r="B2248" s="254" t="s">
        <v>2609</v>
      </c>
    </row>
    <row r="2249" spans="1:2">
      <c r="A2249" t="str">
        <f t="shared" si="35"/>
        <v>O0181</v>
      </c>
      <c r="B2249" s="254" t="s">
        <v>2610</v>
      </c>
    </row>
    <row r="2250" spans="1:2">
      <c r="A2250" t="str">
        <f t="shared" si="35"/>
        <v>O0182</v>
      </c>
      <c r="B2250" s="254" t="s">
        <v>2611</v>
      </c>
    </row>
    <row r="2251" spans="1:2">
      <c r="A2251" t="str">
        <f t="shared" si="35"/>
        <v>O0183</v>
      </c>
      <c r="B2251" s="254" t="s">
        <v>2612</v>
      </c>
    </row>
    <row r="2252" spans="1:2">
      <c r="A2252" t="str">
        <f t="shared" si="35"/>
        <v>O0184</v>
      </c>
      <c r="B2252" s="254" t="s">
        <v>2613</v>
      </c>
    </row>
    <row r="2253" spans="1:2">
      <c r="A2253" t="str">
        <f t="shared" si="35"/>
        <v>O0185</v>
      </c>
      <c r="B2253" s="254" t="s">
        <v>2614</v>
      </c>
    </row>
    <row r="2254" spans="1:2">
      <c r="A2254" t="str">
        <f t="shared" si="35"/>
        <v>O0186</v>
      </c>
      <c r="B2254" s="254" t="s">
        <v>2615</v>
      </c>
    </row>
    <row r="2255" spans="1:2">
      <c r="A2255" t="str">
        <f t="shared" si="35"/>
        <v>O0187</v>
      </c>
      <c r="B2255" s="254" t="s">
        <v>2616</v>
      </c>
    </row>
    <row r="2256" spans="1:2">
      <c r="A2256" t="str">
        <f t="shared" si="35"/>
        <v>O0188</v>
      </c>
      <c r="B2256" s="254" t="s">
        <v>2617</v>
      </c>
    </row>
    <row r="2257" spans="1:2">
      <c r="A2257" t="str">
        <f t="shared" si="35"/>
        <v>O0189</v>
      </c>
      <c r="B2257" s="254" t="s">
        <v>2618</v>
      </c>
    </row>
    <row r="2258" spans="1:2">
      <c r="A2258" t="str">
        <f t="shared" si="35"/>
        <v>O0190</v>
      </c>
      <c r="B2258" s="254" t="s">
        <v>2619</v>
      </c>
    </row>
    <row r="2259" spans="1:2">
      <c r="A2259" t="str">
        <f t="shared" si="35"/>
        <v>O0191</v>
      </c>
      <c r="B2259" s="254" t="s">
        <v>2620</v>
      </c>
    </row>
    <row r="2260" spans="1:2">
      <c r="A2260" t="str">
        <f t="shared" si="35"/>
        <v>O0192</v>
      </c>
      <c r="B2260" s="254" t="s">
        <v>2621</v>
      </c>
    </row>
    <row r="2261" spans="1:2">
      <c r="A2261" t="str">
        <f t="shared" si="35"/>
        <v>O0193</v>
      </c>
      <c r="B2261" s="254" t="s">
        <v>2622</v>
      </c>
    </row>
    <row r="2262" spans="1:2">
      <c r="A2262" t="str">
        <f t="shared" si="35"/>
        <v>O0194</v>
      </c>
      <c r="B2262" s="254" t="s">
        <v>2623</v>
      </c>
    </row>
    <row r="2263" spans="1:2">
      <c r="A2263" t="str">
        <f t="shared" si="35"/>
        <v>O0195</v>
      </c>
      <c r="B2263" s="254" t="s">
        <v>2624</v>
      </c>
    </row>
    <row r="2264" spans="1:2">
      <c r="A2264" t="str">
        <f t="shared" si="35"/>
        <v>O0196</v>
      </c>
      <c r="B2264" s="254" t="s">
        <v>2625</v>
      </c>
    </row>
    <row r="2265" spans="1:2">
      <c r="A2265" t="str">
        <f t="shared" si="35"/>
        <v>O0197</v>
      </c>
      <c r="B2265" s="254" t="s">
        <v>2626</v>
      </c>
    </row>
    <row r="2266" spans="1:2">
      <c r="A2266" t="str">
        <f t="shared" si="35"/>
        <v>O0198</v>
      </c>
      <c r="B2266" s="254" t="s">
        <v>2627</v>
      </c>
    </row>
    <row r="2267" spans="1:2">
      <c r="A2267" t="str">
        <f t="shared" si="35"/>
        <v>O0199</v>
      </c>
      <c r="B2267" s="254" t="s">
        <v>2628</v>
      </c>
    </row>
    <row r="2268" spans="1:2">
      <c r="A2268" t="str">
        <f t="shared" si="35"/>
        <v>O0200</v>
      </c>
      <c r="B2268" s="254" t="s">
        <v>2629</v>
      </c>
    </row>
    <row r="2269" spans="1:2">
      <c r="A2269" t="str">
        <f t="shared" si="35"/>
        <v>O0201</v>
      </c>
      <c r="B2269" s="254" t="s">
        <v>2630</v>
      </c>
    </row>
    <row r="2270" spans="1:2">
      <c r="A2270" t="str">
        <f t="shared" si="35"/>
        <v>O0202</v>
      </c>
      <c r="B2270" s="254" t="s">
        <v>2631</v>
      </c>
    </row>
    <row r="2271" spans="1:2">
      <c r="A2271" t="str">
        <f t="shared" si="35"/>
        <v>O0203</v>
      </c>
      <c r="B2271" s="254" t="s">
        <v>2632</v>
      </c>
    </row>
    <row r="2272" spans="1:2">
      <c r="A2272" t="str">
        <f t="shared" si="35"/>
        <v>O0204</v>
      </c>
      <c r="B2272" s="254" t="s">
        <v>2633</v>
      </c>
    </row>
    <row r="2273" spans="1:2">
      <c r="A2273" t="str">
        <f t="shared" si="35"/>
        <v>O0205</v>
      </c>
      <c r="B2273" s="254" t="s">
        <v>2634</v>
      </c>
    </row>
    <row r="2274" spans="1:2">
      <c r="A2274" t="str">
        <f t="shared" si="35"/>
        <v>O0206</v>
      </c>
      <c r="B2274" s="254" t="s">
        <v>2635</v>
      </c>
    </row>
    <row r="2275" spans="1:2">
      <c r="A2275" t="str">
        <f t="shared" si="35"/>
        <v>O0207</v>
      </c>
      <c r="B2275" s="254" t="s">
        <v>2636</v>
      </c>
    </row>
    <row r="2276" spans="1:2">
      <c r="A2276" t="str">
        <f t="shared" si="35"/>
        <v>O0208</v>
      </c>
      <c r="B2276" s="254" t="s">
        <v>2637</v>
      </c>
    </row>
    <row r="2277" spans="1:2">
      <c r="A2277" t="str">
        <f t="shared" si="35"/>
        <v>O0209</v>
      </c>
      <c r="B2277" s="254" t="s">
        <v>2638</v>
      </c>
    </row>
    <row r="2278" spans="1:2">
      <c r="A2278" t="str">
        <f t="shared" si="35"/>
        <v>O0210</v>
      </c>
      <c r="B2278" s="254" t="s">
        <v>2639</v>
      </c>
    </row>
    <row r="2279" spans="1:2">
      <c r="A2279" t="str">
        <f t="shared" si="35"/>
        <v>O0211</v>
      </c>
      <c r="B2279" s="254" t="s">
        <v>2640</v>
      </c>
    </row>
    <row r="2280" spans="1:2">
      <c r="A2280" t="str">
        <f t="shared" si="35"/>
        <v>O0212</v>
      </c>
      <c r="B2280" s="254" t="s">
        <v>2641</v>
      </c>
    </row>
    <row r="2281" spans="1:2">
      <c r="A2281" t="str">
        <f t="shared" si="35"/>
        <v>O0213</v>
      </c>
      <c r="B2281" s="254" t="s">
        <v>2642</v>
      </c>
    </row>
    <row r="2282" spans="1:2">
      <c r="A2282" t="str">
        <f t="shared" si="35"/>
        <v>O0214</v>
      </c>
      <c r="B2282" s="254" t="s">
        <v>2643</v>
      </c>
    </row>
    <row r="2283" spans="1:2">
      <c r="A2283" t="str">
        <f t="shared" si="35"/>
        <v>O0215</v>
      </c>
      <c r="B2283" s="254" t="s">
        <v>2644</v>
      </c>
    </row>
    <row r="2284" spans="1:2">
      <c r="A2284" t="str">
        <f t="shared" si="35"/>
        <v>O0216</v>
      </c>
      <c r="B2284" s="254" t="s">
        <v>2645</v>
      </c>
    </row>
    <row r="2285" spans="1:2">
      <c r="A2285" t="str">
        <f t="shared" si="35"/>
        <v>O0217</v>
      </c>
      <c r="B2285" s="254" t="s">
        <v>2646</v>
      </c>
    </row>
    <row r="2286" spans="1:2">
      <c r="A2286" t="str">
        <f t="shared" si="35"/>
        <v>O0218</v>
      </c>
      <c r="B2286" s="254" t="s">
        <v>2647</v>
      </c>
    </row>
    <row r="2287" spans="1:2">
      <c r="A2287" t="str">
        <f t="shared" si="35"/>
        <v>O0219</v>
      </c>
      <c r="B2287" s="254" t="s">
        <v>2648</v>
      </c>
    </row>
    <row r="2288" spans="1:2">
      <c r="A2288" t="str">
        <f t="shared" si="35"/>
        <v>O0220</v>
      </c>
      <c r="B2288" s="254" t="s">
        <v>2649</v>
      </c>
    </row>
    <row r="2289" spans="1:2">
      <c r="A2289" t="str">
        <f t="shared" si="35"/>
        <v>O0221</v>
      </c>
      <c r="B2289" s="254" t="s">
        <v>2650</v>
      </c>
    </row>
    <row r="2290" spans="1:2">
      <c r="A2290" t="str">
        <f t="shared" si="35"/>
        <v>O0222</v>
      </c>
      <c r="B2290" s="254" t="s">
        <v>2651</v>
      </c>
    </row>
    <row r="2291" spans="1:2">
      <c r="A2291" t="str">
        <f t="shared" si="35"/>
        <v>O0223</v>
      </c>
      <c r="B2291" s="254" t="s">
        <v>2652</v>
      </c>
    </row>
    <row r="2292" spans="1:2">
      <c r="A2292" t="str">
        <f t="shared" si="35"/>
        <v>O0224</v>
      </c>
      <c r="B2292" s="254" t="s">
        <v>2653</v>
      </c>
    </row>
    <row r="2293" spans="1:2">
      <c r="A2293" t="str">
        <f t="shared" si="35"/>
        <v>O0225</v>
      </c>
      <c r="B2293" s="254" t="s">
        <v>2654</v>
      </c>
    </row>
    <row r="2294" spans="1:2">
      <c r="A2294" t="str">
        <f t="shared" si="35"/>
        <v>O0226</v>
      </c>
      <c r="B2294" s="254" t="s">
        <v>2655</v>
      </c>
    </row>
    <row r="2295" spans="1:2">
      <c r="A2295" t="str">
        <f t="shared" si="35"/>
        <v>O0227</v>
      </c>
      <c r="B2295" s="254" t="s">
        <v>2656</v>
      </c>
    </row>
    <row r="2296" spans="1:2">
      <c r="A2296" t="str">
        <f t="shared" si="35"/>
        <v>O0228</v>
      </c>
      <c r="B2296" s="254" t="s">
        <v>2657</v>
      </c>
    </row>
    <row r="2297" spans="1:2">
      <c r="A2297" t="str">
        <f t="shared" si="35"/>
        <v>O0229</v>
      </c>
      <c r="B2297" s="254" t="s">
        <v>2658</v>
      </c>
    </row>
    <row r="2298" spans="1:2">
      <c r="A2298" t="str">
        <f t="shared" si="35"/>
        <v>O0230</v>
      </c>
      <c r="B2298" s="254" t="s">
        <v>2659</v>
      </c>
    </row>
    <row r="2299" spans="1:2">
      <c r="A2299" t="str">
        <f t="shared" si="35"/>
        <v>O0231</v>
      </c>
      <c r="B2299" s="254" t="s">
        <v>2660</v>
      </c>
    </row>
    <row r="2300" spans="1:2">
      <c r="A2300" t="str">
        <f t="shared" si="35"/>
        <v>O0232</v>
      </c>
      <c r="B2300" s="254" t="s">
        <v>2661</v>
      </c>
    </row>
    <row r="2301" spans="1:2">
      <c r="A2301" t="str">
        <f t="shared" si="35"/>
        <v>O0233</v>
      </c>
      <c r="B2301" s="254" t="s">
        <v>2662</v>
      </c>
    </row>
    <row r="2302" spans="1:2">
      <c r="A2302" t="str">
        <f t="shared" si="35"/>
        <v>O0234</v>
      </c>
      <c r="B2302" s="254" t="s">
        <v>2663</v>
      </c>
    </row>
    <row r="2303" spans="1:2">
      <c r="A2303" t="str">
        <f t="shared" si="35"/>
        <v>O0235</v>
      </c>
      <c r="B2303" s="254" t="s">
        <v>2664</v>
      </c>
    </row>
    <row r="2304" spans="1:2">
      <c r="A2304" t="str">
        <f t="shared" si="35"/>
        <v>O0236</v>
      </c>
      <c r="B2304" s="254" t="s">
        <v>2665</v>
      </c>
    </row>
    <row r="2305" spans="1:2">
      <c r="A2305" t="str">
        <f t="shared" si="35"/>
        <v>O0237</v>
      </c>
      <c r="B2305" s="254" t="s">
        <v>2666</v>
      </c>
    </row>
    <row r="2306" spans="1:2">
      <c r="A2306" t="str">
        <f t="shared" si="35"/>
        <v>O0238</v>
      </c>
      <c r="B2306" s="254" t="s">
        <v>2667</v>
      </c>
    </row>
    <row r="2307" spans="1:2">
      <c r="A2307" t="str">
        <f t="shared" ref="A2307:A2370" si="36">LEFT(B2307,5)</f>
        <v>O0239</v>
      </c>
      <c r="B2307" s="254" t="s">
        <v>2668</v>
      </c>
    </row>
    <row r="2308" spans="1:2">
      <c r="A2308" t="str">
        <f t="shared" si="36"/>
        <v>O0240</v>
      </c>
      <c r="B2308" s="254" t="s">
        <v>2669</v>
      </c>
    </row>
    <row r="2309" spans="1:2">
      <c r="A2309" t="str">
        <f t="shared" si="36"/>
        <v>O0241</v>
      </c>
      <c r="B2309" s="254" t="s">
        <v>2670</v>
      </c>
    </row>
    <row r="2310" spans="1:2">
      <c r="A2310" t="str">
        <f t="shared" si="36"/>
        <v>O0242</v>
      </c>
      <c r="B2310" s="254" t="s">
        <v>2671</v>
      </c>
    </row>
    <row r="2311" spans="1:2">
      <c r="A2311" t="str">
        <f t="shared" si="36"/>
        <v>O0243</v>
      </c>
      <c r="B2311" s="254" t="s">
        <v>2672</v>
      </c>
    </row>
    <row r="2312" spans="1:2">
      <c r="A2312" t="str">
        <f t="shared" si="36"/>
        <v>O0244</v>
      </c>
      <c r="B2312" s="254" t="s">
        <v>2673</v>
      </c>
    </row>
    <row r="2313" spans="1:2">
      <c r="A2313" t="str">
        <f t="shared" si="36"/>
        <v>O0245</v>
      </c>
      <c r="B2313" s="254" t="s">
        <v>2674</v>
      </c>
    </row>
    <row r="2314" spans="1:2">
      <c r="A2314" t="str">
        <f t="shared" si="36"/>
        <v>O0246</v>
      </c>
      <c r="B2314" s="254" t="s">
        <v>2675</v>
      </c>
    </row>
    <row r="2315" spans="1:2">
      <c r="A2315" t="str">
        <f t="shared" si="36"/>
        <v>O0247</v>
      </c>
      <c r="B2315" s="254" t="s">
        <v>2676</v>
      </c>
    </row>
    <row r="2316" spans="1:2">
      <c r="A2316" t="str">
        <f t="shared" si="36"/>
        <v>O0248</v>
      </c>
      <c r="B2316" s="254" t="s">
        <v>2677</v>
      </c>
    </row>
    <row r="2317" spans="1:2">
      <c r="A2317" t="str">
        <f t="shared" si="36"/>
        <v>O0249</v>
      </c>
      <c r="B2317" s="254" t="s">
        <v>2678</v>
      </c>
    </row>
    <row r="2318" spans="1:2">
      <c r="A2318" t="str">
        <f t="shared" si="36"/>
        <v>O0250</v>
      </c>
      <c r="B2318" s="254" t="s">
        <v>2679</v>
      </c>
    </row>
    <row r="2319" spans="1:2">
      <c r="A2319" t="str">
        <f t="shared" si="36"/>
        <v>O0251</v>
      </c>
      <c r="B2319" s="254" t="s">
        <v>2680</v>
      </c>
    </row>
    <row r="2320" spans="1:2">
      <c r="A2320" t="str">
        <f t="shared" si="36"/>
        <v>O0252</v>
      </c>
      <c r="B2320" s="254" t="s">
        <v>2681</v>
      </c>
    </row>
    <row r="2321" spans="1:2">
      <c r="A2321" t="str">
        <f t="shared" si="36"/>
        <v>O0253</v>
      </c>
      <c r="B2321" s="254" t="s">
        <v>2682</v>
      </c>
    </row>
    <row r="2322" spans="1:2">
      <c r="A2322" t="str">
        <f t="shared" si="36"/>
        <v>O0254</v>
      </c>
      <c r="B2322" s="254" t="s">
        <v>2683</v>
      </c>
    </row>
    <row r="2323" spans="1:2">
      <c r="A2323" t="str">
        <f t="shared" si="36"/>
        <v>O0255</v>
      </c>
      <c r="B2323" s="254" t="s">
        <v>2684</v>
      </c>
    </row>
    <row r="2324" spans="1:2">
      <c r="A2324" t="str">
        <f t="shared" si="36"/>
        <v>O0256</v>
      </c>
      <c r="B2324" s="254" t="s">
        <v>2685</v>
      </c>
    </row>
    <row r="2325" spans="1:2">
      <c r="A2325" t="str">
        <f t="shared" si="36"/>
        <v>O0257</v>
      </c>
      <c r="B2325" s="254" t="s">
        <v>2686</v>
      </c>
    </row>
    <row r="2326" spans="1:2">
      <c r="A2326" t="str">
        <f t="shared" si="36"/>
        <v>O0258</v>
      </c>
      <c r="B2326" s="254" t="s">
        <v>2687</v>
      </c>
    </row>
    <row r="2327" spans="1:2">
      <c r="A2327" t="str">
        <f t="shared" si="36"/>
        <v>O0259</v>
      </c>
      <c r="B2327" s="254" t="s">
        <v>2688</v>
      </c>
    </row>
    <row r="2328" spans="1:2">
      <c r="A2328" t="str">
        <f t="shared" si="36"/>
        <v>O0260</v>
      </c>
      <c r="B2328" s="254" t="s">
        <v>2689</v>
      </c>
    </row>
    <row r="2329" spans="1:2">
      <c r="A2329" t="str">
        <f t="shared" si="36"/>
        <v>O0261</v>
      </c>
      <c r="B2329" s="254" t="s">
        <v>2690</v>
      </c>
    </row>
    <row r="2330" spans="1:2">
      <c r="A2330" t="str">
        <f t="shared" si="36"/>
        <v>O0262</v>
      </c>
      <c r="B2330" s="254" t="s">
        <v>2691</v>
      </c>
    </row>
    <row r="2331" spans="1:2">
      <c r="A2331" t="str">
        <f t="shared" si="36"/>
        <v>O0263</v>
      </c>
      <c r="B2331" s="254" t="s">
        <v>2692</v>
      </c>
    </row>
    <row r="2332" spans="1:2">
      <c r="A2332" t="str">
        <f t="shared" si="36"/>
        <v>O0264</v>
      </c>
      <c r="B2332" s="254" t="s">
        <v>2693</v>
      </c>
    </row>
    <row r="2333" spans="1:2">
      <c r="A2333" t="str">
        <f t="shared" si="36"/>
        <v>O0265</v>
      </c>
      <c r="B2333" s="254" t="s">
        <v>2694</v>
      </c>
    </row>
    <row r="2334" spans="1:2">
      <c r="A2334" t="str">
        <f t="shared" si="36"/>
        <v>O0266</v>
      </c>
      <c r="B2334" s="254" t="s">
        <v>2695</v>
      </c>
    </row>
    <row r="2335" spans="1:2">
      <c r="A2335" t="str">
        <f t="shared" si="36"/>
        <v>O0267</v>
      </c>
      <c r="B2335" s="254" t="s">
        <v>2696</v>
      </c>
    </row>
    <row r="2336" spans="1:2">
      <c r="A2336" t="str">
        <f t="shared" si="36"/>
        <v>O0268</v>
      </c>
      <c r="B2336" s="254" t="s">
        <v>2697</v>
      </c>
    </row>
    <row r="2337" spans="1:2">
      <c r="A2337" t="str">
        <f t="shared" si="36"/>
        <v>O0269</v>
      </c>
      <c r="B2337" s="254" t="s">
        <v>2698</v>
      </c>
    </row>
    <row r="2338" spans="1:2">
      <c r="A2338" t="str">
        <f t="shared" si="36"/>
        <v>O0270</v>
      </c>
      <c r="B2338" s="254" t="s">
        <v>2699</v>
      </c>
    </row>
    <row r="2339" spans="1:2">
      <c r="A2339" t="str">
        <f t="shared" si="36"/>
        <v>O0271</v>
      </c>
      <c r="B2339" s="254" t="s">
        <v>2700</v>
      </c>
    </row>
    <row r="2340" spans="1:2">
      <c r="A2340" t="str">
        <f t="shared" si="36"/>
        <v>O0272</v>
      </c>
      <c r="B2340" s="254" t="s">
        <v>2701</v>
      </c>
    </row>
    <row r="2341" spans="1:2">
      <c r="A2341" t="str">
        <f t="shared" si="36"/>
        <v>O0273</v>
      </c>
      <c r="B2341" s="254" t="s">
        <v>2702</v>
      </c>
    </row>
    <row r="2342" spans="1:2">
      <c r="A2342" t="str">
        <f t="shared" si="36"/>
        <v>O0274</v>
      </c>
      <c r="B2342" s="254" t="s">
        <v>2703</v>
      </c>
    </row>
    <row r="2343" spans="1:2">
      <c r="A2343" t="str">
        <f t="shared" si="36"/>
        <v>O0275</v>
      </c>
      <c r="B2343" s="254" t="s">
        <v>2704</v>
      </c>
    </row>
    <row r="2344" spans="1:2">
      <c r="A2344" t="str">
        <f t="shared" si="36"/>
        <v>O0276</v>
      </c>
      <c r="B2344" s="254" t="s">
        <v>2705</v>
      </c>
    </row>
    <row r="2345" spans="1:2">
      <c r="A2345" t="str">
        <f t="shared" si="36"/>
        <v>O0277</v>
      </c>
      <c r="B2345" s="254" t="s">
        <v>2706</v>
      </c>
    </row>
    <row r="2346" spans="1:2">
      <c r="A2346" t="str">
        <f t="shared" si="36"/>
        <v>O0278</v>
      </c>
      <c r="B2346" s="254" t="s">
        <v>2707</v>
      </c>
    </row>
    <row r="2347" spans="1:2">
      <c r="A2347" t="str">
        <f t="shared" si="36"/>
        <v>O0279</v>
      </c>
      <c r="B2347" s="254" t="s">
        <v>2708</v>
      </c>
    </row>
    <row r="2348" spans="1:2">
      <c r="A2348" t="str">
        <f t="shared" si="36"/>
        <v>O0280</v>
      </c>
      <c r="B2348" s="254" t="s">
        <v>2709</v>
      </c>
    </row>
    <row r="2349" spans="1:2">
      <c r="A2349" t="str">
        <f t="shared" si="36"/>
        <v>O0281</v>
      </c>
      <c r="B2349" s="254" t="s">
        <v>2710</v>
      </c>
    </row>
    <row r="2350" spans="1:2">
      <c r="A2350" t="str">
        <f t="shared" si="36"/>
        <v>O0282</v>
      </c>
      <c r="B2350" s="254" t="s">
        <v>2711</v>
      </c>
    </row>
    <row r="2351" spans="1:2">
      <c r="A2351" t="str">
        <f t="shared" si="36"/>
        <v>O0283</v>
      </c>
      <c r="B2351" s="254" t="s">
        <v>2712</v>
      </c>
    </row>
    <row r="2352" spans="1:2">
      <c r="A2352" t="str">
        <f t="shared" si="36"/>
        <v>O0284</v>
      </c>
      <c r="B2352" s="254" t="s">
        <v>2713</v>
      </c>
    </row>
    <row r="2353" spans="1:2">
      <c r="A2353" t="str">
        <f t="shared" si="36"/>
        <v>O0285</v>
      </c>
      <c r="B2353" s="254" t="s">
        <v>2714</v>
      </c>
    </row>
    <row r="2354" spans="1:2">
      <c r="A2354" t="str">
        <f t="shared" si="36"/>
        <v>O0286</v>
      </c>
      <c r="B2354" s="254" t="s">
        <v>2715</v>
      </c>
    </row>
    <row r="2355" spans="1:2">
      <c r="A2355" t="str">
        <f t="shared" si="36"/>
        <v>O0287</v>
      </c>
      <c r="B2355" s="254" t="s">
        <v>2716</v>
      </c>
    </row>
    <row r="2356" spans="1:2">
      <c r="A2356" t="str">
        <f t="shared" si="36"/>
        <v>O0288</v>
      </c>
      <c r="B2356" s="254" t="s">
        <v>2717</v>
      </c>
    </row>
    <row r="2357" spans="1:2">
      <c r="A2357" t="str">
        <f t="shared" si="36"/>
        <v>O0289</v>
      </c>
      <c r="B2357" s="254" t="s">
        <v>2718</v>
      </c>
    </row>
    <row r="2358" spans="1:2">
      <c r="A2358" t="str">
        <f t="shared" si="36"/>
        <v>O0290</v>
      </c>
      <c r="B2358" s="254" t="s">
        <v>2719</v>
      </c>
    </row>
    <row r="2359" spans="1:2">
      <c r="A2359" t="str">
        <f t="shared" si="36"/>
        <v>O0291</v>
      </c>
      <c r="B2359" s="254" t="s">
        <v>2720</v>
      </c>
    </row>
    <row r="2360" spans="1:2">
      <c r="A2360" t="str">
        <f t="shared" si="36"/>
        <v>O0292</v>
      </c>
      <c r="B2360" s="254" t="s">
        <v>2721</v>
      </c>
    </row>
    <row r="2361" spans="1:2">
      <c r="A2361" t="str">
        <f t="shared" si="36"/>
        <v>O0293</v>
      </c>
      <c r="B2361" s="254" t="s">
        <v>2722</v>
      </c>
    </row>
    <row r="2362" spans="1:2">
      <c r="A2362" t="str">
        <f t="shared" si="36"/>
        <v>O0294</v>
      </c>
      <c r="B2362" s="254" t="s">
        <v>2723</v>
      </c>
    </row>
    <row r="2363" spans="1:2">
      <c r="A2363" t="str">
        <f t="shared" si="36"/>
        <v>O0295</v>
      </c>
      <c r="B2363" s="254" t="s">
        <v>2724</v>
      </c>
    </row>
    <row r="2364" spans="1:2">
      <c r="A2364" t="str">
        <f t="shared" si="36"/>
        <v>O0296</v>
      </c>
      <c r="B2364" s="254" t="s">
        <v>2725</v>
      </c>
    </row>
    <row r="2365" spans="1:2">
      <c r="A2365" t="str">
        <f t="shared" si="36"/>
        <v>O0297</v>
      </c>
      <c r="B2365" s="254" t="s">
        <v>2726</v>
      </c>
    </row>
    <row r="2366" spans="1:2">
      <c r="A2366" t="str">
        <f t="shared" si="36"/>
        <v>O0298</v>
      </c>
      <c r="B2366" s="254" t="s">
        <v>2727</v>
      </c>
    </row>
    <row r="2367" spans="1:2">
      <c r="A2367" t="str">
        <f t="shared" si="36"/>
        <v>O0299</v>
      </c>
      <c r="B2367" s="254" t="s">
        <v>2728</v>
      </c>
    </row>
    <row r="2368" spans="1:2">
      <c r="A2368" t="str">
        <f t="shared" si="36"/>
        <v>O0300</v>
      </c>
      <c r="B2368" s="254" t="s">
        <v>2729</v>
      </c>
    </row>
    <row r="2369" spans="1:2">
      <c r="A2369" t="str">
        <f t="shared" si="36"/>
        <v>O0301</v>
      </c>
      <c r="B2369" s="254" t="s">
        <v>2730</v>
      </c>
    </row>
    <row r="2370" spans="1:2">
      <c r="A2370" t="str">
        <f t="shared" si="36"/>
        <v>O0302</v>
      </c>
      <c r="B2370" s="254" t="s">
        <v>2731</v>
      </c>
    </row>
    <row r="2371" spans="1:2">
      <c r="A2371" t="str">
        <f t="shared" ref="A2371:A2434" si="37">LEFT(B2371,5)</f>
        <v>O0303</v>
      </c>
      <c r="B2371" s="254" t="s">
        <v>2732</v>
      </c>
    </row>
    <row r="2372" spans="1:2">
      <c r="A2372" t="str">
        <f t="shared" si="37"/>
        <v>O0304</v>
      </c>
      <c r="B2372" s="254" t="s">
        <v>2733</v>
      </c>
    </row>
    <row r="2373" spans="1:2">
      <c r="A2373" t="str">
        <f t="shared" si="37"/>
        <v>O0305</v>
      </c>
      <c r="B2373" s="254" t="s">
        <v>2734</v>
      </c>
    </row>
    <row r="2374" spans="1:2">
      <c r="A2374" t="str">
        <f t="shared" si="37"/>
        <v>O0306</v>
      </c>
      <c r="B2374" s="254" t="s">
        <v>2735</v>
      </c>
    </row>
    <row r="2375" spans="1:2">
      <c r="A2375" t="str">
        <f t="shared" si="37"/>
        <v>O0307</v>
      </c>
      <c r="B2375" s="254" t="s">
        <v>2736</v>
      </c>
    </row>
    <row r="2376" spans="1:2">
      <c r="A2376" t="str">
        <f t="shared" si="37"/>
        <v>O0308</v>
      </c>
      <c r="B2376" s="254" t="s">
        <v>2737</v>
      </c>
    </row>
    <row r="2377" spans="1:2">
      <c r="A2377" t="str">
        <f t="shared" si="37"/>
        <v>O0309</v>
      </c>
      <c r="B2377" s="254" t="s">
        <v>2738</v>
      </c>
    </row>
    <row r="2378" spans="1:2">
      <c r="A2378" t="str">
        <f t="shared" si="37"/>
        <v>O0310</v>
      </c>
      <c r="B2378" s="254" t="s">
        <v>2739</v>
      </c>
    </row>
    <row r="2379" spans="1:2">
      <c r="A2379" t="str">
        <f t="shared" si="37"/>
        <v>O0311</v>
      </c>
      <c r="B2379" s="254" t="s">
        <v>2740</v>
      </c>
    </row>
    <row r="2380" spans="1:2">
      <c r="A2380" t="str">
        <f t="shared" si="37"/>
        <v>O0312</v>
      </c>
      <c r="B2380" s="254" t="s">
        <v>2741</v>
      </c>
    </row>
    <row r="2381" spans="1:2">
      <c r="A2381" t="str">
        <f t="shared" si="37"/>
        <v>O0313</v>
      </c>
      <c r="B2381" s="254" t="s">
        <v>2742</v>
      </c>
    </row>
    <row r="2382" spans="1:2">
      <c r="A2382" t="str">
        <f t="shared" si="37"/>
        <v>O0314</v>
      </c>
      <c r="B2382" s="254" t="s">
        <v>2743</v>
      </c>
    </row>
    <row r="2383" spans="1:2">
      <c r="A2383" t="str">
        <f t="shared" si="37"/>
        <v>O0315</v>
      </c>
      <c r="B2383" s="254" t="s">
        <v>2744</v>
      </c>
    </row>
    <row r="2384" spans="1:2">
      <c r="A2384" t="str">
        <f t="shared" si="37"/>
        <v>O0316</v>
      </c>
      <c r="B2384" s="254" t="s">
        <v>2745</v>
      </c>
    </row>
    <row r="2385" spans="1:2">
      <c r="A2385" t="str">
        <f t="shared" si="37"/>
        <v>O0317</v>
      </c>
      <c r="B2385" s="254" t="s">
        <v>2746</v>
      </c>
    </row>
    <row r="2386" spans="1:2">
      <c r="A2386" t="str">
        <f t="shared" si="37"/>
        <v>O0318</v>
      </c>
      <c r="B2386" s="254" t="s">
        <v>2747</v>
      </c>
    </row>
    <row r="2387" spans="1:2">
      <c r="A2387" t="str">
        <f t="shared" si="37"/>
        <v>O0319</v>
      </c>
      <c r="B2387" s="254" t="s">
        <v>2748</v>
      </c>
    </row>
    <row r="2388" spans="1:2">
      <c r="A2388" t="str">
        <f t="shared" si="37"/>
        <v>O0320</v>
      </c>
      <c r="B2388" s="254" t="s">
        <v>2749</v>
      </c>
    </row>
    <row r="2389" spans="1:2">
      <c r="A2389" t="str">
        <f t="shared" si="37"/>
        <v>O0321</v>
      </c>
      <c r="B2389" s="254" t="s">
        <v>2750</v>
      </c>
    </row>
    <row r="2390" spans="1:2">
      <c r="A2390" t="str">
        <f t="shared" si="37"/>
        <v>O0322</v>
      </c>
      <c r="B2390" s="254" t="s">
        <v>2751</v>
      </c>
    </row>
    <row r="2391" spans="1:2">
      <c r="A2391" t="str">
        <f t="shared" si="37"/>
        <v>O0323</v>
      </c>
      <c r="B2391" s="254" t="s">
        <v>2752</v>
      </c>
    </row>
    <row r="2392" spans="1:2">
      <c r="A2392" t="str">
        <f t="shared" si="37"/>
        <v>O0324</v>
      </c>
      <c r="B2392" s="254" t="s">
        <v>2753</v>
      </c>
    </row>
    <row r="2393" spans="1:2">
      <c r="A2393" t="str">
        <f t="shared" si="37"/>
        <v>O0325</v>
      </c>
      <c r="B2393" s="254" t="s">
        <v>2754</v>
      </c>
    </row>
    <row r="2394" spans="1:2">
      <c r="A2394" t="str">
        <f t="shared" si="37"/>
        <v>O0326</v>
      </c>
      <c r="B2394" s="254" t="s">
        <v>2755</v>
      </c>
    </row>
    <row r="2395" spans="1:2">
      <c r="A2395" t="str">
        <f t="shared" si="37"/>
        <v>O0327</v>
      </c>
      <c r="B2395" s="254" t="s">
        <v>2756</v>
      </c>
    </row>
    <row r="2396" spans="1:2">
      <c r="A2396" t="str">
        <f t="shared" si="37"/>
        <v>O0328</v>
      </c>
      <c r="B2396" s="254" t="s">
        <v>2757</v>
      </c>
    </row>
    <row r="2397" spans="1:2">
      <c r="A2397" t="str">
        <f t="shared" si="37"/>
        <v>O0329</v>
      </c>
      <c r="B2397" s="254" t="s">
        <v>2758</v>
      </c>
    </row>
    <row r="2398" spans="1:2">
      <c r="A2398" t="str">
        <f t="shared" si="37"/>
        <v>O0330</v>
      </c>
      <c r="B2398" s="254" t="s">
        <v>2759</v>
      </c>
    </row>
    <row r="2399" spans="1:2">
      <c r="A2399" t="str">
        <f t="shared" si="37"/>
        <v>O0331</v>
      </c>
      <c r="B2399" s="254" t="s">
        <v>2760</v>
      </c>
    </row>
    <row r="2400" spans="1:2">
      <c r="A2400" t="str">
        <f t="shared" si="37"/>
        <v>O0332</v>
      </c>
      <c r="B2400" s="254" t="s">
        <v>2761</v>
      </c>
    </row>
    <row r="2401" spans="1:2">
      <c r="A2401" t="str">
        <f t="shared" si="37"/>
        <v>O0333</v>
      </c>
      <c r="B2401" s="254" t="s">
        <v>2762</v>
      </c>
    </row>
    <row r="2402" spans="1:2">
      <c r="A2402" t="str">
        <f t="shared" si="37"/>
        <v>O0334</v>
      </c>
      <c r="B2402" s="254" t="s">
        <v>2763</v>
      </c>
    </row>
    <row r="2403" spans="1:2">
      <c r="A2403" t="str">
        <f t="shared" si="37"/>
        <v>O0335</v>
      </c>
      <c r="B2403" s="254" t="s">
        <v>2764</v>
      </c>
    </row>
    <row r="2404" spans="1:2">
      <c r="A2404" t="str">
        <f t="shared" si="37"/>
        <v>O0336</v>
      </c>
      <c r="B2404" s="254" t="s">
        <v>2765</v>
      </c>
    </row>
    <row r="2405" spans="1:2">
      <c r="A2405" t="str">
        <f t="shared" si="37"/>
        <v>O0337</v>
      </c>
      <c r="B2405" s="254" t="s">
        <v>2766</v>
      </c>
    </row>
    <row r="2406" spans="1:2">
      <c r="A2406" t="str">
        <f t="shared" si="37"/>
        <v>O0338</v>
      </c>
      <c r="B2406" s="254" t="s">
        <v>2767</v>
      </c>
    </row>
    <row r="2407" spans="1:2">
      <c r="A2407" t="str">
        <f t="shared" si="37"/>
        <v>O0339</v>
      </c>
      <c r="B2407" s="254" t="s">
        <v>2768</v>
      </c>
    </row>
    <row r="2408" spans="1:2">
      <c r="A2408" t="str">
        <f t="shared" si="37"/>
        <v>O0340</v>
      </c>
      <c r="B2408" s="254" t="s">
        <v>2769</v>
      </c>
    </row>
    <row r="2409" spans="1:2">
      <c r="A2409" t="str">
        <f t="shared" si="37"/>
        <v>O0341</v>
      </c>
      <c r="B2409" s="254" t="s">
        <v>2770</v>
      </c>
    </row>
    <row r="2410" spans="1:2">
      <c r="A2410" t="str">
        <f t="shared" si="37"/>
        <v>O0342</v>
      </c>
      <c r="B2410" s="254" t="s">
        <v>2771</v>
      </c>
    </row>
    <row r="2411" spans="1:2">
      <c r="A2411" t="str">
        <f t="shared" si="37"/>
        <v>O0343</v>
      </c>
      <c r="B2411" s="254" t="s">
        <v>2772</v>
      </c>
    </row>
    <row r="2412" spans="1:2">
      <c r="A2412" t="str">
        <f t="shared" si="37"/>
        <v>O0344</v>
      </c>
      <c r="B2412" s="254" t="s">
        <v>2773</v>
      </c>
    </row>
    <row r="2413" spans="1:2">
      <c r="A2413" t="str">
        <f t="shared" si="37"/>
        <v>O0345</v>
      </c>
      <c r="B2413" s="254" t="s">
        <v>2774</v>
      </c>
    </row>
    <row r="2414" spans="1:2">
      <c r="A2414" t="str">
        <f t="shared" si="37"/>
        <v>O0346</v>
      </c>
      <c r="B2414" s="254" t="s">
        <v>2775</v>
      </c>
    </row>
    <row r="2415" spans="1:2">
      <c r="A2415" t="str">
        <f t="shared" si="37"/>
        <v>O0347</v>
      </c>
      <c r="B2415" s="254" t="s">
        <v>2776</v>
      </c>
    </row>
    <row r="2416" spans="1:2">
      <c r="A2416" t="str">
        <f t="shared" si="37"/>
        <v>O0348</v>
      </c>
      <c r="B2416" s="254" t="s">
        <v>2777</v>
      </c>
    </row>
    <row r="2417" spans="1:2">
      <c r="A2417" t="str">
        <f t="shared" si="37"/>
        <v>O0349</v>
      </c>
      <c r="B2417" s="254" t="s">
        <v>2778</v>
      </c>
    </row>
    <row r="2418" spans="1:2">
      <c r="A2418" t="str">
        <f t="shared" si="37"/>
        <v>O0350</v>
      </c>
      <c r="B2418" s="254" t="s">
        <v>2779</v>
      </c>
    </row>
    <row r="2419" spans="1:2">
      <c r="A2419" t="str">
        <f t="shared" si="37"/>
        <v>O0351</v>
      </c>
      <c r="B2419" s="254" t="s">
        <v>2780</v>
      </c>
    </row>
    <row r="2420" spans="1:2">
      <c r="A2420" t="str">
        <f t="shared" si="37"/>
        <v>O0352</v>
      </c>
      <c r="B2420" s="254" t="s">
        <v>2781</v>
      </c>
    </row>
    <row r="2421" spans="1:2">
      <c r="A2421" t="str">
        <f t="shared" si="37"/>
        <v>O0353</v>
      </c>
      <c r="B2421" s="254" t="s">
        <v>2782</v>
      </c>
    </row>
    <row r="2422" spans="1:2">
      <c r="A2422" t="str">
        <f t="shared" si="37"/>
        <v>O0354</v>
      </c>
      <c r="B2422" s="254" t="s">
        <v>2783</v>
      </c>
    </row>
    <row r="2423" spans="1:2">
      <c r="A2423" t="str">
        <f t="shared" si="37"/>
        <v>O0355</v>
      </c>
      <c r="B2423" s="254" t="s">
        <v>2784</v>
      </c>
    </row>
    <row r="2424" spans="1:2">
      <c r="A2424" t="str">
        <f t="shared" si="37"/>
        <v>O0356</v>
      </c>
      <c r="B2424" s="254" t="s">
        <v>2785</v>
      </c>
    </row>
    <row r="2425" spans="1:2">
      <c r="A2425" t="str">
        <f t="shared" si="37"/>
        <v>O0357</v>
      </c>
      <c r="B2425" s="254" t="s">
        <v>2786</v>
      </c>
    </row>
    <row r="2426" spans="1:2">
      <c r="A2426" t="str">
        <f t="shared" si="37"/>
        <v>O0358</v>
      </c>
      <c r="B2426" s="254" t="s">
        <v>2787</v>
      </c>
    </row>
    <row r="2427" spans="1:2">
      <c r="A2427" t="str">
        <f t="shared" si="37"/>
        <v>O0359</v>
      </c>
      <c r="B2427" s="254" t="s">
        <v>2788</v>
      </c>
    </row>
    <row r="2428" spans="1:2">
      <c r="A2428" t="str">
        <f t="shared" si="37"/>
        <v>O0360</v>
      </c>
      <c r="B2428" s="254" t="s">
        <v>2789</v>
      </c>
    </row>
    <row r="2429" spans="1:2">
      <c r="A2429" t="str">
        <f t="shared" si="37"/>
        <v>O0361</v>
      </c>
      <c r="B2429" s="254" t="s">
        <v>2790</v>
      </c>
    </row>
    <row r="2430" spans="1:2">
      <c r="A2430" t="str">
        <f t="shared" si="37"/>
        <v>O0362</v>
      </c>
      <c r="B2430" s="254" t="s">
        <v>2791</v>
      </c>
    </row>
    <row r="2431" spans="1:2">
      <c r="A2431" t="str">
        <f t="shared" si="37"/>
        <v>O0363</v>
      </c>
      <c r="B2431" s="254" t="s">
        <v>2792</v>
      </c>
    </row>
    <row r="2432" spans="1:2">
      <c r="A2432" t="str">
        <f t="shared" si="37"/>
        <v>O0364</v>
      </c>
      <c r="B2432" s="254" t="s">
        <v>2793</v>
      </c>
    </row>
    <row r="2433" spans="1:2">
      <c r="A2433" t="str">
        <f t="shared" si="37"/>
        <v>O0365</v>
      </c>
      <c r="B2433" s="254" t="s">
        <v>2794</v>
      </c>
    </row>
    <row r="2434" spans="1:2">
      <c r="A2434" t="str">
        <f t="shared" si="37"/>
        <v>O0366</v>
      </c>
      <c r="B2434" s="254" t="s">
        <v>2795</v>
      </c>
    </row>
    <row r="2435" spans="1:2">
      <c r="A2435" t="str">
        <f t="shared" ref="A2435:A2498" si="38">LEFT(B2435,5)</f>
        <v>O0367</v>
      </c>
      <c r="B2435" s="254" t="s">
        <v>2796</v>
      </c>
    </row>
    <row r="2436" spans="1:2">
      <c r="A2436" t="str">
        <f t="shared" si="38"/>
        <v>O0368</v>
      </c>
      <c r="B2436" s="254" t="s">
        <v>2797</v>
      </c>
    </row>
    <row r="2437" spans="1:2">
      <c r="A2437" t="str">
        <f t="shared" si="38"/>
        <v>O0369</v>
      </c>
      <c r="B2437" s="254" t="s">
        <v>2798</v>
      </c>
    </row>
    <row r="2438" spans="1:2">
      <c r="A2438" t="str">
        <f t="shared" si="38"/>
        <v>O0370</v>
      </c>
      <c r="B2438" s="254" t="s">
        <v>2799</v>
      </c>
    </row>
    <row r="2439" spans="1:2">
      <c r="A2439" t="str">
        <f t="shared" si="38"/>
        <v>O0371</v>
      </c>
      <c r="B2439" s="254" t="s">
        <v>2800</v>
      </c>
    </row>
    <row r="2440" spans="1:2">
      <c r="A2440" t="str">
        <f t="shared" si="38"/>
        <v>O0372</v>
      </c>
      <c r="B2440" s="254" t="s">
        <v>2801</v>
      </c>
    </row>
    <row r="2441" spans="1:2">
      <c r="A2441" t="str">
        <f t="shared" si="38"/>
        <v>O0373</v>
      </c>
      <c r="B2441" s="254" t="s">
        <v>2802</v>
      </c>
    </row>
    <row r="2442" spans="1:2">
      <c r="A2442" t="str">
        <f t="shared" si="38"/>
        <v>O0374</v>
      </c>
      <c r="B2442" s="254" t="s">
        <v>2803</v>
      </c>
    </row>
    <row r="2443" spans="1:2">
      <c r="A2443" t="str">
        <f t="shared" si="38"/>
        <v>O0375</v>
      </c>
      <c r="B2443" s="254" t="s">
        <v>2804</v>
      </c>
    </row>
    <row r="2444" spans="1:2">
      <c r="A2444" t="str">
        <f t="shared" si="38"/>
        <v>O0376</v>
      </c>
      <c r="B2444" s="254" t="s">
        <v>2805</v>
      </c>
    </row>
    <row r="2445" spans="1:2">
      <c r="A2445" t="str">
        <f t="shared" si="38"/>
        <v>O0377</v>
      </c>
      <c r="B2445" s="254" t="s">
        <v>2806</v>
      </c>
    </row>
    <row r="2446" spans="1:2">
      <c r="A2446" t="str">
        <f t="shared" si="38"/>
        <v>O0378</v>
      </c>
      <c r="B2446" s="254" t="s">
        <v>2807</v>
      </c>
    </row>
    <row r="2447" spans="1:2">
      <c r="A2447" t="str">
        <f t="shared" si="38"/>
        <v>O0379</v>
      </c>
      <c r="B2447" s="254" t="s">
        <v>2808</v>
      </c>
    </row>
    <row r="2448" spans="1:2">
      <c r="A2448" t="str">
        <f t="shared" si="38"/>
        <v>O0380</v>
      </c>
      <c r="B2448" s="254" t="s">
        <v>2809</v>
      </c>
    </row>
    <row r="2449" spans="1:2">
      <c r="A2449" t="str">
        <f t="shared" si="38"/>
        <v>O0381</v>
      </c>
      <c r="B2449" s="254" t="s">
        <v>2810</v>
      </c>
    </row>
    <row r="2450" spans="1:2">
      <c r="A2450" t="str">
        <f t="shared" si="38"/>
        <v>O0382</v>
      </c>
      <c r="B2450" s="254" t="s">
        <v>2811</v>
      </c>
    </row>
    <row r="2451" spans="1:2">
      <c r="A2451" t="str">
        <f t="shared" si="38"/>
        <v>O0383</v>
      </c>
      <c r="B2451" s="254" t="s">
        <v>2812</v>
      </c>
    </row>
    <row r="2452" spans="1:2">
      <c r="A2452" t="str">
        <f t="shared" si="38"/>
        <v>O0384</v>
      </c>
      <c r="B2452" s="254" t="s">
        <v>2813</v>
      </c>
    </row>
    <row r="2453" spans="1:2">
      <c r="A2453" t="str">
        <f t="shared" si="38"/>
        <v>O0385</v>
      </c>
      <c r="B2453" s="254" t="s">
        <v>2814</v>
      </c>
    </row>
    <row r="2454" spans="1:2">
      <c r="A2454" t="str">
        <f t="shared" si="38"/>
        <v>O0386</v>
      </c>
      <c r="B2454" s="254" t="s">
        <v>2815</v>
      </c>
    </row>
    <row r="2455" spans="1:2">
      <c r="A2455" t="str">
        <f t="shared" si="38"/>
        <v>O0387</v>
      </c>
      <c r="B2455" s="254" t="s">
        <v>2816</v>
      </c>
    </row>
    <row r="2456" spans="1:2">
      <c r="A2456" t="str">
        <f t="shared" si="38"/>
        <v>O0388</v>
      </c>
      <c r="B2456" s="254" t="s">
        <v>2817</v>
      </c>
    </row>
    <row r="2457" spans="1:2">
      <c r="A2457" t="str">
        <f t="shared" si="38"/>
        <v>O0389</v>
      </c>
      <c r="B2457" s="254" t="s">
        <v>2818</v>
      </c>
    </row>
    <row r="2458" spans="1:2">
      <c r="A2458" t="str">
        <f t="shared" si="38"/>
        <v>O0390</v>
      </c>
      <c r="B2458" s="254" t="s">
        <v>2819</v>
      </c>
    </row>
    <row r="2459" spans="1:2">
      <c r="A2459" t="str">
        <f t="shared" si="38"/>
        <v>O0391</v>
      </c>
      <c r="B2459" s="254" t="s">
        <v>2820</v>
      </c>
    </row>
    <row r="2460" spans="1:2">
      <c r="A2460" t="str">
        <f t="shared" si="38"/>
        <v>O0392</v>
      </c>
      <c r="B2460" s="254" t="s">
        <v>2821</v>
      </c>
    </row>
    <row r="2461" spans="1:2">
      <c r="A2461" t="str">
        <f t="shared" si="38"/>
        <v>O0393</v>
      </c>
      <c r="B2461" s="254" t="s">
        <v>2822</v>
      </c>
    </row>
    <row r="2462" spans="1:2">
      <c r="A2462" t="str">
        <f t="shared" si="38"/>
        <v>O0394</v>
      </c>
      <c r="B2462" s="254" t="s">
        <v>2823</v>
      </c>
    </row>
    <row r="2463" spans="1:2">
      <c r="A2463" t="str">
        <f t="shared" si="38"/>
        <v>O0395</v>
      </c>
      <c r="B2463" s="254" t="s">
        <v>2824</v>
      </c>
    </row>
    <row r="2464" spans="1:2">
      <c r="A2464" t="str">
        <f t="shared" si="38"/>
        <v>O0396</v>
      </c>
      <c r="B2464" s="254" t="s">
        <v>2825</v>
      </c>
    </row>
    <row r="2465" spans="1:2">
      <c r="A2465" t="str">
        <f t="shared" si="38"/>
        <v>O0397</v>
      </c>
      <c r="B2465" s="254" t="s">
        <v>2826</v>
      </c>
    </row>
    <row r="2466" spans="1:2">
      <c r="A2466" t="str">
        <f t="shared" si="38"/>
        <v>O0398</v>
      </c>
      <c r="B2466" s="254" t="s">
        <v>2827</v>
      </c>
    </row>
    <row r="2467" spans="1:2">
      <c r="A2467" t="str">
        <f t="shared" si="38"/>
        <v>O0399</v>
      </c>
      <c r="B2467" s="254" t="s">
        <v>2828</v>
      </c>
    </row>
    <row r="2468" spans="1:2">
      <c r="A2468" t="str">
        <f t="shared" si="38"/>
        <v>O0400</v>
      </c>
      <c r="B2468" s="254" t="s">
        <v>2829</v>
      </c>
    </row>
    <row r="2469" spans="1:2">
      <c r="A2469" t="str">
        <f t="shared" si="38"/>
        <v>O0401</v>
      </c>
      <c r="B2469" s="254" t="s">
        <v>2830</v>
      </c>
    </row>
    <row r="2470" spans="1:2">
      <c r="A2470" t="str">
        <f t="shared" si="38"/>
        <v>O0402</v>
      </c>
      <c r="B2470" s="254" t="s">
        <v>2831</v>
      </c>
    </row>
    <row r="2471" spans="1:2">
      <c r="A2471" t="str">
        <f t="shared" si="38"/>
        <v>O0403</v>
      </c>
      <c r="B2471" s="254" t="s">
        <v>2832</v>
      </c>
    </row>
    <row r="2472" spans="1:2">
      <c r="A2472" t="str">
        <f t="shared" si="38"/>
        <v>O0404</v>
      </c>
      <c r="B2472" s="254" t="s">
        <v>2833</v>
      </c>
    </row>
    <row r="2473" spans="1:2">
      <c r="A2473" t="str">
        <f t="shared" si="38"/>
        <v>O0405</v>
      </c>
      <c r="B2473" s="254" t="s">
        <v>2834</v>
      </c>
    </row>
    <row r="2474" spans="1:2">
      <c r="A2474" t="str">
        <f t="shared" si="38"/>
        <v>O0406</v>
      </c>
      <c r="B2474" s="254" t="s">
        <v>2835</v>
      </c>
    </row>
    <row r="2475" spans="1:2">
      <c r="A2475" t="str">
        <f t="shared" si="38"/>
        <v>O0407</v>
      </c>
      <c r="B2475" s="254" t="s">
        <v>2836</v>
      </c>
    </row>
    <row r="2476" spans="1:2">
      <c r="A2476" t="str">
        <f t="shared" si="38"/>
        <v>O0408</v>
      </c>
      <c r="B2476" s="254" t="s">
        <v>2837</v>
      </c>
    </row>
    <row r="2477" spans="1:2">
      <c r="A2477" t="str">
        <f t="shared" si="38"/>
        <v>O0409</v>
      </c>
      <c r="B2477" s="254" t="s">
        <v>2838</v>
      </c>
    </row>
    <row r="2478" spans="1:2">
      <c r="A2478" t="str">
        <f t="shared" si="38"/>
        <v>O0410</v>
      </c>
      <c r="B2478" s="254" t="s">
        <v>2839</v>
      </c>
    </row>
    <row r="2479" spans="1:2">
      <c r="A2479" t="str">
        <f t="shared" si="38"/>
        <v>O0411</v>
      </c>
      <c r="B2479" s="254" t="s">
        <v>2840</v>
      </c>
    </row>
    <row r="2480" spans="1:2">
      <c r="A2480" t="str">
        <f t="shared" si="38"/>
        <v>O0412</v>
      </c>
      <c r="B2480" s="254" t="s">
        <v>2841</v>
      </c>
    </row>
    <row r="2481" spans="1:2">
      <c r="A2481" t="str">
        <f t="shared" si="38"/>
        <v>O0413</v>
      </c>
      <c r="B2481" s="254" t="s">
        <v>2842</v>
      </c>
    </row>
    <row r="2482" spans="1:2">
      <c r="A2482" t="str">
        <f t="shared" si="38"/>
        <v>O0414</v>
      </c>
      <c r="B2482" s="254" t="s">
        <v>2843</v>
      </c>
    </row>
    <row r="2483" spans="1:2">
      <c r="A2483" t="str">
        <f t="shared" si="38"/>
        <v>O0415</v>
      </c>
      <c r="B2483" s="254" t="s">
        <v>2844</v>
      </c>
    </row>
    <row r="2484" spans="1:2">
      <c r="A2484" t="str">
        <f t="shared" si="38"/>
        <v>O0416</v>
      </c>
      <c r="B2484" s="254" t="s">
        <v>2845</v>
      </c>
    </row>
    <row r="2485" spans="1:2">
      <c r="A2485" t="str">
        <f t="shared" si="38"/>
        <v>O0417</v>
      </c>
      <c r="B2485" s="254" t="s">
        <v>2846</v>
      </c>
    </row>
    <row r="2486" spans="1:2">
      <c r="A2486" t="str">
        <f t="shared" si="38"/>
        <v>O0418</v>
      </c>
      <c r="B2486" s="254" t="s">
        <v>2847</v>
      </c>
    </row>
    <row r="2487" spans="1:2">
      <c r="A2487" t="str">
        <f t="shared" si="38"/>
        <v>O0419</v>
      </c>
      <c r="B2487" s="254" t="s">
        <v>2848</v>
      </c>
    </row>
    <row r="2488" spans="1:2">
      <c r="A2488" t="str">
        <f t="shared" si="38"/>
        <v>O0420</v>
      </c>
      <c r="B2488" s="254" t="s">
        <v>2849</v>
      </c>
    </row>
    <row r="2489" spans="1:2">
      <c r="A2489" t="str">
        <f t="shared" si="38"/>
        <v>O0421</v>
      </c>
      <c r="B2489" s="254" t="s">
        <v>2850</v>
      </c>
    </row>
    <row r="2490" spans="1:2">
      <c r="A2490" t="str">
        <f t="shared" si="38"/>
        <v>O0422</v>
      </c>
      <c r="B2490" s="254" t="s">
        <v>2851</v>
      </c>
    </row>
    <row r="2491" spans="1:2">
      <c r="A2491" t="str">
        <f t="shared" si="38"/>
        <v>O0423</v>
      </c>
      <c r="B2491" s="254" t="s">
        <v>2852</v>
      </c>
    </row>
    <row r="2492" spans="1:2">
      <c r="A2492" t="str">
        <f t="shared" si="38"/>
        <v>O0424</v>
      </c>
      <c r="B2492" s="254" t="s">
        <v>2853</v>
      </c>
    </row>
    <row r="2493" spans="1:2">
      <c r="A2493" t="str">
        <f t="shared" si="38"/>
        <v>O0425</v>
      </c>
      <c r="B2493" s="254" t="s">
        <v>2854</v>
      </c>
    </row>
    <row r="2494" spans="1:2">
      <c r="A2494" t="str">
        <f t="shared" si="38"/>
        <v>O0426</v>
      </c>
      <c r="B2494" s="254" t="s">
        <v>2855</v>
      </c>
    </row>
    <row r="2495" spans="1:2">
      <c r="A2495" t="str">
        <f t="shared" si="38"/>
        <v>O0427</v>
      </c>
      <c r="B2495" s="254" t="s">
        <v>2856</v>
      </c>
    </row>
    <row r="2496" spans="1:2">
      <c r="A2496" t="str">
        <f t="shared" si="38"/>
        <v>O0428</v>
      </c>
      <c r="B2496" s="254" t="s">
        <v>2857</v>
      </c>
    </row>
    <row r="2497" spans="1:2">
      <c r="A2497" t="str">
        <f t="shared" si="38"/>
        <v>O0429</v>
      </c>
      <c r="B2497" s="254" t="s">
        <v>2858</v>
      </c>
    </row>
    <row r="2498" spans="1:2">
      <c r="A2498" t="str">
        <f t="shared" si="38"/>
        <v>O0430</v>
      </c>
      <c r="B2498" s="254" t="s">
        <v>2859</v>
      </c>
    </row>
    <row r="2499" spans="1:2">
      <c r="A2499" t="str">
        <f t="shared" ref="A2499:A2562" si="39">LEFT(B2499,5)</f>
        <v>O0431</v>
      </c>
      <c r="B2499" s="254" t="s">
        <v>2860</v>
      </c>
    </row>
    <row r="2500" spans="1:2">
      <c r="A2500" t="str">
        <f t="shared" si="39"/>
        <v>O0432</v>
      </c>
      <c r="B2500" s="254" t="s">
        <v>2861</v>
      </c>
    </row>
    <row r="2501" spans="1:2">
      <c r="A2501" t="str">
        <f t="shared" si="39"/>
        <v>O0433</v>
      </c>
      <c r="B2501" s="254" t="s">
        <v>2862</v>
      </c>
    </row>
    <row r="2502" spans="1:2">
      <c r="A2502" t="str">
        <f t="shared" si="39"/>
        <v>O0434</v>
      </c>
      <c r="B2502" s="254" t="s">
        <v>2863</v>
      </c>
    </row>
    <row r="2503" spans="1:2">
      <c r="A2503" t="str">
        <f t="shared" si="39"/>
        <v>O0435</v>
      </c>
      <c r="B2503" s="254" t="s">
        <v>2864</v>
      </c>
    </row>
    <row r="2504" spans="1:2">
      <c r="A2504" t="str">
        <f t="shared" si="39"/>
        <v>O0436</v>
      </c>
      <c r="B2504" s="254" t="s">
        <v>2865</v>
      </c>
    </row>
    <row r="2505" spans="1:2">
      <c r="A2505" t="str">
        <f t="shared" si="39"/>
        <v>O0437</v>
      </c>
      <c r="B2505" s="254" t="s">
        <v>2866</v>
      </c>
    </row>
    <row r="2506" spans="1:2">
      <c r="A2506" t="str">
        <f t="shared" si="39"/>
        <v>O0438</v>
      </c>
      <c r="B2506" s="254" t="s">
        <v>2867</v>
      </c>
    </row>
    <row r="2507" spans="1:2">
      <c r="A2507" t="str">
        <f t="shared" si="39"/>
        <v>O0439</v>
      </c>
      <c r="B2507" s="254" t="s">
        <v>2868</v>
      </c>
    </row>
    <row r="2508" spans="1:2">
      <c r="A2508" t="str">
        <f t="shared" si="39"/>
        <v>O0440</v>
      </c>
      <c r="B2508" s="254" t="s">
        <v>2869</v>
      </c>
    </row>
    <row r="2509" spans="1:2">
      <c r="A2509" t="str">
        <f t="shared" si="39"/>
        <v>O0441</v>
      </c>
      <c r="B2509" s="254" t="s">
        <v>2870</v>
      </c>
    </row>
    <row r="2510" spans="1:2">
      <c r="A2510" t="str">
        <f t="shared" si="39"/>
        <v>O0442</v>
      </c>
      <c r="B2510" s="254" t="s">
        <v>2871</v>
      </c>
    </row>
    <row r="2511" spans="1:2">
      <c r="A2511" t="str">
        <f t="shared" si="39"/>
        <v>O0443</v>
      </c>
      <c r="B2511" s="254" t="s">
        <v>2872</v>
      </c>
    </row>
    <row r="2512" spans="1:2">
      <c r="A2512" t="str">
        <f t="shared" si="39"/>
        <v>O0444</v>
      </c>
      <c r="B2512" s="254" t="s">
        <v>2873</v>
      </c>
    </row>
    <row r="2513" spans="1:2">
      <c r="A2513" t="str">
        <f t="shared" si="39"/>
        <v>O0445</v>
      </c>
      <c r="B2513" s="254" t="s">
        <v>2874</v>
      </c>
    </row>
    <row r="2514" spans="1:2">
      <c r="A2514" t="str">
        <f t="shared" si="39"/>
        <v>O0446</v>
      </c>
      <c r="B2514" s="254" t="s">
        <v>2875</v>
      </c>
    </row>
    <row r="2515" spans="1:2">
      <c r="A2515" t="str">
        <f t="shared" si="39"/>
        <v>O0447</v>
      </c>
      <c r="B2515" s="254" t="s">
        <v>2876</v>
      </c>
    </row>
    <row r="2516" spans="1:2">
      <c r="A2516" t="str">
        <f t="shared" si="39"/>
        <v>O0448</v>
      </c>
      <c r="B2516" s="254" t="s">
        <v>2877</v>
      </c>
    </row>
    <row r="2517" spans="1:2">
      <c r="A2517" t="str">
        <f t="shared" si="39"/>
        <v>O0449</v>
      </c>
      <c r="B2517" s="254" t="s">
        <v>2878</v>
      </c>
    </row>
    <row r="2518" spans="1:2">
      <c r="A2518" t="str">
        <f t="shared" si="39"/>
        <v>O0450</v>
      </c>
      <c r="B2518" s="254" t="s">
        <v>2879</v>
      </c>
    </row>
    <row r="2519" spans="1:2">
      <c r="A2519" t="str">
        <f t="shared" si="39"/>
        <v>O0451</v>
      </c>
      <c r="B2519" s="254" t="s">
        <v>2880</v>
      </c>
    </row>
    <row r="2520" spans="1:2">
      <c r="A2520" t="str">
        <f t="shared" si="39"/>
        <v>O0452</v>
      </c>
      <c r="B2520" s="254" t="s">
        <v>2881</v>
      </c>
    </row>
    <row r="2521" spans="1:2">
      <c r="A2521" t="str">
        <f t="shared" si="39"/>
        <v>O0453</v>
      </c>
      <c r="B2521" s="254" t="s">
        <v>2882</v>
      </c>
    </row>
    <row r="2522" spans="1:2">
      <c r="A2522" t="str">
        <f t="shared" si="39"/>
        <v>O0454</v>
      </c>
      <c r="B2522" s="254" t="s">
        <v>2883</v>
      </c>
    </row>
    <row r="2523" spans="1:2">
      <c r="A2523" t="str">
        <f t="shared" si="39"/>
        <v>O0455</v>
      </c>
      <c r="B2523" s="254" t="s">
        <v>2884</v>
      </c>
    </row>
    <row r="2524" spans="1:2">
      <c r="A2524" t="str">
        <f t="shared" si="39"/>
        <v>O0456</v>
      </c>
      <c r="B2524" s="254" t="s">
        <v>2885</v>
      </c>
    </row>
    <row r="2525" spans="1:2">
      <c r="A2525" t="str">
        <f t="shared" si="39"/>
        <v>O0457</v>
      </c>
      <c r="B2525" s="254" t="s">
        <v>2886</v>
      </c>
    </row>
    <row r="2526" spans="1:2">
      <c r="A2526" t="str">
        <f t="shared" si="39"/>
        <v>O0458</v>
      </c>
      <c r="B2526" s="254" t="s">
        <v>2887</v>
      </c>
    </row>
    <row r="2527" spans="1:2">
      <c r="A2527" t="str">
        <f t="shared" si="39"/>
        <v>O0459</v>
      </c>
      <c r="B2527" s="254" t="s">
        <v>2888</v>
      </c>
    </row>
    <row r="2528" spans="1:2">
      <c r="A2528" t="str">
        <f t="shared" si="39"/>
        <v>O0460</v>
      </c>
      <c r="B2528" s="254" t="s">
        <v>2889</v>
      </c>
    </row>
    <row r="2529" spans="1:2">
      <c r="A2529" t="str">
        <f t="shared" si="39"/>
        <v>O0461</v>
      </c>
      <c r="B2529" s="254" t="s">
        <v>2890</v>
      </c>
    </row>
    <row r="2530" spans="1:2">
      <c r="A2530" t="str">
        <f t="shared" si="39"/>
        <v>O0462</v>
      </c>
      <c r="B2530" s="254" t="s">
        <v>2891</v>
      </c>
    </row>
    <row r="2531" spans="1:2">
      <c r="A2531" t="str">
        <f t="shared" si="39"/>
        <v>O0463</v>
      </c>
      <c r="B2531" s="254" t="s">
        <v>2892</v>
      </c>
    </row>
    <row r="2532" spans="1:2">
      <c r="A2532" t="str">
        <f t="shared" si="39"/>
        <v>O0464</v>
      </c>
      <c r="B2532" s="254" t="s">
        <v>2893</v>
      </c>
    </row>
    <row r="2533" spans="1:2">
      <c r="A2533" t="str">
        <f t="shared" si="39"/>
        <v>O0465</v>
      </c>
      <c r="B2533" s="254" t="s">
        <v>2894</v>
      </c>
    </row>
    <row r="2534" spans="1:2">
      <c r="A2534" t="str">
        <f t="shared" si="39"/>
        <v>O0466</v>
      </c>
      <c r="B2534" s="254" t="s">
        <v>2895</v>
      </c>
    </row>
    <row r="2535" spans="1:2">
      <c r="A2535" t="str">
        <f t="shared" si="39"/>
        <v>O0467</v>
      </c>
      <c r="B2535" s="254" t="s">
        <v>2896</v>
      </c>
    </row>
    <row r="2536" spans="1:2">
      <c r="A2536" t="str">
        <f t="shared" si="39"/>
        <v>O0468</v>
      </c>
      <c r="B2536" s="254" t="s">
        <v>2897</v>
      </c>
    </row>
    <row r="2537" spans="1:2">
      <c r="A2537" t="str">
        <f t="shared" si="39"/>
        <v>O0469</v>
      </c>
      <c r="B2537" s="254" t="s">
        <v>2898</v>
      </c>
    </row>
    <row r="2538" spans="1:2">
      <c r="A2538" t="str">
        <f t="shared" si="39"/>
        <v>O0470</v>
      </c>
      <c r="B2538" s="254" t="s">
        <v>2899</v>
      </c>
    </row>
    <row r="2539" spans="1:2">
      <c r="A2539" t="str">
        <f t="shared" si="39"/>
        <v>O0471</v>
      </c>
      <c r="B2539" s="254" t="s">
        <v>2900</v>
      </c>
    </row>
    <row r="2540" spans="1:2">
      <c r="A2540" t="str">
        <f t="shared" si="39"/>
        <v>O0472</v>
      </c>
      <c r="B2540" s="254" t="s">
        <v>2901</v>
      </c>
    </row>
    <row r="2541" spans="1:2">
      <c r="A2541" t="str">
        <f t="shared" si="39"/>
        <v>O0473</v>
      </c>
      <c r="B2541" s="254" t="s">
        <v>2902</v>
      </c>
    </row>
    <row r="2542" spans="1:2">
      <c r="A2542" t="str">
        <f t="shared" si="39"/>
        <v>O0474</v>
      </c>
      <c r="B2542" s="254" t="s">
        <v>2903</v>
      </c>
    </row>
    <row r="2543" spans="1:2">
      <c r="A2543" t="str">
        <f t="shared" si="39"/>
        <v>O0475</v>
      </c>
      <c r="B2543" s="254" t="s">
        <v>2904</v>
      </c>
    </row>
    <row r="2544" spans="1:2">
      <c r="A2544" t="str">
        <f t="shared" si="39"/>
        <v>O0476</v>
      </c>
      <c r="B2544" s="254" t="s">
        <v>2905</v>
      </c>
    </row>
    <row r="2545" spans="1:2">
      <c r="A2545" t="str">
        <f t="shared" si="39"/>
        <v>O0477</v>
      </c>
      <c r="B2545" s="254" t="s">
        <v>2906</v>
      </c>
    </row>
    <row r="2546" spans="1:2">
      <c r="A2546" t="str">
        <f t="shared" si="39"/>
        <v>O0478</v>
      </c>
      <c r="B2546" s="254" t="s">
        <v>2907</v>
      </c>
    </row>
    <row r="2547" spans="1:2">
      <c r="A2547" t="str">
        <f t="shared" si="39"/>
        <v>O0479</v>
      </c>
      <c r="B2547" s="254" t="s">
        <v>2908</v>
      </c>
    </row>
    <row r="2548" spans="1:2">
      <c r="A2548" t="str">
        <f t="shared" si="39"/>
        <v>O0480</v>
      </c>
      <c r="B2548" s="254" t="s">
        <v>2909</v>
      </c>
    </row>
    <row r="2549" spans="1:2">
      <c r="A2549" t="str">
        <f t="shared" si="39"/>
        <v>O0481</v>
      </c>
      <c r="B2549" s="254" t="s">
        <v>2910</v>
      </c>
    </row>
    <row r="2550" spans="1:2">
      <c r="A2550" t="str">
        <f t="shared" si="39"/>
        <v>O0482</v>
      </c>
      <c r="B2550" s="254" t="s">
        <v>2911</v>
      </c>
    </row>
    <row r="2551" spans="1:2">
      <c r="A2551" t="str">
        <f t="shared" si="39"/>
        <v>O0483</v>
      </c>
      <c r="B2551" s="254" t="s">
        <v>2912</v>
      </c>
    </row>
    <row r="2552" spans="1:2">
      <c r="A2552" t="str">
        <f t="shared" si="39"/>
        <v>O0484</v>
      </c>
      <c r="B2552" s="254" t="s">
        <v>2913</v>
      </c>
    </row>
    <row r="2553" spans="1:2">
      <c r="A2553" t="str">
        <f t="shared" si="39"/>
        <v>O0485</v>
      </c>
      <c r="B2553" s="254" t="s">
        <v>2914</v>
      </c>
    </row>
    <row r="2554" spans="1:2">
      <c r="A2554" t="str">
        <f t="shared" si="39"/>
        <v>O0486</v>
      </c>
      <c r="B2554" s="254" t="s">
        <v>2915</v>
      </c>
    </row>
    <row r="2555" spans="1:2">
      <c r="A2555" t="str">
        <f t="shared" si="39"/>
        <v>O0487</v>
      </c>
      <c r="B2555" s="254" t="s">
        <v>2916</v>
      </c>
    </row>
    <row r="2556" spans="1:2">
      <c r="A2556" t="str">
        <f t="shared" si="39"/>
        <v>O0488</v>
      </c>
      <c r="B2556" s="254" t="s">
        <v>2917</v>
      </c>
    </row>
    <row r="2557" spans="1:2">
      <c r="A2557" t="str">
        <f t="shared" si="39"/>
        <v>O0489</v>
      </c>
      <c r="B2557" s="254" t="s">
        <v>2918</v>
      </c>
    </row>
    <row r="2558" spans="1:2">
      <c r="A2558" t="str">
        <f t="shared" si="39"/>
        <v>O0490</v>
      </c>
      <c r="B2558" s="254" t="s">
        <v>2919</v>
      </c>
    </row>
    <row r="2559" spans="1:2">
      <c r="A2559" t="str">
        <f t="shared" si="39"/>
        <v>O0491</v>
      </c>
      <c r="B2559" s="254" t="s">
        <v>2920</v>
      </c>
    </row>
    <row r="2560" spans="1:2">
      <c r="A2560" t="str">
        <f t="shared" si="39"/>
        <v>O0492</v>
      </c>
      <c r="B2560" s="254" t="s">
        <v>2921</v>
      </c>
    </row>
    <row r="2561" spans="1:2">
      <c r="A2561" t="str">
        <f t="shared" si="39"/>
        <v>O0493</v>
      </c>
      <c r="B2561" s="254" t="s">
        <v>2922</v>
      </c>
    </row>
    <row r="2562" spans="1:2">
      <c r="A2562" t="str">
        <f t="shared" si="39"/>
        <v>O0494</v>
      </c>
      <c r="B2562" s="254" t="s">
        <v>2923</v>
      </c>
    </row>
    <row r="2563" spans="1:2">
      <c r="A2563" t="str">
        <f t="shared" ref="A2563:A2626" si="40">LEFT(B2563,5)</f>
        <v>O0495</v>
      </c>
      <c r="B2563" s="254" t="s">
        <v>2924</v>
      </c>
    </row>
    <row r="2564" spans="1:2">
      <c r="A2564" t="str">
        <f t="shared" si="40"/>
        <v>O0496</v>
      </c>
      <c r="B2564" s="254" t="s">
        <v>2925</v>
      </c>
    </row>
    <row r="2565" spans="1:2">
      <c r="A2565" t="str">
        <f t="shared" si="40"/>
        <v>O0497</v>
      </c>
      <c r="B2565" s="254" t="s">
        <v>2926</v>
      </c>
    </row>
    <row r="2566" spans="1:2">
      <c r="A2566" t="str">
        <f t="shared" si="40"/>
        <v>O0498</v>
      </c>
      <c r="B2566" s="254" t="s">
        <v>2927</v>
      </c>
    </row>
    <row r="2567" spans="1:2">
      <c r="A2567" t="str">
        <f t="shared" si="40"/>
        <v>O0499</v>
      </c>
      <c r="B2567" s="254" t="s">
        <v>2928</v>
      </c>
    </row>
    <row r="2568" spans="1:2">
      <c r="A2568" t="str">
        <f t="shared" si="40"/>
        <v>O0500</v>
      </c>
      <c r="B2568" s="254" t="s">
        <v>2929</v>
      </c>
    </row>
    <row r="2569" spans="1:2">
      <c r="A2569" t="str">
        <f t="shared" si="40"/>
        <v>O0501</v>
      </c>
      <c r="B2569" s="254" t="s">
        <v>2930</v>
      </c>
    </row>
    <row r="2570" spans="1:2">
      <c r="A2570" t="str">
        <f t="shared" si="40"/>
        <v>O0502</v>
      </c>
      <c r="B2570" s="254" t="s">
        <v>2931</v>
      </c>
    </row>
    <row r="2571" spans="1:2">
      <c r="A2571" t="str">
        <f t="shared" si="40"/>
        <v>O0503</v>
      </c>
      <c r="B2571" s="254" t="s">
        <v>2932</v>
      </c>
    </row>
    <row r="2572" spans="1:2">
      <c r="A2572" t="str">
        <f t="shared" si="40"/>
        <v>O0504</v>
      </c>
      <c r="B2572" s="254" t="s">
        <v>2933</v>
      </c>
    </row>
    <row r="2573" spans="1:2">
      <c r="A2573" t="str">
        <f t="shared" si="40"/>
        <v>O0505</v>
      </c>
      <c r="B2573" s="254" t="s">
        <v>2934</v>
      </c>
    </row>
    <row r="2574" spans="1:2">
      <c r="A2574" t="str">
        <f t="shared" si="40"/>
        <v>O0506</v>
      </c>
      <c r="B2574" s="254" t="s">
        <v>2935</v>
      </c>
    </row>
    <row r="2575" spans="1:2">
      <c r="A2575" t="str">
        <f t="shared" si="40"/>
        <v>O0507</v>
      </c>
      <c r="B2575" s="254" t="s">
        <v>2936</v>
      </c>
    </row>
    <row r="2576" spans="1:2">
      <c r="A2576" t="str">
        <f t="shared" si="40"/>
        <v>O0508</v>
      </c>
      <c r="B2576" s="254" t="s">
        <v>2937</v>
      </c>
    </row>
    <row r="2577" spans="1:2">
      <c r="A2577" t="str">
        <f t="shared" si="40"/>
        <v>O0509</v>
      </c>
      <c r="B2577" s="254" t="s">
        <v>2938</v>
      </c>
    </row>
    <row r="2578" spans="1:2">
      <c r="A2578" t="str">
        <f t="shared" si="40"/>
        <v>O0510</v>
      </c>
      <c r="B2578" s="254" t="s">
        <v>2939</v>
      </c>
    </row>
    <row r="2579" spans="1:2">
      <c r="A2579" t="str">
        <f t="shared" si="40"/>
        <v>O0511</v>
      </c>
      <c r="B2579" s="254" t="s">
        <v>2940</v>
      </c>
    </row>
    <row r="2580" spans="1:2">
      <c r="A2580" t="str">
        <f t="shared" si="40"/>
        <v>O0512</v>
      </c>
      <c r="B2580" s="254" t="s">
        <v>2941</v>
      </c>
    </row>
    <row r="2581" spans="1:2">
      <c r="A2581" t="str">
        <f t="shared" si="40"/>
        <v>O0513</v>
      </c>
      <c r="B2581" s="254" t="s">
        <v>2942</v>
      </c>
    </row>
    <row r="2582" spans="1:2">
      <c r="A2582" t="str">
        <f t="shared" si="40"/>
        <v>O0514</v>
      </c>
      <c r="B2582" s="254" t="s">
        <v>2943</v>
      </c>
    </row>
    <row r="2583" spans="1:2">
      <c r="A2583" t="str">
        <f t="shared" si="40"/>
        <v>O0515</v>
      </c>
      <c r="B2583" s="254" t="s">
        <v>2944</v>
      </c>
    </row>
    <row r="2584" spans="1:2">
      <c r="A2584" t="str">
        <f t="shared" si="40"/>
        <v>O0516</v>
      </c>
      <c r="B2584" s="254" t="s">
        <v>2945</v>
      </c>
    </row>
    <row r="2585" spans="1:2">
      <c r="A2585" t="str">
        <f t="shared" si="40"/>
        <v>O0517</v>
      </c>
      <c r="B2585" s="254" t="s">
        <v>2946</v>
      </c>
    </row>
    <row r="2586" spans="1:2">
      <c r="A2586" t="str">
        <f t="shared" si="40"/>
        <v>O0518</v>
      </c>
      <c r="B2586" s="254" t="s">
        <v>2947</v>
      </c>
    </row>
    <row r="2587" spans="1:2">
      <c r="A2587" t="str">
        <f t="shared" si="40"/>
        <v>O0519</v>
      </c>
      <c r="B2587" s="254" t="s">
        <v>2948</v>
      </c>
    </row>
    <row r="2588" spans="1:2">
      <c r="A2588" t="str">
        <f t="shared" si="40"/>
        <v>O0520</v>
      </c>
      <c r="B2588" s="254" t="s">
        <v>2949</v>
      </c>
    </row>
    <row r="2589" spans="1:2">
      <c r="A2589" t="str">
        <f t="shared" si="40"/>
        <v>O0521</v>
      </c>
      <c r="B2589" s="254" t="s">
        <v>2950</v>
      </c>
    </row>
    <row r="2590" spans="1:2">
      <c r="A2590" t="str">
        <f t="shared" si="40"/>
        <v>O0522</v>
      </c>
      <c r="B2590" s="254" t="s">
        <v>2951</v>
      </c>
    </row>
    <row r="2591" spans="1:2">
      <c r="A2591" t="str">
        <f t="shared" si="40"/>
        <v>O0523</v>
      </c>
      <c r="B2591" s="254" t="s">
        <v>2952</v>
      </c>
    </row>
    <row r="2592" spans="1:2">
      <c r="A2592" t="str">
        <f t="shared" si="40"/>
        <v>O0524</v>
      </c>
      <c r="B2592" s="254" t="s">
        <v>2953</v>
      </c>
    </row>
    <row r="2593" spans="1:2">
      <c r="A2593" t="str">
        <f t="shared" si="40"/>
        <v>O0525</v>
      </c>
      <c r="B2593" s="254" t="s">
        <v>2954</v>
      </c>
    </row>
    <row r="2594" spans="1:2">
      <c r="A2594" t="str">
        <f t="shared" si="40"/>
        <v>O0526</v>
      </c>
      <c r="B2594" s="254" t="s">
        <v>2955</v>
      </c>
    </row>
    <row r="2595" spans="1:2">
      <c r="A2595" t="str">
        <f t="shared" si="40"/>
        <v>O0527</v>
      </c>
      <c r="B2595" s="254" t="s">
        <v>2956</v>
      </c>
    </row>
    <row r="2596" spans="1:2">
      <c r="A2596" t="str">
        <f t="shared" si="40"/>
        <v>O0528</v>
      </c>
      <c r="B2596" s="254" t="s">
        <v>2957</v>
      </c>
    </row>
    <row r="2597" spans="1:2">
      <c r="A2597" t="str">
        <f t="shared" si="40"/>
        <v>O0529</v>
      </c>
      <c r="B2597" s="254" t="s">
        <v>2958</v>
      </c>
    </row>
    <row r="2598" spans="1:2">
      <c r="A2598" t="str">
        <f t="shared" si="40"/>
        <v>O0530</v>
      </c>
      <c r="B2598" s="254" t="s">
        <v>2959</v>
      </c>
    </row>
    <row r="2599" spans="1:2">
      <c r="A2599" t="str">
        <f t="shared" si="40"/>
        <v>O0531</v>
      </c>
      <c r="B2599" s="254" t="s">
        <v>2960</v>
      </c>
    </row>
    <row r="2600" spans="1:2">
      <c r="A2600" t="str">
        <f t="shared" si="40"/>
        <v>O0532</v>
      </c>
      <c r="B2600" s="254" t="s">
        <v>2961</v>
      </c>
    </row>
    <row r="2601" spans="1:2">
      <c r="A2601" t="str">
        <f t="shared" si="40"/>
        <v>O0533</v>
      </c>
      <c r="B2601" s="254" t="s">
        <v>2962</v>
      </c>
    </row>
    <row r="2602" spans="1:2">
      <c r="A2602" t="str">
        <f t="shared" si="40"/>
        <v>O0534</v>
      </c>
      <c r="B2602" s="254" t="s">
        <v>2963</v>
      </c>
    </row>
    <row r="2603" spans="1:2">
      <c r="A2603" t="str">
        <f t="shared" si="40"/>
        <v>O0535</v>
      </c>
      <c r="B2603" s="254" t="s">
        <v>2964</v>
      </c>
    </row>
    <row r="2604" spans="1:2">
      <c r="A2604" t="str">
        <f t="shared" si="40"/>
        <v>O0536</v>
      </c>
      <c r="B2604" s="254" t="s">
        <v>2965</v>
      </c>
    </row>
    <row r="2605" spans="1:2">
      <c r="A2605" t="str">
        <f t="shared" si="40"/>
        <v>O0537</v>
      </c>
      <c r="B2605" s="254" t="s">
        <v>2966</v>
      </c>
    </row>
    <row r="2606" spans="1:2">
      <c r="A2606" t="str">
        <f t="shared" si="40"/>
        <v>O0538</v>
      </c>
      <c r="B2606" s="254" t="s">
        <v>2967</v>
      </c>
    </row>
    <row r="2607" spans="1:2">
      <c r="A2607" t="str">
        <f t="shared" si="40"/>
        <v>O0539</v>
      </c>
      <c r="B2607" s="254" t="s">
        <v>2968</v>
      </c>
    </row>
    <row r="2608" spans="1:2">
      <c r="A2608" t="str">
        <f t="shared" si="40"/>
        <v>O0540</v>
      </c>
      <c r="B2608" s="254" t="s">
        <v>2969</v>
      </c>
    </row>
    <row r="2609" spans="1:2">
      <c r="A2609" t="str">
        <f t="shared" si="40"/>
        <v>O0541</v>
      </c>
      <c r="B2609" s="254" t="s">
        <v>2970</v>
      </c>
    </row>
    <row r="2610" spans="1:2">
      <c r="A2610" t="str">
        <f t="shared" si="40"/>
        <v>O0542</v>
      </c>
      <c r="B2610" s="254" t="s">
        <v>2971</v>
      </c>
    </row>
    <row r="2611" spans="1:2">
      <c r="A2611" t="str">
        <f t="shared" si="40"/>
        <v>O0543</v>
      </c>
      <c r="B2611" s="254" t="s">
        <v>2972</v>
      </c>
    </row>
    <row r="2612" spans="1:2">
      <c r="A2612" t="str">
        <f t="shared" si="40"/>
        <v>O0544</v>
      </c>
      <c r="B2612" s="254" t="s">
        <v>2973</v>
      </c>
    </row>
    <row r="2613" spans="1:2">
      <c r="A2613" t="str">
        <f t="shared" si="40"/>
        <v>O0545</v>
      </c>
      <c r="B2613" s="254" t="s">
        <v>2974</v>
      </c>
    </row>
    <row r="2614" spans="1:2">
      <c r="A2614" t="str">
        <f t="shared" si="40"/>
        <v>O0546</v>
      </c>
      <c r="B2614" s="254" t="s">
        <v>2975</v>
      </c>
    </row>
    <row r="2615" spans="1:2">
      <c r="A2615" t="str">
        <f t="shared" si="40"/>
        <v>O0547</v>
      </c>
      <c r="B2615" s="254" t="s">
        <v>2976</v>
      </c>
    </row>
    <row r="2616" spans="1:2">
      <c r="A2616" t="str">
        <f t="shared" si="40"/>
        <v>O0548</v>
      </c>
      <c r="B2616" s="254" t="s">
        <v>2977</v>
      </c>
    </row>
    <row r="2617" spans="1:2">
      <c r="A2617" t="str">
        <f t="shared" si="40"/>
        <v>O0549</v>
      </c>
      <c r="B2617" s="254" t="s">
        <v>2978</v>
      </c>
    </row>
    <row r="2618" spans="1:2">
      <c r="A2618" t="str">
        <f t="shared" si="40"/>
        <v>O0550</v>
      </c>
      <c r="B2618" s="254" t="s">
        <v>2979</v>
      </c>
    </row>
    <row r="2619" spans="1:2">
      <c r="A2619" t="str">
        <f t="shared" si="40"/>
        <v>O0551</v>
      </c>
      <c r="B2619" s="254" t="s">
        <v>2980</v>
      </c>
    </row>
    <row r="2620" spans="1:2">
      <c r="A2620" t="str">
        <f t="shared" si="40"/>
        <v>O0552</v>
      </c>
      <c r="B2620" s="254" t="s">
        <v>2981</v>
      </c>
    </row>
    <row r="2621" spans="1:2">
      <c r="A2621" t="str">
        <f t="shared" si="40"/>
        <v>O0553</v>
      </c>
      <c r="B2621" s="254" t="s">
        <v>2982</v>
      </c>
    </row>
    <row r="2622" spans="1:2">
      <c r="A2622" t="str">
        <f t="shared" si="40"/>
        <v>O0554</v>
      </c>
      <c r="B2622" s="254" t="s">
        <v>2983</v>
      </c>
    </row>
    <row r="2623" spans="1:2">
      <c r="A2623" t="str">
        <f t="shared" si="40"/>
        <v>O0555</v>
      </c>
      <c r="B2623" s="254" t="s">
        <v>2984</v>
      </c>
    </row>
    <row r="2624" spans="1:2">
      <c r="A2624" t="str">
        <f t="shared" si="40"/>
        <v>O0556</v>
      </c>
      <c r="B2624" s="254" t="s">
        <v>2985</v>
      </c>
    </row>
    <row r="2625" spans="1:2">
      <c r="A2625" t="str">
        <f t="shared" si="40"/>
        <v>O0557</v>
      </c>
      <c r="B2625" s="254" t="s">
        <v>2986</v>
      </c>
    </row>
    <row r="2626" spans="1:2">
      <c r="A2626" t="str">
        <f t="shared" si="40"/>
        <v>O0558</v>
      </c>
      <c r="B2626" s="254" t="s">
        <v>2987</v>
      </c>
    </row>
    <row r="2627" spans="1:2">
      <c r="A2627" t="str">
        <f t="shared" ref="A2627:A2690" si="41">LEFT(B2627,5)</f>
        <v>O0559</v>
      </c>
      <c r="B2627" s="254" t="s">
        <v>2988</v>
      </c>
    </row>
    <row r="2628" spans="1:2">
      <c r="A2628" t="str">
        <f t="shared" si="41"/>
        <v>O0560</v>
      </c>
      <c r="B2628" s="254" t="s">
        <v>2989</v>
      </c>
    </row>
    <row r="2629" spans="1:2">
      <c r="A2629" t="str">
        <f t="shared" si="41"/>
        <v>O0561</v>
      </c>
      <c r="B2629" s="254" t="s">
        <v>2990</v>
      </c>
    </row>
    <row r="2630" spans="1:2">
      <c r="A2630" t="str">
        <f t="shared" si="41"/>
        <v>O0562</v>
      </c>
      <c r="B2630" s="254" t="s">
        <v>2991</v>
      </c>
    </row>
    <row r="2631" spans="1:2">
      <c r="A2631" t="str">
        <f t="shared" si="41"/>
        <v>O0563</v>
      </c>
      <c r="B2631" s="254" t="s">
        <v>2992</v>
      </c>
    </row>
    <row r="2632" spans="1:2">
      <c r="A2632" t="str">
        <f t="shared" si="41"/>
        <v>O0564</v>
      </c>
      <c r="B2632" s="254" t="s">
        <v>2993</v>
      </c>
    </row>
    <row r="2633" spans="1:2">
      <c r="A2633" t="str">
        <f t="shared" si="41"/>
        <v>O0565</v>
      </c>
      <c r="B2633" s="254" t="s">
        <v>2994</v>
      </c>
    </row>
    <row r="2634" spans="1:2">
      <c r="A2634" t="str">
        <f t="shared" si="41"/>
        <v>O0566</v>
      </c>
      <c r="B2634" s="254" t="s">
        <v>2995</v>
      </c>
    </row>
    <row r="2635" spans="1:2">
      <c r="A2635" t="str">
        <f t="shared" si="41"/>
        <v>O0567</v>
      </c>
      <c r="B2635" s="254" t="s">
        <v>2996</v>
      </c>
    </row>
    <row r="2636" spans="1:2">
      <c r="A2636" t="str">
        <f t="shared" si="41"/>
        <v>O0568</v>
      </c>
      <c r="B2636" s="254" t="s">
        <v>2997</v>
      </c>
    </row>
    <row r="2637" spans="1:2">
      <c r="A2637" t="str">
        <f t="shared" si="41"/>
        <v>O0569</v>
      </c>
      <c r="B2637" s="254" t="s">
        <v>2998</v>
      </c>
    </row>
    <row r="2638" spans="1:2">
      <c r="A2638" t="str">
        <f t="shared" si="41"/>
        <v>O0570</v>
      </c>
      <c r="B2638" s="254" t="s">
        <v>2999</v>
      </c>
    </row>
    <row r="2639" spans="1:2">
      <c r="A2639" t="str">
        <f t="shared" si="41"/>
        <v>O0571</v>
      </c>
      <c r="B2639" s="254" t="s">
        <v>3000</v>
      </c>
    </row>
    <row r="2640" spans="1:2">
      <c r="A2640" t="str">
        <f t="shared" si="41"/>
        <v>O0572</v>
      </c>
      <c r="B2640" s="254" t="s">
        <v>3001</v>
      </c>
    </row>
    <row r="2641" spans="1:2">
      <c r="A2641" t="str">
        <f t="shared" si="41"/>
        <v>O0573</v>
      </c>
      <c r="B2641" s="254" t="s">
        <v>3002</v>
      </c>
    </row>
    <row r="2642" spans="1:2">
      <c r="A2642" t="str">
        <f t="shared" si="41"/>
        <v>O0574</v>
      </c>
      <c r="B2642" s="254" t="s">
        <v>3003</v>
      </c>
    </row>
    <row r="2643" spans="1:2">
      <c r="A2643" t="str">
        <f t="shared" si="41"/>
        <v>O0575</v>
      </c>
      <c r="B2643" s="254" t="s">
        <v>3004</v>
      </c>
    </row>
    <row r="2644" spans="1:2">
      <c r="A2644" t="str">
        <f t="shared" si="41"/>
        <v>O0576</v>
      </c>
      <c r="B2644" s="254" t="s">
        <v>3005</v>
      </c>
    </row>
    <row r="2645" spans="1:2">
      <c r="A2645" t="str">
        <f t="shared" si="41"/>
        <v>O0577</v>
      </c>
      <c r="B2645" s="254" t="s">
        <v>3006</v>
      </c>
    </row>
    <row r="2646" spans="1:2">
      <c r="A2646" t="str">
        <f t="shared" si="41"/>
        <v>O0578</v>
      </c>
      <c r="B2646" s="254" t="s">
        <v>3007</v>
      </c>
    </row>
    <row r="2647" spans="1:2">
      <c r="A2647" t="str">
        <f t="shared" si="41"/>
        <v>O0579</v>
      </c>
      <c r="B2647" s="254" t="s">
        <v>3008</v>
      </c>
    </row>
    <row r="2648" spans="1:2">
      <c r="A2648" t="str">
        <f t="shared" si="41"/>
        <v>O0580</v>
      </c>
      <c r="B2648" s="254" t="s">
        <v>3009</v>
      </c>
    </row>
    <row r="2649" spans="1:2">
      <c r="A2649" t="str">
        <f t="shared" si="41"/>
        <v>O0581</v>
      </c>
      <c r="B2649" s="254" t="s">
        <v>3010</v>
      </c>
    </row>
    <row r="2650" spans="1:2">
      <c r="A2650" t="str">
        <f t="shared" si="41"/>
        <v>O0582</v>
      </c>
      <c r="B2650" s="254" t="s">
        <v>3011</v>
      </c>
    </row>
    <row r="2651" spans="1:2">
      <c r="A2651" t="str">
        <f t="shared" si="41"/>
        <v>O0583</v>
      </c>
      <c r="B2651" s="254" t="s">
        <v>3012</v>
      </c>
    </row>
    <row r="2652" spans="1:2">
      <c r="A2652" t="str">
        <f t="shared" si="41"/>
        <v>O0584</v>
      </c>
      <c r="B2652" s="254" t="s">
        <v>3013</v>
      </c>
    </row>
    <row r="2653" spans="1:2">
      <c r="A2653" t="str">
        <f t="shared" si="41"/>
        <v>O0585</v>
      </c>
      <c r="B2653" s="254" t="s">
        <v>3014</v>
      </c>
    </row>
    <row r="2654" spans="1:2">
      <c r="A2654" t="str">
        <f t="shared" si="41"/>
        <v>O0586</v>
      </c>
      <c r="B2654" s="254" t="s">
        <v>3015</v>
      </c>
    </row>
    <row r="2655" spans="1:2">
      <c r="A2655" t="str">
        <f t="shared" si="41"/>
        <v>O0587</v>
      </c>
      <c r="B2655" s="254" t="s">
        <v>3016</v>
      </c>
    </row>
    <row r="2656" spans="1:2">
      <c r="A2656" t="str">
        <f t="shared" si="41"/>
        <v>O0588</v>
      </c>
      <c r="B2656" s="254" t="s">
        <v>3017</v>
      </c>
    </row>
    <row r="2657" spans="1:2">
      <c r="A2657" t="str">
        <f t="shared" si="41"/>
        <v>O0589</v>
      </c>
      <c r="B2657" s="254" t="s">
        <v>3018</v>
      </c>
    </row>
    <row r="2658" spans="1:2">
      <c r="A2658" t="str">
        <f t="shared" si="41"/>
        <v>O0590</v>
      </c>
      <c r="B2658" s="254" t="s">
        <v>3019</v>
      </c>
    </row>
    <row r="2659" spans="1:2">
      <c r="A2659" t="str">
        <f t="shared" si="41"/>
        <v>O0591</v>
      </c>
      <c r="B2659" s="254" t="s">
        <v>3020</v>
      </c>
    </row>
    <row r="2660" spans="1:2">
      <c r="A2660" t="str">
        <f t="shared" si="41"/>
        <v>O0592</v>
      </c>
      <c r="B2660" s="254" t="s">
        <v>3021</v>
      </c>
    </row>
    <row r="2661" spans="1:2">
      <c r="A2661" t="str">
        <f t="shared" si="41"/>
        <v>O0593</v>
      </c>
      <c r="B2661" s="254" t="s">
        <v>3022</v>
      </c>
    </row>
    <row r="2662" spans="1:2">
      <c r="A2662" t="str">
        <f t="shared" si="41"/>
        <v>O0594</v>
      </c>
      <c r="B2662" s="254" t="s">
        <v>3023</v>
      </c>
    </row>
    <row r="2663" spans="1:2">
      <c r="A2663" t="str">
        <f t="shared" si="41"/>
        <v>O0595</v>
      </c>
      <c r="B2663" s="254" t="s">
        <v>3024</v>
      </c>
    </row>
    <row r="2664" spans="1:2">
      <c r="A2664" t="str">
        <f t="shared" si="41"/>
        <v>O0596</v>
      </c>
      <c r="B2664" s="254" t="s">
        <v>3025</v>
      </c>
    </row>
    <row r="2665" spans="1:2">
      <c r="A2665" t="str">
        <f t="shared" si="41"/>
        <v>O0597</v>
      </c>
      <c r="B2665" s="254" t="s">
        <v>3026</v>
      </c>
    </row>
    <row r="2666" spans="1:2">
      <c r="A2666" t="str">
        <f t="shared" si="41"/>
        <v>O0598</v>
      </c>
      <c r="B2666" s="254" t="s">
        <v>3027</v>
      </c>
    </row>
    <row r="2667" spans="1:2">
      <c r="A2667" t="str">
        <f t="shared" si="41"/>
        <v>O0599</v>
      </c>
      <c r="B2667" s="254" t="s">
        <v>3028</v>
      </c>
    </row>
    <row r="2668" spans="1:2">
      <c r="A2668" t="str">
        <f t="shared" si="41"/>
        <v>O0600</v>
      </c>
      <c r="B2668" s="254" t="s">
        <v>3029</v>
      </c>
    </row>
    <row r="2669" spans="1:2">
      <c r="A2669" t="str">
        <f t="shared" si="41"/>
        <v>O0601</v>
      </c>
      <c r="B2669" s="254" t="s">
        <v>3030</v>
      </c>
    </row>
    <row r="2670" spans="1:2">
      <c r="A2670" t="str">
        <f t="shared" si="41"/>
        <v>O0602</v>
      </c>
      <c r="B2670" s="254" t="s">
        <v>3031</v>
      </c>
    </row>
    <row r="2671" spans="1:2">
      <c r="A2671" t="str">
        <f t="shared" si="41"/>
        <v>O0603</v>
      </c>
      <c r="B2671" s="254" t="s">
        <v>3032</v>
      </c>
    </row>
    <row r="2672" spans="1:2">
      <c r="A2672" t="str">
        <f t="shared" si="41"/>
        <v>O0604</v>
      </c>
      <c r="B2672" s="254" t="s">
        <v>3033</v>
      </c>
    </row>
    <row r="2673" spans="1:2">
      <c r="A2673" t="str">
        <f t="shared" si="41"/>
        <v>O0605</v>
      </c>
      <c r="B2673" s="254" t="s">
        <v>3034</v>
      </c>
    </row>
    <row r="2674" spans="1:2">
      <c r="A2674" t="str">
        <f t="shared" si="41"/>
        <v>O0606</v>
      </c>
      <c r="B2674" s="254" t="s">
        <v>3035</v>
      </c>
    </row>
    <row r="2675" spans="1:2">
      <c r="A2675" t="str">
        <f t="shared" si="41"/>
        <v>O0607</v>
      </c>
      <c r="B2675" s="254" t="s">
        <v>3036</v>
      </c>
    </row>
    <row r="2676" spans="1:2">
      <c r="A2676" t="str">
        <f t="shared" si="41"/>
        <v>O0608</v>
      </c>
      <c r="B2676" s="254" t="s">
        <v>3037</v>
      </c>
    </row>
    <row r="2677" spans="1:2">
      <c r="A2677" t="str">
        <f t="shared" si="41"/>
        <v>O0609</v>
      </c>
      <c r="B2677" s="254" t="s">
        <v>3038</v>
      </c>
    </row>
    <row r="2678" spans="1:2">
      <c r="A2678" t="str">
        <f t="shared" si="41"/>
        <v>O0610</v>
      </c>
      <c r="B2678" s="254" t="s">
        <v>3039</v>
      </c>
    </row>
    <row r="2679" spans="1:2">
      <c r="A2679" t="str">
        <f t="shared" si="41"/>
        <v>O0611</v>
      </c>
      <c r="B2679" s="254" t="s">
        <v>3040</v>
      </c>
    </row>
    <row r="2680" spans="1:2">
      <c r="A2680" t="str">
        <f t="shared" si="41"/>
        <v>O0612</v>
      </c>
      <c r="B2680" s="254" t="s">
        <v>3041</v>
      </c>
    </row>
    <row r="2681" spans="1:2">
      <c r="A2681" t="str">
        <f t="shared" si="41"/>
        <v>O0613</v>
      </c>
      <c r="B2681" s="254" t="s">
        <v>3042</v>
      </c>
    </row>
    <row r="2682" spans="1:2">
      <c r="A2682" t="str">
        <f t="shared" si="41"/>
        <v>O0614</v>
      </c>
      <c r="B2682" s="254" t="s">
        <v>3043</v>
      </c>
    </row>
    <row r="2683" spans="1:2">
      <c r="A2683" t="str">
        <f t="shared" si="41"/>
        <v>O0615</v>
      </c>
      <c r="B2683" s="254" t="s">
        <v>3044</v>
      </c>
    </row>
    <row r="2684" spans="1:2">
      <c r="A2684" t="str">
        <f t="shared" si="41"/>
        <v>O0616</v>
      </c>
      <c r="B2684" s="254" t="s">
        <v>3045</v>
      </c>
    </row>
    <row r="2685" spans="1:2">
      <c r="A2685" t="str">
        <f t="shared" si="41"/>
        <v>O0617</v>
      </c>
      <c r="B2685" s="254" t="s">
        <v>3046</v>
      </c>
    </row>
    <row r="2686" spans="1:2">
      <c r="A2686" t="str">
        <f t="shared" si="41"/>
        <v>O0618</v>
      </c>
      <c r="B2686" s="254" t="s">
        <v>3047</v>
      </c>
    </row>
    <row r="2687" spans="1:2">
      <c r="A2687" t="str">
        <f t="shared" si="41"/>
        <v>O0619</v>
      </c>
      <c r="B2687" s="254" t="s">
        <v>3048</v>
      </c>
    </row>
    <row r="2688" spans="1:2">
      <c r="A2688" t="str">
        <f t="shared" si="41"/>
        <v>O0620</v>
      </c>
      <c r="B2688" s="254" t="s">
        <v>3049</v>
      </c>
    </row>
    <row r="2689" spans="1:2">
      <c r="A2689" t="str">
        <f t="shared" si="41"/>
        <v>O0621</v>
      </c>
      <c r="B2689" s="254" t="s">
        <v>3050</v>
      </c>
    </row>
    <row r="2690" spans="1:2">
      <c r="A2690" t="str">
        <f t="shared" si="41"/>
        <v>O0622</v>
      </c>
      <c r="B2690" s="254" t="s">
        <v>3051</v>
      </c>
    </row>
    <row r="2691" spans="1:2">
      <c r="A2691" t="str">
        <f t="shared" ref="A2691:A2754" si="42">LEFT(B2691,5)</f>
        <v>O0623</v>
      </c>
      <c r="B2691" s="254" t="s">
        <v>3052</v>
      </c>
    </row>
    <row r="2692" spans="1:2">
      <c r="A2692" t="str">
        <f t="shared" si="42"/>
        <v>O0624</v>
      </c>
      <c r="B2692" s="254" t="s">
        <v>3053</v>
      </c>
    </row>
    <row r="2693" spans="1:2">
      <c r="A2693" t="str">
        <f t="shared" si="42"/>
        <v>O0625</v>
      </c>
      <c r="B2693" s="254" t="s">
        <v>3054</v>
      </c>
    </row>
    <row r="2694" spans="1:2">
      <c r="A2694" t="str">
        <f t="shared" si="42"/>
        <v>O0626</v>
      </c>
      <c r="B2694" s="254" t="s">
        <v>3055</v>
      </c>
    </row>
    <row r="2695" spans="1:2">
      <c r="A2695" t="str">
        <f t="shared" si="42"/>
        <v>O0627</v>
      </c>
      <c r="B2695" s="254" t="s">
        <v>3056</v>
      </c>
    </row>
    <row r="2696" spans="1:2">
      <c r="A2696" t="str">
        <f t="shared" si="42"/>
        <v>O0628</v>
      </c>
      <c r="B2696" s="254" t="s">
        <v>3057</v>
      </c>
    </row>
    <row r="2697" spans="1:2">
      <c r="A2697" t="str">
        <f t="shared" si="42"/>
        <v>O0629</v>
      </c>
      <c r="B2697" s="254" t="s">
        <v>3058</v>
      </c>
    </row>
    <row r="2698" spans="1:2">
      <c r="A2698" t="str">
        <f t="shared" si="42"/>
        <v>O0630</v>
      </c>
      <c r="B2698" s="254" t="s">
        <v>3059</v>
      </c>
    </row>
    <row r="2699" spans="1:2">
      <c r="A2699" t="str">
        <f t="shared" si="42"/>
        <v>O0631</v>
      </c>
      <c r="B2699" s="254" t="s">
        <v>3060</v>
      </c>
    </row>
    <row r="2700" spans="1:2">
      <c r="A2700" t="str">
        <f t="shared" si="42"/>
        <v>O0632</v>
      </c>
      <c r="B2700" s="254" t="s">
        <v>3061</v>
      </c>
    </row>
    <row r="2701" spans="1:2">
      <c r="A2701" t="str">
        <f t="shared" si="42"/>
        <v>O0633</v>
      </c>
      <c r="B2701" s="254" t="s">
        <v>3062</v>
      </c>
    </row>
    <row r="2702" spans="1:2">
      <c r="A2702" t="str">
        <f t="shared" si="42"/>
        <v>O0634</v>
      </c>
      <c r="B2702" s="254" t="s">
        <v>3063</v>
      </c>
    </row>
    <row r="2703" spans="1:2">
      <c r="A2703" t="str">
        <f t="shared" si="42"/>
        <v>O0635</v>
      </c>
      <c r="B2703" s="254" t="s">
        <v>3064</v>
      </c>
    </row>
    <row r="2704" spans="1:2">
      <c r="A2704" t="str">
        <f t="shared" si="42"/>
        <v>O0636</v>
      </c>
      <c r="B2704" s="254" t="s">
        <v>3065</v>
      </c>
    </row>
    <row r="2705" spans="1:2">
      <c r="A2705" t="str">
        <f t="shared" si="42"/>
        <v>O0637</v>
      </c>
      <c r="B2705" s="254" t="s">
        <v>3066</v>
      </c>
    </row>
    <row r="2706" spans="1:2">
      <c r="A2706" t="str">
        <f t="shared" si="42"/>
        <v>O0638</v>
      </c>
      <c r="B2706" s="254" t="s">
        <v>3067</v>
      </c>
    </row>
    <row r="2707" spans="1:2">
      <c r="A2707" t="str">
        <f t="shared" si="42"/>
        <v>O0639</v>
      </c>
      <c r="B2707" s="254" t="s">
        <v>3068</v>
      </c>
    </row>
    <row r="2708" spans="1:2">
      <c r="A2708" t="str">
        <f t="shared" si="42"/>
        <v>O0640</v>
      </c>
      <c r="B2708" s="254" t="s">
        <v>3069</v>
      </c>
    </row>
    <row r="2709" spans="1:2">
      <c r="A2709" t="str">
        <f t="shared" si="42"/>
        <v>O0641</v>
      </c>
      <c r="B2709" s="254" t="s">
        <v>3070</v>
      </c>
    </row>
    <row r="2710" spans="1:2">
      <c r="A2710" t="str">
        <f t="shared" si="42"/>
        <v>O0642</v>
      </c>
      <c r="B2710" s="254" t="s">
        <v>3071</v>
      </c>
    </row>
    <row r="2711" spans="1:2">
      <c r="A2711" t="str">
        <f t="shared" si="42"/>
        <v>O0643</v>
      </c>
      <c r="B2711" s="254" t="s">
        <v>3072</v>
      </c>
    </row>
    <row r="2712" spans="1:2">
      <c r="A2712" t="str">
        <f t="shared" si="42"/>
        <v>O0644</v>
      </c>
      <c r="B2712" s="254" t="s">
        <v>3073</v>
      </c>
    </row>
    <row r="2713" spans="1:2">
      <c r="A2713" t="str">
        <f t="shared" si="42"/>
        <v>O0645</v>
      </c>
      <c r="B2713" s="254" t="s">
        <v>3074</v>
      </c>
    </row>
    <row r="2714" spans="1:2">
      <c r="A2714" t="str">
        <f t="shared" si="42"/>
        <v>O0646</v>
      </c>
      <c r="B2714" s="254" t="s">
        <v>3075</v>
      </c>
    </row>
    <row r="2715" spans="1:2">
      <c r="A2715" t="str">
        <f t="shared" si="42"/>
        <v>O0647</v>
      </c>
      <c r="B2715" s="254" t="s">
        <v>3076</v>
      </c>
    </row>
    <row r="2716" spans="1:2">
      <c r="A2716" t="str">
        <f t="shared" si="42"/>
        <v>O0648</v>
      </c>
      <c r="B2716" s="254" t="s">
        <v>3077</v>
      </c>
    </row>
    <row r="2717" spans="1:2">
      <c r="A2717" t="str">
        <f t="shared" si="42"/>
        <v>O0649</v>
      </c>
      <c r="B2717" s="254" t="s">
        <v>3078</v>
      </c>
    </row>
    <row r="2718" spans="1:2">
      <c r="A2718" t="str">
        <f t="shared" si="42"/>
        <v>O0650</v>
      </c>
      <c r="B2718" s="254" t="s">
        <v>3079</v>
      </c>
    </row>
    <row r="2719" spans="1:2">
      <c r="A2719" t="str">
        <f t="shared" si="42"/>
        <v>O0651</v>
      </c>
      <c r="B2719" s="254" t="s">
        <v>3080</v>
      </c>
    </row>
    <row r="2720" spans="1:2">
      <c r="A2720" t="str">
        <f t="shared" si="42"/>
        <v>O0652</v>
      </c>
      <c r="B2720" s="254" t="s">
        <v>3081</v>
      </c>
    </row>
    <row r="2721" spans="1:2">
      <c r="A2721" t="str">
        <f t="shared" si="42"/>
        <v>O0653</v>
      </c>
      <c r="B2721" s="254" t="s">
        <v>3082</v>
      </c>
    </row>
    <row r="2722" spans="1:2">
      <c r="A2722" t="str">
        <f t="shared" si="42"/>
        <v>O0654</v>
      </c>
      <c r="B2722" s="254" t="s">
        <v>3083</v>
      </c>
    </row>
    <row r="2723" spans="1:2">
      <c r="A2723" t="str">
        <f t="shared" si="42"/>
        <v>O0655</v>
      </c>
      <c r="B2723" s="254" t="s">
        <v>3084</v>
      </c>
    </row>
    <row r="2724" spans="1:2">
      <c r="A2724" t="str">
        <f t="shared" si="42"/>
        <v>O0656</v>
      </c>
      <c r="B2724" s="254" t="s">
        <v>3085</v>
      </c>
    </row>
    <row r="2725" spans="1:2">
      <c r="A2725" t="str">
        <f t="shared" si="42"/>
        <v>O0657</v>
      </c>
      <c r="B2725" s="254" t="s">
        <v>3086</v>
      </c>
    </row>
    <row r="2726" spans="1:2">
      <c r="A2726" t="str">
        <f t="shared" si="42"/>
        <v>O0658</v>
      </c>
      <c r="B2726" s="254" t="s">
        <v>3087</v>
      </c>
    </row>
    <row r="2727" spans="1:2">
      <c r="A2727" t="str">
        <f t="shared" si="42"/>
        <v>O0659</v>
      </c>
      <c r="B2727" s="254" t="s">
        <v>3088</v>
      </c>
    </row>
    <row r="2728" spans="1:2">
      <c r="A2728" t="str">
        <f t="shared" si="42"/>
        <v>O0660</v>
      </c>
      <c r="B2728" s="254" t="s">
        <v>3089</v>
      </c>
    </row>
    <row r="2729" spans="1:2">
      <c r="A2729" t="str">
        <f t="shared" si="42"/>
        <v>O0661</v>
      </c>
      <c r="B2729" s="254" t="s">
        <v>3090</v>
      </c>
    </row>
    <row r="2730" spans="1:2">
      <c r="A2730" t="str">
        <f t="shared" si="42"/>
        <v>O0662</v>
      </c>
      <c r="B2730" s="254" t="s">
        <v>3091</v>
      </c>
    </row>
    <row r="2731" spans="1:2">
      <c r="A2731" t="str">
        <f t="shared" si="42"/>
        <v>O0663</v>
      </c>
      <c r="B2731" s="254" t="s">
        <v>3092</v>
      </c>
    </row>
    <row r="2732" spans="1:2">
      <c r="A2732" t="str">
        <f t="shared" si="42"/>
        <v>O0664</v>
      </c>
      <c r="B2732" s="254" t="s">
        <v>3093</v>
      </c>
    </row>
    <row r="2733" spans="1:2">
      <c r="A2733" t="str">
        <f t="shared" si="42"/>
        <v>O0665</v>
      </c>
      <c r="B2733" s="254" t="s">
        <v>3094</v>
      </c>
    </row>
    <row r="2734" spans="1:2">
      <c r="A2734" t="str">
        <f t="shared" si="42"/>
        <v>O0666</v>
      </c>
      <c r="B2734" s="254" t="s">
        <v>3095</v>
      </c>
    </row>
    <row r="2735" spans="1:2">
      <c r="A2735" t="str">
        <f t="shared" si="42"/>
        <v>O0667</v>
      </c>
      <c r="B2735" s="254" t="s">
        <v>3096</v>
      </c>
    </row>
    <row r="2736" spans="1:2">
      <c r="A2736" t="str">
        <f t="shared" si="42"/>
        <v>O0668</v>
      </c>
      <c r="B2736" s="254" t="s">
        <v>3097</v>
      </c>
    </row>
    <row r="2737" spans="1:2">
      <c r="A2737" t="str">
        <f t="shared" si="42"/>
        <v>O0669</v>
      </c>
      <c r="B2737" s="254" t="s">
        <v>3098</v>
      </c>
    </row>
    <row r="2738" spans="1:2">
      <c r="A2738" t="str">
        <f t="shared" si="42"/>
        <v>O0670</v>
      </c>
      <c r="B2738" s="254" t="s">
        <v>3099</v>
      </c>
    </row>
    <row r="2739" spans="1:2">
      <c r="A2739" t="str">
        <f t="shared" si="42"/>
        <v>O0671</v>
      </c>
      <c r="B2739" s="254" t="s">
        <v>3100</v>
      </c>
    </row>
    <row r="2740" spans="1:2">
      <c r="A2740" t="str">
        <f t="shared" si="42"/>
        <v>O0672</v>
      </c>
      <c r="B2740" s="254" t="s">
        <v>3101</v>
      </c>
    </row>
    <row r="2741" spans="1:2">
      <c r="A2741" t="str">
        <f t="shared" si="42"/>
        <v>O0673</v>
      </c>
      <c r="B2741" s="254" t="s">
        <v>3102</v>
      </c>
    </row>
    <row r="2742" spans="1:2">
      <c r="A2742" t="str">
        <f t="shared" si="42"/>
        <v>O0674</v>
      </c>
      <c r="B2742" s="254" t="s">
        <v>3103</v>
      </c>
    </row>
    <row r="2743" spans="1:2">
      <c r="A2743" t="str">
        <f t="shared" si="42"/>
        <v>O0675</v>
      </c>
      <c r="B2743" s="254" t="s">
        <v>3104</v>
      </c>
    </row>
    <row r="2744" spans="1:2">
      <c r="A2744" t="str">
        <f t="shared" si="42"/>
        <v>O0676</v>
      </c>
      <c r="B2744" s="254" t="s">
        <v>3105</v>
      </c>
    </row>
    <row r="2745" spans="1:2">
      <c r="A2745" t="str">
        <f t="shared" si="42"/>
        <v>O0677</v>
      </c>
      <c r="B2745" s="254" t="s">
        <v>3106</v>
      </c>
    </row>
    <row r="2746" spans="1:2">
      <c r="A2746" t="str">
        <f t="shared" si="42"/>
        <v>O0678</v>
      </c>
      <c r="B2746" s="254" t="s">
        <v>3107</v>
      </c>
    </row>
    <row r="2747" spans="1:2">
      <c r="A2747" t="str">
        <f t="shared" si="42"/>
        <v>O0679</v>
      </c>
      <c r="B2747" s="254" t="s">
        <v>3108</v>
      </c>
    </row>
    <row r="2748" spans="1:2">
      <c r="A2748" t="str">
        <f t="shared" si="42"/>
        <v>O0680</v>
      </c>
      <c r="B2748" s="254" t="s">
        <v>3109</v>
      </c>
    </row>
    <row r="2749" spans="1:2">
      <c r="A2749" t="str">
        <f t="shared" si="42"/>
        <v>O0681</v>
      </c>
      <c r="B2749" s="254" t="s">
        <v>3110</v>
      </c>
    </row>
    <row r="2750" spans="1:2">
      <c r="A2750" t="str">
        <f t="shared" si="42"/>
        <v>O0682</v>
      </c>
      <c r="B2750" s="254" t="s">
        <v>3111</v>
      </c>
    </row>
    <row r="2751" spans="1:2">
      <c r="A2751" t="str">
        <f t="shared" si="42"/>
        <v>O0683</v>
      </c>
      <c r="B2751" s="254" t="s">
        <v>3112</v>
      </c>
    </row>
    <row r="2752" spans="1:2">
      <c r="A2752" t="str">
        <f t="shared" si="42"/>
        <v>O0684</v>
      </c>
      <c r="B2752" s="254" t="s">
        <v>3113</v>
      </c>
    </row>
    <row r="2753" spans="1:2">
      <c r="A2753" t="str">
        <f t="shared" si="42"/>
        <v>O0685</v>
      </c>
      <c r="B2753" s="254" t="s">
        <v>3114</v>
      </c>
    </row>
    <row r="2754" spans="1:2">
      <c r="A2754" t="str">
        <f t="shared" si="42"/>
        <v>O0686</v>
      </c>
      <c r="B2754" s="254" t="s">
        <v>3115</v>
      </c>
    </row>
    <row r="2755" spans="1:2">
      <c r="A2755" t="str">
        <f t="shared" ref="A2755:A2818" si="43">LEFT(B2755,5)</f>
        <v>O0687</v>
      </c>
      <c r="B2755" s="254" t="s">
        <v>3116</v>
      </c>
    </row>
    <row r="2756" spans="1:2">
      <c r="A2756" t="str">
        <f t="shared" si="43"/>
        <v>O0688</v>
      </c>
      <c r="B2756" s="254" t="s">
        <v>3117</v>
      </c>
    </row>
    <row r="2757" spans="1:2">
      <c r="A2757" t="str">
        <f t="shared" si="43"/>
        <v>O0689</v>
      </c>
      <c r="B2757" s="254" t="s">
        <v>3118</v>
      </c>
    </row>
    <row r="2758" spans="1:2">
      <c r="A2758" t="str">
        <f t="shared" si="43"/>
        <v>O0690</v>
      </c>
      <c r="B2758" s="254" t="s">
        <v>3119</v>
      </c>
    </row>
    <row r="2759" spans="1:2">
      <c r="A2759" t="str">
        <f t="shared" si="43"/>
        <v>O0691</v>
      </c>
      <c r="B2759" s="254" t="s">
        <v>3120</v>
      </c>
    </row>
    <row r="2760" spans="1:2">
      <c r="A2760" t="str">
        <f t="shared" si="43"/>
        <v>O0692</v>
      </c>
      <c r="B2760" s="254" t="s">
        <v>3121</v>
      </c>
    </row>
    <row r="2761" spans="1:2">
      <c r="A2761" t="str">
        <f t="shared" si="43"/>
        <v>O0693</v>
      </c>
      <c r="B2761" s="254" t="s">
        <v>3122</v>
      </c>
    </row>
    <row r="2762" spans="1:2">
      <c r="A2762" t="str">
        <f t="shared" si="43"/>
        <v>O0694</v>
      </c>
      <c r="B2762" s="254" t="s">
        <v>3123</v>
      </c>
    </row>
    <row r="2763" spans="1:2">
      <c r="A2763" t="str">
        <f t="shared" si="43"/>
        <v>O0695</v>
      </c>
      <c r="B2763" s="254" t="s">
        <v>3124</v>
      </c>
    </row>
    <row r="2764" spans="1:2">
      <c r="A2764" t="str">
        <f t="shared" si="43"/>
        <v>O0696</v>
      </c>
      <c r="B2764" s="254" t="s">
        <v>3125</v>
      </c>
    </row>
    <row r="2765" spans="1:2">
      <c r="A2765" t="str">
        <f t="shared" si="43"/>
        <v>O0697</v>
      </c>
      <c r="B2765" s="254" t="s">
        <v>3126</v>
      </c>
    </row>
    <row r="2766" spans="1:2">
      <c r="A2766" t="str">
        <f t="shared" si="43"/>
        <v>O0698</v>
      </c>
      <c r="B2766" s="254" t="s">
        <v>3127</v>
      </c>
    </row>
    <row r="2767" spans="1:2">
      <c r="A2767" t="str">
        <f t="shared" si="43"/>
        <v>O0699</v>
      </c>
      <c r="B2767" s="254" t="s">
        <v>3128</v>
      </c>
    </row>
    <row r="2768" spans="1:2">
      <c r="A2768" t="str">
        <f t="shared" si="43"/>
        <v>O0700</v>
      </c>
      <c r="B2768" s="254" t="s">
        <v>3129</v>
      </c>
    </row>
    <row r="2769" spans="1:2">
      <c r="A2769" t="str">
        <f t="shared" si="43"/>
        <v>O0701</v>
      </c>
      <c r="B2769" s="254" t="s">
        <v>3130</v>
      </c>
    </row>
    <row r="2770" spans="1:2">
      <c r="A2770" t="str">
        <f t="shared" si="43"/>
        <v>O0702</v>
      </c>
      <c r="B2770" s="254" t="s">
        <v>3131</v>
      </c>
    </row>
    <row r="2771" spans="1:2">
      <c r="A2771" t="str">
        <f t="shared" si="43"/>
        <v>O0703</v>
      </c>
      <c r="B2771" s="254" t="s">
        <v>3132</v>
      </c>
    </row>
    <row r="2772" spans="1:2">
      <c r="A2772" t="str">
        <f t="shared" si="43"/>
        <v>O0704</v>
      </c>
      <c r="B2772" s="254" t="s">
        <v>3133</v>
      </c>
    </row>
    <row r="2773" spans="1:2">
      <c r="A2773" t="str">
        <f t="shared" si="43"/>
        <v>O0705</v>
      </c>
      <c r="B2773" s="254" t="s">
        <v>3134</v>
      </c>
    </row>
    <row r="2774" spans="1:2">
      <c r="A2774" t="str">
        <f t="shared" si="43"/>
        <v>O0706</v>
      </c>
      <c r="B2774" s="254" t="s">
        <v>3135</v>
      </c>
    </row>
    <row r="2775" spans="1:2">
      <c r="A2775" t="str">
        <f t="shared" si="43"/>
        <v>O0707</v>
      </c>
      <c r="B2775" s="254" t="s">
        <v>3136</v>
      </c>
    </row>
    <row r="2776" spans="1:2">
      <c r="A2776" t="str">
        <f t="shared" si="43"/>
        <v>O0708</v>
      </c>
      <c r="B2776" s="254" t="s">
        <v>3137</v>
      </c>
    </row>
    <row r="2777" spans="1:2">
      <c r="A2777" t="str">
        <f t="shared" si="43"/>
        <v>O0709</v>
      </c>
      <c r="B2777" s="254" t="s">
        <v>3138</v>
      </c>
    </row>
    <row r="2778" spans="1:2">
      <c r="A2778" t="str">
        <f t="shared" si="43"/>
        <v>O0710</v>
      </c>
      <c r="B2778" s="254" t="s">
        <v>3139</v>
      </c>
    </row>
    <row r="2779" spans="1:2">
      <c r="A2779" t="str">
        <f t="shared" si="43"/>
        <v>O0711</v>
      </c>
      <c r="B2779" s="254" t="s">
        <v>3140</v>
      </c>
    </row>
    <row r="2780" spans="1:2">
      <c r="A2780" t="str">
        <f t="shared" si="43"/>
        <v>O0712</v>
      </c>
      <c r="B2780" s="254" t="s">
        <v>3141</v>
      </c>
    </row>
    <row r="2781" spans="1:2">
      <c r="A2781" t="str">
        <f t="shared" si="43"/>
        <v>O0713</v>
      </c>
      <c r="B2781" s="254" t="s">
        <v>3142</v>
      </c>
    </row>
    <row r="2782" spans="1:2">
      <c r="A2782" t="str">
        <f t="shared" si="43"/>
        <v>O0714</v>
      </c>
      <c r="B2782" s="254" t="s">
        <v>3143</v>
      </c>
    </row>
    <row r="2783" spans="1:2">
      <c r="A2783" t="str">
        <f t="shared" si="43"/>
        <v>O0715</v>
      </c>
      <c r="B2783" s="254" t="s">
        <v>3144</v>
      </c>
    </row>
    <row r="2784" spans="1:2">
      <c r="A2784" t="str">
        <f t="shared" si="43"/>
        <v>O0716</v>
      </c>
      <c r="B2784" s="254" t="s">
        <v>3145</v>
      </c>
    </row>
    <row r="2785" spans="1:2">
      <c r="A2785" t="str">
        <f t="shared" si="43"/>
        <v>O0717</v>
      </c>
      <c r="B2785" s="254" t="s">
        <v>3146</v>
      </c>
    </row>
    <row r="2786" spans="1:2">
      <c r="A2786" t="str">
        <f t="shared" si="43"/>
        <v>O0718</v>
      </c>
      <c r="B2786" s="254" t="s">
        <v>3147</v>
      </c>
    </row>
    <row r="2787" spans="1:2">
      <c r="A2787" t="str">
        <f t="shared" si="43"/>
        <v>O0719</v>
      </c>
      <c r="B2787" s="254" t="s">
        <v>3148</v>
      </c>
    </row>
    <row r="2788" spans="1:2">
      <c r="A2788" t="str">
        <f t="shared" si="43"/>
        <v>O0720</v>
      </c>
      <c r="B2788" s="254" t="s">
        <v>3149</v>
      </c>
    </row>
    <row r="2789" spans="1:2">
      <c r="A2789" t="str">
        <f t="shared" si="43"/>
        <v>O0721</v>
      </c>
      <c r="B2789" s="254" t="s">
        <v>3150</v>
      </c>
    </row>
    <row r="2790" spans="1:2">
      <c r="A2790" t="str">
        <f t="shared" si="43"/>
        <v>O0722</v>
      </c>
      <c r="B2790" s="254" t="s">
        <v>3151</v>
      </c>
    </row>
    <row r="2791" spans="1:2">
      <c r="A2791" t="str">
        <f t="shared" si="43"/>
        <v>O0723</v>
      </c>
      <c r="B2791" s="254" t="s">
        <v>3152</v>
      </c>
    </row>
    <row r="2792" spans="1:2">
      <c r="A2792" t="str">
        <f t="shared" si="43"/>
        <v>O0724</v>
      </c>
      <c r="B2792" s="254" t="s">
        <v>3153</v>
      </c>
    </row>
    <row r="2793" spans="1:2">
      <c r="A2793" t="str">
        <f t="shared" si="43"/>
        <v>O0725</v>
      </c>
      <c r="B2793" s="254" t="s">
        <v>3154</v>
      </c>
    </row>
    <row r="2794" spans="1:2">
      <c r="A2794" t="str">
        <f t="shared" si="43"/>
        <v>O0726</v>
      </c>
      <c r="B2794" s="254" t="s">
        <v>3155</v>
      </c>
    </row>
    <row r="2795" spans="1:2">
      <c r="A2795" t="str">
        <f t="shared" si="43"/>
        <v>O0727</v>
      </c>
      <c r="B2795" s="254" t="s">
        <v>3156</v>
      </c>
    </row>
    <row r="2796" spans="1:2">
      <c r="A2796" t="str">
        <f t="shared" si="43"/>
        <v>O0728</v>
      </c>
      <c r="B2796" s="254" t="s">
        <v>3157</v>
      </c>
    </row>
    <row r="2797" spans="1:2">
      <c r="A2797" t="str">
        <f t="shared" si="43"/>
        <v>O0729</v>
      </c>
      <c r="B2797" s="254" t="s">
        <v>3158</v>
      </c>
    </row>
    <row r="2798" spans="1:2">
      <c r="A2798" t="str">
        <f t="shared" si="43"/>
        <v>O0730</v>
      </c>
      <c r="B2798" s="254" t="s">
        <v>3159</v>
      </c>
    </row>
    <row r="2799" spans="1:2">
      <c r="A2799" t="str">
        <f t="shared" si="43"/>
        <v>O0731</v>
      </c>
      <c r="B2799" s="254" t="s">
        <v>3160</v>
      </c>
    </row>
    <row r="2800" spans="1:2">
      <c r="A2800" t="str">
        <f t="shared" si="43"/>
        <v>O0732</v>
      </c>
      <c r="B2800" s="254" t="s">
        <v>3161</v>
      </c>
    </row>
    <row r="2801" spans="1:2">
      <c r="A2801" t="str">
        <f t="shared" si="43"/>
        <v>O0733</v>
      </c>
      <c r="B2801" s="254" t="s">
        <v>3162</v>
      </c>
    </row>
    <row r="2802" spans="1:2">
      <c r="A2802" t="str">
        <f t="shared" si="43"/>
        <v>O0734</v>
      </c>
      <c r="B2802" s="254" t="s">
        <v>3163</v>
      </c>
    </row>
    <row r="2803" spans="1:2">
      <c r="A2803" t="str">
        <f t="shared" si="43"/>
        <v>O0735</v>
      </c>
      <c r="B2803" s="254" t="s">
        <v>3164</v>
      </c>
    </row>
    <row r="2804" spans="1:2">
      <c r="A2804" t="str">
        <f t="shared" si="43"/>
        <v>O0736</v>
      </c>
      <c r="B2804" s="254" t="s">
        <v>3165</v>
      </c>
    </row>
    <row r="2805" spans="1:2">
      <c r="A2805" t="str">
        <f t="shared" si="43"/>
        <v>O0737</v>
      </c>
      <c r="B2805" s="254" t="s">
        <v>3166</v>
      </c>
    </row>
    <row r="2806" spans="1:2">
      <c r="A2806" t="str">
        <f t="shared" si="43"/>
        <v>O0738</v>
      </c>
      <c r="B2806" s="254" t="s">
        <v>3167</v>
      </c>
    </row>
    <row r="2807" spans="1:2">
      <c r="A2807" t="str">
        <f t="shared" si="43"/>
        <v>O0739</v>
      </c>
      <c r="B2807" s="254" t="s">
        <v>3168</v>
      </c>
    </row>
    <row r="2808" spans="1:2">
      <c r="A2808" t="str">
        <f t="shared" si="43"/>
        <v>O0740</v>
      </c>
      <c r="B2808" s="254" t="s">
        <v>3169</v>
      </c>
    </row>
    <row r="2809" spans="1:2">
      <c r="A2809" t="str">
        <f t="shared" si="43"/>
        <v>O0741</v>
      </c>
      <c r="B2809" s="254" t="s">
        <v>3170</v>
      </c>
    </row>
    <row r="2810" spans="1:2">
      <c r="A2810" t="str">
        <f t="shared" si="43"/>
        <v>O0742</v>
      </c>
      <c r="B2810" s="254" t="s">
        <v>3171</v>
      </c>
    </row>
    <row r="2811" spans="1:2">
      <c r="A2811" t="str">
        <f t="shared" si="43"/>
        <v>O0743</v>
      </c>
      <c r="B2811" s="254" t="s">
        <v>3172</v>
      </c>
    </row>
    <row r="2812" spans="1:2">
      <c r="A2812" t="str">
        <f t="shared" si="43"/>
        <v>O0744</v>
      </c>
      <c r="B2812" s="254" t="s">
        <v>3173</v>
      </c>
    </row>
    <row r="2813" spans="1:2">
      <c r="A2813" t="str">
        <f t="shared" si="43"/>
        <v>O0745</v>
      </c>
      <c r="B2813" s="254" t="s">
        <v>3174</v>
      </c>
    </row>
    <row r="2814" spans="1:2">
      <c r="A2814" t="str">
        <f t="shared" si="43"/>
        <v>O0746</v>
      </c>
      <c r="B2814" s="254" t="s">
        <v>3175</v>
      </c>
    </row>
    <row r="2815" spans="1:2">
      <c r="A2815" t="str">
        <f t="shared" si="43"/>
        <v>O0747</v>
      </c>
      <c r="B2815" s="254" t="s">
        <v>3176</v>
      </c>
    </row>
    <row r="2816" spans="1:2">
      <c r="A2816" t="str">
        <f t="shared" si="43"/>
        <v>O0748</v>
      </c>
      <c r="B2816" s="254" t="s">
        <v>3177</v>
      </c>
    </row>
    <row r="2817" spans="1:2">
      <c r="A2817" t="str">
        <f t="shared" si="43"/>
        <v>O0749</v>
      </c>
      <c r="B2817" s="254" t="s">
        <v>3178</v>
      </c>
    </row>
    <row r="2818" spans="1:2">
      <c r="A2818" t="str">
        <f t="shared" si="43"/>
        <v>O0750</v>
      </c>
      <c r="B2818" s="254" t="s">
        <v>3179</v>
      </c>
    </row>
    <row r="2819" spans="1:2">
      <c r="A2819" t="str">
        <f t="shared" ref="A2819:A2882" si="44">LEFT(B2819,5)</f>
        <v>O0751</v>
      </c>
      <c r="B2819" s="254" t="s">
        <v>3180</v>
      </c>
    </row>
    <row r="2820" spans="1:2">
      <c r="A2820" t="str">
        <f t="shared" si="44"/>
        <v>O0752</v>
      </c>
      <c r="B2820" s="254" t="s">
        <v>3181</v>
      </c>
    </row>
    <row r="2821" spans="1:2">
      <c r="A2821" t="str">
        <f t="shared" si="44"/>
        <v>O0753</v>
      </c>
      <c r="B2821" s="254" t="s">
        <v>3182</v>
      </c>
    </row>
    <row r="2822" spans="1:2">
      <c r="A2822" t="str">
        <f t="shared" si="44"/>
        <v>O0754</v>
      </c>
      <c r="B2822" s="254" t="s">
        <v>3183</v>
      </c>
    </row>
    <row r="2823" spans="1:2">
      <c r="A2823" t="str">
        <f t="shared" si="44"/>
        <v>O0755</v>
      </c>
      <c r="B2823" s="254" t="s">
        <v>3184</v>
      </c>
    </row>
    <row r="2824" spans="1:2">
      <c r="A2824" t="str">
        <f t="shared" si="44"/>
        <v>O0756</v>
      </c>
      <c r="B2824" s="254" t="s">
        <v>3185</v>
      </c>
    </row>
    <row r="2825" spans="1:2">
      <c r="A2825" t="str">
        <f t="shared" si="44"/>
        <v>O0757</v>
      </c>
      <c r="B2825" s="254" t="s">
        <v>3186</v>
      </c>
    </row>
    <row r="2826" spans="1:2">
      <c r="A2826" t="str">
        <f t="shared" si="44"/>
        <v>O0758</v>
      </c>
      <c r="B2826" s="254" t="s">
        <v>3187</v>
      </c>
    </row>
    <row r="2827" spans="1:2">
      <c r="A2827" t="str">
        <f t="shared" si="44"/>
        <v>O0759</v>
      </c>
      <c r="B2827" s="254" t="s">
        <v>3188</v>
      </c>
    </row>
    <row r="2828" spans="1:2">
      <c r="A2828" t="str">
        <f t="shared" si="44"/>
        <v>O0760</v>
      </c>
      <c r="B2828" s="254" t="s">
        <v>3189</v>
      </c>
    </row>
    <row r="2829" spans="1:2">
      <c r="A2829" t="str">
        <f t="shared" si="44"/>
        <v>O0761</v>
      </c>
      <c r="B2829" s="254" t="s">
        <v>3190</v>
      </c>
    </row>
    <row r="2830" spans="1:2">
      <c r="A2830" t="str">
        <f t="shared" si="44"/>
        <v>O0762</v>
      </c>
      <c r="B2830" s="254" t="s">
        <v>3191</v>
      </c>
    </row>
    <row r="2831" spans="1:2">
      <c r="A2831" t="str">
        <f t="shared" si="44"/>
        <v>O0763</v>
      </c>
      <c r="B2831" s="254" t="s">
        <v>3192</v>
      </c>
    </row>
    <row r="2832" spans="1:2">
      <c r="A2832" t="str">
        <f t="shared" si="44"/>
        <v>O0764</v>
      </c>
      <c r="B2832" s="254" t="s">
        <v>3193</v>
      </c>
    </row>
    <row r="2833" spans="1:2">
      <c r="A2833" t="str">
        <f t="shared" si="44"/>
        <v>O0765</v>
      </c>
      <c r="B2833" s="254" t="s">
        <v>3194</v>
      </c>
    </row>
    <row r="2834" spans="1:2">
      <c r="A2834" t="str">
        <f t="shared" si="44"/>
        <v>O0766</v>
      </c>
      <c r="B2834" s="254" t="s">
        <v>3195</v>
      </c>
    </row>
    <row r="2835" spans="1:2">
      <c r="A2835" t="str">
        <f t="shared" si="44"/>
        <v>O0767</v>
      </c>
      <c r="B2835" s="254" t="s">
        <v>3196</v>
      </c>
    </row>
    <row r="2836" spans="1:2">
      <c r="A2836" t="str">
        <f t="shared" si="44"/>
        <v>O0768</v>
      </c>
      <c r="B2836" s="254" t="s">
        <v>3197</v>
      </c>
    </row>
    <row r="2837" spans="1:2">
      <c r="A2837" t="str">
        <f t="shared" si="44"/>
        <v>O0769</v>
      </c>
      <c r="B2837" s="254" t="s">
        <v>3198</v>
      </c>
    </row>
    <row r="2838" spans="1:2">
      <c r="A2838" t="str">
        <f t="shared" si="44"/>
        <v>O0770</v>
      </c>
      <c r="B2838" s="254" t="s">
        <v>3199</v>
      </c>
    </row>
    <row r="2839" spans="1:2">
      <c r="A2839" t="str">
        <f t="shared" si="44"/>
        <v>O0771</v>
      </c>
      <c r="B2839" s="254" t="s">
        <v>3200</v>
      </c>
    </row>
    <row r="2840" spans="1:2">
      <c r="A2840" t="str">
        <f t="shared" si="44"/>
        <v>O0772</v>
      </c>
      <c r="B2840" s="254" t="s">
        <v>3201</v>
      </c>
    </row>
    <row r="2841" spans="1:2">
      <c r="A2841" t="str">
        <f t="shared" si="44"/>
        <v>O0773</v>
      </c>
      <c r="B2841" s="254" t="s">
        <v>3202</v>
      </c>
    </row>
    <row r="2842" spans="1:2">
      <c r="A2842" t="str">
        <f t="shared" si="44"/>
        <v>O0774</v>
      </c>
      <c r="B2842" s="254" t="s">
        <v>3203</v>
      </c>
    </row>
    <row r="2843" spans="1:2">
      <c r="A2843" t="str">
        <f t="shared" si="44"/>
        <v>O0775</v>
      </c>
      <c r="B2843" s="254" t="s">
        <v>3204</v>
      </c>
    </row>
    <row r="2844" spans="1:2">
      <c r="A2844" t="str">
        <f t="shared" si="44"/>
        <v>O0776</v>
      </c>
      <c r="B2844" s="254" t="s">
        <v>3205</v>
      </c>
    </row>
    <row r="2845" spans="1:2">
      <c r="A2845" t="str">
        <f t="shared" si="44"/>
        <v>O0777</v>
      </c>
      <c r="B2845" s="254" t="s">
        <v>3206</v>
      </c>
    </row>
    <row r="2846" spans="1:2">
      <c r="A2846" t="str">
        <f t="shared" si="44"/>
        <v>O0778</v>
      </c>
      <c r="B2846" s="254" t="s">
        <v>3207</v>
      </c>
    </row>
    <row r="2847" spans="1:2">
      <c r="A2847" t="str">
        <f t="shared" si="44"/>
        <v>O0779</v>
      </c>
      <c r="B2847" s="254" t="s">
        <v>3208</v>
      </c>
    </row>
    <row r="2848" spans="1:2">
      <c r="A2848" t="str">
        <f t="shared" si="44"/>
        <v>O0780</v>
      </c>
      <c r="B2848" s="254" t="s">
        <v>3209</v>
      </c>
    </row>
    <row r="2849" spans="1:2">
      <c r="A2849" t="str">
        <f t="shared" si="44"/>
        <v>O0781</v>
      </c>
      <c r="B2849" s="254" t="s">
        <v>3210</v>
      </c>
    </row>
    <row r="2850" spans="1:2">
      <c r="A2850" t="str">
        <f t="shared" si="44"/>
        <v>O0782</v>
      </c>
      <c r="B2850" s="254" t="s">
        <v>3211</v>
      </c>
    </row>
    <row r="2851" spans="1:2">
      <c r="A2851" t="str">
        <f t="shared" si="44"/>
        <v>O0783</v>
      </c>
      <c r="B2851" s="254" t="s">
        <v>3212</v>
      </c>
    </row>
    <row r="2852" spans="1:2">
      <c r="A2852" t="str">
        <f t="shared" si="44"/>
        <v>O0784</v>
      </c>
      <c r="B2852" s="254" t="s">
        <v>3213</v>
      </c>
    </row>
    <row r="2853" spans="1:2">
      <c r="A2853" t="str">
        <f t="shared" si="44"/>
        <v>O0785</v>
      </c>
      <c r="B2853" s="254" t="s">
        <v>3214</v>
      </c>
    </row>
    <row r="2854" spans="1:2">
      <c r="A2854" t="str">
        <f t="shared" si="44"/>
        <v>O0786</v>
      </c>
      <c r="B2854" s="254" t="s">
        <v>3215</v>
      </c>
    </row>
    <row r="2855" spans="1:2">
      <c r="A2855" t="str">
        <f t="shared" si="44"/>
        <v>O0787</v>
      </c>
      <c r="B2855" s="254" t="s">
        <v>3216</v>
      </c>
    </row>
    <row r="2856" spans="1:2">
      <c r="A2856" t="str">
        <f t="shared" si="44"/>
        <v>O0788</v>
      </c>
      <c r="B2856" s="254" t="s">
        <v>3217</v>
      </c>
    </row>
    <row r="2857" spans="1:2">
      <c r="A2857" t="str">
        <f t="shared" si="44"/>
        <v>O0789</v>
      </c>
      <c r="B2857" s="254" t="s">
        <v>3218</v>
      </c>
    </row>
    <row r="2858" spans="1:2">
      <c r="A2858" t="str">
        <f t="shared" si="44"/>
        <v>O0790</v>
      </c>
      <c r="B2858" s="254" t="s">
        <v>3219</v>
      </c>
    </row>
    <row r="2859" spans="1:2">
      <c r="A2859" t="str">
        <f t="shared" si="44"/>
        <v>O0791</v>
      </c>
      <c r="B2859" s="254" t="s">
        <v>3220</v>
      </c>
    </row>
    <row r="2860" spans="1:2">
      <c r="A2860" t="str">
        <f t="shared" si="44"/>
        <v>O0792</v>
      </c>
      <c r="B2860" s="254" t="s">
        <v>3221</v>
      </c>
    </row>
    <row r="2861" spans="1:2">
      <c r="A2861" t="str">
        <f t="shared" si="44"/>
        <v>O0793</v>
      </c>
      <c r="B2861" s="254" t="s">
        <v>3222</v>
      </c>
    </row>
    <row r="2862" spans="1:2">
      <c r="A2862" t="str">
        <f t="shared" si="44"/>
        <v>O0794</v>
      </c>
      <c r="B2862" s="254" t="s">
        <v>3223</v>
      </c>
    </row>
    <row r="2863" spans="1:2">
      <c r="A2863" t="str">
        <f t="shared" si="44"/>
        <v>O0795</v>
      </c>
      <c r="B2863" s="254" t="s">
        <v>3224</v>
      </c>
    </row>
    <row r="2864" spans="1:2">
      <c r="A2864" t="str">
        <f t="shared" si="44"/>
        <v>O0796</v>
      </c>
      <c r="B2864" s="254" t="s">
        <v>3225</v>
      </c>
    </row>
    <row r="2865" spans="1:2">
      <c r="A2865" t="str">
        <f t="shared" si="44"/>
        <v>O0797</v>
      </c>
      <c r="B2865" s="254" t="s">
        <v>3226</v>
      </c>
    </row>
    <row r="2866" spans="1:2">
      <c r="A2866" t="str">
        <f t="shared" si="44"/>
        <v>O0798</v>
      </c>
      <c r="B2866" s="254" t="s">
        <v>3227</v>
      </c>
    </row>
    <row r="2867" spans="1:2">
      <c r="A2867" t="str">
        <f t="shared" si="44"/>
        <v>O0799</v>
      </c>
      <c r="B2867" s="254" t="s">
        <v>3228</v>
      </c>
    </row>
    <row r="2868" spans="1:2">
      <c r="A2868" t="str">
        <f t="shared" si="44"/>
        <v>O0800</v>
      </c>
      <c r="B2868" s="254" t="s">
        <v>3229</v>
      </c>
    </row>
    <row r="2869" spans="1:2">
      <c r="A2869" t="str">
        <f t="shared" si="44"/>
        <v>O0801</v>
      </c>
      <c r="B2869" s="254" t="s">
        <v>3230</v>
      </c>
    </row>
    <row r="2870" spans="1:2">
      <c r="A2870" t="str">
        <f t="shared" si="44"/>
        <v>O0802</v>
      </c>
      <c r="B2870" s="254" t="s">
        <v>3231</v>
      </c>
    </row>
    <row r="2871" spans="1:2">
      <c r="A2871" t="str">
        <f t="shared" si="44"/>
        <v>O0803</v>
      </c>
      <c r="B2871" s="254" t="s">
        <v>3232</v>
      </c>
    </row>
    <row r="2872" spans="1:2">
      <c r="A2872" t="str">
        <f t="shared" si="44"/>
        <v>O0804</v>
      </c>
      <c r="B2872" s="254" t="s">
        <v>3233</v>
      </c>
    </row>
    <row r="2873" spans="1:2">
      <c r="A2873" t="str">
        <f t="shared" si="44"/>
        <v>O0805</v>
      </c>
      <c r="B2873" s="254" t="s">
        <v>3234</v>
      </c>
    </row>
    <row r="2874" spans="1:2">
      <c r="A2874" t="str">
        <f t="shared" si="44"/>
        <v>O0806</v>
      </c>
      <c r="B2874" s="254" t="s">
        <v>3235</v>
      </c>
    </row>
    <row r="2875" spans="1:2">
      <c r="A2875" t="str">
        <f t="shared" si="44"/>
        <v>O0807</v>
      </c>
      <c r="B2875" s="254" t="s">
        <v>3236</v>
      </c>
    </row>
    <row r="2876" spans="1:2">
      <c r="A2876" t="str">
        <f t="shared" si="44"/>
        <v>O0808</v>
      </c>
      <c r="B2876" s="254" t="s">
        <v>3237</v>
      </c>
    </row>
    <row r="2877" spans="1:2">
      <c r="A2877" t="str">
        <f t="shared" si="44"/>
        <v>O0809</v>
      </c>
      <c r="B2877" s="254" t="s">
        <v>3238</v>
      </c>
    </row>
    <row r="2878" spans="1:2">
      <c r="A2878" t="str">
        <f t="shared" si="44"/>
        <v>O0810</v>
      </c>
      <c r="B2878" s="254" t="s">
        <v>3239</v>
      </c>
    </row>
    <row r="2879" spans="1:2">
      <c r="A2879" t="str">
        <f t="shared" si="44"/>
        <v>O0811</v>
      </c>
      <c r="B2879" s="254" t="s">
        <v>3240</v>
      </c>
    </row>
    <row r="2880" spans="1:2">
      <c r="A2880" t="str">
        <f t="shared" si="44"/>
        <v>O0812</v>
      </c>
      <c r="B2880" s="254" t="s">
        <v>3241</v>
      </c>
    </row>
    <row r="2881" spans="1:2">
      <c r="A2881" t="str">
        <f t="shared" si="44"/>
        <v>O0813</v>
      </c>
      <c r="B2881" s="254" t="s">
        <v>3242</v>
      </c>
    </row>
    <row r="2882" spans="1:2">
      <c r="A2882" t="str">
        <f t="shared" si="44"/>
        <v>O0814</v>
      </c>
      <c r="B2882" s="254" t="s">
        <v>3243</v>
      </c>
    </row>
    <row r="2883" spans="1:2">
      <c r="A2883" t="str">
        <f t="shared" ref="A2883:A2946" si="45">LEFT(B2883,5)</f>
        <v>O0815</v>
      </c>
      <c r="B2883" s="254" t="s">
        <v>3244</v>
      </c>
    </row>
    <row r="2884" spans="1:2">
      <c r="A2884" t="str">
        <f t="shared" si="45"/>
        <v>O0816</v>
      </c>
      <c r="B2884" s="254" t="s">
        <v>3245</v>
      </c>
    </row>
    <row r="2885" spans="1:2">
      <c r="A2885" t="str">
        <f t="shared" si="45"/>
        <v>O0817</v>
      </c>
      <c r="B2885" s="254" t="s">
        <v>3246</v>
      </c>
    </row>
    <row r="2886" spans="1:2">
      <c r="A2886" t="str">
        <f t="shared" si="45"/>
        <v>O0818</v>
      </c>
      <c r="B2886" s="254" t="s">
        <v>3247</v>
      </c>
    </row>
    <row r="2887" spans="1:2">
      <c r="A2887" t="str">
        <f t="shared" si="45"/>
        <v>O0819</v>
      </c>
      <c r="B2887" s="254" t="s">
        <v>3248</v>
      </c>
    </row>
    <row r="2888" spans="1:2">
      <c r="A2888" t="str">
        <f t="shared" si="45"/>
        <v>O0820</v>
      </c>
      <c r="B2888" s="254" t="s">
        <v>3249</v>
      </c>
    </row>
    <row r="2889" spans="1:2">
      <c r="A2889" t="str">
        <f t="shared" si="45"/>
        <v>O0821</v>
      </c>
      <c r="B2889" s="254" t="s">
        <v>3250</v>
      </c>
    </row>
    <row r="2890" spans="1:2">
      <c r="A2890" t="str">
        <f t="shared" si="45"/>
        <v>O0822</v>
      </c>
      <c r="B2890" s="254" t="s">
        <v>3251</v>
      </c>
    </row>
    <row r="2891" spans="1:2">
      <c r="A2891" t="str">
        <f t="shared" si="45"/>
        <v>O0823</v>
      </c>
      <c r="B2891" s="254" t="s">
        <v>3252</v>
      </c>
    </row>
    <row r="2892" spans="1:2">
      <c r="A2892" t="str">
        <f t="shared" si="45"/>
        <v>O0824</v>
      </c>
      <c r="B2892" s="254" t="s">
        <v>3253</v>
      </c>
    </row>
    <row r="2893" spans="1:2">
      <c r="A2893" t="str">
        <f t="shared" si="45"/>
        <v>O0825</v>
      </c>
      <c r="B2893" s="254" t="s">
        <v>3254</v>
      </c>
    </row>
    <row r="2894" spans="1:2">
      <c r="A2894" t="str">
        <f t="shared" si="45"/>
        <v>O0826</v>
      </c>
      <c r="B2894" s="254" t="s">
        <v>3255</v>
      </c>
    </row>
    <row r="2895" spans="1:2">
      <c r="A2895" t="str">
        <f t="shared" si="45"/>
        <v>O0827</v>
      </c>
      <c r="B2895" s="254" t="s">
        <v>3256</v>
      </c>
    </row>
    <row r="2896" spans="1:2">
      <c r="A2896" t="str">
        <f t="shared" si="45"/>
        <v>O0828</v>
      </c>
      <c r="B2896" s="254" t="s">
        <v>3257</v>
      </c>
    </row>
    <row r="2897" spans="1:2">
      <c r="A2897" t="str">
        <f t="shared" si="45"/>
        <v>O0829</v>
      </c>
      <c r="B2897" s="254" t="s">
        <v>3258</v>
      </c>
    </row>
    <row r="2898" spans="1:2">
      <c r="A2898" t="str">
        <f t="shared" si="45"/>
        <v>O0830</v>
      </c>
      <c r="B2898" s="254" t="s">
        <v>3259</v>
      </c>
    </row>
    <row r="2899" spans="1:2">
      <c r="A2899" t="str">
        <f t="shared" si="45"/>
        <v>O0831</v>
      </c>
      <c r="B2899" s="254" t="s">
        <v>3260</v>
      </c>
    </row>
    <row r="2900" spans="1:2">
      <c r="A2900" t="str">
        <f t="shared" si="45"/>
        <v>O0832</v>
      </c>
      <c r="B2900" s="254" t="s">
        <v>3261</v>
      </c>
    </row>
    <row r="2901" spans="1:2">
      <c r="A2901" t="str">
        <f t="shared" si="45"/>
        <v>O0833</v>
      </c>
      <c r="B2901" s="254" t="s">
        <v>3262</v>
      </c>
    </row>
    <row r="2902" spans="1:2">
      <c r="A2902" t="str">
        <f t="shared" si="45"/>
        <v>O0834</v>
      </c>
      <c r="B2902" s="254" t="s">
        <v>3263</v>
      </c>
    </row>
    <row r="2903" spans="1:2">
      <c r="A2903" t="str">
        <f t="shared" si="45"/>
        <v>O0835</v>
      </c>
      <c r="B2903" s="254" t="s">
        <v>3264</v>
      </c>
    </row>
    <row r="2904" spans="1:2">
      <c r="A2904" t="str">
        <f t="shared" si="45"/>
        <v>O0836</v>
      </c>
      <c r="B2904" s="254" t="s">
        <v>3265</v>
      </c>
    </row>
    <row r="2905" spans="1:2">
      <c r="A2905" t="str">
        <f t="shared" si="45"/>
        <v>O0837</v>
      </c>
      <c r="B2905" s="254" t="s">
        <v>3266</v>
      </c>
    </row>
    <row r="2906" spans="1:2">
      <c r="A2906" t="str">
        <f t="shared" si="45"/>
        <v>O0838</v>
      </c>
      <c r="B2906" s="254" t="s">
        <v>3267</v>
      </c>
    </row>
    <row r="2907" spans="1:2">
      <c r="A2907" t="str">
        <f t="shared" si="45"/>
        <v>O0839</v>
      </c>
      <c r="B2907" s="254" t="s">
        <v>3268</v>
      </c>
    </row>
    <row r="2908" spans="1:2">
      <c r="A2908" t="str">
        <f t="shared" si="45"/>
        <v>O0840</v>
      </c>
      <c r="B2908" s="254" t="s">
        <v>3269</v>
      </c>
    </row>
    <row r="2909" spans="1:2">
      <c r="A2909" t="str">
        <f t="shared" si="45"/>
        <v>O0841</v>
      </c>
      <c r="B2909" s="254" t="s">
        <v>3270</v>
      </c>
    </row>
    <row r="2910" spans="1:2">
      <c r="A2910" t="str">
        <f t="shared" si="45"/>
        <v>O0842</v>
      </c>
      <c r="B2910" s="254" t="s">
        <v>3271</v>
      </c>
    </row>
    <row r="2911" spans="1:2">
      <c r="A2911" t="str">
        <f t="shared" si="45"/>
        <v>O0843</v>
      </c>
      <c r="B2911" s="254" t="s">
        <v>3272</v>
      </c>
    </row>
    <row r="2912" spans="1:2">
      <c r="A2912" t="str">
        <f t="shared" si="45"/>
        <v>O0844</v>
      </c>
      <c r="B2912" s="254" t="s">
        <v>3273</v>
      </c>
    </row>
    <row r="2913" spans="1:2">
      <c r="A2913" t="str">
        <f t="shared" si="45"/>
        <v>O0845</v>
      </c>
      <c r="B2913" s="254" t="s">
        <v>3274</v>
      </c>
    </row>
    <row r="2914" spans="1:2">
      <c r="A2914" t="str">
        <f t="shared" si="45"/>
        <v>O0846</v>
      </c>
      <c r="B2914" s="254" t="s">
        <v>3275</v>
      </c>
    </row>
    <row r="2915" spans="1:2">
      <c r="A2915" t="str">
        <f t="shared" si="45"/>
        <v>O0847</v>
      </c>
      <c r="B2915" s="254" t="s">
        <v>3276</v>
      </c>
    </row>
    <row r="2916" spans="1:2">
      <c r="A2916" t="str">
        <f t="shared" si="45"/>
        <v>O0848</v>
      </c>
      <c r="B2916" s="254" t="s">
        <v>3277</v>
      </c>
    </row>
    <row r="2917" spans="1:2">
      <c r="A2917" t="str">
        <f t="shared" si="45"/>
        <v>O0849</v>
      </c>
      <c r="B2917" s="254" t="s">
        <v>3278</v>
      </c>
    </row>
    <row r="2918" spans="1:2">
      <c r="A2918" t="str">
        <f t="shared" si="45"/>
        <v>O0850</v>
      </c>
      <c r="B2918" s="254" t="s">
        <v>3279</v>
      </c>
    </row>
    <row r="2919" spans="1:2">
      <c r="A2919" t="str">
        <f t="shared" si="45"/>
        <v>O0851</v>
      </c>
      <c r="B2919" s="254" t="s">
        <v>3280</v>
      </c>
    </row>
    <row r="2920" spans="1:2">
      <c r="A2920" t="str">
        <f t="shared" si="45"/>
        <v>O0852</v>
      </c>
      <c r="B2920" s="254" t="s">
        <v>3281</v>
      </c>
    </row>
    <row r="2921" spans="1:2">
      <c r="A2921" t="str">
        <f t="shared" si="45"/>
        <v>O0853</v>
      </c>
      <c r="B2921" s="254" t="s">
        <v>3282</v>
      </c>
    </row>
    <row r="2922" spans="1:2">
      <c r="A2922" t="str">
        <f t="shared" si="45"/>
        <v>O0854</v>
      </c>
      <c r="B2922" s="254" t="s">
        <v>3283</v>
      </c>
    </row>
    <row r="2923" spans="1:2">
      <c r="A2923" t="str">
        <f t="shared" si="45"/>
        <v>O0855</v>
      </c>
      <c r="B2923" s="254" t="s">
        <v>3284</v>
      </c>
    </row>
    <row r="2924" spans="1:2">
      <c r="A2924" t="str">
        <f t="shared" si="45"/>
        <v>O0856</v>
      </c>
      <c r="B2924" s="254" t="s">
        <v>3285</v>
      </c>
    </row>
    <row r="2925" spans="1:2">
      <c r="A2925" t="str">
        <f t="shared" si="45"/>
        <v>O0857</v>
      </c>
      <c r="B2925" s="254" t="s">
        <v>3286</v>
      </c>
    </row>
    <row r="2926" spans="1:2">
      <c r="A2926" t="str">
        <f t="shared" si="45"/>
        <v>O0858</v>
      </c>
      <c r="B2926" s="254" t="s">
        <v>3287</v>
      </c>
    </row>
    <row r="2927" spans="1:2">
      <c r="A2927" t="str">
        <f t="shared" si="45"/>
        <v>O0859</v>
      </c>
      <c r="B2927" s="254" t="s">
        <v>3288</v>
      </c>
    </row>
    <row r="2928" spans="1:2">
      <c r="A2928" t="str">
        <f t="shared" si="45"/>
        <v>O0860</v>
      </c>
      <c r="B2928" s="254" t="s">
        <v>3289</v>
      </c>
    </row>
    <row r="2929" spans="1:2">
      <c r="A2929" t="str">
        <f t="shared" si="45"/>
        <v>O0861</v>
      </c>
      <c r="B2929" s="254" t="s">
        <v>3290</v>
      </c>
    </row>
    <row r="2930" spans="1:2">
      <c r="A2930" t="str">
        <f t="shared" si="45"/>
        <v>O0862</v>
      </c>
      <c r="B2930" s="254" t="s">
        <v>3291</v>
      </c>
    </row>
    <row r="2931" spans="1:2">
      <c r="A2931" t="str">
        <f t="shared" si="45"/>
        <v>O0863</v>
      </c>
      <c r="B2931" s="254" t="s">
        <v>3292</v>
      </c>
    </row>
    <row r="2932" spans="1:2">
      <c r="A2932" t="str">
        <f t="shared" si="45"/>
        <v>O0864</v>
      </c>
      <c r="B2932" s="254" t="s">
        <v>3293</v>
      </c>
    </row>
    <row r="2933" spans="1:2">
      <c r="A2933" t="str">
        <f t="shared" si="45"/>
        <v>O0865</v>
      </c>
      <c r="B2933" s="254" t="s">
        <v>3294</v>
      </c>
    </row>
    <row r="2934" spans="1:2">
      <c r="A2934" t="str">
        <f t="shared" si="45"/>
        <v>O0866</v>
      </c>
      <c r="B2934" s="254" t="s">
        <v>3295</v>
      </c>
    </row>
    <row r="2935" spans="1:2">
      <c r="A2935" t="str">
        <f t="shared" si="45"/>
        <v>O0867</v>
      </c>
      <c r="B2935" s="254" t="s">
        <v>3296</v>
      </c>
    </row>
    <row r="2936" spans="1:2">
      <c r="A2936" t="str">
        <f t="shared" si="45"/>
        <v>O0868</v>
      </c>
      <c r="B2936" s="254" t="s">
        <v>3297</v>
      </c>
    </row>
    <row r="2937" spans="1:2">
      <c r="A2937" t="str">
        <f t="shared" si="45"/>
        <v>O0869</v>
      </c>
      <c r="B2937" s="254" t="s">
        <v>3298</v>
      </c>
    </row>
    <row r="2938" spans="1:2">
      <c r="A2938" t="str">
        <f t="shared" si="45"/>
        <v>O0870</v>
      </c>
      <c r="B2938" s="254" t="s">
        <v>3299</v>
      </c>
    </row>
    <row r="2939" spans="1:2">
      <c r="A2939" t="str">
        <f t="shared" si="45"/>
        <v>O0871</v>
      </c>
      <c r="B2939" s="254" t="s">
        <v>3300</v>
      </c>
    </row>
    <row r="2940" spans="1:2">
      <c r="A2940" t="str">
        <f t="shared" si="45"/>
        <v>O0872</v>
      </c>
      <c r="B2940" s="254" t="s">
        <v>3301</v>
      </c>
    </row>
    <row r="2941" spans="1:2">
      <c r="A2941" t="str">
        <f t="shared" si="45"/>
        <v>O0873</v>
      </c>
      <c r="B2941" s="254" t="s">
        <v>3302</v>
      </c>
    </row>
    <row r="2942" spans="1:2">
      <c r="A2942" t="str">
        <f t="shared" si="45"/>
        <v>O0874</v>
      </c>
      <c r="B2942" s="254" t="s">
        <v>3303</v>
      </c>
    </row>
    <row r="2943" spans="1:2">
      <c r="A2943" t="str">
        <f t="shared" si="45"/>
        <v>O0875</v>
      </c>
      <c r="B2943" s="254" t="s">
        <v>3304</v>
      </c>
    </row>
    <row r="2944" spans="1:2">
      <c r="A2944" t="str">
        <f t="shared" si="45"/>
        <v>O0876</v>
      </c>
      <c r="B2944" s="254" t="s">
        <v>3305</v>
      </c>
    </row>
    <row r="2945" spans="1:2">
      <c r="A2945" t="str">
        <f t="shared" si="45"/>
        <v>O0877</v>
      </c>
      <c r="B2945" s="254" t="s">
        <v>3306</v>
      </c>
    </row>
    <row r="2946" spans="1:2">
      <c r="A2946" t="str">
        <f t="shared" si="45"/>
        <v>O0878</v>
      </c>
      <c r="B2946" s="254" t="s">
        <v>3307</v>
      </c>
    </row>
    <row r="2947" spans="1:2">
      <c r="A2947" t="str">
        <f t="shared" ref="A2947:A3010" si="46">LEFT(B2947,5)</f>
        <v>O0879</v>
      </c>
      <c r="B2947" s="254" t="s">
        <v>3308</v>
      </c>
    </row>
    <row r="2948" spans="1:2">
      <c r="A2948" t="str">
        <f t="shared" si="46"/>
        <v>O0880</v>
      </c>
      <c r="B2948" s="254" t="s">
        <v>3309</v>
      </c>
    </row>
    <row r="2949" spans="1:2">
      <c r="A2949" t="str">
        <f t="shared" si="46"/>
        <v>O0881</v>
      </c>
      <c r="B2949" s="254" t="s">
        <v>3310</v>
      </c>
    </row>
    <row r="2950" spans="1:2">
      <c r="A2950" t="str">
        <f t="shared" si="46"/>
        <v>O0882</v>
      </c>
      <c r="B2950" s="254" t="s">
        <v>3311</v>
      </c>
    </row>
    <row r="2951" spans="1:2">
      <c r="A2951" t="str">
        <f t="shared" si="46"/>
        <v>O0883</v>
      </c>
      <c r="B2951" s="254" t="s">
        <v>3312</v>
      </c>
    </row>
    <row r="2952" spans="1:2">
      <c r="A2952" t="str">
        <f t="shared" si="46"/>
        <v>O0884</v>
      </c>
      <c r="B2952" s="254" t="s">
        <v>3313</v>
      </c>
    </row>
    <row r="2953" spans="1:2">
      <c r="A2953" t="str">
        <f t="shared" si="46"/>
        <v>O0885</v>
      </c>
      <c r="B2953" s="254" t="s">
        <v>3314</v>
      </c>
    </row>
    <row r="2954" spans="1:2">
      <c r="A2954" t="str">
        <f t="shared" si="46"/>
        <v>O0886</v>
      </c>
      <c r="B2954" s="254" t="s">
        <v>3315</v>
      </c>
    </row>
    <row r="2955" spans="1:2">
      <c r="A2955" t="str">
        <f t="shared" si="46"/>
        <v>O0887</v>
      </c>
      <c r="B2955" s="254" t="s">
        <v>3316</v>
      </c>
    </row>
    <row r="2956" spans="1:2">
      <c r="A2956" t="str">
        <f t="shared" si="46"/>
        <v>O0888</v>
      </c>
      <c r="B2956" s="254" t="s">
        <v>3317</v>
      </c>
    </row>
    <row r="2957" spans="1:2">
      <c r="A2957" t="str">
        <f t="shared" si="46"/>
        <v>O0889</v>
      </c>
      <c r="B2957" s="254" t="s">
        <v>3318</v>
      </c>
    </row>
    <row r="2958" spans="1:2">
      <c r="A2958" t="str">
        <f t="shared" si="46"/>
        <v>O0890</v>
      </c>
      <c r="B2958" s="254" t="s">
        <v>3319</v>
      </c>
    </row>
    <row r="2959" spans="1:2">
      <c r="A2959" t="str">
        <f t="shared" si="46"/>
        <v>O0891</v>
      </c>
      <c r="B2959" s="254" t="s">
        <v>3320</v>
      </c>
    </row>
    <row r="2960" spans="1:2">
      <c r="A2960" t="str">
        <f t="shared" si="46"/>
        <v>O0892</v>
      </c>
      <c r="B2960" s="254" t="s">
        <v>3321</v>
      </c>
    </row>
    <row r="2961" spans="1:2">
      <c r="A2961" t="str">
        <f t="shared" si="46"/>
        <v>O0893</v>
      </c>
      <c r="B2961" s="254" t="s">
        <v>3322</v>
      </c>
    </row>
    <row r="2962" spans="1:2">
      <c r="A2962" t="str">
        <f t="shared" si="46"/>
        <v>O0894</v>
      </c>
      <c r="B2962" s="254" t="s">
        <v>3323</v>
      </c>
    </row>
    <row r="2963" spans="1:2">
      <c r="A2963" t="str">
        <f t="shared" si="46"/>
        <v>O0895</v>
      </c>
      <c r="B2963" s="254" t="s">
        <v>3324</v>
      </c>
    </row>
    <row r="2964" spans="1:2">
      <c r="A2964" t="str">
        <f t="shared" si="46"/>
        <v>O0896</v>
      </c>
      <c r="B2964" s="254" t="s">
        <v>3325</v>
      </c>
    </row>
    <row r="2965" spans="1:2">
      <c r="A2965" t="str">
        <f t="shared" si="46"/>
        <v>O0897</v>
      </c>
      <c r="B2965" s="254" t="s">
        <v>3326</v>
      </c>
    </row>
    <row r="2966" spans="1:2">
      <c r="A2966" t="str">
        <f t="shared" si="46"/>
        <v>O0898</v>
      </c>
      <c r="B2966" s="254" t="s">
        <v>3327</v>
      </c>
    </row>
    <row r="2967" spans="1:2">
      <c r="A2967" t="str">
        <f t="shared" si="46"/>
        <v>O0899</v>
      </c>
      <c r="B2967" s="254" t="s">
        <v>3328</v>
      </c>
    </row>
    <row r="2968" spans="1:2">
      <c r="A2968" t="str">
        <f t="shared" si="46"/>
        <v>O0900</v>
      </c>
      <c r="B2968" s="254" t="s">
        <v>3329</v>
      </c>
    </row>
    <row r="2969" spans="1:2">
      <c r="A2969" t="str">
        <f t="shared" si="46"/>
        <v>O0901</v>
      </c>
      <c r="B2969" s="254" t="s">
        <v>3330</v>
      </c>
    </row>
    <row r="2970" spans="1:2">
      <c r="A2970" t="str">
        <f t="shared" si="46"/>
        <v>O0902</v>
      </c>
      <c r="B2970" s="254" t="s">
        <v>3331</v>
      </c>
    </row>
    <row r="2971" spans="1:2">
      <c r="A2971" t="str">
        <f t="shared" si="46"/>
        <v>O0903</v>
      </c>
      <c r="B2971" s="254" t="s">
        <v>3332</v>
      </c>
    </row>
    <row r="2972" spans="1:2">
      <c r="A2972" t="str">
        <f t="shared" si="46"/>
        <v>O0904</v>
      </c>
      <c r="B2972" s="254" t="s">
        <v>3333</v>
      </c>
    </row>
    <row r="2973" spans="1:2">
      <c r="A2973" t="str">
        <f t="shared" si="46"/>
        <v>O0905</v>
      </c>
      <c r="B2973" s="254" t="s">
        <v>3334</v>
      </c>
    </row>
    <row r="2974" spans="1:2">
      <c r="A2974" t="str">
        <f t="shared" si="46"/>
        <v>O0906</v>
      </c>
      <c r="B2974" s="254" t="s">
        <v>3335</v>
      </c>
    </row>
    <row r="2975" spans="1:2">
      <c r="A2975" t="str">
        <f t="shared" si="46"/>
        <v>O0907</v>
      </c>
      <c r="B2975" s="254" t="s">
        <v>3336</v>
      </c>
    </row>
    <row r="2976" spans="1:2">
      <c r="A2976" t="str">
        <f t="shared" si="46"/>
        <v>O0908</v>
      </c>
      <c r="B2976" s="254" t="s">
        <v>3337</v>
      </c>
    </row>
    <row r="2977" spans="1:2">
      <c r="A2977" t="str">
        <f t="shared" si="46"/>
        <v>O0909</v>
      </c>
      <c r="B2977" s="254" t="s">
        <v>3338</v>
      </c>
    </row>
    <row r="2978" spans="1:2">
      <c r="A2978" t="str">
        <f t="shared" si="46"/>
        <v>O0910</v>
      </c>
      <c r="B2978" s="254" t="s">
        <v>3339</v>
      </c>
    </row>
    <row r="2979" spans="1:2">
      <c r="A2979" t="str">
        <f t="shared" si="46"/>
        <v>O0911</v>
      </c>
      <c r="B2979" s="254" t="s">
        <v>3340</v>
      </c>
    </row>
    <row r="2980" spans="1:2">
      <c r="A2980" t="str">
        <f t="shared" si="46"/>
        <v>O0912</v>
      </c>
      <c r="B2980" s="254" t="s">
        <v>3341</v>
      </c>
    </row>
    <row r="2981" spans="1:2">
      <c r="A2981" t="str">
        <f t="shared" si="46"/>
        <v>O0913</v>
      </c>
      <c r="B2981" s="254" t="s">
        <v>3342</v>
      </c>
    </row>
    <row r="2982" spans="1:2">
      <c r="A2982" t="str">
        <f t="shared" si="46"/>
        <v>O0914</v>
      </c>
      <c r="B2982" s="254" t="s">
        <v>3343</v>
      </c>
    </row>
    <row r="2983" spans="1:2">
      <c r="A2983" t="str">
        <f t="shared" si="46"/>
        <v>O0915</v>
      </c>
      <c r="B2983" s="254" t="s">
        <v>3344</v>
      </c>
    </row>
    <row r="2984" spans="1:2">
      <c r="A2984" t="str">
        <f t="shared" si="46"/>
        <v>O0916</v>
      </c>
      <c r="B2984" s="254" t="s">
        <v>3345</v>
      </c>
    </row>
    <row r="2985" spans="1:2">
      <c r="A2985" t="str">
        <f t="shared" si="46"/>
        <v>O0917</v>
      </c>
      <c r="B2985" s="254" t="s">
        <v>3346</v>
      </c>
    </row>
    <row r="2986" spans="1:2">
      <c r="A2986" t="str">
        <f t="shared" si="46"/>
        <v>O0918</v>
      </c>
      <c r="B2986" s="254" t="s">
        <v>3347</v>
      </c>
    </row>
    <row r="2987" spans="1:2">
      <c r="A2987" t="str">
        <f t="shared" si="46"/>
        <v>O0919</v>
      </c>
      <c r="B2987" s="254" t="s">
        <v>3348</v>
      </c>
    </row>
    <row r="2988" spans="1:2">
      <c r="A2988" t="str">
        <f t="shared" si="46"/>
        <v>O0920</v>
      </c>
      <c r="B2988" s="254" t="s">
        <v>3349</v>
      </c>
    </row>
    <row r="2989" spans="1:2">
      <c r="A2989" t="str">
        <f t="shared" si="46"/>
        <v>O0921</v>
      </c>
      <c r="B2989" s="254" t="s">
        <v>3350</v>
      </c>
    </row>
    <row r="2990" spans="1:2">
      <c r="A2990" t="str">
        <f t="shared" si="46"/>
        <v>O0922</v>
      </c>
      <c r="B2990" s="254" t="s">
        <v>3351</v>
      </c>
    </row>
    <row r="2991" spans="1:2">
      <c r="A2991" t="str">
        <f t="shared" si="46"/>
        <v>O0923</v>
      </c>
      <c r="B2991" s="254" t="s">
        <v>3352</v>
      </c>
    </row>
    <row r="2992" spans="1:2">
      <c r="A2992" t="str">
        <f t="shared" si="46"/>
        <v>O0924</v>
      </c>
      <c r="B2992" s="254" t="s">
        <v>3353</v>
      </c>
    </row>
    <row r="2993" spans="1:2">
      <c r="A2993" t="str">
        <f t="shared" si="46"/>
        <v>O0925</v>
      </c>
      <c r="B2993" s="254" t="s">
        <v>3354</v>
      </c>
    </row>
    <row r="2994" spans="1:2">
      <c r="A2994" t="str">
        <f t="shared" si="46"/>
        <v>O0926</v>
      </c>
      <c r="B2994" s="254" t="s">
        <v>3355</v>
      </c>
    </row>
    <row r="2995" spans="1:2">
      <c r="A2995" t="str">
        <f t="shared" si="46"/>
        <v>O0927</v>
      </c>
      <c r="B2995" s="254" t="s">
        <v>3356</v>
      </c>
    </row>
    <row r="2996" spans="1:2">
      <c r="A2996" t="str">
        <f t="shared" si="46"/>
        <v>O0928</v>
      </c>
      <c r="B2996" s="254" t="s">
        <v>3357</v>
      </c>
    </row>
    <row r="2997" spans="1:2">
      <c r="A2997" t="str">
        <f t="shared" si="46"/>
        <v>O0929</v>
      </c>
      <c r="B2997" s="254" t="s">
        <v>3358</v>
      </c>
    </row>
    <row r="2998" spans="1:2">
      <c r="A2998" t="str">
        <f t="shared" si="46"/>
        <v>O0930</v>
      </c>
      <c r="B2998" s="254" t="s">
        <v>3359</v>
      </c>
    </row>
    <row r="2999" spans="1:2">
      <c r="A2999" t="str">
        <f t="shared" si="46"/>
        <v>O0931</v>
      </c>
      <c r="B2999" s="254" t="s">
        <v>3360</v>
      </c>
    </row>
    <row r="3000" spans="1:2">
      <c r="A3000" t="str">
        <f t="shared" si="46"/>
        <v>O0932</v>
      </c>
      <c r="B3000" s="254" t="s">
        <v>3361</v>
      </c>
    </row>
    <row r="3001" spans="1:2">
      <c r="A3001" t="str">
        <f t="shared" si="46"/>
        <v>O0933</v>
      </c>
      <c r="B3001" s="254" t="s">
        <v>3362</v>
      </c>
    </row>
    <row r="3002" spans="1:2">
      <c r="A3002" t="str">
        <f t="shared" si="46"/>
        <v>O0934</v>
      </c>
      <c r="B3002" s="254" t="s">
        <v>3363</v>
      </c>
    </row>
    <row r="3003" spans="1:2">
      <c r="A3003" t="str">
        <f t="shared" si="46"/>
        <v>O0935</v>
      </c>
      <c r="B3003" s="254" t="s">
        <v>3364</v>
      </c>
    </row>
    <row r="3004" spans="1:2">
      <c r="A3004" t="str">
        <f t="shared" si="46"/>
        <v>O0936</v>
      </c>
      <c r="B3004" s="254" t="s">
        <v>3365</v>
      </c>
    </row>
    <row r="3005" spans="1:2">
      <c r="A3005" t="str">
        <f t="shared" si="46"/>
        <v>O0937</v>
      </c>
      <c r="B3005" s="254" t="s">
        <v>3366</v>
      </c>
    </row>
    <row r="3006" spans="1:2">
      <c r="A3006" t="str">
        <f t="shared" si="46"/>
        <v>O0938</v>
      </c>
      <c r="B3006" s="254" t="s">
        <v>3367</v>
      </c>
    </row>
    <row r="3007" spans="1:2">
      <c r="A3007" t="str">
        <f t="shared" si="46"/>
        <v>O0939</v>
      </c>
      <c r="B3007" s="254" t="s">
        <v>3368</v>
      </c>
    </row>
    <row r="3008" spans="1:2">
      <c r="A3008" t="str">
        <f t="shared" si="46"/>
        <v>O0940</v>
      </c>
      <c r="B3008" s="254" t="s">
        <v>3369</v>
      </c>
    </row>
    <row r="3009" spans="1:2">
      <c r="A3009" t="str">
        <f t="shared" si="46"/>
        <v>O0941</v>
      </c>
      <c r="B3009" s="254" t="s">
        <v>3370</v>
      </c>
    </row>
    <row r="3010" spans="1:2">
      <c r="A3010" t="str">
        <f t="shared" si="46"/>
        <v>O0942</v>
      </c>
      <c r="B3010" s="254" t="s">
        <v>3371</v>
      </c>
    </row>
    <row r="3011" spans="1:2">
      <c r="A3011" t="str">
        <f t="shared" ref="A3011:A3074" si="47">LEFT(B3011,5)</f>
        <v>O0943</v>
      </c>
      <c r="B3011" s="254" t="s">
        <v>3372</v>
      </c>
    </row>
    <row r="3012" spans="1:2">
      <c r="A3012" t="str">
        <f t="shared" si="47"/>
        <v>O0944</v>
      </c>
      <c r="B3012" s="254" t="s">
        <v>3373</v>
      </c>
    </row>
    <row r="3013" spans="1:2">
      <c r="A3013" t="str">
        <f t="shared" si="47"/>
        <v>O0945</v>
      </c>
      <c r="B3013" s="254" t="s">
        <v>3374</v>
      </c>
    </row>
    <row r="3014" spans="1:2">
      <c r="A3014" t="str">
        <f t="shared" si="47"/>
        <v>O0946</v>
      </c>
      <c r="B3014" s="254" t="s">
        <v>3375</v>
      </c>
    </row>
    <row r="3015" spans="1:2">
      <c r="A3015" t="str">
        <f t="shared" si="47"/>
        <v>O0947</v>
      </c>
      <c r="B3015" s="254" t="s">
        <v>3376</v>
      </c>
    </row>
    <row r="3016" spans="1:2">
      <c r="A3016" t="str">
        <f t="shared" si="47"/>
        <v>O0948</v>
      </c>
      <c r="B3016" s="254" t="s">
        <v>3377</v>
      </c>
    </row>
    <row r="3017" spans="1:2">
      <c r="A3017" t="str">
        <f t="shared" si="47"/>
        <v>O0949</v>
      </c>
      <c r="B3017" s="254" t="s">
        <v>3378</v>
      </c>
    </row>
    <row r="3018" spans="1:2">
      <c r="A3018" t="str">
        <f t="shared" si="47"/>
        <v>O0950</v>
      </c>
      <c r="B3018" s="254" t="s">
        <v>3379</v>
      </c>
    </row>
    <row r="3019" spans="1:2">
      <c r="A3019" t="str">
        <f t="shared" si="47"/>
        <v>O0951</v>
      </c>
      <c r="B3019" s="254" t="s">
        <v>3380</v>
      </c>
    </row>
    <row r="3020" spans="1:2">
      <c r="A3020" t="str">
        <f t="shared" si="47"/>
        <v>O0952</v>
      </c>
      <c r="B3020" s="254" t="s">
        <v>3381</v>
      </c>
    </row>
    <row r="3021" spans="1:2">
      <c r="A3021" t="str">
        <f t="shared" si="47"/>
        <v>O0953</v>
      </c>
      <c r="B3021" s="254" t="s">
        <v>3382</v>
      </c>
    </row>
    <row r="3022" spans="1:2">
      <c r="A3022" t="str">
        <f t="shared" si="47"/>
        <v>O0954</v>
      </c>
      <c r="B3022" s="254" t="s">
        <v>3383</v>
      </c>
    </row>
    <row r="3023" spans="1:2">
      <c r="A3023" t="str">
        <f t="shared" si="47"/>
        <v>O0955</v>
      </c>
      <c r="B3023" s="254" t="s">
        <v>3384</v>
      </c>
    </row>
    <row r="3024" spans="1:2">
      <c r="A3024" t="str">
        <f t="shared" si="47"/>
        <v>O0956</v>
      </c>
      <c r="B3024" s="254" t="s">
        <v>3385</v>
      </c>
    </row>
    <row r="3025" spans="1:2">
      <c r="A3025" t="str">
        <f t="shared" si="47"/>
        <v>O0957</v>
      </c>
      <c r="B3025" s="254" t="s">
        <v>3386</v>
      </c>
    </row>
    <row r="3026" spans="1:2">
      <c r="A3026" t="str">
        <f t="shared" si="47"/>
        <v>O0958</v>
      </c>
      <c r="B3026" s="254" t="s">
        <v>3387</v>
      </c>
    </row>
    <row r="3027" spans="1:2">
      <c r="A3027" t="str">
        <f t="shared" si="47"/>
        <v>O0959</v>
      </c>
      <c r="B3027" s="254" t="s">
        <v>3388</v>
      </c>
    </row>
    <row r="3028" spans="1:2">
      <c r="A3028" t="str">
        <f t="shared" si="47"/>
        <v>O0960</v>
      </c>
      <c r="B3028" s="254" t="s">
        <v>3389</v>
      </c>
    </row>
    <row r="3029" spans="1:2">
      <c r="A3029" t="str">
        <f t="shared" si="47"/>
        <v>O0961</v>
      </c>
      <c r="B3029" s="254" t="s">
        <v>3390</v>
      </c>
    </row>
    <row r="3030" spans="1:2">
      <c r="A3030" t="str">
        <f t="shared" si="47"/>
        <v>O0962</v>
      </c>
      <c r="B3030" s="254" t="s">
        <v>3391</v>
      </c>
    </row>
    <row r="3031" spans="1:2">
      <c r="A3031" t="str">
        <f t="shared" si="47"/>
        <v>O0963</v>
      </c>
      <c r="B3031" s="254" t="s">
        <v>3392</v>
      </c>
    </row>
    <row r="3032" spans="1:2">
      <c r="A3032" t="str">
        <f t="shared" si="47"/>
        <v>O0964</v>
      </c>
      <c r="B3032" s="254" t="s">
        <v>3393</v>
      </c>
    </row>
    <row r="3033" spans="1:2">
      <c r="A3033" t="str">
        <f t="shared" si="47"/>
        <v>O0965</v>
      </c>
      <c r="B3033" s="254" t="s">
        <v>3394</v>
      </c>
    </row>
    <row r="3034" spans="1:2">
      <c r="A3034" t="str">
        <f t="shared" si="47"/>
        <v>O0966</v>
      </c>
      <c r="B3034" s="254" t="s">
        <v>3395</v>
      </c>
    </row>
    <row r="3035" spans="1:2">
      <c r="A3035" t="str">
        <f t="shared" si="47"/>
        <v>O0967</v>
      </c>
      <c r="B3035" s="254" t="s">
        <v>3396</v>
      </c>
    </row>
    <row r="3036" spans="1:2">
      <c r="A3036" t="str">
        <f t="shared" si="47"/>
        <v>O0968</v>
      </c>
      <c r="B3036" s="254" t="s">
        <v>3397</v>
      </c>
    </row>
    <row r="3037" spans="1:2">
      <c r="A3037" t="str">
        <f t="shared" si="47"/>
        <v>O0969</v>
      </c>
      <c r="B3037" s="254" t="s">
        <v>3398</v>
      </c>
    </row>
    <row r="3038" spans="1:2">
      <c r="A3038" t="str">
        <f t="shared" si="47"/>
        <v>O0970</v>
      </c>
      <c r="B3038" s="254" t="s">
        <v>3399</v>
      </c>
    </row>
    <row r="3039" spans="1:2">
      <c r="A3039" t="str">
        <f t="shared" si="47"/>
        <v>O0971</v>
      </c>
      <c r="B3039" s="254" t="s">
        <v>3400</v>
      </c>
    </row>
    <row r="3040" spans="1:2">
      <c r="A3040" t="str">
        <f t="shared" si="47"/>
        <v>O0972</v>
      </c>
      <c r="B3040" s="254" t="s">
        <v>3401</v>
      </c>
    </row>
    <row r="3041" spans="1:2">
      <c r="A3041" t="str">
        <f t="shared" si="47"/>
        <v>O0973</v>
      </c>
      <c r="B3041" s="254" t="s">
        <v>3402</v>
      </c>
    </row>
    <row r="3042" spans="1:2">
      <c r="A3042" t="str">
        <f t="shared" si="47"/>
        <v>O0974</v>
      </c>
      <c r="B3042" s="254" t="s">
        <v>3403</v>
      </c>
    </row>
    <row r="3043" spans="1:2">
      <c r="A3043" t="str">
        <f t="shared" si="47"/>
        <v>O0975</v>
      </c>
      <c r="B3043" s="254" t="s">
        <v>3404</v>
      </c>
    </row>
    <row r="3044" spans="1:2">
      <c r="A3044" t="str">
        <f t="shared" si="47"/>
        <v>O0976</v>
      </c>
      <c r="B3044" s="254" t="s">
        <v>3405</v>
      </c>
    </row>
    <row r="3045" spans="1:2">
      <c r="A3045" t="str">
        <f t="shared" si="47"/>
        <v>O0977</v>
      </c>
      <c r="B3045" s="254" t="s">
        <v>3406</v>
      </c>
    </row>
    <row r="3046" spans="1:2">
      <c r="A3046" t="str">
        <f t="shared" si="47"/>
        <v>O0978</v>
      </c>
      <c r="B3046" s="254" t="s">
        <v>3407</v>
      </c>
    </row>
    <row r="3047" spans="1:2">
      <c r="A3047" t="str">
        <f t="shared" si="47"/>
        <v>O0979</v>
      </c>
      <c r="B3047" s="254" t="s">
        <v>3408</v>
      </c>
    </row>
    <row r="3048" spans="1:2">
      <c r="A3048" t="str">
        <f t="shared" si="47"/>
        <v>O0980</v>
      </c>
      <c r="B3048" s="254" t="s">
        <v>3409</v>
      </c>
    </row>
    <row r="3049" spans="1:2">
      <c r="A3049" t="str">
        <f t="shared" si="47"/>
        <v>O0981</v>
      </c>
      <c r="B3049" s="254" t="s">
        <v>3410</v>
      </c>
    </row>
    <row r="3050" spans="1:2">
      <c r="A3050" t="str">
        <f t="shared" si="47"/>
        <v>O0982</v>
      </c>
      <c r="B3050" s="254" t="s">
        <v>3411</v>
      </c>
    </row>
    <row r="3051" spans="1:2">
      <c r="A3051" t="str">
        <f t="shared" si="47"/>
        <v>O0983</v>
      </c>
      <c r="B3051" s="254" t="s">
        <v>3412</v>
      </c>
    </row>
    <row r="3052" spans="1:2">
      <c r="A3052" t="str">
        <f t="shared" si="47"/>
        <v>O0984</v>
      </c>
      <c r="B3052" s="254" t="s">
        <v>3413</v>
      </c>
    </row>
    <row r="3053" spans="1:2">
      <c r="A3053" t="str">
        <f t="shared" si="47"/>
        <v>O0985</v>
      </c>
      <c r="B3053" s="254" t="s">
        <v>3414</v>
      </c>
    </row>
    <row r="3054" spans="1:2">
      <c r="A3054" t="str">
        <f t="shared" si="47"/>
        <v>O0986</v>
      </c>
      <c r="B3054" s="254" t="s">
        <v>3415</v>
      </c>
    </row>
    <row r="3055" spans="1:2">
      <c r="A3055" t="str">
        <f t="shared" si="47"/>
        <v>O0987</v>
      </c>
      <c r="B3055" s="254" t="s">
        <v>3416</v>
      </c>
    </row>
    <row r="3056" spans="1:2">
      <c r="A3056" t="str">
        <f t="shared" si="47"/>
        <v>O0988</v>
      </c>
      <c r="B3056" s="254" t="s">
        <v>3417</v>
      </c>
    </row>
    <row r="3057" spans="1:2">
      <c r="A3057" t="str">
        <f t="shared" si="47"/>
        <v>O0989</v>
      </c>
      <c r="B3057" s="254" t="s">
        <v>3418</v>
      </c>
    </row>
    <row r="3058" spans="1:2">
      <c r="A3058" t="str">
        <f t="shared" si="47"/>
        <v>O0990</v>
      </c>
      <c r="B3058" s="254" t="s">
        <v>3419</v>
      </c>
    </row>
    <row r="3059" spans="1:2">
      <c r="A3059" t="str">
        <f t="shared" si="47"/>
        <v>O0991</v>
      </c>
      <c r="B3059" s="254" t="s">
        <v>3420</v>
      </c>
    </row>
    <row r="3060" spans="1:2">
      <c r="A3060" t="str">
        <f t="shared" si="47"/>
        <v>O0992</v>
      </c>
      <c r="B3060" s="254" t="s">
        <v>3421</v>
      </c>
    </row>
    <row r="3061" spans="1:2">
      <c r="A3061" t="str">
        <f t="shared" si="47"/>
        <v>O0993</v>
      </c>
      <c r="B3061" s="254" t="s">
        <v>3422</v>
      </c>
    </row>
    <row r="3062" spans="1:2">
      <c r="A3062" t="str">
        <f t="shared" si="47"/>
        <v>O0994</v>
      </c>
      <c r="B3062" s="254" t="s">
        <v>3423</v>
      </c>
    </row>
    <row r="3063" spans="1:2">
      <c r="A3063" t="str">
        <f t="shared" si="47"/>
        <v>O0995</v>
      </c>
      <c r="B3063" s="254" t="s">
        <v>3424</v>
      </c>
    </row>
    <row r="3064" spans="1:2">
      <c r="A3064" t="str">
        <f t="shared" si="47"/>
        <v>O0996</v>
      </c>
      <c r="B3064" s="254" t="s">
        <v>3425</v>
      </c>
    </row>
    <row r="3065" spans="1:2">
      <c r="A3065" t="str">
        <f t="shared" si="47"/>
        <v>O0997</v>
      </c>
      <c r="B3065" s="254" t="s">
        <v>3426</v>
      </c>
    </row>
    <row r="3066" spans="1:2">
      <c r="A3066" t="str">
        <f t="shared" si="47"/>
        <v>O0998</v>
      </c>
      <c r="B3066" s="254" t="s">
        <v>3427</v>
      </c>
    </row>
    <row r="3067" spans="1:2">
      <c r="A3067" t="str">
        <f t="shared" si="47"/>
        <v>O0999</v>
      </c>
      <c r="B3067" s="254" t="s">
        <v>3428</v>
      </c>
    </row>
    <row r="3068" spans="1:2">
      <c r="A3068" t="str">
        <f t="shared" si="47"/>
        <v>O1000</v>
      </c>
      <c r="B3068" s="254" t="s">
        <v>3429</v>
      </c>
    </row>
    <row r="3069" spans="1:2">
      <c r="A3069" t="str">
        <f t="shared" si="47"/>
        <v>O1001</v>
      </c>
      <c r="B3069" s="254" t="s">
        <v>3430</v>
      </c>
    </row>
    <row r="3070" spans="1:2">
      <c r="A3070" t="str">
        <f t="shared" si="47"/>
        <v>O1002</v>
      </c>
      <c r="B3070" s="254" t="s">
        <v>3431</v>
      </c>
    </row>
    <row r="3071" spans="1:2">
      <c r="A3071" t="str">
        <f t="shared" si="47"/>
        <v>O1003</v>
      </c>
      <c r="B3071" s="254" t="s">
        <v>3432</v>
      </c>
    </row>
    <row r="3072" spans="1:2">
      <c r="A3072" t="str">
        <f t="shared" si="47"/>
        <v>O1004</v>
      </c>
      <c r="B3072" s="254" t="s">
        <v>3433</v>
      </c>
    </row>
    <row r="3073" spans="1:2">
      <c r="A3073" t="str">
        <f t="shared" si="47"/>
        <v>O1005</v>
      </c>
      <c r="B3073" s="254" t="s">
        <v>3434</v>
      </c>
    </row>
    <row r="3074" spans="1:2">
      <c r="A3074" t="str">
        <f t="shared" si="47"/>
        <v>O1006</v>
      </c>
      <c r="B3074" s="254" t="s">
        <v>3435</v>
      </c>
    </row>
    <row r="3075" spans="1:2">
      <c r="A3075" t="str">
        <f t="shared" ref="A3075:A3138" si="48">LEFT(B3075,5)</f>
        <v>O1007</v>
      </c>
      <c r="B3075" s="254" t="s">
        <v>3436</v>
      </c>
    </row>
    <row r="3076" spans="1:2">
      <c r="A3076" t="str">
        <f t="shared" si="48"/>
        <v>O1008</v>
      </c>
      <c r="B3076" s="254" t="s">
        <v>3437</v>
      </c>
    </row>
    <row r="3077" spans="1:2">
      <c r="A3077" t="str">
        <f t="shared" si="48"/>
        <v>O1009</v>
      </c>
      <c r="B3077" s="254" t="s">
        <v>3438</v>
      </c>
    </row>
    <row r="3078" spans="1:2">
      <c r="A3078" t="str">
        <f t="shared" si="48"/>
        <v>O1010</v>
      </c>
      <c r="B3078" s="254" t="s">
        <v>3439</v>
      </c>
    </row>
    <row r="3079" spans="1:2">
      <c r="A3079" t="str">
        <f t="shared" si="48"/>
        <v>O1011</v>
      </c>
      <c r="B3079" s="254" t="s">
        <v>3440</v>
      </c>
    </row>
    <row r="3080" spans="1:2">
      <c r="A3080" t="str">
        <f t="shared" si="48"/>
        <v>O1012</v>
      </c>
      <c r="B3080" s="254" t="s">
        <v>3441</v>
      </c>
    </row>
    <row r="3081" spans="1:2">
      <c r="A3081" t="str">
        <f t="shared" si="48"/>
        <v>O1013</v>
      </c>
      <c r="B3081" s="254" t="s">
        <v>3442</v>
      </c>
    </row>
    <row r="3082" spans="1:2">
      <c r="A3082" t="str">
        <f t="shared" si="48"/>
        <v>O1014</v>
      </c>
      <c r="B3082" s="254" t="s">
        <v>3443</v>
      </c>
    </row>
    <row r="3083" spans="1:2">
      <c r="A3083" t="str">
        <f t="shared" si="48"/>
        <v>O1015</v>
      </c>
      <c r="B3083" s="254" t="s">
        <v>3444</v>
      </c>
    </row>
    <row r="3084" spans="1:2">
      <c r="A3084" t="str">
        <f t="shared" si="48"/>
        <v>O1016</v>
      </c>
      <c r="B3084" s="254" t="s">
        <v>3445</v>
      </c>
    </row>
    <row r="3085" spans="1:2">
      <c r="A3085" t="str">
        <f t="shared" si="48"/>
        <v>O1017</v>
      </c>
      <c r="B3085" s="254" t="s">
        <v>3446</v>
      </c>
    </row>
    <row r="3086" spans="1:2">
      <c r="A3086" t="str">
        <f t="shared" si="48"/>
        <v>O1018</v>
      </c>
      <c r="B3086" s="254" t="s">
        <v>3447</v>
      </c>
    </row>
    <row r="3087" spans="1:2">
      <c r="A3087" t="str">
        <f t="shared" si="48"/>
        <v>O1019</v>
      </c>
      <c r="B3087" s="254" t="s">
        <v>3448</v>
      </c>
    </row>
    <row r="3088" spans="1:2">
      <c r="A3088" t="str">
        <f t="shared" si="48"/>
        <v>O1020</v>
      </c>
      <c r="B3088" s="254" t="s">
        <v>3449</v>
      </c>
    </row>
    <row r="3089" spans="1:2">
      <c r="A3089" t="str">
        <f t="shared" si="48"/>
        <v>O1021</v>
      </c>
      <c r="B3089" s="254" t="s">
        <v>3450</v>
      </c>
    </row>
    <row r="3090" spans="1:2">
      <c r="A3090" t="str">
        <f t="shared" si="48"/>
        <v>O1022</v>
      </c>
      <c r="B3090" s="254" t="s">
        <v>3451</v>
      </c>
    </row>
    <row r="3091" spans="1:2">
      <c r="A3091" t="str">
        <f t="shared" si="48"/>
        <v>O1023</v>
      </c>
      <c r="B3091" s="254" t="s">
        <v>3452</v>
      </c>
    </row>
    <row r="3092" spans="1:2">
      <c r="A3092" t="str">
        <f t="shared" si="48"/>
        <v>O1024</v>
      </c>
      <c r="B3092" s="254" t="s">
        <v>3453</v>
      </c>
    </row>
    <row r="3093" spans="1:2">
      <c r="A3093" t="str">
        <f t="shared" si="48"/>
        <v>O1025</v>
      </c>
      <c r="B3093" s="254" t="s">
        <v>3454</v>
      </c>
    </row>
    <row r="3094" spans="1:2">
      <c r="A3094" t="str">
        <f t="shared" si="48"/>
        <v>O1026</v>
      </c>
      <c r="B3094" s="254" t="s">
        <v>3455</v>
      </c>
    </row>
    <row r="3095" spans="1:2">
      <c r="A3095" t="str">
        <f t="shared" si="48"/>
        <v>O1027</v>
      </c>
      <c r="B3095" s="254" t="s">
        <v>3456</v>
      </c>
    </row>
    <row r="3096" spans="1:2">
      <c r="A3096" t="str">
        <f t="shared" si="48"/>
        <v>O1028</v>
      </c>
      <c r="B3096" s="254" t="s">
        <v>3457</v>
      </c>
    </row>
    <row r="3097" spans="1:2">
      <c r="A3097" t="str">
        <f t="shared" si="48"/>
        <v>O1029</v>
      </c>
      <c r="B3097" s="254" t="s">
        <v>3458</v>
      </c>
    </row>
    <row r="3098" spans="1:2">
      <c r="A3098" t="str">
        <f t="shared" si="48"/>
        <v>O1030</v>
      </c>
      <c r="B3098" s="254" t="s">
        <v>3459</v>
      </c>
    </row>
    <row r="3099" spans="1:2">
      <c r="A3099" t="str">
        <f t="shared" si="48"/>
        <v>O1031</v>
      </c>
      <c r="B3099" s="254" t="s">
        <v>3460</v>
      </c>
    </row>
    <row r="3100" spans="1:2">
      <c r="A3100" t="str">
        <f t="shared" si="48"/>
        <v>O1032</v>
      </c>
      <c r="B3100" s="254" t="s">
        <v>3461</v>
      </c>
    </row>
    <row r="3101" spans="1:2">
      <c r="A3101" t="str">
        <f t="shared" si="48"/>
        <v>O1033</v>
      </c>
      <c r="B3101" s="254" t="s">
        <v>3462</v>
      </c>
    </row>
    <row r="3102" spans="1:2">
      <c r="A3102" t="str">
        <f t="shared" si="48"/>
        <v>O1034</v>
      </c>
      <c r="B3102" s="254" t="s">
        <v>3463</v>
      </c>
    </row>
    <row r="3103" spans="1:2">
      <c r="A3103" t="str">
        <f t="shared" si="48"/>
        <v>O1035</v>
      </c>
      <c r="B3103" s="254" t="s">
        <v>3464</v>
      </c>
    </row>
    <row r="3104" spans="1:2">
      <c r="A3104" t="str">
        <f t="shared" si="48"/>
        <v>O1036</v>
      </c>
      <c r="B3104" s="254" t="s">
        <v>3465</v>
      </c>
    </row>
    <row r="3105" spans="1:2">
      <c r="A3105" t="str">
        <f t="shared" si="48"/>
        <v>O1037</v>
      </c>
      <c r="B3105" s="254" t="s">
        <v>3466</v>
      </c>
    </row>
    <row r="3106" spans="1:2">
      <c r="A3106" t="str">
        <f t="shared" si="48"/>
        <v>O1038</v>
      </c>
      <c r="B3106" s="254" t="s">
        <v>3467</v>
      </c>
    </row>
    <row r="3107" spans="1:2">
      <c r="A3107" t="str">
        <f t="shared" si="48"/>
        <v>O1039</v>
      </c>
      <c r="B3107" s="254" t="s">
        <v>3468</v>
      </c>
    </row>
    <row r="3108" spans="1:2">
      <c r="A3108" t="str">
        <f t="shared" si="48"/>
        <v>O1040</v>
      </c>
      <c r="B3108" s="254" t="s">
        <v>3469</v>
      </c>
    </row>
    <row r="3109" spans="1:2">
      <c r="A3109" t="str">
        <f t="shared" si="48"/>
        <v>O1041</v>
      </c>
      <c r="B3109" s="254" t="s">
        <v>3470</v>
      </c>
    </row>
    <row r="3110" spans="1:2">
      <c r="A3110" t="str">
        <f t="shared" si="48"/>
        <v>O1042</v>
      </c>
      <c r="B3110" s="254" t="s">
        <v>3471</v>
      </c>
    </row>
    <row r="3111" spans="1:2">
      <c r="A3111" t="str">
        <f t="shared" si="48"/>
        <v>O1043</v>
      </c>
      <c r="B3111" s="254" t="s">
        <v>3472</v>
      </c>
    </row>
    <row r="3112" spans="1:2">
      <c r="A3112" t="str">
        <f t="shared" si="48"/>
        <v>O1044</v>
      </c>
      <c r="B3112" s="254" t="s">
        <v>3473</v>
      </c>
    </row>
    <row r="3113" spans="1:2">
      <c r="A3113" t="str">
        <f t="shared" si="48"/>
        <v>O1045</v>
      </c>
      <c r="B3113" s="254" t="s">
        <v>3474</v>
      </c>
    </row>
    <row r="3114" spans="1:2">
      <c r="A3114" t="str">
        <f t="shared" si="48"/>
        <v>O1046</v>
      </c>
      <c r="B3114" s="254" t="s">
        <v>3475</v>
      </c>
    </row>
    <row r="3115" spans="1:2">
      <c r="A3115" t="str">
        <f t="shared" si="48"/>
        <v>O1047</v>
      </c>
      <c r="B3115" s="254" t="s">
        <v>3476</v>
      </c>
    </row>
    <row r="3116" spans="1:2">
      <c r="A3116" t="str">
        <f t="shared" si="48"/>
        <v>O1048</v>
      </c>
      <c r="B3116" s="254" t="s">
        <v>3477</v>
      </c>
    </row>
    <row r="3117" spans="1:2">
      <c r="A3117" t="str">
        <f t="shared" si="48"/>
        <v>O1049</v>
      </c>
      <c r="B3117" s="254" t="s">
        <v>3478</v>
      </c>
    </row>
    <row r="3118" spans="1:2">
      <c r="A3118" t="str">
        <f t="shared" si="48"/>
        <v>O1050</v>
      </c>
      <c r="B3118" s="254" t="s">
        <v>3479</v>
      </c>
    </row>
    <row r="3119" spans="1:2">
      <c r="A3119" t="str">
        <f t="shared" si="48"/>
        <v>O1051</v>
      </c>
      <c r="B3119" s="254" t="s">
        <v>3480</v>
      </c>
    </row>
    <row r="3120" spans="1:2">
      <c r="A3120" t="str">
        <f t="shared" si="48"/>
        <v>O1052</v>
      </c>
      <c r="B3120" s="254" t="s">
        <v>3481</v>
      </c>
    </row>
    <row r="3121" spans="1:2">
      <c r="A3121" t="str">
        <f t="shared" si="48"/>
        <v>O1053</v>
      </c>
      <c r="B3121" s="254" t="s">
        <v>3482</v>
      </c>
    </row>
    <row r="3122" spans="1:2">
      <c r="A3122" t="str">
        <f t="shared" si="48"/>
        <v>O1054</v>
      </c>
      <c r="B3122" s="254" t="s">
        <v>3483</v>
      </c>
    </row>
    <row r="3123" spans="1:2">
      <c r="A3123" t="str">
        <f t="shared" si="48"/>
        <v>O1055</v>
      </c>
      <c r="B3123" s="254" t="s">
        <v>3484</v>
      </c>
    </row>
    <row r="3124" spans="1:2">
      <c r="A3124" t="str">
        <f t="shared" si="48"/>
        <v>O1056</v>
      </c>
      <c r="B3124" s="254" t="s">
        <v>3485</v>
      </c>
    </row>
    <row r="3125" spans="1:2">
      <c r="A3125" t="str">
        <f t="shared" si="48"/>
        <v>O1057</v>
      </c>
      <c r="B3125" s="254" t="s">
        <v>3486</v>
      </c>
    </row>
    <row r="3126" spans="1:2">
      <c r="A3126" t="str">
        <f t="shared" si="48"/>
        <v>O1058</v>
      </c>
      <c r="B3126" s="254" t="s">
        <v>3487</v>
      </c>
    </row>
    <row r="3127" spans="1:2">
      <c r="A3127" t="str">
        <f t="shared" si="48"/>
        <v>O1059</v>
      </c>
      <c r="B3127" s="254" t="s">
        <v>3488</v>
      </c>
    </row>
    <row r="3128" spans="1:2">
      <c r="A3128" t="str">
        <f t="shared" si="48"/>
        <v>O1060</v>
      </c>
      <c r="B3128" s="254" t="s">
        <v>3489</v>
      </c>
    </row>
    <row r="3129" spans="1:2">
      <c r="A3129" t="str">
        <f t="shared" si="48"/>
        <v>O1061</v>
      </c>
      <c r="B3129" s="254" t="s">
        <v>3490</v>
      </c>
    </row>
    <row r="3130" spans="1:2">
      <c r="A3130" t="str">
        <f t="shared" si="48"/>
        <v>O1062</v>
      </c>
      <c r="B3130" s="254" t="s">
        <v>3491</v>
      </c>
    </row>
    <row r="3131" spans="1:2">
      <c r="A3131" t="str">
        <f t="shared" si="48"/>
        <v>O1063</v>
      </c>
      <c r="B3131" s="254" t="s">
        <v>3492</v>
      </c>
    </row>
    <row r="3132" spans="1:2">
      <c r="A3132" t="str">
        <f t="shared" si="48"/>
        <v>O1064</v>
      </c>
      <c r="B3132" s="254" t="s">
        <v>3493</v>
      </c>
    </row>
    <row r="3133" spans="1:2">
      <c r="A3133" t="str">
        <f t="shared" si="48"/>
        <v>O1065</v>
      </c>
      <c r="B3133" s="254" t="s">
        <v>3494</v>
      </c>
    </row>
    <row r="3134" spans="1:2">
      <c r="A3134" t="str">
        <f t="shared" si="48"/>
        <v>O1066</v>
      </c>
      <c r="B3134" s="254" t="s">
        <v>3495</v>
      </c>
    </row>
    <row r="3135" spans="1:2">
      <c r="A3135" t="str">
        <f t="shared" si="48"/>
        <v>O1067</v>
      </c>
      <c r="B3135" s="254" t="s">
        <v>3496</v>
      </c>
    </row>
    <row r="3136" spans="1:2">
      <c r="A3136" t="str">
        <f t="shared" si="48"/>
        <v>O1068</v>
      </c>
      <c r="B3136" s="254" t="s">
        <v>3497</v>
      </c>
    </row>
    <row r="3137" spans="1:2">
      <c r="A3137" t="str">
        <f t="shared" si="48"/>
        <v>O1069</v>
      </c>
      <c r="B3137" s="254" t="s">
        <v>3498</v>
      </c>
    </row>
    <row r="3138" spans="1:2">
      <c r="A3138" t="str">
        <f t="shared" si="48"/>
        <v>O1070</v>
      </c>
      <c r="B3138" s="254" t="s">
        <v>3499</v>
      </c>
    </row>
    <row r="3139" spans="1:2">
      <c r="A3139" t="str">
        <f t="shared" ref="A3139:A3202" si="49">LEFT(B3139,5)</f>
        <v>O1071</v>
      </c>
      <c r="B3139" s="254" t="s">
        <v>3500</v>
      </c>
    </row>
    <row r="3140" spans="1:2">
      <c r="A3140" t="str">
        <f t="shared" si="49"/>
        <v>O1072</v>
      </c>
      <c r="B3140" s="254" t="s">
        <v>3501</v>
      </c>
    </row>
    <row r="3141" spans="1:2">
      <c r="A3141" t="str">
        <f t="shared" si="49"/>
        <v>O1073</v>
      </c>
      <c r="B3141" s="254" t="s">
        <v>3502</v>
      </c>
    </row>
    <row r="3142" spans="1:2">
      <c r="A3142" t="str">
        <f t="shared" si="49"/>
        <v>O1074</v>
      </c>
      <c r="B3142" s="254" t="s">
        <v>3503</v>
      </c>
    </row>
    <row r="3143" spans="1:2">
      <c r="A3143" t="str">
        <f t="shared" si="49"/>
        <v>O1075</v>
      </c>
      <c r="B3143" s="254" t="s">
        <v>3504</v>
      </c>
    </row>
    <row r="3144" spans="1:2">
      <c r="A3144" t="str">
        <f t="shared" si="49"/>
        <v>O1076</v>
      </c>
      <c r="B3144" s="254" t="s">
        <v>3505</v>
      </c>
    </row>
    <row r="3145" spans="1:2">
      <c r="A3145" t="str">
        <f t="shared" si="49"/>
        <v>O1077</v>
      </c>
      <c r="B3145" s="254" t="s">
        <v>3506</v>
      </c>
    </row>
    <row r="3146" spans="1:2">
      <c r="A3146" t="str">
        <f t="shared" si="49"/>
        <v>O1078</v>
      </c>
      <c r="B3146" s="254" t="s">
        <v>3507</v>
      </c>
    </row>
    <row r="3147" spans="1:2">
      <c r="A3147" t="str">
        <f t="shared" si="49"/>
        <v>O1079</v>
      </c>
      <c r="B3147" s="254" t="s">
        <v>3508</v>
      </c>
    </row>
    <row r="3148" spans="1:2">
      <c r="A3148" t="str">
        <f t="shared" si="49"/>
        <v>O1080</v>
      </c>
      <c r="B3148" s="254" t="s">
        <v>3509</v>
      </c>
    </row>
    <row r="3149" spans="1:2">
      <c r="A3149" t="str">
        <f t="shared" si="49"/>
        <v>O1081</v>
      </c>
      <c r="B3149" s="254" t="s">
        <v>3510</v>
      </c>
    </row>
    <row r="3150" spans="1:2">
      <c r="A3150" t="str">
        <f t="shared" si="49"/>
        <v>O1082</v>
      </c>
      <c r="B3150" s="254" t="s">
        <v>3511</v>
      </c>
    </row>
    <row r="3151" spans="1:2">
      <c r="A3151" t="str">
        <f t="shared" si="49"/>
        <v>O1083</v>
      </c>
      <c r="B3151" s="254" t="s">
        <v>3512</v>
      </c>
    </row>
    <row r="3152" spans="1:2">
      <c r="A3152" t="str">
        <f t="shared" si="49"/>
        <v>O1084</v>
      </c>
      <c r="B3152" s="254" t="s">
        <v>3513</v>
      </c>
    </row>
    <row r="3153" spans="1:2">
      <c r="A3153" t="str">
        <f t="shared" si="49"/>
        <v>O1085</v>
      </c>
      <c r="B3153" s="254" t="s">
        <v>3514</v>
      </c>
    </row>
    <row r="3154" spans="1:2">
      <c r="A3154" t="str">
        <f t="shared" si="49"/>
        <v>O1086</v>
      </c>
      <c r="B3154" s="254" t="s">
        <v>3515</v>
      </c>
    </row>
    <row r="3155" spans="1:2">
      <c r="A3155" t="str">
        <f t="shared" si="49"/>
        <v>O1087</v>
      </c>
      <c r="B3155" s="254" t="s">
        <v>3516</v>
      </c>
    </row>
    <row r="3156" spans="1:2">
      <c r="A3156" t="str">
        <f t="shared" si="49"/>
        <v>O1088</v>
      </c>
      <c r="B3156" s="254" t="s">
        <v>3517</v>
      </c>
    </row>
    <row r="3157" spans="1:2">
      <c r="A3157" t="str">
        <f t="shared" si="49"/>
        <v>O1089</v>
      </c>
      <c r="B3157" s="254" t="s">
        <v>3518</v>
      </c>
    </row>
    <row r="3158" spans="1:2">
      <c r="A3158" t="str">
        <f t="shared" si="49"/>
        <v>O1090</v>
      </c>
      <c r="B3158" s="254" t="s">
        <v>3519</v>
      </c>
    </row>
    <row r="3159" spans="1:2">
      <c r="A3159" t="str">
        <f t="shared" si="49"/>
        <v>O1091</v>
      </c>
      <c r="B3159" s="254" t="s">
        <v>3520</v>
      </c>
    </row>
    <row r="3160" spans="1:2">
      <c r="A3160" t="str">
        <f t="shared" si="49"/>
        <v>O1092</v>
      </c>
      <c r="B3160" s="254" t="s">
        <v>3521</v>
      </c>
    </row>
    <row r="3161" spans="1:2">
      <c r="A3161" t="str">
        <f t="shared" si="49"/>
        <v>O1093</v>
      </c>
      <c r="B3161" s="254" t="s">
        <v>3522</v>
      </c>
    </row>
    <row r="3162" spans="1:2">
      <c r="A3162" t="str">
        <f t="shared" si="49"/>
        <v>O1094</v>
      </c>
      <c r="B3162" s="254" t="s">
        <v>3523</v>
      </c>
    </row>
    <row r="3163" spans="1:2">
      <c r="A3163" t="str">
        <f t="shared" si="49"/>
        <v>O1095</v>
      </c>
      <c r="B3163" s="254" t="s">
        <v>3524</v>
      </c>
    </row>
    <row r="3164" spans="1:2">
      <c r="A3164" t="str">
        <f t="shared" si="49"/>
        <v>O1096</v>
      </c>
      <c r="B3164" s="254" t="s">
        <v>3525</v>
      </c>
    </row>
    <row r="3165" spans="1:2">
      <c r="A3165" t="str">
        <f t="shared" si="49"/>
        <v>O1097</v>
      </c>
      <c r="B3165" s="254" t="s">
        <v>3526</v>
      </c>
    </row>
    <row r="3166" spans="1:2">
      <c r="A3166" t="str">
        <f t="shared" si="49"/>
        <v>O1098</v>
      </c>
      <c r="B3166" s="254" t="s">
        <v>3527</v>
      </c>
    </row>
    <row r="3167" spans="1:2">
      <c r="A3167" t="str">
        <f t="shared" si="49"/>
        <v>O1099</v>
      </c>
      <c r="B3167" s="254" t="s">
        <v>3528</v>
      </c>
    </row>
    <row r="3168" spans="1:2">
      <c r="A3168" t="str">
        <f t="shared" si="49"/>
        <v>O1100</v>
      </c>
      <c r="B3168" s="254" t="s">
        <v>3529</v>
      </c>
    </row>
    <row r="3169" spans="1:2">
      <c r="A3169" t="str">
        <f t="shared" si="49"/>
        <v>O1101</v>
      </c>
      <c r="B3169" s="254" t="s">
        <v>3530</v>
      </c>
    </row>
    <row r="3170" spans="1:2">
      <c r="A3170" t="str">
        <f t="shared" si="49"/>
        <v>O1102</v>
      </c>
      <c r="B3170" s="254" t="s">
        <v>3531</v>
      </c>
    </row>
    <row r="3171" spans="1:2">
      <c r="A3171" t="str">
        <f t="shared" si="49"/>
        <v>O1103</v>
      </c>
      <c r="B3171" s="254" t="s">
        <v>3532</v>
      </c>
    </row>
    <row r="3172" spans="1:2">
      <c r="A3172" t="str">
        <f t="shared" si="49"/>
        <v>O1104</v>
      </c>
      <c r="B3172" s="254" t="s">
        <v>3533</v>
      </c>
    </row>
    <row r="3173" spans="1:2">
      <c r="A3173" t="str">
        <f t="shared" si="49"/>
        <v>O1105</v>
      </c>
      <c r="B3173" s="254" t="s">
        <v>3534</v>
      </c>
    </row>
    <row r="3174" spans="1:2">
      <c r="A3174" t="str">
        <f t="shared" si="49"/>
        <v>O1106</v>
      </c>
      <c r="B3174" s="254" t="s">
        <v>3535</v>
      </c>
    </row>
    <row r="3175" spans="1:2">
      <c r="A3175" t="str">
        <f t="shared" si="49"/>
        <v>O1107</v>
      </c>
      <c r="B3175" s="254" t="s">
        <v>3536</v>
      </c>
    </row>
    <row r="3176" spans="1:2">
      <c r="A3176" t="str">
        <f t="shared" si="49"/>
        <v>O1108</v>
      </c>
      <c r="B3176" s="254" t="s">
        <v>3537</v>
      </c>
    </row>
    <row r="3177" spans="1:2">
      <c r="A3177" t="str">
        <f t="shared" si="49"/>
        <v>O1109</v>
      </c>
      <c r="B3177" s="254" t="s">
        <v>3538</v>
      </c>
    </row>
    <row r="3178" spans="1:2">
      <c r="A3178" t="str">
        <f t="shared" si="49"/>
        <v>O1110</v>
      </c>
      <c r="B3178" s="254" t="s">
        <v>3539</v>
      </c>
    </row>
    <row r="3179" spans="1:2">
      <c r="A3179" t="str">
        <f t="shared" si="49"/>
        <v>O1111</v>
      </c>
      <c r="B3179" s="254" t="s">
        <v>3540</v>
      </c>
    </row>
    <row r="3180" spans="1:2">
      <c r="A3180" t="str">
        <f t="shared" si="49"/>
        <v>O1112</v>
      </c>
      <c r="B3180" s="254" t="s">
        <v>3541</v>
      </c>
    </row>
    <row r="3181" spans="1:2">
      <c r="A3181" t="str">
        <f t="shared" si="49"/>
        <v>O1113</v>
      </c>
      <c r="B3181" s="254" t="s">
        <v>3542</v>
      </c>
    </row>
    <row r="3182" spans="1:2">
      <c r="A3182" t="str">
        <f t="shared" si="49"/>
        <v>O1114</v>
      </c>
      <c r="B3182" s="254" t="s">
        <v>3543</v>
      </c>
    </row>
    <row r="3183" spans="1:2">
      <c r="A3183" t="str">
        <f t="shared" si="49"/>
        <v>O1115</v>
      </c>
      <c r="B3183" s="254" t="s">
        <v>3544</v>
      </c>
    </row>
    <row r="3184" spans="1:2">
      <c r="A3184" t="str">
        <f t="shared" si="49"/>
        <v>O1116</v>
      </c>
      <c r="B3184" s="254" t="s">
        <v>3545</v>
      </c>
    </row>
    <row r="3185" spans="1:2">
      <c r="A3185" t="str">
        <f t="shared" si="49"/>
        <v>O1117</v>
      </c>
      <c r="B3185" s="254" t="s">
        <v>3546</v>
      </c>
    </row>
    <row r="3186" spans="1:2">
      <c r="A3186" t="str">
        <f t="shared" si="49"/>
        <v>O1118</v>
      </c>
      <c r="B3186" s="254" t="s">
        <v>3547</v>
      </c>
    </row>
    <row r="3187" spans="1:2">
      <c r="A3187" t="str">
        <f t="shared" si="49"/>
        <v>O1119</v>
      </c>
      <c r="B3187" s="254" t="s">
        <v>3548</v>
      </c>
    </row>
    <row r="3188" spans="1:2">
      <c r="A3188" t="str">
        <f t="shared" si="49"/>
        <v>O1120</v>
      </c>
      <c r="B3188" s="254" t="s">
        <v>3549</v>
      </c>
    </row>
    <row r="3189" spans="1:2">
      <c r="A3189" t="str">
        <f t="shared" si="49"/>
        <v>O1121</v>
      </c>
      <c r="B3189" s="254" t="s">
        <v>3550</v>
      </c>
    </row>
    <row r="3190" spans="1:2">
      <c r="A3190" t="str">
        <f t="shared" si="49"/>
        <v>O1122</v>
      </c>
      <c r="B3190" s="254" t="s">
        <v>3551</v>
      </c>
    </row>
    <row r="3191" spans="1:2">
      <c r="A3191" t="str">
        <f t="shared" si="49"/>
        <v>O1123</v>
      </c>
      <c r="B3191" s="254" t="s">
        <v>3552</v>
      </c>
    </row>
    <row r="3192" spans="1:2">
      <c r="A3192" t="str">
        <f t="shared" si="49"/>
        <v>O1124</v>
      </c>
      <c r="B3192" s="254" t="s">
        <v>3553</v>
      </c>
    </row>
    <row r="3193" spans="1:2">
      <c r="A3193" t="str">
        <f t="shared" si="49"/>
        <v>O1125</v>
      </c>
      <c r="B3193" s="254" t="s">
        <v>3554</v>
      </c>
    </row>
    <row r="3194" spans="1:2">
      <c r="A3194" t="str">
        <f t="shared" si="49"/>
        <v>O1126</v>
      </c>
      <c r="B3194" s="254" t="s">
        <v>3555</v>
      </c>
    </row>
    <row r="3195" spans="1:2">
      <c r="A3195" t="str">
        <f t="shared" si="49"/>
        <v>O1127</v>
      </c>
      <c r="B3195" s="254" t="s">
        <v>3556</v>
      </c>
    </row>
    <row r="3196" spans="1:2">
      <c r="A3196" t="str">
        <f t="shared" si="49"/>
        <v>O1128</v>
      </c>
      <c r="B3196" s="254" t="s">
        <v>3557</v>
      </c>
    </row>
    <row r="3197" spans="1:2">
      <c r="A3197" t="str">
        <f t="shared" si="49"/>
        <v>O1129</v>
      </c>
      <c r="B3197" s="254" t="s">
        <v>3558</v>
      </c>
    </row>
    <row r="3198" spans="1:2">
      <c r="A3198" t="str">
        <f t="shared" si="49"/>
        <v>O1130</v>
      </c>
      <c r="B3198" s="254" t="s">
        <v>3559</v>
      </c>
    </row>
    <row r="3199" spans="1:2">
      <c r="A3199" t="str">
        <f t="shared" si="49"/>
        <v>O1131</v>
      </c>
      <c r="B3199" s="254" t="s">
        <v>3560</v>
      </c>
    </row>
    <row r="3200" spans="1:2">
      <c r="A3200" t="str">
        <f t="shared" si="49"/>
        <v>O1132</v>
      </c>
      <c r="B3200" s="254" t="s">
        <v>3561</v>
      </c>
    </row>
    <row r="3201" spans="1:2">
      <c r="A3201" t="str">
        <f t="shared" si="49"/>
        <v>O1133</v>
      </c>
      <c r="B3201" s="254" t="s">
        <v>3562</v>
      </c>
    </row>
    <row r="3202" spans="1:2">
      <c r="A3202" t="str">
        <f t="shared" si="49"/>
        <v>O1134</v>
      </c>
      <c r="B3202" s="254" t="s">
        <v>3563</v>
      </c>
    </row>
    <row r="3203" spans="1:2">
      <c r="A3203" t="str">
        <f t="shared" ref="A3203:A3266" si="50">LEFT(B3203,5)</f>
        <v>O1135</v>
      </c>
      <c r="B3203" s="254" t="s">
        <v>3564</v>
      </c>
    </row>
    <row r="3204" spans="1:2">
      <c r="A3204" t="str">
        <f t="shared" si="50"/>
        <v>O1136</v>
      </c>
      <c r="B3204" s="254" t="s">
        <v>3565</v>
      </c>
    </row>
    <row r="3205" spans="1:2">
      <c r="A3205" t="str">
        <f t="shared" si="50"/>
        <v>O1137</v>
      </c>
      <c r="B3205" s="254" t="s">
        <v>3566</v>
      </c>
    </row>
    <row r="3206" spans="1:2">
      <c r="A3206" t="str">
        <f t="shared" si="50"/>
        <v>O1138</v>
      </c>
      <c r="B3206" s="254" t="s">
        <v>3567</v>
      </c>
    </row>
    <row r="3207" spans="1:2">
      <c r="A3207" t="str">
        <f t="shared" si="50"/>
        <v>O1139</v>
      </c>
      <c r="B3207" s="254" t="s">
        <v>3568</v>
      </c>
    </row>
    <row r="3208" spans="1:2">
      <c r="A3208" t="str">
        <f t="shared" si="50"/>
        <v>O1140</v>
      </c>
      <c r="B3208" s="254" t="s">
        <v>3569</v>
      </c>
    </row>
    <row r="3209" spans="1:2">
      <c r="A3209" t="str">
        <f t="shared" si="50"/>
        <v>O1141</v>
      </c>
      <c r="B3209" s="254" t="s">
        <v>3570</v>
      </c>
    </row>
    <row r="3210" spans="1:2">
      <c r="A3210" t="str">
        <f t="shared" si="50"/>
        <v>O1142</v>
      </c>
      <c r="B3210" s="254" t="s">
        <v>3571</v>
      </c>
    </row>
    <row r="3211" spans="1:2">
      <c r="A3211" t="str">
        <f t="shared" si="50"/>
        <v>O1143</v>
      </c>
      <c r="B3211" s="254" t="s">
        <v>3572</v>
      </c>
    </row>
    <row r="3212" spans="1:2">
      <c r="A3212" t="str">
        <f t="shared" si="50"/>
        <v>O1144</v>
      </c>
      <c r="B3212" s="254" t="s">
        <v>3573</v>
      </c>
    </row>
    <row r="3213" spans="1:2">
      <c r="A3213" t="str">
        <f t="shared" si="50"/>
        <v>O1145</v>
      </c>
      <c r="B3213" s="254" t="s">
        <v>3574</v>
      </c>
    </row>
    <row r="3214" spans="1:2">
      <c r="A3214" t="str">
        <f t="shared" si="50"/>
        <v>O1146</v>
      </c>
      <c r="B3214" s="254" t="s">
        <v>3575</v>
      </c>
    </row>
    <row r="3215" spans="1:2">
      <c r="A3215" t="str">
        <f t="shared" si="50"/>
        <v>O1147</v>
      </c>
      <c r="B3215" s="254" t="s">
        <v>3576</v>
      </c>
    </row>
    <row r="3216" spans="1:2">
      <c r="A3216" t="str">
        <f t="shared" si="50"/>
        <v>O1148</v>
      </c>
      <c r="B3216" s="254" t="s">
        <v>3577</v>
      </c>
    </row>
    <row r="3217" spans="1:2">
      <c r="A3217" t="str">
        <f t="shared" si="50"/>
        <v>O1149</v>
      </c>
      <c r="B3217" s="254" t="s">
        <v>3578</v>
      </c>
    </row>
    <row r="3218" spans="1:2">
      <c r="A3218" t="str">
        <f t="shared" si="50"/>
        <v>O1150</v>
      </c>
      <c r="B3218" s="254" t="s">
        <v>3579</v>
      </c>
    </row>
    <row r="3219" spans="1:2">
      <c r="A3219" t="str">
        <f t="shared" si="50"/>
        <v>O1151</v>
      </c>
      <c r="B3219" s="254" t="s">
        <v>3580</v>
      </c>
    </row>
    <row r="3220" spans="1:2">
      <c r="A3220" t="str">
        <f t="shared" si="50"/>
        <v>O1152</v>
      </c>
      <c r="B3220" s="254" t="s">
        <v>3581</v>
      </c>
    </row>
    <row r="3221" spans="1:2">
      <c r="A3221" t="str">
        <f t="shared" si="50"/>
        <v>O1153</v>
      </c>
      <c r="B3221" s="254" t="s">
        <v>3582</v>
      </c>
    </row>
    <row r="3222" spans="1:2">
      <c r="A3222" t="str">
        <f t="shared" si="50"/>
        <v>O1154</v>
      </c>
      <c r="B3222" s="254" t="s">
        <v>3583</v>
      </c>
    </row>
    <row r="3223" spans="1:2">
      <c r="A3223" t="str">
        <f t="shared" si="50"/>
        <v>O1155</v>
      </c>
      <c r="B3223" s="254" t="s">
        <v>3584</v>
      </c>
    </row>
    <row r="3224" spans="1:2">
      <c r="A3224" t="str">
        <f t="shared" si="50"/>
        <v>O1156</v>
      </c>
      <c r="B3224" s="254" t="s">
        <v>3585</v>
      </c>
    </row>
    <row r="3225" spans="1:2">
      <c r="A3225" t="str">
        <f t="shared" si="50"/>
        <v>O1157</v>
      </c>
      <c r="B3225" s="254" t="s">
        <v>3586</v>
      </c>
    </row>
    <row r="3226" spans="1:2">
      <c r="A3226" t="str">
        <f t="shared" si="50"/>
        <v>O1158</v>
      </c>
      <c r="B3226" s="254" t="s">
        <v>3587</v>
      </c>
    </row>
    <row r="3227" spans="1:2">
      <c r="A3227" t="str">
        <f t="shared" si="50"/>
        <v>O1159</v>
      </c>
      <c r="B3227" s="254" t="s">
        <v>3588</v>
      </c>
    </row>
    <row r="3228" spans="1:2">
      <c r="A3228" t="str">
        <f t="shared" si="50"/>
        <v>O1160</v>
      </c>
      <c r="B3228" s="254" t="s">
        <v>3589</v>
      </c>
    </row>
    <row r="3229" spans="1:2">
      <c r="A3229" t="str">
        <f t="shared" si="50"/>
        <v>O1161</v>
      </c>
      <c r="B3229" s="254" t="s">
        <v>3590</v>
      </c>
    </row>
    <row r="3230" spans="1:2">
      <c r="A3230" t="str">
        <f t="shared" si="50"/>
        <v>O1162</v>
      </c>
      <c r="B3230" s="254" t="s">
        <v>3591</v>
      </c>
    </row>
    <row r="3231" spans="1:2">
      <c r="A3231" t="str">
        <f t="shared" si="50"/>
        <v>O1163</v>
      </c>
      <c r="B3231" s="254" t="s">
        <v>3592</v>
      </c>
    </row>
    <row r="3232" spans="1:2">
      <c r="A3232" t="str">
        <f t="shared" si="50"/>
        <v>O1164</v>
      </c>
      <c r="B3232" s="254" t="s">
        <v>3593</v>
      </c>
    </row>
    <row r="3233" spans="1:2">
      <c r="A3233" t="str">
        <f t="shared" si="50"/>
        <v>O1165</v>
      </c>
      <c r="B3233" s="254" t="s">
        <v>3594</v>
      </c>
    </row>
    <row r="3234" spans="1:2">
      <c r="A3234" t="str">
        <f t="shared" si="50"/>
        <v>O1166</v>
      </c>
      <c r="B3234" s="254" t="s">
        <v>3595</v>
      </c>
    </row>
    <row r="3235" spans="1:2">
      <c r="A3235" t="str">
        <f t="shared" si="50"/>
        <v>O1167</v>
      </c>
      <c r="B3235" s="254" t="s">
        <v>3596</v>
      </c>
    </row>
    <row r="3236" spans="1:2">
      <c r="A3236" t="str">
        <f t="shared" si="50"/>
        <v>O1168</v>
      </c>
      <c r="B3236" s="254" t="s">
        <v>3597</v>
      </c>
    </row>
    <row r="3237" spans="1:2">
      <c r="A3237" t="str">
        <f t="shared" si="50"/>
        <v>O1169</v>
      </c>
      <c r="B3237" s="254" t="s">
        <v>3598</v>
      </c>
    </row>
    <row r="3238" spans="1:2">
      <c r="A3238" t="str">
        <f t="shared" si="50"/>
        <v>O1170</v>
      </c>
      <c r="B3238" s="254" t="s">
        <v>3599</v>
      </c>
    </row>
    <row r="3239" spans="1:2">
      <c r="A3239" t="str">
        <f t="shared" si="50"/>
        <v>O1171</v>
      </c>
      <c r="B3239" s="254" t="s">
        <v>3600</v>
      </c>
    </row>
    <row r="3240" spans="1:2">
      <c r="A3240" t="str">
        <f t="shared" si="50"/>
        <v>O1172</v>
      </c>
      <c r="B3240" s="254" t="s">
        <v>3601</v>
      </c>
    </row>
    <row r="3241" spans="1:2">
      <c r="A3241" t="str">
        <f t="shared" si="50"/>
        <v>O1173</v>
      </c>
      <c r="B3241" s="254" t="s">
        <v>3602</v>
      </c>
    </row>
    <row r="3242" spans="1:2">
      <c r="A3242" t="str">
        <f t="shared" si="50"/>
        <v>O1174</v>
      </c>
      <c r="B3242" s="254" t="s">
        <v>3603</v>
      </c>
    </row>
    <row r="3243" spans="1:2">
      <c r="A3243" t="str">
        <f t="shared" si="50"/>
        <v>O1175</v>
      </c>
      <c r="B3243" s="254" t="s">
        <v>3604</v>
      </c>
    </row>
    <row r="3244" spans="1:2">
      <c r="A3244" t="str">
        <f t="shared" si="50"/>
        <v>O1176</v>
      </c>
      <c r="B3244" s="254" t="s">
        <v>3605</v>
      </c>
    </row>
    <row r="3245" spans="1:2">
      <c r="A3245" t="str">
        <f t="shared" si="50"/>
        <v>O1177</v>
      </c>
      <c r="B3245" s="254" t="s">
        <v>3606</v>
      </c>
    </row>
    <row r="3246" spans="1:2">
      <c r="A3246" t="str">
        <f t="shared" si="50"/>
        <v>O1178</v>
      </c>
      <c r="B3246" s="254" t="s">
        <v>3607</v>
      </c>
    </row>
    <row r="3247" spans="1:2">
      <c r="A3247" t="str">
        <f t="shared" si="50"/>
        <v>O1179</v>
      </c>
      <c r="B3247" s="254" t="s">
        <v>3608</v>
      </c>
    </row>
    <row r="3248" spans="1:2">
      <c r="A3248" t="str">
        <f t="shared" si="50"/>
        <v>O1180</v>
      </c>
      <c r="B3248" s="254" t="s">
        <v>3609</v>
      </c>
    </row>
    <row r="3249" spans="1:2">
      <c r="A3249" t="str">
        <f t="shared" si="50"/>
        <v>O1181</v>
      </c>
      <c r="B3249" s="254" t="s">
        <v>3610</v>
      </c>
    </row>
    <row r="3250" spans="1:2">
      <c r="A3250" t="str">
        <f t="shared" si="50"/>
        <v>O1182</v>
      </c>
      <c r="B3250" s="254" t="s">
        <v>3611</v>
      </c>
    </row>
    <row r="3251" spans="1:2">
      <c r="A3251" t="str">
        <f t="shared" si="50"/>
        <v>O1183</v>
      </c>
      <c r="B3251" s="254" t="s">
        <v>3612</v>
      </c>
    </row>
    <row r="3252" spans="1:2">
      <c r="A3252" t="str">
        <f t="shared" si="50"/>
        <v>O1184</v>
      </c>
      <c r="B3252" s="254" t="s">
        <v>3613</v>
      </c>
    </row>
    <row r="3253" spans="1:2">
      <c r="A3253" t="str">
        <f t="shared" si="50"/>
        <v>O1185</v>
      </c>
      <c r="B3253" s="254" t="s">
        <v>3614</v>
      </c>
    </row>
    <row r="3254" spans="1:2">
      <c r="A3254" t="str">
        <f t="shared" si="50"/>
        <v>O1186</v>
      </c>
      <c r="B3254" s="254" t="s">
        <v>3615</v>
      </c>
    </row>
    <row r="3255" spans="1:2">
      <c r="A3255" t="str">
        <f t="shared" si="50"/>
        <v>O1187</v>
      </c>
      <c r="B3255" s="254" t="s">
        <v>3616</v>
      </c>
    </row>
    <row r="3256" spans="1:2">
      <c r="A3256" t="str">
        <f t="shared" si="50"/>
        <v>O1188</v>
      </c>
      <c r="B3256" s="254" t="s">
        <v>3617</v>
      </c>
    </row>
    <row r="3257" spans="1:2">
      <c r="A3257" t="str">
        <f t="shared" si="50"/>
        <v>O1189</v>
      </c>
      <c r="B3257" s="254" t="s">
        <v>3618</v>
      </c>
    </row>
    <row r="3258" spans="1:2">
      <c r="A3258" t="str">
        <f t="shared" si="50"/>
        <v>O1190</v>
      </c>
      <c r="B3258" s="254" t="s">
        <v>3619</v>
      </c>
    </row>
    <row r="3259" spans="1:2">
      <c r="A3259" t="str">
        <f t="shared" si="50"/>
        <v>O1191</v>
      </c>
      <c r="B3259" s="254" t="s">
        <v>3620</v>
      </c>
    </row>
    <row r="3260" spans="1:2">
      <c r="A3260" t="str">
        <f t="shared" si="50"/>
        <v>O1192</v>
      </c>
      <c r="B3260" s="254" t="s">
        <v>3621</v>
      </c>
    </row>
    <row r="3261" spans="1:2">
      <c r="A3261" t="str">
        <f t="shared" si="50"/>
        <v>O1193</v>
      </c>
      <c r="B3261" s="254" t="s">
        <v>3622</v>
      </c>
    </row>
    <row r="3262" spans="1:2">
      <c r="A3262" t="str">
        <f t="shared" si="50"/>
        <v>O1194</v>
      </c>
      <c r="B3262" s="254" t="s">
        <v>3623</v>
      </c>
    </row>
    <row r="3263" spans="1:2">
      <c r="A3263" t="str">
        <f t="shared" si="50"/>
        <v>O1195</v>
      </c>
      <c r="B3263" s="254" t="s">
        <v>3624</v>
      </c>
    </row>
    <row r="3264" spans="1:2">
      <c r="A3264" t="str">
        <f t="shared" si="50"/>
        <v>O1196</v>
      </c>
      <c r="B3264" s="254" t="s">
        <v>3625</v>
      </c>
    </row>
    <row r="3265" spans="1:2">
      <c r="A3265" t="str">
        <f t="shared" si="50"/>
        <v>O1197</v>
      </c>
      <c r="B3265" s="254" t="s">
        <v>3626</v>
      </c>
    </row>
    <row r="3266" spans="1:2">
      <c r="A3266" t="str">
        <f t="shared" si="50"/>
        <v>O1198</v>
      </c>
      <c r="B3266" s="254" t="s">
        <v>3627</v>
      </c>
    </row>
    <row r="3267" spans="1:2">
      <c r="A3267" t="str">
        <f t="shared" ref="A3267:A3330" si="51">LEFT(B3267,5)</f>
        <v>O1199</v>
      </c>
      <c r="B3267" s="254" t="s">
        <v>3628</v>
      </c>
    </row>
    <row r="3268" spans="1:2">
      <c r="A3268" t="str">
        <f t="shared" si="51"/>
        <v>O1200</v>
      </c>
      <c r="B3268" s="254" t="s">
        <v>3629</v>
      </c>
    </row>
    <row r="3269" spans="1:2">
      <c r="A3269" t="str">
        <f t="shared" si="51"/>
        <v>O1201</v>
      </c>
      <c r="B3269" s="254" t="s">
        <v>3630</v>
      </c>
    </row>
    <row r="3270" spans="1:2">
      <c r="A3270" t="str">
        <f t="shared" si="51"/>
        <v>O1202</v>
      </c>
      <c r="B3270" s="254" t="s">
        <v>3631</v>
      </c>
    </row>
    <row r="3271" spans="1:2">
      <c r="A3271" t="str">
        <f t="shared" si="51"/>
        <v>O1203</v>
      </c>
      <c r="B3271" s="254" t="s">
        <v>3632</v>
      </c>
    </row>
    <row r="3272" spans="1:2">
      <c r="A3272" t="str">
        <f t="shared" si="51"/>
        <v>O1204</v>
      </c>
      <c r="B3272" s="254" t="s">
        <v>3633</v>
      </c>
    </row>
    <row r="3273" spans="1:2">
      <c r="A3273" t="str">
        <f t="shared" si="51"/>
        <v>O1205</v>
      </c>
      <c r="B3273" s="254" t="s">
        <v>3634</v>
      </c>
    </row>
    <row r="3274" spans="1:2">
      <c r="A3274" t="str">
        <f t="shared" si="51"/>
        <v>O1206</v>
      </c>
      <c r="B3274" s="254" t="s">
        <v>3635</v>
      </c>
    </row>
    <row r="3275" spans="1:2">
      <c r="A3275" t="str">
        <f t="shared" si="51"/>
        <v>O1207</v>
      </c>
      <c r="B3275" s="254" t="s">
        <v>3636</v>
      </c>
    </row>
    <row r="3276" spans="1:2">
      <c r="A3276" t="str">
        <f t="shared" si="51"/>
        <v>O1208</v>
      </c>
      <c r="B3276" s="254" t="s">
        <v>3637</v>
      </c>
    </row>
    <row r="3277" spans="1:2">
      <c r="A3277" t="str">
        <f t="shared" si="51"/>
        <v>O1209</v>
      </c>
      <c r="B3277" s="254" t="s">
        <v>3638</v>
      </c>
    </row>
    <row r="3278" spans="1:2">
      <c r="A3278" t="str">
        <f t="shared" si="51"/>
        <v>O1210</v>
      </c>
      <c r="B3278" s="254" t="s">
        <v>3639</v>
      </c>
    </row>
    <row r="3279" spans="1:2">
      <c r="A3279" t="str">
        <f t="shared" si="51"/>
        <v>O1211</v>
      </c>
      <c r="B3279" s="254" t="s">
        <v>3640</v>
      </c>
    </row>
    <row r="3280" spans="1:2">
      <c r="A3280" t="str">
        <f t="shared" si="51"/>
        <v>6300D</v>
      </c>
      <c r="B3280" s="254" t="s">
        <v>3641</v>
      </c>
    </row>
    <row r="3281" spans="1:2">
      <c r="A3281" t="str">
        <f t="shared" si="51"/>
        <v>63CRU</v>
      </c>
      <c r="B3281" s="254" t="s">
        <v>3642</v>
      </c>
    </row>
    <row r="3282" spans="1:2">
      <c r="A3282" t="str">
        <f t="shared" si="51"/>
        <v>63000</v>
      </c>
      <c r="B3282" s="254" t="s">
        <v>3643</v>
      </c>
    </row>
    <row r="3283" spans="1:2">
      <c r="A3283" t="str">
        <f t="shared" si="51"/>
        <v>63001</v>
      </c>
      <c r="B3283" s="254" t="s">
        <v>3644</v>
      </c>
    </row>
    <row r="3284" spans="1:2">
      <c r="A3284" t="str">
        <f t="shared" si="51"/>
        <v>63002</v>
      </c>
      <c r="B3284" s="254" t="s">
        <v>3645</v>
      </c>
    </row>
    <row r="3285" spans="1:2">
      <c r="A3285" t="str">
        <f t="shared" si="51"/>
        <v>63003</v>
      </c>
      <c r="B3285" s="254" t="s">
        <v>3646</v>
      </c>
    </row>
    <row r="3286" spans="1:2">
      <c r="A3286" t="str">
        <f t="shared" si="51"/>
        <v>63005</v>
      </c>
      <c r="B3286" s="254" t="s">
        <v>3647</v>
      </c>
    </row>
    <row r="3287" spans="1:2">
      <c r="A3287" t="str">
        <f t="shared" si="51"/>
        <v>63006</v>
      </c>
      <c r="B3287" s="254" t="s">
        <v>3648</v>
      </c>
    </row>
    <row r="3288" spans="1:2">
      <c r="A3288" t="str">
        <f t="shared" si="51"/>
        <v>63008</v>
      </c>
      <c r="B3288" s="254" t="s">
        <v>3649</v>
      </c>
    </row>
    <row r="3289" spans="1:2">
      <c r="A3289" t="str">
        <f t="shared" si="51"/>
        <v>63009</v>
      </c>
      <c r="B3289" s="254" t="s">
        <v>3650</v>
      </c>
    </row>
    <row r="3290" spans="1:2">
      <c r="A3290" t="str">
        <f t="shared" si="51"/>
        <v>63010</v>
      </c>
      <c r="B3290" s="254" t="s">
        <v>3651</v>
      </c>
    </row>
    <row r="3291" spans="1:2">
      <c r="A3291" t="str">
        <f t="shared" si="51"/>
        <v>63011</v>
      </c>
      <c r="B3291" s="254" t="s">
        <v>3652</v>
      </c>
    </row>
    <row r="3292" spans="1:2">
      <c r="A3292" t="str">
        <f t="shared" si="51"/>
        <v>63012</v>
      </c>
      <c r="B3292" s="254" t="s">
        <v>3653</v>
      </c>
    </row>
    <row r="3293" spans="1:2">
      <c r="A3293" t="str">
        <f t="shared" si="51"/>
        <v>63013</v>
      </c>
      <c r="B3293" s="254" t="s">
        <v>3654</v>
      </c>
    </row>
    <row r="3294" spans="1:2">
      <c r="A3294" t="str">
        <f t="shared" si="51"/>
        <v>63014</v>
      </c>
      <c r="B3294" s="254" t="s">
        <v>3655</v>
      </c>
    </row>
    <row r="3295" spans="1:2">
      <c r="A3295" t="str">
        <f t="shared" si="51"/>
        <v>63015</v>
      </c>
      <c r="B3295" s="254" t="s">
        <v>3656</v>
      </c>
    </row>
    <row r="3296" spans="1:2">
      <c r="A3296" t="str">
        <f t="shared" si="51"/>
        <v>63016</v>
      </c>
      <c r="B3296" s="254" t="s">
        <v>3657</v>
      </c>
    </row>
    <row r="3297" spans="1:2">
      <c r="A3297" t="str">
        <f t="shared" si="51"/>
        <v>63017</v>
      </c>
      <c r="B3297" s="254" t="s">
        <v>3658</v>
      </c>
    </row>
    <row r="3298" spans="1:2">
      <c r="A3298" t="str">
        <f t="shared" si="51"/>
        <v>63019</v>
      </c>
      <c r="B3298" s="254" t="s">
        <v>3659</v>
      </c>
    </row>
    <row r="3299" spans="1:2">
      <c r="A3299" t="str">
        <f t="shared" si="51"/>
        <v>63020</v>
      </c>
      <c r="B3299" s="254" t="s">
        <v>3660</v>
      </c>
    </row>
    <row r="3300" spans="1:2">
      <c r="A3300" t="str">
        <f t="shared" si="51"/>
        <v>63021</v>
      </c>
      <c r="B3300" s="254" t="s">
        <v>3661</v>
      </c>
    </row>
    <row r="3301" spans="1:2">
      <c r="A3301" t="str">
        <f t="shared" si="51"/>
        <v>63024</v>
      </c>
      <c r="B3301" s="254" t="s">
        <v>3662</v>
      </c>
    </row>
    <row r="3302" spans="1:2">
      <c r="A3302" t="str">
        <f t="shared" si="51"/>
        <v>63026</v>
      </c>
      <c r="B3302" s="254" t="s">
        <v>3663</v>
      </c>
    </row>
    <row r="3303" spans="1:2">
      <c r="A3303" t="str">
        <f t="shared" si="51"/>
        <v>63028</v>
      </c>
      <c r="B3303" s="254" t="s">
        <v>3664</v>
      </c>
    </row>
    <row r="3304" spans="1:2">
      <c r="A3304" t="str">
        <f t="shared" si="51"/>
        <v>63029</v>
      </c>
      <c r="B3304" s="254" t="s">
        <v>3665</v>
      </c>
    </row>
    <row r="3305" spans="1:2">
      <c r="A3305" t="str">
        <f t="shared" si="51"/>
        <v>63030</v>
      </c>
      <c r="B3305" s="254" t="s">
        <v>3666</v>
      </c>
    </row>
    <row r="3306" spans="1:2">
      <c r="A3306" t="str">
        <f t="shared" si="51"/>
        <v>63031</v>
      </c>
      <c r="B3306" s="254" t="s">
        <v>3667</v>
      </c>
    </row>
    <row r="3307" spans="1:2">
      <c r="A3307" t="str">
        <f t="shared" si="51"/>
        <v>63032</v>
      </c>
      <c r="B3307" s="254" t="s">
        <v>3668</v>
      </c>
    </row>
    <row r="3308" spans="1:2">
      <c r="A3308" t="str">
        <f t="shared" si="51"/>
        <v>63033</v>
      </c>
      <c r="B3308" s="254" t="s">
        <v>3669</v>
      </c>
    </row>
    <row r="3309" spans="1:2">
      <c r="A3309" t="str">
        <f t="shared" si="51"/>
        <v>63034</v>
      </c>
      <c r="B3309" s="254" t="s">
        <v>3670</v>
      </c>
    </row>
    <row r="3310" spans="1:2">
      <c r="A3310" t="str">
        <f t="shared" si="51"/>
        <v>63035</v>
      </c>
      <c r="B3310" s="254" t="s">
        <v>3671</v>
      </c>
    </row>
    <row r="3311" spans="1:2">
      <c r="A3311" t="str">
        <f t="shared" si="51"/>
        <v>63036</v>
      </c>
      <c r="B3311" s="254" t="s">
        <v>3672</v>
      </c>
    </row>
    <row r="3312" spans="1:2">
      <c r="A3312" t="str">
        <f t="shared" si="51"/>
        <v>63037</v>
      </c>
      <c r="B3312" s="254" t="s">
        <v>3673</v>
      </c>
    </row>
    <row r="3313" spans="1:2">
      <c r="A3313" t="str">
        <f t="shared" si="51"/>
        <v>63039</v>
      </c>
      <c r="B3313" s="254" t="s">
        <v>3674</v>
      </c>
    </row>
    <row r="3314" spans="1:2">
      <c r="A3314" t="str">
        <f t="shared" si="51"/>
        <v>63040</v>
      </c>
      <c r="B3314" s="254" t="s">
        <v>3675</v>
      </c>
    </row>
    <row r="3315" spans="1:2">
      <c r="A3315" t="str">
        <f t="shared" si="51"/>
        <v>63041</v>
      </c>
      <c r="B3315" s="254" t="s">
        <v>3676</v>
      </c>
    </row>
    <row r="3316" spans="1:2">
      <c r="A3316" t="str">
        <f t="shared" si="51"/>
        <v>63042</v>
      </c>
      <c r="B3316" s="254" t="s">
        <v>3677</v>
      </c>
    </row>
    <row r="3317" spans="1:2">
      <c r="A3317" t="str">
        <f t="shared" si="51"/>
        <v>63043</v>
      </c>
      <c r="B3317" s="254" t="s">
        <v>3678</v>
      </c>
    </row>
    <row r="3318" spans="1:2">
      <c r="A3318" t="str">
        <f t="shared" si="51"/>
        <v>63047</v>
      </c>
      <c r="B3318" s="254" t="s">
        <v>3679</v>
      </c>
    </row>
    <row r="3319" spans="1:2">
      <c r="A3319" t="str">
        <f t="shared" si="51"/>
        <v>63050</v>
      </c>
      <c r="B3319" s="254" t="s">
        <v>3680</v>
      </c>
    </row>
    <row r="3320" spans="1:2">
      <c r="A3320" t="str">
        <f t="shared" si="51"/>
        <v>63051</v>
      </c>
      <c r="B3320" s="254" t="s">
        <v>3681</v>
      </c>
    </row>
    <row r="3321" spans="1:2">
      <c r="A3321" t="str">
        <f t="shared" si="51"/>
        <v>63052</v>
      </c>
      <c r="B3321" s="254" t="s">
        <v>3682</v>
      </c>
    </row>
    <row r="3322" spans="1:2">
      <c r="A3322" t="str">
        <f t="shared" si="51"/>
        <v>63053</v>
      </c>
      <c r="B3322" s="254" t="s">
        <v>3683</v>
      </c>
    </row>
    <row r="3323" spans="1:2">
      <c r="A3323" t="str">
        <f t="shared" si="51"/>
        <v>63054</v>
      </c>
      <c r="B3323" s="254" t="s">
        <v>3684</v>
      </c>
    </row>
    <row r="3324" spans="1:2">
      <c r="A3324" t="str">
        <f t="shared" si="51"/>
        <v>63055</v>
      </c>
      <c r="B3324" s="254" t="s">
        <v>3685</v>
      </c>
    </row>
    <row r="3325" spans="1:2">
      <c r="A3325" t="str">
        <f t="shared" si="51"/>
        <v>63056</v>
      </c>
      <c r="B3325" s="254" t="s">
        <v>3686</v>
      </c>
    </row>
    <row r="3326" spans="1:2">
      <c r="A3326" t="str">
        <f t="shared" si="51"/>
        <v>63059</v>
      </c>
      <c r="B3326" s="254" t="s">
        <v>3687</v>
      </c>
    </row>
    <row r="3327" spans="1:2">
      <c r="A3327" t="str">
        <f t="shared" si="51"/>
        <v>63060</v>
      </c>
      <c r="B3327" s="254" t="s">
        <v>3688</v>
      </c>
    </row>
    <row r="3328" spans="1:2">
      <c r="A3328" t="str">
        <f t="shared" si="51"/>
        <v>63062</v>
      </c>
      <c r="B3328" s="254" t="s">
        <v>3689</v>
      </c>
    </row>
    <row r="3329" spans="1:2">
      <c r="A3329" t="str">
        <f t="shared" si="51"/>
        <v>63063</v>
      </c>
      <c r="B3329" s="254" t="s">
        <v>3690</v>
      </c>
    </row>
    <row r="3330" spans="1:2">
      <c r="A3330" t="str">
        <f t="shared" si="51"/>
        <v>63064</v>
      </c>
      <c r="B3330" s="254" t="s">
        <v>3691</v>
      </c>
    </row>
    <row r="3331" spans="1:2">
      <c r="A3331" t="str">
        <f t="shared" ref="A3331:A3394" si="52">LEFT(B3331,5)</f>
        <v>63065</v>
      </c>
      <c r="B3331" s="254" t="s">
        <v>3692</v>
      </c>
    </row>
    <row r="3332" spans="1:2">
      <c r="A3332" t="str">
        <f t="shared" si="52"/>
        <v>63066</v>
      </c>
      <c r="B3332" s="254" t="s">
        <v>3693</v>
      </c>
    </row>
    <row r="3333" spans="1:2">
      <c r="A3333" t="str">
        <f t="shared" si="52"/>
        <v>63067</v>
      </c>
      <c r="B3333" s="254" t="s">
        <v>3694</v>
      </c>
    </row>
    <row r="3334" spans="1:2">
      <c r="A3334" t="str">
        <f t="shared" si="52"/>
        <v>63068</v>
      </c>
      <c r="B3334" s="254" t="s">
        <v>3695</v>
      </c>
    </row>
    <row r="3335" spans="1:2">
      <c r="A3335" t="str">
        <f t="shared" si="52"/>
        <v>63069</v>
      </c>
      <c r="B3335" s="254" t="s">
        <v>3696</v>
      </c>
    </row>
    <row r="3336" spans="1:2">
      <c r="A3336" t="str">
        <f t="shared" si="52"/>
        <v>63070</v>
      </c>
      <c r="B3336" s="254" t="s">
        <v>3697</v>
      </c>
    </row>
    <row r="3337" spans="1:2">
      <c r="A3337" t="str">
        <f t="shared" si="52"/>
        <v>63072</v>
      </c>
      <c r="B3337" s="254" t="s">
        <v>3698</v>
      </c>
    </row>
    <row r="3338" spans="1:2">
      <c r="A3338" t="str">
        <f t="shared" si="52"/>
        <v>63075</v>
      </c>
      <c r="B3338" s="254" t="s">
        <v>3699</v>
      </c>
    </row>
    <row r="3339" spans="1:2">
      <c r="A3339" t="str">
        <f t="shared" si="52"/>
        <v>63076</v>
      </c>
      <c r="B3339" s="254" t="s">
        <v>3700</v>
      </c>
    </row>
    <row r="3340" spans="1:2">
      <c r="A3340" t="str">
        <f t="shared" si="52"/>
        <v>63078</v>
      </c>
      <c r="B3340" s="254" t="s">
        <v>3701</v>
      </c>
    </row>
    <row r="3341" spans="1:2">
      <c r="A3341" t="str">
        <f t="shared" si="52"/>
        <v>63079</v>
      </c>
      <c r="B3341" s="254" t="s">
        <v>3702</v>
      </c>
    </row>
    <row r="3342" spans="1:2">
      <c r="A3342" t="str">
        <f t="shared" si="52"/>
        <v>63080</v>
      </c>
      <c r="B3342" s="254" t="s">
        <v>3703</v>
      </c>
    </row>
    <row r="3343" spans="1:2">
      <c r="A3343" t="str">
        <f t="shared" si="52"/>
        <v>63081</v>
      </c>
      <c r="B3343" s="254" t="s">
        <v>3704</v>
      </c>
    </row>
    <row r="3344" spans="1:2">
      <c r="A3344" t="str">
        <f t="shared" si="52"/>
        <v>63082</v>
      </c>
      <c r="B3344" s="254" t="s">
        <v>3705</v>
      </c>
    </row>
    <row r="3345" spans="1:2">
      <c r="A3345" t="str">
        <f t="shared" si="52"/>
        <v>63083</v>
      </c>
      <c r="B3345" s="254" t="s">
        <v>3706</v>
      </c>
    </row>
    <row r="3346" spans="1:2">
      <c r="A3346" t="str">
        <f t="shared" si="52"/>
        <v>63084</v>
      </c>
      <c r="B3346" s="254" t="s">
        <v>3707</v>
      </c>
    </row>
    <row r="3347" spans="1:2">
      <c r="A3347" t="str">
        <f t="shared" si="52"/>
        <v>63085</v>
      </c>
      <c r="B3347" s="254" t="s">
        <v>3708</v>
      </c>
    </row>
    <row r="3348" spans="1:2">
      <c r="A3348" t="str">
        <f t="shared" si="52"/>
        <v>63086</v>
      </c>
      <c r="B3348" s="254" t="s">
        <v>3709</v>
      </c>
    </row>
    <row r="3349" spans="1:2">
      <c r="A3349" t="str">
        <f t="shared" si="52"/>
        <v>63087</v>
      </c>
      <c r="B3349" s="254" t="s">
        <v>3710</v>
      </c>
    </row>
    <row r="3350" spans="1:2">
      <c r="A3350" t="str">
        <f t="shared" si="52"/>
        <v>63088</v>
      </c>
      <c r="B3350" s="254" t="s">
        <v>3711</v>
      </c>
    </row>
    <row r="3351" spans="1:2">
      <c r="A3351" t="str">
        <f t="shared" si="52"/>
        <v>63089</v>
      </c>
      <c r="B3351" s="254" t="s">
        <v>3712</v>
      </c>
    </row>
    <row r="3352" spans="1:2">
      <c r="A3352" t="str">
        <f t="shared" si="52"/>
        <v>63090</v>
      </c>
      <c r="B3352" s="254" t="s">
        <v>3713</v>
      </c>
    </row>
    <row r="3353" spans="1:2">
      <c r="A3353" t="str">
        <f t="shared" si="52"/>
        <v>63091</v>
      </c>
      <c r="B3353" s="254" t="s">
        <v>3714</v>
      </c>
    </row>
    <row r="3354" spans="1:2">
      <c r="A3354" t="str">
        <f t="shared" si="52"/>
        <v>63092</v>
      </c>
      <c r="B3354" s="254" t="s">
        <v>3715</v>
      </c>
    </row>
    <row r="3355" spans="1:2">
      <c r="A3355" t="str">
        <f t="shared" si="52"/>
        <v>63093</v>
      </c>
      <c r="B3355" s="254" t="s">
        <v>3716</v>
      </c>
    </row>
    <row r="3356" spans="1:2">
      <c r="A3356" t="str">
        <f t="shared" si="52"/>
        <v>63094</v>
      </c>
      <c r="B3356" s="254" t="s">
        <v>3717</v>
      </c>
    </row>
    <row r="3357" spans="1:2">
      <c r="A3357" t="str">
        <f t="shared" si="52"/>
        <v>63095</v>
      </c>
      <c r="B3357" s="254" t="s">
        <v>3718</v>
      </c>
    </row>
    <row r="3358" spans="1:2">
      <c r="A3358" t="str">
        <f t="shared" si="52"/>
        <v>63096</v>
      </c>
      <c r="B3358" s="254" t="s">
        <v>3719</v>
      </c>
    </row>
    <row r="3359" spans="1:2">
      <c r="A3359" t="str">
        <f t="shared" si="52"/>
        <v>63097</v>
      </c>
      <c r="B3359" s="254" t="s">
        <v>3720</v>
      </c>
    </row>
    <row r="3360" spans="1:2">
      <c r="A3360" t="str">
        <f t="shared" si="52"/>
        <v>63099</v>
      </c>
      <c r="B3360" s="254" t="s">
        <v>3721</v>
      </c>
    </row>
    <row r="3361" spans="1:2">
      <c r="A3361" t="str">
        <f t="shared" si="52"/>
        <v>63102</v>
      </c>
      <c r="B3361" s="254" t="s">
        <v>3722</v>
      </c>
    </row>
    <row r="3362" spans="1:2">
      <c r="A3362" t="str">
        <f t="shared" si="52"/>
        <v>63103</v>
      </c>
      <c r="B3362" s="254" t="s">
        <v>3723</v>
      </c>
    </row>
    <row r="3363" spans="1:2">
      <c r="A3363" t="str">
        <f t="shared" si="52"/>
        <v>63105</v>
      </c>
      <c r="B3363" s="254" t="s">
        <v>3724</v>
      </c>
    </row>
    <row r="3364" spans="1:2">
      <c r="A3364" t="str">
        <f t="shared" si="52"/>
        <v>63106</v>
      </c>
      <c r="B3364" s="254" t="s">
        <v>3725</v>
      </c>
    </row>
    <row r="3365" spans="1:2">
      <c r="A3365" t="str">
        <f t="shared" si="52"/>
        <v>63107</v>
      </c>
      <c r="B3365" s="254" t="s">
        <v>3726</v>
      </c>
    </row>
    <row r="3366" spans="1:2">
      <c r="A3366" t="str">
        <f t="shared" si="52"/>
        <v>63108</v>
      </c>
      <c r="B3366" s="254" t="s">
        <v>3727</v>
      </c>
    </row>
    <row r="3367" spans="1:2">
      <c r="A3367" t="str">
        <f t="shared" si="52"/>
        <v>63110</v>
      </c>
      <c r="B3367" s="254" t="s">
        <v>3728</v>
      </c>
    </row>
    <row r="3368" spans="1:2">
      <c r="A3368" t="str">
        <f t="shared" si="52"/>
        <v>63111</v>
      </c>
      <c r="B3368" s="254" t="s">
        <v>3729</v>
      </c>
    </row>
    <row r="3369" spans="1:2">
      <c r="A3369" t="str">
        <f t="shared" si="52"/>
        <v>63113</v>
      </c>
      <c r="B3369" s="254" t="s">
        <v>3730</v>
      </c>
    </row>
    <row r="3370" spans="1:2">
      <c r="A3370" t="str">
        <f t="shared" si="52"/>
        <v>63114</v>
      </c>
      <c r="B3370" s="254" t="s">
        <v>3731</v>
      </c>
    </row>
    <row r="3371" spans="1:2">
      <c r="A3371" t="str">
        <f t="shared" si="52"/>
        <v>63115</v>
      </c>
      <c r="B3371" s="254" t="s">
        <v>3732</v>
      </c>
    </row>
    <row r="3372" spans="1:2">
      <c r="A3372" t="str">
        <f t="shared" si="52"/>
        <v>63116</v>
      </c>
      <c r="B3372" s="254" t="s">
        <v>3733</v>
      </c>
    </row>
    <row r="3373" spans="1:2">
      <c r="A3373" t="str">
        <f t="shared" si="52"/>
        <v>63117</v>
      </c>
      <c r="B3373" s="254" t="s">
        <v>3734</v>
      </c>
    </row>
    <row r="3374" spans="1:2">
      <c r="A3374" t="str">
        <f t="shared" si="52"/>
        <v>63120</v>
      </c>
      <c r="B3374" s="254" t="s">
        <v>3735</v>
      </c>
    </row>
    <row r="3375" spans="1:2">
      <c r="A3375" t="str">
        <f t="shared" si="52"/>
        <v>63122</v>
      </c>
      <c r="B3375" s="254" t="s">
        <v>3736</v>
      </c>
    </row>
    <row r="3376" spans="1:2">
      <c r="A3376" t="str">
        <f t="shared" si="52"/>
        <v>63124</v>
      </c>
      <c r="B3376" s="254" t="s">
        <v>3737</v>
      </c>
    </row>
    <row r="3377" spans="1:2">
      <c r="A3377" t="str">
        <f t="shared" si="52"/>
        <v>63125</v>
      </c>
      <c r="B3377" s="254" t="s">
        <v>3738</v>
      </c>
    </row>
    <row r="3378" spans="1:2">
      <c r="A3378" t="str">
        <f t="shared" si="52"/>
        <v>63126</v>
      </c>
      <c r="B3378" s="254" t="s">
        <v>3739</v>
      </c>
    </row>
    <row r="3379" spans="1:2">
      <c r="A3379" t="str">
        <f t="shared" si="52"/>
        <v>63127</v>
      </c>
      <c r="B3379" s="254" t="s">
        <v>3740</v>
      </c>
    </row>
    <row r="3380" spans="1:2">
      <c r="A3380" t="str">
        <f t="shared" si="52"/>
        <v>63128</v>
      </c>
      <c r="B3380" s="254" t="s">
        <v>3741</v>
      </c>
    </row>
    <row r="3381" spans="1:2">
      <c r="A3381" t="str">
        <f t="shared" si="52"/>
        <v>63129</v>
      </c>
      <c r="B3381" s="254" t="s">
        <v>3742</v>
      </c>
    </row>
    <row r="3382" spans="1:2">
      <c r="A3382" t="str">
        <f t="shared" si="52"/>
        <v>63130</v>
      </c>
      <c r="B3382" s="254" t="s">
        <v>3743</v>
      </c>
    </row>
    <row r="3383" spans="1:2">
      <c r="A3383" t="str">
        <f t="shared" si="52"/>
        <v>63131</v>
      </c>
      <c r="B3383" s="254" t="s">
        <v>3744</v>
      </c>
    </row>
    <row r="3384" spans="1:2">
      <c r="A3384" t="str">
        <f t="shared" si="52"/>
        <v>63132</v>
      </c>
      <c r="B3384" s="254" t="s">
        <v>3745</v>
      </c>
    </row>
    <row r="3385" spans="1:2">
      <c r="A3385" t="str">
        <f t="shared" si="52"/>
        <v>63133</v>
      </c>
      <c r="B3385" s="254" t="s">
        <v>3746</v>
      </c>
    </row>
    <row r="3386" spans="1:2">
      <c r="A3386" t="str">
        <f t="shared" si="52"/>
        <v>63134</v>
      </c>
      <c r="B3386" s="254" t="s">
        <v>3747</v>
      </c>
    </row>
    <row r="3387" spans="1:2">
      <c r="A3387" t="str">
        <f t="shared" si="52"/>
        <v>63135</v>
      </c>
      <c r="B3387" s="254" t="s">
        <v>3748</v>
      </c>
    </row>
    <row r="3388" spans="1:2">
      <c r="A3388" t="str">
        <f t="shared" si="52"/>
        <v>63136</v>
      </c>
      <c r="B3388" s="254" t="s">
        <v>3749</v>
      </c>
    </row>
    <row r="3389" spans="1:2">
      <c r="A3389" t="str">
        <f t="shared" si="52"/>
        <v>63137</v>
      </c>
      <c r="B3389" s="254" t="s">
        <v>3750</v>
      </c>
    </row>
    <row r="3390" spans="1:2">
      <c r="A3390" t="str">
        <f t="shared" si="52"/>
        <v>63138</v>
      </c>
      <c r="B3390" s="254" t="s">
        <v>3751</v>
      </c>
    </row>
    <row r="3391" spans="1:2">
      <c r="A3391" t="str">
        <f t="shared" si="52"/>
        <v>63139</v>
      </c>
      <c r="B3391" s="254" t="s">
        <v>3752</v>
      </c>
    </row>
    <row r="3392" spans="1:2">
      <c r="A3392" t="str">
        <f t="shared" si="52"/>
        <v>63141</v>
      </c>
      <c r="B3392" s="254" t="s">
        <v>3753</v>
      </c>
    </row>
    <row r="3393" spans="1:2">
      <c r="A3393" t="str">
        <f t="shared" si="52"/>
        <v>63143</v>
      </c>
      <c r="B3393" s="254" t="s">
        <v>3754</v>
      </c>
    </row>
    <row r="3394" spans="1:2">
      <c r="A3394" t="str">
        <f t="shared" si="52"/>
        <v>63144</v>
      </c>
      <c r="B3394" s="254" t="s">
        <v>3755</v>
      </c>
    </row>
    <row r="3395" spans="1:2">
      <c r="A3395" t="str">
        <f t="shared" ref="A3395:A3458" si="53">LEFT(B3395,5)</f>
        <v>63145</v>
      </c>
      <c r="B3395" s="254" t="s">
        <v>3756</v>
      </c>
    </row>
    <row r="3396" spans="1:2">
      <c r="A3396" t="str">
        <f t="shared" si="53"/>
        <v>63147</v>
      </c>
      <c r="B3396" s="254" t="s">
        <v>3757</v>
      </c>
    </row>
    <row r="3397" spans="1:2">
      <c r="A3397" t="str">
        <f t="shared" si="53"/>
        <v>63149</v>
      </c>
      <c r="B3397" s="254" t="s">
        <v>3758</v>
      </c>
    </row>
    <row r="3398" spans="1:2">
      <c r="A3398" t="str">
        <f t="shared" si="53"/>
        <v>63151</v>
      </c>
      <c r="B3398" s="254" t="s">
        <v>3759</v>
      </c>
    </row>
    <row r="3399" spans="1:2">
      <c r="A3399" t="str">
        <f t="shared" si="53"/>
        <v>63153</v>
      </c>
      <c r="B3399" s="254" t="s">
        <v>3760</v>
      </c>
    </row>
    <row r="3400" spans="1:2">
      <c r="A3400" t="str">
        <f t="shared" si="53"/>
        <v>63154</v>
      </c>
      <c r="B3400" s="254" t="s">
        <v>3761</v>
      </c>
    </row>
    <row r="3401" spans="1:2">
      <c r="A3401" t="str">
        <f t="shared" si="53"/>
        <v>63155</v>
      </c>
      <c r="B3401" s="254" t="s">
        <v>3762</v>
      </c>
    </row>
    <row r="3402" spans="1:2">
      <c r="A3402" t="str">
        <f t="shared" si="53"/>
        <v>63156</v>
      </c>
      <c r="B3402" s="254" t="s">
        <v>3763</v>
      </c>
    </row>
    <row r="3403" spans="1:2">
      <c r="A3403" t="str">
        <f t="shared" si="53"/>
        <v>63157</v>
      </c>
      <c r="B3403" s="254" t="s">
        <v>3764</v>
      </c>
    </row>
    <row r="3404" spans="1:2">
      <c r="A3404" t="str">
        <f t="shared" si="53"/>
        <v>63159</v>
      </c>
      <c r="B3404" s="254" t="s">
        <v>3765</v>
      </c>
    </row>
    <row r="3405" spans="1:2">
      <c r="A3405" t="str">
        <f t="shared" si="53"/>
        <v>63160</v>
      </c>
      <c r="B3405" s="254" t="s">
        <v>3766</v>
      </c>
    </row>
    <row r="3406" spans="1:2">
      <c r="A3406" t="str">
        <f t="shared" si="53"/>
        <v>63161</v>
      </c>
      <c r="B3406" s="254" t="s">
        <v>3767</v>
      </c>
    </row>
    <row r="3407" spans="1:2">
      <c r="A3407" t="str">
        <f t="shared" si="53"/>
        <v>63163</v>
      </c>
      <c r="B3407" s="254" t="s">
        <v>3768</v>
      </c>
    </row>
    <row r="3408" spans="1:2">
      <c r="A3408" t="str">
        <f t="shared" si="53"/>
        <v>63164</v>
      </c>
      <c r="B3408" s="254" t="s">
        <v>3769</v>
      </c>
    </row>
    <row r="3409" spans="1:2">
      <c r="A3409" t="str">
        <f t="shared" si="53"/>
        <v>63166</v>
      </c>
      <c r="B3409" s="254" t="s">
        <v>3770</v>
      </c>
    </row>
    <row r="3410" spans="1:2">
      <c r="A3410" t="str">
        <f t="shared" si="53"/>
        <v>63167</v>
      </c>
      <c r="B3410" s="254" t="s">
        <v>3771</v>
      </c>
    </row>
    <row r="3411" spans="1:2">
      <c r="A3411" t="str">
        <f t="shared" si="53"/>
        <v>63168</v>
      </c>
      <c r="B3411" s="254" t="s">
        <v>3772</v>
      </c>
    </row>
    <row r="3412" spans="1:2">
      <c r="A3412" t="str">
        <f t="shared" si="53"/>
        <v>63170</v>
      </c>
      <c r="B3412" s="254" t="s">
        <v>3773</v>
      </c>
    </row>
    <row r="3413" spans="1:2">
      <c r="A3413" t="str">
        <f t="shared" si="53"/>
        <v>63171</v>
      </c>
      <c r="B3413" s="254" t="s">
        <v>3774</v>
      </c>
    </row>
    <row r="3414" spans="1:2">
      <c r="A3414" t="str">
        <f t="shared" si="53"/>
        <v>63172</v>
      </c>
      <c r="B3414" s="254" t="s">
        <v>3775</v>
      </c>
    </row>
    <row r="3415" spans="1:2">
      <c r="A3415" t="str">
        <f t="shared" si="53"/>
        <v>63173</v>
      </c>
      <c r="B3415" s="254" t="s">
        <v>3776</v>
      </c>
    </row>
    <row r="3416" spans="1:2">
      <c r="A3416" t="str">
        <f t="shared" si="53"/>
        <v>63174</v>
      </c>
      <c r="B3416" s="254" t="s">
        <v>3777</v>
      </c>
    </row>
    <row r="3417" spans="1:2">
      <c r="A3417" t="str">
        <f t="shared" si="53"/>
        <v>63175</v>
      </c>
      <c r="B3417" s="254" t="s">
        <v>3778</v>
      </c>
    </row>
    <row r="3418" spans="1:2">
      <c r="A3418" t="str">
        <f t="shared" si="53"/>
        <v>63176</v>
      </c>
      <c r="B3418" s="254" t="s">
        <v>3779</v>
      </c>
    </row>
    <row r="3419" spans="1:2">
      <c r="A3419" t="str">
        <f t="shared" si="53"/>
        <v>63177</v>
      </c>
      <c r="B3419" s="254" t="s">
        <v>3780</v>
      </c>
    </row>
    <row r="3420" spans="1:2">
      <c r="A3420" t="str">
        <f t="shared" si="53"/>
        <v>63178</v>
      </c>
      <c r="B3420" s="254" t="s">
        <v>3781</v>
      </c>
    </row>
    <row r="3421" spans="1:2">
      <c r="A3421" t="str">
        <f t="shared" si="53"/>
        <v>63180</v>
      </c>
      <c r="B3421" s="254" t="s">
        <v>3782</v>
      </c>
    </row>
    <row r="3422" spans="1:2">
      <c r="A3422" t="str">
        <f t="shared" si="53"/>
        <v>63181</v>
      </c>
      <c r="B3422" s="254" t="s">
        <v>3783</v>
      </c>
    </row>
    <row r="3423" spans="1:2">
      <c r="A3423" t="str">
        <f t="shared" si="53"/>
        <v>63182</v>
      </c>
      <c r="B3423" s="254" t="s">
        <v>3784</v>
      </c>
    </row>
    <row r="3424" spans="1:2">
      <c r="A3424" t="str">
        <f t="shared" si="53"/>
        <v>63183</v>
      </c>
      <c r="B3424" s="254" t="s">
        <v>3785</v>
      </c>
    </row>
    <row r="3425" spans="1:2">
      <c r="A3425" t="str">
        <f t="shared" si="53"/>
        <v>63184</v>
      </c>
      <c r="B3425" s="254" t="s">
        <v>3786</v>
      </c>
    </row>
    <row r="3426" spans="1:2">
      <c r="A3426" t="str">
        <f t="shared" si="53"/>
        <v>63185</v>
      </c>
      <c r="B3426" s="254" t="s">
        <v>3787</v>
      </c>
    </row>
    <row r="3427" spans="1:2">
      <c r="A3427" t="str">
        <f t="shared" si="53"/>
        <v>63186</v>
      </c>
      <c r="B3427" s="254" t="s">
        <v>3788</v>
      </c>
    </row>
    <row r="3428" spans="1:2">
      <c r="A3428" t="str">
        <f t="shared" si="53"/>
        <v>63187</v>
      </c>
      <c r="B3428" s="254" t="s">
        <v>3789</v>
      </c>
    </row>
    <row r="3429" spans="1:2">
      <c r="A3429" t="str">
        <f t="shared" si="53"/>
        <v>63188</v>
      </c>
      <c r="B3429" s="254" t="s">
        <v>3790</v>
      </c>
    </row>
    <row r="3430" spans="1:2">
      <c r="A3430" t="str">
        <f t="shared" si="53"/>
        <v>63190</v>
      </c>
      <c r="B3430" s="254" t="s">
        <v>3791</v>
      </c>
    </row>
    <row r="3431" spans="1:2">
      <c r="A3431" t="str">
        <f t="shared" si="53"/>
        <v>63191</v>
      </c>
      <c r="B3431" s="254" t="s">
        <v>3792</v>
      </c>
    </row>
    <row r="3432" spans="1:2">
      <c r="A3432" t="str">
        <f t="shared" si="53"/>
        <v>63193</v>
      </c>
      <c r="B3432" s="254" t="s">
        <v>3793</v>
      </c>
    </row>
    <row r="3433" spans="1:2">
      <c r="A3433" t="str">
        <f t="shared" si="53"/>
        <v>63195</v>
      </c>
      <c r="B3433" s="254" t="s">
        <v>3794</v>
      </c>
    </row>
    <row r="3434" spans="1:2">
      <c r="A3434" t="str">
        <f t="shared" si="53"/>
        <v>63196</v>
      </c>
      <c r="B3434" s="254" t="s">
        <v>3795</v>
      </c>
    </row>
    <row r="3435" spans="1:2">
      <c r="A3435" t="str">
        <f t="shared" si="53"/>
        <v>63197</v>
      </c>
      <c r="B3435" s="254" t="s">
        <v>3796</v>
      </c>
    </row>
    <row r="3436" spans="1:2">
      <c r="A3436" t="str">
        <f t="shared" si="53"/>
        <v>63198</v>
      </c>
      <c r="B3436" s="254" t="s">
        <v>3797</v>
      </c>
    </row>
    <row r="3437" spans="1:2">
      <c r="A3437" t="str">
        <f t="shared" si="53"/>
        <v>63199</v>
      </c>
      <c r="B3437" s="254" t="s">
        <v>3798</v>
      </c>
    </row>
    <row r="3438" spans="1:2">
      <c r="A3438" t="str">
        <f t="shared" si="53"/>
        <v>63200</v>
      </c>
      <c r="B3438" s="254" t="s">
        <v>3799</v>
      </c>
    </row>
    <row r="3439" spans="1:2">
      <c r="A3439" t="str">
        <f t="shared" si="53"/>
        <v>63205</v>
      </c>
      <c r="B3439" s="254" t="s">
        <v>3800</v>
      </c>
    </row>
    <row r="3440" spans="1:2">
      <c r="A3440" t="str">
        <f t="shared" si="53"/>
        <v>63207</v>
      </c>
      <c r="B3440" s="254" t="s">
        <v>3801</v>
      </c>
    </row>
    <row r="3441" spans="1:2">
      <c r="A3441" t="str">
        <f t="shared" si="53"/>
        <v>63208</v>
      </c>
      <c r="B3441" s="254" t="s">
        <v>3802</v>
      </c>
    </row>
    <row r="3442" spans="1:2">
      <c r="A3442" t="str">
        <f t="shared" si="53"/>
        <v>63209</v>
      </c>
      <c r="B3442" s="254" t="s">
        <v>3803</v>
      </c>
    </row>
    <row r="3443" spans="1:2">
      <c r="A3443" t="str">
        <f t="shared" si="53"/>
        <v>63210</v>
      </c>
      <c r="B3443" s="254" t="s">
        <v>3804</v>
      </c>
    </row>
    <row r="3444" spans="1:2">
      <c r="A3444" t="str">
        <f t="shared" si="53"/>
        <v>63215</v>
      </c>
      <c r="B3444" s="254" t="s">
        <v>3805</v>
      </c>
    </row>
    <row r="3445" spans="1:2">
      <c r="A3445" t="str">
        <f t="shared" si="53"/>
        <v>63216</v>
      </c>
      <c r="B3445" s="254" t="s">
        <v>3806</v>
      </c>
    </row>
    <row r="3446" spans="1:2">
      <c r="A3446" t="str">
        <f t="shared" si="53"/>
        <v>63217</v>
      </c>
      <c r="B3446" s="254" t="s">
        <v>3807</v>
      </c>
    </row>
    <row r="3447" spans="1:2">
      <c r="A3447" t="str">
        <f t="shared" si="53"/>
        <v>63218</v>
      </c>
      <c r="B3447" s="254" t="s">
        <v>3808</v>
      </c>
    </row>
    <row r="3448" spans="1:2">
      <c r="A3448" t="str">
        <f t="shared" si="53"/>
        <v>63220</v>
      </c>
      <c r="B3448" s="254" t="s">
        <v>3809</v>
      </c>
    </row>
    <row r="3449" spans="1:2">
      <c r="A3449" t="str">
        <f t="shared" si="53"/>
        <v>63227</v>
      </c>
      <c r="B3449" s="254" t="s">
        <v>3810</v>
      </c>
    </row>
    <row r="3450" spans="1:2">
      <c r="A3450" t="str">
        <f t="shared" si="53"/>
        <v>63228</v>
      </c>
      <c r="B3450" s="254" t="s">
        <v>3811</v>
      </c>
    </row>
    <row r="3451" spans="1:2">
      <c r="A3451" t="str">
        <f t="shared" si="53"/>
        <v>63229</v>
      </c>
      <c r="B3451" s="254" t="s">
        <v>3812</v>
      </c>
    </row>
    <row r="3452" spans="1:2">
      <c r="A3452" t="str">
        <f t="shared" si="53"/>
        <v>63230</v>
      </c>
      <c r="B3452" s="254" t="s">
        <v>3813</v>
      </c>
    </row>
    <row r="3453" spans="1:2">
      <c r="A3453" t="str">
        <f t="shared" si="53"/>
        <v>63231</v>
      </c>
      <c r="B3453" s="254" t="s">
        <v>3814</v>
      </c>
    </row>
    <row r="3454" spans="1:2">
      <c r="A3454" t="str">
        <f t="shared" si="53"/>
        <v>63232</v>
      </c>
      <c r="B3454" s="254" t="s">
        <v>3815</v>
      </c>
    </row>
    <row r="3455" spans="1:2">
      <c r="A3455" t="str">
        <f t="shared" si="53"/>
        <v>63233</v>
      </c>
      <c r="B3455" s="254" t="s">
        <v>3816</v>
      </c>
    </row>
    <row r="3456" spans="1:2">
      <c r="A3456" t="str">
        <f t="shared" si="53"/>
        <v>63234</v>
      </c>
      <c r="B3456" s="254" t="s">
        <v>3817</v>
      </c>
    </row>
    <row r="3457" spans="1:2">
      <c r="A3457" t="str">
        <f t="shared" si="53"/>
        <v>63236</v>
      </c>
      <c r="B3457" s="254" t="s">
        <v>3818</v>
      </c>
    </row>
    <row r="3458" spans="1:2">
      <c r="A3458" t="str">
        <f t="shared" si="53"/>
        <v>63237</v>
      </c>
      <c r="B3458" s="254" t="s">
        <v>3819</v>
      </c>
    </row>
    <row r="3459" spans="1:2">
      <c r="A3459" t="str">
        <f t="shared" ref="A3459:A3522" si="54">LEFT(B3459,5)</f>
        <v>63240</v>
      </c>
      <c r="B3459" s="254" t="s">
        <v>3820</v>
      </c>
    </row>
    <row r="3460" spans="1:2">
      <c r="A3460" t="str">
        <f t="shared" si="54"/>
        <v>63242</v>
      </c>
      <c r="B3460" s="254" t="s">
        <v>3821</v>
      </c>
    </row>
    <row r="3461" spans="1:2">
      <c r="A3461" t="str">
        <f t="shared" si="54"/>
        <v>63243</v>
      </c>
      <c r="B3461" s="254" t="s">
        <v>3822</v>
      </c>
    </row>
    <row r="3462" spans="1:2">
      <c r="A3462" t="str">
        <f t="shared" si="54"/>
        <v>63244</v>
      </c>
      <c r="B3462" s="254" t="s">
        <v>3823</v>
      </c>
    </row>
    <row r="3463" spans="1:2">
      <c r="A3463" t="str">
        <f t="shared" si="54"/>
        <v>63245</v>
      </c>
      <c r="B3463" s="254" t="s">
        <v>3824</v>
      </c>
    </row>
    <row r="3464" spans="1:2">
      <c r="A3464" t="str">
        <f t="shared" si="54"/>
        <v>63248</v>
      </c>
      <c r="B3464" s="254" t="s">
        <v>3825</v>
      </c>
    </row>
    <row r="3465" spans="1:2">
      <c r="A3465" t="str">
        <f t="shared" si="54"/>
        <v>63250</v>
      </c>
      <c r="B3465" s="254" t="s">
        <v>3826</v>
      </c>
    </row>
    <row r="3466" spans="1:2">
      <c r="A3466" t="str">
        <f t="shared" si="54"/>
        <v>63251</v>
      </c>
      <c r="B3466" s="254" t="s">
        <v>3827</v>
      </c>
    </row>
    <row r="3467" spans="1:2">
      <c r="A3467" t="str">
        <f t="shared" si="54"/>
        <v>63252</v>
      </c>
      <c r="B3467" s="254" t="s">
        <v>3828</v>
      </c>
    </row>
    <row r="3468" spans="1:2">
      <c r="A3468" t="str">
        <f t="shared" si="54"/>
        <v>63253</v>
      </c>
      <c r="B3468" s="254" t="s">
        <v>3829</v>
      </c>
    </row>
    <row r="3469" spans="1:2">
      <c r="A3469" t="str">
        <f t="shared" si="54"/>
        <v>63255</v>
      </c>
      <c r="B3469" s="254" t="s">
        <v>3830</v>
      </c>
    </row>
    <row r="3470" spans="1:2">
      <c r="A3470" t="str">
        <f t="shared" si="54"/>
        <v>63257</v>
      </c>
      <c r="B3470" s="254" t="s">
        <v>3831</v>
      </c>
    </row>
    <row r="3471" spans="1:2">
      <c r="A3471" t="str">
        <f t="shared" si="54"/>
        <v>63258</v>
      </c>
      <c r="B3471" s="254" t="s">
        <v>3832</v>
      </c>
    </row>
    <row r="3472" spans="1:2">
      <c r="A3472" t="str">
        <f t="shared" si="54"/>
        <v>63259</v>
      </c>
      <c r="B3472" s="254" t="s">
        <v>3833</v>
      </c>
    </row>
    <row r="3473" spans="1:2">
      <c r="A3473" t="str">
        <f t="shared" si="54"/>
        <v>63263</v>
      </c>
      <c r="B3473" s="254" t="s">
        <v>3834</v>
      </c>
    </row>
    <row r="3474" spans="1:2">
      <c r="A3474" t="str">
        <f t="shared" si="54"/>
        <v>63264</v>
      </c>
      <c r="B3474" s="254" t="s">
        <v>3835</v>
      </c>
    </row>
    <row r="3475" spans="1:2">
      <c r="A3475" t="str">
        <f t="shared" si="54"/>
        <v>63266</v>
      </c>
      <c r="B3475" s="254" t="s">
        <v>3836</v>
      </c>
    </row>
    <row r="3476" spans="1:2">
      <c r="A3476" t="str">
        <f t="shared" si="54"/>
        <v>63269</v>
      </c>
      <c r="B3476" s="254" t="s">
        <v>3837</v>
      </c>
    </row>
    <row r="3477" spans="1:2">
      <c r="A3477" t="str">
        <f t="shared" si="54"/>
        <v>63270</v>
      </c>
      <c r="B3477" s="254" t="s">
        <v>3838</v>
      </c>
    </row>
    <row r="3478" spans="1:2">
      <c r="A3478" t="str">
        <f t="shared" si="54"/>
        <v>63271</v>
      </c>
      <c r="B3478" s="254" t="s">
        <v>3839</v>
      </c>
    </row>
    <row r="3479" spans="1:2">
      <c r="A3479" t="str">
        <f t="shared" si="54"/>
        <v>63272</v>
      </c>
      <c r="B3479" s="254" t="s">
        <v>3840</v>
      </c>
    </row>
    <row r="3480" spans="1:2">
      <c r="A3480" t="str">
        <f t="shared" si="54"/>
        <v>63273</v>
      </c>
      <c r="B3480" s="254" t="s">
        <v>3841</v>
      </c>
    </row>
    <row r="3481" spans="1:2">
      <c r="A3481" t="str">
        <f t="shared" si="54"/>
        <v>63275</v>
      </c>
      <c r="B3481" s="254" t="s">
        <v>3842</v>
      </c>
    </row>
    <row r="3482" spans="1:2">
      <c r="A3482" t="str">
        <f t="shared" si="54"/>
        <v>63276</v>
      </c>
      <c r="B3482" s="254" t="s">
        <v>3843</v>
      </c>
    </row>
    <row r="3483" spans="1:2">
      <c r="A3483" t="str">
        <f t="shared" si="54"/>
        <v>63277</v>
      </c>
      <c r="B3483" s="254" t="s">
        <v>3844</v>
      </c>
    </row>
    <row r="3484" spans="1:2">
      <c r="A3484" t="str">
        <f t="shared" si="54"/>
        <v>63278</v>
      </c>
      <c r="B3484" s="254" t="s">
        <v>3845</v>
      </c>
    </row>
    <row r="3485" spans="1:2">
      <c r="A3485" t="str">
        <f t="shared" si="54"/>
        <v>63279</v>
      </c>
      <c r="B3485" s="254" t="s">
        <v>3846</v>
      </c>
    </row>
    <row r="3486" spans="1:2">
      <c r="A3486" t="str">
        <f t="shared" si="54"/>
        <v>63282</v>
      </c>
      <c r="B3486" s="254" t="s">
        <v>3847</v>
      </c>
    </row>
    <row r="3487" spans="1:2">
      <c r="A3487" t="str">
        <f t="shared" si="54"/>
        <v>63284</v>
      </c>
      <c r="B3487" s="254" t="s">
        <v>3848</v>
      </c>
    </row>
    <row r="3488" spans="1:2">
      <c r="A3488" t="str">
        <f t="shared" si="54"/>
        <v>63285</v>
      </c>
      <c r="B3488" s="254" t="s">
        <v>3849</v>
      </c>
    </row>
    <row r="3489" spans="1:2">
      <c r="A3489" t="str">
        <f t="shared" si="54"/>
        <v>63286</v>
      </c>
      <c r="B3489" s="254" t="s">
        <v>3850</v>
      </c>
    </row>
    <row r="3490" spans="1:2">
      <c r="A3490" t="str">
        <f t="shared" si="54"/>
        <v>63287</v>
      </c>
      <c r="B3490" s="254" t="s">
        <v>3851</v>
      </c>
    </row>
    <row r="3491" spans="1:2">
      <c r="A3491" t="str">
        <f t="shared" si="54"/>
        <v>63288</v>
      </c>
      <c r="B3491" s="254" t="s">
        <v>3852</v>
      </c>
    </row>
    <row r="3492" spans="1:2">
      <c r="A3492" t="str">
        <f t="shared" si="54"/>
        <v>63289</v>
      </c>
      <c r="B3492" s="254" t="s">
        <v>3853</v>
      </c>
    </row>
    <row r="3493" spans="1:2">
      <c r="A3493" t="str">
        <f t="shared" si="54"/>
        <v>63290</v>
      </c>
      <c r="B3493" s="254" t="s">
        <v>3854</v>
      </c>
    </row>
    <row r="3494" spans="1:2">
      <c r="A3494" t="str">
        <f t="shared" si="54"/>
        <v>63291</v>
      </c>
      <c r="B3494" s="254" t="s">
        <v>3855</v>
      </c>
    </row>
    <row r="3495" spans="1:2">
      <c r="A3495" t="str">
        <f t="shared" si="54"/>
        <v>63292</v>
      </c>
      <c r="B3495" s="254" t="s">
        <v>3856</v>
      </c>
    </row>
    <row r="3496" spans="1:2">
      <c r="A3496" t="str">
        <f t="shared" si="54"/>
        <v>63294</v>
      </c>
      <c r="B3496" s="254" t="s">
        <v>3857</v>
      </c>
    </row>
    <row r="3497" spans="1:2">
      <c r="A3497" t="str">
        <f t="shared" si="54"/>
        <v>63295</v>
      </c>
      <c r="B3497" s="254" t="s">
        <v>3858</v>
      </c>
    </row>
    <row r="3498" spans="1:2">
      <c r="A3498" t="str">
        <f t="shared" si="54"/>
        <v>63296</v>
      </c>
      <c r="B3498" s="254" t="s">
        <v>3859</v>
      </c>
    </row>
    <row r="3499" spans="1:2">
      <c r="A3499" t="str">
        <f t="shared" si="54"/>
        <v>63297</v>
      </c>
      <c r="B3499" s="254" t="s">
        <v>3860</v>
      </c>
    </row>
    <row r="3500" spans="1:2">
      <c r="A3500" t="str">
        <f t="shared" si="54"/>
        <v>63298</v>
      </c>
      <c r="B3500" s="254" t="s">
        <v>3861</v>
      </c>
    </row>
    <row r="3501" spans="1:2">
      <c r="A3501" t="str">
        <f t="shared" si="54"/>
        <v>63299</v>
      </c>
      <c r="B3501" s="254" t="s">
        <v>3862</v>
      </c>
    </row>
    <row r="3502" spans="1:2">
      <c r="A3502" t="str">
        <f t="shared" si="54"/>
        <v>63300</v>
      </c>
      <c r="B3502" s="254" t="s">
        <v>3863</v>
      </c>
    </row>
    <row r="3503" spans="1:2">
      <c r="A3503" t="str">
        <f t="shared" si="54"/>
        <v>63301</v>
      </c>
      <c r="B3503" s="254" t="s">
        <v>3864</v>
      </c>
    </row>
    <row r="3504" spans="1:2">
      <c r="A3504" t="str">
        <f t="shared" si="54"/>
        <v>63302</v>
      </c>
      <c r="B3504" s="254" t="s">
        <v>3865</v>
      </c>
    </row>
    <row r="3505" spans="1:2">
      <c r="A3505" t="str">
        <f t="shared" si="54"/>
        <v>63304</v>
      </c>
      <c r="B3505" s="254" t="s">
        <v>3866</v>
      </c>
    </row>
    <row r="3506" spans="1:2">
      <c r="A3506" t="str">
        <f t="shared" si="54"/>
        <v>63305</v>
      </c>
      <c r="B3506" s="254" t="s">
        <v>3867</v>
      </c>
    </row>
    <row r="3507" spans="1:2">
      <c r="A3507" t="str">
        <f t="shared" si="54"/>
        <v>63306</v>
      </c>
      <c r="B3507" s="254" t="s">
        <v>3868</v>
      </c>
    </row>
    <row r="3508" spans="1:2">
      <c r="A3508" t="str">
        <f t="shared" si="54"/>
        <v>63307</v>
      </c>
      <c r="B3508" s="254" t="s">
        <v>3869</v>
      </c>
    </row>
    <row r="3509" spans="1:2">
      <c r="A3509" t="str">
        <f t="shared" si="54"/>
        <v>63310</v>
      </c>
      <c r="B3509" s="254" t="s">
        <v>3870</v>
      </c>
    </row>
    <row r="3510" spans="1:2">
      <c r="A3510" t="str">
        <f t="shared" si="54"/>
        <v>63311</v>
      </c>
      <c r="B3510" s="254" t="s">
        <v>3871</v>
      </c>
    </row>
    <row r="3511" spans="1:2">
      <c r="A3511" t="str">
        <f t="shared" si="54"/>
        <v>63313</v>
      </c>
      <c r="B3511" s="254" t="s">
        <v>3872</v>
      </c>
    </row>
    <row r="3512" spans="1:2">
      <c r="A3512" t="str">
        <f t="shared" si="54"/>
        <v>63314</v>
      </c>
      <c r="B3512" s="254" t="s">
        <v>3873</v>
      </c>
    </row>
    <row r="3513" spans="1:2">
      <c r="A3513" t="str">
        <f t="shared" si="54"/>
        <v>63315</v>
      </c>
      <c r="B3513" s="254" t="s">
        <v>3874</v>
      </c>
    </row>
    <row r="3514" spans="1:2">
      <c r="A3514" t="str">
        <f t="shared" si="54"/>
        <v>63316</v>
      </c>
      <c r="B3514" s="254" t="s">
        <v>3875</v>
      </c>
    </row>
    <row r="3515" spans="1:2">
      <c r="A3515" t="str">
        <f t="shared" si="54"/>
        <v>63318</v>
      </c>
      <c r="B3515" s="254" t="s">
        <v>3876</v>
      </c>
    </row>
    <row r="3516" spans="1:2">
      <c r="A3516" t="str">
        <f t="shared" si="54"/>
        <v>63320</v>
      </c>
      <c r="B3516" s="254" t="s">
        <v>3877</v>
      </c>
    </row>
    <row r="3517" spans="1:2">
      <c r="A3517" t="str">
        <f t="shared" si="54"/>
        <v>63321</v>
      </c>
      <c r="B3517" s="254" t="s">
        <v>3878</v>
      </c>
    </row>
    <row r="3518" spans="1:2">
      <c r="A3518" t="str">
        <f t="shared" si="54"/>
        <v>63322</v>
      </c>
      <c r="B3518" s="254" t="s">
        <v>3879</v>
      </c>
    </row>
    <row r="3519" spans="1:2">
      <c r="A3519" t="str">
        <f t="shared" si="54"/>
        <v>63323</v>
      </c>
      <c r="B3519" s="254" t="s">
        <v>3880</v>
      </c>
    </row>
    <row r="3520" spans="1:2">
      <c r="A3520" t="str">
        <f t="shared" si="54"/>
        <v>63324</v>
      </c>
      <c r="B3520" s="254" t="s">
        <v>3881</v>
      </c>
    </row>
    <row r="3521" spans="1:2">
      <c r="A3521" t="str">
        <f t="shared" si="54"/>
        <v>63325</v>
      </c>
      <c r="B3521" s="254" t="s">
        <v>3882</v>
      </c>
    </row>
    <row r="3522" spans="1:2">
      <c r="A3522" t="str">
        <f t="shared" si="54"/>
        <v>63326</v>
      </c>
      <c r="B3522" s="254" t="s">
        <v>3883</v>
      </c>
    </row>
    <row r="3523" spans="1:2">
      <c r="A3523" t="str">
        <f t="shared" ref="A3523:A3586" si="55">LEFT(B3523,5)</f>
        <v>63327</v>
      </c>
      <c r="B3523" s="254" t="s">
        <v>3884</v>
      </c>
    </row>
    <row r="3524" spans="1:2">
      <c r="A3524" t="str">
        <f t="shared" si="55"/>
        <v>63328</v>
      </c>
      <c r="B3524" s="254" t="s">
        <v>3885</v>
      </c>
    </row>
    <row r="3525" spans="1:2">
      <c r="A3525" t="str">
        <f t="shared" si="55"/>
        <v>63329</v>
      </c>
      <c r="B3525" s="254" t="s">
        <v>3886</v>
      </c>
    </row>
    <row r="3526" spans="1:2">
      <c r="A3526" t="str">
        <f t="shared" si="55"/>
        <v>63330</v>
      </c>
      <c r="B3526" s="254" t="s">
        <v>3887</v>
      </c>
    </row>
    <row r="3527" spans="1:2">
      <c r="A3527" t="str">
        <f t="shared" si="55"/>
        <v>63331</v>
      </c>
      <c r="B3527" s="254" t="s">
        <v>3888</v>
      </c>
    </row>
    <row r="3528" spans="1:2">
      <c r="A3528" t="str">
        <f t="shared" si="55"/>
        <v>63332</v>
      </c>
      <c r="B3528" s="254" t="s">
        <v>3889</v>
      </c>
    </row>
    <row r="3529" spans="1:2">
      <c r="A3529" t="str">
        <f t="shared" si="55"/>
        <v>63335</v>
      </c>
      <c r="B3529" s="254" t="s">
        <v>3890</v>
      </c>
    </row>
    <row r="3530" spans="1:2">
      <c r="A3530" t="str">
        <f t="shared" si="55"/>
        <v>63336</v>
      </c>
      <c r="B3530" s="254" t="s">
        <v>3891</v>
      </c>
    </row>
    <row r="3531" spans="1:2">
      <c r="A3531" t="str">
        <f t="shared" si="55"/>
        <v>63337</v>
      </c>
      <c r="B3531" s="254" t="s">
        <v>3892</v>
      </c>
    </row>
    <row r="3532" spans="1:2">
      <c r="A3532" t="str">
        <f t="shared" si="55"/>
        <v>63338</v>
      </c>
      <c r="B3532" s="254" t="s">
        <v>3893</v>
      </c>
    </row>
    <row r="3533" spans="1:2">
      <c r="A3533" t="str">
        <f t="shared" si="55"/>
        <v>63339</v>
      </c>
      <c r="B3533" s="254" t="s">
        <v>3894</v>
      </c>
    </row>
    <row r="3534" spans="1:2">
      <c r="A3534" t="str">
        <f t="shared" si="55"/>
        <v>63340</v>
      </c>
      <c r="B3534" s="254" t="s">
        <v>3895</v>
      </c>
    </row>
    <row r="3535" spans="1:2">
      <c r="A3535" t="str">
        <f t="shared" si="55"/>
        <v>63342</v>
      </c>
      <c r="B3535" s="254" t="s">
        <v>3896</v>
      </c>
    </row>
    <row r="3536" spans="1:2">
      <c r="A3536" t="str">
        <f t="shared" si="55"/>
        <v>63344</v>
      </c>
      <c r="B3536" s="254" t="s">
        <v>3897</v>
      </c>
    </row>
    <row r="3537" spans="1:2">
      <c r="A3537" t="str">
        <f t="shared" si="55"/>
        <v>63345</v>
      </c>
      <c r="B3537" s="254" t="s">
        <v>3898</v>
      </c>
    </row>
    <row r="3538" spans="1:2">
      <c r="A3538" t="str">
        <f t="shared" si="55"/>
        <v>63346</v>
      </c>
      <c r="B3538" s="254" t="s">
        <v>3899</v>
      </c>
    </row>
    <row r="3539" spans="1:2">
      <c r="A3539" t="str">
        <f t="shared" si="55"/>
        <v>63347</v>
      </c>
      <c r="B3539" s="254" t="s">
        <v>3900</v>
      </c>
    </row>
    <row r="3540" spans="1:2">
      <c r="A3540" t="str">
        <f t="shared" si="55"/>
        <v>63348</v>
      </c>
      <c r="B3540" s="254" t="s">
        <v>3901</v>
      </c>
    </row>
    <row r="3541" spans="1:2">
      <c r="A3541" t="str">
        <f t="shared" si="55"/>
        <v>63349</v>
      </c>
      <c r="B3541" s="254" t="s">
        <v>3902</v>
      </c>
    </row>
    <row r="3542" spans="1:2">
      <c r="A3542" t="str">
        <f t="shared" si="55"/>
        <v>63351</v>
      </c>
      <c r="B3542" s="254" t="s">
        <v>3903</v>
      </c>
    </row>
    <row r="3543" spans="1:2">
      <c r="A3543" t="str">
        <f t="shared" si="55"/>
        <v>63353</v>
      </c>
      <c r="B3543" s="254" t="s">
        <v>3904</v>
      </c>
    </row>
    <row r="3544" spans="1:2">
      <c r="A3544" t="str">
        <f t="shared" si="55"/>
        <v>63355</v>
      </c>
      <c r="B3544" s="254" t="s">
        <v>3905</v>
      </c>
    </row>
    <row r="3545" spans="1:2">
      <c r="A3545" t="str">
        <f t="shared" si="55"/>
        <v>63357</v>
      </c>
      <c r="B3545" s="254" t="s">
        <v>3906</v>
      </c>
    </row>
    <row r="3546" spans="1:2">
      <c r="A3546" t="str">
        <f t="shared" si="55"/>
        <v>63358</v>
      </c>
      <c r="B3546" s="254" t="s">
        <v>3907</v>
      </c>
    </row>
    <row r="3547" spans="1:2">
      <c r="A3547" t="str">
        <f t="shared" si="55"/>
        <v>63359</v>
      </c>
      <c r="B3547" s="254" t="s">
        <v>3908</v>
      </c>
    </row>
    <row r="3548" spans="1:2">
      <c r="A3548" t="str">
        <f t="shared" si="55"/>
        <v>63360</v>
      </c>
      <c r="B3548" s="254" t="s">
        <v>3909</v>
      </c>
    </row>
    <row r="3549" spans="1:2">
      <c r="A3549" t="str">
        <f t="shared" si="55"/>
        <v>63361</v>
      </c>
      <c r="B3549" s="254" t="s">
        <v>3910</v>
      </c>
    </row>
    <row r="3550" spans="1:2">
      <c r="A3550" t="str">
        <f t="shared" si="55"/>
        <v>63362</v>
      </c>
      <c r="B3550" s="254" t="s">
        <v>3911</v>
      </c>
    </row>
    <row r="3551" spans="1:2">
      <c r="A3551" t="str">
        <f t="shared" si="55"/>
        <v>63364</v>
      </c>
      <c r="B3551" s="254" t="s">
        <v>3912</v>
      </c>
    </row>
    <row r="3552" spans="1:2">
      <c r="A3552" t="str">
        <f t="shared" si="55"/>
        <v>63365</v>
      </c>
      <c r="B3552" s="254" t="s">
        <v>3913</v>
      </c>
    </row>
    <row r="3553" spans="1:2">
      <c r="A3553" t="str">
        <f t="shared" si="55"/>
        <v>63366</v>
      </c>
      <c r="B3553" s="254" t="s">
        <v>3914</v>
      </c>
    </row>
    <row r="3554" spans="1:2">
      <c r="A3554" t="str">
        <f t="shared" si="55"/>
        <v>63367</v>
      </c>
      <c r="B3554" s="254" t="s">
        <v>3915</v>
      </c>
    </row>
    <row r="3555" spans="1:2">
      <c r="A3555" t="str">
        <f t="shared" si="55"/>
        <v>63368</v>
      </c>
      <c r="B3555" s="254" t="s">
        <v>3916</v>
      </c>
    </row>
    <row r="3556" spans="1:2">
      <c r="A3556" t="str">
        <f t="shared" si="55"/>
        <v>63370</v>
      </c>
      <c r="B3556" s="254" t="s">
        <v>3917</v>
      </c>
    </row>
    <row r="3557" spans="1:2">
      <c r="A3557" t="str">
        <f t="shared" si="55"/>
        <v>63371</v>
      </c>
      <c r="B3557" s="254" t="s">
        <v>3918</v>
      </c>
    </row>
    <row r="3558" spans="1:2">
      <c r="A3558" t="str">
        <f t="shared" si="55"/>
        <v>63372</v>
      </c>
      <c r="B3558" s="254" t="s">
        <v>3919</v>
      </c>
    </row>
    <row r="3559" spans="1:2">
      <c r="A3559" t="str">
        <f t="shared" si="55"/>
        <v>63373</v>
      </c>
      <c r="B3559" s="254" t="s">
        <v>3920</v>
      </c>
    </row>
    <row r="3560" spans="1:2">
      <c r="A3560" t="str">
        <f t="shared" si="55"/>
        <v>63374</v>
      </c>
      <c r="B3560" s="254" t="s">
        <v>3921</v>
      </c>
    </row>
    <row r="3561" spans="1:2">
      <c r="A3561" t="str">
        <f t="shared" si="55"/>
        <v>63375</v>
      </c>
      <c r="B3561" s="254" t="s">
        <v>3922</v>
      </c>
    </row>
    <row r="3562" spans="1:2">
      <c r="A3562" t="str">
        <f t="shared" si="55"/>
        <v>63376</v>
      </c>
      <c r="B3562" s="254" t="s">
        <v>3923</v>
      </c>
    </row>
    <row r="3563" spans="1:2">
      <c r="A3563" t="str">
        <f t="shared" si="55"/>
        <v>63377</v>
      </c>
      <c r="B3563" s="254" t="s">
        <v>3924</v>
      </c>
    </row>
    <row r="3564" spans="1:2">
      <c r="A3564" t="str">
        <f t="shared" si="55"/>
        <v>63381</v>
      </c>
      <c r="B3564" s="254" t="s">
        <v>3925</v>
      </c>
    </row>
    <row r="3565" spans="1:2">
      <c r="A3565" t="str">
        <f t="shared" si="55"/>
        <v>63383</v>
      </c>
      <c r="B3565" s="254" t="s">
        <v>3926</v>
      </c>
    </row>
    <row r="3566" spans="1:2">
      <c r="A3566" t="str">
        <f t="shared" si="55"/>
        <v>63385</v>
      </c>
      <c r="B3566" s="254" t="s">
        <v>3927</v>
      </c>
    </row>
    <row r="3567" spans="1:2">
      <c r="A3567" t="str">
        <f t="shared" si="55"/>
        <v>63388</v>
      </c>
      <c r="B3567" s="254" t="s">
        <v>3928</v>
      </c>
    </row>
    <row r="3568" spans="1:2">
      <c r="A3568" t="str">
        <f t="shared" si="55"/>
        <v>63389</v>
      </c>
      <c r="B3568" s="254" t="s">
        <v>3929</v>
      </c>
    </row>
    <row r="3569" spans="1:2">
      <c r="A3569" t="str">
        <f t="shared" si="55"/>
        <v>63390</v>
      </c>
      <c r="B3569" s="254" t="s">
        <v>3930</v>
      </c>
    </row>
    <row r="3570" spans="1:2">
      <c r="A3570" t="str">
        <f t="shared" si="55"/>
        <v>63391</v>
      </c>
      <c r="B3570" s="254" t="s">
        <v>3931</v>
      </c>
    </row>
    <row r="3571" spans="1:2">
      <c r="A3571" t="str">
        <f t="shared" si="55"/>
        <v>63392</v>
      </c>
      <c r="B3571" s="254" t="s">
        <v>3932</v>
      </c>
    </row>
    <row r="3572" spans="1:2">
      <c r="A3572" t="str">
        <f t="shared" si="55"/>
        <v>63393</v>
      </c>
      <c r="B3572" s="254" t="s">
        <v>3933</v>
      </c>
    </row>
    <row r="3573" spans="1:2">
      <c r="A3573" t="str">
        <f t="shared" si="55"/>
        <v>63394</v>
      </c>
      <c r="B3573" s="254" t="s">
        <v>3934</v>
      </c>
    </row>
    <row r="3574" spans="1:2">
      <c r="A3574" t="str">
        <f t="shared" si="55"/>
        <v>63395</v>
      </c>
      <c r="B3574" s="254" t="s">
        <v>3935</v>
      </c>
    </row>
    <row r="3575" spans="1:2">
      <c r="A3575" t="str">
        <f t="shared" si="55"/>
        <v>63398</v>
      </c>
      <c r="B3575" s="254" t="s">
        <v>3936</v>
      </c>
    </row>
    <row r="3576" spans="1:2">
      <c r="A3576" t="str">
        <f t="shared" si="55"/>
        <v>63399</v>
      </c>
      <c r="B3576" s="254" t="s">
        <v>3937</v>
      </c>
    </row>
    <row r="3577" spans="1:2">
      <c r="A3577" t="str">
        <f t="shared" si="55"/>
        <v>63400</v>
      </c>
      <c r="B3577" s="254" t="s">
        <v>3938</v>
      </c>
    </row>
    <row r="3578" spans="1:2">
      <c r="A3578" t="str">
        <f t="shared" si="55"/>
        <v>63401</v>
      </c>
      <c r="B3578" s="254" t="s">
        <v>3939</v>
      </c>
    </row>
    <row r="3579" spans="1:2">
      <c r="A3579" t="str">
        <f t="shared" si="55"/>
        <v>63402</v>
      </c>
      <c r="B3579" s="254" t="s">
        <v>3940</v>
      </c>
    </row>
    <row r="3580" spans="1:2">
      <c r="A3580" t="str">
        <f t="shared" si="55"/>
        <v>63403</v>
      </c>
      <c r="B3580" s="254" t="s">
        <v>3941</v>
      </c>
    </row>
    <row r="3581" spans="1:2">
      <c r="A3581" t="str">
        <f t="shared" si="55"/>
        <v>63404</v>
      </c>
      <c r="B3581" s="254" t="s">
        <v>3942</v>
      </c>
    </row>
    <row r="3582" spans="1:2">
      <c r="A3582" t="str">
        <f t="shared" si="55"/>
        <v>63405</v>
      </c>
      <c r="B3582" s="254" t="s">
        <v>3943</v>
      </c>
    </row>
    <row r="3583" spans="1:2">
      <c r="A3583" t="str">
        <f t="shared" si="55"/>
        <v>63406</v>
      </c>
      <c r="B3583" s="254" t="s">
        <v>3944</v>
      </c>
    </row>
    <row r="3584" spans="1:2">
      <c r="A3584" t="str">
        <f t="shared" si="55"/>
        <v>63408</v>
      </c>
      <c r="B3584" s="254" t="s">
        <v>3945</v>
      </c>
    </row>
    <row r="3585" spans="1:2">
      <c r="A3585" t="str">
        <f t="shared" si="55"/>
        <v>63409</v>
      </c>
      <c r="B3585" s="254" t="s">
        <v>3946</v>
      </c>
    </row>
    <row r="3586" spans="1:2">
      <c r="A3586" t="str">
        <f t="shared" si="55"/>
        <v>63410</v>
      </c>
      <c r="B3586" s="254" t="s">
        <v>3947</v>
      </c>
    </row>
    <row r="3587" spans="1:2">
      <c r="A3587" t="str">
        <f t="shared" ref="A3587:A3650" si="56">LEFT(B3587,5)</f>
        <v>63411</v>
      </c>
      <c r="B3587" s="254" t="s">
        <v>3948</v>
      </c>
    </row>
    <row r="3588" spans="1:2">
      <c r="A3588" t="str">
        <f t="shared" si="56"/>
        <v>63412</v>
      </c>
      <c r="B3588" s="254" t="s">
        <v>3949</v>
      </c>
    </row>
    <row r="3589" spans="1:2">
      <c r="A3589" t="str">
        <f t="shared" si="56"/>
        <v>63414</v>
      </c>
      <c r="B3589" s="254" t="s">
        <v>3950</v>
      </c>
    </row>
    <row r="3590" spans="1:2">
      <c r="A3590" t="str">
        <f t="shared" si="56"/>
        <v>63416</v>
      </c>
      <c r="B3590" s="254" t="s">
        <v>3951</v>
      </c>
    </row>
    <row r="3591" spans="1:2">
      <c r="A3591" t="str">
        <f t="shared" si="56"/>
        <v>63417</v>
      </c>
      <c r="B3591" s="254" t="s">
        <v>3952</v>
      </c>
    </row>
    <row r="3592" spans="1:2">
      <c r="A3592" t="str">
        <f t="shared" si="56"/>
        <v>63418</v>
      </c>
      <c r="B3592" s="254" t="s">
        <v>3953</v>
      </c>
    </row>
    <row r="3593" spans="1:2">
      <c r="A3593" t="str">
        <f t="shared" si="56"/>
        <v>63419</v>
      </c>
      <c r="B3593" s="254" t="s">
        <v>3954</v>
      </c>
    </row>
    <row r="3594" spans="1:2">
      <c r="A3594" t="str">
        <f t="shared" si="56"/>
        <v>63420</v>
      </c>
      <c r="B3594" s="254" t="s">
        <v>3955</v>
      </c>
    </row>
    <row r="3595" spans="1:2">
      <c r="A3595" t="str">
        <f t="shared" si="56"/>
        <v>63421</v>
      </c>
      <c r="B3595" s="254" t="s">
        <v>3956</v>
      </c>
    </row>
    <row r="3596" spans="1:2">
      <c r="A3596" t="str">
        <f t="shared" si="56"/>
        <v>63422</v>
      </c>
      <c r="B3596" s="254" t="s">
        <v>3957</v>
      </c>
    </row>
    <row r="3597" spans="1:2">
      <c r="A3597" t="str">
        <f t="shared" si="56"/>
        <v>63423</v>
      </c>
      <c r="B3597" s="254" t="s">
        <v>3958</v>
      </c>
    </row>
    <row r="3598" spans="1:2">
      <c r="A3598" t="str">
        <f t="shared" si="56"/>
        <v>63424</v>
      </c>
      <c r="B3598" s="254" t="s">
        <v>3959</v>
      </c>
    </row>
    <row r="3599" spans="1:2">
      <c r="A3599" t="str">
        <f t="shared" si="56"/>
        <v>63426</v>
      </c>
      <c r="B3599" s="254" t="s">
        <v>3960</v>
      </c>
    </row>
    <row r="3600" spans="1:2">
      <c r="A3600" t="str">
        <f t="shared" si="56"/>
        <v>63427</v>
      </c>
      <c r="B3600" s="254" t="s">
        <v>3961</v>
      </c>
    </row>
    <row r="3601" spans="1:2">
      <c r="A3601" t="str">
        <f t="shared" si="56"/>
        <v>63429</v>
      </c>
      <c r="B3601" s="254" t="s">
        <v>3962</v>
      </c>
    </row>
    <row r="3602" spans="1:2">
      <c r="A3602" t="str">
        <f t="shared" si="56"/>
        <v>63430</v>
      </c>
      <c r="B3602" s="254" t="s">
        <v>3963</v>
      </c>
    </row>
    <row r="3603" spans="1:2">
      <c r="A3603" t="str">
        <f t="shared" si="56"/>
        <v>63431</v>
      </c>
      <c r="B3603" s="254" t="s">
        <v>3964</v>
      </c>
    </row>
    <row r="3604" spans="1:2">
      <c r="A3604" t="str">
        <f t="shared" si="56"/>
        <v>63432</v>
      </c>
      <c r="B3604" s="254" t="s">
        <v>3965</v>
      </c>
    </row>
    <row r="3605" spans="1:2">
      <c r="A3605" t="str">
        <f t="shared" si="56"/>
        <v>63433</v>
      </c>
      <c r="B3605" s="254" t="s">
        <v>3966</v>
      </c>
    </row>
    <row r="3606" spans="1:2">
      <c r="A3606" t="str">
        <f t="shared" si="56"/>
        <v>63434</v>
      </c>
      <c r="B3606" s="254" t="s">
        <v>3967</v>
      </c>
    </row>
    <row r="3607" spans="1:2">
      <c r="A3607" t="str">
        <f t="shared" si="56"/>
        <v>63436</v>
      </c>
      <c r="B3607" s="254" t="s">
        <v>3968</v>
      </c>
    </row>
    <row r="3608" spans="1:2">
      <c r="A3608" t="str">
        <f t="shared" si="56"/>
        <v>63437</v>
      </c>
      <c r="B3608" s="254" t="s">
        <v>3969</v>
      </c>
    </row>
    <row r="3609" spans="1:2">
      <c r="A3609" t="str">
        <f t="shared" si="56"/>
        <v>63439</v>
      </c>
      <c r="B3609" s="254" t="s">
        <v>3970</v>
      </c>
    </row>
    <row r="3610" spans="1:2">
      <c r="A3610" t="str">
        <f t="shared" si="56"/>
        <v>63441</v>
      </c>
      <c r="B3610" s="254" t="s">
        <v>3971</v>
      </c>
    </row>
    <row r="3611" spans="1:2">
      <c r="A3611" t="str">
        <f t="shared" si="56"/>
        <v>63442</v>
      </c>
      <c r="B3611" s="254" t="s">
        <v>3972</v>
      </c>
    </row>
    <row r="3612" spans="1:2">
      <c r="A3612" t="str">
        <f t="shared" si="56"/>
        <v>63443</v>
      </c>
      <c r="B3612" s="254" t="s">
        <v>3973</v>
      </c>
    </row>
    <row r="3613" spans="1:2">
      <c r="A3613" t="str">
        <f t="shared" si="56"/>
        <v>63444</v>
      </c>
      <c r="B3613" s="254" t="s">
        <v>3974</v>
      </c>
    </row>
    <row r="3614" spans="1:2">
      <c r="A3614" t="str">
        <f t="shared" si="56"/>
        <v>63445</v>
      </c>
      <c r="B3614" s="254" t="s">
        <v>3975</v>
      </c>
    </row>
    <row r="3615" spans="1:2">
      <c r="A3615" t="str">
        <f t="shared" si="56"/>
        <v>63446</v>
      </c>
      <c r="B3615" s="254" t="s">
        <v>3976</v>
      </c>
    </row>
    <row r="3616" spans="1:2">
      <c r="A3616" t="str">
        <f t="shared" si="56"/>
        <v>63447</v>
      </c>
      <c r="B3616" s="254" t="s">
        <v>3977</v>
      </c>
    </row>
    <row r="3617" spans="1:2">
      <c r="A3617" t="str">
        <f t="shared" si="56"/>
        <v>63448</v>
      </c>
      <c r="B3617" s="254" t="s">
        <v>3978</v>
      </c>
    </row>
    <row r="3618" spans="1:2">
      <c r="A3618" t="str">
        <f t="shared" si="56"/>
        <v>63449</v>
      </c>
      <c r="B3618" s="254" t="s">
        <v>3979</v>
      </c>
    </row>
    <row r="3619" spans="1:2">
      <c r="A3619" t="str">
        <f t="shared" si="56"/>
        <v>63450</v>
      </c>
      <c r="B3619" s="254" t="s">
        <v>3980</v>
      </c>
    </row>
    <row r="3620" spans="1:2">
      <c r="A3620" t="str">
        <f t="shared" si="56"/>
        <v>63451</v>
      </c>
      <c r="B3620" s="254" t="s">
        <v>3981</v>
      </c>
    </row>
    <row r="3621" spans="1:2">
      <c r="A3621" t="str">
        <f t="shared" si="56"/>
        <v>63455</v>
      </c>
      <c r="B3621" s="254" t="s">
        <v>3982</v>
      </c>
    </row>
    <row r="3622" spans="1:2">
      <c r="A3622" t="str">
        <f t="shared" si="56"/>
        <v>63456</v>
      </c>
      <c r="B3622" s="254" t="s">
        <v>3983</v>
      </c>
    </row>
    <row r="3623" spans="1:2">
      <c r="A3623" t="str">
        <f t="shared" si="56"/>
        <v>63458</v>
      </c>
      <c r="B3623" s="254" t="s">
        <v>3984</v>
      </c>
    </row>
    <row r="3624" spans="1:2">
      <c r="A3624" t="str">
        <f t="shared" si="56"/>
        <v>63459</v>
      </c>
      <c r="B3624" s="254" t="s">
        <v>3985</v>
      </c>
    </row>
    <row r="3625" spans="1:2">
      <c r="A3625" t="str">
        <f t="shared" si="56"/>
        <v>63460</v>
      </c>
      <c r="B3625" s="254" t="s">
        <v>3986</v>
      </c>
    </row>
    <row r="3626" spans="1:2">
      <c r="A3626" t="str">
        <f t="shared" si="56"/>
        <v>63463</v>
      </c>
      <c r="B3626" s="254" t="s">
        <v>3987</v>
      </c>
    </row>
    <row r="3627" spans="1:2">
      <c r="A3627" t="str">
        <f t="shared" si="56"/>
        <v>63464</v>
      </c>
      <c r="B3627" s="254" t="s">
        <v>3988</v>
      </c>
    </row>
    <row r="3628" spans="1:2">
      <c r="A3628" t="str">
        <f t="shared" si="56"/>
        <v>63466</v>
      </c>
      <c r="B3628" s="254" t="s">
        <v>3989</v>
      </c>
    </row>
    <row r="3629" spans="1:2">
      <c r="A3629" t="str">
        <f t="shared" si="56"/>
        <v>63467</v>
      </c>
      <c r="B3629" s="254" t="s">
        <v>3990</v>
      </c>
    </row>
    <row r="3630" spans="1:2">
      <c r="A3630" t="str">
        <f t="shared" si="56"/>
        <v>63468</v>
      </c>
      <c r="B3630" s="254" t="s">
        <v>3991</v>
      </c>
    </row>
    <row r="3631" spans="1:2">
      <c r="A3631" t="str">
        <f t="shared" si="56"/>
        <v>63469</v>
      </c>
      <c r="B3631" s="254" t="s">
        <v>3992</v>
      </c>
    </row>
    <row r="3632" spans="1:2">
      <c r="A3632" t="str">
        <f t="shared" si="56"/>
        <v>63470</v>
      </c>
      <c r="B3632" s="254" t="s">
        <v>3993</v>
      </c>
    </row>
    <row r="3633" spans="1:2">
      <c r="A3633" t="str">
        <f t="shared" si="56"/>
        <v>63471</v>
      </c>
      <c r="B3633" s="254" t="s">
        <v>3994</v>
      </c>
    </row>
    <row r="3634" spans="1:2">
      <c r="A3634" t="str">
        <f t="shared" si="56"/>
        <v>63472</v>
      </c>
      <c r="B3634" s="254" t="s">
        <v>3995</v>
      </c>
    </row>
    <row r="3635" spans="1:2">
      <c r="A3635" t="str">
        <f t="shared" si="56"/>
        <v>63473</v>
      </c>
      <c r="B3635" s="254" t="s">
        <v>3996</v>
      </c>
    </row>
    <row r="3636" spans="1:2">
      <c r="A3636" t="str">
        <f t="shared" si="56"/>
        <v>63474</v>
      </c>
      <c r="B3636" s="254" t="s">
        <v>3997</v>
      </c>
    </row>
    <row r="3637" spans="1:2">
      <c r="A3637" t="str">
        <f t="shared" si="56"/>
        <v>63476</v>
      </c>
      <c r="B3637" s="254" t="s">
        <v>3998</v>
      </c>
    </row>
    <row r="3638" spans="1:2">
      <c r="A3638" t="str">
        <f t="shared" si="56"/>
        <v>63477</v>
      </c>
      <c r="B3638" s="254" t="s">
        <v>3999</v>
      </c>
    </row>
    <row r="3639" spans="1:2">
      <c r="A3639" t="str">
        <f t="shared" si="56"/>
        <v>63479</v>
      </c>
      <c r="B3639" s="254" t="s">
        <v>4000</v>
      </c>
    </row>
    <row r="3640" spans="1:2">
      <c r="A3640" t="str">
        <f t="shared" si="56"/>
        <v>63481</v>
      </c>
      <c r="B3640" s="254" t="s">
        <v>4001</v>
      </c>
    </row>
    <row r="3641" spans="1:2">
      <c r="A3641" t="str">
        <f t="shared" si="56"/>
        <v>63482</v>
      </c>
      <c r="B3641" s="254" t="s">
        <v>4002</v>
      </c>
    </row>
    <row r="3642" spans="1:2">
      <c r="A3642" t="str">
        <f t="shared" si="56"/>
        <v>63484</v>
      </c>
      <c r="B3642" s="254" t="s">
        <v>4003</v>
      </c>
    </row>
    <row r="3643" spans="1:2">
      <c r="A3643" t="str">
        <f t="shared" si="56"/>
        <v>63486</v>
      </c>
      <c r="B3643" s="254" t="s">
        <v>4004</v>
      </c>
    </row>
    <row r="3644" spans="1:2">
      <c r="A3644" t="str">
        <f t="shared" si="56"/>
        <v>63489</v>
      </c>
      <c r="B3644" s="254" t="s">
        <v>4005</v>
      </c>
    </row>
    <row r="3645" spans="1:2">
      <c r="A3645" t="str">
        <f t="shared" si="56"/>
        <v>63490</v>
      </c>
      <c r="B3645" s="254" t="s">
        <v>4006</v>
      </c>
    </row>
    <row r="3646" spans="1:2">
      <c r="A3646" t="str">
        <f t="shared" si="56"/>
        <v>63492</v>
      </c>
      <c r="B3646" s="254" t="s">
        <v>4007</v>
      </c>
    </row>
    <row r="3647" spans="1:2">
      <c r="A3647" t="str">
        <f t="shared" si="56"/>
        <v>63493</v>
      </c>
      <c r="B3647" s="254" t="s">
        <v>4008</v>
      </c>
    </row>
    <row r="3648" spans="1:2">
      <c r="A3648" t="str">
        <f t="shared" si="56"/>
        <v>63494</v>
      </c>
      <c r="B3648" s="254" t="s">
        <v>4009</v>
      </c>
    </row>
    <row r="3649" spans="1:2">
      <c r="A3649" t="str">
        <f t="shared" si="56"/>
        <v>63495</v>
      </c>
      <c r="B3649" s="254" t="s">
        <v>4010</v>
      </c>
    </row>
    <row r="3650" spans="1:2">
      <c r="A3650" t="str">
        <f t="shared" si="56"/>
        <v>63496</v>
      </c>
      <c r="B3650" s="254" t="s">
        <v>4011</v>
      </c>
    </row>
    <row r="3651" spans="1:2">
      <c r="A3651" t="str">
        <f t="shared" ref="A3651:A3714" si="57">LEFT(B3651,5)</f>
        <v>63497</v>
      </c>
      <c r="B3651" s="254" t="s">
        <v>4012</v>
      </c>
    </row>
    <row r="3652" spans="1:2">
      <c r="A3652" t="str">
        <f t="shared" si="57"/>
        <v>63498</v>
      </c>
      <c r="B3652" s="254" t="s">
        <v>4013</v>
      </c>
    </row>
    <row r="3653" spans="1:2">
      <c r="A3653" t="str">
        <f t="shared" si="57"/>
        <v>63499</v>
      </c>
      <c r="B3653" s="254" t="s">
        <v>4014</v>
      </c>
    </row>
    <row r="3654" spans="1:2">
      <c r="A3654" t="str">
        <f t="shared" si="57"/>
        <v>63500</v>
      </c>
      <c r="B3654" s="254" t="s">
        <v>4015</v>
      </c>
    </row>
    <row r="3655" spans="1:2">
      <c r="A3655" t="str">
        <f t="shared" si="57"/>
        <v>63503</v>
      </c>
      <c r="B3655" s="254" t="s">
        <v>4016</v>
      </c>
    </row>
    <row r="3656" spans="1:2">
      <c r="A3656" t="str">
        <f t="shared" si="57"/>
        <v>63504</v>
      </c>
      <c r="B3656" s="254" t="s">
        <v>4017</v>
      </c>
    </row>
    <row r="3657" spans="1:2">
      <c r="A3657" t="str">
        <f t="shared" si="57"/>
        <v>63505</v>
      </c>
      <c r="B3657" s="254" t="s">
        <v>4018</v>
      </c>
    </row>
    <row r="3658" spans="1:2">
      <c r="A3658" t="str">
        <f t="shared" si="57"/>
        <v>63506</v>
      </c>
      <c r="B3658" s="254" t="s">
        <v>4019</v>
      </c>
    </row>
    <row r="3659" spans="1:2">
      <c r="A3659" t="str">
        <f t="shared" si="57"/>
        <v>63507</v>
      </c>
      <c r="B3659" s="254" t="s">
        <v>4020</v>
      </c>
    </row>
    <row r="3660" spans="1:2">
      <c r="A3660" t="str">
        <f t="shared" si="57"/>
        <v>63508</v>
      </c>
      <c r="B3660" s="254" t="s">
        <v>4021</v>
      </c>
    </row>
    <row r="3661" spans="1:2">
      <c r="A3661" t="str">
        <f t="shared" si="57"/>
        <v>63509</v>
      </c>
      <c r="B3661" s="254" t="s">
        <v>4022</v>
      </c>
    </row>
    <row r="3662" spans="1:2">
      <c r="A3662" t="str">
        <f t="shared" si="57"/>
        <v>63513</v>
      </c>
      <c r="B3662" s="254" t="s">
        <v>4023</v>
      </c>
    </row>
    <row r="3663" spans="1:2">
      <c r="A3663" t="str">
        <f t="shared" si="57"/>
        <v>63514</v>
      </c>
      <c r="B3663" s="254" t="s">
        <v>4024</v>
      </c>
    </row>
    <row r="3664" spans="1:2">
      <c r="A3664" t="str">
        <f t="shared" si="57"/>
        <v>63516</v>
      </c>
      <c r="B3664" s="254" t="s">
        <v>4025</v>
      </c>
    </row>
    <row r="3665" spans="1:2">
      <c r="A3665" t="str">
        <f t="shared" si="57"/>
        <v>63517</v>
      </c>
      <c r="B3665" s="254" t="s">
        <v>4026</v>
      </c>
    </row>
    <row r="3666" spans="1:2">
      <c r="A3666" t="str">
        <f t="shared" si="57"/>
        <v>63519</v>
      </c>
      <c r="B3666" s="254" t="s">
        <v>4027</v>
      </c>
    </row>
    <row r="3667" spans="1:2">
      <c r="A3667" t="str">
        <f t="shared" si="57"/>
        <v>63520</v>
      </c>
      <c r="B3667" s="254" t="s">
        <v>4028</v>
      </c>
    </row>
    <row r="3668" spans="1:2">
      <c r="A3668" t="str">
        <f t="shared" si="57"/>
        <v>63521</v>
      </c>
      <c r="B3668" s="254" t="s">
        <v>4029</v>
      </c>
    </row>
    <row r="3669" spans="1:2">
      <c r="A3669" t="str">
        <f t="shared" si="57"/>
        <v>63522</v>
      </c>
      <c r="B3669" s="254" t="s">
        <v>4030</v>
      </c>
    </row>
    <row r="3670" spans="1:2">
      <c r="A3670" t="str">
        <f t="shared" si="57"/>
        <v>63523</v>
      </c>
      <c r="B3670" s="254" t="s">
        <v>4031</v>
      </c>
    </row>
    <row r="3671" spans="1:2">
      <c r="A3671" t="str">
        <f t="shared" si="57"/>
        <v>63525</v>
      </c>
      <c r="B3671" s="254" t="s">
        <v>4032</v>
      </c>
    </row>
    <row r="3672" spans="1:2">
      <c r="A3672" t="str">
        <f t="shared" si="57"/>
        <v>63526</v>
      </c>
      <c r="B3672" s="254" t="s">
        <v>4033</v>
      </c>
    </row>
    <row r="3673" spans="1:2">
      <c r="A3673" t="str">
        <f t="shared" si="57"/>
        <v>63530</v>
      </c>
      <c r="B3673" s="254" t="s">
        <v>4034</v>
      </c>
    </row>
    <row r="3674" spans="1:2">
      <c r="A3674" t="str">
        <f t="shared" si="57"/>
        <v>63531</v>
      </c>
      <c r="B3674" s="254" t="s">
        <v>4035</v>
      </c>
    </row>
    <row r="3675" spans="1:2">
      <c r="A3675" t="str">
        <f t="shared" si="57"/>
        <v>63534</v>
      </c>
      <c r="B3675" s="254" t="s">
        <v>4036</v>
      </c>
    </row>
    <row r="3676" spans="1:2">
      <c r="A3676" t="str">
        <f t="shared" si="57"/>
        <v>63535</v>
      </c>
      <c r="B3676" s="254" t="s">
        <v>4037</v>
      </c>
    </row>
    <row r="3677" spans="1:2">
      <c r="A3677" t="str">
        <f t="shared" si="57"/>
        <v>63536</v>
      </c>
      <c r="B3677" s="254" t="s">
        <v>4038</v>
      </c>
    </row>
    <row r="3678" spans="1:2">
      <c r="A3678" t="str">
        <f t="shared" si="57"/>
        <v>63537</v>
      </c>
      <c r="B3678" s="254" t="s">
        <v>4039</v>
      </c>
    </row>
    <row r="3679" spans="1:2">
      <c r="A3679" t="str">
        <f t="shared" si="57"/>
        <v>63538</v>
      </c>
      <c r="B3679" s="254" t="s">
        <v>4040</v>
      </c>
    </row>
    <row r="3680" spans="1:2">
      <c r="A3680" t="str">
        <f t="shared" si="57"/>
        <v>63541</v>
      </c>
      <c r="B3680" s="254" t="s">
        <v>4041</v>
      </c>
    </row>
    <row r="3681" spans="1:2">
      <c r="A3681" t="str">
        <f t="shared" si="57"/>
        <v>63542</v>
      </c>
      <c r="B3681" s="254" t="s">
        <v>4042</v>
      </c>
    </row>
    <row r="3682" spans="1:2">
      <c r="A3682" t="str">
        <f t="shared" si="57"/>
        <v>63545</v>
      </c>
      <c r="B3682" s="254" t="s">
        <v>4043</v>
      </c>
    </row>
    <row r="3683" spans="1:2">
      <c r="A3683" t="str">
        <f t="shared" si="57"/>
        <v>63546</v>
      </c>
      <c r="B3683" s="254" t="s">
        <v>4044</v>
      </c>
    </row>
    <row r="3684" spans="1:2">
      <c r="A3684" t="str">
        <f t="shared" si="57"/>
        <v>63548</v>
      </c>
      <c r="B3684" s="254" t="s">
        <v>4045</v>
      </c>
    </row>
    <row r="3685" spans="1:2">
      <c r="A3685" t="str">
        <f t="shared" si="57"/>
        <v>63550</v>
      </c>
      <c r="B3685" s="254" t="s">
        <v>4046</v>
      </c>
    </row>
    <row r="3686" spans="1:2">
      <c r="A3686" t="str">
        <f t="shared" si="57"/>
        <v>63551</v>
      </c>
      <c r="B3686" s="254" t="s">
        <v>4047</v>
      </c>
    </row>
    <row r="3687" spans="1:2">
      <c r="A3687" t="str">
        <f t="shared" si="57"/>
        <v>63552</v>
      </c>
      <c r="B3687" s="254" t="s">
        <v>4048</v>
      </c>
    </row>
    <row r="3688" spans="1:2">
      <c r="A3688" t="str">
        <f t="shared" si="57"/>
        <v>63553</v>
      </c>
      <c r="B3688" s="254" t="s">
        <v>4049</v>
      </c>
    </row>
    <row r="3689" spans="1:2">
      <c r="A3689" t="str">
        <f t="shared" si="57"/>
        <v>63559</v>
      </c>
      <c r="B3689" s="254" t="s">
        <v>4050</v>
      </c>
    </row>
    <row r="3690" spans="1:2">
      <c r="A3690" t="str">
        <f t="shared" si="57"/>
        <v>63560</v>
      </c>
      <c r="B3690" s="254" t="s">
        <v>4051</v>
      </c>
    </row>
    <row r="3691" spans="1:2">
      <c r="A3691" t="str">
        <f t="shared" si="57"/>
        <v>63561</v>
      </c>
      <c r="B3691" s="254" t="s">
        <v>4052</v>
      </c>
    </row>
    <row r="3692" spans="1:2">
      <c r="A3692" t="str">
        <f t="shared" si="57"/>
        <v>63562</v>
      </c>
      <c r="B3692" s="254" t="s">
        <v>4053</v>
      </c>
    </row>
    <row r="3693" spans="1:2">
      <c r="A3693" t="str">
        <f t="shared" si="57"/>
        <v>63563</v>
      </c>
      <c r="B3693" s="254" t="s">
        <v>4054</v>
      </c>
    </row>
    <row r="3694" spans="1:2">
      <c r="A3694" t="str">
        <f t="shared" si="57"/>
        <v>63564</v>
      </c>
      <c r="B3694" s="254" t="s">
        <v>4055</v>
      </c>
    </row>
    <row r="3695" spans="1:2">
      <c r="A3695" t="str">
        <f t="shared" si="57"/>
        <v>63565</v>
      </c>
      <c r="B3695" s="254" t="s">
        <v>4056</v>
      </c>
    </row>
    <row r="3696" spans="1:2">
      <c r="A3696" t="str">
        <f t="shared" si="57"/>
        <v>63566</v>
      </c>
      <c r="B3696" s="254" t="s">
        <v>4057</v>
      </c>
    </row>
    <row r="3697" spans="1:2">
      <c r="A3697" t="str">
        <f t="shared" si="57"/>
        <v>63567</v>
      </c>
      <c r="B3697" s="254" t="s">
        <v>4058</v>
      </c>
    </row>
    <row r="3698" spans="1:2">
      <c r="A3698" t="str">
        <f t="shared" si="57"/>
        <v>63568</v>
      </c>
      <c r="B3698" s="254" t="s">
        <v>4059</v>
      </c>
    </row>
    <row r="3699" spans="1:2">
      <c r="A3699" t="str">
        <f t="shared" si="57"/>
        <v>63569</v>
      </c>
      <c r="B3699" s="254" t="s">
        <v>4060</v>
      </c>
    </row>
    <row r="3700" spans="1:2">
      <c r="A3700" t="str">
        <f t="shared" si="57"/>
        <v>63570</v>
      </c>
      <c r="B3700" s="254" t="s">
        <v>4061</v>
      </c>
    </row>
    <row r="3701" spans="1:2">
      <c r="A3701" t="str">
        <f t="shared" si="57"/>
        <v>63571</v>
      </c>
      <c r="B3701" s="254" t="s">
        <v>4062</v>
      </c>
    </row>
    <row r="3702" spans="1:2">
      <c r="A3702" t="str">
        <f t="shared" si="57"/>
        <v>63572</v>
      </c>
      <c r="B3702" s="254" t="s">
        <v>4063</v>
      </c>
    </row>
    <row r="3703" spans="1:2">
      <c r="A3703" t="str">
        <f t="shared" si="57"/>
        <v>63573</v>
      </c>
      <c r="B3703" s="254" t="s">
        <v>4064</v>
      </c>
    </row>
    <row r="3704" spans="1:2">
      <c r="A3704" t="str">
        <f t="shared" si="57"/>
        <v>63574</v>
      </c>
      <c r="B3704" s="254" t="s">
        <v>4065</v>
      </c>
    </row>
    <row r="3705" spans="1:2">
      <c r="A3705" t="str">
        <f t="shared" si="57"/>
        <v>63577</v>
      </c>
      <c r="B3705" s="254" t="s">
        <v>4066</v>
      </c>
    </row>
    <row r="3706" spans="1:2">
      <c r="A3706" t="str">
        <f t="shared" si="57"/>
        <v>63579</v>
      </c>
      <c r="B3706" s="254" t="s">
        <v>4067</v>
      </c>
    </row>
    <row r="3707" spans="1:2">
      <c r="A3707" t="str">
        <f t="shared" si="57"/>
        <v>63580</v>
      </c>
      <c r="B3707" s="254" t="s">
        <v>4068</v>
      </c>
    </row>
    <row r="3708" spans="1:2">
      <c r="A3708" t="str">
        <f t="shared" si="57"/>
        <v>63582</v>
      </c>
      <c r="B3708" s="254" t="s">
        <v>4069</v>
      </c>
    </row>
    <row r="3709" spans="1:2">
      <c r="A3709" t="str">
        <f t="shared" si="57"/>
        <v>63584</v>
      </c>
      <c r="B3709" s="254" t="s">
        <v>4070</v>
      </c>
    </row>
    <row r="3710" spans="1:2">
      <c r="A3710" t="str">
        <f t="shared" si="57"/>
        <v>63586</v>
      </c>
      <c r="B3710" s="254" t="s">
        <v>4071</v>
      </c>
    </row>
    <row r="3711" spans="1:2">
      <c r="A3711" t="str">
        <f t="shared" si="57"/>
        <v>63587</v>
      </c>
      <c r="B3711" s="254" t="s">
        <v>4072</v>
      </c>
    </row>
    <row r="3712" spans="1:2">
      <c r="A3712" t="str">
        <f t="shared" si="57"/>
        <v>63588</v>
      </c>
      <c r="B3712" s="254" t="s">
        <v>4073</v>
      </c>
    </row>
    <row r="3713" spans="1:2">
      <c r="A3713" t="str">
        <f t="shared" si="57"/>
        <v>63589</v>
      </c>
      <c r="B3713" s="254" t="s">
        <v>4074</v>
      </c>
    </row>
    <row r="3714" spans="1:2">
      <c r="A3714" t="str">
        <f t="shared" si="57"/>
        <v>63591</v>
      </c>
      <c r="B3714" s="254" t="s">
        <v>4075</v>
      </c>
    </row>
    <row r="3715" spans="1:2">
      <c r="A3715" t="str">
        <f t="shared" ref="A3715:A3778" si="58">LEFT(B3715,5)</f>
        <v>63592</v>
      </c>
      <c r="B3715" s="254" t="s">
        <v>4076</v>
      </c>
    </row>
    <row r="3716" spans="1:2">
      <c r="A3716" t="str">
        <f t="shared" si="58"/>
        <v>63593</v>
      </c>
      <c r="B3716" s="254" t="s">
        <v>4077</v>
      </c>
    </row>
    <row r="3717" spans="1:2">
      <c r="A3717" t="str">
        <f t="shared" si="58"/>
        <v>63594</v>
      </c>
      <c r="B3717" s="254" t="s">
        <v>4078</v>
      </c>
    </row>
    <row r="3718" spans="1:2">
      <c r="A3718" t="str">
        <f t="shared" si="58"/>
        <v>63595</v>
      </c>
      <c r="B3718" s="254" t="s">
        <v>4079</v>
      </c>
    </row>
    <row r="3719" spans="1:2">
      <c r="A3719" t="str">
        <f t="shared" si="58"/>
        <v>63596</v>
      </c>
      <c r="B3719" s="254" t="s">
        <v>4080</v>
      </c>
    </row>
    <row r="3720" spans="1:2">
      <c r="A3720" t="str">
        <f t="shared" si="58"/>
        <v>63598</v>
      </c>
      <c r="B3720" s="254" t="s">
        <v>4081</v>
      </c>
    </row>
    <row r="3721" spans="1:2">
      <c r="A3721" t="str">
        <f t="shared" si="58"/>
        <v>63600</v>
      </c>
      <c r="B3721" s="254" t="s">
        <v>4082</v>
      </c>
    </row>
    <row r="3722" spans="1:2">
      <c r="A3722" t="str">
        <f t="shared" si="58"/>
        <v>63601</v>
      </c>
      <c r="B3722" s="254" t="s">
        <v>4083</v>
      </c>
    </row>
    <row r="3723" spans="1:2">
      <c r="A3723" t="str">
        <f t="shared" si="58"/>
        <v>63602</v>
      </c>
      <c r="B3723" s="254" t="s">
        <v>4084</v>
      </c>
    </row>
    <row r="3724" spans="1:2">
      <c r="A3724" t="str">
        <f t="shared" si="58"/>
        <v>63603</v>
      </c>
      <c r="B3724" s="254" t="s">
        <v>4085</v>
      </c>
    </row>
    <row r="3725" spans="1:2">
      <c r="A3725" t="str">
        <f t="shared" si="58"/>
        <v>63604</v>
      </c>
      <c r="B3725" s="254" t="s">
        <v>4086</v>
      </c>
    </row>
    <row r="3726" spans="1:2">
      <c r="A3726" t="str">
        <f t="shared" si="58"/>
        <v>63605</v>
      </c>
      <c r="B3726" s="254" t="s">
        <v>4087</v>
      </c>
    </row>
    <row r="3727" spans="1:2">
      <c r="A3727" t="str">
        <f t="shared" si="58"/>
        <v>63606</v>
      </c>
      <c r="B3727" s="254" t="s">
        <v>4088</v>
      </c>
    </row>
    <row r="3728" spans="1:2">
      <c r="A3728" t="str">
        <f t="shared" si="58"/>
        <v>63609</v>
      </c>
      <c r="B3728" s="254" t="s">
        <v>4089</v>
      </c>
    </row>
    <row r="3729" spans="1:2">
      <c r="A3729" t="str">
        <f t="shared" si="58"/>
        <v>63610</v>
      </c>
      <c r="B3729" s="254" t="s">
        <v>4090</v>
      </c>
    </row>
    <row r="3730" spans="1:2">
      <c r="A3730" t="str">
        <f t="shared" si="58"/>
        <v>63611</v>
      </c>
      <c r="B3730" s="254" t="s">
        <v>4091</v>
      </c>
    </row>
    <row r="3731" spans="1:2">
      <c r="A3731" t="str">
        <f t="shared" si="58"/>
        <v>63612</v>
      </c>
      <c r="B3731" s="254" t="s">
        <v>4092</v>
      </c>
    </row>
    <row r="3732" spans="1:2">
      <c r="A3732" t="str">
        <f t="shared" si="58"/>
        <v>63613</v>
      </c>
      <c r="B3732" s="254" t="s">
        <v>4093</v>
      </c>
    </row>
    <row r="3733" spans="1:2">
      <c r="A3733" t="str">
        <f t="shared" si="58"/>
        <v>63615</v>
      </c>
      <c r="B3733" s="254" t="s">
        <v>4094</v>
      </c>
    </row>
    <row r="3734" spans="1:2">
      <c r="A3734" t="str">
        <f t="shared" si="58"/>
        <v>63616</v>
      </c>
      <c r="B3734" s="254" t="s">
        <v>4095</v>
      </c>
    </row>
    <row r="3735" spans="1:2">
      <c r="A3735" t="str">
        <f t="shared" si="58"/>
        <v>63619</v>
      </c>
      <c r="B3735" s="254" t="s">
        <v>4096</v>
      </c>
    </row>
    <row r="3736" spans="1:2">
      <c r="A3736" t="str">
        <f t="shared" si="58"/>
        <v>63621</v>
      </c>
      <c r="B3736" s="254" t="s">
        <v>4097</v>
      </c>
    </row>
    <row r="3737" spans="1:2">
      <c r="A3737" t="str">
        <f t="shared" si="58"/>
        <v>63622</v>
      </c>
      <c r="B3737" s="254" t="s">
        <v>4098</v>
      </c>
    </row>
    <row r="3738" spans="1:2">
      <c r="A3738" t="str">
        <f t="shared" si="58"/>
        <v>63623</v>
      </c>
      <c r="B3738" s="254" t="s">
        <v>4099</v>
      </c>
    </row>
    <row r="3739" spans="1:2">
      <c r="A3739" t="str">
        <f t="shared" si="58"/>
        <v>63624</v>
      </c>
      <c r="B3739" s="254" t="s">
        <v>4100</v>
      </c>
    </row>
    <row r="3740" spans="1:2">
      <c r="A3740" t="str">
        <f t="shared" si="58"/>
        <v>63627</v>
      </c>
      <c r="B3740" s="254" t="s">
        <v>4101</v>
      </c>
    </row>
    <row r="3741" spans="1:2">
      <c r="A3741" t="str">
        <f t="shared" si="58"/>
        <v>63628</v>
      </c>
      <c r="B3741" s="254" t="s">
        <v>4102</v>
      </c>
    </row>
    <row r="3742" spans="1:2">
      <c r="A3742" t="str">
        <f t="shared" si="58"/>
        <v>63629</v>
      </c>
      <c r="B3742" s="254" t="s">
        <v>4103</v>
      </c>
    </row>
    <row r="3743" spans="1:2">
      <c r="A3743" t="str">
        <f t="shared" si="58"/>
        <v>63630</v>
      </c>
      <c r="B3743" s="254" t="s">
        <v>4104</v>
      </c>
    </row>
    <row r="3744" spans="1:2">
      <c r="A3744" t="str">
        <f t="shared" si="58"/>
        <v>63631</v>
      </c>
      <c r="B3744" s="254" t="s">
        <v>4105</v>
      </c>
    </row>
    <row r="3745" spans="1:2">
      <c r="A3745" t="str">
        <f t="shared" si="58"/>
        <v>63632</v>
      </c>
      <c r="B3745" s="254" t="s">
        <v>4106</v>
      </c>
    </row>
    <row r="3746" spans="1:2">
      <c r="A3746" t="str">
        <f t="shared" si="58"/>
        <v>63633</v>
      </c>
      <c r="B3746" s="254" t="s">
        <v>4107</v>
      </c>
    </row>
    <row r="3747" spans="1:2">
      <c r="A3747" t="str">
        <f t="shared" si="58"/>
        <v>63634</v>
      </c>
      <c r="B3747" s="254" t="s">
        <v>4108</v>
      </c>
    </row>
    <row r="3748" spans="1:2">
      <c r="A3748" t="str">
        <f t="shared" si="58"/>
        <v>63635</v>
      </c>
      <c r="B3748" s="254" t="s">
        <v>4109</v>
      </c>
    </row>
    <row r="3749" spans="1:2">
      <c r="A3749" t="str">
        <f t="shared" si="58"/>
        <v>63636</v>
      </c>
      <c r="B3749" s="254" t="s">
        <v>4110</v>
      </c>
    </row>
    <row r="3750" spans="1:2">
      <c r="A3750" t="str">
        <f t="shared" si="58"/>
        <v>63641</v>
      </c>
      <c r="B3750" s="254" t="s">
        <v>4111</v>
      </c>
    </row>
    <row r="3751" spans="1:2">
      <c r="A3751" t="str">
        <f t="shared" si="58"/>
        <v>63642</v>
      </c>
      <c r="B3751" s="254" t="s">
        <v>4112</v>
      </c>
    </row>
    <row r="3752" spans="1:2">
      <c r="A3752" t="str">
        <f t="shared" si="58"/>
        <v>63643</v>
      </c>
      <c r="B3752" s="254" t="s">
        <v>4113</v>
      </c>
    </row>
    <row r="3753" spans="1:2">
      <c r="A3753" t="str">
        <f t="shared" si="58"/>
        <v>63644</v>
      </c>
      <c r="B3753" s="254" t="s">
        <v>4114</v>
      </c>
    </row>
    <row r="3754" spans="1:2">
      <c r="A3754" t="str">
        <f t="shared" si="58"/>
        <v>63645</v>
      </c>
      <c r="B3754" s="254" t="s">
        <v>4115</v>
      </c>
    </row>
    <row r="3755" spans="1:2">
      <c r="A3755" t="str">
        <f t="shared" si="58"/>
        <v>63646</v>
      </c>
      <c r="B3755" s="254" t="s">
        <v>4116</v>
      </c>
    </row>
    <row r="3756" spans="1:2">
      <c r="A3756" t="str">
        <f t="shared" si="58"/>
        <v>63647</v>
      </c>
      <c r="B3756" s="254" t="s">
        <v>4117</v>
      </c>
    </row>
    <row r="3757" spans="1:2">
      <c r="A3757" t="str">
        <f t="shared" si="58"/>
        <v>63648</v>
      </c>
      <c r="B3757" s="254" t="s">
        <v>4118</v>
      </c>
    </row>
    <row r="3758" spans="1:2">
      <c r="A3758" t="str">
        <f t="shared" si="58"/>
        <v>63649</v>
      </c>
      <c r="B3758" s="254" t="s">
        <v>4119</v>
      </c>
    </row>
    <row r="3759" spans="1:2">
      <c r="A3759" t="str">
        <f t="shared" si="58"/>
        <v>63650</v>
      </c>
      <c r="B3759" s="254" t="s">
        <v>4120</v>
      </c>
    </row>
    <row r="3760" spans="1:2">
      <c r="A3760" t="str">
        <f t="shared" si="58"/>
        <v>63652</v>
      </c>
      <c r="B3760" s="254" t="s">
        <v>4121</v>
      </c>
    </row>
    <row r="3761" spans="1:2">
      <c r="A3761" t="str">
        <f t="shared" si="58"/>
        <v>63655</v>
      </c>
      <c r="B3761" s="254" t="s">
        <v>4122</v>
      </c>
    </row>
    <row r="3762" spans="1:2">
      <c r="A3762" t="str">
        <f t="shared" si="58"/>
        <v>63656</v>
      </c>
      <c r="B3762" s="254" t="s">
        <v>4123</v>
      </c>
    </row>
    <row r="3763" spans="1:2">
      <c r="A3763" t="str">
        <f t="shared" si="58"/>
        <v>63657</v>
      </c>
      <c r="B3763" s="254" t="s">
        <v>4124</v>
      </c>
    </row>
    <row r="3764" spans="1:2">
      <c r="A3764" t="str">
        <f t="shared" si="58"/>
        <v>63658</v>
      </c>
      <c r="B3764" s="254" t="s">
        <v>4125</v>
      </c>
    </row>
    <row r="3765" spans="1:2">
      <c r="A3765" t="str">
        <f t="shared" si="58"/>
        <v>63659</v>
      </c>
      <c r="B3765" s="254" t="s">
        <v>4126</v>
      </c>
    </row>
    <row r="3766" spans="1:2">
      <c r="A3766" t="str">
        <f t="shared" si="58"/>
        <v>63660</v>
      </c>
      <c r="B3766" s="254" t="s">
        <v>4127</v>
      </c>
    </row>
    <row r="3767" spans="1:2">
      <c r="A3767" t="str">
        <f t="shared" si="58"/>
        <v>63661</v>
      </c>
      <c r="B3767" s="254" t="s">
        <v>4128</v>
      </c>
    </row>
    <row r="3768" spans="1:2">
      <c r="A3768" t="str">
        <f t="shared" si="58"/>
        <v>63662</v>
      </c>
      <c r="B3768" s="254" t="s">
        <v>4129</v>
      </c>
    </row>
    <row r="3769" spans="1:2">
      <c r="A3769" t="str">
        <f t="shared" si="58"/>
        <v>63663</v>
      </c>
      <c r="B3769" s="254" t="s">
        <v>4130</v>
      </c>
    </row>
    <row r="3770" spans="1:2">
      <c r="A3770" t="str">
        <f t="shared" si="58"/>
        <v>63664</v>
      </c>
      <c r="B3770" s="254" t="s">
        <v>4131</v>
      </c>
    </row>
    <row r="3771" spans="1:2">
      <c r="A3771" t="str">
        <f t="shared" si="58"/>
        <v>63665</v>
      </c>
      <c r="B3771" s="254" t="s">
        <v>4132</v>
      </c>
    </row>
    <row r="3772" spans="1:2">
      <c r="A3772" t="str">
        <f t="shared" si="58"/>
        <v>63669</v>
      </c>
      <c r="B3772" s="254" t="s">
        <v>4133</v>
      </c>
    </row>
    <row r="3773" spans="1:2">
      <c r="A3773" t="str">
        <f t="shared" si="58"/>
        <v>63672</v>
      </c>
      <c r="B3773" s="254" t="s">
        <v>4134</v>
      </c>
    </row>
    <row r="3774" spans="1:2">
      <c r="A3774" t="str">
        <f t="shared" si="58"/>
        <v>63673</v>
      </c>
      <c r="B3774" s="254" t="s">
        <v>4135</v>
      </c>
    </row>
    <row r="3775" spans="1:2">
      <c r="A3775" t="str">
        <f t="shared" si="58"/>
        <v>63674</v>
      </c>
      <c r="B3775" s="254" t="s">
        <v>4136</v>
      </c>
    </row>
    <row r="3776" spans="1:2">
      <c r="A3776" t="str">
        <f t="shared" si="58"/>
        <v>63675</v>
      </c>
      <c r="B3776" s="254" t="s">
        <v>4137</v>
      </c>
    </row>
    <row r="3777" spans="1:2">
      <c r="A3777" t="str">
        <f t="shared" si="58"/>
        <v>63676</v>
      </c>
      <c r="B3777" s="254" t="s">
        <v>4138</v>
      </c>
    </row>
    <row r="3778" spans="1:2">
      <c r="A3778" t="str">
        <f t="shared" si="58"/>
        <v>63678</v>
      </c>
      <c r="B3778" s="254" t="s">
        <v>4139</v>
      </c>
    </row>
    <row r="3779" spans="1:2">
      <c r="A3779" t="str">
        <f t="shared" ref="A3779:A3842" si="59">LEFT(B3779,5)</f>
        <v>63679</v>
      </c>
      <c r="B3779" s="254" t="s">
        <v>4140</v>
      </c>
    </row>
    <row r="3780" spans="1:2">
      <c r="A3780" t="str">
        <f t="shared" si="59"/>
        <v>63680</v>
      </c>
      <c r="B3780" s="254" t="s">
        <v>4141</v>
      </c>
    </row>
    <row r="3781" spans="1:2">
      <c r="A3781" t="str">
        <f t="shared" si="59"/>
        <v>63682</v>
      </c>
      <c r="B3781" s="254" t="s">
        <v>4142</v>
      </c>
    </row>
    <row r="3782" spans="1:2">
      <c r="A3782" t="str">
        <f t="shared" si="59"/>
        <v>63683</v>
      </c>
      <c r="B3782" s="254" t="s">
        <v>4143</v>
      </c>
    </row>
    <row r="3783" spans="1:2">
      <c r="A3783" t="str">
        <f t="shared" si="59"/>
        <v>63684</v>
      </c>
      <c r="B3783" s="254" t="s">
        <v>4144</v>
      </c>
    </row>
    <row r="3784" spans="1:2">
      <c r="A3784" t="str">
        <f t="shared" si="59"/>
        <v>63687</v>
      </c>
      <c r="B3784" s="254" t="s">
        <v>4145</v>
      </c>
    </row>
    <row r="3785" spans="1:2">
      <c r="A3785" t="str">
        <f t="shared" si="59"/>
        <v>63688</v>
      </c>
      <c r="B3785" s="254" t="s">
        <v>4146</v>
      </c>
    </row>
    <row r="3786" spans="1:2">
      <c r="A3786" t="str">
        <f t="shared" si="59"/>
        <v>63690</v>
      </c>
      <c r="B3786" s="254" t="s">
        <v>4147</v>
      </c>
    </row>
    <row r="3787" spans="1:2">
      <c r="A3787" t="str">
        <f t="shared" si="59"/>
        <v>63691</v>
      </c>
      <c r="B3787" s="254" t="s">
        <v>4148</v>
      </c>
    </row>
    <row r="3788" spans="1:2">
      <c r="A3788" t="str">
        <f t="shared" si="59"/>
        <v>63694</v>
      </c>
      <c r="B3788" s="254" t="s">
        <v>4149</v>
      </c>
    </row>
    <row r="3789" spans="1:2">
      <c r="A3789" t="str">
        <f t="shared" si="59"/>
        <v>63695</v>
      </c>
      <c r="B3789" s="254" t="s">
        <v>4150</v>
      </c>
    </row>
    <row r="3790" spans="1:2">
      <c r="A3790" t="str">
        <f t="shared" si="59"/>
        <v>63697</v>
      </c>
      <c r="B3790" s="254" t="s">
        <v>4151</v>
      </c>
    </row>
    <row r="3791" spans="1:2">
      <c r="A3791" t="str">
        <f t="shared" si="59"/>
        <v>63699</v>
      </c>
      <c r="B3791" s="254" t="s">
        <v>4152</v>
      </c>
    </row>
    <row r="3792" spans="1:2">
      <c r="A3792" t="str">
        <f t="shared" si="59"/>
        <v>63701</v>
      </c>
      <c r="B3792" s="254" t="s">
        <v>4153</v>
      </c>
    </row>
    <row r="3793" spans="1:2">
      <c r="A3793" t="str">
        <f t="shared" si="59"/>
        <v>63702</v>
      </c>
      <c r="B3793" s="254" t="s">
        <v>4154</v>
      </c>
    </row>
    <row r="3794" spans="1:2">
      <c r="A3794" t="str">
        <f t="shared" si="59"/>
        <v>63703</v>
      </c>
      <c r="B3794" s="254" t="s">
        <v>4155</v>
      </c>
    </row>
    <row r="3795" spans="1:2">
      <c r="A3795" t="str">
        <f t="shared" si="59"/>
        <v>63704</v>
      </c>
      <c r="B3795" s="254" t="s">
        <v>4156</v>
      </c>
    </row>
    <row r="3796" spans="1:2">
      <c r="A3796" t="str">
        <f t="shared" si="59"/>
        <v>63706</v>
      </c>
      <c r="B3796" s="254" t="s">
        <v>4157</v>
      </c>
    </row>
    <row r="3797" spans="1:2">
      <c r="A3797" t="str">
        <f t="shared" si="59"/>
        <v>63709</v>
      </c>
      <c r="B3797" s="254" t="s">
        <v>4158</v>
      </c>
    </row>
    <row r="3798" spans="1:2">
      <c r="A3798" t="str">
        <f t="shared" si="59"/>
        <v>63710</v>
      </c>
      <c r="B3798" s="254" t="s">
        <v>4159</v>
      </c>
    </row>
    <row r="3799" spans="1:2">
      <c r="A3799" t="str">
        <f t="shared" si="59"/>
        <v>63711</v>
      </c>
      <c r="B3799" s="254" t="s">
        <v>4160</v>
      </c>
    </row>
    <row r="3800" spans="1:2">
      <c r="A3800" t="str">
        <f t="shared" si="59"/>
        <v>63713</v>
      </c>
      <c r="B3800" s="254" t="s">
        <v>4161</v>
      </c>
    </row>
    <row r="3801" spans="1:2">
      <c r="A3801" t="str">
        <f t="shared" si="59"/>
        <v>63714</v>
      </c>
      <c r="B3801" s="254" t="s">
        <v>4162</v>
      </c>
    </row>
    <row r="3802" spans="1:2">
      <c r="A3802" t="str">
        <f t="shared" si="59"/>
        <v>63715</v>
      </c>
      <c r="B3802" s="254" t="s">
        <v>4163</v>
      </c>
    </row>
    <row r="3803" spans="1:2">
      <c r="A3803" t="str">
        <f t="shared" si="59"/>
        <v>63716</v>
      </c>
      <c r="B3803" s="254" t="s">
        <v>4164</v>
      </c>
    </row>
    <row r="3804" spans="1:2">
      <c r="A3804" t="str">
        <f t="shared" si="59"/>
        <v>63717</v>
      </c>
      <c r="B3804" s="254" t="s">
        <v>4165</v>
      </c>
    </row>
    <row r="3805" spans="1:2">
      <c r="A3805" t="str">
        <f t="shared" si="59"/>
        <v>63718</v>
      </c>
      <c r="B3805" s="254" t="s">
        <v>4166</v>
      </c>
    </row>
    <row r="3806" spans="1:2">
      <c r="A3806" t="str">
        <f t="shared" si="59"/>
        <v>63720</v>
      </c>
      <c r="B3806" s="254" t="s">
        <v>4167</v>
      </c>
    </row>
    <row r="3807" spans="1:2">
      <c r="A3807" t="str">
        <f t="shared" si="59"/>
        <v>63721</v>
      </c>
      <c r="B3807" s="254" t="s">
        <v>4168</v>
      </c>
    </row>
    <row r="3808" spans="1:2">
      <c r="A3808" t="str">
        <f t="shared" si="59"/>
        <v>63722</v>
      </c>
      <c r="B3808" s="254" t="s">
        <v>4169</v>
      </c>
    </row>
    <row r="3809" spans="1:2">
      <c r="A3809" t="str">
        <f t="shared" si="59"/>
        <v>63723</v>
      </c>
      <c r="B3809" s="254" t="s">
        <v>4170</v>
      </c>
    </row>
    <row r="3810" spans="1:2">
      <c r="A3810" t="str">
        <f t="shared" si="59"/>
        <v>63724</v>
      </c>
      <c r="B3810" s="254" t="s">
        <v>4171</v>
      </c>
    </row>
    <row r="3811" spans="1:2">
      <c r="A3811" t="str">
        <f t="shared" si="59"/>
        <v>63725</v>
      </c>
      <c r="B3811" s="254" t="s">
        <v>4172</v>
      </c>
    </row>
    <row r="3812" spans="1:2">
      <c r="A3812" t="str">
        <f t="shared" si="59"/>
        <v>63726</v>
      </c>
      <c r="B3812" s="254" t="s">
        <v>4173</v>
      </c>
    </row>
    <row r="3813" spans="1:2">
      <c r="A3813" t="str">
        <f t="shared" si="59"/>
        <v>63727</v>
      </c>
      <c r="B3813" s="254" t="s">
        <v>4174</v>
      </c>
    </row>
    <row r="3814" spans="1:2">
      <c r="A3814" t="str">
        <f t="shared" si="59"/>
        <v>63728</v>
      </c>
      <c r="B3814" s="254" t="s">
        <v>4175</v>
      </c>
    </row>
    <row r="3815" spans="1:2">
      <c r="A3815" t="str">
        <f t="shared" si="59"/>
        <v>63729</v>
      </c>
      <c r="B3815" s="254" t="s">
        <v>4176</v>
      </c>
    </row>
    <row r="3816" spans="1:2">
      <c r="A3816" t="str">
        <f t="shared" si="59"/>
        <v>63730</v>
      </c>
      <c r="B3816" s="254" t="s">
        <v>4177</v>
      </c>
    </row>
    <row r="3817" spans="1:2">
      <c r="A3817" t="str">
        <f t="shared" si="59"/>
        <v>63732</v>
      </c>
      <c r="B3817" s="254" t="s">
        <v>4178</v>
      </c>
    </row>
    <row r="3818" spans="1:2">
      <c r="A3818" t="str">
        <f t="shared" si="59"/>
        <v>63733</v>
      </c>
      <c r="B3818" s="254" t="s">
        <v>4179</v>
      </c>
    </row>
    <row r="3819" spans="1:2">
      <c r="A3819" t="str">
        <f t="shared" si="59"/>
        <v>63734</v>
      </c>
      <c r="B3819" s="254" t="s">
        <v>4180</v>
      </c>
    </row>
    <row r="3820" spans="1:2">
      <c r="A3820" t="str">
        <f t="shared" si="59"/>
        <v>63735</v>
      </c>
      <c r="B3820" s="254" t="s">
        <v>4181</v>
      </c>
    </row>
    <row r="3821" spans="1:2">
      <c r="A3821" t="str">
        <f t="shared" si="59"/>
        <v>63736</v>
      </c>
      <c r="B3821" s="254" t="s">
        <v>4182</v>
      </c>
    </row>
    <row r="3822" spans="1:2">
      <c r="A3822" t="str">
        <f t="shared" si="59"/>
        <v>63737</v>
      </c>
      <c r="B3822" s="254" t="s">
        <v>4183</v>
      </c>
    </row>
    <row r="3823" spans="1:2">
      <c r="A3823" t="str">
        <f t="shared" si="59"/>
        <v>63738</v>
      </c>
      <c r="B3823" s="254" t="s">
        <v>4184</v>
      </c>
    </row>
    <row r="3824" spans="1:2">
      <c r="A3824" t="str">
        <f t="shared" si="59"/>
        <v>63739</v>
      </c>
      <c r="B3824" s="254" t="s">
        <v>4185</v>
      </c>
    </row>
    <row r="3825" spans="1:2">
      <c r="A3825" t="str">
        <f t="shared" si="59"/>
        <v>63741</v>
      </c>
      <c r="B3825" s="254" t="s">
        <v>4186</v>
      </c>
    </row>
    <row r="3826" spans="1:2">
      <c r="A3826" t="str">
        <f t="shared" si="59"/>
        <v>63742</v>
      </c>
      <c r="B3826" s="254" t="s">
        <v>4187</v>
      </c>
    </row>
    <row r="3827" spans="1:2">
      <c r="A3827" t="str">
        <f t="shared" si="59"/>
        <v>63743</v>
      </c>
      <c r="B3827" s="254" t="s">
        <v>4188</v>
      </c>
    </row>
    <row r="3828" spans="1:2">
      <c r="A3828" t="str">
        <f t="shared" si="59"/>
        <v>63745</v>
      </c>
      <c r="B3828" s="254" t="s">
        <v>4189</v>
      </c>
    </row>
    <row r="3829" spans="1:2">
      <c r="A3829" t="str">
        <f t="shared" si="59"/>
        <v>63746</v>
      </c>
      <c r="B3829" s="254" t="s">
        <v>4190</v>
      </c>
    </row>
    <row r="3830" spans="1:2">
      <c r="A3830" t="str">
        <f t="shared" si="59"/>
        <v>63747</v>
      </c>
      <c r="B3830" s="254" t="s">
        <v>4191</v>
      </c>
    </row>
    <row r="3831" spans="1:2">
      <c r="A3831" t="str">
        <f t="shared" si="59"/>
        <v>63748</v>
      </c>
      <c r="B3831" s="254" t="s">
        <v>4192</v>
      </c>
    </row>
    <row r="3832" spans="1:2">
      <c r="A3832" t="str">
        <f t="shared" si="59"/>
        <v>63750</v>
      </c>
      <c r="B3832" s="254" t="s">
        <v>4193</v>
      </c>
    </row>
    <row r="3833" spans="1:2">
      <c r="A3833" t="str">
        <f t="shared" si="59"/>
        <v>63751</v>
      </c>
      <c r="B3833" s="254" t="s">
        <v>4194</v>
      </c>
    </row>
    <row r="3834" spans="1:2">
      <c r="A3834" t="str">
        <f t="shared" si="59"/>
        <v>63752</v>
      </c>
      <c r="B3834" s="254" t="s">
        <v>4195</v>
      </c>
    </row>
    <row r="3835" spans="1:2">
      <c r="A3835" t="str">
        <f t="shared" si="59"/>
        <v>63753</v>
      </c>
      <c r="B3835" s="254" t="s">
        <v>4196</v>
      </c>
    </row>
    <row r="3836" spans="1:2">
      <c r="A3836" t="str">
        <f t="shared" si="59"/>
        <v>63754</v>
      </c>
      <c r="B3836" s="254" t="s">
        <v>4197</v>
      </c>
    </row>
    <row r="3837" spans="1:2">
      <c r="A3837" t="str">
        <f t="shared" si="59"/>
        <v>63755</v>
      </c>
      <c r="B3837" s="254" t="s">
        <v>4198</v>
      </c>
    </row>
    <row r="3838" spans="1:2">
      <c r="A3838" t="str">
        <f t="shared" si="59"/>
        <v>63757</v>
      </c>
      <c r="B3838" s="254" t="s">
        <v>4199</v>
      </c>
    </row>
    <row r="3839" spans="1:2">
      <c r="A3839" t="str">
        <f t="shared" si="59"/>
        <v>63758</v>
      </c>
      <c r="B3839" s="254" t="s">
        <v>4200</v>
      </c>
    </row>
    <row r="3840" spans="1:2">
      <c r="A3840" t="str">
        <f t="shared" si="59"/>
        <v>63759</v>
      </c>
      <c r="B3840" s="254" t="s">
        <v>4201</v>
      </c>
    </row>
    <row r="3841" spans="1:2">
      <c r="A3841" t="str">
        <f t="shared" si="59"/>
        <v>63760</v>
      </c>
      <c r="B3841" s="254" t="s">
        <v>4202</v>
      </c>
    </row>
    <row r="3842" spans="1:2">
      <c r="A3842" t="str">
        <f t="shared" si="59"/>
        <v>63761</v>
      </c>
      <c r="B3842" s="254" t="s">
        <v>4203</v>
      </c>
    </row>
    <row r="3843" spans="1:2">
      <c r="A3843" t="str">
        <f t="shared" ref="A3843:A3906" si="60">LEFT(B3843,5)</f>
        <v>63762</v>
      </c>
      <c r="B3843" s="254" t="s">
        <v>4204</v>
      </c>
    </row>
    <row r="3844" spans="1:2">
      <c r="A3844" t="str">
        <f t="shared" si="60"/>
        <v>63763</v>
      </c>
      <c r="B3844" s="254" t="s">
        <v>4205</v>
      </c>
    </row>
    <row r="3845" spans="1:2">
      <c r="A3845" t="str">
        <f t="shared" si="60"/>
        <v>63764</v>
      </c>
      <c r="B3845" s="254" t="s">
        <v>4206</v>
      </c>
    </row>
    <row r="3846" spans="1:2">
      <c r="A3846" t="str">
        <f t="shared" si="60"/>
        <v>63765</v>
      </c>
      <c r="B3846" s="254" t="s">
        <v>4207</v>
      </c>
    </row>
    <row r="3847" spans="1:2">
      <c r="A3847" t="str">
        <f t="shared" si="60"/>
        <v>63766</v>
      </c>
      <c r="B3847" s="254" t="s">
        <v>4208</v>
      </c>
    </row>
    <row r="3848" spans="1:2">
      <c r="A3848" t="str">
        <f t="shared" si="60"/>
        <v>63767</v>
      </c>
      <c r="B3848" s="254" t="s">
        <v>4209</v>
      </c>
    </row>
    <row r="3849" spans="1:2">
      <c r="A3849" t="str">
        <f t="shared" si="60"/>
        <v>63768</v>
      </c>
      <c r="B3849" s="254" t="s">
        <v>4210</v>
      </c>
    </row>
    <row r="3850" spans="1:2">
      <c r="A3850" t="str">
        <f t="shared" si="60"/>
        <v>63771</v>
      </c>
      <c r="B3850" s="254" t="s">
        <v>4211</v>
      </c>
    </row>
    <row r="3851" spans="1:2">
      <c r="A3851" t="str">
        <f t="shared" si="60"/>
        <v>63772</v>
      </c>
      <c r="B3851" s="254" t="s">
        <v>4212</v>
      </c>
    </row>
    <row r="3852" spans="1:2">
      <c r="A3852" t="str">
        <f t="shared" si="60"/>
        <v>63773</v>
      </c>
      <c r="B3852" s="254" t="s">
        <v>4213</v>
      </c>
    </row>
    <row r="3853" spans="1:2">
      <c r="A3853" t="str">
        <f t="shared" si="60"/>
        <v>63775</v>
      </c>
      <c r="B3853" s="254" t="s">
        <v>4214</v>
      </c>
    </row>
    <row r="3854" spans="1:2">
      <c r="A3854" t="str">
        <f t="shared" si="60"/>
        <v>63776</v>
      </c>
      <c r="B3854" s="254" t="s">
        <v>4215</v>
      </c>
    </row>
    <row r="3855" spans="1:2">
      <c r="A3855" t="str">
        <f t="shared" si="60"/>
        <v>63779</v>
      </c>
      <c r="B3855" s="254" t="s">
        <v>4216</v>
      </c>
    </row>
    <row r="3856" spans="1:2">
      <c r="A3856" t="str">
        <f t="shared" si="60"/>
        <v>63780</v>
      </c>
      <c r="B3856" s="254" t="s">
        <v>4217</v>
      </c>
    </row>
    <row r="3857" spans="1:2">
      <c r="A3857" t="str">
        <f t="shared" si="60"/>
        <v>63782</v>
      </c>
      <c r="B3857" s="254" t="s">
        <v>4218</v>
      </c>
    </row>
    <row r="3858" spans="1:2">
      <c r="A3858" t="str">
        <f t="shared" si="60"/>
        <v>63784</v>
      </c>
      <c r="B3858" s="254" t="s">
        <v>4219</v>
      </c>
    </row>
    <row r="3859" spans="1:2">
      <c r="A3859" t="str">
        <f t="shared" si="60"/>
        <v>63785</v>
      </c>
      <c r="B3859" s="254" t="s">
        <v>4220</v>
      </c>
    </row>
    <row r="3860" spans="1:2">
      <c r="A3860" t="str">
        <f t="shared" si="60"/>
        <v>63786</v>
      </c>
      <c r="B3860" s="254" t="s">
        <v>4221</v>
      </c>
    </row>
    <row r="3861" spans="1:2">
      <c r="A3861" t="str">
        <f t="shared" si="60"/>
        <v>63787</v>
      </c>
      <c r="B3861" s="254" t="s">
        <v>4222</v>
      </c>
    </row>
    <row r="3862" spans="1:2">
      <c r="A3862" t="str">
        <f t="shared" si="60"/>
        <v>63788</v>
      </c>
      <c r="B3862" s="254" t="s">
        <v>4223</v>
      </c>
    </row>
    <row r="3863" spans="1:2">
      <c r="A3863" t="str">
        <f t="shared" si="60"/>
        <v>63789</v>
      </c>
      <c r="B3863" s="254" t="s">
        <v>4224</v>
      </c>
    </row>
    <row r="3864" spans="1:2">
      <c r="A3864" t="str">
        <f t="shared" si="60"/>
        <v>63790</v>
      </c>
      <c r="B3864" s="254" t="s">
        <v>4225</v>
      </c>
    </row>
    <row r="3865" spans="1:2">
      <c r="A3865" t="str">
        <f t="shared" si="60"/>
        <v>63791</v>
      </c>
      <c r="B3865" s="254" t="s">
        <v>4226</v>
      </c>
    </row>
    <row r="3866" spans="1:2">
      <c r="A3866" t="str">
        <f t="shared" si="60"/>
        <v>63792</v>
      </c>
      <c r="B3866" s="254" t="s">
        <v>4227</v>
      </c>
    </row>
    <row r="3867" spans="1:2">
      <c r="A3867" t="str">
        <f t="shared" si="60"/>
        <v>63793</v>
      </c>
      <c r="B3867" s="254" t="s">
        <v>4228</v>
      </c>
    </row>
    <row r="3868" spans="1:2">
      <c r="A3868" t="str">
        <f t="shared" si="60"/>
        <v>63794</v>
      </c>
      <c r="B3868" s="254" t="s">
        <v>4229</v>
      </c>
    </row>
    <row r="3869" spans="1:2">
      <c r="A3869" t="str">
        <f t="shared" si="60"/>
        <v>63795</v>
      </c>
      <c r="B3869" s="254" t="s">
        <v>4230</v>
      </c>
    </row>
    <row r="3870" spans="1:2">
      <c r="A3870" t="str">
        <f t="shared" si="60"/>
        <v>63797</v>
      </c>
      <c r="B3870" s="254" t="s">
        <v>4231</v>
      </c>
    </row>
    <row r="3871" spans="1:2">
      <c r="A3871" t="str">
        <f t="shared" si="60"/>
        <v>63798</v>
      </c>
      <c r="B3871" s="254" t="s">
        <v>4232</v>
      </c>
    </row>
    <row r="3872" spans="1:2">
      <c r="A3872" t="str">
        <f t="shared" si="60"/>
        <v>63799</v>
      </c>
      <c r="B3872" s="254" t="s">
        <v>4233</v>
      </c>
    </row>
    <row r="3873" spans="1:2">
      <c r="A3873" t="str">
        <f t="shared" si="60"/>
        <v>63801</v>
      </c>
      <c r="B3873" s="254" t="s">
        <v>4234</v>
      </c>
    </row>
    <row r="3874" spans="1:2">
      <c r="A3874" t="str">
        <f t="shared" si="60"/>
        <v>63802</v>
      </c>
      <c r="B3874" s="254" t="s">
        <v>4235</v>
      </c>
    </row>
    <row r="3875" spans="1:2">
      <c r="A3875" t="str">
        <f t="shared" si="60"/>
        <v>63803</v>
      </c>
      <c r="B3875" s="254" t="s">
        <v>4236</v>
      </c>
    </row>
    <row r="3876" spans="1:2">
      <c r="A3876" t="str">
        <f t="shared" si="60"/>
        <v>63818</v>
      </c>
      <c r="B3876" s="254" t="s">
        <v>4237</v>
      </c>
    </row>
    <row r="3877" spans="1:2">
      <c r="A3877" t="str">
        <f t="shared" si="60"/>
        <v>63819</v>
      </c>
      <c r="B3877" s="254" t="s">
        <v>4238</v>
      </c>
    </row>
    <row r="3878" spans="1:2">
      <c r="A3878" t="str">
        <f t="shared" si="60"/>
        <v>63820</v>
      </c>
      <c r="B3878" s="254" t="s">
        <v>4239</v>
      </c>
    </row>
    <row r="3879" spans="1:2">
      <c r="A3879" t="str">
        <f t="shared" si="60"/>
        <v>63822</v>
      </c>
      <c r="B3879" s="254" t="s">
        <v>4240</v>
      </c>
    </row>
    <row r="3880" spans="1:2">
      <c r="A3880" t="str">
        <f t="shared" si="60"/>
        <v>63823</v>
      </c>
      <c r="B3880" s="254" t="s">
        <v>4241</v>
      </c>
    </row>
    <row r="3881" spans="1:2">
      <c r="A3881" t="str">
        <f t="shared" si="60"/>
        <v>63824</v>
      </c>
      <c r="B3881" s="254" t="s">
        <v>4242</v>
      </c>
    </row>
    <row r="3882" spans="1:2">
      <c r="A3882" t="str">
        <f t="shared" si="60"/>
        <v>63825</v>
      </c>
      <c r="B3882" s="254" t="s">
        <v>4243</v>
      </c>
    </row>
    <row r="3883" spans="1:2">
      <c r="A3883" t="str">
        <f t="shared" si="60"/>
        <v>63826</v>
      </c>
      <c r="B3883" s="254" t="s">
        <v>4244</v>
      </c>
    </row>
    <row r="3884" spans="1:2">
      <c r="A3884" t="str">
        <f t="shared" si="60"/>
        <v>63827</v>
      </c>
      <c r="B3884" s="254" t="s">
        <v>4245</v>
      </c>
    </row>
    <row r="3885" spans="1:2">
      <c r="A3885" t="str">
        <f t="shared" si="60"/>
        <v>63828</v>
      </c>
      <c r="B3885" s="254" t="s">
        <v>4246</v>
      </c>
    </row>
    <row r="3886" spans="1:2">
      <c r="A3886" t="str">
        <f t="shared" si="60"/>
        <v>63829</v>
      </c>
      <c r="B3886" s="254" t="s">
        <v>4247</v>
      </c>
    </row>
    <row r="3887" spans="1:2">
      <c r="A3887" t="str">
        <f t="shared" si="60"/>
        <v>63830</v>
      </c>
      <c r="B3887" s="254" t="s">
        <v>4248</v>
      </c>
    </row>
    <row r="3888" spans="1:2">
      <c r="A3888" t="str">
        <f t="shared" si="60"/>
        <v>63831</v>
      </c>
      <c r="B3888" s="254" t="s">
        <v>4249</v>
      </c>
    </row>
    <row r="3889" spans="1:2">
      <c r="A3889" t="str">
        <f t="shared" si="60"/>
        <v>63832</v>
      </c>
      <c r="B3889" s="254" t="s">
        <v>4250</v>
      </c>
    </row>
    <row r="3890" spans="1:2">
      <c r="A3890" t="str">
        <f t="shared" si="60"/>
        <v>63833</v>
      </c>
      <c r="B3890" s="254" t="s">
        <v>4251</v>
      </c>
    </row>
    <row r="3891" spans="1:2">
      <c r="A3891" t="str">
        <f t="shared" si="60"/>
        <v>63834</v>
      </c>
      <c r="B3891" s="254" t="s">
        <v>4252</v>
      </c>
    </row>
    <row r="3892" spans="1:2">
      <c r="A3892" t="str">
        <f t="shared" si="60"/>
        <v>63835</v>
      </c>
      <c r="B3892" s="254" t="s">
        <v>4253</v>
      </c>
    </row>
    <row r="3893" spans="1:2">
      <c r="A3893" t="str">
        <f t="shared" si="60"/>
        <v>63836</v>
      </c>
      <c r="B3893" s="254" t="s">
        <v>4254</v>
      </c>
    </row>
    <row r="3894" spans="1:2">
      <c r="A3894" t="str">
        <f t="shared" si="60"/>
        <v>63838</v>
      </c>
      <c r="B3894" s="254" t="s">
        <v>4255</v>
      </c>
    </row>
    <row r="3895" spans="1:2">
      <c r="A3895" t="str">
        <f t="shared" si="60"/>
        <v>63840</v>
      </c>
      <c r="B3895" s="254" t="s">
        <v>4256</v>
      </c>
    </row>
    <row r="3896" spans="1:2">
      <c r="A3896" t="str">
        <f t="shared" si="60"/>
        <v>63841</v>
      </c>
      <c r="B3896" s="254" t="s">
        <v>4257</v>
      </c>
    </row>
    <row r="3897" spans="1:2">
      <c r="A3897" t="str">
        <f t="shared" si="60"/>
        <v>63842</v>
      </c>
      <c r="B3897" s="254" t="s">
        <v>4258</v>
      </c>
    </row>
    <row r="3898" spans="1:2">
      <c r="A3898" t="str">
        <f t="shared" si="60"/>
        <v>63843</v>
      </c>
      <c r="B3898" s="254" t="s">
        <v>4259</v>
      </c>
    </row>
    <row r="3899" spans="1:2">
      <c r="A3899" t="str">
        <f t="shared" si="60"/>
        <v>63844</v>
      </c>
      <c r="B3899" s="254" t="s">
        <v>4260</v>
      </c>
    </row>
    <row r="3900" spans="1:2">
      <c r="A3900" t="str">
        <f t="shared" si="60"/>
        <v>63845</v>
      </c>
      <c r="B3900" s="254" t="s">
        <v>4261</v>
      </c>
    </row>
    <row r="3901" spans="1:2">
      <c r="A3901" t="str">
        <f t="shared" si="60"/>
        <v>63850</v>
      </c>
      <c r="B3901" s="254" t="s">
        <v>4262</v>
      </c>
    </row>
    <row r="3902" spans="1:2">
      <c r="A3902" t="str">
        <f t="shared" si="60"/>
        <v>63851</v>
      </c>
      <c r="B3902" s="254" t="s">
        <v>4263</v>
      </c>
    </row>
    <row r="3903" spans="1:2">
      <c r="A3903" t="str">
        <f t="shared" si="60"/>
        <v>63852</v>
      </c>
      <c r="B3903" s="254" t="s">
        <v>4264</v>
      </c>
    </row>
    <row r="3904" spans="1:2">
      <c r="A3904" t="str">
        <f t="shared" si="60"/>
        <v>63853</v>
      </c>
      <c r="B3904" s="254" t="s">
        <v>4265</v>
      </c>
    </row>
    <row r="3905" spans="1:2">
      <c r="A3905" t="str">
        <f t="shared" si="60"/>
        <v>63854</v>
      </c>
      <c r="B3905" s="254" t="s">
        <v>4266</v>
      </c>
    </row>
    <row r="3906" spans="1:2">
      <c r="A3906" t="str">
        <f t="shared" si="60"/>
        <v>63855</v>
      </c>
      <c r="B3906" s="254" t="s">
        <v>4267</v>
      </c>
    </row>
    <row r="3907" spans="1:2">
      <c r="A3907" t="str">
        <f t="shared" ref="A3907:A3970" si="61">LEFT(B3907,5)</f>
        <v>63856</v>
      </c>
      <c r="B3907" s="254" t="s">
        <v>4268</v>
      </c>
    </row>
    <row r="3908" spans="1:2">
      <c r="A3908" t="str">
        <f t="shared" si="61"/>
        <v>63858</v>
      </c>
      <c r="B3908" s="254" t="s">
        <v>4269</v>
      </c>
    </row>
    <row r="3909" spans="1:2">
      <c r="A3909" t="str">
        <f t="shared" si="61"/>
        <v>63860</v>
      </c>
      <c r="B3909" s="254" t="s">
        <v>4270</v>
      </c>
    </row>
    <row r="3910" spans="1:2">
      <c r="A3910" t="str">
        <f t="shared" si="61"/>
        <v>63861</v>
      </c>
      <c r="B3910" s="254" t="s">
        <v>4271</v>
      </c>
    </row>
    <row r="3911" spans="1:2">
      <c r="A3911" t="str">
        <f t="shared" si="61"/>
        <v>63862</v>
      </c>
      <c r="B3911" s="254" t="s">
        <v>4272</v>
      </c>
    </row>
    <row r="3912" spans="1:2">
      <c r="A3912" t="str">
        <f t="shared" si="61"/>
        <v>63863</v>
      </c>
      <c r="B3912" s="254" t="s">
        <v>4273</v>
      </c>
    </row>
    <row r="3913" spans="1:2">
      <c r="A3913" t="str">
        <f t="shared" si="61"/>
        <v>63865</v>
      </c>
      <c r="B3913" s="254" t="s">
        <v>4274</v>
      </c>
    </row>
    <row r="3914" spans="1:2">
      <c r="A3914" t="str">
        <f t="shared" si="61"/>
        <v>63868</v>
      </c>
      <c r="B3914" s="254" t="s">
        <v>4275</v>
      </c>
    </row>
    <row r="3915" spans="1:2">
      <c r="A3915" t="str">
        <f t="shared" si="61"/>
        <v>63869</v>
      </c>
      <c r="B3915" s="254" t="s">
        <v>4276</v>
      </c>
    </row>
    <row r="3916" spans="1:2">
      <c r="A3916" t="str">
        <f t="shared" si="61"/>
        <v>63871</v>
      </c>
      <c r="B3916" s="254" t="s">
        <v>4277</v>
      </c>
    </row>
    <row r="3917" spans="1:2">
      <c r="A3917" t="str">
        <f t="shared" si="61"/>
        <v>63872</v>
      </c>
      <c r="B3917" s="254" t="s">
        <v>4278</v>
      </c>
    </row>
    <row r="3918" spans="1:2">
      <c r="A3918" t="str">
        <f t="shared" si="61"/>
        <v>63874</v>
      </c>
      <c r="B3918" s="254" t="s">
        <v>4279</v>
      </c>
    </row>
    <row r="3919" spans="1:2">
      <c r="A3919" t="str">
        <f t="shared" si="61"/>
        <v>63876</v>
      </c>
      <c r="B3919" s="254" t="s">
        <v>4280</v>
      </c>
    </row>
    <row r="3920" spans="1:2">
      <c r="A3920" t="str">
        <f t="shared" si="61"/>
        <v>63877</v>
      </c>
      <c r="B3920" s="254" t="s">
        <v>4281</v>
      </c>
    </row>
    <row r="3921" spans="1:2">
      <c r="A3921" t="str">
        <f t="shared" si="61"/>
        <v>63878</v>
      </c>
      <c r="B3921" s="254" t="s">
        <v>4282</v>
      </c>
    </row>
    <row r="3922" spans="1:2">
      <c r="A3922" t="str">
        <f t="shared" si="61"/>
        <v>63879</v>
      </c>
      <c r="B3922" s="254" t="s">
        <v>4283</v>
      </c>
    </row>
    <row r="3923" spans="1:2">
      <c r="A3923" t="str">
        <f t="shared" si="61"/>
        <v>63880</v>
      </c>
      <c r="B3923" s="254" t="s">
        <v>4284</v>
      </c>
    </row>
    <row r="3924" spans="1:2">
      <c r="A3924" t="str">
        <f t="shared" si="61"/>
        <v>63881</v>
      </c>
      <c r="B3924" s="254" t="s">
        <v>4285</v>
      </c>
    </row>
    <row r="3925" spans="1:2">
      <c r="A3925" t="str">
        <f t="shared" si="61"/>
        <v>63882</v>
      </c>
      <c r="B3925" s="254" t="s">
        <v>4286</v>
      </c>
    </row>
    <row r="3926" spans="1:2">
      <c r="A3926" t="str">
        <f t="shared" si="61"/>
        <v>63885</v>
      </c>
      <c r="B3926" s="254" t="s">
        <v>4287</v>
      </c>
    </row>
    <row r="3927" spans="1:2">
      <c r="A3927" t="str">
        <f t="shared" si="61"/>
        <v>63886</v>
      </c>
      <c r="B3927" s="254" t="s">
        <v>4288</v>
      </c>
    </row>
    <row r="3928" spans="1:2">
      <c r="A3928" t="str">
        <f t="shared" si="61"/>
        <v>63887</v>
      </c>
      <c r="B3928" s="254" t="s">
        <v>4289</v>
      </c>
    </row>
    <row r="3929" spans="1:2">
      <c r="A3929" t="str">
        <f t="shared" si="61"/>
        <v>63891</v>
      </c>
      <c r="B3929" s="254" t="s">
        <v>4290</v>
      </c>
    </row>
    <row r="3930" spans="1:2">
      <c r="A3930" t="str">
        <f t="shared" si="61"/>
        <v>63894</v>
      </c>
      <c r="B3930" s="254" t="s">
        <v>4291</v>
      </c>
    </row>
    <row r="3931" spans="1:2">
      <c r="A3931" t="str">
        <f t="shared" si="61"/>
        <v>63896</v>
      </c>
      <c r="B3931" s="254" t="s">
        <v>4292</v>
      </c>
    </row>
    <row r="3932" spans="1:2">
      <c r="A3932" t="str">
        <f t="shared" si="61"/>
        <v>63897</v>
      </c>
      <c r="B3932" s="254" t="s">
        <v>4293</v>
      </c>
    </row>
    <row r="3933" spans="1:2">
      <c r="A3933" t="str">
        <f t="shared" si="61"/>
        <v>63898</v>
      </c>
      <c r="B3933" s="254" t="s">
        <v>4294</v>
      </c>
    </row>
    <row r="3934" spans="1:2">
      <c r="A3934" t="str">
        <f t="shared" si="61"/>
        <v>63899</v>
      </c>
      <c r="B3934" s="254" t="s">
        <v>4295</v>
      </c>
    </row>
    <row r="3935" spans="1:2">
      <c r="A3935" t="str">
        <f t="shared" si="61"/>
        <v>63900</v>
      </c>
      <c r="B3935" s="254" t="s">
        <v>4296</v>
      </c>
    </row>
    <row r="3936" spans="1:2">
      <c r="A3936" t="str">
        <f t="shared" si="61"/>
        <v>63902</v>
      </c>
      <c r="B3936" s="254" t="s">
        <v>4297</v>
      </c>
    </row>
    <row r="3937" spans="1:2">
      <c r="A3937" t="str">
        <f t="shared" si="61"/>
        <v>63906</v>
      </c>
      <c r="B3937" s="254" t="s">
        <v>4298</v>
      </c>
    </row>
    <row r="3938" spans="1:2">
      <c r="A3938" t="str">
        <f t="shared" si="61"/>
        <v>63909</v>
      </c>
      <c r="B3938" s="254" t="s">
        <v>4299</v>
      </c>
    </row>
    <row r="3939" spans="1:2">
      <c r="A3939" t="str">
        <f t="shared" si="61"/>
        <v>63912</v>
      </c>
      <c r="B3939" s="254" t="s">
        <v>4300</v>
      </c>
    </row>
    <row r="3940" spans="1:2">
      <c r="A3940" t="str">
        <f t="shared" si="61"/>
        <v>63913</v>
      </c>
      <c r="B3940" s="254" t="s">
        <v>4301</v>
      </c>
    </row>
    <row r="3941" spans="1:2">
      <c r="A3941" t="str">
        <f t="shared" si="61"/>
        <v>63915</v>
      </c>
      <c r="B3941" s="254" t="s">
        <v>4302</v>
      </c>
    </row>
    <row r="3942" spans="1:2">
      <c r="A3942" t="str">
        <f t="shared" si="61"/>
        <v>63917</v>
      </c>
      <c r="B3942" s="254" t="s">
        <v>4303</v>
      </c>
    </row>
    <row r="3943" spans="1:2">
      <c r="A3943" t="str">
        <f t="shared" si="61"/>
        <v>63918</v>
      </c>
      <c r="B3943" s="254" t="s">
        <v>4304</v>
      </c>
    </row>
    <row r="3944" spans="1:2">
      <c r="A3944" t="str">
        <f t="shared" si="61"/>
        <v>63919</v>
      </c>
      <c r="B3944" s="254" t="s">
        <v>4305</v>
      </c>
    </row>
    <row r="3945" spans="1:2">
      <c r="A3945" t="str">
        <f t="shared" si="61"/>
        <v>63925</v>
      </c>
      <c r="B3945" s="254" t="s">
        <v>4306</v>
      </c>
    </row>
    <row r="3946" spans="1:2">
      <c r="A3946" t="str">
        <f t="shared" si="61"/>
        <v>63926</v>
      </c>
      <c r="B3946" s="254" t="s">
        <v>4307</v>
      </c>
    </row>
    <row r="3947" spans="1:2">
      <c r="A3947" t="str">
        <f t="shared" si="61"/>
        <v>63929</v>
      </c>
      <c r="B3947" s="254" t="s">
        <v>4308</v>
      </c>
    </row>
    <row r="3948" spans="1:2">
      <c r="A3948" t="str">
        <f t="shared" si="61"/>
        <v>63930</v>
      </c>
      <c r="B3948" s="254" t="s">
        <v>4309</v>
      </c>
    </row>
    <row r="3949" spans="1:2">
      <c r="A3949" t="str">
        <f t="shared" si="61"/>
        <v>63931</v>
      </c>
      <c r="B3949" s="254" t="s">
        <v>4310</v>
      </c>
    </row>
    <row r="3950" spans="1:2">
      <c r="A3950" t="str">
        <f t="shared" si="61"/>
        <v>63932</v>
      </c>
      <c r="B3950" s="254" t="s">
        <v>4311</v>
      </c>
    </row>
    <row r="3951" spans="1:2">
      <c r="A3951" t="str">
        <f t="shared" si="61"/>
        <v>63933</v>
      </c>
      <c r="B3951" s="254" t="s">
        <v>4312</v>
      </c>
    </row>
    <row r="3952" spans="1:2">
      <c r="A3952" t="str">
        <f t="shared" si="61"/>
        <v>63935</v>
      </c>
      <c r="B3952" s="254" t="s">
        <v>4313</v>
      </c>
    </row>
    <row r="3953" spans="1:2">
      <c r="A3953" t="str">
        <f t="shared" si="61"/>
        <v>63936</v>
      </c>
      <c r="B3953" s="254" t="s">
        <v>4314</v>
      </c>
    </row>
    <row r="3954" spans="1:2">
      <c r="A3954" t="str">
        <f t="shared" si="61"/>
        <v>63937</v>
      </c>
      <c r="B3954" s="254" t="s">
        <v>4315</v>
      </c>
    </row>
    <row r="3955" spans="1:2">
      <c r="A3955" t="str">
        <f t="shared" si="61"/>
        <v>63938</v>
      </c>
      <c r="B3955" s="254" t="s">
        <v>4316</v>
      </c>
    </row>
    <row r="3956" spans="1:2">
      <c r="A3956" t="str">
        <f t="shared" si="61"/>
        <v>63939</v>
      </c>
      <c r="B3956" s="254" t="s">
        <v>4317</v>
      </c>
    </row>
    <row r="3957" spans="1:2">
      <c r="A3957" t="str">
        <f t="shared" si="61"/>
        <v>63940</v>
      </c>
      <c r="B3957" s="254" t="s">
        <v>4318</v>
      </c>
    </row>
    <row r="3958" spans="1:2">
      <c r="A3958" t="str">
        <f t="shared" si="61"/>
        <v>63941</v>
      </c>
      <c r="B3958" s="254" t="s">
        <v>4319</v>
      </c>
    </row>
    <row r="3959" spans="1:2">
      <c r="A3959" t="str">
        <f t="shared" si="61"/>
        <v>63942</v>
      </c>
      <c r="B3959" s="254" t="s">
        <v>4320</v>
      </c>
    </row>
    <row r="3960" spans="1:2">
      <c r="A3960" t="str">
        <f t="shared" si="61"/>
        <v>63944</v>
      </c>
      <c r="B3960" s="254" t="s">
        <v>4321</v>
      </c>
    </row>
    <row r="3961" spans="1:2">
      <c r="A3961" t="str">
        <f t="shared" si="61"/>
        <v>63945</v>
      </c>
      <c r="B3961" s="254" t="s">
        <v>4322</v>
      </c>
    </row>
    <row r="3962" spans="1:2">
      <c r="A3962" t="str">
        <f t="shared" si="61"/>
        <v>63946</v>
      </c>
      <c r="B3962" s="254" t="s">
        <v>4323</v>
      </c>
    </row>
    <row r="3963" spans="1:2">
      <c r="A3963" t="str">
        <f t="shared" si="61"/>
        <v>63947</v>
      </c>
      <c r="B3963" s="254" t="s">
        <v>4324</v>
      </c>
    </row>
    <row r="3964" spans="1:2">
      <c r="A3964" t="str">
        <f t="shared" si="61"/>
        <v>63948</v>
      </c>
      <c r="B3964" s="254" t="s">
        <v>4325</v>
      </c>
    </row>
    <row r="3965" spans="1:2">
      <c r="A3965" t="str">
        <f t="shared" si="61"/>
        <v>63949</v>
      </c>
      <c r="B3965" s="254" t="s">
        <v>4326</v>
      </c>
    </row>
    <row r="3966" spans="1:2">
      <c r="A3966" t="str">
        <f t="shared" si="61"/>
        <v>63950</v>
      </c>
      <c r="B3966" s="254" t="s">
        <v>4327</v>
      </c>
    </row>
    <row r="3967" spans="1:2">
      <c r="A3967" t="str">
        <f t="shared" si="61"/>
        <v>63951</v>
      </c>
      <c r="B3967" s="254" t="s">
        <v>4328</v>
      </c>
    </row>
    <row r="3968" spans="1:2">
      <c r="A3968" t="str">
        <f t="shared" si="61"/>
        <v>63952</v>
      </c>
      <c r="B3968" s="254" t="s">
        <v>4329</v>
      </c>
    </row>
    <row r="3969" spans="1:2">
      <c r="A3969" t="str">
        <f t="shared" si="61"/>
        <v>63953</v>
      </c>
      <c r="B3969" s="254" t="s">
        <v>4330</v>
      </c>
    </row>
    <row r="3970" spans="1:2">
      <c r="A3970" t="str">
        <f t="shared" si="61"/>
        <v>63954</v>
      </c>
      <c r="B3970" s="254" t="s">
        <v>4331</v>
      </c>
    </row>
    <row r="3971" spans="1:2">
      <c r="A3971" t="str">
        <f t="shared" ref="A3971:A4034" si="62">LEFT(B3971,5)</f>
        <v>63955</v>
      </c>
      <c r="B3971" s="254" t="s">
        <v>4332</v>
      </c>
    </row>
    <row r="3972" spans="1:2">
      <c r="A3972" t="str">
        <f t="shared" si="62"/>
        <v>63956</v>
      </c>
      <c r="B3972" s="254" t="s">
        <v>4333</v>
      </c>
    </row>
    <row r="3973" spans="1:2">
      <c r="A3973" t="str">
        <f t="shared" si="62"/>
        <v>63957</v>
      </c>
      <c r="B3973" s="254" t="s">
        <v>4334</v>
      </c>
    </row>
    <row r="3974" spans="1:2">
      <c r="A3974" t="str">
        <f t="shared" si="62"/>
        <v>63958</v>
      </c>
      <c r="B3974" s="254" t="s">
        <v>4335</v>
      </c>
    </row>
    <row r="3975" spans="1:2">
      <c r="A3975" t="str">
        <f t="shared" si="62"/>
        <v>63960</v>
      </c>
      <c r="B3975" s="254" t="s">
        <v>4336</v>
      </c>
    </row>
    <row r="3976" spans="1:2">
      <c r="A3976" t="str">
        <f t="shared" si="62"/>
        <v>63961</v>
      </c>
      <c r="B3976" s="254" t="s">
        <v>4337</v>
      </c>
    </row>
    <row r="3977" spans="1:2">
      <c r="A3977" t="str">
        <f t="shared" si="62"/>
        <v>63963</v>
      </c>
      <c r="B3977" s="254" t="s">
        <v>4338</v>
      </c>
    </row>
    <row r="3978" spans="1:2">
      <c r="A3978" t="str">
        <f t="shared" si="62"/>
        <v>63964</v>
      </c>
      <c r="B3978" s="254" t="s">
        <v>4339</v>
      </c>
    </row>
    <row r="3979" spans="1:2">
      <c r="A3979" t="str">
        <f t="shared" si="62"/>
        <v>63966</v>
      </c>
      <c r="B3979" s="254" t="s">
        <v>4340</v>
      </c>
    </row>
    <row r="3980" spans="1:2">
      <c r="A3980" t="str">
        <f t="shared" si="62"/>
        <v>63967</v>
      </c>
      <c r="B3980" s="254" t="s">
        <v>4341</v>
      </c>
    </row>
    <row r="3981" spans="1:2">
      <c r="A3981" t="str">
        <f t="shared" si="62"/>
        <v>63970</v>
      </c>
      <c r="B3981" s="254" t="s">
        <v>4342</v>
      </c>
    </row>
    <row r="3982" spans="1:2">
      <c r="A3982" t="str">
        <f t="shared" si="62"/>
        <v>63971</v>
      </c>
      <c r="B3982" s="254" t="s">
        <v>4343</v>
      </c>
    </row>
    <row r="3983" spans="1:2">
      <c r="A3983" t="str">
        <f t="shared" si="62"/>
        <v>63972</v>
      </c>
      <c r="B3983" s="254" t="s">
        <v>4344</v>
      </c>
    </row>
    <row r="3984" spans="1:2">
      <c r="A3984" t="str">
        <f t="shared" si="62"/>
        <v>63973</v>
      </c>
      <c r="B3984" s="254" t="s">
        <v>4345</v>
      </c>
    </row>
    <row r="3985" spans="1:2">
      <c r="A3985" t="str">
        <f t="shared" si="62"/>
        <v>63974</v>
      </c>
      <c r="B3985" s="254" t="s">
        <v>4346</v>
      </c>
    </row>
    <row r="3986" spans="1:2">
      <c r="A3986" t="str">
        <f t="shared" si="62"/>
        <v>63975</v>
      </c>
      <c r="B3986" s="254" t="s">
        <v>4347</v>
      </c>
    </row>
    <row r="3987" spans="1:2">
      <c r="A3987" t="str">
        <f t="shared" si="62"/>
        <v>63976</v>
      </c>
      <c r="B3987" s="254" t="s">
        <v>4348</v>
      </c>
    </row>
    <row r="3988" spans="1:2">
      <c r="A3988" t="str">
        <f t="shared" si="62"/>
        <v>63978</v>
      </c>
      <c r="B3988" s="254" t="s">
        <v>4349</v>
      </c>
    </row>
    <row r="3989" spans="1:2">
      <c r="A3989" t="str">
        <f t="shared" si="62"/>
        <v>63979</v>
      </c>
      <c r="B3989" s="254" t="s">
        <v>4350</v>
      </c>
    </row>
    <row r="3990" spans="1:2">
      <c r="A3990" t="str">
        <f t="shared" si="62"/>
        <v>63980</v>
      </c>
      <c r="B3990" s="254" t="s">
        <v>4351</v>
      </c>
    </row>
    <row r="3991" spans="1:2">
      <c r="A3991" t="str">
        <f t="shared" si="62"/>
        <v>63981</v>
      </c>
      <c r="B3991" s="254" t="s">
        <v>4352</v>
      </c>
    </row>
    <row r="3992" spans="1:2">
      <c r="A3992" t="str">
        <f t="shared" si="62"/>
        <v>63982</v>
      </c>
      <c r="B3992" s="254" t="s">
        <v>4353</v>
      </c>
    </row>
    <row r="3993" spans="1:2">
      <c r="A3993" t="str">
        <f t="shared" si="62"/>
        <v>63983</v>
      </c>
      <c r="B3993" s="254" t="s">
        <v>4354</v>
      </c>
    </row>
    <row r="3994" spans="1:2">
      <c r="A3994" t="str">
        <f t="shared" si="62"/>
        <v>63985</v>
      </c>
      <c r="B3994" s="254" t="s">
        <v>4355</v>
      </c>
    </row>
    <row r="3995" spans="1:2">
      <c r="A3995" t="str">
        <f t="shared" si="62"/>
        <v>63988</v>
      </c>
      <c r="B3995" s="254" t="s">
        <v>4356</v>
      </c>
    </row>
    <row r="3996" spans="1:2">
      <c r="A3996" t="str">
        <f t="shared" si="62"/>
        <v>63989</v>
      </c>
      <c r="B3996" s="254" t="s">
        <v>4357</v>
      </c>
    </row>
    <row r="3997" spans="1:2">
      <c r="A3997" t="str">
        <f t="shared" si="62"/>
        <v>63991</v>
      </c>
      <c r="B3997" s="254" t="s">
        <v>4358</v>
      </c>
    </row>
    <row r="3998" spans="1:2">
      <c r="A3998" t="str">
        <f t="shared" si="62"/>
        <v>63992</v>
      </c>
      <c r="B3998" s="254" t="s">
        <v>4359</v>
      </c>
    </row>
    <row r="3999" spans="1:2">
      <c r="A3999" t="str">
        <f t="shared" si="62"/>
        <v>63993</v>
      </c>
      <c r="B3999" s="254" t="s">
        <v>4360</v>
      </c>
    </row>
    <row r="4000" spans="1:2">
      <c r="A4000" t="str">
        <f t="shared" si="62"/>
        <v>63994</v>
      </c>
      <c r="B4000" s="254" t="s">
        <v>4361</v>
      </c>
    </row>
    <row r="4001" spans="1:2">
      <c r="A4001" t="str">
        <f t="shared" si="62"/>
        <v>63995</v>
      </c>
      <c r="B4001" s="254" t="s">
        <v>4362</v>
      </c>
    </row>
    <row r="4002" spans="1:2">
      <c r="A4002" t="str">
        <f t="shared" si="62"/>
        <v>63996</v>
      </c>
      <c r="B4002" s="254" t="s">
        <v>4363</v>
      </c>
    </row>
    <row r="4003" spans="1:2">
      <c r="A4003" t="str">
        <f t="shared" si="62"/>
        <v>63998</v>
      </c>
      <c r="B4003" s="254" t="s">
        <v>4364</v>
      </c>
    </row>
    <row r="4004" spans="1:2">
      <c r="A4004" t="str">
        <f t="shared" si="62"/>
        <v>63999</v>
      </c>
      <c r="B4004" s="254" t="s">
        <v>4365</v>
      </c>
    </row>
    <row r="4005" spans="1:2">
      <c r="A4005" t="str">
        <f t="shared" si="62"/>
        <v>64000</v>
      </c>
      <c r="B4005" s="254" t="s">
        <v>4366</v>
      </c>
    </row>
    <row r="4006" spans="1:2">
      <c r="A4006" t="str">
        <f t="shared" si="62"/>
        <v>64002</v>
      </c>
      <c r="B4006" s="254" t="s">
        <v>4367</v>
      </c>
    </row>
    <row r="4007" spans="1:2">
      <c r="A4007" t="str">
        <f t="shared" si="62"/>
        <v>64003</v>
      </c>
      <c r="B4007" s="254" t="s">
        <v>4368</v>
      </c>
    </row>
    <row r="4008" spans="1:2">
      <c r="A4008" t="str">
        <f t="shared" si="62"/>
        <v>64005</v>
      </c>
      <c r="B4008" s="254" t="s">
        <v>4369</v>
      </c>
    </row>
    <row r="4009" spans="1:2">
      <c r="A4009" t="str">
        <f t="shared" si="62"/>
        <v>64006</v>
      </c>
      <c r="B4009" s="254" t="s">
        <v>4370</v>
      </c>
    </row>
    <row r="4010" spans="1:2">
      <c r="A4010" t="str">
        <f t="shared" si="62"/>
        <v>64007</v>
      </c>
      <c r="B4010" s="254" t="s">
        <v>4371</v>
      </c>
    </row>
    <row r="4011" spans="1:2">
      <c r="A4011" t="str">
        <f t="shared" si="62"/>
        <v>64008</v>
      </c>
      <c r="B4011" s="254" t="s">
        <v>4372</v>
      </c>
    </row>
    <row r="4012" spans="1:2">
      <c r="A4012" t="str">
        <f t="shared" si="62"/>
        <v>64009</v>
      </c>
      <c r="B4012" s="254" t="s">
        <v>4373</v>
      </c>
    </row>
    <row r="4013" spans="1:2">
      <c r="A4013" t="str">
        <f t="shared" si="62"/>
        <v>64010</v>
      </c>
      <c r="B4013" s="254" t="s">
        <v>4374</v>
      </c>
    </row>
    <row r="4014" spans="1:2">
      <c r="A4014" t="str">
        <f t="shared" si="62"/>
        <v>64011</v>
      </c>
      <c r="B4014" s="254" t="s">
        <v>4375</v>
      </c>
    </row>
    <row r="4015" spans="1:2">
      <c r="A4015" t="str">
        <f t="shared" si="62"/>
        <v>64012</v>
      </c>
      <c r="B4015" s="254" t="s">
        <v>4376</v>
      </c>
    </row>
    <row r="4016" spans="1:2">
      <c r="A4016" t="str">
        <f t="shared" si="62"/>
        <v>64013</v>
      </c>
      <c r="B4016" s="254" t="s">
        <v>4377</v>
      </c>
    </row>
    <row r="4017" spans="1:2">
      <c r="A4017" t="str">
        <f t="shared" si="62"/>
        <v>64014</v>
      </c>
      <c r="B4017" s="254" t="s">
        <v>4378</v>
      </c>
    </row>
    <row r="4018" spans="1:2">
      <c r="A4018" t="str">
        <f t="shared" si="62"/>
        <v>64015</v>
      </c>
      <c r="B4018" s="254" t="s">
        <v>4379</v>
      </c>
    </row>
    <row r="4019" spans="1:2">
      <c r="A4019" t="str">
        <f t="shared" si="62"/>
        <v>64017</v>
      </c>
      <c r="B4019" s="254" t="s">
        <v>4380</v>
      </c>
    </row>
    <row r="4020" spans="1:2">
      <c r="A4020" t="str">
        <f t="shared" si="62"/>
        <v>64019</v>
      </c>
      <c r="B4020" s="254" t="s">
        <v>4381</v>
      </c>
    </row>
    <row r="4021" spans="1:2">
      <c r="A4021" t="str">
        <f t="shared" si="62"/>
        <v>64020</v>
      </c>
      <c r="B4021" s="254" t="s">
        <v>4382</v>
      </c>
    </row>
    <row r="4022" spans="1:2">
      <c r="A4022" t="str">
        <f t="shared" si="62"/>
        <v>64022</v>
      </c>
      <c r="B4022" s="254" t="s">
        <v>4383</v>
      </c>
    </row>
    <row r="4023" spans="1:2">
      <c r="A4023" t="str">
        <f t="shared" si="62"/>
        <v>64023</v>
      </c>
      <c r="B4023" s="254" t="s">
        <v>4384</v>
      </c>
    </row>
    <row r="4024" spans="1:2">
      <c r="A4024" t="str">
        <f t="shared" si="62"/>
        <v>64025</v>
      </c>
      <c r="B4024" s="254" t="s">
        <v>4385</v>
      </c>
    </row>
    <row r="4025" spans="1:2">
      <c r="A4025" t="str">
        <f t="shared" si="62"/>
        <v>64026</v>
      </c>
      <c r="B4025" s="254" t="s">
        <v>4386</v>
      </c>
    </row>
    <row r="4026" spans="1:2">
      <c r="A4026" t="str">
        <f t="shared" si="62"/>
        <v>64027</v>
      </c>
      <c r="B4026" s="254" t="s">
        <v>4387</v>
      </c>
    </row>
    <row r="4027" spans="1:2">
      <c r="A4027" t="str">
        <f t="shared" si="62"/>
        <v>64029</v>
      </c>
      <c r="B4027" s="254" t="s">
        <v>4388</v>
      </c>
    </row>
    <row r="4028" spans="1:2">
      <c r="A4028" t="str">
        <f t="shared" si="62"/>
        <v>64030</v>
      </c>
      <c r="B4028" s="254" t="s">
        <v>4389</v>
      </c>
    </row>
    <row r="4029" spans="1:2">
      <c r="A4029" t="str">
        <f t="shared" si="62"/>
        <v>64032</v>
      </c>
      <c r="B4029" s="254" t="s">
        <v>4390</v>
      </c>
    </row>
    <row r="4030" spans="1:2">
      <c r="A4030" t="str">
        <f t="shared" si="62"/>
        <v>64033</v>
      </c>
      <c r="B4030" s="254" t="s">
        <v>4391</v>
      </c>
    </row>
    <row r="4031" spans="1:2">
      <c r="A4031" t="str">
        <f t="shared" si="62"/>
        <v>64034</v>
      </c>
      <c r="B4031" s="254" t="s">
        <v>4392</v>
      </c>
    </row>
    <row r="4032" spans="1:2">
      <c r="A4032" t="str">
        <f t="shared" si="62"/>
        <v>64035</v>
      </c>
      <c r="B4032" s="254" t="s">
        <v>4393</v>
      </c>
    </row>
    <row r="4033" spans="1:2">
      <c r="A4033" t="str">
        <f t="shared" si="62"/>
        <v>64036</v>
      </c>
      <c r="B4033" s="254" t="s">
        <v>4394</v>
      </c>
    </row>
    <row r="4034" spans="1:2">
      <c r="A4034" t="str">
        <f t="shared" si="62"/>
        <v>64037</v>
      </c>
      <c r="B4034" s="254" t="s">
        <v>4395</v>
      </c>
    </row>
    <row r="4035" spans="1:2">
      <c r="A4035" t="str">
        <f t="shared" ref="A4035:A4098" si="63">LEFT(B4035,5)</f>
        <v>64038</v>
      </c>
      <c r="B4035" s="254" t="s">
        <v>4396</v>
      </c>
    </row>
    <row r="4036" spans="1:2">
      <c r="A4036" t="str">
        <f t="shared" si="63"/>
        <v>64042</v>
      </c>
      <c r="B4036" s="254" t="s">
        <v>4397</v>
      </c>
    </row>
    <row r="4037" spans="1:2">
      <c r="A4037" t="str">
        <f t="shared" si="63"/>
        <v>64045</v>
      </c>
      <c r="B4037" s="254" t="s">
        <v>4398</v>
      </c>
    </row>
    <row r="4038" spans="1:2">
      <c r="A4038" t="str">
        <f t="shared" si="63"/>
        <v>64046</v>
      </c>
      <c r="B4038" s="254" t="s">
        <v>4399</v>
      </c>
    </row>
    <row r="4039" spans="1:2">
      <c r="A4039" t="str">
        <f t="shared" si="63"/>
        <v>64047</v>
      </c>
      <c r="B4039" s="254" t="s">
        <v>4400</v>
      </c>
    </row>
    <row r="4040" spans="1:2">
      <c r="A4040" t="str">
        <f t="shared" si="63"/>
        <v>64048</v>
      </c>
      <c r="B4040" s="254" t="s">
        <v>4401</v>
      </c>
    </row>
    <row r="4041" spans="1:2">
      <c r="A4041" t="str">
        <f t="shared" si="63"/>
        <v>64049</v>
      </c>
      <c r="B4041" s="254" t="s">
        <v>4402</v>
      </c>
    </row>
    <row r="4042" spans="1:2">
      <c r="A4042" t="str">
        <f t="shared" si="63"/>
        <v>64050</v>
      </c>
      <c r="B4042" s="254" t="s">
        <v>4403</v>
      </c>
    </row>
    <row r="4043" spans="1:2">
      <c r="A4043" t="str">
        <f t="shared" si="63"/>
        <v>64051</v>
      </c>
      <c r="B4043" s="254" t="s">
        <v>4404</v>
      </c>
    </row>
    <row r="4044" spans="1:2">
      <c r="A4044" t="str">
        <f t="shared" si="63"/>
        <v>64052</v>
      </c>
      <c r="B4044" s="254" t="s">
        <v>4405</v>
      </c>
    </row>
    <row r="4045" spans="1:2">
      <c r="A4045" t="str">
        <f t="shared" si="63"/>
        <v>64053</v>
      </c>
      <c r="B4045" s="254" t="s">
        <v>4406</v>
      </c>
    </row>
    <row r="4046" spans="1:2">
      <c r="A4046" t="str">
        <f t="shared" si="63"/>
        <v>64054</v>
      </c>
      <c r="B4046" s="254" t="s">
        <v>4407</v>
      </c>
    </row>
    <row r="4047" spans="1:2">
      <c r="A4047" t="str">
        <f t="shared" si="63"/>
        <v>64055</v>
      </c>
      <c r="B4047" s="254" t="s">
        <v>4408</v>
      </c>
    </row>
    <row r="4048" spans="1:2">
      <c r="A4048" t="str">
        <f t="shared" si="63"/>
        <v>64056</v>
      </c>
      <c r="B4048" s="254" t="s">
        <v>4409</v>
      </c>
    </row>
    <row r="4049" spans="1:2">
      <c r="A4049" t="str">
        <f t="shared" si="63"/>
        <v>64057</v>
      </c>
      <c r="B4049" s="254" t="s">
        <v>4410</v>
      </c>
    </row>
    <row r="4050" spans="1:2">
      <c r="A4050" t="str">
        <f t="shared" si="63"/>
        <v>64058</v>
      </c>
      <c r="B4050" s="254" t="s">
        <v>4411</v>
      </c>
    </row>
    <row r="4051" spans="1:2">
      <c r="A4051" t="str">
        <f t="shared" si="63"/>
        <v>64059</v>
      </c>
      <c r="B4051" s="254" t="s">
        <v>4412</v>
      </c>
    </row>
    <row r="4052" spans="1:2">
      <c r="A4052" t="str">
        <f t="shared" si="63"/>
        <v>64060</v>
      </c>
      <c r="B4052" s="254" t="s">
        <v>4413</v>
      </c>
    </row>
    <row r="4053" spans="1:2">
      <c r="A4053" t="str">
        <f t="shared" si="63"/>
        <v>64062</v>
      </c>
      <c r="B4053" s="254" t="s">
        <v>4414</v>
      </c>
    </row>
    <row r="4054" spans="1:2">
      <c r="A4054" t="str">
        <f t="shared" si="63"/>
        <v>64064</v>
      </c>
      <c r="B4054" s="254" t="s">
        <v>4415</v>
      </c>
    </row>
    <row r="4055" spans="1:2">
      <c r="A4055" t="str">
        <f t="shared" si="63"/>
        <v>64065</v>
      </c>
      <c r="B4055" s="254" t="s">
        <v>4416</v>
      </c>
    </row>
    <row r="4056" spans="1:2">
      <c r="A4056" t="str">
        <f t="shared" si="63"/>
        <v>64066</v>
      </c>
      <c r="B4056" s="254" t="s">
        <v>4417</v>
      </c>
    </row>
    <row r="4057" spans="1:2">
      <c r="A4057" t="str">
        <f t="shared" si="63"/>
        <v>64067</v>
      </c>
      <c r="B4057" s="254" t="s">
        <v>4418</v>
      </c>
    </row>
    <row r="4058" spans="1:2">
      <c r="A4058" t="str">
        <f t="shared" si="63"/>
        <v>64068</v>
      </c>
      <c r="B4058" s="254" t="s">
        <v>4419</v>
      </c>
    </row>
    <row r="4059" spans="1:2">
      <c r="A4059" t="str">
        <f t="shared" si="63"/>
        <v>64069</v>
      </c>
      <c r="B4059" s="254" t="s">
        <v>4420</v>
      </c>
    </row>
    <row r="4060" spans="1:2">
      <c r="A4060" t="str">
        <f t="shared" si="63"/>
        <v>64070</v>
      </c>
      <c r="B4060" s="254" t="s">
        <v>4421</v>
      </c>
    </row>
    <row r="4061" spans="1:2">
      <c r="A4061" t="str">
        <f t="shared" si="63"/>
        <v>64071</v>
      </c>
      <c r="B4061" s="254" t="s">
        <v>4422</v>
      </c>
    </row>
    <row r="4062" spans="1:2">
      <c r="A4062" t="str">
        <f t="shared" si="63"/>
        <v>64072</v>
      </c>
      <c r="B4062" s="254" t="s">
        <v>4423</v>
      </c>
    </row>
    <row r="4063" spans="1:2">
      <c r="A4063" t="str">
        <f t="shared" si="63"/>
        <v>64073</v>
      </c>
      <c r="B4063" s="254" t="s">
        <v>4424</v>
      </c>
    </row>
    <row r="4064" spans="1:2">
      <c r="A4064" t="str">
        <f t="shared" si="63"/>
        <v>64074</v>
      </c>
      <c r="B4064" s="254" t="s">
        <v>4425</v>
      </c>
    </row>
    <row r="4065" spans="1:2">
      <c r="A4065" t="str">
        <f t="shared" si="63"/>
        <v>64075</v>
      </c>
      <c r="B4065" s="254" t="s">
        <v>4426</v>
      </c>
    </row>
    <row r="4066" spans="1:2">
      <c r="A4066" t="str">
        <f t="shared" si="63"/>
        <v>64076</v>
      </c>
      <c r="B4066" s="254" t="s">
        <v>4427</v>
      </c>
    </row>
    <row r="4067" spans="1:2">
      <c r="A4067" t="str">
        <f t="shared" si="63"/>
        <v>64077</v>
      </c>
      <c r="B4067" s="254" t="s">
        <v>4428</v>
      </c>
    </row>
    <row r="4068" spans="1:2">
      <c r="A4068" t="str">
        <f t="shared" si="63"/>
        <v>64078</v>
      </c>
      <c r="B4068" s="254" t="s">
        <v>4429</v>
      </c>
    </row>
    <row r="4069" spans="1:2">
      <c r="A4069" t="str">
        <f t="shared" si="63"/>
        <v>64079</v>
      </c>
      <c r="B4069" s="254" t="s">
        <v>4430</v>
      </c>
    </row>
    <row r="4070" spans="1:2">
      <c r="A4070" t="str">
        <f t="shared" si="63"/>
        <v>64080</v>
      </c>
      <c r="B4070" s="254" t="s">
        <v>4431</v>
      </c>
    </row>
    <row r="4071" spans="1:2">
      <c r="A4071" t="str">
        <f t="shared" si="63"/>
        <v>64081</v>
      </c>
      <c r="B4071" s="254" t="s">
        <v>4432</v>
      </c>
    </row>
    <row r="4072" spans="1:2">
      <c r="A4072" t="str">
        <f t="shared" si="63"/>
        <v>64082</v>
      </c>
      <c r="B4072" s="254" t="s">
        <v>4433</v>
      </c>
    </row>
    <row r="4073" spans="1:2">
      <c r="A4073" t="str">
        <f t="shared" si="63"/>
        <v>64083</v>
      </c>
      <c r="B4073" s="254" t="s">
        <v>4434</v>
      </c>
    </row>
    <row r="4074" spans="1:2">
      <c r="A4074" t="str">
        <f t="shared" si="63"/>
        <v>64084</v>
      </c>
      <c r="B4074" s="254" t="s">
        <v>4435</v>
      </c>
    </row>
    <row r="4075" spans="1:2">
      <c r="A4075" t="str">
        <f t="shared" si="63"/>
        <v>64085</v>
      </c>
      <c r="B4075" s="254" t="s">
        <v>4436</v>
      </c>
    </row>
    <row r="4076" spans="1:2">
      <c r="A4076" t="str">
        <f t="shared" si="63"/>
        <v>64087</v>
      </c>
      <c r="B4076" s="254" t="s">
        <v>4437</v>
      </c>
    </row>
    <row r="4077" spans="1:2">
      <c r="A4077" t="str">
        <f t="shared" si="63"/>
        <v>64090</v>
      </c>
      <c r="B4077" s="254" t="s">
        <v>4438</v>
      </c>
    </row>
    <row r="4078" spans="1:2">
      <c r="A4078" t="str">
        <f t="shared" si="63"/>
        <v>64091</v>
      </c>
      <c r="B4078" s="254" t="s">
        <v>4439</v>
      </c>
    </row>
    <row r="4079" spans="1:2">
      <c r="A4079" t="str">
        <f t="shared" si="63"/>
        <v>64093</v>
      </c>
      <c r="B4079" s="254" t="s">
        <v>4440</v>
      </c>
    </row>
    <row r="4080" spans="1:2">
      <c r="A4080" t="str">
        <f t="shared" si="63"/>
        <v>64094</v>
      </c>
      <c r="B4080" s="254" t="s">
        <v>4441</v>
      </c>
    </row>
    <row r="4081" spans="1:2">
      <c r="A4081" t="str">
        <f t="shared" si="63"/>
        <v>64095</v>
      </c>
      <c r="B4081" s="254" t="s">
        <v>4442</v>
      </c>
    </row>
    <row r="4082" spans="1:2">
      <c r="A4082" t="str">
        <f t="shared" si="63"/>
        <v>64096</v>
      </c>
      <c r="B4082" s="254" t="s">
        <v>4443</v>
      </c>
    </row>
    <row r="4083" spans="1:2">
      <c r="A4083" t="str">
        <f t="shared" si="63"/>
        <v>64097</v>
      </c>
      <c r="B4083" s="254" t="s">
        <v>4444</v>
      </c>
    </row>
    <row r="4084" spans="1:2">
      <c r="A4084" t="str">
        <f t="shared" si="63"/>
        <v>64098</v>
      </c>
      <c r="B4084" s="254" t="s">
        <v>4445</v>
      </c>
    </row>
    <row r="4085" spans="1:2">
      <c r="A4085" t="str">
        <f t="shared" si="63"/>
        <v>64100</v>
      </c>
      <c r="B4085" s="254" t="s">
        <v>4446</v>
      </c>
    </row>
    <row r="4086" spans="1:2">
      <c r="A4086" t="str">
        <f t="shared" si="63"/>
        <v>64101</v>
      </c>
      <c r="B4086" s="254" t="s">
        <v>4447</v>
      </c>
    </row>
    <row r="4087" spans="1:2">
      <c r="A4087" t="str">
        <f t="shared" si="63"/>
        <v>64103</v>
      </c>
      <c r="B4087" s="254" t="s">
        <v>4448</v>
      </c>
    </row>
    <row r="4088" spans="1:2">
      <c r="A4088" t="str">
        <f t="shared" si="63"/>
        <v>64104</v>
      </c>
      <c r="B4088" s="254" t="s">
        <v>4449</v>
      </c>
    </row>
    <row r="4089" spans="1:2">
      <c r="A4089" t="str">
        <f t="shared" si="63"/>
        <v>64105</v>
      </c>
      <c r="B4089" s="254" t="s">
        <v>4450</v>
      </c>
    </row>
    <row r="4090" spans="1:2">
      <c r="A4090" t="str">
        <f t="shared" si="63"/>
        <v>64107</v>
      </c>
      <c r="B4090" s="254" t="s">
        <v>4451</v>
      </c>
    </row>
    <row r="4091" spans="1:2">
      <c r="A4091" t="str">
        <f t="shared" si="63"/>
        <v>64108</v>
      </c>
      <c r="B4091" s="254" t="s">
        <v>4452</v>
      </c>
    </row>
    <row r="4092" spans="1:2">
      <c r="A4092" t="str">
        <f t="shared" si="63"/>
        <v>64110</v>
      </c>
      <c r="B4092" s="254" t="s">
        <v>4453</v>
      </c>
    </row>
    <row r="4093" spans="1:2">
      <c r="A4093" t="str">
        <f t="shared" si="63"/>
        <v>64111</v>
      </c>
      <c r="B4093" s="254" t="s">
        <v>4454</v>
      </c>
    </row>
    <row r="4094" spans="1:2">
      <c r="A4094" t="str">
        <f t="shared" si="63"/>
        <v>64112</v>
      </c>
      <c r="B4094" s="254" t="s">
        <v>4455</v>
      </c>
    </row>
    <row r="4095" spans="1:2">
      <c r="A4095" t="str">
        <f t="shared" si="63"/>
        <v>64113</v>
      </c>
      <c r="B4095" s="254" t="s">
        <v>4456</v>
      </c>
    </row>
    <row r="4096" spans="1:2">
      <c r="A4096" t="str">
        <f t="shared" si="63"/>
        <v>64114</v>
      </c>
      <c r="B4096" s="254" t="s">
        <v>4457</v>
      </c>
    </row>
    <row r="4097" spans="1:2">
      <c r="A4097" t="str">
        <f t="shared" si="63"/>
        <v>64115</v>
      </c>
      <c r="B4097" s="254" t="s">
        <v>4458</v>
      </c>
    </row>
    <row r="4098" spans="1:2">
      <c r="A4098" t="str">
        <f t="shared" si="63"/>
        <v>64117</v>
      </c>
      <c r="B4098" s="254" t="s">
        <v>4459</v>
      </c>
    </row>
    <row r="4099" spans="1:2">
      <c r="A4099" t="str">
        <f t="shared" ref="A4099:A4162" si="64">LEFT(B4099,5)</f>
        <v>64118</v>
      </c>
      <c r="B4099" s="254" t="s">
        <v>4460</v>
      </c>
    </row>
    <row r="4100" spans="1:2">
      <c r="A4100" t="str">
        <f t="shared" si="64"/>
        <v>64119</v>
      </c>
      <c r="B4100" s="254" t="s">
        <v>4461</v>
      </c>
    </row>
    <row r="4101" spans="1:2">
      <c r="A4101" t="str">
        <f t="shared" si="64"/>
        <v>64120</v>
      </c>
      <c r="B4101" s="254" t="s">
        <v>4462</v>
      </c>
    </row>
    <row r="4102" spans="1:2">
      <c r="A4102" t="str">
        <f t="shared" si="64"/>
        <v>64121</v>
      </c>
      <c r="B4102" s="254" t="s">
        <v>4463</v>
      </c>
    </row>
    <row r="4103" spans="1:2">
      <c r="A4103" t="str">
        <f t="shared" si="64"/>
        <v>64122</v>
      </c>
      <c r="B4103" s="254" t="s">
        <v>4464</v>
      </c>
    </row>
    <row r="4104" spans="1:2">
      <c r="A4104" t="str">
        <f t="shared" si="64"/>
        <v>64123</v>
      </c>
      <c r="B4104" s="254" t="s">
        <v>4465</v>
      </c>
    </row>
    <row r="4105" spans="1:2">
      <c r="A4105" t="str">
        <f t="shared" si="64"/>
        <v>64125</v>
      </c>
      <c r="B4105" s="254" t="s">
        <v>4466</v>
      </c>
    </row>
    <row r="4106" spans="1:2">
      <c r="A4106" t="str">
        <f t="shared" si="64"/>
        <v>64126</v>
      </c>
      <c r="B4106" s="254" t="s">
        <v>4467</v>
      </c>
    </row>
    <row r="4107" spans="1:2">
      <c r="A4107" t="str">
        <f t="shared" si="64"/>
        <v>64127</v>
      </c>
      <c r="B4107" s="254" t="s">
        <v>4468</v>
      </c>
    </row>
    <row r="4108" spans="1:2">
      <c r="A4108" t="str">
        <f t="shared" si="64"/>
        <v>64128</v>
      </c>
      <c r="B4108" s="254" t="s">
        <v>4469</v>
      </c>
    </row>
    <row r="4109" spans="1:2">
      <c r="A4109" t="str">
        <f t="shared" si="64"/>
        <v>64129</v>
      </c>
      <c r="B4109" s="254" t="s">
        <v>4470</v>
      </c>
    </row>
    <row r="4110" spans="1:2">
      <c r="A4110" t="str">
        <f t="shared" si="64"/>
        <v>64132</v>
      </c>
      <c r="B4110" s="254" t="s">
        <v>4471</v>
      </c>
    </row>
    <row r="4111" spans="1:2">
      <c r="A4111" t="str">
        <f t="shared" si="64"/>
        <v>64133</v>
      </c>
      <c r="B4111" s="254" t="s">
        <v>4472</v>
      </c>
    </row>
    <row r="4112" spans="1:2">
      <c r="A4112" t="str">
        <f t="shared" si="64"/>
        <v>64134</v>
      </c>
      <c r="B4112" s="254" t="s">
        <v>4473</v>
      </c>
    </row>
    <row r="4113" spans="1:2">
      <c r="A4113" t="str">
        <f t="shared" si="64"/>
        <v>64137</v>
      </c>
      <c r="B4113" s="254" t="s">
        <v>4474</v>
      </c>
    </row>
    <row r="4114" spans="1:2">
      <c r="A4114" t="str">
        <f t="shared" si="64"/>
        <v>64138</v>
      </c>
      <c r="B4114" s="254" t="s">
        <v>4475</v>
      </c>
    </row>
    <row r="4115" spans="1:2">
      <c r="A4115" t="str">
        <f t="shared" si="64"/>
        <v>64140</v>
      </c>
      <c r="B4115" s="254" t="s">
        <v>4476</v>
      </c>
    </row>
    <row r="4116" spans="1:2">
      <c r="A4116" t="str">
        <f t="shared" si="64"/>
        <v>64141</v>
      </c>
      <c r="B4116" s="254" t="s">
        <v>4477</v>
      </c>
    </row>
    <row r="4117" spans="1:2">
      <c r="A4117" t="str">
        <f t="shared" si="64"/>
        <v>64142</v>
      </c>
      <c r="B4117" s="254" t="s">
        <v>4478</v>
      </c>
    </row>
    <row r="4118" spans="1:2">
      <c r="A4118" t="str">
        <f t="shared" si="64"/>
        <v>64144</v>
      </c>
      <c r="B4118" s="254" t="s">
        <v>4479</v>
      </c>
    </row>
    <row r="4119" spans="1:2">
      <c r="A4119" t="str">
        <f t="shared" si="64"/>
        <v>64145</v>
      </c>
      <c r="B4119" s="254" t="s">
        <v>4480</v>
      </c>
    </row>
    <row r="4120" spans="1:2">
      <c r="A4120" t="str">
        <f t="shared" si="64"/>
        <v>64146</v>
      </c>
      <c r="B4120" s="254" t="s">
        <v>4481</v>
      </c>
    </row>
    <row r="4121" spans="1:2">
      <c r="A4121" t="str">
        <f t="shared" si="64"/>
        <v>64147</v>
      </c>
      <c r="B4121" s="254" t="s">
        <v>4482</v>
      </c>
    </row>
    <row r="4122" spans="1:2">
      <c r="A4122" t="str">
        <f t="shared" si="64"/>
        <v>64148</v>
      </c>
      <c r="B4122" s="254" t="s">
        <v>4483</v>
      </c>
    </row>
    <row r="4123" spans="1:2">
      <c r="A4123" t="str">
        <f t="shared" si="64"/>
        <v>64149</v>
      </c>
      <c r="B4123" s="254" t="s">
        <v>4484</v>
      </c>
    </row>
    <row r="4124" spans="1:2">
      <c r="A4124" t="str">
        <f t="shared" si="64"/>
        <v>64150</v>
      </c>
      <c r="B4124" s="254" t="s">
        <v>4485</v>
      </c>
    </row>
    <row r="4125" spans="1:2">
      <c r="A4125" t="str">
        <f t="shared" si="64"/>
        <v>64154</v>
      </c>
      <c r="B4125" s="254" t="s">
        <v>4486</v>
      </c>
    </row>
    <row r="4126" spans="1:2">
      <c r="A4126" t="str">
        <f t="shared" si="64"/>
        <v>64157</v>
      </c>
      <c r="B4126" s="254" t="s">
        <v>4487</v>
      </c>
    </row>
    <row r="4127" spans="1:2">
      <c r="A4127" t="str">
        <f t="shared" si="64"/>
        <v>64159</v>
      </c>
      <c r="B4127" s="254" t="s">
        <v>4488</v>
      </c>
    </row>
    <row r="4128" spans="1:2">
      <c r="A4128" t="str">
        <f t="shared" si="64"/>
        <v>64162</v>
      </c>
      <c r="B4128" s="254" t="s">
        <v>4489</v>
      </c>
    </row>
    <row r="4129" spans="1:2">
      <c r="A4129" t="str">
        <f t="shared" si="64"/>
        <v>64165</v>
      </c>
      <c r="B4129" s="254" t="s">
        <v>4490</v>
      </c>
    </row>
    <row r="4130" spans="1:2">
      <c r="A4130" t="str">
        <f t="shared" si="64"/>
        <v>64166</v>
      </c>
      <c r="B4130" s="254" t="s">
        <v>4491</v>
      </c>
    </row>
    <row r="4131" spans="1:2">
      <c r="A4131" t="str">
        <f t="shared" si="64"/>
        <v>64167</v>
      </c>
      <c r="B4131" s="254" t="s">
        <v>4492</v>
      </c>
    </row>
    <row r="4132" spans="1:2">
      <c r="A4132" t="str">
        <f t="shared" si="64"/>
        <v>64169</v>
      </c>
      <c r="B4132" s="254" t="s">
        <v>4493</v>
      </c>
    </row>
    <row r="4133" spans="1:2">
      <c r="A4133" t="str">
        <f t="shared" si="64"/>
        <v>64171</v>
      </c>
      <c r="B4133" s="254" t="s">
        <v>4494</v>
      </c>
    </row>
    <row r="4134" spans="1:2">
      <c r="A4134" t="str">
        <f t="shared" si="64"/>
        <v>64173</v>
      </c>
      <c r="B4134" s="254" t="s">
        <v>4495</v>
      </c>
    </row>
    <row r="4135" spans="1:2">
      <c r="A4135" t="str">
        <f t="shared" si="64"/>
        <v>64175</v>
      </c>
      <c r="B4135" s="254" t="s">
        <v>4496</v>
      </c>
    </row>
    <row r="4136" spans="1:2">
      <c r="A4136" t="str">
        <f t="shared" si="64"/>
        <v>64176</v>
      </c>
      <c r="B4136" s="254" t="s">
        <v>4497</v>
      </c>
    </row>
    <row r="4137" spans="1:2">
      <c r="A4137" t="str">
        <f t="shared" si="64"/>
        <v>64177</v>
      </c>
      <c r="B4137" s="254" t="s">
        <v>4498</v>
      </c>
    </row>
    <row r="4138" spans="1:2">
      <c r="A4138" t="str">
        <f t="shared" si="64"/>
        <v>64178</v>
      </c>
      <c r="B4138" s="254" t="s">
        <v>4499</v>
      </c>
    </row>
    <row r="4139" spans="1:2">
      <c r="A4139" t="str">
        <f t="shared" si="64"/>
        <v>64179</v>
      </c>
      <c r="B4139" s="254" t="s">
        <v>4500</v>
      </c>
    </row>
    <row r="4140" spans="1:2">
      <c r="A4140" t="str">
        <f t="shared" si="64"/>
        <v>64180</v>
      </c>
      <c r="B4140" s="254" t="s">
        <v>4501</v>
      </c>
    </row>
    <row r="4141" spans="1:2">
      <c r="A4141" t="str">
        <f t="shared" si="64"/>
        <v>64181</v>
      </c>
      <c r="B4141" s="254" t="s">
        <v>4502</v>
      </c>
    </row>
    <row r="4142" spans="1:2">
      <c r="A4142" t="str">
        <f t="shared" si="64"/>
        <v>64182</v>
      </c>
      <c r="B4142" s="254" t="s">
        <v>4503</v>
      </c>
    </row>
    <row r="4143" spans="1:2">
      <c r="A4143" t="str">
        <f t="shared" si="64"/>
        <v>64183</v>
      </c>
      <c r="B4143" s="254" t="s">
        <v>4504</v>
      </c>
    </row>
    <row r="4144" spans="1:2">
      <c r="A4144" t="str">
        <f t="shared" si="64"/>
        <v>64184</v>
      </c>
      <c r="B4144" s="254" t="s">
        <v>4505</v>
      </c>
    </row>
    <row r="4145" spans="1:2">
      <c r="A4145" t="str">
        <f t="shared" si="64"/>
        <v>64187</v>
      </c>
      <c r="B4145" s="254" t="s">
        <v>4506</v>
      </c>
    </row>
    <row r="4146" spans="1:2">
      <c r="A4146" t="str">
        <f t="shared" si="64"/>
        <v>64188</v>
      </c>
      <c r="B4146" s="254" t="s">
        <v>4507</v>
      </c>
    </row>
    <row r="4147" spans="1:2">
      <c r="A4147" t="str">
        <f t="shared" si="64"/>
        <v>64189</v>
      </c>
      <c r="B4147" s="254" t="s">
        <v>4508</v>
      </c>
    </row>
    <row r="4148" spans="1:2">
      <c r="A4148" t="str">
        <f t="shared" si="64"/>
        <v>64193</v>
      </c>
      <c r="B4148" s="254" t="s">
        <v>4509</v>
      </c>
    </row>
    <row r="4149" spans="1:2">
      <c r="A4149" t="str">
        <f t="shared" si="64"/>
        <v>64194</v>
      </c>
      <c r="B4149" s="254" t="s">
        <v>4510</v>
      </c>
    </row>
    <row r="4150" spans="1:2">
      <c r="A4150" t="str">
        <f t="shared" si="64"/>
        <v>64195</v>
      </c>
      <c r="B4150" s="254" t="s">
        <v>4511</v>
      </c>
    </row>
    <row r="4151" spans="1:2">
      <c r="A4151" t="str">
        <f t="shared" si="64"/>
        <v>64196</v>
      </c>
      <c r="B4151" s="254" t="s">
        <v>4512</v>
      </c>
    </row>
    <row r="4152" spans="1:2">
      <c r="A4152" t="str">
        <f t="shared" si="64"/>
        <v>64197</v>
      </c>
      <c r="B4152" s="254" t="s">
        <v>4513</v>
      </c>
    </row>
    <row r="4153" spans="1:2">
      <c r="A4153" t="str">
        <f t="shared" si="64"/>
        <v>64198</v>
      </c>
      <c r="B4153" s="254" t="s">
        <v>4514</v>
      </c>
    </row>
    <row r="4154" spans="1:2">
      <c r="A4154" t="str">
        <f t="shared" si="64"/>
        <v>64199</v>
      </c>
      <c r="B4154" s="254" t="s">
        <v>4515</v>
      </c>
    </row>
    <row r="4155" spans="1:2">
      <c r="A4155" t="str">
        <f t="shared" si="64"/>
        <v>64200</v>
      </c>
      <c r="B4155" s="254" t="s">
        <v>4516</v>
      </c>
    </row>
    <row r="4156" spans="1:2">
      <c r="A4156" t="str">
        <f t="shared" si="64"/>
        <v>64202</v>
      </c>
      <c r="B4156" s="254" t="s">
        <v>4517</v>
      </c>
    </row>
    <row r="4157" spans="1:2">
      <c r="A4157" t="str">
        <f t="shared" si="64"/>
        <v>64203</v>
      </c>
      <c r="B4157" s="254" t="s">
        <v>4518</v>
      </c>
    </row>
    <row r="4158" spans="1:2">
      <c r="A4158" t="str">
        <f t="shared" si="64"/>
        <v>64204</v>
      </c>
      <c r="B4158" s="254" t="s">
        <v>4519</v>
      </c>
    </row>
    <row r="4159" spans="1:2">
      <c r="A4159" t="str">
        <f t="shared" si="64"/>
        <v>64205</v>
      </c>
      <c r="B4159" s="254" t="s">
        <v>4520</v>
      </c>
    </row>
    <row r="4160" spans="1:2">
      <c r="A4160" t="str">
        <f t="shared" si="64"/>
        <v>64206</v>
      </c>
      <c r="B4160" s="254" t="s">
        <v>4521</v>
      </c>
    </row>
    <row r="4161" spans="1:2">
      <c r="A4161" t="str">
        <f t="shared" si="64"/>
        <v>64207</v>
      </c>
      <c r="B4161" s="254" t="s">
        <v>4522</v>
      </c>
    </row>
    <row r="4162" spans="1:2">
      <c r="A4162" t="str">
        <f t="shared" si="64"/>
        <v>64209</v>
      </c>
      <c r="B4162" s="254" t="s">
        <v>4523</v>
      </c>
    </row>
    <row r="4163" spans="1:2">
      <c r="A4163" t="str">
        <f t="shared" ref="A4163:A4226" si="65">LEFT(B4163,5)</f>
        <v>64210</v>
      </c>
      <c r="B4163" s="254" t="s">
        <v>4524</v>
      </c>
    </row>
    <row r="4164" spans="1:2">
      <c r="A4164" t="str">
        <f t="shared" si="65"/>
        <v>64212</v>
      </c>
      <c r="B4164" s="254" t="s">
        <v>4525</v>
      </c>
    </row>
    <row r="4165" spans="1:2">
      <c r="A4165" t="str">
        <f t="shared" si="65"/>
        <v>64213</v>
      </c>
      <c r="B4165" s="254" t="s">
        <v>4526</v>
      </c>
    </row>
    <row r="4166" spans="1:2">
      <c r="A4166" t="str">
        <f t="shared" si="65"/>
        <v>64217</v>
      </c>
      <c r="B4166" s="254" t="s">
        <v>4527</v>
      </c>
    </row>
    <row r="4167" spans="1:2">
      <c r="A4167" t="str">
        <f t="shared" si="65"/>
        <v>64218</v>
      </c>
      <c r="B4167" s="254" t="s">
        <v>4528</v>
      </c>
    </row>
    <row r="4168" spans="1:2">
      <c r="A4168" t="str">
        <f t="shared" si="65"/>
        <v>64219</v>
      </c>
      <c r="B4168" s="254" t="s">
        <v>4529</v>
      </c>
    </row>
    <row r="4169" spans="1:2">
      <c r="A4169" t="str">
        <f t="shared" si="65"/>
        <v>64220</v>
      </c>
      <c r="B4169" s="254" t="s">
        <v>4530</v>
      </c>
    </row>
    <row r="4170" spans="1:2">
      <c r="A4170" t="str">
        <f t="shared" si="65"/>
        <v>64221</v>
      </c>
      <c r="B4170" s="254" t="s">
        <v>4531</v>
      </c>
    </row>
    <row r="4171" spans="1:2">
      <c r="A4171" t="str">
        <f t="shared" si="65"/>
        <v>64222</v>
      </c>
      <c r="B4171" s="254" t="s">
        <v>4532</v>
      </c>
    </row>
    <row r="4172" spans="1:2">
      <c r="A4172" t="str">
        <f t="shared" si="65"/>
        <v>64224</v>
      </c>
      <c r="B4172" s="254" t="s">
        <v>4533</v>
      </c>
    </row>
    <row r="4173" spans="1:2">
      <c r="A4173" t="str">
        <f t="shared" si="65"/>
        <v>64229</v>
      </c>
      <c r="B4173" s="254" t="s">
        <v>4534</v>
      </c>
    </row>
    <row r="4174" spans="1:2">
      <c r="A4174" t="str">
        <f t="shared" si="65"/>
        <v>64230</v>
      </c>
      <c r="B4174" s="254" t="s">
        <v>4535</v>
      </c>
    </row>
    <row r="4175" spans="1:2">
      <c r="A4175" t="str">
        <f t="shared" si="65"/>
        <v>64231</v>
      </c>
      <c r="B4175" s="254" t="s">
        <v>4536</v>
      </c>
    </row>
    <row r="4176" spans="1:2">
      <c r="A4176" t="str">
        <f t="shared" si="65"/>
        <v>64233</v>
      </c>
      <c r="B4176" s="254" t="s">
        <v>4537</v>
      </c>
    </row>
    <row r="4177" spans="1:2">
      <c r="A4177" t="str">
        <f t="shared" si="65"/>
        <v>64234</v>
      </c>
      <c r="B4177" s="254" t="s">
        <v>4538</v>
      </c>
    </row>
    <row r="4178" spans="1:2">
      <c r="A4178" t="str">
        <f t="shared" si="65"/>
        <v>64235</v>
      </c>
      <c r="B4178" s="254" t="s">
        <v>4539</v>
      </c>
    </row>
    <row r="4179" spans="1:2">
      <c r="A4179" t="str">
        <f t="shared" si="65"/>
        <v>64236</v>
      </c>
      <c r="B4179" s="254" t="s">
        <v>4540</v>
      </c>
    </row>
    <row r="4180" spans="1:2">
      <c r="A4180" t="str">
        <f t="shared" si="65"/>
        <v>64237</v>
      </c>
      <c r="B4180" s="254" t="s">
        <v>4541</v>
      </c>
    </row>
    <row r="4181" spans="1:2">
      <c r="A4181" t="str">
        <f t="shared" si="65"/>
        <v>64238</v>
      </c>
      <c r="B4181" s="254" t="s">
        <v>4542</v>
      </c>
    </row>
    <row r="4182" spans="1:2">
      <c r="A4182" t="str">
        <f t="shared" si="65"/>
        <v>64239</v>
      </c>
      <c r="B4182" s="254" t="s">
        <v>4543</v>
      </c>
    </row>
    <row r="4183" spans="1:2">
      <c r="A4183" t="str">
        <f t="shared" si="65"/>
        <v>64240</v>
      </c>
      <c r="B4183" s="254" t="s">
        <v>4544</v>
      </c>
    </row>
    <row r="4184" spans="1:2">
      <c r="A4184" t="str">
        <f t="shared" si="65"/>
        <v>64241</v>
      </c>
      <c r="B4184" s="254" t="s">
        <v>4545</v>
      </c>
    </row>
    <row r="4185" spans="1:2">
      <c r="A4185" t="str">
        <f t="shared" si="65"/>
        <v>64242</v>
      </c>
      <c r="B4185" s="254" t="s">
        <v>4546</v>
      </c>
    </row>
    <row r="4186" spans="1:2">
      <c r="A4186" t="str">
        <f t="shared" si="65"/>
        <v>64245</v>
      </c>
      <c r="B4186" s="254" t="s">
        <v>4547</v>
      </c>
    </row>
    <row r="4187" spans="1:2">
      <c r="A4187" t="str">
        <f t="shared" si="65"/>
        <v>64246</v>
      </c>
      <c r="B4187" s="254" t="s">
        <v>4548</v>
      </c>
    </row>
    <row r="4188" spans="1:2">
      <c r="A4188" t="str">
        <f t="shared" si="65"/>
        <v>64247</v>
      </c>
      <c r="B4188" s="254" t="s">
        <v>4549</v>
      </c>
    </row>
    <row r="4189" spans="1:2">
      <c r="A4189" t="str">
        <f t="shared" si="65"/>
        <v>64248</v>
      </c>
      <c r="B4189" s="254" t="s">
        <v>4550</v>
      </c>
    </row>
    <row r="4190" spans="1:2">
      <c r="A4190" t="str">
        <f t="shared" si="65"/>
        <v>64249</v>
      </c>
      <c r="B4190" s="254" t="s">
        <v>4551</v>
      </c>
    </row>
    <row r="4191" spans="1:2">
      <c r="A4191" t="str">
        <f t="shared" si="65"/>
        <v>64250</v>
      </c>
      <c r="B4191" s="254" t="s">
        <v>4552</v>
      </c>
    </row>
    <row r="4192" spans="1:2">
      <c r="A4192" t="str">
        <f t="shared" si="65"/>
        <v>64257</v>
      </c>
      <c r="B4192" s="254" t="s">
        <v>4553</v>
      </c>
    </row>
    <row r="4193" spans="1:2">
      <c r="A4193" t="str">
        <f t="shared" si="65"/>
        <v>64258</v>
      </c>
      <c r="B4193" s="254" t="s">
        <v>4554</v>
      </c>
    </row>
    <row r="4194" spans="1:2">
      <c r="A4194" t="str">
        <f t="shared" si="65"/>
        <v>64259</v>
      </c>
      <c r="B4194" s="254" t="s">
        <v>4555</v>
      </c>
    </row>
    <row r="4195" spans="1:2">
      <c r="A4195" t="str">
        <f t="shared" si="65"/>
        <v>64260</v>
      </c>
      <c r="B4195" s="254" t="s">
        <v>4556</v>
      </c>
    </row>
    <row r="4196" spans="1:2">
      <c r="A4196" t="str">
        <f t="shared" si="65"/>
        <v>64261</v>
      </c>
      <c r="B4196" s="254" t="s">
        <v>4557</v>
      </c>
    </row>
    <row r="4197" spans="1:2">
      <c r="A4197" t="str">
        <f t="shared" si="65"/>
        <v>64265</v>
      </c>
      <c r="B4197" s="254" t="s">
        <v>4558</v>
      </c>
    </row>
    <row r="4198" spans="1:2">
      <c r="A4198" t="str">
        <f t="shared" si="65"/>
        <v>64266</v>
      </c>
      <c r="B4198" s="254" t="s">
        <v>4559</v>
      </c>
    </row>
    <row r="4199" spans="1:2">
      <c r="A4199" t="str">
        <f t="shared" si="65"/>
        <v>64267</v>
      </c>
      <c r="B4199" s="254" t="s">
        <v>4560</v>
      </c>
    </row>
    <row r="4200" spans="1:2">
      <c r="A4200" t="str">
        <f t="shared" si="65"/>
        <v>64268</v>
      </c>
      <c r="B4200" s="254" t="s">
        <v>4561</v>
      </c>
    </row>
    <row r="4201" spans="1:2">
      <c r="A4201" t="str">
        <f t="shared" si="65"/>
        <v>64271</v>
      </c>
      <c r="B4201" s="254" t="s">
        <v>4562</v>
      </c>
    </row>
    <row r="4202" spans="1:2">
      <c r="A4202" t="str">
        <f t="shared" si="65"/>
        <v>64275</v>
      </c>
      <c r="B4202" s="254" t="s">
        <v>4563</v>
      </c>
    </row>
    <row r="4203" spans="1:2">
      <c r="A4203" t="str">
        <f t="shared" si="65"/>
        <v>64276</v>
      </c>
      <c r="B4203" s="254" t="s">
        <v>4564</v>
      </c>
    </row>
    <row r="4204" spans="1:2">
      <c r="A4204" t="str">
        <f t="shared" si="65"/>
        <v>64279</v>
      </c>
      <c r="B4204" s="254" t="s">
        <v>4565</v>
      </c>
    </row>
    <row r="4205" spans="1:2">
      <c r="A4205" t="str">
        <f t="shared" si="65"/>
        <v>64280</v>
      </c>
      <c r="B4205" s="254" t="s">
        <v>4566</v>
      </c>
    </row>
    <row r="4206" spans="1:2">
      <c r="A4206" t="str">
        <f t="shared" si="65"/>
        <v>64281</v>
      </c>
      <c r="B4206" s="254" t="s">
        <v>4567</v>
      </c>
    </row>
    <row r="4207" spans="1:2">
      <c r="A4207" t="str">
        <f t="shared" si="65"/>
        <v>64282</v>
      </c>
      <c r="B4207" s="254" t="s">
        <v>4568</v>
      </c>
    </row>
    <row r="4208" spans="1:2">
      <c r="A4208" t="str">
        <f t="shared" si="65"/>
        <v>64283</v>
      </c>
      <c r="B4208" s="254" t="s">
        <v>4569</v>
      </c>
    </row>
    <row r="4209" spans="1:2">
      <c r="A4209" t="str">
        <f t="shared" si="65"/>
        <v>64284</v>
      </c>
      <c r="B4209" s="254" t="s">
        <v>4570</v>
      </c>
    </row>
    <row r="4210" spans="1:2">
      <c r="A4210" t="str">
        <f t="shared" si="65"/>
        <v>64285</v>
      </c>
      <c r="B4210" s="254" t="s">
        <v>4571</v>
      </c>
    </row>
    <row r="4211" spans="1:2">
      <c r="A4211" t="str">
        <f t="shared" si="65"/>
        <v>64286</v>
      </c>
      <c r="B4211" s="254" t="s">
        <v>4572</v>
      </c>
    </row>
    <row r="4212" spans="1:2">
      <c r="A4212" t="str">
        <f t="shared" si="65"/>
        <v>64287</v>
      </c>
      <c r="B4212" s="254" t="s">
        <v>4573</v>
      </c>
    </row>
    <row r="4213" spans="1:2">
      <c r="A4213" t="str">
        <f t="shared" si="65"/>
        <v>64288</v>
      </c>
      <c r="B4213" s="254" t="s">
        <v>4574</v>
      </c>
    </row>
    <row r="4214" spans="1:2">
      <c r="A4214" t="str">
        <f t="shared" si="65"/>
        <v>64289</v>
      </c>
      <c r="B4214" s="254" t="s">
        <v>4575</v>
      </c>
    </row>
    <row r="4215" spans="1:2">
      <c r="A4215" t="str">
        <f t="shared" si="65"/>
        <v>64290</v>
      </c>
      <c r="B4215" s="254" t="s">
        <v>4576</v>
      </c>
    </row>
    <row r="4216" spans="1:2">
      <c r="A4216" t="str">
        <f t="shared" si="65"/>
        <v>64291</v>
      </c>
      <c r="B4216" s="254" t="s">
        <v>4577</v>
      </c>
    </row>
    <row r="4217" spans="1:2">
      <c r="A4217" t="str">
        <f t="shared" si="65"/>
        <v>64292</v>
      </c>
      <c r="B4217" s="254" t="s">
        <v>4578</v>
      </c>
    </row>
    <row r="4218" spans="1:2">
      <c r="A4218" t="str">
        <f t="shared" si="65"/>
        <v>64293</v>
      </c>
      <c r="B4218" s="254" t="s">
        <v>4579</v>
      </c>
    </row>
    <row r="4219" spans="1:2">
      <c r="A4219" t="str">
        <f t="shared" si="65"/>
        <v>64294</v>
      </c>
      <c r="B4219" s="254" t="s">
        <v>4580</v>
      </c>
    </row>
    <row r="4220" spans="1:2">
      <c r="A4220" t="str">
        <f t="shared" si="65"/>
        <v>64295</v>
      </c>
      <c r="B4220" s="254" t="s">
        <v>4581</v>
      </c>
    </row>
    <row r="4221" spans="1:2">
      <c r="A4221" t="str">
        <f t="shared" si="65"/>
        <v>64296</v>
      </c>
      <c r="B4221" s="254" t="s">
        <v>4582</v>
      </c>
    </row>
    <row r="4222" spans="1:2">
      <c r="A4222" t="str">
        <f t="shared" si="65"/>
        <v>64297</v>
      </c>
      <c r="B4222" s="254" t="s">
        <v>4583</v>
      </c>
    </row>
    <row r="4223" spans="1:2">
      <c r="A4223" t="str">
        <f t="shared" si="65"/>
        <v>64299</v>
      </c>
      <c r="B4223" s="254" t="s">
        <v>4584</v>
      </c>
    </row>
    <row r="4224" spans="1:2">
      <c r="A4224" t="str">
        <f t="shared" si="65"/>
        <v>64300</v>
      </c>
      <c r="B4224" s="254" t="s">
        <v>4585</v>
      </c>
    </row>
    <row r="4225" spans="1:2">
      <c r="A4225" t="str">
        <f t="shared" si="65"/>
        <v>64301</v>
      </c>
      <c r="B4225" s="254" t="s">
        <v>4586</v>
      </c>
    </row>
    <row r="4226" spans="1:2">
      <c r="A4226" t="str">
        <f t="shared" si="65"/>
        <v>64302</v>
      </c>
      <c r="B4226" s="254" t="s">
        <v>4587</v>
      </c>
    </row>
    <row r="4227" spans="1:2">
      <c r="A4227" t="str">
        <f t="shared" ref="A4227:A4290" si="66">LEFT(B4227,5)</f>
        <v>64304</v>
      </c>
      <c r="B4227" s="254" t="s">
        <v>4588</v>
      </c>
    </row>
    <row r="4228" spans="1:2">
      <c r="A4228" t="str">
        <f t="shared" si="66"/>
        <v>64305</v>
      </c>
      <c r="B4228" s="254" t="s">
        <v>4589</v>
      </c>
    </row>
    <row r="4229" spans="1:2">
      <c r="A4229" t="str">
        <f t="shared" si="66"/>
        <v>64307</v>
      </c>
      <c r="B4229" s="254" t="s">
        <v>4590</v>
      </c>
    </row>
    <row r="4230" spans="1:2">
      <c r="A4230" t="str">
        <f t="shared" si="66"/>
        <v>64318</v>
      </c>
      <c r="B4230" s="254" t="s">
        <v>4591</v>
      </c>
    </row>
    <row r="4231" spans="1:2">
      <c r="A4231" t="str">
        <f t="shared" si="66"/>
        <v>64319</v>
      </c>
      <c r="B4231" s="254" t="s">
        <v>4592</v>
      </c>
    </row>
    <row r="4232" spans="1:2">
      <c r="A4232" t="str">
        <f t="shared" si="66"/>
        <v>64320</v>
      </c>
      <c r="B4232" s="254" t="s">
        <v>4593</v>
      </c>
    </row>
    <row r="4233" spans="1:2">
      <c r="A4233" t="str">
        <f t="shared" si="66"/>
        <v>64321</v>
      </c>
      <c r="B4233" s="254" t="s">
        <v>4594</v>
      </c>
    </row>
    <row r="4234" spans="1:2">
      <c r="A4234" t="str">
        <f t="shared" si="66"/>
        <v>64323</v>
      </c>
      <c r="B4234" s="254" t="s">
        <v>4595</v>
      </c>
    </row>
    <row r="4235" spans="1:2">
      <c r="A4235" t="str">
        <f t="shared" si="66"/>
        <v>64325</v>
      </c>
      <c r="B4235" s="254" t="s">
        <v>4596</v>
      </c>
    </row>
    <row r="4236" spans="1:2">
      <c r="A4236" t="str">
        <f t="shared" si="66"/>
        <v>64327</v>
      </c>
      <c r="B4236" s="254" t="s">
        <v>4597</v>
      </c>
    </row>
    <row r="4237" spans="1:2">
      <c r="A4237" t="str">
        <f t="shared" si="66"/>
        <v>64328</v>
      </c>
      <c r="B4237" s="254" t="s">
        <v>4598</v>
      </c>
    </row>
    <row r="4238" spans="1:2">
      <c r="A4238" t="str">
        <f t="shared" si="66"/>
        <v>64329</v>
      </c>
      <c r="B4238" s="254" t="s">
        <v>4599</v>
      </c>
    </row>
    <row r="4239" spans="1:2">
      <c r="A4239" t="str">
        <f t="shared" si="66"/>
        <v>64330</v>
      </c>
      <c r="B4239" s="254" t="s">
        <v>4600</v>
      </c>
    </row>
    <row r="4240" spans="1:2">
      <c r="A4240" t="str">
        <f t="shared" si="66"/>
        <v>64332</v>
      </c>
      <c r="B4240" s="254" t="s">
        <v>4601</v>
      </c>
    </row>
    <row r="4241" spans="1:2">
      <c r="A4241" t="str">
        <f t="shared" si="66"/>
        <v>64335</v>
      </c>
      <c r="B4241" s="254" t="s">
        <v>4602</v>
      </c>
    </row>
    <row r="4242" spans="1:2">
      <c r="A4242" t="str">
        <f t="shared" si="66"/>
        <v>64338</v>
      </c>
      <c r="B4242" s="254" t="s">
        <v>4603</v>
      </c>
    </row>
    <row r="4243" spans="1:2">
      <c r="A4243" t="str">
        <f t="shared" si="66"/>
        <v>64339</v>
      </c>
      <c r="B4243" s="254" t="s">
        <v>4604</v>
      </c>
    </row>
    <row r="4244" spans="1:2">
      <c r="A4244" t="str">
        <f t="shared" si="66"/>
        <v>64341</v>
      </c>
      <c r="B4244" s="254" t="s">
        <v>4605</v>
      </c>
    </row>
    <row r="4245" spans="1:2">
      <c r="A4245" t="str">
        <f t="shared" si="66"/>
        <v>64343</v>
      </c>
      <c r="B4245" s="254" t="s">
        <v>4606</v>
      </c>
    </row>
    <row r="4246" spans="1:2">
      <c r="A4246" t="str">
        <f t="shared" si="66"/>
        <v>64344</v>
      </c>
      <c r="B4246" s="254" t="s">
        <v>4607</v>
      </c>
    </row>
    <row r="4247" spans="1:2">
      <c r="A4247" t="str">
        <f t="shared" si="66"/>
        <v>64348</v>
      </c>
      <c r="B4247" s="254" t="s">
        <v>4608</v>
      </c>
    </row>
    <row r="4248" spans="1:2">
      <c r="A4248" t="str">
        <f t="shared" si="66"/>
        <v>64349</v>
      </c>
      <c r="B4248" s="254" t="s">
        <v>4609</v>
      </c>
    </row>
    <row r="4249" spans="1:2">
      <c r="A4249" t="str">
        <f t="shared" si="66"/>
        <v>64350</v>
      </c>
      <c r="B4249" s="254" t="s">
        <v>4610</v>
      </c>
    </row>
    <row r="4250" spans="1:2">
      <c r="A4250" t="str">
        <f t="shared" si="66"/>
        <v>64351</v>
      </c>
      <c r="B4250" s="254" t="s">
        <v>4611</v>
      </c>
    </row>
    <row r="4251" spans="1:2">
      <c r="A4251" t="str">
        <f t="shared" si="66"/>
        <v>64352</v>
      </c>
      <c r="B4251" s="254" t="s">
        <v>4612</v>
      </c>
    </row>
    <row r="4252" spans="1:2">
      <c r="A4252" t="str">
        <f t="shared" si="66"/>
        <v>64353</v>
      </c>
      <c r="B4252" s="254" t="s">
        <v>4613</v>
      </c>
    </row>
    <row r="4253" spans="1:2">
      <c r="A4253" t="str">
        <f t="shared" si="66"/>
        <v>64355</v>
      </c>
      <c r="B4253" s="254" t="s">
        <v>4614</v>
      </c>
    </row>
    <row r="4254" spans="1:2">
      <c r="A4254" t="str">
        <f t="shared" si="66"/>
        <v>64356</v>
      </c>
      <c r="B4254" s="254" t="s">
        <v>4615</v>
      </c>
    </row>
    <row r="4255" spans="1:2">
      <c r="A4255" t="str">
        <f t="shared" si="66"/>
        <v>64357</v>
      </c>
      <c r="B4255" s="254" t="s">
        <v>4616</v>
      </c>
    </row>
    <row r="4256" spans="1:2">
      <c r="A4256" t="str">
        <f t="shared" si="66"/>
        <v>64358</v>
      </c>
      <c r="B4256" s="254" t="s">
        <v>4617</v>
      </c>
    </row>
    <row r="4257" spans="1:2">
      <c r="A4257" t="str">
        <f t="shared" si="66"/>
        <v>64359</v>
      </c>
      <c r="B4257" s="254" t="s">
        <v>4618</v>
      </c>
    </row>
    <row r="4258" spans="1:2">
      <c r="A4258" t="str">
        <f t="shared" si="66"/>
        <v>64360</v>
      </c>
      <c r="B4258" s="254" t="s">
        <v>4619</v>
      </c>
    </row>
    <row r="4259" spans="1:2">
      <c r="A4259" t="str">
        <f t="shared" si="66"/>
        <v>64361</v>
      </c>
      <c r="B4259" s="254" t="s">
        <v>4620</v>
      </c>
    </row>
    <row r="4260" spans="1:2">
      <c r="A4260" t="str">
        <f t="shared" si="66"/>
        <v>64362</v>
      </c>
      <c r="B4260" s="254" t="s">
        <v>4621</v>
      </c>
    </row>
    <row r="4261" spans="1:2">
      <c r="A4261" t="str">
        <f t="shared" si="66"/>
        <v>64363</v>
      </c>
      <c r="B4261" s="254" t="s">
        <v>4622</v>
      </c>
    </row>
    <row r="4262" spans="1:2">
      <c r="A4262" t="str">
        <f t="shared" si="66"/>
        <v>64365</v>
      </c>
      <c r="B4262" s="254" t="s">
        <v>4623</v>
      </c>
    </row>
    <row r="4263" spans="1:2">
      <c r="A4263" t="str">
        <f t="shared" si="66"/>
        <v>64366</v>
      </c>
      <c r="B4263" s="254" t="s">
        <v>4624</v>
      </c>
    </row>
    <row r="4264" spans="1:2">
      <c r="A4264" t="str">
        <f t="shared" si="66"/>
        <v>64367</v>
      </c>
      <c r="B4264" s="254" t="s">
        <v>4625</v>
      </c>
    </row>
    <row r="4265" spans="1:2">
      <c r="A4265" t="str">
        <f t="shared" si="66"/>
        <v>64368</v>
      </c>
      <c r="B4265" s="254" t="s">
        <v>4626</v>
      </c>
    </row>
    <row r="4266" spans="1:2">
      <c r="A4266" t="str">
        <f t="shared" si="66"/>
        <v>64370</v>
      </c>
      <c r="B4266" s="254" t="s">
        <v>4627</v>
      </c>
    </row>
    <row r="4267" spans="1:2">
      <c r="A4267" t="str">
        <f t="shared" si="66"/>
        <v>64382</v>
      </c>
      <c r="B4267" s="254" t="s">
        <v>4628</v>
      </c>
    </row>
    <row r="4268" spans="1:2">
      <c r="A4268" t="str">
        <f t="shared" si="66"/>
        <v>64383</v>
      </c>
      <c r="B4268" s="254" t="s">
        <v>4629</v>
      </c>
    </row>
    <row r="4269" spans="1:2">
      <c r="A4269" t="str">
        <f t="shared" si="66"/>
        <v>64384</v>
      </c>
      <c r="B4269" s="254" t="s">
        <v>4630</v>
      </c>
    </row>
    <row r="4270" spans="1:2">
      <c r="A4270" t="str">
        <f t="shared" si="66"/>
        <v>64387</v>
      </c>
      <c r="B4270" s="254" t="s">
        <v>4631</v>
      </c>
    </row>
    <row r="4271" spans="1:2">
      <c r="A4271" t="str">
        <f t="shared" si="66"/>
        <v>64388</v>
      </c>
      <c r="B4271" s="254" t="s">
        <v>4632</v>
      </c>
    </row>
    <row r="4272" spans="1:2">
      <c r="A4272" t="str">
        <f t="shared" si="66"/>
        <v>64389</v>
      </c>
      <c r="B4272" s="254" t="s">
        <v>4633</v>
      </c>
    </row>
    <row r="4273" spans="1:2">
      <c r="A4273" t="str">
        <f t="shared" si="66"/>
        <v>64390</v>
      </c>
      <c r="B4273" s="254" t="s">
        <v>4634</v>
      </c>
    </row>
    <row r="4274" spans="1:2">
      <c r="A4274" t="str">
        <f t="shared" si="66"/>
        <v>64391</v>
      </c>
      <c r="B4274" s="254" t="s">
        <v>4635</v>
      </c>
    </row>
    <row r="4275" spans="1:2">
      <c r="A4275" t="str">
        <f t="shared" si="66"/>
        <v>64392</v>
      </c>
      <c r="B4275" s="254" t="s">
        <v>4636</v>
      </c>
    </row>
    <row r="4276" spans="1:2">
      <c r="A4276" t="str">
        <f t="shared" si="66"/>
        <v>64393</v>
      </c>
      <c r="B4276" s="254" t="s">
        <v>4637</v>
      </c>
    </row>
    <row r="4277" spans="1:2">
      <c r="A4277" t="str">
        <f t="shared" si="66"/>
        <v>64394</v>
      </c>
      <c r="B4277" s="254" t="s">
        <v>4638</v>
      </c>
    </row>
    <row r="4278" spans="1:2">
      <c r="A4278" t="str">
        <f t="shared" si="66"/>
        <v>64395</v>
      </c>
      <c r="B4278" s="254" t="s">
        <v>4639</v>
      </c>
    </row>
    <row r="4279" spans="1:2">
      <c r="A4279" t="str">
        <f t="shared" si="66"/>
        <v>64396</v>
      </c>
      <c r="B4279" s="254" t="s">
        <v>4640</v>
      </c>
    </row>
    <row r="4280" spans="1:2">
      <c r="A4280" t="str">
        <f t="shared" si="66"/>
        <v>64397</v>
      </c>
      <c r="B4280" s="254" t="s">
        <v>4641</v>
      </c>
    </row>
    <row r="4281" spans="1:2">
      <c r="A4281" t="str">
        <f t="shared" si="66"/>
        <v>64398</v>
      </c>
      <c r="B4281" s="254" t="s">
        <v>4642</v>
      </c>
    </row>
    <row r="4282" spans="1:2">
      <c r="A4282" t="str">
        <f t="shared" si="66"/>
        <v>64399</v>
      </c>
      <c r="B4282" s="254" t="s">
        <v>4643</v>
      </c>
    </row>
    <row r="4283" spans="1:2">
      <c r="A4283" t="str">
        <f t="shared" si="66"/>
        <v>64400</v>
      </c>
      <c r="B4283" s="254" t="s">
        <v>4644</v>
      </c>
    </row>
    <row r="4284" spans="1:2">
      <c r="A4284" t="str">
        <f t="shared" si="66"/>
        <v>64401</v>
      </c>
      <c r="B4284" s="254" t="s">
        <v>4645</v>
      </c>
    </row>
    <row r="4285" spans="1:2">
      <c r="A4285" t="str">
        <f t="shared" si="66"/>
        <v>64402</v>
      </c>
      <c r="B4285" s="254" t="s">
        <v>4646</v>
      </c>
    </row>
    <row r="4286" spans="1:2">
      <c r="A4286" t="str">
        <f t="shared" si="66"/>
        <v>64404</v>
      </c>
      <c r="B4286" s="254" t="s">
        <v>4647</v>
      </c>
    </row>
    <row r="4287" spans="1:2">
      <c r="A4287" t="str">
        <f t="shared" si="66"/>
        <v>64406</v>
      </c>
      <c r="B4287" s="254" t="s">
        <v>4648</v>
      </c>
    </row>
    <row r="4288" spans="1:2">
      <c r="A4288" t="str">
        <f t="shared" si="66"/>
        <v>64407</v>
      </c>
      <c r="B4288" s="254" t="s">
        <v>4649</v>
      </c>
    </row>
    <row r="4289" spans="1:2">
      <c r="A4289" t="str">
        <f t="shared" si="66"/>
        <v>64408</v>
      </c>
      <c r="B4289" s="254" t="s">
        <v>4650</v>
      </c>
    </row>
    <row r="4290" spans="1:2">
      <c r="A4290" t="str">
        <f t="shared" si="66"/>
        <v>64409</v>
      </c>
      <c r="B4290" s="254" t="s">
        <v>4651</v>
      </c>
    </row>
    <row r="4291" spans="1:2">
      <c r="A4291" t="str">
        <f t="shared" ref="A4291:A4354" si="67">LEFT(B4291,5)</f>
        <v>64410</v>
      </c>
      <c r="B4291" s="254" t="s">
        <v>4652</v>
      </c>
    </row>
    <row r="4292" spans="1:2">
      <c r="A4292" t="str">
        <f t="shared" si="67"/>
        <v>64415</v>
      </c>
      <c r="B4292" s="254" t="s">
        <v>4653</v>
      </c>
    </row>
    <row r="4293" spans="1:2">
      <c r="A4293" t="str">
        <f t="shared" si="67"/>
        <v>64416</v>
      </c>
      <c r="B4293" s="254" t="s">
        <v>4654</v>
      </c>
    </row>
    <row r="4294" spans="1:2">
      <c r="A4294" t="str">
        <f t="shared" si="67"/>
        <v>64418</v>
      </c>
      <c r="B4294" s="254" t="s">
        <v>4655</v>
      </c>
    </row>
    <row r="4295" spans="1:2">
      <c r="A4295" t="str">
        <f t="shared" si="67"/>
        <v>64419</v>
      </c>
      <c r="B4295" s="254" t="s">
        <v>4656</v>
      </c>
    </row>
    <row r="4296" spans="1:2">
      <c r="A4296" t="str">
        <f t="shared" si="67"/>
        <v>64420</v>
      </c>
      <c r="B4296" s="254" t="s">
        <v>4657</v>
      </c>
    </row>
    <row r="4297" spans="1:2">
      <c r="A4297" t="str">
        <f t="shared" si="67"/>
        <v>64423</v>
      </c>
      <c r="B4297" s="254" t="s">
        <v>4658</v>
      </c>
    </row>
    <row r="4298" spans="1:2">
      <c r="A4298" t="str">
        <f t="shared" si="67"/>
        <v>64425</v>
      </c>
      <c r="B4298" s="254" t="s">
        <v>4659</v>
      </c>
    </row>
    <row r="4299" spans="1:2">
      <c r="A4299" t="str">
        <f t="shared" si="67"/>
        <v>64426</v>
      </c>
      <c r="B4299" s="254" t="s">
        <v>4660</v>
      </c>
    </row>
    <row r="4300" spans="1:2">
      <c r="A4300" t="str">
        <f t="shared" si="67"/>
        <v>64427</v>
      </c>
      <c r="B4300" s="254" t="s">
        <v>4661</v>
      </c>
    </row>
    <row r="4301" spans="1:2">
      <c r="A4301" t="str">
        <f t="shared" si="67"/>
        <v>64429</v>
      </c>
      <c r="B4301" s="254" t="s">
        <v>4662</v>
      </c>
    </row>
    <row r="4302" spans="1:2">
      <c r="A4302" t="str">
        <f t="shared" si="67"/>
        <v>64430</v>
      </c>
      <c r="B4302" s="254" t="s">
        <v>4663</v>
      </c>
    </row>
    <row r="4303" spans="1:2">
      <c r="A4303" t="str">
        <f t="shared" si="67"/>
        <v>64431</v>
      </c>
      <c r="B4303" s="254" t="s">
        <v>4664</v>
      </c>
    </row>
    <row r="4304" spans="1:2">
      <c r="A4304" t="str">
        <f t="shared" si="67"/>
        <v>64435</v>
      </c>
      <c r="B4304" s="254" t="s">
        <v>4665</v>
      </c>
    </row>
    <row r="4305" spans="1:2">
      <c r="A4305" t="str">
        <f t="shared" si="67"/>
        <v>64436</v>
      </c>
      <c r="B4305" s="254" t="s">
        <v>4666</v>
      </c>
    </row>
    <row r="4306" spans="1:2">
      <c r="A4306" t="str">
        <f t="shared" si="67"/>
        <v>64437</v>
      </c>
      <c r="B4306" s="254" t="s">
        <v>4667</v>
      </c>
    </row>
    <row r="4307" spans="1:2">
      <c r="A4307" t="str">
        <f t="shared" si="67"/>
        <v>64439</v>
      </c>
      <c r="B4307" s="254" t="s">
        <v>4668</v>
      </c>
    </row>
    <row r="4308" spans="1:2">
      <c r="A4308" t="str">
        <f t="shared" si="67"/>
        <v>64440</v>
      </c>
      <c r="B4308" s="254" t="s">
        <v>4669</v>
      </c>
    </row>
    <row r="4309" spans="1:2">
      <c r="A4309" t="str">
        <f t="shared" si="67"/>
        <v>64441</v>
      </c>
      <c r="B4309" s="254" t="s">
        <v>4670</v>
      </c>
    </row>
    <row r="4310" spans="1:2">
      <c r="A4310" t="str">
        <f t="shared" si="67"/>
        <v>64444</v>
      </c>
      <c r="B4310" s="254" t="s">
        <v>4671</v>
      </c>
    </row>
    <row r="4311" spans="1:2">
      <c r="A4311" t="str">
        <f t="shared" si="67"/>
        <v>64446</v>
      </c>
      <c r="B4311" s="254" t="s">
        <v>4672</v>
      </c>
    </row>
    <row r="4312" spans="1:2">
      <c r="A4312" t="str">
        <f t="shared" si="67"/>
        <v>64447</v>
      </c>
      <c r="B4312" s="254" t="s">
        <v>4673</v>
      </c>
    </row>
    <row r="4313" spans="1:2">
      <c r="A4313" t="str">
        <f t="shared" si="67"/>
        <v>64448</v>
      </c>
      <c r="B4313" s="254" t="s">
        <v>4674</v>
      </c>
    </row>
    <row r="4314" spans="1:2">
      <c r="A4314" t="str">
        <f t="shared" si="67"/>
        <v>64449</v>
      </c>
      <c r="B4314" s="254" t="s">
        <v>4675</v>
      </c>
    </row>
    <row r="4315" spans="1:2">
      <c r="A4315" t="str">
        <f t="shared" si="67"/>
        <v>64451</v>
      </c>
      <c r="B4315" s="254" t="s">
        <v>4676</v>
      </c>
    </row>
    <row r="4316" spans="1:2">
      <c r="A4316" t="str">
        <f t="shared" si="67"/>
        <v>64452</v>
      </c>
      <c r="B4316" s="254" t="s">
        <v>4677</v>
      </c>
    </row>
    <row r="4317" spans="1:2">
      <c r="A4317" t="str">
        <f t="shared" si="67"/>
        <v>64455</v>
      </c>
      <c r="B4317" s="254" t="s">
        <v>4678</v>
      </c>
    </row>
    <row r="4318" spans="1:2">
      <c r="A4318" t="str">
        <f t="shared" si="67"/>
        <v>64456</v>
      </c>
      <c r="B4318" s="254" t="s">
        <v>4679</v>
      </c>
    </row>
    <row r="4319" spans="1:2">
      <c r="A4319" t="str">
        <f t="shared" si="67"/>
        <v>64457</v>
      </c>
      <c r="B4319" s="254" t="s">
        <v>4680</v>
      </c>
    </row>
    <row r="4320" spans="1:2">
      <c r="A4320" t="str">
        <f t="shared" si="67"/>
        <v>64458</v>
      </c>
      <c r="B4320" s="254" t="s">
        <v>4681</v>
      </c>
    </row>
    <row r="4321" spans="1:2">
      <c r="A4321" t="str">
        <f t="shared" si="67"/>
        <v>64459</v>
      </c>
      <c r="B4321" s="254" t="s">
        <v>4682</v>
      </c>
    </row>
    <row r="4322" spans="1:2">
      <c r="A4322" t="str">
        <f t="shared" si="67"/>
        <v>64461</v>
      </c>
      <c r="B4322" s="254" t="s">
        <v>4683</v>
      </c>
    </row>
    <row r="4323" spans="1:2">
      <c r="A4323" t="str">
        <f t="shared" si="67"/>
        <v>64463</v>
      </c>
      <c r="B4323" s="254" t="s">
        <v>4684</v>
      </c>
    </row>
    <row r="4324" spans="1:2">
      <c r="A4324" t="str">
        <f t="shared" si="67"/>
        <v>64464</v>
      </c>
      <c r="B4324" s="254" t="s">
        <v>4685</v>
      </c>
    </row>
    <row r="4325" spans="1:2">
      <c r="A4325" t="str">
        <f t="shared" si="67"/>
        <v>64465</v>
      </c>
      <c r="B4325" s="254" t="s">
        <v>4686</v>
      </c>
    </row>
    <row r="4326" spans="1:2">
      <c r="A4326" t="str">
        <f t="shared" si="67"/>
        <v>64466</v>
      </c>
      <c r="B4326" s="254" t="s">
        <v>4687</v>
      </c>
    </row>
    <row r="4327" spans="1:2">
      <c r="A4327" t="str">
        <f t="shared" si="67"/>
        <v>64467</v>
      </c>
      <c r="B4327" s="254" t="s">
        <v>4688</v>
      </c>
    </row>
    <row r="4328" spans="1:2">
      <c r="A4328" t="str">
        <f t="shared" si="67"/>
        <v>64468</v>
      </c>
      <c r="B4328" s="254" t="s">
        <v>4689</v>
      </c>
    </row>
    <row r="4329" spans="1:2">
      <c r="A4329" t="str">
        <f t="shared" si="67"/>
        <v>64469</v>
      </c>
      <c r="B4329" s="254" t="s">
        <v>4690</v>
      </c>
    </row>
    <row r="4330" spans="1:2">
      <c r="A4330" t="str">
        <f t="shared" si="67"/>
        <v>64470</v>
      </c>
      <c r="B4330" s="254" t="s">
        <v>4691</v>
      </c>
    </row>
    <row r="4331" spans="1:2">
      <c r="A4331" t="str">
        <f t="shared" si="67"/>
        <v>64471</v>
      </c>
      <c r="B4331" s="254" t="s">
        <v>4692</v>
      </c>
    </row>
    <row r="4332" spans="1:2">
      <c r="A4332" t="str">
        <f t="shared" si="67"/>
        <v>64472</v>
      </c>
      <c r="B4332" s="254" t="s">
        <v>4693</v>
      </c>
    </row>
    <row r="4333" spans="1:2">
      <c r="A4333" t="str">
        <f t="shared" si="67"/>
        <v>64473</v>
      </c>
      <c r="B4333" s="254" t="s">
        <v>4694</v>
      </c>
    </row>
    <row r="4334" spans="1:2">
      <c r="A4334" t="str">
        <f t="shared" si="67"/>
        <v>64474</v>
      </c>
      <c r="B4334" s="254" t="s">
        <v>4695</v>
      </c>
    </row>
    <row r="4335" spans="1:2">
      <c r="A4335" t="str">
        <f t="shared" si="67"/>
        <v>64476</v>
      </c>
      <c r="B4335" s="254" t="s">
        <v>4696</v>
      </c>
    </row>
    <row r="4336" spans="1:2">
      <c r="A4336" t="str">
        <f t="shared" si="67"/>
        <v>64477</v>
      </c>
      <c r="B4336" s="254" t="s">
        <v>4697</v>
      </c>
    </row>
    <row r="4337" spans="1:2">
      <c r="A4337" t="str">
        <f t="shared" si="67"/>
        <v>64478</v>
      </c>
      <c r="B4337" s="254" t="s">
        <v>4698</v>
      </c>
    </row>
    <row r="4338" spans="1:2">
      <c r="A4338" t="str">
        <f t="shared" si="67"/>
        <v>64479</v>
      </c>
      <c r="B4338" s="254" t="s">
        <v>4699</v>
      </c>
    </row>
    <row r="4339" spans="1:2">
      <c r="A4339" t="str">
        <f t="shared" si="67"/>
        <v>64480</v>
      </c>
      <c r="B4339" s="254" t="s">
        <v>4700</v>
      </c>
    </row>
    <row r="4340" spans="1:2">
      <c r="A4340" t="str">
        <f t="shared" si="67"/>
        <v>64484</v>
      </c>
      <c r="B4340" s="254" t="s">
        <v>4701</v>
      </c>
    </row>
    <row r="4341" spans="1:2">
      <c r="A4341" t="str">
        <f t="shared" si="67"/>
        <v>64486</v>
      </c>
      <c r="B4341" s="254" t="s">
        <v>4702</v>
      </c>
    </row>
    <row r="4342" spans="1:2">
      <c r="A4342" t="str">
        <f t="shared" si="67"/>
        <v>64487</v>
      </c>
      <c r="B4342" s="254" t="s">
        <v>4703</v>
      </c>
    </row>
    <row r="4343" spans="1:2">
      <c r="A4343" t="str">
        <f t="shared" si="67"/>
        <v>64488</v>
      </c>
      <c r="B4343" s="254" t="s">
        <v>4704</v>
      </c>
    </row>
    <row r="4344" spans="1:2">
      <c r="A4344" t="str">
        <f t="shared" si="67"/>
        <v>64489</v>
      </c>
      <c r="B4344" s="254" t="s">
        <v>4705</v>
      </c>
    </row>
    <row r="4345" spans="1:2">
      <c r="A4345" t="str">
        <f t="shared" si="67"/>
        <v>64490</v>
      </c>
      <c r="B4345" s="254" t="s">
        <v>4706</v>
      </c>
    </row>
    <row r="4346" spans="1:2">
      <c r="A4346" t="str">
        <f t="shared" si="67"/>
        <v>64491</v>
      </c>
      <c r="B4346" s="254" t="s">
        <v>4707</v>
      </c>
    </row>
    <row r="4347" spans="1:2">
      <c r="A4347" t="str">
        <f t="shared" si="67"/>
        <v>64493</v>
      </c>
      <c r="B4347" s="254" t="s">
        <v>4708</v>
      </c>
    </row>
    <row r="4348" spans="1:2">
      <c r="A4348" t="str">
        <f t="shared" si="67"/>
        <v>64494</v>
      </c>
      <c r="B4348" s="254" t="s">
        <v>4709</v>
      </c>
    </row>
    <row r="4349" spans="1:2">
      <c r="A4349" t="str">
        <f t="shared" si="67"/>
        <v>64499</v>
      </c>
      <c r="B4349" s="254" t="s">
        <v>4710</v>
      </c>
    </row>
    <row r="4350" spans="1:2">
      <c r="A4350" t="str">
        <f t="shared" si="67"/>
        <v>64500</v>
      </c>
      <c r="B4350" s="254" t="s">
        <v>4711</v>
      </c>
    </row>
    <row r="4351" spans="1:2">
      <c r="A4351" t="str">
        <f t="shared" si="67"/>
        <v>64501</v>
      </c>
      <c r="B4351" s="254" t="s">
        <v>4712</v>
      </c>
    </row>
    <row r="4352" spans="1:2">
      <c r="A4352" t="str">
        <f t="shared" si="67"/>
        <v>64502</v>
      </c>
      <c r="B4352" s="254" t="s">
        <v>4713</v>
      </c>
    </row>
    <row r="4353" spans="1:2">
      <c r="A4353" t="str">
        <f t="shared" si="67"/>
        <v>64504</v>
      </c>
      <c r="B4353" s="254" t="s">
        <v>4714</v>
      </c>
    </row>
    <row r="4354" spans="1:2">
      <c r="A4354" t="str">
        <f t="shared" si="67"/>
        <v>64505</v>
      </c>
      <c r="B4354" s="254" t="s">
        <v>4715</v>
      </c>
    </row>
    <row r="4355" spans="1:2">
      <c r="A4355" t="str">
        <f t="shared" ref="A4355:A4418" si="68">LEFT(B4355,5)</f>
        <v>64506</v>
      </c>
      <c r="B4355" s="254" t="s">
        <v>4716</v>
      </c>
    </row>
    <row r="4356" spans="1:2">
      <c r="A4356" t="str">
        <f t="shared" si="68"/>
        <v>64507</v>
      </c>
      <c r="B4356" s="254" t="s">
        <v>4717</v>
      </c>
    </row>
    <row r="4357" spans="1:2">
      <c r="A4357" t="str">
        <f t="shared" si="68"/>
        <v>64510</v>
      </c>
      <c r="B4357" s="254" t="s">
        <v>4718</v>
      </c>
    </row>
    <row r="4358" spans="1:2">
      <c r="A4358" t="str">
        <f t="shared" si="68"/>
        <v>64515</v>
      </c>
      <c r="B4358" s="254" t="s">
        <v>4719</v>
      </c>
    </row>
    <row r="4359" spans="1:2">
      <c r="A4359" t="str">
        <f t="shared" si="68"/>
        <v>64517</v>
      </c>
      <c r="B4359" s="254" t="s">
        <v>4720</v>
      </c>
    </row>
    <row r="4360" spans="1:2">
      <c r="A4360" t="str">
        <f t="shared" si="68"/>
        <v>64518</v>
      </c>
      <c r="B4360" s="254" t="s">
        <v>4721</v>
      </c>
    </row>
    <row r="4361" spans="1:2">
      <c r="A4361" t="str">
        <f t="shared" si="68"/>
        <v>64519</v>
      </c>
      <c r="B4361" s="254" t="s">
        <v>4722</v>
      </c>
    </row>
    <row r="4362" spans="1:2">
      <c r="A4362" t="str">
        <f t="shared" si="68"/>
        <v>64522</v>
      </c>
      <c r="B4362" s="254" t="s">
        <v>4723</v>
      </c>
    </row>
    <row r="4363" spans="1:2">
      <c r="A4363" t="str">
        <f t="shared" si="68"/>
        <v>64523</v>
      </c>
      <c r="B4363" s="254" t="s">
        <v>4724</v>
      </c>
    </row>
    <row r="4364" spans="1:2">
      <c r="A4364" t="str">
        <f t="shared" si="68"/>
        <v>64524</v>
      </c>
      <c r="B4364" s="254" t="s">
        <v>4725</v>
      </c>
    </row>
    <row r="4365" spans="1:2">
      <c r="A4365" t="str">
        <f t="shared" si="68"/>
        <v>64526</v>
      </c>
      <c r="B4365" s="254" t="s">
        <v>4726</v>
      </c>
    </row>
    <row r="4366" spans="1:2">
      <c r="A4366" t="str">
        <f t="shared" si="68"/>
        <v>64528</v>
      </c>
      <c r="B4366" s="254" t="s">
        <v>4727</v>
      </c>
    </row>
    <row r="4367" spans="1:2">
      <c r="A4367" t="str">
        <f t="shared" si="68"/>
        <v>64529</v>
      </c>
      <c r="B4367" s="254" t="s">
        <v>4728</v>
      </c>
    </row>
    <row r="4368" spans="1:2">
      <c r="A4368" t="str">
        <f t="shared" si="68"/>
        <v>64530</v>
      </c>
      <c r="B4368" s="254" t="s">
        <v>4729</v>
      </c>
    </row>
    <row r="4369" spans="1:2">
      <c r="A4369" t="str">
        <f t="shared" si="68"/>
        <v>64531</v>
      </c>
      <c r="B4369" s="254" t="s">
        <v>4730</v>
      </c>
    </row>
    <row r="4370" spans="1:2">
      <c r="A4370" t="str">
        <f t="shared" si="68"/>
        <v>64532</v>
      </c>
      <c r="B4370" s="254" t="s">
        <v>4731</v>
      </c>
    </row>
    <row r="4371" spans="1:2">
      <c r="A4371" t="str">
        <f t="shared" si="68"/>
        <v>64534</v>
      </c>
      <c r="B4371" s="254" t="s">
        <v>4732</v>
      </c>
    </row>
    <row r="4372" spans="1:2">
      <c r="A4372" t="str">
        <f t="shared" si="68"/>
        <v>64535</v>
      </c>
      <c r="B4372" s="254" t="s">
        <v>4733</v>
      </c>
    </row>
    <row r="4373" spans="1:2">
      <c r="A4373" t="str">
        <f t="shared" si="68"/>
        <v>64536</v>
      </c>
      <c r="B4373" s="254" t="s">
        <v>4734</v>
      </c>
    </row>
    <row r="4374" spans="1:2">
      <c r="A4374" t="str">
        <f t="shared" si="68"/>
        <v>64537</v>
      </c>
      <c r="B4374" s="254" t="s">
        <v>4735</v>
      </c>
    </row>
    <row r="4375" spans="1:2">
      <c r="A4375" t="str">
        <f t="shared" si="68"/>
        <v>64538</v>
      </c>
      <c r="B4375" s="254" t="s">
        <v>4736</v>
      </c>
    </row>
    <row r="4376" spans="1:2">
      <c r="A4376" t="str">
        <f t="shared" si="68"/>
        <v>64540</v>
      </c>
      <c r="B4376" s="254" t="s">
        <v>4737</v>
      </c>
    </row>
    <row r="4377" spans="1:2">
      <c r="A4377" t="str">
        <f t="shared" si="68"/>
        <v>64549</v>
      </c>
      <c r="B4377" s="254" t="s">
        <v>4738</v>
      </c>
    </row>
    <row r="4378" spans="1:2">
      <c r="A4378" t="str">
        <f t="shared" si="68"/>
        <v>64550</v>
      </c>
      <c r="B4378" s="254" t="s">
        <v>4739</v>
      </c>
    </row>
    <row r="4379" spans="1:2">
      <c r="A4379" t="str">
        <f t="shared" si="68"/>
        <v>64551</v>
      </c>
      <c r="B4379" s="254" t="s">
        <v>4740</v>
      </c>
    </row>
    <row r="4380" spans="1:2">
      <c r="A4380" t="str">
        <f t="shared" si="68"/>
        <v>64553</v>
      </c>
      <c r="B4380" s="254" t="s">
        <v>4741</v>
      </c>
    </row>
    <row r="4381" spans="1:2">
      <c r="A4381" t="str">
        <f t="shared" si="68"/>
        <v>64554</v>
      </c>
      <c r="B4381" s="254" t="s">
        <v>4742</v>
      </c>
    </row>
    <row r="4382" spans="1:2">
      <c r="A4382" t="str">
        <f t="shared" si="68"/>
        <v>64555</v>
      </c>
      <c r="B4382" s="254" t="s">
        <v>4743</v>
      </c>
    </row>
    <row r="4383" spans="1:2">
      <c r="A4383" t="str">
        <f t="shared" si="68"/>
        <v>64557</v>
      </c>
      <c r="B4383" s="254" t="s">
        <v>4744</v>
      </c>
    </row>
    <row r="4384" spans="1:2">
      <c r="A4384" t="str">
        <f t="shared" si="68"/>
        <v>64558</v>
      </c>
      <c r="B4384" s="254" t="s">
        <v>4745</v>
      </c>
    </row>
    <row r="4385" spans="1:2">
      <c r="A4385" t="str">
        <f t="shared" si="68"/>
        <v>64559</v>
      </c>
      <c r="B4385" s="254" t="s">
        <v>4746</v>
      </c>
    </row>
    <row r="4386" spans="1:2">
      <c r="A4386" t="str">
        <f t="shared" si="68"/>
        <v>64560</v>
      </c>
      <c r="B4386" s="254" t="s">
        <v>4747</v>
      </c>
    </row>
    <row r="4387" spans="1:2">
      <c r="A4387" t="str">
        <f t="shared" si="68"/>
        <v>64561</v>
      </c>
      <c r="B4387" s="254" t="s">
        <v>4748</v>
      </c>
    </row>
    <row r="4388" spans="1:2">
      <c r="A4388" t="str">
        <f t="shared" si="68"/>
        <v>64563</v>
      </c>
      <c r="B4388" s="254" t="s">
        <v>4749</v>
      </c>
    </row>
    <row r="4389" spans="1:2">
      <c r="A4389" t="str">
        <f t="shared" si="68"/>
        <v>64565</v>
      </c>
      <c r="B4389" s="254" t="s">
        <v>4750</v>
      </c>
    </row>
    <row r="4390" spans="1:2">
      <c r="A4390" t="str">
        <f t="shared" si="68"/>
        <v>64566</v>
      </c>
      <c r="B4390" s="254" t="s">
        <v>4751</v>
      </c>
    </row>
    <row r="4391" spans="1:2">
      <c r="A4391" t="str">
        <f t="shared" si="68"/>
        <v>64567</v>
      </c>
      <c r="B4391" s="254" t="s">
        <v>4752</v>
      </c>
    </row>
    <row r="4392" spans="1:2">
      <c r="A4392" t="str">
        <f t="shared" si="68"/>
        <v>64568</v>
      </c>
      <c r="B4392" s="254" t="s">
        <v>4753</v>
      </c>
    </row>
    <row r="4393" spans="1:2">
      <c r="A4393" t="str">
        <f t="shared" si="68"/>
        <v>64569</v>
      </c>
      <c r="B4393" s="254" t="s">
        <v>4754</v>
      </c>
    </row>
    <row r="4394" spans="1:2">
      <c r="A4394" t="str">
        <f t="shared" si="68"/>
        <v>64570</v>
      </c>
      <c r="B4394" s="254" t="s">
        <v>4755</v>
      </c>
    </row>
    <row r="4395" spans="1:2">
      <c r="A4395" t="str">
        <f t="shared" si="68"/>
        <v>64571</v>
      </c>
      <c r="B4395" s="254" t="s">
        <v>4756</v>
      </c>
    </row>
    <row r="4396" spans="1:2">
      <c r="A4396" t="str">
        <f t="shared" si="68"/>
        <v>64572</v>
      </c>
      <c r="B4396" s="254" t="s">
        <v>4757</v>
      </c>
    </row>
    <row r="4397" spans="1:2">
      <c r="A4397" t="str">
        <f t="shared" si="68"/>
        <v>64573</v>
      </c>
      <c r="B4397" s="254" t="s">
        <v>4758</v>
      </c>
    </row>
    <row r="4398" spans="1:2">
      <c r="A4398" t="str">
        <f t="shared" si="68"/>
        <v>64574</v>
      </c>
      <c r="B4398" s="254" t="s">
        <v>4759</v>
      </c>
    </row>
    <row r="4399" spans="1:2">
      <c r="A4399" t="str">
        <f t="shared" si="68"/>
        <v>64575</v>
      </c>
      <c r="B4399" s="254" t="s">
        <v>4760</v>
      </c>
    </row>
    <row r="4400" spans="1:2">
      <c r="A4400" t="str">
        <f t="shared" si="68"/>
        <v>64576</v>
      </c>
      <c r="B4400" s="254" t="s">
        <v>4761</v>
      </c>
    </row>
    <row r="4401" spans="1:2">
      <c r="A4401" t="str">
        <f t="shared" si="68"/>
        <v>64577</v>
      </c>
      <c r="B4401" s="254" t="s">
        <v>4762</v>
      </c>
    </row>
    <row r="4402" spans="1:2">
      <c r="A4402" t="str">
        <f t="shared" si="68"/>
        <v>64579</v>
      </c>
      <c r="B4402" s="254" t="s">
        <v>4763</v>
      </c>
    </row>
    <row r="4403" spans="1:2">
      <c r="A4403" t="str">
        <f t="shared" si="68"/>
        <v>64581</v>
      </c>
      <c r="B4403" s="254" t="s">
        <v>4764</v>
      </c>
    </row>
    <row r="4404" spans="1:2">
      <c r="A4404" t="str">
        <f t="shared" si="68"/>
        <v>64582</v>
      </c>
      <c r="B4404" s="254" t="s">
        <v>4765</v>
      </c>
    </row>
    <row r="4405" spans="1:2">
      <c r="A4405" t="str">
        <f t="shared" si="68"/>
        <v>64583</v>
      </c>
      <c r="B4405" s="254" t="s">
        <v>4766</v>
      </c>
    </row>
    <row r="4406" spans="1:2">
      <c r="A4406" t="str">
        <f t="shared" si="68"/>
        <v>64584</v>
      </c>
      <c r="B4406" s="254" t="s">
        <v>4767</v>
      </c>
    </row>
    <row r="4407" spans="1:2">
      <c r="A4407" t="str">
        <f t="shared" si="68"/>
        <v>64586</v>
      </c>
      <c r="B4407" s="254" t="s">
        <v>4768</v>
      </c>
    </row>
    <row r="4408" spans="1:2">
      <c r="A4408" t="str">
        <f t="shared" si="68"/>
        <v>64587</v>
      </c>
      <c r="B4408" s="254" t="s">
        <v>4769</v>
      </c>
    </row>
    <row r="4409" spans="1:2">
      <c r="A4409" t="str">
        <f t="shared" si="68"/>
        <v>64589</v>
      </c>
      <c r="B4409" s="254" t="s">
        <v>4770</v>
      </c>
    </row>
    <row r="4410" spans="1:2">
      <c r="A4410" t="str">
        <f t="shared" si="68"/>
        <v>64590</v>
      </c>
      <c r="B4410" s="254" t="s">
        <v>4771</v>
      </c>
    </row>
    <row r="4411" spans="1:2">
      <c r="A4411" t="str">
        <f t="shared" si="68"/>
        <v>64593</v>
      </c>
      <c r="B4411" s="254" t="s">
        <v>4772</v>
      </c>
    </row>
    <row r="4412" spans="1:2">
      <c r="A4412" t="str">
        <f t="shared" si="68"/>
        <v>64594</v>
      </c>
      <c r="B4412" s="254" t="s">
        <v>4773</v>
      </c>
    </row>
    <row r="4413" spans="1:2">
      <c r="A4413" t="str">
        <f t="shared" si="68"/>
        <v>64595</v>
      </c>
      <c r="B4413" s="254" t="s">
        <v>4774</v>
      </c>
    </row>
    <row r="4414" spans="1:2">
      <c r="A4414" t="str">
        <f t="shared" si="68"/>
        <v>64596</v>
      </c>
      <c r="B4414" s="254" t="s">
        <v>4775</v>
      </c>
    </row>
    <row r="4415" spans="1:2">
      <c r="A4415" t="str">
        <f t="shared" si="68"/>
        <v>64597</v>
      </c>
      <c r="B4415" s="254" t="s">
        <v>4776</v>
      </c>
    </row>
    <row r="4416" spans="1:2">
      <c r="A4416" t="str">
        <f t="shared" si="68"/>
        <v>64598</v>
      </c>
      <c r="B4416" s="254" t="s">
        <v>4777</v>
      </c>
    </row>
    <row r="4417" spans="1:2">
      <c r="A4417" t="str">
        <f t="shared" si="68"/>
        <v>64599</v>
      </c>
      <c r="B4417" s="254" t="s">
        <v>4778</v>
      </c>
    </row>
    <row r="4418" spans="1:2">
      <c r="A4418" t="str">
        <f t="shared" si="68"/>
        <v>64600</v>
      </c>
      <c r="B4418" s="254" t="s">
        <v>4779</v>
      </c>
    </row>
    <row r="4419" spans="1:2">
      <c r="A4419" t="str">
        <f t="shared" ref="A4419:A4482" si="69">LEFT(B4419,5)</f>
        <v>64602</v>
      </c>
      <c r="B4419" s="254" t="s">
        <v>4780</v>
      </c>
    </row>
    <row r="4420" spans="1:2">
      <c r="A4420" t="str">
        <f t="shared" si="69"/>
        <v>64603</v>
      </c>
      <c r="B4420" s="254" t="s">
        <v>4781</v>
      </c>
    </row>
    <row r="4421" spans="1:2">
      <c r="A4421" t="str">
        <f t="shared" si="69"/>
        <v>64604</v>
      </c>
      <c r="B4421" s="254" t="s">
        <v>4782</v>
      </c>
    </row>
    <row r="4422" spans="1:2">
      <c r="A4422" t="str">
        <f t="shared" si="69"/>
        <v>64605</v>
      </c>
      <c r="B4422" s="254" t="s">
        <v>4783</v>
      </c>
    </row>
    <row r="4423" spans="1:2">
      <c r="A4423" t="str">
        <f t="shared" si="69"/>
        <v>64607</v>
      </c>
      <c r="B4423" s="254" t="s">
        <v>4784</v>
      </c>
    </row>
    <row r="4424" spans="1:2">
      <c r="A4424" t="str">
        <f t="shared" si="69"/>
        <v>64608</v>
      </c>
      <c r="B4424" s="254" t="s">
        <v>4785</v>
      </c>
    </row>
    <row r="4425" spans="1:2">
      <c r="A4425" t="str">
        <f t="shared" si="69"/>
        <v>64609</v>
      </c>
      <c r="B4425" s="254" t="s">
        <v>4786</v>
      </c>
    </row>
    <row r="4426" spans="1:2">
      <c r="A4426" t="str">
        <f t="shared" si="69"/>
        <v>64613</v>
      </c>
      <c r="B4426" s="254" t="s">
        <v>4787</v>
      </c>
    </row>
    <row r="4427" spans="1:2">
      <c r="A4427" t="str">
        <f t="shared" si="69"/>
        <v>64614</v>
      </c>
      <c r="B4427" s="254" t="s">
        <v>4788</v>
      </c>
    </row>
    <row r="4428" spans="1:2">
      <c r="A4428" t="str">
        <f t="shared" si="69"/>
        <v>64615</v>
      </c>
      <c r="B4428" s="254" t="s">
        <v>4789</v>
      </c>
    </row>
    <row r="4429" spans="1:2">
      <c r="A4429" t="str">
        <f t="shared" si="69"/>
        <v>64616</v>
      </c>
      <c r="B4429" s="254" t="s">
        <v>4790</v>
      </c>
    </row>
    <row r="4430" spans="1:2">
      <c r="A4430" t="str">
        <f t="shared" si="69"/>
        <v>64619</v>
      </c>
      <c r="B4430" s="254" t="s">
        <v>4791</v>
      </c>
    </row>
    <row r="4431" spans="1:2">
      <c r="A4431" t="str">
        <f t="shared" si="69"/>
        <v>64620</v>
      </c>
      <c r="B4431" s="254" t="s">
        <v>4792</v>
      </c>
    </row>
    <row r="4432" spans="1:2">
      <c r="A4432" t="str">
        <f t="shared" si="69"/>
        <v>64621</v>
      </c>
      <c r="B4432" s="254" t="s">
        <v>4793</v>
      </c>
    </row>
    <row r="4433" spans="1:2">
      <c r="A4433" t="str">
        <f t="shared" si="69"/>
        <v>64622</v>
      </c>
      <c r="B4433" s="254" t="s">
        <v>4794</v>
      </c>
    </row>
    <row r="4434" spans="1:2">
      <c r="A4434" t="str">
        <f t="shared" si="69"/>
        <v>64623</v>
      </c>
      <c r="B4434" s="254" t="s">
        <v>4795</v>
      </c>
    </row>
    <row r="4435" spans="1:2">
      <c r="A4435" t="str">
        <f t="shared" si="69"/>
        <v>64624</v>
      </c>
      <c r="B4435" s="254" t="s">
        <v>4796</v>
      </c>
    </row>
    <row r="4436" spans="1:2">
      <c r="A4436" t="str">
        <f t="shared" si="69"/>
        <v>64625</v>
      </c>
      <c r="B4436" s="254" t="s">
        <v>4797</v>
      </c>
    </row>
    <row r="4437" spans="1:2">
      <c r="A4437" t="str">
        <f t="shared" si="69"/>
        <v>64626</v>
      </c>
      <c r="B4437" s="254" t="s">
        <v>4798</v>
      </c>
    </row>
    <row r="4438" spans="1:2">
      <c r="A4438" t="str">
        <f t="shared" si="69"/>
        <v>64627</v>
      </c>
      <c r="B4438" s="254" t="s">
        <v>4799</v>
      </c>
    </row>
    <row r="4439" spans="1:2">
      <c r="A4439" t="str">
        <f t="shared" si="69"/>
        <v>64628</v>
      </c>
      <c r="B4439" s="254" t="s">
        <v>4800</v>
      </c>
    </row>
    <row r="4440" spans="1:2">
      <c r="A4440" t="str">
        <f t="shared" si="69"/>
        <v>64629</v>
      </c>
      <c r="B4440" s="254" t="s">
        <v>4801</v>
      </c>
    </row>
    <row r="4441" spans="1:2">
      <c r="A4441" t="str">
        <f t="shared" si="69"/>
        <v>64630</v>
      </c>
      <c r="B4441" s="254" t="s">
        <v>4802</v>
      </c>
    </row>
    <row r="4442" spans="1:2">
      <c r="A4442" t="str">
        <f t="shared" si="69"/>
        <v>64632</v>
      </c>
      <c r="B4442" s="254" t="s">
        <v>4803</v>
      </c>
    </row>
    <row r="4443" spans="1:2">
      <c r="A4443" t="str">
        <f t="shared" si="69"/>
        <v>64634</v>
      </c>
      <c r="B4443" s="254" t="s">
        <v>4804</v>
      </c>
    </row>
    <row r="4444" spans="1:2">
      <c r="A4444" t="str">
        <f t="shared" si="69"/>
        <v>64637</v>
      </c>
      <c r="B4444" s="254" t="s">
        <v>4805</v>
      </c>
    </row>
    <row r="4445" spans="1:2">
      <c r="A4445" t="str">
        <f t="shared" si="69"/>
        <v>64638</v>
      </c>
      <c r="B4445" s="254" t="s">
        <v>4806</v>
      </c>
    </row>
    <row r="4446" spans="1:2">
      <c r="A4446" t="str">
        <f t="shared" si="69"/>
        <v>64639</v>
      </c>
      <c r="B4446" s="254" t="s">
        <v>4807</v>
      </c>
    </row>
    <row r="4447" spans="1:2">
      <c r="A4447" t="str">
        <f t="shared" si="69"/>
        <v>64640</v>
      </c>
      <c r="B4447" s="254" t="s">
        <v>4808</v>
      </c>
    </row>
    <row r="4448" spans="1:2">
      <c r="A4448" t="str">
        <f t="shared" si="69"/>
        <v>64642</v>
      </c>
      <c r="B4448" s="254" t="s">
        <v>4809</v>
      </c>
    </row>
    <row r="4449" spans="1:2">
      <c r="A4449" t="str">
        <f t="shared" si="69"/>
        <v>64643</v>
      </c>
      <c r="B4449" s="254" t="s">
        <v>4810</v>
      </c>
    </row>
    <row r="4450" spans="1:2">
      <c r="A4450" t="str">
        <f t="shared" si="69"/>
        <v>64644</v>
      </c>
      <c r="B4450" s="254" t="s">
        <v>4811</v>
      </c>
    </row>
    <row r="4451" spans="1:2">
      <c r="A4451" t="str">
        <f t="shared" si="69"/>
        <v>64645</v>
      </c>
      <c r="B4451" s="254" t="s">
        <v>4812</v>
      </c>
    </row>
    <row r="4452" spans="1:2">
      <c r="A4452" t="str">
        <f t="shared" si="69"/>
        <v>64646</v>
      </c>
      <c r="B4452" s="254" t="s">
        <v>4813</v>
      </c>
    </row>
    <row r="4453" spans="1:2">
      <c r="A4453" t="str">
        <f t="shared" si="69"/>
        <v>64648</v>
      </c>
      <c r="B4453" s="254" t="s">
        <v>4814</v>
      </c>
    </row>
    <row r="4454" spans="1:2">
      <c r="A4454" t="str">
        <f t="shared" si="69"/>
        <v>64649</v>
      </c>
      <c r="B4454" s="254" t="s">
        <v>4815</v>
      </c>
    </row>
    <row r="4455" spans="1:2">
      <c r="A4455" t="str">
        <f t="shared" si="69"/>
        <v>64650</v>
      </c>
      <c r="B4455" s="254" t="s">
        <v>4816</v>
      </c>
    </row>
    <row r="4456" spans="1:2">
      <c r="A4456" t="str">
        <f t="shared" si="69"/>
        <v>64651</v>
      </c>
      <c r="B4456" s="254" t="s">
        <v>4817</v>
      </c>
    </row>
    <row r="4457" spans="1:2">
      <c r="A4457" t="str">
        <f t="shared" si="69"/>
        <v>64652</v>
      </c>
      <c r="B4457" s="254" t="s">
        <v>4818</v>
      </c>
    </row>
    <row r="4458" spans="1:2">
      <c r="A4458" t="str">
        <f t="shared" si="69"/>
        <v>64654</v>
      </c>
      <c r="B4458" s="254" t="s">
        <v>4819</v>
      </c>
    </row>
    <row r="4459" spans="1:2">
      <c r="A4459" t="str">
        <f t="shared" si="69"/>
        <v>64656</v>
      </c>
      <c r="B4459" s="254" t="s">
        <v>4820</v>
      </c>
    </row>
    <row r="4460" spans="1:2">
      <c r="A4460" t="str">
        <f t="shared" si="69"/>
        <v>64662</v>
      </c>
      <c r="B4460" s="254" t="s">
        <v>4821</v>
      </c>
    </row>
    <row r="4461" spans="1:2">
      <c r="A4461" t="str">
        <f t="shared" si="69"/>
        <v>64663</v>
      </c>
      <c r="B4461" s="254" t="s">
        <v>4822</v>
      </c>
    </row>
    <row r="4462" spans="1:2">
      <c r="A4462" t="str">
        <f t="shared" si="69"/>
        <v>64665</v>
      </c>
      <c r="B4462" s="254" t="s">
        <v>4823</v>
      </c>
    </row>
    <row r="4463" spans="1:2">
      <c r="A4463" t="str">
        <f t="shared" si="69"/>
        <v>64668</v>
      </c>
      <c r="B4463" s="254" t="s">
        <v>4824</v>
      </c>
    </row>
    <row r="4464" spans="1:2">
      <c r="A4464" t="str">
        <f t="shared" si="69"/>
        <v>64669</v>
      </c>
      <c r="B4464" s="254" t="s">
        <v>4825</v>
      </c>
    </row>
    <row r="4465" spans="1:2">
      <c r="A4465" t="str">
        <f t="shared" si="69"/>
        <v>64670</v>
      </c>
      <c r="B4465" s="254" t="s">
        <v>4826</v>
      </c>
    </row>
    <row r="4466" spans="1:2">
      <c r="A4466" t="str">
        <f t="shared" si="69"/>
        <v>64672</v>
      </c>
      <c r="B4466" s="254" t="s">
        <v>4827</v>
      </c>
    </row>
    <row r="4467" spans="1:2">
      <c r="A4467" t="str">
        <f t="shared" si="69"/>
        <v>64673</v>
      </c>
      <c r="B4467" s="254" t="s">
        <v>4828</v>
      </c>
    </row>
    <row r="4468" spans="1:2">
      <c r="A4468" t="str">
        <f t="shared" si="69"/>
        <v>64675</v>
      </c>
      <c r="B4468" s="254" t="s">
        <v>4829</v>
      </c>
    </row>
    <row r="4469" spans="1:2">
      <c r="A4469" t="str">
        <f t="shared" si="69"/>
        <v>64676</v>
      </c>
      <c r="B4469" s="254" t="s">
        <v>4830</v>
      </c>
    </row>
    <row r="4470" spans="1:2">
      <c r="A4470" t="str">
        <f t="shared" si="69"/>
        <v>64677</v>
      </c>
      <c r="B4470" s="254" t="s">
        <v>4831</v>
      </c>
    </row>
    <row r="4471" spans="1:2">
      <c r="A4471" t="str">
        <f t="shared" si="69"/>
        <v>64678</v>
      </c>
      <c r="B4471" s="254" t="s">
        <v>4832</v>
      </c>
    </row>
    <row r="4472" spans="1:2">
      <c r="A4472" t="str">
        <f t="shared" si="69"/>
        <v>64679</v>
      </c>
      <c r="B4472" s="254" t="s">
        <v>4833</v>
      </c>
    </row>
    <row r="4473" spans="1:2">
      <c r="A4473" t="str">
        <f t="shared" si="69"/>
        <v>64680</v>
      </c>
      <c r="B4473" s="254" t="s">
        <v>4834</v>
      </c>
    </row>
    <row r="4474" spans="1:2">
      <c r="A4474" t="str">
        <f t="shared" si="69"/>
        <v>64682</v>
      </c>
      <c r="B4474" s="254" t="s">
        <v>4835</v>
      </c>
    </row>
    <row r="4475" spans="1:2">
      <c r="A4475" t="str">
        <f t="shared" si="69"/>
        <v>64683</v>
      </c>
      <c r="B4475" s="254" t="s">
        <v>4836</v>
      </c>
    </row>
    <row r="4476" spans="1:2">
      <c r="A4476" t="str">
        <f t="shared" si="69"/>
        <v>64685</v>
      </c>
      <c r="B4476" s="254" t="s">
        <v>4837</v>
      </c>
    </row>
    <row r="4477" spans="1:2">
      <c r="A4477" t="str">
        <f t="shared" si="69"/>
        <v>64686</v>
      </c>
      <c r="B4477" s="254" t="s">
        <v>4838</v>
      </c>
    </row>
    <row r="4478" spans="1:2">
      <c r="A4478" t="str">
        <f t="shared" si="69"/>
        <v>64687</v>
      </c>
      <c r="B4478" s="254" t="s">
        <v>4839</v>
      </c>
    </row>
    <row r="4479" spans="1:2">
      <c r="A4479" t="str">
        <f t="shared" si="69"/>
        <v>64688</v>
      </c>
      <c r="B4479" s="254" t="s">
        <v>4840</v>
      </c>
    </row>
    <row r="4480" spans="1:2">
      <c r="A4480" t="str">
        <f t="shared" si="69"/>
        <v>64689</v>
      </c>
      <c r="B4480" s="254" t="s">
        <v>4841</v>
      </c>
    </row>
    <row r="4481" spans="1:2">
      <c r="A4481" t="str">
        <f t="shared" si="69"/>
        <v>64690</v>
      </c>
      <c r="B4481" s="254" t="s">
        <v>4842</v>
      </c>
    </row>
    <row r="4482" spans="1:2">
      <c r="A4482" t="str">
        <f t="shared" si="69"/>
        <v>64692</v>
      </c>
      <c r="B4482" s="254" t="s">
        <v>4843</v>
      </c>
    </row>
    <row r="4483" spans="1:2">
      <c r="A4483" t="str">
        <f t="shared" ref="A4483:A4546" si="70">LEFT(B4483,5)</f>
        <v>64694</v>
      </c>
      <c r="B4483" s="254" t="s">
        <v>4844</v>
      </c>
    </row>
    <row r="4484" spans="1:2">
      <c r="A4484" t="str">
        <f t="shared" si="70"/>
        <v>64696</v>
      </c>
      <c r="B4484" s="254" t="s">
        <v>4845</v>
      </c>
    </row>
    <row r="4485" spans="1:2">
      <c r="A4485" t="str">
        <f t="shared" si="70"/>
        <v>64697</v>
      </c>
      <c r="B4485" s="254" t="s">
        <v>4846</v>
      </c>
    </row>
    <row r="4486" spans="1:2">
      <c r="A4486" t="str">
        <f t="shared" si="70"/>
        <v>64698</v>
      </c>
      <c r="B4486" s="254" t="s">
        <v>4847</v>
      </c>
    </row>
    <row r="4487" spans="1:2">
      <c r="A4487" t="str">
        <f t="shared" si="70"/>
        <v>64699</v>
      </c>
      <c r="B4487" s="254" t="s">
        <v>4848</v>
      </c>
    </row>
    <row r="4488" spans="1:2">
      <c r="A4488" t="str">
        <f t="shared" si="70"/>
        <v>64702</v>
      </c>
      <c r="B4488" s="254" t="s">
        <v>4849</v>
      </c>
    </row>
    <row r="4489" spans="1:2">
      <c r="A4489" t="str">
        <f t="shared" si="70"/>
        <v>64704</v>
      </c>
      <c r="B4489" s="254" t="s">
        <v>4850</v>
      </c>
    </row>
    <row r="4490" spans="1:2">
      <c r="A4490" t="str">
        <f t="shared" si="70"/>
        <v>64705</v>
      </c>
      <c r="B4490" s="254" t="s">
        <v>4851</v>
      </c>
    </row>
    <row r="4491" spans="1:2">
      <c r="A4491" t="str">
        <f t="shared" si="70"/>
        <v>64708</v>
      </c>
      <c r="B4491" s="254" t="s">
        <v>4852</v>
      </c>
    </row>
    <row r="4492" spans="1:2">
      <c r="A4492" t="str">
        <f t="shared" si="70"/>
        <v>64709</v>
      </c>
      <c r="B4492" s="254" t="s">
        <v>4853</v>
      </c>
    </row>
    <row r="4493" spans="1:2">
      <c r="A4493" t="str">
        <f t="shared" si="70"/>
        <v>64711</v>
      </c>
      <c r="B4493" s="254" t="s">
        <v>4854</v>
      </c>
    </row>
    <row r="4494" spans="1:2">
      <c r="A4494" t="str">
        <f t="shared" si="70"/>
        <v>64712</v>
      </c>
      <c r="B4494" s="254" t="s">
        <v>4855</v>
      </c>
    </row>
    <row r="4495" spans="1:2">
      <c r="A4495" t="str">
        <f t="shared" si="70"/>
        <v>64713</v>
      </c>
      <c r="B4495" s="254" t="s">
        <v>4856</v>
      </c>
    </row>
    <row r="4496" spans="1:2">
      <c r="A4496" t="str">
        <f t="shared" si="70"/>
        <v>64714</v>
      </c>
      <c r="B4496" s="254" t="s">
        <v>4857</v>
      </c>
    </row>
    <row r="4497" spans="1:2">
      <c r="A4497" t="str">
        <f t="shared" si="70"/>
        <v>64715</v>
      </c>
      <c r="B4497" s="254" t="s">
        <v>4858</v>
      </c>
    </row>
    <row r="4498" spans="1:2">
      <c r="A4498" t="str">
        <f t="shared" si="70"/>
        <v>64716</v>
      </c>
      <c r="B4498" s="254" t="s">
        <v>4859</v>
      </c>
    </row>
    <row r="4499" spans="1:2">
      <c r="A4499" t="str">
        <f t="shared" si="70"/>
        <v>64717</v>
      </c>
      <c r="B4499" s="254" t="s">
        <v>4860</v>
      </c>
    </row>
    <row r="4500" spans="1:2">
      <c r="A4500" t="str">
        <f t="shared" si="70"/>
        <v>64718</v>
      </c>
      <c r="B4500" s="254" t="s">
        <v>4861</v>
      </c>
    </row>
    <row r="4501" spans="1:2">
      <c r="A4501" t="str">
        <f t="shared" si="70"/>
        <v>64719</v>
      </c>
      <c r="B4501" s="254" t="s">
        <v>4862</v>
      </c>
    </row>
    <row r="4502" spans="1:2">
      <c r="A4502" t="str">
        <f t="shared" si="70"/>
        <v>64720</v>
      </c>
      <c r="B4502" s="254" t="s">
        <v>4863</v>
      </c>
    </row>
    <row r="4503" spans="1:2">
      <c r="A4503" t="str">
        <f t="shared" si="70"/>
        <v>64721</v>
      </c>
      <c r="B4503" s="254" t="s">
        <v>4864</v>
      </c>
    </row>
    <row r="4504" spans="1:2">
      <c r="A4504" t="str">
        <f t="shared" si="70"/>
        <v>64722</v>
      </c>
      <c r="B4504" s="254" t="s">
        <v>4865</v>
      </c>
    </row>
    <row r="4505" spans="1:2">
      <c r="A4505" t="str">
        <f t="shared" si="70"/>
        <v>64723</v>
      </c>
      <c r="B4505" s="254" t="s">
        <v>4866</v>
      </c>
    </row>
    <row r="4506" spans="1:2">
      <c r="A4506" t="str">
        <f t="shared" si="70"/>
        <v>64724</v>
      </c>
      <c r="B4506" s="254" t="s">
        <v>4867</v>
      </c>
    </row>
    <row r="4507" spans="1:2">
      <c r="A4507" t="str">
        <f t="shared" si="70"/>
        <v>64725</v>
      </c>
      <c r="B4507" s="254" t="s">
        <v>4868</v>
      </c>
    </row>
    <row r="4508" spans="1:2">
      <c r="A4508" t="str">
        <f t="shared" si="70"/>
        <v>64726</v>
      </c>
      <c r="B4508" s="254" t="s">
        <v>4869</v>
      </c>
    </row>
    <row r="4509" spans="1:2">
      <c r="A4509" t="str">
        <f t="shared" si="70"/>
        <v>64728</v>
      </c>
      <c r="B4509" s="254" t="s">
        <v>4870</v>
      </c>
    </row>
    <row r="4510" spans="1:2">
      <c r="A4510" t="str">
        <f t="shared" si="70"/>
        <v>64730</v>
      </c>
      <c r="B4510" s="254" t="s">
        <v>4871</v>
      </c>
    </row>
    <row r="4511" spans="1:2">
      <c r="A4511" t="str">
        <f t="shared" si="70"/>
        <v>64731</v>
      </c>
      <c r="B4511" s="254" t="s">
        <v>4872</v>
      </c>
    </row>
    <row r="4512" spans="1:2">
      <c r="A4512" t="str">
        <f t="shared" si="70"/>
        <v>64733</v>
      </c>
      <c r="B4512" s="254" t="s">
        <v>4873</v>
      </c>
    </row>
    <row r="4513" spans="1:2">
      <c r="A4513" t="str">
        <f t="shared" si="70"/>
        <v>64735</v>
      </c>
      <c r="B4513" s="254" t="s">
        <v>4874</v>
      </c>
    </row>
    <row r="4514" spans="1:2">
      <c r="A4514" t="str">
        <f t="shared" si="70"/>
        <v>64736</v>
      </c>
      <c r="B4514" s="254" t="s">
        <v>4875</v>
      </c>
    </row>
    <row r="4515" spans="1:2">
      <c r="A4515" t="str">
        <f t="shared" si="70"/>
        <v>64737</v>
      </c>
      <c r="B4515" s="254" t="s">
        <v>4876</v>
      </c>
    </row>
    <row r="4516" spans="1:2">
      <c r="A4516" t="str">
        <f t="shared" si="70"/>
        <v>64739</v>
      </c>
      <c r="B4516" s="254" t="s">
        <v>4877</v>
      </c>
    </row>
    <row r="4517" spans="1:2">
      <c r="A4517" t="str">
        <f t="shared" si="70"/>
        <v>64740</v>
      </c>
      <c r="B4517" s="254" t="s">
        <v>4878</v>
      </c>
    </row>
    <row r="4518" spans="1:2">
      <c r="A4518" t="str">
        <f t="shared" si="70"/>
        <v>64742</v>
      </c>
      <c r="B4518" s="254" t="s">
        <v>4879</v>
      </c>
    </row>
    <row r="4519" spans="1:2">
      <c r="A4519" t="str">
        <f t="shared" si="70"/>
        <v>64743</v>
      </c>
      <c r="B4519" s="254" t="s">
        <v>4880</v>
      </c>
    </row>
    <row r="4520" spans="1:2">
      <c r="A4520" t="str">
        <f t="shared" si="70"/>
        <v>64744</v>
      </c>
      <c r="B4520" s="254" t="s">
        <v>4881</v>
      </c>
    </row>
    <row r="4521" spans="1:2">
      <c r="A4521" t="str">
        <f t="shared" si="70"/>
        <v>64745</v>
      </c>
      <c r="B4521" s="254" t="s">
        <v>4882</v>
      </c>
    </row>
    <row r="4522" spans="1:2">
      <c r="A4522" t="str">
        <f t="shared" si="70"/>
        <v>64748</v>
      </c>
      <c r="B4522" s="254" t="s">
        <v>4883</v>
      </c>
    </row>
    <row r="4523" spans="1:2">
      <c r="A4523" t="str">
        <f t="shared" si="70"/>
        <v>64749</v>
      </c>
      <c r="B4523" s="254" t="s">
        <v>4884</v>
      </c>
    </row>
    <row r="4524" spans="1:2">
      <c r="A4524" t="str">
        <f t="shared" si="70"/>
        <v>64752</v>
      </c>
      <c r="B4524" s="254" t="s">
        <v>4885</v>
      </c>
    </row>
    <row r="4525" spans="1:2">
      <c r="A4525" t="str">
        <f t="shared" si="70"/>
        <v>64753</v>
      </c>
      <c r="B4525" s="254" t="s">
        <v>4886</v>
      </c>
    </row>
    <row r="4526" spans="1:2">
      <c r="A4526" t="str">
        <f t="shared" si="70"/>
        <v>64754</v>
      </c>
      <c r="B4526" s="254" t="s">
        <v>4887</v>
      </c>
    </row>
    <row r="4527" spans="1:2">
      <c r="A4527" t="str">
        <f t="shared" si="70"/>
        <v>64755</v>
      </c>
      <c r="B4527" s="254" t="s">
        <v>4888</v>
      </c>
    </row>
    <row r="4528" spans="1:2">
      <c r="A4528" t="str">
        <f t="shared" si="70"/>
        <v>64756</v>
      </c>
      <c r="B4528" s="254" t="s">
        <v>4889</v>
      </c>
    </row>
    <row r="4529" spans="1:2">
      <c r="A4529" t="str">
        <f t="shared" si="70"/>
        <v>64758</v>
      </c>
      <c r="B4529" s="254" t="s">
        <v>4890</v>
      </c>
    </row>
    <row r="4530" spans="1:2">
      <c r="A4530" t="str">
        <f t="shared" si="70"/>
        <v>64759</v>
      </c>
      <c r="B4530" s="254" t="s">
        <v>4891</v>
      </c>
    </row>
    <row r="4531" spans="1:2">
      <c r="A4531" t="str">
        <f t="shared" si="70"/>
        <v>64761</v>
      </c>
      <c r="B4531" s="254" t="s">
        <v>4892</v>
      </c>
    </row>
    <row r="4532" spans="1:2">
      <c r="A4532" t="str">
        <f t="shared" si="70"/>
        <v>64762</v>
      </c>
      <c r="B4532" s="254" t="s">
        <v>4893</v>
      </c>
    </row>
    <row r="4533" spans="1:2">
      <c r="A4533" t="str">
        <f t="shared" si="70"/>
        <v>64763</v>
      </c>
      <c r="B4533" s="254" t="s">
        <v>4894</v>
      </c>
    </row>
    <row r="4534" spans="1:2">
      <c r="A4534" t="str">
        <f t="shared" si="70"/>
        <v>64764</v>
      </c>
      <c r="B4534" s="254" t="s">
        <v>4895</v>
      </c>
    </row>
    <row r="4535" spans="1:2">
      <c r="A4535" t="str">
        <f t="shared" si="70"/>
        <v>64765</v>
      </c>
      <c r="B4535" s="254" t="s">
        <v>4896</v>
      </c>
    </row>
    <row r="4536" spans="1:2">
      <c r="A4536" t="str">
        <f t="shared" si="70"/>
        <v>64766</v>
      </c>
      <c r="B4536" s="254" t="s">
        <v>4897</v>
      </c>
    </row>
    <row r="4537" spans="1:2">
      <c r="A4537" t="str">
        <f t="shared" si="70"/>
        <v>64767</v>
      </c>
      <c r="B4537" s="254" t="s">
        <v>4898</v>
      </c>
    </row>
    <row r="4538" spans="1:2">
      <c r="A4538" t="str">
        <f t="shared" si="70"/>
        <v>64768</v>
      </c>
      <c r="B4538" s="254" t="s">
        <v>4899</v>
      </c>
    </row>
    <row r="4539" spans="1:2">
      <c r="A4539" t="str">
        <f t="shared" si="70"/>
        <v>64769</v>
      </c>
      <c r="B4539" s="254" t="s">
        <v>4900</v>
      </c>
    </row>
    <row r="4540" spans="1:2">
      <c r="A4540" t="str">
        <f t="shared" si="70"/>
        <v>64770</v>
      </c>
      <c r="B4540" s="254" t="s">
        <v>4901</v>
      </c>
    </row>
    <row r="4541" spans="1:2">
      <c r="A4541" t="str">
        <f t="shared" si="70"/>
        <v>64774</v>
      </c>
      <c r="B4541" s="254" t="s">
        <v>4902</v>
      </c>
    </row>
    <row r="4542" spans="1:2">
      <c r="A4542" t="str">
        <f t="shared" si="70"/>
        <v>64776</v>
      </c>
      <c r="B4542" s="254" t="s">
        <v>4903</v>
      </c>
    </row>
    <row r="4543" spans="1:2">
      <c r="A4543" t="str">
        <f t="shared" si="70"/>
        <v>64777</v>
      </c>
      <c r="B4543" s="254" t="s">
        <v>4904</v>
      </c>
    </row>
    <row r="4544" spans="1:2">
      <c r="A4544" t="str">
        <f t="shared" si="70"/>
        <v>64778</v>
      </c>
      <c r="B4544" s="254" t="s">
        <v>4905</v>
      </c>
    </row>
    <row r="4545" spans="1:2">
      <c r="A4545" t="str">
        <f t="shared" si="70"/>
        <v>64780</v>
      </c>
      <c r="B4545" s="254" t="s">
        <v>4906</v>
      </c>
    </row>
    <row r="4546" spans="1:2">
      <c r="A4546" t="str">
        <f t="shared" si="70"/>
        <v>64782</v>
      </c>
      <c r="B4546" s="254" t="s">
        <v>4907</v>
      </c>
    </row>
    <row r="4547" spans="1:2">
      <c r="A4547" t="str">
        <f t="shared" ref="A4547:A4610" si="71">LEFT(B4547,5)</f>
        <v>64783</v>
      </c>
      <c r="B4547" s="254" t="s">
        <v>4908</v>
      </c>
    </row>
    <row r="4548" spans="1:2">
      <c r="A4548" t="str">
        <f t="shared" si="71"/>
        <v>64785</v>
      </c>
      <c r="B4548" s="254" t="s">
        <v>4909</v>
      </c>
    </row>
    <row r="4549" spans="1:2">
      <c r="A4549" t="str">
        <f t="shared" si="71"/>
        <v>64786</v>
      </c>
      <c r="B4549" s="254" t="s">
        <v>4910</v>
      </c>
    </row>
    <row r="4550" spans="1:2">
      <c r="A4550" t="str">
        <f t="shared" si="71"/>
        <v>64787</v>
      </c>
      <c r="B4550" s="254" t="s">
        <v>4911</v>
      </c>
    </row>
    <row r="4551" spans="1:2">
      <c r="A4551" t="str">
        <f t="shared" si="71"/>
        <v>64788</v>
      </c>
      <c r="B4551" s="254" t="s">
        <v>4912</v>
      </c>
    </row>
    <row r="4552" spans="1:2">
      <c r="A4552" t="str">
        <f t="shared" si="71"/>
        <v>64799</v>
      </c>
      <c r="B4552" s="254" t="s">
        <v>4913</v>
      </c>
    </row>
    <row r="4553" spans="1:2">
      <c r="A4553" t="str">
        <f t="shared" si="71"/>
        <v>64804</v>
      </c>
      <c r="B4553" s="254" t="s">
        <v>4914</v>
      </c>
    </row>
    <row r="4554" spans="1:2">
      <c r="A4554" t="str">
        <f t="shared" si="71"/>
        <v>64805</v>
      </c>
      <c r="B4554" s="254" t="s">
        <v>4915</v>
      </c>
    </row>
    <row r="4555" spans="1:2">
      <c r="A4555" t="str">
        <f t="shared" si="71"/>
        <v>64808</v>
      </c>
      <c r="B4555" s="254" t="s">
        <v>4916</v>
      </c>
    </row>
    <row r="4556" spans="1:2">
      <c r="A4556" t="str">
        <f t="shared" si="71"/>
        <v>64809</v>
      </c>
      <c r="B4556" s="254" t="s">
        <v>4917</v>
      </c>
    </row>
    <row r="4557" spans="1:2">
      <c r="A4557" t="str">
        <f t="shared" si="71"/>
        <v>64811</v>
      </c>
      <c r="B4557" s="254" t="s">
        <v>4918</v>
      </c>
    </row>
    <row r="4558" spans="1:2">
      <c r="A4558" t="str">
        <f t="shared" si="71"/>
        <v>64812</v>
      </c>
      <c r="B4558" s="254" t="s">
        <v>4919</v>
      </c>
    </row>
    <row r="4559" spans="1:2">
      <c r="A4559" t="str">
        <f t="shared" si="71"/>
        <v>64813</v>
      </c>
      <c r="B4559" s="254" t="s">
        <v>4920</v>
      </c>
    </row>
    <row r="4560" spans="1:2">
      <c r="A4560" t="str">
        <f t="shared" si="71"/>
        <v>64814</v>
      </c>
      <c r="B4560" s="254" t="s">
        <v>4921</v>
      </c>
    </row>
    <row r="4561" spans="1:2">
      <c r="A4561" t="str">
        <f t="shared" si="71"/>
        <v>64816</v>
      </c>
      <c r="B4561" s="254" t="s">
        <v>4922</v>
      </c>
    </row>
    <row r="4562" spans="1:2">
      <c r="A4562" t="str">
        <f t="shared" si="71"/>
        <v>64819</v>
      </c>
      <c r="B4562" s="254" t="s">
        <v>4923</v>
      </c>
    </row>
    <row r="4563" spans="1:2">
      <c r="A4563" t="str">
        <f t="shared" si="71"/>
        <v>64820</v>
      </c>
      <c r="B4563" s="254" t="s">
        <v>4924</v>
      </c>
    </row>
    <row r="4564" spans="1:2">
      <c r="A4564" t="str">
        <f t="shared" si="71"/>
        <v>64821</v>
      </c>
      <c r="B4564" s="254" t="s">
        <v>4925</v>
      </c>
    </row>
    <row r="4565" spans="1:2">
      <c r="A4565" t="str">
        <f t="shared" si="71"/>
        <v>64823</v>
      </c>
      <c r="B4565" s="254" t="s">
        <v>4926</v>
      </c>
    </row>
    <row r="4566" spans="1:2">
      <c r="A4566" t="str">
        <f t="shared" si="71"/>
        <v>64824</v>
      </c>
      <c r="B4566" s="254" t="s">
        <v>4927</v>
      </c>
    </row>
    <row r="4567" spans="1:2">
      <c r="A4567" t="str">
        <f t="shared" si="71"/>
        <v>64825</v>
      </c>
      <c r="B4567" s="254" t="s">
        <v>4928</v>
      </c>
    </row>
    <row r="4568" spans="1:2">
      <c r="A4568" t="str">
        <f t="shared" si="71"/>
        <v>64826</v>
      </c>
      <c r="B4568" s="254" t="s">
        <v>4929</v>
      </c>
    </row>
    <row r="4569" spans="1:2">
      <c r="A4569" t="str">
        <f t="shared" si="71"/>
        <v>64827</v>
      </c>
      <c r="B4569" s="254" t="s">
        <v>4930</v>
      </c>
    </row>
    <row r="4570" spans="1:2">
      <c r="A4570" t="str">
        <f t="shared" si="71"/>
        <v>64830</v>
      </c>
      <c r="B4570" s="254" t="s">
        <v>4931</v>
      </c>
    </row>
    <row r="4571" spans="1:2">
      <c r="A4571" t="str">
        <f t="shared" si="71"/>
        <v>64831</v>
      </c>
      <c r="B4571" s="254" t="s">
        <v>4932</v>
      </c>
    </row>
    <row r="4572" spans="1:2">
      <c r="A4572" t="str">
        <f t="shared" si="71"/>
        <v>64833</v>
      </c>
      <c r="B4572" s="254" t="s">
        <v>4933</v>
      </c>
    </row>
    <row r="4573" spans="1:2">
      <c r="A4573" t="str">
        <f t="shared" si="71"/>
        <v>64834</v>
      </c>
      <c r="B4573" s="254" t="s">
        <v>4934</v>
      </c>
    </row>
    <row r="4574" spans="1:2">
      <c r="A4574" t="str">
        <f t="shared" si="71"/>
        <v>64835</v>
      </c>
      <c r="B4574" s="254" t="s">
        <v>4935</v>
      </c>
    </row>
    <row r="4575" spans="1:2">
      <c r="A4575" t="str">
        <f t="shared" si="71"/>
        <v>64836</v>
      </c>
      <c r="B4575" s="254" t="s">
        <v>4936</v>
      </c>
    </row>
    <row r="4576" spans="1:2">
      <c r="A4576" t="str">
        <f t="shared" si="71"/>
        <v>64837</v>
      </c>
      <c r="B4576" s="254" t="s">
        <v>4937</v>
      </c>
    </row>
    <row r="4577" spans="1:2">
      <c r="A4577" t="str">
        <f t="shared" si="71"/>
        <v>64838</v>
      </c>
      <c r="B4577" s="254" t="s">
        <v>4938</v>
      </c>
    </row>
    <row r="4578" spans="1:2">
      <c r="A4578" t="str">
        <f t="shared" si="71"/>
        <v>64839</v>
      </c>
      <c r="B4578" s="254" t="s">
        <v>4939</v>
      </c>
    </row>
    <row r="4579" spans="1:2">
      <c r="A4579" t="str">
        <f t="shared" si="71"/>
        <v>64840</v>
      </c>
      <c r="B4579" s="254" t="s">
        <v>4940</v>
      </c>
    </row>
    <row r="4580" spans="1:2">
      <c r="A4580" t="str">
        <f t="shared" si="71"/>
        <v>64841</v>
      </c>
      <c r="B4580" s="254" t="s">
        <v>4941</v>
      </c>
    </row>
    <row r="4581" spans="1:2">
      <c r="A4581" t="str">
        <f t="shared" si="71"/>
        <v>64842</v>
      </c>
      <c r="B4581" s="254" t="s">
        <v>4942</v>
      </c>
    </row>
    <row r="4582" spans="1:2">
      <c r="A4582" t="str">
        <f t="shared" si="71"/>
        <v>64844</v>
      </c>
      <c r="B4582" s="254" t="s">
        <v>4943</v>
      </c>
    </row>
    <row r="4583" spans="1:2">
      <c r="A4583" t="str">
        <f t="shared" si="71"/>
        <v>64845</v>
      </c>
      <c r="B4583" s="254" t="s">
        <v>4944</v>
      </c>
    </row>
    <row r="4584" spans="1:2">
      <c r="A4584" t="str">
        <f t="shared" si="71"/>
        <v>64846</v>
      </c>
      <c r="B4584" s="254" t="s">
        <v>4945</v>
      </c>
    </row>
    <row r="4585" spans="1:2">
      <c r="A4585" t="str">
        <f t="shared" si="71"/>
        <v>64850</v>
      </c>
      <c r="B4585" s="254" t="s">
        <v>4946</v>
      </c>
    </row>
    <row r="4586" spans="1:2">
      <c r="A4586" t="str">
        <f t="shared" si="71"/>
        <v>64852</v>
      </c>
      <c r="B4586" s="254" t="s">
        <v>4947</v>
      </c>
    </row>
    <row r="4587" spans="1:2">
      <c r="A4587" t="str">
        <f t="shared" si="71"/>
        <v>64853</v>
      </c>
      <c r="B4587" s="254" t="s">
        <v>4948</v>
      </c>
    </row>
    <row r="4588" spans="1:2">
      <c r="A4588" t="str">
        <f t="shared" si="71"/>
        <v>64854</v>
      </c>
      <c r="B4588" s="254" t="s">
        <v>4949</v>
      </c>
    </row>
    <row r="4589" spans="1:2">
      <c r="A4589" t="str">
        <f t="shared" si="71"/>
        <v>64855</v>
      </c>
      <c r="B4589" s="254" t="s">
        <v>4950</v>
      </c>
    </row>
    <row r="4590" spans="1:2">
      <c r="A4590" t="str">
        <f t="shared" si="71"/>
        <v>64858</v>
      </c>
      <c r="B4590" s="254" t="s">
        <v>4951</v>
      </c>
    </row>
    <row r="4591" spans="1:2">
      <c r="A4591" t="str">
        <f t="shared" si="71"/>
        <v>64862</v>
      </c>
      <c r="B4591" s="254" t="s">
        <v>4952</v>
      </c>
    </row>
    <row r="4592" spans="1:2">
      <c r="A4592" t="str">
        <f t="shared" si="71"/>
        <v>64863</v>
      </c>
      <c r="B4592" s="254" t="s">
        <v>4953</v>
      </c>
    </row>
    <row r="4593" spans="1:2">
      <c r="A4593" t="str">
        <f t="shared" si="71"/>
        <v>64865</v>
      </c>
      <c r="B4593" s="254" t="s">
        <v>4954</v>
      </c>
    </row>
    <row r="4594" spans="1:2">
      <c r="A4594" t="str">
        <f t="shared" si="71"/>
        <v>64866</v>
      </c>
      <c r="B4594" s="254" t="s">
        <v>4955</v>
      </c>
    </row>
    <row r="4595" spans="1:2">
      <c r="A4595" t="str">
        <f t="shared" si="71"/>
        <v>64870</v>
      </c>
      <c r="B4595" s="254" t="s">
        <v>4956</v>
      </c>
    </row>
    <row r="4596" spans="1:2">
      <c r="A4596" t="str">
        <f t="shared" si="71"/>
        <v>64871</v>
      </c>
      <c r="B4596" s="254" t="s">
        <v>4957</v>
      </c>
    </row>
    <row r="4597" spans="1:2">
      <c r="A4597" t="str">
        <f t="shared" si="71"/>
        <v>64872</v>
      </c>
      <c r="B4597" s="254" t="s">
        <v>4958</v>
      </c>
    </row>
    <row r="4598" spans="1:2">
      <c r="A4598" t="str">
        <f t="shared" si="71"/>
        <v>64875</v>
      </c>
      <c r="B4598" s="254" t="s">
        <v>4959</v>
      </c>
    </row>
    <row r="4599" spans="1:2">
      <c r="A4599" t="str">
        <f t="shared" si="71"/>
        <v>64880</v>
      </c>
      <c r="B4599" s="254" t="s">
        <v>4960</v>
      </c>
    </row>
    <row r="4600" spans="1:2">
      <c r="A4600" t="str">
        <f t="shared" si="71"/>
        <v>64881</v>
      </c>
      <c r="B4600" s="254" t="s">
        <v>4961</v>
      </c>
    </row>
    <row r="4601" spans="1:2">
      <c r="A4601" t="str">
        <f t="shared" si="71"/>
        <v>64882</v>
      </c>
      <c r="B4601" s="254" t="s">
        <v>4962</v>
      </c>
    </row>
    <row r="4602" spans="1:2">
      <c r="A4602" t="str">
        <f t="shared" si="71"/>
        <v>64883</v>
      </c>
      <c r="B4602" s="254" t="s">
        <v>4963</v>
      </c>
    </row>
    <row r="4603" spans="1:2">
      <c r="A4603" t="str">
        <f t="shared" si="71"/>
        <v>64884</v>
      </c>
      <c r="B4603" s="254" t="s">
        <v>4964</v>
      </c>
    </row>
    <row r="4604" spans="1:2">
      <c r="A4604" t="str">
        <f t="shared" si="71"/>
        <v>64886</v>
      </c>
      <c r="B4604" s="254" t="s">
        <v>4965</v>
      </c>
    </row>
    <row r="4605" spans="1:2">
      <c r="A4605" t="str">
        <f t="shared" si="71"/>
        <v>64887</v>
      </c>
      <c r="B4605" s="254" t="s">
        <v>4966</v>
      </c>
    </row>
    <row r="4606" spans="1:2">
      <c r="A4606" t="str">
        <f t="shared" si="71"/>
        <v>64888</v>
      </c>
      <c r="B4606" s="254" t="s">
        <v>4967</v>
      </c>
    </row>
    <row r="4607" spans="1:2">
      <c r="A4607" t="str">
        <f t="shared" si="71"/>
        <v>64889</v>
      </c>
      <c r="B4607" s="254" t="s">
        <v>4968</v>
      </c>
    </row>
    <row r="4608" spans="1:2">
      <c r="A4608" t="str">
        <f t="shared" si="71"/>
        <v>64892</v>
      </c>
      <c r="B4608" s="254" t="s">
        <v>4969</v>
      </c>
    </row>
    <row r="4609" spans="1:2">
      <c r="A4609" t="str">
        <f t="shared" si="71"/>
        <v>64894</v>
      </c>
      <c r="B4609" s="254" t="s">
        <v>4970</v>
      </c>
    </row>
    <row r="4610" spans="1:2">
      <c r="A4610" t="str">
        <f t="shared" si="71"/>
        <v>64895</v>
      </c>
      <c r="B4610" s="254" t="s">
        <v>4971</v>
      </c>
    </row>
    <row r="4611" spans="1:2">
      <c r="A4611" t="str">
        <f t="shared" ref="A4611:A4674" si="72">LEFT(B4611,5)</f>
        <v>64897</v>
      </c>
      <c r="B4611" s="254" t="s">
        <v>4972</v>
      </c>
    </row>
    <row r="4612" spans="1:2">
      <c r="A4612" t="str">
        <f t="shared" si="72"/>
        <v>64898</v>
      </c>
      <c r="B4612" s="254" t="s">
        <v>4973</v>
      </c>
    </row>
    <row r="4613" spans="1:2">
      <c r="A4613" t="str">
        <f t="shared" si="72"/>
        <v>64900</v>
      </c>
      <c r="B4613" s="254" t="s">
        <v>4974</v>
      </c>
    </row>
    <row r="4614" spans="1:2">
      <c r="A4614" t="str">
        <f t="shared" si="72"/>
        <v>64903</v>
      </c>
      <c r="B4614" s="254" t="s">
        <v>4975</v>
      </c>
    </row>
    <row r="4615" spans="1:2">
      <c r="A4615" t="str">
        <f t="shared" si="72"/>
        <v>64904</v>
      </c>
      <c r="B4615" s="254" t="s">
        <v>4976</v>
      </c>
    </row>
    <row r="4616" spans="1:2">
      <c r="A4616" t="str">
        <f t="shared" si="72"/>
        <v>64905</v>
      </c>
      <c r="B4616" s="254" t="s">
        <v>4977</v>
      </c>
    </row>
    <row r="4617" spans="1:2">
      <c r="A4617" t="str">
        <f t="shared" si="72"/>
        <v>64906</v>
      </c>
      <c r="B4617" s="254" t="s">
        <v>4978</v>
      </c>
    </row>
    <row r="4618" spans="1:2">
      <c r="A4618" t="str">
        <f t="shared" si="72"/>
        <v>64907</v>
      </c>
      <c r="B4618" s="254" t="s">
        <v>4979</v>
      </c>
    </row>
    <row r="4619" spans="1:2">
      <c r="A4619" t="str">
        <f t="shared" si="72"/>
        <v>64909</v>
      </c>
      <c r="B4619" s="254" t="s">
        <v>4980</v>
      </c>
    </row>
    <row r="4620" spans="1:2">
      <c r="A4620" t="str">
        <f t="shared" si="72"/>
        <v>64910</v>
      </c>
      <c r="B4620" s="254" t="s">
        <v>4981</v>
      </c>
    </row>
    <row r="4621" spans="1:2">
      <c r="A4621" t="str">
        <f t="shared" si="72"/>
        <v>64911</v>
      </c>
      <c r="B4621" s="254" t="s">
        <v>4982</v>
      </c>
    </row>
    <row r="4622" spans="1:2">
      <c r="A4622" t="str">
        <f t="shared" si="72"/>
        <v>64914</v>
      </c>
      <c r="B4622" s="254" t="s">
        <v>4983</v>
      </c>
    </row>
    <row r="4623" spans="1:2">
      <c r="A4623" t="str">
        <f t="shared" si="72"/>
        <v>64915</v>
      </c>
      <c r="B4623" s="254" t="s">
        <v>4984</v>
      </c>
    </row>
    <row r="4624" spans="1:2">
      <c r="A4624" t="str">
        <f t="shared" si="72"/>
        <v>64916</v>
      </c>
      <c r="B4624" s="254" t="s">
        <v>4985</v>
      </c>
    </row>
    <row r="4625" spans="1:2">
      <c r="A4625" t="str">
        <f t="shared" si="72"/>
        <v>64918</v>
      </c>
      <c r="B4625" s="254" t="s">
        <v>4986</v>
      </c>
    </row>
    <row r="4626" spans="1:2">
      <c r="A4626" t="str">
        <f t="shared" si="72"/>
        <v>64919</v>
      </c>
      <c r="B4626" s="254" t="s">
        <v>4987</v>
      </c>
    </row>
    <row r="4627" spans="1:2">
      <c r="A4627" t="str">
        <f t="shared" si="72"/>
        <v>64920</v>
      </c>
      <c r="B4627" s="254" t="s">
        <v>4988</v>
      </c>
    </row>
    <row r="4628" spans="1:2">
      <c r="A4628" t="str">
        <f t="shared" si="72"/>
        <v>64921</v>
      </c>
      <c r="B4628" s="254" t="s">
        <v>4989</v>
      </c>
    </row>
    <row r="4629" spans="1:2">
      <c r="A4629" t="str">
        <f t="shared" si="72"/>
        <v>64922</v>
      </c>
      <c r="B4629" s="254" t="s">
        <v>4990</v>
      </c>
    </row>
    <row r="4630" spans="1:2">
      <c r="A4630" t="str">
        <f t="shared" si="72"/>
        <v>64923</v>
      </c>
      <c r="B4630" s="254" t="s">
        <v>4991</v>
      </c>
    </row>
    <row r="4631" spans="1:2">
      <c r="A4631" t="str">
        <f t="shared" si="72"/>
        <v>64926</v>
      </c>
      <c r="B4631" s="254" t="s">
        <v>4992</v>
      </c>
    </row>
    <row r="4632" spans="1:2">
      <c r="A4632" t="str">
        <f t="shared" si="72"/>
        <v>64927</v>
      </c>
      <c r="B4632" s="254" t="s">
        <v>4993</v>
      </c>
    </row>
    <row r="4633" spans="1:2">
      <c r="A4633" t="str">
        <f t="shared" si="72"/>
        <v>64929</v>
      </c>
      <c r="B4633" s="254" t="s">
        <v>4994</v>
      </c>
    </row>
    <row r="4634" spans="1:2">
      <c r="A4634" t="str">
        <f t="shared" si="72"/>
        <v>64930</v>
      </c>
      <c r="B4634" s="254" t="s">
        <v>4995</v>
      </c>
    </row>
    <row r="4635" spans="1:2">
      <c r="A4635" t="str">
        <f t="shared" si="72"/>
        <v>64931</v>
      </c>
      <c r="B4635" s="254" t="s">
        <v>4996</v>
      </c>
    </row>
    <row r="4636" spans="1:2">
      <c r="A4636" t="str">
        <f t="shared" si="72"/>
        <v>64932</v>
      </c>
      <c r="B4636" s="254" t="s">
        <v>4997</v>
      </c>
    </row>
    <row r="4637" spans="1:2">
      <c r="A4637" t="str">
        <f t="shared" si="72"/>
        <v>64933</v>
      </c>
      <c r="B4637" s="254" t="s">
        <v>4998</v>
      </c>
    </row>
    <row r="4638" spans="1:2">
      <c r="A4638" t="str">
        <f t="shared" si="72"/>
        <v>64934</v>
      </c>
      <c r="B4638" s="254" t="s">
        <v>4999</v>
      </c>
    </row>
    <row r="4639" spans="1:2">
      <c r="A4639" t="str">
        <f t="shared" si="72"/>
        <v>64935</v>
      </c>
      <c r="B4639" s="254" t="s">
        <v>5000</v>
      </c>
    </row>
    <row r="4640" spans="1:2">
      <c r="A4640" t="str">
        <f t="shared" si="72"/>
        <v>64936</v>
      </c>
      <c r="B4640" s="254" t="s">
        <v>5001</v>
      </c>
    </row>
    <row r="4641" spans="1:2">
      <c r="A4641" t="str">
        <f t="shared" si="72"/>
        <v>64938</v>
      </c>
      <c r="B4641" s="254" t="s">
        <v>5002</v>
      </c>
    </row>
    <row r="4642" spans="1:2">
      <c r="A4642" t="str">
        <f t="shared" si="72"/>
        <v>64940</v>
      </c>
      <c r="B4642" s="254" t="s">
        <v>5003</v>
      </c>
    </row>
    <row r="4643" spans="1:2">
      <c r="A4643" t="str">
        <f t="shared" si="72"/>
        <v>64941</v>
      </c>
      <c r="B4643" s="254" t="s">
        <v>5004</v>
      </c>
    </row>
    <row r="4644" spans="1:2">
      <c r="A4644" t="str">
        <f t="shared" si="72"/>
        <v>64944</v>
      </c>
      <c r="B4644" s="254" t="s">
        <v>5005</v>
      </c>
    </row>
    <row r="4645" spans="1:2">
      <c r="A4645" t="str">
        <f t="shared" si="72"/>
        <v>64945</v>
      </c>
      <c r="B4645" s="254" t="s">
        <v>5006</v>
      </c>
    </row>
    <row r="4646" spans="1:2">
      <c r="A4646" t="str">
        <f t="shared" si="72"/>
        <v>64946</v>
      </c>
      <c r="B4646" s="254" t="s">
        <v>5007</v>
      </c>
    </row>
    <row r="4647" spans="1:2">
      <c r="A4647" t="str">
        <f t="shared" si="72"/>
        <v>64947</v>
      </c>
      <c r="B4647" s="254" t="s">
        <v>5008</v>
      </c>
    </row>
    <row r="4648" spans="1:2">
      <c r="A4648" t="str">
        <f t="shared" si="72"/>
        <v>64948</v>
      </c>
      <c r="B4648" s="254" t="s">
        <v>5009</v>
      </c>
    </row>
    <row r="4649" spans="1:2">
      <c r="A4649" t="str">
        <f t="shared" si="72"/>
        <v>64949</v>
      </c>
      <c r="B4649" s="254" t="s">
        <v>5010</v>
      </c>
    </row>
    <row r="4650" spans="1:2">
      <c r="A4650" t="str">
        <f t="shared" si="72"/>
        <v>64950</v>
      </c>
      <c r="B4650" s="254" t="s">
        <v>5011</v>
      </c>
    </row>
    <row r="4651" spans="1:2">
      <c r="A4651" t="str">
        <f t="shared" si="72"/>
        <v>64951</v>
      </c>
      <c r="B4651" s="254" t="s">
        <v>5012</v>
      </c>
    </row>
    <row r="4652" spans="1:2">
      <c r="A4652" t="str">
        <f t="shared" si="72"/>
        <v>64955</v>
      </c>
      <c r="B4652" s="254" t="s">
        <v>5013</v>
      </c>
    </row>
    <row r="4653" spans="1:2">
      <c r="A4653" t="str">
        <f t="shared" si="72"/>
        <v>64957</v>
      </c>
      <c r="B4653" s="254" t="s">
        <v>5014</v>
      </c>
    </row>
    <row r="4654" spans="1:2">
      <c r="A4654" t="str">
        <f t="shared" si="72"/>
        <v>64958</v>
      </c>
      <c r="B4654" s="254" t="s">
        <v>5015</v>
      </c>
    </row>
    <row r="4655" spans="1:2">
      <c r="A4655" t="str">
        <f t="shared" si="72"/>
        <v>64959</v>
      </c>
      <c r="B4655" s="254" t="s">
        <v>5016</v>
      </c>
    </row>
    <row r="4656" spans="1:2">
      <c r="A4656" t="str">
        <f t="shared" si="72"/>
        <v>64960</v>
      </c>
      <c r="B4656" s="254" t="s">
        <v>5017</v>
      </c>
    </row>
    <row r="4657" spans="1:2">
      <c r="A4657" t="str">
        <f t="shared" si="72"/>
        <v>64961</v>
      </c>
      <c r="B4657" s="254" t="s">
        <v>5018</v>
      </c>
    </row>
    <row r="4658" spans="1:2">
      <c r="A4658" t="str">
        <f t="shared" si="72"/>
        <v>64963</v>
      </c>
      <c r="B4658" s="254" t="s">
        <v>5019</v>
      </c>
    </row>
    <row r="4659" spans="1:2">
      <c r="A4659" t="str">
        <f t="shared" si="72"/>
        <v>64964</v>
      </c>
      <c r="B4659" s="254" t="s">
        <v>5020</v>
      </c>
    </row>
    <row r="4660" spans="1:2">
      <c r="A4660" t="str">
        <f t="shared" si="72"/>
        <v>64965</v>
      </c>
      <c r="B4660" s="254" t="s">
        <v>5021</v>
      </c>
    </row>
    <row r="4661" spans="1:2">
      <c r="A4661" t="str">
        <f t="shared" si="72"/>
        <v>64967</v>
      </c>
      <c r="B4661" s="254" t="s">
        <v>5022</v>
      </c>
    </row>
    <row r="4662" spans="1:2">
      <c r="A4662" t="str">
        <f t="shared" si="72"/>
        <v>64968</v>
      </c>
      <c r="B4662" s="254" t="s">
        <v>5023</v>
      </c>
    </row>
    <row r="4663" spans="1:2">
      <c r="A4663" t="str">
        <f t="shared" si="72"/>
        <v>64969</v>
      </c>
      <c r="B4663" s="254" t="s">
        <v>5024</v>
      </c>
    </row>
    <row r="4664" spans="1:2">
      <c r="A4664" t="str">
        <f t="shared" si="72"/>
        <v>64970</v>
      </c>
      <c r="B4664" s="254" t="s">
        <v>5025</v>
      </c>
    </row>
    <row r="4665" spans="1:2">
      <c r="A4665" t="str">
        <f t="shared" si="72"/>
        <v>64971</v>
      </c>
      <c r="B4665" s="254" t="s">
        <v>5026</v>
      </c>
    </row>
    <row r="4666" spans="1:2">
      <c r="A4666" t="str">
        <f t="shared" si="72"/>
        <v>64972</v>
      </c>
      <c r="B4666" s="254" t="s">
        <v>5027</v>
      </c>
    </row>
    <row r="4667" spans="1:2">
      <c r="A4667" t="str">
        <f t="shared" si="72"/>
        <v>64973</v>
      </c>
      <c r="B4667" s="254" t="s">
        <v>5028</v>
      </c>
    </row>
    <row r="4668" spans="1:2">
      <c r="A4668" t="str">
        <f t="shared" si="72"/>
        <v>64977</v>
      </c>
      <c r="B4668" s="254" t="s">
        <v>5029</v>
      </c>
    </row>
    <row r="4669" spans="1:2">
      <c r="A4669" t="str">
        <f t="shared" si="72"/>
        <v>64978</v>
      </c>
      <c r="B4669" s="254" t="s">
        <v>5030</v>
      </c>
    </row>
    <row r="4670" spans="1:2">
      <c r="A4670" t="str">
        <f t="shared" si="72"/>
        <v>64979</v>
      </c>
      <c r="B4670" s="254" t="s">
        <v>5031</v>
      </c>
    </row>
    <row r="4671" spans="1:2">
      <c r="A4671" t="str">
        <f t="shared" si="72"/>
        <v>64981</v>
      </c>
      <c r="B4671" s="254" t="s">
        <v>5032</v>
      </c>
    </row>
    <row r="4672" spans="1:2">
      <c r="A4672" t="str">
        <f t="shared" si="72"/>
        <v>64982</v>
      </c>
      <c r="B4672" s="254" t="s">
        <v>5033</v>
      </c>
    </row>
    <row r="4673" spans="1:2">
      <c r="A4673" t="str">
        <f t="shared" si="72"/>
        <v>64983</v>
      </c>
      <c r="B4673" s="254" t="s">
        <v>5034</v>
      </c>
    </row>
    <row r="4674" spans="1:2">
      <c r="A4674" t="str">
        <f t="shared" si="72"/>
        <v>64985</v>
      </c>
      <c r="B4674" s="254" t="s">
        <v>5035</v>
      </c>
    </row>
    <row r="4675" spans="1:2">
      <c r="A4675" t="str">
        <f t="shared" ref="A4675:A4738" si="73">LEFT(B4675,5)</f>
        <v>64986</v>
      </c>
      <c r="B4675" s="254" t="s">
        <v>5036</v>
      </c>
    </row>
    <row r="4676" spans="1:2">
      <c r="A4676" t="str">
        <f t="shared" si="73"/>
        <v>64988</v>
      </c>
      <c r="B4676" s="254" t="s">
        <v>5037</v>
      </c>
    </row>
    <row r="4677" spans="1:2">
      <c r="A4677" t="str">
        <f t="shared" si="73"/>
        <v>64990</v>
      </c>
      <c r="B4677" s="254" t="s">
        <v>5038</v>
      </c>
    </row>
    <row r="4678" spans="1:2">
      <c r="A4678" t="str">
        <f t="shared" si="73"/>
        <v>64992</v>
      </c>
      <c r="B4678" s="254" t="s">
        <v>5039</v>
      </c>
    </row>
    <row r="4679" spans="1:2">
      <c r="A4679" t="str">
        <f t="shared" si="73"/>
        <v>64994</v>
      </c>
      <c r="B4679" s="254" t="s">
        <v>5040</v>
      </c>
    </row>
    <row r="4680" spans="1:2">
      <c r="A4680" t="str">
        <f t="shared" si="73"/>
        <v>64996</v>
      </c>
      <c r="B4680" s="254" t="s">
        <v>5041</v>
      </c>
    </row>
    <row r="4681" spans="1:2">
      <c r="A4681" t="str">
        <f t="shared" si="73"/>
        <v>64997</v>
      </c>
      <c r="B4681" s="254" t="s">
        <v>5042</v>
      </c>
    </row>
    <row r="4682" spans="1:2">
      <c r="A4682" t="str">
        <f t="shared" si="73"/>
        <v>64999</v>
      </c>
      <c r="B4682" s="254" t="s">
        <v>5043</v>
      </c>
    </row>
    <row r="4683" spans="1:2">
      <c r="A4683" t="str">
        <f t="shared" si="73"/>
        <v>65000</v>
      </c>
      <c r="B4683" s="254" t="s">
        <v>5044</v>
      </c>
    </row>
    <row r="4684" spans="1:2">
      <c r="A4684" t="str">
        <f t="shared" si="73"/>
        <v>65001</v>
      </c>
      <c r="B4684" s="254" t="s">
        <v>5045</v>
      </c>
    </row>
    <row r="4685" spans="1:2">
      <c r="A4685" t="str">
        <f t="shared" si="73"/>
        <v>65002</v>
      </c>
      <c r="B4685" s="254" t="s">
        <v>5046</v>
      </c>
    </row>
    <row r="4686" spans="1:2">
      <c r="A4686" t="str">
        <f t="shared" si="73"/>
        <v>65004</v>
      </c>
      <c r="B4686" s="254" t="s">
        <v>5047</v>
      </c>
    </row>
    <row r="4687" spans="1:2">
      <c r="A4687" t="str">
        <f t="shared" si="73"/>
        <v>65005</v>
      </c>
      <c r="B4687" s="254" t="s">
        <v>5048</v>
      </c>
    </row>
    <row r="4688" spans="1:2">
      <c r="A4688" t="str">
        <f t="shared" si="73"/>
        <v>65006</v>
      </c>
      <c r="B4688" s="254" t="s">
        <v>5049</v>
      </c>
    </row>
    <row r="4689" spans="1:2">
      <c r="A4689" t="str">
        <f t="shared" si="73"/>
        <v>65008</v>
      </c>
      <c r="B4689" s="254" t="s">
        <v>5050</v>
      </c>
    </row>
    <row r="4690" spans="1:2">
      <c r="A4690" t="str">
        <f t="shared" si="73"/>
        <v>65009</v>
      </c>
      <c r="B4690" s="254" t="s">
        <v>5051</v>
      </c>
    </row>
    <row r="4691" spans="1:2">
      <c r="A4691" t="str">
        <f t="shared" si="73"/>
        <v>65010</v>
      </c>
      <c r="B4691" s="254" t="s">
        <v>5052</v>
      </c>
    </row>
    <row r="4692" spans="1:2">
      <c r="A4692" t="str">
        <f t="shared" si="73"/>
        <v>65011</v>
      </c>
      <c r="B4692" s="254" t="s">
        <v>5053</v>
      </c>
    </row>
    <row r="4693" spans="1:2">
      <c r="A4693" t="str">
        <f t="shared" si="73"/>
        <v>65012</v>
      </c>
      <c r="B4693" s="254" t="s">
        <v>5054</v>
      </c>
    </row>
    <row r="4694" spans="1:2">
      <c r="A4694" t="str">
        <f t="shared" si="73"/>
        <v>65013</v>
      </c>
      <c r="B4694" s="254" t="s">
        <v>5055</v>
      </c>
    </row>
    <row r="4695" spans="1:2">
      <c r="A4695" t="str">
        <f t="shared" si="73"/>
        <v>65014</v>
      </c>
      <c r="B4695" s="254" t="s">
        <v>5056</v>
      </c>
    </row>
    <row r="4696" spans="1:2">
      <c r="A4696" t="str">
        <f t="shared" si="73"/>
        <v>65015</v>
      </c>
      <c r="B4696" s="254" t="s">
        <v>5057</v>
      </c>
    </row>
    <row r="4697" spans="1:2">
      <c r="A4697" t="str">
        <f t="shared" si="73"/>
        <v>65018</v>
      </c>
      <c r="B4697" s="254" t="s">
        <v>5058</v>
      </c>
    </row>
    <row r="4698" spans="1:2">
      <c r="A4698" t="str">
        <f t="shared" si="73"/>
        <v>65019</v>
      </c>
      <c r="B4698" s="254" t="s">
        <v>5059</v>
      </c>
    </row>
    <row r="4699" spans="1:2">
      <c r="A4699" t="str">
        <f t="shared" si="73"/>
        <v>65020</v>
      </c>
      <c r="B4699" s="254" t="s">
        <v>5060</v>
      </c>
    </row>
    <row r="4700" spans="1:2">
      <c r="A4700" t="str">
        <f t="shared" si="73"/>
        <v>65023</v>
      </c>
      <c r="B4700" s="254" t="s">
        <v>5061</v>
      </c>
    </row>
    <row r="4701" spans="1:2">
      <c r="A4701" t="str">
        <f t="shared" si="73"/>
        <v>65024</v>
      </c>
      <c r="B4701" s="254" t="s">
        <v>5062</v>
      </c>
    </row>
    <row r="4702" spans="1:2">
      <c r="A4702" t="str">
        <f t="shared" si="73"/>
        <v>65031</v>
      </c>
      <c r="B4702" s="254" t="s">
        <v>5063</v>
      </c>
    </row>
    <row r="4703" spans="1:2">
      <c r="A4703" t="str">
        <f t="shared" si="73"/>
        <v>65032</v>
      </c>
      <c r="B4703" s="254" t="s">
        <v>5064</v>
      </c>
    </row>
    <row r="4704" spans="1:2">
      <c r="A4704" t="str">
        <f t="shared" si="73"/>
        <v>65035</v>
      </c>
      <c r="B4704" s="254" t="s">
        <v>5065</v>
      </c>
    </row>
    <row r="4705" spans="1:2">
      <c r="A4705" t="str">
        <f t="shared" si="73"/>
        <v>65036</v>
      </c>
      <c r="B4705" s="254" t="s">
        <v>5066</v>
      </c>
    </row>
    <row r="4706" spans="1:2">
      <c r="A4706" t="str">
        <f t="shared" si="73"/>
        <v>65039</v>
      </c>
      <c r="B4706" s="254" t="s">
        <v>5067</v>
      </c>
    </row>
    <row r="4707" spans="1:2">
      <c r="A4707" t="str">
        <f t="shared" si="73"/>
        <v>65040</v>
      </c>
      <c r="B4707" s="254" t="s">
        <v>5068</v>
      </c>
    </row>
    <row r="4708" spans="1:2">
      <c r="A4708" t="str">
        <f t="shared" si="73"/>
        <v>65041</v>
      </c>
      <c r="B4708" s="254" t="s">
        <v>5069</v>
      </c>
    </row>
    <row r="4709" spans="1:2">
      <c r="A4709" t="str">
        <f t="shared" si="73"/>
        <v>65044</v>
      </c>
      <c r="B4709" s="254" t="s">
        <v>5070</v>
      </c>
    </row>
    <row r="4710" spans="1:2">
      <c r="A4710" t="str">
        <f t="shared" si="73"/>
        <v>65050</v>
      </c>
      <c r="B4710" s="254" t="s">
        <v>5071</v>
      </c>
    </row>
    <row r="4711" spans="1:2">
      <c r="A4711" t="str">
        <f t="shared" si="73"/>
        <v>65058</v>
      </c>
      <c r="B4711" s="254" t="s">
        <v>5072</v>
      </c>
    </row>
    <row r="4712" spans="1:2">
      <c r="A4712" t="str">
        <f t="shared" si="73"/>
        <v>65059</v>
      </c>
      <c r="B4712" s="254" t="s">
        <v>5073</v>
      </c>
    </row>
    <row r="4713" spans="1:2">
      <c r="A4713" t="str">
        <f t="shared" si="73"/>
        <v>65061</v>
      </c>
      <c r="B4713" s="254" t="s">
        <v>5074</v>
      </c>
    </row>
    <row r="4714" spans="1:2">
      <c r="A4714" t="str">
        <f t="shared" si="73"/>
        <v>65062</v>
      </c>
      <c r="B4714" s="254" t="s">
        <v>5075</v>
      </c>
    </row>
    <row r="4715" spans="1:2">
      <c r="A4715" t="str">
        <f t="shared" si="73"/>
        <v>65064</v>
      </c>
      <c r="B4715" s="254" t="s">
        <v>5076</v>
      </c>
    </row>
    <row r="4716" spans="1:2">
      <c r="A4716" t="str">
        <f t="shared" si="73"/>
        <v>65066</v>
      </c>
      <c r="B4716" s="254" t="s">
        <v>5077</v>
      </c>
    </row>
    <row r="4717" spans="1:2">
      <c r="A4717" t="str">
        <f t="shared" si="73"/>
        <v>65067</v>
      </c>
      <c r="B4717" s="254" t="s">
        <v>5078</v>
      </c>
    </row>
    <row r="4718" spans="1:2">
      <c r="A4718" t="str">
        <f t="shared" si="73"/>
        <v>65069</v>
      </c>
      <c r="B4718" s="254" t="s">
        <v>5079</v>
      </c>
    </row>
    <row r="4719" spans="1:2">
      <c r="A4719" t="str">
        <f t="shared" si="73"/>
        <v>65070</v>
      </c>
      <c r="B4719" s="254" t="s">
        <v>5080</v>
      </c>
    </row>
    <row r="4720" spans="1:2">
      <c r="A4720" t="str">
        <f t="shared" si="73"/>
        <v>65071</v>
      </c>
      <c r="B4720" s="254" t="s">
        <v>5081</v>
      </c>
    </row>
    <row r="4721" spans="1:2">
      <c r="A4721" t="str">
        <f t="shared" si="73"/>
        <v>65075</v>
      </c>
      <c r="B4721" s="254" t="s">
        <v>5082</v>
      </c>
    </row>
    <row r="4722" spans="1:2">
      <c r="A4722" t="str">
        <f t="shared" si="73"/>
        <v>65076</v>
      </c>
      <c r="B4722" s="254" t="s">
        <v>5083</v>
      </c>
    </row>
    <row r="4723" spans="1:2">
      <c r="A4723" t="str">
        <f t="shared" si="73"/>
        <v>65084</v>
      </c>
      <c r="B4723" s="254" t="s">
        <v>5084</v>
      </c>
    </row>
    <row r="4724" spans="1:2">
      <c r="A4724" t="str">
        <f t="shared" si="73"/>
        <v>65086</v>
      </c>
      <c r="B4724" s="254" t="s">
        <v>5085</v>
      </c>
    </row>
    <row r="4725" spans="1:2">
      <c r="A4725" t="str">
        <f t="shared" si="73"/>
        <v>65087</v>
      </c>
      <c r="B4725" s="254" t="s">
        <v>5086</v>
      </c>
    </row>
    <row r="4726" spans="1:2">
      <c r="A4726" t="str">
        <f t="shared" si="73"/>
        <v>65092</v>
      </c>
      <c r="B4726" s="254" t="s">
        <v>5087</v>
      </c>
    </row>
    <row r="4727" spans="1:2">
      <c r="A4727" t="str">
        <f t="shared" si="73"/>
        <v>65095</v>
      </c>
      <c r="B4727" s="254" t="s">
        <v>5088</v>
      </c>
    </row>
    <row r="4728" spans="1:2">
      <c r="A4728" t="str">
        <f t="shared" si="73"/>
        <v>65096</v>
      </c>
      <c r="B4728" s="254" t="s">
        <v>5089</v>
      </c>
    </row>
    <row r="4729" spans="1:2">
      <c r="A4729" t="str">
        <f t="shared" si="73"/>
        <v>65097</v>
      </c>
      <c r="B4729" s="254" t="s">
        <v>5090</v>
      </c>
    </row>
    <row r="4730" spans="1:2">
      <c r="A4730" t="str">
        <f t="shared" si="73"/>
        <v>65099</v>
      </c>
      <c r="B4730" s="254" t="s">
        <v>5091</v>
      </c>
    </row>
    <row r="4731" spans="1:2">
      <c r="A4731" t="str">
        <f t="shared" si="73"/>
        <v>65100</v>
      </c>
      <c r="B4731" s="254" t="s">
        <v>5092</v>
      </c>
    </row>
    <row r="4732" spans="1:2">
      <c r="A4732" t="str">
        <f t="shared" si="73"/>
        <v>65104</v>
      </c>
      <c r="B4732" s="254" t="s">
        <v>5093</v>
      </c>
    </row>
    <row r="4733" spans="1:2">
      <c r="A4733" t="str">
        <f t="shared" si="73"/>
        <v>65107</v>
      </c>
      <c r="B4733" s="254" t="s">
        <v>5094</v>
      </c>
    </row>
    <row r="4734" spans="1:2">
      <c r="A4734" t="str">
        <f t="shared" si="73"/>
        <v>65108</v>
      </c>
      <c r="B4734" s="254" t="s">
        <v>5095</v>
      </c>
    </row>
    <row r="4735" spans="1:2">
      <c r="A4735" t="str">
        <f t="shared" si="73"/>
        <v>65112</v>
      </c>
      <c r="B4735" s="254" t="s">
        <v>5096</v>
      </c>
    </row>
    <row r="4736" spans="1:2">
      <c r="A4736" t="str">
        <f t="shared" si="73"/>
        <v>65113</v>
      </c>
      <c r="B4736" s="254" t="s">
        <v>5097</v>
      </c>
    </row>
    <row r="4737" spans="1:2">
      <c r="A4737" t="str">
        <f t="shared" si="73"/>
        <v>65114</v>
      </c>
      <c r="B4737" s="254" t="s">
        <v>5098</v>
      </c>
    </row>
    <row r="4738" spans="1:2">
      <c r="A4738" t="str">
        <f t="shared" si="73"/>
        <v>65115</v>
      </c>
      <c r="B4738" s="254" t="s">
        <v>5099</v>
      </c>
    </row>
    <row r="4739" spans="1:2">
      <c r="A4739" t="str">
        <f t="shared" ref="A4739:A4802" si="74">LEFT(B4739,5)</f>
        <v>65116</v>
      </c>
      <c r="B4739" s="254" t="s">
        <v>5100</v>
      </c>
    </row>
    <row r="4740" spans="1:2">
      <c r="A4740" t="str">
        <f t="shared" si="74"/>
        <v>65119</v>
      </c>
      <c r="B4740" s="254" t="s">
        <v>5101</v>
      </c>
    </row>
    <row r="4741" spans="1:2">
      <c r="A4741" t="str">
        <f t="shared" si="74"/>
        <v>65122</v>
      </c>
      <c r="B4741" s="254" t="s">
        <v>5102</v>
      </c>
    </row>
    <row r="4742" spans="1:2">
      <c r="A4742" t="str">
        <f t="shared" si="74"/>
        <v>65123</v>
      </c>
      <c r="B4742" s="254" t="s">
        <v>5103</v>
      </c>
    </row>
    <row r="4743" spans="1:2">
      <c r="A4743" t="str">
        <f t="shared" si="74"/>
        <v>65124</v>
      </c>
      <c r="B4743" s="254" t="s">
        <v>5104</v>
      </c>
    </row>
    <row r="4744" spans="1:2">
      <c r="A4744" t="str">
        <f t="shared" si="74"/>
        <v>65125</v>
      </c>
      <c r="B4744" s="254" t="s">
        <v>5105</v>
      </c>
    </row>
    <row r="4745" spans="1:2">
      <c r="A4745" t="str">
        <f t="shared" si="74"/>
        <v>65126</v>
      </c>
      <c r="B4745" s="254" t="s">
        <v>5106</v>
      </c>
    </row>
    <row r="4746" spans="1:2">
      <c r="A4746" t="str">
        <f t="shared" si="74"/>
        <v>65127</v>
      </c>
      <c r="B4746" s="254" t="s">
        <v>5107</v>
      </c>
    </row>
    <row r="4747" spans="1:2">
      <c r="A4747" t="str">
        <f t="shared" si="74"/>
        <v>65129</v>
      </c>
      <c r="B4747" s="254" t="s">
        <v>5108</v>
      </c>
    </row>
    <row r="4748" spans="1:2">
      <c r="A4748" t="str">
        <f t="shared" si="74"/>
        <v>65130</v>
      </c>
      <c r="B4748" s="254" t="s">
        <v>5109</v>
      </c>
    </row>
    <row r="4749" spans="1:2">
      <c r="A4749" t="str">
        <f t="shared" si="74"/>
        <v>65132</v>
      </c>
      <c r="B4749" s="254" t="s">
        <v>5110</v>
      </c>
    </row>
    <row r="4750" spans="1:2">
      <c r="A4750" t="str">
        <f t="shared" si="74"/>
        <v>65133</v>
      </c>
      <c r="B4750" s="254" t="s">
        <v>5111</v>
      </c>
    </row>
    <row r="4751" spans="1:2">
      <c r="A4751" t="str">
        <f t="shared" si="74"/>
        <v>65134</v>
      </c>
      <c r="B4751" s="254" t="s">
        <v>5112</v>
      </c>
    </row>
    <row r="4752" spans="1:2">
      <c r="A4752" t="str">
        <f t="shared" si="74"/>
        <v>65135</v>
      </c>
      <c r="B4752" s="254" t="s">
        <v>5113</v>
      </c>
    </row>
    <row r="4753" spans="1:2">
      <c r="A4753" t="str">
        <f t="shared" si="74"/>
        <v>65136</v>
      </c>
      <c r="B4753" s="254" t="s">
        <v>5114</v>
      </c>
    </row>
    <row r="4754" spans="1:2">
      <c r="A4754" t="str">
        <f t="shared" si="74"/>
        <v>65137</v>
      </c>
      <c r="B4754" s="254" t="s">
        <v>5115</v>
      </c>
    </row>
    <row r="4755" spans="1:2">
      <c r="A4755" t="str">
        <f t="shared" si="74"/>
        <v>65139</v>
      </c>
      <c r="B4755" s="254" t="s">
        <v>5116</v>
      </c>
    </row>
    <row r="4756" spans="1:2">
      <c r="A4756" t="str">
        <f t="shared" si="74"/>
        <v>65140</v>
      </c>
      <c r="B4756" s="254" t="s">
        <v>5117</v>
      </c>
    </row>
    <row r="4757" spans="1:2">
      <c r="A4757" t="str">
        <f t="shared" si="74"/>
        <v>65141</v>
      </c>
      <c r="B4757" s="254" t="s">
        <v>5118</v>
      </c>
    </row>
    <row r="4758" spans="1:2">
      <c r="A4758" t="str">
        <f t="shared" si="74"/>
        <v>65142</v>
      </c>
      <c r="B4758" s="254" t="s">
        <v>5119</v>
      </c>
    </row>
    <row r="4759" spans="1:2">
      <c r="A4759" t="str">
        <f t="shared" si="74"/>
        <v>65147</v>
      </c>
      <c r="B4759" s="254" t="s">
        <v>5120</v>
      </c>
    </row>
    <row r="4760" spans="1:2">
      <c r="A4760" t="str">
        <f t="shared" si="74"/>
        <v>65149</v>
      </c>
      <c r="B4760" s="254" t="s">
        <v>5121</v>
      </c>
    </row>
    <row r="4761" spans="1:2">
      <c r="A4761" t="str">
        <f t="shared" si="74"/>
        <v>65150</v>
      </c>
      <c r="B4761" s="254" t="s">
        <v>5122</v>
      </c>
    </row>
    <row r="4762" spans="1:2">
      <c r="A4762" t="str">
        <f t="shared" si="74"/>
        <v>65151</v>
      </c>
      <c r="B4762" s="254" t="s">
        <v>5123</v>
      </c>
    </row>
    <row r="4763" spans="1:2">
      <c r="A4763" t="str">
        <f t="shared" si="74"/>
        <v>65152</v>
      </c>
      <c r="B4763" s="254" t="s">
        <v>5124</v>
      </c>
    </row>
    <row r="4764" spans="1:2">
      <c r="A4764" t="str">
        <f t="shared" si="74"/>
        <v>65153</v>
      </c>
      <c r="B4764" s="254" t="s">
        <v>5125</v>
      </c>
    </row>
    <row r="4765" spans="1:2">
      <c r="A4765" t="str">
        <f t="shared" si="74"/>
        <v>65154</v>
      </c>
      <c r="B4765" s="254" t="s">
        <v>5126</v>
      </c>
    </row>
    <row r="4766" spans="1:2">
      <c r="A4766" t="str">
        <f t="shared" si="74"/>
        <v>65155</v>
      </c>
      <c r="B4766" s="254" t="s">
        <v>5127</v>
      </c>
    </row>
    <row r="4767" spans="1:2">
      <c r="A4767" t="str">
        <f t="shared" si="74"/>
        <v>65156</v>
      </c>
      <c r="B4767" s="254" t="s">
        <v>5128</v>
      </c>
    </row>
    <row r="4768" spans="1:2">
      <c r="A4768" t="str">
        <f t="shared" si="74"/>
        <v>65157</v>
      </c>
      <c r="B4768" s="254" t="s">
        <v>5129</v>
      </c>
    </row>
    <row r="4769" spans="1:2">
      <c r="A4769" t="str">
        <f t="shared" si="74"/>
        <v>65158</v>
      </c>
      <c r="B4769" s="254" t="s">
        <v>5130</v>
      </c>
    </row>
    <row r="4770" spans="1:2">
      <c r="A4770" t="str">
        <f t="shared" si="74"/>
        <v>65159</v>
      </c>
      <c r="B4770" s="254" t="s">
        <v>5131</v>
      </c>
    </row>
    <row r="4771" spans="1:2">
      <c r="A4771" t="str">
        <f t="shared" si="74"/>
        <v>65160</v>
      </c>
      <c r="B4771" s="254" t="s">
        <v>5132</v>
      </c>
    </row>
    <row r="4772" spans="1:2">
      <c r="A4772" t="str">
        <f t="shared" si="74"/>
        <v>65163</v>
      </c>
      <c r="B4772" s="254" t="s">
        <v>5133</v>
      </c>
    </row>
    <row r="4773" spans="1:2">
      <c r="A4773" t="str">
        <f t="shared" si="74"/>
        <v>65164</v>
      </c>
      <c r="B4773" s="254" t="s">
        <v>5134</v>
      </c>
    </row>
    <row r="4774" spans="1:2">
      <c r="A4774" t="str">
        <f t="shared" si="74"/>
        <v>65170</v>
      </c>
      <c r="B4774" s="254" t="s">
        <v>5135</v>
      </c>
    </row>
    <row r="4775" spans="1:2">
      <c r="A4775" t="str">
        <f t="shared" si="74"/>
        <v>65171</v>
      </c>
      <c r="B4775" s="254" t="s">
        <v>5136</v>
      </c>
    </row>
    <row r="4776" spans="1:2">
      <c r="A4776" t="str">
        <f t="shared" si="74"/>
        <v>65172</v>
      </c>
      <c r="B4776" s="254" t="s">
        <v>5137</v>
      </c>
    </row>
    <row r="4777" spans="1:2">
      <c r="A4777" t="str">
        <f t="shared" si="74"/>
        <v>65173</v>
      </c>
      <c r="B4777" s="254" t="s">
        <v>5138</v>
      </c>
    </row>
    <row r="4778" spans="1:2">
      <c r="A4778" t="str">
        <f t="shared" si="74"/>
        <v>65174</v>
      </c>
      <c r="B4778" s="254" t="s">
        <v>5139</v>
      </c>
    </row>
    <row r="4779" spans="1:2">
      <c r="A4779" t="str">
        <f t="shared" si="74"/>
        <v>65175</v>
      </c>
      <c r="B4779" s="254" t="s">
        <v>5140</v>
      </c>
    </row>
    <row r="4780" spans="1:2">
      <c r="A4780" t="str">
        <f t="shared" si="74"/>
        <v>65176</v>
      </c>
      <c r="B4780" s="254" t="s">
        <v>5141</v>
      </c>
    </row>
    <row r="4781" spans="1:2">
      <c r="A4781" t="str">
        <f t="shared" si="74"/>
        <v>65178</v>
      </c>
      <c r="B4781" s="254" t="s">
        <v>5142</v>
      </c>
    </row>
    <row r="4782" spans="1:2">
      <c r="A4782" t="str">
        <f t="shared" si="74"/>
        <v>65182</v>
      </c>
      <c r="B4782" s="254" t="s">
        <v>5143</v>
      </c>
    </row>
    <row r="4783" spans="1:2">
      <c r="A4783" t="str">
        <f t="shared" si="74"/>
        <v>65183</v>
      </c>
      <c r="B4783" s="254" t="s">
        <v>5144</v>
      </c>
    </row>
    <row r="4784" spans="1:2">
      <c r="A4784" t="str">
        <f t="shared" si="74"/>
        <v>65184</v>
      </c>
      <c r="B4784" s="254" t="s">
        <v>5145</v>
      </c>
    </row>
    <row r="4785" spans="1:2">
      <c r="A4785" t="str">
        <f t="shared" si="74"/>
        <v>65187</v>
      </c>
      <c r="B4785" s="254" t="s">
        <v>5146</v>
      </c>
    </row>
    <row r="4786" spans="1:2">
      <c r="A4786" t="str">
        <f t="shared" si="74"/>
        <v>65188</v>
      </c>
      <c r="B4786" s="254" t="s">
        <v>5147</v>
      </c>
    </row>
    <row r="4787" spans="1:2">
      <c r="A4787" t="str">
        <f t="shared" si="74"/>
        <v>65189</v>
      </c>
      <c r="B4787" s="254" t="s">
        <v>5148</v>
      </c>
    </row>
    <row r="4788" spans="1:2">
      <c r="A4788" t="str">
        <f t="shared" si="74"/>
        <v>65190</v>
      </c>
      <c r="B4788" s="254" t="s">
        <v>5149</v>
      </c>
    </row>
    <row r="4789" spans="1:2">
      <c r="A4789" t="str">
        <f t="shared" si="74"/>
        <v>65191</v>
      </c>
      <c r="B4789" s="254" t="s">
        <v>5150</v>
      </c>
    </row>
    <row r="4790" spans="1:2">
      <c r="A4790" t="str">
        <f t="shared" si="74"/>
        <v>65192</v>
      </c>
      <c r="B4790" s="254" t="s">
        <v>5151</v>
      </c>
    </row>
    <row r="4791" spans="1:2">
      <c r="A4791" t="str">
        <f t="shared" si="74"/>
        <v>65193</v>
      </c>
      <c r="B4791" s="254" t="s">
        <v>5152</v>
      </c>
    </row>
    <row r="4792" spans="1:2">
      <c r="A4792" t="str">
        <f t="shared" si="74"/>
        <v>65194</v>
      </c>
      <c r="B4792" s="254" t="s">
        <v>5153</v>
      </c>
    </row>
    <row r="4793" spans="1:2">
      <c r="A4793" t="str">
        <f t="shared" si="74"/>
        <v>65195</v>
      </c>
      <c r="B4793" s="254" t="s">
        <v>5154</v>
      </c>
    </row>
    <row r="4794" spans="1:2">
      <c r="A4794" t="str">
        <f t="shared" si="74"/>
        <v>65196</v>
      </c>
      <c r="B4794" s="254" t="s">
        <v>5155</v>
      </c>
    </row>
    <row r="4795" spans="1:2">
      <c r="A4795" t="str">
        <f t="shared" si="74"/>
        <v>65197</v>
      </c>
      <c r="B4795" s="254" t="s">
        <v>5156</v>
      </c>
    </row>
    <row r="4796" spans="1:2">
      <c r="A4796" t="str">
        <f t="shared" si="74"/>
        <v>65198</v>
      </c>
      <c r="B4796" s="254" t="s">
        <v>5157</v>
      </c>
    </row>
    <row r="4797" spans="1:2">
      <c r="A4797" t="str">
        <f t="shared" si="74"/>
        <v>65199</v>
      </c>
      <c r="B4797" s="254" t="s">
        <v>5158</v>
      </c>
    </row>
    <row r="4798" spans="1:2">
      <c r="A4798" t="str">
        <f t="shared" si="74"/>
        <v>65200</v>
      </c>
      <c r="B4798" s="254" t="s">
        <v>5159</v>
      </c>
    </row>
    <row r="4799" spans="1:2">
      <c r="A4799" t="str">
        <f t="shared" si="74"/>
        <v>65202</v>
      </c>
      <c r="B4799" s="254" t="s">
        <v>5160</v>
      </c>
    </row>
    <row r="4800" spans="1:2">
      <c r="A4800" t="str">
        <f t="shared" si="74"/>
        <v>65205</v>
      </c>
      <c r="B4800" s="254" t="s">
        <v>5161</v>
      </c>
    </row>
    <row r="4801" spans="1:2">
      <c r="A4801" t="str">
        <f t="shared" si="74"/>
        <v>65206</v>
      </c>
      <c r="B4801" s="254" t="s">
        <v>5162</v>
      </c>
    </row>
    <row r="4802" spans="1:2">
      <c r="A4802" t="str">
        <f t="shared" si="74"/>
        <v>65208</v>
      </c>
      <c r="B4802" s="254" t="s">
        <v>5163</v>
      </c>
    </row>
    <row r="4803" spans="1:2">
      <c r="A4803" t="str">
        <f t="shared" ref="A4803:A4866" si="75">LEFT(B4803,5)</f>
        <v>65209</v>
      </c>
      <c r="B4803" s="254" t="s">
        <v>5164</v>
      </c>
    </row>
    <row r="4804" spans="1:2">
      <c r="A4804" t="str">
        <f t="shared" si="75"/>
        <v>65211</v>
      </c>
      <c r="B4804" s="254" t="s">
        <v>5165</v>
      </c>
    </row>
    <row r="4805" spans="1:2">
      <c r="A4805" t="str">
        <f t="shared" si="75"/>
        <v>65214</v>
      </c>
      <c r="B4805" s="254" t="s">
        <v>5166</v>
      </c>
    </row>
    <row r="4806" spans="1:2">
      <c r="A4806" t="str">
        <f t="shared" si="75"/>
        <v>65216</v>
      </c>
      <c r="B4806" s="254" t="s">
        <v>5167</v>
      </c>
    </row>
    <row r="4807" spans="1:2">
      <c r="A4807" t="str">
        <f t="shared" si="75"/>
        <v>65217</v>
      </c>
      <c r="B4807" s="254" t="s">
        <v>5168</v>
      </c>
    </row>
    <row r="4808" spans="1:2">
      <c r="A4808" t="str">
        <f t="shared" si="75"/>
        <v>65218</v>
      </c>
      <c r="B4808" s="254" t="s">
        <v>5169</v>
      </c>
    </row>
    <row r="4809" spans="1:2">
      <c r="A4809" t="str">
        <f t="shared" si="75"/>
        <v>65219</v>
      </c>
      <c r="B4809" s="254" t="s">
        <v>5170</v>
      </c>
    </row>
    <row r="4810" spans="1:2">
      <c r="A4810" t="str">
        <f t="shared" si="75"/>
        <v>65224</v>
      </c>
      <c r="B4810" s="254" t="s">
        <v>5171</v>
      </c>
    </row>
    <row r="4811" spans="1:2">
      <c r="A4811" t="str">
        <f t="shared" si="75"/>
        <v>65226</v>
      </c>
      <c r="B4811" s="254" t="s">
        <v>5172</v>
      </c>
    </row>
    <row r="4812" spans="1:2">
      <c r="A4812" t="str">
        <f t="shared" si="75"/>
        <v>65227</v>
      </c>
      <c r="B4812" s="254" t="s">
        <v>5173</v>
      </c>
    </row>
    <row r="4813" spans="1:2">
      <c r="A4813" t="str">
        <f t="shared" si="75"/>
        <v>65228</v>
      </c>
      <c r="B4813" s="254" t="s">
        <v>5174</v>
      </c>
    </row>
    <row r="4814" spans="1:2">
      <c r="A4814" t="str">
        <f t="shared" si="75"/>
        <v>65229</v>
      </c>
      <c r="B4814" s="254" t="s">
        <v>5175</v>
      </c>
    </row>
    <row r="4815" spans="1:2">
      <c r="A4815" t="str">
        <f t="shared" si="75"/>
        <v>65230</v>
      </c>
      <c r="B4815" s="254" t="s">
        <v>5176</v>
      </c>
    </row>
    <row r="4816" spans="1:2">
      <c r="A4816" t="str">
        <f t="shared" si="75"/>
        <v>65232</v>
      </c>
      <c r="B4816" s="254" t="s">
        <v>5177</v>
      </c>
    </row>
    <row r="4817" spans="1:2">
      <c r="A4817" t="str">
        <f t="shared" si="75"/>
        <v>65236</v>
      </c>
      <c r="B4817" s="254" t="s">
        <v>5178</v>
      </c>
    </row>
    <row r="4818" spans="1:2">
      <c r="A4818" t="str">
        <f t="shared" si="75"/>
        <v>65238</v>
      </c>
      <c r="B4818" s="254" t="s">
        <v>5179</v>
      </c>
    </row>
    <row r="4819" spans="1:2">
      <c r="A4819" t="str">
        <f t="shared" si="75"/>
        <v>65239</v>
      </c>
      <c r="B4819" s="254" t="s">
        <v>5180</v>
      </c>
    </row>
    <row r="4820" spans="1:2">
      <c r="A4820" t="str">
        <f t="shared" si="75"/>
        <v>65241</v>
      </c>
      <c r="B4820" s="254" t="s">
        <v>5181</v>
      </c>
    </row>
    <row r="4821" spans="1:2">
      <c r="A4821" t="str">
        <f t="shared" si="75"/>
        <v>65242</v>
      </c>
      <c r="B4821" s="254" t="s">
        <v>5182</v>
      </c>
    </row>
    <row r="4822" spans="1:2">
      <c r="A4822" t="str">
        <f t="shared" si="75"/>
        <v>65243</v>
      </c>
      <c r="B4822" s="254" t="s">
        <v>5183</v>
      </c>
    </row>
    <row r="4823" spans="1:2">
      <c r="A4823" t="str">
        <f t="shared" si="75"/>
        <v>65244</v>
      </c>
      <c r="B4823" s="254" t="s">
        <v>5184</v>
      </c>
    </row>
    <row r="4824" spans="1:2">
      <c r="A4824" t="str">
        <f t="shared" si="75"/>
        <v>65246</v>
      </c>
      <c r="B4824" s="254" t="s">
        <v>5185</v>
      </c>
    </row>
    <row r="4825" spans="1:2">
      <c r="A4825" t="str">
        <f t="shared" si="75"/>
        <v>65247</v>
      </c>
      <c r="B4825" s="254" t="s">
        <v>5186</v>
      </c>
    </row>
    <row r="4826" spans="1:2">
      <c r="A4826" t="str">
        <f t="shared" si="75"/>
        <v>65248</v>
      </c>
      <c r="B4826" s="254" t="s">
        <v>5187</v>
      </c>
    </row>
    <row r="4827" spans="1:2">
      <c r="A4827" t="str">
        <f t="shared" si="75"/>
        <v>65250</v>
      </c>
      <c r="B4827" s="254" t="s">
        <v>5188</v>
      </c>
    </row>
    <row r="4828" spans="1:2">
      <c r="A4828" t="str">
        <f t="shared" si="75"/>
        <v>65254</v>
      </c>
      <c r="B4828" s="254" t="s">
        <v>5189</v>
      </c>
    </row>
    <row r="4829" spans="1:2">
      <c r="A4829" t="str">
        <f t="shared" si="75"/>
        <v>65255</v>
      </c>
      <c r="B4829" s="254" t="s">
        <v>5190</v>
      </c>
    </row>
    <row r="4830" spans="1:2">
      <c r="A4830" t="str">
        <f t="shared" si="75"/>
        <v>65256</v>
      </c>
      <c r="B4830" s="254" t="s">
        <v>5191</v>
      </c>
    </row>
    <row r="4831" spans="1:2">
      <c r="A4831" t="str">
        <f t="shared" si="75"/>
        <v>65257</v>
      </c>
      <c r="B4831" s="254" t="s">
        <v>5192</v>
      </c>
    </row>
    <row r="4832" spans="1:2">
      <c r="A4832" t="str">
        <f t="shared" si="75"/>
        <v>65259</v>
      </c>
      <c r="B4832" s="254" t="s">
        <v>5193</v>
      </c>
    </row>
    <row r="4833" spans="1:2">
      <c r="A4833" t="str">
        <f t="shared" si="75"/>
        <v>65260</v>
      </c>
      <c r="B4833" s="254" t="s">
        <v>5194</v>
      </c>
    </row>
    <row r="4834" spans="1:2">
      <c r="A4834" t="str">
        <f t="shared" si="75"/>
        <v>65261</v>
      </c>
      <c r="B4834" s="254" t="s">
        <v>5195</v>
      </c>
    </row>
    <row r="4835" spans="1:2">
      <c r="A4835" t="str">
        <f t="shared" si="75"/>
        <v>65263</v>
      </c>
      <c r="B4835" s="254" t="s">
        <v>5196</v>
      </c>
    </row>
    <row r="4836" spans="1:2">
      <c r="A4836" t="str">
        <f t="shared" si="75"/>
        <v>65266</v>
      </c>
      <c r="B4836" s="254" t="s">
        <v>5197</v>
      </c>
    </row>
    <row r="4837" spans="1:2">
      <c r="A4837" t="str">
        <f t="shared" si="75"/>
        <v>65267</v>
      </c>
      <c r="B4837" s="254" t="s">
        <v>5198</v>
      </c>
    </row>
    <row r="4838" spans="1:2">
      <c r="A4838" t="str">
        <f t="shared" si="75"/>
        <v>65274</v>
      </c>
      <c r="B4838" s="254" t="s">
        <v>5199</v>
      </c>
    </row>
    <row r="4839" spans="1:2">
      <c r="A4839" t="str">
        <f t="shared" si="75"/>
        <v>65275</v>
      </c>
      <c r="B4839" s="254" t="s">
        <v>5200</v>
      </c>
    </row>
    <row r="4840" spans="1:2">
      <c r="A4840" t="str">
        <f t="shared" si="75"/>
        <v>65278</v>
      </c>
      <c r="B4840" s="254" t="s">
        <v>5201</v>
      </c>
    </row>
    <row r="4841" spans="1:2">
      <c r="A4841" t="str">
        <f t="shared" si="75"/>
        <v>65280</v>
      </c>
      <c r="B4841" s="254" t="s">
        <v>5202</v>
      </c>
    </row>
    <row r="4842" spans="1:2">
      <c r="A4842" t="str">
        <f t="shared" si="75"/>
        <v>65281</v>
      </c>
      <c r="B4842" s="254" t="s">
        <v>5203</v>
      </c>
    </row>
    <row r="4843" spans="1:2">
      <c r="A4843" t="str">
        <f t="shared" si="75"/>
        <v>65286</v>
      </c>
      <c r="B4843" s="254" t="s">
        <v>5204</v>
      </c>
    </row>
    <row r="4844" spans="1:2">
      <c r="A4844" t="str">
        <f t="shared" si="75"/>
        <v>65287</v>
      </c>
      <c r="B4844" s="254" t="s">
        <v>5205</v>
      </c>
    </row>
    <row r="4845" spans="1:2">
      <c r="A4845" t="str">
        <f t="shared" si="75"/>
        <v>65288</v>
      </c>
      <c r="B4845" s="254" t="s">
        <v>5206</v>
      </c>
    </row>
    <row r="4846" spans="1:2">
      <c r="A4846" t="str">
        <f t="shared" si="75"/>
        <v>65289</v>
      </c>
      <c r="B4846" s="254" t="s">
        <v>5207</v>
      </c>
    </row>
    <row r="4847" spans="1:2">
      <c r="A4847" t="str">
        <f t="shared" si="75"/>
        <v>65291</v>
      </c>
      <c r="B4847" s="254" t="s">
        <v>5208</v>
      </c>
    </row>
    <row r="4848" spans="1:2">
      <c r="A4848" t="str">
        <f t="shared" si="75"/>
        <v>65292</v>
      </c>
      <c r="B4848" s="254" t="s">
        <v>5209</v>
      </c>
    </row>
    <row r="4849" spans="1:2">
      <c r="A4849" t="str">
        <f t="shared" si="75"/>
        <v>65293</v>
      </c>
      <c r="B4849" s="254" t="s">
        <v>5210</v>
      </c>
    </row>
    <row r="4850" spans="1:2">
      <c r="A4850" t="str">
        <f t="shared" si="75"/>
        <v>65294</v>
      </c>
      <c r="B4850" s="254" t="s">
        <v>5211</v>
      </c>
    </row>
    <row r="4851" spans="1:2">
      <c r="A4851" t="str">
        <f t="shared" si="75"/>
        <v>65297</v>
      </c>
      <c r="B4851" s="254" t="s">
        <v>5212</v>
      </c>
    </row>
    <row r="4852" spans="1:2">
      <c r="A4852" t="str">
        <f t="shared" si="75"/>
        <v>65298</v>
      </c>
      <c r="B4852" s="254" t="s">
        <v>5213</v>
      </c>
    </row>
    <row r="4853" spans="1:2">
      <c r="A4853" t="str">
        <f t="shared" si="75"/>
        <v>65299</v>
      </c>
      <c r="B4853" s="254" t="s">
        <v>5214</v>
      </c>
    </row>
    <row r="4854" spans="1:2">
      <c r="A4854" t="str">
        <f t="shared" si="75"/>
        <v>65300</v>
      </c>
      <c r="B4854" s="254" t="s">
        <v>5215</v>
      </c>
    </row>
    <row r="4855" spans="1:2">
      <c r="A4855" t="str">
        <f t="shared" si="75"/>
        <v>65301</v>
      </c>
      <c r="B4855" s="254" t="s">
        <v>5216</v>
      </c>
    </row>
    <row r="4856" spans="1:2">
      <c r="A4856" t="str">
        <f t="shared" si="75"/>
        <v>65302</v>
      </c>
      <c r="B4856" s="254" t="s">
        <v>5217</v>
      </c>
    </row>
    <row r="4857" spans="1:2">
      <c r="A4857" t="str">
        <f t="shared" si="75"/>
        <v>65303</v>
      </c>
      <c r="B4857" s="254" t="s">
        <v>5218</v>
      </c>
    </row>
    <row r="4858" spans="1:2">
      <c r="A4858" t="str">
        <f t="shared" si="75"/>
        <v>65308</v>
      </c>
      <c r="B4858" s="254" t="s">
        <v>5219</v>
      </c>
    </row>
    <row r="4859" spans="1:2">
      <c r="A4859" t="str">
        <f t="shared" si="75"/>
        <v>65309</v>
      </c>
      <c r="B4859" s="254" t="s">
        <v>5220</v>
      </c>
    </row>
    <row r="4860" spans="1:2">
      <c r="A4860" t="str">
        <f t="shared" si="75"/>
        <v>65310</v>
      </c>
      <c r="B4860" s="254" t="s">
        <v>5221</v>
      </c>
    </row>
    <row r="4861" spans="1:2">
      <c r="A4861" t="str">
        <f t="shared" si="75"/>
        <v>65312</v>
      </c>
      <c r="B4861" s="254" t="s">
        <v>5222</v>
      </c>
    </row>
    <row r="4862" spans="1:2">
      <c r="A4862" t="str">
        <f t="shared" si="75"/>
        <v>65314</v>
      </c>
      <c r="B4862" s="254" t="s">
        <v>5223</v>
      </c>
    </row>
    <row r="4863" spans="1:2">
      <c r="A4863" t="str">
        <f t="shared" si="75"/>
        <v>65315</v>
      </c>
      <c r="B4863" s="254" t="s">
        <v>5224</v>
      </c>
    </row>
    <row r="4864" spans="1:2">
      <c r="A4864" t="str">
        <f t="shared" si="75"/>
        <v>65316</v>
      </c>
      <c r="B4864" s="254" t="s">
        <v>5225</v>
      </c>
    </row>
    <row r="4865" spans="1:2">
      <c r="A4865" t="str">
        <f t="shared" si="75"/>
        <v>65319</v>
      </c>
      <c r="B4865" s="254" t="s">
        <v>5226</v>
      </c>
    </row>
    <row r="4866" spans="1:2">
      <c r="A4866" t="str">
        <f t="shared" si="75"/>
        <v>65320</v>
      </c>
      <c r="B4866" s="254" t="s">
        <v>5227</v>
      </c>
    </row>
    <row r="4867" spans="1:2">
      <c r="A4867" t="str">
        <f t="shared" ref="A4867:A4930" si="76">LEFT(B4867,5)</f>
        <v>65321</v>
      </c>
      <c r="B4867" s="254" t="s">
        <v>5228</v>
      </c>
    </row>
    <row r="4868" spans="1:2">
      <c r="A4868" t="str">
        <f t="shared" si="76"/>
        <v>65322</v>
      </c>
      <c r="B4868" s="254" t="s">
        <v>5229</v>
      </c>
    </row>
    <row r="4869" spans="1:2">
      <c r="A4869" t="str">
        <f t="shared" si="76"/>
        <v>65327</v>
      </c>
      <c r="B4869" s="254" t="s">
        <v>5230</v>
      </c>
    </row>
    <row r="4870" spans="1:2">
      <c r="A4870" t="str">
        <f t="shared" si="76"/>
        <v>65328</v>
      </c>
      <c r="B4870" s="254" t="s">
        <v>5231</v>
      </c>
    </row>
    <row r="4871" spans="1:2">
      <c r="A4871" t="str">
        <f t="shared" si="76"/>
        <v>65329</v>
      </c>
      <c r="B4871" s="254" t="s">
        <v>5232</v>
      </c>
    </row>
    <row r="4872" spans="1:2">
      <c r="A4872" t="str">
        <f t="shared" si="76"/>
        <v>65330</v>
      </c>
      <c r="B4872" s="254" t="s">
        <v>5233</v>
      </c>
    </row>
    <row r="4873" spans="1:2">
      <c r="A4873" t="str">
        <f t="shared" si="76"/>
        <v>65331</v>
      </c>
      <c r="B4873" s="254" t="s">
        <v>5234</v>
      </c>
    </row>
    <row r="4874" spans="1:2">
      <c r="A4874" t="str">
        <f t="shared" si="76"/>
        <v>65334</v>
      </c>
      <c r="B4874" s="254" t="s">
        <v>5235</v>
      </c>
    </row>
    <row r="4875" spans="1:2">
      <c r="A4875" t="str">
        <f t="shared" si="76"/>
        <v>65338</v>
      </c>
      <c r="B4875" s="254" t="s">
        <v>5236</v>
      </c>
    </row>
    <row r="4876" spans="1:2">
      <c r="A4876" t="str">
        <f t="shared" si="76"/>
        <v>65339</v>
      </c>
      <c r="B4876" s="254" t="s">
        <v>5237</v>
      </c>
    </row>
    <row r="4877" spans="1:2">
      <c r="A4877" t="str">
        <f t="shared" si="76"/>
        <v>65342</v>
      </c>
      <c r="B4877" s="254" t="s">
        <v>5238</v>
      </c>
    </row>
    <row r="4878" spans="1:2">
      <c r="A4878" t="str">
        <f t="shared" si="76"/>
        <v>65343</v>
      </c>
      <c r="B4878" s="254" t="s">
        <v>5239</v>
      </c>
    </row>
    <row r="4879" spans="1:2">
      <c r="A4879" t="str">
        <f t="shared" si="76"/>
        <v>65346</v>
      </c>
      <c r="B4879" s="254" t="s">
        <v>5240</v>
      </c>
    </row>
    <row r="4880" spans="1:2">
      <c r="A4880" t="str">
        <f t="shared" si="76"/>
        <v>65347</v>
      </c>
      <c r="B4880" s="254" t="s">
        <v>5241</v>
      </c>
    </row>
    <row r="4881" spans="1:2">
      <c r="A4881" t="str">
        <f t="shared" si="76"/>
        <v>65348</v>
      </c>
      <c r="B4881" s="254" t="s">
        <v>5242</v>
      </c>
    </row>
    <row r="4882" spans="1:2">
      <c r="A4882" t="str">
        <f t="shared" si="76"/>
        <v>65351</v>
      </c>
      <c r="B4882" s="254" t="s">
        <v>5243</v>
      </c>
    </row>
    <row r="4883" spans="1:2">
      <c r="A4883" t="str">
        <f t="shared" si="76"/>
        <v>65353</v>
      </c>
      <c r="B4883" s="254" t="s">
        <v>5244</v>
      </c>
    </row>
    <row r="4884" spans="1:2">
      <c r="A4884" t="str">
        <f t="shared" si="76"/>
        <v>65354</v>
      </c>
      <c r="B4884" s="254" t="s">
        <v>5245</v>
      </c>
    </row>
    <row r="4885" spans="1:2">
      <c r="A4885" t="str">
        <f t="shared" si="76"/>
        <v>65356</v>
      </c>
      <c r="B4885" s="254" t="s">
        <v>5246</v>
      </c>
    </row>
    <row r="4886" spans="1:2">
      <c r="A4886" t="str">
        <f t="shared" si="76"/>
        <v>65357</v>
      </c>
      <c r="B4886" s="254" t="s">
        <v>5247</v>
      </c>
    </row>
    <row r="4887" spans="1:2">
      <c r="A4887" t="str">
        <f t="shared" si="76"/>
        <v>65358</v>
      </c>
      <c r="B4887" s="254" t="s">
        <v>5248</v>
      </c>
    </row>
    <row r="4888" spans="1:2">
      <c r="A4888" t="str">
        <f t="shared" si="76"/>
        <v>65363</v>
      </c>
      <c r="B4888" s="254" t="s">
        <v>5249</v>
      </c>
    </row>
    <row r="4889" spans="1:2">
      <c r="A4889" t="str">
        <f t="shared" si="76"/>
        <v>65366</v>
      </c>
      <c r="B4889" s="254" t="s">
        <v>5250</v>
      </c>
    </row>
    <row r="4890" spans="1:2">
      <c r="A4890" t="str">
        <f t="shared" si="76"/>
        <v>65368</v>
      </c>
      <c r="B4890" s="254" t="s">
        <v>5251</v>
      </c>
    </row>
    <row r="4891" spans="1:2">
      <c r="A4891" t="str">
        <f t="shared" si="76"/>
        <v>65371</v>
      </c>
      <c r="B4891" s="254" t="s">
        <v>5252</v>
      </c>
    </row>
    <row r="4892" spans="1:2">
      <c r="A4892" t="str">
        <f t="shared" si="76"/>
        <v>65373</v>
      </c>
      <c r="B4892" s="254" t="s">
        <v>5253</v>
      </c>
    </row>
    <row r="4893" spans="1:2">
      <c r="A4893" t="str">
        <f t="shared" si="76"/>
        <v>65375</v>
      </c>
      <c r="B4893" s="254" t="s">
        <v>5254</v>
      </c>
    </row>
    <row r="4894" spans="1:2">
      <c r="A4894" t="str">
        <f t="shared" si="76"/>
        <v>65377</v>
      </c>
      <c r="B4894" s="254" t="s">
        <v>5255</v>
      </c>
    </row>
    <row r="4895" spans="1:2">
      <c r="A4895" t="str">
        <f t="shared" si="76"/>
        <v>65378</v>
      </c>
      <c r="B4895" s="254" t="s">
        <v>5256</v>
      </c>
    </row>
    <row r="4896" spans="1:2">
      <c r="A4896" t="str">
        <f t="shared" si="76"/>
        <v>65380</v>
      </c>
      <c r="B4896" s="254" t="s">
        <v>5257</v>
      </c>
    </row>
    <row r="4897" spans="1:2">
      <c r="A4897" t="str">
        <f t="shared" si="76"/>
        <v>65381</v>
      </c>
      <c r="B4897" s="254" t="s">
        <v>5258</v>
      </c>
    </row>
    <row r="4898" spans="1:2">
      <c r="A4898" t="str">
        <f t="shared" si="76"/>
        <v>65383</v>
      </c>
      <c r="B4898" s="254" t="s">
        <v>5259</v>
      </c>
    </row>
    <row r="4899" spans="1:2">
      <c r="A4899" t="str">
        <f t="shared" si="76"/>
        <v>65385</v>
      </c>
      <c r="B4899" s="254" t="s">
        <v>5260</v>
      </c>
    </row>
    <row r="4900" spans="1:2">
      <c r="A4900" t="str">
        <f t="shared" si="76"/>
        <v>65386</v>
      </c>
      <c r="B4900" s="254" t="s">
        <v>5261</v>
      </c>
    </row>
    <row r="4901" spans="1:2">
      <c r="A4901" t="str">
        <f t="shared" si="76"/>
        <v>65393</v>
      </c>
      <c r="B4901" s="254" t="s">
        <v>5262</v>
      </c>
    </row>
    <row r="4902" spans="1:2">
      <c r="A4902" t="str">
        <f t="shared" si="76"/>
        <v>65394</v>
      </c>
      <c r="B4902" s="254" t="s">
        <v>5263</v>
      </c>
    </row>
    <row r="4903" spans="1:2">
      <c r="A4903" t="str">
        <f t="shared" si="76"/>
        <v>65395</v>
      </c>
      <c r="B4903" s="254" t="s">
        <v>5264</v>
      </c>
    </row>
    <row r="4904" spans="1:2">
      <c r="A4904" t="str">
        <f t="shared" si="76"/>
        <v>65397</v>
      </c>
      <c r="B4904" s="254" t="s">
        <v>5265</v>
      </c>
    </row>
    <row r="4905" spans="1:2">
      <c r="A4905" t="str">
        <f t="shared" si="76"/>
        <v>65398</v>
      </c>
      <c r="B4905" s="254" t="s">
        <v>5266</v>
      </c>
    </row>
    <row r="4906" spans="1:2">
      <c r="A4906" t="str">
        <f t="shared" si="76"/>
        <v>65399</v>
      </c>
      <c r="B4906" s="254" t="s">
        <v>5267</v>
      </c>
    </row>
    <row r="4907" spans="1:2">
      <c r="A4907" t="str">
        <f t="shared" si="76"/>
        <v>65400</v>
      </c>
      <c r="B4907" s="254" t="s">
        <v>5268</v>
      </c>
    </row>
    <row r="4908" spans="1:2">
      <c r="A4908" t="str">
        <f t="shared" si="76"/>
        <v>65401</v>
      </c>
      <c r="B4908" s="254" t="s">
        <v>5269</v>
      </c>
    </row>
    <row r="4909" spans="1:2">
      <c r="A4909" t="str">
        <f t="shared" si="76"/>
        <v>65402</v>
      </c>
      <c r="B4909" s="254" t="s">
        <v>5270</v>
      </c>
    </row>
    <row r="4910" spans="1:2">
      <c r="A4910" t="str">
        <f t="shared" si="76"/>
        <v>65405</v>
      </c>
      <c r="B4910" s="254" t="s">
        <v>5271</v>
      </c>
    </row>
    <row r="4911" spans="1:2">
      <c r="A4911" t="str">
        <f t="shared" si="76"/>
        <v>65406</v>
      </c>
      <c r="B4911" s="254" t="s">
        <v>5272</v>
      </c>
    </row>
    <row r="4912" spans="1:2">
      <c r="A4912" t="str">
        <f t="shared" si="76"/>
        <v>65410</v>
      </c>
      <c r="B4912" s="254" t="s">
        <v>5273</v>
      </c>
    </row>
    <row r="4913" spans="1:2">
      <c r="A4913" t="str">
        <f t="shared" si="76"/>
        <v>65411</v>
      </c>
      <c r="B4913" s="254" t="s">
        <v>5274</v>
      </c>
    </row>
    <row r="4914" spans="1:2">
      <c r="A4914" t="str">
        <f t="shared" si="76"/>
        <v>65413</v>
      </c>
      <c r="B4914" s="254" t="s">
        <v>5275</v>
      </c>
    </row>
    <row r="4915" spans="1:2">
      <c r="A4915" t="str">
        <f t="shared" si="76"/>
        <v>65414</v>
      </c>
      <c r="B4915" s="254" t="s">
        <v>5276</v>
      </c>
    </row>
    <row r="4916" spans="1:2">
      <c r="A4916" t="str">
        <f t="shared" si="76"/>
        <v>65415</v>
      </c>
      <c r="B4916" s="254" t="s">
        <v>5277</v>
      </c>
    </row>
    <row r="4917" spans="1:2">
      <c r="A4917" t="str">
        <f t="shared" si="76"/>
        <v>65416</v>
      </c>
      <c r="B4917" s="254" t="s">
        <v>5278</v>
      </c>
    </row>
    <row r="4918" spans="1:2">
      <c r="A4918" t="str">
        <f t="shared" si="76"/>
        <v>65417</v>
      </c>
      <c r="B4918" s="254" t="s">
        <v>5279</v>
      </c>
    </row>
    <row r="4919" spans="1:2">
      <c r="A4919" t="str">
        <f t="shared" si="76"/>
        <v>65418</v>
      </c>
      <c r="B4919" s="254" t="s">
        <v>5280</v>
      </c>
    </row>
    <row r="4920" spans="1:2">
      <c r="A4920" t="str">
        <f t="shared" si="76"/>
        <v>65422</v>
      </c>
      <c r="B4920" s="254" t="s">
        <v>5281</v>
      </c>
    </row>
    <row r="4921" spans="1:2">
      <c r="A4921" t="str">
        <f t="shared" si="76"/>
        <v>65423</v>
      </c>
      <c r="B4921" s="254" t="s">
        <v>5282</v>
      </c>
    </row>
    <row r="4922" spans="1:2">
      <c r="A4922" t="str">
        <f t="shared" si="76"/>
        <v>65429</v>
      </c>
      <c r="B4922" s="254" t="s">
        <v>5283</v>
      </c>
    </row>
    <row r="4923" spans="1:2">
      <c r="A4923" t="str">
        <f t="shared" si="76"/>
        <v>65430</v>
      </c>
      <c r="B4923" s="254" t="s">
        <v>5284</v>
      </c>
    </row>
    <row r="4924" spans="1:2">
      <c r="A4924" t="str">
        <f t="shared" si="76"/>
        <v>65431</v>
      </c>
      <c r="B4924" s="254" t="s">
        <v>5285</v>
      </c>
    </row>
    <row r="4925" spans="1:2">
      <c r="A4925" t="str">
        <f t="shared" si="76"/>
        <v>65432</v>
      </c>
      <c r="B4925" s="254" t="s">
        <v>5286</v>
      </c>
    </row>
    <row r="4926" spans="1:2">
      <c r="A4926" t="str">
        <f t="shared" si="76"/>
        <v>65433</v>
      </c>
      <c r="B4926" s="254" t="s">
        <v>5287</v>
      </c>
    </row>
    <row r="4927" spans="1:2">
      <c r="A4927" t="str">
        <f t="shared" si="76"/>
        <v>65434</v>
      </c>
      <c r="B4927" s="254" t="s">
        <v>5288</v>
      </c>
    </row>
    <row r="4928" spans="1:2">
      <c r="A4928" t="str">
        <f t="shared" si="76"/>
        <v>65436</v>
      </c>
      <c r="B4928" s="254" t="s">
        <v>5289</v>
      </c>
    </row>
    <row r="4929" spans="1:2">
      <c r="A4929" t="str">
        <f t="shared" si="76"/>
        <v>65437</v>
      </c>
      <c r="B4929" s="254" t="s">
        <v>5290</v>
      </c>
    </row>
    <row r="4930" spans="1:2">
      <c r="A4930" t="str">
        <f t="shared" si="76"/>
        <v>65438</v>
      </c>
      <c r="B4930" s="254" t="s">
        <v>5291</v>
      </c>
    </row>
    <row r="4931" spans="1:2">
      <c r="A4931" t="str">
        <f t="shared" ref="A4931:A4994" si="77">LEFT(B4931,5)</f>
        <v>65439</v>
      </c>
      <c r="B4931" s="254" t="s">
        <v>5292</v>
      </c>
    </row>
    <row r="4932" spans="1:2">
      <c r="A4932" t="str">
        <f t="shared" si="77"/>
        <v>65444</v>
      </c>
      <c r="B4932" s="254" t="s">
        <v>5293</v>
      </c>
    </row>
    <row r="4933" spans="1:2">
      <c r="A4933" t="str">
        <f t="shared" si="77"/>
        <v>65445</v>
      </c>
      <c r="B4933" s="254" t="s">
        <v>5294</v>
      </c>
    </row>
    <row r="4934" spans="1:2">
      <c r="A4934" t="str">
        <f t="shared" si="77"/>
        <v>65446</v>
      </c>
      <c r="B4934" s="254" t="s">
        <v>5295</v>
      </c>
    </row>
    <row r="4935" spans="1:2">
      <c r="A4935" t="str">
        <f t="shared" si="77"/>
        <v>65447</v>
      </c>
      <c r="B4935" s="254" t="s">
        <v>5296</v>
      </c>
    </row>
    <row r="4936" spans="1:2">
      <c r="A4936" t="str">
        <f t="shared" si="77"/>
        <v>65448</v>
      </c>
      <c r="B4936" s="254" t="s">
        <v>5297</v>
      </c>
    </row>
    <row r="4937" spans="1:2">
      <c r="A4937" t="str">
        <f t="shared" si="77"/>
        <v>65449</v>
      </c>
      <c r="B4937" s="254" t="s">
        <v>5298</v>
      </c>
    </row>
    <row r="4938" spans="1:2">
      <c r="A4938" t="str">
        <f t="shared" si="77"/>
        <v>65450</v>
      </c>
      <c r="B4938" s="254" t="s">
        <v>5299</v>
      </c>
    </row>
    <row r="4939" spans="1:2">
      <c r="A4939" t="str">
        <f t="shared" si="77"/>
        <v>65452</v>
      </c>
      <c r="B4939" s="254" t="s">
        <v>5300</v>
      </c>
    </row>
    <row r="4940" spans="1:2">
      <c r="A4940" t="str">
        <f t="shared" si="77"/>
        <v>65453</v>
      </c>
      <c r="B4940" s="254" t="s">
        <v>5301</v>
      </c>
    </row>
    <row r="4941" spans="1:2">
      <c r="A4941" t="str">
        <f t="shared" si="77"/>
        <v>65454</v>
      </c>
      <c r="B4941" s="254" t="s">
        <v>5302</v>
      </c>
    </row>
    <row r="4942" spans="1:2">
      <c r="A4942" t="str">
        <f t="shared" si="77"/>
        <v>65456</v>
      </c>
      <c r="B4942" s="254" t="s">
        <v>5303</v>
      </c>
    </row>
    <row r="4943" spans="1:2">
      <c r="A4943" t="str">
        <f t="shared" si="77"/>
        <v>65457</v>
      </c>
      <c r="B4943" s="254" t="s">
        <v>5304</v>
      </c>
    </row>
    <row r="4944" spans="1:2">
      <c r="A4944" t="str">
        <f t="shared" si="77"/>
        <v>65458</v>
      </c>
      <c r="B4944" s="254" t="s">
        <v>5305</v>
      </c>
    </row>
    <row r="4945" spans="1:2">
      <c r="A4945" t="str">
        <f t="shared" si="77"/>
        <v>65459</v>
      </c>
      <c r="B4945" s="254" t="s">
        <v>5306</v>
      </c>
    </row>
    <row r="4946" spans="1:2">
      <c r="A4946" t="str">
        <f t="shared" si="77"/>
        <v>65462</v>
      </c>
      <c r="B4946" s="254" t="s">
        <v>5307</v>
      </c>
    </row>
    <row r="4947" spans="1:2">
      <c r="A4947" t="str">
        <f t="shared" si="77"/>
        <v>65464</v>
      </c>
      <c r="B4947" s="254" t="s">
        <v>5308</v>
      </c>
    </row>
    <row r="4948" spans="1:2">
      <c r="A4948" t="str">
        <f t="shared" si="77"/>
        <v>65467</v>
      </c>
      <c r="B4948" s="254" t="s">
        <v>5309</v>
      </c>
    </row>
    <row r="4949" spans="1:2">
      <c r="A4949" t="str">
        <f t="shared" si="77"/>
        <v>65471</v>
      </c>
      <c r="B4949" s="254" t="s">
        <v>5310</v>
      </c>
    </row>
    <row r="4950" spans="1:2">
      <c r="A4950" t="str">
        <f t="shared" si="77"/>
        <v>65473</v>
      </c>
      <c r="B4950" s="254" t="s">
        <v>5311</v>
      </c>
    </row>
    <row r="4951" spans="1:2">
      <c r="A4951" t="str">
        <f t="shared" si="77"/>
        <v>65475</v>
      </c>
      <c r="B4951" s="254" t="s">
        <v>5312</v>
      </c>
    </row>
    <row r="4952" spans="1:2">
      <c r="A4952" t="str">
        <f t="shared" si="77"/>
        <v>65477</v>
      </c>
      <c r="B4952" s="254" t="s">
        <v>5313</v>
      </c>
    </row>
    <row r="4953" spans="1:2">
      <c r="A4953" t="str">
        <f t="shared" si="77"/>
        <v>65478</v>
      </c>
      <c r="B4953" s="254" t="s">
        <v>5314</v>
      </c>
    </row>
    <row r="4954" spans="1:2">
      <c r="A4954" t="str">
        <f t="shared" si="77"/>
        <v>65483</v>
      </c>
      <c r="B4954" s="254" t="s">
        <v>5315</v>
      </c>
    </row>
    <row r="4955" spans="1:2">
      <c r="A4955" t="str">
        <f t="shared" si="77"/>
        <v>65484</v>
      </c>
      <c r="B4955" s="254" t="s">
        <v>5316</v>
      </c>
    </row>
    <row r="4956" spans="1:2">
      <c r="A4956" t="str">
        <f t="shared" si="77"/>
        <v>65487</v>
      </c>
      <c r="B4956" s="254" t="s">
        <v>5317</v>
      </c>
    </row>
    <row r="4957" spans="1:2">
      <c r="A4957" t="str">
        <f t="shared" si="77"/>
        <v>65490</v>
      </c>
      <c r="B4957" s="254" t="s">
        <v>5318</v>
      </c>
    </row>
    <row r="4958" spans="1:2">
      <c r="A4958" t="str">
        <f t="shared" si="77"/>
        <v>65491</v>
      </c>
      <c r="B4958" s="254" t="s">
        <v>5319</v>
      </c>
    </row>
    <row r="4959" spans="1:2">
      <c r="A4959" t="str">
        <f t="shared" si="77"/>
        <v>65492</v>
      </c>
      <c r="B4959" s="254" t="s">
        <v>5320</v>
      </c>
    </row>
    <row r="4960" spans="1:2">
      <c r="A4960" t="str">
        <f t="shared" si="77"/>
        <v>65493</v>
      </c>
      <c r="B4960" s="254" t="s">
        <v>5321</v>
      </c>
    </row>
    <row r="4961" spans="1:2">
      <c r="A4961" t="str">
        <f t="shared" si="77"/>
        <v>65494</v>
      </c>
      <c r="B4961" s="254" t="s">
        <v>5322</v>
      </c>
    </row>
    <row r="4962" spans="1:2">
      <c r="A4962" t="str">
        <f t="shared" si="77"/>
        <v>65495</v>
      </c>
      <c r="B4962" s="254" t="s">
        <v>5323</v>
      </c>
    </row>
    <row r="4963" spans="1:2">
      <c r="A4963" t="str">
        <f t="shared" si="77"/>
        <v>65496</v>
      </c>
      <c r="B4963" s="254" t="s">
        <v>5324</v>
      </c>
    </row>
    <row r="4964" spans="1:2">
      <c r="A4964" t="str">
        <f t="shared" si="77"/>
        <v>65497</v>
      </c>
      <c r="B4964" s="254" t="s">
        <v>5325</v>
      </c>
    </row>
    <row r="4965" spans="1:2">
      <c r="A4965" t="str">
        <f t="shared" si="77"/>
        <v>65498</v>
      </c>
      <c r="B4965" s="254" t="s">
        <v>5326</v>
      </c>
    </row>
    <row r="4966" spans="1:2">
      <c r="A4966" t="str">
        <f t="shared" si="77"/>
        <v>65502</v>
      </c>
      <c r="B4966" s="254" t="s">
        <v>5327</v>
      </c>
    </row>
    <row r="4967" spans="1:2">
      <c r="A4967" t="str">
        <f t="shared" si="77"/>
        <v>65503</v>
      </c>
      <c r="B4967" s="254" t="s">
        <v>5328</v>
      </c>
    </row>
    <row r="4968" spans="1:2">
      <c r="A4968" t="str">
        <f t="shared" si="77"/>
        <v>65505</v>
      </c>
      <c r="B4968" s="254" t="s">
        <v>5329</v>
      </c>
    </row>
    <row r="4969" spans="1:2">
      <c r="A4969" t="str">
        <f t="shared" si="77"/>
        <v>65507</v>
      </c>
      <c r="B4969" s="254" t="s">
        <v>5330</v>
      </c>
    </row>
    <row r="4970" spans="1:2">
      <c r="A4970" t="str">
        <f t="shared" si="77"/>
        <v>65508</v>
      </c>
      <c r="B4970" s="254" t="s">
        <v>5331</v>
      </c>
    </row>
    <row r="4971" spans="1:2">
      <c r="A4971" t="str">
        <f t="shared" si="77"/>
        <v>65509</v>
      </c>
      <c r="B4971" s="254" t="s">
        <v>5332</v>
      </c>
    </row>
    <row r="4972" spans="1:2">
      <c r="A4972" t="str">
        <f t="shared" si="77"/>
        <v>65510</v>
      </c>
      <c r="B4972" s="254" t="s">
        <v>5333</v>
      </c>
    </row>
    <row r="4973" spans="1:2">
      <c r="A4973" t="str">
        <f t="shared" si="77"/>
        <v>65513</v>
      </c>
      <c r="B4973" s="254" t="s">
        <v>5334</v>
      </c>
    </row>
    <row r="4974" spans="1:2">
      <c r="A4974" t="str">
        <f t="shared" si="77"/>
        <v>65515</v>
      </c>
      <c r="B4974" s="254" t="s">
        <v>5335</v>
      </c>
    </row>
    <row r="4975" spans="1:2">
      <c r="A4975" t="str">
        <f t="shared" si="77"/>
        <v>65522</v>
      </c>
      <c r="B4975" s="254" t="s">
        <v>5336</v>
      </c>
    </row>
    <row r="4976" spans="1:2">
      <c r="A4976" t="str">
        <f t="shared" si="77"/>
        <v>65524</v>
      </c>
      <c r="B4976" s="254" t="s">
        <v>5337</v>
      </c>
    </row>
    <row r="4977" spans="1:2">
      <c r="A4977" t="str">
        <f t="shared" si="77"/>
        <v>65528</v>
      </c>
      <c r="B4977" s="254" t="s">
        <v>5338</v>
      </c>
    </row>
    <row r="4978" spans="1:2">
      <c r="A4978" t="str">
        <f t="shared" si="77"/>
        <v>65529</v>
      </c>
      <c r="B4978" s="254" t="s">
        <v>5339</v>
      </c>
    </row>
    <row r="4979" spans="1:2">
      <c r="A4979" t="str">
        <f t="shared" si="77"/>
        <v>65530</v>
      </c>
      <c r="B4979" s="254" t="s">
        <v>5340</v>
      </c>
    </row>
    <row r="4980" spans="1:2">
      <c r="A4980" t="str">
        <f t="shared" si="77"/>
        <v>65532</v>
      </c>
      <c r="B4980" s="254" t="s">
        <v>5341</v>
      </c>
    </row>
    <row r="4981" spans="1:2">
      <c r="A4981" t="str">
        <f t="shared" si="77"/>
        <v>65533</v>
      </c>
      <c r="B4981" s="254" t="s">
        <v>5342</v>
      </c>
    </row>
    <row r="4982" spans="1:2">
      <c r="A4982" t="str">
        <f t="shared" si="77"/>
        <v>65538</v>
      </c>
      <c r="B4982" s="254" t="s">
        <v>5343</v>
      </c>
    </row>
    <row r="4983" spans="1:2">
      <c r="A4983" t="str">
        <f t="shared" si="77"/>
        <v>65542</v>
      </c>
      <c r="B4983" s="254" t="s">
        <v>5344</v>
      </c>
    </row>
    <row r="4984" spans="1:2">
      <c r="A4984" t="str">
        <f t="shared" si="77"/>
        <v>65543</v>
      </c>
      <c r="B4984" s="254" t="s">
        <v>5345</v>
      </c>
    </row>
    <row r="4985" spans="1:2">
      <c r="A4985" t="str">
        <f t="shared" si="77"/>
        <v>65545</v>
      </c>
      <c r="B4985" s="254" t="s">
        <v>5346</v>
      </c>
    </row>
    <row r="4986" spans="1:2">
      <c r="A4986" t="str">
        <f t="shared" si="77"/>
        <v>65549</v>
      </c>
      <c r="B4986" s="254" t="s">
        <v>5347</v>
      </c>
    </row>
    <row r="4987" spans="1:2">
      <c r="A4987" t="str">
        <f t="shared" si="77"/>
        <v>65550</v>
      </c>
      <c r="B4987" s="254" t="s">
        <v>5348</v>
      </c>
    </row>
    <row r="4988" spans="1:2">
      <c r="A4988" t="str">
        <f t="shared" si="77"/>
        <v>65552</v>
      </c>
      <c r="B4988" s="254" t="s">
        <v>5349</v>
      </c>
    </row>
    <row r="4989" spans="1:2">
      <c r="A4989" t="str">
        <f t="shared" si="77"/>
        <v>65554</v>
      </c>
      <c r="B4989" s="254" t="s">
        <v>5350</v>
      </c>
    </row>
    <row r="4990" spans="1:2">
      <c r="A4990" t="str">
        <f t="shared" si="77"/>
        <v>65555</v>
      </c>
      <c r="B4990" s="254" t="s">
        <v>5351</v>
      </c>
    </row>
    <row r="4991" spans="1:2">
      <c r="A4991" t="str">
        <f t="shared" si="77"/>
        <v>65557</v>
      </c>
      <c r="B4991" s="254" t="s">
        <v>5352</v>
      </c>
    </row>
    <row r="4992" spans="1:2">
      <c r="A4992" t="str">
        <f t="shared" si="77"/>
        <v>65560</v>
      </c>
      <c r="B4992" s="254" t="s">
        <v>5353</v>
      </c>
    </row>
    <row r="4993" spans="1:2">
      <c r="A4993" t="str">
        <f t="shared" si="77"/>
        <v>65561</v>
      </c>
      <c r="B4993" s="254" t="s">
        <v>5354</v>
      </c>
    </row>
    <row r="4994" spans="1:2">
      <c r="A4994" t="str">
        <f t="shared" si="77"/>
        <v>65562</v>
      </c>
      <c r="B4994" s="254" t="s">
        <v>5355</v>
      </c>
    </row>
    <row r="4995" spans="1:2">
      <c r="A4995" t="str">
        <f t="shared" ref="A4995:A5058" si="78">LEFT(B4995,5)</f>
        <v>65563</v>
      </c>
      <c r="B4995" s="254" t="s">
        <v>5356</v>
      </c>
    </row>
    <row r="4996" spans="1:2">
      <c r="A4996" t="str">
        <f t="shared" si="78"/>
        <v>65566</v>
      </c>
      <c r="B4996" s="254" t="s">
        <v>5357</v>
      </c>
    </row>
    <row r="4997" spans="1:2">
      <c r="A4997" t="str">
        <f t="shared" si="78"/>
        <v>65567</v>
      </c>
      <c r="B4997" s="254" t="s">
        <v>5358</v>
      </c>
    </row>
    <row r="4998" spans="1:2">
      <c r="A4998" t="str">
        <f t="shared" si="78"/>
        <v>65570</v>
      </c>
      <c r="B4998" s="254" t="s">
        <v>5359</v>
      </c>
    </row>
    <row r="4999" spans="1:2">
      <c r="A4999" t="str">
        <f t="shared" si="78"/>
        <v>65572</v>
      </c>
      <c r="B4999" s="254" t="s">
        <v>5360</v>
      </c>
    </row>
    <row r="5000" spans="1:2">
      <c r="A5000" t="str">
        <f t="shared" si="78"/>
        <v>65576</v>
      </c>
      <c r="B5000" s="254" t="s">
        <v>5361</v>
      </c>
    </row>
    <row r="5001" spans="1:2">
      <c r="A5001" t="str">
        <f t="shared" si="78"/>
        <v>65577</v>
      </c>
      <c r="B5001" s="254" t="s">
        <v>5362</v>
      </c>
    </row>
    <row r="5002" spans="1:2">
      <c r="A5002" t="str">
        <f t="shared" si="78"/>
        <v>65579</v>
      </c>
      <c r="B5002" s="254" t="s">
        <v>5363</v>
      </c>
    </row>
    <row r="5003" spans="1:2">
      <c r="A5003" t="str">
        <f t="shared" si="78"/>
        <v>65580</v>
      </c>
      <c r="B5003" s="254" t="s">
        <v>5364</v>
      </c>
    </row>
    <row r="5004" spans="1:2">
      <c r="A5004" t="str">
        <f t="shared" si="78"/>
        <v>65582</v>
      </c>
      <c r="B5004" s="254" t="s">
        <v>5365</v>
      </c>
    </row>
    <row r="5005" spans="1:2">
      <c r="A5005" t="str">
        <f t="shared" si="78"/>
        <v>65583</v>
      </c>
      <c r="B5005" s="254" t="s">
        <v>5366</v>
      </c>
    </row>
    <row r="5006" spans="1:2">
      <c r="A5006" t="str">
        <f t="shared" si="78"/>
        <v>65584</v>
      </c>
      <c r="B5006" s="254" t="s">
        <v>5367</v>
      </c>
    </row>
    <row r="5007" spans="1:2">
      <c r="A5007" t="str">
        <f t="shared" si="78"/>
        <v>65589</v>
      </c>
      <c r="B5007" s="254" t="s">
        <v>5368</v>
      </c>
    </row>
    <row r="5008" spans="1:2">
      <c r="A5008" t="str">
        <f t="shared" si="78"/>
        <v>65590</v>
      </c>
      <c r="B5008" s="254" t="s">
        <v>5369</v>
      </c>
    </row>
    <row r="5009" spans="1:2">
      <c r="A5009" t="str">
        <f t="shared" si="78"/>
        <v>65593</v>
      </c>
      <c r="B5009" s="254" t="s">
        <v>5370</v>
      </c>
    </row>
    <row r="5010" spans="1:2">
      <c r="A5010" t="str">
        <f t="shared" si="78"/>
        <v>65594</v>
      </c>
      <c r="B5010" s="254" t="s">
        <v>5371</v>
      </c>
    </row>
    <row r="5011" spans="1:2">
      <c r="A5011" t="str">
        <f t="shared" si="78"/>
        <v>65595</v>
      </c>
      <c r="B5011" s="254" t="s">
        <v>5372</v>
      </c>
    </row>
    <row r="5012" spans="1:2">
      <c r="A5012" t="str">
        <f t="shared" si="78"/>
        <v>65596</v>
      </c>
      <c r="B5012" s="254" t="s">
        <v>5373</v>
      </c>
    </row>
    <row r="5013" spans="1:2">
      <c r="A5013" t="str">
        <f t="shared" si="78"/>
        <v>65597</v>
      </c>
      <c r="B5013" s="254" t="s">
        <v>5374</v>
      </c>
    </row>
    <row r="5014" spans="1:2">
      <c r="A5014" t="str">
        <f t="shared" si="78"/>
        <v>65598</v>
      </c>
      <c r="B5014" s="254" t="s">
        <v>5375</v>
      </c>
    </row>
    <row r="5015" spans="1:2">
      <c r="A5015" t="str">
        <f t="shared" si="78"/>
        <v>65599</v>
      </c>
      <c r="B5015" s="254" t="s">
        <v>5376</v>
      </c>
    </row>
    <row r="5016" spans="1:2">
      <c r="A5016" t="str">
        <f t="shared" si="78"/>
        <v>65600</v>
      </c>
      <c r="B5016" s="254" t="s">
        <v>5377</v>
      </c>
    </row>
    <row r="5017" spans="1:2">
      <c r="A5017" t="str">
        <f t="shared" si="78"/>
        <v>65601</v>
      </c>
      <c r="B5017" s="254" t="s">
        <v>5378</v>
      </c>
    </row>
    <row r="5018" spans="1:2">
      <c r="A5018" t="str">
        <f t="shared" si="78"/>
        <v>65602</v>
      </c>
      <c r="B5018" s="254" t="s">
        <v>5379</v>
      </c>
    </row>
    <row r="5019" spans="1:2">
      <c r="A5019" t="str">
        <f t="shared" si="78"/>
        <v>65603</v>
      </c>
      <c r="B5019" s="254" t="s">
        <v>5380</v>
      </c>
    </row>
    <row r="5020" spans="1:2">
      <c r="A5020" t="str">
        <f t="shared" si="78"/>
        <v>65604</v>
      </c>
      <c r="B5020" s="254" t="s">
        <v>5381</v>
      </c>
    </row>
    <row r="5021" spans="1:2">
      <c r="A5021" t="str">
        <f t="shared" si="78"/>
        <v>65605</v>
      </c>
      <c r="B5021" s="254" t="s">
        <v>5382</v>
      </c>
    </row>
    <row r="5022" spans="1:2">
      <c r="A5022" t="str">
        <f t="shared" si="78"/>
        <v>65607</v>
      </c>
      <c r="B5022" s="254" t="s">
        <v>5383</v>
      </c>
    </row>
    <row r="5023" spans="1:2">
      <c r="A5023" t="str">
        <f t="shared" si="78"/>
        <v>65608</v>
      </c>
      <c r="B5023" s="254" t="s">
        <v>5384</v>
      </c>
    </row>
    <row r="5024" spans="1:2">
      <c r="A5024" t="str">
        <f t="shared" si="78"/>
        <v>65609</v>
      </c>
      <c r="B5024" s="254" t="s">
        <v>5385</v>
      </c>
    </row>
    <row r="5025" spans="1:2">
      <c r="A5025" t="str">
        <f t="shared" si="78"/>
        <v>65610</v>
      </c>
      <c r="B5025" s="254" t="s">
        <v>5386</v>
      </c>
    </row>
    <row r="5026" spans="1:2">
      <c r="A5026" t="str">
        <f t="shared" si="78"/>
        <v>65613</v>
      </c>
      <c r="B5026" s="254" t="s">
        <v>5387</v>
      </c>
    </row>
    <row r="5027" spans="1:2">
      <c r="A5027" t="str">
        <f t="shared" si="78"/>
        <v>65615</v>
      </c>
      <c r="B5027" s="254" t="s">
        <v>5388</v>
      </c>
    </row>
    <row r="5028" spans="1:2">
      <c r="A5028" t="str">
        <f t="shared" si="78"/>
        <v>65616</v>
      </c>
      <c r="B5028" s="254" t="s">
        <v>5389</v>
      </c>
    </row>
    <row r="5029" spans="1:2">
      <c r="A5029" t="str">
        <f t="shared" si="78"/>
        <v>65618</v>
      </c>
      <c r="B5029" s="254" t="s">
        <v>5390</v>
      </c>
    </row>
    <row r="5030" spans="1:2">
      <c r="A5030" t="str">
        <f t="shared" si="78"/>
        <v>65620</v>
      </c>
      <c r="B5030" s="254" t="s">
        <v>5391</v>
      </c>
    </row>
    <row r="5031" spans="1:2">
      <c r="A5031" t="str">
        <f t="shared" si="78"/>
        <v>65621</v>
      </c>
      <c r="B5031" s="254" t="s">
        <v>5392</v>
      </c>
    </row>
    <row r="5032" spans="1:2">
      <c r="A5032" t="str">
        <f t="shared" si="78"/>
        <v>65622</v>
      </c>
      <c r="B5032" s="254" t="s">
        <v>5393</v>
      </c>
    </row>
    <row r="5033" spans="1:2">
      <c r="A5033" t="str">
        <f t="shared" si="78"/>
        <v>65624</v>
      </c>
      <c r="B5033" s="254" t="s">
        <v>5394</v>
      </c>
    </row>
    <row r="5034" spans="1:2">
      <c r="A5034" t="str">
        <f t="shared" si="78"/>
        <v>65629</v>
      </c>
      <c r="B5034" s="254" t="s">
        <v>5395</v>
      </c>
    </row>
    <row r="5035" spans="1:2">
      <c r="A5035" t="str">
        <f t="shared" si="78"/>
        <v>65631</v>
      </c>
      <c r="B5035" s="254" t="s">
        <v>5396</v>
      </c>
    </row>
    <row r="5036" spans="1:2">
      <c r="A5036" t="str">
        <f t="shared" si="78"/>
        <v>65632</v>
      </c>
      <c r="B5036" s="254" t="s">
        <v>5397</v>
      </c>
    </row>
    <row r="5037" spans="1:2">
      <c r="A5037" t="str">
        <f t="shared" si="78"/>
        <v>65633</v>
      </c>
      <c r="B5037" s="254" t="s">
        <v>5398</v>
      </c>
    </row>
    <row r="5038" spans="1:2">
      <c r="A5038" t="str">
        <f t="shared" si="78"/>
        <v>65634</v>
      </c>
      <c r="B5038" s="254" t="s">
        <v>5399</v>
      </c>
    </row>
    <row r="5039" spans="1:2">
      <c r="A5039" t="str">
        <f t="shared" si="78"/>
        <v>65635</v>
      </c>
      <c r="B5039" s="254" t="s">
        <v>5400</v>
      </c>
    </row>
    <row r="5040" spans="1:2">
      <c r="A5040" t="str">
        <f t="shared" si="78"/>
        <v>65636</v>
      </c>
      <c r="B5040" s="254" t="s">
        <v>5401</v>
      </c>
    </row>
    <row r="5041" spans="1:2">
      <c r="A5041" t="str">
        <f t="shared" si="78"/>
        <v>65637</v>
      </c>
      <c r="B5041" s="254" t="s">
        <v>5402</v>
      </c>
    </row>
    <row r="5042" spans="1:2">
      <c r="A5042" t="str">
        <f t="shared" si="78"/>
        <v>65638</v>
      </c>
      <c r="B5042" s="254" t="s">
        <v>5403</v>
      </c>
    </row>
    <row r="5043" spans="1:2">
      <c r="A5043" t="str">
        <f t="shared" si="78"/>
        <v>65640</v>
      </c>
      <c r="B5043" s="254" t="s">
        <v>5404</v>
      </c>
    </row>
    <row r="5044" spans="1:2">
      <c r="A5044" t="str">
        <f t="shared" si="78"/>
        <v>65641</v>
      </c>
      <c r="B5044" s="254" t="s">
        <v>5405</v>
      </c>
    </row>
    <row r="5045" spans="1:2">
      <c r="A5045" t="str">
        <f t="shared" si="78"/>
        <v>65642</v>
      </c>
      <c r="B5045" s="254" t="s">
        <v>5406</v>
      </c>
    </row>
    <row r="5046" spans="1:2">
      <c r="A5046" t="str">
        <f t="shared" si="78"/>
        <v>65643</v>
      </c>
      <c r="B5046" s="254" t="s">
        <v>5407</v>
      </c>
    </row>
    <row r="5047" spans="1:2">
      <c r="A5047" t="str">
        <f t="shared" si="78"/>
        <v>65644</v>
      </c>
      <c r="B5047" s="254" t="s">
        <v>5408</v>
      </c>
    </row>
    <row r="5048" spans="1:2">
      <c r="A5048" t="str">
        <f t="shared" si="78"/>
        <v>65645</v>
      </c>
      <c r="B5048" s="254" t="s">
        <v>5409</v>
      </c>
    </row>
    <row r="5049" spans="1:2">
      <c r="A5049" t="str">
        <f t="shared" si="78"/>
        <v>65646</v>
      </c>
      <c r="B5049" s="254" t="s">
        <v>5410</v>
      </c>
    </row>
    <row r="5050" spans="1:2">
      <c r="A5050" t="str">
        <f t="shared" si="78"/>
        <v>65647</v>
      </c>
      <c r="B5050" s="254" t="s">
        <v>5411</v>
      </c>
    </row>
    <row r="5051" spans="1:2">
      <c r="A5051" t="str">
        <f t="shared" si="78"/>
        <v>65648</v>
      </c>
      <c r="B5051" s="254" t="s">
        <v>5412</v>
      </c>
    </row>
    <row r="5052" spans="1:2">
      <c r="A5052" t="str">
        <f t="shared" si="78"/>
        <v>65650</v>
      </c>
      <c r="B5052" s="254" t="s">
        <v>5413</v>
      </c>
    </row>
    <row r="5053" spans="1:2">
      <c r="A5053" t="str">
        <f t="shared" si="78"/>
        <v>65652</v>
      </c>
      <c r="B5053" s="254" t="s">
        <v>5414</v>
      </c>
    </row>
    <row r="5054" spans="1:2">
      <c r="A5054" t="str">
        <f t="shared" si="78"/>
        <v>65653</v>
      </c>
      <c r="B5054" s="254" t="s">
        <v>5415</v>
      </c>
    </row>
    <row r="5055" spans="1:2">
      <c r="A5055" t="str">
        <f t="shared" si="78"/>
        <v>65654</v>
      </c>
      <c r="B5055" s="254" t="s">
        <v>5416</v>
      </c>
    </row>
    <row r="5056" spans="1:2">
      <c r="A5056" t="str">
        <f t="shared" si="78"/>
        <v>65655</v>
      </c>
      <c r="B5056" s="254" t="s">
        <v>5417</v>
      </c>
    </row>
    <row r="5057" spans="1:2">
      <c r="A5057" t="str">
        <f t="shared" si="78"/>
        <v>65656</v>
      </c>
      <c r="B5057" s="254" t="s">
        <v>5418</v>
      </c>
    </row>
    <row r="5058" spans="1:2">
      <c r="A5058" t="str">
        <f t="shared" si="78"/>
        <v>65659</v>
      </c>
      <c r="B5058" s="254" t="s">
        <v>5419</v>
      </c>
    </row>
    <row r="5059" spans="1:2">
      <c r="A5059" t="str">
        <f t="shared" ref="A5059:A5122" si="79">LEFT(B5059,5)</f>
        <v>65660</v>
      </c>
      <c r="B5059" s="254" t="s">
        <v>5420</v>
      </c>
    </row>
    <row r="5060" spans="1:2">
      <c r="A5060" t="str">
        <f t="shared" si="79"/>
        <v>65662</v>
      </c>
      <c r="B5060" s="254" t="s">
        <v>5421</v>
      </c>
    </row>
    <row r="5061" spans="1:2">
      <c r="A5061" t="str">
        <f t="shared" si="79"/>
        <v>65667</v>
      </c>
      <c r="B5061" s="254" t="s">
        <v>5422</v>
      </c>
    </row>
    <row r="5062" spans="1:2">
      <c r="A5062" t="str">
        <f t="shared" si="79"/>
        <v>65668</v>
      </c>
      <c r="B5062" s="254" t="s">
        <v>5423</v>
      </c>
    </row>
    <row r="5063" spans="1:2">
      <c r="A5063" t="str">
        <f t="shared" si="79"/>
        <v>65669</v>
      </c>
      <c r="B5063" s="254" t="s">
        <v>5424</v>
      </c>
    </row>
    <row r="5064" spans="1:2">
      <c r="A5064" t="str">
        <f t="shared" si="79"/>
        <v>65670</v>
      </c>
      <c r="B5064" s="254" t="s">
        <v>5425</v>
      </c>
    </row>
    <row r="5065" spans="1:2">
      <c r="A5065" t="str">
        <f t="shared" si="79"/>
        <v>65671</v>
      </c>
      <c r="B5065" s="254" t="s">
        <v>5426</v>
      </c>
    </row>
    <row r="5066" spans="1:2">
      <c r="A5066" t="str">
        <f t="shared" si="79"/>
        <v>65672</v>
      </c>
      <c r="B5066" s="254" t="s">
        <v>5427</v>
      </c>
    </row>
    <row r="5067" spans="1:2">
      <c r="A5067" t="str">
        <f t="shared" si="79"/>
        <v>65673</v>
      </c>
      <c r="B5067" s="254" t="s">
        <v>5428</v>
      </c>
    </row>
    <row r="5068" spans="1:2">
      <c r="A5068" t="str">
        <f t="shared" si="79"/>
        <v>65677</v>
      </c>
      <c r="B5068" s="254" t="s">
        <v>5429</v>
      </c>
    </row>
    <row r="5069" spans="1:2">
      <c r="A5069" t="str">
        <f t="shared" si="79"/>
        <v>65678</v>
      </c>
      <c r="B5069" s="254" t="s">
        <v>5430</v>
      </c>
    </row>
    <row r="5070" spans="1:2">
      <c r="A5070" t="str">
        <f t="shared" si="79"/>
        <v>65679</v>
      </c>
      <c r="B5070" s="254" t="s">
        <v>5431</v>
      </c>
    </row>
    <row r="5071" spans="1:2">
      <c r="A5071" t="str">
        <f t="shared" si="79"/>
        <v>65680</v>
      </c>
      <c r="B5071" s="254" t="s">
        <v>5432</v>
      </c>
    </row>
    <row r="5072" spans="1:2">
      <c r="A5072" t="str">
        <f t="shared" si="79"/>
        <v>65681</v>
      </c>
      <c r="B5072" s="254" t="s">
        <v>5433</v>
      </c>
    </row>
    <row r="5073" spans="1:2">
      <c r="A5073" t="str">
        <f t="shared" si="79"/>
        <v>65682</v>
      </c>
      <c r="B5073" s="254" t="s">
        <v>5434</v>
      </c>
    </row>
    <row r="5074" spans="1:2">
      <c r="A5074" t="str">
        <f t="shared" si="79"/>
        <v>65683</v>
      </c>
      <c r="B5074" s="254" t="s">
        <v>5435</v>
      </c>
    </row>
    <row r="5075" spans="1:2">
      <c r="A5075" t="str">
        <f t="shared" si="79"/>
        <v>65685</v>
      </c>
      <c r="B5075" s="254" t="s">
        <v>5436</v>
      </c>
    </row>
    <row r="5076" spans="1:2">
      <c r="A5076" t="str">
        <f t="shared" si="79"/>
        <v>65686</v>
      </c>
      <c r="B5076" s="254" t="s">
        <v>5437</v>
      </c>
    </row>
    <row r="5077" spans="1:2">
      <c r="A5077" t="str">
        <f t="shared" si="79"/>
        <v>65687</v>
      </c>
      <c r="B5077" s="254" t="s">
        <v>5438</v>
      </c>
    </row>
    <row r="5078" spans="1:2">
      <c r="A5078" t="str">
        <f t="shared" si="79"/>
        <v>65688</v>
      </c>
      <c r="B5078" s="254" t="s">
        <v>5439</v>
      </c>
    </row>
    <row r="5079" spans="1:2">
      <c r="A5079" t="str">
        <f t="shared" si="79"/>
        <v>65689</v>
      </c>
      <c r="B5079" s="254" t="s">
        <v>5440</v>
      </c>
    </row>
    <row r="5080" spans="1:2">
      <c r="A5080" t="str">
        <f t="shared" si="79"/>
        <v>65692</v>
      </c>
      <c r="B5080" s="254" t="s">
        <v>5441</v>
      </c>
    </row>
    <row r="5081" spans="1:2">
      <c r="A5081" t="str">
        <f t="shared" si="79"/>
        <v>65693</v>
      </c>
      <c r="B5081" s="254" t="s">
        <v>5442</v>
      </c>
    </row>
    <row r="5082" spans="1:2">
      <c r="A5082" t="str">
        <f t="shared" si="79"/>
        <v>65694</v>
      </c>
      <c r="B5082" s="254" t="s">
        <v>5443</v>
      </c>
    </row>
    <row r="5083" spans="1:2">
      <c r="A5083" t="str">
        <f t="shared" si="79"/>
        <v>65696</v>
      </c>
      <c r="B5083" s="254" t="s">
        <v>5444</v>
      </c>
    </row>
    <row r="5084" spans="1:2">
      <c r="A5084" t="str">
        <f t="shared" si="79"/>
        <v>65697</v>
      </c>
      <c r="B5084" s="254" t="s">
        <v>5445</v>
      </c>
    </row>
    <row r="5085" spans="1:2">
      <c r="A5085" t="str">
        <f t="shared" si="79"/>
        <v>65698</v>
      </c>
      <c r="B5085" s="254" t="s">
        <v>5446</v>
      </c>
    </row>
    <row r="5086" spans="1:2">
      <c r="A5086" t="str">
        <f t="shared" si="79"/>
        <v>65699</v>
      </c>
      <c r="B5086" s="254" t="s">
        <v>5447</v>
      </c>
    </row>
    <row r="5087" spans="1:2">
      <c r="A5087" t="str">
        <f t="shared" si="79"/>
        <v>65701</v>
      </c>
      <c r="B5087" s="254" t="s">
        <v>5448</v>
      </c>
    </row>
    <row r="5088" spans="1:2">
      <c r="A5088" t="str">
        <f t="shared" si="79"/>
        <v>65704</v>
      </c>
      <c r="B5088" s="254" t="s">
        <v>5449</v>
      </c>
    </row>
    <row r="5089" spans="1:2">
      <c r="A5089" t="str">
        <f t="shared" si="79"/>
        <v>65705</v>
      </c>
      <c r="B5089" s="254" t="s">
        <v>5450</v>
      </c>
    </row>
    <row r="5090" spans="1:2">
      <c r="A5090" t="str">
        <f t="shared" si="79"/>
        <v>65707</v>
      </c>
      <c r="B5090" s="254" t="s">
        <v>5451</v>
      </c>
    </row>
    <row r="5091" spans="1:2">
      <c r="A5091" t="str">
        <f t="shared" si="79"/>
        <v>65708</v>
      </c>
      <c r="B5091" s="254" t="s">
        <v>5452</v>
      </c>
    </row>
    <row r="5092" spans="1:2">
      <c r="A5092" t="str">
        <f t="shared" si="79"/>
        <v>65709</v>
      </c>
      <c r="B5092" s="254" t="s">
        <v>5453</v>
      </c>
    </row>
    <row r="5093" spans="1:2">
      <c r="A5093" t="str">
        <f t="shared" si="79"/>
        <v>65711</v>
      </c>
      <c r="B5093" s="254" t="s">
        <v>5454</v>
      </c>
    </row>
    <row r="5094" spans="1:2">
      <c r="A5094" t="str">
        <f t="shared" si="79"/>
        <v>65712</v>
      </c>
      <c r="B5094" s="254" t="s">
        <v>5455</v>
      </c>
    </row>
    <row r="5095" spans="1:2">
      <c r="A5095" t="str">
        <f t="shared" si="79"/>
        <v>65713</v>
      </c>
      <c r="B5095" s="254" t="s">
        <v>5456</v>
      </c>
    </row>
    <row r="5096" spans="1:2">
      <c r="A5096" t="str">
        <f t="shared" si="79"/>
        <v>65715</v>
      </c>
      <c r="B5096" s="254" t="s">
        <v>5457</v>
      </c>
    </row>
    <row r="5097" spans="1:2">
      <c r="A5097" t="str">
        <f t="shared" si="79"/>
        <v>65716</v>
      </c>
      <c r="B5097" s="254" t="s">
        <v>5458</v>
      </c>
    </row>
    <row r="5098" spans="1:2">
      <c r="A5098" t="str">
        <f t="shared" si="79"/>
        <v>65717</v>
      </c>
      <c r="B5098" s="254" t="s">
        <v>5459</v>
      </c>
    </row>
    <row r="5099" spans="1:2">
      <c r="A5099" t="str">
        <f t="shared" si="79"/>
        <v>65718</v>
      </c>
      <c r="B5099" s="254" t="s">
        <v>5460</v>
      </c>
    </row>
    <row r="5100" spans="1:2">
      <c r="A5100" t="str">
        <f t="shared" si="79"/>
        <v>65719</v>
      </c>
      <c r="B5100" s="254" t="s">
        <v>5461</v>
      </c>
    </row>
    <row r="5101" spans="1:2">
      <c r="A5101" t="str">
        <f t="shared" si="79"/>
        <v>65720</v>
      </c>
      <c r="B5101" s="254" t="s">
        <v>5462</v>
      </c>
    </row>
    <row r="5102" spans="1:2">
      <c r="A5102" t="str">
        <f t="shared" si="79"/>
        <v>65721</v>
      </c>
      <c r="B5102" s="254" t="s">
        <v>5463</v>
      </c>
    </row>
    <row r="5103" spans="1:2">
      <c r="A5103" t="str">
        <f t="shared" si="79"/>
        <v>65722</v>
      </c>
      <c r="B5103" s="254" t="s">
        <v>5464</v>
      </c>
    </row>
    <row r="5104" spans="1:2">
      <c r="A5104" t="str">
        <f t="shared" si="79"/>
        <v>65725</v>
      </c>
      <c r="B5104" s="254" t="s">
        <v>5465</v>
      </c>
    </row>
    <row r="5105" spans="1:2">
      <c r="A5105" t="str">
        <f t="shared" si="79"/>
        <v>65726</v>
      </c>
      <c r="B5105" s="254" t="s">
        <v>5466</v>
      </c>
    </row>
    <row r="5106" spans="1:2">
      <c r="A5106" t="str">
        <f t="shared" si="79"/>
        <v>65727</v>
      </c>
      <c r="B5106" s="254" t="s">
        <v>5467</v>
      </c>
    </row>
    <row r="5107" spans="1:2">
      <c r="A5107" t="str">
        <f t="shared" si="79"/>
        <v>65728</v>
      </c>
      <c r="B5107" s="254" t="s">
        <v>5468</v>
      </c>
    </row>
    <row r="5108" spans="1:2">
      <c r="A5108" t="str">
        <f t="shared" si="79"/>
        <v>65729</v>
      </c>
      <c r="B5108" s="254" t="s">
        <v>5469</v>
      </c>
    </row>
    <row r="5109" spans="1:2">
      <c r="A5109" t="str">
        <f t="shared" si="79"/>
        <v>65730</v>
      </c>
      <c r="B5109" s="254" t="s">
        <v>5470</v>
      </c>
    </row>
    <row r="5110" spans="1:2">
      <c r="A5110" t="str">
        <f t="shared" si="79"/>
        <v>65731</v>
      </c>
      <c r="B5110" s="254" t="s">
        <v>5471</v>
      </c>
    </row>
    <row r="5111" spans="1:2">
      <c r="A5111" t="str">
        <f t="shared" si="79"/>
        <v>65732</v>
      </c>
      <c r="B5111" s="254" t="s">
        <v>5472</v>
      </c>
    </row>
    <row r="5112" spans="1:2">
      <c r="A5112" t="str">
        <f t="shared" si="79"/>
        <v>65734</v>
      </c>
      <c r="B5112" s="254" t="s">
        <v>5473</v>
      </c>
    </row>
    <row r="5113" spans="1:2">
      <c r="A5113" t="str">
        <f t="shared" si="79"/>
        <v>65735</v>
      </c>
      <c r="B5113" s="254" t="s">
        <v>5474</v>
      </c>
    </row>
    <row r="5114" spans="1:2">
      <c r="A5114" t="str">
        <f t="shared" si="79"/>
        <v>65736</v>
      </c>
      <c r="B5114" s="254" t="s">
        <v>5475</v>
      </c>
    </row>
    <row r="5115" spans="1:2">
      <c r="A5115" t="str">
        <f t="shared" si="79"/>
        <v>65737</v>
      </c>
      <c r="B5115" s="254" t="s">
        <v>5476</v>
      </c>
    </row>
    <row r="5116" spans="1:2">
      <c r="A5116" t="str">
        <f t="shared" si="79"/>
        <v>65739</v>
      </c>
      <c r="B5116" s="254" t="s">
        <v>5477</v>
      </c>
    </row>
    <row r="5117" spans="1:2">
      <c r="A5117" t="str">
        <f t="shared" si="79"/>
        <v>65740</v>
      </c>
      <c r="B5117" s="254" t="s">
        <v>5478</v>
      </c>
    </row>
    <row r="5118" spans="1:2">
      <c r="A5118" t="str">
        <f t="shared" si="79"/>
        <v>65741</v>
      </c>
      <c r="B5118" s="254" t="s">
        <v>5479</v>
      </c>
    </row>
    <row r="5119" spans="1:2">
      <c r="A5119" t="str">
        <f t="shared" si="79"/>
        <v>65742</v>
      </c>
      <c r="B5119" s="254" t="s">
        <v>5480</v>
      </c>
    </row>
    <row r="5120" spans="1:2">
      <c r="A5120" t="str">
        <f t="shared" si="79"/>
        <v>65743</v>
      </c>
      <c r="B5120" s="254" t="s">
        <v>5481</v>
      </c>
    </row>
    <row r="5121" spans="1:2">
      <c r="A5121" t="str">
        <f t="shared" si="79"/>
        <v>65744</v>
      </c>
      <c r="B5121" s="254" t="s">
        <v>5482</v>
      </c>
    </row>
    <row r="5122" spans="1:2">
      <c r="A5122" t="str">
        <f t="shared" si="79"/>
        <v>65747</v>
      </c>
      <c r="B5122" s="254" t="s">
        <v>5483</v>
      </c>
    </row>
    <row r="5123" spans="1:2">
      <c r="A5123" t="str">
        <f t="shared" ref="A5123:A5186" si="80">LEFT(B5123,5)</f>
        <v>65748</v>
      </c>
      <c r="B5123" s="254" t="s">
        <v>5484</v>
      </c>
    </row>
    <row r="5124" spans="1:2">
      <c r="A5124" t="str">
        <f t="shared" si="80"/>
        <v>65749</v>
      </c>
      <c r="B5124" s="254" t="s">
        <v>5485</v>
      </c>
    </row>
    <row r="5125" spans="1:2">
      <c r="A5125" t="str">
        <f t="shared" si="80"/>
        <v>65751</v>
      </c>
      <c r="B5125" s="254" t="s">
        <v>5486</v>
      </c>
    </row>
    <row r="5126" spans="1:2">
      <c r="A5126" t="str">
        <f t="shared" si="80"/>
        <v>65752</v>
      </c>
      <c r="B5126" s="254" t="s">
        <v>5487</v>
      </c>
    </row>
    <row r="5127" spans="1:2">
      <c r="A5127" t="str">
        <f t="shared" si="80"/>
        <v>65753</v>
      </c>
      <c r="B5127" s="254" t="s">
        <v>5488</v>
      </c>
    </row>
    <row r="5128" spans="1:2">
      <c r="A5128" t="str">
        <f t="shared" si="80"/>
        <v>65755</v>
      </c>
      <c r="B5128" s="254" t="s">
        <v>5489</v>
      </c>
    </row>
    <row r="5129" spans="1:2">
      <c r="A5129" t="str">
        <f t="shared" si="80"/>
        <v>65757</v>
      </c>
      <c r="B5129" s="254" t="s">
        <v>5490</v>
      </c>
    </row>
    <row r="5130" spans="1:2">
      <c r="A5130" t="str">
        <f t="shared" si="80"/>
        <v>65761</v>
      </c>
      <c r="B5130" s="254" t="s">
        <v>5491</v>
      </c>
    </row>
    <row r="5131" spans="1:2">
      <c r="A5131" t="str">
        <f t="shared" si="80"/>
        <v>65762</v>
      </c>
      <c r="B5131" s="254" t="s">
        <v>5492</v>
      </c>
    </row>
    <row r="5132" spans="1:2">
      <c r="A5132" t="str">
        <f t="shared" si="80"/>
        <v>65763</v>
      </c>
      <c r="B5132" s="254" t="s">
        <v>5493</v>
      </c>
    </row>
    <row r="5133" spans="1:2">
      <c r="A5133" t="str">
        <f t="shared" si="80"/>
        <v>65765</v>
      </c>
      <c r="B5133" s="254" t="s">
        <v>5494</v>
      </c>
    </row>
    <row r="5134" spans="1:2">
      <c r="A5134" t="str">
        <f t="shared" si="80"/>
        <v>65766</v>
      </c>
      <c r="B5134" s="254" t="s">
        <v>5495</v>
      </c>
    </row>
    <row r="5135" spans="1:2">
      <c r="A5135" t="str">
        <f t="shared" si="80"/>
        <v>65767</v>
      </c>
      <c r="B5135" s="254" t="s">
        <v>5496</v>
      </c>
    </row>
    <row r="5136" spans="1:2">
      <c r="A5136" t="str">
        <f t="shared" si="80"/>
        <v>65768</v>
      </c>
      <c r="B5136" s="254" t="s">
        <v>5497</v>
      </c>
    </row>
    <row r="5137" spans="1:2">
      <c r="A5137" t="str">
        <f t="shared" si="80"/>
        <v>65769</v>
      </c>
      <c r="B5137" s="254" t="s">
        <v>5498</v>
      </c>
    </row>
    <row r="5138" spans="1:2">
      <c r="A5138" t="str">
        <f t="shared" si="80"/>
        <v>65770</v>
      </c>
      <c r="B5138" s="254" t="s">
        <v>5499</v>
      </c>
    </row>
    <row r="5139" spans="1:2">
      <c r="A5139" t="str">
        <f t="shared" si="80"/>
        <v>65771</v>
      </c>
      <c r="B5139" s="254" t="s">
        <v>5500</v>
      </c>
    </row>
    <row r="5140" spans="1:2">
      <c r="A5140" t="str">
        <f t="shared" si="80"/>
        <v>65772</v>
      </c>
      <c r="B5140" s="254" t="s">
        <v>5501</v>
      </c>
    </row>
    <row r="5141" spans="1:2">
      <c r="A5141" t="str">
        <f t="shared" si="80"/>
        <v>65773</v>
      </c>
      <c r="B5141" s="254" t="s">
        <v>5502</v>
      </c>
    </row>
    <row r="5142" spans="1:2">
      <c r="A5142" t="str">
        <f t="shared" si="80"/>
        <v>65775</v>
      </c>
      <c r="B5142" s="254" t="s">
        <v>5503</v>
      </c>
    </row>
    <row r="5143" spans="1:2">
      <c r="A5143" t="str">
        <f t="shared" si="80"/>
        <v>65777</v>
      </c>
      <c r="B5143" s="254" t="s">
        <v>5504</v>
      </c>
    </row>
    <row r="5144" spans="1:2">
      <c r="A5144" t="str">
        <f t="shared" si="80"/>
        <v>65778</v>
      </c>
      <c r="B5144" s="254" t="s">
        <v>5505</v>
      </c>
    </row>
    <row r="5145" spans="1:2">
      <c r="A5145" t="str">
        <f t="shared" si="80"/>
        <v>65779</v>
      </c>
      <c r="B5145" s="254" t="s">
        <v>5506</v>
      </c>
    </row>
    <row r="5146" spans="1:2">
      <c r="A5146" t="str">
        <f t="shared" si="80"/>
        <v>65780</v>
      </c>
      <c r="B5146" s="254" t="s">
        <v>5507</v>
      </c>
    </row>
    <row r="5147" spans="1:2">
      <c r="A5147" t="str">
        <f t="shared" si="80"/>
        <v>65781</v>
      </c>
      <c r="B5147" s="254" t="s">
        <v>5508</v>
      </c>
    </row>
    <row r="5148" spans="1:2">
      <c r="A5148" t="str">
        <f t="shared" si="80"/>
        <v>65782</v>
      </c>
      <c r="B5148" s="254" t="s">
        <v>5509</v>
      </c>
    </row>
    <row r="5149" spans="1:2">
      <c r="A5149" t="str">
        <f t="shared" si="80"/>
        <v>65783</v>
      </c>
      <c r="B5149" s="254" t="s">
        <v>5510</v>
      </c>
    </row>
    <row r="5150" spans="1:2">
      <c r="A5150" t="str">
        <f t="shared" si="80"/>
        <v>65785</v>
      </c>
      <c r="B5150" s="254" t="s">
        <v>5511</v>
      </c>
    </row>
    <row r="5151" spans="1:2">
      <c r="A5151" t="str">
        <f t="shared" si="80"/>
        <v>65786</v>
      </c>
      <c r="B5151" s="254" t="s">
        <v>5512</v>
      </c>
    </row>
    <row r="5152" spans="1:2">
      <c r="A5152" t="str">
        <f t="shared" si="80"/>
        <v>65787</v>
      </c>
      <c r="B5152" s="254" t="s">
        <v>5513</v>
      </c>
    </row>
    <row r="5153" spans="1:2">
      <c r="A5153" t="str">
        <f t="shared" si="80"/>
        <v>65788</v>
      </c>
      <c r="B5153" s="254" t="s">
        <v>5514</v>
      </c>
    </row>
    <row r="5154" spans="1:2">
      <c r="A5154" t="str">
        <f t="shared" si="80"/>
        <v>65789</v>
      </c>
      <c r="B5154" s="254" t="s">
        <v>5515</v>
      </c>
    </row>
    <row r="5155" spans="1:2">
      <c r="A5155" t="str">
        <f t="shared" si="80"/>
        <v>65792</v>
      </c>
      <c r="B5155" s="254" t="s">
        <v>5516</v>
      </c>
    </row>
    <row r="5156" spans="1:2">
      <c r="A5156" t="str">
        <f t="shared" si="80"/>
        <v>65793</v>
      </c>
      <c r="B5156" s="254" t="s">
        <v>5517</v>
      </c>
    </row>
    <row r="5157" spans="1:2">
      <c r="A5157" t="str">
        <f t="shared" si="80"/>
        <v>65794</v>
      </c>
      <c r="B5157" s="254" t="s">
        <v>5518</v>
      </c>
    </row>
    <row r="5158" spans="1:2">
      <c r="A5158" t="str">
        <f t="shared" si="80"/>
        <v>65795</v>
      </c>
      <c r="B5158" s="254" t="s">
        <v>5519</v>
      </c>
    </row>
    <row r="5159" spans="1:2">
      <c r="A5159" t="str">
        <f t="shared" si="80"/>
        <v>65796</v>
      </c>
      <c r="B5159" s="254" t="s">
        <v>5520</v>
      </c>
    </row>
    <row r="5160" spans="1:2">
      <c r="A5160" t="str">
        <f t="shared" si="80"/>
        <v>65797</v>
      </c>
      <c r="B5160" s="254" t="s">
        <v>5521</v>
      </c>
    </row>
    <row r="5161" spans="1:2">
      <c r="A5161" t="str">
        <f t="shared" si="80"/>
        <v>65798</v>
      </c>
      <c r="B5161" s="254" t="s">
        <v>5522</v>
      </c>
    </row>
    <row r="5162" spans="1:2">
      <c r="A5162" t="str">
        <f t="shared" si="80"/>
        <v>65802</v>
      </c>
      <c r="B5162" s="254" t="s">
        <v>5523</v>
      </c>
    </row>
    <row r="5163" spans="1:2">
      <c r="A5163" t="str">
        <f t="shared" si="80"/>
        <v>65803</v>
      </c>
      <c r="B5163" s="254" t="s">
        <v>5524</v>
      </c>
    </row>
    <row r="5164" spans="1:2">
      <c r="A5164" t="str">
        <f t="shared" si="80"/>
        <v>65804</v>
      </c>
      <c r="B5164" s="254" t="s">
        <v>5525</v>
      </c>
    </row>
    <row r="5165" spans="1:2">
      <c r="A5165" t="str">
        <f t="shared" si="80"/>
        <v>65808</v>
      </c>
      <c r="B5165" s="254" t="s">
        <v>5526</v>
      </c>
    </row>
    <row r="5166" spans="1:2">
      <c r="A5166" t="str">
        <f t="shared" si="80"/>
        <v>65809</v>
      </c>
      <c r="B5166" s="254" t="s">
        <v>5527</v>
      </c>
    </row>
    <row r="5167" spans="1:2">
      <c r="A5167" t="str">
        <f t="shared" si="80"/>
        <v>65810</v>
      </c>
      <c r="B5167" s="254" t="s">
        <v>5528</v>
      </c>
    </row>
    <row r="5168" spans="1:2">
      <c r="A5168" t="str">
        <f t="shared" si="80"/>
        <v>65811</v>
      </c>
      <c r="B5168" s="254" t="s">
        <v>5529</v>
      </c>
    </row>
    <row r="5169" spans="1:2">
      <c r="A5169" t="str">
        <f t="shared" si="80"/>
        <v>65812</v>
      </c>
      <c r="B5169" s="254" t="s">
        <v>5530</v>
      </c>
    </row>
    <row r="5170" spans="1:2">
      <c r="A5170" t="str">
        <f t="shared" si="80"/>
        <v>65813</v>
      </c>
      <c r="B5170" s="254" t="s">
        <v>5531</v>
      </c>
    </row>
    <row r="5171" spans="1:2">
      <c r="A5171" t="str">
        <f t="shared" si="80"/>
        <v>65814</v>
      </c>
      <c r="B5171" s="254" t="s">
        <v>5532</v>
      </c>
    </row>
    <row r="5172" spans="1:2">
      <c r="A5172" t="str">
        <f t="shared" si="80"/>
        <v>65815</v>
      </c>
      <c r="B5172" s="254" t="s">
        <v>5533</v>
      </c>
    </row>
    <row r="5173" spans="1:2">
      <c r="A5173" t="str">
        <f t="shared" si="80"/>
        <v>65816</v>
      </c>
      <c r="B5173" s="254" t="s">
        <v>5534</v>
      </c>
    </row>
    <row r="5174" spans="1:2">
      <c r="A5174" t="str">
        <f t="shared" si="80"/>
        <v>65820</v>
      </c>
      <c r="B5174" s="254" t="s">
        <v>5535</v>
      </c>
    </row>
    <row r="5175" spans="1:2">
      <c r="A5175" t="str">
        <f t="shared" si="80"/>
        <v>65821</v>
      </c>
      <c r="B5175" s="254" t="s">
        <v>5536</v>
      </c>
    </row>
    <row r="5176" spans="1:2">
      <c r="A5176" t="str">
        <f t="shared" si="80"/>
        <v>65823</v>
      </c>
      <c r="B5176" s="254" t="s">
        <v>5537</v>
      </c>
    </row>
    <row r="5177" spans="1:2">
      <c r="A5177" t="str">
        <f t="shared" si="80"/>
        <v>65824</v>
      </c>
      <c r="B5177" s="254" t="s">
        <v>5538</v>
      </c>
    </row>
    <row r="5178" spans="1:2">
      <c r="A5178" t="str">
        <f t="shared" si="80"/>
        <v>65825</v>
      </c>
      <c r="B5178" s="254" t="s">
        <v>5539</v>
      </c>
    </row>
    <row r="5179" spans="1:2">
      <c r="A5179" t="str">
        <f t="shared" si="80"/>
        <v>65826</v>
      </c>
      <c r="B5179" s="254" t="s">
        <v>5540</v>
      </c>
    </row>
    <row r="5180" spans="1:2">
      <c r="A5180" t="str">
        <f t="shared" si="80"/>
        <v>65827</v>
      </c>
      <c r="B5180" s="254" t="s">
        <v>5541</v>
      </c>
    </row>
    <row r="5181" spans="1:2">
      <c r="A5181" t="str">
        <f t="shared" si="80"/>
        <v>65828</v>
      </c>
      <c r="B5181" s="254" t="s">
        <v>5542</v>
      </c>
    </row>
    <row r="5182" spans="1:2">
      <c r="A5182" t="str">
        <f t="shared" si="80"/>
        <v>65829</v>
      </c>
      <c r="B5182" s="254" t="s">
        <v>5543</v>
      </c>
    </row>
    <row r="5183" spans="1:2">
      <c r="A5183" t="str">
        <f t="shared" si="80"/>
        <v>65831</v>
      </c>
      <c r="B5183" s="254" t="s">
        <v>5544</v>
      </c>
    </row>
    <row r="5184" spans="1:2">
      <c r="A5184" t="str">
        <f t="shared" si="80"/>
        <v>65834</v>
      </c>
      <c r="B5184" s="254" t="s">
        <v>5545</v>
      </c>
    </row>
    <row r="5185" spans="1:2">
      <c r="A5185" t="str">
        <f t="shared" si="80"/>
        <v>65835</v>
      </c>
      <c r="B5185" s="254" t="s">
        <v>5546</v>
      </c>
    </row>
    <row r="5186" spans="1:2">
      <c r="A5186" t="str">
        <f t="shared" si="80"/>
        <v>65836</v>
      </c>
      <c r="B5186" s="254" t="s">
        <v>5547</v>
      </c>
    </row>
    <row r="5187" spans="1:2">
      <c r="A5187" t="str">
        <f t="shared" ref="A5187:A5250" si="81">LEFT(B5187,5)</f>
        <v>65837</v>
      </c>
      <c r="B5187" s="254" t="s">
        <v>5548</v>
      </c>
    </row>
    <row r="5188" spans="1:2">
      <c r="A5188" t="str">
        <f t="shared" si="81"/>
        <v>65838</v>
      </c>
      <c r="B5188" s="254" t="s">
        <v>5549</v>
      </c>
    </row>
    <row r="5189" spans="1:2">
      <c r="A5189" t="str">
        <f t="shared" si="81"/>
        <v>65839</v>
      </c>
      <c r="B5189" s="254" t="s">
        <v>5550</v>
      </c>
    </row>
    <row r="5190" spans="1:2">
      <c r="A5190" t="str">
        <f t="shared" si="81"/>
        <v>65840</v>
      </c>
      <c r="B5190" s="254" t="s">
        <v>5551</v>
      </c>
    </row>
    <row r="5191" spans="1:2">
      <c r="A5191" t="str">
        <f t="shared" si="81"/>
        <v>65841</v>
      </c>
      <c r="B5191" s="254" t="s">
        <v>5552</v>
      </c>
    </row>
    <row r="5192" spans="1:2">
      <c r="A5192" t="str">
        <f t="shared" si="81"/>
        <v>65842</v>
      </c>
      <c r="B5192" s="254" t="s">
        <v>5553</v>
      </c>
    </row>
    <row r="5193" spans="1:2">
      <c r="A5193" t="str">
        <f t="shared" si="81"/>
        <v>65843</v>
      </c>
      <c r="B5193" s="254" t="s">
        <v>5554</v>
      </c>
    </row>
    <row r="5194" spans="1:2">
      <c r="A5194" t="str">
        <f t="shared" si="81"/>
        <v>65845</v>
      </c>
      <c r="B5194" s="254" t="s">
        <v>5555</v>
      </c>
    </row>
    <row r="5195" spans="1:2">
      <c r="A5195" t="str">
        <f t="shared" si="81"/>
        <v>65846</v>
      </c>
      <c r="B5195" s="254" t="s">
        <v>5556</v>
      </c>
    </row>
    <row r="5196" spans="1:2">
      <c r="A5196" t="str">
        <f t="shared" si="81"/>
        <v>65847</v>
      </c>
      <c r="B5196" s="254" t="s">
        <v>5557</v>
      </c>
    </row>
    <row r="5197" spans="1:2">
      <c r="A5197" t="str">
        <f t="shared" si="81"/>
        <v>65848</v>
      </c>
      <c r="B5197" s="254" t="s">
        <v>5558</v>
      </c>
    </row>
    <row r="5198" spans="1:2">
      <c r="A5198" t="str">
        <f t="shared" si="81"/>
        <v>65850</v>
      </c>
      <c r="B5198" s="254" t="s">
        <v>5559</v>
      </c>
    </row>
    <row r="5199" spans="1:2">
      <c r="A5199" t="str">
        <f t="shared" si="81"/>
        <v>65851</v>
      </c>
      <c r="B5199" s="254" t="s">
        <v>5560</v>
      </c>
    </row>
    <row r="5200" spans="1:2">
      <c r="A5200" t="str">
        <f t="shared" si="81"/>
        <v>65853</v>
      </c>
      <c r="B5200" s="254" t="s">
        <v>5561</v>
      </c>
    </row>
    <row r="5201" spans="1:2">
      <c r="A5201" t="str">
        <f t="shared" si="81"/>
        <v>65854</v>
      </c>
      <c r="B5201" s="254" t="s">
        <v>5562</v>
      </c>
    </row>
    <row r="5202" spans="1:2">
      <c r="A5202" t="str">
        <f t="shared" si="81"/>
        <v>65856</v>
      </c>
      <c r="B5202" s="254" t="s">
        <v>5563</v>
      </c>
    </row>
    <row r="5203" spans="1:2">
      <c r="A5203" t="str">
        <f t="shared" si="81"/>
        <v>65857</v>
      </c>
      <c r="B5203" s="254" t="s">
        <v>5564</v>
      </c>
    </row>
    <row r="5204" spans="1:2">
      <c r="A5204" t="str">
        <f t="shared" si="81"/>
        <v>65858</v>
      </c>
      <c r="B5204" s="254" t="s">
        <v>5565</v>
      </c>
    </row>
    <row r="5205" spans="1:2">
      <c r="A5205" t="str">
        <f t="shared" si="81"/>
        <v>65862</v>
      </c>
      <c r="B5205" s="254" t="s">
        <v>5566</v>
      </c>
    </row>
    <row r="5206" spans="1:2">
      <c r="A5206" t="str">
        <f t="shared" si="81"/>
        <v>65863</v>
      </c>
      <c r="B5206" s="254" t="s">
        <v>5567</v>
      </c>
    </row>
    <row r="5207" spans="1:2">
      <c r="A5207" t="str">
        <f t="shared" si="81"/>
        <v>65867</v>
      </c>
      <c r="B5207" s="254" t="s">
        <v>5568</v>
      </c>
    </row>
    <row r="5208" spans="1:2">
      <c r="A5208" t="str">
        <f t="shared" si="81"/>
        <v>65869</v>
      </c>
      <c r="B5208" s="254" t="s">
        <v>5569</v>
      </c>
    </row>
    <row r="5209" spans="1:2">
      <c r="A5209" t="str">
        <f t="shared" si="81"/>
        <v>65870</v>
      </c>
      <c r="B5209" s="254" t="s">
        <v>5570</v>
      </c>
    </row>
    <row r="5210" spans="1:2">
      <c r="A5210" t="str">
        <f t="shared" si="81"/>
        <v>65871</v>
      </c>
      <c r="B5210" s="254" t="s">
        <v>5571</v>
      </c>
    </row>
    <row r="5211" spans="1:2">
      <c r="A5211" t="str">
        <f t="shared" si="81"/>
        <v>65872</v>
      </c>
      <c r="B5211" s="254" t="s">
        <v>5572</v>
      </c>
    </row>
    <row r="5212" spans="1:2">
      <c r="A5212" t="str">
        <f t="shared" si="81"/>
        <v>65873</v>
      </c>
      <c r="B5212" s="254" t="s">
        <v>5573</v>
      </c>
    </row>
    <row r="5213" spans="1:2">
      <c r="A5213" t="str">
        <f t="shared" si="81"/>
        <v>65875</v>
      </c>
      <c r="B5213" s="254" t="s">
        <v>5574</v>
      </c>
    </row>
    <row r="5214" spans="1:2">
      <c r="A5214" t="str">
        <f t="shared" si="81"/>
        <v>65876</v>
      </c>
      <c r="B5214" s="254" t="s">
        <v>5575</v>
      </c>
    </row>
    <row r="5215" spans="1:2">
      <c r="A5215" t="str">
        <f t="shared" si="81"/>
        <v>65879</v>
      </c>
      <c r="B5215" s="254" t="s">
        <v>5576</v>
      </c>
    </row>
    <row r="5216" spans="1:2">
      <c r="A5216" t="str">
        <f t="shared" si="81"/>
        <v>65881</v>
      </c>
      <c r="B5216" s="254" t="s">
        <v>5577</v>
      </c>
    </row>
    <row r="5217" spans="1:2">
      <c r="A5217" t="str">
        <f t="shared" si="81"/>
        <v>65882</v>
      </c>
      <c r="B5217" s="254" t="s">
        <v>5578</v>
      </c>
    </row>
    <row r="5218" spans="1:2">
      <c r="A5218" t="str">
        <f t="shared" si="81"/>
        <v>65883</v>
      </c>
      <c r="B5218" s="254" t="s">
        <v>5579</v>
      </c>
    </row>
    <row r="5219" spans="1:2">
      <c r="A5219" t="str">
        <f t="shared" si="81"/>
        <v>65884</v>
      </c>
      <c r="B5219" s="254" t="s">
        <v>5580</v>
      </c>
    </row>
    <row r="5220" spans="1:2">
      <c r="A5220" t="str">
        <f t="shared" si="81"/>
        <v>65886</v>
      </c>
      <c r="B5220" s="254" t="s">
        <v>5581</v>
      </c>
    </row>
    <row r="5221" spans="1:2">
      <c r="A5221" t="str">
        <f t="shared" si="81"/>
        <v>65887</v>
      </c>
      <c r="B5221" s="254" t="s">
        <v>5582</v>
      </c>
    </row>
    <row r="5222" spans="1:2">
      <c r="A5222" t="str">
        <f t="shared" si="81"/>
        <v>65889</v>
      </c>
      <c r="B5222" s="254" t="s">
        <v>5583</v>
      </c>
    </row>
    <row r="5223" spans="1:2">
      <c r="A5223" t="str">
        <f t="shared" si="81"/>
        <v>65890</v>
      </c>
      <c r="B5223" s="254" t="s">
        <v>5584</v>
      </c>
    </row>
    <row r="5224" spans="1:2">
      <c r="A5224" t="str">
        <f t="shared" si="81"/>
        <v>65891</v>
      </c>
      <c r="B5224" s="254" t="s">
        <v>5585</v>
      </c>
    </row>
    <row r="5225" spans="1:2">
      <c r="A5225" t="str">
        <f t="shared" si="81"/>
        <v>65892</v>
      </c>
      <c r="B5225" s="254" t="s">
        <v>5586</v>
      </c>
    </row>
    <row r="5226" spans="1:2">
      <c r="A5226" t="str">
        <f t="shared" si="81"/>
        <v>65893</v>
      </c>
      <c r="B5226" s="254" t="s">
        <v>5587</v>
      </c>
    </row>
    <row r="5227" spans="1:2">
      <c r="A5227" t="str">
        <f t="shared" si="81"/>
        <v>65894</v>
      </c>
      <c r="B5227" s="254" t="s">
        <v>5588</v>
      </c>
    </row>
    <row r="5228" spans="1:2">
      <c r="A5228" t="str">
        <f t="shared" si="81"/>
        <v>65895</v>
      </c>
      <c r="B5228" s="254" t="s">
        <v>5589</v>
      </c>
    </row>
    <row r="5229" spans="1:2">
      <c r="A5229" t="str">
        <f t="shared" si="81"/>
        <v>65896</v>
      </c>
      <c r="B5229" s="254" t="s">
        <v>5590</v>
      </c>
    </row>
    <row r="5230" spans="1:2">
      <c r="A5230" t="str">
        <f t="shared" si="81"/>
        <v>65897</v>
      </c>
      <c r="B5230" s="254" t="s">
        <v>5591</v>
      </c>
    </row>
    <row r="5231" spans="1:2">
      <c r="A5231" t="str">
        <f t="shared" si="81"/>
        <v>65898</v>
      </c>
      <c r="B5231" s="254" t="s">
        <v>5592</v>
      </c>
    </row>
    <row r="5232" spans="1:2">
      <c r="A5232" t="str">
        <f t="shared" si="81"/>
        <v>65900</v>
      </c>
      <c r="B5232" s="254" t="s">
        <v>5593</v>
      </c>
    </row>
    <row r="5233" spans="1:2">
      <c r="A5233" t="str">
        <f t="shared" si="81"/>
        <v>65901</v>
      </c>
      <c r="B5233" s="254" t="s">
        <v>5594</v>
      </c>
    </row>
    <row r="5234" spans="1:2">
      <c r="A5234" t="str">
        <f t="shared" si="81"/>
        <v>65902</v>
      </c>
      <c r="B5234" s="254" t="s">
        <v>5595</v>
      </c>
    </row>
    <row r="5235" spans="1:2">
      <c r="A5235" t="str">
        <f t="shared" si="81"/>
        <v>65903</v>
      </c>
      <c r="B5235" s="254" t="s">
        <v>5596</v>
      </c>
    </row>
    <row r="5236" spans="1:2">
      <c r="A5236" t="str">
        <f t="shared" si="81"/>
        <v>65904</v>
      </c>
      <c r="B5236" s="254" t="s">
        <v>5597</v>
      </c>
    </row>
    <row r="5237" spans="1:2">
      <c r="A5237" t="str">
        <f t="shared" si="81"/>
        <v>65906</v>
      </c>
      <c r="B5237" s="254" t="s">
        <v>5598</v>
      </c>
    </row>
    <row r="5238" spans="1:2">
      <c r="A5238" t="str">
        <f t="shared" si="81"/>
        <v>65908</v>
      </c>
      <c r="B5238" s="254" t="s">
        <v>5599</v>
      </c>
    </row>
    <row r="5239" spans="1:2">
      <c r="A5239" t="str">
        <f t="shared" si="81"/>
        <v>65909</v>
      </c>
      <c r="B5239" s="254" t="s">
        <v>5600</v>
      </c>
    </row>
    <row r="5240" spans="1:2">
      <c r="A5240" t="str">
        <f t="shared" si="81"/>
        <v>65910</v>
      </c>
      <c r="B5240" s="254" t="s">
        <v>5601</v>
      </c>
    </row>
    <row r="5241" spans="1:2">
      <c r="A5241" t="str">
        <f t="shared" si="81"/>
        <v>65911</v>
      </c>
      <c r="B5241" s="254" t="s">
        <v>5602</v>
      </c>
    </row>
    <row r="5242" spans="1:2">
      <c r="A5242" t="str">
        <f t="shared" si="81"/>
        <v>65913</v>
      </c>
      <c r="B5242" s="254" t="s">
        <v>5603</v>
      </c>
    </row>
    <row r="5243" spans="1:2">
      <c r="A5243" t="str">
        <f t="shared" si="81"/>
        <v>65915</v>
      </c>
      <c r="B5243" s="254" t="s">
        <v>5604</v>
      </c>
    </row>
    <row r="5244" spans="1:2">
      <c r="A5244" t="str">
        <f t="shared" si="81"/>
        <v>65916</v>
      </c>
      <c r="B5244" s="254" t="s">
        <v>5605</v>
      </c>
    </row>
    <row r="5245" spans="1:2">
      <c r="A5245" t="str">
        <f t="shared" si="81"/>
        <v>65917</v>
      </c>
      <c r="B5245" s="254" t="s">
        <v>5606</v>
      </c>
    </row>
    <row r="5246" spans="1:2">
      <c r="A5246" t="str">
        <f t="shared" si="81"/>
        <v>65920</v>
      </c>
      <c r="B5246" s="254" t="s">
        <v>5607</v>
      </c>
    </row>
    <row r="5247" spans="1:2">
      <c r="A5247" t="str">
        <f t="shared" si="81"/>
        <v>65921</v>
      </c>
      <c r="B5247" s="254" t="s">
        <v>5608</v>
      </c>
    </row>
    <row r="5248" spans="1:2">
      <c r="A5248" t="str">
        <f t="shared" si="81"/>
        <v>65922</v>
      </c>
      <c r="B5248" s="254" t="s">
        <v>5609</v>
      </c>
    </row>
    <row r="5249" spans="1:2">
      <c r="A5249" t="str">
        <f t="shared" si="81"/>
        <v>65924</v>
      </c>
      <c r="B5249" s="254" t="s">
        <v>5610</v>
      </c>
    </row>
    <row r="5250" spans="1:2">
      <c r="A5250" t="str">
        <f t="shared" si="81"/>
        <v>65928</v>
      </c>
      <c r="B5250" s="254" t="s">
        <v>5611</v>
      </c>
    </row>
    <row r="5251" spans="1:2">
      <c r="A5251" t="str">
        <f t="shared" ref="A5251:A5314" si="82">LEFT(B5251,5)</f>
        <v>65929</v>
      </c>
      <c r="B5251" s="254" t="s">
        <v>5612</v>
      </c>
    </row>
    <row r="5252" spans="1:2">
      <c r="A5252" t="str">
        <f t="shared" si="82"/>
        <v>65930</v>
      </c>
      <c r="B5252" s="254" t="s">
        <v>5613</v>
      </c>
    </row>
    <row r="5253" spans="1:2">
      <c r="A5253" t="str">
        <f t="shared" si="82"/>
        <v>65932</v>
      </c>
      <c r="B5253" s="254" t="s">
        <v>5614</v>
      </c>
    </row>
    <row r="5254" spans="1:2">
      <c r="A5254" t="str">
        <f t="shared" si="82"/>
        <v>65933</v>
      </c>
      <c r="B5254" s="254" t="s">
        <v>5615</v>
      </c>
    </row>
    <row r="5255" spans="1:2">
      <c r="A5255" t="str">
        <f t="shared" si="82"/>
        <v>65936</v>
      </c>
      <c r="B5255" s="254" t="s">
        <v>5616</v>
      </c>
    </row>
    <row r="5256" spans="1:2">
      <c r="A5256" t="str">
        <f t="shared" si="82"/>
        <v>65937</v>
      </c>
      <c r="B5256" s="254" t="s">
        <v>5617</v>
      </c>
    </row>
    <row r="5257" spans="1:2">
      <c r="A5257" t="str">
        <f t="shared" si="82"/>
        <v>65938</v>
      </c>
      <c r="B5257" s="254" t="s">
        <v>5618</v>
      </c>
    </row>
    <row r="5258" spans="1:2">
      <c r="A5258" t="str">
        <f t="shared" si="82"/>
        <v>65942</v>
      </c>
      <c r="B5258" s="254" t="s">
        <v>5619</v>
      </c>
    </row>
    <row r="5259" spans="1:2">
      <c r="A5259" t="str">
        <f t="shared" si="82"/>
        <v>65943</v>
      </c>
      <c r="B5259" s="254" t="s">
        <v>5620</v>
      </c>
    </row>
    <row r="5260" spans="1:2">
      <c r="A5260" t="str">
        <f t="shared" si="82"/>
        <v>65944</v>
      </c>
      <c r="B5260" s="254" t="s">
        <v>5621</v>
      </c>
    </row>
    <row r="5261" spans="1:2">
      <c r="A5261" t="str">
        <f t="shared" si="82"/>
        <v>65945</v>
      </c>
      <c r="B5261" s="254" t="s">
        <v>5622</v>
      </c>
    </row>
    <row r="5262" spans="1:2">
      <c r="A5262" t="str">
        <f t="shared" si="82"/>
        <v>65946</v>
      </c>
      <c r="B5262" s="254" t="s">
        <v>5623</v>
      </c>
    </row>
    <row r="5263" spans="1:2">
      <c r="A5263" t="str">
        <f t="shared" si="82"/>
        <v>65948</v>
      </c>
      <c r="B5263" s="254" t="s">
        <v>5624</v>
      </c>
    </row>
    <row r="5264" spans="1:2">
      <c r="A5264" t="str">
        <f t="shared" si="82"/>
        <v>65949</v>
      </c>
      <c r="B5264" s="254" t="s">
        <v>5625</v>
      </c>
    </row>
    <row r="5265" spans="1:2">
      <c r="A5265" t="str">
        <f t="shared" si="82"/>
        <v>65950</v>
      </c>
      <c r="B5265" s="254" t="s">
        <v>5626</v>
      </c>
    </row>
    <row r="5266" spans="1:2">
      <c r="A5266" t="str">
        <f t="shared" si="82"/>
        <v>65954</v>
      </c>
      <c r="B5266" s="254" t="s">
        <v>5627</v>
      </c>
    </row>
    <row r="5267" spans="1:2">
      <c r="A5267" t="str">
        <f t="shared" si="82"/>
        <v>65956</v>
      </c>
      <c r="B5267" s="254" t="s">
        <v>5628</v>
      </c>
    </row>
    <row r="5268" spans="1:2">
      <c r="A5268" t="str">
        <f t="shared" si="82"/>
        <v>65958</v>
      </c>
      <c r="B5268" s="254" t="s">
        <v>5629</v>
      </c>
    </row>
    <row r="5269" spans="1:2">
      <c r="A5269" t="str">
        <f t="shared" si="82"/>
        <v>65959</v>
      </c>
      <c r="B5269" s="254" t="s">
        <v>5630</v>
      </c>
    </row>
    <row r="5270" spans="1:2">
      <c r="A5270" t="str">
        <f t="shared" si="82"/>
        <v>65961</v>
      </c>
      <c r="B5270" s="254" t="s">
        <v>5631</v>
      </c>
    </row>
    <row r="5271" spans="1:2">
      <c r="A5271" t="str">
        <f t="shared" si="82"/>
        <v>65962</v>
      </c>
      <c r="B5271" s="254" t="s">
        <v>5632</v>
      </c>
    </row>
    <row r="5272" spans="1:2">
      <c r="A5272" t="str">
        <f t="shared" si="82"/>
        <v>65965</v>
      </c>
      <c r="B5272" s="254" t="s">
        <v>5633</v>
      </c>
    </row>
    <row r="5273" spans="1:2">
      <c r="A5273" t="str">
        <f t="shared" si="82"/>
        <v>65966</v>
      </c>
      <c r="B5273" s="254" t="s">
        <v>5634</v>
      </c>
    </row>
    <row r="5274" spans="1:2">
      <c r="A5274" t="str">
        <f t="shared" si="82"/>
        <v>65970</v>
      </c>
      <c r="B5274" s="254" t="s">
        <v>5635</v>
      </c>
    </row>
    <row r="5275" spans="1:2">
      <c r="A5275" t="str">
        <f t="shared" si="82"/>
        <v>65971</v>
      </c>
      <c r="B5275" s="254" t="s">
        <v>5636</v>
      </c>
    </row>
    <row r="5276" spans="1:2">
      <c r="A5276" t="str">
        <f t="shared" si="82"/>
        <v>65972</v>
      </c>
      <c r="B5276" s="254" t="s">
        <v>5637</v>
      </c>
    </row>
    <row r="5277" spans="1:2">
      <c r="A5277" t="str">
        <f t="shared" si="82"/>
        <v>65973</v>
      </c>
      <c r="B5277" s="254" t="s">
        <v>5638</v>
      </c>
    </row>
    <row r="5278" spans="1:2">
      <c r="A5278" t="str">
        <f t="shared" si="82"/>
        <v>65974</v>
      </c>
      <c r="B5278" s="254" t="s">
        <v>5639</v>
      </c>
    </row>
    <row r="5279" spans="1:2">
      <c r="A5279" t="str">
        <f t="shared" si="82"/>
        <v>65975</v>
      </c>
      <c r="B5279" s="254" t="s">
        <v>5640</v>
      </c>
    </row>
    <row r="5280" spans="1:2">
      <c r="A5280" t="str">
        <f t="shared" si="82"/>
        <v>65976</v>
      </c>
      <c r="B5280" s="254" t="s">
        <v>5641</v>
      </c>
    </row>
    <row r="5281" spans="1:2">
      <c r="A5281" t="str">
        <f t="shared" si="82"/>
        <v>65977</v>
      </c>
      <c r="B5281" s="254" t="s">
        <v>5642</v>
      </c>
    </row>
    <row r="5282" spans="1:2">
      <c r="A5282" t="str">
        <f t="shared" si="82"/>
        <v>65980</v>
      </c>
      <c r="B5282" s="254" t="s">
        <v>5643</v>
      </c>
    </row>
    <row r="5283" spans="1:2">
      <c r="A5283" t="str">
        <f t="shared" si="82"/>
        <v>65981</v>
      </c>
      <c r="B5283" s="254" t="s">
        <v>5644</v>
      </c>
    </row>
    <row r="5284" spans="1:2">
      <c r="A5284" t="str">
        <f t="shared" si="82"/>
        <v>65982</v>
      </c>
      <c r="B5284" s="254" t="s">
        <v>5645</v>
      </c>
    </row>
    <row r="5285" spans="1:2">
      <c r="A5285" t="str">
        <f t="shared" si="82"/>
        <v>65983</v>
      </c>
      <c r="B5285" s="254" t="s">
        <v>5646</v>
      </c>
    </row>
    <row r="5286" spans="1:2">
      <c r="A5286" t="str">
        <f t="shared" si="82"/>
        <v>65984</v>
      </c>
      <c r="B5286" s="254" t="s">
        <v>5647</v>
      </c>
    </row>
    <row r="5287" spans="1:2">
      <c r="A5287" t="str">
        <f t="shared" si="82"/>
        <v>65985</v>
      </c>
      <c r="B5287" s="254" t="s">
        <v>5648</v>
      </c>
    </row>
    <row r="5288" spans="1:2">
      <c r="A5288" t="str">
        <f t="shared" si="82"/>
        <v>65987</v>
      </c>
      <c r="B5288" s="254" t="s">
        <v>5649</v>
      </c>
    </row>
    <row r="5289" spans="1:2">
      <c r="A5289" t="str">
        <f t="shared" si="82"/>
        <v>65988</v>
      </c>
      <c r="B5289" s="254" t="s">
        <v>5650</v>
      </c>
    </row>
    <row r="5290" spans="1:2">
      <c r="A5290" t="str">
        <f t="shared" si="82"/>
        <v>65989</v>
      </c>
      <c r="B5290" s="254" t="s">
        <v>5651</v>
      </c>
    </row>
    <row r="5291" spans="1:2">
      <c r="A5291" t="str">
        <f t="shared" si="82"/>
        <v>65990</v>
      </c>
      <c r="B5291" s="254" t="s">
        <v>5652</v>
      </c>
    </row>
    <row r="5292" spans="1:2">
      <c r="A5292" t="str">
        <f t="shared" si="82"/>
        <v>65991</v>
      </c>
      <c r="B5292" s="254" t="s">
        <v>5653</v>
      </c>
    </row>
    <row r="5293" spans="1:2">
      <c r="A5293" t="str">
        <f t="shared" si="82"/>
        <v>65992</v>
      </c>
      <c r="B5293" s="254" t="s">
        <v>5654</v>
      </c>
    </row>
    <row r="5294" spans="1:2">
      <c r="A5294" t="str">
        <f t="shared" si="82"/>
        <v>65994</v>
      </c>
      <c r="B5294" s="254" t="s">
        <v>5655</v>
      </c>
    </row>
    <row r="5295" spans="1:2">
      <c r="A5295" t="str">
        <f t="shared" si="82"/>
        <v>65995</v>
      </c>
      <c r="B5295" s="254" t="s">
        <v>5656</v>
      </c>
    </row>
    <row r="5296" spans="1:2">
      <c r="A5296" t="str">
        <f t="shared" si="82"/>
        <v>65998</v>
      </c>
      <c r="B5296" s="254" t="s">
        <v>5657</v>
      </c>
    </row>
    <row r="5297" spans="1:2">
      <c r="A5297" t="str">
        <f t="shared" si="82"/>
        <v>66000</v>
      </c>
      <c r="B5297" s="254" t="s">
        <v>5658</v>
      </c>
    </row>
    <row r="5298" spans="1:2">
      <c r="A5298" t="str">
        <f t="shared" si="82"/>
        <v>66002</v>
      </c>
      <c r="B5298" s="254" t="s">
        <v>5659</v>
      </c>
    </row>
    <row r="5299" spans="1:2">
      <c r="A5299" t="str">
        <f t="shared" si="82"/>
        <v>66003</v>
      </c>
      <c r="B5299" s="254" t="s">
        <v>5660</v>
      </c>
    </row>
    <row r="5300" spans="1:2">
      <c r="A5300" t="str">
        <f t="shared" si="82"/>
        <v>66004</v>
      </c>
      <c r="B5300" s="254" t="s">
        <v>5661</v>
      </c>
    </row>
    <row r="5301" spans="1:2">
      <c r="A5301" t="str">
        <f t="shared" si="82"/>
        <v>66005</v>
      </c>
      <c r="B5301" s="254" t="s">
        <v>5662</v>
      </c>
    </row>
    <row r="5302" spans="1:2">
      <c r="A5302" t="str">
        <f t="shared" si="82"/>
        <v>66006</v>
      </c>
      <c r="B5302" s="254" t="s">
        <v>5663</v>
      </c>
    </row>
    <row r="5303" spans="1:2">
      <c r="A5303" t="str">
        <f t="shared" si="82"/>
        <v>66007</v>
      </c>
      <c r="B5303" s="254" t="s">
        <v>5664</v>
      </c>
    </row>
    <row r="5304" spans="1:2">
      <c r="A5304" t="str">
        <f t="shared" si="82"/>
        <v>66008</v>
      </c>
      <c r="B5304" s="254" t="s">
        <v>5665</v>
      </c>
    </row>
    <row r="5305" spans="1:2">
      <c r="A5305" t="str">
        <f t="shared" si="82"/>
        <v>66010</v>
      </c>
      <c r="B5305" s="254" t="s">
        <v>5666</v>
      </c>
    </row>
    <row r="5306" spans="1:2">
      <c r="A5306" t="str">
        <f t="shared" si="82"/>
        <v>66011</v>
      </c>
      <c r="B5306" s="254" t="s">
        <v>5667</v>
      </c>
    </row>
    <row r="5307" spans="1:2">
      <c r="A5307" t="str">
        <f t="shared" si="82"/>
        <v>66012</v>
      </c>
      <c r="B5307" s="254" t="s">
        <v>5668</v>
      </c>
    </row>
    <row r="5308" spans="1:2">
      <c r="A5308" t="str">
        <f t="shared" si="82"/>
        <v>66013</v>
      </c>
      <c r="B5308" s="254" t="s">
        <v>5669</v>
      </c>
    </row>
    <row r="5309" spans="1:2">
      <c r="A5309" t="str">
        <f t="shared" si="82"/>
        <v>66014</v>
      </c>
      <c r="B5309" s="254" t="s">
        <v>5670</v>
      </c>
    </row>
    <row r="5310" spans="1:2">
      <c r="A5310" t="str">
        <f t="shared" si="82"/>
        <v>66015</v>
      </c>
      <c r="B5310" s="254" t="s">
        <v>5671</v>
      </c>
    </row>
    <row r="5311" spans="1:2">
      <c r="A5311" t="str">
        <f t="shared" si="82"/>
        <v>66016</v>
      </c>
      <c r="B5311" s="254" t="s">
        <v>5672</v>
      </c>
    </row>
    <row r="5312" spans="1:2">
      <c r="A5312" t="str">
        <f t="shared" si="82"/>
        <v>66017</v>
      </c>
      <c r="B5312" s="254" t="s">
        <v>5673</v>
      </c>
    </row>
    <row r="5313" spans="1:2">
      <c r="A5313" t="str">
        <f t="shared" si="82"/>
        <v>66019</v>
      </c>
      <c r="B5313" s="254" t="s">
        <v>5674</v>
      </c>
    </row>
    <row r="5314" spans="1:2">
      <c r="A5314" t="str">
        <f t="shared" si="82"/>
        <v>66020</v>
      </c>
      <c r="B5314" s="254" t="s">
        <v>5675</v>
      </c>
    </row>
    <row r="5315" spans="1:2">
      <c r="A5315" t="str">
        <f t="shared" ref="A5315:A5378" si="83">LEFT(B5315,5)</f>
        <v>66021</v>
      </c>
      <c r="B5315" s="254" t="s">
        <v>5676</v>
      </c>
    </row>
    <row r="5316" spans="1:2">
      <c r="A5316" t="str">
        <f t="shared" si="83"/>
        <v>66022</v>
      </c>
      <c r="B5316" s="254" t="s">
        <v>5677</v>
      </c>
    </row>
    <row r="5317" spans="1:2">
      <c r="A5317" t="str">
        <f t="shared" si="83"/>
        <v>66023</v>
      </c>
      <c r="B5317" s="254" t="s">
        <v>5678</v>
      </c>
    </row>
    <row r="5318" spans="1:2">
      <c r="A5318" t="str">
        <f t="shared" si="83"/>
        <v>66025</v>
      </c>
      <c r="B5318" s="254" t="s">
        <v>5679</v>
      </c>
    </row>
    <row r="5319" spans="1:2">
      <c r="A5319" t="str">
        <f t="shared" si="83"/>
        <v>66028</v>
      </c>
      <c r="B5319" s="254" t="s">
        <v>5680</v>
      </c>
    </row>
    <row r="5320" spans="1:2">
      <c r="A5320" t="str">
        <f t="shared" si="83"/>
        <v>66031</v>
      </c>
      <c r="B5320" s="254" t="s">
        <v>5681</v>
      </c>
    </row>
    <row r="5321" spans="1:2">
      <c r="A5321" t="str">
        <f t="shared" si="83"/>
        <v>66032</v>
      </c>
      <c r="B5321" s="254" t="s">
        <v>5682</v>
      </c>
    </row>
    <row r="5322" spans="1:2">
      <c r="A5322" t="str">
        <f t="shared" si="83"/>
        <v>66033</v>
      </c>
      <c r="B5322" s="254" t="s">
        <v>5683</v>
      </c>
    </row>
    <row r="5323" spans="1:2">
      <c r="A5323" t="str">
        <f t="shared" si="83"/>
        <v>66034</v>
      </c>
      <c r="B5323" s="254" t="s">
        <v>5684</v>
      </c>
    </row>
    <row r="5324" spans="1:2">
      <c r="A5324" t="str">
        <f t="shared" si="83"/>
        <v>66035</v>
      </c>
      <c r="B5324" s="254" t="s">
        <v>5685</v>
      </c>
    </row>
    <row r="5325" spans="1:2">
      <c r="A5325" t="str">
        <f t="shared" si="83"/>
        <v>66037</v>
      </c>
      <c r="B5325" s="254" t="s">
        <v>5686</v>
      </c>
    </row>
    <row r="5326" spans="1:2">
      <c r="A5326" t="str">
        <f t="shared" si="83"/>
        <v>66038</v>
      </c>
      <c r="B5326" s="254" t="s">
        <v>5687</v>
      </c>
    </row>
    <row r="5327" spans="1:2">
      <c r="A5327" t="str">
        <f t="shared" si="83"/>
        <v>66039</v>
      </c>
      <c r="B5327" s="254" t="s">
        <v>5688</v>
      </c>
    </row>
    <row r="5328" spans="1:2">
      <c r="A5328" t="str">
        <f t="shared" si="83"/>
        <v>66040</v>
      </c>
      <c r="B5328" s="254" t="s">
        <v>5689</v>
      </c>
    </row>
    <row r="5329" spans="1:2">
      <c r="A5329" t="str">
        <f t="shared" si="83"/>
        <v>66044</v>
      </c>
      <c r="B5329" s="254" t="s">
        <v>5690</v>
      </c>
    </row>
    <row r="5330" spans="1:2">
      <c r="A5330" t="str">
        <f t="shared" si="83"/>
        <v>66045</v>
      </c>
      <c r="B5330" s="254" t="s">
        <v>5691</v>
      </c>
    </row>
    <row r="5331" spans="1:2">
      <c r="A5331" t="str">
        <f t="shared" si="83"/>
        <v>66046</v>
      </c>
      <c r="B5331" s="254" t="s">
        <v>5692</v>
      </c>
    </row>
    <row r="5332" spans="1:2">
      <c r="A5332" t="str">
        <f t="shared" si="83"/>
        <v>66047</v>
      </c>
      <c r="B5332" s="254" t="s">
        <v>5693</v>
      </c>
    </row>
    <row r="5333" spans="1:2">
      <c r="A5333" t="str">
        <f t="shared" si="83"/>
        <v>66049</v>
      </c>
      <c r="B5333" s="254" t="s">
        <v>5694</v>
      </c>
    </row>
    <row r="5334" spans="1:2">
      <c r="A5334" t="str">
        <f t="shared" si="83"/>
        <v>66050</v>
      </c>
      <c r="B5334" s="254" t="s">
        <v>5695</v>
      </c>
    </row>
    <row r="5335" spans="1:2">
      <c r="A5335" t="str">
        <f t="shared" si="83"/>
        <v>66051</v>
      </c>
      <c r="B5335" s="254" t="s">
        <v>5696</v>
      </c>
    </row>
    <row r="5336" spans="1:2">
      <c r="A5336" t="str">
        <f t="shared" si="83"/>
        <v>66052</v>
      </c>
      <c r="B5336" s="254" t="s">
        <v>5697</v>
      </c>
    </row>
    <row r="5337" spans="1:2">
      <c r="A5337" t="str">
        <f t="shared" si="83"/>
        <v>66055</v>
      </c>
      <c r="B5337" s="254" t="s">
        <v>5698</v>
      </c>
    </row>
    <row r="5338" spans="1:2">
      <c r="A5338" t="str">
        <f t="shared" si="83"/>
        <v>66056</v>
      </c>
      <c r="B5338" s="254" t="s">
        <v>5699</v>
      </c>
    </row>
    <row r="5339" spans="1:2">
      <c r="A5339" t="str">
        <f t="shared" si="83"/>
        <v>66058</v>
      </c>
      <c r="B5339" s="254" t="s">
        <v>5700</v>
      </c>
    </row>
    <row r="5340" spans="1:2">
      <c r="A5340" t="str">
        <f t="shared" si="83"/>
        <v>66060</v>
      </c>
      <c r="B5340" s="254" t="s">
        <v>5701</v>
      </c>
    </row>
    <row r="5341" spans="1:2">
      <c r="A5341" t="str">
        <f t="shared" si="83"/>
        <v>66061</v>
      </c>
      <c r="B5341" s="254" t="s">
        <v>5702</v>
      </c>
    </row>
    <row r="5342" spans="1:2">
      <c r="A5342" t="str">
        <f t="shared" si="83"/>
        <v>66062</v>
      </c>
      <c r="B5342" s="254" t="s">
        <v>5703</v>
      </c>
    </row>
    <row r="5343" spans="1:2">
      <c r="A5343" t="str">
        <f t="shared" si="83"/>
        <v>66063</v>
      </c>
      <c r="B5343" s="254" t="s">
        <v>5704</v>
      </c>
    </row>
    <row r="5344" spans="1:2">
      <c r="A5344" t="str">
        <f t="shared" si="83"/>
        <v>66065</v>
      </c>
      <c r="B5344" s="254" t="s">
        <v>5705</v>
      </c>
    </row>
    <row r="5345" spans="1:2">
      <c r="A5345" t="str">
        <f t="shared" si="83"/>
        <v>66066</v>
      </c>
      <c r="B5345" s="254" t="s">
        <v>5706</v>
      </c>
    </row>
    <row r="5346" spans="1:2">
      <c r="A5346" t="str">
        <f t="shared" si="83"/>
        <v>66067</v>
      </c>
      <c r="B5346" s="254" t="s">
        <v>5707</v>
      </c>
    </row>
    <row r="5347" spans="1:2">
      <c r="A5347" t="str">
        <f t="shared" si="83"/>
        <v>66068</v>
      </c>
      <c r="B5347" s="254" t="s">
        <v>5708</v>
      </c>
    </row>
    <row r="5348" spans="1:2">
      <c r="A5348" t="str">
        <f t="shared" si="83"/>
        <v>66069</v>
      </c>
      <c r="B5348" s="254" t="s">
        <v>5709</v>
      </c>
    </row>
    <row r="5349" spans="1:2">
      <c r="A5349" t="str">
        <f t="shared" si="83"/>
        <v>66070</v>
      </c>
      <c r="B5349" s="254" t="s">
        <v>5710</v>
      </c>
    </row>
    <row r="5350" spans="1:2">
      <c r="A5350" t="str">
        <f t="shared" si="83"/>
        <v>66071</v>
      </c>
      <c r="B5350" s="254" t="s">
        <v>5711</v>
      </c>
    </row>
    <row r="5351" spans="1:2">
      <c r="A5351" t="str">
        <f t="shared" si="83"/>
        <v>66073</v>
      </c>
      <c r="B5351" s="254" t="s">
        <v>5712</v>
      </c>
    </row>
    <row r="5352" spans="1:2">
      <c r="A5352" t="str">
        <f t="shared" si="83"/>
        <v>66074</v>
      </c>
      <c r="B5352" s="254" t="s">
        <v>5713</v>
      </c>
    </row>
    <row r="5353" spans="1:2">
      <c r="A5353" t="str">
        <f t="shared" si="83"/>
        <v>66076</v>
      </c>
      <c r="B5353" s="254" t="s">
        <v>5714</v>
      </c>
    </row>
    <row r="5354" spans="1:2">
      <c r="A5354" t="str">
        <f t="shared" si="83"/>
        <v>66077</v>
      </c>
      <c r="B5354" s="254" t="s">
        <v>5715</v>
      </c>
    </row>
    <row r="5355" spans="1:2">
      <c r="A5355" t="str">
        <f t="shared" si="83"/>
        <v>66079</v>
      </c>
      <c r="B5355" s="254" t="s">
        <v>5716</v>
      </c>
    </row>
    <row r="5356" spans="1:2">
      <c r="A5356" t="str">
        <f t="shared" si="83"/>
        <v>66080</v>
      </c>
      <c r="B5356" s="254" t="s">
        <v>5717</v>
      </c>
    </row>
    <row r="5357" spans="1:2">
      <c r="A5357" t="str">
        <f t="shared" si="83"/>
        <v>66082</v>
      </c>
      <c r="B5357" s="254" t="s">
        <v>5718</v>
      </c>
    </row>
    <row r="5358" spans="1:2">
      <c r="A5358" t="str">
        <f t="shared" si="83"/>
        <v>66085</v>
      </c>
      <c r="B5358" s="254" t="s">
        <v>5719</v>
      </c>
    </row>
    <row r="5359" spans="1:2">
      <c r="A5359" t="str">
        <f t="shared" si="83"/>
        <v>66086</v>
      </c>
      <c r="B5359" s="254" t="s">
        <v>5720</v>
      </c>
    </row>
    <row r="5360" spans="1:2">
      <c r="A5360" t="str">
        <f t="shared" si="83"/>
        <v>66087</v>
      </c>
      <c r="B5360" s="254" t="s">
        <v>5721</v>
      </c>
    </row>
    <row r="5361" spans="1:2">
      <c r="A5361" t="str">
        <f t="shared" si="83"/>
        <v>66088</v>
      </c>
      <c r="B5361" s="254" t="s">
        <v>5722</v>
      </c>
    </row>
    <row r="5362" spans="1:2">
      <c r="A5362" t="str">
        <f t="shared" si="83"/>
        <v>66089</v>
      </c>
      <c r="B5362" s="254" t="s">
        <v>5723</v>
      </c>
    </row>
    <row r="5363" spans="1:2">
      <c r="A5363" t="str">
        <f t="shared" si="83"/>
        <v>66091</v>
      </c>
      <c r="B5363" s="254" t="s">
        <v>5724</v>
      </c>
    </row>
    <row r="5364" spans="1:2">
      <c r="A5364" t="str">
        <f t="shared" si="83"/>
        <v>66092</v>
      </c>
      <c r="B5364" s="254" t="s">
        <v>5725</v>
      </c>
    </row>
    <row r="5365" spans="1:2">
      <c r="A5365" t="str">
        <f t="shared" si="83"/>
        <v>66094</v>
      </c>
      <c r="B5365" s="254" t="s">
        <v>5726</v>
      </c>
    </row>
    <row r="5366" spans="1:2">
      <c r="A5366" t="str">
        <f t="shared" si="83"/>
        <v>66095</v>
      </c>
      <c r="B5366" s="254" t="s">
        <v>5727</v>
      </c>
    </row>
    <row r="5367" spans="1:2">
      <c r="A5367" t="str">
        <f t="shared" si="83"/>
        <v>66097</v>
      </c>
      <c r="B5367" s="254" t="s">
        <v>5728</v>
      </c>
    </row>
    <row r="5368" spans="1:2">
      <c r="A5368" t="str">
        <f t="shared" si="83"/>
        <v>66100</v>
      </c>
      <c r="B5368" s="254" t="s">
        <v>5729</v>
      </c>
    </row>
    <row r="5369" spans="1:2">
      <c r="A5369" t="str">
        <f t="shared" si="83"/>
        <v>66101</v>
      </c>
      <c r="B5369" s="254" t="s">
        <v>5730</v>
      </c>
    </row>
    <row r="5370" spans="1:2">
      <c r="A5370" t="str">
        <f t="shared" si="83"/>
        <v>66102</v>
      </c>
      <c r="B5370" s="254" t="s">
        <v>5731</v>
      </c>
    </row>
    <row r="5371" spans="1:2">
      <c r="A5371" t="str">
        <f t="shared" si="83"/>
        <v>66103</v>
      </c>
      <c r="B5371" s="254" t="s">
        <v>5732</v>
      </c>
    </row>
    <row r="5372" spans="1:2">
      <c r="A5372" t="str">
        <f t="shared" si="83"/>
        <v>66104</v>
      </c>
      <c r="B5372" s="254" t="s">
        <v>5733</v>
      </c>
    </row>
    <row r="5373" spans="1:2">
      <c r="A5373" t="str">
        <f t="shared" si="83"/>
        <v>66105</v>
      </c>
      <c r="B5373" s="254" t="s">
        <v>5734</v>
      </c>
    </row>
    <row r="5374" spans="1:2">
      <c r="A5374" t="str">
        <f t="shared" si="83"/>
        <v>66108</v>
      </c>
      <c r="B5374" s="254" t="s">
        <v>5735</v>
      </c>
    </row>
    <row r="5375" spans="1:2">
      <c r="A5375" t="str">
        <f t="shared" si="83"/>
        <v>66109</v>
      </c>
      <c r="B5375" s="254" t="s">
        <v>5736</v>
      </c>
    </row>
    <row r="5376" spans="1:2">
      <c r="A5376" t="str">
        <f t="shared" si="83"/>
        <v>66110</v>
      </c>
      <c r="B5376" s="254" t="s">
        <v>5737</v>
      </c>
    </row>
    <row r="5377" spans="1:2">
      <c r="A5377" t="str">
        <f t="shared" si="83"/>
        <v>66112</v>
      </c>
      <c r="B5377" s="254" t="s">
        <v>5738</v>
      </c>
    </row>
    <row r="5378" spans="1:2">
      <c r="A5378" t="str">
        <f t="shared" si="83"/>
        <v>66113</v>
      </c>
      <c r="B5378" s="254" t="s">
        <v>5739</v>
      </c>
    </row>
    <row r="5379" spans="1:2">
      <c r="A5379" t="str">
        <f t="shared" ref="A5379:A5442" si="84">LEFT(B5379,5)</f>
        <v>66114</v>
      </c>
      <c r="B5379" s="254" t="s">
        <v>5740</v>
      </c>
    </row>
    <row r="5380" spans="1:2">
      <c r="A5380" t="str">
        <f t="shared" si="84"/>
        <v>66116</v>
      </c>
      <c r="B5380" s="254" t="s">
        <v>5741</v>
      </c>
    </row>
    <row r="5381" spans="1:2">
      <c r="A5381" t="str">
        <f t="shared" si="84"/>
        <v>66117</v>
      </c>
      <c r="B5381" s="254" t="s">
        <v>5742</v>
      </c>
    </row>
    <row r="5382" spans="1:2">
      <c r="A5382" t="str">
        <f t="shared" si="84"/>
        <v>66118</v>
      </c>
      <c r="B5382" s="254" t="s">
        <v>5743</v>
      </c>
    </row>
    <row r="5383" spans="1:2">
      <c r="A5383" t="str">
        <f t="shared" si="84"/>
        <v>66119</v>
      </c>
      <c r="B5383" s="254" t="s">
        <v>5744</v>
      </c>
    </row>
    <row r="5384" spans="1:2">
      <c r="A5384" t="str">
        <f t="shared" si="84"/>
        <v>66121</v>
      </c>
      <c r="B5384" s="254" t="s">
        <v>5745</v>
      </c>
    </row>
    <row r="5385" spans="1:2">
      <c r="A5385" t="str">
        <f t="shared" si="84"/>
        <v>66122</v>
      </c>
      <c r="B5385" s="254" t="s">
        <v>5746</v>
      </c>
    </row>
    <row r="5386" spans="1:2">
      <c r="A5386" t="str">
        <f t="shared" si="84"/>
        <v>66124</v>
      </c>
      <c r="B5386" s="254" t="s">
        <v>5747</v>
      </c>
    </row>
    <row r="5387" spans="1:2">
      <c r="A5387" t="str">
        <f t="shared" si="84"/>
        <v>66126</v>
      </c>
      <c r="B5387" s="254" t="s">
        <v>5748</v>
      </c>
    </row>
    <row r="5388" spans="1:2">
      <c r="A5388" t="str">
        <f t="shared" si="84"/>
        <v>66127</v>
      </c>
      <c r="B5388" s="254" t="s">
        <v>5749</v>
      </c>
    </row>
    <row r="5389" spans="1:2">
      <c r="A5389" t="str">
        <f t="shared" si="84"/>
        <v>66128</v>
      </c>
      <c r="B5389" s="254" t="s">
        <v>5750</v>
      </c>
    </row>
    <row r="5390" spans="1:2">
      <c r="A5390" t="str">
        <f t="shared" si="84"/>
        <v>66129</v>
      </c>
      <c r="B5390" s="254" t="s">
        <v>5751</v>
      </c>
    </row>
    <row r="5391" spans="1:2">
      <c r="A5391" t="str">
        <f t="shared" si="84"/>
        <v>66133</v>
      </c>
      <c r="B5391" s="254" t="s">
        <v>5752</v>
      </c>
    </row>
    <row r="5392" spans="1:2">
      <c r="A5392" t="str">
        <f t="shared" si="84"/>
        <v>66134</v>
      </c>
      <c r="B5392" s="254" t="s">
        <v>5753</v>
      </c>
    </row>
    <row r="5393" spans="1:2">
      <c r="A5393" t="str">
        <f t="shared" si="84"/>
        <v>66136</v>
      </c>
      <c r="B5393" s="254" t="s">
        <v>5754</v>
      </c>
    </row>
    <row r="5394" spans="1:2">
      <c r="A5394" t="str">
        <f t="shared" si="84"/>
        <v>66139</v>
      </c>
      <c r="B5394" s="254" t="s">
        <v>5755</v>
      </c>
    </row>
    <row r="5395" spans="1:2">
      <c r="A5395" t="str">
        <f t="shared" si="84"/>
        <v>66140</v>
      </c>
      <c r="B5395" s="254" t="s">
        <v>5756</v>
      </c>
    </row>
    <row r="5396" spans="1:2">
      <c r="A5396" t="str">
        <f t="shared" si="84"/>
        <v>66141</v>
      </c>
      <c r="B5396" s="254" t="s">
        <v>5757</v>
      </c>
    </row>
    <row r="5397" spans="1:2">
      <c r="A5397" t="str">
        <f t="shared" si="84"/>
        <v>66142</v>
      </c>
      <c r="B5397" s="254" t="s">
        <v>5758</v>
      </c>
    </row>
    <row r="5398" spans="1:2">
      <c r="A5398" t="str">
        <f t="shared" si="84"/>
        <v>66144</v>
      </c>
      <c r="B5398" s="254" t="s">
        <v>5759</v>
      </c>
    </row>
    <row r="5399" spans="1:2">
      <c r="A5399" t="str">
        <f t="shared" si="84"/>
        <v>66145</v>
      </c>
      <c r="B5399" s="254" t="s">
        <v>5760</v>
      </c>
    </row>
    <row r="5400" spans="1:2">
      <c r="A5400" t="str">
        <f t="shared" si="84"/>
        <v>66146</v>
      </c>
      <c r="B5400" s="254" t="s">
        <v>5761</v>
      </c>
    </row>
    <row r="5401" spans="1:2">
      <c r="A5401" t="str">
        <f t="shared" si="84"/>
        <v>66147</v>
      </c>
      <c r="B5401" s="254" t="s">
        <v>5762</v>
      </c>
    </row>
    <row r="5402" spans="1:2">
      <c r="A5402" t="str">
        <f t="shared" si="84"/>
        <v>66148</v>
      </c>
      <c r="B5402" s="254" t="s">
        <v>5763</v>
      </c>
    </row>
    <row r="5403" spans="1:2">
      <c r="A5403" t="str">
        <f t="shared" si="84"/>
        <v>66149</v>
      </c>
      <c r="B5403" s="254" t="s">
        <v>5764</v>
      </c>
    </row>
    <row r="5404" spans="1:2">
      <c r="A5404" t="str">
        <f t="shared" si="84"/>
        <v>66151</v>
      </c>
      <c r="B5404" s="254" t="s">
        <v>5765</v>
      </c>
    </row>
    <row r="5405" spans="1:2">
      <c r="A5405" t="str">
        <f t="shared" si="84"/>
        <v>66153</v>
      </c>
      <c r="B5405" s="254" t="s">
        <v>5766</v>
      </c>
    </row>
    <row r="5406" spans="1:2">
      <c r="A5406" t="str">
        <f t="shared" si="84"/>
        <v>66155</v>
      </c>
      <c r="B5406" s="254" t="s">
        <v>5767</v>
      </c>
    </row>
    <row r="5407" spans="1:2">
      <c r="A5407" t="str">
        <f t="shared" si="84"/>
        <v>66156</v>
      </c>
      <c r="B5407" s="254" t="s">
        <v>5768</v>
      </c>
    </row>
    <row r="5408" spans="1:2">
      <c r="A5408" t="str">
        <f t="shared" si="84"/>
        <v>66157</v>
      </c>
      <c r="B5408" s="254" t="s">
        <v>5769</v>
      </c>
    </row>
    <row r="5409" spans="1:2">
      <c r="A5409" t="str">
        <f t="shared" si="84"/>
        <v>66158</v>
      </c>
      <c r="B5409" s="254" t="s">
        <v>5770</v>
      </c>
    </row>
    <row r="5410" spans="1:2">
      <c r="A5410" t="str">
        <f t="shared" si="84"/>
        <v>66159</v>
      </c>
      <c r="B5410" s="254" t="s">
        <v>5771</v>
      </c>
    </row>
    <row r="5411" spans="1:2">
      <c r="A5411" t="str">
        <f t="shared" si="84"/>
        <v>66160</v>
      </c>
      <c r="B5411" s="254" t="s">
        <v>5772</v>
      </c>
    </row>
    <row r="5412" spans="1:2">
      <c r="A5412" t="str">
        <f t="shared" si="84"/>
        <v>66161</v>
      </c>
      <c r="B5412" s="254" t="s">
        <v>5773</v>
      </c>
    </row>
    <row r="5413" spans="1:2">
      <c r="A5413" t="str">
        <f t="shared" si="84"/>
        <v>66162</v>
      </c>
      <c r="B5413" s="254" t="s">
        <v>5774</v>
      </c>
    </row>
    <row r="5414" spans="1:2">
      <c r="A5414" t="str">
        <f t="shared" si="84"/>
        <v>66163</v>
      </c>
      <c r="B5414" s="254" t="s">
        <v>5775</v>
      </c>
    </row>
    <row r="5415" spans="1:2">
      <c r="A5415" t="str">
        <f t="shared" si="84"/>
        <v>66164</v>
      </c>
      <c r="B5415" s="254" t="s">
        <v>5776</v>
      </c>
    </row>
    <row r="5416" spans="1:2">
      <c r="A5416" t="str">
        <f t="shared" si="84"/>
        <v>66166</v>
      </c>
      <c r="B5416" s="254" t="s">
        <v>5777</v>
      </c>
    </row>
    <row r="5417" spans="1:2">
      <c r="A5417" t="str">
        <f t="shared" si="84"/>
        <v>66168</v>
      </c>
      <c r="B5417" s="254" t="s">
        <v>5778</v>
      </c>
    </row>
    <row r="5418" spans="1:2">
      <c r="A5418" t="str">
        <f t="shared" si="84"/>
        <v>66170</v>
      </c>
      <c r="B5418" s="254" t="s">
        <v>5779</v>
      </c>
    </row>
    <row r="5419" spans="1:2">
      <c r="A5419" t="str">
        <f t="shared" si="84"/>
        <v>66172</v>
      </c>
      <c r="B5419" s="254" t="s">
        <v>5780</v>
      </c>
    </row>
    <row r="5420" spans="1:2">
      <c r="A5420" t="str">
        <f t="shared" si="84"/>
        <v>66173</v>
      </c>
      <c r="B5420" s="254" t="s">
        <v>5781</v>
      </c>
    </row>
    <row r="5421" spans="1:2">
      <c r="A5421" t="str">
        <f t="shared" si="84"/>
        <v>66174</v>
      </c>
      <c r="B5421" s="254" t="s">
        <v>5782</v>
      </c>
    </row>
    <row r="5422" spans="1:2">
      <c r="A5422" t="str">
        <f t="shared" si="84"/>
        <v>66175</v>
      </c>
      <c r="B5422" s="254" t="s">
        <v>5783</v>
      </c>
    </row>
    <row r="5423" spans="1:2">
      <c r="A5423" t="str">
        <f t="shared" si="84"/>
        <v>66176</v>
      </c>
      <c r="B5423" s="254" t="s">
        <v>5784</v>
      </c>
    </row>
    <row r="5424" spans="1:2">
      <c r="A5424" t="str">
        <f t="shared" si="84"/>
        <v>66179</v>
      </c>
      <c r="B5424" s="254" t="s">
        <v>5785</v>
      </c>
    </row>
    <row r="5425" spans="1:2">
      <c r="A5425" t="str">
        <f t="shared" si="84"/>
        <v>66181</v>
      </c>
      <c r="B5425" s="254" t="s">
        <v>5786</v>
      </c>
    </row>
    <row r="5426" spans="1:2">
      <c r="A5426" t="str">
        <f t="shared" si="84"/>
        <v>66185</v>
      </c>
      <c r="B5426" s="254" t="s">
        <v>5787</v>
      </c>
    </row>
    <row r="5427" spans="1:2">
      <c r="A5427" t="str">
        <f t="shared" si="84"/>
        <v>66186</v>
      </c>
      <c r="B5427" s="254" t="s">
        <v>5788</v>
      </c>
    </row>
    <row r="5428" spans="1:2">
      <c r="A5428" t="str">
        <f t="shared" si="84"/>
        <v>66190</v>
      </c>
      <c r="B5428" s="254" t="s">
        <v>5789</v>
      </c>
    </row>
    <row r="5429" spans="1:2">
      <c r="A5429" t="str">
        <f t="shared" si="84"/>
        <v>66194</v>
      </c>
      <c r="B5429" s="254" t="s">
        <v>5790</v>
      </c>
    </row>
    <row r="5430" spans="1:2">
      <c r="A5430" t="str">
        <f t="shared" si="84"/>
        <v>66195</v>
      </c>
      <c r="B5430" s="254" t="s">
        <v>5791</v>
      </c>
    </row>
    <row r="5431" spans="1:2">
      <c r="A5431" t="str">
        <f t="shared" si="84"/>
        <v>66197</v>
      </c>
      <c r="B5431" s="254" t="s">
        <v>5792</v>
      </c>
    </row>
    <row r="5432" spans="1:2">
      <c r="A5432" t="str">
        <f t="shared" si="84"/>
        <v>66199</v>
      </c>
      <c r="B5432" s="254" t="s">
        <v>5793</v>
      </c>
    </row>
    <row r="5433" spans="1:2">
      <c r="A5433" t="str">
        <f t="shared" si="84"/>
        <v>66200</v>
      </c>
      <c r="B5433" s="254" t="s">
        <v>5794</v>
      </c>
    </row>
    <row r="5434" spans="1:2">
      <c r="A5434" t="str">
        <f t="shared" si="84"/>
        <v>66202</v>
      </c>
      <c r="B5434" s="254" t="s">
        <v>5795</v>
      </c>
    </row>
    <row r="5435" spans="1:2">
      <c r="A5435" t="str">
        <f t="shared" si="84"/>
        <v>66203</v>
      </c>
      <c r="B5435" s="254" t="s">
        <v>5796</v>
      </c>
    </row>
    <row r="5436" spans="1:2">
      <c r="A5436" t="str">
        <f t="shared" si="84"/>
        <v>66204</v>
      </c>
      <c r="B5436" s="254" t="s">
        <v>5797</v>
      </c>
    </row>
    <row r="5437" spans="1:2">
      <c r="A5437" t="str">
        <f t="shared" si="84"/>
        <v>66205</v>
      </c>
      <c r="B5437" s="254" t="s">
        <v>5798</v>
      </c>
    </row>
    <row r="5438" spans="1:2">
      <c r="A5438" t="str">
        <f t="shared" si="84"/>
        <v>66208</v>
      </c>
      <c r="B5438" s="254" t="s">
        <v>5799</v>
      </c>
    </row>
    <row r="5439" spans="1:2">
      <c r="A5439" t="str">
        <f t="shared" si="84"/>
        <v>66211</v>
      </c>
      <c r="B5439" s="254" t="s">
        <v>5800</v>
      </c>
    </row>
    <row r="5440" spans="1:2">
      <c r="A5440" t="str">
        <f t="shared" si="84"/>
        <v>66212</v>
      </c>
      <c r="B5440" s="254" t="s">
        <v>5801</v>
      </c>
    </row>
    <row r="5441" spans="1:2">
      <c r="A5441" t="str">
        <f t="shared" si="84"/>
        <v>66213</v>
      </c>
      <c r="B5441" s="254" t="s">
        <v>5802</v>
      </c>
    </row>
    <row r="5442" spans="1:2">
      <c r="A5442" t="str">
        <f t="shared" si="84"/>
        <v>66216</v>
      </c>
      <c r="B5442" s="254" t="s">
        <v>5803</v>
      </c>
    </row>
    <row r="5443" spans="1:2">
      <c r="A5443" t="str">
        <f t="shared" ref="A5443:A5506" si="85">LEFT(B5443,5)</f>
        <v>66217</v>
      </c>
      <c r="B5443" s="254" t="s">
        <v>5804</v>
      </c>
    </row>
    <row r="5444" spans="1:2">
      <c r="A5444" t="str">
        <f t="shared" si="85"/>
        <v>66219</v>
      </c>
      <c r="B5444" s="254" t="s">
        <v>5805</v>
      </c>
    </row>
    <row r="5445" spans="1:2">
      <c r="A5445" t="str">
        <f t="shared" si="85"/>
        <v>66221</v>
      </c>
      <c r="B5445" s="254" t="s">
        <v>5806</v>
      </c>
    </row>
    <row r="5446" spans="1:2">
      <c r="A5446" t="str">
        <f t="shared" si="85"/>
        <v>66222</v>
      </c>
      <c r="B5446" s="254" t="s">
        <v>5807</v>
      </c>
    </row>
    <row r="5447" spans="1:2">
      <c r="A5447" t="str">
        <f t="shared" si="85"/>
        <v>66223</v>
      </c>
      <c r="B5447" s="254" t="s">
        <v>5808</v>
      </c>
    </row>
    <row r="5448" spans="1:2">
      <c r="A5448" t="str">
        <f t="shared" si="85"/>
        <v>66225</v>
      </c>
      <c r="B5448" s="254" t="s">
        <v>5809</v>
      </c>
    </row>
    <row r="5449" spans="1:2">
      <c r="A5449" t="str">
        <f t="shared" si="85"/>
        <v>66226</v>
      </c>
      <c r="B5449" s="254" t="s">
        <v>5810</v>
      </c>
    </row>
    <row r="5450" spans="1:2">
      <c r="A5450" t="str">
        <f t="shared" si="85"/>
        <v>66227</v>
      </c>
      <c r="B5450" s="254" t="s">
        <v>5811</v>
      </c>
    </row>
    <row r="5451" spans="1:2">
      <c r="A5451" t="str">
        <f t="shared" si="85"/>
        <v>66228</v>
      </c>
      <c r="B5451" s="254" t="s">
        <v>5812</v>
      </c>
    </row>
    <row r="5452" spans="1:2">
      <c r="A5452" t="str">
        <f t="shared" si="85"/>
        <v>66229</v>
      </c>
      <c r="B5452" s="254" t="s">
        <v>5813</v>
      </c>
    </row>
    <row r="5453" spans="1:2">
      <c r="A5453" t="str">
        <f t="shared" si="85"/>
        <v>66231</v>
      </c>
      <c r="B5453" s="254" t="s">
        <v>5814</v>
      </c>
    </row>
    <row r="5454" spans="1:2">
      <c r="A5454" t="str">
        <f t="shared" si="85"/>
        <v>66232</v>
      </c>
      <c r="B5454" s="254" t="s">
        <v>5815</v>
      </c>
    </row>
    <row r="5455" spans="1:2">
      <c r="A5455" t="str">
        <f t="shared" si="85"/>
        <v>66233</v>
      </c>
      <c r="B5455" s="254" t="s">
        <v>5816</v>
      </c>
    </row>
    <row r="5456" spans="1:2">
      <c r="A5456" t="str">
        <f t="shared" si="85"/>
        <v>66234</v>
      </c>
      <c r="B5456" s="254" t="s">
        <v>5817</v>
      </c>
    </row>
    <row r="5457" spans="1:2">
      <c r="A5457" t="str">
        <f t="shared" si="85"/>
        <v>66235</v>
      </c>
      <c r="B5457" s="254" t="s">
        <v>5818</v>
      </c>
    </row>
    <row r="5458" spans="1:2">
      <c r="A5458" t="str">
        <f t="shared" si="85"/>
        <v>66237</v>
      </c>
      <c r="B5458" s="254" t="s">
        <v>5819</v>
      </c>
    </row>
    <row r="5459" spans="1:2">
      <c r="A5459" t="str">
        <f t="shared" si="85"/>
        <v>66238</v>
      </c>
      <c r="B5459" s="254" t="s">
        <v>5820</v>
      </c>
    </row>
    <row r="5460" spans="1:2">
      <c r="A5460" t="str">
        <f t="shared" si="85"/>
        <v>66239</v>
      </c>
      <c r="B5460" s="254" t="s">
        <v>5821</v>
      </c>
    </row>
    <row r="5461" spans="1:2">
      <c r="A5461" t="str">
        <f t="shared" si="85"/>
        <v>66240</v>
      </c>
      <c r="B5461" s="254" t="s">
        <v>5822</v>
      </c>
    </row>
    <row r="5462" spans="1:2">
      <c r="A5462" t="str">
        <f t="shared" si="85"/>
        <v>66250</v>
      </c>
      <c r="B5462" s="254" t="s">
        <v>5823</v>
      </c>
    </row>
    <row r="5463" spans="1:2">
      <c r="A5463" t="str">
        <f t="shared" si="85"/>
        <v>66251</v>
      </c>
      <c r="B5463" s="254" t="s">
        <v>5824</v>
      </c>
    </row>
    <row r="5464" spans="1:2">
      <c r="A5464" t="str">
        <f t="shared" si="85"/>
        <v>66252</v>
      </c>
      <c r="B5464" s="254" t="s">
        <v>5825</v>
      </c>
    </row>
    <row r="5465" spans="1:2">
      <c r="A5465" t="str">
        <f t="shared" si="85"/>
        <v>66254</v>
      </c>
      <c r="B5465" s="254" t="s">
        <v>5826</v>
      </c>
    </row>
    <row r="5466" spans="1:2">
      <c r="A5466" t="str">
        <f t="shared" si="85"/>
        <v>66255</v>
      </c>
      <c r="B5466" s="254" t="s">
        <v>5827</v>
      </c>
    </row>
    <row r="5467" spans="1:2">
      <c r="A5467" t="str">
        <f t="shared" si="85"/>
        <v>66257</v>
      </c>
      <c r="B5467" s="254" t="s">
        <v>5828</v>
      </c>
    </row>
    <row r="5468" spans="1:2">
      <c r="A5468" t="str">
        <f t="shared" si="85"/>
        <v>66258</v>
      </c>
      <c r="B5468" s="254" t="s">
        <v>5829</v>
      </c>
    </row>
    <row r="5469" spans="1:2">
      <c r="A5469" t="str">
        <f t="shared" si="85"/>
        <v>66260</v>
      </c>
      <c r="B5469" s="254" t="s">
        <v>5830</v>
      </c>
    </row>
    <row r="5470" spans="1:2">
      <c r="A5470" t="str">
        <f t="shared" si="85"/>
        <v>66261</v>
      </c>
      <c r="B5470" s="254" t="s">
        <v>5831</v>
      </c>
    </row>
    <row r="5471" spans="1:2">
      <c r="A5471" t="str">
        <f t="shared" si="85"/>
        <v>66265</v>
      </c>
      <c r="B5471" s="254" t="s">
        <v>5832</v>
      </c>
    </row>
    <row r="5472" spans="1:2">
      <c r="A5472" t="str">
        <f t="shared" si="85"/>
        <v>66266</v>
      </c>
      <c r="B5472" s="254" t="s">
        <v>5833</v>
      </c>
    </row>
    <row r="5473" spans="1:2">
      <c r="A5473" t="str">
        <f t="shared" si="85"/>
        <v>66268</v>
      </c>
      <c r="B5473" s="254" t="s">
        <v>5834</v>
      </c>
    </row>
    <row r="5474" spans="1:2">
      <c r="A5474" t="str">
        <f t="shared" si="85"/>
        <v>66270</v>
      </c>
      <c r="B5474" s="254" t="s">
        <v>5835</v>
      </c>
    </row>
    <row r="5475" spans="1:2">
      <c r="A5475" t="str">
        <f t="shared" si="85"/>
        <v>66271</v>
      </c>
      <c r="B5475" s="254" t="s">
        <v>5836</v>
      </c>
    </row>
    <row r="5476" spans="1:2">
      <c r="A5476" t="str">
        <f t="shared" si="85"/>
        <v>66273</v>
      </c>
      <c r="B5476" s="254" t="s">
        <v>5837</v>
      </c>
    </row>
    <row r="5477" spans="1:2">
      <c r="A5477" t="str">
        <f t="shared" si="85"/>
        <v>66274</v>
      </c>
      <c r="B5477" s="254" t="s">
        <v>5838</v>
      </c>
    </row>
    <row r="5478" spans="1:2">
      <c r="A5478" t="str">
        <f t="shared" si="85"/>
        <v>66275</v>
      </c>
      <c r="B5478" s="254" t="s">
        <v>5839</v>
      </c>
    </row>
    <row r="5479" spans="1:2">
      <c r="A5479" t="str">
        <f t="shared" si="85"/>
        <v>66276</v>
      </c>
      <c r="B5479" s="254" t="s">
        <v>5840</v>
      </c>
    </row>
    <row r="5480" spans="1:2">
      <c r="A5480" t="str">
        <f t="shared" si="85"/>
        <v>66281</v>
      </c>
      <c r="B5480" s="254" t="s">
        <v>5841</v>
      </c>
    </row>
    <row r="5481" spans="1:2">
      <c r="A5481" t="str">
        <f t="shared" si="85"/>
        <v>66282</v>
      </c>
      <c r="B5481" s="254" t="s">
        <v>5842</v>
      </c>
    </row>
    <row r="5482" spans="1:2">
      <c r="A5482" t="str">
        <f t="shared" si="85"/>
        <v>66283</v>
      </c>
      <c r="B5482" s="254" t="s">
        <v>5843</v>
      </c>
    </row>
    <row r="5483" spans="1:2">
      <c r="A5483" t="str">
        <f t="shared" si="85"/>
        <v>66288</v>
      </c>
      <c r="B5483" s="254" t="s">
        <v>5844</v>
      </c>
    </row>
    <row r="5484" spans="1:2">
      <c r="A5484" t="str">
        <f t="shared" si="85"/>
        <v>66291</v>
      </c>
      <c r="B5484" s="254" t="s">
        <v>5845</v>
      </c>
    </row>
    <row r="5485" spans="1:2">
      <c r="A5485" t="str">
        <f t="shared" si="85"/>
        <v>66292</v>
      </c>
      <c r="B5485" s="254" t="s">
        <v>5846</v>
      </c>
    </row>
    <row r="5486" spans="1:2">
      <c r="A5486" t="str">
        <f t="shared" si="85"/>
        <v>66293</v>
      </c>
      <c r="B5486" s="254" t="s">
        <v>5847</v>
      </c>
    </row>
    <row r="5487" spans="1:2">
      <c r="A5487" t="str">
        <f t="shared" si="85"/>
        <v>66294</v>
      </c>
      <c r="B5487" s="254" t="s">
        <v>5848</v>
      </c>
    </row>
    <row r="5488" spans="1:2">
      <c r="A5488" t="str">
        <f t="shared" si="85"/>
        <v>66295</v>
      </c>
      <c r="B5488" s="254" t="s">
        <v>5849</v>
      </c>
    </row>
    <row r="5489" spans="1:2">
      <c r="A5489" t="str">
        <f t="shared" si="85"/>
        <v>66296</v>
      </c>
      <c r="B5489" s="254" t="s">
        <v>5850</v>
      </c>
    </row>
    <row r="5490" spans="1:2">
      <c r="A5490" t="str">
        <f t="shared" si="85"/>
        <v>66297</v>
      </c>
      <c r="B5490" s="254" t="s">
        <v>5851</v>
      </c>
    </row>
    <row r="5491" spans="1:2">
      <c r="A5491" t="str">
        <f t="shared" si="85"/>
        <v>66298</v>
      </c>
      <c r="B5491" s="254" t="s">
        <v>5852</v>
      </c>
    </row>
    <row r="5492" spans="1:2">
      <c r="A5492" t="str">
        <f t="shared" si="85"/>
        <v>66299</v>
      </c>
      <c r="B5492" s="254" t="s">
        <v>5853</v>
      </c>
    </row>
    <row r="5493" spans="1:2">
      <c r="A5493" t="str">
        <f t="shared" si="85"/>
        <v>66300</v>
      </c>
      <c r="B5493" s="254" t="s">
        <v>5854</v>
      </c>
    </row>
    <row r="5494" spans="1:2">
      <c r="A5494" t="str">
        <f t="shared" si="85"/>
        <v>66301</v>
      </c>
      <c r="B5494" s="254" t="s">
        <v>5855</v>
      </c>
    </row>
    <row r="5495" spans="1:2">
      <c r="A5495" t="str">
        <f t="shared" si="85"/>
        <v>66302</v>
      </c>
      <c r="B5495" s="254" t="s">
        <v>5856</v>
      </c>
    </row>
    <row r="5496" spans="1:2">
      <c r="A5496" t="str">
        <f t="shared" si="85"/>
        <v>66304</v>
      </c>
      <c r="B5496" s="254" t="s">
        <v>5857</v>
      </c>
    </row>
    <row r="5497" spans="1:2">
      <c r="A5497" t="str">
        <f t="shared" si="85"/>
        <v>66306</v>
      </c>
      <c r="B5497" s="254" t="s">
        <v>5858</v>
      </c>
    </row>
    <row r="5498" spans="1:2">
      <c r="A5498" t="str">
        <f t="shared" si="85"/>
        <v>66311</v>
      </c>
      <c r="B5498" s="254" t="s">
        <v>5859</v>
      </c>
    </row>
    <row r="5499" spans="1:2">
      <c r="A5499" t="str">
        <f t="shared" si="85"/>
        <v>66312</v>
      </c>
      <c r="B5499" s="254" t="s">
        <v>5860</v>
      </c>
    </row>
    <row r="5500" spans="1:2">
      <c r="A5500" t="str">
        <f t="shared" si="85"/>
        <v>66313</v>
      </c>
      <c r="B5500" s="254" t="s">
        <v>5861</v>
      </c>
    </row>
    <row r="5501" spans="1:2">
      <c r="A5501" t="str">
        <f t="shared" si="85"/>
        <v>66314</v>
      </c>
      <c r="B5501" s="254" t="s">
        <v>5862</v>
      </c>
    </row>
    <row r="5502" spans="1:2">
      <c r="A5502" t="str">
        <f t="shared" si="85"/>
        <v>66315</v>
      </c>
      <c r="B5502" s="254" t="s">
        <v>5863</v>
      </c>
    </row>
    <row r="5503" spans="1:2">
      <c r="A5503" t="str">
        <f t="shared" si="85"/>
        <v>66316</v>
      </c>
      <c r="B5503" s="254" t="s">
        <v>5864</v>
      </c>
    </row>
    <row r="5504" spans="1:2">
      <c r="A5504" t="str">
        <f t="shared" si="85"/>
        <v>66317</v>
      </c>
      <c r="B5504" s="254" t="s">
        <v>5865</v>
      </c>
    </row>
    <row r="5505" spans="1:2">
      <c r="A5505" t="str">
        <f t="shared" si="85"/>
        <v>66318</v>
      </c>
      <c r="B5505" s="254" t="s">
        <v>5866</v>
      </c>
    </row>
    <row r="5506" spans="1:2">
      <c r="A5506" t="str">
        <f t="shared" si="85"/>
        <v>66319</v>
      </c>
      <c r="B5506" s="254" t="s">
        <v>5867</v>
      </c>
    </row>
    <row r="5507" spans="1:2">
      <c r="A5507" t="str">
        <f t="shared" ref="A5507:A5570" si="86">LEFT(B5507,5)</f>
        <v>66320</v>
      </c>
      <c r="B5507" s="254" t="s">
        <v>5868</v>
      </c>
    </row>
    <row r="5508" spans="1:2">
      <c r="A5508" t="str">
        <f t="shared" si="86"/>
        <v>66321</v>
      </c>
      <c r="B5508" s="254" t="s">
        <v>5869</v>
      </c>
    </row>
    <row r="5509" spans="1:2">
      <c r="A5509" t="str">
        <f t="shared" si="86"/>
        <v>66322</v>
      </c>
      <c r="B5509" s="254" t="s">
        <v>5870</v>
      </c>
    </row>
    <row r="5510" spans="1:2">
      <c r="A5510" t="str">
        <f t="shared" si="86"/>
        <v>66323</v>
      </c>
      <c r="B5510" s="254" t="s">
        <v>5871</v>
      </c>
    </row>
    <row r="5511" spans="1:2">
      <c r="A5511" t="str">
        <f t="shared" si="86"/>
        <v>66324</v>
      </c>
      <c r="B5511" s="254" t="s">
        <v>5872</v>
      </c>
    </row>
    <row r="5512" spans="1:2">
      <c r="A5512" t="str">
        <f t="shared" si="86"/>
        <v>66325</v>
      </c>
      <c r="B5512" s="254" t="s">
        <v>5873</v>
      </c>
    </row>
    <row r="5513" spans="1:2">
      <c r="A5513" t="str">
        <f t="shared" si="86"/>
        <v>66326</v>
      </c>
      <c r="B5513" s="254" t="s">
        <v>5874</v>
      </c>
    </row>
    <row r="5514" spans="1:2">
      <c r="A5514" t="str">
        <f t="shared" si="86"/>
        <v>66327</v>
      </c>
      <c r="B5514" s="254" t="s">
        <v>5875</v>
      </c>
    </row>
    <row r="5515" spans="1:2">
      <c r="A5515" t="str">
        <f t="shared" si="86"/>
        <v>66328</v>
      </c>
      <c r="B5515" s="254" t="s">
        <v>5876</v>
      </c>
    </row>
    <row r="5516" spans="1:2">
      <c r="A5516" t="str">
        <f t="shared" si="86"/>
        <v>66329</v>
      </c>
      <c r="B5516" s="254" t="s">
        <v>5877</v>
      </c>
    </row>
    <row r="5517" spans="1:2">
      <c r="A5517" t="str">
        <f t="shared" si="86"/>
        <v>66330</v>
      </c>
      <c r="B5517" s="254" t="s">
        <v>5878</v>
      </c>
    </row>
    <row r="5518" spans="1:2">
      <c r="A5518" t="str">
        <f t="shared" si="86"/>
        <v>66334</v>
      </c>
      <c r="B5518" s="254" t="s">
        <v>5879</v>
      </c>
    </row>
    <row r="5519" spans="1:2">
      <c r="A5519" t="str">
        <f t="shared" si="86"/>
        <v>66335</v>
      </c>
      <c r="B5519" s="254" t="s">
        <v>5880</v>
      </c>
    </row>
    <row r="5520" spans="1:2">
      <c r="A5520" t="str">
        <f t="shared" si="86"/>
        <v>66336</v>
      </c>
      <c r="B5520" s="254" t="s">
        <v>5881</v>
      </c>
    </row>
    <row r="5521" spans="1:2">
      <c r="A5521" t="str">
        <f t="shared" si="86"/>
        <v>66337</v>
      </c>
      <c r="B5521" s="254" t="s">
        <v>5882</v>
      </c>
    </row>
    <row r="5522" spans="1:2">
      <c r="A5522" t="str">
        <f t="shared" si="86"/>
        <v>66341</v>
      </c>
      <c r="B5522" s="254" t="s">
        <v>5883</v>
      </c>
    </row>
    <row r="5523" spans="1:2">
      <c r="A5523" t="str">
        <f t="shared" si="86"/>
        <v>66343</v>
      </c>
      <c r="B5523" s="254" t="s">
        <v>5884</v>
      </c>
    </row>
    <row r="5524" spans="1:2">
      <c r="A5524" t="str">
        <f t="shared" si="86"/>
        <v>66345</v>
      </c>
      <c r="B5524" s="254" t="s">
        <v>5885</v>
      </c>
    </row>
    <row r="5525" spans="1:2">
      <c r="A5525" t="str">
        <f t="shared" si="86"/>
        <v>66346</v>
      </c>
      <c r="B5525" s="254" t="s">
        <v>5886</v>
      </c>
    </row>
    <row r="5526" spans="1:2">
      <c r="A5526" t="str">
        <f t="shared" si="86"/>
        <v>66347</v>
      </c>
      <c r="B5526" s="254" t="s">
        <v>5887</v>
      </c>
    </row>
    <row r="5527" spans="1:2">
      <c r="A5527" t="str">
        <f t="shared" si="86"/>
        <v>66348</v>
      </c>
      <c r="B5527" s="254" t="s">
        <v>5888</v>
      </c>
    </row>
    <row r="5528" spans="1:2">
      <c r="A5528" t="str">
        <f t="shared" si="86"/>
        <v>66349</v>
      </c>
      <c r="B5528" s="254" t="s">
        <v>5889</v>
      </c>
    </row>
    <row r="5529" spans="1:2">
      <c r="A5529" t="str">
        <f t="shared" si="86"/>
        <v>66350</v>
      </c>
      <c r="B5529" s="254" t="s">
        <v>5890</v>
      </c>
    </row>
    <row r="5530" spans="1:2">
      <c r="A5530" t="str">
        <f t="shared" si="86"/>
        <v>66351</v>
      </c>
      <c r="B5530" s="254" t="s">
        <v>5891</v>
      </c>
    </row>
    <row r="5531" spans="1:2">
      <c r="A5531" t="str">
        <f t="shared" si="86"/>
        <v>66353</v>
      </c>
      <c r="B5531" s="254" t="s">
        <v>5892</v>
      </c>
    </row>
    <row r="5532" spans="1:2">
      <c r="A5532" t="str">
        <f t="shared" si="86"/>
        <v>66354</v>
      </c>
      <c r="B5532" s="254" t="s">
        <v>5893</v>
      </c>
    </row>
    <row r="5533" spans="1:2">
      <c r="A5533" t="str">
        <f t="shared" si="86"/>
        <v>66355</v>
      </c>
      <c r="B5533" s="254" t="s">
        <v>5894</v>
      </c>
    </row>
    <row r="5534" spans="1:2">
      <c r="A5534" t="str">
        <f t="shared" si="86"/>
        <v>66356</v>
      </c>
      <c r="B5534" s="254" t="s">
        <v>5895</v>
      </c>
    </row>
    <row r="5535" spans="1:2">
      <c r="A5535" t="str">
        <f t="shared" si="86"/>
        <v>66357</v>
      </c>
      <c r="B5535" s="254" t="s">
        <v>5896</v>
      </c>
    </row>
    <row r="5536" spans="1:2">
      <c r="A5536" t="str">
        <f t="shared" si="86"/>
        <v>66358</v>
      </c>
      <c r="B5536" s="254" t="s">
        <v>5897</v>
      </c>
    </row>
    <row r="5537" spans="1:2">
      <c r="A5537" t="str">
        <f t="shared" si="86"/>
        <v>66359</v>
      </c>
      <c r="B5537" s="254" t="s">
        <v>5898</v>
      </c>
    </row>
    <row r="5538" spans="1:2">
      <c r="A5538" t="str">
        <f t="shared" si="86"/>
        <v>66360</v>
      </c>
      <c r="B5538" s="254" t="s">
        <v>5899</v>
      </c>
    </row>
    <row r="5539" spans="1:2">
      <c r="A5539" t="str">
        <f t="shared" si="86"/>
        <v>66361</v>
      </c>
      <c r="B5539" s="254" t="s">
        <v>5900</v>
      </c>
    </row>
    <row r="5540" spans="1:2">
      <c r="A5540" t="str">
        <f t="shared" si="86"/>
        <v>66362</v>
      </c>
      <c r="B5540" s="254" t="s">
        <v>5901</v>
      </c>
    </row>
    <row r="5541" spans="1:2">
      <c r="A5541" t="str">
        <f t="shared" si="86"/>
        <v>66363</v>
      </c>
      <c r="B5541" s="254" t="s">
        <v>5902</v>
      </c>
    </row>
    <row r="5542" spans="1:2">
      <c r="A5542" t="str">
        <f t="shared" si="86"/>
        <v>66364</v>
      </c>
      <c r="B5542" s="254" t="s">
        <v>5903</v>
      </c>
    </row>
    <row r="5543" spans="1:2">
      <c r="A5543" t="str">
        <f t="shared" si="86"/>
        <v>66365</v>
      </c>
      <c r="B5543" s="254" t="s">
        <v>5904</v>
      </c>
    </row>
    <row r="5544" spans="1:2">
      <c r="A5544" t="str">
        <f t="shared" si="86"/>
        <v>66366</v>
      </c>
      <c r="B5544" s="254" t="s">
        <v>5905</v>
      </c>
    </row>
    <row r="5545" spans="1:2">
      <c r="A5545" t="str">
        <f t="shared" si="86"/>
        <v>66367</v>
      </c>
      <c r="B5545" s="254" t="s">
        <v>5906</v>
      </c>
    </row>
    <row r="5546" spans="1:2">
      <c r="A5546" t="str">
        <f t="shared" si="86"/>
        <v>66368</v>
      </c>
      <c r="B5546" s="254" t="s">
        <v>5907</v>
      </c>
    </row>
    <row r="5547" spans="1:2">
      <c r="A5547" t="str">
        <f t="shared" si="86"/>
        <v>66369</v>
      </c>
      <c r="B5547" s="254" t="s">
        <v>5908</v>
      </c>
    </row>
    <row r="5548" spans="1:2">
      <c r="A5548" t="str">
        <f t="shared" si="86"/>
        <v>66370</v>
      </c>
      <c r="B5548" s="254" t="s">
        <v>5909</v>
      </c>
    </row>
    <row r="5549" spans="1:2">
      <c r="A5549" t="str">
        <f t="shared" si="86"/>
        <v>66371</v>
      </c>
      <c r="B5549" s="254" t="s">
        <v>5910</v>
      </c>
    </row>
    <row r="5550" spans="1:2">
      <c r="A5550" t="str">
        <f t="shared" si="86"/>
        <v>66372</v>
      </c>
      <c r="B5550" s="254" t="s">
        <v>5911</v>
      </c>
    </row>
    <row r="5551" spans="1:2">
      <c r="A5551" t="str">
        <f t="shared" si="86"/>
        <v>66373</v>
      </c>
      <c r="B5551" s="254" t="s">
        <v>5912</v>
      </c>
    </row>
    <row r="5552" spans="1:2">
      <c r="A5552" t="str">
        <f t="shared" si="86"/>
        <v>66374</v>
      </c>
      <c r="B5552" s="254" t="s">
        <v>5913</v>
      </c>
    </row>
    <row r="5553" spans="1:2">
      <c r="A5553" t="str">
        <f t="shared" si="86"/>
        <v>66375</v>
      </c>
      <c r="B5553" s="254" t="s">
        <v>5914</v>
      </c>
    </row>
    <row r="5554" spans="1:2">
      <c r="A5554" t="str">
        <f t="shared" si="86"/>
        <v>66376</v>
      </c>
      <c r="B5554" s="254" t="s">
        <v>5915</v>
      </c>
    </row>
    <row r="5555" spans="1:2">
      <c r="A5555" t="str">
        <f t="shared" si="86"/>
        <v>66377</v>
      </c>
      <c r="B5555" s="254" t="s">
        <v>5916</v>
      </c>
    </row>
    <row r="5556" spans="1:2">
      <c r="A5556" t="str">
        <f t="shared" si="86"/>
        <v>66378</v>
      </c>
      <c r="B5556" s="254" t="s">
        <v>5917</v>
      </c>
    </row>
    <row r="5557" spans="1:2">
      <c r="A5557" t="str">
        <f t="shared" si="86"/>
        <v>66379</v>
      </c>
      <c r="B5557" s="254" t="s">
        <v>5918</v>
      </c>
    </row>
    <row r="5558" spans="1:2">
      <c r="A5558" t="str">
        <f t="shared" si="86"/>
        <v>66380</v>
      </c>
      <c r="B5558" s="254" t="s">
        <v>5919</v>
      </c>
    </row>
    <row r="5559" spans="1:2">
      <c r="A5559" t="str">
        <f t="shared" si="86"/>
        <v>66381</v>
      </c>
      <c r="B5559" s="254" t="s">
        <v>5920</v>
      </c>
    </row>
    <row r="5560" spans="1:2">
      <c r="A5560" t="str">
        <f t="shared" si="86"/>
        <v>66382</v>
      </c>
      <c r="B5560" s="254" t="s">
        <v>5921</v>
      </c>
    </row>
    <row r="5561" spans="1:2">
      <c r="A5561" t="str">
        <f t="shared" si="86"/>
        <v>66383</v>
      </c>
      <c r="B5561" s="254" t="s">
        <v>5922</v>
      </c>
    </row>
    <row r="5562" spans="1:2">
      <c r="A5562" t="str">
        <f t="shared" si="86"/>
        <v>66384</v>
      </c>
      <c r="B5562" s="254" t="s">
        <v>5923</v>
      </c>
    </row>
    <row r="5563" spans="1:2">
      <c r="A5563" t="str">
        <f t="shared" si="86"/>
        <v>66385</v>
      </c>
      <c r="B5563" s="254" t="s">
        <v>5924</v>
      </c>
    </row>
    <row r="5564" spans="1:2">
      <c r="A5564" t="str">
        <f t="shared" si="86"/>
        <v>66386</v>
      </c>
      <c r="B5564" s="254" t="s">
        <v>5925</v>
      </c>
    </row>
    <row r="5565" spans="1:2">
      <c r="A5565" t="str">
        <f t="shared" si="86"/>
        <v>66387</v>
      </c>
      <c r="B5565" s="254" t="s">
        <v>5926</v>
      </c>
    </row>
    <row r="5566" spans="1:2">
      <c r="A5566" t="str">
        <f t="shared" si="86"/>
        <v>66388</v>
      </c>
      <c r="B5566" s="254" t="s">
        <v>5927</v>
      </c>
    </row>
    <row r="5567" spans="1:2">
      <c r="A5567" t="str">
        <f t="shared" si="86"/>
        <v>66389</v>
      </c>
      <c r="B5567" s="254" t="s">
        <v>5928</v>
      </c>
    </row>
    <row r="5568" spans="1:2">
      <c r="A5568" t="str">
        <f t="shared" si="86"/>
        <v>66390</v>
      </c>
      <c r="B5568" s="254" t="s">
        <v>5929</v>
      </c>
    </row>
    <row r="5569" spans="1:2">
      <c r="A5569" t="str">
        <f t="shared" si="86"/>
        <v>66391</v>
      </c>
      <c r="B5569" s="254" t="s">
        <v>5930</v>
      </c>
    </row>
    <row r="5570" spans="1:2">
      <c r="A5570" t="str">
        <f t="shared" si="86"/>
        <v>66392</v>
      </c>
      <c r="B5570" s="254" t="s">
        <v>5931</v>
      </c>
    </row>
    <row r="5571" spans="1:2">
      <c r="A5571" t="str">
        <f t="shared" ref="A5571:A5634" si="87">LEFT(B5571,5)</f>
        <v>66394</v>
      </c>
      <c r="B5571" s="254" t="s">
        <v>5932</v>
      </c>
    </row>
    <row r="5572" spans="1:2">
      <c r="A5572" t="str">
        <f t="shared" si="87"/>
        <v>66395</v>
      </c>
      <c r="B5572" s="254" t="s">
        <v>5933</v>
      </c>
    </row>
    <row r="5573" spans="1:2">
      <c r="A5573" t="str">
        <f t="shared" si="87"/>
        <v>66396</v>
      </c>
      <c r="B5573" s="254" t="s">
        <v>5934</v>
      </c>
    </row>
    <row r="5574" spans="1:2">
      <c r="A5574" t="str">
        <f t="shared" si="87"/>
        <v>66397</v>
      </c>
      <c r="B5574" s="254" t="s">
        <v>5935</v>
      </c>
    </row>
    <row r="5575" spans="1:2">
      <c r="A5575" t="str">
        <f t="shared" si="87"/>
        <v>66398</v>
      </c>
      <c r="B5575" s="254" t="s">
        <v>5936</v>
      </c>
    </row>
    <row r="5576" spans="1:2">
      <c r="A5576" t="str">
        <f t="shared" si="87"/>
        <v>66399</v>
      </c>
      <c r="B5576" s="254" t="s">
        <v>5937</v>
      </c>
    </row>
    <row r="5577" spans="1:2">
      <c r="A5577" t="str">
        <f t="shared" si="87"/>
        <v>66401</v>
      </c>
      <c r="B5577" s="254" t="s">
        <v>5938</v>
      </c>
    </row>
    <row r="5578" spans="1:2">
      <c r="A5578" t="str">
        <f t="shared" si="87"/>
        <v>66402</v>
      </c>
      <c r="B5578" s="254" t="s">
        <v>5939</v>
      </c>
    </row>
    <row r="5579" spans="1:2">
      <c r="A5579" t="str">
        <f t="shared" si="87"/>
        <v>66404</v>
      </c>
      <c r="B5579" s="254" t="s">
        <v>5940</v>
      </c>
    </row>
    <row r="5580" spans="1:2">
      <c r="A5580" t="str">
        <f t="shared" si="87"/>
        <v>66405</v>
      </c>
      <c r="B5580" s="254" t="s">
        <v>5941</v>
      </c>
    </row>
    <row r="5581" spans="1:2">
      <c r="A5581" t="str">
        <f t="shared" si="87"/>
        <v>66407</v>
      </c>
      <c r="B5581" s="254" t="s">
        <v>5942</v>
      </c>
    </row>
    <row r="5582" spans="1:2">
      <c r="A5582" t="str">
        <f t="shared" si="87"/>
        <v>66408</v>
      </c>
      <c r="B5582" s="254" t="s">
        <v>5943</v>
      </c>
    </row>
    <row r="5583" spans="1:2">
      <c r="A5583" t="str">
        <f t="shared" si="87"/>
        <v>66409</v>
      </c>
      <c r="B5583" s="254" t="s">
        <v>5944</v>
      </c>
    </row>
    <row r="5584" spans="1:2">
      <c r="A5584" t="str">
        <f t="shared" si="87"/>
        <v>66411</v>
      </c>
      <c r="B5584" s="254" t="s">
        <v>5945</v>
      </c>
    </row>
    <row r="5585" spans="1:2">
      <c r="A5585" t="str">
        <f t="shared" si="87"/>
        <v>66413</v>
      </c>
      <c r="B5585" s="254" t="s">
        <v>5946</v>
      </c>
    </row>
    <row r="5586" spans="1:2">
      <c r="A5586" t="str">
        <f t="shared" si="87"/>
        <v>66414</v>
      </c>
      <c r="B5586" s="254" t="s">
        <v>5947</v>
      </c>
    </row>
    <row r="5587" spans="1:2">
      <c r="A5587" t="str">
        <f t="shared" si="87"/>
        <v>66415</v>
      </c>
      <c r="B5587" s="254" t="s">
        <v>5948</v>
      </c>
    </row>
    <row r="5588" spans="1:2">
      <c r="A5588" t="str">
        <f t="shared" si="87"/>
        <v>66416</v>
      </c>
      <c r="B5588" s="254" t="s">
        <v>5949</v>
      </c>
    </row>
    <row r="5589" spans="1:2">
      <c r="A5589" t="str">
        <f t="shared" si="87"/>
        <v>66417</v>
      </c>
      <c r="B5589" s="254" t="s">
        <v>5950</v>
      </c>
    </row>
    <row r="5590" spans="1:2">
      <c r="A5590" t="str">
        <f t="shared" si="87"/>
        <v>66418</v>
      </c>
      <c r="B5590" s="254" t="s">
        <v>5951</v>
      </c>
    </row>
    <row r="5591" spans="1:2">
      <c r="A5591" t="str">
        <f t="shared" si="87"/>
        <v>66419</v>
      </c>
      <c r="B5591" s="254" t="s">
        <v>5952</v>
      </c>
    </row>
    <row r="5592" spans="1:2">
      <c r="A5592" t="str">
        <f t="shared" si="87"/>
        <v>66420</v>
      </c>
      <c r="B5592" s="254" t="s">
        <v>5953</v>
      </c>
    </row>
    <row r="5593" spans="1:2">
      <c r="A5593" t="str">
        <f t="shared" si="87"/>
        <v>66421</v>
      </c>
      <c r="B5593" s="254" t="s">
        <v>5954</v>
      </c>
    </row>
    <row r="5594" spans="1:2">
      <c r="A5594" t="str">
        <f t="shared" si="87"/>
        <v>66422</v>
      </c>
      <c r="B5594" s="254" t="s">
        <v>5955</v>
      </c>
    </row>
    <row r="5595" spans="1:2">
      <c r="A5595" t="str">
        <f t="shared" si="87"/>
        <v>66423</v>
      </c>
      <c r="B5595" s="254" t="s">
        <v>5956</v>
      </c>
    </row>
    <row r="5596" spans="1:2">
      <c r="A5596" t="str">
        <f t="shared" si="87"/>
        <v>66424</v>
      </c>
      <c r="B5596" s="254" t="s">
        <v>5957</v>
      </c>
    </row>
    <row r="5597" spans="1:2">
      <c r="A5597" t="str">
        <f t="shared" si="87"/>
        <v>66425</v>
      </c>
      <c r="B5597" s="254" t="s">
        <v>5958</v>
      </c>
    </row>
    <row r="5598" spans="1:2">
      <c r="A5598" t="str">
        <f t="shared" si="87"/>
        <v>66426</v>
      </c>
      <c r="B5598" s="254" t="s">
        <v>5959</v>
      </c>
    </row>
    <row r="5599" spans="1:2">
      <c r="A5599" t="str">
        <f t="shared" si="87"/>
        <v>66428</v>
      </c>
      <c r="B5599" s="254" t="s">
        <v>5960</v>
      </c>
    </row>
    <row r="5600" spans="1:2">
      <c r="A5600" t="str">
        <f t="shared" si="87"/>
        <v>66430</v>
      </c>
      <c r="B5600" s="254" t="s">
        <v>5961</v>
      </c>
    </row>
    <row r="5601" spans="1:2">
      <c r="A5601" t="str">
        <f t="shared" si="87"/>
        <v>66431</v>
      </c>
      <c r="B5601" s="254" t="s">
        <v>5962</v>
      </c>
    </row>
    <row r="5602" spans="1:2">
      <c r="A5602" t="str">
        <f t="shared" si="87"/>
        <v>66432</v>
      </c>
      <c r="B5602" s="254" t="s">
        <v>5963</v>
      </c>
    </row>
    <row r="5603" spans="1:2">
      <c r="A5603" t="str">
        <f t="shared" si="87"/>
        <v>66434</v>
      </c>
      <c r="B5603" s="254" t="s">
        <v>5964</v>
      </c>
    </row>
    <row r="5604" spans="1:2">
      <c r="A5604" t="str">
        <f t="shared" si="87"/>
        <v>66435</v>
      </c>
      <c r="B5604" s="254" t="s">
        <v>5965</v>
      </c>
    </row>
    <row r="5605" spans="1:2">
      <c r="A5605" t="str">
        <f t="shared" si="87"/>
        <v>66436</v>
      </c>
      <c r="B5605" s="254" t="s">
        <v>5966</v>
      </c>
    </row>
    <row r="5606" spans="1:2">
      <c r="A5606" t="str">
        <f t="shared" si="87"/>
        <v>66437</v>
      </c>
      <c r="B5606" s="254" t="s">
        <v>5967</v>
      </c>
    </row>
    <row r="5607" spans="1:2">
      <c r="A5607" t="str">
        <f t="shared" si="87"/>
        <v>66438</v>
      </c>
      <c r="B5607" s="254" t="s">
        <v>5968</v>
      </c>
    </row>
    <row r="5608" spans="1:2">
      <c r="A5608" t="str">
        <f t="shared" si="87"/>
        <v>66439</v>
      </c>
      <c r="B5608" s="254" t="s">
        <v>5969</v>
      </c>
    </row>
    <row r="5609" spans="1:2">
      <c r="A5609" t="str">
        <f t="shared" si="87"/>
        <v>66440</v>
      </c>
      <c r="B5609" s="254" t="s">
        <v>5970</v>
      </c>
    </row>
    <row r="5610" spans="1:2">
      <c r="A5610" t="str">
        <f t="shared" si="87"/>
        <v>66442</v>
      </c>
      <c r="B5610" s="254" t="s">
        <v>5971</v>
      </c>
    </row>
    <row r="5611" spans="1:2">
      <c r="A5611" t="str">
        <f t="shared" si="87"/>
        <v>66443</v>
      </c>
      <c r="B5611" s="254" t="s">
        <v>5972</v>
      </c>
    </row>
    <row r="5612" spans="1:2">
      <c r="A5612" t="str">
        <f t="shared" si="87"/>
        <v>66444</v>
      </c>
      <c r="B5612" s="254" t="s">
        <v>5973</v>
      </c>
    </row>
    <row r="5613" spans="1:2">
      <c r="A5613" t="str">
        <f t="shared" si="87"/>
        <v>66445</v>
      </c>
      <c r="B5613" s="254" t="s">
        <v>5974</v>
      </c>
    </row>
    <row r="5614" spans="1:2">
      <c r="A5614" t="str">
        <f t="shared" si="87"/>
        <v>66446</v>
      </c>
      <c r="B5614" s="254" t="s">
        <v>5975</v>
      </c>
    </row>
    <row r="5615" spans="1:2">
      <c r="A5615" t="str">
        <f t="shared" si="87"/>
        <v>66447</v>
      </c>
      <c r="B5615" s="254" t="s">
        <v>5976</v>
      </c>
    </row>
    <row r="5616" spans="1:2">
      <c r="A5616" t="str">
        <f t="shared" si="87"/>
        <v>66448</v>
      </c>
      <c r="B5616" s="254" t="s">
        <v>5977</v>
      </c>
    </row>
    <row r="5617" spans="1:2">
      <c r="A5617" t="str">
        <f t="shared" si="87"/>
        <v>66449</v>
      </c>
      <c r="B5617" s="254" t="s">
        <v>5978</v>
      </c>
    </row>
    <row r="5618" spans="1:2">
      <c r="A5618" t="str">
        <f t="shared" si="87"/>
        <v>66450</v>
      </c>
      <c r="B5618" s="254" t="s">
        <v>5979</v>
      </c>
    </row>
    <row r="5619" spans="1:2">
      <c r="A5619" t="str">
        <f t="shared" si="87"/>
        <v>66451</v>
      </c>
      <c r="B5619" s="254" t="s">
        <v>5980</v>
      </c>
    </row>
    <row r="5620" spans="1:2">
      <c r="A5620" t="str">
        <f t="shared" si="87"/>
        <v>66452</v>
      </c>
      <c r="B5620" s="254" t="s">
        <v>5981</v>
      </c>
    </row>
    <row r="5621" spans="1:2">
      <c r="A5621" t="str">
        <f t="shared" si="87"/>
        <v>66453</v>
      </c>
      <c r="B5621" s="254" t="s">
        <v>5982</v>
      </c>
    </row>
    <row r="5622" spans="1:2">
      <c r="A5622" t="str">
        <f t="shared" si="87"/>
        <v>66454</v>
      </c>
      <c r="B5622" s="254" t="s">
        <v>5983</v>
      </c>
    </row>
    <row r="5623" spans="1:2">
      <c r="A5623" t="str">
        <f t="shared" si="87"/>
        <v>66455</v>
      </c>
      <c r="B5623" s="254" t="s">
        <v>5984</v>
      </c>
    </row>
    <row r="5624" spans="1:2">
      <c r="A5624" t="str">
        <f t="shared" si="87"/>
        <v>66456</v>
      </c>
      <c r="B5624" s="254" t="s">
        <v>5985</v>
      </c>
    </row>
    <row r="5625" spans="1:2">
      <c r="A5625" t="str">
        <f t="shared" si="87"/>
        <v>66457</v>
      </c>
      <c r="B5625" s="254" t="s">
        <v>5986</v>
      </c>
    </row>
    <row r="5626" spans="1:2">
      <c r="A5626" t="str">
        <f t="shared" si="87"/>
        <v>66458</v>
      </c>
      <c r="B5626" s="254" t="s">
        <v>5987</v>
      </c>
    </row>
    <row r="5627" spans="1:2">
      <c r="A5627" t="str">
        <f t="shared" si="87"/>
        <v>66459</v>
      </c>
      <c r="B5627" s="254" t="s">
        <v>5988</v>
      </c>
    </row>
    <row r="5628" spans="1:2">
      <c r="A5628" t="str">
        <f t="shared" si="87"/>
        <v>66460</v>
      </c>
      <c r="B5628" s="254" t="s">
        <v>5989</v>
      </c>
    </row>
    <row r="5629" spans="1:2">
      <c r="A5629" t="str">
        <f t="shared" si="87"/>
        <v>66461</v>
      </c>
      <c r="B5629" s="254" t="s">
        <v>5990</v>
      </c>
    </row>
    <row r="5630" spans="1:2">
      <c r="A5630" t="str">
        <f t="shared" si="87"/>
        <v>66462</v>
      </c>
      <c r="B5630" s="254" t="s">
        <v>5991</v>
      </c>
    </row>
    <row r="5631" spans="1:2">
      <c r="A5631" t="str">
        <f t="shared" si="87"/>
        <v>66463</v>
      </c>
      <c r="B5631" s="254" t="s">
        <v>5992</v>
      </c>
    </row>
    <row r="5632" spans="1:2">
      <c r="A5632" t="str">
        <f t="shared" si="87"/>
        <v>66464</v>
      </c>
      <c r="B5632" s="254" t="s">
        <v>5993</v>
      </c>
    </row>
    <row r="5633" spans="1:2">
      <c r="A5633" t="str">
        <f t="shared" si="87"/>
        <v>66465</v>
      </c>
      <c r="B5633" s="254" t="s">
        <v>5994</v>
      </c>
    </row>
    <row r="5634" spans="1:2">
      <c r="A5634" t="str">
        <f t="shared" si="87"/>
        <v>66466</v>
      </c>
      <c r="B5634" s="254" t="s">
        <v>5995</v>
      </c>
    </row>
    <row r="5635" spans="1:2">
      <c r="A5635" t="str">
        <f t="shared" ref="A5635:A5698" si="88">LEFT(B5635,5)</f>
        <v>66467</v>
      </c>
      <c r="B5635" s="254" t="s">
        <v>5996</v>
      </c>
    </row>
    <row r="5636" spans="1:2">
      <c r="A5636" t="str">
        <f t="shared" si="88"/>
        <v>66468</v>
      </c>
      <c r="B5636" s="254" t="s">
        <v>5997</v>
      </c>
    </row>
    <row r="5637" spans="1:2">
      <c r="A5637" t="str">
        <f t="shared" si="88"/>
        <v>66469</v>
      </c>
      <c r="B5637" s="254" t="s">
        <v>5998</v>
      </c>
    </row>
    <row r="5638" spans="1:2">
      <c r="A5638" t="str">
        <f t="shared" si="88"/>
        <v>66470</v>
      </c>
      <c r="B5638" s="254" t="s">
        <v>5999</v>
      </c>
    </row>
    <row r="5639" spans="1:2">
      <c r="A5639" t="str">
        <f t="shared" si="88"/>
        <v>66471</v>
      </c>
      <c r="B5639" s="254" t="s">
        <v>6000</v>
      </c>
    </row>
    <row r="5640" spans="1:2">
      <c r="A5640" t="str">
        <f t="shared" si="88"/>
        <v>66472</v>
      </c>
      <c r="B5640" s="254" t="s">
        <v>6001</v>
      </c>
    </row>
    <row r="5641" spans="1:2">
      <c r="A5641" t="str">
        <f t="shared" si="88"/>
        <v>66473</v>
      </c>
      <c r="B5641" s="254" t="s">
        <v>6002</v>
      </c>
    </row>
    <row r="5642" spans="1:2">
      <c r="A5642" t="str">
        <f t="shared" si="88"/>
        <v>66474</v>
      </c>
      <c r="B5642" s="254" t="s">
        <v>6003</v>
      </c>
    </row>
    <row r="5643" spans="1:2">
      <c r="A5643" t="str">
        <f t="shared" si="88"/>
        <v>66475</v>
      </c>
      <c r="B5643" s="254" t="s">
        <v>6004</v>
      </c>
    </row>
    <row r="5644" spans="1:2">
      <c r="A5644" t="str">
        <f t="shared" si="88"/>
        <v>66476</v>
      </c>
      <c r="B5644" s="254" t="s">
        <v>6005</v>
      </c>
    </row>
    <row r="5645" spans="1:2">
      <c r="A5645" t="str">
        <f t="shared" si="88"/>
        <v>66477</v>
      </c>
      <c r="B5645" s="254" t="s">
        <v>6006</v>
      </c>
    </row>
    <row r="5646" spans="1:2">
      <c r="A5646" t="str">
        <f t="shared" si="88"/>
        <v>66479</v>
      </c>
      <c r="B5646" s="254" t="s">
        <v>6007</v>
      </c>
    </row>
    <row r="5647" spans="1:2">
      <c r="A5647" t="str">
        <f t="shared" si="88"/>
        <v>66480</v>
      </c>
      <c r="B5647" s="254" t="s">
        <v>6008</v>
      </c>
    </row>
    <row r="5648" spans="1:2">
      <c r="A5648" t="str">
        <f t="shared" si="88"/>
        <v>66481</v>
      </c>
      <c r="B5648" s="254" t="s">
        <v>6009</v>
      </c>
    </row>
    <row r="5649" spans="1:2">
      <c r="A5649" t="str">
        <f t="shared" si="88"/>
        <v>66482</v>
      </c>
      <c r="B5649" s="254" t="s">
        <v>6010</v>
      </c>
    </row>
    <row r="5650" spans="1:2">
      <c r="A5650" t="str">
        <f t="shared" si="88"/>
        <v>66483</v>
      </c>
      <c r="B5650" s="254" t="s">
        <v>6011</v>
      </c>
    </row>
    <row r="5651" spans="1:2">
      <c r="A5651" t="str">
        <f t="shared" si="88"/>
        <v>66484</v>
      </c>
      <c r="B5651" s="254" t="s">
        <v>6012</v>
      </c>
    </row>
    <row r="5652" spans="1:2">
      <c r="A5652" t="str">
        <f t="shared" si="88"/>
        <v>66485</v>
      </c>
      <c r="B5652" s="254" t="s">
        <v>6013</v>
      </c>
    </row>
    <row r="5653" spans="1:2">
      <c r="A5653" t="str">
        <f t="shared" si="88"/>
        <v>66487</v>
      </c>
      <c r="B5653" s="254" t="s">
        <v>6014</v>
      </c>
    </row>
    <row r="5654" spans="1:2">
      <c r="A5654" t="str">
        <f t="shared" si="88"/>
        <v>66488</v>
      </c>
      <c r="B5654" s="254" t="s">
        <v>6015</v>
      </c>
    </row>
    <row r="5655" spans="1:2">
      <c r="A5655" t="str">
        <f t="shared" si="88"/>
        <v>66489</v>
      </c>
      <c r="B5655" s="254" t="s">
        <v>6016</v>
      </c>
    </row>
    <row r="5656" spans="1:2">
      <c r="A5656" t="str">
        <f t="shared" si="88"/>
        <v>66490</v>
      </c>
      <c r="B5656" s="254" t="s">
        <v>6017</v>
      </c>
    </row>
    <row r="5657" spans="1:2">
      <c r="A5657" t="str">
        <f t="shared" si="88"/>
        <v>66491</v>
      </c>
      <c r="B5657" s="254" t="s">
        <v>6018</v>
      </c>
    </row>
    <row r="5658" spans="1:2">
      <c r="A5658" t="str">
        <f t="shared" si="88"/>
        <v>66492</v>
      </c>
      <c r="B5658" s="254" t="s">
        <v>6019</v>
      </c>
    </row>
    <row r="5659" spans="1:2">
      <c r="A5659" t="str">
        <f t="shared" si="88"/>
        <v>66493</v>
      </c>
      <c r="B5659" s="254" t="s">
        <v>6020</v>
      </c>
    </row>
    <row r="5660" spans="1:2">
      <c r="A5660" t="str">
        <f t="shared" si="88"/>
        <v>66494</v>
      </c>
      <c r="B5660" s="254" t="s">
        <v>6021</v>
      </c>
    </row>
    <row r="5661" spans="1:2">
      <c r="A5661" t="str">
        <f t="shared" si="88"/>
        <v>66495</v>
      </c>
      <c r="B5661" s="254" t="s">
        <v>6022</v>
      </c>
    </row>
    <row r="5662" spans="1:2">
      <c r="A5662" t="str">
        <f t="shared" si="88"/>
        <v>66496</v>
      </c>
      <c r="B5662" s="254" t="s">
        <v>6023</v>
      </c>
    </row>
    <row r="5663" spans="1:2">
      <c r="A5663" t="str">
        <f t="shared" si="88"/>
        <v>66497</v>
      </c>
      <c r="B5663" s="254" t="s">
        <v>6024</v>
      </c>
    </row>
    <row r="5664" spans="1:2">
      <c r="A5664" t="str">
        <f t="shared" si="88"/>
        <v>66503</v>
      </c>
      <c r="B5664" s="254" t="s">
        <v>6025</v>
      </c>
    </row>
    <row r="5665" spans="1:2">
      <c r="A5665" t="str">
        <f t="shared" si="88"/>
        <v>66505</v>
      </c>
      <c r="B5665" s="254" t="s">
        <v>6026</v>
      </c>
    </row>
    <row r="5666" spans="1:2">
      <c r="A5666" t="str">
        <f t="shared" si="88"/>
        <v>66507</v>
      </c>
      <c r="B5666" s="254" t="s">
        <v>6027</v>
      </c>
    </row>
    <row r="5667" spans="1:2">
      <c r="A5667" t="str">
        <f t="shared" si="88"/>
        <v>66508</v>
      </c>
      <c r="B5667" s="254" t="s">
        <v>6028</v>
      </c>
    </row>
    <row r="5668" spans="1:2">
      <c r="A5668" t="str">
        <f t="shared" si="88"/>
        <v>66509</v>
      </c>
      <c r="B5668" s="254" t="s">
        <v>6029</v>
      </c>
    </row>
    <row r="5669" spans="1:2">
      <c r="A5669" t="str">
        <f t="shared" si="88"/>
        <v>66511</v>
      </c>
      <c r="B5669" s="254" t="s">
        <v>6030</v>
      </c>
    </row>
    <row r="5670" spans="1:2">
      <c r="A5670" t="str">
        <f t="shared" si="88"/>
        <v>66512</v>
      </c>
      <c r="B5670" s="254" t="s">
        <v>6031</v>
      </c>
    </row>
    <row r="5671" spans="1:2">
      <c r="A5671" t="str">
        <f t="shared" si="88"/>
        <v>66515</v>
      </c>
      <c r="B5671" s="254" t="s">
        <v>6032</v>
      </c>
    </row>
    <row r="5672" spans="1:2">
      <c r="A5672" t="str">
        <f t="shared" si="88"/>
        <v>66516</v>
      </c>
      <c r="B5672" s="254" t="s">
        <v>6033</v>
      </c>
    </row>
    <row r="5673" spans="1:2">
      <c r="A5673" t="str">
        <f t="shared" si="88"/>
        <v>66517</v>
      </c>
      <c r="B5673" s="254" t="s">
        <v>6034</v>
      </c>
    </row>
    <row r="5674" spans="1:2">
      <c r="A5674" t="str">
        <f t="shared" si="88"/>
        <v>66518</v>
      </c>
      <c r="B5674" s="254" t="s">
        <v>6035</v>
      </c>
    </row>
    <row r="5675" spans="1:2">
      <c r="A5675" t="str">
        <f t="shared" si="88"/>
        <v>66520</v>
      </c>
      <c r="B5675" s="254" t="s">
        <v>6036</v>
      </c>
    </row>
    <row r="5676" spans="1:2">
      <c r="A5676" t="str">
        <f t="shared" si="88"/>
        <v>66521</v>
      </c>
      <c r="B5676" s="254" t="s">
        <v>6037</v>
      </c>
    </row>
    <row r="5677" spans="1:2">
      <c r="A5677" t="str">
        <f t="shared" si="88"/>
        <v>66522</v>
      </c>
      <c r="B5677" s="254" t="s">
        <v>6038</v>
      </c>
    </row>
    <row r="5678" spans="1:2">
      <c r="A5678" t="str">
        <f t="shared" si="88"/>
        <v>66525</v>
      </c>
      <c r="B5678" s="254" t="s">
        <v>6039</v>
      </c>
    </row>
    <row r="5679" spans="1:2">
      <c r="A5679" t="str">
        <f t="shared" si="88"/>
        <v>66526</v>
      </c>
      <c r="B5679" s="254" t="s">
        <v>6040</v>
      </c>
    </row>
    <row r="5680" spans="1:2">
      <c r="A5680" t="str">
        <f t="shared" si="88"/>
        <v>66528</v>
      </c>
      <c r="B5680" s="254" t="s">
        <v>6041</v>
      </c>
    </row>
    <row r="5681" spans="1:2">
      <c r="A5681" t="str">
        <f t="shared" si="88"/>
        <v>66529</v>
      </c>
      <c r="B5681" s="254" t="s">
        <v>6042</v>
      </c>
    </row>
    <row r="5682" spans="1:2">
      <c r="A5682" t="str">
        <f t="shared" si="88"/>
        <v>66530</v>
      </c>
      <c r="B5682" s="254" t="s">
        <v>6043</v>
      </c>
    </row>
    <row r="5683" spans="1:2">
      <c r="A5683" t="str">
        <f t="shared" si="88"/>
        <v>66531</v>
      </c>
      <c r="B5683" s="254" t="s">
        <v>6044</v>
      </c>
    </row>
    <row r="5684" spans="1:2">
      <c r="A5684" t="str">
        <f t="shared" si="88"/>
        <v>66533</v>
      </c>
      <c r="B5684" s="254" t="s">
        <v>6045</v>
      </c>
    </row>
    <row r="5685" spans="1:2">
      <c r="A5685" t="str">
        <f t="shared" si="88"/>
        <v>66534</v>
      </c>
      <c r="B5685" s="254" t="s">
        <v>6046</v>
      </c>
    </row>
    <row r="5686" spans="1:2">
      <c r="A5686" t="str">
        <f t="shared" si="88"/>
        <v>66535</v>
      </c>
      <c r="B5686" s="254" t="s">
        <v>6047</v>
      </c>
    </row>
    <row r="5687" spans="1:2">
      <c r="A5687" t="str">
        <f t="shared" si="88"/>
        <v>66536</v>
      </c>
      <c r="B5687" s="254" t="s">
        <v>6048</v>
      </c>
    </row>
    <row r="5688" spans="1:2">
      <c r="A5688" t="str">
        <f t="shared" si="88"/>
        <v>66537</v>
      </c>
      <c r="B5688" s="254" t="s">
        <v>6049</v>
      </c>
    </row>
    <row r="5689" spans="1:2">
      <c r="A5689" t="str">
        <f t="shared" si="88"/>
        <v>66567</v>
      </c>
      <c r="B5689" s="254" t="s">
        <v>6050</v>
      </c>
    </row>
    <row r="5690" spans="1:2">
      <c r="A5690" t="str">
        <f t="shared" si="88"/>
        <v>66579</v>
      </c>
      <c r="B5690" s="254" t="s">
        <v>6051</v>
      </c>
    </row>
    <row r="5691" spans="1:2">
      <c r="A5691" t="str">
        <f t="shared" si="88"/>
        <v>66580</v>
      </c>
      <c r="B5691" s="254" t="s">
        <v>6052</v>
      </c>
    </row>
    <row r="5692" spans="1:2">
      <c r="A5692" t="str">
        <f t="shared" si="88"/>
        <v>66584</v>
      </c>
      <c r="B5692" s="254" t="s">
        <v>6053</v>
      </c>
    </row>
    <row r="5693" spans="1:2">
      <c r="A5693" t="str">
        <f t="shared" si="88"/>
        <v>66585</v>
      </c>
      <c r="B5693" s="254" t="s">
        <v>6054</v>
      </c>
    </row>
    <row r="5694" spans="1:2">
      <c r="A5694" t="str">
        <f t="shared" si="88"/>
        <v>66586</v>
      </c>
      <c r="B5694" s="254" t="s">
        <v>6055</v>
      </c>
    </row>
    <row r="5695" spans="1:2">
      <c r="A5695" t="str">
        <f t="shared" si="88"/>
        <v>66588</v>
      </c>
      <c r="B5695" s="254" t="s">
        <v>6056</v>
      </c>
    </row>
    <row r="5696" spans="1:2">
      <c r="A5696" t="str">
        <f t="shared" si="88"/>
        <v>66589</v>
      </c>
      <c r="B5696" s="254" t="s">
        <v>6057</v>
      </c>
    </row>
    <row r="5697" spans="1:2">
      <c r="A5697" t="str">
        <f t="shared" si="88"/>
        <v>66594</v>
      </c>
      <c r="B5697" s="254" t="s">
        <v>6058</v>
      </c>
    </row>
    <row r="5698" spans="1:2">
      <c r="A5698" t="str">
        <f t="shared" si="88"/>
        <v>66597</v>
      </c>
      <c r="B5698" s="254" t="s">
        <v>6059</v>
      </c>
    </row>
    <row r="5699" spans="1:2">
      <c r="A5699" t="str">
        <f t="shared" ref="A5699:A5762" si="89">LEFT(B5699,5)</f>
        <v>66601</v>
      </c>
      <c r="B5699" s="254" t="s">
        <v>6060</v>
      </c>
    </row>
    <row r="5700" spans="1:2">
      <c r="A5700" t="str">
        <f t="shared" si="89"/>
        <v>66602</v>
      </c>
      <c r="B5700" s="254" t="s">
        <v>6061</v>
      </c>
    </row>
    <row r="5701" spans="1:2">
      <c r="A5701" t="str">
        <f t="shared" si="89"/>
        <v>66603</v>
      </c>
      <c r="B5701" s="254" t="s">
        <v>6062</v>
      </c>
    </row>
    <row r="5702" spans="1:2">
      <c r="A5702" t="str">
        <f t="shared" si="89"/>
        <v>66604</v>
      </c>
      <c r="B5702" s="254" t="s">
        <v>6063</v>
      </c>
    </row>
    <row r="5703" spans="1:2">
      <c r="A5703" t="str">
        <f t="shared" si="89"/>
        <v>66606</v>
      </c>
      <c r="B5703" s="254" t="s">
        <v>6064</v>
      </c>
    </row>
    <row r="5704" spans="1:2">
      <c r="A5704" t="str">
        <f t="shared" si="89"/>
        <v>66608</v>
      </c>
      <c r="B5704" s="254" t="s">
        <v>6065</v>
      </c>
    </row>
    <row r="5705" spans="1:2">
      <c r="A5705" t="str">
        <f t="shared" si="89"/>
        <v>66614</v>
      </c>
      <c r="B5705" s="254" t="s">
        <v>6066</v>
      </c>
    </row>
    <row r="5706" spans="1:2">
      <c r="A5706" t="str">
        <f t="shared" si="89"/>
        <v>66615</v>
      </c>
      <c r="B5706" s="254" t="s">
        <v>6067</v>
      </c>
    </row>
    <row r="5707" spans="1:2">
      <c r="A5707" t="str">
        <f t="shared" si="89"/>
        <v>66617</v>
      </c>
      <c r="B5707" s="254" t="s">
        <v>6068</v>
      </c>
    </row>
    <row r="5708" spans="1:2">
      <c r="A5708" t="str">
        <f t="shared" si="89"/>
        <v>66619</v>
      </c>
      <c r="B5708" s="254" t="s">
        <v>6069</v>
      </c>
    </row>
    <row r="5709" spans="1:2">
      <c r="A5709" t="str">
        <f t="shared" si="89"/>
        <v>66620</v>
      </c>
      <c r="B5709" s="254" t="s">
        <v>6070</v>
      </c>
    </row>
    <row r="5710" spans="1:2">
      <c r="A5710" t="str">
        <f t="shared" si="89"/>
        <v>66621</v>
      </c>
      <c r="B5710" s="254" t="s">
        <v>6071</v>
      </c>
    </row>
    <row r="5711" spans="1:2">
      <c r="A5711" t="str">
        <f t="shared" si="89"/>
        <v>66622</v>
      </c>
      <c r="B5711" s="254" t="s">
        <v>6072</v>
      </c>
    </row>
    <row r="5712" spans="1:2">
      <c r="A5712" t="str">
        <f t="shared" si="89"/>
        <v>66623</v>
      </c>
      <c r="B5712" s="254" t="s">
        <v>6073</v>
      </c>
    </row>
    <row r="5713" spans="1:2">
      <c r="A5713" t="str">
        <f t="shared" si="89"/>
        <v>66624</v>
      </c>
      <c r="B5713" s="254" t="s">
        <v>6074</v>
      </c>
    </row>
    <row r="5714" spans="1:2">
      <c r="A5714" t="str">
        <f t="shared" si="89"/>
        <v>66626</v>
      </c>
      <c r="B5714" s="254" t="s">
        <v>6075</v>
      </c>
    </row>
    <row r="5715" spans="1:2">
      <c r="A5715" t="str">
        <f t="shared" si="89"/>
        <v>66629</v>
      </c>
      <c r="B5715" s="254" t="s">
        <v>6076</v>
      </c>
    </row>
    <row r="5716" spans="1:2">
      <c r="A5716" t="str">
        <f t="shared" si="89"/>
        <v>66631</v>
      </c>
      <c r="B5716" s="254" t="s">
        <v>6077</v>
      </c>
    </row>
    <row r="5717" spans="1:2">
      <c r="A5717" t="str">
        <f t="shared" si="89"/>
        <v>66632</v>
      </c>
      <c r="B5717" s="254" t="s">
        <v>6078</v>
      </c>
    </row>
    <row r="5718" spans="1:2">
      <c r="A5718" t="str">
        <f t="shared" si="89"/>
        <v>66633</v>
      </c>
      <c r="B5718" s="254" t="s">
        <v>6079</v>
      </c>
    </row>
    <row r="5719" spans="1:2">
      <c r="A5719" t="str">
        <f t="shared" si="89"/>
        <v>66634</v>
      </c>
      <c r="B5719" s="254" t="s">
        <v>6080</v>
      </c>
    </row>
    <row r="5720" spans="1:2">
      <c r="A5720" t="str">
        <f t="shared" si="89"/>
        <v>66635</v>
      </c>
      <c r="B5720" s="254" t="s">
        <v>6081</v>
      </c>
    </row>
    <row r="5721" spans="1:2">
      <c r="A5721" t="str">
        <f t="shared" si="89"/>
        <v>66636</v>
      </c>
      <c r="B5721" s="254" t="s">
        <v>6082</v>
      </c>
    </row>
    <row r="5722" spans="1:2">
      <c r="A5722" t="str">
        <f t="shared" si="89"/>
        <v>66637</v>
      </c>
      <c r="B5722" s="254" t="s">
        <v>6083</v>
      </c>
    </row>
    <row r="5723" spans="1:2">
      <c r="A5723" t="str">
        <f t="shared" si="89"/>
        <v>66640</v>
      </c>
      <c r="B5723" s="254" t="s">
        <v>6084</v>
      </c>
    </row>
    <row r="5724" spans="1:2">
      <c r="A5724" t="str">
        <f t="shared" si="89"/>
        <v>66642</v>
      </c>
      <c r="B5724" s="254" t="s">
        <v>6085</v>
      </c>
    </row>
    <row r="5725" spans="1:2">
      <c r="A5725" t="str">
        <f t="shared" si="89"/>
        <v>66646</v>
      </c>
      <c r="B5725" s="254" t="s">
        <v>6086</v>
      </c>
    </row>
    <row r="5726" spans="1:2">
      <c r="A5726" t="str">
        <f t="shared" si="89"/>
        <v>66647</v>
      </c>
      <c r="B5726" s="254" t="s">
        <v>6087</v>
      </c>
    </row>
    <row r="5727" spans="1:2">
      <c r="A5727" t="str">
        <f t="shared" si="89"/>
        <v>66648</v>
      </c>
      <c r="B5727" s="254" t="s">
        <v>6088</v>
      </c>
    </row>
    <row r="5728" spans="1:2">
      <c r="A5728" t="str">
        <f t="shared" si="89"/>
        <v>66649</v>
      </c>
      <c r="B5728" s="254" t="s">
        <v>6089</v>
      </c>
    </row>
    <row r="5729" spans="1:2">
      <c r="A5729" t="str">
        <f t="shared" si="89"/>
        <v>66650</v>
      </c>
      <c r="B5729" s="254" t="s">
        <v>6090</v>
      </c>
    </row>
    <row r="5730" spans="1:2">
      <c r="A5730" t="str">
        <f t="shared" si="89"/>
        <v>66651</v>
      </c>
      <c r="B5730" s="254" t="s">
        <v>6091</v>
      </c>
    </row>
    <row r="5731" spans="1:2">
      <c r="A5731" t="str">
        <f t="shared" si="89"/>
        <v>66652</v>
      </c>
      <c r="B5731" s="254" t="s">
        <v>6092</v>
      </c>
    </row>
    <row r="5732" spans="1:2">
      <c r="A5732" t="str">
        <f t="shared" si="89"/>
        <v>66656</v>
      </c>
      <c r="B5732" s="254" t="s">
        <v>6093</v>
      </c>
    </row>
    <row r="5733" spans="1:2">
      <c r="A5733" t="str">
        <f t="shared" si="89"/>
        <v>66657</v>
      </c>
      <c r="B5733" s="254" t="s">
        <v>6094</v>
      </c>
    </row>
    <row r="5734" spans="1:2">
      <c r="A5734" t="str">
        <f t="shared" si="89"/>
        <v>66658</v>
      </c>
      <c r="B5734" s="254" t="s">
        <v>6095</v>
      </c>
    </row>
    <row r="5735" spans="1:2">
      <c r="A5735" t="str">
        <f t="shared" si="89"/>
        <v>66660</v>
      </c>
      <c r="B5735" s="254" t="s">
        <v>6096</v>
      </c>
    </row>
    <row r="5736" spans="1:2">
      <c r="A5736" t="str">
        <f t="shared" si="89"/>
        <v>66661</v>
      </c>
      <c r="B5736" s="254" t="s">
        <v>6097</v>
      </c>
    </row>
    <row r="5737" spans="1:2">
      <c r="A5737" t="str">
        <f t="shared" si="89"/>
        <v>66663</v>
      </c>
      <c r="B5737" s="254" t="s">
        <v>6098</v>
      </c>
    </row>
    <row r="5738" spans="1:2">
      <c r="A5738" t="str">
        <f t="shared" si="89"/>
        <v>66665</v>
      </c>
      <c r="B5738" s="254" t="s">
        <v>6099</v>
      </c>
    </row>
    <row r="5739" spans="1:2">
      <c r="A5739" t="str">
        <f t="shared" si="89"/>
        <v>66666</v>
      </c>
      <c r="B5739" s="254" t="s">
        <v>6100</v>
      </c>
    </row>
    <row r="5740" spans="1:2">
      <c r="A5740" t="str">
        <f t="shared" si="89"/>
        <v>66667</v>
      </c>
      <c r="B5740" s="254" t="s">
        <v>6101</v>
      </c>
    </row>
    <row r="5741" spans="1:2">
      <c r="A5741" t="str">
        <f t="shared" si="89"/>
        <v>66669</v>
      </c>
      <c r="B5741" s="254" t="s">
        <v>6102</v>
      </c>
    </row>
    <row r="5742" spans="1:2">
      <c r="A5742" t="str">
        <f t="shared" si="89"/>
        <v>66670</v>
      </c>
      <c r="B5742" s="254" t="s">
        <v>6103</v>
      </c>
    </row>
    <row r="5743" spans="1:2">
      <c r="A5743" t="str">
        <f t="shared" si="89"/>
        <v>66671</v>
      </c>
      <c r="B5743" s="254" t="s">
        <v>6104</v>
      </c>
    </row>
    <row r="5744" spans="1:2">
      <c r="A5744" t="str">
        <f t="shared" si="89"/>
        <v>66672</v>
      </c>
      <c r="B5744" s="254" t="s">
        <v>6105</v>
      </c>
    </row>
    <row r="5745" spans="1:2">
      <c r="A5745" t="str">
        <f t="shared" si="89"/>
        <v>66674</v>
      </c>
      <c r="B5745" s="254" t="s">
        <v>6106</v>
      </c>
    </row>
    <row r="5746" spans="1:2">
      <c r="A5746" t="str">
        <f t="shared" si="89"/>
        <v>66676</v>
      </c>
      <c r="B5746" s="254" t="s">
        <v>6107</v>
      </c>
    </row>
    <row r="5747" spans="1:2">
      <c r="A5747" t="str">
        <f t="shared" si="89"/>
        <v>66677</v>
      </c>
      <c r="B5747" s="254" t="s">
        <v>6108</v>
      </c>
    </row>
    <row r="5748" spans="1:2">
      <c r="A5748" t="str">
        <f t="shared" si="89"/>
        <v>66679</v>
      </c>
      <c r="B5748" s="254" t="s">
        <v>6109</v>
      </c>
    </row>
    <row r="5749" spans="1:2">
      <c r="A5749" t="str">
        <f t="shared" si="89"/>
        <v>66680</v>
      </c>
      <c r="B5749" s="254" t="s">
        <v>6110</v>
      </c>
    </row>
    <row r="5750" spans="1:2">
      <c r="A5750" t="str">
        <f t="shared" si="89"/>
        <v>66681</v>
      </c>
      <c r="B5750" s="254" t="s">
        <v>6111</v>
      </c>
    </row>
    <row r="5751" spans="1:2">
      <c r="A5751" t="str">
        <f t="shared" si="89"/>
        <v>66682</v>
      </c>
      <c r="B5751" s="254" t="s">
        <v>6112</v>
      </c>
    </row>
    <row r="5752" spans="1:2">
      <c r="A5752" t="str">
        <f t="shared" si="89"/>
        <v>66687</v>
      </c>
      <c r="B5752" s="254" t="s">
        <v>6113</v>
      </c>
    </row>
    <row r="5753" spans="1:2">
      <c r="A5753" t="str">
        <f t="shared" si="89"/>
        <v>66688</v>
      </c>
      <c r="B5753" s="254" t="s">
        <v>6114</v>
      </c>
    </row>
    <row r="5754" spans="1:2">
      <c r="A5754" t="str">
        <f t="shared" si="89"/>
        <v>66690</v>
      </c>
      <c r="B5754" s="254" t="s">
        <v>6115</v>
      </c>
    </row>
    <row r="5755" spans="1:2">
      <c r="A5755" t="str">
        <f t="shared" si="89"/>
        <v>66691</v>
      </c>
      <c r="B5755" s="254" t="s">
        <v>6116</v>
      </c>
    </row>
    <row r="5756" spans="1:2">
      <c r="A5756" t="str">
        <f t="shared" si="89"/>
        <v>66692</v>
      </c>
      <c r="B5756" s="254" t="s">
        <v>6117</v>
      </c>
    </row>
    <row r="5757" spans="1:2">
      <c r="A5757" t="str">
        <f t="shared" si="89"/>
        <v>66693</v>
      </c>
      <c r="B5757" s="254" t="s">
        <v>6118</v>
      </c>
    </row>
    <row r="5758" spans="1:2">
      <c r="A5758" t="str">
        <f t="shared" si="89"/>
        <v>66695</v>
      </c>
      <c r="B5758" s="254" t="s">
        <v>6119</v>
      </c>
    </row>
    <row r="5759" spans="1:2">
      <c r="A5759" t="str">
        <f t="shared" si="89"/>
        <v>66696</v>
      </c>
      <c r="B5759" s="254" t="s">
        <v>6120</v>
      </c>
    </row>
    <row r="5760" spans="1:2">
      <c r="A5760" t="str">
        <f t="shared" si="89"/>
        <v>66697</v>
      </c>
      <c r="B5760" s="254" t="s">
        <v>6121</v>
      </c>
    </row>
    <row r="5761" spans="1:2">
      <c r="A5761" t="str">
        <f t="shared" si="89"/>
        <v>66698</v>
      </c>
      <c r="B5761" s="254" t="s">
        <v>6122</v>
      </c>
    </row>
    <row r="5762" spans="1:2">
      <c r="A5762" t="str">
        <f t="shared" si="89"/>
        <v>66700</v>
      </c>
      <c r="B5762" s="254" t="s">
        <v>6123</v>
      </c>
    </row>
    <row r="5763" spans="1:2">
      <c r="A5763" t="str">
        <f t="shared" ref="A5763:A5826" si="90">LEFT(B5763,5)</f>
        <v>66701</v>
      </c>
      <c r="B5763" s="254" t="s">
        <v>6124</v>
      </c>
    </row>
    <row r="5764" spans="1:2">
      <c r="A5764" t="str">
        <f t="shared" si="90"/>
        <v>66702</v>
      </c>
      <c r="B5764" s="254" t="s">
        <v>6125</v>
      </c>
    </row>
    <row r="5765" spans="1:2">
      <c r="A5765" t="str">
        <f t="shared" si="90"/>
        <v>66703</v>
      </c>
      <c r="B5765" s="254" t="s">
        <v>6126</v>
      </c>
    </row>
    <row r="5766" spans="1:2">
      <c r="A5766" t="str">
        <f t="shared" si="90"/>
        <v>66704</v>
      </c>
      <c r="B5766" s="254" t="s">
        <v>6127</v>
      </c>
    </row>
    <row r="5767" spans="1:2">
      <c r="A5767" t="str">
        <f t="shared" si="90"/>
        <v>66705</v>
      </c>
      <c r="B5767" s="254" t="s">
        <v>6128</v>
      </c>
    </row>
    <row r="5768" spans="1:2">
      <c r="A5768" t="str">
        <f t="shared" si="90"/>
        <v>66706</v>
      </c>
      <c r="B5768" s="254" t="s">
        <v>6129</v>
      </c>
    </row>
    <row r="5769" spans="1:2">
      <c r="A5769" t="str">
        <f t="shared" si="90"/>
        <v>66708</v>
      </c>
      <c r="B5769" s="254" t="s">
        <v>6130</v>
      </c>
    </row>
    <row r="5770" spans="1:2">
      <c r="A5770" t="str">
        <f t="shared" si="90"/>
        <v>66709</v>
      </c>
      <c r="B5770" s="254" t="s">
        <v>6131</v>
      </c>
    </row>
    <row r="5771" spans="1:2">
      <c r="A5771" t="str">
        <f t="shared" si="90"/>
        <v>66711</v>
      </c>
      <c r="B5771" s="254" t="s">
        <v>6132</v>
      </c>
    </row>
    <row r="5772" spans="1:2">
      <c r="A5772" t="str">
        <f t="shared" si="90"/>
        <v>66712</v>
      </c>
      <c r="B5772" s="254" t="s">
        <v>6133</v>
      </c>
    </row>
    <row r="5773" spans="1:2">
      <c r="A5773" t="str">
        <f t="shared" si="90"/>
        <v>66713</v>
      </c>
      <c r="B5773" s="254" t="s">
        <v>6134</v>
      </c>
    </row>
    <row r="5774" spans="1:2">
      <c r="A5774" t="str">
        <f t="shared" si="90"/>
        <v>66716</v>
      </c>
      <c r="B5774" s="254" t="s">
        <v>6135</v>
      </c>
    </row>
    <row r="5775" spans="1:2">
      <c r="A5775" t="str">
        <f t="shared" si="90"/>
        <v>66717</v>
      </c>
      <c r="B5775" s="254" t="s">
        <v>6136</v>
      </c>
    </row>
    <row r="5776" spans="1:2">
      <c r="A5776" t="str">
        <f t="shared" si="90"/>
        <v>66718</v>
      </c>
      <c r="B5776" s="254" t="s">
        <v>6137</v>
      </c>
    </row>
    <row r="5777" spans="1:2">
      <c r="A5777" t="str">
        <f t="shared" si="90"/>
        <v>66721</v>
      </c>
      <c r="B5777" s="254" t="s">
        <v>6138</v>
      </c>
    </row>
    <row r="5778" spans="1:2">
      <c r="A5778" t="str">
        <f t="shared" si="90"/>
        <v>66722</v>
      </c>
      <c r="B5778" s="254" t="s">
        <v>6139</v>
      </c>
    </row>
    <row r="5779" spans="1:2">
      <c r="A5779" t="str">
        <f t="shared" si="90"/>
        <v>66723</v>
      </c>
      <c r="B5779" s="254" t="s">
        <v>6140</v>
      </c>
    </row>
    <row r="5780" spans="1:2">
      <c r="A5780" t="str">
        <f t="shared" si="90"/>
        <v>66724</v>
      </c>
      <c r="B5780" s="254" t="s">
        <v>6141</v>
      </c>
    </row>
    <row r="5781" spans="1:2">
      <c r="A5781" t="str">
        <f t="shared" si="90"/>
        <v>66725</v>
      </c>
      <c r="B5781" s="254" t="s">
        <v>6142</v>
      </c>
    </row>
    <row r="5782" spans="1:2">
      <c r="A5782" t="str">
        <f t="shared" si="90"/>
        <v>66729</v>
      </c>
      <c r="B5782" s="254" t="s">
        <v>6143</v>
      </c>
    </row>
    <row r="5783" spans="1:2">
      <c r="A5783" t="str">
        <f t="shared" si="90"/>
        <v>66730</v>
      </c>
      <c r="B5783" s="254" t="s">
        <v>6144</v>
      </c>
    </row>
    <row r="5784" spans="1:2">
      <c r="A5784" t="str">
        <f t="shared" si="90"/>
        <v>66732</v>
      </c>
      <c r="B5784" s="254" t="s">
        <v>6145</v>
      </c>
    </row>
    <row r="5785" spans="1:2">
      <c r="A5785" t="str">
        <f t="shared" si="90"/>
        <v>66733</v>
      </c>
      <c r="B5785" s="254" t="s">
        <v>6146</v>
      </c>
    </row>
    <row r="5786" spans="1:2">
      <c r="A5786" t="str">
        <f t="shared" si="90"/>
        <v>66734</v>
      </c>
      <c r="B5786" s="254" t="s">
        <v>6147</v>
      </c>
    </row>
    <row r="5787" spans="1:2">
      <c r="A5787" t="str">
        <f t="shared" si="90"/>
        <v>66735</v>
      </c>
      <c r="B5787" s="254" t="s">
        <v>6148</v>
      </c>
    </row>
    <row r="5788" spans="1:2">
      <c r="A5788" t="str">
        <f t="shared" si="90"/>
        <v>66737</v>
      </c>
      <c r="B5788" s="254" t="s">
        <v>6149</v>
      </c>
    </row>
    <row r="5789" spans="1:2">
      <c r="A5789" t="str">
        <f t="shared" si="90"/>
        <v>66738</v>
      </c>
      <c r="B5789" s="254" t="s">
        <v>6150</v>
      </c>
    </row>
    <row r="5790" spans="1:2">
      <c r="A5790" t="str">
        <f t="shared" si="90"/>
        <v>66739</v>
      </c>
      <c r="B5790" s="254" t="s">
        <v>6151</v>
      </c>
    </row>
    <row r="5791" spans="1:2">
      <c r="A5791" t="str">
        <f t="shared" si="90"/>
        <v>66740</v>
      </c>
      <c r="B5791" s="254" t="s">
        <v>6152</v>
      </c>
    </row>
    <row r="5792" spans="1:2">
      <c r="A5792" t="str">
        <f t="shared" si="90"/>
        <v>66743</v>
      </c>
      <c r="B5792" s="254" t="s">
        <v>6153</v>
      </c>
    </row>
    <row r="5793" spans="1:2">
      <c r="A5793" t="str">
        <f t="shared" si="90"/>
        <v>66745</v>
      </c>
      <c r="B5793" s="254" t="s">
        <v>6154</v>
      </c>
    </row>
    <row r="5794" spans="1:2">
      <c r="A5794" t="str">
        <f t="shared" si="90"/>
        <v>66746</v>
      </c>
      <c r="B5794" s="254" t="s">
        <v>6155</v>
      </c>
    </row>
    <row r="5795" spans="1:2">
      <c r="A5795" t="str">
        <f t="shared" si="90"/>
        <v>66747</v>
      </c>
      <c r="B5795" s="254" t="s">
        <v>6156</v>
      </c>
    </row>
    <row r="5796" spans="1:2">
      <c r="A5796" t="str">
        <f t="shared" si="90"/>
        <v>66748</v>
      </c>
      <c r="B5796" s="254" t="s">
        <v>6157</v>
      </c>
    </row>
    <row r="5797" spans="1:2">
      <c r="A5797" t="str">
        <f t="shared" si="90"/>
        <v>66749</v>
      </c>
      <c r="B5797" s="254" t="s">
        <v>6158</v>
      </c>
    </row>
    <row r="5798" spans="1:2">
      <c r="A5798" t="str">
        <f t="shared" si="90"/>
        <v>66750</v>
      </c>
      <c r="B5798" s="254" t="s">
        <v>6159</v>
      </c>
    </row>
    <row r="5799" spans="1:2">
      <c r="A5799" t="str">
        <f t="shared" si="90"/>
        <v>66751</v>
      </c>
      <c r="B5799" s="254" t="s">
        <v>6160</v>
      </c>
    </row>
    <row r="5800" spans="1:2">
      <c r="A5800" t="str">
        <f t="shared" si="90"/>
        <v>66752</v>
      </c>
      <c r="B5800" s="254" t="s">
        <v>6161</v>
      </c>
    </row>
    <row r="5801" spans="1:2">
      <c r="A5801" t="str">
        <f t="shared" si="90"/>
        <v>66753</v>
      </c>
      <c r="B5801" s="254" t="s">
        <v>6162</v>
      </c>
    </row>
    <row r="5802" spans="1:2">
      <c r="A5802" t="str">
        <f t="shared" si="90"/>
        <v>66754</v>
      </c>
      <c r="B5802" s="254" t="s">
        <v>6163</v>
      </c>
    </row>
    <row r="5803" spans="1:2">
      <c r="A5803" t="str">
        <f t="shared" si="90"/>
        <v>66756</v>
      </c>
      <c r="B5803" s="254" t="s">
        <v>6164</v>
      </c>
    </row>
    <row r="5804" spans="1:2">
      <c r="A5804" t="str">
        <f t="shared" si="90"/>
        <v>66759</v>
      </c>
      <c r="B5804" s="254" t="s">
        <v>6165</v>
      </c>
    </row>
    <row r="5805" spans="1:2">
      <c r="A5805" t="str">
        <f t="shared" si="90"/>
        <v>66760</v>
      </c>
      <c r="B5805" s="254" t="s">
        <v>6166</v>
      </c>
    </row>
    <row r="5806" spans="1:2">
      <c r="A5806" t="str">
        <f t="shared" si="90"/>
        <v>66761</v>
      </c>
      <c r="B5806" s="254" t="s">
        <v>6167</v>
      </c>
    </row>
    <row r="5807" spans="1:2">
      <c r="A5807" t="str">
        <f t="shared" si="90"/>
        <v>66762</v>
      </c>
      <c r="B5807" s="254" t="s">
        <v>6168</v>
      </c>
    </row>
    <row r="5808" spans="1:2">
      <c r="A5808" t="str">
        <f t="shared" si="90"/>
        <v>66763</v>
      </c>
      <c r="B5808" s="254" t="s">
        <v>6169</v>
      </c>
    </row>
    <row r="5809" spans="1:2">
      <c r="A5809" t="str">
        <f t="shared" si="90"/>
        <v>66764</v>
      </c>
      <c r="B5809" s="254" t="s">
        <v>6170</v>
      </c>
    </row>
    <row r="5810" spans="1:2">
      <c r="A5810" t="str">
        <f t="shared" si="90"/>
        <v>66765</v>
      </c>
      <c r="B5810" s="254" t="s">
        <v>6171</v>
      </c>
    </row>
    <row r="5811" spans="1:2">
      <c r="A5811" t="str">
        <f t="shared" si="90"/>
        <v>66766</v>
      </c>
      <c r="B5811" s="254" t="s">
        <v>6172</v>
      </c>
    </row>
    <row r="5812" spans="1:2">
      <c r="A5812" t="str">
        <f t="shared" si="90"/>
        <v>66767</v>
      </c>
      <c r="B5812" s="254" t="s">
        <v>6173</v>
      </c>
    </row>
    <row r="5813" spans="1:2">
      <c r="A5813" t="str">
        <f t="shared" si="90"/>
        <v>66768</v>
      </c>
      <c r="B5813" s="254" t="s">
        <v>6174</v>
      </c>
    </row>
    <row r="5814" spans="1:2">
      <c r="A5814" t="str">
        <f t="shared" si="90"/>
        <v>66769</v>
      </c>
      <c r="B5814" s="254" t="s">
        <v>6175</v>
      </c>
    </row>
    <row r="5815" spans="1:2">
      <c r="A5815" t="str">
        <f t="shared" si="90"/>
        <v>66770</v>
      </c>
      <c r="B5815" s="254" t="s">
        <v>6176</v>
      </c>
    </row>
    <row r="5816" spans="1:2">
      <c r="A5816" t="str">
        <f t="shared" si="90"/>
        <v>66771</v>
      </c>
      <c r="B5816" s="254" t="s">
        <v>6177</v>
      </c>
    </row>
    <row r="5817" spans="1:2">
      <c r="A5817" t="str">
        <f t="shared" si="90"/>
        <v>66772</v>
      </c>
      <c r="B5817" s="254" t="s">
        <v>6178</v>
      </c>
    </row>
    <row r="5818" spans="1:2">
      <c r="A5818" t="str">
        <f t="shared" si="90"/>
        <v>66773</v>
      </c>
      <c r="B5818" s="254" t="s">
        <v>6179</v>
      </c>
    </row>
    <row r="5819" spans="1:2">
      <c r="A5819" t="str">
        <f t="shared" si="90"/>
        <v>66774</v>
      </c>
      <c r="B5819" s="254" t="s">
        <v>6180</v>
      </c>
    </row>
    <row r="5820" spans="1:2">
      <c r="A5820" t="str">
        <f t="shared" si="90"/>
        <v>66776</v>
      </c>
      <c r="B5820" s="254" t="s">
        <v>6181</v>
      </c>
    </row>
    <row r="5821" spans="1:2">
      <c r="A5821" t="str">
        <f t="shared" si="90"/>
        <v>66777</v>
      </c>
      <c r="B5821" s="254" t="s">
        <v>6182</v>
      </c>
    </row>
    <row r="5822" spans="1:2">
      <c r="A5822" t="str">
        <f t="shared" si="90"/>
        <v>66778</v>
      </c>
      <c r="B5822" s="254" t="s">
        <v>6183</v>
      </c>
    </row>
    <row r="5823" spans="1:2">
      <c r="A5823" t="str">
        <f t="shared" si="90"/>
        <v>66780</v>
      </c>
      <c r="B5823" s="254" t="s">
        <v>6184</v>
      </c>
    </row>
    <row r="5824" spans="1:2">
      <c r="A5824" t="str">
        <f t="shared" si="90"/>
        <v>66783</v>
      </c>
      <c r="B5824" s="254" t="s">
        <v>6185</v>
      </c>
    </row>
    <row r="5825" spans="1:2">
      <c r="A5825" t="str">
        <f t="shared" si="90"/>
        <v>66787</v>
      </c>
      <c r="B5825" s="254" t="s">
        <v>6186</v>
      </c>
    </row>
    <row r="5826" spans="1:2">
      <c r="A5826" t="str">
        <f t="shared" si="90"/>
        <v>66788</v>
      </c>
      <c r="B5826" s="254" t="s">
        <v>6187</v>
      </c>
    </row>
    <row r="5827" spans="1:2">
      <c r="A5827" t="str">
        <f t="shared" ref="A5827:A5890" si="91">LEFT(B5827,5)</f>
        <v>66789</v>
      </c>
      <c r="B5827" s="254" t="s">
        <v>6188</v>
      </c>
    </row>
    <row r="5828" spans="1:2">
      <c r="A5828" t="str">
        <f t="shared" si="91"/>
        <v>66790</v>
      </c>
      <c r="B5828" s="254" t="s">
        <v>6189</v>
      </c>
    </row>
    <row r="5829" spans="1:2">
      <c r="A5829" t="str">
        <f t="shared" si="91"/>
        <v>66791</v>
      </c>
      <c r="B5829" s="254" t="s">
        <v>6190</v>
      </c>
    </row>
    <row r="5830" spans="1:2">
      <c r="A5830" t="str">
        <f t="shared" si="91"/>
        <v>66792</v>
      </c>
      <c r="B5830" s="254" t="s">
        <v>6191</v>
      </c>
    </row>
    <row r="5831" spans="1:2">
      <c r="A5831" t="str">
        <f t="shared" si="91"/>
        <v>66793</v>
      </c>
      <c r="B5831" s="254" t="s">
        <v>6192</v>
      </c>
    </row>
    <row r="5832" spans="1:2">
      <c r="A5832" t="str">
        <f t="shared" si="91"/>
        <v>66794</v>
      </c>
      <c r="B5832" s="254" t="s">
        <v>6193</v>
      </c>
    </row>
    <row r="5833" spans="1:2">
      <c r="A5833" t="str">
        <f t="shared" si="91"/>
        <v>66795</v>
      </c>
      <c r="B5833" s="254" t="s">
        <v>6194</v>
      </c>
    </row>
    <row r="5834" spans="1:2">
      <c r="A5834" t="str">
        <f t="shared" si="91"/>
        <v>66796</v>
      </c>
      <c r="B5834" s="254" t="s">
        <v>6195</v>
      </c>
    </row>
    <row r="5835" spans="1:2">
      <c r="A5835" t="str">
        <f t="shared" si="91"/>
        <v>66801</v>
      </c>
      <c r="B5835" s="254" t="s">
        <v>6196</v>
      </c>
    </row>
    <row r="5836" spans="1:2">
      <c r="A5836" t="str">
        <f t="shared" si="91"/>
        <v>66802</v>
      </c>
      <c r="B5836" s="254" t="s">
        <v>6197</v>
      </c>
    </row>
    <row r="5837" spans="1:2">
      <c r="A5837" t="str">
        <f t="shared" si="91"/>
        <v>66803</v>
      </c>
      <c r="B5837" s="254" t="s">
        <v>6198</v>
      </c>
    </row>
    <row r="5838" spans="1:2">
      <c r="A5838" t="str">
        <f t="shared" si="91"/>
        <v>66804</v>
      </c>
      <c r="B5838" s="254" t="s">
        <v>6199</v>
      </c>
    </row>
    <row r="5839" spans="1:2">
      <c r="A5839" t="str">
        <f t="shared" si="91"/>
        <v>66805</v>
      </c>
      <c r="B5839" s="254" t="s">
        <v>6200</v>
      </c>
    </row>
    <row r="5840" spans="1:2">
      <c r="A5840" t="str">
        <f t="shared" si="91"/>
        <v>66806</v>
      </c>
      <c r="B5840" s="254" t="s">
        <v>6201</v>
      </c>
    </row>
    <row r="5841" spans="1:2">
      <c r="A5841" t="str">
        <f t="shared" si="91"/>
        <v>66809</v>
      </c>
      <c r="B5841" s="254" t="s">
        <v>6202</v>
      </c>
    </row>
    <row r="5842" spans="1:2">
      <c r="A5842" t="str">
        <f t="shared" si="91"/>
        <v>66810</v>
      </c>
      <c r="B5842" s="254" t="s">
        <v>6203</v>
      </c>
    </row>
    <row r="5843" spans="1:2">
      <c r="A5843" t="str">
        <f t="shared" si="91"/>
        <v>66811</v>
      </c>
      <c r="B5843" s="254" t="s">
        <v>6204</v>
      </c>
    </row>
    <row r="5844" spans="1:2">
      <c r="A5844" t="str">
        <f t="shared" si="91"/>
        <v>66812</v>
      </c>
      <c r="B5844" s="254" t="s">
        <v>6205</v>
      </c>
    </row>
    <row r="5845" spans="1:2">
      <c r="A5845" t="str">
        <f t="shared" si="91"/>
        <v>66813</v>
      </c>
      <c r="B5845" s="254" t="s">
        <v>6206</v>
      </c>
    </row>
    <row r="5846" spans="1:2">
      <c r="A5846" t="str">
        <f t="shared" si="91"/>
        <v>66814</v>
      </c>
      <c r="B5846" s="254" t="s">
        <v>6207</v>
      </c>
    </row>
    <row r="5847" spans="1:2">
      <c r="A5847" t="str">
        <f t="shared" si="91"/>
        <v>66815</v>
      </c>
      <c r="B5847" s="254" t="s">
        <v>6208</v>
      </c>
    </row>
    <row r="5848" spans="1:2">
      <c r="A5848" t="str">
        <f t="shared" si="91"/>
        <v>66816</v>
      </c>
      <c r="B5848" s="254" t="s">
        <v>6209</v>
      </c>
    </row>
    <row r="5849" spans="1:2">
      <c r="A5849" t="str">
        <f t="shared" si="91"/>
        <v>66818</v>
      </c>
      <c r="B5849" s="254" t="s">
        <v>6210</v>
      </c>
    </row>
    <row r="5850" spans="1:2">
      <c r="A5850" t="str">
        <f t="shared" si="91"/>
        <v>66819</v>
      </c>
      <c r="B5850" s="254" t="s">
        <v>6211</v>
      </c>
    </row>
    <row r="5851" spans="1:2">
      <c r="A5851" t="str">
        <f t="shared" si="91"/>
        <v>66822</v>
      </c>
      <c r="B5851" s="254" t="s">
        <v>6212</v>
      </c>
    </row>
    <row r="5852" spans="1:2">
      <c r="A5852" t="str">
        <f t="shared" si="91"/>
        <v>66841</v>
      </c>
      <c r="B5852" s="254" t="s">
        <v>6213</v>
      </c>
    </row>
    <row r="5853" spans="1:2">
      <c r="A5853" t="str">
        <f t="shared" si="91"/>
        <v>66842</v>
      </c>
      <c r="B5853" s="254" t="s">
        <v>6214</v>
      </c>
    </row>
    <row r="5854" spans="1:2">
      <c r="A5854" t="str">
        <f t="shared" si="91"/>
        <v>66844</v>
      </c>
      <c r="B5854" s="254" t="s">
        <v>6215</v>
      </c>
    </row>
    <row r="5855" spans="1:2">
      <c r="A5855" t="str">
        <f t="shared" si="91"/>
        <v>66847</v>
      </c>
      <c r="B5855" s="254" t="s">
        <v>6216</v>
      </c>
    </row>
    <row r="5856" spans="1:2">
      <c r="A5856" t="str">
        <f t="shared" si="91"/>
        <v>66848</v>
      </c>
      <c r="B5856" s="254" t="s">
        <v>6217</v>
      </c>
    </row>
    <row r="5857" spans="1:2">
      <c r="A5857" t="str">
        <f t="shared" si="91"/>
        <v>66849</v>
      </c>
      <c r="B5857" s="254" t="s">
        <v>6218</v>
      </c>
    </row>
    <row r="5858" spans="1:2">
      <c r="A5858" t="str">
        <f t="shared" si="91"/>
        <v>66851</v>
      </c>
      <c r="B5858" s="254" t="s">
        <v>6219</v>
      </c>
    </row>
    <row r="5859" spans="1:2">
      <c r="A5859" t="str">
        <f t="shared" si="91"/>
        <v>66852</v>
      </c>
      <c r="B5859" s="254" t="s">
        <v>6220</v>
      </c>
    </row>
    <row r="5860" spans="1:2">
      <c r="A5860" t="str">
        <f t="shared" si="91"/>
        <v>66853</v>
      </c>
      <c r="B5860" s="254" t="s">
        <v>6221</v>
      </c>
    </row>
    <row r="5861" spans="1:2">
      <c r="A5861" t="str">
        <f t="shared" si="91"/>
        <v>66854</v>
      </c>
      <c r="B5861" s="254" t="s">
        <v>6222</v>
      </c>
    </row>
    <row r="5862" spans="1:2">
      <c r="A5862" t="str">
        <f t="shared" si="91"/>
        <v>66856</v>
      </c>
      <c r="B5862" s="254" t="s">
        <v>6223</v>
      </c>
    </row>
    <row r="5863" spans="1:2">
      <c r="A5863" t="str">
        <f t="shared" si="91"/>
        <v>66857</v>
      </c>
      <c r="B5863" s="254" t="s">
        <v>6224</v>
      </c>
    </row>
    <row r="5864" spans="1:2">
      <c r="A5864" t="str">
        <f t="shared" si="91"/>
        <v>66858</v>
      </c>
      <c r="B5864" s="254" t="s">
        <v>6225</v>
      </c>
    </row>
    <row r="5865" spans="1:2">
      <c r="A5865" t="str">
        <f t="shared" si="91"/>
        <v>66859</v>
      </c>
      <c r="B5865" s="254" t="s">
        <v>6226</v>
      </c>
    </row>
    <row r="5866" spans="1:2">
      <c r="A5866" t="str">
        <f t="shared" si="91"/>
        <v>66860</v>
      </c>
      <c r="B5866" s="254" t="s">
        <v>6227</v>
      </c>
    </row>
    <row r="5867" spans="1:2">
      <c r="A5867" t="str">
        <f t="shared" si="91"/>
        <v>66861</v>
      </c>
      <c r="B5867" s="254" t="s">
        <v>6228</v>
      </c>
    </row>
    <row r="5868" spans="1:2">
      <c r="A5868" t="str">
        <f t="shared" si="91"/>
        <v>66862</v>
      </c>
      <c r="B5868" s="254" t="s">
        <v>6229</v>
      </c>
    </row>
    <row r="5869" spans="1:2">
      <c r="A5869" t="str">
        <f t="shared" si="91"/>
        <v>66863</v>
      </c>
      <c r="B5869" s="254" t="s">
        <v>6230</v>
      </c>
    </row>
    <row r="5870" spans="1:2">
      <c r="A5870" t="str">
        <f t="shared" si="91"/>
        <v>66866</v>
      </c>
      <c r="B5870" s="254" t="s">
        <v>6231</v>
      </c>
    </row>
    <row r="5871" spans="1:2">
      <c r="A5871" t="str">
        <f t="shared" si="91"/>
        <v>66867</v>
      </c>
      <c r="B5871" s="254" t="s">
        <v>6232</v>
      </c>
    </row>
    <row r="5872" spans="1:2">
      <c r="A5872" t="str">
        <f t="shared" si="91"/>
        <v>66868</v>
      </c>
      <c r="B5872" s="254" t="s">
        <v>6233</v>
      </c>
    </row>
    <row r="5873" spans="1:2">
      <c r="A5873" t="str">
        <f t="shared" si="91"/>
        <v>66869</v>
      </c>
      <c r="B5873" s="254" t="s">
        <v>6234</v>
      </c>
    </row>
    <row r="5874" spans="1:2">
      <c r="A5874" t="str">
        <f t="shared" si="91"/>
        <v>66870</v>
      </c>
      <c r="B5874" s="254" t="s">
        <v>6235</v>
      </c>
    </row>
    <row r="5875" spans="1:2">
      <c r="A5875" t="str">
        <f t="shared" si="91"/>
        <v>66871</v>
      </c>
      <c r="B5875" s="254" t="s">
        <v>6236</v>
      </c>
    </row>
    <row r="5876" spans="1:2">
      <c r="A5876" t="str">
        <f t="shared" si="91"/>
        <v>66872</v>
      </c>
      <c r="B5876" s="254" t="s">
        <v>6237</v>
      </c>
    </row>
    <row r="5877" spans="1:2">
      <c r="A5877" t="str">
        <f t="shared" si="91"/>
        <v>66874</v>
      </c>
      <c r="B5877" s="254" t="s">
        <v>6238</v>
      </c>
    </row>
    <row r="5878" spans="1:2">
      <c r="A5878" t="str">
        <f t="shared" si="91"/>
        <v>66875</v>
      </c>
      <c r="B5878" s="254" t="s">
        <v>6239</v>
      </c>
    </row>
    <row r="5879" spans="1:2">
      <c r="A5879" t="str">
        <f t="shared" si="91"/>
        <v>66877</v>
      </c>
      <c r="B5879" s="254" t="s">
        <v>6240</v>
      </c>
    </row>
    <row r="5880" spans="1:2">
      <c r="A5880" t="str">
        <f t="shared" si="91"/>
        <v>66878</v>
      </c>
      <c r="B5880" s="254" t="s">
        <v>6241</v>
      </c>
    </row>
    <row r="5881" spans="1:2">
      <c r="A5881" t="str">
        <f t="shared" si="91"/>
        <v>66879</v>
      </c>
      <c r="B5881" s="254" t="s">
        <v>6242</v>
      </c>
    </row>
    <row r="5882" spans="1:2">
      <c r="A5882" t="str">
        <f t="shared" si="91"/>
        <v>66880</v>
      </c>
      <c r="B5882" s="254" t="s">
        <v>6243</v>
      </c>
    </row>
    <row r="5883" spans="1:2">
      <c r="A5883" t="str">
        <f t="shared" si="91"/>
        <v>66881</v>
      </c>
      <c r="B5883" s="254" t="s">
        <v>6244</v>
      </c>
    </row>
    <row r="5884" spans="1:2">
      <c r="A5884" t="str">
        <f t="shared" si="91"/>
        <v>66882</v>
      </c>
      <c r="B5884" s="254" t="s">
        <v>6245</v>
      </c>
    </row>
    <row r="5885" spans="1:2">
      <c r="A5885" t="str">
        <f t="shared" si="91"/>
        <v>66883</v>
      </c>
      <c r="B5885" s="254" t="s">
        <v>6246</v>
      </c>
    </row>
    <row r="5886" spans="1:2">
      <c r="A5886" t="str">
        <f t="shared" si="91"/>
        <v>66884</v>
      </c>
      <c r="B5886" s="254" t="s">
        <v>6247</v>
      </c>
    </row>
    <row r="5887" spans="1:2">
      <c r="A5887" t="str">
        <f t="shared" si="91"/>
        <v>66885</v>
      </c>
      <c r="B5887" s="254" t="s">
        <v>6248</v>
      </c>
    </row>
    <row r="5888" spans="1:2">
      <c r="A5888" t="str">
        <f t="shared" si="91"/>
        <v>66886</v>
      </c>
      <c r="B5888" s="254" t="s">
        <v>6249</v>
      </c>
    </row>
    <row r="5889" spans="1:2">
      <c r="A5889" t="str">
        <f t="shared" si="91"/>
        <v>66890</v>
      </c>
      <c r="B5889" s="254" t="s">
        <v>6250</v>
      </c>
    </row>
    <row r="5890" spans="1:2">
      <c r="A5890" t="str">
        <f t="shared" si="91"/>
        <v>66891</v>
      </c>
      <c r="B5890" s="254" t="s">
        <v>6251</v>
      </c>
    </row>
    <row r="5891" spans="1:2">
      <c r="A5891" t="str">
        <f t="shared" ref="A5891:A5954" si="92">LEFT(B5891,5)</f>
        <v>66893</v>
      </c>
      <c r="B5891" s="254" t="s">
        <v>6252</v>
      </c>
    </row>
    <row r="5892" spans="1:2">
      <c r="A5892" t="str">
        <f t="shared" si="92"/>
        <v>66894</v>
      </c>
      <c r="B5892" s="254" t="s">
        <v>6253</v>
      </c>
    </row>
    <row r="5893" spans="1:2">
      <c r="A5893" t="str">
        <f t="shared" si="92"/>
        <v>66895</v>
      </c>
      <c r="B5893" s="254" t="s">
        <v>6254</v>
      </c>
    </row>
    <row r="5894" spans="1:2">
      <c r="A5894" t="str">
        <f t="shared" si="92"/>
        <v>66896</v>
      </c>
      <c r="B5894" s="254" t="s">
        <v>6255</v>
      </c>
    </row>
    <row r="5895" spans="1:2">
      <c r="A5895" t="str">
        <f t="shared" si="92"/>
        <v>66907</v>
      </c>
      <c r="B5895" s="254" t="s">
        <v>6256</v>
      </c>
    </row>
    <row r="5896" spans="1:2">
      <c r="A5896" t="str">
        <f t="shared" si="92"/>
        <v>66909</v>
      </c>
      <c r="B5896" s="254" t="s">
        <v>6257</v>
      </c>
    </row>
    <row r="5897" spans="1:2">
      <c r="A5897" t="str">
        <f t="shared" si="92"/>
        <v>66911</v>
      </c>
      <c r="B5897" s="254" t="s">
        <v>6258</v>
      </c>
    </row>
    <row r="5898" spans="1:2">
      <c r="A5898" t="str">
        <f t="shared" si="92"/>
        <v>66913</v>
      </c>
      <c r="B5898" s="254" t="s">
        <v>6259</v>
      </c>
    </row>
    <row r="5899" spans="1:2">
      <c r="A5899" t="str">
        <f t="shared" si="92"/>
        <v>66914</v>
      </c>
      <c r="B5899" s="254" t="s">
        <v>6260</v>
      </c>
    </row>
    <row r="5900" spans="1:2">
      <c r="A5900" t="str">
        <f t="shared" si="92"/>
        <v>66915</v>
      </c>
      <c r="B5900" s="254" t="s">
        <v>6261</v>
      </c>
    </row>
    <row r="5901" spans="1:2">
      <c r="A5901" t="str">
        <f t="shared" si="92"/>
        <v>66917</v>
      </c>
      <c r="B5901" s="254" t="s">
        <v>6262</v>
      </c>
    </row>
    <row r="5902" spans="1:2">
      <c r="A5902" t="str">
        <f t="shared" si="92"/>
        <v>66918</v>
      </c>
      <c r="B5902" s="254" t="s">
        <v>6263</v>
      </c>
    </row>
    <row r="5903" spans="1:2">
      <c r="A5903" t="str">
        <f t="shared" si="92"/>
        <v>66919</v>
      </c>
      <c r="B5903" s="254" t="s">
        <v>6264</v>
      </c>
    </row>
    <row r="5904" spans="1:2">
      <c r="A5904" t="str">
        <f t="shared" si="92"/>
        <v>66921</v>
      </c>
      <c r="B5904" s="254" t="s">
        <v>6265</v>
      </c>
    </row>
    <row r="5905" spans="1:2">
      <c r="A5905" t="str">
        <f t="shared" si="92"/>
        <v>66923</v>
      </c>
      <c r="B5905" s="254" t="s">
        <v>6266</v>
      </c>
    </row>
    <row r="5906" spans="1:2">
      <c r="A5906" t="str">
        <f t="shared" si="92"/>
        <v>66924</v>
      </c>
      <c r="B5906" s="254" t="s">
        <v>6267</v>
      </c>
    </row>
    <row r="5907" spans="1:2">
      <c r="A5907" t="str">
        <f t="shared" si="92"/>
        <v>66925</v>
      </c>
      <c r="B5907" s="254" t="s">
        <v>6268</v>
      </c>
    </row>
    <row r="5908" spans="1:2">
      <c r="A5908" t="str">
        <f t="shared" si="92"/>
        <v>66928</v>
      </c>
      <c r="B5908" s="254" t="s">
        <v>6269</v>
      </c>
    </row>
    <row r="5909" spans="1:2">
      <c r="A5909" t="str">
        <f t="shared" si="92"/>
        <v>66930</v>
      </c>
      <c r="B5909" s="254" t="s">
        <v>6270</v>
      </c>
    </row>
    <row r="5910" spans="1:2">
      <c r="A5910" t="str">
        <f t="shared" si="92"/>
        <v>66931</v>
      </c>
      <c r="B5910" s="254" t="s">
        <v>6271</v>
      </c>
    </row>
    <row r="5911" spans="1:2">
      <c r="A5911" t="str">
        <f t="shared" si="92"/>
        <v>66933</v>
      </c>
      <c r="B5911" s="254" t="s">
        <v>6272</v>
      </c>
    </row>
    <row r="5912" spans="1:2">
      <c r="A5912" t="str">
        <f t="shared" si="92"/>
        <v>66934</v>
      </c>
      <c r="B5912" s="254" t="s">
        <v>6273</v>
      </c>
    </row>
    <row r="5913" spans="1:2">
      <c r="A5913" t="str">
        <f t="shared" si="92"/>
        <v>66936</v>
      </c>
      <c r="B5913" s="254" t="s">
        <v>6274</v>
      </c>
    </row>
    <row r="5914" spans="1:2">
      <c r="A5914" t="str">
        <f t="shared" si="92"/>
        <v>66938</v>
      </c>
      <c r="B5914" s="254" t="s">
        <v>6275</v>
      </c>
    </row>
    <row r="5915" spans="1:2">
      <c r="A5915" t="str">
        <f t="shared" si="92"/>
        <v>66939</v>
      </c>
      <c r="B5915" s="254" t="s">
        <v>6276</v>
      </c>
    </row>
    <row r="5916" spans="1:2">
      <c r="A5916" t="str">
        <f t="shared" si="92"/>
        <v>66940</v>
      </c>
      <c r="B5916" s="254" t="s">
        <v>6277</v>
      </c>
    </row>
    <row r="5917" spans="1:2">
      <c r="A5917" t="str">
        <f t="shared" si="92"/>
        <v>66942</v>
      </c>
      <c r="B5917" s="254" t="s">
        <v>6278</v>
      </c>
    </row>
    <row r="5918" spans="1:2">
      <c r="A5918" t="str">
        <f t="shared" si="92"/>
        <v>66944</v>
      </c>
      <c r="B5918" s="254" t="s">
        <v>6279</v>
      </c>
    </row>
    <row r="5919" spans="1:2">
      <c r="A5919" t="str">
        <f t="shared" si="92"/>
        <v>66945</v>
      </c>
      <c r="B5919" s="254" t="s">
        <v>6280</v>
      </c>
    </row>
    <row r="5920" spans="1:2">
      <c r="A5920" t="str">
        <f t="shared" si="92"/>
        <v>66946</v>
      </c>
      <c r="B5920" s="254" t="s">
        <v>6281</v>
      </c>
    </row>
    <row r="5921" spans="1:2">
      <c r="A5921" t="str">
        <f t="shared" si="92"/>
        <v>66947</v>
      </c>
      <c r="B5921" s="254" t="s">
        <v>6282</v>
      </c>
    </row>
    <row r="5922" spans="1:2">
      <c r="A5922" t="str">
        <f t="shared" si="92"/>
        <v>66948</v>
      </c>
      <c r="B5922" s="254" t="s">
        <v>6283</v>
      </c>
    </row>
    <row r="5923" spans="1:2">
      <c r="A5923" t="str">
        <f t="shared" si="92"/>
        <v>66950</v>
      </c>
      <c r="B5923" s="254" t="s">
        <v>6284</v>
      </c>
    </row>
    <row r="5924" spans="1:2">
      <c r="A5924" t="str">
        <f t="shared" si="92"/>
        <v>66951</v>
      </c>
      <c r="B5924" s="254" t="s">
        <v>6285</v>
      </c>
    </row>
    <row r="5925" spans="1:2">
      <c r="A5925" t="str">
        <f t="shared" si="92"/>
        <v>66953</v>
      </c>
      <c r="B5925" s="254" t="s">
        <v>6286</v>
      </c>
    </row>
    <row r="5926" spans="1:2">
      <c r="A5926" t="str">
        <f t="shared" si="92"/>
        <v>66955</v>
      </c>
      <c r="B5926" s="254" t="s">
        <v>6287</v>
      </c>
    </row>
    <row r="5927" spans="1:2">
      <c r="A5927" t="str">
        <f t="shared" si="92"/>
        <v>66958</v>
      </c>
      <c r="B5927" s="254" t="s">
        <v>6288</v>
      </c>
    </row>
    <row r="5928" spans="1:2">
      <c r="A5928" t="str">
        <f t="shared" si="92"/>
        <v>66959</v>
      </c>
      <c r="B5928" s="254" t="s">
        <v>6289</v>
      </c>
    </row>
    <row r="5929" spans="1:2">
      <c r="A5929" t="str">
        <f t="shared" si="92"/>
        <v>66960</v>
      </c>
      <c r="B5929" s="254" t="s">
        <v>6290</v>
      </c>
    </row>
    <row r="5930" spans="1:2">
      <c r="A5930" t="str">
        <f t="shared" si="92"/>
        <v>66963</v>
      </c>
      <c r="B5930" s="254" t="s">
        <v>6291</v>
      </c>
    </row>
    <row r="5931" spans="1:2">
      <c r="A5931" t="str">
        <f t="shared" si="92"/>
        <v>66964</v>
      </c>
      <c r="B5931" s="254" t="s">
        <v>6292</v>
      </c>
    </row>
    <row r="5932" spans="1:2">
      <c r="A5932" t="str">
        <f t="shared" si="92"/>
        <v>66967</v>
      </c>
      <c r="B5932" s="254" t="s">
        <v>6293</v>
      </c>
    </row>
    <row r="5933" spans="1:2">
      <c r="A5933" t="str">
        <f t="shared" si="92"/>
        <v>66968</v>
      </c>
      <c r="B5933" s="254" t="s">
        <v>6294</v>
      </c>
    </row>
    <row r="5934" spans="1:2">
      <c r="A5934" t="str">
        <f t="shared" si="92"/>
        <v>66969</v>
      </c>
      <c r="B5934" s="254" t="s">
        <v>6295</v>
      </c>
    </row>
    <row r="5935" spans="1:2">
      <c r="A5935" t="str">
        <f t="shared" si="92"/>
        <v>66970</v>
      </c>
      <c r="B5935" s="254" t="s">
        <v>6296</v>
      </c>
    </row>
    <row r="5936" spans="1:2">
      <c r="A5936" t="str">
        <f t="shared" si="92"/>
        <v>66973</v>
      </c>
      <c r="B5936" s="254" t="s">
        <v>6297</v>
      </c>
    </row>
    <row r="5937" spans="1:2">
      <c r="A5937" t="str">
        <f t="shared" si="92"/>
        <v>66974</v>
      </c>
      <c r="B5937" s="254" t="s">
        <v>6298</v>
      </c>
    </row>
    <row r="5938" spans="1:2">
      <c r="A5938" t="str">
        <f t="shared" si="92"/>
        <v>66979</v>
      </c>
      <c r="B5938" s="254" t="s">
        <v>6299</v>
      </c>
    </row>
    <row r="5939" spans="1:2">
      <c r="A5939" t="str">
        <f t="shared" si="92"/>
        <v>66980</v>
      </c>
      <c r="B5939" s="254" t="s">
        <v>6300</v>
      </c>
    </row>
    <row r="5940" spans="1:2">
      <c r="A5940" t="str">
        <f t="shared" si="92"/>
        <v>66982</v>
      </c>
      <c r="B5940" s="254" t="s">
        <v>6301</v>
      </c>
    </row>
    <row r="5941" spans="1:2">
      <c r="A5941" t="str">
        <f t="shared" si="92"/>
        <v>66983</v>
      </c>
      <c r="B5941" s="254" t="s">
        <v>6302</v>
      </c>
    </row>
    <row r="5942" spans="1:2">
      <c r="A5942" t="str">
        <f t="shared" si="92"/>
        <v>66985</v>
      </c>
      <c r="B5942" s="254" t="s">
        <v>6303</v>
      </c>
    </row>
    <row r="5943" spans="1:2">
      <c r="A5943" t="str">
        <f t="shared" si="92"/>
        <v>66986</v>
      </c>
      <c r="B5943" s="254" t="s">
        <v>6304</v>
      </c>
    </row>
    <row r="5944" spans="1:2">
      <c r="A5944" t="str">
        <f t="shared" si="92"/>
        <v>66987</v>
      </c>
      <c r="B5944" s="254" t="s">
        <v>6305</v>
      </c>
    </row>
    <row r="5945" spans="1:2">
      <c r="A5945" t="str">
        <f t="shared" si="92"/>
        <v>66989</v>
      </c>
      <c r="B5945" s="254" t="s">
        <v>6306</v>
      </c>
    </row>
    <row r="5946" spans="1:2">
      <c r="A5946" t="str">
        <f t="shared" si="92"/>
        <v>66990</v>
      </c>
      <c r="B5946" s="254" t="s">
        <v>6307</v>
      </c>
    </row>
    <row r="5947" spans="1:2">
      <c r="A5947" t="str">
        <f t="shared" si="92"/>
        <v>66991</v>
      </c>
      <c r="B5947" s="254" t="s">
        <v>6308</v>
      </c>
    </row>
    <row r="5948" spans="1:2">
      <c r="A5948" t="str">
        <f t="shared" si="92"/>
        <v>66993</v>
      </c>
      <c r="B5948" s="254" t="s">
        <v>6309</v>
      </c>
    </row>
    <row r="5949" spans="1:2">
      <c r="A5949" t="str">
        <f t="shared" si="92"/>
        <v>66994</v>
      </c>
      <c r="B5949" s="254" t="s">
        <v>6310</v>
      </c>
    </row>
    <row r="5950" spans="1:2">
      <c r="A5950" t="str">
        <f t="shared" si="92"/>
        <v>66995</v>
      </c>
      <c r="B5950" s="254" t="s">
        <v>6311</v>
      </c>
    </row>
    <row r="5951" spans="1:2">
      <c r="A5951" t="str">
        <f t="shared" si="92"/>
        <v>66997</v>
      </c>
      <c r="B5951" s="254" t="s">
        <v>6312</v>
      </c>
    </row>
    <row r="5952" spans="1:2">
      <c r="A5952" t="str">
        <f t="shared" si="92"/>
        <v>66998</v>
      </c>
      <c r="B5952" s="254" t="s">
        <v>6313</v>
      </c>
    </row>
    <row r="5953" spans="1:2">
      <c r="A5953" t="str">
        <f t="shared" si="92"/>
        <v>67000</v>
      </c>
      <c r="B5953" s="254" t="s">
        <v>6314</v>
      </c>
    </row>
    <row r="5954" spans="1:2">
      <c r="A5954" t="str">
        <f t="shared" si="92"/>
        <v>67001</v>
      </c>
      <c r="B5954" s="254" t="s">
        <v>6315</v>
      </c>
    </row>
    <row r="5955" spans="1:2">
      <c r="A5955" t="str">
        <f t="shared" ref="A5955:A6018" si="93">LEFT(B5955,5)</f>
        <v>67002</v>
      </c>
      <c r="B5955" s="254" t="s">
        <v>6316</v>
      </c>
    </row>
    <row r="5956" spans="1:2">
      <c r="A5956" t="str">
        <f t="shared" si="93"/>
        <v>67003</v>
      </c>
      <c r="B5956" s="254" t="s">
        <v>6317</v>
      </c>
    </row>
    <row r="5957" spans="1:2">
      <c r="A5957" t="str">
        <f t="shared" si="93"/>
        <v>67005</v>
      </c>
      <c r="B5957" s="254" t="s">
        <v>6318</v>
      </c>
    </row>
    <row r="5958" spans="1:2">
      <c r="A5958" t="str">
        <f t="shared" si="93"/>
        <v>67007</v>
      </c>
      <c r="B5958" s="254" t="s">
        <v>6319</v>
      </c>
    </row>
    <row r="5959" spans="1:2">
      <c r="A5959" t="str">
        <f t="shared" si="93"/>
        <v>67008</v>
      </c>
      <c r="B5959" s="254" t="s">
        <v>6320</v>
      </c>
    </row>
    <row r="5960" spans="1:2">
      <c r="A5960" t="str">
        <f t="shared" si="93"/>
        <v>67009</v>
      </c>
      <c r="B5960" s="254" t="s">
        <v>6321</v>
      </c>
    </row>
    <row r="5961" spans="1:2">
      <c r="A5961" t="str">
        <f t="shared" si="93"/>
        <v>67010</v>
      </c>
      <c r="B5961" s="254" t="s">
        <v>6322</v>
      </c>
    </row>
    <row r="5962" spans="1:2">
      <c r="A5962" t="str">
        <f t="shared" si="93"/>
        <v>67011</v>
      </c>
      <c r="B5962" s="254" t="s">
        <v>6323</v>
      </c>
    </row>
    <row r="5963" spans="1:2">
      <c r="A5963" t="str">
        <f t="shared" si="93"/>
        <v>67012</v>
      </c>
      <c r="B5963" s="254" t="s">
        <v>6324</v>
      </c>
    </row>
    <row r="5964" spans="1:2">
      <c r="A5964" t="str">
        <f t="shared" si="93"/>
        <v>67013</v>
      </c>
      <c r="B5964" s="254" t="s">
        <v>6325</v>
      </c>
    </row>
    <row r="5965" spans="1:2">
      <c r="A5965" t="str">
        <f t="shared" si="93"/>
        <v>67014</v>
      </c>
      <c r="B5965" s="254" t="s">
        <v>6326</v>
      </c>
    </row>
    <row r="5966" spans="1:2">
      <c r="A5966" t="str">
        <f t="shared" si="93"/>
        <v>67015</v>
      </c>
      <c r="B5966" s="254" t="s">
        <v>6327</v>
      </c>
    </row>
    <row r="5967" spans="1:2">
      <c r="A5967" t="str">
        <f t="shared" si="93"/>
        <v>67016</v>
      </c>
      <c r="B5967" s="254" t="s">
        <v>6328</v>
      </c>
    </row>
    <row r="5968" spans="1:2">
      <c r="A5968" t="str">
        <f t="shared" si="93"/>
        <v>67018</v>
      </c>
      <c r="B5968" s="254" t="s">
        <v>6329</v>
      </c>
    </row>
    <row r="5969" spans="1:2">
      <c r="A5969" t="str">
        <f t="shared" si="93"/>
        <v>67019</v>
      </c>
      <c r="B5969" s="254" t="s">
        <v>6330</v>
      </c>
    </row>
    <row r="5970" spans="1:2">
      <c r="A5970" t="str">
        <f t="shared" si="93"/>
        <v>67022</v>
      </c>
      <c r="B5970" s="254" t="s">
        <v>6331</v>
      </c>
    </row>
    <row r="5971" spans="1:2">
      <c r="A5971" t="str">
        <f t="shared" si="93"/>
        <v>67023</v>
      </c>
      <c r="B5971" s="254" t="s">
        <v>6332</v>
      </c>
    </row>
    <row r="5972" spans="1:2">
      <c r="A5972" t="str">
        <f t="shared" si="93"/>
        <v>67024</v>
      </c>
      <c r="B5972" s="254" t="s">
        <v>6333</v>
      </c>
    </row>
    <row r="5973" spans="1:2">
      <c r="A5973" t="str">
        <f t="shared" si="93"/>
        <v>67025</v>
      </c>
      <c r="B5973" s="254" t="s">
        <v>6334</v>
      </c>
    </row>
    <row r="5974" spans="1:2">
      <c r="A5974" t="str">
        <f t="shared" si="93"/>
        <v>67027</v>
      </c>
      <c r="B5974" s="254" t="s">
        <v>6335</v>
      </c>
    </row>
    <row r="5975" spans="1:2">
      <c r="A5975" t="str">
        <f t="shared" si="93"/>
        <v>67028</v>
      </c>
      <c r="B5975" s="254" t="s">
        <v>6336</v>
      </c>
    </row>
    <row r="5976" spans="1:2">
      <c r="A5976" t="str">
        <f t="shared" si="93"/>
        <v>67029</v>
      </c>
      <c r="B5976" s="254" t="s">
        <v>6337</v>
      </c>
    </row>
    <row r="5977" spans="1:2">
      <c r="A5977" t="str">
        <f t="shared" si="93"/>
        <v>67032</v>
      </c>
      <c r="B5977" s="254" t="s">
        <v>6338</v>
      </c>
    </row>
    <row r="5978" spans="1:2">
      <c r="A5978" t="str">
        <f t="shared" si="93"/>
        <v>67033</v>
      </c>
      <c r="B5978" s="254" t="s">
        <v>6339</v>
      </c>
    </row>
    <row r="5979" spans="1:2">
      <c r="A5979" t="str">
        <f t="shared" si="93"/>
        <v>67035</v>
      </c>
      <c r="B5979" s="254" t="s">
        <v>6340</v>
      </c>
    </row>
    <row r="5980" spans="1:2">
      <c r="A5980" t="str">
        <f t="shared" si="93"/>
        <v>67036</v>
      </c>
      <c r="B5980" s="254" t="s">
        <v>6341</v>
      </c>
    </row>
    <row r="5981" spans="1:2">
      <c r="A5981" t="str">
        <f t="shared" si="93"/>
        <v>67037</v>
      </c>
      <c r="B5981" s="254" t="s">
        <v>6342</v>
      </c>
    </row>
    <row r="5982" spans="1:2">
      <c r="A5982" t="str">
        <f t="shared" si="93"/>
        <v>67038</v>
      </c>
      <c r="B5982" s="254" t="s">
        <v>6343</v>
      </c>
    </row>
    <row r="5983" spans="1:2">
      <c r="A5983" t="str">
        <f t="shared" si="93"/>
        <v>67040</v>
      </c>
      <c r="B5983" s="254" t="s">
        <v>6344</v>
      </c>
    </row>
    <row r="5984" spans="1:2">
      <c r="A5984" t="str">
        <f t="shared" si="93"/>
        <v>67041</v>
      </c>
      <c r="B5984" s="254" t="s">
        <v>6345</v>
      </c>
    </row>
    <row r="5985" spans="1:2">
      <c r="A5985" t="str">
        <f t="shared" si="93"/>
        <v>67042</v>
      </c>
      <c r="B5985" s="254" t="s">
        <v>6346</v>
      </c>
    </row>
    <row r="5986" spans="1:2">
      <c r="A5986" t="str">
        <f t="shared" si="93"/>
        <v>67043</v>
      </c>
      <c r="B5986" s="254" t="s">
        <v>6347</v>
      </c>
    </row>
    <row r="5987" spans="1:2">
      <c r="A5987" t="str">
        <f t="shared" si="93"/>
        <v>67044</v>
      </c>
      <c r="B5987" s="254" t="s">
        <v>6348</v>
      </c>
    </row>
    <row r="5988" spans="1:2">
      <c r="A5988" t="str">
        <f t="shared" si="93"/>
        <v>67045</v>
      </c>
      <c r="B5988" s="254" t="s">
        <v>6349</v>
      </c>
    </row>
    <row r="5989" spans="1:2">
      <c r="A5989" t="str">
        <f t="shared" si="93"/>
        <v>67046</v>
      </c>
      <c r="B5989" s="254" t="s">
        <v>6350</v>
      </c>
    </row>
    <row r="5990" spans="1:2">
      <c r="A5990" t="str">
        <f t="shared" si="93"/>
        <v>67048</v>
      </c>
      <c r="B5990" s="254" t="s">
        <v>6351</v>
      </c>
    </row>
    <row r="5991" spans="1:2">
      <c r="A5991" t="str">
        <f t="shared" si="93"/>
        <v>67049</v>
      </c>
      <c r="B5991" s="254" t="s">
        <v>6352</v>
      </c>
    </row>
    <row r="5992" spans="1:2">
      <c r="A5992" t="str">
        <f t="shared" si="93"/>
        <v>67051</v>
      </c>
      <c r="B5992" s="254" t="s">
        <v>6353</v>
      </c>
    </row>
    <row r="5993" spans="1:2">
      <c r="A5993" t="str">
        <f t="shared" si="93"/>
        <v>67054</v>
      </c>
      <c r="B5993" s="254" t="s">
        <v>6354</v>
      </c>
    </row>
    <row r="5994" spans="1:2">
      <c r="A5994" t="str">
        <f t="shared" si="93"/>
        <v>67055</v>
      </c>
      <c r="B5994" s="254" t="s">
        <v>6355</v>
      </c>
    </row>
    <row r="5995" spans="1:2">
      <c r="A5995" t="str">
        <f t="shared" si="93"/>
        <v>67056</v>
      </c>
      <c r="B5995" s="254" t="s">
        <v>6356</v>
      </c>
    </row>
    <row r="5996" spans="1:2">
      <c r="A5996" t="str">
        <f t="shared" si="93"/>
        <v>67057</v>
      </c>
      <c r="B5996" s="254" t="s">
        <v>6357</v>
      </c>
    </row>
    <row r="5997" spans="1:2">
      <c r="A5997" t="str">
        <f t="shared" si="93"/>
        <v>67058</v>
      </c>
      <c r="B5997" s="254" t="s">
        <v>6358</v>
      </c>
    </row>
    <row r="5998" spans="1:2">
      <c r="A5998" t="str">
        <f t="shared" si="93"/>
        <v>67060</v>
      </c>
      <c r="B5998" s="254" t="s">
        <v>6359</v>
      </c>
    </row>
    <row r="5999" spans="1:2">
      <c r="A5999" t="str">
        <f t="shared" si="93"/>
        <v>67061</v>
      </c>
      <c r="B5999" s="254" t="s">
        <v>6360</v>
      </c>
    </row>
    <row r="6000" spans="1:2">
      <c r="A6000" t="str">
        <f t="shared" si="93"/>
        <v>67062</v>
      </c>
      <c r="B6000" s="254" t="s">
        <v>6361</v>
      </c>
    </row>
    <row r="6001" spans="1:2">
      <c r="A6001" t="str">
        <f t="shared" si="93"/>
        <v>67064</v>
      </c>
      <c r="B6001" s="254" t="s">
        <v>6362</v>
      </c>
    </row>
    <row r="6002" spans="1:2">
      <c r="A6002" t="str">
        <f t="shared" si="93"/>
        <v>67065</v>
      </c>
      <c r="B6002" s="254" t="s">
        <v>6363</v>
      </c>
    </row>
    <row r="6003" spans="1:2">
      <c r="A6003" t="str">
        <f t="shared" si="93"/>
        <v>67066</v>
      </c>
      <c r="B6003" s="254" t="s">
        <v>6364</v>
      </c>
    </row>
    <row r="6004" spans="1:2">
      <c r="A6004" t="str">
        <f t="shared" si="93"/>
        <v>67067</v>
      </c>
      <c r="B6004" s="254" t="s">
        <v>6365</v>
      </c>
    </row>
    <row r="6005" spans="1:2">
      <c r="A6005" t="str">
        <f t="shared" si="93"/>
        <v>67069</v>
      </c>
      <c r="B6005" s="254" t="s">
        <v>6366</v>
      </c>
    </row>
    <row r="6006" spans="1:2">
      <c r="A6006" t="str">
        <f t="shared" si="93"/>
        <v>67070</v>
      </c>
      <c r="B6006" s="254" t="s">
        <v>6367</v>
      </c>
    </row>
    <row r="6007" spans="1:2">
      <c r="A6007" t="str">
        <f t="shared" si="93"/>
        <v>67072</v>
      </c>
      <c r="B6007" s="254" t="s">
        <v>6368</v>
      </c>
    </row>
    <row r="6008" spans="1:2">
      <c r="A6008" t="str">
        <f t="shared" si="93"/>
        <v>67075</v>
      </c>
      <c r="B6008" s="254" t="s">
        <v>6369</v>
      </c>
    </row>
    <row r="6009" spans="1:2">
      <c r="A6009" t="str">
        <f t="shared" si="93"/>
        <v>67078</v>
      </c>
      <c r="B6009" s="254" t="s">
        <v>6370</v>
      </c>
    </row>
    <row r="6010" spans="1:2">
      <c r="A6010" t="str">
        <f t="shared" si="93"/>
        <v>67079</v>
      </c>
      <c r="B6010" s="254" t="s">
        <v>6371</v>
      </c>
    </row>
    <row r="6011" spans="1:2">
      <c r="A6011" t="str">
        <f t="shared" si="93"/>
        <v>67080</v>
      </c>
      <c r="B6011" s="254" t="s">
        <v>6372</v>
      </c>
    </row>
    <row r="6012" spans="1:2">
      <c r="A6012" t="str">
        <f t="shared" si="93"/>
        <v>67081</v>
      </c>
      <c r="B6012" s="254" t="s">
        <v>6373</v>
      </c>
    </row>
    <row r="6013" spans="1:2">
      <c r="A6013" t="str">
        <f t="shared" si="93"/>
        <v>67082</v>
      </c>
      <c r="B6013" s="254" t="s">
        <v>6374</v>
      </c>
    </row>
    <row r="6014" spans="1:2">
      <c r="A6014" t="str">
        <f t="shared" si="93"/>
        <v>67083</v>
      </c>
      <c r="B6014" s="254" t="s">
        <v>6375</v>
      </c>
    </row>
    <row r="6015" spans="1:2">
      <c r="A6015" t="str">
        <f t="shared" si="93"/>
        <v>67087</v>
      </c>
      <c r="B6015" s="254" t="s">
        <v>6376</v>
      </c>
    </row>
    <row r="6016" spans="1:2">
      <c r="A6016" t="str">
        <f t="shared" si="93"/>
        <v>67088</v>
      </c>
      <c r="B6016" s="254" t="s">
        <v>6377</v>
      </c>
    </row>
    <row r="6017" spans="1:2">
      <c r="A6017" t="str">
        <f t="shared" si="93"/>
        <v>67089</v>
      </c>
      <c r="B6017" s="254" t="s">
        <v>6378</v>
      </c>
    </row>
    <row r="6018" spans="1:2">
      <c r="A6018" t="str">
        <f t="shared" si="93"/>
        <v>67090</v>
      </c>
      <c r="B6018" s="254" t="s">
        <v>6379</v>
      </c>
    </row>
    <row r="6019" spans="1:2">
      <c r="A6019" t="str">
        <f t="shared" ref="A6019:A6082" si="94">LEFT(B6019,5)</f>
        <v>67092</v>
      </c>
      <c r="B6019" s="254" t="s">
        <v>6380</v>
      </c>
    </row>
    <row r="6020" spans="1:2">
      <c r="A6020" t="str">
        <f t="shared" si="94"/>
        <v>67093</v>
      </c>
      <c r="B6020" s="254" t="s">
        <v>6381</v>
      </c>
    </row>
    <row r="6021" spans="1:2">
      <c r="A6021" t="str">
        <f t="shared" si="94"/>
        <v>67094</v>
      </c>
      <c r="B6021" s="254" t="s">
        <v>6382</v>
      </c>
    </row>
    <row r="6022" spans="1:2">
      <c r="A6022" t="str">
        <f t="shared" si="94"/>
        <v>67095</v>
      </c>
      <c r="B6022" s="254" t="s">
        <v>6383</v>
      </c>
    </row>
    <row r="6023" spans="1:2">
      <c r="A6023" t="str">
        <f t="shared" si="94"/>
        <v>67096</v>
      </c>
      <c r="B6023" s="254" t="s">
        <v>6384</v>
      </c>
    </row>
    <row r="6024" spans="1:2">
      <c r="A6024" t="str">
        <f t="shared" si="94"/>
        <v>67098</v>
      </c>
      <c r="B6024" s="254" t="s">
        <v>6385</v>
      </c>
    </row>
    <row r="6025" spans="1:2">
      <c r="A6025" t="str">
        <f t="shared" si="94"/>
        <v>67099</v>
      </c>
      <c r="B6025" s="254" t="s">
        <v>6386</v>
      </c>
    </row>
    <row r="6026" spans="1:2">
      <c r="A6026" t="str">
        <f t="shared" si="94"/>
        <v>67100</v>
      </c>
      <c r="B6026" s="254" t="s">
        <v>6387</v>
      </c>
    </row>
    <row r="6027" spans="1:2">
      <c r="A6027" t="str">
        <f t="shared" si="94"/>
        <v>67106</v>
      </c>
      <c r="B6027" s="254" t="s">
        <v>6388</v>
      </c>
    </row>
    <row r="6028" spans="1:2">
      <c r="A6028" t="str">
        <f t="shared" si="94"/>
        <v>67107</v>
      </c>
      <c r="B6028" s="254" t="s">
        <v>6389</v>
      </c>
    </row>
    <row r="6029" spans="1:2">
      <c r="A6029" t="str">
        <f t="shared" si="94"/>
        <v>67109</v>
      </c>
      <c r="B6029" s="254" t="s">
        <v>6390</v>
      </c>
    </row>
    <row r="6030" spans="1:2">
      <c r="A6030" t="str">
        <f t="shared" si="94"/>
        <v>67110</v>
      </c>
      <c r="B6030" s="254" t="s">
        <v>6391</v>
      </c>
    </row>
    <row r="6031" spans="1:2">
      <c r="A6031" t="str">
        <f t="shared" si="94"/>
        <v>67113</v>
      </c>
      <c r="B6031" s="254" t="s">
        <v>6392</v>
      </c>
    </row>
    <row r="6032" spans="1:2">
      <c r="A6032" t="str">
        <f t="shared" si="94"/>
        <v>67114</v>
      </c>
      <c r="B6032" s="254" t="s">
        <v>6393</v>
      </c>
    </row>
    <row r="6033" spans="1:2">
      <c r="A6033" t="str">
        <f t="shared" si="94"/>
        <v>67115</v>
      </c>
      <c r="B6033" s="254" t="s">
        <v>6394</v>
      </c>
    </row>
    <row r="6034" spans="1:2">
      <c r="A6034" t="str">
        <f t="shared" si="94"/>
        <v>67117</v>
      </c>
      <c r="B6034" s="254" t="s">
        <v>6395</v>
      </c>
    </row>
    <row r="6035" spans="1:2">
      <c r="A6035" t="str">
        <f t="shared" si="94"/>
        <v>67118</v>
      </c>
      <c r="B6035" s="254" t="s">
        <v>6396</v>
      </c>
    </row>
    <row r="6036" spans="1:2">
      <c r="A6036" t="str">
        <f t="shared" si="94"/>
        <v>67119</v>
      </c>
      <c r="B6036" s="254" t="s">
        <v>6397</v>
      </c>
    </row>
    <row r="6037" spans="1:2">
      <c r="A6037" t="str">
        <f t="shared" si="94"/>
        <v>67120</v>
      </c>
      <c r="B6037" s="254" t="s">
        <v>6398</v>
      </c>
    </row>
    <row r="6038" spans="1:2">
      <c r="A6038" t="str">
        <f t="shared" si="94"/>
        <v>67121</v>
      </c>
      <c r="B6038" s="254" t="s">
        <v>6399</v>
      </c>
    </row>
    <row r="6039" spans="1:2">
      <c r="A6039" t="str">
        <f t="shared" si="94"/>
        <v>67123</v>
      </c>
      <c r="B6039" s="254" t="s">
        <v>6400</v>
      </c>
    </row>
    <row r="6040" spans="1:2">
      <c r="A6040" t="str">
        <f t="shared" si="94"/>
        <v>67126</v>
      </c>
      <c r="B6040" s="254" t="s">
        <v>6401</v>
      </c>
    </row>
    <row r="6041" spans="1:2">
      <c r="A6041" t="str">
        <f t="shared" si="94"/>
        <v>67127</v>
      </c>
      <c r="B6041" s="254" t="s">
        <v>6402</v>
      </c>
    </row>
    <row r="6042" spans="1:2">
      <c r="A6042" t="str">
        <f t="shared" si="94"/>
        <v>67128</v>
      </c>
      <c r="B6042" s="254" t="s">
        <v>6403</v>
      </c>
    </row>
    <row r="6043" spans="1:2">
      <c r="A6043" t="str">
        <f t="shared" si="94"/>
        <v>67129</v>
      </c>
      <c r="B6043" s="254" t="s">
        <v>6404</v>
      </c>
    </row>
    <row r="6044" spans="1:2">
      <c r="A6044" t="str">
        <f t="shared" si="94"/>
        <v>67130</v>
      </c>
      <c r="B6044" s="254" t="s">
        <v>6405</v>
      </c>
    </row>
    <row r="6045" spans="1:2">
      <c r="A6045" t="str">
        <f t="shared" si="94"/>
        <v>67132</v>
      </c>
      <c r="B6045" s="254" t="s">
        <v>6406</v>
      </c>
    </row>
    <row r="6046" spans="1:2">
      <c r="A6046" t="str">
        <f t="shared" si="94"/>
        <v>67134</v>
      </c>
      <c r="B6046" s="254" t="s">
        <v>6407</v>
      </c>
    </row>
    <row r="6047" spans="1:2">
      <c r="A6047" t="str">
        <f t="shared" si="94"/>
        <v>67137</v>
      </c>
      <c r="B6047" s="254" t="s">
        <v>6408</v>
      </c>
    </row>
    <row r="6048" spans="1:2">
      <c r="A6048" t="str">
        <f t="shared" si="94"/>
        <v>67138</v>
      </c>
      <c r="B6048" s="254" t="s">
        <v>6409</v>
      </c>
    </row>
    <row r="6049" spans="1:2">
      <c r="A6049" t="str">
        <f t="shared" si="94"/>
        <v>67139</v>
      </c>
      <c r="B6049" s="254" t="s">
        <v>6410</v>
      </c>
    </row>
    <row r="6050" spans="1:2">
      <c r="A6050" t="str">
        <f t="shared" si="94"/>
        <v>67141</v>
      </c>
      <c r="B6050" s="254" t="s">
        <v>6411</v>
      </c>
    </row>
    <row r="6051" spans="1:2">
      <c r="A6051" t="str">
        <f t="shared" si="94"/>
        <v>67147</v>
      </c>
      <c r="B6051" s="254" t="s">
        <v>6412</v>
      </c>
    </row>
    <row r="6052" spans="1:2">
      <c r="A6052" t="str">
        <f t="shared" si="94"/>
        <v>67148</v>
      </c>
      <c r="B6052" s="254" t="s">
        <v>6413</v>
      </c>
    </row>
    <row r="6053" spans="1:2">
      <c r="A6053" t="str">
        <f t="shared" si="94"/>
        <v>67151</v>
      </c>
      <c r="B6053" s="254" t="s">
        <v>6414</v>
      </c>
    </row>
    <row r="6054" spans="1:2">
      <c r="A6054" t="str">
        <f t="shared" si="94"/>
        <v>67152</v>
      </c>
      <c r="B6054" s="254" t="s">
        <v>6415</v>
      </c>
    </row>
    <row r="6055" spans="1:2">
      <c r="A6055" t="str">
        <f t="shared" si="94"/>
        <v>67153</v>
      </c>
      <c r="B6055" s="254" t="s">
        <v>6416</v>
      </c>
    </row>
    <row r="6056" spans="1:2">
      <c r="A6056" t="str">
        <f t="shared" si="94"/>
        <v>67158</v>
      </c>
      <c r="B6056" s="254" t="s">
        <v>6417</v>
      </c>
    </row>
    <row r="6057" spans="1:2">
      <c r="A6057" t="str">
        <f t="shared" si="94"/>
        <v>67161</v>
      </c>
      <c r="B6057" s="254" t="s">
        <v>6418</v>
      </c>
    </row>
    <row r="6058" spans="1:2">
      <c r="A6058" t="str">
        <f t="shared" si="94"/>
        <v>67163</v>
      </c>
      <c r="B6058" s="254" t="s">
        <v>6419</v>
      </c>
    </row>
    <row r="6059" spans="1:2">
      <c r="A6059" t="str">
        <f t="shared" si="94"/>
        <v>67166</v>
      </c>
      <c r="B6059" s="254" t="s">
        <v>6420</v>
      </c>
    </row>
    <row r="6060" spans="1:2">
      <c r="A6060" t="str">
        <f t="shared" si="94"/>
        <v>67168</v>
      </c>
      <c r="B6060" s="254" t="s">
        <v>6421</v>
      </c>
    </row>
    <row r="6061" spans="1:2">
      <c r="A6061" t="str">
        <f t="shared" si="94"/>
        <v>67171</v>
      </c>
      <c r="B6061" s="254" t="s">
        <v>6422</v>
      </c>
    </row>
    <row r="6062" spans="1:2">
      <c r="A6062" t="str">
        <f t="shared" si="94"/>
        <v>67172</v>
      </c>
      <c r="B6062" s="254" t="s">
        <v>6423</v>
      </c>
    </row>
    <row r="6063" spans="1:2">
      <c r="A6063" t="str">
        <f t="shared" si="94"/>
        <v>67173</v>
      </c>
      <c r="B6063" s="254" t="s">
        <v>6424</v>
      </c>
    </row>
    <row r="6064" spans="1:2">
      <c r="A6064" t="str">
        <f t="shared" si="94"/>
        <v>67174</v>
      </c>
      <c r="B6064" s="254" t="s">
        <v>6425</v>
      </c>
    </row>
    <row r="6065" spans="1:2">
      <c r="A6065" t="str">
        <f t="shared" si="94"/>
        <v>67175</v>
      </c>
      <c r="B6065" s="254" t="s">
        <v>6426</v>
      </c>
    </row>
    <row r="6066" spans="1:2">
      <c r="A6066" t="str">
        <f t="shared" si="94"/>
        <v>67176</v>
      </c>
      <c r="B6066" s="254" t="s">
        <v>6427</v>
      </c>
    </row>
    <row r="6067" spans="1:2">
      <c r="A6067" t="str">
        <f t="shared" si="94"/>
        <v>67177</v>
      </c>
      <c r="B6067" s="254" t="s">
        <v>6428</v>
      </c>
    </row>
    <row r="6068" spans="1:2">
      <c r="A6068" t="str">
        <f t="shared" si="94"/>
        <v>67178</v>
      </c>
      <c r="B6068" s="254" t="s">
        <v>6429</v>
      </c>
    </row>
    <row r="6069" spans="1:2">
      <c r="A6069" t="str">
        <f t="shared" si="94"/>
        <v>67179</v>
      </c>
      <c r="B6069" s="254" t="s">
        <v>6430</v>
      </c>
    </row>
    <row r="6070" spans="1:2">
      <c r="A6070" t="str">
        <f t="shared" si="94"/>
        <v>67180</v>
      </c>
      <c r="B6070" s="254" t="s">
        <v>6431</v>
      </c>
    </row>
    <row r="6071" spans="1:2">
      <c r="A6071" t="str">
        <f t="shared" si="94"/>
        <v>67181</v>
      </c>
      <c r="B6071" s="254" t="s">
        <v>6432</v>
      </c>
    </row>
    <row r="6072" spans="1:2">
      <c r="A6072" t="str">
        <f t="shared" si="94"/>
        <v>67182</v>
      </c>
      <c r="B6072" s="254" t="s">
        <v>6433</v>
      </c>
    </row>
    <row r="6073" spans="1:2">
      <c r="A6073" t="str">
        <f t="shared" si="94"/>
        <v>67183</v>
      </c>
      <c r="B6073" s="254" t="s">
        <v>6434</v>
      </c>
    </row>
    <row r="6074" spans="1:2">
      <c r="A6074" t="str">
        <f t="shared" si="94"/>
        <v>67184</v>
      </c>
      <c r="B6074" s="254" t="s">
        <v>6435</v>
      </c>
    </row>
    <row r="6075" spans="1:2">
      <c r="A6075" t="str">
        <f t="shared" si="94"/>
        <v>67185</v>
      </c>
      <c r="B6075" s="254" t="s">
        <v>6436</v>
      </c>
    </row>
    <row r="6076" spans="1:2">
      <c r="A6076" t="str">
        <f t="shared" si="94"/>
        <v>67187</v>
      </c>
      <c r="B6076" s="254" t="s">
        <v>6437</v>
      </c>
    </row>
    <row r="6077" spans="1:2">
      <c r="A6077" t="str">
        <f t="shared" si="94"/>
        <v>67188</v>
      </c>
      <c r="B6077" s="254" t="s">
        <v>6438</v>
      </c>
    </row>
    <row r="6078" spans="1:2">
      <c r="A6078" t="str">
        <f t="shared" si="94"/>
        <v>67190</v>
      </c>
      <c r="B6078" s="254" t="s">
        <v>6439</v>
      </c>
    </row>
    <row r="6079" spans="1:2">
      <c r="A6079" t="str">
        <f t="shared" si="94"/>
        <v>67191</v>
      </c>
      <c r="B6079" s="254" t="s">
        <v>6440</v>
      </c>
    </row>
    <row r="6080" spans="1:2">
      <c r="A6080" t="str">
        <f t="shared" si="94"/>
        <v>67192</v>
      </c>
      <c r="B6080" s="254" t="s">
        <v>6441</v>
      </c>
    </row>
    <row r="6081" spans="1:2">
      <c r="A6081" t="str">
        <f t="shared" si="94"/>
        <v>67193</v>
      </c>
      <c r="B6081" s="254" t="s">
        <v>6442</v>
      </c>
    </row>
    <row r="6082" spans="1:2">
      <c r="A6082" t="str">
        <f t="shared" si="94"/>
        <v>67194</v>
      </c>
      <c r="B6082" s="254" t="s">
        <v>6443</v>
      </c>
    </row>
    <row r="6083" spans="1:2">
      <c r="A6083" t="str">
        <f t="shared" ref="A6083:A6146" si="95">LEFT(B6083,5)</f>
        <v>67195</v>
      </c>
      <c r="B6083" s="254" t="s">
        <v>6444</v>
      </c>
    </row>
    <row r="6084" spans="1:2">
      <c r="A6084" t="str">
        <f t="shared" si="95"/>
        <v>67196</v>
      </c>
      <c r="B6084" s="254" t="s">
        <v>6445</v>
      </c>
    </row>
    <row r="6085" spans="1:2">
      <c r="A6085" t="str">
        <f t="shared" si="95"/>
        <v>67197</v>
      </c>
      <c r="B6085" s="254" t="s">
        <v>6446</v>
      </c>
    </row>
    <row r="6086" spans="1:2">
      <c r="A6086" t="str">
        <f t="shared" si="95"/>
        <v>67199</v>
      </c>
      <c r="B6086" s="254" t="s">
        <v>6447</v>
      </c>
    </row>
    <row r="6087" spans="1:2">
      <c r="A6087" t="str">
        <f t="shared" si="95"/>
        <v>67201</v>
      </c>
      <c r="B6087" s="254" t="s">
        <v>6448</v>
      </c>
    </row>
    <row r="6088" spans="1:2">
      <c r="A6088" t="str">
        <f t="shared" si="95"/>
        <v>67202</v>
      </c>
      <c r="B6088" s="254" t="s">
        <v>6449</v>
      </c>
    </row>
    <row r="6089" spans="1:2">
      <c r="A6089" t="str">
        <f t="shared" si="95"/>
        <v>67203</v>
      </c>
      <c r="B6089" s="254" t="s">
        <v>6450</v>
      </c>
    </row>
    <row r="6090" spans="1:2">
      <c r="A6090" t="str">
        <f t="shared" si="95"/>
        <v>67206</v>
      </c>
      <c r="B6090" s="254" t="s">
        <v>6451</v>
      </c>
    </row>
    <row r="6091" spans="1:2">
      <c r="A6091" t="str">
        <f t="shared" si="95"/>
        <v>67208</v>
      </c>
      <c r="B6091" s="254" t="s">
        <v>6452</v>
      </c>
    </row>
    <row r="6092" spans="1:2">
      <c r="A6092" t="str">
        <f t="shared" si="95"/>
        <v>67209</v>
      </c>
      <c r="B6092" s="254" t="s">
        <v>6453</v>
      </c>
    </row>
    <row r="6093" spans="1:2">
      <c r="A6093" t="str">
        <f t="shared" si="95"/>
        <v>67210</v>
      </c>
      <c r="B6093" s="254" t="s">
        <v>6454</v>
      </c>
    </row>
    <row r="6094" spans="1:2">
      <c r="A6094" t="str">
        <f t="shared" si="95"/>
        <v>67212</v>
      </c>
      <c r="B6094" s="254" t="s">
        <v>6455</v>
      </c>
    </row>
    <row r="6095" spans="1:2">
      <c r="A6095" t="str">
        <f t="shared" si="95"/>
        <v>67213</v>
      </c>
      <c r="B6095" s="254" t="s">
        <v>6456</v>
      </c>
    </row>
    <row r="6096" spans="1:2">
      <c r="A6096" t="str">
        <f t="shared" si="95"/>
        <v>67214</v>
      </c>
      <c r="B6096" s="254" t="s">
        <v>6457</v>
      </c>
    </row>
    <row r="6097" spans="1:2">
      <c r="A6097" t="str">
        <f t="shared" si="95"/>
        <v>67215</v>
      </c>
      <c r="B6097" s="254" t="s">
        <v>6458</v>
      </c>
    </row>
    <row r="6098" spans="1:2">
      <c r="A6098" t="str">
        <f t="shared" si="95"/>
        <v>67217</v>
      </c>
      <c r="B6098" s="254" t="s">
        <v>6459</v>
      </c>
    </row>
    <row r="6099" spans="1:2">
      <c r="A6099" t="str">
        <f t="shared" si="95"/>
        <v>67220</v>
      </c>
      <c r="B6099" s="254" t="s">
        <v>6460</v>
      </c>
    </row>
    <row r="6100" spans="1:2">
      <c r="A6100" t="str">
        <f t="shared" si="95"/>
        <v>67222</v>
      </c>
      <c r="B6100" s="254" t="s">
        <v>6461</v>
      </c>
    </row>
    <row r="6101" spans="1:2">
      <c r="A6101" t="str">
        <f t="shared" si="95"/>
        <v>67223</v>
      </c>
      <c r="B6101" s="254" t="s">
        <v>6462</v>
      </c>
    </row>
    <row r="6102" spans="1:2">
      <c r="A6102" t="str">
        <f t="shared" si="95"/>
        <v>67224</v>
      </c>
      <c r="B6102" s="254" t="s">
        <v>6463</v>
      </c>
    </row>
    <row r="6103" spans="1:2">
      <c r="A6103" t="str">
        <f t="shared" si="95"/>
        <v>67225</v>
      </c>
      <c r="B6103" s="254" t="s">
        <v>6464</v>
      </c>
    </row>
    <row r="6104" spans="1:2">
      <c r="A6104" t="str">
        <f t="shared" si="95"/>
        <v>67226</v>
      </c>
      <c r="B6104" s="254" t="s">
        <v>6465</v>
      </c>
    </row>
    <row r="6105" spans="1:2">
      <c r="A6105" t="str">
        <f t="shared" si="95"/>
        <v>67227</v>
      </c>
      <c r="B6105" s="254" t="s">
        <v>6466</v>
      </c>
    </row>
    <row r="6106" spans="1:2">
      <c r="A6106" t="str">
        <f t="shared" si="95"/>
        <v>67229</v>
      </c>
      <c r="B6106" s="254" t="s">
        <v>6467</v>
      </c>
    </row>
    <row r="6107" spans="1:2">
      <c r="A6107" t="str">
        <f t="shared" si="95"/>
        <v>67230</v>
      </c>
      <c r="B6107" s="254" t="s">
        <v>6468</v>
      </c>
    </row>
    <row r="6108" spans="1:2">
      <c r="A6108" t="str">
        <f t="shared" si="95"/>
        <v>67231</v>
      </c>
      <c r="B6108" s="254" t="s">
        <v>6469</v>
      </c>
    </row>
    <row r="6109" spans="1:2">
      <c r="A6109" t="str">
        <f t="shared" si="95"/>
        <v>67233</v>
      </c>
      <c r="B6109" s="254" t="s">
        <v>6470</v>
      </c>
    </row>
    <row r="6110" spans="1:2">
      <c r="A6110" t="str">
        <f t="shared" si="95"/>
        <v>67234</v>
      </c>
      <c r="B6110" s="254" t="s">
        <v>6471</v>
      </c>
    </row>
    <row r="6111" spans="1:2">
      <c r="A6111" t="str">
        <f t="shared" si="95"/>
        <v>67235</v>
      </c>
      <c r="B6111" s="254" t="s">
        <v>6472</v>
      </c>
    </row>
    <row r="6112" spans="1:2">
      <c r="A6112" t="str">
        <f t="shared" si="95"/>
        <v>67236</v>
      </c>
      <c r="B6112" s="254" t="s">
        <v>6473</v>
      </c>
    </row>
    <row r="6113" spans="1:2">
      <c r="A6113" t="str">
        <f t="shared" si="95"/>
        <v>67237</v>
      </c>
      <c r="B6113" s="254" t="s">
        <v>6474</v>
      </c>
    </row>
    <row r="6114" spans="1:2">
      <c r="A6114" t="str">
        <f t="shared" si="95"/>
        <v>67238</v>
      </c>
      <c r="B6114" s="254" t="s">
        <v>6475</v>
      </c>
    </row>
    <row r="6115" spans="1:2">
      <c r="A6115" t="str">
        <f t="shared" si="95"/>
        <v>67241</v>
      </c>
      <c r="B6115" s="254" t="s">
        <v>6476</v>
      </c>
    </row>
    <row r="6116" spans="1:2">
      <c r="A6116" t="str">
        <f t="shared" si="95"/>
        <v>67242</v>
      </c>
      <c r="B6116" s="254" t="s">
        <v>6477</v>
      </c>
    </row>
    <row r="6117" spans="1:2">
      <c r="A6117" t="str">
        <f t="shared" si="95"/>
        <v>67243</v>
      </c>
      <c r="B6117" s="254" t="s">
        <v>6478</v>
      </c>
    </row>
    <row r="6118" spans="1:2">
      <c r="A6118" t="str">
        <f t="shared" si="95"/>
        <v>67244</v>
      </c>
      <c r="B6118" s="254" t="s">
        <v>6479</v>
      </c>
    </row>
    <row r="6119" spans="1:2">
      <c r="A6119" t="str">
        <f t="shared" si="95"/>
        <v>67245</v>
      </c>
      <c r="B6119" s="254" t="s">
        <v>6480</v>
      </c>
    </row>
    <row r="6120" spans="1:2">
      <c r="A6120" t="str">
        <f t="shared" si="95"/>
        <v>67246</v>
      </c>
      <c r="B6120" s="254" t="s">
        <v>6481</v>
      </c>
    </row>
    <row r="6121" spans="1:2">
      <c r="A6121" t="str">
        <f t="shared" si="95"/>
        <v>67247</v>
      </c>
      <c r="B6121" s="254" t="s">
        <v>6482</v>
      </c>
    </row>
    <row r="6122" spans="1:2">
      <c r="A6122" t="str">
        <f t="shared" si="95"/>
        <v>67248</v>
      </c>
      <c r="B6122" s="254" t="s">
        <v>6483</v>
      </c>
    </row>
    <row r="6123" spans="1:2">
      <c r="A6123" t="str">
        <f t="shared" si="95"/>
        <v>67249</v>
      </c>
      <c r="B6123" s="254" t="s">
        <v>6484</v>
      </c>
    </row>
    <row r="6124" spans="1:2">
      <c r="A6124" t="str">
        <f t="shared" si="95"/>
        <v>67250</v>
      </c>
      <c r="B6124" s="254" t="s">
        <v>6485</v>
      </c>
    </row>
    <row r="6125" spans="1:2">
      <c r="A6125" t="str">
        <f t="shared" si="95"/>
        <v>67251</v>
      </c>
      <c r="B6125" s="254" t="s">
        <v>6486</v>
      </c>
    </row>
    <row r="6126" spans="1:2">
      <c r="A6126" t="str">
        <f t="shared" si="95"/>
        <v>67252</v>
      </c>
      <c r="B6126" s="254" t="s">
        <v>6487</v>
      </c>
    </row>
    <row r="6127" spans="1:2">
      <c r="A6127" t="str">
        <f t="shared" si="95"/>
        <v>67253</v>
      </c>
      <c r="B6127" s="254" t="s">
        <v>6488</v>
      </c>
    </row>
    <row r="6128" spans="1:2">
      <c r="A6128" t="str">
        <f t="shared" si="95"/>
        <v>67254</v>
      </c>
      <c r="B6128" s="254" t="s">
        <v>6489</v>
      </c>
    </row>
    <row r="6129" spans="1:2">
      <c r="A6129" t="str">
        <f t="shared" si="95"/>
        <v>67255</v>
      </c>
      <c r="B6129" s="254" t="s">
        <v>6490</v>
      </c>
    </row>
    <row r="6130" spans="1:2">
      <c r="A6130" t="str">
        <f t="shared" si="95"/>
        <v>67256</v>
      </c>
      <c r="B6130" s="254" t="s">
        <v>6491</v>
      </c>
    </row>
    <row r="6131" spans="1:2">
      <c r="A6131" t="str">
        <f t="shared" si="95"/>
        <v>67257</v>
      </c>
      <c r="B6131" s="254" t="s">
        <v>6492</v>
      </c>
    </row>
    <row r="6132" spans="1:2">
      <c r="A6132" t="str">
        <f t="shared" si="95"/>
        <v>67258</v>
      </c>
      <c r="B6132" s="254" t="s">
        <v>6493</v>
      </c>
    </row>
    <row r="6133" spans="1:2">
      <c r="A6133" t="str">
        <f t="shared" si="95"/>
        <v>67259</v>
      </c>
      <c r="B6133" s="254" t="s">
        <v>6494</v>
      </c>
    </row>
    <row r="6134" spans="1:2">
      <c r="A6134" t="str">
        <f t="shared" si="95"/>
        <v>67260</v>
      </c>
      <c r="B6134" s="254" t="s">
        <v>6495</v>
      </c>
    </row>
    <row r="6135" spans="1:2">
      <c r="A6135" t="str">
        <f t="shared" si="95"/>
        <v>67261</v>
      </c>
      <c r="B6135" s="254" t="s">
        <v>6496</v>
      </c>
    </row>
    <row r="6136" spans="1:2">
      <c r="A6136" t="str">
        <f t="shared" si="95"/>
        <v>67262</v>
      </c>
      <c r="B6136" s="254" t="s">
        <v>6497</v>
      </c>
    </row>
    <row r="6137" spans="1:2">
      <c r="A6137" t="str">
        <f t="shared" si="95"/>
        <v>67263</v>
      </c>
      <c r="B6137" s="254" t="s">
        <v>6498</v>
      </c>
    </row>
    <row r="6138" spans="1:2">
      <c r="A6138" t="str">
        <f t="shared" si="95"/>
        <v>67265</v>
      </c>
      <c r="B6138" s="254" t="s">
        <v>6499</v>
      </c>
    </row>
    <row r="6139" spans="1:2">
      <c r="A6139" t="str">
        <f t="shared" si="95"/>
        <v>67266</v>
      </c>
      <c r="B6139" s="254" t="s">
        <v>6500</v>
      </c>
    </row>
    <row r="6140" spans="1:2">
      <c r="A6140" t="str">
        <f t="shared" si="95"/>
        <v>67267</v>
      </c>
      <c r="B6140" s="254" t="s">
        <v>6501</v>
      </c>
    </row>
    <row r="6141" spans="1:2">
      <c r="A6141" t="str">
        <f t="shared" si="95"/>
        <v>67282</v>
      </c>
      <c r="B6141" s="254" t="s">
        <v>6502</v>
      </c>
    </row>
    <row r="6142" spans="1:2">
      <c r="A6142" t="str">
        <f t="shared" si="95"/>
        <v>67283</v>
      </c>
      <c r="B6142" s="254" t="s">
        <v>6503</v>
      </c>
    </row>
    <row r="6143" spans="1:2">
      <c r="A6143" t="str">
        <f t="shared" si="95"/>
        <v>67284</v>
      </c>
      <c r="B6143" s="254" t="s">
        <v>6504</v>
      </c>
    </row>
    <row r="6144" spans="1:2">
      <c r="A6144" t="str">
        <f t="shared" si="95"/>
        <v>67291</v>
      </c>
      <c r="B6144" s="254" t="s">
        <v>6505</v>
      </c>
    </row>
    <row r="6145" spans="1:2">
      <c r="A6145" t="str">
        <f t="shared" si="95"/>
        <v>67292</v>
      </c>
      <c r="B6145" s="254" t="s">
        <v>6506</v>
      </c>
    </row>
    <row r="6146" spans="1:2">
      <c r="A6146" t="str">
        <f t="shared" si="95"/>
        <v>67294</v>
      </c>
      <c r="B6146" s="254" t="s">
        <v>6507</v>
      </c>
    </row>
    <row r="6147" spans="1:2">
      <c r="A6147" t="str">
        <f t="shared" ref="A6147:A6210" si="96">LEFT(B6147,5)</f>
        <v>67296</v>
      </c>
      <c r="B6147" s="254" t="s">
        <v>6508</v>
      </c>
    </row>
    <row r="6148" spans="1:2">
      <c r="A6148" t="str">
        <f t="shared" si="96"/>
        <v>67297</v>
      </c>
      <c r="B6148" s="254" t="s">
        <v>6509</v>
      </c>
    </row>
    <row r="6149" spans="1:2">
      <c r="A6149" t="str">
        <f t="shared" si="96"/>
        <v>67298</v>
      </c>
      <c r="B6149" s="254" t="s">
        <v>6510</v>
      </c>
    </row>
    <row r="6150" spans="1:2">
      <c r="A6150" t="str">
        <f t="shared" si="96"/>
        <v>67299</v>
      </c>
      <c r="B6150" s="254" t="s">
        <v>6511</v>
      </c>
    </row>
    <row r="6151" spans="1:2">
      <c r="A6151" t="str">
        <f t="shared" si="96"/>
        <v>67300</v>
      </c>
      <c r="B6151" s="254" t="s">
        <v>6512</v>
      </c>
    </row>
    <row r="6152" spans="1:2">
      <c r="A6152" t="str">
        <f t="shared" si="96"/>
        <v>67302</v>
      </c>
      <c r="B6152" s="254" t="s">
        <v>6513</v>
      </c>
    </row>
    <row r="6153" spans="1:2">
      <c r="A6153" t="str">
        <f t="shared" si="96"/>
        <v>67303</v>
      </c>
      <c r="B6153" s="254" t="s">
        <v>6514</v>
      </c>
    </row>
    <row r="6154" spans="1:2">
      <c r="A6154" t="str">
        <f t="shared" si="96"/>
        <v>67304</v>
      </c>
      <c r="B6154" s="254" t="s">
        <v>6515</v>
      </c>
    </row>
    <row r="6155" spans="1:2">
      <c r="A6155" t="str">
        <f t="shared" si="96"/>
        <v>67305</v>
      </c>
      <c r="B6155" s="254" t="s">
        <v>6516</v>
      </c>
    </row>
    <row r="6156" spans="1:2">
      <c r="A6156" t="str">
        <f t="shared" si="96"/>
        <v>67306</v>
      </c>
      <c r="B6156" s="254" t="s">
        <v>6517</v>
      </c>
    </row>
    <row r="6157" spans="1:2">
      <c r="A6157" t="str">
        <f t="shared" si="96"/>
        <v>67308</v>
      </c>
      <c r="B6157" s="254" t="s">
        <v>6518</v>
      </c>
    </row>
    <row r="6158" spans="1:2">
      <c r="A6158" t="str">
        <f t="shared" si="96"/>
        <v>67309</v>
      </c>
      <c r="B6158" s="254" t="s">
        <v>6519</v>
      </c>
    </row>
    <row r="6159" spans="1:2">
      <c r="A6159" t="str">
        <f t="shared" si="96"/>
        <v>67310</v>
      </c>
      <c r="B6159" s="254" t="s">
        <v>6520</v>
      </c>
    </row>
    <row r="6160" spans="1:2">
      <c r="A6160" t="str">
        <f t="shared" si="96"/>
        <v>67311</v>
      </c>
      <c r="B6160" s="254" t="s">
        <v>6521</v>
      </c>
    </row>
    <row r="6161" spans="1:2">
      <c r="A6161" t="str">
        <f t="shared" si="96"/>
        <v>67312</v>
      </c>
      <c r="B6161" s="254" t="s">
        <v>6522</v>
      </c>
    </row>
    <row r="6162" spans="1:2">
      <c r="A6162" t="str">
        <f t="shared" si="96"/>
        <v>67313</v>
      </c>
      <c r="B6162" s="254" t="s">
        <v>6523</v>
      </c>
    </row>
    <row r="6163" spans="1:2">
      <c r="A6163" t="str">
        <f t="shared" si="96"/>
        <v>67314</v>
      </c>
      <c r="B6163" s="254" t="s">
        <v>6524</v>
      </c>
    </row>
    <row r="6164" spans="1:2">
      <c r="A6164" t="str">
        <f t="shared" si="96"/>
        <v>67315</v>
      </c>
      <c r="B6164" s="254" t="s">
        <v>6525</v>
      </c>
    </row>
    <row r="6165" spans="1:2">
      <c r="A6165" t="str">
        <f t="shared" si="96"/>
        <v>67318</v>
      </c>
      <c r="B6165" s="254" t="s">
        <v>6526</v>
      </c>
    </row>
    <row r="6166" spans="1:2">
      <c r="A6166" t="str">
        <f t="shared" si="96"/>
        <v>67319</v>
      </c>
      <c r="B6166" s="254" t="s">
        <v>6527</v>
      </c>
    </row>
    <row r="6167" spans="1:2">
      <c r="A6167" t="str">
        <f t="shared" si="96"/>
        <v>67320</v>
      </c>
      <c r="B6167" s="254" t="s">
        <v>6528</v>
      </c>
    </row>
    <row r="6168" spans="1:2">
      <c r="A6168" t="str">
        <f t="shared" si="96"/>
        <v>67321</v>
      </c>
      <c r="B6168" s="254" t="s">
        <v>6529</v>
      </c>
    </row>
    <row r="6169" spans="1:2">
      <c r="A6169" t="str">
        <f t="shared" si="96"/>
        <v>67322</v>
      </c>
      <c r="B6169" s="254" t="s">
        <v>6530</v>
      </c>
    </row>
    <row r="6170" spans="1:2">
      <c r="A6170" t="str">
        <f t="shared" si="96"/>
        <v>67323</v>
      </c>
      <c r="B6170" s="254" t="s">
        <v>6531</v>
      </c>
    </row>
    <row r="6171" spans="1:2">
      <c r="A6171" t="str">
        <f t="shared" si="96"/>
        <v>67324</v>
      </c>
      <c r="B6171" s="254" t="s">
        <v>6532</v>
      </c>
    </row>
    <row r="6172" spans="1:2">
      <c r="A6172" t="str">
        <f t="shared" si="96"/>
        <v>67325</v>
      </c>
      <c r="B6172" s="254" t="s">
        <v>6533</v>
      </c>
    </row>
    <row r="6173" spans="1:2">
      <c r="A6173" t="str">
        <f t="shared" si="96"/>
        <v>67326</v>
      </c>
      <c r="B6173" s="254" t="s">
        <v>6534</v>
      </c>
    </row>
    <row r="6174" spans="1:2">
      <c r="A6174" t="str">
        <f t="shared" si="96"/>
        <v>67327</v>
      </c>
      <c r="B6174" s="254" t="s">
        <v>6535</v>
      </c>
    </row>
    <row r="6175" spans="1:2">
      <c r="A6175" t="str">
        <f t="shared" si="96"/>
        <v>67328</v>
      </c>
      <c r="B6175" s="254" t="s">
        <v>6536</v>
      </c>
    </row>
    <row r="6176" spans="1:2">
      <c r="A6176" t="str">
        <f t="shared" si="96"/>
        <v>67330</v>
      </c>
      <c r="B6176" s="254" t="s">
        <v>6537</v>
      </c>
    </row>
    <row r="6177" spans="1:2">
      <c r="A6177" t="str">
        <f t="shared" si="96"/>
        <v>67331</v>
      </c>
      <c r="B6177" s="254" t="s">
        <v>6538</v>
      </c>
    </row>
    <row r="6178" spans="1:2">
      <c r="A6178" t="str">
        <f t="shared" si="96"/>
        <v>67332</v>
      </c>
      <c r="B6178" s="254" t="s">
        <v>6539</v>
      </c>
    </row>
    <row r="6179" spans="1:2">
      <c r="A6179" t="str">
        <f t="shared" si="96"/>
        <v>67335</v>
      </c>
      <c r="B6179" s="254" t="s">
        <v>6540</v>
      </c>
    </row>
    <row r="6180" spans="1:2">
      <c r="A6180" t="str">
        <f t="shared" si="96"/>
        <v>67336</v>
      </c>
      <c r="B6180" s="254" t="s">
        <v>6541</v>
      </c>
    </row>
    <row r="6181" spans="1:2">
      <c r="A6181" t="str">
        <f t="shared" si="96"/>
        <v>67337</v>
      </c>
      <c r="B6181" s="254" t="s">
        <v>6542</v>
      </c>
    </row>
    <row r="6182" spans="1:2">
      <c r="A6182" t="str">
        <f t="shared" si="96"/>
        <v>67338</v>
      </c>
      <c r="B6182" s="254" t="s">
        <v>6543</v>
      </c>
    </row>
    <row r="6183" spans="1:2">
      <c r="A6183" t="str">
        <f t="shared" si="96"/>
        <v>67339</v>
      </c>
      <c r="B6183" s="254" t="s">
        <v>6544</v>
      </c>
    </row>
    <row r="6184" spans="1:2">
      <c r="A6184" t="str">
        <f t="shared" si="96"/>
        <v>67340</v>
      </c>
      <c r="B6184" s="254" t="s">
        <v>6545</v>
      </c>
    </row>
    <row r="6185" spans="1:2">
      <c r="A6185" t="str">
        <f t="shared" si="96"/>
        <v>67342</v>
      </c>
      <c r="B6185" s="254" t="s">
        <v>6546</v>
      </c>
    </row>
    <row r="6186" spans="1:2">
      <c r="A6186" t="str">
        <f t="shared" si="96"/>
        <v>67343</v>
      </c>
      <c r="B6186" s="254" t="s">
        <v>6547</v>
      </c>
    </row>
    <row r="6187" spans="1:2">
      <c r="A6187" t="str">
        <f t="shared" si="96"/>
        <v>67346</v>
      </c>
      <c r="B6187" s="254" t="s">
        <v>6548</v>
      </c>
    </row>
    <row r="6188" spans="1:2">
      <c r="A6188" t="str">
        <f t="shared" si="96"/>
        <v>67347</v>
      </c>
      <c r="B6188" s="254" t="s">
        <v>6549</v>
      </c>
    </row>
    <row r="6189" spans="1:2">
      <c r="A6189" t="str">
        <f t="shared" si="96"/>
        <v>67348</v>
      </c>
      <c r="B6189" s="254" t="s">
        <v>6550</v>
      </c>
    </row>
    <row r="6190" spans="1:2">
      <c r="A6190" t="str">
        <f t="shared" si="96"/>
        <v>67349</v>
      </c>
      <c r="B6190" s="254" t="s">
        <v>6551</v>
      </c>
    </row>
    <row r="6191" spans="1:2">
      <c r="A6191" t="str">
        <f t="shared" si="96"/>
        <v>67350</v>
      </c>
      <c r="B6191" s="254" t="s">
        <v>6552</v>
      </c>
    </row>
    <row r="6192" spans="1:2">
      <c r="A6192" t="str">
        <f t="shared" si="96"/>
        <v>67354</v>
      </c>
      <c r="B6192" s="254" t="s">
        <v>6553</v>
      </c>
    </row>
    <row r="6193" spans="1:2">
      <c r="A6193" t="str">
        <f t="shared" si="96"/>
        <v>67357</v>
      </c>
      <c r="B6193" s="254" t="s">
        <v>6554</v>
      </c>
    </row>
    <row r="6194" spans="1:2">
      <c r="A6194" t="str">
        <f t="shared" si="96"/>
        <v>67358</v>
      </c>
      <c r="B6194" s="254" t="s">
        <v>6555</v>
      </c>
    </row>
    <row r="6195" spans="1:2">
      <c r="A6195" t="str">
        <f t="shared" si="96"/>
        <v>67359</v>
      </c>
      <c r="B6195" s="254" t="s">
        <v>6556</v>
      </c>
    </row>
    <row r="6196" spans="1:2">
      <c r="A6196" t="str">
        <f t="shared" si="96"/>
        <v>67360</v>
      </c>
      <c r="B6196" s="254" t="s">
        <v>6557</v>
      </c>
    </row>
    <row r="6197" spans="1:2">
      <c r="A6197" t="str">
        <f t="shared" si="96"/>
        <v>67362</v>
      </c>
      <c r="B6197" s="254" t="s">
        <v>6558</v>
      </c>
    </row>
    <row r="6198" spans="1:2">
      <c r="A6198" t="str">
        <f t="shared" si="96"/>
        <v>67363</v>
      </c>
      <c r="B6198" s="254" t="s">
        <v>6559</v>
      </c>
    </row>
    <row r="6199" spans="1:2">
      <c r="A6199" t="str">
        <f t="shared" si="96"/>
        <v>67364</v>
      </c>
      <c r="B6199" s="254" t="s">
        <v>6560</v>
      </c>
    </row>
    <row r="6200" spans="1:2">
      <c r="A6200" t="str">
        <f t="shared" si="96"/>
        <v>67365</v>
      </c>
      <c r="B6200" s="254" t="s">
        <v>6561</v>
      </c>
    </row>
    <row r="6201" spans="1:2">
      <c r="A6201" t="str">
        <f t="shared" si="96"/>
        <v>67366</v>
      </c>
      <c r="B6201" s="254" t="s">
        <v>6562</v>
      </c>
    </row>
    <row r="6202" spans="1:2">
      <c r="A6202" t="str">
        <f t="shared" si="96"/>
        <v>67367</v>
      </c>
      <c r="B6202" s="254" t="s">
        <v>6563</v>
      </c>
    </row>
    <row r="6203" spans="1:2">
      <c r="A6203" t="str">
        <f t="shared" si="96"/>
        <v>67368</v>
      </c>
      <c r="B6203" s="254" t="s">
        <v>6564</v>
      </c>
    </row>
    <row r="6204" spans="1:2">
      <c r="A6204" t="str">
        <f t="shared" si="96"/>
        <v>67369</v>
      </c>
      <c r="B6204" s="254" t="s">
        <v>6565</v>
      </c>
    </row>
    <row r="6205" spans="1:2">
      <c r="A6205" t="str">
        <f t="shared" si="96"/>
        <v>67370</v>
      </c>
      <c r="B6205" s="254" t="s">
        <v>6566</v>
      </c>
    </row>
    <row r="6206" spans="1:2">
      <c r="A6206" t="str">
        <f t="shared" si="96"/>
        <v>67371</v>
      </c>
      <c r="B6206" s="254" t="s">
        <v>6567</v>
      </c>
    </row>
    <row r="6207" spans="1:2">
      <c r="A6207" t="str">
        <f t="shared" si="96"/>
        <v>67372</v>
      </c>
      <c r="B6207" s="254" t="s">
        <v>6568</v>
      </c>
    </row>
    <row r="6208" spans="1:2">
      <c r="A6208" t="str">
        <f t="shared" si="96"/>
        <v>67373</v>
      </c>
      <c r="B6208" s="254" t="s">
        <v>6569</v>
      </c>
    </row>
    <row r="6209" spans="1:2">
      <c r="A6209" t="str">
        <f t="shared" si="96"/>
        <v>67374</v>
      </c>
      <c r="B6209" s="254" t="s">
        <v>6570</v>
      </c>
    </row>
    <row r="6210" spans="1:2">
      <c r="A6210" t="str">
        <f t="shared" si="96"/>
        <v>67375</v>
      </c>
      <c r="B6210" s="254" t="s">
        <v>6571</v>
      </c>
    </row>
    <row r="6211" spans="1:2">
      <c r="A6211" t="str">
        <f t="shared" ref="A6211:A6274" si="97">LEFT(B6211,5)</f>
        <v>67376</v>
      </c>
      <c r="B6211" s="254" t="s">
        <v>6572</v>
      </c>
    </row>
    <row r="6212" spans="1:2">
      <c r="A6212" t="str">
        <f t="shared" si="97"/>
        <v>67377</v>
      </c>
      <c r="B6212" s="254" t="s">
        <v>6573</v>
      </c>
    </row>
    <row r="6213" spans="1:2">
      <c r="A6213" t="str">
        <f t="shared" si="97"/>
        <v>67378</v>
      </c>
      <c r="B6213" s="254" t="s">
        <v>6574</v>
      </c>
    </row>
    <row r="6214" spans="1:2">
      <c r="A6214" t="str">
        <f t="shared" si="97"/>
        <v>67381</v>
      </c>
      <c r="B6214" s="254" t="s">
        <v>6575</v>
      </c>
    </row>
    <row r="6215" spans="1:2">
      <c r="A6215" t="str">
        <f t="shared" si="97"/>
        <v>67383</v>
      </c>
      <c r="B6215" s="254" t="s">
        <v>6576</v>
      </c>
    </row>
    <row r="6216" spans="1:2">
      <c r="A6216" t="str">
        <f t="shared" si="97"/>
        <v>67384</v>
      </c>
      <c r="B6216" s="254" t="s">
        <v>6577</v>
      </c>
    </row>
    <row r="6217" spans="1:2">
      <c r="A6217" t="str">
        <f t="shared" si="97"/>
        <v>67385</v>
      </c>
      <c r="B6217" s="254" t="s">
        <v>6578</v>
      </c>
    </row>
    <row r="6218" spans="1:2">
      <c r="A6218" t="str">
        <f t="shared" si="97"/>
        <v>67386</v>
      </c>
      <c r="B6218" s="254" t="s">
        <v>6579</v>
      </c>
    </row>
    <row r="6219" spans="1:2">
      <c r="A6219" t="str">
        <f t="shared" si="97"/>
        <v>67388</v>
      </c>
      <c r="B6219" s="254" t="s">
        <v>6580</v>
      </c>
    </row>
    <row r="6220" spans="1:2">
      <c r="A6220" t="str">
        <f t="shared" si="97"/>
        <v>67389</v>
      </c>
      <c r="B6220" s="254" t="s">
        <v>6581</v>
      </c>
    </row>
    <row r="6221" spans="1:2">
      <c r="A6221" t="str">
        <f t="shared" si="97"/>
        <v>67390</v>
      </c>
      <c r="B6221" s="254" t="s">
        <v>6582</v>
      </c>
    </row>
    <row r="6222" spans="1:2">
      <c r="A6222" t="str">
        <f t="shared" si="97"/>
        <v>67391</v>
      </c>
      <c r="B6222" s="254" t="s">
        <v>6583</v>
      </c>
    </row>
    <row r="6223" spans="1:2">
      <c r="A6223" t="str">
        <f t="shared" si="97"/>
        <v>67392</v>
      </c>
      <c r="B6223" s="254" t="s">
        <v>6584</v>
      </c>
    </row>
    <row r="6224" spans="1:2">
      <c r="A6224" t="str">
        <f t="shared" si="97"/>
        <v>67393</v>
      </c>
      <c r="B6224" s="254" t="s">
        <v>6585</v>
      </c>
    </row>
    <row r="6225" spans="1:2">
      <c r="A6225" t="str">
        <f t="shared" si="97"/>
        <v>67394</v>
      </c>
      <c r="B6225" s="254" t="s">
        <v>6586</v>
      </c>
    </row>
    <row r="6226" spans="1:2">
      <c r="A6226" t="str">
        <f t="shared" si="97"/>
        <v>67395</v>
      </c>
      <c r="B6226" s="254" t="s">
        <v>6587</v>
      </c>
    </row>
    <row r="6227" spans="1:2">
      <c r="A6227" t="str">
        <f t="shared" si="97"/>
        <v>67396</v>
      </c>
      <c r="B6227" s="254" t="s">
        <v>6588</v>
      </c>
    </row>
    <row r="6228" spans="1:2">
      <c r="A6228" t="str">
        <f t="shared" si="97"/>
        <v>67397</v>
      </c>
      <c r="B6228" s="254" t="s">
        <v>6589</v>
      </c>
    </row>
    <row r="6229" spans="1:2">
      <c r="A6229" t="str">
        <f t="shared" si="97"/>
        <v>67398</v>
      </c>
      <c r="B6229" s="254" t="s">
        <v>6590</v>
      </c>
    </row>
    <row r="6230" spans="1:2">
      <c r="A6230" t="str">
        <f t="shared" si="97"/>
        <v>67399</v>
      </c>
      <c r="B6230" s="254" t="s">
        <v>6591</v>
      </c>
    </row>
    <row r="6231" spans="1:2">
      <c r="A6231" t="str">
        <f t="shared" si="97"/>
        <v>67400</v>
      </c>
      <c r="B6231" s="254" t="s">
        <v>6592</v>
      </c>
    </row>
    <row r="6232" spans="1:2">
      <c r="A6232" t="str">
        <f t="shared" si="97"/>
        <v>67401</v>
      </c>
      <c r="B6232" s="254" t="s">
        <v>6593</v>
      </c>
    </row>
    <row r="6233" spans="1:2">
      <c r="A6233" t="str">
        <f t="shared" si="97"/>
        <v>67402</v>
      </c>
      <c r="B6233" s="254" t="s">
        <v>6594</v>
      </c>
    </row>
    <row r="6234" spans="1:2">
      <c r="A6234" t="str">
        <f t="shared" si="97"/>
        <v>67403</v>
      </c>
      <c r="B6234" s="254" t="s">
        <v>6595</v>
      </c>
    </row>
    <row r="6235" spans="1:2">
      <c r="A6235" t="str">
        <f t="shared" si="97"/>
        <v>67404</v>
      </c>
      <c r="B6235" s="254" t="s">
        <v>6596</v>
      </c>
    </row>
    <row r="6236" spans="1:2">
      <c r="A6236" t="str">
        <f t="shared" si="97"/>
        <v>67405</v>
      </c>
      <c r="B6236" s="254" t="s">
        <v>6597</v>
      </c>
    </row>
    <row r="6237" spans="1:2">
      <c r="A6237" t="str">
        <f t="shared" si="97"/>
        <v>67406</v>
      </c>
      <c r="B6237" s="254" t="s">
        <v>6598</v>
      </c>
    </row>
    <row r="6238" spans="1:2">
      <c r="A6238" t="str">
        <f t="shared" si="97"/>
        <v>67407</v>
      </c>
      <c r="B6238" s="254" t="s">
        <v>6599</v>
      </c>
    </row>
    <row r="6239" spans="1:2">
      <c r="A6239" t="str">
        <f t="shared" si="97"/>
        <v>67408</v>
      </c>
      <c r="B6239" s="254" t="s">
        <v>6600</v>
      </c>
    </row>
    <row r="6240" spans="1:2">
      <c r="A6240" t="str">
        <f t="shared" si="97"/>
        <v>67410</v>
      </c>
      <c r="B6240" s="254" t="s">
        <v>6601</v>
      </c>
    </row>
    <row r="6241" spans="1:2">
      <c r="A6241" t="str">
        <f t="shared" si="97"/>
        <v>67413</v>
      </c>
      <c r="B6241" s="254" t="s">
        <v>6602</v>
      </c>
    </row>
    <row r="6242" spans="1:2">
      <c r="A6242" t="str">
        <f t="shared" si="97"/>
        <v>67415</v>
      </c>
      <c r="B6242" s="254" t="s">
        <v>6603</v>
      </c>
    </row>
    <row r="6243" spans="1:2">
      <c r="A6243" t="str">
        <f t="shared" si="97"/>
        <v>67416</v>
      </c>
      <c r="B6243" s="254" t="s">
        <v>6604</v>
      </c>
    </row>
    <row r="6244" spans="1:2">
      <c r="A6244" t="str">
        <f t="shared" si="97"/>
        <v>67417</v>
      </c>
      <c r="B6244" s="254" t="s">
        <v>6605</v>
      </c>
    </row>
    <row r="6245" spans="1:2">
      <c r="A6245" t="str">
        <f t="shared" si="97"/>
        <v>67418</v>
      </c>
      <c r="B6245" s="254" t="s">
        <v>6606</v>
      </c>
    </row>
    <row r="6246" spans="1:2">
      <c r="A6246" t="str">
        <f t="shared" si="97"/>
        <v>67419</v>
      </c>
      <c r="B6246" s="254" t="s">
        <v>6607</v>
      </c>
    </row>
    <row r="6247" spans="1:2">
      <c r="A6247" t="str">
        <f t="shared" si="97"/>
        <v>67420</v>
      </c>
      <c r="B6247" s="254" t="s">
        <v>6608</v>
      </c>
    </row>
    <row r="6248" spans="1:2">
      <c r="A6248" t="str">
        <f t="shared" si="97"/>
        <v>67421</v>
      </c>
      <c r="B6248" s="254" t="s">
        <v>6609</v>
      </c>
    </row>
    <row r="6249" spans="1:2">
      <c r="A6249" t="str">
        <f t="shared" si="97"/>
        <v>67422</v>
      </c>
      <c r="B6249" s="254" t="s">
        <v>6610</v>
      </c>
    </row>
    <row r="6250" spans="1:2">
      <c r="A6250" t="str">
        <f t="shared" si="97"/>
        <v>67423</v>
      </c>
      <c r="B6250" s="254" t="s">
        <v>6611</v>
      </c>
    </row>
    <row r="6251" spans="1:2">
      <c r="A6251" t="str">
        <f t="shared" si="97"/>
        <v>67424</v>
      </c>
      <c r="B6251" s="254" t="s">
        <v>6612</v>
      </c>
    </row>
    <row r="6252" spans="1:2">
      <c r="A6252" t="str">
        <f t="shared" si="97"/>
        <v>67425</v>
      </c>
      <c r="B6252" s="254" t="s">
        <v>6613</v>
      </c>
    </row>
    <row r="6253" spans="1:2">
      <c r="A6253" t="str">
        <f t="shared" si="97"/>
        <v>67426</v>
      </c>
      <c r="B6253" s="254" t="s">
        <v>6614</v>
      </c>
    </row>
    <row r="6254" spans="1:2">
      <c r="A6254" t="str">
        <f t="shared" si="97"/>
        <v>67428</v>
      </c>
      <c r="B6254" s="254" t="s">
        <v>6615</v>
      </c>
    </row>
    <row r="6255" spans="1:2">
      <c r="A6255" t="str">
        <f t="shared" si="97"/>
        <v>67429</v>
      </c>
      <c r="B6255" s="254" t="s">
        <v>6616</v>
      </c>
    </row>
    <row r="6256" spans="1:2">
      <c r="A6256" t="str">
        <f t="shared" si="97"/>
        <v>67430</v>
      </c>
      <c r="B6256" s="254" t="s">
        <v>6617</v>
      </c>
    </row>
    <row r="6257" spans="1:2">
      <c r="A6257" t="str">
        <f t="shared" si="97"/>
        <v>67431</v>
      </c>
      <c r="B6257" s="254" t="s">
        <v>6618</v>
      </c>
    </row>
    <row r="6258" spans="1:2">
      <c r="A6258" t="str">
        <f t="shared" si="97"/>
        <v>67432</v>
      </c>
      <c r="B6258" s="254" t="s">
        <v>6619</v>
      </c>
    </row>
    <row r="6259" spans="1:2">
      <c r="A6259" t="str">
        <f t="shared" si="97"/>
        <v>67433</v>
      </c>
      <c r="B6259" s="254" t="s">
        <v>6620</v>
      </c>
    </row>
    <row r="6260" spans="1:2">
      <c r="A6260" t="str">
        <f t="shared" si="97"/>
        <v>67434</v>
      </c>
      <c r="B6260" s="254" t="s">
        <v>6621</v>
      </c>
    </row>
    <row r="6261" spans="1:2">
      <c r="A6261" t="str">
        <f t="shared" si="97"/>
        <v>67435</v>
      </c>
      <c r="B6261" s="254" t="s">
        <v>6622</v>
      </c>
    </row>
    <row r="6262" spans="1:2">
      <c r="A6262" t="str">
        <f t="shared" si="97"/>
        <v>67436</v>
      </c>
      <c r="B6262" s="254" t="s">
        <v>6623</v>
      </c>
    </row>
    <row r="6263" spans="1:2">
      <c r="A6263" t="str">
        <f t="shared" si="97"/>
        <v>67437</v>
      </c>
      <c r="B6263" s="254" t="s">
        <v>6624</v>
      </c>
    </row>
    <row r="6264" spans="1:2">
      <c r="A6264" t="str">
        <f t="shared" si="97"/>
        <v>67439</v>
      </c>
      <c r="B6264" s="254" t="s">
        <v>6625</v>
      </c>
    </row>
    <row r="6265" spans="1:2">
      <c r="A6265" t="str">
        <f t="shared" si="97"/>
        <v>67440</v>
      </c>
      <c r="B6265" s="254" t="s">
        <v>6626</v>
      </c>
    </row>
    <row r="6266" spans="1:2">
      <c r="A6266" t="str">
        <f t="shared" si="97"/>
        <v>67441</v>
      </c>
      <c r="B6266" s="254" t="s">
        <v>6627</v>
      </c>
    </row>
    <row r="6267" spans="1:2">
      <c r="A6267" t="str">
        <f t="shared" si="97"/>
        <v>67442</v>
      </c>
      <c r="B6267" s="254" t="s">
        <v>6628</v>
      </c>
    </row>
    <row r="6268" spans="1:2">
      <c r="A6268" t="str">
        <f t="shared" si="97"/>
        <v>67443</v>
      </c>
      <c r="B6268" s="254" t="s">
        <v>6629</v>
      </c>
    </row>
    <row r="6269" spans="1:2">
      <c r="A6269" t="str">
        <f t="shared" si="97"/>
        <v>67444</v>
      </c>
      <c r="B6269" s="254" t="s">
        <v>6630</v>
      </c>
    </row>
    <row r="6270" spans="1:2">
      <c r="A6270" t="str">
        <f t="shared" si="97"/>
        <v>67445</v>
      </c>
      <c r="B6270" s="254" t="s">
        <v>6631</v>
      </c>
    </row>
    <row r="6271" spans="1:2">
      <c r="A6271" t="str">
        <f t="shared" si="97"/>
        <v>67446</v>
      </c>
      <c r="B6271" s="254" t="s">
        <v>6632</v>
      </c>
    </row>
    <row r="6272" spans="1:2">
      <c r="A6272" t="str">
        <f t="shared" si="97"/>
        <v>67449</v>
      </c>
      <c r="B6272" s="254" t="s">
        <v>6633</v>
      </c>
    </row>
    <row r="6273" spans="1:2">
      <c r="A6273" t="str">
        <f t="shared" si="97"/>
        <v>67451</v>
      </c>
      <c r="B6273" s="254" t="s">
        <v>6634</v>
      </c>
    </row>
    <row r="6274" spans="1:2">
      <c r="A6274" t="str">
        <f t="shared" si="97"/>
        <v>67452</v>
      </c>
      <c r="B6274" s="254" t="s">
        <v>6635</v>
      </c>
    </row>
    <row r="6275" spans="1:2">
      <c r="A6275" t="str">
        <f t="shared" ref="A6275:A6338" si="98">LEFT(B6275,5)</f>
        <v>67453</v>
      </c>
      <c r="B6275" s="254" t="s">
        <v>6636</v>
      </c>
    </row>
    <row r="6276" spans="1:2">
      <c r="A6276" t="str">
        <f t="shared" si="98"/>
        <v>67454</v>
      </c>
      <c r="B6276" s="254" t="s">
        <v>6637</v>
      </c>
    </row>
    <row r="6277" spans="1:2">
      <c r="A6277" t="str">
        <f t="shared" si="98"/>
        <v>67455</v>
      </c>
      <c r="B6277" s="254" t="s">
        <v>6638</v>
      </c>
    </row>
    <row r="6278" spans="1:2">
      <c r="A6278" t="str">
        <f t="shared" si="98"/>
        <v>67456</v>
      </c>
      <c r="B6278" s="254" t="s">
        <v>6639</v>
      </c>
    </row>
    <row r="6279" spans="1:2">
      <c r="A6279" t="str">
        <f t="shared" si="98"/>
        <v>67457</v>
      </c>
      <c r="B6279" s="254" t="s">
        <v>6640</v>
      </c>
    </row>
    <row r="6280" spans="1:2">
      <c r="A6280" t="str">
        <f t="shared" si="98"/>
        <v>67458</v>
      </c>
      <c r="B6280" s="254" t="s">
        <v>6641</v>
      </c>
    </row>
    <row r="6281" spans="1:2">
      <c r="A6281" t="str">
        <f t="shared" si="98"/>
        <v>67459</v>
      </c>
      <c r="B6281" s="254" t="s">
        <v>6642</v>
      </c>
    </row>
    <row r="6282" spans="1:2">
      <c r="A6282" t="str">
        <f t="shared" si="98"/>
        <v>67461</v>
      </c>
      <c r="B6282" s="254" t="s">
        <v>6643</v>
      </c>
    </row>
    <row r="6283" spans="1:2">
      <c r="A6283" t="str">
        <f t="shared" si="98"/>
        <v>67462</v>
      </c>
      <c r="B6283" s="254" t="s">
        <v>6644</v>
      </c>
    </row>
    <row r="6284" spans="1:2">
      <c r="A6284" t="str">
        <f t="shared" si="98"/>
        <v>67463</v>
      </c>
      <c r="B6284" s="254" t="s">
        <v>6645</v>
      </c>
    </row>
    <row r="6285" spans="1:2">
      <c r="A6285" t="str">
        <f t="shared" si="98"/>
        <v>67464</v>
      </c>
      <c r="B6285" s="254" t="s">
        <v>6646</v>
      </c>
    </row>
    <row r="6286" spans="1:2">
      <c r="A6286" t="str">
        <f t="shared" si="98"/>
        <v>67465</v>
      </c>
      <c r="B6286" s="254" t="s">
        <v>6647</v>
      </c>
    </row>
    <row r="6287" spans="1:2">
      <c r="A6287" t="str">
        <f t="shared" si="98"/>
        <v>67466</v>
      </c>
      <c r="B6287" s="254" t="s">
        <v>6648</v>
      </c>
    </row>
    <row r="6288" spans="1:2">
      <c r="A6288" t="str">
        <f t="shared" si="98"/>
        <v>67467</v>
      </c>
      <c r="B6288" s="254" t="s">
        <v>6649</v>
      </c>
    </row>
    <row r="6289" spans="1:2">
      <c r="A6289" t="str">
        <f t="shared" si="98"/>
        <v>67468</v>
      </c>
      <c r="B6289" s="254" t="s">
        <v>6650</v>
      </c>
    </row>
    <row r="6290" spans="1:2">
      <c r="A6290" t="str">
        <f t="shared" si="98"/>
        <v>67469</v>
      </c>
      <c r="B6290" s="254" t="s">
        <v>6651</v>
      </c>
    </row>
    <row r="6291" spans="1:2">
      <c r="A6291" t="str">
        <f t="shared" si="98"/>
        <v>67470</v>
      </c>
      <c r="B6291" s="254" t="s">
        <v>6652</v>
      </c>
    </row>
    <row r="6292" spans="1:2">
      <c r="A6292" t="str">
        <f t="shared" si="98"/>
        <v>67472</v>
      </c>
      <c r="B6292" s="254" t="s">
        <v>6653</v>
      </c>
    </row>
    <row r="6293" spans="1:2">
      <c r="A6293" t="str">
        <f t="shared" si="98"/>
        <v>67473</v>
      </c>
      <c r="B6293" s="254" t="s">
        <v>6654</v>
      </c>
    </row>
    <row r="6294" spans="1:2">
      <c r="A6294" t="str">
        <f t="shared" si="98"/>
        <v>67474</v>
      </c>
      <c r="B6294" s="254" t="s">
        <v>6655</v>
      </c>
    </row>
    <row r="6295" spans="1:2">
      <c r="A6295" t="str">
        <f t="shared" si="98"/>
        <v>67475</v>
      </c>
      <c r="B6295" s="254" t="s">
        <v>6656</v>
      </c>
    </row>
    <row r="6296" spans="1:2">
      <c r="A6296" t="str">
        <f t="shared" si="98"/>
        <v>67476</v>
      </c>
      <c r="B6296" s="254" t="s">
        <v>6657</v>
      </c>
    </row>
    <row r="6297" spans="1:2">
      <c r="A6297" t="str">
        <f t="shared" si="98"/>
        <v>67480</v>
      </c>
      <c r="B6297" s="254" t="s">
        <v>6658</v>
      </c>
    </row>
    <row r="6298" spans="1:2">
      <c r="A6298" t="str">
        <f t="shared" si="98"/>
        <v>67481</v>
      </c>
      <c r="B6298" s="254" t="s">
        <v>6659</v>
      </c>
    </row>
    <row r="6299" spans="1:2">
      <c r="A6299" t="str">
        <f t="shared" si="98"/>
        <v>67482</v>
      </c>
      <c r="B6299" s="254" t="s">
        <v>6660</v>
      </c>
    </row>
    <row r="6300" spans="1:2">
      <c r="A6300" t="str">
        <f t="shared" si="98"/>
        <v>67483</v>
      </c>
      <c r="B6300" s="254" t="s">
        <v>6661</v>
      </c>
    </row>
    <row r="6301" spans="1:2">
      <c r="A6301" t="str">
        <f t="shared" si="98"/>
        <v>67484</v>
      </c>
      <c r="B6301" s="254" t="s">
        <v>6662</v>
      </c>
    </row>
    <row r="6302" spans="1:2">
      <c r="A6302" t="str">
        <f t="shared" si="98"/>
        <v>67485</v>
      </c>
      <c r="B6302" s="254" t="s">
        <v>6663</v>
      </c>
    </row>
    <row r="6303" spans="1:2">
      <c r="A6303" t="str">
        <f t="shared" si="98"/>
        <v>67486</v>
      </c>
      <c r="B6303" s="254" t="s">
        <v>6664</v>
      </c>
    </row>
    <row r="6304" spans="1:2">
      <c r="A6304" t="str">
        <f t="shared" si="98"/>
        <v>67488</v>
      </c>
      <c r="B6304" s="254" t="s">
        <v>6665</v>
      </c>
    </row>
    <row r="6305" spans="1:2">
      <c r="A6305" t="str">
        <f t="shared" si="98"/>
        <v>67489</v>
      </c>
      <c r="B6305" s="254" t="s">
        <v>6666</v>
      </c>
    </row>
    <row r="6306" spans="1:2">
      <c r="A6306" t="str">
        <f t="shared" si="98"/>
        <v>67490</v>
      </c>
      <c r="B6306" s="254" t="s">
        <v>6667</v>
      </c>
    </row>
    <row r="6307" spans="1:2">
      <c r="A6307" t="str">
        <f t="shared" si="98"/>
        <v>67494</v>
      </c>
      <c r="B6307" s="254" t="s">
        <v>6668</v>
      </c>
    </row>
    <row r="6308" spans="1:2">
      <c r="A6308" t="str">
        <f t="shared" si="98"/>
        <v>67495</v>
      </c>
      <c r="B6308" s="254" t="s">
        <v>6669</v>
      </c>
    </row>
    <row r="6309" spans="1:2">
      <c r="A6309" t="str">
        <f t="shared" si="98"/>
        <v>67496</v>
      </c>
      <c r="B6309" s="254" t="s">
        <v>6670</v>
      </c>
    </row>
    <row r="6310" spans="1:2">
      <c r="A6310" t="str">
        <f t="shared" si="98"/>
        <v>67497</v>
      </c>
      <c r="B6310" s="254" t="s">
        <v>6671</v>
      </c>
    </row>
    <row r="6311" spans="1:2">
      <c r="A6311" t="str">
        <f t="shared" si="98"/>
        <v>67498</v>
      </c>
      <c r="B6311" s="254" t="s">
        <v>6672</v>
      </c>
    </row>
    <row r="6312" spans="1:2">
      <c r="A6312" t="str">
        <f t="shared" si="98"/>
        <v>67499</v>
      </c>
      <c r="B6312" s="254" t="s">
        <v>6673</v>
      </c>
    </row>
    <row r="6313" spans="1:2">
      <c r="A6313" t="str">
        <f t="shared" si="98"/>
        <v>67502</v>
      </c>
      <c r="B6313" s="254" t="s">
        <v>6674</v>
      </c>
    </row>
    <row r="6314" spans="1:2">
      <c r="A6314" t="str">
        <f t="shared" si="98"/>
        <v>67503</v>
      </c>
      <c r="B6314" s="254" t="s">
        <v>6675</v>
      </c>
    </row>
    <row r="6315" spans="1:2">
      <c r="A6315" t="str">
        <f t="shared" si="98"/>
        <v>67504</v>
      </c>
      <c r="B6315" s="254" t="s">
        <v>6676</v>
      </c>
    </row>
    <row r="6316" spans="1:2">
      <c r="A6316" t="str">
        <f t="shared" si="98"/>
        <v>67505</v>
      </c>
      <c r="B6316" s="254" t="s">
        <v>6677</v>
      </c>
    </row>
    <row r="6317" spans="1:2">
      <c r="A6317" t="str">
        <f t="shared" si="98"/>
        <v>67506</v>
      </c>
      <c r="B6317" s="254" t="s">
        <v>6678</v>
      </c>
    </row>
    <row r="6318" spans="1:2">
      <c r="A6318" t="str">
        <f t="shared" si="98"/>
        <v>67507</v>
      </c>
      <c r="B6318" s="254" t="s">
        <v>6679</v>
      </c>
    </row>
    <row r="6319" spans="1:2">
      <c r="A6319" t="str">
        <f t="shared" si="98"/>
        <v>67509</v>
      </c>
      <c r="B6319" s="254" t="s">
        <v>6680</v>
      </c>
    </row>
    <row r="6320" spans="1:2">
      <c r="A6320" t="str">
        <f t="shared" si="98"/>
        <v>67510</v>
      </c>
      <c r="B6320" s="254" t="s">
        <v>6681</v>
      </c>
    </row>
    <row r="6321" spans="1:2">
      <c r="A6321" t="str">
        <f t="shared" si="98"/>
        <v>67511</v>
      </c>
      <c r="B6321" s="254" t="s">
        <v>6682</v>
      </c>
    </row>
    <row r="6322" spans="1:2">
      <c r="A6322" t="str">
        <f t="shared" si="98"/>
        <v>67512</v>
      </c>
      <c r="B6322" s="254" t="s">
        <v>6683</v>
      </c>
    </row>
    <row r="6323" spans="1:2">
      <c r="A6323" t="str">
        <f t="shared" si="98"/>
        <v>67514</v>
      </c>
      <c r="B6323" s="254" t="s">
        <v>6684</v>
      </c>
    </row>
    <row r="6324" spans="1:2">
      <c r="A6324" t="str">
        <f t="shared" si="98"/>
        <v>67515</v>
      </c>
      <c r="B6324" s="254" t="s">
        <v>6685</v>
      </c>
    </row>
    <row r="6325" spans="1:2">
      <c r="A6325" t="str">
        <f t="shared" si="98"/>
        <v>67516</v>
      </c>
      <c r="B6325" s="254" t="s">
        <v>6686</v>
      </c>
    </row>
    <row r="6326" spans="1:2">
      <c r="A6326" t="str">
        <f t="shared" si="98"/>
        <v>67519</v>
      </c>
      <c r="B6326" s="254" t="s">
        <v>6687</v>
      </c>
    </row>
    <row r="6327" spans="1:2">
      <c r="A6327" t="str">
        <f t="shared" si="98"/>
        <v>67520</v>
      </c>
      <c r="B6327" s="254" t="s">
        <v>6688</v>
      </c>
    </row>
    <row r="6328" spans="1:2">
      <c r="A6328" t="str">
        <f t="shared" si="98"/>
        <v>67522</v>
      </c>
      <c r="B6328" s="254" t="s">
        <v>6689</v>
      </c>
    </row>
    <row r="6329" spans="1:2">
      <c r="A6329" t="str">
        <f t="shared" si="98"/>
        <v>67523</v>
      </c>
      <c r="B6329" s="254" t="s">
        <v>6690</v>
      </c>
    </row>
    <row r="6330" spans="1:2">
      <c r="A6330" t="str">
        <f t="shared" si="98"/>
        <v>67525</v>
      </c>
      <c r="B6330" s="254" t="s">
        <v>6691</v>
      </c>
    </row>
    <row r="6331" spans="1:2">
      <c r="A6331" t="str">
        <f t="shared" si="98"/>
        <v>67526</v>
      </c>
      <c r="B6331" s="254" t="s">
        <v>6692</v>
      </c>
    </row>
    <row r="6332" spans="1:2">
      <c r="A6332" t="str">
        <f t="shared" si="98"/>
        <v>67527</v>
      </c>
      <c r="B6332" s="254" t="s">
        <v>6693</v>
      </c>
    </row>
    <row r="6333" spans="1:2">
      <c r="A6333" t="str">
        <f t="shared" si="98"/>
        <v>67528</v>
      </c>
      <c r="B6333" s="254" t="s">
        <v>6694</v>
      </c>
    </row>
    <row r="6334" spans="1:2">
      <c r="A6334" t="str">
        <f t="shared" si="98"/>
        <v>67530</v>
      </c>
      <c r="B6334" s="254" t="s">
        <v>6695</v>
      </c>
    </row>
    <row r="6335" spans="1:2">
      <c r="A6335" t="str">
        <f t="shared" si="98"/>
        <v>67531</v>
      </c>
      <c r="B6335" s="254" t="s">
        <v>6696</v>
      </c>
    </row>
    <row r="6336" spans="1:2">
      <c r="A6336" t="str">
        <f t="shared" si="98"/>
        <v>67532</v>
      </c>
      <c r="B6336" s="254" t="s">
        <v>6697</v>
      </c>
    </row>
    <row r="6337" spans="1:2">
      <c r="A6337" t="str">
        <f t="shared" si="98"/>
        <v>67533</v>
      </c>
      <c r="B6337" s="254" t="s">
        <v>6698</v>
      </c>
    </row>
    <row r="6338" spans="1:2">
      <c r="A6338" t="str">
        <f t="shared" si="98"/>
        <v>67534</v>
      </c>
      <c r="B6338" s="254" t="s">
        <v>6699</v>
      </c>
    </row>
    <row r="6339" spans="1:2">
      <c r="A6339" t="str">
        <f t="shared" ref="A6339:A6402" si="99">LEFT(B6339,5)</f>
        <v>67536</v>
      </c>
      <c r="B6339" s="254" t="s">
        <v>6700</v>
      </c>
    </row>
    <row r="6340" spans="1:2">
      <c r="A6340" t="str">
        <f t="shared" si="99"/>
        <v>67537</v>
      </c>
      <c r="B6340" s="254" t="s">
        <v>6701</v>
      </c>
    </row>
    <row r="6341" spans="1:2">
      <c r="A6341" t="str">
        <f t="shared" si="99"/>
        <v>67538</v>
      </c>
      <c r="B6341" s="254" t="s">
        <v>6702</v>
      </c>
    </row>
    <row r="6342" spans="1:2">
      <c r="A6342" t="str">
        <f t="shared" si="99"/>
        <v>67543</v>
      </c>
      <c r="B6342" s="254" t="s">
        <v>6703</v>
      </c>
    </row>
    <row r="6343" spans="1:2">
      <c r="A6343" t="str">
        <f t="shared" si="99"/>
        <v>67546</v>
      </c>
      <c r="B6343" s="254" t="s">
        <v>6704</v>
      </c>
    </row>
    <row r="6344" spans="1:2">
      <c r="A6344" t="str">
        <f t="shared" si="99"/>
        <v>67547</v>
      </c>
      <c r="B6344" s="254" t="s">
        <v>6705</v>
      </c>
    </row>
    <row r="6345" spans="1:2">
      <c r="A6345" t="str">
        <f t="shared" si="99"/>
        <v>67548</v>
      </c>
      <c r="B6345" s="254" t="s">
        <v>6706</v>
      </c>
    </row>
    <row r="6346" spans="1:2">
      <c r="A6346" t="str">
        <f t="shared" si="99"/>
        <v>67550</v>
      </c>
      <c r="B6346" s="254" t="s">
        <v>6707</v>
      </c>
    </row>
    <row r="6347" spans="1:2">
      <c r="A6347" t="str">
        <f t="shared" si="99"/>
        <v>67551</v>
      </c>
      <c r="B6347" s="254" t="s">
        <v>6708</v>
      </c>
    </row>
    <row r="6348" spans="1:2">
      <c r="A6348" t="str">
        <f t="shared" si="99"/>
        <v>67552</v>
      </c>
      <c r="B6348" s="254" t="s">
        <v>6709</v>
      </c>
    </row>
    <row r="6349" spans="1:2">
      <c r="A6349" t="str">
        <f t="shared" si="99"/>
        <v>67553</v>
      </c>
      <c r="B6349" s="254" t="s">
        <v>6710</v>
      </c>
    </row>
    <row r="6350" spans="1:2">
      <c r="A6350" t="str">
        <f t="shared" si="99"/>
        <v>67554</v>
      </c>
      <c r="B6350" s="254" t="s">
        <v>6711</v>
      </c>
    </row>
    <row r="6351" spans="1:2">
      <c r="A6351" t="str">
        <f t="shared" si="99"/>
        <v>67555</v>
      </c>
      <c r="B6351" s="254" t="s">
        <v>6712</v>
      </c>
    </row>
    <row r="6352" spans="1:2">
      <c r="A6352" t="str">
        <f t="shared" si="99"/>
        <v>67556</v>
      </c>
      <c r="B6352" s="254" t="s">
        <v>6713</v>
      </c>
    </row>
    <row r="6353" spans="1:2">
      <c r="A6353" t="str">
        <f t="shared" si="99"/>
        <v>67557</v>
      </c>
      <c r="B6353" s="254" t="s">
        <v>6714</v>
      </c>
    </row>
    <row r="6354" spans="1:2">
      <c r="A6354" t="str">
        <f t="shared" si="99"/>
        <v>67558</v>
      </c>
      <c r="B6354" s="254" t="s">
        <v>6715</v>
      </c>
    </row>
    <row r="6355" spans="1:2">
      <c r="A6355" t="str">
        <f t="shared" si="99"/>
        <v>67559</v>
      </c>
      <c r="B6355" s="254" t="s">
        <v>6716</v>
      </c>
    </row>
    <row r="6356" spans="1:2">
      <c r="A6356" t="str">
        <f t="shared" si="99"/>
        <v>67560</v>
      </c>
      <c r="B6356" s="254" t="s">
        <v>6717</v>
      </c>
    </row>
    <row r="6357" spans="1:2">
      <c r="A6357" t="str">
        <f t="shared" si="99"/>
        <v>67561</v>
      </c>
      <c r="B6357" s="254" t="s">
        <v>6718</v>
      </c>
    </row>
    <row r="6358" spans="1:2">
      <c r="A6358" t="str">
        <f t="shared" si="99"/>
        <v>67562</v>
      </c>
      <c r="B6358" s="254" t="s">
        <v>6719</v>
      </c>
    </row>
    <row r="6359" spans="1:2">
      <c r="A6359" t="str">
        <f t="shared" si="99"/>
        <v>67563</v>
      </c>
      <c r="B6359" s="254" t="s">
        <v>6720</v>
      </c>
    </row>
    <row r="6360" spans="1:2">
      <c r="A6360" t="str">
        <f t="shared" si="99"/>
        <v>67567</v>
      </c>
      <c r="B6360" s="254" t="s">
        <v>6721</v>
      </c>
    </row>
    <row r="6361" spans="1:2">
      <c r="A6361" t="str">
        <f t="shared" si="99"/>
        <v>67569</v>
      </c>
      <c r="B6361" s="254" t="s">
        <v>6722</v>
      </c>
    </row>
    <row r="6362" spans="1:2">
      <c r="A6362" t="str">
        <f t="shared" si="99"/>
        <v>67572</v>
      </c>
      <c r="B6362" s="254" t="s">
        <v>6723</v>
      </c>
    </row>
    <row r="6363" spans="1:2">
      <c r="A6363" t="str">
        <f t="shared" si="99"/>
        <v>67574</v>
      </c>
      <c r="B6363" s="254" t="s">
        <v>6724</v>
      </c>
    </row>
    <row r="6364" spans="1:2">
      <c r="A6364" t="str">
        <f t="shared" si="99"/>
        <v>67575</v>
      </c>
      <c r="B6364" s="254" t="s">
        <v>6725</v>
      </c>
    </row>
    <row r="6365" spans="1:2">
      <c r="A6365" t="str">
        <f t="shared" si="99"/>
        <v>67576</v>
      </c>
      <c r="B6365" s="254" t="s">
        <v>6726</v>
      </c>
    </row>
    <row r="6366" spans="1:2">
      <c r="A6366" t="str">
        <f t="shared" si="99"/>
        <v>67577</v>
      </c>
      <c r="B6366" s="254" t="s">
        <v>6727</v>
      </c>
    </row>
    <row r="6367" spans="1:2">
      <c r="A6367" t="str">
        <f t="shared" si="99"/>
        <v>67578</v>
      </c>
      <c r="B6367" s="254" t="s">
        <v>6728</v>
      </c>
    </row>
    <row r="6368" spans="1:2">
      <c r="A6368" t="str">
        <f t="shared" si="99"/>
        <v>67579</v>
      </c>
      <c r="B6368" s="254" t="s">
        <v>6729</v>
      </c>
    </row>
    <row r="6369" spans="1:2">
      <c r="A6369" t="str">
        <f t="shared" si="99"/>
        <v>67583</v>
      </c>
      <c r="B6369" s="254" t="s">
        <v>6730</v>
      </c>
    </row>
    <row r="6370" spans="1:2">
      <c r="A6370" t="str">
        <f t="shared" si="99"/>
        <v>67584</v>
      </c>
      <c r="B6370" s="254" t="s">
        <v>6731</v>
      </c>
    </row>
    <row r="6371" spans="1:2">
      <c r="A6371" t="str">
        <f t="shared" si="99"/>
        <v>67585</v>
      </c>
      <c r="B6371" s="254" t="s">
        <v>6732</v>
      </c>
    </row>
    <row r="6372" spans="1:2">
      <c r="A6372" t="str">
        <f t="shared" si="99"/>
        <v>67586</v>
      </c>
      <c r="B6372" s="254" t="s">
        <v>6733</v>
      </c>
    </row>
    <row r="6373" spans="1:2">
      <c r="A6373" t="str">
        <f t="shared" si="99"/>
        <v>67587</v>
      </c>
      <c r="B6373" s="254" t="s">
        <v>6734</v>
      </c>
    </row>
    <row r="6374" spans="1:2">
      <c r="A6374" t="str">
        <f t="shared" si="99"/>
        <v>67589</v>
      </c>
      <c r="B6374" s="254" t="s">
        <v>6735</v>
      </c>
    </row>
    <row r="6375" spans="1:2">
      <c r="A6375" t="str">
        <f t="shared" si="99"/>
        <v>67590</v>
      </c>
      <c r="B6375" s="254" t="s">
        <v>6736</v>
      </c>
    </row>
    <row r="6376" spans="1:2">
      <c r="A6376" t="str">
        <f t="shared" si="99"/>
        <v>67592</v>
      </c>
      <c r="B6376" s="254" t="s">
        <v>6737</v>
      </c>
    </row>
    <row r="6377" spans="1:2">
      <c r="A6377" t="str">
        <f t="shared" si="99"/>
        <v>67595</v>
      </c>
      <c r="B6377" s="254" t="s">
        <v>6738</v>
      </c>
    </row>
    <row r="6378" spans="1:2">
      <c r="A6378" t="str">
        <f t="shared" si="99"/>
        <v>67596</v>
      </c>
      <c r="B6378" s="254" t="s">
        <v>6739</v>
      </c>
    </row>
    <row r="6379" spans="1:2">
      <c r="A6379" t="str">
        <f t="shared" si="99"/>
        <v>67597</v>
      </c>
      <c r="B6379" s="254" t="s">
        <v>6740</v>
      </c>
    </row>
    <row r="6380" spans="1:2">
      <c r="A6380" t="str">
        <f t="shared" si="99"/>
        <v>67598</v>
      </c>
      <c r="B6380" s="254" t="s">
        <v>6741</v>
      </c>
    </row>
    <row r="6381" spans="1:2">
      <c r="A6381" t="str">
        <f t="shared" si="99"/>
        <v>67599</v>
      </c>
      <c r="B6381" s="254" t="s">
        <v>6742</v>
      </c>
    </row>
    <row r="6382" spans="1:2">
      <c r="A6382" t="str">
        <f t="shared" si="99"/>
        <v>67600</v>
      </c>
      <c r="B6382" s="254" t="s">
        <v>6743</v>
      </c>
    </row>
    <row r="6383" spans="1:2">
      <c r="A6383" t="str">
        <f t="shared" si="99"/>
        <v>67601</v>
      </c>
      <c r="B6383" s="254" t="s">
        <v>6744</v>
      </c>
    </row>
    <row r="6384" spans="1:2">
      <c r="A6384" t="str">
        <f t="shared" si="99"/>
        <v>67602</v>
      </c>
      <c r="B6384" s="254" t="s">
        <v>6745</v>
      </c>
    </row>
    <row r="6385" spans="1:2">
      <c r="A6385" t="str">
        <f t="shared" si="99"/>
        <v>67603</v>
      </c>
      <c r="B6385" s="254" t="s">
        <v>6746</v>
      </c>
    </row>
    <row r="6386" spans="1:2">
      <c r="A6386" t="str">
        <f t="shared" si="99"/>
        <v>67604</v>
      </c>
      <c r="B6386" s="254" t="s">
        <v>6747</v>
      </c>
    </row>
    <row r="6387" spans="1:2">
      <c r="A6387" t="str">
        <f t="shared" si="99"/>
        <v>67605</v>
      </c>
      <c r="B6387" s="254" t="s">
        <v>6748</v>
      </c>
    </row>
    <row r="6388" spans="1:2">
      <c r="A6388" t="str">
        <f t="shared" si="99"/>
        <v>67606</v>
      </c>
      <c r="B6388" s="254" t="s">
        <v>6749</v>
      </c>
    </row>
    <row r="6389" spans="1:2">
      <c r="A6389" t="str">
        <f t="shared" si="99"/>
        <v>67607</v>
      </c>
      <c r="B6389" s="254" t="s">
        <v>6750</v>
      </c>
    </row>
    <row r="6390" spans="1:2">
      <c r="A6390" t="str">
        <f t="shared" si="99"/>
        <v>67611</v>
      </c>
      <c r="B6390" s="254" t="s">
        <v>6751</v>
      </c>
    </row>
    <row r="6391" spans="1:2">
      <c r="A6391" t="str">
        <f t="shared" si="99"/>
        <v>67613</v>
      </c>
      <c r="B6391" s="254" t="s">
        <v>6752</v>
      </c>
    </row>
    <row r="6392" spans="1:2">
      <c r="A6392" t="str">
        <f t="shared" si="99"/>
        <v>67614</v>
      </c>
      <c r="B6392" s="254" t="s">
        <v>6753</v>
      </c>
    </row>
    <row r="6393" spans="1:2">
      <c r="A6393" t="str">
        <f t="shared" si="99"/>
        <v>67615</v>
      </c>
      <c r="B6393" s="254" t="s">
        <v>6754</v>
      </c>
    </row>
    <row r="6394" spans="1:2">
      <c r="A6394" t="str">
        <f t="shared" si="99"/>
        <v>67618</v>
      </c>
      <c r="B6394" s="254" t="s">
        <v>6755</v>
      </c>
    </row>
    <row r="6395" spans="1:2">
      <c r="A6395" t="str">
        <f t="shared" si="99"/>
        <v>67619</v>
      </c>
      <c r="B6395" s="254" t="s">
        <v>6756</v>
      </c>
    </row>
    <row r="6396" spans="1:2">
      <c r="A6396" t="str">
        <f t="shared" si="99"/>
        <v>67620</v>
      </c>
      <c r="B6396" s="254" t="s">
        <v>6757</v>
      </c>
    </row>
    <row r="6397" spans="1:2">
      <c r="A6397" t="str">
        <f t="shared" si="99"/>
        <v>67623</v>
      </c>
      <c r="B6397" s="254" t="s">
        <v>6758</v>
      </c>
    </row>
    <row r="6398" spans="1:2">
      <c r="A6398" t="str">
        <f t="shared" si="99"/>
        <v>67624</v>
      </c>
      <c r="B6398" s="254" t="s">
        <v>6759</v>
      </c>
    </row>
    <row r="6399" spans="1:2">
      <c r="A6399" t="str">
        <f t="shared" si="99"/>
        <v>67625</v>
      </c>
      <c r="B6399" s="254" t="s">
        <v>6760</v>
      </c>
    </row>
    <row r="6400" spans="1:2">
      <c r="A6400" t="str">
        <f t="shared" si="99"/>
        <v>67627</v>
      </c>
      <c r="B6400" s="254" t="s">
        <v>6761</v>
      </c>
    </row>
    <row r="6401" spans="1:2">
      <c r="A6401" t="str">
        <f t="shared" si="99"/>
        <v>67629</v>
      </c>
      <c r="B6401" s="254" t="s">
        <v>6762</v>
      </c>
    </row>
    <row r="6402" spans="1:2">
      <c r="A6402" t="str">
        <f t="shared" si="99"/>
        <v>67630</v>
      </c>
      <c r="B6402" s="254" t="s">
        <v>6763</v>
      </c>
    </row>
    <row r="6403" spans="1:2">
      <c r="A6403" t="str">
        <f t="shared" ref="A6403:A6466" si="100">LEFT(B6403,5)</f>
        <v>67633</v>
      </c>
      <c r="B6403" s="254" t="s">
        <v>6764</v>
      </c>
    </row>
    <row r="6404" spans="1:2">
      <c r="A6404" t="str">
        <f t="shared" si="100"/>
        <v>67634</v>
      </c>
      <c r="B6404" s="254" t="s">
        <v>6765</v>
      </c>
    </row>
    <row r="6405" spans="1:2">
      <c r="A6405" t="str">
        <f t="shared" si="100"/>
        <v>67635</v>
      </c>
      <c r="B6405" s="254" t="s">
        <v>6766</v>
      </c>
    </row>
    <row r="6406" spans="1:2">
      <c r="A6406" t="str">
        <f t="shared" si="100"/>
        <v>67636</v>
      </c>
      <c r="B6406" s="254" t="s">
        <v>6767</v>
      </c>
    </row>
    <row r="6407" spans="1:2">
      <c r="A6407" t="str">
        <f t="shared" si="100"/>
        <v>67638</v>
      </c>
      <c r="B6407" s="254" t="s">
        <v>6768</v>
      </c>
    </row>
    <row r="6408" spans="1:2">
      <c r="A6408" t="str">
        <f t="shared" si="100"/>
        <v>67639</v>
      </c>
      <c r="B6408" s="254" t="s">
        <v>6769</v>
      </c>
    </row>
    <row r="6409" spans="1:2">
      <c r="A6409" t="str">
        <f t="shared" si="100"/>
        <v>67640</v>
      </c>
      <c r="B6409" s="254" t="s">
        <v>6770</v>
      </c>
    </row>
    <row r="6410" spans="1:2">
      <c r="A6410" t="str">
        <f t="shared" si="100"/>
        <v>67641</v>
      </c>
      <c r="B6410" s="254" t="s">
        <v>6771</v>
      </c>
    </row>
    <row r="6411" spans="1:2">
      <c r="A6411" t="str">
        <f t="shared" si="100"/>
        <v>67642</v>
      </c>
      <c r="B6411" s="254" t="s">
        <v>6772</v>
      </c>
    </row>
    <row r="6412" spans="1:2">
      <c r="A6412" t="str">
        <f t="shared" si="100"/>
        <v>67644</v>
      </c>
      <c r="B6412" s="254" t="s">
        <v>6773</v>
      </c>
    </row>
    <row r="6413" spans="1:2">
      <c r="A6413" t="str">
        <f t="shared" si="100"/>
        <v>67645</v>
      </c>
      <c r="B6413" s="254" t="s">
        <v>6774</v>
      </c>
    </row>
    <row r="6414" spans="1:2">
      <c r="A6414" t="str">
        <f t="shared" si="100"/>
        <v>67648</v>
      </c>
      <c r="B6414" s="254" t="s">
        <v>6775</v>
      </c>
    </row>
    <row r="6415" spans="1:2">
      <c r="A6415" t="str">
        <f t="shared" si="100"/>
        <v>67649</v>
      </c>
      <c r="B6415" s="254" t="s">
        <v>6776</v>
      </c>
    </row>
    <row r="6416" spans="1:2">
      <c r="A6416" t="str">
        <f t="shared" si="100"/>
        <v>67650</v>
      </c>
      <c r="B6416" s="254" t="s">
        <v>6777</v>
      </c>
    </row>
    <row r="6417" spans="1:2">
      <c r="A6417" t="str">
        <f t="shared" si="100"/>
        <v>67652</v>
      </c>
      <c r="B6417" s="254" t="s">
        <v>6778</v>
      </c>
    </row>
    <row r="6418" spans="1:2">
      <c r="A6418" t="str">
        <f t="shared" si="100"/>
        <v>67653</v>
      </c>
      <c r="B6418" s="254" t="s">
        <v>6779</v>
      </c>
    </row>
    <row r="6419" spans="1:2">
      <c r="A6419" t="str">
        <f t="shared" si="100"/>
        <v>67655</v>
      </c>
      <c r="B6419" s="254" t="s">
        <v>6780</v>
      </c>
    </row>
    <row r="6420" spans="1:2">
      <c r="A6420" t="str">
        <f t="shared" si="100"/>
        <v>67657</v>
      </c>
      <c r="B6420" s="254" t="s">
        <v>6781</v>
      </c>
    </row>
    <row r="6421" spans="1:2">
      <c r="A6421" t="str">
        <f t="shared" si="100"/>
        <v>67658</v>
      </c>
      <c r="B6421" s="254" t="s">
        <v>6782</v>
      </c>
    </row>
    <row r="6422" spans="1:2">
      <c r="A6422" t="str">
        <f t="shared" si="100"/>
        <v>67659</v>
      </c>
      <c r="B6422" s="254" t="s">
        <v>6783</v>
      </c>
    </row>
    <row r="6423" spans="1:2">
      <c r="A6423" t="str">
        <f t="shared" si="100"/>
        <v>67660</v>
      </c>
      <c r="B6423" s="254" t="s">
        <v>6784</v>
      </c>
    </row>
    <row r="6424" spans="1:2">
      <c r="A6424" t="str">
        <f t="shared" si="100"/>
        <v>67661</v>
      </c>
      <c r="B6424" s="254" t="s">
        <v>6785</v>
      </c>
    </row>
    <row r="6425" spans="1:2">
      <c r="A6425" t="str">
        <f t="shared" si="100"/>
        <v>67666</v>
      </c>
      <c r="B6425" s="254" t="s">
        <v>6786</v>
      </c>
    </row>
    <row r="6426" spans="1:2">
      <c r="A6426" t="str">
        <f t="shared" si="100"/>
        <v>67669</v>
      </c>
      <c r="B6426" s="254" t="s">
        <v>6787</v>
      </c>
    </row>
    <row r="6427" spans="1:2">
      <c r="A6427" t="str">
        <f t="shared" si="100"/>
        <v>67670</v>
      </c>
      <c r="B6427" s="254" t="s">
        <v>6788</v>
      </c>
    </row>
    <row r="6428" spans="1:2">
      <c r="A6428" t="str">
        <f t="shared" si="100"/>
        <v>67671</v>
      </c>
      <c r="B6428" s="254" t="s">
        <v>6789</v>
      </c>
    </row>
    <row r="6429" spans="1:2">
      <c r="A6429" t="str">
        <f t="shared" si="100"/>
        <v>67672</v>
      </c>
      <c r="B6429" s="254" t="s">
        <v>6790</v>
      </c>
    </row>
    <row r="6430" spans="1:2">
      <c r="A6430" t="str">
        <f t="shared" si="100"/>
        <v>67673</v>
      </c>
      <c r="B6430" s="254" t="s">
        <v>6791</v>
      </c>
    </row>
    <row r="6431" spans="1:2">
      <c r="A6431" t="str">
        <f t="shared" si="100"/>
        <v>67674</v>
      </c>
      <c r="B6431" s="254" t="s">
        <v>6792</v>
      </c>
    </row>
    <row r="6432" spans="1:2">
      <c r="A6432" t="str">
        <f t="shared" si="100"/>
        <v>67675</v>
      </c>
      <c r="B6432" s="254" t="s">
        <v>6793</v>
      </c>
    </row>
    <row r="6433" spans="1:2">
      <c r="A6433" t="str">
        <f t="shared" si="100"/>
        <v>67676</v>
      </c>
      <c r="B6433" s="254" t="s">
        <v>6794</v>
      </c>
    </row>
    <row r="6434" spans="1:2">
      <c r="A6434" t="str">
        <f t="shared" si="100"/>
        <v>67678</v>
      </c>
      <c r="B6434" s="254" t="s">
        <v>6795</v>
      </c>
    </row>
    <row r="6435" spans="1:2">
      <c r="A6435" t="str">
        <f t="shared" si="100"/>
        <v>67679</v>
      </c>
      <c r="B6435" s="254" t="s">
        <v>6796</v>
      </c>
    </row>
    <row r="6436" spans="1:2">
      <c r="A6436" t="str">
        <f t="shared" si="100"/>
        <v>67680</v>
      </c>
      <c r="B6436" s="254" t="s">
        <v>6797</v>
      </c>
    </row>
    <row r="6437" spans="1:2">
      <c r="A6437" t="str">
        <f t="shared" si="100"/>
        <v>67681</v>
      </c>
      <c r="B6437" s="254" t="s">
        <v>6798</v>
      </c>
    </row>
    <row r="6438" spans="1:2">
      <c r="A6438" t="str">
        <f t="shared" si="100"/>
        <v>67682</v>
      </c>
      <c r="B6438" s="254" t="s">
        <v>6799</v>
      </c>
    </row>
    <row r="6439" spans="1:2">
      <c r="A6439" t="str">
        <f t="shared" si="100"/>
        <v>67683</v>
      </c>
      <c r="B6439" s="254" t="s">
        <v>6800</v>
      </c>
    </row>
    <row r="6440" spans="1:2">
      <c r="A6440" t="str">
        <f t="shared" si="100"/>
        <v>67684</v>
      </c>
      <c r="B6440" s="254" t="s">
        <v>6801</v>
      </c>
    </row>
    <row r="6441" spans="1:2">
      <c r="A6441" t="str">
        <f t="shared" si="100"/>
        <v>67685</v>
      </c>
      <c r="B6441" s="254" t="s">
        <v>6802</v>
      </c>
    </row>
    <row r="6442" spans="1:2">
      <c r="A6442" t="str">
        <f t="shared" si="100"/>
        <v>67686</v>
      </c>
      <c r="B6442" s="254" t="s">
        <v>6803</v>
      </c>
    </row>
    <row r="6443" spans="1:2">
      <c r="A6443" t="str">
        <f t="shared" si="100"/>
        <v>67688</v>
      </c>
      <c r="B6443" s="254" t="s">
        <v>6804</v>
      </c>
    </row>
    <row r="6444" spans="1:2">
      <c r="A6444" t="str">
        <f t="shared" si="100"/>
        <v>67689</v>
      </c>
      <c r="B6444" s="254" t="s">
        <v>6805</v>
      </c>
    </row>
    <row r="6445" spans="1:2">
      <c r="A6445" t="str">
        <f t="shared" si="100"/>
        <v>67691</v>
      </c>
      <c r="B6445" s="254" t="s">
        <v>6806</v>
      </c>
    </row>
    <row r="6446" spans="1:2">
      <c r="A6446" t="str">
        <f t="shared" si="100"/>
        <v>67692</v>
      </c>
      <c r="B6446" s="254" t="s">
        <v>6807</v>
      </c>
    </row>
    <row r="6447" spans="1:2">
      <c r="A6447" t="str">
        <f t="shared" si="100"/>
        <v>67693</v>
      </c>
      <c r="B6447" s="254" t="s">
        <v>6808</v>
      </c>
    </row>
    <row r="6448" spans="1:2">
      <c r="A6448" t="str">
        <f t="shared" si="100"/>
        <v>67694</v>
      </c>
      <c r="B6448" s="254" t="s">
        <v>6809</v>
      </c>
    </row>
    <row r="6449" spans="1:2">
      <c r="A6449" t="str">
        <f t="shared" si="100"/>
        <v>67695</v>
      </c>
      <c r="B6449" s="254" t="s">
        <v>6810</v>
      </c>
    </row>
    <row r="6450" spans="1:2">
      <c r="A6450" t="str">
        <f t="shared" si="100"/>
        <v>67696</v>
      </c>
      <c r="B6450" s="254" t="s">
        <v>6811</v>
      </c>
    </row>
    <row r="6451" spans="1:2">
      <c r="A6451" t="str">
        <f t="shared" si="100"/>
        <v>67697</v>
      </c>
      <c r="B6451" s="254" t="s">
        <v>6812</v>
      </c>
    </row>
    <row r="6452" spans="1:2">
      <c r="A6452" t="str">
        <f t="shared" si="100"/>
        <v>67698</v>
      </c>
      <c r="B6452" s="254" t="s">
        <v>6813</v>
      </c>
    </row>
    <row r="6453" spans="1:2">
      <c r="A6453" t="str">
        <f t="shared" si="100"/>
        <v>67699</v>
      </c>
      <c r="B6453" s="254" t="s">
        <v>6814</v>
      </c>
    </row>
    <row r="6454" spans="1:2">
      <c r="A6454" t="str">
        <f t="shared" si="100"/>
        <v>67700</v>
      </c>
      <c r="B6454" s="254" t="s">
        <v>6815</v>
      </c>
    </row>
    <row r="6455" spans="1:2">
      <c r="A6455" t="str">
        <f t="shared" si="100"/>
        <v>67701</v>
      </c>
      <c r="B6455" s="254" t="s">
        <v>6816</v>
      </c>
    </row>
    <row r="6456" spans="1:2">
      <c r="A6456" t="str">
        <f t="shared" si="100"/>
        <v>67705</v>
      </c>
      <c r="B6456" s="254" t="s">
        <v>6817</v>
      </c>
    </row>
    <row r="6457" spans="1:2">
      <c r="A6457" t="str">
        <f t="shared" si="100"/>
        <v>67708</v>
      </c>
      <c r="B6457" s="254" t="s">
        <v>6818</v>
      </c>
    </row>
    <row r="6458" spans="1:2">
      <c r="A6458" t="str">
        <f t="shared" si="100"/>
        <v>67709</v>
      </c>
      <c r="B6458" s="254" t="s">
        <v>6819</v>
      </c>
    </row>
    <row r="6459" spans="1:2">
      <c r="A6459" t="str">
        <f t="shared" si="100"/>
        <v>67710</v>
      </c>
      <c r="B6459" s="254" t="s">
        <v>6820</v>
      </c>
    </row>
    <row r="6460" spans="1:2">
      <c r="A6460" t="str">
        <f t="shared" si="100"/>
        <v>67711</v>
      </c>
      <c r="B6460" s="254" t="s">
        <v>6821</v>
      </c>
    </row>
    <row r="6461" spans="1:2">
      <c r="A6461" t="str">
        <f t="shared" si="100"/>
        <v>67714</v>
      </c>
      <c r="B6461" s="254" t="s">
        <v>6822</v>
      </c>
    </row>
    <row r="6462" spans="1:2">
      <c r="A6462" t="str">
        <f t="shared" si="100"/>
        <v>67715</v>
      </c>
      <c r="B6462" s="254" t="s">
        <v>6823</v>
      </c>
    </row>
    <row r="6463" spans="1:2">
      <c r="A6463" t="str">
        <f t="shared" si="100"/>
        <v>67716</v>
      </c>
      <c r="B6463" s="254" t="s">
        <v>6824</v>
      </c>
    </row>
    <row r="6464" spans="1:2">
      <c r="A6464" t="str">
        <f t="shared" si="100"/>
        <v>67717</v>
      </c>
      <c r="B6464" s="254" t="s">
        <v>6825</v>
      </c>
    </row>
    <row r="6465" spans="1:2">
      <c r="A6465" t="str">
        <f t="shared" si="100"/>
        <v>67718</v>
      </c>
      <c r="B6465" s="254" t="s">
        <v>6826</v>
      </c>
    </row>
    <row r="6466" spans="1:2">
      <c r="A6466" t="str">
        <f t="shared" si="100"/>
        <v>67719</v>
      </c>
      <c r="B6466" s="254" t="s">
        <v>6827</v>
      </c>
    </row>
    <row r="6467" spans="1:2">
      <c r="A6467" t="str">
        <f t="shared" ref="A6467:A6530" si="101">LEFT(B6467,5)</f>
        <v>67720</v>
      </c>
      <c r="B6467" s="254" t="s">
        <v>6828</v>
      </c>
    </row>
    <row r="6468" spans="1:2">
      <c r="A6468" t="str">
        <f t="shared" si="101"/>
        <v>67721</v>
      </c>
      <c r="B6468" s="254" t="s">
        <v>6829</v>
      </c>
    </row>
    <row r="6469" spans="1:2">
      <c r="A6469" t="str">
        <f t="shared" si="101"/>
        <v>67722</v>
      </c>
      <c r="B6469" s="254" t="s">
        <v>6830</v>
      </c>
    </row>
    <row r="6470" spans="1:2">
      <c r="A6470" t="str">
        <f t="shared" si="101"/>
        <v>67723</v>
      </c>
      <c r="B6470" s="254" t="s">
        <v>6831</v>
      </c>
    </row>
    <row r="6471" spans="1:2">
      <c r="A6471" t="str">
        <f t="shared" si="101"/>
        <v>67724</v>
      </c>
      <c r="B6471" s="254" t="s">
        <v>6832</v>
      </c>
    </row>
    <row r="6472" spans="1:2">
      <c r="A6472" t="str">
        <f t="shared" si="101"/>
        <v>67725</v>
      </c>
      <c r="B6472" s="254" t="s">
        <v>6833</v>
      </c>
    </row>
    <row r="6473" spans="1:2">
      <c r="A6473" t="str">
        <f t="shared" si="101"/>
        <v>67726</v>
      </c>
      <c r="B6473" s="254" t="s">
        <v>6834</v>
      </c>
    </row>
    <row r="6474" spans="1:2">
      <c r="A6474" t="str">
        <f t="shared" si="101"/>
        <v>67727</v>
      </c>
      <c r="B6474" s="254" t="s">
        <v>6835</v>
      </c>
    </row>
    <row r="6475" spans="1:2">
      <c r="A6475" t="str">
        <f t="shared" si="101"/>
        <v>67728</v>
      </c>
      <c r="B6475" s="254" t="s">
        <v>6836</v>
      </c>
    </row>
    <row r="6476" spans="1:2">
      <c r="A6476" t="str">
        <f t="shared" si="101"/>
        <v>67729</v>
      </c>
      <c r="B6476" s="254" t="s">
        <v>6837</v>
      </c>
    </row>
    <row r="6477" spans="1:2">
      <c r="A6477" t="str">
        <f t="shared" si="101"/>
        <v>67730</v>
      </c>
      <c r="B6477" s="254" t="s">
        <v>6838</v>
      </c>
    </row>
    <row r="6478" spans="1:2">
      <c r="A6478" t="str">
        <f t="shared" si="101"/>
        <v>67731</v>
      </c>
      <c r="B6478" s="254" t="s">
        <v>6839</v>
      </c>
    </row>
    <row r="6479" spans="1:2">
      <c r="A6479" t="str">
        <f t="shared" si="101"/>
        <v>67733</v>
      </c>
      <c r="B6479" s="254" t="s">
        <v>6840</v>
      </c>
    </row>
    <row r="6480" spans="1:2">
      <c r="A6480" t="str">
        <f t="shared" si="101"/>
        <v>67734</v>
      </c>
      <c r="B6480" s="254" t="s">
        <v>6841</v>
      </c>
    </row>
    <row r="6481" spans="1:2">
      <c r="A6481" t="str">
        <f t="shared" si="101"/>
        <v>67736</v>
      </c>
      <c r="B6481" s="254" t="s">
        <v>6842</v>
      </c>
    </row>
    <row r="6482" spans="1:2">
      <c r="A6482" t="str">
        <f t="shared" si="101"/>
        <v>67737</v>
      </c>
      <c r="B6482" s="254" t="s">
        <v>6843</v>
      </c>
    </row>
    <row r="6483" spans="1:2">
      <c r="A6483" t="str">
        <f t="shared" si="101"/>
        <v>67738</v>
      </c>
      <c r="B6483" s="254" t="s">
        <v>6844</v>
      </c>
    </row>
    <row r="6484" spans="1:2">
      <c r="A6484" t="str">
        <f t="shared" si="101"/>
        <v>67741</v>
      </c>
      <c r="B6484" s="254" t="s">
        <v>6845</v>
      </c>
    </row>
    <row r="6485" spans="1:2">
      <c r="A6485" t="str">
        <f t="shared" si="101"/>
        <v>67742</v>
      </c>
      <c r="B6485" s="254" t="s">
        <v>6846</v>
      </c>
    </row>
    <row r="6486" spans="1:2">
      <c r="A6486" t="str">
        <f t="shared" si="101"/>
        <v>67743</v>
      </c>
      <c r="B6486" s="254" t="s">
        <v>6847</v>
      </c>
    </row>
    <row r="6487" spans="1:2">
      <c r="A6487" t="str">
        <f t="shared" si="101"/>
        <v>67745</v>
      </c>
      <c r="B6487" s="254" t="s">
        <v>6848</v>
      </c>
    </row>
    <row r="6488" spans="1:2">
      <c r="A6488" t="str">
        <f t="shared" si="101"/>
        <v>67746</v>
      </c>
      <c r="B6488" s="254" t="s">
        <v>6849</v>
      </c>
    </row>
    <row r="6489" spans="1:2">
      <c r="A6489" t="str">
        <f t="shared" si="101"/>
        <v>67747</v>
      </c>
      <c r="B6489" s="254" t="s">
        <v>6850</v>
      </c>
    </row>
    <row r="6490" spans="1:2">
      <c r="A6490" t="str">
        <f t="shared" si="101"/>
        <v>67748</v>
      </c>
      <c r="B6490" s="254" t="s">
        <v>6851</v>
      </c>
    </row>
    <row r="6491" spans="1:2">
      <c r="A6491" t="str">
        <f t="shared" si="101"/>
        <v>67749</v>
      </c>
      <c r="B6491" s="254" t="s">
        <v>6852</v>
      </c>
    </row>
    <row r="6492" spans="1:2">
      <c r="A6492" t="str">
        <f t="shared" si="101"/>
        <v>67750</v>
      </c>
      <c r="B6492" s="254" t="s">
        <v>6853</v>
      </c>
    </row>
    <row r="6493" spans="1:2">
      <c r="A6493" t="str">
        <f t="shared" si="101"/>
        <v>67751</v>
      </c>
      <c r="B6493" s="254" t="s">
        <v>6854</v>
      </c>
    </row>
    <row r="6494" spans="1:2">
      <c r="A6494" t="str">
        <f t="shared" si="101"/>
        <v>67752</v>
      </c>
      <c r="B6494" s="254" t="s">
        <v>6855</v>
      </c>
    </row>
    <row r="6495" spans="1:2">
      <c r="A6495" t="str">
        <f t="shared" si="101"/>
        <v>67753</v>
      </c>
      <c r="B6495" s="254" t="s">
        <v>6856</v>
      </c>
    </row>
    <row r="6496" spans="1:2">
      <c r="A6496" t="str">
        <f t="shared" si="101"/>
        <v>67755</v>
      </c>
      <c r="B6496" s="254" t="s">
        <v>6857</v>
      </c>
    </row>
    <row r="6497" spans="1:2">
      <c r="A6497" t="str">
        <f t="shared" si="101"/>
        <v>67757</v>
      </c>
      <c r="B6497" s="254" t="s">
        <v>6858</v>
      </c>
    </row>
    <row r="6498" spans="1:2">
      <c r="A6498" t="str">
        <f t="shared" si="101"/>
        <v>67760</v>
      </c>
      <c r="B6498" s="254" t="s">
        <v>6859</v>
      </c>
    </row>
    <row r="6499" spans="1:2">
      <c r="A6499" t="str">
        <f t="shared" si="101"/>
        <v>67761</v>
      </c>
      <c r="B6499" s="254" t="s">
        <v>6860</v>
      </c>
    </row>
    <row r="6500" spans="1:2">
      <c r="A6500" t="str">
        <f t="shared" si="101"/>
        <v>67763</v>
      </c>
      <c r="B6500" s="254" t="s">
        <v>6861</v>
      </c>
    </row>
    <row r="6501" spans="1:2">
      <c r="A6501" t="str">
        <f t="shared" si="101"/>
        <v>67764</v>
      </c>
      <c r="B6501" s="254" t="s">
        <v>6862</v>
      </c>
    </row>
    <row r="6502" spans="1:2">
      <c r="A6502" t="str">
        <f t="shared" si="101"/>
        <v>67766</v>
      </c>
      <c r="B6502" s="254" t="s">
        <v>6863</v>
      </c>
    </row>
    <row r="6503" spans="1:2">
      <c r="A6503" t="str">
        <f t="shared" si="101"/>
        <v>67767</v>
      </c>
      <c r="B6503" s="254" t="s">
        <v>6864</v>
      </c>
    </row>
    <row r="6504" spans="1:2">
      <c r="A6504" t="str">
        <f t="shared" si="101"/>
        <v>67768</v>
      </c>
      <c r="B6504" s="254" t="s">
        <v>6865</v>
      </c>
    </row>
    <row r="6505" spans="1:2">
      <c r="A6505" t="str">
        <f t="shared" si="101"/>
        <v>67769</v>
      </c>
      <c r="B6505" s="254" t="s">
        <v>6866</v>
      </c>
    </row>
    <row r="6506" spans="1:2">
      <c r="A6506" t="str">
        <f t="shared" si="101"/>
        <v>67770</v>
      </c>
      <c r="B6506" s="254" t="s">
        <v>6867</v>
      </c>
    </row>
    <row r="6507" spans="1:2">
      <c r="A6507" t="str">
        <f t="shared" si="101"/>
        <v>67771</v>
      </c>
      <c r="B6507" s="254" t="s">
        <v>6868</v>
      </c>
    </row>
    <row r="6508" spans="1:2">
      <c r="A6508" t="str">
        <f t="shared" si="101"/>
        <v>67772</v>
      </c>
      <c r="B6508" s="254" t="s">
        <v>6869</v>
      </c>
    </row>
    <row r="6509" spans="1:2">
      <c r="A6509" t="str">
        <f t="shared" si="101"/>
        <v>67773</v>
      </c>
      <c r="B6509" s="254" t="s">
        <v>6870</v>
      </c>
    </row>
    <row r="6510" spans="1:2">
      <c r="A6510" t="str">
        <f t="shared" si="101"/>
        <v>67774</v>
      </c>
      <c r="B6510" s="254" t="s">
        <v>6871</v>
      </c>
    </row>
    <row r="6511" spans="1:2">
      <c r="A6511" t="str">
        <f t="shared" si="101"/>
        <v>67775</v>
      </c>
      <c r="B6511" s="254" t="s">
        <v>6872</v>
      </c>
    </row>
    <row r="6512" spans="1:2">
      <c r="A6512" t="str">
        <f t="shared" si="101"/>
        <v>67776</v>
      </c>
      <c r="B6512" s="254" t="s">
        <v>6873</v>
      </c>
    </row>
    <row r="6513" spans="1:2">
      <c r="A6513" t="str">
        <f t="shared" si="101"/>
        <v>67777</v>
      </c>
      <c r="B6513" s="254" t="s">
        <v>6874</v>
      </c>
    </row>
    <row r="6514" spans="1:2">
      <c r="A6514" t="str">
        <f t="shared" si="101"/>
        <v>67778</v>
      </c>
      <c r="B6514" s="254" t="s">
        <v>6875</v>
      </c>
    </row>
    <row r="6515" spans="1:2">
      <c r="A6515" t="str">
        <f t="shared" si="101"/>
        <v>67779</v>
      </c>
      <c r="B6515" s="254" t="s">
        <v>6876</v>
      </c>
    </row>
    <row r="6516" spans="1:2">
      <c r="A6516" t="str">
        <f t="shared" si="101"/>
        <v>67780</v>
      </c>
      <c r="B6516" s="254" t="s">
        <v>6877</v>
      </c>
    </row>
    <row r="6517" spans="1:2">
      <c r="A6517" t="str">
        <f t="shared" si="101"/>
        <v>67786</v>
      </c>
      <c r="B6517" s="254" t="s">
        <v>6878</v>
      </c>
    </row>
    <row r="6518" spans="1:2">
      <c r="A6518" t="str">
        <f t="shared" si="101"/>
        <v>67787</v>
      </c>
      <c r="B6518" s="254" t="s">
        <v>6879</v>
      </c>
    </row>
    <row r="6519" spans="1:2">
      <c r="A6519" t="str">
        <f t="shared" si="101"/>
        <v>67788</v>
      </c>
      <c r="B6519" s="254" t="s">
        <v>6880</v>
      </c>
    </row>
    <row r="6520" spans="1:2">
      <c r="A6520" t="str">
        <f t="shared" si="101"/>
        <v>67789</v>
      </c>
      <c r="B6520" s="254" t="s">
        <v>6881</v>
      </c>
    </row>
    <row r="6521" spans="1:2">
      <c r="A6521" t="str">
        <f t="shared" si="101"/>
        <v>67791</v>
      </c>
      <c r="B6521" s="254" t="s">
        <v>6882</v>
      </c>
    </row>
    <row r="6522" spans="1:2">
      <c r="A6522" t="str">
        <f t="shared" si="101"/>
        <v>67793</v>
      </c>
      <c r="B6522" s="254" t="s">
        <v>6883</v>
      </c>
    </row>
    <row r="6523" spans="1:2">
      <c r="A6523" t="str">
        <f t="shared" si="101"/>
        <v>67796</v>
      </c>
      <c r="B6523" s="254" t="s">
        <v>6884</v>
      </c>
    </row>
    <row r="6524" spans="1:2">
      <c r="A6524" t="str">
        <f t="shared" si="101"/>
        <v>67799</v>
      </c>
      <c r="B6524" s="254" t="s">
        <v>6885</v>
      </c>
    </row>
    <row r="6525" spans="1:2">
      <c r="A6525" t="str">
        <f t="shared" si="101"/>
        <v>67801</v>
      </c>
      <c r="B6525" s="254" t="s">
        <v>6886</v>
      </c>
    </row>
    <row r="6526" spans="1:2">
      <c r="A6526" t="str">
        <f t="shared" si="101"/>
        <v>67802</v>
      </c>
      <c r="B6526" s="254" t="s">
        <v>6887</v>
      </c>
    </row>
    <row r="6527" spans="1:2">
      <c r="A6527" t="str">
        <f t="shared" si="101"/>
        <v>67803</v>
      </c>
      <c r="B6527" s="254" t="s">
        <v>6888</v>
      </c>
    </row>
    <row r="6528" spans="1:2">
      <c r="A6528" t="str">
        <f t="shared" si="101"/>
        <v>67804</v>
      </c>
      <c r="B6528" s="254" t="s">
        <v>6889</v>
      </c>
    </row>
    <row r="6529" spans="1:2">
      <c r="A6529" t="str">
        <f t="shared" si="101"/>
        <v>67807</v>
      </c>
      <c r="B6529" s="254" t="s">
        <v>6890</v>
      </c>
    </row>
    <row r="6530" spans="1:2">
      <c r="A6530" t="str">
        <f t="shared" si="101"/>
        <v>67809</v>
      </c>
      <c r="B6530" s="254" t="s">
        <v>6891</v>
      </c>
    </row>
    <row r="6531" spans="1:2">
      <c r="A6531" t="str">
        <f t="shared" ref="A6531:A6594" si="102">LEFT(B6531,5)</f>
        <v>67811</v>
      </c>
      <c r="B6531" s="254" t="s">
        <v>6892</v>
      </c>
    </row>
    <row r="6532" spans="1:2">
      <c r="A6532" t="str">
        <f t="shared" si="102"/>
        <v>67812</v>
      </c>
      <c r="B6532" s="254" t="s">
        <v>6893</v>
      </c>
    </row>
    <row r="6533" spans="1:2">
      <c r="A6533" t="str">
        <f t="shared" si="102"/>
        <v>67814</v>
      </c>
      <c r="B6533" s="254" t="s">
        <v>6894</v>
      </c>
    </row>
    <row r="6534" spans="1:2">
      <c r="A6534" t="str">
        <f t="shared" si="102"/>
        <v>67815</v>
      </c>
      <c r="B6534" s="254" t="s">
        <v>6895</v>
      </c>
    </row>
    <row r="6535" spans="1:2">
      <c r="A6535" t="str">
        <f t="shared" si="102"/>
        <v>67818</v>
      </c>
      <c r="B6535" s="254" t="s">
        <v>6896</v>
      </c>
    </row>
    <row r="6536" spans="1:2">
      <c r="A6536" t="str">
        <f t="shared" si="102"/>
        <v>67819</v>
      </c>
      <c r="B6536" s="254" t="s">
        <v>6897</v>
      </c>
    </row>
    <row r="6537" spans="1:2">
      <c r="A6537" t="str">
        <f t="shared" si="102"/>
        <v>67820</v>
      </c>
      <c r="B6537" s="254" t="s">
        <v>6898</v>
      </c>
    </row>
    <row r="6538" spans="1:2">
      <c r="A6538" t="str">
        <f t="shared" si="102"/>
        <v>67821</v>
      </c>
      <c r="B6538" s="254" t="s">
        <v>6899</v>
      </c>
    </row>
    <row r="6539" spans="1:2">
      <c r="A6539" t="str">
        <f t="shared" si="102"/>
        <v>67822</v>
      </c>
      <c r="B6539" s="254" t="s">
        <v>6900</v>
      </c>
    </row>
    <row r="6540" spans="1:2">
      <c r="A6540" t="str">
        <f t="shared" si="102"/>
        <v>67823</v>
      </c>
      <c r="B6540" s="254" t="s">
        <v>6901</v>
      </c>
    </row>
    <row r="6541" spans="1:2">
      <c r="A6541" t="str">
        <f t="shared" si="102"/>
        <v>67824</v>
      </c>
      <c r="B6541" s="254" t="s">
        <v>6902</v>
      </c>
    </row>
    <row r="6542" spans="1:2">
      <c r="A6542" t="str">
        <f t="shared" si="102"/>
        <v>67825</v>
      </c>
      <c r="B6542" s="254" t="s">
        <v>6903</v>
      </c>
    </row>
    <row r="6543" spans="1:2">
      <c r="A6543" t="str">
        <f t="shared" si="102"/>
        <v>67826</v>
      </c>
      <c r="B6543" s="254" t="s">
        <v>6904</v>
      </c>
    </row>
    <row r="6544" spans="1:2">
      <c r="A6544" t="str">
        <f t="shared" si="102"/>
        <v>67827</v>
      </c>
      <c r="B6544" s="254" t="s">
        <v>6905</v>
      </c>
    </row>
    <row r="6545" spans="1:2">
      <c r="A6545" t="str">
        <f t="shared" si="102"/>
        <v>67829</v>
      </c>
      <c r="B6545" s="254" t="s">
        <v>6906</v>
      </c>
    </row>
    <row r="6546" spans="1:2">
      <c r="A6546" t="str">
        <f t="shared" si="102"/>
        <v>67833</v>
      </c>
      <c r="B6546" s="254" t="s">
        <v>6907</v>
      </c>
    </row>
    <row r="6547" spans="1:2">
      <c r="A6547" t="str">
        <f t="shared" si="102"/>
        <v>67834</v>
      </c>
      <c r="B6547" s="254" t="s">
        <v>6908</v>
      </c>
    </row>
    <row r="6548" spans="1:2">
      <c r="A6548" t="str">
        <f t="shared" si="102"/>
        <v>67835</v>
      </c>
      <c r="B6548" s="254" t="s">
        <v>6909</v>
      </c>
    </row>
    <row r="6549" spans="1:2">
      <c r="A6549" t="str">
        <f t="shared" si="102"/>
        <v>67836</v>
      </c>
      <c r="B6549" s="254" t="s">
        <v>6910</v>
      </c>
    </row>
    <row r="6550" spans="1:2">
      <c r="A6550" t="str">
        <f t="shared" si="102"/>
        <v>67837</v>
      </c>
      <c r="B6550" s="254" t="s">
        <v>6911</v>
      </c>
    </row>
    <row r="6551" spans="1:2">
      <c r="A6551" t="str">
        <f t="shared" si="102"/>
        <v>67838</v>
      </c>
      <c r="B6551" s="254" t="s">
        <v>6912</v>
      </c>
    </row>
    <row r="6552" spans="1:2">
      <c r="A6552" t="str">
        <f t="shared" si="102"/>
        <v>67839</v>
      </c>
      <c r="B6552" s="254" t="s">
        <v>6913</v>
      </c>
    </row>
    <row r="6553" spans="1:2">
      <c r="A6553" t="str">
        <f t="shared" si="102"/>
        <v>67840</v>
      </c>
      <c r="B6553" s="254" t="s">
        <v>6914</v>
      </c>
    </row>
    <row r="6554" spans="1:2">
      <c r="A6554" t="str">
        <f t="shared" si="102"/>
        <v>67841</v>
      </c>
      <c r="B6554" s="254" t="s">
        <v>6915</v>
      </c>
    </row>
    <row r="6555" spans="1:2">
      <c r="A6555" t="str">
        <f t="shared" si="102"/>
        <v>67842</v>
      </c>
      <c r="B6555" s="254" t="s">
        <v>6916</v>
      </c>
    </row>
    <row r="6556" spans="1:2">
      <c r="A6556" t="str">
        <f t="shared" si="102"/>
        <v>67843</v>
      </c>
      <c r="B6556" s="254" t="s">
        <v>6917</v>
      </c>
    </row>
    <row r="6557" spans="1:2">
      <c r="A6557" t="str">
        <f t="shared" si="102"/>
        <v>67844</v>
      </c>
      <c r="B6557" s="254" t="s">
        <v>6918</v>
      </c>
    </row>
    <row r="6558" spans="1:2">
      <c r="A6558" t="str">
        <f t="shared" si="102"/>
        <v>67845</v>
      </c>
      <c r="B6558" s="254" t="s">
        <v>6919</v>
      </c>
    </row>
    <row r="6559" spans="1:2">
      <c r="A6559" t="str">
        <f t="shared" si="102"/>
        <v>67846</v>
      </c>
      <c r="B6559" s="254" t="s">
        <v>6920</v>
      </c>
    </row>
    <row r="6560" spans="1:2">
      <c r="A6560" t="str">
        <f t="shared" si="102"/>
        <v>67847</v>
      </c>
      <c r="B6560" s="254" t="s">
        <v>6921</v>
      </c>
    </row>
    <row r="6561" spans="1:2">
      <c r="A6561" t="str">
        <f t="shared" si="102"/>
        <v>67848</v>
      </c>
      <c r="B6561" s="254" t="s">
        <v>6922</v>
      </c>
    </row>
    <row r="6562" spans="1:2">
      <c r="A6562" t="str">
        <f t="shared" si="102"/>
        <v>67849</v>
      </c>
      <c r="B6562" s="254" t="s">
        <v>6923</v>
      </c>
    </row>
    <row r="6563" spans="1:2">
      <c r="A6563" t="str">
        <f t="shared" si="102"/>
        <v>67850</v>
      </c>
      <c r="B6563" s="254" t="s">
        <v>6924</v>
      </c>
    </row>
    <row r="6564" spans="1:2">
      <c r="A6564" t="str">
        <f t="shared" si="102"/>
        <v>67851</v>
      </c>
      <c r="B6564" s="254" t="s">
        <v>6925</v>
      </c>
    </row>
    <row r="6565" spans="1:2">
      <c r="A6565" t="str">
        <f t="shared" si="102"/>
        <v>67852</v>
      </c>
      <c r="B6565" s="254" t="s">
        <v>6926</v>
      </c>
    </row>
    <row r="6566" spans="1:2">
      <c r="A6566" t="str">
        <f t="shared" si="102"/>
        <v>67853</v>
      </c>
      <c r="B6566" s="254" t="s">
        <v>6927</v>
      </c>
    </row>
    <row r="6567" spans="1:2">
      <c r="A6567" t="str">
        <f t="shared" si="102"/>
        <v>67854</v>
      </c>
      <c r="B6567" s="254" t="s">
        <v>6928</v>
      </c>
    </row>
    <row r="6568" spans="1:2">
      <c r="A6568" t="str">
        <f t="shared" si="102"/>
        <v>67855</v>
      </c>
      <c r="B6568" s="254" t="s">
        <v>6929</v>
      </c>
    </row>
    <row r="6569" spans="1:2">
      <c r="A6569" t="str">
        <f t="shared" si="102"/>
        <v>67856</v>
      </c>
      <c r="B6569" s="254" t="s">
        <v>6930</v>
      </c>
    </row>
    <row r="6570" spans="1:2">
      <c r="A6570" t="str">
        <f t="shared" si="102"/>
        <v>67857</v>
      </c>
      <c r="B6570" s="254" t="s">
        <v>6931</v>
      </c>
    </row>
    <row r="6571" spans="1:2">
      <c r="A6571" t="str">
        <f t="shared" si="102"/>
        <v>67858</v>
      </c>
      <c r="B6571" s="254" t="s">
        <v>6932</v>
      </c>
    </row>
    <row r="6572" spans="1:2">
      <c r="A6572" t="str">
        <f t="shared" si="102"/>
        <v>67859</v>
      </c>
      <c r="B6572" s="254" t="s">
        <v>6933</v>
      </c>
    </row>
    <row r="6573" spans="1:2">
      <c r="A6573" t="str">
        <f t="shared" si="102"/>
        <v>67860</v>
      </c>
      <c r="B6573" s="254" t="s">
        <v>6934</v>
      </c>
    </row>
    <row r="6574" spans="1:2">
      <c r="A6574" t="str">
        <f t="shared" si="102"/>
        <v>67861</v>
      </c>
      <c r="B6574" s="254" t="s">
        <v>6935</v>
      </c>
    </row>
    <row r="6575" spans="1:2">
      <c r="A6575" t="str">
        <f t="shared" si="102"/>
        <v>67862</v>
      </c>
      <c r="B6575" s="254" t="s">
        <v>6936</v>
      </c>
    </row>
    <row r="6576" spans="1:2">
      <c r="A6576" t="str">
        <f t="shared" si="102"/>
        <v>67863</v>
      </c>
      <c r="B6576" s="254" t="s">
        <v>6937</v>
      </c>
    </row>
    <row r="6577" spans="1:2">
      <c r="A6577" t="str">
        <f t="shared" si="102"/>
        <v>67864</v>
      </c>
      <c r="B6577" s="254" t="s">
        <v>6938</v>
      </c>
    </row>
    <row r="6578" spans="1:2">
      <c r="A6578" t="str">
        <f t="shared" si="102"/>
        <v>67865</v>
      </c>
      <c r="B6578" s="254" t="s">
        <v>6939</v>
      </c>
    </row>
    <row r="6579" spans="1:2">
      <c r="A6579" t="str">
        <f t="shared" si="102"/>
        <v>67866</v>
      </c>
      <c r="B6579" s="254" t="s">
        <v>6940</v>
      </c>
    </row>
    <row r="6580" spans="1:2">
      <c r="A6580" t="str">
        <f t="shared" si="102"/>
        <v>67867</v>
      </c>
      <c r="B6580" s="254" t="s">
        <v>6941</v>
      </c>
    </row>
    <row r="6581" spans="1:2">
      <c r="A6581" t="str">
        <f t="shared" si="102"/>
        <v>67868</v>
      </c>
      <c r="B6581" s="254" t="s">
        <v>6942</v>
      </c>
    </row>
    <row r="6582" spans="1:2">
      <c r="A6582" t="str">
        <f t="shared" si="102"/>
        <v>67869</v>
      </c>
      <c r="B6582" s="254" t="s">
        <v>6943</v>
      </c>
    </row>
    <row r="6583" spans="1:2">
      <c r="A6583" t="str">
        <f t="shared" si="102"/>
        <v>67870</v>
      </c>
      <c r="B6583" s="254" t="s">
        <v>6944</v>
      </c>
    </row>
    <row r="6584" spans="1:2">
      <c r="A6584" t="str">
        <f t="shared" si="102"/>
        <v>67871</v>
      </c>
      <c r="B6584" s="254" t="s">
        <v>6945</v>
      </c>
    </row>
    <row r="6585" spans="1:2">
      <c r="A6585" t="str">
        <f t="shared" si="102"/>
        <v>67872</v>
      </c>
      <c r="B6585" s="254" t="s">
        <v>6946</v>
      </c>
    </row>
    <row r="6586" spans="1:2">
      <c r="A6586" t="str">
        <f t="shared" si="102"/>
        <v>67873</v>
      </c>
      <c r="B6586" s="254" t="s">
        <v>6947</v>
      </c>
    </row>
    <row r="6587" spans="1:2">
      <c r="A6587" t="str">
        <f t="shared" si="102"/>
        <v>67874</v>
      </c>
      <c r="B6587" s="254" t="s">
        <v>6948</v>
      </c>
    </row>
    <row r="6588" spans="1:2">
      <c r="A6588" t="str">
        <f t="shared" si="102"/>
        <v>67875</v>
      </c>
      <c r="B6588" s="254" t="s">
        <v>6949</v>
      </c>
    </row>
    <row r="6589" spans="1:2">
      <c r="A6589" t="str">
        <f t="shared" si="102"/>
        <v>67877</v>
      </c>
      <c r="B6589" s="254" t="s">
        <v>6950</v>
      </c>
    </row>
    <row r="6590" spans="1:2">
      <c r="A6590" t="str">
        <f t="shared" si="102"/>
        <v>67878</v>
      </c>
      <c r="B6590" s="254" t="s">
        <v>6951</v>
      </c>
    </row>
    <row r="6591" spans="1:2">
      <c r="A6591" t="str">
        <f t="shared" si="102"/>
        <v>67880</v>
      </c>
      <c r="B6591" s="254" t="s">
        <v>6952</v>
      </c>
    </row>
    <row r="6592" spans="1:2">
      <c r="A6592" t="str">
        <f t="shared" si="102"/>
        <v>67881</v>
      </c>
      <c r="B6592" s="254" t="s">
        <v>6953</v>
      </c>
    </row>
    <row r="6593" spans="1:2">
      <c r="A6593" t="str">
        <f t="shared" si="102"/>
        <v>67882</v>
      </c>
      <c r="B6593" s="254" t="s">
        <v>6954</v>
      </c>
    </row>
    <row r="6594" spans="1:2">
      <c r="A6594" t="str">
        <f t="shared" si="102"/>
        <v>67883</v>
      </c>
      <c r="B6594" s="254" t="s">
        <v>6955</v>
      </c>
    </row>
    <row r="6595" spans="1:2">
      <c r="A6595" t="str">
        <f t="shared" ref="A6595:A6658" si="103">LEFT(B6595,5)</f>
        <v>67884</v>
      </c>
      <c r="B6595" s="254" t="s">
        <v>6956</v>
      </c>
    </row>
    <row r="6596" spans="1:2">
      <c r="A6596" t="str">
        <f t="shared" si="103"/>
        <v>67885</v>
      </c>
      <c r="B6596" s="254" t="s">
        <v>6957</v>
      </c>
    </row>
    <row r="6597" spans="1:2">
      <c r="A6597" t="str">
        <f t="shared" si="103"/>
        <v>67886</v>
      </c>
      <c r="B6597" s="254" t="s">
        <v>6958</v>
      </c>
    </row>
    <row r="6598" spans="1:2">
      <c r="A6598" t="str">
        <f t="shared" si="103"/>
        <v>67887</v>
      </c>
      <c r="B6598" s="254" t="s">
        <v>6959</v>
      </c>
    </row>
    <row r="6599" spans="1:2">
      <c r="A6599" t="str">
        <f t="shared" si="103"/>
        <v>67888</v>
      </c>
      <c r="B6599" s="254" t="s">
        <v>6960</v>
      </c>
    </row>
    <row r="6600" spans="1:2">
      <c r="A6600" t="str">
        <f t="shared" si="103"/>
        <v>67889</v>
      </c>
      <c r="B6600" s="254" t="s">
        <v>6961</v>
      </c>
    </row>
    <row r="6601" spans="1:2">
      <c r="A6601" t="str">
        <f t="shared" si="103"/>
        <v>67890</v>
      </c>
      <c r="B6601" s="254" t="s">
        <v>6962</v>
      </c>
    </row>
    <row r="6602" spans="1:2">
      <c r="A6602" t="str">
        <f t="shared" si="103"/>
        <v>67891</v>
      </c>
      <c r="B6602" s="254" t="s">
        <v>6963</v>
      </c>
    </row>
    <row r="6603" spans="1:2">
      <c r="A6603" t="str">
        <f t="shared" si="103"/>
        <v>67892</v>
      </c>
      <c r="B6603" s="254" t="s">
        <v>6964</v>
      </c>
    </row>
    <row r="6604" spans="1:2">
      <c r="A6604" t="str">
        <f t="shared" si="103"/>
        <v>67894</v>
      </c>
      <c r="B6604" s="254" t="s">
        <v>6965</v>
      </c>
    </row>
    <row r="6605" spans="1:2">
      <c r="A6605" t="str">
        <f t="shared" si="103"/>
        <v>67896</v>
      </c>
      <c r="B6605" s="254" t="s">
        <v>6966</v>
      </c>
    </row>
    <row r="6606" spans="1:2">
      <c r="A6606" t="str">
        <f t="shared" si="103"/>
        <v>67897</v>
      </c>
      <c r="B6606" s="254" t="s">
        <v>6967</v>
      </c>
    </row>
    <row r="6607" spans="1:2">
      <c r="A6607" t="str">
        <f t="shared" si="103"/>
        <v>67898</v>
      </c>
      <c r="B6607" s="254" t="s">
        <v>6968</v>
      </c>
    </row>
    <row r="6608" spans="1:2">
      <c r="A6608" t="str">
        <f t="shared" si="103"/>
        <v>67899</v>
      </c>
      <c r="B6608" s="254" t="s">
        <v>6969</v>
      </c>
    </row>
    <row r="6609" spans="1:2">
      <c r="A6609" t="str">
        <f t="shared" si="103"/>
        <v>67900</v>
      </c>
      <c r="B6609" s="254" t="s">
        <v>6970</v>
      </c>
    </row>
    <row r="6610" spans="1:2">
      <c r="A6610" t="str">
        <f t="shared" si="103"/>
        <v>67901</v>
      </c>
      <c r="B6610" s="254" t="s">
        <v>6971</v>
      </c>
    </row>
    <row r="6611" spans="1:2">
      <c r="A6611" t="str">
        <f t="shared" si="103"/>
        <v>67902</v>
      </c>
      <c r="B6611" s="254" t="s">
        <v>6972</v>
      </c>
    </row>
    <row r="6612" spans="1:2">
      <c r="A6612" t="str">
        <f t="shared" si="103"/>
        <v>67905</v>
      </c>
      <c r="B6612" s="254" t="s">
        <v>6973</v>
      </c>
    </row>
    <row r="6613" spans="1:2">
      <c r="A6613" t="str">
        <f t="shared" si="103"/>
        <v>67906</v>
      </c>
      <c r="B6613" s="254" t="s">
        <v>6974</v>
      </c>
    </row>
    <row r="6614" spans="1:2">
      <c r="A6614" t="str">
        <f t="shared" si="103"/>
        <v>67907</v>
      </c>
      <c r="B6614" s="254" t="s">
        <v>6975</v>
      </c>
    </row>
    <row r="6615" spans="1:2">
      <c r="A6615" t="str">
        <f t="shared" si="103"/>
        <v>67908</v>
      </c>
      <c r="B6615" s="254" t="s">
        <v>6976</v>
      </c>
    </row>
    <row r="6616" spans="1:2">
      <c r="A6616" t="str">
        <f t="shared" si="103"/>
        <v>67909</v>
      </c>
      <c r="B6616" s="254" t="s">
        <v>6977</v>
      </c>
    </row>
    <row r="6617" spans="1:2">
      <c r="A6617" t="str">
        <f t="shared" si="103"/>
        <v>67910</v>
      </c>
      <c r="B6617" s="254" t="s">
        <v>6978</v>
      </c>
    </row>
    <row r="6618" spans="1:2">
      <c r="A6618" t="str">
        <f t="shared" si="103"/>
        <v>67911</v>
      </c>
      <c r="B6618" s="254" t="s">
        <v>6979</v>
      </c>
    </row>
    <row r="6619" spans="1:2">
      <c r="A6619" t="str">
        <f t="shared" si="103"/>
        <v>67912</v>
      </c>
      <c r="B6619" s="254" t="s">
        <v>6980</v>
      </c>
    </row>
    <row r="6620" spans="1:2">
      <c r="A6620" t="str">
        <f t="shared" si="103"/>
        <v>67915</v>
      </c>
      <c r="B6620" s="254" t="s">
        <v>6981</v>
      </c>
    </row>
    <row r="6621" spans="1:2">
      <c r="A6621" t="str">
        <f t="shared" si="103"/>
        <v>67916</v>
      </c>
      <c r="B6621" s="254" t="s">
        <v>6982</v>
      </c>
    </row>
    <row r="6622" spans="1:2">
      <c r="A6622" t="str">
        <f t="shared" si="103"/>
        <v>67918</v>
      </c>
      <c r="B6622" s="254" t="s">
        <v>6983</v>
      </c>
    </row>
    <row r="6623" spans="1:2">
      <c r="A6623" t="str">
        <f t="shared" si="103"/>
        <v>67920</v>
      </c>
      <c r="B6623" s="254" t="s">
        <v>6984</v>
      </c>
    </row>
    <row r="6624" spans="1:2">
      <c r="A6624" t="str">
        <f t="shared" si="103"/>
        <v>67921</v>
      </c>
      <c r="B6624" s="254" t="s">
        <v>6985</v>
      </c>
    </row>
    <row r="6625" spans="1:2">
      <c r="A6625" t="str">
        <f t="shared" si="103"/>
        <v>67922</v>
      </c>
      <c r="B6625" s="254" t="s">
        <v>6986</v>
      </c>
    </row>
    <row r="6626" spans="1:2">
      <c r="A6626" t="str">
        <f t="shared" si="103"/>
        <v>67924</v>
      </c>
      <c r="B6626" s="254" t="s">
        <v>6987</v>
      </c>
    </row>
    <row r="6627" spans="1:2">
      <c r="A6627" t="str">
        <f t="shared" si="103"/>
        <v>67925</v>
      </c>
      <c r="B6627" s="254" t="s">
        <v>6988</v>
      </c>
    </row>
    <row r="6628" spans="1:2">
      <c r="A6628" t="str">
        <f t="shared" si="103"/>
        <v>67927</v>
      </c>
      <c r="B6628" s="254" t="s">
        <v>6989</v>
      </c>
    </row>
    <row r="6629" spans="1:2">
      <c r="A6629" t="str">
        <f t="shared" si="103"/>
        <v>67928</v>
      </c>
      <c r="B6629" s="254" t="s">
        <v>6990</v>
      </c>
    </row>
    <row r="6630" spans="1:2">
      <c r="A6630" t="str">
        <f t="shared" si="103"/>
        <v>67929</v>
      </c>
      <c r="B6630" s="254" t="s">
        <v>6991</v>
      </c>
    </row>
    <row r="6631" spans="1:2">
      <c r="A6631" t="str">
        <f t="shared" si="103"/>
        <v>67930</v>
      </c>
      <c r="B6631" s="254" t="s">
        <v>6992</v>
      </c>
    </row>
    <row r="6632" spans="1:2">
      <c r="A6632" t="str">
        <f t="shared" si="103"/>
        <v>67932</v>
      </c>
      <c r="B6632" s="254" t="s">
        <v>6993</v>
      </c>
    </row>
    <row r="6633" spans="1:2">
      <c r="A6633" t="str">
        <f t="shared" si="103"/>
        <v>67933</v>
      </c>
      <c r="B6633" s="254" t="s">
        <v>6994</v>
      </c>
    </row>
    <row r="6634" spans="1:2">
      <c r="A6634" t="str">
        <f t="shared" si="103"/>
        <v>67934</v>
      </c>
      <c r="B6634" s="254" t="s">
        <v>6995</v>
      </c>
    </row>
    <row r="6635" spans="1:2">
      <c r="A6635" t="str">
        <f t="shared" si="103"/>
        <v>67935</v>
      </c>
      <c r="B6635" s="254" t="s">
        <v>6996</v>
      </c>
    </row>
    <row r="6636" spans="1:2">
      <c r="A6636" t="str">
        <f t="shared" si="103"/>
        <v>67936</v>
      </c>
      <c r="B6636" s="254" t="s">
        <v>6997</v>
      </c>
    </row>
    <row r="6637" spans="1:2">
      <c r="A6637" t="str">
        <f t="shared" si="103"/>
        <v>67937</v>
      </c>
      <c r="B6637" s="254" t="s">
        <v>6998</v>
      </c>
    </row>
    <row r="6638" spans="1:2">
      <c r="A6638" t="str">
        <f t="shared" si="103"/>
        <v>67938</v>
      </c>
      <c r="B6638" s="254" t="s">
        <v>6999</v>
      </c>
    </row>
    <row r="6639" spans="1:2">
      <c r="A6639" t="str">
        <f t="shared" si="103"/>
        <v>67940</v>
      </c>
      <c r="B6639" s="254" t="s">
        <v>7000</v>
      </c>
    </row>
    <row r="6640" spans="1:2">
      <c r="A6640" t="str">
        <f t="shared" si="103"/>
        <v>67941</v>
      </c>
      <c r="B6640" s="254" t="s">
        <v>7001</v>
      </c>
    </row>
    <row r="6641" spans="1:2">
      <c r="A6641" t="str">
        <f t="shared" si="103"/>
        <v>67942</v>
      </c>
      <c r="B6641" s="254" t="s">
        <v>7002</v>
      </c>
    </row>
    <row r="6642" spans="1:2">
      <c r="A6642" t="str">
        <f t="shared" si="103"/>
        <v>67943</v>
      </c>
      <c r="B6642" s="254" t="s">
        <v>7003</v>
      </c>
    </row>
    <row r="6643" spans="1:2">
      <c r="A6643" t="str">
        <f t="shared" si="103"/>
        <v>67944</v>
      </c>
      <c r="B6643" s="254" t="s">
        <v>7004</v>
      </c>
    </row>
    <row r="6644" spans="1:2">
      <c r="A6644" t="str">
        <f t="shared" si="103"/>
        <v>67945</v>
      </c>
      <c r="B6644" s="254" t="s">
        <v>7005</v>
      </c>
    </row>
    <row r="6645" spans="1:2">
      <c r="A6645" t="str">
        <f t="shared" si="103"/>
        <v>67946</v>
      </c>
      <c r="B6645" s="254" t="s">
        <v>7006</v>
      </c>
    </row>
    <row r="6646" spans="1:2">
      <c r="A6646" t="str">
        <f t="shared" si="103"/>
        <v>67947</v>
      </c>
      <c r="B6646" s="254" t="s">
        <v>7007</v>
      </c>
    </row>
    <row r="6647" spans="1:2">
      <c r="A6647" t="str">
        <f t="shared" si="103"/>
        <v>67948</v>
      </c>
      <c r="B6647" s="254" t="s">
        <v>7008</v>
      </c>
    </row>
    <row r="6648" spans="1:2">
      <c r="A6648" t="str">
        <f t="shared" si="103"/>
        <v>67949</v>
      </c>
      <c r="B6648" s="254" t="s">
        <v>7009</v>
      </c>
    </row>
    <row r="6649" spans="1:2">
      <c r="A6649" t="str">
        <f t="shared" si="103"/>
        <v>67950</v>
      </c>
      <c r="B6649" s="254" t="s">
        <v>7010</v>
      </c>
    </row>
    <row r="6650" spans="1:2">
      <c r="A6650" t="str">
        <f t="shared" si="103"/>
        <v>67951</v>
      </c>
      <c r="B6650" s="254" t="s">
        <v>7011</v>
      </c>
    </row>
    <row r="6651" spans="1:2">
      <c r="A6651" t="str">
        <f t="shared" si="103"/>
        <v>67953</v>
      </c>
      <c r="B6651" s="254" t="s">
        <v>7012</v>
      </c>
    </row>
    <row r="6652" spans="1:2">
      <c r="A6652" t="str">
        <f t="shared" si="103"/>
        <v>67954</v>
      </c>
      <c r="B6652" s="254" t="s">
        <v>7013</v>
      </c>
    </row>
    <row r="6653" spans="1:2">
      <c r="A6653" t="str">
        <f t="shared" si="103"/>
        <v>67955</v>
      </c>
      <c r="B6653" s="254" t="s">
        <v>7014</v>
      </c>
    </row>
    <row r="6654" spans="1:2">
      <c r="A6654" t="str">
        <f t="shared" si="103"/>
        <v>67956</v>
      </c>
      <c r="B6654" s="254" t="s">
        <v>7015</v>
      </c>
    </row>
    <row r="6655" spans="1:2">
      <c r="A6655" t="str">
        <f t="shared" si="103"/>
        <v>67957</v>
      </c>
      <c r="B6655" s="254" t="s">
        <v>7016</v>
      </c>
    </row>
    <row r="6656" spans="1:2">
      <c r="A6656" t="str">
        <f t="shared" si="103"/>
        <v>67959</v>
      </c>
      <c r="B6656" s="254" t="s">
        <v>7017</v>
      </c>
    </row>
    <row r="6657" spans="1:2">
      <c r="A6657" t="str">
        <f t="shared" si="103"/>
        <v>67960</v>
      </c>
      <c r="B6657" s="254" t="s">
        <v>7018</v>
      </c>
    </row>
    <row r="6658" spans="1:2">
      <c r="A6658" t="str">
        <f t="shared" si="103"/>
        <v>67961</v>
      </c>
      <c r="B6658" s="254" t="s">
        <v>7019</v>
      </c>
    </row>
    <row r="6659" spans="1:2">
      <c r="A6659" t="str">
        <f t="shared" ref="A6659:A6722" si="104">LEFT(B6659,5)</f>
        <v>67962</v>
      </c>
      <c r="B6659" s="254" t="s">
        <v>7020</v>
      </c>
    </row>
    <row r="6660" spans="1:2">
      <c r="A6660" t="str">
        <f t="shared" si="104"/>
        <v>67963</v>
      </c>
      <c r="B6660" s="254" t="s">
        <v>7021</v>
      </c>
    </row>
    <row r="6661" spans="1:2">
      <c r="A6661" t="str">
        <f t="shared" si="104"/>
        <v>67965</v>
      </c>
      <c r="B6661" s="254" t="s">
        <v>7022</v>
      </c>
    </row>
    <row r="6662" spans="1:2">
      <c r="A6662" t="str">
        <f t="shared" si="104"/>
        <v>67979</v>
      </c>
      <c r="B6662" s="254" t="s">
        <v>7023</v>
      </c>
    </row>
    <row r="6663" spans="1:2">
      <c r="A6663" t="str">
        <f t="shared" si="104"/>
        <v>67983</v>
      </c>
      <c r="B6663" s="254" t="s">
        <v>7024</v>
      </c>
    </row>
    <row r="6664" spans="1:2">
      <c r="A6664" t="str">
        <f t="shared" si="104"/>
        <v>67984</v>
      </c>
      <c r="B6664" s="254" t="s">
        <v>7025</v>
      </c>
    </row>
    <row r="6665" spans="1:2">
      <c r="A6665" t="str">
        <f t="shared" si="104"/>
        <v>67985</v>
      </c>
      <c r="B6665" s="254" t="s">
        <v>7026</v>
      </c>
    </row>
    <row r="6666" spans="1:2">
      <c r="A6666" t="str">
        <f t="shared" si="104"/>
        <v>67986</v>
      </c>
      <c r="B6666" s="254" t="s">
        <v>7027</v>
      </c>
    </row>
    <row r="6667" spans="1:2">
      <c r="A6667" t="str">
        <f t="shared" si="104"/>
        <v>67987</v>
      </c>
      <c r="B6667" s="254" t="s">
        <v>7028</v>
      </c>
    </row>
    <row r="6668" spans="1:2">
      <c r="A6668" t="str">
        <f t="shared" si="104"/>
        <v>67988</v>
      </c>
      <c r="B6668" s="254" t="s">
        <v>7029</v>
      </c>
    </row>
    <row r="6669" spans="1:2">
      <c r="A6669" t="str">
        <f t="shared" si="104"/>
        <v>67989</v>
      </c>
      <c r="B6669" s="254" t="s">
        <v>7030</v>
      </c>
    </row>
    <row r="6670" spans="1:2">
      <c r="A6670" t="str">
        <f t="shared" si="104"/>
        <v>67990</v>
      </c>
      <c r="B6670" s="254" t="s">
        <v>7031</v>
      </c>
    </row>
    <row r="6671" spans="1:2">
      <c r="A6671" t="str">
        <f t="shared" si="104"/>
        <v>67992</v>
      </c>
      <c r="B6671" s="254" t="s">
        <v>7032</v>
      </c>
    </row>
    <row r="6672" spans="1:2">
      <c r="A6672" t="str">
        <f t="shared" si="104"/>
        <v>67993</v>
      </c>
      <c r="B6672" s="254" t="s">
        <v>7033</v>
      </c>
    </row>
    <row r="6673" spans="1:2">
      <c r="A6673" t="str">
        <f t="shared" si="104"/>
        <v>67994</v>
      </c>
      <c r="B6673" s="254" t="s">
        <v>7034</v>
      </c>
    </row>
    <row r="6674" spans="1:2">
      <c r="A6674" t="str">
        <f t="shared" si="104"/>
        <v>67995</v>
      </c>
      <c r="B6674" s="254" t="s">
        <v>7035</v>
      </c>
    </row>
    <row r="6675" spans="1:2">
      <c r="A6675" t="str">
        <f t="shared" si="104"/>
        <v>67996</v>
      </c>
      <c r="B6675" s="254" t="s">
        <v>7036</v>
      </c>
    </row>
    <row r="6676" spans="1:2">
      <c r="A6676" t="str">
        <f t="shared" si="104"/>
        <v>67997</v>
      </c>
      <c r="B6676" s="254" t="s">
        <v>7037</v>
      </c>
    </row>
    <row r="6677" spans="1:2">
      <c r="A6677" t="str">
        <f t="shared" si="104"/>
        <v>67998</v>
      </c>
      <c r="B6677" s="254" t="s">
        <v>7038</v>
      </c>
    </row>
    <row r="6678" spans="1:2">
      <c r="A6678" t="str">
        <f t="shared" si="104"/>
        <v>67999</v>
      </c>
      <c r="B6678" s="254" t="s">
        <v>7039</v>
      </c>
    </row>
    <row r="6679" spans="1:2">
      <c r="A6679" t="str">
        <f t="shared" si="104"/>
        <v>68000</v>
      </c>
      <c r="B6679" s="254" t="s">
        <v>7040</v>
      </c>
    </row>
    <row r="6680" spans="1:2">
      <c r="A6680" t="str">
        <f t="shared" si="104"/>
        <v>68001</v>
      </c>
      <c r="B6680" s="254" t="s">
        <v>7041</v>
      </c>
    </row>
    <row r="6681" spans="1:2">
      <c r="A6681" t="str">
        <f t="shared" si="104"/>
        <v>68002</v>
      </c>
      <c r="B6681" s="254" t="s">
        <v>7042</v>
      </c>
    </row>
    <row r="6682" spans="1:2">
      <c r="A6682" t="str">
        <f t="shared" si="104"/>
        <v>68004</v>
      </c>
      <c r="B6682" s="254" t="s">
        <v>7043</v>
      </c>
    </row>
    <row r="6683" spans="1:2">
      <c r="A6683" t="str">
        <f t="shared" si="104"/>
        <v>68005</v>
      </c>
      <c r="B6683" s="254" t="s">
        <v>7044</v>
      </c>
    </row>
    <row r="6684" spans="1:2">
      <c r="A6684" t="str">
        <f t="shared" si="104"/>
        <v>68006</v>
      </c>
      <c r="B6684" s="254" t="s">
        <v>7045</v>
      </c>
    </row>
    <row r="6685" spans="1:2">
      <c r="A6685" t="str">
        <f t="shared" si="104"/>
        <v>68007</v>
      </c>
      <c r="B6685" s="254" t="s">
        <v>7046</v>
      </c>
    </row>
    <row r="6686" spans="1:2">
      <c r="A6686" t="str">
        <f t="shared" si="104"/>
        <v>68034</v>
      </c>
      <c r="B6686" s="254" t="s">
        <v>7047</v>
      </c>
    </row>
    <row r="6687" spans="1:2">
      <c r="A6687" t="str">
        <f t="shared" si="104"/>
        <v>68035</v>
      </c>
      <c r="B6687" s="254" t="s">
        <v>7048</v>
      </c>
    </row>
    <row r="6688" spans="1:2">
      <c r="A6688" t="str">
        <f t="shared" si="104"/>
        <v>68037</v>
      </c>
      <c r="B6688" s="254" t="s">
        <v>7049</v>
      </c>
    </row>
    <row r="6689" spans="1:2">
      <c r="A6689" t="str">
        <f t="shared" si="104"/>
        <v>68038</v>
      </c>
      <c r="B6689" s="254" t="s">
        <v>7050</v>
      </c>
    </row>
    <row r="6690" spans="1:2">
      <c r="A6690" t="str">
        <f t="shared" si="104"/>
        <v>68039</v>
      </c>
      <c r="B6690" s="254" t="s">
        <v>7051</v>
      </c>
    </row>
    <row r="6691" spans="1:2">
      <c r="A6691" t="str">
        <f t="shared" si="104"/>
        <v>68040</v>
      </c>
      <c r="B6691" s="254" t="s">
        <v>7052</v>
      </c>
    </row>
    <row r="6692" spans="1:2">
      <c r="A6692" t="str">
        <f t="shared" si="104"/>
        <v>68041</v>
      </c>
      <c r="B6692" s="254" t="s">
        <v>7053</v>
      </c>
    </row>
    <row r="6693" spans="1:2">
      <c r="A6693" t="str">
        <f t="shared" si="104"/>
        <v>68042</v>
      </c>
      <c r="B6693" s="254" t="s">
        <v>7054</v>
      </c>
    </row>
    <row r="6694" spans="1:2">
      <c r="A6694" t="str">
        <f t="shared" si="104"/>
        <v>68044</v>
      </c>
      <c r="B6694" s="254" t="s">
        <v>7055</v>
      </c>
    </row>
    <row r="6695" spans="1:2">
      <c r="A6695" t="str">
        <f t="shared" si="104"/>
        <v>68045</v>
      </c>
      <c r="B6695" s="254" t="s">
        <v>7056</v>
      </c>
    </row>
    <row r="6696" spans="1:2">
      <c r="A6696" t="str">
        <f t="shared" si="104"/>
        <v>68046</v>
      </c>
      <c r="B6696" s="254" t="s">
        <v>7057</v>
      </c>
    </row>
    <row r="6697" spans="1:2">
      <c r="A6697" t="str">
        <f t="shared" si="104"/>
        <v>68047</v>
      </c>
      <c r="B6697" s="254" t="s">
        <v>7058</v>
      </c>
    </row>
    <row r="6698" spans="1:2">
      <c r="A6698" t="str">
        <f t="shared" si="104"/>
        <v>68048</v>
      </c>
      <c r="B6698" s="254" t="s">
        <v>7059</v>
      </c>
    </row>
    <row r="6699" spans="1:2">
      <c r="A6699" t="str">
        <f t="shared" si="104"/>
        <v>68049</v>
      </c>
      <c r="B6699" s="254" t="s">
        <v>7060</v>
      </c>
    </row>
    <row r="6700" spans="1:2">
      <c r="A6700" t="str">
        <f t="shared" si="104"/>
        <v>68050</v>
      </c>
      <c r="B6700" s="254" t="s">
        <v>7061</v>
      </c>
    </row>
    <row r="6701" spans="1:2">
      <c r="A6701" t="str">
        <f t="shared" si="104"/>
        <v>68051</v>
      </c>
      <c r="B6701" s="254" t="s">
        <v>7062</v>
      </c>
    </row>
    <row r="6702" spans="1:2">
      <c r="A6702" t="str">
        <f t="shared" si="104"/>
        <v>68052</v>
      </c>
      <c r="B6702" s="254" t="s">
        <v>7063</v>
      </c>
    </row>
    <row r="6703" spans="1:2">
      <c r="A6703" t="str">
        <f t="shared" si="104"/>
        <v>68054</v>
      </c>
      <c r="B6703" s="254" t="s">
        <v>7064</v>
      </c>
    </row>
    <row r="6704" spans="1:2">
      <c r="A6704" t="str">
        <f t="shared" si="104"/>
        <v>68055</v>
      </c>
      <c r="B6704" s="254" t="s">
        <v>7065</v>
      </c>
    </row>
    <row r="6705" spans="1:2">
      <c r="A6705" t="str">
        <f t="shared" si="104"/>
        <v>68056</v>
      </c>
      <c r="B6705" s="254" t="s">
        <v>7066</v>
      </c>
    </row>
    <row r="6706" spans="1:2">
      <c r="A6706" t="str">
        <f t="shared" si="104"/>
        <v>68058</v>
      </c>
      <c r="B6706" s="254" t="s">
        <v>7067</v>
      </c>
    </row>
    <row r="6707" spans="1:2">
      <c r="A6707" t="str">
        <f t="shared" si="104"/>
        <v>68059</v>
      </c>
      <c r="B6707" s="254" t="s">
        <v>7068</v>
      </c>
    </row>
    <row r="6708" spans="1:2">
      <c r="A6708" t="str">
        <f t="shared" si="104"/>
        <v>68060</v>
      </c>
      <c r="B6708" s="254" t="s">
        <v>7069</v>
      </c>
    </row>
    <row r="6709" spans="1:2">
      <c r="A6709" t="str">
        <f t="shared" si="104"/>
        <v>68061</v>
      </c>
      <c r="B6709" s="254" t="s">
        <v>7070</v>
      </c>
    </row>
    <row r="6710" spans="1:2">
      <c r="A6710" t="str">
        <f t="shared" si="104"/>
        <v>68063</v>
      </c>
      <c r="B6710" s="254" t="s">
        <v>7071</v>
      </c>
    </row>
    <row r="6711" spans="1:2">
      <c r="A6711" t="str">
        <f t="shared" si="104"/>
        <v>68064</v>
      </c>
      <c r="B6711" s="254" t="s">
        <v>7072</v>
      </c>
    </row>
    <row r="6712" spans="1:2">
      <c r="A6712" t="str">
        <f t="shared" si="104"/>
        <v>68066</v>
      </c>
      <c r="B6712" s="254" t="s">
        <v>7073</v>
      </c>
    </row>
    <row r="6713" spans="1:2">
      <c r="A6713" t="str">
        <f t="shared" si="104"/>
        <v>68068</v>
      </c>
      <c r="B6713" s="254" t="s">
        <v>7074</v>
      </c>
    </row>
    <row r="6714" spans="1:2">
      <c r="A6714" t="str">
        <f t="shared" si="104"/>
        <v>68071</v>
      </c>
      <c r="B6714" s="254" t="s">
        <v>7075</v>
      </c>
    </row>
    <row r="6715" spans="1:2">
      <c r="A6715" t="str">
        <f t="shared" si="104"/>
        <v>68072</v>
      </c>
      <c r="B6715" s="254" t="s">
        <v>7076</v>
      </c>
    </row>
    <row r="6716" spans="1:2">
      <c r="A6716" t="str">
        <f t="shared" si="104"/>
        <v>68073</v>
      </c>
      <c r="B6716" s="254" t="s">
        <v>7077</v>
      </c>
    </row>
    <row r="6717" spans="1:2">
      <c r="A6717" t="str">
        <f t="shared" si="104"/>
        <v>68074</v>
      </c>
      <c r="B6717" s="254" t="s">
        <v>7078</v>
      </c>
    </row>
    <row r="6718" spans="1:2">
      <c r="A6718" t="str">
        <f t="shared" si="104"/>
        <v>68075</v>
      </c>
      <c r="B6718" s="254" t="s">
        <v>7079</v>
      </c>
    </row>
    <row r="6719" spans="1:2">
      <c r="A6719" t="str">
        <f t="shared" si="104"/>
        <v>68076</v>
      </c>
      <c r="B6719" s="254" t="s">
        <v>7080</v>
      </c>
    </row>
    <row r="6720" spans="1:2">
      <c r="A6720" t="str">
        <f t="shared" si="104"/>
        <v>68077</v>
      </c>
      <c r="B6720" s="254" t="s">
        <v>7081</v>
      </c>
    </row>
    <row r="6721" spans="1:2">
      <c r="A6721" t="str">
        <f t="shared" si="104"/>
        <v>68078</v>
      </c>
      <c r="B6721" s="254" t="s">
        <v>7082</v>
      </c>
    </row>
    <row r="6722" spans="1:2">
      <c r="A6722" t="str">
        <f t="shared" si="104"/>
        <v>68079</v>
      </c>
      <c r="B6722" s="254" t="s">
        <v>7083</v>
      </c>
    </row>
    <row r="6723" spans="1:2">
      <c r="A6723" t="str">
        <f t="shared" ref="A6723:A6786" si="105">LEFT(B6723,5)</f>
        <v>68080</v>
      </c>
      <c r="B6723" s="254" t="s">
        <v>7084</v>
      </c>
    </row>
    <row r="6724" spans="1:2">
      <c r="A6724" t="str">
        <f t="shared" si="105"/>
        <v>68082</v>
      </c>
      <c r="B6724" s="254" t="s">
        <v>7085</v>
      </c>
    </row>
    <row r="6725" spans="1:2">
      <c r="A6725" t="str">
        <f t="shared" si="105"/>
        <v>68083</v>
      </c>
      <c r="B6725" s="254" t="s">
        <v>7086</v>
      </c>
    </row>
    <row r="6726" spans="1:2">
      <c r="A6726" t="str">
        <f t="shared" si="105"/>
        <v>68084</v>
      </c>
      <c r="B6726" s="254" t="s">
        <v>7087</v>
      </c>
    </row>
    <row r="6727" spans="1:2">
      <c r="A6727" t="str">
        <f t="shared" si="105"/>
        <v>68088</v>
      </c>
      <c r="B6727" s="254" t="s">
        <v>7088</v>
      </c>
    </row>
    <row r="6728" spans="1:2">
      <c r="A6728" t="str">
        <f t="shared" si="105"/>
        <v>68089</v>
      </c>
      <c r="B6728" s="254" t="s">
        <v>7089</v>
      </c>
    </row>
    <row r="6729" spans="1:2">
      <c r="A6729" t="str">
        <f t="shared" si="105"/>
        <v>68090</v>
      </c>
      <c r="B6729" s="254" t="s">
        <v>7090</v>
      </c>
    </row>
    <row r="6730" spans="1:2">
      <c r="A6730" t="str">
        <f t="shared" si="105"/>
        <v>68092</v>
      </c>
      <c r="B6730" s="254" t="s">
        <v>7091</v>
      </c>
    </row>
    <row r="6731" spans="1:2">
      <c r="A6731" t="str">
        <f t="shared" si="105"/>
        <v>68093</v>
      </c>
      <c r="B6731" s="254" t="s">
        <v>7092</v>
      </c>
    </row>
    <row r="6732" spans="1:2">
      <c r="A6732" t="str">
        <f t="shared" si="105"/>
        <v>68094</v>
      </c>
      <c r="B6732" s="254" t="s">
        <v>7093</v>
      </c>
    </row>
    <row r="6733" spans="1:2">
      <c r="A6733" t="str">
        <f t="shared" si="105"/>
        <v>68095</v>
      </c>
      <c r="B6733" s="254" t="s">
        <v>7094</v>
      </c>
    </row>
    <row r="6734" spans="1:2">
      <c r="A6734" t="str">
        <f t="shared" si="105"/>
        <v>68096</v>
      </c>
      <c r="B6734" s="254" t="s">
        <v>7095</v>
      </c>
    </row>
    <row r="6735" spans="1:2">
      <c r="A6735" t="str">
        <f t="shared" si="105"/>
        <v>68097</v>
      </c>
      <c r="B6735" s="254" t="s">
        <v>7096</v>
      </c>
    </row>
    <row r="6736" spans="1:2">
      <c r="A6736" t="str">
        <f t="shared" si="105"/>
        <v>68098</v>
      </c>
      <c r="B6736" s="254" t="s">
        <v>7097</v>
      </c>
    </row>
    <row r="6737" spans="1:2">
      <c r="A6737" t="str">
        <f t="shared" si="105"/>
        <v>68099</v>
      </c>
      <c r="B6737" s="254" t="s">
        <v>7098</v>
      </c>
    </row>
    <row r="6738" spans="1:2">
      <c r="A6738" t="str">
        <f t="shared" si="105"/>
        <v>68100</v>
      </c>
      <c r="B6738" s="254" t="s">
        <v>7099</v>
      </c>
    </row>
    <row r="6739" spans="1:2">
      <c r="A6739" t="str">
        <f t="shared" si="105"/>
        <v>68101</v>
      </c>
      <c r="B6739" s="254" t="s">
        <v>7100</v>
      </c>
    </row>
    <row r="6740" spans="1:2">
      <c r="A6740" t="str">
        <f t="shared" si="105"/>
        <v>68102</v>
      </c>
      <c r="B6740" s="254" t="s">
        <v>7101</v>
      </c>
    </row>
    <row r="6741" spans="1:2">
      <c r="A6741" t="str">
        <f t="shared" si="105"/>
        <v>68105</v>
      </c>
      <c r="B6741" s="254" t="s">
        <v>7102</v>
      </c>
    </row>
    <row r="6742" spans="1:2">
      <c r="A6742" t="str">
        <f t="shared" si="105"/>
        <v>68106</v>
      </c>
      <c r="B6742" s="254" t="s">
        <v>7103</v>
      </c>
    </row>
    <row r="6743" spans="1:2">
      <c r="A6743" t="str">
        <f t="shared" si="105"/>
        <v>68107</v>
      </c>
      <c r="B6743" s="254" t="s">
        <v>7104</v>
      </c>
    </row>
    <row r="6744" spans="1:2">
      <c r="A6744" t="str">
        <f t="shared" si="105"/>
        <v>68108</v>
      </c>
      <c r="B6744" s="254" t="s">
        <v>7105</v>
      </c>
    </row>
    <row r="6745" spans="1:2">
      <c r="A6745" t="str">
        <f t="shared" si="105"/>
        <v>68109</v>
      </c>
      <c r="B6745" s="254" t="s">
        <v>7106</v>
      </c>
    </row>
    <row r="6746" spans="1:2">
      <c r="A6746" t="str">
        <f t="shared" si="105"/>
        <v>68110</v>
      </c>
      <c r="B6746" s="254" t="s">
        <v>7107</v>
      </c>
    </row>
    <row r="6747" spans="1:2">
      <c r="A6747" t="str">
        <f t="shared" si="105"/>
        <v>68113</v>
      </c>
      <c r="B6747" s="254" t="s">
        <v>7108</v>
      </c>
    </row>
    <row r="6748" spans="1:2">
      <c r="A6748" t="str">
        <f t="shared" si="105"/>
        <v>68114</v>
      </c>
      <c r="B6748" s="254" t="s">
        <v>7109</v>
      </c>
    </row>
    <row r="6749" spans="1:2">
      <c r="A6749" t="str">
        <f t="shared" si="105"/>
        <v>68115</v>
      </c>
      <c r="B6749" s="254" t="s">
        <v>7110</v>
      </c>
    </row>
    <row r="6750" spans="1:2">
      <c r="A6750" t="str">
        <f t="shared" si="105"/>
        <v>68117</v>
      </c>
      <c r="B6750" s="254" t="s">
        <v>7111</v>
      </c>
    </row>
    <row r="6751" spans="1:2">
      <c r="A6751" t="str">
        <f t="shared" si="105"/>
        <v>68118</v>
      </c>
      <c r="B6751" s="254" t="s">
        <v>7112</v>
      </c>
    </row>
    <row r="6752" spans="1:2">
      <c r="A6752" t="str">
        <f t="shared" si="105"/>
        <v>68119</v>
      </c>
      <c r="B6752" s="254" t="s">
        <v>7113</v>
      </c>
    </row>
    <row r="6753" spans="1:2">
      <c r="A6753" t="str">
        <f t="shared" si="105"/>
        <v>68120</v>
      </c>
      <c r="B6753" s="254" t="s">
        <v>7114</v>
      </c>
    </row>
    <row r="6754" spans="1:2">
      <c r="A6754" t="str">
        <f t="shared" si="105"/>
        <v>68121</v>
      </c>
      <c r="B6754" s="254" t="s">
        <v>7115</v>
      </c>
    </row>
    <row r="6755" spans="1:2">
      <c r="A6755" t="str">
        <f t="shared" si="105"/>
        <v>68122</v>
      </c>
      <c r="B6755" s="254" t="s">
        <v>7116</v>
      </c>
    </row>
    <row r="6756" spans="1:2">
      <c r="A6756" t="str">
        <f t="shared" si="105"/>
        <v>68123</v>
      </c>
      <c r="B6756" s="254" t="s">
        <v>7117</v>
      </c>
    </row>
    <row r="6757" spans="1:2">
      <c r="A6757" t="str">
        <f t="shared" si="105"/>
        <v>68125</v>
      </c>
      <c r="B6757" s="254" t="s">
        <v>7118</v>
      </c>
    </row>
    <row r="6758" spans="1:2">
      <c r="A6758" t="str">
        <f t="shared" si="105"/>
        <v>68126</v>
      </c>
      <c r="B6758" s="254" t="s">
        <v>7119</v>
      </c>
    </row>
    <row r="6759" spans="1:2">
      <c r="A6759" t="str">
        <f t="shared" si="105"/>
        <v>68127</v>
      </c>
      <c r="B6759" s="254" t="s">
        <v>7120</v>
      </c>
    </row>
    <row r="6760" spans="1:2">
      <c r="A6760" t="str">
        <f t="shared" si="105"/>
        <v>68128</v>
      </c>
      <c r="B6760" s="254" t="s">
        <v>7121</v>
      </c>
    </row>
    <row r="6761" spans="1:2">
      <c r="A6761" t="str">
        <f t="shared" si="105"/>
        <v>68129</v>
      </c>
      <c r="B6761" s="254" t="s">
        <v>7122</v>
      </c>
    </row>
    <row r="6762" spans="1:2">
      <c r="A6762" t="str">
        <f t="shared" si="105"/>
        <v>68130</v>
      </c>
      <c r="B6762" s="254" t="s">
        <v>7123</v>
      </c>
    </row>
    <row r="6763" spans="1:2">
      <c r="A6763" t="str">
        <f t="shared" si="105"/>
        <v>68131</v>
      </c>
      <c r="B6763" s="254" t="s">
        <v>7124</v>
      </c>
    </row>
    <row r="6764" spans="1:2">
      <c r="A6764" t="str">
        <f t="shared" si="105"/>
        <v>68132</v>
      </c>
      <c r="B6764" s="254" t="s">
        <v>7125</v>
      </c>
    </row>
    <row r="6765" spans="1:2">
      <c r="A6765" t="str">
        <f t="shared" si="105"/>
        <v>68136</v>
      </c>
      <c r="B6765" s="254" t="s">
        <v>7126</v>
      </c>
    </row>
    <row r="6766" spans="1:2">
      <c r="A6766" t="str">
        <f t="shared" si="105"/>
        <v>68137</v>
      </c>
      <c r="B6766" s="254" t="s">
        <v>7127</v>
      </c>
    </row>
    <row r="6767" spans="1:2">
      <c r="A6767" t="str">
        <f t="shared" si="105"/>
        <v>68138</v>
      </c>
      <c r="B6767" s="254" t="s">
        <v>7128</v>
      </c>
    </row>
    <row r="6768" spans="1:2">
      <c r="A6768" t="str">
        <f t="shared" si="105"/>
        <v>68139</v>
      </c>
      <c r="B6768" s="254" t="s">
        <v>7129</v>
      </c>
    </row>
    <row r="6769" spans="1:2">
      <c r="A6769" t="str">
        <f t="shared" si="105"/>
        <v>68141</v>
      </c>
      <c r="B6769" s="254" t="s">
        <v>7130</v>
      </c>
    </row>
    <row r="6770" spans="1:2">
      <c r="A6770" t="str">
        <f t="shared" si="105"/>
        <v>68142</v>
      </c>
      <c r="B6770" s="254" t="s">
        <v>7131</v>
      </c>
    </row>
    <row r="6771" spans="1:2">
      <c r="A6771" t="str">
        <f t="shared" si="105"/>
        <v>68143</v>
      </c>
      <c r="B6771" s="254" t="s">
        <v>7132</v>
      </c>
    </row>
    <row r="6772" spans="1:2">
      <c r="A6772" t="str">
        <f t="shared" si="105"/>
        <v>68145</v>
      </c>
      <c r="B6772" s="254" t="s">
        <v>7133</v>
      </c>
    </row>
    <row r="6773" spans="1:2">
      <c r="A6773" t="str">
        <f t="shared" si="105"/>
        <v>68149</v>
      </c>
      <c r="B6773" s="254" t="s">
        <v>7134</v>
      </c>
    </row>
    <row r="6774" spans="1:2">
      <c r="A6774" t="str">
        <f t="shared" si="105"/>
        <v>68150</v>
      </c>
      <c r="B6774" s="254" t="s">
        <v>7135</v>
      </c>
    </row>
    <row r="6775" spans="1:2">
      <c r="A6775" t="str">
        <f t="shared" si="105"/>
        <v>68151</v>
      </c>
      <c r="B6775" s="254" t="s">
        <v>7136</v>
      </c>
    </row>
    <row r="6776" spans="1:2">
      <c r="A6776" t="str">
        <f t="shared" si="105"/>
        <v>68152</v>
      </c>
      <c r="B6776" s="254" t="s">
        <v>7137</v>
      </c>
    </row>
    <row r="6777" spans="1:2">
      <c r="A6777" t="str">
        <f t="shared" si="105"/>
        <v>68154</v>
      </c>
      <c r="B6777" s="254" t="s">
        <v>7138</v>
      </c>
    </row>
    <row r="6778" spans="1:2">
      <c r="A6778" t="str">
        <f t="shared" si="105"/>
        <v>68155</v>
      </c>
      <c r="B6778" s="254" t="s">
        <v>7139</v>
      </c>
    </row>
    <row r="6779" spans="1:2">
      <c r="A6779" t="str">
        <f t="shared" si="105"/>
        <v>68156</v>
      </c>
      <c r="B6779" s="254" t="s">
        <v>7140</v>
      </c>
    </row>
    <row r="6780" spans="1:2">
      <c r="A6780" t="str">
        <f t="shared" si="105"/>
        <v>68157</v>
      </c>
      <c r="B6780" s="254" t="s">
        <v>7141</v>
      </c>
    </row>
    <row r="6781" spans="1:2">
      <c r="A6781" t="str">
        <f t="shared" si="105"/>
        <v>68158</v>
      </c>
      <c r="B6781" s="254" t="s">
        <v>7142</v>
      </c>
    </row>
    <row r="6782" spans="1:2">
      <c r="A6782" t="str">
        <f t="shared" si="105"/>
        <v>68159</v>
      </c>
      <c r="B6782" s="254" t="s">
        <v>7143</v>
      </c>
    </row>
    <row r="6783" spans="1:2">
      <c r="A6783" t="str">
        <f t="shared" si="105"/>
        <v>68160</v>
      </c>
      <c r="B6783" s="254" t="s">
        <v>7144</v>
      </c>
    </row>
    <row r="6784" spans="1:2">
      <c r="A6784" t="str">
        <f t="shared" si="105"/>
        <v>68161</v>
      </c>
      <c r="B6784" s="254" t="s">
        <v>7145</v>
      </c>
    </row>
    <row r="6785" spans="1:2">
      <c r="A6785" t="str">
        <f t="shared" si="105"/>
        <v>68162</v>
      </c>
      <c r="B6785" s="254" t="s">
        <v>7146</v>
      </c>
    </row>
    <row r="6786" spans="1:2">
      <c r="A6786" t="str">
        <f t="shared" si="105"/>
        <v>68163</v>
      </c>
      <c r="B6786" s="254" t="s">
        <v>7147</v>
      </c>
    </row>
    <row r="6787" spans="1:2">
      <c r="A6787" t="str">
        <f t="shared" ref="A6787:A6850" si="106">LEFT(B6787,5)</f>
        <v>68164</v>
      </c>
      <c r="B6787" s="254" t="s">
        <v>7148</v>
      </c>
    </row>
    <row r="6788" spans="1:2">
      <c r="A6788" t="str">
        <f t="shared" si="106"/>
        <v>68167</v>
      </c>
      <c r="B6788" s="254" t="s">
        <v>7149</v>
      </c>
    </row>
    <row r="6789" spans="1:2">
      <c r="A6789" t="str">
        <f t="shared" si="106"/>
        <v>68168</v>
      </c>
      <c r="B6789" s="254" t="s">
        <v>7150</v>
      </c>
    </row>
    <row r="6790" spans="1:2">
      <c r="A6790" t="str">
        <f t="shared" si="106"/>
        <v>68169</v>
      </c>
      <c r="B6790" s="254" t="s">
        <v>7151</v>
      </c>
    </row>
    <row r="6791" spans="1:2">
      <c r="A6791" t="str">
        <f t="shared" si="106"/>
        <v>68170</v>
      </c>
      <c r="B6791" s="254" t="s">
        <v>7152</v>
      </c>
    </row>
    <row r="6792" spans="1:2">
      <c r="A6792" t="str">
        <f t="shared" si="106"/>
        <v>68171</v>
      </c>
      <c r="B6792" s="254" t="s">
        <v>7153</v>
      </c>
    </row>
    <row r="6793" spans="1:2">
      <c r="A6793" t="str">
        <f t="shared" si="106"/>
        <v>68175</v>
      </c>
      <c r="B6793" s="254" t="s">
        <v>7154</v>
      </c>
    </row>
    <row r="6794" spans="1:2">
      <c r="A6794" t="str">
        <f t="shared" si="106"/>
        <v>68178</v>
      </c>
      <c r="B6794" s="254" t="s">
        <v>7155</v>
      </c>
    </row>
    <row r="6795" spans="1:2">
      <c r="A6795" t="str">
        <f t="shared" si="106"/>
        <v>68179</v>
      </c>
      <c r="B6795" s="254" t="s">
        <v>7156</v>
      </c>
    </row>
    <row r="6796" spans="1:2">
      <c r="A6796" t="str">
        <f t="shared" si="106"/>
        <v>68180</v>
      </c>
      <c r="B6796" s="254" t="s">
        <v>7157</v>
      </c>
    </row>
    <row r="6797" spans="1:2">
      <c r="A6797" t="str">
        <f t="shared" si="106"/>
        <v>68182</v>
      </c>
      <c r="B6797" s="254" t="s">
        <v>7158</v>
      </c>
    </row>
    <row r="6798" spans="1:2">
      <c r="A6798" t="str">
        <f t="shared" si="106"/>
        <v>68183</v>
      </c>
      <c r="B6798" s="254" t="s">
        <v>7159</v>
      </c>
    </row>
    <row r="6799" spans="1:2">
      <c r="A6799" t="str">
        <f t="shared" si="106"/>
        <v>68185</v>
      </c>
      <c r="B6799" s="254" t="s">
        <v>7160</v>
      </c>
    </row>
    <row r="6800" spans="1:2">
      <c r="A6800" t="str">
        <f t="shared" si="106"/>
        <v>68187</v>
      </c>
      <c r="B6800" s="254" t="s">
        <v>7161</v>
      </c>
    </row>
    <row r="6801" spans="1:2">
      <c r="A6801" t="str">
        <f t="shared" si="106"/>
        <v>68188</v>
      </c>
      <c r="B6801" s="254" t="s">
        <v>7162</v>
      </c>
    </row>
    <row r="6802" spans="1:2">
      <c r="A6802" t="str">
        <f t="shared" si="106"/>
        <v>68189</v>
      </c>
      <c r="B6802" s="254" t="s">
        <v>7163</v>
      </c>
    </row>
    <row r="6803" spans="1:2">
      <c r="A6803" t="str">
        <f t="shared" si="106"/>
        <v>68190</v>
      </c>
      <c r="B6803" s="254" t="s">
        <v>7164</v>
      </c>
    </row>
    <row r="6804" spans="1:2">
      <c r="A6804" t="str">
        <f t="shared" si="106"/>
        <v>68191</v>
      </c>
      <c r="B6804" s="254" t="s">
        <v>7165</v>
      </c>
    </row>
    <row r="6805" spans="1:2">
      <c r="A6805" t="str">
        <f t="shared" si="106"/>
        <v>68192</v>
      </c>
      <c r="B6805" s="254" t="s">
        <v>7166</v>
      </c>
    </row>
    <row r="6806" spans="1:2">
      <c r="A6806" t="str">
        <f t="shared" si="106"/>
        <v>68193</v>
      </c>
      <c r="B6806" s="254" t="s">
        <v>7167</v>
      </c>
    </row>
    <row r="6807" spans="1:2">
      <c r="A6807" t="str">
        <f t="shared" si="106"/>
        <v>68195</v>
      </c>
      <c r="B6807" s="254" t="s">
        <v>7168</v>
      </c>
    </row>
    <row r="6808" spans="1:2">
      <c r="A6808" t="str">
        <f t="shared" si="106"/>
        <v>68197</v>
      </c>
      <c r="B6808" s="254" t="s">
        <v>7169</v>
      </c>
    </row>
    <row r="6809" spans="1:2">
      <c r="A6809" t="str">
        <f t="shared" si="106"/>
        <v>68198</v>
      </c>
      <c r="B6809" s="254" t="s">
        <v>7170</v>
      </c>
    </row>
    <row r="6810" spans="1:2">
      <c r="A6810" t="str">
        <f t="shared" si="106"/>
        <v>68199</v>
      </c>
      <c r="B6810" s="254" t="s">
        <v>7171</v>
      </c>
    </row>
    <row r="6811" spans="1:2">
      <c r="A6811" t="str">
        <f t="shared" si="106"/>
        <v>68202</v>
      </c>
      <c r="B6811" s="254" t="s">
        <v>7172</v>
      </c>
    </row>
    <row r="6812" spans="1:2">
      <c r="A6812" t="str">
        <f t="shared" si="106"/>
        <v>68203</v>
      </c>
      <c r="B6812" s="254" t="s">
        <v>7173</v>
      </c>
    </row>
    <row r="6813" spans="1:2">
      <c r="A6813" t="str">
        <f t="shared" si="106"/>
        <v>68204</v>
      </c>
      <c r="B6813" s="254" t="s">
        <v>7174</v>
      </c>
    </row>
    <row r="6814" spans="1:2">
      <c r="A6814" t="str">
        <f t="shared" si="106"/>
        <v>68206</v>
      </c>
      <c r="B6814" s="254" t="s">
        <v>7175</v>
      </c>
    </row>
    <row r="6815" spans="1:2">
      <c r="A6815" t="str">
        <f t="shared" si="106"/>
        <v>68211</v>
      </c>
      <c r="B6815" s="254" t="s">
        <v>7176</v>
      </c>
    </row>
    <row r="6816" spans="1:2">
      <c r="A6816" t="str">
        <f t="shared" si="106"/>
        <v>68212</v>
      </c>
      <c r="B6816" s="254" t="s">
        <v>7177</v>
      </c>
    </row>
    <row r="6817" spans="1:2">
      <c r="A6817" t="str">
        <f t="shared" si="106"/>
        <v>68213</v>
      </c>
      <c r="B6817" s="254" t="s">
        <v>7178</v>
      </c>
    </row>
    <row r="6818" spans="1:2">
      <c r="A6818" t="str">
        <f t="shared" si="106"/>
        <v>68215</v>
      </c>
      <c r="B6818" s="254" t="s">
        <v>7179</v>
      </c>
    </row>
    <row r="6819" spans="1:2">
      <c r="A6819" t="str">
        <f t="shared" si="106"/>
        <v>68216</v>
      </c>
      <c r="B6819" s="254" t="s">
        <v>7180</v>
      </c>
    </row>
    <row r="6820" spans="1:2">
      <c r="A6820" t="str">
        <f t="shared" si="106"/>
        <v>68217</v>
      </c>
      <c r="B6820" s="254" t="s">
        <v>7181</v>
      </c>
    </row>
    <row r="6821" spans="1:2">
      <c r="A6821" t="str">
        <f t="shared" si="106"/>
        <v>68218</v>
      </c>
      <c r="B6821" s="254" t="s">
        <v>7182</v>
      </c>
    </row>
    <row r="6822" spans="1:2">
      <c r="A6822" t="str">
        <f t="shared" si="106"/>
        <v>68219</v>
      </c>
      <c r="B6822" s="254" t="s">
        <v>7183</v>
      </c>
    </row>
    <row r="6823" spans="1:2">
      <c r="A6823" t="str">
        <f t="shared" si="106"/>
        <v>68220</v>
      </c>
      <c r="B6823" s="254" t="s">
        <v>7184</v>
      </c>
    </row>
    <row r="6824" spans="1:2">
      <c r="A6824" t="str">
        <f t="shared" si="106"/>
        <v>68221</v>
      </c>
      <c r="B6824" s="254" t="s">
        <v>7185</v>
      </c>
    </row>
    <row r="6825" spans="1:2">
      <c r="A6825" t="str">
        <f t="shared" si="106"/>
        <v>68223</v>
      </c>
      <c r="B6825" s="254" t="s">
        <v>7186</v>
      </c>
    </row>
    <row r="6826" spans="1:2">
      <c r="A6826" t="str">
        <f t="shared" si="106"/>
        <v>68224</v>
      </c>
      <c r="B6826" s="254" t="s">
        <v>7187</v>
      </c>
    </row>
    <row r="6827" spans="1:2">
      <c r="A6827" t="str">
        <f t="shared" si="106"/>
        <v>68225</v>
      </c>
      <c r="B6827" s="254" t="s">
        <v>7188</v>
      </c>
    </row>
    <row r="6828" spans="1:2">
      <c r="A6828" t="str">
        <f t="shared" si="106"/>
        <v>68226</v>
      </c>
      <c r="B6828" s="254" t="s">
        <v>7189</v>
      </c>
    </row>
    <row r="6829" spans="1:2">
      <c r="A6829" t="str">
        <f t="shared" si="106"/>
        <v>68227</v>
      </c>
      <c r="B6829" s="254" t="s">
        <v>7190</v>
      </c>
    </row>
    <row r="6830" spans="1:2">
      <c r="A6830" t="str">
        <f t="shared" si="106"/>
        <v>68228</v>
      </c>
      <c r="B6830" s="254" t="s">
        <v>7191</v>
      </c>
    </row>
    <row r="6831" spans="1:2">
      <c r="A6831" t="str">
        <f t="shared" si="106"/>
        <v>68230</v>
      </c>
      <c r="B6831" s="254" t="s">
        <v>7192</v>
      </c>
    </row>
    <row r="6832" spans="1:2">
      <c r="A6832" t="str">
        <f t="shared" si="106"/>
        <v>68231</v>
      </c>
      <c r="B6832" s="254" t="s">
        <v>7193</v>
      </c>
    </row>
    <row r="6833" spans="1:2">
      <c r="A6833" t="str">
        <f t="shared" si="106"/>
        <v>68233</v>
      </c>
      <c r="B6833" s="254" t="s">
        <v>7194</v>
      </c>
    </row>
    <row r="6834" spans="1:2">
      <c r="A6834" t="str">
        <f t="shared" si="106"/>
        <v>68234</v>
      </c>
      <c r="B6834" s="254" t="s">
        <v>7195</v>
      </c>
    </row>
    <row r="6835" spans="1:2">
      <c r="A6835" t="str">
        <f t="shared" si="106"/>
        <v>68235</v>
      </c>
      <c r="B6835" s="254" t="s">
        <v>7196</v>
      </c>
    </row>
    <row r="6836" spans="1:2">
      <c r="A6836" t="str">
        <f t="shared" si="106"/>
        <v>68236</v>
      </c>
      <c r="B6836" s="254" t="s">
        <v>7197</v>
      </c>
    </row>
    <row r="6837" spans="1:2">
      <c r="A6837" t="str">
        <f t="shared" si="106"/>
        <v>68237</v>
      </c>
      <c r="B6837" s="254" t="s">
        <v>7198</v>
      </c>
    </row>
    <row r="6838" spans="1:2">
      <c r="A6838" t="str">
        <f t="shared" si="106"/>
        <v>68238</v>
      </c>
      <c r="B6838" s="254" t="s">
        <v>7199</v>
      </c>
    </row>
    <row r="6839" spans="1:2">
      <c r="A6839" t="str">
        <f t="shared" si="106"/>
        <v>68240</v>
      </c>
      <c r="B6839" s="254" t="s">
        <v>7200</v>
      </c>
    </row>
    <row r="6840" spans="1:2">
      <c r="A6840" t="str">
        <f t="shared" si="106"/>
        <v>68241</v>
      </c>
      <c r="B6840" s="254" t="s">
        <v>7201</v>
      </c>
    </row>
    <row r="6841" spans="1:2">
      <c r="A6841" t="str">
        <f t="shared" si="106"/>
        <v>68242</v>
      </c>
      <c r="B6841" s="254" t="s">
        <v>7202</v>
      </c>
    </row>
    <row r="6842" spans="1:2">
      <c r="A6842" t="str">
        <f t="shared" si="106"/>
        <v>68243</v>
      </c>
      <c r="B6842" s="254" t="s">
        <v>7203</v>
      </c>
    </row>
    <row r="6843" spans="1:2">
      <c r="A6843" t="str">
        <f t="shared" si="106"/>
        <v>68245</v>
      </c>
      <c r="B6843" s="254" t="s">
        <v>7204</v>
      </c>
    </row>
    <row r="6844" spans="1:2">
      <c r="A6844" t="str">
        <f t="shared" si="106"/>
        <v>68246</v>
      </c>
      <c r="B6844" s="254" t="s">
        <v>7205</v>
      </c>
    </row>
    <row r="6845" spans="1:2">
      <c r="A6845" t="str">
        <f t="shared" si="106"/>
        <v>68247</v>
      </c>
      <c r="B6845" s="254" t="s">
        <v>7206</v>
      </c>
    </row>
    <row r="6846" spans="1:2">
      <c r="A6846" t="str">
        <f t="shared" si="106"/>
        <v>68248</v>
      </c>
      <c r="B6846" s="254" t="s">
        <v>7207</v>
      </c>
    </row>
    <row r="6847" spans="1:2">
      <c r="A6847" t="str">
        <f t="shared" si="106"/>
        <v>68249</v>
      </c>
      <c r="B6847" s="254" t="s">
        <v>7208</v>
      </c>
    </row>
    <row r="6848" spans="1:2">
      <c r="A6848" t="str">
        <f t="shared" si="106"/>
        <v>68250</v>
      </c>
      <c r="B6848" s="254" t="s">
        <v>7209</v>
      </c>
    </row>
    <row r="6849" spans="1:2">
      <c r="A6849" t="str">
        <f t="shared" si="106"/>
        <v>68251</v>
      </c>
      <c r="B6849" s="254" t="s">
        <v>7210</v>
      </c>
    </row>
    <row r="6850" spans="1:2">
      <c r="A6850" t="str">
        <f t="shared" si="106"/>
        <v>68252</v>
      </c>
      <c r="B6850" s="254" t="s">
        <v>7211</v>
      </c>
    </row>
    <row r="6851" spans="1:2">
      <c r="A6851" t="str">
        <f t="shared" ref="A6851:A6914" si="107">LEFT(B6851,5)</f>
        <v>68253</v>
      </c>
      <c r="B6851" s="254" t="s">
        <v>7212</v>
      </c>
    </row>
    <row r="6852" spans="1:2">
      <c r="A6852" t="str">
        <f t="shared" si="107"/>
        <v>68254</v>
      </c>
      <c r="B6852" s="254" t="s">
        <v>7213</v>
      </c>
    </row>
    <row r="6853" spans="1:2">
      <c r="A6853" t="str">
        <f t="shared" si="107"/>
        <v>68255</v>
      </c>
      <c r="B6853" s="254" t="s">
        <v>7214</v>
      </c>
    </row>
    <row r="6854" spans="1:2">
      <c r="A6854" t="str">
        <f t="shared" si="107"/>
        <v>68256</v>
      </c>
      <c r="B6854" s="254" t="s">
        <v>7215</v>
      </c>
    </row>
    <row r="6855" spans="1:2">
      <c r="A6855" t="str">
        <f t="shared" si="107"/>
        <v>68257</v>
      </c>
      <c r="B6855" s="254" t="s">
        <v>7216</v>
      </c>
    </row>
    <row r="6856" spans="1:2">
      <c r="A6856" t="str">
        <f t="shared" si="107"/>
        <v>68258</v>
      </c>
      <c r="B6856" s="254" t="s">
        <v>7217</v>
      </c>
    </row>
    <row r="6857" spans="1:2">
      <c r="A6857" t="str">
        <f t="shared" si="107"/>
        <v>68259</v>
      </c>
      <c r="B6857" s="254" t="s">
        <v>7218</v>
      </c>
    </row>
    <row r="6858" spans="1:2">
      <c r="A6858" t="str">
        <f t="shared" si="107"/>
        <v>68260</v>
      </c>
      <c r="B6858" s="254" t="s">
        <v>7219</v>
      </c>
    </row>
    <row r="6859" spans="1:2">
      <c r="A6859" t="str">
        <f t="shared" si="107"/>
        <v>68261</v>
      </c>
      <c r="B6859" s="254" t="s">
        <v>7220</v>
      </c>
    </row>
    <row r="6860" spans="1:2">
      <c r="A6860" t="str">
        <f t="shared" si="107"/>
        <v>68262</v>
      </c>
      <c r="B6860" s="254" t="s">
        <v>7221</v>
      </c>
    </row>
    <row r="6861" spans="1:2">
      <c r="A6861" t="str">
        <f t="shared" si="107"/>
        <v>68263</v>
      </c>
      <c r="B6861" s="254" t="s">
        <v>7222</v>
      </c>
    </row>
    <row r="6862" spans="1:2">
      <c r="A6862" t="str">
        <f t="shared" si="107"/>
        <v>68264</v>
      </c>
      <c r="B6862" s="254" t="s">
        <v>7223</v>
      </c>
    </row>
    <row r="6863" spans="1:2">
      <c r="A6863" t="str">
        <f t="shared" si="107"/>
        <v>68266</v>
      </c>
      <c r="B6863" s="254" t="s">
        <v>7224</v>
      </c>
    </row>
    <row r="6864" spans="1:2">
      <c r="A6864" t="str">
        <f t="shared" si="107"/>
        <v>68267</v>
      </c>
      <c r="B6864" s="254" t="s">
        <v>7225</v>
      </c>
    </row>
    <row r="6865" spans="1:2">
      <c r="A6865" t="str">
        <f t="shared" si="107"/>
        <v>68268</v>
      </c>
      <c r="B6865" s="254" t="s">
        <v>7226</v>
      </c>
    </row>
    <row r="6866" spans="1:2">
      <c r="A6866" t="str">
        <f t="shared" si="107"/>
        <v>68269</v>
      </c>
      <c r="B6866" s="254" t="s">
        <v>7227</v>
      </c>
    </row>
    <row r="6867" spans="1:2">
      <c r="A6867" t="str">
        <f t="shared" si="107"/>
        <v>68270</v>
      </c>
      <c r="B6867" s="254" t="s">
        <v>7228</v>
      </c>
    </row>
    <row r="6868" spans="1:2">
      <c r="A6868" t="str">
        <f t="shared" si="107"/>
        <v>68271</v>
      </c>
      <c r="B6868" s="254" t="s">
        <v>7229</v>
      </c>
    </row>
    <row r="6869" spans="1:2">
      <c r="A6869" t="str">
        <f t="shared" si="107"/>
        <v>68272</v>
      </c>
      <c r="B6869" s="254" t="s">
        <v>7230</v>
      </c>
    </row>
    <row r="6870" spans="1:2">
      <c r="A6870" t="str">
        <f t="shared" si="107"/>
        <v>68273</v>
      </c>
      <c r="B6870" s="254" t="s">
        <v>7231</v>
      </c>
    </row>
    <row r="6871" spans="1:2">
      <c r="A6871" t="str">
        <f t="shared" si="107"/>
        <v>68274</v>
      </c>
      <c r="B6871" s="254" t="s">
        <v>7232</v>
      </c>
    </row>
    <row r="6872" spans="1:2">
      <c r="A6872" t="str">
        <f t="shared" si="107"/>
        <v>68275</v>
      </c>
      <c r="B6872" s="254" t="s">
        <v>7233</v>
      </c>
    </row>
    <row r="6873" spans="1:2">
      <c r="A6873" t="str">
        <f t="shared" si="107"/>
        <v>68276</v>
      </c>
      <c r="B6873" s="254" t="s">
        <v>7234</v>
      </c>
    </row>
    <row r="6874" spans="1:2">
      <c r="A6874" t="str">
        <f t="shared" si="107"/>
        <v>68278</v>
      </c>
      <c r="B6874" s="254" t="s">
        <v>7235</v>
      </c>
    </row>
    <row r="6875" spans="1:2">
      <c r="A6875" t="str">
        <f t="shared" si="107"/>
        <v>68280</v>
      </c>
      <c r="B6875" s="254" t="s">
        <v>7236</v>
      </c>
    </row>
    <row r="6876" spans="1:2">
      <c r="A6876" t="str">
        <f t="shared" si="107"/>
        <v>68281</v>
      </c>
      <c r="B6876" s="254" t="s">
        <v>7237</v>
      </c>
    </row>
    <row r="6877" spans="1:2">
      <c r="A6877" t="str">
        <f t="shared" si="107"/>
        <v>68282</v>
      </c>
      <c r="B6877" s="254" t="s">
        <v>7238</v>
      </c>
    </row>
    <row r="6878" spans="1:2">
      <c r="A6878" t="str">
        <f t="shared" si="107"/>
        <v>68283</v>
      </c>
      <c r="B6878" s="254" t="s">
        <v>7239</v>
      </c>
    </row>
    <row r="6879" spans="1:2">
      <c r="A6879" t="str">
        <f t="shared" si="107"/>
        <v>68284</v>
      </c>
      <c r="B6879" s="254" t="s">
        <v>7240</v>
      </c>
    </row>
    <row r="6880" spans="1:2">
      <c r="A6880" t="str">
        <f t="shared" si="107"/>
        <v>68285</v>
      </c>
      <c r="B6880" s="254" t="s">
        <v>7241</v>
      </c>
    </row>
    <row r="6881" spans="1:2">
      <c r="A6881" t="str">
        <f t="shared" si="107"/>
        <v>68286</v>
      </c>
      <c r="B6881" s="254" t="s">
        <v>7242</v>
      </c>
    </row>
    <row r="6882" spans="1:2">
      <c r="A6882" t="str">
        <f t="shared" si="107"/>
        <v>68287</v>
      </c>
      <c r="B6882" s="254" t="s">
        <v>7243</v>
      </c>
    </row>
    <row r="6883" spans="1:2">
      <c r="A6883" t="str">
        <f t="shared" si="107"/>
        <v>68288</v>
      </c>
      <c r="B6883" s="254" t="s">
        <v>7244</v>
      </c>
    </row>
    <row r="6884" spans="1:2">
      <c r="A6884" t="str">
        <f t="shared" si="107"/>
        <v>68289</v>
      </c>
      <c r="B6884" s="254" t="s">
        <v>7245</v>
      </c>
    </row>
    <row r="6885" spans="1:2">
      <c r="A6885" t="str">
        <f t="shared" si="107"/>
        <v>68290</v>
      </c>
      <c r="B6885" s="254" t="s">
        <v>7246</v>
      </c>
    </row>
    <row r="6886" spans="1:2">
      <c r="A6886" t="str">
        <f t="shared" si="107"/>
        <v>68291</v>
      </c>
      <c r="B6886" s="254" t="s">
        <v>7247</v>
      </c>
    </row>
    <row r="6887" spans="1:2">
      <c r="A6887" t="str">
        <f t="shared" si="107"/>
        <v>68292</v>
      </c>
      <c r="B6887" s="254" t="s">
        <v>7248</v>
      </c>
    </row>
    <row r="6888" spans="1:2">
      <c r="A6888" t="str">
        <f t="shared" si="107"/>
        <v>68293</v>
      </c>
      <c r="B6888" s="254" t="s">
        <v>7249</v>
      </c>
    </row>
    <row r="6889" spans="1:2">
      <c r="A6889" t="str">
        <f t="shared" si="107"/>
        <v>68294</v>
      </c>
      <c r="B6889" s="254" t="s">
        <v>7250</v>
      </c>
    </row>
    <row r="6890" spans="1:2">
      <c r="A6890" t="str">
        <f t="shared" si="107"/>
        <v>68295</v>
      </c>
      <c r="B6890" s="254" t="s">
        <v>7251</v>
      </c>
    </row>
    <row r="6891" spans="1:2">
      <c r="A6891" t="str">
        <f t="shared" si="107"/>
        <v>68297</v>
      </c>
      <c r="B6891" s="254" t="s">
        <v>7252</v>
      </c>
    </row>
    <row r="6892" spans="1:2">
      <c r="A6892" t="str">
        <f t="shared" si="107"/>
        <v>68299</v>
      </c>
      <c r="B6892" s="254" t="s">
        <v>7253</v>
      </c>
    </row>
    <row r="6893" spans="1:2">
      <c r="A6893" t="str">
        <f t="shared" si="107"/>
        <v>68300</v>
      </c>
      <c r="B6893" s="254" t="s">
        <v>7254</v>
      </c>
    </row>
    <row r="6894" spans="1:2">
      <c r="A6894" t="str">
        <f t="shared" si="107"/>
        <v>68301</v>
      </c>
      <c r="B6894" s="254" t="s">
        <v>7255</v>
      </c>
    </row>
    <row r="6895" spans="1:2">
      <c r="A6895" t="str">
        <f t="shared" si="107"/>
        <v>68302</v>
      </c>
      <c r="B6895" s="254" t="s">
        <v>7256</v>
      </c>
    </row>
    <row r="6896" spans="1:2">
      <c r="A6896" t="str">
        <f t="shared" si="107"/>
        <v>68303</v>
      </c>
      <c r="B6896" s="254" t="s">
        <v>7257</v>
      </c>
    </row>
    <row r="6897" spans="1:2">
      <c r="A6897" t="str">
        <f t="shared" si="107"/>
        <v>68304</v>
      </c>
      <c r="B6897" s="254" t="s">
        <v>7258</v>
      </c>
    </row>
    <row r="6898" spans="1:2">
      <c r="A6898" t="str">
        <f t="shared" si="107"/>
        <v>68306</v>
      </c>
      <c r="B6898" s="254" t="s">
        <v>7259</v>
      </c>
    </row>
    <row r="6899" spans="1:2">
      <c r="A6899" t="str">
        <f t="shared" si="107"/>
        <v>68307</v>
      </c>
      <c r="B6899" s="254" t="s">
        <v>7260</v>
      </c>
    </row>
    <row r="6900" spans="1:2">
      <c r="A6900" t="str">
        <f t="shared" si="107"/>
        <v>68309</v>
      </c>
      <c r="B6900" s="254" t="s">
        <v>7261</v>
      </c>
    </row>
    <row r="6901" spans="1:2">
      <c r="A6901" t="str">
        <f t="shared" si="107"/>
        <v>68310</v>
      </c>
      <c r="B6901" s="254" t="s">
        <v>7262</v>
      </c>
    </row>
    <row r="6902" spans="1:2">
      <c r="A6902" t="str">
        <f t="shared" si="107"/>
        <v>68311</v>
      </c>
      <c r="B6902" s="254" t="s">
        <v>7263</v>
      </c>
    </row>
    <row r="6903" spans="1:2">
      <c r="A6903" t="str">
        <f t="shared" si="107"/>
        <v>68313</v>
      </c>
      <c r="B6903" s="254" t="s">
        <v>7264</v>
      </c>
    </row>
    <row r="6904" spans="1:2">
      <c r="A6904" t="str">
        <f t="shared" si="107"/>
        <v>68314</v>
      </c>
      <c r="B6904" s="254" t="s">
        <v>7265</v>
      </c>
    </row>
    <row r="6905" spans="1:2">
      <c r="A6905" t="str">
        <f t="shared" si="107"/>
        <v>68315</v>
      </c>
      <c r="B6905" s="254" t="s">
        <v>7266</v>
      </c>
    </row>
    <row r="6906" spans="1:2">
      <c r="A6906" t="str">
        <f t="shared" si="107"/>
        <v>68316</v>
      </c>
      <c r="B6906" s="254" t="s">
        <v>7267</v>
      </c>
    </row>
    <row r="6907" spans="1:2">
      <c r="A6907" t="str">
        <f t="shared" si="107"/>
        <v>68318</v>
      </c>
      <c r="B6907" s="254" t="s">
        <v>7268</v>
      </c>
    </row>
    <row r="6908" spans="1:2">
      <c r="A6908" t="str">
        <f t="shared" si="107"/>
        <v>68320</v>
      </c>
      <c r="B6908" s="254" t="s">
        <v>7269</v>
      </c>
    </row>
    <row r="6909" spans="1:2">
      <c r="A6909" t="str">
        <f t="shared" si="107"/>
        <v>68321</v>
      </c>
      <c r="B6909" s="254" t="s">
        <v>7270</v>
      </c>
    </row>
    <row r="6910" spans="1:2">
      <c r="A6910" t="str">
        <f t="shared" si="107"/>
        <v>68322</v>
      </c>
      <c r="B6910" s="254" t="s">
        <v>7271</v>
      </c>
    </row>
    <row r="6911" spans="1:2">
      <c r="A6911" t="str">
        <f t="shared" si="107"/>
        <v>68323</v>
      </c>
      <c r="B6911" s="254" t="s">
        <v>7272</v>
      </c>
    </row>
    <row r="6912" spans="1:2">
      <c r="A6912" t="str">
        <f t="shared" si="107"/>
        <v>68324</v>
      </c>
      <c r="B6912" s="254" t="s">
        <v>7273</v>
      </c>
    </row>
    <row r="6913" spans="1:2">
      <c r="A6913" t="str">
        <f t="shared" si="107"/>
        <v>68325</v>
      </c>
      <c r="B6913" s="254" t="s">
        <v>7274</v>
      </c>
    </row>
    <row r="6914" spans="1:2">
      <c r="A6914" t="str">
        <f t="shared" si="107"/>
        <v>68327</v>
      </c>
      <c r="B6914" s="254" t="s">
        <v>7275</v>
      </c>
    </row>
    <row r="6915" spans="1:2">
      <c r="A6915" t="str">
        <f t="shared" ref="A6915:A6978" si="108">LEFT(B6915,5)</f>
        <v>68328</v>
      </c>
      <c r="B6915" s="254" t="s">
        <v>7276</v>
      </c>
    </row>
    <row r="6916" spans="1:2">
      <c r="A6916" t="str">
        <f t="shared" si="108"/>
        <v>68329</v>
      </c>
      <c r="B6916" s="254" t="s">
        <v>7277</v>
      </c>
    </row>
    <row r="6917" spans="1:2">
      <c r="A6917" t="str">
        <f t="shared" si="108"/>
        <v>68330</v>
      </c>
      <c r="B6917" s="254" t="s">
        <v>7278</v>
      </c>
    </row>
    <row r="6918" spans="1:2">
      <c r="A6918" t="str">
        <f t="shared" si="108"/>
        <v>68331</v>
      </c>
      <c r="B6918" s="254" t="s">
        <v>7279</v>
      </c>
    </row>
    <row r="6919" spans="1:2">
      <c r="A6919" t="str">
        <f t="shared" si="108"/>
        <v>68332</v>
      </c>
      <c r="B6919" s="254" t="s">
        <v>7280</v>
      </c>
    </row>
    <row r="6920" spans="1:2">
      <c r="A6920" t="str">
        <f t="shared" si="108"/>
        <v>68333</v>
      </c>
      <c r="B6920" s="254" t="s">
        <v>7281</v>
      </c>
    </row>
    <row r="6921" spans="1:2">
      <c r="A6921" t="str">
        <f t="shared" si="108"/>
        <v>68334</v>
      </c>
      <c r="B6921" s="254" t="s">
        <v>7282</v>
      </c>
    </row>
    <row r="6922" spans="1:2">
      <c r="A6922" t="str">
        <f t="shared" si="108"/>
        <v>68335</v>
      </c>
      <c r="B6922" s="254" t="s">
        <v>7283</v>
      </c>
    </row>
    <row r="6923" spans="1:2">
      <c r="A6923" t="str">
        <f t="shared" si="108"/>
        <v>68336</v>
      </c>
      <c r="B6923" s="254" t="s">
        <v>7284</v>
      </c>
    </row>
    <row r="6924" spans="1:2">
      <c r="A6924" t="str">
        <f t="shared" si="108"/>
        <v>68337</v>
      </c>
      <c r="B6924" s="254" t="s">
        <v>7285</v>
      </c>
    </row>
    <row r="6925" spans="1:2">
      <c r="A6925" t="str">
        <f t="shared" si="108"/>
        <v>68338</v>
      </c>
      <c r="B6925" s="254" t="s">
        <v>7286</v>
      </c>
    </row>
    <row r="6926" spans="1:2">
      <c r="A6926" t="str">
        <f t="shared" si="108"/>
        <v>68339</v>
      </c>
      <c r="B6926" s="254" t="s">
        <v>7287</v>
      </c>
    </row>
    <row r="6927" spans="1:2">
      <c r="A6927" t="str">
        <f t="shared" si="108"/>
        <v>68340</v>
      </c>
      <c r="B6927" s="254" t="s">
        <v>7288</v>
      </c>
    </row>
    <row r="6928" spans="1:2">
      <c r="A6928" t="str">
        <f t="shared" si="108"/>
        <v>68341</v>
      </c>
      <c r="B6928" s="254" t="s">
        <v>7289</v>
      </c>
    </row>
    <row r="6929" spans="1:2">
      <c r="A6929" t="str">
        <f t="shared" si="108"/>
        <v>68342</v>
      </c>
      <c r="B6929" s="254" t="s">
        <v>7290</v>
      </c>
    </row>
    <row r="6930" spans="1:2">
      <c r="A6930" t="str">
        <f t="shared" si="108"/>
        <v>68343</v>
      </c>
      <c r="B6930" s="254" t="s">
        <v>7291</v>
      </c>
    </row>
    <row r="6931" spans="1:2">
      <c r="A6931" t="str">
        <f t="shared" si="108"/>
        <v>68344</v>
      </c>
      <c r="B6931" s="254" t="s">
        <v>7292</v>
      </c>
    </row>
    <row r="6932" spans="1:2">
      <c r="A6932" t="str">
        <f t="shared" si="108"/>
        <v>68345</v>
      </c>
      <c r="B6932" s="254" t="s">
        <v>7293</v>
      </c>
    </row>
    <row r="6933" spans="1:2">
      <c r="A6933" t="str">
        <f t="shared" si="108"/>
        <v>68346</v>
      </c>
      <c r="B6933" s="254" t="s">
        <v>7294</v>
      </c>
    </row>
    <row r="6934" spans="1:2">
      <c r="A6934" t="str">
        <f t="shared" si="108"/>
        <v>68347</v>
      </c>
      <c r="B6934" s="254" t="s">
        <v>7295</v>
      </c>
    </row>
    <row r="6935" spans="1:2">
      <c r="A6935" t="str">
        <f t="shared" si="108"/>
        <v>68348</v>
      </c>
      <c r="B6935" s="254" t="s">
        <v>7296</v>
      </c>
    </row>
    <row r="6936" spans="1:2">
      <c r="A6936" t="str">
        <f t="shared" si="108"/>
        <v>68349</v>
      </c>
      <c r="B6936" s="254" t="s">
        <v>7297</v>
      </c>
    </row>
    <row r="6937" spans="1:2">
      <c r="A6937" t="str">
        <f t="shared" si="108"/>
        <v>68350</v>
      </c>
      <c r="B6937" s="254" t="s">
        <v>7298</v>
      </c>
    </row>
    <row r="6938" spans="1:2">
      <c r="A6938" t="str">
        <f t="shared" si="108"/>
        <v>68351</v>
      </c>
      <c r="B6938" s="254" t="s">
        <v>7299</v>
      </c>
    </row>
    <row r="6939" spans="1:2">
      <c r="A6939" t="str">
        <f t="shared" si="108"/>
        <v>68352</v>
      </c>
      <c r="B6939" s="254" t="s">
        <v>7300</v>
      </c>
    </row>
    <row r="6940" spans="1:2">
      <c r="A6940" t="str">
        <f t="shared" si="108"/>
        <v>68353</v>
      </c>
      <c r="B6940" s="254" t="s">
        <v>7301</v>
      </c>
    </row>
    <row r="6941" spans="1:2">
      <c r="A6941" t="str">
        <f t="shared" si="108"/>
        <v>68354</v>
      </c>
      <c r="B6941" s="254" t="s">
        <v>7302</v>
      </c>
    </row>
    <row r="6942" spans="1:2">
      <c r="A6942" t="str">
        <f t="shared" si="108"/>
        <v>68355</v>
      </c>
      <c r="B6942" s="254" t="s">
        <v>7303</v>
      </c>
    </row>
    <row r="6943" spans="1:2">
      <c r="A6943" t="str">
        <f t="shared" si="108"/>
        <v>68356</v>
      </c>
      <c r="B6943" s="254" t="s">
        <v>7304</v>
      </c>
    </row>
    <row r="6944" spans="1:2">
      <c r="A6944" t="str">
        <f t="shared" si="108"/>
        <v>68357</v>
      </c>
      <c r="B6944" s="254" t="s">
        <v>7305</v>
      </c>
    </row>
    <row r="6945" spans="1:2">
      <c r="A6945" t="str">
        <f t="shared" si="108"/>
        <v>68358</v>
      </c>
      <c r="B6945" s="254" t="s">
        <v>7306</v>
      </c>
    </row>
    <row r="6946" spans="1:2">
      <c r="A6946" t="str">
        <f t="shared" si="108"/>
        <v>68359</v>
      </c>
      <c r="B6946" s="254" t="s">
        <v>7307</v>
      </c>
    </row>
    <row r="6947" spans="1:2">
      <c r="A6947" t="str">
        <f t="shared" si="108"/>
        <v>68360</v>
      </c>
      <c r="B6947" s="254" t="s">
        <v>7308</v>
      </c>
    </row>
    <row r="6948" spans="1:2">
      <c r="A6948" t="str">
        <f t="shared" si="108"/>
        <v>68361</v>
      </c>
      <c r="B6948" s="254" t="s">
        <v>7309</v>
      </c>
    </row>
    <row r="6949" spans="1:2">
      <c r="A6949" t="str">
        <f t="shared" si="108"/>
        <v>68362</v>
      </c>
      <c r="B6949" s="254" t="s">
        <v>7310</v>
      </c>
    </row>
    <row r="6950" spans="1:2">
      <c r="A6950" t="str">
        <f t="shared" si="108"/>
        <v>68363</v>
      </c>
      <c r="B6950" s="254" t="s">
        <v>7311</v>
      </c>
    </row>
    <row r="6951" spans="1:2">
      <c r="A6951" t="str">
        <f t="shared" si="108"/>
        <v>68364</v>
      </c>
      <c r="B6951" s="254" t="s">
        <v>7312</v>
      </c>
    </row>
    <row r="6952" spans="1:2">
      <c r="A6952" t="str">
        <f t="shared" si="108"/>
        <v>68366</v>
      </c>
      <c r="B6952" s="254" t="s">
        <v>7313</v>
      </c>
    </row>
    <row r="6953" spans="1:2">
      <c r="A6953" t="str">
        <f t="shared" si="108"/>
        <v>68367</v>
      </c>
      <c r="B6953" s="254" t="s">
        <v>7314</v>
      </c>
    </row>
    <row r="6954" spans="1:2">
      <c r="A6954" t="str">
        <f t="shared" si="108"/>
        <v>68368</v>
      </c>
      <c r="B6954" s="254" t="s">
        <v>7315</v>
      </c>
    </row>
    <row r="6955" spans="1:2">
      <c r="A6955" t="str">
        <f t="shared" si="108"/>
        <v>68370</v>
      </c>
      <c r="B6955" s="254" t="s">
        <v>7316</v>
      </c>
    </row>
    <row r="6956" spans="1:2">
      <c r="A6956" t="str">
        <f t="shared" si="108"/>
        <v>68371</v>
      </c>
      <c r="B6956" s="254" t="s">
        <v>7317</v>
      </c>
    </row>
    <row r="6957" spans="1:2">
      <c r="A6957" t="str">
        <f t="shared" si="108"/>
        <v>68372</v>
      </c>
      <c r="B6957" s="254" t="s">
        <v>7318</v>
      </c>
    </row>
    <row r="6958" spans="1:2">
      <c r="A6958" t="str">
        <f t="shared" si="108"/>
        <v>68373</v>
      </c>
      <c r="B6958" s="254" t="s">
        <v>7319</v>
      </c>
    </row>
    <row r="6959" spans="1:2">
      <c r="A6959" t="str">
        <f t="shared" si="108"/>
        <v>68374</v>
      </c>
      <c r="B6959" s="254" t="s">
        <v>7320</v>
      </c>
    </row>
    <row r="6960" spans="1:2">
      <c r="A6960" t="str">
        <f t="shared" si="108"/>
        <v>68376</v>
      </c>
      <c r="B6960" s="254" t="s">
        <v>7321</v>
      </c>
    </row>
    <row r="6961" spans="1:2">
      <c r="A6961" t="str">
        <f t="shared" si="108"/>
        <v>68377</v>
      </c>
      <c r="B6961" s="254" t="s">
        <v>7322</v>
      </c>
    </row>
    <row r="6962" spans="1:2">
      <c r="A6962" t="str">
        <f t="shared" si="108"/>
        <v>68379</v>
      </c>
      <c r="B6962" s="254" t="s">
        <v>7323</v>
      </c>
    </row>
    <row r="6963" spans="1:2">
      <c r="A6963" t="str">
        <f t="shared" si="108"/>
        <v>68380</v>
      </c>
      <c r="B6963" s="254" t="s">
        <v>7324</v>
      </c>
    </row>
    <row r="6964" spans="1:2">
      <c r="A6964" t="str">
        <f t="shared" si="108"/>
        <v>68381</v>
      </c>
      <c r="B6964" s="254" t="s">
        <v>7325</v>
      </c>
    </row>
    <row r="6965" spans="1:2">
      <c r="A6965" t="str">
        <f t="shared" si="108"/>
        <v>68382</v>
      </c>
      <c r="B6965" s="254" t="s">
        <v>7326</v>
      </c>
    </row>
    <row r="6966" spans="1:2">
      <c r="A6966" t="str">
        <f t="shared" si="108"/>
        <v>68384</v>
      </c>
      <c r="B6966" s="254" t="s">
        <v>7327</v>
      </c>
    </row>
    <row r="6967" spans="1:2">
      <c r="A6967" t="str">
        <f t="shared" si="108"/>
        <v>68385</v>
      </c>
      <c r="B6967" s="254" t="s">
        <v>7328</v>
      </c>
    </row>
    <row r="6968" spans="1:2">
      <c r="A6968" t="str">
        <f t="shared" si="108"/>
        <v>68386</v>
      </c>
      <c r="B6968" s="254" t="s">
        <v>7329</v>
      </c>
    </row>
    <row r="6969" spans="1:2">
      <c r="A6969" t="str">
        <f t="shared" si="108"/>
        <v>68387</v>
      </c>
      <c r="B6969" s="254" t="s">
        <v>7330</v>
      </c>
    </row>
    <row r="6970" spans="1:2">
      <c r="A6970" t="str">
        <f t="shared" si="108"/>
        <v>68388</v>
      </c>
      <c r="B6970" s="254" t="s">
        <v>7331</v>
      </c>
    </row>
    <row r="6971" spans="1:2">
      <c r="A6971" t="str">
        <f t="shared" si="108"/>
        <v>68389</v>
      </c>
      <c r="B6971" s="254" t="s">
        <v>7332</v>
      </c>
    </row>
    <row r="6972" spans="1:2">
      <c r="A6972" t="str">
        <f t="shared" si="108"/>
        <v>68391</v>
      </c>
      <c r="B6972" s="254" t="s">
        <v>7333</v>
      </c>
    </row>
    <row r="6973" spans="1:2">
      <c r="A6973" t="str">
        <f t="shared" si="108"/>
        <v>68392</v>
      </c>
      <c r="B6973" s="254" t="s">
        <v>7334</v>
      </c>
    </row>
    <row r="6974" spans="1:2">
      <c r="A6974" t="str">
        <f t="shared" si="108"/>
        <v>68393</v>
      </c>
      <c r="B6974" s="254" t="s">
        <v>7335</v>
      </c>
    </row>
    <row r="6975" spans="1:2">
      <c r="A6975" t="str">
        <f t="shared" si="108"/>
        <v>68394</v>
      </c>
      <c r="B6975" s="254" t="s">
        <v>7336</v>
      </c>
    </row>
    <row r="6976" spans="1:2">
      <c r="A6976" t="str">
        <f t="shared" si="108"/>
        <v>68395</v>
      </c>
      <c r="B6976" s="254" t="s">
        <v>7337</v>
      </c>
    </row>
    <row r="6977" spans="1:2">
      <c r="A6977" t="str">
        <f t="shared" si="108"/>
        <v>68396</v>
      </c>
      <c r="B6977" s="254" t="s">
        <v>7338</v>
      </c>
    </row>
    <row r="6978" spans="1:2">
      <c r="A6978" t="str">
        <f t="shared" si="108"/>
        <v>68397</v>
      </c>
      <c r="B6978" s="254" t="s">
        <v>7339</v>
      </c>
    </row>
    <row r="6979" spans="1:2">
      <c r="A6979" t="str">
        <f t="shared" ref="A6979:A7042" si="109">LEFT(B6979,5)</f>
        <v>68398</v>
      </c>
      <c r="B6979" s="254" t="s">
        <v>7340</v>
      </c>
    </row>
    <row r="6980" spans="1:2">
      <c r="A6980" t="str">
        <f t="shared" si="109"/>
        <v>68399</v>
      </c>
      <c r="B6980" s="254" t="s">
        <v>7341</v>
      </c>
    </row>
    <row r="6981" spans="1:2">
      <c r="A6981" t="str">
        <f t="shared" si="109"/>
        <v>68400</v>
      </c>
      <c r="B6981" s="254" t="s">
        <v>7342</v>
      </c>
    </row>
    <row r="6982" spans="1:2">
      <c r="A6982" t="str">
        <f t="shared" si="109"/>
        <v>68401</v>
      </c>
      <c r="B6982" s="254" t="s">
        <v>7343</v>
      </c>
    </row>
    <row r="6983" spans="1:2">
      <c r="A6983" t="str">
        <f t="shared" si="109"/>
        <v>68402</v>
      </c>
      <c r="B6983" s="254" t="s">
        <v>7344</v>
      </c>
    </row>
    <row r="6984" spans="1:2">
      <c r="A6984" t="str">
        <f t="shared" si="109"/>
        <v>68403</v>
      </c>
      <c r="B6984" s="254" t="s">
        <v>7345</v>
      </c>
    </row>
    <row r="6985" spans="1:2">
      <c r="A6985" t="str">
        <f t="shared" si="109"/>
        <v>68405</v>
      </c>
      <c r="B6985" s="254" t="s">
        <v>7346</v>
      </c>
    </row>
    <row r="6986" spans="1:2">
      <c r="A6986" t="str">
        <f t="shared" si="109"/>
        <v>68406</v>
      </c>
      <c r="B6986" s="254" t="s">
        <v>7347</v>
      </c>
    </row>
    <row r="6987" spans="1:2">
      <c r="A6987" t="str">
        <f t="shared" si="109"/>
        <v>68407</v>
      </c>
      <c r="B6987" s="254" t="s">
        <v>7348</v>
      </c>
    </row>
    <row r="6988" spans="1:2">
      <c r="A6988" t="str">
        <f t="shared" si="109"/>
        <v>68410</v>
      </c>
      <c r="B6988" s="254" t="s">
        <v>7349</v>
      </c>
    </row>
    <row r="6989" spans="1:2">
      <c r="A6989" t="str">
        <f t="shared" si="109"/>
        <v>68412</v>
      </c>
      <c r="B6989" s="254" t="s">
        <v>7350</v>
      </c>
    </row>
    <row r="6990" spans="1:2">
      <c r="A6990" t="str">
        <f t="shared" si="109"/>
        <v>68413</v>
      </c>
      <c r="B6990" s="254" t="s">
        <v>7351</v>
      </c>
    </row>
    <row r="6991" spans="1:2">
      <c r="A6991" t="str">
        <f t="shared" si="109"/>
        <v>68414</v>
      </c>
      <c r="B6991" s="254" t="s">
        <v>7352</v>
      </c>
    </row>
    <row r="6992" spans="1:2">
      <c r="A6992" t="str">
        <f t="shared" si="109"/>
        <v>68415</v>
      </c>
      <c r="B6992" s="254" t="s">
        <v>7353</v>
      </c>
    </row>
    <row r="6993" spans="1:2">
      <c r="A6993" t="str">
        <f t="shared" si="109"/>
        <v>68416</v>
      </c>
      <c r="B6993" s="254" t="s">
        <v>7354</v>
      </c>
    </row>
    <row r="6994" spans="1:2">
      <c r="A6994" t="str">
        <f t="shared" si="109"/>
        <v>68417</v>
      </c>
      <c r="B6994" s="254" t="s">
        <v>7355</v>
      </c>
    </row>
    <row r="6995" spans="1:2">
      <c r="A6995" t="str">
        <f t="shared" si="109"/>
        <v>68418</v>
      </c>
      <c r="B6995" s="254" t="s">
        <v>7356</v>
      </c>
    </row>
    <row r="6996" spans="1:2">
      <c r="A6996" t="str">
        <f t="shared" si="109"/>
        <v>68419</v>
      </c>
      <c r="B6996" s="254" t="s">
        <v>7357</v>
      </c>
    </row>
    <row r="6997" spans="1:2">
      <c r="A6997" t="str">
        <f t="shared" si="109"/>
        <v>68420</v>
      </c>
      <c r="B6997" s="254" t="s">
        <v>7358</v>
      </c>
    </row>
    <row r="6998" spans="1:2">
      <c r="A6998" t="str">
        <f t="shared" si="109"/>
        <v>68421</v>
      </c>
      <c r="B6998" s="254" t="s">
        <v>7359</v>
      </c>
    </row>
    <row r="6999" spans="1:2">
      <c r="A6999" t="str">
        <f t="shared" si="109"/>
        <v>68422</v>
      </c>
      <c r="B6999" s="254" t="s">
        <v>7360</v>
      </c>
    </row>
    <row r="7000" spans="1:2">
      <c r="A7000" t="str">
        <f t="shared" si="109"/>
        <v>68423</v>
      </c>
      <c r="B7000" s="254" t="s">
        <v>7361</v>
      </c>
    </row>
    <row r="7001" spans="1:2">
      <c r="A7001" t="str">
        <f t="shared" si="109"/>
        <v>68424</v>
      </c>
      <c r="B7001" s="254" t="s">
        <v>7362</v>
      </c>
    </row>
    <row r="7002" spans="1:2">
      <c r="A7002" t="str">
        <f t="shared" si="109"/>
        <v>68425</v>
      </c>
      <c r="B7002" s="254" t="s">
        <v>7363</v>
      </c>
    </row>
    <row r="7003" spans="1:2">
      <c r="A7003" t="str">
        <f t="shared" si="109"/>
        <v>68426</v>
      </c>
      <c r="B7003" s="254" t="s">
        <v>7364</v>
      </c>
    </row>
    <row r="7004" spans="1:2">
      <c r="A7004" t="str">
        <f t="shared" si="109"/>
        <v>68427</v>
      </c>
      <c r="B7004" s="254" t="s">
        <v>7365</v>
      </c>
    </row>
    <row r="7005" spans="1:2">
      <c r="A7005" t="str">
        <f t="shared" si="109"/>
        <v>68428</v>
      </c>
      <c r="B7005" s="254" t="s">
        <v>7366</v>
      </c>
    </row>
    <row r="7006" spans="1:2">
      <c r="A7006" t="str">
        <f t="shared" si="109"/>
        <v>68429</v>
      </c>
      <c r="B7006" s="254" t="s">
        <v>7367</v>
      </c>
    </row>
    <row r="7007" spans="1:2">
      <c r="A7007" t="str">
        <f t="shared" si="109"/>
        <v>68430</v>
      </c>
      <c r="B7007" s="254" t="s">
        <v>7368</v>
      </c>
    </row>
    <row r="7008" spans="1:2">
      <c r="A7008" t="str">
        <f t="shared" si="109"/>
        <v>68431</v>
      </c>
      <c r="B7008" s="254" t="s">
        <v>7369</v>
      </c>
    </row>
    <row r="7009" spans="1:2">
      <c r="A7009" t="str">
        <f t="shared" si="109"/>
        <v>68432</v>
      </c>
      <c r="B7009" s="254" t="s">
        <v>7370</v>
      </c>
    </row>
    <row r="7010" spans="1:2">
      <c r="A7010" t="str">
        <f t="shared" si="109"/>
        <v>68433</v>
      </c>
      <c r="B7010" s="254" t="s">
        <v>7371</v>
      </c>
    </row>
    <row r="7011" spans="1:2">
      <c r="A7011" t="str">
        <f t="shared" si="109"/>
        <v>68434</v>
      </c>
      <c r="B7011" s="254" t="s">
        <v>7372</v>
      </c>
    </row>
    <row r="7012" spans="1:2">
      <c r="A7012" t="str">
        <f t="shared" si="109"/>
        <v>68435</v>
      </c>
      <c r="B7012" s="254" t="s">
        <v>7373</v>
      </c>
    </row>
    <row r="7013" spans="1:2">
      <c r="A7013" t="str">
        <f t="shared" si="109"/>
        <v>68436</v>
      </c>
      <c r="B7013" s="254" t="s">
        <v>7374</v>
      </c>
    </row>
    <row r="7014" spans="1:2">
      <c r="A7014" t="str">
        <f t="shared" si="109"/>
        <v>68438</v>
      </c>
      <c r="B7014" s="254" t="s">
        <v>7375</v>
      </c>
    </row>
    <row r="7015" spans="1:2">
      <c r="A7015" t="str">
        <f t="shared" si="109"/>
        <v>68439</v>
      </c>
      <c r="B7015" s="254" t="s">
        <v>7376</v>
      </c>
    </row>
    <row r="7016" spans="1:2">
      <c r="A7016" t="str">
        <f t="shared" si="109"/>
        <v>68440</v>
      </c>
      <c r="B7016" s="254" t="s">
        <v>7377</v>
      </c>
    </row>
    <row r="7017" spans="1:2">
      <c r="A7017" t="str">
        <f t="shared" si="109"/>
        <v>68441</v>
      </c>
      <c r="B7017" s="254" t="s">
        <v>7378</v>
      </c>
    </row>
    <row r="7018" spans="1:2">
      <c r="A7018" t="str">
        <f t="shared" si="109"/>
        <v>68443</v>
      </c>
      <c r="B7018" s="254" t="s">
        <v>7379</v>
      </c>
    </row>
    <row r="7019" spans="1:2">
      <c r="A7019" t="str">
        <f t="shared" si="109"/>
        <v>68444</v>
      </c>
      <c r="B7019" s="254" t="s">
        <v>7380</v>
      </c>
    </row>
    <row r="7020" spans="1:2">
      <c r="A7020" t="str">
        <f t="shared" si="109"/>
        <v>68446</v>
      </c>
      <c r="B7020" s="254" t="s">
        <v>7381</v>
      </c>
    </row>
    <row r="7021" spans="1:2">
      <c r="A7021" t="str">
        <f t="shared" si="109"/>
        <v>68447</v>
      </c>
      <c r="B7021" s="254" t="s">
        <v>7382</v>
      </c>
    </row>
    <row r="7022" spans="1:2">
      <c r="A7022" t="str">
        <f t="shared" si="109"/>
        <v>68448</v>
      </c>
      <c r="B7022" s="254" t="s">
        <v>7383</v>
      </c>
    </row>
    <row r="7023" spans="1:2">
      <c r="A7023" t="str">
        <f t="shared" si="109"/>
        <v>68449</v>
      </c>
      <c r="B7023" s="254" t="s">
        <v>7384</v>
      </c>
    </row>
    <row r="7024" spans="1:2">
      <c r="A7024" t="str">
        <f t="shared" si="109"/>
        <v>68451</v>
      </c>
      <c r="B7024" s="254" t="s">
        <v>7385</v>
      </c>
    </row>
    <row r="7025" spans="1:2">
      <c r="A7025" t="str">
        <f t="shared" si="109"/>
        <v>68452</v>
      </c>
      <c r="B7025" s="254" t="s">
        <v>7386</v>
      </c>
    </row>
    <row r="7026" spans="1:2">
      <c r="A7026" t="str">
        <f t="shared" si="109"/>
        <v>68453</v>
      </c>
      <c r="B7026" s="254" t="s">
        <v>7387</v>
      </c>
    </row>
    <row r="7027" spans="1:2">
      <c r="A7027" t="str">
        <f t="shared" si="109"/>
        <v>68454</v>
      </c>
      <c r="B7027" s="254" t="s">
        <v>7388</v>
      </c>
    </row>
    <row r="7028" spans="1:2">
      <c r="A7028" t="str">
        <f t="shared" si="109"/>
        <v>68455</v>
      </c>
      <c r="B7028" s="254" t="s">
        <v>7389</v>
      </c>
    </row>
    <row r="7029" spans="1:2">
      <c r="A7029" t="str">
        <f t="shared" si="109"/>
        <v>68456</v>
      </c>
      <c r="B7029" s="254" t="s">
        <v>7390</v>
      </c>
    </row>
    <row r="7030" spans="1:2">
      <c r="A7030" t="str">
        <f t="shared" si="109"/>
        <v>68457</v>
      </c>
      <c r="B7030" s="254" t="s">
        <v>7391</v>
      </c>
    </row>
    <row r="7031" spans="1:2">
      <c r="A7031" t="str">
        <f t="shared" si="109"/>
        <v>68459</v>
      </c>
      <c r="B7031" s="254" t="s">
        <v>7392</v>
      </c>
    </row>
    <row r="7032" spans="1:2">
      <c r="A7032" t="str">
        <f t="shared" si="109"/>
        <v>68460</v>
      </c>
      <c r="B7032" s="254" t="s">
        <v>7393</v>
      </c>
    </row>
    <row r="7033" spans="1:2">
      <c r="A7033" t="str">
        <f t="shared" si="109"/>
        <v>68461</v>
      </c>
      <c r="B7033" s="254" t="s">
        <v>7394</v>
      </c>
    </row>
    <row r="7034" spans="1:2">
      <c r="A7034" t="str">
        <f t="shared" si="109"/>
        <v>68462</v>
      </c>
      <c r="B7034" s="254" t="s">
        <v>7395</v>
      </c>
    </row>
    <row r="7035" spans="1:2">
      <c r="A7035" t="str">
        <f t="shared" si="109"/>
        <v>68463</v>
      </c>
      <c r="B7035" s="254" t="s">
        <v>7396</v>
      </c>
    </row>
    <row r="7036" spans="1:2">
      <c r="A7036" t="str">
        <f t="shared" si="109"/>
        <v>68464</v>
      </c>
      <c r="B7036" s="254" t="s">
        <v>7397</v>
      </c>
    </row>
    <row r="7037" spans="1:2">
      <c r="A7037" t="str">
        <f t="shared" si="109"/>
        <v>68465</v>
      </c>
      <c r="B7037" s="254" t="s">
        <v>7398</v>
      </c>
    </row>
    <row r="7038" spans="1:2">
      <c r="A7038" t="str">
        <f t="shared" si="109"/>
        <v>68468</v>
      </c>
      <c r="B7038" s="254" t="s">
        <v>7399</v>
      </c>
    </row>
    <row r="7039" spans="1:2">
      <c r="A7039" t="str">
        <f t="shared" si="109"/>
        <v>68469</v>
      </c>
      <c r="B7039" s="254" t="s">
        <v>7400</v>
      </c>
    </row>
    <row r="7040" spans="1:2">
      <c r="A7040" t="str">
        <f t="shared" si="109"/>
        <v>68470</v>
      </c>
      <c r="B7040" s="254" t="s">
        <v>7401</v>
      </c>
    </row>
    <row r="7041" spans="1:2">
      <c r="A7041" t="str">
        <f t="shared" si="109"/>
        <v>68471</v>
      </c>
      <c r="B7041" s="254" t="s">
        <v>7402</v>
      </c>
    </row>
    <row r="7042" spans="1:2">
      <c r="A7042" t="str">
        <f t="shared" si="109"/>
        <v>68472</v>
      </c>
      <c r="B7042" s="254" t="s">
        <v>7403</v>
      </c>
    </row>
    <row r="7043" spans="1:2">
      <c r="A7043" t="str">
        <f t="shared" ref="A7043:A7106" si="110">LEFT(B7043,5)</f>
        <v>68473</v>
      </c>
      <c r="B7043" s="254" t="s">
        <v>7404</v>
      </c>
    </row>
    <row r="7044" spans="1:2">
      <c r="A7044" t="str">
        <f t="shared" si="110"/>
        <v>68474</v>
      </c>
      <c r="B7044" s="254" t="s">
        <v>7405</v>
      </c>
    </row>
    <row r="7045" spans="1:2">
      <c r="A7045" t="str">
        <f t="shared" si="110"/>
        <v>68475</v>
      </c>
      <c r="B7045" s="254" t="s">
        <v>7406</v>
      </c>
    </row>
    <row r="7046" spans="1:2">
      <c r="A7046" t="str">
        <f t="shared" si="110"/>
        <v>68476</v>
      </c>
      <c r="B7046" s="254" t="s">
        <v>7407</v>
      </c>
    </row>
    <row r="7047" spans="1:2">
      <c r="A7047" t="str">
        <f t="shared" si="110"/>
        <v>68478</v>
      </c>
      <c r="B7047" s="254" t="s">
        <v>7408</v>
      </c>
    </row>
    <row r="7048" spans="1:2">
      <c r="A7048" t="str">
        <f t="shared" si="110"/>
        <v>68479</v>
      </c>
      <c r="B7048" s="254" t="s">
        <v>7409</v>
      </c>
    </row>
    <row r="7049" spans="1:2">
      <c r="A7049" t="str">
        <f t="shared" si="110"/>
        <v>68484</v>
      </c>
      <c r="B7049" s="254" t="s">
        <v>7410</v>
      </c>
    </row>
    <row r="7050" spans="1:2">
      <c r="A7050" t="str">
        <f t="shared" si="110"/>
        <v>68485</v>
      </c>
      <c r="B7050" s="254" t="s">
        <v>7411</v>
      </c>
    </row>
    <row r="7051" spans="1:2">
      <c r="A7051" t="str">
        <f t="shared" si="110"/>
        <v>68486</v>
      </c>
      <c r="B7051" s="254" t="s">
        <v>7412</v>
      </c>
    </row>
    <row r="7052" spans="1:2">
      <c r="A7052" t="str">
        <f t="shared" si="110"/>
        <v>68487</v>
      </c>
      <c r="B7052" s="254" t="s">
        <v>7413</v>
      </c>
    </row>
    <row r="7053" spans="1:2">
      <c r="A7053" t="str">
        <f t="shared" si="110"/>
        <v>68488</v>
      </c>
      <c r="B7053" s="254" t="s">
        <v>7414</v>
      </c>
    </row>
    <row r="7054" spans="1:2">
      <c r="A7054" t="str">
        <f t="shared" si="110"/>
        <v>68489</v>
      </c>
      <c r="B7054" s="254" t="s">
        <v>7415</v>
      </c>
    </row>
    <row r="7055" spans="1:2">
      <c r="A7055" t="str">
        <f t="shared" si="110"/>
        <v>68490</v>
      </c>
      <c r="B7055" s="254" t="s">
        <v>7416</v>
      </c>
    </row>
    <row r="7056" spans="1:2">
      <c r="A7056" t="str">
        <f t="shared" si="110"/>
        <v>68491</v>
      </c>
      <c r="B7056" s="254" t="s">
        <v>7417</v>
      </c>
    </row>
    <row r="7057" spans="1:2">
      <c r="A7057" t="str">
        <f t="shared" si="110"/>
        <v>68492</v>
      </c>
      <c r="B7057" s="254" t="s">
        <v>7418</v>
      </c>
    </row>
    <row r="7058" spans="1:2">
      <c r="A7058" t="str">
        <f t="shared" si="110"/>
        <v>68493</v>
      </c>
      <c r="B7058" s="254" t="s">
        <v>7419</v>
      </c>
    </row>
    <row r="7059" spans="1:2">
      <c r="A7059" t="str">
        <f t="shared" si="110"/>
        <v>68494</v>
      </c>
      <c r="B7059" s="254" t="s">
        <v>7420</v>
      </c>
    </row>
    <row r="7060" spans="1:2">
      <c r="A7060" t="str">
        <f t="shared" si="110"/>
        <v>68495</v>
      </c>
      <c r="B7060" s="254" t="s">
        <v>7421</v>
      </c>
    </row>
    <row r="7061" spans="1:2">
      <c r="A7061" t="str">
        <f t="shared" si="110"/>
        <v>68496</v>
      </c>
      <c r="B7061" s="254" t="s">
        <v>7422</v>
      </c>
    </row>
    <row r="7062" spans="1:2">
      <c r="A7062" t="str">
        <f t="shared" si="110"/>
        <v>68497</v>
      </c>
      <c r="B7062" s="254" t="s">
        <v>7423</v>
      </c>
    </row>
    <row r="7063" spans="1:2">
      <c r="A7063" t="str">
        <f t="shared" si="110"/>
        <v>68499</v>
      </c>
      <c r="B7063" s="254" t="s">
        <v>7424</v>
      </c>
    </row>
    <row r="7064" spans="1:2">
      <c r="A7064" t="str">
        <f t="shared" si="110"/>
        <v>68501</v>
      </c>
      <c r="B7064" s="254" t="s">
        <v>7425</v>
      </c>
    </row>
    <row r="7065" spans="1:2">
      <c r="A7065" t="str">
        <f t="shared" si="110"/>
        <v>68503</v>
      </c>
      <c r="B7065" s="254" t="s">
        <v>7426</v>
      </c>
    </row>
    <row r="7066" spans="1:2">
      <c r="A7066" t="str">
        <f t="shared" si="110"/>
        <v>68504</v>
      </c>
      <c r="B7066" s="254" t="s">
        <v>7427</v>
      </c>
    </row>
    <row r="7067" spans="1:2">
      <c r="A7067" t="str">
        <f t="shared" si="110"/>
        <v>68508</v>
      </c>
      <c r="B7067" s="254" t="s">
        <v>7428</v>
      </c>
    </row>
    <row r="7068" spans="1:2">
      <c r="A7068" t="str">
        <f t="shared" si="110"/>
        <v>68511</v>
      </c>
      <c r="B7068" s="254" t="s">
        <v>7429</v>
      </c>
    </row>
    <row r="7069" spans="1:2">
      <c r="A7069" t="str">
        <f t="shared" si="110"/>
        <v>68512</v>
      </c>
      <c r="B7069" s="254" t="s">
        <v>7430</v>
      </c>
    </row>
    <row r="7070" spans="1:2">
      <c r="A7070" t="str">
        <f t="shared" si="110"/>
        <v>68513</v>
      </c>
      <c r="B7070" s="254" t="s">
        <v>7431</v>
      </c>
    </row>
    <row r="7071" spans="1:2">
      <c r="A7071" t="str">
        <f t="shared" si="110"/>
        <v>68514</v>
      </c>
      <c r="B7071" s="254" t="s">
        <v>7432</v>
      </c>
    </row>
    <row r="7072" spans="1:2">
      <c r="A7072" t="str">
        <f t="shared" si="110"/>
        <v>68515</v>
      </c>
      <c r="B7072" s="254" t="s">
        <v>7433</v>
      </c>
    </row>
    <row r="7073" spans="1:2">
      <c r="A7073" t="str">
        <f t="shared" si="110"/>
        <v>68516</v>
      </c>
      <c r="B7073" s="254" t="s">
        <v>7434</v>
      </c>
    </row>
    <row r="7074" spans="1:2">
      <c r="A7074" t="str">
        <f t="shared" si="110"/>
        <v>68517</v>
      </c>
      <c r="B7074" s="254" t="s">
        <v>7435</v>
      </c>
    </row>
    <row r="7075" spans="1:2">
      <c r="A7075" t="str">
        <f t="shared" si="110"/>
        <v>68518</v>
      </c>
      <c r="B7075" s="254" t="s">
        <v>7436</v>
      </c>
    </row>
    <row r="7076" spans="1:2">
      <c r="A7076" t="str">
        <f t="shared" si="110"/>
        <v>68521</v>
      </c>
      <c r="B7076" s="254" t="s">
        <v>7437</v>
      </c>
    </row>
    <row r="7077" spans="1:2">
      <c r="A7077" t="str">
        <f t="shared" si="110"/>
        <v>68522</v>
      </c>
      <c r="B7077" s="254" t="s">
        <v>7438</v>
      </c>
    </row>
    <row r="7078" spans="1:2">
      <c r="A7078" t="str">
        <f t="shared" si="110"/>
        <v>68524</v>
      </c>
      <c r="B7078" s="254" t="s">
        <v>7439</v>
      </c>
    </row>
    <row r="7079" spans="1:2">
      <c r="A7079" t="str">
        <f t="shared" si="110"/>
        <v>68526</v>
      </c>
      <c r="B7079" s="254" t="s">
        <v>7440</v>
      </c>
    </row>
    <row r="7080" spans="1:2">
      <c r="A7080" t="str">
        <f t="shared" si="110"/>
        <v>68527</v>
      </c>
      <c r="B7080" s="254" t="s">
        <v>7441</v>
      </c>
    </row>
    <row r="7081" spans="1:2">
      <c r="A7081" t="str">
        <f t="shared" si="110"/>
        <v>68529</v>
      </c>
      <c r="B7081" s="254" t="s">
        <v>7442</v>
      </c>
    </row>
    <row r="7082" spans="1:2">
      <c r="A7082" t="str">
        <f t="shared" si="110"/>
        <v>68530</v>
      </c>
      <c r="B7082" s="254" t="s">
        <v>7443</v>
      </c>
    </row>
    <row r="7083" spans="1:2">
      <c r="A7083" t="str">
        <f t="shared" si="110"/>
        <v>68531</v>
      </c>
      <c r="B7083" s="254" t="s">
        <v>7444</v>
      </c>
    </row>
    <row r="7084" spans="1:2">
      <c r="A7084" t="str">
        <f t="shared" si="110"/>
        <v>68532</v>
      </c>
      <c r="B7084" s="254" t="s">
        <v>7445</v>
      </c>
    </row>
    <row r="7085" spans="1:2">
      <c r="A7085" t="str">
        <f t="shared" si="110"/>
        <v>68534</v>
      </c>
      <c r="B7085" s="254" t="s">
        <v>7446</v>
      </c>
    </row>
    <row r="7086" spans="1:2">
      <c r="A7086" t="str">
        <f t="shared" si="110"/>
        <v>68535</v>
      </c>
      <c r="B7086" s="254" t="s">
        <v>7447</v>
      </c>
    </row>
    <row r="7087" spans="1:2">
      <c r="A7087" t="str">
        <f t="shared" si="110"/>
        <v>68536</v>
      </c>
      <c r="B7087" s="254" t="s">
        <v>7448</v>
      </c>
    </row>
    <row r="7088" spans="1:2">
      <c r="A7088" t="str">
        <f t="shared" si="110"/>
        <v>68537</v>
      </c>
      <c r="B7088" s="254" t="s">
        <v>7449</v>
      </c>
    </row>
    <row r="7089" spans="1:2">
      <c r="A7089" t="str">
        <f t="shared" si="110"/>
        <v>68538</v>
      </c>
      <c r="B7089" s="254" t="s">
        <v>7450</v>
      </c>
    </row>
    <row r="7090" spans="1:2">
      <c r="A7090" t="str">
        <f t="shared" si="110"/>
        <v>68540</v>
      </c>
      <c r="B7090" s="254" t="s">
        <v>7451</v>
      </c>
    </row>
    <row r="7091" spans="1:2">
      <c r="A7091" t="str">
        <f t="shared" si="110"/>
        <v>68541</v>
      </c>
      <c r="B7091" s="254" t="s">
        <v>7452</v>
      </c>
    </row>
    <row r="7092" spans="1:2">
      <c r="A7092" t="str">
        <f t="shared" si="110"/>
        <v>68542</v>
      </c>
      <c r="B7092" s="254" t="s">
        <v>7453</v>
      </c>
    </row>
    <row r="7093" spans="1:2">
      <c r="A7093" t="str">
        <f t="shared" si="110"/>
        <v>68544</v>
      </c>
      <c r="B7093" s="254" t="s">
        <v>7454</v>
      </c>
    </row>
    <row r="7094" spans="1:2">
      <c r="A7094" t="str">
        <f t="shared" si="110"/>
        <v>68545</v>
      </c>
      <c r="B7094" s="254" t="s">
        <v>7455</v>
      </c>
    </row>
    <row r="7095" spans="1:2">
      <c r="A7095" t="str">
        <f t="shared" si="110"/>
        <v>68547</v>
      </c>
      <c r="B7095" s="254" t="s">
        <v>7456</v>
      </c>
    </row>
    <row r="7096" spans="1:2">
      <c r="A7096" t="str">
        <f t="shared" si="110"/>
        <v>68549</v>
      </c>
      <c r="B7096" s="254" t="s">
        <v>7457</v>
      </c>
    </row>
    <row r="7097" spans="1:2">
      <c r="A7097" t="str">
        <f t="shared" si="110"/>
        <v>68550</v>
      </c>
      <c r="B7097" s="254" t="s">
        <v>7458</v>
      </c>
    </row>
    <row r="7098" spans="1:2">
      <c r="A7098" t="str">
        <f t="shared" si="110"/>
        <v>68553</v>
      </c>
      <c r="B7098" s="254" t="s">
        <v>7459</v>
      </c>
    </row>
    <row r="7099" spans="1:2">
      <c r="A7099" t="str">
        <f t="shared" si="110"/>
        <v>68554</v>
      </c>
      <c r="B7099" s="254" t="s">
        <v>7460</v>
      </c>
    </row>
    <row r="7100" spans="1:2">
      <c r="A7100" t="str">
        <f t="shared" si="110"/>
        <v>68555</v>
      </c>
      <c r="B7100" s="254" t="s">
        <v>7461</v>
      </c>
    </row>
    <row r="7101" spans="1:2">
      <c r="A7101" t="str">
        <f t="shared" si="110"/>
        <v>68557</v>
      </c>
      <c r="B7101" s="254" t="s">
        <v>7462</v>
      </c>
    </row>
    <row r="7102" spans="1:2">
      <c r="A7102" t="str">
        <f t="shared" si="110"/>
        <v>68558</v>
      </c>
      <c r="B7102" s="254" t="s">
        <v>7463</v>
      </c>
    </row>
    <row r="7103" spans="1:2">
      <c r="A7103" t="str">
        <f t="shared" si="110"/>
        <v>68562</v>
      </c>
      <c r="B7103" s="254" t="s">
        <v>7464</v>
      </c>
    </row>
    <row r="7104" spans="1:2">
      <c r="A7104" t="str">
        <f t="shared" si="110"/>
        <v>68566</v>
      </c>
      <c r="B7104" s="254" t="s">
        <v>7465</v>
      </c>
    </row>
    <row r="7105" spans="1:2">
      <c r="A7105" t="str">
        <f t="shared" si="110"/>
        <v>68567</v>
      </c>
      <c r="B7105" s="254" t="s">
        <v>7466</v>
      </c>
    </row>
    <row r="7106" spans="1:2">
      <c r="A7106" t="str">
        <f t="shared" si="110"/>
        <v>68571</v>
      </c>
      <c r="B7106" s="254" t="s">
        <v>7467</v>
      </c>
    </row>
    <row r="7107" spans="1:2">
      <c r="A7107" t="str">
        <f t="shared" ref="A7107:A7170" si="111">LEFT(B7107,5)</f>
        <v>68573</v>
      </c>
      <c r="B7107" s="254" t="s">
        <v>7468</v>
      </c>
    </row>
    <row r="7108" spans="1:2">
      <c r="A7108" t="str">
        <f t="shared" si="111"/>
        <v>68575</v>
      </c>
      <c r="B7108" s="254" t="s">
        <v>7469</v>
      </c>
    </row>
    <row r="7109" spans="1:2">
      <c r="A7109" t="str">
        <f t="shared" si="111"/>
        <v>68576</v>
      </c>
      <c r="B7109" s="254" t="s">
        <v>7470</v>
      </c>
    </row>
    <row r="7110" spans="1:2">
      <c r="A7110" t="str">
        <f t="shared" si="111"/>
        <v>68577</v>
      </c>
      <c r="B7110" s="254" t="s">
        <v>7471</v>
      </c>
    </row>
    <row r="7111" spans="1:2">
      <c r="A7111" t="str">
        <f t="shared" si="111"/>
        <v>68579</v>
      </c>
      <c r="B7111" s="254" t="s">
        <v>7472</v>
      </c>
    </row>
    <row r="7112" spans="1:2">
      <c r="A7112" t="str">
        <f t="shared" si="111"/>
        <v>68580</v>
      </c>
      <c r="B7112" s="254" t="s">
        <v>7473</v>
      </c>
    </row>
    <row r="7113" spans="1:2">
      <c r="A7113" t="str">
        <f t="shared" si="111"/>
        <v>68581</v>
      </c>
      <c r="B7113" s="254" t="s">
        <v>7474</v>
      </c>
    </row>
    <row r="7114" spans="1:2">
      <c r="A7114" t="str">
        <f t="shared" si="111"/>
        <v>68582</v>
      </c>
      <c r="B7114" s="254" t="s">
        <v>7475</v>
      </c>
    </row>
    <row r="7115" spans="1:2">
      <c r="A7115" t="str">
        <f t="shared" si="111"/>
        <v>68583</v>
      </c>
      <c r="B7115" s="254" t="s">
        <v>7476</v>
      </c>
    </row>
    <row r="7116" spans="1:2">
      <c r="A7116" t="str">
        <f t="shared" si="111"/>
        <v>68584</v>
      </c>
      <c r="B7116" s="254" t="s">
        <v>7477</v>
      </c>
    </row>
    <row r="7117" spans="1:2">
      <c r="A7117" t="str">
        <f t="shared" si="111"/>
        <v>68586</v>
      </c>
      <c r="B7117" s="254" t="s">
        <v>7478</v>
      </c>
    </row>
    <row r="7118" spans="1:2">
      <c r="A7118" t="str">
        <f t="shared" si="111"/>
        <v>68587</v>
      </c>
      <c r="B7118" s="254" t="s">
        <v>7479</v>
      </c>
    </row>
    <row r="7119" spans="1:2">
      <c r="A7119" t="str">
        <f t="shared" si="111"/>
        <v>68588</v>
      </c>
      <c r="B7119" s="254" t="s">
        <v>7480</v>
      </c>
    </row>
    <row r="7120" spans="1:2">
      <c r="A7120" t="str">
        <f t="shared" si="111"/>
        <v>68589</v>
      </c>
      <c r="B7120" s="254" t="s">
        <v>7481</v>
      </c>
    </row>
    <row r="7121" spans="1:2">
      <c r="A7121" t="str">
        <f t="shared" si="111"/>
        <v>68591</v>
      </c>
      <c r="B7121" s="254" t="s">
        <v>7482</v>
      </c>
    </row>
    <row r="7122" spans="1:2">
      <c r="A7122" t="str">
        <f t="shared" si="111"/>
        <v>68593</v>
      </c>
      <c r="B7122" s="254" t="s">
        <v>7483</v>
      </c>
    </row>
    <row r="7123" spans="1:2">
      <c r="A7123" t="str">
        <f t="shared" si="111"/>
        <v>68594</v>
      </c>
      <c r="B7123" s="254" t="s">
        <v>7484</v>
      </c>
    </row>
    <row r="7124" spans="1:2">
      <c r="A7124" t="str">
        <f t="shared" si="111"/>
        <v>68595</v>
      </c>
      <c r="B7124" s="254" t="s">
        <v>7485</v>
      </c>
    </row>
    <row r="7125" spans="1:2">
      <c r="A7125" t="str">
        <f t="shared" si="111"/>
        <v>68596</v>
      </c>
      <c r="B7125" s="254" t="s">
        <v>7486</v>
      </c>
    </row>
    <row r="7126" spans="1:2">
      <c r="A7126" t="str">
        <f t="shared" si="111"/>
        <v>68599</v>
      </c>
      <c r="B7126" s="254" t="s">
        <v>7487</v>
      </c>
    </row>
    <row r="7127" spans="1:2">
      <c r="A7127" t="str">
        <f t="shared" si="111"/>
        <v>68600</v>
      </c>
      <c r="B7127" s="254" t="s">
        <v>7488</v>
      </c>
    </row>
    <row r="7128" spans="1:2">
      <c r="A7128" t="str">
        <f t="shared" si="111"/>
        <v>68603</v>
      </c>
      <c r="B7128" s="254" t="s">
        <v>7489</v>
      </c>
    </row>
    <row r="7129" spans="1:2">
      <c r="A7129" t="str">
        <f t="shared" si="111"/>
        <v>68604</v>
      </c>
      <c r="B7129" s="254" t="s">
        <v>7490</v>
      </c>
    </row>
    <row r="7130" spans="1:2">
      <c r="A7130" t="str">
        <f t="shared" si="111"/>
        <v>68605</v>
      </c>
      <c r="B7130" s="254" t="s">
        <v>7491</v>
      </c>
    </row>
    <row r="7131" spans="1:2">
      <c r="A7131" t="str">
        <f t="shared" si="111"/>
        <v>68607</v>
      </c>
      <c r="B7131" s="254" t="s">
        <v>7492</v>
      </c>
    </row>
    <row r="7132" spans="1:2">
      <c r="A7132" t="str">
        <f t="shared" si="111"/>
        <v>68608</v>
      </c>
      <c r="B7132" s="254" t="s">
        <v>7493</v>
      </c>
    </row>
    <row r="7133" spans="1:2">
      <c r="A7133" t="str">
        <f t="shared" si="111"/>
        <v>68609</v>
      </c>
      <c r="B7133" s="254" t="s">
        <v>7494</v>
      </c>
    </row>
    <row r="7134" spans="1:2">
      <c r="A7134" t="str">
        <f t="shared" si="111"/>
        <v>68610</v>
      </c>
      <c r="B7134" s="254" t="s">
        <v>7495</v>
      </c>
    </row>
    <row r="7135" spans="1:2">
      <c r="A7135" t="str">
        <f t="shared" si="111"/>
        <v>68611</v>
      </c>
      <c r="B7135" s="254" t="s">
        <v>7496</v>
      </c>
    </row>
    <row r="7136" spans="1:2">
      <c r="A7136" t="str">
        <f t="shared" si="111"/>
        <v>68613</v>
      </c>
      <c r="B7136" s="254" t="s">
        <v>7497</v>
      </c>
    </row>
    <row r="7137" spans="1:2">
      <c r="A7137" t="str">
        <f t="shared" si="111"/>
        <v>68614</v>
      </c>
      <c r="B7137" s="254" t="s">
        <v>7498</v>
      </c>
    </row>
    <row r="7138" spans="1:2">
      <c r="A7138" t="str">
        <f t="shared" si="111"/>
        <v>68615</v>
      </c>
      <c r="B7138" s="254" t="s">
        <v>7499</v>
      </c>
    </row>
    <row r="7139" spans="1:2">
      <c r="A7139" t="str">
        <f t="shared" si="111"/>
        <v>68616</v>
      </c>
      <c r="B7139" s="254" t="s">
        <v>7500</v>
      </c>
    </row>
    <row r="7140" spans="1:2">
      <c r="A7140" t="str">
        <f t="shared" si="111"/>
        <v>68617</v>
      </c>
      <c r="B7140" s="254" t="s">
        <v>7501</v>
      </c>
    </row>
    <row r="7141" spans="1:2">
      <c r="A7141" t="str">
        <f t="shared" si="111"/>
        <v>68618</v>
      </c>
      <c r="B7141" s="254" t="s">
        <v>7502</v>
      </c>
    </row>
    <row r="7142" spans="1:2">
      <c r="A7142" t="str">
        <f t="shared" si="111"/>
        <v>68619</v>
      </c>
      <c r="B7142" s="254" t="s">
        <v>7503</v>
      </c>
    </row>
    <row r="7143" spans="1:2">
      <c r="A7143" t="str">
        <f t="shared" si="111"/>
        <v>68620</v>
      </c>
      <c r="B7143" s="254" t="s">
        <v>7504</v>
      </c>
    </row>
    <row r="7144" spans="1:2">
      <c r="A7144" t="str">
        <f t="shared" si="111"/>
        <v>68621</v>
      </c>
      <c r="B7144" s="254" t="s">
        <v>7505</v>
      </c>
    </row>
    <row r="7145" spans="1:2">
      <c r="A7145" t="str">
        <f t="shared" si="111"/>
        <v>68623</v>
      </c>
      <c r="B7145" s="254" t="s">
        <v>7506</v>
      </c>
    </row>
    <row r="7146" spans="1:2">
      <c r="A7146" t="str">
        <f t="shared" si="111"/>
        <v>68624</v>
      </c>
      <c r="B7146" s="254" t="s">
        <v>7507</v>
      </c>
    </row>
    <row r="7147" spans="1:2">
      <c r="A7147" t="str">
        <f t="shared" si="111"/>
        <v>68625</v>
      </c>
      <c r="B7147" s="254" t="s">
        <v>7508</v>
      </c>
    </row>
    <row r="7148" spans="1:2">
      <c r="A7148" t="str">
        <f t="shared" si="111"/>
        <v>68626</v>
      </c>
      <c r="B7148" s="254" t="s">
        <v>7509</v>
      </c>
    </row>
    <row r="7149" spans="1:2">
      <c r="A7149" t="str">
        <f t="shared" si="111"/>
        <v>68627</v>
      </c>
      <c r="B7149" s="254" t="s">
        <v>7510</v>
      </c>
    </row>
    <row r="7150" spans="1:2">
      <c r="A7150" t="str">
        <f t="shared" si="111"/>
        <v>68628</v>
      </c>
      <c r="B7150" s="254" t="s">
        <v>7511</v>
      </c>
    </row>
    <row r="7151" spans="1:2">
      <c r="A7151" t="str">
        <f t="shared" si="111"/>
        <v>68630</v>
      </c>
      <c r="B7151" s="254" t="s">
        <v>7512</v>
      </c>
    </row>
    <row r="7152" spans="1:2">
      <c r="A7152" t="str">
        <f t="shared" si="111"/>
        <v>68632</v>
      </c>
      <c r="B7152" s="254" t="s">
        <v>7513</v>
      </c>
    </row>
    <row r="7153" spans="1:2">
      <c r="A7153" t="str">
        <f t="shared" si="111"/>
        <v>68633</v>
      </c>
      <c r="B7153" s="254" t="s">
        <v>7514</v>
      </c>
    </row>
    <row r="7154" spans="1:2">
      <c r="A7154" t="str">
        <f t="shared" si="111"/>
        <v>68635</v>
      </c>
      <c r="B7154" s="254" t="s">
        <v>7515</v>
      </c>
    </row>
    <row r="7155" spans="1:2">
      <c r="A7155" t="str">
        <f t="shared" si="111"/>
        <v>68636</v>
      </c>
      <c r="B7155" s="254" t="s">
        <v>7516</v>
      </c>
    </row>
    <row r="7156" spans="1:2">
      <c r="A7156" t="str">
        <f t="shared" si="111"/>
        <v>68637</v>
      </c>
      <c r="B7156" s="254" t="s">
        <v>7517</v>
      </c>
    </row>
    <row r="7157" spans="1:2">
      <c r="A7157" t="str">
        <f t="shared" si="111"/>
        <v>68638</v>
      </c>
      <c r="B7157" s="254" t="s">
        <v>7518</v>
      </c>
    </row>
    <row r="7158" spans="1:2">
      <c r="A7158" t="str">
        <f t="shared" si="111"/>
        <v>68639</v>
      </c>
      <c r="B7158" s="254" t="s">
        <v>7519</v>
      </c>
    </row>
    <row r="7159" spans="1:2">
      <c r="A7159" t="str">
        <f t="shared" si="111"/>
        <v>68640</v>
      </c>
      <c r="B7159" s="254" t="s">
        <v>7520</v>
      </c>
    </row>
    <row r="7160" spans="1:2">
      <c r="A7160" t="str">
        <f t="shared" si="111"/>
        <v>68641</v>
      </c>
      <c r="B7160" s="254" t="s">
        <v>7521</v>
      </c>
    </row>
    <row r="7161" spans="1:2">
      <c r="A7161" t="str">
        <f t="shared" si="111"/>
        <v>68642</v>
      </c>
      <c r="B7161" s="254" t="s">
        <v>7522</v>
      </c>
    </row>
    <row r="7162" spans="1:2">
      <c r="A7162" t="str">
        <f t="shared" si="111"/>
        <v>68643</v>
      </c>
      <c r="B7162" s="254" t="s">
        <v>7523</v>
      </c>
    </row>
    <row r="7163" spans="1:2">
      <c r="A7163" t="str">
        <f t="shared" si="111"/>
        <v>68645</v>
      </c>
      <c r="B7163" s="254" t="s">
        <v>7524</v>
      </c>
    </row>
    <row r="7164" spans="1:2">
      <c r="A7164" t="str">
        <f t="shared" si="111"/>
        <v>68646</v>
      </c>
      <c r="B7164" s="254" t="s">
        <v>7525</v>
      </c>
    </row>
    <row r="7165" spans="1:2">
      <c r="A7165" t="str">
        <f t="shared" si="111"/>
        <v>68647</v>
      </c>
      <c r="B7165" s="254" t="s">
        <v>7526</v>
      </c>
    </row>
    <row r="7166" spans="1:2">
      <c r="A7166" t="str">
        <f t="shared" si="111"/>
        <v>68648</v>
      </c>
      <c r="B7166" s="254" t="s">
        <v>7527</v>
      </c>
    </row>
    <row r="7167" spans="1:2">
      <c r="A7167" t="str">
        <f t="shared" si="111"/>
        <v>68649</v>
      </c>
      <c r="B7167" s="254" t="s">
        <v>7528</v>
      </c>
    </row>
    <row r="7168" spans="1:2">
      <c r="A7168" t="str">
        <f t="shared" si="111"/>
        <v>68650</v>
      </c>
      <c r="B7168" s="254" t="s">
        <v>7529</v>
      </c>
    </row>
    <row r="7169" spans="1:2">
      <c r="A7169" t="str">
        <f t="shared" si="111"/>
        <v>68652</v>
      </c>
      <c r="B7169" s="254" t="s">
        <v>7530</v>
      </c>
    </row>
    <row r="7170" spans="1:2">
      <c r="A7170" t="str">
        <f t="shared" si="111"/>
        <v>68653</v>
      </c>
      <c r="B7170" s="254" t="s">
        <v>7531</v>
      </c>
    </row>
    <row r="7171" spans="1:2">
      <c r="A7171" t="str">
        <f t="shared" ref="A7171:A7234" si="112">LEFT(B7171,5)</f>
        <v>68654</v>
      </c>
      <c r="B7171" s="254" t="s">
        <v>7532</v>
      </c>
    </row>
    <row r="7172" spans="1:2">
      <c r="A7172" t="str">
        <f t="shared" si="112"/>
        <v>68655</v>
      </c>
      <c r="B7172" s="254" t="s">
        <v>7533</v>
      </c>
    </row>
    <row r="7173" spans="1:2">
      <c r="A7173" t="str">
        <f t="shared" si="112"/>
        <v>68656</v>
      </c>
      <c r="B7173" s="254" t="s">
        <v>7534</v>
      </c>
    </row>
    <row r="7174" spans="1:2">
      <c r="A7174" t="str">
        <f t="shared" si="112"/>
        <v>68657</v>
      </c>
      <c r="B7174" s="254" t="s">
        <v>7535</v>
      </c>
    </row>
    <row r="7175" spans="1:2">
      <c r="A7175" t="str">
        <f t="shared" si="112"/>
        <v>68658</v>
      </c>
      <c r="B7175" s="254" t="s">
        <v>7536</v>
      </c>
    </row>
    <row r="7176" spans="1:2">
      <c r="A7176" t="str">
        <f t="shared" si="112"/>
        <v>68659</v>
      </c>
      <c r="B7176" s="254" t="s">
        <v>7537</v>
      </c>
    </row>
    <row r="7177" spans="1:2">
      <c r="A7177" t="str">
        <f t="shared" si="112"/>
        <v>68660</v>
      </c>
      <c r="B7177" s="254" t="s">
        <v>7538</v>
      </c>
    </row>
    <row r="7178" spans="1:2">
      <c r="A7178" t="str">
        <f t="shared" si="112"/>
        <v>68661</v>
      </c>
      <c r="B7178" s="254" t="s">
        <v>7539</v>
      </c>
    </row>
    <row r="7179" spans="1:2">
      <c r="A7179" t="str">
        <f t="shared" si="112"/>
        <v>68662</v>
      </c>
      <c r="B7179" s="254" t="s">
        <v>7540</v>
      </c>
    </row>
    <row r="7180" spans="1:2">
      <c r="A7180" t="str">
        <f t="shared" si="112"/>
        <v>68663</v>
      </c>
      <c r="B7180" s="254" t="s">
        <v>7541</v>
      </c>
    </row>
    <row r="7181" spans="1:2">
      <c r="A7181" t="str">
        <f t="shared" si="112"/>
        <v>68664</v>
      </c>
      <c r="B7181" s="254" t="s">
        <v>7542</v>
      </c>
    </row>
    <row r="7182" spans="1:2">
      <c r="A7182" t="str">
        <f t="shared" si="112"/>
        <v>68666</v>
      </c>
      <c r="B7182" s="254" t="s">
        <v>7543</v>
      </c>
    </row>
    <row r="7183" spans="1:2">
      <c r="A7183" t="str">
        <f t="shared" si="112"/>
        <v>68667</v>
      </c>
      <c r="B7183" s="254" t="s">
        <v>7544</v>
      </c>
    </row>
    <row r="7184" spans="1:2">
      <c r="A7184" t="str">
        <f t="shared" si="112"/>
        <v>68668</v>
      </c>
      <c r="B7184" s="254" t="s">
        <v>7545</v>
      </c>
    </row>
    <row r="7185" spans="1:2">
      <c r="A7185" t="str">
        <f t="shared" si="112"/>
        <v>68669</v>
      </c>
      <c r="B7185" s="254" t="s">
        <v>7546</v>
      </c>
    </row>
    <row r="7186" spans="1:2">
      <c r="A7186" t="str">
        <f t="shared" si="112"/>
        <v>68670</v>
      </c>
      <c r="B7186" s="254" t="s">
        <v>7547</v>
      </c>
    </row>
    <row r="7187" spans="1:2">
      <c r="A7187" t="str">
        <f t="shared" si="112"/>
        <v>68671</v>
      </c>
      <c r="B7187" s="254" t="s">
        <v>7548</v>
      </c>
    </row>
    <row r="7188" spans="1:2">
      <c r="A7188" t="str">
        <f t="shared" si="112"/>
        <v>68673</v>
      </c>
      <c r="B7188" s="254" t="s">
        <v>7549</v>
      </c>
    </row>
    <row r="7189" spans="1:2">
      <c r="A7189" t="str">
        <f t="shared" si="112"/>
        <v>68674</v>
      </c>
      <c r="B7189" s="254" t="s">
        <v>7550</v>
      </c>
    </row>
    <row r="7190" spans="1:2">
      <c r="A7190" t="str">
        <f t="shared" si="112"/>
        <v>68675</v>
      </c>
      <c r="B7190" s="254" t="s">
        <v>7551</v>
      </c>
    </row>
    <row r="7191" spans="1:2">
      <c r="A7191" t="str">
        <f t="shared" si="112"/>
        <v>68676</v>
      </c>
      <c r="B7191" s="254" t="s">
        <v>7552</v>
      </c>
    </row>
    <row r="7192" spans="1:2">
      <c r="A7192" t="str">
        <f t="shared" si="112"/>
        <v>68677</v>
      </c>
      <c r="B7192" s="254" t="s">
        <v>7553</v>
      </c>
    </row>
    <row r="7193" spans="1:2">
      <c r="A7193" t="str">
        <f t="shared" si="112"/>
        <v>68678</v>
      </c>
      <c r="B7193" s="254" t="s">
        <v>7554</v>
      </c>
    </row>
    <row r="7194" spans="1:2">
      <c r="A7194" t="str">
        <f t="shared" si="112"/>
        <v>68679</v>
      </c>
      <c r="B7194" s="254" t="s">
        <v>7555</v>
      </c>
    </row>
    <row r="7195" spans="1:2">
      <c r="A7195" t="str">
        <f t="shared" si="112"/>
        <v>68680</v>
      </c>
      <c r="B7195" s="254" t="s">
        <v>7556</v>
      </c>
    </row>
    <row r="7196" spans="1:2">
      <c r="A7196" t="str">
        <f t="shared" si="112"/>
        <v>68681</v>
      </c>
      <c r="B7196" s="254" t="s">
        <v>7557</v>
      </c>
    </row>
    <row r="7197" spans="1:2">
      <c r="A7197" t="str">
        <f t="shared" si="112"/>
        <v>68682</v>
      </c>
      <c r="B7197" s="254" t="s">
        <v>7558</v>
      </c>
    </row>
    <row r="7198" spans="1:2">
      <c r="A7198" t="str">
        <f t="shared" si="112"/>
        <v>68683</v>
      </c>
      <c r="B7198" s="254" t="s">
        <v>7559</v>
      </c>
    </row>
    <row r="7199" spans="1:2">
      <c r="A7199" t="str">
        <f t="shared" si="112"/>
        <v>68684</v>
      </c>
      <c r="B7199" s="254" t="s">
        <v>7560</v>
      </c>
    </row>
    <row r="7200" spans="1:2">
      <c r="A7200" t="str">
        <f t="shared" si="112"/>
        <v>68687</v>
      </c>
      <c r="B7200" s="254" t="s">
        <v>7561</v>
      </c>
    </row>
    <row r="7201" spans="1:2">
      <c r="A7201" t="str">
        <f t="shared" si="112"/>
        <v>68688</v>
      </c>
      <c r="B7201" s="254" t="s">
        <v>7562</v>
      </c>
    </row>
    <row r="7202" spans="1:2">
      <c r="A7202" t="str">
        <f t="shared" si="112"/>
        <v>68690</v>
      </c>
      <c r="B7202" s="254" t="s">
        <v>7563</v>
      </c>
    </row>
    <row r="7203" spans="1:2">
      <c r="A7203" t="str">
        <f t="shared" si="112"/>
        <v>68691</v>
      </c>
      <c r="B7203" s="254" t="s">
        <v>7564</v>
      </c>
    </row>
    <row r="7204" spans="1:2">
      <c r="A7204" t="str">
        <f t="shared" si="112"/>
        <v>68692</v>
      </c>
      <c r="B7204" s="254" t="s">
        <v>7565</v>
      </c>
    </row>
    <row r="7205" spans="1:2">
      <c r="A7205" t="str">
        <f t="shared" si="112"/>
        <v>68693</v>
      </c>
      <c r="B7205" s="254" t="s">
        <v>7566</v>
      </c>
    </row>
    <row r="7206" spans="1:2">
      <c r="A7206" t="str">
        <f t="shared" si="112"/>
        <v>68694</v>
      </c>
      <c r="B7206" s="254" t="s">
        <v>7567</v>
      </c>
    </row>
    <row r="7207" spans="1:2">
      <c r="A7207" t="str">
        <f t="shared" si="112"/>
        <v>68695</v>
      </c>
      <c r="B7207" s="254" t="s">
        <v>7568</v>
      </c>
    </row>
    <row r="7208" spans="1:2">
      <c r="A7208" t="str">
        <f t="shared" si="112"/>
        <v>68696</v>
      </c>
      <c r="B7208" s="254" t="s">
        <v>7569</v>
      </c>
    </row>
    <row r="7209" spans="1:2">
      <c r="A7209" t="str">
        <f t="shared" si="112"/>
        <v>68697</v>
      </c>
      <c r="B7209" s="254" t="s">
        <v>7570</v>
      </c>
    </row>
    <row r="7210" spans="1:2">
      <c r="A7210" t="str">
        <f t="shared" si="112"/>
        <v>68699</v>
      </c>
      <c r="B7210" s="254" t="s">
        <v>7571</v>
      </c>
    </row>
    <row r="7211" spans="1:2">
      <c r="A7211" t="str">
        <f t="shared" si="112"/>
        <v>68700</v>
      </c>
      <c r="B7211" s="254" t="s">
        <v>7572</v>
      </c>
    </row>
    <row r="7212" spans="1:2">
      <c r="A7212" t="str">
        <f t="shared" si="112"/>
        <v>68701</v>
      </c>
      <c r="B7212" s="254" t="s">
        <v>7573</v>
      </c>
    </row>
    <row r="7213" spans="1:2">
      <c r="A7213" t="str">
        <f t="shared" si="112"/>
        <v>68702</v>
      </c>
      <c r="B7213" s="254" t="s">
        <v>7574</v>
      </c>
    </row>
    <row r="7214" spans="1:2">
      <c r="A7214" t="str">
        <f t="shared" si="112"/>
        <v>68703</v>
      </c>
      <c r="B7214" s="254" t="s">
        <v>7575</v>
      </c>
    </row>
    <row r="7215" spans="1:2">
      <c r="A7215" t="str">
        <f t="shared" si="112"/>
        <v>68704</v>
      </c>
      <c r="B7215" s="254" t="s">
        <v>7576</v>
      </c>
    </row>
    <row r="7216" spans="1:2">
      <c r="A7216" t="str">
        <f t="shared" si="112"/>
        <v>68705</v>
      </c>
      <c r="B7216" s="254" t="s">
        <v>7577</v>
      </c>
    </row>
    <row r="7217" spans="1:2">
      <c r="A7217" t="str">
        <f t="shared" si="112"/>
        <v>68706</v>
      </c>
      <c r="B7217" s="254" t="s">
        <v>7578</v>
      </c>
    </row>
    <row r="7218" spans="1:2">
      <c r="A7218" t="str">
        <f t="shared" si="112"/>
        <v>68707</v>
      </c>
      <c r="B7218" s="254" t="s">
        <v>7579</v>
      </c>
    </row>
    <row r="7219" spans="1:2">
      <c r="A7219" t="str">
        <f t="shared" si="112"/>
        <v>68709</v>
      </c>
      <c r="B7219" s="254" t="s">
        <v>7580</v>
      </c>
    </row>
    <row r="7220" spans="1:2">
      <c r="A7220" t="str">
        <f t="shared" si="112"/>
        <v>68710</v>
      </c>
      <c r="B7220" s="254" t="s">
        <v>7581</v>
      </c>
    </row>
    <row r="7221" spans="1:2">
      <c r="A7221" t="str">
        <f t="shared" si="112"/>
        <v>68711</v>
      </c>
      <c r="B7221" s="254" t="s">
        <v>7582</v>
      </c>
    </row>
    <row r="7222" spans="1:2">
      <c r="A7222" t="str">
        <f t="shared" si="112"/>
        <v>68713</v>
      </c>
      <c r="B7222" s="254" t="s">
        <v>7583</v>
      </c>
    </row>
    <row r="7223" spans="1:2">
      <c r="A7223" t="str">
        <f t="shared" si="112"/>
        <v>68714</v>
      </c>
      <c r="B7223" s="254" t="s">
        <v>7584</v>
      </c>
    </row>
    <row r="7224" spans="1:2">
      <c r="A7224" t="str">
        <f t="shared" si="112"/>
        <v>68715</v>
      </c>
      <c r="B7224" s="254" t="s">
        <v>7585</v>
      </c>
    </row>
    <row r="7225" spans="1:2">
      <c r="A7225" t="str">
        <f t="shared" si="112"/>
        <v>68716</v>
      </c>
      <c r="B7225" s="254" t="s">
        <v>7586</v>
      </c>
    </row>
    <row r="7226" spans="1:2">
      <c r="A7226" t="str">
        <f t="shared" si="112"/>
        <v>68728</v>
      </c>
      <c r="B7226" s="254" t="s">
        <v>7587</v>
      </c>
    </row>
    <row r="7227" spans="1:2">
      <c r="A7227" t="str">
        <f t="shared" si="112"/>
        <v>68748</v>
      </c>
      <c r="B7227" s="254" t="s">
        <v>7588</v>
      </c>
    </row>
    <row r="7228" spans="1:2">
      <c r="A7228" t="str">
        <f t="shared" si="112"/>
        <v>68749</v>
      </c>
      <c r="B7228" s="254" t="s">
        <v>7589</v>
      </c>
    </row>
    <row r="7229" spans="1:2">
      <c r="A7229" t="str">
        <f t="shared" si="112"/>
        <v>68750</v>
      </c>
      <c r="B7229" s="254" t="s">
        <v>7590</v>
      </c>
    </row>
    <row r="7230" spans="1:2">
      <c r="A7230" t="str">
        <f t="shared" si="112"/>
        <v>68751</v>
      </c>
      <c r="B7230" s="254" t="s">
        <v>7591</v>
      </c>
    </row>
    <row r="7231" spans="1:2">
      <c r="A7231" t="str">
        <f t="shared" si="112"/>
        <v>68752</v>
      </c>
      <c r="B7231" s="254" t="s">
        <v>7592</v>
      </c>
    </row>
    <row r="7232" spans="1:2">
      <c r="A7232" t="str">
        <f t="shared" si="112"/>
        <v>68755</v>
      </c>
      <c r="B7232" s="254" t="s">
        <v>7593</v>
      </c>
    </row>
    <row r="7233" spans="1:2">
      <c r="A7233" t="str">
        <f t="shared" si="112"/>
        <v>68756</v>
      </c>
      <c r="B7233" s="254" t="s">
        <v>7594</v>
      </c>
    </row>
    <row r="7234" spans="1:2">
      <c r="A7234" t="str">
        <f t="shared" si="112"/>
        <v>68757</v>
      </c>
      <c r="B7234" s="254" t="s">
        <v>7595</v>
      </c>
    </row>
    <row r="7235" spans="1:2">
      <c r="A7235" t="str">
        <f t="shared" ref="A7235:A7298" si="113">LEFT(B7235,5)</f>
        <v>68758</v>
      </c>
      <c r="B7235" s="254" t="s">
        <v>7596</v>
      </c>
    </row>
    <row r="7236" spans="1:2">
      <c r="A7236" t="str">
        <f t="shared" si="113"/>
        <v>68759</v>
      </c>
      <c r="B7236" s="254" t="s">
        <v>7597</v>
      </c>
    </row>
    <row r="7237" spans="1:2">
      <c r="A7237" t="str">
        <f t="shared" si="113"/>
        <v>68760</v>
      </c>
      <c r="B7237" s="254" t="s">
        <v>7598</v>
      </c>
    </row>
    <row r="7238" spans="1:2">
      <c r="A7238" t="str">
        <f t="shared" si="113"/>
        <v>68761</v>
      </c>
      <c r="B7238" s="254" t="s">
        <v>7599</v>
      </c>
    </row>
    <row r="7239" spans="1:2">
      <c r="A7239" t="str">
        <f t="shared" si="113"/>
        <v>68762</v>
      </c>
      <c r="B7239" s="254" t="s">
        <v>7600</v>
      </c>
    </row>
    <row r="7240" spans="1:2">
      <c r="A7240" t="str">
        <f t="shared" si="113"/>
        <v>68763</v>
      </c>
      <c r="B7240" s="254" t="s">
        <v>7601</v>
      </c>
    </row>
    <row r="7241" spans="1:2">
      <c r="A7241" t="str">
        <f t="shared" si="113"/>
        <v>68764</v>
      </c>
      <c r="B7241" s="254" t="s">
        <v>7602</v>
      </c>
    </row>
    <row r="7242" spans="1:2">
      <c r="A7242" t="str">
        <f t="shared" si="113"/>
        <v>68765</v>
      </c>
      <c r="B7242" s="254" t="s">
        <v>7603</v>
      </c>
    </row>
    <row r="7243" spans="1:2">
      <c r="A7243" t="str">
        <f t="shared" si="113"/>
        <v>68766</v>
      </c>
      <c r="B7243" s="254" t="s">
        <v>7604</v>
      </c>
    </row>
    <row r="7244" spans="1:2">
      <c r="A7244" t="str">
        <f t="shared" si="113"/>
        <v>68767</v>
      </c>
      <c r="B7244" s="254" t="s">
        <v>7605</v>
      </c>
    </row>
    <row r="7245" spans="1:2">
      <c r="A7245" t="str">
        <f t="shared" si="113"/>
        <v>68769</v>
      </c>
      <c r="B7245" s="254" t="s">
        <v>7606</v>
      </c>
    </row>
    <row r="7246" spans="1:2">
      <c r="A7246" t="str">
        <f t="shared" si="113"/>
        <v>68771</v>
      </c>
      <c r="B7246" s="254" t="s">
        <v>7607</v>
      </c>
    </row>
    <row r="7247" spans="1:2">
      <c r="A7247" t="str">
        <f t="shared" si="113"/>
        <v>68774</v>
      </c>
      <c r="B7247" s="254" t="s">
        <v>7608</v>
      </c>
    </row>
    <row r="7248" spans="1:2">
      <c r="A7248" t="str">
        <f t="shared" si="113"/>
        <v>68775</v>
      </c>
      <c r="B7248" s="254" t="s">
        <v>7609</v>
      </c>
    </row>
    <row r="7249" spans="1:2">
      <c r="A7249" t="str">
        <f t="shared" si="113"/>
        <v>68776</v>
      </c>
      <c r="B7249" s="254" t="s">
        <v>7610</v>
      </c>
    </row>
    <row r="7250" spans="1:2">
      <c r="A7250" t="str">
        <f t="shared" si="113"/>
        <v>68778</v>
      </c>
      <c r="B7250" s="254" t="s">
        <v>7611</v>
      </c>
    </row>
    <row r="7251" spans="1:2">
      <c r="A7251" t="str">
        <f t="shared" si="113"/>
        <v>68779</v>
      </c>
      <c r="B7251" s="254" t="s">
        <v>7612</v>
      </c>
    </row>
    <row r="7252" spans="1:2">
      <c r="A7252" t="str">
        <f t="shared" si="113"/>
        <v>68780</v>
      </c>
      <c r="B7252" s="254" t="s">
        <v>7613</v>
      </c>
    </row>
    <row r="7253" spans="1:2">
      <c r="A7253" t="str">
        <f t="shared" si="113"/>
        <v>68781</v>
      </c>
      <c r="B7253" s="254" t="s">
        <v>7614</v>
      </c>
    </row>
    <row r="7254" spans="1:2">
      <c r="A7254" t="str">
        <f t="shared" si="113"/>
        <v>68782</v>
      </c>
      <c r="B7254" s="254" t="s">
        <v>7615</v>
      </c>
    </row>
    <row r="7255" spans="1:2">
      <c r="A7255" t="str">
        <f t="shared" si="113"/>
        <v>68783</v>
      </c>
      <c r="B7255" s="254" t="s">
        <v>7616</v>
      </c>
    </row>
    <row r="7256" spans="1:2">
      <c r="A7256" t="str">
        <f t="shared" si="113"/>
        <v>68785</v>
      </c>
      <c r="B7256" s="254" t="s">
        <v>7617</v>
      </c>
    </row>
    <row r="7257" spans="1:2">
      <c r="A7257" t="str">
        <f t="shared" si="113"/>
        <v>68788</v>
      </c>
      <c r="B7257" s="254" t="s">
        <v>7618</v>
      </c>
    </row>
    <row r="7258" spans="1:2">
      <c r="A7258" t="str">
        <f t="shared" si="113"/>
        <v>68791</v>
      </c>
      <c r="B7258" s="254" t="s">
        <v>7619</v>
      </c>
    </row>
    <row r="7259" spans="1:2">
      <c r="A7259" t="str">
        <f t="shared" si="113"/>
        <v>68792</v>
      </c>
      <c r="B7259" s="254" t="s">
        <v>7620</v>
      </c>
    </row>
    <row r="7260" spans="1:2">
      <c r="A7260" t="str">
        <f t="shared" si="113"/>
        <v>68793</v>
      </c>
      <c r="B7260" s="254" t="s">
        <v>7621</v>
      </c>
    </row>
    <row r="7261" spans="1:2">
      <c r="A7261" t="str">
        <f t="shared" si="113"/>
        <v>68794</v>
      </c>
      <c r="B7261" s="254" t="s">
        <v>7622</v>
      </c>
    </row>
    <row r="7262" spans="1:2">
      <c r="A7262" t="str">
        <f t="shared" si="113"/>
        <v>68795</v>
      </c>
      <c r="B7262" s="254" t="s">
        <v>7623</v>
      </c>
    </row>
    <row r="7263" spans="1:2">
      <c r="A7263" t="str">
        <f t="shared" si="113"/>
        <v>68797</v>
      </c>
      <c r="B7263" s="254" t="s">
        <v>7624</v>
      </c>
    </row>
    <row r="7264" spans="1:2">
      <c r="A7264" t="str">
        <f t="shared" si="113"/>
        <v>68799</v>
      </c>
      <c r="B7264" s="254" t="s">
        <v>7625</v>
      </c>
    </row>
    <row r="7265" spans="1:2">
      <c r="A7265" t="str">
        <f t="shared" si="113"/>
        <v>68800</v>
      </c>
      <c r="B7265" s="254" t="s">
        <v>7626</v>
      </c>
    </row>
    <row r="7266" spans="1:2">
      <c r="A7266" t="str">
        <f t="shared" si="113"/>
        <v>68802</v>
      </c>
      <c r="B7266" s="254" t="s">
        <v>7627</v>
      </c>
    </row>
    <row r="7267" spans="1:2">
      <c r="A7267" t="str">
        <f t="shared" si="113"/>
        <v>68803</v>
      </c>
      <c r="B7267" s="254" t="s">
        <v>7628</v>
      </c>
    </row>
    <row r="7268" spans="1:2">
      <c r="A7268" t="str">
        <f t="shared" si="113"/>
        <v>68804</v>
      </c>
      <c r="B7268" s="254" t="s">
        <v>7629</v>
      </c>
    </row>
    <row r="7269" spans="1:2">
      <c r="A7269" t="str">
        <f t="shared" si="113"/>
        <v>68805</v>
      </c>
      <c r="B7269" s="254" t="s">
        <v>7630</v>
      </c>
    </row>
    <row r="7270" spans="1:2">
      <c r="A7270" t="str">
        <f t="shared" si="113"/>
        <v>68806</v>
      </c>
      <c r="B7270" s="254" t="s">
        <v>7631</v>
      </c>
    </row>
    <row r="7271" spans="1:2">
      <c r="A7271" t="str">
        <f t="shared" si="113"/>
        <v>68807</v>
      </c>
      <c r="B7271" s="254" t="s">
        <v>7632</v>
      </c>
    </row>
    <row r="7272" spans="1:2">
      <c r="A7272" t="str">
        <f t="shared" si="113"/>
        <v>68809</v>
      </c>
      <c r="B7272" s="254" t="s">
        <v>7633</v>
      </c>
    </row>
    <row r="7273" spans="1:2">
      <c r="A7273" t="str">
        <f t="shared" si="113"/>
        <v>68810</v>
      </c>
      <c r="B7273" s="254" t="s">
        <v>7634</v>
      </c>
    </row>
    <row r="7274" spans="1:2">
      <c r="A7274" t="str">
        <f t="shared" si="113"/>
        <v>68812</v>
      </c>
      <c r="B7274" s="254" t="s">
        <v>7635</v>
      </c>
    </row>
    <row r="7275" spans="1:2">
      <c r="A7275" t="str">
        <f t="shared" si="113"/>
        <v>68814</v>
      </c>
      <c r="B7275" s="254" t="s">
        <v>7636</v>
      </c>
    </row>
    <row r="7276" spans="1:2">
      <c r="A7276" t="str">
        <f t="shared" si="113"/>
        <v>68815</v>
      </c>
      <c r="B7276" s="254" t="s">
        <v>7637</v>
      </c>
    </row>
    <row r="7277" spans="1:2">
      <c r="A7277" t="str">
        <f t="shared" si="113"/>
        <v>68816</v>
      </c>
      <c r="B7277" s="254" t="s">
        <v>7638</v>
      </c>
    </row>
    <row r="7278" spans="1:2">
      <c r="A7278" t="str">
        <f t="shared" si="113"/>
        <v>68817</v>
      </c>
      <c r="B7278" s="254" t="s">
        <v>7639</v>
      </c>
    </row>
    <row r="7279" spans="1:2">
      <c r="A7279" t="str">
        <f t="shared" si="113"/>
        <v>68818</v>
      </c>
      <c r="B7279" s="254" t="s">
        <v>7640</v>
      </c>
    </row>
    <row r="7280" spans="1:2">
      <c r="A7280" t="str">
        <f t="shared" si="113"/>
        <v>68819</v>
      </c>
      <c r="B7280" s="254" t="s">
        <v>7641</v>
      </c>
    </row>
    <row r="7281" spans="1:2">
      <c r="A7281" t="str">
        <f t="shared" si="113"/>
        <v>68820</v>
      </c>
      <c r="B7281" s="254" t="s">
        <v>7642</v>
      </c>
    </row>
    <row r="7282" spans="1:2">
      <c r="A7282" t="str">
        <f t="shared" si="113"/>
        <v>68821</v>
      </c>
      <c r="B7282" s="254" t="s">
        <v>7643</v>
      </c>
    </row>
    <row r="7283" spans="1:2">
      <c r="A7283" t="str">
        <f t="shared" si="113"/>
        <v>68822</v>
      </c>
      <c r="B7283" s="254" t="s">
        <v>7644</v>
      </c>
    </row>
    <row r="7284" spans="1:2">
      <c r="A7284" t="str">
        <f t="shared" si="113"/>
        <v>68823</v>
      </c>
      <c r="B7284" s="254" t="s">
        <v>7645</v>
      </c>
    </row>
    <row r="7285" spans="1:2">
      <c r="A7285" t="str">
        <f t="shared" si="113"/>
        <v>68824</v>
      </c>
      <c r="B7285" s="254" t="s">
        <v>7646</v>
      </c>
    </row>
    <row r="7286" spans="1:2">
      <c r="A7286" t="str">
        <f t="shared" si="113"/>
        <v>68825</v>
      </c>
      <c r="B7286" s="254" t="s">
        <v>7647</v>
      </c>
    </row>
    <row r="7287" spans="1:2">
      <c r="A7287" t="str">
        <f t="shared" si="113"/>
        <v>68826</v>
      </c>
      <c r="B7287" s="254" t="s">
        <v>7648</v>
      </c>
    </row>
    <row r="7288" spans="1:2">
      <c r="A7288" t="str">
        <f t="shared" si="113"/>
        <v>68827</v>
      </c>
      <c r="B7288" s="254" t="s">
        <v>7649</v>
      </c>
    </row>
    <row r="7289" spans="1:2">
      <c r="A7289" t="str">
        <f t="shared" si="113"/>
        <v>68828</v>
      </c>
      <c r="B7289" s="254" t="s">
        <v>7650</v>
      </c>
    </row>
    <row r="7290" spans="1:2">
      <c r="A7290" t="str">
        <f t="shared" si="113"/>
        <v>68829</v>
      </c>
      <c r="B7290" s="254" t="s">
        <v>7651</v>
      </c>
    </row>
    <row r="7291" spans="1:2">
      <c r="A7291" t="str">
        <f t="shared" si="113"/>
        <v>68830</v>
      </c>
      <c r="B7291" s="254" t="s">
        <v>7652</v>
      </c>
    </row>
    <row r="7292" spans="1:2">
      <c r="A7292" t="str">
        <f t="shared" si="113"/>
        <v>68831</v>
      </c>
      <c r="B7292" s="254" t="s">
        <v>7653</v>
      </c>
    </row>
    <row r="7293" spans="1:2">
      <c r="A7293" t="str">
        <f t="shared" si="113"/>
        <v>68832</v>
      </c>
      <c r="B7293" s="254" t="s">
        <v>7654</v>
      </c>
    </row>
    <row r="7294" spans="1:2">
      <c r="A7294" t="str">
        <f t="shared" si="113"/>
        <v>68833</v>
      </c>
      <c r="B7294" s="254" t="s">
        <v>7655</v>
      </c>
    </row>
    <row r="7295" spans="1:2">
      <c r="A7295" t="str">
        <f t="shared" si="113"/>
        <v>68834</v>
      </c>
      <c r="B7295" s="254" t="s">
        <v>7656</v>
      </c>
    </row>
    <row r="7296" spans="1:2">
      <c r="A7296" t="str">
        <f t="shared" si="113"/>
        <v>68835</v>
      </c>
      <c r="B7296" s="254" t="s">
        <v>7657</v>
      </c>
    </row>
    <row r="7297" spans="1:2">
      <c r="A7297" t="str">
        <f t="shared" si="113"/>
        <v>68836</v>
      </c>
      <c r="B7297" s="254" t="s">
        <v>7658</v>
      </c>
    </row>
    <row r="7298" spans="1:2">
      <c r="A7298" t="str">
        <f t="shared" si="113"/>
        <v>68837</v>
      </c>
      <c r="B7298" s="254" t="s">
        <v>7659</v>
      </c>
    </row>
    <row r="7299" spans="1:2">
      <c r="A7299" t="str">
        <f t="shared" ref="A7299:A7362" si="114">LEFT(B7299,5)</f>
        <v>68838</v>
      </c>
      <c r="B7299" s="254" t="s">
        <v>7660</v>
      </c>
    </row>
    <row r="7300" spans="1:2">
      <c r="A7300" t="str">
        <f t="shared" si="114"/>
        <v>68839</v>
      </c>
      <c r="B7300" s="254" t="s">
        <v>7661</v>
      </c>
    </row>
    <row r="7301" spans="1:2">
      <c r="A7301" t="str">
        <f t="shared" si="114"/>
        <v>68840</v>
      </c>
      <c r="B7301" s="254" t="s">
        <v>7662</v>
      </c>
    </row>
    <row r="7302" spans="1:2">
      <c r="A7302" t="str">
        <f t="shared" si="114"/>
        <v>68841</v>
      </c>
      <c r="B7302" s="254" t="s">
        <v>7663</v>
      </c>
    </row>
    <row r="7303" spans="1:2">
      <c r="A7303" t="str">
        <f t="shared" si="114"/>
        <v>68842</v>
      </c>
      <c r="B7303" s="254" t="s">
        <v>7664</v>
      </c>
    </row>
    <row r="7304" spans="1:2">
      <c r="A7304" t="str">
        <f t="shared" si="114"/>
        <v>68843</v>
      </c>
      <c r="B7304" s="254" t="s">
        <v>7665</v>
      </c>
    </row>
    <row r="7305" spans="1:2">
      <c r="A7305" t="str">
        <f t="shared" si="114"/>
        <v>68844</v>
      </c>
      <c r="B7305" s="254" t="s">
        <v>7666</v>
      </c>
    </row>
    <row r="7306" spans="1:2">
      <c r="A7306" t="str">
        <f t="shared" si="114"/>
        <v>68845</v>
      </c>
      <c r="B7306" s="254" t="s">
        <v>7667</v>
      </c>
    </row>
    <row r="7307" spans="1:2">
      <c r="A7307" t="str">
        <f t="shared" si="114"/>
        <v>68846</v>
      </c>
      <c r="B7307" s="254" t="s">
        <v>7668</v>
      </c>
    </row>
    <row r="7308" spans="1:2">
      <c r="A7308" t="str">
        <f t="shared" si="114"/>
        <v>68847</v>
      </c>
      <c r="B7308" s="254" t="s">
        <v>7669</v>
      </c>
    </row>
    <row r="7309" spans="1:2">
      <c r="A7309" t="str">
        <f t="shared" si="114"/>
        <v>68848</v>
      </c>
      <c r="B7309" s="254" t="s">
        <v>7670</v>
      </c>
    </row>
    <row r="7310" spans="1:2">
      <c r="A7310" t="str">
        <f t="shared" si="114"/>
        <v>68849</v>
      </c>
      <c r="B7310" s="254" t="s">
        <v>7671</v>
      </c>
    </row>
    <row r="7311" spans="1:2">
      <c r="A7311" t="str">
        <f t="shared" si="114"/>
        <v>68851</v>
      </c>
      <c r="B7311" s="254" t="s">
        <v>7672</v>
      </c>
    </row>
    <row r="7312" spans="1:2">
      <c r="A7312" t="str">
        <f t="shared" si="114"/>
        <v>68852</v>
      </c>
      <c r="B7312" s="254" t="s">
        <v>7673</v>
      </c>
    </row>
    <row r="7313" spans="1:2">
      <c r="A7313" t="str">
        <f t="shared" si="114"/>
        <v>68853</v>
      </c>
      <c r="B7313" s="254" t="s">
        <v>7674</v>
      </c>
    </row>
    <row r="7314" spans="1:2">
      <c r="A7314" t="str">
        <f t="shared" si="114"/>
        <v>68854</v>
      </c>
      <c r="B7314" s="254" t="s">
        <v>7675</v>
      </c>
    </row>
    <row r="7315" spans="1:2">
      <c r="A7315" t="str">
        <f t="shared" si="114"/>
        <v>68855</v>
      </c>
      <c r="B7315" s="254" t="s">
        <v>7676</v>
      </c>
    </row>
    <row r="7316" spans="1:2">
      <c r="A7316" t="str">
        <f t="shared" si="114"/>
        <v>68856</v>
      </c>
      <c r="B7316" s="254" t="s">
        <v>7677</v>
      </c>
    </row>
    <row r="7317" spans="1:2">
      <c r="A7317" t="str">
        <f t="shared" si="114"/>
        <v>68857</v>
      </c>
      <c r="B7317" s="254" t="s">
        <v>7678</v>
      </c>
    </row>
    <row r="7318" spans="1:2">
      <c r="A7318" t="str">
        <f t="shared" si="114"/>
        <v>68858</v>
      </c>
      <c r="B7318" s="254" t="s">
        <v>7679</v>
      </c>
    </row>
    <row r="7319" spans="1:2">
      <c r="A7319" t="str">
        <f t="shared" si="114"/>
        <v>68859</v>
      </c>
      <c r="B7319" s="254" t="s">
        <v>7680</v>
      </c>
    </row>
    <row r="7320" spans="1:2">
      <c r="A7320" t="str">
        <f t="shared" si="114"/>
        <v>68860</v>
      </c>
      <c r="B7320" s="254" t="s">
        <v>7681</v>
      </c>
    </row>
    <row r="7321" spans="1:2">
      <c r="A7321" t="str">
        <f t="shared" si="114"/>
        <v>68861</v>
      </c>
      <c r="B7321" s="254" t="s">
        <v>7682</v>
      </c>
    </row>
    <row r="7322" spans="1:2">
      <c r="A7322" t="str">
        <f t="shared" si="114"/>
        <v>68862</v>
      </c>
      <c r="B7322" s="254" t="s">
        <v>7683</v>
      </c>
    </row>
    <row r="7323" spans="1:2">
      <c r="A7323" t="str">
        <f t="shared" si="114"/>
        <v>68863</v>
      </c>
      <c r="B7323" s="254" t="s">
        <v>7684</v>
      </c>
    </row>
    <row r="7324" spans="1:2">
      <c r="A7324" t="str">
        <f t="shared" si="114"/>
        <v>68864</v>
      </c>
      <c r="B7324" s="254" t="s">
        <v>7685</v>
      </c>
    </row>
    <row r="7325" spans="1:2">
      <c r="A7325" t="str">
        <f t="shared" si="114"/>
        <v>68865</v>
      </c>
      <c r="B7325" s="254" t="s">
        <v>7686</v>
      </c>
    </row>
    <row r="7326" spans="1:2">
      <c r="A7326" t="str">
        <f t="shared" si="114"/>
        <v>68868</v>
      </c>
      <c r="B7326" s="254" t="s">
        <v>7687</v>
      </c>
    </row>
    <row r="7327" spans="1:2">
      <c r="A7327" t="str">
        <f t="shared" si="114"/>
        <v>68870</v>
      </c>
      <c r="B7327" s="254" t="s">
        <v>7688</v>
      </c>
    </row>
    <row r="7328" spans="1:2">
      <c r="A7328" t="str">
        <f t="shared" si="114"/>
        <v>68871</v>
      </c>
      <c r="B7328" s="254" t="s">
        <v>7689</v>
      </c>
    </row>
    <row r="7329" spans="1:2">
      <c r="A7329" t="str">
        <f t="shared" si="114"/>
        <v>68872</v>
      </c>
      <c r="B7329" s="254" t="s">
        <v>7690</v>
      </c>
    </row>
    <row r="7330" spans="1:2">
      <c r="A7330" t="str">
        <f t="shared" si="114"/>
        <v>68873</v>
      </c>
      <c r="B7330" s="254" t="s">
        <v>7691</v>
      </c>
    </row>
    <row r="7331" spans="1:2">
      <c r="A7331" t="str">
        <f t="shared" si="114"/>
        <v>68875</v>
      </c>
      <c r="B7331" s="254" t="s">
        <v>7692</v>
      </c>
    </row>
    <row r="7332" spans="1:2">
      <c r="A7332" t="str">
        <f t="shared" si="114"/>
        <v>68877</v>
      </c>
      <c r="B7332" s="254" t="s">
        <v>7693</v>
      </c>
    </row>
    <row r="7333" spans="1:2">
      <c r="A7333" t="str">
        <f t="shared" si="114"/>
        <v>68881</v>
      </c>
      <c r="B7333" s="254" t="s">
        <v>7694</v>
      </c>
    </row>
    <row r="7334" spans="1:2">
      <c r="A7334" t="str">
        <f t="shared" si="114"/>
        <v>68882</v>
      </c>
      <c r="B7334" s="254" t="s">
        <v>7695</v>
      </c>
    </row>
    <row r="7335" spans="1:2">
      <c r="A7335" t="str">
        <f t="shared" si="114"/>
        <v>68884</v>
      </c>
      <c r="B7335" s="254" t="s">
        <v>7696</v>
      </c>
    </row>
    <row r="7336" spans="1:2">
      <c r="A7336" t="str">
        <f t="shared" si="114"/>
        <v>68885</v>
      </c>
      <c r="B7336" s="254" t="s">
        <v>7697</v>
      </c>
    </row>
    <row r="7337" spans="1:2">
      <c r="A7337" t="str">
        <f t="shared" si="114"/>
        <v>68888</v>
      </c>
      <c r="B7337" s="254" t="s">
        <v>7698</v>
      </c>
    </row>
    <row r="7338" spans="1:2">
      <c r="A7338" t="str">
        <f t="shared" si="114"/>
        <v>68889</v>
      </c>
      <c r="B7338" s="254" t="s">
        <v>7699</v>
      </c>
    </row>
    <row r="7339" spans="1:2">
      <c r="A7339" t="str">
        <f t="shared" si="114"/>
        <v>68891</v>
      </c>
      <c r="B7339" s="254" t="s">
        <v>7700</v>
      </c>
    </row>
    <row r="7340" spans="1:2">
      <c r="A7340" t="str">
        <f t="shared" si="114"/>
        <v>68892</v>
      </c>
      <c r="B7340" s="254" t="s">
        <v>7701</v>
      </c>
    </row>
    <row r="7341" spans="1:2">
      <c r="A7341" t="str">
        <f t="shared" si="114"/>
        <v>68893</v>
      </c>
      <c r="B7341" s="254" t="s">
        <v>7702</v>
      </c>
    </row>
    <row r="7342" spans="1:2">
      <c r="A7342" t="str">
        <f t="shared" si="114"/>
        <v>68894</v>
      </c>
      <c r="B7342" s="254" t="s">
        <v>7703</v>
      </c>
    </row>
    <row r="7343" spans="1:2">
      <c r="A7343" t="str">
        <f t="shared" si="114"/>
        <v>68895</v>
      </c>
      <c r="B7343" s="254" t="s">
        <v>7704</v>
      </c>
    </row>
    <row r="7344" spans="1:2">
      <c r="A7344" t="str">
        <f t="shared" si="114"/>
        <v>68898</v>
      </c>
      <c r="B7344" s="254" t="s">
        <v>7705</v>
      </c>
    </row>
    <row r="7345" spans="1:2">
      <c r="A7345" t="str">
        <f t="shared" si="114"/>
        <v>68899</v>
      </c>
      <c r="B7345" s="254" t="s">
        <v>7706</v>
      </c>
    </row>
    <row r="7346" spans="1:2">
      <c r="A7346" t="str">
        <f t="shared" si="114"/>
        <v>68901</v>
      </c>
      <c r="B7346" s="254" t="s">
        <v>7707</v>
      </c>
    </row>
    <row r="7347" spans="1:2">
      <c r="A7347" t="str">
        <f t="shared" si="114"/>
        <v>68902</v>
      </c>
      <c r="B7347" s="254" t="s">
        <v>7708</v>
      </c>
    </row>
    <row r="7348" spans="1:2">
      <c r="A7348" t="str">
        <f t="shared" si="114"/>
        <v>68903</v>
      </c>
      <c r="B7348" s="254" t="s">
        <v>7709</v>
      </c>
    </row>
    <row r="7349" spans="1:2">
      <c r="A7349" t="str">
        <f t="shared" si="114"/>
        <v>68904</v>
      </c>
      <c r="B7349" s="254" t="s">
        <v>7710</v>
      </c>
    </row>
    <row r="7350" spans="1:2">
      <c r="A7350" t="str">
        <f t="shared" si="114"/>
        <v>68905</v>
      </c>
      <c r="B7350" s="254" t="s">
        <v>7711</v>
      </c>
    </row>
    <row r="7351" spans="1:2">
      <c r="A7351" t="str">
        <f t="shared" si="114"/>
        <v>68906</v>
      </c>
      <c r="B7351" s="254" t="s">
        <v>7712</v>
      </c>
    </row>
    <row r="7352" spans="1:2">
      <c r="A7352" t="str">
        <f t="shared" si="114"/>
        <v>68908</v>
      </c>
      <c r="B7352" s="254" t="s">
        <v>7713</v>
      </c>
    </row>
    <row r="7353" spans="1:2">
      <c r="A7353" t="str">
        <f t="shared" si="114"/>
        <v>68909</v>
      </c>
      <c r="B7353" s="254" t="s">
        <v>7714</v>
      </c>
    </row>
    <row r="7354" spans="1:2">
      <c r="A7354" t="str">
        <f t="shared" si="114"/>
        <v>68910</v>
      </c>
      <c r="B7354" s="254" t="s">
        <v>7715</v>
      </c>
    </row>
    <row r="7355" spans="1:2">
      <c r="A7355" t="str">
        <f t="shared" si="114"/>
        <v>68911</v>
      </c>
      <c r="B7355" s="254" t="s">
        <v>7716</v>
      </c>
    </row>
    <row r="7356" spans="1:2">
      <c r="A7356" t="str">
        <f t="shared" si="114"/>
        <v>68912</v>
      </c>
      <c r="B7356" s="254" t="s">
        <v>7717</v>
      </c>
    </row>
    <row r="7357" spans="1:2">
      <c r="A7357" t="str">
        <f t="shared" si="114"/>
        <v>68913</v>
      </c>
      <c r="B7357" s="254" t="s">
        <v>7718</v>
      </c>
    </row>
    <row r="7358" spans="1:2">
      <c r="A7358" t="str">
        <f t="shared" si="114"/>
        <v>68914</v>
      </c>
      <c r="B7358" s="254" t="s">
        <v>7719</v>
      </c>
    </row>
    <row r="7359" spans="1:2">
      <c r="A7359" t="str">
        <f t="shared" si="114"/>
        <v>68915</v>
      </c>
      <c r="B7359" s="254" t="s">
        <v>7720</v>
      </c>
    </row>
    <row r="7360" spans="1:2">
      <c r="A7360" t="str">
        <f t="shared" si="114"/>
        <v>68920</v>
      </c>
      <c r="B7360" s="254" t="s">
        <v>7721</v>
      </c>
    </row>
    <row r="7361" spans="1:2">
      <c r="A7361" t="str">
        <f t="shared" si="114"/>
        <v>68921</v>
      </c>
      <c r="B7361" s="254" t="s">
        <v>7722</v>
      </c>
    </row>
    <row r="7362" spans="1:2">
      <c r="A7362" t="str">
        <f t="shared" si="114"/>
        <v>68922</v>
      </c>
      <c r="B7362" s="254" t="s">
        <v>7723</v>
      </c>
    </row>
    <row r="7363" spans="1:2">
      <c r="A7363" t="str">
        <f t="shared" ref="A7363:A7426" si="115">LEFT(B7363,5)</f>
        <v>68923</v>
      </c>
      <c r="B7363" s="254" t="s">
        <v>7724</v>
      </c>
    </row>
    <row r="7364" spans="1:2">
      <c r="A7364" t="str">
        <f t="shared" si="115"/>
        <v>68924</v>
      </c>
      <c r="B7364" s="254" t="s">
        <v>7725</v>
      </c>
    </row>
    <row r="7365" spans="1:2">
      <c r="A7365" t="str">
        <f t="shared" si="115"/>
        <v>68925</v>
      </c>
      <c r="B7365" s="254" t="s">
        <v>7726</v>
      </c>
    </row>
    <row r="7366" spans="1:2">
      <c r="A7366" t="str">
        <f t="shared" si="115"/>
        <v>68926</v>
      </c>
      <c r="B7366" s="254" t="s">
        <v>7727</v>
      </c>
    </row>
    <row r="7367" spans="1:2">
      <c r="A7367" t="str">
        <f t="shared" si="115"/>
        <v>68927</v>
      </c>
      <c r="B7367" s="254" t="s">
        <v>7728</v>
      </c>
    </row>
    <row r="7368" spans="1:2">
      <c r="A7368" t="str">
        <f t="shared" si="115"/>
        <v>68928</v>
      </c>
      <c r="B7368" s="254" t="s">
        <v>7729</v>
      </c>
    </row>
    <row r="7369" spans="1:2">
      <c r="A7369" t="str">
        <f t="shared" si="115"/>
        <v>68929</v>
      </c>
      <c r="B7369" s="254" t="s">
        <v>7730</v>
      </c>
    </row>
    <row r="7370" spans="1:2">
      <c r="A7370" t="str">
        <f t="shared" si="115"/>
        <v>68930</v>
      </c>
      <c r="B7370" s="254" t="s">
        <v>7731</v>
      </c>
    </row>
    <row r="7371" spans="1:2">
      <c r="A7371" t="str">
        <f t="shared" si="115"/>
        <v>68931</v>
      </c>
      <c r="B7371" s="254" t="s">
        <v>7732</v>
      </c>
    </row>
    <row r="7372" spans="1:2">
      <c r="A7372" t="str">
        <f t="shared" si="115"/>
        <v>68932</v>
      </c>
      <c r="B7372" s="254" t="s">
        <v>7733</v>
      </c>
    </row>
    <row r="7373" spans="1:2">
      <c r="A7373" t="str">
        <f t="shared" si="115"/>
        <v>68934</v>
      </c>
      <c r="B7373" s="254" t="s">
        <v>7734</v>
      </c>
    </row>
    <row r="7374" spans="1:2">
      <c r="A7374" t="str">
        <f t="shared" si="115"/>
        <v>68935</v>
      </c>
      <c r="B7374" s="254" t="s">
        <v>7735</v>
      </c>
    </row>
    <row r="7375" spans="1:2">
      <c r="A7375" t="str">
        <f t="shared" si="115"/>
        <v>68936</v>
      </c>
      <c r="B7375" s="254" t="s">
        <v>7736</v>
      </c>
    </row>
    <row r="7376" spans="1:2">
      <c r="A7376" t="str">
        <f t="shared" si="115"/>
        <v>68937</v>
      </c>
      <c r="B7376" s="254" t="s">
        <v>7737</v>
      </c>
    </row>
    <row r="7377" spans="1:2">
      <c r="A7377" t="str">
        <f t="shared" si="115"/>
        <v>68938</v>
      </c>
      <c r="B7377" s="254" t="s">
        <v>7738</v>
      </c>
    </row>
    <row r="7378" spans="1:2">
      <c r="A7378" t="str">
        <f t="shared" si="115"/>
        <v>68939</v>
      </c>
      <c r="B7378" s="254" t="s">
        <v>7739</v>
      </c>
    </row>
    <row r="7379" spans="1:2">
      <c r="A7379" t="str">
        <f t="shared" si="115"/>
        <v>68940</v>
      </c>
      <c r="B7379" s="254" t="s">
        <v>7740</v>
      </c>
    </row>
    <row r="7380" spans="1:2">
      <c r="A7380" t="str">
        <f t="shared" si="115"/>
        <v>68941</v>
      </c>
      <c r="B7380" s="254" t="s">
        <v>7741</v>
      </c>
    </row>
    <row r="7381" spans="1:2">
      <c r="A7381" t="str">
        <f t="shared" si="115"/>
        <v>68942</v>
      </c>
      <c r="B7381" s="254" t="s">
        <v>7742</v>
      </c>
    </row>
    <row r="7382" spans="1:2">
      <c r="A7382" t="str">
        <f t="shared" si="115"/>
        <v>68943</v>
      </c>
      <c r="B7382" s="254" t="s">
        <v>7743</v>
      </c>
    </row>
    <row r="7383" spans="1:2">
      <c r="A7383" t="str">
        <f t="shared" si="115"/>
        <v>68945</v>
      </c>
      <c r="B7383" s="254" t="s">
        <v>7744</v>
      </c>
    </row>
    <row r="7384" spans="1:2">
      <c r="A7384" t="str">
        <f t="shared" si="115"/>
        <v>68946</v>
      </c>
      <c r="B7384" s="254" t="s">
        <v>7745</v>
      </c>
    </row>
    <row r="7385" spans="1:2">
      <c r="A7385" t="str">
        <f t="shared" si="115"/>
        <v>68947</v>
      </c>
      <c r="B7385" s="254" t="s">
        <v>7746</v>
      </c>
    </row>
    <row r="7386" spans="1:2">
      <c r="A7386" t="str">
        <f t="shared" si="115"/>
        <v>68948</v>
      </c>
      <c r="B7386" s="254" t="s">
        <v>7747</v>
      </c>
    </row>
    <row r="7387" spans="1:2">
      <c r="A7387" t="str">
        <f t="shared" si="115"/>
        <v>68949</v>
      </c>
      <c r="B7387" s="254" t="s">
        <v>7748</v>
      </c>
    </row>
    <row r="7388" spans="1:2">
      <c r="A7388" t="str">
        <f t="shared" si="115"/>
        <v>68950</v>
      </c>
      <c r="B7388" s="254" t="s">
        <v>7749</v>
      </c>
    </row>
    <row r="7389" spans="1:2">
      <c r="A7389" t="str">
        <f t="shared" si="115"/>
        <v>68951</v>
      </c>
      <c r="B7389" s="254" t="s">
        <v>7750</v>
      </c>
    </row>
    <row r="7390" spans="1:2">
      <c r="A7390" t="str">
        <f t="shared" si="115"/>
        <v>68952</v>
      </c>
      <c r="B7390" s="254" t="s">
        <v>7751</v>
      </c>
    </row>
    <row r="7391" spans="1:2">
      <c r="A7391" t="str">
        <f t="shared" si="115"/>
        <v>68953</v>
      </c>
      <c r="B7391" s="254" t="s">
        <v>7752</v>
      </c>
    </row>
    <row r="7392" spans="1:2">
      <c r="A7392" t="str">
        <f t="shared" si="115"/>
        <v>68954</v>
      </c>
      <c r="B7392" s="254" t="s">
        <v>7753</v>
      </c>
    </row>
    <row r="7393" spans="1:2">
      <c r="A7393" t="str">
        <f t="shared" si="115"/>
        <v>68955</v>
      </c>
      <c r="B7393" s="254" t="s">
        <v>7754</v>
      </c>
    </row>
    <row r="7394" spans="1:2">
      <c r="A7394" t="str">
        <f t="shared" si="115"/>
        <v>68956</v>
      </c>
      <c r="B7394" s="254" t="s">
        <v>7755</v>
      </c>
    </row>
    <row r="7395" spans="1:2">
      <c r="A7395" t="str">
        <f t="shared" si="115"/>
        <v>68957</v>
      </c>
      <c r="B7395" s="254" t="s">
        <v>7756</v>
      </c>
    </row>
    <row r="7396" spans="1:2">
      <c r="A7396" t="str">
        <f t="shared" si="115"/>
        <v>68958</v>
      </c>
      <c r="B7396" s="254" t="s">
        <v>7757</v>
      </c>
    </row>
    <row r="7397" spans="1:2">
      <c r="A7397" t="str">
        <f t="shared" si="115"/>
        <v>68959</v>
      </c>
      <c r="B7397" s="254" t="s">
        <v>7758</v>
      </c>
    </row>
    <row r="7398" spans="1:2">
      <c r="A7398" t="str">
        <f t="shared" si="115"/>
        <v>68960</v>
      </c>
      <c r="B7398" s="254" t="s">
        <v>7759</v>
      </c>
    </row>
    <row r="7399" spans="1:2">
      <c r="A7399" t="str">
        <f t="shared" si="115"/>
        <v>68961</v>
      </c>
      <c r="B7399" s="254" t="s">
        <v>7760</v>
      </c>
    </row>
    <row r="7400" spans="1:2">
      <c r="A7400" t="str">
        <f t="shared" si="115"/>
        <v>68963</v>
      </c>
      <c r="B7400" s="254" t="s">
        <v>7761</v>
      </c>
    </row>
    <row r="7401" spans="1:2">
      <c r="A7401" t="str">
        <f t="shared" si="115"/>
        <v>68964</v>
      </c>
      <c r="B7401" s="254" t="s">
        <v>7762</v>
      </c>
    </row>
    <row r="7402" spans="1:2">
      <c r="A7402" t="str">
        <f t="shared" si="115"/>
        <v>68965</v>
      </c>
      <c r="B7402" s="254" t="s">
        <v>7763</v>
      </c>
    </row>
    <row r="7403" spans="1:2">
      <c r="A7403" t="str">
        <f t="shared" si="115"/>
        <v>68966</v>
      </c>
      <c r="B7403" s="254" t="s">
        <v>7764</v>
      </c>
    </row>
    <row r="7404" spans="1:2">
      <c r="A7404" t="str">
        <f t="shared" si="115"/>
        <v>68967</v>
      </c>
      <c r="B7404" s="254" t="s">
        <v>7765</v>
      </c>
    </row>
    <row r="7405" spans="1:2">
      <c r="A7405" t="str">
        <f t="shared" si="115"/>
        <v>68968</v>
      </c>
      <c r="B7405" s="254" t="s">
        <v>7766</v>
      </c>
    </row>
    <row r="7406" spans="1:2">
      <c r="A7406" t="str">
        <f t="shared" si="115"/>
        <v>68969</v>
      </c>
      <c r="B7406" s="254" t="s">
        <v>7767</v>
      </c>
    </row>
    <row r="7407" spans="1:2">
      <c r="A7407" t="str">
        <f t="shared" si="115"/>
        <v>68970</v>
      </c>
      <c r="B7407" s="254" t="s">
        <v>7768</v>
      </c>
    </row>
    <row r="7408" spans="1:2">
      <c r="A7408" t="str">
        <f t="shared" si="115"/>
        <v>68971</v>
      </c>
      <c r="B7408" s="254" t="s">
        <v>7769</v>
      </c>
    </row>
    <row r="7409" spans="1:2">
      <c r="A7409" t="str">
        <f t="shared" si="115"/>
        <v>68973</v>
      </c>
      <c r="B7409" s="254" t="s">
        <v>7770</v>
      </c>
    </row>
    <row r="7410" spans="1:2">
      <c r="A7410" t="str">
        <f t="shared" si="115"/>
        <v>68974</v>
      </c>
      <c r="B7410" s="254" t="s">
        <v>7771</v>
      </c>
    </row>
    <row r="7411" spans="1:2">
      <c r="A7411" t="str">
        <f t="shared" si="115"/>
        <v>68975</v>
      </c>
      <c r="B7411" s="254" t="s">
        <v>7772</v>
      </c>
    </row>
    <row r="7412" spans="1:2">
      <c r="A7412" t="str">
        <f t="shared" si="115"/>
        <v>68976</v>
      </c>
      <c r="B7412" s="254" t="s">
        <v>7773</v>
      </c>
    </row>
    <row r="7413" spans="1:2">
      <c r="A7413" t="str">
        <f t="shared" si="115"/>
        <v>68977</v>
      </c>
      <c r="B7413" s="254" t="s">
        <v>7774</v>
      </c>
    </row>
    <row r="7414" spans="1:2">
      <c r="A7414" t="str">
        <f t="shared" si="115"/>
        <v>68978</v>
      </c>
      <c r="B7414" s="254" t="s">
        <v>7775</v>
      </c>
    </row>
    <row r="7415" spans="1:2">
      <c r="A7415" t="str">
        <f t="shared" si="115"/>
        <v>68980</v>
      </c>
      <c r="B7415" s="254" t="s">
        <v>7776</v>
      </c>
    </row>
    <row r="7416" spans="1:2">
      <c r="A7416" t="str">
        <f t="shared" si="115"/>
        <v>68981</v>
      </c>
      <c r="B7416" s="254" t="s">
        <v>7777</v>
      </c>
    </row>
    <row r="7417" spans="1:2">
      <c r="A7417" t="str">
        <f t="shared" si="115"/>
        <v>68983</v>
      </c>
      <c r="B7417" s="254" t="s">
        <v>7778</v>
      </c>
    </row>
    <row r="7418" spans="1:2">
      <c r="A7418" t="str">
        <f t="shared" si="115"/>
        <v>68984</v>
      </c>
      <c r="B7418" s="254" t="s">
        <v>7779</v>
      </c>
    </row>
    <row r="7419" spans="1:2">
      <c r="A7419" t="str">
        <f t="shared" si="115"/>
        <v>68985</v>
      </c>
      <c r="B7419" s="254" t="s">
        <v>7780</v>
      </c>
    </row>
    <row r="7420" spans="1:2">
      <c r="A7420" t="str">
        <f t="shared" si="115"/>
        <v>68986</v>
      </c>
      <c r="B7420" s="254" t="s">
        <v>7781</v>
      </c>
    </row>
    <row r="7421" spans="1:2">
      <c r="A7421" t="str">
        <f t="shared" si="115"/>
        <v>68987</v>
      </c>
      <c r="B7421" s="254" t="s">
        <v>7782</v>
      </c>
    </row>
    <row r="7422" spans="1:2">
      <c r="A7422" t="str">
        <f t="shared" si="115"/>
        <v>68988</v>
      </c>
      <c r="B7422" s="254" t="s">
        <v>7783</v>
      </c>
    </row>
    <row r="7423" spans="1:2">
      <c r="A7423" t="str">
        <f t="shared" si="115"/>
        <v>68990</v>
      </c>
      <c r="B7423" s="254" t="s">
        <v>7784</v>
      </c>
    </row>
    <row r="7424" spans="1:2">
      <c r="A7424" t="str">
        <f t="shared" si="115"/>
        <v>68991</v>
      </c>
      <c r="B7424" s="254" t="s">
        <v>7785</v>
      </c>
    </row>
    <row r="7425" spans="1:2">
      <c r="A7425" t="str">
        <f t="shared" si="115"/>
        <v>68992</v>
      </c>
      <c r="B7425" s="254" t="s">
        <v>7786</v>
      </c>
    </row>
    <row r="7426" spans="1:2">
      <c r="A7426" t="str">
        <f t="shared" si="115"/>
        <v>68993</v>
      </c>
      <c r="B7426" s="254" t="s">
        <v>7787</v>
      </c>
    </row>
    <row r="7427" spans="1:2">
      <c r="A7427" t="str">
        <f t="shared" ref="A7427:A7490" si="116">LEFT(B7427,5)</f>
        <v>68995</v>
      </c>
      <c r="B7427" s="254" t="s">
        <v>7788</v>
      </c>
    </row>
    <row r="7428" spans="1:2">
      <c r="A7428" t="str">
        <f t="shared" si="116"/>
        <v>68996</v>
      </c>
      <c r="B7428" s="254" t="s">
        <v>7789</v>
      </c>
    </row>
    <row r="7429" spans="1:2">
      <c r="A7429" t="str">
        <f t="shared" si="116"/>
        <v>68997</v>
      </c>
      <c r="B7429" s="254" t="s">
        <v>7790</v>
      </c>
    </row>
    <row r="7430" spans="1:2">
      <c r="A7430" t="str">
        <f t="shared" si="116"/>
        <v>68998</v>
      </c>
      <c r="B7430" s="254" t="s">
        <v>7791</v>
      </c>
    </row>
    <row r="7431" spans="1:2">
      <c r="A7431" t="str">
        <f t="shared" si="116"/>
        <v>68999</v>
      </c>
      <c r="B7431" s="254" t="s">
        <v>7792</v>
      </c>
    </row>
    <row r="7432" spans="1:2">
      <c r="A7432" t="str">
        <f t="shared" si="116"/>
        <v>69000</v>
      </c>
      <c r="B7432" s="254" t="s">
        <v>7793</v>
      </c>
    </row>
    <row r="7433" spans="1:2">
      <c r="A7433" t="str">
        <f t="shared" si="116"/>
        <v>69001</v>
      </c>
      <c r="B7433" s="254" t="s">
        <v>7794</v>
      </c>
    </row>
    <row r="7434" spans="1:2">
      <c r="A7434" t="str">
        <f t="shared" si="116"/>
        <v>69002</v>
      </c>
      <c r="B7434" s="254" t="s">
        <v>7795</v>
      </c>
    </row>
    <row r="7435" spans="1:2">
      <c r="A7435" t="str">
        <f t="shared" si="116"/>
        <v>69003</v>
      </c>
      <c r="B7435" s="254" t="s">
        <v>7796</v>
      </c>
    </row>
    <row r="7436" spans="1:2">
      <c r="A7436" t="str">
        <f t="shared" si="116"/>
        <v>69007</v>
      </c>
      <c r="B7436" s="254" t="s">
        <v>7797</v>
      </c>
    </row>
    <row r="7437" spans="1:2">
      <c r="A7437" t="str">
        <f t="shared" si="116"/>
        <v>69008</v>
      </c>
      <c r="B7437" s="254" t="s">
        <v>7798</v>
      </c>
    </row>
    <row r="7438" spans="1:2">
      <c r="A7438" t="str">
        <f t="shared" si="116"/>
        <v>69009</v>
      </c>
      <c r="B7438" s="254" t="s">
        <v>7799</v>
      </c>
    </row>
    <row r="7439" spans="1:2">
      <c r="A7439" t="str">
        <f t="shared" si="116"/>
        <v>69010</v>
      </c>
      <c r="B7439" s="254" t="s">
        <v>7800</v>
      </c>
    </row>
    <row r="7440" spans="1:2">
      <c r="A7440" t="str">
        <f t="shared" si="116"/>
        <v>69011</v>
      </c>
      <c r="B7440" s="254" t="s">
        <v>7801</v>
      </c>
    </row>
    <row r="7441" spans="1:2">
      <c r="A7441" t="str">
        <f t="shared" si="116"/>
        <v>69012</v>
      </c>
      <c r="B7441" s="254" t="s">
        <v>7802</v>
      </c>
    </row>
    <row r="7442" spans="1:2">
      <c r="A7442" t="str">
        <f t="shared" si="116"/>
        <v>69013</v>
      </c>
      <c r="B7442" s="254" t="s">
        <v>7803</v>
      </c>
    </row>
    <row r="7443" spans="1:2">
      <c r="A7443" t="str">
        <f t="shared" si="116"/>
        <v>69015</v>
      </c>
      <c r="B7443" s="254" t="s">
        <v>7804</v>
      </c>
    </row>
    <row r="7444" spans="1:2">
      <c r="A7444" t="str">
        <f t="shared" si="116"/>
        <v>69016</v>
      </c>
      <c r="B7444" s="254" t="s">
        <v>7805</v>
      </c>
    </row>
    <row r="7445" spans="1:2">
      <c r="A7445" t="str">
        <f t="shared" si="116"/>
        <v>69017</v>
      </c>
      <c r="B7445" s="254" t="s">
        <v>7806</v>
      </c>
    </row>
    <row r="7446" spans="1:2">
      <c r="A7446" t="str">
        <f t="shared" si="116"/>
        <v>69019</v>
      </c>
      <c r="B7446" s="254" t="s">
        <v>7807</v>
      </c>
    </row>
    <row r="7447" spans="1:2">
      <c r="A7447" t="str">
        <f t="shared" si="116"/>
        <v>69021</v>
      </c>
      <c r="B7447" s="254" t="s">
        <v>7808</v>
      </c>
    </row>
    <row r="7448" spans="1:2">
      <c r="A7448" t="str">
        <f t="shared" si="116"/>
        <v>69022</v>
      </c>
      <c r="B7448" s="254" t="s">
        <v>7809</v>
      </c>
    </row>
    <row r="7449" spans="1:2">
      <c r="A7449" t="str">
        <f t="shared" si="116"/>
        <v>69023</v>
      </c>
      <c r="B7449" s="254" t="s">
        <v>7810</v>
      </c>
    </row>
    <row r="7450" spans="1:2">
      <c r="A7450" t="str">
        <f t="shared" si="116"/>
        <v>69024</v>
      </c>
      <c r="B7450" s="254" t="s">
        <v>7811</v>
      </c>
    </row>
    <row r="7451" spans="1:2">
      <c r="A7451" t="str">
        <f t="shared" si="116"/>
        <v>69025</v>
      </c>
      <c r="B7451" s="254" t="s">
        <v>7812</v>
      </c>
    </row>
    <row r="7452" spans="1:2">
      <c r="A7452" t="str">
        <f t="shared" si="116"/>
        <v>69026</v>
      </c>
      <c r="B7452" s="254" t="s">
        <v>7813</v>
      </c>
    </row>
    <row r="7453" spans="1:2">
      <c r="A7453" t="str">
        <f t="shared" si="116"/>
        <v>69027</v>
      </c>
      <c r="B7453" s="254" t="s">
        <v>7814</v>
      </c>
    </row>
    <row r="7454" spans="1:2">
      <c r="A7454" t="str">
        <f t="shared" si="116"/>
        <v>69029</v>
      </c>
      <c r="B7454" s="254" t="s">
        <v>7815</v>
      </c>
    </row>
    <row r="7455" spans="1:2">
      <c r="A7455" t="str">
        <f t="shared" si="116"/>
        <v>69030</v>
      </c>
      <c r="B7455" s="254" t="s">
        <v>7816</v>
      </c>
    </row>
    <row r="7456" spans="1:2">
      <c r="A7456" t="str">
        <f t="shared" si="116"/>
        <v>69031</v>
      </c>
      <c r="B7456" s="254" t="s">
        <v>7817</v>
      </c>
    </row>
    <row r="7457" spans="1:2">
      <c r="A7457" t="str">
        <f t="shared" si="116"/>
        <v>69032</v>
      </c>
      <c r="B7457" s="254" t="s">
        <v>7818</v>
      </c>
    </row>
    <row r="7458" spans="1:2">
      <c r="A7458" t="str">
        <f t="shared" si="116"/>
        <v>69033</v>
      </c>
      <c r="B7458" s="254" t="s">
        <v>7819</v>
      </c>
    </row>
    <row r="7459" spans="1:2">
      <c r="A7459" t="str">
        <f t="shared" si="116"/>
        <v>69034</v>
      </c>
      <c r="B7459" s="254" t="s">
        <v>7820</v>
      </c>
    </row>
    <row r="7460" spans="1:2">
      <c r="A7460" t="str">
        <f t="shared" si="116"/>
        <v>69035</v>
      </c>
      <c r="B7460" s="254" t="s">
        <v>7821</v>
      </c>
    </row>
    <row r="7461" spans="1:2">
      <c r="A7461" t="str">
        <f t="shared" si="116"/>
        <v>69036</v>
      </c>
      <c r="B7461" s="254" t="s">
        <v>7822</v>
      </c>
    </row>
    <row r="7462" spans="1:2">
      <c r="A7462" t="str">
        <f t="shared" si="116"/>
        <v>69038</v>
      </c>
      <c r="B7462" s="254" t="s">
        <v>7823</v>
      </c>
    </row>
    <row r="7463" spans="1:2">
      <c r="A7463" t="str">
        <f t="shared" si="116"/>
        <v>69039</v>
      </c>
      <c r="B7463" s="254" t="s">
        <v>7824</v>
      </c>
    </row>
    <row r="7464" spans="1:2">
      <c r="A7464" t="str">
        <f t="shared" si="116"/>
        <v>69040</v>
      </c>
      <c r="B7464" s="254" t="s">
        <v>7825</v>
      </c>
    </row>
    <row r="7465" spans="1:2">
      <c r="A7465" t="str">
        <f t="shared" si="116"/>
        <v>69049</v>
      </c>
      <c r="B7465" s="254" t="s">
        <v>7826</v>
      </c>
    </row>
    <row r="7466" spans="1:2">
      <c r="A7466" t="str">
        <f t="shared" si="116"/>
        <v>69050</v>
      </c>
      <c r="B7466" s="254" t="s">
        <v>7827</v>
      </c>
    </row>
    <row r="7467" spans="1:2">
      <c r="A7467" t="str">
        <f t="shared" si="116"/>
        <v>69051</v>
      </c>
      <c r="B7467" s="254" t="s">
        <v>7828</v>
      </c>
    </row>
    <row r="7468" spans="1:2">
      <c r="A7468" t="str">
        <f t="shared" si="116"/>
        <v>69052</v>
      </c>
      <c r="B7468" s="254" t="s">
        <v>7829</v>
      </c>
    </row>
    <row r="7469" spans="1:2">
      <c r="A7469" t="str">
        <f t="shared" si="116"/>
        <v>69053</v>
      </c>
      <c r="B7469" s="254" t="s">
        <v>7830</v>
      </c>
    </row>
    <row r="7470" spans="1:2">
      <c r="A7470" t="str">
        <f t="shared" si="116"/>
        <v>69055</v>
      </c>
      <c r="B7470" s="254" t="s">
        <v>7831</v>
      </c>
    </row>
    <row r="7471" spans="1:2">
      <c r="A7471" t="str">
        <f t="shared" si="116"/>
        <v>69056</v>
      </c>
      <c r="B7471" s="254" t="s">
        <v>7832</v>
      </c>
    </row>
    <row r="7472" spans="1:2">
      <c r="A7472" t="str">
        <f t="shared" si="116"/>
        <v>69057</v>
      </c>
      <c r="B7472" s="254" t="s">
        <v>7833</v>
      </c>
    </row>
    <row r="7473" spans="1:2">
      <c r="A7473" t="str">
        <f t="shared" si="116"/>
        <v>69058</v>
      </c>
      <c r="B7473" s="254" t="s">
        <v>7834</v>
      </c>
    </row>
    <row r="7474" spans="1:2">
      <c r="A7474" t="str">
        <f t="shared" si="116"/>
        <v>69059</v>
      </c>
      <c r="B7474" s="254" t="s">
        <v>7835</v>
      </c>
    </row>
    <row r="7475" spans="1:2">
      <c r="A7475" t="str">
        <f t="shared" si="116"/>
        <v>69060</v>
      </c>
      <c r="B7475" s="254" t="s">
        <v>7836</v>
      </c>
    </row>
    <row r="7476" spans="1:2">
      <c r="A7476" t="str">
        <f t="shared" si="116"/>
        <v>69063</v>
      </c>
      <c r="B7476" s="254" t="s">
        <v>7837</v>
      </c>
    </row>
    <row r="7477" spans="1:2">
      <c r="A7477" t="str">
        <f t="shared" si="116"/>
        <v>69065</v>
      </c>
      <c r="B7477" s="254" t="s">
        <v>7838</v>
      </c>
    </row>
    <row r="7478" spans="1:2">
      <c r="A7478" t="str">
        <f t="shared" si="116"/>
        <v>69066</v>
      </c>
      <c r="B7478" s="254" t="s">
        <v>7839</v>
      </c>
    </row>
    <row r="7479" spans="1:2">
      <c r="A7479" t="str">
        <f t="shared" si="116"/>
        <v>69067</v>
      </c>
      <c r="B7479" s="254" t="s">
        <v>7840</v>
      </c>
    </row>
    <row r="7480" spans="1:2">
      <c r="A7480" t="str">
        <f t="shared" si="116"/>
        <v>69068</v>
      </c>
      <c r="B7480" s="254" t="s">
        <v>7841</v>
      </c>
    </row>
    <row r="7481" spans="1:2">
      <c r="A7481" t="str">
        <f t="shared" si="116"/>
        <v>69069</v>
      </c>
      <c r="B7481" s="254" t="s">
        <v>7842</v>
      </c>
    </row>
    <row r="7482" spans="1:2">
      <c r="A7482" t="str">
        <f t="shared" si="116"/>
        <v>69070</v>
      </c>
      <c r="B7482" s="254" t="s">
        <v>7843</v>
      </c>
    </row>
    <row r="7483" spans="1:2">
      <c r="A7483" t="str">
        <f t="shared" si="116"/>
        <v>69075</v>
      </c>
      <c r="B7483" s="254" t="s">
        <v>7844</v>
      </c>
    </row>
    <row r="7484" spans="1:2">
      <c r="A7484" t="str">
        <f t="shared" si="116"/>
        <v>69076</v>
      </c>
      <c r="B7484" s="254" t="s">
        <v>7845</v>
      </c>
    </row>
    <row r="7485" spans="1:2">
      <c r="A7485" t="str">
        <f t="shared" si="116"/>
        <v>69077</v>
      </c>
      <c r="B7485" s="254" t="s">
        <v>7846</v>
      </c>
    </row>
    <row r="7486" spans="1:2">
      <c r="A7486" t="str">
        <f t="shared" si="116"/>
        <v>69078</v>
      </c>
      <c r="B7486" s="254" t="s">
        <v>7847</v>
      </c>
    </row>
    <row r="7487" spans="1:2">
      <c r="A7487" t="str">
        <f t="shared" si="116"/>
        <v>69079</v>
      </c>
      <c r="B7487" s="254" t="s">
        <v>7848</v>
      </c>
    </row>
    <row r="7488" spans="1:2">
      <c r="A7488" t="str">
        <f t="shared" si="116"/>
        <v>69080</v>
      </c>
      <c r="B7488" s="254" t="s">
        <v>7849</v>
      </c>
    </row>
    <row r="7489" spans="1:2">
      <c r="A7489" t="str">
        <f t="shared" si="116"/>
        <v>69081</v>
      </c>
      <c r="B7489" s="254" t="s">
        <v>7850</v>
      </c>
    </row>
    <row r="7490" spans="1:2">
      <c r="A7490" t="str">
        <f t="shared" si="116"/>
        <v>69082</v>
      </c>
      <c r="B7490" s="254" t="s">
        <v>7851</v>
      </c>
    </row>
    <row r="7491" spans="1:2">
      <c r="A7491" t="str">
        <f t="shared" ref="A7491:A7554" si="117">LEFT(B7491,5)</f>
        <v>69083</v>
      </c>
      <c r="B7491" s="254" t="s">
        <v>7852</v>
      </c>
    </row>
    <row r="7492" spans="1:2">
      <c r="A7492" t="str">
        <f t="shared" si="117"/>
        <v>69084</v>
      </c>
      <c r="B7492" s="254" t="s">
        <v>7853</v>
      </c>
    </row>
    <row r="7493" spans="1:2">
      <c r="A7493" t="str">
        <f t="shared" si="117"/>
        <v>69086</v>
      </c>
      <c r="B7493" s="254" t="s">
        <v>7854</v>
      </c>
    </row>
    <row r="7494" spans="1:2">
      <c r="A7494" t="str">
        <f t="shared" si="117"/>
        <v>69087</v>
      </c>
      <c r="B7494" s="254" t="s">
        <v>7855</v>
      </c>
    </row>
    <row r="7495" spans="1:2">
      <c r="A7495" t="str">
        <f t="shared" si="117"/>
        <v>69088</v>
      </c>
      <c r="B7495" s="254" t="s">
        <v>7856</v>
      </c>
    </row>
    <row r="7496" spans="1:2">
      <c r="A7496" t="str">
        <f t="shared" si="117"/>
        <v>69089</v>
      </c>
      <c r="B7496" s="254" t="s">
        <v>7857</v>
      </c>
    </row>
    <row r="7497" spans="1:2">
      <c r="A7497" t="str">
        <f t="shared" si="117"/>
        <v>69091</v>
      </c>
      <c r="B7497" s="254" t="s">
        <v>7858</v>
      </c>
    </row>
    <row r="7498" spans="1:2">
      <c r="A7498" t="str">
        <f t="shared" si="117"/>
        <v>69094</v>
      </c>
      <c r="B7498" s="254" t="s">
        <v>7859</v>
      </c>
    </row>
    <row r="7499" spans="1:2">
      <c r="A7499" t="str">
        <f t="shared" si="117"/>
        <v>69096</v>
      </c>
      <c r="B7499" s="254" t="s">
        <v>7860</v>
      </c>
    </row>
    <row r="7500" spans="1:2">
      <c r="A7500" t="str">
        <f t="shared" si="117"/>
        <v>69098</v>
      </c>
      <c r="B7500" s="254" t="s">
        <v>7861</v>
      </c>
    </row>
    <row r="7501" spans="1:2">
      <c r="A7501" t="str">
        <f t="shared" si="117"/>
        <v>69101</v>
      </c>
      <c r="B7501" s="254" t="s">
        <v>7862</v>
      </c>
    </row>
    <row r="7502" spans="1:2">
      <c r="A7502" t="str">
        <f t="shared" si="117"/>
        <v>69103</v>
      </c>
      <c r="B7502" s="254" t="s">
        <v>7863</v>
      </c>
    </row>
    <row r="7503" spans="1:2">
      <c r="A7503" t="str">
        <f t="shared" si="117"/>
        <v>69104</v>
      </c>
      <c r="B7503" s="254" t="s">
        <v>7864</v>
      </c>
    </row>
    <row r="7504" spans="1:2">
      <c r="A7504" t="str">
        <f t="shared" si="117"/>
        <v>69105</v>
      </c>
      <c r="B7504" s="254" t="s">
        <v>7865</v>
      </c>
    </row>
    <row r="7505" spans="1:2">
      <c r="A7505" t="str">
        <f t="shared" si="117"/>
        <v>69106</v>
      </c>
      <c r="B7505" s="254" t="s">
        <v>7866</v>
      </c>
    </row>
    <row r="7506" spans="1:2">
      <c r="A7506" t="str">
        <f t="shared" si="117"/>
        <v>69107</v>
      </c>
      <c r="B7506" s="254" t="s">
        <v>7867</v>
      </c>
    </row>
    <row r="7507" spans="1:2">
      <c r="A7507" t="str">
        <f t="shared" si="117"/>
        <v>69108</v>
      </c>
      <c r="B7507" s="254" t="s">
        <v>7868</v>
      </c>
    </row>
    <row r="7508" spans="1:2">
      <c r="A7508" t="str">
        <f t="shared" si="117"/>
        <v>69109</v>
      </c>
      <c r="B7508" s="254" t="s">
        <v>7869</v>
      </c>
    </row>
    <row r="7509" spans="1:2">
      <c r="A7509" t="str">
        <f t="shared" si="117"/>
        <v>69111</v>
      </c>
      <c r="B7509" s="254" t="s">
        <v>7870</v>
      </c>
    </row>
    <row r="7510" spans="1:2">
      <c r="A7510" t="str">
        <f t="shared" si="117"/>
        <v>69118</v>
      </c>
      <c r="B7510" s="254" t="s">
        <v>7871</v>
      </c>
    </row>
    <row r="7511" spans="1:2">
      <c r="A7511" t="str">
        <f t="shared" si="117"/>
        <v>69119</v>
      </c>
      <c r="B7511" s="254" t="s">
        <v>7872</v>
      </c>
    </row>
    <row r="7512" spans="1:2">
      <c r="A7512" t="str">
        <f t="shared" si="117"/>
        <v>69120</v>
      </c>
      <c r="B7512" s="254" t="s">
        <v>7873</v>
      </c>
    </row>
    <row r="7513" spans="1:2">
      <c r="A7513" t="str">
        <f t="shared" si="117"/>
        <v>69121</v>
      </c>
      <c r="B7513" s="254" t="s">
        <v>7874</v>
      </c>
    </row>
    <row r="7514" spans="1:2">
      <c r="A7514" t="str">
        <f t="shared" si="117"/>
        <v>69122</v>
      </c>
      <c r="B7514" s="254" t="s">
        <v>7875</v>
      </c>
    </row>
    <row r="7515" spans="1:2">
      <c r="A7515" t="str">
        <f t="shared" si="117"/>
        <v>69123</v>
      </c>
      <c r="B7515" s="254" t="s">
        <v>7876</v>
      </c>
    </row>
    <row r="7516" spans="1:2">
      <c r="A7516" t="str">
        <f t="shared" si="117"/>
        <v>69125</v>
      </c>
      <c r="B7516" s="254" t="s">
        <v>7877</v>
      </c>
    </row>
    <row r="7517" spans="1:2">
      <c r="A7517" t="str">
        <f t="shared" si="117"/>
        <v>69127</v>
      </c>
      <c r="B7517" s="254" t="s">
        <v>7878</v>
      </c>
    </row>
    <row r="7518" spans="1:2">
      <c r="A7518" t="str">
        <f t="shared" si="117"/>
        <v>69128</v>
      </c>
      <c r="B7518" s="254" t="s">
        <v>7879</v>
      </c>
    </row>
    <row r="7519" spans="1:2">
      <c r="A7519" t="str">
        <f t="shared" si="117"/>
        <v>69132</v>
      </c>
      <c r="B7519" s="254" t="s">
        <v>7880</v>
      </c>
    </row>
    <row r="7520" spans="1:2">
      <c r="A7520" t="str">
        <f t="shared" si="117"/>
        <v>69133</v>
      </c>
      <c r="B7520" s="254" t="s">
        <v>7881</v>
      </c>
    </row>
    <row r="7521" spans="1:2">
      <c r="A7521" t="str">
        <f t="shared" si="117"/>
        <v>69134</v>
      </c>
      <c r="B7521" s="254" t="s">
        <v>7882</v>
      </c>
    </row>
    <row r="7522" spans="1:2">
      <c r="A7522" t="str">
        <f t="shared" si="117"/>
        <v>69135</v>
      </c>
      <c r="B7522" s="254" t="s">
        <v>7883</v>
      </c>
    </row>
    <row r="7523" spans="1:2">
      <c r="A7523" t="str">
        <f t="shared" si="117"/>
        <v>69136</v>
      </c>
      <c r="B7523" s="254" t="s">
        <v>7884</v>
      </c>
    </row>
    <row r="7524" spans="1:2">
      <c r="A7524" t="str">
        <f t="shared" si="117"/>
        <v>69137</v>
      </c>
      <c r="B7524" s="254" t="s">
        <v>7885</v>
      </c>
    </row>
    <row r="7525" spans="1:2">
      <c r="A7525" t="str">
        <f t="shared" si="117"/>
        <v>69138</v>
      </c>
      <c r="B7525" s="254" t="s">
        <v>7886</v>
      </c>
    </row>
    <row r="7526" spans="1:2">
      <c r="A7526" t="str">
        <f t="shared" si="117"/>
        <v>69139</v>
      </c>
      <c r="B7526" s="254" t="s">
        <v>7887</v>
      </c>
    </row>
    <row r="7527" spans="1:2">
      <c r="A7527" t="str">
        <f t="shared" si="117"/>
        <v>69140</v>
      </c>
      <c r="B7527" s="254" t="s">
        <v>7888</v>
      </c>
    </row>
    <row r="7528" spans="1:2">
      <c r="A7528" t="str">
        <f t="shared" si="117"/>
        <v>69141</v>
      </c>
      <c r="B7528" s="254" t="s">
        <v>7889</v>
      </c>
    </row>
    <row r="7529" spans="1:2">
      <c r="A7529" t="str">
        <f t="shared" si="117"/>
        <v>69142</v>
      </c>
      <c r="B7529" s="254" t="s">
        <v>7890</v>
      </c>
    </row>
    <row r="7530" spans="1:2">
      <c r="A7530" t="str">
        <f t="shared" si="117"/>
        <v>69143</v>
      </c>
      <c r="B7530" s="254" t="s">
        <v>7891</v>
      </c>
    </row>
    <row r="7531" spans="1:2">
      <c r="A7531" t="str">
        <f t="shared" si="117"/>
        <v>69148</v>
      </c>
      <c r="B7531" s="254" t="s">
        <v>7892</v>
      </c>
    </row>
    <row r="7532" spans="1:2">
      <c r="A7532" t="str">
        <f t="shared" si="117"/>
        <v>69149</v>
      </c>
      <c r="B7532" s="254" t="s">
        <v>7893</v>
      </c>
    </row>
    <row r="7533" spans="1:2">
      <c r="A7533" t="str">
        <f t="shared" si="117"/>
        <v>69150</v>
      </c>
      <c r="B7533" s="254" t="s">
        <v>7894</v>
      </c>
    </row>
    <row r="7534" spans="1:2">
      <c r="A7534" t="str">
        <f t="shared" si="117"/>
        <v>69151</v>
      </c>
      <c r="B7534" s="254" t="s">
        <v>7895</v>
      </c>
    </row>
    <row r="7535" spans="1:2">
      <c r="A7535" t="str">
        <f t="shared" si="117"/>
        <v>69153</v>
      </c>
      <c r="B7535" s="254" t="s">
        <v>7896</v>
      </c>
    </row>
    <row r="7536" spans="1:2">
      <c r="A7536" t="str">
        <f t="shared" si="117"/>
        <v>69154</v>
      </c>
      <c r="B7536" s="254" t="s">
        <v>7897</v>
      </c>
    </row>
    <row r="7537" spans="1:2">
      <c r="A7537" t="str">
        <f t="shared" si="117"/>
        <v>69155</v>
      </c>
      <c r="B7537" s="254" t="s">
        <v>7898</v>
      </c>
    </row>
    <row r="7538" spans="1:2">
      <c r="A7538" t="str">
        <f t="shared" si="117"/>
        <v>69156</v>
      </c>
      <c r="B7538" s="254" t="s">
        <v>7899</v>
      </c>
    </row>
    <row r="7539" spans="1:2">
      <c r="A7539" t="str">
        <f t="shared" si="117"/>
        <v>69157</v>
      </c>
      <c r="B7539" s="254" t="s">
        <v>7900</v>
      </c>
    </row>
    <row r="7540" spans="1:2">
      <c r="A7540" t="str">
        <f t="shared" si="117"/>
        <v>69159</v>
      </c>
      <c r="B7540" s="254" t="s">
        <v>7901</v>
      </c>
    </row>
    <row r="7541" spans="1:2">
      <c r="A7541" t="str">
        <f t="shared" si="117"/>
        <v>69161</v>
      </c>
      <c r="B7541" s="254" t="s">
        <v>7902</v>
      </c>
    </row>
    <row r="7542" spans="1:2">
      <c r="A7542" t="str">
        <f t="shared" si="117"/>
        <v>69162</v>
      </c>
      <c r="B7542" s="254" t="s">
        <v>7903</v>
      </c>
    </row>
    <row r="7543" spans="1:2">
      <c r="A7543" t="str">
        <f t="shared" si="117"/>
        <v>69163</v>
      </c>
      <c r="B7543" s="254" t="s">
        <v>7904</v>
      </c>
    </row>
    <row r="7544" spans="1:2">
      <c r="A7544" t="str">
        <f t="shared" si="117"/>
        <v>69164</v>
      </c>
      <c r="B7544" s="254" t="s">
        <v>7905</v>
      </c>
    </row>
    <row r="7545" spans="1:2">
      <c r="A7545" t="str">
        <f t="shared" si="117"/>
        <v>69166</v>
      </c>
      <c r="B7545" s="254" t="s">
        <v>7906</v>
      </c>
    </row>
    <row r="7546" spans="1:2">
      <c r="A7546" t="str">
        <f t="shared" si="117"/>
        <v>69167</v>
      </c>
      <c r="B7546" s="254" t="s">
        <v>7907</v>
      </c>
    </row>
    <row r="7547" spans="1:2">
      <c r="A7547" t="str">
        <f t="shared" si="117"/>
        <v>69168</v>
      </c>
      <c r="B7547" s="254" t="s">
        <v>7908</v>
      </c>
    </row>
    <row r="7548" spans="1:2">
      <c r="A7548" t="str">
        <f t="shared" si="117"/>
        <v>69169</v>
      </c>
      <c r="B7548" s="254" t="s">
        <v>7909</v>
      </c>
    </row>
    <row r="7549" spans="1:2">
      <c r="A7549" t="str">
        <f t="shared" si="117"/>
        <v>69170</v>
      </c>
      <c r="B7549" s="254" t="s">
        <v>7910</v>
      </c>
    </row>
    <row r="7550" spans="1:2">
      <c r="A7550" t="str">
        <f t="shared" si="117"/>
        <v>69171</v>
      </c>
      <c r="B7550" s="254" t="s">
        <v>7911</v>
      </c>
    </row>
    <row r="7551" spans="1:2">
      <c r="A7551" t="str">
        <f t="shared" si="117"/>
        <v>69172</v>
      </c>
      <c r="B7551" s="254" t="s">
        <v>7912</v>
      </c>
    </row>
    <row r="7552" spans="1:2">
      <c r="A7552" t="str">
        <f t="shared" si="117"/>
        <v>69173</v>
      </c>
      <c r="B7552" s="254" t="s">
        <v>7913</v>
      </c>
    </row>
    <row r="7553" spans="1:2">
      <c r="A7553" t="str">
        <f t="shared" si="117"/>
        <v>69175</v>
      </c>
      <c r="B7553" s="254" t="s">
        <v>7914</v>
      </c>
    </row>
    <row r="7554" spans="1:2">
      <c r="A7554" t="str">
        <f t="shared" si="117"/>
        <v>69176</v>
      </c>
      <c r="B7554" s="254" t="s">
        <v>7915</v>
      </c>
    </row>
    <row r="7555" spans="1:2">
      <c r="A7555" t="str">
        <f t="shared" ref="A7555:A7618" si="118">LEFT(B7555,5)</f>
        <v>69177</v>
      </c>
      <c r="B7555" s="254" t="s">
        <v>7916</v>
      </c>
    </row>
    <row r="7556" spans="1:2">
      <c r="A7556" t="str">
        <f t="shared" si="118"/>
        <v>69178</v>
      </c>
      <c r="B7556" s="254" t="s">
        <v>7917</v>
      </c>
    </row>
    <row r="7557" spans="1:2">
      <c r="A7557" t="str">
        <f t="shared" si="118"/>
        <v>69179</v>
      </c>
      <c r="B7557" s="254" t="s">
        <v>7918</v>
      </c>
    </row>
    <row r="7558" spans="1:2">
      <c r="A7558" t="str">
        <f t="shared" si="118"/>
        <v>69180</v>
      </c>
      <c r="B7558" s="254" t="s">
        <v>7919</v>
      </c>
    </row>
    <row r="7559" spans="1:2">
      <c r="A7559" t="str">
        <f t="shared" si="118"/>
        <v>69181</v>
      </c>
      <c r="B7559" s="254" t="s">
        <v>7920</v>
      </c>
    </row>
    <row r="7560" spans="1:2">
      <c r="A7560" t="str">
        <f t="shared" si="118"/>
        <v>69183</v>
      </c>
      <c r="B7560" s="254" t="s">
        <v>7921</v>
      </c>
    </row>
    <row r="7561" spans="1:2">
      <c r="A7561" t="str">
        <f t="shared" si="118"/>
        <v>69184</v>
      </c>
      <c r="B7561" s="254" t="s">
        <v>7922</v>
      </c>
    </row>
    <row r="7562" spans="1:2">
      <c r="A7562" t="str">
        <f t="shared" si="118"/>
        <v>69185</v>
      </c>
      <c r="B7562" s="254" t="s">
        <v>7923</v>
      </c>
    </row>
    <row r="7563" spans="1:2">
      <c r="A7563" t="str">
        <f t="shared" si="118"/>
        <v>69186</v>
      </c>
      <c r="B7563" s="254" t="s">
        <v>7924</v>
      </c>
    </row>
    <row r="7564" spans="1:2">
      <c r="A7564" t="str">
        <f t="shared" si="118"/>
        <v>69187</v>
      </c>
      <c r="B7564" s="254" t="s">
        <v>7925</v>
      </c>
    </row>
    <row r="7565" spans="1:2">
      <c r="A7565" t="str">
        <f t="shared" si="118"/>
        <v>69188</v>
      </c>
      <c r="B7565" s="254" t="s">
        <v>7926</v>
      </c>
    </row>
    <row r="7566" spans="1:2">
      <c r="A7566" t="str">
        <f t="shared" si="118"/>
        <v>69189</v>
      </c>
      <c r="B7566" s="254" t="s">
        <v>7927</v>
      </c>
    </row>
    <row r="7567" spans="1:2">
      <c r="A7567" t="str">
        <f t="shared" si="118"/>
        <v>69190</v>
      </c>
      <c r="B7567" s="254" t="s">
        <v>7928</v>
      </c>
    </row>
    <row r="7568" spans="1:2">
      <c r="A7568" t="str">
        <f t="shared" si="118"/>
        <v>69191</v>
      </c>
      <c r="B7568" s="254" t="s">
        <v>7929</v>
      </c>
    </row>
    <row r="7569" spans="1:2">
      <c r="A7569" t="str">
        <f t="shared" si="118"/>
        <v>69192</v>
      </c>
      <c r="B7569" s="254" t="s">
        <v>7930</v>
      </c>
    </row>
    <row r="7570" spans="1:2">
      <c r="A7570" t="str">
        <f t="shared" si="118"/>
        <v>69193</v>
      </c>
      <c r="B7570" s="254" t="s">
        <v>7931</v>
      </c>
    </row>
    <row r="7571" spans="1:2">
      <c r="A7571" t="str">
        <f t="shared" si="118"/>
        <v>69194</v>
      </c>
      <c r="B7571" s="254" t="s">
        <v>7932</v>
      </c>
    </row>
    <row r="7572" spans="1:2">
      <c r="A7572" t="str">
        <f t="shared" si="118"/>
        <v>69195</v>
      </c>
      <c r="B7572" s="254" t="s">
        <v>7933</v>
      </c>
    </row>
    <row r="7573" spans="1:2">
      <c r="A7573" t="str">
        <f t="shared" si="118"/>
        <v>69196</v>
      </c>
      <c r="B7573" s="254" t="s">
        <v>7934</v>
      </c>
    </row>
    <row r="7574" spans="1:2">
      <c r="A7574" t="str">
        <f t="shared" si="118"/>
        <v>69198</v>
      </c>
      <c r="B7574" s="254" t="s">
        <v>7935</v>
      </c>
    </row>
    <row r="7575" spans="1:2">
      <c r="A7575" t="str">
        <f t="shared" si="118"/>
        <v>69199</v>
      </c>
      <c r="B7575" s="254" t="s">
        <v>7936</v>
      </c>
    </row>
    <row r="7576" spans="1:2">
      <c r="A7576" t="str">
        <f t="shared" si="118"/>
        <v>69200</v>
      </c>
      <c r="B7576" s="254" t="s">
        <v>7937</v>
      </c>
    </row>
    <row r="7577" spans="1:2">
      <c r="A7577" t="str">
        <f t="shared" si="118"/>
        <v>69201</v>
      </c>
      <c r="B7577" s="254" t="s">
        <v>7938</v>
      </c>
    </row>
    <row r="7578" spans="1:2">
      <c r="A7578" t="str">
        <f t="shared" si="118"/>
        <v>69203</v>
      </c>
      <c r="B7578" s="254" t="s">
        <v>7939</v>
      </c>
    </row>
    <row r="7579" spans="1:2">
      <c r="A7579" t="str">
        <f t="shared" si="118"/>
        <v>69205</v>
      </c>
      <c r="B7579" s="254" t="s">
        <v>7940</v>
      </c>
    </row>
    <row r="7580" spans="1:2">
      <c r="A7580" t="str">
        <f t="shared" si="118"/>
        <v>69206</v>
      </c>
      <c r="B7580" s="254" t="s">
        <v>7941</v>
      </c>
    </row>
    <row r="7581" spans="1:2">
      <c r="A7581" t="str">
        <f t="shared" si="118"/>
        <v>69207</v>
      </c>
      <c r="B7581" s="254" t="s">
        <v>7942</v>
      </c>
    </row>
    <row r="7582" spans="1:2">
      <c r="A7582" t="str">
        <f t="shared" si="118"/>
        <v>69208</v>
      </c>
      <c r="B7582" s="254" t="s">
        <v>7943</v>
      </c>
    </row>
    <row r="7583" spans="1:2">
      <c r="A7583" t="str">
        <f t="shared" si="118"/>
        <v>69209</v>
      </c>
      <c r="B7583" s="254" t="s">
        <v>7944</v>
      </c>
    </row>
    <row r="7584" spans="1:2">
      <c r="A7584" t="str">
        <f t="shared" si="118"/>
        <v>69210</v>
      </c>
      <c r="B7584" s="254" t="s">
        <v>7945</v>
      </c>
    </row>
    <row r="7585" spans="1:2">
      <c r="A7585" t="str">
        <f t="shared" si="118"/>
        <v>69211</v>
      </c>
      <c r="B7585" s="254" t="s">
        <v>7946</v>
      </c>
    </row>
    <row r="7586" spans="1:2">
      <c r="A7586" t="str">
        <f t="shared" si="118"/>
        <v>69212</v>
      </c>
      <c r="B7586" s="254" t="s">
        <v>7947</v>
      </c>
    </row>
    <row r="7587" spans="1:2">
      <c r="A7587" t="str">
        <f t="shared" si="118"/>
        <v>69215</v>
      </c>
      <c r="B7587" s="254" t="s">
        <v>7948</v>
      </c>
    </row>
    <row r="7588" spans="1:2">
      <c r="A7588" t="str">
        <f t="shared" si="118"/>
        <v>69218</v>
      </c>
      <c r="B7588" s="254" t="s">
        <v>7949</v>
      </c>
    </row>
    <row r="7589" spans="1:2">
      <c r="A7589" t="str">
        <f t="shared" si="118"/>
        <v>69219</v>
      </c>
      <c r="B7589" s="254" t="s">
        <v>7950</v>
      </c>
    </row>
    <row r="7590" spans="1:2">
      <c r="A7590" t="str">
        <f t="shared" si="118"/>
        <v>69221</v>
      </c>
      <c r="B7590" s="254" t="s">
        <v>7951</v>
      </c>
    </row>
    <row r="7591" spans="1:2">
      <c r="A7591" t="str">
        <f t="shared" si="118"/>
        <v>69224</v>
      </c>
      <c r="B7591" s="254" t="s">
        <v>7952</v>
      </c>
    </row>
    <row r="7592" spans="1:2">
      <c r="A7592" t="str">
        <f t="shared" si="118"/>
        <v>69225</v>
      </c>
      <c r="B7592" s="254" t="s">
        <v>7953</v>
      </c>
    </row>
    <row r="7593" spans="1:2">
      <c r="A7593" t="str">
        <f t="shared" si="118"/>
        <v>69226</v>
      </c>
      <c r="B7593" s="254" t="s">
        <v>7954</v>
      </c>
    </row>
    <row r="7594" spans="1:2">
      <c r="A7594" t="str">
        <f t="shared" si="118"/>
        <v>69229</v>
      </c>
      <c r="B7594" s="254" t="s">
        <v>7955</v>
      </c>
    </row>
    <row r="7595" spans="1:2">
      <c r="A7595" t="str">
        <f t="shared" si="118"/>
        <v>69230</v>
      </c>
      <c r="B7595" s="254" t="s">
        <v>7956</v>
      </c>
    </row>
    <row r="7596" spans="1:2">
      <c r="A7596" t="str">
        <f t="shared" si="118"/>
        <v>69231</v>
      </c>
      <c r="B7596" s="254" t="s">
        <v>7957</v>
      </c>
    </row>
    <row r="7597" spans="1:2">
      <c r="A7597" t="str">
        <f t="shared" si="118"/>
        <v>69234</v>
      </c>
      <c r="B7597" s="254" t="s">
        <v>7958</v>
      </c>
    </row>
    <row r="7598" spans="1:2">
      <c r="A7598" t="str">
        <f t="shared" si="118"/>
        <v>69235</v>
      </c>
      <c r="B7598" s="254" t="s">
        <v>7959</v>
      </c>
    </row>
    <row r="7599" spans="1:2">
      <c r="A7599" t="str">
        <f t="shared" si="118"/>
        <v>69236</v>
      </c>
      <c r="B7599" s="254" t="s">
        <v>7960</v>
      </c>
    </row>
    <row r="7600" spans="1:2">
      <c r="A7600" t="str">
        <f t="shared" si="118"/>
        <v>69237</v>
      </c>
      <c r="B7600" s="254" t="s">
        <v>7961</v>
      </c>
    </row>
    <row r="7601" spans="1:2">
      <c r="A7601" t="str">
        <f t="shared" si="118"/>
        <v>69238</v>
      </c>
      <c r="B7601" s="254" t="s">
        <v>7962</v>
      </c>
    </row>
    <row r="7602" spans="1:2">
      <c r="A7602" t="str">
        <f t="shared" si="118"/>
        <v>69239</v>
      </c>
      <c r="B7602" s="254" t="s">
        <v>7963</v>
      </c>
    </row>
    <row r="7603" spans="1:2">
      <c r="A7603" t="str">
        <f t="shared" si="118"/>
        <v>69240</v>
      </c>
      <c r="B7603" s="254" t="s">
        <v>7964</v>
      </c>
    </row>
    <row r="7604" spans="1:2">
      <c r="A7604" t="str">
        <f t="shared" si="118"/>
        <v>69242</v>
      </c>
      <c r="B7604" s="254" t="s">
        <v>7965</v>
      </c>
    </row>
    <row r="7605" spans="1:2">
      <c r="A7605" t="str">
        <f t="shared" si="118"/>
        <v>69245</v>
      </c>
      <c r="B7605" s="254" t="s">
        <v>7966</v>
      </c>
    </row>
    <row r="7606" spans="1:2">
      <c r="A7606" t="str">
        <f t="shared" si="118"/>
        <v>69246</v>
      </c>
      <c r="B7606" s="254" t="s">
        <v>7967</v>
      </c>
    </row>
    <row r="7607" spans="1:2">
      <c r="A7607" t="str">
        <f t="shared" si="118"/>
        <v>69247</v>
      </c>
      <c r="B7607" s="254" t="s">
        <v>7968</v>
      </c>
    </row>
    <row r="7608" spans="1:2">
      <c r="A7608" t="str">
        <f t="shared" si="118"/>
        <v>69249</v>
      </c>
      <c r="B7608" s="254" t="s">
        <v>7969</v>
      </c>
    </row>
    <row r="7609" spans="1:2">
      <c r="A7609" t="str">
        <f t="shared" si="118"/>
        <v>69250</v>
      </c>
      <c r="B7609" s="254" t="s">
        <v>7970</v>
      </c>
    </row>
    <row r="7610" spans="1:2">
      <c r="A7610" t="str">
        <f t="shared" si="118"/>
        <v>69251</v>
      </c>
      <c r="B7610" s="254" t="s">
        <v>7971</v>
      </c>
    </row>
    <row r="7611" spans="1:2">
      <c r="A7611" t="str">
        <f t="shared" si="118"/>
        <v>69252</v>
      </c>
      <c r="B7611" s="254" t="s">
        <v>7972</v>
      </c>
    </row>
    <row r="7612" spans="1:2">
      <c r="A7612" t="str">
        <f t="shared" si="118"/>
        <v>69253</v>
      </c>
      <c r="B7612" s="254" t="s">
        <v>7973</v>
      </c>
    </row>
    <row r="7613" spans="1:2">
      <c r="A7613" t="str">
        <f t="shared" si="118"/>
        <v>69255</v>
      </c>
      <c r="B7613" s="254" t="s">
        <v>7974</v>
      </c>
    </row>
    <row r="7614" spans="1:2">
      <c r="A7614" t="str">
        <f t="shared" si="118"/>
        <v>69256</v>
      </c>
      <c r="B7614" s="254" t="s">
        <v>7975</v>
      </c>
    </row>
    <row r="7615" spans="1:2">
      <c r="A7615" t="str">
        <f t="shared" si="118"/>
        <v>69257</v>
      </c>
      <c r="B7615" s="254" t="s">
        <v>7976</v>
      </c>
    </row>
    <row r="7616" spans="1:2">
      <c r="A7616" t="str">
        <f t="shared" si="118"/>
        <v>69258</v>
      </c>
      <c r="B7616" s="254" t="s">
        <v>7977</v>
      </c>
    </row>
    <row r="7617" spans="1:2">
      <c r="A7617" t="str">
        <f t="shared" si="118"/>
        <v>69259</v>
      </c>
      <c r="B7617" s="254" t="s">
        <v>7978</v>
      </c>
    </row>
    <row r="7618" spans="1:2">
      <c r="A7618" t="str">
        <f t="shared" si="118"/>
        <v>69260</v>
      </c>
      <c r="B7618" s="254" t="s">
        <v>7979</v>
      </c>
    </row>
    <row r="7619" spans="1:2">
      <c r="A7619" t="str">
        <f t="shared" ref="A7619:A7682" si="119">LEFT(B7619,5)</f>
        <v>69261</v>
      </c>
      <c r="B7619" s="254" t="s">
        <v>7980</v>
      </c>
    </row>
    <row r="7620" spans="1:2">
      <c r="A7620" t="str">
        <f t="shared" si="119"/>
        <v>69262</v>
      </c>
      <c r="B7620" s="254" t="s">
        <v>7981</v>
      </c>
    </row>
    <row r="7621" spans="1:2">
      <c r="A7621" t="str">
        <f t="shared" si="119"/>
        <v>69263</v>
      </c>
      <c r="B7621" s="254" t="s">
        <v>7982</v>
      </c>
    </row>
    <row r="7622" spans="1:2">
      <c r="A7622" t="str">
        <f t="shared" si="119"/>
        <v>69265</v>
      </c>
      <c r="B7622" s="254" t="s">
        <v>7983</v>
      </c>
    </row>
    <row r="7623" spans="1:2">
      <c r="A7623" t="str">
        <f t="shared" si="119"/>
        <v>69272</v>
      </c>
      <c r="B7623" s="254" t="s">
        <v>7984</v>
      </c>
    </row>
    <row r="7624" spans="1:2">
      <c r="A7624" t="str">
        <f t="shared" si="119"/>
        <v>69273</v>
      </c>
      <c r="B7624" s="254" t="s">
        <v>7985</v>
      </c>
    </row>
    <row r="7625" spans="1:2">
      <c r="A7625" t="str">
        <f t="shared" si="119"/>
        <v>69277</v>
      </c>
      <c r="B7625" s="254" t="s">
        <v>7986</v>
      </c>
    </row>
    <row r="7626" spans="1:2">
      <c r="A7626" t="str">
        <f t="shared" si="119"/>
        <v>69279</v>
      </c>
      <c r="B7626" s="254" t="s">
        <v>7987</v>
      </c>
    </row>
    <row r="7627" spans="1:2">
      <c r="A7627" t="str">
        <f t="shared" si="119"/>
        <v>69280</v>
      </c>
      <c r="B7627" s="254" t="s">
        <v>7988</v>
      </c>
    </row>
    <row r="7628" spans="1:2">
      <c r="A7628" t="str">
        <f t="shared" si="119"/>
        <v>69281</v>
      </c>
      <c r="B7628" s="254" t="s">
        <v>7989</v>
      </c>
    </row>
    <row r="7629" spans="1:2">
      <c r="A7629" t="str">
        <f t="shared" si="119"/>
        <v>69283</v>
      </c>
      <c r="B7629" s="254" t="s">
        <v>7990</v>
      </c>
    </row>
    <row r="7630" spans="1:2">
      <c r="A7630" t="str">
        <f t="shared" si="119"/>
        <v>69284</v>
      </c>
      <c r="B7630" s="254" t="s">
        <v>7991</v>
      </c>
    </row>
    <row r="7631" spans="1:2">
      <c r="A7631" t="str">
        <f t="shared" si="119"/>
        <v>69285</v>
      </c>
      <c r="B7631" s="254" t="s">
        <v>7992</v>
      </c>
    </row>
    <row r="7632" spans="1:2">
      <c r="A7632" t="str">
        <f t="shared" si="119"/>
        <v>69287</v>
      </c>
      <c r="B7632" s="254" t="s">
        <v>7993</v>
      </c>
    </row>
    <row r="7633" spans="1:2">
      <c r="A7633" t="str">
        <f t="shared" si="119"/>
        <v>69288</v>
      </c>
      <c r="B7633" s="254" t="s">
        <v>7994</v>
      </c>
    </row>
    <row r="7634" spans="1:2">
      <c r="A7634" t="str">
        <f t="shared" si="119"/>
        <v>69289</v>
      </c>
      <c r="B7634" s="254" t="s">
        <v>7995</v>
      </c>
    </row>
    <row r="7635" spans="1:2">
      <c r="A7635" t="str">
        <f t="shared" si="119"/>
        <v>69291</v>
      </c>
      <c r="B7635" s="254" t="s">
        <v>7996</v>
      </c>
    </row>
    <row r="7636" spans="1:2">
      <c r="A7636" t="str">
        <f t="shared" si="119"/>
        <v>69292</v>
      </c>
      <c r="B7636" s="254" t="s">
        <v>7997</v>
      </c>
    </row>
    <row r="7637" spans="1:2">
      <c r="A7637" t="str">
        <f t="shared" si="119"/>
        <v>69293</v>
      </c>
      <c r="B7637" s="254" t="s">
        <v>7998</v>
      </c>
    </row>
    <row r="7638" spans="1:2">
      <c r="A7638" t="str">
        <f t="shared" si="119"/>
        <v>69294</v>
      </c>
      <c r="B7638" s="254" t="s">
        <v>7999</v>
      </c>
    </row>
    <row r="7639" spans="1:2">
      <c r="A7639" t="str">
        <f t="shared" si="119"/>
        <v>69301</v>
      </c>
      <c r="B7639" s="254" t="s">
        <v>8000</v>
      </c>
    </row>
    <row r="7640" spans="1:2">
      <c r="A7640" t="str">
        <f t="shared" si="119"/>
        <v>69302</v>
      </c>
      <c r="B7640" s="254" t="s">
        <v>8001</v>
      </c>
    </row>
    <row r="7641" spans="1:2">
      <c r="A7641" t="str">
        <f t="shared" si="119"/>
        <v>69303</v>
      </c>
      <c r="B7641" s="254" t="s">
        <v>8002</v>
      </c>
    </row>
    <row r="7642" spans="1:2">
      <c r="A7642" t="str">
        <f t="shared" si="119"/>
        <v>69304</v>
      </c>
      <c r="B7642" s="254" t="s">
        <v>8003</v>
      </c>
    </row>
    <row r="7643" spans="1:2">
      <c r="A7643" t="str">
        <f t="shared" si="119"/>
        <v>69306</v>
      </c>
      <c r="B7643" s="254" t="s">
        <v>8004</v>
      </c>
    </row>
    <row r="7644" spans="1:2">
      <c r="A7644" t="str">
        <f t="shared" si="119"/>
        <v>69307</v>
      </c>
      <c r="B7644" s="254" t="s">
        <v>8005</v>
      </c>
    </row>
    <row r="7645" spans="1:2">
      <c r="A7645" t="str">
        <f t="shared" si="119"/>
        <v>69308</v>
      </c>
      <c r="B7645" s="254" t="s">
        <v>8006</v>
      </c>
    </row>
    <row r="7646" spans="1:2">
      <c r="A7646" t="str">
        <f t="shared" si="119"/>
        <v>69309</v>
      </c>
      <c r="B7646" s="254" t="s">
        <v>8007</v>
      </c>
    </row>
    <row r="7647" spans="1:2">
      <c r="A7647" t="str">
        <f t="shared" si="119"/>
        <v>69310</v>
      </c>
      <c r="B7647" s="254" t="s">
        <v>8008</v>
      </c>
    </row>
    <row r="7648" spans="1:2">
      <c r="A7648" t="str">
        <f t="shared" si="119"/>
        <v>69311</v>
      </c>
      <c r="B7648" s="254" t="s">
        <v>8009</v>
      </c>
    </row>
    <row r="7649" spans="1:2">
      <c r="A7649" t="str">
        <f t="shared" si="119"/>
        <v>69312</v>
      </c>
      <c r="B7649" s="254" t="s">
        <v>8010</v>
      </c>
    </row>
    <row r="7650" spans="1:2">
      <c r="A7650" t="str">
        <f t="shared" si="119"/>
        <v>69313</v>
      </c>
      <c r="B7650" s="254" t="s">
        <v>8011</v>
      </c>
    </row>
    <row r="7651" spans="1:2">
      <c r="A7651" t="str">
        <f t="shared" si="119"/>
        <v>69314</v>
      </c>
      <c r="B7651" s="254" t="s">
        <v>8012</v>
      </c>
    </row>
    <row r="7652" spans="1:2">
      <c r="A7652" t="str">
        <f t="shared" si="119"/>
        <v>69315</v>
      </c>
      <c r="B7652" s="254" t="s">
        <v>8013</v>
      </c>
    </row>
    <row r="7653" spans="1:2">
      <c r="A7653" t="str">
        <f t="shared" si="119"/>
        <v>69316</v>
      </c>
      <c r="B7653" s="254" t="s">
        <v>8014</v>
      </c>
    </row>
    <row r="7654" spans="1:2">
      <c r="A7654" t="str">
        <f t="shared" si="119"/>
        <v>69317</v>
      </c>
      <c r="B7654" s="254" t="s">
        <v>8015</v>
      </c>
    </row>
    <row r="7655" spans="1:2">
      <c r="A7655" t="str">
        <f t="shared" si="119"/>
        <v>69318</v>
      </c>
      <c r="B7655" s="254" t="s">
        <v>8016</v>
      </c>
    </row>
    <row r="7656" spans="1:2">
      <c r="A7656" t="str">
        <f t="shared" si="119"/>
        <v>69319</v>
      </c>
      <c r="B7656" s="254" t="s">
        <v>8017</v>
      </c>
    </row>
    <row r="7657" spans="1:2">
      <c r="A7657" t="str">
        <f t="shared" si="119"/>
        <v>69321</v>
      </c>
      <c r="B7657" s="254" t="s">
        <v>8018</v>
      </c>
    </row>
    <row r="7658" spans="1:2">
      <c r="A7658" t="str">
        <f t="shared" si="119"/>
        <v>69322</v>
      </c>
      <c r="B7658" s="254" t="s">
        <v>8019</v>
      </c>
    </row>
    <row r="7659" spans="1:2">
      <c r="A7659" t="str">
        <f t="shared" si="119"/>
        <v>69323</v>
      </c>
      <c r="B7659" s="254" t="s">
        <v>8020</v>
      </c>
    </row>
    <row r="7660" spans="1:2">
      <c r="A7660" t="str">
        <f t="shared" si="119"/>
        <v>69324</v>
      </c>
      <c r="B7660" s="254" t="s">
        <v>8021</v>
      </c>
    </row>
    <row r="7661" spans="1:2">
      <c r="A7661" t="str">
        <f t="shared" si="119"/>
        <v>69325</v>
      </c>
      <c r="B7661" s="254" t="s">
        <v>8022</v>
      </c>
    </row>
    <row r="7662" spans="1:2">
      <c r="A7662" t="str">
        <f t="shared" si="119"/>
        <v>69326</v>
      </c>
      <c r="B7662" s="254" t="s">
        <v>8023</v>
      </c>
    </row>
    <row r="7663" spans="1:2">
      <c r="A7663" t="str">
        <f t="shared" si="119"/>
        <v>69327</v>
      </c>
      <c r="B7663" s="254" t="s">
        <v>8024</v>
      </c>
    </row>
    <row r="7664" spans="1:2">
      <c r="A7664" t="str">
        <f t="shared" si="119"/>
        <v>69329</v>
      </c>
      <c r="B7664" s="254" t="s">
        <v>8025</v>
      </c>
    </row>
    <row r="7665" spans="1:2">
      <c r="A7665" t="str">
        <f t="shared" si="119"/>
        <v>69330</v>
      </c>
      <c r="B7665" s="254" t="s">
        <v>8026</v>
      </c>
    </row>
    <row r="7666" spans="1:2">
      <c r="A7666" t="str">
        <f t="shared" si="119"/>
        <v>69331</v>
      </c>
      <c r="B7666" s="254" t="s">
        <v>8027</v>
      </c>
    </row>
    <row r="7667" spans="1:2">
      <c r="A7667" t="str">
        <f t="shared" si="119"/>
        <v>69332</v>
      </c>
      <c r="B7667" s="254" t="s">
        <v>8028</v>
      </c>
    </row>
    <row r="7668" spans="1:2">
      <c r="A7668" t="str">
        <f t="shared" si="119"/>
        <v>69333</v>
      </c>
      <c r="B7668" s="254" t="s">
        <v>8029</v>
      </c>
    </row>
    <row r="7669" spans="1:2">
      <c r="A7669" t="str">
        <f t="shared" si="119"/>
        <v>69334</v>
      </c>
      <c r="B7669" s="254" t="s">
        <v>8030</v>
      </c>
    </row>
    <row r="7670" spans="1:2">
      <c r="A7670" t="str">
        <f t="shared" si="119"/>
        <v>69335</v>
      </c>
      <c r="B7670" s="254" t="s">
        <v>8031</v>
      </c>
    </row>
    <row r="7671" spans="1:2">
      <c r="A7671" t="str">
        <f t="shared" si="119"/>
        <v>69337</v>
      </c>
      <c r="B7671" s="254" t="s">
        <v>8032</v>
      </c>
    </row>
    <row r="7672" spans="1:2">
      <c r="A7672" t="str">
        <f t="shared" si="119"/>
        <v>69338</v>
      </c>
      <c r="B7672" s="254" t="s">
        <v>8033</v>
      </c>
    </row>
    <row r="7673" spans="1:2">
      <c r="A7673" t="str">
        <f t="shared" si="119"/>
        <v>69339</v>
      </c>
      <c r="B7673" s="254" t="s">
        <v>8034</v>
      </c>
    </row>
    <row r="7674" spans="1:2">
      <c r="A7674" t="str">
        <f t="shared" si="119"/>
        <v>69340</v>
      </c>
      <c r="B7674" s="254" t="s">
        <v>8035</v>
      </c>
    </row>
    <row r="7675" spans="1:2">
      <c r="A7675" t="str">
        <f t="shared" si="119"/>
        <v>69342</v>
      </c>
      <c r="B7675" s="254" t="s">
        <v>8036</v>
      </c>
    </row>
    <row r="7676" spans="1:2">
      <c r="A7676" t="str">
        <f t="shared" si="119"/>
        <v>69345</v>
      </c>
      <c r="B7676" s="254" t="s">
        <v>8037</v>
      </c>
    </row>
    <row r="7677" spans="1:2">
      <c r="A7677" t="str">
        <f t="shared" si="119"/>
        <v>69346</v>
      </c>
      <c r="B7677" s="254" t="s">
        <v>8038</v>
      </c>
    </row>
    <row r="7678" spans="1:2">
      <c r="A7678" t="str">
        <f t="shared" si="119"/>
        <v>69348</v>
      </c>
      <c r="B7678" s="254" t="s">
        <v>8039</v>
      </c>
    </row>
    <row r="7679" spans="1:2">
      <c r="A7679" t="str">
        <f t="shared" si="119"/>
        <v>69349</v>
      </c>
      <c r="B7679" s="254" t="s">
        <v>8040</v>
      </c>
    </row>
    <row r="7680" spans="1:2">
      <c r="A7680" t="str">
        <f t="shared" si="119"/>
        <v>69350</v>
      </c>
      <c r="B7680" s="254" t="s">
        <v>8041</v>
      </c>
    </row>
    <row r="7681" spans="1:2">
      <c r="A7681" t="str">
        <f t="shared" si="119"/>
        <v>69351</v>
      </c>
      <c r="B7681" s="254" t="s">
        <v>8042</v>
      </c>
    </row>
    <row r="7682" spans="1:2">
      <c r="A7682" t="str">
        <f t="shared" si="119"/>
        <v>69352</v>
      </c>
      <c r="B7682" s="254" t="s">
        <v>8043</v>
      </c>
    </row>
    <row r="7683" spans="1:2">
      <c r="A7683" t="str">
        <f t="shared" ref="A7683:A7746" si="120">LEFT(B7683,5)</f>
        <v>69353</v>
      </c>
      <c r="B7683" s="254" t="s">
        <v>8044</v>
      </c>
    </row>
    <row r="7684" spans="1:2">
      <c r="A7684" t="str">
        <f t="shared" si="120"/>
        <v>69354</v>
      </c>
      <c r="B7684" s="254" t="s">
        <v>8045</v>
      </c>
    </row>
    <row r="7685" spans="1:2">
      <c r="A7685" t="str">
        <f t="shared" si="120"/>
        <v>69355</v>
      </c>
      <c r="B7685" s="254" t="s">
        <v>8046</v>
      </c>
    </row>
    <row r="7686" spans="1:2">
      <c r="A7686" t="str">
        <f t="shared" si="120"/>
        <v>69356</v>
      </c>
      <c r="B7686" s="254" t="s">
        <v>8047</v>
      </c>
    </row>
    <row r="7687" spans="1:2">
      <c r="A7687" t="str">
        <f t="shared" si="120"/>
        <v>69357</v>
      </c>
      <c r="B7687" s="254" t="s">
        <v>8048</v>
      </c>
    </row>
    <row r="7688" spans="1:2">
      <c r="A7688" t="str">
        <f t="shared" si="120"/>
        <v>69358</v>
      </c>
      <c r="B7688" s="254" t="s">
        <v>8049</v>
      </c>
    </row>
    <row r="7689" spans="1:2">
      <c r="A7689" t="str">
        <f t="shared" si="120"/>
        <v>69360</v>
      </c>
      <c r="B7689" s="254" t="s">
        <v>8050</v>
      </c>
    </row>
    <row r="7690" spans="1:2">
      <c r="A7690" t="str">
        <f t="shared" si="120"/>
        <v>69361</v>
      </c>
      <c r="B7690" s="254" t="s">
        <v>8051</v>
      </c>
    </row>
    <row r="7691" spans="1:2">
      <c r="A7691" t="str">
        <f t="shared" si="120"/>
        <v>69363</v>
      </c>
      <c r="B7691" s="254" t="s">
        <v>8052</v>
      </c>
    </row>
    <row r="7692" spans="1:2">
      <c r="A7692" t="str">
        <f t="shared" si="120"/>
        <v>69364</v>
      </c>
      <c r="B7692" s="254" t="s">
        <v>8053</v>
      </c>
    </row>
    <row r="7693" spans="1:2">
      <c r="A7693" t="str">
        <f t="shared" si="120"/>
        <v>69366</v>
      </c>
      <c r="B7693" s="254" t="s">
        <v>8054</v>
      </c>
    </row>
    <row r="7694" spans="1:2">
      <c r="A7694" t="str">
        <f t="shared" si="120"/>
        <v>69367</v>
      </c>
      <c r="B7694" s="254" t="s">
        <v>8055</v>
      </c>
    </row>
    <row r="7695" spans="1:2">
      <c r="A7695" t="str">
        <f t="shared" si="120"/>
        <v>69368</v>
      </c>
      <c r="B7695" s="254" t="s">
        <v>8056</v>
      </c>
    </row>
    <row r="7696" spans="1:2">
      <c r="A7696" t="str">
        <f t="shared" si="120"/>
        <v>69369</v>
      </c>
      <c r="B7696" s="254" t="s">
        <v>8057</v>
      </c>
    </row>
    <row r="7697" spans="1:2">
      <c r="A7697" t="str">
        <f t="shared" si="120"/>
        <v>69370</v>
      </c>
      <c r="B7697" s="254" t="s">
        <v>8058</v>
      </c>
    </row>
    <row r="7698" spans="1:2">
      <c r="A7698" t="str">
        <f t="shared" si="120"/>
        <v>69371</v>
      </c>
      <c r="B7698" s="254" t="s">
        <v>8059</v>
      </c>
    </row>
    <row r="7699" spans="1:2">
      <c r="A7699" t="str">
        <f t="shared" si="120"/>
        <v>69372</v>
      </c>
      <c r="B7699" s="254" t="s">
        <v>8060</v>
      </c>
    </row>
    <row r="7700" spans="1:2">
      <c r="A7700" t="str">
        <f t="shared" si="120"/>
        <v>69373</v>
      </c>
      <c r="B7700" s="254" t="s">
        <v>8061</v>
      </c>
    </row>
    <row r="7701" spans="1:2">
      <c r="A7701" t="str">
        <f t="shared" si="120"/>
        <v>69374</v>
      </c>
      <c r="B7701" s="254" t="s">
        <v>8062</v>
      </c>
    </row>
    <row r="7702" spans="1:2">
      <c r="A7702" t="str">
        <f t="shared" si="120"/>
        <v>69375</v>
      </c>
      <c r="B7702" s="254" t="s">
        <v>8063</v>
      </c>
    </row>
    <row r="7703" spans="1:2">
      <c r="A7703" t="str">
        <f t="shared" si="120"/>
        <v>69376</v>
      </c>
      <c r="B7703" s="254" t="s">
        <v>8064</v>
      </c>
    </row>
    <row r="7704" spans="1:2">
      <c r="A7704" t="str">
        <f t="shared" si="120"/>
        <v>69377</v>
      </c>
      <c r="B7704" s="254" t="s">
        <v>8065</v>
      </c>
    </row>
    <row r="7705" spans="1:2">
      <c r="A7705" t="str">
        <f t="shared" si="120"/>
        <v>69378</v>
      </c>
      <c r="B7705" s="254" t="s">
        <v>8066</v>
      </c>
    </row>
    <row r="7706" spans="1:2">
      <c r="A7706" t="str">
        <f t="shared" si="120"/>
        <v>69379</v>
      </c>
      <c r="B7706" s="254" t="s">
        <v>8067</v>
      </c>
    </row>
    <row r="7707" spans="1:2">
      <c r="A7707" t="str">
        <f t="shared" si="120"/>
        <v>69380</v>
      </c>
      <c r="B7707" s="254" t="s">
        <v>8068</v>
      </c>
    </row>
    <row r="7708" spans="1:2">
      <c r="A7708" t="str">
        <f t="shared" si="120"/>
        <v>69381</v>
      </c>
      <c r="B7708" s="254" t="s">
        <v>8069</v>
      </c>
    </row>
    <row r="7709" spans="1:2">
      <c r="A7709" t="str">
        <f t="shared" si="120"/>
        <v>69383</v>
      </c>
      <c r="B7709" s="254" t="s">
        <v>8070</v>
      </c>
    </row>
    <row r="7710" spans="1:2">
      <c r="A7710" t="str">
        <f t="shared" si="120"/>
        <v>69384</v>
      </c>
      <c r="B7710" s="254" t="s">
        <v>8071</v>
      </c>
    </row>
    <row r="7711" spans="1:2">
      <c r="A7711" t="str">
        <f t="shared" si="120"/>
        <v>69385</v>
      </c>
      <c r="B7711" s="254" t="s">
        <v>8072</v>
      </c>
    </row>
    <row r="7712" spans="1:2">
      <c r="A7712" t="str">
        <f t="shared" si="120"/>
        <v>69386</v>
      </c>
      <c r="B7712" s="254" t="s">
        <v>8073</v>
      </c>
    </row>
    <row r="7713" spans="1:2">
      <c r="A7713" t="str">
        <f t="shared" si="120"/>
        <v>69387</v>
      </c>
      <c r="B7713" s="254" t="s">
        <v>8074</v>
      </c>
    </row>
    <row r="7714" spans="1:2">
      <c r="A7714" t="str">
        <f t="shared" si="120"/>
        <v>69388</v>
      </c>
      <c r="B7714" s="254" t="s">
        <v>8075</v>
      </c>
    </row>
    <row r="7715" spans="1:2">
      <c r="A7715" t="str">
        <f t="shared" si="120"/>
        <v>69389</v>
      </c>
      <c r="B7715" s="254" t="s">
        <v>8076</v>
      </c>
    </row>
    <row r="7716" spans="1:2">
      <c r="A7716" t="str">
        <f t="shared" si="120"/>
        <v>69390</v>
      </c>
      <c r="B7716" s="254" t="s">
        <v>8077</v>
      </c>
    </row>
    <row r="7717" spans="1:2">
      <c r="A7717" t="str">
        <f t="shared" si="120"/>
        <v>69391</v>
      </c>
      <c r="B7717" s="254" t="s">
        <v>8078</v>
      </c>
    </row>
    <row r="7718" spans="1:2">
      <c r="A7718" t="str">
        <f t="shared" si="120"/>
        <v>69392</v>
      </c>
      <c r="B7718" s="254" t="s">
        <v>8079</v>
      </c>
    </row>
    <row r="7719" spans="1:2">
      <c r="A7719" t="str">
        <f t="shared" si="120"/>
        <v>69393</v>
      </c>
      <c r="B7719" s="254" t="s">
        <v>8080</v>
      </c>
    </row>
    <row r="7720" spans="1:2">
      <c r="A7720" t="str">
        <f t="shared" si="120"/>
        <v>69394</v>
      </c>
      <c r="B7720" s="254" t="s">
        <v>8081</v>
      </c>
    </row>
    <row r="7721" spans="1:2">
      <c r="A7721" t="str">
        <f t="shared" si="120"/>
        <v>69395</v>
      </c>
      <c r="B7721" s="254" t="s">
        <v>8082</v>
      </c>
    </row>
    <row r="7722" spans="1:2">
      <c r="A7722" t="str">
        <f t="shared" si="120"/>
        <v>69397</v>
      </c>
      <c r="B7722" s="254" t="s">
        <v>8083</v>
      </c>
    </row>
    <row r="7723" spans="1:2">
      <c r="A7723" t="str">
        <f t="shared" si="120"/>
        <v>69398</v>
      </c>
      <c r="B7723" s="254" t="s">
        <v>8084</v>
      </c>
    </row>
    <row r="7724" spans="1:2">
      <c r="A7724" t="str">
        <f t="shared" si="120"/>
        <v>69399</v>
      </c>
      <c r="B7724" s="254" t="s">
        <v>8085</v>
      </c>
    </row>
    <row r="7725" spans="1:2">
      <c r="A7725" t="str">
        <f t="shared" si="120"/>
        <v>69400</v>
      </c>
      <c r="B7725" s="254" t="s">
        <v>8086</v>
      </c>
    </row>
    <row r="7726" spans="1:2">
      <c r="A7726" t="str">
        <f t="shared" si="120"/>
        <v>69401</v>
      </c>
      <c r="B7726" s="254" t="s">
        <v>8087</v>
      </c>
    </row>
    <row r="7727" spans="1:2">
      <c r="A7727" t="str">
        <f t="shared" si="120"/>
        <v>69402</v>
      </c>
      <c r="B7727" s="254" t="s">
        <v>8088</v>
      </c>
    </row>
    <row r="7728" spans="1:2">
      <c r="A7728" t="str">
        <f t="shared" si="120"/>
        <v>69403</v>
      </c>
      <c r="B7728" s="254" t="s">
        <v>8089</v>
      </c>
    </row>
    <row r="7729" spans="1:2">
      <c r="A7729" t="str">
        <f t="shared" si="120"/>
        <v>69404</v>
      </c>
      <c r="B7729" s="254" t="s">
        <v>8090</v>
      </c>
    </row>
    <row r="7730" spans="1:2">
      <c r="A7730" t="str">
        <f t="shared" si="120"/>
        <v>69405</v>
      </c>
      <c r="B7730" s="254" t="s">
        <v>8091</v>
      </c>
    </row>
    <row r="7731" spans="1:2">
      <c r="A7731" t="str">
        <f t="shared" si="120"/>
        <v>69406</v>
      </c>
      <c r="B7731" s="254" t="s">
        <v>8092</v>
      </c>
    </row>
    <row r="7732" spans="1:2">
      <c r="A7732" t="str">
        <f t="shared" si="120"/>
        <v>69408</v>
      </c>
      <c r="B7732" s="254" t="s">
        <v>8093</v>
      </c>
    </row>
    <row r="7733" spans="1:2">
      <c r="A7733" t="str">
        <f t="shared" si="120"/>
        <v>69410</v>
      </c>
      <c r="B7733" s="254" t="s">
        <v>8094</v>
      </c>
    </row>
    <row r="7734" spans="1:2">
      <c r="A7734" t="str">
        <f t="shared" si="120"/>
        <v>69411</v>
      </c>
      <c r="B7734" s="254" t="s">
        <v>8095</v>
      </c>
    </row>
    <row r="7735" spans="1:2">
      <c r="A7735" t="str">
        <f t="shared" si="120"/>
        <v>69412</v>
      </c>
      <c r="B7735" s="254" t="s">
        <v>8096</v>
      </c>
    </row>
    <row r="7736" spans="1:2">
      <c r="A7736" t="str">
        <f t="shared" si="120"/>
        <v>69413</v>
      </c>
      <c r="B7736" s="254" t="s">
        <v>8097</v>
      </c>
    </row>
    <row r="7737" spans="1:2">
      <c r="A7737" t="str">
        <f t="shared" si="120"/>
        <v>69414</v>
      </c>
      <c r="B7737" s="254" t="s">
        <v>8098</v>
      </c>
    </row>
    <row r="7738" spans="1:2">
      <c r="A7738" t="str">
        <f t="shared" si="120"/>
        <v>69415</v>
      </c>
      <c r="B7738" s="254" t="s">
        <v>8099</v>
      </c>
    </row>
    <row r="7739" spans="1:2">
      <c r="A7739" t="str">
        <f t="shared" si="120"/>
        <v>69416</v>
      </c>
      <c r="B7739" s="254" t="s">
        <v>8100</v>
      </c>
    </row>
    <row r="7740" spans="1:2">
      <c r="A7740" t="str">
        <f t="shared" si="120"/>
        <v>69417</v>
      </c>
      <c r="B7740" s="254" t="s">
        <v>8101</v>
      </c>
    </row>
    <row r="7741" spans="1:2">
      <c r="A7741" t="str">
        <f t="shared" si="120"/>
        <v>69418</v>
      </c>
      <c r="B7741" s="254" t="s">
        <v>8102</v>
      </c>
    </row>
    <row r="7742" spans="1:2">
      <c r="A7742" t="str">
        <f t="shared" si="120"/>
        <v>69419</v>
      </c>
      <c r="B7742" s="254" t="s">
        <v>8103</v>
      </c>
    </row>
    <row r="7743" spans="1:2">
      <c r="A7743" t="str">
        <f t="shared" si="120"/>
        <v>69420</v>
      </c>
      <c r="B7743" s="254" t="s">
        <v>8104</v>
      </c>
    </row>
    <row r="7744" spans="1:2">
      <c r="A7744" t="str">
        <f t="shared" si="120"/>
        <v>69421</v>
      </c>
      <c r="B7744" s="254" t="s">
        <v>8105</v>
      </c>
    </row>
    <row r="7745" spans="1:2">
      <c r="A7745" t="str">
        <f t="shared" si="120"/>
        <v>69422</v>
      </c>
      <c r="B7745" s="254" t="s">
        <v>8106</v>
      </c>
    </row>
    <row r="7746" spans="1:2">
      <c r="A7746" t="str">
        <f t="shared" si="120"/>
        <v>69423</v>
      </c>
      <c r="B7746" s="254" t="s">
        <v>8107</v>
      </c>
    </row>
    <row r="7747" spans="1:2">
      <c r="A7747" t="str">
        <f t="shared" ref="A7747:A7810" si="121">LEFT(B7747,5)</f>
        <v>69426</v>
      </c>
      <c r="B7747" s="254" t="s">
        <v>8108</v>
      </c>
    </row>
    <row r="7748" spans="1:2">
      <c r="A7748" t="str">
        <f t="shared" si="121"/>
        <v>69427</v>
      </c>
      <c r="B7748" s="254" t="s">
        <v>8109</v>
      </c>
    </row>
    <row r="7749" spans="1:2">
      <c r="A7749" t="str">
        <f t="shared" si="121"/>
        <v>69428</v>
      </c>
      <c r="B7749" s="254" t="s">
        <v>8110</v>
      </c>
    </row>
    <row r="7750" spans="1:2">
      <c r="A7750" t="str">
        <f t="shared" si="121"/>
        <v>69430</v>
      </c>
      <c r="B7750" s="254" t="s">
        <v>8111</v>
      </c>
    </row>
    <row r="7751" spans="1:2">
      <c r="A7751" t="str">
        <f t="shared" si="121"/>
        <v>69431</v>
      </c>
      <c r="B7751" s="254" t="s">
        <v>8112</v>
      </c>
    </row>
    <row r="7752" spans="1:2">
      <c r="A7752" t="str">
        <f t="shared" si="121"/>
        <v>69432</v>
      </c>
      <c r="B7752" s="254" t="s">
        <v>8113</v>
      </c>
    </row>
    <row r="7753" spans="1:2">
      <c r="A7753" t="str">
        <f t="shared" si="121"/>
        <v>69433</v>
      </c>
      <c r="B7753" s="254" t="s">
        <v>8114</v>
      </c>
    </row>
    <row r="7754" spans="1:2">
      <c r="A7754" t="str">
        <f t="shared" si="121"/>
        <v>69434</v>
      </c>
      <c r="B7754" s="254" t="s">
        <v>8115</v>
      </c>
    </row>
    <row r="7755" spans="1:2">
      <c r="A7755" t="str">
        <f t="shared" si="121"/>
        <v>69435</v>
      </c>
      <c r="B7755" s="254" t="s">
        <v>8116</v>
      </c>
    </row>
    <row r="7756" spans="1:2">
      <c r="A7756" t="str">
        <f t="shared" si="121"/>
        <v>69436</v>
      </c>
      <c r="B7756" s="254" t="s">
        <v>8117</v>
      </c>
    </row>
    <row r="7757" spans="1:2">
      <c r="A7757" t="str">
        <f t="shared" si="121"/>
        <v>69437</v>
      </c>
      <c r="B7757" s="254" t="s">
        <v>8118</v>
      </c>
    </row>
    <row r="7758" spans="1:2">
      <c r="A7758" t="str">
        <f t="shared" si="121"/>
        <v>69438</v>
      </c>
      <c r="B7758" s="254" t="s">
        <v>8119</v>
      </c>
    </row>
    <row r="7759" spans="1:2">
      <c r="A7759" t="str">
        <f t="shared" si="121"/>
        <v>69439</v>
      </c>
      <c r="B7759" s="254" t="s">
        <v>8120</v>
      </c>
    </row>
    <row r="7760" spans="1:2">
      <c r="A7760" t="str">
        <f t="shared" si="121"/>
        <v>69444</v>
      </c>
      <c r="B7760" s="254" t="s">
        <v>8121</v>
      </c>
    </row>
    <row r="7761" spans="1:2">
      <c r="A7761" t="str">
        <f t="shared" si="121"/>
        <v>69445</v>
      </c>
      <c r="B7761" s="254" t="s">
        <v>8122</v>
      </c>
    </row>
    <row r="7762" spans="1:2">
      <c r="A7762" t="str">
        <f t="shared" si="121"/>
        <v>69446</v>
      </c>
      <c r="B7762" s="254" t="s">
        <v>8123</v>
      </c>
    </row>
    <row r="7763" spans="1:2">
      <c r="A7763" t="str">
        <f t="shared" si="121"/>
        <v>69447</v>
      </c>
      <c r="B7763" s="254" t="s">
        <v>8124</v>
      </c>
    </row>
    <row r="7764" spans="1:2">
      <c r="A7764" t="str">
        <f t="shared" si="121"/>
        <v>69448</v>
      </c>
      <c r="B7764" s="254" t="s">
        <v>8125</v>
      </c>
    </row>
    <row r="7765" spans="1:2">
      <c r="A7765" t="str">
        <f t="shared" si="121"/>
        <v>69451</v>
      </c>
      <c r="B7765" s="254" t="s">
        <v>8126</v>
      </c>
    </row>
    <row r="7766" spans="1:2">
      <c r="A7766" t="str">
        <f t="shared" si="121"/>
        <v>69455</v>
      </c>
      <c r="B7766" s="254" t="s">
        <v>8127</v>
      </c>
    </row>
    <row r="7767" spans="1:2">
      <c r="A7767" t="str">
        <f t="shared" si="121"/>
        <v>69456</v>
      </c>
      <c r="B7767" s="254" t="s">
        <v>8128</v>
      </c>
    </row>
    <row r="7768" spans="1:2">
      <c r="A7768" t="str">
        <f t="shared" si="121"/>
        <v>69457</v>
      </c>
      <c r="B7768" s="254" t="s">
        <v>8129</v>
      </c>
    </row>
    <row r="7769" spans="1:2">
      <c r="A7769" t="str">
        <f t="shared" si="121"/>
        <v>69458</v>
      </c>
      <c r="B7769" s="254" t="s">
        <v>8130</v>
      </c>
    </row>
    <row r="7770" spans="1:2">
      <c r="A7770" t="str">
        <f t="shared" si="121"/>
        <v>69459</v>
      </c>
      <c r="B7770" s="254" t="s">
        <v>8131</v>
      </c>
    </row>
    <row r="7771" spans="1:2">
      <c r="A7771" t="str">
        <f t="shared" si="121"/>
        <v>69460</v>
      </c>
      <c r="B7771" s="254" t="s">
        <v>8132</v>
      </c>
    </row>
    <row r="7772" spans="1:2">
      <c r="A7772" t="str">
        <f t="shared" si="121"/>
        <v>69461</v>
      </c>
      <c r="B7772" s="254" t="s">
        <v>8133</v>
      </c>
    </row>
    <row r="7773" spans="1:2">
      <c r="A7773" t="str">
        <f t="shared" si="121"/>
        <v>69462</v>
      </c>
      <c r="B7773" s="254" t="s">
        <v>8134</v>
      </c>
    </row>
    <row r="7774" spans="1:2">
      <c r="A7774" t="str">
        <f t="shared" si="121"/>
        <v>69464</v>
      </c>
      <c r="B7774" s="254" t="s">
        <v>8135</v>
      </c>
    </row>
    <row r="7775" spans="1:2">
      <c r="A7775" t="str">
        <f t="shared" si="121"/>
        <v>69465</v>
      </c>
      <c r="B7775" s="254" t="s">
        <v>8136</v>
      </c>
    </row>
    <row r="7776" spans="1:2">
      <c r="A7776" t="str">
        <f t="shared" si="121"/>
        <v>69466</v>
      </c>
      <c r="B7776" s="254" t="s">
        <v>8137</v>
      </c>
    </row>
    <row r="7777" spans="1:2">
      <c r="A7777" t="str">
        <f t="shared" si="121"/>
        <v>69467</v>
      </c>
      <c r="B7777" s="254" t="s">
        <v>8138</v>
      </c>
    </row>
    <row r="7778" spans="1:2">
      <c r="A7778" t="str">
        <f t="shared" si="121"/>
        <v>69468</v>
      </c>
      <c r="B7778" s="254" t="s">
        <v>8139</v>
      </c>
    </row>
    <row r="7779" spans="1:2">
      <c r="A7779" t="str">
        <f t="shared" si="121"/>
        <v>69469</v>
      </c>
      <c r="B7779" s="254" t="s">
        <v>8140</v>
      </c>
    </row>
    <row r="7780" spans="1:2">
      <c r="A7780" t="str">
        <f t="shared" si="121"/>
        <v>69470</v>
      </c>
      <c r="B7780" s="254" t="s">
        <v>8141</v>
      </c>
    </row>
    <row r="7781" spans="1:2">
      <c r="A7781" t="str">
        <f t="shared" si="121"/>
        <v>69471</v>
      </c>
      <c r="B7781" s="254" t="s">
        <v>8142</v>
      </c>
    </row>
    <row r="7782" spans="1:2">
      <c r="A7782" t="str">
        <f t="shared" si="121"/>
        <v>69472</v>
      </c>
      <c r="B7782" s="254" t="s">
        <v>8143</v>
      </c>
    </row>
    <row r="7783" spans="1:2">
      <c r="A7783" t="str">
        <f t="shared" si="121"/>
        <v>69473</v>
      </c>
      <c r="B7783" s="254" t="s">
        <v>8144</v>
      </c>
    </row>
    <row r="7784" spans="1:2">
      <c r="A7784" t="str">
        <f t="shared" si="121"/>
        <v>69476</v>
      </c>
      <c r="B7784" s="254" t="s">
        <v>8145</v>
      </c>
    </row>
    <row r="7785" spans="1:2">
      <c r="A7785" t="str">
        <f t="shared" si="121"/>
        <v>69479</v>
      </c>
      <c r="B7785" s="254" t="s">
        <v>8146</v>
      </c>
    </row>
    <row r="7786" spans="1:2">
      <c r="A7786" t="str">
        <f t="shared" si="121"/>
        <v>69482</v>
      </c>
      <c r="B7786" s="254" t="s">
        <v>8147</v>
      </c>
    </row>
    <row r="7787" spans="1:2">
      <c r="A7787" t="str">
        <f t="shared" si="121"/>
        <v>69483</v>
      </c>
      <c r="B7787" s="254" t="s">
        <v>8148</v>
      </c>
    </row>
    <row r="7788" spans="1:2">
      <c r="A7788" t="str">
        <f t="shared" si="121"/>
        <v>69484</v>
      </c>
      <c r="B7788" s="254" t="s">
        <v>8149</v>
      </c>
    </row>
    <row r="7789" spans="1:2">
      <c r="A7789" t="str">
        <f t="shared" si="121"/>
        <v>69485</v>
      </c>
      <c r="B7789" s="254" t="s">
        <v>8150</v>
      </c>
    </row>
    <row r="7790" spans="1:2">
      <c r="A7790" t="str">
        <f t="shared" si="121"/>
        <v>69486</v>
      </c>
      <c r="B7790" s="254" t="s">
        <v>8151</v>
      </c>
    </row>
    <row r="7791" spans="1:2">
      <c r="A7791" t="str">
        <f t="shared" si="121"/>
        <v>69487</v>
      </c>
      <c r="B7791" s="254" t="s">
        <v>8152</v>
      </c>
    </row>
    <row r="7792" spans="1:2">
      <c r="A7792" t="str">
        <f t="shared" si="121"/>
        <v>69488</v>
      </c>
      <c r="B7792" s="254" t="s">
        <v>8153</v>
      </c>
    </row>
    <row r="7793" spans="1:2">
      <c r="A7793" t="str">
        <f t="shared" si="121"/>
        <v>69489</v>
      </c>
      <c r="B7793" s="254" t="s">
        <v>8154</v>
      </c>
    </row>
    <row r="7794" spans="1:2">
      <c r="A7794" t="str">
        <f t="shared" si="121"/>
        <v>69490</v>
      </c>
      <c r="B7794" s="254" t="s">
        <v>8155</v>
      </c>
    </row>
    <row r="7795" spans="1:2">
      <c r="A7795" t="str">
        <f t="shared" si="121"/>
        <v>69491</v>
      </c>
      <c r="B7795" s="254" t="s">
        <v>8156</v>
      </c>
    </row>
    <row r="7796" spans="1:2">
      <c r="A7796" t="str">
        <f t="shared" si="121"/>
        <v>69492</v>
      </c>
      <c r="B7796" s="254" t="s">
        <v>8157</v>
      </c>
    </row>
    <row r="7797" spans="1:2">
      <c r="A7797" t="str">
        <f t="shared" si="121"/>
        <v>69493</v>
      </c>
      <c r="B7797" s="254" t="s">
        <v>8158</v>
      </c>
    </row>
    <row r="7798" spans="1:2">
      <c r="A7798" t="str">
        <f t="shared" si="121"/>
        <v>69494</v>
      </c>
      <c r="B7798" s="254" t="s">
        <v>8159</v>
      </c>
    </row>
    <row r="7799" spans="1:2">
      <c r="A7799" t="str">
        <f t="shared" si="121"/>
        <v>69496</v>
      </c>
      <c r="B7799" s="254" t="s">
        <v>8160</v>
      </c>
    </row>
    <row r="7800" spans="1:2">
      <c r="A7800" t="str">
        <f t="shared" si="121"/>
        <v>69497</v>
      </c>
      <c r="B7800" s="254" t="s">
        <v>8161</v>
      </c>
    </row>
    <row r="7801" spans="1:2">
      <c r="A7801" t="str">
        <f t="shared" si="121"/>
        <v>69498</v>
      </c>
      <c r="B7801" s="254" t="s">
        <v>8162</v>
      </c>
    </row>
    <row r="7802" spans="1:2">
      <c r="A7802" t="str">
        <f t="shared" si="121"/>
        <v>69499</v>
      </c>
      <c r="B7802" s="254" t="s">
        <v>8163</v>
      </c>
    </row>
    <row r="7803" spans="1:2">
      <c r="A7803" t="str">
        <f t="shared" si="121"/>
        <v>69500</v>
      </c>
      <c r="B7803" s="254" t="s">
        <v>8164</v>
      </c>
    </row>
    <row r="7804" spans="1:2">
      <c r="A7804" t="str">
        <f t="shared" si="121"/>
        <v>69502</v>
      </c>
      <c r="B7804" s="254" t="s">
        <v>8165</v>
      </c>
    </row>
    <row r="7805" spans="1:2">
      <c r="A7805" t="str">
        <f t="shared" si="121"/>
        <v>69503</v>
      </c>
      <c r="B7805" s="254" t="s">
        <v>8166</v>
      </c>
    </row>
    <row r="7806" spans="1:2">
      <c r="A7806" t="str">
        <f t="shared" si="121"/>
        <v>69504</v>
      </c>
      <c r="B7806" s="254" t="s">
        <v>8167</v>
      </c>
    </row>
    <row r="7807" spans="1:2">
      <c r="A7807" t="str">
        <f t="shared" si="121"/>
        <v>69505</v>
      </c>
      <c r="B7807" s="254" t="s">
        <v>8168</v>
      </c>
    </row>
    <row r="7808" spans="1:2">
      <c r="A7808" t="str">
        <f t="shared" si="121"/>
        <v>69506</v>
      </c>
      <c r="B7808" s="254" t="s">
        <v>8169</v>
      </c>
    </row>
    <row r="7809" spans="1:2">
      <c r="A7809" t="str">
        <f t="shared" si="121"/>
        <v>69507</v>
      </c>
      <c r="B7809" s="254" t="s">
        <v>8170</v>
      </c>
    </row>
    <row r="7810" spans="1:2">
      <c r="A7810" t="str">
        <f t="shared" si="121"/>
        <v>69508</v>
      </c>
      <c r="B7810" s="254" t="s">
        <v>8171</v>
      </c>
    </row>
    <row r="7811" spans="1:2">
      <c r="A7811" t="str">
        <f t="shared" ref="A7811:A7874" si="122">LEFT(B7811,5)</f>
        <v>69509</v>
      </c>
      <c r="B7811" s="254" t="s">
        <v>8172</v>
      </c>
    </row>
    <row r="7812" spans="1:2">
      <c r="A7812" t="str">
        <f t="shared" si="122"/>
        <v>69510</v>
      </c>
      <c r="B7812" s="254" t="s">
        <v>8173</v>
      </c>
    </row>
    <row r="7813" spans="1:2">
      <c r="A7813" t="str">
        <f t="shared" si="122"/>
        <v>69511</v>
      </c>
      <c r="B7813" s="254" t="s">
        <v>8174</v>
      </c>
    </row>
    <row r="7814" spans="1:2">
      <c r="A7814" t="str">
        <f t="shared" si="122"/>
        <v>69512</v>
      </c>
      <c r="B7814" s="254" t="s">
        <v>8175</v>
      </c>
    </row>
    <row r="7815" spans="1:2">
      <c r="A7815" t="str">
        <f t="shared" si="122"/>
        <v>69513</v>
      </c>
      <c r="B7815" s="254" t="s">
        <v>8176</v>
      </c>
    </row>
    <row r="7816" spans="1:2">
      <c r="A7816" t="str">
        <f t="shared" si="122"/>
        <v>69514</v>
      </c>
      <c r="B7816" s="254" t="s">
        <v>8177</v>
      </c>
    </row>
    <row r="7817" spans="1:2">
      <c r="A7817" t="str">
        <f t="shared" si="122"/>
        <v>69515</v>
      </c>
      <c r="B7817" s="254" t="s">
        <v>8178</v>
      </c>
    </row>
    <row r="7818" spans="1:2">
      <c r="A7818" t="str">
        <f t="shared" si="122"/>
        <v>69516</v>
      </c>
      <c r="B7818" s="254" t="s">
        <v>8179</v>
      </c>
    </row>
    <row r="7819" spans="1:2">
      <c r="A7819" t="str">
        <f t="shared" si="122"/>
        <v>69517</v>
      </c>
      <c r="B7819" s="254" t="s">
        <v>8180</v>
      </c>
    </row>
    <row r="7820" spans="1:2">
      <c r="A7820" t="str">
        <f t="shared" si="122"/>
        <v>69518</v>
      </c>
      <c r="B7820" s="254" t="s">
        <v>8181</v>
      </c>
    </row>
    <row r="7821" spans="1:2">
      <c r="A7821" t="str">
        <f t="shared" si="122"/>
        <v>69519</v>
      </c>
      <c r="B7821" s="254" t="s">
        <v>8182</v>
      </c>
    </row>
    <row r="7822" spans="1:2">
      <c r="A7822" t="str">
        <f t="shared" si="122"/>
        <v>69520</v>
      </c>
      <c r="B7822" s="254" t="s">
        <v>8183</v>
      </c>
    </row>
    <row r="7823" spans="1:2">
      <c r="A7823" t="str">
        <f t="shared" si="122"/>
        <v>69521</v>
      </c>
      <c r="B7823" s="254" t="s">
        <v>8184</v>
      </c>
    </row>
    <row r="7824" spans="1:2">
      <c r="A7824" t="str">
        <f t="shared" si="122"/>
        <v>69522</v>
      </c>
      <c r="B7824" s="254" t="s">
        <v>8185</v>
      </c>
    </row>
    <row r="7825" spans="1:2">
      <c r="A7825" t="str">
        <f t="shared" si="122"/>
        <v>69524</v>
      </c>
      <c r="B7825" s="254" t="s">
        <v>8186</v>
      </c>
    </row>
    <row r="7826" spans="1:2">
      <c r="A7826" t="str">
        <f t="shared" si="122"/>
        <v>69525</v>
      </c>
      <c r="B7826" s="254" t="s">
        <v>8187</v>
      </c>
    </row>
    <row r="7827" spans="1:2">
      <c r="A7827" t="str">
        <f t="shared" si="122"/>
        <v>69526</v>
      </c>
      <c r="B7827" s="254" t="s">
        <v>8188</v>
      </c>
    </row>
    <row r="7828" spans="1:2">
      <c r="A7828" t="str">
        <f t="shared" si="122"/>
        <v>69527</v>
      </c>
      <c r="B7828" s="254" t="s">
        <v>8189</v>
      </c>
    </row>
    <row r="7829" spans="1:2">
      <c r="A7829" t="str">
        <f t="shared" si="122"/>
        <v>69528</v>
      </c>
      <c r="B7829" s="254" t="s">
        <v>8190</v>
      </c>
    </row>
    <row r="7830" spans="1:2">
      <c r="A7830" t="str">
        <f t="shared" si="122"/>
        <v>69529</v>
      </c>
      <c r="B7830" s="254" t="s">
        <v>8191</v>
      </c>
    </row>
    <row r="7831" spans="1:2">
      <c r="A7831" t="str">
        <f t="shared" si="122"/>
        <v>69530</v>
      </c>
      <c r="B7831" s="254" t="s">
        <v>8192</v>
      </c>
    </row>
    <row r="7832" spans="1:2">
      <c r="A7832" t="str">
        <f t="shared" si="122"/>
        <v>69531</v>
      </c>
      <c r="B7832" s="254" t="s">
        <v>8193</v>
      </c>
    </row>
    <row r="7833" spans="1:2">
      <c r="A7833" t="str">
        <f t="shared" si="122"/>
        <v>69532</v>
      </c>
      <c r="B7833" s="254" t="s">
        <v>8194</v>
      </c>
    </row>
    <row r="7834" spans="1:2">
      <c r="A7834" t="str">
        <f t="shared" si="122"/>
        <v>69533</v>
      </c>
      <c r="B7834" s="254" t="s">
        <v>8195</v>
      </c>
    </row>
    <row r="7835" spans="1:2">
      <c r="A7835" t="str">
        <f t="shared" si="122"/>
        <v>69534</v>
      </c>
      <c r="B7835" s="254" t="s">
        <v>8196</v>
      </c>
    </row>
    <row r="7836" spans="1:2">
      <c r="A7836" t="str">
        <f t="shared" si="122"/>
        <v>69535</v>
      </c>
      <c r="B7836" s="254" t="s">
        <v>8197</v>
      </c>
    </row>
    <row r="7837" spans="1:2">
      <c r="A7837" t="str">
        <f t="shared" si="122"/>
        <v>69536</v>
      </c>
      <c r="B7837" s="254" t="s">
        <v>8198</v>
      </c>
    </row>
    <row r="7838" spans="1:2">
      <c r="A7838" t="str">
        <f t="shared" si="122"/>
        <v>69537</v>
      </c>
      <c r="B7838" s="254" t="s">
        <v>8199</v>
      </c>
    </row>
    <row r="7839" spans="1:2">
      <c r="A7839" t="str">
        <f t="shared" si="122"/>
        <v>69538</v>
      </c>
      <c r="B7839" s="254" t="s">
        <v>8200</v>
      </c>
    </row>
    <row r="7840" spans="1:2">
      <c r="A7840" t="str">
        <f t="shared" si="122"/>
        <v>69540</v>
      </c>
      <c r="B7840" s="254" t="s">
        <v>8201</v>
      </c>
    </row>
    <row r="7841" spans="1:2">
      <c r="A7841" t="str">
        <f t="shared" si="122"/>
        <v>69541</v>
      </c>
      <c r="B7841" s="254" t="s">
        <v>8202</v>
      </c>
    </row>
    <row r="7842" spans="1:2">
      <c r="A7842" t="str">
        <f t="shared" si="122"/>
        <v>69542</v>
      </c>
      <c r="B7842" s="254" t="s">
        <v>8203</v>
      </c>
    </row>
    <row r="7843" spans="1:2">
      <c r="A7843" t="str">
        <f t="shared" si="122"/>
        <v>69543</v>
      </c>
      <c r="B7843" s="254" t="s">
        <v>8204</v>
      </c>
    </row>
    <row r="7844" spans="1:2">
      <c r="A7844" t="str">
        <f t="shared" si="122"/>
        <v>69544</v>
      </c>
      <c r="B7844" s="254" t="s">
        <v>8205</v>
      </c>
    </row>
    <row r="7845" spans="1:2">
      <c r="A7845" t="str">
        <f t="shared" si="122"/>
        <v>69545</v>
      </c>
      <c r="B7845" s="254" t="s">
        <v>8206</v>
      </c>
    </row>
    <row r="7846" spans="1:2">
      <c r="A7846" t="str">
        <f t="shared" si="122"/>
        <v>69546</v>
      </c>
      <c r="B7846" s="254" t="s">
        <v>8207</v>
      </c>
    </row>
    <row r="7847" spans="1:2">
      <c r="A7847" t="str">
        <f t="shared" si="122"/>
        <v>69547</v>
      </c>
      <c r="B7847" s="254" t="s">
        <v>8208</v>
      </c>
    </row>
    <row r="7848" spans="1:2">
      <c r="A7848" t="str">
        <f t="shared" si="122"/>
        <v>69548</v>
      </c>
      <c r="B7848" s="254" t="s">
        <v>8209</v>
      </c>
    </row>
    <row r="7849" spans="1:2">
      <c r="A7849" t="str">
        <f t="shared" si="122"/>
        <v>69549</v>
      </c>
      <c r="B7849" s="254" t="s">
        <v>8210</v>
      </c>
    </row>
    <row r="7850" spans="1:2">
      <c r="A7850" t="str">
        <f t="shared" si="122"/>
        <v>69550</v>
      </c>
      <c r="B7850" s="254" t="s">
        <v>8211</v>
      </c>
    </row>
    <row r="7851" spans="1:2">
      <c r="A7851" t="str">
        <f t="shared" si="122"/>
        <v>69552</v>
      </c>
      <c r="B7851" s="254" t="s">
        <v>8212</v>
      </c>
    </row>
    <row r="7852" spans="1:2">
      <c r="A7852" t="str">
        <f t="shared" si="122"/>
        <v>69553</v>
      </c>
      <c r="B7852" s="254" t="s">
        <v>8213</v>
      </c>
    </row>
    <row r="7853" spans="1:2">
      <c r="A7853" t="str">
        <f t="shared" si="122"/>
        <v>69556</v>
      </c>
      <c r="B7853" s="254" t="s">
        <v>8214</v>
      </c>
    </row>
    <row r="7854" spans="1:2">
      <c r="A7854" t="str">
        <f t="shared" si="122"/>
        <v>69558</v>
      </c>
      <c r="B7854" s="254" t="s">
        <v>8215</v>
      </c>
    </row>
    <row r="7855" spans="1:2">
      <c r="A7855" t="str">
        <f t="shared" si="122"/>
        <v>69559</v>
      </c>
      <c r="B7855" s="254" t="s">
        <v>8216</v>
      </c>
    </row>
    <row r="7856" spans="1:2">
      <c r="A7856" t="str">
        <f t="shared" si="122"/>
        <v>69560</v>
      </c>
      <c r="B7856" s="254" t="s">
        <v>8217</v>
      </c>
    </row>
    <row r="7857" spans="1:2">
      <c r="A7857" t="str">
        <f t="shared" si="122"/>
        <v>69561</v>
      </c>
      <c r="B7857" s="254" t="s">
        <v>8218</v>
      </c>
    </row>
    <row r="7858" spans="1:2">
      <c r="A7858" t="str">
        <f t="shared" si="122"/>
        <v>69562</v>
      </c>
      <c r="B7858" s="254" t="s">
        <v>8219</v>
      </c>
    </row>
    <row r="7859" spans="1:2">
      <c r="A7859" t="str">
        <f t="shared" si="122"/>
        <v>69567</v>
      </c>
      <c r="B7859" s="254" t="s">
        <v>8220</v>
      </c>
    </row>
    <row r="7860" spans="1:2">
      <c r="A7860" t="str">
        <f t="shared" si="122"/>
        <v>69568</v>
      </c>
      <c r="B7860" s="254" t="s">
        <v>8221</v>
      </c>
    </row>
    <row r="7861" spans="1:2">
      <c r="A7861" t="str">
        <f t="shared" si="122"/>
        <v>69569</v>
      </c>
      <c r="B7861" s="254" t="s">
        <v>8222</v>
      </c>
    </row>
    <row r="7862" spans="1:2">
      <c r="A7862" t="str">
        <f t="shared" si="122"/>
        <v>69570</v>
      </c>
      <c r="B7862" s="254" t="s">
        <v>8223</v>
      </c>
    </row>
    <row r="7863" spans="1:2">
      <c r="A7863" t="str">
        <f t="shared" si="122"/>
        <v>69571</v>
      </c>
      <c r="B7863" s="254" t="s">
        <v>8224</v>
      </c>
    </row>
    <row r="7864" spans="1:2">
      <c r="A7864" t="str">
        <f t="shared" si="122"/>
        <v>69572</v>
      </c>
      <c r="B7864" s="254" t="s">
        <v>8225</v>
      </c>
    </row>
    <row r="7865" spans="1:2">
      <c r="A7865" t="str">
        <f t="shared" si="122"/>
        <v>69573</v>
      </c>
      <c r="B7865" s="254" t="s">
        <v>8226</v>
      </c>
    </row>
    <row r="7866" spans="1:2">
      <c r="A7866" t="str">
        <f t="shared" si="122"/>
        <v>69574</v>
      </c>
      <c r="B7866" s="254" t="s">
        <v>8227</v>
      </c>
    </row>
    <row r="7867" spans="1:2">
      <c r="A7867" t="str">
        <f t="shared" si="122"/>
        <v>69575</v>
      </c>
      <c r="B7867" s="254" t="s">
        <v>8228</v>
      </c>
    </row>
    <row r="7868" spans="1:2">
      <c r="A7868" t="str">
        <f t="shared" si="122"/>
        <v>69576</v>
      </c>
      <c r="B7868" s="254" t="s">
        <v>8229</v>
      </c>
    </row>
    <row r="7869" spans="1:2">
      <c r="A7869" t="str">
        <f t="shared" si="122"/>
        <v>69577</v>
      </c>
      <c r="B7869" s="254" t="s">
        <v>8230</v>
      </c>
    </row>
    <row r="7870" spans="1:2">
      <c r="A7870" t="str">
        <f t="shared" si="122"/>
        <v>69579</v>
      </c>
      <c r="B7870" s="254" t="s">
        <v>8231</v>
      </c>
    </row>
    <row r="7871" spans="1:2">
      <c r="A7871" t="str">
        <f t="shared" si="122"/>
        <v>69581</v>
      </c>
      <c r="B7871" s="254" t="s">
        <v>8232</v>
      </c>
    </row>
    <row r="7872" spans="1:2">
      <c r="A7872" t="str">
        <f t="shared" si="122"/>
        <v>69582</v>
      </c>
      <c r="B7872" s="254" t="s">
        <v>8233</v>
      </c>
    </row>
    <row r="7873" spans="1:2">
      <c r="A7873" t="str">
        <f t="shared" si="122"/>
        <v>69583</v>
      </c>
      <c r="B7873" s="254" t="s">
        <v>8234</v>
      </c>
    </row>
    <row r="7874" spans="1:2">
      <c r="A7874" t="str">
        <f t="shared" si="122"/>
        <v>69584</v>
      </c>
      <c r="B7874" s="254" t="s">
        <v>8235</v>
      </c>
    </row>
    <row r="7875" spans="1:2">
      <c r="A7875" t="str">
        <f t="shared" ref="A7875:A7938" si="123">LEFT(B7875,5)</f>
        <v>69585</v>
      </c>
      <c r="B7875" s="254" t="s">
        <v>8236</v>
      </c>
    </row>
    <row r="7876" spans="1:2">
      <c r="A7876" t="str">
        <f t="shared" si="123"/>
        <v>69586</v>
      </c>
      <c r="B7876" s="254" t="s">
        <v>8237</v>
      </c>
    </row>
    <row r="7877" spans="1:2">
      <c r="A7877" t="str">
        <f t="shared" si="123"/>
        <v>69587</v>
      </c>
      <c r="B7877" s="254" t="s">
        <v>8238</v>
      </c>
    </row>
    <row r="7878" spans="1:2">
      <c r="A7878" t="str">
        <f t="shared" si="123"/>
        <v>69588</v>
      </c>
      <c r="B7878" s="254" t="s">
        <v>8239</v>
      </c>
    </row>
    <row r="7879" spans="1:2">
      <c r="A7879" t="str">
        <f t="shared" si="123"/>
        <v>69590</v>
      </c>
      <c r="B7879" s="254" t="s">
        <v>8240</v>
      </c>
    </row>
    <row r="7880" spans="1:2">
      <c r="A7880" t="str">
        <f t="shared" si="123"/>
        <v>69591</v>
      </c>
      <c r="B7880" s="254" t="s">
        <v>8241</v>
      </c>
    </row>
    <row r="7881" spans="1:2">
      <c r="A7881" t="str">
        <f t="shared" si="123"/>
        <v>69592</v>
      </c>
      <c r="B7881" s="254" t="s">
        <v>8242</v>
      </c>
    </row>
    <row r="7882" spans="1:2">
      <c r="A7882" t="str">
        <f t="shared" si="123"/>
        <v>69593</v>
      </c>
      <c r="B7882" s="254" t="s">
        <v>8243</v>
      </c>
    </row>
    <row r="7883" spans="1:2">
      <c r="A7883" t="str">
        <f t="shared" si="123"/>
        <v>69595</v>
      </c>
      <c r="B7883" s="254" t="s">
        <v>8244</v>
      </c>
    </row>
    <row r="7884" spans="1:2">
      <c r="A7884" t="str">
        <f t="shared" si="123"/>
        <v>69596</v>
      </c>
      <c r="B7884" s="254" t="s">
        <v>8245</v>
      </c>
    </row>
    <row r="7885" spans="1:2">
      <c r="A7885" t="str">
        <f t="shared" si="123"/>
        <v>69597</v>
      </c>
      <c r="B7885" s="254" t="s">
        <v>8246</v>
      </c>
    </row>
    <row r="7886" spans="1:2">
      <c r="A7886" t="str">
        <f t="shared" si="123"/>
        <v>69598</v>
      </c>
      <c r="B7886" s="254" t="s">
        <v>8247</v>
      </c>
    </row>
    <row r="7887" spans="1:2">
      <c r="A7887" t="str">
        <f t="shared" si="123"/>
        <v>69599</v>
      </c>
      <c r="B7887" s="254" t="s">
        <v>8248</v>
      </c>
    </row>
    <row r="7888" spans="1:2">
      <c r="A7888" t="str">
        <f t="shared" si="123"/>
        <v>69600</v>
      </c>
      <c r="B7888" s="254" t="s">
        <v>8249</v>
      </c>
    </row>
    <row r="7889" spans="1:2">
      <c r="A7889" t="str">
        <f t="shared" si="123"/>
        <v>69601</v>
      </c>
      <c r="B7889" s="254" t="s">
        <v>8250</v>
      </c>
    </row>
    <row r="7890" spans="1:2">
      <c r="A7890" t="str">
        <f t="shared" si="123"/>
        <v>69602</v>
      </c>
      <c r="B7890" s="254" t="s">
        <v>8251</v>
      </c>
    </row>
    <row r="7891" spans="1:2">
      <c r="A7891" t="str">
        <f t="shared" si="123"/>
        <v>69603</v>
      </c>
      <c r="B7891" s="254" t="s">
        <v>8252</v>
      </c>
    </row>
    <row r="7892" spans="1:2">
      <c r="A7892" t="str">
        <f t="shared" si="123"/>
        <v>69604</v>
      </c>
      <c r="B7892" s="254" t="s">
        <v>8253</v>
      </c>
    </row>
    <row r="7893" spans="1:2">
      <c r="A7893" t="str">
        <f t="shared" si="123"/>
        <v>69605</v>
      </c>
      <c r="B7893" s="254" t="s">
        <v>8254</v>
      </c>
    </row>
    <row r="7894" spans="1:2">
      <c r="A7894" t="str">
        <f t="shared" si="123"/>
        <v>69606</v>
      </c>
      <c r="B7894" s="254" t="s">
        <v>8255</v>
      </c>
    </row>
    <row r="7895" spans="1:2">
      <c r="A7895" t="str">
        <f t="shared" si="123"/>
        <v>69607</v>
      </c>
      <c r="B7895" s="254" t="s">
        <v>8256</v>
      </c>
    </row>
    <row r="7896" spans="1:2">
      <c r="A7896" t="str">
        <f t="shared" si="123"/>
        <v>69609</v>
      </c>
      <c r="B7896" s="254" t="s">
        <v>8257</v>
      </c>
    </row>
    <row r="7897" spans="1:2">
      <c r="A7897" t="str">
        <f t="shared" si="123"/>
        <v>69610</v>
      </c>
      <c r="B7897" s="254" t="s">
        <v>8258</v>
      </c>
    </row>
    <row r="7898" spans="1:2">
      <c r="A7898" t="str">
        <f t="shared" si="123"/>
        <v>69611</v>
      </c>
      <c r="B7898" s="254" t="s">
        <v>8259</v>
      </c>
    </row>
    <row r="7899" spans="1:2">
      <c r="A7899" t="str">
        <f t="shared" si="123"/>
        <v>69612</v>
      </c>
      <c r="B7899" s="254" t="s">
        <v>8260</v>
      </c>
    </row>
    <row r="7900" spans="1:2">
      <c r="A7900" t="str">
        <f t="shared" si="123"/>
        <v>69613</v>
      </c>
      <c r="B7900" s="254" t="s">
        <v>8261</v>
      </c>
    </row>
    <row r="7901" spans="1:2">
      <c r="A7901" t="str">
        <f t="shared" si="123"/>
        <v>69614</v>
      </c>
      <c r="B7901" s="254" t="s">
        <v>8262</v>
      </c>
    </row>
    <row r="7902" spans="1:2">
      <c r="A7902" t="str">
        <f t="shared" si="123"/>
        <v>69615</v>
      </c>
      <c r="B7902" s="254" t="s">
        <v>8263</v>
      </c>
    </row>
    <row r="7903" spans="1:2">
      <c r="A7903" t="str">
        <f t="shared" si="123"/>
        <v>69616</v>
      </c>
      <c r="B7903" s="254" t="s">
        <v>8264</v>
      </c>
    </row>
    <row r="7904" spans="1:2">
      <c r="A7904" t="str">
        <f t="shared" si="123"/>
        <v>69617</v>
      </c>
      <c r="B7904" s="254" t="s">
        <v>8265</v>
      </c>
    </row>
    <row r="7905" spans="1:2">
      <c r="A7905" t="str">
        <f t="shared" si="123"/>
        <v>69618</v>
      </c>
      <c r="B7905" s="254" t="s">
        <v>8266</v>
      </c>
    </row>
    <row r="7906" spans="1:2">
      <c r="A7906" t="str">
        <f t="shared" si="123"/>
        <v>69620</v>
      </c>
      <c r="B7906" s="254" t="s">
        <v>8267</v>
      </c>
    </row>
    <row r="7907" spans="1:2">
      <c r="A7907" t="str">
        <f t="shared" si="123"/>
        <v>69621</v>
      </c>
      <c r="B7907" s="254" t="s">
        <v>8268</v>
      </c>
    </row>
    <row r="7908" spans="1:2">
      <c r="A7908" t="str">
        <f t="shared" si="123"/>
        <v>69622</v>
      </c>
      <c r="B7908" s="254" t="s">
        <v>8269</v>
      </c>
    </row>
    <row r="7909" spans="1:2">
      <c r="A7909" t="str">
        <f t="shared" si="123"/>
        <v>69623</v>
      </c>
      <c r="B7909" s="254" t="s">
        <v>8270</v>
      </c>
    </row>
    <row r="7910" spans="1:2">
      <c r="A7910" t="str">
        <f t="shared" si="123"/>
        <v>69624</v>
      </c>
      <c r="B7910" s="254" t="s">
        <v>8271</v>
      </c>
    </row>
    <row r="7911" spans="1:2">
      <c r="A7911" t="str">
        <f t="shared" si="123"/>
        <v>69625</v>
      </c>
      <c r="B7911" s="254" t="s">
        <v>8272</v>
      </c>
    </row>
    <row r="7912" spans="1:2">
      <c r="A7912" t="str">
        <f t="shared" si="123"/>
        <v>69626</v>
      </c>
      <c r="B7912" s="254" t="s">
        <v>8273</v>
      </c>
    </row>
    <row r="7913" spans="1:2">
      <c r="A7913" t="str">
        <f t="shared" si="123"/>
        <v>69627</v>
      </c>
      <c r="B7913" s="254" t="s">
        <v>8274</v>
      </c>
    </row>
    <row r="7914" spans="1:2">
      <c r="A7914" t="str">
        <f t="shared" si="123"/>
        <v>69628</v>
      </c>
      <c r="B7914" s="254" t="s">
        <v>8275</v>
      </c>
    </row>
    <row r="7915" spans="1:2">
      <c r="A7915" t="str">
        <f t="shared" si="123"/>
        <v>69629</v>
      </c>
      <c r="B7915" s="254" t="s">
        <v>8276</v>
      </c>
    </row>
    <row r="7916" spans="1:2">
      <c r="A7916" t="str">
        <f t="shared" si="123"/>
        <v>69646</v>
      </c>
      <c r="B7916" s="254" t="s">
        <v>8277</v>
      </c>
    </row>
    <row r="7917" spans="1:2">
      <c r="A7917" t="str">
        <f t="shared" si="123"/>
        <v>69648</v>
      </c>
      <c r="B7917" s="254" t="s">
        <v>8278</v>
      </c>
    </row>
    <row r="7918" spans="1:2">
      <c r="A7918" t="str">
        <f t="shared" si="123"/>
        <v>69650</v>
      </c>
      <c r="B7918" s="254" t="s">
        <v>8279</v>
      </c>
    </row>
    <row r="7919" spans="1:2">
      <c r="A7919" t="str">
        <f t="shared" si="123"/>
        <v>69652</v>
      </c>
      <c r="B7919" s="254" t="s">
        <v>8280</v>
      </c>
    </row>
    <row r="7920" spans="1:2">
      <c r="A7920" t="str">
        <f t="shared" si="123"/>
        <v>69653</v>
      </c>
      <c r="B7920" s="254" t="s">
        <v>8281</v>
      </c>
    </row>
    <row r="7921" spans="1:2">
      <c r="A7921" t="str">
        <f t="shared" si="123"/>
        <v>69654</v>
      </c>
      <c r="B7921" s="254" t="s">
        <v>8282</v>
      </c>
    </row>
    <row r="7922" spans="1:2">
      <c r="A7922" t="str">
        <f t="shared" si="123"/>
        <v>69661</v>
      </c>
      <c r="B7922" s="254" t="s">
        <v>8283</v>
      </c>
    </row>
    <row r="7923" spans="1:2">
      <c r="A7923" t="str">
        <f t="shared" si="123"/>
        <v>69662</v>
      </c>
      <c r="B7923" s="254" t="s">
        <v>8284</v>
      </c>
    </row>
    <row r="7924" spans="1:2">
      <c r="A7924" t="str">
        <f t="shared" si="123"/>
        <v>69663</v>
      </c>
      <c r="B7924" s="254" t="s">
        <v>8285</v>
      </c>
    </row>
    <row r="7925" spans="1:2">
      <c r="A7925" t="str">
        <f t="shared" si="123"/>
        <v>69668</v>
      </c>
      <c r="B7925" s="254" t="s">
        <v>8286</v>
      </c>
    </row>
    <row r="7926" spans="1:2">
      <c r="A7926" t="str">
        <f t="shared" si="123"/>
        <v>69669</v>
      </c>
      <c r="B7926" s="254" t="s">
        <v>8287</v>
      </c>
    </row>
    <row r="7927" spans="1:2">
      <c r="A7927" t="str">
        <f t="shared" si="123"/>
        <v>69670</v>
      </c>
      <c r="B7927" s="254" t="s">
        <v>8288</v>
      </c>
    </row>
    <row r="7928" spans="1:2">
      <c r="A7928" t="str">
        <f t="shared" si="123"/>
        <v>69671</v>
      </c>
      <c r="B7928" s="254" t="s">
        <v>8289</v>
      </c>
    </row>
    <row r="7929" spans="1:2">
      <c r="A7929" t="str">
        <f t="shared" si="123"/>
        <v>69673</v>
      </c>
      <c r="B7929" s="254" t="s">
        <v>8290</v>
      </c>
    </row>
    <row r="7930" spans="1:2">
      <c r="A7930" t="str">
        <f t="shared" si="123"/>
        <v>69674</v>
      </c>
      <c r="B7930" s="254" t="s">
        <v>8291</v>
      </c>
    </row>
    <row r="7931" spans="1:2">
      <c r="A7931" t="str">
        <f t="shared" si="123"/>
        <v>69676</v>
      </c>
      <c r="B7931" s="254" t="s">
        <v>8292</v>
      </c>
    </row>
    <row r="7932" spans="1:2">
      <c r="A7932" t="str">
        <f t="shared" si="123"/>
        <v>69677</v>
      </c>
      <c r="B7932" s="254" t="s">
        <v>8293</v>
      </c>
    </row>
    <row r="7933" spans="1:2">
      <c r="A7933" t="str">
        <f t="shared" si="123"/>
        <v>69679</v>
      </c>
      <c r="B7933" s="254" t="s">
        <v>8294</v>
      </c>
    </row>
    <row r="7934" spans="1:2">
      <c r="A7934" t="str">
        <f t="shared" si="123"/>
        <v>69681</v>
      </c>
      <c r="B7934" s="254" t="s">
        <v>8295</v>
      </c>
    </row>
    <row r="7935" spans="1:2">
      <c r="A7935" t="str">
        <f t="shared" si="123"/>
        <v>69683</v>
      </c>
      <c r="B7935" s="254" t="s">
        <v>8296</v>
      </c>
    </row>
    <row r="7936" spans="1:2">
      <c r="A7936" t="str">
        <f t="shared" si="123"/>
        <v>69688</v>
      </c>
      <c r="B7936" s="254" t="s">
        <v>8297</v>
      </c>
    </row>
    <row r="7937" spans="1:2">
      <c r="A7937" t="str">
        <f t="shared" si="123"/>
        <v>69689</v>
      </c>
      <c r="B7937" s="254" t="s">
        <v>8298</v>
      </c>
    </row>
    <row r="7938" spans="1:2">
      <c r="A7938" t="str">
        <f t="shared" si="123"/>
        <v>69690</v>
      </c>
      <c r="B7938" s="254" t="s">
        <v>8299</v>
      </c>
    </row>
    <row r="7939" spans="1:2">
      <c r="A7939" t="str">
        <f t="shared" ref="A7939:A8002" si="124">LEFT(B7939,5)</f>
        <v>69691</v>
      </c>
      <c r="B7939" s="254" t="s">
        <v>8300</v>
      </c>
    </row>
    <row r="7940" spans="1:2">
      <c r="A7940" t="str">
        <f t="shared" si="124"/>
        <v>69692</v>
      </c>
      <c r="B7940" s="254" t="s">
        <v>8301</v>
      </c>
    </row>
    <row r="7941" spans="1:2">
      <c r="A7941" t="str">
        <f t="shared" si="124"/>
        <v>69693</v>
      </c>
      <c r="B7941" s="254" t="s">
        <v>8302</v>
      </c>
    </row>
    <row r="7942" spans="1:2">
      <c r="A7942" t="str">
        <f t="shared" si="124"/>
        <v>69694</v>
      </c>
      <c r="B7942" s="254" t="s">
        <v>8303</v>
      </c>
    </row>
    <row r="7943" spans="1:2">
      <c r="A7943" t="str">
        <f t="shared" si="124"/>
        <v>69695</v>
      </c>
      <c r="B7943" s="254" t="s">
        <v>8304</v>
      </c>
    </row>
    <row r="7944" spans="1:2">
      <c r="A7944" t="str">
        <f t="shared" si="124"/>
        <v>69696</v>
      </c>
      <c r="B7944" s="254" t="s">
        <v>8305</v>
      </c>
    </row>
    <row r="7945" spans="1:2">
      <c r="A7945" t="str">
        <f t="shared" si="124"/>
        <v>69697</v>
      </c>
      <c r="B7945" s="254" t="s">
        <v>8306</v>
      </c>
    </row>
    <row r="7946" spans="1:2">
      <c r="A7946" t="str">
        <f t="shared" si="124"/>
        <v>69698</v>
      </c>
      <c r="B7946" s="254" t="s">
        <v>8307</v>
      </c>
    </row>
    <row r="7947" spans="1:2">
      <c r="A7947" t="str">
        <f t="shared" si="124"/>
        <v>69699</v>
      </c>
      <c r="B7947" s="254" t="s">
        <v>8308</v>
      </c>
    </row>
    <row r="7948" spans="1:2">
      <c r="A7948" t="str">
        <f t="shared" si="124"/>
        <v>69700</v>
      </c>
      <c r="B7948" s="254" t="s">
        <v>8309</v>
      </c>
    </row>
    <row r="7949" spans="1:2">
      <c r="A7949" t="str">
        <f t="shared" si="124"/>
        <v>69701</v>
      </c>
      <c r="B7949" s="254" t="s">
        <v>8310</v>
      </c>
    </row>
    <row r="7950" spans="1:2">
      <c r="A7950" t="str">
        <f t="shared" si="124"/>
        <v>69702</v>
      </c>
      <c r="B7950" s="254" t="s">
        <v>8311</v>
      </c>
    </row>
    <row r="7951" spans="1:2">
      <c r="A7951" t="str">
        <f t="shared" si="124"/>
        <v>69704</v>
      </c>
      <c r="B7951" s="254" t="s">
        <v>8312</v>
      </c>
    </row>
    <row r="7952" spans="1:2">
      <c r="A7952" t="str">
        <f t="shared" si="124"/>
        <v>69705</v>
      </c>
      <c r="B7952" s="254" t="s">
        <v>8313</v>
      </c>
    </row>
    <row r="7953" spans="1:2">
      <c r="A7953" t="str">
        <f t="shared" si="124"/>
        <v>69706</v>
      </c>
      <c r="B7953" s="254" t="s">
        <v>8314</v>
      </c>
    </row>
    <row r="7954" spans="1:2">
      <c r="A7954" t="str">
        <f t="shared" si="124"/>
        <v>69707</v>
      </c>
      <c r="B7954" s="254" t="s">
        <v>8315</v>
      </c>
    </row>
    <row r="7955" spans="1:2">
      <c r="A7955" t="str">
        <f t="shared" si="124"/>
        <v>69708</v>
      </c>
      <c r="B7955" s="254" t="s">
        <v>8316</v>
      </c>
    </row>
    <row r="7956" spans="1:2">
      <c r="A7956" t="str">
        <f t="shared" si="124"/>
        <v>69709</v>
      </c>
      <c r="B7956" s="254" t="s">
        <v>8317</v>
      </c>
    </row>
    <row r="7957" spans="1:2">
      <c r="A7957" t="str">
        <f t="shared" si="124"/>
        <v>69710</v>
      </c>
      <c r="B7957" s="254" t="s">
        <v>8318</v>
      </c>
    </row>
    <row r="7958" spans="1:2">
      <c r="A7958" t="str">
        <f t="shared" si="124"/>
        <v>69711</v>
      </c>
      <c r="B7958" s="254" t="s">
        <v>8319</v>
      </c>
    </row>
    <row r="7959" spans="1:2">
      <c r="A7959" t="str">
        <f t="shared" si="124"/>
        <v>69712</v>
      </c>
      <c r="B7959" s="254" t="s">
        <v>8320</v>
      </c>
    </row>
    <row r="7960" spans="1:2">
      <c r="A7960" t="str">
        <f t="shared" si="124"/>
        <v>69713</v>
      </c>
      <c r="B7960" s="254" t="s">
        <v>8321</v>
      </c>
    </row>
    <row r="7961" spans="1:2">
      <c r="A7961" t="str">
        <f t="shared" si="124"/>
        <v>69714</v>
      </c>
      <c r="B7961" s="254" t="s">
        <v>8322</v>
      </c>
    </row>
    <row r="7962" spans="1:2">
      <c r="A7962" t="str">
        <f t="shared" si="124"/>
        <v>69715</v>
      </c>
      <c r="B7962" s="254" t="s">
        <v>8323</v>
      </c>
    </row>
    <row r="7963" spans="1:2">
      <c r="A7963" t="str">
        <f t="shared" si="124"/>
        <v>69716</v>
      </c>
      <c r="B7963" s="254" t="s">
        <v>8324</v>
      </c>
    </row>
    <row r="7964" spans="1:2">
      <c r="A7964" t="str">
        <f t="shared" si="124"/>
        <v>69717</v>
      </c>
      <c r="B7964" s="254" t="s">
        <v>8325</v>
      </c>
    </row>
    <row r="7965" spans="1:2">
      <c r="A7965" t="str">
        <f t="shared" si="124"/>
        <v>69719</v>
      </c>
      <c r="B7965" s="254" t="s">
        <v>8326</v>
      </c>
    </row>
    <row r="7966" spans="1:2">
      <c r="A7966" t="str">
        <f t="shared" si="124"/>
        <v>69720</v>
      </c>
      <c r="B7966" s="254" t="s">
        <v>8327</v>
      </c>
    </row>
    <row r="7967" spans="1:2">
      <c r="A7967" t="str">
        <f t="shared" si="124"/>
        <v>69721</v>
      </c>
      <c r="B7967" s="254" t="s">
        <v>8328</v>
      </c>
    </row>
    <row r="7968" spans="1:2">
      <c r="A7968" t="str">
        <f t="shared" si="124"/>
        <v>69722</v>
      </c>
      <c r="B7968" s="254" t="s">
        <v>8329</v>
      </c>
    </row>
    <row r="7969" spans="1:2">
      <c r="A7969" t="str">
        <f t="shared" si="124"/>
        <v>69723</v>
      </c>
      <c r="B7969" s="254" t="s">
        <v>8330</v>
      </c>
    </row>
    <row r="7970" spans="1:2">
      <c r="A7970" t="str">
        <f t="shared" si="124"/>
        <v>69724</v>
      </c>
      <c r="B7970" s="254" t="s">
        <v>8331</v>
      </c>
    </row>
    <row r="7971" spans="1:2">
      <c r="A7971" t="str">
        <f t="shared" si="124"/>
        <v>69726</v>
      </c>
      <c r="B7971" s="254" t="s">
        <v>8332</v>
      </c>
    </row>
    <row r="7972" spans="1:2">
      <c r="A7972" t="str">
        <f t="shared" si="124"/>
        <v>69727</v>
      </c>
      <c r="B7972" s="254" t="s">
        <v>8333</v>
      </c>
    </row>
    <row r="7973" spans="1:2">
      <c r="A7973" t="str">
        <f t="shared" si="124"/>
        <v>69728</v>
      </c>
      <c r="B7973" s="254" t="s">
        <v>8334</v>
      </c>
    </row>
    <row r="7974" spans="1:2">
      <c r="A7974" t="str">
        <f t="shared" si="124"/>
        <v>69729</v>
      </c>
      <c r="B7974" s="254" t="s">
        <v>8335</v>
      </c>
    </row>
    <row r="7975" spans="1:2">
      <c r="A7975" t="str">
        <f t="shared" si="124"/>
        <v>69731</v>
      </c>
      <c r="B7975" s="254" t="s">
        <v>8336</v>
      </c>
    </row>
    <row r="7976" spans="1:2">
      <c r="A7976" t="str">
        <f t="shared" si="124"/>
        <v>69734</v>
      </c>
      <c r="B7976" s="254" t="s">
        <v>8337</v>
      </c>
    </row>
    <row r="7977" spans="1:2">
      <c r="A7977" t="str">
        <f t="shared" si="124"/>
        <v>69736</v>
      </c>
      <c r="B7977" s="254" t="s">
        <v>8338</v>
      </c>
    </row>
    <row r="7978" spans="1:2">
      <c r="A7978" t="str">
        <f t="shared" si="124"/>
        <v>69737</v>
      </c>
      <c r="B7978" s="254" t="s">
        <v>8339</v>
      </c>
    </row>
    <row r="7979" spans="1:2">
      <c r="A7979" t="str">
        <f t="shared" si="124"/>
        <v>69738</v>
      </c>
      <c r="B7979" s="254" t="s">
        <v>8340</v>
      </c>
    </row>
    <row r="7980" spans="1:2">
      <c r="A7980" t="str">
        <f t="shared" si="124"/>
        <v>69739</v>
      </c>
      <c r="B7980" s="254" t="s">
        <v>8341</v>
      </c>
    </row>
    <row r="7981" spans="1:2">
      <c r="A7981" t="str">
        <f t="shared" si="124"/>
        <v>69740</v>
      </c>
      <c r="B7981" s="254" t="s">
        <v>8342</v>
      </c>
    </row>
    <row r="7982" spans="1:2">
      <c r="A7982" t="str">
        <f t="shared" si="124"/>
        <v>69741</v>
      </c>
      <c r="B7982" s="254" t="s">
        <v>8343</v>
      </c>
    </row>
    <row r="7983" spans="1:2">
      <c r="A7983" t="str">
        <f t="shared" si="124"/>
        <v>69742</v>
      </c>
      <c r="B7983" s="254" t="s">
        <v>8344</v>
      </c>
    </row>
    <row r="7984" spans="1:2">
      <c r="A7984" t="str">
        <f t="shared" si="124"/>
        <v>69743</v>
      </c>
      <c r="B7984" s="254" t="s">
        <v>8345</v>
      </c>
    </row>
    <row r="7985" spans="1:2">
      <c r="A7985" t="str">
        <f t="shared" si="124"/>
        <v>69744</v>
      </c>
      <c r="B7985" s="254" t="s">
        <v>8346</v>
      </c>
    </row>
    <row r="7986" spans="1:2">
      <c r="A7986" t="str">
        <f t="shared" si="124"/>
        <v>69746</v>
      </c>
      <c r="B7986" s="254" t="s">
        <v>8347</v>
      </c>
    </row>
    <row r="7987" spans="1:2">
      <c r="A7987" t="str">
        <f t="shared" si="124"/>
        <v>69747</v>
      </c>
      <c r="B7987" s="254" t="s">
        <v>8348</v>
      </c>
    </row>
    <row r="7988" spans="1:2">
      <c r="A7988" t="str">
        <f t="shared" si="124"/>
        <v>69748</v>
      </c>
      <c r="B7988" s="254" t="s">
        <v>8349</v>
      </c>
    </row>
    <row r="7989" spans="1:2">
      <c r="A7989" t="str">
        <f t="shared" si="124"/>
        <v>69749</v>
      </c>
      <c r="B7989" s="254" t="s">
        <v>8350</v>
      </c>
    </row>
    <row r="7990" spans="1:2">
      <c r="A7990" t="str">
        <f t="shared" si="124"/>
        <v>69750</v>
      </c>
      <c r="B7990" s="254" t="s">
        <v>8351</v>
      </c>
    </row>
    <row r="7991" spans="1:2">
      <c r="A7991" t="str">
        <f t="shared" si="124"/>
        <v>69751</v>
      </c>
      <c r="B7991" s="254" t="s">
        <v>8352</v>
      </c>
    </row>
    <row r="7992" spans="1:2">
      <c r="A7992" t="str">
        <f t="shared" si="124"/>
        <v>69752</v>
      </c>
      <c r="B7992" s="254" t="s">
        <v>8353</v>
      </c>
    </row>
    <row r="7993" spans="1:2">
      <c r="A7993" t="str">
        <f t="shared" si="124"/>
        <v>69753</v>
      </c>
      <c r="B7993" s="254" t="s">
        <v>8354</v>
      </c>
    </row>
    <row r="7994" spans="1:2">
      <c r="A7994" t="str">
        <f t="shared" si="124"/>
        <v>69754</v>
      </c>
      <c r="B7994" s="254" t="s">
        <v>8355</v>
      </c>
    </row>
    <row r="7995" spans="1:2">
      <c r="A7995" t="str">
        <f t="shared" si="124"/>
        <v>69757</v>
      </c>
      <c r="B7995" s="254" t="s">
        <v>8356</v>
      </c>
    </row>
    <row r="7996" spans="1:2">
      <c r="A7996" t="str">
        <f t="shared" si="124"/>
        <v>69758</v>
      </c>
      <c r="B7996" s="254" t="s">
        <v>8357</v>
      </c>
    </row>
    <row r="7997" spans="1:2">
      <c r="A7997" t="str">
        <f t="shared" si="124"/>
        <v>69759</v>
      </c>
      <c r="B7997" s="254" t="s">
        <v>8358</v>
      </c>
    </row>
    <row r="7998" spans="1:2">
      <c r="A7998" t="str">
        <f t="shared" si="124"/>
        <v>69760</v>
      </c>
      <c r="B7998" s="254" t="s">
        <v>8359</v>
      </c>
    </row>
    <row r="7999" spans="1:2">
      <c r="A7999" t="str">
        <f t="shared" si="124"/>
        <v>69761</v>
      </c>
      <c r="B7999" s="254" t="s">
        <v>8360</v>
      </c>
    </row>
    <row r="8000" spans="1:2">
      <c r="A8000" t="str">
        <f t="shared" si="124"/>
        <v>69762</v>
      </c>
      <c r="B8000" s="254" t="s">
        <v>8361</v>
      </c>
    </row>
    <row r="8001" spans="1:2">
      <c r="A8001" t="str">
        <f t="shared" si="124"/>
        <v>69763</v>
      </c>
      <c r="B8001" s="254" t="s">
        <v>8362</v>
      </c>
    </row>
    <row r="8002" spans="1:2">
      <c r="A8002" t="str">
        <f t="shared" si="124"/>
        <v>69764</v>
      </c>
      <c r="B8002" s="254" t="s">
        <v>8363</v>
      </c>
    </row>
    <row r="8003" spans="1:2">
      <c r="A8003" t="str">
        <f t="shared" ref="A8003:A8066" si="125">LEFT(B8003,5)</f>
        <v>69765</v>
      </c>
      <c r="B8003" s="254" t="s">
        <v>8364</v>
      </c>
    </row>
    <row r="8004" spans="1:2">
      <c r="A8004" t="str">
        <f t="shared" si="125"/>
        <v>69767</v>
      </c>
      <c r="B8004" s="254" t="s">
        <v>8365</v>
      </c>
    </row>
    <row r="8005" spans="1:2">
      <c r="A8005" t="str">
        <f t="shared" si="125"/>
        <v>69769</v>
      </c>
      <c r="B8005" s="254" t="s">
        <v>8366</v>
      </c>
    </row>
    <row r="8006" spans="1:2">
      <c r="A8006" t="str">
        <f t="shared" si="125"/>
        <v>69771</v>
      </c>
      <c r="B8006" s="254" t="s">
        <v>8367</v>
      </c>
    </row>
    <row r="8007" spans="1:2">
      <c r="A8007" t="str">
        <f t="shared" si="125"/>
        <v>69774</v>
      </c>
      <c r="B8007" s="254" t="s">
        <v>8368</v>
      </c>
    </row>
    <row r="8008" spans="1:2">
      <c r="A8008" t="str">
        <f t="shared" si="125"/>
        <v>69775</v>
      </c>
      <c r="B8008" s="254" t="s">
        <v>8369</v>
      </c>
    </row>
    <row r="8009" spans="1:2">
      <c r="A8009" t="str">
        <f t="shared" si="125"/>
        <v>69776</v>
      </c>
      <c r="B8009" s="254" t="s">
        <v>8370</v>
      </c>
    </row>
    <row r="8010" spans="1:2">
      <c r="A8010" t="str">
        <f t="shared" si="125"/>
        <v>69777</v>
      </c>
      <c r="B8010" s="254" t="s">
        <v>8371</v>
      </c>
    </row>
    <row r="8011" spans="1:2">
      <c r="A8011" t="str">
        <f t="shared" si="125"/>
        <v>69778</v>
      </c>
      <c r="B8011" s="254" t="s">
        <v>8372</v>
      </c>
    </row>
    <row r="8012" spans="1:2">
      <c r="A8012" t="str">
        <f t="shared" si="125"/>
        <v>69780</v>
      </c>
      <c r="B8012" s="254" t="s">
        <v>8373</v>
      </c>
    </row>
    <row r="8013" spans="1:2">
      <c r="A8013" t="str">
        <f t="shared" si="125"/>
        <v>69781</v>
      </c>
      <c r="B8013" s="254" t="s">
        <v>8374</v>
      </c>
    </row>
    <row r="8014" spans="1:2">
      <c r="A8014" t="str">
        <f t="shared" si="125"/>
        <v>69782</v>
      </c>
      <c r="B8014" s="254" t="s">
        <v>8375</v>
      </c>
    </row>
    <row r="8015" spans="1:2">
      <c r="A8015" t="str">
        <f t="shared" si="125"/>
        <v>69783</v>
      </c>
      <c r="B8015" s="254" t="s">
        <v>8376</v>
      </c>
    </row>
    <row r="8016" spans="1:2">
      <c r="A8016" t="str">
        <f t="shared" si="125"/>
        <v>69784</v>
      </c>
      <c r="B8016" s="254" t="s">
        <v>8377</v>
      </c>
    </row>
    <row r="8017" spans="1:2">
      <c r="A8017" t="str">
        <f t="shared" si="125"/>
        <v>69785</v>
      </c>
      <c r="B8017" s="254" t="s">
        <v>8378</v>
      </c>
    </row>
    <row r="8018" spans="1:2">
      <c r="A8018" t="str">
        <f t="shared" si="125"/>
        <v>69786</v>
      </c>
      <c r="B8018" s="254" t="s">
        <v>8379</v>
      </c>
    </row>
    <row r="8019" spans="1:2">
      <c r="A8019" t="str">
        <f t="shared" si="125"/>
        <v>69787</v>
      </c>
      <c r="B8019" s="254" t="s">
        <v>8380</v>
      </c>
    </row>
    <row r="8020" spans="1:2">
      <c r="A8020" t="str">
        <f t="shared" si="125"/>
        <v>69788</v>
      </c>
      <c r="B8020" s="254" t="s">
        <v>8381</v>
      </c>
    </row>
    <row r="8021" spans="1:2">
      <c r="A8021" t="str">
        <f t="shared" si="125"/>
        <v>69789</v>
      </c>
      <c r="B8021" s="254" t="s">
        <v>8382</v>
      </c>
    </row>
    <row r="8022" spans="1:2">
      <c r="A8022" t="str">
        <f t="shared" si="125"/>
        <v>69791</v>
      </c>
      <c r="B8022" s="254" t="s">
        <v>8383</v>
      </c>
    </row>
    <row r="8023" spans="1:2">
      <c r="A8023" t="str">
        <f t="shared" si="125"/>
        <v>69792</v>
      </c>
      <c r="B8023" s="254" t="s">
        <v>8384</v>
      </c>
    </row>
    <row r="8024" spans="1:2">
      <c r="A8024" t="str">
        <f t="shared" si="125"/>
        <v>69793</v>
      </c>
      <c r="B8024" s="254" t="s">
        <v>8385</v>
      </c>
    </row>
    <row r="8025" spans="1:2">
      <c r="A8025" t="str">
        <f t="shared" si="125"/>
        <v>69794</v>
      </c>
      <c r="B8025" s="254" t="s">
        <v>8386</v>
      </c>
    </row>
    <row r="8026" spans="1:2">
      <c r="A8026" t="str">
        <f t="shared" si="125"/>
        <v>69795</v>
      </c>
      <c r="B8026" s="254" t="s">
        <v>8387</v>
      </c>
    </row>
    <row r="8027" spans="1:2">
      <c r="A8027" t="str">
        <f t="shared" si="125"/>
        <v>69796</v>
      </c>
      <c r="B8027" s="254" t="s">
        <v>8388</v>
      </c>
    </row>
    <row r="8028" spans="1:2">
      <c r="A8028" t="str">
        <f t="shared" si="125"/>
        <v>69798</v>
      </c>
      <c r="B8028" s="254" t="s">
        <v>8389</v>
      </c>
    </row>
    <row r="8029" spans="1:2">
      <c r="A8029" t="str">
        <f t="shared" si="125"/>
        <v>69799</v>
      </c>
      <c r="B8029" s="254" t="s">
        <v>8390</v>
      </c>
    </row>
    <row r="8030" spans="1:2">
      <c r="A8030" t="str">
        <f t="shared" si="125"/>
        <v>69800</v>
      </c>
      <c r="B8030" s="254" t="s">
        <v>8391</v>
      </c>
    </row>
    <row r="8031" spans="1:2">
      <c r="A8031" t="str">
        <f t="shared" si="125"/>
        <v>69801</v>
      </c>
      <c r="B8031" s="254" t="s">
        <v>8392</v>
      </c>
    </row>
    <row r="8032" spans="1:2">
      <c r="A8032" t="str">
        <f t="shared" si="125"/>
        <v>69802</v>
      </c>
      <c r="B8032" s="254" t="s">
        <v>8393</v>
      </c>
    </row>
    <row r="8033" spans="1:2">
      <c r="A8033" t="str">
        <f t="shared" si="125"/>
        <v>69803</v>
      </c>
      <c r="B8033" s="254" t="s">
        <v>8394</v>
      </c>
    </row>
    <row r="8034" spans="1:2">
      <c r="A8034" t="str">
        <f t="shared" si="125"/>
        <v>69804</v>
      </c>
      <c r="B8034" s="254" t="s">
        <v>8395</v>
      </c>
    </row>
    <row r="8035" spans="1:2">
      <c r="A8035" t="str">
        <f t="shared" si="125"/>
        <v>69807</v>
      </c>
      <c r="B8035" s="254" t="s">
        <v>8396</v>
      </c>
    </row>
    <row r="8036" spans="1:2">
      <c r="A8036" t="str">
        <f t="shared" si="125"/>
        <v>69810</v>
      </c>
      <c r="B8036" s="254" t="s">
        <v>8397</v>
      </c>
    </row>
    <row r="8037" spans="1:2">
      <c r="A8037" t="str">
        <f t="shared" si="125"/>
        <v>69811</v>
      </c>
      <c r="B8037" s="254" t="s">
        <v>8398</v>
      </c>
    </row>
    <row r="8038" spans="1:2">
      <c r="A8038" t="str">
        <f t="shared" si="125"/>
        <v>69812</v>
      </c>
      <c r="B8038" s="254" t="s">
        <v>8399</v>
      </c>
    </row>
    <row r="8039" spans="1:2">
      <c r="A8039" t="str">
        <f t="shared" si="125"/>
        <v>69813</v>
      </c>
      <c r="B8039" s="254" t="s">
        <v>8400</v>
      </c>
    </row>
    <row r="8040" spans="1:2">
      <c r="A8040" t="str">
        <f t="shared" si="125"/>
        <v>69814</v>
      </c>
      <c r="B8040" s="254" t="s">
        <v>8401</v>
      </c>
    </row>
    <row r="8041" spans="1:2">
      <c r="A8041" t="str">
        <f t="shared" si="125"/>
        <v>69815</v>
      </c>
      <c r="B8041" s="254" t="s">
        <v>8402</v>
      </c>
    </row>
    <row r="8042" spans="1:2">
      <c r="A8042" t="str">
        <f t="shared" si="125"/>
        <v>69817</v>
      </c>
      <c r="B8042" s="254" t="s">
        <v>8403</v>
      </c>
    </row>
    <row r="8043" spans="1:2">
      <c r="A8043" t="str">
        <f t="shared" si="125"/>
        <v>69818</v>
      </c>
      <c r="B8043" s="254" t="s">
        <v>8404</v>
      </c>
    </row>
    <row r="8044" spans="1:2">
      <c r="A8044" t="str">
        <f t="shared" si="125"/>
        <v>69820</v>
      </c>
      <c r="B8044" s="254" t="s">
        <v>8405</v>
      </c>
    </row>
    <row r="8045" spans="1:2">
      <c r="A8045" t="str">
        <f t="shared" si="125"/>
        <v>69821</v>
      </c>
      <c r="B8045" s="254" t="s">
        <v>8406</v>
      </c>
    </row>
    <row r="8046" spans="1:2">
      <c r="A8046" t="str">
        <f t="shared" si="125"/>
        <v>69822</v>
      </c>
      <c r="B8046" s="254" t="s">
        <v>8407</v>
      </c>
    </row>
    <row r="8047" spans="1:2">
      <c r="A8047" t="str">
        <f t="shared" si="125"/>
        <v>69823</v>
      </c>
      <c r="B8047" s="254" t="s">
        <v>8408</v>
      </c>
    </row>
    <row r="8048" spans="1:2">
      <c r="A8048" t="str">
        <f t="shared" si="125"/>
        <v>69824</v>
      </c>
      <c r="B8048" s="254" t="s">
        <v>8409</v>
      </c>
    </row>
    <row r="8049" spans="1:2">
      <c r="A8049" t="str">
        <f t="shared" si="125"/>
        <v>69825</v>
      </c>
      <c r="B8049" s="254" t="s">
        <v>8410</v>
      </c>
    </row>
    <row r="8050" spans="1:2">
      <c r="A8050" t="str">
        <f t="shared" si="125"/>
        <v>69826</v>
      </c>
      <c r="B8050" s="254" t="s">
        <v>8411</v>
      </c>
    </row>
    <row r="8051" spans="1:2">
      <c r="A8051" t="str">
        <f t="shared" si="125"/>
        <v>69827</v>
      </c>
      <c r="B8051" s="254" t="s">
        <v>8412</v>
      </c>
    </row>
    <row r="8052" spans="1:2">
      <c r="A8052" t="str">
        <f t="shared" si="125"/>
        <v>69829</v>
      </c>
      <c r="B8052" s="254" t="s">
        <v>8413</v>
      </c>
    </row>
    <row r="8053" spans="1:2">
      <c r="A8053" t="str">
        <f t="shared" si="125"/>
        <v>69831</v>
      </c>
      <c r="B8053" s="254" t="s">
        <v>8414</v>
      </c>
    </row>
    <row r="8054" spans="1:2">
      <c r="A8054" t="str">
        <f t="shared" si="125"/>
        <v>69832</v>
      </c>
      <c r="B8054" s="254" t="s">
        <v>8415</v>
      </c>
    </row>
    <row r="8055" spans="1:2">
      <c r="A8055" t="str">
        <f t="shared" si="125"/>
        <v>69833</v>
      </c>
      <c r="B8055" s="254" t="s">
        <v>8416</v>
      </c>
    </row>
    <row r="8056" spans="1:2">
      <c r="A8056" t="str">
        <f t="shared" si="125"/>
        <v>69835</v>
      </c>
      <c r="B8056" s="254" t="s">
        <v>8417</v>
      </c>
    </row>
    <row r="8057" spans="1:2">
      <c r="A8057" t="str">
        <f t="shared" si="125"/>
        <v>69836</v>
      </c>
      <c r="B8057" s="254" t="s">
        <v>8418</v>
      </c>
    </row>
    <row r="8058" spans="1:2">
      <c r="A8058" t="str">
        <f t="shared" si="125"/>
        <v>69842</v>
      </c>
      <c r="B8058" s="254" t="s">
        <v>8419</v>
      </c>
    </row>
    <row r="8059" spans="1:2">
      <c r="A8059" t="str">
        <f t="shared" si="125"/>
        <v>69845</v>
      </c>
      <c r="B8059" s="254" t="s">
        <v>8420</v>
      </c>
    </row>
    <row r="8060" spans="1:2">
      <c r="A8060" t="str">
        <f t="shared" si="125"/>
        <v>69848</v>
      </c>
      <c r="B8060" s="254" t="s">
        <v>8421</v>
      </c>
    </row>
    <row r="8061" spans="1:2">
      <c r="A8061" t="str">
        <f t="shared" si="125"/>
        <v>69849</v>
      </c>
      <c r="B8061" s="254" t="s">
        <v>8422</v>
      </c>
    </row>
    <row r="8062" spans="1:2">
      <c r="A8062" t="str">
        <f t="shared" si="125"/>
        <v>69850</v>
      </c>
      <c r="B8062" s="254" t="s">
        <v>8423</v>
      </c>
    </row>
    <row r="8063" spans="1:2">
      <c r="A8063" t="str">
        <f t="shared" si="125"/>
        <v>69851</v>
      </c>
      <c r="B8063" s="254" t="s">
        <v>8424</v>
      </c>
    </row>
    <row r="8064" spans="1:2">
      <c r="A8064" t="str">
        <f t="shared" si="125"/>
        <v>69852</v>
      </c>
      <c r="B8064" s="254" t="s">
        <v>8425</v>
      </c>
    </row>
    <row r="8065" spans="1:2">
      <c r="A8065" t="str">
        <f t="shared" si="125"/>
        <v>69853</v>
      </c>
      <c r="B8065" s="254" t="s">
        <v>8426</v>
      </c>
    </row>
    <row r="8066" spans="1:2">
      <c r="A8066" t="str">
        <f t="shared" si="125"/>
        <v>69854</v>
      </c>
      <c r="B8066" s="254" t="s">
        <v>8427</v>
      </c>
    </row>
    <row r="8067" spans="1:2">
      <c r="A8067" t="str">
        <f t="shared" ref="A8067:A8130" si="126">LEFT(B8067,5)</f>
        <v>69855</v>
      </c>
      <c r="B8067" s="254" t="s">
        <v>8428</v>
      </c>
    </row>
    <row r="8068" spans="1:2">
      <c r="A8068" t="str">
        <f t="shared" si="126"/>
        <v>69856</v>
      </c>
      <c r="B8068" s="254" t="s">
        <v>8429</v>
      </c>
    </row>
    <row r="8069" spans="1:2">
      <c r="A8069" t="str">
        <f t="shared" si="126"/>
        <v>69857</v>
      </c>
      <c r="B8069" s="254" t="s">
        <v>8430</v>
      </c>
    </row>
    <row r="8070" spans="1:2">
      <c r="A8070" t="str">
        <f t="shared" si="126"/>
        <v>69858</v>
      </c>
      <c r="B8070" s="254" t="s">
        <v>8431</v>
      </c>
    </row>
    <row r="8071" spans="1:2">
      <c r="A8071" t="str">
        <f t="shared" si="126"/>
        <v>69859</v>
      </c>
      <c r="B8071" s="254" t="s">
        <v>8432</v>
      </c>
    </row>
    <row r="8072" spans="1:2">
      <c r="A8072" t="str">
        <f t="shared" si="126"/>
        <v>69860</v>
      </c>
      <c r="B8072" s="254" t="s">
        <v>8433</v>
      </c>
    </row>
    <row r="8073" spans="1:2">
      <c r="A8073" t="str">
        <f t="shared" si="126"/>
        <v>69861</v>
      </c>
      <c r="B8073" s="254" t="s">
        <v>8434</v>
      </c>
    </row>
    <row r="8074" spans="1:2">
      <c r="A8074" t="str">
        <f t="shared" si="126"/>
        <v>69862</v>
      </c>
      <c r="B8074" s="254" t="s">
        <v>8435</v>
      </c>
    </row>
    <row r="8075" spans="1:2">
      <c r="A8075" t="str">
        <f t="shared" si="126"/>
        <v>69863</v>
      </c>
      <c r="B8075" s="254" t="s">
        <v>8436</v>
      </c>
    </row>
    <row r="8076" spans="1:2">
      <c r="A8076" t="str">
        <f t="shared" si="126"/>
        <v>69864</v>
      </c>
      <c r="B8076" s="254" t="s">
        <v>8437</v>
      </c>
    </row>
    <row r="8077" spans="1:2">
      <c r="A8077" t="str">
        <f t="shared" si="126"/>
        <v>69865</v>
      </c>
      <c r="B8077" s="254" t="s">
        <v>8438</v>
      </c>
    </row>
    <row r="8078" spans="1:2">
      <c r="A8078" t="str">
        <f t="shared" si="126"/>
        <v>69866</v>
      </c>
      <c r="B8078" s="254" t="s">
        <v>8439</v>
      </c>
    </row>
    <row r="8079" spans="1:2">
      <c r="A8079" t="str">
        <f t="shared" si="126"/>
        <v>69867</v>
      </c>
      <c r="B8079" s="254" t="s">
        <v>8440</v>
      </c>
    </row>
    <row r="8080" spans="1:2">
      <c r="A8080" t="str">
        <f t="shared" si="126"/>
        <v>69868</v>
      </c>
      <c r="B8080" s="254" t="s">
        <v>8441</v>
      </c>
    </row>
    <row r="8081" spans="1:2">
      <c r="A8081" t="str">
        <f t="shared" si="126"/>
        <v>69869</v>
      </c>
      <c r="B8081" s="254" t="s">
        <v>8442</v>
      </c>
    </row>
    <row r="8082" spans="1:2">
      <c r="A8082" t="str">
        <f t="shared" si="126"/>
        <v>69870</v>
      </c>
      <c r="B8082" s="254" t="s">
        <v>8443</v>
      </c>
    </row>
    <row r="8083" spans="1:2">
      <c r="A8083" t="str">
        <f t="shared" si="126"/>
        <v>69871</v>
      </c>
      <c r="B8083" s="254" t="s">
        <v>8444</v>
      </c>
    </row>
    <row r="8084" spans="1:2">
      <c r="A8084" t="str">
        <f t="shared" si="126"/>
        <v>69872</v>
      </c>
      <c r="B8084" s="254" t="s">
        <v>8445</v>
      </c>
    </row>
    <row r="8085" spans="1:2">
      <c r="A8085" t="str">
        <f t="shared" si="126"/>
        <v>69873</v>
      </c>
      <c r="B8085" s="254" t="s">
        <v>8446</v>
      </c>
    </row>
    <row r="8086" spans="1:2">
      <c r="A8086" t="str">
        <f t="shared" si="126"/>
        <v>69874</v>
      </c>
      <c r="B8086" s="254" t="s">
        <v>8447</v>
      </c>
    </row>
    <row r="8087" spans="1:2">
      <c r="A8087" t="str">
        <f t="shared" si="126"/>
        <v>69875</v>
      </c>
      <c r="B8087" s="254" t="s">
        <v>8448</v>
      </c>
    </row>
    <row r="8088" spans="1:2">
      <c r="A8088" t="str">
        <f t="shared" si="126"/>
        <v>69876</v>
      </c>
      <c r="B8088" s="254" t="s">
        <v>8449</v>
      </c>
    </row>
    <row r="8089" spans="1:2">
      <c r="A8089" t="str">
        <f t="shared" si="126"/>
        <v>69877</v>
      </c>
      <c r="B8089" s="254" t="s">
        <v>8450</v>
      </c>
    </row>
    <row r="8090" spans="1:2">
      <c r="A8090" t="str">
        <f t="shared" si="126"/>
        <v>69878</v>
      </c>
      <c r="B8090" s="254" t="s">
        <v>8451</v>
      </c>
    </row>
    <row r="8091" spans="1:2">
      <c r="A8091" t="str">
        <f t="shared" si="126"/>
        <v>69879</v>
      </c>
      <c r="B8091" s="254" t="s">
        <v>8452</v>
      </c>
    </row>
    <row r="8092" spans="1:2">
      <c r="A8092" t="str">
        <f t="shared" si="126"/>
        <v>69880</v>
      </c>
      <c r="B8092" s="254" t="s">
        <v>8453</v>
      </c>
    </row>
    <row r="8093" spans="1:2">
      <c r="A8093" t="str">
        <f t="shared" si="126"/>
        <v>69881</v>
      </c>
      <c r="B8093" s="254" t="s">
        <v>8454</v>
      </c>
    </row>
    <row r="8094" spans="1:2">
      <c r="A8094" t="str">
        <f t="shared" si="126"/>
        <v>69882</v>
      </c>
      <c r="B8094" s="254" t="s">
        <v>8455</v>
      </c>
    </row>
    <row r="8095" spans="1:2">
      <c r="A8095" t="str">
        <f t="shared" si="126"/>
        <v>69883</v>
      </c>
      <c r="B8095" s="254" t="s">
        <v>8456</v>
      </c>
    </row>
    <row r="8096" spans="1:2">
      <c r="A8096" t="str">
        <f t="shared" si="126"/>
        <v>69884</v>
      </c>
      <c r="B8096" s="254" t="s">
        <v>8457</v>
      </c>
    </row>
    <row r="8097" spans="1:2">
      <c r="A8097" t="str">
        <f t="shared" si="126"/>
        <v>69885</v>
      </c>
      <c r="B8097" s="254" t="s">
        <v>8458</v>
      </c>
    </row>
    <row r="8098" spans="1:2">
      <c r="A8098" t="str">
        <f t="shared" si="126"/>
        <v>69886</v>
      </c>
      <c r="B8098" s="254" t="s">
        <v>8459</v>
      </c>
    </row>
    <row r="8099" spans="1:2">
      <c r="A8099" t="str">
        <f t="shared" si="126"/>
        <v>69887</v>
      </c>
      <c r="B8099" s="254" t="s">
        <v>8460</v>
      </c>
    </row>
    <row r="8100" spans="1:2">
      <c r="A8100" t="str">
        <f t="shared" si="126"/>
        <v>69888</v>
      </c>
      <c r="B8100" s="254" t="s">
        <v>8461</v>
      </c>
    </row>
    <row r="8101" spans="1:2">
      <c r="A8101" t="str">
        <f t="shared" si="126"/>
        <v>69889</v>
      </c>
      <c r="B8101" s="254" t="s">
        <v>8462</v>
      </c>
    </row>
    <row r="8102" spans="1:2">
      <c r="A8102" t="str">
        <f t="shared" si="126"/>
        <v>69890</v>
      </c>
      <c r="B8102" s="254" t="s">
        <v>8463</v>
      </c>
    </row>
    <row r="8103" spans="1:2">
      <c r="A8103" t="str">
        <f t="shared" si="126"/>
        <v>69891</v>
      </c>
      <c r="B8103" s="254" t="s">
        <v>8464</v>
      </c>
    </row>
    <row r="8104" spans="1:2">
      <c r="A8104" t="str">
        <f t="shared" si="126"/>
        <v>69892</v>
      </c>
      <c r="B8104" s="254" t="s">
        <v>8465</v>
      </c>
    </row>
    <row r="8105" spans="1:2">
      <c r="A8105" t="str">
        <f t="shared" si="126"/>
        <v>69893</v>
      </c>
      <c r="B8105" s="254" t="s">
        <v>8466</v>
      </c>
    </row>
    <row r="8106" spans="1:2">
      <c r="A8106" t="str">
        <f t="shared" si="126"/>
        <v>69894</v>
      </c>
      <c r="B8106" s="254" t="s">
        <v>8467</v>
      </c>
    </row>
    <row r="8107" spans="1:2">
      <c r="A8107" t="str">
        <f t="shared" si="126"/>
        <v>69895</v>
      </c>
      <c r="B8107" s="254" t="s">
        <v>8468</v>
      </c>
    </row>
    <row r="8108" spans="1:2">
      <c r="A8108" t="str">
        <f t="shared" si="126"/>
        <v>69896</v>
      </c>
      <c r="B8108" s="254" t="s">
        <v>8469</v>
      </c>
    </row>
    <row r="8109" spans="1:2">
      <c r="A8109" t="str">
        <f t="shared" si="126"/>
        <v>69898</v>
      </c>
      <c r="B8109" s="254" t="s">
        <v>8470</v>
      </c>
    </row>
    <row r="8110" spans="1:2">
      <c r="A8110" t="str">
        <f t="shared" si="126"/>
        <v>69899</v>
      </c>
      <c r="B8110" s="254" t="s">
        <v>8471</v>
      </c>
    </row>
    <row r="8111" spans="1:2">
      <c r="A8111" t="str">
        <f t="shared" si="126"/>
        <v>69900</v>
      </c>
      <c r="B8111" s="254" t="s">
        <v>8472</v>
      </c>
    </row>
    <row r="8112" spans="1:2">
      <c r="A8112" t="str">
        <f t="shared" si="126"/>
        <v>69901</v>
      </c>
      <c r="B8112" s="254" t="s">
        <v>8473</v>
      </c>
    </row>
    <row r="8113" spans="1:2">
      <c r="A8113" t="str">
        <f t="shared" si="126"/>
        <v>69902</v>
      </c>
      <c r="B8113" s="254" t="s">
        <v>8474</v>
      </c>
    </row>
    <row r="8114" spans="1:2">
      <c r="A8114" t="str">
        <f t="shared" si="126"/>
        <v>69903</v>
      </c>
      <c r="B8114" s="254" t="s">
        <v>8475</v>
      </c>
    </row>
    <row r="8115" spans="1:2">
      <c r="A8115" t="str">
        <f t="shared" si="126"/>
        <v>69906</v>
      </c>
      <c r="B8115" s="254" t="s">
        <v>8476</v>
      </c>
    </row>
    <row r="8116" spans="1:2">
      <c r="A8116" t="str">
        <f t="shared" si="126"/>
        <v>69907</v>
      </c>
      <c r="B8116" s="254" t="s">
        <v>8477</v>
      </c>
    </row>
    <row r="8117" spans="1:2">
      <c r="A8117" t="str">
        <f t="shared" si="126"/>
        <v>69908</v>
      </c>
      <c r="B8117" s="254" t="s">
        <v>8478</v>
      </c>
    </row>
    <row r="8118" spans="1:2">
      <c r="A8118" t="str">
        <f t="shared" si="126"/>
        <v>69909</v>
      </c>
      <c r="B8118" s="254" t="s">
        <v>8479</v>
      </c>
    </row>
    <row r="8119" spans="1:2">
      <c r="A8119" t="str">
        <f t="shared" si="126"/>
        <v>69910</v>
      </c>
      <c r="B8119" s="254" t="s">
        <v>8480</v>
      </c>
    </row>
    <row r="8120" spans="1:2">
      <c r="A8120" t="str">
        <f t="shared" si="126"/>
        <v>69911</v>
      </c>
      <c r="B8120" s="254" t="s">
        <v>8481</v>
      </c>
    </row>
    <row r="8121" spans="1:2">
      <c r="A8121" t="str">
        <f t="shared" si="126"/>
        <v>69912</v>
      </c>
      <c r="B8121" s="254" t="s">
        <v>8482</v>
      </c>
    </row>
    <row r="8122" spans="1:2">
      <c r="A8122" t="str">
        <f t="shared" si="126"/>
        <v>69913</v>
      </c>
      <c r="B8122" s="254" t="s">
        <v>8483</v>
      </c>
    </row>
    <row r="8123" spans="1:2">
      <c r="A8123" t="str">
        <f t="shared" si="126"/>
        <v>69914</v>
      </c>
      <c r="B8123" s="254" t="s">
        <v>8484</v>
      </c>
    </row>
    <row r="8124" spans="1:2">
      <c r="A8124" t="str">
        <f t="shared" si="126"/>
        <v>69915</v>
      </c>
      <c r="B8124" s="254" t="s">
        <v>8485</v>
      </c>
    </row>
    <row r="8125" spans="1:2">
      <c r="A8125" t="str">
        <f t="shared" si="126"/>
        <v>69916</v>
      </c>
      <c r="B8125" s="254" t="s">
        <v>8486</v>
      </c>
    </row>
    <row r="8126" spans="1:2">
      <c r="A8126" t="str">
        <f t="shared" si="126"/>
        <v>69917</v>
      </c>
      <c r="B8126" s="254" t="s">
        <v>8487</v>
      </c>
    </row>
    <row r="8127" spans="1:2">
      <c r="A8127" t="str">
        <f t="shared" si="126"/>
        <v>69918</v>
      </c>
      <c r="B8127" s="254" t="s">
        <v>8488</v>
      </c>
    </row>
    <row r="8128" spans="1:2">
      <c r="A8128" t="str">
        <f t="shared" si="126"/>
        <v>69919</v>
      </c>
      <c r="B8128" s="254" t="s">
        <v>8489</v>
      </c>
    </row>
    <row r="8129" spans="1:2">
      <c r="A8129" t="str">
        <f t="shared" si="126"/>
        <v>69920</v>
      </c>
      <c r="B8129" s="254" t="s">
        <v>8490</v>
      </c>
    </row>
    <row r="8130" spans="1:2">
      <c r="A8130" t="str">
        <f t="shared" si="126"/>
        <v>69921</v>
      </c>
      <c r="B8130" s="254" t="s">
        <v>8491</v>
      </c>
    </row>
    <row r="8131" spans="1:2">
      <c r="A8131" t="str">
        <f t="shared" ref="A8131:A8194" si="127">LEFT(B8131,5)</f>
        <v>69922</v>
      </c>
      <c r="B8131" s="254" t="s">
        <v>8492</v>
      </c>
    </row>
    <row r="8132" spans="1:2">
      <c r="A8132" t="str">
        <f t="shared" si="127"/>
        <v>69923</v>
      </c>
      <c r="B8132" s="254" t="s">
        <v>8493</v>
      </c>
    </row>
    <row r="8133" spans="1:2">
      <c r="A8133" t="str">
        <f t="shared" si="127"/>
        <v>69924</v>
      </c>
      <c r="B8133" s="254" t="s">
        <v>8494</v>
      </c>
    </row>
    <row r="8134" spans="1:2">
      <c r="A8134" t="str">
        <f t="shared" si="127"/>
        <v>69925</v>
      </c>
      <c r="B8134" s="254" t="s">
        <v>8495</v>
      </c>
    </row>
    <row r="8135" spans="1:2">
      <c r="A8135" t="str">
        <f t="shared" si="127"/>
        <v>69926</v>
      </c>
      <c r="B8135" s="254" t="s">
        <v>8496</v>
      </c>
    </row>
    <row r="8136" spans="1:2">
      <c r="A8136" t="str">
        <f t="shared" si="127"/>
        <v>69927</v>
      </c>
      <c r="B8136" s="254" t="s">
        <v>8497</v>
      </c>
    </row>
    <row r="8137" spans="1:2">
      <c r="A8137" t="str">
        <f t="shared" si="127"/>
        <v>69928</v>
      </c>
      <c r="B8137" s="254" t="s">
        <v>8498</v>
      </c>
    </row>
    <row r="8138" spans="1:2">
      <c r="A8138" t="str">
        <f t="shared" si="127"/>
        <v>69929</v>
      </c>
      <c r="B8138" s="254" t="s">
        <v>8499</v>
      </c>
    </row>
    <row r="8139" spans="1:2">
      <c r="A8139" t="str">
        <f t="shared" si="127"/>
        <v>69930</v>
      </c>
      <c r="B8139" s="254" t="s">
        <v>8500</v>
      </c>
    </row>
    <row r="8140" spans="1:2">
      <c r="A8140" t="str">
        <f t="shared" si="127"/>
        <v>69931</v>
      </c>
      <c r="B8140" s="254" t="s">
        <v>8501</v>
      </c>
    </row>
    <row r="8141" spans="1:2">
      <c r="A8141" t="str">
        <f t="shared" si="127"/>
        <v>69933</v>
      </c>
      <c r="B8141" s="254" t="s">
        <v>8502</v>
      </c>
    </row>
    <row r="8142" spans="1:2">
      <c r="A8142" t="str">
        <f t="shared" si="127"/>
        <v>69934</v>
      </c>
      <c r="B8142" s="254" t="s">
        <v>8503</v>
      </c>
    </row>
    <row r="8143" spans="1:2">
      <c r="A8143" t="str">
        <f t="shared" si="127"/>
        <v>69935</v>
      </c>
      <c r="B8143" s="254" t="s">
        <v>8504</v>
      </c>
    </row>
    <row r="8144" spans="1:2">
      <c r="A8144" t="str">
        <f t="shared" si="127"/>
        <v>69936</v>
      </c>
      <c r="B8144" s="254" t="s">
        <v>8505</v>
      </c>
    </row>
    <row r="8145" spans="1:2">
      <c r="A8145" t="str">
        <f t="shared" si="127"/>
        <v>69938</v>
      </c>
      <c r="B8145" s="254" t="s">
        <v>8506</v>
      </c>
    </row>
    <row r="8146" spans="1:2">
      <c r="A8146" t="str">
        <f t="shared" si="127"/>
        <v>69940</v>
      </c>
      <c r="B8146" s="254" t="s">
        <v>8507</v>
      </c>
    </row>
    <row r="8147" spans="1:2">
      <c r="A8147" t="str">
        <f t="shared" si="127"/>
        <v>69941</v>
      </c>
      <c r="B8147" s="254" t="s">
        <v>8508</v>
      </c>
    </row>
    <row r="8148" spans="1:2">
      <c r="A8148" t="str">
        <f t="shared" si="127"/>
        <v>69942</v>
      </c>
      <c r="B8148" s="254" t="s">
        <v>8509</v>
      </c>
    </row>
    <row r="8149" spans="1:2">
      <c r="A8149" t="str">
        <f t="shared" si="127"/>
        <v>69943</v>
      </c>
      <c r="B8149" s="254" t="s">
        <v>8510</v>
      </c>
    </row>
    <row r="8150" spans="1:2">
      <c r="A8150" t="str">
        <f t="shared" si="127"/>
        <v>69944</v>
      </c>
      <c r="B8150" s="254" t="s">
        <v>8511</v>
      </c>
    </row>
    <row r="8151" spans="1:2">
      <c r="A8151" t="str">
        <f t="shared" si="127"/>
        <v>69945</v>
      </c>
      <c r="B8151" s="254" t="s">
        <v>8512</v>
      </c>
    </row>
    <row r="8152" spans="1:2">
      <c r="A8152" t="str">
        <f t="shared" si="127"/>
        <v>69946</v>
      </c>
      <c r="B8152" s="254" t="s">
        <v>8513</v>
      </c>
    </row>
    <row r="8153" spans="1:2">
      <c r="A8153" t="str">
        <f t="shared" si="127"/>
        <v>69948</v>
      </c>
      <c r="B8153" s="254" t="s">
        <v>8514</v>
      </c>
    </row>
    <row r="8154" spans="1:2">
      <c r="A8154" t="str">
        <f t="shared" si="127"/>
        <v>69949</v>
      </c>
      <c r="B8154" s="254" t="s">
        <v>8515</v>
      </c>
    </row>
    <row r="8155" spans="1:2">
      <c r="A8155" t="str">
        <f t="shared" si="127"/>
        <v>69950</v>
      </c>
      <c r="B8155" s="254" t="s">
        <v>8516</v>
      </c>
    </row>
    <row r="8156" spans="1:2">
      <c r="A8156" t="str">
        <f t="shared" si="127"/>
        <v>69951</v>
      </c>
      <c r="B8156" s="254" t="s">
        <v>8517</v>
      </c>
    </row>
    <row r="8157" spans="1:2">
      <c r="A8157" t="str">
        <f t="shared" si="127"/>
        <v>69953</v>
      </c>
      <c r="B8157" s="254" t="s">
        <v>8518</v>
      </c>
    </row>
    <row r="8158" spans="1:2">
      <c r="A8158" t="str">
        <f t="shared" si="127"/>
        <v>69954</v>
      </c>
      <c r="B8158" s="254" t="s">
        <v>8519</v>
      </c>
    </row>
    <row r="8159" spans="1:2">
      <c r="A8159" t="str">
        <f t="shared" si="127"/>
        <v>69955</v>
      </c>
      <c r="B8159" s="254" t="s">
        <v>8520</v>
      </c>
    </row>
    <row r="8160" spans="1:2">
      <c r="A8160" t="str">
        <f t="shared" si="127"/>
        <v>69956</v>
      </c>
      <c r="B8160" s="254" t="s">
        <v>8521</v>
      </c>
    </row>
    <row r="8161" spans="1:2">
      <c r="A8161" t="str">
        <f t="shared" si="127"/>
        <v>69957</v>
      </c>
      <c r="B8161" s="254" t="s">
        <v>8522</v>
      </c>
    </row>
    <row r="8162" spans="1:2">
      <c r="A8162" t="str">
        <f t="shared" si="127"/>
        <v>69958</v>
      </c>
      <c r="B8162" s="254" t="s">
        <v>8523</v>
      </c>
    </row>
    <row r="8163" spans="1:2">
      <c r="A8163" t="str">
        <f t="shared" si="127"/>
        <v>69959</v>
      </c>
      <c r="B8163" s="254" t="s">
        <v>8524</v>
      </c>
    </row>
    <row r="8164" spans="1:2">
      <c r="A8164" t="str">
        <f t="shared" si="127"/>
        <v>69960</v>
      </c>
      <c r="B8164" s="254" t="s">
        <v>8525</v>
      </c>
    </row>
    <row r="8165" spans="1:2">
      <c r="A8165" t="str">
        <f t="shared" si="127"/>
        <v>69961</v>
      </c>
      <c r="B8165" s="254" t="s">
        <v>8526</v>
      </c>
    </row>
    <row r="8166" spans="1:2">
      <c r="A8166" t="str">
        <f t="shared" si="127"/>
        <v>69962</v>
      </c>
      <c r="B8166" s="254" t="s">
        <v>8527</v>
      </c>
    </row>
    <row r="8167" spans="1:2">
      <c r="A8167" t="str">
        <f t="shared" si="127"/>
        <v>69963</v>
      </c>
      <c r="B8167" s="254" t="s">
        <v>8528</v>
      </c>
    </row>
    <row r="8168" spans="1:2">
      <c r="A8168" t="str">
        <f t="shared" si="127"/>
        <v>69964</v>
      </c>
      <c r="B8168" s="254" t="s">
        <v>8529</v>
      </c>
    </row>
    <row r="8169" spans="1:2">
      <c r="A8169" t="str">
        <f t="shared" si="127"/>
        <v>69969</v>
      </c>
      <c r="B8169" s="254" t="s">
        <v>8530</v>
      </c>
    </row>
    <row r="8170" spans="1:2">
      <c r="A8170" t="str">
        <f t="shared" si="127"/>
        <v>69970</v>
      </c>
      <c r="B8170" s="254" t="s">
        <v>8531</v>
      </c>
    </row>
    <row r="8171" spans="1:2">
      <c r="A8171" t="str">
        <f t="shared" si="127"/>
        <v>69972</v>
      </c>
      <c r="B8171" s="254" t="s">
        <v>8532</v>
      </c>
    </row>
    <row r="8172" spans="1:2">
      <c r="A8172" t="str">
        <f t="shared" si="127"/>
        <v>69973</v>
      </c>
      <c r="B8172" s="254" t="s">
        <v>8533</v>
      </c>
    </row>
    <row r="8173" spans="1:2">
      <c r="A8173" t="str">
        <f t="shared" si="127"/>
        <v>69974</v>
      </c>
      <c r="B8173" s="254" t="s">
        <v>8534</v>
      </c>
    </row>
    <row r="8174" spans="1:2">
      <c r="A8174" t="str">
        <f t="shared" si="127"/>
        <v>69975</v>
      </c>
      <c r="B8174" s="254" t="s">
        <v>8535</v>
      </c>
    </row>
    <row r="8175" spans="1:2">
      <c r="A8175" t="str">
        <f t="shared" si="127"/>
        <v>69976</v>
      </c>
      <c r="B8175" s="254" t="s">
        <v>8536</v>
      </c>
    </row>
    <row r="8176" spans="1:2">
      <c r="A8176" t="str">
        <f t="shared" si="127"/>
        <v>69977</v>
      </c>
      <c r="B8176" s="254" t="s">
        <v>8537</v>
      </c>
    </row>
    <row r="8177" spans="1:2">
      <c r="A8177" t="str">
        <f t="shared" si="127"/>
        <v>69978</v>
      </c>
      <c r="B8177" s="254" t="s">
        <v>8538</v>
      </c>
    </row>
    <row r="8178" spans="1:2">
      <c r="A8178" t="str">
        <f t="shared" si="127"/>
        <v>69979</v>
      </c>
      <c r="B8178" s="254" t="s">
        <v>8539</v>
      </c>
    </row>
    <row r="8179" spans="1:2">
      <c r="A8179" t="str">
        <f t="shared" si="127"/>
        <v>69980</v>
      </c>
      <c r="B8179" s="254" t="s">
        <v>8540</v>
      </c>
    </row>
    <row r="8180" spans="1:2">
      <c r="A8180" t="str">
        <f t="shared" si="127"/>
        <v>69981</v>
      </c>
      <c r="B8180" s="254" t="s">
        <v>8541</v>
      </c>
    </row>
    <row r="8181" spans="1:2">
      <c r="A8181" t="str">
        <f t="shared" si="127"/>
        <v>69982</v>
      </c>
      <c r="B8181" s="254" t="s">
        <v>8542</v>
      </c>
    </row>
    <row r="8182" spans="1:2">
      <c r="A8182" t="str">
        <f t="shared" si="127"/>
        <v>69983</v>
      </c>
      <c r="B8182" s="254" t="s">
        <v>8543</v>
      </c>
    </row>
    <row r="8183" spans="1:2">
      <c r="A8183" t="str">
        <f t="shared" si="127"/>
        <v>69984</v>
      </c>
      <c r="B8183" s="254" t="s">
        <v>8544</v>
      </c>
    </row>
    <row r="8184" spans="1:2">
      <c r="A8184" t="str">
        <f t="shared" si="127"/>
        <v>69985</v>
      </c>
      <c r="B8184" s="254" t="s">
        <v>8545</v>
      </c>
    </row>
    <row r="8185" spans="1:2">
      <c r="A8185" t="str">
        <f t="shared" si="127"/>
        <v>69986</v>
      </c>
      <c r="B8185" s="254" t="s">
        <v>8546</v>
      </c>
    </row>
    <row r="8186" spans="1:2">
      <c r="A8186" t="str">
        <f t="shared" si="127"/>
        <v>69987</v>
      </c>
      <c r="B8186" s="254" t="s">
        <v>8547</v>
      </c>
    </row>
    <row r="8187" spans="1:2">
      <c r="A8187" t="str">
        <f t="shared" si="127"/>
        <v>69988</v>
      </c>
      <c r="B8187" s="254" t="s">
        <v>8548</v>
      </c>
    </row>
    <row r="8188" spans="1:2">
      <c r="A8188" t="str">
        <f t="shared" si="127"/>
        <v>69989</v>
      </c>
      <c r="B8188" s="254" t="s">
        <v>8549</v>
      </c>
    </row>
    <row r="8189" spans="1:2">
      <c r="A8189" t="str">
        <f t="shared" si="127"/>
        <v>69990</v>
      </c>
      <c r="B8189" s="254" t="s">
        <v>8550</v>
      </c>
    </row>
    <row r="8190" spans="1:2">
      <c r="A8190" t="str">
        <f t="shared" si="127"/>
        <v>69992</v>
      </c>
      <c r="B8190" s="254" t="s">
        <v>8551</v>
      </c>
    </row>
    <row r="8191" spans="1:2">
      <c r="A8191" t="str">
        <f t="shared" si="127"/>
        <v>69993</v>
      </c>
      <c r="B8191" s="254" t="s">
        <v>8552</v>
      </c>
    </row>
    <row r="8192" spans="1:2">
      <c r="A8192" t="str">
        <f t="shared" si="127"/>
        <v>69994</v>
      </c>
      <c r="B8192" s="254" t="s">
        <v>8553</v>
      </c>
    </row>
    <row r="8193" spans="1:2">
      <c r="A8193" t="str">
        <f t="shared" si="127"/>
        <v>69995</v>
      </c>
      <c r="B8193" s="254" t="s">
        <v>8554</v>
      </c>
    </row>
    <row r="8194" spans="1:2">
      <c r="A8194" t="str">
        <f t="shared" si="127"/>
        <v>69996</v>
      </c>
      <c r="B8194" s="254" t="s">
        <v>8555</v>
      </c>
    </row>
    <row r="8195" spans="1:2">
      <c r="A8195" t="str">
        <f t="shared" ref="A8195:A8258" si="128">LEFT(B8195,5)</f>
        <v>69997</v>
      </c>
      <c r="B8195" s="254" t="s">
        <v>8556</v>
      </c>
    </row>
    <row r="8196" spans="1:2">
      <c r="A8196" t="str">
        <f t="shared" si="128"/>
        <v>69998</v>
      </c>
      <c r="B8196" s="254" t="s">
        <v>8557</v>
      </c>
    </row>
    <row r="8197" spans="1:2">
      <c r="A8197" t="str">
        <f t="shared" si="128"/>
        <v>69999</v>
      </c>
      <c r="B8197" s="254" t="s">
        <v>8558</v>
      </c>
    </row>
    <row r="8198" spans="1:2">
      <c r="A8198" t="str">
        <f t="shared" si="128"/>
        <v>70000</v>
      </c>
      <c r="B8198" s="254" t="s">
        <v>8559</v>
      </c>
    </row>
    <row r="8199" spans="1:2">
      <c r="A8199" t="str">
        <f t="shared" si="128"/>
        <v>70001</v>
      </c>
      <c r="B8199" s="254" t="s">
        <v>8560</v>
      </c>
    </row>
    <row r="8200" spans="1:2">
      <c r="A8200" t="str">
        <f t="shared" si="128"/>
        <v>70002</v>
      </c>
      <c r="B8200" s="254" t="s">
        <v>8561</v>
      </c>
    </row>
    <row r="8201" spans="1:2">
      <c r="A8201" t="str">
        <f t="shared" si="128"/>
        <v>70003</v>
      </c>
      <c r="B8201" s="254" t="s">
        <v>8562</v>
      </c>
    </row>
    <row r="8202" spans="1:2">
      <c r="A8202" t="str">
        <f t="shared" si="128"/>
        <v>70004</v>
      </c>
      <c r="B8202" s="254" t="s">
        <v>8563</v>
      </c>
    </row>
    <row r="8203" spans="1:2">
      <c r="A8203" t="str">
        <f t="shared" si="128"/>
        <v>70005</v>
      </c>
      <c r="B8203" s="254" t="s">
        <v>8564</v>
      </c>
    </row>
    <row r="8204" spans="1:2">
      <c r="A8204" t="str">
        <f t="shared" si="128"/>
        <v>70006</v>
      </c>
      <c r="B8204" s="254" t="s">
        <v>8565</v>
      </c>
    </row>
    <row r="8205" spans="1:2">
      <c r="A8205" t="str">
        <f t="shared" si="128"/>
        <v>70007</v>
      </c>
      <c r="B8205" s="254" t="s">
        <v>8566</v>
      </c>
    </row>
    <row r="8206" spans="1:2">
      <c r="A8206" t="str">
        <f t="shared" si="128"/>
        <v>70008</v>
      </c>
      <c r="B8206" s="254" t="s">
        <v>8567</v>
      </c>
    </row>
    <row r="8207" spans="1:2">
      <c r="A8207" t="str">
        <f t="shared" si="128"/>
        <v>70009</v>
      </c>
      <c r="B8207" s="254" t="s">
        <v>8568</v>
      </c>
    </row>
    <row r="8208" spans="1:2">
      <c r="A8208" t="str">
        <f t="shared" si="128"/>
        <v>70010</v>
      </c>
      <c r="B8208" s="254" t="s">
        <v>8569</v>
      </c>
    </row>
    <row r="8209" spans="1:2">
      <c r="A8209" t="str">
        <f t="shared" si="128"/>
        <v>70011</v>
      </c>
      <c r="B8209" s="254" t="s">
        <v>8570</v>
      </c>
    </row>
    <row r="8210" spans="1:2">
      <c r="A8210" t="str">
        <f t="shared" si="128"/>
        <v>70012</v>
      </c>
      <c r="B8210" s="254" t="s">
        <v>8571</v>
      </c>
    </row>
    <row r="8211" spans="1:2">
      <c r="A8211" t="str">
        <f t="shared" si="128"/>
        <v>70013</v>
      </c>
      <c r="B8211" s="254" t="s">
        <v>8572</v>
      </c>
    </row>
    <row r="8212" spans="1:2">
      <c r="A8212" t="str">
        <f t="shared" si="128"/>
        <v>70014</v>
      </c>
      <c r="B8212" s="254" t="s">
        <v>8573</v>
      </c>
    </row>
    <row r="8213" spans="1:2">
      <c r="A8213" t="str">
        <f t="shared" si="128"/>
        <v>70015</v>
      </c>
      <c r="B8213" s="254" t="s">
        <v>8574</v>
      </c>
    </row>
    <row r="8214" spans="1:2">
      <c r="A8214" t="str">
        <f t="shared" si="128"/>
        <v>70016</v>
      </c>
      <c r="B8214" s="254" t="s">
        <v>8575</v>
      </c>
    </row>
    <row r="8215" spans="1:2">
      <c r="A8215" t="str">
        <f t="shared" si="128"/>
        <v>70017</v>
      </c>
      <c r="B8215" s="254" t="s">
        <v>8576</v>
      </c>
    </row>
    <row r="8216" spans="1:2">
      <c r="A8216" t="str">
        <f t="shared" si="128"/>
        <v>70018</v>
      </c>
      <c r="B8216" s="254" t="s">
        <v>8577</v>
      </c>
    </row>
    <row r="8217" spans="1:2">
      <c r="A8217" t="str">
        <f t="shared" si="128"/>
        <v>70019</v>
      </c>
      <c r="B8217" s="254" t="s">
        <v>8578</v>
      </c>
    </row>
    <row r="8218" spans="1:2">
      <c r="A8218" t="str">
        <f t="shared" si="128"/>
        <v>70020</v>
      </c>
      <c r="B8218" s="254" t="s">
        <v>8579</v>
      </c>
    </row>
    <row r="8219" spans="1:2">
      <c r="A8219" t="str">
        <f t="shared" si="128"/>
        <v>70021</v>
      </c>
      <c r="B8219" s="254" t="s">
        <v>8580</v>
      </c>
    </row>
    <row r="8220" spans="1:2">
      <c r="A8220" t="str">
        <f t="shared" si="128"/>
        <v>70022</v>
      </c>
      <c r="B8220" s="254" t="s">
        <v>8581</v>
      </c>
    </row>
    <row r="8221" spans="1:2">
      <c r="A8221" t="str">
        <f t="shared" si="128"/>
        <v>70023</v>
      </c>
      <c r="B8221" s="254" t="s">
        <v>8582</v>
      </c>
    </row>
    <row r="8222" spans="1:2">
      <c r="A8222" t="str">
        <f t="shared" si="128"/>
        <v>70024</v>
      </c>
      <c r="B8222" s="254" t="s">
        <v>8583</v>
      </c>
    </row>
    <row r="8223" spans="1:2">
      <c r="A8223" t="str">
        <f t="shared" si="128"/>
        <v>70025</v>
      </c>
      <c r="B8223" s="254" t="s">
        <v>8584</v>
      </c>
    </row>
    <row r="8224" spans="1:2">
      <c r="A8224" t="str">
        <f t="shared" si="128"/>
        <v>70026</v>
      </c>
      <c r="B8224" s="254" t="s">
        <v>8585</v>
      </c>
    </row>
    <row r="8225" spans="1:2">
      <c r="A8225" t="str">
        <f t="shared" si="128"/>
        <v>70027</v>
      </c>
      <c r="B8225" s="254" t="s">
        <v>8586</v>
      </c>
    </row>
    <row r="8226" spans="1:2">
      <c r="A8226" t="str">
        <f t="shared" si="128"/>
        <v>70028</v>
      </c>
      <c r="B8226" s="254" t="s">
        <v>8587</v>
      </c>
    </row>
    <row r="8227" spans="1:2">
      <c r="A8227" t="str">
        <f t="shared" si="128"/>
        <v>70029</v>
      </c>
      <c r="B8227" s="254" t="s">
        <v>8588</v>
      </c>
    </row>
    <row r="8228" spans="1:2">
      <c r="A8228" t="str">
        <f t="shared" si="128"/>
        <v>70030</v>
      </c>
      <c r="B8228" s="254" t="s">
        <v>8589</v>
      </c>
    </row>
    <row r="8229" spans="1:2">
      <c r="A8229" t="str">
        <f t="shared" si="128"/>
        <v>70031</v>
      </c>
      <c r="B8229" s="254" t="s">
        <v>8590</v>
      </c>
    </row>
    <row r="8230" spans="1:2">
      <c r="A8230" t="str">
        <f t="shared" si="128"/>
        <v>70032</v>
      </c>
      <c r="B8230" s="254" t="s">
        <v>8591</v>
      </c>
    </row>
    <row r="8231" spans="1:2">
      <c r="A8231" t="str">
        <f t="shared" si="128"/>
        <v>70033</v>
      </c>
      <c r="B8231" s="254" t="s">
        <v>8592</v>
      </c>
    </row>
    <row r="8232" spans="1:2">
      <c r="A8232" t="str">
        <f t="shared" si="128"/>
        <v>70034</v>
      </c>
      <c r="B8232" s="254" t="s">
        <v>8593</v>
      </c>
    </row>
    <row r="8233" spans="1:2">
      <c r="A8233" t="str">
        <f t="shared" si="128"/>
        <v>70035</v>
      </c>
      <c r="B8233" s="254" t="s">
        <v>8594</v>
      </c>
    </row>
    <row r="8234" spans="1:2">
      <c r="A8234" t="str">
        <f t="shared" si="128"/>
        <v>70036</v>
      </c>
      <c r="B8234" s="254" t="s">
        <v>8595</v>
      </c>
    </row>
    <row r="8235" spans="1:2">
      <c r="A8235" t="str">
        <f t="shared" si="128"/>
        <v>70037</v>
      </c>
      <c r="B8235" s="254" t="s">
        <v>8596</v>
      </c>
    </row>
    <row r="8236" spans="1:2">
      <c r="A8236" t="str">
        <f t="shared" si="128"/>
        <v>70038</v>
      </c>
      <c r="B8236" s="254" t="s">
        <v>8597</v>
      </c>
    </row>
    <row r="8237" spans="1:2">
      <c r="A8237" t="str">
        <f t="shared" si="128"/>
        <v>70039</v>
      </c>
      <c r="B8237" s="254" t="s">
        <v>8598</v>
      </c>
    </row>
    <row r="8238" spans="1:2">
      <c r="A8238" t="str">
        <f t="shared" si="128"/>
        <v>70040</v>
      </c>
      <c r="B8238" s="254" t="s">
        <v>8599</v>
      </c>
    </row>
    <row r="8239" spans="1:2">
      <c r="A8239" t="str">
        <f t="shared" si="128"/>
        <v>70041</v>
      </c>
      <c r="B8239" s="254" t="s">
        <v>8600</v>
      </c>
    </row>
    <row r="8240" spans="1:2">
      <c r="A8240" t="str">
        <f t="shared" si="128"/>
        <v>70042</v>
      </c>
      <c r="B8240" s="254" t="s">
        <v>8601</v>
      </c>
    </row>
    <row r="8241" spans="1:2">
      <c r="A8241" t="str">
        <f t="shared" si="128"/>
        <v>70043</v>
      </c>
      <c r="B8241" s="254" t="s">
        <v>8602</v>
      </c>
    </row>
    <row r="8242" spans="1:2">
      <c r="A8242" t="str">
        <f t="shared" si="128"/>
        <v>70044</v>
      </c>
      <c r="B8242" s="254" t="s">
        <v>8603</v>
      </c>
    </row>
    <row r="8243" spans="1:2">
      <c r="A8243" t="str">
        <f t="shared" si="128"/>
        <v>70045</v>
      </c>
      <c r="B8243" s="254" t="s">
        <v>8604</v>
      </c>
    </row>
    <row r="8244" spans="1:2">
      <c r="A8244" t="str">
        <f t="shared" si="128"/>
        <v>70046</v>
      </c>
      <c r="B8244" s="254" t="s">
        <v>8605</v>
      </c>
    </row>
    <row r="8245" spans="1:2">
      <c r="A8245" t="str">
        <f t="shared" si="128"/>
        <v>70047</v>
      </c>
      <c r="B8245" s="254" t="s">
        <v>8606</v>
      </c>
    </row>
    <row r="8246" spans="1:2">
      <c r="A8246" t="str">
        <f t="shared" si="128"/>
        <v>70048</v>
      </c>
      <c r="B8246" s="254" t="s">
        <v>8607</v>
      </c>
    </row>
    <row r="8247" spans="1:2">
      <c r="A8247" t="str">
        <f t="shared" si="128"/>
        <v>70049</v>
      </c>
      <c r="B8247" s="254" t="s">
        <v>8608</v>
      </c>
    </row>
    <row r="8248" spans="1:2">
      <c r="A8248" t="str">
        <f t="shared" si="128"/>
        <v>70050</v>
      </c>
      <c r="B8248" s="254" t="s">
        <v>8609</v>
      </c>
    </row>
    <row r="8249" spans="1:2">
      <c r="A8249" t="str">
        <f t="shared" si="128"/>
        <v>70051</v>
      </c>
      <c r="B8249" s="254" t="s">
        <v>8610</v>
      </c>
    </row>
    <row r="8250" spans="1:2">
      <c r="A8250" t="str">
        <f t="shared" si="128"/>
        <v>70052</v>
      </c>
      <c r="B8250" s="254" t="s">
        <v>8611</v>
      </c>
    </row>
    <row r="8251" spans="1:2">
      <c r="A8251" t="str">
        <f t="shared" si="128"/>
        <v>70053</v>
      </c>
      <c r="B8251" s="254" t="s">
        <v>8612</v>
      </c>
    </row>
    <row r="8252" spans="1:2">
      <c r="A8252" t="str">
        <f t="shared" si="128"/>
        <v>70054</v>
      </c>
      <c r="B8252" s="254" t="s">
        <v>8613</v>
      </c>
    </row>
    <row r="8253" spans="1:2">
      <c r="A8253" t="str">
        <f t="shared" si="128"/>
        <v>70055</v>
      </c>
      <c r="B8253" s="254" t="s">
        <v>8614</v>
      </c>
    </row>
    <row r="8254" spans="1:2">
      <c r="A8254" t="str">
        <f t="shared" si="128"/>
        <v>70056</v>
      </c>
      <c r="B8254" s="254" t="s">
        <v>8615</v>
      </c>
    </row>
    <row r="8255" spans="1:2">
      <c r="A8255" t="str">
        <f t="shared" si="128"/>
        <v>70057</v>
      </c>
      <c r="B8255" s="254" t="s">
        <v>8616</v>
      </c>
    </row>
    <row r="8256" spans="1:2">
      <c r="A8256" t="str">
        <f t="shared" si="128"/>
        <v>70058</v>
      </c>
      <c r="B8256" s="254" t="s">
        <v>8617</v>
      </c>
    </row>
    <row r="8257" spans="1:2">
      <c r="A8257" t="str">
        <f t="shared" si="128"/>
        <v>70059</v>
      </c>
      <c r="B8257" s="254" t="s">
        <v>8618</v>
      </c>
    </row>
    <row r="8258" spans="1:2">
      <c r="A8258" t="str">
        <f t="shared" si="128"/>
        <v>70060</v>
      </c>
      <c r="B8258" s="254" t="s">
        <v>8619</v>
      </c>
    </row>
    <row r="8259" spans="1:2">
      <c r="A8259" t="str">
        <f t="shared" ref="A8259:A8322" si="129">LEFT(B8259,5)</f>
        <v>70061</v>
      </c>
      <c r="B8259" s="254" t="s">
        <v>8620</v>
      </c>
    </row>
    <row r="8260" spans="1:2">
      <c r="A8260" t="str">
        <f t="shared" si="129"/>
        <v>70062</v>
      </c>
      <c r="B8260" s="254" t="s">
        <v>8621</v>
      </c>
    </row>
    <row r="8261" spans="1:2">
      <c r="A8261" t="str">
        <f t="shared" si="129"/>
        <v>70063</v>
      </c>
      <c r="B8261" s="254" t="s">
        <v>8622</v>
      </c>
    </row>
    <row r="8262" spans="1:2">
      <c r="A8262" t="str">
        <f t="shared" si="129"/>
        <v>70064</v>
      </c>
      <c r="B8262" s="254" t="s">
        <v>8623</v>
      </c>
    </row>
    <row r="8263" spans="1:2">
      <c r="A8263" t="str">
        <f t="shared" si="129"/>
        <v>70065</v>
      </c>
      <c r="B8263" s="254" t="s">
        <v>8624</v>
      </c>
    </row>
    <row r="8264" spans="1:2">
      <c r="A8264" t="str">
        <f t="shared" si="129"/>
        <v>70067</v>
      </c>
      <c r="B8264" s="254" t="s">
        <v>8625</v>
      </c>
    </row>
    <row r="8265" spans="1:2">
      <c r="A8265" t="str">
        <f t="shared" si="129"/>
        <v>70068</v>
      </c>
      <c r="B8265" s="254" t="s">
        <v>8626</v>
      </c>
    </row>
    <row r="8266" spans="1:2">
      <c r="A8266" t="str">
        <f t="shared" si="129"/>
        <v>70069</v>
      </c>
      <c r="B8266" s="254" t="s">
        <v>8627</v>
      </c>
    </row>
    <row r="8267" spans="1:2">
      <c r="A8267" t="str">
        <f t="shared" si="129"/>
        <v>70070</v>
      </c>
      <c r="B8267" s="254" t="s">
        <v>8628</v>
      </c>
    </row>
    <row r="8268" spans="1:2">
      <c r="A8268" t="str">
        <f t="shared" si="129"/>
        <v>70071</v>
      </c>
      <c r="B8268" s="254" t="s">
        <v>8629</v>
      </c>
    </row>
    <row r="8269" spans="1:2">
      <c r="A8269" t="str">
        <f t="shared" si="129"/>
        <v>70072</v>
      </c>
      <c r="B8269" s="254" t="s">
        <v>8630</v>
      </c>
    </row>
    <row r="8270" spans="1:2">
      <c r="A8270" t="str">
        <f t="shared" si="129"/>
        <v>70073</v>
      </c>
      <c r="B8270" s="254" t="s">
        <v>8631</v>
      </c>
    </row>
    <row r="8271" spans="1:2">
      <c r="A8271" t="str">
        <f t="shared" si="129"/>
        <v>70074</v>
      </c>
      <c r="B8271" s="254" t="s">
        <v>8632</v>
      </c>
    </row>
    <row r="8272" spans="1:2">
      <c r="A8272" t="str">
        <f t="shared" si="129"/>
        <v>70075</v>
      </c>
      <c r="B8272" s="254" t="s">
        <v>8633</v>
      </c>
    </row>
    <row r="8273" spans="1:2">
      <c r="A8273" t="str">
        <f t="shared" si="129"/>
        <v>70076</v>
      </c>
      <c r="B8273" s="254" t="s">
        <v>8634</v>
      </c>
    </row>
    <row r="8274" spans="1:2">
      <c r="A8274" t="str">
        <f t="shared" si="129"/>
        <v>70077</v>
      </c>
      <c r="B8274" s="254" t="s">
        <v>8635</v>
      </c>
    </row>
    <row r="8275" spans="1:2">
      <c r="A8275" t="str">
        <f t="shared" si="129"/>
        <v>70078</v>
      </c>
      <c r="B8275" s="254" t="s">
        <v>8636</v>
      </c>
    </row>
    <row r="8276" spans="1:2">
      <c r="A8276" t="str">
        <f t="shared" si="129"/>
        <v>70079</v>
      </c>
      <c r="B8276" s="254" t="s">
        <v>8637</v>
      </c>
    </row>
    <row r="8277" spans="1:2">
      <c r="A8277" t="str">
        <f t="shared" si="129"/>
        <v>70080</v>
      </c>
      <c r="B8277" s="254" t="s">
        <v>8638</v>
      </c>
    </row>
    <row r="8278" spans="1:2">
      <c r="A8278" t="str">
        <f t="shared" si="129"/>
        <v>70084</v>
      </c>
      <c r="B8278" s="254" t="s">
        <v>8639</v>
      </c>
    </row>
    <row r="8279" spans="1:2">
      <c r="A8279" t="str">
        <f t="shared" si="129"/>
        <v>70085</v>
      </c>
      <c r="B8279" s="254" t="s">
        <v>8640</v>
      </c>
    </row>
    <row r="8280" spans="1:2">
      <c r="A8280" t="str">
        <f t="shared" si="129"/>
        <v>70086</v>
      </c>
      <c r="B8280" s="254" t="s">
        <v>8641</v>
      </c>
    </row>
    <row r="8281" spans="1:2">
      <c r="A8281" t="str">
        <f t="shared" si="129"/>
        <v>70087</v>
      </c>
      <c r="B8281" s="254" t="s">
        <v>8642</v>
      </c>
    </row>
    <row r="8282" spans="1:2">
      <c r="A8282" t="str">
        <f t="shared" si="129"/>
        <v>70088</v>
      </c>
      <c r="B8282" s="254" t="s">
        <v>8643</v>
      </c>
    </row>
    <row r="8283" spans="1:2">
      <c r="A8283" t="str">
        <f t="shared" si="129"/>
        <v>70089</v>
      </c>
      <c r="B8283" s="254" t="s">
        <v>8644</v>
      </c>
    </row>
    <row r="8284" spans="1:2">
      <c r="A8284" t="str">
        <f t="shared" si="129"/>
        <v>70090</v>
      </c>
      <c r="B8284" s="254" t="s">
        <v>8645</v>
      </c>
    </row>
    <row r="8285" spans="1:2">
      <c r="A8285" t="str">
        <f t="shared" si="129"/>
        <v>70091</v>
      </c>
      <c r="B8285" s="254" t="s">
        <v>8646</v>
      </c>
    </row>
    <row r="8286" spans="1:2">
      <c r="A8286" t="str">
        <f t="shared" si="129"/>
        <v>70092</v>
      </c>
      <c r="B8286" s="254" t="s">
        <v>8647</v>
      </c>
    </row>
    <row r="8287" spans="1:2">
      <c r="A8287" t="str">
        <f t="shared" si="129"/>
        <v>70095</v>
      </c>
      <c r="B8287" s="254" t="s">
        <v>8648</v>
      </c>
    </row>
    <row r="8288" spans="1:2">
      <c r="A8288" t="str">
        <f t="shared" si="129"/>
        <v>70096</v>
      </c>
      <c r="B8288" s="254" t="s">
        <v>8649</v>
      </c>
    </row>
    <row r="8289" spans="1:2">
      <c r="A8289" t="str">
        <f t="shared" si="129"/>
        <v>70097</v>
      </c>
      <c r="B8289" s="254" t="s">
        <v>8650</v>
      </c>
    </row>
    <row r="8290" spans="1:2">
      <c r="A8290" t="str">
        <f t="shared" si="129"/>
        <v>70098</v>
      </c>
      <c r="B8290" s="254" t="s">
        <v>8651</v>
      </c>
    </row>
    <row r="8291" spans="1:2">
      <c r="A8291" t="str">
        <f t="shared" si="129"/>
        <v>70099</v>
      </c>
      <c r="B8291" s="254" t="s">
        <v>8652</v>
      </c>
    </row>
    <row r="8292" spans="1:2">
      <c r="A8292" t="str">
        <f t="shared" si="129"/>
        <v>70100</v>
      </c>
      <c r="B8292" s="254" t="s">
        <v>8653</v>
      </c>
    </row>
    <row r="8293" spans="1:2">
      <c r="A8293" t="str">
        <f t="shared" si="129"/>
        <v>70102</v>
      </c>
      <c r="B8293" s="254" t="s">
        <v>8654</v>
      </c>
    </row>
    <row r="8294" spans="1:2">
      <c r="A8294" t="str">
        <f t="shared" si="129"/>
        <v>70103</v>
      </c>
      <c r="B8294" s="254" t="s">
        <v>8655</v>
      </c>
    </row>
    <row r="8295" spans="1:2">
      <c r="A8295" t="str">
        <f t="shared" si="129"/>
        <v>70104</v>
      </c>
      <c r="B8295" s="254" t="s">
        <v>8656</v>
      </c>
    </row>
    <row r="8296" spans="1:2">
      <c r="A8296" t="str">
        <f t="shared" si="129"/>
        <v>70105</v>
      </c>
      <c r="B8296" s="254" t="s">
        <v>8657</v>
      </c>
    </row>
    <row r="8297" spans="1:2">
      <c r="A8297" t="str">
        <f t="shared" si="129"/>
        <v>70106</v>
      </c>
      <c r="B8297" s="254" t="s">
        <v>8658</v>
      </c>
    </row>
    <row r="8298" spans="1:2">
      <c r="A8298" t="str">
        <f t="shared" si="129"/>
        <v>70107</v>
      </c>
      <c r="B8298" s="254" t="s">
        <v>8659</v>
      </c>
    </row>
    <row r="8299" spans="1:2">
      <c r="A8299" t="str">
        <f t="shared" si="129"/>
        <v>70108</v>
      </c>
      <c r="B8299" s="254" t="s">
        <v>8660</v>
      </c>
    </row>
    <row r="8300" spans="1:2">
      <c r="A8300" t="str">
        <f t="shared" si="129"/>
        <v>70109</v>
      </c>
      <c r="B8300" s="254" t="s">
        <v>8661</v>
      </c>
    </row>
    <row r="8301" spans="1:2">
      <c r="A8301" t="str">
        <f t="shared" si="129"/>
        <v>70110</v>
      </c>
      <c r="B8301" s="254" t="s">
        <v>8662</v>
      </c>
    </row>
    <row r="8302" spans="1:2">
      <c r="A8302" t="str">
        <f t="shared" si="129"/>
        <v>70111</v>
      </c>
      <c r="B8302" s="254" t="s">
        <v>8663</v>
      </c>
    </row>
    <row r="8303" spans="1:2">
      <c r="A8303" t="str">
        <f t="shared" si="129"/>
        <v>70112</v>
      </c>
      <c r="B8303" s="254" t="s">
        <v>8664</v>
      </c>
    </row>
    <row r="8304" spans="1:2">
      <c r="A8304" t="str">
        <f t="shared" si="129"/>
        <v>70113</v>
      </c>
      <c r="B8304" s="254" t="s">
        <v>8665</v>
      </c>
    </row>
    <row r="8305" spans="1:2">
      <c r="A8305" t="str">
        <f t="shared" si="129"/>
        <v>70114</v>
      </c>
      <c r="B8305" s="254" t="s">
        <v>8666</v>
      </c>
    </row>
    <row r="8306" spans="1:2">
      <c r="A8306" t="str">
        <f t="shared" si="129"/>
        <v>70115</v>
      </c>
      <c r="B8306" s="254" t="s">
        <v>8667</v>
      </c>
    </row>
    <row r="8307" spans="1:2">
      <c r="A8307" t="str">
        <f t="shared" si="129"/>
        <v>70116</v>
      </c>
      <c r="B8307" s="254" t="s">
        <v>8668</v>
      </c>
    </row>
    <row r="8308" spans="1:2">
      <c r="A8308" t="str">
        <f t="shared" si="129"/>
        <v>70117</v>
      </c>
      <c r="B8308" s="254" t="s">
        <v>8669</v>
      </c>
    </row>
    <row r="8309" spans="1:2">
      <c r="A8309" t="str">
        <f t="shared" si="129"/>
        <v>70118</v>
      </c>
      <c r="B8309" s="254" t="s">
        <v>8670</v>
      </c>
    </row>
    <row r="8310" spans="1:2">
      <c r="A8310" t="str">
        <f t="shared" si="129"/>
        <v>70119</v>
      </c>
      <c r="B8310" s="254" t="s">
        <v>8671</v>
      </c>
    </row>
    <row r="8311" spans="1:2">
      <c r="A8311" t="str">
        <f t="shared" si="129"/>
        <v>70120</v>
      </c>
      <c r="B8311" s="254" t="s">
        <v>8672</v>
      </c>
    </row>
    <row r="8312" spans="1:2">
      <c r="A8312" t="str">
        <f t="shared" si="129"/>
        <v>70121</v>
      </c>
      <c r="B8312" s="254" t="s">
        <v>8673</v>
      </c>
    </row>
    <row r="8313" spans="1:2">
      <c r="A8313" t="str">
        <f t="shared" si="129"/>
        <v>70122</v>
      </c>
      <c r="B8313" s="254" t="s">
        <v>8674</v>
      </c>
    </row>
    <row r="8314" spans="1:2">
      <c r="A8314" t="str">
        <f t="shared" si="129"/>
        <v>70123</v>
      </c>
      <c r="B8314" s="254" t="s">
        <v>8675</v>
      </c>
    </row>
    <row r="8315" spans="1:2">
      <c r="A8315" t="str">
        <f t="shared" si="129"/>
        <v>70124</v>
      </c>
      <c r="B8315" s="254" t="s">
        <v>8676</v>
      </c>
    </row>
    <row r="8316" spans="1:2">
      <c r="A8316" t="str">
        <f t="shared" si="129"/>
        <v>70125</v>
      </c>
      <c r="B8316" s="254" t="s">
        <v>8677</v>
      </c>
    </row>
    <row r="8317" spans="1:2">
      <c r="A8317" t="str">
        <f t="shared" si="129"/>
        <v>70126</v>
      </c>
      <c r="B8317" s="254" t="s">
        <v>8678</v>
      </c>
    </row>
    <row r="8318" spans="1:2">
      <c r="A8318" t="str">
        <f t="shared" si="129"/>
        <v>70127</v>
      </c>
      <c r="B8318" s="254" t="s">
        <v>8679</v>
      </c>
    </row>
    <row r="8319" spans="1:2">
      <c r="A8319" t="str">
        <f t="shared" si="129"/>
        <v>70128</v>
      </c>
      <c r="B8319" s="254" t="s">
        <v>8680</v>
      </c>
    </row>
    <row r="8320" spans="1:2">
      <c r="A8320" t="str">
        <f t="shared" si="129"/>
        <v>70129</v>
      </c>
      <c r="B8320" s="254" t="s">
        <v>8681</v>
      </c>
    </row>
    <row r="8321" spans="1:2">
      <c r="A8321" t="str">
        <f t="shared" si="129"/>
        <v>70130</v>
      </c>
      <c r="B8321" s="254" t="s">
        <v>8682</v>
      </c>
    </row>
    <row r="8322" spans="1:2">
      <c r="A8322" t="str">
        <f t="shared" si="129"/>
        <v>70131</v>
      </c>
      <c r="B8322" s="254" t="s">
        <v>8683</v>
      </c>
    </row>
    <row r="8323" spans="1:2">
      <c r="A8323" t="str">
        <f t="shared" ref="A8323:A8386" si="130">LEFT(B8323,5)</f>
        <v>70132</v>
      </c>
      <c r="B8323" s="254" t="s">
        <v>8684</v>
      </c>
    </row>
    <row r="8324" spans="1:2">
      <c r="A8324" t="str">
        <f t="shared" si="130"/>
        <v>70133</v>
      </c>
      <c r="B8324" s="254" t="s">
        <v>8685</v>
      </c>
    </row>
    <row r="8325" spans="1:2">
      <c r="A8325" t="str">
        <f t="shared" si="130"/>
        <v>70134</v>
      </c>
      <c r="B8325" s="254" t="s">
        <v>8686</v>
      </c>
    </row>
    <row r="8326" spans="1:2">
      <c r="A8326" t="str">
        <f t="shared" si="130"/>
        <v>70135</v>
      </c>
      <c r="B8326" s="254" t="s">
        <v>8687</v>
      </c>
    </row>
    <row r="8327" spans="1:2">
      <c r="A8327" t="str">
        <f t="shared" si="130"/>
        <v>70136</v>
      </c>
      <c r="B8327" s="254" t="s">
        <v>8688</v>
      </c>
    </row>
    <row r="8328" spans="1:2">
      <c r="A8328" t="str">
        <f t="shared" si="130"/>
        <v>70137</v>
      </c>
      <c r="B8328" s="254" t="s">
        <v>8689</v>
      </c>
    </row>
    <row r="8329" spans="1:2">
      <c r="A8329" t="str">
        <f t="shared" si="130"/>
        <v>70138</v>
      </c>
      <c r="B8329" s="254" t="s">
        <v>8690</v>
      </c>
    </row>
    <row r="8330" spans="1:2">
      <c r="A8330" t="str">
        <f t="shared" si="130"/>
        <v>70139</v>
      </c>
      <c r="B8330" s="254" t="s">
        <v>8691</v>
      </c>
    </row>
    <row r="8331" spans="1:2">
      <c r="A8331" t="str">
        <f t="shared" si="130"/>
        <v>70140</v>
      </c>
      <c r="B8331" s="254" t="s">
        <v>8692</v>
      </c>
    </row>
    <row r="8332" spans="1:2">
      <c r="A8332" t="str">
        <f t="shared" si="130"/>
        <v>70141</v>
      </c>
      <c r="B8332" s="254" t="s">
        <v>8693</v>
      </c>
    </row>
    <row r="8333" spans="1:2">
      <c r="A8333" t="str">
        <f t="shared" si="130"/>
        <v>70142</v>
      </c>
      <c r="B8333" s="254" t="s">
        <v>8694</v>
      </c>
    </row>
    <row r="8334" spans="1:2">
      <c r="A8334" t="str">
        <f t="shared" si="130"/>
        <v>70143</v>
      </c>
      <c r="B8334" s="254" t="s">
        <v>8695</v>
      </c>
    </row>
    <row r="8335" spans="1:2">
      <c r="A8335" t="str">
        <f t="shared" si="130"/>
        <v>70144</v>
      </c>
      <c r="B8335" s="254" t="s">
        <v>8696</v>
      </c>
    </row>
    <row r="8336" spans="1:2">
      <c r="A8336" t="str">
        <f t="shared" si="130"/>
        <v>70145</v>
      </c>
      <c r="B8336" s="254" t="s">
        <v>8697</v>
      </c>
    </row>
    <row r="8337" spans="1:2">
      <c r="A8337" t="str">
        <f t="shared" si="130"/>
        <v>70146</v>
      </c>
      <c r="B8337" s="254" t="s">
        <v>8698</v>
      </c>
    </row>
    <row r="8338" spans="1:2">
      <c r="A8338" t="str">
        <f t="shared" si="130"/>
        <v>70147</v>
      </c>
      <c r="B8338" s="254" t="s">
        <v>8699</v>
      </c>
    </row>
    <row r="8339" spans="1:2">
      <c r="A8339" t="str">
        <f t="shared" si="130"/>
        <v>70149</v>
      </c>
      <c r="B8339" s="254" t="s">
        <v>8700</v>
      </c>
    </row>
    <row r="8340" spans="1:2">
      <c r="A8340" t="str">
        <f t="shared" si="130"/>
        <v>70150</v>
      </c>
      <c r="B8340" s="254" t="s">
        <v>8701</v>
      </c>
    </row>
    <row r="8341" spans="1:2">
      <c r="A8341" t="str">
        <f t="shared" si="130"/>
        <v>70151</v>
      </c>
      <c r="B8341" s="254" t="s">
        <v>8702</v>
      </c>
    </row>
    <row r="8342" spans="1:2">
      <c r="A8342" t="str">
        <f t="shared" si="130"/>
        <v>70152</v>
      </c>
      <c r="B8342" s="254" t="s">
        <v>8703</v>
      </c>
    </row>
    <row r="8343" spans="1:2">
      <c r="A8343" t="str">
        <f t="shared" si="130"/>
        <v>70153</v>
      </c>
      <c r="B8343" s="254" t="s">
        <v>8704</v>
      </c>
    </row>
    <row r="8344" spans="1:2">
      <c r="A8344" t="str">
        <f t="shared" si="130"/>
        <v>70154</v>
      </c>
      <c r="B8344" s="254" t="s">
        <v>8705</v>
      </c>
    </row>
    <row r="8345" spans="1:2">
      <c r="A8345" t="str">
        <f t="shared" si="130"/>
        <v>70155</v>
      </c>
      <c r="B8345" s="254" t="s">
        <v>8706</v>
      </c>
    </row>
    <row r="8346" spans="1:2">
      <c r="A8346" t="str">
        <f t="shared" si="130"/>
        <v>70156</v>
      </c>
      <c r="B8346" s="254" t="s">
        <v>8707</v>
      </c>
    </row>
    <row r="8347" spans="1:2">
      <c r="A8347" t="str">
        <f t="shared" si="130"/>
        <v>70157</v>
      </c>
      <c r="B8347" s="254" t="s">
        <v>8708</v>
      </c>
    </row>
    <row r="8348" spans="1:2">
      <c r="A8348" t="str">
        <f t="shared" si="130"/>
        <v>70158</v>
      </c>
      <c r="B8348" s="254" t="s">
        <v>8709</v>
      </c>
    </row>
    <row r="8349" spans="1:2">
      <c r="A8349" t="str">
        <f t="shared" si="130"/>
        <v>70159</v>
      </c>
      <c r="B8349" s="254" t="s">
        <v>8710</v>
      </c>
    </row>
    <row r="8350" spans="1:2">
      <c r="A8350" t="str">
        <f t="shared" si="130"/>
        <v>70160</v>
      </c>
      <c r="B8350" s="254" t="s">
        <v>8711</v>
      </c>
    </row>
    <row r="8351" spans="1:2">
      <c r="A8351" t="str">
        <f t="shared" si="130"/>
        <v>70161</v>
      </c>
      <c r="B8351" s="254" t="s">
        <v>8712</v>
      </c>
    </row>
    <row r="8352" spans="1:2">
      <c r="A8352" t="str">
        <f t="shared" si="130"/>
        <v>70162</v>
      </c>
      <c r="B8352" s="254" t="s">
        <v>8713</v>
      </c>
    </row>
    <row r="8353" spans="1:2">
      <c r="A8353" t="str">
        <f t="shared" si="130"/>
        <v>70163</v>
      </c>
      <c r="B8353" s="254" t="s">
        <v>8714</v>
      </c>
    </row>
    <row r="8354" spans="1:2">
      <c r="A8354" t="str">
        <f t="shared" si="130"/>
        <v>70164</v>
      </c>
      <c r="B8354" s="254" t="s">
        <v>8715</v>
      </c>
    </row>
    <row r="8355" spans="1:2">
      <c r="A8355" t="str">
        <f t="shared" si="130"/>
        <v>70165</v>
      </c>
      <c r="B8355" s="254" t="s">
        <v>8716</v>
      </c>
    </row>
    <row r="8356" spans="1:2">
      <c r="A8356" t="str">
        <f t="shared" si="130"/>
        <v>70166</v>
      </c>
      <c r="B8356" s="254" t="s">
        <v>8717</v>
      </c>
    </row>
    <row r="8357" spans="1:2">
      <c r="A8357" t="str">
        <f t="shared" si="130"/>
        <v>70167</v>
      </c>
      <c r="B8357" s="254" t="s">
        <v>8718</v>
      </c>
    </row>
    <row r="8358" spans="1:2">
      <c r="A8358" t="str">
        <f t="shared" si="130"/>
        <v>70168</v>
      </c>
      <c r="B8358" s="254" t="s">
        <v>8719</v>
      </c>
    </row>
    <row r="8359" spans="1:2">
      <c r="A8359" t="str">
        <f t="shared" si="130"/>
        <v>70169</v>
      </c>
      <c r="B8359" s="254" t="s">
        <v>8720</v>
      </c>
    </row>
    <row r="8360" spans="1:2">
      <c r="A8360" t="str">
        <f t="shared" si="130"/>
        <v>70170</v>
      </c>
      <c r="B8360" s="254" t="s">
        <v>8721</v>
      </c>
    </row>
    <row r="8361" spans="1:2">
      <c r="A8361" t="str">
        <f t="shared" si="130"/>
        <v>70171</v>
      </c>
      <c r="B8361" s="254" t="s">
        <v>8722</v>
      </c>
    </row>
    <row r="8362" spans="1:2">
      <c r="A8362" t="str">
        <f t="shared" si="130"/>
        <v>70172</v>
      </c>
      <c r="B8362" s="254" t="s">
        <v>8723</v>
      </c>
    </row>
    <row r="8363" spans="1:2">
      <c r="A8363" t="str">
        <f t="shared" si="130"/>
        <v>70173</v>
      </c>
      <c r="B8363" s="254" t="s">
        <v>8724</v>
      </c>
    </row>
    <row r="8364" spans="1:2">
      <c r="A8364" t="str">
        <f t="shared" si="130"/>
        <v>70174</v>
      </c>
      <c r="B8364" s="254" t="s">
        <v>8725</v>
      </c>
    </row>
    <row r="8365" spans="1:2">
      <c r="A8365" t="str">
        <f t="shared" si="130"/>
        <v>70175</v>
      </c>
      <c r="B8365" s="254" t="s">
        <v>8726</v>
      </c>
    </row>
    <row r="8366" spans="1:2">
      <c r="A8366" t="str">
        <f t="shared" si="130"/>
        <v>70176</v>
      </c>
      <c r="B8366" s="254" t="s">
        <v>8727</v>
      </c>
    </row>
    <row r="8367" spans="1:2">
      <c r="A8367" t="str">
        <f t="shared" si="130"/>
        <v>70177</v>
      </c>
      <c r="B8367" s="254" t="s">
        <v>8728</v>
      </c>
    </row>
    <row r="8368" spans="1:2">
      <c r="A8368" t="str">
        <f t="shared" si="130"/>
        <v>70178</v>
      </c>
      <c r="B8368" s="254" t="s">
        <v>8729</v>
      </c>
    </row>
    <row r="8369" spans="1:2">
      <c r="A8369" t="str">
        <f t="shared" si="130"/>
        <v>70179</v>
      </c>
      <c r="B8369" s="254" t="s">
        <v>8730</v>
      </c>
    </row>
    <row r="8370" spans="1:2">
      <c r="A8370" t="str">
        <f t="shared" si="130"/>
        <v>70180</v>
      </c>
      <c r="B8370" s="254" t="s">
        <v>8731</v>
      </c>
    </row>
    <row r="8371" spans="1:2">
      <c r="A8371" t="str">
        <f t="shared" si="130"/>
        <v>70182</v>
      </c>
      <c r="B8371" s="254" t="s">
        <v>8732</v>
      </c>
    </row>
    <row r="8372" spans="1:2">
      <c r="A8372" t="str">
        <f t="shared" si="130"/>
        <v>70183</v>
      </c>
      <c r="B8372" s="254" t="s">
        <v>8733</v>
      </c>
    </row>
    <row r="8373" spans="1:2">
      <c r="A8373" t="str">
        <f t="shared" si="130"/>
        <v>70184</v>
      </c>
      <c r="B8373" s="254" t="s">
        <v>8734</v>
      </c>
    </row>
    <row r="8374" spans="1:2">
      <c r="A8374" t="str">
        <f t="shared" si="130"/>
        <v>70185</v>
      </c>
      <c r="B8374" s="254" t="s">
        <v>8735</v>
      </c>
    </row>
    <row r="8375" spans="1:2">
      <c r="A8375" t="str">
        <f t="shared" si="130"/>
        <v>70186</v>
      </c>
      <c r="B8375" s="254" t="s">
        <v>8736</v>
      </c>
    </row>
    <row r="8376" spans="1:2">
      <c r="A8376" t="str">
        <f t="shared" si="130"/>
        <v>70187</v>
      </c>
      <c r="B8376" s="254" t="s">
        <v>8737</v>
      </c>
    </row>
    <row r="8377" spans="1:2">
      <c r="A8377" t="str">
        <f t="shared" si="130"/>
        <v>70188</v>
      </c>
      <c r="B8377" s="254" t="s">
        <v>8738</v>
      </c>
    </row>
    <row r="8378" spans="1:2">
      <c r="A8378" t="str">
        <f t="shared" si="130"/>
        <v>70189</v>
      </c>
      <c r="B8378" s="254" t="s">
        <v>8739</v>
      </c>
    </row>
    <row r="8379" spans="1:2">
      <c r="A8379" t="str">
        <f t="shared" si="130"/>
        <v>70190</v>
      </c>
      <c r="B8379" s="254" t="s">
        <v>8740</v>
      </c>
    </row>
    <row r="8380" spans="1:2">
      <c r="A8380" t="str">
        <f t="shared" si="130"/>
        <v>70191</v>
      </c>
      <c r="B8380" s="254" t="s">
        <v>8741</v>
      </c>
    </row>
    <row r="8381" spans="1:2">
      <c r="A8381" t="str">
        <f t="shared" si="130"/>
        <v>70192</v>
      </c>
      <c r="B8381" s="254" t="s">
        <v>8742</v>
      </c>
    </row>
    <row r="8382" spans="1:2">
      <c r="A8382" t="str">
        <f t="shared" si="130"/>
        <v>70193</v>
      </c>
      <c r="B8382" s="254" t="s">
        <v>8743</v>
      </c>
    </row>
    <row r="8383" spans="1:2">
      <c r="A8383" t="str">
        <f t="shared" si="130"/>
        <v>70194</v>
      </c>
      <c r="B8383" s="254" t="s">
        <v>8744</v>
      </c>
    </row>
    <row r="8384" spans="1:2">
      <c r="A8384" t="str">
        <f t="shared" si="130"/>
        <v>70195</v>
      </c>
      <c r="B8384" s="254" t="s">
        <v>8745</v>
      </c>
    </row>
    <row r="8385" spans="1:2">
      <c r="A8385" t="str">
        <f t="shared" si="130"/>
        <v>70196</v>
      </c>
      <c r="B8385" s="254" t="s">
        <v>8746</v>
      </c>
    </row>
    <row r="8386" spans="1:2">
      <c r="A8386" t="str">
        <f t="shared" si="130"/>
        <v>70197</v>
      </c>
      <c r="B8386" s="254" t="s">
        <v>8747</v>
      </c>
    </row>
    <row r="8387" spans="1:2">
      <c r="A8387" t="str">
        <f t="shared" ref="A8387:A8450" si="131">LEFT(B8387,5)</f>
        <v>70198</v>
      </c>
      <c r="B8387" s="254" t="s">
        <v>8748</v>
      </c>
    </row>
    <row r="8388" spans="1:2">
      <c r="A8388" t="str">
        <f t="shared" si="131"/>
        <v>70199</v>
      </c>
      <c r="B8388" s="254" t="s">
        <v>8749</v>
      </c>
    </row>
    <row r="8389" spans="1:2">
      <c r="A8389" t="str">
        <f t="shared" si="131"/>
        <v>70200</v>
      </c>
      <c r="B8389" s="254" t="s">
        <v>8750</v>
      </c>
    </row>
    <row r="8390" spans="1:2">
      <c r="A8390" t="str">
        <f t="shared" si="131"/>
        <v>70201</v>
      </c>
      <c r="B8390" s="254" t="s">
        <v>8751</v>
      </c>
    </row>
    <row r="8391" spans="1:2">
      <c r="A8391" t="str">
        <f t="shared" si="131"/>
        <v>70202</v>
      </c>
      <c r="B8391" s="254" t="s">
        <v>8752</v>
      </c>
    </row>
    <row r="8392" spans="1:2">
      <c r="A8392" t="str">
        <f t="shared" si="131"/>
        <v>70203</v>
      </c>
      <c r="B8392" s="254" t="s">
        <v>8753</v>
      </c>
    </row>
    <row r="8393" spans="1:2">
      <c r="A8393" t="str">
        <f t="shared" si="131"/>
        <v>70209</v>
      </c>
      <c r="B8393" s="254" t="s">
        <v>8754</v>
      </c>
    </row>
    <row r="8394" spans="1:2">
      <c r="A8394" t="str">
        <f t="shared" si="131"/>
        <v>70216</v>
      </c>
      <c r="B8394" s="254" t="s">
        <v>8755</v>
      </c>
    </row>
    <row r="8395" spans="1:2">
      <c r="A8395" t="str">
        <f t="shared" si="131"/>
        <v>70218</v>
      </c>
      <c r="B8395" s="254" t="s">
        <v>8756</v>
      </c>
    </row>
    <row r="8396" spans="1:2">
      <c r="A8396" t="str">
        <f t="shared" si="131"/>
        <v>70219</v>
      </c>
      <c r="B8396" s="254" t="s">
        <v>8757</v>
      </c>
    </row>
    <row r="8397" spans="1:2">
      <c r="A8397" t="str">
        <f t="shared" si="131"/>
        <v>70221</v>
      </c>
      <c r="B8397" s="254" t="s">
        <v>8758</v>
      </c>
    </row>
    <row r="8398" spans="1:2">
      <c r="A8398" t="str">
        <f t="shared" si="131"/>
        <v>70232</v>
      </c>
      <c r="B8398" s="254" t="s">
        <v>8759</v>
      </c>
    </row>
    <row r="8399" spans="1:2">
      <c r="A8399" t="str">
        <f t="shared" si="131"/>
        <v>70234</v>
      </c>
      <c r="B8399" s="254" t="s">
        <v>8760</v>
      </c>
    </row>
    <row r="8400" spans="1:2">
      <c r="A8400" t="str">
        <f t="shared" si="131"/>
        <v>70235</v>
      </c>
      <c r="B8400" s="254" t="s">
        <v>8761</v>
      </c>
    </row>
    <row r="8401" spans="1:2">
      <c r="A8401" t="str">
        <f t="shared" si="131"/>
        <v>70236</v>
      </c>
      <c r="B8401" s="254" t="s">
        <v>8762</v>
      </c>
    </row>
    <row r="8402" spans="1:2">
      <c r="A8402" t="str">
        <f t="shared" si="131"/>
        <v>70237</v>
      </c>
      <c r="B8402" s="254" t="s">
        <v>8763</v>
      </c>
    </row>
    <row r="8403" spans="1:2">
      <c r="A8403" t="str">
        <f t="shared" si="131"/>
        <v>70238</v>
      </c>
      <c r="B8403" s="254" t="s">
        <v>8764</v>
      </c>
    </row>
    <row r="8404" spans="1:2">
      <c r="A8404" t="str">
        <f t="shared" si="131"/>
        <v>70239</v>
      </c>
      <c r="B8404" s="254" t="s">
        <v>8765</v>
      </c>
    </row>
    <row r="8405" spans="1:2">
      <c r="A8405" t="str">
        <f t="shared" si="131"/>
        <v>70240</v>
      </c>
      <c r="B8405" s="254" t="s">
        <v>8766</v>
      </c>
    </row>
    <row r="8406" spans="1:2">
      <c r="A8406" t="str">
        <f t="shared" si="131"/>
        <v>70241</v>
      </c>
      <c r="B8406" s="254" t="s">
        <v>8767</v>
      </c>
    </row>
    <row r="8407" spans="1:2">
      <c r="A8407" t="str">
        <f t="shared" si="131"/>
        <v>70242</v>
      </c>
      <c r="B8407" s="254" t="s">
        <v>8768</v>
      </c>
    </row>
    <row r="8408" spans="1:2">
      <c r="A8408" t="str">
        <f t="shared" si="131"/>
        <v>70243</v>
      </c>
      <c r="B8408" s="254" t="s">
        <v>8769</v>
      </c>
    </row>
    <row r="8409" spans="1:2">
      <c r="A8409" t="str">
        <f t="shared" si="131"/>
        <v>70244</v>
      </c>
      <c r="B8409" s="254" t="s">
        <v>8770</v>
      </c>
    </row>
    <row r="8410" spans="1:2">
      <c r="A8410" t="str">
        <f t="shared" si="131"/>
        <v>70246</v>
      </c>
      <c r="B8410" s="254" t="s">
        <v>8771</v>
      </c>
    </row>
    <row r="8411" spans="1:2">
      <c r="A8411" t="str">
        <f t="shared" si="131"/>
        <v>70247</v>
      </c>
      <c r="B8411" s="254" t="s">
        <v>8772</v>
      </c>
    </row>
    <row r="8412" spans="1:2">
      <c r="A8412" t="str">
        <f t="shared" si="131"/>
        <v>70248</v>
      </c>
      <c r="B8412" s="254" t="s">
        <v>8773</v>
      </c>
    </row>
    <row r="8413" spans="1:2">
      <c r="A8413" t="str">
        <f t="shared" si="131"/>
        <v>70249</v>
      </c>
      <c r="B8413" s="254" t="s">
        <v>8774</v>
      </c>
    </row>
    <row r="8414" spans="1:2">
      <c r="A8414" t="str">
        <f t="shared" si="131"/>
        <v>70250</v>
      </c>
      <c r="B8414" s="254" t="s">
        <v>8775</v>
      </c>
    </row>
    <row r="8415" spans="1:2">
      <c r="A8415" t="str">
        <f t="shared" si="131"/>
        <v>70251</v>
      </c>
      <c r="B8415" s="254" t="s">
        <v>8776</v>
      </c>
    </row>
    <row r="8416" spans="1:2">
      <c r="A8416" t="str">
        <f t="shared" si="131"/>
        <v>70252</v>
      </c>
      <c r="B8416" s="254" t="s">
        <v>8777</v>
      </c>
    </row>
    <row r="8417" spans="1:2">
      <c r="A8417" t="str">
        <f t="shared" si="131"/>
        <v>70253</v>
      </c>
      <c r="B8417" s="254" t="s">
        <v>8778</v>
      </c>
    </row>
    <row r="8418" spans="1:2">
      <c r="A8418" t="str">
        <f t="shared" si="131"/>
        <v>70254</v>
      </c>
      <c r="B8418" s="254" t="s">
        <v>8779</v>
      </c>
    </row>
    <row r="8419" spans="1:2">
      <c r="A8419" t="str">
        <f t="shared" si="131"/>
        <v>70255</v>
      </c>
      <c r="B8419" s="254" t="s">
        <v>8780</v>
      </c>
    </row>
    <row r="8420" spans="1:2">
      <c r="A8420" t="str">
        <f t="shared" si="131"/>
        <v>70256</v>
      </c>
      <c r="B8420" s="254" t="s">
        <v>8781</v>
      </c>
    </row>
    <row r="8421" spans="1:2">
      <c r="A8421" t="str">
        <f t="shared" si="131"/>
        <v>70257</v>
      </c>
      <c r="B8421" s="254" t="s">
        <v>8782</v>
      </c>
    </row>
    <row r="8422" spans="1:2">
      <c r="A8422" t="str">
        <f t="shared" si="131"/>
        <v>70258</v>
      </c>
      <c r="B8422" s="254" t="s">
        <v>8783</v>
      </c>
    </row>
    <row r="8423" spans="1:2">
      <c r="A8423" t="str">
        <f t="shared" si="131"/>
        <v>70259</v>
      </c>
      <c r="B8423" s="254" t="s">
        <v>8784</v>
      </c>
    </row>
    <row r="8424" spans="1:2">
      <c r="A8424" t="str">
        <f t="shared" si="131"/>
        <v>70260</v>
      </c>
      <c r="B8424" s="254" t="s">
        <v>8785</v>
      </c>
    </row>
    <row r="8425" spans="1:2">
      <c r="A8425" t="str">
        <f t="shared" si="131"/>
        <v>70261</v>
      </c>
      <c r="B8425" s="254" t="s">
        <v>8786</v>
      </c>
    </row>
    <row r="8426" spans="1:2">
      <c r="A8426" t="str">
        <f t="shared" si="131"/>
        <v>70262</v>
      </c>
      <c r="B8426" s="254" t="s">
        <v>8787</v>
      </c>
    </row>
    <row r="8427" spans="1:2">
      <c r="A8427" t="str">
        <f t="shared" si="131"/>
        <v>70263</v>
      </c>
      <c r="B8427" s="254" t="s">
        <v>8788</v>
      </c>
    </row>
    <row r="8428" spans="1:2">
      <c r="A8428" t="str">
        <f t="shared" si="131"/>
        <v>70265</v>
      </c>
      <c r="B8428" s="254" t="s">
        <v>8789</v>
      </c>
    </row>
    <row r="8429" spans="1:2">
      <c r="A8429" t="str">
        <f t="shared" si="131"/>
        <v>70266</v>
      </c>
      <c r="B8429" s="254" t="s">
        <v>8790</v>
      </c>
    </row>
    <row r="8430" spans="1:2">
      <c r="A8430" t="str">
        <f t="shared" si="131"/>
        <v>70267</v>
      </c>
      <c r="B8430" s="254" t="s">
        <v>8791</v>
      </c>
    </row>
    <row r="8431" spans="1:2">
      <c r="A8431" t="str">
        <f t="shared" si="131"/>
        <v>70268</v>
      </c>
      <c r="B8431" s="254" t="s">
        <v>8792</v>
      </c>
    </row>
    <row r="8432" spans="1:2">
      <c r="A8432" t="str">
        <f t="shared" si="131"/>
        <v>70269</v>
      </c>
      <c r="B8432" s="254" t="s">
        <v>8793</v>
      </c>
    </row>
    <row r="8433" spans="1:2">
      <c r="A8433" t="str">
        <f t="shared" si="131"/>
        <v>70271</v>
      </c>
      <c r="B8433" s="254" t="s">
        <v>8794</v>
      </c>
    </row>
    <row r="8434" spans="1:2">
      <c r="A8434" t="str">
        <f t="shared" si="131"/>
        <v>70272</v>
      </c>
      <c r="B8434" s="254" t="s">
        <v>8795</v>
      </c>
    </row>
    <row r="8435" spans="1:2">
      <c r="A8435" t="str">
        <f t="shared" si="131"/>
        <v>70273</v>
      </c>
      <c r="B8435" s="254" t="s">
        <v>8796</v>
      </c>
    </row>
    <row r="8436" spans="1:2">
      <c r="A8436" t="str">
        <f t="shared" si="131"/>
        <v>70274</v>
      </c>
      <c r="B8436" s="254" t="s">
        <v>8797</v>
      </c>
    </row>
    <row r="8437" spans="1:2">
      <c r="A8437" t="str">
        <f t="shared" si="131"/>
        <v>70275</v>
      </c>
      <c r="B8437" s="254" t="s">
        <v>8798</v>
      </c>
    </row>
    <row r="8438" spans="1:2">
      <c r="A8438" t="str">
        <f t="shared" si="131"/>
        <v>70276</v>
      </c>
      <c r="B8438" s="254" t="s">
        <v>8799</v>
      </c>
    </row>
    <row r="8439" spans="1:2">
      <c r="A8439" t="str">
        <f t="shared" si="131"/>
        <v>70277</v>
      </c>
      <c r="B8439" s="254" t="s">
        <v>8800</v>
      </c>
    </row>
    <row r="8440" spans="1:2">
      <c r="A8440" t="str">
        <f t="shared" si="131"/>
        <v>70278</v>
      </c>
      <c r="B8440" s="254" t="s">
        <v>8801</v>
      </c>
    </row>
    <row r="8441" spans="1:2">
      <c r="A8441" t="str">
        <f t="shared" si="131"/>
        <v>70279</v>
      </c>
      <c r="B8441" s="254" t="s">
        <v>8802</v>
      </c>
    </row>
    <row r="8442" spans="1:2">
      <c r="A8442" t="str">
        <f t="shared" si="131"/>
        <v>70283</v>
      </c>
      <c r="B8442" s="254" t="s">
        <v>8803</v>
      </c>
    </row>
    <row r="8443" spans="1:2">
      <c r="A8443" t="str">
        <f t="shared" si="131"/>
        <v>70284</v>
      </c>
      <c r="B8443" s="254" t="s">
        <v>8804</v>
      </c>
    </row>
    <row r="8444" spans="1:2">
      <c r="A8444" t="str">
        <f t="shared" si="131"/>
        <v>70285</v>
      </c>
      <c r="B8444" s="254" t="s">
        <v>8805</v>
      </c>
    </row>
    <row r="8445" spans="1:2">
      <c r="A8445" t="str">
        <f t="shared" si="131"/>
        <v>70286</v>
      </c>
      <c r="B8445" s="254" t="s">
        <v>8806</v>
      </c>
    </row>
    <row r="8446" spans="1:2">
      <c r="A8446" t="str">
        <f t="shared" si="131"/>
        <v>70287</v>
      </c>
      <c r="B8446" s="254" t="s">
        <v>8807</v>
      </c>
    </row>
    <row r="8447" spans="1:2">
      <c r="A8447" t="str">
        <f t="shared" si="131"/>
        <v>70288</v>
      </c>
      <c r="B8447" s="254" t="s">
        <v>8808</v>
      </c>
    </row>
    <row r="8448" spans="1:2">
      <c r="A8448" t="str">
        <f t="shared" si="131"/>
        <v>70289</v>
      </c>
      <c r="B8448" s="254" t="s">
        <v>8809</v>
      </c>
    </row>
    <row r="8449" spans="1:2">
      <c r="A8449" t="str">
        <f t="shared" si="131"/>
        <v>70290</v>
      </c>
      <c r="B8449" s="254" t="s">
        <v>8810</v>
      </c>
    </row>
    <row r="8450" spans="1:2">
      <c r="A8450" t="str">
        <f t="shared" si="131"/>
        <v>70291</v>
      </c>
      <c r="B8450" s="254" t="s">
        <v>8811</v>
      </c>
    </row>
    <row r="8451" spans="1:2">
      <c r="A8451" t="str">
        <f t="shared" ref="A8451:A8514" si="132">LEFT(B8451,5)</f>
        <v>70292</v>
      </c>
      <c r="B8451" s="254" t="s">
        <v>8812</v>
      </c>
    </row>
    <row r="8452" spans="1:2">
      <c r="A8452" t="str">
        <f t="shared" si="132"/>
        <v>70293</v>
      </c>
      <c r="B8452" s="254" t="s">
        <v>8813</v>
      </c>
    </row>
    <row r="8453" spans="1:2">
      <c r="A8453" t="str">
        <f t="shared" si="132"/>
        <v>70294</v>
      </c>
      <c r="B8453" s="254" t="s">
        <v>8814</v>
      </c>
    </row>
    <row r="8454" spans="1:2">
      <c r="A8454" t="str">
        <f t="shared" si="132"/>
        <v>70295</v>
      </c>
      <c r="B8454" s="254" t="s">
        <v>8815</v>
      </c>
    </row>
    <row r="8455" spans="1:2">
      <c r="A8455" t="str">
        <f t="shared" si="132"/>
        <v>70296</v>
      </c>
      <c r="B8455" s="254" t="s">
        <v>8816</v>
      </c>
    </row>
    <row r="8456" spans="1:2">
      <c r="A8456" t="str">
        <f t="shared" si="132"/>
        <v>70297</v>
      </c>
      <c r="B8456" s="254" t="s">
        <v>8817</v>
      </c>
    </row>
    <row r="8457" spans="1:2">
      <c r="A8457" t="str">
        <f t="shared" si="132"/>
        <v>70298</v>
      </c>
      <c r="B8457" s="254" t="s">
        <v>8818</v>
      </c>
    </row>
    <row r="8458" spans="1:2">
      <c r="A8458" t="str">
        <f t="shared" si="132"/>
        <v>70299</v>
      </c>
      <c r="B8458" s="254" t="s">
        <v>8819</v>
      </c>
    </row>
    <row r="8459" spans="1:2">
      <c r="A8459" t="str">
        <f t="shared" si="132"/>
        <v>70300</v>
      </c>
      <c r="B8459" s="254" t="s">
        <v>8820</v>
      </c>
    </row>
    <row r="8460" spans="1:2">
      <c r="A8460" t="str">
        <f t="shared" si="132"/>
        <v>70301</v>
      </c>
      <c r="B8460" s="254" t="s">
        <v>8821</v>
      </c>
    </row>
    <row r="8461" spans="1:2">
      <c r="A8461" t="str">
        <f t="shared" si="132"/>
        <v>70302</v>
      </c>
      <c r="B8461" s="254" t="s">
        <v>8822</v>
      </c>
    </row>
    <row r="8462" spans="1:2">
      <c r="A8462" t="str">
        <f t="shared" si="132"/>
        <v>70303</v>
      </c>
      <c r="B8462" s="254" t="s">
        <v>8823</v>
      </c>
    </row>
    <row r="8463" spans="1:2">
      <c r="A8463" t="str">
        <f t="shared" si="132"/>
        <v>70304</v>
      </c>
      <c r="B8463" s="254" t="s">
        <v>8824</v>
      </c>
    </row>
    <row r="8464" spans="1:2">
      <c r="A8464" t="str">
        <f t="shared" si="132"/>
        <v>70305</v>
      </c>
      <c r="B8464" s="254" t="s">
        <v>8825</v>
      </c>
    </row>
    <row r="8465" spans="1:2">
      <c r="A8465" t="str">
        <f t="shared" si="132"/>
        <v>70306</v>
      </c>
      <c r="B8465" s="254" t="s">
        <v>8826</v>
      </c>
    </row>
    <row r="8466" spans="1:2">
      <c r="A8466" t="str">
        <f t="shared" si="132"/>
        <v>70307</v>
      </c>
      <c r="B8466" s="254" t="s">
        <v>8827</v>
      </c>
    </row>
    <row r="8467" spans="1:2">
      <c r="A8467" t="str">
        <f t="shared" si="132"/>
        <v>70308</v>
      </c>
      <c r="B8467" s="254" t="s">
        <v>8828</v>
      </c>
    </row>
    <row r="8468" spans="1:2">
      <c r="A8468" t="str">
        <f t="shared" si="132"/>
        <v>70309</v>
      </c>
      <c r="B8468" s="254" t="s">
        <v>8829</v>
      </c>
    </row>
    <row r="8469" spans="1:2">
      <c r="A8469" t="str">
        <f t="shared" si="132"/>
        <v>70310</v>
      </c>
      <c r="B8469" s="254" t="s">
        <v>8830</v>
      </c>
    </row>
    <row r="8470" spans="1:2">
      <c r="A8470" t="str">
        <f t="shared" si="132"/>
        <v>70311</v>
      </c>
      <c r="B8470" s="254" t="s">
        <v>8831</v>
      </c>
    </row>
    <row r="8471" spans="1:2">
      <c r="A8471" t="str">
        <f t="shared" si="132"/>
        <v>70313</v>
      </c>
      <c r="B8471" s="254" t="s">
        <v>8832</v>
      </c>
    </row>
    <row r="8472" spans="1:2">
      <c r="A8472" t="str">
        <f t="shared" si="132"/>
        <v>70314</v>
      </c>
      <c r="B8472" s="254" t="s">
        <v>8833</v>
      </c>
    </row>
    <row r="8473" spans="1:2">
      <c r="A8473" t="str">
        <f t="shared" si="132"/>
        <v>70315</v>
      </c>
      <c r="B8473" s="254" t="s">
        <v>8834</v>
      </c>
    </row>
    <row r="8474" spans="1:2">
      <c r="A8474" t="str">
        <f t="shared" si="132"/>
        <v>70316</v>
      </c>
      <c r="B8474" s="254" t="s">
        <v>8835</v>
      </c>
    </row>
    <row r="8475" spans="1:2">
      <c r="A8475" t="str">
        <f t="shared" si="132"/>
        <v>70317</v>
      </c>
      <c r="B8475" s="254" t="s">
        <v>8836</v>
      </c>
    </row>
    <row r="8476" spans="1:2">
      <c r="A8476" t="str">
        <f t="shared" si="132"/>
        <v>70318</v>
      </c>
      <c r="B8476" s="254" t="s">
        <v>8837</v>
      </c>
    </row>
    <row r="8477" spans="1:2">
      <c r="A8477" t="str">
        <f t="shared" si="132"/>
        <v>70319</v>
      </c>
      <c r="B8477" s="254" t="s">
        <v>8838</v>
      </c>
    </row>
    <row r="8478" spans="1:2">
      <c r="A8478" t="str">
        <f t="shared" si="132"/>
        <v>70320</v>
      </c>
      <c r="B8478" s="254" t="s">
        <v>8839</v>
      </c>
    </row>
    <row r="8479" spans="1:2">
      <c r="A8479" t="str">
        <f t="shared" si="132"/>
        <v>70321</v>
      </c>
      <c r="B8479" s="254" t="s">
        <v>8840</v>
      </c>
    </row>
    <row r="8480" spans="1:2">
      <c r="A8480" t="str">
        <f t="shared" si="132"/>
        <v>70322</v>
      </c>
      <c r="B8480" s="254" t="s">
        <v>8841</v>
      </c>
    </row>
    <row r="8481" spans="1:2">
      <c r="A8481" t="str">
        <f t="shared" si="132"/>
        <v>70323</v>
      </c>
      <c r="B8481" s="254" t="s">
        <v>8842</v>
      </c>
    </row>
    <row r="8482" spans="1:2">
      <c r="A8482" t="str">
        <f t="shared" si="132"/>
        <v>70324</v>
      </c>
      <c r="B8482" s="254" t="s">
        <v>8843</v>
      </c>
    </row>
    <row r="8483" spans="1:2">
      <c r="A8483" t="str">
        <f t="shared" si="132"/>
        <v>70325</v>
      </c>
      <c r="B8483" s="254" t="s">
        <v>8844</v>
      </c>
    </row>
    <row r="8484" spans="1:2">
      <c r="A8484" t="str">
        <f t="shared" si="132"/>
        <v>70326</v>
      </c>
      <c r="B8484" s="254" t="s">
        <v>8845</v>
      </c>
    </row>
    <row r="8485" spans="1:2">
      <c r="A8485" t="str">
        <f t="shared" si="132"/>
        <v>70327</v>
      </c>
      <c r="B8485" s="254" t="s">
        <v>8846</v>
      </c>
    </row>
    <row r="8486" spans="1:2">
      <c r="A8486" t="str">
        <f t="shared" si="132"/>
        <v>70328</v>
      </c>
      <c r="B8486" s="254" t="s">
        <v>8847</v>
      </c>
    </row>
    <row r="8487" spans="1:2">
      <c r="A8487" t="str">
        <f t="shared" si="132"/>
        <v>70329</v>
      </c>
      <c r="B8487" s="254" t="s">
        <v>8848</v>
      </c>
    </row>
    <row r="8488" spans="1:2">
      <c r="A8488" t="str">
        <f t="shared" si="132"/>
        <v>70330</v>
      </c>
      <c r="B8488" s="254" t="s">
        <v>8849</v>
      </c>
    </row>
    <row r="8489" spans="1:2">
      <c r="A8489" t="str">
        <f t="shared" si="132"/>
        <v>70331</v>
      </c>
      <c r="B8489" s="254" t="s">
        <v>8850</v>
      </c>
    </row>
    <row r="8490" spans="1:2">
      <c r="A8490" t="str">
        <f t="shared" si="132"/>
        <v>70332</v>
      </c>
      <c r="B8490" s="254" t="s">
        <v>8851</v>
      </c>
    </row>
    <row r="8491" spans="1:2">
      <c r="A8491" t="str">
        <f t="shared" si="132"/>
        <v>70333</v>
      </c>
      <c r="B8491" s="254" t="s">
        <v>8852</v>
      </c>
    </row>
    <row r="8492" spans="1:2">
      <c r="A8492" t="str">
        <f t="shared" si="132"/>
        <v>70334</v>
      </c>
      <c r="B8492" s="254" t="s">
        <v>8853</v>
      </c>
    </row>
    <row r="8493" spans="1:2">
      <c r="A8493" t="str">
        <f t="shared" si="132"/>
        <v>70335</v>
      </c>
      <c r="B8493" s="254" t="s">
        <v>8854</v>
      </c>
    </row>
    <row r="8494" spans="1:2">
      <c r="A8494" t="str">
        <f t="shared" si="132"/>
        <v>70336</v>
      </c>
      <c r="B8494" s="254" t="s">
        <v>8855</v>
      </c>
    </row>
    <row r="8495" spans="1:2">
      <c r="A8495" t="str">
        <f t="shared" si="132"/>
        <v>70337</v>
      </c>
      <c r="B8495" s="254" t="s">
        <v>8856</v>
      </c>
    </row>
    <row r="8496" spans="1:2">
      <c r="A8496" t="str">
        <f t="shared" si="132"/>
        <v>70338</v>
      </c>
      <c r="B8496" s="254" t="s">
        <v>8857</v>
      </c>
    </row>
    <row r="8497" spans="1:2">
      <c r="A8497" t="str">
        <f t="shared" si="132"/>
        <v>70340</v>
      </c>
      <c r="B8497" s="254" t="s">
        <v>8858</v>
      </c>
    </row>
    <row r="8498" spans="1:2">
      <c r="A8498" t="str">
        <f t="shared" si="132"/>
        <v>70342</v>
      </c>
      <c r="B8498" s="254" t="s">
        <v>8859</v>
      </c>
    </row>
    <row r="8499" spans="1:2">
      <c r="A8499" t="str">
        <f t="shared" si="132"/>
        <v>70343</v>
      </c>
      <c r="B8499" s="254" t="s">
        <v>8860</v>
      </c>
    </row>
    <row r="8500" spans="1:2">
      <c r="A8500" t="str">
        <f t="shared" si="132"/>
        <v>70347</v>
      </c>
      <c r="B8500" s="254" t="s">
        <v>8861</v>
      </c>
    </row>
    <row r="8501" spans="1:2">
      <c r="A8501" t="str">
        <f t="shared" si="132"/>
        <v>70348</v>
      </c>
      <c r="B8501" s="254" t="s">
        <v>8862</v>
      </c>
    </row>
    <row r="8502" spans="1:2">
      <c r="A8502" t="str">
        <f t="shared" si="132"/>
        <v>70351</v>
      </c>
      <c r="B8502" s="254" t="s">
        <v>8863</v>
      </c>
    </row>
    <row r="8503" spans="1:2">
      <c r="A8503" t="str">
        <f t="shared" si="132"/>
        <v>70352</v>
      </c>
      <c r="B8503" s="254" t="s">
        <v>8864</v>
      </c>
    </row>
    <row r="8504" spans="1:2">
      <c r="A8504" t="str">
        <f t="shared" si="132"/>
        <v>70353</v>
      </c>
      <c r="B8504" s="254" t="s">
        <v>8865</v>
      </c>
    </row>
    <row r="8505" spans="1:2">
      <c r="A8505" t="str">
        <f t="shared" si="132"/>
        <v>70354</v>
      </c>
      <c r="B8505" s="254" t="s">
        <v>8866</v>
      </c>
    </row>
    <row r="8506" spans="1:2">
      <c r="A8506" t="str">
        <f t="shared" si="132"/>
        <v>70356</v>
      </c>
      <c r="B8506" s="254" t="s">
        <v>8867</v>
      </c>
    </row>
    <row r="8507" spans="1:2">
      <c r="A8507" t="str">
        <f t="shared" si="132"/>
        <v>70357</v>
      </c>
      <c r="B8507" s="254" t="s">
        <v>8868</v>
      </c>
    </row>
    <row r="8508" spans="1:2">
      <c r="A8508" t="str">
        <f t="shared" si="132"/>
        <v>70358</v>
      </c>
      <c r="B8508" s="254" t="s">
        <v>8869</v>
      </c>
    </row>
    <row r="8509" spans="1:2">
      <c r="A8509" t="str">
        <f t="shared" si="132"/>
        <v>70359</v>
      </c>
      <c r="B8509" s="254" t="s">
        <v>8870</v>
      </c>
    </row>
    <row r="8510" spans="1:2">
      <c r="A8510" t="str">
        <f t="shared" si="132"/>
        <v>70360</v>
      </c>
      <c r="B8510" s="254" t="s">
        <v>8871</v>
      </c>
    </row>
    <row r="8511" spans="1:2">
      <c r="A8511" t="str">
        <f t="shared" si="132"/>
        <v>70361</v>
      </c>
      <c r="B8511" s="254" t="s">
        <v>8872</v>
      </c>
    </row>
    <row r="8512" spans="1:2">
      <c r="A8512" t="str">
        <f t="shared" si="132"/>
        <v>70362</v>
      </c>
      <c r="B8512" s="254" t="s">
        <v>8873</v>
      </c>
    </row>
    <row r="8513" spans="1:2">
      <c r="A8513" t="str">
        <f t="shared" si="132"/>
        <v>70363</v>
      </c>
      <c r="B8513" s="254" t="s">
        <v>8874</v>
      </c>
    </row>
    <row r="8514" spans="1:2">
      <c r="A8514" t="str">
        <f t="shared" si="132"/>
        <v>70364</v>
      </c>
      <c r="B8514" s="254" t="s">
        <v>8875</v>
      </c>
    </row>
    <row r="8515" spans="1:2">
      <c r="A8515" t="str">
        <f t="shared" ref="A8515:A8578" si="133">LEFT(B8515,5)</f>
        <v>70365</v>
      </c>
      <c r="B8515" s="254" t="s">
        <v>8876</v>
      </c>
    </row>
    <row r="8516" spans="1:2">
      <c r="A8516" t="str">
        <f t="shared" si="133"/>
        <v>70366</v>
      </c>
      <c r="B8516" s="254" t="s">
        <v>8877</v>
      </c>
    </row>
    <row r="8517" spans="1:2">
      <c r="A8517" t="str">
        <f t="shared" si="133"/>
        <v>70367</v>
      </c>
      <c r="B8517" s="254" t="s">
        <v>8878</v>
      </c>
    </row>
    <row r="8518" spans="1:2">
      <c r="A8518" t="str">
        <f t="shared" si="133"/>
        <v>70369</v>
      </c>
      <c r="B8518" s="254" t="s">
        <v>8879</v>
      </c>
    </row>
    <row r="8519" spans="1:2">
      <c r="A8519" t="str">
        <f t="shared" si="133"/>
        <v>70370</v>
      </c>
      <c r="B8519" s="254" t="s">
        <v>8880</v>
      </c>
    </row>
    <row r="8520" spans="1:2">
      <c r="A8520" t="str">
        <f t="shared" si="133"/>
        <v>70371</v>
      </c>
      <c r="B8520" s="254" t="s">
        <v>8881</v>
      </c>
    </row>
    <row r="8521" spans="1:2">
      <c r="A8521" t="str">
        <f t="shared" si="133"/>
        <v>70372</v>
      </c>
      <c r="B8521" s="254" t="s">
        <v>8882</v>
      </c>
    </row>
    <row r="8522" spans="1:2">
      <c r="A8522" t="str">
        <f t="shared" si="133"/>
        <v>70373</v>
      </c>
      <c r="B8522" s="254" t="s">
        <v>8883</v>
      </c>
    </row>
    <row r="8523" spans="1:2">
      <c r="A8523" t="str">
        <f t="shared" si="133"/>
        <v>70374</v>
      </c>
      <c r="B8523" s="254" t="s">
        <v>8884</v>
      </c>
    </row>
    <row r="8524" spans="1:2">
      <c r="A8524" t="str">
        <f t="shared" si="133"/>
        <v>70375</v>
      </c>
      <c r="B8524" s="254" t="s">
        <v>8885</v>
      </c>
    </row>
    <row r="8525" spans="1:2">
      <c r="A8525" t="str">
        <f t="shared" si="133"/>
        <v>70378</v>
      </c>
      <c r="B8525" s="254" t="s">
        <v>8886</v>
      </c>
    </row>
    <row r="8526" spans="1:2">
      <c r="A8526" t="str">
        <f t="shared" si="133"/>
        <v>70379</v>
      </c>
      <c r="B8526" s="254" t="s">
        <v>8887</v>
      </c>
    </row>
    <row r="8527" spans="1:2">
      <c r="A8527" t="str">
        <f t="shared" si="133"/>
        <v>70380</v>
      </c>
      <c r="B8527" s="254" t="s">
        <v>8888</v>
      </c>
    </row>
    <row r="8528" spans="1:2">
      <c r="A8528" t="str">
        <f t="shared" si="133"/>
        <v>70383</v>
      </c>
      <c r="B8528" s="254" t="s">
        <v>8889</v>
      </c>
    </row>
    <row r="8529" spans="1:2">
      <c r="A8529" t="str">
        <f t="shared" si="133"/>
        <v>70384</v>
      </c>
      <c r="B8529" s="254" t="s">
        <v>8890</v>
      </c>
    </row>
    <row r="8530" spans="1:2">
      <c r="A8530" t="str">
        <f t="shared" si="133"/>
        <v>70385</v>
      </c>
      <c r="B8530" s="254" t="s">
        <v>8891</v>
      </c>
    </row>
    <row r="8531" spans="1:2">
      <c r="A8531" t="str">
        <f t="shared" si="133"/>
        <v>70386</v>
      </c>
      <c r="B8531" s="254" t="s">
        <v>8892</v>
      </c>
    </row>
    <row r="8532" spans="1:2">
      <c r="A8532" t="str">
        <f t="shared" si="133"/>
        <v>70388</v>
      </c>
      <c r="B8532" s="254" t="s">
        <v>8893</v>
      </c>
    </row>
    <row r="8533" spans="1:2">
      <c r="A8533" t="str">
        <f t="shared" si="133"/>
        <v>70390</v>
      </c>
      <c r="B8533" s="254" t="s">
        <v>8894</v>
      </c>
    </row>
    <row r="8534" spans="1:2">
      <c r="A8534" t="str">
        <f t="shared" si="133"/>
        <v>70391</v>
      </c>
      <c r="B8534" s="254" t="s">
        <v>8895</v>
      </c>
    </row>
    <row r="8535" spans="1:2">
      <c r="A8535" t="str">
        <f t="shared" si="133"/>
        <v>70392</v>
      </c>
      <c r="B8535" s="254" t="s">
        <v>8896</v>
      </c>
    </row>
    <row r="8536" spans="1:2">
      <c r="A8536" t="str">
        <f t="shared" si="133"/>
        <v>70393</v>
      </c>
      <c r="B8536" s="254" t="s">
        <v>8897</v>
      </c>
    </row>
    <row r="8537" spans="1:2">
      <c r="A8537" t="str">
        <f t="shared" si="133"/>
        <v>70394</v>
      </c>
      <c r="B8537" s="254" t="s">
        <v>8898</v>
      </c>
    </row>
    <row r="8538" spans="1:2">
      <c r="A8538" t="str">
        <f t="shared" si="133"/>
        <v>70395</v>
      </c>
      <c r="B8538" s="254" t="s">
        <v>8899</v>
      </c>
    </row>
    <row r="8539" spans="1:2">
      <c r="A8539" t="str">
        <f t="shared" si="133"/>
        <v>70396</v>
      </c>
      <c r="B8539" s="254" t="s">
        <v>8900</v>
      </c>
    </row>
    <row r="8540" spans="1:2">
      <c r="A8540" t="str">
        <f t="shared" si="133"/>
        <v>70397</v>
      </c>
      <c r="B8540" s="254" t="s">
        <v>8901</v>
      </c>
    </row>
    <row r="8541" spans="1:2">
      <c r="A8541" t="str">
        <f t="shared" si="133"/>
        <v>70398</v>
      </c>
      <c r="B8541" s="254" t="s">
        <v>8902</v>
      </c>
    </row>
    <row r="8542" spans="1:2">
      <c r="A8542" t="str">
        <f t="shared" si="133"/>
        <v>70399</v>
      </c>
      <c r="B8542" s="254" t="s">
        <v>8903</v>
      </c>
    </row>
    <row r="8543" spans="1:2">
      <c r="A8543" t="str">
        <f t="shared" si="133"/>
        <v>70400</v>
      </c>
      <c r="B8543" s="254" t="s">
        <v>8904</v>
      </c>
    </row>
    <row r="8544" spans="1:2">
      <c r="A8544" t="str">
        <f t="shared" si="133"/>
        <v>70401</v>
      </c>
      <c r="B8544" s="254" t="s">
        <v>8905</v>
      </c>
    </row>
    <row r="8545" spans="1:2">
      <c r="A8545" t="str">
        <f t="shared" si="133"/>
        <v>70402</v>
      </c>
      <c r="B8545" s="254" t="s">
        <v>8906</v>
      </c>
    </row>
    <row r="8546" spans="1:2">
      <c r="A8546" t="str">
        <f t="shared" si="133"/>
        <v>70403</v>
      </c>
      <c r="B8546" s="254" t="s">
        <v>8907</v>
      </c>
    </row>
    <row r="8547" spans="1:2">
      <c r="A8547" t="str">
        <f t="shared" si="133"/>
        <v>70404</v>
      </c>
      <c r="B8547" s="254" t="s">
        <v>8908</v>
      </c>
    </row>
    <row r="8548" spans="1:2">
      <c r="A8548" t="str">
        <f t="shared" si="133"/>
        <v>70405</v>
      </c>
      <c r="B8548" s="254" t="s">
        <v>8909</v>
      </c>
    </row>
    <row r="8549" spans="1:2">
      <c r="A8549" t="str">
        <f t="shared" si="133"/>
        <v>70406</v>
      </c>
      <c r="B8549" s="254" t="s">
        <v>8910</v>
      </c>
    </row>
    <row r="8550" spans="1:2">
      <c r="A8550" t="str">
        <f t="shared" si="133"/>
        <v>70407</v>
      </c>
      <c r="B8550" s="254" t="s">
        <v>8911</v>
      </c>
    </row>
    <row r="8551" spans="1:2">
      <c r="A8551" t="str">
        <f t="shared" si="133"/>
        <v>70408</v>
      </c>
      <c r="B8551" s="254" t="s">
        <v>8912</v>
      </c>
    </row>
    <row r="8552" spans="1:2">
      <c r="A8552" t="str">
        <f t="shared" si="133"/>
        <v>70409</v>
      </c>
      <c r="B8552" s="254" t="s">
        <v>8913</v>
      </c>
    </row>
    <row r="8553" spans="1:2">
      <c r="A8553" t="str">
        <f t="shared" si="133"/>
        <v>70410</v>
      </c>
      <c r="B8553" s="254" t="s">
        <v>8914</v>
      </c>
    </row>
    <row r="8554" spans="1:2">
      <c r="A8554" t="str">
        <f t="shared" si="133"/>
        <v>70411</v>
      </c>
      <c r="B8554" s="254" t="s">
        <v>8915</v>
      </c>
    </row>
    <row r="8555" spans="1:2">
      <c r="A8555" t="str">
        <f t="shared" si="133"/>
        <v>70412</v>
      </c>
      <c r="B8555" s="254" t="s">
        <v>8916</v>
      </c>
    </row>
    <row r="8556" spans="1:2">
      <c r="A8556" t="str">
        <f t="shared" si="133"/>
        <v>70413</v>
      </c>
      <c r="B8556" s="254" t="s">
        <v>8917</v>
      </c>
    </row>
    <row r="8557" spans="1:2">
      <c r="A8557" t="str">
        <f t="shared" si="133"/>
        <v>70414</v>
      </c>
      <c r="B8557" s="254" t="s">
        <v>8918</v>
      </c>
    </row>
    <row r="8558" spans="1:2">
      <c r="A8558" t="str">
        <f t="shared" si="133"/>
        <v>70415</v>
      </c>
      <c r="B8558" s="254" t="s">
        <v>8919</v>
      </c>
    </row>
    <row r="8559" spans="1:2">
      <c r="A8559" t="str">
        <f t="shared" si="133"/>
        <v>70416</v>
      </c>
      <c r="B8559" s="254" t="s">
        <v>8920</v>
      </c>
    </row>
    <row r="8560" spans="1:2">
      <c r="A8560" t="str">
        <f t="shared" si="133"/>
        <v>70417</v>
      </c>
      <c r="B8560" s="254" t="s">
        <v>8921</v>
      </c>
    </row>
    <row r="8561" spans="1:2">
      <c r="A8561" t="str">
        <f t="shared" si="133"/>
        <v>70419</v>
      </c>
      <c r="B8561" s="254" t="s">
        <v>8922</v>
      </c>
    </row>
    <row r="8562" spans="1:2">
      <c r="A8562" t="str">
        <f t="shared" si="133"/>
        <v>70421</v>
      </c>
      <c r="B8562" s="254" t="s">
        <v>8923</v>
      </c>
    </row>
    <row r="8563" spans="1:2">
      <c r="A8563" t="str">
        <f t="shared" si="133"/>
        <v>70422</v>
      </c>
      <c r="B8563" s="254" t="s">
        <v>8924</v>
      </c>
    </row>
    <row r="8564" spans="1:2">
      <c r="A8564" t="str">
        <f t="shared" si="133"/>
        <v>70423</v>
      </c>
      <c r="B8564" s="254" t="s">
        <v>8925</v>
      </c>
    </row>
    <row r="8565" spans="1:2">
      <c r="A8565" t="str">
        <f t="shared" si="133"/>
        <v>70424</v>
      </c>
      <c r="B8565" s="254" t="s">
        <v>8926</v>
      </c>
    </row>
    <row r="8566" spans="1:2">
      <c r="A8566" t="str">
        <f t="shared" si="133"/>
        <v>70426</v>
      </c>
      <c r="B8566" s="254" t="s">
        <v>8927</v>
      </c>
    </row>
    <row r="8567" spans="1:2">
      <c r="A8567" t="str">
        <f t="shared" si="133"/>
        <v>70427</v>
      </c>
      <c r="B8567" s="254" t="s">
        <v>8928</v>
      </c>
    </row>
    <row r="8568" spans="1:2">
      <c r="A8568" t="str">
        <f t="shared" si="133"/>
        <v>70428</v>
      </c>
      <c r="B8568" s="254" t="s">
        <v>8929</v>
      </c>
    </row>
    <row r="8569" spans="1:2">
      <c r="A8569" t="str">
        <f t="shared" si="133"/>
        <v>70429</v>
      </c>
      <c r="B8569" s="254" t="s">
        <v>8930</v>
      </c>
    </row>
    <row r="8570" spans="1:2">
      <c r="A8570" t="str">
        <f t="shared" si="133"/>
        <v>70430</v>
      </c>
      <c r="B8570" s="254" t="s">
        <v>8931</v>
      </c>
    </row>
    <row r="8571" spans="1:2">
      <c r="A8571" t="str">
        <f t="shared" si="133"/>
        <v>70431</v>
      </c>
      <c r="B8571" s="254" t="s">
        <v>8932</v>
      </c>
    </row>
    <row r="8572" spans="1:2">
      <c r="A8572" t="str">
        <f t="shared" si="133"/>
        <v>70432</v>
      </c>
      <c r="B8572" s="254" t="s">
        <v>8933</v>
      </c>
    </row>
    <row r="8573" spans="1:2">
      <c r="A8573" t="str">
        <f t="shared" si="133"/>
        <v>70433</v>
      </c>
      <c r="B8573" s="254" t="s">
        <v>8934</v>
      </c>
    </row>
    <row r="8574" spans="1:2">
      <c r="A8574" t="str">
        <f t="shared" si="133"/>
        <v>70434</v>
      </c>
      <c r="B8574" s="254" t="s">
        <v>8935</v>
      </c>
    </row>
    <row r="8575" spans="1:2">
      <c r="A8575" t="str">
        <f t="shared" si="133"/>
        <v>70435</v>
      </c>
      <c r="B8575" s="254" t="s">
        <v>8936</v>
      </c>
    </row>
    <row r="8576" spans="1:2">
      <c r="A8576" t="str">
        <f t="shared" si="133"/>
        <v>70437</v>
      </c>
      <c r="B8576" s="254" t="s">
        <v>8937</v>
      </c>
    </row>
    <row r="8577" spans="1:2">
      <c r="A8577" t="str">
        <f t="shared" si="133"/>
        <v>70438</v>
      </c>
      <c r="B8577" s="254" t="s">
        <v>8938</v>
      </c>
    </row>
    <row r="8578" spans="1:2">
      <c r="A8578" t="str">
        <f t="shared" si="133"/>
        <v>70439</v>
      </c>
      <c r="B8578" s="254" t="s">
        <v>8939</v>
      </c>
    </row>
    <row r="8579" spans="1:2">
      <c r="A8579" t="str">
        <f t="shared" ref="A8579:A8642" si="134">LEFT(B8579,5)</f>
        <v>70440</v>
      </c>
      <c r="B8579" s="254" t="s">
        <v>8940</v>
      </c>
    </row>
    <row r="8580" spans="1:2">
      <c r="A8580" t="str">
        <f t="shared" si="134"/>
        <v>70441</v>
      </c>
      <c r="B8580" s="254" t="s">
        <v>8941</v>
      </c>
    </row>
    <row r="8581" spans="1:2">
      <c r="A8581" t="str">
        <f t="shared" si="134"/>
        <v>70442</v>
      </c>
      <c r="B8581" s="254" t="s">
        <v>8942</v>
      </c>
    </row>
    <row r="8582" spans="1:2">
      <c r="A8582" t="str">
        <f t="shared" si="134"/>
        <v>70443</v>
      </c>
      <c r="B8582" s="254" t="s">
        <v>8943</v>
      </c>
    </row>
    <row r="8583" spans="1:2">
      <c r="A8583" t="str">
        <f t="shared" si="134"/>
        <v>70444</v>
      </c>
      <c r="B8583" s="254" t="s">
        <v>8944</v>
      </c>
    </row>
    <row r="8584" spans="1:2">
      <c r="A8584" t="str">
        <f t="shared" si="134"/>
        <v>70446</v>
      </c>
      <c r="B8584" s="254" t="s">
        <v>8945</v>
      </c>
    </row>
    <row r="8585" spans="1:2">
      <c r="A8585" t="str">
        <f t="shared" si="134"/>
        <v>70448</v>
      </c>
      <c r="B8585" s="254" t="s">
        <v>8946</v>
      </c>
    </row>
    <row r="8586" spans="1:2">
      <c r="A8586" t="str">
        <f t="shared" si="134"/>
        <v>70449</v>
      </c>
      <c r="B8586" s="254" t="s">
        <v>8947</v>
      </c>
    </row>
    <row r="8587" spans="1:2">
      <c r="A8587" t="str">
        <f t="shared" si="134"/>
        <v>70450</v>
      </c>
      <c r="B8587" s="254" t="s">
        <v>8948</v>
      </c>
    </row>
    <row r="8588" spans="1:2">
      <c r="A8588" t="str">
        <f t="shared" si="134"/>
        <v>70451</v>
      </c>
      <c r="B8588" s="254" t="s">
        <v>8949</v>
      </c>
    </row>
    <row r="8589" spans="1:2">
      <c r="A8589" t="str">
        <f t="shared" si="134"/>
        <v>70452</v>
      </c>
      <c r="B8589" s="254" t="s">
        <v>8950</v>
      </c>
    </row>
    <row r="8590" spans="1:2">
      <c r="A8590" t="str">
        <f t="shared" si="134"/>
        <v>70453</v>
      </c>
      <c r="B8590" s="254" t="s">
        <v>8951</v>
      </c>
    </row>
    <row r="8591" spans="1:2">
      <c r="A8591" t="str">
        <f t="shared" si="134"/>
        <v>70454</v>
      </c>
      <c r="B8591" s="254" t="s">
        <v>8952</v>
      </c>
    </row>
    <row r="8592" spans="1:2">
      <c r="A8592" t="str">
        <f t="shared" si="134"/>
        <v>70455</v>
      </c>
      <c r="B8592" s="254" t="s">
        <v>8953</v>
      </c>
    </row>
    <row r="8593" spans="1:2">
      <c r="A8593" t="str">
        <f t="shared" si="134"/>
        <v>70456</v>
      </c>
      <c r="B8593" s="254" t="s">
        <v>8954</v>
      </c>
    </row>
    <row r="8594" spans="1:2">
      <c r="A8594" t="str">
        <f t="shared" si="134"/>
        <v>70457</v>
      </c>
      <c r="B8594" s="254" t="s">
        <v>8955</v>
      </c>
    </row>
    <row r="8595" spans="1:2">
      <c r="A8595" t="str">
        <f t="shared" si="134"/>
        <v>70458</v>
      </c>
      <c r="B8595" s="254" t="s">
        <v>8956</v>
      </c>
    </row>
    <row r="8596" spans="1:2">
      <c r="A8596" t="str">
        <f t="shared" si="134"/>
        <v>70459</v>
      </c>
      <c r="B8596" s="254" t="s">
        <v>8957</v>
      </c>
    </row>
    <row r="8597" spans="1:2">
      <c r="A8597" t="str">
        <f t="shared" si="134"/>
        <v>70460</v>
      </c>
      <c r="B8597" s="254" t="s">
        <v>8958</v>
      </c>
    </row>
    <row r="8598" spans="1:2">
      <c r="A8598" t="str">
        <f t="shared" si="134"/>
        <v>70461</v>
      </c>
      <c r="B8598" s="254" t="s">
        <v>8959</v>
      </c>
    </row>
    <row r="8599" spans="1:2">
      <c r="A8599" t="str">
        <f t="shared" si="134"/>
        <v>70462</v>
      </c>
      <c r="B8599" s="254" t="s">
        <v>8960</v>
      </c>
    </row>
    <row r="8600" spans="1:2">
      <c r="A8600" t="str">
        <f t="shared" si="134"/>
        <v>70463</v>
      </c>
      <c r="B8600" s="254" t="s">
        <v>8961</v>
      </c>
    </row>
    <row r="8601" spans="1:2">
      <c r="A8601" t="str">
        <f t="shared" si="134"/>
        <v>70464</v>
      </c>
      <c r="B8601" s="254" t="s">
        <v>8962</v>
      </c>
    </row>
    <row r="8602" spans="1:2">
      <c r="A8602" t="str">
        <f t="shared" si="134"/>
        <v>70466</v>
      </c>
      <c r="B8602" s="254" t="s">
        <v>8963</v>
      </c>
    </row>
    <row r="8603" spans="1:2">
      <c r="A8603" t="str">
        <f t="shared" si="134"/>
        <v>70467</v>
      </c>
      <c r="B8603" s="254" t="s">
        <v>8964</v>
      </c>
    </row>
    <row r="8604" spans="1:2">
      <c r="A8604" t="str">
        <f t="shared" si="134"/>
        <v>70468</v>
      </c>
      <c r="B8604" s="254" t="s">
        <v>8965</v>
      </c>
    </row>
    <row r="8605" spans="1:2">
      <c r="A8605" t="str">
        <f t="shared" si="134"/>
        <v>70469</v>
      </c>
      <c r="B8605" s="254" t="s">
        <v>8966</v>
      </c>
    </row>
    <row r="8606" spans="1:2">
      <c r="A8606" t="str">
        <f t="shared" si="134"/>
        <v>70470</v>
      </c>
      <c r="B8606" s="254" t="s">
        <v>8967</v>
      </c>
    </row>
    <row r="8607" spans="1:2">
      <c r="A8607" t="str">
        <f t="shared" si="134"/>
        <v>70471</v>
      </c>
      <c r="B8607" s="254" t="s">
        <v>8968</v>
      </c>
    </row>
    <row r="8608" spans="1:2">
      <c r="A8608" t="str">
        <f t="shared" si="134"/>
        <v>70474</v>
      </c>
      <c r="B8608" s="254" t="s">
        <v>8969</v>
      </c>
    </row>
    <row r="8609" spans="1:2">
      <c r="A8609" t="str">
        <f t="shared" si="134"/>
        <v>70475</v>
      </c>
      <c r="B8609" s="254" t="s">
        <v>8970</v>
      </c>
    </row>
    <row r="8610" spans="1:2">
      <c r="A8610" t="str">
        <f t="shared" si="134"/>
        <v>70476</v>
      </c>
      <c r="B8610" s="254" t="s">
        <v>8971</v>
      </c>
    </row>
    <row r="8611" spans="1:2">
      <c r="A8611" t="str">
        <f t="shared" si="134"/>
        <v>70477</v>
      </c>
      <c r="B8611" s="254" t="s">
        <v>8972</v>
      </c>
    </row>
    <row r="8612" spans="1:2">
      <c r="A8612" t="str">
        <f t="shared" si="134"/>
        <v>70478</v>
      </c>
      <c r="B8612" s="254" t="s">
        <v>8973</v>
      </c>
    </row>
    <row r="8613" spans="1:2">
      <c r="A8613" t="str">
        <f t="shared" si="134"/>
        <v>70479</v>
      </c>
      <c r="B8613" s="254" t="s">
        <v>8974</v>
      </c>
    </row>
    <row r="8614" spans="1:2">
      <c r="A8614" t="str">
        <f t="shared" si="134"/>
        <v>70481</v>
      </c>
      <c r="B8614" s="254" t="s">
        <v>8975</v>
      </c>
    </row>
    <row r="8615" spans="1:2">
      <c r="A8615" t="str">
        <f t="shared" si="134"/>
        <v>70482</v>
      </c>
      <c r="B8615" s="254" t="s">
        <v>8976</v>
      </c>
    </row>
    <row r="8616" spans="1:2">
      <c r="A8616" t="str">
        <f t="shared" si="134"/>
        <v>70483</v>
      </c>
      <c r="B8616" s="254" t="s">
        <v>8977</v>
      </c>
    </row>
    <row r="8617" spans="1:2">
      <c r="A8617" t="str">
        <f t="shared" si="134"/>
        <v>70485</v>
      </c>
      <c r="B8617" s="254" t="s">
        <v>8978</v>
      </c>
    </row>
    <row r="8618" spans="1:2">
      <c r="A8618" t="str">
        <f t="shared" si="134"/>
        <v>70486</v>
      </c>
      <c r="B8618" s="254" t="s">
        <v>8979</v>
      </c>
    </row>
    <row r="8619" spans="1:2">
      <c r="A8619" t="str">
        <f t="shared" si="134"/>
        <v>70487</v>
      </c>
      <c r="B8619" s="254" t="s">
        <v>8980</v>
      </c>
    </row>
    <row r="8620" spans="1:2">
      <c r="A8620" t="str">
        <f t="shared" si="134"/>
        <v>70488</v>
      </c>
      <c r="B8620" s="254" t="s">
        <v>8981</v>
      </c>
    </row>
    <row r="8621" spans="1:2">
      <c r="A8621" t="str">
        <f t="shared" si="134"/>
        <v>70489</v>
      </c>
      <c r="B8621" s="254" t="s">
        <v>8982</v>
      </c>
    </row>
    <row r="8622" spans="1:2">
      <c r="A8622" t="str">
        <f t="shared" si="134"/>
        <v>70490</v>
      </c>
      <c r="B8622" s="254" t="s">
        <v>8983</v>
      </c>
    </row>
    <row r="8623" spans="1:2">
      <c r="A8623" t="str">
        <f t="shared" si="134"/>
        <v>70491</v>
      </c>
      <c r="B8623" s="254" t="s">
        <v>8984</v>
      </c>
    </row>
    <row r="8624" spans="1:2">
      <c r="A8624" t="str">
        <f t="shared" si="134"/>
        <v>70492</v>
      </c>
      <c r="B8624" s="254" t="s">
        <v>8985</v>
      </c>
    </row>
    <row r="8625" spans="1:2">
      <c r="A8625" t="str">
        <f t="shared" si="134"/>
        <v>70493</v>
      </c>
      <c r="B8625" s="254" t="s">
        <v>8986</v>
      </c>
    </row>
    <row r="8626" spans="1:2">
      <c r="A8626" t="str">
        <f t="shared" si="134"/>
        <v>70494</v>
      </c>
      <c r="B8626" s="254" t="s">
        <v>8987</v>
      </c>
    </row>
    <row r="8627" spans="1:2">
      <c r="A8627" t="str">
        <f t="shared" si="134"/>
        <v>70495</v>
      </c>
      <c r="B8627" s="254" t="s">
        <v>8988</v>
      </c>
    </row>
    <row r="8628" spans="1:2">
      <c r="A8628" t="str">
        <f t="shared" si="134"/>
        <v>70496</v>
      </c>
      <c r="B8628" s="254" t="s">
        <v>8989</v>
      </c>
    </row>
    <row r="8629" spans="1:2">
      <c r="A8629" t="str">
        <f t="shared" si="134"/>
        <v>70497</v>
      </c>
      <c r="B8629" s="254" t="s">
        <v>8990</v>
      </c>
    </row>
    <row r="8630" spans="1:2">
      <c r="A8630" t="str">
        <f t="shared" si="134"/>
        <v>70498</v>
      </c>
      <c r="B8630" s="254" t="s">
        <v>8991</v>
      </c>
    </row>
    <row r="8631" spans="1:2">
      <c r="A8631" t="str">
        <f t="shared" si="134"/>
        <v>70500</v>
      </c>
      <c r="B8631" s="254" t="s">
        <v>8992</v>
      </c>
    </row>
    <row r="8632" spans="1:2">
      <c r="A8632" t="str">
        <f t="shared" si="134"/>
        <v>70501</v>
      </c>
      <c r="B8632" s="254" t="s">
        <v>8993</v>
      </c>
    </row>
    <row r="8633" spans="1:2">
      <c r="A8633" t="str">
        <f t="shared" si="134"/>
        <v>70502</v>
      </c>
      <c r="B8633" s="254" t="s">
        <v>8994</v>
      </c>
    </row>
    <row r="8634" spans="1:2">
      <c r="A8634" t="str">
        <f t="shared" si="134"/>
        <v>70503</v>
      </c>
      <c r="B8634" s="254" t="s">
        <v>8995</v>
      </c>
    </row>
    <row r="8635" spans="1:2">
      <c r="A8635" t="str">
        <f t="shared" si="134"/>
        <v>70504</v>
      </c>
      <c r="B8635" s="254" t="s">
        <v>8996</v>
      </c>
    </row>
    <row r="8636" spans="1:2">
      <c r="A8636" t="str">
        <f t="shared" si="134"/>
        <v>70505</v>
      </c>
      <c r="B8636" s="254" t="s">
        <v>8997</v>
      </c>
    </row>
    <row r="8637" spans="1:2">
      <c r="A8637" t="str">
        <f t="shared" si="134"/>
        <v>70506</v>
      </c>
      <c r="B8637" s="254" t="s">
        <v>8998</v>
      </c>
    </row>
    <row r="8638" spans="1:2">
      <c r="A8638" t="str">
        <f t="shared" si="134"/>
        <v>70507</v>
      </c>
      <c r="B8638" s="254" t="s">
        <v>8999</v>
      </c>
    </row>
    <row r="8639" spans="1:2">
      <c r="A8639" t="str">
        <f t="shared" si="134"/>
        <v>70508</v>
      </c>
      <c r="B8639" s="254" t="s">
        <v>9000</v>
      </c>
    </row>
    <row r="8640" spans="1:2">
      <c r="A8640" t="str">
        <f t="shared" si="134"/>
        <v>70509</v>
      </c>
      <c r="B8640" s="254" t="s">
        <v>9001</v>
      </c>
    </row>
    <row r="8641" spans="1:2">
      <c r="A8641" t="str">
        <f t="shared" si="134"/>
        <v>70510</v>
      </c>
      <c r="B8641" s="254" t="s">
        <v>9002</v>
      </c>
    </row>
    <row r="8642" spans="1:2">
      <c r="A8642" t="str">
        <f t="shared" si="134"/>
        <v>70511</v>
      </c>
      <c r="B8642" s="254" t="s">
        <v>9003</v>
      </c>
    </row>
    <row r="8643" spans="1:2">
      <c r="A8643" t="str">
        <f t="shared" ref="A8643:A8706" si="135">LEFT(B8643,5)</f>
        <v>70512</v>
      </c>
      <c r="B8643" s="254" t="s">
        <v>9004</v>
      </c>
    </row>
    <row r="8644" spans="1:2">
      <c r="A8644" t="str">
        <f t="shared" si="135"/>
        <v>70513</v>
      </c>
      <c r="B8644" s="254" t="s">
        <v>9005</v>
      </c>
    </row>
    <row r="8645" spans="1:2">
      <c r="A8645" t="str">
        <f t="shared" si="135"/>
        <v>70514</v>
      </c>
      <c r="B8645" s="254" t="s">
        <v>9006</v>
      </c>
    </row>
    <row r="8646" spans="1:2">
      <c r="A8646" t="str">
        <f t="shared" si="135"/>
        <v>70515</v>
      </c>
      <c r="B8646" s="254" t="s">
        <v>9007</v>
      </c>
    </row>
    <row r="8647" spans="1:2">
      <c r="A8647" t="str">
        <f t="shared" si="135"/>
        <v>70517</v>
      </c>
      <c r="B8647" s="254" t="s">
        <v>9008</v>
      </c>
    </row>
    <row r="8648" spans="1:2">
      <c r="A8648" t="str">
        <f t="shared" si="135"/>
        <v>70518</v>
      </c>
      <c r="B8648" s="254" t="s">
        <v>9009</v>
      </c>
    </row>
    <row r="8649" spans="1:2">
      <c r="A8649" t="str">
        <f t="shared" si="135"/>
        <v>70519</v>
      </c>
      <c r="B8649" s="254" t="s">
        <v>9010</v>
      </c>
    </row>
    <row r="8650" spans="1:2">
      <c r="A8650" t="str">
        <f t="shared" si="135"/>
        <v>70520</v>
      </c>
      <c r="B8650" s="254" t="s">
        <v>9011</v>
      </c>
    </row>
    <row r="8651" spans="1:2">
      <c r="A8651" t="str">
        <f t="shared" si="135"/>
        <v>70521</v>
      </c>
      <c r="B8651" s="254" t="s">
        <v>9012</v>
      </c>
    </row>
    <row r="8652" spans="1:2">
      <c r="A8652" t="str">
        <f t="shared" si="135"/>
        <v>70522</v>
      </c>
      <c r="B8652" s="254" t="s">
        <v>9013</v>
      </c>
    </row>
    <row r="8653" spans="1:2">
      <c r="A8653" t="str">
        <f t="shared" si="135"/>
        <v>70523</v>
      </c>
      <c r="B8653" s="254" t="s">
        <v>9014</v>
      </c>
    </row>
    <row r="8654" spans="1:2">
      <c r="A8654" t="str">
        <f t="shared" si="135"/>
        <v>70524</v>
      </c>
      <c r="B8654" s="254" t="s">
        <v>9015</v>
      </c>
    </row>
    <row r="8655" spans="1:2">
      <c r="A8655" t="str">
        <f t="shared" si="135"/>
        <v>70525</v>
      </c>
      <c r="B8655" s="254" t="s">
        <v>9016</v>
      </c>
    </row>
    <row r="8656" spans="1:2">
      <c r="A8656" t="str">
        <f t="shared" si="135"/>
        <v>70526</v>
      </c>
      <c r="B8656" s="254" t="s">
        <v>9017</v>
      </c>
    </row>
    <row r="8657" spans="1:2">
      <c r="A8657" t="str">
        <f t="shared" si="135"/>
        <v>70527</v>
      </c>
      <c r="B8657" s="254" t="s">
        <v>9018</v>
      </c>
    </row>
    <row r="8658" spans="1:2">
      <c r="A8658" t="str">
        <f t="shared" si="135"/>
        <v>70529</v>
      </c>
      <c r="B8658" s="254" t="s">
        <v>9019</v>
      </c>
    </row>
    <row r="8659" spans="1:2">
      <c r="A8659" t="str">
        <f t="shared" si="135"/>
        <v>70530</v>
      </c>
      <c r="B8659" s="254" t="s">
        <v>9020</v>
      </c>
    </row>
    <row r="8660" spans="1:2">
      <c r="A8660" t="str">
        <f t="shared" si="135"/>
        <v>70531</v>
      </c>
      <c r="B8660" s="254" t="s">
        <v>9021</v>
      </c>
    </row>
    <row r="8661" spans="1:2">
      <c r="A8661" t="str">
        <f t="shared" si="135"/>
        <v>70532</v>
      </c>
      <c r="B8661" s="254" t="s">
        <v>9022</v>
      </c>
    </row>
    <row r="8662" spans="1:2">
      <c r="A8662" t="str">
        <f t="shared" si="135"/>
        <v>70533</v>
      </c>
      <c r="B8662" s="254" t="s">
        <v>9023</v>
      </c>
    </row>
    <row r="8663" spans="1:2">
      <c r="A8663" t="str">
        <f t="shared" si="135"/>
        <v>70534</v>
      </c>
      <c r="B8663" s="254" t="s">
        <v>9024</v>
      </c>
    </row>
    <row r="8664" spans="1:2">
      <c r="A8664" t="str">
        <f t="shared" si="135"/>
        <v>70535</v>
      </c>
      <c r="B8664" s="254" t="s">
        <v>9025</v>
      </c>
    </row>
    <row r="8665" spans="1:2">
      <c r="A8665" t="str">
        <f t="shared" si="135"/>
        <v>70536</v>
      </c>
      <c r="B8665" s="254" t="s">
        <v>9026</v>
      </c>
    </row>
    <row r="8666" spans="1:2">
      <c r="A8666" t="str">
        <f t="shared" si="135"/>
        <v>70537</v>
      </c>
      <c r="B8666" s="254" t="s">
        <v>9027</v>
      </c>
    </row>
    <row r="8667" spans="1:2">
      <c r="A8667" t="str">
        <f t="shared" si="135"/>
        <v>70539</v>
      </c>
      <c r="B8667" s="254" t="s">
        <v>9028</v>
      </c>
    </row>
    <row r="8668" spans="1:2">
      <c r="A8668" t="str">
        <f t="shared" si="135"/>
        <v>70540</v>
      </c>
      <c r="B8668" s="254" t="s">
        <v>9029</v>
      </c>
    </row>
    <row r="8669" spans="1:2">
      <c r="A8669" t="str">
        <f t="shared" si="135"/>
        <v>70543</v>
      </c>
      <c r="B8669" s="254" t="s">
        <v>9030</v>
      </c>
    </row>
    <row r="8670" spans="1:2">
      <c r="A8670" t="str">
        <f t="shared" si="135"/>
        <v>70544</v>
      </c>
      <c r="B8670" s="254" t="s">
        <v>9031</v>
      </c>
    </row>
    <row r="8671" spans="1:2">
      <c r="A8671" t="str">
        <f t="shared" si="135"/>
        <v>70545</v>
      </c>
      <c r="B8671" s="254" t="s">
        <v>9032</v>
      </c>
    </row>
    <row r="8672" spans="1:2">
      <c r="A8672" t="str">
        <f t="shared" si="135"/>
        <v>70546</v>
      </c>
      <c r="B8672" s="254" t="s">
        <v>9033</v>
      </c>
    </row>
    <row r="8673" spans="1:2">
      <c r="A8673" t="str">
        <f t="shared" si="135"/>
        <v>70547</v>
      </c>
      <c r="B8673" s="254" t="s">
        <v>9034</v>
      </c>
    </row>
    <row r="8674" spans="1:2">
      <c r="A8674" t="str">
        <f t="shared" si="135"/>
        <v>70548</v>
      </c>
      <c r="B8674" s="254" t="s">
        <v>9035</v>
      </c>
    </row>
    <row r="8675" spans="1:2">
      <c r="A8675" t="str">
        <f t="shared" si="135"/>
        <v>70549</v>
      </c>
      <c r="B8675" s="254" t="s">
        <v>9036</v>
      </c>
    </row>
    <row r="8676" spans="1:2">
      <c r="A8676" t="str">
        <f t="shared" si="135"/>
        <v>70550</v>
      </c>
      <c r="B8676" s="254" t="s">
        <v>9037</v>
      </c>
    </row>
    <row r="8677" spans="1:2">
      <c r="A8677" t="str">
        <f t="shared" si="135"/>
        <v>70551</v>
      </c>
      <c r="B8677" s="254" t="s">
        <v>9038</v>
      </c>
    </row>
    <row r="8678" spans="1:2">
      <c r="A8678" t="str">
        <f t="shared" si="135"/>
        <v>70552</v>
      </c>
      <c r="B8678" s="254" t="s">
        <v>9039</v>
      </c>
    </row>
    <row r="8679" spans="1:2">
      <c r="A8679" t="str">
        <f t="shared" si="135"/>
        <v>70553</v>
      </c>
      <c r="B8679" s="254" t="s">
        <v>9040</v>
      </c>
    </row>
    <row r="8680" spans="1:2">
      <c r="A8680" t="str">
        <f t="shared" si="135"/>
        <v>70554</v>
      </c>
      <c r="B8680" s="254" t="s">
        <v>9041</v>
      </c>
    </row>
    <row r="8681" spans="1:2">
      <c r="A8681" t="str">
        <f t="shared" si="135"/>
        <v>70556</v>
      </c>
      <c r="B8681" s="254" t="s">
        <v>9042</v>
      </c>
    </row>
    <row r="8682" spans="1:2">
      <c r="A8682" t="str">
        <f t="shared" si="135"/>
        <v>70557</v>
      </c>
      <c r="B8682" s="254" t="s">
        <v>9043</v>
      </c>
    </row>
    <row r="8683" spans="1:2">
      <c r="A8683" t="str">
        <f t="shared" si="135"/>
        <v>70559</v>
      </c>
      <c r="B8683" s="254" t="s">
        <v>9044</v>
      </c>
    </row>
    <row r="8684" spans="1:2">
      <c r="A8684" t="str">
        <f t="shared" si="135"/>
        <v>70560</v>
      </c>
      <c r="B8684" s="254" t="s">
        <v>9045</v>
      </c>
    </row>
    <row r="8685" spans="1:2">
      <c r="A8685" t="str">
        <f t="shared" si="135"/>
        <v>70561</v>
      </c>
      <c r="B8685" s="254" t="s">
        <v>9046</v>
      </c>
    </row>
    <row r="8686" spans="1:2">
      <c r="A8686" t="str">
        <f t="shared" si="135"/>
        <v>70562</v>
      </c>
      <c r="B8686" s="254" t="s">
        <v>9047</v>
      </c>
    </row>
    <row r="8687" spans="1:2">
      <c r="A8687" t="str">
        <f t="shared" si="135"/>
        <v>70563</v>
      </c>
      <c r="B8687" s="254" t="s">
        <v>9048</v>
      </c>
    </row>
    <row r="8688" spans="1:2">
      <c r="A8688" t="str">
        <f t="shared" si="135"/>
        <v>70564</v>
      </c>
      <c r="B8688" s="254" t="s">
        <v>9049</v>
      </c>
    </row>
    <row r="8689" spans="1:2">
      <c r="A8689" t="str">
        <f t="shared" si="135"/>
        <v>70565</v>
      </c>
      <c r="B8689" s="254" t="s">
        <v>9050</v>
      </c>
    </row>
    <row r="8690" spans="1:2">
      <c r="A8690" t="str">
        <f t="shared" si="135"/>
        <v>70566</v>
      </c>
      <c r="B8690" s="254" t="s">
        <v>9051</v>
      </c>
    </row>
    <row r="8691" spans="1:2">
      <c r="A8691" t="str">
        <f t="shared" si="135"/>
        <v>70567</v>
      </c>
      <c r="B8691" s="254" t="s">
        <v>9052</v>
      </c>
    </row>
    <row r="8692" spans="1:2">
      <c r="A8692" t="str">
        <f t="shared" si="135"/>
        <v>70568</v>
      </c>
      <c r="B8692" s="254" t="s">
        <v>9053</v>
      </c>
    </row>
    <row r="8693" spans="1:2">
      <c r="A8693" t="str">
        <f t="shared" si="135"/>
        <v>70570</v>
      </c>
      <c r="B8693" s="254" t="s">
        <v>9054</v>
      </c>
    </row>
    <row r="8694" spans="1:2">
      <c r="A8694" t="str">
        <f t="shared" si="135"/>
        <v>70573</v>
      </c>
      <c r="B8694" s="254" t="s">
        <v>9055</v>
      </c>
    </row>
    <row r="8695" spans="1:2">
      <c r="A8695" t="str">
        <f t="shared" si="135"/>
        <v>70574</v>
      </c>
      <c r="B8695" s="254" t="s">
        <v>9056</v>
      </c>
    </row>
    <row r="8696" spans="1:2">
      <c r="A8696" t="str">
        <f t="shared" si="135"/>
        <v>70575</v>
      </c>
      <c r="B8696" s="254" t="s">
        <v>9057</v>
      </c>
    </row>
    <row r="8697" spans="1:2">
      <c r="A8697" t="str">
        <f t="shared" si="135"/>
        <v>70576</v>
      </c>
      <c r="B8697" s="254" t="s">
        <v>9058</v>
      </c>
    </row>
    <row r="8698" spans="1:2">
      <c r="A8698" t="str">
        <f t="shared" si="135"/>
        <v>70577</v>
      </c>
      <c r="B8698" s="254" t="s">
        <v>9059</v>
      </c>
    </row>
    <row r="8699" spans="1:2">
      <c r="A8699" t="str">
        <f t="shared" si="135"/>
        <v>70578</v>
      </c>
      <c r="B8699" s="254" t="s">
        <v>9060</v>
      </c>
    </row>
    <row r="8700" spans="1:2">
      <c r="A8700" t="str">
        <f t="shared" si="135"/>
        <v>70579</v>
      </c>
      <c r="B8700" s="254" t="s">
        <v>9061</v>
      </c>
    </row>
    <row r="8701" spans="1:2">
      <c r="A8701" t="str">
        <f t="shared" si="135"/>
        <v>70580</v>
      </c>
      <c r="B8701" s="254" t="s">
        <v>9062</v>
      </c>
    </row>
    <row r="8702" spans="1:2">
      <c r="A8702" t="str">
        <f t="shared" si="135"/>
        <v>70581</v>
      </c>
      <c r="B8702" s="254" t="s">
        <v>9063</v>
      </c>
    </row>
    <row r="8703" spans="1:2">
      <c r="A8703" t="str">
        <f t="shared" si="135"/>
        <v>70582</v>
      </c>
      <c r="B8703" s="254" t="s">
        <v>9064</v>
      </c>
    </row>
    <row r="8704" spans="1:2">
      <c r="A8704" t="str">
        <f t="shared" si="135"/>
        <v>70583</v>
      </c>
      <c r="B8704" s="254" t="s">
        <v>9065</v>
      </c>
    </row>
    <row r="8705" spans="1:2">
      <c r="A8705" t="str">
        <f t="shared" si="135"/>
        <v>70584</v>
      </c>
      <c r="B8705" s="254" t="s">
        <v>9066</v>
      </c>
    </row>
    <row r="8706" spans="1:2">
      <c r="A8706" t="str">
        <f t="shared" si="135"/>
        <v>70585</v>
      </c>
      <c r="B8706" s="254" t="s">
        <v>9067</v>
      </c>
    </row>
    <row r="8707" spans="1:2">
      <c r="A8707" t="str">
        <f t="shared" ref="A8707:A8770" si="136">LEFT(B8707,5)</f>
        <v>70586</v>
      </c>
      <c r="B8707" s="254" t="s">
        <v>9068</v>
      </c>
    </row>
    <row r="8708" spans="1:2">
      <c r="A8708" t="str">
        <f t="shared" si="136"/>
        <v>70587</v>
      </c>
      <c r="B8708" s="254" t="s">
        <v>9069</v>
      </c>
    </row>
    <row r="8709" spans="1:2">
      <c r="A8709" t="str">
        <f t="shared" si="136"/>
        <v>70588</v>
      </c>
      <c r="B8709" s="254" t="s">
        <v>9070</v>
      </c>
    </row>
    <row r="8710" spans="1:2">
      <c r="A8710" t="str">
        <f t="shared" si="136"/>
        <v>70589</v>
      </c>
      <c r="B8710" s="254" t="s">
        <v>9071</v>
      </c>
    </row>
    <row r="8711" spans="1:2">
      <c r="A8711" t="str">
        <f t="shared" si="136"/>
        <v>70590</v>
      </c>
      <c r="B8711" s="254" t="s">
        <v>9072</v>
      </c>
    </row>
    <row r="8712" spans="1:2">
      <c r="A8712" t="str">
        <f t="shared" si="136"/>
        <v>70591</v>
      </c>
      <c r="B8712" s="254" t="s">
        <v>9073</v>
      </c>
    </row>
    <row r="8713" spans="1:2">
      <c r="A8713" t="str">
        <f t="shared" si="136"/>
        <v>70592</v>
      </c>
      <c r="B8713" s="254" t="s">
        <v>9074</v>
      </c>
    </row>
    <row r="8714" spans="1:2">
      <c r="A8714" t="str">
        <f t="shared" si="136"/>
        <v>70594</v>
      </c>
      <c r="B8714" s="254" t="s">
        <v>9075</v>
      </c>
    </row>
    <row r="8715" spans="1:2">
      <c r="A8715" t="str">
        <f t="shared" si="136"/>
        <v>70595</v>
      </c>
      <c r="B8715" s="254" t="s">
        <v>9076</v>
      </c>
    </row>
    <row r="8716" spans="1:2">
      <c r="A8716" t="str">
        <f t="shared" si="136"/>
        <v>70596</v>
      </c>
      <c r="B8716" s="254" t="s">
        <v>9077</v>
      </c>
    </row>
    <row r="8717" spans="1:2">
      <c r="A8717" t="str">
        <f t="shared" si="136"/>
        <v>70598</v>
      </c>
      <c r="B8717" s="254" t="s">
        <v>9078</v>
      </c>
    </row>
    <row r="8718" spans="1:2">
      <c r="A8718" t="str">
        <f t="shared" si="136"/>
        <v>70599</v>
      </c>
      <c r="B8718" s="254" t="s">
        <v>9079</v>
      </c>
    </row>
    <row r="8719" spans="1:2">
      <c r="A8719" t="str">
        <f t="shared" si="136"/>
        <v>70600</v>
      </c>
      <c r="B8719" s="254" t="s">
        <v>9080</v>
      </c>
    </row>
    <row r="8720" spans="1:2">
      <c r="A8720" t="str">
        <f t="shared" si="136"/>
        <v>70601</v>
      </c>
      <c r="B8720" s="254" t="s">
        <v>9081</v>
      </c>
    </row>
    <row r="8721" spans="1:2">
      <c r="A8721" t="str">
        <f t="shared" si="136"/>
        <v>70602</v>
      </c>
      <c r="B8721" s="254" t="s">
        <v>9082</v>
      </c>
    </row>
    <row r="8722" spans="1:2">
      <c r="A8722" t="str">
        <f t="shared" si="136"/>
        <v>70603</v>
      </c>
      <c r="B8722" s="254" t="s">
        <v>9083</v>
      </c>
    </row>
    <row r="8723" spans="1:2">
      <c r="A8723" t="str">
        <f t="shared" si="136"/>
        <v>70604</v>
      </c>
      <c r="B8723" s="254" t="s">
        <v>9084</v>
      </c>
    </row>
    <row r="8724" spans="1:2">
      <c r="A8724" t="str">
        <f t="shared" si="136"/>
        <v>70605</v>
      </c>
      <c r="B8724" s="254" t="s">
        <v>9085</v>
      </c>
    </row>
    <row r="8725" spans="1:2">
      <c r="A8725" t="str">
        <f t="shared" si="136"/>
        <v>70606</v>
      </c>
      <c r="B8725" s="254" t="s">
        <v>9086</v>
      </c>
    </row>
    <row r="8726" spans="1:2">
      <c r="A8726" t="str">
        <f t="shared" si="136"/>
        <v>70607</v>
      </c>
      <c r="B8726" s="254" t="s">
        <v>9087</v>
      </c>
    </row>
    <row r="8727" spans="1:2">
      <c r="A8727" t="str">
        <f t="shared" si="136"/>
        <v>70608</v>
      </c>
      <c r="B8727" s="254" t="s">
        <v>9088</v>
      </c>
    </row>
    <row r="8728" spans="1:2">
      <c r="A8728" t="str">
        <f t="shared" si="136"/>
        <v>70609</v>
      </c>
      <c r="B8728" s="254" t="s">
        <v>9089</v>
      </c>
    </row>
    <row r="8729" spans="1:2">
      <c r="A8729" t="str">
        <f t="shared" si="136"/>
        <v>70610</v>
      </c>
      <c r="B8729" s="254" t="s">
        <v>9090</v>
      </c>
    </row>
    <row r="8730" spans="1:2">
      <c r="A8730" t="str">
        <f t="shared" si="136"/>
        <v>70612</v>
      </c>
      <c r="B8730" s="254" t="s">
        <v>9091</v>
      </c>
    </row>
    <row r="8731" spans="1:2">
      <c r="A8731" t="str">
        <f t="shared" si="136"/>
        <v>70613</v>
      </c>
      <c r="B8731" s="254" t="s">
        <v>9092</v>
      </c>
    </row>
    <row r="8732" spans="1:2">
      <c r="A8732" t="str">
        <f t="shared" si="136"/>
        <v>70614</v>
      </c>
      <c r="B8732" s="254" t="s">
        <v>9093</v>
      </c>
    </row>
    <row r="8733" spans="1:2">
      <c r="A8733" t="str">
        <f t="shared" si="136"/>
        <v>70616</v>
      </c>
      <c r="B8733" s="254" t="s">
        <v>9094</v>
      </c>
    </row>
    <row r="8734" spans="1:2">
      <c r="A8734" t="str">
        <f t="shared" si="136"/>
        <v>70617</v>
      </c>
      <c r="B8734" s="254" t="s">
        <v>9095</v>
      </c>
    </row>
    <row r="8735" spans="1:2">
      <c r="A8735" t="str">
        <f t="shared" si="136"/>
        <v>70618</v>
      </c>
      <c r="B8735" s="254" t="s">
        <v>9096</v>
      </c>
    </row>
    <row r="8736" spans="1:2">
      <c r="A8736" t="str">
        <f t="shared" si="136"/>
        <v>70619</v>
      </c>
      <c r="B8736" s="254" t="s">
        <v>9097</v>
      </c>
    </row>
    <row r="8737" spans="1:2">
      <c r="A8737" t="str">
        <f t="shared" si="136"/>
        <v>70620</v>
      </c>
      <c r="B8737" s="254" t="s">
        <v>9098</v>
      </c>
    </row>
    <row r="8738" spans="1:2">
      <c r="A8738" t="str">
        <f t="shared" si="136"/>
        <v>70621</v>
      </c>
      <c r="B8738" s="254" t="s">
        <v>9099</v>
      </c>
    </row>
    <row r="8739" spans="1:2">
      <c r="A8739" t="str">
        <f t="shared" si="136"/>
        <v>70622</v>
      </c>
      <c r="B8739" s="254" t="s">
        <v>9100</v>
      </c>
    </row>
    <row r="8740" spans="1:2">
      <c r="A8740" t="str">
        <f t="shared" si="136"/>
        <v>70623</v>
      </c>
      <c r="B8740" s="254" t="s">
        <v>9101</v>
      </c>
    </row>
    <row r="8741" spans="1:2">
      <c r="A8741" t="str">
        <f t="shared" si="136"/>
        <v>70624</v>
      </c>
      <c r="B8741" s="254" t="s">
        <v>9102</v>
      </c>
    </row>
    <row r="8742" spans="1:2">
      <c r="A8742" t="str">
        <f t="shared" si="136"/>
        <v>70625</v>
      </c>
      <c r="B8742" s="254" t="s">
        <v>9103</v>
      </c>
    </row>
    <row r="8743" spans="1:2">
      <c r="A8743" t="str">
        <f t="shared" si="136"/>
        <v>70626</v>
      </c>
      <c r="B8743" s="254" t="s">
        <v>9104</v>
      </c>
    </row>
    <row r="8744" spans="1:2">
      <c r="A8744" t="str">
        <f t="shared" si="136"/>
        <v>70627</v>
      </c>
      <c r="B8744" s="254" t="s">
        <v>9105</v>
      </c>
    </row>
    <row r="8745" spans="1:2">
      <c r="A8745" t="str">
        <f t="shared" si="136"/>
        <v>70628</v>
      </c>
      <c r="B8745" s="254" t="s">
        <v>9106</v>
      </c>
    </row>
    <row r="8746" spans="1:2">
      <c r="A8746" t="str">
        <f t="shared" si="136"/>
        <v>70629</v>
      </c>
      <c r="B8746" s="254" t="s">
        <v>9107</v>
      </c>
    </row>
    <row r="8747" spans="1:2">
      <c r="A8747" t="str">
        <f t="shared" si="136"/>
        <v>70630</v>
      </c>
      <c r="B8747" s="254" t="s">
        <v>9108</v>
      </c>
    </row>
    <row r="8748" spans="1:2">
      <c r="A8748" t="str">
        <f t="shared" si="136"/>
        <v>70631</v>
      </c>
      <c r="B8748" s="254" t="s">
        <v>9109</v>
      </c>
    </row>
    <row r="8749" spans="1:2">
      <c r="A8749" t="str">
        <f t="shared" si="136"/>
        <v>70633</v>
      </c>
      <c r="B8749" s="254" t="s">
        <v>9110</v>
      </c>
    </row>
    <row r="8750" spans="1:2">
      <c r="A8750" t="str">
        <f t="shared" si="136"/>
        <v>70634</v>
      </c>
      <c r="B8750" s="254" t="s">
        <v>9111</v>
      </c>
    </row>
    <row r="8751" spans="1:2">
      <c r="A8751" t="str">
        <f t="shared" si="136"/>
        <v>70635</v>
      </c>
      <c r="B8751" s="254" t="s">
        <v>9112</v>
      </c>
    </row>
    <row r="8752" spans="1:2">
      <c r="A8752" t="str">
        <f t="shared" si="136"/>
        <v>70637</v>
      </c>
      <c r="B8752" s="254" t="s">
        <v>9113</v>
      </c>
    </row>
    <row r="8753" spans="1:2">
      <c r="A8753" t="str">
        <f t="shared" si="136"/>
        <v>70638</v>
      </c>
      <c r="B8753" s="254" t="s">
        <v>9114</v>
      </c>
    </row>
    <row r="8754" spans="1:2">
      <c r="A8754" t="str">
        <f t="shared" si="136"/>
        <v>70639</v>
      </c>
      <c r="B8754" s="254" t="s">
        <v>9115</v>
      </c>
    </row>
    <row r="8755" spans="1:2">
      <c r="A8755" t="str">
        <f t="shared" si="136"/>
        <v>70640</v>
      </c>
      <c r="B8755" s="254" t="s">
        <v>9116</v>
      </c>
    </row>
    <row r="8756" spans="1:2">
      <c r="A8756" t="str">
        <f t="shared" si="136"/>
        <v>70641</v>
      </c>
      <c r="B8756" s="254" t="s">
        <v>9117</v>
      </c>
    </row>
    <row r="8757" spans="1:2">
      <c r="A8757" t="str">
        <f t="shared" si="136"/>
        <v>70642</v>
      </c>
      <c r="B8757" s="254" t="s">
        <v>9118</v>
      </c>
    </row>
    <row r="8758" spans="1:2">
      <c r="A8758" t="str">
        <f t="shared" si="136"/>
        <v>70647</v>
      </c>
      <c r="B8758" s="254" t="s">
        <v>9119</v>
      </c>
    </row>
    <row r="8759" spans="1:2">
      <c r="A8759" t="str">
        <f t="shared" si="136"/>
        <v>70648</v>
      </c>
      <c r="B8759" s="254" t="s">
        <v>9120</v>
      </c>
    </row>
    <row r="8760" spans="1:2">
      <c r="A8760" t="str">
        <f t="shared" si="136"/>
        <v>70649</v>
      </c>
      <c r="B8760" s="254" t="s">
        <v>9121</v>
      </c>
    </row>
    <row r="8761" spans="1:2">
      <c r="A8761" t="str">
        <f t="shared" si="136"/>
        <v>70650</v>
      </c>
      <c r="B8761" s="254" t="s">
        <v>9122</v>
      </c>
    </row>
    <row r="8762" spans="1:2">
      <c r="A8762" t="str">
        <f t="shared" si="136"/>
        <v>70651</v>
      </c>
      <c r="B8762" s="254" t="s">
        <v>9123</v>
      </c>
    </row>
    <row r="8763" spans="1:2">
      <c r="A8763" t="str">
        <f t="shared" si="136"/>
        <v>70652</v>
      </c>
      <c r="B8763" s="254" t="s">
        <v>9124</v>
      </c>
    </row>
    <row r="8764" spans="1:2">
      <c r="A8764" t="str">
        <f t="shared" si="136"/>
        <v>70653</v>
      </c>
      <c r="B8764" s="254" t="s">
        <v>9125</v>
      </c>
    </row>
    <row r="8765" spans="1:2">
      <c r="A8765" t="str">
        <f t="shared" si="136"/>
        <v>70654</v>
      </c>
      <c r="B8765" s="254" t="s">
        <v>9126</v>
      </c>
    </row>
    <row r="8766" spans="1:2">
      <c r="A8766" t="str">
        <f t="shared" si="136"/>
        <v>70655</v>
      </c>
      <c r="B8766" s="254" t="s">
        <v>9127</v>
      </c>
    </row>
    <row r="8767" spans="1:2">
      <c r="A8767" t="str">
        <f t="shared" si="136"/>
        <v>70656</v>
      </c>
      <c r="B8767" s="254" t="s">
        <v>9128</v>
      </c>
    </row>
    <row r="8768" spans="1:2">
      <c r="A8768" t="str">
        <f t="shared" si="136"/>
        <v>70657</v>
      </c>
      <c r="B8768" s="254" t="s">
        <v>9129</v>
      </c>
    </row>
    <row r="8769" spans="1:2">
      <c r="A8769" t="str">
        <f t="shared" si="136"/>
        <v>70658</v>
      </c>
      <c r="B8769" s="254" t="s">
        <v>9130</v>
      </c>
    </row>
    <row r="8770" spans="1:2">
      <c r="A8770" t="str">
        <f t="shared" si="136"/>
        <v>70659</v>
      </c>
      <c r="B8770" s="254" t="s">
        <v>9131</v>
      </c>
    </row>
    <row r="8771" spans="1:2">
      <c r="A8771" t="str">
        <f t="shared" ref="A8771:A8834" si="137">LEFT(B8771,5)</f>
        <v>70661</v>
      </c>
      <c r="B8771" s="254" t="s">
        <v>9132</v>
      </c>
    </row>
    <row r="8772" spans="1:2">
      <c r="A8772" t="str">
        <f t="shared" si="137"/>
        <v>70662</v>
      </c>
      <c r="B8772" s="254" t="s">
        <v>9133</v>
      </c>
    </row>
    <row r="8773" spans="1:2">
      <c r="A8773" t="str">
        <f t="shared" si="137"/>
        <v>70663</v>
      </c>
      <c r="B8773" s="254" t="s">
        <v>9134</v>
      </c>
    </row>
    <row r="8774" spans="1:2">
      <c r="A8774" t="str">
        <f t="shared" si="137"/>
        <v>70668</v>
      </c>
      <c r="B8774" s="254" t="s">
        <v>9135</v>
      </c>
    </row>
    <row r="8775" spans="1:2">
      <c r="A8775" t="str">
        <f t="shared" si="137"/>
        <v>70669</v>
      </c>
      <c r="B8775" s="254" t="s">
        <v>9136</v>
      </c>
    </row>
    <row r="8776" spans="1:2">
      <c r="A8776" t="str">
        <f t="shared" si="137"/>
        <v>70670</v>
      </c>
      <c r="B8776" s="254" t="s">
        <v>9137</v>
      </c>
    </row>
    <row r="8777" spans="1:2">
      <c r="A8777" t="str">
        <f t="shared" si="137"/>
        <v>70672</v>
      </c>
      <c r="B8777" s="254" t="s">
        <v>9138</v>
      </c>
    </row>
    <row r="8778" spans="1:2">
      <c r="A8778" t="str">
        <f t="shared" si="137"/>
        <v>70673</v>
      </c>
      <c r="B8778" s="254" t="s">
        <v>9139</v>
      </c>
    </row>
    <row r="8779" spans="1:2">
      <c r="A8779" t="str">
        <f t="shared" si="137"/>
        <v>70675</v>
      </c>
      <c r="B8779" s="254" t="s">
        <v>9140</v>
      </c>
    </row>
    <row r="8780" spans="1:2">
      <c r="A8780" t="str">
        <f t="shared" si="137"/>
        <v>70676</v>
      </c>
      <c r="B8780" s="254" t="s">
        <v>9141</v>
      </c>
    </row>
    <row r="8781" spans="1:2">
      <c r="A8781" t="str">
        <f t="shared" si="137"/>
        <v>70677</v>
      </c>
      <c r="B8781" s="254" t="s">
        <v>9142</v>
      </c>
    </row>
    <row r="8782" spans="1:2">
      <c r="A8782" t="str">
        <f t="shared" si="137"/>
        <v>70678</v>
      </c>
      <c r="B8782" s="254" t="s">
        <v>9143</v>
      </c>
    </row>
    <row r="8783" spans="1:2">
      <c r="A8783" t="str">
        <f t="shared" si="137"/>
        <v>70681</v>
      </c>
      <c r="B8783" s="254" t="s">
        <v>9144</v>
      </c>
    </row>
    <row r="8784" spans="1:2">
      <c r="A8784" t="str">
        <f t="shared" si="137"/>
        <v>70682</v>
      </c>
      <c r="B8784" s="254" t="s">
        <v>9145</v>
      </c>
    </row>
    <row r="8785" spans="1:2">
      <c r="A8785" t="str">
        <f t="shared" si="137"/>
        <v>70683</v>
      </c>
      <c r="B8785" s="254" t="s">
        <v>9146</v>
      </c>
    </row>
    <row r="8786" spans="1:2">
      <c r="A8786" t="str">
        <f t="shared" si="137"/>
        <v>70685</v>
      </c>
      <c r="B8786" s="254" t="s">
        <v>9147</v>
      </c>
    </row>
    <row r="8787" spans="1:2">
      <c r="A8787" t="str">
        <f t="shared" si="137"/>
        <v>70686</v>
      </c>
      <c r="B8787" s="254" t="s">
        <v>9148</v>
      </c>
    </row>
    <row r="8788" spans="1:2">
      <c r="A8788" t="str">
        <f t="shared" si="137"/>
        <v>70687</v>
      </c>
      <c r="B8788" s="254" t="s">
        <v>9149</v>
      </c>
    </row>
    <row r="8789" spans="1:2">
      <c r="A8789" t="str">
        <f t="shared" si="137"/>
        <v>70688</v>
      </c>
      <c r="B8789" s="254" t="s">
        <v>9150</v>
      </c>
    </row>
    <row r="8790" spans="1:2">
      <c r="A8790" t="str">
        <f t="shared" si="137"/>
        <v>70689</v>
      </c>
      <c r="B8790" s="254" t="s">
        <v>9151</v>
      </c>
    </row>
    <row r="8791" spans="1:2">
      <c r="A8791" t="str">
        <f t="shared" si="137"/>
        <v>70690</v>
      </c>
      <c r="B8791" s="254" t="s">
        <v>9152</v>
      </c>
    </row>
    <row r="8792" spans="1:2">
      <c r="A8792" t="str">
        <f t="shared" si="137"/>
        <v>70693</v>
      </c>
      <c r="B8792" s="254" t="s">
        <v>9153</v>
      </c>
    </row>
    <row r="8793" spans="1:2">
      <c r="A8793" t="str">
        <f t="shared" si="137"/>
        <v>70694</v>
      </c>
      <c r="B8793" s="254" t="s">
        <v>9154</v>
      </c>
    </row>
    <row r="8794" spans="1:2">
      <c r="A8794" t="str">
        <f t="shared" si="137"/>
        <v>70695</v>
      </c>
      <c r="B8794" s="254" t="s">
        <v>9155</v>
      </c>
    </row>
    <row r="8795" spans="1:2">
      <c r="A8795" t="str">
        <f t="shared" si="137"/>
        <v>70696</v>
      </c>
      <c r="B8795" s="254" t="s">
        <v>9156</v>
      </c>
    </row>
    <row r="8796" spans="1:2">
      <c r="A8796" t="str">
        <f t="shared" si="137"/>
        <v>70697</v>
      </c>
      <c r="B8796" s="254" t="s">
        <v>9157</v>
      </c>
    </row>
    <row r="8797" spans="1:2">
      <c r="A8797" t="str">
        <f t="shared" si="137"/>
        <v>70698</v>
      </c>
      <c r="B8797" s="254" t="s">
        <v>9158</v>
      </c>
    </row>
    <row r="8798" spans="1:2">
      <c r="A8798" t="str">
        <f t="shared" si="137"/>
        <v>70699</v>
      </c>
      <c r="B8798" s="254" t="s">
        <v>9159</v>
      </c>
    </row>
    <row r="8799" spans="1:2">
      <c r="A8799" t="str">
        <f t="shared" si="137"/>
        <v>70700</v>
      </c>
      <c r="B8799" s="254" t="s">
        <v>9160</v>
      </c>
    </row>
    <row r="8800" spans="1:2">
      <c r="A8800" t="str">
        <f t="shared" si="137"/>
        <v>70701</v>
      </c>
      <c r="B8800" s="254" t="s">
        <v>9161</v>
      </c>
    </row>
    <row r="8801" spans="1:2">
      <c r="A8801" t="str">
        <f t="shared" si="137"/>
        <v>70702</v>
      </c>
      <c r="B8801" s="254" t="s">
        <v>9162</v>
      </c>
    </row>
    <row r="8802" spans="1:2">
      <c r="A8802" t="str">
        <f t="shared" si="137"/>
        <v>70703</v>
      </c>
      <c r="B8802" s="254" t="s">
        <v>9163</v>
      </c>
    </row>
    <row r="8803" spans="1:2">
      <c r="A8803" t="str">
        <f t="shared" si="137"/>
        <v>70705</v>
      </c>
      <c r="B8803" s="254" t="s">
        <v>9164</v>
      </c>
    </row>
    <row r="8804" spans="1:2">
      <c r="A8804" t="str">
        <f t="shared" si="137"/>
        <v>70706</v>
      </c>
      <c r="B8804" s="254" t="s">
        <v>9165</v>
      </c>
    </row>
    <row r="8805" spans="1:2">
      <c r="A8805" t="str">
        <f t="shared" si="137"/>
        <v>70707</v>
      </c>
      <c r="B8805" s="254" t="s">
        <v>9166</v>
      </c>
    </row>
    <row r="8806" spans="1:2">
      <c r="A8806" t="str">
        <f t="shared" si="137"/>
        <v>70708</v>
      </c>
      <c r="B8806" s="254" t="s">
        <v>9167</v>
      </c>
    </row>
    <row r="8807" spans="1:2">
      <c r="A8807" t="str">
        <f t="shared" si="137"/>
        <v>70709</v>
      </c>
      <c r="B8807" s="254" t="s">
        <v>9168</v>
      </c>
    </row>
    <row r="8808" spans="1:2">
      <c r="A8808" t="str">
        <f t="shared" si="137"/>
        <v>70710</v>
      </c>
      <c r="B8808" s="254" t="s">
        <v>9169</v>
      </c>
    </row>
    <row r="8809" spans="1:2">
      <c r="A8809" t="str">
        <f t="shared" si="137"/>
        <v>70711</v>
      </c>
      <c r="B8809" s="254" t="s">
        <v>9170</v>
      </c>
    </row>
    <row r="8810" spans="1:2">
      <c r="A8810" t="str">
        <f t="shared" si="137"/>
        <v>70712</v>
      </c>
      <c r="B8810" s="254" t="s">
        <v>9171</v>
      </c>
    </row>
    <row r="8811" spans="1:2">
      <c r="A8811" t="str">
        <f t="shared" si="137"/>
        <v>70713</v>
      </c>
      <c r="B8811" s="254" t="s">
        <v>9172</v>
      </c>
    </row>
    <row r="8812" spans="1:2">
      <c r="A8812" t="str">
        <f t="shared" si="137"/>
        <v>70714</v>
      </c>
      <c r="B8812" s="254" t="s">
        <v>9173</v>
      </c>
    </row>
    <row r="8813" spans="1:2">
      <c r="A8813" t="str">
        <f t="shared" si="137"/>
        <v>70715</v>
      </c>
      <c r="B8813" s="254" t="s">
        <v>9174</v>
      </c>
    </row>
    <row r="8814" spans="1:2">
      <c r="A8814" t="str">
        <f t="shared" si="137"/>
        <v>70716</v>
      </c>
      <c r="B8814" s="254" t="s">
        <v>9175</v>
      </c>
    </row>
    <row r="8815" spans="1:2">
      <c r="A8815" t="str">
        <f t="shared" si="137"/>
        <v>70717</v>
      </c>
      <c r="B8815" s="254" t="s">
        <v>9176</v>
      </c>
    </row>
    <row r="8816" spans="1:2">
      <c r="A8816" t="str">
        <f t="shared" si="137"/>
        <v>70718</v>
      </c>
      <c r="B8816" s="254" t="s">
        <v>9177</v>
      </c>
    </row>
    <row r="8817" spans="1:2">
      <c r="A8817" t="str">
        <f t="shared" si="137"/>
        <v>70719</v>
      </c>
      <c r="B8817" s="254" t="s">
        <v>9178</v>
      </c>
    </row>
    <row r="8818" spans="1:2">
      <c r="A8818" t="str">
        <f t="shared" si="137"/>
        <v>70720</v>
      </c>
      <c r="B8818" s="254" t="s">
        <v>9179</v>
      </c>
    </row>
    <row r="8819" spans="1:2">
      <c r="A8819" t="str">
        <f t="shared" si="137"/>
        <v>70721</v>
      </c>
      <c r="B8819" s="254" t="s">
        <v>9180</v>
      </c>
    </row>
    <row r="8820" spans="1:2">
      <c r="A8820" t="str">
        <f t="shared" si="137"/>
        <v>70722</v>
      </c>
      <c r="B8820" s="254" t="s">
        <v>9181</v>
      </c>
    </row>
    <row r="8821" spans="1:2">
      <c r="A8821" t="str">
        <f t="shared" si="137"/>
        <v>70723</v>
      </c>
      <c r="B8821" s="254" t="s">
        <v>9182</v>
      </c>
    </row>
    <row r="8822" spans="1:2">
      <c r="A8822" t="str">
        <f t="shared" si="137"/>
        <v>70724</v>
      </c>
      <c r="B8822" s="254" t="s">
        <v>9183</v>
      </c>
    </row>
    <row r="8823" spans="1:2">
      <c r="A8823" t="str">
        <f t="shared" si="137"/>
        <v>70726</v>
      </c>
      <c r="B8823" s="254" t="s">
        <v>9184</v>
      </c>
    </row>
    <row r="8824" spans="1:2">
      <c r="A8824" t="str">
        <f t="shared" si="137"/>
        <v>70727</v>
      </c>
      <c r="B8824" s="254" t="s">
        <v>9185</v>
      </c>
    </row>
    <row r="8825" spans="1:2">
      <c r="A8825" t="str">
        <f t="shared" si="137"/>
        <v>70728</v>
      </c>
      <c r="B8825" s="254" t="s">
        <v>9186</v>
      </c>
    </row>
    <row r="8826" spans="1:2">
      <c r="A8826" t="str">
        <f t="shared" si="137"/>
        <v>70729</v>
      </c>
      <c r="B8826" s="254" t="s">
        <v>9187</v>
      </c>
    </row>
    <row r="8827" spans="1:2">
      <c r="A8827" t="str">
        <f t="shared" si="137"/>
        <v>70732</v>
      </c>
      <c r="B8827" s="254" t="s">
        <v>9188</v>
      </c>
    </row>
    <row r="8828" spans="1:2">
      <c r="A8828" t="str">
        <f t="shared" si="137"/>
        <v>70734</v>
      </c>
      <c r="B8828" s="254" t="s">
        <v>9189</v>
      </c>
    </row>
    <row r="8829" spans="1:2">
      <c r="A8829" t="str">
        <f t="shared" si="137"/>
        <v>70735</v>
      </c>
      <c r="B8829" s="254" t="s">
        <v>9190</v>
      </c>
    </row>
    <row r="8830" spans="1:2">
      <c r="A8830" t="str">
        <f t="shared" si="137"/>
        <v>70737</v>
      </c>
      <c r="B8830" s="254" t="s">
        <v>9191</v>
      </c>
    </row>
    <row r="8831" spans="1:2">
      <c r="A8831" t="str">
        <f t="shared" si="137"/>
        <v>70738</v>
      </c>
      <c r="B8831" s="254" t="s">
        <v>9192</v>
      </c>
    </row>
    <row r="8832" spans="1:2">
      <c r="A8832" t="str">
        <f t="shared" si="137"/>
        <v>70739</v>
      </c>
      <c r="B8832" s="254" t="s">
        <v>9193</v>
      </c>
    </row>
    <row r="8833" spans="1:2">
      <c r="A8833" t="str">
        <f t="shared" si="137"/>
        <v>70740</v>
      </c>
      <c r="B8833" s="254" t="s">
        <v>9194</v>
      </c>
    </row>
    <row r="8834" spans="1:2">
      <c r="A8834" t="str">
        <f t="shared" si="137"/>
        <v>70741</v>
      </c>
      <c r="B8834" s="254" t="s">
        <v>9195</v>
      </c>
    </row>
    <row r="8835" spans="1:2">
      <c r="A8835" t="str">
        <f t="shared" ref="A8835:A8898" si="138">LEFT(B8835,5)</f>
        <v>70742</v>
      </c>
      <c r="B8835" s="254" t="s">
        <v>9196</v>
      </c>
    </row>
    <row r="8836" spans="1:2">
      <c r="A8836" t="str">
        <f t="shared" si="138"/>
        <v>70743</v>
      </c>
      <c r="B8836" s="254" t="s">
        <v>9197</v>
      </c>
    </row>
    <row r="8837" spans="1:2">
      <c r="A8837" t="str">
        <f t="shared" si="138"/>
        <v>70744</v>
      </c>
      <c r="B8837" s="254" t="s">
        <v>9198</v>
      </c>
    </row>
    <row r="8838" spans="1:2">
      <c r="A8838" t="str">
        <f t="shared" si="138"/>
        <v>70745</v>
      </c>
      <c r="B8838" s="254" t="s">
        <v>9199</v>
      </c>
    </row>
    <row r="8839" spans="1:2">
      <c r="A8839" t="str">
        <f t="shared" si="138"/>
        <v>70746</v>
      </c>
      <c r="B8839" s="254" t="s">
        <v>9200</v>
      </c>
    </row>
    <row r="8840" spans="1:2">
      <c r="A8840" t="str">
        <f t="shared" si="138"/>
        <v>70747</v>
      </c>
      <c r="B8840" s="254" t="s">
        <v>9201</v>
      </c>
    </row>
    <row r="8841" spans="1:2">
      <c r="A8841" t="str">
        <f t="shared" si="138"/>
        <v>70748</v>
      </c>
      <c r="B8841" s="254" t="s">
        <v>9202</v>
      </c>
    </row>
    <row r="8842" spans="1:2">
      <c r="A8842" t="str">
        <f t="shared" si="138"/>
        <v>70749</v>
      </c>
      <c r="B8842" s="254" t="s">
        <v>9203</v>
      </c>
    </row>
    <row r="8843" spans="1:2">
      <c r="A8843" t="str">
        <f t="shared" si="138"/>
        <v>70750</v>
      </c>
      <c r="B8843" s="254" t="s">
        <v>9204</v>
      </c>
    </row>
    <row r="8844" spans="1:2">
      <c r="A8844" t="str">
        <f t="shared" si="138"/>
        <v>70751</v>
      </c>
      <c r="B8844" s="254" t="s">
        <v>9205</v>
      </c>
    </row>
    <row r="8845" spans="1:2">
      <c r="A8845" t="str">
        <f t="shared" si="138"/>
        <v>70752</v>
      </c>
      <c r="B8845" s="254" t="s">
        <v>9206</v>
      </c>
    </row>
    <row r="8846" spans="1:2">
      <c r="A8846" t="str">
        <f t="shared" si="138"/>
        <v>70753</v>
      </c>
      <c r="B8846" s="254" t="s">
        <v>9207</v>
      </c>
    </row>
    <row r="8847" spans="1:2">
      <c r="A8847" t="str">
        <f t="shared" si="138"/>
        <v>70754</v>
      </c>
      <c r="B8847" s="254" t="s">
        <v>9208</v>
      </c>
    </row>
    <row r="8848" spans="1:2">
      <c r="A8848" t="str">
        <f t="shared" si="138"/>
        <v>70755</v>
      </c>
      <c r="B8848" s="254" t="s">
        <v>9209</v>
      </c>
    </row>
    <row r="8849" spans="1:2">
      <c r="A8849" t="str">
        <f t="shared" si="138"/>
        <v>70756</v>
      </c>
      <c r="B8849" s="254" t="s">
        <v>9210</v>
      </c>
    </row>
    <row r="8850" spans="1:2">
      <c r="A8850" t="str">
        <f t="shared" si="138"/>
        <v>70757</v>
      </c>
      <c r="B8850" s="254" t="s">
        <v>9211</v>
      </c>
    </row>
    <row r="8851" spans="1:2">
      <c r="A8851" t="str">
        <f t="shared" si="138"/>
        <v>70758</v>
      </c>
      <c r="B8851" s="254" t="s">
        <v>9212</v>
      </c>
    </row>
    <row r="8852" spans="1:2">
      <c r="A8852" t="str">
        <f t="shared" si="138"/>
        <v>70759</v>
      </c>
      <c r="B8852" s="254" t="s">
        <v>9213</v>
      </c>
    </row>
    <row r="8853" spans="1:2">
      <c r="A8853" t="str">
        <f t="shared" si="138"/>
        <v>70760</v>
      </c>
      <c r="B8853" s="254" t="s">
        <v>9214</v>
      </c>
    </row>
    <row r="8854" spans="1:2">
      <c r="A8854" t="str">
        <f t="shared" si="138"/>
        <v>70761</v>
      </c>
      <c r="B8854" s="254" t="s">
        <v>9215</v>
      </c>
    </row>
    <row r="8855" spans="1:2">
      <c r="A8855" t="str">
        <f t="shared" si="138"/>
        <v>70763</v>
      </c>
      <c r="B8855" s="254" t="s">
        <v>9216</v>
      </c>
    </row>
    <row r="8856" spans="1:2">
      <c r="A8856" t="str">
        <f t="shared" si="138"/>
        <v>70764</v>
      </c>
      <c r="B8856" s="254" t="s">
        <v>9217</v>
      </c>
    </row>
    <row r="8857" spans="1:2">
      <c r="A8857" t="str">
        <f t="shared" si="138"/>
        <v>70767</v>
      </c>
      <c r="B8857" s="254" t="s">
        <v>9218</v>
      </c>
    </row>
    <row r="8858" spans="1:2">
      <c r="A8858" t="str">
        <f t="shared" si="138"/>
        <v>70768</v>
      </c>
      <c r="B8858" s="254" t="s">
        <v>9219</v>
      </c>
    </row>
    <row r="8859" spans="1:2">
      <c r="A8859" t="str">
        <f t="shared" si="138"/>
        <v>70769</v>
      </c>
      <c r="B8859" s="254" t="s">
        <v>9220</v>
      </c>
    </row>
    <row r="8860" spans="1:2">
      <c r="A8860" t="str">
        <f t="shared" si="138"/>
        <v>70770</v>
      </c>
      <c r="B8860" s="254" t="s">
        <v>9221</v>
      </c>
    </row>
    <row r="8861" spans="1:2">
      <c r="A8861" t="str">
        <f t="shared" si="138"/>
        <v>70771</v>
      </c>
      <c r="B8861" s="254" t="s">
        <v>9222</v>
      </c>
    </row>
    <row r="8862" spans="1:2">
      <c r="A8862" t="str">
        <f t="shared" si="138"/>
        <v>70772</v>
      </c>
      <c r="B8862" s="254" t="s">
        <v>9223</v>
      </c>
    </row>
    <row r="8863" spans="1:2">
      <c r="A8863" t="str">
        <f t="shared" si="138"/>
        <v>70773</v>
      </c>
      <c r="B8863" s="254" t="s">
        <v>9224</v>
      </c>
    </row>
    <row r="8864" spans="1:2">
      <c r="A8864" t="str">
        <f t="shared" si="138"/>
        <v>70774</v>
      </c>
      <c r="B8864" s="254" t="s">
        <v>9225</v>
      </c>
    </row>
    <row r="8865" spans="1:2">
      <c r="A8865" t="str">
        <f t="shared" si="138"/>
        <v>70775</v>
      </c>
      <c r="B8865" s="254" t="s">
        <v>9226</v>
      </c>
    </row>
    <row r="8866" spans="1:2">
      <c r="A8866" t="str">
        <f t="shared" si="138"/>
        <v>70776</v>
      </c>
      <c r="B8866" s="254" t="s">
        <v>9227</v>
      </c>
    </row>
    <row r="8867" spans="1:2">
      <c r="A8867" t="str">
        <f t="shared" si="138"/>
        <v>70779</v>
      </c>
      <c r="B8867" s="254" t="s">
        <v>9228</v>
      </c>
    </row>
    <row r="8868" spans="1:2">
      <c r="A8868" t="str">
        <f t="shared" si="138"/>
        <v>70780</v>
      </c>
      <c r="B8868" s="254" t="s">
        <v>9229</v>
      </c>
    </row>
    <row r="8869" spans="1:2">
      <c r="A8869" t="str">
        <f t="shared" si="138"/>
        <v>70781</v>
      </c>
      <c r="B8869" s="254" t="s">
        <v>9230</v>
      </c>
    </row>
    <row r="8870" spans="1:2">
      <c r="A8870" t="str">
        <f t="shared" si="138"/>
        <v>70783</v>
      </c>
      <c r="B8870" s="254" t="s">
        <v>9231</v>
      </c>
    </row>
    <row r="8871" spans="1:2">
      <c r="A8871" t="str">
        <f t="shared" si="138"/>
        <v>70784</v>
      </c>
      <c r="B8871" s="254" t="s">
        <v>9232</v>
      </c>
    </row>
    <row r="8872" spans="1:2">
      <c r="A8872" t="str">
        <f t="shared" si="138"/>
        <v>70785</v>
      </c>
      <c r="B8872" s="254" t="s">
        <v>9233</v>
      </c>
    </row>
    <row r="8873" spans="1:2">
      <c r="A8873" t="str">
        <f t="shared" si="138"/>
        <v>70786</v>
      </c>
      <c r="B8873" s="254" t="s">
        <v>9234</v>
      </c>
    </row>
    <row r="8874" spans="1:2">
      <c r="A8874" t="str">
        <f t="shared" si="138"/>
        <v>70787</v>
      </c>
      <c r="B8874" s="254" t="s">
        <v>9235</v>
      </c>
    </row>
    <row r="8875" spans="1:2">
      <c r="A8875" t="str">
        <f t="shared" si="138"/>
        <v>70788</v>
      </c>
      <c r="B8875" s="254" t="s">
        <v>9236</v>
      </c>
    </row>
    <row r="8876" spans="1:2">
      <c r="A8876" t="str">
        <f t="shared" si="138"/>
        <v>70789</v>
      </c>
      <c r="B8876" s="254" t="s">
        <v>9237</v>
      </c>
    </row>
    <row r="8877" spans="1:2">
      <c r="A8877" t="str">
        <f t="shared" si="138"/>
        <v>70790</v>
      </c>
      <c r="B8877" s="254" t="s">
        <v>9238</v>
      </c>
    </row>
    <row r="8878" spans="1:2">
      <c r="A8878" t="str">
        <f t="shared" si="138"/>
        <v>70792</v>
      </c>
      <c r="B8878" s="254" t="s">
        <v>9239</v>
      </c>
    </row>
    <row r="8879" spans="1:2">
      <c r="A8879" t="str">
        <f t="shared" si="138"/>
        <v>70793</v>
      </c>
      <c r="B8879" s="254" t="s">
        <v>9240</v>
      </c>
    </row>
    <row r="8880" spans="1:2">
      <c r="A8880" t="str">
        <f t="shared" si="138"/>
        <v>70794</v>
      </c>
      <c r="B8880" s="254" t="s">
        <v>9241</v>
      </c>
    </row>
    <row r="8881" spans="1:2">
      <c r="A8881" t="str">
        <f t="shared" si="138"/>
        <v>70795</v>
      </c>
      <c r="B8881" s="254" t="s">
        <v>9242</v>
      </c>
    </row>
    <row r="8882" spans="1:2">
      <c r="A8882" t="str">
        <f t="shared" si="138"/>
        <v>70796</v>
      </c>
      <c r="B8882" s="254" t="s">
        <v>9243</v>
      </c>
    </row>
    <row r="8883" spans="1:2">
      <c r="A8883" t="str">
        <f t="shared" si="138"/>
        <v>70797</v>
      </c>
      <c r="B8883" s="254" t="s">
        <v>9244</v>
      </c>
    </row>
    <row r="8884" spans="1:2">
      <c r="A8884" t="str">
        <f t="shared" si="138"/>
        <v>70799</v>
      </c>
      <c r="B8884" s="254" t="s">
        <v>9245</v>
      </c>
    </row>
    <row r="8885" spans="1:2">
      <c r="A8885" t="str">
        <f t="shared" si="138"/>
        <v>70800</v>
      </c>
      <c r="B8885" s="254" t="s">
        <v>9246</v>
      </c>
    </row>
    <row r="8886" spans="1:2">
      <c r="A8886" t="str">
        <f t="shared" si="138"/>
        <v>70801</v>
      </c>
      <c r="B8886" s="254" t="s">
        <v>9247</v>
      </c>
    </row>
    <row r="8887" spans="1:2">
      <c r="A8887" t="str">
        <f t="shared" si="138"/>
        <v>70802</v>
      </c>
      <c r="B8887" s="254" t="s">
        <v>9248</v>
      </c>
    </row>
    <row r="8888" spans="1:2">
      <c r="A8888" t="str">
        <f t="shared" si="138"/>
        <v>70803</v>
      </c>
      <c r="B8888" s="254" t="s">
        <v>9249</v>
      </c>
    </row>
    <row r="8889" spans="1:2">
      <c r="A8889" t="str">
        <f t="shared" si="138"/>
        <v>70804</v>
      </c>
      <c r="B8889" s="254" t="s">
        <v>9250</v>
      </c>
    </row>
    <row r="8890" spans="1:2">
      <c r="A8890" t="str">
        <f t="shared" si="138"/>
        <v>70805</v>
      </c>
      <c r="B8890" s="254" t="s">
        <v>9251</v>
      </c>
    </row>
    <row r="8891" spans="1:2">
      <c r="A8891" t="str">
        <f t="shared" si="138"/>
        <v>70806</v>
      </c>
      <c r="B8891" s="254" t="s">
        <v>9252</v>
      </c>
    </row>
    <row r="8892" spans="1:2">
      <c r="A8892" t="str">
        <f t="shared" si="138"/>
        <v>70808</v>
      </c>
      <c r="B8892" s="254" t="s">
        <v>9253</v>
      </c>
    </row>
    <row r="8893" spans="1:2">
      <c r="A8893" t="str">
        <f t="shared" si="138"/>
        <v>70810</v>
      </c>
      <c r="B8893" s="254" t="s">
        <v>9254</v>
      </c>
    </row>
    <row r="8894" spans="1:2">
      <c r="A8894" t="str">
        <f t="shared" si="138"/>
        <v>70811</v>
      </c>
      <c r="B8894" s="254" t="s">
        <v>9255</v>
      </c>
    </row>
    <row r="8895" spans="1:2">
      <c r="A8895" t="str">
        <f t="shared" si="138"/>
        <v>70813</v>
      </c>
      <c r="B8895" s="254" t="s">
        <v>9256</v>
      </c>
    </row>
    <row r="8896" spans="1:2">
      <c r="A8896" t="str">
        <f t="shared" si="138"/>
        <v>70814</v>
      </c>
      <c r="B8896" s="254" t="s">
        <v>9257</v>
      </c>
    </row>
    <row r="8897" spans="1:2">
      <c r="A8897" t="str">
        <f t="shared" si="138"/>
        <v>70815</v>
      </c>
      <c r="B8897" s="254" t="s">
        <v>9258</v>
      </c>
    </row>
    <row r="8898" spans="1:2">
      <c r="A8898" t="str">
        <f t="shared" si="138"/>
        <v>70816</v>
      </c>
      <c r="B8898" s="254" t="s">
        <v>9259</v>
      </c>
    </row>
    <row r="8899" spans="1:2">
      <c r="A8899" t="str">
        <f t="shared" ref="A8899:A8962" si="139">LEFT(B8899,5)</f>
        <v>70817</v>
      </c>
      <c r="B8899" s="254" t="s">
        <v>9260</v>
      </c>
    </row>
    <row r="8900" spans="1:2">
      <c r="A8900" t="str">
        <f t="shared" si="139"/>
        <v>70818</v>
      </c>
      <c r="B8900" s="254" t="s">
        <v>9261</v>
      </c>
    </row>
    <row r="8901" spans="1:2">
      <c r="A8901" t="str">
        <f t="shared" si="139"/>
        <v>70819</v>
      </c>
      <c r="B8901" s="254" t="s">
        <v>9262</v>
      </c>
    </row>
    <row r="8902" spans="1:2">
      <c r="A8902" t="str">
        <f t="shared" si="139"/>
        <v>70820</v>
      </c>
      <c r="B8902" s="254" t="s">
        <v>9263</v>
      </c>
    </row>
    <row r="8903" spans="1:2">
      <c r="A8903" t="str">
        <f t="shared" si="139"/>
        <v>70821</v>
      </c>
      <c r="B8903" s="254" t="s">
        <v>9264</v>
      </c>
    </row>
    <row r="8904" spans="1:2">
      <c r="A8904" t="str">
        <f t="shared" si="139"/>
        <v>70822</v>
      </c>
      <c r="B8904" s="254" t="s">
        <v>9265</v>
      </c>
    </row>
    <row r="8905" spans="1:2">
      <c r="A8905" t="str">
        <f t="shared" si="139"/>
        <v>70823</v>
      </c>
      <c r="B8905" s="254" t="s">
        <v>9266</v>
      </c>
    </row>
    <row r="8906" spans="1:2">
      <c r="A8906" t="str">
        <f t="shared" si="139"/>
        <v>70824</v>
      </c>
      <c r="B8906" s="254" t="s">
        <v>9267</v>
      </c>
    </row>
    <row r="8907" spans="1:2">
      <c r="A8907" t="str">
        <f t="shared" si="139"/>
        <v>70825</v>
      </c>
      <c r="B8907" s="254" t="s">
        <v>9268</v>
      </c>
    </row>
    <row r="8908" spans="1:2">
      <c r="A8908" t="str">
        <f t="shared" si="139"/>
        <v>70826</v>
      </c>
      <c r="B8908" s="254" t="s">
        <v>9269</v>
      </c>
    </row>
    <row r="8909" spans="1:2">
      <c r="A8909" t="str">
        <f t="shared" si="139"/>
        <v>70827</v>
      </c>
      <c r="B8909" s="254" t="s">
        <v>9270</v>
      </c>
    </row>
    <row r="8910" spans="1:2">
      <c r="A8910" t="str">
        <f t="shared" si="139"/>
        <v>70828</v>
      </c>
      <c r="B8910" s="254" t="s">
        <v>9271</v>
      </c>
    </row>
    <row r="8911" spans="1:2">
      <c r="A8911" t="str">
        <f t="shared" si="139"/>
        <v>70829</v>
      </c>
      <c r="B8911" s="254" t="s">
        <v>9272</v>
      </c>
    </row>
    <row r="8912" spans="1:2">
      <c r="A8912" t="str">
        <f t="shared" si="139"/>
        <v>70830</v>
      </c>
      <c r="B8912" s="254" t="s">
        <v>9273</v>
      </c>
    </row>
    <row r="8913" spans="1:2">
      <c r="A8913" t="str">
        <f t="shared" si="139"/>
        <v>70832</v>
      </c>
      <c r="B8913" s="254" t="s">
        <v>9274</v>
      </c>
    </row>
    <row r="8914" spans="1:2">
      <c r="A8914" t="str">
        <f t="shared" si="139"/>
        <v>70833</v>
      </c>
      <c r="B8914" s="254" t="s">
        <v>9275</v>
      </c>
    </row>
    <row r="8915" spans="1:2">
      <c r="A8915" t="str">
        <f t="shared" si="139"/>
        <v>70834</v>
      </c>
      <c r="B8915" s="254" t="s">
        <v>9276</v>
      </c>
    </row>
    <row r="8916" spans="1:2">
      <c r="A8916" t="str">
        <f t="shared" si="139"/>
        <v>70835</v>
      </c>
      <c r="B8916" s="254" t="s">
        <v>9277</v>
      </c>
    </row>
    <row r="8917" spans="1:2">
      <c r="A8917" t="str">
        <f t="shared" si="139"/>
        <v>70836</v>
      </c>
      <c r="B8917" s="254" t="s">
        <v>9278</v>
      </c>
    </row>
    <row r="8918" spans="1:2">
      <c r="A8918" t="str">
        <f t="shared" si="139"/>
        <v>70838</v>
      </c>
      <c r="B8918" s="254" t="s">
        <v>9279</v>
      </c>
    </row>
    <row r="8919" spans="1:2">
      <c r="A8919" t="str">
        <f t="shared" si="139"/>
        <v>70839</v>
      </c>
      <c r="B8919" s="254" t="s">
        <v>9280</v>
      </c>
    </row>
    <row r="8920" spans="1:2">
      <c r="A8920" t="str">
        <f t="shared" si="139"/>
        <v>70840</v>
      </c>
      <c r="B8920" s="254" t="s">
        <v>9281</v>
      </c>
    </row>
    <row r="8921" spans="1:2">
      <c r="A8921" t="str">
        <f t="shared" si="139"/>
        <v>70841</v>
      </c>
      <c r="B8921" s="254" t="s">
        <v>9282</v>
      </c>
    </row>
    <row r="8922" spans="1:2">
      <c r="A8922" t="str">
        <f t="shared" si="139"/>
        <v>70842</v>
      </c>
      <c r="B8922" s="254" t="s">
        <v>9283</v>
      </c>
    </row>
    <row r="8923" spans="1:2">
      <c r="A8923" t="str">
        <f t="shared" si="139"/>
        <v>70843</v>
      </c>
      <c r="B8923" s="254" t="s">
        <v>9284</v>
      </c>
    </row>
    <row r="8924" spans="1:2">
      <c r="A8924" t="str">
        <f t="shared" si="139"/>
        <v>70845</v>
      </c>
      <c r="B8924" s="254" t="s">
        <v>9285</v>
      </c>
    </row>
    <row r="8925" spans="1:2">
      <c r="A8925" t="str">
        <f t="shared" si="139"/>
        <v>70846</v>
      </c>
      <c r="B8925" s="254" t="s">
        <v>9286</v>
      </c>
    </row>
    <row r="8926" spans="1:2">
      <c r="A8926" t="str">
        <f t="shared" si="139"/>
        <v>70847</v>
      </c>
      <c r="B8926" s="254" t="s">
        <v>9287</v>
      </c>
    </row>
    <row r="8927" spans="1:2">
      <c r="A8927" t="str">
        <f t="shared" si="139"/>
        <v>70848</v>
      </c>
      <c r="B8927" s="254" t="s">
        <v>9288</v>
      </c>
    </row>
    <row r="8928" spans="1:2">
      <c r="A8928" t="str">
        <f t="shared" si="139"/>
        <v>70849</v>
      </c>
      <c r="B8928" s="254" t="s">
        <v>9289</v>
      </c>
    </row>
    <row r="8929" spans="1:2">
      <c r="A8929" t="str">
        <f t="shared" si="139"/>
        <v>70850</v>
      </c>
      <c r="B8929" s="254" t="s">
        <v>9290</v>
      </c>
    </row>
    <row r="8930" spans="1:2">
      <c r="A8930" t="str">
        <f t="shared" si="139"/>
        <v>70851</v>
      </c>
      <c r="B8930" s="254" t="s">
        <v>9291</v>
      </c>
    </row>
    <row r="8931" spans="1:2">
      <c r="A8931" t="str">
        <f t="shared" si="139"/>
        <v>70852</v>
      </c>
      <c r="B8931" s="254" t="s">
        <v>9292</v>
      </c>
    </row>
    <row r="8932" spans="1:2">
      <c r="A8932" t="str">
        <f t="shared" si="139"/>
        <v>70853</v>
      </c>
      <c r="B8932" s="254" t="s">
        <v>9293</v>
      </c>
    </row>
    <row r="8933" spans="1:2">
      <c r="A8933" t="str">
        <f t="shared" si="139"/>
        <v>70854</v>
      </c>
      <c r="B8933" s="254" t="s">
        <v>9294</v>
      </c>
    </row>
    <row r="8934" spans="1:2">
      <c r="A8934" t="str">
        <f t="shared" si="139"/>
        <v>70855</v>
      </c>
      <c r="B8934" s="254" t="s">
        <v>9295</v>
      </c>
    </row>
    <row r="8935" spans="1:2">
      <c r="A8935" t="str">
        <f t="shared" si="139"/>
        <v>70856</v>
      </c>
      <c r="B8935" s="254" t="s">
        <v>9296</v>
      </c>
    </row>
    <row r="8936" spans="1:2">
      <c r="A8936" t="str">
        <f t="shared" si="139"/>
        <v>70857</v>
      </c>
      <c r="B8936" s="254" t="s">
        <v>9297</v>
      </c>
    </row>
    <row r="8937" spans="1:2">
      <c r="A8937" t="str">
        <f t="shared" si="139"/>
        <v>70858</v>
      </c>
      <c r="B8937" s="254" t="s">
        <v>9298</v>
      </c>
    </row>
    <row r="8938" spans="1:2">
      <c r="A8938" t="str">
        <f t="shared" si="139"/>
        <v>70859</v>
      </c>
      <c r="B8938" s="254" t="s">
        <v>9299</v>
      </c>
    </row>
    <row r="8939" spans="1:2">
      <c r="A8939" t="str">
        <f t="shared" si="139"/>
        <v>70860</v>
      </c>
      <c r="B8939" s="254" t="s">
        <v>9300</v>
      </c>
    </row>
    <row r="8940" spans="1:2">
      <c r="A8940" t="str">
        <f t="shared" si="139"/>
        <v>70861</v>
      </c>
      <c r="B8940" s="254" t="s">
        <v>9301</v>
      </c>
    </row>
    <row r="8941" spans="1:2">
      <c r="A8941" t="str">
        <f t="shared" si="139"/>
        <v>70862</v>
      </c>
      <c r="B8941" s="254" t="s">
        <v>9302</v>
      </c>
    </row>
    <row r="8942" spans="1:2">
      <c r="A8942" t="str">
        <f t="shared" si="139"/>
        <v>70863</v>
      </c>
      <c r="B8942" s="254" t="s">
        <v>9303</v>
      </c>
    </row>
    <row r="8943" spans="1:2">
      <c r="A8943" t="str">
        <f t="shared" si="139"/>
        <v>70864</v>
      </c>
      <c r="B8943" s="254" t="s">
        <v>9304</v>
      </c>
    </row>
    <row r="8944" spans="1:2">
      <c r="A8944" t="str">
        <f t="shared" si="139"/>
        <v>70865</v>
      </c>
      <c r="B8944" s="254" t="s">
        <v>9305</v>
      </c>
    </row>
    <row r="8945" spans="1:2">
      <c r="A8945" t="str">
        <f t="shared" si="139"/>
        <v>70866</v>
      </c>
      <c r="B8945" s="254" t="s">
        <v>9306</v>
      </c>
    </row>
    <row r="8946" spans="1:2">
      <c r="A8946" t="str">
        <f t="shared" si="139"/>
        <v>70868</v>
      </c>
      <c r="B8946" s="254" t="s">
        <v>9307</v>
      </c>
    </row>
    <row r="8947" spans="1:2">
      <c r="A8947" t="str">
        <f t="shared" si="139"/>
        <v>70869</v>
      </c>
      <c r="B8947" s="254" t="s">
        <v>9308</v>
      </c>
    </row>
    <row r="8948" spans="1:2">
      <c r="A8948" t="str">
        <f t="shared" si="139"/>
        <v>70870</v>
      </c>
      <c r="B8948" s="254" t="s">
        <v>9309</v>
      </c>
    </row>
    <row r="8949" spans="1:2">
      <c r="A8949" t="str">
        <f t="shared" si="139"/>
        <v>70871</v>
      </c>
      <c r="B8949" s="254" t="s">
        <v>9310</v>
      </c>
    </row>
    <row r="8950" spans="1:2">
      <c r="A8950" t="str">
        <f t="shared" si="139"/>
        <v>70872</v>
      </c>
      <c r="B8950" s="254" t="s">
        <v>9311</v>
      </c>
    </row>
    <row r="8951" spans="1:2">
      <c r="A8951" t="str">
        <f t="shared" si="139"/>
        <v>70873</v>
      </c>
      <c r="B8951" s="254" t="s">
        <v>9312</v>
      </c>
    </row>
    <row r="8952" spans="1:2">
      <c r="A8952" t="str">
        <f t="shared" si="139"/>
        <v>70874</v>
      </c>
      <c r="B8952" s="254" t="s">
        <v>9313</v>
      </c>
    </row>
    <row r="8953" spans="1:2">
      <c r="A8953" t="str">
        <f t="shared" si="139"/>
        <v>70875</v>
      </c>
      <c r="B8953" s="254" t="s">
        <v>9314</v>
      </c>
    </row>
    <row r="8954" spans="1:2">
      <c r="A8954" t="str">
        <f t="shared" si="139"/>
        <v>70876</v>
      </c>
      <c r="B8954" s="254" t="s">
        <v>9315</v>
      </c>
    </row>
    <row r="8955" spans="1:2">
      <c r="A8955" t="str">
        <f t="shared" si="139"/>
        <v>70877</v>
      </c>
      <c r="B8955" s="254" t="s">
        <v>9316</v>
      </c>
    </row>
    <row r="8956" spans="1:2">
      <c r="A8956" t="str">
        <f t="shared" si="139"/>
        <v>70880</v>
      </c>
      <c r="B8956" s="254" t="s">
        <v>9317</v>
      </c>
    </row>
    <row r="8957" spans="1:2">
      <c r="A8957" t="str">
        <f t="shared" si="139"/>
        <v>70881</v>
      </c>
      <c r="B8957" s="254" t="s">
        <v>9318</v>
      </c>
    </row>
    <row r="8958" spans="1:2">
      <c r="A8958" t="str">
        <f t="shared" si="139"/>
        <v>70882</v>
      </c>
      <c r="B8958" s="254" t="s">
        <v>9319</v>
      </c>
    </row>
    <row r="8959" spans="1:2">
      <c r="A8959" t="str">
        <f t="shared" si="139"/>
        <v>70883</v>
      </c>
      <c r="B8959" s="254" t="s">
        <v>9320</v>
      </c>
    </row>
    <row r="8960" spans="1:2">
      <c r="A8960" t="str">
        <f t="shared" si="139"/>
        <v>70884</v>
      </c>
      <c r="B8960" s="254" t="s">
        <v>9321</v>
      </c>
    </row>
    <row r="8961" spans="1:2">
      <c r="A8961" t="str">
        <f t="shared" si="139"/>
        <v>70885</v>
      </c>
      <c r="B8961" s="254" t="s">
        <v>9322</v>
      </c>
    </row>
    <row r="8962" spans="1:2">
      <c r="A8962" t="str">
        <f t="shared" si="139"/>
        <v>70886</v>
      </c>
      <c r="B8962" s="254" t="s">
        <v>9323</v>
      </c>
    </row>
    <row r="8963" spans="1:2">
      <c r="A8963" t="str">
        <f t="shared" ref="A8963:A9026" si="140">LEFT(B8963,5)</f>
        <v>70887</v>
      </c>
      <c r="B8963" s="254" t="s">
        <v>9324</v>
      </c>
    </row>
    <row r="8964" spans="1:2">
      <c r="A8964" t="str">
        <f t="shared" si="140"/>
        <v>70888</v>
      </c>
      <c r="B8964" s="254" t="s">
        <v>9325</v>
      </c>
    </row>
    <row r="8965" spans="1:2">
      <c r="A8965" t="str">
        <f t="shared" si="140"/>
        <v>70890</v>
      </c>
      <c r="B8965" s="254" t="s">
        <v>9326</v>
      </c>
    </row>
    <row r="8966" spans="1:2">
      <c r="A8966" t="str">
        <f t="shared" si="140"/>
        <v>70891</v>
      </c>
      <c r="B8966" s="254" t="s">
        <v>9327</v>
      </c>
    </row>
    <row r="8967" spans="1:2">
      <c r="A8967" t="str">
        <f t="shared" si="140"/>
        <v>70892</v>
      </c>
      <c r="B8967" s="254" t="s">
        <v>9328</v>
      </c>
    </row>
    <row r="8968" spans="1:2">
      <c r="A8968" t="str">
        <f t="shared" si="140"/>
        <v>70893</v>
      </c>
      <c r="B8968" s="254" t="s">
        <v>9329</v>
      </c>
    </row>
    <row r="8969" spans="1:2">
      <c r="A8969" t="str">
        <f t="shared" si="140"/>
        <v>70894</v>
      </c>
      <c r="B8969" s="254" t="s">
        <v>9330</v>
      </c>
    </row>
    <row r="8970" spans="1:2">
      <c r="A8970" t="str">
        <f t="shared" si="140"/>
        <v>70895</v>
      </c>
      <c r="B8970" s="254" t="s">
        <v>9331</v>
      </c>
    </row>
    <row r="8971" spans="1:2">
      <c r="A8971" t="str">
        <f t="shared" si="140"/>
        <v>70896</v>
      </c>
      <c r="B8971" s="254" t="s">
        <v>9332</v>
      </c>
    </row>
    <row r="8972" spans="1:2">
      <c r="A8972" t="str">
        <f t="shared" si="140"/>
        <v>70897</v>
      </c>
      <c r="B8972" s="254" t="s">
        <v>9333</v>
      </c>
    </row>
    <row r="8973" spans="1:2">
      <c r="A8973" t="str">
        <f t="shared" si="140"/>
        <v>70898</v>
      </c>
      <c r="B8973" s="254" t="s">
        <v>9334</v>
      </c>
    </row>
    <row r="8974" spans="1:2">
      <c r="A8974" t="str">
        <f t="shared" si="140"/>
        <v>70899</v>
      </c>
      <c r="B8974" s="254" t="s">
        <v>9335</v>
      </c>
    </row>
    <row r="8975" spans="1:2">
      <c r="A8975" t="str">
        <f t="shared" si="140"/>
        <v>70901</v>
      </c>
      <c r="B8975" s="254" t="s">
        <v>9336</v>
      </c>
    </row>
    <row r="8976" spans="1:2">
      <c r="A8976" t="str">
        <f t="shared" si="140"/>
        <v>70902</v>
      </c>
      <c r="B8976" s="254" t="s">
        <v>9337</v>
      </c>
    </row>
    <row r="8977" spans="1:2">
      <c r="A8977" t="str">
        <f t="shared" si="140"/>
        <v>70903</v>
      </c>
      <c r="B8977" s="254" t="s">
        <v>9338</v>
      </c>
    </row>
    <row r="8978" spans="1:2">
      <c r="A8978" t="str">
        <f t="shared" si="140"/>
        <v>70904</v>
      </c>
      <c r="B8978" s="254" t="s">
        <v>9339</v>
      </c>
    </row>
    <row r="8979" spans="1:2">
      <c r="A8979" t="str">
        <f t="shared" si="140"/>
        <v>70905</v>
      </c>
      <c r="B8979" s="254" t="s">
        <v>9340</v>
      </c>
    </row>
    <row r="8980" spans="1:2">
      <c r="A8980" t="str">
        <f t="shared" si="140"/>
        <v>70906</v>
      </c>
      <c r="B8980" s="254" t="s">
        <v>9341</v>
      </c>
    </row>
    <row r="8981" spans="1:2">
      <c r="A8981" t="str">
        <f t="shared" si="140"/>
        <v>70908</v>
      </c>
      <c r="B8981" s="254" t="s">
        <v>9342</v>
      </c>
    </row>
    <row r="8982" spans="1:2">
      <c r="A8982" t="str">
        <f t="shared" si="140"/>
        <v>70910</v>
      </c>
      <c r="B8982" s="254" t="s">
        <v>9343</v>
      </c>
    </row>
    <row r="8983" spans="1:2">
      <c r="A8983" t="str">
        <f t="shared" si="140"/>
        <v>70911</v>
      </c>
      <c r="B8983" s="254" t="s">
        <v>9344</v>
      </c>
    </row>
    <row r="8984" spans="1:2">
      <c r="A8984" t="str">
        <f t="shared" si="140"/>
        <v>70912</v>
      </c>
      <c r="B8984" s="254" t="s">
        <v>9345</v>
      </c>
    </row>
    <row r="8985" spans="1:2">
      <c r="A8985" t="str">
        <f t="shared" si="140"/>
        <v>70914</v>
      </c>
      <c r="B8985" s="254" t="s">
        <v>9346</v>
      </c>
    </row>
    <row r="8986" spans="1:2">
      <c r="A8986" t="str">
        <f t="shared" si="140"/>
        <v>70915</v>
      </c>
      <c r="B8986" s="254" t="s">
        <v>9347</v>
      </c>
    </row>
    <row r="8987" spans="1:2">
      <c r="A8987" t="str">
        <f t="shared" si="140"/>
        <v>70917</v>
      </c>
      <c r="B8987" s="254" t="s">
        <v>9348</v>
      </c>
    </row>
    <row r="8988" spans="1:2">
      <c r="A8988" t="str">
        <f t="shared" si="140"/>
        <v>70918</v>
      </c>
      <c r="B8988" s="254" t="s">
        <v>9349</v>
      </c>
    </row>
    <row r="8989" spans="1:2">
      <c r="A8989" t="str">
        <f t="shared" si="140"/>
        <v>70919</v>
      </c>
      <c r="B8989" s="254" t="s">
        <v>9350</v>
      </c>
    </row>
    <row r="8990" spans="1:2">
      <c r="A8990" t="str">
        <f t="shared" si="140"/>
        <v>70920</v>
      </c>
      <c r="B8990" s="254" t="s">
        <v>9351</v>
      </c>
    </row>
    <row r="8991" spans="1:2">
      <c r="A8991" t="str">
        <f t="shared" si="140"/>
        <v>70921</v>
      </c>
      <c r="B8991" s="254" t="s">
        <v>9352</v>
      </c>
    </row>
    <row r="8992" spans="1:2">
      <c r="A8992" t="str">
        <f t="shared" si="140"/>
        <v>70922</v>
      </c>
      <c r="B8992" s="254" t="s">
        <v>9353</v>
      </c>
    </row>
    <row r="8993" spans="1:2">
      <c r="A8993" t="str">
        <f t="shared" si="140"/>
        <v>70924</v>
      </c>
      <c r="B8993" s="254" t="s">
        <v>9354</v>
      </c>
    </row>
    <row r="8994" spans="1:2">
      <c r="A8994" t="str">
        <f t="shared" si="140"/>
        <v>70927</v>
      </c>
      <c r="B8994" s="254" t="s">
        <v>9355</v>
      </c>
    </row>
    <row r="8995" spans="1:2">
      <c r="A8995" t="str">
        <f t="shared" si="140"/>
        <v>70929</v>
      </c>
      <c r="B8995" s="254" t="s">
        <v>9356</v>
      </c>
    </row>
    <row r="8996" spans="1:2">
      <c r="A8996" t="str">
        <f t="shared" si="140"/>
        <v>70930</v>
      </c>
      <c r="B8996" s="254" t="s">
        <v>9357</v>
      </c>
    </row>
    <row r="8997" spans="1:2">
      <c r="A8997" t="str">
        <f t="shared" si="140"/>
        <v>70931</v>
      </c>
      <c r="B8997" s="254" t="s">
        <v>9358</v>
      </c>
    </row>
    <row r="8998" spans="1:2">
      <c r="A8998" t="str">
        <f t="shared" si="140"/>
        <v>70932</v>
      </c>
      <c r="B8998" s="254" t="s">
        <v>9359</v>
      </c>
    </row>
    <row r="8999" spans="1:2">
      <c r="A8999" t="str">
        <f t="shared" si="140"/>
        <v>70933</v>
      </c>
      <c r="B8999" s="254" t="s">
        <v>9360</v>
      </c>
    </row>
    <row r="9000" spans="1:2">
      <c r="A9000" t="str">
        <f t="shared" si="140"/>
        <v>70934</v>
      </c>
      <c r="B9000" s="254" t="s">
        <v>9361</v>
      </c>
    </row>
    <row r="9001" spans="1:2">
      <c r="A9001" t="str">
        <f t="shared" si="140"/>
        <v>70935</v>
      </c>
      <c r="B9001" s="254" t="s">
        <v>9362</v>
      </c>
    </row>
    <row r="9002" spans="1:2">
      <c r="A9002" t="str">
        <f t="shared" si="140"/>
        <v>70936</v>
      </c>
      <c r="B9002" s="254" t="s">
        <v>9363</v>
      </c>
    </row>
    <row r="9003" spans="1:2">
      <c r="A9003" t="str">
        <f t="shared" si="140"/>
        <v>70937</v>
      </c>
      <c r="B9003" s="254" t="s">
        <v>9364</v>
      </c>
    </row>
    <row r="9004" spans="1:2">
      <c r="A9004" t="str">
        <f t="shared" si="140"/>
        <v>70938</v>
      </c>
      <c r="B9004" s="254" t="s">
        <v>9365</v>
      </c>
    </row>
    <row r="9005" spans="1:2">
      <c r="A9005" t="str">
        <f t="shared" si="140"/>
        <v>70939</v>
      </c>
      <c r="B9005" s="254" t="s">
        <v>9366</v>
      </c>
    </row>
    <row r="9006" spans="1:2">
      <c r="A9006" t="str">
        <f t="shared" si="140"/>
        <v>70940</v>
      </c>
      <c r="B9006" s="254" t="s">
        <v>9367</v>
      </c>
    </row>
    <row r="9007" spans="1:2">
      <c r="A9007" t="str">
        <f t="shared" si="140"/>
        <v>70942</v>
      </c>
      <c r="B9007" s="254" t="s">
        <v>9368</v>
      </c>
    </row>
    <row r="9008" spans="1:2">
      <c r="A9008" t="str">
        <f t="shared" si="140"/>
        <v>70944</v>
      </c>
      <c r="B9008" s="254" t="s">
        <v>9369</v>
      </c>
    </row>
    <row r="9009" spans="1:2">
      <c r="A9009" t="str">
        <f t="shared" si="140"/>
        <v>70945</v>
      </c>
      <c r="B9009" s="254" t="s">
        <v>9370</v>
      </c>
    </row>
    <row r="9010" spans="1:2">
      <c r="A9010" t="str">
        <f t="shared" si="140"/>
        <v>70946</v>
      </c>
      <c r="B9010" s="254" t="s">
        <v>9371</v>
      </c>
    </row>
    <row r="9011" spans="1:2">
      <c r="A9011" t="str">
        <f t="shared" si="140"/>
        <v>70947</v>
      </c>
      <c r="B9011" s="254" t="s">
        <v>9372</v>
      </c>
    </row>
    <row r="9012" spans="1:2">
      <c r="A9012" t="str">
        <f t="shared" si="140"/>
        <v>70949</v>
      </c>
      <c r="B9012" s="254" t="s">
        <v>9373</v>
      </c>
    </row>
    <row r="9013" spans="1:2">
      <c r="A9013" t="str">
        <f t="shared" si="140"/>
        <v>70950</v>
      </c>
      <c r="B9013" s="254" t="s">
        <v>9374</v>
      </c>
    </row>
    <row r="9014" spans="1:2">
      <c r="A9014" t="str">
        <f t="shared" si="140"/>
        <v>70951</v>
      </c>
      <c r="B9014" s="254" t="s">
        <v>9375</v>
      </c>
    </row>
    <row r="9015" spans="1:2">
      <c r="A9015" t="str">
        <f t="shared" si="140"/>
        <v>70952</v>
      </c>
      <c r="B9015" s="254" t="s">
        <v>9376</v>
      </c>
    </row>
    <row r="9016" spans="1:2">
      <c r="A9016" t="str">
        <f t="shared" si="140"/>
        <v>70953</v>
      </c>
      <c r="B9016" s="254" t="s">
        <v>9377</v>
      </c>
    </row>
    <row r="9017" spans="1:2">
      <c r="A9017" t="str">
        <f t="shared" si="140"/>
        <v>70954</v>
      </c>
      <c r="B9017" s="254" t="s">
        <v>9378</v>
      </c>
    </row>
    <row r="9018" spans="1:2">
      <c r="A9018" t="str">
        <f t="shared" si="140"/>
        <v>70955</v>
      </c>
      <c r="B9018" s="254" t="s">
        <v>9379</v>
      </c>
    </row>
    <row r="9019" spans="1:2">
      <c r="A9019" t="str">
        <f t="shared" si="140"/>
        <v>70956</v>
      </c>
      <c r="B9019" s="254" t="s">
        <v>9380</v>
      </c>
    </row>
    <row r="9020" spans="1:2">
      <c r="A9020" t="str">
        <f t="shared" si="140"/>
        <v>70957</v>
      </c>
      <c r="B9020" s="254" t="s">
        <v>9381</v>
      </c>
    </row>
    <row r="9021" spans="1:2">
      <c r="A9021" t="str">
        <f t="shared" si="140"/>
        <v>70959</v>
      </c>
      <c r="B9021" s="254" t="s">
        <v>9382</v>
      </c>
    </row>
    <row r="9022" spans="1:2">
      <c r="A9022" t="str">
        <f t="shared" si="140"/>
        <v>70961</v>
      </c>
      <c r="B9022" s="254" t="s">
        <v>9383</v>
      </c>
    </row>
    <row r="9023" spans="1:2">
      <c r="A9023" t="str">
        <f t="shared" si="140"/>
        <v>70964</v>
      </c>
      <c r="B9023" s="254" t="s">
        <v>9384</v>
      </c>
    </row>
    <row r="9024" spans="1:2">
      <c r="A9024" t="str">
        <f t="shared" si="140"/>
        <v>70965</v>
      </c>
      <c r="B9024" s="254" t="s">
        <v>9385</v>
      </c>
    </row>
    <row r="9025" spans="1:2">
      <c r="A9025" t="str">
        <f t="shared" si="140"/>
        <v>70966</v>
      </c>
      <c r="B9025" s="254" t="s">
        <v>9386</v>
      </c>
    </row>
    <row r="9026" spans="1:2">
      <c r="A9026" t="str">
        <f t="shared" si="140"/>
        <v>70967</v>
      </c>
      <c r="B9026" s="254" t="s">
        <v>9387</v>
      </c>
    </row>
    <row r="9027" spans="1:2">
      <c r="A9027" t="str">
        <f t="shared" ref="A9027:A9090" si="141">LEFT(B9027,5)</f>
        <v>70968</v>
      </c>
      <c r="B9027" s="254" t="s">
        <v>9388</v>
      </c>
    </row>
    <row r="9028" spans="1:2">
      <c r="A9028" t="str">
        <f t="shared" si="141"/>
        <v>70970</v>
      </c>
      <c r="B9028" s="254" t="s">
        <v>9389</v>
      </c>
    </row>
    <row r="9029" spans="1:2">
      <c r="A9029" t="str">
        <f t="shared" si="141"/>
        <v>70971</v>
      </c>
      <c r="B9029" s="254" t="s">
        <v>9390</v>
      </c>
    </row>
    <row r="9030" spans="1:2">
      <c r="A9030" t="str">
        <f t="shared" si="141"/>
        <v>70973</v>
      </c>
      <c r="B9030" s="254" t="s">
        <v>9391</v>
      </c>
    </row>
    <row r="9031" spans="1:2">
      <c r="A9031" t="str">
        <f t="shared" si="141"/>
        <v>70974</v>
      </c>
      <c r="B9031" s="254" t="s">
        <v>9392</v>
      </c>
    </row>
    <row r="9032" spans="1:2">
      <c r="A9032" t="str">
        <f t="shared" si="141"/>
        <v>70975</v>
      </c>
      <c r="B9032" s="254" t="s">
        <v>9393</v>
      </c>
    </row>
    <row r="9033" spans="1:2">
      <c r="A9033" t="str">
        <f t="shared" si="141"/>
        <v>70976</v>
      </c>
      <c r="B9033" s="254" t="s">
        <v>9394</v>
      </c>
    </row>
    <row r="9034" spans="1:2">
      <c r="A9034" t="str">
        <f t="shared" si="141"/>
        <v>70977</v>
      </c>
      <c r="B9034" s="254" t="s">
        <v>9395</v>
      </c>
    </row>
    <row r="9035" spans="1:2">
      <c r="A9035" t="str">
        <f t="shared" si="141"/>
        <v>70978</v>
      </c>
      <c r="B9035" s="254" t="s">
        <v>9396</v>
      </c>
    </row>
    <row r="9036" spans="1:2">
      <c r="A9036" t="str">
        <f t="shared" si="141"/>
        <v>70979</v>
      </c>
      <c r="B9036" s="254" t="s">
        <v>9397</v>
      </c>
    </row>
    <row r="9037" spans="1:2">
      <c r="A9037" t="str">
        <f t="shared" si="141"/>
        <v>70980</v>
      </c>
      <c r="B9037" s="254" t="s">
        <v>9398</v>
      </c>
    </row>
    <row r="9038" spans="1:2">
      <c r="A9038" t="str">
        <f t="shared" si="141"/>
        <v>70981</v>
      </c>
      <c r="B9038" s="254" t="s">
        <v>9399</v>
      </c>
    </row>
    <row r="9039" spans="1:2">
      <c r="A9039" t="str">
        <f t="shared" si="141"/>
        <v>70982</v>
      </c>
      <c r="B9039" s="254" t="s">
        <v>9400</v>
      </c>
    </row>
    <row r="9040" spans="1:2">
      <c r="A9040" t="str">
        <f t="shared" si="141"/>
        <v>70984</v>
      </c>
      <c r="B9040" s="254" t="s">
        <v>9401</v>
      </c>
    </row>
    <row r="9041" spans="1:2">
      <c r="A9041" t="str">
        <f t="shared" si="141"/>
        <v>70985</v>
      </c>
      <c r="B9041" s="254" t="s">
        <v>9402</v>
      </c>
    </row>
    <row r="9042" spans="1:2">
      <c r="A9042" t="str">
        <f t="shared" si="141"/>
        <v>70986</v>
      </c>
      <c r="B9042" s="254" t="s">
        <v>9403</v>
      </c>
    </row>
    <row r="9043" spans="1:2">
      <c r="A9043" t="str">
        <f t="shared" si="141"/>
        <v>70987</v>
      </c>
      <c r="B9043" s="254" t="s">
        <v>9404</v>
      </c>
    </row>
    <row r="9044" spans="1:2">
      <c r="A9044" t="str">
        <f t="shared" si="141"/>
        <v>70988</v>
      </c>
      <c r="B9044" s="254" t="s">
        <v>9405</v>
      </c>
    </row>
    <row r="9045" spans="1:2">
      <c r="A9045" t="str">
        <f t="shared" si="141"/>
        <v>70989</v>
      </c>
      <c r="B9045" s="254" t="s">
        <v>9406</v>
      </c>
    </row>
    <row r="9046" spans="1:2">
      <c r="A9046" t="str">
        <f t="shared" si="141"/>
        <v>70990</v>
      </c>
      <c r="B9046" s="254" t="s">
        <v>9407</v>
      </c>
    </row>
    <row r="9047" spans="1:2">
      <c r="A9047" t="str">
        <f t="shared" si="141"/>
        <v>70991</v>
      </c>
      <c r="B9047" s="254" t="s">
        <v>9408</v>
      </c>
    </row>
    <row r="9048" spans="1:2">
      <c r="A9048" t="str">
        <f t="shared" si="141"/>
        <v>70994</v>
      </c>
      <c r="B9048" s="254" t="s">
        <v>9409</v>
      </c>
    </row>
    <row r="9049" spans="1:2">
      <c r="A9049" t="str">
        <f t="shared" si="141"/>
        <v>70997</v>
      </c>
      <c r="B9049" s="254" t="s">
        <v>9410</v>
      </c>
    </row>
    <row r="9050" spans="1:2">
      <c r="A9050" t="str">
        <f t="shared" si="141"/>
        <v>70998</v>
      </c>
      <c r="B9050" s="254" t="s">
        <v>9411</v>
      </c>
    </row>
    <row r="9051" spans="1:2">
      <c r="A9051" t="str">
        <f t="shared" si="141"/>
        <v>70999</v>
      </c>
      <c r="B9051" s="254" t="s">
        <v>9412</v>
      </c>
    </row>
    <row r="9052" spans="1:2">
      <c r="A9052" t="str">
        <f t="shared" si="141"/>
        <v>71001</v>
      </c>
      <c r="B9052" s="254" t="s">
        <v>9413</v>
      </c>
    </row>
    <row r="9053" spans="1:2">
      <c r="A9053" t="str">
        <f t="shared" si="141"/>
        <v>71002</v>
      </c>
      <c r="B9053" s="254" t="s">
        <v>9414</v>
      </c>
    </row>
    <row r="9054" spans="1:2">
      <c r="A9054" t="str">
        <f t="shared" si="141"/>
        <v>71003</v>
      </c>
      <c r="B9054" s="254" t="s">
        <v>9415</v>
      </c>
    </row>
    <row r="9055" spans="1:2">
      <c r="A9055" t="str">
        <f t="shared" si="141"/>
        <v>71004</v>
      </c>
      <c r="B9055" s="254" t="s">
        <v>9416</v>
      </c>
    </row>
    <row r="9056" spans="1:2">
      <c r="A9056" t="str">
        <f t="shared" si="141"/>
        <v>71005</v>
      </c>
      <c r="B9056" s="254" t="s">
        <v>9417</v>
      </c>
    </row>
    <row r="9057" spans="1:2">
      <c r="A9057" t="str">
        <f t="shared" si="141"/>
        <v>71006</v>
      </c>
      <c r="B9057" s="254" t="s">
        <v>9418</v>
      </c>
    </row>
    <row r="9058" spans="1:2">
      <c r="A9058" t="str">
        <f t="shared" si="141"/>
        <v>71008</v>
      </c>
      <c r="B9058" s="254" t="s">
        <v>9419</v>
      </c>
    </row>
    <row r="9059" spans="1:2">
      <c r="A9059" t="str">
        <f t="shared" si="141"/>
        <v>71009</v>
      </c>
      <c r="B9059" s="254" t="s">
        <v>9420</v>
      </c>
    </row>
    <row r="9060" spans="1:2">
      <c r="A9060" t="str">
        <f t="shared" si="141"/>
        <v>71010</v>
      </c>
      <c r="B9060" s="254" t="s">
        <v>9421</v>
      </c>
    </row>
    <row r="9061" spans="1:2">
      <c r="A9061" t="str">
        <f t="shared" si="141"/>
        <v>71011</v>
      </c>
      <c r="B9061" s="254" t="s">
        <v>9422</v>
      </c>
    </row>
    <row r="9062" spans="1:2">
      <c r="A9062" t="str">
        <f t="shared" si="141"/>
        <v>71014</v>
      </c>
      <c r="B9062" s="254" t="s">
        <v>9423</v>
      </c>
    </row>
    <row r="9063" spans="1:2">
      <c r="A9063" t="str">
        <f t="shared" si="141"/>
        <v>71015</v>
      </c>
      <c r="B9063" s="254" t="s">
        <v>9424</v>
      </c>
    </row>
    <row r="9064" spans="1:2">
      <c r="A9064" t="str">
        <f t="shared" si="141"/>
        <v>71016</v>
      </c>
      <c r="B9064" s="254" t="s">
        <v>9425</v>
      </c>
    </row>
    <row r="9065" spans="1:2">
      <c r="A9065" t="str">
        <f t="shared" si="141"/>
        <v>71017</v>
      </c>
      <c r="B9065" s="254" t="s">
        <v>9426</v>
      </c>
    </row>
    <row r="9066" spans="1:2">
      <c r="A9066" t="str">
        <f t="shared" si="141"/>
        <v>71018</v>
      </c>
      <c r="B9066" s="254" t="s">
        <v>9427</v>
      </c>
    </row>
    <row r="9067" spans="1:2">
      <c r="A9067" t="str">
        <f t="shared" si="141"/>
        <v>71019</v>
      </c>
      <c r="B9067" s="254" t="s">
        <v>9428</v>
      </c>
    </row>
    <row r="9068" spans="1:2">
      <c r="A9068" t="str">
        <f t="shared" si="141"/>
        <v>71020</v>
      </c>
      <c r="B9068" s="254" t="s">
        <v>9429</v>
      </c>
    </row>
    <row r="9069" spans="1:2">
      <c r="A9069" t="str">
        <f t="shared" si="141"/>
        <v>71021</v>
      </c>
      <c r="B9069" s="254" t="s">
        <v>9430</v>
      </c>
    </row>
    <row r="9070" spans="1:2">
      <c r="A9070" t="str">
        <f t="shared" si="141"/>
        <v>71022</v>
      </c>
      <c r="B9070" s="254" t="s">
        <v>9431</v>
      </c>
    </row>
    <row r="9071" spans="1:2">
      <c r="A9071" t="str">
        <f t="shared" si="141"/>
        <v>71024</v>
      </c>
      <c r="B9071" s="254" t="s">
        <v>9432</v>
      </c>
    </row>
    <row r="9072" spans="1:2">
      <c r="A9072" t="str">
        <f t="shared" si="141"/>
        <v>71025</v>
      </c>
      <c r="B9072" s="254" t="s">
        <v>9433</v>
      </c>
    </row>
    <row r="9073" spans="1:2">
      <c r="A9073" t="str">
        <f t="shared" si="141"/>
        <v>71026</v>
      </c>
      <c r="B9073" s="254" t="s">
        <v>9434</v>
      </c>
    </row>
    <row r="9074" spans="1:2">
      <c r="A9074" t="str">
        <f t="shared" si="141"/>
        <v>71027</v>
      </c>
      <c r="B9074" s="254" t="s">
        <v>9435</v>
      </c>
    </row>
    <row r="9075" spans="1:2">
      <c r="A9075" t="str">
        <f t="shared" si="141"/>
        <v>71028</v>
      </c>
      <c r="B9075" s="254" t="s">
        <v>9436</v>
      </c>
    </row>
    <row r="9076" spans="1:2">
      <c r="A9076" t="str">
        <f t="shared" si="141"/>
        <v>71029</v>
      </c>
      <c r="B9076" s="254" t="s">
        <v>9437</v>
      </c>
    </row>
    <row r="9077" spans="1:2">
      <c r="A9077" t="str">
        <f t="shared" si="141"/>
        <v>71030</v>
      </c>
      <c r="B9077" s="254" t="s">
        <v>9438</v>
      </c>
    </row>
    <row r="9078" spans="1:2">
      <c r="A9078" t="str">
        <f t="shared" si="141"/>
        <v>71031</v>
      </c>
      <c r="B9078" s="254" t="s">
        <v>9439</v>
      </c>
    </row>
    <row r="9079" spans="1:2">
      <c r="A9079" t="str">
        <f t="shared" si="141"/>
        <v>71032</v>
      </c>
      <c r="B9079" s="254" t="s">
        <v>9440</v>
      </c>
    </row>
    <row r="9080" spans="1:2">
      <c r="A9080" t="str">
        <f t="shared" si="141"/>
        <v>71033</v>
      </c>
      <c r="B9080" s="254" t="s">
        <v>9441</v>
      </c>
    </row>
    <row r="9081" spans="1:2">
      <c r="A9081" t="str">
        <f t="shared" si="141"/>
        <v>71034</v>
      </c>
      <c r="B9081" s="254" t="s">
        <v>9442</v>
      </c>
    </row>
    <row r="9082" spans="1:2">
      <c r="A9082" t="str">
        <f t="shared" si="141"/>
        <v>71035</v>
      </c>
      <c r="B9082" s="254" t="s">
        <v>9443</v>
      </c>
    </row>
    <row r="9083" spans="1:2">
      <c r="A9083" t="str">
        <f t="shared" si="141"/>
        <v>71036</v>
      </c>
      <c r="B9083" s="254" t="s">
        <v>9444</v>
      </c>
    </row>
    <row r="9084" spans="1:2">
      <c r="A9084" t="str">
        <f t="shared" si="141"/>
        <v>71037</v>
      </c>
      <c r="B9084" s="254" t="s">
        <v>9445</v>
      </c>
    </row>
    <row r="9085" spans="1:2">
      <c r="A9085" t="str">
        <f t="shared" si="141"/>
        <v>71038</v>
      </c>
      <c r="B9085" s="254" t="s">
        <v>9446</v>
      </c>
    </row>
    <row r="9086" spans="1:2">
      <c r="A9086" t="str">
        <f t="shared" si="141"/>
        <v>71039</v>
      </c>
      <c r="B9086" s="254" t="s">
        <v>9447</v>
      </c>
    </row>
    <row r="9087" spans="1:2">
      <c r="A9087" t="str">
        <f t="shared" si="141"/>
        <v>71040</v>
      </c>
      <c r="B9087" s="254" t="s">
        <v>9448</v>
      </c>
    </row>
    <row r="9088" spans="1:2">
      <c r="A9088" t="str">
        <f t="shared" si="141"/>
        <v>71041</v>
      </c>
      <c r="B9088" s="254" t="s">
        <v>9449</v>
      </c>
    </row>
    <row r="9089" spans="1:2">
      <c r="A9089" t="str">
        <f t="shared" si="141"/>
        <v>71042</v>
      </c>
      <c r="B9089" s="254" t="s">
        <v>9450</v>
      </c>
    </row>
    <row r="9090" spans="1:2">
      <c r="A9090" t="str">
        <f t="shared" si="141"/>
        <v>71044</v>
      </c>
      <c r="B9090" s="254" t="s">
        <v>9451</v>
      </c>
    </row>
    <row r="9091" spans="1:2">
      <c r="A9091" t="str">
        <f t="shared" ref="A9091:A9154" si="142">LEFT(B9091,5)</f>
        <v>71045</v>
      </c>
      <c r="B9091" s="254" t="s">
        <v>9452</v>
      </c>
    </row>
    <row r="9092" spans="1:2">
      <c r="A9092" t="str">
        <f t="shared" si="142"/>
        <v>71046</v>
      </c>
      <c r="B9092" s="254" t="s">
        <v>9453</v>
      </c>
    </row>
    <row r="9093" spans="1:2">
      <c r="A9093" t="str">
        <f t="shared" si="142"/>
        <v>71047</v>
      </c>
      <c r="B9093" s="254" t="s">
        <v>9454</v>
      </c>
    </row>
    <row r="9094" spans="1:2">
      <c r="A9094" t="str">
        <f t="shared" si="142"/>
        <v>71048</v>
      </c>
      <c r="B9094" s="254" t="s">
        <v>9455</v>
      </c>
    </row>
    <row r="9095" spans="1:2">
      <c r="A9095" t="str">
        <f t="shared" si="142"/>
        <v>71049</v>
      </c>
      <c r="B9095" s="254" t="s">
        <v>9456</v>
      </c>
    </row>
    <row r="9096" spans="1:2">
      <c r="A9096" t="str">
        <f t="shared" si="142"/>
        <v>71050</v>
      </c>
      <c r="B9096" s="254" t="s">
        <v>9457</v>
      </c>
    </row>
    <row r="9097" spans="1:2">
      <c r="A9097" t="str">
        <f t="shared" si="142"/>
        <v>71051</v>
      </c>
      <c r="B9097" s="254" t="s">
        <v>9458</v>
      </c>
    </row>
    <row r="9098" spans="1:2">
      <c r="A9098" t="str">
        <f t="shared" si="142"/>
        <v>71053</v>
      </c>
      <c r="B9098" s="254" t="s">
        <v>9459</v>
      </c>
    </row>
    <row r="9099" spans="1:2">
      <c r="A9099" t="str">
        <f t="shared" si="142"/>
        <v>71054</v>
      </c>
      <c r="B9099" s="254" t="s">
        <v>9460</v>
      </c>
    </row>
    <row r="9100" spans="1:2">
      <c r="A9100" t="str">
        <f t="shared" si="142"/>
        <v>71055</v>
      </c>
      <c r="B9100" s="254" t="s">
        <v>9461</v>
      </c>
    </row>
    <row r="9101" spans="1:2">
      <c r="A9101" t="str">
        <f t="shared" si="142"/>
        <v>71056</v>
      </c>
      <c r="B9101" s="254" t="s">
        <v>9462</v>
      </c>
    </row>
    <row r="9102" spans="1:2">
      <c r="A9102" t="str">
        <f t="shared" si="142"/>
        <v>71057</v>
      </c>
      <c r="B9102" s="254" t="s">
        <v>9463</v>
      </c>
    </row>
    <row r="9103" spans="1:2">
      <c r="A9103" t="str">
        <f t="shared" si="142"/>
        <v>71058</v>
      </c>
      <c r="B9103" s="254" t="s">
        <v>9464</v>
      </c>
    </row>
    <row r="9104" spans="1:2">
      <c r="A9104" t="str">
        <f t="shared" si="142"/>
        <v>71059</v>
      </c>
      <c r="B9104" s="254" t="s">
        <v>9465</v>
      </c>
    </row>
    <row r="9105" spans="1:2">
      <c r="A9105" t="str">
        <f t="shared" si="142"/>
        <v>71060</v>
      </c>
      <c r="B9105" s="254" t="s">
        <v>9466</v>
      </c>
    </row>
    <row r="9106" spans="1:2">
      <c r="A9106" t="str">
        <f t="shared" si="142"/>
        <v>71061</v>
      </c>
      <c r="B9106" s="254" t="s">
        <v>9467</v>
      </c>
    </row>
    <row r="9107" spans="1:2">
      <c r="A9107" t="str">
        <f t="shared" si="142"/>
        <v>71062</v>
      </c>
      <c r="B9107" s="254" t="s">
        <v>9468</v>
      </c>
    </row>
    <row r="9108" spans="1:2">
      <c r="A9108" t="str">
        <f t="shared" si="142"/>
        <v>71064</v>
      </c>
      <c r="B9108" s="254" t="s">
        <v>9469</v>
      </c>
    </row>
    <row r="9109" spans="1:2">
      <c r="A9109" t="str">
        <f t="shared" si="142"/>
        <v>71065</v>
      </c>
      <c r="B9109" s="254" t="s">
        <v>9470</v>
      </c>
    </row>
    <row r="9110" spans="1:2">
      <c r="A9110" t="str">
        <f t="shared" si="142"/>
        <v>71066</v>
      </c>
      <c r="B9110" s="254" t="s">
        <v>9471</v>
      </c>
    </row>
    <row r="9111" spans="1:2">
      <c r="A9111" t="str">
        <f t="shared" si="142"/>
        <v>71067</v>
      </c>
      <c r="B9111" s="254" t="s">
        <v>9472</v>
      </c>
    </row>
    <row r="9112" spans="1:2">
      <c r="A9112" t="str">
        <f t="shared" si="142"/>
        <v>71068</v>
      </c>
      <c r="B9112" s="254" t="s">
        <v>9473</v>
      </c>
    </row>
    <row r="9113" spans="1:2">
      <c r="A9113" t="str">
        <f t="shared" si="142"/>
        <v>71069</v>
      </c>
      <c r="B9113" s="254" t="s">
        <v>9474</v>
      </c>
    </row>
    <row r="9114" spans="1:2">
      <c r="A9114" t="str">
        <f t="shared" si="142"/>
        <v>71070</v>
      </c>
      <c r="B9114" s="254" t="s">
        <v>9475</v>
      </c>
    </row>
    <row r="9115" spans="1:2">
      <c r="A9115" t="str">
        <f t="shared" si="142"/>
        <v>71071</v>
      </c>
      <c r="B9115" s="254" t="s">
        <v>9476</v>
      </c>
    </row>
    <row r="9116" spans="1:2">
      <c r="A9116" t="str">
        <f t="shared" si="142"/>
        <v>71073</v>
      </c>
      <c r="B9116" s="254" t="s">
        <v>9477</v>
      </c>
    </row>
    <row r="9117" spans="1:2">
      <c r="A9117" t="str">
        <f t="shared" si="142"/>
        <v>71076</v>
      </c>
      <c r="B9117" s="254" t="s">
        <v>9478</v>
      </c>
    </row>
    <row r="9118" spans="1:2">
      <c r="A9118" t="str">
        <f t="shared" si="142"/>
        <v>71077</v>
      </c>
      <c r="B9118" s="254" t="s">
        <v>9479</v>
      </c>
    </row>
    <row r="9119" spans="1:2">
      <c r="A9119" t="str">
        <f t="shared" si="142"/>
        <v>71079</v>
      </c>
      <c r="B9119" s="254" t="s">
        <v>9480</v>
      </c>
    </row>
    <row r="9120" spans="1:2">
      <c r="A9120" t="str">
        <f t="shared" si="142"/>
        <v>71081</v>
      </c>
      <c r="B9120" s="254" t="s">
        <v>9481</v>
      </c>
    </row>
    <row r="9121" spans="1:2">
      <c r="A9121" t="str">
        <f t="shared" si="142"/>
        <v>71082</v>
      </c>
      <c r="B9121" s="254" t="s">
        <v>9482</v>
      </c>
    </row>
    <row r="9122" spans="1:2">
      <c r="A9122" t="str">
        <f t="shared" si="142"/>
        <v>71083</v>
      </c>
      <c r="B9122" s="254" t="s">
        <v>9483</v>
      </c>
    </row>
    <row r="9123" spans="1:2">
      <c r="A9123" t="str">
        <f t="shared" si="142"/>
        <v>71084</v>
      </c>
      <c r="B9123" s="254" t="s">
        <v>9484</v>
      </c>
    </row>
    <row r="9124" spans="1:2">
      <c r="A9124" t="str">
        <f t="shared" si="142"/>
        <v>71085</v>
      </c>
      <c r="B9124" s="254" t="s">
        <v>9485</v>
      </c>
    </row>
    <row r="9125" spans="1:2">
      <c r="A9125" t="str">
        <f t="shared" si="142"/>
        <v>71087</v>
      </c>
      <c r="B9125" s="254" t="s">
        <v>9486</v>
      </c>
    </row>
    <row r="9126" spans="1:2">
      <c r="A9126" t="str">
        <f t="shared" si="142"/>
        <v>71089</v>
      </c>
      <c r="B9126" s="254" t="s">
        <v>9487</v>
      </c>
    </row>
    <row r="9127" spans="1:2">
      <c r="A9127" t="str">
        <f t="shared" si="142"/>
        <v>71090</v>
      </c>
      <c r="B9127" s="254" t="s">
        <v>9488</v>
      </c>
    </row>
    <row r="9128" spans="1:2">
      <c r="A9128" t="str">
        <f t="shared" si="142"/>
        <v>71091</v>
      </c>
      <c r="B9128" s="254" t="s">
        <v>9489</v>
      </c>
    </row>
    <row r="9129" spans="1:2">
      <c r="A9129" t="str">
        <f t="shared" si="142"/>
        <v>71093</v>
      </c>
      <c r="B9129" s="254" t="s">
        <v>9490</v>
      </c>
    </row>
    <row r="9130" spans="1:2">
      <c r="A9130" t="str">
        <f t="shared" si="142"/>
        <v>71094</v>
      </c>
      <c r="B9130" s="254" t="s">
        <v>9491</v>
      </c>
    </row>
    <row r="9131" spans="1:2">
      <c r="A9131" t="str">
        <f t="shared" si="142"/>
        <v>71095</v>
      </c>
      <c r="B9131" s="254" t="s">
        <v>9492</v>
      </c>
    </row>
    <row r="9132" spans="1:2">
      <c r="A9132" t="str">
        <f t="shared" si="142"/>
        <v>71096</v>
      </c>
      <c r="B9132" s="254" t="s">
        <v>9493</v>
      </c>
    </row>
    <row r="9133" spans="1:2">
      <c r="A9133" t="str">
        <f t="shared" si="142"/>
        <v>71098</v>
      </c>
      <c r="B9133" s="254" t="s">
        <v>9494</v>
      </c>
    </row>
    <row r="9134" spans="1:2">
      <c r="A9134" t="str">
        <f t="shared" si="142"/>
        <v>71099</v>
      </c>
      <c r="B9134" s="254" t="s">
        <v>9495</v>
      </c>
    </row>
    <row r="9135" spans="1:2">
      <c r="A9135" t="str">
        <f t="shared" si="142"/>
        <v>71100</v>
      </c>
      <c r="B9135" s="254" t="s">
        <v>9496</v>
      </c>
    </row>
    <row r="9136" spans="1:2">
      <c r="A9136" t="str">
        <f t="shared" si="142"/>
        <v>71101</v>
      </c>
      <c r="B9136" s="254" t="s">
        <v>9497</v>
      </c>
    </row>
    <row r="9137" spans="1:2">
      <c r="A9137" t="str">
        <f t="shared" si="142"/>
        <v>71102</v>
      </c>
      <c r="B9137" s="254" t="s">
        <v>9498</v>
      </c>
    </row>
    <row r="9138" spans="1:2">
      <c r="A9138" t="str">
        <f t="shared" si="142"/>
        <v>71103</v>
      </c>
      <c r="B9138" s="254" t="s">
        <v>9499</v>
      </c>
    </row>
    <row r="9139" spans="1:2">
      <c r="A9139" t="str">
        <f t="shared" si="142"/>
        <v>71104</v>
      </c>
      <c r="B9139" s="254" t="s">
        <v>9500</v>
      </c>
    </row>
    <row r="9140" spans="1:2">
      <c r="A9140" t="str">
        <f t="shared" si="142"/>
        <v>71107</v>
      </c>
      <c r="B9140" s="254" t="s">
        <v>9501</v>
      </c>
    </row>
    <row r="9141" spans="1:2">
      <c r="A9141" t="str">
        <f t="shared" si="142"/>
        <v>71108</v>
      </c>
      <c r="B9141" s="254" t="s">
        <v>9502</v>
      </c>
    </row>
    <row r="9142" spans="1:2">
      <c r="A9142" t="str">
        <f t="shared" si="142"/>
        <v>71111</v>
      </c>
      <c r="B9142" s="254" t="s">
        <v>9503</v>
      </c>
    </row>
    <row r="9143" spans="1:2">
      <c r="A9143" t="str">
        <f t="shared" si="142"/>
        <v>71113</v>
      </c>
      <c r="B9143" s="254" t="s">
        <v>9504</v>
      </c>
    </row>
    <row r="9144" spans="1:2">
      <c r="A9144" t="str">
        <f t="shared" si="142"/>
        <v>71115</v>
      </c>
      <c r="B9144" s="254" t="s">
        <v>9505</v>
      </c>
    </row>
    <row r="9145" spans="1:2">
      <c r="A9145" t="str">
        <f t="shared" si="142"/>
        <v>71117</v>
      </c>
      <c r="B9145" s="254" t="s">
        <v>9506</v>
      </c>
    </row>
    <row r="9146" spans="1:2">
      <c r="A9146" t="str">
        <f t="shared" si="142"/>
        <v>71120</v>
      </c>
      <c r="B9146" s="254" t="s">
        <v>9507</v>
      </c>
    </row>
    <row r="9147" spans="1:2">
      <c r="A9147" t="str">
        <f t="shared" si="142"/>
        <v>71121</v>
      </c>
      <c r="B9147" s="254" t="s">
        <v>9508</v>
      </c>
    </row>
    <row r="9148" spans="1:2">
      <c r="A9148" t="str">
        <f t="shared" si="142"/>
        <v>71122</v>
      </c>
      <c r="B9148" s="254" t="s">
        <v>9509</v>
      </c>
    </row>
    <row r="9149" spans="1:2">
      <c r="A9149" t="str">
        <f t="shared" si="142"/>
        <v>71124</v>
      </c>
      <c r="B9149" s="254" t="s">
        <v>9510</v>
      </c>
    </row>
    <row r="9150" spans="1:2">
      <c r="A9150" t="str">
        <f t="shared" si="142"/>
        <v>71126</v>
      </c>
      <c r="B9150" s="254" t="s">
        <v>9511</v>
      </c>
    </row>
    <row r="9151" spans="1:2">
      <c r="A9151" t="str">
        <f t="shared" si="142"/>
        <v>71127</v>
      </c>
      <c r="B9151" s="254" t="s">
        <v>9512</v>
      </c>
    </row>
    <row r="9152" spans="1:2">
      <c r="A9152" t="str">
        <f t="shared" si="142"/>
        <v>71128</v>
      </c>
      <c r="B9152" s="254" t="s">
        <v>9513</v>
      </c>
    </row>
    <row r="9153" spans="1:2">
      <c r="A9153" t="str">
        <f t="shared" si="142"/>
        <v>71130</v>
      </c>
      <c r="B9153" s="254" t="s">
        <v>9514</v>
      </c>
    </row>
    <row r="9154" spans="1:2">
      <c r="A9154" t="str">
        <f t="shared" si="142"/>
        <v>71131</v>
      </c>
      <c r="B9154" s="254" t="s">
        <v>9515</v>
      </c>
    </row>
    <row r="9155" spans="1:2">
      <c r="A9155" t="str">
        <f t="shared" ref="A9155:A9218" si="143">LEFT(B9155,5)</f>
        <v>71132</v>
      </c>
      <c r="B9155" s="254" t="s">
        <v>9516</v>
      </c>
    </row>
    <row r="9156" spans="1:2">
      <c r="A9156" t="str">
        <f t="shared" si="143"/>
        <v>71133</v>
      </c>
      <c r="B9156" s="254" t="s">
        <v>9517</v>
      </c>
    </row>
    <row r="9157" spans="1:2">
      <c r="A9157" t="str">
        <f t="shared" si="143"/>
        <v>71134</v>
      </c>
      <c r="B9157" s="254" t="s">
        <v>9518</v>
      </c>
    </row>
    <row r="9158" spans="1:2">
      <c r="A9158" t="str">
        <f t="shared" si="143"/>
        <v>71135</v>
      </c>
      <c r="B9158" s="254" t="s">
        <v>9519</v>
      </c>
    </row>
    <row r="9159" spans="1:2">
      <c r="A9159" t="str">
        <f t="shared" si="143"/>
        <v>71136</v>
      </c>
      <c r="B9159" s="254" t="s">
        <v>9520</v>
      </c>
    </row>
    <row r="9160" spans="1:2">
      <c r="A9160" t="str">
        <f t="shared" si="143"/>
        <v>71137</v>
      </c>
      <c r="B9160" s="254" t="s">
        <v>9521</v>
      </c>
    </row>
    <row r="9161" spans="1:2">
      <c r="A9161" t="str">
        <f t="shared" si="143"/>
        <v>71138</v>
      </c>
      <c r="B9161" s="254" t="s">
        <v>9522</v>
      </c>
    </row>
    <row r="9162" spans="1:2">
      <c r="A9162" t="str">
        <f t="shared" si="143"/>
        <v>71140</v>
      </c>
      <c r="B9162" s="254" t="s">
        <v>9523</v>
      </c>
    </row>
    <row r="9163" spans="1:2">
      <c r="A9163" t="str">
        <f t="shared" si="143"/>
        <v>71143</v>
      </c>
      <c r="B9163" s="254" t="s">
        <v>9524</v>
      </c>
    </row>
    <row r="9164" spans="1:2">
      <c r="A9164" t="str">
        <f t="shared" si="143"/>
        <v>71144</v>
      </c>
      <c r="B9164" s="254" t="s">
        <v>9525</v>
      </c>
    </row>
    <row r="9165" spans="1:2">
      <c r="A9165" t="str">
        <f t="shared" si="143"/>
        <v>71145</v>
      </c>
      <c r="B9165" s="254" t="s">
        <v>9526</v>
      </c>
    </row>
    <row r="9166" spans="1:2">
      <c r="A9166" t="str">
        <f t="shared" si="143"/>
        <v>71147</v>
      </c>
      <c r="B9166" s="254" t="s">
        <v>9527</v>
      </c>
    </row>
    <row r="9167" spans="1:2">
      <c r="A9167" t="str">
        <f t="shared" si="143"/>
        <v>71148</v>
      </c>
      <c r="B9167" s="254" t="s">
        <v>9528</v>
      </c>
    </row>
    <row r="9168" spans="1:2">
      <c r="A9168" t="str">
        <f t="shared" si="143"/>
        <v>71149</v>
      </c>
      <c r="B9168" s="254" t="s">
        <v>9529</v>
      </c>
    </row>
    <row r="9169" spans="1:2">
      <c r="A9169" t="str">
        <f t="shared" si="143"/>
        <v>71150</v>
      </c>
      <c r="B9169" s="254" t="s">
        <v>9530</v>
      </c>
    </row>
    <row r="9170" spans="1:2">
      <c r="A9170" t="str">
        <f t="shared" si="143"/>
        <v>71151</v>
      </c>
      <c r="B9170" s="254" t="s">
        <v>9531</v>
      </c>
    </row>
    <row r="9171" spans="1:2">
      <c r="A9171" t="str">
        <f t="shared" si="143"/>
        <v>71152</v>
      </c>
      <c r="B9171" s="254" t="s">
        <v>9532</v>
      </c>
    </row>
    <row r="9172" spans="1:2">
      <c r="A9172" t="str">
        <f t="shared" si="143"/>
        <v>71154</v>
      </c>
      <c r="B9172" s="254" t="s">
        <v>9533</v>
      </c>
    </row>
    <row r="9173" spans="1:2">
      <c r="A9173" t="str">
        <f t="shared" si="143"/>
        <v>71155</v>
      </c>
      <c r="B9173" s="254" t="s">
        <v>9534</v>
      </c>
    </row>
    <row r="9174" spans="1:2">
      <c r="A9174" t="str">
        <f t="shared" si="143"/>
        <v>71156</v>
      </c>
      <c r="B9174" s="254" t="s">
        <v>9535</v>
      </c>
    </row>
    <row r="9175" spans="1:2">
      <c r="A9175" t="str">
        <f t="shared" si="143"/>
        <v>71157</v>
      </c>
      <c r="B9175" s="254" t="s">
        <v>9536</v>
      </c>
    </row>
    <row r="9176" spans="1:2">
      <c r="A9176" t="str">
        <f t="shared" si="143"/>
        <v>71159</v>
      </c>
      <c r="B9176" s="254" t="s">
        <v>9537</v>
      </c>
    </row>
    <row r="9177" spans="1:2">
      <c r="A9177" t="str">
        <f t="shared" si="143"/>
        <v>71160</v>
      </c>
      <c r="B9177" s="254" t="s">
        <v>9538</v>
      </c>
    </row>
    <row r="9178" spans="1:2">
      <c r="A9178" t="str">
        <f t="shared" si="143"/>
        <v>71161</v>
      </c>
      <c r="B9178" s="254" t="s">
        <v>9539</v>
      </c>
    </row>
    <row r="9179" spans="1:2">
      <c r="A9179" t="str">
        <f t="shared" si="143"/>
        <v>71163</v>
      </c>
      <c r="B9179" s="254" t="s">
        <v>9540</v>
      </c>
    </row>
    <row r="9180" spans="1:2">
      <c r="A9180" t="str">
        <f t="shared" si="143"/>
        <v>71164</v>
      </c>
      <c r="B9180" s="254" t="s">
        <v>9541</v>
      </c>
    </row>
    <row r="9181" spans="1:2">
      <c r="A9181" t="str">
        <f t="shared" si="143"/>
        <v>71165</v>
      </c>
      <c r="B9181" s="254" t="s">
        <v>9542</v>
      </c>
    </row>
    <row r="9182" spans="1:2">
      <c r="A9182" t="str">
        <f t="shared" si="143"/>
        <v>71166</v>
      </c>
      <c r="B9182" s="254" t="s">
        <v>9543</v>
      </c>
    </row>
    <row r="9183" spans="1:2">
      <c r="A9183" t="str">
        <f t="shared" si="143"/>
        <v>71167</v>
      </c>
      <c r="B9183" s="254" t="s">
        <v>9544</v>
      </c>
    </row>
    <row r="9184" spans="1:2">
      <c r="A9184" t="str">
        <f t="shared" si="143"/>
        <v>71168</v>
      </c>
      <c r="B9184" s="254" t="s">
        <v>9545</v>
      </c>
    </row>
    <row r="9185" spans="1:2">
      <c r="A9185" t="str">
        <f t="shared" si="143"/>
        <v>71170</v>
      </c>
      <c r="B9185" s="254" t="s">
        <v>9546</v>
      </c>
    </row>
    <row r="9186" spans="1:2">
      <c r="A9186" t="str">
        <f t="shared" si="143"/>
        <v>71172</v>
      </c>
      <c r="B9186" s="254" t="s">
        <v>9547</v>
      </c>
    </row>
    <row r="9187" spans="1:2">
      <c r="A9187" t="str">
        <f t="shared" si="143"/>
        <v>71173</v>
      </c>
      <c r="B9187" s="254" t="s">
        <v>9548</v>
      </c>
    </row>
    <row r="9188" spans="1:2">
      <c r="A9188" t="str">
        <f t="shared" si="143"/>
        <v>71175</v>
      </c>
      <c r="B9188" s="254" t="s">
        <v>9549</v>
      </c>
    </row>
    <row r="9189" spans="1:2">
      <c r="A9189" t="str">
        <f t="shared" si="143"/>
        <v>71176</v>
      </c>
      <c r="B9189" s="254" t="s">
        <v>9550</v>
      </c>
    </row>
    <row r="9190" spans="1:2">
      <c r="A9190" t="str">
        <f t="shared" si="143"/>
        <v>71177</v>
      </c>
      <c r="B9190" s="254" t="s">
        <v>9551</v>
      </c>
    </row>
    <row r="9191" spans="1:2">
      <c r="A9191" t="str">
        <f t="shared" si="143"/>
        <v>71178</v>
      </c>
      <c r="B9191" s="254" t="s">
        <v>9552</v>
      </c>
    </row>
    <row r="9192" spans="1:2">
      <c r="A9192" t="str">
        <f t="shared" si="143"/>
        <v>71179</v>
      </c>
      <c r="B9192" s="254" t="s">
        <v>9553</v>
      </c>
    </row>
    <row r="9193" spans="1:2">
      <c r="A9193" t="str">
        <f t="shared" si="143"/>
        <v>71180</v>
      </c>
      <c r="B9193" s="254" t="s">
        <v>9554</v>
      </c>
    </row>
    <row r="9194" spans="1:2">
      <c r="A9194" t="str">
        <f t="shared" si="143"/>
        <v>71181</v>
      </c>
      <c r="B9194" s="254" t="s">
        <v>9555</v>
      </c>
    </row>
    <row r="9195" spans="1:2">
      <c r="A9195" t="str">
        <f t="shared" si="143"/>
        <v>71182</v>
      </c>
      <c r="B9195" s="254" t="s">
        <v>9556</v>
      </c>
    </row>
    <row r="9196" spans="1:2">
      <c r="A9196" t="str">
        <f t="shared" si="143"/>
        <v>71183</v>
      </c>
      <c r="B9196" s="254" t="s">
        <v>9557</v>
      </c>
    </row>
    <row r="9197" spans="1:2">
      <c r="A9197" t="str">
        <f t="shared" si="143"/>
        <v>71184</v>
      </c>
      <c r="B9197" s="254" t="s">
        <v>9558</v>
      </c>
    </row>
    <row r="9198" spans="1:2">
      <c r="A9198" t="str">
        <f t="shared" si="143"/>
        <v>71185</v>
      </c>
      <c r="B9198" s="254" t="s">
        <v>9559</v>
      </c>
    </row>
    <row r="9199" spans="1:2">
      <c r="A9199" t="str">
        <f t="shared" si="143"/>
        <v>71186</v>
      </c>
      <c r="B9199" s="254" t="s">
        <v>9560</v>
      </c>
    </row>
    <row r="9200" spans="1:2">
      <c r="A9200" t="str">
        <f t="shared" si="143"/>
        <v>71188</v>
      </c>
      <c r="B9200" s="254" t="s">
        <v>9561</v>
      </c>
    </row>
    <row r="9201" spans="1:2">
      <c r="A9201" t="str">
        <f t="shared" si="143"/>
        <v>71190</v>
      </c>
      <c r="B9201" s="254" t="s">
        <v>9562</v>
      </c>
    </row>
    <row r="9202" spans="1:2">
      <c r="A9202" t="str">
        <f t="shared" si="143"/>
        <v>71191</v>
      </c>
      <c r="B9202" s="254" t="s">
        <v>9563</v>
      </c>
    </row>
    <row r="9203" spans="1:2">
      <c r="A9203" t="str">
        <f t="shared" si="143"/>
        <v>71192</v>
      </c>
      <c r="B9203" s="254" t="s">
        <v>9564</v>
      </c>
    </row>
    <row r="9204" spans="1:2">
      <c r="A9204" t="str">
        <f t="shared" si="143"/>
        <v>71193</v>
      </c>
      <c r="B9204" s="254" t="s">
        <v>9565</v>
      </c>
    </row>
    <row r="9205" spans="1:2">
      <c r="A9205" t="str">
        <f t="shared" si="143"/>
        <v>71195</v>
      </c>
      <c r="B9205" s="254" t="s">
        <v>9566</v>
      </c>
    </row>
    <row r="9206" spans="1:2">
      <c r="A9206" t="str">
        <f t="shared" si="143"/>
        <v>71196</v>
      </c>
      <c r="B9206" s="254" t="s">
        <v>9567</v>
      </c>
    </row>
    <row r="9207" spans="1:2">
      <c r="A9207" t="str">
        <f t="shared" si="143"/>
        <v>71197</v>
      </c>
      <c r="B9207" s="254" t="s">
        <v>9568</v>
      </c>
    </row>
    <row r="9208" spans="1:2">
      <c r="A9208" t="str">
        <f t="shared" si="143"/>
        <v>71198</v>
      </c>
      <c r="B9208" s="254" t="s">
        <v>9569</v>
      </c>
    </row>
    <row r="9209" spans="1:2">
      <c r="A9209" t="str">
        <f t="shared" si="143"/>
        <v>71199</v>
      </c>
      <c r="B9209" s="254" t="s">
        <v>9570</v>
      </c>
    </row>
    <row r="9210" spans="1:2">
      <c r="A9210" t="str">
        <f t="shared" si="143"/>
        <v>71200</v>
      </c>
      <c r="B9210" s="254" t="s">
        <v>9571</v>
      </c>
    </row>
    <row r="9211" spans="1:2">
      <c r="A9211" t="str">
        <f t="shared" si="143"/>
        <v>71202</v>
      </c>
      <c r="B9211" s="254" t="s">
        <v>9572</v>
      </c>
    </row>
    <row r="9212" spans="1:2">
      <c r="A9212" t="str">
        <f t="shared" si="143"/>
        <v>71204</v>
      </c>
      <c r="B9212" s="254" t="s">
        <v>9573</v>
      </c>
    </row>
    <row r="9213" spans="1:2">
      <c r="A9213" t="str">
        <f t="shared" si="143"/>
        <v>71205</v>
      </c>
      <c r="B9213" s="254" t="s">
        <v>9574</v>
      </c>
    </row>
    <row r="9214" spans="1:2">
      <c r="A9214" t="str">
        <f t="shared" si="143"/>
        <v>71207</v>
      </c>
      <c r="B9214" s="254" t="s">
        <v>9575</v>
      </c>
    </row>
    <row r="9215" spans="1:2">
      <c r="A9215" t="str">
        <f t="shared" si="143"/>
        <v>71208</v>
      </c>
      <c r="B9215" s="254" t="s">
        <v>9576</v>
      </c>
    </row>
    <row r="9216" spans="1:2">
      <c r="A9216" t="str">
        <f t="shared" si="143"/>
        <v>71209</v>
      </c>
      <c r="B9216" s="254" t="s">
        <v>9577</v>
      </c>
    </row>
    <row r="9217" spans="1:2">
      <c r="A9217" t="str">
        <f t="shared" si="143"/>
        <v>71210</v>
      </c>
      <c r="B9217" s="254" t="s">
        <v>9578</v>
      </c>
    </row>
    <row r="9218" spans="1:2">
      <c r="A9218" t="str">
        <f t="shared" si="143"/>
        <v>71211</v>
      </c>
      <c r="B9218" s="254" t="s">
        <v>9579</v>
      </c>
    </row>
    <row r="9219" spans="1:2">
      <c r="A9219" t="str">
        <f t="shared" ref="A9219:A9282" si="144">LEFT(B9219,5)</f>
        <v>71212</v>
      </c>
      <c r="B9219" s="254" t="s">
        <v>9580</v>
      </c>
    </row>
    <row r="9220" spans="1:2">
      <c r="A9220" t="str">
        <f t="shared" si="144"/>
        <v>71213</v>
      </c>
      <c r="B9220" s="254" t="s">
        <v>9581</v>
      </c>
    </row>
    <row r="9221" spans="1:2">
      <c r="A9221" t="str">
        <f t="shared" si="144"/>
        <v>71214</v>
      </c>
      <c r="B9221" s="254" t="s">
        <v>9582</v>
      </c>
    </row>
    <row r="9222" spans="1:2">
      <c r="A9222" t="str">
        <f t="shared" si="144"/>
        <v>71215</v>
      </c>
      <c r="B9222" s="254" t="s">
        <v>9583</v>
      </c>
    </row>
    <row r="9223" spans="1:2">
      <c r="A9223" t="str">
        <f t="shared" si="144"/>
        <v>71219</v>
      </c>
      <c r="B9223" s="254" t="s">
        <v>9584</v>
      </c>
    </row>
    <row r="9224" spans="1:2">
      <c r="A9224" t="str">
        <f t="shared" si="144"/>
        <v>71220</v>
      </c>
      <c r="B9224" s="254" t="s">
        <v>9585</v>
      </c>
    </row>
    <row r="9225" spans="1:2">
      <c r="A9225" t="str">
        <f t="shared" si="144"/>
        <v>71222</v>
      </c>
      <c r="B9225" s="254" t="s">
        <v>9586</v>
      </c>
    </row>
    <row r="9226" spans="1:2">
      <c r="A9226" t="str">
        <f t="shared" si="144"/>
        <v>71223</v>
      </c>
      <c r="B9226" s="254" t="s">
        <v>9587</v>
      </c>
    </row>
    <row r="9227" spans="1:2">
      <c r="A9227" t="str">
        <f t="shared" si="144"/>
        <v>71224</v>
      </c>
      <c r="B9227" s="254" t="s">
        <v>9588</v>
      </c>
    </row>
    <row r="9228" spans="1:2">
      <c r="A9228" t="str">
        <f t="shared" si="144"/>
        <v>71225</v>
      </c>
      <c r="B9228" s="254" t="s">
        <v>9589</v>
      </c>
    </row>
    <row r="9229" spans="1:2">
      <c r="A9229" t="str">
        <f t="shared" si="144"/>
        <v>71226</v>
      </c>
      <c r="B9229" s="254" t="s">
        <v>9590</v>
      </c>
    </row>
    <row r="9230" spans="1:2">
      <c r="A9230" t="str">
        <f t="shared" si="144"/>
        <v>71227</v>
      </c>
      <c r="B9230" s="254" t="s">
        <v>9591</v>
      </c>
    </row>
    <row r="9231" spans="1:2">
      <c r="A9231" t="str">
        <f t="shared" si="144"/>
        <v>71228</v>
      </c>
      <c r="B9231" s="254" t="s">
        <v>9592</v>
      </c>
    </row>
    <row r="9232" spans="1:2">
      <c r="A9232" t="str">
        <f t="shared" si="144"/>
        <v>71229</v>
      </c>
      <c r="B9232" s="254" t="s">
        <v>9593</v>
      </c>
    </row>
    <row r="9233" spans="1:2">
      <c r="A9233" t="str">
        <f t="shared" si="144"/>
        <v>71230</v>
      </c>
      <c r="B9233" s="254" t="s">
        <v>9594</v>
      </c>
    </row>
    <row r="9234" spans="1:2">
      <c r="A9234" t="str">
        <f t="shared" si="144"/>
        <v>71231</v>
      </c>
      <c r="B9234" s="254" t="s">
        <v>9595</v>
      </c>
    </row>
    <row r="9235" spans="1:2">
      <c r="A9235" t="str">
        <f t="shared" si="144"/>
        <v>71233</v>
      </c>
      <c r="B9235" s="254" t="s">
        <v>9596</v>
      </c>
    </row>
    <row r="9236" spans="1:2">
      <c r="A9236" t="str">
        <f t="shared" si="144"/>
        <v>71234</v>
      </c>
      <c r="B9236" s="254" t="s">
        <v>9597</v>
      </c>
    </row>
    <row r="9237" spans="1:2">
      <c r="A9237" t="str">
        <f t="shared" si="144"/>
        <v>71236</v>
      </c>
      <c r="B9237" s="254" t="s">
        <v>9598</v>
      </c>
    </row>
    <row r="9238" spans="1:2">
      <c r="A9238" t="str">
        <f t="shared" si="144"/>
        <v>71238</v>
      </c>
      <c r="B9238" s="254" t="s">
        <v>9599</v>
      </c>
    </row>
    <row r="9239" spans="1:2">
      <c r="A9239" t="str">
        <f t="shared" si="144"/>
        <v>71239</v>
      </c>
      <c r="B9239" s="254" t="s">
        <v>9600</v>
      </c>
    </row>
    <row r="9240" spans="1:2">
      <c r="A9240" t="str">
        <f t="shared" si="144"/>
        <v>71241</v>
      </c>
      <c r="B9240" s="254" t="s">
        <v>9601</v>
      </c>
    </row>
    <row r="9241" spans="1:2">
      <c r="A9241" t="str">
        <f t="shared" si="144"/>
        <v>71242</v>
      </c>
      <c r="B9241" s="254" t="s">
        <v>9602</v>
      </c>
    </row>
    <row r="9242" spans="1:2">
      <c r="A9242" t="str">
        <f t="shared" si="144"/>
        <v>71243</v>
      </c>
      <c r="B9242" s="254" t="s">
        <v>9603</v>
      </c>
    </row>
    <row r="9243" spans="1:2">
      <c r="A9243" t="str">
        <f t="shared" si="144"/>
        <v>71244</v>
      </c>
      <c r="B9243" s="254" t="s">
        <v>9604</v>
      </c>
    </row>
    <row r="9244" spans="1:2">
      <c r="A9244" t="str">
        <f t="shared" si="144"/>
        <v>71245</v>
      </c>
      <c r="B9244" s="254" t="s">
        <v>9605</v>
      </c>
    </row>
    <row r="9245" spans="1:2">
      <c r="A9245" t="str">
        <f t="shared" si="144"/>
        <v>71247</v>
      </c>
      <c r="B9245" s="254" t="s">
        <v>9606</v>
      </c>
    </row>
    <row r="9246" spans="1:2">
      <c r="A9246" t="str">
        <f t="shared" si="144"/>
        <v>71248</v>
      </c>
      <c r="B9246" s="254" t="s">
        <v>9607</v>
      </c>
    </row>
    <row r="9247" spans="1:2">
      <c r="A9247" t="str">
        <f t="shared" si="144"/>
        <v>71250</v>
      </c>
      <c r="B9247" s="254" t="s">
        <v>9608</v>
      </c>
    </row>
    <row r="9248" spans="1:2">
      <c r="A9248" t="str">
        <f t="shared" si="144"/>
        <v>71251</v>
      </c>
      <c r="B9248" s="254" t="s">
        <v>9609</v>
      </c>
    </row>
    <row r="9249" spans="1:2">
      <c r="A9249" t="str">
        <f t="shared" si="144"/>
        <v>71252</v>
      </c>
      <c r="B9249" s="254" t="s">
        <v>9610</v>
      </c>
    </row>
    <row r="9250" spans="1:2">
      <c r="A9250" t="str">
        <f t="shared" si="144"/>
        <v>71253</v>
      </c>
      <c r="B9250" s="254" t="s">
        <v>9611</v>
      </c>
    </row>
    <row r="9251" spans="1:2">
      <c r="A9251" t="str">
        <f t="shared" si="144"/>
        <v>71254</v>
      </c>
      <c r="B9251" s="254" t="s">
        <v>9612</v>
      </c>
    </row>
    <row r="9252" spans="1:2">
      <c r="A9252" t="str">
        <f t="shared" si="144"/>
        <v>71256</v>
      </c>
      <c r="B9252" s="254" t="s">
        <v>9613</v>
      </c>
    </row>
    <row r="9253" spans="1:2">
      <c r="A9253" t="str">
        <f t="shared" si="144"/>
        <v>71257</v>
      </c>
      <c r="B9253" s="254" t="s">
        <v>9614</v>
      </c>
    </row>
    <row r="9254" spans="1:2">
      <c r="A9254" t="str">
        <f t="shared" si="144"/>
        <v>71258</v>
      </c>
      <c r="B9254" s="254" t="s">
        <v>9615</v>
      </c>
    </row>
    <row r="9255" spans="1:2">
      <c r="A9255" t="str">
        <f t="shared" si="144"/>
        <v>71259</v>
      </c>
      <c r="B9255" s="254" t="s">
        <v>9616</v>
      </c>
    </row>
    <row r="9256" spans="1:2">
      <c r="A9256" t="str">
        <f t="shared" si="144"/>
        <v>71260</v>
      </c>
      <c r="B9256" s="254" t="s">
        <v>9617</v>
      </c>
    </row>
    <row r="9257" spans="1:2">
      <c r="A9257" t="str">
        <f t="shared" si="144"/>
        <v>71261</v>
      </c>
      <c r="B9257" s="254" t="s">
        <v>9618</v>
      </c>
    </row>
    <row r="9258" spans="1:2">
      <c r="A9258" t="str">
        <f t="shared" si="144"/>
        <v>71262</v>
      </c>
      <c r="B9258" s="254" t="s">
        <v>9619</v>
      </c>
    </row>
    <row r="9259" spans="1:2">
      <c r="A9259" t="str">
        <f t="shared" si="144"/>
        <v>71263</v>
      </c>
      <c r="B9259" s="254" t="s">
        <v>9620</v>
      </c>
    </row>
    <row r="9260" spans="1:2">
      <c r="A9260" t="str">
        <f t="shared" si="144"/>
        <v>71264</v>
      </c>
      <c r="B9260" s="254" t="s">
        <v>9621</v>
      </c>
    </row>
    <row r="9261" spans="1:2">
      <c r="A9261" t="str">
        <f t="shared" si="144"/>
        <v>71265</v>
      </c>
      <c r="B9261" s="254" t="s">
        <v>9622</v>
      </c>
    </row>
    <row r="9262" spans="1:2">
      <c r="A9262" t="str">
        <f t="shared" si="144"/>
        <v>71267</v>
      </c>
      <c r="B9262" s="254" t="s">
        <v>9623</v>
      </c>
    </row>
    <row r="9263" spans="1:2">
      <c r="A9263" t="str">
        <f t="shared" si="144"/>
        <v>71269</v>
      </c>
      <c r="B9263" s="254" t="s">
        <v>9624</v>
      </c>
    </row>
    <row r="9264" spans="1:2">
      <c r="A9264" t="str">
        <f t="shared" si="144"/>
        <v>71270</v>
      </c>
      <c r="B9264" s="254" t="s">
        <v>9625</v>
      </c>
    </row>
    <row r="9265" spans="1:2">
      <c r="A9265" t="str">
        <f t="shared" si="144"/>
        <v>71271</v>
      </c>
      <c r="B9265" s="254" t="s">
        <v>9626</v>
      </c>
    </row>
    <row r="9266" spans="1:2">
      <c r="A9266" t="str">
        <f t="shared" si="144"/>
        <v>71272</v>
      </c>
      <c r="B9266" s="254" t="s">
        <v>9627</v>
      </c>
    </row>
    <row r="9267" spans="1:2">
      <c r="A9267" t="str">
        <f t="shared" si="144"/>
        <v>71273</v>
      </c>
      <c r="B9267" s="254" t="s">
        <v>9628</v>
      </c>
    </row>
    <row r="9268" spans="1:2">
      <c r="A9268" t="str">
        <f t="shared" si="144"/>
        <v>71275</v>
      </c>
      <c r="B9268" s="254" t="s">
        <v>9629</v>
      </c>
    </row>
    <row r="9269" spans="1:2">
      <c r="A9269" t="str">
        <f t="shared" si="144"/>
        <v>71277</v>
      </c>
      <c r="B9269" s="254" t="s">
        <v>9630</v>
      </c>
    </row>
    <row r="9270" spans="1:2">
      <c r="A9270" t="str">
        <f t="shared" si="144"/>
        <v>71278</v>
      </c>
      <c r="B9270" s="254" t="s">
        <v>9631</v>
      </c>
    </row>
    <row r="9271" spans="1:2">
      <c r="A9271" t="str">
        <f t="shared" si="144"/>
        <v>71279</v>
      </c>
      <c r="B9271" s="254" t="s">
        <v>9632</v>
      </c>
    </row>
    <row r="9272" spans="1:2">
      <c r="A9272" t="str">
        <f t="shared" si="144"/>
        <v>71280</v>
      </c>
      <c r="B9272" s="254" t="s">
        <v>9633</v>
      </c>
    </row>
    <row r="9273" spans="1:2">
      <c r="A9273" t="str">
        <f t="shared" si="144"/>
        <v>71281</v>
      </c>
      <c r="B9273" s="254" t="s">
        <v>9634</v>
      </c>
    </row>
    <row r="9274" spans="1:2">
      <c r="A9274" t="str">
        <f t="shared" si="144"/>
        <v>71282</v>
      </c>
      <c r="B9274" s="254" t="s">
        <v>9635</v>
      </c>
    </row>
    <row r="9275" spans="1:2">
      <c r="A9275" t="str">
        <f t="shared" si="144"/>
        <v>71283</v>
      </c>
      <c r="B9275" s="254" t="s">
        <v>9636</v>
      </c>
    </row>
    <row r="9276" spans="1:2">
      <c r="A9276" t="str">
        <f t="shared" si="144"/>
        <v>71284</v>
      </c>
      <c r="B9276" s="254" t="s">
        <v>9637</v>
      </c>
    </row>
    <row r="9277" spans="1:2">
      <c r="A9277" t="str">
        <f t="shared" si="144"/>
        <v>71286</v>
      </c>
      <c r="B9277" s="254" t="s">
        <v>9638</v>
      </c>
    </row>
    <row r="9278" spans="1:2">
      <c r="A9278" t="str">
        <f t="shared" si="144"/>
        <v>71287</v>
      </c>
      <c r="B9278" s="254" t="s">
        <v>9639</v>
      </c>
    </row>
    <row r="9279" spans="1:2">
      <c r="A9279" t="str">
        <f t="shared" si="144"/>
        <v>71288</v>
      </c>
      <c r="B9279" s="254" t="s">
        <v>9640</v>
      </c>
    </row>
    <row r="9280" spans="1:2">
      <c r="A9280" t="str">
        <f t="shared" si="144"/>
        <v>71289</v>
      </c>
      <c r="B9280" s="254" t="s">
        <v>9641</v>
      </c>
    </row>
    <row r="9281" spans="1:2">
      <c r="A9281" t="str">
        <f t="shared" si="144"/>
        <v>71290</v>
      </c>
      <c r="B9281" s="254" t="s">
        <v>9642</v>
      </c>
    </row>
    <row r="9282" spans="1:2">
      <c r="A9282" t="str">
        <f t="shared" si="144"/>
        <v>71291</v>
      </c>
      <c r="B9282" s="254" t="s">
        <v>9643</v>
      </c>
    </row>
    <row r="9283" spans="1:2">
      <c r="A9283" t="str">
        <f t="shared" ref="A9283:A9346" si="145">LEFT(B9283,5)</f>
        <v>71292</v>
      </c>
      <c r="B9283" s="254" t="s">
        <v>9644</v>
      </c>
    </row>
    <row r="9284" spans="1:2">
      <c r="A9284" t="str">
        <f t="shared" si="145"/>
        <v>71293</v>
      </c>
      <c r="B9284" s="254" t="s">
        <v>9645</v>
      </c>
    </row>
    <row r="9285" spans="1:2">
      <c r="A9285" t="str">
        <f t="shared" si="145"/>
        <v>71294</v>
      </c>
      <c r="B9285" s="254" t="s">
        <v>9646</v>
      </c>
    </row>
    <row r="9286" spans="1:2">
      <c r="A9286" t="str">
        <f t="shared" si="145"/>
        <v>71295</v>
      </c>
      <c r="B9286" s="254" t="s">
        <v>9647</v>
      </c>
    </row>
    <row r="9287" spans="1:2">
      <c r="A9287" t="str">
        <f t="shared" si="145"/>
        <v>71296</v>
      </c>
      <c r="B9287" s="254" t="s">
        <v>9648</v>
      </c>
    </row>
    <row r="9288" spans="1:2">
      <c r="A9288" t="str">
        <f t="shared" si="145"/>
        <v>71297</v>
      </c>
      <c r="B9288" s="254" t="s">
        <v>9649</v>
      </c>
    </row>
    <row r="9289" spans="1:2">
      <c r="A9289" t="str">
        <f t="shared" si="145"/>
        <v>71298</v>
      </c>
      <c r="B9289" s="254" t="s">
        <v>9650</v>
      </c>
    </row>
    <row r="9290" spans="1:2">
      <c r="A9290" t="str">
        <f t="shared" si="145"/>
        <v>71299</v>
      </c>
      <c r="B9290" s="254" t="s">
        <v>9651</v>
      </c>
    </row>
    <row r="9291" spans="1:2">
      <c r="A9291" t="str">
        <f t="shared" si="145"/>
        <v>71300</v>
      </c>
      <c r="B9291" s="254" t="s">
        <v>9652</v>
      </c>
    </row>
    <row r="9292" spans="1:2">
      <c r="A9292" t="str">
        <f t="shared" si="145"/>
        <v>71301</v>
      </c>
      <c r="B9292" s="254" t="s">
        <v>9653</v>
      </c>
    </row>
    <row r="9293" spans="1:2">
      <c r="A9293" t="str">
        <f t="shared" si="145"/>
        <v>71302</v>
      </c>
      <c r="B9293" s="254" t="s">
        <v>9654</v>
      </c>
    </row>
    <row r="9294" spans="1:2">
      <c r="A9294" t="str">
        <f t="shared" si="145"/>
        <v>71303</v>
      </c>
      <c r="B9294" s="254" t="s">
        <v>9655</v>
      </c>
    </row>
    <row r="9295" spans="1:2">
      <c r="A9295" t="str">
        <f t="shared" si="145"/>
        <v>71304</v>
      </c>
      <c r="B9295" s="254" t="s">
        <v>9656</v>
      </c>
    </row>
    <row r="9296" spans="1:2">
      <c r="A9296" t="str">
        <f t="shared" si="145"/>
        <v>71305</v>
      </c>
      <c r="B9296" s="254" t="s">
        <v>9657</v>
      </c>
    </row>
    <row r="9297" spans="1:2">
      <c r="A9297" t="str">
        <f t="shared" si="145"/>
        <v>71306</v>
      </c>
      <c r="B9297" s="254" t="s">
        <v>9658</v>
      </c>
    </row>
    <row r="9298" spans="1:2">
      <c r="A9298" t="str">
        <f t="shared" si="145"/>
        <v>71307</v>
      </c>
      <c r="B9298" s="254" t="s">
        <v>9659</v>
      </c>
    </row>
    <row r="9299" spans="1:2">
      <c r="A9299" t="str">
        <f t="shared" si="145"/>
        <v>71308</v>
      </c>
      <c r="B9299" s="254" t="s">
        <v>9660</v>
      </c>
    </row>
    <row r="9300" spans="1:2">
      <c r="A9300" t="str">
        <f t="shared" si="145"/>
        <v>71310</v>
      </c>
      <c r="B9300" s="254" t="s">
        <v>9661</v>
      </c>
    </row>
    <row r="9301" spans="1:2">
      <c r="A9301" t="str">
        <f t="shared" si="145"/>
        <v>71311</v>
      </c>
      <c r="B9301" s="254" t="s">
        <v>9662</v>
      </c>
    </row>
    <row r="9302" spans="1:2">
      <c r="A9302" t="str">
        <f t="shared" si="145"/>
        <v>71312</v>
      </c>
      <c r="B9302" s="254" t="s">
        <v>9663</v>
      </c>
    </row>
    <row r="9303" spans="1:2">
      <c r="A9303" t="str">
        <f t="shared" si="145"/>
        <v>71313</v>
      </c>
      <c r="B9303" s="254" t="s">
        <v>9664</v>
      </c>
    </row>
    <row r="9304" spans="1:2">
      <c r="A9304" t="str">
        <f t="shared" si="145"/>
        <v>71314</v>
      </c>
      <c r="B9304" s="254" t="s">
        <v>9665</v>
      </c>
    </row>
    <row r="9305" spans="1:2">
      <c r="A9305" t="str">
        <f t="shared" si="145"/>
        <v>71315</v>
      </c>
      <c r="B9305" s="254" t="s">
        <v>9666</v>
      </c>
    </row>
    <row r="9306" spans="1:2">
      <c r="A9306" t="str">
        <f t="shared" si="145"/>
        <v>71316</v>
      </c>
      <c r="B9306" s="254" t="s">
        <v>9667</v>
      </c>
    </row>
    <row r="9307" spans="1:2">
      <c r="A9307" t="str">
        <f t="shared" si="145"/>
        <v>71317</v>
      </c>
      <c r="B9307" s="254" t="s">
        <v>9668</v>
      </c>
    </row>
    <row r="9308" spans="1:2">
      <c r="A9308" t="str">
        <f t="shared" si="145"/>
        <v>71318</v>
      </c>
      <c r="B9308" s="254" t="s">
        <v>9669</v>
      </c>
    </row>
    <row r="9309" spans="1:2">
      <c r="A9309" t="str">
        <f t="shared" si="145"/>
        <v>71319</v>
      </c>
      <c r="B9309" s="254" t="s">
        <v>9670</v>
      </c>
    </row>
    <row r="9310" spans="1:2">
      <c r="A9310" t="str">
        <f t="shared" si="145"/>
        <v>71320</v>
      </c>
      <c r="B9310" s="254" t="s">
        <v>9671</v>
      </c>
    </row>
    <row r="9311" spans="1:2">
      <c r="A9311" t="str">
        <f t="shared" si="145"/>
        <v>71321</v>
      </c>
      <c r="B9311" s="254" t="s">
        <v>9672</v>
      </c>
    </row>
    <row r="9312" spans="1:2">
      <c r="A9312" t="str">
        <f t="shared" si="145"/>
        <v>71322</v>
      </c>
      <c r="B9312" s="254" t="s">
        <v>9673</v>
      </c>
    </row>
    <row r="9313" spans="1:2">
      <c r="A9313" t="str">
        <f t="shared" si="145"/>
        <v>71323</v>
      </c>
      <c r="B9313" s="254" t="s">
        <v>9674</v>
      </c>
    </row>
    <row r="9314" spans="1:2">
      <c r="A9314" t="str">
        <f t="shared" si="145"/>
        <v>71327</v>
      </c>
      <c r="B9314" s="254" t="s">
        <v>9675</v>
      </c>
    </row>
    <row r="9315" spans="1:2">
      <c r="A9315" t="str">
        <f t="shared" si="145"/>
        <v>71328</v>
      </c>
      <c r="B9315" s="254" t="s">
        <v>9676</v>
      </c>
    </row>
    <row r="9316" spans="1:2">
      <c r="A9316" t="str">
        <f t="shared" si="145"/>
        <v>71331</v>
      </c>
      <c r="B9316" s="254" t="s">
        <v>9677</v>
      </c>
    </row>
    <row r="9317" spans="1:2">
      <c r="A9317" t="str">
        <f t="shared" si="145"/>
        <v>71332</v>
      </c>
      <c r="B9317" s="254" t="s">
        <v>9678</v>
      </c>
    </row>
    <row r="9318" spans="1:2">
      <c r="A9318" t="str">
        <f t="shared" si="145"/>
        <v>71333</v>
      </c>
      <c r="B9318" s="254" t="s">
        <v>9679</v>
      </c>
    </row>
    <row r="9319" spans="1:2">
      <c r="A9319" t="str">
        <f t="shared" si="145"/>
        <v>71334</v>
      </c>
      <c r="B9319" s="254" t="s">
        <v>9680</v>
      </c>
    </row>
    <row r="9320" spans="1:2">
      <c r="A9320" t="str">
        <f t="shared" si="145"/>
        <v>71335</v>
      </c>
      <c r="B9320" s="254" t="s">
        <v>9681</v>
      </c>
    </row>
    <row r="9321" spans="1:2">
      <c r="A9321" t="str">
        <f t="shared" si="145"/>
        <v>71336</v>
      </c>
      <c r="B9321" s="254" t="s">
        <v>9682</v>
      </c>
    </row>
    <row r="9322" spans="1:2">
      <c r="A9322" t="str">
        <f t="shared" si="145"/>
        <v>71337</v>
      </c>
      <c r="B9322" s="254" t="s">
        <v>9683</v>
      </c>
    </row>
    <row r="9323" spans="1:2">
      <c r="A9323" t="str">
        <f t="shared" si="145"/>
        <v>71338</v>
      </c>
      <c r="B9323" s="254" t="s">
        <v>9684</v>
      </c>
    </row>
    <row r="9324" spans="1:2">
      <c r="A9324" t="str">
        <f t="shared" si="145"/>
        <v>71339</v>
      </c>
      <c r="B9324" s="254" t="s">
        <v>9685</v>
      </c>
    </row>
    <row r="9325" spans="1:2">
      <c r="A9325" t="str">
        <f t="shared" si="145"/>
        <v>71340</v>
      </c>
      <c r="B9325" s="254" t="s">
        <v>9686</v>
      </c>
    </row>
    <row r="9326" spans="1:2">
      <c r="A9326" t="str">
        <f t="shared" si="145"/>
        <v>71342</v>
      </c>
      <c r="B9326" s="254" t="s">
        <v>9687</v>
      </c>
    </row>
    <row r="9327" spans="1:2">
      <c r="A9327" t="str">
        <f t="shared" si="145"/>
        <v>71343</v>
      </c>
      <c r="B9327" s="254" t="s">
        <v>9688</v>
      </c>
    </row>
    <row r="9328" spans="1:2">
      <c r="A9328" t="str">
        <f t="shared" si="145"/>
        <v>71344</v>
      </c>
      <c r="B9328" s="254" t="s">
        <v>9689</v>
      </c>
    </row>
    <row r="9329" spans="1:2">
      <c r="A9329" t="str">
        <f t="shared" si="145"/>
        <v>71345</v>
      </c>
      <c r="B9329" s="254" t="s">
        <v>9690</v>
      </c>
    </row>
    <row r="9330" spans="1:2">
      <c r="A9330" t="str">
        <f t="shared" si="145"/>
        <v>71346</v>
      </c>
      <c r="B9330" s="254" t="s">
        <v>9691</v>
      </c>
    </row>
    <row r="9331" spans="1:2">
      <c r="A9331" t="str">
        <f t="shared" si="145"/>
        <v>71347</v>
      </c>
      <c r="B9331" s="254" t="s">
        <v>9692</v>
      </c>
    </row>
    <row r="9332" spans="1:2">
      <c r="A9332" t="str">
        <f t="shared" si="145"/>
        <v>71348</v>
      </c>
      <c r="B9332" s="254" t="s">
        <v>9693</v>
      </c>
    </row>
    <row r="9333" spans="1:2">
      <c r="A9333" t="str">
        <f t="shared" si="145"/>
        <v>71349</v>
      </c>
      <c r="B9333" s="254" t="s">
        <v>9694</v>
      </c>
    </row>
    <row r="9334" spans="1:2">
      <c r="A9334" t="str">
        <f t="shared" si="145"/>
        <v>71350</v>
      </c>
      <c r="B9334" s="254" t="s">
        <v>9695</v>
      </c>
    </row>
    <row r="9335" spans="1:2">
      <c r="A9335" t="str">
        <f t="shared" si="145"/>
        <v>71352</v>
      </c>
      <c r="B9335" s="254" t="s">
        <v>9696</v>
      </c>
    </row>
    <row r="9336" spans="1:2">
      <c r="A9336" t="str">
        <f t="shared" si="145"/>
        <v>71353</v>
      </c>
      <c r="B9336" s="254" t="s">
        <v>9697</v>
      </c>
    </row>
    <row r="9337" spans="1:2">
      <c r="A9337" t="str">
        <f t="shared" si="145"/>
        <v>71354</v>
      </c>
      <c r="B9337" s="254" t="s">
        <v>9698</v>
      </c>
    </row>
    <row r="9338" spans="1:2">
      <c r="A9338" t="str">
        <f t="shared" si="145"/>
        <v>71355</v>
      </c>
      <c r="B9338" s="254" t="s">
        <v>9699</v>
      </c>
    </row>
    <row r="9339" spans="1:2">
      <c r="A9339" t="str">
        <f t="shared" si="145"/>
        <v>71356</v>
      </c>
      <c r="B9339" s="254" t="s">
        <v>9700</v>
      </c>
    </row>
    <row r="9340" spans="1:2">
      <c r="A9340" t="str">
        <f t="shared" si="145"/>
        <v>71358</v>
      </c>
      <c r="B9340" s="254" t="s">
        <v>9701</v>
      </c>
    </row>
    <row r="9341" spans="1:2">
      <c r="A9341" t="str">
        <f t="shared" si="145"/>
        <v>71359</v>
      </c>
      <c r="B9341" s="254" t="s">
        <v>9702</v>
      </c>
    </row>
    <row r="9342" spans="1:2">
      <c r="A9342" t="str">
        <f t="shared" si="145"/>
        <v>71360</v>
      </c>
      <c r="B9342" s="254" t="s">
        <v>9703</v>
      </c>
    </row>
    <row r="9343" spans="1:2">
      <c r="A9343" t="str">
        <f t="shared" si="145"/>
        <v>71361</v>
      </c>
      <c r="B9343" s="254" t="s">
        <v>9704</v>
      </c>
    </row>
    <row r="9344" spans="1:2">
      <c r="A9344" t="str">
        <f t="shared" si="145"/>
        <v>71362</v>
      </c>
      <c r="B9344" s="254" t="s">
        <v>9705</v>
      </c>
    </row>
    <row r="9345" spans="1:2">
      <c r="A9345" t="str">
        <f t="shared" si="145"/>
        <v>71363</v>
      </c>
      <c r="B9345" s="254" t="s">
        <v>9706</v>
      </c>
    </row>
    <row r="9346" spans="1:2">
      <c r="A9346" t="str">
        <f t="shared" si="145"/>
        <v>71364</v>
      </c>
      <c r="B9346" s="254" t="s">
        <v>9707</v>
      </c>
    </row>
    <row r="9347" spans="1:2">
      <c r="A9347" t="str">
        <f t="shared" ref="A9347:A9410" si="146">LEFT(B9347,5)</f>
        <v>71365</v>
      </c>
      <c r="B9347" s="254" t="s">
        <v>9708</v>
      </c>
    </row>
    <row r="9348" spans="1:2">
      <c r="A9348" t="str">
        <f t="shared" si="146"/>
        <v>71366</v>
      </c>
      <c r="B9348" s="254" t="s">
        <v>9709</v>
      </c>
    </row>
    <row r="9349" spans="1:2">
      <c r="A9349" t="str">
        <f t="shared" si="146"/>
        <v>71367</v>
      </c>
      <c r="B9349" s="254" t="s">
        <v>9710</v>
      </c>
    </row>
    <row r="9350" spans="1:2">
      <c r="A9350" t="str">
        <f t="shared" si="146"/>
        <v>71368</v>
      </c>
      <c r="B9350" s="254" t="s">
        <v>9711</v>
      </c>
    </row>
    <row r="9351" spans="1:2">
      <c r="A9351" t="str">
        <f t="shared" si="146"/>
        <v>71369</v>
      </c>
      <c r="B9351" s="254" t="s">
        <v>9712</v>
      </c>
    </row>
    <row r="9352" spans="1:2">
      <c r="A9352" t="str">
        <f t="shared" si="146"/>
        <v>71370</v>
      </c>
      <c r="B9352" s="254" t="s">
        <v>9713</v>
      </c>
    </row>
    <row r="9353" spans="1:2">
      <c r="A9353" t="str">
        <f t="shared" si="146"/>
        <v>71371</v>
      </c>
      <c r="B9353" s="254" t="s">
        <v>9714</v>
      </c>
    </row>
    <row r="9354" spans="1:2">
      <c r="A9354" t="str">
        <f t="shared" si="146"/>
        <v>71375</v>
      </c>
      <c r="B9354" s="254" t="s">
        <v>9715</v>
      </c>
    </row>
    <row r="9355" spans="1:2">
      <c r="A9355" t="str">
        <f t="shared" si="146"/>
        <v>71376</v>
      </c>
      <c r="B9355" s="254" t="s">
        <v>9716</v>
      </c>
    </row>
    <row r="9356" spans="1:2">
      <c r="A9356" t="str">
        <f t="shared" si="146"/>
        <v>71377</v>
      </c>
      <c r="B9356" s="254" t="s">
        <v>9717</v>
      </c>
    </row>
    <row r="9357" spans="1:2">
      <c r="A9357" t="str">
        <f t="shared" si="146"/>
        <v>71378</v>
      </c>
      <c r="B9357" s="254" t="s">
        <v>9718</v>
      </c>
    </row>
    <row r="9358" spans="1:2">
      <c r="A9358" t="str">
        <f t="shared" si="146"/>
        <v>71379</v>
      </c>
      <c r="B9358" s="254" t="s">
        <v>9719</v>
      </c>
    </row>
    <row r="9359" spans="1:2">
      <c r="A9359" t="str">
        <f t="shared" si="146"/>
        <v>71380</v>
      </c>
      <c r="B9359" s="254" t="s">
        <v>9720</v>
      </c>
    </row>
    <row r="9360" spans="1:2">
      <c r="A9360" t="str">
        <f t="shared" si="146"/>
        <v>71381</v>
      </c>
      <c r="B9360" s="254" t="s">
        <v>9721</v>
      </c>
    </row>
    <row r="9361" spans="1:2">
      <c r="A9361" t="str">
        <f t="shared" si="146"/>
        <v>71382</v>
      </c>
      <c r="B9361" s="254" t="s">
        <v>9722</v>
      </c>
    </row>
    <row r="9362" spans="1:2">
      <c r="A9362" t="str">
        <f t="shared" si="146"/>
        <v>71383</v>
      </c>
      <c r="B9362" s="254" t="s">
        <v>9723</v>
      </c>
    </row>
    <row r="9363" spans="1:2">
      <c r="A9363" t="str">
        <f t="shared" si="146"/>
        <v>71384</v>
      </c>
      <c r="B9363" s="254" t="s">
        <v>9724</v>
      </c>
    </row>
    <row r="9364" spans="1:2">
      <c r="A9364" t="str">
        <f t="shared" si="146"/>
        <v>71385</v>
      </c>
      <c r="B9364" s="254" t="s">
        <v>9725</v>
      </c>
    </row>
    <row r="9365" spans="1:2">
      <c r="A9365" t="str">
        <f t="shared" si="146"/>
        <v>71386</v>
      </c>
      <c r="B9365" s="254" t="s">
        <v>9726</v>
      </c>
    </row>
    <row r="9366" spans="1:2">
      <c r="A9366" t="str">
        <f t="shared" si="146"/>
        <v>71387</v>
      </c>
      <c r="B9366" s="254" t="s">
        <v>9727</v>
      </c>
    </row>
    <row r="9367" spans="1:2">
      <c r="A9367" t="str">
        <f t="shared" si="146"/>
        <v>71388</v>
      </c>
      <c r="B9367" s="254" t="s">
        <v>9728</v>
      </c>
    </row>
    <row r="9368" spans="1:2">
      <c r="A9368" t="str">
        <f t="shared" si="146"/>
        <v>71389</v>
      </c>
      <c r="B9368" s="254" t="s">
        <v>9729</v>
      </c>
    </row>
    <row r="9369" spans="1:2">
      <c r="A9369" t="str">
        <f t="shared" si="146"/>
        <v>71390</v>
      </c>
      <c r="B9369" s="254" t="s">
        <v>9730</v>
      </c>
    </row>
    <row r="9370" spans="1:2">
      <c r="A9370" t="str">
        <f t="shared" si="146"/>
        <v>71391</v>
      </c>
      <c r="B9370" s="254" t="s">
        <v>9731</v>
      </c>
    </row>
    <row r="9371" spans="1:2">
      <c r="A9371" t="str">
        <f t="shared" si="146"/>
        <v>71392</v>
      </c>
      <c r="B9371" s="254" t="s">
        <v>9732</v>
      </c>
    </row>
    <row r="9372" spans="1:2">
      <c r="A9372" t="str">
        <f t="shared" si="146"/>
        <v>71393</v>
      </c>
      <c r="B9372" s="254" t="s">
        <v>9733</v>
      </c>
    </row>
    <row r="9373" spans="1:2">
      <c r="A9373" t="str">
        <f t="shared" si="146"/>
        <v>71394</v>
      </c>
      <c r="B9373" s="254" t="s">
        <v>9734</v>
      </c>
    </row>
    <row r="9374" spans="1:2">
      <c r="A9374" t="str">
        <f t="shared" si="146"/>
        <v>71395</v>
      </c>
      <c r="B9374" s="254" t="s">
        <v>9735</v>
      </c>
    </row>
    <row r="9375" spans="1:2">
      <c r="A9375" t="str">
        <f t="shared" si="146"/>
        <v>71396</v>
      </c>
      <c r="B9375" s="254" t="s">
        <v>9736</v>
      </c>
    </row>
    <row r="9376" spans="1:2">
      <c r="A9376" t="str">
        <f t="shared" si="146"/>
        <v>71397</v>
      </c>
      <c r="B9376" s="254" t="s">
        <v>9737</v>
      </c>
    </row>
    <row r="9377" spans="1:2">
      <c r="A9377" t="str">
        <f t="shared" si="146"/>
        <v>71398</v>
      </c>
      <c r="B9377" s="254" t="s">
        <v>9738</v>
      </c>
    </row>
    <row r="9378" spans="1:2">
      <c r="A9378" t="str">
        <f t="shared" si="146"/>
        <v>71399</v>
      </c>
      <c r="B9378" s="254" t="s">
        <v>9739</v>
      </c>
    </row>
    <row r="9379" spans="1:2">
      <c r="A9379" t="str">
        <f t="shared" si="146"/>
        <v>71400</v>
      </c>
      <c r="B9379" s="254" t="s">
        <v>9740</v>
      </c>
    </row>
    <row r="9380" spans="1:2">
      <c r="A9380" t="str">
        <f t="shared" si="146"/>
        <v>71401</v>
      </c>
      <c r="B9380" s="254" t="s">
        <v>9741</v>
      </c>
    </row>
    <row r="9381" spans="1:2">
      <c r="A9381" t="str">
        <f t="shared" si="146"/>
        <v>71402</v>
      </c>
      <c r="B9381" s="254" t="s">
        <v>9742</v>
      </c>
    </row>
    <row r="9382" spans="1:2">
      <c r="A9382" t="str">
        <f t="shared" si="146"/>
        <v>71403</v>
      </c>
      <c r="B9382" s="254" t="s">
        <v>9743</v>
      </c>
    </row>
    <row r="9383" spans="1:2">
      <c r="A9383" t="str">
        <f t="shared" si="146"/>
        <v>71404</v>
      </c>
      <c r="B9383" s="254" t="s">
        <v>9744</v>
      </c>
    </row>
    <row r="9384" spans="1:2">
      <c r="A9384" t="str">
        <f t="shared" si="146"/>
        <v>71405</v>
      </c>
      <c r="B9384" s="254" t="s">
        <v>9745</v>
      </c>
    </row>
    <row r="9385" spans="1:2">
      <c r="A9385" t="str">
        <f t="shared" si="146"/>
        <v>71406</v>
      </c>
      <c r="B9385" s="254" t="s">
        <v>9746</v>
      </c>
    </row>
    <row r="9386" spans="1:2">
      <c r="A9386" t="str">
        <f t="shared" si="146"/>
        <v>71407</v>
      </c>
      <c r="B9386" s="254" t="s">
        <v>9747</v>
      </c>
    </row>
    <row r="9387" spans="1:2">
      <c r="A9387" t="str">
        <f t="shared" si="146"/>
        <v>71408</v>
      </c>
      <c r="B9387" s="254" t="s">
        <v>9748</v>
      </c>
    </row>
    <row r="9388" spans="1:2">
      <c r="A9388" t="str">
        <f t="shared" si="146"/>
        <v>71410</v>
      </c>
      <c r="B9388" s="254" t="s">
        <v>9749</v>
      </c>
    </row>
    <row r="9389" spans="1:2">
      <c r="A9389" t="str">
        <f t="shared" si="146"/>
        <v>71411</v>
      </c>
      <c r="B9389" s="254" t="s">
        <v>9750</v>
      </c>
    </row>
    <row r="9390" spans="1:2">
      <c r="A9390" t="str">
        <f t="shared" si="146"/>
        <v>71412</v>
      </c>
      <c r="B9390" s="254" t="s">
        <v>9751</v>
      </c>
    </row>
    <row r="9391" spans="1:2">
      <c r="A9391" t="str">
        <f t="shared" si="146"/>
        <v>71414</v>
      </c>
      <c r="B9391" s="254" t="s">
        <v>9752</v>
      </c>
    </row>
    <row r="9392" spans="1:2">
      <c r="A9392" t="str">
        <f t="shared" si="146"/>
        <v>71415</v>
      </c>
      <c r="B9392" s="254" t="s">
        <v>9753</v>
      </c>
    </row>
    <row r="9393" spans="1:2">
      <c r="A9393" t="str">
        <f t="shared" si="146"/>
        <v>71416</v>
      </c>
      <c r="B9393" s="254" t="s">
        <v>9754</v>
      </c>
    </row>
    <row r="9394" spans="1:2">
      <c r="A9394" t="str">
        <f t="shared" si="146"/>
        <v>71417</v>
      </c>
      <c r="B9394" s="254" t="s">
        <v>9755</v>
      </c>
    </row>
    <row r="9395" spans="1:2">
      <c r="A9395" t="str">
        <f t="shared" si="146"/>
        <v>71418</v>
      </c>
      <c r="B9395" s="254" t="s">
        <v>9756</v>
      </c>
    </row>
    <row r="9396" spans="1:2">
      <c r="A9396" t="str">
        <f t="shared" si="146"/>
        <v>71419</v>
      </c>
      <c r="B9396" s="254" t="s">
        <v>9757</v>
      </c>
    </row>
    <row r="9397" spans="1:2">
      <c r="A9397" t="str">
        <f t="shared" si="146"/>
        <v>71420</v>
      </c>
      <c r="B9397" s="254" t="s">
        <v>9758</v>
      </c>
    </row>
    <row r="9398" spans="1:2">
      <c r="A9398" t="str">
        <f t="shared" si="146"/>
        <v>71421</v>
      </c>
      <c r="B9398" s="254" t="s">
        <v>9759</v>
      </c>
    </row>
    <row r="9399" spans="1:2">
      <c r="A9399" t="str">
        <f t="shared" si="146"/>
        <v>71422</v>
      </c>
      <c r="B9399" s="254" t="s">
        <v>9760</v>
      </c>
    </row>
    <row r="9400" spans="1:2">
      <c r="A9400" t="str">
        <f t="shared" si="146"/>
        <v>71423</v>
      </c>
      <c r="B9400" s="254" t="s">
        <v>9761</v>
      </c>
    </row>
    <row r="9401" spans="1:2">
      <c r="A9401" t="str">
        <f t="shared" si="146"/>
        <v>71424</v>
      </c>
      <c r="B9401" s="254" t="s">
        <v>9762</v>
      </c>
    </row>
    <row r="9402" spans="1:2">
      <c r="A9402" t="str">
        <f t="shared" si="146"/>
        <v>71425</v>
      </c>
      <c r="B9402" s="254" t="s">
        <v>9763</v>
      </c>
    </row>
    <row r="9403" spans="1:2">
      <c r="A9403" t="str">
        <f t="shared" si="146"/>
        <v>71426</v>
      </c>
      <c r="B9403" s="254" t="s">
        <v>9764</v>
      </c>
    </row>
    <row r="9404" spans="1:2">
      <c r="A9404" t="str">
        <f t="shared" si="146"/>
        <v>71427</v>
      </c>
      <c r="B9404" s="254" t="s">
        <v>9765</v>
      </c>
    </row>
    <row r="9405" spans="1:2">
      <c r="A9405" t="str">
        <f t="shared" si="146"/>
        <v>71428</v>
      </c>
      <c r="B9405" s="254" t="s">
        <v>9766</v>
      </c>
    </row>
    <row r="9406" spans="1:2">
      <c r="A9406" t="str">
        <f t="shared" si="146"/>
        <v>71429</v>
      </c>
      <c r="B9406" s="254" t="s">
        <v>9767</v>
      </c>
    </row>
    <row r="9407" spans="1:2">
      <c r="A9407" t="str">
        <f t="shared" si="146"/>
        <v>71430</v>
      </c>
      <c r="B9407" s="254" t="s">
        <v>9768</v>
      </c>
    </row>
    <row r="9408" spans="1:2">
      <c r="A9408" t="str">
        <f t="shared" si="146"/>
        <v>71431</v>
      </c>
      <c r="B9408" s="254" t="s">
        <v>9769</v>
      </c>
    </row>
    <row r="9409" spans="1:2">
      <c r="A9409" t="str">
        <f t="shared" si="146"/>
        <v>71432</v>
      </c>
      <c r="B9409" s="254" t="s">
        <v>9770</v>
      </c>
    </row>
    <row r="9410" spans="1:2">
      <c r="A9410" t="str">
        <f t="shared" si="146"/>
        <v>71433</v>
      </c>
      <c r="B9410" s="254" t="s">
        <v>9771</v>
      </c>
    </row>
    <row r="9411" spans="1:2">
      <c r="A9411" t="str">
        <f t="shared" ref="A9411:A9474" si="147">LEFT(B9411,5)</f>
        <v>71434</v>
      </c>
      <c r="B9411" s="254" t="s">
        <v>9772</v>
      </c>
    </row>
    <row r="9412" spans="1:2">
      <c r="A9412" t="str">
        <f t="shared" si="147"/>
        <v>71435</v>
      </c>
      <c r="B9412" s="254" t="s">
        <v>9773</v>
      </c>
    </row>
    <row r="9413" spans="1:2">
      <c r="A9413" t="str">
        <f t="shared" si="147"/>
        <v>71436</v>
      </c>
      <c r="B9413" s="254" t="s">
        <v>9774</v>
      </c>
    </row>
    <row r="9414" spans="1:2">
      <c r="A9414" t="str">
        <f t="shared" si="147"/>
        <v>71437</v>
      </c>
      <c r="B9414" s="254" t="s">
        <v>9775</v>
      </c>
    </row>
    <row r="9415" spans="1:2">
      <c r="A9415" t="str">
        <f t="shared" si="147"/>
        <v>71438</v>
      </c>
      <c r="B9415" s="254" t="s">
        <v>9776</v>
      </c>
    </row>
    <row r="9416" spans="1:2">
      <c r="A9416" t="str">
        <f t="shared" si="147"/>
        <v>71439</v>
      </c>
      <c r="B9416" s="254" t="s">
        <v>9777</v>
      </c>
    </row>
    <row r="9417" spans="1:2">
      <c r="A9417" t="str">
        <f t="shared" si="147"/>
        <v>71440</v>
      </c>
      <c r="B9417" s="254" t="s">
        <v>9778</v>
      </c>
    </row>
    <row r="9418" spans="1:2">
      <c r="A9418" t="str">
        <f t="shared" si="147"/>
        <v>71441</v>
      </c>
      <c r="B9418" s="254" t="s">
        <v>9779</v>
      </c>
    </row>
    <row r="9419" spans="1:2">
      <c r="A9419" t="str">
        <f t="shared" si="147"/>
        <v>71442</v>
      </c>
      <c r="B9419" s="254" t="s">
        <v>9780</v>
      </c>
    </row>
    <row r="9420" spans="1:2">
      <c r="A9420" t="str">
        <f t="shared" si="147"/>
        <v>71443</v>
      </c>
      <c r="B9420" s="254" t="s">
        <v>9781</v>
      </c>
    </row>
    <row r="9421" spans="1:2">
      <c r="A9421" t="str">
        <f t="shared" si="147"/>
        <v>71444</v>
      </c>
      <c r="B9421" s="254" t="s">
        <v>9782</v>
      </c>
    </row>
    <row r="9422" spans="1:2">
      <c r="A9422" t="str">
        <f t="shared" si="147"/>
        <v>71445</v>
      </c>
      <c r="B9422" s="254" t="s">
        <v>9783</v>
      </c>
    </row>
    <row r="9423" spans="1:2">
      <c r="A9423" t="str">
        <f t="shared" si="147"/>
        <v>71446</v>
      </c>
      <c r="B9423" s="254" t="s">
        <v>9784</v>
      </c>
    </row>
    <row r="9424" spans="1:2">
      <c r="A9424" t="str">
        <f t="shared" si="147"/>
        <v>71447</v>
      </c>
      <c r="B9424" s="254" t="s">
        <v>9785</v>
      </c>
    </row>
    <row r="9425" spans="1:2">
      <c r="A9425" t="str">
        <f t="shared" si="147"/>
        <v>71448</v>
      </c>
      <c r="B9425" s="254" t="s">
        <v>9786</v>
      </c>
    </row>
    <row r="9426" spans="1:2">
      <c r="A9426" t="str">
        <f t="shared" si="147"/>
        <v>71449</v>
      </c>
      <c r="B9426" s="254" t="s">
        <v>9787</v>
      </c>
    </row>
    <row r="9427" spans="1:2">
      <c r="A9427" t="str">
        <f t="shared" si="147"/>
        <v>71450</v>
      </c>
      <c r="B9427" s="254" t="s">
        <v>9788</v>
      </c>
    </row>
    <row r="9428" spans="1:2">
      <c r="A9428" t="str">
        <f t="shared" si="147"/>
        <v>71451</v>
      </c>
      <c r="B9428" s="254" t="s">
        <v>9789</v>
      </c>
    </row>
    <row r="9429" spans="1:2">
      <c r="A9429" t="str">
        <f t="shared" si="147"/>
        <v>71452</v>
      </c>
      <c r="B9429" s="254" t="s">
        <v>9790</v>
      </c>
    </row>
    <row r="9430" spans="1:2">
      <c r="A9430" t="str">
        <f t="shared" si="147"/>
        <v>71453</v>
      </c>
      <c r="B9430" s="254" t="s">
        <v>9791</v>
      </c>
    </row>
    <row r="9431" spans="1:2">
      <c r="A9431" t="str">
        <f t="shared" si="147"/>
        <v>71454</v>
      </c>
      <c r="B9431" s="254" t="s">
        <v>9792</v>
      </c>
    </row>
    <row r="9432" spans="1:2">
      <c r="A9432" t="str">
        <f t="shared" si="147"/>
        <v>71455</v>
      </c>
      <c r="B9432" s="254" t="s">
        <v>9793</v>
      </c>
    </row>
    <row r="9433" spans="1:2">
      <c r="A9433" t="str">
        <f t="shared" si="147"/>
        <v>71456</v>
      </c>
      <c r="B9433" s="254" t="s">
        <v>9794</v>
      </c>
    </row>
    <row r="9434" spans="1:2">
      <c r="A9434" t="str">
        <f t="shared" si="147"/>
        <v>71457</v>
      </c>
      <c r="B9434" s="254" t="s">
        <v>9795</v>
      </c>
    </row>
    <row r="9435" spans="1:2">
      <c r="A9435" t="str">
        <f t="shared" si="147"/>
        <v>71458</v>
      </c>
      <c r="B9435" s="254" t="s">
        <v>9796</v>
      </c>
    </row>
    <row r="9436" spans="1:2">
      <c r="A9436" t="str">
        <f t="shared" si="147"/>
        <v>71461</v>
      </c>
      <c r="B9436" s="254" t="s">
        <v>9797</v>
      </c>
    </row>
    <row r="9437" spans="1:2">
      <c r="A9437" t="str">
        <f t="shared" si="147"/>
        <v>71462</v>
      </c>
      <c r="B9437" s="254" t="s">
        <v>9798</v>
      </c>
    </row>
    <row r="9438" spans="1:2">
      <c r="A9438" t="str">
        <f t="shared" si="147"/>
        <v>71464</v>
      </c>
      <c r="B9438" s="254" t="s">
        <v>9799</v>
      </c>
    </row>
    <row r="9439" spans="1:2">
      <c r="A9439" t="str">
        <f t="shared" si="147"/>
        <v>71466</v>
      </c>
      <c r="B9439" s="254" t="s">
        <v>9800</v>
      </c>
    </row>
    <row r="9440" spans="1:2">
      <c r="A9440" t="str">
        <f t="shared" si="147"/>
        <v>71467</v>
      </c>
      <c r="B9440" s="254" t="s">
        <v>9801</v>
      </c>
    </row>
    <row r="9441" spans="1:2">
      <c r="A9441" t="str">
        <f t="shared" si="147"/>
        <v>71468</v>
      </c>
      <c r="B9441" s="254" t="s">
        <v>9802</v>
      </c>
    </row>
    <row r="9442" spans="1:2">
      <c r="A9442" t="str">
        <f t="shared" si="147"/>
        <v>71469</v>
      </c>
      <c r="B9442" s="254" t="s">
        <v>9803</v>
      </c>
    </row>
    <row r="9443" spans="1:2">
      <c r="A9443" t="str">
        <f t="shared" si="147"/>
        <v>71470</v>
      </c>
      <c r="B9443" s="254" t="s">
        <v>9804</v>
      </c>
    </row>
    <row r="9444" spans="1:2">
      <c r="A9444" t="str">
        <f t="shared" si="147"/>
        <v>71471</v>
      </c>
      <c r="B9444" s="254" t="s">
        <v>9805</v>
      </c>
    </row>
    <row r="9445" spans="1:2">
      <c r="A9445" t="str">
        <f t="shared" si="147"/>
        <v>71472</v>
      </c>
      <c r="B9445" s="254" t="s">
        <v>9806</v>
      </c>
    </row>
    <row r="9446" spans="1:2">
      <c r="A9446" t="str">
        <f t="shared" si="147"/>
        <v>71473</v>
      </c>
      <c r="B9446" s="254" t="s">
        <v>9807</v>
      </c>
    </row>
    <row r="9447" spans="1:2">
      <c r="A9447" t="str">
        <f t="shared" si="147"/>
        <v>71474</v>
      </c>
      <c r="B9447" s="254" t="s">
        <v>9808</v>
      </c>
    </row>
    <row r="9448" spans="1:2">
      <c r="A9448" t="str">
        <f t="shared" si="147"/>
        <v>71476</v>
      </c>
      <c r="B9448" s="254" t="s">
        <v>9809</v>
      </c>
    </row>
    <row r="9449" spans="1:2">
      <c r="A9449" t="str">
        <f t="shared" si="147"/>
        <v>71477</v>
      </c>
      <c r="B9449" s="254" t="s">
        <v>9810</v>
      </c>
    </row>
    <row r="9450" spans="1:2">
      <c r="A9450" t="str">
        <f t="shared" si="147"/>
        <v>71478</v>
      </c>
      <c r="B9450" s="254" t="s">
        <v>9811</v>
      </c>
    </row>
    <row r="9451" spans="1:2">
      <c r="A9451" t="str">
        <f t="shared" si="147"/>
        <v>71479</v>
      </c>
      <c r="B9451" s="254" t="s">
        <v>9812</v>
      </c>
    </row>
    <row r="9452" spans="1:2">
      <c r="A9452" t="str">
        <f t="shared" si="147"/>
        <v>71482</v>
      </c>
      <c r="B9452" s="254" t="s">
        <v>9813</v>
      </c>
    </row>
    <row r="9453" spans="1:2">
      <c r="A9453" t="str">
        <f t="shared" si="147"/>
        <v>71483</v>
      </c>
      <c r="B9453" s="254" t="s">
        <v>9814</v>
      </c>
    </row>
    <row r="9454" spans="1:2">
      <c r="A9454" t="str">
        <f t="shared" si="147"/>
        <v>71484</v>
      </c>
      <c r="B9454" s="254" t="s">
        <v>9815</v>
      </c>
    </row>
    <row r="9455" spans="1:2">
      <c r="A9455" t="str">
        <f t="shared" si="147"/>
        <v>71485</v>
      </c>
      <c r="B9455" s="254" t="s">
        <v>9816</v>
      </c>
    </row>
    <row r="9456" spans="1:2">
      <c r="A9456" t="str">
        <f t="shared" si="147"/>
        <v>71487</v>
      </c>
      <c r="B9456" s="254" t="s">
        <v>9817</v>
      </c>
    </row>
    <row r="9457" spans="1:2">
      <c r="A9457" t="str">
        <f t="shared" si="147"/>
        <v>71488</v>
      </c>
      <c r="B9457" s="254" t="s">
        <v>9818</v>
      </c>
    </row>
    <row r="9458" spans="1:2">
      <c r="A9458" t="str">
        <f t="shared" si="147"/>
        <v>71489</v>
      </c>
      <c r="B9458" s="254" t="s">
        <v>9819</v>
      </c>
    </row>
    <row r="9459" spans="1:2">
      <c r="A9459" t="str">
        <f t="shared" si="147"/>
        <v>71490</v>
      </c>
      <c r="B9459" s="254" t="s">
        <v>9820</v>
      </c>
    </row>
    <row r="9460" spans="1:2">
      <c r="A9460" t="str">
        <f t="shared" si="147"/>
        <v>71491</v>
      </c>
      <c r="B9460" s="254" t="s">
        <v>9821</v>
      </c>
    </row>
    <row r="9461" spans="1:2">
      <c r="A9461" t="str">
        <f t="shared" si="147"/>
        <v>71492</v>
      </c>
      <c r="B9461" s="254" t="s">
        <v>9822</v>
      </c>
    </row>
    <row r="9462" spans="1:2">
      <c r="A9462" t="str">
        <f t="shared" si="147"/>
        <v>71493</v>
      </c>
      <c r="B9462" s="254" t="s">
        <v>9823</v>
      </c>
    </row>
    <row r="9463" spans="1:2">
      <c r="A9463" t="str">
        <f t="shared" si="147"/>
        <v>71494</v>
      </c>
      <c r="B9463" s="254" t="s">
        <v>9824</v>
      </c>
    </row>
    <row r="9464" spans="1:2">
      <c r="A9464" t="str">
        <f t="shared" si="147"/>
        <v>71495</v>
      </c>
      <c r="B9464" s="254" t="s">
        <v>9825</v>
      </c>
    </row>
    <row r="9465" spans="1:2">
      <c r="A9465" t="str">
        <f t="shared" si="147"/>
        <v>71496</v>
      </c>
      <c r="B9465" s="254" t="s">
        <v>9826</v>
      </c>
    </row>
    <row r="9466" spans="1:2">
      <c r="A9466" t="str">
        <f t="shared" si="147"/>
        <v>71497</v>
      </c>
      <c r="B9466" s="254" t="s">
        <v>9827</v>
      </c>
    </row>
    <row r="9467" spans="1:2">
      <c r="A9467" t="str">
        <f t="shared" si="147"/>
        <v>71498</v>
      </c>
      <c r="B9467" s="254" t="s">
        <v>9828</v>
      </c>
    </row>
    <row r="9468" spans="1:2">
      <c r="A9468" t="str">
        <f t="shared" si="147"/>
        <v>71500</v>
      </c>
      <c r="B9468" s="254" t="s">
        <v>9829</v>
      </c>
    </row>
    <row r="9469" spans="1:2">
      <c r="A9469" t="str">
        <f t="shared" si="147"/>
        <v>71501</v>
      </c>
      <c r="B9469" s="254" t="s">
        <v>9830</v>
      </c>
    </row>
    <row r="9470" spans="1:2">
      <c r="A9470" t="str">
        <f t="shared" si="147"/>
        <v>71502</v>
      </c>
      <c r="B9470" s="254" t="s">
        <v>9831</v>
      </c>
    </row>
    <row r="9471" spans="1:2">
      <c r="A9471" t="str">
        <f t="shared" si="147"/>
        <v>71503</v>
      </c>
      <c r="B9471" s="254" t="s">
        <v>9832</v>
      </c>
    </row>
    <row r="9472" spans="1:2">
      <c r="A9472" t="str">
        <f t="shared" si="147"/>
        <v>71504</v>
      </c>
      <c r="B9472" s="254" t="s">
        <v>9833</v>
      </c>
    </row>
    <row r="9473" spans="1:2">
      <c r="A9473" t="str">
        <f t="shared" si="147"/>
        <v>71505</v>
      </c>
      <c r="B9473" s="254" t="s">
        <v>9834</v>
      </c>
    </row>
    <row r="9474" spans="1:2">
      <c r="A9474" t="str">
        <f t="shared" si="147"/>
        <v>71506</v>
      </c>
      <c r="B9474" s="254" t="s">
        <v>9835</v>
      </c>
    </row>
    <row r="9475" spans="1:2">
      <c r="A9475" t="str">
        <f t="shared" ref="A9475:A9538" si="148">LEFT(B9475,5)</f>
        <v>71507</v>
      </c>
      <c r="B9475" s="254" t="s">
        <v>9836</v>
      </c>
    </row>
    <row r="9476" spans="1:2">
      <c r="A9476" t="str">
        <f t="shared" si="148"/>
        <v>71508</v>
      </c>
      <c r="B9476" s="254" t="s">
        <v>9837</v>
      </c>
    </row>
    <row r="9477" spans="1:2">
      <c r="A9477" t="str">
        <f t="shared" si="148"/>
        <v>71510</v>
      </c>
      <c r="B9477" s="254" t="s">
        <v>9838</v>
      </c>
    </row>
    <row r="9478" spans="1:2">
      <c r="A9478" t="str">
        <f t="shared" si="148"/>
        <v>71511</v>
      </c>
      <c r="B9478" s="254" t="s">
        <v>9839</v>
      </c>
    </row>
    <row r="9479" spans="1:2">
      <c r="A9479" t="str">
        <f t="shared" si="148"/>
        <v>71512</v>
      </c>
      <c r="B9479" s="254" t="s">
        <v>9840</v>
      </c>
    </row>
    <row r="9480" spans="1:2">
      <c r="A9480" t="str">
        <f t="shared" si="148"/>
        <v>71513</v>
      </c>
      <c r="B9480" s="254" t="s">
        <v>9841</v>
      </c>
    </row>
    <row r="9481" spans="1:2">
      <c r="A9481" t="str">
        <f t="shared" si="148"/>
        <v>71515</v>
      </c>
      <c r="B9481" s="254" t="s">
        <v>9842</v>
      </c>
    </row>
    <row r="9482" spans="1:2">
      <c r="A9482" t="str">
        <f t="shared" si="148"/>
        <v>71516</v>
      </c>
      <c r="B9482" s="254" t="s">
        <v>9843</v>
      </c>
    </row>
    <row r="9483" spans="1:2">
      <c r="A9483" t="str">
        <f t="shared" si="148"/>
        <v>71517</v>
      </c>
      <c r="B9483" s="254" t="s">
        <v>9844</v>
      </c>
    </row>
    <row r="9484" spans="1:2">
      <c r="A9484" t="str">
        <f t="shared" si="148"/>
        <v>71518</v>
      </c>
      <c r="B9484" s="254" t="s">
        <v>9845</v>
      </c>
    </row>
    <row r="9485" spans="1:2">
      <c r="A9485" t="str">
        <f t="shared" si="148"/>
        <v>71519</v>
      </c>
      <c r="B9485" s="254" t="s">
        <v>9846</v>
      </c>
    </row>
    <row r="9486" spans="1:2">
      <c r="A9486" t="str">
        <f t="shared" si="148"/>
        <v>71521</v>
      </c>
      <c r="B9486" s="254" t="s">
        <v>9847</v>
      </c>
    </row>
    <row r="9487" spans="1:2">
      <c r="A9487" t="str">
        <f t="shared" si="148"/>
        <v>71522</v>
      </c>
      <c r="B9487" s="254" t="s">
        <v>9848</v>
      </c>
    </row>
    <row r="9488" spans="1:2">
      <c r="A9488" t="str">
        <f t="shared" si="148"/>
        <v>71523</v>
      </c>
      <c r="B9488" s="254" t="s">
        <v>9849</v>
      </c>
    </row>
    <row r="9489" spans="1:2">
      <c r="A9489" t="str">
        <f t="shared" si="148"/>
        <v>71524</v>
      </c>
      <c r="B9489" s="254" t="s">
        <v>9850</v>
      </c>
    </row>
    <row r="9490" spans="1:2">
      <c r="A9490" t="str">
        <f t="shared" si="148"/>
        <v>71525</v>
      </c>
      <c r="B9490" s="254" t="s">
        <v>9851</v>
      </c>
    </row>
    <row r="9491" spans="1:2">
      <c r="A9491" t="str">
        <f t="shared" si="148"/>
        <v>71526</v>
      </c>
      <c r="B9491" s="254" t="s">
        <v>9852</v>
      </c>
    </row>
    <row r="9492" spans="1:2">
      <c r="A9492" t="str">
        <f t="shared" si="148"/>
        <v>71527</v>
      </c>
      <c r="B9492" s="254" t="s">
        <v>9853</v>
      </c>
    </row>
    <row r="9493" spans="1:2">
      <c r="A9493" t="str">
        <f t="shared" si="148"/>
        <v>71528</v>
      </c>
      <c r="B9493" s="254" t="s">
        <v>9854</v>
      </c>
    </row>
    <row r="9494" spans="1:2">
      <c r="A9494" t="str">
        <f t="shared" si="148"/>
        <v>71529</v>
      </c>
      <c r="B9494" s="254" t="s">
        <v>9855</v>
      </c>
    </row>
    <row r="9495" spans="1:2">
      <c r="A9495" t="str">
        <f t="shared" si="148"/>
        <v>71530</v>
      </c>
      <c r="B9495" s="254" t="s">
        <v>9856</v>
      </c>
    </row>
    <row r="9496" spans="1:2">
      <c r="A9496" t="str">
        <f t="shared" si="148"/>
        <v>71532</v>
      </c>
      <c r="B9496" s="254" t="s">
        <v>9857</v>
      </c>
    </row>
    <row r="9497" spans="1:2">
      <c r="A9497" t="str">
        <f t="shared" si="148"/>
        <v>71534</v>
      </c>
      <c r="B9497" s="254" t="s">
        <v>9858</v>
      </c>
    </row>
    <row r="9498" spans="1:2">
      <c r="A9498" t="str">
        <f t="shared" si="148"/>
        <v>71535</v>
      </c>
      <c r="B9498" s="254" t="s">
        <v>9859</v>
      </c>
    </row>
    <row r="9499" spans="1:2">
      <c r="A9499" t="str">
        <f t="shared" si="148"/>
        <v>71536</v>
      </c>
      <c r="B9499" s="254" t="s">
        <v>9860</v>
      </c>
    </row>
    <row r="9500" spans="1:2">
      <c r="A9500" t="str">
        <f t="shared" si="148"/>
        <v>71538</v>
      </c>
      <c r="B9500" s="254" t="s">
        <v>9861</v>
      </c>
    </row>
    <row r="9501" spans="1:2">
      <c r="A9501" t="str">
        <f t="shared" si="148"/>
        <v>71539</v>
      </c>
      <c r="B9501" s="254" t="s">
        <v>9862</v>
      </c>
    </row>
    <row r="9502" spans="1:2">
      <c r="A9502" t="str">
        <f t="shared" si="148"/>
        <v>71540</v>
      </c>
      <c r="B9502" s="254" t="s">
        <v>9863</v>
      </c>
    </row>
    <row r="9503" spans="1:2">
      <c r="A9503" t="str">
        <f t="shared" si="148"/>
        <v>71541</v>
      </c>
      <c r="B9503" s="254" t="s">
        <v>9864</v>
      </c>
    </row>
    <row r="9504" spans="1:2">
      <c r="A9504" t="str">
        <f t="shared" si="148"/>
        <v>71542</v>
      </c>
      <c r="B9504" s="254" t="s">
        <v>9865</v>
      </c>
    </row>
    <row r="9505" spans="1:2">
      <c r="A9505" t="str">
        <f t="shared" si="148"/>
        <v>71543</v>
      </c>
      <c r="B9505" s="254" t="s">
        <v>9866</v>
      </c>
    </row>
    <row r="9506" spans="1:2">
      <c r="A9506" t="str">
        <f t="shared" si="148"/>
        <v>71544</v>
      </c>
      <c r="B9506" s="254" t="s">
        <v>9867</v>
      </c>
    </row>
    <row r="9507" spans="1:2">
      <c r="A9507" t="str">
        <f t="shared" si="148"/>
        <v>71545</v>
      </c>
      <c r="B9507" s="254" t="s">
        <v>9868</v>
      </c>
    </row>
    <row r="9508" spans="1:2">
      <c r="A9508" t="str">
        <f t="shared" si="148"/>
        <v>71546</v>
      </c>
      <c r="B9508" s="254" t="s">
        <v>9869</v>
      </c>
    </row>
    <row r="9509" spans="1:2">
      <c r="A9509" t="str">
        <f t="shared" si="148"/>
        <v>71547</v>
      </c>
      <c r="B9509" s="254" t="s">
        <v>9870</v>
      </c>
    </row>
    <row r="9510" spans="1:2">
      <c r="A9510" t="str">
        <f t="shared" si="148"/>
        <v>71548</v>
      </c>
      <c r="B9510" s="254" t="s">
        <v>9871</v>
      </c>
    </row>
    <row r="9511" spans="1:2">
      <c r="A9511" t="str">
        <f t="shared" si="148"/>
        <v>71549</v>
      </c>
      <c r="B9511" s="254" t="s">
        <v>9872</v>
      </c>
    </row>
    <row r="9512" spans="1:2">
      <c r="A9512" t="str">
        <f t="shared" si="148"/>
        <v>71551</v>
      </c>
      <c r="B9512" s="254" t="s">
        <v>9873</v>
      </c>
    </row>
    <row r="9513" spans="1:2">
      <c r="A9513" t="str">
        <f t="shared" si="148"/>
        <v>71552</v>
      </c>
      <c r="B9513" s="254" t="s">
        <v>9874</v>
      </c>
    </row>
    <row r="9514" spans="1:2">
      <c r="A9514" t="str">
        <f t="shared" si="148"/>
        <v>71553</v>
      </c>
      <c r="B9514" s="254" t="s">
        <v>9875</v>
      </c>
    </row>
    <row r="9515" spans="1:2">
      <c r="A9515" t="str">
        <f t="shared" si="148"/>
        <v>71554</v>
      </c>
      <c r="B9515" s="254" t="s">
        <v>9876</v>
      </c>
    </row>
    <row r="9516" spans="1:2">
      <c r="A9516" t="str">
        <f t="shared" si="148"/>
        <v>71555</v>
      </c>
      <c r="B9516" s="254" t="s">
        <v>9877</v>
      </c>
    </row>
    <row r="9517" spans="1:2">
      <c r="A9517" t="str">
        <f t="shared" si="148"/>
        <v>71556</v>
      </c>
      <c r="B9517" s="254" t="s">
        <v>9878</v>
      </c>
    </row>
    <row r="9518" spans="1:2">
      <c r="A9518" t="str">
        <f t="shared" si="148"/>
        <v>71557</v>
      </c>
      <c r="B9518" s="254" t="s">
        <v>9879</v>
      </c>
    </row>
    <row r="9519" spans="1:2">
      <c r="A9519" t="str">
        <f t="shared" si="148"/>
        <v>71558</v>
      </c>
      <c r="B9519" s="254" t="s">
        <v>9880</v>
      </c>
    </row>
    <row r="9520" spans="1:2">
      <c r="A9520" t="str">
        <f t="shared" si="148"/>
        <v>71559</v>
      </c>
      <c r="B9520" s="254" t="s">
        <v>9881</v>
      </c>
    </row>
    <row r="9521" spans="1:2">
      <c r="A9521" t="str">
        <f t="shared" si="148"/>
        <v>71560</v>
      </c>
      <c r="B9521" s="254" t="s">
        <v>9882</v>
      </c>
    </row>
    <row r="9522" spans="1:2">
      <c r="A9522" t="str">
        <f t="shared" si="148"/>
        <v>71561</v>
      </c>
      <c r="B9522" s="254" t="s">
        <v>9883</v>
      </c>
    </row>
    <row r="9523" spans="1:2">
      <c r="A9523" t="str">
        <f t="shared" si="148"/>
        <v>71563</v>
      </c>
      <c r="B9523" s="254" t="s">
        <v>9884</v>
      </c>
    </row>
    <row r="9524" spans="1:2">
      <c r="A9524" t="str">
        <f t="shared" si="148"/>
        <v>71564</v>
      </c>
      <c r="B9524" s="254" t="s">
        <v>9885</v>
      </c>
    </row>
    <row r="9525" spans="1:2">
      <c r="A9525" t="str">
        <f t="shared" si="148"/>
        <v>71565</v>
      </c>
      <c r="B9525" s="254" t="s">
        <v>9886</v>
      </c>
    </row>
    <row r="9526" spans="1:2">
      <c r="A9526" t="str">
        <f t="shared" si="148"/>
        <v>71566</v>
      </c>
      <c r="B9526" s="254" t="s">
        <v>9887</v>
      </c>
    </row>
    <row r="9527" spans="1:2">
      <c r="A9527" t="str">
        <f t="shared" si="148"/>
        <v>71567</v>
      </c>
      <c r="B9527" s="254" t="s">
        <v>9888</v>
      </c>
    </row>
    <row r="9528" spans="1:2">
      <c r="A9528" t="str">
        <f t="shared" si="148"/>
        <v>71570</v>
      </c>
      <c r="B9528" s="254" t="s">
        <v>9889</v>
      </c>
    </row>
    <row r="9529" spans="1:2">
      <c r="A9529" t="str">
        <f t="shared" si="148"/>
        <v>71573</v>
      </c>
      <c r="B9529" s="254" t="s">
        <v>9890</v>
      </c>
    </row>
    <row r="9530" spans="1:2">
      <c r="A9530" t="str">
        <f t="shared" si="148"/>
        <v>71575</v>
      </c>
      <c r="B9530" s="254" t="s">
        <v>9891</v>
      </c>
    </row>
    <row r="9531" spans="1:2">
      <c r="A9531" t="str">
        <f t="shared" si="148"/>
        <v>71576</v>
      </c>
      <c r="B9531" s="254" t="s">
        <v>9892</v>
      </c>
    </row>
    <row r="9532" spans="1:2">
      <c r="A9532" t="str">
        <f t="shared" si="148"/>
        <v>71577</v>
      </c>
      <c r="B9532" s="254" t="s">
        <v>9893</v>
      </c>
    </row>
    <row r="9533" spans="1:2">
      <c r="A9533" t="str">
        <f t="shared" si="148"/>
        <v>71578</v>
      </c>
      <c r="B9533" s="254" t="s">
        <v>9894</v>
      </c>
    </row>
    <row r="9534" spans="1:2">
      <c r="A9534" t="str">
        <f t="shared" si="148"/>
        <v>71579</v>
      </c>
      <c r="B9534" s="254" t="s">
        <v>9895</v>
      </c>
    </row>
    <row r="9535" spans="1:2">
      <c r="A9535" t="str">
        <f t="shared" si="148"/>
        <v>71580</v>
      </c>
      <c r="B9535" s="254" t="s">
        <v>9896</v>
      </c>
    </row>
    <row r="9536" spans="1:2">
      <c r="A9536" t="str">
        <f t="shared" si="148"/>
        <v>71581</v>
      </c>
      <c r="B9536" s="254" t="s">
        <v>9897</v>
      </c>
    </row>
    <row r="9537" spans="1:2">
      <c r="A9537" t="str">
        <f t="shared" si="148"/>
        <v>71582</v>
      </c>
      <c r="B9537" s="254" t="s">
        <v>9898</v>
      </c>
    </row>
    <row r="9538" spans="1:2">
      <c r="A9538" t="str">
        <f t="shared" si="148"/>
        <v>71583</v>
      </c>
      <c r="B9538" s="254" t="s">
        <v>9899</v>
      </c>
    </row>
    <row r="9539" spans="1:2">
      <c r="A9539" t="str">
        <f t="shared" ref="A9539:A9602" si="149">LEFT(B9539,5)</f>
        <v>71585</v>
      </c>
      <c r="B9539" s="254" t="s">
        <v>9900</v>
      </c>
    </row>
    <row r="9540" spans="1:2">
      <c r="A9540" t="str">
        <f t="shared" si="149"/>
        <v>71586</v>
      </c>
      <c r="B9540" s="254" t="s">
        <v>9901</v>
      </c>
    </row>
    <row r="9541" spans="1:2">
      <c r="A9541" t="str">
        <f t="shared" si="149"/>
        <v>71587</v>
      </c>
      <c r="B9541" s="254" t="s">
        <v>9902</v>
      </c>
    </row>
    <row r="9542" spans="1:2">
      <c r="A9542" t="str">
        <f t="shared" si="149"/>
        <v>71589</v>
      </c>
      <c r="B9542" s="254" t="s">
        <v>9903</v>
      </c>
    </row>
    <row r="9543" spans="1:2">
      <c r="A9543" t="str">
        <f t="shared" si="149"/>
        <v>71590</v>
      </c>
      <c r="B9543" s="254" t="s">
        <v>9904</v>
      </c>
    </row>
    <row r="9544" spans="1:2">
      <c r="A9544" t="str">
        <f t="shared" si="149"/>
        <v>71591</v>
      </c>
      <c r="B9544" s="254" t="s">
        <v>9905</v>
      </c>
    </row>
    <row r="9545" spans="1:2">
      <c r="A9545" t="str">
        <f t="shared" si="149"/>
        <v>71593</v>
      </c>
      <c r="B9545" s="254" t="s">
        <v>9906</v>
      </c>
    </row>
    <row r="9546" spans="1:2">
      <c r="A9546" t="str">
        <f t="shared" si="149"/>
        <v>71594</v>
      </c>
      <c r="B9546" s="254" t="s">
        <v>9907</v>
      </c>
    </row>
    <row r="9547" spans="1:2">
      <c r="A9547" t="str">
        <f t="shared" si="149"/>
        <v>71597</v>
      </c>
      <c r="B9547" s="254" t="s">
        <v>9908</v>
      </c>
    </row>
    <row r="9548" spans="1:2">
      <c r="A9548" t="str">
        <f t="shared" si="149"/>
        <v>71599</v>
      </c>
      <c r="B9548" s="254" t="s">
        <v>9909</v>
      </c>
    </row>
    <row r="9549" spans="1:2">
      <c r="A9549" t="str">
        <f t="shared" si="149"/>
        <v>71600</v>
      </c>
      <c r="B9549" s="254" t="s">
        <v>9910</v>
      </c>
    </row>
    <row r="9550" spans="1:2">
      <c r="A9550" t="str">
        <f t="shared" si="149"/>
        <v>71601</v>
      </c>
      <c r="B9550" s="254" t="s">
        <v>9911</v>
      </c>
    </row>
    <row r="9551" spans="1:2">
      <c r="A9551" t="str">
        <f t="shared" si="149"/>
        <v>71602</v>
      </c>
      <c r="B9551" s="254" t="s">
        <v>9912</v>
      </c>
    </row>
    <row r="9552" spans="1:2">
      <c r="A9552" t="str">
        <f t="shared" si="149"/>
        <v>71603</v>
      </c>
      <c r="B9552" s="254" t="s">
        <v>9913</v>
      </c>
    </row>
    <row r="9553" spans="1:2">
      <c r="A9553" t="str">
        <f t="shared" si="149"/>
        <v>71605</v>
      </c>
      <c r="B9553" s="254" t="s">
        <v>9914</v>
      </c>
    </row>
    <row r="9554" spans="1:2">
      <c r="A9554" t="str">
        <f t="shared" si="149"/>
        <v>71606</v>
      </c>
      <c r="B9554" s="254" t="s">
        <v>9915</v>
      </c>
    </row>
    <row r="9555" spans="1:2">
      <c r="A9555" t="str">
        <f t="shared" si="149"/>
        <v>71608</v>
      </c>
      <c r="B9555" s="254" t="s">
        <v>9916</v>
      </c>
    </row>
    <row r="9556" spans="1:2">
      <c r="A9556" t="str">
        <f t="shared" si="149"/>
        <v>71609</v>
      </c>
      <c r="B9556" s="254" t="s">
        <v>9917</v>
      </c>
    </row>
    <row r="9557" spans="1:2">
      <c r="A9557" t="str">
        <f t="shared" si="149"/>
        <v>71610</v>
      </c>
      <c r="B9557" s="254" t="s">
        <v>9918</v>
      </c>
    </row>
    <row r="9558" spans="1:2">
      <c r="A9558" t="str">
        <f t="shared" si="149"/>
        <v>71611</v>
      </c>
      <c r="B9558" s="254" t="s">
        <v>9919</v>
      </c>
    </row>
    <row r="9559" spans="1:2">
      <c r="A9559" t="str">
        <f t="shared" si="149"/>
        <v>71612</v>
      </c>
      <c r="B9559" s="254" t="s">
        <v>9920</v>
      </c>
    </row>
    <row r="9560" spans="1:2">
      <c r="A9560" t="str">
        <f t="shared" si="149"/>
        <v>71613</v>
      </c>
      <c r="B9560" s="254" t="s">
        <v>9921</v>
      </c>
    </row>
    <row r="9561" spans="1:2">
      <c r="A9561" t="str">
        <f t="shared" si="149"/>
        <v>71614</v>
      </c>
      <c r="B9561" s="254" t="s">
        <v>9922</v>
      </c>
    </row>
    <row r="9562" spans="1:2">
      <c r="A9562" t="str">
        <f t="shared" si="149"/>
        <v>71615</v>
      </c>
      <c r="B9562" s="254" t="s">
        <v>9923</v>
      </c>
    </row>
    <row r="9563" spans="1:2">
      <c r="A9563" t="str">
        <f t="shared" si="149"/>
        <v>71616</v>
      </c>
      <c r="B9563" s="254" t="s">
        <v>9924</v>
      </c>
    </row>
    <row r="9564" spans="1:2">
      <c r="A9564" t="str">
        <f t="shared" si="149"/>
        <v>71617</v>
      </c>
      <c r="B9564" s="254" t="s">
        <v>9925</v>
      </c>
    </row>
    <row r="9565" spans="1:2">
      <c r="A9565" t="str">
        <f t="shared" si="149"/>
        <v>71618</v>
      </c>
      <c r="B9565" s="254" t="s">
        <v>9926</v>
      </c>
    </row>
    <row r="9566" spans="1:2">
      <c r="A9566" t="str">
        <f t="shared" si="149"/>
        <v>71619</v>
      </c>
      <c r="B9566" s="254" t="s">
        <v>9927</v>
      </c>
    </row>
    <row r="9567" spans="1:2">
      <c r="A9567" t="str">
        <f t="shared" si="149"/>
        <v>71620</v>
      </c>
      <c r="B9567" s="254" t="s">
        <v>9928</v>
      </c>
    </row>
    <row r="9568" spans="1:2">
      <c r="A9568" t="str">
        <f t="shared" si="149"/>
        <v>71621</v>
      </c>
      <c r="B9568" s="254" t="s">
        <v>9929</v>
      </c>
    </row>
    <row r="9569" spans="1:2">
      <c r="A9569" t="str">
        <f t="shared" si="149"/>
        <v>71622</v>
      </c>
      <c r="B9569" s="254" t="s">
        <v>9930</v>
      </c>
    </row>
    <row r="9570" spans="1:2">
      <c r="A9570" t="str">
        <f t="shared" si="149"/>
        <v>71623</v>
      </c>
      <c r="B9570" s="254" t="s">
        <v>9931</v>
      </c>
    </row>
    <row r="9571" spans="1:2">
      <c r="A9571" t="str">
        <f t="shared" si="149"/>
        <v>71624</v>
      </c>
      <c r="B9571" s="254" t="s">
        <v>9932</v>
      </c>
    </row>
    <row r="9572" spans="1:2">
      <c r="A9572" t="str">
        <f t="shared" si="149"/>
        <v>71625</v>
      </c>
      <c r="B9572" s="254" t="s">
        <v>9933</v>
      </c>
    </row>
    <row r="9573" spans="1:2">
      <c r="A9573" t="str">
        <f t="shared" si="149"/>
        <v>71629</v>
      </c>
      <c r="B9573" s="254" t="s">
        <v>9934</v>
      </c>
    </row>
    <row r="9574" spans="1:2">
      <c r="A9574" t="str">
        <f t="shared" si="149"/>
        <v>71630</v>
      </c>
      <c r="B9574" s="254" t="s">
        <v>9935</v>
      </c>
    </row>
    <row r="9575" spans="1:2">
      <c r="A9575" t="str">
        <f t="shared" si="149"/>
        <v>71632</v>
      </c>
      <c r="B9575" s="254" t="s">
        <v>9936</v>
      </c>
    </row>
    <row r="9576" spans="1:2">
      <c r="A9576" t="str">
        <f t="shared" si="149"/>
        <v>71633</v>
      </c>
      <c r="B9576" s="254" t="s">
        <v>9937</v>
      </c>
    </row>
    <row r="9577" spans="1:2">
      <c r="A9577" t="str">
        <f t="shared" si="149"/>
        <v>71634</v>
      </c>
      <c r="B9577" s="254" t="s">
        <v>9938</v>
      </c>
    </row>
    <row r="9578" spans="1:2">
      <c r="A9578" t="str">
        <f t="shared" si="149"/>
        <v>71636</v>
      </c>
      <c r="B9578" s="254" t="s">
        <v>9939</v>
      </c>
    </row>
    <row r="9579" spans="1:2">
      <c r="A9579" t="str">
        <f t="shared" si="149"/>
        <v>71637</v>
      </c>
      <c r="B9579" s="254" t="s">
        <v>9940</v>
      </c>
    </row>
    <row r="9580" spans="1:2">
      <c r="A9580" t="str">
        <f t="shared" si="149"/>
        <v>71638</v>
      </c>
      <c r="B9580" s="254" t="s">
        <v>9941</v>
      </c>
    </row>
    <row r="9581" spans="1:2">
      <c r="A9581" t="str">
        <f t="shared" si="149"/>
        <v>71639</v>
      </c>
      <c r="B9581" s="254" t="s">
        <v>9942</v>
      </c>
    </row>
    <row r="9582" spans="1:2">
      <c r="A9582" t="str">
        <f t="shared" si="149"/>
        <v>71640</v>
      </c>
      <c r="B9582" s="254" t="s">
        <v>9943</v>
      </c>
    </row>
    <row r="9583" spans="1:2">
      <c r="A9583" t="str">
        <f t="shared" si="149"/>
        <v>71641</v>
      </c>
      <c r="B9583" s="254" t="s">
        <v>9944</v>
      </c>
    </row>
    <row r="9584" spans="1:2">
      <c r="A9584" t="str">
        <f t="shared" si="149"/>
        <v>71643</v>
      </c>
      <c r="B9584" s="254" t="s">
        <v>9945</v>
      </c>
    </row>
    <row r="9585" spans="1:2">
      <c r="A9585" t="str">
        <f t="shared" si="149"/>
        <v>71644</v>
      </c>
      <c r="B9585" s="254" t="s">
        <v>9946</v>
      </c>
    </row>
    <row r="9586" spans="1:2">
      <c r="A9586" t="str">
        <f t="shared" si="149"/>
        <v>71645</v>
      </c>
      <c r="B9586" s="254" t="s">
        <v>9947</v>
      </c>
    </row>
    <row r="9587" spans="1:2">
      <c r="A9587" t="str">
        <f t="shared" si="149"/>
        <v>71647</v>
      </c>
      <c r="B9587" s="254" t="s">
        <v>9948</v>
      </c>
    </row>
    <row r="9588" spans="1:2">
      <c r="A9588" t="str">
        <f t="shared" si="149"/>
        <v>71648</v>
      </c>
      <c r="B9588" s="254" t="s">
        <v>9949</v>
      </c>
    </row>
    <row r="9589" spans="1:2">
      <c r="A9589" t="str">
        <f t="shared" si="149"/>
        <v>71649</v>
      </c>
      <c r="B9589" s="254" t="s">
        <v>9950</v>
      </c>
    </row>
    <row r="9590" spans="1:2">
      <c r="A9590" t="str">
        <f t="shared" si="149"/>
        <v>71650</v>
      </c>
      <c r="B9590" s="254" t="s">
        <v>9951</v>
      </c>
    </row>
    <row r="9591" spans="1:2">
      <c r="A9591" t="str">
        <f t="shared" si="149"/>
        <v>71653</v>
      </c>
      <c r="B9591" s="254" t="s">
        <v>9952</v>
      </c>
    </row>
    <row r="9592" spans="1:2">
      <c r="A9592" t="str">
        <f t="shared" si="149"/>
        <v>71654</v>
      </c>
      <c r="B9592" s="254" t="s">
        <v>9953</v>
      </c>
    </row>
    <row r="9593" spans="1:2">
      <c r="A9593" t="str">
        <f t="shared" si="149"/>
        <v>71655</v>
      </c>
      <c r="B9593" s="254" t="s">
        <v>9954</v>
      </c>
    </row>
    <row r="9594" spans="1:2">
      <c r="A9594" t="str">
        <f t="shared" si="149"/>
        <v>71656</v>
      </c>
      <c r="B9594" s="254" t="s">
        <v>9955</v>
      </c>
    </row>
    <row r="9595" spans="1:2">
      <c r="A9595" t="str">
        <f t="shared" si="149"/>
        <v>71657</v>
      </c>
      <c r="B9595" s="254" t="s">
        <v>9956</v>
      </c>
    </row>
    <row r="9596" spans="1:2">
      <c r="A9596" t="str">
        <f t="shared" si="149"/>
        <v>71658</v>
      </c>
      <c r="B9596" s="254" t="s">
        <v>9957</v>
      </c>
    </row>
    <row r="9597" spans="1:2">
      <c r="A9597" t="str">
        <f t="shared" si="149"/>
        <v>71659</v>
      </c>
      <c r="B9597" s="254" t="s">
        <v>9958</v>
      </c>
    </row>
    <row r="9598" spans="1:2">
      <c r="A9598" t="str">
        <f t="shared" si="149"/>
        <v>71660</v>
      </c>
      <c r="B9598" s="254" t="s">
        <v>9959</v>
      </c>
    </row>
    <row r="9599" spans="1:2">
      <c r="A9599" t="str">
        <f t="shared" si="149"/>
        <v>71661</v>
      </c>
      <c r="B9599" s="254" t="s">
        <v>9960</v>
      </c>
    </row>
    <row r="9600" spans="1:2">
      <c r="A9600" t="str">
        <f t="shared" si="149"/>
        <v>71662</v>
      </c>
      <c r="B9600" s="254" t="s">
        <v>9961</v>
      </c>
    </row>
    <row r="9601" spans="1:2">
      <c r="A9601" t="str">
        <f t="shared" si="149"/>
        <v>71663</v>
      </c>
      <c r="B9601" s="254" t="s">
        <v>9962</v>
      </c>
    </row>
    <row r="9602" spans="1:2">
      <c r="A9602" t="str">
        <f t="shared" si="149"/>
        <v>71664</v>
      </c>
      <c r="B9602" s="254" t="s">
        <v>9963</v>
      </c>
    </row>
    <row r="9603" spans="1:2">
      <c r="A9603" t="str">
        <f t="shared" ref="A9603:A9666" si="150">LEFT(B9603,5)</f>
        <v>71665</v>
      </c>
      <c r="B9603" s="254" t="s">
        <v>9964</v>
      </c>
    </row>
    <row r="9604" spans="1:2">
      <c r="A9604" t="str">
        <f t="shared" si="150"/>
        <v>71666</v>
      </c>
      <c r="B9604" s="254" t="s">
        <v>9965</v>
      </c>
    </row>
    <row r="9605" spans="1:2">
      <c r="A9605" t="str">
        <f t="shared" si="150"/>
        <v>71667</v>
      </c>
      <c r="B9605" s="254" t="s">
        <v>9966</v>
      </c>
    </row>
    <row r="9606" spans="1:2">
      <c r="A9606" t="str">
        <f t="shared" si="150"/>
        <v>71668</v>
      </c>
      <c r="B9606" s="254" t="s">
        <v>9967</v>
      </c>
    </row>
    <row r="9607" spans="1:2">
      <c r="A9607" t="str">
        <f t="shared" si="150"/>
        <v>71669</v>
      </c>
      <c r="B9607" s="254" t="s">
        <v>9968</v>
      </c>
    </row>
    <row r="9608" spans="1:2">
      <c r="A9608" t="str">
        <f t="shared" si="150"/>
        <v>71670</v>
      </c>
      <c r="B9608" s="254" t="s">
        <v>9969</v>
      </c>
    </row>
    <row r="9609" spans="1:2">
      <c r="A9609" t="str">
        <f t="shared" si="150"/>
        <v>71671</v>
      </c>
      <c r="B9609" s="254" t="s">
        <v>9970</v>
      </c>
    </row>
    <row r="9610" spans="1:2">
      <c r="A9610" t="str">
        <f t="shared" si="150"/>
        <v>71672</v>
      </c>
      <c r="B9610" s="254" t="s">
        <v>9971</v>
      </c>
    </row>
    <row r="9611" spans="1:2">
      <c r="A9611" t="str">
        <f t="shared" si="150"/>
        <v>71673</v>
      </c>
      <c r="B9611" s="254" t="s">
        <v>9972</v>
      </c>
    </row>
    <row r="9612" spans="1:2">
      <c r="A9612" t="str">
        <f t="shared" si="150"/>
        <v>71674</v>
      </c>
      <c r="B9612" s="254" t="s">
        <v>9973</v>
      </c>
    </row>
    <row r="9613" spans="1:2">
      <c r="A9613" t="str">
        <f t="shared" si="150"/>
        <v>71675</v>
      </c>
      <c r="B9613" s="254" t="s">
        <v>9974</v>
      </c>
    </row>
    <row r="9614" spans="1:2">
      <c r="A9614" t="str">
        <f t="shared" si="150"/>
        <v>71676</v>
      </c>
      <c r="B9614" s="254" t="s">
        <v>9975</v>
      </c>
    </row>
    <row r="9615" spans="1:2">
      <c r="A9615" t="str">
        <f t="shared" si="150"/>
        <v>71677</v>
      </c>
      <c r="B9615" s="254" t="s">
        <v>9976</v>
      </c>
    </row>
    <row r="9616" spans="1:2">
      <c r="A9616" t="str">
        <f t="shared" si="150"/>
        <v>71678</v>
      </c>
      <c r="B9616" s="254" t="s">
        <v>9977</v>
      </c>
    </row>
    <row r="9617" spans="1:2">
      <c r="A9617" t="str">
        <f t="shared" si="150"/>
        <v>71679</v>
      </c>
      <c r="B9617" s="254" t="s">
        <v>9978</v>
      </c>
    </row>
    <row r="9618" spans="1:2">
      <c r="A9618" t="str">
        <f t="shared" si="150"/>
        <v>71680</v>
      </c>
      <c r="B9618" s="254" t="s">
        <v>9979</v>
      </c>
    </row>
    <row r="9619" spans="1:2">
      <c r="A9619" t="str">
        <f t="shared" si="150"/>
        <v>71681</v>
      </c>
      <c r="B9619" s="254" t="s">
        <v>9980</v>
      </c>
    </row>
    <row r="9620" spans="1:2">
      <c r="A9620" t="str">
        <f t="shared" si="150"/>
        <v>71682</v>
      </c>
      <c r="B9620" s="254" t="s">
        <v>9981</v>
      </c>
    </row>
    <row r="9621" spans="1:2">
      <c r="A9621" t="str">
        <f t="shared" si="150"/>
        <v>71683</v>
      </c>
      <c r="B9621" s="254" t="s">
        <v>9982</v>
      </c>
    </row>
    <row r="9622" spans="1:2">
      <c r="A9622" t="str">
        <f t="shared" si="150"/>
        <v>71684</v>
      </c>
      <c r="B9622" s="254" t="s">
        <v>9983</v>
      </c>
    </row>
    <row r="9623" spans="1:2">
      <c r="A9623" t="str">
        <f t="shared" si="150"/>
        <v>71685</v>
      </c>
      <c r="B9623" s="254" t="s">
        <v>9984</v>
      </c>
    </row>
    <row r="9624" spans="1:2">
      <c r="A9624" t="str">
        <f t="shared" si="150"/>
        <v>71686</v>
      </c>
      <c r="B9624" s="254" t="s">
        <v>9985</v>
      </c>
    </row>
    <row r="9625" spans="1:2">
      <c r="A9625" t="str">
        <f t="shared" si="150"/>
        <v>71688</v>
      </c>
      <c r="B9625" s="254" t="s">
        <v>9986</v>
      </c>
    </row>
    <row r="9626" spans="1:2">
      <c r="A9626" t="str">
        <f t="shared" si="150"/>
        <v>71689</v>
      </c>
      <c r="B9626" s="254" t="s">
        <v>9987</v>
      </c>
    </row>
    <row r="9627" spans="1:2">
      <c r="A9627" t="str">
        <f t="shared" si="150"/>
        <v>71690</v>
      </c>
      <c r="B9627" s="254" t="s">
        <v>9988</v>
      </c>
    </row>
    <row r="9628" spans="1:2">
      <c r="A9628" t="str">
        <f t="shared" si="150"/>
        <v>71691</v>
      </c>
      <c r="B9628" s="254" t="s">
        <v>9989</v>
      </c>
    </row>
    <row r="9629" spans="1:2">
      <c r="A9629" t="str">
        <f t="shared" si="150"/>
        <v>71693</v>
      </c>
      <c r="B9629" s="254" t="s">
        <v>9990</v>
      </c>
    </row>
    <row r="9630" spans="1:2">
      <c r="A9630" t="str">
        <f t="shared" si="150"/>
        <v>71694</v>
      </c>
      <c r="B9630" s="254" t="s">
        <v>9991</v>
      </c>
    </row>
    <row r="9631" spans="1:2">
      <c r="A9631" t="str">
        <f t="shared" si="150"/>
        <v>71695</v>
      </c>
      <c r="B9631" s="254" t="s">
        <v>9992</v>
      </c>
    </row>
    <row r="9632" spans="1:2">
      <c r="A9632" t="str">
        <f t="shared" si="150"/>
        <v>71696</v>
      </c>
      <c r="B9632" s="254" t="s">
        <v>9993</v>
      </c>
    </row>
    <row r="9633" spans="1:2">
      <c r="A9633" t="str">
        <f t="shared" si="150"/>
        <v>71697</v>
      </c>
      <c r="B9633" s="254" t="s">
        <v>9994</v>
      </c>
    </row>
    <row r="9634" spans="1:2">
      <c r="A9634" t="str">
        <f t="shared" si="150"/>
        <v>71698</v>
      </c>
      <c r="B9634" s="254" t="s">
        <v>9995</v>
      </c>
    </row>
    <row r="9635" spans="1:2">
      <c r="A9635" t="str">
        <f t="shared" si="150"/>
        <v>71699</v>
      </c>
      <c r="B9635" s="254" t="s">
        <v>9996</v>
      </c>
    </row>
    <row r="9636" spans="1:2">
      <c r="A9636" t="str">
        <f t="shared" si="150"/>
        <v>71700</v>
      </c>
      <c r="B9636" s="254" t="s">
        <v>9997</v>
      </c>
    </row>
    <row r="9637" spans="1:2">
      <c r="A9637" t="str">
        <f t="shared" si="150"/>
        <v>71701</v>
      </c>
      <c r="B9637" s="254" t="s">
        <v>9998</v>
      </c>
    </row>
    <row r="9638" spans="1:2">
      <c r="A9638" t="str">
        <f t="shared" si="150"/>
        <v>71702</v>
      </c>
      <c r="B9638" s="254" t="s">
        <v>9999</v>
      </c>
    </row>
    <row r="9639" spans="1:2">
      <c r="A9639" t="str">
        <f t="shared" si="150"/>
        <v>71703</v>
      </c>
      <c r="B9639" s="254" t="s">
        <v>10000</v>
      </c>
    </row>
    <row r="9640" spans="1:2">
      <c r="A9640" t="str">
        <f t="shared" si="150"/>
        <v>71704</v>
      </c>
      <c r="B9640" s="254" t="s">
        <v>10001</v>
      </c>
    </row>
    <row r="9641" spans="1:2">
      <c r="A9641" t="str">
        <f t="shared" si="150"/>
        <v>71705</v>
      </c>
      <c r="B9641" s="254" t="s">
        <v>10002</v>
      </c>
    </row>
    <row r="9642" spans="1:2">
      <c r="A9642" t="str">
        <f t="shared" si="150"/>
        <v>71706</v>
      </c>
      <c r="B9642" s="254" t="s">
        <v>10003</v>
      </c>
    </row>
    <row r="9643" spans="1:2">
      <c r="A9643" t="str">
        <f t="shared" si="150"/>
        <v>71707</v>
      </c>
      <c r="B9643" s="254" t="s">
        <v>10004</v>
      </c>
    </row>
    <row r="9644" spans="1:2">
      <c r="A9644" t="str">
        <f t="shared" si="150"/>
        <v>71708</v>
      </c>
      <c r="B9644" s="254" t="s">
        <v>10005</v>
      </c>
    </row>
    <row r="9645" spans="1:2">
      <c r="A9645" t="str">
        <f t="shared" si="150"/>
        <v>71709</v>
      </c>
      <c r="B9645" s="254" t="s">
        <v>10006</v>
      </c>
    </row>
    <row r="9646" spans="1:2">
      <c r="A9646" t="str">
        <f t="shared" si="150"/>
        <v>71710</v>
      </c>
      <c r="B9646" s="254" t="s">
        <v>10007</v>
      </c>
    </row>
    <row r="9647" spans="1:2">
      <c r="A9647" t="str">
        <f t="shared" si="150"/>
        <v>71711</v>
      </c>
      <c r="B9647" s="254" t="s">
        <v>10008</v>
      </c>
    </row>
    <row r="9648" spans="1:2">
      <c r="A9648" t="str">
        <f t="shared" si="150"/>
        <v>71712</v>
      </c>
      <c r="B9648" s="254" t="s">
        <v>10009</v>
      </c>
    </row>
    <row r="9649" spans="1:2">
      <c r="A9649" t="str">
        <f t="shared" si="150"/>
        <v>71714</v>
      </c>
      <c r="B9649" s="254" t="s">
        <v>10010</v>
      </c>
    </row>
    <row r="9650" spans="1:2">
      <c r="A9650" t="str">
        <f t="shared" si="150"/>
        <v>71715</v>
      </c>
      <c r="B9650" s="254" t="s">
        <v>10011</v>
      </c>
    </row>
    <row r="9651" spans="1:2">
      <c r="A9651" t="str">
        <f t="shared" si="150"/>
        <v>71716</v>
      </c>
      <c r="B9651" s="254" t="s">
        <v>10012</v>
      </c>
    </row>
    <row r="9652" spans="1:2">
      <c r="A9652" t="str">
        <f t="shared" si="150"/>
        <v>71717</v>
      </c>
      <c r="B9652" s="254" t="s">
        <v>10013</v>
      </c>
    </row>
    <row r="9653" spans="1:2">
      <c r="A9653" t="str">
        <f t="shared" si="150"/>
        <v>71718</v>
      </c>
      <c r="B9653" s="254" t="s">
        <v>10014</v>
      </c>
    </row>
    <row r="9654" spans="1:2">
      <c r="A9654" t="str">
        <f t="shared" si="150"/>
        <v>71719</v>
      </c>
      <c r="B9654" s="254" t="s">
        <v>10015</v>
      </c>
    </row>
    <row r="9655" spans="1:2">
      <c r="A9655" t="str">
        <f t="shared" si="150"/>
        <v>71720</v>
      </c>
      <c r="B9655" s="254" t="s">
        <v>10016</v>
      </c>
    </row>
    <row r="9656" spans="1:2">
      <c r="A9656" t="str">
        <f t="shared" si="150"/>
        <v>71721</v>
      </c>
      <c r="B9656" s="254" t="s">
        <v>10017</v>
      </c>
    </row>
    <row r="9657" spans="1:2">
      <c r="A9657" t="str">
        <f t="shared" si="150"/>
        <v>71724</v>
      </c>
      <c r="B9657" s="254" t="s">
        <v>10018</v>
      </c>
    </row>
    <row r="9658" spans="1:2">
      <c r="A9658" t="str">
        <f t="shared" si="150"/>
        <v>71726</v>
      </c>
      <c r="B9658" s="254" t="s">
        <v>10019</v>
      </c>
    </row>
    <row r="9659" spans="1:2">
      <c r="A9659" t="str">
        <f t="shared" si="150"/>
        <v>71728</v>
      </c>
      <c r="B9659" s="254" t="s">
        <v>10020</v>
      </c>
    </row>
    <row r="9660" spans="1:2">
      <c r="A9660" t="str">
        <f t="shared" si="150"/>
        <v>71729</v>
      </c>
      <c r="B9660" s="254" t="s">
        <v>10021</v>
      </c>
    </row>
    <row r="9661" spans="1:2">
      <c r="A9661" t="str">
        <f t="shared" si="150"/>
        <v>71730</v>
      </c>
      <c r="B9661" s="254" t="s">
        <v>10022</v>
      </c>
    </row>
    <row r="9662" spans="1:2">
      <c r="A9662" t="str">
        <f t="shared" si="150"/>
        <v>71731</v>
      </c>
      <c r="B9662" s="254" t="s">
        <v>10023</v>
      </c>
    </row>
    <row r="9663" spans="1:2">
      <c r="A9663" t="str">
        <f t="shared" si="150"/>
        <v>71732</v>
      </c>
      <c r="B9663" s="254" t="s">
        <v>10024</v>
      </c>
    </row>
    <row r="9664" spans="1:2">
      <c r="A9664" t="str">
        <f t="shared" si="150"/>
        <v>71733</v>
      </c>
      <c r="B9664" s="254" t="s">
        <v>10025</v>
      </c>
    </row>
    <row r="9665" spans="1:2">
      <c r="A9665" t="str">
        <f t="shared" si="150"/>
        <v>71734</v>
      </c>
      <c r="B9665" s="254" t="s">
        <v>10026</v>
      </c>
    </row>
    <row r="9666" spans="1:2">
      <c r="A9666" t="str">
        <f t="shared" si="150"/>
        <v>71735</v>
      </c>
      <c r="B9666" s="254" t="s">
        <v>10027</v>
      </c>
    </row>
    <row r="9667" spans="1:2">
      <c r="A9667" t="str">
        <f t="shared" ref="A9667:A9730" si="151">LEFT(B9667,5)</f>
        <v>71737</v>
      </c>
      <c r="B9667" s="254" t="s">
        <v>10028</v>
      </c>
    </row>
    <row r="9668" spans="1:2">
      <c r="A9668" t="str">
        <f t="shared" si="151"/>
        <v>71738</v>
      </c>
      <c r="B9668" s="254" t="s">
        <v>10029</v>
      </c>
    </row>
    <row r="9669" spans="1:2">
      <c r="A9669" t="str">
        <f t="shared" si="151"/>
        <v>71739</v>
      </c>
      <c r="B9669" s="254" t="s">
        <v>10030</v>
      </c>
    </row>
    <row r="9670" spans="1:2">
      <c r="A9670" t="str">
        <f t="shared" si="151"/>
        <v>71740</v>
      </c>
      <c r="B9670" s="254" t="s">
        <v>10031</v>
      </c>
    </row>
    <row r="9671" spans="1:2">
      <c r="A9671" t="str">
        <f t="shared" si="151"/>
        <v>71741</v>
      </c>
      <c r="B9671" s="254" t="s">
        <v>10032</v>
      </c>
    </row>
    <row r="9672" spans="1:2">
      <c r="A9672" t="str">
        <f t="shared" si="151"/>
        <v>71742</v>
      </c>
      <c r="B9672" s="254" t="s">
        <v>10033</v>
      </c>
    </row>
    <row r="9673" spans="1:2">
      <c r="A9673" t="str">
        <f t="shared" si="151"/>
        <v>71743</v>
      </c>
      <c r="B9673" s="254" t="s">
        <v>10034</v>
      </c>
    </row>
    <row r="9674" spans="1:2">
      <c r="A9674" t="str">
        <f t="shared" si="151"/>
        <v>71744</v>
      </c>
      <c r="B9674" s="254" t="s">
        <v>10035</v>
      </c>
    </row>
    <row r="9675" spans="1:2">
      <c r="A9675" t="str">
        <f t="shared" si="151"/>
        <v>71745</v>
      </c>
      <c r="B9675" s="254" t="s">
        <v>10036</v>
      </c>
    </row>
    <row r="9676" spans="1:2">
      <c r="A9676" t="str">
        <f t="shared" si="151"/>
        <v>71746</v>
      </c>
      <c r="B9676" s="254" t="s">
        <v>10037</v>
      </c>
    </row>
    <row r="9677" spans="1:2">
      <c r="A9677" t="str">
        <f t="shared" si="151"/>
        <v>71751</v>
      </c>
      <c r="B9677" s="254" t="s">
        <v>10038</v>
      </c>
    </row>
    <row r="9678" spans="1:2">
      <c r="A9678" t="str">
        <f t="shared" si="151"/>
        <v>71752</v>
      </c>
      <c r="B9678" s="254" t="s">
        <v>10039</v>
      </c>
    </row>
    <row r="9679" spans="1:2">
      <c r="A9679" t="str">
        <f t="shared" si="151"/>
        <v>71753</v>
      </c>
      <c r="B9679" s="254" t="s">
        <v>10040</v>
      </c>
    </row>
    <row r="9680" spans="1:2">
      <c r="A9680" t="str">
        <f t="shared" si="151"/>
        <v>71754</v>
      </c>
      <c r="B9680" s="254" t="s">
        <v>10041</v>
      </c>
    </row>
    <row r="9681" spans="1:2">
      <c r="A9681" t="str">
        <f t="shared" si="151"/>
        <v>71755</v>
      </c>
      <c r="B9681" s="254" t="s">
        <v>10042</v>
      </c>
    </row>
    <row r="9682" spans="1:2">
      <c r="A9682" t="str">
        <f t="shared" si="151"/>
        <v>71761</v>
      </c>
      <c r="B9682" s="254" t="s">
        <v>10043</v>
      </c>
    </row>
    <row r="9683" spans="1:2">
      <c r="A9683" t="str">
        <f t="shared" si="151"/>
        <v>71762</v>
      </c>
      <c r="B9683" s="254" t="s">
        <v>10044</v>
      </c>
    </row>
    <row r="9684" spans="1:2">
      <c r="A9684" t="str">
        <f t="shared" si="151"/>
        <v>71763</v>
      </c>
      <c r="B9684" s="254" t="s">
        <v>10045</v>
      </c>
    </row>
    <row r="9685" spans="1:2">
      <c r="A9685" t="str">
        <f t="shared" si="151"/>
        <v>71766</v>
      </c>
      <c r="B9685" s="254" t="s">
        <v>10046</v>
      </c>
    </row>
    <row r="9686" spans="1:2">
      <c r="A9686" t="str">
        <f t="shared" si="151"/>
        <v>71768</v>
      </c>
      <c r="B9686" s="254" t="s">
        <v>10047</v>
      </c>
    </row>
    <row r="9687" spans="1:2">
      <c r="A9687" t="str">
        <f t="shared" si="151"/>
        <v>71770</v>
      </c>
      <c r="B9687" s="254" t="s">
        <v>10048</v>
      </c>
    </row>
    <row r="9688" spans="1:2">
      <c r="A9688" t="str">
        <f t="shared" si="151"/>
        <v>71773</v>
      </c>
      <c r="B9688" s="254" t="s">
        <v>10049</v>
      </c>
    </row>
    <row r="9689" spans="1:2">
      <c r="A9689" t="str">
        <f t="shared" si="151"/>
        <v>71774</v>
      </c>
      <c r="B9689" s="254" t="s">
        <v>10050</v>
      </c>
    </row>
    <row r="9690" spans="1:2">
      <c r="A9690" t="str">
        <f t="shared" si="151"/>
        <v>71775</v>
      </c>
      <c r="B9690" s="254" t="s">
        <v>10051</v>
      </c>
    </row>
    <row r="9691" spans="1:2">
      <c r="A9691" t="str">
        <f t="shared" si="151"/>
        <v>71776</v>
      </c>
      <c r="B9691" s="254" t="s">
        <v>10052</v>
      </c>
    </row>
    <row r="9692" spans="1:2">
      <c r="A9692" t="str">
        <f t="shared" si="151"/>
        <v>71777</v>
      </c>
      <c r="B9692" s="254" t="s">
        <v>10053</v>
      </c>
    </row>
    <row r="9693" spans="1:2">
      <c r="A9693" t="str">
        <f t="shared" si="151"/>
        <v>71778</v>
      </c>
      <c r="B9693" s="254" t="s">
        <v>10054</v>
      </c>
    </row>
    <row r="9694" spans="1:2">
      <c r="A9694" t="str">
        <f t="shared" si="151"/>
        <v>71779</v>
      </c>
      <c r="B9694" s="254" t="s">
        <v>10055</v>
      </c>
    </row>
    <row r="9695" spans="1:2">
      <c r="A9695" t="str">
        <f t="shared" si="151"/>
        <v>71780</v>
      </c>
      <c r="B9695" s="254" t="s">
        <v>10056</v>
      </c>
    </row>
    <row r="9696" spans="1:2">
      <c r="A9696" t="str">
        <f t="shared" si="151"/>
        <v>71781</v>
      </c>
      <c r="B9696" s="254" t="s">
        <v>10057</v>
      </c>
    </row>
    <row r="9697" spans="1:2">
      <c r="A9697" t="str">
        <f t="shared" si="151"/>
        <v>71782</v>
      </c>
      <c r="B9697" s="254" t="s">
        <v>10058</v>
      </c>
    </row>
    <row r="9698" spans="1:2">
      <c r="A9698" t="str">
        <f t="shared" si="151"/>
        <v>71783</v>
      </c>
      <c r="B9698" s="254" t="s">
        <v>10059</v>
      </c>
    </row>
    <row r="9699" spans="1:2">
      <c r="A9699" t="str">
        <f t="shared" si="151"/>
        <v>71784</v>
      </c>
      <c r="B9699" s="254" t="s">
        <v>10060</v>
      </c>
    </row>
    <row r="9700" spans="1:2">
      <c r="A9700" t="str">
        <f t="shared" si="151"/>
        <v>71785</v>
      </c>
      <c r="B9700" s="254" t="s">
        <v>10061</v>
      </c>
    </row>
    <row r="9701" spans="1:2">
      <c r="A9701" t="str">
        <f t="shared" si="151"/>
        <v>71786</v>
      </c>
      <c r="B9701" s="254" t="s">
        <v>10062</v>
      </c>
    </row>
    <row r="9702" spans="1:2">
      <c r="A9702" t="str">
        <f t="shared" si="151"/>
        <v>71787</v>
      </c>
      <c r="B9702" s="254" t="s">
        <v>10063</v>
      </c>
    </row>
    <row r="9703" spans="1:2">
      <c r="A9703" t="str">
        <f t="shared" si="151"/>
        <v>71789</v>
      </c>
      <c r="B9703" s="254" t="s">
        <v>10064</v>
      </c>
    </row>
    <row r="9704" spans="1:2">
      <c r="A9704" t="str">
        <f t="shared" si="151"/>
        <v>71790</v>
      </c>
      <c r="B9704" s="254" t="s">
        <v>10065</v>
      </c>
    </row>
    <row r="9705" spans="1:2">
      <c r="A9705" t="str">
        <f t="shared" si="151"/>
        <v>71791</v>
      </c>
      <c r="B9705" s="254" t="s">
        <v>10066</v>
      </c>
    </row>
    <row r="9706" spans="1:2">
      <c r="A9706" t="str">
        <f t="shared" si="151"/>
        <v>71792</v>
      </c>
      <c r="B9706" s="254" t="s">
        <v>10067</v>
      </c>
    </row>
    <row r="9707" spans="1:2">
      <c r="A9707" t="str">
        <f t="shared" si="151"/>
        <v>71811</v>
      </c>
      <c r="B9707" s="254" t="s">
        <v>10068</v>
      </c>
    </row>
    <row r="9708" spans="1:2">
      <c r="A9708" t="str">
        <f t="shared" si="151"/>
        <v>71815</v>
      </c>
      <c r="B9708" s="254" t="s">
        <v>10069</v>
      </c>
    </row>
    <row r="9709" spans="1:2">
      <c r="A9709" t="str">
        <f t="shared" si="151"/>
        <v>71817</v>
      </c>
      <c r="B9709" s="254" t="s">
        <v>10070</v>
      </c>
    </row>
    <row r="9710" spans="1:2">
      <c r="A9710" t="str">
        <f t="shared" si="151"/>
        <v>71818</v>
      </c>
      <c r="B9710" s="254" t="s">
        <v>10071</v>
      </c>
    </row>
    <row r="9711" spans="1:2">
      <c r="A9711" t="str">
        <f t="shared" si="151"/>
        <v>71819</v>
      </c>
      <c r="B9711" s="254" t="s">
        <v>10072</v>
      </c>
    </row>
    <row r="9712" spans="1:2">
      <c r="A9712" t="str">
        <f t="shared" si="151"/>
        <v>71821</v>
      </c>
      <c r="B9712" s="254" t="s">
        <v>10073</v>
      </c>
    </row>
    <row r="9713" spans="1:2">
      <c r="A9713" t="str">
        <f t="shared" si="151"/>
        <v>71822</v>
      </c>
      <c r="B9713" s="254" t="s">
        <v>10074</v>
      </c>
    </row>
    <row r="9714" spans="1:2">
      <c r="A9714" t="str">
        <f t="shared" si="151"/>
        <v>71824</v>
      </c>
      <c r="B9714" s="254" t="s">
        <v>10075</v>
      </c>
    </row>
    <row r="9715" spans="1:2">
      <c r="A9715" t="str">
        <f t="shared" si="151"/>
        <v>71825</v>
      </c>
      <c r="B9715" s="254" t="s">
        <v>10076</v>
      </c>
    </row>
    <row r="9716" spans="1:2">
      <c r="A9716" t="str">
        <f t="shared" si="151"/>
        <v>71826</v>
      </c>
      <c r="B9716" s="254" t="s">
        <v>10077</v>
      </c>
    </row>
    <row r="9717" spans="1:2">
      <c r="A9717" t="str">
        <f t="shared" si="151"/>
        <v>71827</v>
      </c>
      <c r="B9717" s="254" t="s">
        <v>10078</v>
      </c>
    </row>
    <row r="9718" spans="1:2">
      <c r="A9718" t="str">
        <f t="shared" si="151"/>
        <v>71828</v>
      </c>
      <c r="B9718" s="254" t="s">
        <v>10079</v>
      </c>
    </row>
    <row r="9719" spans="1:2">
      <c r="A9719" t="str">
        <f t="shared" si="151"/>
        <v>71829</v>
      </c>
      <c r="B9719" s="254" t="s">
        <v>10080</v>
      </c>
    </row>
    <row r="9720" spans="1:2">
      <c r="A9720" t="str">
        <f t="shared" si="151"/>
        <v>71831</v>
      </c>
      <c r="B9720" s="254" t="s">
        <v>10081</v>
      </c>
    </row>
    <row r="9721" spans="1:2">
      <c r="A9721" t="str">
        <f t="shared" si="151"/>
        <v>71832</v>
      </c>
      <c r="B9721" s="254" t="s">
        <v>10082</v>
      </c>
    </row>
    <row r="9722" spans="1:2">
      <c r="A9722" t="str">
        <f t="shared" si="151"/>
        <v>71833</v>
      </c>
      <c r="B9722" s="254" t="s">
        <v>10083</v>
      </c>
    </row>
    <row r="9723" spans="1:2">
      <c r="A9723" t="str">
        <f t="shared" si="151"/>
        <v>71834</v>
      </c>
      <c r="B9723" s="254" t="s">
        <v>10084</v>
      </c>
    </row>
    <row r="9724" spans="1:2">
      <c r="A9724" t="str">
        <f t="shared" si="151"/>
        <v>71835</v>
      </c>
      <c r="B9724" s="254" t="s">
        <v>10085</v>
      </c>
    </row>
    <row r="9725" spans="1:2">
      <c r="A9725" t="str">
        <f t="shared" si="151"/>
        <v>71836</v>
      </c>
      <c r="B9725" s="254" t="s">
        <v>10086</v>
      </c>
    </row>
    <row r="9726" spans="1:2">
      <c r="A9726" t="str">
        <f t="shared" si="151"/>
        <v>71837</v>
      </c>
      <c r="B9726" s="254" t="s">
        <v>10087</v>
      </c>
    </row>
    <row r="9727" spans="1:2">
      <c r="A9727" t="str">
        <f t="shared" si="151"/>
        <v>71838</v>
      </c>
      <c r="B9727" s="254" t="s">
        <v>10088</v>
      </c>
    </row>
    <row r="9728" spans="1:2">
      <c r="A9728" t="str">
        <f t="shared" si="151"/>
        <v>71839</v>
      </c>
      <c r="B9728" s="254" t="s">
        <v>10089</v>
      </c>
    </row>
    <row r="9729" spans="1:2">
      <c r="A9729" t="str">
        <f t="shared" si="151"/>
        <v>71840</v>
      </c>
      <c r="B9729" s="254" t="s">
        <v>10090</v>
      </c>
    </row>
    <row r="9730" spans="1:2">
      <c r="A9730" t="str">
        <f t="shared" si="151"/>
        <v>71841</v>
      </c>
      <c r="B9730" s="254" t="s">
        <v>10091</v>
      </c>
    </row>
    <row r="9731" spans="1:2">
      <c r="A9731" t="str">
        <f t="shared" ref="A9731:A9794" si="152">LEFT(B9731,5)</f>
        <v>71842</v>
      </c>
      <c r="B9731" s="254" t="s">
        <v>10092</v>
      </c>
    </row>
    <row r="9732" spans="1:2">
      <c r="A9732" t="str">
        <f t="shared" si="152"/>
        <v>71843</v>
      </c>
      <c r="B9732" s="254" t="s">
        <v>10093</v>
      </c>
    </row>
    <row r="9733" spans="1:2">
      <c r="A9733" t="str">
        <f t="shared" si="152"/>
        <v>71844</v>
      </c>
      <c r="B9733" s="254" t="s">
        <v>10094</v>
      </c>
    </row>
    <row r="9734" spans="1:2">
      <c r="A9734" t="str">
        <f t="shared" si="152"/>
        <v>71845</v>
      </c>
      <c r="B9734" s="254" t="s">
        <v>10095</v>
      </c>
    </row>
    <row r="9735" spans="1:2">
      <c r="A9735" t="str">
        <f t="shared" si="152"/>
        <v>71847</v>
      </c>
      <c r="B9735" s="254" t="s">
        <v>10096</v>
      </c>
    </row>
    <row r="9736" spans="1:2">
      <c r="A9736" t="str">
        <f t="shared" si="152"/>
        <v>71848</v>
      </c>
      <c r="B9736" s="254" t="s">
        <v>10097</v>
      </c>
    </row>
    <row r="9737" spans="1:2">
      <c r="A9737" t="str">
        <f t="shared" si="152"/>
        <v>71850</v>
      </c>
      <c r="B9737" s="254" t="s">
        <v>10098</v>
      </c>
    </row>
    <row r="9738" spans="1:2">
      <c r="A9738" t="str">
        <f t="shared" si="152"/>
        <v>71851</v>
      </c>
      <c r="B9738" s="254" t="s">
        <v>10099</v>
      </c>
    </row>
    <row r="9739" spans="1:2">
      <c r="A9739" t="str">
        <f t="shared" si="152"/>
        <v>71852</v>
      </c>
      <c r="B9739" s="254" t="s">
        <v>10100</v>
      </c>
    </row>
    <row r="9740" spans="1:2">
      <c r="A9740" t="str">
        <f t="shared" si="152"/>
        <v>71853</v>
      </c>
      <c r="B9740" s="254" t="s">
        <v>10101</v>
      </c>
    </row>
    <row r="9741" spans="1:2">
      <c r="A9741" t="str">
        <f t="shared" si="152"/>
        <v>71854</v>
      </c>
      <c r="B9741" s="254" t="s">
        <v>10102</v>
      </c>
    </row>
    <row r="9742" spans="1:2">
      <c r="A9742" t="str">
        <f t="shared" si="152"/>
        <v>71855</v>
      </c>
      <c r="B9742" s="254" t="s">
        <v>10103</v>
      </c>
    </row>
    <row r="9743" spans="1:2">
      <c r="A9743" t="str">
        <f t="shared" si="152"/>
        <v>71856</v>
      </c>
      <c r="B9743" s="254" t="s">
        <v>10104</v>
      </c>
    </row>
    <row r="9744" spans="1:2">
      <c r="A9744" t="str">
        <f t="shared" si="152"/>
        <v>71857</v>
      </c>
      <c r="B9744" s="254" t="s">
        <v>10105</v>
      </c>
    </row>
    <row r="9745" spans="1:2">
      <c r="A9745" t="str">
        <f t="shared" si="152"/>
        <v>71859</v>
      </c>
      <c r="B9745" s="254" t="s">
        <v>10106</v>
      </c>
    </row>
    <row r="9746" spans="1:2">
      <c r="A9746" t="str">
        <f t="shared" si="152"/>
        <v>71860</v>
      </c>
      <c r="B9746" s="254" t="s">
        <v>10107</v>
      </c>
    </row>
    <row r="9747" spans="1:2">
      <c r="A9747" t="str">
        <f t="shared" si="152"/>
        <v>71862</v>
      </c>
      <c r="B9747" s="254" t="s">
        <v>10108</v>
      </c>
    </row>
    <row r="9748" spans="1:2">
      <c r="A9748" t="str">
        <f t="shared" si="152"/>
        <v>71863</v>
      </c>
      <c r="B9748" s="254" t="s">
        <v>10109</v>
      </c>
    </row>
    <row r="9749" spans="1:2">
      <c r="A9749" t="str">
        <f t="shared" si="152"/>
        <v>71864</v>
      </c>
      <c r="B9749" s="254" t="s">
        <v>10110</v>
      </c>
    </row>
    <row r="9750" spans="1:2">
      <c r="A9750" t="str">
        <f t="shared" si="152"/>
        <v>71865</v>
      </c>
      <c r="B9750" s="254" t="s">
        <v>10111</v>
      </c>
    </row>
    <row r="9751" spans="1:2">
      <c r="A9751" t="str">
        <f t="shared" si="152"/>
        <v>71866</v>
      </c>
      <c r="B9751" s="254" t="s">
        <v>10112</v>
      </c>
    </row>
    <row r="9752" spans="1:2">
      <c r="A9752" t="str">
        <f t="shared" si="152"/>
        <v>71867</v>
      </c>
      <c r="B9752" s="254" t="s">
        <v>10113</v>
      </c>
    </row>
    <row r="9753" spans="1:2">
      <c r="A9753" t="str">
        <f t="shared" si="152"/>
        <v>71869</v>
      </c>
      <c r="B9753" s="254" t="s">
        <v>10114</v>
      </c>
    </row>
    <row r="9754" spans="1:2">
      <c r="A9754" t="str">
        <f t="shared" si="152"/>
        <v>71871</v>
      </c>
      <c r="B9754" s="254" t="s">
        <v>10115</v>
      </c>
    </row>
    <row r="9755" spans="1:2">
      <c r="A9755" t="str">
        <f t="shared" si="152"/>
        <v>71872</v>
      </c>
      <c r="B9755" s="254" t="s">
        <v>10116</v>
      </c>
    </row>
    <row r="9756" spans="1:2">
      <c r="A9756" t="str">
        <f t="shared" si="152"/>
        <v>71873</v>
      </c>
      <c r="B9756" s="254" t="s">
        <v>10117</v>
      </c>
    </row>
    <row r="9757" spans="1:2">
      <c r="A9757" t="str">
        <f t="shared" si="152"/>
        <v>71874</v>
      </c>
      <c r="B9757" s="254" t="s">
        <v>10118</v>
      </c>
    </row>
    <row r="9758" spans="1:2">
      <c r="A9758" t="str">
        <f t="shared" si="152"/>
        <v>71875</v>
      </c>
      <c r="B9758" s="254" t="s">
        <v>10119</v>
      </c>
    </row>
    <row r="9759" spans="1:2">
      <c r="A9759" t="str">
        <f t="shared" si="152"/>
        <v>71876</v>
      </c>
      <c r="B9759" s="254" t="s">
        <v>10120</v>
      </c>
    </row>
    <row r="9760" spans="1:2">
      <c r="A9760" t="str">
        <f t="shared" si="152"/>
        <v>71877</v>
      </c>
      <c r="B9760" s="254" t="s">
        <v>10121</v>
      </c>
    </row>
    <row r="9761" spans="1:2">
      <c r="A9761" t="str">
        <f t="shared" si="152"/>
        <v>71878</v>
      </c>
      <c r="B9761" s="254" t="s">
        <v>10122</v>
      </c>
    </row>
    <row r="9762" spans="1:2">
      <c r="A9762" t="str">
        <f t="shared" si="152"/>
        <v>71879</v>
      </c>
      <c r="B9762" s="254" t="s">
        <v>10123</v>
      </c>
    </row>
    <row r="9763" spans="1:2">
      <c r="A9763" t="str">
        <f t="shared" si="152"/>
        <v>71880</v>
      </c>
      <c r="B9763" s="254" t="s">
        <v>10124</v>
      </c>
    </row>
    <row r="9764" spans="1:2">
      <c r="A9764" t="str">
        <f t="shared" si="152"/>
        <v>71881</v>
      </c>
      <c r="B9764" s="254" t="s">
        <v>10125</v>
      </c>
    </row>
    <row r="9765" spans="1:2">
      <c r="A9765" t="str">
        <f t="shared" si="152"/>
        <v>71882</v>
      </c>
      <c r="B9765" s="254" t="s">
        <v>10126</v>
      </c>
    </row>
    <row r="9766" spans="1:2">
      <c r="A9766" t="str">
        <f t="shared" si="152"/>
        <v>71883</v>
      </c>
      <c r="B9766" s="254" t="s">
        <v>10127</v>
      </c>
    </row>
    <row r="9767" spans="1:2">
      <c r="A9767" t="str">
        <f t="shared" si="152"/>
        <v>71884</v>
      </c>
      <c r="B9767" s="254" t="s">
        <v>10128</v>
      </c>
    </row>
    <row r="9768" spans="1:2">
      <c r="A9768" t="str">
        <f t="shared" si="152"/>
        <v>71886</v>
      </c>
      <c r="B9768" s="254" t="s">
        <v>10129</v>
      </c>
    </row>
    <row r="9769" spans="1:2">
      <c r="A9769" t="str">
        <f t="shared" si="152"/>
        <v>71887</v>
      </c>
      <c r="B9769" s="254" t="s">
        <v>10130</v>
      </c>
    </row>
    <row r="9770" spans="1:2">
      <c r="A9770" t="str">
        <f t="shared" si="152"/>
        <v>71888</v>
      </c>
      <c r="B9770" s="254" t="s">
        <v>10131</v>
      </c>
    </row>
    <row r="9771" spans="1:2">
      <c r="A9771" t="str">
        <f t="shared" si="152"/>
        <v>71893</v>
      </c>
      <c r="B9771" s="254" t="s">
        <v>10132</v>
      </c>
    </row>
    <row r="9772" spans="1:2">
      <c r="A9772" t="str">
        <f t="shared" si="152"/>
        <v>71894</v>
      </c>
      <c r="B9772" s="254" t="s">
        <v>10133</v>
      </c>
    </row>
    <row r="9773" spans="1:2">
      <c r="A9773" t="str">
        <f t="shared" si="152"/>
        <v>71896</v>
      </c>
      <c r="B9773" s="254" t="s">
        <v>10134</v>
      </c>
    </row>
    <row r="9774" spans="1:2">
      <c r="A9774" t="str">
        <f t="shared" si="152"/>
        <v>71897</v>
      </c>
      <c r="B9774" s="254" t="s">
        <v>10135</v>
      </c>
    </row>
    <row r="9775" spans="1:2">
      <c r="A9775" t="str">
        <f t="shared" si="152"/>
        <v>71898</v>
      </c>
      <c r="B9775" s="254" t="s">
        <v>10136</v>
      </c>
    </row>
    <row r="9776" spans="1:2">
      <c r="A9776" t="str">
        <f t="shared" si="152"/>
        <v>71902</v>
      </c>
      <c r="B9776" s="254" t="s">
        <v>10137</v>
      </c>
    </row>
    <row r="9777" spans="1:2">
      <c r="A9777" t="str">
        <f t="shared" si="152"/>
        <v>71903</v>
      </c>
      <c r="B9777" s="254" t="s">
        <v>10138</v>
      </c>
    </row>
    <row r="9778" spans="1:2">
      <c r="A9778" t="str">
        <f t="shared" si="152"/>
        <v>71904</v>
      </c>
      <c r="B9778" s="254" t="s">
        <v>10139</v>
      </c>
    </row>
    <row r="9779" spans="1:2">
      <c r="A9779" t="str">
        <f t="shared" si="152"/>
        <v>71905</v>
      </c>
      <c r="B9779" s="254" t="s">
        <v>10140</v>
      </c>
    </row>
    <row r="9780" spans="1:2">
      <c r="A9780" t="str">
        <f t="shared" si="152"/>
        <v>71906</v>
      </c>
      <c r="B9780" s="254" t="s">
        <v>10141</v>
      </c>
    </row>
    <row r="9781" spans="1:2">
      <c r="A9781" t="str">
        <f t="shared" si="152"/>
        <v>71907</v>
      </c>
      <c r="B9781" s="254" t="s">
        <v>10142</v>
      </c>
    </row>
    <row r="9782" spans="1:2">
      <c r="A9782" t="str">
        <f t="shared" si="152"/>
        <v>71908</v>
      </c>
      <c r="B9782" s="254" t="s">
        <v>10143</v>
      </c>
    </row>
    <row r="9783" spans="1:2">
      <c r="A9783" t="str">
        <f t="shared" si="152"/>
        <v>71910</v>
      </c>
      <c r="B9783" s="254" t="s">
        <v>10144</v>
      </c>
    </row>
    <row r="9784" spans="1:2">
      <c r="A9784" t="str">
        <f t="shared" si="152"/>
        <v>71911</v>
      </c>
      <c r="B9784" s="254" t="s">
        <v>10145</v>
      </c>
    </row>
    <row r="9785" spans="1:2">
      <c r="A9785" t="str">
        <f t="shared" si="152"/>
        <v>71912</v>
      </c>
      <c r="B9785" s="254" t="s">
        <v>10146</v>
      </c>
    </row>
    <row r="9786" spans="1:2">
      <c r="A9786" t="str">
        <f t="shared" si="152"/>
        <v>71913</v>
      </c>
      <c r="B9786" s="254" t="s">
        <v>10147</v>
      </c>
    </row>
    <row r="9787" spans="1:2">
      <c r="A9787" t="str">
        <f t="shared" si="152"/>
        <v>71914</v>
      </c>
      <c r="B9787" s="254" t="s">
        <v>10148</v>
      </c>
    </row>
    <row r="9788" spans="1:2">
      <c r="A9788" t="str">
        <f t="shared" si="152"/>
        <v>71915</v>
      </c>
      <c r="B9788" s="254" t="s">
        <v>10149</v>
      </c>
    </row>
    <row r="9789" spans="1:2">
      <c r="A9789" t="str">
        <f t="shared" si="152"/>
        <v>71916</v>
      </c>
      <c r="B9789" s="254" t="s">
        <v>10150</v>
      </c>
    </row>
    <row r="9790" spans="1:2">
      <c r="A9790" t="str">
        <f t="shared" si="152"/>
        <v>71917</v>
      </c>
      <c r="B9790" s="254" t="s">
        <v>10151</v>
      </c>
    </row>
    <row r="9791" spans="1:2">
      <c r="A9791" t="str">
        <f t="shared" si="152"/>
        <v>71918</v>
      </c>
      <c r="B9791" s="254" t="s">
        <v>10152</v>
      </c>
    </row>
    <row r="9792" spans="1:2">
      <c r="A9792" t="str">
        <f t="shared" si="152"/>
        <v>71919</v>
      </c>
      <c r="B9792" s="254" t="s">
        <v>10153</v>
      </c>
    </row>
    <row r="9793" spans="1:2">
      <c r="A9793" t="str">
        <f t="shared" si="152"/>
        <v>71920</v>
      </c>
      <c r="B9793" s="254" t="s">
        <v>10154</v>
      </c>
    </row>
    <row r="9794" spans="1:2">
      <c r="A9794" t="str">
        <f t="shared" si="152"/>
        <v>71921</v>
      </c>
      <c r="B9794" s="254" t="s">
        <v>10155</v>
      </c>
    </row>
    <row r="9795" spans="1:2">
      <c r="A9795" t="str">
        <f t="shared" ref="A9795:A9858" si="153">LEFT(B9795,5)</f>
        <v>71922</v>
      </c>
      <c r="B9795" s="254" t="s">
        <v>10156</v>
      </c>
    </row>
    <row r="9796" spans="1:2">
      <c r="A9796" t="str">
        <f t="shared" si="153"/>
        <v>71923</v>
      </c>
      <c r="B9796" s="254" t="s">
        <v>10157</v>
      </c>
    </row>
    <row r="9797" spans="1:2">
      <c r="A9797" t="str">
        <f t="shared" si="153"/>
        <v>71924</v>
      </c>
      <c r="B9797" s="254" t="s">
        <v>10158</v>
      </c>
    </row>
    <row r="9798" spans="1:2">
      <c r="A9798" t="str">
        <f t="shared" si="153"/>
        <v>71925</v>
      </c>
      <c r="B9798" s="254" t="s">
        <v>10159</v>
      </c>
    </row>
    <row r="9799" spans="1:2">
      <c r="A9799" t="str">
        <f t="shared" si="153"/>
        <v>71926</v>
      </c>
      <c r="B9799" s="254" t="s">
        <v>10160</v>
      </c>
    </row>
    <row r="9800" spans="1:2">
      <c r="A9800" t="str">
        <f t="shared" si="153"/>
        <v>71927</v>
      </c>
      <c r="B9800" s="254" t="s">
        <v>10161</v>
      </c>
    </row>
    <row r="9801" spans="1:2">
      <c r="A9801" t="str">
        <f t="shared" si="153"/>
        <v>71929</v>
      </c>
      <c r="B9801" s="254" t="s">
        <v>10162</v>
      </c>
    </row>
    <row r="9802" spans="1:2">
      <c r="A9802" t="str">
        <f t="shared" si="153"/>
        <v>71930</v>
      </c>
      <c r="B9802" s="254" t="s">
        <v>10163</v>
      </c>
    </row>
    <row r="9803" spans="1:2">
      <c r="A9803" t="str">
        <f t="shared" si="153"/>
        <v>71931</v>
      </c>
      <c r="B9803" s="254" t="s">
        <v>10164</v>
      </c>
    </row>
    <row r="9804" spans="1:2">
      <c r="A9804" t="str">
        <f t="shared" si="153"/>
        <v>71932</v>
      </c>
      <c r="B9804" s="254" t="s">
        <v>10165</v>
      </c>
    </row>
    <row r="9805" spans="1:2">
      <c r="A9805" t="str">
        <f t="shared" si="153"/>
        <v>71933</v>
      </c>
      <c r="B9805" s="254" t="s">
        <v>10166</v>
      </c>
    </row>
    <row r="9806" spans="1:2">
      <c r="A9806" t="str">
        <f t="shared" si="153"/>
        <v>71934</v>
      </c>
      <c r="B9806" s="254" t="s">
        <v>10167</v>
      </c>
    </row>
    <row r="9807" spans="1:2">
      <c r="A9807" t="str">
        <f t="shared" si="153"/>
        <v>71935</v>
      </c>
      <c r="B9807" s="254" t="s">
        <v>10168</v>
      </c>
    </row>
    <row r="9808" spans="1:2">
      <c r="A9808" t="str">
        <f t="shared" si="153"/>
        <v>71936</v>
      </c>
      <c r="B9808" s="254" t="s">
        <v>10169</v>
      </c>
    </row>
    <row r="9809" spans="1:2">
      <c r="A9809" t="str">
        <f t="shared" si="153"/>
        <v>71937</v>
      </c>
      <c r="B9809" s="254" t="s">
        <v>10170</v>
      </c>
    </row>
    <row r="9810" spans="1:2">
      <c r="A9810" t="str">
        <f t="shared" si="153"/>
        <v>71938</v>
      </c>
      <c r="B9810" s="254" t="s">
        <v>10171</v>
      </c>
    </row>
    <row r="9811" spans="1:2">
      <c r="A9811" t="str">
        <f t="shared" si="153"/>
        <v>71939</v>
      </c>
      <c r="B9811" s="254" t="s">
        <v>10172</v>
      </c>
    </row>
    <row r="9812" spans="1:2">
      <c r="A9812" t="str">
        <f t="shared" si="153"/>
        <v>71940</v>
      </c>
      <c r="B9812" s="254" t="s">
        <v>10173</v>
      </c>
    </row>
    <row r="9813" spans="1:2">
      <c r="A9813" t="str">
        <f t="shared" si="153"/>
        <v>71943</v>
      </c>
      <c r="B9813" s="254" t="s">
        <v>10174</v>
      </c>
    </row>
    <row r="9814" spans="1:2">
      <c r="A9814" t="str">
        <f t="shared" si="153"/>
        <v>71944</v>
      </c>
      <c r="B9814" s="254" t="s">
        <v>10175</v>
      </c>
    </row>
    <row r="9815" spans="1:2">
      <c r="A9815" t="str">
        <f t="shared" si="153"/>
        <v>71945</v>
      </c>
      <c r="B9815" s="254" t="s">
        <v>10176</v>
      </c>
    </row>
    <row r="9816" spans="1:2">
      <c r="A9816" t="str">
        <f t="shared" si="153"/>
        <v>71947</v>
      </c>
      <c r="B9816" s="254" t="s">
        <v>10177</v>
      </c>
    </row>
    <row r="9817" spans="1:2">
      <c r="A9817" t="str">
        <f t="shared" si="153"/>
        <v>71948</v>
      </c>
      <c r="B9817" s="254" t="s">
        <v>10178</v>
      </c>
    </row>
    <row r="9818" spans="1:2">
      <c r="A9818" t="str">
        <f t="shared" si="153"/>
        <v>71949</v>
      </c>
      <c r="B9818" s="254" t="s">
        <v>10179</v>
      </c>
    </row>
    <row r="9819" spans="1:2">
      <c r="A9819" t="str">
        <f t="shared" si="153"/>
        <v>71950</v>
      </c>
      <c r="B9819" s="254" t="s">
        <v>10180</v>
      </c>
    </row>
    <row r="9820" spans="1:2">
      <c r="A9820" t="str">
        <f t="shared" si="153"/>
        <v>71951</v>
      </c>
      <c r="B9820" s="254" t="s">
        <v>10181</v>
      </c>
    </row>
    <row r="9821" spans="1:2">
      <c r="A9821" t="str">
        <f t="shared" si="153"/>
        <v>71952</v>
      </c>
      <c r="B9821" s="254" t="s">
        <v>10182</v>
      </c>
    </row>
    <row r="9822" spans="1:2">
      <c r="A9822" t="str">
        <f t="shared" si="153"/>
        <v>71953</v>
      </c>
      <c r="B9822" s="254" t="s">
        <v>10183</v>
      </c>
    </row>
    <row r="9823" spans="1:2">
      <c r="A9823" t="str">
        <f t="shared" si="153"/>
        <v>71954</v>
      </c>
      <c r="B9823" s="254" t="s">
        <v>10184</v>
      </c>
    </row>
    <row r="9824" spans="1:2">
      <c r="A9824" t="str">
        <f t="shared" si="153"/>
        <v>71955</v>
      </c>
      <c r="B9824" s="254" t="s">
        <v>10185</v>
      </c>
    </row>
    <row r="9825" spans="1:2">
      <c r="A9825" t="str">
        <f t="shared" si="153"/>
        <v>71956</v>
      </c>
      <c r="B9825" s="254" t="s">
        <v>10186</v>
      </c>
    </row>
    <row r="9826" spans="1:2">
      <c r="A9826" t="str">
        <f t="shared" si="153"/>
        <v>71957</v>
      </c>
      <c r="B9826" s="254" t="s">
        <v>10187</v>
      </c>
    </row>
    <row r="9827" spans="1:2">
      <c r="A9827" t="str">
        <f t="shared" si="153"/>
        <v>71958</v>
      </c>
      <c r="B9827" s="254" t="s">
        <v>10188</v>
      </c>
    </row>
    <row r="9828" spans="1:2">
      <c r="A9828" t="str">
        <f t="shared" si="153"/>
        <v>71959</v>
      </c>
      <c r="B9828" s="254" t="s">
        <v>10189</v>
      </c>
    </row>
    <row r="9829" spans="1:2">
      <c r="A9829" t="str">
        <f t="shared" si="153"/>
        <v>71960</v>
      </c>
      <c r="B9829" s="254" t="s">
        <v>10190</v>
      </c>
    </row>
    <row r="9830" spans="1:2">
      <c r="A9830" t="str">
        <f t="shared" si="153"/>
        <v>71961</v>
      </c>
      <c r="B9830" s="254" t="s">
        <v>10191</v>
      </c>
    </row>
    <row r="9831" spans="1:2">
      <c r="A9831" t="str">
        <f t="shared" si="153"/>
        <v>71962</v>
      </c>
      <c r="B9831" s="254" t="s">
        <v>10192</v>
      </c>
    </row>
    <row r="9832" spans="1:2">
      <c r="A9832" t="str">
        <f t="shared" si="153"/>
        <v>71963</v>
      </c>
      <c r="B9832" s="254" t="s">
        <v>10193</v>
      </c>
    </row>
    <row r="9833" spans="1:2">
      <c r="A9833" t="str">
        <f t="shared" si="153"/>
        <v>71964</v>
      </c>
      <c r="B9833" s="254" t="s">
        <v>10194</v>
      </c>
    </row>
    <row r="9834" spans="1:2">
      <c r="A9834" t="str">
        <f t="shared" si="153"/>
        <v>71965</v>
      </c>
      <c r="B9834" s="254" t="s">
        <v>10195</v>
      </c>
    </row>
    <row r="9835" spans="1:2">
      <c r="A9835" t="str">
        <f t="shared" si="153"/>
        <v>71966</v>
      </c>
      <c r="B9835" s="254" t="s">
        <v>10196</v>
      </c>
    </row>
    <row r="9836" spans="1:2">
      <c r="A9836" t="str">
        <f t="shared" si="153"/>
        <v>71967</v>
      </c>
      <c r="B9836" s="254" t="s">
        <v>10197</v>
      </c>
    </row>
    <row r="9837" spans="1:2">
      <c r="A9837" t="str">
        <f t="shared" si="153"/>
        <v>71968</v>
      </c>
      <c r="B9837" s="254" t="s">
        <v>10198</v>
      </c>
    </row>
    <row r="9838" spans="1:2">
      <c r="A9838" t="str">
        <f t="shared" si="153"/>
        <v>71969</v>
      </c>
      <c r="B9838" s="254" t="s">
        <v>10199</v>
      </c>
    </row>
    <row r="9839" spans="1:2">
      <c r="A9839" t="str">
        <f t="shared" si="153"/>
        <v>71970</v>
      </c>
      <c r="B9839" s="254" t="s">
        <v>10200</v>
      </c>
    </row>
    <row r="9840" spans="1:2">
      <c r="A9840" t="str">
        <f t="shared" si="153"/>
        <v>71971</v>
      </c>
      <c r="B9840" s="254" t="s">
        <v>10201</v>
      </c>
    </row>
    <row r="9841" spans="1:2">
      <c r="A9841" t="str">
        <f t="shared" si="153"/>
        <v>71972</v>
      </c>
      <c r="B9841" s="254" t="s">
        <v>10202</v>
      </c>
    </row>
    <row r="9842" spans="1:2">
      <c r="A9842" t="str">
        <f t="shared" si="153"/>
        <v>71973</v>
      </c>
      <c r="B9842" s="254" t="s">
        <v>10203</v>
      </c>
    </row>
    <row r="9843" spans="1:2">
      <c r="A9843" t="str">
        <f t="shared" si="153"/>
        <v>71974</v>
      </c>
      <c r="B9843" s="254" t="s">
        <v>10204</v>
      </c>
    </row>
    <row r="9844" spans="1:2">
      <c r="A9844" t="str">
        <f t="shared" si="153"/>
        <v>71976</v>
      </c>
      <c r="B9844" s="254" t="s">
        <v>10205</v>
      </c>
    </row>
    <row r="9845" spans="1:2">
      <c r="A9845" t="str">
        <f t="shared" si="153"/>
        <v>71977</v>
      </c>
      <c r="B9845" s="254" t="s">
        <v>10206</v>
      </c>
    </row>
    <row r="9846" spans="1:2">
      <c r="A9846" t="str">
        <f t="shared" si="153"/>
        <v>71979</v>
      </c>
      <c r="B9846" s="254" t="s">
        <v>10207</v>
      </c>
    </row>
    <row r="9847" spans="1:2">
      <c r="A9847" t="str">
        <f t="shared" si="153"/>
        <v>71981</v>
      </c>
      <c r="B9847" s="254" t="s">
        <v>10208</v>
      </c>
    </row>
    <row r="9848" spans="1:2">
      <c r="A9848" t="str">
        <f t="shared" si="153"/>
        <v>71982</v>
      </c>
      <c r="B9848" s="254" t="s">
        <v>10209</v>
      </c>
    </row>
    <row r="9849" spans="1:2">
      <c r="A9849" t="str">
        <f t="shared" si="153"/>
        <v>71983</v>
      </c>
      <c r="B9849" s="254" t="s">
        <v>10210</v>
      </c>
    </row>
    <row r="9850" spans="1:2">
      <c r="A9850" t="str">
        <f t="shared" si="153"/>
        <v>71984</v>
      </c>
      <c r="B9850" s="254" t="s">
        <v>10211</v>
      </c>
    </row>
    <row r="9851" spans="1:2">
      <c r="A9851" t="str">
        <f t="shared" si="153"/>
        <v>71985</v>
      </c>
      <c r="B9851" s="254" t="s">
        <v>10212</v>
      </c>
    </row>
    <row r="9852" spans="1:2">
      <c r="A9852" t="str">
        <f t="shared" si="153"/>
        <v>71986</v>
      </c>
      <c r="B9852" s="254" t="s">
        <v>10213</v>
      </c>
    </row>
    <row r="9853" spans="1:2">
      <c r="A9853" t="str">
        <f t="shared" si="153"/>
        <v>71987</v>
      </c>
      <c r="B9853" s="254" t="s">
        <v>10214</v>
      </c>
    </row>
    <row r="9854" spans="1:2">
      <c r="A9854" t="str">
        <f t="shared" si="153"/>
        <v>71988</v>
      </c>
      <c r="B9854" s="254" t="s">
        <v>10215</v>
      </c>
    </row>
    <row r="9855" spans="1:2">
      <c r="A9855" t="str">
        <f t="shared" si="153"/>
        <v>71989</v>
      </c>
      <c r="B9855" s="254" t="s">
        <v>10216</v>
      </c>
    </row>
    <row r="9856" spans="1:2">
      <c r="A9856" t="str">
        <f t="shared" si="153"/>
        <v>71990</v>
      </c>
      <c r="B9856" s="254" t="s">
        <v>10217</v>
      </c>
    </row>
    <row r="9857" spans="1:2">
      <c r="A9857" t="str">
        <f t="shared" si="153"/>
        <v>71991</v>
      </c>
      <c r="B9857" s="254" t="s">
        <v>10218</v>
      </c>
    </row>
    <row r="9858" spans="1:2">
      <c r="A9858" t="str">
        <f t="shared" si="153"/>
        <v>71992</v>
      </c>
      <c r="B9858" s="254" t="s">
        <v>10219</v>
      </c>
    </row>
    <row r="9859" spans="1:2">
      <c r="A9859" t="str">
        <f t="shared" ref="A9859:A9922" si="154">LEFT(B9859,5)</f>
        <v>71993</v>
      </c>
      <c r="B9859" s="254" t="s">
        <v>10220</v>
      </c>
    </row>
    <row r="9860" spans="1:2">
      <c r="A9860" t="str">
        <f t="shared" si="154"/>
        <v>71994</v>
      </c>
      <c r="B9860" s="254" t="s">
        <v>10221</v>
      </c>
    </row>
    <row r="9861" spans="1:2">
      <c r="A9861" t="str">
        <f t="shared" si="154"/>
        <v>71995</v>
      </c>
      <c r="B9861" s="254" t="s">
        <v>10222</v>
      </c>
    </row>
    <row r="9862" spans="1:2">
      <c r="A9862" t="str">
        <f t="shared" si="154"/>
        <v>71996</v>
      </c>
      <c r="B9862" s="254" t="s">
        <v>10223</v>
      </c>
    </row>
    <row r="9863" spans="1:2">
      <c r="A9863" t="str">
        <f t="shared" si="154"/>
        <v>71997</v>
      </c>
      <c r="B9863" s="254" t="s">
        <v>10224</v>
      </c>
    </row>
    <row r="9864" spans="1:2">
      <c r="A9864" t="str">
        <f t="shared" si="154"/>
        <v>71998</v>
      </c>
      <c r="B9864" s="254" t="s">
        <v>10225</v>
      </c>
    </row>
    <row r="9865" spans="1:2">
      <c r="A9865" t="str">
        <f t="shared" si="154"/>
        <v>71999</v>
      </c>
      <c r="B9865" s="254" t="s">
        <v>10226</v>
      </c>
    </row>
    <row r="9866" spans="1:2">
      <c r="A9866" t="str">
        <f t="shared" si="154"/>
        <v>72000</v>
      </c>
      <c r="B9866" s="254" t="s">
        <v>10227</v>
      </c>
    </row>
    <row r="9867" spans="1:2">
      <c r="A9867" t="str">
        <f t="shared" si="154"/>
        <v>72001</v>
      </c>
      <c r="B9867" s="254" t="s">
        <v>10228</v>
      </c>
    </row>
    <row r="9868" spans="1:2">
      <c r="A9868" t="str">
        <f t="shared" si="154"/>
        <v>72002</v>
      </c>
      <c r="B9868" s="254" t="s">
        <v>10229</v>
      </c>
    </row>
    <row r="9869" spans="1:2">
      <c r="A9869" t="str">
        <f t="shared" si="154"/>
        <v>72003</v>
      </c>
      <c r="B9869" s="254" t="s">
        <v>10230</v>
      </c>
    </row>
    <row r="9870" spans="1:2">
      <c r="A9870" t="str">
        <f t="shared" si="154"/>
        <v>72004</v>
      </c>
      <c r="B9870" s="254" t="s">
        <v>10231</v>
      </c>
    </row>
    <row r="9871" spans="1:2">
      <c r="A9871" t="str">
        <f t="shared" si="154"/>
        <v>72005</v>
      </c>
      <c r="B9871" s="254" t="s">
        <v>10232</v>
      </c>
    </row>
    <row r="9872" spans="1:2">
      <c r="A9872" t="str">
        <f t="shared" si="154"/>
        <v>72006</v>
      </c>
      <c r="B9872" s="254" t="s">
        <v>10233</v>
      </c>
    </row>
    <row r="9873" spans="1:2">
      <c r="A9873" t="str">
        <f t="shared" si="154"/>
        <v>72007</v>
      </c>
      <c r="B9873" s="254" t="s">
        <v>10234</v>
      </c>
    </row>
    <row r="9874" spans="1:2">
      <c r="A9874" t="str">
        <f t="shared" si="154"/>
        <v>72008</v>
      </c>
      <c r="B9874" s="254" t="s">
        <v>10235</v>
      </c>
    </row>
    <row r="9875" spans="1:2">
      <c r="A9875" t="str">
        <f t="shared" si="154"/>
        <v>72009</v>
      </c>
      <c r="B9875" s="254" t="s">
        <v>10236</v>
      </c>
    </row>
    <row r="9876" spans="1:2">
      <c r="A9876" t="str">
        <f t="shared" si="154"/>
        <v>72010</v>
      </c>
      <c r="B9876" s="254" t="s">
        <v>10237</v>
      </c>
    </row>
    <row r="9877" spans="1:2">
      <c r="A9877" t="str">
        <f t="shared" si="154"/>
        <v>72011</v>
      </c>
      <c r="B9877" s="254" t="s">
        <v>10238</v>
      </c>
    </row>
    <row r="9878" spans="1:2">
      <c r="A9878" t="str">
        <f t="shared" si="154"/>
        <v>72012</v>
      </c>
      <c r="B9878" s="254" t="s">
        <v>10239</v>
      </c>
    </row>
    <row r="9879" spans="1:2">
      <c r="A9879" t="str">
        <f t="shared" si="154"/>
        <v>72013</v>
      </c>
      <c r="B9879" s="254" t="s">
        <v>10240</v>
      </c>
    </row>
    <row r="9880" spans="1:2">
      <c r="A9880" t="str">
        <f t="shared" si="154"/>
        <v>72014</v>
      </c>
      <c r="B9880" s="254" t="s">
        <v>10241</v>
      </c>
    </row>
    <row r="9881" spans="1:2">
      <c r="A9881" t="str">
        <f t="shared" si="154"/>
        <v>72015</v>
      </c>
      <c r="B9881" s="254" t="s">
        <v>10242</v>
      </c>
    </row>
    <row r="9882" spans="1:2">
      <c r="A9882" t="str">
        <f t="shared" si="154"/>
        <v>72016</v>
      </c>
      <c r="B9882" s="254" t="s">
        <v>10243</v>
      </c>
    </row>
    <row r="9883" spans="1:2">
      <c r="A9883" t="str">
        <f t="shared" si="154"/>
        <v>72017</v>
      </c>
      <c r="B9883" s="254" t="s">
        <v>10244</v>
      </c>
    </row>
    <row r="9884" spans="1:2">
      <c r="A9884" t="str">
        <f t="shared" si="154"/>
        <v>72018</v>
      </c>
      <c r="B9884" s="254" t="s">
        <v>10245</v>
      </c>
    </row>
    <row r="9885" spans="1:2">
      <c r="A9885" t="str">
        <f t="shared" si="154"/>
        <v>72021</v>
      </c>
      <c r="B9885" s="254" t="s">
        <v>10246</v>
      </c>
    </row>
    <row r="9886" spans="1:2">
      <c r="A9886" t="str">
        <f t="shared" si="154"/>
        <v>72022</v>
      </c>
      <c r="B9886" s="254" t="s">
        <v>10247</v>
      </c>
    </row>
    <row r="9887" spans="1:2">
      <c r="A9887" t="str">
        <f t="shared" si="154"/>
        <v>72023</v>
      </c>
      <c r="B9887" s="254" t="s">
        <v>10248</v>
      </c>
    </row>
    <row r="9888" spans="1:2">
      <c r="A9888" t="str">
        <f t="shared" si="154"/>
        <v>72024</v>
      </c>
      <c r="B9888" s="254" t="s">
        <v>10249</v>
      </c>
    </row>
    <row r="9889" spans="1:2">
      <c r="A9889" t="str">
        <f t="shared" si="154"/>
        <v>72025</v>
      </c>
      <c r="B9889" s="254" t="s">
        <v>10250</v>
      </c>
    </row>
    <row r="9890" spans="1:2">
      <c r="A9890" t="str">
        <f t="shared" si="154"/>
        <v>72026</v>
      </c>
      <c r="B9890" s="254" t="s">
        <v>10251</v>
      </c>
    </row>
    <row r="9891" spans="1:2">
      <c r="A9891" t="str">
        <f t="shared" si="154"/>
        <v>72028</v>
      </c>
      <c r="B9891" s="254" t="s">
        <v>10252</v>
      </c>
    </row>
    <row r="9892" spans="1:2">
      <c r="A9892" t="str">
        <f t="shared" si="154"/>
        <v>72029</v>
      </c>
      <c r="B9892" s="254" t="s">
        <v>10253</v>
      </c>
    </row>
    <row r="9893" spans="1:2">
      <c r="A9893" t="str">
        <f t="shared" si="154"/>
        <v>72030</v>
      </c>
      <c r="B9893" s="254" t="s">
        <v>10254</v>
      </c>
    </row>
    <row r="9894" spans="1:2">
      <c r="A9894" t="str">
        <f t="shared" si="154"/>
        <v>72031</v>
      </c>
      <c r="B9894" s="254" t="s">
        <v>10255</v>
      </c>
    </row>
    <row r="9895" spans="1:2">
      <c r="A9895" t="str">
        <f t="shared" si="154"/>
        <v>72032</v>
      </c>
      <c r="B9895" s="254" t="s">
        <v>10256</v>
      </c>
    </row>
    <row r="9896" spans="1:2">
      <c r="A9896" t="str">
        <f t="shared" si="154"/>
        <v>72033</v>
      </c>
      <c r="B9896" s="254" t="s">
        <v>10257</v>
      </c>
    </row>
    <row r="9897" spans="1:2">
      <c r="A9897" t="str">
        <f t="shared" si="154"/>
        <v>72034</v>
      </c>
      <c r="B9897" s="254" t="s">
        <v>10258</v>
      </c>
    </row>
    <row r="9898" spans="1:2">
      <c r="A9898" t="str">
        <f t="shared" si="154"/>
        <v>72035</v>
      </c>
      <c r="B9898" s="254" t="s">
        <v>10259</v>
      </c>
    </row>
    <row r="9899" spans="1:2">
      <c r="A9899" t="str">
        <f t="shared" si="154"/>
        <v>72036</v>
      </c>
      <c r="B9899" s="254" t="s">
        <v>10260</v>
      </c>
    </row>
    <row r="9900" spans="1:2">
      <c r="A9900" t="str">
        <f t="shared" si="154"/>
        <v>72037</v>
      </c>
      <c r="B9900" s="254" t="s">
        <v>10261</v>
      </c>
    </row>
    <row r="9901" spans="1:2">
      <c r="A9901" t="str">
        <f t="shared" si="154"/>
        <v>72038</v>
      </c>
      <c r="B9901" s="254" t="s">
        <v>10262</v>
      </c>
    </row>
    <row r="9902" spans="1:2">
      <c r="A9902" t="str">
        <f t="shared" si="154"/>
        <v>72039</v>
      </c>
      <c r="B9902" s="254" t="s">
        <v>10263</v>
      </c>
    </row>
    <row r="9903" spans="1:2">
      <c r="A9903" t="str">
        <f t="shared" si="154"/>
        <v>72040</v>
      </c>
      <c r="B9903" s="254" t="s">
        <v>10264</v>
      </c>
    </row>
    <row r="9904" spans="1:2">
      <c r="A9904" t="str">
        <f t="shared" si="154"/>
        <v>72041</v>
      </c>
      <c r="B9904" s="254" t="s">
        <v>10265</v>
      </c>
    </row>
    <row r="9905" spans="1:2">
      <c r="A9905" t="str">
        <f t="shared" si="154"/>
        <v>72042</v>
      </c>
      <c r="B9905" s="254" t="s">
        <v>10266</v>
      </c>
    </row>
    <row r="9906" spans="1:2">
      <c r="A9906" t="str">
        <f t="shared" si="154"/>
        <v>72043</v>
      </c>
      <c r="B9906" s="254" t="s">
        <v>10267</v>
      </c>
    </row>
    <row r="9907" spans="1:2">
      <c r="A9907" t="str">
        <f t="shared" si="154"/>
        <v>72044</v>
      </c>
      <c r="B9907" s="254" t="s">
        <v>10268</v>
      </c>
    </row>
    <row r="9908" spans="1:2">
      <c r="A9908" t="str">
        <f t="shared" si="154"/>
        <v>72045</v>
      </c>
      <c r="B9908" s="254" t="s">
        <v>10269</v>
      </c>
    </row>
    <row r="9909" spans="1:2">
      <c r="A9909" t="str">
        <f t="shared" si="154"/>
        <v>72046</v>
      </c>
      <c r="B9909" s="254" t="s">
        <v>10270</v>
      </c>
    </row>
    <row r="9910" spans="1:2">
      <c r="A9910" t="str">
        <f t="shared" si="154"/>
        <v>72047</v>
      </c>
      <c r="B9910" s="254" t="s">
        <v>10271</v>
      </c>
    </row>
    <row r="9911" spans="1:2">
      <c r="A9911" t="str">
        <f t="shared" si="154"/>
        <v>72048</v>
      </c>
      <c r="B9911" s="254" t="s">
        <v>10272</v>
      </c>
    </row>
    <row r="9912" spans="1:2">
      <c r="A9912" t="str">
        <f t="shared" si="154"/>
        <v>72049</v>
      </c>
      <c r="B9912" s="254" t="s">
        <v>10273</v>
      </c>
    </row>
    <row r="9913" spans="1:2">
      <c r="A9913" t="str">
        <f t="shared" si="154"/>
        <v>72051</v>
      </c>
      <c r="B9913" s="254" t="s">
        <v>10274</v>
      </c>
    </row>
    <row r="9914" spans="1:2">
      <c r="A9914" t="str">
        <f t="shared" si="154"/>
        <v>72052</v>
      </c>
      <c r="B9914" s="254" t="s">
        <v>10275</v>
      </c>
    </row>
    <row r="9915" spans="1:2">
      <c r="A9915" t="str">
        <f t="shared" si="154"/>
        <v>72053</v>
      </c>
      <c r="B9915" s="254" t="s">
        <v>10276</v>
      </c>
    </row>
    <row r="9916" spans="1:2">
      <c r="A9916" t="str">
        <f t="shared" si="154"/>
        <v>72054</v>
      </c>
      <c r="B9916" s="254" t="s">
        <v>10277</v>
      </c>
    </row>
    <row r="9917" spans="1:2">
      <c r="A9917" t="str">
        <f t="shared" si="154"/>
        <v>72055</v>
      </c>
      <c r="B9917" s="254" t="s">
        <v>10278</v>
      </c>
    </row>
    <row r="9918" spans="1:2">
      <c r="A9918" t="str">
        <f t="shared" si="154"/>
        <v>72056</v>
      </c>
      <c r="B9918" s="254" t="s">
        <v>10279</v>
      </c>
    </row>
    <row r="9919" spans="1:2">
      <c r="A9919" t="str">
        <f t="shared" si="154"/>
        <v>72059</v>
      </c>
      <c r="B9919" s="254" t="s">
        <v>10280</v>
      </c>
    </row>
    <row r="9920" spans="1:2">
      <c r="A9920" t="str">
        <f t="shared" si="154"/>
        <v>72060</v>
      </c>
      <c r="B9920" s="254" t="s">
        <v>10281</v>
      </c>
    </row>
    <row r="9921" spans="1:2">
      <c r="A9921" t="str">
        <f t="shared" si="154"/>
        <v>72061</v>
      </c>
      <c r="B9921" s="254" t="s">
        <v>10282</v>
      </c>
    </row>
    <row r="9922" spans="1:2">
      <c r="A9922" t="str">
        <f t="shared" si="154"/>
        <v>72062</v>
      </c>
      <c r="B9922" s="254" t="s">
        <v>10283</v>
      </c>
    </row>
    <row r="9923" spans="1:2">
      <c r="A9923" t="str">
        <f t="shared" ref="A9923:A9986" si="155">LEFT(B9923,5)</f>
        <v>72063</v>
      </c>
      <c r="B9923" s="254" t="s">
        <v>10284</v>
      </c>
    </row>
    <row r="9924" spans="1:2">
      <c r="A9924" t="str">
        <f t="shared" si="155"/>
        <v>72064</v>
      </c>
      <c r="B9924" s="254" t="s">
        <v>10285</v>
      </c>
    </row>
    <row r="9925" spans="1:2">
      <c r="A9925" t="str">
        <f t="shared" si="155"/>
        <v>72065</v>
      </c>
      <c r="B9925" s="254" t="s">
        <v>10286</v>
      </c>
    </row>
    <row r="9926" spans="1:2">
      <c r="A9926" t="str">
        <f t="shared" si="155"/>
        <v>72066</v>
      </c>
      <c r="B9926" s="254" t="s">
        <v>10287</v>
      </c>
    </row>
    <row r="9927" spans="1:2">
      <c r="A9927" t="str">
        <f t="shared" si="155"/>
        <v>72067</v>
      </c>
      <c r="B9927" s="254" t="s">
        <v>10288</v>
      </c>
    </row>
    <row r="9928" spans="1:2">
      <c r="A9928" t="str">
        <f t="shared" si="155"/>
        <v>72068</v>
      </c>
      <c r="B9928" s="254" t="s">
        <v>10289</v>
      </c>
    </row>
    <row r="9929" spans="1:2">
      <c r="A9929" t="str">
        <f t="shared" si="155"/>
        <v>72069</v>
      </c>
      <c r="B9929" s="254" t="s">
        <v>10290</v>
      </c>
    </row>
    <row r="9930" spans="1:2">
      <c r="A9930" t="str">
        <f t="shared" si="155"/>
        <v>72070</v>
      </c>
      <c r="B9930" s="254" t="s">
        <v>10291</v>
      </c>
    </row>
    <row r="9931" spans="1:2">
      <c r="A9931" t="str">
        <f t="shared" si="155"/>
        <v>72076</v>
      </c>
      <c r="B9931" s="254" t="s">
        <v>10292</v>
      </c>
    </row>
    <row r="9932" spans="1:2">
      <c r="A9932" t="str">
        <f t="shared" si="155"/>
        <v>72077</v>
      </c>
      <c r="B9932" s="254" t="s">
        <v>10293</v>
      </c>
    </row>
    <row r="9933" spans="1:2">
      <c r="A9933" t="str">
        <f t="shared" si="155"/>
        <v>72080</v>
      </c>
      <c r="B9933" s="254" t="s">
        <v>10294</v>
      </c>
    </row>
    <row r="9934" spans="1:2">
      <c r="A9934" t="str">
        <f t="shared" si="155"/>
        <v>72081</v>
      </c>
      <c r="B9934" s="254" t="s">
        <v>10295</v>
      </c>
    </row>
    <row r="9935" spans="1:2">
      <c r="A9935" t="str">
        <f t="shared" si="155"/>
        <v>72082</v>
      </c>
      <c r="B9935" s="254" t="s">
        <v>10296</v>
      </c>
    </row>
    <row r="9936" spans="1:2">
      <c r="A9936" t="str">
        <f t="shared" si="155"/>
        <v>72083</v>
      </c>
      <c r="B9936" s="254" t="s">
        <v>10297</v>
      </c>
    </row>
    <row r="9937" spans="1:2">
      <c r="A9937" t="str">
        <f t="shared" si="155"/>
        <v>72084</v>
      </c>
      <c r="B9937" s="254" t="s">
        <v>10298</v>
      </c>
    </row>
    <row r="9938" spans="1:2">
      <c r="A9938" t="str">
        <f t="shared" si="155"/>
        <v>72085</v>
      </c>
      <c r="B9938" s="254" t="s">
        <v>10299</v>
      </c>
    </row>
    <row r="9939" spans="1:2">
      <c r="A9939" t="str">
        <f t="shared" si="155"/>
        <v>72086</v>
      </c>
      <c r="B9939" s="254" t="s">
        <v>10300</v>
      </c>
    </row>
    <row r="9940" spans="1:2">
      <c r="A9940" t="str">
        <f t="shared" si="155"/>
        <v>72087</v>
      </c>
      <c r="B9940" s="254" t="s">
        <v>10301</v>
      </c>
    </row>
    <row r="9941" spans="1:2">
      <c r="A9941" t="str">
        <f t="shared" si="155"/>
        <v>72088</v>
      </c>
      <c r="B9941" s="254" t="s">
        <v>10302</v>
      </c>
    </row>
    <row r="9942" spans="1:2">
      <c r="A9942" t="str">
        <f t="shared" si="155"/>
        <v>72089</v>
      </c>
      <c r="B9942" s="254" t="s">
        <v>10303</v>
      </c>
    </row>
    <row r="9943" spans="1:2">
      <c r="A9943" t="str">
        <f t="shared" si="155"/>
        <v>72090</v>
      </c>
      <c r="B9943" s="254" t="s">
        <v>10304</v>
      </c>
    </row>
    <row r="9944" spans="1:2">
      <c r="A9944" t="str">
        <f t="shared" si="155"/>
        <v>72091</v>
      </c>
      <c r="B9944" s="254" t="s">
        <v>10305</v>
      </c>
    </row>
    <row r="9945" spans="1:2">
      <c r="A9945" t="str">
        <f t="shared" si="155"/>
        <v>72092</v>
      </c>
      <c r="B9945" s="254" t="s">
        <v>10306</v>
      </c>
    </row>
    <row r="9946" spans="1:2">
      <c r="A9946" t="str">
        <f t="shared" si="155"/>
        <v>72093</v>
      </c>
      <c r="B9946" s="254" t="s">
        <v>10307</v>
      </c>
    </row>
    <row r="9947" spans="1:2">
      <c r="A9947" t="str">
        <f t="shared" si="155"/>
        <v>72094</v>
      </c>
      <c r="B9947" s="254" t="s">
        <v>10308</v>
      </c>
    </row>
    <row r="9948" spans="1:2">
      <c r="A9948" t="str">
        <f t="shared" si="155"/>
        <v>72095</v>
      </c>
      <c r="B9948" s="254" t="s">
        <v>10309</v>
      </c>
    </row>
    <row r="9949" spans="1:2">
      <c r="A9949" t="str">
        <f t="shared" si="155"/>
        <v>72096</v>
      </c>
      <c r="B9949" s="254" t="s">
        <v>10310</v>
      </c>
    </row>
    <row r="9950" spans="1:2">
      <c r="A9950" t="str">
        <f t="shared" si="155"/>
        <v>72097</v>
      </c>
      <c r="B9950" s="254" t="s">
        <v>10311</v>
      </c>
    </row>
    <row r="9951" spans="1:2">
      <c r="A9951" t="str">
        <f t="shared" si="155"/>
        <v>72098</v>
      </c>
      <c r="B9951" s="254" t="s">
        <v>10312</v>
      </c>
    </row>
    <row r="9952" spans="1:2">
      <c r="A9952" t="str">
        <f t="shared" si="155"/>
        <v>72099</v>
      </c>
      <c r="B9952" s="254" t="s">
        <v>10313</v>
      </c>
    </row>
    <row r="9953" spans="1:2">
      <c r="A9953" t="str">
        <f t="shared" si="155"/>
        <v>72100</v>
      </c>
      <c r="B9953" s="254" t="s">
        <v>10314</v>
      </c>
    </row>
    <row r="9954" spans="1:2">
      <c r="A9954" t="str">
        <f t="shared" si="155"/>
        <v>72101</v>
      </c>
      <c r="B9954" s="254" t="s">
        <v>10315</v>
      </c>
    </row>
    <row r="9955" spans="1:2">
      <c r="A9955" t="str">
        <f t="shared" si="155"/>
        <v>72102</v>
      </c>
      <c r="B9955" s="254" t="s">
        <v>10316</v>
      </c>
    </row>
    <row r="9956" spans="1:2">
      <c r="A9956" t="str">
        <f t="shared" si="155"/>
        <v>72103</v>
      </c>
      <c r="B9956" s="254" t="s">
        <v>10317</v>
      </c>
    </row>
    <row r="9957" spans="1:2">
      <c r="A9957" t="str">
        <f t="shared" si="155"/>
        <v>72104</v>
      </c>
      <c r="B9957" s="254" t="s">
        <v>10318</v>
      </c>
    </row>
    <row r="9958" spans="1:2">
      <c r="A9958" t="str">
        <f t="shared" si="155"/>
        <v>72108</v>
      </c>
      <c r="B9958" s="254" t="s">
        <v>10319</v>
      </c>
    </row>
    <row r="9959" spans="1:2">
      <c r="A9959" t="str">
        <f t="shared" si="155"/>
        <v>72109</v>
      </c>
      <c r="B9959" s="254" t="s">
        <v>10320</v>
      </c>
    </row>
    <row r="9960" spans="1:2">
      <c r="A9960" t="str">
        <f t="shared" si="155"/>
        <v>72110</v>
      </c>
      <c r="B9960" s="254" t="s">
        <v>10321</v>
      </c>
    </row>
    <row r="9961" spans="1:2">
      <c r="A9961" t="str">
        <f t="shared" si="155"/>
        <v>72111</v>
      </c>
      <c r="B9961" s="254" t="s">
        <v>10322</v>
      </c>
    </row>
    <row r="9962" spans="1:2">
      <c r="A9962" t="str">
        <f t="shared" si="155"/>
        <v>72112</v>
      </c>
      <c r="B9962" s="254" t="s">
        <v>10323</v>
      </c>
    </row>
    <row r="9963" spans="1:2">
      <c r="A9963" t="str">
        <f t="shared" si="155"/>
        <v>72113</v>
      </c>
      <c r="B9963" s="254" t="s">
        <v>10324</v>
      </c>
    </row>
    <row r="9964" spans="1:2">
      <c r="A9964" t="str">
        <f t="shared" si="155"/>
        <v>72114</v>
      </c>
      <c r="B9964" s="254" t="s">
        <v>10325</v>
      </c>
    </row>
    <row r="9965" spans="1:2">
      <c r="A9965" t="str">
        <f t="shared" si="155"/>
        <v>72115</v>
      </c>
      <c r="B9965" s="254" t="s">
        <v>10326</v>
      </c>
    </row>
    <row r="9966" spans="1:2">
      <c r="A9966" t="str">
        <f t="shared" si="155"/>
        <v>72116</v>
      </c>
      <c r="B9966" s="254" t="s">
        <v>10327</v>
      </c>
    </row>
    <row r="9967" spans="1:2">
      <c r="A9967" t="str">
        <f t="shared" si="155"/>
        <v>72117</v>
      </c>
      <c r="B9967" s="254" t="s">
        <v>10328</v>
      </c>
    </row>
    <row r="9968" spans="1:2">
      <c r="A9968" t="str">
        <f t="shared" si="155"/>
        <v>72118</v>
      </c>
      <c r="B9968" s="254" t="s">
        <v>10329</v>
      </c>
    </row>
    <row r="9969" spans="1:2">
      <c r="A9969" t="str">
        <f t="shared" si="155"/>
        <v>72119</v>
      </c>
      <c r="B9969" s="254" t="s">
        <v>10330</v>
      </c>
    </row>
    <row r="9970" spans="1:2">
      <c r="A9970" t="str">
        <f t="shared" si="155"/>
        <v>72120</v>
      </c>
      <c r="B9970" s="254" t="s">
        <v>10331</v>
      </c>
    </row>
    <row r="9971" spans="1:2">
      <c r="A9971" t="str">
        <f t="shared" si="155"/>
        <v>72121</v>
      </c>
      <c r="B9971" s="254" t="s">
        <v>10332</v>
      </c>
    </row>
    <row r="9972" spans="1:2">
      <c r="A9972" t="str">
        <f t="shared" si="155"/>
        <v>72122</v>
      </c>
      <c r="B9972" s="254" t="s">
        <v>10333</v>
      </c>
    </row>
    <row r="9973" spans="1:2">
      <c r="A9973" t="str">
        <f t="shared" si="155"/>
        <v>72123</v>
      </c>
      <c r="B9973" s="254" t="s">
        <v>10334</v>
      </c>
    </row>
    <row r="9974" spans="1:2">
      <c r="A9974" t="str">
        <f t="shared" si="155"/>
        <v>72125</v>
      </c>
      <c r="B9974" s="254" t="s">
        <v>10335</v>
      </c>
    </row>
    <row r="9975" spans="1:2">
      <c r="A9975" t="str">
        <f t="shared" si="155"/>
        <v>72127</v>
      </c>
      <c r="B9975" s="254" t="s">
        <v>10336</v>
      </c>
    </row>
    <row r="9976" spans="1:2">
      <c r="A9976" t="str">
        <f t="shared" si="155"/>
        <v>72128</v>
      </c>
      <c r="B9976" s="254" t="s">
        <v>10337</v>
      </c>
    </row>
    <row r="9977" spans="1:2">
      <c r="A9977" t="str">
        <f t="shared" si="155"/>
        <v>72129</v>
      </c>
      <c r="B9977" s="254" t="s">
        <v>10338</v>
      </c>
    </row>
    <row r="9978" spans="1:2">
      <c r="A9978" t="str">
        <f t="shared" si="155"/>
        <v>72130</v>
      </c>
      <c r="B9978" s="254" t="s">
        <v>10339</v>
      </c>
    </row>
    <row r="9979" spans="1:2">
      <c r="A9979" t="str">
        <f t="shared" si="155"/>
        <v>72131</v>
      </c>
      <c r="B9979" s="254" t="s">
        <v>10340</v>
      </c>
    </row>
    <row r="9980" spans="1:2">
      <c r="A9980" t="str">
        <f t="shared" si="155"/>
        <v>72133</v>
      </c>
      <c r="B9980" s="254" t="s">
        <v>10341</v>
      </c>
    </row>
    <row r="9981" spans="1:2">
      <c r="A9981" t="str">
        <f t="shared" si="155"/>
        <v>72134</v>
      </c>
      <c r="B9981" s="254" t="s">
        <v>10342</v>
      </c>
    </row>
    <row r="9982" spans="1:2">
      <c r="A9982" t="str">
        <f t="shared" si="155"/>
        <v>72135</v>
      </c>
      <c r="B9982" s="254" t="s">
        <v>10343</v>
      </c>
    </row>
    <row r="9983" spans="1:2">
      <c r="A9983" t="str">
        <f t="shared" si="155"/>
        <v>72136</v>
      </c>
      <c r="B9983" s="254" t="s">
        <v>10344</v>
      </c>
    </row>
    <row r="9984" spans="1:2">
      <c r="A9984" t="str">
        <f t="shared" si="155"/>
        <v>72137</v>
      </c>
      <c r="B9984" s="254" t="s">
        <v>10345</v>
      </c>
    </row>
    <row r="9985" spans="1:2">
      <c r="A9985" t="str">
        <f t="shared" si="155"/>
        <v>72139</v>
      </c>
      <c r="B9985" s="254" t="s">
        <v>10346</v>
      </c>
    </row>
    <row r="9986" spans="1:2">
      <c r="A9986" t="str">
        <f t="shared" si="155"/>
        <v>72140</v>
      </c>
      <c r="B9986" s="254" t="s">
        <v>10347</v>
      </c>
    </row>
    <row r="9987" spans="1:2">
      <c r="A9987" t="str">
        <f t="shared" ref="A9987:A10050" si="156">LEFT(B9987,5)</f>
        <v>72141</v>
      </c>
      <c r="B9987" s="254" t="s">
        <v>10348</v>
      </c>
    </row>
    <row r="9988" spans="1:2">
      <c r="A9988" t="str">
        <f t="shared" si="156"/>
        <v>72142</v>
      </c>
      <c r="B9988" s="254" t="s">
        <v>10349</v>
      </c>
    </row>
    <row r="9989" spans="1:2">
      <c r="A9989" t="str">
        <f t="shared" si="156"/>
        <v>72143</v>
      </c>
      <c r="B9989" s="254" t="s">
        <v>10350</v>
      </c>
    </row>
    <row r="9990" spans="1:2">
      <c r="A9990" t="str">
        <f t="shared" si="156"/>
        <v>72144</v>
      </c>
      <c r="B9990" s="254" t="s">
        <v>10351</v>
      </c>
    </row>
    <row r="9991" spans="1:2">
      <c r="A9991" t="str">
        <f t="shared" si="156"/>
        <v>72146</v>
      </c>
      <c r="B9991" s="254" t="s">
        <v>10352</v>
      </c>
    </row>
    <row r="9992" spans="1:2">
      <c r="A9992" t="str">
        <f t="shared" si="156"/>
        <v>72147</v>
      </c>
      <c r="B9992" s="254" t="s">
        <v>10353</v>
      </c>
    </row>
    <row r="9993" spans="1:2">
      <c r="A9993" t="str">
        <f t="shared" si="156"/>
        <v>72148</v>
      </c>
      <c r="B9993" s="254" t="s">
        <v>10354</v>
      </c>
    </row>
    <row r="9994" spans="1:2">
      <c r="A9994" t="str">
        <f t="shared" si="156"/>
        <v>72149</v>
      </c>
      <c r="B9994" s="254" t="s">
        <v>10355</v>
      </c>
    </row>
    <row r="9995" spans="1:2">
      <c r="A9995" t="str">
        <f t="shared" si="156"/>
        <v>72150</v>
      </c>
      <c r="B9995" s="254" t="s">
        <v>10356</v>
      </c>
    </row>
    <row r="9996" spans="1:2">
      <c r="A9996" t="str">
        <f t="shared" si="156"/>
        <v>72151</v>
      </c>
      <c r="B9996" s="254" t="s">
        <v>10357</v>
      </c>
    </row>
    <row r="9997" spans="1:2">
      <c r="A9997" t="str">
        <f t="shared" si="156"/>
        <v>72152</v>
      </c>
      <c r="B9997" s="254" t="s">
        <v>10358</v>
      </c>
    </row>
    <row r="9998" spans="1:2">
      <c r="A9998" t="str">
        <f t="shared" si="156"/>
        <v>72153</v>
      </c>
      <c r="B9998" s="254" t="s">
        <v>10359</v>
      </c>
    </row>
    <row r="9999" spans="1:2">
      <c r="A9999" t="str">
        <f t="shared" si="156"/>
        <v>72154</v>
      </c>
      <c r="B9999" s="254" t="s">
        <v>10360</v>
      </c>
    </row>
    <row r="10000" spans="1:2">
      <c r="A10000" t="str">
        <f t="shared" si="156"/>
        <v>72156</v>
      </c>
      <c r="B10000" s="254" t="s">
        <v>10361</v>
      </c>
    </row>
    <row r="10001" spans="1:2">
      <c r="A10001" t="str">
        <f t="shared" si="156"/>
        <v>72157</v>
      </c>
      <c r="B10001" s="254" t="s">
        <v>10362</v>
      </c>
    </row>
    <row r="10002" spans="1:2">
      <c r="A10002" t="str">
        <f t="shared" si="156"/>
        <v>72158</v>
      </c>
      <c r="B10002" s="254" t="s">
        <v>10363</v>
      </c>
    </row>
    <row r="10003" spans="1:2">
      <c r="A10003" t="str">
        <f t="shared" si="156"/>
        <v>72159</v>
      </c>
      <c r="B10003" s="254" t="s">
        <v>10364</v>
      </c>
    </row>
    <row r="10004" spans="1:2">
      <c r="A10004" t="str">
        <f t="shared" si="156"/>
        <v>72160</v>
      </c>
      <c r="B10004" s="254" t="s">
        <v>10365</v>
      </c>
    </row>
    <row r="10005" spans="1:2">
      <c r="A10005" t="str">
        <f t="shared" si="156"/>
        <v>72161</v>
      </c>
      <c r="B10005" s="254" t="s">
        <v>10366</v>
      </c>
    </row>
    <row r="10006" spans="1:2">
      <c r="A10006" t="str">
        <f t="shared" si="156"/>
        <v>72162</v>
      </c>
      <c r="B10006" s="254" t="s">
        <v>10367</v>
      </c>
    </row>
    <row r="10007" spans="1:2">
      <c r="A10007" t="str">
        <f t="shared" si="156"/>
        <v>72163</v>
      </c>
      <c r="B10007" s="254" t="s">
        <v>10368</v>
      </c>
    </row>
    <row r="10008" spans="1:2">
      <c r="A10008" t="str">
        <f t="shared" si="156"/>
        <v>72164</v>
      </c>
      <c r="B10008" s="254" t="s">
        <v>10369</v>
      </c>
    </row>
    <row r="10009" spans="1:2">
      <c r="A10009" t="str">
        <f t="shared" si="156"/>
        <v>72165</v>
      </c>
      <c r="B10009" s="254" t="s">
        <v>10370</v>
      </c>
    </row>
    <row r="10010" spans="1:2">
      <c r="A10010" t="str">
        <f t="shared" si="156"/>
        <v>72166</v>
      </c>
      <c r="B10010" s="254" t="s">
        <v>10371</v>
      </c>
    </row>
    <row r="10011" spans="1:2">
      <c r="A10011" t="str">
        <f t="shared" si="156"/>
        <v>72167</v>
      </c>
      <c r="B10011" s="254" t="s">
        <v>10372</v>
      </c>
    </row>
    <row r="10012" spans="1:2">
      <c r="A10012" t="str">
        <f t="shared" si="156"/>
        <v>72169</v>
      </c>
      <c r="B10012" s="254" t="s">
        <v>10373</v>
      </c>
    </row>
    <row r="10013" spans="1:2">
      <c r="A10013" t="str">
        <f t="shared" si="156"/>
        <v>72170</v>
      </c>
      <c r="B10013" s="254" t="s">
        <v>10374</v>
      </c>
    </row>
    <row r="10014" spans="1:2">
      <c r="A10014" t="str">
        <f t="shared" si="156"/>
        <v>72171</v>
      </c>
      <c r="B10014" s="254" t="s">
        <v>10375</v>
      </c>
    </row>
    <row r="10015" spans="1:2">
      <c r="A10015" t="str">
        <f t="shared" si="156"/>
        <v>72172</v>
      </c>
      <c r="B10015" s="254" t="s">
        <v>10376</v>
      </c>
    </row>
    <row r="10016" spans="1:2">
      <c r="A10016" t="str">
        <f t="shared" si="156"/>
        <v>72173</v>
      </c>
      <c r="B10016" s="254" t="s">
        <v>10377</v>
      </c>
    </row>
    <row r="10017" spans="1:2">
      <c r="A10017" t="str">
        <f t="shared" si="156"/>
        <v>72174</v>
      </c>
      <c r="B10017" s="254" t="s">
        <v>10378</v>
      </c>
    </row>
    <row r="10018" spans="1:2">
      <c r="A10018" t="str">
        <f t="shared" si="156"/>
        <v>72175</v>
      </c>
      <c r="B10018" s="254" t="s">
        <v>10379</v>
      </c>
    </row>
    <row r="10019" spans="1:2">
      <c r="A10019" t="str">
        <f t="shared" si="156"/>
        <v>72176</v>
      </c>
      <c r="B10019" s="254" t="s">
        <v>10380</v>
      </c>
    </row>
    <row r="10020" spans="1:2">
      <c r="A10020" t="str">
        <f t="shared" si="156"/>
        <v>72177</v>
      </c>
      <c r="B10020" s="254" t="s">
        <v>10381</v>
      </c>
    </row>
    <row r="10021" spans="1:2">
      <c r="A10021" t="str">
        <f t="shared" si="156"/>
        <v>72178</v>
      </c>
      <c r="B10021" s="254" t="s">
        <v>10382</v>
      </c>
    </row>
    <row r="10022" spans="1:2">
      <c r="A10022" t="str">
        <f t="shared" si="156"/>
        <v>72179</v>
      </c>
      <c r="B10022" s="254" t="s">
        <v>10383</v>
      </c>
    </row>
    <row r="10023" spans="1:2">
      <c r="A10023" t="str">
        <f t="shared" si="156"/>
        <v>72180</v>
      </c>
      <c r="B10023" s="254" t="s">
        <v>10384</v>
      </c>
    </row>
    <row r="10024" spans="1:2">
      <c r="A10024" t="str">
        <f t="shared" si="156"/>
        <v>72181</v>
      </c>
      <c r="B10024" s="254" t="s">
        <v>10385</v>
      </c>
    </row>
    <row r="10025" spans="1:2">
      <c r="A10025" t="str">
        <f t="shared" si="156"/>
        <v>72182</v>
      </c>
      <c r="B10025" s="254" t="s">
        <v>10386</v>
      </c>
    </row>
    <row r="10026" spans="1:2">
      <c r="A10026" t="str">
        <f t="shared" si="156"/>
        <v>72183</v>
      </c>
      <c r="B10026" s="254" t="s">
        <v>10387</v>
      </c>
    </row>
    <row r="10027" spans="1:2">
      <c r="A10027" t="str">
        <f t="shared" si="156"/>
        <v>72184</v>
      </c>
      <c r="B10027" s="254" t="s">
        <v>10388</v>
      </c>
    </row>
    <row r="10028" spans="1:2">
      <c r="A10028" t="str">
        <f t="shared" si="156"/>
        <v>72185</v>
      </c>
      <c r="B10028" s="254" t="s">
        <v>10389</v>
      </c>
    </row>
    <row r="10029" spans="1:2">
      <c r="A10029" t="str">
        <f t="shared" si="156"/>
        <v>72186</v>
      </c>
      <c r="B10029" s="254" t="s">
        <v>10390</v>
      </c>
    </row>
    <row r="10030" spans="1:2">
      <c r="A10030" t="str">
        <f t="shared" si="156"/>
        <v>72188</v>
      </c>
      <c r="B10030" s="254" t="s">
        <v>10391</v>
      </c>
    </row>
    <row r="10031" spans="1:2">
      <c r="A10031" t="str">
        <f t="shared" si="156"/>
        <v>72189</v>
      </c>
      <c r="B10031" s="254" t="s">
        <v>10392</v>
      </c>
    </row>
    <row r="10032" spans="1:2">
      <c r="A10032" t="str">
        <f t="shared" si="156"/>
        <v>72191</v>
      </c>
      <c r="B10032" s="254" t="s">
        <v>10393</v>
      </c>
    </row>
    <row r="10033" spans="1:2">
      <c r="A10033" t="str">
        <f t="shared" si="156"/>
        <v>72192</v>
      </c>
      <c r="B10033" s="254" t="s">
        <v>10394</v>
      </c>
    </row>
    <row r="10034" spans="1:2">
      <c r="A10034" t="str">
        <f t="shared" si="156"/>
        <v>72193</v>
      </c>
      <c r="B10034" s="254" t="s">
        <v>10395</v>
      </c>
    </row>
    <row r="10035" spans="1:2">
      <c r="A10035" t="str">
        <f t="shared" si="156"/>
        <v>72194</v>
      </c>
      <c r="B10035" s="254" t="s">
        <v>10396</v>
      </c>
    </row>
    <row r="10036" spans="1:2">
      <c r="A10036" t="str">
        <f t="shared" si="156"/>
        <v>72195</v>
      </c>
      <c r="B10036" s="254" t="s">
        <v>10397</v>
      </c>
    </row>
    <row r="10037" spans="1:2">
      <c r="A10037" t="str">
        <f t="shared" si="156"/>
        <v>72196</v>
      </c>
      <c r="B10037" s="254" t="s">
        <v>10398</v>
      </c>
    </row>
    <row r="10038" spans="1:2">
      <c r="A10038" t="str">
        <f t="shared" si="156"/>
        <v>72197</v>
      </c>
      <c r="B10038" s="254" t="s">
        <v>10399</v>
      </c>
    </row>
    <row r="10039" spans="1:2">
      <c r="A10039" t="str">
        <f t="shared" si="156"/>
        <v>72198</v>
      </c>
      <c r="B10039" s="254" t="s">
        <v>10400</v>
      </c>
    </row>
    <row r="10040" spans="1:2">
      <c r="A10040" t="str">
        <f t="shared" si="156"/>
        <v>72199</v>
      </c>
      <c r="B10040" s="254" t="s">
        <v>10401</v>
      </c>
    </row>
    <row r="10041" spans="1:2">
      <c r="A10041" t="str">
        <f t="shared" si="156"/>
        <v>72200</v>
      </c>
      <c r="B10041" s="254" t="s">
        <v>10402</v>
      </c>
    </row>
    <row r="10042" spans="1:2">
      <c r="A10042" t="str">
        <f t="shared" si="156"/>
        <v>72201</v>
      </c>
      <c r="B10042" s="254" t="s">
        <v>10403</v>
      </c>
    </row>
    <row r="10043" spans="1:2">
      <c r="A10043" t="str">
        <f t="shared" si="156"/>
        <v>72202</v>
      </c>
      <c r="B10043" s="254" t="s">
        <v>10404</v>
      </c>
    </row>
    <row r="10044" spans="1:2">
      <c r="A10044" t="str">
        <f t="shared" si="156"/>
        <v>72203</v>
      </c>
      <c r="B10044" s="254" t="s">
        <v>10405</v>
      </c>
    </row>
    <row r="10045" spans="1:2">
      <c r="A10045" t="str">
        <f t="shared" si="156"/>
        <v>72204</v>
      </c>
      <c r="B10045" s="254" t="s">
        <v>10406</v>
      </c>
    </row>
    <row r="10046" spans="1:2">
      <c r="A10046" t="str">
        <f t="shared" si="156"/>
        <v>72205</v>
      </c>
      <c r="B10046" s="254" t="s">
        <v>10407</v>
      </c>
    </row>
    <row r="10047" spans="1:2">
      <c r="A10047" t="str">
        <f t="shared" si="156"/>
        <v>72206</v>
      </c>
      <c r="B10047" s="254" t="s">
        <v>10408</v>
      </c>
    </row>
    <row r="10048" spans="1:2">
      <c r="A10048" t="str">
        <f t="shared" si="156"/>
        <v>72207</v>
      </c>
      <c r="B10048" s="254" t="s">
        <v>10409</v>
      </c>
    </row>
    <row r="10049" spans="1:2">
      <c r="A10049" t="str">
        <f t="shared" si="156"/>
        <v>72209</v>
      </c>
      <c r="B10049" s="254" t="s">
        <v>10410</v>
      </c>
    </row>
    <row r="10050" spans="1:2">
      <c r="A10050" t="str">
        <f t="shared" si="156"/>
        <v>72210</v>
      </c>
      <c r="B10050" s="254" t="s">
        <v>10411</v>
      </c>
    </row>
    <row r="10051" spans="1:2">
      <c r="A10051" t="str">
        <f t="shared" ref="A10051:A10114" si="157">LEFT(B10051,5)</f>
        <v>72211</v>
      </c>
      <c r="B10051" s="254" t="s">
        <v>10412</v>
      </c>
    </row>
    <row r="10052" spans="1:2">
      <c r="A10052" t="str">
        <f t="shared" si="157"/>
        <v>72213</v>
      </c>
      <c r="B10052" s="254" t="s">
        <v>10413</v>
      </c>
    </row>
    <row r="10053" spans="1:2">
      <c r="A10053" t="str">
        <f t="shared" si="157"/>
        <v>72214</v>
      </c>
      <c r="B10053" s="254" t="s">
        <v>10414</v>
      </c>
    </row>
    <row r="10054" spans="1:2">
      <c r="A10054" t="str">
        <f t="shared" si="157"/>
        <v>72215</v>
      </c>
      <c r="B10054" s="254" t="s">
        <v>10415</v>
      </c>
    </row>
    <row r="10055" spans="1:2">
      <c r="A10055" t="str">
        <f t="shared" si="157"/>
        <v>72216</v>
      </c>
      <c r="B10055" s="254" t="s">
        <v>10416</v>
      </c>
    </row>
    <row r="10056" spans="1:2">
      <c r="A10056" t="str">
        <f t="shared" si="157"/>
        <v>72217</v>
      </c>
      <c r="B10056" s="254" t="s">
        <v>10417</v>
      </c>
    </row>
    <row r="10057" spans="1:2">
      <c r="A10057" t="str">
        <f t="shared" si="157"/>
        <v>72218</v>
      </c>
      <c r="B10057" s="254" t="s">
        <v>10418</v>
      </c>
    </row>
    <row r="10058" spans="1:2">
      <c r="A10058" t="str">
        <f t="shared" si="157"/>
        <v>72220</v>
      </c>
      <c r="B10058" s="254" t="s">
        <v>10419</v>
      </c>
    </row>
    <row r="10059" spans="1:2">
      <c r="A10059" t="str">
        <f t="shared" si="157"/>
        <v>72221</v>
      </c>
      <c r="B10059" s="254" t="s">
        <v>10420</v>
      </c>
    </row>
    <row r="10060" spans="1:2">
      <c r="A10060" t="str">
        <f t="shared" si="157"/>
        <v>72224</v>
      </c>
      <c r="B10060" s="254" t="s">
        <v>10421</v>
      </c>
    </row>
    <row r="10061" spans="1:2">
      <c r="A10061" t="str">
        <f t="shared" si="157"/>
        <v>72225</v>
      </c>
      <c r="B10061" s="254" t="s">
        <v>10422</v>
      </c>
    </row>
    <row r="10062" spans="1:2">
      <c r="A10062" t="str">
        <f t="shared" si="157"/>
        <v>72226</v>
      </c>
      <c r="B10062" s="254" t="s">
        <v>10423</v>
      </c>
    </row>
    <row r="10063" spans="1:2">
      <c r="A10063" t="str">
        <f t="shared" si="157"/>
        <v>72227</v>
      </c>
      <c r="B10063" s="254" t="s">
        <v>10424</v>
      </c>
    </row>
    <row r="10064" spans="1:2">
      <c r="A10064" t="str">
        <f t="shared" si="157"/>
        <v>72228</v>
      </c>
      <c r="B10064" s="254" t="s">
        <v>10425</v>
      </c>
    </row>
    <row r="10065" spans="1:2">
      <c r="A10065" t="str">
        <f t="shared" si="157"/>
        <v>72229</v>
      </c>
      <c r="B10065" s="254" t="s">
        <v>10426</v>
      </c>
    </row>
    <row r="10066" spans="1:2">
      <c r="A10066" t="str">
        <f t="shared" si="157"/>
        <v>72230</v>
      </c>
      <c r="B10066" s="254" t="s">
        <v>10427</v>
      </c>
    </row>
    <row r="10067" spans="1:2">
      <c r="A10067" t="str">
        <f t="shared" si="157"/>
        <v>72231</v>
      </c>
      <c r="B10067" s="254" t="s">
        <v>10428</v>
      </c>
    </row>
    <row r="10068" spans="1:2">
      <c r="A10068" t="str">
        <f t="shared" si="157"/>
        <v>72232</v>
      </c>
      <c r="B10068" s="254" t="s">
        <v>10429</v>
      </c>
    </row>
    <row r="10069" spans="1:2">
      <c r="A10069" t="str">
        <f t="shared" si="157"/>
        <v>72233</v>
      </c>
      <c r="B10069" s="254" t="s">
        <v>10430</v>
      </c>
    </row>
    <row r="10070" spans="1:2">
      <c r="A10070" t="str">
        <f t="shared" si="157"/>
        <v>72234</v>
      </c>
      <c r="B10070" s="254" t="s">
        <v>10431</v>
      </c>
    </row>
    <row r="10071" spans="1:2">
      <c r="A10071" t="str">
        <f t="shared" si="157"/>
        <v>72235</v>
      </c>
      <c r="B10071" s="254" t="s">
        <v>10432</v>
      </c>
    </row>
    <row r="10072" spans="1:2">
      <c r="A10072" t="str">
        <f t="shared" si="157"/>
        <v>72236</v>
      </c>
      <c r="B10072" s="254" t="s">
        <v>10433</v>
      </c>
    </row>
    <row r="10073" spans="1:2">
      <c r="A10073" t="str">
        <f t="shared" si="157"/>
        <v>72237</v>
      </c>
      <c r="B10073" s="254" t="s">
        <v>10434</v>
      </c>
    </row>
    <row r="10074" spans="1:2">
      <c r="A10074" t="str">
        <f t="shared" si="157"/>
        <v>72238</v>
      </c>
      <c r="B10074" s="254" t="s">
        <v>10435</v>
      </c>
    </row>
    <row r="10075" spans="1:2">
      <c r="A10075" t="str">
        <f t="shared" si="157"/>
        <v>72240</v>
      </c>
      <c r="B10075" s="254" t="s">
        <v>10436</v>
      </c>
    </row>
    <row r="10076" spans="1:2">
      <c r="A10076" t="str">
        <f t="shared" si="157"/>
        <v>72241</v>
      </c>
      <c r="B10076" s="254" t="s">
        <v>10437</v>
      </c>
    </row>
    <row r="10077" spans="1:2">
      <c r="A10077" t="str">
        <f t="shared" si="157"/>
        <v>72243</v>
      </c>
      <c r="B10077" s="254" t="s">
        <v>10438</v>
      </c>
    </row>
    <row r="10078" spans="1:2">
      <c r="A10078" t="str">
        <f t="shared" si="157"/>
        <v>72245</v>
      </c>
      <c r="B10078" s="254" t="s">
        <v>10439</v>
      </c>
    </row>
    <row r="10079" spans="1:2">
      <c r="A10079" t="str">
        <f t="shared" si="157"/>
        <v>72246</v>
      </c>
      <c r="B10079" s="254" t="s">
        <v>10440</v>
      </c>
    </row>
    <row r="10080" spans="1:2">
      <c r="A10080" t="str">
        <f t="shared" si="157"/>
        <v>72247</v>
      </c>
      <c r="B10080" s="254" t="s">
        <v>10441</v>
      </c>
    </row>
    <row r="10081" spans="1:2">
      <c r="A10081" t="str">
        <f t="shared" si="157"/>
        <v>72248</v>
      </c>
      <c r="B10081" s="254" t="s">
        <v>10442</v>
      </c>
    </row>
    <row r="10082" spans="1:2">
      <c r="A10082" t="str">
        <f t="shared" si="157"/>
        <v>72250</v>
      </c>
      <c r="B10082" s="254" t="s">
        <v>10443</v>
      </c>
    </row>
    <row r="10083" spans="1:2">
      <c r="A10083" t="str">
        <f t="shared" si="157"/>
        <v>72251</v>
      </c>
      <c r="B10083" s="254" t="s">
        <v>10444</v>
      </c>
    </row>
    <row r="10084" spans="1:2">
      <c r="A10084" t="str">
        <f t="shared" si="157"/>
        <v>72252</v>
      </c>
      <c r="B10084" s="254" t="s">
        <v>10445</v>
      </c>
    </row>
    <row r="10085" spans="1:2">
      <c r="A10085" t="str">
        <f t="shared" si="157"/>
        <v>72253</v>
      </c>
      <c r="B10085" s="254" t="s">
        <v>10446</v>
      </c>
    </row>
    <row r="10086" spans="1:2">
      <c r="A10086" t="str">
        <f t="shared" si="157"/>
        <v>72255</v>
      </c>
      <c r="B10086" s="254" t="s">
        <v>10447</v>
      </c>
    </row>
    <row r="10087" spans="1:2">
      <c r="A10087" t="str">
        <f t="shared" si="157"/>
        <v>72256</v>
      </c>
      <c r="B10087" s="254" t="s">
        <v>10448</v>
      </c>
    </row>
    <row r="10088" spans="1:2">
      <c r="A10088" t="str">
        <f t="shared" si="157"/>
        <v>72258</v>
      </c>
      <c r="B10088" s="254" t="s">
        <v>10449</v>
      </c>
    </row>
    <row r="10089" spans="1:2">
      <c r="A10089" t="str">
        <f t="shared" si="157"/>
        <v>72260</v>
      </c>
      <c r="B10089" s="254" t="s">
        <v>10450</v>
      </c>
    </row>
    <row r="10090" spans="1:2">
      <c r="A10090" t="str">
        <f t="shared" si="157"/>
        <v>72261</v>
      </c>
      <c r="B10090" s="254" t="s">
        <v>10451</v>
      </c>
    </row>
    <row r="10091" spans="1:2">
      <c r="A10091" t="str">
        <f t="shared" si="157"/>
        <v>72262</v>
      </c>
      <c r="B10091" s="254" t="s">
        <v>10452</v>
      </c>
    </row>
    <row r="10092" spans="1:2">
      <c r="A10092" t="str">
        <f t="shared" si="157"/>
        <v>72263</v>
      </c>
      <c r="B10092" s="254" t="s">
        <v>10453</v>
      </c>
    </row>
    <row r="10093" spans="1:2">
      <c r="A10093" t="str">
        <f t="shared" si="157"/>
        <v>72264</v>
      </c>
      <c r="B10093" s="254" t="s">
        <v>10454</v>
      </c>
    </row>
    <row r="10094" spans="1:2">
      <c r="A10094" t="str">
        <f t="shared" si="157"/>
        <v>72265</v>
      </c>
      <c r="B10094" s="254" t="s">
        <v>10455</v>
      </c>
    </row>
    <row r="10095" spans="1:2">
      <c r="A10095" t="str">
        <f t="shared" si="157"/>
        <v>72266</v>
      </c>
      <c r="B10095" s="254" t="s">
        <v>10456</v>
      </c>
    </row>
    <row r="10096" spans="1:2">
      <c r="A10096" t="str">
        <f t="shared" si="157"/>
        <v>72267</v>
      </c>
      <c r="B10096" s="254" t="s">
        <v>10457</v>
      </c>
    </row>
    <row r="10097" spans="1:2">
      <c r="A10097" t="str">
        <f t="shared" si="157"/>
        <v>72268</v>
      </c>
      <c r="B10097" s="254" t="s">
        <v>10458</v>
      </c>
    </row>
    <row r="10098" spans="1:2">
      <c r="A10098" t="str">
        <f t="shared" si="157"/>
        <v>72269</v>
      </c>
      <c r="B10098" s="254" t="s">
        <v>10459</v>
      </c>
    </row>
    <row r="10099" spans="1:2">
      <c r="A10099" t="str">
        <f t="shared" si="157"/>
        <v>72270</v>
      </c>
      <c r="B10099" s="254" t="s">
        <v>10460</v>
      </c>
    </row>
    <row r="10100" spans="1:2">
      <c r="A10100" t="str">
        <f t="shared" si="157"/>
        <v>72271</v>
      </c>
      <c r="B10100" s="254" t="s">
        <v>10461</v>
      </c>
    </row>
    <row r="10101" spans="1:2">
      <c r="A10101" t="str">
        <f t="shared" si="157"/>
        <v>72272</v>
      </c>
      <c r="B10101" s="254" t="s">
        <v>10462</v>
      </c>
    </row>
    <row r="10102" spans="1:2">
      <c r="A10102" t="str">
        <f t="shared" si="157"/>
        <v>72273</v>
      </c>
      <c r="B10102" s="254" t="s">
        <v>10463</v>
      </c>
    </row>
    <row r="10103" spans="1:2">
      <c r="A10103" t="str">
        <f t="shared" si="157"/>
        <v>72274</v>
      </c>
      <c r="B10103" s="254" t="s">
        <v>10464</v>
      </c>
    </row>
    <row r="10104" spans="1:2">
      <c r="A10104" t="str">
        <f t="shared" si="157"/>
        <v>72275</v>
      </c>
      <c r="B10104" s="254" t="s">
        <v>10465</v>
      </c>
    </row>
    <row r="10105" spans="1:2">
      <c r="A10105" t="str">
        <f t="shared" si="157"/>
        <v>72276</v>
      </c>
      <c r="B10105" s="254" t="s">
        <v>10466</v>
      </c>
    </row>
    <row r="10106" spans="1:2">
      <c r="A10106" t="str">
        <f t="shared" si="157"/>
        <v>72277</v>
      </c>
      <c r="B10106" s="254" t="s">
        <v>10467</v>
      </c>
    </row>
    <row r="10107" spans="1:2">
      <c r="A10107" t="str">
        <f t="shared" si="157"/>
        <v>72278</v>
      </c>
      <c r="B10107" s="254" t="s">
        <v>10468</v>
      </c>
    </row>
    <row r="10108" spans="1:2">
      <c r="A10108" t="str">
        <f t="shared" si="157"/>
        <v>72279</v>
      </c>
      <c r="B10108" s="254" t="s">
        <v>10469</v>
      </c>
    </row>
    <row r="10109" spans="1:2">
      <c r="A10109" t="str">
        <f t="shared" si="157"/>
        <v>72280</v>
      </c>
      <c r="B10109" s="254" t="s">
        <v>10470</v>
      </c>
    </row>
    <row r="10110" spans="1:2">
      <c r="A10110" t="str">
        <f t="shared" si="157"/>
        <v>72281</v>
      </c>
      <c r="B10110" s="254" t="s">
        <v>10471</v>
      </c>
    </row>
    <row r="10111" spans="1:2">
      <c r="A10111" t="str">
        <f t="shared" si="157"/>
        <v>72282</v>
      </c>
      <c r="B10111" s="254" t="s">
        <v>10472</v>
      </c>
    </row>
    <row r="10112" spans="1:2">
      <c r="A10112" t="str">
        <f t="shared" si="157"/>
        <v>72283</v>
      </c>
      <c r="B10112" s="254" t="s">
        <v>10473</v>
      </c>
    </row>
    <row r="10113" spans="1:2">
      <c r="A10113" t="str">
        <f t="shared" si="157"/>
        <v>72284</v>
      </c>
      <c r="B10113" s="254" t="s">
        <v>10474</v>
      </c>
    </row>
    <row r="10114" spans="1:2">
      <c r="A10114" t="str">
        <f t="shared" si="157"/>
        <v>72286</v>
      </c>
      <c r="B10114" s="254" t="s">
        <v>10475</v>
      </c>
    </row>
    <row r="10115" spans="1:2">
      <c r="A10115" t="str">
        <f t="shared" ref="A10115:A10178" si="158">LEFT(B10115,5)</f>
        <v>72287</v>
      </c>
      <c r="B10115" s="254" t="s">
        <v>10476</v>
      </c>
    </row>
    <row r="10116" spans="1:2">
      <c r="A10116" t="str">
        <f t="shared" si="158"/>
        <v>72288</v>
      </c>
      <c r="B10116" s="254" t="s">
        <v>10477</v>
      </c>
    </row>
    <row r="10117" spans="1:2">
      <c r="A10117" t="str">
        <f t="shared" si="158"/>
        <v>72289</v>
      </c>
      <c r="B10117" s="254" t="s">
        <v>10478</v>
      </c>
    </row>
    <row r="10118" spans="1:2">
      <c r="A10118" t="str">
        <f t="shared" si="158"/>
        <v>72290</v>
      </c>
      <c r="B10118" s="254" t="s">
        <v>10479</v>
      </c>
    </row>
    <row r="10119" spans="1:2">
      <c r="A10119" t="str">
        <f t="shared" si="158"/>
        <v>72291</v>
      </c>
      <c r="B10119" s="254" t="s">
        <v>10480</v>
      </c>
    </row>
    <row r="10120" spans="1:2">
      <c r="A10120" t="str">
        <f t="shared" si="158"/>
        <v>72292</v>
      </c>
      <c r="B10120" s="254" t="s">
        <v>10481</v>
      </c>
    </row>
    <row r="10121" spans="1:2">
      <c r="A10121" t="str">
        <f t="shared" si="158"/>
        <v>72293</v>
      </c>
      <c r="B10121" s="254" t="s">
        <v>10482</v>
      </c>
    </row>
    <row r="10122" spans="1:2">
      <c r="A10122" t="str">
        <f t="shared" si="158"/>
        <v>72294</v>
      </c>
      <c r="B10122" s="254" t="s">
        <v>10483</v>
      </c>
    </row>
    <row r="10123" spans="1:2">
      <c r="A10123" t="str">
        <f t="shared" si="158"/>
        <v>72295</v>
      </c>
      <c r="B10123" s="254" t="s">
        <v>10484</v>
      </c>
    </row>
    <row r="10124" spans="1:2">
      <c r="A10124" t="str">
        <f t="shared" si="158"/>
        <v>72296</v>
      </c>
      <c r="B10124" s="254" t="s">
        <v>10485</v>
      </c>
    </row>
    <row r="10125" spans="1:2">
      <c r="A10125" t="str">
        <f t="shared" si="158"/>
        <v>72297</v>
      </c>
      <c r="B10125" s="254" t="s">
        <v>10486</v>
      </c>
    </row>
    <row r="10126" spans="1:2">
      <c r="A10126" t="str">
        <f t="shared" si="158"/>
        <v>72298</v>
      </c>
      <c r="B10126" s="254" t="s">
        <v>10487</v>
      </c>
    </row>
    <row r="10127" spans="1:2">
      <c r="A10127" t="str">
        <f t="shared" si="158"/>
        <v>72299</v>
      </c>
      <c r="B10127" s="254" t="s">
        <v>10488</v>
      </c>
    </row>
    <row r="10128" spans="1:2">
      <c r="A10128" t="str">
        <f t="shared" si="158"/>
        <v>72300</v>
      </c>
      <c r="B10128" s="254" t="s">
        <v>10489</v>
      </c>
    </row>
    <row r="10129" spans="1:2">
      <c r="A10129" t="str">
        <f t="shared" si="158"/>
        <v>72301</v>
      </c>
      <c r="B10129" s="254" t="s">
        <v>10490</v>
      </c>
    </row>
    <row r="10130" spans="1:2">
      <c r="A10130" t="str">
        <f t="shared" si="158"/>
        <v>72302</v>
      </c>
      <c r="B10130" s="254" t="s">
        <v>10491</v>
      </c>
    </row>
    <row r="10131" spans="1:2">
      <c r="A10131" t="str">
        <f t="shared" si="158"/>
        <v>72303</v>
      </c>
      <c r="B10131" s="254" t="s">
        <v>10492</v>
      </c>
    </row>
    <row r="10132" spans="1:2">
      <c r="A10132" t="str">
        <f t="shared" si="158"/>
        <v>72304</v>
      </c>
      <c r="B10132" s="254" t="s">
        <v>10493</v>
      </c>
    </row>
    <row r="10133" spans="1:2">
      <c r="A10133" t="str">
        <f t="shared" si="158"/>
        <v>72305</v>
      </c>
      <c r="B10133" s="254" t="s">
        <v>10494</v>
      </c>
    </row>
    <row r="10134" spans="1:2">
      <c r="A10134" t="str">
        <f t="shared" si="158"/>
        <v>72306</v>
      </c>
      <c r="B10134" s="254" t="s">
        <v>10495</v>
      </c>
    </row>
    <row r="10135" spans="1:2">
      <c r="A10135" t="str">
        <f t="shared" si="158"/>
        <v>72308</v>
      </c>
      <c r="B10135" s="254" t="s">
        <v>10496</v>
      </c>
    </row>
    <row r="10136" spans="1:2">
      <c r="A10136" t="str">
        <f t="shared" si="158"/>
        <v>72309</v>
      </c>
      <c r="B10136" s="254" t="s">
        <v>10497</v>
      </c>
    </row>
    <row r="10137" spans="1:2">
      <c r="A10137" t="str">
        <f t="shared" si="158"/>
        <v>72310</v>
      </c>
      <c r="B10137" s="254" t="s">
        <v>10498</v>
      </c>
    </row>
    <row r="10138" spans="1:2">
      <c r="A10138" t="str">
        <f t="shared" si="158"/>
        <v>72313</v>
      </c>
      <c r="B10138" s="254" t="s">
        <v>10499</v>
      </c>
    </row>
    <row r="10139" spans="1:2">
      <c r="A10139" t="str">
        <f t="shared" si="158"/>
        <v>72314</v>
      </c>
      <c r="B10139" s="254" t="s">
        <v>10500</v>
      </c>
    </row>
    <row r="10140" spans="1:2">
      <c r="A10140" t="str">
        <f t="shared" si="158"/>
        <v>72315</v>
      </c>
      <c r="B10140" s="254" t="s">
        <v>10501</v>
      </c>
    </row>
    <row r="10141" spans="1:2">
      <c r="A10141" t="str">
        <f t="shared" si="158"/>
        <v>72321</v>
      </c>
      <c r="B10141" s="254" t="s">
        <v>10502</v>
      </c>
    </row>
    <row r="10142" spans="1:2">
      <c r="A10142" t="str">
        <f t="shared" si="158"/>
        <v>72323</v>
      </c>
      <c r="B10142" s="254" t="s">
        <v>10503</v>
      </c>
    </row>
    <row r="10143" spans="1:2">
      <c r="A10143" t="str">
        <f t="shared" si="158"/>
        <v>72325</v>
      </c>
      <c r="B10143" s="254" t="s">
        <v>10504</v>
      </c>
    </row>
    <row r="10144" spans="1:2">
      <c r="A10144" t="str">
        <f t="shared" si="158"/>
        <v>72326</v>
      </c>
      <c r="B10144" s="254" t="s">
        <v>10505</v>
      </c>
    </row>
    <row r="10145" spans="1:2">
      <c r="A10145" t="str">
        <f t="shared" si="158"/>
        <v>72327</v>
      </c>
      <c r="B10145" s="254" t="s">
        <v>10506</v>
      </c>
    </row>
    <row r="10146" spans="1:2">
      <c r="A10146" t="str">
        <f t="shared" si="158"/>
        <v>72328</v>
      </c>
      <c r="B10146" s="254" t="s">
        <v>10507</v>
      </c>
    </row>
    <row r="10147" spans="1:2">
      <c r="A10147" t="str">
        <f t="shared" si="158"/>
        <v>72331</v>
      </c>
      <c r="B10147" s="254" t="s">
        <v>10508</v>
      </c>
    </row>
    <row r="10148" spans="1:2">
      <c r="A10148" t="str">
        <f t="shared" si="158"/>
        <v>72332</v>
      </c>
      <c r="B10148" s="254" t="s">
        <v>10509</v>
      </c>
    </row>
    <row r="10149" spans="1:2">
      <c r="A10149" t="str">
        <f t="shared" si="158"/>
        <v>72334</v>
      </c>
      <c r="B10149" s="254" t="s">
        <v>10510</v>
      </c>
    </row>
    <row r="10150" spans="1:2">
      <c r="A10150" t="str">
        <f t="shared" si="158"/>
        <v>72335</v>
      </c>
      <c r="B10150" s="254" t="s">
        <v>10511</v>
      </c>
    </row>
    <row r="10151" spans="1:2">
      <c r="A10151" t="str">
        <f t="shared" si="158"/>
        <v>72336</v>
      </c>
      <c r="B10151" s="254" t="s">
        <v>10512</v>
      </c>
    </row>
    <row r="10152" spans="1:2">
      <c r="A10152" t="str">
        <f t="shared" si="158"/>
        <v>72337</v>
      </c>
      <c r="B10152" s="254" t="s">
        <v>10513</v>
      </c>
    </row>
    <row r="10153" spans="1:2">
      <c r="A10153" t="str">
        <f t="shared" si="158"/>
        <v>72338</v>
      </c>
      <c r="B10153" s="254" t="s">
        <v>10514</v>
      </c>
    </row>
    <row r="10154" spans="1:2">
      <c r="A10154" t="str">
        <f t="shared" si="158"/>
        <v>72340</v>
      </c>
      <c r="B10154" s="254" t="s">
        <v>10515</v>
      </c>
    </row>
    <row r="10155" spans="1:2">
      <c r="A10155" t="str">
        <f t="shared" si="158"/>
        <v>72341</v>
      </c>
      <c r="B10155" s="254" t="s">
        <v>10516</v>
      </c>
    </row>
    <row r="10156" spans="1:2">
      <c r="A10156" t="str">
        <f t="shared" si="158"/>
        <v>72342</v>
      </c>
      <c r="B10156" s="254" t="s">
        <v>10517</v>
      </c>
    </row>
    <row r="10157" spans="1:2">
      <c r="A10157" t="str">
        <f t="shared" si="158"/>
        <v>72343</v>
      </c>
      <c r="B10157" s="254" t="s">
        <v>10518</v>
      </c>
    </row>
    <row r="10158" spans="1:2">
      <c r="A10158" t="str">
        <f t="shared" si="158"/>
        <v>72344</v>
      </c>
      <c r="B10158" s="254" t="s">
        <v>10519</v>
      </c>
    </row>
    <row r="10159" spans="1:2">
      <c r="A10159" t="str">
        <f t="shared" si="158"/>
        <v>72345</v>
      </c>
      <c r="B10159" s="254" t="s">
        <v>10520</v>
      </c>
    </row>
    <row r="10160" spans="1:2">
      <c r="A10160" t="str">
        <f t="shared" si="158"/>
        <v>72346</v>
      </c>
      <c r="B10160" s="254" t="s">
        <v>10521</v>
      </c>
    </row>
    <row r="10161" spans="1:2">
      <c r="A10161" t="str">
        <f t="shared" si="158"/>
        <v>72347</v>
      </c>
      <c r="B10161" s="254" t="s">
        <v>10522</v>
      </c>
    </row>
    <row r="10162" spans="1:2">
      <c r="A10162" t="str">
        <f t="shared" si="158"/>
        <v>72348</v>
      </c>
      <c r="B10162" s="254" t="s">
        <v>10523</v>
      </c>
    </row>
    <row r="10163" spans="1:2">
      <c r="A10163" t="str">
        <f t="shared" si="158"/>
        <v>72349</v>
      </c>
      <c r="B10163" s="254" t="s">
        <v>10524</v>
      </c>
    </row>
    <row r="10164" spans="1:2">
      <c r="A10164" t="str">
        <f t="shared" si="158"/>
        <v>72350</v>
      </c>
      <c r="B10164" s="254" t="s">
        <v>10525</v>
      </c>
    </row>
    <row r="10165" spans="1:2">
      <c r="A10165" t="str">
        <f t="shared" si="158"/>
        <v>72351</v>
      </c>
      <c r="B10165" s="254" t="s">
        <v>10526</v>
      </c>
    </row>
    <row r="10166" spans="1:2">
      <c r="A10166" t="str">
        <f t="shared" si="158"/>
        <v>72353</v>
      </c>
      <c r="B10166" s="254" t="s">
        <v>10527</v>
      </c>
    </row>
    <row r="10167" spans="1:2">
      <c r="A10167" t="str">
        <f t="shared" si="158"/>
        <v>72354</v>
      </c>
      <c r="B10167" s="254" t="s">
        <v>10528</v>
      </c>
    </row>
    <row r="10168" spans="1:2">
      <c r="A10168" t="str">
        <f t="shared" si="158"/>
        <v>72355</v>
      </c>
      <c r="B10168" s="254" t="s">
        <v>10529</v>
      </c>
    </row>
    <row r="10169" spans="1:2">
      <c r="A10169" t="str">
        <f t="shared" si="158"/>
        <v>72356</v>
      </c>
      <c r="B10169" s="254" t="s">
        <v>10530</v>
      </c>
    </row>
    <row r="10170" spans="1:2">
      <c r="A10170" t="str">
        <f t="shared" si="158"/>
        <v>72357</v>
      </c>
      <c r="B10170" s="254" t="s">
        <v>10531</v>
      </c>
    </row>
    <row r="10171" spans="1:2">
      <c r="A10171" t="str">
        <f t="shared" si="158"/>
        <v>72358</v>
      </c>
      <c r="B10171" s="254" t="s">
        <v>10532</v>
      </c>
    </row>
    <row r="10172" spans="1:2">
      <c r="A10172" t="str">
        <f t="shared" si="158"/>
        <v>72361</v>
      </c>
      <c r="B10172" s="254" t="s">
        <v>10533</v>
      </c>
    </row>
    <row r="10173" spans="1:2">
      <c r="A10173" t="str">
        <f t="shared" si="158"/>
        <v>72362</v>
      </c>
      <c r="B10173" s="254" t="s">
        <v>10534</v>
      </c>
    </row>
    <row r="10174" spans="1:2">
      <c r="A10174" t="str">
        <f t="shared" si="158"/>
        <v>72363</v>
      </c>
      <c r="B10174" s="254" t="s">
        <v>10535</v>
      </c>
    </row>
    <row r="10175" spans="1:2">
      <c r="A10175" t="str">
        <f t="shared" si="158"/>
        <v>72365</v>
      </c>
      <c r="B10175" s="254" t="s">
        <v>10536</v>
      </c>
    </row>
    <row r="10176" spans="1:2">
      <c r="A10176" t="str">
        <f t="shared" si="158"/>
        <v>72366</v>
      </c>
      <c r="B10176" s="254" t="s">
        <v>10537</v>
      </c>
    </row>
    <row r="10177" spans="1:2">
      <c r="A10177" t="str">
        <f t="shared" si="158"/>
        <v>72367</v>
      </c>
      <c r="B10177" s="254" t="s">
        <v>10538</v>
      </c>
    </row>
    <row r="10178" spans="1:2">
      <c r="A10178" t="str">
        <f t="shared" si="158"/>
        <v>72368</v>
      </c>
      <c r="B10178" s="254" t="s">
        <v>10539</v>
      </c>
    </row>
    <row r="10179" spans="1:2">
      <c r="A10179" t="str">
        <f t="shared" ref="A10179:A10242" si="159">LEFT(B10179,5)</f>
        <v>72369</v>
      </c>
      <c r="B10179" s="254" t="s">
        <v>10540</v>
      </c>
    </row>
    <row r="10180" spans="1:2">
      <c r="A10180" t="str">
        <f t="shared" si="159"/>
        <v>72370</v>
      </c>
      <c r="B10180" s="254" t="s">
        <v>10541</v>
      </c>
    </row>
    <row r="10181" spans="1:2">
      <c r="A10181" t="str">
        <f t="shared" si="159"/>
        <v>72372</v>
      </c>
      <c r="B10181" s="254" t="s">
        <v>10542</v>
      </c>
    </row>
    <row r="10182" spans="1:2">
      <c r="A10182" t="str">
        <f t="shared" si="159"/>
        <v>72374</v>
      </c>
      <c r="B10182" s="254" t="s">
        <v>10543</v>
      </c>
    </row>
    <row r="10183" spans="1:2">
      <c r="A10183" t="str">
        <f t="shared" si="159"/>
        <v>72375</v>
      </c>
      <c r="B10183" s="254" t="s">
        <v>10544</v>
      </c>
    </row>
    <row r="10184" spans="1:2">
      <c r="A10184" t="str">
        <f t="shared" si="159"/>
        <v>72376</v>
      </c>
      <c r="B10184" s="254" t="s">
        <v>10545</v>
      </c>
    </row>
    <row r="10185" spans="1:2">
      <c r="A10185" t="str">
        <f t="shared" si="159"/>
        <v>72377</v>
      </c>
      <c r="B10185" s="254" t="s">
        <v>10546</v>
      </c>
    </row>
    <row r="10186" spans="1:2">
      <c r="A10186" t="str">
        <f t="shared" si="159"/>
        <v>72378</v>
      </c>
      <c r="B10186" s="254" t="s">
        <v>10547</v>
      </c>
    </row>
    <row r="10187" spans="1:2">
      <c r="A10187" t="str">
        <f t="shared" si="159"/>
        <v>72380</v>
      </c>
      <c r="B10187" s="254" t="s">
        <v>10548</v>
      </c>
    </row>
    <row r="10188" spans="1:2">
      <c r="A10188" t="str">
        <f t="shared" si="159"/>
        <v>72381</v>
      </c>
      <c r="B10188" s="254" t="s">
        <v>10549</v>
      </c>
    </row>
    <row r="10189" spans="1:2">
      <c r="A10189" t="str">
        <f t="shared" si="159"/>
        <v>72382</v>
      </c>
      <c r="B10189" s="254" t="s">
        <v>10550</v>
      </c>
    </row>
    <row r="10190" spans="1:2">
      <c r="A10190" t="str">
        <f t="shared" si="159"/>
        <v>72383</v>
      </c>
      <c r="B10190" s="254" t="s">
        <v>10551</v>
      </c>
    </row>
    <row r="10191" spans="1:2">
      <c r="A10191" t="str">
        <f t="shared" si="159"/>
        <v>72384</v>
      </c>
      <c r="B10191" s="254" t="s">
        <v>10552</v>
      </c>
    </row>
    <row r="10192" spans="1:2">
      <c r="A10192" t="str">
        <f t="shared" si="159"/>
        <v>72385</v>
      </c>
      <c r="B10192" s="254" t="s">
        <v>10553</v>
      </c>
    </row>
    <row r="10193" spans="1:2">
      <c r="A10193" t="str">
        <f t="shared" si="159"/>
        <v>72386</v>
      </c>
      <c r="B10193" s="254" t="s">
        <v>10554</v>
      </c>
    </row>
    <row r="10194" spans="1:2">
      <c r="A10194" t="str">
        <f t="shared" si="159"/>
        <v>72387</v>
      </c>
      <c r="B10194" s="254" t="s">
        <v>10555</v>
      </c>
    </row>
    <row r="10195" spans="1:2">
      <c r="A10195" t="str">
        <f t="shared" si="159"/>
        <v>72388</v>
      </c>
      <c r="B10195" s="254" t="s">
        <v>10556</v>
      </c>
    </row>
    <row r="10196" spans="1:2">
      <c r="A10196" t="str">
        <f t="shared" si="159"/>
        <v>72389</v>
      </c>
      <c r="B10196" s="254" t="s">
        <v>10557</v>
      </c>
    </row>
    <row r="10197" spans="1:2">
      <c r="A10197" t="str">
        <f t="shared" si="159"/>
        <v>72390</v>
      </c>
      <c r="B10197" s="254" t="s">
        <v>10558</v>
      </c>
    </row>
    <row r="10198" spans="1:2">
      <c r="A10198" t="str">
        <f t="shared" si="159"/>
        <v>72391</v>
      </c>
      <c r="B10198" s="254" t="s">
        <v>10559</v>
      </c>
    </row>
    <row r="10199" spans="1:2">
      <c r="A10199" t="str">
        <f t="shared" si="159"/>
        <v>72392</v>
      </c>
      <c r="B10199" s="254" t="s">
        <v>10560</v>
      </c>
    </row>
    <row r="10200" spans="1:2">
      <c r="A10200" t="str">
        <f t="shared" si="159"/>
        <v>72393</v>
      </c>
      <c r="B10200" s="254" t="s">
        <v>10561</v>
      </c>
    </row>
    <row r="10201" spans="1:2">
      <c r="A10201" t="str">
        <f t="shared" si="159"/>
        <v>72394</v>
      </c>
      <c r="B10201" s="254" t="s">
        <v>10562</v>
      </c>
    </row>
    <row r="10202" spans="1:2">
      <c r="A10202" t="str">
        <f t="shared" si="159"/>
        <v>72395</v>
      </c>
      <c r="B10202" s="254" t="s">
        <v>10563</v>
      </c>
    </row>
    <row r="10203" spans="1:2">
      <c r="A10203" t="str">
        <f t="shared" si="159"/>
        <v>72396</v>
      </c>
      <c r="B10203" s="254" t="s">
        <v>10564</v>
      </c>
    </row>
    <row r="10204" spans="1:2">
      <c r="A10204" t="str">
        <f t="shared" si="159"/>
        <v>72397</v>
      </c>
      <c r="B10204" s="254" t="s">
        <v>10565</v>
      </c>
    </row>
    <row r="10205" spans="1:2">
      <c r="A10205" t="str">
        <f t="shared" si="159"/>
        <v>72398</v>
      </c>
      <c r="B10205" s="254" t="s">
        <v>10566</v>
      </c>
    </row>
    <row r="10206" spans="1:2">
      <c r="A10206" t="str">
        <f t="shared" si="159"/>
        <v>72401</v>
      </c>
      <c r="B10206" s="254" t="s">
        <v>10567</v>
      </c>
    </row>
    <row r="10207" spans="1:2">
      <c r="A10207" t="str">
        <f t="shared" si="159"/>
        <v>72402</v>
      </c>
      <c r="B10207" s="254" t="s">
        <v>10568</v>
      </c>
    </row>
    <row r="10208" spans="1:2">
      <c r="A10208" t="str">
        <f t="shared" si="159"/>
        <v>72403</v>
      </c>
      <c r="B10208" s="254" t="s">
        <v>10569</v>
      </c>
    </row>
    <row r="10209" spans="1:2">
      <c r="A10209" t="str">
        <f t="shared" si="159"/>
        <v>72404</v>
      </c>
      <c r="B10209" s="254" t="s">
        <v>10570</v>
      </c>
    </row>
    <row r="10210" spans="1:2">
      <c r="A10210" t="str">
        <f t="shared" si="159"/>
        <v>72405</v>
      </c>
      <c r="B10210" s="254" t="s">
        <v>10571</v>
      </c>
    </row>
    <row r="10211" spans="1:2">
      <c r="A10211" t="str">
        <f t="shared" si="159"/>
        <v>72406</v>
      </c>
      <c r="B10211" s="254" t="s">
        <v>10572</v>
      </c>
    </row>
    <row r="10212" spans="1:2">
      <c r="A10212" t="str">
        <f t="shared" si="159"/>
        <v>72410</v>
      </c>
      <c r="B10212" s="254" t="s">
        <v>10573</v>
      </c>
    </row>
    <row r="10213" spans="1:2">
      <c r="A10213" t="str">
        <f t="shared" si="159"/>
        <v>72411</v>
      </c>
      <c r="B10213" s="254" t="s">
        <v>10574</v>
      </c>
    </row>
    <row r="10214" spans="1:2">
      <c r="A10214" t="str">
        <f t="shared" si="159"/>
        <v>72412</v>
      </c>
      <c r="B10214" s="254" t="s">
        <v>10575</v>
      </c>
    </row>
    <row r="10215" spans="1:2">
      <c r="A10215" t="str">
        <f t="shared" si="159"/>
        <v>72413</v>
      </c>
      <c r="B10215" s="254" t="s">
        <v>10576</v>
      </c>
    </row>
    <row r="10216" spans="1:2">
      <c r="A10216" t="str">
        <f t="shared" si="159"/>
        <v>72414</v>
      </c>
      <c r="B10216" s="254" t="s">
        <v>10577</v>
      </c>
    </row>
    <row r="10217" spans="1:2">
      <c r="A10217" t="str">
        <f t="shared" si="159"/>
        <v>72415</v>
      </c>
      <c r="B10217" s="254" t="s">
        <v>10578</v>
      </c>
    </row>
    <row r="10218" spans="1:2">
      <c r="A10218" t="str">
        <f t="shared" si="159"/>
        <v>72416</v>
      </c>
      <c r="B10218" s="254" t="s">
        <v>10579</v>
      </c>
    </row>
    <row r="10219" spans="1:2">
      <c r="A10219" t="str">
        <f t="shared" si="159"/>
        <v>72417</v>
      </c>
      <c r="B10219" s="254" t="s">
        <v>10580</v>
      </c>
    </row>
    <row r="10220" spans="1:2">
      <c r="A10220" t="str">
        <f t="shared" si="159"/>
        <v>72418</v>
      </c>
      <c r="B10220" s="254" t="s">
        <v>10581</v>
      </c>
    </row>
    <row r="10221" spans="1:2">
      <c r="A10221" t="str">
        <f t="shared" si="159"/>
        <v>72419</v>
      </c>
      <c r="B10221" s="254" t="s">
        <v>10582</v>
      </c>
    </row>
    <row r="10222" spans="1:2">
      <c r="A10222" t="str">
        <f t="shared" si="159"/>
        <v>72420</v>
      </c>
      <c r="B10222" s="254" t="s">
        <v>10583</v>
      </c>
    </row>
    <row r="10223" spans="1:2">
      <c r="A10223" t="str">
        <f t="shared" si="159"/>
        <v>72422</v>
      </c>
      <c r="B10223" s="254" t="s">
        <v>10584</v>
      </c>
    </row>
    <row r="10224" spans="1:2">
      <c r="A10224" t="str">
        <f t="shared" si="159"/>
        <v>72423</v>
      </c>
      <c r="B10224" s="254" t="s">
        <v>10585</v>
      </c>
    </row>
    <row r="10225" spans="1:2">
      <c r="A10225" t="str">
        <f t="shared" si="159"/>
        <v>72424</v>
      </c>
      <c r="B10225" s="254" t="s">
        <v>10586</v>
      </c>
    </row>
    <row r="10226" spans="1:2">
      <c r="A10226" t="str">
        <f t="shared" si="159"/>
        <v>72425</v>
      </c>
      <c r="B10226" s="254" t="s">
        <v>10587</v>
      </c>
    </row>
    <row r="10227" spans="1:2">
      <c r="A10227" t="str">
        <f t="shared" si="159"/>
        <v>72428</v>
      </c>
      <c r="B10227" s="254" t="s">
        <v>10588</v>
      </c>
    </row>
    <row r="10228" spans="1:2">
      <c r="A10228" t="str">
        <f t="shared" si="159"/>
        <v>72429</v>
      </c>
      <c r="B10228" s="254" t="s">
        <v>10589</v>
      </c>
    </row>
    <row r="10229" spans="1:2">
      <c r="A10229" t="str">
        <f t="shared" si="159"/>
        <v>72430</v>
      </c>
      <c r="B10229" s="254" t="s">
        <v>10590</v>
      </c>
    </row>
    <row r="10230" spans="1:2">
      <c r="A10230" t="str">
        <f t="shared" si="159"/>
        <v>72431</v>
      </c>
      <c r="B10230" s="254" t="s">
        <v>10591</v>
      </c>
    </row>
    <row r="10231" spans="1:2">
      <c r="A10231" t="str">
        <f t="shared" si="159"/>
        <v>72432</v>
      </c>
      <c r="B10231" s="254" t="s">
        <v>10592</v>
      </c>
    </row>
    <row r="10232" spans="1:2">
      <c r="A10232" t="str">
        <f t="shared" si="159"/>
        <v>72433</v>
      </c>
      <c r="B10232" s="254" t="s">
        <v>10593</v>
      </c>
    </row>
    <row r="10233" spans="1:2">
      <c r="A10233" t="str">
        <f t="shared" si="159"/>
        <v>72434</v>
      </c>
      <c r="B10233" s="254" t="s">
        <v>10594</v>
      </c>
    </row>
    <row r="10234" spans="1:2">
      <c r="A10234" t="str">
        <f t="shared" si="159"/>
        <v>72435</v>
      </c>
      <c r="B10234" s="254" t="s">
        <v>10595</v>
      </c>
    </row>
    <row r="10235" spans="1:2">
      <c r="A10235" t="str">
        <f t="shared" si="159"/>
        <v>72436</v>
      </c>
      <c r="B10235" s="254" t="s">
        <v>10596</v>
      </c>
    </row>
    <row r="10236" spans="1:2">
      <c r="A10236" t="str">
        <f t="shared" si="159"/>
        <v>72438</v>
      </c>
      <c r="B10236" s="254" t="s">
        <v>10597</v>
      </c>
    </row>
    <row r="10237" spans="1:2">
      <c r="A10237" t="str">
        <f t="shared" si="159"/>
        <v>72439</v>
      </c>
      <c r="B10237" s="254" t="s">
        <v>10598</v>
      </c>
    </row>
    <row r="10238" spans="1:2">
      <c r="A10238" t="str">
        <f t="shared" si="159"/>
        <v>72440</v>
      </c>
      <c r="B10238" s="254" t="s">
        <v>10599</v>
      </c>
    </row>
    <row r="10239" spans="1:2">
      <c r="A10239" t="str">
        <f t="shared" si="159"/>
        <v>72441</v>
      </c>
      <c r="B10239" s="254" t="s">
        <v>10600</v>
      </c>
    </row>
    <row r="10240" spans="1:2">
      <c r="A10240" t="str">
        <f t="shared" si="159"/>
        <v>72442</v>
      </c>
      <c r="B10240" s="254" t="s">
        <v>10601</v>
      </c>
    </row>
    <row r="10241" spans="1:2">
      <c r="A10241" t="str">
        <f t="shared" si="159"/>
        <v>72444</v>
      </c>
      <c r="B10241" s="254" t="s">
        <v>10602</v>
      </c>
    </row>
    <row r="10242" spans="1:2">
      <c r="A10242" t="str">
        <f t="shared" si="159"/>
        <v>72445</v>
      </c>
      <c r="B10242" s="254" t="s">
        <v>10603</v>
      </c>
    </row>
    <row r="10243" spans="1:2">
      <c r="A10243" t="str">
        <f t="shared" ref="A10243:A10306" si="160">LEFT(B10243,5)</f>
        <v>72446</v>
      </c>
      <c r="B10243" s="254" t="s">
        <v>10604</v>
      </c>
    </row>
    <row r="10244" spans="1:2">
      <c r="A10244" t="str">
        <f t="shared" si="160"/>
        <v>72447</v>
      </c>
      <c r="B10244" s="254" t="s">
        <v>10605</v>
      </c>
    </row>
    <row r="10245" spans="1:2">
      <c r="A10245" t="str">
        <f t="shared" si="160"/>
        <v>72448</v>
      </c>
      <c r="B10245" s="254" t="s">
        <v>10606</v>
      </c>
    </row>
    <row r="10246" spans="1:2">
      <c r="A10246" t="str">
        <f t="shared" si="160"/>
        <v>72449</v>
      </c>
      <c r="B10246" s="254" t="s">
        <v>10607</v>
      </c>
    </row>
    <row r="10247" spans="1:2">
      <c r="A10247" t="str">
        <f t="shared" si="160"/>
        <v>72450</v>
      </c>
      <c r="B10247" s="254" t="s">
        <v>10608</v>
      </c>
    </row>
    <row r="10248" spans="1:2">
      <c r="A10248" t="str">
        <f t="shared" si="160"/>
        <v>72451</v>
      </c>
      <c r="B10248" s="254" t="s">
        <v>10609</v>
      </c>
    </row>
    <row r="10249" spans="1:2">
      <c r="A10249" t="str">
        <f t="shared" si="160"/>
        <v>72452</v>
      </c>
      <c r="B10249" s="254" t="s">
        <v>10610</v>
      </c>
    </row>
    <row r="10250" spans="1:2">
      <c r="A10250" t="str">
        <f t="shared" si="160"/>
        <v>72454</v>
      </c>
      <c r="B10250" s="254" t="s">
        <v>10611</v>
      </c>
    </row>
    <row r="10251" spans="1:2">
      <c r="A10251" t="str">
        <f t="shared" si="160"/>
        <v>72455</v>
      </c>
      <c r="B10251" s="254" t="s">
        <v>10612</v>
      </c>
    </row>
    <row r="10252" spans="1:2">
      <c r="A10252" t="str">
        <f t="shared" si="160"/>
        <v>72456</v>
      </c>
      <c r="B10252" s="254" t="s">
        <v>10613</v>
      </c>
    </row>
    <row r="10253" spans="1:2">
      <c r="A10253" t="str">
        <f t="shared" si="160"/>
        <v>72457</v>
      </c>
      <c r="B10253" s="254" t="s">
        <v>10614</v>
      </c>
    </row>
    <row r="10254" spans="1:2">
      <c r="A10254" t="str">
        <f t="shared" si="160"/>
        <v>72458</v>
      </c>
      <c r="B10254" s="254" t="s">
        <v>10615</v>
      </c>
    </row>
    <row r="10255" spans="1:2">
      <c r="A10255" t="str">
        <f t="shared" si="160"/>
        <v>72459</v>
      </c>
      <c r="B10255" s="254" t="s">
        <v>10616</v>
      </c>
    </row>
    <row r="10256" spans="1:2">
      <c r="A10256" t="str">
        <f t="shared" si="160"/>
        <v>72460</v>
      </c>
      <c r="B10256" s="254" t="s">
        <v>10617</v>
      </c>
    </row>
    <row r="10257" spans="1:2">
      <c r="A10257" t="str">
        <f t="shared" si="160"/>
        <v>72461</v>
      </c>
      <c r="B10257" s="254" t="s">
        <v>10618</v>
      </c>
    </row>
    <row r="10258" spans="1:2">
      <c r="A10258" t="str">
        <f t="shared" si="160"/>
        <v>72462</v>
      </c>
      <c r="B10258" s="254" t="s">
        <v>10619</v>
      </c>
    </row>
    <row r="10259" spans="1:2">
      <c r="A10259" t="str">
        <f t="shared" si="160"/>
        <v>72464</v>
      </c>
      <c r="B10259" s="254" t="s">
        <v>10620</v>
      </c>
    </row>
    <row r="10260" spans="1:2">
      <c r="A10260" t="str">
        <f t="shared" si="160"/>
        <v>72465</v>
      </c>
      <c r="B10260" s="254" t="s">
        <v>10621</v>
      </c>
    </row>
    <row r="10261" spans="1:2">
      <c r="A10261" t="str">
        <f t="shared" si="160"/>
        <v>72466</v>
      </c>
      <c r="B10261" s="254" t="s">
        <v>10622</v>
      </c>
    </row>
    <row r="10262" spans="1:2">
      <c r="A10262" t="str">
        <f t="shared" si="160"/>
        <v>72467</v>
      </c>
      <c r="B10262" s="254" t="s">
        <v>10623</v>
      </c>
    </row>
    <row r="10263" spans="1:2">
      <c r="A10263" t="str">
        <f t="shared" si="160"/>
        <v>72468</v>
      </c>
      <c r="B10263" s="254" t="s">
        <v>10624</v>
      </c>
    </row>
    <row r="10264" spans="1:2">
      <c r="A10264" t="str">
        <f t="shared" si="160"/>
        <v>72469</v>
      </c>
      <c r="B10264" s="254" t="s">
        <v>10625</v>
      </c>
    </row>
    <row r="10265" spans="1:2">
      <c r="A10265" t="str">
        <f t="shared" si="160"/>
        <v>72470</v>
      </c>
      <c r="B10265" s="254" t="s">
        <v>10626</v>
      </c>
    </row>
    <row r="10266" spans="1:2">
      <c r="A10266" t="str">
        <f t="shared" si="160"/>
        <v>72471</v>
      </c>
      <c r="B10266" s="254" t="s">
        <v>10627</v>
      </c>
    </row>
    <row r="10267" spans="1:2">
      <c r="A10267" t="str">
        <f t="shared" si="160"/>
        <v>72473</v>
      </c>
      <c r="B10267" s="254" t="s">
        <v>10628</v>
      </c>
    </row>
    <row r="10268" spans="1:2">
      <c r="A10268" t="str">
        <f t="shared" si="160"/>
        <v>72474</v>
      </c>
      <c r="B10268" s="254" t="s">
        <v>10629</v>
      </c>
    </row>
    <row r="10269" spans="1:2">
      <c r="A10269" t="str">
        <f t="shared" si="160"/>
        <v>72475</v>
      </c>
      <c r="B10269" s="254" t="s">
        <v>10630</v>
      </c>
    </row>
    <row r="10270" spans="1:2">
      <c r="A10270" t="str">
        <f t="shared" si="160"/>
        <v>72476</v>
      </c>
      <c r="B10270" s="254" t="s">
        <v>10631</v>
      </c>
    </row>
    <row r="10271" spans="1:2">
      <c r="A10271" t="str">
        <f t="shared" si="160"/>
        <v>72477</v>
      </c>
      <c r="B10271" s="254" t="s">
        <v>10632</v>
      </c>
    </row>
    <row r="10272" spans="1:2">
      <c r="A10272" t="str">
        <f t="shared" si="160"/>
        <v>72478</v>
      </c>
      <c r="B10272" s="254" t="s">
        <v>10633</v>
      </c>
    </row>
    <row r="10273" spans="1:2">
      <c r="A10273" t="str">
        <f t="shared" si="160"/>
        <v>72480</v>
      </c>
      <c r="B10273" s="254" t="s">
        <v>10634</v>
      </c>
    </row>
    <row r="10274" spans="1:2">
      <c r="A10274" t="str">
        <f t="shared" si="160"/>
        <v>72481</v>
      </c>
      <c r="B10274" s="254" t="s">
        <v>10635</v>
      </c>
    </row>
    <row r="10275" spans="1:2">
      <c r="A10275" t="str">
        <f t="shared" si="160"/>
        <v>72483</v>
      </c>
      <c r="B10275" s="254" t="s">
        <v>10636</v>
      </c>
    </row>
    <row r="10276" spans="1:2">
      <c r="A10276" t="str">
        <f t="shared" si="160"/>
        <v>72484</v>
      </c>
      <c r="B10276" s="254" t="s">
        <v>10637</v>
      </c>
    </row>
    <row r="10277" spans="1:2">
      <c r="A10277" t="str">
        <f t="shared" si="160"/>
        <v>72485</v>
      </c>
      <c r="B10277" s="254" t="s">
        <v>10638</v>
      </c>
    </row>
    <row r="10278" spans="1:2">
      <c r="A10278" t="str">
        <f t="shared" si="160"/>
        <v>72486</v>
      </c>
      <c r="B10278" s="254" t="s">
        <v>10639</v>
      </c>
    </row>
    <row r="10279" spans="1:2">
      <c r="A10279" t="str">
        <f t="shared" si="160"/>
        <v>72488</v>
      </c>
      <c r="B10279" s="254" t="s">
        <v>10640</v>
      </c>
    </row>
    <row r="10280" spans="1:2">
      <c r="A10280" t="str">
        <f t="shared" si="160"/>
        <v>72489</v>
      </c>
      <c r="B10280" s="254" t="s">
        <v>10641</v>
      </c>
    </row>
    <row r="10281" spans="1:2">
      <c r="A10281" t="str">
        <f t="shared" si="160"/>
        <v>72491</v>
      </c>
      <c r="B10281" s="254" t="s">
        <v>10642</v>
      </c>
    </row>
    <row r="10282" spans="1:2">
      <c r="A10282" t="str">
        <f t="shared" si="160"/>
        <v>72492</v>
      </c>
      <c r="B10282" s="254" t="s">
        <v>10643</v>
      </c>
    </row>
    <row r="10283" spans="1:2">
      <c r="A10283" t="str">
        <f t="shared" si="160"/>
        <v>72493</v>
      </c>
      <c r="B10283" s="254" t="s">
        <v>10644</v>
      </c>
    </row>
    <row r="10284" spans="1:2">
      <c r="A10284" t="str">
        <f t="shared" si="160"/>
        <v>72494</v>
      </c>
      <c r="B10284" s="254" t="s">
        <v>10645</v>
      </c>
    </row>
    <row r="10285" spans="1:2">
      <c r="A10285" t="str">
        <f t="shared" si="160"/>
        <v>72495</v>
      </c>
      <c r="B10285" s="254" t="s">
        <v>10646</v>
      </c>
    </row>
    <row r="10286" spans="1:2">
      <c r="A10286" t="str">
        <f t="shared" si="160"/>
        <v>72496</v>
      </c>
      <c r="B10286" s="254" t="s">
        <v>10647</v>
      </c>
    </row>
    <row r="10287" spans="1:2">
      <c r="A10287" t="str">
        <f t="shared" si="160"/>
        <v>72497</v>
      </c>
      <c r="B10287" s="254" t="s">
        <v>10648</v>
      </c>
    </row>
    <row r="10288" spans="1:2">
      <c r="A10288" t="str">
        <f t="shared" si="160"/>
        <v>72498</v>
      </c>
      <c r="B10288" s="254" t="s">
        <v>10649</v>
      </c>
    </row>
    <row r="10289" spans="1:2">
      <c r="A10289" t="str">
        <f t="shared" si="160"/>
        <v>72499</v>
      </c>
      <c r="B10289" s="254" t="s">
        <v>10650</v>
      </c>
    </row>
    <row r="10290" spans="1:2">
      <c r="A10290" t="str">
        <f t="shared" si="160"/>
        <v>72500</v>
      </c>
      <c r="B10290" s="254" t="s">
        <v>10651</v>
      </c>
    </row>
    <row r="10291" spans="1:2">
      <c r="A10291" t="str">
        <f t="shared" si="160"/>
        <v>72501</v>
      </c>
      <c r="B10291" s="254" t="s">
        <v>10652</v>
      </c>
    </row>
    <row r="10292" spans="1:2">
      <c r="A10292" t="str">
        <f t="shared" si="160"/>
        <v>72502</v>
      </c>
      <c r="B10292" s="254" t="s">
        <v>10653</v>
      </c>
    </row>
    <row r="10293" spans="1:2">
      <c r="A10293" t="str">
        <f t="shared" si="160"/>
        <v>72503</v>
      </c>
      <c r="B10293" s="254" t="s">
        <v>10654</v>
      </c>
    </row>
    <row r="10294" spans="1:2">
      <c r="A10294" t="str">
        <f t="shared" si="160"/>
        <v>72504</v>
      </c>
      <c r="B10294" s="254" t="s">
        <v>10655</v>
      </c>
    </row>
    <row r="10295" spans="1:2">
      <c r="A10295" t="str">
        <f t="shared" si="160"/>
        <v>72506</v>
      </c>
      <c r="B10295" s="254" t="s">
        <v>10656</v>
      </c>
    </row>
    <row r="10296" spans="1:2">
      <c r="A10296" t="str">
        <f t="shared" si="160"/>
        <v>72507</v>
      </c>
      <c r="B10296" s="254" t="s">
        <v>10657</v>
      </c>
    </row>
    <row r="10297" spans="1:2">
      <c r="A10297" t="str">
        <f t="shared" si="160"/>
        <v>72508</v>
      </c>
      <c r="B10297" s="254" t="s">
        <v>10658</v>
      </c>
    </row>
    <row r="10298" spans="1:2">
      <c r="A10298" t="str">
        <f t="shared" si="160"/>
        <v>72509</v>
      </c>
      <c r="B10298" s="254" t="s">
        <v>10659</v>
      </c>
    </row>
    <row r="10299" spans="1:2">
      <c r="A10299" t="str">
        <f t="shared" si="160"/>
        <v>72511</v>
      </c>
      <c r="B10299" s="254" t="s">
        <v>10660</v>
      </c>
    </row>
    <row r="10300" spans="1:2">
      <c r="A10300" t="str">
        <f t="shared" si="160"/>
        <v>72513</v>
      </c>
      <c r="B10300" s="254" t="s">
        <v>10661</v>
      </c>
    </row>
    <row r="10301" spans="1:2">
      <c r="A10301" t="str">
        <f t="shared" si="160"/>
        <v>72515</v>
      </c>
      <c r="B10301" s="254" t="s">
        <v>10662</v>
      </c>
    </row>
    <row r="10302" spans="1:2">
      <c r="A10302" t="str">
        <f t="shared" si="160"/>
        <v>72516</v>
      </c>
      <c r="B10302" s="254" t="s">
        <v>10663</v>
      </c>
    </row>
    <row r="10303" spans="1:2">
      <c r="A10303" t="str">
        <f t="shared" si="160"/>
        <v>72517</v>
      </c>
      <c r="B10303" s="254" t="s">
        <v>10664</v>
      </c>
    </row>
    <row r="10304" spans="1:2">
      <c r="A10304" t="str">
        <f t="shared" si="160"/>
        <v>72518</v>
      </c>
      <c r="B10304" s="254" t="s">
        <v>10665</v>
      </c>
    </row>
    <row r="10305" spans="1:2">
      <c r="A10305" t="str">
        <f t="shared" si="160"/>
        <v>72519</v>
      </c>
      <c r="B10305" s="254" t="s">
        <v>10666</v>
      </c>
    </row>
    <row r="10306" spans="1:2">
      <c r="A10306" t="str">
        <f t="shared" si="160"/>
        <v>72520</v>
      </c>
      <c r="B10306" s="254" t="s">
        <v>10667</v>
      </c>
    </row>
    <row r="10307" spans="1:2">
      <c r="A10307" t="str">
        <f t="shared" ref="A10307:A10370" si="161">LEFT(B10307,5)</f>
        <v>72521</v>
      </c>
      <c r="B10307" s="254" t="s">
        <v>10668</v>
      </c>
    </row>
    <row r="10308" spans="1:2">
      <c r="A10308" t="str">
        <f t="shared" si="161"/>
        <v>72522</v>
      </c>
      <c r="B10308" s="254" t="s">
        <v>10669</v>
      </c>
    </row>
    <row r="10309" spans="1:2">
      <c r="A10309" t="str">
        <f t="shared" si="161"/>
        <v>72523</v>
      </c>
      <c r="B10309" s="254" t="s">
        <v>10670</v>
      </c>
    </row>
    <row r="10310" spans="1:2">
      <c r="A10310" t="str">
        <f t="shared" si="161"/>
        <v>72524</v>
      </c>
      <c r="B10310" s="254" t="s">
        <v>10671</v>
      </c>
    </row>
    <row r="10311" spans="1:2">
      <c r="A10311" t="str">
        <f t="shared" si="161"/>
        <v>72526</v>
      </c>
      <c r="B10311" s="254" t="s">
        <v>10672</v>
      </c>
    </row>
    <row r="10312" spans="1:2">
      <c r="A10312" t="str">
        <f t="shared" si="161"/>
        <v>72528</v>
      </c>
      <c r="B10312" s="254" t="s">
        <v>10673</v>
      </c>
    </row>
    <row r="10313" spans="1:2">
      <c r="A10313" t="str">
        <f t="shared" si="161"/>
        <v>72529</v>
      </c>
      <c r="B10313" s="254" t="s">
        <v>10674</v>
      </c>
    </row>
    <row r="10314" spans="1:2">
      <c r="A10314" t="str">
        <f t="shared" si="161"/>
        <v>72530</v>
      </c>
      <c r="B10314" s="254" t="s">
        <v>10675</v>
      </c>
    </row>
    <row r="10315" spans="1:2">
      <c r="A10315" t="str">
        <f t="shared" si="161"/>
        <v>72531</v>
      </c>
      <c r="B10315" s="254" t="s">
        <v>10676</v>
      </c>
    </row>
    <row r="10316" spans="1:2">
      <c r="A10316" t="str">
        <f t="shared" si="161"/>
        <v>72532</v>
      </c>
      <c r="B10316" s="254" t="s">
        <v>10677</v>
      </c>
    </row>
    <row r="10317" spans="1:2">
      <c r="A10317" t="str">
        <f t="shared" si="161"/>
        <v>72534</v>
      </c>
      <c r="B10317" s="254" t="s">
        <v>10678</v>
      </c>
    </row>
    <row r="10318" spans="1:2">
      <c r="A10318" t="str">
        <f t="shared" si="161"/>
        <v>72535</v>
      </c>
      <c r="B10318" s="254" t="s">
        <v>10679</v>
      </c>
    </row>
    <row r="10319" spans="1:2">
      <c r="A10319" t="str">
        <f t="shared" si="161"/>
        <v>72536</v>
      </c>
      <c r="B10319" s="254" t="s">
        <v>10680</v>
      </c>
    </row>
    <row r="10320" spans="1:2">
      <c r="A10320" t="str">
        <f t="shared" si="161"/>
        <v>72537</v>
      </c>
      <c r="B10320" s="254" t="s">
        <v>10681</v>
      </c>
    </row>
    <row r="10321" spans="1:2">
      <c r="A10321" t="str">
        <f t="shared" si="161"/>
        <v>72539</v>
      </c>
      <c r="B10321" s="254" t="s">
        <v>10682</v>
      </c>
    </row>
    <row r="10322" spans="1:2">
      <c r="A10322" t="str">
        <f t="shared" si="161"/>
        <v>72540</v>
      </c>
      <c r="B10322" s="254" t="s">
        <v>10683</v>
      </c>
    </row>
    <row r="10323" spans="1:2">
      <c r="A10323" t="str">
        <f t="shared" si="161"/>
        <v>72541</v>
      </c>
      <c r="B10323" s="254" t="s">
        <v>10684</v>
      </c>
    </row>
    <row r="10324" spans="1:2">
      <c r="A10324" t="str">
        <f t="shared" si="161"/>
        <v>72543</v>
      </c>
      <c r="B10324" s="254" t="s">
        <v>10685</v>
      </c>
    </row>
    <row r="10325" spans="1:2">
      <c r="A10325" t="str">
        <f t="shared" si="161"/>
        <v>72544</v>
      </c>
      <c r="B10325" s="254" t="s">
        <v>10686</v>
      </c>
    </row>
    <row r="10326" spans="1:2">
      <c r="A10326" t="str">
        <f t="shared" si="161"/>
        <v>72545</v>
      </c>
      <c r="B10326" s="254" t="s">
        <v>10687</v>
      </c>
    </row>
    <row r="10327" spans="1:2">
      <c r="A10327" t="str">
        <f t="shared" si="161"/>
        <v>72547</v>
      </c>
      <c r="B10327" s="254" t="s">
        <v>10688</v>
      </c>
    </row>
    <row r="10328" spans="1:2">
      <c r="A10328" t="str">
        <f t="shared" si="161"/>
        <v>72548</v>
      </c>
      <c r="B10328" s="254" t="s">
        <v>10689</v>
      </c>
    </row>
    <row r="10329" spans="1:2">
      <c r="A10329" t="str">
        <f t="shared" si="161"/>
        <v>72549</v>
      </c>
      <c r="B10329" s="254" t="s">
        <v>10690</v>
      </c>
    </row>
    <row r="10330" spans="1:2">
      <c r="A10330" t="str">
        <f t="shared" si="161"/>
        <v>72552</v>
      </c>
      <c r="B10330" s="254" t="s">
        <v>10691</v>
      </c>
    </row>
    <row r="10331" spans="1:2">
      <c r="A10331" t="str">
        <f t="shared" si="161"/>
        <v>72554</v>
      </c>
      <c r="B10331" s="254" t="s">
        <v>10692</v>
      </c>
    </row>
    <row r="10332" spans="1:2">
      <c r="A10332" t="str">
        <f t="shared" si="161"/>
        <v>72555</v>
      </c>
      <c r="B10332" s="254" t="s">
        <v>10693</v>
      </c>
    </row>
    <row r="10333" spans="1:2">
      <c r="A10333" t="str">
        <f t="shared" si="161"/>
        <v>72556</v>
      </c>
      <c r="B10333" s="254" t="s">
        <v>10694</v>
      </c>
    </row>
    <row r="10334" spans="1:2">
      <c r="A10334" t="str">
        <f t="shared" si="161"/>
        <v>72558</v>
      </c>
      <c r="B10334" s="254" t="s">
        <v>10695</v>
      </c>
    </row>
    <row r="10335" spans="1:2">
      <c r="A10335" t="str">
        <f t="shared" si="161"/>
        <v>72559</v>
      </c>
      <c r="B10335" s="254" t="s">
        <v>10696</v>
      </c>
    </row>
    <row r="10336" spans="1:2">
      <c r="A10336" t="str">
        <f t="shared" si="161"/>
        <v>72560</v>
      </c>
      <c r="B10336" s="254" t="s">
        <v>10697</v>
      </c>
    </row>
    <row r="10337" spans="1:2">
      <c r="A10337" t="str">
        <f t="shared" si="161"/>
        <v>72561</v>
      </c>
      <c r="B10337" s="254" t="s">
        <v>10698</v>
      </c>
    </row>
    <row r="10338" spans="1:2">
      <c r="A10338" t="str">
        <f t="shared" si="161"/>
        <v>72562</v>
      </c>
      <c r="B10338" s="254" t="s">
        <v>10699</v>
      </c>
    </row>
    <row r="10339" spans="1:2">
      <c r="A10339" t="str">
        <f t="shared" si="161"/>
        <v>72563</v>
      </c>
      <c r="B10339" s="254" t="s">
        <v>10700</v>
      </c>
    </row>
    <row r="10340" spans="1:2">
      <c r="A10340" t="str">
        <f t="shared" si="161"/>
        <v>72564</v>
      </c>
      <c r="B10340" s="254" t="s">
        <v>10701</v>
      </c>
    </row>
    <row r="10341" spans="1:2">
      <c r="A10341" t="str">
        <f t="shared" si="161"/>
        <v>72565</v>
      </c>
      <c r="B10341" s="254" t="s">
        <v>10702</v>
      </c>
    </row>
    <row r="10342" spans="1:2">
      <c r="A10342" t="str">
        <f t="shared" si="161"/>
        <v>72567</v>
      </c>
      <c r="B10342" s="254" t="s">
        <v>10703</v>
      </c>
    </row>
    <row r="10343" spans="1:2">
      <c r="A10343" t="str">
        <f t="shared" si="161"/>
        <v>72568</v>
      </c>
      <c r="B10343" s="254" t="s">
        <v>10704</v>
      </c>
    </row>
    <row r="10344" spans="1:2">
      <c r="A10344" t="str">
        <f t="shared" si="161"/>
        <v>72571</v>
      </c>
      <c r="B10344" s="254" t="s">
        <v>10705</v>
      </c>
    </row>
    <row r="10345" spans="1:2">
      <c r="A10345" t="str">
        <f t="shared" si="161"/>
        <v>72572</v>
      </c>
      <c r="B10345" s="254" t="s">
        <v>10706</v>
      </c>
    </row>
    <row r="10346" spans="1:2">
      <c r="A10346" t="str">
        <f t="shared" si="161"/>
        <v>72573</v>
      </c>
      <c r="B10346" s="254" t="s">
        <v>10707</v>
      </c>
    </row>
    <row r="10347" spans="1:2">
      <c r="A10347" t="str">
        <f t="shared" si="161"/>
        <v>72574</v>
      </c>
      <c r="B10347" s="254" t="s">
        <v>10708</v>
      </c>
    </row>
    <row r="10348" spans="1:2">
      <c r="A10348" t="str">
        <f t="shared" si="161"/>
        <v>72576</v>
      </c>
      <c r="B10348" s="254" t="s">
        <v>10709</v>
      </c>
    </row>
    <row r="10349" spans="1:2">
      <c r="A10349" t="str">
        <f t="shared" si="161"/>
        <v>72578</v>
      </c>
      <c r="B10349" s="254" t="s">
        <v>10710</v>
      </c>
    </row>
    <row r="10350" spans="1:2">
      <c r="A10350" t="str">
        <f t="shared" si="161"/>
        <v>72580</v>
      </c>
      <c r="B10350" s="254" t="s">
        <v>10711</v>
      </c>
    </row>
    <row r="10351" spans="1:2">
      <c r="A10351" t="str">
        <f t="shared" si="161"/>
        <v>72581</v>
      </c>
      <c r="B10351" s="254" t="s">
        <v>10712</v>
      </c>
    </row>
    <row r="10352" spans="1:2">
      <c r="A10352" t="str">
        <f t="shared" si="161"/>
        <v>72582</v>
      </c>
      <c r="B10352" s="254" t="s">
        <v>10713</v>
      </c>
    </row>
    <row r="10353" spans="1:2">
      <c r="A10353" t="str">
        <f t="shared" si="161"/>
        <v>72583</v>
      </c>
      <c r="B10353" s="254" t="s">
        <v>10714</v>
      </c>
    </row>
    <row r="10354" spans="1:2">
      <c r="A10354" t="str">
        <f t="shared" si="161"/>
        <v>72584</v>
      </c>
      <c r="B10354" s="254" t="s">
        <v>10715</v>
      </c>
    </row>
    <row r="10355" spans="1:2">
      <c r="A10355" t="str">
        <f t="shared" si="161"/>
        <v>72585</v>
      </c>
      <c r="B10355" s="254" t="s">
        <v>10716</v>
      </c>
    </row>
    <row r="10356" spans="1:2">
      <c r="A10356" t="str">
        <f t="shared" si="161"/>
        <v>72586</v>
      </c>
      <c r="B10356" s="254" t="s">
        <v>10717</v>
      </c>
    </row>
    <row r="10357" spans="1:2">
      <c r="A10357" t="str">
        <f t="shared" si="161"/>
        <v>72587</v>
      </c>
      <c r="B10357" s="254" t="s">
        <v>10718</v>
      </c>
    </row>
    <row r="10358" spans="1:2">
      <c r="A10358" t="str">
        <f t="shared" si="161"/>
        <v>72588</v>
      </c>
      <c r="B10358" s="254" t="s">
        <v>10719</v>
      </c>
    </row>
    <row r="10359" spans="1:2">
      <c r="A10359" t="str">
        <f t="shared" si="161"/>
        <v>72591</v>
      </c>
      <c r="B10359" s="254" t="s">
        <v>10720</v>
      </c>
    </row>
    <row r="10360" spans="1:2">
      <c r="A10360" t="str">
        <f t="shared" si="161"/>
        <v>72593</v>
      </c>
      <c r="B10360" s="254" t="s">
        <v>10721</v>
      </c>
    </row>
    <row r="10361" spans="1:2">
      <c r="A10361" t="str">
        <f t="shared" si="161"/>
        <v>72597</v>
      </c>
      <c r="B10361" s="254" t="s">
        <v>10722</v>
      </c>
    </row>
    <row r="10362" spans="1:2">
      <c r="A10362" t="str">
        <f t="shared" si="161"/>
        <v>72598</v>
      </c>
      <c r="B10362" s="254" t="s">
        <v>10723</v>
      </c>
    </row>
    <row r="10363" spans="1:2">
      <c r="A10363" t="str">
        <f t="shared" si="161"/>
        <v>72599</v>
      </c>
      <c r="B10363" s="254" t="s">
        <v>10724</v>
      </c>
    </row>
    <row r="10364" spans="1:2">
      <c r="A10364" t="str">
        <f t="shared" si="161"/>
        <v>72600</v>
      </c>
      <c r="B10364" s="254" t="s">
        <v>10725</v>
      </c>
    </row>
    <row r="10365" spans="1:2">
      <c r="A10365" t="str">
        <f t="shared" si="161"/>
        <v>72601</v>
      </c>
      <c r="B10365" s="254" t="s">
        <v>10726</v>
      </c>
    </row>
    <row r="10366" spans="1:2">
      <c r="A10366" t="str">
        <f t="shared" si="161"/>
        <v>72602</v>
      </c>
      <c r="B10366" s="254" t="s">
        <v>10727</v>
      </c>
    </row>
    <row r="10367" spans="1:2">
      <c r="A10367" t="str">
        <f t="shared" si="161"/>
        <v>72603</v>
      </c>
      <c r="B10367" s="254" t="s">
        <v>10728</v>
      </c>
    </row>
    <row r="10368" spans="1:2">
      <c r="A10368" t="str">
        <f t="shared" si="161"/>
        <v>72604</v>
      </c>
      <c r="B10368" s="254" t="s">
        <v>10729</v>
      </c>
    </row>
    <row r="10369" spans="1:2">
      <c r="A10369" t="str">
        <f t="shared" si="161"/>
        <v>72605</v>
      </c>
      <c r="B10369" s="254" t="s">
        <v>10730</v>
      </c>
    </row>
    <row r="10370" spans="1:2">
      <c r="A10370" t="str">
        <f t="shared" si="161"/>
        <v>72606</v>
      </c>
      <c r="B10370" s="254" t="s">
        <v>10731</v>
      </c>
    </row>
    <row r="10371" spans="1:2">
      <c r="A10371" t="str">
        <f t="shared" ref="A10371:A10434" si="162">LEFT(B10371,5)</f>
        <v>72609</v>
      </c>
      <c r="B10371" s="254" t="s">
        <v>10732</v>
      </c>
    </row>
    <row r="10372" spans="1:2">
      <c r="A10372" t="str">
        <f t="shared" si="162"/>
        <v>72610</v>
      </c>
      <c r="B10372" s="254" t="s">
        <v>10733</v>
      </c>
    </row>
    <row r="10373" spans="1:2">
      <c r="A10373" t="str">
        <f t="shared" si="162"/>
        <v>72611</v>
      </c>
      <c r="B10373" s="254" t="s">
        <v>10734</v>
      </c>
    </row>
    <row r="10374" spans="1:2">
      <c r="A10374" t="str">
        <f t="shared" si="162"/>
        <v>72612</v>
      </c>
      <c r="B10374" s="254" t="s">
        <v>10735</v>
      </c>
    </row>
    <row r="10375" spans="1:2">
      <c r="A10375" t="str">
        <f t="shared" si="162"/>
        <v>72613</v>
      </c>
      <c r="B10375" s="254" t="s">
        <v>10736</v>
      </c>
    </row>
    <row r="10376" spans="1:2">
      <c r="A10376" t="str">
        <f t="shared" si="162"/>
        <v>72614</v>
      </c>
      <c r="B10376" s="254" t="s">
        <v>10737</v>
      </c>
    </row>
    <row r="10377" spans="1:2">
      <c r="A10377" t="str">
        <f t="shared" si="162"/>
        <v>72616</v>
      </c>
      <c r="B10377" s="254" t="s">
        <v>10738</v>
      </c>
    </row>
    <row r="10378" spans="1:2">
      <c r="A10378" t="str">
        <f t="shared" si="162"/>
        <v>72617</v>
      </c>
      <c r="B10378" s="254" t="s">
        <v>10739</v>
      </c>
    </row>
    <row r="10379" spans="1:2">
      <c r="A10379" t="str">
        <f t="shared" si="162"/>
        <v>72619</v>
      </c>
      <c r="B10379" s="254" t="s">
        <v>10740</v>
      </c>
    </row>
    <row r="10380" spans="1:2">
      <c r="A10380" t="str">
        <f t="shared" si="162"/>
        <v>72620</v>
      </c>
      <c r="B10380" s="254" t="s">
        <v>10741</v>
      </c>
    </row>
    <row r="10381" spans="1:2">
      <c r="A10381" t="str">
        <f t="shared" si="162"/>
        <v>72621</v>
      </c>
      <c r="B10381" s="254" t="s">
        <v>10742</v>
      </c>
    </row>
    <row r="10382" spans="1:2">
      <c r="A10382" t="str">
        <f t="shared" si="162"/>
        <v>72622</v>
      </c>
      <c r="B10382" s="254" t="s">
        <v>10743</v>
      </c>
    </row>
    <row r="10383" spans="1:2">
      <c r="A10383" t="str">
        <f t="shared" si="162"/>
        <v>72625</v>
      </c>
      <c r="B10383" s="254" t="s">
        <v>10744</v>
      </c>
    </row>
    <row r="10384" spans="1:2">
      <c r="A10384" t="str">
        <f t="shared" si="162"/>
        <v>72626</v>
      </c>
      <c r="B10384" s="254" t="s">
        <v>10745</v>
      </c>
    </row>
    <row r="10385" spans="1:2">
      <c r="A10385" t="str">
        <f t="shared" si="162"/>
        <v>72628</v>
      </c>
      <c r="B10385" s="254" t="s">
        <v>10746</v>
      </c>
    </row>
    <row r="10386" spans="1:2">
      <c r="A10386" t="str">
        <f t="shared" si="162"/>
        <v>72629</v>
      </c>
      <c r="B10386" s="254" t="s">
        <v>10747</v>
      </c>
    </row>
    <row r="10387" spans="1:2">
      <c r="A10387" t="str">
        <f t="shared" si="162"/>
        <v>72630</v>
      </c>
      <c r="B10387" s="254" t="s">
        <v>10748</v>
      </c>
    </row>
    <row r="10388" spans="1:2">
      <c r="A10388" t="str">
        <f t="shared" si="162"/>
        <v>72631</v>
      </c>
      <c r="B10388" s="254" t="s">
        <v>10749</v>
      </c>
    </row>
    <row r="10389" spans="1:2">
      <c r="A10389" t="str">
        <f t="shared" si="162"/>
        <v>72632</v>
      </c>
      <c r="B10389" s="254" t="s">
        <v>10750</v>
      </c>
    </row>
    <row r="10390" spans="1:2">
      <c r="A10390" t="str">
        <f t="shared" si="162"/>
        <v>72633</v>
      </c>
      <c r="B10390" s="254" t="s">
        <v>10751</v>
      </c>
    </row>
    <row r="10391" spans="1:2">
      <c r="A10391" t="str">
        <f t="shared" si="162"/>
        <v>72634</v>
      </c>
      <c r="B10391" s="254" t="s">
        <v>10752</v>
      </c>
    </row>
    <row r="10392" spans="1:2">
      <c r="A10392" t="str">
        <f t="shared" si="162"/>
        <v>72635</v>
      </c>
      <c r="B10392" s="254" t="s">
        <v>10753</v>
      </c>
    </row>
    <row r="10393" spans="1:2">
      <c r="A10393" t="str">
        <f t="shared" si="162"/>
        <v>72636</v>
      </c>
      <c r="B10393" s="254" t="s">
        <v>10754</v>
      </c>
    </row>
    <row r="10394" spans="1:2">
      <c r="A10394" t="str">
        <f t="shared" si="162"/>
        <v>72637</v>
      </c>
      <c r="B10394" s="254" t="s">
        <v>10755</v>
      </c>
    </row>
    <row r="10395" spans="1:2">
      <c r="A10395" t="str">
        <f t="shared" si="162"/>
        <v>72639</v>
      </c>
      <c r="B10395" s="254" t="s">
        <v>10756</v>
      </c>
    </row>
    <row r="10396" spans="1:2">
      <c r="A10396" t="str">
        <f t="shared" si="162"/>
        <v>72640</v>
      </c>
      <c r="B10396" s="254" t="s">
        <v>10757</v>
      </c>
    </row>
    <row r="10397" spans="1:2">
      <c r="A10397" t="str">
        <f t="shared" si="162"/>
        <v>72641</v>
      </c>
      <c r="B10397" s="254" t="s">
        <v>10758</v>
      </c>
    </row>
    <row r="10398" spans="1:2">
      <c r="A10398" t="str">
        <f t="shared" si="162"/>
        <v>72642</v>
      </c>
      <c r="B10398" s="254" t="s">
        <v>10759</v>
      </c>
    </row>
    <row r="10399" spans="1:2">
      <c r="A10399" t="str">
        <f t="shared" si="162"/>
        <v>72643</v>
      </c>
      <c r="B10399" s="254" t="s">
        <v>10760</v>
      </c>
    </row>
    <row r="10400" spans="1:2">
      <c r="A10400" t="str">
        <f t="shared" si="162"/>
        <v>72645</v>
      </c>
      <c r="B10400" s="254" t="s">
        <v>10761</v>
      </c>
    </row>
    <row r="10401" spans="1:2">
      <c r="A10401" t="str">
        <f t="shared" si="162"/>
        <v>72648</v>
      </c>
      <c r="B10401" s="254" t="s">
        <v>10762</v>
      </c>
    </row>
    <row r="10402" spans="1:2">
      <c r="A10402" t="str">
        <f t="shared" si="162"/>
        <v>72650</v>
      </c>
      <c r="B10402" s="254" t="s">
        <v>10763</v>
      </c>
    </row>
    <row r="10403" spans="1:2">
      <c r="A10403" t="str">
        <f t="shared" si="162"/>
        <v>72651</v>
      </c>
      <c r="B10403" s="254" t="s">
        <v>10764</v>
      </c>
    </row>
    <row r="10404" spans="1:2">
      <c r="A10404" t="str">
        <f t="shared" si="162"/>
        <v>72652</v>
      </c>
      <c r="B10404" s="254" t="s">
        <v>10765</v>
      </c>
    </row>
    <row r="10405" spans="1:2">
      <c r="A10405" t="str">
        <f t="shared" si="162"/>
        <v>72655</v>
      </c>
      <c r="B10405" s="254" t="s">
        <v>10766</v>
      </c>
    </row>
    <row r="10406" spans="1:2">
      <c r="A10406" t="str">
        <f t="shared" si="162"/>
        <v>72656</v>
      </c>
      <c r="B10406" s="254" t="s">
        <v>10767</v>
      </c>
    </row>
    <row r="10407" spans="1:2">
      <c r="A10407" t="str">
        <f t="shared" si="162"/>
        <v>72657</v>
      </c>
      <c r="B10407" s="254" t="s">
        <v>10768</v>
      </c>
    </row>
    <row r="10408" spans="1:2">
      <c r="A10408" t="str">
        <f t="shared" si="162"/>
        <v>72658</v>
      </c>
      <c r="B10408" s="254" t="s">
        <v>10769</v>
      </c>
    </row>
    <row r="10409" spans="1:2">
      <c r="A10409" t="str">
        <f t="shared" si="162"/>
        <v>72659</v>
      </c>
      <c r="B10409" s="254" t="s">
        <v>10770</v>
      </c>
    </row>
    <row r="10410" spans="1:2">
      <c r="A10410" t="str">
        <f t="shared" si="162"/>
        <v>72660</v>
      </c>
      <c r="B10410" s="254" t="s">
        <v>10771</v>
      </c>
    </row>
    <row r="10411" spans="1:2">
      <c r="A10411" t="str">
        <f t="shared" si="162"/>
        <v>72664</v>
      </c>
      <c r="B10411" s="254" t="s">
        <v>10772</v>
      </c>
    </row>
    <row r="10412" spans="1:2">
      <c r="A10412" t="str">
        <f t="shared" si="162"/>
        <v>72666</v>
      </c>
      <c r="B10412" s="254" t="s">
        <v>10773</v>
      </c>
    </row>
    <row r="10413" spans="1:2">
      <c r="A10413" t="str">
        <f t="shared" si="162"/>
        <v>72669</v>
      </c>
      <c r="B10413" s="254" t="s">
        <v>10774</v>
      </c>
    </row>
    <row r="10414" spans="1:2">
      <c r="A10414" t="str">
        <f t="shared" si="162"/>
        <v>72670</v>
      </c>
      <c r="B10414" s="254" t="s">
        <v>10775</v>
      </c>
    </row>
    <row r="10415" spans="1:2">
      <c r="A10415" t="str">
        <f t="shared" si="162"/>
        <v>72671</v>
      </c>
      <c r="B10415" s="254" t="s">
        <v>10776</v>
      </c>
    </row>
    <row r="10416" spans="1:2">
      <c r="A10416" t="str">
        <f t="shared" si="162"/>
        <v>72673</v>
      </c>
      <c r="B10416" s="254" t="s">
        <v>10777</v>
      </c>
    </row>
    <row r="10417" spans="1:2">
      <c r="A10417" t="str">
        <f t="shared" si="162"/>
        <v>72674</v>
      </c>
      <c r="B10417" s="254" t="s">
        <v>10778</v>
      </c>
    </row>
    <row r="10418" spans="1:2">
      <c r="A10418" t="str">
        <f t="shared" si="162"/>
        <v>72675</v>
      </c>
      <c r="B10418" s="254" t="s">
        <v>10779</v>
      </c>
    </row>
    <row r="10419" spans="1:2">
      <c r="A10419" t="str">
        <f t="shared" si="162"/>
        <v>72676</v>
      </c>
      <c r="B10419" s="254" t="s">
        <v>10780</v>
      </c>
    </row>
    <row r="10420" spans="1:2">
      <c r="A10420" t="str">
        <f t="shared" si="162"/>
        <v>72677</v>
      </c>
      <c r="B10420" s="254" t="s">
        <v>10781</v>
      </c>
    </row>
    <row r="10421" spans="1:2">
      <c r="A10421" t="str">
        <f t="shared" si="162"/>
        <v>72678</v>
      </c>
      <c r="B10421" s="254" t="s">
        <v>10782</v>
      </c>
    </row>
    <row r="10422" spans="1:2">
      <c r="A10422" t="str">
        <f t="shared" si="162"/>
        <v>72680</v>
      </c>
      <c r="B10422" s="254" t="s">
        <v>10783</v>
      </c>
    </row>
    <row r="10423" spans="1:2">
      <c r="A10423" t="str">
        <f t="shared" si="162"/>
        <v>72681</v>
      </c>
      <c r="B10423" s="254" t="s">
        <v>10784</v>
      </c>
    </row>
    <row r="10424" spans="1:2">
      <c r="A10424" t="str">
        <f t="shared" si="162"/>
        <v>72682</v>
      </c>
      <c r="B10424" s="254" t="s">
        <v>10785</v>
      </c>
    </row>
    <row r="10425" spans="1:2">
      <c r="A10425" t="str">
        <f t="shared" si="162"/>
        <v>72683</v>
      </c>
      <c r="B10425" s="254" t="s">
        <v>10786</v>
      </c>
    </row>
    <row r="10426" spans="1:2">
      <c r="A10426" t="str">
        <f t="shared" si="162"/>
        <v>72685</v>
      </c>
      <c r="B10426" s="254" t="s">
        <v>10787</v>
      </c>
    </row>
    <row r="10427" spans="1:2">
      <c r="A10427" t="str">
        <f t="shared" si="162"/>
        <v>72686</v>
      </c>
      <c r="B10427" s="254" t="s">
        <v>10788</v>
      </c>
    </row>
    <row r="10428" spans="1:2">
      <c r="A10428" t="str">
        <f t="shared" si="162"/>
        <v>72687</v>
      </c>
      <c r="B10428" s="254" t="s">
        <v>10789</v>
      </c>
    </row>
    <row r="10429" spans="1:2">
      <c r="A10429" t="str">
        <f t="shared" si="162"/>
        <v>72688</v>
      </c>
      <c r="B10429" s="254" t="s">
        <v>10790</v>
      </c>
    </row>
    <row r="10430" spans="1:2">
      <c r="A10430" t="str">
        <f t="shared" si="162"/>
        <v>72689</v>
      </c>
      <c r="B10430" s="254" t="s">
        <v>10791</v>
      </c>
    </row>
    <row r="10431" spans="1:2">
      <c r="A10431" t="str">
        <f t="shared" si="162"/>
        <v>72691</v>
      </c>
      <c r="B10431" s="254" t="s">
        <v>10792</v>
      </c>
    </row>
    <row r="10432" spans="1:2">
      <c r="A10432" t="str">
        <f t="shared" si="162"/>
        <v>72692</v>
      </c>
      <c r="B10432" s="254" t="s">
        <v>10793</v>
      </c>
    </row>
    <row r="10433" spans="1:2">
      <c r="A10433" t="str">
        <f t="shared" si="162"/>
        <v>72693</v>
      </c>
      <c r="B10433" s="254" t="s">
        <v>10794</v>
      </c>
    </row>
    <row r="10434" spans="1:2">
      <c r="A10434" t="str">
        <f t="shared" si="162"/>
        <v>72694</v>
      </c>
      <c r="B10434" s="254" t="s">
        <v>10795</v>
      </c>
    </row>
    <row r="10435" spans="1:2">
      <c r="A10435" t="str">
        <f t="shared" ref="A10435:A10498" si="163">LEFT(B10435,5)</f>
        <v>72696</v>
      </c>
      <c r="B10435" s="254" t="s">
        <v>10796</v>
      </c>
    </row>
    <row r="10436" spans="1:2">
      <c r="A10436" t="str">
        <f t="shared" si="163"/>
        <v>72697</v>
      </c>
      <c r="B10436" s="254" t="s">
        <v>10797</v>
      </c>
    </row>
    <row r="10437" spans="1:2">
      <c r="A10437" t="str">
        <f t="shared" si="163"/>
        <v>72698</v>
      </c>
      <c r="B10437" s="254" t="s">
        <v>10798</v>
      </c>
    </row>
    <row r="10438" spans="1:2">
      <c r="A10438" t="str">
        <f t="shared" si="163"/>
        <v>72699</v>
      </c>
      <c r="B10438" s="254" t="s">
        <v>10799</v>
      </c>
    </row>
    <row r="10439" spans="1:2">
      <c r="A10439" t="str">
        <f t="shared" si="163"/>
        <v>72700</v>
      </c>
      <c r="B10439" s="254" t="s">
        <v>10800</v>
      </c>
    </row>
    <row r="10440" spans="1:2">
      <c r="A10440" t="str">
        <f t="shared" si="163"/>
        <v>72701</v>
      </c>
      <c r="B10440" s="254" t="s">
        <v>10801</v>
      </c>
    </row>
    <row r="10441" spans="1:2">
      <c r="A10441" t="str">
        <f t="shared" si="163"/>
        <v>72702</v>
      </c>
      <c r="B10441" s="254" t="s">
        <v>10802</v>
      </c>
    </row>
    <row r="10442" spans="1:2">
      <c r="A10442" t="str">
        <f t="shared" si="163"/>
        <v>72704</v>
      </c>
      <c r="B10442" s="254" t="s">
        <v>10803</v>
      </c>
    </row>
    <row r="10443" spans="1:2">
      <c r="A10443" t="str">
        <f t="shared" si="163"/>
        <v>72705</v>
      </c>
      <c r="B10443" s="254" t="s">
        <v>10804</v>
      </c>
    </row>
    <row r="10444" spans="1:2">
      <c r="A10444" t="str">
        <f t="shared" si="163"/>
        <v>72706</v>
      </c>
      <c r="B10444" s="254" t="s">
        <v>10805</v>
      </c>
    </row>
    <row r="10445" spans="1:2">
      <c r="A10445" t="str">
        <f t="shared" si="163"/>
        <v>72707</v>
      </c>
      <c r="B10445" s="254" t="s">
        <v>10806</v>
      </c>
    </row>
    <row r="10446" spans="1:2">
      <c r="A10446" t="str">
        <f t="shared" si="163"/>
        <v>72708</v>
      </c>
      <c r="B10446" s="254" t="s">
        <v>10807</v>
      </c>
    </row>
    <row r="10447" spans="1:2">
      <c r="A10447" t="str">
        <f t="shared" si="163"/>
        <v>72711</v>
      </c>
      <c r="B10447" s="254" t="s">
        <v>10808</v>
      </c>
    </row>
    <row r="10448" spans="1:2">
      <c r="A10448" t="str">
        <f t="shared" si="163"/>
        <v>72712</v>
      </c>
      <c r="B10448" s="254" t="s">
        <v>10809</v>
      </c>
    </row>
    <row r="10449" spans="1:2">
      <c r="A10449" t="str">
        <f t="shared" si="163"/>
        <v>72713</v>
      </c>
      <c r="B10449" s="254" t="s">
        <v>10810</v>
      </c>
    </row>
    <row r="10450" spans="1:2">
      <c r="A10450" t="str">
        <f t="shared" si="163"/>
        <v>72715</v>
      </c>
      <c r="B10450" s="254" t="s">
        <v>10811</v>
      </c>
    </row>
    <row r="10451" spans="1:2">
      <c r="A10451" t="str">
        <f t="shared" si="163"/>
        <v>72716</v>
      </c>
      <c r="B10451" s="254" t="s">
        <v>10812</v>
      </c>
    </row>
    <row r="10452" spans="1:2">
      <c r="A10452" t="str">
        <f t="shared" si="163"/>
        <v>72718</v>
      </c>
      <c r="B10452" s="254" t="s">
        <v>10813</v>
      </c>
    </row>
    <row r="10453" spans="1:2">
      <c r="A10453" t="str">
        <f t="shared" si="163"/>
        <v>72720</v>
      </c>
      <c r="B10453" s="254" t="s">
        <v>10814</v>
      </c>
    </row>
    <row r="10454" spans="1:2">
      <c r="A10454" t="str">
        <f t="shared" si="163"/>
        <v>72721</v>
      </c>
      <c r="B10454" s="254" t="s">
        <v>10815</v>
      </c>
    </row>
    <row r="10455" spans="1:2">
      <c r="A10455" t="str">
        <f t="shared" si="163"/>
        <v>72722</v>
      </c>
      <c r="B10455" s="254" t="s">
        <v>10816</v>
      </c>
    </row>
    <row r="10456" spans="1:2">
      <c r="A10456" t="str">
        <f t="shared" si="163"/>
        <v>72723</v>
      </c>
      <c r="B10456" s="254" t="s">
        <v>10817</v>
      </c>
    </row>
    <row r="10457" spans="1:2">
      <c r="A10457" t="str">
        <f t="shared" si="163"/>
        <v>72724</v>
      </c>
      <c r="B10457" s="254" t="s">
        <v>10818</v>
      </c>
    </row>
    <row r="10458" spans="1:2">
      <c r="A10458" t="str">
        <f t="shared" si="163"/>
        <v>72725</v>
      </c>
      <c r="B10458" s="254" t="s">
        <v>10819</v>
      </c>
    </row>
    <row r="10459" spans="1:2">
      <c r="A10459" t="str">
        <f t="shared" si="163"/>
        <v>72726</v>
      </c>
      <c r="B10459" s="254" t="s">
        <v>10820</v>
      </c>
    </row>
    <row r="10460" spans="1:2">
      <c r="A10460" t="str">
        <f t="shared" si="163"/>
        <v>72727</v>
      </c>
      <c r="B10460" s="254" t="s">
        <v>10821</v>
      </c>
    </row>
    <row r="10461" spans="1:2">
      <c r="A10461" t="str">
        <f t="shared" si="163"/>
        <v>72728</v>
      </c>
      <c r="B10461" s="254" t="s">
        <v>10822</v>
      </c>
    </row>
    <row r="10462" spans="1:2">
      <c r="A10462" t="str">
        <f t="shared" si="163"/>
        <v>72729</v>
      </c>
      <c r="B10462" s="254" t="s">
        <v>10823</v>
      </c>
    </row>
    <row r="10463" spans="1:2">
      <c r="A10463" t="str">
        <f t="shared" si="163"/>
        <v>72731</v>
      </c>
      <c r="B10463" s="254" t="s">
        <v>10824</v>
      </c>
    </row>
    <row r="10464" spans="1:2">
      <c r="A10464" t="str">
        <f t="shared" si="163"/>
        <v>72732</v>
      </c>
      <c r="B10464" s="254" t="s">
        <v>10825</v>
      </c>
    </row>
    <row r="10465" spans="1:2">
      <c r="A10465" t="str">
        <f t="shared" si="163"/>
        <v>72734</v>
      </c>
      <c r="B10465" s="254" t="s">
        <v>10826</v>
      </c>
    </row>
    <row r="10466" spans="1:2">
      <c r="A10466" t="str">
        <f t="shared" si="163"/>
        <v>72735</v>
      </c>
      <c r="B10466" s="254" t="s">
        <v>10827</v>
      </c>
    </row>
    <row r="10467" spans="1:2">
      <c r="A10467" t="str">
        <f t="shared" si="163"/>
        <v>72736</v>
      </c>
      <c r="B10467" s="254" t="s">
        <v>10828</v>
      </c>
    </row>
    <row r="10468" spans="1:2">
      <c r="A10468" t="str">
        <f t="shared" si="163"/>
        <v>72737</v>
      </c>
      <c r="B10468" s="254" t="s">
        <v>10829</v>
      </c>
    </row>
    <row r="10469" spans="1:2">
      <c r="A10469" t="str">
        <f t="shared" si="163"/>
        <v>72738</v>
      </c>
      <c r="B10469" s="254" t="s">
        <v>10830</v>
      </c>
    </row>
    <row r="10470" spans="1:2">
      <c r="A10470" t="str">
        <f t="shared" si="163"/>
        <v>72739</v>
      </c>
      <c r="B10470" s="254" t="s">
        <v>10831</v>
      </c>
    </row>
    <row r="10471" spans="1:2">
      <c r="A10471" t="str">
        <f t="shared" si="163"/>
        <v>72740</v>
      </c>
      <c r="B10471" s="254" t="s">
        <v>10832</v>
      </c>
    </row>
    <row r="10472" spans="1:2">
      <c r="A10472" t="str">
        <f t="shared" si="163"/>
        <v>72741</v>
      </c>
      <c r="B10472" s="254" t="s">
        <v>10833</v>
      </c>
    </row>
    <row r="10473" spans="1:2">
      <c r="A10473" t="str">
        <f t="shared" si="163"/>
        <v>72742</v>
      </c>
      <c r="B10473" s="254" t="s">
        <v>10834</v>
      </c>
    </row>
    <row r="10474" spans="1:2">
      <c r="A10474" t="str">
        <f t="shared" si="163"/>
        <v>72743</v>
      </c>
      <c r="B10474" s="254" t="s">
        <v>10835</v>
      </c>
    </row>
    <row r="10475" spans="1:2">
      <c r="A10475" t="str">
        <f t="shared" si="163"/>
        <v>72744</v>
      </c>
      <c r="B10475" s="254" t="s">
        <v>10836</v>
      </c>
    </row>
    <row r="10476" spans="1:2">
      <c r="A10476" t="str">
        <f t="shared" si="163"/>
        <v>72745</v>
      </c>
      <c r="B10476" s="254" t="s">
        <v>10837</v>
      </c>
    </row>
    <row r="10477" spans="1:2">
      <c r="A10477" t="str">
        <f t="shared" si="163"/>
        <v>72746</v>
      </c>
      <c r="B10477" s="254" t="s">
        <v>10838</v>
      </c>
    </row>
    <row r="10478" spans="1:2">
      <c r="A10478" t="str">
        <f t="shared" si="163"/>
        <v>72747</v>
      </c>
      <c r="B10478" s="254" t="s">
        <v>10839</v>
      </c>
    </row>
    <row r="10479" spans="1:2">
      <c r="A10479" t="str">
        <f t="shared" si="163"/>
        <v>72748</v>
      </c>
      <c r="B10479" s="254" t="s">
        <v>10840</v>
      </c>
    </row>
    <row r="10480" spans="1:2">
      <c r="A10480" t="str">
        <f t="shared" si="163"/>
        <v>72750</v>
      </c>
      <c r="B10480" s="254" t="s">
        <v>10841</v>
      </c>
    </row>
    <row r="10481" spans="1:2">
      <c r="A10481" t="str">
        <f t="shared" si="163"/>
        <v>72751</v>
      </c>
      <c r="B10481" s="254" t="s">
        <v>10842</v>
      </c>
    </row>
    <row r="10482" spans="1:2">
      <c r="A10482" t="str">
        <f t="shared" si="163"/>
        <v>72752</v>
      </c>
      <c r="B10482" s="254" t="s">
        <v>10843</v>
      </c>
    </row>
    <row r="10483" spans="1:2">
      <c r="A10483" t="str">
        <f t="shared" si="163"/>
        <v>72753</v>
      </c>
      <c r="B10483" s="254" t="s">
        <v>10844</v>
      </c>
    </row>
    <row r="10484" spans="1:2">
      <c r="A10484" t="str">
        <f t="shared" si="163"/>
        <v>72754</v>
      </c>
      <c r="B10484" s="254" t="s">
        <v>10845</v>
      </c>
    </row>
    <row r="10485" spans="1:2">
      <c r="A10485" t="str">
        <f t="shared" si="163"/>
        <v>72755</v>
      </c>
      <c r="B10485" s="254" t="s">
        <v>10846</v>
      </c>
    </row>
    <row r="10486" spans="1:2">
      <c r="A10486" t="str">
        <f t="shared" si="163"/>
        <v>72756</v>
      </c>
      <c r="B10486" s="254" t="s">
        <v>10847</v>
      </c>
    </row>
    <row r="10487" spans="1:2">
      <c r="A10487" t="str">
        <f t="shared" si="163"/>
        <v>72757</v>
      </c>
      <c r="B10487" s="254" t="s">
        <v>10848</v>
      </c>
    </row>
    <row r="10488" spans="1:2">
      <c r="A10488" t="str">
        <f t="shared" si="163"/>
        <v>72761</v>
      </c>
      <c r="B10488" s="254" t="s">
        <v>10849</v>
      </c>
    </row>
    <row r="10489" spans="1:2">
      <c r="A10489" t="str">
        <f t="shared" si="163"/>
        <v>72762</v>
      </c>
      <c r="B10489" s="254" t="s">
        <v>10850</v>
      </c>
    </row>
    <row r="10490" spans="1:2">
      <c r="A10490" t="str">
        <f t="shared" si="163"/>
        <v>72765</v>
      </c>
      <c r="B10490" s="254" t="s">
        <v>10851</v>
      </c>
    </row>
    <row r="10491" spans="1:2">
      <c r="A10491" t="str">
        <f t="shared" si="163"/>
        <v>72767</v>
      </c>
      <c r="B10491" s="254" t="s">
        <v>10852</v>
      </c>
    </row>
    <row r="10492" spans="1:2">
      <c r="A10492" t="str">
        <f t="shared" si="163"/>
        <v>72768</v>
      </c>
      <c r="B10492" s="254" t="s">
        <v>10853</v>
      </c>
    </row>
    <row r="10493" spans="1:2">
      <c r="A10493" t="str">
        <f t="shared" si="163"/>
        <v>72769</v>
      </c>
      <c r="B10493" s="254" t="s">
        <v>10854</v>
      </c>
    </row>
    <row r="10494" spans="1:2">
      <c r="A10494" t="str">
        <f t="shared" si="163"/>
        <v>72770</v>
      </c>
      <c r="B10494" s="254" t="s">
        <v>10855</v>
      </c>
    </row>
    <row r="10495" spans="1:2">
      <c r="A10495" t="str">
        <f t="shared" si="163"/>
        <v>72771</v>
      </c>
      <c r="B10495" s="254" t="s">
        <v>10856</v>
      </c>
    </row>
    <row r="10496" spans="1:2">
      <c r="A10496" t="str">
        <f t="shared" si="163"/>
        <v>72772</v>
      </c>
      <c r="B10496" s="254" t="s">
        <v>10857</v>
      </c>
    </row>
    <row r="10497" spans="1:2">
      <c r="A10497" t="str">
        <f t="shared" si="163"/>
        <v>72773</v>
      </c>
      <c r="B10497" s="254" t="s">
        <v>10858</v>
      </c>
    </row>
    <row r="10498" spans="1:2">
      <c r="A10498" t="str">
        <f t="shared" si="163"/>
        <v>72775</v>
      </c>
      <c r="B10498" s="254" t="s">
        <v>10859</v>
      </c>
    </row>
    <row r="10499" spans="1:2">
      <c r="A10499" t="str">
        <f t="shared" ref="A10499:A10562" si="164">LEFT(B10499,5)</f>
        <v>72776</v>
      </c>
      <c r="B10499" s="254" t="s">
        <v>10860</v>
      </c>
    </row>
    <row r="10500" spans="1:2">
      <c r="A10500" t="str">
        <f t="shared" si="164"/>
        <v>72777</v>
      </c>
      <c r="B10500" s="254" t="s">
        <v>10861</v>
      </c>
    </row>
    <row r="10501" spans="1:2">
      <c r="A10501" t="str">
        <f t="shared" si="164"/>
        <v>72778</v>
      </c>
      <c r="B10501" s="254" t="s">
        <v>10862</v>
      </c>
    </row>
    <row r="10502" spans="1:2">
      <c r="A10502" t="str">
        <f t="shared" si="164"/>
        <v>72779</v>
      </c>
      <c r="B10502" s="254" t="s">
        <v>10863</v>
      </c>
    </row>
    <row r="10503" spans="1:2">
      <c r="A10503" t="str">
        <f t="shared" si="164"/>
        <v>72780</v>
      </c>
      <c r="B10503" s="254" t="s">
        <v>10864</v>
      </c>
    </row>
    <row r="10504" spans="1:2">
      <c r="A10504" t="str">
        <f t="shared" si="164"/>
        <v>72781</v>
      </c>
      <c r="B10504" s="254" t="s">
        <v>10865</v>
      </c>
    </row>
    <row r="10505" spans="1:2">
      <c r="A10505" t="str">
        <f t="shared" si="164"/>
        <v>72782</v>
      </c>
      <c r="B10505" s="254" t="s">
        <v>10866</v>
      </c>
    </row>
    <row r="10506" spans="1:2">
      <c r="A10506" t="str">
        <f t="shared" si="164"/>
        <v>72783</v>
      </c>
      <c r="B10506" s="254" t="s">
        <v>10867</v>
      </c>
    </row>
    <row r="10507" spans="1:2">
      <c r="A10507" t="str">
        <f t="shared" si="164"/>
        <v>72784</v>
      </c>
      <c r="B10507" s="254" t="s">
        <v>10868</v>
      </c>
    </row>
    <row r="10508" spans="1:2">
      <c r="A10508" t="str">
        <f t="shared" si="164"/>
        <v>72785</v>
      </c>
      <c r="B10508" s="254" t="s">
        <v>10869</v>
      </c>
    </row>
    <row r="10509" spans="1:2">
      <c r="A10509" t="str">
        <f t="shared" si="164"/>
        <v>72786</v>
      </c>
      <c r="B10509" s="254" t="s">
        <v>10870</v>
      </c>
    </row>
    <row r="10510" spans="1:2">
      <c r="A10510" t="str">
        <f t="shared" si="164"/>
        <v>72787</v>
      </c>
      <c r="B10510" s="254" t="s">
        <v>10871</v>
      </c>
    </row>
    <row r="10511" spans="1:2">
      <c r="A10511" t="str">
        <f t="shared" si="164"/>
        <v>72788</v>
      </c>
      <c r="B10511" s="254" t="s">
        <v>10872</v>
      </c>
    </row>
    <row r="10512" spans="1:2">
      <c r="A10512" t="str">
        <f t="shared" si="164"/>
        <v>72789</v>
      </c>
      <c r="B10512" s="254" t="s">
        <v>10873</v>
      </c>
    </row>
    <row r="10513" spans="1:2">
      <c r="A10513" t="str">
        <f t="shared" si="164"/>
        <v>72790</v>
      </c>
      <c r="B10513" s="254" t="s">
        <v>10874</v>
      </c>
    </row>
    <row r="10514" spans="1:2">
      <c r="A10514" t="str">
        <f t="shared" si="164"/>
        <v>72791</v>
      </c>
      <c r="B10514" s="254" t="s">
        <v>10875</v>
      </c>
    </row>
    <row r="10515" spans="1:2">
      <c r="A10515" t="str">
        <f t="shared" si="164"/>
        <v>72792</v>
      </c>
      <c r="B10515" s="254" t="s">
        <v>10876</v>
      </c>
    </row>
    <row r="10516" spans="1:2">
      <c r="A10516" t="str">
        <f t="shared" si="164"/>
        <v>72793</v>
      </c>
      <c r="B10516" s="254" t="s">
        <v>10877</v>
      </c>
    </row>
    <row r="10517" spans="1:2">
      <c r="A10517" t="str">
        <f t="shared" si="164"/>
        <v>72794</v>
      </c>
      <c r="B10517" s="254" t="s">
        <v>10878</v>
      </c>
    </row>
    <row r="10518" spans="1:2">
      <c r="A10518" t="str">
        <f t="shared" si="164"/>
        <v>72795</v>
      </c>
      <c r="B10518" s="254" t="s">
        <v>10879</v>
      </c>
    </row>
    <row r="10519" spans="1:2">
      <c r="A10519" t="str">
        <f t="shared" si="164"/>
        <v>72796</v>
      </c>
      <c r="B10519" s="254" t="s">
        <v>10880</v>
      </c>
    </row>
    <row r="10520" spans="1:2">
      <c r="A10520" t="str">
        <f t="shared" si="164"/>
        <v>72797</v>
      </c>
      <c r="B10520" s="254" t="s">
        <v>10881</v>
      </c>
    </row>
    <row r="10521" spans="1:2">
      <c r="A10521" t="str">
        <f t="shared" si="164"/>
        <v>72798</v>
      </c>
      <c r="B10521" s="254" t="s">
        <v>10882</v>
      </c>
    </row>
    <row r="10522" spans="1:2">
      <c r="A10522" t="str">
        <f t="shared" si="164"/>
        <v>72799</v>
      </c>
      <c r="B10522" s="254" t="s">
        <v>10883</v>
      </c>
    </row>
    <row r="10523" spans="1:2">
      <c r="A10523" t="str">
        <f t="shared" si="164"/>
        <v>72800</v>
      </c>
      <c r="B10523" s="254" t="s">
        <v>10884</v>
      </c>
    </row>
    <row r="10524" spans="1:2">
      <c r="A10524" t="str">
        <f t="shared" si="164"/>
        <v>72801</v>
      </c>
      <c r="B10524" s="254" t="s">
        <v>10885</v>
      </c>
    </row>
    <row r="10525" spans="1:2">
      <c r="A10525" t="str">
        <f t="shared" si="164"/>
        <v>72802</v>
      </c>
      <c r="B10525" s="254" t="s">
        <v>10886</v>
      </c>
    </row>
    <row r="10526" spans="1:2">
      <c r="A10526" t="str">
        <f t="shared" si="164"/>
        <v>72803</v>
      </c>
      <c r="B10526" s="254" t="s">
        <v>10887</v>
      </c>
    </row>
    <row r="10527" spans="1:2">
      <c r="A10527" t="str">
        <f t="shared" si="164"/>
        <v>72804</v>
      </c>
      <c r="B10527" s="254" t="s">
        <v>10888</v>
      </c>
    </row>
    <row r="10528" spans="1:2">
      <c r="A10528" t="str">
        <f t="shared" si="164"/>
        <v>72805</v>
      </c>
      <c r="B10528" s="254" t="s">
        <v>10889</v>
      </c>
    </row>
    <row r="10529" spans="1:2">
      <c r="A10529" t="str">
        <f t="shared" si="164"/>
        <v>72806</v>
      </c>
      <c r="B10529" s="254" t="s">
        <v>10890</v>
      </c>
    </row>
    <row r="10530" spans="1:2">
      <c r="A10530" t="str">
        <f t="shared" si="164"/>
        <v>72807</v>
      </c>
      <c r="B10530" s="254" t="s">
        <v>10891</v>
      </c>
    </row>
    <row r="10531" spans="1:2">
      <c r="A10531" t="str">
        <f t="shared" si="164"/>
        <v>72808</v>
      </c>
      <c r="B10531" s="254" t="s">
        <v>10892</v>
      </c>
    </row>
    <row r="10532" spans="1:2">
      <c r="A10532" t="str">
        <f t="shared" si="164"/>
        <v>72809</v>
      </c>
      <c r="B10532" s="254" t="s">
        <v>10893</v>
      </c>
    </row>
    <row r="10533" spans="1:2">
      <c r="A10533" t="str">
        <f t="shared" si="164"/>
        <v>72810</v>
      </c>
      <c r="B10533" s="254" t="s">
        <v>10894</v>
      </c>
    </row>
    <row r="10534" spans="1:2">
      <c r="A10534" t="str">
        <f t="shared" si="164"/>
        <v>72811</v>
      </c>
      <c r="B10534" s="254" t="s">
        <v>10895</v>
      </c>
    </row>
    <row r="10535" spans="1:2">
      <c r="A10535" t="str">
        <f t="shared" si="164"/>
        <v>72812</v>
      </c>
      <c r="B10535" s="254" t="s">
        <v>10896</v>
      </c>
    </row>
    <row r="10536" spans="1:2">
      <c r="A10536" t="str">
        <f t="shared" si="164"/>
        <v>72813</v>
      </c>
      <c r="B10536" s="254" t="s">
        <v>10897</v>
      </c>
    </row>
    <row r="10537" spans="1:2">
      <c r="A10537" t="str">
        <f t="shared" si="164"/>
        <v>72815</v>
      </c>
      <c r="B10537" s="254" t="s">
        <v>10898</v>
      </c>
    </row>
    <row r="10538" spans="1:2">
      <c r="A10538" t="str">
        <f t="shared" si="164"/>
        <v>72816</v>
      </c>
      <c r="B10538" s="254" t="s">
        <v>10899</v>
      </c>
    </row>
    <row r="10539" spans="1:2">
      <c r="A10539" t="str">
        <f t="shared" si="164"/>
        <v>72817</v>
      </c>
      <c r="B10539" s="254" t="s">
        <v>10900</v>
      </c>
    </row>
    <row r="10540" spans="1:2">
      <c r="A10540" t="str">
        <f t="shared" si="164"/>
        <v>72818</v>
      </c>
      <c r="B10540" s="254" t="s">
        <v>10901</v>
      </c>
    </row>
    <row r="10541" spans="1:2">
      <c r="A10541" t="str">
        <f t="shared" si="164"/>
        <v>72819</v>
      </c>
      <c r="B10541" s="254" t="s">
        <v>10902</v>
      </c>
    </row>
    <row r="10542" spans="1:2">
      <c r="A10542" t="str">
        <f t="shared" si="164"/>
        <v>72820</v>
      </c>
      <c r="B10542" s="254" t="s">
        <v>10903</v>
      </c>
    </row>
    <row r="10543" spans="1:2">
      <c r="A10543" t="str">
        <f t="shared" si="164"/>
        <v>72821</v>
      </c>
      <c r="B10543" s="254" t="s">
        <v>10904</v>
      </c>
    </row>
    <row r="10544" spans="1:2">
      <c r="A10544" t="str">
        <f t="shared" si="164"/>
        <v>72822</v>
      </c>
      <c r="B10544" s="254" t="s">
        <v>10905</v>
      </c>
    </row>
    <row r="10545" spans="1:2">
      <c r="A10545" t="str">
        <f t="shared" si="164"/>
        <v>72823</v>
      </c>
      <c r="B10545" s="254" t="s">
        <v>10906</v>
      </c>
    </row>
    <row r="10546" spans="1:2">
      <c r="A10546" t="str">
        <f t="shared" si="164"/>
        <v>72824</v>
      </c>
      <c r="B10546" s="254" t="s">
        <v>10907</v>
      </c>
    </row>
    <row r="10547" spans="1:2">
      <c r="A10547" t="str">
        <f t="shared" si="164"/>
        <v>72825</v>
      </c>
      <c r="B10547" s="254" t="s">
        <v>10908</v>
      </c>
    </row>
    <row r="10548" spans="1:2">
      <c r="A10548" t="str">
        <f t="shared" si="164"/>
        <v>72826</v>
      </c>
      <c r="B10548" s="254" t="s">
        <v>10909</v>
      </c>
    </row>
    <row r="10549" spans="1:2">
      <c r="A10549" t="str">
        <f t="shared" si="164"/>
        <v>72827</v>
      </c>
      <c r="B10549" s="254" t="s">
        <v>10910</v>
      </c>
    </row>
    <row r="10550" spans="1:2">
      <c r="A10550" t="str">
        <f t="shared" si="164"/>
        <v>72828</v>
      </c>
      <c r="B10550" s="254" t="s">
        <v>10911</v>
      </c>
    </row>
    <row r="10551" spans="1:2">
      <c r="A10551" t="str">
        <f t="shared" si="164"/>
        <v>72829</v>
      </c>
      <c r="B10551" s="254" t="s">
        <v>10912</v>
      </c>
    </row>
    <row r="10552" spans="1:2">
      <c r="A10552" t="str">
        <f t="shared" si="164"/>
        <v>72830</v>
      </c>
      <c r="B10552" s="254" t="s">
        <v>10913</v>
      </c>
    </row>
    <row r="10553" spans="1:2">
      <c r="A10553" t="str">
        <f t="shared" si="164"/>
        <v>72831</v>
      </c>
      <c r="B10553" s="254" t="s">
        <v>10914</v>
      </c>
    </row>
    <row r="10554" spans="1:2">
      <c r="A10554" t="str">
        <f t="shared" si="164"/>
        <v>72832</v>
      </c>
      <c r="B10554" s="254" t="s">
        <v>10915</v>
      </c>
    </row>
    <row r="10555" spans="1:2">
      <c r="A10555" t="str">
        <f t="shared" si="164"/>
        <v>72833</v>
      </c>
      <c r="B10555" s="254" t="s">
        <v>10916</v>
      </c>
    </row>
    <row r="10556" spans="1:2">
      <c r="A10556" t="str">
        <f t="shared" si="164"/>
        <v>72834</v>
      </c>
      <c r="B10556" s="254" t="s">
        <v>10917</v>
      </c>
    </row>
    <row r="10557" spans="1:2">
      <c r="A10557" t="str">
        <f t="shared" si="164"/>
        <v>72835</v>
      </c>
      <c r="B10557" s="254" t="s">
        <v>10918</v>
      </c>
    </row>
    <row r="10558" spans="1:2">
      <c r="A10558" t="str">
        <f t="shared" si="164"/>
        <v>72836</v>
      </c>
      <c r="B10558" s="254" t="s">
        <v>10919</v>
      </c>
    </row>
    <row r="10559" spans="1:2">
      <c r="A10559" t="str">
        <f t="shared" si="164"/>
        <v>72837</v>
      </c>
      <c r="B10559" s="254" t="s">
        <v>10920</v>
      </c>
    </row>
    <row r="10560" spans="1:2">
      <c r="A10560" t="str">
        <f t="shared" si="164"/>
        <v>72838</v>
      </c>
      <c r="B10560" s="254" t="s">
        <v>10921</v>
      </c>
    </row>
    <row r="10561" spans="1:2">
      <c r="A10561" t="str">
        <f t="shared" si="164"/>
        <v>72840</v>
      </c>
      <c r="B10561" s="254" t="s">
        <v>10922</v>
      </c>
    </row>
    <row r="10562" spans="1:2">
      <c r="A10562" t="str">
        <f t="shared" si="164"/>
        <v>72841</v>
      </c>
      <c r="B10562" s="254" t="s">
        <v>10923</v>
      </c>
    </row>
    <row r="10563" spans="1:2">
      <c r="A10563" t="str">
        <f t="shared" ref="A10563:A10626" si="165">LEFT(B10563,5)</f>
        <v>72842</v>
      </c>
      <c r="B10563" s="254" t="s">
        <v>10924</v>
      </c>
    </row>
    <row r="10564" spans="1:2">
      <c r="A10564" t="str">
        <f t="shared" si="165"/>
        <v>72843</v>
      </c>
      <c r="B10564" s="254" t="s">
        <v>10925</v>
      </c>
    </row>
    <row r="10565" spans="1:2">
      <c r="A10565" t="str">
        <f t="shared" si="165"/>
        <v>72844</v>
      </c>
      <c r="B10565" s="254" t="s">
        <v>10926</v>
      </c>
    </row>
    <row r="10566" spans="1:2">
      <c r="A10566" t="str">
        <f t="shared" si="165"/>
        <v>72845</v>
      </c>
      <c r="B10566" s="254" t="s">
        <v>10927</v>
      </c>
    </row>
    <row r="10567" spans="1:2">
      <c r="A10567" t="str">
        <f t="shared" si="165"/>
        <v>72846</v>
      </c>
      <c r="B10567" s="254" t="s">
        <v>10928</v>
      </c>
    </row>
    <row r="10568" spans="1:2">
      <c r="A10568" t="str">
        <f t="shared" si="165"/>
        <v>72847</v>
      </c>
      <c r="B10568" s="254" t="s">
        <v>10929</v>
      </c>
    </row>
    <row r="10569" spans="1:2">
      <c r="A10569" t="str">
        <f t="shared" si="165"/>
        <v>72848</v>
      </c>
      <c r="B10569" s="254" t="s">
        <v>10930</v>
      </c>
    </row>
    <row r="10570" spans="1:2">
      <c r="A10570" t="str">
        <f t="shared" si="165"/>
        <v>72849</v>
      </c>
      <c r="B10570" s="254" t="s">
        <v>10931</v>
      </c>
    </row>
    <row r="10571" spans="1:2">
      <c r="A10571" t="str">
        <f t="shared" si="165"/>
        <v>72850</v>
      </c>
      <c r="B10571" s="254" t="s">
        <v>10932</v>
      </c>
    </row>
    <row r="10572" spans="1:2">
      <c r="A10572" t="str">
        <f t="shared" si="165"/>
        <v>72851</v>
      </c>
      <c r="B10572" s="254" t="s">
        <v>10933</v>
      </c>
    </row>
    <row r="10573" spans="1:2">
      <c r="A10573" t="str">
        <f t="shared" si="165"/>
        <v>72852</v>
      </c>
      <c r="B10573" s="254" t="s">
        <v>10934</v>
      </c>
    </row>
    <row r="10574" spans="1:2">
      <c r="A10574" t="str">
        <f t="shared" si="165"/>
        <v>72854</v>
      </c>
      <c r="B10574" s="254" t="s">
        <v>10935</v>
      </c>
    </row>
    <row r="10575" spans="1:2">
      <c r="A10575" t="str">
        <f t="shared" si="165"/>
        <v>72855</v>
      </c>
      <c r="B10575" s="254" t="s">
        <v>10936</v>
      </c>
    </row>
    <row r="10576" spans="1:2">
      <c r="A10576" t="str">
        <f t="shared" si="165"/>
        <v>72856</v>
      </c>
      <c r="B10576" s="254" t="s">
        <v>10937</v>
      </c>
    </row>
    <row r="10577" spans="1:2">
      <c r="A10577" t="str">
        <f t="shared" si="165"/>
        <v>72857</v>
      </c>
      <c r="B10577" s="254" t="s">
        <v>10938</v>
      </c>
    </row>
    <row r="10578" spans="1:2">
      <c r="A10578" t="str">
        <f t="shared" si="165"/>
        <v>72858</v>
      </c>
      <c r="B10578" s="254" t="s">
        <v>10939</v>
      </c>
    </row>
    <row r="10579" spans="1:2">
      <c r="A10579" t="str">
        <f t="shared" si="165"/>
        <v>72859</v>
      </c>
      <c r="B10579" s="254" t="s">
        <v>10940</v>
      </c>
    </row>
    <row r="10580" spans="1:2">
      <c r="A10580" t="str">
        <f t="shared" si="165"/>
        <v>72860</v>
      </c>
      <c r="B10580" s="254" t="s">
        <v>10941</v>
      </c>
    </row>
    <row r="10581" spans="1:2">
      <c r="A10581" t="str">
        <f t="shared" si="165"/>
        <v>72861</v>
      </c>
      <c r="B10581" s="254" t="s">
        <v>10942</v>
      </c>
    </row>
    <row r="10582" spans="1:2">
      <c r="A10582" t="str">
        <f t="shared" si="165"/>
        <v>72862</v>
      </c>
      <c r="B10582" s="254" t="s">
        <v>10943</v>
      </c>
    </row>
    <row r="10583" spans="1:2">
      <c r="A10583" t="str">
        <f t="shared" si="165"/>
        <v>72863</v>
      </c>
      <c r="B10583" s="254" t="s">
        <v>10944</v>
      </c>
    </row>
    <row r="10584" spans="1:2">
      <c r="A10584" t="str">
        <f t="shared" si="165"/>
        <v>72864</v>
      </c>
      <c r="B10584" s="254" t="s">
        <v>10945</v>
      </c>
    </row>
    <row r="10585" spans="1:2">
      <c r="A10585" t="str">
        <f t="shared" si="165"/>
        <v>72865</v>
      </c>
      <c r="B10585" s="254" t="s">
        <v>10946</v>
      </c>
    </row>
    <row r="10586" spans="1:2">
      <c r="A10586" t="str">
        <f t="shared" si="165"/>
        <v>72866</v>
      </c>
      <c r="B10586" s="254" t="s">
        <v>10947</v>
      </c>
    </row>
    <row r="10587" spans="1:2">
      <c r="A10587" t="str">
        <f t="shared" si="165"/>
        <v>72867</v>
      </c>
      <c r="B10587" s="254" t="s">
        <v>10948</v>
      </c>
    </row>
    <row r="10588" spans="1:2">
      <c r="A10588" t="str">
        <f t="shared" si="165"/>
        <v>72868</v>
      </c>
      <c r="B10588" s="254" t="s">
        <v>10949</v>
      </c>
    </row>
    <row r="10589" spans="1:2">
      <c r="A10589" t="str">
        <f t="shared" si="165"/>
        <v>72869</v>
      </c>
      <c r="B10589" s="254" t="s">
        <v>10950</v>
      </c>
    </row>
    <row r="10590" spans="1:2">
      <c r="A10590" t="str">
        <f t="shared" si="165"/>
        <v>72870</v>
      </c>
      <c r="B10590" s="254" t="s">
        <v>10951</v>
      </c>
    </row>
    <row r="10591" spans="1:2">
      <c r="A10591" t="str">
        <f t="shared" si="165"/>
        <v>72872</v>
      </c>
      <c r="B10591" s="254" t="s">
        <v>10952</v>
      </c>
    </row>
    <row r="10592" spans="1:2">
      <c r="A10592" t="str">
        <f t="shared" si="165"/>
        <v>72873</v>
      </c>
      <c r="B10592" s="254" t="s">
        <v>10953</v>
      </c>
    </row>
    <row r="10593" spans="1:2">
      <c r="A10593" t="str">
        <f t="shared" si="165"/>
        <v>72874</v>
      </c>
      <c r="B10593" s="254" t="s">
        <v>10954</v>
      </c>
    </row>
    <row r="10594" spans="1:2">
      <c r="A10594" t="str">
        <f t="shared" si="165"/>
        <v>72875</v>
      </c>
      <c r="B10594" s="254" t="s">
        <v>10955</v>
      </c>
    </row>
    <row r="10595" spans="1:2">
      <c r="A10595" t="str">
        <f t="shared" si="165"/>
        <v>72876</v>
      </c>
      <c r="B10595" s="254" t="s">
        <v>10956</v>
      </c>
    </row>
    <row r="10596" spans="1:2">
      <c r="A10596" t="str">
        <f t="shared" si="165"/>
        <v>72877</v>
      </c>
      <c r="B10596" s="254" t="s">
        <v>10957</v>
      </c>
    </row>
    <row r="10597" spans="1:2">
      <c r="A10597" t="str">
        <f t="shared" si="165"/>
        <v>72878</v>
      </c>
      <c r="B10597" s="254" t="s">
        <v>10958</v>
      </c>
    </row>
    <row r="10598" spans="1:2">
      <c r="A10598" t="str">
        <f t="shared" si="165"/>
        <v>72879</v>
      </c>
      <c r="B10598" s="254" t="s">
        <v>10959</v>
      </c>
    </row>
    <row r="10599" spans="1:2">
      <c r="A10599" t="str">
        <f t="shared" si="165"/>
        <v>72882</v>
      </c>
      <c r="B10599" s="254" t="s">
        <v>10960</v>
      </c>
    </row>
    <row r="10600" spans="1:2">
      <c r="A10600" t="str">
        <f t="shared" si="165"/>
        <v>72883</v>
      </c>
      <c r="B10600" s="254" t="s">
        <v>10961</v>
      </c>
    </row>
    <row r="10601" spans="1:2">
      <c r="A10601" t="str">
        <f t="shared" si="165"/>
        <v>72884</v>
      </c>
      <c r="B10601" s="254" t="s">
        <v>10962</v>
      </c>
    </row>
    <row r="10602" spans="1:2">
      <c r="A10602" t="str">
        <f t="shared" si="165"/>
        <v>72886</v>
      </c>
      <c r="B10602" s="254" t="s">
        <v>10963</v>
      </c>
    </row>
    <row r="10603" spans="1:2">
      <c r="A10603" t="str">
        <f t="shared" si="165"/>
        <v>72890</v>
      </c>
      <c r="B10603" s="254" t="s">
        <v>10964</v>
      </c>
    </row>
    <row r="10604" spans="1:2">
      <c r="A10604" t="str">
        <f t="shared" si="165"/>
        <v>72891</v>
      </c>
      <c r="B10604" s="254" t="s">
        <v>10965</v>
      </c>
    </row>
    <row r="10605" spans="1:2">
      <c r="A10605" t="str">
        <f t="shared" si="165"/>
        <v>72893</v>
      </c>
      <c r="B10605" s="254" t="s">
        <v>10966</v>
      </c>
    </row>
    <row r="10606" spans="1:2">
      <c r="A10606" t="str">
        <f t="shared" si="165"/>
        <v>72896</v>
      </c>
      <c r="B10606" s="254" t="s">
        <v>10967</v>
      </c>
    </row>
    <row r="10607" spans="1:2">
      <c r="A10607" t="str">
        <f t="shared" si="165"/>
        <v>72897</v>
      </c>
      <c r="B10607" s="254" t="s">
        <v>10968</v>
      </c>
    </row>
    <row r="10608" spans="1:2">
      <c r="A10608" t="str">
        <f t="shared" si="165"/>
        <v>72898</v>
      </c>
      <c r="B10608" s="254" t="s">
        <v>10969</v>
      </c>
    </row>
    <row r="10609" spans="1:2">
      <c r="A10609" t="str">
        <f t="shared" si="165"/>
        <v>72899</v>
      </c>
      <c r="B10609" s="254" t="s">
        <v>10970</v>
      </c>
    </row>
    <row r="10610" spans="1:2">
      <c r="A10610" t="str">
        <f t="shared" si="165"/>
        <v>72900</v>
      </c>
      <c r="B10610" s="254" t="s">
        <v>10971</v>
      </c>
    </row>
    <row r="10611" spans="1:2">
      <c r="A10611" t="str">
        <f t="shared" si="165"/>
        <v>72901</v>
      </c>
      <c r="B10611" s="254" t="s">
        <v>10972</v>
      </c>
    </row>
    <row r="10612" spans="1:2">
      <c r="A10612" t="str">
        <f t="shared" si="165"/>
        <v>72902</v>
      </c>
      <c r="B10612" s="254" t="s">
        <v>10973</v>
      </c>
    </row>
    <row r="10613" spans="1:2">
      <c r="A10613" t="str">
        <f t="shared" si="165"/>
        <v>72903</v>
      </c>
      <c r="B10613" s="254" t="s">
        <v>10974</v>
      </c>
    </row>
    <row r="10614" spans="1:2">
      <c r="A10614" t="str">
        <f t="shared" si="165"/>
        <v>72904</v>
      </c>
      <c r="B10614" s="254" t="s">
        <v>10975</v>
      </c>
    </row>
    <row r="10615" spans="1:2">
      <c r="A10615" t="str">
        <f t="shared" si="165"/>
        <v>72905</v>
      </c>
      <c r="B10615" s="254" t="s">
        <v>10976</v>
      </c>
    </row>
    <row r="10616" spans="1:2">
      <c r="A10616" t="str">
        <f t="shared" si="165"/>
        <v>72906</v>
      </c>
      <c r="B10616" s="254" t="s">
        <v>10977</v>
      </c>
    </row>
    <row r="10617" spans="1:2">
      <c r="A10617" t="str">
        <f t="shared" si="165"/>
        <v>72907</v>
      </c>
      <c r="B10617" s="254" t="s">
        <v>10978</v>
      </c>
    </row>
    <row r="10618" spans="1:2">
      <c r="A10618" t="str">
        <f t="shared" si="165"/>
        <v>72908</v>
      </c>
      <c r="B10618" s="254" t="s">
        <v>10979</v>
      </c>
    </row>
    <row r="10619" spans="1:2">
      <c r="A10619" t="str">
        <f t="shared" si="165"/>
        <v>72909</v>
      </c>
      <c r="B10619" s="254" t="s">
        <v>10980</v>
      </c>
    </row>
    <row r="10620" spans="1:2">
      <c r="A10620" t="str">
        <f t="shared" si="165"/>
        <v>72910</v>
      </c>
      <c r="B10620" s="254" t="s">
        <v>10981</v>
      </c>
    </row>
    <row r="10621" spans="1:2">
      <c r="A10621" t="str">
        <f t="shared" si="165"/>
        <v>72912</v>
      </c>
      <c r="B10621" s="254" t="s">
        <v>10982</v>
      </c>
    </row>
    <row r="10622" spans="1:2">
      <c r="A10622" t="str">
        <f t="shared" si="165"/>
        <v>72914</v>
      </c>
      <c r="B10622" s="254" t="s">
        <v>10983</v>
      </c>
    </row>
    <row r="10623" spans="1:2">
      <c r="A10623" t="str">
        <f t="shared" si="165"/>
        <v>72915</v>
      </c>
      <c r="B10623" s="254" t="s">
        <v>10984</v>
      </c>
    </row>
    <row r="10624" spans="1:2">
      <c r="A10624" t="str">
        <f t="shared" si="165"/>
        <v>72916</v>
      </c>
      <c r="B10624" s="254" t="s">
        <v>10985</v>
      </c>
    </row>
    <row r="10625" spans="1:2">
      <c r="A10625" t="str">
        <f t="shared" si="165"/>
        <v>72917</v>
      </c>
      <c r="B10625" s="254" t="s">
        <v>10986</v>
      </c>
    </row>
    <row r="10626" spans="1:2">
      <c r="A10626" t="str">
        <f t="shared" si="165"/>
        <v>72919</v>
      </c>
      <c r="B10626" s="254" t="s">
        <v>10987</v>
      </c>
    </row>
    <row r="10627" spans="1:2">
      <c r="A10627" t="str">
        <f t="shared" ref="A10627:A10690" si="166">LEFT(B10627,5)</f>
        <v>72921</v>
      </c>
      <c r="B10627" s="254" t="s">
        <v>10988</v>
      </c>
    </row>
    <row r="10628" spans="1:2">
      <c r="A10628" t="str">
        <f t="shared" si="166"/>
        <v>72923</v>
      </c>
      <c r="B10628" s="254" t="s">
        <v>10989</v>
      </c>
    </row>
    <row r="10629" spans="1:2">
      <c r="A10629" t="str">
        <f t="shared" si="166"/>
        <v>72924</v>
      </c>
      <c r="B10629" s="254" t="s">
        <v>10990</v>
      </c>
    </row>
    <row r="10630" spans="1:2">
      <c r="A10630" t="str">
        <f t="shared" si="166"/>
        <v>72925</v>
      </c>
      <c r="B10630" s="254" t="s">
        <v>10991</v>
      </c>
    </row>
    <row r="10631" spans="1:2">
      <c r="A10631" t="str">
        <f t="shared" si="166"/>
        <v>72928</v>
      </c>
      <c r="B10631" s="254" t="s">
        <v>10992</v>
      </c>
    </row>
    <row r="10632" spans="1:2">
      <c r="A10632" t="str">
        <f t="shared" si="166"/>
        <v>72930</v>
      </c>
      <c r="B10632" s="254" t="s">
        <v>10993</v>
      </c>
    </row>
    <row r="10633" spans="1:2">
      <c r="A10633" t="str">
        <f t="shared" si="166"/>
        <v>72931</v>
      </c>
      <c r="B10633" s="254" t="s">
        <v>10994</v>
      </c>
    </row>
    <row r="10634" spans="1:2">
      <c r="A10634" t="str">
        <f t="shared" si="166"/>
        <v>72932</v>
      </c>
      <c r="B10634" s="254" t="s">
        <v>10995</v>
      </c>
    </row>
    <row r="10635" spans="1:2">
      <c r="A10635" t="str">
        <f t="shared" si="166"/>
        <v>72933</v>
      </c>
      <c r="B10635" s="254" t="s">
        <v>10996</v>
      </c>
    </row>
    <row r="10636" spans="1:2">
      <c r="A10636" t="str">
        <f t="shared" si="166"/>
        <v>72934</v>
      </c>
      <c r="B10636" s="254" t="s">
        <v>10997</v>
      </c>
    </row>
    <row r="10637" spans="1:2">
      <c r="A10637" t="str">
        <f t="shared" si="166"/>
        <v>72935</v>
      </c>
      <c r="B10637" s="254" t="s">
        <v>10998</v>
      </c>
    </row>
    <row r="10638" spans="1:2">
      <c r="A10638" t="str">
        <f t="shared" si="166"/>
        <v>72936</v>
      </c>
      <c r="B10638" s="254" t="s">
        <v>10999</v>
      </c>
    </row>
    <row r="10639" spans="1:2">
      <c r="A10639" t="str">
        <f t="shared" si="166"/>
        <v>72938</v>
      </c>
      <c r="B10639" s="254" t="s">
        <v>11000</v>
      </c>
    </row>
    <row r="10640" spans="1:2">
      <c r="A10640" t="str">
        <f t="shared" si="166"/>
        <v>72939</v>
      </c>
      <c r="B10640" s="254" t="s">
        <v>11001</v>
      </c>
    </row>
    <row r="10641" spans="1:2">
      <c r="A10641" t="str">
        <f t="shared" si="166"/>
        <v>72940</v>
      </c>
      <c r="B10641" s="254" t="s">
        <v>11002</v>
      </c>
    </row>
    <row r="10642" spans="1:2">
      <c r="A10642" t="str">
        <f t="shared" si="166"/>
        <v>72942</v>
      </c>
      <c r="B10642" s="254" t="s">
        <v>11003</v>
      </c>
    </row>
    <row r="10643" spans="1:2">
      <c r="A10643" t="str">
        <f t="shared" si="166"/>
        <v>72944</v>
      </c>
      <c r="B10643" s="254" t="s">
        <v>11004</v>
      </c>
    </row>
    <row r="10644" spans="1:2">
      <c r="A10644" t="str">
        <f t="shared" si="166"/>
        <v>72945</v>
      </c>
      <c r="B10644" s="254" t="s">
        <v>11005</v>
      </c>
    </row>
    <row r="10645" spans="1:2">
      <c r="A10645" t="str">
        <f t="shared" si="166"/>
        <v>72946</v>
      </c>
      <c r="B10645" s="254" t="s">
        <v>11006</v>
      </c>
    </row>
    <row r="10646" spans="1:2">
      <c r="A10646" t="str">
        <f t="shared" si="166"/>
        <v>72947</v>
      </c>
      <c r="B10646" s="254" t="s">
        <v>11007</v>
      </c>
    </row>
    <row r="10647" spans="1:2">
      <c r="A10647" t="str">
        <f t="shared" si="166"/>
        <v>72948</v>
      </c>
      <c r="B10647" s="254" t="s">
        <v>11008</v>
      </c>
    </row>
    <row r="10648" spans="1:2">
      <c r="A10648" t="str">
        <f t="shared" si="166"/>
        <v>72949</v>
      </c>
      <c r="B10648" s="254" t="s">
        <v>11009</v>
      </c>
    </row>
    <row r="10649" spans="1:2">
      <c r="A10649" t="str">
        <f t="shared" si="166"/>
        <v>72953</v>
      </c>
      <c r="B10649" s="254" t="s">
        <v>11010</v>
      </c>
    </row>
    <row r="10650" spans="1:2">
      <c r="A10650" t="str">
        <f t="shared" si="166"/>
        <v>72955</v>
      </c>
      <c r="B10650" s="254" t="s">
        <v>11011</v>
      </c>
    </row>
    <row r="10651" spans="1:2">
      <c r="A10651" t="str">
        <f t="shared" si="166"/>
        <v>72956</v>
      </c>
      <c r="B10651" s="254" t="s">
        <v>11012</v>
      </c>
    </row>
    <row r="10652" spans="1:2">
      <c r="A10652" t="str">
        <f t="shared" si="166"/>
        <v>72957</v>
      </c>
      <c r="B10652" s="254" t="s">
        <v>11013</v>
      </c>
    </row>
    <row r="10653" spans="1:2">
      <c r="A10653" t="str">
        <f t="shared" si="166"/>
        <v>72958</v>
      </c>
      <c r="B10653" s="254" t="s">
        <v>11014</v>
      </c>
    </row>
    <row r="10654" spans="1:2">
      <c r="A10654" t="str">
        <f t="shared" si="166"/>
        <v>72959</v>
      </c>
      <c r="B10654" s="254" t="s">
        <v>11015</v>
      </c>
    </row>
    <row r="10655" spans="1:2">
      <c r="A10655" t="str">
        <f t="shared" si="166"/>
        <v>72960</v>
      </c>
      <c r="B10655" s="254" t="s">
        <v>11016</v>
      </c>
    </row>
    <row r="10656" spans="1:2">
      <c r="A10656" t="str">
        <f t="shared" si="166"/>
        <v>72962</v>
      </c>
      <c r="B10656" s="254" t="s">
        <v>11017</v>
      </c>
    </row>
    <row r="10657" spans="1:2">
      <c r="A10657" t="str">
        <f t="shared" si="166"/>
        <v>72965</v>
      </c>
      <c r="B10657" s="254" t="s">
        <v>11018</v>
      </c>
    </row>
    <row r="10658" spans="1:2">
      <c r="A10658" t="str">
        <f t="shared" si="166"/>
        <v>72966</v>
      </c>
      <c r="B10658" s="254" t="s">
        <v>11019</v>
      </c>
    </row>
    <row r="10659" spans="1:2">
      <c r="A10659" t="str">
        <f t="shared" si="166"/>
        <v>72967</v>
      </c>
      <c r="B10659" s="254" t="s">
        <v>11020</v>
      </c>
    </row>
    <row r="10660" spans="1:2">
      <c r="A10660" t="str">
        <f t="shared" si="166"/>
        <v>72968</v>
      </c>
      <c r="B10660" s="254" t="s">
        <v>11021</v>
      </c>
    </row>
    <row r="10661" spans="1:2">
      <c r="A10661" t="str">
        <f t="shared" si="166"/>
        <v>72969</v>
      </c>
      <c r="B10661" s="254" t="s">
        <v>11022</v>
      </c>
    </row>
    <row r="10662" spans="1:2">
      <c r="A10662" t="str">
        <f t="shared" si="166"/>
        <v>72970</v>
      </c>
      <c r="B10662" s="254" t="s">
        <v>11023</v>
      </c>
    </row>
    <row r="10663" spans="1:2">
      <c r="A10663" t="str">
        <f t="shared" si="166"/>
        <v>72971</v>
      </c>
      <c r="B10663" s="254" t="s">
        <v>11024</v>
      </c>
    </row>
    <row r="10664" spans="1:2">
      <c r="A10664" t="str">
        <f t="shared" si="166"/>
        <v>72972</v>
      </c>
      <c r="B10664" s="254" t="s">
        <v>11025</v>
      </c>
    </row>
    <row r="10665" spans="1:2">
      <c r="A10665" t="str">
        <f t="shared" si="166"/>
        <v>72973</v>
      </c>
      <c r="B10665" s="254" t="s">
        <v>11026</v>
      </c>
    </row>
    <row r="10666" spans="1:2">
      <c r="A10666" t="str">
        <f t="shared" si="166"/>
        <v>72974</v>
      </c>
      <c r="B10666" s="254" t="s">
        <v>11027</v>
      </c>
    </row>
    <row r="10667" spans="1:2">
      <c r="A10667" t="str">
        <f t="shared" si="166"/>
        <v>72975</v>
      </c>
      <c r="B10667" s="254" t="s">
        <v>11028</v>
      </c>
    </row>
    <row r="10668" spans="1:2">
      <c r="A10668" t="str">
        <f t="shared" si="166"/>
        <v>72976</v>
      </c>
      <c r="B10668" s="254" t="s">
        <v>11029</v>
      </c>
    </row>
    <row r="10669" spans="1:2">
      <c r="A10669" t="str">
        <f t="shared" si="166"/>
        <v>72977</v>
      </c>
      <c r="B10669" s="254" t="s">
        <v>11030</v>
      </c>
    </row>
    <row r="10670" spans="1:2">
      <c r="A10670" t="str">
        <f t="shared" si="166"/>
        <v>72978</v>
      </c>
      <c r="B10670" s="254" t="s">
        <v>11031</v>
      </c>
    </row>
    <row r="10671" spans="1:2">
      <c r="A10671" t="str">
        <f t="shared" si="166"/>
        <v>72979</v>
      </c>
      <c r="B10671" s="254" t="s">
        <v>11032</v>
      </c>
    </row>
    <row r="10672" spans="1:2">
      <c r="A10672" t="str">
        <f t="shared" si="166"/>
        <v>72980</v>
      </c>
      <c r="B10672" s="254" t="s">
        <v>11033</v>
      </c>
    </row>
    <row r="10673" spans="1:2">
      <c r="A10673" t="str">
        <f t="shared" si="166"/>
        <v>72981</v>
      </c>
      <c r="B10673" s="254" t="s">
        <v>11034</v>
      </c>
    </row>
    <row r="10674" spans="1:2">
      <c r="A10674" t="str">
        <f t="shared" si="166"/>
        <v>72985</v>
      </c>
      <c r="B10674" s="254" t="s">
        <v>11035</v>
      </c>
    </row>
    <row r="10675" spans="1:2">
      <c r="A10675" t="str">
        <f t="shared" si="166"/>
        <v>72986</v>
      </c>
      <c r="B10675" s="254" t="s">
        <v>11036</v>
      </c>
    </row>
    <row r="10676" spans="1:2">
      <c r="A10676" t="str">
        <f t="shared" si="166"/>
        <v>72987</v>
      </c>
      <c r="B10676" s="254" t="s">
        <v>11037</v>
      </c>
    </row>
    <row r="10677" spans="1:2">
      <c r="A10677" t="str">
        <f t="shared" si="166"/>
        <v>72988</v>
      </c>
      <c r="B10677" s="254" t="s">
        <v>11038</v>
      </c>
    </row>
    <row r="10678" spans="1:2">
      <c r="A10678" t="str">
        <f t="shared" si="166"/>
        <v>72989</v>
      </c>
      <c r="B10678" s="254" t="s">
        <v>11039</v>
      </c>
    </row>
    <row r="10679" spans="1:2">
      <c r="A10679" t="str">
        <f t="shared" si="166"/>
        <v>72990</v>
      </c>
      <c r="B10679" s="254" t="s">
        <v>11040</v>
      </c>
    </row>
    <row r="10680" spans="1:2">
      <c r="A10680" t="str">
        <f t="shared" si="166"/>
        <v>72991</v>
      </c>
      <c r="B10680" s="254" t="s">
        <v>11041</v>
      </c>
    </row>
    <row r="10681" spans="1:2">
      <c r="A10681" t="str">
        <f t="shared" si="166"/>
        <v>72992</v>
      </c>
      <c r="B10681" s="254" t="s">
        <v>11042</v>
      </c>
    </row>
    <row r="10682" spans="1:2">
      <c r="A10682" t="str">
        <f t="shared" si="166"/>
        <v>72993</v>
      </c>
      <c r="B10682" s="254" t="s">
        <v>11043</v>
      </c>
    </row>
    <row r="10683" spans="1:2">
      <c r="A10683" t="str">
        <f t="shared" si="166"/>
        <v>72995</v>
      </c>
      <c r="B10683" s="254" t="s">
        <v>11044</v>
      </c>
    </row>
    <row r="10684" spans="1:2">
      <c r="A10684" t="str">
        <f t="shared" si="166"/>
        <v>72996</v>
      </c>
      <c r="B10684" s="254" t="s">
        <v>11045</v>
      </c>
    </row>
    <row r="10685" spans="1:2">
      <c r="A10685" t="str">
        <f t="shared" si="166"/>
        <v>72997</v>
      </c>
      <c r="B10685" s="254" t="s">
        <v>11046</v>
      </c>
    </row>
    <row r="10686" spans="1:2">
      <c r="A10686" t="str">
        <f t="shared" si="166"/>
        <v>72998</v>
      </c>
      <c r="B10686" s="254" t="s">
        <v>11047</v>
      </c>
    </row>
    <row r="10687" spans="1:2">
      <c r="A10687" t="str">
        <f t="shared" si="166"/>
        <v>72999</v>
      </c>
      <c r="B10687" s="254" t="s">
        <v>11048</v>
      </c>
    </row>
    <row r="10688" spans="1:2">
      <c r="A10688" t="str">
        <f t="shared" si="166"/>
        <v>73000</v>
      </c>
      <c r="B10688" s="254" t="s">
        <v>11049</v>
      </c>
    </row>
    <row r="10689" spans="1:2">
      <c r="A10689" t="str">
        <f t="shared" si="166"/>
        <v>73001</v>
      </c>
      <c r="B10689" s="254" t="s">
        <v>11050</v>
      </c>
    </row>
    <row r="10690" spans="1:2">
      <c r="A10690" t="str">
        <f t="shared" si="166"/>
        <v>73002</v>
      </c>
      <c r="B10690" s="254" t="s">
        <v>11051</v>
      </c>
    </row>
    <row r="10691" spans="1:2">
      <c r="A10691" t="str">
        <f t="shared" ref="A10691:A10754" si="167">LEFT(B10691,5)</f>
        <v>73003</v>
      </c>
      <c r="B10691" s="254" t="s">
        <v>11052</v>
      </c>
    </row>
    <row r="10692" spans="1:2">
      <c r="A10692" t="str">
        <f t="shared" si="167"/>
        <v>73004</v>
      </c>
      <c r="B10692" s="254" t="s">
        <v>11053</v>
      </c>
    </row>
    <row r="10693" spans="1:2">
      <c r="A10693" t="str">
        <f t="shared" si="167"/>
        <v>73005</v>
      </c>
      <c r="B10693" s="254" t="s">
        <v>11054</v>
      </c>
    </row>
    <row r="10694" spans="1:2">
      <c r="A10694" t="str">
        <f t="shared" si="167"/>
        <v>73006</v>
      </c>
      <c r="B10694" s="254" t="s">
        <v>11055</v>
      </c>
    </row>
    <row r="10695" spans="1:2">
      <c r="A10695" t="str">
        <f t="shared" si="167"/>
        <v>73007</v>
      </c>
      <c r="B10695" s="254" t="s">
        <v>11056</v>
      </c>
    </row>
    <row r="10696" spans="1:2">
      <c r="A10696" t="str">
        <f t="shared" si="167"/>
        <v>73008</v>
      </c>
      <c r="B10696" s="254" t="s">
        <v>11057</v>
      </c>
    </row>
    <row r="10697" spans="1:2">
      <c r="A10697" t="str">
        <f t="shared" si="167"/>
        <v>73009</v>
      </c>
      <c r="B10697" s="254" t="s">
        <v>11058</v>
      </c>
    </row>
    <row r="10698" spans="1:2">
      <c r="A10698" t="str">
        <f t="shared" si="167"/>
        <v>73010</v>
      </c>
      <c r="B10698" s="254" t="s">
        <v>11059</v>
      </c>
    </row>
    <row r="10699" spans="1:2">
      <c r="A10699" t="str">
        <f t="shared" si="167"/>
        <v>73011</v>
      </c>
      <c r="B10699" s="254" t="s">
        <v>11060</v>
      </c>
    </row>
    <row r="10700" spans="1:2">
      <c r="A10700" t="str">
        <f t="shared" si="167"/>
        <v>73013</v>
      </c>
      <c r="B10700" s="254" t="s">
        <v>11061</v>
      </c>
    </row>
    <row r="10701" spans="1:2">
      <c r="A10701" t="str">
        <f t="shared" si="167"/>
        <v>73014</v>
      </c>
      <c r="B10701" s="254" t="s">
        <v>11062</v>
      </c>
    </row>
    <row r="10702" spans="1:2">
      <c r="A10702" t="str">
        <f t="shared" si="167"/>
        <v>73015</v>
      </c>
      <c r="B10702" s="254" t="s">
        <v>11063</v>
      </c>
    </row>
    <row r="10703" spans="1:2">
      <c r="A10703" t="str">
        <f t="shared" si="167"/>
        <v>73016</v>
      </c>
      <c r="B10703" s="254" t="s">
        <v>11064</v>
      </c>
    </row>
    <row r="10704" spans="1:2">
      <c r="A10704" t="str">
        <f t="shared" si="167"/>
        <v>73019</v>
      </c>
      <c r="B10704" s="254" t="s">
        <v>11065</v>
      </c>
    </row>
    <row r="10705" spans="1:2">
      <c r="A10705" t="str">
        <f t="shared" si="167"/>
        <v>73020</v>
      </c>
      <c r="B10705" s="254" t="s">
        <v>11066</v>
      </c>
    </row>
    <row r="10706" spans="1:2">
      <c r="A10706" t="str">
        <f t="shared" si="167"/>
        <v>73021</v>
      </c>
      <c r="B10706" s="254" t="s">
        <v>11067</v>
      </c>
    </row>
    <row r="10707" spans="1:2">
      <c r="A10707" t="str">
        <f t="shared" si="167"/>
        <v>73024</v>
      </c>
      <c r="B10707" s="254" t="s">
        <v>11068</v>
      </c>
    </row>
    <row r="10708" spans="1:2">
      <c r="A10708" t="str">
        <f t="shared" si="167"/>
        <v>73026</v>
      </c>
      <c r="B10708" s="254" t="s">
        <v>11069</v>
      </c>
    </row>
    <row r="10709" spans="1:2">
      <c r="A10709" t="str">
        <f t="shared" si="167"/>
        <v>73027</v>
      </c>
      <c r="B10709" s="254" t="s">
        <v>11070</v>
      </c>
    </row>
    <row r="10710" spans="1:2">
      <c r="A10710" t="str">
        <f t="shared" si="167"/>
        <v>73028</v>
      </c>
      <c r="B10710" s="254" t="s">
        <v>11071</v>
      </c>
    </row>
    <row r="10711" spans="1:2">
      <c r="A10711" t="str">
        <f t="shared" si="167"/>
        <v>73029</v>
      </c>
      <c r="B10711" s="254" t="s">
        <v>11072</v>
      </c>
    </row>
    <row r="10712" spans="1:2">
      <c r="A10712" t="str">
        <f t="shared" si="167"/>
        <v>73030</v>
      </c>
      <c r="B10712" s="254" t="s">
        <v>11073</v>
      </c>
    </row>
    <row r="10713" spans="1:2">
      <c r="A10713" t="str">
        <f t="shared" si="167"/>
        <v>73031</v>
      </c>
      <c r="B10713" s="254" t="s">
        <v>11074</v>
      </c>
    </row>
    <row r="10714" spans="1:2">
      <c r="A10714" t="str">
        <f t="shared" si="167"/>
        <v>73032</v>
      </c>
      <c r="B10714" s="254" t="s">
        <v>11075</v>
      </c>
    </row>
    <row r="10715" spans="1:2">
      <c r="A10715" t="str">
        <f t="shared" si="167"/>
        <v>73033</v>
      </c>
      <c r="B10715" s="254" t="s">
        <v>11076</v>
      </c>
    </row>
    <row r="10716" spans="1:2">
      <c r="A10716" t="str">
        <f t="shared" si="167"/>
        <v>73034</v>
      </c>
      <c r="B10716" s="254" t="s">
        <v>11077</v>
      </c>
    </row>
    <row r="10717" spans="1:2">
      <c r="A10717" t="str">
        <f t="shared" si="167"/>
        <v>73035</v>
      </c>
      <c r="B10717" s="254" t="s">
        <v>11078</v>
      </c>
    </row>
    <row r="10718" spans="1:2">
      <c r="A10718" t="str">
        <f t="shared" si="167"/>
        <v>73036</v>
      </c>
      <c r="B10718" s="254" t="s">
        <v>11079</v>
      </c>
    </row>
    <row r="10719" spans="1:2">
      <c r="A10719" t="str">
        <f t="shared" si="167"/>
        <v>73037</v>
      </c>
      <c r="B10719" s="254" t="s">
        <v>11080</v>
      </c>
    </row>
    <row r="10720" spans="1:2">
      <c r="A10720" t="str">
        <f t="shared" si="167"/>
        <v>73038</v>
      </c>
      <c r="B10720" s="254" t="s">
        <v>11081</v>
      </c>
    </row>
    <row r="10721" spans="1:2">
      <c r="A10721" t="str">
        <f t="shared" si="167"/>
        <v>73039</v>
      </c>
      <c r="B10721" s="254" t="s">
        <v>11082</v>
      </c>
    </row>
    <row r="10722" spans="1:2">
      <c r="A10722" t="str">
        <f t="shared" si="167"/>
        <v>73040</v>
      </c>
      <c r="B10722" s="254" t="s">
        <v>11083</v>
      </c>
    </row>
    <row r="10723" spans="1:2">
      <c r="A10723" t="str">
        <f t="shared" si="167"/>
        <v>73041</v>
      </c>
      <c r="B10723" s="254" t="s">
        <v>11084</v>
      </c>
    </row>
    <row r="10724" spans="1:2">
      <c r="A10724" t="str">
        <f t="shared" si="167"/>
        <v>73042</v>
      </c>
      <c r="B10724" s="254" t="s">
        <v>11085</v>
      </c>
    </row>
    <row r="10725" spans="1:2">
      <c r="A10725" t="str">
        <f t="shared" si="167"/>
        <v>73043</v>
      </c>
      <c r="B10725" s="254" t="s">
        <v>11086</v>
      </c>
    </row>
    <row r="10726" spans="1:2">
      <c r="A10726" t="str">
        <f t="shared" si="167"/>
        <v>73044</v>
      </c>
      <c r="B10726" s="254" t="s">
        <v>11087</v>
      </c>
    </row>
    <row r="10727" spans="1:2">
      <c r="A10727" t="str">
        <f t="shared" si="167"/>
        <v>73045</v>
      </c>
      <c r="B10727" s="254" t="s">
        <v>11088</v>
      </c>
    </row>
    <row r="10728" spans="1:2">
      <c r="A10728" t="str">
        <f t="shared" si="167"/>
        <v>73046</v>
      </c>
      <c r="B10728" s="254" t="s">
        <v>11089</v>
      </c>
    </row>
    <row r="10729" spans="1:2">
      <c r="A10729" t="str">
        <f t="shared" si="167"/>
        <v>73047</v>
      </c>
      <c r="B10729" s="254" t="s">
        <v>11090</v>
      </c>
    </row>
    <row r="10730" spans="1:2">
      <c r="A10730" t="str">
        <f t="shared" si="167"/>
        <v>73048</v>
      </c>
      <c r="B10730" s="254" t="s">
        <v>11091</v>
      </c>
    </row>
    <row r="10731" spans="1:2">
      <c r="A10731" t="str">
        <f t="shared" si="167"/>
        <v>73049</v>
      </c>
      <c r="B10731" s="254" t="s">
        <v>11092</v>
      </c>
    </row>
    <row r="10732" spans="1:2">
      <c r="A10732" t="str">
        <f t="shared" si="167"/>
        <v>73050</v>
      </c>
      <c r="B10732" s="254" t="s">
        <v>11093</v>
      </c>
    </row>
    <row r="10733" spans="1:2">
      <c r="A10733" t="str">
        <f t="shared" si="167"/>
        <v>73052</v>
      </c>
      <c r="B10733" s="254" t="s">
        <v>11094</v>
      </c>
    </row>
    <row r="10734" spans="1:2">
      <c r="A10734" t="str">
        <f t="shared" si="167"/>
        <v>73053</v>
      </c>
      <c r="B10734" s="254" t="s">
        <v>11095</v>
      </c>
    </row>
    <row r="10735" spans="1:2">
      <c r="A10735" t="str">
        <f t="shared" si="167"/>
        <v>73058</v>
      </c>
      <c r="B10735" s="254" t="s">
        <v>11096</v>
      </c>
    </row>
    <row r="10736" spans="1:2">
      <c r="A10736" t="str">
        <f t="shared" si="167"/>
        <v>73060</v>
      </c>
      <c r="B10736" s="254" t="s">
        <v>11097</v>
      </c>
    </row>
    <row r="10737" spans="1:2">
      <c r="A10737" t="str">
        <f t="shared" si="167"/>
        <v>73062</v>
      </c>
      <c r="B10737" s="254" t="s">
        <v>11098</v>
      </c>
    </row>
    <row r="10738" spans="1:2">
      <c r="A10738" t="str">
        <f t="shared" si="167"/>
        <v>73064</v>
      </c>
      <c r="B10738" s="254" t="s">
        <v>11099</v>
      </c>
    </row>
    <row r="10739" spans="1:2">
      <c r="A10739" t="str">
        <f t="shared" si="167"/>
        <v>73065</v>
      </c>
      <c r="B10739" s="254" t="s">
        <v>11100</v>
      </c>
    </row>
    <row r="10740" spans="1:2">
      <c r="A10740" t="str">
        <f t="shared" si="167"/>
        <v>73067</v>
      </c>
      <c r="B10740" s="254" t="s">
        <v>11101</v>
      </c>
    </row>
    <row r="10741" spans="1:2">
      <c r="A10741" t="str">
        <f t="shared" si="167"/>
        <v>73068</v>
      </c>
      <c r="B10741" s="254" t="s">
        <v>11102</v>
      </c>
    </row>
    <row r="10742" spans="1:2">
      <c r="A10742" t="str">
        <f t="shared" si="167"/>
        <v>73069</v>
      </c>
      <c r="B10742" s="254" t="s">
        <v>11103</v>
      </c>
    </row>
    <row r="10743" spans="1:2">
      <c r="A10743" t="str">
        <f t="shared" si="167"/>
        <v>73070</v>
      </c>
      <c r="B10743" s="254" t="s">
        <v>11104</v>
      </c>
    </row>
    <row r="10744" spans="1:2">
      <c r="A10744" t="str">
        <f t="shared" si="167"/>
        <v>73071</v>
      </c>
      <c r="B10744" s="254" t="s">
        <v>11105</v>
      </c>
    </row>
    <row r="10745" spans="1:2">
      <c r="A10745" t="str">
        <f t="shared" si="167"/>
        <v>73073</v>
      </c>
      <c r="B10745" s="254" t="s">
        <v>11106</v>
      </c>
    </row>
    <row r="10746" spans="1:2">
      <c r="A10746" t="str">
        <f t="shared" si="167"/>
        <v>73074</v>
      </c>
      <c r="B10746" s="254" t="s">
        <v>11107</v>
      </c>
    </row>
    <row r="10747" spans="1:2">
      <c r="A10747" t="str">
        <f t="shared" si="167"/>
        <v>73075</v>
      </c>
      <c r="B10747" s="254" t="s">
        <v>11108</v>
      </c>
    </row>
    <row r="10748" spans="1:2">
      <c r="A10748" t="str">
        <f t="shared" si="167"/>
        <v>73078</v>
      </c>
      <c r="B10748" s="254" t="s">
        <v>11109</v>
      </c>
    </row>
    <row r="10749" spans="1:2">
      <c r="A10749" t="str">
        <f t="shared" si="167"/>
        <v>73081</v>
      </c>
      <c r="B10749" s="254" t="s">
        <v>11110</v>
      </c>
    </row>
    <row r="10750" spans="1:2">
      <c r="A10750" t="str">
        <f t="shared" si="167"/>
        <v>73082</v>
      </c>
      <c r="B10750" s="254" t="s">
        <v>11111</v>
      </c>
    </row>
    <row r="10751" spans="1:2">
      <c r="A10751" t="str">
        <f t="shared" si="167"/>
        <v>73083</v>
      </c>
      <c r="B10751" s="254" t="s">
        <v>11112</v>
      </c>
    </row>
    <row r="10752" spans="1:2">
      <c r="A10752" t="str">
        <f t="shared" si="167"/>
        <v>73084</v>
      </c>
      <c r="B10752" s="254" t="s">
        <v>11113</v>
      </c>
    </row>
    <row r="10753" spans="1:2">
      <c r="A10753" t="str">
        <f t="shared" si="167"/>
        <v>73085</v>
      </c>
      <c r="B10753" s="254" t="s">
        <v>11114</v>
      </c>
    </row>
    <row r="10754" spans="1:2">
      <c r="A10754" t="str">
        <f t="shared" si="167"/>
        <v>73088</v>
      </c>
      <c r="B10754" s="254" t="s">
        <v>11115</v>
      </c>
    </row>
    <row r="10755" spans="1:2">
      <c r="A10755" t="str">
        <f t="shared" ref="A10755:A10818" si="168">LEFT(B10755,5)</f>
        <v>73089</v>
      </c>
      <c r="B10755" s="254" t="s">
        <v>11116</v>
      </c>
    </row>
    <row r="10756" spans="1:2">
      <c r="A10756" t="str">
        <f t="shared" si="168"/>
        <v>73091</v>
      </c>
      <c r="B10756" s="254" t="s">
        <v>11117</v>
      </c>
    </row>
    <row r="10757" spans="1:2">
      <c r="A10757" t="str">
        <f t="shared" si="168"/>
        <v>73092</v>
      </c>
      <c r="B10757" s="254" t="s">
        <v>11118</v>
      </c>
    </row>
    <row r="10758" spans="1:2">
      <c r="A10758" t="str">
        <f t="shared" si="168"/>
        <v>73093</v>
      </c>
      <c r="B10758" s="254" t="s">
        <v>11119</v>
      </c>
    </row>
    <row r="10759" spans="1:2">
      <c r="A10759" t="str">
        <f t="shared" si="168"/>
        <v>73094</v>
      </c>
      <c r="B10759" s="254" t="s">
        <v>11120</v>
      </c>
    </row>
    <row r="10760" spans="1:2">
      <c r="A10760" t="str">
        <f t="shared" si="168"/>
        <v>73095</v>
      </c>
      <c r="B10760" s="254" t="s">
        <v>11121</v>
      </c>
    </row>
    <row r="10761" spans="1:2">
      <c r="A10761" t="str">
        <f t="shared" si="168"/>
        <v>73096</v>
      </c>
      <c r="B10761" s="254" t="s">
        <v>11122</v>
      </c>
    </row>
    <row r="10762" spans="1:2">
      <c r="A10762" t="str">
        <f t="shared" si="168"/>
        <v>73097</v>
      </c>
      <c r="B10762" s="254" t="s">
        <v>11123</v>
      </c>
    </row>
    <row r="10763" spans="1:2">
      <c r="A10763" t="str">
        <f t="shared" si="168"/>
        <v>73098</v>
      </c>
      <c r="B10763" s="254" t="s">
        <v>11124</v>
      </c>
    </row>
    <row r="10764" spans="1:2">
      <c r="A10764" t="str">
        <f t="shared" si="168"/>
        <v>73099</v>
      </c>
      <c r="B10764" s="254" t="s">
        <v>11125</v>
      </c>
    </row>
    <row r="10765" spans="1:2">
      <c r="A10765" t="str">
        <f t="shared" si="168"/>
        <v>73100</v>
      </c>
      <c r="B10765" s="254" t="s">
        <v>11126</v>
      </c>
    </row>
    <row r="10766" spans="1:2">
      <c r="A10766" t="str">
        <f t="shared" si="168"/>
        <v>73101</v>
      </c>
      <c r="B10766" s="254" t="s">
        <v>11127</v>
      </c>
    </row>
    <row r="10767" spans="1:2">
      <c r="A10767" t="str">
        <f t="shared" si="168"/>
        <v>73103</v>
      </c>
      <c r="B10767" s="254" t="s">
        <v>11128</v>
      </c>
    </row>
    <row r="10768" spans="1:2">
      <c r="A10768" t="str">
        <f t="shared" si="168"/>
        <v>73104</v>
      </c>
      <c r="B10768" s="254" t="s">
        <v>11129</v>
      </c>
    </row>
    <row r="10769" spans="1:2">
      <c r="A10769" t="str">
        <f t="shared" si="168"/>
        <v>73105</v>
      </c>
      <c r="B10769" s="254" t="s">
        <v>11130</v>
      </c>
    </row>
    <row r="10770" spans="1:2">
      <c r="A10770" t="str">
        <f t="shared" si="168"/>
        <v>73107</v>
      </c>
      <c r="B10770" s="254" t="s">
        <v>11131</v>
      </c>
    </row>
    <row r="10771" spans="1:2">
      <c r="A10771" t="str">
        <f t="shared" si="168"/>
        <v>73108</v>
      </c>
      <c r="B10771" s="254" t="s">
        <v>11132</v>
      </c>
    </row>
    <row r="10772" spans="1:2">
      <c r="A10772" t="str">
        <f t="shared" si="168"/>
        <v>73110</v>
      </c>
      <c r="B10772" s="254" t="s">
        <v>11133</v>
      </c>
    </row>
    <row r="10773" spans="1:2">
      <c r="A10773" t="str">
        <f t="shared" si="168"/>
        <v>73111</v>
      </c>
      <c r="B10773" s="254" t="s">
        <v>11134</v>
      </c>
    </row>
    <row r="10774" spans="1:2">
      <c r="A10774" t="str">
        <f t="shared" si="168"/>
        <v>73112</v>
      </c>
      <c r="B10774" s="254" t="s">
        <v>11135</v>
      </c>
    </row>
    <row r="10775" spans="1:2">
      <c r="A10775" t="str">
        <f t="shared" si="168"/>
        <v>73114</v>
      </c>
      <c r="B10775" s="254" t="s">
        <v>11136</v>
      </c>
    </row>
    <row r="10776" spans="1:2">
      <c r="A10776" t="str">
        <f t="shared" si="168"/>
        <v>73115</v>
      </c>
      <c r="B10776" s="254" t="s">
        <v>11137</v>
      </c>
    </row>
    <row r="10777" spans="1:2">
      <c r="A10777" t="str">
        <f t="shared" si="168"/>
        <v>73117</v>
      </c>
      <c r="B10777" s="254" t="s">
        <v>11138</v>
      </c>
    </row>
    <row r="10778" spans="1:2">
      <c r="A10778" t="str">
        <f t="shared" si="168"/>
        <v>73118</v>
      </c>
      <c r="B10778" s="254" t="s">
        <v>11139</v>
      </c>
    </row>
    <row r="10779" spans="1:2">
      <c r="A10779" t="str">
        <f t="shared" si="168"/>
        <v>73120</v>
      </c>
      <c r="B10779" s="254" t="s">
        <v>11140</v>
      </c>
    </row>
    <row r="10780" spans="1:2">
      <c r="A10780" t="str">
        <f t="shared" si="168"/>
        <v>73121</v>
      </c>
      <c r="B10780" s="254" t="s">
        <v>11141</v>
      </c>
    </row>
    <row r="10781" spans="1:2">
      <c r="A10781" t="str">
        <f t="shared" si="168"/>
        <v>73122</v>
      </c>
      <c r="B10781" s="254" t="s">
        <v>11142</v>
      </c>
    </row>
    <row r="10782" spans="1:2">
      <c r="A10782" t="str">
        <f t="shared" si="168"/>
        <v>73124</v>
      </c>
      <c r="B10782" s="254" t="s">
        <v>11143</v>
      </c>
    </row>
    <row r="10783" spans="1:2">
      <c r="A10783" t="str">
        <f t="shared" si="168"/>
        <v>73125</v>
      </c>
      <c r="B10783" s="254" t="s">
        <v>11144</v>
      </c>
    </row>
    <row r="10784" spans="1:2">
      <c r="A10784" t="str">
        <f t="shared" si="168"/>
        <v>73127</v>
      </c>
      <c r="B10784" s="254" t="s">
        <v>11145</v>
      </c>
    </row>
    <row r="10785" spans="1:2">
      <c r="A10785" t="str">
        <f t="shared" si="168"/>
        <v>73130</v>
      </c>
      <c r="B10785" s="254" t="s">
        <v>11146</v>
      </c>
    </row>
    <row r="10786" spans="1:2">
      <c r="A10786" t="str">
        <f t="shared" si="168"/>
        <v>73131</v>
      </c>
      <c r="B10786" s="254" t="s">
        <v>11147</v>
      </c>
    </row>
    <row r="10787" spans="1:2">
      <c r="A10787" t="str">
        <f t="shared" si="168"/>
        <v>73132</v>
      </c>
      <c r="B10787" s="254" t="s">
        <v>11148</v>
      </c>
    </row>
    <row r="10788" spans="1:2">
      <c r="A10788" t="str">
        <f t="shared" si="168"/>
        <v>73133</v>
      </c>
      <c r="B10788" s="254" t="s">
        <v>11149</v>
      </c>
    </row>
    <row r="10789" spans="1:2">
      <c r="A10789" t="str">
        <f t="shared" si="168"/>
        <v>73134</v>
      </c>
      <c r="B10789" s="254" t="s">
        <v>11150</v>
      </c>
    </row>
    <row r="10790" spans="1:2">
      <c r="A10790" t="str">
        <f t="shared" si="168"/>
        <v>73135</v>
      </c>
      <c r="B10790" s="254" t="s">
        <v>11151</v>
      </c>
    </row>
    <row r="10791" spans="1:2">
      <c r="A10791" t="str">
        <f t="shared" si="168"/>
        <v>73136</v>
      </c>
      <c r="B10791" s="254" t="s">
        <v>11152</v>
      </c>
    </row>
    <row r="10792" spans="1:2">
      <c r="A10792" t="str">
        <f t="shared" si="168"/>
        <v>73137</v>
      </c>
      <c r="B10792" s="254" t="s">
        <v>11153</v>
      </c>
    </row>
    <row r="10793" spans="1:2">
      <c r="A10793" t="str">
        <f t="shared" si="168"/>
        <v>73138</v>
      </c>
      <c r="B10793" s="254" t="s">
        <v>11154</v>
      </c>
    </row>
    <row r="10794" spans="1:2">
      <c r="A10794" t="str">
        <f t="shared" si="168"/>
        <v>73139</v>
      </c>
      <c r="B10794" s="254" t="s">
        <v>11155</v>
      </c>
    </row>
    <row r="10795" spans="1:2">
      <c r="A10795" t="str">
        <f t="shared" si="168"/>
        <v>73140</v>
      </c>
      <c r="B10795" s="254" t="s">
        <v>11156</v>
      </c>
    </row>
    <row r="10796" spans="1:2">
      <c r="A10796" t="str">
        <f t="shared" si="168"/>
        <v>73141</v>
      </c>
      <c r="B10796" s="254" t="s">
        <v>11157</v>
      </c>
    </row>
    <row r="10797" spans="1:2">
      <c r="A10797" t="str">
        <f t="shared" si="168"/>
        <v>73142</v>
      </c>
      <c r="B10797" s="254" t="s">
        <v>11158</v>
      </c>
    </row>
    <row r="10798" spans="1:2">
      <c r="A10798" t="str">
        <f t="shared" si="168"/>
        <v>73143</v>
      </c>
      <c r="B10798" s="254" t="s">
        <v>11159</v>
      </c>
    </row>
    <row r="10799" spans="1:2">
      <c r="A10799" t="str">
        <f t="shared" si="168"/>
        <v>73144</v>
      </c>
      <c r="B10799" s="254" t="s">
        <v>11160</v>
      </c>
    </row>
    <row r="10800" spans="1:2">
      <c r="A10800" t="str">
        <f t="shared" si="168"/>
        <v>73145</v>
      </c>
      <c r="B10800" s="254" t="s">
        <v>11161</v>
      </c>
    </row>
    <row r="10801" spans="1:2">
      <c r="A10801" t="str">
        <f t="shared" si="168"/>
        <v>73146</v>
      </c>
      <c r="B10801" s="254" t="s">
        <v>11162</v>
      </c>
    </row>
    <row r="10802" spans="1:2">
      <c r="A10802" t="str">
        <f t="shared" si="168"/>
        <v>73147</v>
      </c>
      <c r="B10802" s="254" t="s">
        <v>11163</v>
      </c>
    </row>
    <row r="10803" spans="1:2">
      <c r="A10803" t="str">
        <f t="shared" si="168"/>
        <v>73148</v>
      </c>
      <c r="B10803" s="254" t="s">
        <v>11164</v>
      </c>
    </row>
    <row r="10804" spans="1:2">
      <c r="A10804" t="str">
        <f t="shared" si="168"/>
        <v>73149</v>
      </c>
      <c r="B10804" s="254" t="s">
        <v>11165</v>
      </c>
    </row>
    <row r="10805" spans="1:2">
      <c r="A10805" t="str">
        <f t="shared" si="168"/>
        <v>73150</v>
      </c>
      <c r="B10805" s="254" t="s">
        <v>11166</v>
      </c>
    </row>
    <row r="10806" spans="1:2">
      <c r="A10806" t="str">
        <f t="shared" si="168"/>
        <v>73151</v>
      </c>
      <c r="B10806" s="254" t="s">
        <v>11167</v>
      </c>
    </row>
    <row r="10807" spans="1:2">
      <c r="A10807" t="str">
        <f t="shared" si="168"/>
        <v>73152</v>
      </c>
      <c r="B10807" s="254" t="s">
        <v>11168</v>
      </c>
    </row>
    <row r="10808" spans="1:2">
      <c r="A10808" t="str">
        <f t="shared" si="168"/>
        <v>73153</v>
      </c>
      <c r="B10808" s="254" t="s">
        <v>11169</v>
      </c>
    </row>
    <row r="10809" spans="1:2">
      <c r="A10809" t="str">
        <f t="shared" si="168"/>
        <v>73154</v>
      </c>
      <c r="B10809" s="254" t="s">
        <v>11170</v>
      </c>
    </row>
    <row r="10810" spans="1:2">
      <c r="A10810" t="str">
        <f t="shared" si="168"/>
        <v>73155</v>
      </c>
      <c r="B10810" s="254" t="s">
        <v>11171</v>
      </c>
    </row>
    <row r="10811" spans="1:2">
      <c r="A10811" t="str">
        <f t="shared" si="168"/>
        <v>73157</v>
      </c>
      <c r="B10811" s="254" t="s">
        <v>11172</v>
      </c>
    </row>
    <row r="10812" spans="1:2">
      <c r="A10812" t="str">
        <f t="shared" si="168"/>
        <v>73158</v>
      </c>
      <c r="B10812" s="254" t="s">
        <v>11173</v>
      </c>
    </row>
    <row r="10813" spans="1:2">
      <c r="A10813" t="str">
        <f t="shared" si="168"/>
        <v>73159</v>
      </c>
      <c r="B10813" s="254" t="s">
        <v>11174</v>
      </c>
    </row>
    <row r="10814" spans="1:2">
      <c r="A10814" t="str">
        <f t="shared" si="168"/>
        <v>73160</v>
      </c>
      <c r="B10814" s="254" t="s">
        <v>11175</v>
      </c>
    </row>
    <row r="10815" spans="1:2">
      <c r="A10815" t="str">
        <f t="shared" si="168"/>
        <v>73161</v>
      </c>
      <c r="B10815" s="254" t="s">
        <v>11176</v>
      </c>
    </row>
    <row r="10816" spans="1:2">
      <c r="A10816" t="str">
        <f t="shared" si="168"/>
        <v>73162</v>
      </c>
      <c r="B10816" s="254" t="s">
        <v>11177</v>
      </c>
    </row>
    <row r="10817" spans="1:2">
      <c r="A10817" t="str">
        <f t="shared" si="168"/>
        <v>73163</v>
      </c>
      <c r="B10817" s="254" t="s">
        <v>11178</v>
      </c>
    </row>
    <row r="10818" spans="1:2">
      <c r="A10818" t="str">
        <f t="shared" si="168"/>
        <v>73164</v>
      </c>
      <c r="B10818" s="254" t="s">
        <v>11179</v>
      </c>
    </row>
    <row r="10819" spans="1:2">
      <c r="A10819" t="str">
        <f t="shared" ref="A10819:A10882" si="169">LEFT(B10819,5)</f>
        <v>73167</v>
      </c>
      <c r="B10819" s="254" t="s">
        <v>11180</v>
      </c>
    </row>
    <row r="10820" spans="1:2">
      <c r="A10820" t="str">
        <f t="shared" si="169"/>
        <v>73168</v>
      </c>
      <c r="B10820" s="254" t="s">
        <v>11181</v>
      </c>
    </row>
    <row r="10821" spans="1:2">
      <c r="A10821" t="str">
        <f t="shared" si="169"/>
        <v>73169</v>
      </c>
      <c r="B10821" s="254" t="s">
        <v>11182</v>
      </c>
    </row>
    <row r="10822" spans="1:2">
      <c r="A10822" t="str">
        <f t="shared" si="169"/>
        <v>73170</v>
      </c>
      <c r="B10822" s="254" t="s">
        <v>11183</v>
      </c>
    </row>
    <row r="10823" spans="1:2">
      <c r="A10823" t="str">
        <f t="shared" si="169"/>
        <v>73172</v>
      </c>
      <c r="B10823" s="254" t="s">
        <v>11184</v>
      </c>
    </row>
    <row r="10824" spans="1:2">
      <c r="A10824" t="str">
        <f t="shared" si="169"/>
        <v>73174</v>
      </c>
      <c r="B10824" s="254" t="s">
        <v>11185</v>
      </c>
    </row>
    <row r="10825" spans="1:2">
      <c r="A10825" t="str">
        <f t="shared" si="169"/>
        <v>73176</v>
      </c>
      <c r="B10825" s="254" t="s">
        <v>11186</v>
      </c>
    </row>
    <row r="10826" spans="1:2">
      <c r="A10826" t="str">
        <f t="shared" si="169"/>
        <v>73177</v>
      </c>
      <c r="B10826" s="254" t="s">
        <v>11187</v>
      </c>
    </row>
    <row r="10827" spans="1:2">
      <c r="A10827" t="str">
        <f t="shared" si="169"/>
        <v>73179</v>
      </c>
      <c r="B10827" s="254" t="s">
        <v>11188</v>
      </c>
    </row>
    <row r="10828" spans="1:2">
      <c r="A10828" t="str">
        <f t="shared" si="169"/>
        <v>73180</v>
      </c>
      <c r="B10828" s="254" t="s">
        <v>11189</v>
      </c>
    </row>
    <row r="10829" spans="1:2">
      <c r="A10829" t="str">
        <f t="shared" si="169"/>
        <v>73181</v>
      </c>
      <c r="B10829" s="254" t="s">
        <v>11190</v>
      </c>
    </row>
    <row r="10830" spans="1:2">
      <c r="A10830" t="str">
        <f t="shared" si="169"/>
        <v>73183</v>
      </c>
      <c r="B10830" s="254" t="s">
        <v>11191</v>
      </c>
    </row>
    <row r="10831" spans="1:2">
      <c r="A10831" t="str">
        <f t="shared" si="169"/>
        <v>73184</v>
      </c>
      <c r="B10831" s="254" t="s">
        <v>11192</v>
      </c>
    </row>
    <row r="10832" spans="1:2">
      <c r="A10832" t="str">
        <f t="shared" si="169"/>
        <v>73185</v>
      </c>
      <c r="B10832" s="254" t="s">
        <v>11193</v>
      </c>
    </row>
    <row r="10833" spans="1:2">
      <c r="A10833" t="str">
        <f t="shared" si="169"/>
        <v>73186</v>
      </c>
      <c r="B10833" s="254" t="s">
        <v>11194</v>
      </c>
    </row>
    <row r="10834" spans="1:2">
      <c r="A10834" t="str">
        <f t="shared" si="169"/>
        <v>73188</v>
      </c>
      <c r="B10834" s="254" t="s">
        <v>11195</v>
      </c>
    </row>
    <row r="10835" spans="1:2">
      <c r="A10835" t="str">
        <f t="shared" si="169"/>
        <v>73189</v>
      </c>
      <c r="B10835" s="254" t="s">
        <v>11196</v>
      </c>
    </row>
    <row r="10836" spans="1:2">
      <c r="A10836" t="str">
        <f t="shared" si="169"/>
        <v>73191</v>
      </c>
      <c r="B10836" s="254" t="s">
        <v>11197</v>
      </c>
    </row>
    <row r="10837" spans="1:2">
      <c r="A10837" t="str">
        <f t="shared" si="169"/>
        <v>73192</v>
      </c>
      <c r="B10837" s="254" t="s">
        <v>11198</v>
      </c>
    </row>
    <row r="10838" spans="1:2">
      <c r="A10838" t="str">
        <f t="shared" si="169"/>
        <v>73193</v>
      </c>
      <c r="B10838" s="254" t="s">
        <v>11199</v>
      </c>
    </row>
    <row r="10839" spans="1:2">
      <c r="A10839" t="str">
        <f t="shared" si="169"/>
        <v>73194</v>
      </c>
      <c r="B10839" s="254" t="s">
        <v>11200</v>
      </c>
    </row>
    <row r="10840" spans="1:2">
      <c r="A10840" t="str">
        <f t="shared" si="169"/>
        <v>73195</v>
      </c>
      <c r="B10840" s="254" t="s">
        <v>11201</v>
      </c>
    </row>
    <row r="10841" spans="1:2">
      <c r="A10841" t="str">
        <f t="shared" si="169"/>
        <v>73196</v>
      </c>
      <c r="B10841" s="254" t="s">
        <v>11202</v>
      </c>
    </row>
    <row r="10842" spans="1:2">
      <c r="A10842" t="str">
        <f t="shared" si="169"/>
        <v>73197</v>
      </c>
      <c r="B10842" s="254" t="s">
        <v>11203</v>
      </c>
    </row>
    <row r="10843" spans="1:2">
      <c r="A10843" t="str">
        <f t="shared" si="169"/>
        <v>73198</v>
      </c>
      <c r="B10843" s="254" t="s">
        <v>11204</v>
      </c>
    </row>
    <row r="10844" spans="1:2">
      <c r="A10844" t="str">
        <f t="shared" si="169"/>
        <v>73201</v>
      </c>
      <c r="B10844" s="254" t="s">
        <v>11205</v>
      </c>
    </row>
    <row r="10845" spans="1:2">
      <c r="A10845" t="str">
        <f t="shared" si="169"/>
        <v>73202</v>
      </c>
      <c r="B10845" s="254" t="s">
        <v>11206</v>
      </c>
    </row>
    <row r="10846" spans="1:2">
      <c r="A10846" t="str">
        <f t="shared" si="169"/>
        <v>73204</v>
      </c>
      <c r="B10846" s="254" t="s">
        <v>11207</v>
      </c>
    </row>
    <row r="10847" spans="1:2">
      <c r="A10847" t="str">
        <f t="shared" si="169"/>
        <v>73205</v>
      </c>
      <c r="B10847" s="254" t="s">
        <v>11208</v>
      </c>
    </row>
    <row r="10848" spans="1:2">
      <c r="A10848" t="str">
        <f t="shared" si="169"/>
        <v>73206</v>
      </c>
      <c r="B10848" s="254" t="s">
        <v>11209</v>
      </c>
    </row>
    <row r="10849" spans="1:2">
      <c r="A10849" t="str">
        <f t="shared" si="169"/>
        <v>73207</v>
      </c>
      <c r="B10849" s="254" t="s">
        <v>11210</v>
      </c>
    </row>
    <row r="10850" spans="1:2">
      <c r="A10850" t="str">
        <f t="shared" si="169"/>
        <v>73209</v>
      </c>
      <c r="B10850" s="254" t="s">
        <v>11211</v>
      </c>
    </row>
    <row r="10851" spans="1:2">
      <c r="A10851" t="str">
        <f t="shared" si="169"/>
        <v>73212</v>
      </c>
      <c r="B10851" s="254" t="s">
        <v>11212</v>
      </c>
    </row>
    <row r="10852" spans="1:2">
      <c r="A10852" t="str">
        <f t="shared" si="169"/>
        <v>73214</v>
      </c>
      <c r="B10852" s="254" t="s">
        <v>11213</v>
      </c>
    </row>
    <row r="10853" spans="1:2">
      <c r="A10853" t="str">
        <f t="shared" si="169"/>
        <v>73215</v>
      </c>
      <c r="B10853" s="254" t="s">
        <v>11214</v>
      </c>
    </row>
    <row r="10854" spans="1:2">
      <c r="A10854" t="str">
        <f t="shared" si="169"/>
        <v>73216</v>
      </c>
      <c r="B10854" s="254" t="s">
        <v>11215</v>
      </c>
    </row>
    <row r="10855" spans="1:2">
      <c r="A10855" t="str">
        <f t="shared" si="169"/>
        <v>73217</v>
      </c>
      <c r="B10855" s="254" t="s">
        <v>11216</v>
      </c>
    </row>
    <row r="10856" spans="1:2">
      <c r="A10856" t="str">
        <f t="shared" si="169"/>
        <v>73218</v>
      </c>
      <c r="B10856" s="254" t="s">
        <v>11217</v>
      </c>
    </row>
    <row r="10857" spans="1:2">
      <c r="A10857" t="str">
        <f t="shared" si="169"/>
        <v>73219</v>
      </c>
      <c r="B10857" s="254" t="s">
        <v>11218</v>
      </c>
    </row>
    <row r="10858" spans="1:2">
      <c r="A10858" t="str">
        <f t="shared" si="169"/>
        <v>73220</v>
      </c>
      <c r="B10858" s="254" t="s">
        <v>11219</v>
      </c>
    </row>
    <row r="10859" spans="1:2">
      <c r="A10859" t="str">
        <f t="shared" si="169"/>
        <v>73221</v>
      </c>
      <c r="B10859" s="254" t="s">
        <v>11220</v>
      </c>
    </row>
    <row r="10860" spans="1:2">
      <c r="A10860" t="str">
        <f t="shared" si="169"/>
        <v>73222</v>
      </c>
      <c r="B10860" s="254" t="s">
        <v>11221</v>
      </c>
    </row>
    <row r="10861" spans="1:2">
      <c r="A10861" t="str">
        <f t="shared" si="169"/>
        <v>73223</v>
      </c>
      <c r="B10861" s="254" t="s">
        <v>11222</v>
      </c>
    </row>
    <row r="10862" spans="1:2">
      <c r="A10862" t="str">
        <f t="shared" si="169"/>
        <v>73224</v>
      </c>
      <c r="B10862" s="254" t="s">
        <v>11223</v>
      </c>
    </row>
    <row r="10863" spans="1:2">
      <c r="A10863" t="str">
        <f t="shared" si="169"/>
        <v>73225</v>
      </c>
      <c r="B10863" s="254" t="s">
        <v>11224</v>
      </c>
    </row>
    <row r="10864" spans="1:2">
      <c r="A10864" t="str">
        <f t="shared" si="169"/>
        <v>73226</v>
      </c>
      <c r="B10864" s="254" t="s">
        <v>11225</v>
      </c>
    </row>
    <row r="10865" spans="1:2">
      <c r="A10865" t="str">
        <f t="shared" si="169"/>
        <v>73228</v>
      </c>
      <c r="B10865" s="254" t="s">
        <v>11226</v>
      </c>
    </row>
    <row r="10866" spans="1:2">
      <c r="A10866" t="str">
        <f t="shared" si="169"/>
        <v>73231</v>
      </c>
      <c r="B10866" s="254" t="s">
        <v>11227</v>
      </c>
    </row>
    <row r="10867" spans="1:2">
      <c r="A10867" t="str">
        <f t="shared" si="169"/>
        <v>73233</v>
      </c>
      <c r="B10867" s="254" t="s">
        <v>11228</v>
      </c>
    </row>
    <row r="10868" spans="1:2">
      <c r="A10868" t="str">
        <f t="shared" si="169"/>
        <v>73236</v>
      </c>
      <c r="B10868" s="254" t="s">
        <v>11229</v>
      </c>
    </row>
    <row r="10869" spans="1:2">
      <c r="A10869" t="str">
        <f t="shared" si="169"/>
        <v>73237</v>
      </c>
      <c r="B10869" s="254" t="s">
        <v>11230</v>
      </c>
    </row>
    <row r="10870" spans="1:2">
      <c r="A10870" t="str">
        <f t="shared" si="169"/>
        <v>73238</v>
      </c>
      <c r="B10870" s="254" t="s">
        <v>11231</v>
      </c>
    </row>
    <row r="10871" spans="1:2">
      <c r="A10871" t="str">
        <f t="shared" si="169"/>
        <v>73239</v>
      </c>
      <c r="B10871" s="254" t="s">
        <v>11232</v>
      </c>
    </row>
    <row r="10872" spans="1:2">
      <c r="A10872" t="str">
        <f t="shared" si="169"/>
        <v>73240</v>
      </c>
      <c r="B10872" s="254" t="s">
        <v>11233</v>
      </c>
    </row>
    <row r="10873" spans="1:2">
      <c r="A10873" t="str">
        <f t="shared" si="169"/>
        <v>73241</v>
      </c>
      <c r="B10873" s="254" t="s">
        <v>11234</v>
      </c>
    </row>
    <row r="10874" spans="1:2">
      <c r="A10874" t="str">
        <f t="shared" si="169"/>
        <v>73245</v>
      </c>
      <c r="B10874" s="254" t="s">
        <v>11235</v>
      </c>
    </row>
    <row r="10875" spans="1:2">
      <c r="A10875" t="str">
        <f t="shared" si="169"/>
        <v>73246</v>
      </c>
      <c r="B10875" s="254" t="s">
        <v>11236</v>
      </c>
    </row>
    <row r="10876" spans="1:2">
      <c r="A10876" t="str">
        <f t="shared" si="169"/>
        <v>73248</v>
      </c>
      <c r="B10876" s="254" t="s">
        <v>11237</v>
      </c>
    </row>
    <row r="10877" spans="1:2">
      <c r="A10877" t="str">
        <f t="shared" si="169"/>
        <v>73249</v>
      </c>
      <c r="B10877" s="254" t="s">
        <v>11238</v>
      </c>
    </row>
    <row r="10878" spans="1:2">
      <c r="A10878" t="str">
        <f t="shared" si="169"/>
        <v>73250</v>
      </c>
      <c r="B10878" s="254" t="s">
        <v>11239</v>
      </c>
    </row>
    <row r="10879" spans="1:2">
      <c r="A10879" t="str">
        <f t="shared" si="169"/>
        <v>73251</v>
      </c>
      <c r="B10879" s="254" t="s">
        <v>11240</v>
      </c>
    </row>
    <row r="10880" spans="1:2">
      <c r="A10880" t="str">
        <f t="shared" si="169"/>
        <v>73252</v>
      </c>
      <c r="B10880" s="254" t="s">
        <v>11241</v>
      </c>
    </row>
    <row r="10881" spans="1:2">
      <c r="A10881" t="str">
        <f t="shared" si="169"/>
        <v>73254</v>
      </c>
      <c r="B10881" s="254" t="s">
        <v>11242</v>
      </c>
    </row>
    <row r="10882" spans="1:2">
      <c r="A10882" t="str">
        <f t="shared" si="169"/>
        <v>73255</v>
      </c>
      <c r="B10882" s="254" t="s">
        <v>11243</v>
      </c>
    </row>
    <row r="10883" spans="1:2">
      <c r="A10883" t="str">
        <f t="shared" ref="A10883:A10946" si="170">LEFT(B10883,5)</f>
        <v>73256</v>
      </c>
      <c r="B10883" s="254" t="s">
        <v>11244</v>
      </c>
    </row>
    <row r="10884" spans="1:2">
      <c r="A10884" t="str">
        <f t="shared" si="170"/>
        <v>73257</v>
      </c>
      <c r="B10884" s="254" t="s">
        <v>11245</v>
      </c>
    </row>
    <row r="10885" spans="1:2">
      <c r="A10885" t="str">
        <f t="shared" si="170"/>
        <v>73258</v>
      </c>
      <c r="B10885" s="254" t="s">
        <v>11246</v>
      </c>
    </row>
    <row r="10886" spans="1:2">
      <c r="A10886" t="str">
        <f t="shared" si="170"/>
        <v>73259</v>
      </c>
      <c r="B10886" s="254" t="s">
        <v>11247</v>
      </c>
    </row>
    <row r="10887" spans="1:2">
      <c r="A10887" t="str">
        <f t="shared" si="170"/>
        <v>73260</v>
      </c>
      <c r="B10887" s="254" t="s">
        <v>11248</v>
      </c>
    </row>
    <row r="10888" spans="1:2">
      <c r="A10888" t="str">
        <f t="shared" si="170"/>
        <v>73261</v>
      </c>
      <c r="B10888" s="254" t="s">
        <v>11249</v>
      </c>
    </row>
    <row r="10889" spans="1:2">
      <c r="A10889" t="str">
        <f t="shared" si="170"/>
        <v>73262</v>
      </c>
      <c r="B10889" s="254" t="s">
        <v>11250</v>
      </c>
    </row>
    <row r="10890" spans="1:2">
      <c r="A10890" t="str">
        <f t="shared" si="170"/>
        <v>73263</v>
      </c>
      <c r="B10890" s="254" t="s">
        <v>11251</v>
      </c>
    </row>
    <row r="10891" spans="1:2">
      <c r="A10891" t="str">
        <f t="shared" si="170"/>
        <v>73264</v>
      </c>
      <c r="B10891" s="254" t="s">
        <v>11252</v>
      </c>
    </row>
    <row r="10892" spans="1:2">
      <c r="A10892" t="str">
        <f t="shared" si="170"/>
        <v>73265</v>
      </c>
      <c r="B10892" s="254" t="s">
        <v>11253</v>
      </c>
    </row>
    <row r="10893" spans="1:2">
      <c r="A10893" t="str">
        <f t="shared" si="170"/>
        <v>73266</v>
      </c>
      <c r="B10893" s="254" t="s">
        <v>11254</v>
      </c>
    </row>
    <row r="10894" spans="1:2">
      <c r="A10894" t="str">
        <f t="shared" si="170"/>
        <v>73267</v>
      </c>
      <c r="B10894" s="254" t="s">
        <v>11255</v>
      </c>
    </row>
    <row r="10895" spans="1:2">
      <c r="A10895" t="str">
        <f t="shared" si="170"/>
        <v>73268</v>
      </c>
      <c r="B10895" s="254" t="s">
        <v>11256</v>
      </c>
    </row>
    <row r="10896" spans="1:2">
      <c r="A10896" t="str">
        <f t="shared" si="170"/>
        <v>73269</v>
      </c>
      <c r="B10896" s="254" t="s">
        <v>11257</v>
      </c>
    </row>
    <row r="10897" spans="1:2">
      <c r="A10897" t="str">
        <f t="shared" si="170"/>
        <v>73271</v>
      </c>
      <c r="B10897" s="254" t="s">
        <v>11258</v>
      </c>
    </row>
    <row r="10898" spans="1:2">
      <c r="A10898" t="str">
        <f t="shared" si="170"/>
        <v>73272</v>
      </c>
      <c r="B10898" s="254" t="s">
        <v>11259</v>
      </c>
    </row>
    <row r="10899" spans="1:2">
      <c r="A10899" t="str">
        <f t="shared" si="170"/>
        <v>73273</v>
      </c>
      <c r="B10899" s="254" t="s">
        <v>11260</v>
      </c>
    </row>
    <row r="10900" spans="1:2">
      <c r="A10900" t="str">
        <f t="shared" si="170"/>
        <v>73274</v>
      </c>
      <c r="B10900" s="254" t="s">
        <v>11261</v>
      </c>
    </row>
    <row r="10901" spans="1:2">
      <c r="A10901" t="str">
        <f t="shared" si="170"/>
        <v>73275</v>
      </c>
      <c r="B10901" s="254" t="s">
        <v>11262</v>
      </c>
    </row>
    <row r="10902" spans="1:2">
      <c r="A10902" t="str">
        <f t="shared" si="170"/>
        <v>73276</v>
      </c>
      <c r="B10902" s="254" t="s">
        <v>11263</v>
      </c>
    </row>
    <row r="10903" spans="1:2">
      <c r="A10903" t="str">
        <f t="shared" si="170"/>
        <v>73283</v>
      </c>
      <c r="B10903" s="254" t="s">
        <v>11264</v>
      </c>
    </row>
    <row r="10904" spans="1:2">
      <c r="A10904" t="str">
        <f t="shared" si="170"/>
        <v>73285</v>
      </c>
      <c r="B10904" s="254" t="s">
        <v>11265</v>
      </c>
    </row>
    <row r="10905" spans="1:2">
      <c r="A10905" t="str">
        <f t="shared" si="170"/>
        <v>73286</v>
      </c>
      <c r="B10905" s="254" t="s">
        <v>11266</v>
      </c>
    </row>
    <row r="10906" spans="1:2">
      <c r="A10906" t="str">
        <f t="shared" si="170"/>
        <v>73287</v>
      </c>
      <c r="B10906" s="254" t="s">
        <v>11267</v>
      </c>
    </row>
    <row r="10907" spans="1:2">
      <c r="A10907" t="str">
        <f t="shared" si="170"/>
        <v>73288</v>
      </c>
      <c r="B10907" s="254" t="s">
        <v>11268</v>
      </c>
    </row>
    <row r="10908" spans="1:2">
      <c r="A10908" t="str">
        <f t="shared" si="170"/>
        <v>73289</v>
      </c>
      <c r="B10908" s="254" t="s">
        <v>11269</v>
      </c>
    </row>
    <row r="10909" spans="1:2">
      <c r="A10909" t="str">
        <f t="shared" si="170"/>
        <v>73290</v>
      </c>
      <c r="B10909" s="254" t="s">
        <v>11270</v>
      </c>
    </row>
    <row r="10910" spans="1:2">
      <c r="A10910" t="str">
        <f t="shared" si="170"/>
        <v>73291</v>
      </c>
      <c r="B10910" s="254" t="s">
        <v>11271</v>
      </c>
    </row>
    <row r="10911" spans="1:2">
      <c r="A10911" t="str">
        <f t="shared" si="170"/>
        <v>73292</v>
      </c>
      <c r="B10911" s="254" t="s">
        <v>11272</v>
      </c>
    </row>
    <row r="10912" spans="1:2">
      <c r="A10912" t="str">
        <f t="shared" si="170"/>
        <v>73293</v>
      </c>
      <c r="B10912" s="254" t="s">
        <v>11273</v>
      </c>
    </row>
    <row r="10913" spans="1:2">
      <c r="A10913" t="str">
        <f t="shared" si="170"/>
        <v>73294</v>
      </c>
      <c r="B10913" s="254" t="s">
        <v>11274</v>
      </c>
    </row>
    <row r="10914" spans="1:2">
      <c r="A10914" t="str">
        <f t="shared" si="170"/>
        <v>73295</v>
      </c>
      <c r="B10914" s="254" t="s">
        <v>11275</v>
      </c>
    </row>
    <row r="10915" spans="1:2">
      <c r="A10915" t="str">
        <f t="shared" si="170"/>
        <v>73297</v>
      </c>
      <c r="B10915" s="254" t="s">
        <v>11276</v>
      </c>
    </row>
    <row r="10916" spans="1:2">
      <c r="A10916" t="str">
        <f t="shared" si="170"/>
        <v>73298</v>
      </c>
      <c r="B10916" s="254" t="s">
        <v>11277</v>
      </c>
    </row>
    <row r="10917" spans="1:2">
      <c r="A10917" t="str">
        <f t="shared" si="170"/>
        <v>73300</v>
      </c>
      <c r="B10917" s="254" t="s">
        <v>11278</v>
      </c>
    </row>
    <row r="10918" spans="1:2">
      <c r="A10918" t="str">
        <f t="shared" si="170"/>
        <v>73301</v>
      </c>
      <c r="B10918" s="254" t="s">
        <v>11279</v>
      </c>
    </row>
    <row r="10919" spans="1:2">
      <c r="A10919" t="str">
        <f t="shared" si="170"/>
        <v>73302</v>
      </c>
      <c r="B10919" s="254" t="s">
        <v>11280</v>
      </c>
    </row>
    <row r="10920" spans="1:2">
      <c r="A10920" t="str">
        <f t="shared" si="170"/>
        <v>73303</v>
      </c>
      <c r="B10920" s="254" t="s">
        <v>11281</v>
      </c>
    </row>
    <row r="10921" spans="1:2">
      <c r="A10921" t="str">
        <f t="shared" si="170"/>
        <v>73304</v>
      </c>
      <c r="B10921" s="254" t="s">
        <v>11282</v>
      </c>
    </row>
    <row r="10922" spans="1:2">
      <c r="A10922" t="str">
        <f t="shared" si="170"/>
        <v>73305</v>
      </c>
      <c r="B10922" s="254" t="s">
        <v>11283</v>
      </c>
    </row>
    <row r="10923" spans="1:2">
      <c r="A10923" t="str">
        <f t="shared" si="170"/>
        <v>73307</v>
      </c>
      <c r="B10923" s="254" t="s">
        <v>11284</v>
      </c>
    </row>
    <row r="10924" spans="1:2">
      <c r="A10924" t="str">
        <f t="shared" si="170"/>
        <v>73309</v>
      </c>
      <c r="B10924" s="254" t="s">
        <v>11285</v>
      </c>
    </row>
    <row r="10925" spans="1:2">
      <c r="A10925" t="str">
        <f t="shared" si="170"/>
        <v>73310</v>
      </c>
      <c r="B10925" s="254" t="s">
        <v>11286</v>
      </c>
    </row>
    <row r="10926" spans="1:2">
      <c r="A10926" t="str">
        <f t="shared" si="170"/>
        <v>73311</v>
      </c>
      <c r="B10926" s="254" t="s">
        <v>11287</v>
      </c>
    </row>
    <row r="10927" spans="1:2">
      <c r="A10927" t="str">
        <f t="shared" si="170"/>
        <v>73312</v>
      </c>
      <c r="B10927" s="254" t="s">
        <v>11288</v>
      </c>
    </row>
    <row r="10928" spans="1:2">
      <c r="A10928" t="str">
        <f t="shared" si="170"/>
        <v>73313</v>
      </c>
      <c r="B10928" s="254" t="s">
        <v>11289</v>
      </c>
    </row>
    <row r="10929" spans="1:2">
      <c r="A10929" t="str">
        <f t="shared" si="170"/>
        <v>73314</v>
      </c>
      <c r="B10929" s="254" t="s">
        <v>11290</v>
      </c>
    </row>
    <row r="10930" spans="1:2">
      <c r="A10930" t="str">
        <f t="shared" si="170"/>
        <v>73316</v>
      </c>
      <c r="B10930" s="254" t="s">
        <v>11291</v>
      </c>
    </row>
    <row r="10931" spans="1:2">
      <c r="A10931" t="str">
        <f t="shared" si="170"/>
        <v>73317</v>
      </c>
      <c r="B10931" s="254" t="s">
        <v>11292</v>
      </c>
    </row>
    <row r="10932" spans="1:2">
      <c r="A10932" t="str">
        <f t="shared" si="170"/>
        <v>73318</v>
      </c>
      <c r="B10932" s="254" t="s">
        <v>11293</v>
      </c>
    </row>
    <row r="10933" spans="1:2">
      <c r="A10933" t="str">
        <f t="shared" si="170"/>
        <v>73319</v>
      </c>
      <c r="B10933" s="254" t="s">
        <v>11294</v>
      </c>
    </row>
    <row r="10934" spans="1:2">
      <c r="A10934" t="str">
        <f t="shared" si="170"/>
        <v>73320</v>
      </c>
      <c r="B10934" s="254" t="s">
        <v>11295</v>
      </c>
    </row>
    <row r="10935" spans="1:2">
      <c r="A10935" t="str">
        <f t="shared" si="170"/>
        <v>73321</v>
      </c>
      <c r="B10935" s="254" t="s">
        <v>11296</v>
      </c>
    </row>
    <row r="10936" spans="1:2">
      <c r="A10936" t="str">
        <f t="shared" si="170"/>
        <v>73323</v>
      </c>
      <c r="B10936" s="254" t="s">
        <v>11297</v>
      </c>
    </row>
    <row r="10937" spans="1:2">
      <c r="A10937" t="str">
        <f t="shared" si="170"/>
        <v>73324</v>
      </c>
      <c r="B10937" s="254" t="s">
        <v>11298</v>
      </c>
    </row>
    <row r="10938" spans="1:2">
      <c r="A10938" t="str">
        <f t="shared" si="170"/>
        <v>73325</v>
      </c>
      <c r="B10938" s="254" t="s">
        <v>11299</v>
      </c>
    </row>
    <row r="10939" spans="1:2">
      <c r="A10939" t="str">
        <f t="shared" si="170"/>
        <v>73326</v>
      </c>
      <c r="B10939" s="254" t="s">
        <v>11300</v>
      </c>
    </row>
    <row r="10940" spans="1:2">
      <c r="A10940" t="str">
        <f t="shared" si="170"/>
        <v>73327</v>
      </c>
      <c r="B10940" s="254" t="s">
        <v>11301</v>
      </c>
    </row>
    <row r="10941" spans="1:2">
      <c r="A10941" t="str">
        <f t="shared" si="170"/>
        <v>73328</v>
      </c>
      <c r="B10941" s="254" t="s">
        <v>11302</v>
      </c>
    </row>
    <row r="10942" spans="1:2">
      <c r="A10942" t="str">
        <f t="shared" si="170"/>
        <v>73329</v>
      </c>
      <c r="B10942" s="254" t="s">
        <v>11303</v>
      </c>
    </row>
    <row r="10943" spans="1:2">
      <c r="A10943" t="str">
        <f t="shared" si="170"/>
        <v>73330</v>
      </c>
      <c r="B10943" s="254" t="s">
        <v>11304</v>
      </c>
    </row>
    <row r="10944" spans="1:2">
      <c r="A10944" t="str">
        <f t="shared" si="170"/>
        <v>73331</v>
      </c>
      <c r="B10944" s="254" t="s">
        <v>11305</v>
      </c>
    </row>
    <row r="10945" spans="1:2">
      <c r="A10945" t="str">
        <f t="shared" si="170"/>
        <v>73332</v>
      </c>
      <c r="B10945" s="254" t="s">
        <v>11306</v>
      </c>
    </row>
    <row r="10946" spans="1:2">
      <c r="A10946" t="str">
        <f t="shared" si="170"/>
        <v>73333</v>
      </c>
      <c r="B10946" s="254" t="s">
        <v>11307</v>
      </c>
    </row>
    <row r="10947" spans="1:2">
      <c r="A10947" t="str">
        <f t="shared" ref="A10947:A11010" si="171">LEFT(B10947,5)</f>
        <v>73334</v>
      </c>
      <c r="B10947" s="254" t="s">
        <v>11308</v>
      </c>
    </row>
    <row r="10948" spans="1:2">
      <c r="A10948" t="str">
        <f t="shared" si="171"/>
        <v>73335</v>
      </c>
      <c r="B10948" s="254" t="s">
        <v>11309</v>
      </c>
    </row>
    <row r="10949" spans="1:2">
      <c r="A10949" t="str">
        <f t="shared" si="171"/>
        <v>73336</v>
      </c>
      <c r="B10949" s="254" t="s">
        <v>11310</v>
      </c>
    </row>
    <row r="10950" spans="1:2">
      <c r="A10950" t="str">
        <f t="shared" si="171"/>
        <v>73337</v>
      </c>
      <c r="B10950" s="254" t="s">
        <v>11311</v>
      </c>
    </row>
    <row r="10951" spans="1:2">
      <c r="A10951" t="str">
        <f t="shared" si="171"/>
        <v>73338</v>
      </c>
      <c r="B10951" s="254" t="s">
        <v>11312</v>
      </c>
    </row>
    <row r="10952" spans="1:2">
      <c r="A10952" t="str">
        <f t="shared" si="171"/>
        <v>73339</v>
      </c>
      <c r="B10952" s="254" t="s">
        <v>11313</v>
      </c>
    </row>
    <row r="10953" spans="1:2">
      <c r="A10953" t="str">
        <f t="shared" si="171"/>
        <v>73340</v>
      </c>
      <c r="B10953" s="254" t="s">
        <v>11314</v>
      </c>
    </row>
    <row r="10954" spans="1:2">
      <c r="A10954" t="str">
        <f t="shared" si="171"/>
        <v>73342</v>
      </c>
      <c r="B10954" s="254" t="s">
        <v>11315</v>
      </c>
    </row>
    <row r="10955" spans="1:2">
      <c r="A10955" t="str">
        <f t="shared" si="171"/>
        <v>73343</v>
      </c>
      <c r="B10955" s="254" t="s">
        <v>11316</v>
      </c>
    </row>
    <row r="10956" spans="1:2">
      <c r="A10956" t="str">
        <f t="shared" si="171"/>
        <v>73344</v>
      </c>
      <c r="B10956" s="254" t="s">
        <v>11317</v>
      </c>
    </row>
    <row r="10957" spans="1:2">
      <c r="A10957" t="str">
        <f t="shared" si="171"/>
        <v>73347</v>
      </c>
      <c r="B10957" s="254" t="s">
        <v>11318</v>
      </c>
    </row>
    <row r="10958" spans="1:2">
      <c r="A10958" t="str">
        <f t="shared" si="171"/>
        <v>73348</v>
      </c>
      <c r="B10958" s="254" t="s">
        <v>11319</v>
      </c>
    </row>
    <row r="10959" spans="1:2">
      <c r="A10959" t="str">
        <f t="shared" si="171"/>
        <v>73349</v>
      </c>
      <c r="B10959" s="254" t="s">
        <v>11320</v>
      </c>
    </row>
    <row r="10960" spans="1:2">
      <c r="A10960" t="str">
        <f t="shared" si="171"/>
        <v>73350</v>
      </c>
      <c r="B10960" s="254" t="s">
        <v>11321</v>
      </c>
    </row>
    <row r="10961" spans="1:2">
      <c r="A10961" t="str">
        <f t="shared" si="171"/>
        <v>73351</v>
      </c>
      <c r="B10961" s="254" t="s">
        <v>11322</v>
      </c>
    </row>
    <row r="10962" spans="1:2">
      <c r="A10962" t="str">
        <f t="shared" si="171"/>
        <v>73352</v>
      </c>
      <c r="B10962" s="254" t="s">
        <v>11323</v>
      </c>
    </row>
    <row r="10963" spans="1:2">
      <c r="A10963" t="str">
        <f t="shared" si="171"/>
        <v>73353</v>
      </c>
      <c r="B10963" s="254" t="s">
        <v>11324</v>
      </c>
    </row>
    <row r="10964" spans="1:2">
      <c r="A10964" t="str">
        <f t="shared" si="171"/>
        <v>73354</v>
      </c>
      <c r="B10964" s="254" t="s">
        <v>11325</v>
      </c>
    </row>
    <row r="10965" spans="1:2">
      <c r="A10965" t="str">
        <f t="shared" si="171"/>
        <v>73356</v>
      </c>
      <c r="B10965" s="254" t="s">
        <v>11326</v>
      </c>
    </row>
    <row r="10966" spans="1:2">
      <c r="A10966" t="str">
        <f t="shared" si="171"/>
        <v>73357</v>
      </c>
      <c r="B10966" s="254" t="s">
        <v>11327</v>
      </c>
    </row>
    <row r="10967" spans="1:2">
      <c r="A10967" t="str">
        <f t="shared" si="171"/>
        <v>73358</v>
      </c>
      <c r="B10967" s="254" t="s">
        <v>11328</v>
      </c>
    </row>
    <row r="10968" spans="1:2">
      <c r="A10968" t="str">
        <f t="shared" si="171"/>
        <v>73361</v>
      </c>
      <c r="B10968" s="254" t="s">
        <v>11329</v>
      </c>
    </row>
    <row r="10969" spans="1:2">
      <c r="A10969" t="str">
        <f t="shared" si="171"/>
        <v>73362</v>
      </c>
      <c r="B10969" s="254" t="s">
        <v>11330</v>
      </c>
    </row>
    <row r="10970" spans="1:2">
      <c r="A10970" t="str">
        <f t="shared" si="171"/>
        <v>73363</v>
      </c>
      <c r="B10970" s="254" t="s">
        <v>11331</v>
      </c>
    </row>
    <row r="10971" spans="1:2">
      <c r="A10971" t="str">
        <f t="shared" si="171"/>
        <v>73364</v>
      </c>
      <c r="B10971" s="254" t="s">
        <v>11332</v>
      </c>
    </row>
    <row r="10972" spans="1:2">
      <c r="A10972" t="str">
        <f t="shared" si="171"/>
        <v>73366</v>
      </c>
      <c r="B10972" s="254" t="s">
        <v>11333</v>
      </c>
    </row>
    <row r="10973" spans="1:2">
      <c r="A10973" t="str">
        <f t="shared" si="171"/>
        <v>73367</v>
      </c>
      <c r="B10973" s="254" t="s">
        <v>11334</v>
      </c>
    </row>
    <row r="10974" spans="1:2">
      <c r="A10974" t="str">
        <f t="shared" si="171"/>
        <v>73368</v>
      </c>
      <c r="B10974" s="254" t="s">
        <v>11335</v>
      </c>
    </row>
    <row r="10975" spans="1:2">
      <c r="A10975" t="str">
        <f t="shared" si="171"/>
        <v>73370</v>
      </c>
      <c r="B10975" s="254" t="s">
        <v>11336</v>
      </c>
    </row>
    <row r="10976" spans="1:2">
      <c r="A10976" t="str">
        <f t="shared" si="171"/>
        <v>73371</v>
      </c>
      <c r="B10976" s="254" t="s">
        <v>11337</v>
      </c>
    </row>
    <row r="10977" spans="1:2">
      <c r="A10977" t="str">
        <f t="shared" si="171"/>
        <v>73372</v>
      </c>
      <c r="B10977" s="254" t="s">
        <v>11338</v>
      </c>
    </row>
    <row r="10978" spans="1:2">
      <c r="A10978" t="str">
        <f t="shared" si="171"/>
        <v>73373</v>
      </c>
      <c r="B10978" s="254" t="s">
        <v>11339</v>
      </c>
    </row>
    <row r="10979" spans="1:2">
      <c r="A10979" t="str">
        <f t="shared" si="171"/>
        <v>73374</v>
      </c>
      <c r="B10979" s="254" t="s">
        <v>11340</v>
      </c>
    </row>
    <row r="10980" spans="1:2">
      <c r="A10980" t="str">
        <f t="shared" si="171"/>
        <v>73375</v>
      </c>
      <c r="B10980" s="254" t="s">
        <v>11341</v>
      </c>
    </row>
    <row r="10981" spans="1:2">
      <c r="A10981" t="str">
        <f t="shared" si="171"/>
        <v>73376</v>
      </c>
      <c r="B10981" s="254" t="s">
        <v>11342</v>
      </c>
    </row>
    <row r="10982" spans="1:2">
      <c r="A10982" t="str">
        <f t="shared" si="171"/>
        <v>73377</v>
      </c>
      <c r="B10982" s="254" t="s">
        <v>11343</v>
      </c>
    </row>
    <row r="10983" spans="1:2">
      <c r="A10983" t="str">
        <f t="shared" si="171"/>
        <v>73378</v>
      </c>
      <c r="B10983" s="254" t="s">
        <v>11344</v>
      </c>
    </row>
    <row r="10984" spans="1:2">
      <c r="A10984" t="str">
        <f t="shared" si="171"/>
        <v>73379</v>
      </c>
      <c r="B10984" s="254" t="s">
        <v>11345</v>
      </c>
    </row>
    <row r="10985" spans="1:2">
      <c r="A10985" t="str">
        <f t="shared" si="171"/>
        <v>73380</v>
      </c>
      <c r="B10985" s="254" t="s">
        <v>11346</v>
      </c>
    </row>
    <row r="10986" spans="1:2">
      <c r="A10986" t="str">
        <f t="shared" si="171"/>
        <v>73381</v>
      </c>
      <c r="B10986" s="254" t="s">
        <v>11347</v>
      </c>
    </row>
    <row r="10987" spans="1:2">
      <c r="A10987" t="str">
        <f t="shared" si="171"/>
        <v>73383</v>
      </c>
      <c r="B10987" s="254" t="s">
        <v>11348</v>
      </c>
    </row>
    <row r="10988" spans="1:2">
      <c r="A10988" t="str">
        <f t="shared" si="171"/>
        <v>73384</v>
      </c>
      <c r="B10988" s="254" t="s">
        <v>11349</v>
      </c>
    </row>
    <row r="10989" spans="1:2">
      <c r="A10989" t="str">
        <f t="shared" si="171"/>
        <v>73385</v>
      </c>
      <c r="B10989" s="254" t="s">
        <v>11350</v>
      </c>
    </row>
    <row r="10990" spans="1:2">
      <c r="A10990" t="str">
        <f t="shared" si="171"/>
        <v>73386</v>
      </c>
      <c r="B10990" s="254" t="s">
        <v>11351</v>
      </c>
    </row>
    <row r="10991" spans="1:2">
      <c r="A10991" t="str">
        <f t="shared" si="171"/>
        <v>73388</v>
      </c>
      <c r="B10991" s="254" t="s">
        <v>11352</v>
      </c>
    </row>
    <row r="10992" spans="1:2">
      <c r="A10992" t="str">
        <f t="shared" si="171"/>
        <v>73389</v>
      </c>
      <c r="B10992" s="254" t="s">
        <v>11353</v>
      </c>
    </row>
    <row r="10993" spans="1:2">
      <c r="A10993" t="str">
        <f t="shared" si="171"/>
        <v>73390</v>
      </c>
      <c r="B10993" s="254" t="s">
        <v>11354</v>
      </c>
    </row>
    <row r="10994" spans="1:2">
      <c r="A10994" t="str">
        <f t="shared" si="171"/>
        <v>73391</v>
      </c>
      <c r="B10994" s="254" t="s">
        <v>11355</v>
      </c>
    </row>
    <row r="10995" spans="1:2">
      <c r="A10995" t="str">
        <f t="shared" si="171"/>
        <v>73392</v>
      </c>
      <c r="B10995" s="254" t="s">
        <v>11356</v>
      </c>
    </row>
    <row r="10996" spans="1:2">
      <c r="A10996" t="str">
        <f t="shared" si="171"/>
        <v>73393</v>
      </c>
      <c r="B10996" s="254" t="s">
        <v>11357</v>
      </c>
    </row>
    <row r="10997" spans="1:2">
      <c r="A10997" t="str">
        <f t="shared" si="171"/>
        <v>73394</v>
      </c>
      <c r="B10997" s="254" t="s">
        <v>11358</v>
      </c>
    </row>
    <row r="10998" spans="1:2">
      <c r="A10998" t="str">
        <f t="shared" si="171"/>
        <v>73396</v>
      </c>
      <c r="B10998" s="254" t="s">
        <v>11359</v>
      </c>
    </row>
    <row r="10999" spans="1:2">
      <c r="A10999" t="str">
        <f t="shared" si="171"/>
        <v>73397</v>
      </c>
      <c r="B10999" s="254" t="s">
        <v>11360</v>
      </c>
    </row>
    <row r="11000" spans="1:2">
      <c r="A11000" t="str">
        <f t="shared" si="171"/>
        <v>73398</v>
      </c>
      <c r="B11000" s="254" t="s">
        <v>11361</v>
      </c>
    </row>
    <row r="11001" spans="1:2">
      <c r="A11001" t="str">
        <f t="shared" si="171"/>
        <v>73399</v>
      </c>
      <c r="B11001" s="254" t="s">
        <v>11362</v>
      </c>
    </row>
    <row r="11002" spans="1:2">
      <c r="A11002" t="str">
        <f t="shared" si="171"/>
        <v>73400</v>
      </c>
      <c r="B11002" s="254" t="s">
        <v>11363</v>
      </c>
    </row>
    <row r="11003" spans="1:2">
      <c r="A11003" t="str">
        <f t="shared" si="171"/>
        <v>73401</v>
      </c>
      <c r="B11003" s="254" t="s">
        <v>11364</v>
      </c>
    </row>
    <row r="11004" spans="1:2">
      <c r="A11004" t="str">
        <f t="shared" si="171"/>
        <v>73402</v>
      </c>
      <c r="B11004" s="254" t="s">
        <v>11365</v>
      </c>
    </row>
    <row r="11005" spans="1:2">
      <c r="A11005" t="str">
        <f t="shared" si="171"/>
        <v>73403</v>
      </c>
      <c r="B11005" s="254" t="s">
        <v>11366</v>
      </c>
    </row>
    <row r="11006" spans="1:2">
      <c r="A11006" t="str">
        <f t="shared" si="171"/>
        <v>73404</v>
      </c>
      <c r="B11006" s="254" t="s">
        <v>11367</v>
      </c>
    </row>
    <row r="11007" spans="1:2">
      <c r="A11007" t="str">
        <f t="shared" si="171"/>
        <v>73406</v>
      </c>
      <c r="B11007" s="254" t="s">
        <v>11368</v>
      </c>
    </row>
    <row r="11008" spans="1:2">
      <c r="A11008" t="str">
        <f t="shared" si="171"/>
        <v>73407</v>
      </c>
      <c r="B11008" s="254" t="s">
        <v>11369</v>
      </c>
    </row>
    <row r="11009" spans="1:2">
      <c r="A11009" t="str">
        <f t="shared" si="171"/>
        <v>73408</v>
      </c>
      <c r="B11009" s="254" t="s">
        <v>11370</v>
      </c>
    </row>
    <row r="11010" spans="1:2">
      <c r="A11010" t="str">
        <f t="shared" si="171"/>
        <v>73409</v>
      </c>
      <c r="B11010" s="254" t="s">
        <v>11371</v>
      </c>
    </row>
    <row r="11011" spans="1:2">
      <c r="A11011" t="str">
        <f t="shared" ref="A11011:A11074" si="172">LEFT(B11011,5)</f>
        <v>73410</v>
      </c>
      <c r="B11011" s="254" t="s">
        <v>11372</v>
      </c>
    </row>
    <row r="11012" spans="1:2">
      <c r="A11012" t="str">
        <f t="shared" si="172"/>
        <v>73412</v>
      </c>
      <c r="B11012" s="254" t="s">
        <v>11373</v>
      </c>
    </row>
    <row r="11013" spans="1:2">
      <c r="A11013" t="str">
        <f t="shared" si="172"/>
        <v>73413</v>
      </c>
      <c r="B11013" s="254" t="s">
        <v>11374</v>
      </c>
    </row>
    <row r="11014" spans="1:2">
      <c r="A11014" t="str">
        <f t="shared" si="172"/>
        <v>73414</v>
      </c>
      <c r="B11014" s="254" t="s">
        <v>11375</v>
      </c>
    </row>
    <row r="11015" spans="1:2">
      <c r="A11015" t="str">
        <f t="shared" si="172"/>
        <v>73415</v>
      </c>
      <c r="B11015" s="254" t="s">
        <v>11376</v>
      </c>
    </row>
    <row r="11016" spans="1:2">
      <c r="A11016" t="str">
        <f t="shared" si="172"/>
        <v>73416</v>
      </c>
      <c r="B11016" s="254" t="s">
        <v>11377</v>
      </c>
    </row>
    <row r="11017" spans="1:2">
      <c r="A11017" t="str">
        <f t="shared" si="172"/>
        <v>73417</v>
      </c>
      <c r="B11017" s="254" t="s">
        <v>11378</v>
      </c>
    </row>
    <row r="11018" spans="1:2">
      <c r="A11018" t="str">
        <f t="shared" si="172"/>
        <v>73418</v>
      </c>
      <c r="B11018" s="254" t="s">
        <v>11379</v>
      </c>
    </row>
    <row r="11019" spans="1:2">
      <c r="A11019" t="str">
        <f t="shared" si="172"/>
        <v>73419</v>
      </c>
      <c r="B11019" s="254" t="s">
        <v>11380</v>
      </c>
    </row>
    <row r="11020" spans="1:2">
      <c r="A11020" t="str">
        <f t="shared" si="172"/>
        <v>73420</v>
      </c>
      <c r="B11020" s="254" t="s">
        <v>11381</v>
      </c>
    </row>
    <row r="11021" spans="1:2">
      <c r="A11021" t="str">
        <f t="shared" si="172"/>
        <v>73421</v>
      </c>
      <c r="B11021" s="254" t="s">
        <v>11382</v>
      </c>
    </row>
    <row r="11022" spans="1:2">
      <c r="A11022" t="str">
        <f t="shared" si="172"/>
        <v>73422</v>
      </c>
      <c r="B11022" s="254" t="s">
        <v>11383</v>
      </c>
    </row>
    <row r="11023" spans="1:2">
      <c r="A11023" t="str">
        <f t="shared" si="172"/>
        <v>73423</v>
      </c>
      <c r="B11023" s="254" t="s">
        <v>11384</v>
      </c>
    </row>
    <row r="11024" spans="1:2">
      <c r="A11024" t="str">
        <f t="shared" si="172"/>
        <v>73424</v>
      </c>
      <c r="B11024" s="254" t="s">
        <v>11385</v>
      </c>
    </row>
    <row r="11025" spans="1:2">
      <c r="A11025" t="str">
        <f t="shared" si="172"/>
        <v>73425</v>
      </c>
      <c r="B11025" s="254" t="s">
        <v>11386</v>
      </c>
    </row>
    <row r="11026" spans="1:2">
      <c r="A11026" t="str">
        <f t="shared" si="172"/>
        <v>73426</v>
      </c>
      <c r="B11026" s="254" t="s">
        <v>11387</v>
      </c>
    </row>
    <row r="11027" spans="1:2">
      <c r="A11027" t="str">
        <f t="shared" si="172"/>
        <v>73427</v>
      </c>
      <c r="B11027" s="254" t="s">
        <v>11388</v>
      </c>
    </row>
    <row r="11028" spans="1:2">
      <c r="A11028" t="str">
        <f t="shared" si="172"/>
        <v>73428</v>
      </c>
      <c r="B11028" s="254" t="s">
        <v>11389</v>
      </c>
    </row>
    <row r="11029" spans="1:2">
      <c r="A11029" t="str">
        <f t="shared" si="172"/>
        <v>73429</v>
      </c>
      <c r="B11029" s="254" t="s">
        <v>11390</v>
      </c>
    </row>
    <row r="11030" spans="1:2">
      <c r="A11030" t="str">
        <f t="shared" si="172"/>
        <v>73430</v>
      </c>
      <c r="B11030" s="254" t="s">
        <v>11391</v>
      </c>
    </row>
    <row r="11031" spans="1:2">
      <c r="A11031" t="str">
        <f t="shared" si="172"/>
        <v>73431</v>
      </c>
      <c r="B11031" s="254" t="s">
        <v>11392</v>
      </c>
    </row>
    <row r="11032" spans="1:2">
      <c r="A11032" t="str">
        <f t="shared" si="172"/>
        <v>73432</v>
      </c>
      <c r="B11032" s="254" t="s">
        <v>11393</v>
      </c>
    </row>
    <row r="11033" spans="1:2">
      <c r="A11033" t="str">
        <f t="shared" si="172"/>
        <v>73433</v>
      </c>
      <c r="B11033" s="254" t="s">
        <v>11394</v>
      </c>
    </row>
    <row r="11034" spans="1:2">
      <c r="A11034" t="str">
        <f t="shared" si="172"/>
        <v>73434</v>
      </c>
      <c r="B11034" s="254" t="s">
        <v>11395</v>
      </c>
    </row>
    <row r="11035" spans="1:2">
      <c r="A11035" t="str">
        <f t="shared" si="172"/>
        <v>73435</v>
      </c>
      <c r="B11035" s="254" t="s">
        <v>11396</v>
      </c>
    </row>
    <row r="11036" spans="1:2">
      <c r="A11036" t="str">
        <f t="shared" si="172"/>
        <v>73436</v>
      </c>
      <c r="B11036" s="254" t="s">
        <v>11397</v>
      </c>
    </row>
    <row r="11037" spans="1:2">
      <c r="A11037" t="str">
        <f t="shared" si="172"/>
        <v>73437</v>
      </c>
      <c r="B11037" s="254" t="s">
        <v>11398</v>
      </c>
    </row>
    <row r="11038" spans="1:2">
      <c r="A11038" t="str">
        <f t="shared" si="172"/>
        <v>73439</v>
      </c>
      <c r="B11038" s="254" t="s">
        <v>11399</v>
      </c>
    </row>
    <row r="11039" spans="1:2">
      <c r="A11039" t="str">
        <f t="shared" si="172"/>
        <v>73440</v>
      </c>
      <c r="B11039" s="254" t="s">
        <v>11400</v>
      </c>
    </row>
    <row r="11040" spans="1:2">
      <c r="A11040" t="str">
        <f t="shared" si="172"/>
        <v>73441</v>
      </c>
      <c r="B11040" s="254" t="s">
        <v>11401</v>
      </c>
    </row>
    <row r="11041" spans="1:2">
      <c r="A11041" t="str">
        <f t="shared" si="172"/>
        <v>73442</v>
      </c>
      <c r="B11041" s="254" t="s">
        <v>11402</v>
      </c>
    </row>
    <row r="11042" spans="1:2">
      <c r="A11042" t="str">
        <f t="shared" si="172"/>
        <v>73443</v>
      </c>
      <c r="B11042" s="254" t="s">
        <v>11403</v>
      </c>
    </row>
    <row r="11043" spans="1:2">
      <c r="A11043" t="str">
        <f t="shared" si="172"/>
        <v>73444</v>
      </c>
      <c r="B11043" s="254" t="s">
        <v>11404</v>
      </c>
    </row>
    <row r="11044" spans="1:2">
      <c r="A11044" t="str">
        <f t="shared" si="172"/>
        <v>73445</v>
      </c>
      <c r="B11044" s="254" t="s">
        <v>11405</v>
      </c>
    </row>
    <row r="11045" spans="1:2">
      <c r="A11045" t="str">
        <f t="shared" si="172"/>
        <v>73446</v>
      </c>
      <c r="B11045" s="254" t="s">
        <v>11406</v>
      </c>
    </row>
    <row r="11046" spans="1:2">
      <c r="A11046" t="str">
        <f t="shared" si="172"/>
        <v>73447</v>
      </c>
      <c r="B11046" s="254" t="s">
        <v>11407</v>
      </c>
    </row>
    <row r="11047" spans="1:2">
      <c r="A11047" t="str">
        <f t="shared" si="172"/>
        <v>73448</v>
      </c>
      <c r="B11047" s="254" t="s">
        <v>11408</v>
      </c>
    </row>
    <row r="11048" spans="1:2">
      <c r="A11048" t="str">
        <f t="shared" si="172"/>
        <v>73449</v>
      </c>
      <c r="B11048" s="254" t="s">
        <v>11409</v>
      </c>
    </row>
    <row r="11049" spans="1:2">
      <c r="A11049" t="str">
        <f t="shared" si="172"/>
        <v>73450</v>
      </c>
      <c r="B11049" s="254" t="s">
        <v>11410</v>
      </c>
    </row>
    <row r="11050" spans="1:2">
      <c r="A11050" t="str">
        <f t="shared" si="172"/>
        <v>73451</v>
      </c>
      <c r="B11050" s="254" t="s">
        <v>11411</v>
      </c>
    </row>
    <row r="11051" spans="1:2">
      <c r="A11051" t="str">
        <f t="shared" si="172"/>
        <v>73452</v>
      </c>
      <c r="B11051" s="254" t="s">
        <v>11412</v>
      </c>
    </row>
    <row r="11052" spans="1:2">
      <c r="A11052" t="str">
        <f t="shared" si="172"/>
        <v>73453</v>
      </c>
      <c r="B11052" s="254" t="s">
        <v>11413</v>
      </c>
    </row>
    <row r="11053" spans="1:2">
      <c r="A11053" t="str">
        <f t="shared" si="172"/>
        <v>73454</v>
      </c>
      <c r="B11053" s="254" t="s">
        <v>11414</v>
      </c>
    </row>
    <row r="11054" spans="1:2">
      <c r="A11054" t="str">
        <f t="shared" si="172"/>
        <v>73455</v>
      </c>
      <c r="B11054" s="254" t="s">
        <v>11415</v>
      </c>
    </row>
    <row r="11055" spans="1:2">
      <c r="A11055" t="str">
        <f t="shared" si="172"/>
        <v>73456</v>
      </c>
      <c r="B11055" s="254" t="s">
        <v>11416</v>
      </c>
    </row>
    <row r="11056" spans="1:2">
      <c r="A11056" t="str">
        <f t="shared" si="172"/>
        <v>73457</v>
      </c>
      <c r="B11056" s="254" t="s">
        <v>11417</v>
      </c>
    </row>
    <row r="11057" spans="1:2">
      <c r="A11057" t="str">
        <f t="shared" si="172"/>
        <v>73458</v>
      </c>
      <c r="B11057" s="254" t="s">
        <v>11418</v>
      </c>
    </row>
    <row r="11058" spans="1:2">
      <c r="A11058" t="str">
        <f t="shared" si="172"/>
        <v>73459</v>
      </c>
      <c r="B11058" s="254" t="s">
        <v>11419</v>
      </c>
    </row>
    <row r="11059" spans="1:2">
      <c r="A11059" t="str">
        <f t="shared" si="172"/>
        <v>73460</v>
      </c>
      <c r="B11059" s="254" t="s">
        <v>11420</v>
      </c>
    </row>
    <row r="11060" spans="1:2">
      <c r="A11060" t="str">
        <f t="shared" si="172"/>
        <v>73461</v>
      </c>
      <c r="B11060" s="254" t="s">
        <v>11421</v>
      </c>
    </row>
    <row r="11061" spans="1:2">
      <c r="A11061" t="str">
        <f t="shared" si="172"/>
        <v>73462</v>
      </c>
      <c r="B11061" s="254" t="s">
        <v>11422</v>
      </c>
    </row>
    <row r="11062" spans="1:2">
      <c r="A11062" t="str">
        <f t="shared" si="172"/>
        <v>73463</v>
      </c>
      <c r="B11062" s="254" t="s">
        <v>11423</v>
      </c>
    </row>
    <row r="11063" spans="1:2">
      <c r="A11063" t="str">
        <f t="shared" si="172"/>
        <v>73464</v>
      </c>
      <c r="B11063" s="254" t="s">
        <v>11424</v>
      </c>
    </row>
    <row r="11064" spans="1:2">
      <c r="A11064" t="str">
        <f t="shared" si="172"/>
        <v>73465</v>
      </c>
      <c r="B11064" s="254" t="s">
        <v>11425</v>
      </c>
    </row>
    <row r="11065" spans="1:2">
      <c r="A11065" t="str">
        <f t="shared" si="172"/>
        <v>73466</v>
      </c>
      <c r="B11065" s="254" t="s">
        <v>11426</v>
      </c>
    </row>
    <row r="11066" spans="1:2">
      <c r="A11066" t="str">
        <f t="shared" si="172"/>
        <v>73467</v>
      </c>
      <c r="B11066" s="254" t="s">
        <v>11427</v>
      </c>
    </row>
    <row r="11067" spans="1:2">
      <c r="A11067" t="str">
        <f t="shared" si="172"/>
        <v>73468</v>
      </c>
      <c r="B11067" s="254" t="s">
        <v>11428</v>
      </c>
    </row>
    <row r="11068" spans="1:2">
      <c r="A11068" t="str">
        <f t="shared" si="172"/>
        <v>73469</v>
      </c>
      <c r="B11068" s="254" t="s">
        <v>11429</v>
      </c>
    </row>
    <row r="11069" spans="1:2">
      <c r="A11069" t="str">
        <f t="shared" si="172"/>
        <v>73470</v>
      </c>
      <c r="B11069" s="254" t="s">
        <v>11430</v>
      </c>
    </row>
    <row r="11070" spans="1:2">
      <c r="A11070" t="str">
        <f t="shared" si="172"/>
        <v>73472</v>
      </c>
      <c r="B11070" s="254" t="s">
        <v>11431</v>
      </c>
    </row>
    <row r="11071" spans="1:2">
      <c r="A11071" t="str">
        <f t="shared" si="172"/>
        <v>73473</v>
      </c>
      <c r="B11071" s="254" t="s">
        <v>11432</v>
      </c>
    </row>
    <row r="11072" spans="1:2">
      <c r="A11072" t="str">
        <f t="shared" si="172"/>
        <v>73475</v>
      </c>
      <c r="B11072" s="254" t="s">
        <v>11433</v>
      </c>
    </row>
    <row r="11073" spans="1:2">
      <c r="A11073" t="str">
        <f t="shared" si="172"/>
        <v>73476</v>
      </c>
      <c r="B11073" s="254" t="s">
        <v>11434</v>
      </c>
    </row>
    <row r="11074" spans="1:2">
      <c r="A11074" t="str">
        <f t="shared" si="172"/>
        <v>73478</v>
      </c>
      <c r="B11074" s="254" t="s">
        <v>11435</v>
      </c>
    </row>
    <row r="11075" spans="1:2">
      <c r="A11075" t="str">
        <f t="shared" ref="A11075:A11138" si="173">LEFT(B11075,5)</f>
        <v>73480</v>
      </c>
      <c r="B11075" s="254" t="s">
        <v>11436</v>
      </c>
    </row>
    <row r="11076" spans="1:2">
      <c r="A11076" t="str">
        <f t="shared" si="173"/>
        <v>73481</v>
      </c>
      <c r="B11076" s="254" t="s">
        <v>11437</v>
      </c>
    </row>
    <row r="11077" spans="1:2">
      <c r="A11077" t="str">
        <f t="shared" si="173"/>
        <v>73482</v>
      </c>
      <c r="B11077" s="254" t="s">
        <v>11438</v>
      </c>
    </row>
    <row r="11078" spans="1:2">
      <c r="A11078" t="str">
        <f t="shared" si="173"/>
        <v>73483</v>
      </c>
      <c r="B11078" s="254" t="s">
        <v>11439</v>
      </c>
    </row>
    <row r="11079" spans="1:2">
      <c r="A11079" t="str">
        <f t="shared" si="173"/>
        <v>73484</v>
      </c>
      <c r="B11079" s="254" t="s">
        <v>11440</v>
      </c>
    </row>
    <row r="11080" spans="1:2">
      <c r="A11080" t="str">
        <f t="shared" si="173"/>
        <v>73485</v>
      </c>
      <c r="B11080" s="254" t="s">
        <v>11441</v>
      </c>
    </row>
    <row r="11081" spans="1:2">
      <c r="A11081" t="str">
        <f t="shared" si="173"/>
        <v>73486</v>
      </c>
      <c r="B11081" s="254" t="s">
        <v>11442</v>
      </c>
    </row>
    <row r="11082" spans="1:2">
      <c r="A11082" t="str">
        <f t="shared" si="173"/>
        <v>73487</v>
      </c>
      <c r="B11082" s="254" t="s">
        <v>11443</v>
      </c>
    </row>
    <row r="11083" spans="1:2">
      <c r="A11083" t="str">
        <f t="shared" si="173"/>
        <v>73488</v>
      </c>
      <c r="B11083" s="254" t="s">
        <v>11444</v>
      </c>
    </row>
    <row r="11084" spans="1:2">
      <c r="A11084" t="str">
        <f t="shared" si="173"/>
        <v>73490</v>
      </c>
      <c r="B11084" s="254" t="s">
        <v>11445</v>
      </c>
    </row>
    <row r="11085" spans="1:2">
      <c r="A11085" t="str">
        <f t="shared" si="173"/>
        <v>73491</v>
      </c>
      <c r="B11085" s="254" t="s">
        <v>11446</v>
      </c>
    </row>
    <row r="11086" spans="1:2">
      <c r="A11086" t="str">
        <f t="shared" si="173"/>
        <v>73493</v>
      </c>
      <c r="B11086" s="254" t="s">
        <v>11447</v>
      </c>
    </row>
    <row r="11087" spans="1:2">
      <c r="A11087" t="str">
        <f t="shared" si="173"/>
        <v>73495</v>
      </c>
      <c r="B11087" s="254" t="s">
        <v>11448</v>
      </c>
    </row>
    <row r="11088" spans="1:2">
      <c r="A11088" t="str">
        <f t="shared" si="173"/>
        <v>73496</v>
      </c>
      <c r="B11088" s="254" t="s">
        <v>11449</v>
      </c>
    </row>
    <row r="11089" spans="1:2">
      <c r="A11089" t="str">
        <f t="shared" si="173"/>
        <v>73497</v>
      </c>
      <c r="B11089" s="254" t="s">
        <v>11450</v>
      </c>
    </row>
    <row r="11090" spans="1:2">
      <c r="A11090" t="str">
        <f t="shared" si="173"/>
        <v>73498</v>
      </c>
      <c r="B11090" s="254" t="s">
        <v>11451</v>
      </c>
    </row>
    <row r="11091" spans="1:2">
      <c r="A11091" t="str">
        <f t="shared" si="173"/>
        <v>73499</v>
      </c>
      <c r="B11091" s="254" t="s">
        <v>11452</v>
      </c>
    </row>
    <row r="11092" spans="1:2">
      <c r="A11092" t="str">
        <f t="shared" si="173"/>
        <v>73500</v>
      </c>
      <c r="B11092" s="254" t="s">
        <v>11453</v>
      </c>
    </row>
    <row r="11093" spans="1:2">
      <c r="A11093" t="str">
        <f t="shared" si="173"/>
        <v>73501</v>
      </c>
      <c r="B11093" s="254" t="s">
        <v>11454</v>
      </c>
    </row>
    <row r="11094" spans="1:2">
      <c r="A11094" t="str">
        <f t="shared" si="173"/>
        <v>73504</v>
      </c>
      <c r="B11094" s="254" t="s">
        <v>11455</v>
      </c>
    </row>
    <row r="11095" spans="1:2">
      <c r="A11095" t="str">
        <f t="shared" si="173"/>
        <v>73505</v>
      </c>
      <c r="B11095" s="254" t="s">
        <v>11456</v>
      </c>
    </row>
    <row r="11096" spans="1:2">
      <c r="A11096" t="str">
        <f t="shared" si="173"/>
        <v>73507</v>
      </c>
      <c r="B11096" s="254" t="s">
        <v>11457</v>
      </c>
    </row>
    <row r="11097" spans="1:2">
      <c r="A11097" t="str">
        <f t="shared" si="173"/>
        <v>73508</v>
      </c>
      <c r="B11097" s="254" t="s">
        <v>11458</v>
      </c>
    </row>
    <row r="11098" spans="1:2">
      <c r="A11098" t="str">
        <f t="shared" si="173"/>
        <v>73509</v>
      </c>
      <c r="B11098" s="254" t="s">
        <v>11459</v>
      </c>
    </row>
    <row r="11099" spans="1:2">
      <c r="A11099" t="str">
        <f t="shared" si="173"/>
        <v>73510</v>
      </c>
      <c r="B11099" s="254" t="s">
        <v>11460</v>
      </c>
    </row>
    <row r="11100" spans="1:2">
      <c r="A11100" t="str">
        <f t="shared" si="173"/>
        <v>73511</v>
      </c>
      <c r="B11100" s="254" t="s">
        <v>11461</v>
      </c>
    </row>
    <row r="11101" spans="1:2">
      <c r="A11101" t="str">
        <f t="shared" si="173"/>
        <v>73512</v>
      </c>
      <c r="B11101" s="254" t="s">
        <v>11462</v>
      </c>
    </row>
    <row r="11102" spans="1:2">
      <c r="A11102" t="str">
        <f t="shared" si="173"/>
        <v>73513</v>
      </c>
      <c r="B11102" s="254" t="s">
        <v>11463</v>
      </c>
    </row>
    <row r="11103" spans="1:2">
      <c r="A11103" t="str">
        <f t="shared" si="173"/>
        <v>73514</v>
      </c>
      <c r="B11103" s="254" t="s">
        <v>11464</v>
      </c>
    </row>
    <row r="11104" spans="1:2">
      <c r="A11104" t="str">
        <f t="shared" si="173"/>
        <v>73515</v>
      </c>
      <c r="B11104" s="254" t="s">
        <v>11465</v>
      </c>
    </row>
    <row r="11105" spans="1:2">
      <c r="A11105" t="str">
        <f t="shared" si="173"/>
        <v>73516</v>
      </c>
      <c r="B11105" s="254" t="s">
        <v>11466</v>
      </c>
    </row>
    <row r="11106" spans="1:2">
      <c r="A11106" t="str">
        <f t="shared" si="173"/>
        <v>73517</v>
      </c>
      <c r="B11106" s="254" t="s">
        <v>11467</v>
      </c>
    </row>
    <row r="11107" spans="1:2">
      <c r="A11107" t="str">
        <f t="shared" si="173"/>
        <v>73518</v>
      </c>
      <c r="B11107" s="254" t="s">
        <v>11468</v>
      </c>
    </row>
    <row r="11108" spans="1:2">
      <c r="A11108" t="str">
        <f t="shared" si="173"/>
        <v>73519</v>
      </c>
      <c r="B11108" s="254" t="s">
        <v>11469</v>
      </c>
    </row>
    <row r="11109" spans="1:2">
      <c r="A11109" t="str">
        <f t="shared" si="173"/>
        <v>73520</v>
      </c>
      <c r="B11109" s="254" t="s">
        <v>11470</v>
      </c>
    </row>
    <row r="11110" spans="1:2">
      <c r="A11110" t="str">
        <f t="shared" si="173"/>
        <v>73521</v>
      </c>
      <c r="B11110" s="254" t="s">
        <v>11471</v>
      </c>
    </row>
    <row r="11111" spans="1:2">
      <c r="A11111" t="str">
        <f t="shared" si="173"/>
        <v>73522</v>
      </c>
      <c r="B11111" s="254" t="s">
        <v>11472</v>
      </c>
    </row>
    <row r="11112" spans="1:2">
      <c r="A11112" t="str">
        <f t="shared" si="173"/>
        <v>73523</v>
      </c>
      <c r="B11112" s="254" t="s">
        <v>11473</v>
      </c>
    </row>
    <row r="11113" spans="1:2">
      <c r="A11113" t="str">
        <f t="shared" si="173"/>
        <v>73524</v>
      </c>
      <c r="B11113" s="254" t="s">
        <v>11474</v>
      </c>
    </row>
    <row r="11114" spans="1:2">
      <c r="A11114" t="str">
        <f t="shared" si="173"/>
        <v>73525</v>
      </c>
      <c r="B11114" s="254" t="s">
        <v>11475</v>
      </c>
    </row>
    <row r="11115" spans="1:2">
      <c r="A11115" t="str">
        <f t="shared" si="173"/>
        <v>73526</v>
      </c>
      <c r="B11115" s="254" t="s">
        <v>11476</v>
      </c>
    </row>
    <row r="11116" spans="1:2">
      <c r="A11116" t="str">
        <f t="shared" si="173"/>
        <v>73527</v>
      </c>
      <c r="B11116" s="254" t="s">
        <v>11477</v>
      </c>
    </row>
    <row r="11117" spans="1:2">
      <c r="A11117" t="str">
        <f t="shared" si="173"/>
        <v>73528</v>
      </c>
      <c r="B11117" s="254" t="s">
        <v>11478</v>
      </c>
    </row>
    <row r="11118" spans="1:2">
      <c r="A11118" t="str">
        <f t="shared" si="173"/>
        <v>73529</v>
      </c>
      <c r="B11118" s="254" t="s">
        <v>11479</v>
      </c>
    </row>
    <row r="11119" spans="1:2">
      <c r="A11119" t="str">
        <f t="shared" si="173"/>
        <v>73530</v>
      </c>
      <c r="B11119" s="254" t="s">
        <v>11480</v>
      </c>
    </row>
    <row r="11120" spans="1:2">
      <c r="A11120" t="str">
        <f t="shared" si="173"/>
        <v>73531</v>
      </c>
      <c r="B11120" s="254" t="s">
        <v>11481</v>
      </c>
    </row>
    <row r="11121" spans="1:2">
      <c r="A11121" t="str">
        <f t="shared" si="173"/>
        <v>73532</v>
      </c>
      <c r="B11121" s="254" t="s">
        <v>11482</v>
      </c>
    </row>
    <row r="11122" spans="1:2">
      <c r="A11122" t="str">
        <f t="shared" si="173"/>
        <v>73533</v>
      </c>
      <c r="B11122" s="254" t="s">
        <v>11483</v>
      </c>
    </row>
    <row r="11123" spans="1:2">
      <c r="A11123" t="str">
        <f t="shared" si="173"/>
        <v>73534</v>
      </c>
      <c r="B11123" s="254" t="s">
        <v>11484</v>
      </c>
    </row>
    <row r="11124" spans="1:2">
      <c r="A11124" t="str">
        <f t="shared" si="173"/>
        <v>73535</v>
      </c>
      <c r="B11124" s="254" t="s">
        <v>11485</v>
      </c>
    </row>
    <row r="11125" spans="1:2">
      <c r="A11125" t="str">
        <f t="shared" si="173"/>
        <v>73536</v>
      </c>
      <c r="B11125" s="254" t="s">
        <v>11486</v>
      </c>
    </row>
    <row r="11126" spans="1:2">
      <c r="A11126" t="str">
        <f t="shared" si="173"/>
        <v>73537</v>
      </c>
      <c r="B11126" s="254" t="s">
        <v>11487</v>
      </c>
    </row>
    <row r="11127" spans="1:2">
      <c r="A11127" t="str">
        <f t="shared" si="173"/>
        <v>73538</v>
      </c>
      <c r="B11127" s="254" t="s">
        <v>11488</v>
      </c>
    </row>
    <row r="11128" spans="1:2">
      <c r="A11128" t="str">
        <f t="shared" si="173"/>
        <v>73539</v>
      </c>
      <c r="B11128" s="254" t="s">
        <v>11489</v>
      </c>
    </row>
    <row r="11129" spans="1:2">
      <c r="A11129" t="str">
        <f t="shared" si="173"/>
        <v>73540</v>
      </c>
      <c r="B11129" s="254" t="s">
        <v>11490</v>
      </c>
    </row>
    <row r="11130" spans="1:2">
      <c r="A11130" t="str">
        <f t="shared" si="173"/>
        <v>73541</v>
      </c>
      <c r="B11130" s="254" t="s">
        <v>11491</v>
      </c>
    </row>
    <row r="11131" spans="1:2">
      <c r="A11131" t="str">
        <f t="shared" si="173"/>
        <v>73542</v>
      </c>
      <c r="B11131" s="254" t="s">
        <v>11492</v>
      </c>
    </row>
    <row r="11132" spans="1:2">
      <c r="A11132" t="str">
        <f t="shared" si="173"/>
        <v>73543</v>
      </c>
      <c r="B11132" s="254" t="s">
        <v>11493</v>
      </c>
    </row>
    <row r="11133" spans="1:2">
      <c r="A11133" t="str">
        <f t="shared" si="173"/>
        <v>73545</v>
      </c>
      <c r="B11133" s="254" t="s">
        <v>11494</v>
      </c>
    </row>
    <row r="11134" spans="1:2">
      <c r="A11134" t="str">
        <f t="shared" si="173"/>
        <v>73546</v>
      </c>
      <c r="B11134" s="254" t="s">
        <v>11495</v>
      </c>
    </row>
    <row r="11135" spans="1:2">
      <c r="A11135" t="str">
        <f t="shared" si="173"/>
        <v>73547</v>
      </c>
      <c r="B11135" s="254" t="s">
        <v>11496</v>
      </c>
    </row>
    <row r="11136" spans="1:2">
      <c r="A11136" t="str">
        <f t="shared" si="173"/>
        <v>73549</v>
      </c>
      <c r="B11136" s="254" t="s">
        <v>11497</v>
      </c>
    </row>
    <row r="11137" spans="1:2">
      <c r="A11137" t="str">
        <f t="shared" si="173"/>
        <v>73550</v>
      </c>
      <c r="B11137" s="254" t="s">
        <v>11498</v>
      </c>
    </row>
    <row r="11138" spans="1:2">
      <c r="A11138" t="str">
        <f t="shared" si="173"/>
        <v>73552</v>
      </c>
      <c r="B11138" s="254" t="s">
        <v>11499</v>
      </c>
    </row>
    <row r="11139" spans="1:2">
      <c r="A11139" t="str">
        <f t="shared" ref="A11139:A11202" si="174">LEFT(B11139,5)</f>
        <v>73553</v>
      </c>
      <c r="B11139" s="254" t="s">
        <v>11500</v>
      </c>
    </row>
    <row r="11140" spans="1:2">
      <c r="A11140" t="str">
        <f t="shared" si="174"/>
        <v>73554</v>
      </c>
      <c r="B11140" s="254" t="s">
        <v>11501</v>
      </c>
    </row>
    <row r="11141" spans="1:2">
      <c r="A11141" t="str">
        <f t="shared" si="174"/>
        <v>73555</v>
      </c>
      <c r="B11141" s="254" t="s">
        <v>11502</v>
      </c>
    </row>
    <row r="11142" spans="1:2">
      <c r="A11142" t="str">
        <f t="shared" si="174"/>
        <v>73556</v>
      </c>
      <c r="B11142" s="254" t="s">
        <v>11503</v>
      </c>
    </row>
    <row r="11143" spans="1:2">
      <c r="A11143" t="str">
        <f t="shared" si="174"/>
        <v>73557</v>
      </c>
      <c r="B11143" s="254" t="s">
        <v>11504</v>
      </c>
    </row>
    <row r="11144" spans="1:2">
      <c r="A11144" t="str">
        <f t="shared" si="174"/>
        <v>73558</v>
      </c>
      <c r="B11144" s="254" t="s">
        <v>11505</v>
      </c>
    </row>
    <row r="11145" spans="1:2">
      <c r="A11145" t="str">
        <f t="shared" si="174"/>
        <v>73559</v>
      </c>
      <c r="B11145" s="254" t="s">
        <v>11506</v>
      </c>
    </row>
    <row r="11146" spans="1:2">
      <c r="A11146" t="str">
        <f t="shared" si="174"/>
        <v>73561</v>
      </c>
      <c r="B11146" s="254" t="s">
        <v>11507</v>
      </c>
    </row>
    <row r="11147" spans="1:2">
      <c r="A11147" t="str">
        <f t="shared" si="174"/>
        <v>73562</v>
      </c>
      <c r="B11147" s="254" t="s">
        <v>11508</v>
      </c>
    </row>
    <row r="11148" spans="1:2">
      <c r="A11148" t="str">
        <f t="shared" si="174"/>
        <v>73563</v>
      </c>
      <c r="B11148" s="254" t="s">
        <v>11509</v>
      </c>
    </row>
    <row r="11149" spans="1:2">
      <c r="A11149" t="str">
        <f t="shared" si="174"/>
        <v>73564</v>
      </c>
      <c r="B11149" s="254" t="s">
        <v>11510</v>
      </c>
    </row>
    <row r="11150" spans="1:2">
      <c r="A11150" t="str">
        <f t="shared" si="174"/>
        <v>73565</v>
      </c>
      <c r="B11150" s="254" t="s">
        <v>11511</v>
      </c>
    </row>
    <row r="11151" spans="1:2">
      <c r="A11151" t="str">
        <f t="shared" si="174"/>
        <v>73566</v>
      </c>
      <c r="B11151" s="254" t="s">
        <v>11512</v>
      </c>
    </row>
    <row r="11152" spans="1:2">
      <c r="A11152" t="str">
        <f t="shared" si="174"/>
        <v>73567</v>
      </c>
      <c r="B11152" s="254" t="s">
        <v>11513</v>
      </c>
    </row>
    <row r="11153" spans="1:2">
      <c r="A11153" t="str">
        <f t="shared" si="174"/>
        <v>73568</v>
      </c>
      <c r="B11153" s="254" t="s">
        <v>11514</v>
      </c>
    </row>
    <row r="11154" spans="1:2">
      <c r="A11154" t="str">
        <f t="shared" si="174"/>
        <v>73570</v>
      </c>
      <c r="B11154" s="254" t="s">
        <v>11515</v>
      </c>
    </row>
    <row r="11155" spans="1:2">
      <c r="A11155" t="str">
        <f t="shared" si="174"/>
        <v>73571</v>
      </c>
      <c r="B11155" s="254" t="s">
        <v>11516</v>
      </c>
    </row>
    <row r="11156" spans="1:2">
      <c r="A11156" t="str">
        <f t="shared" si="174"/>
        <v>73572</v>
      </c>
      <c r="B11156" s="254" t="s">
        <v>11517</v>
      </c>
    </row>
    <row r="11157" spans="1:2">
      <c r="A11157" t="str">
        <f t="shared" si="174"/>
        <v>73573</v>
      </c>
      <c r="B11157" s="254" t="s">
        <v>11518</v>
      </c>
    </row>
    <row r="11158" spans="1:2">
      <c r="A11158" t="str">
        <f t="shared" si="174"/>
        <v>73574</v>
      </c>
      <c r="B11158" s="254" t="s">
        <v>11519</v>
      </c>
    </row>
    <row r="11159" spans="1:2">
      <c r="A11159" t="str">
        <f t="shared" si="174"/>
        <v>73575</v>
      </c>
      <c r="B11159" s="254" t="s">
        <v>11520</v>
      </c>
    </row>
    <row r="11160" spans="1:2">
      <c r="A11160" t="str">
        <f t="shared" si="174"/>
        <v>73576</v>
      </c>
      <c r="B11160" s="254" t="s">
        <v>11521</v>
      </c>
    </row>
    <row r="11161" spans="1:2">
      <c r="A11161" t="str">
        <f t="shared" si="174"/>
        <v>73577</v>
      </c>
      <c r="B11161" s="254" t="s">
        <v>11522</v>
      </c>
    </row>
    <row r="11162" spans="1:2">
      <c r="A11162" t="str">
        <f t="shared" si="174"/>
        <v>73579</v>
      </c>
      <c r="B11162" s="254" t="s">
        <v>11523</v>
      </c>
    </row>
    <row r="11163" spans="1:2">
      <c r="A11163" t="str">
        <f t="shared" si="174"/>
        <v>73580</v>
      </c>
      <c r="B11163" s="254" t="s">
        <v>11524</v>
      </c>
    </row>
    <row r="11164" spans="1:2">
      <c r="A11164" t="str">
        <f t="shared" si="174"/>
        <v>73581</v>
      </c>
      <c r="B11164" s="254" t="s">
        <v>11525</v>
      </c>
    </row>
    <row r="11165" spans="1:2">
      <c r="A11165" t="str">
        <f t="shared" si="174"/>
        <v>73582</v>
      </c>
      <c r="B11165" s="254" t="s">
        <v>11526</v>
      </c>
    </row>
    <row r="11166" spans="1:2">
      <c r="A11166" t="str">
        <f t="shared" si="174"/>
        <v>73583</v>
      </c>
      <c r="B11166" s="254" t="s">
        <v>11527</v>
      </c>
    </row>
    <row r="11167" spans="1:2">
      <c r="A11167" t="str">
        <f t="shared" si="174"/>
        <v>73584</v>
      </c>
      <c r="B11167" s="254" t="s">
        <v>11528</v>
      </c>
    </row>
    <row r="11168" spans="1:2">
      <c r="A11168" t="str">
        <f t="shared" si="174"/>
        <v>73585</v>
      </c>
      <c r="B11168" s="254" t="s">
        <v>11529</v>
      </c>
    </row>
    <row r="11169" spans="1:2">
      <c r="A11169" t="str">
        <f t="shared" si="174"/>
        <v>73586</v>
      </c>
      <c r="B11169" s="254" t="s">
        <v>11530</v>
      </c>
    </row>
    <row r="11170" spans="1:2">
      <c r="A11170" t="str">
        <f t="shared" si="174"/>
        <v>73588</v>
      </c>
      <c r="B11170" s="254" t="s">
        <v>11531</v>
      </c>
    </row>
    <row r="11171" spans="1:2">
      <c r="A11171" t="str">
        <f t="shared" si="174"/>
        <v>73589</v>
      </c>
      <c r="B11171" s="254" t="s">
        <v>11532</v>
      </c>
    </row>
    <row r="11172" spans="1:2">
      <c r="A11172" t="str">
        <f t="shared" si="174"/>
        <v>73590</v>
      </c>
      <c r="B11172" s="254" t="s">
        <v>11533</v>
      </c>
    </row>
    <row r="11173" spans="1:2">
      <c r="A11173" t="str">
        <f t="shared" si="174"/>
        <v>73591</v>
      </c>
      <c r="B11173" s="254" t="s">
        <v>11534</v>
      </c>
    </row>
    <row r="11174" spans="1:2">
      <c r="A11174" t="str">
        <f t="shared" si="174"/>
        <v>73592</v>
      </c>
      <c r="B11174" s="254" t="s">
        <v>11535</v>
      </c>
    </row>
    <row r="11175" spans="1:2">
      <c r="A11175" t="str">
        <f t="shared" si="174"/>
        <v>73593</v>
      </c>
      <c r="B11175" s="254" t="s">
        <v>11536</v>
      </c>
    </row>
    <row r="11176" spans="1:2">
      <c r="A11176" t="str">
        <f t="shared" si="174"/>
        <v>73594</v>
      </c>
      <c r="B11176" s="254" t="s">
        <v>11537</v>
      </c>
    </row>
    <row r="11177" spans="1:2">
      <c r="A11177" t="str">
        <f t="shared" si="174"/>
        <v>73596</v>
      </c>
      <c r="B11177" s="254" t="s">
        <v>11538</v>
      </c>
    </row>
    <row r="11178" spans="1:2">
      <c r="A11178" t="str">
        <f t="shared" si="174"/>
        <v>73597</v>
      </c>
      <c r="B11178" s="254" t="s">
        <v>11539</v>
      </c>
    </row>
    <row r="11179" spans="1:2">
      <c r="A11179" t="str">
        <f t="shared" si="174"/>
        <v>73598</v>
      </c>
      <c r="B11179" s="254" t="s">
        <v>11540</v>
      </c>
    </row>
    <row r="11180" spans="1:2">
      <c r="A11180" t="str">
        <f t="shared" si="174"/>
        <v>73600</v>
      </c>
      <c r="B11180" s="254" t="s">
        <v>11541</v>
      </c>
    </row>
    <row r="11181" spans="1:2">
      <c r="A11181" t="str">
        <f t="shared" si="174"/>
        <v>73601</v>
      </c>
      <c r="B11181" s="254" t="s">
        <v>11542</v>
      </c>
    </row>
    <row r="11182" spans="1:2">
      <c r="A11182" t="str">
        <f t="shared" si="174"/>
        <v>73602</v>
      </c>
      <c r="B11182" s="254" t="s">
        <v>11543</v>
      </c>
    </row>
    <row r="11183" spans="1:2">
      <c r="A11183" t="str">
        <f t="shared" si="174"/>
        <v>73603</v>
      </c>
      <c r="B11183" s="254" t="s">
        <v>11544</v>
      </c>
    </row>
    <row r="11184" spans="1:2">
      <c r="A11184" t="str">
        <f t="shared" si="174"/>
        <v>73607</v>
      </c>
      <c r="B11184" s="254" t="s">
        <v>11545</v>
      </c>
    </row>
    <row r="11185" spans="1:2">
      <c r="A11185" t="str">
        <f t="shared" si="174"/>
        <v>73608</v>
      </c>
      <c r="B11185" s="254" t="s">
        <v>11546</v>
      </c>
    </row>
    <row r="11186" spans="1:2">
      <c r="A11186" t="str">
        <f t="shared" si="174"/>
        <v>73609</v>
      </c>
      <c r="B11186" s="254" t="s">
        <v>11547</v>
      </c>
    </row>
    <row r="11187" spans="1:2">
      <c r="A11187" t="str">
        <f t="shared" si="174"/>
        <v>73611</v>
      </c>
      <c r="B11187" s="254" t="s">
        <v>11548</v>
      </c>
    </row>
    <row r="11188" spans="1:2">
      <c r="A11188" t="str">
        <f t="shared" si="174"/>
        <v>73613</v>
      </c>
      <c r="B11188" s="254" t="s">
        <v>11549</v>
      </c>
    </row>
    <row r="11189" spans="1:2">
      <c r="A11189" t="str">
        <f t="shared" si="174"/>
        <v>73614</v>
      </c>
      <c r="B11189" s="254" t="s">
        <v>11550</v>
      </c>
    </row>
    <row r="11190" spans="1:2">
      <c r="A11190" t="str">
        <f t="shared" si="174"/>
        <v>73615</v>
      </c>
      <c r="B11190" s="254" t="s">
        <v>11551</v>
      </c>
    </row>
    <row r="11191" spans="1:2">
      <c r="A11191" t="str">
        <f t="shared" si="174"/>
        <v>73616</v>
      </c>
      <c r="B11191" s="254" t="s">
        <v>11552</v>
      </c>
    </row>
    <row r="11192" spans="1:2">
      <c r="A11192" t="str">
        <f t="shared" si="174"/>
        <v>73618</v>
      </c>
      <c r="B11192" s="254" t="s">
        <v>11553</v>
      </c>
    </row>
    <row r="11193" spans="1:2">
      <c r="A11193" t="str">
        <f t="shared" si="174"/>
        <v>73619</v>
      </c>
      <c r="B11193" s="254" t="s">
        <v>11554</v>
      </c>
    </row>
    <row r="11194" spans="1:2">
      <c r="A11194" t="str">
        <f t="shared" si="174"/>
        <v>73620</v>
      </c>
      <c r="B11194" s="254" t="s">
        <v>11555</v>
      </c>
    </row>
    <row r="11195" spans="1:2">
      <c r="A11195" t="str">
        <f t="shared" si="174"/>
        <v>73621</v>
      </c>
      <c r="B11195" s="254" t="s">
        <v>11556</v>
      </c>
    </row>
    <row r="11196" spans="1:2">
      <c r="A11196" t="str">
        <f t="shared" si="174"/>
        <v>73622</v>
      </c>
      <c r="B11196" s="254" t="s">
        <v>11557</v>
      </c>
    </row>
    <row r="11197" spans="1:2">
      <c r="A11197" t="str">
        <f t="shared" si="174"/>
        <v>73623</v>
      </c>
      <c r="B11197" s="254" t="s">
        <v>11558</v>
      </c>
    </row>
    <row r="11198" spans="1:2">
      <c r="A11198" t="str">
        <f t="shared" si="174"/>
        <v>73624</v>
      </c>
      <c r="B11198" s="254" t="s">
        <v>11559</v>
      </c>
    </row>
    <row r="11199" spans="1:2">
      <c r="A11199" t="str">
        <f t="shared" si="174"/>
        <v>73625</v>
      </c>
      <c r="B11199" s="254" t="s">
        <v>11560</v>
      </c>
    </row>
    <row r="11200" spans="1:2">
      <c r="A11200" t="str">
        <f t="shared" si="174"/>
        <v>73626</v>
      </c>
      <c r="B11200" s="254" t="s">
        <v>11561</v>
      </c>
    </row>
    <row r="11201" spans="1:2">
      <c r="A11201" t="str">
        <f t="shared" si="174"/>
        <v>73628</v>
      </c>
      <c r="B11201" s="254" t="s">
        <v>11562</v>
      </c>
    </row>
    <row r="11202" spans="1:2">
      <c r="A11202" t="str">
        <f t="shared" si="174"/>
        <v>73629</v>
      </c>
      <c r="B11202" s="254" t="s">
        <v>11563</v>
      </c>
    </row>
    <row r="11203" spans="1:2">
      <c r="A11203" t="str">
        <f t="shared" ref="A11203:A11266" si="175">LEFT(B11203,5)</f>
        <v>73630</v>
      </c>
      <c r="B11203" s="254" t="s">
        <v>11564</v>
      </c>
    </row>
    <row r="11204" spans="1:2">
      <c r="A11204" t="str">
        <f t="shared" si="175"/>
        <v>73631</v>
      </c>
      <c r="B11204" s="254" t="s">
        <v>11565</v>
      </c>
    </row>
    <row r="11205" spans="1:2">
      <c r="A11205" t="str">
        <f t="shared" si="175"/>
        <v>73632</v>
      </c>
      <c r="B11205" s="254" t="s">
        <v>11566</v>
      </c>
    </row>
    <row r="11206" spans="1:2">
      <c r="A11206" t="str">
        <f t="shared" si="175"/>
        <v>73633</v>
      </c>
      <c r="B11206" s="254" t="s">
        <v>11567</v>
      </c>
    </row>
    <row r="11207" spans="1:2">
      <c r="A11207" t="str">
        <f t="shared" si="175"/>
        <v>73634</v>
      </c>
      <c r="B11207" s="254" t="s">
        <v>11568</v>
      </c>
    </row>
    <row r="11208" spans="1:2">
      <c r="A11208" t="str">
        <f t="shared" si="175"/>
        <v>73635</v>
      </c>
      <c r="B11208" s="254" t="s">
        <v>11569</v>
      </c>
    </row>
    <row r="11209" spans="1:2">
      <c r="A11209" t="str">
        <f t="shared" si="175"/>
        <v>73636</v>
      </c>
      <c r="B11209" s="254" t="s">
        <v>11570</v>
      </c>
    </row>
    <row r="11210" spans="1:2">
      <c r="A11210" t="str">
        <f t="shared" si="175"/>
        <v>73637</v>
      </c>
      <c r="B11210" s="254" t="s">
        <v>11571</v>
      </c>
    </row>
    <row r="11211" spans="1:2">
      <c r="A11211" t="str">
        <f t="shared" si="175"/>
        <v>73638</v>
      </c>
      <c r="B11211" s="254" t="s">
        <v>11572</v>
      </c>
    </row>
    <row r="11212" spans="1:2">
      <c r="A11212" t="str">
        <f t="shared" si="175"/>
        <v>73639</v>
      </c>
      <c r="B11212" s="254" t="s">
        <v>11573</v>
      </c>
    </row>
    <row r="11213" spans="1:2">
      <c r="A11213" t="str">
        <f t="shared" si="175"/>
        <v>73640</v>
      </c>
      <c r="B11213" s="254" t="s">
        <v>11574</v>
      </c>
    </row>
    <row r="11214" spans="1:2">
      <c r="A11214" t="str">
        <f t="shared" si="175"/>
        <v>73641</v>
      </c>
      <c r="B11214" s="254" t="s">
        <v>11575</v>
      </c>
    </row>
    <row r="11215" spans="1:2">
      <c r="A11215" t="str">
        <f t="shared" si="175"/>
        <v>73642</v>
      </c>
      <c r="B11215" s="254" t="s">
        <v>11576</v>
      </c>
    </row>
    <row r="11216" spans="1:2">
      <c r="A11216" t="str">
        <f t="shared" si="175"/>
        <v>73643</v>
      </c>
      <c r="B11216" s="254" t="s">
        <v>11577</v>
      </c>
    </row>
    <row r="11217" spans="1:2">
      <c r="A11217" t="str">
        <f t="shared" si="175"/>
        <v>73644</v>
      </c>
      <c r="B11217" s="254" t="s">
        <v>11578</v>
      </c>
    </row>
    <row r="11218" spans="1:2">
      <c r="A11218" t="str">
        <f t="shared" si="175"/>
        <v>73645</v>
      </c>
      <c r="B11218" s="254" t="s">
        <v>11579</v>
      </c>
    </row>
    <row r="11219" spans="1:2">
      <c r="A11219" t="str">
        <f t="shared" si="175"/>
        <v>73646</v>
      </c>
      <c r="B11219" s="254" t="s">
        <v>11580</v>
      </c>
    </row>
    <row r="11220" spans="1:2">
      <c r="A11220" t="str">
        <f t="shared" si="175"/>
        <v>73647</v>
      </c>
      <c r="B11220" s="254" t="s">
        <v>11581</v>
      </c>
    </row>
    <row r="11221" spans="1:2">
      <c r="A11221" t="str">
        <f t="shared" si="175"/>
        <v>73648</v>
      </c>
      <c r="B11221" s="254" t="s">
        <v>11582</v>
      </c>
    </row>
    <row r="11222" spans="1:2">
      <c r="A11222" t="str">
        <f t="shared" si="175"/>
        <v>73649</v>
      </c>
      <c r="B11222" s="254" t="s">
        <v>11583</v>
      </c>
    </row>
    <row r="11223" spans="1:2">
      <c r="A11223" t="str">
        <f t="shared" si="175"/>
        <v>73650</v>
      </c>
      <c r="B11223" s="254" t="s">
        <v>11584</v>
      </c>
    </row>
    <row r="11224" spans="1:2">
      <c r="A11224" t="str">
        <f t="shared" si="175"/>
        <v>73651</v>
      </c>
      <c r="B11224" s="254" t="s">
        <v>11585</v>
      </c>
    </row>
    <row r="11225" spans="1:2">
      <c r="A11225" t="str">
        <f t="shared" si="175"/>
        <v>73652</v>
      </c>
      <c r="B11225" s="254" t="s">
        <v>11586</v>
      </c>
    </row>
    <row r="11226" spans="1:2">
      <c r="A11226" t="str">
        <f t="shared" si="175"/>
        <v>73653</v>
      </c>
      <c r="B11226" s="254" t="s">
        <v>11587</v>
      </c>
    </row>
    <row r="11227" spans="1:2">
      <c r="A11227" t="str">
        <f t="shared" si="175"/>
        <v>73654</v>
      </c>
      <c r="B11227" s="254" t="s">
        <v>11588</v>
      </c>
    </row>
    <row r="11228" spans="1:2">
      <c r="A11228" t="str">
        <f t="shared" si="175"/>
        <v>73655</v>
      </c>
      <c r="B11228" s="254" t="s">
        <v>11589</v>
      </c>
    </row>
    <row r="11229" spans="1:2">
      <c r="A11229" t="str">
        <f t="shared" si="175"/>
        <v>73656</v>
      </c>
      <c r="B11229" s="254" t="s">
        <v>11590</v>
      </c>
    </row>
    <row r="11230" spans="1:2">
      <c r="A11230" t="str">
        <f t="shared" si="175"/>
        <v>73657</v>
      </c>
      <c r="B11230" s="254" t="s">
        <v>11591</v>
      </c>
    </row>
    <row r="11231" spans="1:2">
      <c r="A11231" t="str">
        <f t="shared" si="175"/>
        <v>73658</v>
      </c>
      <c r="B11231" s="254" t="s">
        <v>11592</v>
      </c>
    </row>
    <row r="11232" spans="1:2">
      <c r="A11232" t="str">
        <f t="shared" si="175"/>
        <v>73660</v>
      </c>
      <c r="B11232" s="254" t="s">
        <v>11593</v>
      </c>
    </row>
    <row r="11233" spans="1:2">
      <c r="A11233" t="str">
        <f t="shared" si="175"/>
        <v>73661</v>
      </c>
      <c r="B11233" s="254" t="s">
        <v>11594</v>
      </c>
    </row>
    <row r="11234" spans="1:2">
      <c r="A11234" t="str">
        <f t="shared" si="175"/>
        <v>73662</v>
      </c>
      <c r="B11234" s="254" t="s">
        <v>11595</v>
      </c>
    </row>
    <row r="11235" spans="1:2">
      <c r="A11235" t="str">
        <f t="shared" si="175"/>
        <v>73663</v>
      </c>
      <c r="B11235" s="254" t="s">
        <v>11596</v>
      </c>
    </row>
    <row r="11236" spans="1:2">
      <c r="A11236" t="str">
        <f t="shared" si="175"/>
        <v>73664</v>
      </c>
      <c r="B11236" s="254" t="s">
        <v>11597</v>
      </c>
    </row>
    <row r="11237" spans="1:2">
      <c r="A11237" t="str">
        <f t="shared" si="175"/>
        <v>73665</v>
      </c>
      <c r="B11237" s="254" t="s">
        <v>11598</v>
      </c>
    </row>
    <row r="11238" spans="1:2">
      <c r="A11238" t="str">
        <f t="shared" si="175"/>
        <v>73666</v>
      </c>
      <c r="B11238" s="254" t="s">
        <v>11599</v>
      </c>
    </row>
    <row r="11239" spans="1:2">
      <c r="A11239" t="str">
        <f t="shared" si="175"/>
        <v>73667</v>
      </c>
      <c r="B11239" s="254" t="s">
        <v>11600</v>
      </c>
    </row>
    <row r="11240" spans="1:2">
      <c r="A11240" t="str">
        <f t="shared" si="175"/>
        <v>73668</v>
      </c>
      <c r="B11240" s="254" t="s">
        <v>11601</v>
      </c>
    </row>
    <row r="11241" spans="1:2">
      <c r="A11241" t="str">
        <f t="shared" si="175"/>
        <v>73669</v>
      </c>
      <c r="B11241" s="254" t="s">
        <v>11602</v>
      </c>
    </row>
    <row r="11242" spans="1:2">
      <c r="A11242" t="str">
        <f t="shared" si="175"/>
        <v>73670</v>
      </c>
      <c r="B11242" s="254" t="s">
        <v>11603</v>
      </c>
    </row>
    <row r="11243" spans="1:2">
      <c r="A11243" t="str">
        <f t="shared" si="175"/>
        <v>73671</v>
      </c>
      <c r="B11243" s="254" t="s">
        <v>11604</v>
      </c>
    </row>
    <row r="11244" spans="1:2">
      <c r="A11244" t="str">
        <f t="shared" si="175"/>
        <v>73672</v>
      </c>
      <c r="B11244" s="254" t="s">
        <v>11605</v>
      </c>
    </row>
    <row r="11245" spans="1:2">
      <c r="A11245" t="str">
        <f t="shared" si="175"/>
        <v>73673</v>
      </c>
      <c r="B11245" s="254" t="s">
        <v>11606</v>
      </c>
    </row>
    <row r="11246" spans="1:2">
      <c r="A11246" t="str">
        <f t="shared" si="175"/>
        <v>73675</v>
      </c>
      <c r="B11246" s="254" t="s">
        <v>11607</v>
      </c>
    </row>
    <row r="11247" spans="1:2">
      <c r="A11247" t="str">
        <f t="shared" si="175"/>
        <v>73676</v>
      </c>
      <c r="B11247" s="254" t="s">
        <v>11608</v>
      </c>
    </row>
    <row r="11248" spans="1:2">
      <c r="A11248" t="str">
        <f t="shared" si="175"/>
        <v>73677</v>
      </c>
      <c r="B11248" s="254" t="s">
        <v>11609</v>
      </c>
    </row>
    <row r="11249" spans="1:2">
      <c r="A11249" t="str">
        <f t="shared" si="175"/>
        <v>73678</v>
      </c>
      <c r="B11249" s="254" t="s">
        <v>11610</v>
      </c>
    </row>
    <row r="11250" spans="1:2">
      <c r="A11250" t="str">
        <f t="shared" si="175"/>
        <v>73679</v>
      </c>
      <c r="B11250" s="254" t="s">
        <v>11611</v>
      </c>
    </row>
    <row r="11251" spans="1:2">
      <c r="A11251" t="str">
        <f t="shared" si="175"/>
        <v>73680</v>
      </c>
      <c r="B11251" s="254" t="s">
        <v>11612</v>
      </c>
    </row>
    <row r="11252" spans="1:2">
      <c r="A11252" t="str">
        <f t="shared" si="175"/>
        <v>73681</v>
      </c>
      <c r="B11252" s="254" t="s">
        <v>11613</v>
      </c>
    </row>
    <row r="11253" spans="1:2">
      <c r="A11253" t="str">
        <f t="shared" si="175"/>
        <v>73682</v>
      </c>
      <c r="B11253" s="254" t="s">
        <v>11614</v>
      </c>
    </row>
    <row r="11254" spans="1:2">
      <c r="A11254" t="str">
        <f t="shared" si="175"/>
        <v>73684</v>
      </c>
      <c r="B11254" s="254" t="s">
        <v>11615</v>
      </c>
    </row>
    <row r="11255" spans="1:2">
      <c r="A11255" t="str">
        <f t="shared" si="175"/>
        <v>73685</v>
      </c>
      <c r="B11255" s="254" t="s">
        <v>11616</v>
      </c>
    </row>
    <row r="11256" spans="1:2">
      <c r="A11256" t="str">
        <f t="shared" si="175"/>
        <v>73686</v>
      </c>
      <c r="B11256" s="254" t="s">
        <v>11617</v>
      </c>
    </row>
    <row r="11257" spans="1:2">
      <c r="A11257" t="str">
        <f t="shared" si="175"/>
        <v>73687</v>
      </c>
      <c r="B11257" s="254" t="s">
        <v>11618</v>
      </c>
    </row>
    <row r="11258" spans="1:2">
      <c r="A11258" t="str">
        <f t="shared" si="175"/>
        <v>73688</v>
      </c>
      <c r="B11258" s="254" t="s">
        <v>11619</v>
      </c>
    </row>
    <row r="11259" spans="1:2">
      <c r="A11259" t="str">
        <f t="shared" si="175"/>
        <v>73689</v>
      </c>
      <c r="B11259" s="254" t="s">
        <v>11620</v>
      </c>
    </row>
    <row r="11260" spans="1:2">
      <c r="A11260" t="str">
        <f t="shared" si="175"/>
        <v>73690</v>
      </c>
      <c r="B11260" s="254" t="s">
        <v>11621</v>
      </c>
    </row>
    <row r="11261" spans="1:2">
      <c r="A11261" t="str">
        <f t="shared" si="175"/>
        <v>73691</v>
      </c>
      <c r="B11261" s="254" t="s">
        <v>11622</v>
      </c>
    </row>
    <row r="11262" spans="1:2">
      <c r="A11262" t="str">
        <f t="shared" si="175"/>
        <v>73692</v>
      </c>
      <c r="B11262" s="254" t="s">
        <v>11623</v>
      </c>
    </row>
    <row r="11263" spans="1:2">
      <c r="A11263" t="str">
        <f t="shared" si="175"/>
        <v>73693</v>
      </c>
      <c r="B11263" s="254" t="s">
        <v>11624</v>
      </c>
    </row>
    <row r="11264" spans="1:2">
      <c r="A11264" t="str">
        <f t="shared" si="175"/>
        <v>73695</v>
      </c>
      <c r="B11264" s="254" t="s">
        <v>11625</v>
      </c>
    </row>
    <row r="11265" spans="1:2">
      <c r="A11265" t="str">
        <f t="shared" si="175"/>
        <v>73696</v>
      </c>
      <c r="B11265" s="254" t="s">
        <v>11626</v>
      </c>
    </row>
    <row r="11266" spans="1:2">
      <c r="A11266" t="str">
        <f t="shared" si="175"/>
        <v>73697</v>
      </c>
      <c r="B11266" s="254" t="s">
        <v>11627</v>
      </c>
    </row>
    <row r="11267" spans="1:2">
      <c r="A11267" t="str">
        <f t="shared" ref="A11267:A11330" si="176">LEFT(B11267,5)</f>
        <v>73698</v>
      </c>
      <c r="B11267" s="254" t="s">
        <v>11628</v>
      </c>
    </row>
    <row r="11268" spans="1:2">
      <c r="A11268" t="str">
        <f t="shared" si="176"/>
        <v>73699</v>
      </c>
      <c r="B11268" s="254" t="s">
        <v>11629</v>
      </c>
    </row>
    <row r="11269" spans="1:2">
      <c r="A11269" t="str">
        <f t="shared" si="176"/>
        <v>73700</v>
      </c>
      <c r="B11269" s="254" t="s">
        <v>11630</v>
      </c>
    </row>
    <row r="11270" spans="1:2">
      <c r="A11270" t="str">
        <f t="shared" si="176"/>
        <v>73701</v>
      </c>
      <c r="B11270" s="254" t="s">
        <v>11631</v>
      </c>
    </row>
    <row r="11271" spans="1:2">
      <c r="A11271" t="str">
        <f t="shared" si="176"/>
        <v>73702</v>
      </c>
      <c r="B11271" s="254" t="s">
        <v>11632</v>
      </c>
    </row>
    <row r="11272" spans="1:2">
      <c r="A11272" t="str">
        <f t="shared" si="176"/>
        <v>73703</v>
      </c>
      <c r="B11272" s="254" t="s">
        <v>11633</v>
      </c>
    </row>
    <row r="11273" spans="1:2">
      <c r="A11273" t="str">
        <f t="shared" si="176"/>
        <v>73707</v>
      </c>
      <c r="B11273" s="254" t="s">
        <v>11634</v>
      </c>
    </row>
    <row r="11274" spans="1:2">
      <c r="A11274" t="str">
        <f t="shared" si="176"/>
        <v>73708</v>
      </c>
      <c r="B11274" s="254" t="s">
        <v>11635</v>
      </c>
    </row>
    <row r="11275" spans="1:2">
      <c r="A11275" t="str">
        <f t="shared" si="176"/>
        <v>73709</v>
      </c>
      <c r="B11275" s="254" t="s">
        <v>11636</v>
      </c>
    </row>
    <row r="11276" spans="1:2">
      <c r="A11276" t="str">
        <f t="shared" si="176"/>
        <v>73710</v>
      </c>
      <c r="B11276" s="254" t="s">
        <v>11637</v>
      </c>
    </row>
    <row r="11277" spans="1:2">
      <c r="A11277" t="str">
        <f t="shared" si="176"/>
        <v>73712</v>
      </c>
      <c r="B11277" s="254" t="s">
        <v>11638</v>
      </c>
    </row>
    <row r="11278" spans="1:2">
      <c r="A11278" t="str">
        <f t="shared" si="176"/>
        <v>73716</v>
      </c>
      <c r="B11278" s="254" t="s">
        <v>11639</v>
      </c>
    </row>
    <row r="11279" spans="1:2">
      <c r="A11279" t="str">
        <f t="shared" si="176"/>
        <v>73718</v>
      </c>
      <c r="B11279" s="254" t="s">
        <v>11640</v>
      </c>
    </row>
    <row r="11280" spans="1:2">
      <c r="A11280" t="str">
        <f t="shared" si="176"/>
        <v>73719</v>
      </c>
      <c r="B11280" s="254" t="s">
        <v>11641</v>
      </c>
    </row>
    <row r="11281" spans="1:2">
      <c r="A11281" t="str">
        <f t="shared" si="176"/>
        <v>73720</v>
      </c>
      <c r="B11281" s="254" t="s">
        <v>11642</v>
      </c>
    </row>
    <row r="11282" spans="1:2">
      <c r="A11282" t="str">
        <f t="shared" si="176"/>
        <v>73722</v>
      </c>
      <c r="B11282" s="254" t="s">
        <v>11643</v>
      </c>
    </row>
    <row r="11283" spans="1:2">
      <c r="A11283" t="str">
        <f t="shared" si="176"/>
        <v>73726</v>
      </c>
      <c r="B11283" s="254" t="s">
        <v>11644</v>
      </c>
    </row>
    <row r="11284" spans="1:2">
      <c r="A11284" t="str">
        <f t="shared" si="176"/>
        <v>73731</v>
      </c>
      <c r="B11284" s="254" t="s">
        <v>11645</v>
      </c>
    </row>
    <row r="11285" spans="1:2">
      <c r="A11285" t="str">
        <f t="shared" si="176"/>
        <v>73732</v>
      </c>
      <c r="B11285" s="254" t="s">
        <v>11646</v>
      </c>
    </row>
    <row r="11286" spans="1:2">
      <c r="A11286" t="str">
        <f t="shared" si="176"/>
        <v>73733</v>
      </c>
      <c r="B11286" s="254" t="s">
        <v>11647</v>
      </c>
    </row>
    <row r="11287" spans="1:2">
      <c r="A11287" t="str">
        <f t="shared" si="176"/>
        <v>73734</v>
      </c>
      <c r="B11287" s="254" t="s">
        <v>11648</v>
      </c>
    </row>
    <row r="11288" spans="1:2">
      <c r="A11288" t="str">
        <f t="shared" si="176"/>
        <v>73735</v>
      </c>
      <c r="B11288" s="254" t="s">
        <v>11649</v>
      </c>
    </row>
    <row r="11289" spans="1:2">
      <c r="A11289" t="str">
        <f t="shared" si="176"/>
        <v>73736</v>
      </c>
      <c r="B11289" s="254" t="s">
        <v>11650</v>
      </c>
    </row>
    <row r="11290" spans="1:2">
      <c r="A11290" t="str">
        <f t="shared" si="176"/>
        <v>73740</v>
      </c>
      <c r="B11290" s="254" t="s">
        <v>11651</v>
      </c>
    </row>
    <row r="11291" spans="1:2">
      <c r="A11291" t="str">
        <f t="shared" si="176"/>
        <v>73741</v>
      </c>
      <c r="B11291" s="254" t="s">
        <v>11652</v>
      </c>
    </row>
    <row r="11292" spans="1:2">
      <c r="A11292" t="str">
        <f t="shared" si="176"/>
        <v>73742</v>
      </c>
      <c r="B11292" s="254" t="s">
        <v>11653</v>
      </c>
    </row>
    <row r="11293" spans="1:2">
      <c r="A11293" t="str">
        <f t="shared" si="176"/>
        <v>73743</v>
      </c>
      <c r="B11293" s="254" t="s">
        <v>11654</v>
      </c>
    </row>
    <row r="11294" spans="1:2">
      <c r="A11294" t="str">
        <f t="shared" si="176"/>
        <v>73744</v>
      </c>
      <c r="B11294" s="254" t="s">
        <v>11655</v>
      </c>
    </row>
    <row r="11295" spans="1:2">
      <c r="A11295" t="str">
        <f t="shared" si="176"/>
        <v>73745</v>
      </c>
      <c r="B11295" s="254" t="s">
        <v>11656</v>
      </c>
    </row>
    <row r="11296" spans="1:2">
      <c r="A11296" t="str">
        <f t="shared" si="176"/>
        <v>73746</v>
      </c>
      <c r="B11296" s="254" t="s">
        <v>11657</v>
      </c>
    </row>
    <row r="11297" spans="1:2">
      <c r="A11297" t="str">
        <f t="shared" si="176"/>
        <v>73747</v>
      </c>
      <c r="B11297" s="254" t="s">
        <v>11658</v>
      </c>
    </row>
    <row r="11298" spans="1:2">
      <c r="A11298" t="str">
        <f t="shared" si="176"/>
        <v>73748</v>
      </c>
      <c r="B11298" s="254" t="s">
        <v>11659</v>
      </c>
    </row>
    <row r="11299" spans="1:2">
      <c r="A11299" t="str">
        <f t="shared" si="176"/>
        <v>73749</v>
      </c>
      <c r="B11299" s="254" t="s">
        <v>11660</v>
      </c>
    </row>
    <row r="11300" spans="1:2">
      <c r="A11300" t="str">
        <f t="shared" si="176"/>
        <v>73750</v>
      </c>
      <c r="B11300" s="254" t="s">
        <v>11661</v>
      </c>
    </row>
    <row r="11301" spans="1:2">
      <c r="A11301" t="str">
        <f t="shared" si="176"/>
        <v>73751</v>
      </c>
      <c r="B11301" s="254" t="s">
        <v>11662</v>
      </c>
    </row>
    <row r="11302" spans="1:2">
      <c r="A11302" t="str">
        <f t="shared" si="176"/>
        <v>73752</v>
      </c>
      <c r="B11302" s="254" t="s">
        <v>11663</v>
      </c>
    </row>
    <row r="11303" spans="1:2">
      <c r="A11303" t="str">
        <f t="shared" si="176"/>
        <v>73753</v>
      </c>
      <c r="B11303" s="254" t="s">
        <v>11664</v>
      </c>
    </row>
    <row r="11304" spans="1:2">
      <c r="A11304" t="str">
        <f t="shared" si="176"/>
        <v>73754</v>
      </c>
      <c r="B11304" s="254" t="s">
        <v>11665</v>
      </c>
    </row>
    <row r="11305" spans="1:2">
      <c r="A11305" t="str">
        <f t="shared" si="176"/>
        <v>73755</v>
      </c>
      <c r="B11305" s="254" t="s">
        <v>11666</v>
      </c>
    </row>
    <row r="11306" spans="1:2">
      <c r="A11306" t="str">
        <f t="shared" si="176"/>
        <v>73756</v>
      </c>
      <c r="B11306" s="254" t="s">
        <v>11667</v>
      </c>
    </row>
    <row r="11307" spans="1:2">
      <c r="A11307" t="str">
        <f t="shared" si="176"/>
        <v>73757</v>
      </c>
      <c r="B11307" s="254" t="s">
        <v>11668</v>
      </c>
    </row>
    <row r="11308" spans="1:2">
      <c r="A11308" t="str">
        <f t="shared" si="176"/>
        <v>73759</v>
      </c>
      <c r="B11308" s="254" t="s">
        <v>11669</v>
      </c>
    </row>
    <row r="11309" spans="1:2">
      <c r="A11309" t="str">
        <f t="shared" si="176"/>
        <v>73761</v>
      </c>
      <c r="B11309" s="254" t="s">
        <v>11670</v>
      </c>
    </row>
    <row r="11310" spans="1:2">
      <c r="A11310" t="str">
        <f t="shared" si="176"/>
        <v>73762</v>
      </c>
      <c r="B11310" s="254" t="s">
        <v>11671</v>
      </c>
    </row>
    <row r="11311" spans="1:2">
      <c r="A11311" t="str">
        <f t="shared" si="176"/>
        <v>73763</v>
      </c>
      <c r="B11311" s="254" t="s">
        <v>11672</v>
      </c>
    </row>
    <row r="11312" spans="1:2">
      <c r="A11312" t="str">
        <f t="shared" si="176"/>
        <v>73764</v>
      </c>
      <c r="B11312" s="254" t="s">
        <v>11673</v>
      </c>
    </row>
    <row r="11313" spans="1:2">
      <c r="A11313" t="str">
        <f t="shared" si="176"/>
        <v>73765</v>
      </c>
      <c r="B11313" s="254" t="s">
        <v>11674</v>
      </c>
    </row>
    <row r="11314" spans="1:2">
      <c r="A11314" t="str">
        <f t="shared" si="176"/>
        <v>73766</v>
      </c>
      <c r="B11314" s="254" t="s">
        <v>11675</v>
      </c>
    </row>
    <row r="11315" spans="1:2">
      <c r="A11315" t="str">
        <f t="shared" si="176"/>
        <v>73767</v>
      </c>
      <c r="B11315" s="254" t="s">
        <v>11676</v>
      </c>
    </row>
    <row r="11316" spans="1:2">
      <c r="A11316" t="str">
        <f t="shared" si="176"/>
        <v>73768</v>
      </c>
      <c r="B11316" s="254" t="s">
        <v>11677</v>
      </c>
    </row>
    <row r="11317" spans="1:2">
      <c r="A11317" t="str">
        <f t="shared" si="176"/>
        <v>73769</v>
      </c>
      <c r="B11317" s="254" t="s">
        <v>11678</v>
      </c>
    </row>
    <row r="11318" spans="1:2">
      <c r="A11318" t="str">
        <f t="shared" si="176"/>
        <v>73771</v>
      </c>
      <c r="B11318" s="254" t="s">
        <v>11679</v>
      </c>
    </row>
    <row r="11319" spans="1:2">
      <c r="A11319" t="str">
        <f t="shared" si="176"/>
        <v>73773</v>
      </c>
      <c r="B11319" s="254" t="s">
        <v>11680</v>
      </c>
    </row>
    <row r="11320" spans="1:2">
      <c r="A11320" t="str">
        <f t="shared" si="176"/>
        <v>73774</v>
      </c>
      <c r="B11320" s="254" t="s">
        <v>11681</v>
      </c>
    </row>
    <row r="11321" spans="1:2">
      <c r="A11321" t="str">
        <f t="shared" si="176"/>
        <v>73775</v>
      </c>
      <c r="B11321" s="254" t="s">
        <v>11682</v>
      </c>
    </row>
    <row r="11322" spans="1:2">
      <c r="A11322" t="str">
        <f t="shared" si="176"/>
        <v>73776</v>
      </c>
      <c r="B11322" s="254" t="s">
        <v>11683</v>
      </c>
    </row>
    <row r="11323" spans="1:2">
      <c r="A11323" t="str">
        <f t="shared" si="176"/>
        <v>73777</v>
      </c>
      <c r="B11323" s="254" t="s">
        <v>11684</v>
      </c>
    </row>
    <row r="11324" spans="1:2">
      <c r="A11324" t="str">
        <f t="shared" si="176"/>
        <v>73778</v>
      </c>
      <c r="B11324" s="254" t="s">
        <v>11685</v>
      </c>
    </row>
    <row r="11325" spans="1:2">
      <c r="A11325" t="str">
        <f t="shared" si="176"/>
        <v>73779</v>
      </c>
      <c r="B11325" s="254" t="s">
        <v>11686</v>
      </c>
    </row>
    <row r="11326" spans="1:2">
      <c r="A11326" t="str">
        <f t="shared" si="176"/>
        <v>73780</v>
      </c>
      <c r="B11326" s="254" t="s">
        <v>11687</v>
      </c>
    </row>
    <row r="11327" spans="1:2">
      <c r="A11327" t="str">
        <f t="shared" si="176"/>
        <v>73781</v>
      </c>
      <c r="B11327" s="254" t="s">
        <v>11688</v>
      </c>
    </row>
    <row r="11328" spans="1:2">
      <c r="A11328" t="str">
        <f t="shared" si="176"/>
        <v>73782</v>
      </c>
      <c r="B11328" s="254" t="s">
        <v>11689</v>
      </c>
    </row>
    <row r="11329" spans="1:2">
      <c r="A11329" t="str">
        <f t="shared" si="176"/>
        <v>73783</v>
      </c>
      <c r="B11329" s="254" t="s">
        <v>11690</v>
      </c>
    </row>
    <row r="11330" spans="1:2">
      <c r="A11330" t="str">
        <f t="shared" si="176"/>
        <v>73787</v>
      </c>
      <c r="B11330" s="254" t="s">
        <v>11691</v>
      </c>
    </row>
    <row r="11331" spans="1:2">
      <c r="A11331" t="str">
        <f t="shared" ref="A11331:A11394" si="177">LEFT(B11331,5)</f>
        <v>73788</v>
      </c>
      <c r="B11331" s="254" t="s">
        <v>11692</v>
      </c>
    </row>
    <row r="11332" spans="1:2">
      <c r="A11332" t="str">
        <f t="shared" si="177"/>
        <v>73790</v>
      </c>
      <c r="B11332" s="254" t="s">
        <v>11693</v>
      </c>
    </row>
    <row r="11333" spans="1:2">
      <c r="A11333" t="str">
        <f t="shared" si="177"/>
        <v>73791</v>
      </c>
      <c r="B11333" s="254" t="s">
        <v>11694</v>
      </c>
    </row>
    <row r="11334" spans="1:2">
      <c r="A11334" t="str">
        <f t="shared" si="177"/>
        <v>73792</v>
      </c>
      <c r="B11334" s="254" t="s">
        <v>11695</v>
      </c>
    </row>
    <row r="11335" spans="1:2">
      <c r="A11335" t="str">
        <f t="shared" si="177"/>
        <v>73793</v>
      </c>
      <c r="B11335" s="254" t="s">
        <v>11696</v>
      </c>
    </row>
    <row r="11336" spans="1:2">
      <c r="A11336" t="str">
        <f t="shared" si="177"/>
        <v>73794</v>
      </c>
      <c r="B11336" s="254" t="s">
        <v>11697</v>
      </c>
    </row>
    <row r="11337" spans="1:2">
      <c r="A11337" t="str">
        <f t="shared" si="177"/>
        <v>73795</v>
      </c>
      <c r="B11337" s="254" t="s">
        <v>11698</v>
      </c>
    </row>
    <row r="11338" spans="1:2">
      <c r="A11338" t="str">
        <f t="shared" si="177"/>
        <v>73797</v>
      </c>
      <c r="B11338" s="254" t="s">
        <v>11699</v>
      </c>
    </row>
    <row r="11339" spans="1:2">
      <c r="A11339" t="str">
        <f t="shared" si="177"/>
        <v>73798</v>
      </c>
      <c r="B11339" s="254" t="s">
        <v>11700</v>
      </c>
    </row>
    <row r="11340" spans="1:2">
      <c r="A11340" t="str">
        <f t="shared" si="177"/>
        <v>73800</v>
      </c>
      <c r="B11340" s="254" t="s">
        <v>11701</v>
      </c>
    </row>
    <row r="11341" spans="1:2">
      <c r="A11341" t="str">
        <f t="shared" si="177"/>
        <v>73801</v>
      </c>
      <c r="B11341" s="254" t="s">
        <v>11702</v>
      </c>
    </row>
    <row r="11342" spans="1:2">
      <c r="A11342" t="str">
        <f t="shared" si="177"/>
        <v>73802</v>
      </c>
      <c r="B11342" s="254" t="s">
        <v>11703</v>
      </c>
    </row>
    <row r="11343" spans="1:2">
      <c r="A11343" t="str">
        <f t="shared" si="177"/>
        <v>73803</v>
      </c>
      <c r="B11343" s="254" t="s">
        <v>11704</v>
      </c>
    </row>
    <row r="11344" spans="1:2">
      <c r="A11344" t="str">
        <f t="shared" si="177"/>
        <v>73804</v>
      </c>
      <c r="B11344" s="254" t="s">
        <v>11705</v>
      </c>
    </row>
    <row r="11345" spans="1:2">
      <c r="A11345" t="str">
        <f t="shared" si="177"/>
        <v>73805</v>
      </c>
      <c r="B11345" s="254" t="s">
        <v>11706</v>
      </c>
    </row>
    <row r="11346" spans="1:2">
      <c r="A11346" t="str">
        <f t="shared" si="177"/>
        <v>73806</v>
      </c>
      <c r="B11346" s="254" t="s">
        <v>11707</v>
      </c>
    </row>
    <row r="11347" spans="1:2">
      <c r="A11347" t="str">
        <f t="shared" si="177"/>
        <v>73807</v>
      </c>
      <c r="B11347" s="254" t="s">
        <v>11708</v>
      </c>
    </row>
    <row r="11348" spans="1:2">
      <c r="A11348" t="str">
        <f t="shared" si="177"/>
        <v>73808</v>
      </c>
      <c r="B11348" s="254" t="s">
        <v>11709</v>
      </c>
    </row>
    <row r="11349" spans="1:2">
      <c r="A11349" t="str">
        <f t="shared" si="177"/>
        <v>73809</v>
      </c>
      <c r="B11349" s="254" t="s">
        <v>11710</v>
      </c>
    </row>
    <row r="11350" spans="1:2">
      <c r="A11350" t="str">
        <f t="shared" si="177"/>
        <v>73810</v>
      </c>
      <c r="B11350" s="254" t="s">
        <v>11711</v>
      </c>
    </row>
    <row r="11351" spans="1:2">
      <c r="A11351" t="str">
        <f t="shared" si="177"/>
        <v>73811</v>
      </c>
      <c r="B11351" s="254" t="s">
        <v>11712</v>
      </c>
    </row>
    <row r="11352" spans="1:2">
      <c r="A11352" t="str">
        <f t="shared" si="177"/>
        <v>73812</v>
      </c>
      <c r="B11352" s="254" t="s">
        <v>11713</v>
      </c>
    </row>
    <row r="11353" spans="1:2">
      <c r="A11353" t="str">
        <f t="shared" si="177"/>
        <v>73814</v>
      </c>
      <c r="B11353" s="254" t="s">
        <v>11714</v>
      </c>
    </row>
    <row r="11354" spans="1:2">
      <c r="A11354" t="str">
        <f t="shared" si="177"/>
        <v>73815</v>
      </c>
      <c r="B11354" s="254" t="s">
        <v>11715</v>
      </c>
    </row>
    <row r="11355" spans="1:2">
      <c r="A11355" t="str">
        <f t="shared" si="177"/>
        <v>73816</v>
      </c>
      <c r="B11355" s="254" t="s">
        <v>11716</v>
      </c>
    </row>
    <row r="11356" spans="1:2">
      <c r="A11356" t="str">
        <f t="shared" si="177"/>
        <v>73817</v>
      </c>
      <c r="B11356" s="254" t="s">
        <v>11717</v>
      </c>
    </row>
    <row r="11357" spans="1:2">
      <c r="A11357" t="str">
        <f t="shared" si="177"/>
        <v>73818</v>
      </c>
      <c r="B11357" s="254" t="s">
        <v>11718</v>
      </c>
    </row>
    <row r="11358" spans="1:2">
      <c r="A11358" t="str">
        <f t="shared" si="177"/>
        <v>73819</v>
      </c>
      <c r="B11358" s="254" t="s">
        <v>11719</v>
      </c>
    </row>
    <row r="11359" spans="1:2">
      <c r="A11359" t="str">
        <f t="shared" si="177"/>
        <v>73820</v>
      </c>
      <c r="B11359" s="254" t="s">
        <v>11720</v>
      </c>
    </row>
    <row r="11360" spans="1:2">
      <c r="A11360" t="str">
        <f t="shared" si="177"/>
        <v>73821</v>
      </c>
      <c r="B11360" s="254" t="s">
        <v>11721</v>
      </c>
    </row>
    <row r="11361" spans="1:2">
      <c r="A11361" t="str">
        <f t="shared" si="177"/>
        <v>73822</v>
      </c>
      <c r="B11361" s="254" t="s">
        <v>11722</v>
      </c>
    </row>
    <row r="11362" spans="1:2">
      <c r="A11362" t="str">
        <f t="shared" si="177"/>
        <v>73823</v>
      </c>
      <c r="B11362" s="254" t="s">
        <v>11723</v>
      </c>
    </row>
    <row r="11363" spans="1:2">
      <c r="A11363" t="str">
        <f t="shared" si="177"/>
        <v>73824</v>
      </c>
      <c r="B11363" s="254" t="s">
        <v>11724</v>
      </c>
    </row>
    <row r="11364" spans="1:2">
      <c r="A11364" t="str">
        <f t="shared" si="177"/>
        <v>73825</v>
      </c>
      <c r="B11364" s="254" t="s">
        <v>11725</v>
      </c>
    </row>
    <row r="11365" spans="1:2">
      <c r="A11365" t="str">
        <f t="shared" si="177"/>
        <v>73826</v>
      </c>
      <c r="B11365" s="254" t="s">
        <v>11726</v>
      </c>
    </row>
    <row r="11366" spans="1:2">
      <c r="A11366" t="str">
        <f t="shared" si="177"/>
        <v>73827</v>
      </c>
      <c r="B11366" s="254" t="s">
        <v>11727</v>
      </c>
    </row>
    <row r="11367" spans="1:2">
      <c r="A11367" t="str">
        <f t="shared" si="177"/>
        <v>73828</v>
      </c>
      <c r="B11367" s="254" t="s">
        <v>11728</v>
      </c>
    </row>
    <row r="11368" spans="1:2">
      <c r="A11368" t="str">
        <f t="shared" si="177"/>
        <v>73829</v>
      </c>
      <c r="B11368" s="254" t="s">
        <v>11729</v>
      </c>
    </row>
    <row r="11369" spans="1:2">
      <c r="A11369" t="str">
        <f t="shared" si="177"/>
        <v>73831</v>
      </c>
      <c r="B11369" s="254" t="s">
        <v>11730</v>
      </c>
    </row>
    <row r="11370" spans="1:2">
      <c r="A11370" t="str">
        <f t="shared" si="177"/>
        <v>73833</v>
      </c>
      <c r="B11370" s="254" t="s">
        <v>11731</v>
      </c>
    </row>
    <row r="11371" spans="1:2">
      <c r="A11371" t="str">
        <f t="shared" si="177"/>
        <v>73834</v>
      </c>
      <c r="B11371" s="254" t="s">
        <v>11732</v>
      </c>
    </row>
    <row r="11372" spans="1:2">
      <c r="A11372" t="str">
        <f t="shared" si="177"/>
        <v>73835</v>
      </c>
      <c r="B11372" s="254" t="s">
        <v>11733</v>
      </c>
    </row>
    <row r="11373" spans="1:2">
      <c r="A11373" t="str">
        <f t="shared" si="177"/>
        <v>73836</v>
      </c>
      <c r="B11373" s="254" t="s">
        <v>11734</v>
      </c>
    </row>
    <row r="11374" spans="1:2">
      <c r="A11374" t="str">
        <f t="shared" si="177"/>
        <v>73837</v>
      </c>
      <c r="B11374" s="254" t="s">
        <v>11735</v>
      </c>
    </row>
    <row r="11375" spans="1:2">
      <c r="A11375" t="str">
        <f t="shared" si="177"/>
        <v>73838</v>
      </c>
      <c r="B11375" s="254" t="s">
        <v>11736</v>
      </c>
    </row>
    <row r="11376" spans="1:2">
      <c r="A11376" t="str">
        <f t="shared" si="177"/>
        <v>73839</v>
      </c>
      <c r="B11376" s="254" t="s">
        <v>11737</v>
      </c>
    </row>
    <row r="11377" spans="1:2">
      <c r="A11377" t="str">
        <f t="shared" si="177"/>
        <v>73840</v>
      </c>
      <c r="B11377" s="254" t="s">
        <v>11738</v>
      </c>
    </row>
    <row r="11378" spans="1:2">
      <c r="A11378" t="str">
        <f t="shared" si="177"/>
        <v>73841</v>
      </c>
      <c r="B11378" s="254" t="s">
        <v>11739</v>
      </c>
    </row>
    <row r="11379" spans="1:2">
      <c r="A11379" t="str">
        <f t="shared" si="177"/>
        <v>73842</v>
      </c>
      <c r="B11379" s="254" t="s">
        <v>11740</v>
      </c>
    </row>
    <row r="11380" spans="1:2">
      <c r="A11380" t="str">
        <f t="shared" si="177"/>
        <v>73843</v>
      </c>
      <c r="B11380" s="254" t="s">
        <v>11741</v>
      </c>
    </row>
    <row r="11381" spans="1:2">
      <c r="A11381" t="str">
        <f t="shared" si="177"/>
        <v>73844</v>
      </c>
      <c r="B11381" s="254" t="s">
        <v>11742</v>
      </c>
    </row>
    <row r="11382" spans="1:2">
      <c r="A11382" t="str">
        <f t="shared" si="177"/>
        <v>73846</v>
      </c>
      <c r="B11382" s="254" t="s">
        <v>11743</v>
      </c>
    </row>
    <row r="11383" spans="1:2">
      <c r="A11383" t="str">
        <f t="shared" si="177"/>
        <v>73848</v>
      </c>
      <c r="B11383" s="254" t="s">
        <v>11744</v>
      </c>
    </row>
    <row r="11384" spans="1:2">
      <c r="A11384" t="str">
        <f t="shared" si="177"/>
        <v>73850</v>
      </c>
      <c r="B11384" s="254" t="s">
        <v>11745</v>
      </c>
    </row>
    <row r="11385" spans="1:2">
      <c r="A11385" t="str">
        <f t="shared" si="177"/>
        <v>73851</v>
      </c>
      <c r="B11385" s="254" t="s">
        <v>11746</v>
      </c>
    </row>
    <row r="11386" spans="1:2">
      <c r="A11386" t="str">
        <f t="shared" si="177"/>
        <v>73852</v>
      </c>
      <c r="B11386" s="254" t="s">
        <v>11747</v>
      </c>
    </row>
    <row r="11387" spans="1:2">
      <c r="A11387" t="str">
        <f t="shared" si="177"/>
        <v>73853</v>
      </c>
      <c r="B11387" s="254" t="s">
        <v>11748</v>
      </c>
    </row>
    <row r="11388" spans="1:2">
      <c r="A11388" t="str">
        <f t="shared" si="177"/>
        <v>73854</v>
      </c>
      <c r="B11388" s="254" t="s">
        <v>11749</v>
      </c>
    </row>
    <row r="11389" spans="1:2">
      <c r="A11389" t="str">
        <f t="shared" si="177"/>
        <v>73857</v>
      </c>
      <c r="B11389" s="254" t="s">
        <v>11750</v>
      </c>
    </row>
    <row r="11390" spans="1:2">
      <c r="A11390" t="str">
        <f t="shared" si="177"/>
        <v>73858</v>
      </c>
      <c r="B11390" s="254" t="s">
        <v>11751</v>
      </c>
    </row>
    <row r="11391" spans="1:2">
      <c r="A11391" t="str">
        <f t="shared" si="177"/>
        <v>73859</v>
      </c>
      <c r="B11391" s="254" t="s">
        <v>11752</v>
      </c>
    </row>
    <row r="11392" spans="1:2">
      <c r="A11392" t="str">
        <f t="shared" si="177"/>
        <v>73860</v>
      </c>
      <c r="B11392" s="254" t="s">
        <v>11753</v>
      </c>
    </row>
    <row r="11393" spans="1:2">
      <c r="A11393" t="str">
        <f t="shared" si="177"/>
        <v>73861</v>
      </c>
      <c r="B11393" s="254" t="s">
        <v>11754</v>
      </c>
    </row>
    <row r="11394" spans="1:2">
      <c r="A11394" t="str">
        <f t="shared" si="177"/>
        <v>73862</v>
      </c>
      <c r="B11394" s="254" t="s">
        <v>11755</v>
      </c>
    </row>
    <row r="11395" spans="1:2">
      <c r="A11395" t="str">
        <f t="shared" ref="A11395:A11458" si="178">LEFT(B11395,5)</f>
        <v>73863</v>
      </c>
      <c r="B11395" s="254" t="s">
        <v>11756</v>
      </c>
    </row>
    <row r="11396" spans="1:2">
      <c r="A11396" t="str">
        <f t="shared" si="178"/>
        <v>73864</v>
      </c>
      <c r="B11396" s="254" t="s">
        <v>11757</v>
      </c>
    </row>
    <row r="11397" spans="1:2">
      <c r="A11397" t="str">
        <f t="shared" si="178"/>
        <v>73865</v>
      </c>
      <c r="B11397" s="254" t="s">
        <v>11758</v>
      </c>
    </row>
    <row r="11398" spans="1:2">
      <c r="A11398" t="str">
        <f t="shared" si="178"/>
        <v>73866</v>
      </c>
      <c r="B11398" s="254" t="s">
        <v>11759</v>
      </c>
    </row>
    <row r="11399" spans="1:2">
      <c r="A11399" t="str">
        <f t="shared" si="178"/>
        <v>73869</v>
      </c>
      <c r="B11399" s="254" t="s">
        <v>11760</v>
      </c>
    </row>
    <row r="11400" spans="1:2">
      <c r="A11400" t="str">
        <f t="shared" si="178"/>
        <v>73870</v>
      </c>
      <c r="B11400" s="254" t="s">
        <v>11761</v>
      </c>
    </row>
    <row r="11401" spans="1:2">
      <c r="A11401" t="str">
        <f t="shared" si="178"/>
        <v>73871</v>
      </c>
      <c r="B11401" s="254" t="s">
        <v>11762</v>
      </c>
    </row>
    <row r="11402" spans="1:2">
      <c r="A11402" t="str">
        <f t="shared" si="178"/>
        <v>73872</v>
      </c>
      <c r="B11402" s="254" t="s">
        <v>11763</v>
      </c>
    </row>
    <row r="11403" spans="1:2">
      <c r="A11403" t="str">
        <f t="shared" si="178"/>
        <v>73873</v>
      </c>
      <c r="B11403" s="254" t="s">
        <v>11764</v>
      </c>
    </row>
    <row r="11404" spans="1:2">
      <c r="A11404" t="str">
        <f t="shared" si="178"/>
        <v>73874</v>
      </c>
      <c r="B11404" s="254" t="s">
        <v>11765</v>
      </c>
    </row>
    <row r="11405" spans="1:2">
      <c r="A11405" t="str">
        <f t="shared" si="178"/>
        <v>73875</v>
      </c>
      <c r="B11405" s="254" t="s">
        <v>11766</v>
      </c>
    </row>
    <row r="11406" spans="1:2">
      <c r="A11406" t="str">
        <f t="shared" si="178"/>
        <v>73876</v>
      </c>
      <c r="B11406" s="254" t="s">
        <v>11767</v>
      </c>
    </row>
    <row r="11407" spans="1:2">
      <c r="A11407" t="str">
        <f t="shared" si="178"/>
        <v>73877</v>
      </c>
      <c r="B11407" s="254" t="s">
        <v>11768</v>
      </c>
    </row>
    <row r="11408" spans="1:2">
      <c r="A11408" t="str">
        <f t="shared" si="178"/>
        <v>73878</v>
      </c>
      <c r="B11408" s="254" t="s">
        <v>11769</v>
      </c>
    </row>
    <row r="11409" spans="1:2">
      <c r="A11409" t="str">
        <f t="shared" si="178"/>
        <v>73879</v>
      </c>
      <c r="B11409" s="254" t="s">
        <v>11770</v>
      </c>
    </row>
    <row r="11410" spans="1:2">
      <c r="A11410" t="str">
        <f t="shared" si="178"/>
        <v>73881</v>
      </c>
      <c r="B11410" s="254" t="s">
        <v>11771</v>
      </c>
    </row>
    <row r="11411" spans="1:2">
      <c r="A11411" t="str">
        <f t="shared" si="178"/>
        <v>73882</v>
      </c>
      <c r="B11411" s="254" t="s">
        <v>11772</v>
      </c>
    </row>
    <row r="11412" spans="1:2">
      <c r="A11412" t="str">
        <f t="shared" si="178"/>
        <v>73883</v>
      </c>
      <c r="B11412" s="254" t="s">
        <v>11773</v>
      </c>
    </row>
    <row r="11413" spans="1:2">
      <c r="A11413" t="str">
        <f t="shared" si="178"/>
        <v>73884</v>
      </c>
      <c r="B11413" s="254" t="s">
        <v>11774</v>
      </c>
    </row>
    <row r="11414" spans="1:2">
      <c r="A11414" t="str">
        <f t="shared" si="178"/>
        <v>73885</v>
      </c>
      <c r="B11414" s="254" t="s">
        <v>11775</v>
      </c>
    </row>
    <row r="11415" spans="1:2">
      <c r="A11415" t="str">
        <f t="shared" si="178"/>
        <v>73886</v>
      </c>
      <c r="B11415" s="254" t="s">
        <v>11776</v>
      </c>
    </row>
    <row r="11416" spans="1:2">
      <c r="A11416" t="str">
        <f t="shared" si="178"/>
        <v>73887</v>
      </c>
      <c r="B11416" s="254" t="s">
        <v>11777</v>
      </c>
    </row>
    <row r="11417" spans="1:2">
      <c r="A11417" t="str">
        <f t="shared" si="178"/>
        <v>73888</v>
      </c>
      <c r="B11417" s="254" t="s">
        <v>11778</v>
      </c>
    </row>
    <row r="11418" spans="1:2">
      <c r="A11418" t="str">
        <f t="shared" si="178"/>
        <v>73889</v>
      </c>
      <c r="B11418" s="254" t="s">
        <v>11779</v>
      </c>
    </row>
    <row r="11419" spans="1:2">
      <c r="A11419" t="str">
        <f t="shared" si="178"/>
        <v>73890</v>
      </c>
      <c r="B11419" s="254" t="s">
        <v>11780</v>
      </c>
    </row>
    <row r="11420" spans="1:2">
      <c r="A11420" t="str">
        <f t="shared" si="178"/>
        <v>73891</v>
      </c>
      <c r="B11420" s="254" t="s">
        <v>11781</v>
      </c>
    </row>
    <row r="11421" spans="1:2">
      <c r="A11421" t="str">
        <f t="shared" si="178"/>
        <v>73892</v>
      </c>
      <c r="B11421" s="254" t="s">
        <v>11782</v>
      </c>
    </row>
    <row r="11422" spans="1:2">
      <c r="A11422" t="str">
        <f t="shared" si="178"/>
        <v>73893</v>
      </c>
      <c r="B11422" s="254" t="s">
        <v>11783</v>
      </c>
    </row>
    <row r="11423" spans="1:2">
      <c r="A11423" t="str">
        <f t="shared" si="178"/>
        <v>73894</v>
      </c>
      <c r="B11423" s="254" t="s">
        <v>11784</v>
      </c>
    </row>
    <row r="11424" spans="1:2">
      <c r="A11424" t="str">
        <f t="shared" si="178"/>
        <v>73895</v>
      </c>
      <c r="B11424" s="254" t="s">
        <v>11785</v>
      </c>
    </row>
    <row r="11425" spans="1:2">
      <c r="A11425" t="str">
        <f t="shared" si="178"/>
        <v>73897</v>
      </c>
      <c r="B11425" s="254" t="s">
        <v>11786</v>
      </c>
    </row>
    <row r="11426" spans="1:2">
      <c r="A11426" t="str">
        <f t="shared" si="178"/>
        <v>73898</v>
      </c>
      <c r="B11426" s="254" t="s">
        <v>11787</v>
      </c>
    </row>
    <row r="11427" spans="1:2">
      <c r="A11427" t="str">
        <f t="shared" si="178"/>
        <v>73899</v>
      </c>
      <c r="B11427" s="254" t="s">
        <v>11788</v>
      </c>
    </row>
    <row r="11428" spans="1:2">
      <c r="A11428" t="str">
        <f t="shared" si="178"/>
        <v>73900</v>
      </c>
      <c r="B11428" s="254" t="s">
        <v>11789</v>
      </c>
    </row>
    <row r="11429" spans="1:2">
      <c r="A11429" t="str">
        <f t="shared" si="178"/>
        <v>73901</v>
      </c>
      <c r="B11429" s="254" t="s">
        <v>11790</v>
      </c>
    </row>
    <row r="11430" spans="1:2">
      <c r="A11430" t="str">
        <f t="shared" si="178"/>
        <v>73902</v>
      </c>
      <c r="B11430" s="254" t="s">
        <v>11791</v>
      </c>
    </row>
    <row r="11431" spans="1:2">
      <c r="A11431" t="str">
        <f t="shared" si="178"/>
        <v>73903</v>
      </c>
      <c r="B11431" s="254" t="s">
        <v>11792</v>
      </c>
    </row>
    <row r="11432" spans="1:2">
      <c r="A11432" t="str">
        <f t="shared" si="178"/>
        <v>73905</v>
      </c>
      <c r="B11432" s="254" t="s">
        <v>11793</v>
      </c>
    </row>
    <row r="11433" spans="1:2">
      <c r="A11433" t="str">
        <f t="shared" si="178"/>
        <v>73906</v>
      </c>
      <c r="B11433" s="254" t="s">
        <v>11794</v>
      </c>
    </row>
    <row r="11434" spans="1:2">
      <c r="A11434" t="str">
        <f t="shared" si="178"/>
        <v>73907</v>
      </c>
      <c r="B11434" s="254" t="s">
        <v>11795</v>
      </c>
    </row>
    <row r="11435" spans="1:2">
      <c r="A11435" t="str">
        <f t="shared" si="178"/>
        <v>73908</v>
      </c>
      <c r="B11435" s="254" t="s">
        <v>11796</v>
      </c>
    </row>
    <row r="11436" spans="1:2">
      <c r="A11436" t="str">
        <f t="shared" si="178"/>
        <v>73909</v>
      </c>
      <c r="B11436" s="254" t="s">
        <v>11797</v>
      </c>
    </row>
    <row r="11437" spans="1:2">
      <c r="A11437" t="str">
        <f t="shared" si="178"/>
        <v>73910</v>
      </c>
      <c r="B11437" s="254" t="s">
        <v>11798</v>
      </c>
    </row>
    <row r="11438" spans="1:2">
      <c r="A11438" t="str">
        <f t="shared" si="178"/>
        <v>73911</v>
      </c>
      <c r="B11438" s="254" t="s">
        <v>11799</v>
      </c>
    </row>
    <row r="11439" spans="1:2">
      <c r="A11439" t="str">
        <f t="shared" si="178"/>
        <v>73912</v>
      </c>
      <c r="B11439" s="254" t="s">
        <v>11800</v>
      </c>
    </row>
    <row r="11440" spans="1:2">
      <c r="A11440" t="str">
        <f t="shared" si="178"/>
        <v>73913</v>
      </c>
      <c r="B11440" s="254" t="s">
        <v>11801</v>
      </c>
    </row>
    <row r="11441" spans="1:2">
      <c r="A11441" t="str">
        <f t="shared" si="178"/>
        <v>73914</v>
      </c>
      <c r="B11441" s="254" t="s">
        <v>11802</v>
      </c>
    </row>
    <row r="11442" spans="1:2">
      <c r="A11442" t="str">
        <f t="shared" si="178"/>
        <v>73915</v>
      </c>
      <c r="B11442" s="254" t="s">
        <v>11803</v>
      </c>
    </row>
    <row r="11443" spans="1:2">
      <c r="A11443" t="str">
        <f t="shared" si="178"/>
        <v>73916</v>
      </c>
      <c r="B11443" s="254" t="s">
        <v>11804</v>
      </c>
    </row>
    <row r="11444" spans="1:2">
      <c r="A11444" t="str">
        <f t="shared" si="178"/>
        <v>73918</v>
      </c>
      <c r="B11444" s="254" t="s">
        <v>11805</v>
      </c>
    </row>
    <row r="11445" spans="1:2">
      <c r="A11445" t="str">
        <f t="shared" si="178"/>
        <v>73919</v>
      </c>
      <c r="B11445" s="254" t="s">
        <v>11806</v>
      </c>
    </row>
    <row r="11446" spans="1:2">
      <c r="A11446" t="str">
        <f t="shared" si="178"/>
        <v>73920</v>
      </c>
      <c r="B11446" s="254" t="s">
        <v>11807</v>
      </c>
    </row>
    <row r="11447" spans="1:2">
      <c r="A11447" t="str">
        <f t="shared" si="178"/>
        <v>73921</v>
      </c>
      <c r="B11447" s="254" t="s">
        <v>11808</v>
      </c>
    </row>
    <row r="11448" spans="1:2">
      <c r="A11448" t="str">
        <f t="shared" si="178"/>
        <v>73922</v>
      </c>
      <c r="B11448" s="254" t="s">
        <v>11809</v>
      </c>
    </row>
    <row r="11449" spans="1:2">
      <c r="A11449" t="str">
        <f t="shared" si="178"/>
        <v>73923</v>
      </c>
      <c r="B11449" s="254" t="s">
        <v>11810</v>
      </c>
    </row>
    <row r="11450" spans="1:2">
      <c r="A11450" t="str">
        <f t="shared" si="178"/>
        <v>73924</v>
      </c>
      <c r="B11450" s="254" t="s">
        <v>11811</v>
      </c>
    </row>
    <row r="11451" spans="1:2">
      <c r="A11451" t="str">
        <f t="shared" si="178"/>
        <v>73925</v>
      </c>
      <c r="B11451" s="254" t="s">
        <v>11812</v>
      </c>
    </row>
    <row r="11452" spans="1:2">
      <c r="A11452" t="str">
        <f t="shared" si="178"/>
        <v>73926</v>
      </c>
      <c r="B11452" s="254" t="s">
        <v>11813</v>
      </c>
    </row>
    <row r="11453" spans="1:2">
      <c r="A11453" t="str">
        <f t="shared" si="178"/>
        <v>73927</v>
      </c>
      <c r="B11453" s="254" t="s">
        <v>11814</v>
      </c>
    </row>
    <row r="11454" spans="1:2">
      <c r="A11454" t="str">
        <f t="shared" si="178"/>
        <v>73928</v>
      </c>
      <c r="B11454" s="254" t="s">
        <v>11815</v>
      </c>
    </row>
    <row r="11455" spans="1:2">
      <c r="A11455" t="str">
        <f t="shared" si="178"/>
        <v>73929</v>
      </c>
      <c r="B11455" s="254" t="s">
        <v>11816</v>
      </c>
    </row>
    <row r="11456" spans="1:2">
      <c r="A11456" t="str">
        <f t="shared" si="178"/>
        <v>73930</v>
      </c>
      <c r="B11456" s="254" t="s">
        <v>11817</v>
      </c>
    </row>
    <row r="11457" spans="1:2">
      <c r="A11457" t="str">
        <f t="shared" si="178"/>
        <v>73931</v>
      </c>
      <c r="B11457" s="254" t="s">
        <v>11818</v>
      </c>
    </row>
    <row r="11458" spans="1:2">
      <c r="A11458" t="str">
        <f t="shared" si="178"/>
        <v>73932</v>
      </c>
      <c r="B11458" s="254" t="s">
        <v>11819</v>
      </c>
    </row>
    <row r="11459" spans="1:2">
      <c r="A11459" t="str">
        <f t="shared" ref="A11459:A11522" si="179">LEFT(B11459,5)</f>
        <v>73933</v>
      </c>
      <c r="B11459" s="254" t="s">
        <v>11820</v>
      </c>
    </row>
    <row r="11460" spans="1:2">
      <c r="A11460" t="str">
        <f t="shared" si="179"/>
        <v>73934</v>
      </c>
      <c r="B11460" s="254" t="s">
        <v>11821</v>
      </c>
    </row>
    <row r="11461" spans="1:2">
      <c r="A11461" t="str">
        <f t="shared" si="179"/>
        <v>73935</v>
      </c>
      <c r="B11461" s="254" t="s">
        <v>11822</v>
      </c>
    </row>
    <row r="11462" spans="1:2">
      <c r="A11462" t="str">
        <f t="shared" si="179"/>
        <v>73936</v>
      </c>
      <c r="B11462" s="254" t="s">
        <v>11823</v>
      </c>
    </row>
    <row r="11463" spans="1:2">
      <c r="A11463" t="str">
        <f t="shared" si="179"/>
        <v>73937</v>
      </c>
      <c r="B11463" s="254" t="s">
        <v>11824</v>
      </c>
    </row>
    <row r="11464" spans="1:2">
      <c r="A11464" t="str">
        <f t="shared" si="179"/>
        <v>73938</v>
      </c>
      <c r="B11464" s="254" t="s">
        <v>11825</v>
      </c>
    </row>
    <row r="11465" spans="1:2">
      <c r="A11465" t="str">
        <f t="shared" si="179"/>
        <v>73939</v>
      </c>
      <c r="B11465" s="254" t="s">
        <v>11826</v>
      </c>
    </row>
    <row r="11466" spans="1:2">
      <c r="A11466" t="str">
        <f t="shared" si="179"/>
        <v>73940</v>
      </c>
      <c r="B11466" s="254" t="s">
        <v>11827</v>
      </c>
    </row>
    <row r="11467" spans="1:2">
      <c r="A11467" t="str">
        <f t="shared" si="179"/>
        <v>73941</v>
      </c>
      <c r="B11467" s="254" t="s">
        <v>11828</v>
      </c>
    </row>
    <row r="11468" spans="1:2">
      <c r="A11468" t="str">
        <f t="shared" si="179"/>
        <v>73942</v>
      </c>
      <c r="B11468" s="254" t="s">
        <v>11829</v>
      </c>
    </row>
    <row r="11469" spans="1:2">
      <c r="A11469" t="str">
        <f t="shared" si="179"/>
        <v>73943</v>
      </c>
      <c r="B11469" s="254" t="s">
        <v>11830</v>
      </c>
    </row>
    <row r="11470" spans="1:2">
      <c r="A11470" t="str">
        <f t="shared" si="179"/>
        <v>73944</v>
      </c>
      <c r="B11470" s="254" t="s">
        <v>11831</v>
      </c>
    </row>
    <row r="11471" spans="1:2">
      <c r="A11471" t="str">
        <f t="shared" si="179"/>
        <v>73945</v>
      </c>
      <c r="B11471" s="254" t="s">
        <v>11832</v>
      </c>
    </row>
    <row r="11472" spans="1:2">
      <c r="A11472" t="str">
        <f t="shared" si="179"/>
        <v>73946</v>
      </c>
      <c r="B11472" s="254" t="s">
        <v>11833</v>
      </c>
    </row>
    <row r="11473" spans="1:2">
      <c r="A11473" t="str">
        <f t="shared" si="179"/>
        <v>73947</v>
      </c>
      <c r="B11473" s="254" t="s">
        <v>11834</v>
      </c>
    </row>
    <row r="11474" spans="1:2">
      <c r="A11474" t="str">
        <f t="shared" si="179"/>
        <v>73948</v>
      </c>
      <c r="B11474" s="254" t="s">
        <v>11835</v>
      </c>
    </row>
    <row r="11475" spans="1:2">
      <c r="A11475" t="str">
        <f t="shared" si="179"/>
        <v>73949</v>
      </c>
      <c r="B11475" s="254" t="s">
        <v>11836</v>
      </c>
    </row>
    <row r="11476" spans="1:2">
      <c r="A11476" t="str">
        <f t="shared" si="179"/>
        <v>73950</v>
      </c>
      <c r="B11476" s="254" t="s">
        <v>11837</v>
      </c>
    </row>
    <row r="11477" spans="1:2">
      <c r="A11477" t="str">
        <f t="shared" si="179"/>
        <v>73951</v>
      </c>
      <c r="B11477" s="254" t="s">
        <v>11838</v>
      </c>
    </row>
    <row r="11478" spans="1:2">
      <c r="A11478" t="str">
        <f t="shared" si="179"/>
        <v>73952</v>
      </c>
      <c r="B11478" s="254" t="s">
        <v>11839</v>
      </c>
    </row>
    <row r="11479" spans="1:2">
      <c r="A11479" t="str">
        <f t="shared" si="179"/>
        <v>73953</v>
      </c>
      <c r="B11479" s="254" t="s">
        <v>11840</v>
      </c>
    </row>
    <row r="11480" spans="1:2">
      <c r="A11480" t="str">
        <f t="shared" si="179"/>
        <v>73955</v>
      </c>
      <c r="B11480" s="254" t="s">
        <v>11841</v>
      </c>
    </row>
    <row r="11481" spans="1:2">
      <c r="A11481" t="str">
        <f t="shared" si="179"/>
        <v>73956</v>
      </c>
      <c r="B11481" s="254" t="s">
        <v>11842</v>
      </c>
    </row>
    <row r="11482" spans="1:2">
      <c r="A11482" t="str">
        <f t="shared" si="179"/>
        <v>73958</v>
      </c>
      <c r="B11482" s="254" t="s">
        <v>11843</v>
      </c>
    </row>
    <row r="11483" spans="1:2">
      <c r="A11483" t="str">
        <f t="shared" si="179"/>
        <v>73959</v>
      </c>
      <c r="B11483" s="254" t="s">
        <v>11844</v>
      </c>
    </row>
    <row r="11484" spans="1:2">
      <c r="A11484" t="str">
        <f t="shared" si="179"/>
        <v>73960</v>
      </c>
      <c r="B11484" s="254" t="s">
        <v>11845</v>
      </c>
    </row>
    <row r="11485" spans="1:2">
      <c r="A11485" t="str">
        <f t="shared" si="179"/>
        <v>73961</v>
      </c>
      <c r="B11485" s="254" t="s">
        <v>11846</v>
      </c>
    </row>
    <row r="11486" spans="1:2">
      <c r="A11486" t="str">
        <f t="shared" si="179"/>
        <v>73962</v>
      </c>
      <c r="B11486" s="254" t="s">
        <v>11847</v>
      </c>
    </row>
    <row r="11487" spans="1:2">
      <c r="A11487" t="str">
        <f t="shared" si="179"/>
        <v>73963</v>
      </c>
      <c r="B11487" s="254" t="s">
        <v>11848</v>
      </c>
    </row>
    <row r="11488" spans="1:2">
      <c r="A11488" t="str">
        <f t="shared" si="179"/>
        <v>73964</v>
      </c>
      <c r="B11488" s="254" t="s">
        <v>11849</v>
      </c>
    </row>
    <row r="11489" spans="1:2">
      <c r="A11489" t="str">
        <f t="shared" si="179"/>
        <v>73965</v>
      </c>
      <c r="B11489" s="254" t="s">
        <v>11850</v>
      </c>
    </row>
    <row r="11490" spans="1:2">
      <c r="A11490" t="str">
        <f t="shared" si="179"/>
        <v>73966</v>
      </c>
      <c r="B11490" s="254" t="s">
        <v>11851</v>
      </c>
    </row>
    <row r="11491" spans="1:2">
      <c r="A11491" t="str">
        <f t="shared" si="179"/>
        <v>73967</v>
      </c>
      <c r="B11491" s="254" t="s">
        <v>11852</v>
      </c>
    </row>
    <row r="11492" spans="1:2">
      <c r="A11492" t="str">
        <f t="shared" si="179"/>
        <v>73968</v>
      </c>
      <c r="B11492" s="254" t="s">
        <v>11853</v>
      </c>
    </row>
    <row r="11493" spans="1:2">
      <c r="A11493" t="str">
        <f t="shared" si="179"/>
        <v>73969</v>
      </c>
      <c r="B11493" s="254" t="s">
        <v>11854</v>
      </c>
    </row>
    <row r="11494" spans="1:2">
      <c r="A11494" t="str">
        <f t="shared" si="179"/>
        <v>73970</v>
      </c>
      <c r="B11494" s="254" t="s">
        <v>11855</v>
      </c>
    </row>
    <row r="11495" spans="1:2">
      <c r="A11495" t="str">
        <f t="shared" si="179"/>
        <v>73971</v>
      </c>
      <c r="B11495" s="254" t="s">
        <v>11856</v>
      </c>
    </row>
    <row r="11496" spans="1:2">
      <c r="A11496" t="str">
        <f t="shared" si="179"/>
        <v>73972</v>
      </c>
      <c r="B11496" s="254" t="s">
        <v>11857</v>
      </c>
    </row>
    <row r="11497" spans="1:2">
      <c r="A11497" t="str">
        <f t="shared" si="179"/>
        <v>73973</v>
      </c>
      <c r="B11497" s="254" t="s">
        <v>11858</v>
      </c>
    </row>
    <row r="11498" spans="1:2">
      <c r="A11498" t="str">
        <f t="shared" si="179"/>
        <v>73974</v>
      </c>
      <c r="B11498" s="254" t="s">
        <v>11859</v>
      </c>
    </row>
    <row r="11499" spans="1:2">
      <c r="A11499" t="str">
        <f t="shared" si="179"/>
        <v>73975</v>
      </c>
      <c r="B11499" s="254" t="s">
        <v>11860</v>
      </c>
    </row>
    <row r="11500" spans="1:2">
      <c r="A11500" t="str">
        <f t="shared" si="179"/>
        <v>73976</v>
      </c>
      <c r="B11500" s="254" t="s">
        <v>11861</v>
      </c>
    </row>
    <row r="11501" spans="1:2">
      <c r="A11501" t="str">
        <f t="shared" si="179"/>
        <v>73977</v>
      </c>
      <c r="B11501" s="254" t="s">
        <v>11862</v>
      </c>
    </row>
    <row r="11502" spans="1:2">
      <c r="A11502" t="str">
        <f t="shared" si="179"/>
        <v>73978</v>
      </c>
      <c r="B11502" s="254" t="s">
        <v>11863</v>
      </c>
    </row>
    <row r="11503" spans="1:2">
      <c r="A11503" t="str">
        <f t="shared" si="179"/>
        <v>73980</v>
      </c>
      <c r="B11503" s="254" t="s">
        <v>11864</v>
      </c>
    </row>
    <row r="11504" spans="1:2">
      <c r="A11504" t="str">
        <f t="shared" si="179"/>
        <v>73981</v>
      </c>
      <c r="B11504" s="254" t="s">
        <v>11865</v>
      </c>
    </row>
    <row r="11505" spans="1:2">
      <c r="A11505" t="str">
        <f t="shared" si="179"/>
        <v>73982</v>
      </c>
      <c r="B11505" s="254" t="s">
        <v>11866</v>
      </c>
    </row>
    <row r="11506" spans="1:2">
      <c r="A11506" t="str">
        <f t="shared" si="179"/>
        <v>73984</v>
      </c>
      <c r="B11506" s="254" t="s">
        <v>11867</v>
      </c>
    </row>
    <row r="11507" spans="1:2">
      <c r="A11507" t="str">
        <f t="shared" si="179"/>
        <v>73986</v>
      </c>
      <c r="B11507" s="254" t="s">
        <v>11868</v>
      </c>
    </row>
    <row r="11508" spans="1:2">
      <c r="A11508" t="str">
        <f t="shared" si="179"/>
        <v>73987</v>
      </c>
      <c r="B11508" s="254" t="s">
        <v>11869</v>
      </c>
    </row>
    <row r="11509" spans="1:2">
      <c r="A11509" t="str">
        <f t="shared" si="179"/>
        <v>73988</v>
      </c>
      <c r="B11509" s="254" t="s">
        <v>11870</v>
      </c>
    </row>
    <row r="11510" spans="1:2">
      <c r="A11510" t="str">
        <f t="shared" si="179"/>
        <v>73989</v>
      </c>
      <c r="B11510" s="254" t="s">
        <v>11871</v>
      </c>
    </row>
    <row r="11511" spans="1:2">
      <c r="A11511" t="str">
        <f t="shared" si="179"/>
        <v>73990</v>
      </c>
      <c r="B11511" s="254" t="s">
        <v>11872</v>
      </c>
    </row>
    <row r="11512" spans="1:2">
      <c r="A11512" t="str">
        <f t="shared" si="179"/>
        <v>73991</v>
      </c>
      <c r="B11512" s="254" t="s">
        <v>11873</v>
      </c>
    </row>
    <row r="11513" spans="1:2">
      <c r="A11513" t="str">
        <f t="shared" si="179"/>
        <v>73992</v>
      </c>
      <c r="B11513" s="254" t="s">
        <v>11874</v>
      </c>
    </row>
    <row r="11514" spans="1:2">
      <c r="A11514" t="str">
        <f t="shared" si="179"/>
        <v>73993</v>
      </c>
      <c r="B11514" s="254" t="s">
        <v>11875</v>
      </c>
    </row>
    <row r="11515" spans="1:2">
      <c r="A11515" t="str">
        <f t="shared" si="179"/>
        <v>73994</v>
      </c>
      <c r="B11515" s="254" t="s">
        <v>11876</v>
      </c>
    </row>
    <row r="11516" spans="1:2">
      <c r="A11516" t="str">
        <f t="shared" si="179"/>
        <v>73995</v>
      </c>
      <c r="B11516" s="254" t="s">
        <v>11877</v>
      </c>
    </row>
    <row r="11517" spans="1:2">
      <c r="A11517" t="str">
        <f t="shared" si="179"/>
        <v>73996</v>
      </c>
      <c r="B11517" s="254" t="s">
        <v>11878</v>
      </c>
    </row>
    <row r="11518" spans="1:2">
      <c r="A11518" t="str">
        <f t="shared" si="179"/>
        <v>73997</v>
      </c>
      <c r="B11518" s="254" t="s">
        <v>11879</v>
      </c>
    </row>
    <row r="11519" spans="1:2">
      <c r="A11519" t="str">
        <f t="shared" si="179"/>
        <v>73998</v>
      </c>
      <c r="B11519" s="254" t="s">
        <v>11880</v>
      </c>
    </row>
    <row r="11520" spans="1:2">
      <c r="A11520" t="str">
        <f t="shared" si="179"/>
        <v>73999</v>
      </c>
      <c r="B11520" s="254" t="s">
        <v>11881</v>
      </c>
    </row>
    <row r="11521" spans="1:2">
      <c r="A11521" t="str">
        <f t="shared" si="179"/>
        <v>74000</v>
      </c>
      <c r="B11521" s="254" t="s">
        <v>11882</v>
      </c>
    </row>
    <row r="11522" spans="1:2">
      <c r="A11522" t="str">
        <f t="shared" si="179"/>
        <v>74001</v>
      </c>
      <c r="B11522" s="254" t="s">
        <v>11883</v>
      </c>
    </row>
    <row r="11523" spans="1:2">
      <c r="A11523" t="str">
        <f t="shared" ref="A11523:A11586" si="180">LEFT(B11523,5)</f>
        <v>74002</v>
      </c>
      <c r="B11523" s="254" t="s">
        <v>11884</v>
      </c>
    </row>
    <row r="11524" spans="1:2">
      <c r="A11524" t="str">
        <f t="shared" si="180"/>
        <v>74003</v>
      </c>
      <c r="B11524" s="254" t="s">
        <v>11885</v>
      </c>
    </row>
    <row r="11525" spans="1:2">
      <c r="A11525" t="str">
        <f t="shared" si="180"/>
        <v>74004</v>
      </c>
      <c r="B11525" s="254" t="s">
        <v>11886</v>
      </c>
    </row>
    <row r="11526" spans="1:2">
      <c r="A11526" t="str">
        <f t="shared" si="180"/>
        <v>74005</v>
      </c>
      <c r="B11526" s="254" t="s">
        <v>11887</v>
      </c>
    </row>
    <row r="11527" spans="1:2">
      <c r="A11527" t="str">
        <f t="shared" si="180"/>
        <v>74006</v>
      </c>
      <c r="B11527" s="254" t="s">
        <v>11888</v>
      </c>
    </row>
    <row r="11528" spans="1:2">
      <c r="A11528" t="str">
        <f t="shared" si="180"/>
        <v>74007</v>
      </c>
      <c r="B11528" s="254" t="s">
        <v>11889</v>
      </c>
    </row>
    <row r="11529" spans="1:2">
      <c r="A11529" t="str">
        <f t="shared" si="180"/>
        <v>74008</v>
      </c>
      <c r="B11529" s="254" t="s">
        <v>11890</v>
      </c>
    </row>
    <row r="11530" spans="1:2">
      <c r="A11530" t="str">
        <f t="shared" si="180"/>
        <v>74009</v>
      </c>
      <c r="B11530" s="254" t="s">
        <v>11891</v>
      </c>
    </row>
    <row r="11531" spans="1:2">
      <c r="A11531" t="str">
        <f t="shared" si="180"/>
        <v>74010</v>
      </c>
      <c r="B11531" s="254" t="s">
        <v>11892</v>
      </c>
    </row>
    <row r="11532" spans="1:2">
      <c r="A11532" t="str">
        <f t="shared" si="180"/>
        <v>74012</v>
      </c>
      <c r="B11532" s="254" t="s">
        <v>11893</v>
      </c>
    </row>
    <row r="11533" spans="1:2">
      <c r="A11533" t="str">
        <f t="shared" si="180"/>
        <v>74013</v>
      </c>
      <c r="B11533" s="254" t="s">
        <v>11894</v>
      </c>
    </row>
    <row r="11534" spans="1:2">
      <c r="A11534" t="str">
        <f t="shared" si="180"/>
        <v>74014</v>
      </c>
      <c r="B11534" s="254" t="s">
        <v>11895</v>
      </c>
    </row>
    <row r="11535" spans="1:2">
      <c r="A11535" t="str">
        <f t="shared" si="180"/>
        <v>74017</v>
      </c>
      <c r="B11535" s="254" t="s">
        <v>11896</v>
      </c>
    </row>
    <row r="11536" spans="1:2">
      <c r="A11536" t="str">
        <f t="shared" si="180"/>
        <v>74018</v>
      </c>
      <c r="B11536" s="254" t="s">
        <v>11897</v>
      </c>
    </row>
    <row r="11537" spans="1:2">
      <c r="A11537" t="str">
        <f t="shared" si="180"/>
        <v>74019</v>
      </c>
      <c r="B11537" s="254" t="s">
        <v>11898</v>
      </c>
    </row>
    <row r="11538" spans="1:2">
      <c r="A11538" t="str">
        <f t="shared" si="180"/>
        <v>74020</v>
      </c>
      <c r="B11538" s="254" t="s">
        <v>11899</v>
      </c>
    </row>
    <row r="11539" spans="1:2">
      <c r="A11539" t="str">
        <f t="shared" si="180"/>
        <v>74021</v>
      </c>
      <c r="B11539" s="254" t="s">
        <v>11900</v>
      </c>
    </row>
    <row r="11540" spans="1:2">
      <c r="A11540" t="str">
        <f t="shared" si="180"/>
        <v>74022</v>
      </c>
      <c r="B11540" s="254" t="s">
        <v>11901</v>
      </c>
    </row>
    <row r="11541" spans="1:2">
      <c r="A11541" t="str">
        <f t="shared" si="180"/>
        <v>74023</v>
      </c>
      <c r="B11541" s="254" t="s">
        <v>11902</v>
      </c>
    </row>
    <row r="11542" spans="1:2">
      <c r="A11542" t="str">
        <f t="shared" si="180"/>
        <v>74025</v>
      </c>
      <c r="B11542" s="254" t="s">
        <v>11903</v>
      </c>
    </row>
    <row r="11543" spans="1:2">
      <c r="A11543" t="str">
        <f t="shared" si="180"/>
        <v>74026</v>
      </c>
      <c r="B11543" s="254" t="s">
        <v>11904</v>
      </c>
    </row>
    <row r="11544" spans="1:2">
      <c r="A11544" t="str">
        <f t="shared" si="180"/>
        <v>74027</v>
      </c>
      <c r="B11544" s="254" t="s">
        <v>11905</v>
      </c>
    </row>
    <row r="11545" spans="1:2">
      <c r="A11545" t="str">
        <f t="shared" si="180"/>
        <v>74028</v>
      </c>
      <c r="B11545" s="254" t="s">
        <v>11906</v>
      </c>
    </row>
    <row r="11546" spans="1:2">
      <c r="A11546" t="str">
        <f t="shared" si="180"/>
        <v>74029</v>
      </c>
      <c r="B11546" s="254" t="s">
        <v>11907</v>
      </c>
    </row>
    <row r="11547" spans="1:2">
      <c r="A11547" t="str">
        <f t="shared" si="180"/>
        <v>74031</v>
      </c>
      <c r="B11547" s="254" t="s">
        <v>11908</v>
      </c>
    </row>
    <row r="11548" spans="1:2">
      <c r="A11548" t="str">
        <f t="shared" si="180"/>
        <v>74032</v>
      </c>
      <c r="B11548" s="254" t="s">
        <v>11909</v>
      </c>
    </row>
    <row r="11549" spans="1:2">
      <c r="A11549" t="str">
        <f t="shared" si="180"/>
        <v>74033</v>
      </c>
      <c r="B11549" s="254" t="s">
        <v>11910</v>
      </c>
    </row>
    <row r="11550" spans="1:2">
      <c r="A11550" t="str">
        <f t="shared" si="180"/>
        <v>74034</v>
      </c>
      <c r="B11550" s="254" t="s">
        <v>11911</v>
      </c>
    </row>
    <row r="11551" spans="1:2">
      <c r="A11551" t="str">
        <f t="shared" si="180"/>
        <v>74035</v>
      </c>
      <c r="B11551" s="254" t="s">
        <v>11912</v>
      </c>
    </row>
    <row r="11552" spans="1:2">
      <c r="A11552" t="str">
        <f t="shared" si="180"/>
        <v>74036</v>
      </c>
      <c r="B11552" s="254" t="s">
        <v>11913</v>
      </c>
    </row>
    <row r="11553" spans="1:2">
      <c r="A11553" t="str">
        <f t="shared" si="180"/>
        <v>74037</v>
      </c>
      <c r="B11553" s="254" t="s">
        <v>11914</v>
      </c>
    </row>
    <row r="11554" spans="1:2">
      <c r="A11554" t="str">
        <f t="shared" si="180"/>
        <v>74038</v>
      </c>
      <c r="B11554" s="254" t="s">
        <v>11915</v>
      </c>
    </row>
    <row r="11555" spans="1:2">
      <c r="A11555" t="str">
        <f t="shared" si="180"/>
        <v>74039</v>
      </c>
      <c r="B11555" s="254" t="s">
        <v>11916</v>
      </c>
    </row>
    <row r="11556" spans="1:2">
      <c r="A11556" t="str">
        <f t="shared" si="180"/>
        <v>74040</v>
      </c>
      <c r="B11556" s="254" t="s">
        <v>11917</v>
      </c>
    </row>
    <row r="11557" spans="1:2">
      <c r="A11557" t="str">
        <f t="shared" si="180"/>
        <v>74042</v>
      </c>
      <c r="B11557" s="254" t="s">
        <v>11918</v>
      </c>
    </row>
    <row r="11558" spans="1:2">
      <c r="A11558" t="str">
        <f t="shared" si="180"/>
        <v>74043</v>
      </c>
      <c r="B11558" s="254" t="s">
        <v>11919</v>
      </c>
    </row>
    <row r="11559" spans="1:2">
      <c r="A11559" t="str">
        <f t="shared" si="180"/>
        <v>74045</v>
      </c>
      <c r="B11559" s="254" t="s">
        <v>11920</v>
      </c>
    </row>
    <row r="11560" spans="1:2">
      <c r="A11560" t="str">
        <f t="shared" si="180"/>
        <v>74046</v>
      </c>
      <c r="B11560" s="254" t="s">
        <v>11921</v>
      </c>
    </row>
    <row r="11561" spans="1:2">
      <c r="A11561" t="str">
        <f t="shared" si="180"/>
        <v>74047</v>
      </c>
      <c r="B11561" s="254" t="s">
        <v>11922</v>
      </c>
    </row>
    <row r="11562" spans="1:2">
      <c r="A11562" t="str">
        <f t="shared" si="180"/>
        <v>74048</v>
      </c>
      <c r="B11562" s="254" t="s">
        <v>11923</v>
      </c>
    </row>
    <row r="11563" spans="1:2">
      <c r="A11563" t="str">
        <f t="shared" si="180"/>
        <v>74049</v>
      </c>
      <c r="B11563" s="254" t="s">
        <v>11924</v>
      </c>
    </row>
    <row r="11564" spans="1:2">
      <c r="A11564" t="str">
        <f t="shared" si="180"/>
        <v>74050</v>
      </c>
      <c r="B11564" s="254" t="s">
        <v>11925</v>
      </c>
    </row>
    <row r="11565" spans="1:2">
      <c r="A11565" t="str">
        <f t="shared" si="180"/>
        <v>74053</v>
      </c>
      <c r="B11565" s="254" t="s">
        <v>11926</v>
      </c>
    </row>
    <row r="11566" spans="1:2">
      <c r="A11566" t="str">
        <f t="shared" si="180"/>
        <v>74055</v>
      </c>
      <c r="B11566" s="254" t="s">
        <v>11927</v>
      </c>
    </row>
    <row r="11567" spans="1:2">
      <c r="A11567" t="str">
        <f t="shared" si="180"/>
        <v>74056</v>
      </c>
      <c r="B11567" s="254" t="s">
        <v>11928</v>
      </c>
    </row>
    <row r="11568" spans="1:2">
      <c r="A11568" t="str">
        <f t="shared" si="180"/>
        <v>74057</v>
      </c>
      <c r="B11568" s="254" t="s">
        <v>11929</v>
      </c>
    </row>
    <row r="11569" spans="1:2">
      <c r="A11569" t="str">
        <f t="shared" si="180"/>
        <v>74058</v>
      </c>
      <c r="B11569" s="254" t="s">
        <v>11930</v>
      </c>
    </row>
    <row r="11570" spans="1:2">
      <c r="A11570" t="str">
        <f t="shared" si="180"/>
        <v>74059</v>
      </c>
      <c r="B11570" s="254" t="s">
        <v>11931</v>
      </c>
    </row>
    <row r="11571" spans="1:2">
      <c r="A11571" t="str">
        <f t="shared" si="180"/>
        <v>74060</v>
      </c>
      <c r="B11571" s="254" t="s">
        <v>11932</v>
      </c>
    </row>
    <row r="11572" spans="1:2">
      <c r="A11572" t="str">
        <f t="shared" si="180"/>
        <v>74061</v>
      </c>
      <c r="B11572" s="254" t="s">
        <v>11933</v>
      </c>
    </row>
    <row r="11573" spans="1:2">
      <c r="A11573" t="str">
        <f t="shared" si="180"/>
        <v>74063</v>
      </c>
      <c r="B11573" s="254" t="s">
        <v>11934</v>
      </c>
    </row>
    <row r="11574" spans="1:2">
      <c r="A11574" t="str">
        <f t="shared" si="180"/>
        <v>74064</v>
      </c>
      <c r="B11574" s="254" t="s">
        <v>11935</v>
      </c>
    </row>
    <row r="11575" spans="1:2">
      <c r="A11575" t="str">
        <f t="shared" si="180"/>
        <v>74065</v>
      </c>
      <c r="B11575" s="254" t="s">
        <v>11936</v>
      </c>
    </row>
    <row r="11576" spans="1:2">
      <c r="A11576" t="str">
        <f t="shared" si="180"/>
        <v>74066</v>
      </c>
      <c r="B11576" s="254" t="s">
        <v>11937</v>
      </c>
    </row>
    <row r="11577" spans="1:2">
      <c r="A11577" t="str">
        <f t="shared" si="180"/>
        <v>74067</v>
      </c>
      <c r="B11577" s="254" t="s">
        <v>11938</v>
      </c>
    </row>
    <row r="11578" spans="1:2">
      <c r="A11578" t="str">
        <f t="shared" si="180"/>
        <v>74068</v>
      </c>
      <c r="B11578" s="254" t="s">
        <v>11939</v>
      </c>
    </row>
    <row r="11579" spans="1:2">
      <c r="A11579" t="str">
        <f t="shared" si="180"/>
        <v>74069</v>
      </c>
      <c r="B11579" s="254" t="s">
        <v>11940</v>
      </c>
    </row>
    <row r="11580" spans="1:2">
      <c r="A11580" t="str">
        <f t="shared" si="180"/>
        <v>74070</v>
      </c>
      <c r="B11580" s="254" t="s">
        <v>11941</v>
      </c>
    </row>
    <row r="11581" spans="1:2">
      <c r="A11581" t="str">
        <f t="shared" si="180"/>
        <v>74071</v>
      </c>
      <c r="B11581" s="254" t="s">
        <v>11942</v>
      </c>
    </row>
    <row r="11582" spans="1:2">
      <c r="A11582" t="str">
        <f t="shared" si="180"/>
        <v>74072</v>
      </c>
      <c r="B11582" s="254" t="s">
        <v>11943</v>
      </c>
    </row>
    <row r="11583" spans="1:2">
      <c r="A11583" t="str">
        <f t="shared" si="180"/>
        <v>74073</v>
      </c>
      <c r="B11583" s="254" t="s">
        <v>11944</v>
      </c>
    </row>
    <row r="11584" spans="1:2">
      <c r="A11584" t="str">
        <f t="shared" si="180"/>
        <v>74074</v>
      </c>
      <c r="B11584" s="254" t="s">
        <v>11945</v>
      </c>
    </row>
    <row r="11585" spans="1:2">
      <c r="A11585" t="str">
        <f t="shared" si="180"/>
        <v>74075</v>
      </c>
      <c r="B11585" s="254" t="s">
        <v>11946</v>
      </c>
    </row>
    <row r="11586" spans="1:2">
      <c r="A11586" t="str">
        <f t="shared" si="180"/>
        <v>74076</v>
      </c>
      <c r="B11586" s="254" t="s">
        <v>11947</v>
      </c>
    </row>
    <row r="11587" spans="1:2">
      <c r="A11587" t="str">
        <f t="shared" ref="A11587:A11650" si="181">LEFT(B11587,5)</f>
        <v>74077</v>
      </c>
      <c r="B11587" s="254" t="s">
        <v>11948</v>
      </c>
    </row>
    <row r="11588" spans="1:2">
      <c r="A11588" t="str">
        <f t="shared" si="181"/>
        <v>74079</v>
      </c>
      <c r="B11588" s="254" t="s">
        <v>11949</v>
      </c>
    </row>
    <row r="11589" spans="1:2">
      <c r="A11589" t="str">
        <f t="shared" si="181"/>
        <v>74080</v>
      </c>
      <c r="B11589" s="254" t="s">
        <v>11950</v>
      </c>
    </row>
    <row r="11590" spans="1:2">
      <c r="A11590" t="str">
        <f t="shared" si="181"/>
        <v>74083</v>
      </c>
      <c r="B11590" s="254" t="s">
        <v>11951</v>
      </c>
    </row>
    <row r="11591" spans="1:2">
      <c r="A11591" t="str">
        <f t="shared" si="181"/>
        <v>74084</v>
      </c>
      <c r="B11591" s="254" t="s">
        <v>11952</v>
      </c>
    </row>
    <row r="11592" spans="1:2">
      <c r="A11592" t="str">
        <f t="shared" si="181"/>
        <v>74085</v>
      </c>
      <c r="B11592" s="254" t="s">
        <v>11953</v>
      </c>
    </row>
    <row r="11593" spans="1:2">
      <c r="A11593" t="str">
        <f t="shared" si="181"/>
        <v>74086</v>
      </c>
      <c r="B11593" s="254" t="s">
        <v>11954</v>
      </c>
    </row>
    <row r="11594" spans="1:2">
      <c r="A11594" t="str">
        <f t="shared" si="181"/>
        <v>74087</v>
      </c>
      <c r="B11594" s="254" t="s">
        <v>11955</v>
      </c>
    </row>
    <row r="11595" spans="1:2">
      <c r="A11595" t="str">
        <f t="shared" si="181"/>
        <v>74089</v>
      </c>
      <c r="B11595" s="254" t="s">
        <v>11956</v>
      </c>
    </row>
    <row r="11596" spans="1:2">
      <c r="A11596" t="str">
        <f t="shared" si="181"/>
        <v>74091</v>
      </c>
      <c r="B11596" s="254" t="s">
        <v>11957</v>
      </c>
    </row>
    <row r="11597" spans="1:2">
      <c r="A11597" t="str">
        <f t="shared" si="181"/>
        <v>74092</v>
      </c>
      <c r="B11597" s="254" t="s">
        <v>11958</v>
      </c>
    </row>
    <row r="11598" spans="1:2">
      <c r="A11598" t="str">
        <f t="shared" si="181"/>
        <v>74093</v>
      </c>
      <c r="B11598" s="254" t="s">
        <v>11959</v>
      </c>
    </row>
    <row r="11599" spans="1:2">
      <c r="A11599" t="str">
        <f t="shared" si="181"/>
        <v>74094</v>
      </c>
      <c r="B11599" s="254" t="s">
        <v>11960</v>
      </c>
    </row>
    <row r="11600" spans="1:2">
      <c r="A11600" t="str">
        <f t="shared" si="181"/>
        <v>74096</v>
      </c>
      <c r="B11600" s="254" t="s">
        <v>11961</v>
      </c>
    </row>
    <row r="11601" spans="1:2">
      <c r="A11601" t="str">
        <f t="shared" si="181"/>
        <v>74098</v>
      </c>
      <c r="B11601" s="254" t="s">
        <v>11962</v>
      </c>
    </row>
    <row r="11602" spans="1:2">
      <c r="A11602" t="str">
        <f t="shared" si="181"/>
        <v>74099</v>
      </c>
      <c r="B11602" s="254" t="s">
        <v>11963</v>
      </c>
    </row>
    <row r="11603" spans="1:2">
      <c r="A11603" t="str">
        <f t="shared" si="181"/>
        <v>74100</v>
      </c>
      <c r="B11603" s="254" t="s">
        <v>11964</v>
      </c>
    </row>
    <row r="11604" spans="1:2">
      <c r="A11604" t="str">
        <f t="shared" si="181"/>
        <v>74101</v>
      </c>
      <c r="B11604" s="254" t="s">
        <v>11965</v>
      </c>
    </row>
    <row r="11605" spans="1:2">
      <c r="A11605" t="str">
        <f t="shared" si="181"/>
        <v>74102</v>
      </c>
      <c r="B11605" s="254" t="s">
        <v>11966</v>
      </c>
    </row>
    <row r="11606" spans="1:2">
      <c r="A11606" t="str">
        <f t="shared" si="181"/>
        <v>74103</v>
      </c>
      <c r="B11606" s="254" t="s">
        <v>11967</v>
      </c>
    </row>
    <row r="11607" spans="1:2">
      <c r="A11607" t="str">
        <f t="shared" si="181"/>
        <v>74104</v>
      </c>
      <c r="B11607" s="254" t="s">
        <v>11968</v>
      </c>
    </row>
    <row r="11608" spans="1:2">
      <c r="A11608" t="str">
        <f t="shared" si="181"/>
        <v>74105</v>
      </c>
      <c r="B11608" s="254" t="s">
        <v>11969</v>
      </c>
    </row>
    <row r="11609" spans="1:2">
      <c r="A11609" t="str">
        <f t="shared" si="181"/>
        <v>74106</v>
      </c>
      <c r="B11609" s="254" t="s">
        <v>11970</v>
      </c>
    </row>
    <row r="11610" spans="1:2">
      <c r="A11610" t="str">
        <f t="shared" si="181"/>
        <v>74107</v>
      </c>
      <c r="B11610" s="254" t="s">
        <v>11971</v>
      </c>
    </row>
    <row r="11611" spans="1:2">
      <c r="A11611" t="str">
        <f t="shared" si="181"/>
        <v>74108</v>
      </c>
      <c r="B11611" s="254" t="s">
        <v>11972</v>
      </c>
    </row>
    <row r="11612" spans="1:2">
      <c r="A11612" t="str">
        <f t="shared" si="181"/>
        <v>74109</v>
      </c>
      <c r="B11612" s="254" t="s">
        <v>11973</v>
      </c>
    </row>
    <row r="11613" spans="1:2">
      <c r="A11613" t="str">
        <f t="shared" si="181"/>
        <v>74110</v>
      </c>
      <c r="B11613" s="254" t="s">
        <v>11974</v>
      </c>
    </row>
    <row r="11614" spans="1:2">
      <c r="A11614" t="str">
        <f t="shared" si="181"/>
        <v>74112</v>
      </c>
      <c r="B11614" s="254" t="s">
        <v>11975</v>
      </c>
    </row>
    <row r="11615" spans="1:2">
      <c r="A11615" t="str">
        <f t="shared" si="181"/>
        <v>74113</v>
      </c>
      <c r="B11615" s="254" t="s">
        <v>11976</v>
      </c>
    </row>
    <row r="11616" spans="1:2">
      <c r="A11616" t="str">
        <f t="shared" si="181"/>
        <v>74114</v>
      </c>
      <c r="B11616" s="254" t="s">
        <v>11977</v>
      </c>
    </row>
    <row r="11617" spans="1:2">
      <c r="A11617" t="str">
        <f t="shared" si="181"/>
        <v>74116</v>
      </c>
      <c r="B11617" s="254" t="s">
        <v>11978</v>
      </c>
    </row>
    <row r="11618" spans="1:2">
      <c r="A11618" t="str">
        <f t="shared" si="181"/>
        <v>74117</v>
      </c>
      <c r="B11618" s="254" t="s">
        <v>11979</v>
      </c>
    </row>
    <row r="11619" spans="1:2">
      <c r="A11619" t="str">
        <f t="shared" si="181"/>
        <v>74118</v>
      </c>
      <c r="B11619" s="254" t="s">
        <v>11980</v>
      </c>
    </row>
    <row r="11620" spans="1:2">
      <c r="A11620" t="str">
        <f t="shared" si="181"/>
        <v>74119</v>
      </c>
      <c r="B11620" s="254" t="s">
        <v>11981</v>
      </c>
    </row>
    <row r="11621" spans="1:2">
      <c r="A11621" t="str">
        <f t="shared" si="181"/>
        <v>74121</v>
      </c>
      <c r="B11621" s="254" t="s">
        <v>11982</v>
      </c>
    </row>
    <row r="11622" spans="1:2">
      <c r="A11622" t="str">
        <f t="shared" si="181"/>
        <v>74123</v>
      </c>
      <c r="B11622" s="254" t="s">
        <v>11983</v>
      </c>
    </row>
    <row r="11623" spans="1:2">
      <c r="A11623" t="str">
        <f t="shared" si="181"/>
        <v>74124</v>
      </c>
      <c r="B11623" s="254" t="s">
        <v>11984</v>
      </c>
    </row>
    <row r="11624" spans="1:2">
      <c r="A11624" t="str">
        <f t="shared" si="181"/>
        <v>74125</v>
      </c>
      <c r="B11624" s="254" t="s">
        <v>11985</v>
      </c>
    </row>
    <row r="11625" spans="1:2">
      <c r="A11625" t="str">
        <f t="shared" si="181"/>
        <v>74126</v>
      </c>
      <c r="B11625" s="254" t="s">
        <v>11986</v>
      </c>
    </row>
    <row r="11626" spans="1:2">
      <c r="A11626" t="str">
        <f t="shared" si="181"/>
        <v>74127</v>
      </c>
      <c r="B11626" s="254" t="s">
        <v>11987</v>
      </c>
    </row>
    <row r="11627" spans="1:2">
      <c r="A11627" t="str">
        <f t="shared" si="181"/>
        <v>74128</v>
      </c>
      <c r="B11627" s="254" t="s">
        <v>11988</v>
      </c>
    </row>
    <row r="11628" spans="1:2">
      <c r="A11628" t="str">
        <f t="shared" si="181"/>
        <v>74129</v>
      </c>
      <c r="B11628" s="254" t="s">
        <v>11989</v>
      </c>
    </row>
    <row r="11629" spans="1:2">
      <c r="A11629" t="str">
        <f t="shared" si="181"/>
        <v>74130</v>
      </c>
      <c r="B11629" s="254" t="s">
        <v>11990</v>
      </c>
    </row>
    <row r="11630" spans="1:2">
      <c r="A11630" t="str">
        <f t="shared" si="181"/>
        <v>74131</v>
      </c>
      <c r="B11630" s="254" t="s">
        <v>11991</v>
      </c>
    </row>
    <row r="11631" spans="1:2">
      <c r="A11631" t="str">
        <f t="shared" si="181"/>
        <v>74132</v>
      </c>
      <c r="B11631" s="254" t="s">
        <v>11992</v>
      </c>
    </row>
    <row r="11632" spans="1:2">
      <c r="A11632" t="str">
        <f t="shared" si="181"/>
        <v>74133</v>
      </c>
      <c r="B11632" s="254" t="s">
        <v>11993</v>
      </c>
    </row>
    <row r="11633" spans="1:2">
      <c r="A11633" t="str">
        <f t="shared" si="181"/>
        <v>74136</v>
      </c>
      <c r="B11633" s="254" t="s">
        <v>11994</v>
      </c>
    </row>
    <row r="11634" spans="1:2">
      <c r="A11634" t="str">
        <f t="shared" si="181"/>
        <v>74137</v>
      </c>
      <c r="B11634" s="254" t="s">
        <v>11995</v>
      </c>
    </row>
    <row r="11635" spans="1:2">
      <c r="A11635" t="str">
        <f t="shared" si="181"/>
        <v>74138</v>
      </c>
      <c r="B11635" s="254" t="s">
        <v>11996</v>
      </c>
    </row>
    <row r="11636" spans="1:2">
      <c r="A11636" t="str">
        <f t="shared" si="181"/>
        <v>74139</v>
      </c>
      <c r="B11636" s="254" t="s">
        <v>11997</v>
      </c>
    </row>
    <row r="11637" spans="1:2">
      <c r="A11637" t="str">
        <f t="shared" si="181"/>
        <v>74140</v>
      </c>
      <c r="B11637" s="254" t="s">
        <v>11998</v>
      </c>
    </row>
    <row r="11638" spans="1:2">
      <c r="A11638" t="str">
        <f t="shared" si="181"/>
        <v>74141</v>
      </c>
      <c r="B11638" s="254" t="s">
        <v>11999</v>
      </c>
    </row>
    <row r="11639" spans="1:2">
      <c r="A11639" t="str">
        <f t="shared" si="181"/>
        <v>74142</v>
      </c>
      <c r="B11639" s="254" t="s">
        <v>12000</v>
      </c>
    </row>
    <row r="11640" spans="1:2">
      <c r="A11640" t="str">
        <f t="shared" si="181"/>
        <v>74143</v>
      </c>
      <c r="B11640" s="254" t="s">
        <v>12001</v>
      </c>
    </row>
    <row r="11641" spans="1:2">
      <c r="A11641" t="str">
        <f t="shared" si="181"/>
        <v>74144</v>
      </c>
      <c r="B11641" s="254" t="s">
        <v>12002</v>
      </c>
    </row>
    <row r="11642" spans="1:2">
      <c r="A11642" t="str">
        <f t="shared" si="181"/>
        <v>74145</v>
      </c>
      <c r="B11642" s="254" t="s">
        <v>12003</v>
      </c>
    </row>
    <row r="11643" spans="1:2">
      <c r="A11643" t="str">
        <f t="shared" si="181"/>
        <v>74146</v>
      </c>
      <c r="B11643" s="254" t="s">
        <v>12004</v>
      </c>
    </row>
    <row r="11644" spans="1:2">
      <c r="A11644" t="str">
        <f t="shared" si="181"/>
        <v>74147</v>
      </c>
      <c r="B11644" s="254" t="s">
        <v>12005</v>
      </c>
    </row>
    <row r="11645" spans="1:2">
      <c r="A11645" t="str">
        <f t="shared" si="181"/>
        <v>74148</v>
      </c>
      <c r="B11645" s="254" t="s">
        <v>12006</v>
      </c>
    </row>
    <row r="11646" spans="1:2">
      <c r="A11646" t="str">
        <f t="shared" si="181"/>
        <v>74149</v>
      </c>
      <c r="B11646" s="254" t="s">
        <v>12007</v>
      </c>
    </row>
    <row r="11647" spans="1:2">
      <c r="A11647" t="str">
        <f t="shared" si="181"/>
        <v>74150</v>
      </c>
      <c r="B11647" s="254" t="s">
        <v>12008</v>
      </c>
    </row>
    <row r="11648" spans="1:2">
      <c r="A11648" t="str">
        <f t="shared" si="181"/>
        <v>74151</v>
      </c>
      <c r="B11648" s="254" t="s">
        <v>12009</v>
      </c>
    </row>
    <row r="11649" spans="1:2">
      <c r="A11649" t="str">
        <f t="shared" si="181"/>
        <v>74155</v>
      </c>
      <c r="B11649" s="254" t="s">
        <v>12010</v>
      </c>
    </row>
    <row r="11650" spans="1:2">
      <c r="A11650" t="str">
        <f t="shared" si="181"/>
        <v>74158</v>
      </c>
      <c r="B11650" s="254" t="s">
        <v>12011</v>
      </c>
    </row>
    <row r="11651" spans="1:2">
      <c r="A11651" t="str">
        <f t="shared" ref="A11651:A11714" si="182">LEFT(B11651,5)</f>
        <v>74159</v>
      </c>
      <c r="B11651" s="254" t="s">
        <v>12012</v>
      </c>
    </row>
    <row r="11652" spans="1:2">
      <c r="A11652" t="str">
        <f t="shared" si="182"/>
        <v>74160</v>
      </c>
      <c r="B11652" s="254" t="s">
        <v>12013</v>
      </c>
    </row>
    <row r="11653" spans="1:2">
      <c r="A11653" t="str">
        <f t="shared" si="182"/>
        <v>74163</v>
      </c>
      <c r="B11653" s="254" t="s">
        <v>12014</v>
      </c>
    </row>
    <row r="11654" spans="1:2">
      <c r="A11654" t="str">
        <f t="shared" si="182"/>
        <v>74164</v>
      </c>
      <c r="B11654" s="254" t="s">
        <v>12015</v>
      </c>
    </row>
    <row r="11655" spans="1:2">
      <c r="A11655" t="str">
        <f t="shared" si="182"/>
        <v>74165</v>
      </c>
      <c r="B11655" s="254" t="s">
        <v>12016</v>
      </c>
    </row>
    <row r="11656" spans="1:2">
      <c r="A11656" t="str">
        <f t="shared" si="182"/>
        <v>74166</v>
      </c>
      <c r="B11656" s="254" t="s">
        <v>12017</v>
      </c>
    </row>
    <row r="11657" spans="1:2">
      <c r="A11657" t="str">
        <f t="shared" si="182"/>
        <v>74167</v>
      </c>
      <c r="B11657" s="254" t="s">
        <v>12018</v>
      </c>
    </row>
    <row r="11658" spans="1:2">
      <c r="A11658" t="str">
        <f t="shared" si="182"/>
        <v>74168</v>
      </c>
      <c r="B11658" s="254" t="s">
        <v>12019</v>
      </c>
    </row>
    <row r="11659" spans="1:2">
      <c r="A11659" t="str">
        <f t="shared" si="182"/>
        <v>74169</v>
      </c>
      <c r="B11659" s="254" t="s">
        <v>12020</v>
      </c>
    </row>
    <row r="11660" spans="1:2">
      <c r="A11660" t="str">
        <f t="shared" si="182"/>
        <v>74170</v>
      </c>
      <c r="B11660" s="254" t="s">
        <v>12021</v>
      </c>
    </row>
    <row r="11661" spans="1:2">
      <c r="A11661" t="str">
        <f t="shared" si="182"/>
        <v>74171</v>
      </c>
      <c r="B11661" s="254" t="s">
        <v>12022</v>
      </c>
    </row>
    <row r="11662" spans="1:2">
      <c r="A11662" t="str">
        <f t="shared" si="182"/>
        <v>74172</v>
      </c>
      <c r="B11662" s="254" t="s">
        <v>12023</v>
      </c>
    </row>
    <row r="11663" spans="1:2">
      <c r="A11663" t="str">
        <f t="shared" si="182"/>
        <v>74173</v>
      </c>
      <c r="B11663" s="254" t="s">
        <v>12024</v>
      </c>
    </row>
    <row r="11664" spans="1:2">
      <c r="A11664" t="str">
        <f t="shared" si="182"/>
        <v>74174</v>
      </c>
      <c r="B11664" s="254" t="s">
        <v>12025</v>
      </c>
    </row>
    <row r="11665" spans="1:2">
      <c r="A11665" t="str">
        <f t="shared" si="182"/>
        <v>74175</v>
      </c>
      <c r="B11665" s="254" t="s">
        <v>12026</v>
      </c>
    </row>
    <row r="11666" spans="1:2">
      <c r="A11666" t="str">
        <f t="shared" si="182"/>
        <v>74176</v>
      </c>
      <c r="B11666" s="254" t="s">
        <v>12027</v>
      </c>
    </row>
    <row r="11667" spans="1:2">
      <c r="A11667" t="str">
        <f t="shared" si="182"/>
        <v>74177</v>
      </c>
      <c r="B11667" s="254" t="s">
        <v>12028</v>
      </c>
    </row>
    <row r="11668" spans="1:2">
      <c r="A11668" t="str">
        <f t="shared" si="182"/>
        <v>74178</v>
      </c>
      <c r="B11668" s="254" t="s">
        <v>12029</v>
      </c>
    </row>
    <row r="11669" spans="1:2">
      <c r="A11669" t="str">
        <f t="shared" si="182"/>
        <v>74179</v>
      </c>
      <c r="B11669" s="254" t="s">
        <v>12030</v>
      </c>
    </row>
    <row r="11670" spans="1:2">
      <c r="A11670" t="str">
        <f t="shared" si="182"/>
        <v>74180</v>
      </c>
      <c r="B11670" s="254" t="s">
        <v>12031</v>
      </c>
    </row>
    <row r="11671" spans="1:2">
      <c r="A11671" t="str">
        <f t="shared" si="182"/>
        <v>74181</v>
      </c>
      <c r="B11671" s="254" t="s">
        <v>12032</v>
      </c>
    </row>
    <row r="11672" spans="1:2">
      <c r="A11672" t="str">
        <f t="shared" si="182"/>
        <v>74182</v>
      </c>
      <c r="B11672" s="254" t="s">
        <v>12033</v>
      </c>
    </row>
    <row r="11673" spans="1:2">
      <c r="A11673" t="str">
        <f t="shared" si="182"/>
        <v>74184</v>
      </c>
      <c r="B11673" s="254" t="s">
        <v>12034</v>
      </c>
    </row>
    <row r="11674" spans="1:2">
      <c r="A11674" t="str">
        <f t="shared" si="182"/>
        <v>74185</v>
      </c>
      <c r="B11674" s="254" t="s">
        <v>12035</v>
      </c>
    </row>
    <row r="11675" spans="1:2">
      <c r="A11675" t="str">
        <f t="shared" si="182"/>
        <v>74186</v>
      </c>
      <c r="B11675" s="254" t="s">
        <v>12036</v>
      </c>
    </row>
    <row r="11676" spans="1:2">
      <c r="A11676" t="str">
        <f t="shared" si="182"/>
        <v>74187</v>
      </c>
      <c r="B11676" s="254" t="s">
        <v>12037</v>
      </c>
    </row>
    <row r="11677" spans="1:2">
      <c r="A11677" t="str">
        <f t="shared" si="182"/>
        <v>74188</v>
      </c>
      <c r="B11677" s="254" t="s">
        <v>12038</v>
      </c>
    </row>
    <row r="11678" spans="1:2">
      <c r="A11678" t="str">
        <f t="shared" si="182"/>
        <v>74191</v>
      </c>
      <c r="B11678" s="254" t="s">
        <v>12039</v>
      </c>
    </row>
    <row r="11679" spans="1:2">
      <c r="A11679" t="str">
        <f t="shared" si="182"/>
        <v>74192</v>
      </c>
      <c r="B11679" s="254" t="s">
        <v>12040</v>
      </c>
    </row>
    <row r="11680" spans="1:2">
      <c r="A11680" t="str">
        <f t="shared" si="182"/>
        <v>74193</v>
      </c>
      <c r="B11680" s="254" t="s">
        <v>12041</v>
      </c>
    </row>
    <row r="11681" spans="1:2">
      <c r="A11681" t="str">
        <f t="shared" si="182"/>
        <v>74194</v>
      </c>
      <c r="B11681" s="254" t="s">
        <v>12042</v>
      </c>
    </row>
    <row r="11682" spans="1:2">
      <c r="A11682" t="str">
        <f t="shared" si="182"/>
        <v>74195</v>
      </c>
      <c r="B11682" s="254" t="s">
        <v>12043</v>
      </c>
    </row>
    <row r="11683" spans="1:2">
      <c r="A11683" t="str">
        <f t="shared" si="182"/>
        <v>74196</v>
      </c>
      <c r="B11683" s="254" t="s">
        <v>12044</v>
      </c>
    </row>
    <row r="11684" spans="1:2">
      <c r="A11684" t="str">
        <f t="shared" si="182"/>
        <v>74197</v>
      </c>
      <c r="B11684" s="254" t="s">
        <v>12045</v>
      </c>
    </row>
    <row r="11685" spans="1:2">
      <c r="A11685" t="str">
        <f t="shared" si="182"/>
        <v>74198</v>
      </c>
      <c r="B11685" s="254" t="s">
        <v>12046</v>
      </c>
    </row>
    <row r="11686" spans="1:2">
      <c r="A11686" t="str">
        <f t="shared" si="182"/>
        <v>74199</v>
      </c>
      <c r="B11686" s="254" t="s">
        <v>12047</v>
      </c>
    </row>
    <row r="11687" spans="1:2">
      <c r="A11687" t="str">
        <f t="shared" si="182"/>
        <v>74200</v>
      </c>
      <c r="B11687" s="254" t="s">
        <v>12048</v>
      </c>
    </row>
    <row r="11688" spans="1:2">
      <c r="A11688" t="str">
        <f t="shared" si="182"/>
        <v>74201</v>
      </c>
      <c r="B11688" s="254" t="s">
        <v>12049</v>
      </c>
    </row>
    <row r="11689" spans="1:2">
      <c r="A11689" t="str">
        <f t="shared" si="182"/>
        <v>74202</v>
      </c>
      <c r="B11689" s="254" t="s">
        <v>12050</v>
      </c>
    </row>
    <row r="11690" spans="1:2">
      <c r="A11690" t="str">
        <f t="shared" si="182"/>
        <v>74203</v>
      </c>
      <c r="B11690" s="254" t="s">
        <v>12051</v>
      </c>
    </row>
    <row r="11691" spans="1:2">
      <c r="A11691" t="str">
        <f t="shared" si="182"/>
        <v>74204</v>
      </c>
      <c r="B11691" s="254" t="s">
        <v>12052</v>
      </c>
    </row>
    <row r="11692" spans="1:2">
      <c r="A11692" t="str">
        <f t="shared" si="182"/>
        <v>74205</v>
      </c>
      <c r="B11692" s="254" t="s">
        <v>12053</v>
      </c>
    </row>
    <row r="11693" spans="1:2">
      <c r="A11693" t="str">
        <f t="shared" si="182"/>
        <v>74206</v>
      </c>
      <c r="B11693" s="254" t="s">
        <v>12054</v>
      </c>
    </row>
    <row r="11694" spans="1:2">
      <c r="A11694" t="str">
        <f t="shared" si="182"/>
        <v>74207</v>
      </c>
      <c r="B11694" s="254" t="s">
        <v>12055</v>
      </c>
    </row>
    <row r="11695" spans="1:2">
      <c r="A11695" t="str">
        <f t="shared" si="182"/>
        <v>74208</v>
      </c>
      <c r="B11695" s="254" t="s">
        <v>12056</v>
      </c>
    </row>
    <row r="11696" spans="1:2">
      <c r="A11696" t="str">
        <f t="shared" si="182"/>
        <v>74209</v>
      </c>
      <c r="B11696" s="254" t="s">
        <v>12057</v>
      </c>
    </row>
    <row r="11697" spans="1:2">
      <c r="A11697" t="str">
        <f t="shared" si="182"/>
        <v>74211</v>
      </c>
      <c r="B11697" s="254" t="s">
        <v>12058</v>
      </c>
    </row>
    <row r="11698" spans="1:2">
      <c r="A11698" t="str">
        <f t="shared" si="182"/>
        <v>74213</v>
      </c>
      <c r="B11698" s="254" t="s">
        <v>12059</v>
      </c>
    </row>
    <row r="11699" spans="1:2">
      <c r="A11699" t="str">
        <f t="shared" si="182"/>
        <v>74214</v>
      </c>
      <c r="B11699" s="254" t="s">
        <v>12060</v>
      </c>
    </row>
    <row r="11700" spans="1:2">
      <c r="A11700" t="str">
        <f t="shared" si="182"/>
        <v>74215</v>
      </c>
      <c r="B11700" s="254" t="s">
        <v>12061</v>
      </c>
    </row>
    <row r="11701" spans="1:2">
      <c r="A11701" t="str">
        <f t="shared" si="182"/>
        <v>74216</v>
      </c>
      <c r="B11701" s="254" t="s">
        <v>12062</v>
      </c>
    </row>
    <row r="11702" spans="1:2">
      <c r="A11702" t="str">
        <f t="shared" si="182"/>
        <v>74217</v>
      </c>
      <c r="B11702" s="254" t="s">
        <v>12063</v>
      </c>
    </row>
    <row r="11703" spans="1:2">
      <c r="A11703" t="str">
        <f t="shared" si="182"/>
        <v>74218</v>
      </c>
      <c r="B11703" s="254" t="s">
        <v>12064</v>
      </c>
    </row>
    <row r="11704" spans="1:2">
      <c r="A11704" t="str">
        <f t="shared" si="182"/>
        <v>74219</v>
      </c>
      <c r="B11704" s="254" t="s">
        <v>12065</v>
      </c>
    </row>
    <row r="11705" spans="1:2">
      <c r="A11705" t="str">
        <f t="shared" si="182"/>
        <v>74221</v>
      </c>
      <c r="B11705" s="254" t="s">
        <v>12066</v>
      </c>
    </row>
    <row r="11706" spans="1:2">
      <c r="A11706" t="str">
        <f t="shared" si="182"/>
        <v>74222</v>
      </c>
      <c r="B11706" s="254" t="s">
        <v>12067</v>
      </c>
    </row>
    <row r="11707" spans="1:2">
      <c r="A11707" t="str">
        <f t="shared" si="182"/>
        <v>74223</v>
      </c>
      <c r="B11707" s="254" t="s">
        <v>12068</v>
      </c>
    </row>
    <row r="11708" spans="1:2">
      <c r="A11708" t="str">
        <f t="shared" si="182"/>
        <v>74224</v>
      </c>
      <c r="B11708" s="254" t="s">
        <v>12069</v>
      </c>
    </row>
    <row r="11709" spans="1:2">
      <c r="A11709" t="str">
        <f t="shared" si="182"/>
        <v>74225</v>
      </c>
      <c r="B11709" s="254" t="s">
        <v>12070</v>
      </c>
    </row>
    <row r="11710" spans="1:2">
      <c r="A11710" t="str">
        <f t="shared" si="182"/>
        <v>74226</v>
      </c>
      <c r="B11710" s="254" t="s">
        <v>12071</v>
      </c>
    </row>
    <row r="11711" spans="1:2">
      <c r="A11711" t="str">
        <f t="shared" si="182"/>
        <v>74227</v>
      </c>
      <c r="B11711" s="254" t="s">
        <v>12072</v>
      </c>
    </row>
    <row r="11712" spans="1:2">
      <c r="A11712" t="str">
        <f t="shared" si="182"/>
        <v>74228</v>
      </c>
      <c r="B11712" s="254" t="s">
        <v>12073</v>
      </c>
    </row>
    <row r="11713" spans="1:2">
      <c r="A11713" t="str">
        <f t="shared" si="182"/>
        <v>74229</v>
      </c>
      <c r="B11713" s="254" t="s">
        <v>12074</v>
      </c>
    </row>
    <row r="11714" spans="1:2">
      <c r="A11714" t="str">
        <f t="shared" si="182"/>
        <v>74230</v>
      </c>
      <c r="B11714" s="254" t="s">
        <v>12075</v>
      </c>
    </row>
    <row r="11715" spans="1:2">
      <c r="A11715" t="str">
        <f t="shared" ref="A11715:A11778" si="183">LEFT(B11715,5)</f>
        <v>74231</v>
      </c>
      <c r="B11715" s="254" t="s">
        <v>12076</v>
      </c>
    </row>
    <row r="11716" spans="1:2">
      <c r="A11716" t="str">
        <f t="shared" si="183"/>
        <v>74232</v>
      </c>
      <c r="B11716" s="254" t="s">
        <v>12077</v>
      </c>
    </row>
    <row r="11717" spans="1:2">
      <c r="A11717" t="str">
        <f t="shared" si="183"/>
        <v>74233</v>
      </c>
      <c r="B11717" s="254" t="s">
        <v>12078</v>
      </c>
    </row>
    <row r="11718" spans="1:2">
      <c r="A11718" t="str">
        <f t="shared" si="183"/>
        <v>74234</v>
      </c>
      <c r="B11718" s="254" t="s">
        <v>12079</v>
      </c>
    </row>
    <row r="11719" spans="1:2">
      <c r="A11719" t="str">
        <f t="shared" si="183"/>
        <v>74235</v>
      </c>
      <c r="B11719" s="254" t="s">
        <v>12080</v>
      </c>
    </row>
    <row r="11720" spans="1:2">
      <c r="A11720" t="str">
        <f t="shared" si="183"/>
        <v>74236</v>
      </c>
      <c r="B11720" s="254" t="s">
        <v>12081</v>
      </c>
    </row>
    <row r="11721" spans="1:2">
      <c r="A11721" t="str">
        <f t="shared" si="183"/>
        <v>74237</v>
      </c>
      <c r="B11721" s="254" t="s">
        <v>12082</v>
      </c>
    </row>
    <row r="11722" spans="1:2">
      <c r="A11722" t="str">
        <f t="shared" si="183"/>
        <v>74238</v>
      </c>
      <c r="B11722" s="254" t="s">
        <v>12083</v>
      </c>
    </row>
    <row r="11723" spans="1:2">
      <c r="A11723" t="str">
        <f t="shared" si="183"/>
        <v>74241</v>
      </c>
      <c r="B11723" s="254" t="s">
        <v>12084</v>
      </c>
    </row>
    <row r="11724" spans="1:2">
      <c r="A11724" t="str">
        <f t="shared" si="183"/>
        <v>74242</v>
      </c>
      <c r="B11724" s="254" t="s">
        <v>12085</v>
      </c>
    </row>
    <row r="11725" spans="1:2">
      <c r="A11725" t="str">
        <f t="shared" si="183"/>
        <v>74243</v>
      </c>
      <c r="B11725" s="254" t="s">
        <v>12086</v>
      </c>
    </row>
    <row r="11726" spans="1:2">
      <c r="A11726" t="str">
        <f t="shared" si="183"/>
        <v>74244</v>
      </c>
      <c r="B11726" s="254" t="s">
        <v>12087</v>
      </c>
    </row>
    <row r="11727" spans="1:2">
      <c r="A11727" t="str">
        <f t="shared" si="183"/>
        <v>74245</v>
      </c>
      <c r="B11727" s="254" t="s">
        <v>12088</v>
      </c>
    </row>
    <row r="11728" spans="1:2">
      <c r="A11728" t="str">
        <f t="shared" si="183"/>
        <v>74246</v>
      </c>
      <c r="B11728" s="254" t="s">
        <v>12089</v>
      </c>
    </row>
    <row r="11729" spans="1:2">
      <c r="A11729" t="str">
        <f t="shared" si="183"/>
        <v>74247</v>
      </c>
      <c r="B11729" s="254" t="s">
        <v>12090</v>
      </c>
    </row>
    <row r="11730" spans="1:2">
      <c r="A11730" t="str">
        <f t="shared" si="183"/>
        <v>74248</v>
      </c>
      <c r="B11730" s="254" t="s">
        <v>12091</v>
      </c>
    </row>
    <row r="11731" spans="1:2">
      <c r="A11731" t="str">
        <f t="shared" si="183"/>
        <v>74250</v>
      </c>
      <c r="B11731" s="254" t="s">
        <v>12092</v>
      </c>
    </row>
    <row r="11732" spans="1:2">
      <c r="A11732" t="str">
        <f t="shared" si="183"/>
        <v>74251</v>
      </c>
      <c r="B11732" s="254" t="s">
        <v>12093</v>
      </c>
    </row>
    <row r="11733" spans="1:2">
      <c r="A11733" t="str">
        <f t="shared" si="183"/>
        <v>74252</v>
      </c>
      <c r="B11733" s="254" t="s">
        <v>12094</v>
      </c>
    </row>
    <row r="11734" spans="1:2">
      <c r="A11734" t="str">
        <f t="shared" si="183"/>
        <v>74254</v>
      </c>
      <c r="B11734" s="254" t="s">
        <v>12095</v>
      </c>
    </row>
    <row r="11735" spans="1:2">
      <c r="A11735" t="str">
        <f t="shared" si="183"/>
        <v>74255</v>
      </c>
      <c r="B11735" s="254" t="s">
        <v>12096</v>
      </c>
    </row>
    <row r="11736" spans="1:2">
      <c r="A11736" t="str">
        <f t="shared" si="183"/>
        <v>74256</v>
      </c>
      <c r="B11736" s="254" t="s">
        <v>12097</v>
      </c>
    </row>
    <row r="11737" spans="1:2">
      <c r="A11737" t="str">
        <f t="shared" si="183"/>
        <v>74257</v>
      </c>
      <c r="B11737" s="254" t="s">
        <v>12098</v>
      </c>
    </row>
    <row r="11738" spans="1:2">
      <c r="A11738" t="str">
        <f t="shared" si="183"/>
        <v>74258</v>
      </c>
      <c r="B11738" s="254" t="s">
        <v>12099</v>
      </c>
    </row>
    <row r="11739" spans="1:2">
      <c r="A11739" t="str">
        <f t="shared" si="183"/>
        <v>74259</v>
      </c>
      <c r="B11739" s="254" t="s">
        <v>12100</v>
      </c>
    </row>
    <row r="11740" spans="1:2">
      <c r="A11740" t="str">
        <f t="shared" si="183"/>
        <v>74262</v>
      </c>
      <c r="B11740" s="254" t="s">
        <v>12101</v>
      </c>
    </row>
    <row r="11741" spans="1:2">
      <c r="A11741" t="str">
        <f t="shared" si="183"/>
        <v>74265</v>
      </c>
      <c r="B11741" s="254" t="s">
        <v>12102</v>
      </c>
    </row>
    <row r="11742" spans="1:2">
      <c r="A11742" t="str">
        <f t="shared" si="183"/>
        <v>74267</v>
      </c>
      <c r="B11742" s="254" t="s">
        <v>12103</v>
      </c>
    </row>
    <row r="11743" spans="1:2">
      <c r="A11743" t="str">
        <f t="shared" si="183"/>
        <v>74268</v>
      </c>
      <c r="B11743" s="254" t="s">
        <v>12104</v>
      </c>
    </row>
    <row r="11744" spans="1:2">
      <c r="A11744" t="str">
        <f t="shared" si="183"/>
        <v>74269</v>
      </c>
      <c r="B11744" s="254" t="s">
        <v>12105</v>
      </c>
    </row>
    <row r="11745" spans="1:2">
      <c r="A11745" t="str">
        <f t="shared" si="183"/>
        <v>74270</v>
      </c>
      <c r="B11745" s="254" t="s">
        <v>12106</v>
      </c>
    </row>
    <row r="11746" spans="1:2">
      <c r="A11746" t="str">
        <f t="shared" si="183"/>
        <v>74271</v>
      </c>
      <c r="B11746" s="254" t="s">
        <v>12107</v>
      </c>
    </row>
    <row r="11747" spans="1:2">
      <c r="A11747" t="str">
        <f t="shared" si="183"/>
        <v>74272</v>
      </c>
      <c r="B11747" s="254" t="s">
        <v>12108</v>
      </c>
    </row>
    <row r="11748" spans="1:2">
      <c r="A11748" t="str">
        <f t="shared" si="183"/>
        <v>74273</v>
      </c>
      <c r="B11748" s="254" t="s">
        <v>12109</v>
      </c>
    </row>
    <row r="11749" spans="1:2">
      <c r="A11749" t="str">
        <f t="shared" si="183"/>
        <v>74274</v>
      </c>
      <c r="B11749" s="254" t="s">
        <v>12110</v>
      </c>
    </row>
    <row r="11750" spans="1:2">
      <c r="A11750" t="str">
        <f t="shared" si="183"/>
        <v>74277</v>
      </c>
      <c r="B11750" s="254" t="s">
        <v>12111</v>
      </c>
    </row>
    <row r="11751" spans="1:2">
      <c r="A11751" t="str">
        <f t="shared" si="183"/>
        <v>74278</v>
      </c>
      <c r="B11751" s="254" t="s">
        <v>12112</v>
      </c>
    </row>
    <row r="11752" spans="1:2">
      <c r="A11752" t="str">
        <f t="shared" si="183"/>
        <v>74283</v>
      </c>
      <c r="B11752" s="254" t="s">
        <v>12113</v>
      </c>
    </row>
    <row r="11753" spans="1:2">
      <c r="A11753" t="str">
        <f t="shared" si="183"/>
        <v>74284</v>
      </c>
      <c r="B11753" s="254" t="s">
        <v>12114</v>
      </c>
    </row>
    <row r="11754" spans="1:2">
      <c r="A11754" t="str">
        <f t="shared" si="183"/>
        <v>74288</v>
      </c>
      <c r="B11754" s="254" t="s">
        <v>12115</v>
      </c>
    </row>
    <row r="11755" spans="1:2">
      <c r="A11755" t="str">
        <f t="shared" si="183"/>
        <v>74289</v>
      </c>
      <c r="B11755" s="254" t="s">
        <v>12116</v>
      </c>
    </row>
    <row r="11756" spans="1:2">
      <c r="A11756" t="str">
        <f t="shared" si="183"/>
        <v>74290</v>
      </c>
      <c r="B11756" s="254" t="s">
        <v>12117</v>
      </c>
    </row>
    <row r="11757" spans="1:2">
      <c r="A11757" t="str">
        <f t="shared" si="183"/>
        <v>74291</v>
      </c>
      <c r="B11757" s="254" t="s">
        <v>12118</v>
      </c>
    </row>
    <row r="11758" spans="1:2">
      <c r="A11758" t="str">
        <f t="shared" si="183"/>
        <v>74292</v>
      </c>
      <c r="B11758" s="254" t="s">
        <v>12119</v>
      </c>
    </row>
    <row r="11759" spans="1:2">
      <c r="A11759" t="str">
        <f t="shared" si="183"/>
        <v>74294</v>
      </c>
      <c r="B11759" s="254" t="s">
        <v>12120</v>
      </c>
    </row>
    <row r="11760" spans="1:2">
      <c r="A11760" t="str">
        <f t="shared" si="183"/>
        <v>74295</v>
      </c>
      <c r="B11760" s="254" t="s">
        <v>12121</v>
      </c>
    </row>
    <row r="11761" spans="1:2">
      <c r="A11761" t="str">
        <f t="shared" si="183"/>
        <v>74296</v>
      </c>
      <c r="B11761" s="254" t="s">
        <v>12122</v>
      </c>
    </row>
    <row r="11762" spans="1:2">
      <c r="A11762" t="str">
        <f t="shared" si="183"/>
        <v>74298</v>
      </c>
      <c r="B11762" s="254" t="s">
        <v>12123</v>
      </c>
    </row>
    <row r="11763" spans="1:2">
      <c r="A11763" t="str">
        <f t="shared" si="183"/>
        <v>74299</v>
      </c>
      <c r="B11763" s="254" t="s">
        <v>12124</v>
      </c>
    </row>
    <row r="11764" spans="1:2">
      <c r="A11764" t="str">
        <f t="shared" si="183"/>
        <v>74303</v>
      </c>
      <c r="B11764" s="254" t="s">
        <v>12125</v>
      </c>
    </row>
    <row r="11765" spans="1:2">
      <c r="A11765" t="str">
        <f t="shared" si="183"/>
        <v>74304</v>
      </c>
      <c r="B11765" s="254" t="s">
        <v>12126</v>
      </c>
    </row>
    <row r="11766" spans="1:2">
      <c r="A11766" t="str">
        <f t="shared" si="183"/>
        <v>74305</v>
      </c>
      <c r="B11766" s="254" t="s">
        <v>12127</v>
      </c>
    </row>
    <row r="11767" spans="1:2">
      <c r="A11767" t="str">
        <f t="shared" si="183"/>
        <v>74306</v>
      </c>
      <c r="B11767" s="254" t="s">
        <v>12128</v>
      </c>
    </row>
    <row r="11768" spans="1:2">
      <c r="A11768" t="str">
        <f t="shared" si="183"/>
        <v>74307</v>
      </c>
      <c r="B11768" s="254" t="s">
        <v>12129</v>
      </c>
    </row>
    <row r="11769" spans="1:2">
      <c r="A11769" t="str">
        <f t="shared" si="183"/>
        <v>74308</v>
      </c>
      <c r="B11769" s="254" t="s">
        <v>12130</v>
      </c>
    </row>
    <row r="11770" spans="1:2">
      <c r="A11770" t="str">
        <f t="shared" si="183"/>
        <v>74309</v>
      </c>
      <c r="B11770" s="254" t="s">
        <v>12131</v>
      </c>
    </row>
    <row r="11771" spans="1:2">
      <c r="A11771" t="str">
        <f t="shared" si="183"/>
        <v>74311</v>
      </c>
      <c r="B11771" s="254" t="s">
        <v>12132</v>
      </c>
    </row>
    <row r="11772" spans="1:2">
      <c r="A11772" t="str">
        <f t="shared" si="183"/>
        <v>74312</v>
      </c>
      <c r="B11772" s="254" t="s">
        <v>12133</v>
      </c>
    </row>
    <row r="11773" spans="1:2">
      <c r="A11773" t="str">
        <f t="shared" si="183"/>
        <v>74313</v>
      </c>
      <c r="B11773" s="254" t="s">
        <v>12134</v>
      </c>
    </row>
    <row r="11774" spans="1:2">
      <c r="A11774" t="str">
        <f t="shared" si="183"/>
        <v>74314</v>
      </c>
      <c r="B11774" s="254" t="s">
        <v>12135</v>
      </c>
    </row>
    <row r="11775" spans="1:2">
      <c r="A11775" t="str">
        <f t="shared" si="183"/>
        <v>74315</v>
      </c>
      <c r="B11775" s="254" t="s">
        <v>12136</v>
      </c>
    </row>
    <row r="11776" spans="1:2">
      <c r="A11776" t="str">
        <f t="shared" si="183"/>
        <v>74316</v>
      </c>
      <c r="B11776" s="254" t="s">
        <v>12137</v>
      </c>
    </row>
    <row r="11777" spans="1:2">
      <c r="A11777" t="str">
        <f t="shared" si="183"/>
        <v>74317</v>
      </c>
      <c r="B11777" s="254" t="s">
        <v>12138</v>
      </c>
    </row>
    <row r="11778" spans="1:2">
      <c r="A11778" t="str">
        <f t="shared" si="183"/>
        <v>74318</v>
      </c>
      <c r="B11778" s="254" t="s">
        <v>12139</v>
      </c>
    </row>
    <row r="11779" spans="1:2">
      <c r="A11779" t="str">
        <f t="shared" ref="A11779:A11842" si="184">LEFT(B11779,5)</f>
        <v>74320</v>
      </c>
      <c r="B11779" s="254" t="s">
        <v>12140</v>
      </c>
    </row>
    <row r="11780" spans="1:2">
      <c r="A11780" t="str">
        <f t="shared" si="184"/>
        <v>74321</v>
      </c>
      <c r="B11780" s="254" t="s">
        <v>12141</v>
      </c>
    </row>
    <row r="11781" spans="1:2">
      <c r="A11781" t="str">
        <f t="shared" si="184"/>
        <v>74323</v>
      </c>
      <c r="B11781" s="254" t="s">
        <v>12142</v>
      </c>
    </row>
    <row r="11782" spans="1:2">
      <c r="A11782" t="str">
        <f t="shared" si="184"/>
        <v>74324</v>
      </c>
      <c r="B11782" s="254" t="s">
        <v>12143</v>
      </c>
    </row>
    <row r="11783" spans="1:2">
      <c r="A11783" t="str">
        <f t="shared" si="184"/>
        <v>74325</v>
      </c>
      <c r="B11783" s="254" t="s">
        <v>12144</v>
      </c>
    </row>
    <row r="11784" spans="1:2">
      <c r="A11784" t="str">
        <f t="shared" si="184"/>
        <v>74326</v>
      </c>
      <c r="B11784" s="254" t="s">
        <v>12145</v>
      </c>
    </row>
    <row r="11785" spans="1:2">
      <c r="A11785" t="str">
        <f t="shared" si="184"/>
        <v>74327</v>
      </c>
      <c r="B11785" s="254" t="s">
        <v>12146</v>
      </c>
    </row>
    <row r="11786" spans="1:2">
      <c r="A11786" t="str">
        <f t="shared" si="184"/>
        <v>74328</v>
      </c>
      <c r="B11786" s="254" t="s">
        <v>12147</v>
      </c>
    </row>
    <row r="11787" spans="1:2">
      <c r="A11787" t="str">
        <f t="shared" si="184"/>
        <v>74329</v>
      </c>
      <c r="B11787" s="254" t="s">
        <v>12148</v>
      </c>
    </row>
    <row r="11788" spans="1:2">
      <c r="A11788" t="str">
        <f t="shared" si="184"/>
        <v>74330</v>
      </c>
      <c r="B11788" s="254" t="s">
        <v>12149</v>
      </c>
    </row>
    <row r="11789" spans="1:2">
      <c r="A11789" t="str">
        <f t="shared" si="184"/>
        <v>74331</v>
      </c>
      <c r="B11789" s="254" t="s">
        <v>12150</v>
      </c>
    </row>
    <row r="11790" spans="1:2">
      <c r="A11790" t="str">
        <f t="shared" si="184"/>
        <v>74332</v>
      </c>
      <c r="B11790" s="254" t="s">
        <v>12151</v>
      </c>
    </row>
    <row r="11791" spans="1:2">
      <c r="A11791" t="str">
        <f t="shared" si="184"/>
        <v>74333</v>
      </c>
      <c r="B11791" s="254" t="s">
        <v>12152</v>
      </c>
    </row>
    <row r="11792" spans="1:2">
      <c r="A11792" t="str">
        <f t="shared" si="184"/>
        <v>74334</v>
      </c>
      <c r="B11792" s="254" t="s">
        <v>12153</v>
      </c>
    </row>
    <row r="11793" spans="1:2">
      <c r="A11793" t="str">
        <f t="shared" si="184"/>
        <v>74335</v>
      </c>
      <c r="B11793" s="254" t="s">
        <v>12154</v>
      </c>
    </row>
    <row r="11794" spans="1:2">
      <c r="A11794" t="str">
        <f t="shared" si="184"/>
        <v>74336</v>
      </c>
      <c r="B11794" s="254" t="s">
        <v>12155</v>
      </c>
    </row>
    <row r="11795" spans="1:2">
      <c r="A11795" t="str">
        <f t="shared" si="184"/>
        <v>74337</v>
      </c>
      <c r="B11795" s="254" t="s">
        <v>12156</v>
      </c>
    </row>
    <row r="11796" spans="1:2">
      <c r="A11796" t="str">
        <f t="shared" si="184"/>
        <v>74338</v>
      </c>
      <c r="B11796" s="254" t="s">
        <v>12157</v>
      </c>
    </row>
    <row r="11797" spans="1:2">
      <c r="A11797" t="str">
        <f t="shared" si="184"/>
        <v>74339</v>
      </c>
      <c r="B11797" s="254" t="s">
        <v>12158</v>
      </c>
    </row>
    <row r="11798" spans="1:2">
      <c r="A11798" t="str">
        <f t="shared" si="184"/>
        <v>74340</v>
      </c>
      <c r="B11798" s="254" t="s">
        <v>12159</v>
      </c>
    </row>
    <row r="11799" spans="1:2">
      <c r="A11799" t="str">
        <f t="shared" si="184"/>
        <v>74341</v>
      </c>
      <c r="B11799" s="254" t="s">
        <v>12160</v>
      </c>
    </row>
    <row r="11800" spans="1:2">
      <c r="A11800" t="str">
        <f t="shared" si="184"/>
        <v>74342</v>
      </c>
      <c r="B11800" s="254" t="s">
        <v>12161</v>
      </c>
    </row>
    <row r="11801" spans="1:2">
      <c r="A11801" t="str">
        <f t="shared" si="184"/>
        <v>74343</v>
      </c>
      <c r="B11801" s="254" t="s">
        <v>12162</v>
      </c>
    </row>
    <row r="11802" spans="1:2">
      <c r="A11802" t="str">
        <f t="shared" si="184"/>
        <v>74344</v>
      </c>
      <c r="B11802" s="254" t="s">
        <v>12163</v>
      </c>
    </row>
    <row r="11803" spans="1:2">
      <c r="A11803" t="str">
        <f t="shared" si="184"/>
        <v>74345</v>
      </c>
      <c r="B11803" s="254" t="s">
        <v>12164</v>
      </c>
    </row>
    <row r="11804" spans="1:2">
      <c r="A11804" t="str">
        <f t="shared" si="184"/>
        <v>74346</v>
      </c>
      <c r="B11804" s="254" t="s">
        <v>12165</v>
      </c>
    </row>
    <row r="11805" spans="1:2">
      <c r="A11805" t="str">
        <f t="shared" si="184"/>
        <v>74347</v>
      </c>
      <c r="B11805" s="254" t="s">
        <v>12166</v>
      </c>
    </row>
    <row r="11806" spans="1:2">
      <c r="A11806" t="str">
        <f t="shared" si="184"/>
        <v>74349</v>
      </c>
      <c r="B11806" s="254" t="s">
        <v>12167</v>
      </c>
    </row>
    <row r="11807" spans="1:2">
      <c r="A11807" t="str">
        <f t="shared" si="184"/>
        <v>74350</v>
      </c>
      <c r="B11807" s="254" t="s">
        <v>12168</v>
      </c>
    </row>
    <row r="11808" spans="1:2">
      <c r="A11808" t="str">
        <f t="shared" si="184"/>
        <v>74351</v>
      </c>
      <c r="B11808" s="254" t="s">
        <v>12169</v>
      </c>
    </row>
    <row r="11809" spans="1:2">
      <c r="A11809" t="str">
        <f t="shared" si="184"/>
        <v>74352</v>
      </c>
      <c r="B11809" s="254" t="s">
        <v>12170</v>
      </c>
    </row>
    <row r="11810" spans="1:2">
      <c r="A11810" t="str">
        <f t="shared" si="184"/>
        <v>74354</v>
      </c>
      <c r="B11810" s="254" t="s">
        <v>12171</v>
      </c>
    </row>
    <row r="11811" spans="1:2">
      <c r="A11811" t="str">
        <f t="shared" si="184"/>
        <v>74355</v>
      </c>
      <c r="B11811" s="254" t="s">
        <v>12172</v>
      </c>
    </row>
    <row r="11812" spans="1:2">
      <c r="A11812" t="str">
        <f t="shared" si="184"/>
        <v>74356</v>
      </c>
      <c r="B11812" s="254" t="s">
        <v>12173</v>
      </c>
    </row>
    <row r="11813" spans="1:2">
      <c r="A11813" t="str">
        <f t="shared" si="184"/>
        <v>74357</v>
      </c>
      <c r="B11813" s="254" t="s">
        <v>12174</v>
      </c>
    </row>
    <row r="11814" spans="1:2">
      <c r="A11814" t="str">
        <f t="shared" si="184"/>
        <v>74358</v>
      </c>
      <c r="B11814" s="254" t="s">
        <v>12175</v>
      </c>
    </row>
    <row r="11815" spans="1:2">
      <c r="A11815" t="str">
        <f t="shared" si="184"/>
        <v>74359</v>
      </c>
      <c r="B11815" s="254" t="s">
        <v>12176</v>
      </c>
    </row>
    <row r="11816" spans="1:2">
      <c r="A11816" t="str">
        <f t="shared" si="184"/>
        <v>74361</v>
      </c>
      <c r="B11816" s="254" t="s">
        <v>12177</v>
      </c>
    </row>
    <row r="11817" spans="1:2">
      <c r="A11817" t="str">
        <f t="shared" si="184"/>
        <v>74362</v>
      </c>
      <c r="B11817" s="254" t="s">
        <v>12178</v>
      </c>
    </row>
    <row r="11818" spans="1:2">
      <c r="A11818" t="str">
        <f t="shared" si="184"/>
        <v>74363</v>
      </c>
      <c r="B11818" s="254" t="s">
        <v>12179</v>
      </c>
    </row>
    <row r="11819" spans="1:2">
      <c r="A11819" t="str">
        <f t="shared" si="184"/>
        <v>74365</v>
      </c>
      <c r="B11819" s="254" t="s">
        <v>12180</v>
      </c>
    </row>
    <row r="11820" spans="1:2">
      <c r="A11820" t="str">
        <f t="shared" si="184"/>
        <v>74366</v>
      </c>
      <c r="B11820" s="254" t="s">
        <v>12181</v>
      </c>
    </row>
    <row r="11821" spans="1:2">
      <c r="A11821" t="str">
        <f t="shared" si="184"/>
        <v>74367</v>
      </c>
      <c r="B11821" s="254" t="s">
        <v>12182</v>
      </c>
    </row>
    <row r="11822" spans="1:2">
      <c r="A11822" t="str">
        <f t="shared" si="184"/>
        <v>74369</v>
      </c>
      <c r="B11822" s="254" t="s">
        <v>12183</v>
      </c>
    </row>
    <row r="11823" spans="1:2">
      <c r="A11823" t="str">
        <f t="shared" si="184"/>
        <v>74370</v>
      </c>
      <c r="B11823" s="254" t="s">
        <v>12184</v>
      </c>
    </row>
    <row r="11824" spans="1:2">
      <c r="A11824" t="str">
        <f t="shared" si="184"/>
        <v>74371</v>
      </c>
      <c r="B11824" s="254" t="s">
        <v>12185</v>
      </c>
    </row>
    <row r="11825" spans="1:2">
      <c r="A11825" t="str">
        <f t="shared" si="184"/>
        <v>74372</v>
      </c>
      <c r="B11825" s="254" t="s">
        <v>12186</v>
      </c>
    </row>
    <row r="11826" spans="1:2">
      <c r="A11826" t="str">
        <f t="shared" si="184"/>
        <v>74373</v>
      </c>
      <c r="B11826" s="254" t="s">
        <v>12187</v>
      </c>
    </row>
    <row r="11827" spans="1:2">
      <c r="A11827" t="str">
        <f t="shared" si="184"/>
        <v>74374</v>
      </c>
      <c r="B11827" s="254" t="s">
        <v>12188</v>
      </c>
    </row>
    <row r="11828" spans="1:2">
      <c r="A11828" t="str">
        <f t="shared" si="184"/>
        <v>74375</v>
      </c>
      <c r="B11828" s="254" t="s">
        <v>12189</v>
      </c>
    </row>
    <row r="11829" spans="1:2">
      <c r="A11829" t="str">
        <f t="shared" si="184"/>
        <v>74376</v>
      </c>
      <c r="B11829" s="254" t="s">
        <v>12190</v>
      </c>
    </row>
    <row r="11830" spans="1:2">
      <c r="A11830" t="str">
        <f t="shared" si="184"/>
        <v>74378</v>
      </c>
      <c r="B11830" s="254" t="s">
        <v>12191</v>
      </c>
    </row>
    <row r="11831" spans="1:2">
      <c r="A11831" t="str">
        <f t="shared" si="184"/>
        <v>74379</v>
      </c>
      <c r="B11831" s="254" t="s">
        <v>12192</v>
      </c>
    </row>
    <row r="11832" spans="1:2">
      <c r="A11832" t="str">
        <f t="shared" si="184"/>
        <v>74380</v>
      </c>
      <c r="B11832" s="254" t="s">
        <v>12193</v>
      </c>
    </row>
    <row r="11833" spans="1:2">
      <c r="A11833" t="str">
        <f t="shared" si="184"/>
        <v>74381</v>
      </c>
      <c r="B11833" s="254" t="s">
        <v>12194</v>
      </c>
    </row>
    <row r="11834" spans="1:2">
      <c r="A11834" t="str">
        <f t="shared" si="184"/>
        <v>74382</v>
      </c>
      <c r="B11834" s="254" t="s">
        <v>12195</v>
      </c>
    </row>
    <row r="11835" spans="1:2">
      <c r="A11835" t="str">
        <f t="shared" si="184"/>
        <v>74383</v>
      </c>
      <c r="B11835" s="254" t="s">
        <v>12196</v>
      </c>
    </row>
    <row r="11836" spans="1:2">
      <c r="A11836" t="str">
        <f t="shared" si="184"/>
        <v>74384</v>
      </c>
      <c r="B11836" s="254" t="s">
        <v>12197</v>
      </c>
    </row>
    <row r="11837" spans="1:2">
      <c r="A11837" t="str">
        <f t="shared" si="184"/>
        <v>74386</v>
      </c>
      <c r="B11837" s="254" t="s">
        <v>12198</v>
      </c>
    </row>
    <row r="11838" spans="1:2">
      <c r="A11838" t="str">
        <f t="shared" si="184"/>
        <v>74387</v>
      </c>
      <c r="B11838" s="254" t="s">
        <v>12199</v>
      </c>
    </row>
    <row r="11839" spans="1:2">
      <c r="A11839" t="str">
        <f t="shared" si="184"/>
        <v>74388</v>
      </c>
      <c r="B11839" s="254" t="s">
        <v>12200</v>
      </c>
    </row>
    <row r="11840" spans="1:2">
      <c r="A11840" t="str">
        <f t="shared" si="184"/>
        <v>74389</v>
      </c>
      <c r="B11840" s="254" t="s">
        <v>12201</v>
      </c>
    </row>
    <row r="11841" spans="1:2">
      <c r="A11841" t="str">
        <f t="shared" si="184"/>
        <v>74392</v>
      </c>
      <c r="B11841" s="254" t="s">
        <v>12202</v>
      </c>
    </row>
    <row r="11842" spans="1:2">
      <c r="A11842" t="str">
        <f t="shared" si="184"/>
        <v>74393</v>
      </c>
      <c r="B11842" s="254" t="s">
        <v>12203</v>
      </c>
    </row>
    <row r="11843" spans="1:2">
      <c r="A11843" t="str">
        <f t="shared" ref="A11843:A11906" si="185">LEFT(B11843,5)</f>
        <v>74394</v>
      </c>
      <c r="B11843" s="254" t="s">
        <v>12204</v>
      </c>
    </row>
    <row r="11844" spans="1:2">
      <c r="A11844" t="str">
        <f t="shared" si="185"/>
        <v>74395</v>
      </c>
      <c r="B11844" s="254" t="s">
        <v>12205</v>
      </c>
    </row>
    <row r="11845" spans="1:2">
      <c r="A11845" t="str">
        <f t="shared" si="185"/>
        <v>74396</v>
      </c>
      <c r="B11845" s="254" t="s">
        <v>12206</v>
      </c>
    </row>
    <row r="11846" spans="1:2">
      <c r="A11846" t="str">
        <f t="shared" si="185"/>
        <v>74397</v>
      </c>
      <c r="B11846" s="254" t="s">
        <v>12207</v>
      </c>
    </row>
    <row r="11847" spans="1:2">
      <c r="A11847" t="str">
        <f t="shared" si="185"/>
        <v>74398</v>
      </c>
      <c r="B11847" s="254" t="s">
        <v>12208</v>
      </c>
    </row>
    <row r="11848" spans="1:2">
      <c r="A11848" t="str">
        <f t="shared" si="185"/>
        <v>74399</v>
      </c>
      <c r="B11848" s="254" t="s">
        <v>12209</v>
      </c>
    </row>
    <row r="11849" spans="1:2">
      <c r="A11849" t="str">
        <f t="shared" si="185"/>
        <v>74400</v>
      </c>
      <c r="B11849" s="254" t="s">
        <v>12210</v>
      </c>
    </row>
    <row r="11850" spans="1:2">
      <c r="A11850" t="str">
        <f t="shared" si="185"/>
        <v>74401</v>
      </c>
      <c r="B11850" s="254" t="s">
        <v>12211</v>
      </c>
    </row>
    <row r="11851" spans="1:2">
      <c r="A11851" t="str">
        <f t="shared" si="185"/>
        <v>74402</v>
      </c>
      <c r="B11851" s="254" t="s">
        <v>12212</v>
      </c>
    </row>
    <row r="11852" spans="1:2">
      <c r="A11852" t="str">
        <f t="shared" si="185"/>
        <v>74403</v>
      </c>
      <c r="B11852" s="254" t="s">
        <v>12213</v>
      </c>
    </row>
    <row r="11853" spans="1:2">
      <c r="A11853" t="str">
        <f t="shared" si="185"/>
        <v>74404</v>
      </c>
      <c r="B11853" s="254" t="s">
        <v>12214</v>
      </c>
    </row>
    <row r="11854" spans="1:2">
      <c r="A11854" t="str">
        <f t="shared" si="185"/>
        <v>74405</v>
      </c>
      <c r="B11854" s="254" t="s">
        <v>12215</v>
      </c>
    </row>
    <row r="11855" spans="1:2">
      <c r="A11855" t="str">
        <f t="shared" si="185"/>
        <v>74406</v>
      </c>
      <c r="B11855" s="254" t="s">
        <v>12216</v>
      </c>
    </row>
    <row r="11856" spans="1:2">
      <c r="A11856" t="str">
        <f t="shared" si="185"/>
        <v>74407</v>
      </c>
      <c r="B11856" s="254" t="s">
        <v>12217</v>
      </c>
    </row>
    <row r="11857" spans="1:2">
      <c r="A11857" t="str">
        <f t="shared" si="185"/>
        <v>74408</v>
      </c>
      <c r="B11857" s="254" t="s">
        <v>12218</v>
      </c>
    </row>
    <row r="11858" spans="1:2">
      <c r="A11858" t="str">
        <f t="shared" si="185"/>
        <v>74409</v>
      </c>
      <c r="B11858" s="254" t="s">
        <v>12219</v>
      </c>
    </row>
    <row r="11859" spans="1:2">
      <c r="A11859" t="str">
        <f t="shared" si="185"/>
        <v>74410</v>
      </c>
      <c r="B11859" s="254" t="s">
        <v>12220</v>
      </c>
    </row>
    <row r="11860" spans="1:2">
      <c r="A11860" t="str">
        <f t="shared" si="185"/>
        <v>74411</v>
      </c>
      <c r="B11860" s="254" t="s">
        <v>12221</v>
      </c>
    </row>
    <row r="11861" spans="1:2">
      <c r="A11861" t="str">
        <f t="shared" si="185"/>
        <v>74412</v>
      </c>
      <c r="B11861" s="254" t="s">
        <v>12222</v>
      </c>
    </row>
    <row r="11862" spans="1:2">
      <c r="A11862" t="str">
        <f t="shared" si="185"/>
        <v>74413</v>
      </c>
      <c r="B11862" s="254" t="s">
        <v>12223</v>
      </c>
    </row>
    <row r="11863" spans="1:2">
      <c r="A11863" t="str">
        <f t="shared" si="185"/>
        <v>74414</v>
      </c>
      <c r="B11863" s="254" t="s">
        <v>12224</v>
      </c>
    </row>
    <row r="11864" spans="1:2">
      <c r="A11864" t="str">
        <f t="shared" si="185"/>
        <v>74415</v>
      </c>
      <c r="B11864" s="254" t="s">
        <v>12225</v>
      </c>
    </row>
    <row r="11865" spans="1:2">
      <c r="A11865" t="str">
        <f t="shared" si="185"/>
        <v>74416</v>
      </c>
      <c r="B11865" s="254" t="s">
        <v>12226</v>
      </c>
    </row>
    <row r="11866" spans="1:2">
      <c r="A11866" t="str">
        <f t="shared" si="185"/>
        <v>74417</v>
      </c>
      <c r="B11866" s="254" t="s">
        <v>12227</v>
      </c>
    </row>
    <row r="11867" spans="1:2">
      <c r="A11867" t="str">
        <f t="shared" si="185"/>
        <v>74418</v>
      </c>
      <c r="B11867" s="254" t="s">
        <v>12228</v>
      </c>
    </row>
    <row r="11868" spans="1:2">
      <c r="A11868" t="str">
        <f t="shared" si="185"/>
        <v>74419</v>
      </c>
      <c r="B11868" s="254" t="s">
        <v>12229</v>
      </c>
    </row>
    <row r="11869" spans="1:2">
      <c r="A11869" t="str">
        <f t="shared" si="185"/>
        <v>74420</v>
      </c>
      <c r="B11869" s="254" t="s">
        <v>12230</v>
      </c>
    </row>
    <row r="11870" spans="1:2">
      <c r="A11870" t="str">
        <f t="shared" si="185"/>
        <v>74421</v>
      </c>
      <c r="B11870" s="254" t="s">
        <v>12231</v>
      </c>
    </row>
    <row r="11871" spans="1:2">
      <c r="A11871" t="str">
        <f t="shared" si="185"/>
        <v>74423</v>
      </c>
      <c r="B11871" s="254" t="s">
        <v>12232</v>
      </c>
    </row>
    <row r="11872" spans="1:2">
      <c r="A11872" t="str">
        <f t="shared" si="185"/>
        <v>74424</v>
      </c>
      <c r="B11872" s="254" t="s">
        <v>12233</v>
      </c>
    </row>
    <row r="11873" spans="1:2">
      <c r="A11873" t="str">
        <f t="shared" si="185"/>
        <v>74425</v>
      </c>
      <c r="B11873" s="254" t="s">
        <v>12234</v>
      </c>
    </row>
    <row r="11874" spans="1:2">
      <c r="A11874" t="str">
        <f t="shared" si="185"/>
        <v>74426</v>
      </c>
      <c r="B11874" s="254" t="s">
        <v>12235</v>
      </c>
    </row>
    <row r="11875" spans="1:2">
      <c r="A11875" t="str">
        <f t="shared" si="185"/>
        <v>74427</v>
      </c>
      <c r="B11875" s="254" t="s">
        <v>12236</v>
      </c>
    </row>
    <row r="11876" spans="1:2">
      <c r="A11876" t="str">
        <f t="shared" si="185"/>
        <v>74428</v>
      </c>
      <c r="B11876" s="254" t="s">
        <v>12237</v>
      </c>
    </row>
    <row r="11877" spans="1:2">
      <c r="A11877" t="str">
        <f t="shared" si="185"/>
        <v>74429</v>
      </c>
      <c r="B11877" s="254" t="s">
        <v>12238</v>
      </c>
    </row>
    <row r="11878" spans="1:2">
      <c r="A11878" t="str">
        <f t="shared" si="185"/>
        <v>74430</v>
      </c>
      <c r="B11878" s="254" t="s">
        <v>12239</v>
      </c>
    </row>
    <row r="11879" spans="1:2">
      <c r="A11879" t="str">
        <f t="shared" si="185"/>
        <v>74431</v>
      </c>
      <c r="B11879" s="254" t="s">
        <v>12240</v>
      </c>
    </row>
    <row r="11880" spans="1:2">
      <c r="A11880" t="str">
        <f t="shared" si="185"/>
        <v>74432</v>
      </c>
      <c r="B11880" s="254" t="s">
        <v>12241</v>
      </c>
    </row>
    <row r="11881" spans="1:2">
      <c r="A11881" t="str">
        <f t="shared" si="185"/>
        <v>74433</v>
      </c>
      <c r="B11881" s="254" t="s">
        <v>12242</v>
      </c>
    </row>
    <row r="11882" spans="1:2">
      <c r="A11882" t="str">
        <f t="shared" si="185"/>
        <v>74434</v>
      </c>
      <c r="B11882" s="254" t="s">
        <v>12243</v>
      </c>
    </row>
    <row r="11883" spans="1:2">
      <c r="A11883" t="str">
        <f t="shared" si="185"/>
        <v>74435</v>
      </c>
      <c r="B11883" s="254" t="s">
        <v>12244</v>
      </c>
    </row>
    <row r="11884" spans="1:2">
      <c r="A11884" t="str">
        <f t="shared" si="185"/>
        <v>74437</v>
      </c>
      <c r="B11884" s="254" t="s">
        <v>12245</v>
      </c>
    </row>
    <row r="11885" spans="1:2">
      <c r="A11885" t="str">
        <f t="shared" si="185"/>
        <v>74438</v>
      </c>
      <c r="B11885" s="254" t="s">
        <v>12246</v>
      </c>
    </row>
    <row r="11886" spans="1:2">
      <c r="A11886" t="str">
        <f t="shared" si="185"/>
        <v>74439</v>
      </c>
      <c r="B11886" s="254" t="s">
        <v>12247</v>
      </c>
    </row>
    <row r="11887" spans="1:2">
      <c r="A11887" t="str">
        <f t="shared" si="185"/>
        <v>74440</v>
      </c>
      <c r="B11887" s="254" t="s">
        <v>12248</v>
      </c>
    </row>
    <row r="11888" spans="1:2">
      <c r="A11888" t="str">
        <f t="shared" si="185"/>
        <v>74443</v>
      </c>
      <c r="B11888" s="254" t="s">
        <v>12249</v>
      </c>
    </row>
    <row r="11889" spans="1:2">
      <c r="A11889" t="str">
        <f t="shared" si="185"/>
        <v>74444</v>
      </c>
      <c r="B11889" s="254" t="s">
        <v>12250</v>
      </c>
    </row>
    <row r="11890" spans="1:2">
      <c r="A11890" t="str">
        <f t="shared" si="185"/>
        <v>74445</v>
      </c>
      <c r="B11890" s="254" t="s">
        <v>12251</v>
      </c>
    </row>
    <row r="11891" spans="1:2">
      <c r="A11891" t="str">
        <f t="shared" si="185"/>
        <v>74446</v>
      </c>
      <c r="B11891" s="254" t="s">
        <v>12252</v>
      </c>
    </row>
    <row r="11892" spans="1:2">
      <c r="A11892" t="str">
        <f t="shared" si="185"/>
        <v>74447</v>
      </c>
      <c r="B11892" s="254" t="s">
        <v>12253</v>
      </c>
    </row>
    <row r="11893" spans="1:2">
      <c r="A11893" t="str">
        <f t="shared" si="185"/>
        <v>74448</v>
      </c>
      <c r="B11893" s="254" t="s">
        <v>12254</v>
      </c>
    </row>
    <row r="11894" spans="1:2">
      <c r="A11894" t="str">
        <f t="shared" si="185"/>
        <v>74449</v>
      </c>
      <c r="B11894" s="254" t="s">
        <v>12255</v>
      </c>
    </row>
    <row r="11895" spans="1:2">
      <c r="A11895" t="str">
        <f t="shared" si="185"/>
        <v>74450</v>
      </c>
      <c r="B11895" s="254" t="s">
        <v>12256</v>
      </c>
    </row>
    <row r="11896" spans="1:2">
      <c r="A11896" t="str">
        <f t="shared" si="185"/>
        <v>74454</v>
      </c>
      <c r="B11896" s="254" t="s">
        <v>12257</v>
      </c>
    </row>
    <row r="11897" spans="1:2">
      <c r="A11897" t="str">
        <f t="shared" si="185"/>
        <v>74458</v>
      </c>
      <c r="B11897" s="254" t="s">
        <v>12258</v>
      </c>
    </row>
    <row r="11898" spans="1:2">
      <c r="A11898" t="str">
        <f t="shared" si="185"/>
        <v>74459</v>
      </c>
      <c r="B11898" s="254" t="s">
        <v>12259</v>
      </c>
    </row>
    <row r="11899" spans="1:2">
      <c r="A11899" t="str">
        <f t="shared" si="185"/>
        <v>74460</v>
      </c>
      <c r="B11899" s="254" t="s">
        <v>12260</v>
      </c>
    </row>
    <row r="11900" spans="1:2">
      <c r="A11900" t="str">
        <f t="shared" si="185"/>
        <v>74462</v>
      </c>
      <c r="B11900" s="254" t="s">
        <v>12261</v>
      </c>
    </row>
    <row r="11901" spans="1:2">
      <c r="A11901" t="str">
        <f t="shared" si="185"/>
        <v>74463</v>
      </c>
      <c r="B11901" s="254" t="s">
        <v>12262</v>
      </c>
    </row>
    <row r="11902" spans="1:2">
      <c r="A11902" t="str">
        <f t="shared" si="185"/>
        <v>74464</v>
      </c>
      <c r="B11902" s="254" t="s">
        <v>12263</v>
      </c>
    </row>
    <row r="11903" spans="1:2">
      <c r="A11903" t="str">
        <f t="shared" si="185"/>
        <v>74465</v>
      </c>
      <c r="B11903" s="254" t="s">
        <v>12264</v>
      </c>
    </row>
    <row r="11904" spans="1:2">
      <c r="A11904" t="str">
        <f t="shared" si="185"/>
        <v>74466</v>
      </c>
      <c r="B11904" s="254" t="s">
        <v>12265</v>
      </c>
    </row>
    <row r="11905" spans="1:2">
      <c r="A11905" t="str">
        <f t="shared" si="185"/>
        <v>74469</v>
      </c>
      <c r="B11905" s="254" t="s">
        <v>12266</v>
      </c>
    </row>
    <row r="11906" spans="1:2">
      <c r="A11906" t="str">
        <f t="shared" si="185"/>
        <v>74470</v>
      </c>
      <c r="B11906" s="254" t="s">
        <v>12267</v>
      </c>
    </row>
    <row r="11907" spans="1:2">
      <c r="A11907" t="str">
        <f t="shared" ref="A11907:A11970" si="186">LEFT(B11907,5)</f>
        <v>74471</v>
      </c>
      <c r="B11907" s="254" t="s">
        <v>12268</v>
      </c>
    </row>
    <row r="11908" spans="1:2">
      <c r="A11908" t="str">
        <f t="shared" si="186"/>
        <v>74472</v>
      </c>
      <c r="B11908" s="254" t="s">
        <v>12269</v>
      </c>
    </row>
    <row r="11909" spans="1:2">
      <c r="A11909" t="str">
        <f t="shared" si="186"/>
        <v>74473</v>
      </c>
      <c r="B11909" s="254" t="s">
        <v>12270</v>
      </c>
    </row>
    <row r="11910" spans="1:2">
      <c r="A11910" t="str">
        <f t="shared" si="186"/>
        <v>74474</v>
      </c>
      <c r="B11910" s="254" t="s">
        <v>12271</v>
      </c>
    </row>
    <row r="11911" spans="1:2">
      <c r="A11911" t="str">
        <f t="shared" si="186"/>
        <v>74475</v>
      </c>
      <c r="B11911" s="254" t="s">
        <v>12272</v>
      </c>
    </row>
    <row r="11912" spans="1:2">
      <c r="A11912" t="str">
        <f t="shared" si="186"/>
        <v>74476</v>
      </c>
      <c r="B11912" s="254" t="s">
        <v>12273</v>
      </c>
    </row>
    <row r="11913" spans="1:2">
      <c r="A11913" t="str">
        <f t="shared" si="186"/>
        <v>74477</v>
      </c>
      <c r="B11913" s="254" t="s">
        <v>12274</v>
      </c>
    </row>
    <row r="11914" spans="1:2">
      <c r="A11914" t="str">
        <f t="shared" si="186"/>
        <v>74478</v>
      </c>
      <c r="B11914" s="254" t="s">
        <v>12275</v>
      </c>
    </row>
    <row r="11915" spans="1:2">
      <c r="A11915" t="str">
        <f t="shared" si="186"/>
        <v>74479</v>
      </c>
      <c r="B11915" s="254" t="s">
        <v>12276</v>
      </c>
    </row>
    <row r="11916" spans="1:2">
      <c r="A11916" t="str">
        <f t="shared" si="186"/>
        <v>74480</v>
      </c>
      <c r="B11916" s="254" t="s">
        <v>12277</v>
      </c>
    </row>
    <row r="11917" spans="1:2">
      <c r="A11917" t="str">
        <f t="shared" si="186"/>
        <v>74481</v>
      </c>
      <c r="B11917" s="254" t="s">
        <v>12278</v>
      </c>
    </row>
    <row r="11918" spans="1:2">
      <c r="A11918" t="str">
        <f t="shared" si="186"/>
        <v>74482</v>
      </c>
      <c r="B11918" s="254" t="s">
        <v>12279</v>
      </c>
    </row>
    <row r="11919" spans="1:2">
      <c r="A11919" t="str">
        <f t="shared" si="186"/>
        <v>74483</v>
      </c>
      <c r="B11919" s="254" t="s">
        <v>12280</v>
      </c>
    </row>
    <row r="11920" spans="1:2">
      <c r="A11920" t="str">
        <f t="shared" si="186"/>
        <v>74484</v>
      </c>
      <c r="B11920" s="254" t="s">
        <v>12281</v>
      </c>
    </row>
    <row r="11921" spans="1:2">
      <c r="A11921" t="str">
        <f t="shared" si="186"/>
        <v>74485</v>
      </c>
      <c r="B11921" s="254" t="s">
        <v>12282</v>
      </c>
    </row>
    <row r="11922" spans="1:2">
      <c r="A11922" t="str">
        <f t="shared" si="186"/>
        <v>74486</v>
      </c>
      <c r="B11922" s="254" t="s">
        <v>12283</v>
      </c>
    </row>
    <row r="11923" spans="1:2">
      <c r="A11923" t="str">
        <f t="shared" si="186"/>
        <v>74487</v>
      </c>
      <c r="B11923" s="254" t="s">
        <v>12284</v>
      </c>
    </row>
    <row r="11924" spans="1:2">
      <c r="A11924" t="str">
        <f t="shared" si="186"/>
        <v>74488</v>
      </c>
      <c r="B11924" s="254" t="s">
        <v>12285</v>
      </c>
    </row>
    <row r="11925" spans="1:2">
      <c r="A11925" t="str">
        <f t="shared" si="186"/>
        <v>74489</v>
      </c>
      <c r="B11925" s="254" t="s">
        <v>12286</v>
      </c>
    </row>
    <row r="11926" spans="1:2">
      <c r="A11926" t="str">
        <f t="shared" si="186"/>
        <v>74490</v>
      </c>
      <c r="B11926" s="254" t="s">
        <v>12287</v>
      </c>
    </row>
    <row r="11927" spans="1:2">
      <c r="A11927" t="str">
        <f t="shared" si="186"/>
        <v>74491</v>
      </c>
      <c r="B11927" s="254" t="s">
        <v>12288</v>
      </c>
    </row>
    <row r="11928" spans="1:2">
      <c r="A11928" t="str">
        <f t="shared" si="186"/>
        <v>74492</v>
      </c>
      <c r="B11928" s="254" t="s">
        <v>12289</v>
      </c>
    </row>
    <row r="11929" spans="1:2">
      <c r="A11929" t="str">
        <f t="shared" si="186"/>
        <v>74493</v>
      </c>
      <c r="B11929" s="254" t="s">
        <v>12290</v>
      </c>
    </row>
    <row r="11930" spans="1:2">
      <c r="A11930" t="str">
        <f t="shared" si="186"/>
        <v>74494</v>
      </c>
      <c r="B11930" s="254" t="s">
        <v>12291</v>
      </c>
    </row>
    <row r="11931" spans="1:2">
      <c r="A11931" t="str">
        <f t="shared" si="186"/>
        <v>74497</v>
      </c>
      <c r="B11931" s="254" t="s">
        <v>12292</v>
      </c>
    </row>
    <row r="11932" spans="1:2">
      <c r="A11932" t="str">
        <f t="shared" si="186"/>
        <v>74498</v>
      </c>
      <c r="B11932" s="254" t="s">
        <v>12293</v>
      </c>
    </row>
    <row r="11933" spans="1:2">
      <c r="A11933" t="str">
        <f t="shared" si="186"/>
        <v>74499</v>
      </c>
      <c r="B11933" s="254" t="s">
        <v>12294</v>
      </c>
    </row>
    <row r="11934" spans="1:2">
      <c r="A11934" t="str">
        <f t="shared" si="186"/>
        <v>74500</v>
      </c>
      <c r="B11934" s="254" t="s">
        <v>12295</v>
      </c>
    </row>
    <row r="11935" spans="1:2">
      <c r="A11935" t="str">
        <f t="shared" si="186"/>
        <v>74501</v>
      </c>
      <c r="B11935" s="254" t="s">
        <v>12296</v>
      </c>
    </row>
    <row r="11936" spans="1:2">
      <c r="A11936" t="str">
        <f t="shared" si="186"/>
        <v>74502</v>
      </c>
      <c r="B11936" s="254" t="s">
        <v>12297</v>
      </c>
    </row>
    <row r="11937" spans="1:2">
      <c r="A11937" t="str">
        <f t="shared" si="186"/>
        <v>74503</v>
      </c>
      <c r="B11937" s="254" t="s">
        <v>12298</v>
      </c>
    </row>
    <row r="11938" spans="1:2">
      <c r="A11938" t="str">
        <f t="shared" si="186"/>
        <v>74504</v>
      </c>
      <c r="B11938" s="254" t="s">
        <v>12299</v>
      </c>
    </row>
    <row r="11939" spans="1:2">
      <c r="A11939" t="str">
        <f t="shared" si="186"/>
        <v>74505</v>
      </c>
      <c r="B11939" s="254" t="s">
        <v>12300</v>
      </c>
    </row>
    <row r="11940" spans="1:2">
      <c r="A11940" t="str">
        <f t="shared" si="186"/>
        <v>74507</v>
      </c>
      <c r="B11940" s="254" t="s">
        <v>12301</v>
      </c>
    </row>
    <row r="11941" spans="1:2">
      <c r="A11941" t="str">
        <f t="shared" si="186"/>
        <v>74509</v>
      </c>
      <c r="B11941" s="254" t="s">
        <v>12302</v>
      </c>
    </row>
    <row r="11942" spans="1:2">
      <c r="A11942" t="str">
        <f t="shared" si="186"/>
        <v>74510</v>
      </c>
      <c r="B11942" s="254" t="s">
        <v>12303</v>
      </c>
    </row>
    <row r="11943" spans="1:2">
      <c r="A11943" t="str">
        <f t="shared" si="186"/>
        <v>74511</v>
      </c>
      <c r="B11943" s="254" t="s">
        <v>12304</v>
      </c>
    </row>
    <row r="11944" spans="1:2">
      <c r="A11944" t="str">
        <f t="shared" si="186"/>
        <v>74512</v>
      </c>
      <c r="B11944" s="254" t="s">
        <v>12305</v>
      </c>
    </row>
    <row r="11945" spans="1:2">
      <c r="A11945" t="str">
        <f t="shared" si="186"/>
        <v>74514</v>
      </c>
      <c r="B11945" s="254" t="s">
        <v>12306</v>
      </c>
    </row>
    <row r="11946" spans="1:2">
      <c r="A11946" t="str">
        <f t="shared" si="186"/>
        <v>74515</v>
      </c>
      <c r="B11946" s="254" t="s">
        <v>12307</v>
      </c>
    </row>
    <row r="11947" spans="1:2">
      <c r="A11947" t="str">
        <f t="shared" si="186"/>
        <v>74516</v>
      </c>
      <c r="B11947" s="254" t="s">
        <v>12308</v>
      </c>
    </row>
    <row r="11948" spans="1:2">
      <c r="A11948" t="str">
        <f t="shared" si="186"/>
        <v>74517</v>
      </c>
      <c r="B11948" s="254" t="s">
        <v>12309</v>
      </c>
    </row>
    <row r="11949" spans="1:2">
      <c r="A11949" t="str">
        <f t="shared" si="186"/>
        <v>74518</v>
      </c>
      <c r="B11949" s="254" t="s">
        <v>12310</v>
      </c>
    </row>
    <row r="11950" spans="1:2">
      <c r="A11950" t="str">
        <f t="shared" si="186"/>
        <v>74520</v>
      </c>
      <c r="B11950" s="254" t="s">
        <v>12311</v>
      </c>
    </row>
    <row r="11951" spans="1:2">
      <c r="A11951" t="str">
        <f t="shared" si="186"/>
        <v>74521</v>
      </c>
      <c r="B11951" s="254" t="s">
        <v>12312</v>
      </c>
    </row>
    <row r="11952" spans="1:2">
      <c r="A11952" t="str">
        <f t="shared" si="186"/>
        <v>74522</v>
      </c>
      <c r="B11952" s="254" t="s">
        <v>12313</v>
      </c>
    </row>
    <row r="11953" spans="1:2">
      <c r="A11953" t="str">
        <f t="shared" si="186"/>
        <v>74523</v>
      </c>
      <c r="B11953" s="254" t="s">
        <v>12314</v>
      </c>
    </row>
    <row r="11954" spans="1:2">
      <c r="A11954" t="str">
        <f t="shared" si="186"/>
        <v>74524</v>
      </c>
      <c r="B11954" s="254" t="s">
        <v>12315</v>
      </c>
    </row>
    <row r="11955" spans="1:2">
      <c r="A11955" t="str">
        <f t="shared" si="186"/>
        <v>74525</v>
      </c>
      <c r="B11955" s="254" t="s">
        <v>12316</v>
      </c>
    </row>
    <row r="11956" spans="1:2">
      <c r="A11956" t="str">
        <f t="shared" si="186"/>
        <v>74526</v>
      </c>
      <c r="B11956" s="254" t="s">
        <v>12317</v>
      </c>
    </row>
    <row r="11957" spans="1:2">
      <c r="A11957" t="str">
        <f t="shared" si="186"/>
        <v>74527</v>
      </c>
      <c r="B11957" s="254" t="s">
        <v>12318</v>
      </c>
    </row>
    <row r="11958" spans="1:2">
      <c r="A11958" t="str">
        <f t="shared" si="186"/>
        <v>74528</v>
      </c>
      <c r="B11958" s="254" t="s">
        <v>12319</v>
      </c>
    </row>
    <row r="11959" spans="1:2">
      <c r="A11959" t="str">
        <f t="shared" si="186"/>
        <v>74529</v>
      </c>
      <c r="B11959" s="254" t="s">
        <v>12320</v>
      </c>
    </row>
    <row r="11960" spans="1:2">
      <c r="A11960" t="str">
        <f t="shared" si="186"/>
        <v>74531</v>
      </c>
      <c r="B11960" s="254" t="s">
        <v>12321</v>
      </c>
    </row>
    <row r="11961" spans="1:2">
      <c r="A11961" t="str">
        <f t="shared" si="186"/>
        <v>74532</v>
      </c>
      <c r="B11961" s="254" t="s">
        <v>12322</v>
      </c>
    </row>
    <row r="11962" spans="1:2">
      <c r="A11962" t="str">
        <f t="shared" si="186"/>
        <v>74534</v>
      </c>
      <c r="B11962" s="254" t="s">
        <v>12323</v>
      </c>
    </row>
    <row r="11963" spans="1:2">
      <c r="A11963" t="str">
        <f t="shared" si="186"/>
        <v>74535</v>
      </c>
      <c r="B11963" s="254" t="s">
        <v>12324</v>
      </c>
    </row>
    <row r="11964" spans="1:2">
      <c r="A11964" t="str">
        <f t="shared" si="186"/>
        <v>74536</v>
      </c>
      <c r="B11964" s="254" t="s">
        <v>12325</v>
      </c>
    </row>
    <row r="11965" spans="1:2">
      <c r="A11965" t="str">
        <f t="shared" si="186"/>
        <v>74537</v>
      </c>
      <c r="B11965" s="254" t="s">
        <v>12326</v>
      </c>
    </row>
    <row r="11966" spans="1:2">
      <c r="A11966" t="str">
        <f t="shared" si="186"/>
        <v>74538</v>
      </c>
      <c r="B11966" s="254" t="s">
        <v>12327</v>
      </c>
    </row>
    <row r="11967" spans="1:2">
      <c r="A11967" t="str">
        <f t="shared" si="186"/>
        <v>74539</v>
      </c>
      <c r="B11967" s="254" t="s">
        <v>12328</v>
      </c>
    </row>
    <row r="11968" spans="1:2">
      <c r="A11968" t="str">
        <f t="shared" si="186"/>
        <v>74540</v>
      </c>
      <c r="B11968" s="254" t="s">
        <v>12329</v>
      </c>
    </row>
    <row r="11969" spans="1:2">
      <c r="A11969" t="str">
        <f t="shared" si="186"/>
        <v>74543</v>
      </c>
      <c r="B11969" s="254" t="s">
        <v>12330</v>
      </c>
    </row>
    <row r="11970" spans="1:2">
      <c r="A11970" t="str">
        <f t="shared" si="186"/>
        <v>74544</v>
      </c>
      <c r="B11970" s="254" t="s">
        <v>12331</v>
      </c>
    </row>
    <row r="11971" spans="1:2">
      <c r="A11971" t="str">
        <f t="shared" ref="A11971:A12034" si="187">LEFT(B11971,5)</f>
        <v>74545</v>
      </c>
      <c r="B11971" s="254" t="s">
        <v>12332</v>
      </c>
    </row>
    <row r="11972" spans="1:2">
      <c r="A11972" t="str">
        <f t="shared" si="187"/>
        <v>74546</v>
      </c>
      <c r="B11972" s="254" t="s">
        <v>12333</v>
      </c>
    </row>
    <row r="11973" spans="1:2">
      <c r="A11973" t="str">
        <f t="shared" si="187"/>
        <v>74547</v>
      </c>
      <c r="B11973" s="254" t="s">
        <v>12334</v>
      </c>
    </row>
    <row r="11974" spans="1:2">
      <c r="A11974" t="str">
        <f t="shared" si="187"/>
        <v>74548</v>
      </c>
      <c r="B11974" s="254" t="s">
        <v>12335</v>
      </c>
    </row>
    <row r="11975" spans="1:2">
      <c r="A11975" t="str">
        <f t="shared" si="187"/>
        <v>74550</v>
      </c>
      <c r="B11975" s="254" t="s">
        <v>12336</v>
      </c>
    </row>
    <row r="11976" spans="1:2">
      <c r="A11976" t="str">
        <f t="shared" si="187"/>
        <v>74551</v>
      </c>
      <c r="B11976" s="254" t="s">
        <v>12337</v>
      </c>
    </row>
    <row r="11977" spans="1:2">
      <c r="A11977" t="str">
        <f t="shared" si="187"/>
        <v>74553</v>
      </c>
      <c r="B11977" s="254" t="s">
        <v>12338</v>
      </c>
    </row>
    <row r="11978" spans="1:2">
      <c r="A11978" t="str">
        <f t="shared" si="187"/>
        <v>74554</v>
      </c>
      <c r="B11978" s="254" t="s">
        <v>12339</v>
      </c>
    </row>
    <row r="11979" spans="1:2">
      <c r="A11979" t="str">
        <f t="shared" si="187"/>
        <v>74555</v>
      </c>
      <c r="B11979" s="254" t="s">
        <v>12340</v>
      </c>
    </row>
    <row r="11980" spans="1:2">
      <c r="A11980" t="str">
        <f t="shared" si="187"/>
        <v>74556</v>
      </c>
      <c r="B11980" s="254" t="s">
        <v>12341</v>
      </c>
    </row>
    <row r="11981" spans="1:2">
      <c r="A11981" t="str">
        <f t="shared" si="187"/>
        <v>74557</v>
      </c>
      <c r="B11981" s="254" t="s">
        <v>12342</v>
      </c>
    </row>
    <row r="11982" spans="1:2">
      <c r="A11982" t="str">
        <f t="shared" si="187"/>
        <v>74558</v>
      </c>
      <c r="B11982" s="254" t="s">
        <v>12343</v>
      </c>
    </row>
    <row r="11983" spans="1:2">
      <c r="A11983" t="str">
        <f t="shared" si="187"/>
        <v>74560</v>
      </c>
      <c r="B11983" s="254" t="s">
        <v>12344</v>
      </c>
    </row>
    <row r="11984" spans="1:2">
      <c r="A11984" t="str">
        <f t="shared" si="187"/>
        <v>74561</v>
      </c>
      <c r="B11984" s="254" t="s">
        <v>12345</v>
      </c>
    </row>
    <row r="11985" spans="1:2">
      <c r="A11985" t="str">
        <f t="shared" si="187"/>
        <v>74562</v>
      </c>
      <c r="B11985" s="254" t="s">
        <v>12346</v>
      </c>
    </row>
    <row r="11986" spans="1:2">
      <c r="A11986" t="str">
        <f t="shared" si="187"/>
        <v>74563</v>
      </c>
      <c r="B11986" s="254" t="s">
        <v>12347</v>
      </c>
    </row>
    <row r="11987" spans="1:2">
      <c r="A11987" t="str">
        <f t="shared" si="187"/>
        <v>74564</v>
      </c>
      <c r="B11987" s="254" t="s">
        <v>12348</v>
      </c>
    </row>
    <row r="11988" spans="1:2">
      <c r="A11988" t="str">
        <f t="shared" si="187"/>
        <v>74565</v>
      </c>
      <c r="B11988" s="254" t="s">
        <v>12349</v>
      </c>
    </row>
    <row r="11989" spans="1:2">
      <c r="A11989" t="str">
        <f t="shared" si="187"/>
        <v>74567</v>
      </c>
      <c r="B11989" s="254" t="s">
        <v>12350</v>
      </c>
    </row>
    <row r="11990" spans="1:2">
      <c r="A11990" t="str">
        <f t="shared" si="187"/>
        <v>74568</v>
      </c>
      <c r="B11990" s="254" t="s">
        <v>12351</v>
      </c>
    </row>
    <row r="11991" spans="1:2">
      <c r="A11991" t="str">
        <f t="shared" si="187"/>
        <v>74569</v>
      </c>
      <c r="B11991" s="254" t="s">
        <v>12352</v>
      </c>
    </row>
    <row r="11992" spans="1:2">
      <c r="A11992" t="str">
        <f t="shared" si="187"/>
        <v>74570</v>
      </c>
      <c r="B11992" s="254" t="s">
        <v>12353</v>
      </c>
    </row>
    <row r="11993" spans="1:2">
      <c r="A11993" t="str">
        <f t="shared" si="187"/>
        <v>74571</v>
      </c>
      <c r="B11993" s="254" t="s">
        <v>12354</v>
      </c>
    </row>
    <row r="11994" spans="1:2">
      <c r="A11994" t="str">
        <f t="shared" si="187"/>
        <v>74572</v>
      </c>
      <c r="B11994" s="254" t="s">
        <v>12355</v>
      </c>
    </row>
    <row r="11995" spans="1:2">
      <c r="A11995" t="str">
        <f t="shared" si="187"/>
        <v>74573</v>
      </c>
      <c r="B11995" s="254" t="s">
        <v>12356</v>
      </c>
    </row>
    <row r="11996" spans="1:2">
      <c r="A11996" t="str">
        <f t="shared" si="187"/>
        <v>74574</v>
      </c>
      <c r="B11996" s="254" t="s">
        <v>12357</v>
      </c>
    </row>
    <row r="11997" spans="1:2">
      <c r="A11997" t="str">
        <f t="shared" si="187"/>
        <v>74576</v>
      </c>
      <c r="B11997" s="254" t="s">
        <v>12358</v>
      </c>
    </row>
    <row r="11998" spans="1:2">
      <c r="A11998" t="str">
        <f t="shared" si="187"/>
        <v>74577</v>
      </c>
      <c r="B11998" s="254" t="s">
        <v>12359</v>
      </c>
    </row>
    <row r="11999" spans="1:2">
      <c r="A11999" t="str">
        <f t="shared" si="187"/>
        <v>74578</v>
      </c>
      <c r="B11999" s="254" t="s">
        <v>12360</v>
      </c>
    </row>
    <row r="12000" spans="1:2">
      <c r="A12000" t="str">
        <f t="shared" si="187"/>
        <v>74580</v>
      </c>
      <c r="B12000" s="254" t="s">
        <v>12361</v>
      </c>
    </row>
    <row r="12001" spans="1:2">
      <c r="A12001" t="str">
        <f t="shared" si="187"/>
        <v>74581</v>
      </c>
      <c r="B12001" s="254" t="s">
        <v>12362</v>
      </c>
    </row>
    <row r="12002" spans="1:2">
      <c r="A12002" t="str">
        <f t="shared" si="187"/>
        <v>74582</v>
      </c>
      <c r="B12002" s="254" t="s">
        <v>12363</v>
      </c>
    </row>
    <row r="12003" spans="1:2">
      <c r="A12003" t="str">
        <f t="shared" si="187"/>
        <v>74583</v>
      </c>
      <c r="B12003" s="254" t="s">
        <v>12364</v>
      </c>
    </row>
    <row r="12004" spans="1:2">
      <c r="A12004" t="str">
        <f t="shared" si="187"/>
        <v>74584</v>
      </c>
      <c r="B12004" s="254" t="s">
        <v>12365</v>
      </c>
    </row>
    <row r="12005" spans="1:2">
      <c r="A12005" t="str">
        <f t="shared" si="187"/>
        <v>74585</v>
      </c>
      <c r="B12005" s="254" t="s">
        <v>12366</v>
      </c>
    </row>
    <row r="12006" spans="1:2">
      <c r="A12006" t="str">
        <f t="shared" si="187"/>
        <v>74586</v>
      </c>
      <c r="B12006" s="254" t="s">
        <v>12367</v>
      </c>
    </row>
    <row r="12007" spans="1:2">
      <c r="A12007" t="str">
        <f t="shared" si="187"/>
        <v>74587</v>
      </c>
      <c r="B12007" s="254" t="s">
        <v>12368</v>
      </c>
    </row>
    <row r="12008" spans="1:2">
      <c r="A12008" t="str">
        <f t="shared" si="187"/>
        <v>74588</v>
      </c>
      <c r="B12008" s="254" t="s">
        <v>12369</v>
      </c>
    </row>
    <row r="12009" spans="1:2">
      <c r="A12009" t="str">
        <f t="shared" si="187"/>
        <v>74589</v>
      </c>
      <c r="B12009" s="254" t="s">
        <v>12370</v>
      </c>
    </row>
    <row r="12010" spans="1:2">
      <c r="A12010" t="str">
        <f t="shared" si="187"/>
        <v>74590</v>
      </c>
      <c r="B12010" s="254" t="s">
        <v>12371</v>
      </c>
    </row>
    <row r="12011" spans="1:2">
      <c r="A12011" t="str">
        <f t="shared" si="187"/>
        <v>74592</v>
      </c>
      <c r="B12011" s="254" t="s">
        <v>12372</v>
      </c>
    </row>
    <row r="12012" spans="1:2">
      <c r="A12012" t="str">
        <f t="shared" si="187"/>
        <v>74593</v>
      </c>
      <c r="B12012" s="254" t="s">
        <v>12373</v>
      </c>
    </row>
    <row r="12013" spans="1:2">
      <c r="A12013" t="str">
        <f t="shared" si="187"/>
        <v>74594</v>
      </c>
      <c r="B12013" s="254" t="s">
        <v>12374</v>
      </c>
    </row>
    <row r="12014" spans="1:2">
      <c r="A12014" t="str">
        <f t="shared" si="187"/>
        <v>74595</v>
      </c>
      <c r="B12014" s="254" t="s">
        <v>12375</v>
      </c>
    </row>
    <row r="12015" spans="1:2">
      <c r="A12015" t="str">
        <f t="shared" si="187"/>
        <v>74596</v>
      </c>
      <c r="B12015" s="254" t="s">
        <v>12376</v>
      </c>
    </row>
    <row r="12016" spans="1:2">
      <c r="A12016" t="str">
        <f t="shared" si="187"/>
        <v>74597</v>
      </c>
      <c r="B12016" s="254" t="s">
        <v>12377</v>
      </c>
    </row>
    <row r="12017" spans="1:2">
      <c r="A12017" t="str">
        <f t="shared" si="187"/>
        <v>74599</v>
      </c>
      <c r="B12017" s="254" t="s">
        <v>12378</v>
      </c>
    </row>
    <row r="12018" spans="1:2">
      <c r="A12018" t="str">
        <f t="shared" si="187"/>
        <v>74600</v>
      </c>
      <c r="B12018" s="254" t="s">
        <v>12379</v>
      </c>
    </row>
    <row r="12019" spans="1:2">
      <c r="A12019" t="str">
        <f t="shared" si="187"/>
        <v>74602</v>
      </c>
      <c r="B12019" s="254" t="s">
        <v>12380</v>
      </c>
    </row>
    <row r="12020" spans="1:2">
      <c r="A12020" t="str">
        <f t="shared" si="187"/>
        <v>74605</v>
      </c>
      <c r="B12020" s="254" t="s">
        <v>12381</v>
      </c>
    </row>
    <row r="12021" spans="1:2">
      <c r="A12021" t="str">
        <f t="shared" si="187"/>
        <v>74606</v>
      </c>
      <c r="B12021" s="254" t="s">
        <v>12382</v>
      </c>
    </row>
    <row r="12022" spans="1:2">
      <c r="A12022" t="str">
        <f t="shared" si="187"/>
        <v>74608</v>
      </c>
      <c r="B12022" s="254" t="s">
        <v>12383</v>
      </c>
    </row>
    <row r="12023" spans="1:2">
      <c r="A12023" t="str">
        <f t="shared" si="187"/>
        <v>74612</v>
      </c>
      <c r="B12023" s="254" t="s">
        <v>12384</v>
      </c>
    </row>
    <row r="12024" spans="1:2">
      <c r="A12024" t="str">
        <f t="shared" si="187"/>
        <v>74614</v>
      </c>
      <c r="B12024" s="254" t="s">
        <v>12385</v>
      </c>
    </row>
    <row r="12025" spans="1:2">
      <c r="A12025" t="str">
        <f t="shared" si="187"/>
        <v>74615</v>
      </c>
      <c r="B12025" s="254" t="s">
        <v>12386</v>
      </c>
    </row>
    <row r="12026" spans="1:2">
      <c r="A12026" t="str">
        <f t="shared" si="187"/>
        <v>74616</v>
      </c>
      <c r="B12026" s="254" t="s">
        <v>12387</v>
      </c>
    </row>
    <row r="12027" spans="1:2">
      <c r="A12027" t="str">
        <f t="shared" si="187"/>
        <v>74618</v>
      </c>
      <c r="B12027" s="254" t="s">
        <v>12388</v>
      </c>
    </row>
    <row r="12028" spans="1:2">
      <c r="A12028" t="str">
        <f t="shared" si="187"/>
        <v>74619</v>
      </c>
      <c r="B12028" s="254" t="s">
        <v>12389</v>
      </c>
    </row>
    <row r="12029" spans="1:2">
      <c r="A12029" t="str">
        <f t="shared" si="187"/>
        <v>74620</v>
      </c>
      <c r="B12029" s="254" t="s">
        <v>12390</v>
      </c>
    </row>
    <row r="12030" spans="1:2">
      <c r="A12030" t="str">
        <f t="shared" si="187"/>
        <v>74622</v>
      </c>
      <c r="B12030" s="254" t="s">
        <v>12391</v>
      </c>
    </row>
    <row r="12031" spans="1:2">
      <c r="A12031" t="str">
        <f t="shared" si="187"/>
        <v>74625</v>
      </c>
      <c r="B12031" s="254" t="s">
        <v>12392</v>
      </c>
    </row>
    <row r="12032" spans="1:2">
      <c r="A12032" t="str">
        <f t="shared" si="187"/>
        <v>74626</v>
      </c>
      <c r="B12032" s="254" t="s">
        <v>12393</v>
      </c>
    </row>
    <row r="12033" spans="1:2">
      <c r="A12033" t="str">
        <f t="shared" si="187"/>
        <v>74627</v>
      </c>
      <c r="B12033" s="254" t="s">
        <v>12394</v>
      </c>
    </row>
    <row r="12034" spans="1:2">
      <c r="A12034" t="str">
        <f t="shared" si="187"/>
        <v>74628</v>
      </c>
      <c r="B12034" s="254" t="s">
        <v>12395</v>
      </c>
    </row>
    <row r="12035" spans="1:2">
      <c r="A12035" t="str">
        <f t="shared" ref="A12035:A12098" si="188">LEFT(B12035,5)</f>
        <v>74629</v>
      </c>
      <c r="B12035" s="254" t="s">
        <v>12396</v>
      </c>
    </row>
    <row r="12036" spans="1:2">
      <c r="A12036" t="str">
        <f t="shared" si="188"/>
        <v>74630</v>
      </c>
      <c r="B12036" s="254" t="s">
        <v>12397</v>
      </c>
    </row>
    <row r="12037" spans="1:2">
      <c r="A12037" t="str">
        <f t="shared" si="188"/>
        <v>74631</v>
      </c>
      <c r="B12037" s="254" t="s">
        <v>12398</v>
      </c>
    </row>
    <row r="12038" spans="1:2">
      <c r="A12038" t="str">
        <f t="shared" si="188"/>
        <v>74632</v>
      </c>
      <c r="B12038" s="254" t="s">
        <v>12399</v>
      </c>
    </row>
    <row r="12039" spans="1:2">
      <c r="A12039" t="str">
        <f t="shared" si="188"/>
        <v>74633</v>
      </c>
      <c r="B12039" s="254" t="s">
        <v>12400</v>
      </c>
    </row>
    <row r="12040" spans="1:2">
      <c r="A12040" t="str">
        <f t="shared" si="188"/>
        <v>74634</v>
      </c>
      <c r="B12040" s="254" t="s">
        <v>12401</v>
      </c>
    </row>
    <row r="12041" spans="1:2">
      <c r="A12041" t="str">
        <f t="shared" si="188"/>
        <v>74635</v>
      </c>
      <c r="B12041" s="254" t="s">
        <v>12402</v>
      </c>
    </row>
    <row r="12042" spans="1:2">
      <c r="A12042" t="str">
        <f t="shared" si="188"/>
        <v>74636</v>
      </c>
      <c r="B12042" s="254" t="s">
        <v>12403</v>
      </c>
    </row>
    <row r="12043" spans="1:2">
      <c r="A12043" t="str">
        <f t="shared" si="188"/>
        <v>74637</v>
      </c>
      <c r="B12043" s="254" t="s">
        <v>12404</v>
      </c>
    </row>
    <row r="12044" spans="1:2">
      <c r="A12044" t="str">
        <f t="shared" si="188"/>
        <v>74638</v>
      </c>
      <c r="B12044" s="254" t="s">
        <v>12405</v>
      </c>
    </row>
    <row r="12045" spans="1:2">
      <c r="A12045" t="str">
        <f t="shared" si="188"/>
        <v>74639</v>
      </c>
      <c r="B12045" s="254" t="s">
        <v>12406</v>
      </c>
    </row>
    <row r="12046" spans="1:2">
      <c r="A12046" t="str">
        <f t="shared" si="188"/>
        <v>74640</v>
      </c>
      <c r="B12046" s="254" t="s">
        <v>12407</v>
      </c>
    </row>
    <row r="12047" spans="1:2">
      <c r="A12047" t="str">
        <f t="shared" si="188"/>
        <v>74641</v>
      </c>
      <c r="B12047" s="254" t="s">
        <v>12408</v>
      </c>
    </row>
    <row r="12048" spans="1:2">
      <c r="A12048" t="str">
        <f t="shared" si="188"/>
        <v>74642</v>
      </c>
      <c r="B12048" s="254" t="s">
        <v>12409</v>
      </c>
    </row>
    <row r="12049" spans="1:2">
      <c r="A12049" t="str">
        <f t="shared" si="188"/>
        <v>74643</v>
      </c>
      <c r="B12049" s="254" t="s">
        <v>12410</v>
      </c>
    </row>
    <row r="12050" spans="1:2">
      <c r="A12050" t="str">
        <f t="shared" si="188"/>
        <v>74644</v>
      </c>
      <c r="B12050" s="254" t="s">
        <v>12411</v>
      </c>
    </row>
    <row r="12051" spans="1:2">
      <c r="A12051" t="str">
        <f t="shared" si="188"/>
        <v>74645</v>
      </c>
      <c r="B12051" s="254" t="s">
        <v>12412</v>
      </c>
    </row>
    <row r="12052" spans="1:2">
      <c r="A12052" t="str">
        <f t="shared" si="188"/>
        <v>74646</v>
      </c>
      <c r="B12052" s="254" t="s">
        <v>12413</v>
      </c>
    </row>
    <row r="12053" spans="1:2">
      <c r="A12053" t="str">
        <f t="shared" si="188"/>
        <v>74647</v>
      </c>
      <c r="B12053" s="254" t="s">
        <v>12414</v>
      </c>
    </row>
    <row r="12054" spans="1:2">
      <c r="A12054" t="str">
        <f t="shared" si="188"/>
        <v>74650</v>
      </c>
      <c r="B12054" s="254" t="s">
        <v>12415</v>
      </c>
    </row>
    <row r="12055" spans="1:2">
      <c r="A12055" t="str">
        <f t="shared" si="188"/>
        <v>74651</v>
      </c>
      <c r="B12055" s="254" t="s">
        <v>12416</v>
      </c>
    </row>
    <row r="12056" spans="1:2">
      <c r="A12056" t="str">
        <f t="shared" si="188"/>
        <v>74652</v>
      </c>
      <c r="B12056" s="254" t="s">
        <v>12417</v>
      </c>
    </row>
    <row r="12057" spans="1:2">
      <c r="A12057" t="str">
        <f t="shared" si="188"/>
        <v>74653</v>
      </c>
      <c r="B12057" s="254" t="s">
        <v>12418</v>
      </c>
    </row>
    <row r="12058" spans="1:2">
      <c r="A12058" t="str">
        <f t="shared" si="188"/>
        <v>74654</v>
      </c>
      <c r="B12058" s="254" t="s">
        <v>12419</v>
      </c>
    </row>
    <row r="12059" spans="1:2">
      <c r="A12059" t="str">
        <f t="shared" si="188"/>
        <v>74655</v>
      </c>
      <c r="B12059" s="254" t="s">
        <v>12420</v>
      </c>
    </row>
    <row r="12060" spans="1:2">
      <c r="A12060" t="str">
        <f t="shared" si="188"/>
        <v>74657</v>
      </c>
      <c r="B12060" s="254" t="s">
        <v>12421</v>
      </c>
    </row>
    <row r="12061" spans="1:2">
      <c r="A12061" t="str">
        <f t="shared" si="188"/>
        <v>74659</v>
      </c>
      <c r="B12061" s="254" t="s">
        <v>12422</v>
      </c>
    </row>
    <row r="12062" spans="1:2">
      <c r="A12062" t="str">
        <f t="shared" si="188"/>
        <v>74660</v>
      </c>
      <c r="B12062" s="254" t="s">
        <v>12423</v>
      </c>
    </row>
    <row r="12063" spans="1:2">
      <c r="A12063" t="str">
        <f t="shared" si="188"/>
        <v>74661</v>
      </c>
      <c r="B12063" s="254" t="s">
        <v>12424</v>
      </c>
    </row>
    <row r="12064" spans="1:2">
      <c r="A12064" t="str">
        <f t="shared" si="188"/>
        <v>74662</v>
      </c>
      <c r="B12064" s="254" t="s">
        <v>12425</v>
      </c>
    </row>
    <row r="12065" spans="1:2">
      <c r="A12065" t="str">
        <f t="shared" si="188"/>
        <v>74663</v>
      </c>
      <c r="B12065" s="254" t="s">
        <v>12426</v>
      </c>
    </row>
    <row r="12066" spans="1:2">
      <c r="A12066" t="str">
        <f t="shared" si="188"/>
        <v>74665</v>
      </c>
      <c r="B12066" s="254" t="s">
        <v>12427</v>
      </c>
    </row>
    <row r="12067" spans="1:2">
      <c r="A12067" t="str">
        <f t="shared" si="188"/>
        <v>74666</v>
      </c>
      <c r="B12067" s="254" t="s">
        <v>12428</v>
      </c>
    </row>
    <row r="12068" spans="1:2">
      <c r="A12068" t="str">
        <f t="shared" si="188"/>
        <v>74669</v>
      </c>
      <c r="B12068" s="254" t="s">
        <v>12429</v>
      </c>
    </row>
    <row r="12069" spans="1:2">
      <c r="A12069" t="str">
        <f t="shared" si="188"/>
        <v>74671</v>
      </c>
      <c r="B12069" s="254" t="s">
        <v>12430</v>
      </c>
    </row>
    <row r="12070" spans="1:2">
      <c r="A12070" t="str">
        <f t="shared" si="188"/>
        <v>74672</v>
      </c>
      <c r="B12070" s="254" t="s">
        <v>12431</v>
      </c>
    </row>
    <row r="12071" spans="1:2">
      <c r="A12071" t="str">
        <f t="shared" si="188"/>
        <v>74673</v>
      </c>
      <c r="B12071" s="254" t="s">
        <v>12432</v>
      </c>
    </row>
    <row r="12072" spans="1:2">
      <c r="A12072" t="str">
        <f t="shared" si="188"/>
        <v>74674</v>
      </c>
      <c r="B12072" s="254" t="s">
        <v>12433</v>
      </c>
    </row>
    <row r="12073" spans="1:2">
      <c r="A12073" t="str">
        <f t="shared" si="188"/>
        <v>74675</v>
      </c>
      <c r="B12073" s="254" t="s">
        <v>12434</v>
      </c>
    </row>
    <row r="12074" spans="1:2">
      <c r="A12074" t="str">
        <f t="shared" si="188"/>
        <v>74676</v>
      </c>
      <c r="B12074" s="254" t="s">
        <v>12435</v>
      </c>
    </row>
    <row r="12075" spans="1:2">
      <c r="A12075" t="str">
        <f t="shared" si="188"/>
        <v>74677</v>
      </c>
      <c r="B12075" s="254" t="s">
        <v>12436</v>
      </c>
    </row>
    <row r="12076" spans="1:2">
      <c r="A12076" t="str">
        <f t="shared" si="188"/>
        <v>74678</v>
      </c>
      <c r="B12076" s="254" t="s">
        <v>12437</v>
      </c>
    </row>
    <row r="12077" spans="1:2">
      <c r="A12077" t="str">
        <f t="shared" si="188"/>
        <v>74679</v>
      </c>
      <c r="B12077" s="254" t="s">
        <v>12438</v>
      </c>
    </row>
    <row r="12078" spans="1:2">
      <c r="A12078" t="str">
        <f t="shared" si="188"/>
        <v>74680</v>
      </c>
      <c r="B12078" s="254" t="s">
        <v>12439</v>
      </c>
    </row>
    <row r="12079" spans="1:2">
      <c r="A12079" t="str">
        <f t="shared" si="188"/>
        <v>74681</v>
      </c>
      <c r="B12079" s="254" t="s">
        <v>12440</v>
      </c>
    </row>
    <row r="12080" spans="1:2">
      <c r="A12080" t="str">
        <f t="shared" si="188"/>
        <v>74683</v>
      </c>
      <c r="B12080" s="254" t="s">
        <v>12441</v>
      </c>
    </row>
    <row r="12081" spans="1:2">
      <c r="A12081" t="str">
        <f t="shared" si="188"/>
        <v>74684</v>
      </c>
      <c r="B12081" s="254" t="s">
        <v>12442</v>
      </c>
    </row>
    <row r="12082" spans="1:2">
      <c r="A12082" t="str">
        <f t="shared" si="188"/>
        <v>74686</v>
      </c>
      <c r="B12082" s="254" t="s">
        <v>12443</v>
      </c>
    </row>
    <row r="12083" spans="1:2">
      <c r="A12083" t="str">
        <f t="shared" si="188"/>
        <v>74687</v>
      </c>
      <c r="B12083" s="254" t="s">
        <v>12444</v>
      </c>
    </row>
    <row r="12084" spans="1:2">
      <c r="A12084" t="str">
        <f t="shared" si="188"/>
        <v>74688</v>
      </c>
      <c r="B12084" s="254" t="s">
        <v>12445</v>
      </c>
    </row>
    <row r="12085" spans="1:2">
      <c r="A12085" t="str">
        <f t="shared" si="188"/>
        <v>74689</v>
      </c>
      <c r="B12085" s="254" t="s">
        <v>12446</v>
      </c>
    </row>
    <row r="12086" spans="1:2">
      <c r="A12086" t="str">
        <f t="shared" si="188"/>
        <v>74690</v>
      </c>
      <c r="B12086" s="254" t="s">
        <v>12447</v>
      </c>
    </row>
    <row r="12087" spans="1:2">
      <c r="A12087" t="str">
        <f t="shared" si="188"/>
        <v>74691</v>
      </c>
      <c r="B12087" s="254" t="s">
        <v>12448</v>
      </c>
    </row>
    <row r="12088" spans="1:2">
      <c r="A12088" t="str">
        <f t="shared" si="188"/>
        <v>74692</v>
      </c>
      <c r="B12088" s="254" t="s">
        <v>12449</v>
      </c>
    </row>
    <row r="12089" spans="1:2">
      <c r="A12089" t="str">
        <f t="shared" si="188"/>
        <v>74693</v>
      </c>
      <c r="B12089" s="254" t="s">
        <v>12450</v>
      </c>
    </row>
    <row r="12090" spans="1:2">
      <c r="A12090" t="str">
        <f t="shared" si="188"/>
        <v>74694</v>
      </c>
      <c r="B12090" s="254" t="s">
        <v>12451</v>
      </c>
    </row>
    <row r="12091" spans="1:2">
      <c r="A12091" t="str">
        <f t="shared" si="188"/>
        <v>74696</v>
      </c>
      <c r="B12091" s="254" t="s">
        <v>12452</v>
      </c>
    </row>
    <row r="12092" spans="1:2">
      <c r="A12092" t="str">
        <f t="shared" si="188"/>
        <v>74698</v>
      </c>
      <c r="B12092" s="254" t="s">
        <v>12453</v>
      </c>
    </row>
    <row r="12093" spans="1:2">
      <c r="A12093" t="str">
        <f t="shared" si="188"/>
        <v>74699</v>
      </c>
      <c r="B12093" s="254" t="s">
        <v>12454</v>
      </c>
    </row>
    <row r="12094" spans="1:2">
      <c r="A12094" t="str">
        <f t="shared" si="188"/>
        <v>74701</v>
      </c>
      <c r="B12094" s="254" t="s">
        <v>12455</v>
      </c>
    </row>
    <row r="12095" spans="1:2">
      <c r="A12095" t="str">
        <f t="shared" si="188"/>
        <v>74702</v>
      </c>
      <c r="B12095" s="254" t="s">
        <v>12456</v>
      </c>
    </row>
    <row r="12096" spans="1:2">
      <c r="A12096" t="str">
        <f t="shared" si="188"/>
        <v>74703</v>
      </c>
      <c r="B12096" s="254" t="s">
        <v>12457</v>
      </c>
    </row>
    <row r="12097" spans="1:2">
      <c r="A12097" t="str">
        <f t="shared" si="188"/>
        <v>74704</v>
      </c>
      <c r="B12097" s="254" t="s">
        <v>12458</v>
      </c>
    </row>
    <row r="12098" spans="1:2">
      <c r="A12098" t="str">
        <f t="shared" si="188"/>
        <v>74705</v>
      </c>
      <c r="B12098" s="254" t="s">
        <v>12459</v>
      </c>
    </row>
    <row r="12099" spans="1:2">
      <c r="A12099" t="str">
        <f t="shared" ref="A12099:A12162" si="189">LEFT(B12099,5)</f>
        <v>74706</v>
      </c>
      <c r="B12099" s="254" t="s">
        <v>12460</v>
      </c>
    </row>
    <row r="12100" spans="1:2">
      <c r="A12100" t="str">
        <f t="shared" si="189"/>
        <v>74707</v>
      </c>
      <c r="B12100" s="254" t="s">
        <v>12461</v>
      </c>
    </row>
    <row r="12101" spans="1:2">
      <c r="A12101" t="str">
        <f t="shared" si="189"/>
        <v>74709</v>
      </c>
      <c r="B12101" s="254" t="s">
        <v>12462</v>
      </c>
    </row>
    <row r="12102" spans="1:2">
      <c r="A12102" t="str">
        <f t="shared" si="189"/>
        <v>74710</v>
      </c>
      <c r="B12102" s="254" t="s">
        <v>12463</v>
      </c>
    </row>
    <row r="12103" spans="1:2">
      <c r="A12103" t="str">
        <f t="shared" si="189"/>
        <v>74711</v>
      </c>
      <c r="B12103" s="254" t="s">
        <v>12464</v>
      </c>
    </row>
    <row r="12104" spans="1:2">
      <c r="A12104" t="str">
        <f t="shared" si="189"/>
        <v>74712</v>
      </c>
      <c r="B12104" s="254" t="s">
        <v>12465</v>
      </c>
    </row>
    <row r="12105" spans="1:2">
      <c r="A12105" t="str">
        <f t="shared" si="189"/>
        <v>74713</v>
      </c>
      <c r="B12105" s="254" t="s">
        <v>12466</v>
      </c>
    </row>
    <row r="12106" spans="1:2">
      <c r="A12106" t="str">
        <f t="shared" si="189"/>
        <v>74714</v>
      </c>
      <c r="B12106" s="254" t="s">
        <v>12467</v>
      </c>
    </row>
    <row r="12107" spans="1:2">
      <c r="A12107" t="str">
        <f t="shared" si="189"/>
        <v>74715</v>
      </c>
      <c r="B12107" s="254" t="s">
        <v>12468</v>
      </c>
    </row>
    <row r="12108" spans="1:2">
      <c r="A12108" t="str">
        <f t="shared" si="189"/>
        <v>74716</v>
      </c>
      <c r="B12108" s="254" t="s">
        <v>12469</v>
      </c>
    </row>
    <row r="12109" spans="1:2">
      <c r="A12109" t="str">
        <f t="shared" si="189"/>
        <v>74717</v>
      </c>
      <c r="B12109" s="254" t="s">
        <v>12470</v>
      </c>
    </row>
    <row r="12110" spans="1:2">
      <c r="A12110" t="str">
        <f t="shared" si="189"/>
        <v>74718</v>
      </c>
      <c r="B12110" s="254" t="s">
        <v>12471</v>
      </c>
    </row>
    <row r="12111" spans="1:2">
      <c r="A12111" t="str">
        <f t="shared" si="189"/>
        <v>74719</v>
      </c>
      <c r="B12111" s="254" t="s">
        <v>12472</v>
      </c>
    </row>
    <row r="12112" spans="1:2">
      <c r="A12112" t="str">
        <f t="shared" si="189"/>
        <v>74720</v>
      </c>
      <c r="B12112" s="254" t="s">
        <v>12473</v>
      </c>
    </row>
    <row r="12113" spans="1:2">
      <c r="A12113" t="str">
        <f t="shared" si="189"/>
        <v>74721</v>
      </c>
      <c r="B12113" s="254" t="s">
        <v>12474</v>
      </c>
    </row>
    <row r="12114" spans="1:2">
      <c r="A12114" t="str">
        <f t="shared" si="189"/>
        <v>74722</v>
      </c>
      <c r="B12114" s="254" t="s">
        <v>12475</v>
      </c>
    </row>
    <row r="12115" spans="1:2">
      <c r="A12115" t="str">
        <f t="shared" si="189"/>
        <v>74723</v>
      </c>
      <c r="B12115" s="254" t="s">
        <v>12476</v>
      </c>
    </row>
    <row r="12116" spans="1:2">
      <c r="A12116" t="str">
        <f t="shared" si="189"/>
        <v>74724</v>
      </c>
      <c r="B12116" s="254" t="s">
        <v>12477</v>
      </c>
    </row>
    <row r="12117" spans="1:2">
      <c r="A12117" t="str">
        <f t="shared" si="189"/>
        <v>74725</v>
      </c>
      <c r="B12117" s="254" t="s">
        <v>12478</v>
      </c>
    </row>
    <row r="12118" spans="1:2">
      <c r="A12118" t="str">
        <f t="shared" si="189"/>
        <v>74726</v>
      </c>
      <c r="B12118" s="254" t="s">
        <v>12479</v>
      </c>
    </row>
    <row r="12119" spans="1:2">
      <c r="A12119" t="str">
        <f t="shared" si="189"/>
        <v>74727</v>
      </c>
      <c r="B12119" s="254" t="s">
        <v>12480</v>
      </c>
    </row>
    <row r="12120" spans="1:2">
      <c r="A12120" t="str">
        <f t="shared" si="189"/>
        <v>74728</v>
      </c>
      <c r="B12120" s="254" t="s">
        <v>12481</v>
      </c>
    </row>
    <row r="12121" spans="1:2">
      <c r="A12121" t="str">
        <f t="shared" si="189"/>
        <v>74729</v>
      </c>
      <c r="B12121" s="254" t="s">
        <v>12482</v>
      </c>
    </row>
    <row r="12122" spans="1:2">
      <c r="A12122" t="str">
        <f t="shared" si="189"/>
        <v>74730</v>
      </c>
      <c r="B12122" s="254" t="s">
        <v>12483</v>
      </c>
    </row>
    <row r="12123" spans="1:2">
      <c r="A12123" t="str">
        <f t="shared" si="189"/>
        <v>74731</v>
      </c>
      <c r="B12123" s="254" t="s">
        <v>12484</v>
      </c>
    </row>
    <row r="12124" spans="1:2">
      <c r="A12124" t="str">
        <f t="shared" si="189"/>
        <v>74732</v>
      </c>
      <c r="B12124" s="254" t="s">
        <v>12485</v>
      </c>
    </row>
    <row r="12125" spans="1:2">
      <c r="A12125" t="str">
        <f t="shared" si="189"/>
        <v>74733</v>
      </c>
      <c r="B12125" s="254" t="s">
        <v>12486</v>
      </c>
    </row>
    <row r="12126" spans="1:2">
      <c r="A12126" t="str">
        <f t="shared" si="189"/>
        <v>74734</v>
      </c>
      <c r="B12126" s="254" t="s">
        <v>12487</v>
      </c>
    </row>
    <row r="12127" spans="1:2">
      <c r="A12127" t="str">
        <f t="shared" si="189"/>
        <v>74735</v>
      </c>
      <c r="B12127" s="254" t="s">
        <v>12488</v>
      </c>
    </row>
    <row r="12128" spans="1:2">
      <c r="A12128" t="str">
        <f t="shared" si="189"/>
        <v>74736</v>
      </c>
      <c r="B12128" s="254" t="s">
        <v>12489</v>
      </c>
    </row>
    <row r="12129" spans="1:2">
      <c r="A12129" t="str">
        <f t="shared" si="189"/>
        <v>74737</v>
      </c>
      <c r="B12129" s="254" t="s">
        <v>12490</v>
      </c>
    </row>
    <row r="12130" spans="1:2">
      <c r="A12130" t="str">
        <f t="shared" si="189"/>
        <v>74738</v>
      </c>
      <c r="B12130" s="254" t="s">
        <v>12491</v>
      </c>
    </row>
    <row r="12131" spans="1:2">
      <c r="A12131" t="str">
        <f t="shared" si="189"/>
        <v>74739</v>
      </c>
      <c r="B12131" s="254" t="s">
        <v>12492</v>
      </c>
    </row>
    <row r="12132" spans="1:2">
      <c r="A12132" t="str">
        <f t="shared" si="189"/>
        <v>74741</v>
      </c>
      <c r="B12132" s="254" t="s">
        <v>12493</v>
      </c>
    </row>
    <row r="12133" spans="1:2">
      <c r="A12133" t="str">
        <f t="shared" si="189"/>
        <v>74742</v>
      </c>
      <c r="B12133" s="254" t="s">
        <v>12494</v>
      </c>
    </row>
    <row r="12134" spans="1:2">
      <c r="A12134" t="str">
        <f t="shared" si="189"/>
        <v>74743</v>
      </c>
      <c r="B12134" s="254" t="s">
        <v>12495</v>
      </c>
    </row>
    <row r="12135" spans="1:2">
      <c r="A12135" t="str">
        <f t="shared" si="189"/>
        <v>74744</v>
      </c>
      <c r="B12135" s="254" t="s">
        <v>12496</v>
      </c>
    </row>
    <row r="12136" spans="1:2">
      <c r="A12136" t="str">
        <f t="shared" si="189"/>
        <v>74745</v>
      </c>
      <c r="B12136" s="254" t="s">
        <v>12497</v>
      </c>
    </row>
    <row r="12137" spans="1:2">
      <c r="A12137" t="str">
        <f t="shared" si="189"/>
        <v>74746</v>
      </c>
      <c r="B12137" s="254" t="s">
        <v>12498</v>
      </c>
    </row>
    <row r="12138" spans="1:2">
      <c r="A12138" t="str">
        <f t="shared" si="189"/>
        <v>74748</v>
      </c>
      <c r="B12138" s="254" t="s">
        <v>12499</v>
      </c>
    </row>
    <row r="12139" spans="1:2">
      <c r="A12139" t="str">
        <f t="shared" si="189"/>
        <v>74749</v>
      </c>
      <c r="B12139" s="254" t="s">
        <v>12500</v>
      </c>
    </row>
    <row r="12140" spans="1:2">
      <c r="A12140" t="str">
        <f t="shared" si="189"/>
        <v>74750</v>
      </c>
      <c r="B12140" s="254" t="s">
        <v>12501</v>
      </c>
    </row>
    <row r="12141" spans="1:2">
      <c r="A12141" t="str">
        <f t="shared" si="189"/>
        <v>74751</v>
      </c>
      <c r="B12141" s="254" t="s">
        <v>12502</v>
      </c>
    </row>
    <row r="12142" spans="1:2">
      <c r="A12142" t="str">
        <f t="shared" si="189"/>
        <v>74752</v>
      </c>
      <c r="B12142" s="254" t="s">
        <v>12503</v>
      </c>
    </row>
    <row r="12143" spans="1:2">
      <c r="A12143" t="str">
        <f t="shared" si="189"/>
        <v>74753</v>
      </c>
      <c r="B12143" s="254" t="s">
        <v>12504</v>
      </c>
    </row>
    <row r="12144" spans="1:2">
      <c r="A12144" t="str">
        <f t="shared" si="189"/>
        <v>74754</v>
      </c>
      <c r="B12144" s="254" t="s">
        <v>12505</v>
      </c>
    </row>
    <row r="12145" spans="1:2">
      <c r="A12145" t="str">
        <f t="shared" si="189"/>
        <v>74756</v>
      </c>
      <c r="B12145" s="254" t="s">
        <v>12506</v>
      </c>
    </row>
    <row r="12146" spans="1:2">
      <c r="A12146" t="str">
        <f t="shared" si="189"/>
        <v>74757</v>
      </c>
      <c r="B12146" s="254" t="s">
        <v>12507</v>
      </c>
    </row>
    <row r="12147" spans="1:2">
      <c r="A12147" t="str">
        <f t="shared" si="189"/>
        <v>74758</v>
      </c>
      <c r="B12147" s="254" t="s">
        <v>12508</v>
      </c>
    </row>
    <row r="12148" spans="1:2">
      <c r="A12148" t="str">
        <f t="shared" si="189"/>
        <v>74759</v>
      </c>
      <c r="B12148" s="254" t="s">
        <v>12509</v>
      </c>
    </row>
    <row r="12149" spans="1:2">
      <c r="A12149" t="str">
        <f t="shared" si="189"/>
        <v>74760</v>
      </c>
      <c r="B12149" s="254" t="s">
        <v>12510</v>
      </c>
    </row>
    <row r="12150" spans="1:2">
      <c r="A12150" t="str">
        <f t="shared" si="189"/>
        <v>74761</v>
      </c>
      <c r="B12150" s="254" t="s">
        <v>12511</v>
      </c>
    </row>
    <row r="12151" spans="1:2">
      <c r="A12151" t="str">
        <f t="shared" si="189"/>
        <v>74762</v>
      </c>
      <c r="B12151" s="254" t="s">
        <v>12512</v>
      </c>
    </row>
    <row r="12152" spans="1:2">
      <c r="A12152" t="str">
        <f t="shared" si="189"/>
        <v>74763</v>
      </c>
      <c r="B12152" s="254" t="s">
        <v>12513</v>
      </c>
    </row>
    <row r="12153" spans="1:2">
      <c r="A12153" t="str">
        <f t="shared" si="189"/>
        <v>74764</v>
      </c>
      <c r="B12153" s="254" t="s">
        <v>12514</v>
      </c>
    </row>
    <row r="12154" spans="1:2">
      <c r="A12154" t="str">
        <f t="shared" si="189"/>
        <v>74765</v>
      </c>
      <c r="B12154" s="254" t="s">
        <v>12515</v>
      </c>
    </row>
    <row r="12155" spans="1:2">
      <c r="A12155" t="str">
        <f t="shared" si="189"/>
        <v>74766</v>
      </c>
      <c r="B12155" s="254" t="s">
        <v>12516</v>
      </c>
    </row>
    <row r="12156" spans="1:2">
      <c r="A12156" t="str">
        <f t="shared" si="189"/>
        <v>74767</v>
      </c>
      <c r="B12156" s="254" t="s">
        <v>12517</v>
      </c>
    </row>
    <row r="12157" spans="1:2">
      <c r="A12157" t="str">
        <f t="shared" si="189"/>
        <v>74769</v>
      </c>
      <c r="B12157" s="254" t="s">
        <v>12518</v>
      </c>
    </row>
    <row r="12158" spans="1:2">
      <c r="A12158" t="str">
        <f t="shared" si="189"/>
        <v>74770</v>
      </c>
      <c r="B12158" s="254" t="s">
        <v>12519</v>
      </c>
    </row>
    <row r="12159" spans="1:2">
      <c r="A12159" t="str">
        <f t="shared" si="189"/>
        <v>74772</v>
      </c>
      <c r="B12159" s="254" t="s">
        <v>12520</v>
      </c>
    </row>
    <row r="12160" spans="1:2">
      <c r="A12160" t="str">
        <f t="shared" si="189"/>
        <v>74773</v>
      </c>
      <c r="B12160" s="254" t="s">
        <v>12521</v>
      </c>
    </row>
    <row r="12161" spans="1:2">
      <c r="A12161" t="str">
        <f t="shared" si="189"/>
        <v>74774</v>
      </c>
      <c r="B12161" s="254" t="s">
        <v>12522</v>
      </c>
    </row>
    <row r="12162" spans="1:2">
      <c r="A12162" t="str">
        <f t="shared" si="189"/>
        <v>74776</v>
      </c>
      <c r="B12162" s="254" t="s">
        <v>12523</v>
      </c>
    </row>
    <row r="12163" spans="1:2">
      <c r="A12163" t="str">
        <f t="shared" ref="A12163:A12226" si="190">LEFT(B12163,5)</f>
        <v>74777</v>
      </c>
      <c r="B12163" s="254" t="s">
        <v>12524</v>
      </c>
    </row>
    <row r="12164" spans="1:2">
      <c r="A12164" t="str">
        <f t="shared" si="190"/>
        <v>74778</v>
      </c>
      <c r="B12164" s="254" t="s">
        <v>12525</v>
      </c>
    </row>
    <row r="12165" spans="1:2">
      <c r="A12165" t="str">
        <f t="shared" si="190"/>
        <v>74779</v>
      </c>
      <c r="B12165" s="254" t="s">
        <v>12526</v>
      </c>
    </row>
    <row r="12166" spans="1:2">
      <c r="A12166" t="str">
        <f t="shared" si="190"/>
        <v>74780</v>
      </c>
      <c r="B12166" s="254" t="s">
        <v>12527</v>
      </c>
    </row>
    <row r="12167" spans="1:2">
      <c r="A12167" t="str">
        <f t="shared" si="190"/>
        <v>74781</v>
      </c>
      <c r="B12167" s="254" t="s">
        <v>12528</v>
      </c>
    </row>
    <row r="12168" spans="1:2">
      <c r="A12168" t="str">
        <f t="shared" si="190"/>
        <v>74782</v>
      </c>
      <c r="B12168" s="254" t="s">
        <v>12529</v>
      </c>
    </row>
    <row r="12169" spans="1:2">
      <c r="A12169" t="str">
        <f t="shared" si="190"/>
        <v>74783</v>
      </c>
      <c r="B12169" s="254" t="s">
        <v>12530</v>
      </c>
    </row>
    <row r="12170" spans="1:2">
      <c r="A12170" t="str">
        <f t="shared" si="190"/>
        <v>74785</v>
      </c>
      <c r="B12170" s="254" t="s">
        <v>12531</v>
      </c>
    </row>
    <row r="12171" spans="1:2">
      <c r="A12171" t="str">
        <f t="shared" si="190"/>
        <v>74786</v>
      </c>
      <c r="B12171" s="254" t="s">
        <v>12532</v>
      </c>
    </row>
    <row r="12172" spans="1:2">
      <c r="A12172" t="str">
        <f t="shared" si="190"/>
        <v>74787</v>
      </c>
      <c r="B12172" s="254" t="s">
        <v>12533</v>
      </c>
    </row>
    <row r="12173" spans="1:2">
      <c r="A12173" t="str">
        <f t="shared" si="190"/>
        <v>74788</v>
      </c>
      <c r="B12173" s="254" t="s">
        <v>12534</v>
      </c>
    </row>
    <row r="12174" spans="1:2">
      <c r="A12174" t="str">
        <f t="shared" si="190"/>
        <v>74790</v>
      </c>
      <c r="B12174" s="254" t="s">
        <v>12535</v>
      </c>
    </row>
    <row r="12175" spans="1:2">
      <c r="A12175" t="str">
        <f t="shared" si="190"/>
        <v>74791</v>
      </c>
      <c r="B12175" s="254" t="s">
        <v>12536</v>
      </c>
    </row>
    <row r="12176" spans="1:2">
      <c r="A12176" t="str">
        <f t="shared" si="190"/>
        <v>74792</v>
      </c>
      <c r="B12176" s="254" t="s">
        <v>12537</v>
      </c>
    </row>
    <row r="12177" spans="1:2">
      <c r="A12177" t="str">
        <f t="shared" si="190"/>
        <v>74793</v>
      </c>
      <c r="B12177" s="254" t="s">
        <v>12538</v>
      </c>
    </row>
    <row r="12178" spans="1:2">
      <c r="A12178" t="str">
        <f t="shared" si="190"/>
        <v>74794</v>
      </c>
      <c r="B12178" s="254" t="s">
        <v>12539</v>
      </c>
    </row>
    <row r="12179" spans="1:2">
      <c r="A12179" t="str">
        <f t="shared" si="190"/>
        <v>74795</v>
      </c>
      <c r="B12179" s="254" t="s">
        <v>12540</v>
      </c>
    </row>
    <row r="12180" spans="1:2">
      <c r="A12180" t="str">
        <f t="shared" si="190"/>
        <v>74796</v>
      </c>
      <c r="B12180" s="254" t="s">
        <v>12541</v>
      </c>
    </row>
    <row r="12181" spans="1:2">
      <c r="A12181" t="str">
        <f t="shared" si="190"/>
        <v>74798</v>
      </c>
      <c r="B12181" s="254" t="s">
        <v>12542</v>
      </c>
    </row>
    <row r="12182" spans="1:2">
      <c r="A12182" t="str">
        <f t="shared" si="190"/>
        <v>74799</v>
      </c>
      <c r="B12182" s="254" t="s">
        <v>12543</v>
      </c>
    </row>
    <row r="12183" spans="1:2">
      <c r="A12183" t="str">
        <f t="shared" si="190"/>
        <v>74800</v>
      </c>
      <c r="B12183" s="254" t="s">
        <v>12544</v>
      </c>
    </row>
    <row r="12184" spans="1:2">
      <c r="A12184" t="str">
        <f t="shared" si="190"/>
        <v>74801</v>
      </c>
      <c r="B12184" s="254" t="s">
        <v>12545</v>
      </c>
    </row>
    <row r="12185" spans="1:2">
      <c r="A12185" t="str">
        <f t="shared" si="190"/>
        <v>74802</v>
      </c>
      <c r="B12185" s="254" t="s">
        <v>12546</v>
      </c>
    </row>
    <row r="12186" spans="1:2">
      <c r="A12186" t="str">
        <f t="shared" si="190"/>
        <v>74803</v>
      </c>
      <c r="B12186" s="254" t="s">
        <v>12547</v>
      </c>
    </row>
    <row r="12187" spans="1:2">
      <c r="A12187" t="str">
        <f t="shared" si="190"/>
        <v>74804</v>
      </c>
      <c r="B12187" s="254" t="s">
        <v>12548</v>
      </c>
    </row>
    <row r="12188" spans="1:2">
      <c r="A12188" t="str">
        <f t="shared" si="190"/>
        <v>74805</v>
      </c>
      <c r="B12188" s="254" t="s">
        <v>12549</v>
      </c>
    </row>
    <row r="12189" spans="1:2">
      <c r="A12189" t="str">
        <f t="shared" si="190"/>
        <v>74806</v>
      </c>
      <c r="B12189" s="254" t="s">
        <v>12550</v>
      </c>
    </row>
    <row r="12190" spans="1:2">
      <c r="A12190" t="str">
        <f t="shared" si="190"/>
        <v>74807</v>
      </c>
      <c r="B12190" s="254" t="s">
        <v>12551</v>
      </c>
    </row>
    <row r="12191" spans="1:2">
      <c r="A12191" t="str">
        <f t="shared" si="190"/>
        <v>74808</v>
      </c>
      <c r="B12191" s="254" t="s">
        <v>12552</v>
      </c>
    </row>
    <row r="12192" spans="1:2">
      <c r="A12192" t="str">
        <f t="shared" si="190"/>
        <v>74809</v>
      </c>
      <c r="B12192" s="254" t="s">
        <v>12553</v>
      </c>
    </row>
    <row r="12193" spans="1:2">
      <c r="A12193" t="str">
        <f t="shared" si="190"/>
        <v>74810</v>
      </c>
      <c r="B12193" s="254" t="s">
        <v>12554</v>
      </c>
    </row>
    <row r="12194" spans="1:2">
      <c r="A12194" t="str">
        <f t="shared" si="190"/>
        <v>74811</v>
      </c>
      <c r="B12194" s="254" t="s">
        <v>12555</v>
      </c>
    </row>
    <row r="12195" spans="1:2">
      <c r="A12195" t="str">
        <f t="shared" si="190"/>
        <v>74812</v>
      </c>
      <c r="B12195" s="254" t="s">
        <v>12556</v>
      </c>
    </row>
    <row r="12196" spans="1:2">
      <c r="A12196" t="str">
        <f t="shared" si="190"/>
        <v>74813</v>
      </c>
      <c r="B12196" s="254" t="s">
        <v>12557</v>
      </c>
    </row>
    <row r="12197" spans="1:2">
      <c r="A12197" t="str">
        <f t="shared" si="190"/>
        <v>74814</v>
      </c>
      <c r="B12197" s="254" t="s">
        <v>12558</v>
      </c>
    </row>
    <row r="12198" spans="1:2">
      <c r="A12198" t="str">
        <f t="shared" si="190"/>
        <v>74815</v>
      </c>
      <c r="B12198" s="254" t="s">
        <v>12559</v>
      </c>
    </row>
    <row r="12199" spans="1:2">
      <c r="A12199" t="str">
        <f t="shared" si="190"/>
        <v>74816</v>
      </c>
      <c r="B12199" s="254" t="s">
        <v>12560</v>
      </c>
    </row>
    <row r="12200" spans="1:2">
      <c r="A12200" t="str">
        <f t="shared" si="190"/>
        <v>74817</v>
      </c>
      <c r="B12200" s="254" t="s">
        <v>12561</v>
      </c>
    </row>
    <row r="12201" spans="1:2">
      <c r="A12201" t="str">
        <f t="shared" si="190"/>
        <v>74818</v>
      </c>
      <c r="B12201" s="254" t="s">
        <v>12562</v>
      </c>
    </row>
    <row r="12202" spans="1:2">
      <c r="A12202" t="str">
        <f t="shared" si="190"/>
        <v>74819</v>
      </c>
      <c r="B12202" s="254" t="s">
        <v>12563</v>
      </c>
    </row>
    <row r="12203" spans="1:2">
      <c r="A12203" t="str">
        <f t="shared" si="190"/>
        <v>74820</v>
      </c>
      <c r="B12203" s="254" t="s">
        <v>12564</v>
      </c>
    </row>
    <row r="12204" spans="1:2">
      <c r="A12204" t="str">
        <f t="shared" si="190"/>
        <v>74821</v>
      </c>
      <c r="B12204" s="254" t="s">
        <v>12565</v>
      </c>
    </row>
    <row r="12205" spans="1:2">
      <c r="A12205" t="str">
        <f t="shared" si="190"/>
        <v>74822</v>
      </c>
      <c r="B12205" s="254" t="s">
        <v>12566</v>
      </c>
    </row>
    <row r="12206" spans="1:2">
      <c r="A12206" t="str">
        <f t="shared" si="190"/>
        <v>74823</v>
      </c>
      <c r="B12206" s="254" t="s">
        <v>12567</v>
      </c>
    </row>
    <row r="12207" spans="1:2">
      <c r="A12207" t="str">
        <f t="shared" si="190"/>
        <v>74824</v>
      </c>
      <c r="B12207" s="254" t="s">
        <v>12568</v>
      </c>
    </row>
    <row r="12208" spans="1:2">
      <c r="A12208" t="str">
        <f t="shared" si="190"/>
        <v>74826</v>
      </c>
      <c r="B12208" s="254" t="s">
        <v>12569</v>
      </c>
    </row>
    <row r="12209" spans="1:2">
      <c r="A12209" t="str">
        <f t="shared" si="190"/>
        <v>74827</v>
      </c>
      <c r="B12209" s="254" t="s">
        <v>12570</v>
      </c>
    </row>
    <row r="12210" spans="1:2">
      <c r="A12210" t="str">
        <f t="shared" si="190"/>
        <v>74828</v>
      </c>
      <c r="B12210" s="254" t="s">
        <v>12571</v>
      </c>
    </row>
    <row r="12211" spans="1:2">
      <c r="A12211" t="str">
        <f t="shared" si="190"/>
        <v>74829</v>
      </c>
      <c r="B12211" s="254" t="s">
        <v>12572</v>
      </c>
    </row>
    <row r="12212" spans="1:2">
      <c r="A12212" t="str">
        <f t="shared" si="190"/>
        <v>74830</v>
      </c>
      <c r="B12212" s="254" t="s">
        <v>12573</v>
      </c>
    </row>
    <row r="12213" spans="1:2">
      <c r="A12213" t="str">
        <f t="shared" si="190"/>
        <v>74831</v>
      </c>
      <c r="B12213" s="254" t="s">
        <v>12574</v>
      </c>
    </row>
    <row r="12214" spans="1:2">
      <c r="A12214" t="str">
        <f t="shared" si="190"/>
        <v>74832</v>
      </c>
      <c r="B12214" s="254" t="s">
        <v>12575</v>
      </c>
    </row>
    <row r="12215" spans="1:2">
      <c r="A12215" t="str">
        <f t="shared" si="190"/>
        <v>74833</v>
      </c>
      <c r="B12215" s="254" t="s">
        <v>12576</v>
      </c>
    </row>
    <row r="12216" spans="1:2">
      <c r="A12216" t="str">
        <f t="shared" si="190"/>
        <v>74834</v>
      </c>
      <c r="B12216" s="254" t="s">
        <v>12577</v>
      </c>
    </row>
    <row r="12217" spans="1:2">
      <c r="A12217" t="str">
        <f t="shared" si="190"/>
        <v>74835</v>
      </c>
      <c r="B12217" s="254" t="s">
        <v>12578</v>
      </c>
    </row>
    <row r="12218" spans="1:2">
      <c r="A12218" t="str">
        <f t="shared" si="190"/>
        <v>74836</v>
      </c>
      <c r="B12218" s="254" t="s">
        <v>12579</v>
      </c>
    </row>
    <row r="12219" spans="1:2">
      <c r="A12219" t="str">
        <f t="shared" si="190"/>
        <v>74837</v>
      </c>
      <c r="B12219" s="254" t="s">
        <v>12580</v>
      </c>
    </row>
    <row r="12220" spans="1:2">
      <c r="A12220" t="str">
        <f t="shared" si="190"/>
        <v>74838</v>
      </c>
      <c r="B12220" s="254" t="s">
        <v>12581</v>
      </c>
    </row>
    <row r="12221" spans="1:2">
      <c r="A12221" t="str">
        <f t="shared" si="190"/>
        <v>74839</v>
      </c>
      <c r="B12221" s="254" t="s">
        <v>12582</v>
      </c>
    </row>
    <row r="12222" spans="1:2">
      <c r="A12222" t="str">
        <f t="shared" si="190"/>
        <v>74840</v>
      </c>
      <c r="B12222" s="254" t="s">
        <v>12583</v>
      </c>
    </row>
    <row r="12223" spans="1:2">
      <c r="A12223" t="str">
        <f t="shared" si="190"/>
        <v>74842</v>
      </c>
      <c r="B12223" s="254" t="s">
        <v>12584</v>
      </c>
    </row>
    <row r="12224" spans="1:2">
      <c r="A12224" t="str">
        <f t="shared" si="190"/>
        <v>74844</v>
      </c>
      <c r="B12224" s="254" t="s">
        <v>12585</v>
      </c>
    </row>
    <row r="12225" spans="1:2">
      <c r="A12225" t="str">
        <f t="shared" si="190"/>
        <v>74846</v>
      </c>
      <c r="B12225" s="254" t="s">
        <v>12586</v>
      </c>
    </row>
    <row r="12226" spans="1:2">
      <c r="A12226" t="str">
        <f t="shared" si="190"/>
        <v>74847</v>
      </c>
      <c r="B12226" s="254" t="s">
        <v>12587</v>
      </c>
    </row>
    <row r="12227" spans="1:2">
      <c r="A12227" t="str">
        <f t="shared" ref="A12227:A12290" si="191">LEFT(B12227,5)</f>
        <v>74850</v>
      </c>
      <c r="B12227" s="254" t="s">
        <v>12588</v>
      </c>
    </row>
    <row r="12228" spans="1:2">
      <c r="A12228" t="str">
        <f t="shared" si="191"/>
        <v>74851</v>
      </c>
      <c r="B12228" s="254" t="s">
        <v>12589</v>
      </c>
    </row>
    <row r="12229" spans="1:2">
      <c r="A12229" t="str">
        <f t="shared" si="191"/>
        <v>74854</v>
      </c>
      <c r="B12229" s="254" t="s">
        <v>12590</v>
      </c>
    </row>
    <row r="12230" spans="1:2">
      <c r="A12230" t="str">
        <f t="shared" si="191"/>
        <v>74856</v>
      </c>
      <c r="B12230" s="254" t="s">
        <v>12591</v>
      </c>
    </row>
    <row r="12231" spans="1:2">
      <c r="A12231" t="str">
        <f t="shared" si="191"/>
        <v>74858</v>
      </c>
      <c r="B12231" s="254" t="s">
        <v>12592</v>
      </c>
    </row>
    <row r="12232" spans="1:2">
      <c r="A12232" t="str">
        <f t="shared" si="191"/>
        <v>74859</v>
      </c>
      <c r="B12232" s="254" t="s">
        <v>12593</v>
      </c>
    </row>
    <row r="12233" spans="1:2">
      <c r="A12233" t="str">
        <f t="shared" si="191"/>
        <v>74860</v>
      </c>
      <c r="B12233" s="254" t="s">
        <v>12594</v>
      </c>
    </row>
    <row r="12234" spans="1:2">
      <c r="A12234" t="str">
        <f t="shared" si="191"/>
        <v>74862</v>
      </c>
      <c r="B12234" s="254" t="s">
        <v>12595</v>
      </c>
    </row>
    <row r="12235" spans="1:2">
      <c r="A12235" t="str">
        <f t="shared" si="191"/>
        <v>74863</v>
      </c>
      <c r="B12235" s="254" t="s">
        <v>12596</v>
      </c>
    </row>
    <row r="12236" spans="1:2">
      <c r="A12236" t="str">
        <f t="shared" si="191"/>
        <v>74864</v>
      </c>
      <c r="B12236" s="254" t="s">
        <v>12597</v>
      </c>
    </row>
    <row r="12237" spans="1:2">
      <c r="A12237" t="str">
        <f t="shared" si="191"/>
        <v>74865</v>
      </c>
      <c r="B12237" s="254" t="s">
        <v>12598</v>
      </c>
    </row>
    <row r="12238" spans="1:2">
      <c r="A12238" t="str">
        <f t="shared" si="191"/>
        <v>74867</v>
      </c>
      <c r="B12238" s="254" t="s">
        <v>12599</v>
      </c>
    </row>
    <row r="12239" spans="1:2">
      <c r="A12239" t="str">
        <f t="shared" si="191"/>
        <v>74868</v>
      </c>
      <c r="B12239" s="254" t="s">
        <v>12600</v>
      </c>
    </row>
    <row r="12240" spans="1:2">
      <c r="A12240" t="str">
        <f t="shared" si="191"/>
        <v>74870</v>
      </c>
      <c r="B12240" s="254" t="s">
        <v>12601</v>
      </c>
    </row>
    <row r="12241" spans="1:2">
      <c r="A12241" t="str">
        <f t="shared" si="191"/>
        <v>74871</v>
      </c>
      <c r="B12241" s="254" t="s">
        <v>12602</v>
      </c>
    </row>
    <row r="12242" spans="1:2">
      <c r="A12242" t="str">
        <f t="shared" si="191"/>
        <v>74872</v>
      </c>
      <c r="B12242" s="254" t="s">
        <v>12603</v>
      </c>
    </row>
    <row r="12243" spans="1:2">
      <c r="A12243" t="str">
        <f t="shared" si="191"/>
        <v>74873</v>
      </c>
      <c r="B12243" s="254" t="s">
        <v>12604</v>
      </c>
    </row>
    <row r="12244" spans="1:2">
      <c r="A12244" t="str">
        <f t="shared" si="191"/>
        <v>74874</v>
      </c>
      <c r="B12244" s="254" t="s">
        <v>12605</v>
      </c>
    </row>
    <row r="12245" spans="1:2">
      <c r="A12245" t="str">
        <f t="shared" si="191"/>
        <v>74875</v>
      </c>
      <c r="B12245" s="254" t="s">
        <v>12606</v>
      </c>
    </row>
    <row r="12246" spans="1:2">
      <c r="A12246" t="str">
        <f t="shared" si="191"/>
        <v>74876</v>
      </c>
      <c r="B12246" s="254" t="s">
        <v>12607</v>
      </c>
    </row>
    <row r="12247" spans="1:2">
      <c r="A12247" t="str">
        <f t="shared" si="191"/>
        <v>74877</v>
      </c>
      <c r="B12247" s="254" t="s">
        <v>12608</v>
      </c>
    </row>
    <row r="12248" spans="1:2">
      <c r="A12248" t="str">
        <f t="shared" si="191"/>
        <v>74878</v>
      </c>
      <c r="B12248" s="254" t="s">
        <v>12609</v>
      </c>
    </row>
    <row r="12249" spans="1:2">
      <c r="A12249" t="str">
        <f t="shared" si="191"/>
        <v>74879</v>
      </c>
      <c r="B12249" s="254" t="s">
        <v>12610</v>
      </c>
    </row>
    <row r="12250" spans="1:2">
      <c r="A12250" t="str">
        <f t="shared" si="191"/>
        <v>74880</v>
      </c>
      <c r="B12250" s="254" t="s">
        <v>12611</v>
      </c>
    </row>
    <row r="12251" spans="1:2">
      <c r="A12251" t="str">
        <f t="shared" si="191"/>
        <v>74881</v>
      </c>
      <c r="B12251" s="254" t="s">
        <v>12612</v>
      </c>
    </row>
    <row r="12252" spans="1:2">
      <c r="A12252" t="str">
        <f t="shared" si="191"/>
        <v>74882</v>
      </c>
      <c r="B12252" s="254" t="s">
        <v>12613</v>
      </c>
    </row>
    <row r="12253" spans="1:2">
      <c r="A12253" t="str">
        <f t="shared" si="191"/>
        <v>74883</v>
      </c>
      <c r="B12253" s="254" t="s">
        <v>12614</v>
      </c>
    </row>
    <row r="12254" spans="1:2">
      <c r="A12254" t="str">
        <f t="shared" si="191"/>
        <v>74884</v>
      </c>
      <c r="B12254" s="254" t="s">
        <v>12615</v>
      </c>
    </row>
    <row r="12255" spans="1:2">
      <c r="A12255" t="str">
        <f t="shared" si="191"/>
        <v>74886</v>
      </c>
      <c r="B12255" s="254" t="s">
        <v>12616</v>
      </c>
    </row>
    <row r="12256" spans="1:2">
      <c r="A12256" t="str">
        <f t="shared" si="191"/>
        <v>74887</v>
      </c>
      <c r="B12256" s="254" t="s">
        <v>12617</v>
      </c>
    </row>
    <row r="12257" spans="1:2">
      <c r="A12257" t="str">
        <f t="shared" si="191"/>
        <v>74888</v>
      </c>
      <c r="B12257" s="254" t="s">
        <v>12618</v>
      </c>
    </row>
    <row r="12258" spans="1:2">
      <c r="A12258" t="str">
        <f t="shared" si="191"/>
        <v>74890</v>
      </c>
      <c r="B12258" s="254" t="s">
        <v>12619</v>
      </c>
    </row>
    <row r="12259" spans="1:2">
      <c r="A12259" t="str">
        <f t="shared" si="191"/>
        <v>74891</v>
      </c>
      <c r="B12259" s="254" t="s">
        <v>12620</v>
      </c>
    </row>
    <row r="12260" spans="1:2">
      <c r="A12260" t="str">
        <f t="shared" si="191"/>
        <v>74892</v>
      </c>
      <c r="B12260" s="254" t="s">
        <v>12621</v>
      </c>
    </row>
    <row r="12261" spans="1:2">
      <c r="A12261" t="str">
        <f t="shared" si="191"/>
        <v>74893</v>
      </c>
      <c r="B12261" s="254" t="s">
        <v>12622</v>
      </c>
    </row>
    <row r="12262" spans="1:2">
      <c r="A12262" t="str">
        <f t="shared" si="191"/>
        <v>74894</v>
      </c>
      <c r="B12262" s="254" t="s">
        <v>12623</v>
      </c>
    </row>
    <row r="12263" spans="1:2">
      <c r="A12263" t="str">
        <f t="shared" si="191"/>
        <v>74895</v>
      </c>
      <c r="B12263" s="254" t="s">
        <v>12624</v>
      </c>
    </row>
    <row r="12264" spans="1:2">
      <c r="A12264" t="str">
        <f t="shared" si="191"/>
        <v>74896</v>
      </c>
      <c r="B12264" s="254" t="s">
        <v>12625</v>
      </c>
    </row>
    <row r="12265" spans="1:2">
      <c r="A12265" t="str">
        <f t="shared" si="191"/>
        <v>74897</v>
      </c>
      <c r="B12265" s="254" t="s">
        <v>12626</v>
      </c>
    </row>
    <row r="12266" spans="1:2">
      <c r="A12266" t="str">
        <f t="shared" si="191"/>
        <v>74898</v>
      </c>
      <c r="B12266" s="254" t="s">
        <v>12627</v>
      </c>
    </row>
    <row r="12267" spans="1:2">
      <c r="A12267" t="str">
        <f t="shared" si="191"/>
        <v>74899</v>
      </c>
      <c r="B12267" s="254" t="s">
        <v>12628</v>
      </c>
    </row>
    <row r="12268" spans="1:2">
      <c r="A12268" t="str">
        <f t="shared" si="191"/>
        <v>74900</v>
      </c>
      <c r="B12268" s="254" t="s">
        <v>12629</v>
      </c>
    </row>
    <row r="12269" spans="1:2">
      <c r="A12269" t="str">
        <f t="shared" si="191"/>
        <v>74901</v>
      </c>
      <c r="B12269" s="254" t="s">
        <v>12630</v>
      </c>
    </row>
    <row r="12270" spans="1:2">
      <c r="A12270" t="str">
        <f t="shared" si="191"/>
        <v>74902</v>
      </c>
      <c r="B12270" s="254" t="s">
        <v>12631</v>
      </c>
    </row>
    <row r="12271" spans="1:2">
      <c r="A12271" t="str">
        <f t="shared" si="191"/>
        <v>74903</v>
      </c>
      <c r="B12271" s="254" t="s">
        <v>12632</v>
      </c>
    </row>
    <row r="12272" spans="1:2">
      <c r="A12272" t="str">
        <f t="shared" si="191"/>
        <v>74904</v>
      </c>
      <c r="B12272" s="254" t="s">
        <v>12633</v>
      </c>
    </row>
    <row r="12273" spans="1:2">
      <c r="A12273" t="str">
        <f t="shared" si="191"/>
        <v>74905</v>
      </c>
      <c r="B12273" s="254" t="s">
        <v>12634</v>
      </c>
    </row>
    <row r="12274" spans="1:2">
      <c r="A12274" t="str">
        <f t="shared" si="191"/>
        <v>74906</v>
      </c>
      <c r="B12274" s="254" t="s">
        <v>12635</v>
      </c>
    </row>
    <row r="12275" spans="1:2">
      <c r="A12275" t="str">
        <f t="shared" si="191"/>
        <v>74907</v>
      </c>
      <c r="B12275" s="254" t="s">
        <v>12636</v>
      </c>
    </row>
    <row r="12276" spans="1:2">
      <c r="A12276" t="str">
        <f t="shared" si="191"/>
        <v>74908</v>
      </c>
      <c r="B12276" s="254" t="s">
        <v>12637</v>
      </c>
    </row>
    <row r="12277" spans="1:2">
      <c r="A12277" t="str">
        <f t="shared" si="191"/>
        <v>74909</v>
      </c>
      <c r="B12277" s="254" t="s">
        <v>12638</v>
      </c>
    </row>
    <row r="12278" spans="1:2">
      <c r="A12278" t="str">
        <f t="shared" si="191"/>
        <v>74910</v>
      </c>
      <c r="B12278" s="254" t="s">
        <v>12639</v>
      </c>
    </row>
    <row r="12279" spans="1:2">
      <c r="A12279" t="str">
        <f t="shared" si="191"/>
        <v>74911</v>
      </c>
      <c r="B12279" s="254" t="s">
        <v>12640</v>
      </c>
    </row>
    <row r="12280" spans="1:2">
      <c r="A12280" t="str">
        <f t="shared" si="191"/>
        <v>74912</v>
      </c>
      <c r="B12280" s="254" t="s">
        <v>12641</v>
      </c>
    </row>
    <row r="12281" spans="1:2">
      <c r="A12281" t="str">
        <f t="shared" si="191"/>
        <v>74913</v>
      </c>
      <c r="B12281" s="254" t="s">
        <v>12642</v>
      </c>
    </row>
    <row r="12282" spans="1:2">
      <c r="A12282" t="str">
        <f t="shared" si="191"/>
        <v>74914</v>
      </c>
      <c r="B12282" s="254" t="s">
        <v>12643</v>
      </c>
    </row>
    <row r="12283" spans="1:2">
      <c r="A12283" t="str">
        <f t="shared" si="191"/>
        <v>74915</v>
      </c>
      <c r="B12283" s="254" t="s">
        <v>12644</v>
      </c>
    </row>
    <row r="12284" spans="1:2">
      <c r="A12284" t="str">
        <f t="shared" si="191"/>
        <v>74916</v>
      </c>
      <c r="B12284" s="254" t="s">
        <v>12645</v>
      </c>
    </row>
    <row r="12285" spans="1:2">
      <c r="A12285" t="str">
        <f t="shared" si="191"/>
        <v>74917</v>
      </c>
      <c r="B12285" s="254" t="s">
        <v>12646</v>
      </c>
    </row>
    <row r="12286" spans="1:2">
      <c r="A12286" t="str">
        <f t="shared" si="191"/>
        <v>74918</v>
      </c>
      <c r="B12286" s="254" t="s">
        <v>12647</v>
      </c>
    </row>
    <row r="12287" spans="1:2">
      <c r="A12287" t="str">
        <f t="shared" si="191"/>
        <v>74919</v>
      </c>
      <c r="B12287" s="254" t="s">
        <v>12648</v>
      </c>
    </row>
    <row r="12288" spans="1:2">
      <c r="A12288" t="str">
        <f t="shared" si="191"/>
        <v>74920</v>
      </c>
      <c r="B12288" s="254" t="s">
        <v>12649</v>
      </c>
    </row>
    <row r="12289" spans="1:2">
      <c r="A12289" t="str">
        <f t="shared" si="191"/>
        <v>74921</v>
      </c>
      <c r="B12289" s="254" t="s">
        <v>12650</v>
      </c>
    </row>
    <row r="12290" spans="1:2">
      <c r="A12290" t="str">
        <f t="shared" si="191"/>
        <v>74922</v>
      </c>
      <c r="B12290" s="254" t="s">
        <v>12651</v>
      </c>
    </row>
    <row r="12291" spans="1:2">
      <c r="A12291" t="str">
        <f t="shared" ref="A12291:A12354" si="192">LEFT(B12291,5)</f>
        <v>74923</v>
      </c>
      <c r="B12291" s="254" t="s">
        <v>12652</v>
      </c>
    </row>
    <row r="12292" spans="1:2">
      <c r="A12292" t="str">
        <f t="shared" si="192"/>
        <v>74924</v>
      </c>
      <c r="B12292" s="254" t="s">
        <v>12653</v>
      </c>
    </row>
    <row r="12293" spans="1:2">
      <c r="A12293" t="str">
        <f t="shared" si="192"/>
        <v>74925</v>
      </c>
      <c r="B12293" s="254" t="s">
        <v>12654</v>
      </c>
    </row>
    <row r="12294" spans="1:2">
      <c r="A12294" t="str">
        <f t="shared" si="192"/>
        <v>74927</v>
      </c>
      <c r="B12294" s="254" t="s">
        <v>12655</v>
      </c>
    </row>
    <row r="12295" spans="1:2">
      <c r="A12295" t="str">
        <f t="shared" si="192"/>
        <v>74928</v>
      </c>
      <c r="B12295" s="254" t="s">
        <v>12656</v>
      </c>
    </row>
    <row r="12296" spans="1:2">
      <c r="A12296" t="str">
        <f t="shared" si="192"/>
        <v>74929</v>
      </c>
      <c r="B12296" s="254" t="s">
        <v>12657</v>
      </c>
    </row>
    <row r="12297" spans="1:2">
      <c r="A12297" t="str">
        <f t="shared" si="192"/>
        <v>74930</v>
      </c>
      <c r="B12297" s="254" t="s">
        <v>12658</v>
      </c>
    </row>
    <row r="12298" spans="1:2">
      <c r="A12298" t="str">
        <f t="shared" si="192"/>
        <v>74932</v>
      </c>
      <c r="B12298" s="254" t="s">
        <v>12659</v>
      </c>
    </row>
    <row r="12299" spans="1:2">
      <c r="A12299" t="str">
        <f t="shared" si="192"/>
        <v>74933</v>
      </c>
      <c r="B12299" s="254" t="s">
        <v>12660</v>
      </c>
    </row>
    <row r="12300" spans="1:2">
      <c r="A12300" t="str">
        <f t="shared" si="192"/>
        <v>74934</v>
      </c>
      <c r="B12300" s="254" t="s">
        <v>12661</v>
      </c>
    </row>
    <row r="12301" spans="1:2">
      <c r="A12301" t="str">
        <f t="shared" si="192"/>
        <v>74936</v>
      </c>
      <c r="B12301" s="254" t="s">
        <v>12662</v>
      </c>
    </row>
    <row r="12302" spans="1:2">
      <c r="A12302" t="str">
        <f t="shared" si="192"/>
        <v>74937</v>
      </c>
      <c r="B12302" s="254" t="s">
        <v>12663</v>
      </c>
    </row>
    <row r="12303" spans="1:2">
      <c r="A12303" t="str">
        <f t="shared" si="192"/>
        <v>74938</v>
      </c>
      <c r="B12303" s="254" t="s">
        <v>12664</v>
      </c>
    </row>
    <row r="12304" spans="1:2">
      <c r="A12304" t="str">
        <f t="shared" si="192"/>
        <v>74939</v>
      </c>
      <c r="B12304" s="254" t="s">
        <v>12665</v>
      </c>
    </row>
    <row r="12305" spans="1:2">
      <c r="A12305" t="str">
        <f t="shared" si="192"/>
        <v>74942</v>
      </c>
      <c r="B12305" s="254" t="s">
        <v>12666</v>
      </c>
    </row>
    <row r="12306" spans="1:2">
      <c r="A12306" t="str">
        <f t="shared" si="192"/>
        <v>74943</v>
      </c>
      <c r="B12306" s="254" t="s">
        <v>12667</v>
      </c>
    </row>
    <row r="12307" spans="1:2">
      <c r="A12307" t="str">
        <f t="shared" si="192"/>
        <v>74944</v>
      </c>
      <c r="B12307" s="254" t="s">
        <v>12668</v>
      </c>
    </row>
    <row r="12308" spans="1:2">
      <c r="A12308" t="str">
        <f t="shared" si="192"/>
        <v>74945</v>
      </c>
      <c r="B12308" s="254" t="s">
        <v>12669</v>
      </c>
    </row>
    <row r="12309" spans="1:2">
      <c r="A12309" t="str">
        <f t="shared" si="192"/>
        <v>74946</v>
      </c>
      <c r="B12309" s="254" t="s">
        <v>12670</v>
      </c>
    </row>
    <row r="12310" spans="1:2">
      <c r="A12310" t="str">
        <f t="shared" si="192"/>
        <v>74947</v>
      </c>
      <c r="B12310" s="254" t="s">
        <v>12671</v>
      </c>
    </row>
    <row r="12311" spans="1:2">
      <c r="A12311" t="str">
        <f t="shared" si="192"/>
        <v>74948</v>
      </c>
      <c r="B12311" s="254" t="s">
        <v>12672</v>
      </c>
    </row>
    <row r="12312" spans="1:2">
      <c r="A12312" t="str">
        <f t="shared" si="192"/>
        <v>74949</v>
      </c>
      <c r="B12312" s="254" t="s">
        <v>12673</v>
      </c>
    </row>
    <row r="12313" spans="1:2">
      <c r="A12313" t="str">
        <f t="shared" si="192"/>
        <v>74952</v>
      </c>
      <c r="B12313" s="254" t="s">
        <v>12674</v>
      </c>
    </row>
    <row r="12314" spans="1:2">
      <c r="A12314" t="str">
        <f t="shared" si="192"/>
        <v>74953</v>
      </c>
      <c r="B12314" s="254" t="s">
        <v>12675</v>
      </c>
    </row>
    <row r="12315" spans="1:2">
      <c r="A12315" t="str">
        <f t="shared" si="192"/>
        <v>74954</v>
      </c>
      <c r="B12315" s="254" t="s">
        <v>12676</v>
      </c>
    </row>
    <row r="12316" spans="1:2">
      <c r="A12316" t="str">
        <f t="shared" si="192"/>
        <v>74955</v>
      </c>
      <c r="B12316" s="254" t="s">
        <v>12677</v>
      </c>
    </row>
    <row r="12317" spans="1:2">
      <c r="A12317" t="str">
        <f t="shared" si="192"/>
        <v>74956</v>
      </c>
      <c r="B12317" s="254" t="s">
        <v>12678</v>
      </c>
    </row>
    <row r="12318" spans="1:2">
      <c r="A12318" t="str">
        <f t="shared" si="192"/>
        <v>74957</v>
      </c>
      <c r="B12318" s="254" t="s">
        <v>12679</v>
      </c>
    </row>
    <row r="12319" spans="1:2">
      <c r="A12319" t="str">
        <f t="shared" si="192"/>
        <v>74959</v>
      </c>
      <c r="B12319" s="254" t="s">
        <v>12680</v>
      </c>
    </row>
    <row r="12320" spans="1:2">
      <c r="A12320" t="str">
        <f t="shared" si="192"/>
        <v>74960</v>
      </c>
      <c r="B12320" s="254" t="s">
        <v>12681</v>
      </c>
    </row>
    <row r="12321" spans="1:2">
      <c r="A12321" t="str">
        <f t="shared" si="192"/>
        <v>74961</v>
      </c>
      <c r="B12321" s="254" t="s">
        <v>12682</v>
      </c>
    </row>
    <row r="12322" spans="1:2">
      <c r="A12322" t="str">
        <f t="shared" si="192"/>
        <v>74962</v>
      </c>
      <c r="B12322" s="254" t="s">
        <v>12683</v>
      </c>
    </row>
    <row r="12323" spans="1:2">
      <c r="A12323" t="str">
        <f t="shared" si="192"/>
        <v>74963</v>
      </c>
      <c r="B12323" s="254" t="s">
        <v>12684</v>
      </c>
    </row>
    <row r="12324" spans="1:2">
      <c r="A12324" t="str">
        <f t="shared" si="192"/>
        <v>74964</v>
      </c>
      <c r="B12324" s="254" t="s">
        <v>12685</v>
      </c>
    </row>
    <row r="12325" spans="1:2">
      <c r="A12325" t="str">
        <f t="shared" si="192"/>
        <v>74965</v>
      </c>
      <c r="B12325" s="254" t="s">
        <v>12686</v>
      </c>
    </row>
    <row r="12326" spans="1:2">
      <c r="A12326" t="str">
        <f t="shared" si="192"/>
        <v>74966</v>
      </c>
      <c r="B12326" s="254" t="s">
        <v>12687</v>
      </c>
    </row>
    <row r="12327" spans="1:2">
      <c r="A12327" t="str">
        <f t="shared" si="192"/>
        <v>74967</v>
      </c>
      <c r="B12327" s="254" t="s">
        <v>12688</v>
      </c>
    </row>
    <row r="12328" spans="1:2">
      <c r="A12328" t="str">
        <f t="shared" si="192"/>
        <v>74968</v>
      </c>
      <c r="B12328" s="254" t="s">
        <v>12689</v>
      </c>
    </row>
    <row r="12329" spans="1:2">
      <c r="A12329" t="str">
        <f t="shared" si="192"/>
        <v>74969</v>
      </c>
      <c r="B12329" s="254" t="s">
        <v>12690</v>
      </c>
    </row>
    <row r="12330" spans="1:2">
      <c r="A12330" t="str">
        <f t="shared" si="192"/>
        <v>74970</v>
      </c>
      <c r="B12330" s="254" t="s">
        <v>12691</v>
      </c>
    </row>
    <row r="12331" spans="1:2">
      <c r="A12331" t="str">
        <f t="shared" si="192"/>
        <v>74971</v>
      </c>
      <c r="B12331" s="254" t="s">
        <v>12692</v>
      </c>
    </row>
    <row r="12332" spans="1:2">
      <c r="A12332" t="str">
        <f t="shared" si="192"/>
        <v>74973</v>
      </c>
      <c r="B12332" s="254" t="s">
        <v>12693</v>
      </c>
    </row>
    <row r="12333" spans="1:2">
      <c r="A12333" t="str">
        <f t="shared" si="192"/>
        <v>74974</v>
      </c>
      <c r="B12333" s="254" t="s">
        <v>12694</v>
      </c>
    </row>
    <row r="12334" spans="1:2">
      <c r="A12334" t="str">
        <f t="shared" si="192"/>
        <v>74975</v>
      </c>
      <c r="B12334" s="254" t="s">
        <v>12695</v>
      </c>
    </row>
    <row r="12335" spans="1:2">
      <c r="A12335" t="str">
        <f t="shared" si="192"/>
        <v>74976</v>
      </c>
      <c r="B12335" s="254" t="s">
        <v>12696</v>
      </c>
    </row>
    <row r="12336" spans="1:2">
      <c r="A12336" t="str">
        <f t="shared" si="192"/>
        <v>74977</v>
      </c>
      <c r="B12336" s="254" t="s">
        <v>12697</v>
      </c>
    </row>
    <row r="12337" spans="1:2">
      <c r="A12337" t="str">
        <f t="shared" si="192"/>
        <v>74978</v>
      </c>
      <c r="B12337" s="254" t="s">
        <v>12698</v>
      </c>
    </row>
    <row r="12338" spans="1:2">
      <c r="A12338" t="str">
        <f t="shared" si="192"/>
        <v>74979</v>
      </c>
      <c r="B12338" s="254" t="s">
        <v>12699</v>
      </c>
    </row>
    <row r="12339" spans="1:2">
      <c r="A12339" t="str">
        <f t="shared" si="192"/>
        <v>74980</v>
      </c>
      <c r="B12339" s="254" t="s">
        <v>12700</v>
      </c>
    </row>
    <row r="12340" spans="1:2">
      <c r="A12340" t="str">
        <f t="shared" si="192"/>
        <v>74981</v>
      </c>
      <c r="B12340" s="254" t="s">
        <v>12701</v>
      </c>
    </row>
    <row r="12341" spans="1:2">
      <c r="A12341" t="str">
        <f t="shared" si="192"/>
        <v>74982</v>
      </c>
      <c r="B12341" s="254" t="s">
        <v>12702</v>
      </c>
    </row>
    <row r="12342" spans="1:2">
      <c r="A12342" t="str">
        <f t="shared" si="192"/>
        <v>74983</v>
      </c>
      <c r="B12342" s="254" t="s">
        <v>12703</v>
      </c>
    </row>
    <row r="12343" spans="1:2">
      <c r="A12343" t="str">
        <f t="shared" si="192"/>
        <v>74984</v>
      </c>
      <c r="B12343" s="254" t="s">
        <v>12704</v>
      </c>
    </row>
    <row r="12344" spans="1:2">
      <c r="A12344" t="str">
        <f t="shared" si="192"/>
        <v>74985</v>
      </c>
      <c r="B12344" s="254" t="s">
        <v>12705</v>
      </c>
    </row>
    <row r="12345" spans="1:2">
      <c r="A12345" t="str">
        <f t="shared" si="192"/>
        <v>74986</v>
      </c>
      <c r="B12345" s="254" t="s">
        <v>12706</v>
      </c>
    </row>
    <row r="12346" spans="1:2">
      <c r="A12346" t="str">
        <f t="shared" si="192"/>
        <v>74987</v>
      </c>
      <c r="B12346" s="254" t="s">
        <v>12707</v>
      </c>
    </row>
    <row r="12347" spans="1:2">
      <c r="A12347" t="str">
        <f t="shared" si="192"/>
        <v>74990</v>
      </c>
      <c r="B12347" s="254" t="s">
        <v>12708</v>
      </c>
    </row>
    <row r="12348" spans="1:2">
      <c r="A12348" t="str">
        <f t="shared" si="192"/>
        <v>74991</v>
      </c>
      <c r="B12348" s="254" t="s">
        <v>12709</v>
      </c>
    </row>
    <row r="12349" spans="1:2">
      <c r="A12349" t="str">
        <f t="shared" si="192"/>
        <v>74992</v>
      </c>
      <c r="B12349" s="254" t="s">
        <v>12710</v>
      </c>
    </row>
    <row r="12350" spans="1:2">
      <c r="A12350" t="str">
        <f t="shared" si="192"/>
        <v>74993</v>
      </c>
      <c r="B12350" s="254" t="s">
        <v>12711</v>
      </c>
    </row>
    <row r="12351" spans="1:2">
      <c r="A12351" t="str">
        <f t="shared" si="192"/>
        <v>74994</v>
      </c>
      <c r="B12351" s="254" t="s">
        <v>12712</v>
      </c>
    </row>
    <row r="12352" spans="1:2">
      <c r="A12352" t="str">
        <f t="shared" si="192"/>
        <v>74995</v>
      </c>
      <c r="B12352" s="254" t="s">
        <v>12713</v>
      </c>
    </row>
    <row r="12353" spans="1:2">
      <c r="A12353" t="str">
        <f t="shared" si="192"/>
        <v>74996</v>
      </c>
      <c r="B12353" s="254" t="s">
        <v>12714</v>
      </c>
    </row>
    <row r="12354" spans="1:2">
      <c r="A12354" t="str">
        <f t="shared" si="192"/>
        <v>74997</v>
      </c>
      <c r="B12354" s="254" t="s">
        <v>12715</v>
      </c>
    </row>
    <row r="12355" spans="1:2">
      <c r="A12355" t="str">
        <f t="shared" ref="A12355:A12418" si="193">LEFT(B12355,5)</f>
        <v>74998</v>
      </c>
      <c r="B12355" s="254" t="s">
        <v>12716</v>
      </c>
    </row>
    <row r="12356" spans="1:2">
      <c r="A12356" t="str">
        <f t="shared" si="193"/>
        <v>74999</v>
      </c>
      <c r="B12356" s="254" t="s">
        <v>12717</v>
      </c>
    </row>
    <row r="12357" spans="1:2">
      <c r="A12357" t="str">
        <f t="shared" si="193"/>
        <v>75000</v>
      </c>
      <c r="B12357" s="254" t="s">
        <v>12718</v>
      </c>
    </row>
    <row r="12358" spans="1:2">
      <c r="A12358" t="str">
        <f t="shared" si="193"/>
        <v>75001</v>
      </c>
      <c r="B12358" s="254" t="s">
        <v>12719</v>
      </c>
    </row>
    <row r="12359" spans="1:2">
      <c r="A12359" t="str">
        <f t="shared" si="193"/>
        <v>75002</v>
      </c>
      <c r="B12359" s="254" t="s">
        <v>12720</v>
      </c>
    </row>
    <row r="12360" spans="1:2">
      <c r="A12360" t="str">
        <f t="shared" si="193"/>
        <v>75004</v>
      </c>
      <c r="B12360" s="254" t="s">
        <v>12721</v>
      </c>
    </row>
    <row r="12361" spans="1:2">
      <c r="A12361" t="str">
        <f t="shared" si="193"/>
        <v>75005</v>
      </c>
      <c r="B12361" s="254" t="s">
        <v>12722</v>
      </c>
    </row>
    <row r="12362" spans="1:2">
      <c r="A12362" t="str">
        <f t="shared" si="193"/>
        <v>75006</v>
      </c>
      <c r="B12362" s="254" t="s">
        <v>12723</v>
      </c>
    </row>
    <row r="12363" spans="1:2">
      <c r="A12363" t="str">
        <f t="shared" si="193"/>
        <v>75007</v>
      </c>
      <c r="B12363" s="254" t="s">
        <v>12724</v>
      </c>
    </row>
    <row r="12364" spans="1:2">
      <c r="A12364" t="str">
        <f t="shared" si="193"/>
        <v>75008</v>
      </c>
      <c r="B12364" s="254" t="s">
        <v>12725</v>
      </c>
    </row>
    <row r="12365" spans="1:2">
      <c r="A12365" t="str">
        <f t="shared" si="193"/>
        <v>75009</v>
      </c>
      <c r="B12365" s="254" t="s">
        <v>12726</v>
      </c>
    </row>
    <row r="12366" spans="1:2">
      <c r="A12366" t="str">
        <f t="shared" si="193"/>
        <v>75010</v>
      </c>
      <c r="B12366" s="254" t="s">
        <v>12727</v>
      </c>
    </row>
    <row r="12367" spans="1:2">
      <c r="A12367" t="str">
        <f t="shared" si="193"/>
        <v>75011</v>
      </c>
      <c r="B12367" s="254" t="s">
        <v>12728</v>
      </c>
    </row>
    <row r="12368" spans="1:2">
      <c r="A12368" t="str">
        <f t="shared" si="193"/>
        <v>75012</v>
      </c>
      <c r="B12368" s="254" t="s">
        <v>12729</v>
      </c>
    </row>
    <row r="12369" spans="1:2">
      <c r="A12369" t="str">
        <f t="shared" si="193"/>
        <v>75013</v>
      </c>
      <c r="B12369" s="254" t="s">
        <v>12730</v>
      </c>
    </row>
    <row r="12370" spans="1:2">
      <c r="A12370" t="str">
        <f t="shared" si="193"/>
        <v>75015</v>
      </c>
      <c r="B12370" s="254" t="s">
        <v>12731</v>
      </c>
    </row>
    <row r="12371" spans="1:2">
      <c r="A12371" t="str">
        <f t="shared" si="193"/>
        <v>75016</v>
      </c>
      <c r="B12371" s="254" t="s">
        <v>12732</v>
      </c>
    </row>
    <row r="12372" spans="1:2">
      <c r="A12372" t="str">
        <f t="shared" si="193"/>
        <v>75017</v>
      </c>
      <c r="B12372" s="254" t="s">
        <v>12733</v>
      </c>
    </row>
    <row r="12373" spans="1:2">
      <c r="A12373" t="str">
        <f t="shared" si="193"/>
        <v>75018</v>
      </c>
      <c r="B12373" s="254" t="s">
        <v>12734</v>
      </c>
    </row>
    <row r="12374" spans="1:2">
      <c r="A12374" t="str">
        <f t="shared" si="193"/>
        <v>75019</v>
      </c>
      <c r="B12374" s="254" t="s">
        <v>12735</v>
      </c>
    </row>
    <row r="12375" spans="1:2">
      <c r="A12375" t="str">
        <f t="shared" si="193"/>
        <v>75020</v>
      </c>
      <c r="B12375" s="254" t="s">
        <v>12736</v>
      </c>
    </row>
    <row r="12376" spans="1:2">
      <c r="A12376" t="str">
        <f t="shared" si="193"/>
        <v>75023</v>
      </c>
      <c r="B12376" s="254" t="s">
        <v>12737</v>
      </c>
    </row>
    <row r="12377" spans="1:2">
      <c r="A12377" t="str">
        <f t="shared" si="193"/>
        <v>75024</v>
      </c>
      <c r="B12377" s="254" t="s">
        <v>12738</v>
      </c>
    </row>
    <row r="12378" spans="1:2">
      <c r="A12378" t="str">
        <f t="shared" si="193"/>
        <v>75025</v>
      </c>
      <c r="B12378" s="254" t="s">
        <v>12739</v>
      </c>
    </row>
    <row r="12379" spans="1:2">
      <c r="A12379" t="str">
        <f t="shared" si="193"/>
        <v>75026</v>
      </c>
      <c r="B12379" s="254" t="s">
        <v>12740</v>
      </c>
    </row>
    <row r="12380" spans="1:2">
      <c r="A12380" t="str">
        <f t="shared" si="193"/>
        <v>75027</v>
      </c>
      <c r="B12380" s="254" t="s">
        <v>12741</v>
      </c>
    </row>
    <row r="12381" spans="1:2">
      <c r="A12381" t="str">
        <f t="shared" si="193"/>
        <v>75028</v>
      </c>
      <c r="B12381" s="254" t="s">
        <v>12742</v>
      </c>
    </row>
    <row r="12382" spans="1:2">
      <c r="A12382" t="str">
        <f t="shared" si="193"/>
        <v>75029</v>
      </c>
      <c r="B12382" s="254" t="s">
        <v>12743</v>
      </c>
    </row>
    <row r="12383" spans="1:2">
      <c r="A12383" t="str">
        <f t="shared" si="193"/>
        <v>75030</v>
      </c>
      <c r="B12383" s="254" t="s">
        <v>12744</v>
      </c>
    </row>
    <row r="12384" spans="1:2">
      <c r="A12384" t="str">
        <f t="shared" si="193"/>
        <v>75031</v>
      </c>
      <c r="B12384" s="254" t="s">
        <v>12745</v>
      </c>
    </row>
    <row r="12385" spans="1:2">
      <c r="A12385" t="str">
        <f t="shared" si="193"/>
        <v>75032</v>
      </c>
      <c r="B12385" s="254" t="s">
        <v>12746</v>
      </c>
    </row>
    <row r="12386" spans="1:2">
      <c r="A12386" t="str">
        <f t="shared" si="193"/>
        <v>75034</v>
      </c>
      <c r="B12386" s="254" t="s">
        <v>12747</v>
      </c>
    </row>
    <row r="12387" spans="1:2">
      <c r="A12387" t="str">
        <f t="shared" si="193"/>
        <v>75035</v>
      </c>
      <c r="B12387" s="254" t="s">
        <v>12748</v>
      </c>
    </row>
    <row r="12388" spans="1:2">
      <c r="A12388" t="str">
        <f t="shared" si="193"/>
        <v>75036</v>
      </c>
      <c r="B12388" s="254" t="s">
        <v>12749</v>
      </c>
    </row>
    <row r="12389" spans="1:2">
      <c r="A12389" t="str">
        <f t="shared" si="193"/>
        <v>75038</v>
      </c>
      <c r="B12389" s="254" t="s">
        <v>12750</v>
      </c>
    </row>
    <row r="12390" spans="1:2">
      <c r="A12390" t="str">
        <f t="shared" si="193"/>
        <v>75039</v>
      </c>
      <c r="B12390" s="254" t="s">
        <v>12751</v>
      </c>
    </row>
    <row r="12391" spans="1:2">
      <c r="A12391" t="str">
        <f t="shared" si="193"/>
        <v>75040</v>
      </c>
      <c r="B12391" s="254" t="s">
        <v>12752</v>
      </c>
    </row>
    <row r="12392" spans="1:2">
      <c r="A12392" t="str">
        <f t="shared" si="193"/>
        <v>75042</v>
      </c>
      <c r="B12392" s="254" t="s">
        <v>12753</v>
      </c>
    </row>
    <row r="12393" spans="1:2">
      <c r="A12393" t="str">
        <f t="shared" si="193"/>
        <v>75043</v>
      </c>
      <c r="B12393" s="254" t="s">
        <v>12754</v>
      </c>
    </row>
    <row r="12394" spans="1:2">
      <c r="A12394" t="str">
        <f t="shared" si="193"/>
        <v>75044</v>
      </c>
      <c r="B12394" s="254" t="s">
        <v>12755</v>
      </c>
    </row>
    <row r="12395" spans="1:2">
      <c r="A12395" t="str">
        <f t="shared" si="193"/>
        <v>75046</v>
      </c>
      <c r="B12395" s="254" t="s">
        <v>12756</v>
      </c>
    </row>
    <row r="12396" spans="1:2">
      <c r="A12396" t="str">
        <f t="shared" si="193"/>
        <v>75048</v>
      </c>
      <c r="B12396" s="254" t="s">
        <v>12757</v>
      </c>
    </row>
    <row r="12397" spans="1:2">
      <c r="A12397" t="str">
        <f t="shared" si="193"/>
        <v>75049</v>
      </c>
      <c r="B12397" s="254" t="s">
        <v>12758</v>
      </c>
    </row>
    <row r="12398" spans="1:2">
      <c r="A12398" t="str">
        <f t="shared" si="193"/>
        <v>75050</v>
      </c>
      <c r="B12398" s="254" t="s">
        <v>12759</v>
      </c>
    </row>
    <row r="12399" spans="1:2">
      <c r="A12399" t="str">
        <f t="shared" si="193"/>
        <v>75051</v>
      </c>
      <c r="B12399" s="254" t="s">
        <v>12760</v>
      </c>
    </row>
    <row r="12400" spans="1:2">
      <c r="A12400" t="str">
        <f t="shared" si="193"/>
        <v>75052</v>
      </c>
      <c r="B12400" s="254" t="s">
        <v>12761</v>
      </c>
    </row>
    <row r="12401" spans="1:2">
      <c r="A12401" t="str">
        <f t="shared" si="193"/>
        <v>75053</v>
      </c>
      <c r="B12401" s="254" t="s">
        <v>12762</v>
      </c>
    </row>
    <row r="12402" spans="1:2">
      <c r="A12402" t="str">
        <f t="shared" si="193"/>
        <v>75054</v>
      </c>
      <c r="B12402" s="254" t="s">
        <v>12763</v>
      </c>
    </row>
    <row r="12403" spans="1:2">
      <c r="A12403" t="str">
        <f t="shared" si="193"/>
        <v>75055</v>
      </c>
      <c r="B12403" s="254" t="s">
        <v>12764</v>
      </c>
    </row>
    <row r="12404" spans="1:2">
      <c r="A12404" t="str">
        <f t="shared" si="193"/>
        <v>75056</v>
      </c>
      <c r="B12404" s="254" t="s">
        <v>12765</v>
      </c>
    </row>
    <row r="12405" spans="1:2">
      <c r="A12405" t="str">
        <f t="shared" si="193"/>
        <v>75057</v>
      </c>
      <c r="B12405" s="254" t="s">
        <v>12766</v>
      </c>
    </row>
    <row r="12406" spans="1:2">
      <c r="A12406" t="str">
        <f t="shared" si="193"/>
        <v>75058</v>
      </c>
      <c r="B12406" s="254" t="s">
        <v>12767</v>
      </c>
    </row>
    <row r="12407" spans="1:2">
      <c r="A12407" t="str">
        <f t="shared" si="193"/>
        <v>75059</v>
      </c>
      <c r="B12407" s="254" t="s">
        <v>12768</v>
      </c>
    </row>
    <row r="12408" spans="1:2">
      <c r="A12408" t="str">
        <f t="shared" si="193"/>
        <v>75060</v>
      </c>
      <c r="B12408" s="254" t="s">
        <v>12769</v>
      </c>
    </row>
    <row r="12409" spans="1:2">
      <c r="A12409" t="str">
        <f t="shared" si="193"/>
        <v>75062</v>
      </c>
      <c r="B12409" s="254" t="s">
        <v>12770</v>
      </c>
    </row>
    <row r="12410" spans="1:2">
      <c r="A12410" t="str">
        <f t="shared" si="193"/>
        <v>75063</v>
      </c>
      <c r="B12410" s="254" t="s">
        <v>12771</v>
      </c>
    </row>
    <row r="12411" spans="1:2">
      <c r="A12411" t="str">
        <f t="shared" si="193"/>
        <v>75064</v>
      </c>
      <c r="B12411" s="254" t="s">
        <v>12772</v>
      </c>
    </row>
    <row r="12412" spans="1:2">
      <c r="A12412" t="str">
        <f t="shared" si="193"/>
        <v>75065</v>
      </c>
      <c r="B12412" s="254" t="s">
        <v>12773</v>
      </c>
    </row>
    <row r="12413" spans="1:2">
      <c r="A12413" t="str">
        <f t="shared" si="193"/>
        <v>75066</v>
      </c>
      <c r="B12413" s="254" t="s">
        <v>12774</v>
      </c>
    </row>
    <row r="12414" spans="1:2">
      <c r="A12414" t="str">
        <f t="shared" si="193"/>
        <v>75067</v>
      </c>
      <c r="B12414" s="254" t="s">
        <v>12775</v>
      </c>
    </row>
    <row r="12415" spans="1:2">
      <c r="A12415" t="str">
        <f t="shared" si="193"/>
        <v>75069</v>
      </c>
      <c r="B12415" s="254" t="s">
        <v>12776</v>
      </c>
    </row>
    <row r="12416" spans="1:2">
      <c r="A12416" t="str">
        <f t="shared" si="193"/>
        <v>75071</v>
      </c>
      <c r="B12416" s="254" t="s">
        <v>12777</v>
      </c>
    </row>
    <row r="12417" spans="1:2">
      <c r="A12417" t="str">
        <f t="shared" si="193"/>
        <v>75073</v>
      </c>
      <c r="B12417" s="254" t="s">
        <v>12778</v>
      </c>
    </row>
    <row r="12418" spans="1:2">
      <c r="A12418" t="str">
        <f t="shared" si="193"/>
        <v>75074</v>
      </c>
      <c r="B12418" s="254" t="s">
        <v>12779</v>
      </c>
    </row>
    <row r="12419" spans="1:2">
      <c r="A12419" t="str">
        <f t="shared" ref="A12419:A12482" si="194">LEFT(B12419,5)</f>
        <v>75075</v>
      </c>
      <c r="B12419" s="254" t="s">
        <v>12780</v>
      </c>
    </row>
    <row r="12420" spans="1:2">
      <c r="A12420" t="str">
        <f t="shared" si="194"/>
        <v>75076</v>
      </c>
      <c r="B12420" s="254" t="s">
        <v>12781</v>
      </c>
    </row>
    <row r="12421" spans="1:2">
      <c r="A12421" t="str">
        <f t="shared" si="194"/>
        <v>75077</v>
      </c>
      <c r="B12421" s="254" t="s">
        <v>12782</v>
      </c>
    </row>
    <row r="12422" spans="1:2">
      <c r="A12422" t="str">
        <f t="shared" si="194"/>
        <v>75078</v>
      </c>
      <c r="B12422" s="254" t="s">
        <v>12783</v>
      </c>
    </row>
    <row r="12423" spans="1:2">
      <c r="A12423" t="str">
        <f t="shared" si="194"/>
        <v>75079</v>
      </c>
      <c r="B12423" s="254" t="s">
        <v>12784</v>
      </c>
    </row>
    <row r="12424" spans="1:2">
      <c r="A12424" t="str">
        <f t="shared" si="194"/>
        <v>75080</v>
      </c>
      <c r="B12424" s="254" t="s">
        <v>12785</v>
      </c>
    </row>
    <row r="12425" spans="1:2">
      <c r="A12425" t="str">
        <f t="shared" si="194"/>
        <v>75081</v>
      </c>
      <c r="B12425" s="254" t="s">
        <v>12786</v>
      </c>
    </row>
    <row r="12426" spans="1:2">
      <c r="A12426" t="str">
        <f t="shared" si="194"/>
        <v>75082</v>
      </c>
      <c r="B12426" s="254" t="s">
        <v>12787</v>
      </c>
    </row>
    <row r="12427" spans="1:2">
      <c r="A12427" t="str">
        <f t="shared" si="194"/>
        <v>75083</v>
      </c>
      <c r="B12427" s="254" t="s">
        <v>12788</v>
      </c>
    </row>
    <row r="12428" spans="1:2">
      <c r="A12428" t="str">
        <f t="shared" si="194"/>
        <v>75084</v>
      </c>
      <c r="B12428" s="254" t="s">
        <v>12789</v>
      </c>
    </row>
    <row r="12429" spans="1:2">
      <c r="A12429" t="str">
        <f t="shared" si="194"/>
        <v>75085</v>
      </c>
      <c r="B12429" s="254" t="s">
        <v>12790</v>
      </c>
    </row>
    <row r="12430" spans="1:2">
      <c r="A12430" t="str">
        <f t="shared" si="194"/>
        <v>75086</v>
      </c>
      <c r="B12430" s="254" t="s">
        <v>12791</v>
      </c>
    </row>
    <row r="12431" spans="1:2">
      <c r="A12431" t="str">
        <f t="shared" si="194"/>
        <v>75087</v>
      </c>
      <c r="B12431" s="254" t="s">
        <v>12792</v>
      </c>
    </row>
    <row r="12432" spans="1:2">
      <c r="A12432" t="str">
        <f t="shared" si="194"/>
        <v>75088</v>
      </c>
      <c r="B12432" s="254" t="s">
        <v>12793</v>
      </c>
    </row>
    <row r="12433" spans="1:2">
      <c r="A12433" t="str">
        <f t="shared" si="194"/>
        <v>75089</v>
      </c>
      <c r="B12433" s="254" t="s">
        <v>12794</v>
      </c>
    </row>
    <row r="12434" spans="1:2">
      <c r="A12434" t="str">
        <f t="shared" si="194"/>
        <v>75090</v>
      </c>
      <c r="B12434" s="254" t="s">
        <v>12795</v>
      </c>
    </row>
    <row r="12435" spans="1:2">
      <c r="A12435" t="str">
        <f t="shared" si="194"/>
        <v>75091</v>
      </c>
      <c r="B12435" s="254" t="s">
        <v>12796</v>
      </c>
    </row>
    <row r="12436" spans="1:2">
      <c r="A12436" t="str">
        <f t="shared" si="194"/>
        <v>75092</v>
      </c>
      <c r="B12436" s="254" t="s">
        <v>12797</v>
      </c>
    </row>
    <row r="12437" spans="1:2">
      <c r="A12437" t="str">
        <f t="shared" si="194"/>
        <v>75093</v>
      </c>
      <c r="B12437" s="254" t="s">
        <v>12798</v>
      </c>
    </row>
    <row r="12438" spans="1:2">
      <c r="A12438" t="str">
        <f t="shared" si="194"/>
        <v>75094</v>
      </c>
      <c r="B12438" s="254" t="s">
        <v>12799</v>
      </c>
    </row>
    <row r="12439" spans="1:2">
      <c r="A12439" t="str">
        <f t="shared" si="194"/>
        <v>75095</v>
      </c>
      <c r="B12439" s="254" t="s">
        <v>12800</v>
      </c>
    </row>
    <row r="12440" spans="1:2">
      <c r="A12440" t="str">
        <f t="shared" si="194"/>
        <v>75096</v>
      </c>
      <c r="B12440" s="254" t="s">
        <v>12801</v>
      </c>
    </row>
    <row r="12441" spans="1:2">
      <c r="A12441" t="str">
        <f t="shared" si="194"/>
        <v>75097</v>
      </c>
      <c r="B12441" s="254" t="s">
        <v>12802</v>
      </c>
    </row>
    <row r="12442" spans="1:2">
      <c r="A12442" t="str">
        <f t="shared" si="194"/>
        <v>75098</v>
      </c>
      <c r="B12442" s="254" t="s">
        <v>12803</v>
      </c>
    </row>
    <row r="12443" spans="1:2">
      <c r="A12443" t="str">
        <f t="shared" si="194"/>
        <v>75099</v>
      </c>
      <c r="B12443" s="254" t="s">
        <v>12804</v>
      </c>
    </row>
    <row r="12444" spans="1:2">
      <c r="A12444" t="str">
        <f t="shared" si="194"/>
        <v>75100</v>
      </c>
      <c r="B12444" s="254" t="s">
        <v>12805</v>
      </c>
    </row>
    <row r="12445" spans="1:2">
      <c r="A12445" t="str">
        <f t="shared" si="194"/>
        <v>75101</v>
      </c>
      <c r="B12445" s="254" t="s">
        <v>12806</v>
      </c>
    </row>
    <row r="12446" spans="1:2">
      <c r="A12446" t="str">
        <f t="shared" si="194"/>
        <v>75102</v>
      </c>
      <c r="B12446" s="254" t="s">
        <v>12807</v>
      </c>
    </row>
    <row r="12447" spans="1:2">
      <c r="A12447" t="str">
        <f t="shared" si="194"/>
        <v>75103</v>
      </c>
      <c r="B12447" s="254" t="s">
        <v>12808</v>
      </c>
    </row>
    <row r="12448" spans="1:2">
      <c r="A12448" t="str">
        <f t="shared" si="194"/>
        <v>75104</v>
      </c>
      <c r="B12448" s="254" t="s">
        <v>12809</v>
      </c>
    </row>
    <row r="12449" spans="1:2">
      <c r="A12449" t="str">
        <f t="shared" si="194"/>
        <v>75105</v>
      </c>
      <c r="B12449" s="254" t="s">
        <v>12810</v>
      </c>
    </row>
    <row r="12450" spans="1:2">
      <c r="A12450" t="str">
        <f t="shared" si="194"/>
        <v>75106</v>
      </c>
      <c r="B12450" s="254" t="s">
        <v>12811</v>
      </c>
    </row>
    <row r="12451" spans="1:2">
      <c r="A12451" t="str">
        <f t="shared" si="194"/>
        <v>75107</v>
      </c>
      <c r="B12451" s="254" t="s">
        <v>12812</v>
      </c>
    </row>
    <row r="12452" spans="1:2">
      <c r="A12452" t="str">
        <f t="shared" si="194"/>
        <v>75108</v>
      </c>
      <c r="B12452" s="254" t="s">
        <v>12813</v>
      </c>
    </row>
    <row r="12453" spans="1:2">
      <c r="A12453" t="str">
        <f t="shared" si="194"/>
        <v>75109</v>
      </c>
      <c r="B12453" s="254" t="s">
        <v>12814</v>
      </c>
    </row>
    <row r="12454" spans="1:2">
      <c r="A12454" t="str">
        <f t="shared" si="194"/>
        <v>75110</v>
      </c>
      <c r="B12454" s="254" t="s">
        <v>12815</v>
      </c>
    </row>
    <row r="12455" spans="1:2">
      <c r="A12455" t="str">
        <f t="shared" si="194"/>
        <v>75111</v>
      </c>
      <c r="B12455" s="254" t="s">
        <v>12816</v>
      </c>
    </row>
    <row r="12456" spans="1:2">
      <c r="A12456" t="str">
        <f t="shared" si="194"/>
        <v>75112</v>
      </c>
      <c r="B12456" s="254" t="s">
        <v>12817</v>
      </c>
    </row>
    <row r="12457" spans="1:2">
      <c r="A12457" t="str">
        <f t="shared" si="194"/>
        <v>75113</v>
      </c>
      <c r="B12457" s="254" t="s">
        <v>12818</v>
      </c>
    </row>
    <row r="12458" spans="1:2">
      <c r="A12458" t="str">
        <f t="shared" si="194"/>
        <v>75114</v>
      </c>
      <c r="B12458" s="254" t="s">
        <v>12819</v>
      </c>
    </row>
    <row r="12459" spans="1:2">
      <c r="A12459" t="str">
        <f t="shared" si="194"/>
        <v>75115</v>
      </c>
      <c r="B12459" s="254" t="s">
        <v>12820</v>
      </c>
    </row>
    <row r="12460" spans="1:2">
      <c r="A12460" t="str">
        <f t="shared" si="194"/>
        <v>75116</v>
      </c>
      <c r="B12460" s="254" t="s">
        <v>12821</v>
      </c>
    </row>
    <row r="12461" spans="1:2">
      <c r="A12461" t="str">
        <f t="shared" si="194"/>
        <v>75117</v>
      </c>
      <c r="B12461" s="254" t="s">
        <v>12822</v>
      </c>
    </row>
    <row r="12462" spans="1:2">
      <c r="A12462" t="str">
        <f t="shared" si="194"/>
        <v>75118</v>
      </c>
      <c r="B12462" s="254" t="s">
        <v>12823</v>
      </c>
    </row>
    <row r="12463" spans="1:2">
      <c r="A12463" t="str">
        <f t="shared" si="194"/>
        <v>75119</v>
      </c>
      <c r="B12463" s="254" t="s">
        <v>12824</v>
      </c>
    </row>
    <row r="12464" spans="1:2">
      <c r="A12464" t="str">
        <f t="shared" si="194"/>
        <v>75120</v>
      </c>
      <c r="B12464" s="254" t="s">
        <v>12825</v>
      </c>
    </row>
    <row r="12465" spans="1:2">
      <c r="A12465" t="str">
        <f t="shared" si="194"/>
        <v>75121</v>
      </c>
      <c r="B12465" s="254" t="s">
        <v>12826</v>
      </c>
    </row>
    <row r="12466" spans="1:2">
      <c r="A12466" t="str">
        <f t="shared" si="194"/>
        <v>75122</v>
      </c>
      <c r="B12466" s="254" t="s">
        <v>12827</v>
      </c>
    </row>
    <row r="12467" spans="1:2">
      <c r="A12467" t="str">
        <f t="shared" si="194"/>
        <v>75123</v>
      </c>
      <c r="B12467" s="254" t="s">
        <v>12828</v>
      </c>
    </row>
    <row r="12468" spans="1:2">
      <c r="A12468" t="str">
        <f t="shared" si="194"/>
        <v>75124</v>
      </c>
      <c r="B12468" s="254" t="s">
        <v>12829</v>
      </c>
    </row>
    <row r="12469" spans="1:2">
      <c r="A12469" t="str">
        <f t="shared" si="194"/>
        <v>75125</v>
      </c>
      <c r="B12469" s="254" t="s">
        <v>12830</v>
      </c>
    </row>
    <row r="12470" spans="1:2">
      <c r="A12470" t="str">
        <f t="shared" si="194"/>
        <v>75127</v>
      </c>
      <c r="B12470" s="254" t="s">
        <v>12831</v>
      </c>
    </row>
    <row r="12471" spans="1:2">
      <c r="A12471" t="str">
        <f t="shared" si="194"/>
        <v>75128</v>
      </c>
      <c r="B12471" s="254" t="s">
        <v>12832</v>
      </c>
    </row>
    <row r="12472" spans="1:2">
      <c r="A12472" t="str">
        <f t="shared" si="194"/>
        <v>75130</v>
      </c>
      <c r="B12472" s="254" t="s">
        <v>12833</v>
      </c>
    </row>
    <row r="12473" spans="1:2">
      <c r="A12473" t="str">
        <f t="shared" si="194"/>
        <v>75131</v>
      </c>
      <c r="B12473" s="254" t="s">
        <v>12834</v>
      </c>
    </row>
    <row r="12474" spans="1:2">
      <c r="A12474" t="str">
        <f t="shared" si="194"/>
        <v>75132</v>
      </c>
      <c r="B12474" s="254" t="s">
        <v>12835</v>
      </c>
    </row>
    <row r="12475" spans="1:2">
      <c r="A12475" t="str">
        <f t="shared" si="194"/>
        <v>75133</v>
      </c>
      <c r="B12475" s="254" t="s">
        <v>12836</v>
      </c>
    </row>
    <row r="12476" spans="1:2">
      <c r="A12476" t="str">
        <f t="shared" si="194"/>
        <v>75134</v>
      </c>
      <c r="B12476" s="254" t="s">
        <v>12837</v>
      </c>
    </row>
    <row r="12477" spans="1:2">
      <c r="A12477" t="str">
        <f t="shared" si="194"/>
        <v>75135</v>
      </c>
      <c r="B12477" s="254" t="s">
        <v>12838</v>
      </c>
    </row>
    <row r="12478" spans="1:2">
      <c r="A12478" t="str">
        <f t="shared" si="194"/>
        <v>75136</v>
      </c>
      <c r="B12478" s="254" t="s">
        <v>12839</v>
      </c>
    </row>
    <row r="12479" spans="1:2">
      <c r="A12479" t="str">
        <f t="shared" si="194"/>
        <v>75137</v>
      </c>
      <c r="B12479" s="254" t="s">
        <v>12840</v>
      </c>
    </row>
    <row r="12480" spans="1:2">
      <c r="A12480" t="str">
        <f t="shared" si="194"/>
        <v>75138</v>
      </c>
      <c r="B12480" s="254" t="s">
        <v>12841</v>
      </c>
    </row>
    <row r="12481" spans="1:2">
      <c r="A12481" t="str">
        <f t="shared" si="194"/>
        <v>75139</v>
      </c>
      <c r="B12481" s="254" t="s">
        <v>12842</v>
      </c>
    </row>
    <row r="12482" spans="1:2">
      <c r="A12482" t="str">
        <f t="shared" si="194"/>
        <v>75140</v>
      </c>
      <c r="B12482" s="254" t="s">
        <v>12843</v>
      </c>
    </row>
    <row r="12483" spans="1:2">
      <c r="A12483" t="str">
        <f t="shared" ref="A12483:A12546" si="195">LEFT(B12483,5)</f>
        <v>75141</v>
      </c>
      <c r="B12483" s="254" t="s">
        <v>12844</v>
      </c>
    </row>
    <row r="12484" spans="1:2">
      <c r="A12484" t="str">
        <f t="shared" si="195"/>
        <v>75142</v>
      </c>
      <c r="B12484" s="254" t="s">
        <v>12845</v>
      </c>
    </row>
    <row r="12485" spans="1:2">
      <c r="A12485" t="str">
        <f t="shared" si="195"/>
        <v>75143</v>
      </c>
      <c r="B12485" s="254" t="s">
        <v>12846</v>
      </c>
    </row>
    <row r="12486" spans="1:2">
      <c r="A12486" t="str">
        <f t="shared" si="195"/>
        <v>75144</v>
      </c>
      <c r="B12486" s="254" t="s">
        <v>12847</v>
      </c>
    </row>
    <row r="12487" spans="1:2">
      <c r="A12487" t="str">
        <f t="shared" si="195"/>
        <v>75145</v>
      </c>
      <c r="B12487" s="254" t="s">
        <v>12848</v>
      </c>
    </row>
    <row r="12488" spans="1:2">
      <c r="A12488" t="str">
        <f t="shared" si="195"/>
        <v>75146</v>
      </c>
      <c r="B12488" s="254" t="s">
        <v>12849</v>
      </c>
    </row>
    <row r="12489" spans="1:2">
      <c r="A12489" t="str">
        <f t="shared" si="195"/>
        <v>75147</v>
      </c>
      <c r="B12489" s="254" t="s">
        <v>12850</v>
      </c>
    </row>
    <row r="12490" spans="1:2">
      <c r="A12490" t="str">
        <f t="shared" si="195"/>
        <v>75148</v>
      </c>
      <c r="B12490" s="254" t="s">
        <v>12851</v>
      </c>
    </row>
    <row r="12491" spans="1:2">
      <c r="A12491" t="str">
        <f t="shared" si="195"/>
        <v>75149</v>
      </c>
      <c r="B12491" s="254" t="s">
        <v>12852</v>
      </c>
    </row>
    <row r="12492" spans="1:2">
      <c r="A12492" t="str">
        <f t="shared" si="195"/>
        <v>75150</v>
      </c>
      <c r="B12492" s="254" t="s">
        <v>12853</v>
      </c>
    </row>
    <row r="12493" spans="1:2">
      <c r="A12493" t="str">
        <f t="shared" si="195"/>
        <v>75151</v>
      </c>
      <c r="B12493" s="254" t="s">
        <v>12854</v>
      </c>
    </row>
    <row r="12494" spans="1:2">
      <c r="A12494" t="str">
        <f t="shared" si="195"/>
        <v>75152</v>
      </c>
      <c r="B12494" s="254" t="s">
        <v>12855</v>
      </c>
    </row>
    <row r="12495" spans="1:2">
      <c r="A12495" t="str">
        <f t="shared" si="195"/>
        <v>75153</v>
      </c>
      <c r="B12495" s="254" t="s">
        <v>12856</v>
      </c>
    </row>
    <row r="12496" spans="1:2">
      <c r="A12496" t="str">
        <f t="shared" si="195"/>
        <v>75154</v>
      </c>
      <c r="B12496" s="254" t="s">
        <v>12857</v>
      </c>
    </row>
    <row r="12497" spans="1:2">
      <c r="A12497" t="str">
        <f t="shared" si="195"/>
        <v>75155</v>
      </c>
      <c r="B12497" s="254" t="s">
        <v>12858</v>
      </c>
    </row>
    <row r="12498" spans="1:2">
      <c r="A12498" t="str">
        <f t="shared" si="195"/>
        <v>75156</v>
      </c>
      <c r="B12498" s="254" t="s">
        <v>12859</v>
      </c>
    </row>
    <row r="12499" spans="1:2">
      <c r="A12499" t="str">
        <f t="shared" si="195"/>
        <v>75157</v>
      </c>
      <c r="B12499" s="254" t="s">
        <v>12860</v>
      </c>
    </row>
    <row r="12500" spans="1:2">
      <c r="A12500" t="str">
        <f t="shared" si="195"/>
        <v>75158</v>
      </c>
      <c r="B12500" s="254" t="s">
        <v>12861</v>
      </c>
    </row>
    <row r="12501" spans="1:2">
      <c r="A12501" t="str">
        <f t="shared" si="195"/>
        <v>75159</v>
      </c>
      <c r="B12501" s="254" t="s">
        <v>12862</v>
      </c>
    </row>
    <row r="12502" spans="1:2">
      <c r="A12502" t="str">
        <f t="shared" si="195"/>
        <v>75160</v>
      </c>
      <c r="B12502" s="254" t="s">
        <v>12863</v>
      </c>
    </row>
    <row r="12503" spans="1:2">
      <c r="A12503" t="str">
        <f t="shared" si="195"/>
        <v>75161</v>
      </c>
      <c r="B12503" s="254" t="s">
        <v>12864</v>
      </c>
    </row>
    <row r="12504" spans="1:2">
      <c r="A12504" t="str">
        <f t="shared" si="195"/>
        <v>75162</v>
      </c>
      <c r="B12504" s="254" t="s">
        <v>12865</v>
      </c>
    </row>
    <row r="12505" spans="1:2">
      <c r="A12505" t="str">
        <f t="shared" si="195"/>
        <v>75163</v>
      </c>
      <c r="B12505" s="254" t="s">
        <v>12866</v>
      </c>
    </row>
    <row r="12506" spans="1:2">
      <c r="A12506" t="str">
        <f t="shared" si="195"/>
        <v>75164</v>
      </c>
      <c r="B12506" s="254" t="s">
        <v>12867</v>
      </c>
    </row>
    <row r="12507" spans="1:2">
      <c r="A12507" t="str">
        <f t="shared" si="195"/>
        <v>75165</v>
      </c>
      <c r="B12507" s="254" t="s">
        <v>12868</v>
      </c>
    </row>
    <row r="12508" spans="1:2">
      <c r="A12508" t="str">
        <f t="shared" si="195"/>
        <v>75166</v>
      </c>
      <c r="B12508" s="254" t="s">
        <v>12869</v>
      </c>
    </row>
    <row r="12509" spans="1:2">
      <c r="A12509" t="str">
        <f t="shared" si="195"/>
        <v>75167</v>
      </c>
      <c r="B12509" s="254" t="s">
        <v>12870</v>
      </c>
    </row>
    <row r="12510" spans="1:2">
      <c r="A12510" t="str">
        <f t="shared" si="195"/>
        <v>75168</v>
      </c>
      <c r="B12510" s="254" t="s">
        <v>12871</v>
      </c>
    </row>
    <row r="12511" spans="1:2">
      <c r="A12511" t="str">
        <f t="shared" si="195"/>
        <v>75169</v>
      </c>
      <c r="B12511" s="254" t="s">
        <v>12872</v>
      </c>
    </row>
    <row r="12512" spans="1:2">
      <c r="A12512" t="str">
        <f t="shared" si="195"/>
        <v>75170</v>
      </c>
      <c r="B12512" s="254" t="s">
        <v>12873</v>
      </c>
    </row>
    <row r="12513" spans="1:2">
      <c r="A12513" t="str">
        <f t="shared" si="195"/>
        <v>75171</v>
      </c>
      <c r="B12513" s="254" t="s">
        <v>12874</v>
      </c>
    </row>
    <row r="12514" spans="1:2">
      <c r="A12514" t="str">
        <f t="shared" si="195"/>
        <v>75172</v>
      </c>
      <c r="B12514" s="254" t="s">
        <v>12875</v>
      </c>
    </row>
    <row r="12515" spans="1:2">
      <c r="A12515" t="str">
        <f t="shared" si="195"/>
        <v>75175</v>
      </c>
      <c r="B12515" s="254" t="s">
        <v>12876</v>
      </c>
    </row>
    <row r="12516" spans="1:2">
      <c r="A12516" t="str">
        <f t="shared" si="195"/>
        <v>75176</v>
      </c>
      <c r="B12516" s="254" t="s">
        <v>12877</v>
      </c>
    </row>
    <row r="12517" spans="1:2">
      <c r="A12517" t="str">
        <f t="shared" si="195"/>
        <v>75177</v>
      </c>
      <c r="B12517" s="254" t="s">
        <v>12878</v>
      </c>
    </row>
    <row r="12518" spans="1:2">
      <c r="A12518" t="str">
        <f t="shared" si="195"/>
        <v>75179</v>
      </c>
      <c r="B12518" s="254" t="s">
        <v>12879</v>
      </c>
    </row>
    <row r="12519" spans="1:2">
      <c r="A12519" t="str">
        <f t="shared" si="195"/>
        <v>75180</v>
      </c>
      <c r="B12519" s="254" t="s">
        <v>12880</v>
      </c>
    </row>
    <row r="12520" spans="1:2">
      <c r="A12520" t="str">
        <f t="shared" si="195"/>
        <v>75181</v>
      </c>
      <c r="B12520" s="254" t="s">
        <v>12881</v>
      </c>
    </row>
    <row r="12521" spans="1:2">
      <c r="A12521" t="str">
        <f t="shared" si="195"/>
        <v>75182</v>
      </c>
      <c r="B12521" s="254" t="s">
        <v>12882</v>
      </c>
    </row>
    <row r="12522" spans="1:2">
      <c r="A12522" t="str">
        <f t="shared" si="195"/>
        <v>75183</v>
      </c>
      <c r="B12522" s="254" t="s">
        <v>12883</v>
      </c>
    </row>
    <row r="12523" spans="1:2">
      <c r="A12523" t="str">
        <f t="shared" si="195"/>
        <v>75184</v>
      </c>
      <c r="B12523" s="254" t="s">
        <v>12884</v>
      </c>
    </row>
    <row r="12524" spans="1:2">
      <c r="A12524" t="str">
        <f t="shared" si="195"/>
        <v>75185</v>
      </c>
      <c r="B12524" s="254" t="s">
        <v>12885</v>
      </c>
    </row>
    <row r="12525" spans="1:2">
      <c r="A12525" t="str">
        <f t="shared" si="195"/>
        <v>75186</v>
      </c>
      <c r="B12525" s="254" t="s">
        <v>12886</v>
      </c>
    </row>
    <row r="12526" spans="1:2">
      <c r="A12526" t="str">
        <f t="shared" si="195"/>
        <v>75187</v>
      </c>
      <c r="B12526" s="254" t="s">
        <v>12887</v>
      </c>
    </row>
    <row r="12527" spans="1:2">
      <c r="A12527" t="str">
        <f t="shared" si="195"/>
        <v>75188</v>
      </c>
      <c r="B12527" s="254" t="s">
        <v>12888</v>
      </c>
    </row>
    <row r="12528" spans="1:2">
      <c r="A12528" t="str">
        <f t="shared" si="195"/>
        <v>75189</v>
      </c>
      <c r="B12528" s="254" t="s">
        <v>12889</v>
      </c>
    </row>
    <row r="12529" spans="1:2">
      <c r="A12529" t="str">
        <f t="shared" si="195"/>
        <v>75190</v>
      </c>
      <c r="B12529" s="254" t="s">
        <v>12890</v>
      </c>
    </row>
    <row r="12530" spans="1:2">
      <c r="A12530" t="str">
        <f t="shared" si="195"/>
        <v>75191</v>
      </c>
      <c r="B12530" s="254" t="s">
        <v>12891</v>
      </c>
    </row>
    <row r="12531" spans="1:2">
      <c r="A12531" t="str">
        <f t="shared" si="195"/>
        <v>75192</v>
      </c>
      <c r="B12531" s="254" t="s">
        <v>12892</v>
      </c>
    </row>
    <row r="12532" spans="1:2">
      <c r="A12532" t="str">
        <f t="shared" si="195"/>
        <v>75193</v>
      </c>
      <c r="B12532" s="254" t="s">
        <v>12893</v>
      </c>
    </row>
    <row r="12533" spans="1:2">
      <c r="A12533" t="str">
        <f t="shared" si="195"/>
        <v>75194</v>
      </c>
      <c r="B12533" s="254" t="s">
        <v>12894</v>
      </c>
    </row>
    <row r="12534" spans="1:2">
      <c r="A12534" t="str">
        <f t="shared" si="195"/>
        <v>75195</v>
      </c>
      <c r="B12534" s="254" t="s">
        <v>12895</v>
      </c>
    </row>
    <row r="12535" spans="1:2">
      <c r="A12535" t="str">
        <f t="shared" si="195"/>
        <v>75196</v>
      </c>
      <c r="B12535" s="254" t="s">
        <v>12896</v>
      </c>
    </row>
    <row r="12536" spans="1:2">
      <c r="A12536" t="str">
        <f t="shared" si="195"/>
        <v>75197</v>
      </c>
      <c r="B12536" s="254" t="s">
        <v>12897</v>
      </c>
    </row>
    <row r="12537" spans="1:2">
      <c r="A12537" t="str">
        <f t="shared" si="195"/>
        <v>75198</v>
      </c>
      <c r="B12537" s="254" t="s">
        <v>12898</v>
      </c>
    </row>
    <row r="12538" spans="1:2">
      <c r="A12538" t="str">
        <f t="shared" si="195"/>
        <v>75199</v>
      </c>
      <c r="B12538" s="254" t="s">
        <v>12899</v>
      </c>
    </row>
    <row r="12539" spans="1:2">
      <c r="A12539" t="str">
        <f t="shared" si="195"/>
        <v>75200</v>
      </c>
      <c r="B12539" s="254" t="s">
        <v>12900</v>
      </c>
    </row>
    <row r="12540" spans="1:2">
      <c r="A12540" t="str">
        <f t="shared" si="195"/>
        <v>75201</v>
      </c>
      <c r="B12540" s="254" t="s">
        <v>12901</v>
      </c>
    </row>
    <row r="12541" spans="1:2">
      <c r="A12541" t="str">
        <f t="shared" si="195"/>
        <v>75202</v>
      </c>
      <c r="B12541" s="254" t="s">
        <v>12902</v>
      </c>
    </row>
    <row r="12542" spans="1:2">
      <c r="A12542" t="str">
        <f t="shared" si="195"/>
        <v>75203</v>
      </c>
      <c r="B12542" s="254" t="s">
        <v>12903</v>
      </c>
    </row>
    <row r="12543" spans="1:2">
      <c r="A12543" t="str">
        <f t="shared" si="195"/>
        <v>75204</v>
      </c>
      <c r="B12543" s="254" t="s">
        <v>12904</v>
      </c>
    </row>
    <row r="12544" spans="1:2">
      <c r="A12544" t="str">
        <f t="shared" si="195"/>
        <v>75205</v>
      </c>
      <c r="B12544" s="254" t="s">
        <v>12905</v>
      </c>
    </row>
    <row r="12545" spans="1:2">
      <c r="A12545" t="str">
        <f t="shared" si="195"/>
        <v>75206</v>
      </c>
      <c r="B12545" s="254" t="s">
        <v>12906</v>
      </c>
    </row>
    <row r="12546" spans="1:2">
      <c r="A12546" t="str">
        <f t="shared" si="195"/>
        <v>75207</v>
      </c>
      <c r="B12546" s="254" t="s">
        <v>12907</v>
      </c>
    </row>
    <row r="12547" spans="1:2">
      <c r="A12547" t="str">
        <f t="shared" ref="A12547:A12610" si="196">LEFT(B12547,5)</f>
        <v>75208</v>
      </c>
      <c r="B12547" s="254" t="s">
        <v>12908</v>
      </c>
    </row>
    <row r="12548" spans="1:2">
      <c r="A12548" t="str">
        <f t="shared" si="196"/>
        <v>75209</v>
      </c>
      <c r="B12548" s="254" t="s">
        <v>12909</v>
      </c>
    </row>
    <row r="12549" spans="1:2">
      <c r="A12549" t="str">
        <f t="shared" si="196"/>
        <v>75210</v>
      </c>
      <c r="B12549" s="254" t="s">
        <v>12910</v>
      </c>
    </row>
    <row r="12550" spans="1:2">
      <c r="A12550" t="str">
        <f t="shared" si="196"/>
        <v>75211</v>
      </c>
      <c r="B12550" s="254" t="s">
        <v>12911</v>
      </c>
    </row>
    <row r="12551" spans="1:2">
      <c r="A12551" t="str">
        <f t="shared" si="196"/>
        <v>75212</v>
      </c>
      <c r="B12551" s="254" t="s">
        <v>12912</v>
      </c>
    </row>
    <row r="12552" spans="1:2">
      <c r="A12552" t="str">
        <f t="shared" si="196"/>
        <v>75213</v>
      </c>
      <c r="B12552" s="254" t="s">
        <v>12913</v>
      </c>
    </row>
    <row r="12553" spans="1:2">
      <c r="A12553" t="str">
        <f t="shared" si="196"/>
        <v>75214</v>
      </c>
      <c r="B12553" s="254" t="s">
        <v>12914</v>
      </c>
    </row>
    <row r="12554" spans="1:2">
      <c r="A12554" t="str">
        <f t="shared" si="196"/>
        <v>75215</v>
      </c>
      <c r="B12554" s="254" t="s">
        <v>12915</v>
      </c>
    </row>
    <row r="12555" spans="1:2">
      <c r="A12555" t="str">
        <f t="shared" si="196"/>
        <v>75216</v>
      </c>
      <c r="B12555" s="254" t="s">
        <v>12916</v>
      </c>
    </row>
    <row r="12556" spans="1:2">
      <c r="A12556" t="str">
        <f t="shared" si="196"/>
        <v>75217</v>
      </c>
      <c r="B12556" s="254" t="s">
        <v>12917</v>
      </c>
    </row>
    <row r="12557" spans="1:2">
      <c r="A12557" t="str">
        <f t="shared" si="196"/>
        <v>75218</v>
      </c>
      <c r="B12557" s="254" t="s">
        <v>12918</v>
      </c>
    </row>
    <row r="12558" spans="1:2">
      <c r="A12558" t="str">
        <f t="shared" si="196"/>
        <v>75219</v>
      </c>
      <c r="B12558" s="254" t="s">
        <v>12919</v>
      </c>
    </row>
    <row r="12559" spans="1:2">
      <c r="A12559" t="str">
        <f t="shared" si="196"/>
        <v>75220</v>
      </c>
      <c r="B12559" s="254" t="s">
        <v>12920</v>
      </c>
    </row>
    <row r="12560" spans="1:2">
      <c r="A12560" t="str">
        <f t="shared" si="196"/>
        <v>75221</v>
      </c>
      <c r="B12560" s="254" t="s">
        <v>12921</v>
      </c>
    </row>
    <row r="12561" spans="1:2">
      <c r="A12561" t="str">
        <f t="shared" si="196"/>
        <v>75222</v>
      </c>
      <c r="B12561" s="254" t="s">
        <v>12922</v>
      </c>
    </row>
    <row r="12562" spans="1:2">
      <c r="A12562" t="str">
        <f t="shared" si="196"/>
        <v>75223</v>
      </c>
      <c r="B12562" s="254" t="s">
        <v>12923</v>
      </c>
    </row>
    <row r="12563" spans="1:2">
      <c r="A12563" t="str">
        <f t="shared" si="196"/>
        <v>75224</v>
      </c>
      <c r="B12563" s="254" t="s">
        <v>12924</v>
      </c>
    </row>
    <row r="12564" spans="1:2">
      <c r="A12564" t="str">
        <f t="shared" si="196"/>
        <v>75225</v>
      </c>
      <c r="B12564" s="254" t="s">
        <v>12925</v>
      </c>
    </row>
    <row r="12565" spans="1:2">
      <c r="A12565" t="str">
        <f t="shared" si="196"/>
        <v>75226</v>
      </c>
      <c r="B12565" s="254" t="s">
        <v>12926</v>
      </c>
    </row>
    <row r="12566" spans="1:2">
      <c r="A12566" t="str">
        <f t="shared" si="196"/>
        <v>75227</v>
      </c>
      <c r="B12566" s="254" t="s">
        <v>12927</v>
      </c>
    </row>
    <row r="12567" spans="1:2">
      <c r="A12567" t="str">
        <f t="shared" si="196"/>
        <v>75228</v>
      </c>
      <c r="B12567" s="254" t="s">
        <v>12928</v>
      </c>
    </row>
    <row r="12568" spans="1:2">
      <c r="A12568" t="str">
        <f t="shared" si="196"/>
        <v>75229</v>
      </c>
      <c r="B12568" s="254" t="s">
        <v>12929</v>
      </c>
    </row>
    <row r="12569" spans="1:2">
      <c r="A12569" t="str">
        <f t="shared" si="196"/>
        <v>75230</v>
      </c>
      <c r="B12569" s="254" t="s">
        <v>12930</v>
      </c>
    </row>
    <row r="12570" spans="1:2">
      <c r="A12570" t="str">
        <f t="shared" si="196"/>
        <v>75231</v>
      </c>
      <c r="B12570" s="254" t="s">
        <v>12931</v>
      </c>
    </row>
    <row r="12571" spans="1:2">
      <c r="A12571" t="str">
        <f t="shared" si="196"/>
        <v>75232</v>
      </c>
      <c r="B12571" s="254" t="s">
        <v>12932</v>
      </c>
    </row>
    <row r="12572" spans="1:2">
      <c r="A12572" t="str">
        <f t="shared" si="196"/>
        <v>75233</v>
      </c>
      <c r="B12572" s="254" t="s">
        <v>12933</v>
      </c>
    </row>
    <row r="12573" spans="1:2">
      <c r="A12573" t="str">
        <f t="shared" si="196"/>
        <v>75234</v>
      </c>
      <c r="B12573" s="254" t="s">
        <v>12934</v>
      </c>
    </row>
    <row r="12574" spans="1:2">
      <c r="A12574" t="str">
        <f t="shared" si="196"/>
        <v>75235</v>
      </c>
      <c r="B12574" s="254" t="s">
        <v>12935</v>
      </c>
    </row>
    <row r="12575" spans="1:2">
      <c r="A12575" t="str">
        <f t="shared" si="196"/>
        <v>75236</v>
      </c>
      <c r="B12575" s="254" t="s">
        <v>12936</v>
      </c>
    </row>
    <row r="12576" spans="1:2">
      <c r="A12576" t="str">
        <f t="shared" si="196"/>
        <v>75237</v>
      </c>
      <c r="B12576" s="254" t="s">
        <v>12937</v>
      </c>
    </row>
    <row r="12577" spans="1:2">
      <c r="A12577" t="str">
        <f t="shared" si="196"/>
        <v>75238</v>
      </c>
      <c r="B12577" s="254" t="s">
        <v>12938</v>
      </c>
    </row>
    <row r="12578" spans="1:2">
      <c r="A12578" t="str">
        <f t="shared" si="196"/>
        <v>75239</v>
      </c>
      <c r="B12578" s="254" t="s">
        <v>12939</v>
      </c>
    </row>
    <row r="12579" spans="1:2">
      <c r="A12579" t="str">
        <f t="shared" si="196"/>
        <v>75240</v>
      </c>
      <c r="B12579" s="254" t="s">
        <v>12940</v>
      </c>
    </row>
    <row r="12580" spans="1:2">
      <c r="A12580" t="str">
        <f t="shared" si="196"/>
        <v>75241</v>
      </c>
      <c r="B12580" s="254" t="s">
        <v>12941</v>
      </c>
    </row>
    <row r="12581" spans="1:2">
      <c r="A12581" t="str">
        <f t="shared" si="196"/>
        <v>75242</v>
      </c>
      <c r="B12581" s="254" t="s">
        <v>12942</v>
      </c>
    </row>
    <row r="12582" spans="1:2">
      <c r="A12582" t="str">
        <f t="shared" si="196"/>
        <v>75243</v>
      </c>
      <c r="B12582" s="254" t="s">
        <v>12943</v>
      </c>
    </row>
    <row r="12583" spans="1:2">
      <c r="A12583" t="str">
        <f t="shared" si="196"/>
        <v>75244</v>
      </c>
      <c r="B12583" s="254" t="s">
        <v>12944</v>
      </c>
    </row>
    <row r="12584" spans="1:2">
      <c r="A12584" t="str">
        <f t="shared" si="196"/>
        <v>75245</v>
      </c>
      <c r="B12584" s="254" t="s">
        <v>12945</v>
      </c>
    </row>
    <row r="12585" spans="1:2">
      <c r="A12585" t="str">
        <f t="shared" si="196"/>
        <v>75246</v>
      </c>
      <c r="B12585" s="254" t="s">
        <v>12946</v>
      </c>
    </row>
    <row r="12586" spans="1:2">
      <c r="A12586" t="str">
        <f t="shared" si="196"/>
        <v>75247</v>
      </c>
      <c r="B12586" s="254" t="s">
        <v>12947</v>
      </c>
    </row>
    <row r="12587" spans="1:2">
      <c r="A12587" t="str">
        <f t="shared" si="196"/>
        <v>75248</v>
      </c>
      <c r="B12587" s="254" t="s">
        <v>12948</v>
      </c>
    </row>
    <row r="12588" spans="1:2">
      <c r="A12588" t="str">
        <f t="shared" si="196"/>
        <v>75249</v>
      </c>
      <c r="B12588" s="254" t="s">
        <v>12949</v>
      </c>
    </row>
    <row r="12589" spans="1:2">
      <c r="A12589" t="str">
        <f t="shared" si="196"/>
        <v>75250</v>
      </c>
      <c r="B12589" s="254" t="s">
        <v>12950</v>
      </c>
    </row>
    <row r="12590" spans="1:2">
      <c r="A12590" t="str">
        <f t="shared" si="196"/>
        <v>75251</v>
      </c>
      <c r="B12590" s="254" t="s">
        <v>12951</v>
      </c>
    </row>
    <row r="12591" spans="1:2">
      <c r="A12591" t="str">
        <f t="shared" si="196"/>
        <v>75252</v>
      </c>
      <c r="B12591" s="254" t="s">
        <v>12952</v>
      </c>
    </row>
    <row r="12592" spans="1:2">
      <c r="A12592" t="str">
        <f t="shared" si="196"/>
        <v>75253</v>
      </c>
      <c r="B12592" s="254" t="s">
        <v>12953</v>
      </c>
    </row>
    <row r="12593" spans="1:2">
      <c r="A12593" t="str">
        <f t="shared" si="196"/>
        <v>75254</v>
      </c>
      <c r="B12593" s="254" t="s">
        <v>12954</v>
      </c>
    </row>
    <row r="12594" spans="1:2">
      <c r="A12594" t="str">
        <f t="shared" si="196"/>
        <v>75255</v>
      </c>
      <c r="B12594" s="254" t="s">
        <v>12955</v>
      </c>
    </row>
    <row r="12595" spans="1:2">
      <c r="A12595" t="str">
        <f t="shared" si="196"/>
        <v>75256</v>
      </c>
      <c r="B12595" s="254" t="s">
        <v>12956</v>
      </c>
    </row>
    <row r="12596" spans="1:2">
      <c r="A12596" t="str">
        <f t="shared" si="196"/>
        <v>75257</v>
      </c>
      <c r="B12596" s="254" t="s">
        <v>12957</v>
      </c>
    </row>
    <row r="12597" spans="1:2">
      <c r="A12597" t="str">
        <f t="shared" si="196"/>
        <v>75258</v>
      </c>
      <c r="B12597" s="254" t="s">
        <v>12958</v>
      </c>
    </row>
    <row r="12598" spans="1:2">
      <c r="A12598" t="str">
        <f t="shared" si="196"/>
        <v>75259</v>
      </c>
      <c r="B12598" s="254" t="s">
        <v>12959</v>
      </c>
    </row>
    <row r="12599" spans="1:2">
      <c r="A12599" t="str">
        <f t="shared" si="196"/>
        <v>75260</v>
      </c>
      <c r="B12599" s="254" t="s">
        <v>12960</v>
      </c>
    </row>
    <row r="12600" spans="1:2">
      <c r="A12600" t="str">
        <f t="shared" si="196"/>
        <v>75261</v>
      </c>
      <c r="B12600" s="254" t="s">
        <v>12961</v>
      </c>
    </row>
    <row r="12601" spans="1:2">
      <c r="A12601" t="str">
        <f t="shared" si="196"/>
        <v>75262</v>
      </c>
      <c r="B12601" s="254" t="s">
        <v>12962</v>
      </c>
    </row>
    <row r="12602" spans="1:2">
      <c r="A12602" t="str">
        <f t="shared" si="196"/>
        <v>75263</v>
      </c>
      <c r="B12602" s="254" t="s">
        <v>12963</v>
      </c>
    </row>
    <row r="12603" spans="1:2">
      <c r="A12603" t="str">
        <f t="shared" si="196"/>
        <v>75264</v>
      </c>
      <c r="B12603" s="254" t="s">
        <v>12964</v>
      </c>
    </row>
    <row r="12604" spans="1:2">
      <c r="A12604" t="str">
        <f t="shared" si="196"/>
        <v>75265</v>
      </c>
      <c r="B12604" s="254" t="s">
        <v>12965</v>
      </c>
    </row>
    <row r="12605" spans="1:2">
      <c r="A12605" t="str">
        <f t="shared" si="196"/>
        <v>75266</v>
      </c>
      <c r="B12605" s="254" t="s">
        <v>12966</v>
      </c>
    </row>
    <row r="12606" spans="1:2">
      <c r="A12606" t="str">
        <f t="shared" si="196"/>
        <v>75267</v>
      </c>
      <c r="B12606" s="254" t="s">
        <v>12967</v>
      </c>
    </row>
    <row r="12607" spans="1:2">
      <c r="A12607" t="str">
        <f t="shared" si="196"/>
        <v>75268</v>
      </c>
      <c r="B12607" s="254" t="s">
        <v>12968</v>
      </c>
    </row>
    <row r="12608" spans="1:2">
      <c r="A12608" t="str">
        <f t="shared" si="196"/>
        <v>75269</v>
      </c>
      <c r="B12608" s="254" t="s">
        <v>12969</v>
      </c>
    </row>
    <row r="12609" spans="1:2">
      <c r="A12609" t="str">
        <f t="shared" si="196"/>
        <v>75270</v>
      </c>
      <c r="B12609" s="254" t="s">
        <v>12970</v>
      </c>
    </row>
    <row r="12610" spans="1:2">
      <c r="A12610" t="str">
        <f t="shared" si="196"/>
        <v>75271</v>
      </c>
      <c r="B12610" s="254" t="s">
        <v>12971</v>
      </c>
    </row>
    <row r="12611" spans="1:2">
      <c r="A12611" t="str">
        <f t="shared" ref="A12611:A12674" si="197">LEFT(B12611,5)</f>
        <v>75272</v>
      </c>
      <c r="B12611" s="254" t="s">
        <v>12972</v>
      </c>
    </row>
    <row r="12612" spans="1:2">
      <c r="A12612" t="str">
        <f t="shared" si="197"/>
        <v>75273</v>
      </c>
      <c r="B12612" s="254" t="s">
        <v>12973</v>
      </c>
    </row>
    <row r="12613" spans="1:2">
      <c r="A12613" t="str">
        <f t="shared" si="197"/>
        <v>75274</v>
      </c>
      <c r="B12613" s="254" t="s">
        <v>12974</v>
      </c>
    </row>
    <row r="12614" spans="1:2">
      <c r="A12614" t="str">
        <f t="shared" si="197"/>
        <v>75275</v>
      </c>
      <c r="B12614" s="254" t="s">
        <v>12975</v>
      </c>
    </row>
    <row r="12615" spans="1:2">
      <c r="A12615" t="str">
        <f t="shared" si="197"/>
        <v>75276</v>
      </c>
      <c r="B12615" s="254" t="s">
        <v>12976</v>
      </c>
    </row>
    <row r="12616" spans="1:2">
      <c r="A12616" t="str">
        <f t="shared" si="197"/>
        <v>75277</v>
      </c>
      <c r="B12616" s="254" t="s">
        <v>12977</v>
      </c>
    </row>
    <row r="12617" spans="1:2">
      <c r="A12617" t="str">
        <f t="shared" si="197"/>
        <v>75278</v>
      </c>
      <c r="B12617" s="254" t="s">
        <v>12978</v>
      </c>
    </row>
    <row r="12618" spans="1:2">
      <c r="A12618" t="str">
        <f t="shared" si="197"/>
        <v>75279</v>
      </c>
      <c r="B12618" s="254" t="s">
        <v>12979</v>
      </c>
    </row>
    <row r="12619" spans="1:2">
      <c r="A12619" t="str">
        <f t="shared" si="197"/>
        <v>75280</v>
      </c>
      <c r="B12619" s="254" t="s">
        <v>12980</v>
      </c>
    </row>
    <row r="12620" spans="1:2">
      <c r="A12620" t="str">
        <f t="shared" si="197"/>
        <v>75281</v>
      </c>
      <c r="B12620" s="254" t="s">
        <v>12981</v>
      </c>
    </row>
    <row r="12621" spans="1:2">
      <c r="A12621" t="str">
        <f t="shared" si="197"/>
        <v>75282</v>
      </c>
      <c r="B12621" s="254" t="s">
        <v>12982</v>
      </c>
    </row>
    <row r="12622" spans="1:2">
      <c r="A12622" t="str">
        <f t="shared" si="197"/>
        <v>75283</v>
      </c>
      <c r="B12622" s="254" t="s">
        <v>12983</v>
      </c>
    </row>
    <row r="12623" spans="1:2">
      <c r="A12623" t="str">
        <f t="shared" si="197"/>
        <v>75284</v>
      </c>
      <c r="B12623" s="254" t="s">
        <v>12984</v>
      </c>
    </row>
    <row r="12624" spans="1:2">
      <c r="A12624" t="str">
        <f t="shared" si="197"/>
        <v>75285</v>
      </c>
      <c r="B12624" s="254" t="s">
        <v>12985</v>
      </c>
    </row>
    <row r="12625" spans="1:2">
      <c r="A12625" t="str">
        <f t="shared" si="197"/>
        <v>75286</v>
      </c>
      <c r="B12625" s="254" t="s">
        <v>12986</v>
      </c>
    </row>
    <row r="12626" spans="1:2">
      <c r="A12626" t="str">
        <f t="shared" si="197"/>
        <v>75287</v>
      </c>
      <c r="B12626" s="254" t="s">
        <v>12987</v>
      </c>
    </row>
    <row r="12627" spans="1:2">
      <c r="A12627" t="str">
        <f t="shared" si="197"/>
        <v>75288</v>
      </c>
      <c r="B12627" s="254" t="s">
        <v>12988</v>
      </c>
    </row>
    <row r="12628" spans="1:2">
      <c r="A12628" t="str">
        <f t="shared" si="197"/>
        <v>75290</v>
      </c>
      <c r="B12628" s="254" t="s">
        <v>12989</v>
      </c>
    </row>
    <row r="12629" spans="1:2">
      <c r="A12629" t="str">
        <f t="shared" si="197"/>
        <v>75291</v>
      </c>
      <c r="B12629" s="254" t="s">
        <v>12990</v>
      </c>
    </row>
    <row r="12630" spans="1:2">
      <c r="A12630" t="str">
        <f t="shared" si="197"/>
        <v>75292</v>
      </c>
      <c r="B12630" s="254" t="s">
        <v>12991</v>
      </c>
    </row>
    <row r="12631" spans="1:2">
      <c r="A12631" t="str">
        <f t="shared" si="197"/>
        <v>75293</v>
      </c>
      <c r="B12631" s="254" t="s">
        <v>12992</v>
      </c>
    </row>
    <row r="12632" spans="1:2">
      <c r="A12632" t="str">
        <f t="shared" si="197"/>
        <v>75294</v>
      </c>
      <c r="B12632" s="254" t="s">
        <v>12993</v>
      </c>
    </row>
    <row r="12633" spans="1:2">
      <c r="A12633" t="str">
        <f t="shared" si="197"/>
        <v>75295</v>
      </c>
      <c r="B12633" s="254" t="s">
        <v>12994</v>
      </c>
    </row>
    <row r="12634" spans="1:2">
      <c r="A12634" t="str">
        <f t="shared" si="197"/>
        <v>75296</v>
      </c>
      <c r="B12634" s="254" t="s">
        <v>12995</v>
      </c>
    </row>
    <row r="12635" spans="1:2">
      <c r="A12635" t="str">
        <f t="shared" si="197"/>
        <v>75297</v>
      </c>
      <c r="B12635" s="254" t="s">
        <v>12996</v>
      </c>
    </row>
    <row r="12636" spans="1:2">
      <c r="A12636" t="str">
        <f t="shared" si="197"/>
        <v>75298</v>
      </c>
      <c r="B12636" s="254" t="s">
        <v>12997</v>
      </c>
    </row>
    <row r="12637" spans="1:2">
      <c r="A12637" t="str">
        <f t="shared" si="197"/>
        <v>75299</v>
      </c>
      <c r="B12637" s="254" t="s">
        <v>12998</v>
      </c>
    </row>
    <row r="12638" spans="1:2">
      <c r="A12638" t="str">
        <f t="shared" si="197"/>
        <v>75300</v>
      </c>
      <c r="B12638" s="254" t="s">
        <v>12999</v>
      </c>
    </row>
    <row r="12639" spans="1:2">
      <c r="A12639" t="str">
        <f t="shared" si="197"/>
        <v>75301</v>
      </c>
      <c r="B12639" s="254" t="s">
        <v>13000</v>
      </c>
    </row>
    <row r="12640" spans="1:2">
      <c r="A12640" t="str">
        <f t="shared" si="197"/>
        <v>75302</v>
      </c>
      <c r="B12640" s="254" t="s">
        <v>13001</v>
      </c>
    </row>
    <row r="12641" spans="1:2">
      <c r="A12641" t="str">
        <f t="shared" si="197"/>
        <v>75303</v>
      </c>
      <c r="B12641" s="254" t="s">
        <v>13002</v>
      </c>
    </row>
    <row r="12642" spans="1:2">
      <c r="A12642" t="str">
        <f t="shared" si="197"/>
        <v>75304</v>
      </c>
      <c r="B12642" s="254" t="s">
        <v>13003</v>
      </c>
    </row>
    <row r="12643" spans="1:2">
      <c r="A12643" t="str">
        <f t="shared" si="197"/>
        <v>75305</v>
      </c>
      <c r="B12643" s="254" t="s">
        <v>13004</v>
      </c>
    </row>
    <row r="12644" spans="1:2">
      <c r="A12644" t="str">
        <f t="shared" si="197"/>
        <v>75306</v>
      </c>
      <c r="B12644" s="254" t="s">
        <v>13005</v>
      </c>
    </row>
    <row r="12645" spans="1:2">
      <c r="A12645" t="str">
        <f t="shared" si="197"/>
        <v>75307</v>
      </c>
      <c r="B12645" s="254" t="s">
        <v>13006</v>
      </c>
    </row>
    <row r="12646" spans="1:2">
      <c r="A12646" t="str">
        <f t="shared" si="197"/>
        <v>75308</v>
      </c>
      <c r="B12646" s="254" t="s">
        <v>13007</v>
      </c>
    </row>
    <row r="12647" spans="1:2">
      <c r="A12647" t="str">
        <f t="shared" si="197"/>
        <v>75309</v>
      </c>
      <c r="B12647" s="254" t="s">
        <v>13008</v>
      </c>
    </row>
    <row r="12648" spans="1:2">
      <c r="A12648" t="str">
        <f t="shared" si="197"/>
        <v>75310</v>
      </c>
      <c r="B12648" s="254" t="s">
        <v>13009</v>
      </c>
    </row>
    <row r="12649" spans="1:2">
      <c r="A12649" t="str">
        <f t="shared" si="197"/>
        <v>75311</v>
      </c>
      <c r="B12649" s="254" t="s">
        <v>13010</v>
      </c>
    </row>
    <row r="12650" spans="1:2">
      <c r="A12650" t="str">
        <f t="shared" si="197"/>
        <v>75312</v>
      </c>
      <c r="B12650" s="254" t="s">
        <v>13011</v>
      </c>
    </row>
    <row r="12651" spans="1:2">
      <c r="A12651" t="str">
        <f t="shared" si="197"/>
        <v>75313</v>
      </c>
      <c r="B12651" s="254" t="s">
        <v>13012</v>
      </c>
    </row>
    <row r="12652" spans="1:2">
      <c r="A12652" t="str">
        <f t="shared" si="197"/>
        <v>75314</v>
      </c>
      <c r="B12652" s="254" t="s">
        <v>13013</v>
      </c>
    </row>
    <row r="12653" spans="1:2">
      <c r="A12653" t="str">
        <f t="shared" si="197"/>
        <v>75315</v>
      </c>
      <c r="B12653" s="254" t="s">
        <v>13014</v>
      </c>
    </row>
    <row r="12654" spans="1:2">
      <c r="A12654" t="str">
        <f t="shared" si="197"/>
        <v>75316</v>
      </c>
      <c r="B12654" s="254" t="s">
        <v>13015</v>
      </c>
    </row>
    <row r="12655" spans="1:2">
      <c r="A12655" t="str">
        <f t="shared" si="197"/>
        <v>75317</v>
      </c>
      <c r="B12655" s="254" t="s">
        <v>13016</v>
      </c>
    </row>
    <row r="12656" spans="1:2">
      <c r="A12656" t="str">
        <f t="shared" si="197"/>
        <v>75318</v>
      </c>
      <c r="B12656" s="254" t="s">
        <v>13017</v>
      </c>
    </row>
    <row r="12657" spans="1:2">
      <c r="A12657" t="str">
        <f t="shared" si="197"/>
        <v>75319</v>
      </c>
      <c r="B12657" s="254" t="s">
        <v>13018</v>
      </c>
    </row>
    <row r="12658" spans="1:2">
      <c r="A12658" t="str">
        <f t="shared" si="197"/>
        <v>75320</v>
      </c>
      <c r="B12658" s="254" t="s">
        <v>13019</v>
      </c>
    </row>
    <row r="12659" spans="1:2">
      <c r="A12659" t="str">
        <f t="shared" si="197"/>
        <v>75322</v>
      </c>
      <c r="B12659" s="254" t="s">
        <v>13020</v>
      </c>
    </row>
    <row r="12660" spans="1:2">
      <c r="A12660" t="str">
        <f t="shared" si="197"/>
        <v>75323</v>
      </c>
      <c r="B12660" s="254" t="s">
        <v>13021</v>
      </c>
    </row>
    <row r="12661" spans="1:2">
      <c r="A12661" t="str">
        <f t="shared" si="197"/>
        <v>75324</v>
      </c>
      <c r="B12661" s="254" t="s">
        <v>13022</v>
      </c>
    </row>
    <row r="12662" spans="1:2">
      <c r="A12662" t="str">
        <f t="shared" si="197"/>
        <v>75325</v>
      </c>
      <c r="B12662" s="254" t="s">
        <v>13023</v>
      </c>
    </row>
    <row r="12663" spans="1:2">
      <c r="A12663" t="str">
        <f t="shared" si="197"/>
        <v>75326</v>
      </c>
      <c r="B12663" s="254" t="s">
        <v>13024</v>
      </c>
    </row>
    <row r="12664" spans="1:2">
      <c r="A12664" t="str">
        <f t="shared" si="197"/>
        <v>75327</v>
      </c>
      <c r="B12664" s="254" t="s">
        <v>13025</v>
      </c>
    </row>
    <row r="12665" spans="1:2">
      <c r="A12665" t="str">
        <f t="shared" si="197"/>
        <v>75328</v>
      </c>
      <c r="B12665" s="254" t="s">
        <v>13026</v>
      </c>
    </row>
    <row r="12666" spans="1:2">
      <c r="A12666" t="str">
        <f t="shared" si="197"/>
        <v>75329</v>
      </c>
      <c r="B12666" s="254" t="s">
        <v>13027</v>
      </c>
    </row>
    <row r="12667" spans="1:2">
      <c r="A12667" t="str">
        <f t="shared" si="197"/>
        <v>75330</v>
      </c>
      <c r="B12667" s="254" t="s">
        <v>13028</v>
      </c>
    </row>
    <row r="12668" spans="1:2">
      <c r="A12668" t="str">
        <f t="shared" si="197"/>
        <v>75331</v>
      </c>
      <c r="B12668" s="254" t="s">
        <v>13029</v>
      </c>
    </row>
    <row r="12669" spans="1:2">
      <c r="A12669" t="str">
        <f t="shared" si="197"/>
        <v>75332</v>
      </c>
      <c r="B12669" s="254" t="s">
        <v>13030</v>
      </c>
    </row>
    <row r="12670" spans="1:2">
      <c r="A12670" t="str">
        <f t="shared" si="197"/>
        <v>75333</v>
      </c>
      <c r="B12670" s="254" t="s">
        <v>13031</v>
      </c>
    </row>
    <row r="12671" spans="1:2">
      <c r="A12671" t="str">
        <f t="shared" si="197"/>
        <v>75334</v>
      </c>
      <c r="B12671" s="254" t="s">
        <v>13032</v>
      </c>
    </row>
    <row r="12672" spans="1:2">
      <c r="A12672" t="str">
        <f t="shared" si="197"/>
        <v>75335</v>
      </c>
      <c r="B12672" s="254" t="s">
        <v>13033</v>
      </c>
    </row>
    <row r="12673" spans="1:2">
      <c r="A12673" t="str">
        <f t="shared" si="197"/>
        <v>75337</v>
      </c>
      <c r="B12673" s="254" t="s">
        <v>13034</v>
      </c>
    </row>
    <row r="12674" spans="1:2">
      <c r="A12674" t="str">
        <f t="shared" si="197"/>
        <v>75338</v>
      </c>
      <c r="B12674" s="254" t="s">
        <v>13035</v>
      </c>
    </row>
    <row r="12675" spans="1:2">
      <c r="A12675" t="str">
        <f t="shared" ref="A12675:A12738" si="198">LEFT(B12675,5)</f>
        <v>75339</v>
      </c>
      <c r="B12675" s="254" t="s">
        <v>13036</v>
      </c>
    </row>
    <row r="12676" spans="1:2">
      <c r="A12676" t="str">
        <f t="shared" si="198"/>
        <v>75340</v>
      </c>
      <c r="B12676" s="254" t="s">
        <v>13037</v>
      </c>
    </row>
    <row r="12677" spans="1:2">
      <c r="A12677" t="str">
        <f t="shared" si="198"/>
        <v>75341</v>
      </c>
      <c r="B12677" s="254" t="s">
        <v>13038</v>
      </c>
    </row>
    <row r="12678" spans="1:2">
      <c r="A12678" t="str">
        <f t="shared" si="198"/>
        <v>75342</v>
      </c>
      <c r="B12678" s="254" t="s">
        <v>13039</v>
      </c>
    </row>
    <row r="12679" spans="1:2">
      <c r="A12679" t="str">
        <f t="shared" si="198"/>
        <v>75343</v>
      </c>
      <c r="B12679" s="254" t="s">
        <v>13040</v>
      </c>
    </row>
    <row r="12680" spans="1:2">
      <c r="A12680" t="str">
        <f t="shared" si="198"/>
        <v>75344</v>
      </c>
      <c r="B12680" s="254" t="s">
        <v>13041</v>
      </c>
    </row>
    <row r="12681" spans="1:2">
      <c r="A12681" t="str">
        <f t="shared" si="198"/>
        <v>75345</v>
      </c>
      <c r="B12681" s="254" t="s">
        <v>13042</v>
      </c>
    </row>
    <row r="12682" spans="1:2">
      <c r="A12682" t="str">
        <f t="shared" si="198"/>
        <v>75346</v>
      </c>
      <c r="B12682" s="254" t="s">
        <v>13043</v>
      </c>
    </row>
    <row r="12683" spans="1:2">
      <c r="A12683" t="str">
        <f t="shared" si="198"/>
        <v>75347</v>
      </c>
      <c r="B12683" s="254" t="s">
        <v>13044</v>
      </c>
    </row>
    <row r="12684" spans="1:2">
      <c r="A12684" t="str">
        <f t="shared" si="198"/>
        <v>75348</v>
      </c>
      <c r="B12684" s="254" t="s">
        <v>13045</v>
      </c>
    </row>
    <row r="12685" spans="1:2">
      <c r="A12685" t="str">
        <f t="shared" si="198"/>
        <v>75350</v>
      </c>
      <c r="B12685" s="254" t="s">
        <v>13046</v>
      </c>
    </row>
    <row r="12686" spans="1:2">
      <c r="A12686" t="str">
        <f t="shared" si="198"/>
        <v>75351</v>
      </c>
      <c r="B12686" s="254" t="s">
        <v>13047</v>
      </c>
    </row>
    <row r="12687" spans="1:2">
      <c r="A12687" t="str">
        <f t="shared" si="198"/>
        <v>75352</v>
      </c>
      <c r="B12687" s="254" t="s">
        <v>13048</v>
      </c>
    </row>
    <row r="12688" spans="1:2">
      <c r="A12688" t="str">
        <f t="shared" si="198"/>
        <v>75353</v>
      </c>
      <c r="B12688" s="254" t="s">
        <v>13049</v>
      </c>
    </row>
    <row r="12689" spans="1:2">
      <c r="A12689" t="str">
        <f t="shared" si="198"/>
        <v>75354</v>
      </c>
      <c r="B12689" s="254" t="s">
        <v>13050</v>
      </c>
    </row>
    <row r="12690" spans="1:2">
      <c r="A12690" t="str">
        <f t="shared" si="198"/>
        <v>75355</v>
      </c>
      <c r="B12690" s="254" t="s">
        <v>13051</v>
      </c>
    </row>
    <row r="12691" spans="1:2">
      <c r="A12691" t="str">
        <f t="shared" si="198"/>
        <v>75356</v>
      </c>
      <c r="B12691" s="254" t="s">
        <v>13052</v>
      </c>
    </row>
    <row r="12692" spans="1:2">
      <c r="A12692" t="str">
        <f t="shared" si="198"/>
        <v>75357</v>
      </c>
      <c r="B12692" s="254" t="s">
        <v>13053</v>
      </c>
    </row>
    <row r="12693" spans="1:2">
      <c r="A12693" t="str">
        <f t="shared" si="198"/>
        <v>75358</v>
      </c>
      <c r="B12693" s="254" t="s">
        <v>13054</v>
      </c>
    </row>
    <row r="12694" spans="1:2">
      <c r="A12694" t="str">
        <f t="shared" si="198"/>
        <v>75359</v>
      </c>
      <c r="B12694" s="254" t="s">
        <v>13055</v>
      </c>
    </row>
    <row r="12695" spans="1:2">
      <c r="A12695" t="str">
        <f t="shared" si="198"/>
        <v>75360</v>
      </c>
      <c r="B12695" s="254" t="s">
        <v>13056</v>
      </c>
    </row>
    <row r="12696" spans="1:2">
      <c r="A12696" t="str">
        <f t="shared" si="198"/>
        <v>75361</v>
      </c>
      <c r="B12696" s="254" t="s">
        <v>13057</v>
      </c>
    </row>
    <row r="12697" spans="1:2">
      <c r="A12697" t="str">
        <f t="shared" si="198"/>
        <v>75362</v>
      </c>
      <c r="B12697" s="254" t="s">
        <v>13058</v>
      </c>
    </row>
    <row r="12698" spans="1:2">
      <c r="A12698" t="str">
        <f t="shared" si="198"/>
        <v>75363</v>
      </c>
      <c r="B12698" s="254" t="s">
        <v>13059</v>
      </c>
    </row>
    <row r="12699" spans="1:2">
      <c r="A12699" t="str">
        <f t="shared" si="198"/>
        <v>75364</v>
      </c>
      <c r="B12699" s="254" t="s">
        <v>13060</v>
      </c>
    </row>
    <row r="12700" spans="1:2">
      <c r="A12700" t="str">
        <f t="shared" si="198"/>
        <v>75365</v>
      </c>
      <c r="B12700" s="254" t="s">
        <v>13061</v>
      </c>
    </row>
    <row r="12701" spans="1:2">
      <c r="A12701" t="str">
        <f t="shared" si="198"/>
        <v>75366</v>
      </c>
      <c r="B12701" s="254" t="s">
        <v>13062</v>
      </c>
    </row>
    <row r="12702" spans="1:2">
      <c r="A12702" t="str">
        <f t="shared" si="198"/>
        <v>75367</v>
      </c>
      <c r="B12702" s="254" t="s">
        <v>13063</v>
      </c>
    </row>
    <row r="12703" spans="1:2">
      <c r="A12703" t="str">
        <f t="shared" si="198"/>
        <v>75368</v>
      </c>
      <c r="B12703" s="254" t="s">
        <v>13064</v>
      </c>
    </row>
    <row r="12704" spans="1:2">
      <c r="A12704" t="str">
        <f t="shared" si="198"/>
        <v>75369</v>
      </c>
      <c r="B12704" s="254" t="s">
        <v>13065</v>
      </c>
    </row>
    <row r="12705" spans="1:2">
      <c r="A12705" t="str">
        <f t="shared" si="198"/>
        <v>75370</v>
      </c>
      <c r="B12705" s="254" t="s">
        <v>13066</v>
      </c>
    </row>
    <row r="12706" spans="1:2">
      <c r="A12706" t="str">
        <f t="shared" si="198"/>
        <v>75371</v>
      </c>
      <c r="B12706" s="254" t="s">
        <v>13067</v>
      </c>
    </row>
    <row r="12707" spans="1:2">
      <c r="A12707" t="str">
        <f t="shared" si="198"/>
        <v>75372</v>
      </c>
      <c r="B12707" s="254" t="s">
        <v>13068</v>
      </c>
    </row>
    <row r="12708" spans="1:2">
      <c r="A12708" t="str">
        <f t="shared" si="198"/>
        <v>75373</v>
      </c>
      <c r="B12708" s="254" t="s">
        <v>13069</v>
      </c>
    </row>
    <row r="12709" spans="1:2">
      <c r="A12709" t="str">
        <f t="shared" si="198"/>
        <v>75374</v>
      </c>
      <c r="B12709" s="254" t="s">
        <v>13070</v>
      </c>
    </row>
    <row r="12710" spans="1:2">
      <c r="A12710" t="str">
        <f t="shared" si="198"/>
        <v>75375</v>
      </c>
      <c r="B12710" s="254" t="s">
        <v>13071</v>
      </c>
    </row>
    <row r="12711" spans="1:2">
      <c r="A12711" t="str">
        <f t="shared" si="198"/>
        <v>75376</v>
      </c>
      <c r="B12711" s="254" t="s">
        <v>13072</v>
      </c>
    </row>
    <row r="12712" spans="1:2">
      <c r="A12712" t="str">
        <f t="shared" si="198"/>
        <v>75382</v>
      </c>
      <c r="B12712" s="254" t="s">
        <v>13073</v>
      </c>
    </row>
    <row r="12713" spans="1:2">
      <c r="A12713" t="str">
        <f t="shared" si="198"/>
        <v>75383</v>
      </c>
      <c r="B12713" s="254" t="s">
        <v>13074</v>
      </c>
    </row>
    <row r="12714" spans="1:2">
      <c r="A12714" t="str">
        <f t="shared" si="198"/>
        <v>75384</v>
      </c>
      <c r="B12714" s="254" t="s">
        <v>13075</v>
      </c>
    </row>
    <row r="12715" spans="1:2">
      <c r="A12715" t="str">
        <f t="shared" si="198"/>
        <v>75385</v>
      </c>
      <c r="B12715" s="254" t="s">
        <v>13076</v>
      </c>
    </row>
    <row r="12716" spans="1:2">
      <c r="A12716" t="str">
        <f t="shared" si="198"/>
        <v>75386</v>
      </c>
      <c r="B12716" s="254" t="s">
        <v>13077</v>
      </c>
    </row>
    <row r="12717" spans="1:2">
      <c r="A12717" t="str">
        <f t="shared" si="198"/>
        <v>75387</v>
      </c>
      <c r="B12717" s="254" t="s">
        <v>13078</v>
      </c>
    </row>
    <row r="12718" spans="1:2">
      <c r="A12718" t="str">
        <f t="shared" si="198"/>
        <v>75388</v>
      </c>
      <c r="B12718" s="254" t="s">
        <v>13079</v>
      </c>
    </row>
    <row r="12719" spans="1:2">
      <c r="A12719" t="str">
        <f t="shared" si="198"/>
        <v>75389</v>
      </c>
      <c r="B12719" s="254" t="s">
        <v>13080</v>
      </c>
    </row>
    <row r="12720" spans="1:2">
      <c r="A12720" t="str">
        <f t="shared" si="198"/>
        <v>75390</v>
      </c>
      <c r="B12720" s="254" t="s">
        <v>13081</v>
      </c>
    </row>
    <row r="12721" spans="1:2">
      <c r="A12721" t="str">
        <f t="shared" si="198"/>
        <v>75391</v>
      </c>
      <c r="B12721" s="254" t="s">
        <v>13082</v>
      </c>
    </row>
    <row r="12722" spans="1:2">
      <c r="A12722" t="str">
        <f t="shared" si="198"/>
        <v>75392</v>
      </c>
      <c r="B12722" s="254" t="s">
        <v>13083</v>
      </c>
    </row>
    <row r="12723" spans="1:2">
      <c r="A12723" t="str">
        <f t="shared" si="198"/>
        <v>75393</v>
      </c>
      <c r="B12723" s="254" t="s">
        <v>13084</v>
      </c>
    </row>
    <row r="12724" spans="1:2">
      <c r="A12724" t="str">
        <f t="shared" si="198"/>
        <v>75394</v>
      </c>
      <c r="B12724" s="254" t="s">
        <v>13085</v>
      </c>
    </row>
    <row r="12725" spans="1:2">
      <c r="A12725" t="str">
        <f t="shared" si="198"/>
        <v>75395</v>
      </c>
      <c r="B12725" s="254" t="s">
        <v>13086</v>
      </c>
    </row>
    <row r="12726" spans="1:2">
      <c r="A12726" t="str">
        <f t="shared" si="198"/>
        <v>75396</v>
      </c>
      <c r="B12726" s="254" t="s">
        <v>13087</v>
      </c>
    </row>
    <row r="12727" spans="1:2">
      <c r="A12727" t="str">
        <f t="shared" si="198"/>
        <v>75397</v>
      </c>
      <c r="B12727" s="254" t="s">
        <v>13088</v>
      </c>
    </row>
    <row r="12728" spans="1:2">
      <c r="A12728" t="str">
        <f t="shared" si="198"/>
        <v>75398</v>
      </c>
      <c r="B12728" s="254" t="s">
        <v>13089</v>
      </c>
    </row>
    <row r="12729" spans="1:2">
      <c r="A12729" t="str">
        <f t="shared" si="198"/>
        <v>75405</v>
      </c>
      <c r="B12729" s="254" t="s">
        <v>13090</v>
      </c>
    </row>
    <row r="12730" spans="1:2">
      <c r="A12730" t="str">
        <f t="shared" si="198"/>
        <v>75407</v>
      </c>
      <c r="B12730" s="254" t="s">
        <v>13091</v>
      </c>
    </row>
    <row r="12731" spans="1:2">
      <c r="A12731" t="str">
        <f t="shared" si="198"/>
        <v>75409</v>
      </c>
      <c r="B12731" s="254" t="s">
        <v>13092</v>
      </c>
    </row>
    <row r="12732" spans="1:2">
      <c r="A12732" t="str">
        <f t="shared" si="198"/>
        <v>75418</v>
      </c>
      <c r="B12732" s="254" t="s">
        <v>13093</v>
      </c>
    </row>
    <row r="12733" spans="1:2">
      <c r="A12733" t="str">
        <f t="shared" si="198"/>
        <v>75421</v>
      </c>
      <c r="B12733" s="254" t="s">
        <v>13094</v>
      </c>
    </row>
    <row r="12734" spans="1:2">
      <c r="A12734" t="str">
        <f t="shared" si="198"/>
        <v>75422</v>
      </c>
      <c r="B12734" s="254" t="s">
        <v>13095</v>
      </c>
    </row>
    <row r="12735" spans="1:2">
      <c r="A12735" t="str">
        <f t="shared" si="198"/>
        <v>75423</v>
      </c>
      <c r="B12735" s="254" t="s">
        <v>13096</v>
      </c>
    </row>
    <row r="12736" spans="1:2">
      <c r="A12736" t="str">
        <f t="shared" si="198"/>
        <v>75424</v>
      </c>
      <c r="B12736" s="254" t="s">
        <v>13097</v>
      </c>
    </row>
    <row r="12737" spans="1:2">
      <c r="A12737" t="str">
        <f t="shared" si="198"/>
        <v>75428</v>
      </c>
      <c r="B12737" s="254" t="s">
        <v>13098</v>
      </c>
    </row>
    <row r="12738" spans="1:2">
      <c r="A12738" t="str">
        <f t="shared" si="198"/>
        <v>75432</v>
      </c>
      <c r="B12738" s="254" t="s">
        <v>13099</v>
      </c>
    </row>
    <row r="12739" spans="1:2">
      <c r="A12739" t="str">
        <f t="shared" ref="A12739:A12802" si="199">LEFT(B12739,5)</f>
        <v>75433</v>
      </c>
      <c r="B12739" s="254" t="s">
        <v>13100</v>
      </c>
    </row>
    <row r="12740" spans="1:2">
      <c r="A12740" t="str">
        <f t="shared" si="199"/>
        <v>75437</v>
      </c>
      <c r="B12740" s="254" t="s">
        <v>13101</v>
      </c>
    </row>
    <row r="12741" spans="1:2">
      <c r="A12741" t="str">
        <f t="shared" si="199"/>
        <v>75441</v>
      </c>
      <c r="B12741" s="254" t="s">
        <v>13102</v>
      </c>
    </row>
    <row r="12742" spans="1:2">
      <c r="A12742" t="str">
        <f t="shared" si="199"/>
        <v>75442</v>
      </c>
      <c r="B12742" s="254" t="s">
        <v>13103</v>
      </c>
    </row>
    <row r="12743" spans="1:2">
      <c r="A12743" t="str">
        <f t="shared" si="199"/>
        <v>75443</v>
      </c>
      <c r="B12743" s="254" t="s">
        <v>13104</v>
      </c>
    </row>
    <row r="12744" spans="1:2">
      <c r="A12744" t="str">
        <f t="shared" si="199"/>
        <v>75444</v>
      </c>
      <c r="B12744" s="254" t="s">
        <v>13105</v>
      </c>
    </row>
    <row r="12745" spans="1:2">
      <c r="A12745" t="str">
        <f t="shared" si="199"/>
        <v>75445</v>
      </c>
      <c r="B12745" s="254" t="s">
        <v>13106</v>
      </c>
    </row>
    <row r="12746" spans="1:2">
      <c r="A12746" t="str">
        <f t="shared" si="199"/>
        <v>75446</v>
      </c>
      <c r="B12746" s="254" t="s">
        <v>13107</v>
      </c>
    </row>
    <row r="12747" spans="1:2">
      <c r="A12747" t="str">
        <f t="shared" si="199"/>
        <v>75447</v>
      </c>
      <c r="B12747" s="254" t="s">
        <v>13108</v>
      </c>
    </row>
    <row r="12748" spans="1:2">
      <c r="A12748" t="str">
        <f t="shared" si="199"/>
        <v>75449</v>
      </c>
      <c r="B12748" s="254" t="s">
        <v>13109</v>
      </c>
    </row>
    <row r="12749" spans="1:2">
      <c r="A12749" t="str">
        <f t="shared" si="199"/>
        <v>75452</v>
      </c>
      <c r="B12749" s="254" t="s">
        <v>13110</v>
      </c>
    </row>
    <row r="12750" spans="1:2">
      <c r="A12750" t="str">
        <f t="shared" si="199"/>
        <v>75456</v>
      </c>
      <c r="B12750" s="254" t="s">
        <v>13111</v>
      </c>
    </row>
    <row r="12751" spans="1:2">
      <c r="A12751" t="str">
        <f t="shared" si="199"/>
        <v>75457</v>
      </c>
      <c r="B12751" s="254" t="s">
        <v>13112</v>
      </c>
    </row>
    <row r="12752" spans="1:2">
      <c r="A12752" t="str">
        <f t="shared" si="199"/>
        <v>75458</v>
      </c>
      <c r="B12752" s="254" t="s">
        <v>13113</v>
      </c>
    </row>
    <row r="12753" spans="1:2">
      <c r="A12753" t="str">
        <f t="shared" si="199"/>
        <v>75459</v>
      </c>
      <c r="B12753" s="254" t="s">
        <v>13114</v>
      </c>
    </row>
    <row r="12754" spans="1:2">
      <c r="A12754" t="str">
        <f t="shared" si="199"/>
        <v>75460</v>
      </c>
      <c r="B12754" s="254" t="s">
        <v>13115</v>
      </c>
    </row>
    <row r="12755" spans="1:2">
      <c r="A12755" t="str">
        <f t="shared" si="199"/>
        <v>75461</v>
      </c>
      <c r="B12755" s="254" t="s">
        <v>13116</v>
      </c>
    </row>
    <row r="12756" spans="1:2">
      <c r="A12756" t="str">
        <f t="shared" si="199"/>
        <v>75462</v>
      </c>
      <c r="B12756" s="254" t="s">
        <v>13117</v>
      </c>
    </row>
    <row r="12757" spans="1:2">
      <c r="A12757" t="str">
        <f t="shared" si="199"/>
        <v>75464</v>
      </c>
      <c r="B12757" s="254" t="s">
        <v>13118</v>
      </c>
    </row>
    <row r="12758" spans="1:2">
      <c r="A12758" t="str">
        <f t="shared" si="199"/>
        <v>75466</v>
      </c>
      <c r="B12758" s="254" t="s">
        <v>13119</v>
      </c>
    </row>
    <row r="12759" spans="1:2">
      <c r="A12759" t="str">
        <f t="shared" si="199"/>
        <v>75467</v>
      </c>
      <c r="B12759" s="254" t="s">
        <v>13120</v>
      </c>
    </row>
    <row r="12760" spans="1:2">
      <c r="A12760" t="str">
        <f t="shared" si="199"/>
        <v>75473</v>
      </c>
      <c r="B12760" s="254" t="s">
        <v>13121</v>
      </c>
    </row>
    <row r="12761" spans="1:2">
      <c r="A12761" t="str">
        <f t="shared" si="199"/>
        <v>75475</v>
      </c>
      <c r="B12761" s="254" t="s">
        <v>13122</v>
      </c>
    </row>
    <row r="12762" spans="1:2">
      <c r="A12762" t="str">
        <f t="shared" si="199"/>
        <v>75476</v>
      </c>
      <c r="B12762" s="254" t="s">
        <v>13123</v>
      </c>
    </row>
    <row r="12763" spans="1:2">
      <c r="A12763" t="str">
        <f t="shared" si="199"/>
        <v>75477</v>
      </c>
      <c r="B12763" s="254" t="s">
        <v>13124</v>
      </c>
    </row>
    <row r="12764" spans="1:2">
      <c r="A12764" t="str">
        <f t="shared" si="199"/>
        <v>75481</v>
      </c>
      <c r="B12764" s="254" t="s">
        <v>13125</v>
      </c>
    </row>
    <row r="12765" spans="1:2">
      <c r="A12765" t="str">
        <f t="shared" si="199"/>
        <v>75485</v>
      </c>
      <c r="B12765" s="254" t="s">
        <v>13126</v>
      </c>
    </row>
    <row r="12766" spans="1:2">
      <c r="A12766" t="str">
        <f t="shared" si="199"/>
        <v>75488</v>
      </c>
      <c r="B12766" s="254" t="s">
        <v>13127</v>
      </c>
    </row>
    <row r="12767" spans="1:2">
      <c r="A12767" t="str">
        <f t="shared" si="199"/>
        <v>75490</v>
      </c>
      <c r="B12767" s="254" t="s">
        <v>13128</v>
      </c>
    </row>
    <row r="12768" spans="1:2">
      <c r="A12768" t="str">
        <f t="shared" si="199"/>
        <v>75491</v>
      </c>
      <c r="B12768" s="254" t="s">
        <v>13129</v>
      </c>
    </row>
    <row r="12769" spans="1:2">
      <c r="A12769" t="str">
        <f t="shared" si="199"/>
        <v>75494</v>
      </c>
      <c r="B12769" s="254" t="s">
        <v>13130</v>
      </c>
    </row>
    <row r="12770" spans="1:2">
      <c r="A12770" t="str">
        <f t="shared" si="199"/>
        <v>75495</v>
      </c>
      <c r="B12770" s="254" t="s">
        <v>13131</v>
      </c>
    </row>
    <row r="12771" spans="1:2">
      <c r="A12771" t="str">
        <f t="shared" si="199"/>
        <v>75496</v>
      </c>
      <c r="B12771" s="254" t="s">
        <v>13132</v>
      </c>
    </row>
    <row r="12772" spans="1:2">
      <c r="A12772" t="str">
        <f t="shared" si="199"/>
        <v>75497</v>
      </c>
      <c r="B12772" s="254" t="s">
        <v>13133</v>
      </c>
    </row>
    <row r="12773" spans="1:2">
      <c r="A12773" t="str">
        <f t="shared" si="199"/>
        <v>75501</v>
      </c>
      <c r="B12773" s="254" t="s">
        <v>13134</v>
      </c>
    </row>
    <row r="12774" spans="1:2">
      <c r="A12774" t="str">
        <f t="shared" si="199"/>
        <v>75502</v>
      </c>
      <c r="B12774" s="254" t="s">
        <v>13135</v>
      </c>
    </row>
    <row r="12775" spans="1:2">
      <c r="A12775" t="str">
        <f t="shared" si="199"/>
        <v>75503</v>
      </c>
      <c r="B12775" s="254" t="s">
        <v>13136</v>
      </c>
    </row>
    <row r="12776" spans="1:2">
      <c r="A12776" t="str">
        <f t="shared" si="199"/>
        <v>75504</v>
      </c>
      <c r="B12776" s="254" t="s">
        <v>13137</v>
      </c>
    </row>
    <row r="12777" spans="1:2">
      <c r="A12777" t="str">
        <f t="shared" si="199"/>
        <v>75508</v>
      </c>
      <c r="B12777" s="254" t="s">
        <v>13138</v>
      </c>
    </row>
    <row r="12778" spans="1:2">
      <c r="A12778" t="str">
        <f t="shared" si="199"/>
        <v>75509</v>
      </c>
      <c r="B12778" s="254" t="s">
        <v>13139</v>
      </c>
    </row>
    <row r="12779" spans="1:2">
      <c r="A12779" t="str">
        <f t="shared" si="199"/>
        <v>75512</v>
      </c>
      <c r="B12779" s="254" t="s">
        <v>13140</v>
      </c>
    </row>
    <row r="12780" spans="1:2">
      <c r="A12780" t="str">
        <f t="shared" si="199"/>
        <v>75513</v>
      </c>
      <c r="B12780" s="254" t="s">
        <v>13141</v>
      </c>
    </row>
    <row r="12781" spans="1:2">
      <c r="A12781" t="str">
        <f t="shared" si="199"/>
        <v>75514</v>
      </c>
      <c r="B12781" s="254" t="s">
        <v>13142</v>
      </c>
    </row>
    <row r="12782" spans="1:2">
      <c r="A12782" t="str">
        <f t="shared" si="199"/>
        <v>75515</v>
      </c>
      <c r="B12782" s="254" t="s">
        <v>13143</v>
      </c>
    </row>
    <row r="12783" spans="1:2">
      <c r="A12783" t="str">
        <f t="shared" si="199"/>
        <v>75516</v>
      </c>
      <c r="B12783" s="254" t="s">
        <v>13144</v>
      </c>
    </row>
    <row r="12784" spans="1:2">
      <c r="A12784" t="str">
        <f t="shared" si="199"/>
        <v>75517</v>
      </c>
      <c r="B12784" s="254" t="s">
        <v>13145</v>
      </c>
    </row>
    <row r="12785" spans="1:2">
      <c r="A12785" t="str">
        <f t="shared" si="199"/>
        <v>75519</v>
      </c>
      <c r="B12785" s="254" t="s">
        <v>13146</v>
      </c>
    </row>
    <row r="12786" spans="1:2">
      <c r="A12786" t="str">
        <f t="shared" si="199"/>
        <v>75521</v>
      </c>
      <c r="B12786" s="254" t="s">
        <v>13147</v>
      </c>
    </row>
    <row r="12787" spans="1:2">
      <c r="A12787" t="str">
        <f t="shared" si="199"/>
        <v>75523</v>
      </c>
      <c r="B12787" s="254" t="s">
        <v>13148</v>
      </c>
    </row>
    <row r="12788" spans="1:2">
      <c r="A12788" t="str">
        <f t="shared" si="199"/>
        <v>75524</v>
      </c>
      <c r="B12788" s="254" t="s">
        <v>13149</v>
      </c>
    </row>
    <row r="12789" spans="1:2">
      <c r="A12789" t="str">
        <f t="shared" si="199"/>
        <v>75525</v>
      </c>
      <c r="B12789" s="254" t="s">
        <v>13150</v>
      </c>
    </row>
    <row r="12790" spans="1:2">
      <c r="A12790" t="str">
        <f t="shared" si="199"/>
        <v>75526</v>
      </c>
      <c r="B12790" s="254" t="s">
        <v>13151</v>
      </c>
    </row>
    <row r="12791" spans="1:2">
      <c r="A12791" t="str">
        <f t="shared" si="199"/>
        <v>75528</v>
      </c>
      <c r="B12791" s="254" t="s">
        <v>13152</v>
      </c>
    </row>
    <row r="12792" spans="1:2">
      <c r="A12792" t="str">
        <f t="shared" si="199"/>
        <v>75529</v>
      </c>
      <c r="B12792" s="254" t="s">
        <v>13153</v>
      </c>
    </row>
    <row r="12793" spans="1:2">
      <c r="A12793" t="str">
        <f t="shared" si="199"/>
        <v>75532</v>
      </c>
      <c r="B12793" s="254" t="s">
        <v>13154</v>
      </c>
    </row>
    <row r="12794" spans="1:2">
      <c r="A12794" t="str">
        <f t="shared" si="199"/>
        <v>75534</v>
      </c>
      <c r="B12794" s="254" t="s">
        <v>13155</v>
      </c>
    </row>
    <row r="12795" spans="1:2">
      <c r="A12795" t="str">
        <f t="shared" si="199"/>
        <v>75535</v>
      </c>
      <c r="B12795" s="254" t="s">
        <v>13156</v>
      </c>
    </row>
    <row r="12796" spans="1:2">
      <c r="A12796" t="str">
        <f t="shared" si="199"/>
        <v>75536</v>
      </c>
      <c r="B12796" s="254" t="s">
        <v>13157</v>
      </c>
    </row>
    <row r="12797" spans="1:2">
      <c r="A12797" t="str">
        <f t="shared" si="199"/>
        <v>75537</v>
      </c>
      <c r="B12797" s="254" t="s">
        <v>13158</v>
      </c>
    </row>
    <row r="12798" spans="1:2">
      <c r="A12798" t="str">
        <f t="shared" si="199"/>
        <v>75538</v>
      </c>
      <c r="B12798" s="254" t="s">
        <v>13159</v>
      </c>
    </row>
    <row r="12799" spans="1:2">
      <c r="A12799" t="str">
        <f t="shared" si="199"/>
        <v>75539</v>
      </c>
      <c r="B12799" s="254" t="s">
        <v>13160</v>
      </c>
    </row>
    <row r="12800" spans="1:2">
      <c r="A12800" t="str">
        <f t="shared" si="199"/>
        <v>75540</v>
      </c>
      <c r="B12800" s="254" t="s">
        <v>13161</v>
      </c>
    </row>
    <row r="12801" spans="1:2">
      <c r="A12801" t="str">
        <f t="shared" si="199"/>
        <v>75541</v>
      </c>
      <c r="B12801" s="254" t="s">
        <v>13162</v>
      </c>
    </row>
    <row r="12802" spans="1:2">
      <c r="A12802" t="str">
        <f t="shared" si="199"/>
        <v>75545</v>
      </c>
      <c r="B12802" s="254" t="s">
        <v>13163</v>
      </c>
    </row>
    <row r="12803" spans="1:2">
      <c r="A12803" t="str">
        <f t="shared" ref="A12803:A12866" si="200">LEFT(B12803,5)</f>
        <v>75546</v>
      </c>
      <c r="B12803" s="254" t="s">
        <v>13164</v>
      </c>
    </row>
    <row r="12804" spans="1:2">
      <c r="A12804" t="str">
        <f t="shared" si="200"/>
        <v>75547</v>
      </c>
      <c r="B12804" s="254" t="s">
        <v>13165</v>
      </c>
    </row>
    <row r="12805" spans="1:2">
      <c r="A12805" t="str">
        <f t="shared" si="200"/>
        <v>75548</v>
      </c>
      <c r="B12805" s="254" t="s">
        <v>13166</v>
      </c>
    </row>
    <row r="12806" spans="1:2">
      <c r="A12806" t="str">
        <f t="shared" si="200"/>
        <v>75549</v>
      </c>
      <c r="B12806" s="254" t="s">
        <v>13167</v>
      </c>
    </row>
    <row r="12807" spans="1:2">
      <c r="A12807" t="str">
        <f t="shared" si="200"/>
        <v>75550</v>
      </c>
      <c r="B12807" s="254" t="s">
        <v>13168</v>
      </c>
    </row>
    <row r="12808" spans="1:2">
      <c r="A12808" t="str">
        <f t="shared" si="200"/>
        <v>75551</v>
      </c>
      <c r="B12808" s="254" t="s">
        <v>13169</v>
      </c>
    </row>
    <row r="12809" spans="1:2">
      <c r="A12809" t="str">
        <f t="shared" si="200"/>
        <v>75552</v>
      </c>
      <c r="B12809" s="254" t="s">
        <v>13170</v>
      </c>
    </row>
    <row r="12810" spans="1:2">
      <c r="A12810" t="str">
        <f t="shared" si="200"/>
        <v>75553</v>
      </c>
      <c r="B12810" s="254" t="s">
        <v>13171</v>
      </c>
    </row>
    <row r="12811" spans="1:2">
      <c r="A12811" t="str">
        <f t="shared" si="200"/>
        <v>75556</v>
      </c>
      <c r="B12811" s="254" t="s">
        <v>13172</v>
      </c>
    </row>
    <row r="12812" spans="1:2">
      <c r="A12812" t="str">
        <f t="shared" si="200"/>
        <v>75558</v>
      </c>
      <c r="B12812" s="254" t="s">
        <v>13173</v>
      </c>
    </row>
    <row r="12813" spans="1:2">
      <c r="A12813" t="str">
        <f t="shared" si="200"/>
        <v>75559</v>
      </c>
      <c r="B12813" s="254" t="s">
        <v>13174</v>
      </c>
    </row>
    <row r="12814" spans="1:2">
      <c r="A12814" t="str">
        <f t="shared" si="200"/>
        <v>75560</v>
      </c>
      <c r="B12814" s="254" t="s">
        <v>13175</v>
      </c>
    </row>
    <row r="12815" spans="1:2">
      <c r="A12815" t="str">
        <f t="shared" si="200"/>
        <v>75563</v>
      </c>
      <c r="B12815" s="254" t="s">
        <v>13176</v>
      </c>
    </row>
    <row r="12816" spans="1:2">
      <c r="A12816" t="str">
        <f t="shared" si="200"/>
        <v>75564</v>
      </c>
      <c r="B12816" s="254" t="s">
        <v>13177</v>
      </c>
    </row>
    <row r="12817" spans="1:2">
      <c r="A12817" t="str">
        <f t="shared" si="200"/>
        <v>75565</v>
      </c>
      <c r="B12817" s="254" t="s">
        <v>13178</v>
      </c>
    </row>
    <row r="12818" spans="1:2">
      <c r="A12818" t="str">
        <f t="shared" si="200"/>
        <v>75567</v>
      </c>
      <c r="B12818" s="254" t="s">
        <v>13179</v>
      </c>
    </row>
    <row r="12819" spans="1:2">
      <c r="A12819" t="str">
        <f t="shared" si="200"/>
        <v>75569</v>
      </c>
      <c r="B12819" s="254" t="s">
        <v>13180</v>
      </c>
    </row>
    <row r="12820" spans="1:2">
      <c r="A12820" t="str">
        <f t="shared" si="200"/>
        <v>75570</v>
      </c>
      <c r="B12820" s="254" t="s">
        <v>13181</v>
      </c>
    </row>
    <row r="12821" spans="1:2">
      <c r="A12821" t="str">
        <f t="shared" si="200"/>
        <v>75571</v>
      </c>
      <c r="B12821" s="254" t="s">
        <v>13182</v>
      </c>
    </row>
    <row r="12822" spans="1:2">
      <c r="A12822" t="str">
        <f t="shared" si="200"/>
        <v>75572</v>
      </c>
      <c r="B12822" s="254" t="s">
        <v>13183</v>
      </c>
    </row>
    <row r="12823" spans="1:2">
      <c r="A12823" t="str">
        <f t="shared" si="200"/>
        <v>75573</v>
      </c>
      <c r="B12823" s="254" t="s">
        <v>13184</v>
      </c>
    </row>
    <row r="12824" spans="1:2">
      <c r="A12824" t="str">
        <f t="shared" si="200"/>
        <v>75574</v>
      </c>
      <c r="B12824" s="254" t="s">
        <v>13185</v>
      </c>
    </row>
    <row r="12825" spans="1:2">
      <c r="A12825" t="str">
        <f t="shared" si="200"/>
        <v>75575</v>
      </c>
      <c r="B12825" s="254" t="s">
        <v>13186</v>
      </c>
    </row>
    <row r="12826" spans="1:2">
      <c r="A12826" t="str">
        <f t="shared" si="200"/>
        <v>75576</v>
      </c>
      <c r="B12826" s="254" t="s">
        <v>13187</v>
      </c>
    </row>
    <row r="12827" spans="1:2">
      <c r="A12827" t="str">
        <f t="shared" si="200"/>
        <v>75577</v>
      </c>
      <c r="B12827" s="254" t="s">
        <v>13188</v>
      </c>
    </row>
    <row r="12828" spans="1:2">
      <c r="A12828" t="str">
        <f t="shared" si="200"/>
        <v>75578</v>
      </c>
      <c r="B12828" s="254" t="s">
        <v>13189</v>
      </c>
    </row>
    <row r="12829" spans="1:2">
      <c r="A12829" t="str">
        <f t="shared" si="200"/>
        <v>75579</v>
      </c>
      <c r="B12829" s="254" t="s">
        <v>13190</v>
      </c>
    </row>
    <row r="12830" spans="1:2">
      <c r="A12830" t="str">
        <f t="shared" si="200"/>
        <v>75581</v>
      </c>
      <c r="B12830" s="254" t="s">
        <v>13191</v>
      </c>
    </row>
    <row r="12831" spans="1:2">
      <c r="A12831" t="str">
        <f t="shared" si="200"/>
        <v>75584</v>
      </c>
      <c r="B12831" s="254" t="s">
        <v>13192</v>
      </c>
    </row>
    <row r="12832" spans="1:2">
      <c r="A12832" t="str">
        <f t="shared" si="200"/>
        <v>75585</v>
      </c>
      <c r="B12832" s="254" t="s">
        <v>13193</v>
      </c>
    </row>
    <row r="12833" spans="1:2">
      <c r="A12833" t="str">
        <f t="shared" si="200"/>
        <v>75586</v>
      </c>
      <c r="B12833" s="254" t="s">
        <v>13194</v>
      </c>
    </row>
    <row r="12834" spans="1:2">
      <c r="A12834" t="str">
        <f t="shared" si="200"/>
        <v>75588</v>
      </c>
      <c r="B12834" s="254" t="s">
        <v>13195</v>
      </c>
    </row>
    <row r="12835" spans="1:2">
      <c r="A12835" t="str">
        <f t="shared" si="200"/>
        <v>75589</v>
      </c>
      <c r="B12835" s="254" t="s">
        <v>13196</v>
      </c>
    </row>
    <row r="12836" spans="1:2">
      <c r="A12836" t="str">
        <f t="shared" si="200"/>
        <v>75590</v>
      </c>
      <c r="B12836" s="254" t="s">
        <v>13197</v>
      </c>
    </row>
    <row r="12837" spans="1:2">
      <c r="A12837" t="str">
        <f t="shared" si="200"/>
        <v>75591</v>
      </c>
      <c r="B12837" s="254" t="s">
        <v>13198</v>
      </c>
    </row>
    <row r="12838" spans="1:2">
      <c r="A12838" t="str">
        <f t="shared" si="200"/>
        <v>75592</v>
      </c>
      <c r="B12838" s="254" t="s">
        <v>13199</v>
      </c>
    </row>
    <row r="12839" spans="1:2">
      <c r="A12839" t="str">
        <f t="shared" si="200"/>
        <v>75593</v>
      </c>
      <c r="B12839" s="254" t="s">
        <v>13200</v>
      </c>
    </row>
    <row r="12840" spans="1:2">
      <c r="A12840" t="str">
        <f t="shared" si="200"/>
        <v>75594</v>
      </c>
      <c r="B12840" s="254" t="s">
        <v>13201</v>
      </c>
    </row>
    <row r="12841" spans="1:2">
      <c r="A12841" t="str">
        <f t="shared" si="200"/>
        <v>75596</v>
      </c>
      <c r="B12841" s="254" t="s">
        <v>13202</v>
      </c>
    </row>
    <row r="12842" spans="1:2">
      <c r="A12842" t="str">
        <f t="shared" si="200"/>
        <v>75597</v>
      </c>
      <c r="B12842" s="254" t="s">
        <v>13203</v>
      </c>
    </row>
    <row r="12843" spans="1:2">
      <c r="A12843" t="str">
        <f t="shared" si="200"/>
        <v>75598</v>
      </c>
      <c r="B12843" s="254" t="s">
        <v>13204</v>
      </c>
    </row>
    <row r="12844" spans="1:2">
      <c r="A12844" t="str">
        <f t="shared" si="200"/>
        <v>75599</v>
      </c>
      <c r="B12844" s="254" t="s">
        <v>13205</v>
      </c>
    </row>
    <row r="12845" spans="1:2">
      <c r="A12845" t="str">
        <f t="shared" si="200"/>
        <v>75600</v>
      </c>
      <c r="B12845" s="254" t="s">
        <v>13206</v>
      </c>
    </row>
    <row r="12846" spans="1:2">
      <c r="A12846" t="str">
        <f t="shared" si="200"/>
        <v>75601</v>
      </c>
      <c r="B12846" s="254" t="s">
        <v>13207</v>
      </c>
    </row>
    <row r="12847" spans="1:2">
      <c r="A12847" t="str">
        <f t="shared" si="200"/>
        <v>75603</v>
      </c>
      <c r="B12847" s="254" t="s">
        <v>13208</v>
      </c>
    </row>
    <row r="12848" spans="1:2">
      <c r="A12848" t="str">
        <f t="shared" si="200"/>
        <v>75604</v>
      </c>
      <c r="B12848" s="254" t="s">
        <v>13209</v>
      </c>
    </row>
    <row r="12849" spans="1:2">
      <c r="A12849" t="str">
        <f t="shared" si="200"/>
        <v>75606</v>
      </c>
      <c r="B12849" s="254" t="s">
        <v>13210</v>
      </c>
    </row>
    <row r="12850" spans="1:2">
      <c r="A12850" t="str">
        <f t="shared" si="200"/>
        <v>75607</v>
      </c>
      <c r="B12850" s="254" t="s">
        <v>13211</v>
      </c>
    </row>
    <row r="12851" spans="1:2">
      <c r="A12851" t="str">
        <f t="shared" si="200"/>
        <v>75608</v>
      </c>
      <c r="B12851" s="254" t="s">
        <v>13212</v>
      </c>
    </row>
    <row r="12852" spans="1:2">
      <c r="A12852" t="str">
        <f t="shared" si="200"/>
        <v>75609</v>
      </c>
      <c r="B12852" s="254" t="s">
        <v>13213</v>
      </c>
    </row>
    <row r="12853" spans="1:2">
      <c r="A12853" t="str">
        <f t="shared" si="200"/>
        <v>75610</v>
      </c>
      <c r="B12853" s="254" t="s">
        <v>13214</v>
      </c>
    </row>
    <row r="12854" spans="1:2">
      <c r="A12854" t="str">
        <f t="shared" si="200"/>
        <v>75611</v>
      </c>
      <c r="B12854" s="254" t="s">
        <v>13215</v>
      </c>
    </row>
    <row r="12855" spans="1:2">
      <c r="A12855" t="str">
        <f t="shared" si="200"/>
        <v>75612</v>
      </c>
      <c r="B12855" s="254" t="s">
        <v>13216</v>
      </c>
    </row>
    <row r="12856" spans="1:2">
      <c r="A12856" t="str">
        <f t="shared" si="200"/>
        <v>75613</v>
      </c>
      <c r="B12856" s="254" t="s">
        <v>13217</v>
      </c>
    </row>
    <row r="12857" spans="1:2">
      <c r="A12857" t="str">
        <f t="shared" si="200"/>
        <v>75614</v>
      </c>
      <c r="B12857" s="254" t="s">
        <v>13218</v>
      </c>
    </row>
    <row r="12858" spans="1:2">
      <c r="A12858" t="str">
        <f t="shared" si="200"/>
        <v>75615</v>
      </c>
      <c r="B12858" s="254" t="s">
        <v>13219</v>
      </c>
    </row>
    <row r="12859" spans="1:2">
      <c r="A12859" t="str">
        <f t="shared" si="200"/>
        <v>75616</v>
      </c>
      <c r="B12859" s="254" t="s">
        <v>13220</v>
      </c>
    </row>
    <row r="12860" spans="1:2">
      <c r="A12860" t="str">
        <f t="shared" si="200"/>
        <v>75617</v>
      </c>
      <c r="B12860" s="254" t="s">
        <v>13221</v>
      </c>
    </row>
    <row r="12861" spans="1:2">
      <c r="A12861" t="str">
        <f t="shared" si="200"/>
        <v>75618</v>
      </c>
      <c r="B12861" s="254" t="s">
        <v>13222</v>
      </c>
    </row>
    <row r="12862" spans="1:2">
      <c r="A12862" t="str">
        <f t="shared" si="200"/>
        <v>75621</v>
      </c>
      <c r="B12862" s="254" t="s">
        <v>13223</v>
      </c>
    </row>
    <row r="12863" spans="1:2">
      <c r="A12863" t="str">
        <f t="shared" si="200"/>
        <v>75622</v>
      </c>
      <c r="B12863" s="254" t="s">
        <v>13224</v>
      </c>
    </row>
    <row r="12864" spans="1:2">
      <c r="A12864" t="str">
        <f t="shared" si="200"/>
        <v>75623</v>
      </c>
      <c r="B12864" s="254" t="s">
        <v>13225</v>
      </c>
    </row>
    <row r="12865" spans="1:2">
      <c r="A12865" t="str">
        <f t="shared" si="200"/>
        <v>75624</v>
      </c>
      <c r="B12865" s="254" t="s">
        <v>13226</v>
      </c>
    </row>
    <row r="12866" spans="1:2">
      <c r="A12866" t="str">
        <f t="shared" si="200"/>
        <v>75625</v>
      </c>
      <c r="B12866" s="254" t="s">
        <v>13227</v>
      </c>
    </row>
    <row r="12867" spans="1:2">
      <c r="A12867" t="str">
        <f t="shared" ref="A12867:A12930" si="201">LEFT(B12867,5)</f>
        <v>75626</v>
      </c>
      <c r="B12867" s="254" t="s">
        <v>13228</v>
      </c>
    </row>
    <row r="12868" spans="1:2">
      <c r="A12868" t="str">
        <f t="shared" si="201"/>
        <v>75627</v>
      </c>
      <c r="B12868" s="254" t="s">
        <v>13229</v>
      </c>
    </row>
    <row r="12869" spans="1:2">
      <c r="A12869" t="str">
        <f t="shared" si="201"/>
        <v>75628</v>
      </c>
      <c r="B12869" s="254" t="s">
        <v>13230</v>
      </c>
    </row>
    <row r="12870" spans="1:2">
      <c r="A12870" t="str">
        <f t="shared" si="201"/>
        <v>75629</v>
      </c>
      <c r="B12870" s="254" t="s">
        <v>13231</v>
      </c>
    </row>
    <row r="12871" spans="1:2">
      <c r="A12871" t="str">
        <f t="shared" si="201"/>
        <v>75630</v>
      </c>
      <c r="B12871" s="254" t="s">
        <v>13232</v>
      </c>
    </row>
    <row r="12872" spans="1:2">
      <c r="A12872" t="str">
        <f t="shared" si="201"/>
        <v>75631</v>
      </c>
      <c r="B12872" s="254" t="s">
        <v>13233</v>
      </c>
    </row>
    <row r="12873" spans="1:2">
      <c r="A12873" t="str">
        <f t="shared" si="201"/>
        <v>75632</v>
      </c>
      <c r="B12873" s="254" t="s">
        <v>13234</v>
      </c>
    </row>
    <row r="12874" spans="1:2">
      <c r="A12874" t="str">
        <f t="shared" si="201"/>
        <v>75633</v>
      </c>
      <c r="B12874" s="254" t="s">
        <v>13235</v>
      </c>
    </row>
    <row r="12875" spans="1:2">
      <c r="A12875" t="str">
        <f t="shared" si="201"/>
        <v>75634</v>
      </c>
      <c r="B12875" s="254" t="s">
        <v>13236</v>
      </c>
    </row>
    <row r="12876" spans="1:2">
      <c r="A12876" t="str">
        <f t="shared" si="201"/>
        <v>75635</v>
      </c>
      <c r="B12876" s="254" t="s">
        <v>13237</v>
      </c>
    </row>
    <row r="12877" spans="1:2">
      <c r="A12877" t="str">
        <f t="shared" si="201"/>
        <v>75636</v>
      </c>
      <c r="B12877" s="254" t="s">
        <v>13238</v>
      </c>
    </row>
    <row r="12878" spans="1:2">
      <c r="A12878" t="str">
        <f t="shared" si="201"/>
        <v>75639</v>
      </c>
      <c r="B12878" s="254" t="s">
        <v>13239</v>
      </c>
    </row>
    <row r="12879" spans="1:2">
      <c r="A12879" t="str">
        <f t="shared" si="201"/>
        <v>75640</v>
      </c>
      <c r="B12879" s="254" t="s">
        <v>13240</v>
      </c>
    </row>
    <row r="12880" spans="1:2">
      <c r="A12880" t="str">
        <f t="shared" si="201"/>
        <v>75641</v>
      </c>
      <c r="B12880" s="254" t="s">
        <v>13241</v>
      </c>
    </row>
    <row r="12881" spans="1:2">
      <c r="A12881" t="str">
        <f t="shared" si="201"/>
        <v>75642</v>
      </c>
      <c r="B12881" s="254" t="s">
        <v>13242</v>
      </c>
    </row>
    <row r="12882" spans="1:2">
      <c r="A12882" t="str">
        <f t="shared" si="201"/>
        <v>75643</v>
      </c>
      <c r="B12882" s="254" t="s">
        <v>13243</v>
      </c>
    </row>
    <row r="12883" spans="1:2">
      <c r="A12883" t="str">
        <f t="shared" si="201"/>
        <v>75645</v>
      </c>
      <c r="B12883" s="254" t="s">
        <v>13244</v>
      </c>
    </row>
    <row r="12884" spans="1:2">
      <c r="A12884" t="str">
        <f t="shared" si="201"/>
        <v>75647</v>
      </c>
      <c r="B12884" s="254" t="s">
        <v>13245</v>
      </c>
    </row>
    <row r="12885" spans="1:2">
      <c r="A12885" t="str">
        <f t="shared" si="201"/>
        <v>75648</v>
      </c>
      <c r="B12885" s="254" t="s">
        <v>13246</v>
      </c>
    </row>
    <row r="12886" spans="1:2">
      <c r="A12886" t="str">
        <f t="shared" si="201"/>
        <v>75649</v>
      </c>
      <c r="B12886" s="254" t="s">
        <v>13247</v>
      </c>
    </row>
    <row r="12887" spans="1:2">
      <c r="A12887" t="str">
        <f t="shared" si="201"/>
        <v>75650</v>
      </c>
      <c r="B12887" s="254" t="s">
        <v>13248</v>
      </c>
    </row>
    <row r="12888" spans="1:2">
      <c r="A12888" t="str">
        <f t="shared" si="201"/>
        <v>75651</v>
      </c>
      <c r="B12888" s="254" t="s">
        <v>13249</v>
      </c>
    </row>
    <row r="12889" spans="1:2">
      <c r="A12889" t="str">
        <f t="shared" si="201"/>
        <v>75652</v>
      </c>
      <c r="B12889" s="254" t="s">
        <v>13250</v>
      </c>
    </row>
    <row r="12890" spans="1:2">
      <c r="A12890" t="str">
        <f t="shared" si="201"/>
        <v>75654</v>
      </c>
      <c r="B12890" s="254" t="s">
        <v>13251</v>
      </c>
    </row>
    <row r="12891" spans="1:2">
      <c r="A12891" t="str">
        <f t="shared" si="201"/>
        <v>75655</v>
      </c>
      <c r="B12891" s="254" t="s">
        <v>13252</v>
      </c>
    </row>
    <row r="12892" spans="1:2">
      <c r="A12892" t="str">
        <f t="shared" si="201"/>
        <v>75656</v>
      </c>
      <c r="B12892" s="254" t="s">
        <v>13253</v>
      </c>
    </row>
    <row r="12893" spans="1:2">
      <c r="A12893" t="str">
        <f t="shared" si="201"/>
        <v>75657</v>
      </c>
      <c r="B12893" s="254" t="s">
        <v>13254</v>
      </c>
    </row>
    <row r="12894" spans="1:2">
      <c r="A12894" t="str">
        <f t="shared" si="201"/>
        <v>75658</v>
      </c>
      <c r="B12894" s="254" t="s">
        <v>13255</v>
      </c>
    </row>
    <row r="12895" spans="1:2">
      <c r="A12895" t="str">
        <f t="shared" si="201"/>
        <v>75659</v>
      </c>
      <c r="B12895" s="254" t="s">
        <v>13256</v>
      </c>
    </row>
    <row r="12896" spans="1:2">
      <c r="A12896" t="str">
        <f t="shared" si="201"/>
        <v>75660</v>
      </c>
      <c r="B12896" s="254" t="s">
        <v>13257</v>
      </c>
    </row>
    <row r="12897" spans="1:2">
      <c r="A12897" t="str">
        <f t="shared" si="201"/>
        <v>75661</v>
      </c>
      <c r="B12897" s="254" t="s">
        <v>13258</v>
      </c>
    </row>
    <row r="12898" spans="1:2">
      <c r="A12898" t="str">
        <f t="shared" si="201"/>
        <v>75662</v>
      </c>
      <c r="B12898" s="254" t="s">
        <v>13259</v>
      </c>
    </row>
    <row r="12899" spans="1:2">
      <c r="A12899" t="str">
        <f t="shared" si="201"/>
        <v>75663</v>
      </c>
      <c r="B12899" s="254" t="s">
        <v>13260</v>
      </c>
    </row>
    <row r="12900" spans="1:2">
      <c r="A12900" t="str">
        <f t="shared" si="201"/>
        <v>75664</v>
      </c>
      <c r="B12900" s="254" t="s">
        <v>13261</v>
      </c>
    </row>
    <row r="12901" spans="1:2">
      <c r="A12901" t="str">
        <f t="shared" si="201"/>
        <v>75665</v>
      </c>
      <c r="B12901" s="254" t="s">
        <v>13262</v>
      </c>
    </row>
    <row r="12902" spans="1:2">
      <c r="A12902" t="str">
        <f t="shared" si="201"/>
        <v>75666</v>
      </c>
      <c r="B12902" s="254" t="s">
        <v>13263</v>
      </c>
    </row>
    <row r="12903" spans="1:2">
      <c r="A12903" t="str">
        <f t="shared" si="201"/>
        <v>75668</v>
      </c>
      <c r="B12903" s="254" t="s">
        <v>13264</v>
      </c>
    </row>
    <row r="12904" spans="1:2">
      <c r="A12904" t="str">
        <f t="shared" si="201"/>
        <v>75670</v>
      </c>
      <c r="B12904" s="254" t="s">
        <v>13265</v>
      </c>
    </row>
    <row r="12905" spans="1:2">
      <c r="A12905" t="str">
        <f t="shared" si="201"/>
        <v>75672</v>
      </c>
      <c r="B12905" s="254" t="s">
        <v>13266</v>
      </c>
    </row>
    <row r="12906" spans="1:2">
      <c r="A12906" t="str">
        <f t="shared" si="201"/>
        <v>75673</v>
      </c>
      <c r="B12906" s="254" t="s">
        <v>13267</v>
      </c>
    </row>
    <row r="12907" spans="1:2">
      <c r="A12907" t="str">
        <f t="shared" si="201"/>
        <v>75674</v>
      </c>
      <c r="B12907" s="254" t="s">
        <v>13268</v>
      </c>
    </row>
    <row r="12908" spans="1:2">
      <c r="A12908" t="str">
        <f t="shared" si="201"/>
        <v>75675</v>
      </c>
      <c r="B12908" s="254" t="s">
        <v>13269</v>
      </c>
    </row>
    <row r="12909" spans="1:2">
      <c r="A12909" t="str">
        <f t="shared" si="201"/>
        <v>75676</v>
      </c>
      <c r="B12909" s="254" t="s">
        <v>13270</v>
      </c>
    </row>
    <row r="12910" spans="1:2">
      <c r="A12910" t="str">
        <f t="shared" si="201"/>
        <v>75677</v>
      </c>
      <c r="B12910" s="254" t="s">
        <v>13271</v>
      </c>
    </row>
    <row r="12911" spans="1:2">
      <c r="A12911" t="str">
        <f t="shared" si="201"/>
        <v>75678</v>
      </c>
      <c r="B12911" s="254" t="s">
        <v>13272</v>
      </c>
    </row>
    <row r="12912" spans="1:2">
      <c r="A12912" t="str">
        <f t="shared" si="201"/>
        <v>75679</v>
      </c>
      <c r="B12912" s="254" t="s">
        <v>13273</v>
      </c>
    </row>
    <row r="12913" spans="1:2">
      <c r="A12913" t="str">
        <f t="shared" si="201"/>
        <v>75680</v>
      </c>
      <c r="B12913" s="254" t="s">
        <v>13274</v>
      </c>
    </row>
    <row r="12914" spans="1:2">
      <c r="A12914" t="str">
        <f t="shared" si="201"/>
        <v>75681</v>
      </c>
      <c r="B12914" s="254" t="s">
        <v>13275</v>
      </c>
    </row>
    <row r="12915" spans="1:2">
      <c r="A12915" t="str">
        <f t="shared" si="201"/>
        <v>75682</v>
      </c>
      <c r="B12915" s="254" t="s">
        <v>13276</v>
      </c>
    </row>
    <row r="12916" spans="1:2">
      <c r="A12916" t="str">
        <f t="shared" si="201"/>
        <v>75684</v>
      </c>
      <c r="B12916" s="254" t="s">
        <v>13277</v>
      </c>
    </row>
    <row r="12917" spans="1:2">
      <c r="A12917" t="str">
        <f t="shared" si="201"/>
        <v>75685</v>
      </c>
      <c r="B12917" s="254" t="s">
        <v>13278</v>
      </c>
    </row>
    <row r="12918" spans="1:2">
      <c r="A12918" t="str">
        <f t="shared" si="201"/>
        <v>75686</v>
      </c>
      <c r="B12918" s="254" t="s">
        <v>13279</v>
      </c>
    </row>
    <row r="12919" spans="1:2">
      <c r="A12919" t="str">
        <f t="shared" si="201"/>
        <v>75687</v>
      </c>
      <c r="B12919" s="254" t="s">
        <v>13280</v>
      </c>
    </row>
    <row r="12920" spans="1:2">
      <c r="A12920" t="str">
        <f t="shared" si="201"/>
        <v>75688</v>
      </c>
      <c r="B12920" s="254" t="s">
        <v>13281</v>
      </c>
    </row>
    <row r="12921" spans="1:2">
      <c r="A12921" t="str">
        <f t="shared" si="201"/>
        <v>75689</v>
      </c>
      <c r="B12921" s="254" t="s">
        <v>13282</v>
      </c>
    </row>
    <row r="12922" spans="1:2">
      <c r="A12922" t="str">
        <f t="shared" si="201"/>
        <v>75691</v>
      </c>
      <c r="B12922" s="254" t="s">
        <v>13283</v>
      </c>
    </row>
    <row r="12923" spans="1:2">
      <c r="A12923" t="str">
        <f t="shared" si="201"/>
        <v>75692</v>
      </c>
      <c r="B12923" s="254" t="s">
        <v>13284</v>
      </c>
    </row>
    <row r="12924" spans="1:2">
      <c r="A12924" t="str">
        <f t="shared" si="201"/>
        <v>75694</v>
      </c>
      <c r="B12924" s="254" t="s">
        <v>13285</v>
      </c>
    </row>
    <row r="12925" spans="1:2">
      <c r="A12925" t="str">
        <f t="shared" si="201"/>
        <v>75696</v>
      </c>
      <c r="B12925" s="254" t="s">
        <v>13286</v>
      </c>
    </row>
    <row r="12926" spans="1:2">
      <c r="A12926" t="str">
        <f t="shared" si="201"/>
        <v>75697</v>
      </c>
      <c r="B12926" s="254" t="s">
        <v>13287</v>
      </c>
    </row>
    <row r="12927" spans="1:2">
      <c r="A12927" t="str">
        <f t="shared" si="201"/>
        <v>75698</v>
      </c>
      <c r="B12927" s="254" t="s">
        <v>13288</v>
      </c>
    </row>
    <row r="12928" spans="1:2">
      <c r="A12928" t="str">
        <f t="shared" si="201"/>
        <v>75699</v>
      </c>
      <c r="B12928" s="254" t="s">
        <v>13289</v>
      </c>
    </row>
    <row r="12929" spans="1:2">
      <c r="A12929" t="str">
        <f t="shared" si="201"/>
        <v>75700</v>
      </c>
      <c r="B12929" s="254" t="s">
        <v>13290</v>
      </c>
    </row>
    <row r="12930" spans="1:2">
      <c r="A12930" t="str">
        <f t="shared" si="201"/>
        <v>75701</v>
      </c>
      <c r="B12930" s="254" t="s">
        <v>13291</v>
      </c>
    </row>
    <row r="12931" spans="1:2">
      <c r="A12931" t="str">
        <f t="shared" ref="A12931:A12994" si="202">LEFT(B12931,5)</f>
        <v>75703</v>
      </c>
      <c r="B12931" s="254" t="s">
        <v>13292</v>
      </c>
    </row>
    <row r="12932" spans="1:2">
      <c r="A12932" t="str">
        <f t="shared" si="202"/>
        <v>75704</v>
      </c>
      <c r="B12932" s="254" t="s">
        <v>13293</v>
      </c>
    </row>
    <row r="12933" spans="1:2">
      <c r="A12933" t="str">
        <f t="shared" si="202"/>
        <v>75705</v>
      </c>
      <c r="B12933" s="254" t="s">
        <v>13294</v>
      </c>
    </row>
    <row r="12934" spans="1:2">
      <c r="A12934" t="str">
        <f t="shared" si="202"/>
        <v>75707</v>
      </c>
      <c r="B12934" s="254" t="s">
        <v>13295</v>
      </c>
    </row>
    <row r="12935" spans="1:2">
      <c r="A12935" t="str">
        <f t="shared" si="202"/>
        <v>75708</v>
      </c>
      <c r="B12935" s="254" t="s">
        <v>13296</v>
      </c>
    </row>
    <row r="12936" spans="1:2">
      <c r="A12936" t="str">
        <f t="shared" si="202"/>
        <v>75709</v>
      </c>
      <c r="B12936" s="254" t="s">
        <v>13297</v>
      </c>
    </row>
    <row r="12937" spans="1:2">
      <c r="A12937" t="str">
        <f t="shared" si="202"/>
        <v>75710</v>
      </c>
      <c r="B12937" s="254" t="s">
        <v>13298</v>
      </c>
    </row>
    <row r="12938" spans="1:2">
      <c r="A12938" t="str">
        <f t="shared" si="202"/>
        <v>75711</v>
      </c>
      <c r="B12938" s="254" t="s">
        <v>13299</v>
      </c>
    </row>
    <row r="12939" spans="1:2">
      <c r="A12939" t="str">
        <f t="shared" si="202"/>
        <v>75713</v>
      </c>
      <c r="B12939" s="254" t="s">
        <v>13300</v>
      </c>
    </row>
    <row r="12940" spans="1:2">
      <c r="A12940" t="str">
        <f t="shared" si="202"/>
        <v>75714</v>
      </c>
      <c r="B12940" s="254" t="s">
        <v>13301</v>
      </c>
    </row>
    <row r="12941" spans="1:2">
      <c r="A12941" t="str">
        <f t="shared" si="202"/>
        <v>75715</v>
      </c>
      <c r="B12941" s="254" t="s">
        <v>13302</v>
      </c>
    </row>
    <row r="12942" spans="1:2">
      <c r="A12942" t="str">
        <f t="shared" si="202"/>
        <v>75716</v>
      </c>
      <c r="B12942" s="254" t="s">
        <v>13303</v>
      </c>
    </row>
    <row r="12943" spans="1:2">
      <c r="A12943" t="str">
        <f t="shared" si="202"/>
        <v>75717</v>
      </c>
      <c r="B12943" s="254" t="s">
        <v>13304</v>
      </c>
    </row>
    <row r="12944" spans="1:2">
      <c r="A12944" t="str">
        <f t="shared" si="202"/>
        <v>75718</v>
      </c>
      <c r="B12944" s="254" t="s">
        <v>13305</v>
      </c>
    </row>
    <row r="12945" spans="1:2">
      <c r="A12945" t="str">
        <f t="shared" si="202"/>
        <v>75719</v>
      </c>
      <c r="B12945" s="254" t="s">
        <v>13306</v>
      </c>
    </row>
    <row r="12946" spans="1:2">
      <c r="A12946" t="str">
        <f t="shared" si="202"/>
        <v>75720</v>
      </c>
      <c r="B12946" s="254" t="s">
        <v>13307</v>
      </c>
    </row>
    <row r="12947" spans="1:2">
      <c r="A12947" t="str">
        <f t="shared" si="202"/>
        <v>75721</v>
      </c>
      <c r="B12947" s="254" t="s">
        <v>13308</v>
      </c>
    </row>
    <row r="12948" spans="1:2">
      <c r="A12948" t="str">
        <f t="shared" si="202"/>
        <v>75722</v>
      </c>
      <c r="B12948" s="254" t="s">
        <v>13309</v>
      </c>
    </row>
    <row r="12949" spans="1:2">
      <c r="A12949" t="str">
        <f t="shared" si="202"/>
        <v>75723</v>
      </c>
      <c r="B12949" s="254" t="s">
        <v>13310</v>
      </c>
    </row>
    <row r="12950" spans="1:2">
      <c r="A12950" t="str">
        <f t="shared" si="202"/>
        <v>75724</v>
      </c>
      <c r="B12950" s="254" t="s">
        <v>13311</v>
      </c>
    </row>
    <row r="12951" spans="1:2">
      <c r="A12951" t="str">
        <f t="shared" si="202"/>
        <v>75725</v>
      </c>
      <c r="B12951" s="254" t="s">
        <v>13312</v>
      </c>
    </row>
    <row r="12952" spans="1:2">
      <c r="A12952" t="str">
        <f t="shared" si="202"/>
        <v>75726</v>
      </c>
      <c r="B12952" s="254" t="s">
        <v>13313</v>
      </c>
    </row>
    <row r="12953" spans="1:2">
      <c r="A12953" t="str">
        <f t="shared" si="202"/>
        <v>75727</v>
      </c>
      <c r="B12953" s="254" t="s">
        <v>13314</v>
      </c>
    </row>
    <row r="12954" spans="1:2">
      <c r="A12954" t="str">
        <f t="shared" si="202"/>
        <v>75728</v>
      </c>
      <c r="B12954" s="254" t="s">
        <v>13315</v>
      </c>
    </row>
    <row r="12955" spans="1:2">
      <c r="A12955" t="str">
        <f t="shared" si="202"/>
        <v>75729</v>
      </c>
      <c r="B12955" s="254" t="s">
        <v>13316</v>
      </c>
    </row>
    <row r="12956" spans="1:2">
      <c r="A12956" t="str">
        <f t="shared" si="202"/>
        <v>75730</v>
      </c>
      <c r="B12956" s="254" t="s">
        <v>13317</v>
      </c>
    </row>
    <row r="12957" spans="1:2">
      <c r="A12957" t="str">
        <f t="shared" si="202"/>
        <v>75733</v>
      </c>
      <c r="B12957" s="254" t="s">
        <v>13318</v>
      </c>
    </row>
    <row r="12958" spans="1:2">
      <c r="A12958" t="str">
        <f t="shared" si="202"/>
        <v>75734</v>
      </c>
      <c r="B12958" s="254" t="s">
        <v>13319</v>
      </c>
    </row>
    <row r="12959" spans="1:2">
      <c r="A12959" t="str">
        <f t="shared" si="202"/>
        <v>75735</v>
      </c>
      <c r="B12959" s="254" t="s">
        <v>13320</v>
      </c>
    </row>
    <row r="12960" spans="1:2">
      <c r="A12960" t="str">
        <f t="shared" si="202"/>
        <v>75736</v>
      </c>
      <c r="B12960" s="254" t="s">
        <v>13321</v>
      </c>
    </row>
    <row r="12961" spans="1:2">
      <c r="A12961" t="str">
        <f t="shared" si="202"/>
        <v>75737</v>
      </c>
      <c r="B12961" s="254" t="s">
        <v>13322</v>
      </c>
    </row>
    <row r="12962" spans="1:2">
      <c r="A12962" t="str">
        <f t="shared" si="202"/>
        <v>75738</v>
      </c>
      <c r="B12962" s="254" t="s">
        <v>13323</v>
      </c>
    </row>
    <row r="12963" spans="1:2">
      <c r="A12963" t="str">
        <f t="shared" si="202"/>
        <v>75739</v>
      </c>
      <c r="B12963" s="254" t="s">
        <v>13324</v>
      </c>
    </row>
    <row r="12964" spans="1:2">
      <c r="A12964" t="str">
        <f t="shared" si="202"/>
        <v>75740</v>
      </c>
      <c r="B12964" s="254" t="s">
        <v>13325</v>
      </c>
    </row>
    <row r="12965" spans="1:2">
      <c r="A12965" t="str">
        <f t="shared" si="202"/>
        <v>75741</v>
      </c>
      <c r="B12965" s="254" t="s">
        <v>13326</v>
      </c>
    </row>
    <row r="12966" spans="1:2">
      <c r="A12966" t="str">
        <f t="shared" si="202"/>
        <v>75743</v>
      </c>
      <c r="B12966" s="254" t="s">
        <v>13327</v>
      </c>
    </row>
    <row r="12967" spans="1:2">
      <c r="A12967" t="str">
        <f t="shared" si="202"/>
        <v>75744</v>
      </c>
      <c r="B12967" s="254" t="s">
        <v>13328</v>
      </c>
    </row>
    <row r="12968" spans="1:2">
      <c r="A12968" t="str">
        <f t="shared" si="202"/>
        <v>75745</v>
      </c>
      <c r="B12968" s="254" t="s">
        <v>13329</v>
      </c>
    </row>
    <row r="12969" spans="1:2">
      <c r="A12969" t="str">
        <f t="shared" si="202"/>
        <v>75746</v>
      </c>
      <c r="B12969" s="254" t="s">
        <v>13330</v>
      </c>
    </row>
    <row r="12970" spans="1:2">
      <c r="A12970" t="str">
        <f t="shared" si="202"/>
        <v>75747</v>
      </c>
      <c r="B12970" s="254" t="s">
        <v>13331</v>
      </c>
    </row>
    <row r="12971" spans="1:2">
      <c r="A12971" t="str">
        <f t="shared" si="202"/>
        <v>75748</v>
      </c>
      <c r="B12971" s="254" t="s">
        <v>13332</v>
      </c>
    </row>
    <row r="12972" spans="1:2">
      <c r="A12972" t="str">
        <f t="shared" si="202"/>
        <v>75749</v>
      </c>
      <c r="B12972" s="254" t="s">
        <v>13333</v>
      </c>
    </row>
    <row r="12973" spans="1:2">
      <c r="A12973" t="str">
        <f t="shared" si="202"/>
        <v>75750</v>
      </c>
      <c r="B12973" s="254" t="s">
        <v>13334</v>
      </c>
    </row>
    <row r="12974" spans="1:2">
      <c r="A12974" t="str">
        <f t="shared" si="202"/>
        <v>75751</v>
      </c>
      <c r="B12974" s="254" t="s">
        <v>13335</v>
      </c>
    </row>
    <row r="12975" spans="1:2">
      <c r="A12975" t="str">
        <f t="shared" si="202"/>
        <v>75752</v>
      </c>
      <c r="B12975" s="254" t="s">
        <v>13336</v>
      </c>
    </row>
    <row r="12976" spans="1:2">
      <c r="A12976" t="str">
        <f t="shared" si="202"/>
        <v>75753</v>
      </c>
      <c r="B12976" s="254" t="s">
        <v>13337</v>
      </c>
    </row>
    <row r="12977" spans="1:2">
      <c r="A12977" t="str">
        <f t="shared" si="202"/>
        <v>75754</v>
      </c>
      <c r="B12977" s="254" t="s">
        <v>13338</v>
      </c>
    </row>
    <row r="12978" spans="1:2">
      <c r="A12978" t="str">
        <f t="shared" si="202"/>
        <v>75755</v>
      </c>
      <c r="B12978" s="254" t="s">
        <v>13339</v>
      </c>
    </row>
    <row r="12979" spans="1:2">
      <c r="A12979" t="str">
        <f t="shared" si="202"/>
        <v>75756</v>
      </c>
      <c r="B12979" s="254" t="s">
        <v>13340</v>
      </c>
    </row>
    <row r="12980" spans="1:2">
      <c r="A12980" t="str">
        <f t="shared" si="202"/>
        <v>75758</v>
      </c>
      <c r="B12980" s="254" t="s">
        <v>13341</v>
      </c>
    </row>
    <row r="12981" spans="1:2">
      <c r="A12981" t="str">
        <f t="shared" si="202"/>
        <v>75759</v>
      </c>
      <c r="B12981" s="254" t="s">
        <v>13342</v>
      </c>
    </row>
    <row r="12982" spans="1:2">
      <c r="A12982" t="str">
        <f t="shared" si="202"/>
        <v>75761</v>
      </c>
      <c r="B12982" s="254" t="s">
        <v>13343</v>
      </c>
    </row>
    <row r="12983" spans="1:2">
      <c r="A12983" t="str">
        <f t="shared" si="202"/>
        <v>75762</v>
      </c>
      <c r="B12983" s="254" t="s">
        <v>13344</v>
      </c>
    </row>
    <row r="12984" spans="1:2">
      <c r="A12984" t="str">
        <f t="shared" si="202"/>
        <v>75763</v>
      </c>
      <c r="B12984" s="254" t="s">
        <v>13345</v>
      </c>
    </row>
    <row r="12985" spans="1:2">
      <c r="A12985" t="str">
        <f t="shared" si="202"/>
        <v>75764</v>
      </c>
      <c r="B12985" s="254" t="s">
        <v>13346</v>
      </c>
    </row>
    <row r="12986" spans="1:2">
      <c r="A12986" t="str">
        <f t="shared" si="202"/>
        <v>75765</v>
      </c>
      <c r="B12986" s="254" t="s">
        <v>13347</v>
      </c>
    </row>
    <row r="12987" spans="1:2">
      <c r="A12987" t="str">
        <f t="shared" si="202"/>
        <v>75766</v>
      </c>
      <c r="B12987" s="254" t="s">
        <v>13348</v>
      </c>
    </row>
    <row r="12988" spans="1:2">
      <c r="A12988" t="str">
        <f t="shared" si="202"/>
        <v>75767</v>
      </c>
      <c r="B12988" s="254" t="s">
        <v>13349</v>
      </c>
    </row>
    <row r="12989" spans="1:2">
      <c r="A12989" t="str">
        <f t="shared" si="202"/>
        <v>75769</v>
      </c>
      <c r="B12989" s="254" t="s">
        <v>13350</v>
      </c>
    </row>
    <row r="12990" spans="1:2">
      <c r="A12990" t="str">
        <f t="shared" si="202"/>
        <v>75770</v>
      </c>
      <c r="B12990" s="254" t="s">
        <v>13351</v>
      </c>
    </row>
    <row r="12991" spans="1:2">
      <c r="A12991" t="str">
        <f t="shared" si="202"/>
        <v>75771</v>
      </c>
      <c r="B12991" s="254" t="s">
        <v>13352</v>
      </c>
    </row>
    <row r="12992" spans="1:2">
      <c r="A12992" t="str">
        <f t="shared" si="202"/>
        <v>75772</v>
      </c>
      <c r="B12992" s="254" t="s">
        <v>13353</v>
      </c>
    </row>
    <row r="12993" spans="1:2">
      <c r="A12993" t="str">
        <f t="shared" si="202"/>
        <v>75775</v>
      </c>
      <c r="B12993" s="254" t="s">
        <v>13354</v>
      </c>
    </row>
    <row r="12994" spans="1:2">
      <c r="A12994" t="str">
        <f t="shared" si="202"/>
        <v>75776</v>
      </c>
      <c r="B12994" s="254" t="s">
        <v>13355</v>
      </c>
    </row>
    <row r="12995" spans="1:2">
      <c r="A12995" t="str">
        <f t="shared" ref="A12995:A13058" si="203">LEFT(B12995,5)</f>
        <v>75777</v>
      </c>
      <c r="B12995" s="254" t="s">
        <v>13356</v>
      </c>
    </row>
    <row r="12996" spans="1:2">
      <c r="A12996" t="str">
        <f t="shared" si="203"/>
        <v>75778</v>
      </c>
      <c r="B12996" s="254" t="s">
        <v>13357</v>
      </c>
    </row>
    <row r="12997" spans="1:2">
      <c r="A12997" t="str">
        <f t="shared" si="203"/>
        <v>75780</v>
      </c>
      <c r="B12997" s="254" t="s">
        <v>13358</v>
      </c>
    </row>
    <row r="12998" spans="1:2">
      <c r="A12998" t="str">
        <f t="shared" si="203"/>
        <v>75784</v>
      </c>
      <c r="B12998" s="254" t="s">
        <v>13359</v>
      </c>
    </row>
    <row r="12999" spans="1:2">
      <c r="A12999" t="str">
        <f t="shared" si="203"/>
        <v>75787</v>
      </c>
      <c r="B12999" s="254" t="s">
        <v>13360</v>
      </c>
    </row>
    <row r="13000" spans="1:2">
      <c r="A13000" t="str">
        <f t="shared" si="203"/>
        <v>75788</v>
      </c>
      <c r="B13000" s="254" t="s">
        <v>13361</v>
      </c>
    </row>
    <row r="13001" spans="1:2">
      <c r="A13001" t="str">
        <f t="shared" si="203"/>
        <v>75790</v>
      </c>
      <c r="B13001" s="254" t="s">
        <v>13362</v>
      </c>
    </row>
    <row r="13002" spans="1:2">
      <c r="A13002" t="str">
        <f t="shared" si="203"/>
        <v>75791</v>
      </c>
      <c r="B13002" s="254" t="s">
        <v>13363</v>
      </c>
    </row>
    <row r="13003" spans="1:2">
      <c r="A13003" t="str">
        <f t="shared" si="203"/>
        <v>75792</v>
      </c>
      <c r="B13003" s="254" t="s">
        <v>13364</v>
      </c>
    </row>
    <row r="13004" spans="1:2">
      <c r="A13004" t="str">
        <f t="shared" si="203"/>
        <v>75793</v>
      </c>
      <c r="B13004" s="254" t="s">
        <v>13365</v>
      </c>
    </row>
    <row r="13005" spans="1:2">
      <c r="A13005" t="str">
        <f t="shared" si="203"/>
        <v>75794</v>
      </c>
      <c r="B13005" s="254" t="s">
        <v>13366</v>
      </c>
    </row>
    <row r="13006" spans="1:2">
      <c r="A13006" t="str">
        <f t="shared" si="203"/>
        <v>75795</v>
      </c>
      <c r="B13006" s="254" t="s">
        <v>13367</v>
      </c>
    </row>
    <row r="13007" spans="1:2">
      <c r="A13007" t="str">
        <f t="shared" si="203"/>
        <v>75796</v>
      </c>
      <c r="B13007" s="254" t="s">
        <v>13368</v>
      </c>
    </row>
    <row r="13008" spans="1:2">
      <c r="A13008" t="str">
        <f t="shared" si="203"/>
        <v>75797</v>
      </c>
      <c r="B13008" s="254" t="s">
        <v>13369</v>
      </c>
    </row>
    <row r="13009" spans="1:2">
      <c r="A13009" t="str">
        <f t="shared" si="203"/>
        <v>75798</v>
      </c>
      <c r="B13009" s="254" t="s">
        <v>13370</v>
      </c>
    </row>
    <row r="13010" spans="1:2">
      <c r="A13010" t="str">
        <f t="shared" si="203"/>
        <v>75801</v>
      </c>
      <c r="B13010" s="254" t="s">
        <v>13371</v>
      </c>
    </row>
    <row r="13011" spans="1:2">
      <c r="A13011" t="str">
        <f t="shared" si="203"/>
        <v>75802</v>
      </c>
      <c r="B13011" s="254" t="s">
        <v>13372</v>
      </c>
    </row>
    <row r="13012" spans="1:2">
      <c r="A13012" t="str">
        <f t="shared" si="203"/>
        <v>75803</v>
      </c>
      <c r="B13012" s="254" t="s">
        <v>13373</v>
      </c>
    </row>
    <row r="13013" spans="1:2">
      <c r="A13013" t="str">
        <f t="shared" si="203"/>
        <v>75804</v>
      </c>
      <c r="B13013" s="254" t="s">
        <v>13374</v>
      </c>
    </row>
    <row r="13014" spans="1:2">
      <c r="A13014" t="str">
        <f t="shared" si="203"/>
        <v>75805</v>
      </c>
      <c r="B13014" s="254" t="s">
        <v>13375</v>
      </c>
    </row>
    <row r="13015" spans="1:2">
      <c r="A13015" t="str">
        <f t="shared" si="203"/>
        <v>75806</v>
      </c>
      <c r="B13015" s="254" t="s">
        <v>13376</v>
      </c>
    </row>
    <row r="13016" spans="1:2">
      <c r="A13016" t="str">
        <f t="shared" si="203"/>
        <v>75807</v>
      </c>
      <c r="B13016" s="254" t="s">
        <v>13377</v>
      </c>
    </row>
    <row r="13017" spans="1:2">
      <c r="A13017" t="str">
        <f t="shared" si="203"/>
        <v>75808</v>
      </c>
      <c r="B13017" s="254" t="s">
        <v>13378</v>
      </c>
    </row>
    <row r="13018" spans="1:2">
      <c r="A13018" t="str">
        <f t="shared" si="203"/>
        <v>75811</v>
      </c>
      <c r="B13018" s="254" t="s">
        <v>13379</v>
      </c>
    </row>
    <row r="13019" spans="1:2">
      <c r="A13019" t="str">
        <f t="shared" si="203"/>
        <v>75812</v>
      </c>
      <c r="B13019" s="254" t="s">
        <v>13380</v>
      </c>
    </row>
    <row r="13020" spans="1:2">
      <c r="A13020" t="str">
        <f t="shared" si="203"/>
        <v>75813</v>
      </c>
      <c r="B13020" s="254" t="s">
        <v>13381</v>
      </c>
    </row>
    <row r="13021" spans="1:2">
      <c r="A13021" t="str">
        <f t="shared" si="203"/>
        <v>75814</v>
      </c>
      <c r="B13021" s="254" t="s">
        <v>13382</v>
      </c>
    </row>
    <row r="13022" spans="1:2">
      <c r="A13022" t="str">
        <f t="shared" si="203"/>
        <v>75815</v>
      </c>
      <c r="B13022" s="254" t="s">
        <v>13383</v>
      </c>
    </row>
    <row r="13023" spans="1:2">
      <c r="A13023" t="str">
        <f t="shared" si="203"/>
        <v>75816</v>
      </c>
      <c r="B13023" s="254" t="s">
        <v>13384</v>
      </c>
    </row>
    <row r="13024" spans="1:2">
      <c r="A13024" t="str">
        <f t="shared" si="203"/>
        <v>75818</v>
      </c>
      <c r="B13024" s="254" t="s">
        <v>13385</v>
      </c>
    </row>
    <row r="13025" spans="1:2">
      <c r="A13025" t="str">
        <f t="shared" si="203"/>
        <v>75819</v>
      </c>
      <c r="B13025" s="254" t="s">
        <v>13386</v>
      </c>
    </row>
    <row r="13026" spans="1:2">
      <c r="A13026" t="str">
        <f t="shared" si="203"/>
        <v>75821</v>
      </c>
      <c r="B13026" s="254" t="s">
        <v>13387</v>
      </c>
    </row>
    <row r="13027" spans="1:2">
      <c r="A13027" t="str">
        <f t="shared" si="203"/>
        <v>75822</v>
      </c>
      <c r="B13027" s="254" t="s">
        <v>13388</v>
      </c>
    </row>
    <row r="13028" spans="1:2">
      <c r="A13028" t="str">
        <f t="shared" si="203"/>
        <v>75823</v>
      </c>
      <c r="B13028" s="254" t="s">
        <v>13389</v>
      </c>
    </row>
    <row r="13029" spans="1:2">
      <c r="A13029" t="str">
        <f t="shared" si="203"/>
        <v>75826</v>
      </c>
      <c r="B13029" s="254" t="s">
        <v>13390</v>
      </c>
    </row>
    <row r="13030" spans="1:2">
      <c r="A13030" t="str">
        <f t="shared" si="203"/>
        <v>75827</v>
      </c>
      <c r="B13030" s="254" t="s">
        <v>13391</v>
      </c>
    </row>
    <row r="13031" spans="1:2">
      <c r="A13031" t="str">
        <f t="shared" si="203"/>
        <v>75828</v>
      </c>
      <c r="B13031" s="254" t="s">
        <v>13392</v>
      </c>
    </row>
    <row r="13032" spans="1:2">
      <c r="A13032" t="str">
        <f t="shared" si="203"/>
        <v>75829</v>
      </c>
      <c r="B13032" s="254" t="s">
        <v>13393</v>
      </c>
    </row>
    <row r="13033" spans="1:2">
      <c r="A13033" t="str">
        <f t="shared" si="203"/>
        <v>75831</v>
      </c>
      <c r="B13033" s="254" t="s">
        <v>13394</v>
      </c>
    </row>
    <row r="13034" spans="1:2">
      <c r="A13034" t="str">
        <f t="shared" si="203"/>
        <v>75833</v>
      </c>
      <c r="B13034" s="254" t="s">
        <v>13395</v>
      </c>
    </row>
    <row r="13035" spans="1:2">
      <c r="A13035" t="str">
        <f t="shared" si="203"/>
        <v>75836</v>
      </c>
      <c r="B13035" s="254" t="s">
        <v>13396</v>
      </c>
    </row>
    <row r="13036" spans="1:2">
      <c r="A13036" t="str">
        <f t="shared" si="203"/>
        <v>75837</v>
      </c>
      <c r="B13036" s="254" t="s">
        <v>13397</v>
      </c>
    </row>
    <row r="13037" spans="1:2">
      <c r="A13037" t="str">
        <f t="shared" si="203"/>
        <v>75838</v>
      </c>
      <c r="B13037" s="254" t="s">
        <v>13398</v>
      </c>
    </row>
    <row r="13038" spans="1:2">
      <c r="A13038" t="str">
        <f t="shared" si="203"/>
        <v>75839</v>
      </c>
      <c r="B13038" s="254" t="s">
        <v>13399</v>
      </c>
    </row>
    <row r="13039" spans="1:2">
      <c r="A13039" t="str">
        <f t="shared" si="203"/>
        <v>75840</v>
      </c>
      <c r="B13039" s="254" t="s">
        <v>13400</v>
      </c>
    </row>
    <row r="13040" spans="1:2">
      <c r="A13040" t="str">
        <f t="shared" si="203"/>
        <v>75841</v>
      </c>
      <c r="B13040" s="254" t="s">
        <v>13401</v>
      </c>
    </row>
    <row r="13041" spans="1:2">
      <c r="A13041" t="str">
        <f t="shared" si="203"/>
        <v>75842</v>
      </c>
      <c r="B13041" s="254" t="s">
        <v>13402</v>
      </c>
    </row>
    <row r="13042" spans="1:2">
      <c r="A13042" t="str">
        <f t="shared" si="203"/>
        <v>75843</v>
      </c>
      <c r="B13042" s="254" t="s">
        <v>13403</v>
      </c>
    </row>
    <row r="13043" spans="1:2">
      <c r="A13043" t="str">
        <f t="shared" si="203"/>
        <v>75844</v>
      </c>
      <c r="B13043" s="254" t="s">
        <v>13404</v>
      </c>
    </row>
    <row r="13044" spans="1:2">
      <c r="A13044" t="str">
        <f t="shared" si="203"/>
        <v>75845</v>
      </c>
      <c r="B13044" s="254" t="s">
        <v>13405</v>
      </c>
    </row>
    <row r="13045" spans="1:2">
      <c r="A13045" t="str">
        <f t="shared" si="203"/>
        <v>75846</v>
      </c>
      <c r="B13045" s="254" t="s">
        <v>13406</v>
      </c>
    </row>
    <row r="13046" spans="1:2">
      <c r="A13046" t="str">
        <f t="shared" si="203"/>
        <v>75847</v>
      </c>
      <c r="B13046" s="254" t="s">
        <v>13407</v>
      </c>
    </row>
    <row r="13047" spans="1:2">
      <c r="A13047" t="str">
        <f t="shared" si="203"/>
        <v>75848</v>
      </c>
      <c r="B13047" s="254" t="s">
        <v>13408</v>
      </c>
    </row>
    <row r="13048" spans="1:2">
      <c r="A13048" t="str">
        <f t="shared" si="203"/>
        <v>75849</v>
      </c>
      <c r="B13048" s="254" t="s">
        <v>13409</v>
      </c>
    </row>
    <row r="13049" spans="1:2">
      <c r="A13049" t="str">
        <f t="shared" si="203"/>
        <v>75851</v>
      </c>
      <c r="B13049" s="254" t="s">
        <v>13410</v>
      </c>
    </row>
    <row r="13050" spans="1:2">
      <c r="A13050" t="str">
        <f t="shared" si="203"/>
        <v>75852</v>
      </c>
      <c r="B13050" s="254" t="s">
        <v>13411</v>
      </c>
    </row>
    <row r="13051" spans="1:2">
      <c r="A13051" t="str">
        <f t="shared" si="203"/>
        <v>75854</v>
      </c>
      <c r="B13051" s="254" t="s">
        <v>13412</v>
      </c>
    </row>
    <row r="13052" spans="1:2">
      <c r="A13052" t="str">
        <f t="shared" si="203"/>
        <v>75855</v>
      </c>
      <c r="B13052" s="254" t="s">
        <v>13413</v>
      </c>
    </row>
    <row r="13053" spans="1:2">
      <c r="A13053" t="str">
        <f t="shared" si="203"/>
        <v>75857</v>
      </c>
      <c r="B13053" s="254" t="s">
        <v>13414</v>
      </c>
    </row>
    <row r="13054" spans="1:2">
      <c r="A13054" t="str">
        <f t="shared" si="203"/>
        <v>75858</v>
      </c>
      <c r="B13054" s="254" t="s">
        <v>13415</v>
      </c>
    </row>
    <row r="13055" spans="1:2">
      <c r="A13055" t="str">
        <f t="shared" si="203"/>
        <v>75859</v>
      </c>
      <c r="B13055" s="254" t="s">
        <v>13416</v>
      </c>
    </row>
    <row r="13056" spans="1:2">
      <c r="A13056" t="str">
        <f t="shared" si="203"/>
        <v>75860</v>
      </c>
      <c r="B13056" s="254" t="s">
        <v>13417</v>
      </c>
    </row>
    <row r="13057" spans="1:2">
      <c r="A13057" t="str">
        <f t="shared" si="203"/>
        <v>75861</v>
      </c>
      <c r="B13057" s="254" t="s">
        <v>13418</v>
      </c>
    </row>
    <row r="13058" spans="1:2">
      <c r="A13058" t="str">
        <f t="shared" si="203"/>
        <v>75863</v>
      </c>
      <c r="B13058" s="254" t="s">
        <v>13419</v>
      </c>
    </row>
    <row r="13059" spans="1:2">
      <c r="A13059" t="str">
        <f t="shared" ref="A13059:A13122" si="204">LEFT(B13059,5)</f>
        <v>75865</v>
      </c>
      <c r="B13059" s="254" t="s">
        <v>13420</v>
      </c>
    </row>
    <row r="13060" spans="1:2">
      <c r="A13060" t="str">
        <f t="shared" si="204"/>
        <v>75866</v>
      </c>
      <c r="B13060" s="254" t="s">
        <v>13421</v>
      </c>
    </row>
    <row r="13061" spans="1:2">
      <c r="A13061" t="str">
        <f t="shared" si="204"/>
        <v>75867</v>
      </c>
      <c r="B13061" s="254" t="s">
        <v>13422</v>
      </c>
    </row>
    <row r="13062" spans="1:2">
      <c r="A13062" t="str">
        <f t="shared" si="204"/>
        <v>75868</v>
      </c>
      <c r="B13062" s="254" t="s">
        <v>13423</v>
      </c>
    </row>
    <row r="13063" spans="1:2">
      <c r="A13063" t="str">
        <f t="shared" si="204"/>
        <v>75869</v>
      </c>
      <c r="B13063" s="254" t="s">
        <v>13424</v>
      </c>
    </row>
    <row r="13064" spans="1:2">
      <c r="A13064" t="str">
        <f t="shared" si="204"/>
        <v>75870</v>
      </c>
      <c r="B13064" s="254" t="s">
        <v>13425</v>
      </c>
    </row>
    <row r="13065" spans="1:2">
      <c r="A13065" t="str">
        <f t="shared" si="204"/>
        <v>75871</v>
      </c>
      <c r="B13065" s="254" t="s">
        <v>13426</v>
      </c>
    </row>
    <row r="13066" spans="1:2">
      <c r="A13066" t="str">
        <f t="shared" si="204"/>
        <v>75872</v>
      </c>
      <c r="B13066" s="254" t="s">
        <v>13427</v>
      </c>
    </row>
    <row r="13067" spans="1:2">
      <c r="A13067" t="str">
        <f t="shared" si="204"/>
        <v>75874</v>
      </c>
      <c r="B13067" s="254" t="s">
        <v>13428</v>
      </c>
    </row>
    <row r="13068" spans="1:2">
      <c r="A13068" t="str">
        <f t="shared" si="204"/>
        <v>75875</v>
      </c>
      <c r="B13068" s="254" t="s">
        <v>13429</v>
      </c>
    </row>
    <row r="13069" spans="1:2">
      <c r="A13069" t="str">
        <f t="shared" si="204"/>
        <v>75876</v>
      </c>
      <c r="B13069" s="254" t="s">
        <v>13430</v>
      </c>
    </row>
    <row r="13070" spans="1:2">
      <c r="A13070" t="str">
        <f t="shared" si="204"/>
        <v>75877</v>
      </c>
      <c r="B13070" s="254" t="s">
        <v>13431</v>
      </c>
    </row>
    <row r="13071" spans="1:2">
      <c r="A13071" t="str">
        <f t="shared" si="204"/>
        <v>75878</v>
      </c>
      <c r="B13071" s="254" t="s">
        <v>13432</v>
      </c>
    </row>
    <row r="13072" spans="1:2">
      <c r="A13072" t="str">
        <f t="shared" si="204"/>
        <v>75879</v>
      </c>
      <c r="B13072" s="254" t="s">
        <v>13433</v>
      </c>
    </row>
    <row r="13073" spans="1:2">
      <c r="A13073" t="str">
        <f t="shared" si="204"/>
        <v>75880</v>
      </c>
      <c r="B13073" s="254" t="s">
        <v>13434</v>
      </c>
    </row>
    <row r="13074" spans="1:2">
      <c r="A13074" t="str">
        <f t="shared" si="204"/>
        <v>75881</v>
      </c>
      <c r="B13074" s="254" t="s">
        <v>13435</v>
      </c>
    </row>
    <row r="13075" spans="1:2">
      <c r="A13075" t="str">
        <f t="shared" si="204"/>
        <v>75882</v>
      </c>
      <c r="B13075" s="254" t="s">
        <v>13436</v>
      </c>
    </row>
    <row r="13076" spans="1:2">
      <c r="A13076" t="str">
        <f t="shared" si="204"/>
        <v>75883</v>
      </c>
      <c r="B13076" s="254" t="s">
        <v>13437</v>
      </c>
    </row>
    <row r="13077" spans="1:2">
      <c r="A13077" t="str">
        <f t="shared" si="204"/>
        <v>75888</v>
      </c>
      <c r="B13077" s="254" t="s">
        <v>13438</v>
      </c>
    </row>
    <row r="13078" spans="1:2">
      <c r="A13078" t="str">
        <f t="shared" si="204"/>
        <v>75890</v>
      </c>
      <c r="B13078" s="254" t="s">
        <v>13439</v>
      </c>
    </row>
    <row r="13079" spans="1:2">
      <c r="A13079" t="str">
        <f t="shared" si="204"/>
        <v>75898</v>
      </c>
      <c r="B13079" s="254" t="s">
        <v>13440</v>
      </c>
    </row>
    <row r="13080" spans="1:2">
      <c r="A13080" t="str">
        <f t="shared" si="204"/>
        <v>75899</v>
      </c>
      <c r="B13080" s="254" t="s">
        <v>13441</v>
      </c>
    </row>
    <row r="13081" spans="1:2">
      <c r="A13081" t="str">
        <f t="shared" si="204"/>
        <v>75900</v>
      </c>
      <c r="B13081" s="254" t="s">
        <v>13442</v>
      </c>
    </row>
    <row r="13082" spans="1:2">
      <c r="A13082" t="str">
        <f t="shared" si="204"/>
        <v>75901</v>
      </c>
      <c r="B13082" s="254" t="s">
        <v>13443</v>
      </c>
    </row>
    <row r="13083" spans="1:2">
      <c r="A13083" t="str">
        <f t="shared" si="204"/>
        <v>75903</v>
      </c>
      <c r="B13083" s="254" t="s">
        <v>13444</v>
      </c>
    </row>
    <row r="13084" spans="1:2">
      <c r="A13084" t="str">
        <f t="shared" si="204"/>
        <v>75904</v>
      </c>
      <c r="B13084" s="254" t="s">
        <v>13445</v>
      </c>
    </row>
    <row r="13085" spans="1:2">
      <c r="A13085" t="str">
        <f t="shared" si="204"/>
        <v>75919</v>
      </c>
      <c r="B13085" s="254" t="s">
        <v>13446</v>
      </c>
    </row>
    <row r="13086" spans="1:2">
      <c r="A13086" t="str">
        <f t="shared" si="204"/>
        <v>75920</v>
      </c>
      <c r="B13086" s="254" t="s">
        <v>13447</v>
      </c>
    </row>
    <row r="13087" spans="1:2">
      <c r="A13087" t="str">
        <f t="shared" si="204"/>
        <v>75922</v>
      </c>
      <c r="B13087" s="254" t="s">
        <v>13448</v>
      </c>
    </row>
    <row r="13088" spans="1:2">
      <c r="A13088" t="str">
        <f t="shared" si="204"/>
        <v>75926</v>
      </c>
      <c r="B13088" s="254" t="s">
        <v>13449</v>
      </c>
    </row>
    <row r="13089" spans="1:2">
      <c r="A13089" t="str">
        <f t="shared" si="204"/>
        <v>75928</v>
      </c>
      <c r="B13089" s="254" t="s">
        <v>13450</v>
      </c>
    </row>
    <row r="13090" spans="1:2">
      <c r="A13090" t="str">
        <f t="shared" si="204"/>
        <v>75931</v>
      </c>
      <c r="B13090" s="254" t="s">
        <v>13451</v>
      </c>
    </row>
    <row r="13091" spans="1:2">
      <c r="A13091" t="str">
        <f t="shared" si="204"/>
        <v>75943</v>
      </c>
      <c r="B13091" s="254" t="s">
        <v>13452</v>
      </c>
    </row>
    <row r="13092" spans="1:2">
      <c r="A13092" t="str">
        <f t="shared" si="204"/>
        <v>76061</v>
      </c>
      <c r="B13092" s="254" t="s">
        <v>13453</v>
      </c>
    </row>
    <row r="13093" spans="1:2">
      <c r="A13093" t="str">
        <f t="shared" si="204"/>
        <v>76062</v>
      </c>
      <c r="B13093" s="254" t="s">
        <v>13454</v>
      </c>
    </row>
    <row r="13094" spans="1:2">
      <c r="A13094" t="str">
        <f t="shared" si="204"/>
        <v>76063</v>
      </c>
      <c r="B13094" s="254" t="s">
        <v>13455</v>
      </c>
    </row>
    <row r="13095" spans="1:2">
      <c r="A13095" t="str">
        <f t="shared" si="204"/>
        <v>76064</v>
      </c>
      <c r="B13095" s="254" t="s">
        <v>13456</v>
      </c>
    </row>
    <row r="13096" spans="1:2">
      <c r="A13096" t="str">
        <f t="shared" si="204"/>
        <v>76065</v>
      </c>
      <c r="B13096" s="254" t="s">
        <v>13457</v>
      </c>
    </row>
    <row r="13097" spans="1:2">
      <c r="A13097" t="str">
        <f t="shared" si="204"/>
        <v>76066</v>
      </c>
      <c r="B13097" s="254" t="s">
        <v>13458</v>
      </c>
    </row>
    <row r="13098" spans="1:2">
      <c r="A13098" t="str">
        <f t="shared" si="204"/>
        <v>76067</v>
      </c>
      <c r="B13098" s="254" t="s">
        <v>13459</v>
      </c>
    </row>
    <row r="13099" spans="1:2">
      <c r="A13099" t="str">
        <f t="shared" si="204"/>
        <v>76068</v>
      </c>
      <c r="B13099" s="254" t="s">
        <v>13460</v>
      </c>
    </row>
    <row r="13100" spans="1:2">
      <c r="A13100" t="str">
        <f t="shared" si="204"/>
        <v>76069</v>
      </c>
      <c r="B13100" s="254" t="s">
        <v>13461</v>
      </c>
    </row>
    <row r="13101" spans="1:2">
      <c r="A13101" t="str">
        <f t="shared" si="204"/>
        <v>76070</v>
      </c>
      <c r="B13101" s="254" t="s">
        <v>13462</v>
      </c>
    </row>
    <row r="13102" spans="1:2">
      <c r="A13102" t="str">
        <f t="shared" si="204"/>
        <v>76071</v>
      </c>
      <c r="B13102" s="254" t="s">
        <v>13463</v>
      </c>
    </row>
    <row r="13103" spans="1:2">
      <c r="A13103" t="str">
        <f t="shared" si="204"/>
        <v>76072</v>
      </c>
      <c r="B13103" s="254" t="s">
        <v>13464</v>
      </c>
    </row>
    <row r="13104" spans="1:2">
      <c r="A13104" t="str">
        <f t="shared" si="204"/>
        <v>76073</v>
      </c>
      <c r="B13104" s="254" t="s">
        <v>13465</v>
      </c>
    </row>
    <row r="13105" spans="1:2">
      <c r="A13105" t="str">
        <f t="shared" si="204"/>
        <v>76075</v>
      </c>
      <c r="B13105" s="254" t="s">
        <v>13466</v>
      </c>
    </row>
    <row r="13106" spans="1:2">
      <c r="A13106" t="str">
        <f t="shared" si="204"/>
        <v>76076</v>
      </c>
      <c r="B13106" s="254" t="s">
        <v>13467</v>
      </c>
    </row>
    <row r="13107" spans="1:2">
      <c r="A13107" t="str">
        <f t="shared" si="204"/>
        <v>76077</v>
      </c>
      <c r="B13107" s="254" t="s">
        <v>13468</v>
      </c>
    </row>
    <row r="13108" spans="1:2">
      <c r="A13108" t="str">
        <f t="shared" si="204"/>
        <v>76079</v>
      </c>
      <c r="B13108" s="254" t="s">
        <v>13469</v>
      </c>
    </row>
    <row r="13109" spans="1:2">
      <c r="A13109" t="str">
        <f t="shared" si="204"/>
        <v>76080</v>
      </c>
      <c r="B13109" s="254" t="s">
        <v>13470</v>
      </c>
    </row>
    <row r="13110" spans="1:2">
      <c r="A13110" t="str">
        <f t="shared" si="204"/>
        <v>76081</v>
      </c>
      <c r="B13110" s="254" t="s">
        <v>13471</v>
      </c>
    </row>
    <row r="13111" spans="1:2">
      <c r="A13111" t="str">
        <f t="shared" si="204"/>
        <v>76082</v>
      </c>
      <c r="B13111" s="254" t="s">
        <v>13472</v>
      </c>
    </row>
    <row r="13112" spans="1:2">
      <c r="A13112" t="str">
        <f t="shared" si="204"/>
        <v>76084</v>
      </c>
      <c r="B13112" s="254" t="s">
        <v>13473</v>
      </c>
    </row>
    <row r="13113" spans="1:2">
      <c r="A13113" t="str">
        <f t="shared" si="204"/>
        <v>76085</v>
      </c>
      <c r="B13113" s="254" t="s">
        <v>13474</v>
      </c>
    </row>
    <row r="13114" spans="1:2">
      <c r="A13114" t="str">
        <f t="shared" si="204"/>
        <v>76086</v>
      </c>
      <c r="B13114" s="254" t="s">
        <v>13475</v>
      </c>
    </row>
    <row r="13115" spans="1:2">
      <c r="A13115" t="str">
        <f t="shared" si="204"/>
        <v>76087</v>
      </c>
      <c r="B13115" s="254" t="s">
        <v>13476</v>
      </c>
    </row>
    <row r="13116" spans="1:2">
      <c r="A13116" t="str">
        <f t="shared" si="204"/>
        <v>76089</v>
      </c>
      <c r="B13116" s="254" t="s">
        <v>13477</v>
      </c>
    </row>
    <row r="13117" spans="1:2">
      <c r="A13117" t="str">
        <f t="shared" si="204"/>
        <v>76090</v>
      </c>
      <c r="B13117" s="254" t="s">
        <v>13478</v>
      </c>
    </row>
    <row r="13118" spans="1:2">
      <c r="A13118" t="str">
        <f t="shared" si="204"/>
        <v>76092</v>
      </c>
      <c r="B13118" s="254" t="s">
        <v>13479</v>
      </c>
    </row>
    <row r="13119" spans="1:2">
      <c r="A13119" t="str">
        <f t="shared" si="204"/>
        <v>76093</v>
      </c>
      <c r="B13119" s="254" t="s">
        <v>13480</v>
      </c>
    </row>
    <row r="13120" spans="1:2">
      <c r="A13120" t="str">
        <f t="shared" si="204"/>
        <v>76094</v>
      </c>
      <c r="B13120" s="254" t="s">
        <v>13481</v>
      </c>
    </row>
    <row r="13121" spans="1:2">
      <c r="A13121" t="str">
        <f t="shared" si="204"/>
        <v>76095</v>
      </c>
      <c r="B13121" s="254" t="s">
        <v>13482</v>
      </c>
    </row>
    <row r="13122" spans="1:2">
      <c r="A13122" t="str">
        <f t="shared" si="204"/>
        <v>76096</v>
      </c>
      <c r="B13122" s="254" t="s">
        <v>13483</v>
      </c>
    </row>
    <row r="13123" spans="1:2">
      <c r="A13123" t="str">
        <f t="shared" ref="A13123:A13186" si="205">LEFT(B13123,5)</f>
        <v>76097</v>
      </c>
      <c r="B13123" s="254" t="s">
        <v>13484</v>
      </c>
    </row>
    <row r="13124" spans="1:2">
      <c r="A13124" t="str">
        <f t="shared" si="205"/>
        <v>76100</v>
      </c>
      <c r="B13124" s="254" t="s">
        <v>13485</v>
      </c>
    </row>
    <row r="13125" spans="1:2">
      <c r="A13125" t="str">
        <f t="shared" si="205"/>
        <v>76101</v>
      </c>
      <c r="B13125" s="254" t="s">
        <v>13486</v>
      </c>
    </row>
    <row r="13126" spans="1:2">
      <c r="A13126" t="str">
        <f t="shared" si="205"/>
        <v>76102</v>
      </c>
      <c r="B13126" s="254" t="s">
        <v>13487</v>
      </c>
    </row>
    <row r="13127" spans="1:2">
      <c r="A13127" t="str">
        <f t="shared" si="205"/>
        <v>76103</v>
      </c>
      <c r="B13127" s="254" t="s">
        <v>13488</v>
      </c>
    </row>
    <row r="13128" spans="1:2">
      <c r="A13128" t="str">
        <f t="shared" si="205"/>
        <v>76104</v>
      </c>
      <c r="B13128" s="254" t="s">
        <v>13489</v>
      </c>
    </row>
    <row r="13129" spans="1:2">
      <c r="A13129" t="str">
        <f t="shared" si="205"/>
        <v>76105</v>
      </c>
      <c r="B13129" s="254" t="s">
        <v>13490</v>
      </c>
    </row>
    <row r="13130" spans="1:2">
      <c r="A13130" t="str">
        <f t="shared" si="205"/>
        <v>76106</v>
      </c>
      <c r="B13130" s="254" t="s">
        <v>13491</v>
      </c>
    </row>
    <row r="13131" spans="1:2">
      <c r="A13131" t="str">
        <f t="shared" si="205"/>
        <v>76107</v>
      </c>
      <c r="B13131" s="254" t="s">
        <v>13492</v>
      </c>
    </row>
    <row r="13132" spans="1:2">
      <c r="A13132" t="str">
        <f t="shared" si="205"/>
        <v>76108</v>
      </c>
      <c r="B13132" s="254" t="s">
        <v>13493</v>
      </c>
    </row>
    <row r="13133" spans="1:2">
      <c r="A13133" t="str">
        <f t="shared" si="205"/>
        <v>76109</v>
      </c>
      <c r="B13133" s="254" t="s">
        <v>13494</v>
      </c>
    </row>
    <row r="13134" spans="1:2">
      <c r="A13134" t="str">
        <f t="shared" si="205"/>
        <v>76110</v>
      </c>
      <c r="B13134" s="254" t="s">
        <v>13495</v>
      </c>
    </row>
    <row r="13135" spans="1:2">
      <c r="A13135" t="str">
        <f t="shared" si="205"/>
        <v>76111</v>
      </c>
      <c r="B13135" s="254" t="s">
        <v>13496</v>
      </c>
    </row>
    <row r="13136" spans="1:2">
      <c r="A13136" t="str">
        <f t="shared" si="205"/>
        <v>76112</v>
      </c>
      <c r="B13136" s="254" t="s">
        <v>13497</v>
      </c>
    </row>
    <row r="13137" spans="1:2">
      <c r="A13137" t="str">
        <f t="shared" si="205"/>
        <v>76113</v>
      </c>
      <c r="B13137" s="254" t="s">
        <v>13498</v>
      </c>
    </row>
    <row r="13138" spans="1:2">
      <c r="A13138" t="str">
        <f t="shared" si="205"/>
        <v>76115</v>
      </c>
      <c r="B13138" s="254" t="s">
        <v>13499</v>
      </c>
    </row>
    <row r="13139" spans="1:2">
      <c r="A13139" t="str">
        <f t="shared" si="205"/>
        <v>76116</v>
      </c>
      <c r="B13139" s="254" t="s">
        <v>13500</v>
      </c>
    </row>
    <row r="13140" spans="1:2">
      <c r="A13140" t="str">
        <f t="shared" si="205"/>
        <v>76117</v>
      </c>
      <c r="B13140" s="254" t="s">
        <v>13501</v>
      </c>
    </row>
    <row r="13141" spans="1:2">
      <c r="A13141" t="str">
        <f t="shared" si="205"/>
        <v>76118</v>
      </c>
      <c r="B13141" s="254" t="s">
        <v>13502</v>
      </c>
    </row>
    <row r="13142" spans="1:2">
      <c r="A13142" t="str">
        <f t="shared" si="205"/>
        <v>76119</v>
      </c>
      <c r="B13142" s="254" t="s">
        <v>13503</v>
      </c>
    </row>
    <row r="13143" spans="1:2">
      <c r="A13143" t="str">
        <f t="shared" si="205"/>
        <v>76120</v>
      </c>
      <c r="B13143" s="254" t="s">
        <v>13504</v>
      </c>
    </row>
    <row r="13144" spans="1:2">
      <c r="A13144" t="str">
        <f t="shared" si="205"/>
        <v>76121</v>
      </c>
      <c r="B13144" s="254" t="s">
        <v>13505</v>
      </c>
    </row>
    <row r="13145" spans="1:2">
      <c r="A13145" t="str">
        <f t="shared" si="205"/>
        <v>76122</v>
      </c>
      <c r="B13145" s="254" t="s">
        <v>13506</v>
      </c>
    </row>
    <row r="13146" spans="1:2">
      <c r="A13146" t="str">
        <f t="shared" si="205"/>
        <v>76123</v>
      </c>
      <c r="B13146" s="254" t="s">
        <v>13507</v>
      </c>
    </row>
    <row r="13147" spans="1:2">
      <c r="A13147" t="str">
        <f t="shared" si="205"/>
        <v>76124</v>
      </c>
      <c r="B13147" s="254" t="s">
        <v>13508</v>
      </c>
    </row>
    <row r="13148" spans="1:2">
      <c r="A13148" t="str">
        <f t="shared" si="205"/>
        <v>76125</v>
      </c>
      <c r="B13148" s="254" t="s">
        <v>13509</v>
      </c>
    </row>
    <row r="13149" spans="1:2">
      <c r="A13149" t="str">
        <f t="shared" si="205"/>
        <v>76126</v>
      </c>
      <c r="B13149" s="254" t="s">
        <v>13510</v>
      </c>
    </row>
    <row r="13150" spans="1:2">
      <c r="A13150" t="str">
        <f t="shared" si="205"/>
        <v>76127</v>
      </c>
      <c r="B13150" s="254" t="s">
        <v>13511</v>
      </c>
    </row>
    <row r="13151" spans="1:2">
      <c r="A13151" t="str">
        <f t="shared" si="205"/>
        <v>76128</v>
      </c>
      <c r="B13151" s="254" t="s">
        <v>13512</v>
      </c>
    </row>
    <row r="13152" spans="1:2">
      <c r="A13152" t="str">
        <f t="shared" si="205"/>
        <v>76129</v>
      </c>
      <c r="B13152" s="254" t="s">
        <v>13513</v>
      </c>
    </row>
    <row r="13153" spans="1:2">
      <c r="A13153" t="str">
        <f t="shared" si="205"/>
        <v>76130</v>
      </c>
      <c r="B13153" s="254" t="s">
        <v>13514</v>
      </c>
    </row>
    <row r="13154" spans="1:2">
      <c r="A13154" t="str">
        <f t="shared" si="205"/>
        <v>76131</v>
      </c>
      <c r="B13154" s="254" t="s">
        <v>13515</v>
      </c>
    </row>
    <row r="13155" spans="1:2">
      <c r="A13155" t="str">
        <f t="shared" si="205"/>
        <v>76132</v>
      </c>
      <c r="B13155" s="254" t="s">
        <v>13516</v>
      </c>
    </row>
    <row r="13156" spans="1:2">
      <c r="A13156" t="str">
        <f t="shared" si="205"/>
        <v>76133</v>
      </c>
      <c r="B13156" s="254" t="s">
        <v>13517</v>
      </c>
    </row>
    <row r="13157" spans="1:2">
      <c r="A13157" t="str">
        <f t="shared" si="205"/>
        <v>76134</v>
      </c>
      <c r="B13157" s="254" t="s">
        <v>13518</v>
      </c>
    </row>
    <row r="13158" spans="1:2">
      <c r="A13158" t="str">
        <f t="shared" si="205"/>
        <v>76135</v>
      </c>
      <c r="B13158" s="254" t="s">
        <v>13519</v>
      </c>
    </row>
    <row r="13159" spans="1:2">
      <c r="A13159" t="str">
        <f t="shared" si="205"/>
        <v>76136</v>
      </c>
      <c r="B13159" s="254" t="s">
        <v>13520</v>
      </c>
    </row>
    <row r="13160" spans="1:2">
      <c r="A13160" t="str">
        <f t="shared" si="205"/>
        <v>76137</v>
      </c>
      <c r="B13160" s="254" t="s">
        <v>13521</v>
      </c>
    </row>
    <row r="13161" spans="1:2">
      <c r="A13161" t="str">
        <f t="shared" si="205"/>
        <v>76138</v>
      </c>
      <c r="B13161" s="254" t="s">
        <v>13522</v>
      </c>
    </row>
    <row r="13162" spans="1:2">
      <c r="A13162" t="str">
        <f t="shared" si="205"/>
        <v>76139</v>
      </c>
      <c r="B13162" s="254" t="s">
        <v>13523</v>
      </c>
    </row>
    <row r="13163" spans="1:2">
      <c r="A13163" t="str">
        <f t="shared" si="205"/>
        <v>76140</v>
      </c>
      <c r="B13163" s="254" t="s">
        <v>13524</v>
      </c>
    </row>
    <row r="13164" spans="1:2">
      <c r="A13164" t="str">
        <f t="shared" si="205"/>
        <v>76141</v>
      </c>
      <c r="B13164" s="254" t="s">
        <v>13525</v>
      </c>
    </row>
    <row r="13165" spans="1:2">
      <c r="A13165" t="str">
        <f t="shared" si="205"/>
        <v>76142</v>
      </c>
      <c r="B13165" s="254" t="s">
        <v>13526</v>
      </c>
    </row>
    <row r="13166" spans="1:2">
      <c r="A13166" t="str">
        <f t="shared" si="205"/>
        <v>76143</v>
      </c>
      <c r="B13166" s="254" t="s">
        <v>13527</v>
      </c>
    </row>
    <row r="13167" spans="1:2">
      <c r="A13167" t="str">
        <f t="shared" si="205"/>
        <v>76144</v>
      </c>
      <c r="B13167" s="254" t="s">
        <v>13528</v>
      </c>
    </row>
    <row r="13168" spans="1:2">
      <c r="A13168" t="str">
        <f t="shared" si="205"/>
        <v>76145</v>
      </c>
      <c r="B13168" s="254" t="s">
        <v>13529</v>
      </c>
    </row>
    <row r="13169" spans="1:2">
      <c r="A13169" t="str">
        <f t="shared" si="205"/>
        <v>76146</v>
      </c>
      <c r="B13169" s="254" t="s">
        <v>13530</v>
      </c>
    </row>
    <row r="13170" spans="1:2">
      <c r="A13170" t="str">
        <f t="shared" si="205"/>
        <v>76147</v>
      </c>
      <c r="B13170" s="254" t="s">
        <v>13531</v>
      </c>
    </row>
    <row r="13171" spans="1:2">
      <c r="A13171" t="str">
        <f t="shared" si="205"/>
        <v>76148</v>
      </c>
      <c r="B13171" s="254" t="s">
        <v>13532</v>
      </c>
    </row>
    <row r="13172" spans="1:2">
      <c r="A13172" t="str">
        <f t="shared" si="205"/>
        <v>76149</v>
      </c>
      <c r="B13172" s="254" t="s">
        <v>13533</v>
      </c>
    </row>
    <row r="13173" spans="1:2">
      <c r="A13173" t="str">
        <f t="shared" si="205"/>
        <v>76150</v>
      </c>
      <c r="B13173" s="254" t="s">
        <v>13534</v>
      </c>
    </row>
    <row r="13174" spans="1:2">
      <c r="A13174" t="str">
        <f t="shared" si="205"/>
        <v>76151</v>
      </c>
      <c r="B13174" s="254" t="s">
        <v>13535</v>
      </c>
    </row>
    <row r="13175" spans="1:2">
      <c r="A13175" t="str">
        <f t="shared" si="205"/>
        <v>76152</v>
      </c>
      <c r="B13175" s="254" t="s">
        <v>13536</v>
      </c>
    </row>
    <row r="13176" spans="1:2">
      <c r="A13176" t="str">
        <f t="shared" si="205"/>
        <v>76153</v>
      </c>
      <c r="B13176" s="254" t="s">
        <v>13537</v>
      </c>
    </row>
    <row r="13177" spans="1:2">
      <c r="A13177" t="str">
        <f t="shared" si="205"/>
        <v>76154</v>
      </c>
      <c r="B13177" s="254" t="s">
        <v>13538</v>
      </c>
    </row>
    <row r="13178" spans="1:2">
      <c r="A13178" t="str">
        <f t="shared" si="205"/>
        <v>76155</v>
      </c>
      <c r="B13178" s="254" t="s">
        <v>13539</v>
      </c>
    </row>
    <row r="13179" spans="1:2">
      <c r="A13179" t="str">
        <f t="shared" si="205"/>
        <v>76156</v>
      </c>
      <c r="B13179" s="254" t="s">
        <v>13540</v>
      </c>
    </row>
    <row r="13180" spans="1:2">
      <c r="A13180" t="str">
        <f t="shared" si="205"/>
        <v>76157</v>
      </c>
      <c r="B13180" s="254" t="s">
        <v>13541</v>
      </c>
    </row>
    <row r="13181" spans="1:2">
      <c r="A13181" t="str">
        <f t="shared" si="205"/>
        <v>76158</v>
      </c>
      <c r="B13181" s="254" t="s">
        <v>13542</v>
      </c>
    </row>
    <row r="13182" spans="1:2">
      <c r="A13182" t="str">
        <f t="shared" si="205"/>
        <v>76159</v>
      </c>
      <c r="B13182" s="254" t="s">
        <v>13543</v>
      </c>
    </row>
    <row r="13183" spans="1:2">
      <c r="A13183" t="str">
        <f t="shared" si="205"/>
        <v>76160</v>
      </c>
      <c r="B13183" s="254" t="s">
        <v>13544</v>
      </c>
    </row>
    <row r="13184" spans="1:2">
      <c r="A13184" t="str">
        <f t="shared" si="205"/>
        <v>76161</v>
      </c>
      <c r="B13184" s="254" t="s">
        <v>13545</v>
      </c>
    </row>
    <row r="13185" spans="1:2">
      <c r="A13185" t="str">
        <f t="shared" si="205"/>
        <v>76162</v>
      </c>
      <c r="B13185" s="254" t="s">
        <v>13546</v>
      </c>
    </row>
    <row r="13186" spans="1:2">
      <c r="A13186" t="str">
        <f t="shared" si="205"/>
        <v>76163</v>
      </c>
      <c r="B13186" s="254" t="s">
        <v>13547</v>
      </c>
    </row>
    <row r="13187" spans="1:2">
      <c r="A13187" t="str">
        <f t="shared" ref="A13187:A13250" si="206">LEFT(B13187,5)</f>
        <v>76164</v>
      </c>
      <c r="B13187" s="254" t="s">
        <v>13548</v>
      </c>
    </row>
    <row r="13188" spans="1:2">
      <c r="A13188" t="str">
        <f t="shared" si="206"/>
        <v>76165</v>
      </c>
      <c r="B13188" s="254" t="s">
        <v>13549</v>
      </c>
    </row>
    <row r="13189" spans="1:2">
      <c r="A13189" t="str">
        <f t="shared" si="206"/>
        <v>76166</v>
      </c>
      <c r="B13189" s="254" t="s">
        <v>13550</v>
      </c>
    </row>
    <row r="13190" spans="1:2">
      <c r="A13190" t="str">
        <f t="shared" si="206"/>
        <v>76167</v>
      </c>
      <c r="B13190" s="254" t="s">
        <v>13551</v>
      </c>
    </row>
    <row r="13191" spans="1:2">
      <c r="A13191" t="str">
        <f t="shared" si="206"/>
        <v>76168</v>
      </c>
      <c r="B13191" s="254" t="s">
        <v>13552</v>
      </c>
    </row>
    <row r="13192" spans="1:2">
      <c r="A13192" t="str">
        <f t="shared" si="206"/>
        <v>76169</v>
      </c>
      <c r="B13192" s="254" t="s">
        <v>13553</v>
      </c>
    </row>
    <row r="13193" spans="1:2">
      <c r="A13193" t="str">
        <f t="shared" si="206"/>
        <v>76170</v>
      </c>
      <c r="B13193" s="254" t="s">
        <v>13554</v>
      </c>
    </row>
    <row r="13194" spans="1:2">
      <c r="A13194" t="str">
        <f t="shared" si="206"/>
        <v>76171</v>
      </c>
      <c r="B13194" s="254" t="s">
        <v>13555</v>
      </c>
    </row>
    <row r="13195" spans="1:2">
      <c r="A13195" t="str">
        <f t="shared" si="206"/>
        <v>76172</v>
      </c>
      <c r="B13195" s="254" t="s">
        <v>13556</v>
      </c>
    </row>
    <row r="13196" spans="1:2">
      <c r="A13196" t="str">
        <f t="shared" si="206"/>
        <v>76173</v>
      </c>
      <c r="B13196" s="254" t="s">
        <v>13557</v>
      </c>
    </row>
    <row r="13197" spans="1:2">
      <c r="A13197" t="str">
        <f t="shared" si="206"/>
        <v>76174</v>
      </c>
      <c r="B13197" s="254" t="s">
        <v>13558</v>
      </c>
    </row>
    <row r="13198" spans="1:2">
      <c r="A13198" t="str">
        <f t="shared" si="206"/>
        <v>76175</v>
      </c>
      <c r="B13198" s="254" t="s">
        <v>13559</v>
      </c>
    </row>
    <row r="13199" spans="1:2">
      <c r="A13199" t="str">
        <f t="shared" si="206"/>
        <v>76176</v>
      </c>
      <c r="B13199" s="254" t="s">
        <v>13560</v>
      </c>
    </row>
    <row r="13200" spans="1:2">
      <c r="A13200" t="str">
        <f t="shared" si="206"/>
        <v>76177</v>
      </c>
      <c r="B13200" s="254" t="s">
        <v>13561</v>
      </c>
    </row>
    <row r="13201" spans="1:2">
      <c r="A13201" t="str">
        <f t="shared" si="206"/>
        <v>76178</v>
      </c>
      <c r="B13201" s="254" t="s">
        <v>13562</v>
      </c>
    </row>
    <row r="13202" spans="1:2">
      <c r="A13202" t="str">
        <f t="shared" si="206"/>
        <v>76179</v>
      </c>
      <c r="B13202" s="254" t="s">
        <v>13563</v>
      </c>
    </row>
    <row r="13203" spans="1:2">
      <c r="A13203" t="str">
        <f t="shared" si="206"/>
        <v>76180</v>
      </c>
      <c r="B13203" s="254" t="s">
        <v>13564</v>
      </c>
    </row>
    <row r="13204" spans="1:2">
      <c r="A13204" t="str">
        <f t="shared" si="206"/>
        <v>76181</v>
      </c>
      <c r="B13204" s="254" t="s">
        <v>13565</v>
      </c>
    </row>
    <row r="13205" spans="1:2">
      <c r="A13205" t="str">
        <f t="shared" si="206"/>
        <v>76182</v>
      </c>
      <c r="B13205" s="254" t="s">
        <v>13566</v>
      </c>
    </row>
    <row r="13206" spans="1:2">
      <c r="A13206" t="str">
        <f t="shared" si="206"/>
        <v>76183</v>
      </c>
      <c r="B13206" s="254" t="s">
        <v>13567</v>
      </c>
    </row>
    <row r="13207" spans="1:2">
      <c r="A13207" t="str">
        <f t="shared" si="206"/>
        <v>76184</v>
      </c>
      <c r="B13207" s="254" t="s">
        <v>13568</v>
      </c>
    </row>
    <row r="13208" spans="1:2">
      <c r="A13208" t="str">
        <f t="shared" si="206"/>
        <v>76185</v>
      </c>
      <c r="B13208" s="254" t="s">
        <v>13569</v>
      </c>
    </row>
    <row r="13209" spans="1:2">
      <c r="A13209" t="str">
        <f t="shared" si="206"/>
        <v>76187</v>
      </c>
      <c r="B13209" s="254" t="s">
        <v>13570</v>
      </c>
    </row>
    <row r="13210" spans="1:2">
      <c r="A13210" t="str">
        <f t="shared" si="206"/>
        <v>76188</v>
      </c>
      <c r="B13210" s="254" t="s">
        <v>13571</v>
      </c>
    </row>
    <row r="13211" spans="1:2">
      <c r="A13211" t="str">
        <f t="shared" si="206"/>
        <v>76189</v>
      </c>
      <c r="B13211" s="254" t="s">
        <v>13572</v>
      </c>
    </row>
    <row r="13212" spans="1:2">
      <c r="A13212" t="str">
        <f t="shared" si="206"/>
        <v>76190</v>
      </c>
      <c r="B13212" s="254" t="s">
        <v>13573</v>
      </c>
    </row>
    <row r="13213" spans="1:2">
      <c r="A13213" t="str">
        <f t="shared" si="206"/>
        <v>76191</v>
      </c>
      <c r="B13213" s="254" t="s">
        <v>13574</v>
      </c>
    </row>
    <row r="13214" spans="1:2">
      <c r="A13214" t="str">
        <f t="shared" si="206"/>
        <v>76192</v>
      </c>
      <c r="B13214" s="254" t="s">
        <v>13575</v>
      </c>
    </row>
    <row r="13215" spans="1:2">
      <c r="A13215" t="str">
        <f t="shared" si="206"/>
        <v>76193</v>
      </c>
      <c r="B13215" s="254" t="s">
        <v>13576</v>
      </c>
    </row>
    <row r="13216" spans="1:2">
      <c r="A13216" t="str">
        <f t="shared" si="206"/>
        <v>76194</v>
      </c>
      <c r="B13216" s="254" t="s">
        <v>13577</v>
      </c>
    </row>
    <row r="13217" spans="1:2">
      <c r="A13217" t="str">
        <f t="shared" si="206"/>
        <v>76195</v>
      </c>
      <c r="B13217" s="254" t="s">
        <v>13578</v>
      </c>
    </row>
    <row r="13218" spans="1:2">
      <c r="A13218" t="str">
        <f t="shared" si="206"/>
        <v>76196</v>
      </c>
      <c r="B13218" s="254" t="s">
        <v>13579</v>
      </c>
    </row>
    <row r="13219" spans="1:2">
      <c r="A13219" t="str">
        <f t="shared" si="206"/>
        <v>76197</v>
      </c>
      <c r="B13219" s="254" t="s">
        <v>13580</v>
      </c>
    </row>
    <row r="13220" spans="1:2">
      <c r="A13220" t="str">
        <f t="shared" si="206"/>
        <v>76198</v>
      </c>
      <c r="B13220" s="254" t="s">
        <v>13581</v>
      </c>
    </row>
    <row r="13221" spans="1:2">
      <c r="A13221" t="str">
        <f t="shared" si="206"/>
        <v>76199</v>
      </c>
      <c r="B13221" s="254" t="s">
        <v>13582</v>
      </c>
    </row>
    <row r="13222" spans="1:2">
      <c r="A13222" t="str">
        <f t="shared" si="206"/>
        <v>76200</v>
      </c>
      <c r="B13222" s="254" t="s">
        <v>13583</v>
      </c>
    </row>
    <row r="13223" spans="1:2">
      <c r="A13223" t="str">
        <f t="shared" si="206"/>
        <v>76201</v>
      </c>
      <c r="B13223" s="254" t="s">
        <v>13584</v>
      </c>
    </row>
    <row r="13224" spans="1:2">
      <c r="A13224" t="str">
        <f t="shared" si="206"/>
        <v>76202</v>
      </c>
      <c r="B13224" s="254" t="s">
        <v>13585</v>
      </c>
    </row>
    <row r="13225" spans="1:2">
      <c r="A13225" t="str">
        <f t="shared" si="206"/>
        <v>76203</v>
      </c>
      <c r="B13225" s="254" t="s">
        <v>13586</v>
      </c>
    </row>
    <row r="13226" spans="1:2">
      <c r="A13226" t="str">
        <f t="shared" si="206"/>
        <v>76204</v>
      </c>
      <c r="B13226" s="254" t="s">
        <v>13587</v>
      </c>
    </row>
    <row r="13227" spans="1:2">
      <c r="A13227" t="str">
        <f t="shared" si="206"/>
        <v>76205</v>
      </c>
      <c r="B13227" s="254" t="s">
        <v>13588</v>
      </c>
    </row>
    <row r="13228" spans="1:2">
      <c r="A13228" t="str">
        <f t="shared" si="206"/>
        <v>76206</v>
      </c>
      <c r="B13228" s="254" t="s">
        <v>13589</v>
      </c>
    </row>
    <row r="13229" spans="1:2">
      <c r="A13229" t="str">
        <f t="shared" si="206"/>
        <v>76211</v>
      </c>
      <c r="B13229" s="254" t="s">
        <v>13590</v>
      </c>
    </row>
    <row r="13230" spans="1:2">
      <c r="A13230" t="str">
        <f t="shared" si="206"/>
        <v>76212</v>
      </c>
      <c r="B13230" s="254" t="s">
        <v>13591</v>
      </c>
    </row>
    <row r="13231" spans="1:2">
      <c r="A13231" t="str">
        <f t="shared" si="206"/>
        <v>76213</v>
      </c>
      <c r="B13231" s="254" t="s">
        <v>13592</v>
      </c>
    </row>
    <row r="13232" spans="1:2">
      <c r="A13232" t="str">
        <f t="shared" si="206"/>
        <v>76214</v>
      </c>
      <c r="B13232" s="254" t="s">
        <v>13593</v>
      </c>
    </row>
    <row r="13233" spans="1:2">
      <c r="A13233" t="str">
        <f t="shared" si="206"/>
        <v>76216</v>
      </c>
      <c r="B13233" s="254" t="s">
        <v>13594</v>
      </c>
    </row>
    <row r="13234" spans="1:2">
      <c r="A13234" t="str">
        <f t="shared" si="206"/>
        <v>76218</v>
      </c>
      <c r="B13234" s="254" t="s">
        <v>13595</v>
      </c>
    </row>
    <row r="13235" spans="1:2">
      <c r="A13235" t="str">
        <f t="shared" si="206"/>
        <v>76219</v>
      </c>
      <c r="B13235" s="254" t="s">
        <v>13596</v>
      </c>
    </row>
    <row r="13236" spans="1:2">
      <c r="A13236" t="str">
        <f t="shared" si="206"/>
        <v>76220</v>
      </c>
      <c r="B13236" s="254" t="s">
        <v>13597</v>
      </c>
    </row>
    <row r="13237" spans="1:2">
      <c r="A13237" t="str">
        <f t="shared" si="206"/>
        <v>76221</v>
      </c>
      <c r="B13237" s="254" t="s">
        <v>13598</v>
      </c>
    </row>
    <row r="13238" spans="1:2">
      <c r="A13238" t="str">
        <f t="shared" si="206"/>
        <v>76222</v>
      </c>
      <c r="B13238" s="254" t="s">
        <v>13599</v>
      </c>
    </row>
    <row r="13239" spans="1:2">
      <c r="A13239" t="str">
        <f t="shared" si="206"/>
        <v>76223</v>
      </c>
      <c r="B13239" s="254" t="s">
        <v>13600</v>
      </c>
    </row>
    <row r="13240" spans="1:2">
      <c r="A13240" t="str">
        <f t="shared" si="206"/>
        <v>76225</v>
      </c>
      <c r="B13240" s="254" t="s">
        <v>13601</v>
      </c>
    </row>
    <row r="13241" spans="1:2">
      <c r="A13241" t="str">
        <f t="shared" si="206"/>
        <v>76226</v>
      </c>
      <c r="B13241" s="254" t="s">
        <v>13602</v>
      </c>
    </row>
    <row r="13242" spans="1:2">
      <c r="A13242" t="str">
        <f t="shared" si="206"/>
        <v>76227</v>
      </c>
      <c r="B13242" s="254" t="s">
        <v>13603</v>
      </c>
    </row>
    <row r="13243" spans="1:2">
      <c r="A13243" t="str">
        <f t="shared" si="206"/>
        <v>76228</v>
      </c>
      <c r="B13243" s="254" t="s">
        <v>13604</v>
      </c>
    </row>
    <row r="13244" spans="1:2">
      <c r="A13244" t="str">
        <f t="shared" si="206"/>
        <v>76229</v>
      </c>
      <c r="B13244" s="254" t="s">
        <v>13605</v>
      </c>
    </row>
    <row r="13245" spans="1:2">
      <c r="A13245" t="str">
        <f t="shared" si="206"/>
        <v>76232</v>
      </c>
      <c r="B13245" s="254" t="s">
        <v>13606</v>
      </c>
    </row>
    <row r="13246" spans="1:2">
      <c r="A13246" t="str">
        <f t="shared" si="206"/>
        <v>76234</v>
      </c>
      <c r="B13246" s="254" t="s">
        <v>13607</v>
      </c>
    </row>
    <row r="13247" spans="1:2">
      <c r="A13247" t="str">
        <f t="shared" si="206"/>
        <v>76235</v>
      </c>
      <c r="B13247" s="254" t="s">
        <v>13608</v>
      </c>
    </row>
    <row r="13248" spans="1:2">
      <c r="A13248" t="str">
        <f t="shared" si="206"/>
        <v>76237</v>
      </c>
      <c r="B13248" s="254" t="s">
        <v>13609</v>
      </c>
    </row>
    <row r="13249" spans="1:2">
      <c r="A13249" t="str">
        <f t="shared" si="206"/>
        <v>76238</v>
      </c>
      <c r="B13249" s="254" t="s">
        <v>13610</v>
      </c>
    </row>
    <row r="13250" spans="1:2">
      <c r="A13250" t="str">
        <f t="shared" si="206"/>
        <v>76241</v>
      </c>
      <c r="B13250" s="254" t="s">
        <v>13611</v>
      </c>
    </row>
    <row r="13251" spans="1:2">
      <c r="A13251" t="str">
        <f t="shared" ref="A13251:A13314" si="207">LEFT(B13251,5)</f>
        <v>76242</v>
      </c>
      <c r="B13251" s="254" t="s">
        <v>13612</v>
      </c>
    </row>
    <row r="13252" spans="1:2">
      <c r="A13252" t="str">
        <f t="shared" si="207"/>
        <v>76243</v>
      </c>
      <c r="B13252" s="254" t="s">
        <v>13613</v>
      </c>
    </row>
    <row r="13253" spans="1:2">
      <c r="A13253" t="str">
        <f t="shared" si="207"/>
        <v>76244</v>
      </c>
      <c r="B13253" s="254" t="s">
        <v>13614</v>
      </c>
    </row>
    <row r="13254" spans="1:2">
      <c r="A13254" t="str">
        <f t="shared" si="207"/>
        <v>76245</v>
      </c>
      <c r="B13254" s="254" t="s">
        <v>13615</v>
      </c>
    </row>
    <row r="13255" spans="1:2">
      <c r="A13255" t="str">
        <f t="shared" si="207"/>
        <v>76246</v>
      </c>
      <c r="B13255" s="254" t="s">
        <v>13616</v>
      </c>
    </row>
    <row r="13256" spans="1:2">
      <c r="A13256" t="str">
        <f t="shared" si="207"/>
        <v>76248</v>
      </c>
      <c r="B13256" s="254" t="s">
        <v>13617</v>
      </c>
    </row>
    <row r="13257" spans="1:2">
      <c r="A13257" t="str">
        <f t="shared" si="207"/>
        <v>76249</v>
      </c>
      <c r="B13257" s="254" t="s">
        <v>13618</v>
      </c>
    </row>
    <row r="13258" spans="1:2">
      <c r="A13258" t="str">
        <f t="shared" si="207"/>
        <v>76250</v>
      </c>
      <c r="B13258" s="254" t="s">
        <v>13619</v>
      </c>
    </row>
    <row r="13259" spans="1:2">
      <c r="A13259" t="str">
        <f t="shared" si="207"/>
        <v>76251</v>
      </c>
      <c r="B13259" s="254" t="s">
        <v>13620</v>
      </c>
    </row>
    <row r="13260" spans="1:2">
      <c r="A13260" t="str">
        <f t="shared" si="207"/>
        <v>76252</v>
      </c>
      <c r="B13260" s="254" t="s">
        <v>13621</v>
      </c>
    </row>
    <row r="13261" spans="1:2">
      <c r="A13261" t="str">
        <f t="shared" si="207"/>
        <v>76253</v>
      </c>
      <c r="B13261" s="254" t="s">
        <v>13622</v>
      </c>
    </row>
    <row r="13262" spans="1:2">
      <c r="A13262" t="str">
        <f t="shared" si="207"/>
        <v>76254</v>
      </c>
      <c r="B13262" s="254" t="s">
        <v>13623</v>
      </c>
    </row>
    <row r="13263" spans="1:2">
      <c r="A13263" t="str">
        <f t="shared" si="207"/>
        <v>76255</v>
      </c>
      <c r="B13263" s="254" t="s">
        <v>13624</v>
      </c>
    </row>
    <row r="13264" spans="1:2">
      <c r="A13264" t="str">
        <f t="shared" si="207"/>
        <v>76256</v>
      </c>
      <c r="B13264" s="254" t="s">
        <v>13625</v>
      </c>
    </row>
    <row r="13265" spans="1:2">
      <c r="A13265" t="str">
        <f t="shared" si="207"/>
        <v>76257</v>
      </c>
      <c r="B13265" s="254" t="s">
        <v>13626</v>
      </c>
    </row>
    <row r="13266" spans="1:2">
      <c r="A13266" t="str">
        <f t="shared" si="207"/>
        <v>76259</v>
      </c>
      <c r="B13266" s="254" t="s">
        <v>13627</v>
      </c>
    </row>
    <row r="13267" spans="1:2">
      <c r="A13267" t="str">
        <f t="shared" si="207"/>
        <v>76260</v>
      </c>
      <c r="B13267" s="254" t="s">
        <v>13628</v>
      </c>
    </row>
    <row r="13268" spans="1:2">
      <c r="A13268" t="str">
        <f t="shared" si="207"/>
        <v>76261</v>
      </c>
      <c r="B13268" s="254" t="s">
        <v>13629</v>
      </c>
    </row>
    <row r="13269" spans="1:2">
      <c r="A13269" t="str">
        <f t="shared" si="207"/>
        <v>76262</v>
      </c>
      <c r="B13269" s="254" t="s">
        <v>13630</v>
      </c>
    </row>
    <row r="13270" spans="1:2">
      <c r="A13270" t="str">
        <f t="shared" si="207"/>
        <v>76263</v>
      </c>
      <c r="B13270" s="254" t="s">
        <v>13631</v>
      </c>
    </row>
    <row r="13271" spans="1:2">
      <c r="A13271" t="str">
        <f t="shared" si="207"/>
        <v>76264</v>
      </c>
      <c r="B13271" s="254" t="s">
        <v>13632</v>
      </c>
    </row>
    <row r="13272" spans="1:2">
      <c r="A13272" t="str">
        <f t="shared" si="207"/>
        <v>76265</v>
      </c>
      <c r="B13272" s="254" t="s">
        <v>13633</v>
      </c>
    </row>
    <row r="13273" spans="1:2">
      <c r="A13273" t="str">
        <f t="shared" si="207"/>
        <v>76266</v>
      </c>
      <c r="B13273" s="254" t="s">
        <v>13634</v>
      </c>
    </row>
    <row r="13274" spans="1:2">
      <c r="A13274" t="str">
        <f t="shared" si="207"/>
        <v>76267</v>
      </c>
      <c r="B13274" s="254" t="s">
        <v>13635</v>
      </c>
    </row>
    <row r="13275" spans="1:2">
      <c r="A13275" t="str">
        <f t="shared" si="207"/>
        <v>76268</v>
      </c>
      <c r="B13275" s="254" t="s">
        <v>13636</v>
      </c>
    </row>
    <row r="13276" spans="1:2">
      <c r="A13276" t="str">
        <f t="shared" si="207"/>
        <v>76269</v>
      </c>
      <c r="B13276" s="254" t="s">
        <v>13637</v>
      </c>
    </row>
    <row r="13277" spans="1:2">
      <c r="A13277" t="str">
        <f t="shared" si="207"/>
        <v>76270</v>
      </c>
      <c r="B13277" s="254" t="s">
        <v>13638</v>
      </c>
    </row>
    <row r="13278" spans="1:2">
      <c r="A13278" t="str">
        <f t="shared" si="207"/>
        <v>76271</v>
      </c>
      <c r="B13278" s="254" t="s">
        <v>13639</v>
      </c>
    </row>
    <row r="13279" spans="1:2">
      <c r="A13279" t="str">
        <f t="shared" si="207"/>
        <v>76272</v>
      </c>
      <c r="B13279" s="254" t="s">
        <v>13640</v>
      </c>
    </row>
    <row r="13280" spans="1:2">
      <c r="A13280" t="str">
        <f t="shared" si="207"/>
        <v>76273</v>
      </c>
      <c r="B13280" s="254" t="s">
        <v>13641</v>
      </c>
    </row>
    <row r="13281" spans="1:2">
      <c r="A13281" t="str">
        <f t="shared" si="207"/>
        <v>76274</v>
      </c>
      <c r="B13281" s="254" t="s">
        <v>13642</v>
      </c>
    </row>
    <row r="13282" spans="1:2">
      <c r="A13282" t="str">
        <f t="shared" si="207"/>
        <v>76275</v>
      </c>
      <c r="B13282" s="254" t="s">
        <v>13643</v>
      </c>
    </row>
    <row r="13283" spans="1:2">
      <c r="A13283" t="str">
        <f t="shared" si="207"/>
        <v>76277</v>
      </c>
      <c r="B13283" s="254" t="s">
        <v>13644</v>
      </c>
    </row>
    <row r="13284" spans="1:2">
      <c r="A13284" t="str">
        <f t="shared" si="207"/>
        <v>76279</v>
      </c>
      <c r="B13284" s="254" t="s">
        <v>13645</v>
      </c>
    </row>
    <row r="13285" spans="1:2">
      <c r="A13285" t="str">
        <f t="shared" si="207"/>
        <v>76280</v>
      </c>
      <c r="B13285" s="254" t="s">
        <v>13646</v>
      </c>
    </row>
    <row r="13286" spans="1:2">
      <c r="A13286" t="str">
        <f t="shared" si="207"/>
        <v>76281</v>
      </c>
      <c r="B13286" s="254" t="s">
        <v>13647</v>
      </c>
    </row>
    <row r="13287" spans="1:2">
      <c r="A13287" t="str">
        <f t="shared" si="207"/>
        <v>76282</v>
      </c>
      <c r="B13287" s="254" t="s">
        <v>13648</v>
      </c>
    </row>
    <row r="13288" spans="1:2">
      <c r="A13288" t="str">
        <f t="shared" si="207"/>
        <v>76283</v>
      </c>
      <c r="B13288" s="254" t="s">
        <v>13649</v>
      </c>
    </row>
    <row r="13289" spans="1:2">
      <c r="A13289" t="str">
        <f t="shared" si="207"/>
        <v>76284</v>
      </c>
      <c r="B13289" s="254" t="s">
        <v>13650</v>
      </c>
    </row>
    <row r="13290" spans="1:2">
      <c r="A13290" t="str">
        <f t="shared" si="207"/>
        <v>76285</v>
      </c>
      <c r="B13290" s="254" t="s">
        <v>13651</v>
      </c>
    </row>
    <row r="13291" spans="1:2">
      <c r="A13291" t="str">
        <f t="shared" si="207"/>
        <v>76286</v>
      </c>
      <c r="B13291" s="254" t="s">
        <v>13652</v>
      </c>
    </row>
    <row r="13292" spans="1:2">
      <c r="A13292" t="str">
        <f t="shared" si="207"/>
        <v>76287</v>
      </c>
      <c r="B13292" s="254" t="s">
        <v>13653</v>
      </c>
    </row>
    <row r="13293" spans="1:2">
      <c r="A13293" t="str">
        <f t="shared" si="207"/>
        <v>76288</v>
      </c>
      <c r="B13293" s="254" t="s">
        <v>13654</v>
      </c>
    </row>
    <row r="13294" spans="1:2">
      <c r="A13294" t="str">
        <f t="shared" si="207"/>
        <v>76289</v>
      </c>
      <c r="B13294" s="254" t="s">
        <v>13655</v>
      </c>
    </row>
    <row r="13295" spans="1:2">
      <c r="A13295" t="str">
        <f t="shared" si="207"/>
        <v>76290</v>
      </c>
      <c r="B13295" s="254" t="s">
        <v>13656</v>
      </c>
    </row>
    <row r="13296" spans="1:2">
      <c r="A13296" t="str">
        <f t="shared" si="207"/>
        <v>76291</v>
      </c>
      <c r="B13296" s="254" t="s">
        <v>13657</v>
      </c>
    </row>
    <row r="13297" spans="1:2">
      <c r="A13297" t="str">
        <f t="shared" si="207"/>
        <v>76292</v>
      </c>
      <c r="B13297" s="254" t="s">
        <v>13658</v>
      </c>
    </row>
    <row r="13298" spans="1:2">
      <c r="A13298" t="str">
        <f t="shared" si="207"/>
        <v>76295</v>
      </c>
      <c r="B13298" s="254" t="s">
        <v>13659</v>
      </c>
    </row>
    <row r="13299" spans="1:2">
      <c r="A13299" t="str">
        <f t="shared" si="207"/>
        <v>76296</v>
      </c>
      <c r="B13299" s="254" t="s">
        <v>13660</v>
      </c>
    </row>
    <row r="13300" spans="1:2">
      <c r="A13300" t="str">
        <f t="shared" si="207"/>
        <v>76297</v>
      </c>
      <c r="B13300" s="254" t="s">
        <v>13661</v>
      </c>
    </row>
    <row r="13301" spans="1:2">
      <c r="A13301" t="str">
        <f t="shared" si="207"/>
        <v>76298</v>
      </c>
      <c r="B13301" s="254" t="s">
        <v>13662</v>
      </c>
    </row>
    <row r="13302" spans="1:2">
      <c r="A13302" t="str">
        <f t="shared" si="207"/>
        <v>76299</v>
      </c>
      <c r="B13302" s="254" t="s">
        <v>13663</v>
      </c>
    </row>
    <row r="13303" spans="1:2">
      <c r="A13303" t="str">
        <f t="shared" si="207"/>
        <v>76300</v>
      </c>
      <c r="B13303" s="254" t="s">
        <v>13664</v>
      </c>
    </row>
    <row r="13304" spans="1:2">
      <c r="A13304" t="str">
        <f t="shared" si="207"/>
        <v>76301</v>
      </c>
      <c r="B13304" s="254" t="s">
        <v>13665</v>
      </c>
    </row>
    <row r="13305" spans="1:2">
      <c r="A13305" t="str">
        <f t="shared" si="207"/>
        <v>76302</v>
      </c>
      <c r="B13305" s="254" t="s">
        <v>13666</v>
      </c>
    </row>
    <row r="13306" spans="1:2">
      <c r="A13306" t="str">
        <f t="shared" si="207"/>
        <v>76303</v>
      </c>
      <c r="B13306" s="254" t="s">
        <v>13667</v>
      </c>
    </row>
    <row r="13307" spans="1:2">
      <c r="A13307" t="str">
        <f t="shared" si="207"/>
        <v>76304</v>
      </c>
      <c r="B13307" s="254" t="s">
        <v>13668</v>
      </c>
    </row>
    <row r="13308" spans="1:2">
      <c r="A13308" t="str">
        <f t="shared" si="207"/>
        <v>76305</v>
      </c>
      <c r="B13308" s="254" t="s">
        <v>13669</v>
      </c>
    </row>
    <row r="13309" spans="1:2">
      <c r="A13309" t="str">
        <f t="shared" si="207"/>
        <v>76306</v>
      </c>
      <c r="B13309" s="254" t="s">
        <v>13670</v>
      </c>
    </row>
    <row r="13310" spans="1:2">
      <c r="A13310" t="str">
        <f t="shared" si="207"/>
        <v>76307</v>
      </c>
      <c r="B13310" s="254" t="s">
        <v>13671</v>
      </c>
    </row>
    <row r="13311" spans="1:2">
      <c r="A13311" t="str">
        <f t="shared" si="207"/>
        <v>76308</v>
      </c>
      <c r="B13311" s="254" t="s">
        <v>13672</v>
      </c>
    </row>
    <row r="13312" spans="1:2">
      <c r="A13312" t="str">
        <f t="shared" si="207"/>
        <v>76309</v>
      </c>
      <c r="B13312" s="254" t="s">
        <v>13673</v>
      </c>
    </row>
    <row r="13313" spans="1:2">
      <c r="A13313" t="str">
        <f t="shared" si="207"/>
        <v>76310</v>
      </c>
      <c r="B13313" s="254" t="s">
        <v>13674</v>
      </c>
    </row>
    <row r="13314" spans="1:2">
      <c r="A13314" t="str">
        <f t="shared" si="207"/>
        <v>76311</v>
      </c>
      <c r="B13314" s="254" t="s">
        <v>13675</v>
      </c>
    </row>
    <row r="13315" spans="1:2">
      <c r="A13315" t="str">
        <f t="shared" ref="A13315:A13378" si="208">LEFT(B13315,5)</f>
        <v>76312</v>
      </c>
      <c r="B13315" s="254" t="s">
        <v>13676</v>
      </c>
    </row>
    <row r="13316" spans="1:2">
      <c r="A13316" t="str">
        <f t="shared" si="208"/>
        <v>76313</v>
      </c>
      <c r="B13316" s="254" t="s">
        <v>13677</v>
      </c>
    </row>
    <row r="13317" spans="1:2">
      <c r="A13317" t="str">
        <f t="shared" si="208"/>
        <v>76314</v>
      </c>
      <c r="B13317" s="254" t="s">
        <v>13678</v>
      </c>
    </row>
    <row r="13318" spans="1:2">
      <c r="A13318" t="str">
        <f t="shared" si="208"/>
        <v>76315</v>
      </c>
      <c r="B13318" s="254" t="s">
        <v>13679</v>
      </c>
    </row>
    <row r="13319" spans="1:2">
      <c r="A13319" t="str">
        <f t="shared" si="208"/>
        <v>76316</v>
      </c>
      <c r="B13319" s="254" t="s">
        <v>13680</v>
      </c>
    </row>
    <row r="13320" spans="1:2">
      <c r="A13320" t="str">
        <f t="shared" si="208"/>
        <v>76317</v>
      </c>
      <c r="B13320" s="254" t="s">
        <v>13681</v>
      </c>
    </row>
    <row r="13321" spans="1:2">
      <c r="A13321" t="str">
        <f t="shared" si="208"/>
        <v>76318</v>
      </c>
      <c r="B13321" s="254" t="s">
        <v>13682</v>
      </c>
    </row>
    <row r="13322" spans="1:2">
      <c r="A13322" t="str">
        <f t="shared" si="208"/>
        <v>76319</v>
      </c>
      <c r="B13322" s="254" t="s">
        <v>13683</v>
      </c>
    </row>
    <row r="13323" spans="1:2">
      <c r="A13323" t="str">
        <f t="shared" si="208"/>
        <v>76320</v>
      </c>
      <c r="B13323" s="254" t="s">
        <v>13684</v>
      </c>
    </row>
    <row r="13324" spans="1:2">
      <c r="A13324" t="str">
        <f t="shared" si="208"/>
        <v>76321</v>
      </c>
      <c r="B13324" s="254" t="s">
        <v>13685</v>
      </c>
    </row>
    <row r="13325" spans="1:2">
      <c r="A13325" t="str">
        <f t="shared" si="208"/>
        <v>76322</v>
      </c>
      <c r="B13325" s="254" t="s">
        <v>13686</v>
      </c>
    </row>
    <row r="13326" spans="1:2">
      <c r="A13326" t="str">
        <f t="shared" si="208"/>
        <v>76323</v>
      </c>
      <c r="B13326" s="254" t="s">
        <v>13687</v>
      </c>
    </row>
    <row r="13327" spans="1:2">
      <c r="A13327" t="str">
        <f t="shared" si="208"/>
        <v>76324</v>
      </c>
      <c r="B13327" s="254" t="s">
        <v>13688</v>
      </c>
    </row>
    <row r="13328" spans="1:2">
      <c r="A13328" t="str">
        <f t="shared" si="208"/>
        <v>76325</v>
      </c>
      <c r="B13328" s="254" t="s">
        <v>13689</v>
      </c>
    </row>
    <row r="13329" spans="1:2">
      <c r="A13329" t="str">
        <f t="shared" si="208"/>
        <v>76326</v>
      </c>
      <c r="B13329" s="254" t="s">
        <v>13690</v>
      </c>
    </row>
    <row r="13330" spans="1:2">
      <c r="A13330" t="str">
        <f t="shared" si="208"/>
        <v>76327</v>
      </c>
      <c r="B13330" s="254" t="s">
        <v>13691</v>
      </c>
    </row>
    <row r="13331" spans="1:2">
      <c r="A13331" t="str">
        <f t="shared" si="208"/>
        <v>76328</v>
      </c>
      <c r="B13331" s="254" t="s">
        <v>13692</v>
      </c>
    </row>
    <row r="13332" spans="1:2">
      <c r="A13332" t="str">
        <f t="shared" si="208"/>
        <v>76329</v>
      </c>
      <c r="B13332" s="254" t="s">
        <v>13693</v>
      </c>
    </row>
    <row r="13333" spans="1:2">
      <c r="A13333" t="str">
        <f t="shared" si="208"/>
        <v>76330</v>
      </c>
      <c r="B13333" s="254" t="s">
        <v>13694</v>
      </c>
    </row>
    <row r="13334" spans="1:2">
      <c r="A13334" t="str">
        <f t="shared" si="208"/>
        <v>76331</v>
      </c>
      <c r="B13334" s="254" t="s">
        <v>13695</v>
      </c>
    </row>
    <row r="13335" spans="1:2">
      <c r="A13335" t="str">
        <f t="shared" si="208"/>
        <v>76332</v>
      </c>
      <c r="B13335" s="254" t="s">
        <v>13696</v>
      </c>
    </row>
    <row r="13336" spans="1:2">
      <c r="A13336" t="str">
        <f t="shared" si="208"/>
        <v>76333</v>
      </c>
      <c r="B13336" s="254" t="s">
        <v>13697</v>
      </c>
    </row>
    <row r="13337" spans="1:2">
      <c r="A13337" t="str">
        <f t="shared" si="208"/>
        <v>76334</v>
      </c>
      <c r="B13337" s="254" t="s">
        <v>13698</v>
      </c>
    </row>
    <row r="13338" spans="1:2">
      <c r="A13338" t="str">
        <f t="shared" si="208"/>
        <v>76335</v>
      </c>
      <c r="B13338" s="254" t="s">
        <v>13699</v>
      </c>
    </row>
    <row r="13339" spans="1:2">
      <c r="A13339" t="str">
        <f t="shared" si="208"/>
        <v>76336</v>
      </c>
      <c r="B13339" s="254" t="s">
        <v>13700</v>
      </c>
    </row>
    <row r="13340" spans="1:2">
      <c r="A13340" t="str">
        <f t="shared" si="208"/>
        <v>76337</v>
      </c>
      <c r="B13340" s="254" t="s">
        <v>13701</v>
      </c>
    </row>
    <row r="13341" spans="1:2">
      <c r="A13341" t="str">
        <f t="shared" si="208"/>
        <v>76338</v>
      </c>
      <c r="B13341" s="254" t="s">
        <v>13702</v>
      </c>
    </row>
    <row r="13342" spans="1:2">
      <c r="A13342" t="str">
        <f t="shared" si="208"/>
        <v>76339</v>
      </c>
      <c r="B13342" s="254" t="s">
        <v>13703</v>
      </c>
    </row>
    <row r="13343" spans="1:2">
      <c r="A13343" t="str">
        <f t="shared" si="208"/>
        <v>76340</v>
      </c>
      <c r="B13343" s="254" t="s">
        <v>13704</v>
      </c>
    </row>
    <row r="13344" spans="1:2">
      <c r="A13344" t="str">
        <f t="shared" si="208"/>
        <v>76341</v>
      </c>
      <c r="B13344" s="254" t="s">
        <v>13705</v>
      </c>
    </row>
    <row r="13345" spans="1:2">
      <c r="A13345" t="str">
        <f t="shared" si="208"/>
        <v>76342</v>
      </c>
      <c r="B13345" s="254" t="s">
        <v>13706</v>
      </c>
    </row>
    <row r="13346" spans="1:2">
      <c r="A13346" t="str">
        <f t="shared" si="208"/>
        <v>76343</v>
      </c>
      <c r="B13346" s="254" t="s">
        <v>13707</v>
      </c>
    </row>
    <row r="13347" spans="1:2">
      <c r="A13347" t="str">
        <f t="shared" si="208"/>
        <v>76344</v>
      </c>
      <c r="B13347" s="254" t="s">
        <v>13708</v>
      </c>
    </row>
    <row r="13348" spans="1:2">
      <c r="A13348" t="str">
        <f t="shared" si="208"/>
        <v>76345</v>
      </c>
      <c r="B13348" s="254" t="s">
        <v>13709</v>
      </c>
    </row>
    <row r="13349" spans="1:2">
      <c r="A13349" t="str">
        <f t="shared" si="208"/>
        <v>76346</v>
      </c>
      <c r="B13349" s="254" t="s">
        <v>13710</v>
      </c>
    </row>
    <row r="13350" spans="1:2">
      <c r="A13350" t="str">
        <f t="shared" si="208"/>
        <v>76347</v>
      </c>
      <c r="B13350" s="254" t="s">
        <v>13711</v>
      </c>
    </row>
    <row r="13351" spans="1:2">
      <c r="A13351" t="str">
        <f t="shared" si="208"/>
        <v>76348</v>
      </c>
      <c r="B13351" s="254" t="s">
        <v>13712</v>
      </c>
    </row>
    <row r="13352" spans="1:2">
      <c r="A13352" t="str">
        <f t="shared" si="208"/>
        <v>76349</v>
      </c>
      <c r="B13352" s="254" t="s">
        <v>13713</v>
      </c>
    </row>
    <row r="13353" spans="1:2">
      <c r="A13353" t="str">
        <f t="shared" si="208"/>
        <v>76350</v>
      </c>
      <c r="B13353" s="254" t="s">
        <v>13714</v>
      </c>
    </row>
    <row r="13354" spans="1:2">
      <c r="A13354" t="str">
        <f t="shared" si="208"/>
        <v>76351</v>
      </c>
      <c r="B13354" s="254" t="s">
        <v>13715</v>
      </c>
    </row>
    <row r="13355" spans="1:2">
      <c r="A13355" t="str">
        <f t="shared" si="208"/>
        <v>76352</v>
      </c>
      <c r="B13355" s="254" t="s">
        <v>13716</v>
      </c>
    </row>
    <row r="13356" spans="1:2">
      <c r="A13356" t="str">
        <f t="shared" si="208"/>
        <v>76353</v>
      </c>
      <c r="B13356" s="254" t="s">
        <v>13717</v>
      </c>
    </row>
    <row r="13357" spans="1:2">
      <c r="A13357" t="str">
        <f t="shared" si="208"/>
        <v>76354</v>
      </c>
      <c r="B13357" s="254" t="s">
        <v>13718</v>
      </c>
    </row>
    <row r="13358" spans="1:2">
      <c r="A13358" t="str">
        <f t="shared" si="208"/>
        <v>76355</v>
      </c>
      <c r="B13358" s="254" t="s">
        <v>13719</v>
      </c>
    </row>
    <row r="13359" spans="1:2">
      <c r="A13359" t="str">
        <f t="shared" si="208"/>
        <v>76356</v>
      </c>
      <c r="B13359" s="254" t="s">
        <v>13720</v>
      </c>
    </row>
    <row r="13360" spans="1:2">
      <c r="A13360" t="str">
        <f t="shared" si="208"/>
        <v>76357</v>
      </c>
      <c r="B13360" s="254" t="s">
        <v>13721</v>
      </c>
    </row>
    <row r="13361" spans="1:2">
      <c r="A13361" t="str">
        <f t="shared" si="208"/>
        <v>76358</v>
      </c>
      <c r="B13361" s="254" t="s">
        <v>13722</v>
      </c>
    </row>
    <row r="13362" spans="1:2">
      <c r="A13362" t="str">
        <f t="shared" si="208"/>
        <v>76359</v>
      </c>
      <c r="B13362" s="254" t="s">
        <v>13723</v>
      </c>
    </row>
    <row r="13363" spans="1:2">
      <c r="A13363" t="str">
        <f t="shared" si="208"/>
        <v>76360</v>
      </c>
      <c r="B13363" s="254" t="s">
        <v>13724</v>
      </c>
    </row>
    <row r="13364" spans="1:2">
      <c r="A13364" t="str">
        <f t="shared" si="208"/>
        <v>76361</v>
      </c>
      <c r="B13364" s="254" t="s">
        <v>13725</v>
      </c>
    </row>
    <row r="13365" spans="1:2">
      <c r="A13365" t="str">
        <f t="shared" si="208"/>
        <v>76362</v>
      </c>
      <c r="B13365" s="254" t="s">
        <v>13726</v>
      </c>
    </row>
    <row r="13366" spans="1:2">
      <c r="A13366" t="str">
        <f t="shared" si="208"/>
        <v>76363</v>
      </c>
      <c r="B13366" s="254" t="s">
        <v>13727</v>
      </c>
    </row>
    <row r="13367" spans="1:2">
      <c r="A13367" t="str">
        <f t="shared" si="208"/>
        <v>76364</v>
      </c>
      <c r="B13367" s="254" t="s">
        <v>13728</v>
      </c>
    </row>
    <row r="13368" spans="1:2">
      <c r="A13368" t="str">
        <f t="shared" si="208"/>
        <v>76365</v>
      </c>
      <c r="B13368" s="254" t="s">
        <v>13729</v>
      </c>
    </row>
    <row r="13369" spans="1:2">
      <c r="A13369" t="str">
        <f t="shared" si="208"/>
        <v>76366</v>
      </c>
      <c r="B13369" s="254" t="s">
        <v>13730</v>
      </c>
    </row>
    <row r="13370" spans="1:2">
      <c r="A13370" t="str">
        <f t="shared" si="208"/>
        <v>76367</v>
      </c>
      <c r="B13370" s="254" t="s">
        <v>13731</v>
      </c>
    </row>
    <row r="13371" spans="1:2">
      <c r="A13371" t="str">
        <f t="shared" si="208"/>
        <v>76368</v>
      </c>
      <c r="B13371" s="254" t="s">
        <v>13732</v>
      </c>
    </row>
    <row r="13372" spans="1:2">
      <c r="A13372" t="str">
        <f t="shared" si="208"/>
        <v>76369</v>
      </c>
      <c r="B13372" s="254" t="s">
        <v>13733</v>
      </c>
    </row>
    <row r="13373" spans="1:2">
      <c r="A13373" t="str">
        <f t="shared" si="208"/>
        <v>76370</v>
      </c>
      <c r="B13373" s="254" t="s">
        <v>13734</v>
      </c>
    </row>
    <row r="13374" spans="1:2">
      <c r="A13374" t="str">
        <f t="shared" si="208"/>
        <v>76371</v>
      </c>
      <c r="B13374" s="254" t="s">
        <v>13735</v>
      </c>
    </row>
    <row r="13375" spans="1:2">
      <c r="A13375" t="str">
        <f t="shared" si="208"/>
        <v>76372</v>
      </c>
      <c r="B13375" s="254" t="s">
        <v>13736</v>
      </c>
    </row>
    <row r="13376" spans="1:2">
      <c r="A13376" t="str">
        <f t="shared" si="208"/>
        <v>76373</v>
      </c>
      <c r="B13376" s="254" t="s">
        <v>13737</v>
      </c>
    </row>
    <row r="13377" spans="1:2">
      <c r="A13377" t="str">
        <f t="shared" si="208"/>
        <v>76374</v>
      </c>
      <c r="B13377" s="254" t="s">
        <v>13738</v>
      </c>
    </row>
    <row r="13378" spans="1:2">
      <c r="A13378" t="str">
        <f t="shared" si="208"/>
        <v>76375</v>
      </c>
      <c r="B13378" s="254" t="s">
        <v>13739</v>
      </c>
    </row>
    <row r="13379" spans="1:2">
      <c r="A13379" t="str">
        <f t="shared" ref="A13379:A13442" si="209">LEFT(B13379,5)</f>
        <v>76376</v>
      </c>
      <c r="B13379" s="254" t="s">
        <v>13740</v>
      </c>
    </row>
    <row r="13380" spans="1:2">
      <c r="A13380" t="str">
        <f t="shared" si="209"/>
        <v>76377</v>
      </c>
      <c r="B13380" s="254" t="s">
        <v>13741</v>
      </c>
    </row>
    <row r="13381" spans="1:2">
      <c r="A13381" t="str">
        <f t="shared" si="209"/>
        <v>76378</v>
      </c>
      <c r="B13381" s="254" t="s">
        <v>13742</v>
      </c>
    </row>
    <row r="13382" spans="1:2">
      <c r="A13382" t="str">
        <f t="shared" si="209"/>
        <v>76379</v>
      </c>
      <c r="B13382" s="254" t="s">
        <v>13743</v>
      </c>
    </row>
    <row r="13383" spans="1:2">
      <c r="A13383" t="str">
        <f t="shared" si="209"/>
        <v>76380</v>
      </c>
      <c r="B13383" s="254" t="s">
        <v>13744</v>
      </c>
    </row>
    <row r="13384" spans="1:2">
      <c r="A13384" t="str">
        <f t="shared" si="209"/>
        <v>76381</v>
      </c>
      <c r="B13384" s="254" t="s">
        <v>13745</v>
      </c>
    </row>
    <row r="13385" spans="1:2">
      <c r="A13385" t="str">
        <f t="shared" si="209"/>
        <v>76382</v>
      </c>
      <c r="B13385" s="254" t="s">
        <v>13746</v>
      </c>
    </row>
    <row r="13386" spans="1:2">
      <c r="A13386" t="str">
        <f t="shared" si="209"/>
        <v>76383</v>
      </c>
      <c r="B13386" s="254" t="s">
        <v>13747</v>
      </c>
    </row>
    <row r="13387" spans="1:2">
      <c r="A13387" t="str">
        <f t="shared" si="209"/>
        <v>76384</v>
      </c>
      <c r="B13387" s="254" t="s">
        <v>13748</v>
      </c>
    </row>
    <row r="13388" spans="1:2">
      <c r="A13388" t="str">
        <f t="shared" si="209"/>
        <v>76385</v>
      </c>
      <c r="B13388" s="254" t="s">
        <v>13749</v>
      </c>
    </row>
    <row r="13389" spans="1:2">
      <c r="A13389" t="str">
        <f t="shared" si="209"/>
        <v>76386</v>
      </c>
      <c r="B13389" s="254" t="s">
        <v>13750</v>
      </c>
    </row>
    <row r="13390" spans="1:2">
      <c r="A13390" t="str">
        <f t="shared" si="209"/>
        <v>76387</v>
      </c>
      <c r="B13390" s="254" t="s">
        <v>13751</v>
      </c>
    </row>
    <row r="13391" spans="1:2">
      <c r="A13391" t="str">
        <f t="shared" si="209"/>
        <v>76388</v>
      </c>
      <c r="B13391" s="254" t="s">
        <v>13752</v>
      </c>
    </row>
    <row r="13392" spans="1:2">
      <c r="A13392" t="str">
        <f t="shared" si="209"/>
        <v>76389</v>
      </c>
      <c r="B13392" s="254" t="s">
        <v>13753</v>
      </c>
    </row>
    <row r="13393" spans="1:2">
      <c r="A13393" t="str">
        <f t="shared" si="209"/>
        <v>76390</v>
      </c>
      <c r="B13393" s="254" t="s">
        <v>13754</v>
      </c>
    </row>
    <row r="13394" spans="1:2">
      <c r="A13394" t="str">
        <f t="shared" si="209"/>
        <v>76391</v>
      </c>
      <c r="B13394" s="254" t="s">
        <v>13755</v>
      </c>
    </row>
    <row r="13395" spans="1:2">
      <c r="A13395" t="str">
        <f t="shared" si="209"/>
        <v>76392</v>
      </c>
      <c r="B13395" s="254" t="s">
        <v>13756</v>
      </c>
    </row>
    <row r="13396" spans="1:2">
      <c r="A13396" t="str">
        <f t="shared" si="209"/>
        <v>76393</v>
      </c>
      <c r="B13396" s="254" t="s">
        <v>13757</v>
      </c>
    </row>
    <row r="13397" spans="1:2">
      <c r="A13397" t="str">
        <f t="shared" si="209"/>
        <v>76394</v>
      </c>
      <c r="B13397" s="254" t="s">
        <v>13758</v>
      </c>
    </row>
    <row r="13398" spans="1:2">
      <c r="A13398" t="str">
        <f t="shared" si="209"/>
        <v>76395</v>
      </c>
      <c r="B13398" s="254" t="s">
        <v>13759</v>
      </c>
    </row>
    <row r="13399" spans="1:2">
      <c r="A13399" t="str">
        <f t="shared" si="209"/>
        <v>76396</v>
      </c>
      <c r="B13399" s="254" t="s">
        <v>13760</v>
      </c>
    </row>
    <row r="13400" spans="1:2">
      <c r="A13400" t="str">
        <f t="shared" si="209"/>
        <v>76397</v>
      </c>
      <c r="B13400" s="254" t="s">
        <v>13761</v>
      </c>
    </row>
    <row r="13401" spans="1:2">
      <c r="A13401" t="str">
        <f t="shared" si="209"/>
        <v>76398</v>
      </c>
      <c r="B13401" s="254" t="s">
        <v>13762</v>
      </c>
    </row>
    <row r="13402" spans="1:2">
      <c r="A13402" t="str">
        <f t="shared" si="209"/>
        <v>76399</v>
      </c>
      <c r="B13402" s="254" t="s">
        <v>13763</v>
      </c>
    </row>
    <row r="13403" spans="1:2">
      <c r="A13403" t="str">
        <f t="shared" si="209"/>
        <v>76400</v>
      </c>
      <c r="B13403" s="254" t="s">
        <v>13764</v>
      </c>
    </row>
    <row r="13404" spans="1:2">
      <c r="A13404" t="str">
        <f t="shared" si="209"/>
        <v>76401</v>
      </c>
      <c r="B13404" s="254" t="s">
        <v>13765</v>
      </c>
    </row>
    <row r="13405" spans="1:2">
      <c r="A13405" t="str">
        <f t="shared" si="209"/>
        <v>76402</v>
      </c>
      <c r="B13405" s="254" t="s">
        <v>13766</v>
      </c>
    </row>
    <row r="13406" spans="1:2">
      <c r="A13406" t="str">
        <f t="shared" si="209"/>
        <v>76403</v>
      </c>
      <c r="B13406" s="254" t="s">
        <v>13767</v>
      </c>
    </row>
    <row r="13407" spans="1:2">
      <c r="A13407" t="str">
        <f t="shared" si="209"/>
        <v>76404</v>
      </c>
      <c r="B13407" s="254" t="s">
        <v>13768</v>
      </c>
    </row>
    <row r="13408" spans="1:2">
      <c r="A13408" t="str">
        <f t="shared" si="209"/>
        <v>76405</v>
      </c>
      <c r="B13408" s="254" t="s">
        <v>13769</v>
      </c>
    </row>
    <row r="13409" spans="1:2">
      <c r="A13409" t="str">
        <f t="shared" si="209"/>
        <v>76406</v>
      </c>
      <c r="B13409" s="254" t="s">
        <v>13770</v>
      </c>
    </row>
    <row r="13410" spans="1:2">
      <c r="A13410" t="str">
        <f t="shared" si="209"/>
        <v>76407</v>
      </c>
      <c r="B13410" s="254" t="s">
        <v>13771</v>
      </c>
    </row>
    <row r="13411" spans="1:2">
      <c r="A13411" t="str">
        <f t="shared" si="209"/>
        <v>76408</v>
      </c>
      <c r="B13411" s="254" t="s">
        <v>13772</v>
      </c>
    </row>
    <row r="13412" spans="1:2">
      <c r="A13412" t="str">
        <f t="shared" si="209"/>
        <v>76409</v>
      </c>
      <c r="B13412" s="254" t="s">
        <v>13773</v>
      </c>
    </row>
    <row r="13413" spans="1:2">
      <c r="A13413" t="str">
        <f t="shared" si="209"/>
        <v>76410</v>
      </c>
      <c r="B13413" s="254" t="s">
        <v>13774</v>
      </c>
    </row>
    <row r="13414" spans="1:2">
      <c r="A13414" t="str">
        <f t="shared" si="209"/>
        <v>76411</v>
      </c>
      <c r="B13414" s="254" t="s">
        <v>13775</v>
      </c>
    </row>
    <row r="13415" spans="1:2">
      <c r="A13415" t="str">
        <f t="shared" si="209"/>
        <v>76412</v>
      </c>
      <c r="B13415" s="254" t="s">
        <v>13776</v>
      </c>
    </row>
    <row r="13416" spans="1:2">
      <c r="A13416" t="str">
        <f t="shared" si="209"/>
        <v>76413</v>
      </c>
      <c r="B13416" s="254" t="s">
        <v>13777</v>
      </c>
    </row>
    <row r="13417" spans="1:2">
      <c r="A13417" t="str">
        <f t="shared" si="209"/>
        <v>76414</v>
      </c>
      <c r="B13417" s="254" t="s">
        <v>13778</v>
      </c>
    </row>
    <row r="13418" spans="1:2">
      <c r="A13418" t="str">
        <f t="shared" si="209"/>
        <v>76415</v>
      </c>
      <c r="B13418" s="254" t="s">
        <v>13779</v>
      </c>
    </row>
    <row r="13419" spans="1:2">
      <c r="A13419" t="str">
        <f t="shared" si="209"/>
        <v>76416</v>
      </c>
      <c r="B13419" s="254" t="s">
        <v>13780</v>
      </c>
    </row>
    <row r="13420" spans="1:2">
      <c r="A13420" t="str">
        <f t="shared" si="209"/>
        <v>76417</v>
      </c>
      <c r="B13420" s="254" t="s">
        <v>13781</v>
      </c>
    </row>
    <row r="13421" spans="1:2">
      <c r="A13421" t="str">
        <f t="shared" si="209"/>
        <v>76418</v>
      </c>
      <c r="B13421" s="254" t="s">
        <v>13782</v>
      </c>
    </row>
    <row r="13422" spans="1:2">
      <c r="A13422" t="str">
        <f t="shared" si="209"/>
        <v>76419</v>
      </c>
      <c r="B13422" s="254" t="s">
        <v>13783</v>
      </c>
    </row>
    <row r="13423" spans="1:2">
      <c r="A13423" t="str">
        <f t="shared" si="209"/>
        <v>76420</v>
      </c>
      <c r="B13423" s="254" t="s">
        <v>13784</v>
      </c>
    </row>
    <row r="13424" spans="1:2">
      <c r="A13424" t="str">
        <f t="shared" si="209"/>
        <v>76421</v>
      </c>
      <c r="B13424" s="254" t="s">
        <v>13785</v>
      </c>
    </row>
    <row r="13425" spans="1:2">
      <c r="A13425" t="str">
        <f t="shared" si="209"/>
        <v>76422</v>
      </c>
      <c r="B13425" s="254" t="s">
        <v>13786</v>
      </c>
    </row>
    <row r="13426" spans="1:2">
      <c r="A13426" t="str">
        <f t="shared" si="209"/>
        <v>76423</v>
      </c>
      <c r="B13426" s="254" t="s">
        <v>13787</v>
      </c>
    </row>
    <row r="13427" spans="1:2">
      <c r="A13427" t="str">
        <f t="shared" si="209"/>
        <v>76424</v>
      </c>
      <c r="B13427" s="254" t="s">
        <v>13788</v>
      </c>
    </row>
    <row r="13428" spans="1:2">
      <c r="A13428" t="str">
        <f t="shared" si="209"/>
        <v>76425</v>
      </c>
      <c r="B13428" s="254" t="s">
        <v>13789</v>
      </c>
    </row>
    <row r="13429" spans="1:2">
      <c r="A13429" t="str">
        <f t="shared" si="209"/>
        <v>76426</v>
      </c>
      <c r="B13429" s="254" t="s">
        <v>13790</v>
      </c>
    </row>
    <row r="13430" spans="1:2">
      <c r="A13430" t="str">
        <f t="shared" si="209"/>
        <v>76427</v>
      </c>
      <c r="B13430" s="254" t="s">
        <v>13791</v>
      </c>
    </row>
    <row r="13431" spans="1:2">
      <c r="A13431" t="str">
        <f t="shared" si="209"/>
        <v>76428</v>
      </c>
      <c r="B13431" s="254" t="s">
        <v>13792</v>
      </c>
    </row>
    <row r="13432" spans="1:2">
      <c r="A13432" t="str">
        <f t="shared" si="209"/>
        <v>76429</v>
      </c>
      <c r="B13432" s="254" t="s">
        <v>13793</v>
      </c>
    </row>
    <row r="13433" spans="1:2">
      <c r="A13433" t="str">
        <f t="shared" si="209"/>
        <v>76430</v>
      </c>
      <c r="B13433" s="254" t="s">
        <v>13794</v>
      </c>
    </row>
    <row r="13434" spans="1:2">
      <c r="A13434" t="str">
        <f t="shared" si="209"/>
        <v>76431</v>
      </c>
      <c r="B13434" s="254" t="s">
        <v>13795</v>
      </c>
    </row>
    <row r="13435" spans="1:2">
      <c r="A13435" t="str">
        <f t="shared" si="209"/>
        <v>76432</v>
      </c>
      <c r="B13435" s="254" t="s">
        <v>13796</v>
      </c>
    </row>
    <row r="13436" spans="1:2">
      <c r="A13436" t="str">
        <f t="shared" si="209"/>
        <v>76433</v>
      </c>
      <c r="B13436" s="254" t="s">
        <v>13797</v>
      </c>
    </row>
    <row r="13437" spans="1:2">
      <c r="A13437" t="str">
        <f t="shared" si="209"/>
        <v>76434</v>
      </c>
      <c r="B13437" s="254" t="s">
        <v>13798</v>
      </c>
    </row>
    <row r="13438" spans="1:2">
      <c r="A13438" t="str">
        <f t="shared" si="209"/>
        <v>76435</v>
      </c>
      <c r="B13438" s="254" t="s">
        <v>13799</v>
      </c>
    </row>
    <row r="13439" spans="1:2">
      <c r="A13439" t="str">
        <f t="shared" si="209"/>
        <v>76436</v>
      </c>
      <c r="B13439" s="254" t="s">
        <v>13800</v>
      </c>
    </row>
    <row r="13440" spans="1:2">
      <c r="A13440" t="str">
        <f t="shared" si="209"/>
        <v>76437</v>
      </c>
      <c r="B13440" s="254" t="s">
        <v>13801</v>
      </c>
    </row>
    <row r="13441" spans="1:2">
      <c r="A13441" t="str">
        <f t="shared" si="209"/>
        <v>76438</v>
      </c>
      <c r="B13441" s="254" t="s">
        <v>13802</v>
      </c>
    </row>
    <row r="13442" spans="1:2">
      <c r="A13442" t="str">
        <f t="shared" si="209"/>
        <v>76439</v>
      </c>
      <c r="B13442" s="254" t="s">
        <v>13803</v>
      </c>
    </row>
    <row r="13443" spans="1:2">
      <c r="A13443" t="str">
        <f t="shared" ref="A13443:A13506" si="210">LEFT(B13443,5)</f>
        <v>76440</v>
      </c>
      <c r="B13443" s="254" t="s">
        <v>13804</v>
      </c>
    </row>
    <row r="13444" spans="1:2">
      <c r="A13444" t="str">
        <f t="shared" si="210"/>
        <v>76441</v>
      </c>
      <c r="B13444" s="254" t="s">
        <v>13805</v>
      </c>
    </row>
    <row r="13445" spans="1:2">
      <c r="A13445" t="str">
        <f t="shared" si="210"/>
        <v>76442</v>
      </c>
      <c r="B13445" s="254" t="s">
        <v>13806</v>
      </c>
    </row>
    <row r="13446" spans="1:2">
      <c r="A13446" t="str">
        <f t="shared" si="210"/>
        <v>76443</v>
      </c>
      <c r="B13446" s="254" t="s">
        <v>13807</v>
      </c>
    </row>
    <row r="13447" spans="1:2">
      <c r="A13447" t="str">
        <f t="shared" si="210"/>
        <v>76444</v>
      </c>
      <c r="B13447" s="254" t="s">
        <v>13808</v>
      </c>
    </row>
    <row r="13448" spans="1:2">
      <c r="A13448" t="str">
        <f t="shared" si="210"/>
        <v>76445</v>
      </c>
      <c r="B13448" s="254" t="s">
        <v>13809</v>
      </c>
    </row>
    <row r="13449" spans="1:2">
      <c r="A13449" t="str">
        <f t="shared" si="210"/>
        <v>76446</v>
      </c>
      <c r="B13449" s="254" t="s">
        <v>13810</v>
      </c>
    </row>
    <row r="13450" spans="1:2">
      <c r="A13450" t="str">
        <f t="shared" si="210"/>
        <v>76447</v>
      </c>
      <c r="B13450" s="254" t="s">
        <v>13811</v>
      </c>
    </row>
    <row r="13451" spans="1:2">
      <c r="A13451" t="str">
        <f t="shared" si="210"/>
        <v>76448</v>
      </c>
      <c r="B13451" s="254" t="s">
        <v>13812</v>
      </c>
    </row>
    <row r="13452" spans="1:2">
      <c r="A13452" t="str">
        <f t="shared" si="210"/>
        <v>76449</v>
      </c>
      <c r="B13452" s="254" t="s">
        <v>13813</v>
      </c>
    </row>
    <row r="13453" spans="1:2">
      <c r="A13453" t="str">
        <f t="shared" si="210"/>
        <v>76450</v>
      </c>
      <c r="B13453" s="254" t="s">
        <v>13814</v>
      </c>
    </row>
    <row r="13454" spans="1:2">
      <c r="A13454" t="str">
        <f t="shared" si="210"/>
        <v>76451</v>
      </c>
      <c r="B13454" s="254" t="s">
        <v>13815</v>
      </c>
    </row>
    <row r="13455" spans="1:2">
      <c r="A13455" t="str">
        <f t="shared" si="210"/>
        <v>76452</v>
      </c>
      <c r="B13455" s="254" t="s">
        <v>13816</v>
      </c>
    </row>
    <row r="13456" spans="1:2">
      <c r="A13456" t="str">
        <f t="shared" si="210"/>
        <v>76453</v>
      </c>
      <c r="B13456" s="254" t="s">
        <v>13817</v>
      </c>
    </row>
    <row r="13457" spans="1:2">
      <c r="A13457" t="str">
        <f t="shared" si="210"/>
        <v>76454</v>
      </c>
      <c r="B13457" s="254" t="s">
        <v>13818</v>
      </c>
    </row>
    <row r="13458" spans="1:2">
      <c r="A13458" t="str">
        <f t="shared" si="210"/>
        <v>76455</v>
      </c>
      <c r="B13458" s="254" t="s">
        <v>13819</v>
      </c>
    </row>
    <row r="13459" spans="1:2">
      <c r="A13459" t="str">
        <f t="shared" si="210"/>
        <v>76456</v>
      </c>
      <c r="B13459" s="254" t="s">
        <v>13820</v>
      </c>
    </row>
    <row r="13460" spans="1:2">
      <c r="A13460" t="str">
        <f t="shared" si="210"/>
        <v>76457</v>
      </c>
      <c r="B13460" s="254" t="s">
        <v>13821</v>
      </c>
    </row>
    <row r="13461" spans="1:2">
      <c r="A13461" t="str">
        <f t="shared" si="210"/>
        <v>76458</v>
      </c>
      <c r="B13461" s="254" t="s">
        <v>13822</v>
      </c>
    </row>
    <row r="13462" spans="1:2">
      <c r="A13462" t="str">
        <f t="shared" si="210"/>
        <v>76459</v>
      </c>
      <c r="B13462" s="254" t="s">
        <v>13823</v>
      </c>
    </row>
    <row r="13463" spans="1:2">
      <c r="A13463" t="str">
        <f t="shared" si="210"/>
        <v>76460</v>
      </c>
      <c r="B13463" s="254" t="s">
        <v>13824</v>
      </c>
    </row>
    <row r="13464" spans="1:2">
      <c r="A13464" t="str">
        <f t="shared" si="210"/>
        <v>76461</v>
      </c>
      <c r="B13464" s="254" t="s">
        <v>13825</v>
      </c>
    </row>
    <row r="13465" spans="1:2">
      <c r="A13465" t="str">
        <f t="shared" si="210"/>
        <v>76462</v>
      </c>
      <c r="B13465" s="254" t="s">
        <v>13826</v>
      </c>
    </row>
    <row r="13466" spans="1:2">
      <c r="A13466" t="str">
        <f t="shared" si="210"/>
        <v>76463</v>
      </c>
      <c r="B13466" s="254" t="s">
        <v>13827</v>
      </c>
    </row>
    <row r="13467" spans="1:2">
      <c r="A13467" t="str">
        <f t="shared" si="210"/>
        <v>76464</v>
      </c>
      <c r="B13467" s="254" t="s">
        <v>13828</v>
      </c>
    </row>
    <row r="13468" spans="1:2">
      <c r="A13468" t="str">
        <f t="shared" si="210"/>
        <v>76465</v>
      </c>
      <c r="B13468" s="254" t="s">
        <v>13829</v>
      </c>
    </row>
    <row r="13469" spans="1:2">
      <c r="A13469" t="str">
        <f t="shared" si="210"/>
        <v>76466</v>
      </c>
      <c r="B13469" s="254" t="s">
        <v>13830</v>
      </c>
    </row>
    <row r="13470" spans="1:2">
      <c r="A13470" t="str">
        <f t="shared" si="210"/>
        <v>76467</v>
      </c>
      <c r="B13470" s="254" t="s">
        <v>13831</v>
      </c>
    </row>
    <row r="13471" spans="1:2">
      <c r="A13471" t="str">
        <f t="shared" si="210"/>
        <v>76468</v>
      </c>
      <c r="B13471" s="254" t="s">
        <v>13832</v>
      </c>
    </row>
    <row r="13472" spans="1:2">
      <c r="A13472" t="str">
        <f t="shared" si="210"/>
        <v>76469</v>
      </c>
      <c r="B13472" s="254" t="s">
        <v>13833</v>
      </c>
    </row>
    <row r="13473" spans="1:2">
      <c r="A13473" t="str">
        <f t="shared" si="210"/>
        <v>76470</v>
      </c>
      <c r="B13473" s="254" t="s">
        <v>13834</v>
      </c>
    </row>
    <row r="13474" spans="1:2">
      <c r="A13474" t="str">
        <f t="shared" si="210"/>
        <v>76471</v>
      </c>
      <c r="B13474" s="254" t="s">
        <v>13835</v>
      </c>
    </row>
    <row r="13475" spans="1:2">
      <c r="A13475" t="str">
        <f t="shared" si="210"/>
        <v>76472</v>
      </c>
      <c r="B13475" s="254" t="s">
        <v>13836</v>
      </c>
    </row>
    <row r="13476" spans="1:2">
      <c r="A13476" t="str">
        <f t="shared" si="210"/>
        <v>76473</v>
      </c>
      <c r="B13476" s="254" t="s">
        <v>13837</v>
      </c>
    </row>
    <row r="13477" spans="1:2">
      <c r="A13477" t="str">
        <f t="shared" si="210"/>
        <v>76474</v>
      </c>
      <c r="B13477" s="254" t="s">
        <v>13838</v>
      </c>
    </row>
    <row r="13478" spans="1:2">
      <c r="A13478" t="str">
        <f t="shared" si="210"/>
        <v>76475</v>
      </c>
      <c r="B13478" s="254" t="s">
        <v>13839</v>
      </c>
    </row>
    <row r="13479" spans="1:2">
      <c r="A13479" t="str">
        <f t="shared" si="210"/>
        <v>76476</v>
      </c>
      <c r="B13479" s="254" t="s">
        <v>13840</v>
      </c>
    </row>
    <row r="13480" spans="1:2">
      <c r="A13480" t="str">
        <f t="shared" si="210"/>
        <v>76477</v>
      </c>
      <c r="B13480" s="254" t="s">
        <v>13841</v>
      </c>
    </row>
    <row r="13481" spans="1:2">
      <c r="A13481" t="str">
        <f t="shared" si="210"/>
        <v>76478</v>
      </c>
      <c r="B13481" s="254" t="s">
        <v>13842</v>
      </c>
    </row>
    <row r="13482" spans="1:2">
      <c r="A13482" t="str">
        <f t="shared" si="210"/>
        <v>76479</v>
      </c>
      <c r="B13482" s="254" t="s">
        <v>13843</v>
      </c>
    </row>
    <row r="13483" spans="1:2">
      <c r="A13483" t="str">
        <f t="shared" si="210"/>
        <v>76480</v>
      </c>
      <c r="B13483" s="254" t="s">
        <v>13844</v>
      </c>
    </row>
    <row r="13484" spans="1:2">
      <c r="A13484" t="str">
        <f t="shared" si="210"/>
        <v>76481</v>
      </c>
      <c r="B13484" s="254" t="s">
        <v>13845</v>
      </c>
    </row>
    <row r="13485" spans="1:2">
      <c r="A13485" t="str">
        <f t="shared" si="210"/>
        <v>76482</v>
      </c>
      <c r="B13485" s="254" t="s">
        <v>13846</v>
      </c>
    </row>
    <row r="13486" spans="1:2">
      <c r="A13486" t="str">
        <f t="shared" si="210"/>
        <v>76483</v>
      </c>
      <c r="B13486" s="254" t="s">
        <v>13847</v>
      </c>
    </row>
    <row r="13487" spans="1:2">
      <c r="A13487" t="str">
        <f t="shared" si="210"/>
        <v>76484</v>
      </c>
      <c r="B13487" s="254" t="s">
        <v>13848</v>
      </c>
    </row>
    <row r="13488" spans="1:2">
      <c r="A13488" t="str">
        <f t="shared" si="210"/>
        <v>76485</v>
      </c>
      <c r="B13488" s="254" t="s">
        <v>13849</v>
      </c>
    </row>
    <row r="13489" spans="1:2">
      <c r="A13489" t="str">
        <f t="shared" si="210"/>
        <v>76486</v>
      </c>
      <c r="B13489" s="254" t="s">
        <v>13850</v>
      </c>
    </row>
    <row r="13490" spans="1:2">
      <c r="A13490" t="str">
        <f t="shared" si="210"/>
        <v>76487</v>
      </c>
      <c r="B13490" s="254" t="s">
        <v>13851</v>
      </c>
    </row>
    <row r="13491" spans="1:2">
      <c r="A13491" t="str">
        <f t="shared" si="210"/>
        <v>76488</v>
      </c>
      <c r="B13491" s="254" t="s">
        <v>13852</v>
      </c>
    </row>
    <row r="13492" spans="1:2">
      <c r="A13492" t="str">
        <f t="shared" si="210"/>
        <v>76489</v>
      </c>
      <c r="B13492" s="254" t="s">
        <v>13853</v>
      </c>
    </row>
    <row r="13493" spans="1:2">
      <c r="A13493" t="str">
        <f t="shared" si="210"/>
        <v>76491</v>
      </c>
      <c r="B13493" s="254" t="s">
        <v>13854</v>
      </c>
    </row>
    <row r="13494" spans="1:2">
      <c r="A13494" t="str">
        <f t="shared" si="210"/>
        <v>76492</v>
      </c>
      <c r="B13494" s="254" t="s">
        <v>13855</v>
      </c>
    </row>
    <row r="13495" spans="1:2">
      <c r="A13495" t="str">
        <f t="shared" si="210"/>
        <v>76493</v>
      </c>
      <c r="B13495" s="254" t="s">
        <v>13856</v>
      </c>
    </row>
    <row r="13496" spans="1:2">
      <c r="A13496" t="str">
        <f t="shared" si="210"/>
        <v>76494</v>
      </c>
      <c r="B13496" s="254" t="s">
        <v>13857</v>
      </c>
    </row>
    <row r="13497" spans="1:2">
      <c r="A13497" t="str">
        <f t="shared" si="210"/>
        <v>76495</v>
      </c>
      <c r="B13497" s="254" t="s">
        <v>13858</v>
      </c>
    </row>
    <row r="13498" spans="1:2">
      <c r="A13498" t="str">
        <f t="shared" si="210"/>
        <v>76496</v>
      </c>
      <c r="B13498" s="254" t="s">
        <v>13859</v>
      </c>
    </row>
    <row r="13499" spans="1:2">
      <c r="A13499" t="str">
        <f t="shared" si="210"/>
        <v>76497</v>
      </c>
      <c r="B13499" s="254" t="s">
        <v>13860</v>
      </c>
    </row>
    <row r="13500" spans="1:2">
      <c r="A13500" t="str">
        <f t="shared" si="210"/>
        <v>76498</v>
      </c>
      <c r="B13500" s="254" t="s">
        <v>13861</v>
      </c>
    </row>
    <row r="13501" spans="1:2">
      <c r="A13501" t="str">
        <f t="shared" si="210"/>
        <v>76499</v>
      </c>
      <c r="B13501" s="254" t="s">
        <v>13862</v>
      </c>
    </row>
    <row r="13502" spans="1:2">
      <c r="A13502" t="str">
        <f t="shared" si="210"/>
        <v>76500</v>
      </c>
      <c r="B13502" s="254" t="s">
        <v>13863</v>
      </c>
    </row>
    <row r="13503" spans="1:2">
      <c r="A13503" t="str">
        <f t="shared" si="210"/>
        <v>76501</v>
      </c>
      <c r="B13503" s="254" t="s">
        <v>13864</v>
      </c>
    </row>
    <row r="13504" spans="1:2">
      <c r="A13504" t="str">
        <f t="shared" si="210"/>
        <v>76502</v>
      </c>
      <c r="B13504" s="254" t="s">
        <v>13865</v>
      </c>
    </row>
    <row r="13505" spans="1:2">
      <c r="A13505" t="str">
        <f t="shared" si="210"/>
        <v>76503</v>
      </c>
      <c r="B13505" s="254" t="s">
        <v>13866</v>
      </c>
    </row>
    <row r="13506" spans="1:2">
      <c r="A13506" t="str">
        <f t="shared" si="210"/>
        <v>76504</v>
      </c>
      <c r="B13506" s="254" t="s">
        <v>13867</v>
      </c>
    </row>
    <row r="13507" spans="1:2">
      <c r="A13507" t="str">
        <f t="shared" ref="A13507:A13570" si="211">LEFT(B13507,5)</f>
        <v>76505</v>
      </c>
      <c r="B13507" s="254" t="s">
        <v>13868</v>
      </c>
    </row>
    <row r="13508" spans="1:2">
      <c r="A13508" t="str">
        <f t="shared" si="211"/>
        <v>76506</v>
      </c>
      <c r="B13508" s="254" t="s">
        <v>13869</v>
      </c>
    </row>
    <row r="13509" spans="1:2">
      <c r="A13509" t="str">
        <f t="shared" si="211"/>
        <v>76507</v>
      </c>
      <c r="B13509" s="254" t="s">
        <v>13870</v>
      </c>
    </row>
    <row r="13510" spans="1:2">
      <c r="A13510" t="str">
        <f t="shared" si="211"/>
        <v>76508</v>
      </c>
      <c r="B13510" s="254" t="s">
        <v>13871</v>
      </c>
    </row>
    <row r="13511" spans="1:2">
      <c r="A13511" t="str">
        <f t="shared" si="211"/>
        <v>76509</v>
      </c>
      <c r="B13511" s="254" t="s">
        <v>13872</v>
      </c>
    </row>
    <row r="13512" spans="1:2">
      <c r="A13512" t="str">
        <f t="shared" si="211"/>
        <v>76510</v>
      </c>
      <c r="B13512" s="254" t="s">
        <v>13873</v>
      </c>
    </row>
    <row r="13513" spans="1:2">
      <c r="A13513" t="str">
        <f t="shared" si="211"/>
        <v>76511</v>
      </c>
      <c r="B13513" s="254" t="s">
        <v>13874</v>
      </c>
    </row>
    <row r="13514" spans="1:2">
      <c r="A13514" t="str">
        <f t="shared" si="211"/>
        <v>P000D</v>
      </c>
      <c r="B13514" s="254" t="s">
        <v>13875</v>
      </c>
    </row>
    <row r="13515" spans="1:2">
      <c r="A13515" t="str">
        <f t="shared" si="211"/>
        <v>P0003</v>
      </c>
      <c r="B13515" s="254" t="s">
        <v>13876</v>
      </c>
    </row>
    <row r="13516" spans="1:2">
      <c r="A13516" t="str">
        <f t="shared" si="211"/>
        <v>P0004</v>
      </c>
      <c r="B13516" s="254" t="s">
        <v>13877</v>
      </c>
    </row>
    <row r="13517" spans="1:2">
      <c r="A13517" t="str">
        <f t="shared" si="211"/>
        <v>P0005</v>
      </c>
      <c r="B13517" s="254" t="s">
        <v>13878</v>
      </c>
    </row>
    <row r="13518" spans="1:2">
      <c r="A13518" t="str">
        <f t="shared" si="211"/>
        <v>P0006</v>
      </c>
      <c r="B13518" s="254" t="s">
        <v>13879</v>
      </c>
    </row>
    <row r="13519" spans="1:2">
      <c r="A13519" t="str">
        <f t="shared" si="211"/>
        <v>P0007</v>
      </c>
      <c r="B13519" s="254" t="s">
        <v>13880</v>
      </c>
    </row>
    <row r="13520" spans="1:2">
      <c r="A13520" t="str">
        <f t="shared" si="211"/>
        <v>P0008</v>
      </c>
      <c r="B13520" s="254" t="s">
        <v>13881</v>
      </c>
    </row>
    <row r="13521" spans="1:2">
      <c r="A13521" t="str">
        <f t="shared" si="211"/>
        <v>P0009</v>
      </c>
      <c r="B13521" s="254" t="s">
        <v>13882</v>
      </c>
    </row>
    <row r="13522" spans="1:2">
      <c r="A13522" t="str">
        <f t="shared" si="211"/>
        <v>P0010</v>
      </c>
      <c r="B13522" s="254" t="s">
        <v>13883</v>
      </c>
    </row>
    <row r="13523" spans="1:2">
      <c r="A13523" t="str">
        <f t="shared" si="211"/>
        <v>P0011</v>
      </c>
      <c r="B13523" s="254" t="s">
        <v>13884</v>
      </c>
    </row>
    <row r="13524" spans="1:2">
      <c r="A13524" t="str">
        <f t="shared" si="211"/>
        <v>P0012</v>
      </c>
      <c r="B13524" s="254" t="s">
        <v>13885</v>
      </c>
    </row>
    <row r="13525" spans="1:2">
      <c r="A13525" t="str">
        <f t="shared" si="211"/>
        <v>P0013</v>
      </c>
      <c r="B13525" s="254" t="s">
        <v>13886</v>
      </c>
    </row>
    <row r="13526" spans="1:2">
      <c r="A13526" t="str">
        <f t="shared" si="211"/>
        <v>P0014</v>
      </c>
      <c r="B13526" s="254" t="s">
        <v>13887</v>
      </c>
    </row>
    <row r="13527" spans="1:2">
      <c r="A13527" t="str">
        <f t="shared" si="211"/>
        <v>P0015</v>
      </c>
      <c r="B13527" s="254" t="s">
        <v>13888</v>
      </c>
    </row>
    <row r="13528" spans="1:2">
      <c r="A13528" t="str">
        <f t="shared" si="211"/>
        <v>P0016</v>
      </c>
      <c r="B13528" s="254" t="s">
        <v>13889</v>
      </c>
    </row>
    <row r="13529" spans="1:2">
      <c r="A13529" t="str">
        <f t="shared" si="211"/>
        <v>P0017</v>
      </c>
      <c r="B13529" s="254" t="s">
        <v>13890</v>
      </c>
    </row>
    <row r="13530" spans="1:2">
      <c r="A13530" t="str">
        <f t="shared" si="211"/>
        <v>P0018</v>
      </c>
      <c r="B13530" s="254" t="s">
        <v>13891</v>
      </c>
    </row>
    <row r="13531" spans="1:2">
      <c r="A13531" t="str">
        <f t="shared" si="211"/>
        <v>P0019</v>
      </c>
      <c r="B13531" s="254" t="s">
        <v>13892</v>
      </c>
    </row>
    <row r="13532" spans="1:2">
      <c r="A13532" t="str">
        <f t="shared" si="211"/>
        <v>P0020</v>
      </c>
      <c r="B13532" s="254" t="s">
        <v>13893</v>
      </c>
    </row>
    <row r="13533" spans="1:2">
      <c r="A13533" t="str">
        <f t="shared" si="211"/>
        <v>P0021</v>
      </c>
      <c r="B13533" s="254" t="s">
        <v>13894</v>
      </c>
    </row>
    <row r="13534" spans="1:2">
      <c r="A13534" t="str">
        <f t="shared" si="211"/>
        <v>P0022</v>
      </c>
      <c r="B13534" s="254" t="s">
        <v>13895</v>
      </c>
    </row>
    <row r="13535" spans="1:2">
      <c r="A13535" t="str">
        <f t="shared" si="211"/>
        <v>P0023</v>
      </c>
      <c r="B13535" s="254" t="s">
        <v>13896</v>
      </c>
    </row>
    <row r="13536" spans="1:2">
      <c r="A13536" t="str">
        <f t="shared" si="211"/>
        <v>P0024</v>
      </c>
      <c r="B13536" s="254" t="s">
        <v>13897</v>
      </c>
    </row>
    <row r="13537" spans="1:2">
      <c r="A13537" t="str">
        <f t="shared" si="211"/>
        <v>P0025</v>
      </c>
      <c r="B13537" s="254" t="s">
        <v>13898</v>
      </c>
    </row>
    <row r="13538" spans="1:2">
      <c r="A13538" t="str">
        <f t="shared" si="211"/>
        <v>P0026</v>
      </c>
      <c r="B13538" s="254" t="s">
        <v>13899</v>
      </c>
    </row>
    <row r="13539" spans="1:2">
      <c r="A13539" t="str">
        <f t="shared" si="211"/>
        <v>P0027</v>
      </c>
      <c r="B13539" s="254" t="s">
        <v>13900</v>
      </c>
    </row>
    <row r="13540" spans="1:2">
      <c r="A13540" t="str">
        <f t="shared" si="211"/>
        <v>P0028</v>
      </c>
      <c r="B13540" s="254" t="s">
        <v>13901</v>
      </c>
    </row>
    <row r="13541" spans="1:2">
      <c r="A13541" t="str">
        <f t="shared" si="211"/>
        <v>P0029</v>
      </c>
      <c r="B13541" s="254" t="s">
        <v>13902</v>
      </c>
    </row>
    <row r="13542" spans="1:2">
      <c r="A13542" t="str">
        <f t="shared" si="211"/>
        <v>P0030</v>
      </c>
      <c r="B13542" s="254" t="s">
        <v>13903</v>
      </c>
    </row>
    <row r="13543" spans="1:2">
      <c r="A13543" t="str">
        <f t="shared" si="211"/>
        <v>P0031</v>
      </c>
      <c r="B13543" s="254" t="s">
        <v>13904</v>
      </c>
    </row>
    <row r="13544" spans="1:2">
      <c r="A13544" t="str">
        <f t="shared" si="211"/>
        <v>P0032</v>
      </c>
      <c r="B13544" s="254" t="s">
        <v>13905</v>
      </c>
    </row>
    <row r="13545" spans="1:2">
      <c r="A13545" t="str">
        <f t="shared" si="211"/>
        <v>P0033</v>
      </c>
      <c r="B13545" s="254" t="s">
        <v>13906</v>
      </c>
    </row>
    <row r="13546" spans="1:2">
      <c r="A13546" t="str">
        <f t="shared" si="211"/>
        <v>P0034</v>
      </c>
      <c r="B13546" s="254" t="s">
        <v>13907</v>
      </c>
    </row>
    <row r="13547" spans="1:2">
      <c r="A13547" t="str">
        <f t="shared" si="211"/>
        <v>P0035</v>
      </c>
      <c r="B13547" s="254" t="s">
        <v>13908</v>
      </c>
    </row>
    <row r="13548" spans="1:2">
      <c r="A13548" t="str">
        <f t="shared" si="211"/>
        <v>P0036</v>
      </c>
      <c r="B13548" s="254" t="s">
        <v>13909</v>
      </c>
    </row>
    <row r="13549" spans="1:2">
      <c r="A13549" t="str">
        <f t="shared" si="211"/>
        <v>P0037</v>
      </c>
      <c r="B13549" s="254" t="s">
        <v>13910</v>
      </c>
    </row>
    <row r="13550" spans="1:2">
      <c r="A13550" t="str">
        <f t="shared" si="211"/>
        <v>P0038</v>
      </c>
      <c r="B13550" s="254" t="s">
        <v>13911</v>
      </c>
    </row>
    <row r="13551" spans="1:2">
      <c r="A13551" t="str">
        <f t="shared" si="211"/>
        <v>P0039</v>
      </c>
      <c r="B13551" s="254" t="s">
        <v>13912</v>
      </c>
    </row>
    <row r="13552" spans="1:2">
      <c r="A13552" t="str">
        <f t="shared" si="211"/>
        <v>P0040</v>
      </c>
      <c r="B13552" s="254" t="s">
        <v>13913</v>
      </c>
    </row>
    <row r="13553" spans="1:2">
      <c r="A13553" t="str">
        <f t="shared" si="211"/>
        <v>P0041</v>
      </c>
      <c r="B13553" s="254" t="s">
        <v>13914</v>
      </c>
    </row>
    <row r="13554" spans="1:2">
      <c r="A13554" t="str">
        <f t="shared" si="211"/>
        <v>P0042</v>
      </c>
      <c r="B13554" s="254" t="s">
        <v>13915</v>
      </c>
    </row>
    <row r="13555" spans="1:2">
      <c r="A13555" t="str">
        <f t="shared" si="211"/>
        <v>P0043</v>
      </c>
      <c r="B13555" s="254" t="s">
        <v>13916</v>
      </c>
    </row>
    <row r="13556" spans="1:2">
      <c r="A13556" t="str">
        <f t="shared" si="211"/>
        <v>P0044</v>
      </c>
      <c r="B13556" s="254" t="s">
        <v>13917</v>
      </c>
    </row>
    <row r="13557" spans="1:2">
      <c r="A13557" t="str">
        <f t="shared" si="211"/>
        <v>P0045</v>
      </c>
      <c r="B13557" s="254" t="s">
        <v>13918</v>
      </c>
    </row>
    <row r="13558" spans="1:2">
      <c r="A13558" t="str">
        <f t="shared" si="211"/>
        <v>P0046</v>
      </c>
      <c r="B13558" s="254" t="s">
        <v>13919</v>
      </c>
    </row>
    <row r="13559" spans="1:2">
      <c r="A13559" t="str">
        <f t="shared" si="211"/>
        <v>P0047</v>
      </c>
      <c r="B13559" s="254" t="s">
        <v>13920</v>
      </c>
    </row>
    <row r="13560" spans="1:2">
      <c r="A13560" t="str">
        <f t="shared" si="211"/>
        <v>P0048</v>
      </c>
      <c r="B13560" s="254" t="s">
        <v>13921</v>
      </c>
    </row>
    <row r="13561" spans="1:2">
      <c r="A13561" t="str">
        <f t="shared" si="211"/>
        <v>P0049</v>
      </c>
      <c r="B13561" s="254" t="s">
        <v>13922</v>
      </c>
    </row>
    <row r="13562" spans="1:2">
      <c r="A13562" t="str">
        <f t="shared" si="211"/>
        <v>P0050</v>
      </c>
      <c r="B13562" s="254" t="s">
        <v>13923</v>
      </c>
    </row>
    <row r="13563" spans="1:2">
      <c r="A13563" t="str">
        <f t="shared" si="211"/>
        <v>P0051</v>
      </c>
      <c r="B13563" s="254" t="s">
        <v>13924</v>
      </c>
    </row>
    <row r="13564" spans="1:2">
      <c r="A13564" t="str">
        <f t="shared" si="211"/>
        <v>P0052</v>
      </c>
      <c r="B13564" s="254" t="s">
        <v>13925</v>
      </c>
    </row>
    <row r="13565" spans="1:2">
      <c r="A13565" t="str">
        <f t="shared" si="211"/>
        <v>P0053</v>
      </c>
      <c r="B13565" s="254" t="s">
        <v>13926</v>
      </c>
    </row>
    <row r="13566" spans="1:2">
      <c r="A13566" t="str">
        <f t="shared" si="211"/>
        <v>P0054</v>
      </c>
      <c r="B13566" s="254" t="s">
        <v>13927</v>
      </c>
    </row>
    <row r="13567" spans="1:2">
      <c r="A13567" t="str">
        <f t="shared" si="211"/>
        <v>P0055</v>
      </c>
      <c r="B13567" s="254" t="s">
        <v>13928</v>
      </c>
    </row>
    <row r="13568" spans="1:2">
      <c r="A13568" t="str">
        <f t="shared" si="211"/>
        <v>P0056</v>
      </c>
      <c r="B13568" s="254" t="s">
        <v>13929</v>
      </c>
    </row>
    <row r="13569" spans="1:2">
      <c r="A13569" t="str">
        <f t="shared" si="211"/>
        <v>P0057</v>
      </c>
      <c r="B13569" s="254" t="s">
        <v>13930</v>
      </c>
    </row>
    <row r="13570" spans="1:2">
      <c r="A13570" t="str">
        <f t="shared" si="211"/>
        <v>P0058</v>
      </c>
      <c r="B13570" s="254" t="s">
        <v>13931</v>
      </c>
    </row>
    <row r="13571" spans="1:2">
      <c r="A13571" t="str">
        <f t="shared" ref="A13571:A13634" si="212">LEFT(B13571,5)</f>
        <v>P0059</v>
      </c>
      <c r="B13571" s="254" t="s">
        <v>13932</v>
      </c>
    </row>
    <row r="13572" spans="1:2">
      <c r="A13572" t="str">
        <f t="shared" si="212"/>
        <v>P0060</v>
      </c>
      <c r="B13572" s="254" t="s">
        <v>13933</v>
      </c>
    </row>
    <row r="13573" spans="1:2">
      <c r="A13573" t="str">
        <f t="shared" si="212"/>
        <v>P0061</v>
      </c>
      <c r="B13573" s="254" t="s">
        <v>13934</v>
      </c>
    </row>
    <row r="13574" spans="1:2">
      <c r="A13574" t="str">
        <f t="shared" si="212"/>
        <v>P0062</v>
      </c>
      <c r="B13574" s="254" t="s">
        <v>13935</v>
      </c>
    </row>
    <row r="13575" spans="1:2">
      <c r="A13575" t="str">
        <f t="shared" si="212"/>
        <v>P0063</v>
      </c>
      <c r="B13575" s="254" t="s">
        <v>13936</v>
      </c>
    </row>
    <row r="13576" spans="1:2">
      <c r="A13576" t="str">
        <f t="shared" si="212"/>
        <v>P0064</v>
      </c>
      <c r="B13576" s="254" t="s">
        <v>13937</v>
      </c>
    </row>
    <row r="13577" spans="1:2">
      <c r="A13577" t="str">
        <f t="shared" si="212"/>
        <v>P0065</v>
      </c>
      <c r="B13577" s="254" t="s">
        <v>13938</v>
      </c>
    </row>
    <row r="13578" spans="1:2">
      <c r="A13578" t="str">
        <f t="shared" si="212"/>
        <v>P0066</v>
      </c>
      <c r="B13578" s="254" t="s">
        <v>13939</v>
      </c>
    </row>
    <row r="13579" spans="1:2">
      <c r="A13579" t="str">
        <f t="shared" si="212"/>
        <v>P0067</v>
      </c>
      <c r="B13579" s="254" t="s">
        <v>13940</v>
      </c>
    </row>
    <row r="13580" spans="1:2">
      <c r="A13580" t="str">
        <f t="shared" si="212"/>
        <v>P0068</v>
      </c>
      <c r="B13580" s="254" t="s">
        <v>13941</v>
      </c>
    </row>
    <row r="13581" spans="1:2">
      <c r="A13581" t="str">
        <f t="shared" si="212"/>
        <v>P0069</v>
      </c>
      <c r="B13581" s="254" t="s">
        <v>13942</v>
      </c>
    </row>
    <row r="13582" spans="1:2">
      <c r="A13582" t="str">
        <f t="shared" si="212"/>
        <v>P0070</v>
      </c>
      <c r="B13582" s="254" t="s">
        <v>13943</v>
      </c>
    </row>
    <row r="13583" spans="1:2">
      <c r="A13583" t="str">
        <f t="shared" si="212"/>
        <v>P0071</v>
      </c>
      <c r="B13583" s="254" t="s">
        <v>13944</v>
      </c>
    </row>
    <row r="13584" spans="1:2">
      <c r="A13584" t="str">
        <f t="shared" si="212"/>
        <v>P0072</v>
      </c>
      <c r="B13584" s="254" t="s">
        <v>13945</v>
      </c>
    </row>
    <row r="13585" spans="1:2">
      <c r="A13585" t="str">
        <f t="shared" si="212"/>
        <v>P0073</v>
      </c>
      <c r="B13585" s="254" t="s">
        <v>13946</v>
      </c>
    </row>
    <row r="13586" spans="1:2">
      <c r="A13586" t="str">
        <f t="shared" si="212"/>
        <v>P0074</v>
      </c>
      <c r="B13586" s="254" t="s">
        <v>13947</v>
      </c>
    </row>
    <row r="13587" spans="1:2">
      <c r="A13587" t="str">
        <f t="shared" si="212"/>
        <v>P0075</v>
      </c>
      <c r="B13587" s="254" t="s">
        <v>13948</v>
      </c>
    </row>
    <row r="13588" spans="1:2">
      <c r="A13588" t="str">
        <f t="shared" si="212"/>
        <v>P0076</v>
      </c>
      <c r="B13588" s="254" t="s">
        <v>13949</v>
      </c>
    </row>
    <row r="13589" spans="1:2">
      <c r="A13589" t="str">
        <f t="shared" si="212"/>
        <v>P0077</v>
      </c>
      <c r="B13589" s="254" t="s">
        <v>13950</v>
      </c>
    </row>
    <row r="13590" spans="1:2">
      <c r="A13590" t="str">
        <f t="shared" si="212"/>
        <v>P0078</v>
      </c>
      <c r="B13590" s="254" t="s">
        <v>13951</v>
      </c>
    </row>
    <row r="13591" spans="1:2">
      <c r="A13591" t="str">
        <f t="shared" si="212"/>
        <v>P0079</v>
      </c>
      <c r="B13591" s="254" t="s">
        <v>13952</v>
      </c>
    </row>
    <row r="13592" spans="1:2">
      <c r="A13592" t="str">
        <f t="shared" si="212"/>
        <v>P0080</v>
      </c>
      <c r="B13592" s="254" t="s">
        <v>13953</v>
      </c>
    </row>
    <row r="13593" spans="1:2">
      <c r="A13593" t="str">
        <f t="shared" si="212"/>
        <v>P0081</v>
      </c>
      <c r="B13593" s="254" t="s">
        <v>13954</v>
      </c>
    </row>
    <row r="13594" spans="1:2">
      <c r="A13594" t="str">
        <f t="shared" si="212"/>
        <v>P0082</v>
      </c>
      <c r="B13594" s="254" t="s">
        <v>13955</v>
      </c>
    </row>
    <row r="13595" spans="1:2">
      <c r="A13595" t="str">
        <f t="shared" si="212"/>
        <v>P0083</v>
      </c>
      <c r="B13595" s="254" t="s">
        <v>13956</v>
      </c>
    </row>
    <row r="13596" spans="1:2">
      <c r="A13596" t="str">
        <f t="shared" si="212"/>
        <v>P0084</v>
      </c>
      <c r="B13596" s="254" t="s">
        <v>13957</v>
      </c>
    </row>
    <row r="13597" spans="1:2">
      <c r="A13597" t="str">
        <f t="shared" si="212"/>
        <v>P0085</v>
      </c>
      <c r="B13597" s="254" t="s">
        <v>13958</v>
      </c>
    </row>
    <row r="13598" spans="1:2">
      <c r="A13598" t="str">
        <f t="shared" si="212"/>
        <v>P0086</v>
      </c>
      <c r="B13598" s="254" t="s">
        <v>13959</v>
      </c>
    </row>
    <row r="13599" spans="1:2">
      <c r="A13599" t="str">
        <f t="shared" si="212"/>
        <v>P0087</v>
      </c>
      <c r="B13599" s="254" t="s">
        <v>13960</v>
      </c>
    </row>
    <row r="13600" spans="1:2">
      <c r="A13600" t="str">
        <f t="shared" si="212"/>
        <v>P0088</v>
      </c>
      <c r="B13600" s="254" t="s">
        <v>13961</v>
      </c>
    </row>
    <row r="13601" spans="1:2">
      <c r="A13601" t="str">
        <f t="shared" si="212"/>
        <v>P0089</v>
      </c>
      <c r="B13601" s="254" t="s">
        <v>13962</v>
      </c>
    </row>
    <row r="13602" spans="1:2">
      <c r="A13602" t="str">
        <f t="shared" si="212"/>
        <v>P0090</v>
      </c>
      <c r="B13602" s="254" t="s">
        <v>13963</v>
      </c>
    </row>
    <row r="13603" spans="1:2">
      <c r="A13603" t="str">
        <f t="shared" si="212"/>
        <v>P0091</v>
      </c>
      <c r="B13603" s="254" t="s">
        <v>13964</v>
      </c>
    </row>
    <row r="13604" spans="1:2">
      <c r="A13604" t="str">
        <f t="shared" si="212"/>
        <v>P0092</v>
      </c>
      <c r="B13604" s="254" t="s">
        <v>13965</v>
      </c>
    </row>
    <row r="13605" spans="1:2">
      <c r="A13605" t="str">
        <f t="shared" si="212"/>
        <v>P0093</v>
      </c>
      <c r="B13605" s="254" t="s">
        <v>13966</v>
      </c>
    </row>
    <row r="13606" spans="1:2">
      <c r="A13606" t="str">
        <f t="shared" si="212"/>
        <v>P0094</v>
      </c>
      <c r="B13606" s="254" t="s">
        <v>13967</v>
      </c>
    </row>
    <row r="13607" spans="1:2">
      <c r="A13607" t="str">
        <f t="shared" si="212"/>
        <v>P0095</v>
      </c>
      <c r="B13607" s="254" t="s">
        <v>13968</v>
      </c>
    </row>
    <row r="13608" spans="1:2">
      <c r="A13608" t="str">
        <f t="shared" si="212"/>
        <v>P0096</v>
      </c>
      <c r="B13608" s="254" t="s">
        <v>13969</v>
      </c>
    </row>
    <row r="13609" spans="1:2">
      <c r="A13609" t="str">
        <f t="shared" si="212"/>
        <v>P0097</v>
      </c>
      <c r="B13609" s="254" t="s">
        <v>13970</v>
      </c>
    </row>
    <row r="13610" spans="1:2">
      <c r="A13610" t="str">
        <f t="shared" si="212"/>
        <v>P0098</v>
      </c>
      <c r="B13610" s="254" t="s">
        <v>13971</v>
      </c>
    </row>
    <row r="13611" spans="1:2">
      <c r="A13611" t="str">
        <f t="shared" si="212"/>
        <v>P0099</v>
      </c>
      <c r="B13611" s="254" t="s">
        <v>13972</v>
      </c>
    </row>
    <row r="13612" spans="1:2">
      <c r="A13612" t="str">
        <f t="shared" si="212"/>
        <v>P0100</v>
      </c>
      <c r="B13612" s="254" t="s">
        <v>13973</v>
      </c>
    </row>
    <row r="13613" spans="1:2">
      <c r="A13613" t="str">
        <f t="shared" si="212"/>
        <v>P0101</v>
      </c>
      <c r="B13613" s="254" t="s">
        <v>13974</v>
      </c>
    </row>
    <row r="13614" spans="1:2">
      <c r="A13614" t="str">
        <f t="shared" si="212"/>
        <v>P0102</v>
      </c>
      <c r="B13614" s="254" t="s">
        <v>13975</v>
      </c>
    </row>
    <row r="13615" spans="1:2">
      <c r="A13615" t="str">
        <f t="shared" si="212"/>
        <v>P0103</v>
      </c>
      <c r="B13615" s="254" t="s">
        <v>13976</v>
      </c>
    </row>
    <row r="13616" spans="1:2">
      <c r="A13616" t="str">
        <f t="shared" si="212"/>
        <v>P0104</v>
      </c>
      <c r="B13616" s="254" t="s">
        <v>13977</v>
      </c>
    </row>
    <row r="13617" spans="1:2">
      <c r="A13617" t="str">
        <f t="shared" si="212"/>
        <v>P0105</v>
      </c>
      <c r="B13617" s="254" t="s">
        <v>13978</v>
      </c>
    </row>
    <row r="13618" spans="1:2">
      <c r="A13618" t="str">
        <f t="shared" si="212"/>
        <v>P0106</v>
      </c>
      <c r="B13618" s="254" t="s">
        <v>13979</v>
      </c>
    </row>
    <row r="13619" spans="1:2">
      <c r="A13619" t="str">
        <f t="shared" si="212"/>
        <v>P0107</v>
      </c>
      <c r="B13619" s="254" t="s">
        <v>13980</v>
      </c>
    </row>
    <row r="13620" spans="1:2">
      <c r="A13620" t="str">
        <f t="shared" si="212"/>
        <v>P0108</v>
      </c>
      <c r="B13620" s="254" t="s">
        <v>13981</v>
      </c>
    </row>
    <row r="13621" spans="1:2">
      <c r="A13621" t="str">
        <f t="shared" si="212"/>
        <v>P0109</v>
      </c>
      <c r="B13621" s="254" t="s">
        <v>13982</v>
      </c>
    </row>
    <row r="13622" spans="1:2">
      <c r="A13622" t="str">
        <f t="shared" si="212"/>
        <v>P0110</v>
      </c>
      <c r="B13622" s="254" t="s">
        <v>13983</v>
      </c>
    </row>
    <row r="13623" spans="1:2">
      <c r="A13623" t="str">
        <f t="shared" si="212"/>
        <v>P0111</v>
      </c>
      <c r="B13623" s="254" t="s">
        <v>13984</v>
      </c>
    </row>
    <row r="13624" spans="1:2">
      <c r="A13624" t="str">
        <f t="shared" si="212"/>
        <v>P0112</v>
      </c>
      <c r="B13624" s="254" t="s">
        <v>13985</v>
      </c>
    </row>
    <row r="13625" spans="1:2">
      <c r="A13625" t="str">
        <f t="shared" si="212"/>
        <v>P0113</v>
      </c>
      <c r="B13625" s="254" t="s">
        <v>13986</v>
      </c>
    </row>
    <row r="13626" spans="1:2">
      <c r="A13626" t="str">
        <f t="shared" si="212"/>
        <v>P0114</v>
      </c>
      <c r="B13626" s="254" t="s">
        <v>13987</v>
      </c>
    </row>
    <row r="13627" spans="1:2">
      <c r="A13627" t="str">
        <f t="shared" si="212"/>
        <v>P0115</v>
      </c>
      <c r="B13627" s="254" t="s">
        <v>13988</v>
      </c>
    </row>
    <row r="13628" spans="1:2">
      <c r="A13628" t="str">
        <f t="shared" si="212"/>
        <v>P0116</v>
      </c>
      <c r="B13628" s="254" t="s">
        <v>13989</v>
      </c>
    </row>
    <row r="13629" spans="1:2">
      <c r="A13629" t="str">
        <f t="shared" si="212"/>
        <v>P0117</v>
      </c>
      <c r="B13629" s="254" t="s">
        <v>13990</v>
      </c>
    </row>
    <row r="13630" spans="1:2">
      <c r="A13630" t="str">
        <f t="shared" si="212"/>
        <v>P0118</v>
      </c>
      <c r="B13630" s="254" t="s">
        <v>13991</v>
      </c>
    </row>
    <row r="13631" spans="1:2">
      <c r="A13631" t="str">
        <f t="shared" si="212"/>
        <v>P0119</v>
      </c>
      <c r="B13631" s="254" t="s">
        <v>13992</v>
      </c>
    </row>
    <row r="13632" spans="1:2">
      <c r="A13632" t="str">
        <f t="shared" si="212"/>
        <v>P0120</v>
      </c>
      <c r="B13632" s="254" t="s">
        <v>13993</v>
      </c>
    </row>
    <row r="13633" spans="1:2">
      <c r="A13633" t="str">
        <f t="shared" si="212"/>
        <v>P0121</v>
      </c>
      <c r="B13633" s="254" t="s">
        <v>13994</v>
      </c>
    </row>
    <row r="13634" spans="1:2">
      <c r="A13634" t="str">
        <f t="shared" si="212"/>
        <v>P0122</v>
      </c>
      <c r="B13634" s="254" t="s">
        <v>13995</v>
      </c>
    </row>
    <row r="13635" spans="1:2">
      <c r="A13635" t="str">
        <f t="shared" ref="A13635:A13698" si="213">LEFT(B13635,5)</f>
        <v>P0123</v>
      </c>
      <c r="B13635" s="254" t="s">
        <v>13996</v>
      </c>
    </row>
    <row r="13636" spans="1:2">
      <c r="A13636" t="str">
        <f t="shared" si="213"/>
        <v>P0124</v>
      </c>
      <c r="B13636" s="254" t="s">
        <v>13997</v>
      </c>
    </row>
    <row r="13637" spans="1:2">
      <c r="A13637" t="str">
        <f t="shared" si="213"/>
        <v>P0125</v>
      </c>
      <c r="B13637" s="254" t="s">
        <v>13998</v>
      </c>
    </row>
    <row r="13638" spans="1:2">
      <c r="A13638" t="str">
        <f t="shared" si="213"/>
        <v>P0126</v>
      </c>
      <c r="B13638" s="254" t="s">
        <v>13999</v>
      </c>
    </row>
    <row r="13639" spans="1:2">
      <c r="A13639" t="str">
        <f t="shared" si="213"/>
        <v>P0127</v>
      </c>
      <c r="B13639" s="254" t="s">
        <v>14000</v>
      </c>
    </row>
    <row r="13640" spans="1:2">
      <c r="A13640" t="str">
        <f t="shared" si="213"/>
        <v>P0128</v>
      </c>
      <c r="B13640" s="254" t="s">
        <v>14001</v>
      </c>
    </row>
    <row r="13641" spans="1:2">
      <c r="A13641" t="str">
        <f t="shared" si="213"/>
        <v>P0129</v>
      </c>
      <c r="B13641" s="254" t="s">
        <v>14002</v>
      </c>
    </row>
    <row r="13642" spans="1:2">
      <c r="A13642" t="str">
        <f t="shared" si="213"/>
        <v>P0130</v>
      </c>
      <c r="B13642" s="254" t="s">
        <v>14003</v>
      </c>
    </row>
    <row r="13643" spans="1:2">
      <c r="A13643" t="str">
        <f t="shared" si="213"/>
        <v>P0131</v>
      </c>
      <c r="B13643" s="254" t="s">
        <v>14004</v>
      </c>
    </row>
    <row r="13644" spans="1:2">
      <c r="A13644" t="str">
        <f t="shared" si="213"/>
        <v>P0132</v>
      </c>
      <c r="B13644" s="254" t="s">
        <v>14005</v>
      </c>
    </row>
    <row r="13645" spans="1:2">
      <c r="A13645" t="str">
        <f t="shared" si="213"/>
        <v>P0133</v>
      </c>
      <c r="B13645" s="254" t="s">
        <v>14006</v>
      </c>
    </row>
    <row r="13646" spans="1:2">
      <c r="A13646" t="str">
        <f t="shared" si="213"/>
        <v>P0134</v>
      </c>
      <c r="B13646" s="254" t="s">
        <v>14007</v>
      </c>
    </row>
    <row r="13647" spans="1:2">
      <c r="A13647" t="str">
        <f t="shared" si="213"/>
        <v>P0135</v>
      </c>
      <c r="B13647" s="254" t="s">
        <v>14008</v>
      </c>
    </row>
    <row r="13648" spans="1:2">
      <c r="A13648" t="str">
        <f t="shared" si="213"/>
        <v>P0136</v>
      </c>
      <c r="B13648" s="254" t="s">
        <v>14009</v>
      </c>
    </row>
    <row r="13649" spans="1:2">
      <c r="A13649" t="str">
        <f t="shared" si="213"/>
        <v>P0137</v>
      </c>
      <c r="B13649" s="254" t="s">
        <v>14010</v>
      </c>
    </row>
    <row r="13650" spans="1:2">
      <c r="A13650" t="str">
        <f t="shared" si="213"/>
        <v>P0138</v>
      </c>
      <c r="B13650" s="254" t="s">
        <v>14011</v>
      </c>
    </row>
    <row r="13651" spans="1:2">
      <c r="A13651" t="str">
        <f t="shared" si="213"/>
        <v>P0139</v>
      </c>
      <c r="B13651" s="254" t="s">
        <v>14012</v>
      </c>
    </row>
    <row r="13652" spans="1:2">
      <c r="A13652" t="str">
        <f t="shared" si="213"/>
        <v>P0140</v>
      </c>
      <c r="B13652" s="254" t="s">
        <v>14013</v>
      </c>
    </row>
    <row r="13653" spans="1:2">
      <c r="A13653" t="str">
        <f t="shared" si="213"/>
        <v>P0141</v>
      </c>
      <c r="B13653" s="254" t="s">
        <v>14014</v>
      </c>
    </row>
    <row r="13654" spans="1:2">
      <c r="A13654" t="str">
        <f t="shared" si="213"/>
        <v>P0142</v>
      </c>
      <c r="B13654" s="254" t="s">
        <v>14015</v>
      </c>
    </row>
    <row r="13655" spans="1:2">
      <c r="A13655" t="str">
        <f t="shared" si="213"/>
        <v>P0143</v>
      </c>
      <c r="B13655" s="254" t="s">
        <v>14016</v>
      </c>
    </row>
    <row r="13656" spans="1:2">
      <c r="A13656" t="str">
        <f t="shared" si="213"/>
        <v>P0144</v>
      </c>
      <c r="B13656" s="254" t="s">
        <v>14017</v>
      </c>
    </row>
    <row r="13657" spans="1:2">
      <c r="A13657" t="str">
        <f t="shared" si="213"/>
        <v>P0145</v>
      </c>
      <c r="B13657" s="254" t="s">
        <v>14018</v>
      </c>
    </row>
    <row r="13658" spans="1:2">
      <c r="A13658" t="str">
        <f t="shared" si="213"/>
        <v>P0146</v>
      </c>
      <c r="B13658" s="254" t="s">
        <v>14019</v>
      </c>
    </row>
    <row r="13659" spans="1:2">
      <c r="A13659" t="str">
        <f t="shared" si="213"/>
        <v>P0147</v>
      </c>
      <c r="B13659" s="254" t="s">
        <v>14020</v>
      </c>
    </row>
    <row r="13660" spans="1:2">
      <c r="A13660" t="str">
        <f t="shared" si="213"/>
        <v>P0148</v>
      </c>
      <c r="B13660" s="254" t="s">
        <v>14021</v>
      </c>
    </row>
    <row r="13661" spans="1:2">
      <c r="A13661" t="str">
        <f t="shared" si="213"/>
        <v>P0149</v>
      </c>
      <c r="B13661" s="254" t="s">
        <v>14022</v>
      </c>
    </row>
    <row r="13662" spans="1:2">
      <c r="A13662" t="str">
        <f t="shared" si="213"/>
        <v>P0150</v>
      </c>
      <c r="B13662" s="254" t="s">
        <v>14023</v>
      </c>
    </row>
    <row r="13663" spans="1:2">
      <c r="A13663" t="str">
        <f t="shared" si="213"/>
        <v>P0151</v>
      </c>
      <c r="B13663" s="254" t="s">
        <v>14024</v>
      </c>
    </row>
    <row r="13664" spans="1:2">
      <c r="A13664" t="str">
        <f t="shared" si="213"/>
        <v>P0152</v>
      </c>
      <c r="B13664" s="254" t="s">
        <v>14025</v>
      </c>
    </row>
    <row r="13665" spans="1:2">
      <c r="A13665" t="str">
        <f t="shared" si="213"/>
        <v>P0153</v>
      </c>
      <c r="B13665" s="254" t="s">
        <v>14026</v>
      </c>
    </row>
    <row r="13666" spans="1:2">
      <c r="A13666" t="str">
        <f t="shared" si="213"/>
        <v>P0154</v>
      </c>
      <c r="B13666" s="254" t="s">
        <v>14027</v>
      </c>
    </row>
    <row r="13667" spans="1:2">
      <c r="A13667" t="str">
        <f t="shared" si="213"/>
        <v>P0155</v>
      </c>
      <c r="B13667" s="254" t="s">
        <v>14028</v>
      </c>
    </row>
    <row r="13668" spans="1:2">
      <c r="A13668" t="str">
        <f t="shared" si="213"/>
        <v>P0156</v>
      </c>
      <c r="B13668" s="254" t="s">
        <v>14029</v>
      </c>
    </row>
    <row r="13669" spans="1:2">
      <c r="A13669" t="str">
        <f t="shared" si="213"/>
        <v>P0157</v>
      </c>
      <c r="B13669" s="254" t="s">
        <v>14030</v>
      </c>
    </row>
    <row r="13670" spans="1:2">
      <c r="A13670" t="str">
        <f t="shared" si="213"/>
        <v>P0158</v>
      </c>
      <c r="B13670" s="254" t="s">
        <v>14031</v>
      </c>
    </row>
    <row r="13671" spans="1:2">
      <c r="A13671" t="str">
        <f t="shared" si="213"/>
        <v>P0159</v>
      </c>
      <c r="B13671" s="254" t="s">
        <v>14032</v>
      </c>
    </row>
    <row r="13672" spans="1:2">
      <c r="A13672" t="str">
        <f t="shared" si="213"/>
        <v>P0160</v>
      </c>
      <c r="B13672" s="254" t="s">
        <v>14033</v>
      </c>
    </row>
    <row r="13673" spans="1:2">
      <c r="A13673" t="str">
        <f t="shared" si="213"/>
        <v>P0161</v>
      </c>
      <c r="B13673" s="254" t="s">
        <v>14034</v>
      </c>
    </row>
    <row r="13674" spans="1:2">
      <c r="A13674" t="str">
        <f t="shared" si="213"/>
        <v>P0162</v>
      </c>
      <c r="B13674" s="254" t="s">
        <v>14035</v>
      </c>
    </row>
    <row r="13675" spans="1:2">
      <c r="A13675" t="str">
        <f t="shared" si="213"/>
        <v>P0163</v>
      </c>
      <c r="B13675" s="254" t="s">
        <v>14036</v>
      </c>
    </row>
    <row r="13676" spans="1:2">
      <c r="A13676" t="str">
        <f t="shared" si="213"/>
        <v>P0164</v>
      </c>
      <c r="B13676" s="254" t="s">
        <v>14037</v>
      </c>
    </row>
    <row r="13677" spans="1:2">
      <c r="A13677" t="str">
        <f t="shared" si="213"/>
        <v>P0165</v>
      </c>
      <c r="B13677" s="254" t="s">
        <v>14038</v>
      </c>
    </row>
    <row r="13678" spans="1:2">
      <c r="A13678" t="str">
        <f t="shared" si="213"/>
        <v>P0166</v>
      </c>
      <c r="B13678" s="254" t="s">
        <v>14039</v>
      </c>
    </row>
    <row r="13679" spans="1:2">
      <c r="A13679" t="str">
        <f t="shared" si="213"/>
        <v>P0167</v>
      </c>
      <c r="B13679" s="254" t="s">
        <v>14040</v>
      </c>
    </row>
    <row r="13680" spans="1:2">
      <c r="A13680" t="str">
        <f t="shared" si="213"/>
        <v>P0168</v>
      </c>
      <c r="B13680" s="254" t="s">
        <v>14041</v>
      </c>
    </row>
    <row r="13681" spans="1:2">
      <c r="A13681" t="str">
        <f t="shared" si="213"/>
        <v>P0169</v>
      </c>
      <c r="B13681" s="254" t="s">
        <v>14042</v>
      </c>
    </row>
    <row r="13682" spans="1:2">
      <c r="A13682" t="str">
        <f t="shared" si="213"/>
        <v>P0170</v>
      </c>
      <c r="B13682" s="254" t="s">
        <v>14043</v>
      </c>
    </row>
    <row r="13683" spans="1:2">
      <c r="A13683" t="str">
        <f t="shared" si="213"/>
        <v>P0171</v>
      </c>
      <c r="B13683" s="254" t="s">
        <v>14044</v>
      </c>
    </row>
    <row r="13684" spans="1:2">
      <c r="A13684" t="str">
        <f t="shared" si="213"/>
        <v>P0172</v>
      </c>
      <c r="B13684" s="254" t="s">
        <v>14045</v>
      </c>
    </row>
    <row r="13685" spans="1:2">
      <c r="A13685" t="str">
        <f t="shared" si="213"/>
        <v>P0173</v>
      </c>
      <c r="B13685" s="254" t="s">
        <v>14046</v>
      </c>
    </row>
    <row r="13686" spans="1:2">
      <c r="A13686" t="str">
        <f t="shared" si="213"/>
        <v>P0174</v>
      </c>
      <c r="B13686" s="254" t="s">
        <v>14047</v>
      </c>
    </row>
    <row r="13687" spans="1:2">
      <c r="A13687" t="str">
        <f t="shared" si="213"/>
        <v>P0175</v>
      </c>
      <c r="B13687" s="254" t="s">
        <v>14048</v>
      </c>
    </row>
    <row r="13688" spans="1:2">
      <c r="A13688" t="str">
        <f t="shared" si="213"/>
        <v>P0176</v>
      </c>
      <c r="B13688" s="254" t="s">
        <v>14049</v>
      </c>
    </row>
    <row r="13689" spans="1:2">
      <c r="A13689" t="str">
        <f t="shared" si="213"/>
        <v>P0177</v>
      </c>
      <c r="B13689" s="254" t="s">
        <v>14050</v>
      </c>
    </row>
    <row r="13690" spans="1:2">
      <c r="A13690" t="str">
        <f t="shared" si="213"/>
        <v>P0178</v>
      </c>
      <c r="B13690" s="254" t="s">
        <v>14051</v>
      </c>
    </row>
    <row r="13691" spans="1:2">
      <c r="A13691" t="str">
        <f t="shared" si="213"/>
        <v>P0179</v>
      </c>
      <c r="B13691" s="254" t="s">
        <v>14052</v>
      </c>
    </row>
    <row r="13692" spans="1:2">
      <c r="A13692" t="str">
        <f t="shared" si="213"/>
        <v>P0180</v>
      </c>
      <c r="B13692" s="254" t="s">
        <v>14053</v>
      </c>
    </row>
    <row r="13693" spans="1:2">
      <c r="A13693" t="str">
        <f t="shared" si="213"/>
        <v>P0181</v>
      </c>
      <c r="B13693" s="254" t="s">
        <v>14054</v>
      </c>
    </row>
    <row r="13694" spans="1:2">
      <c r="A13694" t="str">
        <f t="shared" si="213"/>
        <v>P0182</v>
      </c>
      <c r="B13694" s="254" t="s">
        <v>14055</v>
      </c>
    </row>
    <row r="13695" spans="1:2">
      <c r="A13695" t="str">
        <f t="shared" si="213"/>
        <v>P0183</v>
      </c>
      <c r="B13695" s="254" t="s">
        <v>14056</v>
      </c>
    </row>
    <row r="13696" spans="1:2">
      <c r="A13696" t="str">
        <f t="shared" si="213"/>
        <v>P0184</v>
      </c>
      <c r="B13696" s="254" t="s">
        <v>14057</v>
      </c>
    </row>
    <row r="13697" spans="1:2">
      <c r="A13697" t="str">
        <f t="shared" si="213"/>
        <v>P0185</v>
      </c>
      <c r="B13697" s="254" t="s">
        <v>14058</v>
      </c>
    </row>
    <row r="13698" spans="1:2">
      <c r="A13698" t="str">
        <f t="shared" si="213"/>
        <v>P0186</v>
      </c>
      <c r="B13698" s="254" t="s">
        <v>14059</v>
      </c>
    </row>
    <row r="13699" spans="1:2">
      <c r="A13699" t="str">
        <f t="shared" ref="A13699:A13762" si="214">LEFT(B13699,5)</f>
        <v>P0187</v>
      </c>
      <c r="B13699" s="254" t="s">
        <v>14060</v>
      </c>
    </row>
    <row r="13700" spans="1:2">
      <c r="A13700" t="str">
        <f t="shared" si="214"/>
        <v>P0188</v>
      </c>
      <c r="B13700" s="254" t="s">
        <v>14061</v>
      </c>
    </row>
    <row r="13701" spans="1:2">
      <c r="A13701" t="str">
        <f t="shared" si="214"/>
        <v>P0189</v>
      </c>
      <c r="B13701" s="254" t="s">
        <v>14062</v>
      </c>
    </row>
    <row r="13702" spans="1:2">
      <c r="A13702" t="str">
        <f t="shared" si="214"/>
        <v>P0190</v>
      </c>
      <c r="B13702" s="254" t="s">
        <v>14063</v>
      </c>
    </row>
    <row r="13703" spans="1:2">
      <c r="A13703" t="str">
        <f t="shared" si="214"/>
        <v>P0191</v>
      </c>
      <c r="B13703" s="254" t="s">
        <v>14064</v>
      </c>
    </row>
    <row r="13704" spans="1:2">
      <c r="A13704" t="str">
        <f t="shared" si="214"/>
        <v>P0192</v>
      </c>
      <c r="B13704" s="254" t="s">
        <v>14065</v>
      </c>
    </row>
    <row r="13705" spans="1:2">
      <c r="A13705" t="str">
        <f t="shared" si="214"/>
        <v>P0193</v>
      </c>
      <c r="B13705" s="254" t="s">
        <v>14066</v>
      </c>
    </row>
    <row r="13706" spans="1:2">
      <c r="A13706" t="str">
        <f t="shared" si="214"/>
        <v>P0194</v>
      </c>
      <c r="B13706" s="254" t="s">
        <v>14067</v>
      </c>
    </row>
    <row r="13707" spans="1:2">
      <c r="A13707" t="str">
        <f t="shared" si="214"/>
        <v>P0195</v>
      </c>
      <c r="B13707" s="254" t="s">
        <v>14068</v>
      </c>
    </row>
    <row r="13708" spans="1:2">
      <c r="A13708" t="str">
        <f t="shared" si="214"/>
        <v>P0196</v>
      </c>
      <c r="B13708" s="254" t="s">
        <v>14069</v>
      </c>
    </row>
    <row r="13709" spans="1:2">
      <c r="A13709" t="str">
        <f t="shared" si="214"/>
        <v>P0197</v>
      </c>
      <c r="B13709" s="254" t="s">
        <v>14070</v>
      </c>
    </row>
    <row r="13710" spans="1:2">
      <c r="A13710" t="str">
        <f t="shared" si="214"/>
        <v>P0198</v>
      </c>
      <c r="B13710" s="254" t="s">
        <v>14071</v>
      </c>
    </row>
    <row r="13711" spans="1:2">
      <c r="A13711" t="str">
        <f t="shared" si="214"/>
        <v>P0199</v>
      </c>
      <c r="B13711" s="254" t="s">
        <v>14072</v>
      </c>
    </row>
    <row r="13712" spans="1:2">
      <c r="A13712" t="str">
        <f t="shared" si="214"/>
        <v>P0200</v>
      </c>
      <c r="B13712" s="254" t="s">
        <v>14073</v>
      </c>
    </row>
    <row r="13713" spans="1:2">
      <c r="A13713" t="str">
        <f t="shared" si="214"/>
        <v>P0201</v>
      </c>
      <c r="B13713" s="254" t="s">
        <v>14074</v>
      </c>
    </row>
    <row r="13714" spans="1:2">
      <c r="A13714" t="str">
        <f t="shared" si="214"/>
        <v>P0202</v>
      </c>
      <c r="B13714" s="254" t="s">
        <v>14075</v>
      </c>
    </row>
    <row r="13715" spans="1:2">
      <c r="A13715" t="str">
        <f t="shared" si="214"/>
        <v>P0203</v>
      </c>
      <c r="B13715" s="254" t="s">
        <v>14076</v>
      </c>
    </row>
    <row r="13716" spans="1:2">
      <c r="A13716" t="str">
        <f t="shared" si="214"/>
        <v>P0204</v>
      </c>
      <c r="B13716" s="254" t="s">
        <v>14077</v>
      </c>
    </row>
    <row r="13717" spans="1:2">
      <c r="A13717" t="str">
        <f t="shared" si="214"/>
        <v>P0205</v>
      </c>
      <c r="B13717" s="254" t="s">
        <v>14078</v>
      </c>
    </row>
    <row r="13718" spans="1:2">
      <c r="A13718" t="str">
        <f t="shared" si="214"/>
        <v>P0206</v>
      </c>
      <c r="B13718" s="254" t="s">
        <v>14079</v>
      </c>
    </row>
    <row r="13719" spans="1:2">
      <c r="A13719" t="str">
        <f t="shared" si="214"/>
        <v>P0207</v>
      </c>
      <c r="B13719" s="254" t="s">
        <v>14080</v>
      </c>
    </row>
    <row r="13720" spans="1:2">
      <c r="A13720" t="str">
        <f t="shared" si="214"/>
        <v>P0208</v>
      </c>
      <c r="B13720" s="254" t="s">
        <v>14081</v>
      </c>
    </row>
    <row r="13721" spans="1:2">
      <c r="A13721" t="str">
        <f t="shared" si="214"/>
        <v>P0209</v>
      </c>
      <c r="B13721" s="254" t="s">
        <v>14082</v>
      </c>
    </row>
    <row r="13722" spans="1:2">
      <c r="A13722" t="str">
        <f t="shared" si="214"/>
        <v>P0210</v>
      </c>
      <c r="B13722" s="254" t="s">
        <v>14083</v>
      </c>
    </row>
    <row r="13723" spans="1:2">
      <c r="A13723" t="str">
        <f t="shared" si="214"/>
        <v>P0211</v>
      </c>
      <c r="B13723" s="254" t="s">
        <v>14084</v>
      </c>
    </row>
    <row r="13724" spans="1:2">
      <c r="A13724" t="str">
        <f t="shared" si="214"/>
        <v>P0212</v>
      </c>
      <c r="B13724" s="254" t="s">
        <v>14085</v>
      </c>
    </row>
    <row r="13725" spans="1:2">
      <c r="A13725" t="str">
        <f t="shared" si="214"/>
        <v>P0213</v>
      </c>
      <c r="B13725" s="254" t="s">
        <v>14086</v>
      </c>
    </row>
    <row r="13726" spans="1:2">
      <c r="A13726" t="str">
        <f t="shared" si="214"/>
        <v>P0214</v>
      </c>
      <c r="B13726" s="254" t="s">
        <v>14087</v>
      </c>
    </row>
    <row r="13727" spans="1:2">
      <c r="A13727" t="str">
        <f t="shared" si="214"/>
        <v>P0215</v>
      </c>
      <c r="B13727" s="254" t="s">
        <v>14088</v>
      </c>
    </row>
    <row r="13728" spans="1:2">
      <c r="A13728" t="str">
        <f t="shared" si="214"/>
        <v>P0216</v>
      </c>
      <c r="B13728" s="254" t="s">
        <v>14089</v>
      </c>
    </row>
    <row r="13729" spans="1:2">
      <c r="A13729" t="str">
        <f t="shared" si="214"/>
        <v>P0217</v>
      </c>
      <c r="B13729" s="254" t="s">
        <v>14090</v>
      </c>
    </row>
    <row r="13730" spans="1:2">
      <c r="A13730" t="str">
        <f t="shared" si="214"/>
        <v>P0218</v>
      </c>
      <c r="B13730" s="254" t="s">
        <v>14091</v>
      </c>
    </row>
    <row r="13731" spans="1:2">
      <c r="A13731" t="str">
        <f t="shared" si="214"/>
        <v>P0219</v>
      </c>
      <c r="B13731" s="254" t="s">
        <v>14092</v>
      </c>
    </row>
    <row r="13732" spans="1:2">
      <c r="A13732" t="str">
        <f t="shared" si="214"/>
        <v>P0220</v>
      </c>
      <c r="B13732" s="254" t="s">
        <v>14093</v>
      </c>
    </row>
    <row r="13733" spans="1:2">
      <c r="A13733" t="str">
        <f t="shared" si="214"/>
        <v>P0221</v>
      </c>
      <c r="B13733" s="254" t="s">
        <v>14094</v>
      </c>
    </row>
    <row r="13734" spans="1:2">
      <c r="A13734" t="str">
        <f t="shared" si="214"/>
        <v>P0222</v>
      </c>
      <c r="B13734" s="254" t="s">
        <v>14095</v>
      </c>
    </row>
    <row r="13735" spans="1:2">
      <c r="A13735" t="str">
        <f t="shared" si="214"/>
        <v>P0223</v>
      </c>
      <c r="B13735" s="254" t="s">
        <v>14096</v>
      </c>
    </row>
    <row r="13736" spans="1:2">
      <c r="A13736" t="str">
        <f t="shared" si="214"/>
        <v>P0224</v>
      </c>
      <c r="B13736" s="254" t="s">
        <v>14097</v>
      </c>
    </row>
    <row r="13737" spans="1:2">
      <c r="A13737" t="str">
        <f t="shared" si="214"/>
        <v>P0225</v>
      </c>
      <c r="B13737" s="254" t="s">
        <v>14098</v>
      </c>
    </row>
    <row r="13738" spans="1:2">
      <c r="A13738" t="str">
        <f t="shared" si="214"/>
        <v>P0226</v>
      </c>
      <c r="B13738" s="254" t="s">
        <v>14099</v>
      </c>
    </row>
    <row r="13739" spans="1:2">
      <c r="A13739" t="str">
        <f t="shared" si="214"/>
        <v>P0227</v>
      </c>
      <c r="B13739" s="254" t="s">
        <v>14100</v>
      </c>
    </row>
    <row r="13740" spans="1:2">
      <c r="A13740" t="str">
        <f t="shared" si="214"/>
        <v>P0228</v>
      </c>
      <c r="B13740" s="254" t="s">
        <v>14101</v>
      </c>
    </row>
    <row r="13741" spans="1:2">
      <c r="A13741" t="str">
        <f t="shared" si="214"/>
        <v>P0229</v>
      </c>
      <c r="B13741" s="254" t="s">
        <v>14102</v>
      </c>
    </row>
    <row r="13742" spans="1:2">
      <c r="A13742" t="str">
        <f t="shared" si="214"/>
        <v>P0230</v>
      </c>
      <c r="B13742" s="254" t="s">
        <v>14103</v>
      </c>
    </row>
    <row r="13743" spans="1:2">
      <c r="A13743" t="str">
        <f t="shared" si="214"/>
        <v>P0231</v>
      </c>
      <c r="B13743" s="254" t="s">
        <v>14104</v>
      </c>
    </row>
    <row r="13744" spans="1:2">
      <c r="A13744" t="str">
        <f t="shared" si="214"/>
        <v>P0232</v>
      </c>
      <c r="B13744" s="254" t="s">
        <v>14105</v>
      </c>
    </row>
    <row r="13745" spans="1:2">
      <c r="A13745" t="str">
        <f t="shared" si="214"/>
        <v>P0233</v>
      </c>
      <c r="B13745" s="254" t="s">
        <v>14106</v>
      </c>
    </row>
    <row r="13746" spans="1:2">
      <c r="A13746" t="str">
        <f t="shared" si="214"/>
        <v>P0234</v>
      </c>
      <c r="B13746" s="254" t="s">
        <v>14107</v>
      </c>
    </row>
    <row r="13747" spans="1:2">
      <c r="A13747" t="str">
        <f t="shared" si="214"/>
        <v>P0235</v>
      </c>
      <c r="B13747" s="254" t="s">
        <v>14108</v>
      </c>
    </row>
    <row r="13748" spans="1:2">
      <c r="A13748" t="str">
        <f t="shared" si="214"/>
        <v>P0236</v>
      </c>
      <c r="B13748" s="254" t="s">
        <v>14109</v>
      </c>
    </row>
    <row r="13749" spans="1:2">
      <c r="A13749" t="str">
        <f t="shared" si="214"/>
        <v>P0237</v>
      </c>
      <c r="B13749" s="254" t="s">
        <v>14110</v>
      </c>
    </row>
    <row r="13750" spans="1:2">
      <c r="A13750" t="str">
        <f t="shared" si="214"/>
        <v>P0238</v>
      </c>
      <c r="B13750" s="254" t="s">
        <v>14111</v>
      </c>
    </row>
    <row r="13751" spans="1:2">
      <c r="A13751" t="str">
        <f t="shared" si="214"/>
        <v>P0239</v>
      </c>
      <c r="B13751" s="254" t="s">
        <v>14112</v>
      </c>
    </row>
    <row r="13752" spans="1:2">
      <c r="A13752" t="str">
        <f t="shared" si="214"/>
        <v>P0240</v>
      </c>
      <c r="B13752" s="254" t="s">
        <v>14113</v>
      </c>
    </row>
    <row r="13753" spans="1:2">
      <c r="A13753" t="str">
        <f t="shared" si="214"/>
        <v>P0241</v>
      </c>
      <c r="B13753" s="254" t="s">
        <v>14114</v>
      </c>
    </row>
    <row r="13754" spans="1:2">
      <c r="A13754" t="str">
        <f t="shared" si="214"/>
        <v>P0242</v>
      </c>
      <c r="B13754" s="254" t="s">
        <v>14115</v>
      </c>
    </row>
    <row r="13755" spans="1:2">
      <c r="A13755" t="str">
        <f t="shared" si="214"/>
        <v>P0243</v>
      </c>
      <c r="B13755" s="254" t="s">
        <v>14116</v>
      </c>
    </row>
    <row r="13756" spans="1:2">
      <c r="A13756" t="str">
        <f t="shared" si="214"/>
        <v>P0244</v>
      </c>
      <c r="B13756" s="254" t="s">
        <v>14117</v>
      </c>
    </row>
    <row r="13757" spans="1:2">
      <c r="A13757" t="str">
        <f t="shared" si="214"/>
        <v>P0245</v>
      </c>
      <c r="B13757" s="254" t="s">
        <v>14118</v>
      </c>
    </row>
    <row r="13758" spans="1:2">
      <c r="A13758" t="str">
        <f t="shared" si="214"/>
        <v>P0246</v>
      </c>
      <c r="B13758" s="254" t="s">
        <v>14119</v>
      </c>
    </row>
    <row r="13759" spans="1:2">
      <c r="A13759" t="str">
        <f t="shared" si="214"/>
        <v>P0247</v>
      </c>
      <c r="B13759" s="254" t="s">
        <v>14120</v>
      </c>
    </row>
    <row r="13760" spans="1:2">
      <c r="A13760" t="str">
        <f t="shared" si="214"/>
        <v>P0248</v>
      </c>
      <c r="B13760" s="254" t="s">
        <v>14121</v>
      </c>
    </row>
    <row r="13761" spans="1:2">
      <c r="A13761" t="str">
        <f t="shared" si="214"/>
        <v>P0249</v>
      </c>
      <c r="B13761" s="254" t="s">
        <v>14122</v>
      </c>
    </row>
    <row r="13762" spans="1:2">
      <c r="A13762" t="str">
        <f t="shared" si="214"/>
        <v>P0250</v>
      </c>
      <c r="B13762" s="254" t="s">
        <v>14123</v>
      </c>
    </row>
    <row r="13763" spans="1:2">
      <c r="A13763" t="str">
        <f t="shared" ref="A13763:A13826" si="215">LEFT(B13763,5)</f>
        <v>P0251</v>
      </c>
      <c r="B13763" s="254" t="s">
        <v>14124</v>
      </c>
    </row>
    <row r="13764" spans="1:2">
      <c r="A13764" t="str">
        <f t="shared" si="215"/>
        <v>P0252</v>
      </c>
      <c r="B13764" s="254" t="s">
        <v>14125</v>
      </c>
    </row>
    <row r="13765" spans="1:2">
      <c r="A13765" t="str">
        <f t="shared" si="215"/>
        <v>P0253</v>
      </c>
      <c r="B13765" s="254" t="s">
        <v>14126</v>
      </c>
    </row>
    <row r="13766" spans="1:2">
      <c r="A13766" t="str">
        <f t="shared" si="215"/>
        <v>P0254</v>
      </c>
      <c r="B13766" s="254" t="s">
        <v>14127</v>
      </c>
    </row>
    <row r="13767" spans="1:2">
      <c r="A13767" t="str">
        <f t="shared" si="215"/>
        <v>P0255</v>
      </c>
      <c r="B13767" s="254" t="s">
        <v>14128</v>
      </c>
    </row>
    <row r="13768" spans="1:2">
      <c r="A13768" t="str">
        <f t="shared" si="215"/>
        <v>P0256</v>
      </c>
      <c r="B13768" s="254" t="s">
        <v>14129</v>
      </c>
    </row>
    <row r="13769" spans="1:2">
      <c r="A13769" t="str">
        <f t="shared" si="215"/>
        <v>P0257</v>
      </c>
      <c r="B13769" s="254" t="s">
        <v>14130</v>
      </c>
    </row>
    <row r="13770" spans="1:2">
      <c r="A13770" t="str">
        <f t="shared" si="215"/>
        <v>P0258</v>
      </c>
      <c r="B13770" s="254" t="s">
        <v>14131</v>
      </c>
    </row>
    <row r="13771" spans="1:2">
      <c r="A13771" t="str">
        <f t="shared" si="215"/>
        <v>P0259</v>
      </c>
      <c r="B13771" s="254" t="s">
        <v>14132</v>
      </c>
    </row>
    <row r="13772" spans="1:2">
      <c r="A13772" t="str">
        <f t="shared" si="215"/>
        <v>P0260</v>
      </c>
      <c r="B13772" s="254" t="s">
        <v>14133</v>
      </c>
    </row>
    <row r="13773" spans="1:2">
      <c r="A13773" t="str">
        <f t="shared" si="215"/>
        <v>P0261</v>
      </c>
      <c r="B13773" s="254" t="s">
        <v>14134</v>
      </c>
    </row>
    <row r="13774" spans="1:2">
      <c r="A13774" t="str">
        <f t="shared" si="215"/>
        <v>P0262</v>
      </c>
      <c r="B13774" s="254" t="s">
        <v>14135</v>
      </c>
    </row>
    <row r="13775" spans="1:2">
      <c r="A13775" t="str">
        <f t="shared" si="215"/>
        <v>P0263</v>
      </c>
      <c r="B13775" s="254" t="s">
        <v>14136</v>
      </c>
    </row>
    <row r="13776" spans="1:2">
      <c r="A13776" t="str">
        <f t="shared" si="215"/>
        <v>P0264</v>
      </c>
      <c r="B13776" s="254" t="s">
        <v>14137</v>
      </c>
    </row>
    <row r="13777" spans="1:2">
      <c r="A13777" t="str">
        <f t="shared" si="215"/>
        <v>P0265</v>
      </c>
      <c r="B13777" s="254" t="s">
        <v>14138</v>
      </c>
    </row>
    <row r="13778" spans="1:2">
      <c r="A13778" t="str">
        <f t="shared" si="215"/>
        <v>P0266</v>
      </c>
      <c r="B13778" s="254" t="s">
        <v>14139</v>
      </c>
    </row>
    <row r="13779" spans="1:2">
      <c r="A13779" t="str">
        <f t="shared" si="215"/>
        <v>P0267</v>
      </c>
      <c r="B13779" s="254" t="s">
        <v>14140</v>
      </c>
    </row>
    <row r="13780" spans="1:2">
      <c r="A13780" t="str">
        <f t="shared" si="215"/>
        <v>P0268</v>
      </c>
      <c r="B13780" s="254" t="s">
        <v>14141</v>
      </c>
    </row>
    <row r="13781" spans="1:2">
      <c r="A13781" t="str">
        <f t="shared" si="215"/>
        <v>P0269</v>
      </c>
      <c r="B13781" s="254" t="s">
        <v>14142</v>
      </c>
    </row>
    <row r="13782" spans="1:2">
      <c r="A13782" t="str">
        <f t="shared" si="215"/>
        <v>P0270</v>
      </c>
      <c r="B13782" s="254" t="s">
        <v>14143</v>
      </c>
    </row>
    <row r="13783" spans="1:2">
      <c r="A13783" t="str">
        <f t="shared" si="215"/>
        <v>P0271</v>
      </c>
      <c r="B13783" s="254" t="s">
        <v>14144</v>
      </c>
    </row>
    <row r="13784" spans="1:2">
      <c r="A13784" t="str">
        <f t="shared" si="215"/>
        <v>P0272</v>
      </c>
      <c r="B13784" s="254" t="s">
        <v>14145</v>
      </c>
    </row>
    <row r="13785" spans="1:2">
      <c r="A13785" t="str">
        <f t="shared" si="215"/>
        <v>P0273</v>
      </c>
      <c r="B13785" s="254" t="s">
        <v>14146</v>
      </c>
    </row>
    <row r="13786" spans="1:2">
      <c r="A13786" t="str">
        <f t="shared" si="215"/>
        <v>P0274</v>
      </c>
      <c r="B13786" s="254" t="s">
        <v>14147</v>
      </c>
    </row>
    <row r="13787" spans="1:2">
      <c r="A13787" t="str">
        <f t="shared" si="215"/>
        <v>P0275</v>
      </c>
      <c r="B13787" s="254" t="s">
        <v>14148</v>
      </c>
    </row>
    <row r="13788" spans="1:2">
      <c r="A13788" t="str">
        <f t="shared" si="215"/>
        <v>P0276</v>
      </c>
      <c r="B13788" s="254" t="s">
        <v>14149</v>
      </c>
    </row>
    <row r="13789" spans="1:2">
      <c r="A13789" t="str">
        <f t="shared" si="215"/>
        <v>P0277</v>
      </c>
      <c r="B13789" s="254" t="s">
        <v>14150</v>
      </c>
    </row>
    <row r="13790" spans="1:2">
      <c r="A13790" t="str">
        <f t="shared" si="215"/>
        <v>P0278</v>
      </c>
      <c r="B13790" s="254" t="s">
        <v>14151</v>
      </c>
    </row>
    <row r="13791" spans="1:2">
      <c r="A13791" t="str">
        <f t="shared" si="215"/>
        <v>P0279</v>
      </c>
      <c r="B13791" s="254" t="s">
        <v>14152</v>
      </c>
    </row>
    <row r="13792" spans="1:2">
      <c r="A13792" t="str">
        <f t="shared" si="215"/>
        <v>P0280</v>
      </c>
      <c r="B13792" s="254" t="s">
        <v>14153</v>
      </c>
    </row>
    <row r="13793" spans="1:2">
      <c r="A13793" t="str">
        <f t="shared" si="215"/>
        <v>P0281</v>
      </c>
      <c r="B13793" s="254" t="s">
        <v>14154</v>
      </c>
    </row>
    <row r="13794" spans="1:2">
      <c r="A13794" t="str">
        <f t="shared" si="215"/>
        <v>P0282</v>
      </c>
      <c r="B13794" s="254" t="s">
        <v>14155</v>
      </c>
    </row>
    <row r="13795" spans="1:2">
      <c r="A13795" t="str">
        <f t="shared" si="215"/>
        <v>P0283</v>
      </c>
      <c r="B13795" s="254" t="s">
        <v>14156</v>
      </c>
    </row>
    <row r="13796" spans="1:2">
      <c r="A13796" t="str">
        <f t="shared" si="215"/>
        <v>P0284</v>
      </c>
      <c r="B13796" s="254" t="s">
        <v>14157</v>
      </c>
    </row>
    <row r="13797" spans="1:2">
      <c r="A13797" t="str">
        <f t="shared" si="215"/>
        <v>P0285</v>
      </c>
      <c r="B13797" s="254" t="s">
        <v>14158</v>
      </c>
    </row>
    <row r="13798" spans="1:2">
      <c r="A13798" t="str">
        <f t="shared" si="215"/>
        <v>P0286</v>
      </c>
      <c r="B13798" s="254" t="s">
        <v>14159</v>
      </c>
    </row>
    <row r="13799" spans="1:2">
      <c r="A13799" t="str">
        <f t="shared" si="215"/>
        <v>P0287</v>
      </c>
      <c r="B13799" s="254" t="s">
        <v>14160</v>
      </c>
    </row>
    <row r="13800" spans="1:2">
      <c r="A13800" t="str">
        <f t="shared" si="215"/>
        <v>P0288</v>
      </c>
      <c r="B13800" s="254" t="s">
        <v>14161</v>
      </c>
    </row>
    <row r="13801" spans="1:2">
      <c r="A13801" t="str">
        <f t="shared" si="215"/>
        <v>P0289</v>
      </c>
      <c r="B13801" s="254" t="s">
        <v>14162</v>
      </c>
    </row>
    <row r="13802" spans="1:2">
      <c r="A13802" t="str">
        <f t="shared" si="215"/>
        <v>P0290</v>
      </c>
      <c r="B13802" s="254" t="s">
        <v>14163</v>
      </c>
    </row>
    <row r="13803" spans="1:2">
      <c r="A13803" t="str">
        <f t="shared" si="215"/>
        <v>P0291</v>
      </c>
      <c r="B13803" s="254" t="s">
        <v>14164</v>
      </c>
    </row>
    <row r="13804" spans="1:2">
      <c r="A13804" t="str">
        <f t="shared" si="215"/>
        <v>P0292</v>
      </c>
      <c r="B13804" s="254" t="s">
        <v>14165</v>
      </c>
    </row>
    <row r="13805" spans="1:2">
      <c r="A13805" t="str">
        <f t="shared" si="215"/>
        <v>P0293</v>
      </c>
      <c r="B13805" s="254" t="s">
        <v>14166</v>
      </c>
    </row>
    <row r="13806" spans="1:2">
      <c r="A13806" t="str">
        <f t="shared" si="215"/>
        <v>P0294</v>
      </c>
      <c r="B13806" s="254" t="s">
        <v>14167</v>
      </c>
    </row>
    <row r="13807" spans="1:2">
      <c r="A13807" t="str">
        <f t="shared" si="215"/>
        <v>P0295</v>
      </c>
      <c r="B13807" s="254" t="s">
        <v>14168</v>
      </c>
    </row>
    <row r="13808" spans="1:2">
      <c r="A13808" t="str">
        <f t="shared" si="215"/>
        <v>P0296</v>
      </c>
      <c r="B13808" s="254" t="s">
        <v>14169</v>
      </c>
    </row>
    <row r="13809" spans="1:2">
      <c r="A13809" t="str">
        <f t="shared" si="215"/>
        <v>P0297</v>
      </c>
      <c r="B13809" s="254" t="s">
        <v>14170</v>
      </c>
    </row>
    <row r="13810" spans="1:2">
      <c r="A13810" t="str">
        <f t="shared" si="215"/>
        <v>P0298</v>
      </c>
      <c r="B13810" s="254" t="s">
        <v>14171</v>
      </c>
    </row>
    <row r="13811" spans="1:2">
      <c r="A13811" t="str">
        <f t="shared" si="215"/>
        <v>P0299</v>
      </c>
      <c r="B13811" s="254" t="s">
        <v>14172</v>
      </c>
    </row>
    <row r="13812" spans="1:2">
      <c r="A13812" t="str">
        <f t="shared" si="215"/>
        <v>P0300</v>
      </c>
      <c r="B13812" s="254" t="s">
        <v>14173</v>
      </c>
    </row>
    <row r="13813" spans="1:2">
      <c r="A13813" t="str">
        <f t="shared" si="215"/>
        <v>P0301</v>
      </c>
      <c r="B13813" s="254" t="s">
        <v>14174</v>
      </c>
    </row>
    <row r="13814" spans="1:2">
      <c r="A13814" t="str">
        <f t="shared" si="215"/>
        <v>P0302</v>
      </c>
      <c r="B13814" s="254" t="s">
        <v>14175</v>
      </c>
    </row>
    <row r="13815" spans="1:2">
      <c r="A13815" t="str">
        <f t="shared" si="215"/>
        <v>P0303</v>
      </c>
      <c r="B13815" s="254" t="s">
        <v>14176</v>
      </c>
    </row>
    <row r="13816" spans="1:2">
      <c r="A13816" t="str">
        <f t="shared" si="215"/>
        <v>P0304</v>
      </c>
      <c r="B13816" s="254" t="s">
        <v>14177</v>
      </c>
    </row>
    <row r="13817" spans="1:2">
      <c r="A13817" t="str">
        <f t="shared" si="215"/>
        <v>P0305</v>
      </c>
      <c r="B13817" s="254" t="s">
        <v>14178</v>
      </c>
    </row>
    <row r="13818" spans="1:2">
      <c r="A13818" t="str">
        <f t="shared" si="215"/>
        <v>P0306</v>
      </c>
      <c r="B13818" s="254" t="s">
        <v>14179</v>
      </c>
    </row>
    <row r="13819" spans="1:2">
      <c r="A13819" t="str">
        <f t="shared" si="215"/>
        <v>P0307</v>
      </c>
      <c r="B13819" s="254" t="s">
        <v>14180</v>
      </c>
    </row>
    <row r="13820" spans="1:2">
      <c r="A13820" t="str">
        <f t="shared" si="215"/>
        <v>P0308</v>
      </c>
      <c r="B13820" s="254" t="s">
        <v>14181</v>
      </c>
    </row>
    <row r="13821" spans="1:2">
      <c r="A13821" t="str">
        <f t="shared" si="215"/>
        <v>P0309</v>
      </c>
      <c r="B13821" s="254" t="s">
        <v>14182</v>
      </c>
    </row>
    <row r="13822" spans="1:2">
      <c r="A13822" t="str">
        <f t="shared" si="215"/>
        <v>P0310</v>
      </c>
      <c r="B13822" s="254" t="s">
        <v>14183</v>
      </c>
    </row>
    <row r="13823" spans="1:2">
      <c r="A13823" t="str">
        <f t="shared" si="215"/>
        <v>P0311</v>
      </c>
      <c r="B13823" s="254" t="s">
        <v>14184</v>
      </c>
    </row>
    <row r="13824" spans="1:2">
      <c r="A13824" t="str">
        <f t="shared" si="215"/>
        <v>P0312</v>
      </c>
      <c r="B13824" s="254" t="s">
        <v>14185</v>
      </c>
    </row>
    <row r="13825" spans="1:2">
      <c r="A13825" t="str">
        <f t="shared" si="215"/>
        <v>P0313</v>
      </c>
      <c r="B13825" s="254" t="s">
        <v>14186</v>
      </c>
    </row>
    <row r="13826" spans="1:2">
      <c r="A13826" t="str">
        <f t="shared" si="215"/>
        <v>P0314</v>
      </c>
      <c r="B13826" s="254" t="s">
        <v>14187</v>
      </c>
    </row>
    <row r="13827" spans="1:2">
      <c r="A13827" t="str">
        <f t="shared" ref="A13827:A13890" si="216">LEFT(B13827,5)</f>
        <v>P0315</v>
      </c>
      <c r="B13827" s="254" t="s">
        <v>14188</v>
      </c>
    </row>
    <row r="13828" spans="1:2">
      <c r="A13828" t="str">
        <f t="shared" si="216"/>
        <v>P0316</v>
      </c>
      <c r="B13828" s="254" t="s">
        <v>14189</v>
      </c>
    </row>
    <row r="13829" spans="1:2">
      <c r="A13829" t="str">
        <f t="shared" si="216"/>
        <v>P0317</v>
      </c>
      <c r="B13829" s="254" t="s">
        <v>14190</v>
      </c>
    </row>
    <row r="13830" spans="1:2">
      <c r="A13830" t="str">
        <f t="shared" si="216"/>
        <v>P0318</v>
      </c>
      <c r="B13830" s="254" t="s">
        <v>14191</v>
      </c>
    </row>
    <row r="13831" spans="1:2">
      <c r="A13831" t="str">
        <f t="shared" si="216"/>
        <v>P0319</v>
      </c>
      <c r="B13831" s="254" t="s">
        <v>14192</v>
      </c>
    </row>
    <row r="13832" spans="1:2">
      <c r="A13832" t="str">
        <f t="shared" si="216"/>
        <v>P0320</v>
      </c>
      <c r="B13832" s="254" t="s">
        <v>14193</v>
      </c>
    </row>
    <row r="13833" spans="1:2">
      <c r="A13833" t="str">
        <f t="shared" si="216"/>
        <v>P0321</v>
      </c>
      <c r="B13833" s="254" t="s">
        <v>14194</v>
      </c>
    </row>
    <row r="13834" spans="1:2">
      <c r="A13834" t="str">
        <f t="shared" si="216"/>
        <v>P0322</v>
      </c>
      <c r="B13834" s="254" t="s">
        <v>14195</v>
      </c>
    </row>
    <row r="13835" spans="1:2">
      <c r="A13835" t="str">
        <f t="shared" si="216"/>
        <v>P0323</v>
      </c>
      <c r="B13835" s="254" t="s">
        <v>14196</v>
      </c>
    </row>
    <row r="13836" spans="1:2">
      <c r="A13836" t="str">
        <f t="shared" si="216"/>
        <v>P0324</v>
      </c>
      <c r="B13836" s="254" t="s">
        <v>14197</v>
      </c>
    </row>
    <row r="13837" spans="1:2">
      <c r="A13837" t="str">
        <f t="shared" si="216"/>
        <v>P0325</v>
      </c>
      <c r="B13837" s="254" t="s">
        <v>14198</v>
      </c>
    </row>
    <row r="13838" spans="1:2">
      <c r="A13838" t="str">
        <f t="shared" si="216"/>
        <v>P0326</v>
      </c>
      <c r="B13838" s="254" t="s">
        <v>14199</v>
      </c>
    </row>
    <row r="13839" spans="1:2">
      <c r="A13839" t="str">
        <f t="shared" si="216"/>
        <v>P0327</v>
      </c>
      <c r="B13839" s="254" t="s">
        <v>14200</v>
      </c>
    </row>
    <row r="13840" spans="1:2">
      <c r="A13840" t="str">
        <f t="shared" si="216"/>
        <v>P0328</v>
      </c>
      <c r="B13840" s="254" t="s">
        <v>14201</v>
      </c>
    </row>
    <row r="13841" spans="1:2">
      <c r="A13841" t="str">
        <f t="shared" si="216"/>
        <v>P0329</v>
      </c>
      <c r="B13841" s="254" t="s">
        <v>14202</v>
      </c>
    </row>
    <row r="13842" spans="1:2">
      <c r="A13842" t="str">
        <f t="shared" si="216"/>
        <v>P0330</v>
      </c>
      <c r="B13842" s="254" t="s">
        <v>14203</v>
      </c>
    </row>
    <row r="13843" spans="1:2">
      <c r="A13843" t="str">
        <f t="shared" si="216"/>
        <v>P0331</v>
      </c>
      <c r="B13843" s="254" t="s">
        <v>14204</v>
      </c>
    </row>
    <row r="13844" spans="1:2">
      <c r="A13844" t="str">
        <f t="shared" si="216"/>
        <v>P0332</v>
      </c>
      <c r="B13844" s="254" t="s">
        <v>14205</v>
      </c>
    </row>
    <row r="13845" spans="1:2">
      <c r="A13845" t="str">
        <f t="shared" si="216"/>
        <v>P0333</v>
      </c>
      <c r="B13845" s="254" t="s">
        <v>14206</v>
      </c>
    </row>
    <row r="13846" spans="1:2">
      <c r="A13846" t="str">
        <f t="shared" si="216"/>
        <v>P0334</v>
      </c>
      <c r="B13846" s="254" t="s">
        <v>14207</v>
      </c>
    </row>
    <row r="13847" spans="1:2">
      <c r="A13847" t="str">
        <f t="shared" si="216"/>
        <v>P0335</v>
      </c>
      <c r="B13847" s="254" t="s">
        <v>14208</v>
      </c>
    </row>
    <row r="13848" spans="1:2">
      <c r="A13848" t="str">
        <f t="shared" si="216"/>
        <v>P0336</v>
      </c>
      <c r="B13848" s="254" t="s">
        <v>14209</v>
      </c>
    </row>
    <row r="13849" spans="1:2">
      <c r="A13849" t="str">
        <f t="shared" si="216"/>
        <v>P0337</v>
      </c>
      <c r="B13849" s="254" t="s">
        <v>14210</v>
      </c>
    </row>
    <row r="13850" spans="1:2">
      <c r="A13850" t="str">
        <f t="shared" si="216"/>
        <v>P0338</v>
      </c>
      <c r="B13850" s="254" t="s">
        <v>14211</v>
      </c>
    </row>
    <row r="13851" spans="1:2">
      <c r="A13851" t="str">
        <f t="shared" si="216"/>
        <v>P0339</v>
      </c>
      <c r="B13851" s="254" t="s">
        <v>14212</v>
      </c>
    </row>
    <row r="13852" spans="1:2">
      <c r="A13852" t="str">
        <f t="shared" si="216"/>
        <v>P0340</v>
      </c>
      <c r="B13852" s="254" t="s">
        <v>14213</v>
      </c>
    </row>
    <row r="13853" spans="1:2">
      <c r="A13853" t="str">
        <f t="shared" si="216"/>
        <v>P0341</v>
      </c>
      <c r="B13853" s="254" t="s">
        <v>14214</v>
      </c>
    </row>
    <row r="13854" spans="1:2">
      <c r="A13854" t="str">
        <f t="shared" si="216"/>
        <v>P0342</v>
      </c>
      <c r="B13854" s="254" t="s">
        <v>14215</v>
      </c>
    </row>
    <row r="13855" spans="1:2">
      <c r="A13855" t="str">
        <f t="shared" si="216"/>
        <v>P0343</v>
      </c>
      <c r="B13855" s="254" t="s">
        <v>14216</v>
      </c>
    </row>
    <row r="13856" spans="1:2">
      <c r="A13856" t="str">
        <f t="shared" si="216"/>
        <v>P0344</v>
      </c>
      <c r="B13856" s="254" t="s">
        <v>14217</v>
      </c>
    </row>
    <row r="13857" spans="1:2">
      <c r="A13857" t="str">
        <f t="shared" si="216"/>
        <v>P0345</v>
      </c>
      <c r="B13857" s="254" t="s">
        <v>14218</v>
      </c>
    </row>
    <row r="13858" spans="1:2">
      <c r="A13858" t="str">
        <f t="shared" si="216"/>
        <v>P0346</v>
      </c>
      <c r="B13858" s="254" t="s">
        <v>14219</v>
      </c>
    </row>
    <row r="13859" spans="1:2">
      <c r="A13859" t="str">
        <f t="shared" si="216"/>
        <v>P0347</v>
      </c>
      <c r="B13859" s="254" t="s">
        <v>14220</v>
      </c>
    </row>
    <row r="13860" spans="1:2">
      <c r="A13860" t="str">
        <f t="shared" si="216"/>
        <v>P0348</v>
      </c>
      <c r="B13860" s="254" t="s">
        <v>14221</v>
      </c>
    </row>
    <row r="13861" spans="1:2">
      <c r="A13861" t="str">
        <f t="shared" si="216"/>
        <v>P0349</v>
      </c>
      <c r="B13861" s="254" t="s">
        <v>14222</v>
      </c>
    </row>
    <row r="13862" spans="1:2">
      <c r="A13862" t="str">
        <f t="shared" si="216"/>
        <v>P0350</v>
      </c>
      <c r="B13862" s="254" t="s">
        <v>14223</v>
      </c>
    </row>
    <row r="13863" spans="1:2">
      <c r="A13863" t="str">
        <f t="shared" si="216"/>
        <v>P0351</v>
      </c>
      <c r="B13863" s="254" t="s">
        <v>14224</v>
      </c>
    </row>
    <row r="13864" spans="1:2">
      <c r="A13864" t="str">
        <f t="shared" si="216"/>
        <v>P0352</v>
      </c>
      <c r="B13864" s="254" t="s">
        <v>14225</v>
      </c>
    </row>
    <row r="13865" spans="1:2">
      <c r="A13865" t="str">
        <f t="shared" si="216"/>
        <v>P0353</v>
      </c>
      <c r="B13865" s="254" t="s">
        <v>14226</v>
      </c>
    </row>
    <row r="13866" spans="1:2">
      <c r="A13866" t="str">
        <f t="shared" si="216"/>
        <v>P0354</v>
      </c>
      <c r="B13866" s="254" t="s">
        <v>14227</v>
      </c>
    </row>
    <row r="13867" spans="1:2">
      <c r="A13867" t="str">
        <f t="shared" si="216"/>
        <v>P0355</v>
      </c>
      <c r="B13867" s="254" t="s">
        <v>14228</v>
      </c>
    </row>
    <row r="13868" spans="1:2">
      <c r="A13868" t="str">
        <f t="shared" si="216"/>
        <v>P0356</v>
      </c>
      <c r="B13868" s="254" t="s">
        <v>14229</v>
      </c>
    </row>
    <row r="13869" spans="1:2">
      <c r="A13869" t="str">
        <f t="shared" si="216"/>
        <v>P0357</v>
      </c>
      <c r="B13869" s="254" t="s">
        <v>14230</v>
      </c>
    </row>
    <row r="13870" spans="1:2">
      <c r="A13870" t="str">
        <f t="shared" si="216"/>
        <v>P0358</v>
      </c>
      <c r="B13870" s="254" t="s">
        <v>14231</v>
      </c>
    </row>
    <row r="13871" spans="1:2">
      <c r="A13871" t="str">
        <f t="shared" si="216"/>
        <v>P0359</v>
      </c>
      <c r="B13871" s="254" t="s">
        <v>14232</v>
      </c>
    </row>
    <row r="13872" spans="1:2">
      <c r="A13872" t="str">
        <f t="shared" si="216"/>
        <v>P0360</v>
      </c>
      <c r="B13872" s="254" t="s">
        <v>14233</v>
      </c>
    </row>
    <row r="13873" spans="1:2">
      <c r="A13873" t="str">
        <f t="shared" si="216"/>
        <v>P0361</v>
      </c>
      <c r="B13873" s="254" t="s">
        <v>14234</v>
      </c>
    </row>
    <row r="13874" spans="1:2">
      <c r="A13874" t="str">
        <f t="shared" si="216"/>
        <v>P0362</v>
      </c>
      <c r="B13874" s="254" t="s">
        <v>14235</v>
      </c>
    </row>
    <row r="13875" spans="1:2">
      <c r="A13875" t="str">
        <f t="shared" si="216"/>
        <v>P0363</v>
      </c>
      <c r="B13875" s="254" t="s">
        <v>14236</v>
      </c>
    </row>
    <row r="13876" spans="1:2">
      <c r="A13876" t="str">
        <f t="shared" si="216"/>
        <v>P0364</v>
      </c>
      <c r="B13876" s="254" t="s">
        <v>14237</v>
      </c>
    </row>
    <row r="13877" spans="1:2">
      <c r="A13877" t="str">
        <f t="shared" si="216"/>
        <v>P0365</v>
      </c>
      <c r="B13877" s="254" t="s">
        <v>14238</v>
      </c>
    </row>
    <row r="13878" spans="1:2">
      <c r="A13878" t="str">
        <f t="shared" si="216"/>
        <v>P0366</v>
      </c>
      <c r="B13878" s="254" t="s">
        <v>14239</v>
      </c>
    </row>
    <row r="13879" spans="1:2">
      <c r="A13879" t="str">
        <f t="shared" si="216"/>
        <v>P0367</v>
      </c>
      <c r="B13879" s="254" t="s">
        <v>14240</v>
      </c>
    </row>
    <row r="13880" spans="1:2">
      <c r="A13880" t="str">
        <f t="shared" si="216"/>
        <v>P0368</v>
      </c>
      <c r="B13880" s="254" t="s">
        <v>14241</v>
      </c>
    </row>
    <row r="13881" spans="1:2">
      <c r="A13881" t="str">
        <f t="shared" si="216"/>
        <v>P0369</v>
      </c>
      <c r="B13881" s="254" t="s">
        <v>14242</v>
      </c>
    </row>
    <row r="13882" spans="1:2">
      <c r="A13882" t="str">
        <f t="shared" si="216"/>
        <v>P0370</v>
      </c>
      <c r="B13882" s="254" t="s">
        <v>14243</v>
      </c>
    </row>
    <row r="13883" spans="1:2">
      <c r="A13883" t="str">
        <f t="shared" si="216"/>
        <v>P0371</v>
      </c>
      <c r="B13883" s="254" t="s">
        <v>14244</v>
      </c>
    </row>
    <row r="13884" spans="1:2">
      <c r="A13884" t="str">
        <f t="shared" si="216"/>
        <v>P0372</v>
      </c>
      <c r="B13884" s="254" t="s">
        <v>14245</v>
      </c>
    </row>
    <row r="13885" spans="1:2">
      <c r="A13885" t="str">
        <f t="shared" si="216"/>
        <v>P0373</v>
      </c>
      <c r="B13885" s="254" t="s">
        <v>14246</v>
      </c>
    </row>
    <row r="13886" spans="1:2">
      <c r="A13886" t="str">
        <f t="shared" si="216"/>
        <v>P0374</v>
      </c>
      <c r="B13886" s="254" t="s">
        <v>14247</v>
      </c>
    </row>
    <row r="13887" spans="1:2">
      <c r="A13887" t="str">
        <f t="shared" si="216"/>
        <v>P0375</v>
      </c>
      <c r="B13887" s="254" t="s">
        <v>14248</v>
      </c>
    </row>
    <row r="13888" spans="1:2">
      <c r="A13888" t="str">
        <f t="shared" si="216"/>
        <v>P0376</v>
      </c>
      <c r="B13888" s="254" t="s">
        <v>14249</v>
      </c>
    </row>
    <row r="13889" spans="1:2">
      <c r="A13889" t="str">
        <f t="shared" si="216"/>
        <v>P0377</v>
      </c>
      <c r="B13889" s="254" t="s">
        <v>14250</v>
      </c>
    </row>
    <row r="13890" spans="1:2">
      <c r="A13890" t="str">
        <f t="shared" si="216"/>
        <v>P0378</v>
      </c>
      <c r="B13890" s="254" t="s">
        <v>14251</v>
      </c>
    </row>
    <row r="13891" spans="1:2">
      <c r="A13891" t="str">
        <f t="shared" ref="A13891:A13954" si="217">LEFT(B13891,5)</f>
        <v>P0379</v>
      </c>
      <c r="B13891" s="254" t="s">
        <v>14252</v>
      </c>
    </row>
    <row r="13892" spans="1:2">
      <c r="A13892" t="str">
        <f t="shared" si="217"/>
        <v>P0380</v>
      </c>
      <c r="B13892" s="254" t="s">
        <v>14253</v>
      </c>
    </row>
    <row r="13893" spans="1:2">
      <c r="A13893" t="str">
        <f t="shared" si="217"/>
        <v>P0381</v>
      </c>
      <c r="B13893" s="254" t="s">
        <v>14254</v>
      </c>
    </row>
    <row r="13894" spans="1:2">
      <c r="A13894" t="str">
        <f t="shared" si="217"/>
        <v>P0382</v>
      </c>
      <c r="B13894" s="254" t="s">
        <v>14255</v>
      </c>
    </row>
    <row r="13895" spans="1:2">
      <c r="A13895" t="str">
        <f t="shared" si="217"/>
        <v>P0383</v>
      </c>
      <c r="B13895" s="254" t="s">
        <v>14256</v>
      </c>
    </row>
    <row r="13896" spans="1:2">
      <c r="A13896" t="str">
        <f t="shared" si="217"/>
        <v>P0384</v>
      </c>
      <c r="B13896" s="254" t="s">
        <v>14257</v>
      </c>
    </row>
    <row r="13897" spans="1:2">
      <c r="A13897" t="str">
        <f t="shared" si="217"/>
        <v>P0385</v>
      </c>
      <c r="B13897" s="254" t="s">
        <v>14258</v>
      </c>
    </row>
    <row r="13898" spans="1:2">
      <c r="A13898" t="str">
        <f t="shared" si="217"/>
        <v>P0386</v>
      </c>
      <c r="B13898" s="254" t="s">
        <v>14259</v>
      </c>
    </row>
    <row r="13899" spans="1:2">
      <c r="A13899" t="str">
        <f t="shared" si="217"/>
        <v>P0387</v>
      </c>
      <c r="B13899" s="254" t="s">
        <v>14260</v>
      </c>
    </row>
    <row r="13900" spans="1:2">
      <c r="A13900" t="str">
        <f t="shared" si="217"/>
        <v>P0388</v>
      </c>
      <c r="B13900" s="254" t="s">
        <v>14261</v>
      </c>
    </row>
    <row r="13901" spans="1:2">
      <c r="A13901" t="str">
        <f t="shared" si="217"/>
        <v>P0389</v>
      </c>
      <c r="B13901" s="254" t="s">
        <v>14262</v>
      </c>
    </row>
    <row r="13902" spans="1:2">
      <c r="A13902" t="str">
        <f t="shared" si="217"/>
        <v>P0390</v>
      </c>
      <c r="B13902" s="254" t="s">
        <v>14263</v>
      </c>
    </row>
    <row r="13903" spans="1:2">
      <c r="A13903" t="str">
        <f t="shared" si="217"/>
        <v>P0391</v>
      </c>
      <c r="B13903" s="254" t="s">
        <v>14264</v>
      </c>
    </row>
    <row r="13904" spans="1:2">
      <c r="A13904" t="str">
        <f t="shared" si="217"/>
        <v>P0392</v>
      </c>
      <c r="B13904" s="254" t="s">
        <v>14265</v>
      </c>
    </row>
    <row r="13905" spans="1:2">
      <c r="A13905" t="str">
        <f t="shared" si="217"/>
        <v>P0393</v>
      </c>
      <c r="B13905" s="254" t="s">
        <v>14266</v>
      </c>
    </row>
    <row r="13906" spans="1:2">
      <c r="A13906" t="str">
        <f t="shared" si="217"/>
        <v>P0394</v>
      </c>
      <c r="B13906" s="254" t="s">
        <v>14267</v>
      </c>
    </row>
    <row r="13907" spans="1:2">
      <c r="A13907" t="str">
        <f t="shared" si="217"/>
        <v>P0395</v>
      </c>
      <c r="B13907" s="254" t="s">
        <v>14268</v>
      </c>
    </row>
    <row r="13908" spans="1:2">
      <c r="A13908" t="str">
        <f t="shared" si="217"/>
        <v>P0396</v>
      </c>
      <c r="B13908" s="254" t="s">
        <v>14269</v>
      </c>
    </row>
    <row r="13909" spans="1:2">
      <c r="A13909" t="str">
        <f t="shared" si="217"/>
        <v>P0397</v>
      </c>
      <c r="B13909" s="254" t="s">
        <v>14270</v>
      </c>
    </row>
    <row r="13910" spans="1:2">
      <c r="A13910" t="str">
        <f t="shared" si="217"/>
        <v>P0398</v>
      </c>
      <c r="B13910" s="254" t="s">
        <v>14271</v>
      </c>
    </row>
    <row r="13911" spans="1:2">
      <c r="A13911" t="str">
        <f t="shared" si="217"/>
        <v>P0399</v>
      </c>
      <c r="B13911" s="254" t="s">
        <v>14272</v>
      </c>
    </row>
    <row r="13912" spans="1:2">
      <c r="A13912" t="str">
        <f t="shared" si="217"/>
        <v>P0400</v>
      </c>
      <c r="B13912" s="254" t="s">
        <v>14273</v>
      </c>
    </row>
    <row r="13913" spans="1:2">
      <c r="A13913" t="str">
        <f t="shared" si="217"/>
        <v>P0401</v>
      </c>
      <c r="B13913" s="254" t="s">
        <v>14274</v>
      </c>
    </row>
    <row r="13914" spans="1:2">
      <c r="A13914" t="str">
        <f t="shared" si="217"/>
        <v>P0402</v>
      </c>
      <c r="B13914" s="254" t="s">
        <v>14275</v>
      </c>
    </row>
    <row r="13915" spans="1:2">
      <c r="A13915" t="str">
        <f t="shared" si="217"/>
        <v>P0403</v>
      </c>
      <c r="B13915" s="254" t="s">
        <v>14276</v>
      </c>
    </row>
    <row r="13916" spans="1:2">
      <c r="A13916" t="str">
        <f t="shared" si="217"/>
        <v>P0404</v>
      </c>
      <c r="B13916" s="254" t="s">
        <v>14277</v>
      </c>
    </row>
    <row r="13917" spans="1:2">
      <c r="A13917" t="str">
        <f t="shared" si="217"/>
        <v>P0405</v>
      </c>
      <c r="B13917" s="254" t="s">
        <v>14278</v>
      </c>
    </row>
    <row r="13918" spans="1:2">
      <c r="A13918" t="str">
        <f t="shared" si="217"/>
        <v>P0406</v>
      </c>
      <c r="B13918" s="254" t="s">
        <v>14279</v>
      </c>
    </row>
    <row r="13919" spans="1:2">
      <c r="A13919" t="str">
        <f t="shared" si="217"/>
        <v>P0407</v>
      </c>
      <c r="B13919" s="254" t="s">
        <v>14280</v>
      </c>
    </row>
    <row r="13920" spans="1:2">
      <c r="A13920" t="str">
        <f t="shared" si="217"/>
        <v>P0408</v>
      </c>
      <c r="B13920" s="254" t="s">
        <v>14281</v>
      </c>
    </row>
    <row r="13921" spans="1:2">
      <c r="A13921" t="str">
        <f t="shared" si="217"/>
        <v>P0409</v>
      </c>
      <c r="B13921" s="254" t="s">
        <v>14282</v>
      </c>
    </row>
    <row r="13922" spans="1:2">
      <c r="A13922" t="str">
        <f t="shared" si="217"/>
        <v>P0410</v>
      </c>
      <c r="B13922" s="254" t="s">
        <v>14283</v>
      </c>
    </row>
    <row r="13923" spans="1:2">
      <c r="A13923" t="str">
        <f t="shared" si="217"/>
        <v>P0411</v>
      </c>
      <c r="B13923" s="254" t="s">
        <v>14284</v>
      </c>
    </row>
    <row r="13924" spans="1:2">
      <c r="A13924" t="str">
        <f t="shared" si="217"/>
        <v>P0412</v>
      </c>
      <c r="B13924" s="254" t="s">
        <v>14285</v>
      </c>
    </row>
    <row r="13925" spans="1:2">
      <c r="A13925" t="str">
        <f t="shared" si="217"/>
        <v>P0413</v>
      </c>
      <c r="B13925" s="254" t="s">
        <v>14286</v>
      </c>
    </row>
    <row r="13926" spans="1:2">
      <c r="A13926" t="str">
        <f t="shared" si="217"/>
        <v>P0414</v>
      </c>
      <c r="B13926" s="254" t="s">
        <v>14287</v>
      </c>
    </row>
    <row r="13927" spans="1:2">
      <c r="A13927" t="str">
        <f t="shared" si="217"/>
        <v>P0415</v>
      </c>
      <c r="B13927" s="254" t="s">
        <v>14288</v>
      </c>
    </row>
    <row r="13928" spans="1:2">
      <c r="A13928" t="str">
        <f t="shared" si="217"/>
        <v>P0416</v>
      </c>
      <c r="B13928" s="254" t="s">
        <v>14289</v>
      </c>
    </row>
    <row r="13929" spans="1:2">
      <c r="A13929" t="str">
        <f t="shared" si="217"/>
        <v>P0417</v>
      </c>
      <c r="B13929" s="254" t="s">
        <v>14290</v>
      </c>
    </row>
    <row r="13930" spans="1:2">
      <c r="A13930" t="str">
        <f t="shared" si="217"/>
        <v>P0418</v>
      </c>
      <c r="B13930" s="254" t="s">
        <v>14291</v>
      </c>
    </row>
    <row r="13931" spans="1:2">
      <c r="A13931" t="str">
        <f t="shared" si="217"/>
        <v>P0419</v>
      </c>
      <c r="B13931" s="254" t="s">
        <v>14292</v>
      </c>
    </row>
    <row r="13932" spans="1:2">
      <c r="A13932" t="str">
        <f t="shared" si="217"/>
        <v>P0420</v>
      </c>
      <c r="B13932" s="254" t="s">
        <v>14293</v>
      </c>
    </row>
    <row r="13933" spans="1:2">
      <c r="A13933" t="str">
        <f t="shared" si="217"/>
        <v>P0421</v>
      </c>
      <c r="B13933" s="254" t="s">
        <v>14294</v>
      </c>
    </row>
    <row r="13934" spans="1:2">
      <c r="A13934" t="str">
        <f t="shared" si="217"/>
        <v>P0422</v>
      </c>
      <c r="B13934" s="254" t="s">
        <v>14295</v>
      </c>
    </row>
    <row r="13935" spans="1:2">
      <c r="A13935" t="str">
        <f t="shared" si="217"/>
        <v>P0423</v>
      </c>
      <c r="B13935" s="254" t="s">
        <v>14296</v>
      </c>
    </row>
    <row r="13936" spans="1:2">
      <c r="A13936" t="str">
        <f t="shared" si="217"/>
        <v>P0424</v>
      </c>
      <c r="B13936" s="254" t="s">
        <v>14297</v>
      </c>
    </row>
    <row r="13937" spans="1:2">
      <c r="A13937" t="str">
        <f t="shared" si="217"/>
        <v>P0425</v>
      </c>
      <c r="B13937" s="254" t="s">
        <v>14298</v>
      </c>
    </row>
    <row r="13938" spans="1:2">
      <c r="A13938" t="str">
        <f t="shared" si="217"/>
        <v>P0426</v>
      </c>
      <c r="B13938" s="254" t="s">
        <v>14299</v>
      </c>
    </row>
    <row r="13939" spans="1:2">
      <c r="A13939" t="str">
        <f t="shared" si="217"/>
        <v>P0427</v>
      </c>
      <c r="B13939" s="254" t="s">
        <v>14300</v>
      </c>
    </row>
    <row r="13940" spans="1:2">
      <c r="A13940" t="str">
        <f t="shared" si="217"/>
        <v>P0428</v>
      </c>
      <c r="B13940" s="254" t="s">
        <v>14301</v>
      </c>
    </row>
    <row r="13941" spans="1:2">
      <c r="A13941" t="str">
        <f t="shared" si="217"/>
        <v>P0429</v>
      </c>
      <c r="B13941" s="254" t="s">
        <v>14302</v>
      </c>
    </row>
    <row r="13942" spans="1:2">
      <c r="A13942" t="str">
        <f t="shared" si="217"/>
        <v>P0430</v>
      </c>
      <c r="B13942" s="254" t="s">
        <v>14303</v>
      </c>
    </row>
    <row r="13943" spans="1:2">
      <c r="A13943" t="str">
        <f t="shared" si="217"/>
        <v>P0431</v>
      </c>
      <c r="B13943" s="254" t="s">
        <v>14304</v>
      </c>
    </row>
    <row r="13944" spans="1:2">
      <c r="A13944" t="str">
        <f t="shared" si="217"/>
        <v>P0432</v>
      </c>
      <c r="B13944" s="254" t="s">
        <v>14305</v>
      </c>
    </row>
    <row r="13945" spans="1:2">
      <c r="A13945" t="str">
        <f t="shared" si="217"/>
        <v>P0433</v>
      </c>
      <c r="B13945" s="254" t="s">
        <v>14306</v>
      </c>
    </row>
    <row r="13946" spans="1:2">
      <c r="A13946" t="str">
        <f t="shared" si="217"/>
        <v>P0434</v>
      </c>
      <c r="B13946" s="254" t="s">
        <v>14307</v>
      </c>
    </row>
    <row r="13947" spans="1:2">
      <c r="A13947" t="str">
        <f t="shared" si="217"/>
        <v>P0435</v>
      </c>
      <c r="B13947" s="254" t="s">
        <v>14308</v>
      </c>
    </row>
    <row r="13948" spans="1:2">
      <c r="A13948" t="str">
        <f t="shared" si="217"/>
        <v>P0436</v>
      </c>
      <c r="B13948" s="254" t="s">
        <v>14309</v>
      </c>
    </row>
    <row r="13949" spans="1:2">
      <c r="A13949" t="str">
        <f t="shared" si="217"/>
        <v>P0437</v>
      </c>
      <c r="B13949" s="254" t="s">
        <v>14310</v>
      </c>
    </row>
    <row r="13950" spans="1:2">
      <c r="A13950" t="str">
        <f t="shared" si="217"/>
        <v>P0438</v>
      </c>
      <c r="B13950" s="254" t="s">
        <v>14311</v>
      </c>
    </row>
    <row r="13951" spans="1:2">
      <c r="A13951" t="str">
        <f t="shared" si="217"/>
        <v>P0439</v>
      </c>
      <c r="B13951" s="254" t="s">
        <v>14312</v>
      </c>
    </row>
    <row r="13952" spans="1:2">
      <c r="A13952" t="str">
        <f t="shared" si="217"/>
        <v>P0440</v>
      </c>
      <c r="B13952" s="254" t="s">
        <v>14313</v>
      </c>
    </row>
    <row r="13953" spans="1:2">
      <c r="A13953" t="str">
        <f t="shared" si="217"/>
        <v>P0441</v>
      </c>
      <c r="B13953" s="254" t="s">
        <v>14314</v>
      </c>
    </row>
    <row r="13954" spans="1:2">
      <c r="A13954" t="str">
        <f t="shared" si="217"/>
        <v>P0442</v>
      </c>
      <c r="B13954" s="254" t="s">
        <v>14315</v>
      </c>
    </row>
    <row r="13955" spans="1:2">
      <c r="A13955" t="str">
        <f t="shared" ref="A13955:A14018" si="218">LEFT(B13955,5)</f>
        <v>P0443</v>
      </c>
      <c r="B13955" s="254" t="s">
        <v>14316</v>
      </c>
    </row>
    <row r="13956" spans="1:2">
      <c r="A13956" t="str">
        <f t="shared" si="218"/>
        <v>P0444</v>
      </c>
      <c r="B13956" s="254" t="s">
        <v>14317</v>
      </c>
    </row>
    <row r="13957" spans="1:2">
      <c r="A13957" t="str">
        <f t="shared" si="218"/>
        <v>P0445</v>
      </c>
      <c r="B13957" s="254" t="s">
        <v>14318</v>
      </c>
    </row>
    <row r="13958" spans="1:2">
      <c r="A13958" t="str">
        <f t="shared" si="218"/>
        <v>P0446</v>
      </c>
      <c r="B13958" s="254" t="s">
        <v>14319</v>
      </c>
    </row>
    <row r="13959" spans="1:2">
      <c r="A13959" t="str">
        <f t="shared" si="218"/>
        <v>P0447</v>
      </c>
      <c r="B13959" s="254" t="s">
        <v>14320</v>
      </c>
    </row>
    <row r="13960" spans="1:2">
      <c r="A13960" t="str">
        <f t="shared" si="218"/>
        <v>P0448</v>
      </c>
      <c r="B13960" s="254" t="s">
        <v>14321</v>
      </c>
    </row>
    <row r="13961" spans="1:2">
      <c r="A13961" t="str">
        <f t="shared" si="218"/>
        <v>P0449</v>
      </c>
      <c r="B13961" s="254" t="s">
        <v>14322</v>
      </c>
    </row>
    <row r="13962" spans="1:2">
      <c r="A13962" t="str">
        <f t="shared" si="218"/>
        <v>P0450</v>
      </c>
      <c r="B13962" s="254" t="s">
        <v>14323</v>
      </c>
    </row>
    <row r="13963" spans="1:2">
      <c r="A13963" t="str">
        <f t="shared" si="218"/>
        <v>P0451</v>
      </c>
      <c r="B13963" s="254" t="s">
        <v>14324</v>
      </c>
    </row>
    <row r="13964" spans="1:2">
      <c r="A13964" t="str">
        <f t="shared" si="218"/>
        <v>P0452</v>
      </c>
      <c r="B13964" s="254" t="s">
        <v>14325</v>
      </c>
    </row>
    <row r="13965" spans="1:2">
      <c r="A13965" t="str">
        <f t="shared" si="218"/>
        <v>P0453</v>
      </c>
      <c r="B13965" s="254" t="s">
        <v>14326</v>
      </c>
    </row>
    <row r="13966" spans="1:2">
      <c r="A13966" t="str">
        <f t="shared" si="218"/>
        <v>P0454</v>
      </c>
      <c r="B13966" s="254" t="s">
        <v>14327</v>
      </c>
    </row>
    <row r="13967" spans="1:2">
      <c r="A13967" t="str">
        <f t="shared" si="218"/>
        <v>P0455</v>
      </c>
      <c r="B13967" s="254" t="s">
        <v>14328</v>
      </c>
    </row>
    <row r="13968" spans="1:2">
      <c r="A13968" t="str">
        <f t="shared" si="218"/>
        <v>P0456</v>
      </c>
      <c r="B13968" s="254" t="s">
        <v>14329</v>
      </c>
    </row>
    <row r="13969" spans="1:2">
      <c r="A13969" t="str">
        <f t="shared" si="218"/>
        <v>P0457</v>
      </c>
      <c r="B13969" s="254" t="s">
        <v>14330</v>
      </c>
    </row>
    <row r="13970" spans="1:2">
      <c r="A13970" t="str">
        <f t="shared" si="218"/>
        <v>P0458</v>
      </c>
      <c r="B13970" s="254" t="s">
        <v>14331</v>
      </c>
    </row>
    <row r="13971" spans="1:2">
      <c r="A13971" t="str">
        <f t="shared" si="218"/>
        <v>P0459</v>
      </c>
      <c r="B13971" s="254" t="s">
        <v>14332</v>
      </c>
    </row>
    <row r="13972" spans="1:2">
      <c r="A13972" t="str">
        <f t="shared" si="218"/>
        <v>P0460</v>
      </c>
      <c r="B13972" s="254" t="s">
        <v>14333</v>
      </c>
    </row>
    <row r="13973" spans="1:2">
      <c r="A13973" t="str">
        <f t="shared" si="218"/>
        <v>P0461</v>
      </c>
      <c r="B13973" s="254" t="s">
        <v>14334</v>
      </c>
    </row>
    <row r="13974" spans="1:2">
      <c r="A13974" t="str">
        <f t="shared" si="218"/>
        <v>P0462</v>
      </c>
      <c r="B13974" s="254" t="s">
        <v>14335</v>
      </c>
    </row>
    <row r="13975" spans="1:2">
      <c r="A13975" t="str">
        <f t="shared" si="218"/>
        <v>P0463</v>
      </c>
      <c r="B13975" s="254" t="s">
        <v>14336</v>
      </c>
    </row>
    <row r="13976" spans="1:2">
      <c r="A13976" t="str">
        <f t="shared" si="218"/>
        <v>P0464</v>
      </c>
      <c r="B13976" s="254" t="s">
        <v>14337</v>
      </c>
    </row>
    <row r="13977" spans="1:2">
      <c r="A13977" t="str">
        <f t="shared" si="218"/>
        <v>P0465</v>
      </c>
      <c r="B13977" s="254" t="s">
        <v>14338</v>
      </c>
    </row>
    <row r="13978" spans="1:2">
      <c r="A13978" t="str">
        <f t="shared" si="218"/>
        <v>P0466</v>
      </c>
      <c r="B13978" s="254" t="s">
        <v>14339</v>
      </c>
    </row>
    <row r="13979" spans="1:2">
      <c r="A13979" t="str">
        <f t="shared" si="218"/>
        <v>P0467</v>
      </c>
      <c r="B13979" s="254" t="s">
        <v>14340</v>
      </c>
    </row>
    <row r="13980" spans="1:2">
      <c r="A13980" t="str">
        <f t="shared" si="218"/>
        <v>P0468</v>
      </c>
      <c r="B13980" s="254" t="s">
        <v>14341</v>
      </c>
    </row>
    <row r="13981" spans="1:2">
      <c r="A13981" t="str">
        <f t="shared" si="218"/>
        <v>P0469</v>
      </c>
      <c r="B13981" s="254" t="s">
        <v>14342</v>
      </c>
    </row>
    <row r="13982" spans="1:2">
      <c r="A13982" t="str">
        <f t="shared" si="218"/>
        <v>P0470</v>
      </c>
      <c r="B13982" s="254" t="s">
        <v>14343</v>
      </c>
    </row>
    <row r="13983" spans="1:2">
      <c r="A13983" t="str">
        <f t="shared" si="218"/>
        <v>P0471</v>
      </c>
      <c r="B13983" s="254" t="s">
        <v>14344</v>
      </c>
    </row>
    <row r="13984" spans="1:2">
      <c r="A13984" t="str">
        <f t="shared" si="218"/>
        <v>P0472</v>
      </c>
      <c r="B13984" s="254" t="s">
        <v>14345</v>
      </c>
    </row>
    <row r="13985" spans="1:2">
      <c r="A13985" t="str">
        <f t="shared" si="218"/>
        <v>P0473</v>
      </c>
      <c r="B13985" s="254" t="s">
        <v>14346</v>
      </c>
    </row>
    <row r="13986" spans="1:2">
      <c r="A13986" t="str">
        <f t="shared" si="218"/>
        <v>P0474</v>
      </c>
      <c r="B13986" s="254" t="s">
        <v>14347</v>
      </c>
    </row>
    <row r="13987" spans="1:2">
      <c r="A13987" t="str">
        <f t="shared" si="218"/>
        <v>P0475</v>
      </c>
      <c r="B13987" s="254" t="s">
        <v>14348</v>
      </c>
    </row>
    <row r="13988" spans="1:2">
      <c r="A13988" t="str">
        <f t="shared" si="218"/>
        <v>P0476</v>
      </c>
      <c r="B13988" s="254" t="s">
        <v>14349</v>
      </c>
    </row>
    <row r="13989" spans="1:2">
      <c r="A13989" t="str">
        <f t="shared" si="218"/>
        <v>P0477</v>
      </c>
      <c r="B13989" s="254" t="s">
        <v>14350</v>
      </c>
    </row>
    <row r="13990" spans="1:2">
      <c r="A13990" t="str">
        <f t="shared" si="218"/>
        <v>P0478</v>
      </c>
      <c r="B13990" s="254" t="s">
        <v>14351</v>
      </c>
    </row>
    <row r="13991" spans="1:2">
      <c r="A13991" t="str">
        <f t="shared" si="218"/>
        <v>P0479</v>
      </c>
      <c r="B13991" s="254" t="s">
        <v>14352</v>
      </c>
    </row>
    <row r="13992" spans="1:2">
      <c r="A13992" t="str">
        <f t="shared" si="218"/>
        <v>P0480</v>
      </c>
      <c r="B13992" s="254" t="s">
        <v>14353</v>
      </c>
    </row>
    <row r="13993" spans="1:2">
      <c r="A13993" t="str">
        <f t="shared" si="218"/>
        <v>P0481</v>
      </c>
      <c r="B13993" s="254" t="s">
        <v>14354</v>
      </c>
    </row>
    <row r="13994" spans="1:2">
      <c r="A13994" t="str">
        <f t="shared" si="218"/>
        <v>P0482</v>
      </c>
      <c r="B13994" s="254" t="s">
        <v>14355</v>
      </c>
    </row>
    <row r="13995" spans="1:2">
      <c r="A13995" t="str">
        <f t="shared" si="218"/>
        <v>P0483</v>
      </c>
      <c r="B13995" s="254" t="s">
        <v>14356</v>
      </c>
    </row>
    <row r="13996" spans="1:2">
      <c r="A13996" t="str">
        <f t="shared" si="218"/>
        <v>P0484</v>
      </c>
      <c r="B13996" s="254" t="s">
        <v>14357</v>
      </c>
    </row>
    <row r="13997" spans="1:2">
      <c r="A13997" t="str">
        <f t="shared" si="218"/>
        <v>P0485</v>
      </c>
      <c r="B13997" s="254" t="s">
        <v>14358</v>
      </c>
    </row>
    <row r="13998" spans="1:2">
      <c r="A13998" t="str">
        <f t="shared" si="218"/>
        <v>P0486</v>
      </c>
      <c r="B13998" s="254" t="s">
        <v>14359</v>
      </c>
    </row>
    <row r="13999" spans="1:2">
      <c r="A13999" t="str">
        <f t="shared" si="218"/>
        <v>P0487</v>
      </c>
      <c r="B13999" s="254" t="s">
        <v>14360</v>
      </c>
    </row>
    <row r="14000" spans="1:2">
      <c r="A14000" t="str">
        <f t="shared" si="218"/>
        <v>P0488</v>
      </c>
      <c r="B14000" s="254" t="s">
        <v>14361</v>
      </c>
    </row>
    <row r="14001" spans="1:2">
      <c r="A14001" t="str">
        <f t="shared" si="218"/>
        <v>P0489</v>
      </c>
      <c r="B14001" s="254" t="s">
        <v>14362</v>
      </c>
    </row>
    <row r="14002" spans="1:2">
      <c r="A14002" t="str">
        <f t="shared" si="218"/>
        <v>P0490</v>
      </c>
      <c r="B14002" s="254" t="s">
        <v>14363</v>
      </c>
    </row>
    <row r="14003" spans="1:2">
      <c r="A14003" t="str">
        <f t="shared" si="218"/>
        <v>P0491</v>
      </c>
      <c r="B14003" s="254" t="s">
        <v>14364</v>
      </c>
    </row>
    <row r="14004" spans="1:2">
      <c r="A14004" t="str">
        <f t="shared" si="218"/>
        <v>P0492</v>
      </c>
      <c r="B14004" s="254" t="s">
        <v>14365</v>
      </c>
    </row>
    <row r="14005" spans="1:2">
      <c r="A14005" t="str">
        <f t="shared" si="218"/>
        <v>P0493</v>
      </c>
      <c r="B14005" s="254" t="s">
        <v>14366</v>
      </c>
    </row>
    <row r="14006" spans="1:2">
      <c r="A14006" t="str">
        <f t="shared" si="218"/>
        <v>P0494</v>
      </c>
      <c r="B14006" s="254" t="s">
        <v>14367</v>
      </c>
    </row>
    <row r="14007" spans="1:2">
      <c r="A14007" t="str">
        <f t="shared" si="218"/>
        <v>P0495</v>
      </c>
      <c r="B14007" s="254" t="s">
        <v>14368</v>
      </c>
    </row>
    <row r="14008" spans="1:2">
      <c r="A14008" t="str">
        <f t="shared" si="218"/>
        <v>P0496</v>
      </c>
      <c r="B14008" s="254" t="s">
        <v>14369</v>
      </c>
    </row>
    <row r="14009" spans="1:2">
      <c r="A14009" t="str">
        <f t="shared" si="218"/>
        <v>P0497</v>
      </c>
      <c r="B14009" s="254" t="s">
        <v>14370</v>
      </c>
    </row>
    <row r="14010" spans="1:2">
      <c r="A14010" t="str">
        <f t="shared" si="218"/>
        <v>P0498</v>
      </c>
      <c r="B14010" s="254" t="s">
        <v>14371</v>
      </c>
    </row>
    <row r="14011" spans="1:2">
      <c r="A14011" t="str">
        <f t="shared" si="218"/>
        <v>P0499</v>
      </c>
      <c r="B14011" s="254" t="s">
        <v>14372</v>
      </c>
    </row>
    <row r="14012" spans="1:2">
      <c r="A14012" t="str">
        <f t="shared" si="218"/>
        <v>P0500</v>
      </c>
      <c r="B14012" s="254" t="s">
        <v>14373</v>
      </c>
    </row>
    <row r="14013" spans="1:2">
      <c r="A14013" t="str">
        <f t="shared" si="218"/>
        <v>P0501</v>
      </c>
      <c r="B14013" s="254" t="s">
        <v>14374</v>
      </c>
    </row>
    <row r="14014" spans="1:2">
      <c r="A14014" t="str">
        <f t="shared" si="218"/>
        <v>P0502</v>
      </c>
      <c r="B14014" s="254" t="s">
        <v>14375</v>
      </c>
    </row>
    <row r="14015" spans="1:2">
      <c r="A14015" t="str">
        <f t="shared" si="218"/>
        <v>P0503</v>
      </c>
      <c r="B14015" s="254" t="s">
        <v>14376</v>
      </c>
    </row>
    <row r="14016" spans="1:2">
      <c r="A14016" t="str">
        <f t="shared" si="218"/>
        <v>P0504</v>
      </c>
      <c r="B14016" s="254" t="s">
        <v>14377</v>
      </c>
    </row>
    <row r="14017" spans="1:2">
      <c r="A14017" t="str">
        <f t="shared" si="218"/>
        <v>P0505</v>
      </c>
      <c r="B14017" s="254" t="s">
        <v>14378</v>
      </c>
    </row>
    <row r="14018" spans="1:2">
      <c r="A14018" t="str">
        <f t="shared" si="218"/>
        <v>P0506</v>
      </c>
      <c r="B14018" s="254" t="s">
        <v>14379</v>
      </c>
    </row>
    <row r="14019" spans="1:2">
      <c r="A14019" t="str">
        <f t="shared" ref="A14019:A14082" si="219">LEFT(B14019,5)</f>
        <v>P0507</v>
      </c>
      <c r="B14019" s="254" t="s">
        <v>14380</v>
      </c>
    </row>
    <row r="14020" spans="1:2">
      <c r="A14020" t="str">
        <f t="shared" si="219"/>
        <v>P0508</v>
      </c>
      <c r="B14020" s="254" t="s">
        <v>14381</v>
      </c>
    </row>
    <row r="14021" spans="1:2">
      <c r="A14021" t="str">
        <f t="shared" si="219"/>
        <v>P0509</v>
      </c>
      <c r="B14021" s="254" t="s">
        <v>14382</v>
      </c>
    </row>
    <row r="14022" spans="1:2">
      <c r="A14022" t="str">
        <f t="shared" si="219"/>
        <v>P0510</v>
      </c>
      <c r="B14022" s="254" t="s">
        <v>14383</v>
      </c>
    </row>
    <row r="14023" spans="1:2">
      <c r="A14023" t="str">
        <f t="shared" si="219"/>
        <v>P0511</v>
      </c>
      <c r="B14023" s="254" t="s">
        <v>14384</v>
      </c>
    </row>
    <row r="14024" spans="1:2">
      <c r="A14024" t="str">
        <f t="shared" si="219"/>
        <v>P0512</v>
      </c>
      <c r="B14024" s="254" t="s">
        <v>14385</v>
      </c>
    </row>
    <row r="14025" spans="1:2">
      <c r="A14025" t="str">
        <f t="shared" si="219"/>
        <v>P0513</v>
      </c>
      <c r="B14025" s="254" t="s">
        <v>14386</v>
      </c>
    </row>
    <row r="14026" spans="1:2">
      <c r="A14026" t="str">
        <f t="shared" si="219"/>
        <v>P0514</v>
      </c>
      <c r="B14026" s="254" t="s">
        <v>14387</v>
      </c>
    </row>
    <row r="14027" spans="1:2">
      <c r="A14027" t="str">
        <f t="shared" si="219"/>
        <v>P0515</v>
      </c>
      <c r="B14027" s="254" t="s">
        <v>14388</v>
      </c>
    </row>
    <row r="14028" spans="1:2">
      <c r="A14028" t="str">
        <f t="shared" si="219"/>
        <v>P0516</v>
      </c>
      <c r="B14028" s="254" t="s">
        <v>14389</v>
      </c>
    </row>
    <row r="14029" spans="1:2">
      <c r="A14029" t="str">
        <f t="shared" si="219"/>
        <v>P0517</v>
      </c>
      <c r="B14029" s="254" t="s">
        <v>14390</v>
      </c>
    </row>
    <row r="14030" spans="1:2">
      <c r="A14030" t="str">
        <f t="shared" si="219"/>
        <v>P0518</v>
      </c>
      <c r="B14030" s="254" t="s">
        <v>14391</v>
      </c>
    </row>
    <row r="14031" spans="1:2">
      <c r="A14031" t="str">
        <f t="shared" si="219"/>
        <v>P0519</v>
      </c>
      <c r="B14031" s="254" t="s">
        <v>14392</v>
      </c>
    </row>
    <row r="14032" spans="1:2">
      <c r="A14032" t="str">
        <f t="shared" si="219"/>
        <v>P0520</v>
      </c>
      <c r="B14032" s="254" t="s">
        <v>14393</v>
      </c>
    </row>
    <row r="14033" spans="1:2">
      <c r="A14033" t="str">
        <f t="shared" si="219"/>
        <v>P0521</v>
      </c>
      <c r="B14033" s="254" t="s">
        <v>14394</v>
      </c>
    </row>
    <row r="14034" spans="1:2">
      <c r="A14034" t="str">
        <f t="shared" si="219"/>
        <v>P0522</v>
      </c>
      <c r="B14034" s="254" t="s">
        <v>14395</v>
      </c>
    </row>
    <row r="14035" spans="1:2">
      <c r="A14035" t="str">
        <f t="shared" si="219"/>
        <v>P0523</v>
      </c>
      <c r="B14035" s="254" t="s">
        <v>14396</v>
      </c>
    </row>
    <row r="14036" spans="1:2">
      <c r="A14036" t="str">
        <f t="shared" si="219"/>
        <v>P0524</v>
      </c>
      <c r="B14036" s="254" t="s">
        <v>14397</v>
      </c>
    </row>
    <row r="14037" spans="1:2">
      <c r="A14037" t="str">
        <f t="shared" si="219"/>
        <v>P0525</v>
      </c>
      <c r="B14037" s="254" t="s">
        <v>14398</v>
      </c>
    </row>
    <row r="14038" spans="1:2">
      <c r="A14038" t="str">
        <f t="shared" si="219"/>
        <v>P0526</v>
      </c>
      <c r="B14038" s="254" t="s">
        <v>14399</v>
      </c>
    </row>
    <row r="14039" spans="1:2">
      <c r="A14039" t="str">
        <f t="shared" si="219"/>
        <v>P0527</v>
      </c>
      <c r="B14039" s="254" t="s">
        <v>14400</v>
      </c>
    </row>
    <row r="14040" spans="1:2">
      <c r="A14040" t="str">
        <f t="shared" si="219"/>
        <v>P0528</v>
      </c>
      <c r="B14040" s="254" t="s">
        <v>14401</v>
      </c>
    </row>
    <row r="14041" spans="1:2">
      <c r="A14041" t="str">
        <f t="shared" si="219"/>
        <v>P0529</v>
      </c>
      <c r="B14041" s="254" t="s">
        <v>14402</v>
      </c>
    </row>
    <row r="14042" spans="1:2">
      <c r="A14042" t="str">
        <f t="shared" si="219"/>
        <v>P0530</v>
      </c>
      <c r="B14042" s="254" t="s">
        <v>14403</v>
      </c>
    </row>
    <row r="14043" spans="1:2">
      <c r="A14043" t="str">
        <f t="shared" si="219"/>
        <v>P0531</v>
      </c>
      <c r="B14043" s="254" t="s">
        <v>14404</v>
      </c>
    </row>
    <row r="14044" spans="1:2">
      <c r="A14044" t="str">
        <f t="shared" si="219"/>
        <v>P0532</v>
      </c>
      <c r="B14044" s="254" t="s">
        <v>14405</v>
      </c>
    </row>
    <row r="14045" spans="1:2">
      <c r="A14045" t="str">
        <f t="shared" si="219"/>
        <v>P0533</v>
      </c>
      <c r="B14045" s="254" t="s">
        <v>14406</v>
      </c>
    </row>
    <row r="14046" spans="1:2">
      <c r="A14046" t="str">
        <f t="shared" si="219"/>
        <v>P0534</v>
      </c>
      <c r="B14046" s="254" t="s">
        <v>14407</v>
      </c>
    </row>
    <row r="14047" spans="1:2">
      <c r="A14047" t="str">
        <f t="shared" si="219"/>
        <v>P0535</v>
      </c>
      <c r="B14047" s="254" t="s">
        <v>14408</v>
      </c>
    </row>
    <row r="14048" spans="1:2">
      <c r="A14048" t="str">
        <f t="shared" si="219"/>
        <v>P0536</v>
      </c>
      <c r="B14048" s="254" t="s">
        <v>14409</v>
      </c>
    </row>
    <row r="14049" spans="1:2">
      <c r="A14049" t="str">
        <f t="shared" si="219"/>
        <v>P0537</v>
      </c>
      <c r="B14049" s="254" t="s">
        <v>14410</v>
      </c>
    </row>
    <row r="14050" spans="1:2">
      <c r="A14050" t="str">
        <f t="shared" si="219"/>
        <v>P0538</v>
      </c>
      <c r="B14050" s="254" t="s">
        <v>14411</v>
      </c>
    </row>
    <row r="14051" spans="1:2">
      <c r="A14051" t="str">
        <f t="shared" si="219"/>
        <v>P0539</v>
      </c>
      <c r="B14051" s="254" t="s">
        <v>14412</v>
      </c>
    </row>
    <row r="14052" spans="1:2">
      <c r="A14052" t="str">
        <f t="shared" si="219"/>
        <v>P0540</v>
      </c>
      <c r="B14052" s="254" t="s">
        <v>14413</v>
      </c>
    </row>
    <row r="14053" spans="1:2">
      <c r="A14053" t="str">
        <f t="shared" si="219"/>
        <v>P0541</v>
      </c>
      <c r="B14053" s="254" t="s">
        <v>14414</v>
      </c>
    </row>
    <row r="14054" spans="1:2">
      <c r="A14054" t="str">
        <f t="shared" si="219"/>
        <v>P0542</v>
      </c>
      <c r="B14054" s="254" t="s">
        <v>14415</v>
      </c>
    </row>
    <row r="14055" spans="1:2">
      <c r="A14055" t="str">
        <f t="shared" si="219"/>
        <v>P0543</v>
      </c>
      <c r="B14055" s="254" t="s">
        <v>14416</v>
      </c>
    </row>
    <row r="14056" spans="1:2">
      <c r="A14056" t="str">
        <f t="shared" si="219"/>
        <v>P0544</v>
      </c>
      <c r="B14056" s="254" t="s">
        <v>14417</v>
      </c>
    </row>
    <row r="14057" spans="1:2">
      <c r="A14057" t="str">
        <f t="shared" si="219"/>
        <v>P0545</v>
      </c>
      <c r="B14057" s="254" t="s">
        <v>14418</v>
      </c>
    </row>
    <row r="14058" spans="1:2">
      <c r="A14058" t="str">
        <f t="shared" si="219"/>
        <v>P0546</v>
      </c>
      <c r="B14058" s="254" t="s">
        <v>14419</v>
      </c>
    </row>
    <row r="14059" spans="1:2">
      <c r="A14059" t="str">
        <f t="shared" si="219"/>
        <v>P0547</v>
      </c>
      <c r="B14059" s="254" t="s">
        <v>14420</v>
      </c>
    </row>
    <row r="14060" spans="1:2">
      <c r="A14060" t="str">
        <f t="shared" si="219"/>
        <v>P0548</v>
      </c>
      <c r="B14060" s="254" t="s">
        <v>14421</v>
      </c>
    </row>
    <row r="14061" spans="1:2">
      <c r="A14061" t="str">
        <f t="shared" si="219"/>
        <v>P0549</v>
      </c>
      <c r="B14061" s="254" t="s">
        <v>14422</v>
      </c>
    </row>
    <row r="14062" spans="1:2">
      <c r="A14062" t="str">
        <f t="shared" si="219"/>
        <v>P0550</v>
      </c>
      <c r="B14062" s="254" t="s">
        <v>14423</v>
      </c>
    </row>
    <row r="14063" spans="1:2">
      <c r="A14063" t="str">
        <f t="shared" si="219"/>
        <v>P0551</v>
      </c>
      <c r="B14063" s="254" t="s">
        <v>14424</v>
      </c>
    </row>
    <row r="14064" spans="1:2">
      <c r="A14064" t="str">
        <f t="shared" si="219"/>
        <v>P0552</v>
      </c>
      <c r="B14064" s="254" t="s">
        <v>14425</v>
      </c>
    </row>
    <row r="14065" spans="1:2">
      <c r="A14065" t="str">
        <f t="shared" si="219"/>
        <v>P0553</v>
      </c>
      <c r="B14065" s="254" t="s">
        <v>14426</v>
      </c>
    </row>
    <row r="14066" spans="1:2">
      <c r="A14066" t="str">
        <f t="shared" si="219"/>
        <v>P0554</v>
      </c>
      <c r="B14066" s="254" t="s">
        <v>14427</v>
      </c>
    </row>
    <row r="14067" spans="1:2">
      <c r="A14067" t="str">
        <f t="shared" si="219"/>
        <v>P0555</v>
      </c>
      <c r="B14067" s="254" t="s">
        <v>14428</v>
      </c>
    </row>
    <row r="14068" spans="1:2">
      <c r="A14068" t="str">
        <f t="shared" si="219"/>
        <v>P0556</v>
      </c>
      <c r="B14068" s="254" t="s">
        <v>14429</v>
      </c>
    </row>
    <row r="14069" spans="1:2">
      <c r="A14069" t="str">
        <f t="shared" si="219"/>
        <v>P0557</v>
      </c>
      <c r="B14069" s="254" t="s">
        <v>14430</v>
      </c>
    </row>
    <row r="14070" spans="1:2">
      <c r="A14070" t="str">
        <f t="shared" si="219"/>
        <v>P0558</v>
      </c>
      <c r="B14070" s="254" t="s">
        <v>14431</v>
      </c>
    </row>
    <row r="14071" spans="1:2">
      <c r="A14071" t="str">
        <f t="shared" si="219"/>
        <v>P0559</v>
      </c>
      <c r="B14071" s="254" t="s">
        <v>14432</v>
      </c>
    </row>
    <row r="14072" spans="1:2">
      <c r="A14072" t="str">
        <f t="shared" si="219"/>
        <v>P0560</v>
      </c>
      <c r="B14072" s="254" t="s">
        <v>14433</v>
      </c>
    </row>
    <row r="14073" spans="1:2">
      <c r="A14073" t="str">
        <f t="shared" si="219"/>
        <v>P0561</v>
      </c>
      <c r="B14073" s="254" t="s">
        <v>14434</v>
      </c>
    </row>
    <row r="14074" spans="1:2">
      <c r="A14074" t="str">
        <f t="shared" si="219"/>
        <v>P0562</v>
      </c>
      <c r="B14074" s="254" t="s">
        <v>14435</v>
      </c>
    </row>
    <row r="14075" spans="1:2">
      <c r="A14075" t="str">
        <f t="shared" si="219"/>
        <v>P0563</v>
      </c>
      <c r="B14075" s="254" t="s">
        <v>14436</v>
      </c>
    </row>
    <row r="14076" spans="1:2">
      <c r="A14076" t="str">
        <f t="shared" si="219"/>
        <v>P0564</v>
      </c>
      <c r="B14076" s="254" t="s">
        <v>14437</v>
      </c>
    </row>
    <row r="14077" spans="1:2">
      <c r="A14077" t="str">
        <f t="shared" si="219"/>
        <v>P0565</v>
      </c>
      <c r="B14077" s="254" t="s">
        <v>14438</v>
      </c>
    </row>
    <row r="14078" spans="1:2">
      <c r="A14078" t="str">
        <f t="shared" si="219"/>
        <v>P0566</v>
      </c>
      <c r="B14078" s="254" t="s">
        <v>14439</v>
      </c>
    </row>
    <row r="14079" spans="1:2">
      <c r="A14079" t="str">
        <f t="shared" si="219"/>
        <v>P0567</v>
      </c>
      <c r="B14079" s="254" t="s">
        <v>14440</v>
      </c>
    </row>
    <row r="14080" spans="1:2">
      <c r="A14080" t="str">
        <f t="shared" si="219"/>
        <v>P0568</v>
      </c>
      <c r="B14080" s="254" t="s">
        <v>14441</v>
      </c>
    </row>
    <row r="14081" spans="1:2">
      <c r="A14081" t="str">
        <f t="shared" si="219"/>
        <v>P0569</v>
      </c>
      <c r="B14081" s="254" t="s">
        <v>14442</v>
      </c>
    </row>
    <row r="14082" spans="1:2">
      <c r="A14082" t="str">
        <f t="shared" si="219"/>
        <v>P0570</v>
      </c>
      <c r="B14082" s="254" t="s">
        <v>14443</v>
      </c>
    </row>
    <row r="14083" spans="1:2">
      <c r="A14083" t="str">
        <f t="shared" ref="A14083:A14146" si="220">LEFT(B14083,5)</f>
        <v>P0571</v>
      </c>
      <c r="B14083" s="254" t="s">
        <v>14444</v>
      </c>
    </row>
    <row r="14084" spans="1:2">
      <c r="A14084" t="str">
        <f t="shared" si="220"/>
        <v>P0572</v>
      </c>
      <c r="B14084" s="254" t="s">
        <v>14445</v>
      </c>
    </row>
    <row r="14085" spans="1:2">
      <c r="A14085" t="str">
        <f t="shared" si="220"/>
        <v>P0573</v>
      </c>
      <c r="B14085" s="254" t="s">
        <v>14446</v>
      </c>
    </row>
    <row r="14086" spans="1:2">
      <c r="A14086" t="str">
        <f t="shared" si="220"/>
        <v>P0574</v>
      </c>
      <c r="B14086" s="254" t="s">
        <v>14447</v>
      </c>
    </row>
    <row r="14087" spans="1:2">
      <c r="A14087" t="str">
        <f t="shared" si="220"/>
        <v>P0575</v>
      </c>
      <c r="B14087" s="254" t="s">
        <v>14448</v>
      </c>
    </row>
    <row r="14088" spans="1:2">
      <c r="A14088" t="str">
        <f t="shared" si="220"/>
        <v>P0576</v>
      </c>
      <c r="B14088" s="254" t="s">
        <v>14449</v>
      </c>
    </row>
    <row r="14089" spans="1:2">
      <c r="A14089" t="str">
        <f t="shared" si="220"/>
        <v>P0577</v>
      </c>
      <c r="B14089" s="254" t="s">
        <v>14450</v>
      </c>
    </row>
    <row r="14090" spans="1:2">
      <c r="A14090" t="str">
        <f t="shared" si="220"/>
        <v>P0578</v>
      </c>
      <c r="B14090" s="254" t="s">
        <v>14451</v>
      </c>
    </row>
    <row r="14091" spans="1:2">
      <c r="A14091" t="str">
        <f t="shared" si="220"/>
        <v>P0579</v>
      </c>
      <c r="B14091" s="254" t="s">
        <v>14452</v>
      </c>
    </row>
    <row r="14092" spans="1:2">
      <c r="A14092" t="str">
        <f t="shared" si="220"/>
        <v>P0580</v>
      </c>
      <c r="B14092" s="254" t="s">
        <v>14453</v>
      </c>
    </row>
    <row r="14093" spans="1:2">
      <c r="A14093" t="str">
        <f t="shared" si="220"/>
        <v>P0581</v>
      </c>
      <c r="B14093" s="254" t="s">
        <v>14454</v>
      </c>
    </row>
    <row r="14094" spans="1:2">
      <c r="A14094" t="str">
        <f t="shared" si="220"/>
        <v>P0582</v>
      </c>
      <c r="B14094" s="254" t="s">
        <v>14455</v>
      </c>
    </row>
    <row r="14095" spans="1:2">
      <c r="A14095" t="str">
        <f t="shared" si="220"/>
        <v>P0583</v>
      </c>
      <c r="B14095" s="254" t="s">
        <v>14456</v>
      </c>
    </row>
    <row r="14096" spans="1:2">
      <c r="A14096" t="str">
        <f t="shared" si="220"/>
        <v>P0584</v>
      </c>
      <c r="B14096" s="254" t="s">
        <v>14457</v>
      </c>
    </row>
    <row r="14097" spans="1:2">
      <c r="A14097" t="str">
        <f t="shared" si="220"/>
        <v>P0585</v>
      </c>
      <c r="B14097" s="254" t="s">
        <v>14458</v>
      </c>
    </row>
    <row r="14098" spans="1:2">
      <c r="A14098" t="str">
        <f t="shared" si="220"/>
        <v>P0586</v>
      </c>
      <c r="B14098" s="254" t="s">
        <v>14459</v>
      </c>
    </row>
    <row r="14099" spans="1:2">
      <c r="A14099" t="str">
        <f t="shared" si="220"/>
        <v>P0587</v>
      </c>
      <c r="B14099" s="254" t="s">
        <v>14460</v>
      </c>
    </row>
    <row r="14100" spans="1:2">
      <c r="A14100" t="str">
        <f t="shared" si="220"/>
        <v>P0588</v>
      </c>
      <c r="B14100" s="254" t="s">
        <v>14461</v>
      </c>
    </row>
    <row r="14101" spans="1:2">
      <c r="A14101" t="str">
        <f t="shared" si="220"/>
        <v>P0589</v>
      </c>
      <c r="B14101" s="254" t="s">
        <v>14462</v>
      </c>
    </row>
    <row r="14102" spans="1:2">
      <c r="A14102" t="str">
        <f t="shared" si="220"/>
        <v>P0590</v>
      </c>
      <c r="B14102" s="254" t="s">
        <v>14463</v>
      </c>
    </row>
    <row r="14103" spans="1:2">
      <c r="A14103" t="str">
        <f t="shared" si="220"/>
        <v>P0591</v>
      </c>
      <c r="B14103" s="254" t="s">
        <v>14464</v>
      </c>
    </row>
    <row r="14104" spans="1:2">
      <c r="A14104" t="str">
        <f t="shared" si="220"/>
        <v>P0592</v>
      </c>
      <c r="B14104" s="254" t="s">
        <v>14465</v>
      </c>
    </row>
    <row r="14105" spans="1:2">
      <c r="A14105" t="str">
        <f t="shared" si="220"/>
        <v>P0593</v>
      </c>
      <c r="B14105" s="254" t="s">
        <v>14466</v>
      </c>
    </row>
    <row r="14106" spans="1:2">
      <c r="A14106" t="str">
        <f t="shared" si="220"/>
        <v>P0594</v>
      </c>
      <c r="B14106" s="254" t="s">
        <v>14467</v>
      </c>
    </row>
    <row r="14107" spans="1:2">
      <c r="A14107" t="str">
        <f t="shared" si="220"/>
        <v>P0595</v>
      </c>
      <c r="B14107" s="254" t="s">
        <v>14468</v>
      </c>
    </row>
    <row r="14108" spans="1:2">
      <c r="A14108" t="str">
        <f t="shared" si="220"/>
        <v>P0596</v>
      </c>
      <c r="B14108" s="254" t="s">
        <v>14469</v>
      </c>
    </row>
    <row r="14109" spans="1:2">
      <c r="A14109" t="str">
        <f t="shared" si="220"/>
        <v>P0597</v>
      </c>
      <c r="B14109" s="254" t="s">
        <v>14470</v>
      </c>
    </row>
    <row r="14110" spans="1:2">
      <c r="A14110" t="str">
        <f t="shared" si="220"/>
        <v>P0598</v>
      </c>
      <c r="B14110" s="254" t="s">
        <v>14471</v>
      </c>
    </row>
    <row r="14111" spans="1:2">
      <c r="A14111" t="str">
        <f t="shared" si="220"/>
        <v>P0599</v>
      </c>
      <c r="B14111" s="254" t="s">
        <v>14472</v>
      </c>
    </row>
    <row r="14112" spans="1:2">
      <c r="A14112" t="str">
        <f t="shared" si="220"/>
        <v>P0600</v>
      </c>
      <c r="B14112" s="254" t="s">
        <v>14473</v>
      </c>
    </row>
    <row r="14113" spans="1:2">
      <c r="A14113" t="str">
        <f t="shared" si="220"/>
        <v>P0601</v>
      </c>
      <c r="B14113" s="254" t="s">
        <v>14474</v>
      </c>
    </row>
    <row r="14114" spans="1:2">
      <c r="A14114" t="str">
        <f t="shared" si="220"/>
        <v>P0602</v>
      </c>
      <c r="B14114" s="254" t="s">
        <v>14475</v>
      </c>
    </row>
    <row r="14115" spans="1:2">
      <c r="A14115" t="str">
        <f t="shared" si="220"/>
        <v>P0603</v>
      </c>
      <c r="B14115" s="254" t="s">
        <v>14476</v>
      </c>
    </row>
    <row r="14116" spans="1:2">
      <c r="A14116" t="str">
        <f t="shared" si="220"/>
        <v>P0604</v>
      </c>
      <c r="B14116" s="254" t="s">
        <v>14477</v>
      </c>
    </row>
    <row r="14117" spans="1:2">
      <c r="A14117" t="str">
        <f t="shared" si="220"/>
        <v>P0605</v>
      </c>
      <c r="B14117" s="254" t="s">
        <v>14478</v>
      </c>
    </row>
    <row r="14118" spans="1:2">
      <c r="A14118" t="str">
        <f t="shared" si="220"/>
        <v>P0606</v>
      </c>
      <c r="B14118" s="254" t="s">
        <v>14479</v>
      </c>
    </row>
    <row r="14119" spans="1:2">
      <c r="A14119" t="str">
        <f t="shared" si="220"/>
        <v>P0607</v>
      </c>
      <c r="B14119" s="254" t="s">
        <v>14480</v>
      </c>
    </row>
    <row r="14120" spans="1:2">
      <c r="A14120" t="str">
        <f t="shared" si="220"/>
        <v>P0608</v>
      </c>
      <c r="B14120" s="254" t="s">
        <v>14481</v>
      </c>
    </row>
    <row r="14121" spans="1:2">
      <c r="A14121" t="str">
        <f t="shared" si="220"/>
        <v>P0609</v>
      </c>
      <c r="B14121" s="254" t="s">
        <v>14482</v>
      </c>
    </row>
    <row r="14122" spans="1:2">
      <c r="A14122" t="str">
        <f t="shared" si="220"/>
        <v>P0610</v>
      </c>
      <c r="B14122" s="254" t="s">
        <v>14483</v>
      </c>
    </row>
    <row r="14123" spans="1:2">
      <c r="A14123" t="str">
        <f t="shared" si="220"/>
        <v>P0611</v>
      </c>
      <c r="B14123" s="254" t="s">
        <v>14484</v>
      </c>
    </row>
    <row r="14124" spans="1:2">
      <c r="A14124" t="str">
        <f t="shared" si="220"/>
        <v>P0612</v>
      </c>
      <c r="B14124" s="254" t="s">
        <v>14485</v>
      </c>
    </row>
    <row r="14125" spans="1:2">
      <c r="A14125" t="str">
        <f t="shared" si="220"/>
        <v>P0613</v>
      </c>
      <c r="B14125" s="254" t="s">
        <v>14486</v>
      </c>
    </row>
    <row r="14126" spans="1:2">
      <c r="A14126" t="str">
        <f t="shared" si="220"/>
        <v>P0614</v>
      </c>
      <c r="B14126" s="254" t="s">
        <v>14487</v>
      </c>
    </row>
    <row r="14127" spans="1:2">
      <c r="A14127" t="str">
        <f t="shared" si="220"/>
        <v>P0615</v>
      </c>
      <c r="B14127" s="254" t="s">
        <v>14488</v>
      </c>
    </row>
    <row r="14128" spans="1:2">
      <c r="A14128" t="str">
        <f t="shared" si="220"/>
        <v>P0616</v>
      </c>
      <c r="B14128" s="254" t="s">
        <v>14489</v>
      </c>
    </row>
    <row r="14129" spans="1:2">
      <c r="A14129" t="str">
        <f t="shared" si="220"/>
        <v>P0617</v>
      </c>
      <c r="B14129" s="254" t="s">
        <v>14490</v>
      </c>
    </row>
    <row r="14130" spans="1:2">
      <c r="A14130" t="str">
        <f t="shared" si="220"/>
        <v>P0618</v>
      </c>
      <c r="B14130" s="254" t="s">
        <v>14491</v>
      </c>
    </row>
    <row r="14131" spans="1:2">
      <c r="A14131" t="str">
        <f t="shared" si="220"/>
        <v>P0619</v>
      </c>
      <c r="B14131" s="254" t="s">
        <v>14492</v>
      </c>
    </row>
    <row r="14132" spans="1:2">
      <c r="A14132" t="str">
        <f t="shared" si="220"/>
        <v>P0620</v>
      </c>
      <c r="B14132" s="254" t="s">
        <v>14493</v>
      </c>
    </row>
    <row r="14133" spans="1:2">
      <c r="A14133" t="str">
        <f t="shared" si="220"/>
        <v>P0621</v>
      </c>
      <c r="B14133" s="254" t="s">
        <v>14494</v>
      </c>
    </row>
    <row r="14134" spans="1:2">
      <c r="A14134" t="str">
        <f t="shared" si="220"/>
        <v>P0622</v>
      </c>
      <c r="B14134" s="254" t="s">
        <v>14495</v>
      </c>
    </row>
    <row r="14135" spans="1:2">
      <c r="A14135" t="str">
        <f t="shared" si="220"/>
        <v>P0623</v>
      </c>
      <c r="B14135" s="254" t="s">
        <v>14496</v>
      </c>
    </row>
    <row r="14136" spans="1:2">
      <c r="A14136" t="str">
        <f t="shared" si="220"/>
        <v>P0624</v>
      </c>
      <c r="B14136" s="254" t="s">
        <v>14497</v>
      </c>
    </row>
    <row r="14137" spans="1:2">
      <c r="A14137" t="str">
        <f t="shared" si="220"/>
        <v>P0625</v>
      </c>
      <c r="B14137" s="254" t="s">
        <v>14498</v>
      </c>
    </row>
    <row r="14138" spans="1:2">
      <c r="A14138" t="str">
        <f t="shared" si="220"/>
        <v>P0626</v>
      </c>
      <c r="B14138" s="254" t="s">
        <v>14499</v>
      </c>
    </row>
    <row r="14139" spans="1:2">
      <c r="A14139" t="str">
        <f t="shared" si="220"/>
        <v>P0627</v>
      </c>
      <c r="B14139" s="254" t="s">
        <v>14500</v>
      </c>
    </row>
    <row r="14140" spans="1:2">
      <c r="A14140" t="str">
        <f t="shared" si="220"/>
        <v>P0628</v>
      </c>
      <c r="B14140" s="254" t="s">
        <v>14501</v>
      </c>
    </row>
    <row r="14141" spans="1:2">
      <c r="A14141" t="str">
        <f t="shared" si="220"/>
        <v>P0629</v>
      </c>
      <c r="B14141" s="254" t="s">
        <v>14502</v>
      </c>
    </row>
    <row r="14142" spans="1:2">
      <c r="A14142" t="str">
        <f t="shared" si="220"/>
        <v>P0630</v>
      </c>
      <c r="B14142" s="254" t="s">
        <v>14503</v>
      </c>
    </row>
    <row r="14143" spans="1:2">
      <c r="A14143" t="str">
        <f t="shared" si="220"/>
        <v>P0631</v>
      </c>
      <c r="B14143" s="254" t="s">
        <v>14504</v>
      </c>
    </row>
    <row r="14144" spans="1:2">
      <c r="A14144" t="str">
        <f t="shared" si="220"/>
        <v>P0632</v>
      </c>
      <c r="B14144" s="254" t="s">
        <v>14505</v>
      </c>
    </row>
    <row r="14145" spans="1:2">
      <c r="A14145" t="str">
        <f t="shared" si="220"/>
        <v>P0633</v>
      </c>
      <c r="B14145" s="254" t="s">
        <v>14506</v>
      </c>
    </row>
    <row r="14146" spans="1:2">
      <c r="A14146" t="str">
        <f t="shared" si="220"/>
        <v>P0634</v>
      </c>
      <c r="B14146" s="254" t="s">
        <v>14507</v>
      </c>
    </row>
    <row r="14147" spans="1:2">
      <c r="A14147" t="str">
        <f t="shared" ref="A14147:A14210" si="221">LEFT(B14147,5)</f>
        <v>P0635</v>
      </c>
      <c r="B14147" s="254" t="s">
        <v>14508</v>
      </c>
    </row>
    <row r="14148" spans="1:2">
      <c r="A14148" t="str">
        <f t="shared" si="221"/>
        <v>P0636</v>
      </c>
      <c r="B14148" s="254" t="s">
        <v>14509</v>
      </c>
    </row>
    <row r="14149" spans="1:2">
      <c r="A14149" t="str">
        <f t="shared" si="221"/>
        <v>P0637</v>
      </c>
      <c r="B14149" s="254" t="s">
        <v>14510</v>
      </c>
    </row>
    <row r="14150" spans="1:2">
      <c r="A14150" t="str">
        <f t="shared" si="221"/>
        <v>P0638</v>
      </c>
      <c r="B14150" s="254" t="s">
        <v>14511</v>
      </c>
    </row>
    <row r="14151" spans="1:2">
      <c r="A14151" t="str">
        <f t="shared" si="221"/>
        <v>P0639</v>
      </c>
      <c r="B14151" s="254" t="s">
        <v>14512</v>
      </c>
    </row>
    <row r="14152" spans="1:2">
      <c r="A14152" t="str">
        <f t="shared" si="221"/>
        <v>P0640</v>
      </c>
      <c r="B14152" s="254" t="s">
        <v>14513</v>
      </c>
    </row>
    <row r="14153" spans="1:2">
      <c r="A14153" t="str">
        <f t="shared" si="221"/>
        <v>P0641</v>
      </c>
      <c r="B14153" s="254" t="s">
        <v>14514</v>
      </c>
    </row>
    <row r="14154" spans="1:2">
      <c r="A14154" t="str">
        <f t="shared" si="221"/>
        <v>P0642</v>
      </c>
      <c r="B14154" s="254" t="s">
        <v>14515</v>
      </c>
    </row>
    <row r="14155" spans="1:2">
      <c r="A14155" t="str">
        <f t="shared" si="221"/>
        <v>P0643</v>
      </c>
      <c r="B14155" s="254" t="s">
        <v>14516</v>
      </c>
    </row>
    <row r="14156" spans="1:2">
      <c r="A14156" t="str">
        <f t="shared" si="221"/>
        <v>P0644</v>
      </c>
      <c r="B14156" s="254" t="s">
        <v>14517</v>
      </c>
    </row>
    <row r="14157" spans="1:2">
      <c r="A14157" t="str">
        <f t="shared" si="221"/>
        <v>P0645</v>
      </c>
      <c r="B14157" s="254" t="s">
        <v>14518</v>
      </c>
    </row>
    <row r="14158" spans="1:2">
      <c r="A14158" t="str">
        <f t="shared" si="221"/>
        <v>P0646</v>
      </c>
      <c r="B14158" s="254" t="s">
        <v>14519</v>
      </c>
    </row>
    <row r="14159" spans="1:2">
      <c r="A14159" t="str">
        <f t="shared" si="221"/>
        <v>P0647</v>
      </c>
      <c r="B14159" s="254" t="s">
        <v>14520</v>
      </c>
    </row>
    <row r="14160" spans="1:2">
      <c r="A14160" t="str">
        <f t="shared" si="221"/>
        <v>P0648</v>
      </c>
      <c r="B14160" s="254" t="s">
        <v>14521</v>
      </c>
    </row>
    <row r="14161" spans="1:2">
      <c r="A14161" t="str">
        <f t="shared" si="221"/>
        <v>P0649</v>
      </c>
      <c r="B14161" s="254" t="s">
        <v>14522</v>
      </c>
    </row>
    <row r="14162" spans="1:2">
      <c r="A14162" t="str">
        <f t="shared" si="221"/>
        <v>P0650</v>
      </c>
      <c r="B14162" s="254" t="s">
        <v>14523</v>
      </c>
    </row>
    <row r="14163" spans="1:2">
      <c r="A14163" t="str">
        <f t="shared" si="221"/>
        <v>P0651</v>
      </c>
      <c r="B14163" s="254" t="s">
        <v>14524</v>
      </c>
    </row>
    <row r="14164" spans="1:2">
      <c r="A14164" t="str">
        <f t="shared" si="221"/>
        <v>P0652</v>
      </c>
      <c r="B14164" s="254" t="s">
        <v>14525</v>
      </c>
    </row>
    <row r="14165" spans="1:2">
      <c r="A14165" t="str">
        <f t="shared" si="221"/>
        <v>P0653</v>
      </c>
      <c r="B14165" s="254" t="s">
        <v>14526</v>
      </c>
    </row>
    <row r="14166" spans="1:2">
      <c r="A14166" t="str">
        <f t="shared" si="221"/>
        <v>P0654</v>
      </c>
      <c r="B14166" s="254" t="s">
        <v>14527</v>
      </c>
    </row>
    <row r="14167" spans="1:2">
      <c r="A14167" t="str">
        <f t="shared" si="221"/>
        <v>P0655</v>
      </c>
      <c r="B14167" s="254" t="s">
        <v>14528</v>
      </c>
    </row>
    <row r="14168" spans="1:2">
      <c r="A14168" t="str">
        <f t="shared" si="221"/>
        <v>P0656</v>
      </c>
      <c r="B14168" s="254" t="s">
        <v>14529</v>
      </c>
    </row>
    <row r="14169" spans="1:2">
      <c r="A14169" t="str">
        <f t="shared" si="221"/>
        <v>P0657</v>
      </c>
      <c r="B14169" s="254" t="s">
        <v>14530</v>
      </c>
    </row>
    <row r="14170" spans="1:2">
      <c r="A14170" t="str">
        <f t="shared" si="221"/>
        <v>P0658</v>
      </c>
      <c r="B14170" s="254" t="s">
        <v>14531</v>
      </c>
    </row>
    <row r="14171" spans="1:2">
      <c r="A14171" t="str">
        <f t="shared" si="221"/>
        <v>P0659</v>
      </c>
      <c r="B14171" s="254" t="s">
        <v>14532</v>
      </c>
    </row>
    <row r="14172" spans="1:2">
      <c r="A14172" t="str">
        <f t="shared" si="221"/>
        <v>P0660</v>
      </c>
      <c r="B14172" s="254" t="s">
        <v>14533</v>
      </c>
    </row>
    <row r="14173" spans="1:2">
      <c r="A14173" t="str">
        <f t="shared" si="221"/>
        <v>P0661</v>
      </c>
      <c r="B14173" s="254" t="s">
        <v>14534</v>
      </c>
    </row>
    <row r="14174" spans="1:2">
      <c r="A14174" t="str">
        <f t="shared" si="221"/>
        <v>P0662</v>
      </c>
      <c r="B14174" s="254" t="s">
        <v>14535</v>
      </c>
    </row>
    <row r="14175" spans="1:2">
      <c r="A14175" t="str">
        <f t="shared" si="221"/>
        <v>P0663</v>
      </c>
      <c r="B14175" s="254" t="s">
        <v>14536</v>
      </c>
    </row>
    <row r="14176" spans="1:2">
      <c r="A14176" t="str">
        <f t="shared" si="221"/>
        <v>P0664</v>
      </c>
      <c r="B14176" s="254" t="s">
        <v>14537</v>
      </c>
    </row>
    <row r="14177" spans="1:2">
      <c r="A14177" t="str">
        <f t="shared" si="221"/>
        <v>P0665</v>
      </c>
      <c r="B14177" s="254" t="s">
        <v>14538</v>
      </c>
    </row>
    <row r="14178" spans="1:2">
      <c r="A14178" t="str">
        <f t="shared" si="221"/>
        <v>P0666</v>
      </c>
      <c r="B14178" s="254" t="s">
        <v>14539</v>
      </c>
    </row>
    <row r="14179" spans="1:2">
      <c r="A14179" t="str">
        <f t="shared" si="221"/>
        <v>P0667</v>
      </c>
      <c r="B14179" s="254" t="s">
        <v>14540</v>
      </c>
    </row>
    <row r="14180" spans="1:2">
      <c r="A14180" t="str">
        <f t="shared" si="221"/>
        <v>P0668</v>
      </c>
      <c r="B14180" s="254" t="s">
        <v>14541</v>
      </c>
    </row>
    <row r="14181" spans="1:2">
      <c r="A14181" t="str">
        <f t="shared" si="221"/>
        <v>P0669</v>
      </c>
      <c r="B14181" s="254" t="s">
        <v>14542</v>
      </c>
    </row>
    <row r="14182" spans="1:2">
      <c r="A14182" t="str">
        <f t="shared" si="221"/>
        <v>P0670</v>
      </c>
      <c r="B14182" s="254" t="s">
        <v>14543</v>
      </c>
    </row>
    <row r="14183" spans="1:2">
      <c r="A14183" t="str">
        <f t="shared" si="221"/>
        <v>P0671</v>
      </c>
      <c r="B14183" s="254" t="s">
        <v>14544</v>
      </c>
    </row>
    <row r="14184" spans="1:2">
      <c r="A14184" t="str">
        <f t="shared" si="221"/>
        <v>P0672</v>
      </c>
      <c r="B14184" s="254" t="s">
        <v>14545</v>
      </c>
    </row>
    <row r="14185" spans="1:2">
      <c r="A14185" t="str">
        <f t="shared" si="221"/>
        <v>P0673</v>
      </c>
      <c r="B14185" s="254" t="s">
        <v>14546</v>
      </c>
    </row>
    <row r="14186" spans="1:2">
      <c r="A14186" t="str">
        <f t="shared" si="221"/>
        <v>P0674</v>
      </c>
      <c r="B14186" s="254" t="s">
        <v>14547</v>
      </c>
    </row>
    <row r="14187" spans="1:2">
      <c r="A14187" t="str">
        <f t="shared" si="221"/>
        <v>P0675</v>
      </c>
      <c r="B14187" s="254" t="s">
        <v>14548</v>
      </c>
    </row>
    <row r="14188" spans="1:2">
      <c r="A14188" t="str">
        <f t="shared" si="221"/>
        <v>P0676</v>
      </c>
      <c r="B14188" s="254" t="s">
        <v>14549</v>
      </c>
    </row>
    <row r="14189" spans="1:2">
      <c r="A14189" t="str">
        <f t="shared" si="221"/>
        <v>P0677</v>
      </c>
      <c r="B14189" s="254" t="s">
        <v>14550</v>
      </c>
    </row>
    <row r="14190" spans="1:2">
      <c r="A14190" t="str">
        <f t="shared" si="221"/>
        <v>P0678</v>
      </c>
      <c r="B14190" s="254" t="s">
        <v>14551</v>
      </c>
    </row>
    <row r="14191" spans="1:2">
      <c r="A14191" t="str">
        <f t="shared" si="221"/>
        <v>P0679</v>
      </c>
      <c r="B14191" s="254" t="s">
        <v>14552</v>
      </c>
    </row>
    <row r="14192" spans="1:2">
      <c r="A14192" t="str">
        <f t="shared" si="221"/>
        <v>P0680</v>
      </c>
      <c r="B14192" s="254" t="s">
        <v>14553</v>
      </c>
    </row>
    <row r="14193" spans="1:2">
      <c r="A14193" t="str">
        <f t="shared" si="221"/>
        <v>P0681</v>
      </c>
      <c r="B14193" s="254" t="s">
        <v>14554</v>
      </c>
    </row>
    <row r="14194" spans="1:2">
      <c r="A14194" t="str">
        <f t="shared" si="221"/>
        <v>P0682</v>
      </c>
      <c r="B14194" s="254" t="s">
        <v>14555</v>
      </c>
    </row>
    <row r="14195" spans="1:2">
      <c r="A14195" t="str">
        <f t="shared" si="221"/>
        <v>P0683</v>
      </c>
      <c r="B14195" s="254" t="s">
        <v>14556</v>
      </c>
    </row>
    <row r="14196" spans="1:2">
      <c r="A14196" t="str">
        <f t="shared" si="221"/>
        <v>P0684</v>
      </c>
      <c r="B14196" s="254" t="s">
        <v>14557</v>
      </c>
    </row>
    <row r="14197" spans="1:2">
      <c r="A14197" t="str">
        <f t="shared" si="221"/>
        <v>P0685</v>
      </c>
      <c r="B14197" s="254" t="s">
        <v>14558</v>
      </c>
    </row>
    <row r="14198" spans="1:2">
      <c r="A14198" t="str">
        <f t="shared" si="221"/>
        <v>P0686</v>
      </c>
      <c r="B14198" s="254" t="s">
        <v>14559</v>
      </c>
    </row>
    <row r="14199" spans="1:2">
      <c r="A14199" t="str">
        <f t="shared" si="221"/>
        <v>P0687</v>
      </c>
      <c r="B14199" s="254" t="s">
        <v>14560</v>
      </c>
    </row>
    <row r="14200" spans="1:2">
      <c r="A14200" t="str">
        <f t="shared" si="221"/>
        <v>P0688</v>
      </c>
      <c r="B14200" s="254" t="s">
        <v>14561</v>
      </c>
    </row>
    <row r="14201" spans="1:2">
      <c r="A14201" t="str">
        <f t="shared" si="221"/>
        <v>P0689</v>
      </c>
      <c r="B14201" s="254" t="s">
        <v>14562</v>
      </c>
    </row>
    <row r="14202" spans="1:2">
      <c r="A14202" t="str">
        <f t="shared" si="221"/>
        <v>P0690</v>
      </c>
      <c r="B14202" s="254" t="s">
        <v>14563</v>
      </c>
    </row>
    <row r="14203" spans="1:2">
      <c r="A14203" t="str">
        <f t="shared" si="221"/>
        <v>P0691</v>
      </c>
      <c r="B14203" s="254" t="s">
        <v>14564</v>
      </c>
    </row>
    <row r="14204" spans="1:2">
      <c r="A14204" t="str">
        <f t="shared" si="221"/>
        <v>P0692</v>
      </c>
      <c r="B14204" s="254" t="s">
        <v>14565</v>
      </c>
    </row>
    <row r="14205" spans="1:2">
      <c r="A14205" t="str">
        <f t="shared" si="221"/>
        <v>P0693</v>
      </c>
      <c r="B14205" s="254" t="s">
        <v>14566</v>
      </c>
    </row>
    <row r="14206" spans="1:2">
      <c r="A14206" t="str">
        <f t="shared" si="221"/>
        <v>P0694</v>
      </c>
      <c r="B14206" s="254" t="s">
        <v>14567</v>
      </c>
    </row>
    <row r="14207" spans="1:2">
      <c r="A14207" t="str">
        <f t="shared" si="221"/>
        <v>P0695</v>
      </c>
      <c r="B14207" s="254" t="s">
        <v>14568</v>
      </c>
    </row>
    <row r="14208" spans="1:2">
      <c r="A14208" t="str">
        <f t="shared" si="221"/>
        <v>P0696</v>
      </c>
      <c r="B14208" s="254" t="s">
        <v>14569</v>
      </c>
    </row>
    <row r="14209" spans="1:2">
      <c r="A14209" t="str">
        <f t="shared" si="221"/>
        <v>P0697</v>
      </c>
      <c r="B14209" s="254" t="s">
        <v>14570</v>
      </c>
    </row>
    <row r="14210" spans="1:2">
      <c r="A14210" t="str">
        <f t="shared" si="221"/>
        <v>P0698</v>
      </c>
      <c r="B14210" s="254" t="s">
        <v>14571</v>
      </c>
    </row>
    <row r="14211" spans="1:2">
      <c r="A14211" t="str">
        <f t="shared" ref="A14211:A14274" si="222">LEFT(B14211,5)</f>
        <v>P0699</v>
      </c>
      <c r="B14211" s="254" t="s">
        <v>14572</v>
      </c>
    </row>
    <row r="14212" spans="1:2">
      <c r="A14212" t="str">
        <f t="shared" si="222"/>
        <v>P0700</v>
      </c>
      <c r="B14212" s="254" t="s">
        <v>14573</v>
      </c>
    </row>
    <row r="14213" spans="1:2">
      <c r="A14213" t="str">
        <f t="shared" si="222"/>
        <v>P0701</v>
      </c>
      <c r="B14213" s="254" t="s">
        <v>14574</v>
      </c>
    </row>
    <row r="14214" spans="1:2">
      <c r="A14214" t="str">
        <f t="shared" si="222"/>
        <v>P0702</v>
      </c>
      <c r="B14214" s="254" t="s">
        <v>14575</v>
      </c>
    </row>
    <row r="14215" spans="1:2">
      <c r="A14215" t="str">
        <f t="shared" si="222"/>
        <v>P0703</v>
      </c>
      <c r="B14215" s="254" t="s">
        <v>14576</v>
      </c>
    </row>
    <row r="14216" spans="1:2">
      <c r="A14216" t="str">
        <f t="shared" si="222"/>
        <v>P0704</v>
      </c>
      <c r="B14216" s="254" t="s">
        <v>14577</v>
      </c>
    </row>
    <row r="14217" spans="1:2">
      <c r="A14217" t="str">
        <f t="shared" si="222"/>
        <v>P0705</v>
      </c>
      <c r="B14217" s="254" t="s">
        <v>14578</v>
      </c>
    </row>
    <row r="14218" spans="1:2">
      <c r="A14218" t="str">
        <f t="shared" si="222"/>
        <v>P0706</v>
      </c>
      <c r="B14218" s="254" t="s">
        <v>14579</v>
      </c>
    </row>
    <row r="14219" spans="1:2">
      <c r="A14219" t="str">
        <f t="shared" si="222"/>
        <v>P0707</v>
      </c>
      <c r="B14219" s="254" t="s">
        <v>14580</v>
      </c>
    </row>
    <row r="14220" spans="1:2">
      <c r="A14220" t="str">
        <f t="shared" si="222"/>
        <v>P0708</v>
      </c>
      <c r="B14220" s="254" t="s">
        <v>14581</v>
      </c>
    </row>
    <row r="14221" spans="1:2">
      <c r="A14221" t="str">
        <f t="shared" si="222"/>
        <v>P0709</v>
      </c>
      <c r="B14221" s="254" t="s">
        <v>14582</v>
      </c>
    </row>
    <row r="14222" spans="1:2">
      <c r="A14222" t="str">
        <f t="shared" si="222"/>
        <v>P0710</v>
      </c>
      <c r="B14222" s="254" t="s">
        <v>14583</v>
      </c>
    </row>
    <row r="14223" spans="1:2">
      <c r="A14223" t="str">
        <f t="shared" si="222"/>
        <v>P0711</v>
      </c>
      <c r="B14223" s="254" t="s">
        <v>14584</v>
      </c>
    </row>
    <row r="14224" spans="1:2">
      <c r="A14224" t="str">
        <f t="shared" si="222"/>
        <v>P0712</v>
      </c>
      <c r="B14224" s="254" t="s">
        <v>14585</v>
      </c>
    </row>
    <row r="14225" spans="1:2">
      <c r="A14225" t="str">
        <f t="shared" si="222"/>
        <v>P0713</v>
      </c>
      <c r="B14225" s="254" t="s">
        <v>14586</v>
      </c>
    </row>
    <row r="14226" spans="1:2">
      <c r="A14226" t="str">
        <f t="shared" si="222"/>
        <v>P0714</v>
      </c>
      <c r="B14226" s="254" t="s">
        <v>14587</v>
      </c>
    </row>
    <row r="14227" spans="1:2">
      <c r="A14227" t="str">
        <f t="shared" si="222"/>
        <v>P0715</v>
      </c>
      <c r="B14227" s="254" t="s">
        <v>14588</v>
      </c>
    </row>
    <row r="14228" spans="1:2">
      <c r="A14228" t="str">
        <f t="shared" si="222"/>
        <v>P0716</v>
      </c>
      <c r="B14228" s="254" t="s">
        <v>14589</v>
      </c>
    </row>
    <row r="14229" spans="1:2">
      <c r="A14229" t="str">
        <f t="shared" si="222"/>
        <v>P0717</v>
      </c>
      <c r="B14229" s="254" t="s">
        <v>14590</v>
      </c>
    </row>
    <row r="14230" spans="1:2">
      <c r="A14230" t="str">
        <f t="shared" si="222"/>
        <v>P0718</v>
      </c>
      <c r="B14230" s="254" t="s">
        <v>14591</v>
      </c>
    </row>
    <row r="14231" spans="1:2">
      <c r="A14231" t="str">
        <f t="shared" si="222"/>
        <v>P0719</v>
      </c>
      <c r="B14231" s="254" t="s">
        <v>14592</v>
      </c>
    </row>
    <row r="14232" spans="1:2">
      <c r="A14232" t="str">
        <f t="shared" si="222"/>
        <v>P0720</v>
      </c>
      <c r="B14232" s="254" t="s">
        <v>14593</v>
      </c>
    </row>
    <row r="14233" spans="1:2">
      <c r="A14233" t="str">
        <f t="shared" si="222"/>
        <v>P0721</v>
      </c>
      <c r="B14233" s="254" t="s">
        <v>14594</v>
      </c>
    </row>
    <row r="14234" spans="1:2">
      <c r="A14234" t="str">
        <f t="shared" si="222"/>
        <v>P0722</v>
      </c>
      <c r="B14234" s="254" t="s">
        <v>14595</v>
      </c>
    </row>
    <row r="14235" spans="1:2">
      <c r="A14235" t="str">
        <f t="shared" si="222"/>
        <v>P0723</v>
      </c>
      <c r="B14235" s="254" t="s">
        <v>14596</v>
      </c>
    </row>
    <row r="14236" spans="1:2">
      <c r="A14236" t="str">
        <f t="shared" si="222"/>
        <v>P0724</v>
      </c>
      <c r="B14236" s="254" t="s">
        <v>14597</v>
      </c>
    </row>
    <row r="14237" spans="1:2">
      <c r="A14237" t="str">
        <f t="shared" si="222"/>
        <v>P0725</v>
      </c>
      <c r="B14237" s="254" t="s">
        <v>14598</v>
      </c>
    </row>
    <row r="14238" spans="1:2">
      <c r="A14238" t="str">
        <f t="shared" si="222"/>
        <v>P0726</v>
      </c>
      <c r="B14238" s="254" t="s">
        <v>14599</v>
      </c>
    </row>
    <row r="14239" spans="1:2">
      <c r="A14239" t="str">
        <f t="shared" si="222"/>
        <v>P0727</v>
      </c>
      <c r="B14239" s="254" t="s">
        <v>14600</v>
      </c>
    </row>
    <row r="14240" spans="1:2">
      <c r="A14240" t="str">
        <f t="shared" si="222"/>
        <v>P0728</v>
      </c>
      <c r="B14240" s="254" t="s">
        <v>14601</v>
      </c>
    </row>
    <row r="14241" spans="1:2">
      <c r="A14241" t="str">
        <f t="shared" si="222"/>
        <v>P0729</v>
      </c>
      <c r="B14241" s="254" t="s">
        <v>14602</v>
      </c>
    </row>
    <row r="14242" spans="1:2">
      <c r="A14242" t="str">
        <f t="shared" si="222"/>
        <v>P0730</v>
      </c>
      <c r="B14242" s="254" t="s">
        <v>14603</v>
      </c>
    </row>
    <row r="14243" spans="1:2">
      <c r="A14243" t="str">
        <f t="shared" si="222"/>
        <v>P0731</v>
      </c>
      <c r="B14243" s="254" t="s">
        <v>14604</v>
      </c>
    </row>
    <row r="14244" spans="1:2">
      <c r="A14244" t="str">
        <f t="shared" si="222"/>
        <v>P0732</v>
      </c>
      <c r="B14244" s="254" t="s">
        <v>14605</v>
      </c>
    </row>
    <row r="14245" spans="1:2">
      <c r="A14245" t="str">
        <f t="shared" si="222"/>
        <v>P0733</v>
      </c>
      <c r="B14245" s="254" t="s">
        <v>14606</v>
      </c>
    </row>
    <row r="14246" spans="1:2">
      <c r="A14246" t="str">
        <f t="shared" si="222"/>
        <v>P0734</v>
      </c>
      <c r="B14246" s="254" t="s">
        <v>14607</v>
      </c>
    </row>
    <row r="14247" spans="1:2">
      <c r="A14247" t="str">
        <f t="shared" si="222"/>
        <v>P0735</v>
      </c>
      <c r="B14247" s="254" t="s">
        <v>14608</v>
      </c>
    </row>
    <row r="14248" spans="1:2">
      <c r="A14248" t="str">
        <f t="shared" si="222"/>
        <v>P0736</v>
      </c>
      <c r="B14248" s="254" t="s">
        <v>14609</v>
      </c>
    </row>
    <row r="14249" spans="1:2">
      <c r="A14249" t="str">
        <f t="shared" si="222"/>
        <v>P0737</v>
      </c>
      <c r="B14249" s="254" t="s">
        <v>14610</v>
      </c>
    </row>
    <row r="14250" spans="1:2">
      <c r="A14250" t="str">
        <f t="shared" si="222"/>
        <v>P0738</v>
      </c>
      <c r="B14250" s="254" t="s">
        <v>14611</v>
      </c>
    </row>
    <row r="14251" spans="1:2">
      <c r="A14251" t="str">
        <f t="shared" si="222"/>
        <v>P0739</v>
      </c>
      <c r="B14251" s="254" t="s">
        <v>14612</v>
      </c>
    </row>
    <row r="14252" spans="1:2">
      <c r="A14252" t="str">
        <f t="shared" si="222"/>
        <v>P0740</v>
      </c>
      <c r="B14252" s="254" t="s">
        <v>14613</v>
      </c>
    </row>
    <row r="14253" spans="1:2">
      <c r="A14253" t="str">
        <f t="shared" si="222"/>
        <v>P0741</v>
      </c>
      <c r="B14253" s="254" t="s">
        <v>14614</v>
      </c>
    </row>
    <row r="14254" spans="1:2">
      <c r="A14254" t="str">
        <f t="shared" si="222"/>
        <v>P0742</v>
      </c>
      <c r="B14254" s="254" t="s">
        <v>14615</v>
      </c>
    </row>
    <row r="14255" spans="1:2">
      <c r="A14255" t="str">
        <f t="shared" si="222"/>
        <v>P0743</v>
      </c>
      <c r="B14255" s="254" t="s">
        <v>14616</v>
      </c>
    </row>
    <row r="14256" spans="1:2">
      <c r="A14256" t="str">
        <f t="shared" si="222"/>
        <v>P0744</v>
      </c>
      <c r="B14256" s="254" t="s">
        <v>14617</v>
      </c>
    </row>
    <row r="14257" spans="1:2">
      <c r="A14257" t="str">
        <f t="shared" si="222"/>
        <v>P0745</v>
      </c>
      <c r="B14257" s="254" t="s">
        <v>14618</v>
      </c>
    </row>
    <row r="14258" spans="1:2">
      <c r="A14258" t="str">
        <f t="shared" si="222"/>
        <v>P0746</v>
      </c>
      <c r="B14258" s="254" t="s">
        <v>14619</v>
      </c>
    </row>
    <row r="14259" spans="1:2">
      <c r="A14259" t="str">
        <f t="shared" si="222"/>
        <v>P0747</v>
      </c>
      <c r="B14259" s="254" t="s">
        <v>14620</v>
      </c>
    </row>
    <row r="14260" spans="1:2">
      <c r="A14260" t="str">
        <f t="shared" si="222"/>
        <v>P0748</v>
      </c>
      <c r="B14260" s="254" t="s">
        <v>14621</v>
      </c>
    </row>
    <row r="14261" spans="1:2">
      <c r="A14261" t="str">
        <f t="shared" si="222"/>
        <v>P0749</v>
      </c>
      <c r="B14261" s="254" t="s">
        <v>14622</v>
      </c>
    </row>
    <row r="14262" spans="1:2">
      <c r="A14262" t="str">
        <f t="shared" si="222"/>
        <v>P0750</v>
      </c>
      <c r="B14262" s="254" t="s">
        <v>14623</v>
      </c>
    </row>
    <row r="14263" spans="1:2">
      <c r="A14263" t="str">
        <f t="shared" si="222"/>
        <v>P0751</v>
      </c>
      <c r="B14263" s="254" t="s">
        <v>14624</v>
      </c>
    </row>
    <row r="14264" spans="1:2">
      <c r="A14264" t="str">
        <f t="shared" si="222"/>
        <v>P0752</v>
      </c>
      <c r="B14264" s="254" t="s">
        <v>14625</v>
      </c>
    </row>
    <row r="14265" spans="1:2">
      <c r="A14265" t="str">
        <f t="shared" si="222"/>
        <v>P0753</v>
      </c>
      <c r="B14265" s="254" t="s">
        <v>14626</v>
      </c>
    </row>
    <row r="14266" spans="1:2">
      <c r="A14266" t="str">
        <f t="shared" si="222"/>
        <v>P0754</v>
      </c>
      <c r="B14266" s="254" t="s">
        <v>14627</v>
      </c>
    </row>
    <row r="14267" spans="1:2">
      <c r="A14267" t="str">
        <f t="shared" si="222"/>
        <v>P0755</v>
      </c>
      <c r="B14267" s="254" t="s">
        <v>14628</v>
      </c>
    </row>
    <row r="14268" spans="1:2">
      <c r="A14268" t="str">
        <f t="shared" si="222"/>
        <v>P0756</v>
      </c>
      <c r="B14268" s="254" t="s">
        <v>14629</v>
      </c>
    </row>
    <row r="14269" spans="1:2">
      <c r="A14269" t="str">
        <f t="shared" si="222"/>
        <v>P0757</v>
      </c>
      <c r="B14269" s="254" t="s">
        <v>14630</v>
      </c>
    </row>
    <row r="14270" spans="1:2">
      <c r="A14270" t="str">
        <f t="shared" si="222"/>
        <v>P0758</v>
      </c>
      <c r="B14270" s="254" t="s">
        <v>14631</v>
      </c>
    </row>
    <row r="14271" spans="1:2">
      <c r="A14271" t="str">
        <f t="shared" si="222"/>
        <v>P0759</v>
      </c>
      <c r="B14271" s="254" t="s">
        <v>14632</v>
      </c>
    </row>
    <row r="14272" spans="1:2">
      <c r="A14272" t="str">
        <f t="shared" si="222"/>
        <v>P0760</v>
      </c>
      <c r="B14272" s="254" t="s">
        <v>14633</v>
      </c>
    </row>
    <row r="14273" spans="1:2">
      <c r="A14273" t="str">
        <f t="shared" si="222"/>
        <v>P0761</v>
      </c>
      <c r="B14273" s="254" t="s">
        <v>14634</v>
      </c>
    </row>
    <row r="14274" spans="1:2">
      <c r="A14274" t="str">
        <f t="shared" si="222"/>
        <v>P0762</v>
      </c>
      <c r="B14274" s="254" t="s">
        <v>14635</v>
      </c>
    </row>
    <row r="14275" spans="1:2">
      <c r="A14275" t="str">
        <f t="shared" ref="A14275:A14338" si="223">LEFT(B14275,5)</f>
        <v>P0763</v>
      </c>
      <c r="B14275" s="254" t="s">
        <v>14636</v>
      </c>
    </row>
    <row r="14276" spans="1:2">
      <c r="A14276" t="str">
        <f t="shared" si="223"/>
        <v>P0764</v>
      </c>
      <c r="B14276" s="254" t="s">
        <v>14637</v>
      </c>
    </row>
    <row r="14277" spans="1:2">
      <c r="A14277" t="str">
        <f t="shared" si="223"/>
        <v>P0765</v>
      </c>
      <c r="B14277" s="254" t="s">
        <v>14638</v>
      </c>
    </row>
    <row r="14278" spans="1:2">
      <c r="A14278" t="str">
        <f t="shared" si="223"/>
        <v>P0766</v>
      </c>
      <c r="B14278" s="254" t="s">
        <v>14639</v>
      </c>
    </row>
    <row r="14279" spans="1:2">
      <c r="A14279" t="str">
        <f t="shared" si="223"/>
        <v>P0767</v>
      </c>
      <c r="B14279" s="254" t="s">
        <v>14640</v>
      </c>
    </row>
    <row r="14280" spans="1:2">
      <c r="A14280" t="str">
        <f t="shared" si="223"/>
        <v>P0768</v>
      </c>
      <c r="B14280" s="254" t="s">
        <v>14641</v>
      </c>
    </row>
    <row r="14281" spans="1:2">
      <c r="A14281" t="str">
        <f t="shared" si="223"/>
        <v>P0769</v>
      </c>
      <c r="B14281" s="254" t="s">
        <v>14642</v>
      </c>
    </row>
    <row r="14282" spans="1:2">
      <c r="A14282" t="str">
        <f t="shared" si="223"/>
        <v>P0770</v>
      </c>
      <c r="B14282" s="254" t="s">
        <v>14643</v>
      </c>
    </row>
    <row r="14283" spans="1:2">
      <c r="A14283" t="str">
        <f t="shared" si="223"/>
        <v>P0771</v>
      </c>
      <c r="B14283" s="254" t="s">
        <v>14644</v>
      </c>
    </row>
    <row r="14284" spans="1:2">
      <c r="A14284" t="str">
        <f t="shared" si="223"/>
        <v>P0772</v>
      </c>
      <c r="B14284" s="254" t="s">
        <v>14645</v>
      </c>
    </row>
    <row r="14285" spans="1:2">
      <c r="A14285" t="str">
        <f t="shared" si="223"/>
        <v>P0773</v>
      </c>
      <c r="B14285" s="254" t="s">
        <v>14646</v>
      </c>
    </row>
    <row r="14286" spans="1:2">
      <c r="A14286" t="str">
        <f t="shared" si="223"/>
        <v>P0774</v>
      </c>
      <c r="B14286" s="254" t="s">
        <v>14647</v>
      </c>
    </row>
    <row r="14287" spans="1:2">
      <c r="A14287" t="str">
        <f t="shared" si="223"/>
        <v>P0775</v>
      </c>
      <c r="B14287" s="254" t="s">
        <v>14648</v>
      </c>
    </row>
    <row r="14288" spans="1:2">
      <c r="A14288" t="str">
        <f t="shared" si="223"/>
        <v>P0776</v>
      </c>
      <c r="B14288" s="254" t="s">
        <v>14649</v>
      </c>
    </row>
    <row r="14289" spans="1:2">
      <c r="A14289" t="str">
        <f t="shared" si="223"/>
        <v>P0777</v>
      </c>
      <c r="B14289" s="254" t="s">
        <v>14650</v>
      </c>
    </row>
    <row r="14290" spans="1:2">
      <c r="A14290" t="str">
        <f t="shared" si="223"/>
        <v>P0778</v>
      </c>
      <c r="B14290" s="254" t="s">
        <v>14651</v>
      </c>
    </row>
    <row r="14291" spans="1:2">
      <c r="A14291" t="str">
        <f t="shared" si="223"/>
        <v>P0779</v>
      </c>
      <c r="B14291" s="254" t="s">
        <v>14652</v>
      </c>
    </row>
    <row r="14292" spans="1:2">
      <c r="A14292" t="str">
        <f t="shared" si="223"/>
        <v>P0780</v>
      </c>
      <c r="B14292" s="254" t="s">
        <v>14653</v>
      </c>
    </row>
    <row r="14293" spans="1:2">
      <c r="A14293" t="str">
        <f t="shared" si="223"/>
        <v>P0781</v>
      </c>
      <c r="B14293" s="254" t="s">
        <v>14654</v>
      </c>
    </row>
    <row r="14294" spans="1:2">
      <c r="A14294" t="str">
        <f t="shared" si="223"/>
        <v>P0782</v>
      </c>
      <c r="B14294" s="254" t="s">
        <v>14655</v>
      </c>
    </row>
    <row r="14295" spans="1:2">
      <c r="A14295" t="str">
        <f t="shared" si="223"/>
        <v>P0783</v>
      </c>
      <c r="B14295" s="254" t="s">
        <v>14656</v>
      </c>
    </row>
    <row r="14296" spans="1:2">
      <c r="A14296" t="str">
        <f t="shared" si="223"/>
        <v>P0784</v>
      </c>
      <c r="B14296" s="254" t="s">
        <v>14657</v>
      </c>
    </row>
    <row r="14297" spans="1:2">
      <c r="A14297" t="str">
        <f t="shared" si="223"/>
        <v>P0785</v>
      </c>
      <c r="B14297" s="254" t="s">
        <v>14658</v>
      </c>
    </row>
    <row r="14298" spans="1:2">
      <c r="A14298" t="str">
        <f t="shared" si="223"/>
        <v>P0786</v>
      </c>
      <c r="B14298" s="254" t="s">
        <v>14659</v>
      </c>
    </row>
    <row r="14299" spans="1:2">
      <c r="A14299" t="str">
        <f t="shared" si="223"/>
        <v>P0787</v>
      </c>
      <c r="B14299" s="254" t="s">
        <v>14660</v>
      </c>
    </row>
    <row r="14300" spans="1:2">
      <c r="A14300" t="str">
        <f t="shared" si="223"/>
        <v>P0788</v>
      </c>
      <c r="B14300" s="254" t="s">
        <v>14661</v>
      </c>
    </row>
    <row r="14301" spans="1:2">
      <c r="A14301" t="str">
        <f t="shared" si="223"/>
        <v>P0789</v>
      </c>
      <c r="B14301" s="254" t="s">
        <v>14662</v>
      </c>
    </row>
    <row r="14302" spans="1:2">
      <c r="A14302" t="str">
        <f t="shared" si="223"/>
        <v>P0790</v>
      </c>
      <c r="B14302" s="254" t="s">
        <v>14663</v>
      </c>
    </row>
    <row r="14303" spans="1:2">
      <c r="A14303" t="str">
        <f t="shared" si="223"/>
        <v>P0791</v>
      </c>
      <c r="B14303" s="254" t="s">
        <v>14664</v>
      </c>
    </row>
    <row r="14304" spans="1:2">
      <c r="A14304" t="str">
        <f t="shared" si="223"/>
        <v>P0792</v>
      </c>
      <c r="B14304" s="254" t="s">
        <v>14665</v>
      </c>
    </row>
    <row r="14305" spans="1:2">
      <c r="A14305" t="str">
        <f t="shared" si="223"/>
        <v>P0793</v>
      </c>
      <c r="B14305" s="254" t="s">
        <v>14666</v>
      </c>
    </row>
    <row r="14306" spans="1:2">
      <c r="A14306" t="str">
        <f t="shared" si="223"/>
        <v>P0794</v>
      </c>
      <c r="B14306" s="254" t="s">
        <v>14667</v>
      </c>
    </row>
    <row r="14307" spans="1:2">
      <c r="A14307" t="str">
        <f t="shared" si="223"/>
        <v>P0795</v>
      </c>
      <c r="B14307" s="254" t="s">
        <v>14668</v>
      </c>
    </row>
    <row r="14308" spans="1:2">
      <c r="A14308" t="str">
        <f t="shared" si="223"/>
        <v>P0796</v>
      </c>
      <c r="B14308" s="254" t="s">
        <v>14669</v>
      </c>
    </row>
    <row r="14309" spans="1:2">
      <c r="A14309" t="str">
        <f t="shared" si="223"/>
        <v>P0797</v>
      </c>
      <c r="B14309" s="254" t="s">
        <v>14670</v>
      </c>
    </row>
    <row r="14310" spans="1:2">
      <c r="A14310" t="str">
        <f t="shared" si="223"/>
        <v>P0798</v>
      </c>
      <c r="B14310" s="254" t="s">
        <v>14671</v>
      </c>
    </row>
    <row r="14311" spans="1:2">
      <c r="A14311" t="str">
        <f t="shared" si="223"/>
        <v>P0799</v>
      </c>
      <c r="B14311" s="254" t="s">
        <v>14672</v>
      </c>
    </row>
    <row r="14312" spans="1:2">
      <c r="A14312" t="str">
        <f t="shared" si="223"/>
        <v>P0800</v>
      </c>
      <c r="B14312" s="254" t="s">
        <v>14673</v>
      </c>
    </row>
    <row r="14313" spans="1:2">
      <c r="A14313" t="str">
        <f t="shared" si="223"/>
        <v>P0801</v>
      </c>
      <c r="B14313" s="254" t="s">
        <v>14674</v>
      </c>
    </row>
    <row r="14314" spans="1:2">
      <c r="A14314" t="str">
        <f t="shared" si="223"/>
        <v>P0802</v>
      </c>
      <c r="B14314" s="254" t="s">
        <v>14675</v>
      </c>
    </row>
    <row r="14315" spans="1:2">
      <c r="A14315" t="str">
        <f t="shared" si="223"/>
        <v>P0803</v>
      </c>
      <c r="B14315" s="254" t="s">
        <v>14676</v>
      </c>
    </row>
    <row r="14316" spans="1:2">
      <c r="A14316" t="str">
        <f t="shared" si="223"/>
        <v>P0804</v>
      </c>
      <c r="B14316" s="254" t="s">
        <v>14677</v>
      </c>
    </row>
    <row r="14317" spans="1:2">
      <c r="A14317" t="str">
        <f t="shared" si="223"/>
        <v>P0805</v>
      </c>
      <c r="B14317" s="254" t="s">
        <v>14678</v>
      </c>
    </row>
    <row r="14318" spans="1:2">
      <c r="A14318" t="str">
        <f t="shared" si="223"/>
        <v>P0806</v>
      </c>
      <c r="B14318" s="254" t="s">
        <v>14679</v>
      </c>
    </row>
    <row r="14319" spans="1:2">
      <c r="A14319" t="str">
        <f t="shared" si="223"/>
        <v>P0807</v>
      </c>
      <c r="B14319" s="254" t="s">
        <v>14680</v>
      </c>
    </row>
    <row r="14320" spans="1:2">
      <c r="A14320" t="str">
        <f t="shared" si="223"/>
        <v>P0808</v>
      </c>
      <c r="B14320" s="254" t="s">
        <v>14681</v>
      </c>
    </row>
    <row r="14321" spans="1:2">
      <c r="A14321" t="str">
        <f t="shared" si="223"/>
        <v>P0809</v>
      </c>
      <c r="B14321" s="254" t="s">
        <v>14682</v>
      </c>
    </row>
    <row r="14322" spans="1:2">
      <c r="A14322" t="str">
        <f t="shared" si="223"/>
        <v>P0810</v>
      </c>
      <c r="B14322" s="254" t="s">
        <v>14683</v>
      </c>
    </row>
    <row r="14323" spans="1:2">
      <c r="A14323" t="str">
        <f t="shared" si="223"/>
        <v>P0811</v>
      </c>
      <c r="B14323" s="254" t="s">
        <v>14684</v>
      </c>
    </row>
    <row r="14324" spans="1:2">
      <c r="A14324" t="str">
        <f t="shared" si="223"/>
        <v>P0812</v>
      </c>
      <c r="B14324" s="254" t="s">
        <v>14685</v>
      </c>
    </row>
    <row r="14325" spans="1:2">
      <c r="A14325" t="str">
        <f t="shared" si="223"/>
        <v>P0813</v>
      </c>
      <c r="B14325" s="254" t="s">
        <v>14686</v>
      </c>
    </row>
    <row r="14326" spans="1:2">
      <c r="A14326" t="str">
        <f t="shared" si="223"/>
        <v>P0814</v>
      </c>
      <c r="B14326" s="254" t="s">
        <v>14687</v>
      </c>
    </row>
    <row r="14327" spans="1:2">
      <c r="A14327" t="str">
        <f t="shared" si="223"/>
        <v>P0815</v>
      </c>
      <c r="B14327" s="254" t="s">
        <v>14688</v>
      </c>
    </row>
    <row r="14328" spans="1:2">
      <c r="A14328" t="str">
        <f t="shared" si="223"/>
        <v>P0816</v>
      </c>
      <c r="B14328" s="254" t="s">
        <v>14689</v>
      </c>
    </row>
    <row r="14329" spans="1:2">
      <c r="A14329" t="str">
        <f t="shared" si="223"/>
        <v>P0817</v>
      </c>
      <c r="B14329" s="254" t="s">
        <v>14690</v>
      </c>
    </row>
    <row r="14330" spans="1:2">
      <c r="A14330" t="str">
        <f t="shared" si="223"/>
        <v>P0818</v>
      </c>
      <c r="B14330" s="254" t="s">
        <v>14691</v>
      </c>
    </row>
    <row r="14331" spans="1:2">
      <c r="A14331" t="str">
        <f t="shared" si="223"/>
        <v>P0819</v>
      </c>
      <c r="B14331" s="254" t="s">
        <v>14692</v>
      </c>
    </row>
    <row r="14332" spans="1:2">
      <c r="A14332" t="str">
        <f t="shared" si="223"/>
        <v>P0820</v>
      </c>
      <c r="B14332" s="254" t="s">
        <v>14693</v>
      </c>
    </row>
    <row r="14333" spans="1:2">
      <c r="A14333" t="str">
        <f t="shared" si="223"/>
        <v>P0821</v>
      </c>
      <c r="B14333" s="254" t="s">
        <v>14694</v>
      </c>
    </row>
    <row r="14334" spans="1:2">
      <c r="A14334" t="str">
        <f t="shared" si="223"/>
        <v>P0822</v>
      </c>
      <c r="B14334" s="254" t="s">
        <v>14695</v>
      </c>
    </row>
    <row r="14335" spans="1:2">
      <c r="A14335" t="str">
        <f t="shared" si="223"/>
        <v>P0823</v>
      </c>
      <c r="B14335" s="254" t="s">
        <v>14696</v>
      </c>
    </row>
    <row r="14336" spans="1:2">
      <c r="A14336" t="str">
        <f t="shared" si="223"/>
        <v>P0824</v>
      </c>
      <c r="B14336" s="254" t="s">
        <v>14697</v>
      </c>
    </row>
    <row r="14337" spans="1:2">
      <c r="A14337" t="str">
        <f t="shared" si="223"/>
        <v>P0825</v>
      </c>
      <c r="B14337" s="254" t="s">
        <v>14698</v>
      </c>
    </row>
    <row r="14338" spans="1:2">
      <c r="A14338" t="str">
        <f t="shared" si="223"/>
        <v>P0826</v>
      </c>
      <c r="B14338" s="254" t="s">
        <v>14699</v>
      </c>
    </row>
    <row r="14339" spans="1:2">
      <c r="A14339" t="str">
        <f t="shared" ref="A14339:A14402" si="224">LEFT(B14339,5)</f>
        <v>P0827</v>
      </c>
      <c r="B14339" s="254" t="s">
        <v>14700</v>
      </c>
    </row>
    <row r="14340" spans="1:2">
      <c r="A14340" t="str">
        <f t="shared" si="224"/>
        <v>P0828</v>
      </c>
      <c r="B14340" s="254" t="s">
        <v>14701</v>
      </c>
    </row>
    <row r="14341" spans="1:2">
      <c r="A14341" t="str">
        <f t="shared" si="224"/>
        <v>P0829</v>
      </c>
      <c r="B14341" s="254" t="s">
        <v>14702</v>
      </c>
    </row>
    <row r="14342" spans="1:2">
      <c r="A14342" t="str">
        <f t="shared" si="224"/>
        <v>P0830</v>
      </c>
      <c r="B14342" s="254" t="s">
        <v>14703</v>
      </c>
    </row>
    <row r="14343" spans="1:2">
      <c r="A14343" t="str">
        <f t="shared" si="224"/>
        <v>P0831</v>
      </c>
      <c r="B14343" s="254" t="s">
        <v>14704</v>
      </c>
    </row>
    <row r="14344" spans="1:2">
      <c r="A14344" t="str">
        <f t="shared" si="224"/>
        <v>P0832</v>
      </c>
      <c r="B14344" s="254" t="s">
        <v>14705</v>
      </c>
    </row>
    <row r="14345" spans="1:2">
      <c r="A14345" t="str">
        <f t="shared" si="224"/>
        <v>P0833</v>
      </c>
      <c r="B14345" s="254" t="s">
        <v>14706</v>
      </c>
    </row>
    <row r="14346" spans="1:2">
      <c r="A14346" t="str">
        <f t="shared" si="224"/>
        <v>P0834</v>
      </c>
      <c r="B14346" s="254" t="s">
        <v>14707</v>
      </c>
    </row>
    <row r="14347" spans="1:2">
      <c r="A14347" t="str">
        <f t="shared" si="224"/>
        <v>P0835</v>
      </c>
      <c r="B14347" s="254" t="s">
        <v>14708</v>
      </c>
    </row>
    <row r="14348" spans="1:2">
      <c r="A14348" t="str">
        <f t="shared" si="224"/>
        <v>P0836</v>
      </c>
      <c r="B14348" s="254" t="s">
        <v>14709</v>
      </c>
    </row>
    <row r="14349" spans="1:2">
      <c r="A14349" t="str">
        <f t="shared" si="224"/>
        <v>P0837</v>
      </c>
      <c r="B14349" s="254" t="s">
        <v>14710</v>
      </c>
    </row>
    <row r="14350" spans="1:2">
      <c r="A14350" t="str">
        <f t="shared" si="224"/>
        <v>P0838</v>
      </c>
      <c r="B14350" s="254" t="s">
        <v>14711</v>
      </c>
    </row>
    <row r="14351" spans="1:2">
      <c r="A14351" t="str">
        <f t="shared" si="224"/>
        <v>P0839</v>
      </c>
      <c r="B14351" s="254" t="s">
        <v>14712</v>
      </c>
    </row>
    <row r="14352" spans="1:2">
      <c r="A14352" t="str">
        <f t="shared" si="224"/>
        <v>P0840</v>
      </c>
      <c r="B14352" s="254" t="s">
        <v>14713</v>
      </c>
    </row>
    <row r="14353" spans="1:2">
      <c r="A14353" t="str">
        <f t="shared" si="224"/>
        <v>P0841</v>
      </c>
      <c r="B14353" s="254" t="s">
        <v>14714</v>
      </c>
    </row>
    <row r="14354" spans="1:2">
      <c r="A14354" t="str">
        <f t="shared" si="224"/>
        <v>P0842</v>
      </c>
      <c r="B14354" s="254" t="s">
        <v>14715</v>
      </c>
    </row>
    <row r="14355" spans="1:2">
      <c r="A14355" t="str">
        <f t="shared" si="224"/>
        <v>P0843</v>
      </c>
      <c r="B14355" s="254" t="s">
        <v>14716</v>
      </c>
    </row>
    <row r="14356" spans="1:2">
      <c r="A14356" t="str">
        <f t="shared" si="224"/>
        <v>P0844</v>
      </c>
      <c r="B14356" s="254" t="s">
        <v>14717</v>
      </c>
    </row>
    <row r="14357" spans="1:2">
      <c r="A14357" t="str">
        <f t="shared" si="224"/>
        <v>P0845</v>
      </c>
      <c r="B14357" s="254" t="s">
        <v>14718</v>
      </c>
    </row>
    <row r="14358" spans="1:2">
      <c r="A14358" t="str">
        <f t="shared" si="224"/>
        <v>P0846</v>
      </c>
      <c r="B14358" s="254" t="s">
        <v>14719</v>
      </c>
    </row>
    <row r="14359" spans="1:2">
      <c r="A14359" t="str">
        <f t="shared" si="224"/>
        <v>P0847</v>
      </c>
      <c r="B14359" s="254" t="s">
        <v>14720</v>
      </c>
    </row>
    <row r="14360" spans="1:2">
      <c r="A14360" t="str">
        <f t="shared" si="224"/>
        <v>P0848</v>
      </c>
      <c r="B14360" s="254" t="s">
        <v>14721</v>
      </c>
    </row>
    <row r="14361" spans="1:2">
      <c r="A14361" t="str">
        <f t="shared" si="224"/>
        <v>P0849</v>
      </c>
      <c r="B14361" s="254" t="s">
        <v>14722</v>
      </c>
    </row>
    <row r="14362" spans="1:2">
      <c r="A14362" t="str">
        <f t="shared" si="224"/>
        <v>P0850</v>
      </c>
      <c r="B14362" s="254" t="s">
        <v>14723</v>
      </c>
    </row>
    <row r="14363" spans="1:2">
      <c r="A14363" t="str">
        <f t="shared" si="224"/>
        <v>P0851</v>
      </c>
      <c r="B14363" s="254" t="s">
        <v>14724</v>
      </c>
    </row>
    <row r="14364" spans="1:2">
      <c r="A14364" t="str">
        <f t="shared" si="224"/>
        <v>P0852</v>
      </c>
      <c r="B14364" s="254" t="s">
        <v>14725</v>
      </c>
    </row>
    <row r="14365" spans="1:2">
      <c r="A14365" t="str">
        <f t="shared" si="224"/>
        <v>P0853</v>
      </c>
      <c r="B14365" s="254" t="s">
        <v>14726</v>
      </c>
    </row>
    <row r="14366" spans="1:2">
      <c r="A14366" t="str">
        <f t="shared" si="224"/>
        <v>P0854</v>
      </c>
      <c r="B14366" s="254" t="s">
        <v>14727</v>
      </c>
    </row>
    <row r="14367" spans="1:2">
      <c r="A14367" t="str">
        <f t="shared" si="224"/>
        <v>P0855</v>
      </c>
      <c r="B14367" s="254" t="s">
        <v>14728</v>
      </c>
    </row>
    <row r="14368" spans="1:2">
      <c r="A14368" t="str">
        <f t="shared" si="224"/>
        <v>P0856</v>
      </c>
      <c r="B14368" s="254" t="s">
        <v>14729</v>
      </c>
    </row>
    <row r="14369" spans="1:2">
      <c r="A14369" t="str">
        <f t="shared" si="224"/>
        <v>P0857</v>
      </c>
      <c r="B14369" s="254" t="s">
        <v>14730</v>
      </c>
    </row>
    <row r="14370" spans="1:2">
      <c r="A14370" t="str">
        <f t="shared" si="224"/>
        <v>P0858</v>
      </c>
      <c r="B14370" s="254" t="s">
        <v>14731</v>
      </c>
    </row>
    <row r="14371" spans="1:2">
      <c r="A14371" t="str">
        <f t="shared" si="224"/>
        <v>P0859</v>
      </c>
      <c r="B14371" s="254" t="s">
        <v>14732</v>
      </c>
    </row>
    <row r="14372" spans="1:2">
      <c r="A14372" t="str">
        <f t="shared" si="224"/>
        <v>P0860</v>
      </c>
      <c r="B14372" s="254" t="s">
        <v>14733</v>
      </c>
    </row>
    <row r="14373" spans="1:2">
      <c r="A14373" t="str">
        <f t="shared" si="224"/>
        <v>P0861</v>
      </c>
      <c r="B14373" s="254" t="s">
        <v>14734</v>
      </c>
    </row>
    <row r="14374" spans="1:2">
      <c r="A14374" t="str">
        <f t="shared" si="224"/>
        <v>P0862</v>
      </c>
      <c r="B14374" s="254" t="s">
        <v>14735</v>
      </c>
    </row>
    <row r="14375" spans="1:2">
      <c r="A14375" t="str">
        <f t="shared" si="224"/>
        <v>P0863</v>
      </c>
      <c r="B14375" s="254" t="s">
        <v>14736</v>
      </c>
    </row>
    <row r="14376" spans="1:2">
      <c r="A14376" t="str">
        <f t="shared" si="224"/>
        <v>P0864</v>
      </c>
      <c r="B14376" s="254" t="s">
        <v>14737</v>
      </c>
    </row>
    <row r="14377" spans="1:2">
      <c r="A14377" t="str">
        <f t="shared" si="224"/>
        <v>P0865</v>
      </c>
      <c r="B14377" s="254" t="s">
        <v>14738</v>
      </c>
    </row>
    <row r="14378" spans="1:2">
      <c r="A14378" t="str">
        <f t="shared" si="224"/>
        <v>P0866</v>
      </c>
      <c r="B14378" s="254" t="s">
        <v>14739</v>
      </c>
    </row>
    <row r="14379" spans="1:2">
      <c r="A14379" t="str">
        <f t="shared" si="224"/>
        <v>P0867</v>
      </c>
      <c r="B14379" s="254" t="s">
        <v>14740</v>
      </c>
    </row>
    <row r="14380" spans="1:2">
      <c r="A14380" t="str">
        <f t="shared" si="224"/>
        <v>P0868</v>
      </c>
      <c r="B14380" s="254" t="s">
        <v>14741</v>
      </c>
    </row>
    <row r="14381" spans="1:2">
      <c r="A14381" t="str">
        <f t="shared" si="224"/>
        <v>P0869</v>
      </c>
      <c r="B14381" s="254" t="s">
        <v>14742</v>
      </c>
    </row>
    <row r="14382" spans="1:2">
      <c r="A14382" t="str">
        <f t="shared" si="224"/>
        <v>P0870</v>
      </c>
      <c r="B14382" s="254" t="s">
        <v>14743</v>
      </c>
    </row>
    <row r="14383" spans="1:2">
      <c r="A14383" t="str">
        <f t="shared" si="224"/>
        <v>P0871</v>
      </c>
      <c r="B14383" s="254" t="s">
        <v>14744</v>
      </c>
    </row>
    <row r="14384" spans="1:2">
      <c r="A14384" t="str">
        <f t="shared" si="224"/>
        <v>P0872</v>
      </c>
      <c r="B14384" s="254" t="s">
        <v>14745</v>
      </c>
    </row>
    <row r="14385" spans="1:2">
      <c r="A14385" t="str">
        <f t="shared" si="224"/>
        <v>P0873</v>
      </c>
      <c r="B14385" s="254" t="s">
        <v>14746</v>
      </c>
    </row>
    <row r="14386" spans="1:2">
      <c r="A14386" t="str">
        <f t="shared" si="224"/>
        <v>P0874</v>
      </c>
      <c r="B14386" s="254" t="s">
        <v>14747</v>
      </c>
    </row>
    <row r="14387" spans="1:2">
      <c r="A14387" t="str">
        <f t="shared" si="224"/>
        <v>P0875</v>
      </c>
      <c r="B14387" s="254" t="s">
        <v>14748</v>
      </c>
    </row>
    <row r="14388" spans="1:2">
      <c r="A14388" t="str">
        <f t="shared" si="224"/>
        <v>P0876</v>
      </c>
      <c r="B14388" s="254" t="s">
        <v>14749</v>
      </c>
    </row>
    <row r="14389" spans="1:2">
      <c r="A14389" t="str">
        <f t="shared" si="224"/>
        <v>P0877</v>
      </c>
      <c r="B14389" s="254" t="s">
        <v>14750</v>
      </c>
    </row>
    <row r="14390" spans="1:2">
      <c r="A14390" t="str">
        <f t="shared" si="224"/>
        <v>P0878</v>
      </c>
      <c r="B14390" s="254" t="s">
        <v>14751</v>
      </c>
    </row>
    <row r="14391" spans="1:2">
      <c r="A14391" t="str">
        <f t="shared" si="224"/>
        <v>P0879</v>
      </c>
      <c r="B14391" s="254" t="s">
        <v>14752</v>
      </c>
    </row>
    <row r="14392" spans="1:2">
      <c r="A14392" t="str">
        <f t="shared" si="224"/>
        <v>P0880</v>
      </c>
      <c r="B14392" s="254" t="s">
        <v>14753</v>
      </c>
    </row>
    <row r="14393" spans="1:2">
      <c r="A14393" t="str">
        <f t="shared" si="224"/>
        <v>P0881</v>
      </c>
      <c r="B14393" s="254" t="s">
        <v>14754</v>
      </c>
    </row>
    <row r="14394" spans="1:2">
      <c r="A14394" t="str">
        <f t="shared" si="224"/>
        <v>P0882</v>
      </c>
      <c r="B14394" s="254" t="s">
        <v>14755</v>
      </c>
    </row>
    <row r="14395" spans="1:2">
      <c r="A14395" t="str">
        <f t="shared" si="224"/>
        <v>P0883</v>
      </c>
      <c r="B14395" s="254" t="s">
        <v>14756</v>
      </c>
    </row>
    <row r="14396" spans="1:2">
      <c r="A14396" t="str">
        <f t="shared" si="224"/>
        <v>P0884</v>
      </c>
      <c r="B14396" s="254" t="s">
        <v>14757</v>
      </c>
    </row>
    <row r="14397" spans="1:2">
      <c r="A14397" t="str">
        <f t="shared" si="224"/>
        <v>P0885</v>
      </c>
      <c r="B14397" s="254" t="s">
        <v>14758</v>
      </c>
    </row>
    <row r="14398" spans="1:2">
      <c r="A14398" t="str">
        <f t="shared" si="224"/>
        <v>P0886</v>
      </c>
      <c r="B14398" s="254" t="s">
        <v>14759</v>
      </c>
    </row>
    <row r="14399" spans="1:2">
      <c r="A14399" t="str">
        <f t="shared" si="224"/>
        <v>P0887</v>
      </c>
      <c r="B14399" s="254" t="s">
        <v>14760</v>
      </c>
    </row>
    <row r="14400" spans="1:2">
      <c r="A14400" t="str">
        <f t="shared" si="224"/>
        <v>P0888</v>
      </c>
      <c r="B14400" s="254" t="s">
        <v>14761</v>
      </c>
    </row>
    <row r="14401" spans="1:2">
      <c r="A14401" t="str">
        <f t="shared" si="224"/>
        <v>P0889</v>
      </c>
      <c r="B14401" s="254" t="s">
        <v>14762</v>
      </c>
    </row>
    <row r="14402" spans="1:2">
      <c r="A14402" t="str">
        <f t="shared" si="224"/>
        <v>P0890</v>
      </c>
      <c r="B14402" s="254" t="s">
        <v>14763</v>
      </c>
    </row>
    <row r="14403" spans="1:2">
      <c r="A14403" t="str">
        <f t="shared" ref="A14403:A14466" si="225">LEFT(B14403,5)</f>
        <v>P0891</v>
      </c>
      <c r="B14403" s="254" t="s">
        <v>14764</v>
      </c>
    </row>
    <row r="14404" spans="1:2">
      <c r="A14404" t="str">
        <f t="shared" si="225"/>
        <v>P0892</v>
      </c>
      <c r="B14404" s="254" t="s">
        <v>14765</v>
      </c>
    </row>
    <row r="14405" spans="1:2">
      <c r="A14405" t="str">
        <f t="shared" si="225"/>
        <v>P0893</v>
      </c>
      <c r="B14405" s="254" t="s">
        <v>14766</v>
      </c>
    </row>
    <row r="14406" spans="1:2">
      <c r="A14406" t="str">
        <f t="shared" si="225"/>
        <v>P0894</v>
      </c>
      <c r="B14406" s="254" t="s">
        <v>14767</v>
      </c>
    </row>
    <row r="14407" spans="1:2">
      <c r="A14407" t="str">
        <f t="shared" si="225"/>
        <v>P0895</v>
      </c>
      <c r="B14407" s="254" t="s">
        <v>14768</v>
      </c>
    </row>
    <row r="14408" spans="1:2">
      <c r="A14408" t="str">
        <f t="shared" si="225"/>
        <v>P0896</v>
      </c>
      <c r="B14408" s="254" t="s">
        <v>14769</v>
      </c>
    </row>
    <row r="14409" spans="1:2">
      <c r="A14409" t="str">
        <f t="shared" si="225"/>
        <v>P0897</v>
      </c>
      <c r="B14409" s="254" t="s">
        <v>14770</v>
      </c>
    </row>
    <row r="14410" spans="1:2">
      <c r="A14410" t="str">
        <f t="shared" si="225"/>
        <v>P0898</v>
      </c>
      <c r="B14410" s="254" t="s">
        <v>14771</v>
      </c>
    </row>
    <row r="14411" spans="1:2">
      <c r="A14411" t="str">
        <f t="shared" si="225"/>
        <v>P0899</v>
      </c>
      <c r="B14411" s="254" t="s">
        <v>14772</v>
      </c>
    </row>
    <row r="14412" spans="1:2">
      <c r="A14412" t="str">
        <f t="shared" si="225"/>
        <v>P0900</v>
      </c>
      <c r="B14412" s="254" t="s">
        <v>14773</v>
      </c>
    </row>
    <row r="14413" spans="1:2">
      <c r="A14413" t="str">
        <f t="shared" si="225"/>
        <v>P0901</v>
      </c>
      <c r="B14413" s="254" t="s">
        <v>14774</v>
      </c>
    </row>
    <row r="14414" spans="1:2">
      <c r="A14414" t="str">
        <f t="shared" si="225"/>
        <v>P0902</v>
      </c>
      <c r="B14414" s="254" t="s">
        <v>14775</v>
      </c>
    </row>
    <row r="14415" spans="1:2">
      <c r="A14415" t="str">
        <f t="shared" si="225"/>
        <v>P0903</v>
      </c>
      <c r="B14415" s="254" t="s">
        <v>14776</v>
      </c>
    </row>
    <row r="14416" spans="1:2">
      <c r="A14416" t="str">
        <f t="shared" si="225"/>
        <v>P0904</v>
      </c>
      <c r="B14416" s="254" t="s">
        <v>14777</v>
      </c>
    </row>
    <row r="14417" spans="1:2">
      <c r="A14417" t="str">
        <f t="shared" si="225"/>
        <v>P0905</v>
      </c>
      <c r="B14417" s="254" t="s">
        <v>14778</v>
      </c>
    </row>
    <row r="14418" spans="1:2">
      <c r="A14418" t="str">
        <f t="shared" si="225"/>
        <v>P0906</v>
      </c>
      <c r="B14418" s="254" t="s">
        <v>14779</v>
      </c>
    </row>
    <row r="14419" spans="1:2">
      <c r="A14419" t="str">
        <f t="shared" si="225"/>
        <v>P0907</v>
      </c>
      <c r="B14419" s="254" t="s">
        <v>14780</v>
      </c>
    </row>
    <row r="14420" spans="1:2">
      <c r="A14420" t="str">
        <f t="shared" si="225"/>
        <v>P0908</v>
      </c>
      <c r="B14420" s="254" t="s">
        <v>14781</v>
      </c>
    </row>
    <row r="14421" spans="1:2">
      <c r="A14421" t="str">
        <f t="shared" si="225"/>
        <v>P0909</v>
      </c>
      <c r="B14421" s="254" t="s">
        <v>14782</v>
      </c>
    </row>
    <row r="14422" spans="1:2">
      <c r="A14422" t="str">
        <f t="shared" si="225"/>
        <v>P0910</v>
      </c>
      <c r="B14422" s="254" t="s">
        <v>14783</v>
      </c>
    </row>
    <row r="14423" spans="1:2">
      <c r="A14423" t="str">
        <f t="shared" si="225"/>
        <v>P0911</v>
      </c>
      <c r="B14423" s="254" t="s">
        <v>14784</v>
      </c>
    </row>
    <row r="14424" spans="1:2">
      <c r="A14424" t="str">
        <f t="shared" si="225"/>
        <v>P0912</v>
      </c>
      <c r="B14424" s="254" t="s">
        <v>14785</v>
      </c>
    </row>
    <row r="14425" spans="1:2">
      <c r="A14425" t="str">
        <f t="shared" si="225"/>
        <v>P0913</v>
      </c>
      <c r="B14425" s="254" t="s">
        <v>14786</v>
      </c>
    </row>
    <row r="14426" spans="1:2">
      <c r="A14426" t="str">
        <f t="shared" si="225"/>
        <v>P0914</v>
      </c>
      <c r="B14426" s="254" t="s">
        <v>14787</v>
      </c>
    </row>
    <row r="14427" spans="1:2">
      <c r="A14427" t="str">
        <f t="shared" si="225"/>
        <v>P0915</v>
      </c>
      <c r="B14427" s="254" t="s">
        <v>14788</v>
      </c>
    </row>
    <row r="14428" spans="1:2">
      <c r="A14428" t="str">
        <f t="shared" si="225"/>
        <v>P0916</v>
      </c>
      <c r="B14428" s="254" t="s">
        <v>14789</v>
      </c>
    </row>
    <row r="14429" spans="1:2">
      <c r="A14429" t="str">
        <f t="shared" si="225"/>
        <v>P0917</v>
      </c>
      <c r="B14429" s="254" t="s">
        <v>14790</v>
      </c>
    </row>
    <row r="14430" spans="1:2">
      <c r="A14430" t="str">
        <f t="shared" si="225"/>
        <v>P0918</v>
      </c>
      <c r="B14430" s="254" t="s">
        <v>14791</v>
      </c>
    </row>
    <row r="14431" spans="1:2">
      <c r="A14431" t="str">
        <f t="shared" si="225"/>
        <v>P0919</v>
      </c>
      <c r="B14431" s="254" t="s">
        <v>14792</v>
      </c>
    </row>
    <row r="14432" spans="1:2">
      <c r="A14432" t="str">
        <f t="shared" si="225"/>
        <v>P0920</v>
      </c>
      <c r="B14432" s="254" t="s">
        <v>14793</v>
      </c>
    </row>
    <row r="14433" spans="1:2">
      <c r="A14433" t="str">
        <f t="shared" si="225"/>
        <v>P0921</v>
      </c>
      <c r="B14433" s="254" t="s">
        <v>14794</v>
      </c>
    </row>
    <row r="14434" spans="1:2">
      <c r="A14434" t="str">
        <f t="shared" si="225"/>
        <v>P0922</v>
      </c>
      <c r="B14434" s="254" t="s">
        <v>14795</v>
      </c>
    </row>
    <row r="14435" spans="1:2">
      <c r="A14435" t="str">
        <f t="shared" si="225"/>
        <v>P0923</v>
      </c>
      <c r="B14435" s="254" t="s">
        <v>14796</v>
      </c>
    </row>
    <row r="14436" spans="1:2">
      <c r="A14436" t="str">
        <f t="shared" si="225"/>
        <v>P0924</v>
      </c>
      <c r="B14436" s="254" t="s">
        <v>14797</v>
      </c>
    </row>
    <row r="14437" spans="1:2">
      <c r="A14437" t="str">
        <f t="shared" si="225"/>
        <v>P0925</v>
      </c>
      <c r="B14437" s="254" t="s">
        <v>14798</v>
      </c>
    </row>
    <row r="14438" spans="1:2">
      <c r="A14438" t="str">
        <f t="shared" si="225"/>
        <v>P0926</v>
      </c>
      <c r="B14438" s="254" t="s">
        <v>14799</v>
      </c>
    </row>
    <row r="14439" spans="1:2">
      <c r="A14439" t="str">
        <f t="shared" si="225"/>
        <v>P0927</v>
      </c>
      <c r="B14439" s="254" t="s">
        <v>14800</v>
      </c>
    </row>
    <row r="14440" spans="1:2">
      <c r="A14440" t="str">
        <f t="shared" si="225"/>
        <v>P0928</v>
      </c>
      <c r="B14440" s="254" t="s">
        <v>14801</v>
      </c>
    </row>
    <row r="14441" spans="1:2">
      <c r="A14441" t="str">
        <f t="shared" si="225"/>
        <v>P0929</v>
      </c>
      <c r="B14441" s="254" t="s">
        <v>14802</v>
      </c>
    </row>
    <row r="14442" spans="1:2">
      <c r="A14442" t="str">
        <f t="shared" si="225"/>
        <v>P0930</v>
      </c>
      <c r="B14442" s="254" t="s">
        <v>14803</v>
      </c>
    </row>
    <row r="14443" spans="1:2">
      <c r="A14443" t="str">
        <f t="shared" si="225"/>
        <v>P0931</v>
      </c>
      <c r="B14443" s="254" t="s">
        <v>14804</v>
      </c>
    </row>
    <row r="14444" spans="1:2">
      <c r="A14444" t="str">
        <f t="shared" si="225"/>
        <v>P0932</v>
      </c>
      <c r="B14444" s="254" t="s">
        <v>14805</v>
      </c>
    </row>
    <row r="14445" spans="1:2">
      <c r="A14445" t="str">
        <f t="shared" si="225"/>
        <v>P0933</v>
      </c>
      <c r="B14445" s="254" t="s">
        <v>14806</v>
      </c>
    </row>
    <row r="14446" spans="1:2">
      <c r="A14446" t="str">
        <f t="shared" si="225"/>
        <v>P0934</v>
      </c>
      <c r="B14446" s="254" t="s">
        <v>14807</v>
      </c>
    </row>
    <row r="14447" spans="1:2">
      <c r="A14447" t="str">
        <f t="shared" si="225"/>
        <v>P0935</v>
      </c>
      <c r="B14447" s="254" t="s">
        <v>14808</v>
      </c>
    </row>
    <row r="14448" spans="1:2">
      <c r="A14448" t="str">
        <f t="shared" si="225"/>
        <v>P0936</v>
      </c>
      <c r="B14448" s="254" t="s">
        <v>14809</v>
      </c>
    </row>
    <row r="14449" spans="1:2">
      <c r="A14449" t="str">
        <f t="shared" si="225"/>
        <v>P0937</v>
      </c>
      <c r="B14449" s="254" t="s">
        <v>14810</v>
      </c>
    </row>
    <row r="14450" spans="1:2">
      <c r="A14450" t="str">
        <f t="shared" si="225"/>
        <v>P0938</v>
      </c>
      <c r="B14450" s="254" t="s">
        <v>14811</v>
      </c>
    </row>
    <row r="14451" spans="1:2">
      <c r="A14451" t="str">
        <f t="shared" si="225"/>
        <v>P0939</v>
      </c>
      <c r="B14451" s="254" t="s">
        <v>14812</v>
      </c>
    </row>
    <row r="14452" spans="1:2">
      <c r="A14452" t="str">
        <f t="shared" si="225"/>
        <v>P0940</v>
      </c>
      <c r="B14452" s="254" t="s">
        <v>14813</v>
      </c>
    </row>
    <row r="14453" spans="1:2">
      <c r="A14453" t="str">
        <f t="shared" si="225"/>
        <v>P0941</v>
      </c>
      <c r="B14453" s="254" t="s">
        <v>14814</v>
      </c>
    </row>
    <row r="14454" spans="1:2">
      <c r="A14454" t="str">
        <f t="shared" si="225"/>
        <v>P0942</v>
      </c>
      <c r="B14454" s="254" t="s">
        <v>14815</v>
      </c>
    </row>
    <row r="14455" spans="1:2">
      <c r="A14455" t="str">
        <f t="shared" si="225"/>
        <v>P0943</v>
      </c>
      <c r="B14455" s="254" t="s">
        <v>14816</v>
      </c>
    </row>
    <row r="14456" spans="1:2">
      <c r="A14456" t="str">
        <f t="shared" si="225"/>
        <v>P0944</v>
      </c>
      <c r="B14456" s="254" t="s">
        <v>14817</v>
      </c>
    </row>
    <row r="14457" spans="1:2">
      <c r="A14457" t="str">
        <f t="shared" si="225"/>
        <v>P0945</v>
      </c>
      <c r="B14457" s="254" t="s">
        <v>14818</v>
      </c>
    </row>
    <row r="14458" spans="1:2">
      <c r="A14458" t="str">
        <f t="shared" si="225"/>
        <v>P0946</v>
      </c>
      <c r="B14458" s="254" t="s">
        <v>14819</v>
      </c>
    </row>
    <row r="14459" spans="1:2">
      <c r="A14459" t="str">
        <f t="shared" si="225"/>
        <v>P0947</v>
      </c>
      <c r="B14459" s="254" t="s">
        <v>14820</v>
      </c>
    </row>
    <row r="14460" spans="1:2">
      <c r="A14460" t="str">
        <f t="shared" si="225"/>
        <v>P0948</v>
      </c>
      <c r="B14460" s="254" t="s">
        <v>14821</v>
      </c>
    </row>
    <row r="14461" spans="1:2">
      <c r="A14461" t="str">
        <f t="shared" si="225"/>
        <v>P0949</v>
      </c>
      <c r="B14461" s="254" t="s">
        <v>14822</v>
      </c>
    </row>
    <row r="14462" spans="1:2">
      <c r="A14462" t="str">
        <f t="shared" si="225"/>
        <v>P0950</v>
      </c>
      <c r="B14462" s="254" t="s">
        <v>14823</v>
      </c>
    </row>
    <row r="14463" spans="1:2">
      <c r="A14463" t="str">
        <f t="shared" si="225"/>
        <v>P0951</v>
      </c>
      <c r="B14463" s="254" t="s">
        <v>14824</v>
      </c>
    </row>
    <row r="14464" spans="1:2">
      <c r="A14464" t="str">
        <f t="shared" si="225"/>
        <v>P0952</v>
      </c>
      <c r="B14464" s="254" t="s">
        <v>14825</v>
      </c>
    </row>
    <row r="14465" spans="1:2">
      <c r="A14465" t="str">
        <f t="shared" si="225"/>
        <v>P0953</v>
      </c>
      <c r="B14465" s="254" t="s">
        <v>14826</v>
      </c>
    </row>
    <row r="14466" spans="1:2">
      <c r="A14466" t="str">
        <f t="shared" si="225"/>
        <v>P0954</v>
      </c>
      <c r="B14466" s="254" t="s">
        <v>14827</v>
      </c>
    </row>
    <row r="14467" spans="1:2">
      <c r="A14467" t="str">
        <f t="shared" ref="A14467:A14530" si="226">LEFT(B14467,5)</f>
        <v>P0955</v>
      </c>
      <c r="B14467" s="254" t="s">
        <v>14828</v>
      </c>
    </row>
    <row r="14468" spans="1:2">
      <c r="A14468" t="str">
        <f t="shared" si="226"/>
        <v>P0956</v>
      </c>
      <c r="B14468" s="254" t="s">
        <v>14829</v>
      </c>
    </row>
    <row r="14469" spans="1:2">
      <c r="A14469" t="str">
        <f t="shared" si="226"/>
        <v>P0957</v>
      </c>
      <c r="B14469" s="254" t="s">
        <v>14830</v>
      </c>
    </row>
    <row r="14470" spans="1:2">
      <c r="A14470" t="str">
        <f t="shared" si="226"/>
        <v>P0958</v>
      </c>
      <c r="B14470" s="254" t="s">
        <v>14831</v>
      </c>
    </row>
    <row r="14471" spans="1:2">
      <c r="A14471" t="str">
        <f t="shared" si="226"/>
        <v>P0959</v>
      </c>
      <c r="B14471" s="254" t="s">
        <v>14832</v>
      </c>
    </row>
    <row r="14472" spans="1:2">
      <c r="A14472" t="str">
        <f t="shared" si="226"/>
        <v>P0960</v>
      </c>
      <c r="B14472" s="254" t="s">
        <v>14833</v>
      </c>
    </row>
    <row r="14473" spans="1:2">
      <c r="A14473" t="str">
        <f t="shared" si="226"/>
        <v>P0961</v>
      </c>
      <c r="B14473" s="254" t="s">
        <v>14834</v>
      </c>
    </row>
    <row r="14474" spans="1:2">
      <c r="A14474" t="str">
        <f t="shared" si="226"/>
        <v>P0962</v>
      </c>
      <c r="B14474" s="254" t="s">
        <v>14835</v>
      </c>
    </row>
    <row r="14475" spans="1:2">
      <c r="A14475" t="str">
        <f t="shared" si="226"/>
        <v>P0963</v>
      </c>
      <c r="B14475" s="254" t="s">
        <v>14836</v>
      </c>
    </row>
    <row r="14476" spans="1:2">
      <c r="A14476" t="str">
        <f t="shared" si="226"/>
        <v>P0964</v>
      </c>
      <c r="B14476" s="254" t="s">
        <v>14837</v>
      </c>
    </row>
    <row r="14477" spans="1:2">
      <c r="A14477" t="str">
        <f t="shared" si="226"/>
        <v>P0965</v>
      </c>
      <c r="B14477" s="254" t="s">
        <v>14838</v>
      </c>
    </row>
    <row r="14478" spans="1:2">
      <c r="A14478" t="str">
        <f t="shared" si="226"/>
        <v>P0966</v>
      </c>
      <c r="B14478" s="254" t="s">
        <v>14839</v>
      </c>
    </row>
    <row r="14479" spans="1:2">
      <c r="A14479" t="str">
        <f t="shared" si="226"/>
        <v>P0967</v>
      </c>
      <c r="B14479" s="254" t="s">
        <v>14840</v>
      </c>
    </row>
    <row r="14480" spans="1:2">
      <c r="A14480" t="str">
        <f t="shared" si="226"/>
        <v>P0968</v>
      </c>
      <c r="B14480" s="254" t="s">
        <v>14841</v>
      </c>
    </row>
    <row r="14481" spans="1:2">
      <c r="A14481" t="str">
        <f t="shared" si="226"/>
        <v>P0969</v>
      </c>
      <c r="B14481" s="254" t="s">
        <v>14842</v>
      </c>
    </row>
    <row r="14482" spans="1:2">
      <c r="A14482" t="str">
        <f t="shared" si="226"/>
        <v>P0970</v>
      </c>
      <c r="B14482" s="254" t="s">
        <v>14843</v>
      </c>
    </row>
    <row r="14483" spans="1:2">
      <c r="A14483" t="str">
        <f t="shared" si="226"/>
        <v>P0971</v>
      </c>
      <c r="B14483" s="254" t="s">
        <v>14844</v>
      </c>
    </row>
    <row r="14484" spans="1:2">
      <c r="A14484" t="str">
        <f t="shared" si="226"/>
        <v>P0972</v>
      </c>
      <c r="B14484" s="254" t="s">
        <v>14845</v>
      </c>
    </row>
    <row r="14485" spans="1:2">
      <c r="A14485" t="str">
        <f t="shared" si="226"/>
        <v>P0973</v>
      </c>
      <c r="B14485" s="254" t="s">
        <v>14846</v>
      </c>
    </row>
    <row r="14486" spans="1:2">
      <c r="A14486" t="str">
        <f t="shared" si="226"/>
        <v>P0974</v>
      </c>
      <c r="B14486" s="254" t="s">
        <v>14847</v>
      </c>
    </row>
    <row r="14487" spans="1:2">
      <c r="A14487" t="str">
        <f t="shared" si="226"/>
        <v>P0975</v>
      </c>
      <c r="B14487" s="254" t="s">
        <v>14848</v>
      </c>
    </row>
    <row r="14488" spans="1:2">
      <c r="A14488" t="str">
        <f t="shared" si="226"/>
        <v>P0976</v>
      </c>
      <c r="B14488" s="254" t="s">
        <v>14849</v>
      </c>
    </row>
    <row r="14489" spans="1:2">
      <c r="A14489" t="str">
        <f t="shared" si="226"/>
        <v>P0977</v>
      </c>
      <c r="B14489" s="254" t="s">
        <v>14850</v>
      </c>
    </row>
    <row r="14490" spans="1:2">
      <c r="A14490" t="str">
        <f t="shared" si="226"/>
        <v>P0978</v>
      </c>
      <c r="B14490" s="254" t="s">
        <v>14851</v>
      </c>
    </row>
    <row r="14491" spans="1:2">
      <c r="A14491" t="str">
        <f t="shared" si="226"/>
        <v>P0979</v>
      </c>
      <c r="B14491" s="254" t="s">
        <v>14852</v>
      </c>
    </row>
    <row r="14492" spans="1:2">
      <c r="A14492" t="str">
        <f t="shared" si="226"/>
        <v>P0980</v>
      </c>
      <c r="B14492" s="254" t="s">
        <v>14853</v>
      </c>
    </row>
    <row r="14493" spans="1:2">
      <c r="A14493" t="str">
        <f t="shared" si="226"/>
        <v>P0981</v>
      </c>
      <c r="B14493" s="254" t="s">
        <v>14854</v>
      </c>
    </row>
    <row r="14494" spans="1:2">
      <c r="A14494" t="str">
        <f t="shared" si="226"/>
        <v>P0982</v>
      </c>
      <c r="B14494" s="254" t="s">
        <v>14855</v>
      </c>
    </row>
    <row r="14495" spans="1:2">
      <c r="A14495" t="str">
        <f t="shared" si="226"/>
        <v>P0983</v>
      </c>
      <c r="B14495" s="254" t="s">
        <v>14856</v>
      </c>
    </row>
    <row r="14496" spans="1:2">
      <c r="A14496" t="str">
        <f t="shared" si="226"/>
        <v>P0984</v>
      </c>
      <c r="B14496" s="254" t="s">
        <v>14857</v>
      </c>
    </row>
    <row r="14497" spans="1:2">
      <c r="A14497" t="str">
        <f t="shared" si="226"/>
        <v>P0985</v>
      </c>
      <c r="B14497" s="254" t="s">
        <v>14858</v>
      </c>
    </row>
    <row r="14498" spans="1:2">
      <c r="A14498" t="str">
        <f t="shared" si="226"/>
        <v>P0986</v>
      </c>
      <c r="B14498" s="254" t="s">
        <v>14859</v>
      </c>
    </row>
    <row r="14499" spans="1:2">
      <c r="A14499" t="str">
        <f t="shared" si="226"/>
        <v>P0987</v>
      </c>
      <c r="B14499" s="254" t="s">
        <v>14860</v>
      </c>
    </row>
    <row r="14500" spans="1:2">
      <c r="A14500" t="str">
        <f t="shared" si="226"/>
        <v>P0988</v>
      </c>
      <c r="B14500" s="254" t="s">
        <v>14861</v>
      </c>
    </row>
    <row r="14501" spans="1:2">
      <c r="A14501" t="str">
        <f t="shared" si="226"/>
        <v>P0989</v>
      </c>
      <c r="B14501" s="254" t="s">
        <v>14862</v>
      </c>
    </row>
    <row r="14502" spans="1:2">
      <c r="A14502" t="str">
        <f t="shared" si="226"/>
        <v>P0990</v>
      </c>
      <c r="B14502" s="254" t="s">
        <v>14863</v>
      </c>
    </row>
    <row r="14503" spans="1:2">
      <c r="A14503" t="str">
        <f t="shared" si="226"/>
        <v>P0991</v>
      </c>
      <c r="B14503" s="254" t="s">
        <v>14864</v>
      </c>
    </row>
    <row r="14504" spans="1:2">
      <c r="A14504" t="str">
        <f t="shared" si="226"/>
        <v>P0992</v>
      </c>
      <c r="B14504" s="254" t="s">
        <v>14865</v>
      </c>
    </row>
    <row r="14505" spans="1:2">
      <c r="A14505" t="str">
        <f t="shared" si="226"/>
        <v>P0993</v>
      </c>
      <c r="B14505" s="254" t="s">
        <v>14866</v>
      </c>
    </row>
    <row r="14506" spans="1:2">
      <c r="A14506" t="str">
        <f t="shared" si="226"/>
        <v>P0994</v>
      </c>
      <c r="B14506" s="254" t="s">
        <v>14867</v>
      </c>
    </row>
    <row r="14507" spans="1:2">
      <c r="A14507" t="str">
        <f t="shared" si="226"/>
        <v>P0995</v>
      </c>
      <c r="B14507" s="254" t="s">
        <v>14868</v>
      </c>
    </row>
    <row r="14508" spans="1:2">
      <c r="A14508" t="str">
        <f t="shared" si="226"/>
        <v>P0996</v>
      </c>
      <c r="B14508" s="254" t="s">
        <v>14869</v>
      </c>
    </row>
    <row r="14509" spans="1:2">
      <c r="A14509" t="str">
        <f t="shared" si="226"/>
        <v>P0997</v>
      </c>
      <c r="B14509" s="254" t="s">
        <v>14870</v>
      </c>
    </row>
    <row r="14510" spans="1:2">
      <c r="A14510" t="str">
        <f t="shared" si="226"/>
        <v>P0998</v>
      </c>
      <c r="B14510" s="254" t="s">
        <v>14871</v>
      </c>
    </row>
    <row r="14511" spans="1:2">
      <c r="A14511" t="str">
        <f t="shared" si="226"/>
        <v>P0999</v>
      </c>
      <c r="B14511" s="254" t="s">
        <v>14872</v>
      </c>
    </row>
    <row r="14512" spans="1:2">
      <c r="A14512" t="str">
        <f t="shared" si="226"/>
        <v>P1000</v>
      </c>
      <c r="B14512" s="254" t="s">
        <v>14873</v>
      </c>
    </row>
    <row r="14513" spans="1:2">
      <c r="A14513" t="str">
        <f t="shared" si="226"/>
        <v>P1001</v>
      </c>
      <c r="B14513" s="254" t="s">
        <v>14874</v>
      </c>
    </row>
    <row r="14514" spans="1:2">
      <c r="A14514" t="str">
        <f t="shared" si="226"/>
        <v>P1002</v>
      </c>
      <c r="B14514" s="254" t="s">
        <v>14875</v>
      </c>
    </row>
    <row r="14515" spans="1:2">
      <c r="A14515" t="str">
        <f t="shared" si="226"/>
        <v>P1003</v>
      </c>
      <c r="B14515" s="254" t="s">
        <v>14876</v>
      </c>
    </row>
    <row r="14516" spans="1:2">
      <c r="A14516" t="str">
        <f t="shared" si="226"/>
        <v>P1004</v>
      </c>
      <c r="B14516" s="254" t="s">
        <v>14877</v>
      </c>
    </row>
    <row r="14517" spans="1:2">
      <c r="A14517" t="str">
        <f t="shared" si="226"/>
        <v>P1005</v>
      </c>
      <c r="B14517" s="254" t="s">
        <v>14878</v>
      </c>
    </row>
    <row r="14518" spans="1:2">
      <c r="A14518" t="str">
        <f t="shared" si="226"/>
        <v>P1006</v>
      </c>
      <c r="B14518" s="254" t="s">
        <v>14879</v>
      </c>
    </row>
    <row r="14519" spans="1:2">
      <c r="A14519" t="str">
        <f t="shared" si="226"/>
        <v>P1007</v>
      </c>
      <c r="B14519" s="254" t="s">
        <v>14880</v>
      </c>
    </row>
    <row r="14520" spans="1:2">
      <c r="A14520" t="str">
        <f t="shared" si="226"/>
        <v>P1008</v>
      </c>
      <c r="B14520" s="254" t="s">
        <v>14881</v>
      </c>
    </row>
    <row r="14521" spans="1:2">
      <c r="A14521" t="str">
        <f t="shared" si="226"/>
        <v>P1009</v>
      </c>
      <c r="B14521" s="254" t="s">
        <v>14882</v>
      </c>
    </row>
    <row r="14522" spans="1:2">
      <c r="A14522" t="str">
        <f t="shared" si="226"/>
        <v>P1010</v>
      </c>
      <c r="B14522" s="254" t="s">
        <v>14883</v>
      </c>
    </row>
    <row r="14523" spans="1:2">
      <c r="A14523" t="str">
        <f t="shared" si="226"/>
        <v>P1011</v>
      </c>
      <c r="B14523" s="254" t="s">
        <v>14884</v>
      </c>
    </row>
    <row r="14524" spans="1:2">
      <c r="A14524" t="str">
        <f t="shared" si="226"/>
        <v>P1012</v>
      </c>
      <c r="B14524" s="254" t="s">
        <v>14885</v>
      </c>
    </row>
    <row r="14525" spans="1:2">
      <c r="A14525" t="str">
        <f t="shared" si="226"/>
        <v>P1013</v>
      </c>
      <c r="B14525" s="254" t="s">
        <v>14886</v>
      </c>
    </row>
    <row r="14526" spans="1:2">
      <c r="A14526" t="str">
        <f t="shared" si="226"/>
        <v>P1014</v>
      </c>
      <c r="B14526" s="254" t="s">
        <v>14887</v>
      </c>
    </row>
    <row r="14527" spans="1:2">
      <c r="A14527" t="str">
        <f t="shared" si="226"/>
        <v>P1015</v>
      </c>
      <c r="B14527" s="254" t="s">
        <v>14888</v>
      </c>
    </row>
    <row r="14528" spans="1:2">
      <c r="A14528" t="str">
        <f t="shared" si="226"/>
        <v>P1016</v>
      </c>
      <c r="B14528" s="254" t="s">
        <v>14889</v>
      </c>
    </row>
    <row r="14529" spans="1:2">
      <c r="A14529" t="str">
        <f t="shared" si="226"/>
        <v>P1017</v>
      </c>
      <c r="B14529" s="254" t="s">
        <v>14890</v>
      </c>
    </row>
    <row r="14530" spans="1:2">
      <c r="A14530" t="str">
        <f t="shared" si="226"/>
        <v>P1018</v>
      </c>
      <c r="B14530" s="254" t="s">
        <v>14891</v>
      </c>
    </row>
    <row r="14531" spans="1:2">
      <c r="A14531" t="str">
        <f t="shared" ref="A14531:A14594" si="227">LEFT(B14531,5)</f>
        <v>P1019</v>
      </c>
      <c r="B14531" s="254" t="s">
        <v>14892</v>
      </c>
    </row>
    <row r="14532" spans="1:2">
      <c r="A14532" t="str">
        <f t="shared" si="227"/>
        <v>P1020</v>
      </c>
      <c r="B14532" s="254" t="s">
        <v>14893</v>
      </c>
    </row>
    <row r="14533" spans="1:2">
      <c r="A14533" t="str">
        <f t="shared" si="227"/>
        <v>P1021</v>
      </c>
      <c r="B14533" s="254" t="s">
        <v>14894</v>
      </c>
    </row>
    <row r="14534" spans="1:2">
      <c r="A14534" t="str">
        <f t="shared" si="227"/>
        <v>P1022</v>
      </c>
      <c r="B14534" s="254" t="s">
        <v>14895</v>
      </c>
    </row>
    <row r="14535" spans="1:2">
      <c r="A14535" t="str">
        <f t="shared" si="227"/>
        <v>P1023</v>
      </c>
      <c r="B14535" s="254" t="s">
        <v>14896</v>
      </c>
    </row>
    <row r="14536" spans="1:2">
      <c r="A14536" t="str">
        <f t="shared" si="227"/>
        <v>P1024</v>
      </c>
      <c r="B14536" s="254" t="s">
        <v>14897</v>
      </c>
    </row>
    <row r="14537" spans="1:2">
      <c r="A14537" t="str">
        <f t="shared" si="227"/>
        <v>P1025</v>
      </c>
      <c r="B14537" s="254" t="s">
        <v>14898</v>
      </c>
    </row>
    <row r="14538" spans="1:2">
      <c r="A14538" t="str">
        <f t="shared" si="227"/>
        <v>P1026</v>
      </c>
      <c r="B14538" s="254" t="s">
        <v>14899</v>
      </c>
    </row>
    <row r="14539" spans="1:2">
      <c r="A14539" t="str">
        <f t="shared" si="227"/>
        <v>P1027</v>
      </c>
      <c r="B14539" s="254" t="s">
        <v>14900</v>
      </c>
    </row>
    <row r="14540" spans="1:2">
      <c r="A14540" t="str">
        <f t="shared" si="227"/>
        <v>P1028</v>
      </c>
      <c r="B14540" s="254" t="s">
        <v>14901</v>
      </c>
    </row>
    <row r="14541" spans="1:2">
      <c r="A14541" t="str">
        <f t="shared" si="227"/>
        <v>P1029</v>
      </c>
      <c r="B14541" s="254" t="s">
        <v>14902</v>
      </c>
    </row>
    <row r="14542" spans="1:2">
      <c r="A14542" t="str">
        <f t="shared" si="227"/>
        <v>P1030</v>
      </c>
      <c r="B14542" s="254" t="s">
        <v>14903</v>
      </c>
    </row>
    <row r="14543" spans="1:2">
      <c r="A14543" t="str">
        <f t="shared" si="227"/>
        <v>P1031</v>
      </c>
      <c r="B14543" s="254" t="s">
        <v>14904</v>
      </c>
    </row>
    <row r="14544" spans="1:2">
      <c r="A14544" t="str">
        <f t="shared" si="227"/>
        <v>P1032</v>
      </c>
      <c r="B14544" s="254" t="s">
        <v>14905</v>
      </c>
    </row>
    <row r="14545" spans="1:2">
      <c r="A14545" t="str">
        <f t="shared" si="227"/>
        <v>P1033</v>
      </c>
      <c r="B14545" s="254" t="s">
        <v>14906</v>
      </c>
    </row>
    <row r="14546" spans="1:2">
      <c r="A14546" t="str">
        <f t="shared" si="227"/>
        <v>P1034</v>
      </c>
      <c r="B14546" s="254" t="s">
        <v>14907</v>
      </c>
    </row>
    <row r="14547" spans="1:2">
      <c r="A14547" t="str">
        <f t="shared" si="227"/>
        <v>P1035</v>
      </c>
      <c r="B14547" s="254" t="s">
        <v>14908</v>
      </c>
    </row>
    <row r="14548" spans="1:2">
      <c r="A14548" t="str">
        <f t="shared" si="227"/>
        <v>P1036</v>
      </c>
      <c r="B14548" s="254" t="s">
        <v>14909</v>
      </c>
    </row>
    <row r="14549" spans="1:2">
      <c r="A14549" t="str">
        <f t="shared" si="227"/>
        <v>P1037</v>
      </c>
      <c r="B14549" s="254" t="s">
        <v>14910</v>
      </c>
    </row>
    <row r="14550" spans="1:2">
      <c r="A14550" t="str">
        <f t="shared" si="227"/>
        <v>P1038</v>
      </c>
      <c r="B14550" s="254" t="s">
        <v>14911</v>
      </c>
    </row>
    <row r="14551" spans="1:2">
      <c r="A14551" t="str">
        <f t="shared" si="227"/>
        <v>P1039</v>
      </c>
      <c r="B14551" s="254" t="s">
        <v>14912</v>
      </c>
    </row>
    <row r="14552" spans="1:2">
      <c r="A14552" t="str">
        <f t="shared" si="227"/>
        <v>P1040</v>
      </c>
      <c r="B14552" s="254" t="s">
        <v>14913</v>
      </c>
    </row>
    <row r="14553" spans="1:2">
      <c r="A14553" t="str">
        <f t="shared" si="227"/>
        <v>P1041</v>
      </c>
      <c r="B14553" s="254" t="s">
        <v>14914</v>
      </c>
    </row>
    <row r="14554" spans="1:2">
      <c r="A14554" t="str">
        <f t="shared" si="227"/>
        <v>P1042</v>
      </c>
      <c r="B14554" s="254" t="s">
        <v>14915</v>
      </c>
    </row>
    <row r="14555" spans="1:2">
      <c r="A14555" t="str">
        <f t="shared" si="227"/>
        <v>P1043</v>
      </c>
      <c r="B14555" s="254" t="s">
        <v>14916</v>
      </c>
    </row>
    <row r="14556" spans="1:2">
      <c r="A14556" t="str">
        <f t="shared" si="227"/>
        <v>P1044</v>
      </c>
      <c r="B14556" s="254" t="s">
        <v>14917</v>
      </c>
    </row>
    <row r="14557" spans="1:2">
      <c r="A14557" t="str">
        <f t="shared" si="227"/>
        <v>P1045</v>
      </c>
      <c r="B14557" s="254" t="s">
        <v>14918</v>
      </c>
    </row>
    <row r="14558" spans="1:2">
      <c r="A14558" t="str">
        <f t="shared" si="227"/>
        <v>P1046</v>
      </c>
      <c r="B14558" s="254" t="s">
        <v>14919</v>
      </c>
    </row>
    <row r="14559" spans="1:2">
      <c r="A14559" t="str">
        <f t="shared" si="227"/>
        <v>P1047</v>
      </c>
      <c r="B14559" s="254" t="s">
        <v>14920</v>
      </c>
    </row>
    <row r="14560" spans="1:2">
      <c r="A14560" t="str">
        <f t="shared" si="227"/>
        <v>P1048</v>
      </c>
      <c r="B14560" s="254" t="s">
        <v>14921</v>
      </c>
    </row>
    <row r="14561" spans="1:2">
      <c r="A14561" t="str">
        <f t="shared" si="227"/>
        <v>P1049</v>
      </c>
      <c r="B14561" s="254" t="s">
        <v>14922</v>
      </c>
    </row>
    <row r="14562" spans="1:2">
      <c r="A14562" t="str">
        <f t="shared" si="227"/>
        <v>P1050</v>
      </c>
      <c r="B14562" s="254" t="s">
        <v>14923</v>
      </c>
    </row>
    <row r="14563" spans="1:2">
      <c r="A14563" t="str">
        <f t="shared" si="227"/>
        <v>P1051</v>
      </c>
      <c r="B14563" s="254" t="s">
        <v>14924</v>
      </c>
    </row>
    <row r="14564" spans="1:2">
      <c r="A14564" t="str">
        <f t="shared" si="227"/>
        <v>P1052</v>
      </c>
      <c r="B14564" s="254" t="s">
        <v>14925</v>
      </c>
    </row>
    <row r="14565" spans="1:2">
      <c r="A14565" t="str">
        <f t="shared" si="227"/>
        <v>P1053</v>
      </c>
      <c r="B14565" s="254" t="s">
        <v>14926</v>
      </c>
    </row>
    <row r="14566" spans="1:2">
      <c r="A14566" t="str">
        <f t="shared" si="227"/>
        <v>P1054</v>
      </c>
      <c r="B14566" s="254" t="s">
        <v>14927</v>
      </c>
    </row>
    <row r="14567" spans="1:2">
      <c r="A14567" t="str">
        <f t="shared" si="227"/>
        <v>P1055</v>
      </c>
      <c r="B14567" s="254" t="s">
        <v>14928</v>
      </c>
    </row>
    <row r="14568" spans="1:2">
      <c r="A14568" t="str">
        <f t="shared" si="227"/>
        <v>P1056</v>
      </c>
      <c r="B14568" s="254" t="s">
        <v>14929</v>
      </c>
    </row>
    <row r="14569" spans="1:2">
      <c r="A14569" t="str">
        <f t="shared" si="227"/>
        <v>P1057</v>
      </c>
      <c r="B14569" s="254" t="s">
        <v>14930</v>
      </c>
    </row>
    <row r="14570" spans="1:2">
      <c r="A14570" t="str">
        <f t="shared" si="227"/>
        <v>P1058</v>
      </c>
      <c r="B14570" s="254" t="s">
        <v>14931</v>
      </c>
    </row>
    <row r="14571" spans="1:2">
      <c r="A14571" t="str">
        <f t="shared" si="227"/>
        <v>P1059</v>
      </c>
      <c r="B14571" s="254" t="s">
        <v>14932</v>
      </c>
    </row>
    <row r="14572" spans="1:2">
      <c r="A14572" t="str">
        <f t="shared" si="227"/>
        <v>P1060</v>
      </c>
      <c r="B14572" s="254" t="s">
        <v>14933</v>
      </c>
    </row>
    <row r="14573" spans="1:2">
      <c r="A14573" t="str">
        <f t="shared" si="227"/>
        <v>P1061</v>
      </c>
      <c r="B14573" s="254" t="s">
        <v>14934</v>
      </c>
    </row>
    <row r="14574" spans="1:2">
      <c r="A14574" t="str">
        <f t="shared" si="227"/>
        <v>P1062</v>
      </c>
      <c r="B14574" s="254" t="s">
        <v>14935</v>
      </c>
    </row>
    <row r="14575" spans="1:2">
      <c r="A14575" t="str">
        <f t="shared" si="227"/>
        <v>P1063</v>
      </c>
      <c r="B14575" s="254" t="s">
        <v>14936</v>
      </c>
    </row>
    <row r="14576" spans="1:2">
      <c r="A14576" t="str">
        <f t="shared" si="227"/>
        <v>P1064</v>
      </c>
      <c r="B14576" s="254" t="s">
        <v>14937</v>
      </c>
    </row>
    <row r="14577" spans="1:2">
      <c r="A14577" t="str">
        <f t="shared" si="227"/>
        <v>P1065</v>
      </c>
      <c r="B14577" s="254" t="s">
        <v>14938</v>
      </c>
    </row>
    <row r="14578" spans="1:2">
      <c r="A14578" t="str">
        <f t="shared" si="227"/>
        <v>P1066</v>
      </c>
      <c r="B14578" s="254" t="s">
        <v>14939</v>
      </c>
    </row>
    <row r="14579" spans="1:2">
      <c r="A14579" t="str">
        <f t="shared" si="227"/>
        <v>P1067</v>
      </c>
      <c r="B14579" s="254" t="s">
        <v>14940</v>
      </c>
    </row>
    <row r="14580" spans="1:2">
      <c r="A14580" t="str">
        <f t="shared" si="227"/>
        <v>P1068</v>
      </c>
      <c r="B14580" s="254" t="s">
        <v>14941</v>
      </c>
    </row>
    <row r="14581" spans="1:2">
      <c r="A14581" t="str">
        <f t="shared" si="227"/>
        <v>P1069</v>
      </c>
      <c r="B14581" s="254" t="s">
        <v>14942</v>
      </c>
    </row>
    <row r="14582" spans="1:2">
      <c r="A14582" t="str">
        <f t="shared" si="227"/>
        <v>P1070</v>
      </c>
      <c r="B14582" s="254" t="s">
        <v>14943</v>
      </c>
    </row>
    <row r="14583" spans="1:2">
      <c r="A14583" t="str">
        <f t="shared" si="227"/>
        <v>P1071</v>
      </c>
      <c r="B14583" s="254" t="s">
        <v>14944</v>
      </c>
    </row>
    <row r="14584" spans="1:2">
      <c r="A14584" t="str">
        <f t="shared" si="227"/>
        <v>P1072</v>
      </c>
      <c r="B14584" s="254" t="s">
        <v>14945</v>
      </c>
    </row>
    <row r="14585" spans="1:2">
      <c r="A14585" t="str">
        <f t="shared" si="227"/>
        <v>P1073</v>
      </c>
      <c r="B14585" s="254" t="s">
        <v>14946</v>
      </c>
    </row>
    <row r="14586" spans="1:2">
      <c r="A14586" t="str">
        <f t="shared" si="227"/>
        <v>P1074</v>
      </c>
      <c r="B14586" s="254" t="s">
        <v>14947</v>
      </c>
    </row>
    <row r="14587" spans="1:2">
      <c r="A14587" t="str">
        <f t="shared" si="227"/>
        <v>P1075</v>
      </c>
      <c r="B14587" s="254" t="s">
        <v>14948</v>
      </c>
    </row>
    <row r="14588" spans="1:2">
      <c r="A14588" t="str">
        <f t="shared" si="227"/>
        <v>P1076</v>
      </c>
      <c r="B14588" s="254" t="s">
        <v>14949</v>
      </c>
    </row>
    <row r="14589" spans="1:2">
      <c r="A14589" t="str">
        <f t="shared" si="227"/>
        <v>P1077</v>
      </c>
      <c r="B14589" s="254" t="s">
        <v>14950</v>
      </c>
    </row>
    <row r="14590" spans="1:2">
      <c r="A14590" t="str">
        <f t="shared" si="227"/>
        <v>P1078</v>
      </c>
      <c r="B14590" s="254" t="s">
        <v>14951</v>
      </c>
    </row>
    <row r="14591" spans="1:2">
      <c r="A14591" t="str">
        <f t="shared" si="227"/>
        <v>P1079</v>
      </c>
      <c r="B14591" s="254" t="s">
        <v>14952</v>
      </c>
    </row>
    <row r="14592" spans="1:2">
      <c r="A14592" t="str">
        <f t="shared" si="227"/>
        <v>P1080</v>
      </c>
      <c r="B14592" s="254" t="s">
        <v>14953</v>
      </c>
    </row>
    <row r="14593" spans="1:2">
      <c r="A14593" t="str">
        <f t="shared" si="227"/>
        <v>P1081</v>
      </c>
      <c r="B14593" s="254" t="s">
        <v>14954</v>
      </c>
    </row>
    <row r="14594" spans="1:2">
      <c r="A14594" t="str">
        <f t="shared" si="227"/>
        <v>P1082</v>
      </c>
      <c r="B14594" s="254" t="s">
        <v>14955</v>
      </c>
    </row>
    <row r="14595" spans="1:2">
      <c r="A14595" t="str">
        <f t="shared" ref="A14595:A14658" si="228">LEFT(B14595,5)</f>
        <v>P1083</v>
      </c>
      <c r="B14595" s="254" t="s">
        <v>14956</v>
      </c>
    </row>
    <row r="14596" spans="1:2">
      <c r="A14596" t="str">
        <f t="shared" si="228"/>
        <v>P1084</v>
      </c>
      <c r="B14596" s="254" t="s">
        <v>14957</v>
      </c>
    </row>
    <row r="14597" spans="1:2">
      <c r="A14597" t="str">
        <f t="shared" si="228"/>
        <v>P1085</v>
      </c>
      <c r="B14597" s="254" t="s">
        <v>14958</v>
      </c>
    </row>
    <row r="14598" spans="1:2">
      <c r="A14598" t="str">
        <f t="shared" si="228"/>
        <v>P1086</v>
      </c>
      <c r="B14598" s="254" t="s">
        <v>14959</v>
      </c>
    </row>
    <row r="14599" spans="1:2">
      <c r="A14599" t="str">
        <f t="shared" si="228"/>
        <v>P1087</v>
      </c>
      <c r="B14599" s="254" t="s">
        <v>14960</v>
      </c>
    </row>
    <row r="14600" spans="1:2">
      <c r="A14600" t="str">
        <f t="shared" si="228"/>
        <v>P1088</v>
      </c>
      <c r="B14600" s="254" t="s">
        <v>14961</v>
      </c>
    </row>
    <row r="14601" spans="1:2">
      <c r="A14601" t="str">
        <f t="shared" si="228"/>
        <v>P1089</v>
      </c>
      <c r="B14601" s="254" t="s">
        <v>14962</v>
      </c>
    </row>
    <row r="14602" spans="1:2">
      <c r="A14602" t="str">
        <f t="shared" si="228"/>
        <v>P1090</v>
      </c>
      <c r="B14602" s="254" t="s">
        <v>14963</v>
      </c>
    </row>
    <row r="14603" spans="1:2">
      <c r="A14603" t="str">
        <f t="shared" si="228"/>
        <v>P1091</v>
      </c>
      <c r="B14603" s="254" t="s">
        <v>14964</v>
      </c>
    </row>
    <row r="14604" spans="1:2">
      <c r="A14604" t="str">
        <f t="shared" si="228"/>
        <v>P1092</v>
      </c>
      <c r="B14604" s="254" t="s">
        <v>14965</v>
      </c>
    </row>
    <row r="14605" spans="1:2">
      <c r="A14605" t="str">
        <f t="shared" si="228"/>
        <v>P1093</v>
      </c>
      <c r="B14605" s="254" t="s">
        <v>14966</v>
      </c>
    </row>
    <row r="14606" spans="1:2">
      <c r="A14606" t="str">
        <f t="shared" si="228"/>
        <v>P1094</v>
      </c>
      <c r="B14606" s="254" t="s">
        <v>14967</v>
      </c>
    </row>
    <row r="14607" spans="1:2">
      <c r="A14607" t="str">
        <f t="shared" si="228"/>
        <v>P1095</v>
      </c>
      <c r="B14607" s="254" t="s">
        <v>14968</v>
      </c>
    </row>
    <row r="14608" spans="1:2">
      <c r="A14608" t="str">
        <f t="shared" si="228"/>
        <v>P1096</v>
      </c>
      <c r="B14608" s="254" t="s">
        <v>14969</v>
      </c>
    </row>
    <row r="14609" spans="1:2">
      <c r="A14609" t="str">
        <f t="shared" si="228"/>
        <v>P1097</v>
      </c>
      <c r="B14609" s="254" t="s">
        <v>14970</v>
      </c>
    </row>
    <row r="14610" spans="1:2">
      <c r="A14610" t="str">
        <f t="shared" si="228"/>
        <v>P1098</v>
      </c>
      <c r="B14610" s="254" t="s">
        <v>14971</v>
      </c>
    </row>
    <row r="14611" spans="1:2">
      <c r="A14611" t="str">
        <f t="shared" si="228"/>
        <v>P1099</v>
      </c>
      <c r="B14611" s="254" t="s">
        <v>14972</v>
      </c>
    </row>
    <row r="14612" spans="1:2">
      <c r="A14612" t="str">
        <f t="shared" si="228"/>
        <v>P1100</v>
      </c>
      <c r="B14612" s="254" t="s">
        <v>14973</v>
      </c>
    </row>
    <row r="14613" spans="1:2">
      <c r="A14613" t="str">
        <f t="shared" si="228"/>
        <v>P1101</v>
      </c>
      <c r="B14613" s="254" t="s">
        <v>14974</v>
      </c>
    </row>
    <row r="14614" spans="1:2">
      <c r="A14614" t="str">
        <f t="shared" si="228"/>
        <v>P1102</v>
      </c>
      <c r="B14614" s="254" t="s">
        <v>14975</v>
      </c>
    </row>
    <row r="14615" spans="1:2">
      <c r="A14615" t="str">
        <f t="shared" si="228"/>
        <v>P1103</v>
      </c>
      <c r="B14615" s="254" t="s">
        <v>14976</v>
      </c>
    </row>
    <row r="14616" spans="1:2">
      <c r="A14616" t="str">
        <f t="shared" si="228"/>
        <v>P1104</v>
      </c>
      <c r="B14616" s="254" t="s">
        <v>14977</v>
      </c>
    </row>
    <row r="14617" spans="1:2">
      <c r="A14617" t="str">
        <f t="shared" si="228"/>
        <v>P1105</v>
      </c>
      <c r="B14617" s="254" t="s">
        <v>14978</v>
      </c>
    </row>
    <row r="14618" spans="1:2">
      <c r="A14618" t="str">
        <f t="shared" si="228"/>
        <v>P1106</v>
      </c>
      <c r="B14618" s="254" t="s">
        <v>14979</v>
      </c>
    </row>
    <row r="14619" spans="1:2">
      <c r="A14619" t="str">
        <f t="shared" si="228"/>
        <v>P1107</v>
      </c>
      <c r="B14619" s="254" t="s">
        <v>14980</v>
      </c>
    </row>
    <row r="14620" spans="1:2">
      <c r="A14620" t="str">
        <f t="shared" si="228"/>
        <v>P1108</v>
      </c>
      <c r="B14620" s="254" t="s">
        <v>14981</v>
      </c>
    </row>
    <row r="14621" spans="1:2">
      <c r="A14621" t="str">
        <f t="shared" si="228"/>
        <v>P1109</v>
      </c>
      <c r="B14621" s="254" t="s">
        <v>14982</v>
      </c>
    </row>
    <row r="14622" spans="1:2">
      <c r="A14622" t="str">
        <f t="shared" si="228"/>
        <v>P1110</v>
      </c>
      <c r="B14622" s="254" t="s">
        <v>14983</v>
      </c>
    </row>
    <row r="14623" spans="1:2">
      <c r="A14623" t="str">
        <f t="shared" si="228"/>
        <v>P1111</v>
      </c>
      <c r="B14623" s="254" t="s">
        <v>14984</v>
      </c>
    </row>
    <row r="14624" spans="1:2">
      <c r="A14624" t="str">
        <f t="shared" si="228"/>
        <v>P1112</v>
      </c>
      <c r="B14624" s="254" t="s">
        <v>14985</v>
      </c>
    </row>
    <row r="14625" spans="1:2">
      <c r="A14625" t="str">
        <f t="shared" si="228"/>
        <v>P1113</v>
      </c>
      <c r="B14625" s="254" t="s">
        <v>14986</v>
      </c>
    </row>
    <row r="14626" spans="1:2">
      <c r="A14626" t="str">
        <f t="shared" si="228"/>
        <v>P1114</v>
      </c>
      <c r="B14626" s="254" t="s">
        <v>14987</v>
      </c>
    </row>
    <row r="14627" spans="1:2">
      <c r="A14627" t="str">
        <f t="shared" si="228"/>
        <v>P1115</v>
      </c>
      <c r="B14627" s="254" t="s">
        <v>14988</v>
      </c>
    </row>
    <row r="14628" spans="1:2">
      <c r="A14628" t="str">
        <f t="shared" si="228"/>
        <v>P1116</v>
      </c>
      <c r="B14628" s="254" t="s">
        <v>14989</v>
      </c>
    </row>
    <row r="14629" spans="1:2">
      <c r="A14629" t="str">
        <f t="shared" si="228"/>
        <v>P1117</v>
      </c>
      <c r="B14629" s="254" t="s">
        <v>14990</v>
      </c>
    </row>
    <row r="14630" spans="1:2">
      <c r="A14630" t="str">
        <f t="shared" si="228"/>
        <v>P1118</v>
      </c>
      <c r="B14630" s="254" t="s">
        <v>14991</v>
      </c>
    </row>
    <row r="14631" spans="1:2">
      <c r="A14631" t="str">
        <f t="shared" si="228"/>
        <v>P1119</v>
      </c>
      <c r="B14631" s="254" t="s">
        <v>14992</v>
      </c>
    </row>
    <row r="14632" spans="1:2">
      <c r="A14632" t="str">
        <f t="shared" si="228"/>
        <v>P1120</v>
      </c>
      <c r="B14632" s="254" t="s">
        <v>14993</v>
      </c>
    </row>
    <row r="14633" spans="1:2">
      <c r="A14633" t="str">
        <f t="shared" si="228"/>
        <v>P1121</v>
      </c>
      <c r="B14633" s="254" t="s">
        <v>14994</v>
      </c>
    </row>
    <row r="14634" spans="1:2">
      <c r="A14634" t="str">
        <f t="shared" si="228"/>
        <v>P1122</v>
      </c>
      <c r="B14634" s="254" t="s">
        <v>14995</v>
      </c>
    </row>
    <row r="14635" spans="1:2">
      <c r="A14635" t="str">
        <f t="shared" si="228"/>
        <v>P1123</v>
      </c>
      <c r="B14635" s="254" t="s">
        <v>14996</v>
      </c>
    </row>
    <row r="14636" spans="1:2">
      <c r="A14636" t="str">
        <f t="shared" si="228"/>
        <v>P1124</v>
      </c>
      <c r="B14636" s="254" t="s">
        <v>14997</v>
      </c>
    </row>
    <row r="14637" spans="1:2">
      <c r="A14637" t="str">
        <f t="shared" si="228"/>
        <v>P1125</v>
      </c>
      <c r="B14637" s="254" t="s">
        <v>14998</v>
      </c>
    </row>
    <row r="14638" spans="1:2">
      <c r="A14638" t="str">
        <f t="shared" si="228"/>
        <v>P1126</v>
      </c>
      <c r="B14638" s="254" t="s">
        <v>14999</v>
      </c>
    </row>
    <row r="14639" spans="1:2">
      <c r="A14639" t="str">
        <f t="shared" si="228"/>
        <v>P1127</v>
      </c>
      <c r="B14639" s="254" t="s">
        <v>15000</v>
      </c>
    </row>
    <row r="14640" spans="1:2">
      <c r="A14640" t="str">
        <f t="shared" si="228"/>
        <v>P1128</v>
      </c>
      <c r="B14640" s="254" t="s">
        <v>15001</v>
      </c>
    </row>
    <row r="14641" spans="1:2">
      <c r="A14641" t="str">
        <f t="shared" si="228"/>
        <v>P1129</v>
      </c>
      <c r="B14641" s="254" t="s">
        <v>15002</v>
      </c>
    </row>
    <row r="14642" spans="1:2">
      <c r="A14642" t="str">
        <f t="shared" si="228"/>
        <v>P1130</v>
      </c>
      <c r="B14642" s="254" t="s">
        <v>15003</v>
      </c>
    </row>
    <row r="14643" spans="1:2">
      <c r="A14643" t="str">
        <f t="shared" si="228"/>
        <v>P1131</v>
      </c>
      <c r="B14643" s="254" t="s">
        <v>15004</v>
      </c>
    </row>
    <row r="14644" spans="1:2">
      <c r="A14644" t="str">
        <f t="shared" si="228"/>
        <v>P1132</v>
      </c>
      <c r="B14644" s="254" t="s">
        <v>15005</v>
      </c>
    </row>
    <row r="14645" spans="1:2">
      <c r="A14645" t="str">
        <f t="shared" si="228"/>
        <v>P1133</v>
      </c>
      <c r="B14645" s="254" t="s">
        <v>15006</v>
      </c>
    </row>
    <row r="14646" spans="1:2">
      <c r="A14646" t="str">
        <f t="shared" si="228"/>
        <v>P1134</v>
      </c>
      <c r="B14646" s="254" t="s">
        <v>15007</v>
      </c>
    </row>
    <row r="14647" spans="1:2">
      <c r="A14647" t="str">
        <f t="shared" si="228"/>
        <v>P1135</v>
      </c>
      <c r="B14647" s="254" t="s">
        <v>15008</v>
      </c>
    </row>
    <row r="14648" spans="1:2">
      <c r="A14648" t="str">
        <f t="shared" si="228"/>
        <v>P1136</v>
      </c>
      <c r="B14648" s="254" t="s">
        <v>15009</v>
      </c>
    </row>
    <row r="14649" spans="1:2">
      <c r="A14649" t="str">
        <f t="shared" si="228"/>
        <v>P1137</v>
      </c>
      <c r="B14649" s="254" t="s">
        <v>15010</v>
      </c>
    </row>
    <row r="14650" spans="1:2">
      <c r="A14650" t="str">
        <f t="shared" si="228"/>
        <v>P1138</v>
      </c>
      <c r="B14650" s="254" t="s">
        <v>15011</v>
      </c>
    </row>
    <row r="14651" spans="1:2">
      <c r="A14651" t="str">
        <f t="shared" si="228"/>
        <v>P1139</v>
      </c>
      <c r="B14651" s="254" t="s">
        <v>15012</v>
      </c>
    </row>
    <row r="14652" spans="1:2">
      <c r="A14652" t="str">
        <f t="shared" si="228"/>
        <v>P1140</v>
      </c>
      <c r="B14652" s="254" t="s">
        <v>15013</v>
      </c>
    </row>
    <row r="14653" spans="1:2">
      <c r="A14653" t="str">
        <f t="shared" si="228"/>
        <v>P1141</v>
      </c>
      <c r="B14653" s="254" t="s">
        <v>15014</v>
      </c>
    </row>
    <row r="14654" spans="1:2">
      <c r="A14654" t="str">
        <f t="shared" si="228"/>
        <v>P1142</v>
      </c>
      <c r="B14654" s="254" t="s">
        <v>15015</v>
      </c>
    </row>
    <row r="14655" spans="1:2">
      <c r="A14655" t="str">
        <f t="shared" si="228"/>
        <v>P1143</v>
      </c>
      <c r="B14655" s="254" t="s">
        <v>15016</v>
      </c>
    </row>
    <row r="14656" spans="1:2">
      <c r="A14656" t="str">
        <f t="shared" si="228"/>
        <v>P1144</v>
      </c>
      <c r="B14656" s="254" t="s">
        <v>15017</v>
      </c>
    </row>
    <row r="14657" spans="1:2">
      <c r="A14657" t="str">
        <f t="shared" si="228"/>
        <v>P1145</v>
      </c>
      <c r="B14657" s="254" t="s">
        <v>15018</v>
      </c>
    </row>
    <row r="14658" spans="1:2">
      <c r="A14658" t="str">
        <f t="shared" si="228"/>
        <v>P1146</v>
      </c>
      <c r="B14658" s="254" t="s">
        <v>15019</v>
      </c>
    </row>
    <row r="14659" spans="1:2">
      <c r="A14659" t="str">
        <f t="shared" ref="A14659:A14722" si="229">LEFT(B14659,5)</f>
        <v>P1147</v>
      </c>
      <c r="B14659" s="254" t="s">
        <v>15020</v>
      </c>
    </row>
    <row r="14660" spans="1:2">
      <c r="A14660" t="str">
        <f t="shared" si="229"/>
        <v>P1148</v>
      </c>
      <c r="B14660" s="254" t="s">
        <v>15021</v>
      </c>
    </row>
    <row r="14661" spans="1:2">
      <c r="A14661" t="str">
        <f t="shared" si="229"/>
        <v>P1149</v>
      </c>
      <c r="B14661" s="254" t="s">
        <v>15022</v>
      </c>
    </row>
    <row r="14662" spans="1:2">
      <c r="A14662" t="str">
        <f t="shared" si="229"/>
        <v>P1150</v>
      </c>
      <c r="B14662" s="254" t="s">
        <v>15023</v>
      </c>
    </row>
    <row r="14663" spans="1:2">
      <c r="A14663" t="str">
        <f t="shared" si="229"/>
        <v>P1151</v>
      </c>
      <c r="B14663" s="254" t="s">
        <v>15024</v>
      </c>
    </row>
    <row r="14664" spans="1:2">
      <c r="A14664" t="str">
        <f t="shared" si="229"/>
        <v>P1152</v>
      </c>
      <c r="B14664" s="254" t="s">
        <v>15025</v>
      </c>
    </row>
    <row r="14665" spans="1:2">
      <c r="A14665" t="str">
        <f t="shared" si="229"/>
        <v>P1153</v>
      </c>
      <c r="B14665" s="254" t="s">
        <v>15026</v>
      </c>
    </row>
    <row r="14666" spans="1:2">
      <c r="A14666" t="str">
        <f t="shared" si="229"/>
        <v>P1154</v>
      </c>
      <c r="B14666" s="254" t="s">
        <v>15027</v>
      </c>
    </row>
    <row r="14667" spans="1:2">
      <c r="A14667" t="str">
        <f t="shared" si="229"/>
        <v>P1155</v>
      </c>
      <c r="B14667" s="254" t="s">
        <v>15028</v>
      </c>
    </row>
    <row r="14668" spans="1:2">
      <c r="A14668" t="str">
        <f t="shared" si="229"/>
        <v>P1156</v>
      </c>
      <c r="B14668" s="254" t="s">
        <v>15029</v>
      </c>
    </row>
    <row r="14669" spans="1:2">
      <c r="A14669" t="str">
        <f t="shared" si="229"/>
        <v>P1157</v>
      </c>
      <c r="B14669" s="254" t="s">
        <v>15030</v>
      </c>
    </row>
    <row r="14670" spans="1:2">
      <c r="A14670" t="str">
        <f t="shared" si="229"/>
        <v>P1158</v>
      </c>
      <c r="B14670" s="254" t="s">
        <v>15031</v>
      </c>
    </row>
    <row r="14671" spans="1:2">
      <c r="A14671" t="str">
        <f t="shared" si="229"/>
        <v>P1159</v>
      </c>
      <c r="B14671" s="254" t="s">
        <v>15032</v>
      </c>
    </row>
    <row r="14672" spans="1:2">
      <c r="A14672" t="str">
        <f t="shared" si="229"/>
        <v>P1160</v>
      </c>
      <c r="B14672" s="254" t="s">
        <v>15033</v>
      </c>
    </row>
    <row r="14673" spans="1:2">
      <c r="A14673" t="str">
        <f t="shared" si="229"/>
        <v>P1161</v>
      </c>
      <c r="B14673" s="254" t="s">
        <v>15034</v>
      </c>
    </row>
    <row r="14674" spans="1:2">
      <c r="A14674" t="str">
        <f t="shared" si="229"/>
        <v>P1162</v>
      </c>
      <c r="B14674" s="254" t="s">
        <v>15035</v>
      </c>
    </row>
    <row r="14675" spans="1:2">
      <c r="A14675" t="str">
        <f t="shared" si="229"/>
        <v>P1163</v>
      </c>
      <c r="B14675" s="254" t="s">
        <v>15036</v>
      </c>
    </row>
    <row r="14676" spans="1:2">
      <c r="A14676" t="str">
        <f t="shared" si="229"/>
        <v>P1164</v>
      </c>
      <c r="B14676" s="254" t="s">
        <v>15037</v>
      </c>
    </row>
    <row r="14677" spans="1:2">
      <c r="A14677" t="str">
        <f t="shared" si="229"/>
        <v>P1165</v>
      </c>
      <c r="B14677" s="254" t="s">
        <v>15038</v>
      </c>
    </row>
    <row r="14678" spans="1:2">
      <c r="A14678" t="str">
        <f t="shared" si="229"/>
        <v>P1166</v>
      </c>
      <c r="B14678" s="254" t="s">
        <v>15039</v>
      </c>
    </row>
    <row r="14679" spans="1:2">
      <c r="A14679" t="str">
        <f t="shared" si="229"/>
        <v>P1167</v>
      </c>
      <c r="B14679" s="254" t="s">
        <v>15040</v>
      </c>
    </row>
    <row r="14680" spans="1:2">
      <c r="A14680" t="str">
        <f t="shared" si="229"/>
        <v>P1168</v>
      </c>
      <c r="B14680" s="254" t="s">
        <v>15041</v>
      </c>
    </row>
    <row r="14681" spans="1:2">
      <c r="A14681" t="str">
        <f t="shared" si="229"/>
        <v>P1169</v>
      </c>
      <c r="B14681" s="254" t="s">
        <v>15042</v>
      </c>
    </row>
    <row r="14682" spans="1:2">
      <c r="A14682" t="str">
        <f t="shared" si="229"/>
        <v>P1170</v>
      </c>
      <c r="B14682" s="254" t="s">
        <v>15043</v>
      </c>
    </row>
    <row r="14683" spans="1:2">
      <c r="A14683" t="str">
        <f t="shared" si="229"/>
        <v>P1171</v>
      </c>
      <c r="B14683" s="254" t="s">
        <v>15044</v>
      </c>
    </row>
    <row r="14684" spans="1:2">
      <c r="A14684" t="str">
        <f t="shared" si="229"/>
        <v>P1172</v>
      </c>
      <c r="B14684" s="254" t="s">
        <v>15045</v>
      </c>
    </row>
    <row r="14685" spans="1:2">
      <c r="A14685" t="str">
        <f t="shared" si="229"/>
        <v>P1173</v>
      </c>
      <c r="B14685" s="254" t="s">
        <v>15046</v>
      </c>
    </row>
    <row r="14686" spans="1:2">
      <c r="A14686" t="str">
        <f t="shared" si="229"/>
        <v>P1174</v>
      </c>
      <c r="B14686" s="254" t="s">
        <v>15047</v>
      </c>
    </row>
    <row r="14687" spans="1:2">
      <c r="A14687" t="str">
        <f t="shared" si="229"/>
        <v>P1175</v>
      </c>
      <c r="B14687" s="254" t="s">
        <v>15048</v>
      </c>
    </row>
    <row r="14688" spans="1:2">
      <c r="A14688" t="str">
        <f t="shared" si="229"/>
        <v>P1176</v>
      </c>
      <c r="B14688" s="254" t="s">
        <v>15049</v>
      </c>
    </row>
    <row r="14689" spans="1:2">
      <c r="A14689" t="str">
        <f t="shared" si="229"/>
        <v>P1177</v>
      </c>
      <c r="B14689" s="254" t="s">
        <v>15050</v>
      </c>
    </row>
    <row r="14690" spans="1:2">
      <c r="A14690" t="str">
        <f t="shared" si="229"/>
        <v>P1178</v>
      </c>
      <c r="B14690" s="254" t="s">
        <v>15051</v>
      </c>
    </row>
    <row r="14691" spans="1:2">
      <c r="A14691" t="str">
        <f t="shared" si="229"/>
        <v>P1179</v>
      </c>
      <c r="B14691" s="254" t="s">
        <v>15052</v>
      </c>
    </row>
    <row r="14692" spans="1:2">
      <c r="A14692" t="str">
        <f t="shared" si="229"/>
        <v>P1180</v>
      </c>
      <c r="B14692" s="254" t="s">
        <v>15053</v>
      </c>
    </row>
    <row r="14693" spans="1:2">
      <c r="A14693" t="str">
        <f t="shared" si="229"/>
        <v>P1181</v>
      </c>
      <c r="B14693" s="254" t="s">
        <v>15054</v>
      </c>
    </row>
    <row r="14694" spans="1:2">
      <c r="A14694" t="str">
        <f t="shared" si="229"/>
        <v>P1182</v>
      </c>
      <c r="B14694" s="254" t="s">
        <v>15055</v>
      </c>
    </row>
    <row r="14695" spans="1:2">
      <c r="A14695" t="str">
        <f t="shared" si="229"/>
        <v>P1183</v>
      </c>
      <c r="B14695" s="254" t="s">
        <v>15056</v>
      </c>
    </row>
    <row r="14696" spans="1:2">
      <c r="A14696" t="str">
        <f t="shared" si="229"/>
        <v>P1184</v>
      </c>
      <c r="B14696" s="254" t="s">
        <v>15057</v>
      </c>
    </row>
    <row r="14697" spans="1:2">
      <c r="A14697" t="str">
        <f t="shared" si="229"/>
        <v>P1185</v>
      </c>
      <c r="B14697" s="254" t="s">
        <v>15058</v>
      </c>
    </row>
    <row r="14698" spans="1:2">
      <c r="A14698" t="str">
        <f t="shared" si="229"/>
        <v>P1186</v>
      </c>
      <c r="B14698" s="254" t="s">
        <v>15059</v>
      </c>
    </row>
    <row r="14699" spans="1:2">
      <c r="A14699" t="str">
        <f t="shared" si="229"/>
        <v>P1187</v>
      </c>
      <c r="B14699" s="254" t="s">
        <v>15060</v>
      </c>
    </row>
    <row r="14700" spans="1:2">
      <c r="A14700" t="str">
        <f t="shared" si="229"/>
        <v>P1188</v>
      </c>
      <c r="B14700" s="254" t="s">
        <v>15061</v>
      </c>
    </row>
    <row r="14701" spans="1:2">
      <c r="A14701" t="str">
        <f t="shared" si="229"/>
        <v>P1189</v>
      </c>
      <c r="B14701" s="254" t="s">
        <v>15062</v>
      </c>
    </row>
    <row r="14702" spans="1:2">
      <c r="A14702" t="str">
        <f t="shared" si="229"/>
        <v>P1190</v>
      </c>
      <c r="B14702" s="254" t="s">
        <v>15063</v>
      </c>
    </row>
    <row r="14703" spans="1:2">
      <c r="A14703" t="str">
        <f t="shared" si="229"/>
        <v>P1191</v>
      </c>
      <c r="B14703" s="254" t="s">
        <v>15064</v>
      </c>
    </row>
    <row r="14704" spans="1:2">
      <c r="A14704" t="str">
        <f t="shared" si="229"/>
        <v>P1192</v>
      </c>
      <c r="B14704" s="254" t="s">
        <v>15065</v>
      </c>
    </row>
    <row r="14705" spans="1:2">
      <c r="A14705" t="str">
        <f t="shared" si="229"/>
        <v>P1193</v>
      </c>
      <c r="B14705" s="254" t="s">
        <v>15066</v>
      </c>
    </row>
    <row r="14706" spans="1:2">
      <c r="A14706" t="str">
        <f t="shared" si="229"/>
        <v>P1194</v>
      </c>
      <c r="B14706" s="254" t="s">
        <v>15067</v>
      </c>
    </row>
    <row r="14707" spans="1:2">
      <c r="A14707" t="str">
        <f t="shared" si="229"/>
        <v>P1195</v>
      </c>
      <c r="B14707" s="254" t="s">
        <v>15068</v>
      </c>
    </row>
    <row r="14708" spans="1:2">
      <c r="A14708" t="str">
        <f t="shared" si="229"/>
        <v>P1196</v>
      </c>
      <c r="B14708" s="254" t="s">
        <v>15069</v>
      </c>
    </row>
    <row r="14709" spans="1:2">
      <c r="A14709" t="str">
        <f t="shared" si="229"/>
        <v>P1197</v>
      </c>
      <c r="B14709" s="254" t="s">
        <v>15070</v>
      </c>
    </row>
    <row r="14710" spans="1:2">
      <c r="A14710" t="str">
        <f t="shared" si="229"/>
        <v>P1198</v>
      </c>
      <c r="B14710" s="254" t="s">
        <v>15071</v>
      </c>
    </row>
    <row r="14711" spans="1:2">
      <c r="A14711" t="str">
        <f t="shared" si="229"/>
        <v>P1199</v>
      </c>
      <c r="B14711" s="254" t="s">
        <v>15072</v>
      </c>
    </row>
    <row r="14712" spans="1:2">
      <c r="A14712" t="str">
        <f t="shared" si="229"/>
        <v>P1200</v>
      </c>
      <c r="B14712" s="254" t="s">
        <v>15073</v>
      </c>
    </row>
    <row r="14713" spans="1:2">
      <c r="A14713" t="str">
        <f t="shared" si="229"/>
        <v>P1201</v>
      </c>
      <c r="B14713" s="254" t="s">
        <v>15074</v>
      </c>
    </row>
    <row r="14714" spans="1:2">
      <c r="A14714" t="str">
        <f t="shared" si="229"/>
        <v>P1202</v>
      </c>
      <c r="B14714" s="254" t="s">
        <v>15075</v>
      </c>
    </row>
    <row r="14715" spans="1:2">
      <c r="A14715" t="str">
        <f t="shared" si="229"/>
        <v>P1203</v>
      </c>
      <c r="B14715" s="254" t="s">
        <v>15076</v>
      </c>
    </row>
    <row r="14716" spans="1:2">
      <c r="A14716" t="str">
        <f t="shared" si="229"/>
        <v>P1204</v>
      </c>
      <c r="B14716" s="254" t="s">
        <v>15077</v>
      </c>
    </row>
    <row r="14717" spans="1:2">
      <c r="A14717" t="str">
        <f t="shared" si="229"/>
        <v>P1205</v>
      </c>
      <c r="B14717" s="254" t="s">
        <v>15078</v>
      </c>
    </row>
    <row r="14718" spans="1:2">
      <c r="A14718" t="str">
        <f t="shared" si="229"/>
        <v>P1206</v>
      </c>
      <c r="B14718" s="254" t="s">
        <v>15079</v>
      </c>
    </row>
    <row r="14719" spans="1:2">
      <c r="A14719" t="str">
        <f t="shared" si="229"/>
        <v>P1207</v>
      </c>
      <c r="B14719" s="254" t="s">
        <v>15080</v>
      </c>
    </row>
    <row r="14720" spans="1:2">
      <c r="A14720" t="str">
        <f t="shared" si="229"/>
        <v>P1208</v>
      </c>
      <c r="B14720" s="254" t="s">
        <v>15081</v>
      </c>
    </row>
    <row r="14721" spans="1:2">
      <c r="A14721" t="str">
        <f t="shared" si="229"/>
        <v>P1209</v>
      </c>
      <c r="B14721" s="254" t="s">
        <v>15082</v>
      </c>
    </row>
    <row r="14722" spans="1:2">
      <c r="A14722" t="str">
        <f t="shared" si="229"/>
        <v>P1210</v>
      </c>
      <c r="B14722" s="254" t="s">
        <v>15083</v>
      </c>
    </row>
    <row r="14723" spans="1:2">
      <c r="A14723" t="str">
        <f t="shared" ref="A14723:A14786" si="230">LEFT(B14723,5)</f>
        <v>P1211</v>
      </c>
      <c r="B14723" s="254" t="s">
        <v>15084</v>
      </c>
    </row>
    <row r="14724" spans="1:2">
      <c r="A14724" t="str">
        <f t="shared" si="230"/>
        <v>P1212</v>
      </c>
      <c r="B14724" s="254" t="s">
        <v>15085</v>
      </c>
    </row>
    <row r="14725" spans="1:2">
      <c r="A14725" t="str">
        <f t="shared" si="230"/>
        <v>P1213</v>
      </c>
      <c r="B14725" s="254" t="s">
        <v>15086</v>
      </c>
    </row>
    <row r="14726" spans="1:2">
      <c r="A14726" t="str">
        <f t="shared" si="230"/>
        <v>P1214</v>
      </c>
      <c r="B14726" s="254" t="s">
        <v>15087</v>
      </c>
    </row>
    <row r="14727" spans="1:2">
      <c r="A14727" t="str">
        <f t="shared" si="230"/>
        <v>P1215</v>
      </c>
      <c r="B14727" s="254" t="s">
        <v>15088</v>
      </c>
    </row>
    <row r="14728" spans="1:2">
      <c r="A14728" t="str">
        <f t="shared" si="230"/>
        <v>P1216</v>
      </c>
      <c r="B14728" s="254" t="s">
        <v>15089</v>
      </c>
    </row>
    <row r="14729" spans="1:2">
      <c r="A14729" t="str">
        <f t="shared" si="230"/>
        <v>P1217</v>
      </c>
      <c r="B14729" s="254" t="s">
        <v>15090</v>
      </c>
    </row>
    <row r="14730" spans="1:2">
      <c r="A14730" t="str">
        <f t="shared" si="230"/>
        <v>P1218</v>
      </c>
      <c r="B14730" s="254" t="s">
        <v>15091</v>
      </c>
    </row>
    <row r="14731" spans="1:2">
      <c r="A14731" t="str">
        <f t="shared" si="230"/>
        <v>P1219</v>
      </c>
      <c r="B14731" s="254" t="s">
        <v>15092</v>
      </c>
    </row>
    <row r="14732" spans="1:2">
      <c r="A14732" t="str">
        <f t="shared" si="230"/>
        <v>P1220</v>
      </c>
      <c r="B14732" s="254" t="s">
        <v>15093</v>
      </c>
    </row>
    <row r="14733" spans="1:2">
      <c r="A14733" t="str">
        <f t="shared" si="230"/>
        <v>P1221</v>
      </c>
      <c r="B14733" s="254" t="s">
        <v>15094</v>
      </c>
    </row>
    <row r="14734" spans="1:2">
      <c r="A14734" t="str">
        <f t="shared" si="230"/>
        <v>P1222</v>
      </c>
      <c r="B14734" s="254" t="s">
        <v>15095</v>
      </c>
    </row>
    <row r="14735" spans="1:2">
      <c r="A14735" t="str">
        <f t="shared" si="230"/>
        <v>P1223</v>
      </c>
      <c r="B14735" s="254" t="s">
        <v>15096</v>
      </c>
    </row>
    <row r="14736" spans="1:2">
      <c r="A14736" t="str">
        <f t="shared" si="230"/>
        <v>P1224</v>
      </c>
      <c r="B14736" s="254" t="s">
        <v>15097</v>
      </c>
    </row>
    <row r="14737" spans="1:2">
      <c r="A14737" t="str">
        <f t="shared" si="230"/>
        <v>P1225</v>
      </c>
      <c r="B14737" s="254" t="s">
        <v>15098</v>
      </c>
    </row>
    <row r="14738" spans="1:2">
      <c r="A14738" t="str">
        <f t="shared" si="230"/>
        <v>P1226</v>
      </c>
      <c r="B14738" s="254" t="s">
        <v>15099</v>
      </c>
    </row>
    <row r="14739" spans="1:2">
      <c r="A14739" t="str">
        <f t="shared" si="230"/>
        <v>P1227</v>
      </c>
      <c r="B14739" s="254" t="s">
        <v>15100</v>
      </c>
    </row>
    <row r="14740" spans="1:2">
      <c r="A14740" t="str">
        <f t="shared" si="230"/>
        <v>P1228</v>
      </c>
      <c r="B14740" s="254" t="s">
        <v>15101</v>
      </c>
    </row>
    <row r="14741" spans="1:2">
      <c r="A14741" t="str">
        <f t="shared" si="230"/>
        <v>P1229</v>
      </c>
      <c r="B14741" s="254" t="s">
        <v>15102</v>
      </c>
    </row>
    <row r="14742" spans="1:2">
      <c r="A14742" t="str">
        <f t="shared" si="230"/>
        <v>P1230</v>
      </c>
      <c r="B14742" s="254" t="s">
        <v>15103</v>
      </c>
    </row>
    <row r="14743" spans="1:2">
      <c r="A14743" t="str">
        <f t="shared" si="230"/>
        <v>P1231</v>
      </c>
      <c r="B14743" s="254" t="s">
        <v>15104</v>
      </c>
    </row>
    <row r="14744" spans="1:2">
      <c r="A14744" t="str">
        <f t="shared" si="230"/>
        <v>P1232</v>
      </c>
      <c r="B14744" s="254" t="s">
        <v>15105</v>
      </c>
    </row>
    <row r="14745" spans="1:2">
      <c r="A14745" t="str">
        <f t="shared" si="230"/>
        <v>P1233</v>
      </c>
      <c r="B14745" s="254" t="s">
        <v>15106</v>
      </c>
    </row>
    <row r="14746" spans="1:2">
      <c r="A14746" t="str">
        <f t="shared" si="230"/>
        <v>P1234</v>
      </c>
      <c r="B14746" s="254" t="s">
        <v>15107</v>
      </c>
    </row>
    <row r="14747" spans="1:2">
      <c r="A14747" t="str">
        <f t="shared" si="230"/>
        <v>P1235</v>
      </c>
      <c r="B14747" s="254" t="s">
        <v>15108</v>
      </c>
    </row>
    <row r="14748" spans="1:2">
      <c r="A14748" t="str">
        <f t="shared" si="230"/>
        <v>P1236</v>
      </c>
      <c r="B14748" s="254" t="s">
        <v>15109</v>
      </c>
    </row>
    <row r="14749" spans="1:2">
      <c r="A14749" t="str">
        <f t="shared" si="230"/>
        <v>P1237</v>
      </c>
      <c r="B14749" s="254" t="s">
        <v>15110</v>
      </c>
    </row>
    <row r="14750" spans="1:2">
      <c r="A14750" t="str">
        <f t="shared" si="230"/>
        <v>P1238</v>
      </c>
      <c r="B14750" s="254" t="s">
        <v>15111</v>
      </c>
    </row>
    <row r="14751" spans="1:2">
      <c r="A14751" t="str">
        <f t="shared" si="230"/>
        <v>P1239</v>
      </c>
      <c r="B14751" s="254" t="s">
        <v>15112</v>
      </c>
    </row>
    <row r="14752" spans="1:2">
      <c r="A14752" t="str">
        <f t="shared" si="230"/>
        <v>P1240</v>
      </c>
      <c r="B14752" s="254" t="s">
        <v>15113</v>
      </c>
    </row>
    <row r="14753" spans="1:2">
      <c r="A14753" t="str">
        <f t="shared" si="230"/>
        <v>P1241</v>
      </c>
      <c r="B14753" s="254" t="s">
        <v>15114</v>
      </c>
    </row>
    <row r="14754" spans="1:2">
      <c r="A14754" t="str">
        <f t="shared" si="230"/>
        <v>P1242</v>
      </c>
      <c r="B14754" s="254" t="s">
        <v>15115</v>
      </c>
    </row>
    <row r="14755" spans="1:2">
      <c r="A14755" t="str">
        <f t="shared" si="230"/>
        <v>P1243</v>
      </c>
      <c r="B14755" s="254" t="s">
        <v>15116</v>
      </c>
    </row>
    <row r="14756" spans="1:2">
      <c r="A14756" t="str">
        <f t="shared" si="230"/>
        <v>P1244</v>
      </c>
      <c r="B14756" s="254" t="s">
        <v>15117</v>
      </c>
    </row>
    <row r="14757" spans="1:2">
      <c r="A14757" t="str">
        <f t="shared" si="230"/>
        <v>P1245</v>
      </c>
      <c r="B14757" s="254" t="s">
        <v>15118</v>
      </c>
    </row>
    <row r="14758" spans="1:2">
      <c r="A14758" t="str">
        <f t="shared" si="230"/>
        <v>P1246</v>
      </c>
      <c r="B14758" s="254" t="s">
        <v>15119</v>
      </c>
    </row>
    <row r="14759" spans="1:2">
      <c r="A14759" t="str">
        <f t="shared" si="230"/>
        <v>P1247</v>
      </c>
      <c r="B14759" s="254" t="s">
        <v>15120</v>
      </c>
    </row>
    <row r="14760" spans="1:2">
      <c r="A14760" t="str">
        <f t="shared" si="230"/>
        <v>P1248</v>
      </c>
      <c r="B14760" s="254" t="s">
        <v>15121</v>
      </c>
    </row>
    <row r="14761" spans="1:2">
      <c r="A14761" t="str">
        <f t="shared" si="230"/>
        <v>P1249</v>
      </c>
      <c r="B14761" s="254" t="s">
        <v>15122</v>
      </c>
    </row>
    <row r="14762" spans="1:2">
      <c r="A14762" t="str">
        <f t="shared" si="230"/>
        <v>P1250</v>
      </c>
      <c r="B14762" s="254" t="s">
        <v>15123</v>
      </c>
    </row>
    <row r="14763" spans="1:2">
      <c r="A14763" t="str">
        <f t="shared" si="230"/>
        <v>P1251</v>
      </c>
      <c r="B14763" s="254" t="s">
        <v>15124</v>
      </c>
    </row>
    <row r="14764" spans="1:2">
      <c r="A14764" t="str">
        <f t="shared" si="230"/>
        <v>P1252</v>
      </c>
      <c r="B14764" s="254" t="s">
        <v>15125</v>
      </c>
    </row>
    <row r="14765" spans="1:2">
      <c r="A14765" t="str">
        <f t="shared" si="230"/>
        <v>P1253</v>
      </c>
      <c r="B14765" s="254" t="s">
        <v>15126</v>
      </c>
    </row>
    <row r="14766" spans="1:2">
      <c r="A14766" t="str">
        <f t="shared" si="230"/>
        <v>P1254</v>
      </c>
      <c r="B14766" s="254" t="s">
        <v>15127</v>
      </c>
    </row>
    <row r="14767" spans="1:2">
      <c r="A14767" t="str">
        <f t="shared" si="230"/>
        <v>P1255</v>
      </c>
      <c r="B14767" s="254" t="s">
        <v>15128</v>
      </c>
    </row>
    <row r="14768" spans="1:2">
      <c r="A14768" t="str">
        <f t="shared" si="230"/>
        <v>P1256</v>
      </c>
      <c r="B14768" s="254" t="s">
        <v>15129</v>
      </c>
    </row>
    <row r="14769" spans="1:2">
      <c r="A14769" t="str">
        <f t="shared" si="230"/>
        <v>P1257</v>
      </c>
      <c r="B14769" s="254" t="s">
        <v>15130</v>
      </c>
    </row>
    <row r="14770" spans="1:2">
      <c r="A14770" t="str">
        <f t="shared" si="230"/>
        <v>P1258</v>
      </c>
      <c r="B14770" s="254" t="s">
        <v>15131</v>
      </c>
    </row>
    <row r="14771" spans="1:2">
      <c r="A14771" t="str">
        <f t="shared" si="230"/>
        <v>P1259</v>
      </c>
      <c r="B14771" s="254" t="s">
        <v>15132</v>
      </c>
    </row>
    <row r="14772" spans="1:2">
      <c r="A14772" t="str">
        <f t="shared" si="230"/>
        <v>P1260</v>
      </c>
      <c r="B14772" s="254" t="s">
        <v>15133</v>
      </c>
    </row>
    <row r="14773" spans="1:2">
      <c r="A14773" t="str">
        <f t="shared" si="230"/>
        <v>P1261</v>
      </c>
      <c r="B14773" s="254" t="s">
        <v>15134</v>
      </c>
    </row>
    <row r="14774" spans="1:2">
      <c r="A14774" t="str">
        <f t="shared" si="230"/>
        <v>P1262</v>
      </c>
      <c r="B14774" s="254" t="s">
        <v>15135</v>
      </c>
    </row>
    <row r="14775" spans="1:2">
      <c r="A14775" t="str">
        <f t="shared" si="230"/>
        <v>P1263</v>
      </c>
      <c r="B14775" s="254" t="s">
        <v>15136</v>
      </c>
    </row>
    <row r="14776" spans="1:2">
      <c r="A14776" t="str">
        <f t="shared" si="230"/>
        <v>P1264</v>
      </c>
      <c r="B14776" s="254" t="s">
        <v>15137</v>
      </c>
    </row>
    <row r="14777" spans="1:2">
      <c r="A14777" t="str">
        <f t="shared" si="230"/>
        <v>P1265</v>
      </c>
      <c r="B14777" s="254" t="s">
        <v>15138</v>
      </c>
    </row>
    <row r="14778" spans="1:2">
      <c r="A14778" t="str">
        <f t="shared" si="230"/>
        <v>P1266</v>
      </c>
      <c r="B14778" s="254" t="s">
        <v>15139</v>
      </c>
    </row>
    <row r="14779" spans="1:2">
      <c r="A14779" t="str">
        <f t="shared" si="230"/>
        <v>P1267</v>
      </c>
      <c r="B14779" s="254" t="s">
        <v>15140</v>
      </c>
    </row>
    <row r="14780" spans="1:2">
      <c r="A14780" t="str">
        <f t="shared" si="230"/>
        <v>P1268</v>
      </c>
      <c r="B14780" s="254" t="s">
        <v>15141</v>
      </c>
    </row>
    <row r="14781" spans="1:2">
      <c r="A14781" t="str">
        <f t="shared" si="230"/>
        <v>P1269</v>
      </c>
      <c r="B14781" s="254" t="s">
        <v>15142</v>
      </c>
    </row>
    <row r="14782" spans="1:2">
      <c r="A14782" t="str">
        <f t="shared" si="230"/>
        <v>P1270</v>
      </c>
      <c r="B14782" s="254" t="s">
        <v>15143</v>
      </c>
    </row>
    <row r="14783" spans="1:2">
      <c r="A14783" t="str">
        <f t="shared" si="230"/>
        <v>P1271</v>
      </c>
      <c r="B14783" s="254" t="s">
        <v>15144</v>
      </c>
    </row>
    <row r="14784" spans="1:2">
      <c r="A14784" t="str">
        <f t="shared" si="230"/>
        <v>P1272</v>
      </c>
      <c r="B14784" s="254" t="s">
        <v>15145</v>
      </c>
    </row>
    <row r="14785" spans="1:2">
      <c r="A14785" t="str">
        <f t="shared" si="230"/>
        <v>P1273</v>
      </c>
      <c r="B14785" s="254" t="s">
        <v>15146</v>
      </c>
    </row>
    <row r="14786" spans="1:2">
      <c r="A14786" t="str">
        <f t="shared" si="230"/>
        <v>P1274</v>
      </c>
      <c r="B14786" s="254" t="s">
        <v>15147</v>
      </c>
    </row>
    <row r="14787" spans="1:2">
      <c r="A14787" t="str">
        <f t="shared" ref="A14787:A14850" si="231">LEFT(B14787,5)</f>
        <v>P1275</v>
      </c>
      <c r="B14787" s="254" t="s">
        <v>15148</v>
      </c>
    </row>
    <row r="14788" spans="1:2">
      <c r="A14788" t="str">
        <f t="shared" si="231"/>
        <v>P1276</v>
      </c>
      <c r="B14788" s="254" t="s">
        <v>15149</v>
      </c>
    </row>
    <row r="14789" spans="1:2">
      <c r="A14789" t="str">
        <f t="shared" si="231"/>
        <v>P1277</v>
      </c>
      <c r="B14789" s="254" t="s">
        <v>15150</v>
      </c>
    </row>
    <row r="14790" spans="1:2">
      <c r="A14790" t="str">
        <f t="shared" si="231"/>
        <v>P1278</v>
      </c>
      <c r="B14790" s="254" t="s">
        <v>15151</v>
      </c>
    </row>
    <row r="14791" spans="1:2">
      <c r="A14791" t="str">
        <f t="shared" si="231"/>
        <v>P1279</v>
      </c>
      <c r="B14791" s="254" t="s">
        <v>15152</v>
      </c>
    </row>
    <row r="14792" spans="1:2">
      <c r="A14792" t="str">
        <f t="shared" si="231"/>
        <v>P1280</v>
      </c>
      <c r="B14792" s="254" t="s">
        <v>15153</v>
      </c>
    </row>
    <row r="14793" spans="1:2">
      <c r="A14793" t="str">
        <f t="shared" si="231"/>
        <v>P1281</v>
      </c>
      <c r="B14793" s="254" t="s">
        <v>15154</v>
      </c>
    </row>
    <row r="14794" spans="1:2">
      <c r="A14794" t="str">
        <f t="shared" si="231"/>
        <v>P1282</v>
      </c>
      <c r="B14794" s="254" t="s">
        <v>15155</v>
      </c>
    </row>
    <row r="14795" spans="1:2">
      <c r="A14795" t="str">
        <f t="shared" si="231"/>
        <v>P1283</v>
      </c>
      <c r="B14795" s="254" t="s">
        <v>15156</v>
      </c>
    </row>
    <row r="14796" spans="1:2">
      <c r="A14796" t="str">
        <f t="shared" si="231"/>
        <v>P1284</v>
      </c>
      <c r="B14796" s="254" t="s">
        <v>15157</v>
      </c>
    </row>
    <row r="14797" spans="1:2">
      <c r="A14797" t="str">
        <f t="shared" si="231"/>
        <v>P1285</v>
      </c>
      <c r="B14797" s="254" t="s">
        <v>15158</v>
      </c>
    </row>
    <row r="14798" spans="1:2">
      <c r="A14798" t="str">
        <f t="shared" si="231"/>
        <v>P1286</v>
      </c>
      <c r="B14798" s="254" t="s">
        <v>15159</v>
      </c>
    </row>
    <row r="14799" spans="1:2">
      <c r="A14799" t="str">
        <f t="shared" si="231"/>
        <v>P1287</v>
      </c>
      <c r="B14799" s="254" t="s">
        <v>15160</v>
      </c>
    </row>
    <row r="14800" spans="1:2">
      <c r="A14800" t="str">
        <f t="shared" si="231"/>
        <v>P1288</v>
      </c>
      <c r="B14800" s="254" t="s">
        <v>15161</v>
      </c>
    </row>
    <row r="14801" spans="1:2">
      <c r="A14801" t="str">
        <f t="shared" si="231"/>
        <v>P1289</v>
      </c>
      <c r="B14801" s="254" t="s">
        <v>15162</v>
      </c>
    </row>
    <row r="14802" spans="1:2">
      <c r="A14802" t="str">
        <f t="shared" si="231"/>
        <v>P1290</v>
      </c>
      <c r="B14802" s="254" t="s">
        <v>15163</v>
      </c>
    </row>
    <row r="14803" spans="1:2">
      <c r="A14803" t="str">
        <f t="shared" si="231"/>
        <v>P1291</v>
      </c>
      <c r="B14803" s="254" t="s">
        <v>15164</v>
      </c>
    </row>
    <row r="14804" spans="1:2">
      <c r="A14804" t="str">
        <f t="shared" si="231"/>
        <v>P1292</v>
      </c>
      <c r="B14804" s="254" t="s">
        <v>15165</v>
      </c>
    </row>
    <row r="14805" spans="1:2">
      <c r="A14805" t="str">
        <f t="shared" si="231"/>
        <v>P1293</v>
      </c>
      <c r="B14805" s="254" t="s">
        <v>15166</v>
      </c>
    </row>
    <row r="14806" spans="1:2">
      <c r="A14806" t="str">
        <f t="shared" si="231"/>
        <v>P1294</v>
      </c>
      <c r="B14806" s="254" t="s">
        <v>15167</v>
      </c>
    </row>
    <row r="14807" spans="1:2">
      <c r="A14807" t="str">
        <f t="shared" si="231"/>
        <v>P1295</v>
      </c>
      <c r="B14807" s="254" t="s">
        <v>15168</v>
      </c>
    </row>
    <row r="14808" spans="1:2">
      <c r="A14808" t="str">
        <f t="shared" si="231"/>
        <v>P1296</v>
      </c>
      <c r="B14808" s="254" t="s">
        <v>15169</v>
      </c>
    </row>
    <row r="14809" spans="1:2">
      <c r="A14809" t="str">
        <f t="shared" si="231"/>
        <v>P1297</v>
      </c>
      <c r="B14809" s="254" t="s">
        <v>15170</v>
      </c>
    </row>
    <row r="14810" spans="1:2">
      <c r="A14810" t="str">
        <f t="shared" si="231"/>
        <v>P1298</v>
      </c>
      <c r="B14810" s="254" t="s">
        <v>15171</v>
      </c>
    </row>
    <row r="14811" spans="1:2">
      <c r="A14811" t="str">
        <f t="shared" si="231"/>
        <v>P1299</v>
      </c>
      <c r="B14811" s="254" t="s">
        <v>15172</v>
      </c>
    </row>
    <row r="14812" spans="1:2">
      <c r="A14812" t="str">
        <f t="shared" si="231"/>
        <v>P1300</v>
      </c>
      <c r="B14812" s="254" t="s">
        <v>15173</v>
      </c>
    </row>
    <row r="14813" spans="1:2">
      <c r="A14813" t="str">
        <f t="shared" si="231"/>
        <v>P1301</v>
      </c>
      <c r="B14813" s="254" t="s">
        <v>15174</v>
      </c>
    </row>
    <row r="14814" spans="1:2">
      <c r="A14814" t="str">
        <f t="shared" si="231"/>
        <v>P1302</v>
      </c>
      <c r="B14814" s="254" t="s">
        <v>15175</v>
      </c>
    </row>
    <row r="14815" spans="1:2">
      <c r="A14815" t="str">
        <f t="shared" si="231"/>
        <v>P1303</v>
      </c>
      <c r="B14815" s="254" t="s">
        <v>15176</v>
      </c>
    </row>
    <row r="14816" spans="1:2">
      <c r="A14816" t="str">
        <f t="shared" si="231"/>
        <v>P1304</v>
      </c>
      <c r="B14816" s="254" t="s">
        <v>15177</v>
      </c>
    </row>
    <row r="14817" spans="1:2">
      <c r="A14817" t="str">
        <f t="shared" si="231"/>
        <v>P1305</v>
      </c>
      <c r="B14817" s="254" t="s">
        <v>15178</v>
      </c>
    </row>
    <row r="14818" spans="1:2">
      <c r="A14818" t="str">
        <f t="shared" si="231"/>
        <v>P1306</v>
      </c>
      <c r="B14818" s="254" t="s">
        <v>15179</v>
      </c>
    </row>
    <row r="14819" spans="1:2">
      <c r="A14819" t="str">
        <f t="shared" si="231"/>
        <v>P1307</v>
      </c>
      <c r="B14819" s="254" t="s">
        <v>15180</v>
      </c>
    </row>
    <row r="14820" spans="1:2">
      <c r="A14820" t="str">
        <f t="shared" si="231"/>
        <v>P1308</v>
      </c>
      <c r="B14820" s="254" t="s">
        <v>15181</v>
      </c>
    </row>
    <row r="14821" spans="1:2">
      <c r="A14821" t="str">
        <f t="shared" si="231"/>
        <v>P1309</v>
      </c>
      <c r="B14821" s="254" t="s">
        <v>15182</v>
      </c>
    </row>
    <row r="14822" spans="1:2">
      <c r="A14822" t="str">
        <f t="shared" si="231"/>
        <v>P1310</v>
      </c>
      <c r="B14822" s="254" t="s">
        <v>15183</v>
      </c>
    </row>
    <row r="14823" spans="1:2">
      <c r="A14823" t="str">
        <f t="shared" si="231"/>
        <v>P1311</v>
      </c>
      <c r="B14823" s="254" t="s">
        <v>15184</v>
      </c>
    </row>
    <row r="14824" spans="1:2">
      <c r="A14824" t="str">
        <f t="shared" si="231"/>
        <v>P1312</v>
      </c>
      <c r="B14824" s="254" t="s">
        <v>15185</v>
      </c>
    </row>
    <row r="14825" spans="1:2">
      <c r="A14825" t="str">
        <f t="shared" si="231"/>
        <v>P1313</v>
      </c>
      <c r="B14825" s="254" t="s">
        <v>15186</v>
      </c>
    </row>
    <row r="14826" spans="1:2">
      <c r="A14826" t="str">
        <f t="shared" si="231"/>
        <v>P1314</v>
      </c>
      <c r="B14826" s="254" t="s">
        <v>15187</v>
      </c>
    </row>
    <row r="14827" spans="1:2">
      <c r="A14827" t="str">
        <f t="shared" si="231"/>
        <v>P1315</v>
      </c>
      <c r="B14827" s="254" t="s">
        <v>15188</v>
      </c>
    </row>
    <row r="14828" spans="1:2">
      <c r="A14828" t="str">
        <f t="shared" si="231"/>
        <v>P1316</v>
      </c>
      <c r="B14828" s="254" t="s">
        <v>15189</v>
      </c>
    </row>
    <row r="14829" spans="1:2">
      <c r="A14829" t="str">
        <f t="shared" si="231"/>
        <v>P1317</v>
      </c>
      <c r="B14829" s="254" t="s">
        <v>15190</v>
      </c>
    </row>
    <row r="14830" spans="1:2">
      <c r="A14830" t="str">
        <f t="shared" si="231"/>
        <v>P1318</v>
      </c>
      <c r="B14830" s="254" t="s">
        <v>15191</v>
      </c>
    </row>
    <row r="14831" spans="1:2">
      <c r="A14831" t="str">
        <f t="shared" si="231"/>
        <v>P1319</v>
      </c>
      <c r="B14831" s="254" t="s">
        <v>15192</v>
      </c>
    </row>
    <row r="14832" spans="1:2">
      <c r="A14832" t="str">
        <f t="shared" si="231"/>
        <v>P1320</v>
      </c>
      <c r="B14832" s="254" t="s">
        <v>15193</v>
      </c>
    </row>
    <row r="14833" spans="1:2">
      <c r="A14833" t="str">
        <f t="shared" si="231"/>
        <v>P1321</v>
      </c>
      <c r="B14833" s="254" t="s">
        <v>15194</v>
      </c>
    </row>
    <row r="14834" spans="1:2">
      <c r="A14834" t="str">
        <f t="shared" si="231"/>
        <v>P1322</v>
      </c>
      <c r="B14834" s="254" t="s">
        <v>15195</v>
      </c>
    </row>
    <row r="14835" spans="1:2">
      <c r="A14835" t="str">
        <f t="shared" si="231"/>
        <v>P1323</v>
      </c>
      <c r="B14835" s="254" t="s">
        <v>15196</v>
      </c>
    </row>
    <row r="14836" spans="1:2">
      <c r="A14836" t="str">
        <f t="shared" si="231"/>
        <v>P1324</v>
      </c>
      <c r="B14836" s="254" t="s">
        <v>15197</v>
      </c>
    </row>
    <row r="14837" spans="1:2">
      <c r="A14837" t="str">
        <f t="shared" si="231"/>
        <v>P1325</v>
      </c>
      <c r="B14837" s="254" t="s">
        <v>15198</v>
      </c>
    </row>
    <row r="14838" spans="1:2">
      <c r="A14838" t="str">
        <f t="shared" si="231"/>
        <v>P1326</v>
      </c>
      <c r="B14838" s="254" t="s">
        <v>15199</v>
      </c>
    </row>
    <row r="14839" spans="1:2">
      <c r="A14839" t="str">
        <f t="shared" si="231"/>
        <v>P1327</v>
      </c>
      <c r="B14839" s="254" t="s">
        <v>15200</v>
      </c>
    </row>
    <row r="14840" spans="1:2">
      <c r="A14840" t="str">
        <f t="shared" si="231"/>
        <v>P1328</v>
      </c>
      <c r="B14840" s="254" t="s">
        <v>15201</v>
      </c>
    </row>
    <row r="14841" spans="1:2">
      <c r="A14841" t="str">
        <f t="shared" si="231"/>
        <v>P1329</v>
      </c>
      <c r="B14841" s="254" t="s">
        <v>15202</v>
      </c>
    </row>
    <row r="14842" spans="1:2">
      <c r="A14842" t="str">
        <f t="shared" si="231"/>
        <v>P1330</v>
      </c>
      <c r="B14842" s="254" t="s">
        <v>15203</v>
      </c>
    </row>
    <row r="14843" spans="1:2">
      <c r="A14843" t="str">
        <f t="shared" si="231"/>
        <v>P1331</v>
      </c>
      <c r="B14843" s="254" t="s">
        <v>15204</v>
      </c>
    </row>
    <row r="14844" spans="1:2">
      <c r="A14844" t="str">
        <f t="shared" si="231"/>
        <v>P1332</v>
      </c>
      <c r="B14844" s="254" t="s">
        <v>15205</v>
      </c>
    </row>
    <row r="14845" spans="1:2">
      <c r="A14845" t="str">
        <f t="shared" si="231"/>
        <v>P1333</v>
      </c>
      <c r="B14845" s="254" t="s">
        <v>15206</v>
      </c>
    </row>
    <row r="14846" spans="1:2">
      <c r="A14846" t="str">
        <f t="shared" si="231"/>
        <v>P1334</v>
      </c>
      <c r="B14846" s="254" t="s">
        <v>15207</v>
      </c>
    </row>
    <row r="14847" spans="1:2">
      <c r="A14847" t="str">
        <f t="shared" si="231"/>
        <v>P1335</v>
      </c>
      <c r="B14847" s="254" t="s">
        <v>15208</v>
      </c>
    </row>
    <row r="14848" spans="1:2">
      <c r="A14848" t="str">
        <f t="shared" si="231"/>
        <v>P1336</v>
      </c>
      <c r="B14848" s="254" t="s">
        <v>15209</v>
      </c>
    </row>
    <row r="14849" spans="1:2">
      <c r="A14849" t="str">
        <f t="shared" si="231"/>
        <v>P1337</v>
      </c>
      <c r="B14849" s="254" t="s">
        <v>15210</v>
      </c>
    </row>
    <row r="14850" spans="1:2">
      <c r="A14850" t="str">
        <f t="shared" si="231"/>
        <v>P1338</v>
      </c>
      <c r="B14850" s="254" t="s">
        <v>15211</v>
      </c>
    </row>
    <row r="14851" spans="1:2">
      <c r="A14851" t="str">
        <f t="shared" ref="A14851:A14914" si="232">LEFT(B14851,5)</f>
        <v>P1339</v>
      </c>
      <c r="B14851" s="254" t="s">
        <v>15212</v>
      </c>
    </row>
    <row r="14852" spans="1:2">
      <c r="A14852" t="str">
        <f t="shared" si="232"/>
        <v>P1340</v>
      </c>
      <c r="B14852" s="254" t="s">
        <v>15213</v>
      </c>
    </row>
    <row r="14853" spans="1:2">
      <c r="A14853" t="str">
        <f t="shared" si="232"/>
        <v>P1341</v>
      </c>
      <c r="B14853" s="254" t="s">
        <v>15214</v>
      </c>
    </row>
    <row r="14854" spans="1:2">
      <c r="A14854" t="str">
        <f t="shared" si="232"/>
        <v>P1342</v>
      </c>
      <c r="B14854" s="254" t="s">
        <v>15215</v>
      </c>
    </row>
    <row r="14855" spans="1:2">
      <c r="A14855" t="str">
        <f t="shared" si="232"/>
        <v>P1343</v>
      </c>
      <c r="B14855" s="254" t="s">
        <v>15216</v>
      </c>
    </row>
    <row r="14856" spans="1:2">
      <c r="A14856" t="str">
        <f t="shared" si="232"/>
        <v>P1344</v>
      </c>
      <c r="B14856" s="254" t="s">
        <v>15217</v>
      </c>
    </row>
    <row r="14857" spans="1:2">
      <c r="A14857" t="str">
        <f t="shared" si="232"/>
        <v>P1345</v>
      </c>
      <c r="B14857" s="254" t="s">
        <v>15218</v>
      </c>
    </row>
    <row r="14858" spans="1:2">
      <c r="A14858" t="str">
        <f t="shared" si="232"/>
        <v>P1346</v>
      </c>
      <c r="B14858" s="254" t="s">
        <v>15219</v>
      </c>
    </row>
    <row r="14859" spans="1:2">
      <c r="A14859" t="str">
        <f t="shared" si="232"/>
        <v>P1347</v>
      </c>
      <c r="B14859" s="254" t="s">
        <v>15220</v>
      </c>
    </row>
    <row r="14860" spans="1:2">
      <c r="A14860" t="str">
        <f t="shared" si="232"/>
        <v>P1348</v>
      </c>
      <c r="B14860" s="254" t="s">
        <v>15221</v>
      </c>
    </row>
    <row r="14861" spans="1:2">
      <c r="A14861" t="str">
        <f t="shared" si="232"/>
        <v>P1349</v>
      </c>
      <c r="B14861" s="254" t="s">
        <v>15222</v>
      </c>
    </row>
    <row r="14862" spans="1:2">
      <c r="A14862" t="str">
        <f t="shared" si="232"/>
        <v>P1350</v>
      </c>
      <c r="B14862" s="254" t="s">
        <v>15223</v>
      </c>
    </row>
    <row r="14863" spans="1:2">
      <c r="A14863" t="str">
        <f t="shared" si="232"/>
        <v>P1351</v>
      </c>
      <c r="B14863" s="254" t="s">
        <v>15224</v>
      </c>
    </row>
    <row r="14864" spans="1:2">
      <c r="A14864" t="str">
        <f t="shared" si="232"/>
        <v>P1352</v>
      </c>
      <c r="B14864" s="254" t="s">
        <v>15225</v>
      </c>
    </row>
    <row r="14865" spans="1:2">
      <c r="A14865" t="str">
        <f t="shared" si="232"/>
        <v>P1353</v>
      </c>
      <c r="B14865" s="254" t="s">
        <v>15226</v>
      </c>
    </row>
    <row r="14866" spans="1:2">
      <c r="A14866" t="str">
        <f t="shared" si="232"/>
        <v>P1354</v>
      </c>
      <c r="B14866" s="254" t="s">
        <v>15227</v>
      </c>
    </row>
    <row r="14867" spans="1:2">
      <c r="A14867" t="str">
        <f t="shared" si="232"/>
        <v>P1355</v>
      </c>
      <c r="B14867" s="254" t="s">
        <v>15228</v>
      </c>
    </row>
    <row r="14868" spans="1:2">
      <c r="A14868" t="str">
        <f t="shared" si="232"/>
        <v>P1356</v>
      </c>
      <c r="B14868" s="254" t="s">
        <v>15229</v>
      </c>
    </row>
    <row r="14869" spans="1:2">
      <c r="A14869" t="str">
        <f t="shared" si="232"/>
        <v>P1357</v>
      </c>
      <c r="B14869" s="254" t="s">
        <v>15230</v>
      </c>
    </row>
    <row r="14870" spans="1:2">
      <c r="A14870" t="str">
        <f t="shared" si="232"/>
        <v>P1358</v>
      </c>
      <c r="B14870" s="254" t="s">
        <v>15231</v>
      </c>
    </row>
    <row r="14871" spans="1:2">
      <c r="A14871" t="str">
        <f t="shared" si="232"/>
        <v>P1359</v>
      </c>
      <c r="B14871" s="254" t="s">
        <v>15232</v>
      </c>
    </row>
    <row r="14872" spans="1:2">
      <c r="A14872" t="str">
        <f t="shared" si="232"/>
        <v>P1360</v>
      </c>
      <c r="B14872" s="254" t="s">
        <v>15233</v>
      </c>
    </row>
    <row r="14873" spans="1:2">
      <c r="A14873" t="str">
        <f t="shared" si="232"/>
        <v>P1361</v>
      </c>
      <c r="B14873" s="254" t="s">
        <v>15234</v>
      </c>
    </row>
    <row r="14874" spans="1:2">
      <c r="A14874" t="str">
        <f t="shared" si="232"/>
        <v>P1362</v>
      </c>
      <c r="B14874" s="254" t="s">
        <v>15235</v>
      </c>
    </row>
    <row r="14875" spans="1:2">
      <c r="A14875" t="str">
        <f t="shared" si="232"/>
        <v>P1363</v>
      </c>
      <c r="B14875" s="254" t="s">
        <v>15236</v>
      </c>
    </row>
    <row r="14876" spans="1:2">
      <c r="A14876" t="str">
        <f t="shared" si="232"/>
        <v>P1364</v>
      </c>
      <c r="B14876" s="254" t="s">
        <v>15237</v>
      </c>
    </row>
    <row r="14877" spans="1:2">
      <c r="A14877" t="str">
        <f t="shared" si="232"/>
        <v>P1365</v>
      </c>
      <c r="B14877" s="254" t="s">
        <v>15238</v>
      </c>
    </row>
    <row r="14878" spans="1:2">
      <c r="A14878" t="str">
        <f t="shared" si="232"/>
        <v>P1366</v>
      </c>
      <c r="B14878" s="254" t="s">
        <v>15239</v>
      </c>
    </row>
    <row r="14879" spans="1:2">
      <c r="A14879" t="str">
        <f t="shared" si="232"/>
        <v>P1367</v>
      </c>
      <c r="B14879" s="254" t="s">
        <v>15240</v>
      </c>
    </row>
    <row r="14880" spans="1:2">
      <c r="A14880" t="str">
        <f t="shared" si="232"/>
        <v>P1368</v>
      </c>
      <c r="B14880" s="254" t="s">
        <v>15241</v>
      </c>
    </row>
    <row r="14881" spans="1:2">
      <c r="A14881" t="str">
        <f t="shared" si="232"/>
        <v>P1369</v>
      </c>
      <c r="B14881" s="254" t="s">
        <v>15242</v>
      </c>
    </row>
    <row r="14882" spans="1:2">
      <c r="A14882" t="str">
        <f t="shared" si="232"/>
        <v>P1370</v>
      </c>
      <c r="B14882" s="254" t="s">
        <v>15243</v>
      </c>
    </row>
    <row r="14883" spans="1:2">
      <c r="A14883" t="str">
        <f t="shared" si="232"/>
        <v>P1371</v>
      </c>
      <c r="B14883" s="254" t="s">
        <v>15244</v>
      </c>
    </row>
    <row r="14884" spans="1:2">
      <c r="A14884" t="str">
        <f t="shared" si="232"/>
        <v>P1372</v>
      </c>
      <c r="B14884" s="254" t="s">
        <v>15245</v>
      </c>
    </row>
    <row r="14885" spans="1:2">
      <c r="A14885" t="str">
        <f t="shared" si="232"/>
        <v>P1373</v>
      </c>
      <c r="B14885" s="254" t="s">
        <v>15246</v>
      </c>
    </row>
    <row r="14886" spans="1:2">
      <c r="A14886" t="str">
        <f t="shared" si="232"/>
        <v>P1374</v>
      </c>
      <c r="B14886" s="254" t="s">
        <v>15247</v>
      </c>
    </row>
    <row r="14887" spans="1:2">
      <c r="A14887" t="str">
        <f t="shared" si="232"/>
        <v>P1375</v>
      </c>
      <c r="B14887" s="254" t="s">
        <v>15248</v>
      </c>
    </row>
    <row r="14888" spans="1:2">
      <c r="A14888" t="str">
        <f t="shared" si="232"/>
        <v>P1376</v>
      </c>
      <c r="B14888" s="254" t="s">
        <v>15249</v>
      </c>
    </row>
    <row r="14889" spans="1:2">
      <c r="A14889" t="str">
        <f t="shared" si="232"/>
        <v>P1377</v>
      </c>
      <c r="B14889" s="254" t="s">
        <v>15250</v>
      </c>
    </row>
    <row r="14890" spans="1:2">
      <c r="A14890" t="str">
        <f t="shared" si="232"/>
        <v>P1378</v>
      </c>
      <c r="B14890" s="254" t="s">
        <v>15251</v>
      </c>
    </row>
    <row r="14891" spans="1:2">
      <c r="A14891" t="str">
        <f t="shared" si="232"/>
        <v>P1379</v>
      </c>
      <c r="B14891" s="254" t="s">
        <v>15252</v>
      </c>
    </row>
    <row r="14892" spans="1:2">
      <c r="A14892" t="str">
        <f t="shared" si="232"/>
        <v>P1380</v>
      </c>
      <c r="B14892" s="254" t="s">
        <v>15253</v>
      </c>
    </row>
    <row r="14893" spans="1:2">
      <c r="A14893" t="str">
        <f t="shared" si="232"/>
        <v>P1381</v>
      </c>
      <c r="B14893" s="254" t="s">
        <v>15254</v>
      </c>
    </row>
    <row r="14894" spans="1:2">
      <c r="A14894" t="str">
        <f t="shared" si="232"/>
        <v>P1382</v>
      </c>
      <c r="B14894" s="254" t="s">
        <v>15255</v>
      </c>
    </row>
    <row r="14895" spans="1:2">
      <c r="A14895" t="str">
        <f t="shared" si="232"/>
        <v>P1383</v>
      </c>
      <c r="B14895" s="254" t="s">
        <v>15256</v>
      </c>
    </row>
    <row r="14896" spans="1:2">
      <c r="A14896" t="str">
        <f t="shared" si="232"/>
        <v>P1384</v>
      </c>
      <c r="B14896" s="254" t="s">
        <v>15257</v>
      </c>
    </row>
    <row r="14897" spans="1:2">
      <c r="A14897" t="str">
        <f t="shared" si="232"/>
        <v>P1385</v>
      </c>
      <c r="B14897" s="254" t="s">
        <v>15258</v>
      </c>
    </row>
    <row r="14898" spans="1:2">
      <c r="A14898" t="str">
        <f t="shared" si="232"/>
        <v>P1386</v>
      </c>
      <c r="B14898" s="254" t="s">
        <v>15259</v>
      </c>
    </row>
    <row r="14899" spans="1:2">
      <c r="A14899" t="str">
        <f t="shared" si="232"/>
        <v>P1387</v>
      </c>
      <c r="B14899" s="254" t="s">
        <v>15260</v>
      </c>
    </row>
    <row r="14900" spans="1:2">
      <c r="A14900" t="str">
        <f t="shared" si="232"/>
        <v>P1388</v>
      </c>
      <c r="B14900" s="254" t="s">
        <v>15261</v>
      </c>
    </row>
    <row r="14901" spans="1:2">
      <c r="A14901" t="str">
        <f t="shared" si="232"/>
        <v>P1389</v>
      </c>
      <c r="B14901" s="254" t="s">
        <v>15262</v>
      </c>
    </row>
    <row r="14902" spans="1:2">
      <c r="A14902" t="str">
        <f t="shared" si="232"/>
        <v>P1390</v>
      </c>
      <c r="B14902" s="254" t="s">
        <v>15263</v>
      </c>
    </row>
    <row r="14903" spans="1:2">
      <c r="A14903" t="str">
        <f t="shared" si="232"/>
        <v>P1391</v>
      </c>
      <c r="B14903" s="254" t="s">
        <v>15264</v>
      </c>
    </row>
    <row r="14904" spans="1:2">
      <c r="A14904" t="str">
        <f t="shared" si="232"/>
        <v>P1392</v>
      </c>
      <c r="B14904" s="254" t="s">
        <v>15265</v>
      </c>
    </row>
    <row r="14905" spans="1:2">
      <c r="A14905" t="str">
        <f t="shared" si="232"/>
        <v>P1393</v>
      </c>
      <c r="B14905" s="254" t="s">
        <v>15266</v>
      </c>
    </row>
    <row r="14906" spans="1:2">
      <c r="A14906" t="str">
        <f t="shared" si="232"/>
        <v>P1394</v>
      </c>
      <c r="B14906" s="254" t="s">
        <v>15267</v>
      </c>
    </row>
    <row r="14907" spans="1:2">
      <c r="A14907" t="str">
        <f t="shared" si="232"/>
        <v>P1395</v>
      </c>
      <c r="B14907" s="254" t="s">
        <v>15268</v>
      </c>
    </row>
    <row r="14908" spans="1:2">
      <c r="A14908" t="str">
        <f t="shared" si="232"/>
        <v>P1396</v>
      </c>
      <c r="B14908" s="254" t="s">
        <v>15269</v>
      </c>
    </row>
    <row r="14909" spans="1:2">
      <c r="A14909" t="str">
        <f t="shared" si="232"/>
        <v>P1397</v>
      </c>
      <c r="B14909" s="254" t="s">
        <v>15270</v>
      </c>
    </row>
    <row r="14910" spans="1:2">
      <c r="A14910" t="str">
        <f t="shared" si="232"/>
        <v>P1398</v>
      </c>
      <c r="B14910" s="254" t="s">
        <v>15271</v>
      </c>
    </row>
    <row r="14911" spans="1:2">
      <c r="A14911" t="str">
        <f t="shared" si="232"/>
        <v>P1399</v>
      </c>
      <c r="B14911" s="254" t="s">
        <v>15272</v>
      </c>
    </row>
    <row r="14912" spans="1:2">
      <c r="A14912" t="str">
        <f t="shared" si="232"/>
        <v>P1400</v>
      </c>
      <c r="B14912" s="254" t="s">
        <v>15273</v>
      </c>
    </row>
    <row r="14913" spans="1:2">
      <c r="A14913" t="str">
        <f t="shared" si="232"/>
        <v>P1401</v>
      </c>
      <c r="B14913" s="254" t="s">
        <v>15274</v>
      </c>
    </row>
    <row r="14914" spans="1:2">
      <c r="A14914" t="str">
        <f t="shared" si="232"/>
        <v>P1402</v>
      </c>
      <c r="B14914" s="254" t="s">
        <v>15275</v>
      </c>
    </row>
    <row r="14915" spans="1:2">
      <c r="A14915" t="str">
        <f t="shared" ref="A14915:A14978" si="233">LEFT(B14915,5)</f>
        <v>P1403</v>
      </c>
      <c r="B14915" s="254" t="s">
        <v>15276</v>
      </c>
    </row>
    <row r="14916" spans="1:2">
      <c r="A14916" t="str">
        <f t="shared" si="233"/>
        <v>P1404</v>
      </c>
      <c r="B14916" s="254" t="s">
        <v>15277</v>
      </c>
    </row>
    <row r="14917" spans="1:2">
      <c r="A14917" t="str">
        <f t="shared" si="233"/>
        <v>P1405</v>
      </c>
      <c r="B14917" s="254" t="s">
        <v>15278</v>
      </c>
    </row>
    <row r="14918" spans="1:2">
      <c r="A14918" t="str">
        <f t="shared" si="233"/>
        <v>P1406</v>
      </c>
      <c r="B14918" s="254" t="s">
        <v>15279</v>
      </c>
    </row>
    <row r="14919" spans="1:2">
      <c r="A14919" t="str">
        <f t="shared" si="233"/>
        <v>P1407</v>
      </c>
      <c r="B14919" s="254" t="s">
        <v>15280</v>
      </c>
    </row>
    <row r="14920" spans="1:2">
      <c r="A14920" t="str">
        <f t="shared" si="233"/>
        <v>P1408</v>
      </c>
      <c r="B14920" s="254" t="s">
        <v>15281</v>
      </c>
    </row>
    <row r="14921" spans="1:2">
      <c r="A14921" t="str">
        <f t="shared" si="233"/>
        <v>P1409</v>
      </c>
      <c r="B14921" s="254" t="s">
        <v>15282</v>
      </c>
    </row>
    <row r="14922" spans="1:2">
      <c r="A14922" t="str">
        <f t="shared" si="233"/>
        <v>P1410</v>
      </c>
      <c r="B14922" s="254" t="s">
        <v>15283</v>
      </c>
    </row>
    <row r="14923" spans="1:2">
      <c r="A14923" t="str">
        <f t="shared" si="233"/>
        <v>P1411</v>
      </c>
      <c r="B14923" s="254" t="s">
        <v>15284</v>
      </c>
    </row>
    <row r="14924" spans="1:2">
      <c r="A14924" t="str">
        <f t="shared" si="233"/>
        <v>P1412</v>
      </c>
      <c r="B14924" s="254" t="s">
        <v>15285</v>
      </c>
    </row>
    <row r="14925" spans="1:2">
      <c r="A14925" t="str">
        <f t="shared" si="233"/>
        <v>P1413</v>
      </c>
      <c r="B14925" s="254" t="s">
        <v>15286</v>
      </c>
    </row>
    <row r="14926" spans="1:2">
      <c r="A14926" t="str">
        <f t="shared" si="233"/>
        <v>P1414</v>
      </c>
      <c r="B14926" s="254" t="s">
        <v>15287</v>
      </c>
    </row>
    <row r="14927" spans="1:2">
      <c r="A14927" t="str">
        <f t="shared" si="233"/>
        <v>P1415</v>
      </c>
      <c r="B14927" s="254" t="s">
        <v>15288</v>
      </c>
    </row>
    <row r="14928" spans="1:2">
      <c r="A14928" t="str">
        <f t="shared" si="233"/>
        <v>P1416</v>
      </c>
      <c r="B14928" s="254" t="s">
        <v>15289</v>
      </c>
    </row>
    <row r="14929" spans="1:2">
      <c r="A14929" t="str">
        <f t="shared" si="233"/>
        <v>P1417</v>
      </c>
      <c r="B14929" s="254" t="s">
        <v>15290</v>
      </c>
    </row>
    <row r="14930" spans="1:2">
      <c r="A14930" t="str">
        <f t="shared" si="233"/>
        <v>P1418</v>
      </c>
      <c r="B14930" s="254" t="s">
        <v>15291</v>
      </c>
    </row>
    <row r="14931" spans="1:2">
      <c r="A14931" t="str">
        <f t="shared" si="233"/>
        <v>P1419</v>
      </c>
      <c r="B14931" s="254" t="s">
        <v>15292</v>
      </c>
    </row>
    <row r="14932" spans="1:2">
      <c r="A14932" t="str">
        <f t="shared" si="233"/>
        <v>P1420</v>
      </c>
      <c r="B14932" s="254" t="s">
        <v>15293</v>
      </c>
    </row>
    <row r="14933" spans="1:2">
      <c r="A14933" t="str">
        <f t="shared" si="233"/>
        <v>P1421</v>
      </c>
      <c r="B14933" s="254" t="s">
        <v>15294</v>
      </c>
    </row>
    <row r="14934" spans="1:2">
      <c r="A14934" t="str">
        <f t="shared" si="233"/>
        <v>P1422</v>
      </c>
      <c r="B14934" s="254" t="s">
        <v>15295</v>
      </c>
    </row>
    <row r="14935" spans="1:2">
      <c r="A14935" t="str">
        <f t="shared" si="233"/>
        <v>P1423</v>
      </c>
      <c r="B14935" s="254" t="s">
        <v>15296</v>
      </c>
    </row>
    <row r="14936" spans="1:2">
      <c r="A14936" t="str">
        <f t="shared" si="233"/>
        <v>P1424</v>
      </c>
      <c r="B14936" s="254" t="s">
        <v>15297</v>
      </c>
    </row>
    <row r="14937" spans="1:2">
      <c r="A14937" t="str">
        <f t="shared" si="233"/>
        <v>P1425</v>
      </c>
      <c r="B14937" s="254" t="s">
        <v>15298</v>
      </c>
    </row>
    <row r="14938" spans="1:2">
      <c r="A14938" t="str">
        <f t="shared" si="233"/>
        <v>P1426</v>
      </c>
      <c r="B14938" s="254" t="s">
        <v>15299</v>
      </c>
    </row>
    <row r="14939" spans="1:2">
      <c r="A14939" t="str">
        <f t="shared" si="233"/>
        <v>P1427</v>
      </c>
      <c r="B14939" s="254" t="s">
        <v>15300</v>
      </c>
    </row>
    <row r="14940" spans="1:2">
      <c r="A14940" t="str">
        <f t="shared" si="233"/>
        <v>P1428</v>
      </c>
      <c r="B14940" s="254" t="s">
        <v>15301</v>
      </c>
    </row>
    <row r="14941" spans="1:2">
      <c r="A14941" t="str">
        <f t="shared" si="233"/>
        <v>P1429</v>
      </c>
      <c r="B14941" s="254" t="s">
        <v>15302</v>
      </c>
    </row>
    <row r="14942" spans="1:2">
      <c r="A14942" t="str">
        <f t="shared" si="233"/>
        <v>P1430</v>
      </c>
      <c r="B14942" s="254" t="s">
        <v>15303</v>
      </c>
    </row>
    <row r="14943" spans="1:2">
      <c r="A14943" t="str">
        <f t="shared" si="233"/>
        <v>P1431</v>
      </c>
      <c r="B14943" s="254" t="s">
        <v>15304</v>
      </c>
    </row>
    <row r="14944" spans="1:2">
      <c r="A14944" t="str">
        <f t="shared" si="233"/>
        <v>P1432</v>
      </c>
      <c r="B14944" s="254" t="s">
        <v>15305</v>
      </c>
    </row>
    <row r="14945" spans="1:2">
      <c r="A14945" t="str">
        <f t="shared" si="233"/>
        <v>P1433</v>
      </c>
      <c r="B14945" s="254" t="s">
        <v>15306</v>
      </c>
    </row>
    <row r="14946" spans="1:2">
      <c r="A14946" t="str">
        <f t="shared" si="233"/>
        <v>P1434</v>
      </c>
      <c r="B14946" s="254" t="s">
        <v>15307</v>
      </c>
    </row>
    <row r="14947" spans="1:2">
      <c r="A14947" t="str">
        <f t="shared" si="233"/>
        <v>P1435</v>
      </c>
      <c r="B14947" s="254" t="s">
        <v>15308</v>
      </c>
    </row>
    <row r="14948" spans="1:2">
      <c r="A14948" t="str">
        <f t="shared" si="233"/>
        <v>P1436</v>
      </c>
      <c r="B14948" s="254" t="s">
        <v>15309</v>
      </c>
    </row>
    <row r="14949" spans="1:2">
      <c r="A14949" t="str">
        <f t="shared" si="233"/>
        <v>P1437</v>
      </c>
      <c r="B14949" s="254" t="s">
        <v>15310</v>
      </c>
    </row>
    <row r="14950" spans="1:2">
      <c r="A14950" t="str">
        <f t="shared" si="233"/>
        <v>P1438</v>
      </c>
      <c r="B14950" s="254" t="s">
        <v>15311</v>
      </c>
    </row>
    <row r="14951" spans="1:2">
      <c r="A14951" t="str">
        <f t="shared" si="233"/>
        <v>P1439</v>
      </c>
      <c r="B14951" s="254" t="s">
        <v>15312</v>
      </c>
    </row>
    <row r="14952" spans="1:2">
      <c r="A14952" t="str">
        <f t="shared" si="233"/>
        <v>P1440</v>
      </c>
      <c r="B14952" s="254" t="s">
        <v>15313</v>
      </c>
    </row>
    <row r="14953" spans="1:2">
      <c r="A14953" t="str">
        <f t="shared" si="233"/>
        <v>P1441</v>
      </c>
      <c r="B14953" s="254" t="s">
        <v>15314</v>
      </c>
    </row>
    <row r="14954" spans="1:2">
      <c r="A14954" t="str">
        <f t="shared" si="233"/>
        <v>P1442</v>
      </c>
      <c r="B14954" s="254" t="s">
        <v>15315</v>
      </c>
    </row>
    <row r="14955" spans="1:2">
      <c r="A14955" t="str">
        <f t="shared" si="233"/>
        <v>P1443</v>
      </c>
      <c r="B14955" s="254" t="s">
        <v>15316</v>
      </c>
    </row>
    <row r="14956" spans="1:2">
      <c r="A14956" t="str">
        <f t="shared" si="233"/>
        <v>P1444</v>
      </c>
      <c r="B14956" s="254" t="s">
        <v>15317</v>
      </c>
    </row>
    <row r="14957" spans="1:2">
      <c r="A14957" t="str">
        <f t="shared" si="233"/>
        <v>P1445</v>
      </c>
      <c r="B14957" s="254" t="s">
        <v>15318</v>
      </c>
    </row>
    <row r="14958" spans="1:2">
      <c r="A14958" t="str">
        <f t="shared" si="233"/>
        <v>P1446</v>
      </c>
      <c r="B14958" s="254" t="s">
        <v>15319</v>
      </c>
    </row>
    <row r="14959" spans="1:2">
      <c r="A14959" t="str">
        <f t="shared" si="233"/>
        <v>P1447</v>
      </c>
      <c r="B14959" s="254" t="s">
        <v>15320</v>
      </c>
    </row>
    <row r="14960" spans="1:2">
      <c r="A14960" t="str">
        <f t="shared" si="233"/>
        <v>P1448</v>
      </c>
      <c r="B14960" s="254" t="s">
        <v>15321</v>
      </c>
    </row>
    <row r="14961" spans="1:2">
      <c r="A14961" t="str">
        <f t="shared" si="233"/>
        <v>P1449</v>
      </c>
      <c r="B14961" s="254" t="s">
        <v>15322</v>
      </c>
    </row>
    <row r="14962" spans="1:2">
      <c r="A14962" t="str">
        <f t="shared" si="233"/>
        <v>P1450</v>
      </c>
      <c r="B14962" s="254" t="s">
        <v>15323</v>
      </c>
    </row>
    <row r="14963" spans="1:2">
      <c r="A14963" t="str">
        <f t="shared" si="233"/>
        <v>P1451</v>
      </c>
      <c r="B14963" s="254" t="s">
        <v>15324</v>
      </c>
    </row>
    <row r="14964" spans="1:2">
      <c r="A14964" t="str">
        <f t="shared" si="233"/>
        <v>P1452</v>
      </c>
      <c r="B14964" s="254" t="s">
        <v>15325</v>
      </c>
    </row>
    <row r="14965" spans="1:2">
      <c r="A14965" t="str">
        <f t="shared" si="233"/>
        <v>P1453</v>
      </c>
      <c r="B14965" s="254" t="s">
        <v>15326</v>
      </c>
    </row>
    <row r="14966" spans="1:2">
      <c r="A14966" t="str">
        <f t="shared" si="233"/>
        <v>P1454</v>
      </c>
      <c r="B14966" s="254" t="s">
        <v>15327</v>
      </c>
    </row>
    <row r="14967" spans="1:2">
      <c r="A14967" t="str">
        <f t="shared" si="233"/>
        <v>P1455</v>
      </c>
      <c r="B14967" s="254" t="s">
        <v>15328</v>
      </c>
    </row>
    <row r="14968" spans="1:2">
      <c r="A14968" t="str">
        <f t="shared" si="233"/>
        <v>P1456</v>
      </c>
      <c r="B14968" s="254" t="s">
        <v>15329</v>
      </c>
    </row>
    <row r="14969" spans="1:2">
      <c r="A14969" t="str">
        <f t="shared" si="233"/>
        <v>P1457</v>
      </c>
      <c r="B14969" s="254" t="s">
        <v>15330</v>
      </c>
    </row>
    <row r="14970" spans="1:2">
      <c r="A14970" t="str">
        <f t="shared" si="233"/>
        <v>P1458</v>
      </c>
      <c r="B14970" s="254" t="s">
        <v>15331</v>
      </c>
    </row>
    <row r="14971" spans="1:2">
      <c r="A14971" t="str">
        <f t="shared" si="233"/>
        <v>P1459</v>
      </c>
      <c r="B14971" s="254" t="s">
        <v>15332</v>
      </c>
    </row>
    <row r="14972" spans="1:2">
      <c r="A14972" t="str">
        <f t="shared" si="233"/>
        <v>P1460</v>
      </c>
      <c r="B14972" s="254" t="s">
        <v>15333</v>
      </c>
    </row>
    <row r="14973" spans="1:2">
      <c r="A14973" t="str">
        <f t="shared" si="233"/>
        <v>P1461</v>
      </c>
      <c r="B14973" s="254" t="s">
        <v>15334</v>
      </c>
    </row>
    <row r="14974" spans="1:2">
      <c r="A14974" t="str">
        <f t="shared" si="233"/>
        <v>P1462</v>
      </c>
      <c r="B14974" s="254" t="s">
        <v>15335</v>
      </c>
    </row>
    <row r="14975" spans="1:2">
      <c r="A14975" t="str">
        <f t="shared" si="233"/>
        <v>P1463</v>
      </c>
      <c r="B14975" s="254" t="s">
        <v>15336</v>
      </c>
    </row>
    <row r="14976" spans="1:2">
      <c r="A14976" t="str">
        <f t="shared" si="233"/>
        <v>P1464</v>
      </c>
      <c r="B14976" s="254" t="s">
        <v>15337</v>
      </c>
    </row>
    <row r="14977" spans="1:2">
      <c r="A14977" t="str">
        <f t="shared" si="233"/>
        <v>P1465</v>
      </c>
      <c r="B14977" s="254" t="s">
        <v>15338</v>
      </c>
    </row>
    <row r="14978" spans="1:2">
      <c r="A14978" t="str">
        <f t="shared" si="233"/>
        <v>P1466</v>
      </c>
      <c r="B14978" s="254" t="s">
        <v>15339</v>
      </c>
    </row>
    <row r="14979" spans="1:2">
      <c r="A14979" t="str">
        <f t="shared" ref="A14979:A15042" si="234">LEFT(B14979,5)</f>
        <v>P1467</v>
      </c>
      <c r="B14979" s="254" t="s">
        <v>15340</v>
      </c>
    </row>
    <row r="14980" spans="1:2">
      <c r="A14980" t="str">
        <f t="shared" si="234"/>
        <v>P1468</v>
      </c>
      <c r="B14980" s="254" t="s">
        <v>15341</v>
      </c>
    </row>
    <row r="14981" spans="1:2">
      <c r="A14981" t="str">
        <f t="shared" si="234"/>
        <v>P1469</v>
      </c>
      <c r="B14981" s="254" t="s">
        <v>15342</v>
      </c>
    </row>
    <row r="14982" spans="1:2">
      <c r="A14982" t="str">
        <f t="shared" si="234"/>
        <v>P1470</v>
      </c>
      <c r="B14982" s="254" t="s">
        <v>15343</v>
      </c>
    </row>
    <row r="14983" spans="1:2">
      <c r="A14983" t="str">
        <f t="shared" si="234"/>
        <v>P1471</v>
      </c>
      <c r="B14983" s="254" t="s">
        <v>15344</v>
      </c>
    </row>
    <row r="14984" spans="1:2">
      <c r="A14984" t="str">
        <f t="shared" si="234"/>
        <v>P1472</v>
      </c>
      <c r="B14984" s="254" t="s">
        <v>15345</v>
      </c>
    </row>
    <row r="14985" spans="1:2">
      <c r="A14985" t="str">
        <f t="shared" si="234"/>
        <v>P1473</v>
      </c>
      <c r="B14985" s="254" t="s">
        <v>15346</v>
      </c>
    </row>
    <row r="14986" spans="1:2">
      <c r="A14986" t="str">
        <f t="shared" si="234"/>
        <v>P1474</v>
      </c>
      <c r="B14986" s="254" t="s">
        <v>15347</v>
      </c>
    </row>
    <row r="14987" spans="1:2">
      <c r="A14987" t="str">
        <f t="shared" si="234"/>
        <v>P1475</v>
      </c>
      <c r="B14987" s="254" t="s">
        <v>15348</v>
      </c>
    </row>
    <row r="14988" spans="1:2">
      <c r="A14988" t="str">
        <f t="shared" si="234"/>
        <v>P1476</v>
      </c>
      <c r="B14988" s="254" t="s">
        <v>15349</v>
      </c>
    </row>
    <row r="14989" spans="1:2">
      <c r="A14989" t="str">
        <f t="shared" si="234"/>
        <v>P1477</v>
      </c>
      <c r="B14989" s="254" t="s">
        <v>15350</v>
      </c>
    </row>
    <row r="14990" spans="1:2">
      <c r="A14990" t="str">
        <f t="shared" si="234"/>
        <v>P1478</v>
      </c>
      <c r="B14990" s="254" t="s">
        <v>15351</v>
      </c>
    </row>
    <row r="14991" spans="1:2">
      <c r="A14991" t="str">
        <f t="shared" si="234"/>
        <v>P1479</v>
      </c>
      <c r="B14991" s="254" t="s">
        <v>15352</v>
      </c>
    </row>
    <row r="14992" spans="1:2">
      <c r="A14992" t="str">
        <f t="shared" si="234"/>
        <v>P1480</v>
      </c>
      <c r="B14992" s="254" t="s">
        <v>15353</v>
      </c>
    </row>
    <row r="14993" spans="1:2">
      <c r="A14993" t="str">
        <f t="shared" si="234"/>
        <v>P1481</v>
      </c>
      <c r="B14993" s="254" t="s">
        <v>15354</v>
      </c>
    </row>
    <row r="14994" spans="1:2">
      <c r="A14994" t="str">
        <f t="shared" si="234"/>
        <v>P1482</v>
      </c>
      <c r="B14994" s="254" t="s">
        <v>15355</v>
      </c>
    </row>
    <row r="14995" spans="1:2">
      <c r="A14995" t="str">
        <f t="shared" si="234"/>
        <v>P1483</v>
      </c>
      <c r="B14995" s="254" t="s">
        <v>15356</v>
      </c>
    </row>
    <row r="14996" spans="1:2">
      <c r="A14996" t="str">
        <f t="shared" si="234"/>
        <v>P1484</v>
      </c>
      <c r="B14996" s="254" t="s">
        <v>15357</v>
      </c>
    </row>
    <row r="14997" spans="1:2">
      <c r="A14997" t="str">
        <f t="shared" si="234"/>
        <v>P1485</v>
      </c>
      <c r="B14997" s="254" t="s">
        <v>15358</v>
      </c>
    </row>
    <row r="14998" spans="1:2">
      <c r="A14998" t="str">
        <f t="shared" si="234"/>
        <v>P1486</v>
      </c>
      <c r="B14998" s="254" t="s">
        <v>15359</v>
      </c>
    </row>
    <row r="14999" spans="1:2">
      <c r="A14999" t="str">
        <f t="shared" si="234"/>
        <v>P1487</v>
      </c>
      <c r="B14999" s="254" t="s">
        <v>15360</v>
      </c>
    </row>
    <row r="15000" spans="1:2">
      <c r="A15000" t="str">
        <f t="shared" si="234"/>
        <v>P1488</v>
      </c>
      <c r="B15000" s="254" t="s">
        <v>15361</v>
      </c>
    </row>
    <row r="15001" spans="1:2">
      <c r="A15001" t="str">
        <f t="shared" si="234"/>
        <v>P1489</v>
      </c>
      <c r="B15001" s="254" t="s">
        <v>15362</v>
      </c>
    </row>
    <row r="15002" spans="1:2">
      <c r="A15002" t="str">
        <f t="shared" si="234"/>
        <v>P1490</v>
      </c>
      <c r="B15002" s="254" t="s">
        <v>15363</v>
      </c>
    </row>
    <row r="15003" spans="1:2">
      <c r="A15003" t="str">
        <f t="shared" si="234"/>
        <v>P1491</v>
      </c>
      <c r="B15003" s="254" t="s">
        <v>15364</v>
      </c>
    </row>
    <row r="15004" spans="1:2">
      <c r="A15004" t="str">
        <f t="shared" si="234"/>
        <v>P1492</v>
      </c>
      <c r="B15004" s="254" t="s">
        <v>15365</v>
      </c>
    </row>
    <row r="15005" spans="1:2">
      <c r="A15005" t="str">
        <f t="shared" si="234"/>
        <v>P1493</v>
      </c>
      <c r="B15005" s="254" t="s">
        <v>15366</v>
      </c>
    </row>
    <row r="15006" spans="1:2">
      <c r="A15006" t="str">
        <f t="shared" si="234"/>
        <v>P1494</v>
      </c>
      <c r="B15006" s="254" t="s">
        <v>15367</v>
      </c>
    </row>
    <row r="15007" spans="1:2">
      <c r="A15007" t="str">
        <f t="shared" si="234"/>
        <v>P1495</v>
      </c>
      <c r="B15007" s="254" t="s">
        <v>15368</v>
      </c>
    </row>
    <row r="15008" spans="1:2">
      <c r="A15008" t="str">
        <f t="shared" si="234"/>
        <v>P1496</v>
      </c>
      <c r="B15008" s="254" t="s">
        <v>15369</v>
      </c>
    </row>
    <row r="15009" spans="1:2">
      <c r="A15009" t="str">
        <f t="shared" si="234"/>
        <v>P1497</v>
      </c>
      <c r="B15009" s="254" t="s">
        <v>15370</v>
      </c>
    </row>
    <row r="15010" spans="1:2">
      <c r="A15010" t="str">
        <f t="shared" si="234"/>
        <v>P1498</v>
      </c>
      <c r="B15010" s="254" t="s">
        <v>15371</v>
      </c>
    </row>
    <row r="15011" spans="1:2">
      <c r="A15011" t="str">
        <f t="shared" si="234"/>
        <v>P1499</v>
      </c>
      <c r="B15011" s="254" t="s">
        <v>15372</v>
      </c>
    </row>
    <row r="15012" spans="1:2">
      <c r="A15012" t="str">
        <f t="shared" si="234"/>
        <v>P1500</v>
      </c>
      <c r="B15012" s="254" t="s">
        <v>15373</v>
      </c>
    </row>
    <row r="15013" spans="1:2">
      <c r="A15013" t="str">
        <f t="shared" si="234"/>
        <v>P1501</v>
      </c>
      <c r="B15013" s="254" t="s">
        <v>15374</v>
      </c>
    </row>
    <row r="15014" spans="1:2">
      <c r="A15014" t="str">
        <f t="shared" si="234"/>
        <v>P1502</v>
      </c>
      <c r="B15014" s="254" t="s">
        <v>15375</v>
      </c>
    </row>
    <row r="15015" spans="1:2">
      <c r="A15015" t="str">
        <f t="shared" si="234"/>
        <v>P1503</v>
      </c>
      <c r="B15015" s="254" t="s">
        <v>15376</v>
      </c>
    </row>
    <row r="15016" spans="1:2">
      <c r="A15016" t="str">
        <f t="shared" si="234"/>
        <v>P1504</v>
      </c>
      <c r="B15016" s="254" t="s">
        <v>15377</v>
      </c>
    </row>
    <row r="15017" spans="1:2">
      <c r="A15017" t="str">
        <f t="shared" si="234"/>
        <v>P1505</v>
      </c>
      <c r="B15017" s="254" t="s">
        <v>15378</v>
      </c>
    </row>
    <row r="15018" spans="1:2">
      <c r="A15018" t="str">
        <f t="shared" si="234"/>
        <v>P1506</v>
      </c>
      <c r="B15018" s="254" t="s">
        <v>15379</v>
      </c>
    </row>
    <row r="15019" spans="1:2">
      <c r="A15019" t="str">
        <f t="shared" si="234"/>
        <v>P1507</v>
      </c>
      <c r="B15019" s="254" t="s">
        <v>15380</v>
      </c>
    </row>
    <row r="15020" spans="1:2">
      <c r="A15020" t="str">
        <f t="shared" si="234"/>
        <v>P1508</v>
      </c>
      <c r="B15020" s="254" t="s">
        <v>15381</v>
      </c>
    </row>
    <row r="15021" spans="1:2">
      <c r="A15021" t="str">
        <f t="shared" si="234"/>
        <v>P1509</v>
      </c>
      <c r="B15021" s="254" t="s">
        <v>15382</v>
      </c>
    </row>
    <row r="15022" spans="1:2">
      <c r="A15022" t="str">
        <f t="shared" si="234"/>
        <v>P1510</v>
      </c>
      <c r="B15022" s="254" t="s">
        <v>15383</v>
      </c>
    </row>
    <row r="15023" spans="1:2">
      <c r="A15023" t="str">
        <f t="shared" si="234"/>
        <v>P1511</v>
      </c>
      <c r="B15023" s="254" t="s">
        <v>15384</v>
      </c>
    </row>
    <row r="15024" spans="1:2">
      <c r="A15024" t="str">
        <f t="shared" si="234"/>
        <v>P1512</v>
      </c>
      <c r="B15024" s="254" t="s">
        <v>15385</v>
      </c>
    </row>
    <row r="15025" spans="1:2">
      <c r="A15025" t="str">
        <f t="shared" si="234"/>
        <v>P1513</v>
      </c>
      <c r="B15025" s="254" t="s">
        <v>15386</v>
      </c>
    </row>
    <row r="15026" spans="1:2">
      <c r="A15026" t="str">
        <f t="shared" si="234"/>
        <v>P1514</v>
      </c>
      <c r="B15026" s="254" t="s">
        <v>15387</v>
      </c>
    </row>
    <row r="15027" spans="1:2">
      <c r="A15027" t="str">
        <f t="shared" si="234"/>
        <v>P1515</v>
      </c>
      <c r="B15027" s="254" t="s">
        <v>15388</v>
      </c>
    </row>
    <row r="15028" spans="1:2">
      <c r="A15028" t="str">
        <f t="shared" si="234"/>
        <v>P1516</v>
      </c>
      <c r="B15028" s="254" t="s">
        <v>15389</v>
      </c>
    </row>
    <row r="15029" spans="1:2">
      <c r="A15029" t="str">
        <f t="shared" si="234"/>
        <v>P1517</v>
      </c>
      <c r="B15029" s="254" t="s">
        <v>15390</v>
      </c>
    </row>
    <row r="15030" spans="1:2">
      <c r="A15030" t="str">
        <f t="shared" si="234"/>
        <v>P1518</v>
      </c>
      <c r="B15030" s="254" t="s">
        <v>15391</v>
      </c>
    </row>
    <row r="15031" spans="1:2">
      <c r="A15031" t="str">
        <f t="shared" si="234"/>
        <v>P1519</v>
      </c>
      <c r="B15031" s="254" t="s">
        <v>15392</v>
      </c>
    </row>
    <row r="15032" spans="1:2">
      <c r="A15032" t="str">
        <f t="shared" si="234"/>
        <v>P1520</v>
      </c>
      <c r="B15032" s="254" t="s">
        <v>15393</v>
      </c>
    </row>
    <row r="15033" spans="1:2">
      <c r="A15033" t="str">
        <f t="shared" si="234"/>
        <v>P1521</v>
      </c>
      <c r="B15033" s="254" t="s">
        <v>15394</v>
      </c>
    </row>
    <row r="15034" spans="1:2">
      <c r="A15034" t="str">
        <f t="shared" si="234"/>
        <v>P1522</v>
      </c>
      <c r="B15034" s="254" t="s">
        <v>15395</v>
      </c>
    </row>
    <row r="15035" spans="1:2">
      <c r="A15035" t="str">
        <f t="shared" si="234"/>
        <v>P1523</v>
      </c>
      <c r="B15035" s="254" t="s">
        <v>15396</v>
      </c>
    </row>
    <row r="15036" spans="1:2">
      <c r="A15036" t="str">
        <f t="shared" si="234"/>
        <v>P1524</v>
      </c>
      <c r="B15036" s="254" t="s">
        <v>15397</v>
      </c>
    </row>
    <row r="15037" spans="1:2">
      <c r="A15037" t="str">
        <f t="shared" si="234"/>
        <v>P1525</v>
      </c>
      <c r="B15037" s="254" t="s">
        <v>15398</v>
      </c>
    </row>
    <row r="15038" spans="1:2">
      <c r="A15038" t="str">
        <f t="shared" si="234"/>
        <v>P1526</v>
      </c>
      <c r="B15038" s="254" t="s">
        <v>15399</v>
      </c>
    </row>
    <row r="15039" spans="1:2">
      <c r="A15039" t="str">
        <f t="shared" si="234"/>
        <v>P1527</v>
      </c>
      <c r="B15039" s="254" t="s">
        <v>15400</v>
      </c>
    </row>
    <row r="15040" spans="1:2">
      <c r="A15040" t="str">
        <f t="shared" si="234"/>
        <v>P1528</v>
      </c>
      <c r="B15040" s="254" t="s">
        <v>15401</v>
      </c>
    </row>
    <row r="15041" spans="1:2">
      <c r="A15041" t="str">
        <f t="shared" si="234"/>
        <v>P1529</v>
      </c>
      <c r="B15041" s="254" t="s">
        <v>15402</v>
      </c>
    </row>
    <row r="15042" spans="1:2">
      <c r="A15042" t="str">
        <f t="shared" si="234"/>
        <v>P1530</v>
      </c>
      <c r="B15042" s="254" t="s">
        <v>15403</v>
      </c>
    </row>
    <row r="15043" spans="1:2">
      <c r="A15043" t="str">
        <f t="shared" ref="A15043:A15106" si="235">LEFT(B15043,5)</f>
        <v>P1531</v>
      </c>
      <c r="B15043" s="254" t="s">
        <v>15404</v>
      </c>
    </row>
    <row r="15044" spans="1:2">
      <c r="A15044" t="str">
        <f t="shared" si="235"/>
        <v>P1532</v>
      </c>
      <c r="B15044" s="254" t="s">
        <v>15405</v>
      </c>
    </row>
    <row r="15045" spans="1:2">
      <c r="A15045" t="str">
        <f t="shared" si="235"/>
        <v>P1533</v>
      </c>
      <c r="B15045" s="254" t="s">
        <v>15406</v>
      </c>
    </row>
    <row r="15046" spans="1:2">
      <c r="A15046" t="str">
        <f t="shared" si="235"/>
        <v>P1534</v>
      </c>
      <c r="B15046" s="254" t="s">
        <v>15407</v>
      </c>
    </row>
    <row r="15047" spans="1:2">
      <c r="A15047" t="str">
        <f t="shared" si="235"/>
        <v>P1535</v>
      </c>
      <c r="B15047" s="254" t="s">
        <v>15408</v>
      </c>
    </row>
    <row r="15048" spans="1:2">
      <c r="A15048" t="str">
        <f t="shared" si="235"/>
        <v>P1536</v>
      </c>
      <c r="B15048" s="254" t="s">
        <v>15409</v>
      </c>
    </row>
    <row r="15049" spans="1:2">
      <c r="A15049" t="str">
        <f t="shared" si="235"/>
        <v>P1537</v>
      </c>
      <c r="B15049" s="254" t="s">
        <v>15410</v>
      </c>
    </row>
    <row r="15050" spans="1:2">
      <c r="A15050" t="str">
        <f t="shared" si="235"/>
        <v>P1538</v>
      </c>
      <c r="B15050" s="254" t="s">
        <v>15411</v>
      </c>
    </row>
    <row r="15051" spans="1:2">
      <c r="A15051" t="str">
        <f t="shared" si="235"/>
        <v>P1539</v>
      </c>
      <c r="B15051" s="254" t="s">
        <v>15412</v>
      </c>
    </row>
    <row r="15052" spans="1:2">
      <c r="A15052" t="str">
        <f t="shared" si="235"/>
        <v>P1540</v>
      </c>
      <c r="B15052" s="254" t="s">
        <v>15413</v>
      </c>
    </row>
    <row r="15053" spans="1:2">
      <c r="A15053" t="str">
        <f t="shared" si="235"/>
        <v>P1541</v>
      </c>
      <c r="B15053" s="254" t="s">
        <v>15414</v>
      </c>
    </row>
    <row r="15054" spans="1:2">
      <c r="A15054" t="str">
        <f t="shared" si="235"/>
        <v>P1542</v>
      </c>
      <c r="B15054" s="254" t="s">
        <v>15415</v>
      </c>
    </row>
    <row r="15055" spans="1:2">
      <c r="A15055" t="str">
        <f t="shared" si="235"/>
        <v>P1543</v>
      </c>
      <c r="B15055" s="254" t="s">
        <v>15416</v>
      </c>
    </row>
    <row r="15056" spans="1:2">
      <c r="A15056" t="str">
        <f t="shared" si="235"/>
        <v>P1544</v>
      </c>
      <c r="B15056" s="254" t="s">
        <v>15417</v>
      </c>
    </row>
    <row r="15057" spans="1:2">
      <c r="A15057" t="str">
        <f t="shared" si="235"/>
        <v>P1545</v>
      </c>
      <c r="B15057" s="254" t="s">
        <v>15418</v>
      </c>
    </row>
    <row r="15058" spans="1:2">
      <c r="A15058" t="str">
        <f t="shared" si="235"/>
        <v>P1546</v>
      </c>
      <c r="B15058" s="254" t="s">
        <v>15419</v>
      </c>
    </row>
    <row r="15059" spans="1:2">
      <c r="A15059" t="str">
        <f t="shared" si="235"/>
        <v>P1547</v>
      </c>
      <c r="B15059" s="254" t="s">
        <v>15420</v>
      </c>
    </row>
    <row r="15060" spans="1:2">
      <c r="A15060" t="str">
        <f t="shared" si="235"/>
        <v>P1548</v>
      </c>
      <c r="B15060" s="254" t="s">
        <v>15421</v>
      </c>
    </row>
    <row r="15061" spans="1:2">
      <c r="A15061" t="str">
        <f t="shared" si="235"/>
        <v>P1549</v>
      </c>
      <c r="B15061" s="254" t="s">
        <v>15422</v>
      </c>
    </row>
    <row r="15062" spans="1:2">
      <c r="A15062" t="str">
        <f t="shared" si="235"/>
        <v>P1550</v>
      </c>
      <c r="B15062" s="254" t="s">
        <v>15423</v>
      </c>
    </row>
    <row r="15063" spans="1:2">
      <c r="A15063" t="str">
        <f t="shared" si="235"/>
        <v>P1551</v>
      </c>
      <c r="B15063" s="254" t="s">
        <v>15424</v>
      </c>
    </row>
    <row r="15064" spans="1:2">
      <c r="A15064" t="str">
        <f t="shared" si="235"/>
        <v>P1552</v>
      </c>
      <c r="B15064" s="254" t="s">
        <v>15425</v>
      </c>
    </row>
    <row r="15065" spans="1:2">
      <c r="A15065" t="str">
        <f t="shared" si="235"/>
        <v>P1553</v>
      </c>
      <c r="B15065" s="254" t="s">
        <v>15426</v>
      </c>
    </row>
    <row r="15066" spans="1:2">
      <c r="A15066" t="str">
        <f t="shared" si="235"/>
        <v>P1554</v>
      </c>
      <c r="B15066" s="254" t="s">
        <v>15427</v>
      </c>
    </row>
    <row r="15067" spans="1:2">
      <c r="A15067" t="str">
        <f t="shared" si="235"/>
        <v>P1555</v>
      </c>
      <c r="B15067" s="254" t="s">
        <v>15428</v>
      </c>
    </row>
    <row r="15068" spans="1:2">
      <c r="A15068" t="str">
        <f t="shared" si="235"/>
        <v>P1556</v>
      </c>
      <c r="B15068" s="254" t="s">
        <v>15429</v>
      </c>
    </row>
    <row r="15069" spans="1:2">
      <c r="A15069" t="str">
        <f t="shared" si="235"/>
        <v>P1557</v>
      </c>
      <c r="B15069" s="254" t="s">
        <v>15430</v>
      </c>
    </row>
    <row r="15070" spans="1:2">
      <c r="A15070" t="str">
        <f t="shared" si="235"/>
        <v>P1558</v>
      </c>
      <c r="B15070" s="254" t="s">
        <v>15431</v>
      </c>
    </row>
    <row r="15071" spans="1:2">
      <c r="A15071" t="str">
        <f t="shared" si="235"/>
        <v>P1559</v>
      </c>
      <c r="B15071" s="254" t="s">
        <v>15432</v>
      </c>
    </row>
    <row r="15072" spans="1:2">
      <c r="A15072" t="str">
        <f t="shared" si="235"/>
        <v>P1560</v>
      </c>
      <c r="B15072" s="254" t="s">
        <v>15433</v>
      </c>
    </row>
    <row r="15073" spans="1:2">
      <c r="A15073" t="str">
        <f t="shared" si="235"/>
        <v>P1561</v>
      </c>
      <c r="B15073" s="254" t="s">
        <v>15434</v>
      </c>
    </row>
    <row r="15074" spans="1:2">
      <c r="A15074" t="str">
        <f t="shared" si="235"/>
        <v>P1562</v>
      </c>
      <c r="B15074" s="254" t="s">
        <v>15435</v>
      </c>
    </row>
    <row r="15075" spans="1:2">
      <c r="A15075" t="str">
        <f t="shared" si="235"/>
        <v>P1563</v>
      </c>
      <c r="B15075" s="254" t="s">
        <v>15436</v>
      </c>
    </row>
    <row r="15076" spans="1:2">
      <c r="A15076" t="str">
        <f t="shared" si="235"/>
        <v>P1564</v>
      </c>
      <c r="B15076" s="254" t="s">
        <v>15437</v>
      </c>
    </row>
    <row r="15077" spans="1:2">
      <c r="A15077" t="str">
        <f t="shared" si="235"/>
        <v>P1565</v>
      </c>
      <c r="B15077" s="254" t="s">
        <v>15438</v>
      </c>
    </row>
    <row r="15078" spans="1:2">
      <c r="A15078" t="str">
        <f t="shared" si="235"/>
        <v>P1566</v>
      </c>
      <c r="B15078" s="254" t="s">
        <v>15439</v>
      </c>
    </row>
    <row r="15079" spans="1:2">
      <c r="A15079" t="str">
        <f t="shared" si="235"/>
        <v>P1567</v>
      </c>
      <c r="B15079" s="254" t="s">
        <v>15440</v>
      </c>
    </row>
    <row r="15080" spans="1:2">
      <c r="A15080" t="str">
        <f t="shared" si="235"/>
        <v>P1568</v>
      </c>
      <c r="B15080" s="254" t="s">
        <v>15441</v>
      </c>
    </row>
    <row r="15081" spans="1:2">
      <c r="A15081" t="str">
        <f t="shared" si="235"/>
        <v>P1569</v>
      </c>
      <c r="B15081" s="254" t="s">
        <v>15442</v>
      </c>
    </row>
    <row r="15082" spans="1:2">
      <c r="A15082" t="str">
        <f t="shared" si="235"/>
        <v>P1570</v>
      </c>
      <c r="B15082" s="254" t="s">
        <v>15443</v>
      </c>
    </row>
    <row r="15083" spans="1:2">
      <c r="A15083" t="str">
        <f t="shared" si="235"/>
        <v>P1571</v>
      </c>
      <c r="B15083" s="254" t="s">
        <v>15444</v>
      </c>
    </row>
    <row r="15084" spans="1:2">
      <c r="A15084" t="str">
        <f t="shared" si="235"/>
        <v>P1572</v>
      </c>
      <c r="B15084" s="254" t="s">
        <v>15445</v>
      </c>
    </row>
    <row r="15085" spans="1:2">
      <c r="A15085" t="str">
        <f t="shared" si="235"/>
        <v>P1573</v>
      </c>
      <c r="B15085" s="254" t="s">
        <v>15446</v>
      </c>
    </row>
    <row r="15086" spans="1:2">
      <c r="A15086" t="str">
        <f t="shared" si="235"/>
        <v>P1574</v>
      </c>
      <c r="B15086" s="254" t="s">
        <v>15447</v>
      </c>
    </row>
    <row r="15087" spans="1:2">
      <c r="A15087" t="str">
        <f t="shared" si="235"/>
        <v>P1575</v>
      </c>
      <c r="B15087" s="254" t="s">
        <v>15448</v>
      </c>
    </row>
    <row r="15088" spans="1:2">
      <c r="A15088" t="str">
        <f t="shared" si="235"/>
        <v>P1576</v>
      </c>
      <c r="B15088" s="254" t="s">
        <v>15449</v>
      </c>
    </row>
    <row r="15089" spans="1:2">
      <c r="A15089" t="str">
        <f t="shared" si="235"/>
        <v>P1577</v>
      </c>
      <c r="B15089" s="254" t="s">
        <v>15450</v>
      </c>
    </row>
    <row r="15090" spans="1:2">
      <c r="A15090" t="str">
        <f t="shared" si="235"/>
        <v>P1578</v>
      </c>
      <c r="B15090" s="254" t="s">
        <v>15451</v>
      </c>
    </row>
    <row r="15091" spans="1:2">
      <c r="A15091" t="str">
        <f t="shared" si="235"/>
        <v>P1579</v>
      </c>
      <c r="B15091" s="254" t="s">
        <v>15452</v>
      </c>
    </row>
    <row r="15092" spans="1:2">
      <c r="A15092" t="str">
        <f t="shared" si="235"/>
        <v>P1580</v>
      </c>
      <c r="B15092" s="254" t="s">
        <v>15453</v>
      </c>
    </row>
    <row r="15093" spans="1:2">
      <c r="A15093" t="str">
        <f t="shared" si="235"/>
        <v>P1581</v>
      </c>
      <c r="B15093" s="254" t="s">
        <v>15454</v>
      </c>
    </row>
    <row r="15094" spans="1:2">
      <c r="A15094" t="str">
        <f t="shared" si="235"/>
        <v>P1582</v>
      </c>
      <c r="B15094" s="254" t="s">
        <v>15455</v>
      </c>
    </row>
    <row r="15095" spans="1:2">
      <c r="A15095" t="str">
        <f t="shared" si="235"/>
        <v>P1583</v>
      </c>
      <c r="B15095" s="254" t="s">
        <v>15456</v>
      </c>
    </row>
    <row r="15096" spans="1:2">
      <c r="A15096" t="str">
        <f t="shared" si="235"/>
        <v>P1584</v>
      </c>
      <c r="B15096" s="254" t="s">
        <v>15457</v>
      </c>
    </row>
    <row r="15097" spans="1:2">
      <c r="A15097" t="str">
        <f t="shared" si="235"/>
        <v>P1585</v>
      </c>
      <c r="B15097" s="254" t="s">
        <v>15458</v>
      </c>
    </row>
    <row r="15098" spans="1:2">
      <c r="A15098" t="str">
        <f t="shared" si="235"/>
        <v>P1586</v>
      </c>
      <c r="B15098" s="254" t="s">
        <v>15459</v>
      </c>
    </row>
    <row r="15099" spans="1:2">
      <c r="A15099" t="str">
        <f t="shared" si="235"/>
        <v>P1587</v>
      </c>
      <c r="B15099" s="254" t="s">
        <v>15460</v>
      </c>
    </row>
    <row r="15100" spans="1:2">
      <c r="A15100" t="str">
        <f t="shared" si="235"/>
        <v>P1588</v>
      </c>
      <c r="B15100" s="254" t="s">
        <v>15461</v>
      </c>
    </row>
    <row r="15101" spans="1:2">
      <c r="A15101" t="str">
        <f t="shared" si="235"/>
        <v>P1589</v>
      </c>
      <c r="B15101" s="254" t="s">
        <v>15462</v>
      </c>
    </row>
    <row r="15102" spans="1:2">
      <c r="A15102" t="str">
        <f t="shared" si="235"/>
        <v>P1590</v>
      </c>
      <c r="B15102" s="254" t="s">
        <v>15463</v>
      </c>
    </row>
    <row r="15103" spans="1:2">
      <c r="A15103" t="str">
        <f t="shared" si="235"/>
        <v>P1591</v>
      </c>
      <c r="B15103" s="254" t="s">
        <v>15464</v>
      </c>
    </row>
    <row r="15104" spans="1:2">
      <c r="A15104" t="str">
        <f t="shared" si="235"/>
        <v>P1592</v>
      </c>
      <c r="B15104" s="254" t="s">
        <v>15465</v>
      </c>
    </row>
    <row r="15105" spans="1:2">
      <c r="A15105" t="str">
        <f t="shared" si="235"/>
        <v>P1593</v>
      </c>
      <c r="B15105" s="254" t="s">
        <v>15466</v>
      </c>
    </row>
    <row r="15106" spans="1:2">
      <c r="A15106" t="str">
        <f t="shared" si="235"/>
        <v>P1594</v>
      </c>
      <c r="B15106" s="254" t="s">
        <v>15467</v>
      </c>
    </row>
    <row r="15107" spans="1:2">
      <c r="A15107" t="str">
        <f t="shared" ref="A15107:A15170" si="236">LEFT(B15107,5)</f>
        <v>P1595</v>
      </c>
      <c r="B15107" s="254" t="s">
        <v>15468</v>
      </c>
    </row>
    <row r="15108" spans="1:2">
      <c r="A15108" t="str">
        <f t="shared" si="236"/>
        <v>P1596</v>
      </c>
      <c r="B15108" s="254" t="s">
        <v>15469</v>
      </c>
    </row>
    <row r="15109" spans="1:2">
      <c r="A15109" t="str">
        <f t="shared" si="236"/>
        <v>P1597</v>
      </c>
      <c r="B15109" s="254" t="s">
        <v>15470</v>
      </c>
    </row>
    <row r="15110" spans="1:2">
      <c r="A15110" t="str">
        <f t="shared" si="236"/>
        <v>P1598</v>
      </c>
      <c r="B15110" s="254" t="s">
        <v>15471</v>
      </c>
    </row>
    <row r="15111" spans="1:2">
      <c r="A15111" t="str">
        <f t="shared" si="236"/>
        <v>P1599</v>
      </c>
      <c r="B15111" s="254" t="s">
        <v>15472</v>
      </c>
    </row>
    <row r="15112" spans="1:2">
      <c r="A15112" t="str">
        <f t="shared" si="236"/>
        <v>P1600</v>
      </c>
      <c r="B15112" s="254" t="s">
        <v>15473</v>
      </c>
    </row>
    <row r="15113" spans="1:2">
      <c r="A15113" t="str">
        <f t="shared" si="236"/>
        <v>P1601</v>
      </c>
      <c r="B15113" s="254" t="s">
        <v>15474</v>
      </c>
    </row>
    <row r="15114" spans="1:2">
      <c r="A15114" t="str">
        <f t="shared" si="236"/>
        <v>P1602</v>
      </c>
      <c r="B15114" s="254" t="s">
        <v>15475</v>
      </c>
    </row>
    <row r="15115" spans="1:2">
      <c r="A15115" t="str">
        <f t="shared" si="236"/>
        <v>P1603</v>
      </c>
      <c r="B15115" s="254" t="s">
        <v>15476</v>
      </c>
    </row>
    <row r="15116" spans="1:2">
      <c r="A15116" t="str">
        <f t="shared" si="236"/>
        <v>P1604</v>
      </c>
      <c r="B15116" s="254" t="s">
        <v>15477</v>
      </c>
    </row>
    <row r="15117" spans="1:2">
      <c r="A15117" t="str">
        <f t="shared" si="236"/>
        <v>P1605</v>
      </c>
      <c r="B15117" s="254" t="s">
        <v>15478</v>
      </c>
    </row>
    <row r="15118" spans="1:2">
      <c r="A15118" t="str">
        <f t="shared" si="236"/>
        <v>P1606</v>
      </c>
      <c r="B15118" s="254" t="s">
        <v>15479</v>
      </c>
    </row>
    <row r="15119" spans="1:2">
      <c r="A15119" t="str">
        <f t="shared" si="236"/>
        <v>P1607</v>
      </c>
      <c r="B15119" s="254" t="s">
        <v>15480</v>
      </c>
    </row>
    <row r="15120" spans="1:2">
      <c r="A15120" t="str">
        <f t="shared" si="236"/>
        <v>P1608</v>
      </c>
      <c r="B15120" s="254" t="s">
        <v>15481</v>
      </c>
    </row>
    <row r="15121" spans="1:2">
      <c r="A15121" t="str">
        <f t="shared" si="236"/>
        <v>P1609</v>
      </c>
      <c r="B15121" s="254" t="s">
        <v>15482</v>
      </c>
    </row>
    <row r="15122" spans="1:2">
      <c r="A15122" t="str">
        <f t="shared" si="236"/>
        <v>P1610</v>
      </c>
      <c r="B15122" s="254" t="s">
        <v>15483</v>
      </c>
    </row>
    <row r="15123" spans="1:2">
      <c r="A15123" t="str">
        <f t="shared" si="236"/>
        <v>P1611</v>
      </c>
      <c r="B15123" s="254" t="s">
        <v>15484</v>
      </c>
    </row>
    <row r="15124" spans="1:2">
      <c r="A15124" t="str">
        <f t="shared" si="236"/>
        <v>P1612</v>
      </c>
      <c r="B15124" s="254" t="s">
        <v>15485</v>
      </c>
    </row>
    <row r="15125" spans="1:2">
      <c r="A15125" t="str">
        <f t="shared" si="236"/>
        <v>P1613</v>
      </c>
      <c r="B15125" s="254" t="s">
        <v>15486</v>
      </c>
    </row>
    <row r="15126" spans="1:2">
      <c r="A15126" t="str">
        <f t="shared" si="236"/>
        <v>P1614</v>
      </c>
      <c r="B15126" s="254" t="s">
        <v>15487</v>
      </c>
    </row>
    <row r="15127" spans="1:2">
      <c r="A15127" t="str">
        <f t="shared" si="236"/>
        <v>P1615</v>
      </c>
      <c r="B15127" s="254" t="s">
        <v>15488</v>
      </c>
    </row>
    <row r="15128" spans="1:2">
      <c r="A15128" t="str">
        <f t="shared" si="236"/>
        <v>P1616</v>
      </c>
      <c r="B15128" s="254" t="s">
        <v>15489</v>
      </c>
    </row>
    <row r="15129" spans="1:2">
      <c r="A15129" t="str">
        <f t="shared" si="236"/>
        <v>P1617</v>
      </c>
      <c r="B15129" s="254" t="s">
        <v>15490</v>
      </c>
    </row>
    <row r="15130" spans="1:2">
      <c r="A15130" t="str">
        <f t="shared" si="236"/>
        <v>P1618</v>
      </c>
      <c r="B15130" s="254" t="s">
        <v>15491</v>
      </c>
    </row>
    <row r="15131" spans="1:2">
      <c r="A15131" t="str">
        <f t="shared" si="236"/>
        <v>P1619</v>
      </c>
      <c r="B15131" s="254" t="s">
        <v>15492</v>
      </c>
    </row>
    <row r="15132" spans="1:2">
      <c r="A15132" t="str">
        <f t="shared" si="236"/>
        <v>P1620</v>
      </c>
      <c r="B15132" s="254" t="s">
        <v>15493</v>
      </c>
    </row>
    <row r="15133" spans="1:2">
      <c r="A15133" t="str">
        <f t="shared" si="236"/>
        <v>P1621</v>
      </c>
      <c r="B15133" s="254" t="s">
        <v>15494</v>
      </c>
    </row>
    <row r="15134" spans="1:2">
      <c r="A15134" t="str">
        <f t="shared" si="236"/>
        <v>P1622</v>
      </c>
      <c r="B15134" s="254" t="s">
        <v>15495</v>
      </c>
    </row>
    <row r="15135" spans="1:2">
      <c r="A15135" t="str">
        <f t="shared" si="236"/>
        <v>P1623</v>
      </c>
      <c r="B15135" s="254" t="s">
        <v>15496</v>
      </c>
    </row>
    <row r="15136" spans="1:2">
      <c r="A15136" t="str">
        <f t="shared" si="236"/>
        <v>P1624</v>
      </c>
      <c r="B15136" s="254" t="s">
        <v>15497</v>
      </c>
    </row>
    <row r="15137" spans="1:2">
      <c r="A15137" t="str">
        <f t="shared" si="236"/>
        <v>P1625</v>
      </c>
      <c r="B15137" s="254" t="s">
        <v>15498</v>
      </c>
    </row>
    <row r="15138" spans="1:2">
      <c r="A15138" t="str">
        <f t="shared" si="236"/>
        <v>P1626</v>
      </c>
      <c r="B15138" s="254" t="s">
        <v>15499</v>
      </c>
    </row>
    <row r="15139" spans="1:2">
      <c r="A15139" t="str">
        <f t="shared" si="236"/>
        <v>P1627</v>
      </c>
      <c r="B15139" s="254" t="s">
        <v>15500</v>
      </c>
    </row>
    <row r="15140" spans="1:2">
      <c r="A15140" t="str">
        <f t="shared" si="236"/>
        <v>P1628</v>
      </c>
      <c r="B15140" s="254" t="s">
        <v>15501</v>
      </c>
    </row>
    <row r="15141" spans="1:2">
      <c r="A15141" t="str">
        <f t="shared" si="236"/>
        <v>P1629</v>
      </c>
      <c r="B15141" s="254" t="s">
        <v>15502</v>
      </c>
    </row>
    <row r="15142" spans="1:2">
      <c r="A15142" t="str">
        <f t="shared" si="236"/>
        <v>P1630</v>
      </c>
      <c r="B15142" s="254" t="s">
        <v>15503</v>
      </c>
    </row>
    <row r="15143" spans="1:2">
      <c r="A15143" t="str">
        <f t="shared" si="236"/>
        <v>P1631</v>
      </c>
      <c r="B15143" s="254" t="s">
        <v>15504</v>
      </c>
    </row>
    <row r="15144" spans="1:2">
      <c r="A15144" t="str">
        <f t="shared" si="236"/>
        <v>P1632</v>
      </c>
      <c r="B15144" s="254" t="s">
        <v>15505</v>
      </c>
    </row>
    <row r="15145" spans="1:2">
      <c r="A15145" t="str">
        <f t="shared" si="236"/>
        <v>P1633</v>
      </c>
      <c r="B15145" s="254" t="s">
        <v>15506</v>
      </c>
    </row>
    <row r="15146" spans="1:2">
      <c r="A15146" t="str">
        <f t="shared" si="236"/>
        <v>P1634</v>
      </c>
      <c r="B15146" s="254" t="s">
        <v>15507</v>
      </c>
    </row>
    <row r="15147" spans="1:2">
      <c r="A15147" t="str">
        <f t="shared" si="236"/>
        <v>P1635</v>
      </c>
      <c r="B15147" s="254" t="s">
        <v>15508</v>
      </c>
    </row>
    <row r="15148" spans="1:2">
      <c r="A15148" t="str">
        <f t="shared" si="236"/>
        <v>P1636</v>
      </c>
      <c r="B15148" s="254" t="s">
        <v>15509</v>
      </c>
    </row>
    <row r="15149" spans="1:2">
      <c r="A15149" t="str">
        <f t="shared" si="236"/>
        <v>P1637</v>
      </c>
      <c r="B15149" s="254" t="s">
        <v>15510</v>
      </c>
    </row>
    <row r="15150" spans="1:2">
      <c r="A15150" t="str">
        <f t="shared" si="236"/>
        <v>P1638</v>
      </c>
      <c r="B15150" s="254" t="s">
        <v>15511</v>
      </c>
    </row>
    <row r="15151" spans="1:2">
      <c r="A15151" t="str">
        <f t="shared" si="236"/>
        <v>P1639</v>
      </c>
      <c r="B15151" s="254" t="s">
        <v>15512</v>
      </c>
    </row>
    <row r="15152" spans="1:2">
      <c r="A15152" t="str">
        <f t="shared" si="236"/>
        <v>P1640</v>
      </c>
      <c r="B15152" s="254" t="s">
        <v>15513</v>
      </c>
    </row>
    <row r="15153" spans="1:2">
      <c r="A15153" t="str">
        <f t="shared" si="236"/>
        <v>P1641</v>
      </c>
      <c r="B15153" s="254" t="s">
        <v>15514</v>
      </c>
    </row>
    <row r="15154" spans="1:2">
      <c r="A15154" t="str">
        <f t="shared" si="236"/>
        <v>P1642</v>
      </c>
      <c r="B15154" s="254" t="s">
        <v>15515</v>
      </c>
    </row>
    <row r="15155" spans="1:2">
      <c r="A15155" t="str">
        <f t="shared" si="236"/>
        <v>P1643</v>
      </c>
      <c r="B15155" s="254" t="s">
        <v>15516</v>
      </c>
    </row>
    <row r="15156" spans="1:2">
      <c r="A15156" t="str">
        <f t="shared" si="236"/>
        <v>P1644</v>
      </c>
      <c r="B15156" s="254" t="s">
        <v>15517</v>
      </c>
    </row>
    <row r="15157" spans="1:2">
      <c r="A15157" t="str">
        <f t="shared" si="236"/>
        <v>P1645</v>
      </c>
      <c r="B15157" s="254" t="s">
        <v>15518</v>
      </c>
    </row>
    <row r="15158" spans="1:2">
      <c r="A15158" t="str">
        <f t="shared" si="236"/>
        <v>P1646</v>
      </c>
      <c r="B15158" s="254" t="s">
        <v>15519</v>
      </c>
    </row>
    <row r="15159" spans="1:2">
      <c r="A15159" t="str">
        <f t="shared" si="236"/>
        <v>P1647</v>
      </c>
      <c r="B15159" s="254" t="s">
        <v>15520</v>
      </c>
    </row>
    <row r="15160" spans="1:2">
      <c r="A15160" t="str">
        <f t="shared" si="236"/>
        <v>P1648</v>
      </c>
      <c r="B15160" s="254" t="s">
        <v>15521</v>
      </c>
    </row>
    <row r="15161" spans="1:2">
      <c r="A15161" t="str">
        <f t="shared" si="236"/>
        <v>P1649</v>
      </c>
      <c r="B15161" s="254" t="s">
        <v>15522</v>
      </c>
    </row>
    <row r="15162" spans="1:2">
      <c r="A15162" t="str">
        <f t="shared" si="236"/>
        <v>P1650</v>
      </c>
      <c r="B15162" s="254" t="s">
        <v>15523</v>
      </c>
    </row>
    <row r="15163" spans="1:2">
      <c r="A15163" t="str">
        <f t="shared" si="236"/>
        <v>P1651</v>
      </c>
      <c r="B15163" s="254" t="s">
        <v>15524</v>
      </c>
    </row>
    <row r="15164" spans="1:2">
      <c r="A15164" t="str">
        <f t="shared" si="236"/>
        <v>P1652</v>
      </c>
      <c r="B15164" s="254" t="s">
        <v>15525</v>
      </c>
    </row>
    <row r="15165" spans="1:2">
      <c r="A15165" t="str">
        <f t="shared" si="236"/>
        <v>P1653</v>
      </c>
      <c r="B15165" s="254" t="s">
        <v>15526</v>
      </c>
    </row>
    <row r="15166" spans="1:2">
      <c r="A15166" t="str">
        <f t="shared" si="236"/>
        <v>P1654</v>
      </c>
      <c r="B15166" s="254" t="s">
        <v>15527</v>
      </c>
    </row>
    <row r="15167" spans="1:2">
      <c r="A15167" t="str">
        <f t="shared" si="236"/>
        <v>P1655</v>
      </c>
      <c r="B15167" s="254" t="s">
        <v>15528</v>
      </c>
    </row>
    <row r="15168" spans="1:2">
      <c r="A15168" t="str">
        <f t="shared" si="236"/>
        <v>P1656</v>
      </c>
      <c r="B15168" s="254" t="s">
        <v>15529</v>
      </c>
    </row>
    <row r="15169" spans="1:2">
      <c r="A15169" t="str">
        <f t="shared" si="236"/>
        <v>P1657</v>
      </c>
      <c r="B15169" s="254" t="s">
        <v>15530</v>
      </c>
    </row>
    <row r="15170" spans="1:2">
      <c r="A15170" t="str">
        <f t="shared" si="236"/>
        <v>P1658</v>
      </c>
      <c r="B15170" s="254" t="s">
        <v>15531</v>
      </c>
    </row>
    <row r="15171" spans="1:2">
      <c r="A15171" t="str">
        <f t="shared" ref="A15171:A15234" si="237">LEFT(B15171,5)</f>
        <v>P1659</v>
      </c>
      <c r="B15171" s="254" t="s">
        <v>15532</v>
      </c>
    </row>
    <row r="15172" spans="1:2">
      <c r="A15172" t="str">
        <f t="shared" si="237"/>
        <v>P1660</v>
      </c>
      <c r="B15172" s="254" t="s">
        <v>15533</v>
      </c>
    </row>
    <row r="15173" spans="1:2">
      <c r="A15173" t="str">
        <f t="shared" si="237"/>
        <v>P1661</v>
      </c>
      <c r="B15173" s="254" t="s">
        <v>15534</v>
      </c>
    </row>
    <row r="15174" spans="1:2">
      <c r="A15174" t="str">
        <f t="shared" si="237"/>
        <v>P1662</v>
      </c>
      <c r="B15174" s="254" t="s">
        <v>15535</v>
      </c>
    </row>
    <row r="15175" spans="1:2">
      <c r="A15175" t="str">
        <f t="shared" si="237"/>
        <v>P1663</v>
      </c>
      <c r="B15175" s="254" t="s">
        <v>15536</v>
      </c>
    </row>
    <row r="15176" spans="1:2">
      <c r="A15176" t="str">
        <f t="shared" si="237"/>
        <v>P1664</v>
      </c>
      <c r="B15176" s="254" t="s">
        <v>15537</v>
      </c>
    </row>
    <row r="15177" spans="1:2">
      <c r="A15177" t="str">
        <f t="shared" si="237"/>
        <v>P1665</v>
      </c>
      <c r="B15177" s="254" t="s">
        <v>15538</v>
      </c>
    </row>
    <row r="15178" spans="1:2">
      <c r="A15178" t="str">
        <f t="shared" si="237"/>
        <v>P1666</v>
      </c>
      <c r="B15178" s="254" t="s">
        <v>15539</v>
      </c>
    </row>
    <row r="15179" spans="1:2">
      <c r="A15179" t="str">
        <f t="shared" si="237"/>
        <v>P1667</v>
      </c>
      <c r="B15179" s="254" t="s">
        <v>15540</v>
      </c>
    </row>
    <row r="15180" spans="1:2">
      <c r="A15180" t="str">
        <f t="shared" si="237"/>
        <v>P1668</v>
      </c>
      <c r="B15180" s="254" t="s">
        <v>15541</v>
      </c>
    </row>
    <row r="15181" spans="1:2">
      <c r="A15181" t="str">
        <f t="shared" si="237"/>
        <v>P1669</v>
      </c>
      <c r="B15181" s="254" t="s">
        <v>15542</v>
      </c>
    </row>
    <row r="15182" spans="1:2">
      <c r="A15182" t="str">
        <f t="shared" si="237"/>
        <v>P1670</v>
      </c>
      <c r="B15182" s="254" t="s">
        <v>15543</v>
      </c>
    </row>
    <row r="15183" spans="1:2">
      <c r="A15183" t="str">
        <f t="shared" si="237"/>
        <v>P1671</v>
      </c>
      <c r="B15183" s="254" t="s">
        <v>15544</v>
      </c>
    </row>
    <row r="15184" spans="1:2">
      <c r="A15184" t="str">
        <f t="shared" si="237"/>
        <v>P1672</v>
      </c>
      <c r="B15184" s="254" t="s">
        <v>15545</v>
      </c>
    </row>
    <row r="15185" spans="1:2">
      <c r="A15185" t="str">
        <f t="shared" si="237"/>
        <v>P1673</v>
      </c>
      <c r="B15185" s="254" t="s">
        <v>15546</v>
      </c>
    </row>
    <row r="15186" spans="1:2">
      <c r="A15186" t="str">
        <f t="shared" si="237"/>
        <v>P1674</v>
      </c>
      <c r="B15186" s="254" t="s">
        <v>15547</v>
      </c>
    </row>
    <row r="15187" spans="1:2">
      <c r="A15187" t="str">
        <f t="shared" si="237"/>
        <v>P1675</v>
      </c>
      <c r="B15187" s="254" t="s">
        <v>15548</v>
      </c>
    </row>
    <row r="15188" spans="1:2">
      <c r="A15188" t="str">
        <f t="shared" si="237"/>
        <v>P1676</v>
      </c>
      <c r="B15188" s="254" t="s">
        <v>15549</v>
      </c>
    </row>
    <row r="15189" spans="1:2">
      <c r="A15189" t="str">
        <f t="shared" si="237"/>
        <v>P1677</v>
      </c>
      <c r="B15189" s="254" t="s">
        <v>15550</v>
      </c>
    </row>
    <row r="15190" spans="1:2">
      <c r="A15190" t="str">
        <f t="shared" si="237"/>
        <v>P1678</v>
      </c>
      <c r="B15190" s="254" t="s">
        <v>15551</v>
      </c>
    </row>
    <row r="15191" spans="1:2">
      <c r="A15191" t="str">
        <f t="shared" si="237"/>
        <v>P1679</v>
      </c>
      <c r="B15191" s="254" t="s">
        <v>15552</v>
      </c>
    </row>
    <row r="15192" spans="1:2">
      <c r="A15192" t="str">
        <f t="shared" si="237"/>
        <v>P1680</v>
      </c>
      <c r="B15192" s="254" t="s">
        <v>15553</v>
      </c>
    </row>
    <row r="15193" spans="1:2">
      <c r="A15193" t="str">
        <f t="shared" si="237"/>
        <v>P1681</v>
      </c>
      <c r="B15193" s="254" t="s">
        <v>15554</v>
      </c>
    </row>
    <row r="15194" spans="1:2">
      <c r="A15194" t="str">
        <f t="shared" si="237"/>
        <v>P1682</v>
      </c>
      <c r="B15194" s="254" t="s">
        <v>15555</v>
      </c>
    </row>
    <row r="15195" spans="1:2">
      <c r="A15195" t="str">
        <f t="shared" si="237"/>
        <v>P1683</v>
      </c>
      <c r="B15195" s="254" t="s">
        <v>15556</v>
      </c>
    </row>
    <row r="15196" spans="1:2">
      <c r="A15196" t="str">
        <f t="shared" si="237"/>
        <v>P1684</v>
      </c>
      <c r="B15196" s="254" t="s">
        <v>15557</v>
      </c>
    </row>
    <row r="15197" spans="1:2">
      <c r="A15197" t="str">
        <f t="shared" si="237"/>
        <v>P1685</v>
      </c>
      <c r="B15197" s="254" t="s">
        <v>15558</v>
      </c>
    </row>
    <row r="15198" spans="1:2">
      <c r="A15198" t="str">
        <f t="shared" si="237"/>
        <v>P1686</v>
      </c>
      <c r="B15198" s="254" t="s">
        <v>15559</v>
      </c>
    </row>
    <row r="15199" spans="1:2">
      <c r="A15199" t="str">
        <f t="shared" si="237"/>
        <v>P1687</v>
      </c>
      <c r="B15199" s="254" t="s">
        <v>15560</v>
      </c>
    </row>
    <row r="15200" spans="1:2">
      <c r="A15200" t="str">
        <f t="shared" si="237"/>
        <v>P1688</v>
      </c>
      <c r="B15200" s="254" t="s">
        <v>15561</v>
      </c>
    </row>
    <row r="15201" spans="1:2">
      <c r="A15201" t="str">
        <f t="shared" si="237"/>
        <v>P1689</v>
      </c>
      <c r="B15201" s="254" t="s">
        <v>15562</v>
      </c>
    </row>
    <row r="15202" spans="1:2">
      <c r="A15202" t="str">
        <f t="shared" si="237"/>
        <v>P1690</v>
      </c>
      <c r="B15202" s="254" t="s">
        <v>15563</v>
      </c>
    </row>
    <row r="15203" spans="1:2">
      <c r="A15203" t="str">
        <f t="shared" si="237"/>
        <v>P1691</v>
      </c>
      <c r="B15203" s="254" t="s">
        <v>15564</v>
      </c>
    </row>
    <row r="15204" spans="1:2">
      <c r="A15204" t="str">
        <f t="shared" si="237"/>
        <v>P1692</v>
      </c>
      <c r="B15204" s="254" t="s">
        <v>15565</v>
      </c>
    </row>
    <row r="15205" spans="1:2">
      <c r="A15205" t="str">
        <f t="shared" si="237"/>
        <v>P1693</v>
      </c>
      <c r="B15205" s="254" t="s">
        <v>15566</v>
      </c>
    </row>
    <row r="15206" spans="1:2">
      <c r="A15206" t="str">
        <f t="shared" si="237"/>
        <v>P1694</v>
      </c>
      <c r="B15206" s="254" t="s">
        <v>15567</v>
      </c>
    </row>
    <row r="15207" spans="1:2">
      <c r="A15207" t="str">
        <f t="shared" si="237"/>
        <v>P1695</v>
      </c>
      <c r="B15207" s="254" t="s">
        <v>15568</v>
      </c>
    </row>
    <row r="15208" spans="1:2">
      <c r="A15208" t="str">
        <f t="shared" si="237"/>
        <v>P1696</v>
      </c>
      <c r="B15208" s="254" t="s">
        <v>15569</v>
      </c>
    </row>
    <row r="15209" spans="1:2">
      <c r="A15209" t="str">
        <f t="shared" si="237"/>
        <v>P1697</v>
      </c>
      <c r="B15209" s="254" t="s">
        <v>15570</v>
      </c>
    </row>
    <row r="15210" spans="1:2">
      <c r="A15210" t="str">
        <f t="shared" si="237"/>
        <v>P1698</v>
      </c>
      <c r="B15210" s="254" t="s">
        <v>15571</v>
      </c>
    </row>
    <row r="15211" spans="1:2">
      <c r="A15211" t="str">
        <f t="shared" si="237"/>
        <v>P1699</v>
      </c>
      <c r="B15211" s="254" t="s">
        <v>15572</v>
      </c>
    </row>
    <row r="15212" spans="1:2">
      <c r="A15212" t="str">
        <f t="shared" si="237"/>
        <v>P1700</v>
      </c>
      <c r="B15212" s="254" t="s">
        <v>15573</v>
      </c>
    </row>
    <row r="15213" spans="1:2">
      <c r="A15213" t="str">
        <f t="shared" si="237"/>
        <v>P1701</v>
      </c>
      <c r="B15213" s="254" t="s">
        <v>15574</v>
      </c>
    </row>
    <row r="15214" spans="1:2">
      <c r="A15214" t="str">
        <f t="shared" si="237"/>
        <v>P1702</v>
      </c>
      <c r="B15214" s="254" t="s">
        <v>15575</v>
      </c>
    </row>
    <row r="15215" spans="1:2">
      <c r="A15215" t="str">
        <f t="shared" si="237"/>
        <v>P1703</v>
      </c>
      <c r="B15215" s="254" t="s">
        <v>15576</v>
      </c>
    </row>
    <row r="15216" spans="1:2">
      <c r="A15216" t="str">
        <f t="shared" si="237"/>
        <v>P1704</v>
      </c>
      <c r="B15216" s="254" t="s">
        <v>15577</v>
      </c>
    </row>
    <row r="15217" spans="1:2">
      <c r="A15217" t="str">
        <f t="shared" si="237"/>
        <v>P1705</v>
      </c>
      <c r="B15217" s="254" t="s">
        <v>15578</v>
      </c>
    </row>
    <row r="15218" spans="1:2">
      <c r="A15218" t="str">
        <f t="shared" si="237"/>
        <v>P1706</v>
      </c>
      <c r="B15218" s="254" t="s">
        <v>15579</v>
      </c>
    </row>
    <row r="15219" spans="1:2">
      <c r="A15219" t="str">
        <f t="shared" si="237"/>
        <v>P1707</v>
      </c>
      <c r="B15219" s="254" t="s">
        <v>15580</v>
      </c>
    </row>
    <row r="15220" spans="1:2">
      <c r="A15220" t="str">
        <f t="shared" si="237"/>
        <v>P1708</v>
      </c>
      <c r="B15220" s="254" t="s">
        <v>15581</v>
      </c>
    </row>
    <row r="15221" spans="1:2">
      <c r="A15221" t="str">
        <f t="shared" si="237"/>
        <v>P1709</v>
      </c>
      <c r="B15221" s="254" t="s">
        <v>15582</v>
      </c>
    </row>
    <row r="15222" spans="1:2">
      <c r="A15222" t="str">
        <f t="shared" si="237"/>
        <v>P1710</v>
      </c>
      <c r="B15222" s="254" t="s">
        <v>15583</v>
      </c>
    </row>
    <row r="15223" spans="1:2">
      <c r="A15223" t="str">
        <f t="shared" si="237"/>
        <v>P1711</v>
      </c>
      <c r="B15223" s="254" t="s">
        <v>15584</v>
      </c>
    </row>
    <row r="15224" spans="1:2">
      <c r="A15224" t="str">
        <f t="shared" si="237"/>
        <v>P1712</v>
      </c>
      <c r="B15224" s="254" t="s">
        <v>15585</v>
      </c>
    </row>
    <row r="15225" spans="1:2">
      <c r="A15225" t="str">
        <f t="shared" si="237"/>
        <v>P1713</v>
      </c>
      <c r="B15225" s="254" t="s">
        <v>15586</v>
      </c>
    </row>
    <row r="15226" spans="1:2">
      <c r="A15226" t="str">
        <f t="shared" si="237"/>
        <v>P1714</v>
      </c>
      <c r="B15226" s="254" t="s">
        <v>15587</v>
      </c>
    </row>
    <row r="15227" spans="1:2">
      <c r="A15227" t="str">
        <f t="shared" si="237"/>
        <v>P1715</v>
      </c>
      <c r="B15227" s="254" t="s">
        <v>15588</v>
      </c>
    </row>
    <row r="15228" spans="1:2">
      <c r="A15228" t="str">
        <f t="shared" si="237"/>
        <v>P1716</v>
      </c>
      <c r="B15228" s="254" t="s">
        <v>15589</v>
      </c>
    </row>
    <row r="15229" spans="1:2">
      <c r="A15229" t="str">
        <f t="shared" si="237"/>
        <v>P1717</v>
      </c>
      <c r="B15229" s="254" t="s">
        <v>15590</v>
      </c>
    </row>
    <row r="15230" spans="1:2">
      <c r="A15230" t="str">
        <f t="shared" si="237"/>
        <v>P1718</v>
      </c>
      <c r="B15230" s="254" t="s">
        <v>15591</v>
      </c>
    </row>
    <row r="15231" spans="1:2">
      <c r="A15231" t="str">
        <f t="shared" si="237"/>
        <v>P1719</v>
      </c>
      <c r="B15231" s="254" t="s">
        <v>15592</v>
      </c>
    </row>
    <row r="15232" spans="1:2">
      <c r="A15232" t="str">
        <f t="shared" si="237"/>
        <v>P1720</v>
      </c>
      <c r="B15232" s="254" t="s">
        <v>15593</v>
      </c>
    </row>
    <row r="15233" spans="1:2">
      <c r="A15233" t="str">
        <f t="shared" si="237"/>
        <v>P1721</v>
      </c>
      <c r="B15233" s="254" t="s">
        <v>15594</v>
      </c>
    </row>
    <row r="15234" spans="1:2">
      <c r="A15234" t="str">
        <f t="shared" si="237"/>
        <v>P1722</v>
      </c>
      <c r="B15234" s="254" t="s">
        <v>15595</v>
      </c>
    </row>
    <row r="15235" spans="1:2">
      <c r="A15235" t="str">
        <f t="shared" ref="A15235:A15298" si="238">LEFT(B15235,5)</f>
        <v>P1723</v>
      </c>
      <c r="B15235" s="254" t="s">
        <v>15596</v>
      </c>
    </row>
    <row r="15236" spans="1:2">
      <c r="A15236" t="str">
        <f t="shared" si="238"/>
        <v>P1724</v>
      </c>
      <c r="B15236" s="254" t="s">
        <v>15597</v>
      </c>
    </row>
    <row r="15237" spans="1:2">
      <c r="A15237" t="str">
        <f t="shared" si="238"/>
        <v>P1725</v>
      </c>
      <c r="B15237" s="254" t="s">
        <v>15598</v>
      </c>
    </row>
    <row r="15238" spans="1:2">
      <c r="A15238" t="str">
        <f t="shared" si="238"/>
        <v>P1726</v>
      </c>
      <c r="B15238" s="254" t="s">
        <v>15599</v>
      </c>
    </row>
    <row r="15239" spans="1:2">
      <c r="A15239" t="str">
        <f t="shared" si="238"/>
        <v>P1727</v>
      </c>
      <c r="B15239" s="254" t="s">
        <v>15600</v>
      </c>
    </row>
    <row r="15240" spans="1:2">
      <c r="A15240" t="str">
        <f t="shared" si="238"/>
        <v>P1728</v>
      </c>
      <c r="B15240" s="254" t="s">
        <v>15601</v>
      </c>
    </row>
    <row r="15241" spans="1:2">
      <c r="A15241" t="str">
        <f t="shared" si="238"/>
        <v>P1729</v>
      </c>
      <c r="B15241" s="254" t="s">
        <v>15602</v>
      </c>
    </row>
    <row r="15242" spans="1:2">
      <c r="A15242" t="str">
        <f t="shared" si="238"/>
        <v>P1730</v>
      </c>
      <c r="B15242" s="254" t="s">
        <v>15603</v>
      </c>
    </row>
    <row r="15243" spans="1:2">
      <c r="A15243" t="str">
        <f t="shared" si="238"/>
        <v>P1731</v>
      </c>
      <c r="B15243" s="254" t="s">
        <v>15604</v>
      </c>
    </row>
    <row r="15244" spans="1:2">
      <c r="A15244" t="str">
        <f t="shared" si="238"/>
        <v>P1732</v>
      </c>
      <c r="B15244" s="254" t="s">
        <v>15605</v>
      </c>
    </row>
    <row r="15245" spans="1:2">
      <c r="A15245" t="str">
        <f t="shared" si="238"/>
        <v>P1733</v>
      </c>
      <c r="B15245" s="254" t="s">
        <v>15606</v>
      </c>
    </row>
    <row r="15246" spans="1:2">
      <c r="A15246" t="str">
        <f t="shared" si="238"/>
        <v>P1734</v>
      </c>
      <c r="B15246" s="254" t="s">
        <v>15607</v>
      </c>
    </row>
    <row r="15247" spans="1:2">
      <c r="A15247" t="str">
        <f t="shared" si="238"/>
        <v>P1735</v>
      </c>
      <c r="B15247" s="254" t="s">
        <v>15608</v>
      </c>
    </row>
    <row r="15248" spans="1:2">
      <c r="A15248" t="str">
        <f t="shared" si="238"/>
        <v>P1736</v>
      </c>
      <c r="B15248" s="254" t="s">
        <v>15609</v>
      </c>
    </row>
    <row r="15249" spans="1:2">
      <c r="A15249" t="str">
        <f t="shared" si="238"/>
        <v>P1737</v>
      </c>
      <c r="B15249" s="254" t="s">
        <v>15610</v>
      </c>
    </row>
    <row r="15250" spans="1:2">
      <c r="A15250" t="str">
        <f t="shared" si="238"/>
        <v>P1738</v>
      </c>
      <c r="B15250" s="254" t="s">
        <v>15611</v>
      </c>
    </row>
    <row r="15251" spans="1:2">
      <c r="A15251" t="str">
        <f t="shared" si="238"/>
        <v>P1739</v>
      </c>
      <c r="B15251" s="254" t="s">
        <v>15612</v>
      </c>
    </row>
    <row r="15252" spans="1:2">
      <c r="A15252" t="str">
        <f t="shared" si="238"/>
        <v>P1740</v>
      </c>
      <c r="B15252" s="254" t="s">
        <v>15613</v>
      </c>
    </row>
    <row r="15253" spans="1:2">
      <c r="A15253" t="str">
        <f t="shared" si="238"/>
        <v>P1741</v>
      </c>
      <c r="B15253" s="254" t="s">
        <v>15614</v>
      </c>
    </row>
    <row r="15254" spans="1:2">
      <c r="A15254" t="str">
        <f t="shared" si="238"/>
        <v>P1742</v>
      </c>
      <c r="B15254" s="254" t="s">
        <v>15615</v>
      </c>
    </row>
    <row r="15255" spans="1:2">
      <c r="A15255" t="str">
        <f t="shared" si="238"/>
        <v>P1743</v>
      </c>
      <c r="B15255" s="254" t="s">
        <v>15616</v>
      </c>
    </row>
    <row r="15256" spans="1:2">
      <c r="A15256" t="str">
        <f t="shared" si="238"/>
        <v>P1744</v>
      </c>
      <c r="B15256" s="254" t="s">
        <v>15617</v>
      </c>
    </row>
    <row r="15257" spans="1:2">
      <c r="A15257" t="str">
        <f t="shared" si="238"/>
        <v>P1745</v>
      </c>
      <c r="B15257" s="254" t="s">
        <v>15618</v>
      </c>
    </row>
    <row r="15258" spans="1:2">
      <c r="A15258" t="str">
        <f t="shared" si="238"/>
        <v>P1746</v>
      </c>
      <c r="B15258" s="254" t="s">
        <v>15619</v>
      </c>
    </row>
    <row r="15259" spans="1:2">
      <c r="A15259" t="str">
        <f t="shared" si="238"/>
        <v>P1747</v>
      </c>
      <c r="B15259" s="254" t="s">
        <v>15620</v>
      </c>
    </row>
    <row r="15260" spans="1:2">
      <c r="A15260" t="str">
        <f t="shared" si="238"/>
        <v>P1748</v>
      </c>
      <c r="B15260" s="254" t="s">
        <v>15621</v>
      </c>
    </row>
    <row r="15261" spans="1:2">
      <c r="A15261" t="str">
        <f t="shared" si="238"/>
        <v>P1749</v>
      </c>
      <c r="B15261" s="254" t="s">
        <v>15622</v>
      </c>
    </row>
    <row r="15262" spans="1:2">
      <c r="A15262" t="str">
        <f t="shared" si="238"/>
        <v>P1750</v>
      </c>
      <c r="B15262" s="254" t="s">
        <v>15623</v>
      </c>
    </row>
    <row r="15263" spans="1:2">
      <c r="A15263" t="str">
        <f t="shared" si="238"/>
        <v>P1751</v>
      </c>
      <c r="B15263" s="254" t="s">
        <v>15624</v>
      </c>
    </row>
    <row r="15264" spans="1:2">
      <c r="A15264" t="str">
        <f t="shared" si="238"/>
        <v>P1752</v>
      </c>
      <c r="B15264" s="254" t="s">
        <v>15625</v>
      </c>
    </row>
    <row r="15265" spans="1:2">
      <c r="A15265" t="str">
        <f t="shared" si="238"/>
        <v>P1753</v>
      </c>
      <c r="B15265" s="254" t="s">
        <v>15626</v>
      </c>
    </row>
    <row r="15266" spans="1:2">
      <c r="A15266" t="str">
        <f t="shared" si="238"/>
        <v>P1754</v>
      </c>
      <c r="B15266" s="254" t="s">
        <v>15627</v>
      </c>
    </row>
    <row r="15267" spans="1:2">
      <c r="A15267" t="str">
        <f t="shared" si="238"/>
        <v>P1755</v>
      </c>
      <c r="B15267" s="254" t="s">
        <v>15628</v>
      </c>
    </row>
    <row r="15268" spans="1:2">
      <c r="A15268" t="str">
        <f t="shared" si="238"/>
        <v>P1756</v>
      </c>
      <c r="B15268" s="254" t="s">
        <v>15629</v>
      </c>
    </row>
    <row r="15269" spans="1:2">
      <c r="A15269" t="str">
        <f t="shared" si="238"/>
        <v>P1757</v>
      </c>
      <c r="B15269" s="254" t="s">
        <v>15630</v>
      </c>
    </row>
    <row r="15270" spans="1:2">
      <c r="A15270" t="str">
        <f t="shared" si="238"/>
        <v>P1758</v>
      </c>
      <c r="B15270" s="254" t="s">
        <v>15631</v>
      </c>
    </row>
    <row r="15271" spans="1:2">
      <c r="A15271" t="str">
        <f t="shared" si="238"/>
        <v>P1759</v>
      </c>
      <c r="B15271" s="254" t="s">
        <v>15632</v>
      </c>
    </row>
    <row r="15272" spans="1:2">
      <c r="A15272" t="str">
        <f t="shared" si="238"/>
        <v>P1760</v>
      </c>
      <c r="B15272" s="254" t="s">
        <v>15633</v>
      </c>
    </row>
    <row r="15273" spans="1:2">
      <c r="A15273" t="str">
        <f t="shared" si="238"/>
        <v>P1761</v>
      </c>
      <c r="B15273" s="254" t="s">
        <v>15634</v>
      </c>
    </row>
    <row r="15274" spans="1:2">
      <c r="A15274" t="str">
        <f t="shared" si="238"/>
        <v>P1762</v>
      </c>
      <c r="B15274" s="254" t="s">
        <v>15635</v>
      </c>
    </row>
    <row r="15275" spans="1:2">
      <c r="A15275" t="str">
        <f t="shared" si="238"/>
        <v>P1763</v>
      </c>
      <c r="B15275" s="254" t="s">
        <v>15636</v>
      </c>
    </row>
    <row r="15276" spans="1:2">
      <c r="A15276" t="str">
        <f t="shared" si="238"/>
        <v>P1764</v>
      </c>
      <c r="B15276" s="254" t="s">
        <v>15637</v>
      </c>
    </row>
    <row r="15277" spans="1:2">
      <c r="A15277" t="str">
        <f t="shared" si="238"/>
        <v>P1765</v>
      </c>
      <c r="B15277" s="254" t="s">
        <v>15638</v>
      </c>
    </row>
    <row r="15278" spans="1:2">
      <c r="A15278" t="str">
        <f t="shared" si="238"/>
        <v>P1766</v>
      </c>
      <c r="B15278" s="254" t="s">
        <v>15639</v>
      </c>
    </row>
    <row r="15279" spans="1:2">
      <c r="A15279" t="str">
        <f t="shared" si="238"/>
        <v>P1767</v>
      </c>
      <c r="B15279" s="254" t="s">
        <v>15640</v>
      </c>
    </row>
    <row r="15280" spans="1:2">
      <c r="A15280" t="str">
        <f t="shared" si="238"/>
        <v>P1768</v>
      </c>
      <c r="B15280" s="254" t="s">
        <v>15641</v>
      </c>
    </row>
    <row r="15281" spans="1:2">
      <c r="A15281" t="str">
        <f t="shared" si="238"/>
        <v>P1769</v>
      </c>
      <c r="B15281" s="254" t="s">
        <v>15642</v>
      </c>
    </row>
    <row r="15282" spans="1:2">
      <c r="A15282" t="str">
        <f t="shared" si="238"/>
        <v>P1770</v>
      </c>
      <c r="B15282" s="254" t="s">
        <v>15643</v>
      </c>
    </row>
    <row r="15283" spans="1:2">
      <c r="A15283" t="str">
        <f t="shared" si="238"/>
        <v>P1771</v>
      </c>
      <c r="B15283" s="254" t="s">
        <v>15644</v>
      </c>
    </row>
    <row r="15284" spans="1:2">
      <c r="A15284" t="str">
        <f t="shared" si="238"/>
        <v>P1772</v>
      </c>
      <c r="B15284" s="254" t="s">
        <v>15645</v>
      </c>
    </row>
    <row r="15285" spans="1:2">
      <c r="A15285" t="str">
        <f t="shared" si="238"/>
        <v>P1773</v>
      </c>
      <c r="B15285" s="254" t="s">
        <v>15646</v>
      </c>
    </row>
    <row r="15286" spans="1:2">
      <c r="A15286" t="str">
        <f t="shared" si="238"/>
        <v>P1774</v>
      </c>
      <c r="B15286" s="254" t="s">
        <v>15647</v>
      </c>
    </row>
    <row r="15287" spans="1:2">
      <c r="A15287" t="str">
        <f t="shared" si="238"/>
        <v>P1775</v>
      </c>
      <c r="B15287" s="254" t="s">
        <v>15648</v>
      </c>
    </row>
    <row r="15288" spans="1:2">
      <c r="A15288" t="str">
        <f t="shared" si="238"/>
        <v>P1776</v>
      </c>
      <c r="B15288" s="254" t="s">
        <v>15649</v>
      </c>
    </row>
    <row r="15289" spans="1:2">
      <c r="A15289" t="str">
        <f t="shared" si="238"/>
        <v>P1777</v>
      </c>
      <c r="B15289" s="254" t="s">
        <v>15650</v>
      </c>
    </row>
    <row r="15290" spans="1:2">
      <c r="A15290" t="str">
        <f t="shared" si="238"/>
        <v>P1778</v>
      </c>
      <c r="B15290" s="254" t="s">
        <v>15651</v>
      </c>
    </row>
    <row r="15291" spans="1:2">
      <c r="A15291" t="str">
        <f t="shared" si="238"/>
        <v>P1779</v>
      </c>
      <c r="B15291" s="254" t="s">
        <v>15652</v>
      </c>
    </row>
    <row r="15292" spans="1:2">
      <c r="A15292" t="str">
        <f t="shared" si="238"/>
        <v>P1780</v>
      </c>
      <c r="B15292" s="254" t="s">
        <v>15653</v>
      </c>
    </row>
    <row r="15293" spans="1:2">
      <c r="A15293" t="str">
        <f t="shared" si="238"/>
        <v>P1781</v>
      </c>
      <c r="B15293" s="254" t="s">
        <v>15654</v>
      </c>
    </row>
    <row r="15294" spans="1:2">
      <c r="A15294" t="str">
        <f t="shared" si="238"/>
        <v>P1782</v>
      </c>
      <c r="B15294" s="254" t="s">
        <v>15655</v>
      </c>
    </row>
    <row r="15295" spans="1:2">
      <c r="A15295" t="str">
        <f t="shared" si="238"/>
        <v>P1783</v>
      </c>
      <c r="B15295" s="254" t="s">
        <v>15656</v>
      </c>
    </row>
    <row r="15296" spans="1:2">
      <c r="A15296" t="str">
        <f t="shared" si="238"/>
        <v>P1784</v>
      </c>
      <c r="B15296" s="254" t="s">
        <v>15657</v>
      </c>
    </row>
    <row r="15297" spans="1:2">
      <c r="A15297" t="str">
        <f t="shared" si="238"/>
        <v>P1785</v>
      </c>
      <c r="B15297" s="254" t="s">
        <v>15658</v>
      </c>
    </row>
    <row r="15298" spans="1:2">
      <c r="A15298" t="str">
        <f t="shared" si="238"/>
        <v>P1786</v>
      </c>
      <c r="B15298" s="254" t="s">
        <v>15659</v>
      </c>
    </row>
    <row r="15299" spans="1:2">
      <c r="A15299" t="str">
        <f t="shared" ref="A15299:A15362" si="239">LEFT(B15299,5)</f>
        <v>P1787</v>
      </c>
      <c r="B15299" s="254" t="s">
        <v>15660</v>
      </c>
    </row>
    <row r="15300" spans="1:2">
      <c r="A15300" t="str">
        <f t="shared" si="239"/>
        <v>P1788</v>
      </c>
      <c r="B15300" s="254" t="s">
        <v>15661</v>
      </c>
    </row>
    <row r="15301" spans="1:2">
      <c r="A15301" t="str">
        <f t="shared" si="239"/>
        <v>P1789</v>
      </c>
      <c r="B15301" s="254" t="s">
        <v>15662</v>
      </c>
    </row>
    <row r="15302" spans="1:2">
      <c r="A15302" t="str">
        <f t="shared" si="239"/>
        <v>P1790</v>
      </c>
      <c r="B15302" s="254" t="s">
        <v>15663</v>
      </c>
    </row>
    <row r="15303" spans="1:2">
      <c r="A15303" t="str">
        <f t="shared" si="239"/>
        <v>P1791</v>
      </c>
      <c r="B15303" s="254" t="s">
        <v>15664</v>
      </c>
    </row>
    <row r="15304" spans="1:2">
      <c r="A15304" t="str">
        <f t="shared" si="239"/>
        <v>P1792</v>
      </c>
      <c r="B15304" s="254" t="s">
        <v>15665</v>
      </c>
    </row>
    <row r="15305" spans="1:2">
      <c r="A15305" t="str">
        <f t="shared" si="239"/>
        <v>P1793</v>
      </c>
      <c r="B15305" s="254" t="s">
        <v>15666</v>
      </c>
    </row>
    <row r="15306" spans="1:2">
      <c r="A15306" t="str">
        <f t="shared" si="239"/>
        <v>P1794</v>
      </c>
      <c r="B15306" s="254" t="s">
        <v>15667</v>
      </c>
    </row>
    <row r="15307" spans="1:2">
      <c r="A15307" t="str">
        <f t="shared" si="239"/>
        <v>P1795</v>
      </c>
      <c r="B15307" s="254" t="s">
        <v>15668</v>
      </c>
    </row>
    <row r="15308" spans="1:2">
      <c r="A15308" t="str">
        <f t="shared" si="239"/>
        <v>P1796</v>
      </c>
      <c r="B15308" s="254" t="s">
        <v>15669</v>
      </c>
    </row>
    <row r="15309" spans="1:2">
      <c r="A15309" t="str">
        <f t="shared" si="239"/>
        <v>P1797</v>
      </c>
      <c r="B15309" s="254" t="s">
        <v>15670</v>
      </c>
    </row>
    <row r="15310" spans="1:2">
      <c r="A15310" t="str">
        <f t="shared" si="239"/>
        <v>P9970</v>
      </c>
      <c r="B15310" s="254" t="s">
        <v>15671</v>
      </c>
    </row>
    <row r="15311" spans="1:2">
      <c r="A15311" t="str">
        <f t="shared" si="239"/>
        <v>P9971</v>
      </c>
      <c r="B15311" s="254" t="s">
        <v>15672</v>
      </c>
    </row>
    <row r="15312" spans="1:2">
      <c r="A15312" t="str">
        <f t="shared" si="239"/>
        <v>P9972</v>
      </c>
      <c r="B15312" s="254" t="s">
        <v>15673</v>
      </c>
    </row>
    <row r="15313" spans="1:2">
      <c r="A15313" t="str">
        <f t="shared" si="239"/>
        <v>P9973</v>
      </c>
      <c r="B15313" s="254" t="s">
        <v>15674</v>
      </c>
    </row>
    <row r="15314" spans="1:2">
      <c r="A15314" t="str">
        <f t="shared" si="239"/>
        <v>P9974</v>
      </c>
      <c r="B15314" s="254" t="s">
        <v>15675</v>
      </c>
    </row>
    <row r="15315" spans="1:2">
      <c r="A15315" t="str">
        <f t="shared" si="239"/>
        <v>P9975</v>
      </c>
      <c r="B15315" s="254" t="s">
        <v>15676</v>
      </c>
    </row>
    <row r="15316" spans="1:2">
      <c r="A15316" t="str">
        <f t="shared" si="239"/>
        <v>P9976</v>
      </c>
      <c r="B15316" s="254" t="s">
        <v>15677</v>
      </c>
    </row>
    <row r="15317" spans="1:2">
      <c r="A15317" t="str">
        <f t="shared" si="239"/>
        <v>P9977</v>
      </c>
      <c r="B15317" s="254" t="s">
        <v>15678</v>
      </c>
    </row>
    <row r="15318" spans="1:2">
      <c r="A15318" t="str">
        <f t="shared" si="239"/>
        <v>P9978</v>
      </c>
      <c r="B15318" s="254" t="s">
        <v>15679</v>
      </c>
    </row>
    <row r="15319" spans="1:2">
      <c r="A15319" t="str">
        <f t="shared" si="239"/>
        <v>P9979</v>
      </c>
      <c r="B15319" s="254" t="s">
        <v>15680</v>
      </c>
    </row>
    <row r="15320" spans="1:2">
      <c r="A15320" t="str">
        <f t="shared" si="239"/>
        <v>P9980</v>
      </c>
      <c r="B15320" s="254" t="s">
        <v>15681</v>
      </c>
    </row>
    <row r="15321" spans="1:2">
      <c r="A15321" t="str">
        <f t="shared" si="239"/>
        <v>P9981</v>
      </c>
      <c r="B15321" s="254" t="s">
        <v>15682</v>
      </c>
    </row>
    <row r="15322" spans="1:2">
      <c r="A15322" t="str">
        <f t="shared" si="239"/>
        <v>P9982</v>
      </c>
      <c r="B15322" s="254" t="s">
        <v>15683</v>
      </c>
    </row>
    <row r="15323" spans="1:2">
      <c r="A15323" t="str">
        <f t="shared" si="239"/>
        <v>P9983</v>
      </c>
      <c r="B15323" s="254" t="s">
        <v>15684</v>
      </c>
    </row>
    <row r="15324" spans="1:2">
      <c r="A15324" t="str">
        <f t="shared" si="239"/>
        <v>P9984</v>
      </c>
      <c r="B15324" s="254" t="s">
        <v>15685</v>
      </c>
    </row>
    <row r="15325" spans="1:2">
      <c r="A15325" t="str">
        <f t="shared" si="239"/>
        <v>P9985</v>
      </c>
      <c r="B15325" s="254" t="s">
        <v>15686</v>
      </c>
    </row>
    <row r="15326" spans="1:2">
      <c r="A15326" t="str">
        <f t="shared" si="239"/>
        <v>P9986</v>
      </c>
      <c r="B15326" s="254" t="s">
        <v>15687</v>
      </c>
    </row>
    <row r="15327" spans="1:2">
      <c r="A15327" t="str">
        <f t="shared" si="239"/>
        <v>P9987</v>
      </c>
      <c r="B15327" s="254" t="s">
        <v>15688</v>
      </c>
    </row>
    <row r="15328" spans="1:2">
      <c r="A15328" t="str">
        <f t="shared" si="239"/>
        <v>P9988</v>
      </c>
      <c r="B15328" s="254" t="s">
        <v>15689</v>
      </c>
    </row>
    <row r="15329" spans="1:2">
      <c r="A15329" t="str">
        <f t="shared" si="239"/>
        <v>P9989</v>
      </c>
      <c r="B15329" s="254" t="s">
        <v>15690</v>
      </c>
    </row>
    <row r="15330" spans="1:2">
      <c r="A15330" t="str">
        <f t="shared" si="239"/>
        <v>P9990</v>
      </c>
      <c r="B15330" s="254" t="s">
        <v>15691</v>
      </c>
    </row>
    <row r="15331" spans="1:2">
      <c r="A15331" t="str">
        <f t="shared" si="239"/>
        <v>P9991</v>
      </c>
      <c r="B15331" s="254" t="s">
        <v>15692</v>
      </c>
    </row>
    <row r="15332" spans="1:2">
      <c r="A15332" t="str">
        <f t="shared" si="239"/>
        <v>P9992</v>
      </c>
      <c r="B15332" s="254" t="s">
        <v>15693</v>
      </c>
    </row>
    <row r="15333" spans="1:2">
      <c r="A15333" t="str">
        <f t="shared" si="239"/>
        <v>P9993</v>
      </c>
      <c r="B15333" s="254" t="s">
        <v>15694</v>
      </c>
    </row>
    <row r="15334" spans="1:2">
      <c r="A15334" t="str">
        <f t="shared" si="239"/>
        <v>P9994</v>
      </c>
      <c r="B15334" s="254" t="s">
        <v>15695</v>
      </c>
    </row>
    <row r="15335" spans="1:2">
      <c r="A15335" t="str">
        <f t="shared" si="239"/>
        <v>P9995</v>
      </c>
      <c r="B15335" s="254" t="s">
        <v>15696</v>
      </c>
    </row>
    <row r="15336" spans="1:2">
      <c r="A15336" t="str">
        <f t="shared" si="239"/>
        <v>P9996</v>
      </c>
      <c r="B15336" s="254" t="s">
        <v>15697</v>
      </c>
    </row>
    <row r="15337" spans="1:2">
      <c r="A15337" t="str">
        <f t="shared" si="239"/>
        <v>P9997</v>
      </c>
      <c r="B15337" s="254" t="s">
        <v>15698</v>
      </c>
    </row>
    <row r="15338" spans="1:2">
      <c r="A15338" t="str">
        <f t="shared" si="239"/>
        <v>P9998</v>
      </c>
      <c r="B15338" s="254" t="s">
        <v>15699</v>
      </c>
    </row>
    <row r="15339" spans="1:2">
      <c r="A15339" t="str">
        <f t="shared" si="239"/>
        <v>P9999</v>
      </c>
      <c r="B15339" s="254" t="s">
        <v>15700</v>
      </c>
    </row>
    <row r="15340" spans="1:2">
      <c r="A15340" t="str">
        <f t="shared" si="239"/>
        <v>PG00D</v>
      </c>
      <c r="B15340" s="254" t="s">
        <v>15701</v>
      </c>
    </row>
    <row r="15341" spans="1:2">
      <c r="A15341" t="str">
        <f t="shared" si="239"/>
        <v>PG001</v>
      </c>
      <c r="B15341" s="254" t="s">
        <v>15702</v>
      </c>
    </row>
    <row r="15342" spans="1:2">
      <c r="A15342" t="str">
        <f t="shared" si="239"/>
        <v>PG002</v>
      </c>
      <c r="B15342" s="254" t="s">
        <v>15703</v>
      </c>
    </row>
    <row r="15343" spans="1:2">
      <c r="A15343" t="str">
        <f t="shared" si="239"/>
        <v>PG003</v>
      </c>
      <c r="B15343" s="254" t="s">
        <v>15704</v>
      </c>
    </row>
    <row r="15344" spans="1:2">
      <c r="A15344" t="str">
        <f t="shared" si="239"/>
        <v>PG004</v>
      </c>
      <c r="B15344" s="254" t="s">
        <v>15705</v>
      </c>
    </row>
    <row r="15345" spans="1:2">
      <c r="A15345" t="str">
        <f t="shared" si="239"/>
        <v>PG005</v>
      </c>
      <c r="B15345" s="254" t="s">
        <v>15706</v>
      </c>
    </row>
    <row r="15346" spans="1:2">
      <c r="A15346" t="str">
        <f t="shared" si="239"/>
        <v>PG006</v>
      </c>
      <c r="B15346" s="254" t="s">
        <v>15707</v>
      </c>
    </row>
    <row r="15347" spans="1:2">
      <c r="A15347" t="str">
        <f t="shared" si="239"/>
        <v>PG007</v>
      </c>
      <c r="B15347" s="254" t="s">
        <v>15708</v>
      </c>
    </row>
    <row r="15348" spans="1:2">
      <c r="A15348" t="str">
        <f t="shared" si="239"/>
        <v>PG008</v>
      </c>
      <c r="B15348" s="254" t="s">
        <v>15709</v>
      </c>
    </row>
    <row r="15349" spans="1:2">
      <c r="A15349" t="str">
        <f t="shared" si="239"/>
        <v>PG009</v>
      </c>
      <c r="B15349" s="254" t="s">
        <v>15710</v>
      </c>
    </row>
    <row r="15350" spans="1:2">
      <c r="A15350" t="str">
        <f t="shared" si="239"/>
        <v>PG010</v>
      </c>
      <c r="B15350" s="254" t="s">
        <v>15711</v>
      </c>
    </row>
    <row r="15351" spans="1:2">
      <c r="A15351" t="str">
        <f t="shared" si="239"/>
        <v>PG011</v>
      </c>
      <c r="B15351" s="254" t="s">
        <v>15712</v>
      </c>
    </row>
    <row r="15352" spans="1:2">
      <c r="A15352" t="str">
        <f t="shared" si="239"/>
        <v>PG012</v>
      </c>
      <c r="B15352" s="254" t="s">
        <v>15713</v>
      </c>
    </row>
    <row r="15353" spans="1:2">
      <c r="A15353" t="str">
        <f t="shared" si="239"/>
        <v>PG013</v>
      </c>
      <c r="B15353" s="254" t="s">
        <v>15714</v>
      </c>
    </row>
    <row r="15354" spans="1:2">
      <c r="A15354" t="str">
        <f t="shared" si="239"/>
        <v>PG014</v>
      </c>
      <c r="B15354" s="254" t="s">
        <v>15715</v>
      </c>
    </row>
    <row r="15355" spans="1:2">
      <c r="A15355" t="str">
        <f t="shared" si="239"/>
        <v>PG015</v>
      </c>
      <c r="B15355" s="254" t="s">
        <v>15716</v>
      </c>
    </row>
    <row r="15356" spans="1:2">
      <c r="A15356" t="str">
        <f t="shared" si="239"/>
        <v>PG016</v>
      </c>
      <c r="B15356" s="254" t="s">
        <v>15717</v>
      </c>
    </row>
    <row r="15357" spans="1:2">
      <c r="A15357" t="str">
        <f t="shared" si="239"/>
        <v>PG017</v>
      </c>
      <c r="B15357" s="254" t="s">
        <v>15718</v>
      </c>
    </row>
    <row r="15358" spans="1:2">
      <c r="A15358" t="str">
        <f t="shared" si="239"/>
        <v>PG018</v>
      </c>
      <c r="B15358" s="254" t="s">
        <v>15719</v>
      </c>
    </row>
    <row r="15359" spans="1:2">
      <c r="A15359" t="str">
        <f t="shared" si="239"/>
        <v>PG019</v>
      </c>
      <c r="B15359" s="254" t="s">
        <v>15720</v>
      </c>
    </row>
    <row r="15360" spans="1:2">
      <c r="A15360" t="str">
        <f t="shared" si="239"/>
        <v>PG020</v>
      </c>
      <c r="B15360" s="254" t="s">
        <v>15721</v>
      </c>
    </row>
    <row r="15361" spans="1:2">
      <c r="A15361" t="str">
        <f t="shared" si="239"/>
        <v>PG021</v>
      </c>
      <c r="B15361" s="254" t="s">
        <v>15722</v>
      </c>
    </row>
    <row r="15362" spans="1:2">
      <c r="A15362" t="str">
        <f t="shared" si="239"/>
        <v>PG022</v>
      </c>
      <c r="B15362" s="254" t="s">
        <v>15723</v>
      </c>
    </row>
    <row r="15363" spans="1:2">
      <c r="A15363" t="str">
        <f t="shared" ref="A15363:A15426" si="240">LEFT(B15363,5)</f>
        <v>PG023</v>
      </c>
      <c r="B15363" s="254" t="s">
        <v>15724</v>
      </c>
    </row>
    <row r="15364" spans="1:2">
      <c r="A15364" t="str">
        <f t="shared" si="240"/>
        <v>PG024</v>
      </c>
      <c r="B15364" s="254" t="s">
        <v>15725</v>
      </c>
    </row>
    <row r="15365" spans="1:2">
      <c r="A15365" t="str">
        <f t="shared" si="240"/>
        <v>PG025</v>
      </c>
      <c r="B15365" s="254" t="s">
        <v>15726</v>
      </c>
    </row>
    <row r="15366" spans="1:2">
      <c r="A15366" t="str">
        <f t="shared" si="240"/>
        <v>PG026</v>
      </c>
      <c r="B15366" s="254" t="s">
        <v>15727</v>
      </c>
    </row>
    <row r="15367" spans="1:2">
      <c r="A15367" t="str">
        <f t="shared" si="240"/>
        <v>PG027</v>
      </c>
      <c r="B15367" s="254" t="s">
        <v>15728</v>
      </c>
    </row>
    <row r="15368" spans="1:2">
      <c r="A15368" t="str">
        <f t="shared" si="240"/>
        <v>PG028</v>
      </c>
      <c r="B15368" s="254" t="s">
        <v>15729</v>
      </c>
    </row>
    <row r="15369" spans="1:2">
      <c r="A15369" t="str">
        <f t="shared" si="240"/>
        <v>PG029</v>
      </c>
      <c r="B15369" s="254" t="s">
        <v>15730</v>
      </c>
    </row>
    <row r="15370" spans="1:2">
      <c r="A15370" t="str">
        <f t="shared" si="240"/>
        <v>PG030</v>
      </c>
      <c r="B15370" s="254" t="s">
        <v>15731</v>
      </c>
    </row>
    <row r="15371" spans="1:2">
      <c r="A15371" t="str">
        <f t="shared" si="240"/>
        <v>PG031</v>
      </c>
      <c r="B15371" s="254" t="s">
        <v>15732</v>
      </c>
    </row>
    <row r="15372" spans="1:2">
      <c r="A15372" t="str">
        <f t="shared" si="240"/>
        <v>PG032</v>
      </c>
      <c r="B15372" s="254" t="s">
        <v>15733</v>
      </c>
    </row>
    <row r="15373" spans="1:2">
      <c r="A15373" t="str">
        <f t="shared" si="240"/>
        <v>PG033</v>
      </c>
      <c r="B15373" s="254" t="s">
        <v>15734</v>
      </c>
    </row>
    <row r="15374" spans="1:2">
      <c r="A15374" t="str">
        <f t="shared" si="240"/>
        <v>PG034</v>
      </c>
      <c r="B15374" s="254" t="s">
        <v>15735</v>
      </c>
    </row>
    <row r="15375" spans="1:2">
      <c r="A15375" t="str">
        <f t="shared" si="240"/>
        <v>PG035</v>
      </c>
      <c r="B15375" s="254" t="s">
        <v>15736</v>
      </c>
    </row>
    <row r="15376" spans="1:2">
      <c r="A15376" t="str">
        <f t="shared" si="240"/>
        <v>PG036</v>
      </c>
      <c r="B15376" s="254" t="s">
        <v>15737</v>
      </c>
    </row>
    <row r="15377" spans="1:2">
      <c r="A15377" t="str">
        <f t="shared" si="240"/>
        <v>PG037</v>
      </c>
      <c r="B15377" s="254" t="s">
        <v>15738</v>
      </c>
    </row>
    <row r="15378" spans="1:2">
      <c r="A15378" t="str">
        <f t="shared" si="240"/>
        <v>PG038</v>
      </c>
      <c r="B15378" s="254" t="s">
        <v>15739</v>
      </c>
    </row>
    <row r="15379" spans="1:2">
      <c r="A15379" t="str">
        <f t="shared" si="240"/>
        <v>PG039</v>
      </c>
      <c r="B15379" s="254" t="s">
        <v>15740</v>
      </c>
    </row>
    <row r="15380" spans="1:2">
      <c r="A15380" t="str">
        <f t="shared" si="240"/>
        <v>PG040</v>
      </c>
      <c r="B15380" s="254" t="s">
        <v>15741</v>
      </c>
    </row>
    <row r="15381" spans="1:2">
      <c r="A15381" t="str">
        <f t="shared" si="240"/>
        <v>PG041</v>
      </c>
      <c r="B15381" s="254" t="s">
        <v>15742</v>
      </c>
    </row>
    <row r="15382" spans="1:2">
      <c r="A15382" t="str">
        <f t="shared" si="240"/>
        <v>PG042</v>
      </c>
      <c r="B15382" s="254" t="s">
        <v>15743</v>
      </c>
    </row>
    <row r="15383" spans="1:2">
      <c r="A15383" t="str">
        <f t="shared" si="240"/>
        <v>PG043</v>
      </c>
      <c r="B15383" s="254" t="s">
        <v>15744</v>
      </c>
    </row>
    <row r="15384" spans="1:2">
      <c r="A15384" t="str">
        <f t="shared" si="240"/>
        <v>PG044</v>
      </c>
      <c r="B15384" s="254" t="s">
        <v>15745</v>
      </c>
    </row>
    <row r="15385" spans="1:2">
      <c r="A15385" t="str">
        <f t="shared" si="240"/>
        <v>PG045</v>
      </c>
      <c r="B15385" s="254" t="s">
        <v>15746</v>
      </c>
    </row>
    <row r="15386" spans="1:2">
      <c r="A15386" t="str">
        <f t="shared" si="240"/>
        <v>PG046</v>
      </c>
      <c r="B15386" s="254" t="s">
        <v>15747</v>
      </c>
    </row>
    <row r="15387" spans="1:2">
      <c r="A15387" t="str">
        <f t="shared" si="240"/>
        <v>PG047</v>
      </c>
      <c r="B15387" s="254" t="s">
        <v>15748</v>
      </c>
    </row>
    <row r="15388" spans="1:2">
      <c r="A15388" t="str">
        <f t="shared" si="240"/>
        <v>PG048</v>
      </c>
      <c r="B15388" s="254" t="s">
        <v>15749</v>
      </c>
    </row>
    <row r="15389" spans="1:2">
      <c r="A15389" t="str">
        <f t="shared" si="240"/>
        <v>PG049</v>
      </c>
      <c r="B15389" s="254" t="s">
        <v>15750</v>
      </c>
    </row>
    <row r="15390" spans="1:2">
      <c r="A15390" t="str">
        <f t="shared" si="240"/>
        <v>PG050</v>
      </c>
      <c r="B15390" s="254" t="s">
        <v>15751</v>
      </c>
    </row>
    <row r="15391" spans="1:2">
      <c r="A15391" t="str">
        <f t="shared" si="240"/>
        <v>PG051</v>
      </c>
      <c r="B15391" s="254" t="s">
        <v>15752</v>
      </c>
    </row>
    <row r="15392" spans="1:2">
      <c r="A15392" t="str">
        <f t="shared" si="240"/>
        <v>PG052</v>
      </c>
      <c r="B15392" s="254" t="s">
        <v>15753</v>
      </c>
    </row>
    <row r="15393" spans="1:2">
      <c r="A15393" t="str">
        <f t="shared" si="240"/>
        <v>PG053</v>
      </c>
      <c r="B15393" s="254" t="s">
        <v>15754</v>
      </c>
    </row>
    <row r="15394" spans="1:2">
      <c r="A15394" t="str">
        <f t="shared" si="240"/>
        <v>PG054</v>
      </c>
      <c r="B15394" s="254" t="s">
        <v>15755</v>
      </c>
    </row>
    <row r="15395" spans="1:2">
      <c r="A15395" t="str">
        <f t="shared" si="240"/>
        <v>PG055</v>
      </c>
      <c r="B15395" s="254" t="s">
        <v>15756</v>
      </c>
    </row>
    <row r="15396" spans="1:2">
      <c r="A15396" t="str">
        <f t="shared" si="240"/>
        <v>PG056</v>
      </c>
      <c r="B15396" s="254" t="s">
        <v>15757</v>
      </c>
    </row>
    <row r="15397" spans="1:2">
      <c r="A15397" t="str">
        <f t="shared" si="240"/>
        <v>PG057</v>
      </c>
      <c r="B15397" s="254" t="s">
        <v>15758</v>
      </c>
    </row>
    <row r="15398" spans="1:2">
      <c r="A15398" t="str">
        <f t="shared" si="240"/>
        <v>PG058</v>
      </c>
      <c r="B15398" s="254" t="s">
        <v>15759</v>
      </c>
    </row>
    <row r="15399" spans="1:2">
      <c r="A15399" t="str">
        <f t="shared" si="240"/>
        <v>PG059</v>
      </c>
      <c r="B15399" s="254" t="s">
        <v>15760</v>
      </c>
    </row>
    <row r="15400" spans="1:2">
      <c r="A15400" t="str">
        <f t="shared" si="240"/>
        <v>PG060</v>
      </c>
      <c r="B15400" s="254" t="s">
        <v>15761</v>
      </c>
    </row>
    <row r="15401" spans="1:2">
      <c r="A15401" t="str">
        <f t="shared" si="240"/>
        <v>PG061</v>
      </c>
      <c r="B15401" s="254" t="s">
        <v>15762</v>
      </c>
    </row>
    <row r="15402" spans="1:2">
      <c r="A15402" t="str">
        <f t="shared" si="240"/>
        <v>PG062</v>
      </c>
      <c r="B15402" s="254" t="s">
        <v>15763</v>
      </c>
    </row>
    <row r="15403" spans="1:2">
      <c r="A15403" t="str">
        <f t="shared" si="240"/>
        <v>PG063</v>
      </c>
      <c r="B15403" s="254" t="s">
        <v>15764</v>
      </c>
    </row>
    <row r="15404" spans="1:2">
      <c r="A15404" t="str">
        <f t="shared" si="240"/>
        <v>PG064</v>
      </c>
      <c r="B15404" s="254" t="s">
        <v>15765</v>
      </c>
    </row>
    <row r="15405" spans="1:2">
      <c r="A15405" t="str">
        <f t="shared" si="240"/>
        <v>PG065</v>
      </c>
      <c r="B15405" s="254" t="s">
        <v>15766</v>
      </c>
    </row>
    <row r="15406" spans="1:2">
      <c r="A15406" t="str">
        <f t="shared" si="240"/>
        <v>PG066</v>
      </c>
      <c r="B15406" s="254" t="s">
        <v>15767</v>
      </c>
    </row>
    <row r="15407" spans="1:2">
      <c r="A15407" t="str">
        <f t="shared" si="240"/>
        <v>PG067</v>
      </c>
      <c r="B15407" s="254" t="s">
        <v>15768</v>
      </c>
    </row>
    <row r="15408" spans="1:2">
      <c r="A15408" t="str">
        <f t="shared" si="240"/>
        <v>PG068</v>
      </c>
      <c r="B15408" s="254" t="s">
        <v>15769</v>
      </c>
    </row>
    <row r="15409" spans="1:2">
      <c r="A15409" t="str">
        <f t="shared" si="240"/>
        <v>PG069</v>
      </c>
      <c r="B15409" s="254" t="s">
        <v>15770</v>
      </c>
    </row>
    <row r="15410" spans="1:2">
      <c r="A15410" t="str">
        <f t="shared" si="240"/>
        <v>PG070</v>
      </c>
      <c r="B15410" s="254" t="s">
        <v>15771</v>
      </c>
    </row>
    <row r="15411" spans="1:2">
      <c r="A15411" t="str">
        <f t="shared" si="240"/>
        <v>PG071</v>
      </c>
      <c r="B15411" s="254" t="s">
        <v>15772</v>
      </c>
    </row>
    <row r="15412" spans="1:2">
      <c r="A15412" t="str">
        <f t="shared" si="240"/>
        <v>PG072</v>
      </c>
      <c r="B15412" s="254" t="s">
        <v>15773</v>
      </c>
    </row>
    <row r="15413" spans="1:2">
      <c r="A15413" t="str">
        <f t="shared" si="240"/>
        <v>PG073</v>
      </c>
      <c r="B15413" s="254" t="s">
        <v>15774</v>
      </c>
    </row>
    <row r="15414" spans="1:2">
      <c r="A15414" t="str">
        <f t="shared" si="240"/>
        <v>PG074</v>
      </c>
      <c r="B15414" s="254" t="s">
        <v>15775</v>
      </c>
    </row>
    <row r="15415" spans="1:2">
      <c r="A15415" t="str">
        <f t="shared" si="240"/>
        <v>PG075</v>
      </c>
      <c r="B15415" s="254" t="s">
        <v>15776</v>
      </c>
    </row>
    <row r="15416" spans="1:2">
      <c r="A15416" t="str">
        <f t="shared" si="240"/>
        <v>PG076</v>
      </c>
      <c r="B15416" s="254" t="s">
        <v>15777</v>
      </c>
    </row>
    <row r="15417" spans="1:2">
      <c r="A15417" t="str">
        <f t="shared" si="240"/>
        <v>PG077</v>
      </c>
      <c r="B15417" s="254" t="s">
        <v>15778</v>
      </c>
    </row>
    <row r="15418" spans="1:2">
      <c r="A15418" t="str">
        <f t="shared" si="240"/>
        <v>PG078</v>
      </c>
      <c r="B15418" s="254" t="s">
        <v>15779</v>
      </c>
    </row>
    <row r="15419" spans="1:2">
      <c r="A15419" t="str">
        <f t="shared" si="240"/>
        <v>PG079</v>
      </c>
      <c r="B15419" s="254" t="s">
        <v>15780</v>
      </c>
    </row>
    <row r="15420" spans="1:2">
      <c r="A15420" t="str">
        <f t="shared" si="240"/>
        <v>PG080</v>
      </c>
      <c r="B15420" s="254" t="s">
        <v>15781</v>
      </c>
    </row>
    <row r="15421" spans="1:2">
      <c r="A15421" t="str">
        <f t="shared" si="240"/>
        <v>PG081</v>
      </c>
      <c r="B15421" s="254" t="s">
        <v>15782</v>
      </c>
    </row>
    <row r="15422" spans="1:2">
      <c r="A15422" t="str">
        <f t="shared" si="240"/>
        <v>PG082</v>
      </c>
      <c r="B15422" s="254" t="s">
        <v>15783</v>
      </c>
    </row>
    <row r="15423" spans="1:2">
      <c r="A15423" t="str">
        <f t="shared" si="240"/>
        <v>PG083</v>
      </c>
      <c r="B15423" s="254" t="s">
        <v>15784</v>
      </c>
    </row>
    <row r="15424" spans="1:2">
      <c r="A15424" t="str">
        <f t="shared" si="240"/>
        <v>PG084</v>
      </c>
      <c r="B15424" s="254" t="s">
        <v>15785</v>
      </c>
    </row>
    <row r="15425" spans="1:2">
      <c r="A15425" t="str">
        <f t="shared" si="240"/>
        <v>PG085</v>
      </c>
      <c r="B15425" s="254" t="s">
        <v>15786</v>
      </c>
    </row>
    <row r="15426" spans="1:2">
      <c r="A15426" t="str">
        <f t="shared" si="240"/>
        <v>PG086</v>
      </c>
      <c r="B15426" s="254" t="s">
        <v>15787</v>
      </c>
    </row>
    <row r="15427" spans="1:2">
      <c r="A15427" t="str">
        <f t="shared" ref="A15427:A15490" si="241">LEFT(B15427,5)</f>
        <v>PG087</v>
      </c>
      <c r="B15427" s="254" t="s">
        <v>15788</v>
      </c>
    </row>
    <row r="15428" spans="1:2">
      <c r="A15428" t="str">
        <f t="shared" si="241"/>
        <v>PG088</v>
      </c>
      <c r="B15428" s="254" t="s">
        <v>15789</v>
      </c>
    </row>
    <row r="15429" spans="1:2">
      <c r="A15429" t="str">
        <f t="shared" si="241"/>
        <v>PG089</v>
      </c>
      <c r="B15429" s="254" t="s">
        <v>15790</v>
      </c>
    </row>
    <row r="15430" spans="1:2">
      <c r="A15430" t="str">
        <f t="shared" si="241"/>
        <v>PG090</v>
      </c>
      <c r="B15430" s="254" t="s">
        <v>15791</v>
      </c>
    </row>
    <row r="15431" spans="1:2">
      <c r="A15431" t="str">
        <f t="shared" si="241"/>
        <v>PG091</v>
      </c>
      <c r="B15431" s="254" t="s">
        <v>15792</v>
      </c>
    </row>
    <row r="15432" spans="1:2">
      <c r="A15432" t="str">
        <f t="shared" si="241"/>
        <v>PG092</v>
      </c>
      <c r="B15432" s="254" t="s">
        <v>15793</v>
      </c>
    </row>
    <row r="15433" spans="1:2">
      <c r="A15433" t="str">
        <f t="shared" si="241"/>
        <v>PG093</v>
      </c>
      <c r="B15433" s="254" t="s">
        <v>15794</v>
      </c>
    </row>
    <row r="15434" spans="1:2">
      <c r="A15434" t="str">
        <f t="shared" si="241"/>
        <v>PG094</v>
      </c>
      <c r="B15434" s="254" t="s">
        <v>15795</v>
      </c>
    </row>
    <row r="15435" spans="1:2">
      <c r="A15435" t="str">
        <f t="shared" si="241"/>
        <v>PG095</v>
      </c>
      <c r="B15435" s="254" t="s">
        <v>15796</v>
      </c>
    </row>
    <row r="15436" spans="1:2">
      <c r="A15436" t="str">
        <f t="shared" si="241"/>
        <v>PG096</v>
      </c>
      <c r="B15436" s="254" t="s">
        <v>15797</v>
      </c>
    </row>
    <row r="15437" spans="1:2">
      <c r="A15437" t="str">
        <f t="shared" si="241"/>
        <v>PG097</v>
      </c>
      <c r="B15437" s="254" t="s">
        <v>15798</v>
      </c>
    </row>
    <row r="15438" spans="1:2">
      <c r="A15438" t="str">
        <f t="shared" si="241"/>
        <v>PG098</v>
      </c>
      <c r="B15438" s="254" t="s">
        <v>15799</v>
      </c>
    </row>
    <row r="15439" spans="1:2">
      <c r="A15439" t="str">
        <f t="shared" si="241"/>
        <v>PG099</v>
      </c>
      <c r="B15439" s="254" t="s">
        <v>15800</v>
      </c>
    </row>
    <row r="15440" spans="1:2">
      <c r="A15440" t="str">
        <f t="shared" si="241"/>
        <v>PG100</v>
      </c>
      <c r="B15440" s="254" t="s">
        <v>15801</v>
      </c>
    </row>
    <row r="15441" spans="1:2">
      <c r="A15441" t="str">
        <f t="shared" si="241"/>
        <v>PG101</v>
      </c>
      <c r="B15441" s="254" t="s">
        <v>15802</v>
      </c>
    </row>
    <row r="15442" spans="1:2">
      <c r="A15442" t="str">
        <f t="shared" si="241"/>
        <v>PG102</v>
      </c>
      <c r="B15442" s="254" t="s">
        <v>15803</v>
      </c>
    </row>
    <row r="15443" spans="1:2">
      <c r="A15443" t="str">
        <f t="shared" si="241"/>
        <v>PG103</v>
      </c>
      <c r="B15443" s="254" t="s">
        <v>15804</v>
      </c>
    </row>
    <row r="15444" spans="1:2">
      <c r="A15444" t="str">
        <f t="shared" si="241"/>
        <v>PG104</v>
      </c>
      <c r="B15444" s="254" t="s">
        <v>15805</v>
      </c>
    </row>
    <row r="15445" spans="1:2">
      <c r="A15445" t="str">
        <f t="shared" si="241"/>
        <v>PG105</v>
      </c>
      <c r="B15445" s="254" t="s">
        <v>15806</v>
      </c>
    </row>
    <row r="15446" spans="1:2">
      <c r="A15446" t="str">
        <f t="shared" si="241"/>
        <v>PG106</v>
      </c>
      <c r="B15446" s="254" t="s">
        <v>15807</v>
      </c>
    </row>
    <row r="15447" spans="1:2">
      <c r="A15447" t="str">
        <f t="shared" si="241"/>
        <v>PG107</v>
      </c>
      <c r="B15447" s="254" t="s">
        <v>15808</v>
      </c>
    </row>
    <row r="15448" spans="1:2">
      <c r="A15448" t="str">
        <f t="shared" si="241"/>
        <v>PG108</v>
      </c>
      <c r="B15448" s="254" t="s">
        <v>15809</v>
      </c>
    </row>
    <row r="15449" spans="1:2">
      <c r="A15449" t="str">
        <f t="shared" si="241"/>
        <v>PG109</v>
      </c>
      <c r="B15449" s="254" t="s">
        <v>15810</v>
      </c>
    </row>
    <row r="15450" spans="1:2">
      <c r="A15450" t="str">
        <f t="shared" si="241"/>
        <v>PG110</v>
      </c>
      <c r="B15450" s="254" t="s">
        <v>15811</v>
      </c>
    </row>
    <row r="15451" spans="1:2">
      <c r="A15451" t="str">
        <f t="shared" si="241"/>
        <v>PG111</v>
      </c>
      <c r="B15451" s="254" t="s">
        <v>15812</v>
      </c>
    </row>
    <row r="15452" spans="1:2">
      <c r="A15452" t="str">
        <f t="shared" si="241"/>
        <v>PG112</v>
      </c>
      <c r="B15452" s="254" t="s">
        <v>15813</v>
      </c>
    </row>
    <row r="15453" spans="1:2">
      <c r="A15453" t="str">
        <f t="shared" si="241"/>
        <v>PG113</v>
      </c>
      <c r="B15453" s="254" t="s">
        <v>15814</v>
      </c>
    </row>
    <row r="15454" spans="1:2">
      <c r="A15454" t="str">
        <f t="shared" si="241"/>
        <v>PG114</v>
      </c>
      <c r="B15454" s="254" t="s">
        <v>15815</v>
      </c>
    </row>
    <row r="15455" spans="1:2">
      <c r="A15455" t="str">
        <f t="shared" si="241"/>
        <v>PG998</v>
      </c>
      <c r="B15455" s="254" t="s">
        <v>15816</v>
      </c>
    </row>
    <row r="15456" spans="1:2">
      <c r="A15456" t="str">
        <f t="shared" si="241"/>
        <v>PGC0D</v>
      </c>
      <c r="B15456" s="254" t="s">
        <v>15817</v>
      </c>
    </row>
    <row r="15457" spans="1:2">
      <c r="A15457" t="str">
        <f t="shared" si="241"/>
        <v>PGC01</v>
      </c>
      <c r="B15457" s="254" t="s">
        <v>15818</v>
      </c>
    </row>
    <row r="15458" spans="1:2">
      <c r="A15458" t="str">
        <f t="shared" si="241"/>
        <v>PKC0D</v>
      </c>
      <c r="B15458" s="254" t="s">
        <v>15819</v>
      </c>
    </row>
    <row r="15459" spans="1:2">
      <c r="A15459" t="str">
        <f t="shared" si="241"/>
        <v>PKC01</v>
      </c>
      <c r="B15459" s="254" t="s">
        <v>15820</v>
      </c>
    </row>
    <row r="15460" spans="1:2">
      <c r="A15460" t="str">
        <f t="shared" si="241"/>
        <v>PKC02</v>
      </c>
      <c r="B15460" s="254" t="s">
        <v>15821</v>
      </c>
    </row>
    <row r="15461" spans="1:2">
      <c r="A15461" t="str">
        <f t="shared" si="241"/>
        <v>PKC03</v>
      </c>
      <c r="B15461" s="254" t="s">
        <v>15822</v>
      </c>
    </row>
    <row r="15462" spans="1:2">
      <c r="A15462" t="str">
        <f t="shared" si="241"/>
        <v>PKC04</v>
      </c>
      <c r="B15462" s="254" t="s">
        <v>15823</v>
      </c>
    </row>
    <row r="15463" spans="1:2">
      <c r="A15463" t="str">
        <f t="shared" si="241"/>
        <v>PKC05</v>
      </c>
      <c r="B15463" s="254" t="s">
        <v>15824</v>
      </c>
    </row>
    <row r="15464" spans="1:2">
      <c r="A15464" t="str">
        <f t="shared" si="241"/>
        <v>PKC06</v>
      </c>
      <c r="B15464" s="254" t="s">
        <v>15825</v>
      </c>
    </row>
    <row r="15465" spans="1:2">
      <c r="A15465" t="str">
        <f t="shared" si="241"/>
        <v>PKC07</v>
      </c>
      <c r="B15465" s="254" t="s">
        <v>15826</v>
      </c>
    </row>
    <row r="15466" spans="1:2">
      <c r="A15466" t="str">
        <f t="shared" si="241"/>
        <v>PKC08</v>
      </c>
      <c r="B15466" s="254" t="s">
        <v>15827</v>
      </c>
    </row>
    <row r="15467" spans="1:2">
      <c r="A15467" t="str">
        <f t="shared" si="241"/>
        <v>PKC09</v>
      </c>
      <c r="B15467" s="254" t="s">
        <v>15828</v>
      </c>
    </row>
    <row r="15468" spans="1:2">
      <c r="A15468" t="str">
        <f t="shared" si="241"/>
        <v>PKC10</v>
      </c>
      <c r="B15468" s="254" t="s">
        <v>15829</v>
      </c>
    </row>
    <row r="15469" spans="1:2">
      <c r="A15469" t="str">
        <f t="shared" si="241"/>
        <v>PKC11</v>
      </c>
      <c r="B15469" s="254" t="s">
        <v>15830</v>
      </c>
    </row>
    <row r="15470" spans="1:2">
      <c r="A15470" t="str">
        <f t="shared" si="241"/>
        <v>PKC12</v>
      </c>
      <c r="B15470" s="254" t="s">
        <v>15831</v>
      </c>
    </row>
    <row r="15471" spans="1:2">
      <c r="A15471" t="str">
        <f t="shared" si="241"/>
        <v>PKC13</v>
      </c>
      <c r="B15471" s="254" t="s">
        <v>15832</v>
      </c>
    </row>
    <row r="15472" spans="1:2">
      <c r="A15472" t="str">
        <f t="shared" si="241"/>
        <v>PKC14</v>
      </c>
      <c r="B15472" s="254" t="s">
        <v>15833</v>
      </c>
    </row>
    <row r="15473" spans="1:2">
      <c r="A15473" t="str">
        <f t="shared" si="241"/>
        <v>PKC15</v>
      </c>
      <c r="B15473" s="254" t="s">
        <v>15834</v>
      </c>
    </row>
    <row r="15474" spans="1:2">
      <c r="A15474" t="str">
        <f t="shared" si="241"/>
        <v>PKC16</v>
      </c>
      <c r="B15474" s="254" t="s">
        <v>15835</v>
      </c>
    </row>
    <row r="15475" spans="1:2">
      <c r="A15475" t="str">
        <f t="shared" si="241"/>
        <v>PKC17</v>
      </c>
      <c r="B15475" s="254" t="s">
        <v>15836</v>
      </c>
    </row>
    <row r="15476" spans="1:2">
      <c r="A15476" t="str">
        <f t="shared" si="241"/>
        <v>PKC18</v>
      </c>
      <c r="B15476" s="254" t="s">
        <v>15837</v>
      </c>
    </row>
    <row r="15477" spans="1:2">
      <c r="A15477" t="str">
        <f t="shared" si="241"/>
        <v>PKC19</v>
      </c>
      <c r="B15477" s="254" t="s">
        <v>15838</v>
      </c>
    </row>
    <row r="15478" spans="1:2">
      <c r="A15478" t="str">
        <f t="shared" si="241"/>
        <v>PKC20</v>
      </c>
      <c r="B15478" s="254" t="s">
        <v>15839</v>
      </c>
    </row>
    <row r="15479" spans="1:2">
      <c r="A15479" t="str">
        <f t="shared" si="241"/>
        <v>PKC21</v>
      </c>
      <c r="B15479" s="254" t="s">
        <v>15840</v>
      </c>
    </row>
    <row r="15480" spans="1:2">
      <c r="A15480" t="str">
        <f t="shared" si="241"/>
        <v>PKC22</v>
      </c>
      <c r="B15480" s="254" t="s">
        <v>15841</v>
      </c>
    </row>
    <row r="15481" spans="1:2">
      <c r="A15481" t="str">
        <f t="shared" si="241"/>
        <v>PKC23</v>
      </c>
      <c r="B15481" s="254" t="s">
        <v>15842</v>
      </c>
    </row>
    <row r="15482" spans="1:2">
      <c r="A15482" t="str">
        <f t="shared" si="241"/>
        <v>PKC24</v>
      </c>
      <c r="B15482" s="254" t="s">
        <v>15843</v>
      </c>
    </row>
    <row r="15483" spans="1:2">
      <c r="A15483" t="str">
        <f t="shared" si="241"/>
        <v>PKC25</v>
      </c>
      <c r="B15483" s="254" t="s">
        <v>15844</v>
      </c>
    </row>
    <row r="15484" spans="1:2">
      <c r="A15484" t="str">
        <f t="shared" si="241"/>
        <v>PKC26</v>
      </c>
      <c r="B15484" s="254" t="s">
        <v>15845</v>
      </c>
    </row>
    <row r="15485" spans="1:2">
      <c r="A15485" t="str">
        <f t="shared" si="241"/>
        <v>PKC27</v>
      </c>
      <c r="B15485" s="254" t="s">
        <v>15846</v>
      </c>
    </row>
    <row r="15486" spans="1:2">
      <c r="A15486" t="str">
        <f t="shared" si="241"/>
        <v>PKC28</v>
      </c>
      <c r="B15486" s="254" t="s">
        <v>15847</v>
      </c>
    </row>
    <row r="15487" spans="1:2">
      <c r="A15487" t="str">
        <f t="shared" si="241"/>
        <v>PKC29</v>
      </c>
      <c r="B15487" s="254" t="s">
        <v>15848</v>
      </c>
    </row>
    <row r="15488" spans="1:2">
      <c r="A15488" t="str">
        <f t="shared" si="241"/>
        <v>PKC30</v>
      </c>
      <c r="B15488" s="254" t="s">
        <v>15849</v>
      </c>
    </row>
    <row r="15489" spans="1:2">
      <c r="A15489" t="str">
        <f t="shared" si="241"/>
        <v>PKC31</v>
      </c>
      <c r="B15489" s="254" t="s">
        <v>15850</v>
      </c>
    </row>
    <row r="15490" spans="1:2">
      <c r="A15490" t="str">
        <f t="shared" si="241"/>
        <v>PKC32</v>
      </c>
      <c r="B15490" s="254" t="s">
        <v>15851</v>
      </c>
    </row>
    <row r="15491" spans="1:2">
      <c r="A15491" t="str">
        <f t="shared" ref="A15491:A15554" si="242">LEFT(B15491,5)</f>
        <v>PKC33</v>
      </c>
      <c r="B15491" s="254" t="s">
        <v>15852</v>
      </c>
    </row>
    <row r="15492" spans="1:2">
      <c r="A15492" t="str">
        <f t="shared" si="242"/>
        <v>PKC34</v>
      </c>
      <c r="B15492" s="254" t="s">
        <v>15853</v>
      </c>
    </row>
    <row r="15493" spans="1:2">
      <c r="A15493" t="str">
        <f t="shared" si="242"/>
        <v>PKC35</v>
      </c>
      <c r="B15493" s="254" t="s">
        <v>15854</v>
      </c>
    </row>
    <row r="15494" spans="1:2">
      <c r="A15494" t="str">
        <f t="shared" si="242"/>
        <v>PKC36</v>
      </c>
      <c r="B15494" s="254" t="s">
        <v>15855</v>
      </c>
    </row>
    <row r="15495" spans="1:2">
      <c r="A15495" t="str">
        <f t="shared" si="242"/>
        <v>PKC37</v>
      </c>
      <c r="B15495" s="254" t="s">
        <v>15856</v>
      </c>
    </row>
    <row r="15496" spans="1:2">
      <c r="A15496" t="str">
        <f t="shared" si="242"/>
        <v>PKC38</v>
      </c>
      <c r="B15496" s="254" t="s">
        <v>15857</v>
      </c>
    </row>
    <row r="15497" spans="1:2">
      <c r="A15497" t="str">
        <f t="shared" si="242"/>
        <v>PKC39</v>
      </c>
      <c r="B15497" s="254" t="s">
        <v>15858</v>
      </c>
    </row>
    <row r="15498" spans="1:2">
      <c r="A15498" t="str">
        <f t="shared" si="242"/>
        <v>PKC40</v>
      </c>
      <c r="B15498" s="254" t="s">
        <v>15859</v>
      </c>
    </row>
    <row r="15499" spans="1:2">
      <c r="A15499" t="str">
        <f t="shared" si="242"/>
        <v>PKC41</v>
      </c>
      <c r="B15499" s="254" t="s">
        <v>15860</v>
      </c>
    </row>
    <row r="15500" spans="1:2">
      <c r="A15500" t="str">
        <f t="shared" si="242"/>
        <v>PKC42</v>
      </c>
      <c r="B15500" s="254" t="s">
        <v>15861</v>
      </c>
    </row>
    <row r="15501" spans="1:2">
      <c r="A15501" t="str">
        <f t="shared" si="242"/>
        <v>PKC43</v>
      </c>
      <c r="B15501" s="254" t="s">
        <v>15862</v>
      </c>
    </row>
    <row r="15502" spans="1:2">
      <c r="A15502" t="str">
        <f t="shared" si="242"/>
        <v>PKC44</v>
      </c>
      <c r="B15502" s="254" t="s">
        <v>15863</v>
      </c>
    </row>
    <row r="15503" spans="1:2">
      <c r="A15503" t="str">
        <f t="shared" si="242"/>
        <v>PKC45</v>
      </c>
      <c r="B15503" s="254" t="s">
        <v>15864</v>
      </c>
    </row>
    <row r="15504" spans="1:2">
      <c r="A15504" t="str">
        <f t="shared" si="242"/>
        <v>7000C</v>
      </c>
      <c r="B15504" s="254" t="s">
        <v>15865</v>
      </c>
    </row>
    <row r="15505" spans="1:2">
      <c r="A15505" t="str">
        <f t="shared" si="242"/>
        <v>F000D</v>
      </c>
      <c r="B15505" s="254" t="s">
        <v>15866</v>
      </c>
    </row>
    <row r="15506" spans="1:2">
      <c r="A15506" t="str">
        <f t="shared" si="242"/>
        <v>F0003</v>
      </c>
      <c r="B15506" s="254" t="s">
        <v>15867</v>
      </c>
    </row>
    <row r="15507" spans="1:2">
      <c r="A15507" t="str">
        <f t="shared" si="242"/>
        <v>F0004</v>
      </c>
      <c r="B15507" s="254" t="s">
        <v>15868</v>
      </c>
    </row>
    <row r="15508" spans="1:2">
      <c r="A15508" t="str">
        <f t="shared" si="242"/>
        <v>F0005</v>
      </c>
      <c r="B15508" s="254" t="s">
        <v>15869</v>
      </c>
    </row>
    <row r="15509" spans="1:2">
      <c r="A15509" t="str">
        <f t="shared" si="242"/>
        <v>F0006</v>
      </c>
      <c r="B15509" s="254" t="s">
        <v>15870</v>
      </c>
    </row>
    <row r="15510" spans="1:2">
      <c r="A15510" t="str">
        <f t="shared" si="242"/>
        <v>F0007</v>
      </c>
      <c r="B15510" s="254" t="s">
        <v>15871</v>
      </c>
    </row>
    <row r="15511" spans="1:2">
      <c r="A15511" t="str">
        <f t="shared" si="242"/>
        <v>F0008</v>
      </c>
      <c r="B15511" s="254" t="s">
        <v>15872</v>
      </c>
    </row>
    <row r="15512" spans="1:2">
      <c r="A15512" t="str">
        <f t="shared" si="242"/>
        <v>F0009</v>
      </c>
      <c r="B15512" s="254" t="s">
        <v>15873</v>
      </c>
    </row>
    <row r="15513" spans="1:2">
      <c r="A15513" t="str">
        <f t="shared" si="242"/>
        <v>F0010</v>
      </c>
      <c r="B15513" s="254" t="s">
        <v>15874</v>
      </c>
    </row>
    <row r="15514" spans="1:2">
      <c r="A15514" t="str">
        <f t="shared" si="242"/>
        <v>F0011</v>
      </c>
      <c r="B15514" s="254" t="s">
        <v>15875</v>
      </c>
    </row>
    <row r="15515" spans="1:2">
      <c r="A15515" t="str">
        <f t="shared" si="242"/>
        <v>F0012</v>
      </c>
      <c r="B15515" s="254" t="s">
        <v>15876</v>
      </c>
    </row>
    <row r="15516" spans="1:2">
      <c r="A15516" t="str">
        <f t="shared" si="242"/>
        <v>F0013</v>
      </c>
      <c r="B15516" s="254" t="s">
        <v>15877</v>
      </c>
    </row>
    <row r="15517" spans="1:2">
      <c r="A15517" t="str">
        <f t="shared" si="242"/>
        <v>F0014</v>
      </c>
      <c r="B15517" s="254" t="s">
        <v>15878</v>
      </c>
    </row>
    <row r="15518" spans="1:2">
      <c r="A15518" t="str">
        <f t="shared" si="242"/>
        <v>F0015</v>
      </c>
      <c r="B15518" s="254" t="s">
        <v>15879</v>
      </c>
    </row>
    <row r="15519" spans="1:2">
      <c r="A15519" t="str">
        <f t="shared" si="242"/>
        <v>F0016</v>
      </c>
      <c r="B15519" s="254" t="s">
        <v>15880</v>
      </c>
    </row>
    <row r="15520" spans="1:2">
      <c r="A15520" t="str">
        <f t="shared" si="242"/>
        <v>F0017</v>
      </c>
      <c r="B15520" s="254" t="s">
        <v>15881</v>
      </c>
    </row>
    <row r="15521" spans="1:2">
      <c r="A15521" t="str">
        <f t="shared" si="242"/>
        <v>F0018</v>
      </c>
      <c r="B15521" s="254" t="s">
        <v>15882</v>
      </c>
    </row>
    <row r="15522" spans="1:2">
      <c r="A15522" t="str">
        <f t="shared" si="242"/>
        <v>F0019</v>
      </c>
      <c r="B15522" s="254" t="s">
        <v>15883</v>
      </c>
    </row>
    <row r="15523" spans="1:2">
      <c r="A15523" t="str">
        <f t="shared" si="242"/>
        <v>F0020</v>
      </c>
      <c r="B15523" s="254" t="s">
        <v>15884</v>
      </c>
    </row>
    <row r="15524" spans="1:2">
      <c r="A15524" t="str">
        <f t="shared" si="242"/>
        <v>F0021</v>
      </c>
      <c r="B15524" s="254" t="s">
        <v>15885</v>
      </c>
    </row>
    <row r="15525" spans="1:2">
      <c r="A15525" t="str">
        <f t="shared" si="242"/>
        <v>F0022</v>
      </c>
      <c r="B15525" s="254" t="s">
        <v>15886</v>
      </c>
    </row>
    <row r="15526" spans="1:2">
      <c r="A15526" t="str">
        <f t="shared" si="242"/>
        <v>F0023</v>
      </c>
      <c r="B15526" s="254" t="s">
        <v>15887</v>
      </c>
    </row>
    <row r="15527" spans="1:2">
      <c r="A15527" t="str">
        <f t="shared" si="242"/>
        <v>F0024</v>
      </c>
      <c r="B15527" s="254" t="s">
        <v>15888</v>
      </c>
    </row>
    <row r="15528" spans="1:2">
      <c r="A15528" t="str">
        <f t="shared" si="242"/>
        <v>F0025</v>
      </c>
      <c r="B15528" s="254" t="s">
        <v>15889</v>
      </c>
    </row>
    <row r="15529" spans="1:2">
      <c r="A15529" t="str">
        <f t="shared" si="242"/>
        <v>F0026</v>
      </c>
      <c r="B15529" s="254" t="s">
        <v>15890</v>
      </c>
    </row>
    <row r="15530" spans="1:2">
      <c r="A15530" t="str">
        <f t="shared" si="242"/>
        <v>F0027</v>
      </c>
      <c r="B15530" s="254" t="s">
        <v>15891</v>
      </c>
    </row>
    <row r="15531" spans="1:2">
      <c r="A15531" t="str">
        <f t="shared" si="242"/>
        <v>F0028</v>
      </c>
      <c r="B15531" s="254" t="s">
        <v>15892</v>
      </c>
    </row>
    <row r="15532" spans="1:2">
      <c r="A15532" t="str">
        <f t="shared" si="242"/>
        <v>F0029</v>
      </c>
      <c r="B15532" s="254" t="s">
        <v>15893</v>
      </c>
    </row>
    <row r="15533" spans="1:2">
      <c r="A15533" t="str">
        <f t="shared" si="242"/>
        <v>F0030</v>
      </c>
      <c r="B15533" s="254" t="s">
        <v>15894</v>
      </c>
    </row>
    <row r="15534" spans="1:2">
      <c r="A15534" t="str">
        <f t="shared" si="242"/>
        <v>F0031</v>
      </c>
      <c r="B15534" s="254" t="s">
        <v>15895</v>
      </c>
    </row>
    <row r="15535" spans="1:2">
      <c r="A15535" t="str">
        <f t="shared" si="242"/>
        <v>F0032</v>
      </c>
      <c r="B15535" s="254" t="s">
        <v>15896</v>
      </c>
    </row>
    <row r="15536" spans="1:2">
      <c r="A15536" t="str">
        <f t="shared" si="242"/>
        <v>F0033</v>
      </c>
      <c r="B15536" s="254" t="s">
        <v>15897</v>
      </c>
    </row>
    <row r="15537" spans="1:2">
      <c r="A15537" t="str">
        <f t="shared" si="242"/>
        <v>F0034</v>
      </c>
      <c r="B15537" s="254" t="s">
        <v>15898</v>
      </c>
    </row>
    <row r="15538" spans="1:2">
      <c r="A15538" t="str">
        <f t="shared" si="242"/>
        <v>F0035</v>
      </c>
      <c r="B15538" s="254" t="s">
        <v>15899</v>
      </c>
    </row>
    <row r="15539" spans="1:2">
      <c r="A15539" t="str">
        <f t="shared" si="242"/>
        <v>F0036</v>
      </c>
      <c r="B15539" s="254" t="s">
        <v>15900</v>
      </c>
    </row>
    <row r="15540" spans="1:2">
      <c r="A15540" t="str">
        <f t="shared" si="242"/>
        <v>F0037</v>
      </c>
      <c r="B15540" s="254" t="s">
        <v>15901</v>
      </c>
    </row>
    <row r="15541" spans="1:2">
      <c r="A15541" t="str">
        <f t="shared" si="242"/>
        <v>F0038</v>
      </c>
      <c r="B15541" s="254" t="s">
        <v>15902</v>
      </c>
    </row>
    <row r="15542" spans="1:2">
      <c r="A15542" t="str">
        <f t="shared" si="242"/>
        <v>F0039</v>
      </c>
      <c r="B15542" s="254" t="s">
        <v>15903</v>
      </c>
    </row>
    <row r="15543" spans="1:2">
      <c r="A15543" t="str">
        <f t="shared" si="242"/>
        <v>F0040</v>
      </c>
      <c r="B15543" s="254" t="s">
        <v>15904</v>
      </c>
    </row>
    <row r="15544" spans="1:2">
      <c r="A15544" t="str">
        <f t="shared" si="242"/>
        <v>F0041</v>
      </c>
      <c r="B15544" s="254" t="s">
        <v>15905</v>
      </c>
    </row>
    <row r="15545" spans="1:2">
      <c r="A15545" t="str">
        <f t="shared" si="242"/>
        <v>F0042</v>
      </c>
      <c r="B15545" s="254" t="s">
        <v>15906</v>
      </c>
    </row>
    <row r="15546" spans="1:2">
      <c r="A15546" t="str">
        <f t="shared" si="242"/>
        <v>F0043</v>
      </c>
      <c r="B15546" s="254" t="s">
        <v>15907</v>
      </c>
    </row>
    <row r="15547" spans="1:2">
      <c r="A15547" t="str">
        <f t="shared" si="242"/>
        <v>F0044</v>
      </c>
      <c r="B15547" s="254" t="s">
        <v>15908</v>
      </c>
    </row>
    <row r="15548" spans="1:2">
      <c r="A15548" t="str">
        <f t="shared" si="242"/>
        <v>F0045</v>
      </c>
      <c r="B15548" s="254" t="s">
        <v>15909</v>
      </c>
    </row>
    <row r="15549" spans="1:2">
      <c r="A15549" t="str">
        <f t="shared" si="242"/>
        <v>F0046</v>
      </c>
      <c r="B15549" s="254" t="s">
        <v>15910</v>
      </c>
    </row>
    <row r="15550" spans="1:2">
      <c r="A15550" t="str">
        <f t="shared" si="242"/>
        <v>F0047</v>
      </c>
      <c r="B15550" s="254" t="s">
        <v>15911</v>
      </c>
    </row>
    <row r="15551" spans="1:2">
      <c r="A15551" t="str">
        <f t="shared" si="242"/>
        <v>F0048</v>
      </c>
      <c r="B15551" s="254" t="s">
        <v>15912</v>
      </c>
    </row>
    <row r="15552" spans="1:2">
      <c r="A15552" t="str">
        <f t="shared" si="242"/>
        <v>F0049</v>
      </c>
      <c r="B15552" s="254" t="s">
        <v>15913</v>
      </c>
    </row>
    <row r="15553" spans="1:2">
      <c r="A15553" t="str">
        <f t="shared" si="242"/>
        <v>F0050</v>
      </c>
      <c r="B15553" s="254" t="s">
        <v>15914</v>
      </c>
    </row>
    <row r="15554" spans="1:2">
      <c r="A15554" t="str">
        <f t="shared" si="242"/>
        <v>F0051</v>
      </c>
      <c r="B15554" s="254" t="s">
        <v>15915</v>
      </c>
    </row>
    <row r="15555" spans="1:2">
      <c r="A15555" t="str">
        <f t="shared" ref="A15555:A15618" si="243">LEFT(B15555,5)</f>
        <v>F0052</v>
      </c>
      <c r="B15555" s="254" t="s">
        <v>15916</v>
      </c>
    </row>
    <row r="15556" spans="1:2">
      <c r="A15556" t="str">
        <f t="shared" si="243"/>
        <v>F0053</v>
      </c>
      <c r="B15556" s="254" t="s">
        <v>15917</v>
      </c>
    </row>
    <row r="15557" spans="1:2">
      <c r="A15557" t="str">
        <f t="shared" si="243"/>
        <v>F0054</v>
      </c>
      <c r="B15557" s="254" t="s">
        <v>15918</v>
      </c>
    </row>
    <row r="15558" spans="1:2">
      <c r="A15558" t="str">
        <f t="shared" si="243"/>
        <v>F0055</v>
      </c>
      <c r="B15558" s="254" t="s">
        <v>15919</v>
      </c>
    </row>
    <row r="15559" spans="1:2">
      <c r="A15559" t="str">
        <f t="shared" si="243"/>
        <v>F0056</v>
      </c>
      <c r="B15559" s="254" t="s">
        <v>15920</v>
      </c>
    </row>
    <row r="15560" spans="1:2">
      <c r="A15560" t="str">
        <f t="shared" si="243"/>
        <v>F0057</v>
      </c>
      <c r="B15560" s="254" t="s">
        <v>15921</v>
      </c>
    </row>
    <row r="15561" spans="1:2">
      <c r="A15561" t="str">
        <f t="shared" si="243"/>
        <v>F0058</v>
      </c>
      <c r="B15561" s="254" t="s">
        <v>15922</v>
      </c>
    </row>
    <row r="15562" spans="1:2">
      <c r="A15562" t="str">
        <f t="shared" si="243"/>
        <v>F0059</v>
      </c>
      <c r="B15562" s="254" t="s">
        <v>15923</v>
      </c>
    </row>
    <row r="15563" spans="1:2">
      <c r="A15563" t="str">
        <f t="shared" si="243"/>
        <v>F0060</v>
      </c>
      <c r="B15563" s="254" t="s">
        <v>15924</v>
      </c>
    </row>
    <row r="15564" spans="1:2">
      <c r="A15564" t="str">
        <f t="shared" si="243"/>
        <v>F0061</v>
      </c>
      <c r="B15564" s="254" t="s">
        <v>15925</v>
      </c>
    </row>
    <row r="15565" spans="1:2">
      <c r="A15565" t="str">
        <f t="shared" si="243"/>
        <v>F0062</v>
      </c>
      <c r="B15565" s="254" t="s">
        <v>15926</v>
      </c>
    </row>
    <row r="15566" spans="1:2">
      <c r="A15566" t="str">
        <f t="shared" si="243"/>
        <v>F0063</v>
      </c>
      <c r="B15566" s="254" t="s">
        <v>15927</v>
      </c>
    </row>
    <row r="15567" spans="1:2">
      <c r="A15567" t="str">
        <f t="shared" si="243"/>
        <v>F0064</v>
      </c>
      <c r="B15567" s="254" t="s">
        <v>15928</v>
      </c>
    </row>
    <row r="15568" spans="1:2">
      <c r="A15568" t="str">
        <f t="shared" si="243"/>
        <v>F0065</v>
      </c>
      <c r="B15568" s="254" t="s">
        <v>15929</v>
      </c>
    </row>
    <row r="15569" spans="1:2">
      <c r="A15569" t="str">
        <f t="shared" si="243"/>
        <v>F0066</v>
      </c>
      <c r="B15569" s="254" t="s">
        <v>15930</v>
      </c>
    </row>
    <row r="15570" spans="1:2">
      <c r="A15570" t="str">
        <f t="shared" si="243"/>
        <v>F0067</v>
      </c>
      <c r="B15570" s="254" t="s">
        <v>15931</v>
      </c>
    </row>
    <row r="15571" spans="1:2">
      <c r="A15571" t="str">
        <f t="shared" si="243"/>
        <v>F0068</v>
      </c>
      <c r="B15571" s="254" t="s">
        <v>15932</v>
      </c>
    </row>
    <row r="15572" spans="1:2">
      <c r="A15572" t="str">
        <f t="shared" si="243"/>
        <v>F0069</v>
      </c>
      <c r="B15572" s="254" t="s">
        <v>15933</v>
      </c>
    </row>
    <row r="15573" spans="1:2">
      <c r="A15573" t="str">
        <f t="shared" si="243"/>
        <v>F0070</v>
      </c>
      <c r="B15573" s="254" t="s">
        <v>15934</v>
      </c>
    </row>
    <row r="15574" spans="1:2">
      <c r="A15574" t="str">
        <f t="shared" si="243"/>
        <v>F0071</v>
      </c>
      <c r="B15574" s="254" t="s">
        <v>15935</v>
      </c>
    </row>
    <row r="15575" spans="1:2">
      <c r="A15575" t="str">
        <f t="shared" si="243"/>
        <v>F0072</v>
      </c>
      <c r="B15575" s="254" t="s">
        <v>15936</v>
      </c>
    </row>
    <row r="15576" spans="1:2">
      <c r="A15576" t="str">
        <f t="shared" si="243"/>
        <v>F0073</v>
      </c>
      <c r="B15576" s="254" t="s">
        <v>15937</v>
      </c>
    </row>
    <row r="15577" spans="1:2">
      <c r="A15577" t="str">
        <f t="shared" si="243"/>
        <v>F0074</v>
      </c>
      <c r="B15577" s="254" t="s">
        <v>15938</v>
      </c>
    </row>
    <row r="15578" spans="1:2">
      <c r="A15578" t="str">
        <f t="shared" si="243"/>
        <v>F0075</v>
      </c>
      <c r="B15578" s="254" t="s">
        <v>15939</v>
      </c>
    </row>
    <row r="15579" spans="1:2">
      <c r="A15579" t="str">
        <f t="shared" si="243"/>
        <v>F0076</v>
      </c>
      <c r="B15579" s="254" t="s">
        <v>15940</v>
      </c>
    </row>
    <row r="15580" spans="1:2">
      <c r="A15580" t="str">
        <f t="shared" si="243"/>
        <v>F0077</v>
      </c>
      <c r="B15580" s="254" t="s">
        <v>15941</v>
      </c>
    </row>
    <row r="15581" spans="1:2">
      <c r="A15581" t="str">
        <f t="shared" si="243"/>
        <v>F0078</v>
      </c>
      <c r="B15581" s="254" t="s">
        <v>15942</v>
      </c>
    </row>
    <row r="15582" spans="1:2">
      <c r="A15582" t="str">
        <f t="shared" si="243"/>
        <v>F0079</v>
      </c>
      <c r="B15582" s="254" t="s">
        <v>15943</v>
      </c>
    </row>
    <row r="15583" spans="1:2">
      <c r="A15583" t="str">
        <f t="shared" si="243"/>
        <v>F0080</v>
      </c>
      <c r="B15583" s="254" t="s">
        <v>15944</v>
      </c>
    </row>
    <row r="15584" spans="1:2">
      <c r="A15584" t="str">
        <f t="shared" si="243"/>
        <v>F0081</v>
      </c>
      <c r="B15584" s="254" t="s">
        <v>15945</v>
      </c>
    </row>
    <row r="15585" spans="1:2">
      <c r="A15585" t="str">
        <f t="shared" si="243"/>
        <v>F0082</v>
      </c>
      <c r="B15585" s="254" t="s">
        <v>15946</v>
      </c>
    </row>
    <row r="15586" spans="1:2">
      <c r="A15586" t="str">
        <f t="shared" si="243"/>
        <v>F0083</v>
      </c>
      <c r="B15586" s="254" t="s">
        <v>15947</v>
      </c>
    </row>
    <row r="15587" spans="1:2">
      <c r="A15587" t="str">
        <f t="shared" si="243"/>
        <v>F0084</v>
      </c>
      <c r="B15587" s="254" t="s">
        <v>15948</v>
      </c>
    </row>
    <row r="15588" spans="1:2">
      <c r="A15588" t="str">
        <f t="shared" si="243"/>
        <v>F0085</v>
      </c>
      <c r="B15588" s="254" t="s">
        <v>15949</v>
      </c>
    </row>
    <row r="15589" spans="1:2">
      <c r="A15589" t="str">
        <f t="shared" si="243"/>
        <v>F0086</v>
      </c>
      <c r="B15589" s="254" t="s">
        <v>15950</v>
      </c>
    </row>
    <row r="15590" spans="1:2">
      <c r="A15590" t="str">
        <f t="shared" si="243"/>
        <v>F0087</v>
      </c>
      <c r="B15590" s="254" t="s">
        <v>15951</v>
      </c>
    </row>
    <row r="15591" spans="1:2">
      <c r="A15591" t="str">
        <f t="shared" si="243"/>
        <v>F0088</v>
      </c>
      <c r="B15591" s="254" t="s">
        <v>15952</v>
      </c>
    </row>
    <row r="15592" spans="1:2">
      <c r="A15592" t="str">
        <f t="shared" si="243"/>
        <v>F0089</v>
      </c>
      <c r="B15592" s="254" t="s">
        <v>15953</v>
      </c>
    </row>
    <row r="15593" spans="1:2">
      <c r="A15593" t="str">
        <f t="shared" si="243"/>
        <v>F0090</v>
      </c>
      <c r="B15593" s="254" t="s">
        <v>15954</v>
      </c>
    </row>
    <row r="15594" spans="1:2">
      <c r="A15594" t="str">
        <f t="shared" si="243"/>
        <v>F0091</v>
      </c>
      <c r="B15594" s="254" t="s">
        <v>15955</v>
      </c>
    </row>
    <row r="15595" spans="1:2">
      <c r="A15595" t="str">
        <f t="shared" si="243"/>
        <v>F0092</v>
      </c>
      <c r="B15595" s="254" t="s">
        <v>15956</v>
      </c>
    </row>
    <row r="15596" spans="1:2">
      <c r="A15596" t="str">
        <f t="shared" si="243"/>
        <v>F0093</v>
      </c>
      <c r="B15596" s="254" t="s">
        <v>15957</v>
      </c>
    </row>
    <row r="15597" spans="1:2">
      <c r="A15597" t="str">
        <f t="shared" si="243"/>
        <v>F0094</v>
      </c>
      <c r="B15597" s="254" t="s">
        <v>15958</v>
      </c>
    </row>
    <row r="15598" spans="1:2">
      <c r="A15598" t="str">
        <f t="shared" si="243"/>
        <v>F0095</v>
      </c>
      <c r="B15598" s="254" t="s">
        <v>15959</v>
      </c>
    </row>
    <row r="15599" spans="1:2">
      <c r="A15599" t="str">
        <f t="shared" si="243"/>
        <v>F0096</v>
      </c>
      <c r="B15599" s="254" t="s">
        <v>15960</v>
      </c>
    </row>
    <row r="15600" spans="1:2">
      <c r="A15600" t="str">
        <f t="shared" si="243"/>
        <v>F0097</v>
      </c>
      <c r="B15600" s="254" t="s">
        <v>15961</v>
      </c>
    </row>
    <row r="15601" spans="1:2">
      <c r="A15601" t="str">
        <f t="shared" si="243"/>
        <v>F0098</v>
      </c>
      <c r="B15601" s="254" t="s">
        <v>15962</v>
      </c>
    </row>
    <row r="15602" spans="1:2">
      <c r="A15602" t="str">
        <f t="shared" si="243"/>
        <v>F0099</v>
      </c>
      <c r="B15602" s="254" t="s">
        <v>15963</v>
      </c>
    </row>
    <row r="15603" spans="1:2">
      <c r="A15603" t="str">
        <f t="shared" si="243"/>
        <v>F0100</v>
      </c>
      <c r="B15603" s="254" t="s">
        <v>15964</v>
      </c>
    </row>
    <row r="15604" spans="1:2">
      <c r="A15604" t="str">
        <f t="shared" si="243"/>
        <v>F0101</v>
      </c>
      <c r="B15604" s="254" t="s">
        <v>15965</v>
      </c>
    </row>
    <row r="15605" spans="1:2">
      <c r="A15605" t="str">
        <f t="shared" si="243"/>
        <v>F0102</v>
      </c>
      <c r="B15605" s="254" t="s">
        <v>15966</v>
      </c>
    </row>
    <row r="15606" spans="1:2">
      <c r="A15606" t="str">
        <f t="shared" si="243"/>
        <v>F0103</v>
      </c>
      <c r="B15606" s="254" t="s">
        <v>15967</v>
      </c>
    </row>
    <row r="15607" spans="1:2">
      <c r="A15607" t="str">
        <f t="shared" si="243"/>
        <v>F0104</v>
      </c>
      <c r="B15607" s="254" t="s">
        <v>15968</v>
      </c>
    </row>
    <row r="15608" spans="1:2">
      <c r="A15608" t="str">
        <f t="shared" si="243"/>
        <v>F0105</v>
      </c>
      <c r="B15608" s="254" t="s">
        <v>15969</v>
      </c>
    </row>
    <row r="15609" spans="1:2">
      <c r="A15609" t="str">
        <f t="shared" si="243"/>
        <v>F0106</v>
      </c>
      <c r="B15609" s="254" t="s">
        <v>15970</v>
      </c>
    </row>
    <row r="15610" spans="1:2">
      <c r="A15610" t="str">
        <f t="shared" si="243"/>
        <v>F0107</v>
      </c>
      <c r="B15610" s="254" t="s">
        <v>15971</v>
      </c>
    </row>
    <row r="15611" spans="1:2">
      <c r="A15611" t="str">
        <f t="shared" si="243"/>
        <v>F0108</v>
      </c>
      <c r="B15611" s="254" t="s">
        <v>15972</v>
      </c>
    </row>
    <row r="15612" spans="1:2">
      <c r="A15612" t="str">
        <f t="shared" si="243"/>
        <v>F0109</v>
      </c>
      <c r="B15612" s="254" t="s">
        <v>15973</v>
      </c>
    </row>
    <row r="15613" spans="1:2">
      <c r="A15613" t="str">
        <f t="shared" si="243"/>
        <v>F0110</v>
      </c>
      <c r="B15613" s="254" t="s">
        <v>15974</v>
      </c>
    </row>
    <row r="15614" spans="1:2">
      <c r="A15614" t="str">
        <f t="shared" si="243"/>
        <v>F0111</v>
      </c>
      <c r="B15614" s="254" t="s">
        <v>15975</v>
      </c>
    </row>
    <row r="15615" spans="1:2">
      <c r="A15615" t="str">
        <f t="shared" si="243"/>
        <v>F0112</v>
      </c>
      <c r="B15615" s="254" t="s">
        <v>15976</v>
      </c>
    </row>
    <row r="15616" spans="1:2">
      <c r="A15616" t="str">
        <f t="shared" si="243"/>
        <v>F0113</v>
      </c>
      <c r="B15616" s="254" t="s">
        <v>15977</v>
      </c>
    </row>
    <row r="15617" spans="1:2">
      <c r="A15617" t="str">
        <f t="shared" si="243"/>
        <v>F0114</v>
      </c>
      <c r="B15617" s="254" t="s">
        <v>15978</v>
      </c>
    </row>
    <row r="15618" spans="1:2">
      <c r="A15618" t="str">
        <f t="shared" si="243"/>
        <v>F0115</v>
      </c>
      <c r="B15618" s="254" t="s">
        <v>15979</v>
      </c>
    </row>
    <row r="15619" spans="1:2">
      <c r="A15619" t="str">
        <f t="shared" ref="A15619:A15682" si="244">LEFT(B15619,5)</f>
        <v>F0116</v>
      </c>
      <c r="B15619" s="254" t="s">
        <v>15980</v>
      </c>
    </row>
    <row r="15620" spans="1:2">
      <c r="A15620" t="str">
        <f t="shared" si="244"/>
        <v>F0117</v>
      </c>
      <c r="B15620" s="254" t="s">
        <v>15981</v>
      </c>
    </row>
    <row r="15621" spans="1:2">
      <c r="A15621" t="str">
        <f t="shared" si="244"/>
        <v>F0118</v>
      </c>
      <c r="B15621" s="254" t="s">
        <v>15982</v>
      </c>
    </row>
    <row r="15622" spans="1:2">
      <c r="A15622" t="str">
        <f t="shared" si="244"/>
        <v>F0119</v>
      </c>
      <c r="B15622" s="254" t="s">
        <v>15983</v>
      </c>
    </row>
    <row r="15623" spans="1:2">
      <c r="A15623" t="str">
        <f t="shared" si="244"/>
        <v>F0120</v>
      </c>
      <c r="B15623" s="254" t="s">
        <v>15984</v>
      </c>
    </row>
    <row r="15624" spans="1:2">
      <c r="A15624" t="str">
        <f t="shared" si="244"/>
        <v>F0121</v>
      </c>
      <c r="B15624" s="254" t="s">
        <v>15985</v>
      </c>
    </row>
    <row r="15625" spans="1:2">
      <c r="A15625" t="str">
        <f t="shared" si="244"/>
        <v>F0122</v>
      </c>
      <c r="B15625" s="254" t="s">
        <v>15986</v>
      </c>
    </row>
    <row r="15626" spans="1:2">
      <c r="A15626" t="str">
        <f t="shared" si="244"/>
        <v>F0123</v>
      </c>
      <c r="B15626" s="254" t="s">
        <v>15987</v>
      </c>
    </row>
    <row r="15627" spans="1:2">
      <c r="A15627" t="str">
        <f t="shared" si="244"/>
        <v>F0124</v>
      </c>
      <c r="B15627" s="254" t="s">
        <v>15988</v>
      </c>
    </row>
    <row r="15628" spans="1:2">
      <c r="A15628" t="str">
        <f t="shared" si="244"/>
        <v>F0125</v>
      </c>
      <c r="B15628" s="254" t="s">
        <v>15989</v>
      </c>
    </row>
    <row r="15629" spans="1:2">
      <c r="A15629" t="str">
        <f t="shared" si="244"/>
        <v>F0126</v>
      </c>
      <c r="B15629" s="254" t="s">
        <v>15990</v>
      </c>
    </row>
    <row r="15630" spans="1:2">
      <c r="A15630" t="str">
        <f t="shared" si="244"/>
        <v>F0127</v>
      </c>
      <c r="B15630" s="254" t="s">
        <v>15991</v>
      </c>
    </row>
    <row r="15631" spans="1:2">
      <c r="A15631" t="str">
        <f t="shared" si="244"/>
        <v>F0128</v>
      </c>
      <c r="B15631" s="254" t="s">
        <v>15992</v>
      </c>
    </row>
    <row r="15632" spans="1:2">
      <c r="A15632" t="str">
        <f t="shared" si="244"/>
        <v>F0129</v>
      </c>
      <c r="B15632" s="254" t="s">
        <v>15993</v>
      </c>
    </row>
    <row r="15633" spans="1:2">
      <c r="A15633" t="str">
        <f t="shared" si="244"/>
        <v>F0130</v>
      </c>
      <c r="B15633" s="254" t="s">
        <v>15994</v>
      </c>
    </row>
    <row r="15634" spans="1:2">
      <c r="A15634" t="str">
        <f t="shared" si="244"/>
        <v>F0131</v>
      </c>
      <c r="B15634" s="254" t="s">
        <v>15995</v>
      </c>
    </row>
    <row r="15635" spans="1:2">
      <c r="A15635" t="str">
        <f t="shared" si="244"/>
        <v>F0132</v>
      </c>
      <c r="B15635" s="254" t="s">
        <v>15996</v>
      </c>
    </row>
    <row r="15636" spans="1:2">
      <c r="A15636" t="str">
        <f t="shared" si="244"/>
        <v>F0133</v>
      </c>
      <c r="B15636" s="254" t="s">
        <v>15997</v>
      </c>
    </row>
    <row r="15637" spans="1:2">
      <c r="A15637" t="str">
        <f t="shared" si="244"/>
        <v>F0134</v>
      </c>
      <c r="B15637" s="254" t="s">
        <v>15998</v>
      </c>
    </row>
    <row r="15638" spans="1:2">
      <c r="A15638" t="str">
        <f t="shared" si="244"/>
        <v>F0135</v>
      </c>
      <c r="B15638" s="254" t="s">
        <v>15999</v>
      </c>
    </row>
    <row r="15639" spans="1:2">
      <c r="A15639" t="str">
        <f t="shared" si="244"/>
        <v>F0136</v>
      </c>
      <c r="B15639" s="254" t="s">
        <v>16000</v>
      </c>
    </row>
    <row r="15640" spans="1:2">
      <c r="A15640" t="str">
        <f t="shared" si="244"/>
        <v>F0137</v>
      </c>
      <c r="B15640" s="254" t="s">
        <v>16001</v>
      </c>
    </row>
    <row r="15641" spans="1:2">
      <c r="A15641" t="str">
        <f t="shared" si="244"/>
        <v>F0138</v>
      </c>
      <c r="B15641" s="254" t="s">
        <v>16002</v>
      </c>
    </row>
    <row r="15642" spans="1:2">
      <c r="A15642" t="str">
        <f t="shared" si="244"/>
        <v>F0139</v>
      </c>
      <c r="B15642" s="254" t="s">
        <v>16003</v>
      </c>
    </row>
    <row r="15643" spans="1:2">
      <c r="A15643" t="str">
        <f t="shared" si="244"/>
        <v>F0140</v>
      </c>
      <c r="B15643" s="254" t="s">
        <v>16004</v>
      </c>
    </row>
    <row r="15644" spans="1:2">
      <c r="A15644" t="str">
        <f t="shared" si="244"/>
        <v>F0141</v>
      </c>
      <c r="B15644" s="254" t="s">
        <v>16005</v>
      </c>
    </row>
    <row r="15645" spans="1:2">
      <c r="A15645" t="str">
        <f t="shared" si="244"/>
        <v>F0142</v>
      </c>
      <c r="B15645" s="254" t="s">
        <v>16006</v>
      </c>
    </row>
    <row r="15646" spans="1:2">
      <c r="A15646" t="str">
        <f t="shared" si="244"/>
        <v>F0143</v>
      </c>
      <c r="B15646" s="254" t="s">
        <v>16007</v>
      </c>
    </row>
    <row r="15647" spans="1:2">
      <c r="A15647" t="str">
        <f t="shared" si="244"/>
        <v>F0144</v>
      </c>
      <c r="B15647" s="254" t="s">
        <v>16008</v>
      </c>
    </row>
    <row r="15648" spans="1:2">
      <c r="A15648" t="str">
        <f t="shared" si="244"/>
        <v>F0145</v>
      </c>
      <c r="B15648" s="254" t="s">
        <v>16009</v>
      </c>
    </row>
    <row r="15649" spans="1:2">
      <c r="A15649" t="str">
        <f t="shared" si="244"/>
        <v>F0146</v>
      </c>
      <c r="B15649" s="254" t="s">
        <v>16010</v>
      </c>
    </row>
    <row r="15650" spans="1:2">
      <c r="A15650" t="str">
        <f t="shared" si="244"/>
        <v>F0147</v>
      </c>
      <c r="B15650" s="254" t="s">
        <v>16011</v>
      </c>
    </row>
    <row r="15651" spans="1:2">
      <c r="A15651" t="str">
        <f t="shared" si="244"/>
        <v>F0148</v>
      </c>
      <c r="B15651" s="254" t="s">
        <v>16012</v>
      </c>
    </row>
    <row r="15652" spans="1:2">
      <c r="A15652" t="str">
        <f t="shared" si="244"/>
        <v>F0149</v>
      </c>
      <c r="B15652" s="254" t="s">
        <v>16013</v>
      </c>
    </row>
    <row r="15653" spans="1:2">
      <c r="A15653" t="str">
        <f t="shared" si="244"/>
        <v>F0150</v>
      </c>
      <c r="B15653" s="254" t="s">
        <v>16014</v>
      </c>
    </row>
    <row r="15654" spans="1:2">
      <c r="A15654" t="str">
        <f t="shared" si="244"/>
        <v>F0151</v>
      </c>
      <c r="B15654" s="254" t="s">
        <v>16015</v>
      </c>
    </row>
    <row r="15655" spans="1:2">
      <c r="A15655" t="str">
        <f t="shared" si="244"/>
        <v>F0152</v>
      </c>
      <c r="B15655" s="254" t="s">
        <v>16016</v>
      </c>
    </row>
    <row r="15656" spans="1:2">
      <c r="A15656" t="str">
        <f t="shared" si="244"/>
        <v>F0153</v>
      </c>
      <c r="B15656" s="254" t="s">
        <v>16017</v>
      </c>
    </row>
    <row r="15657" spans="1:2">
      <c r="A15657" t="str">
        <f t="shared" si="244"/>
        <v>F0154</v>
      </c>
      <c r="B15657" s="254" t="s">
        <v>16018</v>
      </c>
    </row>
    <row r="15658" spans="1:2">
      <c r="A15658" t="str">
        <f t="shared" si="244"/>
        <v>F0155</v>
      </c>
      <c r="B15658" s="254" t="s">
        <v>16019</v>
      </c>
    </row>
    <row r="15659" spans="1:2">
      <c r="A15659" t="str">
        <f t="shared" si="244"/>
        <v>F0156</v>
      </c>
      <c r="B15659" s="254" t="s">
        <v>16020</v>
      </c>
    </row>
    <row r="15660" spans="1:2">
      <c r="A15660" t="str">
        <f t="shared" si="244"/>
        <v>F0157</v>
      </c>
      <c r="B15660" s="254" t="s">
        <v>16021</v>
      </c>
    </row>
    <row r="15661" spans="1:2">
      <c r="A15661" t="str">
        <f t="shared" si="244"/>
        <v>F0158</v>
      </c>
      <c r="B15661" s="254" t="s">
        <v>16022</v>
      </c>
    </row>
    <row r="15662" spans="1:2">
      <c r="A15662" t="str">
        <f t="shared" si="244"/>
        <v>F0159</v>
      </c>
      <c r="B15662" s="254" t="s">
        <v>16023</v>
      </c>
    </row>
    <row r="15663" spans="1:2">
      <c r="A15663" t="str">
        <f t="shared" si="244"/>
        <v>F0160</v>
      </c>
      <c r="B15663" s="254" t="s">
        <v>16024</v>
      </c>
    </row>
    <row r="15664" spans="1:2">
      <c r="A15664" t="str">
        <f t="shared" si="244"/>
        <v>F0161</v>
      </c>
      <c r="B15664" s="254" t="s">
        <v>16025</v>
      </c>
    </row>
    <row r="15665" spans="1:2">
      <c r="A15665" t="str">
        <f t="shared" si="244"/>
        <v>F0162</v>
      </c>
      <c r="B15665" s="254" t="s">
        <v>16026</v>
      </c>
    </row>
    <row r="15666" spans="1:2">
      <c r="A15666" t="str">
        <f t="shared" si="244"/>
        <v>F0163</v>
      </c>
      <c r="B15666" s="254" t="s">
        <v>16027</v>
      </c>
    </row>
    <row r="15667" spans="1:2">
      <c r="A15667" t="str">
        <f t="shared" si="244"/>
        <v>F0164</v>
      </c>
      <c r="B15667" s="254" t="s">
        <v>16028</v>
      </c>
    </row>
    <row r="15668" spans="1:2">
      <c r="A15668" t="str">
        <f t="shared" si="244"/>
        <v>F0165</v>
      </c>
      <c r="B15668" s="254" t="s">
        <v>16029</v>
      </c>
    </row>
    <row r="15669" spans="1:2">
      <c r="A15669" t="str">
        <f t="shared" si="244"/>
        <v>F0166</v>
      </c>
      <c r="B15669" s="254" t="s">
        <v>16030</v>
      </c>
    </row>
    <row r="15670" spans="1:2">
      <c r="A15670" t="str">
        <f t="shared" si="244"/>
        <v>F0167</v>
      </c>
      <c r="B15670" s="254" t="s">
        <v>16031</v>
      </c>
    </row>
    <row r="15671" spans="1:2">
      <c r="A15671" t="str">
        <f t="shared" si="244"/>
        <v>F0168</v>
      </c>
      <c r="B15671" s="254" t="s">
        <v>16032</v>
      </c>
    </row>
    <row r="15672" spans="1:2">
      <c r="A15672" t="str">
        <f t="shared" si="244"/>
        <v>F0169</v>
      </c>
      <c r="B15672" s="254" t="s">
        <v>16033</v>
      </c>
    </row>
    <row r="15673" spans="1:2">
      <c r="A15673" t="str">
        <f t="shared" si="244"/>
        <v>F0170</v>
      </c>
      <c r="B15673" s="254" t="s">
        <v>16034</v>
      </c>
    </row>
    <row r="15674" spans="1:2">
      <c r="A15674" t="str">
        <f t="shared" si="244"/>
        <v>F0171</v>
      </c>
      <c r="B15674" s="254" t="s">
        <v>16035</v>
      </c>
    </row>
    <row r="15675" spans="1:2">
      <c r="A15675" t="str">
        <f t="shared" si="244"/>
        <v>F0172</v>
      </c>
      <c r="B15675" s="254" t="s">
        <v>16036</v>
      </c>
    </row>
    <row r="15676" spans="1:2">
      <c r="A15676" t="str">
        <f t="shared" si="244"/>
        <v>F0173</v>
      </c>
      <c r="B15676" s="254" t="s">
        <v>16037</v>
      </c>
    </row>
    <row r="15677" spans="1:2">
      <c r="A15677" t="str">
        <f t="shared" si="244"/>
        <v>F0174</v>
      </c>
      <c r="B15677" s="254" t="s">
        <v>16038</v>
      </c>
    </row>
    <row r="15678" spans="1:2">
      <c r="A15678" t="str">
        <f t="shared" si="244"/>
        <v>F0175</v>
      </c>
      <c r="B15678" s="254" t="s">
        <v>16039</v>
      </c>
    </row>
    <row r="15679" spans="1:2">
      <c r="A15679" t="str">
        <f t="shared" si="244"/>
        <v>F0176</v>
      </c>
      <c r="B15679" s="254" t="s">
        <v>16040</v>
      </c>
    </row>
    <row r="15680" spans="1:2">
      <c r="A15680" t="str">
        <f t="shared" si="244"/>
        <v>F0177</v>
      </c>
      <c r="B15680" s="254" t="s">
        <v>16041</v>
      </c>
    </row>
    <row r="15681" spans="1:2">
      <c r="A15681" t="str">
        <f t="shared" si="244"/>
        <v>F0178</v>
      </c>
      <c r="B15681" s="254" t="s">
        <v>16042</v>
      </c>
    </row>
    <row r="15682" spans="1:2">
      <c r="A15682" t="str">
        <f t="shared" si="244"/>
        <v>F0179</v>
      </c>
      <c r="B15682" s="254" t="s">
        <v>16043</v>
      </c>
    </row>
    <row r="15683" spans="1:2">
      <c r="A15683" t="str">
        <f t="shared" ref="A15683:A15746" si="245">LEFT(B15683,5)</f>
        <v>F0180</v>
      </c>
      <c r="B15683" s="254" t="s">
        <v>16044</v>
      </c>
    </row>
    <row r="15684" spans="1:2">
      <c r="A15684" t="str">
        <f t="shared" si="245"/>
        <v>F0181</v>
      </c>
      <c r="B15684" s="254" t="s">
        <v>16045</v>
      </c>
    </row>
    <row r="15685" spans="1:2">
      <c r="A15685" t="str">
        <f t="shared" si="245"/>
        <v>F0182</v>
      </c>
      <c r="B15685" s="254" t="s">
        <v>16046</v>
      </c>
    </row>
    <row r="15686" spans="1:2">
      <c r="A15686" t="str">
        <f t="shared" si="245"/>
        <v>F0183</v>
      </c>
      <c r="B15686" s="254" t="s">
        <v>16047</v>
      </c>
    </row>
    <row r="15687" spans="1:2">
      <c r="A15687" t="str">
        <f t="shared" si="245"/>
        <v>F0184</v>
      </c>
      <c r="B15687" s="254" t="s">
        <v>16048</v>
      </c>
    </row>
    <row r="15688" spans="1:2">
      <c r="A15688" t="str">
        <f t="shared" si="245"/>
        <v>F0185</v>
      </c>
      <c r="B15688" s="254" t="s">
        <v>16049</v>
      </c>
    </row>
    <row r="15689" spans="1:2">
      <c r="A15689" t="str">
        <f t="shared" si="245"/>
        <v>F0186</v>
      </c>
      <c r="B15689" s="254" t="s">
        <v>16050</v>
      </c>
    </row>
    <row r="15690" spans="1:2">
      <c r="A15690" t="str">
        <f t="shared" si="245"/>
        <v>F0187</v>
      </c>
      <c r="B15690" s="254" t="s">
        <v>16051</v>
      </c>
    </row>
    <row r="15691" spans="1:2">
      <c r="A15691" t="str">
        <f t="shared" si="245"/>
        <v>F0188</v>
      </c>
      <c r="B15691" s="254" t="s">
        <v>16052</v>
      </c>
    </row>
    <row r="15692" spans="1:2">
      <c r="A15692" t="str">
        <f t="shared" si="245"/>
        <v>F0189</v>
      </c>
      <c r="B15692" s="254" t="s">
        <v>16053</v>
      </c>
    </row>
    <row r="15693" spans="1:2">
      <c r="A15693" t="str">
        <f t="shared" si="245"/>
        <v>F0190</v>
      </c>
      <c r="B15693" s="254" t="s">
        <v>16054</v>
      </c>
    </row>
    <row r="15694" spans="1:2">
      <c r="A15694" t="str">
        <f t="shared" si="245"/>
        <v>F0191</v>
      </c>
      <c r="B15694" s="254" t="s">
        <v>16055</v>
      </c>
    </row>
    <row r="15695" spans="1:2">
      <c r="A15695" t="str">
        <f t="shared" si="245"/>
        <v>F0192</v>
      </c>
      <c r="B15695" s="254" t="s">
        <v>16056</v>
      </c>
    </row>
    <row r="15696" spans="1:2">
      <c r="A15696" t="str">
        <f t="shared" si="245"/>
        <v>F0193</v>
      </c>
      <c r="B15696" s="254" t="s">
        <v>16057</v>
      </c>
    </row>
    <row r="15697" spans="1:2">
      <c r="A15697" t="str">
        <f t="shared" si="245"/>
        <v>F0194</v>
      </c>
      <c r="B15697" s="254" t="s">
        <v>16058</v>
      </c>
    </row>
    <row r="15698" spans="1:2">
      <c r="A15698" t="str">
        <f t="shared" si="245"/>
        <v>F0195</v>
      </c>
      <c r="B15698" s="254" t="s">
        <v>16059</v>
      </c>
    </row>
    <row r="15699" spans="1:2">
      <c r="A15699" t="str">
        <f t="shared" si="245"/>
        <v>F0196</v>
      </c>
      <c r="B15699" s="254" t="s">
        <v>16060</v>
      </c>
    </row>
    <row r="15700" spans="1:2">
      <c r="A15700" t="str">
        <f t="shared" si="245"/>
        <v>F0197</v>
      </c>
      <c r="B15700" s="254" t="s">
        <v>16061</v>
      </c>
    </row>
    <row r="15701" spans="1:2">
      <c r="A15701" t="str">
        <f t="shared" si="245"/>
        <v>F0198</v>
      </c>
      <c r="B15701" s="254" t="s">
        <v>16062</v>
      </c>
    </row>
    <row r="15702" spans="1:2">
      <c r="A15702" t="str">
        <f t="shared" si="245"/>
        <v>F0199</v>
      </c>
      <c r="B15702" s="254" t="s">
        <v>16063</v>
      </c>
    </row>
    <row r="15703" spans="1:2">
      <c r="A15703" t="str">
        <f t="shared" si="245"/>
        <v>F0200</v>
      </c>
      <c r="B15703" s="254" t="s">
        <v>16064</v>
      </c>
    </row>
    <row r="15704" spans="1:2">
      <c r="A15704" t="str">
        <f t="shared" si="245"/>
        <v>F0201</v>
      </c>
      <c r="B15704" s="254" t="s">
        <v>16065</v>
      </c>
    </row>
    <row r="15705" spans="1:2">
      <c r="A15705" t="str">
        <f t="shared" si="245"/>
        <v>F0202</v>
      </c>
      <c r="B15705" s="254" t="s">
        <v>16066</v>
      </c>
    </row>
    <row r="15706" spans="1:2">
      <c r="A15706" t="str">
        <f t="shared" si="245"/>
        <v>F0203</v>
      </c>
      <c r="B15706" s="254" t="s">
        <v>16067</v>
      </c>
    </row>
    <row r="15707" spans="1:2">
      <c r="A15707" t="str">
        <f t="shared" si="245"/>
        <v>F0204</v>
      </c>
      <c r="B15707" s="254" t="s">
        <v>16068</v>
      </c>
    </row>
    <row r="15708" spans="1:2">
      <c r="A15708" t="str">
        <f t="shared" si="245"/>
        <v>F0205</v>
      </c>
      <c r="B15708" s="254" t="s">
        <v>16069</v>
      </c>
    </row>
    <row r="15709" spans="1:2">
      <c r="A15709" t="str">
        <f t="shared" si="245"/>
        <v>F0206</v>
      </c>
      <c r="B15709" s="254" t="s">
        <v>16070</v>
      </c>
    </row>
    <row r="15710" spans="1:2">
      <c r="A15710" t="str">
        <f t="shared" si="245"/>
        <v>F0207</v>
      </c>
      <c r="B15710" s="254" t="s">
        <v>16071</v>
      </c>
    </row>
    <row r="15711" spans="1:2">
      <c r="A15711" t="str">
        <f t="shared" si="245"/>
        <v>F0208</v>
      </c>
      <c r="B15711" s="254" t="s">
        <v>16072</v>
      </c>
    </row>
    <row r="15712" spans="1:2">
      <c r="A15712" t="str">
        <f t="shared" si="245"/>
        <v>F0209</v>
      </c>
      <c r="B15712" s="254" t="s">
        <v>16073</v>
      </c>
    </row>
    <row r="15713" spans="1:2">
      <c r="A15713" t="str">
        <f t="shared" si="245"/>
        <v>F0210</v>
      </c>
      <c r="B15713" s="254" t="s">
        <v>16074</v>
      </c>
    </row>
    <row r="15714" spans="1:2">
      <c r="A15714" t="str">
        <f t="shared" si="245"/>
        <v>F0211</v>
      </c>
      <c r="B15714" s="254" t="s">
        <v>16075</v>
      </c>
    </row>
    <row r="15715" spans="1:2">
      <c r="A15715" t="str">
        <f t="shared" si="245"/>
        <v>F0212</v>
      </c>
      <c r="B15715" s="254" t="s">
        <v>16076</v>
      </c>
    </row>
    <row r="15716" spans="1:2">
      <c r="A15716" t="str">
        <f t="shared" si="245"/>
        <v>F0213</v>
      </c>
      <c r="B15716" s="254" t="s">
        <v>16077</v>
      </c>
    </row>
    <row r="15717" spans="1:2">
      <c r="A15717" t="str">
        <f t="shared" si="245"/>
        <v>F0214</v>
      </c>
      <c r="B15717" s="254" t="s">
        <v>16078</v>
      </c>
    </row>
    <row r="15718" spans="1:2">
      <c r="A15718" t="str">
        <f t="shared" si="245"/>
        <v>F0215</v>
      </c>
      <c r="B15718" s="254" t="s">
        <v>16079</v>
      </c>
    </row>
    <row r="15719" spans="1:2">
      <c r="A15719" t="str">
        <f t="shared" si="245"/>
        <v>F0216</v>
      </c>
      <c r="B15719" s="254" t="s">
        <v>16080</v>
      </c>
    </row>
    <row r="15720" spans="1:2">
      <c r="A15720" t="str">
        <f t="shared" si="245"/>
        <v>F0217</v>
      </c>
      <c r="B15720" s="254" t="s">
        <v>16081</v>
      </c>
    </row>
    <row r="15721" spans="1:2">
      <c r="A15721" t="str">
        <f t="shared" si="245"/>
        <v>F0218</v>
      </c>
      <c r="B15721" s="254" t="s">
        <v>16082</v>
      </c>
    </row>
    <row r="15722" spans="1:2">
      <c r="A15722" t="str">
        <f t="shared" si="245"/>
        <v>F0219</v>
      </c>
      <c r="B15722" s="254" t="s">
        <v>16083</v>
      </c>
    </row>
    <row r="15723" spans="1:2">
      <c r="A15723" t="str">
        <f t="shared" si="245"/>
        <v>F0220</v>
      </c>
      <c r="B15723" s="254" t="s">
        <v>16084</v>
      </c>
    </row>
    <row r="15724" spans="1:2">
      <c r="A15724" t="str">
        <f t="shared" si="245"/>
        <v>F0221</v>
      </c>
      <c r="B15724" s="254" t="s">
        <v>16085</v>
      </c>
    </row>
    <row r="15725" spans="1:2">
      <c r="A15725" t="str">
        <f t="shared" si="245"/>
        <v>F0222</v>
      </c>
      <c r="B15725" s="254" t="s">
        <v>16086</v>
      </c>
    </row>
    <row r="15726" spans="1:2">
      <c r="A15726" t="str">
        <f t="shared" si="245"/>
        <v>F0223</v>
      </c>
      <c r="B15726" s="254" t="s">
        <v>16087</v>
      </c>
    </row>
    <row r="15727" spans="1:2">
      <c r="A15727" t="str">
        <f t="shared" si="245"/>
        <v>F0224</v>
      </c>
      <c r="B15727" s="254" t="s">
        <v>16088</v>
      </c>
    </row>
    <row r="15728" spans="1:2">
      <c r="A15728" t="str">
        <f t="shared" si="245"/>
        <v>F0225</v>
      </c>
      <c r="B15728" s="254" t="s">
        <v>16089</v>
      </c>
    </row>
    <row r="15729" spans="1:2">
      <c r="A15729" t="str">
        <f t="shared" si="245"/>
        <v>F0226</v>
      </c>
      <c r="B15729" s="254" t="s">
        <v>16090</v>
      </c>
    </row>
    <row r="15730" spans="1:2">
      <c r="A15730" t="str">
        <f t="shared" si="245"/>
        <v>F0227</v>
      </c>
      <c r="B15730" s="254" t="s">
        <v>16091</v>
      </c>
    </row>
    <row r="15731" spans="1:2">
      <c r="A15731" t="str">
        <f t="shared" si="245"/>
        <v>F0228</v>
      </c>
      <c r="B15731" s="254" t="s">
        <v>16092</v>
      </c>
    </row>
    <row r="15732" spans="1:2">
      <c r="A15732" t="str">
        <f t="shared" si="245"/>
        <v>F0229</v>
      </c>
      <c r="B15732" s="254" t="s">
        <v>16093</v>
      </c>
    </row>
    <row r="15733" spans="1:2">
      <c r="A15733" t="str">
        <f t="shared" si="245"/>
        <v>F0230</v>
      </c>
      <c r="B15733" s="254" t="s">
        <v>16094</v>
      </c>
    </row>
    <row r="15734" spans="1:2">
      <c r="A15734" t="str">
        <f t="shared" si="245"/>
        <v>F0231</v>
      </c>
      <c r="B15734" s="254" t="s">
        <v>16095</v>
      </c>
    </row>
    <row r="15735" spans="1:2">
      <c r="A15735" t="str">
        <f t="shared" si="245"/>
        <v>F0232</v>
      </c>
      <c r="B15735" s="254" t="s">
        <v>16096</v>
      </c>
    </row>
    <row r="15736" spans="1:2">
      <c r="A15736" t="str">
        <f t="shared" si="245"/>
        <v>F0233</v>
      </c>
      <c r="B15736" s="254" t="s">
        <v>16097</v>
      </c>
    </row>
    <row r="15737" spans="1:2">
      <c r="A15737" t="str">
        <f t="shared" si="245"/>
        <v>F0234</v>
      </c>
      <c r="B15737" s="254" t="s">
        <v>16098</v>
      </c>
    </row>
    <row r="15738" spans="1:2">
      <c r="A15738" t="str">
        <f t="shared" si="245"/>
        <v>F0235</v>
      </c>
      <c r="B15738" s="254" t="s">
        <v>16099</v>
      </c>
    </row>
    <row r="15739" spans="1:2">
      <c r="A15739" t="str">
        <f t="shared" si="245"/>
        <v>F0236</v>
      </c>
      <c r="B15739" s="254" t="s">
        <v>16100</v>
      </c>
    </row>
    <row r="15740" spans="1:2">
      <c r="A15740" t="str">
        <f t="shared" si="245"/>
        <v>F0237</v>
      </c>
      <c r="B15740" s="254" t="s">
        <v>16101</v>
      </c>
    </row>
    <row r="15741" spans="1:2">
      <c r="A15741" t="str">
        <f t="shared" si="245"/>
        <v>F0238</v>
      </c>
      <c r="B15741" s="254" t="s">
        <v>16102</v>
      </c>
    </row>
    <row r="15742" spans="1:2">
      <c r="A15742" t="str">
        <f t="shared" si="245"/>
        <v>F0239</v>
      </c>
      <c r="B15742" s="254" t="s">
        <v>16103</v>
      </c>
    </row>
    <row r="15743" spans="1:2">
      <c r="A15743" t="str">
        <f t="shared" si="245"/>
        <v>F0240</v>
      </c>
      <c r="B15743" s="254" t="s">
        <v>16104</v>
      </c>
    </row>
    <row r="15744" spans="1:2">
      <c r="A15744" t="str">
        <f t="shared" si="245"/>
        <v>F0241</v>
      </c>
      <c r="B15744" s="254" t="s">
        <v>16105</v>
      </c>
    </row>
    <row r="15745" spans="1:2">
      <c r="A15745" t="str">
        <f t="shared" si="245"/>
        <v>F0242</v>
      </c>
      <c r="B15745" s="254" t="s">
        <v>16106</v>
      </c>
    </row>
    <row r="15746" spans="1:2">
      <c r="A15746" t="str">
        <f t="shared" si="245"/>
        <v>F0243</v>
      </c>
      <c r="B15746" s="254" t="s">
        <v>16107</v>
      </c>
    </row>
    <row r="15747" spans="1:2">
      <c r="A15747" t="str">
        <f t="shared" ref="A15747:A15810" si="246">LEFT(B15747,5)</f>
        <v>F0244</v>
      </c>
      <c r="B15747" s="254" t="s">
        <v>16108</v>
      </c>
    </row>
    <row r="15748" spans="1:2">
      <c r="A15748" t="str">
        <f t="shared" si="246"/>
        <v>F0245</v>
      </c>
      <c r="B15748" s="254" t="s">
        <v>16109</v>
      </c>
    </row>
    <row r="15749" spans="1:2">
      <c r="A15749" t="str">
        <f t="shared" si="246"/>
        <v>F0246</v>
      </c>
      <c r="B15749" s="254" t="s">
        <v>16110</v>
      </c>
    </row>
    <row r="15750" spans="1:2">
      <c r="A15750" t="str">
        <f t="shared" si="246"/>
        <v>F0247</v>
      </c>
      <c r="B15750" s="254" t="s">
        <v>16111</v>
      </c>
    </row>
    <row r="15751" spans="1:2">
      <c r="A15751" t="str">
        <f t="shared" si="246"/>
        <v>F0248</v>
      </c>
      <c r="B15751" s="254" t="s">
        <v>16112</v>
      </c>
    </row>
    <row r="15752" spans="1:2">
      <c r="A15752" t="str">
        <f t="shared" si="246"/>
        <v>F0249</v>
      </c>
      <c r="B15752" s="254" t="s">
        <v>16113</v>
      </c>
    </row>
    <row r="15753" spans="1:2">
      <c r="A15753" t="str">
        <f t="shared" si="246"/>
        <v>F0250</v>
      </c>
      <c r="B15753" s="254" t="s">
        <v>16114</v>
      </c>
    </row>
    <row r="15754" spans="1:2">
      <c r="A15754" t="str">
        <f t="shared" si="246"/>
        <v>F0251</v>
      </c>
      <c r="B15754" s="254" t="s">
        <v>16115</v>
      </c>
    </row>
    <row r="15755" spans="1:2">
      <c r="A15755" t="str">
        <f t="shared" si="246"/>
        <v>F0252</v>
      </c>
      <c r="B15755" s="254" t="s">
        <v>16116</v>
      </c>
    </row>
    <row r="15756" spans="1:2">
      <c r="A15756" t="str">
        <f t="shared" si="246"/>
        <v>F0253</v>
      </c>
      <c r="B15756" s="254" t="s">
        <v>16117</v>
      </c>
    </row>
    <row r="15757" spans="1:2">
      <c r="A15757" t="str">
        <f t="shared" si="246"/>
        <v>F0254</v>
      </c>
      <c r="B15757" s="254" t="s">
        <v>16118</v>
      </c>
    </row>
    <row r="15758" spans="1:2">
      <c r="A15758" t="str">
        <f t="shared" si="246"/>
        <v>F0255</v>
      </c>
      <c r="B15758" s="254" t="s">
        <v>16119</v>
      </c>
    </row>
    <row r="15759" spans="1:2">
      <c r="A15759" t="str">
        <f t="shared" si="246"/>
        <v>F0256</v>
      </c>
      <c r="B15759" s="254" t="s">
        <v>16120</v>
      </c>
    </row>
    <row r="15760" spans="1:2">
      <c r="A15760" t="str">
        <f t="shared" si="246"/>
        <v>F0257</v>
      </c>
      <c r="B15760" s="254" t="s">
        <v>16121</v>
      </c>
    </row>
    <row r="15761" spans="1:2">
      <c r="A15761" t="str">
        <f t="shared" si="246"/>
        <v>F0258</v>
      </c>
      <c r="B15761" s="254" t="s">
        <v>16122</v>
      </c>
    </row>
    <row r="15762" spans="1:2">
      <c r="A15762" t="str">
        <f t="shared" si="246"/>
        <v>F0259</v>
      </c>
      <c r="B15762" s="254" t="s">
        <v>16123</v>
      </c>
    </row>
    <row r="15763" spans="1:2">
      <c r="A15763" t="str">
        <f t="shared" si="246"/>
        <v>F0260</v>
      </c>
      <c r="B15763" s="254" t="s">
        <v>16124</v>
      </c>
    </row>
    <row r="15764" spans="1:2">
      <c r="A15764" t="str">
        <f t="shared" si="246"/>
        <v>F0261</v>
      </c>
      <c r="B15764" s="254" t="s">
        <v>16125</v>
      </c>
    </row>
    <row r="15765" spans="1:2">
      <c r="A15765" t="str">
        <f t="shared" si="246"/>
        <v>F0262</v>
      </c>
      <c r="B15765" s="254" t="s">
        <v>16126</v>
      </c>
    </row>
    <row r="15766" spans="1:2">
      <c r="A15766" t="str">
        <f t="shared" si="246"/>
        <v>F0263</v>
      </c>
      <c r="B15766" s="254" t="s">
        <v>16127</v>
      </c>
    </row>
    <row r="15767" spans="1:2">
      <c r="A15767" t="str">
        <f t="shared" si="246"/>
        <v>F0264</v>
      </c>
      <c r="B15767" s="254" t="s">
        <v>16128</v>
      </c>
    </row>
    <row r="15768" spans="1:2">
      <c r="A15768" t="str">
        <f t="shared" si="246"/>
        <v>F0265</v>
      </c>
      <c r="B15768" s="254" t="s">
        <v>16129</v>
      </c>
    </row>
    <row r="15769" spans="1:2">
      <c r="A15769" t="str">
        <f t="shared" si="246"/>
        <v>F0266</v>
      </c>
      <c r="B15769" s="254" t="s">
        <v>16130</v>
      </c>
    </row>
    <row r="15770" spans="1:2">
      <c r="A15770" t="str">
        <f t="shared" si="246"/>
        <v>F0267</v>
      </c>
      <c r="B15770" s="254" t="s">
        <v>16131</v>
      </c>
    </row>
    <row r="15771" spans="1:2">
      <c r="A15771" t="str">
        <f t="shared" si="246"/>
        <v>F0268</v>
      </c>
      <c r="B15771" s="254" t="s">
        <v>16132</v>
      </c>
    </row>
    <row r="15772" spans="1:2">
      <c r="A15772" t="str">
        <f t="shared" si="246"/>
        <v>F0269</v>
      </c>
      <c r="B15772" s="254" t="s">
        <v>16133</v>
      </c>
    </row>
    <row r="15773" spans="1:2">
      <c r="A15773" t="str">
        <f t="shared" si="246"/>
        <v>F0270</v>
      </c>
      <c r="B15773" s="254" t="s">
        <v>16134</v>
      </c>
    </row>
    <row r="15774" spans="1:2">
      <c r="A15774" t="str">
        <f t="shared" si="246"/>
        <v>F0271</v>
      </c>
      <c r="B15774" s="254" t="s">
        <v>16135</v>
      </c>
    </row>
    <row r="15775" spans="1:2">
      <c r="A15775" t="str">
        <f t="shared" si="246"/>
        <v>F0272</v>
      </c>
      <c r="B15775" s="254" t="s">
        <v>16136</v>
      </c>
    </row>
    <row r="15776" spans="1:2">
      <c r="A15776" t="str">
        <f t="shared" si="246"/>
        <v>F0273</v>
      </c>
      <c r="B15776" s="254" t="s">
        <v>16137</v>
      </c>
    </row>
    <row r="15777" spans="1:2">
      <c r="A15777" t="str">
        <f t="shared" si="246"/>
        <v>F0274</v>
      </c>
      <c r="B15777" s="254" t="s">
        <v>16138</v>
      </c>
    </row>
    <row r="15778" spans="1:2">
      <c r="A15778" t="str">
        <f t="shared" si="246"/>
        <v>F0275</v>
      </c>
      <c r="B15778" s="254" t="s">
        <v>16139</v>
      </c>
    </row>
    <row r="15779" spans="1:2">
      <c r="A15779" t="str">
        <f t="shared" si="246"/>
        <v>F0276</v>
      </c>
      <c r="B15779" s="254" t="s">
        <v>16140</v>
      </c>
    </row>
    <row r="15780" spans="1:2">
      <c r="A15780" t="str">
        <f t="shared" si="246"/>
        <v>F0277</v>
      </c>
      <c r="B15780" s="254" t="s">
        <v>16141</v>
      </c>
    </row>
    <row r="15781" spans="1:2">
      <c r="A15781" t="str">
        <f t="shared" si="246"/>
        <v>F0278</v>
      </c>
      <c r="B15781" s="254" t="s">
        <v>16142</v>
      </c>
    </row>
    <row r="15782" spans="1:2">
      <c r="A15782" t="str">
        <f t="shared" si="246"/>
        <v>F0279</v>
      </c>
      <c r="B15782" s="254" t="s">
        <v>16143</v>
      </c>
    </row>
    <row r="15783" spans="1:2">
      <c r="A15783" t="str">
        <f t="shared" si="246"/>
        <v>F0280</v>
      </c>
      <c r="B15783" s="254" t="s">
        <v>16144</v>
      </c>
    </row>
    <row r="15784" spans="1:2">
      <c r="A15784" t="str">
        <f t="shared" si="246"/>
        <v>F0281</v>
      </c>
      <c r="B15784" s="254" t="s">
        <v>16145</v>
      </c>
    </row>
    <row r="15785" spans="1:2">
      <c r="A15785" t="str">
        <f t="shared" si="246"/>
        <v>F0282</v>
      </c>
      <c r="B15785" s="254" t="s">
        <v>16146</v>
      </c>
    </row>
    <row r="15786" spans="1:2">
      <c r="A15786" t="str">
        <f t="shared" si="246"/>
        <v>F0283</v>
      </c>
      <c r="B15786" s="254" t="s">
        <v>16147</v>
      </c>
    </row>
    <row r="15787" spans="1:2">
      <c r="A15787" t="str">
        <f t="shared" si="246"/>
        <v>F0284</v>
      </c>
      <c r="B15787" s="254" t="s">
        <v>16148</v>
      </c>
    </row>
    <row r="15788" spans="1:2">
      <c r="A15788" t="str">
        <f t="shared" si="246"/>
        <v>F0285</v>
      </c>
      <c r="B15788" s="254" t="s">
        <v>16149</v>
      </c>
    </row>
    <row r="15789" spans="1:2">
      <c r="A15789" t="str">
        <f t="shared" si="246"/>
        <v>F0286</v>
      </c>
      <c r="B15789" s="254" t="s">
        <v>16150</v>
      </c>
    </row>
    <row r="15790" spans="1:2">
      <c r="A15790" t="str">
        <f t="shared" si="246"/>
        <v>F0287</v>
      </c>
      <c r="B15790" s="254" t="s">
        <v>16151</v>
      </c>
    </row>
    <row r="15791" spans="1:2">
      <c r="A15791" t="str">
        <f t="shared" si="246"/>
        <v>F0288</v>
      </c>
      <c r="B15791" s="254" t="s">
        <v>16152</v>
      </c>
    </row>
    <row r="15792" spans="1:2">
      <c r="A15792" t="str">
        <f t="shared" si="246"/>
        <v>F0289</v>
      </c>
      <c r="B15792" s="254" t="s">
        <v>16153</v>
      </c>
    </row>
    <row r="15793" spans="1:2">
      <c r="A15793" t="str">
        <f t="shared" si="246"/>
        <v>F0290</v>
      </c>
      <c r="B15793" s="254" t="s">
        <v>16154</v>
      </c>
    </row>
    <row r="15794" spans="1:2">
      <c r="A15794" t="str">
        <f t="shared" si="246"/>
        <v>F0291</v>
      </c>
      <c r="B15794" s="254" t="s">
        <v>16155</v>
      </c>
    </row>
    <row r="15795" spans="1:2">
      <c r="A15795" t="str">
        <f t="shared" si="246"/>
        <v>F0292</v>
      </c>
      <c r="B15795" s="254" t="s">
        <v>16156</v>
      </c>
    </row>
    <row r="15796" spans="1:2">
      <c r="A15796" t="str">
        <f t="shared" si="246"/>
        <v>F0293</v>
      </c>
      <c r="B15796" s="254" t="s">
        <v>16157</v>
      </c>
    </row>
    <row r="15797" spans="1:2">
      <c r="A15797" t="str">
        <f t="shared" si="246"/>
        <v>F0294</v>
      </c>
      <c r="B15797" s="254" t="s">
        <v>16158</v>
      </c>
    </row>
    <row r="15798" spans="1:2">
      <c r="A15798" t="str">
        <f t="shared" si="246"/>
        <v>F0295</v>
      </c>
      <c r="B15798" s="254" t="s">
        <v>16159</v>
      </c>
    </row>
    <row r="15799" spans="1:2">
      <c r="A15799" t="str">
        <f t="shared" si="246"/>
        <v>F0296</v>
      </c>
      <c r="B15799" s="254" t="s">
        <v>16160</v>
      </c>
    </row>
    <row r="15800" spans="1:2">
      <c r="A15800" t="str">
        <f t="shared" si="246"/>
        <v>F0297</v>
      </c>
      <c r="B15800" s="254" t="s">
        <v>16161</v>
      </c>
    </row>
    <row r="15801" spans="1:2">
      <c r="A15801" t="str">
        <f t="shared" si="246"/>
        <v>F0298</v>
      </c>
      <c r="B15801" s="254" t="s">
        <v>16162</v>
      </c>
    </row>
    <row r="15802" spans="1:2">
      <c r="A15802" t="str">
        <f t="shared" si="246"/>
        <v>F0299</v>
      </c>
      <c r="B15802" s="254" t="s">
        <v>16163</v>
      </c>
    </row>
    <row r="15803" spans="1:2">
      <c r="A15803" t="str">
        <f t="shared" si="246"/>
        <v>F0300</v>
      </c>
      <c r="B15803" s="254" t="s">
        <v>16164</v>
      </c>
    </row>
    <row r="15804" spans="1:2">
      <c r="A15804" t="str">
        <f t="shared" si="246"/>
        <v>F0301</v>
      </c>
      <c r="B15804" s="254" t="s">
        <v>16165</v>
      </c>
    </row>
    <row r="15805" spans="1:2">
      <c r="A15805" t="str">
        <f t="shared" si="246"/>
        <v>F0302</v>
      </c>
      <c r="B15805" s="254" t="s">
        <v>16166</v>
      </c>
    </row>
    <row r="15806" spans="1:2">
      <c r="A15806" t="str">
        <f t="shared" si="246"/>
        <v>F0303</v>
      </c>
      <c r="B15806" s="254" t="s">
        <v>16167</v>
      </c>
    </row>
    <row r="15807" spans="1:2">
      <c r="A15807" t="str">
        <f t="shared" si="246"/>
        <v>F0304</v>
      </c>
      <c r="B15807" s="254" t="s">
        <v>16168</v>
      </c>
    </row>
    <row r="15808" spans="1:2">
      <c r="A15808" t="str">
        <f t="shared" si="246"/>
        <v>F0305</v>
      </c>
      <c r="B15808" s="254" t="s">
        <v>16169</v>
      </c>
    </row>
    <row r="15809" spans="1:2">
      <c r="A15809" t="str">
        <f t="shared" si="246"/>
        <v>F0306</v>
      </c>
      <c r="B15809" s="254" t="s">
        <v>16170</v>
      </c>
    </row>
    <row r="15810" spans="1:2">
      <c r="A15810" t="str">
        <f t="shared" si="246"/>
        <v>F0307</v>
      </c>
      <c r="B15810" s="254" t="s">
        <v>16171</v>
      </c>
    </row>
    <row r="15811" spans="1:2">
      <c r="A15811" t="str">
        <f t="shared" ref="A15811:A15874" si="247">LEFT(B15811,5)</f>
        <v>F0308</v>
      </c>
      <c r="B15811" s="254" t="s">
        <v>16172</v>
      </c>
    </row>
    <row r="15812" spans="1:2">
      <c r="A15812" t="str">
        <f t="shared" si="247"/>
        <v>F0309</v>
      </c>
      <c r="B15812" s="254" t="s">
        <v>16173</v>
      </c>
    </row>
    <row r="15813" spans="1:2">
      <c r="A15813" t="str">
        <f t="shared" si="247"/>
        <v>F0310</v>
      </c>
      <c r="B15813" s="254" t="s">
        <v>16174</v>
      </c>
    </row>
    <row r="15814" spans="1:2">
      <c r="A15814" t="str">
        <f t="shared" si="247"/>
        <v>F0311</v>
      </c>
      <c r="B15814" s="254" t="s">
        <v>16175</v>
      </c>
    </row>
    <row r="15815" spans="1:2">
      <c r="A15815" t="str">
        <f t="shared" si="247"/>
        <v>F0312</v>
      </c>
      <c r="B15815" s="254" t="s">
        <v>16176</v>
      </c>
    </row>
    <row r="15816" spans="1:2">
      <c r="A15816" t="str">
        <f t="shared" si="247"/>
        <v>F0313</v>
      </c>
      <c r="B15816" s="254" t="s">
        <v>16177</v>
      </c>
    </row>
    <row r="15817" spans="1:2">
      <c r="A15817" t="str">
        <f t="shared" si="247"/>
        <v>F0314</v>
      </c>
      <c r="B15817" s="254" t="s">
        <v>16178</v>
      </c>
    </row>
    <row r="15818" spans="1:2">
      <c r="A15818" t="str">
        <f t="shared" si="247"/>
        <v>F0315</v>
      </c>
      <c r="B15818" s="254" t="s">
        <v>16179</v>
      </c>
    </row>
    <row r="15819" spans="1:2">
      <c r="A15819" t="str">
        <f t="shared" si="247"/>
        <v>F0316</v>
      </c>
      <c r="B15819" s="254" t="s">
        <v>16180</v>
      </c>
    </row>
    <row r="15820" spans="1:2">
      <c r="A15820" t="str">
        <f t="shared" si="247"/>
        <v>F0317</v>
      </c>
      <c r="B15820" s="254" t="s">
        <v>16181</v>
      </c>
    </row>
    <row r="15821" spans="1:2">
      <c r="A15821" t="str">
        <f t="shared" si="247"/>
        <v>F0318</v>
      </c>
      <c r="B15821" s="254" t="s">
        <v>16182</v>
      </c>
    </row>
    <row r="15822" spans="1:2">
      <c r="A15822" t="str">
        <f t="shared" si="247"/>
        <v>F0319</v>
      </c>
      <c r="B15822" s="254" t="s">
        <v>16183</v>
      </c>
    </row>
    <row r="15823" spans="1:2">
      <c r="A15823" t="str">
        <f t="shared" si="247"/>
        <v>F0320</v>
      </c>
      <c r="B15823" s="254" t="s">
        <v>16184</v>
      </c>
    </row>
    <row r="15824" spans="1:2">
      <c r="A15824" t="str">
        <f t="shared" si="247"/>
        <v>F0321</v>
      </c>
      <c r="B15824" s="254" t="s">
        <v>16185</v>
      </c>
    </row>
    <row r="15825" spans="1:2">
      <c r="A15825" t="str">
        <f t="shared" si="247"/>
        <v>F0322</v>
      </c>
      <c r="B15825" s="254" t="s">
        <v>16186</v>
      </c>
    </row>
    <row r="15826" spans="1:2">
      <c r="A15826" t="str">
        <f t="shared" si="247"/>
        <v>F0323</v>
      </c>
      <c r="B15826" s="254" t="s">
        <v>16187</v>
      </c>
    </row>
    <row r="15827" spans="1:2">
      <c r="A15827" t="str">
        <f t="shared" si="247"/>
        <v>F0324</v>
      </c>
      <c r="B15827" s="254" t="s">
        <v>16188</v>
      </c>
    </row>
    <row r="15828" spans="1:2">
      <c r="A15828" t="str">
        <f t="shared" si="247"/>
        <v>F0325</v>
      </c>
      <c r="B15828" s="254" t="s">
        <v>16189</v>
      </c>
    </row>
    <row r="15829" spans="1:2">
      <c r="A15829" t="str">
        <f t="shared" si="247"/>
        <v>F0326</v>
      </c>
      <c r="B15829" s="254" t="s">
        <v>16190</v>
      </c>
    </row>
    <row r="15830" spans="1:2">
      <c r="A15830" t="str">
        <f t="shared" si="247"/>
        <v>F0327</v>
      </c>
      <c r="B15830" s="254" t="s">
        <v>16191</v>
      </c>
    </row>
    <row r="15831" spans="1:2">
      <c r="A15831" t="str">
        <f t="shared" si="247"/>
        <v>F0328</v>
      </c>
      <c r="B15831" s="254" t="s">
        <v>16192</v>
      </c>
    </row>
    <row r="15832" spans="1:2">
      <c r="A15832" t="str">
        <f t="shared" si="247"/>
        <v>F0329</v>
      </c>
      <c r="B15832" s="254" t="s">
        <v>16193</v>
      </c>
    </row>
    <row r="15833" spans="1:2">
      <c r="A15833" t="str">
        <f t="shared" si="247"/>
        <v>F0330</v>
      </c>
      <c r="B15833" s="254" t="s">
        <v>16194</v>
      </c>
    </row>
    <row r="15834" spans="1:2">
      <c r="A15834" t="str">
        <f t="shared" si="247"/>
        <v>F0331</v>
      </c>
      <c r="B15834" s="254" t="s">
        <v>16195</v>
      </c>
    </row>
    <row r="15835" spans="1:2">
      <c r="A15835" t="str">
        <f t="shared" si="247"/>
        <v>F0332</v>
      </c>
      <c r="B15835" s="254" t="s">
        <v>16196</v>
      </c>
    </row>
    <row r="15836" spans="1:2">
      <c r="A15836" t="str">
        <f t="shared" si="247"/>
        <v>F0333</v>
      </c>
      <c r="B15836" s="254" t="s">
        <v>16197</v>
      </c>
    </row>
    <row r="15837" spans="1:2">
      <c r="A15837" t="str">
        <f t="shared" si="247"/>
        <v>F0334</v>
      </c>
      <c r="B15837" s="254" t="s">
        <v>16198</v>
      </c>
    </row>
    <row r="15838" spans="1:2">
      <c r="A15838" t="str">
        <f t="shared" si="247"/>
        <v>F0335</v>
      </c>
      <c r="B15838" s="254" t="s">
        <v>16199</v>
      </c>
    </row>
    <row r="15839" spans="1:2">
      <c r="A15839" t="str">
        <f t="shared" si="247"/>
        <v>F0336</v>
      </c>
      <c r="B15839" s="254" t="s">
        <v>16200</v>
      </c>
    </row>
    <row r="15840" spans="1:2">
      <c r="A15840" t="str">
        <f t="shared" si="247"/>
        <v>F0337</v>
      </c>
      <c r="B15840" s="254" t="s">
        <v>16201</v>
      </c>
    </row>
    <row r="15841" spans="1:2">
      <c r="A15841" t="str">
        <f t="shared" si="247"/>
        <v>F0338</v>
      </c>
      <c r="B15841" s="254" t="s">
        <v>16202</v>
      </c>
    </row>
    <row r="15842" spans="1:2">
      <c r="A15842" t="str">
        <f t="shared" si="247"/>
        <v>F0339</v>
      </c>
      <c r="B15842" s="254" t="s">
        <v>16203</v>
      </c>
    </row>
    <row r="15843" spans="1:2">
      <c r="A15843" t="str">
        <f t="shared" si="247"/>
        <v>F0340</v>
      </c>
      <c r="B15843" s="254" t="s">
        <v>16204</v>
      </c>
    </row>
    <row r="15844" spans="1:2">
      <c r="A15844" t="str">
        <f t="shared" si="247"/>
        <v>F0341</v>
      </c>
      <c r="B15844" s="254" t="s">
        <v>16205</v>
      </c>
    </row>
    <row r="15845" spans="1:2">
      <c r="A15845" t="str">
        <f t="shared" si="247"/>
        <v>F0342</v>
      </c>
      <c r="B15845" s="254" t="s">
        <v>16206</v>
      </c>
    </row>
    <row r="15846" spans="1:2">
      <c r="A15846" t="str">
        <f t="shared" si="247"/>
        <v>F0343</v>
      </c>
      <c r="B15846" s="254" t="s">
        <v>16207</v>
      </c>
    </row>
    <row r="15847" spans="1:2">
      <c r="A15847" t="str">
        <f t="shared" si="247"/>
        <v>F0344</v>
      </c>
      <c r="B15847" s="254" t="s">
        <v>16208</v>
      </c>
    </row>
    <row r="15848" spans="1:2">
      <c r="A15848" t="str">
        <f t="shared" si="247"/>
        <v>F0345</v>
      </c>
      <c r="B15848" s="254" t="s">
        <v>16209</v>
      </c>
    </row>
    <row r="15849" spans="1:2">
      <c r="A15849" t="str">
        <f t="shared" si="247"/>
        <v>F0346</v>
      </c>
      <c r="B15849" s="254" t="s">
        <v>16210</v>
      </c>
    </row>
    <row r="15850" spans="1:2">
      <c r="A15850" t="str">
        <f t="shared" si="247"/>
        <v>F0347</v>
      </c>
      <c r="B15850" s="254" t="s">
        <v>16211</v>
      </c>
    </row>
    <row r="15851" spans="1:2">
      <c r="A15851" t="str">
        <f t="shared" si="247"/>
        <v>F0348</v>
      </c>
      <c r="B15851" s="254" t="s">
        <v>16212</v>
      </c>
    </row>
    <row r="15852" spans="1:2">
      <c r="A15852" t="str">
        <f t="shared" si="247"/>
        <v>F0349</v>
      </c>
      <c r="B15852" s="254" t="s">
        <v>16213</v>
      </c>
    </row>
    <row r="15853" spans="1:2">
      <c r="A15853" t="str">
        <f t="shared" si="247"/>
        <v>F0350</v>
      </c>
      <c r="B15853" s="254" t="s">
        <v>16214</v>
      </c>
    </row>
    <row r="15854" spans="1:2">
      <c r="A15854" t="str">
        <f t="shared" si="247"/>
        <v>F0351</v>
      </c>
      <c r="B15854" s="254" t="s">
        <v>16215</v>
      </c>
    </row>
    <row r="15855" spans="1:2">
      <c r="A15855" t="str">
        <f t="shared" si="247"/>
        <v>F0352</v>
      </c>
      <c r="B15855" s="254" t="s">
        <v>16216</v>
      </c>
    </row>
    <row r="15856" spans="1:2">
      <c r="A15856" t="str">
        <f t="shared" si="247"/>
        <v>F0353</v>
      </c>
      <c r="B15856" s="254" t="s">
        <v>16217</v>
      </c>
    </row>
    <row r="15857" spans="1:2">
      <c r="A15857" t="str">
        <f t="shared" si="247"/>
        <v>F0354</v>
      </c>
      <c r="B15857" s="254" t="s">
        <v>16218</v>
      </c>
    </row>
    <row r="15858" spans="1:2">
      <c r="A15858" t="str">
        <f t="shared" si="247"/>
        <v>F0355</v>
      </c>
      <c r="B15858" s="254" t="s">
        <v>16219</v>
      </c>
    </row>
    <row r="15859" spans="1:2">
      <c r="A15859" t="str">
        <f t="shared" si="247"/>
        <v>F0356</v>
      </c>
      <c r="B15859" s="254" t="s">
        <v>16220</v>
      </c>
    </row>
    <row r="15860" spans="1:2">
      <c r="A15860" t="str">
        <f t="shared" si="247"/>
        <v>F0357</v>
      </c>
      <c r="B15860" s="254" t="s">
        <v>16221</v>
      </c>
    </row>
    <row r="15861" spans="1:2">
      <c r="A15861" t="str">
        <f t="shared" si="247"/>
        <v>F0358</v>
      </c>
      <c r="B15861" s="254" t="s">
        <v>16222</v>
      </c>
    </row>
    <row r="15862" spans="1:2">
      <c r="A15862" t="str">
        <f t="shared" si="247"/>
        <v>F0359</v>
      </c>
      <c r="B15862" s="254" t="s">
        <v>16223</v>
      </c>
    </row>
    <row r="15863" spans="1:2">
      <c r="A15863" t="str">
        <f t="shared" si="247"/>
        <v>F0360</v>
      </c>
      <c r="B15863" s="254" t="s">
        <v>16224</v>
      </c>
    </row>
    <row r="15864" spans="1:2">
      <c r="A15864" t="str">
        <f t="shared" si="247"/>
        <v>F0361</v>
      </c>
      <c r="B15864" s="254" t="s">
        <v>16225</v>
      </c>
    </row>
    <row r="15865" spans="1:2">
      <c r="A15865" t="str">
        <f t="shared" si="247"/>
        <v>F0362</v>
      </c>
      <c r="B15865" s="254" t="s">
        <v>16226</v>
      </c>
    </row>
    <row r="15866" spans="1:2">
      <c r="A15866" t="str">
        <f t="shared" si="247"/>
        <v>F0363</v>
      </c>
      <c r="B15866" s="254" t="s">
        <v>16227</v>
      </c>
    </row>
    <row r="15867" spans="1:2">
      <c r="A15867" t="str">
        <f t="shared" si="247"/>
        <v>F0364</v>
      </c>
      <c r="B15867" s="254" t="s">
        <v>16228</v>
      </c>
    </row>
    <row r="15868" spans="1:2">
      <c r="A15868" t="str">
        <f t="shared" si="247"/>
        <v>F0365</v>
      </c>
      <c r="B15868" s="254" t="s">
        <v>16229</v>
      </c>
    </row>
    <row r="15869" spans="1:2">
      <c r="A15869" t="str">
        <f t="shared" si="247"/>
        <v>F0366</v>
      </c>
      <c r="B15869" s="254" t="s">
        <v>16230</v>
      </c>
    </row>
    <row r="15870" spans="1:2">
      <c r="A15870" t="str">
        <f t="shared" si="247"/>
        <v>F0367</v>
      </c>
      <c r="B15870" s="254" t="s">
        <v>16231</v>
      </c>
    </row>
    <row r="15871" spans="1:2">
      <c r="A15871" t="str">
        <f t="shared" si="247"/>
        <v>F0368</v>
      </c>
      <c r="B15871" s="254" t="s">
        <v>16232</v>
      </c>
    </row>
    <row r="15872" spans="1:2">
      <c r="A15872" t="str">
        <f t="shared" si="247"/>
        <v>F0369</v>
      </c>
      <c r="B15872" s="254" t="s">
        <v>16233</v>
      </c>
    </row>
    <row r="15873" spans="1:2">
      <c r="A15873" t="str">
        <f t="shared" si="247"/>
        <v>F0370</v>
      </c>
      <c r="B15873" s="254" t="s">
        <v>16234</v>
      </c>
    </row>
    <row r="15874" spans="1:2">
      <c r="A15874" t="str">
        <f t="shared" si="247"/>
        <v>F0371</v>
      </c>
      <c r="B15874" s="254" t="s">
        <v>16235</v>
      </c>
    </row>
    <row r="15875" spans="1:2">
      <c r="A15875" t="str">
        <f t="shared" ref="A15875:A15938" si="248">LEFT(B15875,5)</f>
        <v>F0372</v>
      </c>
      <c r="B15875" s="254" t="s">
        <v>16236</v>
      </c>
    </row>
    <row r="15876" spans="1:2">
      <c r="A15876" t="str">
        <f t="shared" si="248"/>
        <v>F0373</v>
      </c>
      <c r="B15876" s="254" t="s">
        <v>16237</v>
      </c>
    </row>
    <row r="15877" spans="1:2">
      <c r="A15877" t="str">
        <f t="shared" si="248"/>
        <v>F0374</v>
      </c>
      <c r="B15877" s="254" t="s">
        <v>16238</v>
      </c>
    </row>
    <row r="15878" spans="1:2">
      <c r="A15878" t="str">
        <f t="shared" si="248"/>
        <v>F0375</v>
      </c>
      <c r="B15878" s="254" t="s">
        <v>16239</v>
      </c>
    </row>
    <row r="15879" spans="1:2">
      <c r="A15879" t="str">
        <f t="shared" si="248"/>
        <v>F0376</v>
      </c>
      <c r="B15879" s="254" t="s">
        <v>16240</v>
      </c>
    </row>
    <row r="15880" spans="1:2">
      <c r="A15880" t="str">
        <f t="shared" si="248"/>
        <v>F0377</v>
      </c>
      <c r="B15880" s="254" t="s">
        <v>16241</v>
      </c>
    </row>
    <row r="15881" spans="1:2">
      <c r="A15881" t="str">
        <f t="shared" si="248"/>
        <v>F0378</v>
      </c>
      <c r="B15881" s="254" t="s">
        <v>16242</v>
      </c>
    </row>
    <row r="15882" spans="1:2">
      <c r="A15882" t="str">
        <f t="shared" si="248"/>
        <v>F0379</v>
      </c>
      <c r="B15882" s="254" t="s">
        <v>16243</v>
      </c>
    </row>
    <row r="15883" spans="1:2">
      <c r="A15883" t="str">
        <f t="shared" si="248"/>
        <v>F0380</v>
      </c>
      <c r="B15883" s="254" t="s">
        <v>16244</v>
      </c>
    </row>
    <row r="15884" spans="1:2">
      <c r="A15884" t="str">
        <f t="shared" si="248"/>
        <v>F0381</v>
      </c>
      <c r="B15884" s="254" t="s">
        <v>16245</v>
      </c>
    </row>
    <row r="15885" spans="1:2">
      <c r="A15885" t="str">
        <f t="shared" si="248"/>
        <v>F0382</v>
      </c>
      <c r="B15885" s="254" t="s">
        <v>16246</v>
      </c>
    </row>
    <row r="15886" spans="1:2">
      <c r="A15886" t="str">
        <f t="shared" si="248"/>
        <v>F0383</v>
      </c>
      <c r="B15886" s="254" t="s">
        <v>16247</v>
      </c>
    </row>
    <row r="15887" spans="1:2">
      <c r="A15887" t="str">
        <f t="shared" si="248"/>
        <v>F0384</v>
      </c>
      <c r="B15887" s="254" t="s">
        <v>16248</v>
      </c>
    </row>
    <row r="15888" spans="1:2">
      <c r="A15888" t="str">
        <f t="shared" si="248"/>
        <v>F0385</v>
      </c>
      <c r="B15888" s="254" t="s">
        <v>16249</v>
      </c>
    </row>
    <row r="15889" spans="1:2">
      <c r="A15889" t="str">
        <f t="shared" si="248"/>
        <v>F0386</v>
      </c>
      <c r="B15889" s="254" t="s">
        <v>16250</v>
      </c>
    </row>
    <row r="15890" spans="1:2">
      <c r="A15890" t="str">
        <f t="shared" si="248"/>
        <v>F0387</v>
      </c>
      <c r="B15890" s="254" t="s">
        <v>16251</v>
      </c>
    </row>
    <row r="15891" spans="1:2">
      <c r="A15891" t="str">
        <f t="shared" si="248"/>
        <v>F0388</v>
      </c>
      <c r="B15891" s="254" t="s">
        <v>16252</v>
      </c>
    </row>
    <row r="15892" spans="1:2">
      <c r="A15892" t="str">
        <f t="shared" si="248"/>
        <v>F0389</v>
      </c>
      <c r="B15892" s="254" t="s">
        <v>16253</v>
      </c>
    </row>
    <row r="15893" spans="1:2">
      <c r="A15893" t="str">
        <f t="shared" si="248"/>
        <v>F0390</v>
      </c>
      <c r="B15893" s="254" t="s">
        <v>16254</v>
      </c>
    </row>
    <row r="15894" spans="1:2">
      <c r="A15894" t="str">
        <f t="shared" si="248"/>
        <v>F0391</v>
      </c>
      <c r="B15894" s="254" t="s">
        <v>16255</v>
      </c>
    </row>
    <row r="15895" spans="1:2">
      <c r="A15895" t="str">
        <f t="shared" si="248"/>
        <v>F0392</v>
      </c>
      <c r="B15895" s="254" t="s">
        <v>16256</v>
      </c>
    </row>
    <row r="15896" spans="1:2">
      <c r="A15896" t="str">
        <f t="shared" si="248"/>
        <v>F0393</v>
      </c>
      <c r="B15896" s="254" t="s">
        <v>16257</v>
      </c>
    </row>
    <row r="15897" spans="1:2">
      <c r="A15897" t="str">
        <f t="shared" si="248"/>
        <v>F0394</v>
      </c>
      <c r="B15897" s="254" t="s">
        <v>16258</v>
      </c>
    </row>
    <row r="15898" spans="1:2">
      <c r="A15898" t="str">
        <f t="shared" si="248"/>
        <v>F0395</v>
      </c>
      <c r="B15898" s="254" t="s">
        <v>16259</v>
      </c>
    </row>
    <row r="15899" spans="1:2">
      <c r="A15899" t="str">
        <f t="shared" si="248"/>
        <v>F0396</v>
      </c>
      <c r="B15899" s="254" t="s">
        <v>16260</v>
      </c>
    </row>
    <row r="15900" spans="1:2">
      <c r="A15900" t="str">
        <f t="shared" si="248"/>
        <v>F0397</v>
      </c>
      <c r="B15900" s="254" t="s">
        <v>16261</v>
      </c>
    </row>
    <row r="15901" spans="1:2">
      <c r="A15901" t="str">
        <f t="shared" si="248"/>
        <v>F0398</v>
      </c>
      <c r="B15901" s="254" t="s">
        <v>16262</v>
      </c>
    </row>
    <row r="15902" spans="1:2">
      <c r="A15902" t="str">
        <f t="shared" si="248"/>
        <v>F0399</v>
      </c>
      <c r="B15902" s="254" t="s">
        <v>16263</v>
      </c>
    </row>
    <row r="15903" spans="1:2">
      <c r="A15903" t="str">
        <f t="shared" si="248"/>
        <v>F0400</v>
      </c>
      <c r="B15903" s="254" t="s">
        <v>16264</v>
      </c>
    </row>
    <row r="15904" spans="1:2">
      <c r="A15904" t="str">
        <f t="shared" si="248"/>
        <v>F0401</v>
      </c>
      <c r="B15904" s="254" t="s">
        <v>16265</v>
      </c>
    </row>
    <row r="15905" spans="1:2">
      <c r="A15905" t="str">
        <f t="shared" si="248"/>
        <v>F0402</v>
      </c>
      <c r="B15905" s="254" t="s">
        <v>16266</v>
      </c>
    </row>
    <row r="15906" spans="1:2">
      <c r="A15906" t="str">
        <f t="shared" si="248"/>
        <v>F0403</v>
      </c>
      <c r="B15906" s="254" t="s">
        <v>16267</v>
      </c>
    </row>
    <row r="15907" spans="1:2">
      <c r="A15907" t="str">
        <f t="shared" si="248"/>
        <v>F0404</v>
      </c>
      <c r="B15907" s="254" t="s">
        <v>16268</v>
      </c>
    </row>
    <row r="15908" spans="1:2">
      <c r="A15908" t="str">
        <f t="shared" si="248"/>
        <v>F0405</v>
      </c>
      <c r="B15908" s="254" t="s">
        <v>16269</v>
      </c>
    </row>
    <row r="15909" spans="1:2">
      <c r="A15909" t="str">
        <f t="shared" si="248"/>
        <v>F0406</v>
      </c>
      <c r="B15909" s="254" t="s">
        <v>16270</v>
      </c>
    </row>
    <row r="15910" spans="1:2">
      <c r="A15910" t="str">
        <f t="shared" si="248"/>
        <v>F0407</v>
      </c>
      <c r="B15910" s="254" t="s">
        <v>16271</v>
      </c>
    </row>
    <row r="15911" spans="1:2">
      <c r="A15911" t="str">
        <f t="shared" si="248"/>
        <v>F0408</v>
      </c>
      <c r="B15911" s="254" t="s">
        <v>16272</v>
      </c>
    </row>
    <row r="15912" spans="1:2">
      <c r="A15912" t="str">
        <f t="shared" si="248"/>
        <v>F0409</v>
      </c>
      <c r="B15912" s="254" t="s">
        <v>16273</v>
      </c>
    </row>
    <row r="15913" spans="1:2">
      <c r="A15913" t="str">
        <f t="shared" si="248"/>
        <v>F0410</v>
      </c>
      <c r="B15913" s="254" t="s">
        <v>16274</v>
      </c>
    </row>
    <row r="15914" spans="1:2">
      <c r="A15914" t="str">
        <f t="shared" si="248"/>
        <v>F0411</v>
      </c>
      <c r="B15914" s="254" t="s">
        <v>16275</v>
      </c>
    </row>
    <row r="15915" spans="1:2">
      <c r="A15915" t="str">
        <f t="shared" si="248"/>
        <v>F0412</v>
      </c>
      <c r="B15915" s="254" t="s">
        <v>16276</v>
      </c>
    </row>
    <row r="15916" spans="1:2">
      <c r="A15916" t="str">
        <f t="shared" si="248"/>
        <v>F0413</v>
      </c>
      <c r="B15916" s="254" t="s">
        <v>16277</v>
      </c>
    </row>
    <row r="15917" spans="1:2">
      <c r="A15917" t="str">
        <f t="shared" si="248"/>
        <v>F0414</v>
      </c>
      <c r="B15917" s="254" t="s">
        <v>16278</v>
      </c>
    </row>
    <row r="15918" spans="1:2">
      <c r="A15918" t="str">
        <f t="shared" si="248"/>
        <v>F0415</v>
      </c>
      <c r="B15918" s="254" t="s">
        <v>16279</v>
      </c>
    </row>
    <row r="15919" spans="1:2">
      <c r="A15919" t="str">
        <f t="shared" si="248"/>
        <v>F0416</v>
      </c>
      <c r="B15919" s="254" t="s">
        <v>16280</v>
      </c>
    </row>
    <row r="15920" spans="1:2">
      <c r="A15920" t="str">
        <f t="shared" si="248"/>
        <v>F0417</v>
      </c>
      <c r="B15920" s="254" t="s">
        <v>16281</v>
      </c>
    </row>
    <row r="15921" spans="1:2">
      <c r="A15921" t="str">
        <f t="shared" si="248"/>
        <v>F0418</v>
      </c>
      <c r="B15921" s="254" t="s">
        <v>16282</v>
      </c>
    </row>
    <row r="15922" spans="1:2">
      <c r="A15922" t="str">
        <f t="shared" si="248"/>
        <v>F0419</v>
      </c>
      <c r="B15922" s="254" t="s">
        <v>16283</v>
      </c>
    </row>
    <row r="15923" spans="1:2">
      <c r="A15923" t="str">
        <f t="shared" si="248"/>
        <v>F0420</v>
      </c>
      <c r="B15923" s="254" t="s">
        <v>16284</v>
      </c>
    </row>
    <row r="15924" spans="1:2">
      <c r="A15924" t="str">
        <f t="shared" si="248"/>
        <v>F0421</v>
      </c>
      <c r="B15924" s="254" t="s">
        <v>16285</v>
      </c>
    </row>
    <row r="15925" spans="1:2">
      <c r="A15925" t="str">
        <f t="shared" si="248"/>
        <v>F0422</v>
      </c>
      <c r="B15925" s="254" t="s">
        <v>16286</v>
      </c>
    </row>
    <row r="15926" spans="1:2">
      <c r="A15926" t="str">
        <f t="shared" si="248"/>
        <v>F0423</v>
      </c>
      <c r="B15926" s="254" t="s">
        <v>16287</v>
      </c>
    </row>
    <row r="15927" spans="1:2">
      <c r="A15927" t="str">
        <f t="shared" si="248"/>
        <v>F0424</v>
      </c>
      <c r="B15927" s="254" t="s">
        <v>16288</v>
      </c>
    </row>
    <row r="15928" spans="1:2">
      <c r="A15928" t="str">
        <f t="shared" si="248"/>
        <v>F0425</v>
      </c>
      <c r="B15928" s="254" t="s">
        <v>16289</v>
      </c>
    </row>
    <row r="15929" spans="1:2">
      <c r="A15929" t="str">
        <f t="shared" si="248"/>
        <v>F0426</v>
      </c>
      <c r="B15929" s="254" t="s">
        <v>16290</v>
      </c>
    </row>
    <row r="15930" spans="1:2">
      <c r="A15930" t="str">
        <f t="shared" si="248"/>
        <v>F0427</v>
      </c>
      <c r="B15930" s="254" t="s">
        <v>16291</v>
      </c>
    </row>
    <row r="15931" spans="1:2">
      <c r="A15931" t="str">
        <f t="shared" si="248"/>
        <v>F0428</v>
      </c>
      <c r="B15931" s="254" t="s">
        <v>16292</v>
      </c>
    </row>
    <row r="15932" spans="1:2">
      <c r="A15932" t="str">
        <f t="shared" si="248"/>
        <v>F0429</v>
      </c>
      <c r="B15932" s="254" t="s">
        <v>16293</v>
      </c>
    </row>
    <row r="15933" spans="1:2">
      <c r="A15933" t="str">
        <f t="shared" si="248"/>
        <v>F0430</v>
      </c>
      <c r="B15933" s="254" t="s">
        <v>16294</v>
      </c>
    </row>
    <row r="15934" spans="1:2">
      <c r="A15934" t="str">
        <f t="shared" si="248"/>
        <v>F0431</v>
      </c>
      <c r="B15934" s="254" t="s">
        <v>16295</v>
      </c>
    </row>
    <row r="15935" spans="1:2">
      <c r="A15935" t="str">
        <f t="shared" si="248"/>
        <v>F0432</v>
      </c>
      <c r="B15935" s="254" t="s">
        <v>16296</v>
      </c>
    </row>
    <row r="15936" spans="1:2">
      <c r="A15936" t="str">
        <f t="shared" si="248"/>
        <v>F0433</v>
      </c>
      <c r="B15936" s="254" t="s">
        <v>16297</v>
      </c>
    </row>
    <row r="15937" spans="1:2">
      <c r="A15937" t="str">
        <f t="shared" si="248"/>
        <v>F0434</v>
      </c>
      <c r="B15937" s="254" t="s">
        <v>16298</v>
      </c>
    </row>
    <row r="15938" spans="1:2">
      <c r="A15938" t="str">
        <f t="shared" si="248"/>
        <v>F0435</v>
      </c>
      <c r="B15938" s="254" t="s">
        <v>16299</v>
      </c>
    </row>
    <row r="15939" spans="1:2">
      <c r="A15939" t="str">
        <f t="shared" ref="A15939:A16002" si="249">LEFT(B15939,5)</f>
        <v>F0436</v>
      </c>
      <c r="B15939" s="254" t="s">
        <v>16300</v>
      </c>
    </row>
    <row r="15940" spans="1:2">
      <c r="A15940" t="str">
        <f t="shared" si="249"/>
        <v>F0437</v>
      </c>
      <c r="B15940" s="254" t="s">
        <v>16301</v>
      </c>
    </row>
    <row r="15941" spans="1:2">
      <c r="A15941" t="str">
        <f t="shared" si="249"/>
        <v>F0438</v>
      </c>
      <c r="B15941" s="254" t="s">
        <v>16302</v>
      </c>
    </row>
    <row r="15942" spans="1:2">
      <c r="A15942" t="str">
        <f t="shared" si="249"/>
        <v>F0439</v>
      </c>
      <c r="B15942" s="254" t="s">
        <v>16303</v>
      </c>
    </row>
    <row r="15943" spans="1:2">
      <c r="A15943" t="str">
        <f t="shared" si="249"/>
        <v>F0440</v>
      </c>
      <c r="B15943" s="254" t="s">
        <v>16304</v>
      </c>
    </row>
    <row r="15944" spans="1:2">
      <c r="A15944" t="str">
        <f t="shared" si="249"/>
        <v>F0441</v>
      </c>
      <c r="B15944" s="254" t="s">
        <v>16305</v>
      </c>
    </row>
    <row r="15945" spans="1:2">
      <c r="A15945" t="str">
        <f t="shared" si="249"/>
        <v>F0442</v>
      </c>
      <c r="B15945" s="254" t="s">
        <v>16306</v>
      </c>
    </row>
    <row r="15946" spans="1:2">
      <c r="A15946" t="str">
        <f t="shared" si="249"/>
        <v>F0443</v>
      </c>
      <c r="B15946" s="254" t="s">
        <v>16307</v>
      </c>
    </row>
    <row r="15947" spans="1:2">
      <c r="A15947" t="str">
        <f t="shared" si="249"/>
        <v>F0444</v>
      </c>
      <c r="B15947" s="254" t="s">
        <v>16308</v>
      </c>
    </row>
    <row r="15948" spans="1:2">
      <c r="A15948" t="str">
        <f t="shared" si="249"/>
        <v>F0445</v>
      </c>
      <c r="B15948" s="254" t="s">
        <v>16309</v>
      </c>
    </row>
    <row r="15949" spans="1:2">
      <c r="A15949" t="str">
        <f t="shared" si="249"/>
        <v>F0446</v>
      </c>
      <c r="B15949" s="254" t="s">
        <v>16310</v>
      </c>
    </row>
    <row r="15950" spans="1:2">
      <c r="A15950" t="str">
        <f t="shared" si="249"/>
        <v>F0447</v>
      </c>
      <c r="B15950" s="254" t="s">
        <v>16311</v>
      </c>
    </row>
    <row r="15951" spans="1:2">
      <c r="A15951" t="str">
        <f t="shared" si="249"/>
        <v>F0448</v>
      </c>
      <c r="B15951" s="254" t="s">
        <v>16312</v>
      </c>
    </row>
    <row r="15952" spans="1:2">
      <c r="A15952" t="str">
        <f t="shared" si="249"/>
        <v>F0449</v>
      </c>
      <c r="B15952" s="254" t="s">
        <v>16313</v>
      </c>
    </row>
    <row r="15953" spans="1:2">
      <c r="A15953" t="str">
        <f t="shared" si="249"/>
        <v>F0450</v>
      </c>
      <c r="B15953" s="254" t="s">
        <v>16314</v>
      </c>
    </row>
    <row r="15954" spans="1:2">
      <c r="A15954" t="str">
        <f t="shared" si="249"/>
        <v>F0451</v>
      </c>
      <c r="B15954" s="254" t="s">
        <v>16315</v>
      </c>
    </row>
    <row r="15955" spans="1:2">
      <c r="A15955" t="str">
        <f t="shared" si="249"/>
        <v>F0452</v>
      </c>
      <c r="B15955" s="254" t="s">
        <v>16316</v>
      </c>
    </row>
    <row r="15956" spans="1:2">
      <c r="A15956" t="str">
        <f t="shared" si="249"/>
        <v>F0453</v>
      </c>
      <c r="B15956" s="254" t="s">
        <v>16317</v>
      </c>
    </row>
    <row r="15957" spans="1:2">
      <c r="A15957" t="str">
        <f t="shared" si="249"/>
        <v>F0454</v>
      </c>
      <c r="B15957" s="254" t="s">
        <v>16318</v>
      </c>
    </row>
    <row r="15958" spans="1:2">
      <c r="A15958" t="str">
        <f t="shared" si="249"/>
        <v>F0455</v>
      </c>
      <c r="B15958" s="254" t="s">
        <v>16319</v>
      </c>
    </row>
    <row r="15959" spans="1:2">
      <c r="A15959" t="str">
        <f t="shared" si="249"/>
        <v>F0456</v>
      </c>
      <c r="B15959" s="254" t="s">
        <v>16320</v>
      </c>
    </row>
    <row r="15960" spans="1:2">
      <c r="A15960" t="str">
        <f t="shared" si="249"/>
        <v>F0457</v>
      </c>
      <c r="B15960" s="254" t="s">
        <v>16321</v>
      </c>
    </row>
    <row r="15961" spans="1:2">
      <c r="A15961" t="str">
        <f t="shared" si="249"/>
        <v>F0458</v>
      </c>
      <c r="B15961" s="254" t="s">
        <v>16322</v>
      </c>
    </row>
    <row r="15962" spans="1:2">
      <c r="A15962" t="str">
        <f t="shared" si="249"/>
        <v>F0459</v>
      </c>
      <c r="B15962" s="254" t="s">
        <v>16323</v>
      </c>
    </row>
    <row r="15963" spans="1:2">
      <c r="A15963" t="str">
        <f t="shared" si="249"/>
        <v>F0460</v>
      </c>
      <c r="B15963" s="254" t="s">
        <v>16324</v>
      </c>
    </row>
    <row r="15964" spans="1:2">
      <c r="A15964" t="str">
        <f t="shared" si="249"/>
        <v>F0461</v>
      </c>
      <c r="B15964" s="254" t="s">
        <v>16325</v>
      </c>
    </row>
    <row r="15965" spans="1:2">
      <c r="A15965" t="str">
        <f t="shared" si="249"/>
        <v>F0462</v>
      </c>
      <c r="B15965" s="254" t="s">
        <v>16326</v>
      </c>
    </row>
    <row r="15966" spans="1:2">
      <c r="A15966" t="str">
        <f t="shared" si="249"/>
        <v>F0463</v>
      </c>
      <c r="B15966" s="254" t="s">
        <v>16327</v>
      </c>
    </row>
    <row r="15967" spans="1:2">
      <c r="A15967" t="str">
        <f t="shared" si="249"/>
        <v>F0464</v>
      </c>
      <c r="B15967" s="254" t="s">
        <v>16328</v>
      </c>
    </row>
    <row r="15968" spans="1:2">
      <c r="A15968" t="str">
        <f t="shared" si="249"/>
        <v>F0465</v>
      </c>
      <c r="B15968" s="254" t="s">
        <v>16329</v>
      </c>
    </row>
    <row r="15969" spans="1:2">
      <c r="A15969" t="str">
        <f t="shared" si="249"/>
        <v>F0466</v>
      </c>
      <c r="B15969" s="254" t="s">
        <v>16330</v>
      </c>
    </row>
    <row r="15970" spans="1:2">
      <c r="A15970" t="str">
        <f t="shared" si="249"/>
        <v>F0467</v>
      </c>
      <c r="B15970" s="254" t="s">
        <v>16331</v>
      </c>
    </row>
    <row r="15971" spans="1:2">
      <c r="A15971" t="str">
        <f t="shared" si="249"/>
        <v>F0468</v>
      </c>
      <c r="B15971" s="254" t="s">
        <v>16332</v>
      </c>
    </row>
    <row r="15972" spans="1:2">
      <c r="A15972" t="str">
        <f t="shared" si="249"/>
        <v>F0469</v>
      </c>
      <c r="B15972" s="254" t="s">
        <v>16333</v>
      </c>
    </row>
    <row r="15973" spans="1:2">
      <c r="A15973" t="str">
        <f t="shared" si="249"/>
        <v>F0470</v>
      </c>
      <c r="B15973" s="254" t="s">
        <v>16334</v>
      </c>
    </row>
    <row r="15974" spans="1:2">
      <c r="A15974" t="str">
        <f t="shared" si="249"/>
        <v>F0471</v>
      </c>
      <c r="B15974" s="254" t="s">
        <v>16335</v>
      </c>
    </row>
    <row r="15975" spans="1:2">
      <c r="A15975" t="str">
        <f t="shared" si="249"/>
        <v>F0472</v>
      </c>
      <c r="B15975" s="254" t="s">
        <v>16336</v>
      </c>
    </row>
    <row r="15976" spans="1:2">
      <c r="A15976" t="str">
        <f t="shared" si="249"/>
        <v>F0473</v>
      </c>
      <c r="B15976" s="254" t="s">
        <v>16337</v>
      </c>
    </row>
    <row r="15977" spans="1:2">
      <c r="A15977" t="str">
        <f t="shared" si="249"/>
        <v>F0474</v>
      </c>
      <c r="B15977" s="254" t="s">
        <v>16338</v>
      </c>
    </row>
    <row r="15978" spans="1:2">
      <c r="A15978" t="str">
        <f t="shared" si="249"/>
        <v>F0475</v>
      </c>
      <c r="B15978" s="254" t="s">
        <v>16339</v>
      </c>
    </row>
    <row r="15979" spans="1:2">
      <c r="A15979" t="str">
        <f t="shared" si="249"/>
        <v>F0476</v>
      </c>
      <c r="B15979" s="254" t="s">
        <v>16340</v>
      </c>
    </row>
    <row r="15980" spans="1:2">
      <c r="A15980" t="str">
        <f t="shared" si="249"/>
        <v>F0477</v>
      </c>
      <c r="B15980" s="254" t="s">
        <v>16341</v>
      </c>
    </row>
    <row r="15981" spans="1:2">
      <c r="A15981" t="str">
        <f t="shared" si="249"/>
        <v>F0478</v>
      </c>
      <c r="B15981" s="254" t="s">
        <v>16342</v>
      </c>
    </row>
    <row r="15982" spans="1:2">
      <c r="A15982" t="str">
        <f t="shared" si="249"/>
        <v>F0479</v>
      </c>
      <c r="B15982" s="254" t="s">
        <v>16343</v>
      </c>
    </row>
    <row r="15983" spans="1:2">
      <c r="A15983" t="str">
        <f t="shared" si="249"/>
        <v>F0480</v>
      </c>
      <c r="B15983" s="254" t="s">
        <v>16344</v>
      </c>
    </row>
    <row r="15984" spans="1:2">
      <c r="A15984" t="str">
        <f t="shared" si="249"/>
        <v>F0481</v>
      </c>
      <c r="B15984" s="254" t="s">
        <v>16345</v>
      </c>
    </row>
    <row r="15985" spans="1:2">
      <c r="A15985" t="str">
        <f t="shared" si="249"/>
        <v>F0482</v>
      </c>
      <c r="B15985" s="254" t="s">
        <v>16346</v>
      </c>
    </row>
    <row r="15986" spans="1:2">
      <c r="A15986" t="str">
        <f t="shared" si="249"/>
        <v>F0483</v>
      </c>
      <c r="B15986" s="254" t="s">
        <v>16347</v>
      </c>
    </row>
    <row r="15987" spans="1:2">
      <c r="A15987" t="str">
        <f t="shared" si="249"/>
        <v>F0484</v>
      </c>
      <c r="B15987" s="254" t="s">
        <v>16348</v>
      </c>
    </row>
    <row r="15988" spans="1:2">
      <c r="A15988" t="str">
        <f t="shared" si="249"/>
        <v>F0485</v>
      </c>
      <c r="B15988" s="254" t="s">
        <v>16349</v>
      </c>
    </row>
    <row r="15989" spans="1:2">
      <c r="A15989" t="str">
        <f t="shared" si="249"/>
        <v>F0486</v>
      </c>
      <c r="B15989" s="254" t="s">
        <v>16350</v>
      </c>
    </row>
    <row r="15990" spans="1:2">
      <c r="A15990" t="str">
        <f t="shared" si="249"/>
        <v>F0487</v>
      </c>
      <c r="B15990" s="254" t="s">
        <v>16351</v>
      </c>
    </row>
    <row r="15991" spans="1:2">
      <c r="A15991" t="str">
        <f t="shared" si="249"/>
        <v>F0488</v>
      </c>
      <c r="B15991" s="254" t="s">
        <v>16352</v>
      </c>
    </row>
    <row r="15992" spans="1:2">
      <c r="A15992" t="str">
        <f t="shared" si="249"/>
        <v>F0489</v>
      </c>
      <c r="B15992" s="254" t="s">
        <v>16353</v>
      </c>
    </row>
    <row r="15993" spans="1:2">
      <c r="A15993" t="str">
        <f t="shared" si="249"/>
        <v>F0490</v>
      </c>
      <c r="B15993" s="254" t="s">
        <v>16354</v>
      </c>
    </row>
    <row r="15994" spans="1:2">
      <c r="A15994" t="str">
        <f t="shared" si="249"/>
        <v>F0491</v>
      </c>
      <c r="B15994" s="254" t="s">
        <v>16355</v>
      </c>
    </row>
    <row r="15995" spans="1:2">
      <c r="A15995" t="str">
        <f t="shared" si="249"/>
        <v>F0492</v>
      </c>
      <c r="B15995" s="254" t="s">
        <v>16356</v>
      </c>
    </row>
    <row r="15996" spans="1:2">
      <c r="A15996" t="str">
        <f t="shared" si="249"/>
        <v>F0493</v>
      </c>
      <c r="B15996" s="254" t="s">
        <v>16357</v>
      </c>
    </row>
    <row r="15997" spans="1:2">
      <c r="A15997" t="str">
        <f t="shared" si="249"/>
        <v>F0494</v>
      </c>
      <c r="B15997" s="254" t="s">
        <v>16358</v>
      </c>
    </row>
    <row r="15998" spans="1:2">
      <c r="A15998" t="str">
        <f t="shared" si="249"/>
        <v>F0495</v>
      </c>
      <c r="B15998" s="254" t="s">
        <v>16359</v>
      </c>
    </row>
    <row r="15999" spans="1:2">
      <c r="A15999" t="str">
        <f t="shared" si="249"/>
        <v>F0496</v>
      </c>
      <c r="B15999" s="254" t="s">
        <v>16360</v>
      </c>
    </row>
    <row r="16000" spans="1:2">
      <c r="A16000" t="str">
        <f t="shared" si="249"/>
        <v>F0497</v>
      </c>
      <c r="B16000" s="254" t="s">
        <v>16361</v>
      </c>
    </row>
    <row r="16001" spans="1:2">
      <c r="A16001" t="str">
        <f t="shared" si="249"/>
        <v>F0498</v>
      </c>
      <c r="B16001" s="254" t="s">
        <v>16362</v>
      </c>
    </row>
    <row r="16002" spans="1:2">
      <c r="A16002" t="str">
        <f t="shared" si="249"/>
        <v>F0499</v>
      </c>
      <c r="B16002" s="254" t="s">
        <v>16363</v>
      </c>
    </row>
    <row r="16003" spans="1:2">
      <c r="A16003" t="str">
        <f t="shared" ref="A16003:A16066" si="250">LEFT(B16003,5)</f>
        <v>F0500</v>
      </c>
      <c r="B16003" s="254" t="s">
        <v>16364</v>
      </c>
    </row>
    <row r="16004" spans="1:2">
      <c r="A16004" t="str">
        <f t="shared" si="250"/>
        <v>F0501</v>
      </c>
      <c r="B16004" s="254" t="s">
        <v>16365</v>
      </c>
    </row>
    <row r="16005" spans="1:2">
      <c r="A16005" t="str">
        <f t="shared" si="250"/>
        <v>F0502</v>
      </c>
      <c r="B16005" s="254" t="s">
        <v>16366</v>
      </c>
    </row>
    <row r="16006" spans="1:2">
      <c r="A16006" t="str">
        <f t="shared" si="250"/>
        <v>F0503</v>
      </c>
      <c r="B16006" s="254" t="s">
        <v>16367</v>
      </c>
    </row>
    <row r="16007" spans="1:2">
      <c r="A16007" t="str">
        <f t="shared" si="250"/>
        <v>F0504</v>
      </c>
      <c r="B16007" s="254" t="s">
        <v>16368</v>
      </c>
    </row>
    <row r="16008" spans="1:2">
      <c r="A16008" t="str">
        <f t="shared" si="250"/>
        <v>F0505</v>
      </c>
      <c r="B16008" s="254" t="s">
        <v>16369</v>
      </c>
    </row>
    <row r="16009" spans="1:2">
      <c r="A16009" t="str">
        <f t="shared" si="250"/>
        <v>F0506</v>
      </c>
      <c r="B16009" s="254" t="s">
        <v>16370</v>
      </c>
    </row>
    <row r="16010" spans="1:2">
      <c r="A16010" t="str">
        <f t="shared" si="250"/>
        <v>F0507</v>
      </c>
      <c r="B16010" s="254" t="s">
        <v>16371</v>
      </c>
    </row>
    <row r="16011" spans="1:2">
      <c r="A16011" t="str">
        <f t="shared" si="250"/>
        <v>F0508</v>
      </c>
      <c r="B16011" s="254" t="s">
        <v>16372</v>
      </c>
    </row>
    <row r="16012" spans="1:2">
      <c r="A16012" t="str">
        <f t="shared" si="250"/>
        <v>F0509</v>
      </c>
      <c r="B16012" s="254" t="s">
        <v>16373</v>
      </c>
    </row>
    <row r="16013" spans="1:2">
      <c r="A16013" t="str">
        <f t="shared" si="250"/>
        <v>F0510</v>
      </c>
      <c r="B16013" s="254" t="s">
        <v>16374</v>
      </c>
    </row>
    <row r="16014" spans="1:2">
      <c r="A16014" t="str">
        <f t="shared" si="250"/>
        <v>F0511</v>
      </c>
      <c r="B16014" s="254" t="s">
        <v>16375</v>
      </c>
    </row>
    <row r="16015" spans="1:2">
      <c r="A16015" t="str">
        <f t="shared" si="250"/>
        <v>F0512</v>
      </c>
      <c r="B16015" s="254" t="s">
        <v>16376</v>
      </c>
    </row>
    <row r="16016" spans="1:2">
      <c r="A16016" t="str">
        <f t="shared" si="250"/>
        <v>F0513</v>
      </c>
      <c r="B16016" s="254" t="s">
        <v>16377</v>
      </c>
    </row>
    <row r="16017" spans="1:2">
      <c r="A16017" t="str">
        <f t="shared" si="250"/>
        <v>F0514</v>
      </c>
      <c r="B16017" s="254" t="s">
        <v>16378</v>
      </c>
    </row>
    <row r="16018" spans="1:2">
      <c r="A16018" t="str">
        <f t="shared" si="250"/>
        <v>F0515</v>
      </c>
      <c r="B16018" s="254" t="s">
        <v>16379</v>
      </c>
    </row>
    <row r="16019" spans="1:2">
      <c r="A16019" t="str">
        <f t="shared" si="250"/>
        <v>F0516</v>
      </c>
      <c r="B16019" s="254" t="s">
        <v>16380</v>
      </c>
    </row>
    <row r="16020" spans="1:2">
      <c r="A16020" t="str">
        <f t="shared" si="250"/>
        <v>F0517</v>
      </c>
      <c r="B16020" s="254" t="s">
        <v>16381</v>
      </c>
    </row>
    <row r="16021" spans="1:2">
      <c r="A16021" t="str">
        <f t="shared" si="250"/>
        <v>F0518</v>
      </c>
      <c r="B16021" s="254" t="s">
        <v>16382</v>
      </c>
    </row>
    <row r="16022" spans="1:2">
      <c r="A16022" t="str">
        <f t="shared" si="250"/>
        <v>F0519</v>
      </c>
      <c r="B16022" s="254" t="s">
        <v>16383</v>
      </c>
    </row>
    <row r="16023" spans="1:2">
      <c r="A16023" t="str">
        <f t="shared" si="250"/>
        <v>F0520</v>
      </c>
      <c r="B16023" s="254" t="s">
        <v>16384</v>
      </c>
    </row>
    <row r="16024" spans="1:2">
      <c r="A16024" t="str">
        <f t="shared" si="250"/>
        <v>F0521</v>
      </c>
      <c r="B16024" s="254" t="s">
        <v>16385</v>
      </c>
    </row>
    <row r="16025" spans="1:2">
      <c r="A16025" t="str">
        <f t="shared" si="250"/>
        <v>F0522</v>
      </c>
      <c r="B16025" s="254" t="s">
        <v>16386</v>
      </c>
    </row>
    <row r="16026" spans="1:2">
      <c r="A16026" t="str">
        <f t="shared" si="250"/>
        <v>F0523</v>
      </c>
      <c r="B16026" s="254" t="s">
        <v>16387</v>
      </c>
    </row>
    <row r="16027" spans="1:2">
      <c r="A16027" t="str">
        <f t="shared" si="250"/>
        <v>F0524</v>
      </c>
      <c r="B16027" s="254" t="s">
        <v>16388</v>
      </c>
    </row>
    <row r="16028" spans="1:2">
      <c r="A16028" t="str">
        <f t="shared" si="250"/>
        <v>F0525</v>
      </c>
      <c r="B16028" s="254" t="s">
        <v>16389</v>
      </c>
    </row>
    <row r="16029" spans="1:2">
      <c r="A16029" t="str">
        <f t="shared" si="250"/>
        <v>F0526</v>
      </c>
      <c r="B16029" s="254" t="s">
        <v>16390</v>
      </c>
    </row>
    <row r="16030" spans="1:2">
      <c r="A16030" t="str">
        <f t="shared" si="250"/>
        <v>F0527</v>
      </c>
      <c r="B16030" s="254" t="s">
        <v>16391</v>
      </c>
    </row>
    <row r="16031" spans="1:2">
      <c r="A16031" t="str">
        <f t="shared" si="250"/>
        <v>F0528</v>
      </c>
      <c r="B16031" s="254" t="s">
        <v>16392</v>
      </c>
    </row>
    <row r="16032" spans="1:2">
      <c r="A16032" t="str">
        <f t="shared" si="250"/>
        <v>F0529</v>
      </c>
      <c r="B16032" s="254" t="s">
        <v>16393</v>
      </c>
    </row>
    <row r="16033" spans="1:2">
      <c r="A16033" t="str">
        <f t="shared" si="250"/>
        <v>F0530</v>
      </c>
      <c r="B16033" s="254" t="s">
        <v>16394</v>
      </c>
    </row>
    <row r="16034" spans="1:2">
      <c r="A16034" t="str">
        <f t="shared" si="250"/>
        <v>F0531</v>
      </c>
      <c r="B16034" s="254" t="s">
        <v>16395</v>
      </c>
    </row>
    <row r="16035" spans="1:2">
      <c r="A16035" t="str">
        <f t="shared" si="250"/>
        <v>F0532</v>
      </c>
      <c r="B16035" s="254" t="s">
        <v>16396</v>
      </c>
    </row>
    <row r="16036" spans="1:2">
      <c r="A16036" t="str">
        <f t="shared" si="250"/>
        <v>F0533</v>
      </c>
      <c r="B16036" s="254" t="s">
        <v>16397</v>
      </c>
    </row>
    <row r="16037" spans="1:2">
      <c r="A16037" t="str">
        <f t="shared" si="250"/>
        <v>F0534</v>
      </c>
      <c r="B16037" s="254" t="s">
        <v>16398</v>
      </c>
    </row>
    <row r="16038" spans="1:2">
      <c r="A16038" t="str">
        <f t="shared" si="250"/>
        <v>F0535</v>
      </c>
      <c r="B16038" s="254" t="s">
        <v>16399</v>
      </c>
    </row>
    <row r="16039" spans="1:2">
      <c r="A16039" t="str">
        <f t="shared" si="250"/>
        <v>F0536</v>
      </c>
      <c r="B16039" s="254" t="s">
        <v>16400</v>
      </c>
    </row>
    <row r="16040" spans="1:2">
      <c r="A16040" t="str">
        <f t="shared" si="250"/>
        <v>F0537</v>
      </c>
      <c r="B16040" s="254" t="s">
        <v>16401</v>
      </c>
    </row>
    <row r="16041" spans="1:2">
      <c r="A16041" t="str">
        <f t="shared" si="250"/>
        <v>F0538</v>
      </c>
      <c r="B16041" s="254" t="s">
        <v>16402</v>
      </c>
    </row>
    <row r="16042" spans="1:2">
      <c r="A16042" t="str">
        <f t="shared" si="250"/>
        <v>F0539</v>
      </c>
      <c r="B16042" s="254" t="s">
        <v>16403</v>
      </c>
    </row>
    <row r="16043" spans="1:2">
      <c r="A16043" t="str">
        <f t="shared" si="250"/>
        <v>F0540</v>
      </c>
      <c r="B16043" s="254" t="s">
        <v>16404</v>
      </c>
    </row>
    <row r="16044" spans="1:2">
      <c r="A16044" t="str">
        <f t="shared" si="250"/>
        <v>F0541</v>
      </c>
      <c r="B16044" s="254" t="s">
        <v>16405</v>
      </c>
    </row>
    <row r="16045" spans="1:2">
      <c r="A16045" t="str">
        <f t="shared" si="250"/>
        <v>F0542</v>
      </c>
      <c r="B16045" s="254" t="s">
        <v>16406</v>
      </c>
    </row>
    <row r="16046" spans="1:2">
      <c r="A16046" t="str">
        <f t="shared" si="250"/>
        <v>F0543</v>
      </c>
      <c r="B16046" s="254" t="s">
        <v>16407</v>
      </c>
    </row>
    <row r="16047" spans="1:2">
      <c r="A16047" t="str">
        <f t="shared" si="250"/>
        <v>F0544</v>
      </c>
      <c r="B16047" s="254" t="s">
        <v>16408</v>
      </c>
    </row>
    <row r="16048" spans="1:2">
      <c r="A16048" t="str">
        <f t="shared" si="250"/>
        <v>F0545</v>
      </c>
      <c r="B16048" s="254" t="s">
        <v>16409</v>
      </c>
    </row>
    <row r="16049" spans="1:2">
      <c r="A16049" t="str">
        <f t="shared" si="250"/>
        <v>F0546</v>
      </c>
      <c r="B16049" s="254" t="s">
        <v>16410</v>
      </c>
    </row>
    <row r="16050" spans="1:2">
      <c r="A16050" t="str">
        <f t="shared" si="250"/>
        <v>F0547</v>
      </c>
      <c r="B16050" s="254" t="s">
        <v>16411</v>
      </c>
    </row>
    <row r="16051" spans="1:2">
      <c r="A16051" t="str">
        <f t="shared" si="250"/>
        <v>F0548</v>
      </c>
      <c r="B16051" s="254" t="s">
        <v>16412</v>
      </c>
    </row>
    <row r="16052" spans="1:2">
      <c r="A16052" t="str">
        <f t="shared" si="250"/>
        <v>F0549</v>
      </c>
      <c r="B16052" s="254" t="s">
        <v>16413</v>
      </c>
    </row>
    <row r="16053" spans="1:2">
      <c r="A16053" t="str">
        <f t="shared" si="250"/>
        <v>F0550</v>
      </c>
      <c r="B16053" s="254" t="s">
        <v>16414</v>
      </c>
    </row>
    <row r="16054" spans="1:2">
      <c r="A16054" t="str">
        <f t="shared" si="250"/>
        <v>F0551</v>
      </c>
      <c r="B16054" s="254" t="s">
        <v>16415</v>
      </c>
    </row>
    <row r="16055" spans="1:2">
      <c r="A16055" t="str">
        <f t="shared" si="250"/>
        <v>F0552</v>
      </c>
      <c r="B16055" s="254" t="s">
        <v>16416</v>
      </c>
    </row>
    <row r="16056" spans="1:2">
      <c r="A16056" t="str">
        <f t="shared" si="250"/>
        <v>F0553</v>
      </c>
      <c r="B16056" s="254" t="s">
        <v>16417</v>
      </c>
    </row>
    <row r="16057" spans="1:2">
      <c r="A16057" t="str">
        <f t="shared" si="250"/>
        <v>F0554</v>
      </c>
      <c r="B16057" s="254" t="s">
        <v>16418</v>
      </c>
    </row>
    <row r="16058" spans="1:2">
      <c r="A16058" t="str">
        <f t="shared" si="250"/>
        <v>F0555</v>
      </c>
      <c r="B16058" s="254" t="s">
        <v>16419</v>
      </c>
    </row>
    <row r="16059" spans="1:2">
      <c r="A16059" t="str">
        <f t="shared" si="250"/>
        <v>F0556</v>
      </c>
      <c r="B16059" s="254" t="s">
        <v>16420</v>
      </c>
    </row>
    <row r="16060" spans="1:2">
      <c r="A16060" t="str">
        <f t="shared" si="250"/>
        <v>F0557</v>
      </c>
      <c r="B16060" s="254" t="s">
        <v>16421</v>
      </c>
    </row>
    <row r="16061" spans="1:2">
      <c r="A16061" t="str">
        <f t="shared" si="250"/>
        <v>F0558</v>
      </c>
      <c r="B16061" s="254" t="s">
        <v>16422</v>
      </c>
    </row>
    <row r="16062" spans="1:2">
      <c r="A16062" t="str">
        <f t="shared" si="250"/>
        <v>F0559</v>
      </c>
      <c r="B16062" s="254" t="s">
        <v>16423</v>
      </c>
    </row>
    <row r="16063" spans="1:2">
      <c r="A16063" t="str">
        <f t="shared" si="250"/>
        <v>F0560</v>
      </c>
      <c r="B16063" s="254" t="s">
        <v>16424</v>
      </c>
    </row>
    <row r="16064" spans="1:2">
      <c r="A16064" t="str">
        <f t="shared" si="250"/>
        <v>F0561</v>
      </c>
      <c r="B16064" s="254" t="s">
        <v>16425</v>
      </c>
    </row>
    <row r="16065" spans="1:2">
      <c r="A16065" t="str">
        <f t="shared" si="250"/>
        <v>F0562</v>
      </c>
      <c r="B16065" s="254" t="s">
        <v>16426</v>
      </c>
    </row>
    <row r="16066" spans="1:2">
      <c r="A16066" t="str">
        <f t="shared" si="250"/>
        <v>F0563</v>
      </c>
      <c r="B16066" s="254" t="s">
        <v>16427</v>
      </c>
    </row>
    <row r="16067" spans="1:2">
      <c r="A16067" t="str">
        <f t="shared" ref="A16067:A16130" si="251">LEFT(B16067,5)</f>
        <v>F0564</v>
      </c>
      <c r="B16067" s="254" t="s">
        <v>16428</v>
      </c>
    </row>
    <row r="16068" spans="1:2">
      <c r="A16068" t="str">
        <f t="shared" si="251"/>
        <v>F0565</v>
      </c>
      <c r="B16068" s="254" t="s">
        <v>16429</v>
      </c>
    </row>
    <row r="16069" spans="1:2">
      <c r="A16069" t="str">
        <f t="shared" si="251"/>
        <v>F0566</v>
      </c>
      <c r="B16069" s="254" t="s">
        <v>16430</v>
      </c>
    </row>
    <row r="16070" spans="1:2">
      <c r="A16070" t="str">
        <f t="shared" si="251"/>
        <v>F0567</v>
      </c>
      <c r="B16070" s="254" t="s">
        <v>16431</v>
      </c>
    </row>
    <row r="16071" spans="1:2">
      <c r="A16071" t="str">
        <f t="shared" si="251"/>
        <v>F0568</v>
      </c>
      <c r="B16071" s="254" t="s">
        <v>16432</v>
      </c>
    </row>
    <row r="16072" spans="1:2">
      <c r="A16072" t="str">
        <f t="shared" si="251"/>
        <v>F0569</v>
      </c>
      <c r="B16072" s="254" t="s">
        <v>16433</v>
      </c>
    </row>
    <row r="16073" spans="1:2">
      <c r="A16073" t="str">
        <f t="shared" si="251"/>
        <v>F0570</v>
      </c>
      <c r="B16073" s="254" t="s">
        <v>16434</v>
      </c>
    </row>
    <row r="16074" spans="1:2">
      <c r="A16074" t="str">
        <f t="shared" si="251"/>
        <v>F0571</v>
      </c>
      <c r="B16074" s="254" t="s">
        <v>16435</v>
      </c>
    </row>
    <row r="16075" spans="1:2">
      <c r="A16075" t="str">
        <f t="shared" si="251"/>
        <v>F0572</v>
      </c>
      <c r="B16075" s="254" t="s">
        <v>16436</v>
      </c>
    </row>
    <row r="16076" spans="1:2">
      <c r="A16076" t="str">
        <f t="shared" si="251"/>
        <v>F0573</v>
      </c>
      <c r="B16076" s="254" t="s">
        <v>16437</v>
      </c>
    </row>
    <row r="16077" spans="1:2">
      <c r="A16077" t="str">
        <f t="shared" si="251"/>
        <v>F0574</v>
      </c>
      <c r="B16077" s="254" t="s">
        <v>16438</v>
      </c>
    </row>
    <row r="16078" spans="1:2">
      <c r="A16078" t="str">
        <f t="shared" si="251"/>
        <v>F0575</v>
      </c>
      <c r="B16078" s="254" t="s">
        <v>16439</v>
      </c>
    </row>
    <row r="16079" spans="1:2">
      <c r="A16079" t="str">
        <f t="shared" si="251"/>
        <v>F0576</v>
      </c>
      <c r="B16079" s="254" t="s">
        <v>16440</v>
      </c>
    </row>
    <row r="16080" spans="1:2">
      <c r="A16080" t="str">
        <f t="shared" si="251"/>
        <v>F0577</v>
      </c>
      <c r="B16080" s="254" t="s">
        <v>16441</v>
      </c>
    </row>
    <row r="16081" spans="1:2">
      <c r="A16081" t="str">
        <f t="shared" si="251"/>
        <v>F0578</v>
      </c>
      <c r="B16081" s="254" t="s">
        <v>16442</v>
      </c>
    </row>
    <row r="16082" spans="1:2">
      <c r="A16082" t="str">
        <f t="shared" si="251"/>
        <v>F0579</v>
      </c>
      <c r="B16082" s="254" t="s">
        <v>16443</v>
      </c>
    </row>
    <row r="16083" spans="1:2">
      <c r="A16083" t="str">
        <f t="shared" si="251"/>
        <v>F0580</v>
      </c>
      <c r="B16083" s="254" t="s">
        <v>16444</v>
      </c>
    </row>
    <row r="16084" spans="1:2">
      <c r="A16084" t="str">
        <f t="shared" si="251"/>
        <v>F0581</v>
      </c>
      <c r="B16084" s="254" t="s">
        <v>16445</v>
      </c>
    </row>
    <row r="16085" spans="1:2">
      <c r="A16085" t="str">
        <f t="shared" si="251"/>
        <v>F0582</v>
      </c>
      <c r="B16085" s="254" t="s">
        <v>16446</v>
      </c>
    </row>
    <row r="16086" spans="1:2">
      <c r="A16086" t="str">
        <f t="shared" si="251"/>
        <v>F0583</v>
      </c>
      <c r="B16086" s="254" t="s">
        <v>16447</v>
      </c>
    </row>
    <row r="16087" spans="1:2">
      <c r="A16087" t="str">
        <f t="shared" si="251"/>
        <v>F0584</v>
      </c>
      <c r="B16087" s="254" t="s">
        <v>16448</v>
      </c>
    </row>
    <row r="16088" spans="1:2">
      <c r="A16088" t="str">
        <f t="shared" si="251"/>
        <v>F0585</v>
      </c>
      <c r="B16088" s="254" t="s">
        <v>16449</v>
      </c>
    </row>
    <row r="16089" spans="1:2">
      <c r="A16089" t="str">
        <f t="shared" si="251"/>
        <v>F0586</v>
      </c>
      <c r="B16089" s="254" t="s">
        <v>16450</v>
      </c>
    </row>
    <row r="16090" spans="1:2">
      <c r="A16090" t="str">
        <f t="shared" si="251"/>
        <v>F0587</v>
      </c>
      <c r="B16090" s="254" t="s">
        <v>16451</v>
      </c>
    </row>
    <row r="16091" spans="1:2">
      <c r="A16091" t="str">
        <f t="shared" si="251"/>
        <v>F0588</v>
      </c>
      <c r="B16091" s="254" t="s">
        <v>16452</v>
      </c>
    </row>
    <row r="16092" spans="1:2">
      <c r="A16092" t="str">
        <f t="shared" si="251"/>
        <v>F0589</v>
      </c>
      <c r="B16092" s="254" t="s">
        <v>16453</v>
      </c>
    </row>
    <row r="16093" spans="1:2">
      <c r="A16093" t="str">
        <f t="shared" si="251"/>
        <v>F0590</v>
      </c>
      <c r="B16093" s="254" t="s">
        <v>16454</v>
      </c>
    </row>
    <row r="16094" spans="1:2">
      <c r="A16094" t="str">
        <f t="shared" si="251"/>
        <v>F0591</v>
      </c>
      <c r="B16094" s="254" t="s">
        <v>16455</v>
      </c>
    </row>
    <row r="16095" spans="1:2">
      <c r="A16095" t="str">
        <f t="shared" si="251"/>
        <v>F0592</v>
      </c>
      <c r="B16095" s="254" t="s">
        <v>16456</v>
      </c>
    </row>
    <row r="16096" spans="1:2">
      <c r="A16096" t="str">
        <f t="shared" si="251"/>
        <v>F0593</v>
      </c>
      <c r="B16096" s="254" t="s">
        <v>16457</v>
      </c>
    </row>
    <row r="16097" spans="1:2">
      <c r="A16097" t="str">
        <f t="shared" si="251"/>
        <v>F0594</v>
      </c>
      <c r="B16097" s="254" t="s">
        <v>16458</v>
      </c>
    </row>
    <row r="16098" spans="1:2">
      <c r="A16098" t="str">
        <f t="shared" si="251"/>
        <v>F0595</v>
      </c>
      <c r="B16098" s="254" t="s">
        <v>16459</v>
      </c>
    </row>
    <row r="16099" spans="1:2">
      <c r="A16099" t="str">
        <f t="shared" si="251"/>
        <v>F0596</v>
      </c>
      <c r="B16099" s="254" t="s">
        <v>16460</v>
      </c>
    </row>
    <row r="16100" spans="1:2">
      <c r="A16100" t="str">
        <f t="shared" si="251"/>
        <v>F0597</v>
      </c>
      <c r="B16100" s="254" t="s">
        <v>16461</v>
      </c>
    </row>
    <row r="16101" spans="1:2">
      <c r="A16101" t="str">
        <f t="shared" si="251"/>
        <v>F0598</v>
      </c>
      <c r="B16101" s="254" t="s">
        <v>16462</v>
      </c>
    </row>
    <row r="16102" spans="1:2">
      <c r="A16102" t="str">
        <f t="shared" si="251"/>
        <v>F0599</v>
      </c>
      <c r="B16102" s="254" t="s">
        <v>16463</v>
      </c>
    </row>
    <row r="16103" spans="1:2">
      <c r="A16103" t="str">
        <f t="shared" si="251"/>
        <v>F0600</v>
      </c>
      <c r="B16103" s="254" t="s">
        <v>16464</v>
      </c>
    </row>
    <row r="16104" spans="1:2">
      <c r="A16104" t="str">
        <f t="shared" si="251"/>
        <v>F0601</v>
      </c>
      <c r="B16104" s="254" t="s">
        <v>16465</v>
      </c>
    </row>
    <row r="16105" spans="1:2">
      <c r="A16105" t="str">
        <f t="shared" si="251"/>
        <v>F0602</v>
      </c>
      <c r="B16105" s="254" t="s">
        <v>16466</v>
      </c>
    </row>
    <row r="16106" spans="1:2">
      <c r="A16106" t="str">
        <f t="shared" si="251"/>
        <v>F0603</v>
      </c>
      <c r="B16106" s="254" t="s">
        <v>16467</v>
      </c>
    </row>
    <row r="16107" spans="1:2">
      <c r="A16107" t="str">
        <f t="shared" si="251"/>
        <v>F0604</v>
      </c>
      <c r="B16107" s="254" t="s">
        <v>16468</v>
      </c>
    </row>
    <row r="16108" spans="1:2">
      <c r="A16108" t="str">
        <f t="shared" si="251"/>
        <v>F0605</v>
      </c>
      <c r="B16108" s="254" t="s">
        <v>16469</v>
      </c>
    </row>
    <row r="16109" spans="1:2">
      <c r="A16109" t="str">
        <f t="shared" si="251"/>
        <v>F0606</v>
      </c>
      <c r="B16109" s="254" t="s">
        <v>16470</v>
      </c>
    </row>
    <row r="16110" spans="1:2">
      <c r="A16110" t="str">
        <f t="shared" si="251"/>
        <v>F0607</v>
      </c>
      <c r="B16110" s="254" t="s">
        <v>16471</v>
      </c>
    </row>
    <row r="16111" spans="1:2">
      <c r="A16111" t="str">
        <f t="shared" si="251"/>
        <v>F0608</v>
      </c>
      <c r="B16111" s="254" t="s">
        <v>16472</v>
      </c>
    </row>
    <row r="16112" spans="1:2">
      <c r="A16112" t="str">
        <f t="shared" si="251"/>
        <v>F0609</v>
      </c>
      <c r="B16112" s="254" t="s">
        <v>16473</v>
      </c>
    </row>
    <row r="16113" spans="1:2">
      <c r="A16113" t="str">
        <f t="shared" si="251"/>
        <v>F0610</v>
      </c>
      <c r="B16113" s="254" t="s">
        <v>16474</v>
      </c>
    </row>
    <row r="16114" spans="1:2">
      <c r="A16114" t="str">
        <f t="shared" si="251"/>
        <v>F0611</v>
      </c>
      <c r="B16114" s="254" t="s">
        <v>16475</v>
      </c>
    </row>
    <row r="16115" spans="1:2">
      <c r="A16115" t="str">
        <f t="shared" si="251"/>
        <v>F0612</v>
      </c>
      <c r="B16115" s="254" t="s">
        <v>16476</v>
      </c>
    </row>
    <row r="16116" spans="1:2">
      <c r="A16116" t="str">
        <f t="shared" si="251"/>
        <v>F0613</v>
      </c>
      <c r="B16116" s="254" t="s">
        <v>16477</v>
      </c>
    </row>
    <row r="16117" spans="1:2">
      <c r="A16117" t="str">
        <f t="shared" si="251"/>
        <v>F0614</v>
      </c>
      <c r="B16117" s="254" t="s">
        <v>16478</v>
      </c>
    </row>
    <row r="16118" spans="1:2">
      <c r="A16118" t="str">
        <f t="shared" si="251"/>
        <v>F0615</v>
      </c>
      <c r="B16118" s="254" t="s">
        <v>16479</v>
      </c>
    </row>
    <row r="16119" spans="1:2">
      <c r="A16119" t="str">
        <f t="shared" si="251"/>
        <v>F0616</v>
      </c>
      <c r="B16119" s="254" t="s">
        <v>16480</v>
      </c>
    </row>
    <row r="16120" spans="1:2">
      <c r="A16120" t="str">
        <f t="shared" si="251"/>
        <v>F0617</v>
      </c>
      <c r="B16120" s="254" t="s">
        <v>16481</v>
      </c>
    </row>
    <row r="16121" spans="1:2">
      <c r="A16121" t="str">
        <f t="shared" si="251"/>
        <v>F0618</v>
      </c>
      <c r="B16121" s="254" t="s">
        <v>16482</v>
      </c>
    </row>
    <row r="16122" spans="1:2">
      <c r="A16122" t="str">
        <f t="shared" si="251"/>
        <v>F0619</v>
      </c>
      <c r="B16122" s="254" t="s">
        <v>16483</v>
      </c>
    </row>
    <row r="16123" spans="1:2">
      <c r="A16123" t="str">
        <f t="shared" si="251"/>
        <v>F0620</v>
      </c>
      <c r="B16123" s="254" t="s">
        <v>16484</v>
      </c>
    </row>
    <row r="16124" spans="1:2">
      <c r="A16124" t="str">
        <f t="shared" si="251"/>
        <v>F0621</v>
      </c>
      <c r="B16124" s="254" t="s">
        <v>16485</v>
      </c>
    </row>
    <row r="16125" spans="1:2">
      <c r="A16125" t="str">
        <f t="shared" si="251"/>
        <v>F0622</v>
      </c>
      <c r="B16125" s="254" t="s">
        <v>16486</v>
      </c>
    </row>
    <row r="16126" spans="1:2">
      <c r="A16126" t="str">
        <f t="shared" si="251"/>
        <v>F0623</v>
      </c>
      <c r="B16126" s="254" t="s">
        <v>16487</v>
      </c>
    </row>
    <row r="16127" spans="1:2">
      <c r="A16127" t="str">
        <f t="shared" si="251"/>
        <v>F0624</v>
      </c>
      <c r="B16127" s="254" t="s">
        <v>16488</v>
      </c>
    </row>
    <row r="16128" spans="1:2">
      <c r="A16128" t="str">
        <f t="shared" si="251"/>
        <v>F0625</v>
      </c>
      <c r="B16128" s="254" t="s">
        <v>16489</v>
      </c>
    </row>
    <row r="16129" spans="1:2">
      <c r="A16129" t="str">
        <f t="shared" si="251"/>
        <v>F0626</v>
      </c>
      <c r="B16129" s="254" t="s">
        <v>16490</v>
      </c>
    </row>
    <row r="16130" spans="1:2">
      <c r="A16130" t="str">
        <f t="shared" si="251"/>
        <v>F0627</v>
      </c>
      <c r="B16130" s="254" t="s">
        <v>16491</v>
      </c>
    </row>
    <row r="16131" spans="1:2">
      <c r="A16131" t="str">
        <f t="shared" ref="A16131:A16194" si="252">LEFT(B16131,5)</f>
        <v>F0628</v>
      </c>
      <c r="B16131" s="254" t="s">
        <v>16492</v>
      </c>
    </row>
    <row r="16132" spans="1:2">
      <c r="A16132" t="str">
        <f t="shared" si="252"/>
        <v>F0629</v>
      </c>
      <c r="B16132" s="254" t="s">
        <v>16493</v>
      </c>
    </row>
    <row r="16133" spans="1:2">
      <c r="A16133" t="str">
        <f t="shared" si="252"/>
        <v>F0630</v>
      </c>
      <c r="B16133" s="254" t="s">
        <v>16494</v>
      </c>
    </row>
    <row r="16134" spans="1:2">
      <c r="A16134" t="str">
        <f t="shared" si="252"/>
        <v>F0631</v>
      </c>
      <c r="B16134" s="254" t="s">
        <v>16495</v>
      </c>
    </row>
    <row r="16135" spans="1:2">
      <c r="A16135" t="str">
        <f t="shared" si="252"/>
        <v>F0632</v>
      </c>
      <c r="B16135" s="254" t="s">
        <v>16496</v>
      </c>
    </row>
    <row r="16136" spans="1:2">
      <c r="A16136" t="str">
        <f t="shared" si="252"/>
        <v>F0633</v>
      </c>
      <c r="B16136" s="254" t="s">
        <v>16497</v>
      </c>
    </row>
    <row r="16137" spans="1:2">
      <c r="A16137" t="str">
        <f t="shared" si="252"/>
        <v>F0634</v>
      </c>
      <c r="B16137" s="254" t="s">
        <v>16498</v>
      </c>
    </row>
    <row r="16138" spans="1:2">
      <c r="A16138" t="str">
        <f t="shared" si="252"/>
        <v>F0635</v>
      </c>
      <c r="B16138" s="254" t="s">
        <v>16499</v>
      </c>
    </row>
    <row r="16139" spans="1:2">
      <c r="A16139" t="str">
        <f t="shared" si="252"/>
        <v>F0636</v>
      </c>
      <c r="B16139" s="254" t="s">
        <v>16500</v>
      </c>
    </row>
    <row r="16140" spans="1:2">
      <c r="A16140" t="str">
        <f t="shared" si="252"/>
        <v>F0637</v>
      </c>
      <c r="B16140" s="254" t="s">
        <v>16501</v>
      </c>
    </row>
    <row r="16141" spans="1:2">
      <c r="A16141" t="str">
        <f t="shared" si="252"/>
        <v>F0638</v>
      </c>
      <c r="B16141" s="254" t="s">
        <v>16502</v>
      </c>
    </row>
    <row r="16142" spans="1:2">
      <c r="A16142" t="str">
        <f t="shared" si="252"/>
        <v>F0639</v>
      </c>
      <c r="B16142" s="254" t="s">
        <v>16503</v>
      </c>
    </row>
    <row r="16143" spans="1:2">
      <c r="A16143" t="str">
        <f t="shared" si="252"/>
        <v>F0640</v>
      </c>
      <c r="B16143" s="254" t="s">
        <v>16504</v>
      </c>
    </row>
    <row r="16144" spans="1:2">
      <c r="A16144" t="str">
        <f t="shared" si="252"/>
        <v>F0641</v>
      </c>
      <c r="B16144" s="254" t="s">
        <v>16505</v>
      </c>
    </row>
    <row r="16145" spans="1:2">
      <c r="A16145" t="str">
        <f t="shared" si="252"/>
        <v>F0642</v>
      </c>
      <c r="B16145" s="254" t="s">
        <v>16506</v>
      </c>
    </row>
    <row r="16146" spans="1:2">
      <c r="A16146" t="str">
        <f t="shared" si="252"/>
        <v>F0643</v>
      </c>
      <c r="B16146" s="254" t="s">
        <v>16507</v>
      </c>
    </row>
    <row r="16147" spans="1:2">
      <c r="A16147" t="str">
        <f t="shared" si="252"/>
        <v>F0644</v>
      </c>
      <c r="B16147" s="254" t="s">
        <v>16508</v>
      </c>
    </row>
    <row r="16148" spans="1:2">
      <c r="A16148" t="str">
        <f t="shared" si="252"/>
        <v>F0645</v>
      </c>
      <c r="B16148" s="254" t="s">
        <v>16509</v>
      </c>
    </row>
    <row r="16149" spans="1:2">
      <c r="A16149" t="str">
        <f t="shared" si="252"/>
        <v>F0646</v>
      </c>
      <c r="B16149" s="254" t="s">
        <v>16510</v>
      </c>
    </row>
    <row r="16150" spans="1:2">
      <c r="A16150" t="str">
        <f t="shared" si="252"/>
        <v>F0647</v>
      </c>
      <c r="B16150" s="254" t="s">
        <v>16511</v>
      </c>
    </row>
    <row r="16151" spans="1:2">
      <c r="A16151" t="str">
        <f t="shared" si="252"/>
        <v>F0648</v>
      </c>
      <c r="B16151" s="254" t="s">
        <v>16512</v>
      </c>
    </row>
    <row r="16152" spans="1:2">
      <c r="A16152" t="str">
        <f t="shared" si="252"/>
        <v>F0649</v>
      </c>
      <c r="B16152" s="254" t="s">
        <v>16513</v>
      </c>
    </row>
    <row r="16153" spans="1:2">
      <c r="A16153" t="str">
        <f t="shared" si="252"/>
        <v>F0650</v>
      </c>
      <c r="B16153" s="254" t="s">
        <v>16514</v>
      </c>
    </row>
    <row r="16154" spans="1:2">
      <c r="A16154" t="str">
        <f t="shared" si="252"/>
        <v>F0651</v>
      </c>
      <c r="B16154" s="254" t="s">
        <v>16515</v>
      </c>
    </row>
    <row r="16155" spans="1:2">
      <c r="A16155" t="str">
        <f t="shared" si="252"/>
        <v>F0652</v>
      </c>
      <c r="B16155" s="254" t="s">
        <v>16516</v>
      </c>
    </row>
    <row r="16156" spans="1:2">
      <c r="A16156" t="str">
        <f t="shared" si="252"/>
        <v>F0653</v>
      </c>
      <c r="B16156" s="254" t="s">
        <v>16517</v>
      </c>
    </row>
    <row r="16157" spans="1:2">
      <c r="A16157" t="str">
        <f t="shared" si="252"/>
        <v>F0654</v>
      </c>
      <c r="B16157" s="254" t="s">
        <v>16518</v>
      </c>
    </row>
    <row r="16158" spans="1:2">
      <c r="A16158" t="str">
        <f t="shared" si="252"/>
        <v>F0655</v>
      </c>
      <c r="B16158" s="254" t="s">
        <v>16519</v>
      </c>
    </row>
    <row r="16159" spans="1:2">
      <c r="A16159" t="str">
        <f t="shared" si="252"/>
        <v>F0656</v>
      </c>
      <c r="B16159" s="254" t="s">
        <v>16520</v>
      </c>
    </row>
    <row r="16160" spans="1:2">
      <c r="A16160" t="str">
        <f t="shared" si="252"/>
        <v>F0657</v>
      </c>
      <c r="B16160" s="254" t="s">
        <v>16521</v>
      </c>
    </row>
    <row r="16161" spans="1:2">
      <c r="A16161" t="str">
        <f t="shared" si="252"/>
        <v>F0658</v>
      </c>
      <c r="B16161" s="254" t="s">
        <v>16522</v>
      </c>
    </row>
    <row r="16162" spans="1:2">
      <c r="A16162" t="str">
        <f t="shared" si="252"/>
        <v>F0659</v>
      </c>
      <c r="B16162" s="254" t="s">
        <v>16523</v>
      </c>
    </row>
    <row r="16163" spans="1:2">
      <c r="A16163" t="str">
        <f t="shared" si="252"/>
        <v>F0660</v>
      </c>
      <c r="B16163" s="254" t="s">
        <v>16524</v>
      </c>
    </row>
    <row r="16164" spans="1:2">
      <c r="A16164" t="str">
        <f t="shared" si="252"/>
        <v>F0661</v>
      </c>
      <c r="B16164" s="254" t="s">
        <v>16525</v>
      </c>
    </row>
    <row r="16165" spans="1:2">
      <c r="A16165" t="str">
        <f t="shared" si="252"/>
        <v>F0662</v>
      </c>
      <c r="B16165" s="254" t="s">
        <v>16526</v>
      </c>
    </row>
    <row r="16166" spans="1:2">
      <c r="A16166" t="str">
        <f t="shared" si="252"/>
        <v>F0663</v>
      </c>
      <c r="B16166" s="254" t="s">
        <v>16527</v>
      </c>
    </row>
    <row r="16167" spans="1:2">
      <c r="A16167" t="str">
        <f t="shared" si="252"/>
        <v>F0664</v>
      </c>
      <c r="B16167" s="254" t="s">
        <v>16528</v>
      </c>
    </row>
    <row r="16168" spans="1:2">
      <c r="A16168" t="str">
        <f t="shared" si="252"/>
        <v>F0665</v>
      </c>
      <c r="B16168" s="254" t="s">
        <v>16529</v>
      </c>
    </row>
    <row r="16169" spans="1:2">
      <c r="A16169" t="str">
        <f t="shared" si="252"/>
        <v>F0666</v>
      </c>
      <c r="B16169" s="254" t="s">
        <v>16530</v>
      </c>
    </row>
    <row r="16170" spans="1:2">
      <c r="A16170" t="str">
        <f t="shared" si="252"/>
        <v>F0667</v>
      </c>
      <c r="B16170" s="254" t="s">
        <v>16531</v>
      </c>
    </row>
    <row r="16171" spans="1:2">
      <c r="A16171" t="str">
        <f t="shared" si="252"/>
        <v>F0668</v>
      </c>
      <c r="B16171" s="254" t="s">
        <v>16532</v>
      </c>
    </row>
    <row r="16172" spans="1:2">
      <c r="A16172" t="str">
        <f t="shared" si="252"/>
        <v>F0669</v>
      </c>
      <c r="B16172" s="254" t="s">
        <v>16533</v>
      </c>
    </row>
    <row r="16173" spans="1:2">
      <c r="A16173" t="str">
        <f t="shared" si="252"/>
        <v>F0670</v>
      </c>
      <c r="B16173" s="254" t="s">
        <v>16534</v>
      </c>
    </row>
    <row r="16174" spans="1:2">
      <c r="A16174" t="str">
        <f t="shared" si="252"/>
        <v>F0671</v>
      </c>
      <c r="B16174" s="254" t="s">
        <v>16535</v>
      </c>
    </row>
    <row r="16175" spans="1:2">
      <c r="A16175" t="str">
        <f t="shared" si="252"/>
        <v>F0672</v>
      </c>
      <c r="B16175" s="254" t="s">
        <v>16536</v>
      </c>
    </row>
    <row r="16176" spans="1:2">
      <c r="A16176" t="str">
        <f t="shared" si="252"/>
        <v>F0673</v>
      </c>
      <c r="B16176" s="254" t="s">
        <v>16537</v>
      </c>
    </row>
    <row r="16177" spans="1:2">
      <c r="A16177" t="str">
        <f t="shared" si="252"/>
        <v>F0674</v>
      </c>
      <c r="B16177" s="254" t="s">
        <v>16538</v>
      </c>
    </row>
    <row r="16178" spans="1:2">
      <c r="A16178" t="str">
        <f t="shared" si="252"/>
        <v>F0675</v>
      </c>
      <c r="B16178" s="254" t="s">
        <v>16539</v>
      </c>
    </row>
    <row r="16179" spans="1:2">
      <c r="A16179" t="str">
        <f t="shared" si="252"/>
        <v>F0676</v>
      </c>
      <c r="B16179" s="254" t="s">
        <v>16540</v>
      </c>
    </row>
    <row r="16180" spans="1:2">
      <c r="A16180" t="str">
        <f t="shared" si="252"/>
        <v>F0677</v>
      </c>
      <c r="B16180" s="254" t="s">
        <v>16541</v>
      </c>
    </row>
    <row r="16181" spans="1:2">
      <c r="A16181" t="str">
        <f t="shared" si="252"/>
        <v>F0678</v>
      </c>
      <c r="B16181" s="254" t="s">
        <v>16542</v>
      </c>
    </row>
    <row r="16182" spans="1:2">
      <c r="A16182" t="str">
        <f t="shared" si="252"/>
        <v>F0679</v>
      </c>
      <c r="B16182" s="254" t="s">
        <v>16543</v>
      </c>
    </row>
    <row r="16183" spans="1:2">
      <c r="A16183" t="str">
        <f t="shared" si="252"/>
        <v>F0680</v>
      </c>
      <c r="B16183" s="254" t="s">
        <v>16544</v>
      </c>
    </row>
    <row r="16184" spans="1:2">
      <c r="A16184" t="str">
        <f t="shared" si="252"/>
        <v>F0681</v>
      </c>
      <c r="B16184" s="254" t="s">
        <v>16545</v>
      </c>
    </row>
    <row r="16185" spans="1:2">
      <c r="A16185" t="str">
        <f t="shared" si="252"/>
        <v>F0682</v>
      </c>
      <c r="B16185" s="254" t="s">
        <v>16546</v>
      </c>
    </row>
    <row r="16186" spans="1:2">
      <c r="A16186" t="str">
        <f t="shared" si="252"/>
        <v>F0683</v>
      </c>
      <c r="B16186" s="254" t="s">
        <v>16547</v>
      </c>
    </row>
    <row r="16187" spans="1:2">
      <c r="A16187" t="str">
        <f t="shared" si="252"/>
        <v>F0684</v>
      </c>
      <c r="B16187" s="254" t="s">
        <v>16548</v>
      </c>
    </row>
    <row r="16188" spans="1:2">
      <c r="A16188" t="str">
        <f t="shared" si="252"/>
        <v>F0685</v>
      </c>
      <c r="B16188" s="254" t="s">
        <v>16549</v>
      </c>
    </row>
    <row r="16189" spans="1:2">
      <c r="A16189" t="str">
        <f t="shared" si="252"/>
        <v>F0686</v>
      </c>
      <c r="B16189" s="254" t="s">
        <v>16550</v>
      </c>
    </row>
    <row r="16190" spans="1:2">
      <c r="A16190" t="str">
        <f t="shared" si="252"/>
        <v>F0687</v>
      </c>
      <c r="B16190" s="254" t="s">
        <v>16551</v>
      </c>
    </row>
    <row r="16191" spans="1:2">
      <c r="A16191" t="str">
        <f t="shared" si="252"/>
        <v>F0688</v>
      </c>
      <c r="B16191" s="254" t="s">
        <v>16552</v>
      </c>
    </row>
    <row r="16192" spans="1:2">
      <c r="A16192" t="str">
        <f t="shared" si="252"/>
        <v>F0689</v>
      </c>
      <c r="B16192" s="254" t="s">
        <v>16553</v>
      </c>
    </row>
    <row r="16193" spans="1:2">
      <c r="A16193" t="str">
        <f t="shared" si="252"/>
        <v>F0690</v>
      </c>
      <c r="B16193" s="254" t="s">
        <v>16554</v>
      </c>
    </row>
    <row r="16194" spans="1:2">
      <c r="A16194" t="str">
        <f t="shared" si="252"/>
        <v>F0691</v>
      </c>
      <c r="B16194" s="254" t="s">
        <v>16555</v>
      </c>
    </row>
    <row r="16195" spans="1:2">
      <c r="A16195" t="str">
        <f t="shared" ref="A16195:A16258" si="253">LEFT(B16195,5)</f>
        <v>F0692</v>
      </c>
      <c r="B16195" s="254" t="s">
        <v>16556</v>
      </c>
    </row>
    <row r="16196" spans="1:2">
      <c r="A16196" t="str">
        <f t="shared" si="253"/>
        <v>F0693</v>
      </c>
      <c r="B16196" s="254" t="s">
        <v>16557</v>
      </c>
    </row>
    <row r="16197" spans="1:2">
      <c r="A16197" t="str">
        <f t="shared" si="253"/>
        <v>F0694</v>
      </c>
      <c r="B16197" s="254" t="s">
        <v>16558</v>
      </c>
    </row>
    <row r="16198" spans="1:2">
      <c r="A16198" t="str">
        <f t="shared" si="253"/>
        <v>F0695</v>
      </c>
      <c r="B16198" s="254" t="s">
        <v>16559</v>
      </c>
    </row>
    <row r="16199" spans="1:2">
      <c r="A16199" t="str">
        <f t="shared" si="253"/>
        <v>F0696</v>
      </c>
      <c r="B16199" s="254" t="s">
        <v>16560</v>
      </c>
    </row>
    <row r="16200" spans="1:2">
      <c r="A16200" t="str">
        <f t="shared" si="253"/>
        <v>F0697</v>
      </c>
      <c r="B16200" s="254" t="s">
        <v>16561</v>
      </c>
    </row>
    <row r="16201" spans="1:2">
      <c r="A16201" t="str">
        <f t="shared" si="253"/>
        <v>F0698</v>
      </c>
      <c r="B16201" s="254" t="s">
        <v>16562</v>
      </c>
    </row>
    <row r="16202" spans="1:2">
      <c r="A16202" t="str">
        <f t="shared" si="253"/>
        <v>F0699</v>
      </c>
      <c r="B16202" s="254" t="s">
        <v>16563</v>
      </c>
    </row>
    <row r="16203" spans="1:2">
      <c r="A16203" t="str">
        <f t="shared" si="253"/>
        <v>F0700</v>
      </c>
      <c r="B16203" s="254" t="s">
        <v>16564</v>
      </c>
    </row>
    <row r="16204" spans="1:2">
      <c r="A16204" t="str">
        <f t="shared" si="253"/>
        <v>F0701</v>
      </c>
      <c r="B16204" s="254" t="s">
        <v>16565</v>
      </c>
    </row>
    <row r="16205" spans="1:2">
      <c r="A16205" t="str">
        <f t="shared" si="253"/>
        <v>F0702</v>
      </c>
      <c r="B16205" s="254" t="s">
        <v>16566</v>
      </c>
    </row>
    <row r="16206" spans="1:2">
      <c r="A16206" t="str">
        <f t="shared" si="253"/>
        <v>F0703</v>
      </c>
      <c r="B16206" s="254" t="s">
        <v>16567</v>
      </c>
    </row>
    <row r="16207" spans="1:2">
      <c r="A16207" t="str">
        <f t="shared" si="253"/>
        <v>F0704</v>
      </c>
      <c r="B16207" s="254" t="s">
        <v>16568</v>
      </c>
    </row>
    <row r="16208" spans="1:2">
      <c r="A16208" t="str">
        <f t="shared" si="253"/>
        <v>F0705</v>
      </c>
      <c r="B16208" s="254" t="s">
        <v>16569</v>
      </c>
    </row>
    <row r="16209" spans="1:2">
      <c r="A16209" t="str">
        <f t="shared" si="253"/>
        <v>F0706</v>
      </c>
      <c r="B16209" s="254" t="s">
        <v>16570</v>
      </c>
    </row>
    <row r="16210" spans="1:2">
      <c r="A16210" t="str">
        <f t="shared" si="253"/>
        <v>F0707</v>
      </c>
      <c r="B16210" s="254" t="s">
        <v>16571</v>
      </c>
    </row>
    <row r="16211" spans="1:2">
      <c r="A16211" t="str">
        <f t="shared" si="253"/>
        <v>F0708</v>
      </c>
      <c r="B16211" s="254" t="s">
        <v>16572</v>
      </c>
    </row>
    <row r="16212" spans="1:2">
      <c r="A16212" t="str">
        <f t="shared" si="253"/>
        <v>F0709</v>
      </c>
      <c r="B16212" s="254" t="s">
        <v>16573</v>
      </c>
    </row>
    <row r="16213" spans="1:2">
      <c r="A16213" t="str">
        <f t="shared" si="253"/>
        <v>F0710</v>
      </c>
      <c r="B16213" s="254" t="s">
        <v>16574</v>
      </c>
    </row>
    <row r="16214" spans="1:2">
      <c r="A16214" t="str">
        <f t="shared" si="253"/>
        <v>F0711</v>
      </c>
      <c r="B16214" s="254" t="s">
        <v>16575</v>
      </c>
    </row>
    <row r="16215" spans="1:2">
      <c r="A16215" t="str">
        <f t="shared" si="253"/>
        <v>F0712</v>
      </c>
      <c r="B16215" s="254" t="s">
        <v>16576</v>
      </c>
    </row>
    <row r="16216" spans="1:2">
      <c r="A16216" t="str">
        <f t="shared" si="253"/>
        <v>F0713</v>
      </c>
      <c r="B16216" s="254" t="s">
        <v>16577</v>
      </c>
    </row>
    <row r="16217" spans="1:2">
      <c r="A16217" t="str">
        <f t="shared" si="253"/>
        <v>F0714</v>
      </c>
      <c r="B16217" s="254" t="s">
        <v>16578</v>
      </c>
    </row>
    <row r="16218" spans="1:2">
      <c r="A16218" t="str">
        <f t="shared" si="253"/>
        <v>F0715</v>
      </c>
      <c r="B16218" s="254" t="s">
        <v>16579</v>
      </c>
    </row>
    <row r="16219" spans="1:2">
      <c r="A16219" t="str">
        <f t="shared" si="253"/>
        <v>F0716</v>
      </c>
      <c r="B16219" s="254" t="s">
        <v>16580</v>
      </c>
    </row>
    <row r="16220" spans="1:2">
      <c r="A16220" t="str">
        <f t="shared" si="253"/>
        <v>F0717</v>
      </c>
      <c r="B16220" s="254" t="s">
        <v>16581</v>
      </c>
    </row>
    <row r="16221" spans="1:2">
      <c r="A16221" t="str">
        <f t="shared" si="253"/>
        <v>F0718</v>
      </c>
      <c r="B16221" s="254" t="s">
        <v>16582</v>
      </c>
    </row>
    <row r="16222" spans="1:2">
      <c r="A16222" t="str">
        <f t="shared" si="253"/>
        <v>F0719</v>
      </c>
      <c r="B16222" s="254" t="s">
        <v>16583</v>
      </c>
    </row>
    <row r="16223" spans="1:2">
      <c r="A16223" t="str">
        <f t="shared" si="253"/>
        <v>F0720</v>
      </c>
      <c r="B16223" s="254" t="s">
        <v>16584</v>
      </c>
    </row>
    <row r="16224" spans="1:2">
      <c r="A16224" t="str">
        <f t="shared" si="253"/>
        <v>F0721</v>
      </c>
      <c r="B16224" s="254" t="s">
        <v>16585</v>
      </c>
    </row>
    <row r="16225" spans="1:2">
      <c r="A16225" t="str">
        <f t="shared" si="253"/>
        <v>F0722</v>
      </c>
      <c r="B16225" s="254" t="s">
        <v>16586</v>
      </c>
    </row>
    <row r="16226" spans="1:2">
      <c r="A16226" t="str">
        <f t="shared" si="253"/>
        <v>F0723</v>
      </c>
      <c r="B16226" s="254" t="s">
        <v>16587</v>
      </c>
    </row>
    <row r="16227" spans="1:2">
      <c r="A16227" t="str">
        <f t="shared" si="253"/>
        <v>F0724</v>
      </c>
      <c r="B16227" s="254" t="s">
        <v>16588</v>
      </c>
    </row>
    <row r="16228" spans="1:2">
      <c r="A16228" t="str">
        <f t="shared" si="253"/>
        <v>F0725</v>
      </c>
      <c r="B16228" s="254" t="s">
        <v>16589</v>
      </c>
    </row>
    <row r="16229" spans="1:2">
      <c r="A16229" t="str">
        <f t="shared" si="253"/>
        <v>F0726</v>
      </c>
      <c r="B16229" s="254" t="s">
        <v>16590</v>
      </c>
    </row>
    <row r="16230" spans="1:2">
      <c r="A16230" t="str">
        <f t="shared" si="253"/>
        <v>F0727</v>
      </c>
      <c r="B16230" s="254" t="s">
        <v>16591</v>
      </c>
    </row>
    <row r="16231" spans="1:2">
      <c r="A16231" t="str">
        <f t="shared" si="253"/>
        <v>F0728</v>
      </c>
      <c r="B16231" s="254" t="s">
        <v>16592</v>
      </c>
    </row>
    <row r="16232" spans="1:2">
      <c r="A16232" t="str">
        <f t="shared" si="253"/>
        <v>F0729</v>
      </c>
      <c r="B16232" s="254" t="s">
        <v>16593</v>
      </c>
    </row>
    <row r="16233" spans="1:2">
      <c r="A16233" t="str">
        <f t="shared" si="253"/>
        <v>F0730</v>
      </c>
      <c r="B16233" s="254" t="s">
        <v>16594</v>
      </c>
    </row>
    <row r="16234" spans="1:2">
      <c r="A16234" t="str">
        <f t="shared" si="253"/>
        <v>F0731</v>
      </c>
      <c r="B16234" s="254" t="s">
        <v>16595</v>
      </c>
    </row>
    <row r="16235" spans="1:2">
      <c r="A16235" t="str">
        <f t="shared" si="253"/>
        <v>F0732</v>
      </c>
      <c r="B16235" s="254" t="s">
        <v>16596</v>
      </c>
    </row>
    <row r="16236" spans="1:2">
      <c r="A16236" t="str">
        <f t="shared" si="253"/>
        <v>F0733</v>
      </c>
      <c r="B16236" s="254" t="s">
        <v>16597</v>
      </c>
    </row>
    <row r="16237" spans="1:2">
      <c r="A16237" t="str">
        <f t="shared" si="253"/>
        <v>F0734</v>
      </c>
      <c r="B16237" s="254" t="s">
        <v>16598</v>
      </c>
    </row>
    <row r="16238" spans="1:2">
      <c r="A16238" t="str">
        <f t="shared" si="253"/>
        <v>F0735</v>
      </c>
      <c r="B16238" s="254" t="s">
        <v>16599</v>
      </c>
    </row>
    <row r="16239" spans="1:2">
      <c r="A16239" t="str">
        <f t="shared" si="253"/>
        <v>F0736</v>
      </c>
      <c r="B16239" s="254" t="s">
        <v>16600</v>
      </c>
    </row>
    <row r="16240" spans="1:2">
      <c r="A16240" t="str">
        <f t="shared" si="253"/>
        <v>F0737</v>
      </c>
      <c r="B16240" s="254" t="s">
        <v>16601</v>
      </c>
    </row>
    <row r="16241" spans="1:2">
      <c r="A16241" t="str">
        <f t="shared" si="253"/>
        <v>F0738</v>
      </c>
      <c r="B16241" s="254" t="s">
        <v>16602</v>
      </c>
    </row>
    <row r="16242" spans="1:2">
      <c r="A16242" t="str">
        <f t="shared" si="253"/>
        <v>F0739</v>
      </c>
      <c r="B16242" s="254" t="s">
        <v>16603</v>
      </c>
    </row>
    <row r="16243" spans="1:2">
      <c r="A16243" t="str">
        <f t="shared" si="253"/>
        <v>F0740</v>
      </c>
      <c r="B16243" s="254" t="s">
        <v>16604</v>
      </c>
    </row>
    <row r="16244" spans="1:2">
      <c r="A16244" t="str">
        <f t="shared" si="253"/>
        <v>F0741</v>
      </c>
      <c r="B16244" s="254" t="s">
        <v>16605</v>
      </c>
    </row>
    <row r="16245" spans="1:2">
      <c r="A16245" t="str">
        <f t="shared" si="253"/>
        <v>F0742</v>
      </c>
      <c r="B16245" s="254" t="s">
        <v>16606</v>
      </c>
    </row>
    <row r="16246" spans="1:2">
      <c r="A16246" t="str">
        <f t="shared" si="253"/>
        <v>F0743</v>
      </c>
      <c r="B16246" s="254" t="s">
        <v>16607</v>
      </c>
    </row>
    <row r="16247" spans="1:2">
      <c r="A16247" t="str">
        <f t="shared" si="253"/>
        <v>F0744</v>
      </c>
      <c r="B16247" s="254" t="s">
        <v>16608</v>
      </c>
    </row>
    <row r="16248" spans="1:2">
      <c r="A16248" t="str">
        <f t="shared" si="253"/>
        <v>F0745</v>
      </c>
      <c r="B16248" s="254" t="s">
        <v>16609</v>
      </c>
    </row>
    <row r="16249" spans="1:2">
      <c r="A16249" t="str">
        <f t="shared" si="253"/>
        <v>F0746</v>
      </c>
      <c r="B16249" s="254" t="s">
        <v>16610</v>
      </c>
    </row>
    <row r="16250" spans="1:2">
      <c r="A16250" t="str">
        <f t="shared" si="253"/>
        <v>F0747</v>
      </c>
      <c r="B16250" s="254" t="s">
        <v>16611</v>
      </c>
    </row>
    <row r="16251" spans="1:2">
      <c r="A16251" t="str">
        <f t="shared" si="253"/>
        <v>F0748</v>
      </c>
      <c r="B16251" s="254" t="s">
        <v>16612</v>
      </c>
    </row>
    <row r="16252" spans="1:2">
      <c r="A16252" t="str">
        <f t="shared" si="253"/>
        <v>F0749</v>
      </c>
      <c r="B16252" s="254" t="s">
        <v>16613</v>
      </c>
    </row>
    <row r="16253" spans="1:2">
      <c r="A16253" t="str">
        <f t="shared" si="253"/>
        <v>F0750</v>
      </c>
      <c r="B16253" s="254" t="s">
        <v>16614</v>
      </c>
    </row>
    <row r="16254" spans="1:2">
      <c r="A16254" t="str">
        <f t="shared" si="253"/>
        <v>F0751</v>
      </c>
      <c r="B16254" s="254" t="s">
        <v>16615</v>
      </c>
    </row>
    <row r="16255" spans="1:2">
      <c r="A16255" t="str">
        <f t="shared" si="253"/>
        <v>F0752</v>
      </c>
      <c r="B16255" s="254" t="s">
        <v>16616</v>
      </c>
    </row>
    <row r="16256" spans="1:2">
      <c r="A16256" t="str">
        <f t="shared" si="253"/>
        <v>F0753</v>
      </c>
      <c r="B16256" s="254" t="s">
        <v>16617</v>
      </c>
    </row>
    <row r="16257" spans="1:2">
      <c r="A16257" t="str">
        <f t="shared" si="253"/>
        <v>F0754</v>
      </c>
      <c r="B16257" s="254" t="s">
        <v>16618</v>
      </c>
    </row>
    <row r="16258" spans="1:2">
      <c r="A16258" t="str">
        <f t="shared" si="253"/>
        <v>F0755</v>
      </c>
      <c r="B16258" s="254" t="s">
        <v>16619</v>
      </c>
    </row>
    <row r="16259" spans="1:2">
      <c r="A16259" t="str">
        <f t="shared" ref="A16259:A16322" si="254">LEFT(B16259,5)</f>
        <v>F0756</v>
      </c>
      <c r="B16259" s="254" t="s">
        <v>16620</v>
      </c>
    </row>
    <row r="16260" spans="1:2">
      <c r="A16260" t="str">
        <f t="shared" si="254"/>
        <v>F0757</v>
      </c>
      <c r="B16260" s="254" t="s">
        <v>16621</v>
      </c>
    </row>
    <row r="16261" spans="1:2">
      <c r="A16261" t="str">
        <f t="shared" si="254"/>
        <v>F0758</v>
      </c>
      <c r="B16261" s="254" t="s">
        <v>16622</v>
      </c>
    </row>
    <row r="16262" spans="1:2">
      <c r="A16262" t="str">
        <f t="shared" si="254"/>
        <v>F0759</v>
      </c>
      <c r="B16262" s="254" t="s">
        <v>16623</v>
      </c>
    </row>
    <row r="16263" spans="1:2">
      <c r="A16263" t="str">
        <f t="shared" si="254"/>
        <v>F0760</v>
      </c>
      <c r="B16263" s="254" t="s">
        <v>16624</v>
      </c>
    </row>
    <row r="16264" spans="1:2">
      <c r="A16264" t="str">
        <f t="shared" si="254"/>
        <v>F0761</v>
      </c>
      <c r="B16264" s="254" t="s">
        <v>16625</v>
      </c>
    </row>
    <row r="16265" spans="1:2">
      <c r="A16265" t="str">
        <f t="shared" si="254"/>
        <v>F0762</v>
      </c>
      <c r="B16265" s="254" t="s">
        <v>16626</v>
      </c>
    </row>
    <row r="16266" spans="1:2">
      <c r="A16266" t="str">
        <f t="shared" si="254"/>
        <v>F0763</v>
      </c>
      <c r="B16266" s="254" t="s">
        <v>16627</v>
      </c>
    </row>
    <row r="16267" spans="1:2">
      <c r="A16267" t="str">
        <f t="shared" si="254"/>
        <v>F0764</v>
      </c>
      <c r="B16267" s="254" t="s">
        <v>16628</v>
      </c>
    </row>
    <row r="16268" spans="1:2">
      <c r="A16268" t="str">
        <f t="shared" si="254"/>
        <v>F0765</v>
      </c>
      <c r="B16268" s="254" t="s">
        <v>16629</v>
      </c>
    </row>
    <row r="16269" spans="1:2">
      <c r="A16269" t="str">
        <f t="shared" si="254"/>
        <v>F0766</v>
      </c>
      <c r="B16269" s="254" t="s">
        <v>16630</v>
      </c>
    </row>
    <row r="16270" spans="1:2">
      <c r="A16270" t="str">
        <f t="shared" si="254"/>
        <v>F0767</v>
      </c>
      <c r="B16270" s="254" t="s">
        <v>16631</v>
      </c>
    </row>
    <row r="16271" spans="1:2">
      <c r="A16271" t="str">
        <f t="shared" si="254"/>
        <v>F0768</v>
      </c>
      <c r="B16271" s="254" t="s">
        <v>16632</v>
      </c>
    </row>
    <row r="16272" spans="1:2">
      <c r="A16272" t="str">
        <f t="shared" si="254"/>
        <v>F0769</v>
      </c>
      <c r="B16272" s="254" t="s">
        <v>16633</v>
      </c>
    </row>
    <row r="16273" spans="1:2">
      <c r="A16273" t="str">
        <f t="shared" si="254"/>
        <v>F0770</v>
      </c>
      <c r="B16273" s="254" t="s">
        <v>16634</v>
      </c>
    </row>
    <row r="16274" spans="1:2">
      <c r="A16274" t="str">
        <f t="shared" si="254"/>
        <v>F0771</v>
      </c>
      <c r="B16274" s="254" t="s">
        <v>16635</v>
      </c>
    </row>
    <row r="16275" spans="1:2">
      <c r="A16275" t="str">
        <f t="shared" si="254"/>
        <v>F0772</v>
      </c>
      <c r="B16275" s="254" t="s">
        <v>16636</v>
      </c>
    </row>
    <row r="16276" spans="1:2">
      <c r="A16276" t="str">
        <f t="shared" si="254"/>
        <v>F0773</v>
      </c>
      <c r="B16276" s="254" t="s">
        <v>16637</v>
      </c>
    </row>
    <row r="16277" spans="1:2">
      <c r="A16277" t="str">
        <f t="shared" si="254"/>
        <v>F0774</v>
      </c>
      <c r="B16277" s="254" t="s">
        <v>16638</v>
      </c>
    </row>
    <row r="16278" spans="1:2">
      <c r="A16278" t="str">
        <f t="shared" si="254"/>
        <v>F0775</v>
      </c>
      <c r="B16278" s="254" t="s">
        <v>16639</v>
      </c>
    </row>
    <row r="16279" spans="1:2">
      <c r="A16279" t="str">
        <f t="shared" si="254"/>
        <v>F0776</v>
      </c>
      <c r="B16279" s="254" t="s">
        <v>16640</v>
      </c>
    </row>
    <row r="16280" spans="1:2">
      <c r="A16280" t="str">
        <f t="shared" si="254"/>
        <v>F0777</v>
      </c>
      <c r="B16280" s="254" t="s">
        <v>16641</v>
      </c>
    </row>
    <row r="16281" spans="1:2">
      <c r="A16281" t="str">
        <f t="shared" si="254"/>
        <v>F0778</v>
      </c>
      <c r="B16281" s="254" t="s">
        <v>16642</v>
      </c>
    </row>
    <row r="16282" spans="1:2">
      <c r="A16282" t="str">
        <f t="shared" si="254"/>
        <v>F0779</v>
      </c>
      <c r="B16282" s="254" t="s">
        <v>16643</v>
      </c>
    </row>
    <row r="16283" spans="1:2">
      <c r="A16283" t="str">
        <f t="shared" si="254"/>
        <v>F0780</v>
      </c>
      <c r="B16283" s="254" t="s">
        <v>16644</v>
      </c>
    </row>
    <row r="16284" spans="1:2">
      <c r="A16284" t="str">
        <f t="shared" si="254"/>
        <v>F0781</v>
      </c>
      <c r="B16284" s="254" t="s">
        <v>16645</v>
      </c>
    </row>
    <row r="16285" spans="1:2">
      <c r="A16285" t="str">
        <f t="shared" si="254"/>
        <v>F0782</v>
      </c>
      <c r="B16285" s="254" t="s">
        <v>16646</v>
      </c>
    </row>
    <row r="16286" spans="1:2">
      <c r="A16286" t="str">
        <f t="shared" si="254"/>
        <v>F0783</v>
      </c>
      <c r="B16286" s="254" t="s">
        <v>16647</v>
      </c>
    </row>
    <row r="16287" spans="1:2">
      <c r="A16287" t="str">
        <f t="shared" si="254"/>
        <v>F0784</v>
      </c>
      <c r="B16287" s="254" t="s">
        <v>16648</v>
      </c>
    </row>
    <row r="16288" spans="1:2">
      <c r="A16288" t="str">
        <f t="shared" si="254"/>
        <v>F0785</v>
      </c>
      <c r="B16288" s="254" t="s">
        <v>16649</v>
      </c>
    </row>
    <row r="16289" spans="1:2">
      <c r="A16289" t="str">
        <f t="shared" si="254"/>
        <v>F0786</v>
      </c>
      <c r="B16289" s="254" t="s">
        <v>16650</v>
      </c>
    </row>
    <row r="16290" spans="1:2">
      <c r="A16290" t="str">
        <f t="shared" si="254"/>
        <v>F0787</v>
      </c>
      <c r="B16290" s="254" t="s">
        <v>16651</v>
      </c>
    </row>
    <row r="16291" spans="1:2">
      <c r="A16291" t="str">
        <f t="shared" si="254"/>
        <v>F0788</v>
      </c>
      <c r="B16291" s="254" t="s">
        <v>16652</v>
      </c>
    </row>
    <row r="16292" spans="1:2">
      <c r="A16292" t="str">
        <f t="shared" si="254"/>
        <v>F0789</v>
      </c>
      <c r="B16292" s="254" t="s">
        <v>16653</v>
      </c>
    </row>
    <row r="16293" spans="1:2">
      <c r="A16293" t="str">
        <f t="shared" si="254"/>
        <v>F0790</v>
      </c>
      <c r="B16293" s="254" t="s">
        <v>16654</v>
      </c>
    </row>
    <row r="16294" spans="1:2">
      <c r="A16294" t="str">
        <f t="shared" si="254"/>
        <v>F0791</v>
      </c>
      <c r="B16294" s="254" t="s">
        <v>16655</v>
      </c>
    </row>
    <row r="16295" spans="1:2">
      <c r="A16295" t="str">
        <f t="shared" si="254"/>
        <v>F0792</v>
      </c>
      <c r="B16295" s="254" t="s">
        <v>16656</v>
      </c>
    </row>
    <row r="16296" spans="1:2">
      <c r="A16296" t="str">
        <f t="shared" si="254"/>
        <v>F0793</v>
      </c>
      <c r="B16296" s="254" t="s">
        <v>16657</v>
      </c>
    </row>
    <row r="16297" spans="1:2">
      <c r="A16297" t="str">
        <f t="shared" si="254"/>
        <v>F0794</v>
      </c>
      <c r="B16297" s="254" t="s">
        <v>16658</v>
      </c>
    </row>
    <row r="16298" spans="1:2">
      <c r="A16298" t="str">
        <f t="shared" si="254"/>
        <v>F0795</v>
      </c>
      <c r="B16298" s="254" t="s">
        <v>16659</v>
      </c>
    </row>
    <row r="16299" spans="1:2">
      <c r="A16299" t="str">
        <f t="shared" si="254"/>
        <v>F0796</v>
      </c>
      <c r="B16299" s="254" t="s">
        <v>16660</v>
      </c>
    </row>
    <row r="16300" spans="1:2">
      <c r="A16300" t="str">
        <f t="shared" si="254"/>
        <v>F0797</v>
      </c>
      <c r="B16300" s="254" t="s">
        <v>16661</v>
      </c>
    </row>
    <row r="16301" spans="1:2">
      <c r="A16301" t="str">
        <f t="shared" si="254"/>
        <v>F0798</v>
      </c>
      <c r="B16301" s="254" t="s">
        <v>16662</v>
      </c>
    </row>
    <row r="16302" spans="1:2">
      <c r="A16302" t="str">
        <f t="shared" si="254"/>
        <v>F0799</v>
      </c>
      <c r="B16302" s="254" t="s">
        <v>16663</v>
      </c>
    </row>
    <row r="16303" spans="1:2">
      <c r="A16303" t="str">
        <f t="shared" si="254"/>
        <v>F0800</v>
      </c>
      <c r="B16303" s="254" t="s">
        <v>16664</v>
      </c>
    </row>
    <row r="16304" spans="1:2">
      <c r="A16304" t="str">
        <f t="shared" si="254"/>
        <v>F0801</v>
      </c>
      <c r="B16304" s="254" t="s">
        <v>16665</v>
      </c>
    </row>
    <row r="16305" spans="1:2">
      <c r="A16305" t="str">
        <f t="shared" si="254"/>
        <v>F0802</v>
      </c>
      <c r="B16305" s="254" t="s">
        <v>16666</v>
      </c>
    </row>
    <row r="16306" spans="1:2">
      <c r="A16306" t="str">
        <f t="shared" si="254"/>
        <v>F0803</v>
      </c>
      <c r="B16306" s="254" t="s">
        <v>16667</v>
      </c>
    </row>
    <row r="16307" spans="1:2">
      <c r="A16307" t="str">
        <f t="shared" si="254"/>
        <v>F0804</v>
      </c>
      <c r="B16307" s="254" t="s">
        <v>16668</v>
      </c>
    </row>
    <row r="16308" spans="1:2">
      <c r="A16308" t="str">
        <f t="shared" si="254"/>
        <v>F0805</v>
      </c>
      <c r="B16308" s="254" t="s">
        <v>16669</v>
      </c>
    </row>
    <row r="16309" spans="1:2">
      <c r="A16309" t="str">
        <f t="shared" si="254"/>
        <v>F0806</v>
      </c>
      <c r="B16309" s="254" t="s">
        <v>16670</v>
      </c>
    </row>
    <row r="16310" spans="1:2">
      <c r="A16310" t="str">
        <f t="shared" si="254"/>
        <v>F0807</v>
      </c>
      <c r="B16310" s="254" t="s">
        <v>16671</v>
      </c>
    </row>
    <row r="16311" spans="1:2">
      <c r="A16311" t="str">
        <f t="shared" si="254"/>
        <v>F0808</v>
      </c>
      <c r="B16311" s="254" t="s">
        <v>16672</v>
      </c>
    </row>
    <row r="16312" spans="1:2">
      <c r="A16312" t="str">
        <f t="shared" si="254"/>
        <v>F0809</v>
      </c>
      <c r="B16312" s="254" t="s">
        <v>16673</v>
      </c>
    </row>
    <row r="16313" spans="1:2">
      <c r="A16313" t="str">
        <f t="shared" si="254"/>
        <v>F0810</v>
      </c>
      <c r="B16313" s="254" t="s">
        <v>16674</v>
      </c>
    </row>
    <row r="16314" spans="1:2">
      <c r="A16314" t="str">
        <f t="shared" si="254"/>
        <v>F0811</v>
      </c>
      <c r="B16314" s="254" t="s">
        <v>16675</v>
      </c>
    </row>
    <row r="16315" spans="1:2">
      <c r="A16315" t="str">
        <f t="shared" si="254"/>
        <v>F0812</v>
      </c>
      <c r="B16315" s="254" t="s">
        <v>16676</v>
      </c>
    </row>
    <row r="16316" spans="1:2">
      <c r="A16316" t="str">
        <f t="shared" si="254"/>
        <v>F0813</v>
      </c>
      <c r="B16316" s="254" t="s">
        <v>16677</v>
      </c>
    </row>
    <row r="16317" spans="1:2">
      <c r="A16317" t="str">
        <f t="shared" si="254"/>
        <v>F0814</v>
      </c>
      <c r="B16317" s="254" t="s">
        <v>16678</v>
      </c>
    </row>
    <row r="16318" spans="1:2">
      <c r="A16318" t="str">
        <f t="shared" si="254"/>
        <v>F0815</v>
      </c>
      <c r="B16318" s="254" t="s">
        <v>16679</v>
      </c>
    </row>
    <row r="16319" spans="1:2">
      <c r="A16319" t="str">
        <f t="shared" si="254"/>
        <v>F0816</v>
      </c>
      <c r="B16319" s="254" t="s">
        <v>16680</v>
      </c>
    </row>
    <row r="16320" spans="1:2">
      <c r="A16320" t="str">
        <f t="shared" si="254"/>
        <v>F0817</v>
      </c>
      <c r="B16320" s="254" t="s">
        <v>16681</v>
      </c>
    </row>
    <row r="16321" spans="1:2">
      <c r="A16321" t="str">
        <f t="shared" si="254"/>
        <v>F0818</v>
      </c>
      <c r="B16321" s="254" t="s">
        <v>16682</v>
      </c>
    </row>
    <row r="16322" spans="1:2">
      <c r="A16322" t="str">
        <f t="shared" si="254"/>
        <v>F0819</v>
      </c>
      <c r="B16322" s="254" t="s">
        <v>16683</v>
      </c>
    </row>
    <row r="16323" spans="1:2">
      <c r="A16323" t="str">
        <f t="shared" ref="A16323:A16386" si="255">LEFT(B16323,5)</f>
        <v>F0820</v>
      </c>
      <c r="B16323" s="254" t="s">
        <v>16684</v>
      </c>
    </row>
    <row r="16324" spans="1:2">
      <c r="A16324" t="str">
        <f t="shared" si="255"/>
        <v>F0821</v>
      </c>
      <c r="B16324" s="254" t="s">
        <v>16685</v>
      </c>
    </row>
    <row r="16325" spans="1:2">
      <c r="A16325" t="str">
        <f t="shared" si="255"/>
        <v>F0822</v>
      </c>
      <c r="B16325" s="254" t="s">
        <v>16686</v>
      </c>
    </row>
    <row r="16326" spans="1:2">
      <c r="A16326" t="str">
        <f t="shared" si="255"/>
        <v>F0823</v>
      </c>
      <c r="B16326" s="254" t="s">
        <v>16687</v>
      </c>
    </row>
    <row r="16327" spans="1:2">
      <c r="A16327" t="str">
        <f t="shared" si="255"/>
        <v>F0824</v>
      </c>
      <c r="B16327" s="254" t="s">
        <v>16688</v>
      </c>
    </row>
    <row r="16328" spans="1:2">
      <c r="A16328" t="str">
        <f t="shared" si="255"/>
        <v>F0825</v>
      </c>
      <c r="B16328" s="254" t="s">
        <v>16689</v>
      </c>
    </row>
    <row r="16329" spans="1:2">
      <c r="A16329" t="str">
        <f t="shared" si="255"/>
        <v>F0826</v>
      </c>
      <c r="B16329" s="254" t="s">
        <v>16690</v>
      </c>
    </row>
    <row r="16330" spans="1:2">
      <c r="A16330" t="str">
        <f t="shared" si="255"/>
        <v>F0827</v>
      </c>
      <c r="B16330" s="254" t="s">
        <v>16691</v>
      </c>
    </row>
    <row r="16331" spans="1:2">
      <c r="A16331" t="str">
        <f t="shared" si="255"/>
        <v>F0828</v>
      </c>
      <c r="B16331" s="254" t="s">
        <v>16692</v>
      </c>
    </row>
    <row r="16332" spans="1:2">
      <c r="A16332" t="str">
        <f t="shared" si="255"/>
        <v>F0829</v>
      </c>
      <c r="B16332" s="254" t="s">
        <v>16693</v>
      </c>
    </row>
    <row r="16333" spans="1:2">
      <c r="A16333" t="str">
        <f t="shared" si="255"/>
        <v>F0830</v>
      </c>
      <c r="B16333" s="254" t="s">
        <v>16694</v>
      </c>
    </row>
    <row r="16334" spans="1:2">
      <c r="A16334" t="str">
        <f t="shared" si="255"/>
        <v>F0831</v>
      </c>
      <c r="B16334" s="254" t="s">
        <v>16695</v>
      </c>
    </row>
    <row r="16335" spans="1:2">
      <c r="A16335" t="str">
        <f t="shared" si="255"/>
        <v>F0832</v>
      </c>
      <c r="B16335" s="254" t="s">
        <v>16696</v>
      </c>
    </row>
    <row r="16336" spans="1:2">
      <c r="A16336" t="str">
        <f t="shared" si="255"/>
        <v>F0833</v>
      </c>
      <c r="B16336" s="254" t="s">
        <v>16697</v>
      </c>
    </row>
    <row r="16337" spans="1:2">
      <c r="A16337" t="str">
        <f t="shared" si="255"/>
        <v>F0834</v>
      </c>
      <c r="B16337" s="254" t="s">
        <v>16698</v>
      </c>
    </row>
    <row r="16338" spans="1:2">
      <c r="A16338" t="str">
        <f t="shared" si="255"/>
        <v>F0835</v>
      </c>
      <c r="B16338" s="254" t="s">
        <v>16699</v>
      </c>
    </row>
    <row r="16339" spans="1:2">
      <c r="A16339" t="str">
        <f t="shared" si="255"/>
        <v>F0836</v>
      </c>
      <c r="B16339" s="254" t="s">
        <v>16700</v>
      </c>
    </row>
    <row r="16340" spans="1:2">
      <c r="A16340" t="str">
        <f t="shared" si="255"/>
        <v>F0837</v>
      </c>
      <c r="B16340" s="254" t="s">
        <v>16701</v>
      </c>
    </row>
    <row r="16341" spans="1:2">
      <c r="A16341" t="str">
        <f t="shared" si="255"/>
        <v>F0838</v>
      </c>
      <c r="B16341" s="254" t="s">
        <v>16702</v>
      </c>
    </row>
    <row r="16342" spans="1:2">
      <c r="A16342" t="str">
        <f t="shared" si="255"/>
        <v>F0839</v>
      </c>
      <c r="B16342" s="254" t="s">
        <v>16703</v>
      </c>
    </row>
    <row r="16343" spans="1:2">
      <c r="A16343" t="str">
        <f t="shared" si="255"/>
        <v>F0840</v>
      </c>
      <c r="B16343" s="254" t="s">
        <v>16704</v>
      </c>
    </row>
    <row r="16344" spans="1:2">
      <c r="A16344" t="str">
        <f t="shared" si="255"/>
        <v>F0841</v>
      </c>
      <c r="B16344" s="254" t="s">
        <v>16705</v>
      </c>
    </row>
    <row r="16345" spans="1:2">
      <c r="A16345" t="str">
        <f t="shared" si="255"/>
        <v>F0842</v>
      </c>
      <c r="B16345" s="254" t="s">
        <v>16706</v>
      </c>
    </row>
    <row r="16346" spans="1:2">
      <c r="A16346" t="str">
        <f t="shared" si="255"/>
        <v>F0843</v>
      </c>
      <c r="B16346" s="254" t="s">
        <v>16707</v>
      </c>
    </row>
    <row r="16347" spans="1:2">
      <c r="A16347" t="str">
        <f t="shared" si="255"/>
        <v>F0844</v>
      </c>
      <c r="B16347" s="254" t="s">
        <v>16708</v>
      </c>
    </row>
    <row r="16348" spans="1:2">
      <c r="A16348" t="str">
        <f t="shared" si="255"/>
        <v>F0845</v>
      </c>
      <c r="B16348" s="254" t="s">
        <v>16709</v>
      </c>
    </row>
    <row r="16349" spans="1:2">
      <c r="A16349" t="str">
        <f t="shared" si="255"/>
        <v>F0846</v>
      </c>
      <c r="B16349" s="254" t="s">
        <v>16710</v>
      </c>
    </row>
    <row r="16350" spans="1:2">
      <c r="A16350" t="str">
        <f t="shared" si="255"/>
        <v>F0847</v>
      </c>
      <c r="B16350" s="254" t="s">
        <v>16711</v>
      </c>
    </row>
    <row r="16351" spans="1:2">
      <c r="A16351" t="str">
        <f t="shared" si="255"/>
        <v>F0848</v>
      </c>
      <c r="B16351" s="254" t="s">
        <v>16712</v>
      </c>
    </row>
    <row r="16352" spans="1:2">
      <c r="A16352" t="str">
        <f t="shared" si="255"/>
        <v>F0849</v>
      </c>
      <c r="B16352" s="254" t="s">
        <v>16713</v>
      </c>
    </row>
    <row r="16353" spans="1:2">
      <c r="A16353" t="str">
        <f t="shared" si="255"/>
        <v>F0850</v>
      </c>
      <c r="B16353" s="254" t="s">
        <v>16714</v>
      </c>
    </row>
    <row r="16354" spans="1:2">
      <c r="A16354" t="str">
        <f t="shared" si="255"/>
        <v>F0851</v>
      </c>
      <c r="B16354" s="254" t="s">
        <v>16715</v>
      </c>
    </row>
    <row r="16355" spans="1:2">
      <c r="A16355" t="str">
        <f t="shared" si="255"/>
        <v>F0852</v>
      </c>
      <c r="B16355" s="254" t="s">
        <v>16716</v>
      </c>
    </row>
    <row r="16356" spans="1:2">
      <c r="A16356" t="str">
        <f t="shared" si="255"/>
        <v>F0853</v>
      </c>
      <c r="B16356" s="254" t="s">
        <v>16717</v>
      </c>
    </row>
    <row r="16357" spans="1:2">
      <c r="A16357" t="str">
        <f t="shared" si="255"/>
        <v>F0854</v>
      </c>
      <c r="B16357" s="254" t="s">
        <v>16718</v>
      </c>
    </row>
    <row r="16358" spans="1:2">
      <c r="A16358" t="str">
        <f t="shared" si="255"/>
        <v>F0855</v>
      </c>
      <c r="B16358" s="254" t="s">
        <v>16719</v>
      </c>
    </row>
    <row r="16359" spans="1:2">
      <c r="A16359" t="str">
        <f t="shared" si="255"/>
        <v>F0856</v>
      </c>
      <c r="B16359" s="254" t="s">
        <v>16720</v>
      </c>
    </row>
    <row r="16360" spans="1:2">
      <c r="A16360" t="str">
        <f t="shared" si="255"/>
        <v>F0857</v>
      </c>
      <c r="B16360" s="254" t="s">
        <v>16721</v>
      </c>
    </row>
    <row r="16361" spans="1:2">
      <c r="A16361" t="str">
        <f t="shared" si="255"/>
        <v>F0858</v>
      </c>
      <c r="B16361" s="254" t="s">
        <v>16722</v>
      </c>
    </row>
    <row r="16362" spans="1:2">
      <c r="A16362" t="str">
        <f t="shared" si="255"/>
        <v>F0859</v>
      </c>
      <c r="B16362" s="254" t="s">
        <v>16723</v>
      </c>
    </row>
    <row r="16363" spans="1:2">
      <c r="A16363" t="str">
        <f t="shared" si="255"/>
        <v>F0860</v>
      </c>
      <c r="B16363" s="254" t="s">
        <v>16724</v>
      </c>
    </row>
    <row r="16364" spans="1:2">
      <c r="A16364" t="str">
        <f t="shared" si="255"/>
        <v>F0861</v>
      </c>
      <c r="B16364" s="254" t="s">
        <v>16725</v>
      </c>
    </row>
    <row r="16365" spans="1:2">
      <c r="A16365" t="str">
        <f t="shared" si="255"/>
        <v>F0862</v>
      </c>
      <c r="B16365" s="254" t="s">
        <v>16726</v>
      </c>
    </row>
    <row r="16366" spans="1:2">
      <c r="A16366" t="str">
        <f t="shared" si="255"/>
        <v>F0863</v>
      </c>
      <c r="B16366" s="254" t="s">
        <v>16727</v>
      </c>
    </row>
    <row r="16367" spans="1:2">
      <c r="A16367" t="str">
        <f t="shared" si="255"/>
        <v>F0864</v>
      </c>
      <c r="B16367" s="254" t="s">
        <v>16728</v>
      </c>
    </row>
    <row r="16368" spans="1:2">
      <c r="A16368" t="str">
        <f t="shared" si="255"/>
        <v>F0865</v>
      </c>
      <c r="B16368" s="254" t="s">
        <v>16729</v>
      </c>
    </row>
    <row r="16369" spans="1:2">
      <c r="A16369" t="str">
        <f t="shared" si="255"/>
        <v>F0866</v>
      </c>
      <c r="B16369" s="254" t="s">
        <v>16730</v>
      </c>
    </row>
    <row r="16370" spans="1:2">
      <c r="A16370" t="str">
        <f t="shared" si="255"/>
        <v>F0867</v>
      </c>
      <c r="B16370" s="254" t="s">
        <v>16731</v>
      </c>
    </row>
    <row r="16371" spans="1:2">
      <c r="A16371" t="str">
        <f t="shared" si="255"/>
        <v>F0868</v>
      </c>
      <c r="B16371" s="254" t="s">
        <v>16732</v>
      </c>
    </row>
    <row r="16372" spans="1:2">
      <c r="A16372" t="str">
        <f t="shared" si="255"/>
        <v>F0869</v>
      </c>
      <c r="B16372" s="254" t="s">
        <v>16733</v>
      </c>
    </row>
    <row r="16373" spans="1:2">
      <c r="A16373" t="str">
        <f t="shared" si="255"/>
        <v>F0870</v>
      </c>
      <c r="B16373" s="254" t="s">
        <v>16734</v>
      </c>
    </row>
    <row r="16374" spans="1:2">
      <c r="A16374" t="str">
        <f t="shared" si="255"/>
        <v>F0871</v>
      </c>
      <c r="B16374" s="254" t="s">
        <v>16735</v>
      </c>
    </row>
    <row r="16375" spans="1:2">
      <c r="A16375" t="str">
        <f t="shared" si="255"/>
        <v>F0872</v>
      </c>
      <c r="B16375" s="254" t="s">
        <v>16736</v>
      </c>
    </row>
    <row r="16376" spans="1:2">
      <c r="A16376" t="str">
        <f t="shared" si="255"/>
        <v>F0873</v>
      </c>
      <c r="B16376" s="254" t="s">
        <v>16737</v>
      </c>
    </row>
    <row r="16377" spans="1:2">
      <c r="A16377" t="str">
        <f t="shared" si="255"/>
        <v>F0874</v>
      </c>
      <c r="B16377" s="254" t="s">
        <v>16738</v>
      </c>
    </row>
    <row r="16378" spans="1:2">
      <c r="A16378" t="str">
        <f t="shared" si="255"/>
        <v>F0875</v>
      </c>
      <c r="B16378" s="254" t="s">
        <v>16739</v>
      </c>
    </row>
    <row r="16379" spans="1:2">
      <c r="A16379" t="str">
        <f t="shared" si="255"/>
        <v>F0876</v>
      </c>
      <c r="B16379" s="254" t="s">
        <v>16740</v>
      </c>
    </row>
    <row r="16380" spans="1:2">
      <c r="A16380" t="str">
        <f t="shared" si="255"/>
        <v>F0877</v>
      </c>
      <c r="B16380" s="254" t="s">
        <v>16741</v>
      </c>
    </row>
    <row r="16381" spans="1:2">
      <c r="A16381" t="str">
        <f t="shared" si="255"/>
        <v>F0878</v>
      </c>
      <c r="B16381" s="254" t="s">
        <v>16742</v>
      </c>
    </row>
    <row r="16382" spans="1:2">
      <c r="A16382" t="str">
        <f t="shared" si="255"/>
        <v>F0879</v>
      </c>
      <c r="B16382" s="254" t="s">
        <v>16743</v>
      </c>
    </row>
    <row r="16383" spans="1:2">
      <c r="A16383" t="str">
        <f t="shared" si="255"/>
        <v>F0880</v>
      </c>
      <c r="B16383" s="254" t="s">
        <v>16744</v>
      </c>
    </row>
    <row r="16384" spans="1:2">
      <c r="A16384" t="str">
        <f t="shared" si="255"/>
        <v>F0881</v>
      </c>
      <c r="B16384" s="254" t="s">
        <v>16745</v>
      </c>
    </row>
    <row r="16385" spans="1:2">
      <c r="A16385" t="str">
        <f t="shared" si="255"/>
        <v>F0882</v>
      </c>
      <c r="B16385" s="254" t="s">
        <v>16746</v>
      </c>
    </row>
    <row r="16386" spans="1:2">
      <c r="A16386" t="str">
        <f t="shared" si="255"/>
        <v>F0883</v>
      </c>
      <c r="B16386" s="254" t="s">
        <v>16747</v>
      </c>
    </row>
    <row r="16387" spans="1:2">
      <c r="A16387" t="str">
        <f t="shared" ref="A16387:A16450" si="256">LEFT(B16387,5)</f>
        <v>F0884</v>
      </c>
      <c r="B16387" s="254" t="s">
        <v>16748</v>
      </c>
    </row>
    <row r="16388" spans="1:2">
      <c r="A16388" t="str">
        <f t="shared" si="256"/>
        <v>F0885</v>
      </c>
      <c r="B16388" s="254" t="s">
        <v>16749</v>
      </c>
    </row>
    <row r="16389" spans="1:2">
      <c r="A16389" t="str">
        <f t="shared" si="256"/>
        <v>F0886</v>
      </c>
      <c r="B16389" s="254" t="s">
        <v>16750</v>
      </c>
    </row>
    <row r="16390" spans="1:2">
      <c r="A16390" t="str">
        <f t="shared" si="256"/>
        <v>F0887</v>
      </c>
      <c r="B16390" s="254" t="s">
        <v>16751</v>
      </c>
    </row>
    <row r="16391" spans="1:2">
      <c r="A16391" t="str">
        <f t="shared" si="256"/>
        <v>F0888</v>
      </c>
      <c r="B16391" s="254" t="s">
        <v>16752</v>
      </c>
    </row>
    <row r="16392" spans="1:2">
      <c r="A16392" t="str">
        <f t="shared" si="256"/>
        <v>F0889</v>
      </c>
      <c r="B16392" s="254" t="s">
        <v>16753</v>
      </c>
    </row>
    <row r="16393" spans="1:2">
      <c r="A16393" t="str">
        <f t="shared" si="256"/>
        <v>F0890</v>
      </c>
      <c r="B16393" s="254" t="s">
        <v>16754</v>
      </c>
    </row>
    <row r="16394" spans="1:2">
      <c r="A16394" t="str">
        <f t="shared" si="256"/>
        <v>F0891</v>
      </c>
      <c r="B16394" s="254" t="s">
        <v>16755</v>
      </c>
    </row>
    <row r="16395" spans="1:2">
      <c r="A16395" t="str">
        <f t="shared" si="256"/>
        <v>F0892</v>
      </c>
      <c r="B16395" s="254" t="s">
        <v>16756</v>
      </c>
    </row>
    <row r="16396" spans="1:2">
      <c r="A16396" t="str">
        <f t="shared" si="256"/>
        <v>F0893</v>
      </c>
      <c r="B16396" s="254" t="s">
        <v>16757</v>
      </c>
    </row>
    <row r="16397" spans="1:2">
      <c r="A16397" t="str">
        <f t="shared" si="256"/>
        <v>F0894</v>
      </c>
      <c r="B16397" s="254" t="s">
        <v>16758</v>
      </c>
    </row>
    <row r="16398" spans="1:2">
      <c r="A16398" t="str">
        <f t="shared" si="256"/>
        <v>F0895</v>
      </c>
      <c r="B16398" s="254" t="s">
        <v>16759</v>
      </c>
    </row>
    <row r="16399" spans="1:2">
      <c r="A16399" t="str">
        <f t="shared" si="256"/>
        <v>F0896</v>
      </c>
      <c r="B16399" s="254" t="s">
        <v>16760</v>
      </c>
    </row>
    <row r="16400" spans="1:2">
      <c r="A16400" t="str">
        <f t="shared" si="256"/>
        <v>F0897</v>
      </c>
      <c r="B16400" s="254" t="s">
        <v>16761</v>
      </c>
    </row>
    <row r="16401" spans="1:2">
      <c r="A16401" t="str">
        <f t="shared" si="256"/>
        <v>F0898</v>
      </c>
      <c r="B16401" s="254" t="s">
        <v>16762</v>
      </c>
    </row>
    <row r="16402" spans="1:2">
      <c r="A16402" t="str">
        <f t="shared" si="256"/>
        <v>F0899</v>
      </c>
      <c r="B16402" s="254" t="s">
        <v>16763</v>
      </c>
    </row>
    <row r="16403" spans="1:2">
      <c r="A16403" t="str">
        <f t="shared" si="256"/>
        <v>F0900</v>
      </c>
      <c r="B16403" s="254" t="s">
        <v>16764</v>
      </c>
    </row>
    <row r="16404" spans="1:2">
      <c r="A16404" t="str">
        <f t="shared" si="256"/>
        <v>F0901</v>
      </c>
      <c r="B16404" s="254" t="s">
        <v>16765</v>
      </c>
    </row>
    <row r="16405" spans="1:2">
      <c r="A16405" t="str">
        <f t="shared" si="256"/>
        <v>F0902</v>
      </c>
      <c r="B16405" s="254" t="s">
        <v>16766</v>
      </c>
    </row>
    <row r="16406" spans="1:2">
      <c r="A16406" t="str">
        <f t="shared" si="256"/>
        <v>F0903</v>
      </c>
      <c r="B16406" s="254" t="s">
        <v>16767</v>
      </c>
    </row>
    <row r="16407" spans="1:2">
      <c r="A16407" t="str">
        <f t="shared" si="256"/>
        <v>F0904</v>
      </c>
      <c r="B16407" s="254" t="s">
        <v>16768</v>
      </c>
    </row>
    <row r="16408" spans="1:2">
      <c r="A16408" t="str">
        <f t="shared" si="256"/>
        <v>F0905</v>
      </c>
      <c r="B16408" s="254" t="s">
        <v>16769</v>
      </c>
    </row>
    <row r="16409" spans="1:2">
      <c r="A16409" t="str">
        <f t="shared" si="256"/>
        <v>F0906</v>
      </c>
      <c r="B16409" s="254" t="s">
        <v>16770</v>
      </c>
    </row>
    <row r="16410" spans="1:2">
      <c r="A16410" t="str">
        <f t="shared" si="256"/>
        <v>F0907</v>
      </c>
      <c r="B16410" s="254" t="s">
        <v>16771</v>
      </c>
    </row>
    <row r="16411" spans="1:2">
      <c r="A16411" t="str">
        <f t="shared" si="256"/>
        <v>F0908</v>
      </c>
      <c r="B16411" s="254" t="s">
        <v>16772</v>
      </c>
    </row>
    <row r="16412" spans="1:2">
      <c r="A16412" t="str">
        <f t="shared" si="256"/>
        <v>F0909</v>
      </c>
      <c r="B16412" s="254" t="s">
        <v>16773</v>
      </c>
    </row>
    <row r="16413" spans="1:2">
      <c r="A16413" t="str">
        <f t="shared" si="256"/>
        <v>F0910</v>
      </c>
      <c r="B16413" s="254" t="s">
        <v>16774</v>
      </c>
    </row>
    <row r="16414" spans="1:2">
      <c r="A16414" t="str">
        <f t="shared" si="256"/>
        <v>F0911</v>
      </c>
      <c r="B16414" s="254" t="s">
        <v>16775</v>
      </c>
    </row>
    <row r="16415" spans="1:2">
      <c r="A16415" t="str">
        <f t="shared" si="256"/>
        <v>F0912</v>
      </c>
      <c r="B16415" s="254" t="s">
        <v>16776</v>
      </c>
    </row>
    <row r="16416" spans="1:2">
      <c r="A16416" t="str">
        <f t="shared" si="256"/>
        <v>F0913</v>
      </c>
      <c r="B16416" s="254" t="s">
        <v>16777</v>
      </c>
    </row>
    <row r="16417" spans="1:2">
      <c r="A16417" t="str">
        <f t="shared" si="256"/>
        <v>F0914</v>
      </c>
      <c r="B16417" s="254" t="s">
        <v>16778</v>
      </c>
    </row>
    <row r="16418" spans="1:2">
      <c r="A16418" t="str">
        <f t="shared" si="256"/>
        <v>F0915</v>
      </c>
      <c r="B16418" s="254" t="s">
        <v>16779</v>
      </c>
    </row>
    <row r="16419" spans="1:2">
      <c r="A16419" t="str">
        <f t="shared" si="256"/>
        <v>F0916</v>
      </c>
      <c r="B16419" s="254" t="s">
        <v>16780</v>
      </c>
    </row>
    <row r="16420" spans="1:2">
      <c r="A16420" t="str">
        <f t="shared" si="256"/>
        <v>F0917</v>
      </c>
      <c r="B16420" s="254" t="s">
        <v>16781</v>
      </c>
    </row>
    <row r="16421" spans="1:2">
      <c r="A16421" t="str">
        <f t="shared" si="256"/>
        <v>F0918</v>
      </c>
      <c r="B16421" s="254" t="s">
        <v>16782</v>
      </c>
    </row>
    <row r="16422" spans="1:2">
      <c r="A16422" t="str">
        <f t="shared" si="256"/>
        <v>F0919</v>
      </c>
      <c r="B16422" s="254" t="s">
        <v>16783</v>
      </c>
    </row>
    <row r="16423" spans="1:2">
      <c r="A16423" t="str">
        <f t="shared" si="256"/>
        <v>F0920</v>
      </c>
      <c r="B16423" s="254" t="s">
        <v>16784</v>
      </c>
    </row>
    <row r="16424" spans="1:2">
      <c r="A16424" t="str">
        <f t="shared" si="256"/>
        <v>F0921</v>
      </c>
      <c r="B16424" s="254" t="s">
        <v>16785</v>
      </c>
    </row>
    <row r="16425" spans="1:2">
      <c r="A16425" t="str">
        <f t="shared" si="256"/>
        <v>F0922</v>
      </c>
      <c r="B16425" s="254" t="s">
        <v>16786</v>
      </c>
    </row>
    <row r="16426" spans="1:2">
      <c r="A16426" t="str">
        <f t="shared" si="256"/>
        <v>F0923</v>
      </c>
      <c r="B16426" s="254" t="s">
        <v>16787</v>
      </c>
    </row>
    <row r="16427" spans="1:2">
      <c r="A16427" t="str">
        <f t="shared" si="256"/>
        <v>F0924</v>
      </c>
      <c r="B16427" s="254" t="s">
        <v>16788</v>
      </c>
    </row>
    <row r="16428" spans="1:2">
      <c r="A16428" t="str">
        <f t="shared" si="256"/>
        <v>F0925</v>
      </c>
      <c r="B16428" s="254" t="s">
        <v>16789</v>
      </c>
    </row>
    <row r="16429" spans="1:2">
      <c r="A16429" t="str">
        <f t="shared" si="256"/>
        <v>F0926</v>
      </c>
      <c r="B16429" s="254" t="s">
        <v>16790</v>
      </c>
    </row>
    <row r="16430" spans="1:2">
      <c r="A16430" t="str">
        <f t="shared" si="256"/>
        <v>F0927</v>
      </c>
      <c r="B16430" s="254" t="s">
        <v>16791</v>
      </c>
    </row>
    <row r="16431" spans="1:2">
      <c r="A16431" t="str">
        <f t="shared" si="256"/>
        <v>F0928</v>
      </c>
      <c r="B16431" s="254" t="s">
        <v>16792</v>
      </c>
    </row>
    <row r="16432" spans="1:2">
      <c r="A16432" t="str">
        <f t="shared" si="256"/>
        <v>F0929</v>
      </c>
      <c r="B16432" s="254" t="s">
        <v>16793</v>
      </c>
    </row>
    <row r="16433" spans="1:2">
      <c r="A16433" t="str">
        <f t="shared" si="256"/>
        <v>F0930</v>
      </c>
      <c r="B16433" s="254" t="s">
        <v>16794</v>
      </c>
    </row>
    <row r="16434" spans="1:2">
      <c r="A16434" t="str">
        <f t="shared" si="256"/>
        <v>F0931</v>
      </c>
      <c r="B16434" s="254" t="s">
        <v>16795</v>
      </c>
    </row>
    <row r="16435" spans="1:2">
      <c r="A16435" t="str">
        <f t="shared" si="256"/>
        <v>F0932</v>
      </c>
      <c r="B16435" s="254" t="s">
        <v>16796</v>
      </c>
    </row>
    <row r="16436" spans="1:2">
      <c r="A16436" t="str">
        <f t="shared" si="256"/>
        <v>F0933</v>
      </c>
      <c r="B16436" s="254" t="s">
        <v>16797</v>
      </c>
    </row>
    <row r="16437" spans="1:2">
      <c r="A16437" t="str">
        <f t="shared" si="256"/>
        <v>F0934</v>
      </c>
      <c r="B16437" s="254" t="s">
        <v>16798</v>
      </c>
    </row>
    <row r="16438" spans="1:2">
      <c r="A16438" t="str">
        <f t="shared" si="256"/>
        <v>F0935</v>
      </c>
      <c r="B16438" s="254" t="s">
        <v>16799</v>
      </c>
    </row>
    <row r="16439" spans="1:2">
      <c r="A16439" t="str">
        <f t="shared" si="256"/>
        <v>F0936</v>
      </c>
      <c r="B16439" s="254" t="s">
        <v>16800</v>
      </c>
    </row>
    <row r="16440" spans="1:2">
      <c r="A16440" t="str">
        <f t="shared" si="256"/>
        <v>F0937</v>
      </c>
      <c r="B16440" s="254" t="s">
        <v>16801</v>
      </c>
    </row>
    <row r="16441" spans="1:2">
      <c r="A16441" t="str">
        <f t="shared" si="256"/>
        <v>F0938</v>
      </c>
      <c r="B16441" s="254" t="s">
        <v>16802</v>
      </c>
    </row>
    <row r="16442" spans="1:2">
      <c r="A16442" t="str">
        <f t="shared" si="256"/>
        <v>F0939</v>
      </c>
      <c r="B16442" s="254" t="s">
        <v>16803</v>
      </c>
    </row>
    <row r="16443" spans="1:2">
      <c r="A16443" t="str">
        <f t="shared" si="256"/>
        <v>F0940</v>
      </c>
      <c r="B16443" s="254" t="s">
        <v>16804</v>
      </c>
    </row>
    <row r="16444" spans="1:2">
      <c r="A16444" t="str">
        <f t="shared" si="256"/>
        <v>F0941</v>
      </c>
      <c r="B16444" s="254" t="s">
        <v>16805</v>
      </c>
    </row>
    <row r="16445" spans="1:2">
      <c r="A16445" t="str">
        <f t="shared" si="256"/>
        <v>F0942</v>
      </c>
      <c r="B16445" s="254" t="s">
        <v>16806</v>
      </c>
    </row>
    <row r="16446" spans="1:2">
      <c r="A16446" t="str">
        <f t="shared" si="256"/>
        <v>F0943</v>
      </c>
      <c r="B16446" s="254" t="s">
        <v>16807</v>
      </c>
    </row>
    <row r="16447" spans="1:2">
      <c r="A16447" t="str">
        <f t="shared" si="256"/>
        <v>F0944</v>
      </c>
      <c r="B16447" s="254" t="s">
        <v>16808</v>
      </c>
    </row>
    <row r="16448" spans="1:2">
      <c r="A16448" t="str">
        <f t="shared" si="256"/>
        <v>F0945</v>
      </c>
      <c r="B16448" s="254" t="s">
        <v>16809</v>
      </c>
    </row>
    <row r="16449" spans="1:2">
      <c r="A16449" t="str">
        <f t="shared" si="256"/>
        <v>F0946</v>
      </c>
      <c r="B16449" s="254" t="s">
        <v>16810</v>
      </c>
    </row>
    <row r="16450" spans="1:2">
      <c r="A16450" t="str">
        <f t="shared" si="256"/>
        <v>F0947</v>
      </c>
      <c r="B16450" s="254" t="s">
        <v>16811</v>
      </c>
    </row>
    <row r="16451" spans="1:2">
      <c r="A16451" t="str">
        <f t="shared" ref="A16451:A16514" si="257">LEFT(B16451,5)</f>
        <v>F0948</v>
      </c>
      <c r="B16451" s="254" t="s">
        <v>16812</v>
      </c>
    </row>
    <row r="16452" spans="1:2">
      <c r="A16452" t="str">
        <f t="shared" si="257"/>
        <v>F0949</v>
      </c>
      <c r="B16452" s="254" t="s">
        <v>16813</v>
      </c>
    </row>
    <row r="16453" spans="1:2">
      <c r="A16453" t="str">
        <f t="shared" si="257"/>
        <v>F0950</v>
      </c>
      <c r="B16453" s="254" t="s">
        <v>16814</v>
      </c>
    </row>
    <row r="16454" spans="1:2">
      <c r="A16454" t="str">
        <f t="shared" si="257"/>
        <v>F0951</v>
      </c>
      <c r="B16454" s="254" t="s">
        <v>16815</v>
      </c>
    </row>
    <row r="16455" spans="1:2">
      <c r="A16455" t="str">
        <f t="shared" si="257"/>
        <v>F0952</v>
      </c>
      <c r="B16455" s="254" t="s">
        <v>16816</v>
      </c>
    </row>
    <row r="16456" spans="1:2">
      <c r="A16456" t="str">
        <f t="shared" si="257"/>
        <v>F0953</v>
      </c>
      <c r="B16456" s="254" t="s">
        <v>16817</v>
      </c>
    </row>
    <row r="16457" spans="1:2">
      <c r="A16457" t="str">
        <f t="shared" si="257"/>
        <v>F0954</v>
      </c>
      <c r="B16457" s="254" t="s">
        <v>16818</v>
      </c>
    </row>
    <row r="16458" spans="1:2">
      <c r="A16458" t="str">
        <f t="shared" si="257"/>
        <v>F0955</v>
      </c>
      <c r="B16458" s="254" t="s">
        <v>16819</v>
      </c>
    </row>
    <row r="16459" spans="1:2">
      <c r="A16459" t="str">
        <f t="shared" si="257"/>
        <v>F0956</v>
      </c>
      <c r="B16459" s="254" t="s">
        <v>16820</v>
      </c>
    </row>
    <row r="16460" spans="1:2">
      <c r="A16460" t="str">
        <f t="shared" si="257"/>
        <v>F0957</v>
      </c>
      <c r="B16460" s="254" t="s">
        <v>16821</v>
      </c>
    </row>
    <row r="16461" spans="1:2">
      <c r="A16461" t="str">
        <f t="shared" si="257"/>
        <v>F0958</v>
      </c>
      <c r="B16461" s="254" t="s">
        <v>16822</v>
      </c>
    </row>
    <row r="16462" spans="1:2">
      <c r="A16462" t="str">
        <f t="shared" si="257"/>
        <v>F0959</v>
      </c>
      <c r="B16462" s="254" t="s">
        <v>16823</v>
      </c>
    </row>
    <row r="16463" spans="1:2">
      <c r="A16463" t="str">
        <f t="shared" si="257"/>
        <v>F0960</v>
      </c>
      <c r="B16463" s="254" t="s">
        <v>16824</v>
      </c>
    </row>
    <row r="16464" spans="1:2">
      <c r="A16464" t="str">
        <f t="shared" si="257"/>
        <v>F0961</v>
      </c>
      <c r="B16464" s="254" t="s">
        <v>16825</v>
      </c>
    </row>
    <row r="16465" spans="1:2">
      <c r="A16465" t="str">
        <f t="shared" si="257"/>
        <v>F0962</v>
      </c>
      <c r="B16465" s="254" t="s">
        <v>16826</v>
      </c>
    </row>
    <row r="16466" spans="1:2">
      <c r="A16466" t="str">
        <f t="shared" si="257"/>
        <v>F0963</v>
      </c>
      <c r="B16466" s="254" t="s">
        <v>16827</v>
      </c>
    </row>
    <row r="16467" spans="1:2">
      <c r="A16467" t="str">
        <f t="shared" si="257"/>
        <v>F0964</v>
      </c>
      <c r="B16467" s="254" t="s">
        <v>16828</v>
      </c>
    </row>
    <row r="16468" spans="1:2">
      <c r="A16468" t="str">
        <f t="shared" si="257"/>
        <v>F0965</v>
      </c>
      <c r="B16468" s="254" t="s">
        <v>16829</v>
      </c>
    </row>
    <row r="16469" spans="1:2">
      <c r="A16469" t="str">
        <f t="shared" si="257"/>
        <v>F0966</v>
      </c>
      <c r="B16469" s="254" t="s">
        <v>16830</v>
      </c>
    </row>
    <row r="16470" spans="1:2">
      <c r="A16470" t="str">
        <f t="shared" si="257"/>
        <v>F0967</v>
      </c>
      <c r="B16470" s="254" t="s">
        <v>16831</v>
      </c>
    </row>
    <row r="16471" spans="1:2">
      <c r="A16471" t="str">
        <f t="shared" si="257"/>
        <v>F0968</v>
      </c>
      <c r="B16471" s="254" t="s">
        <v>16832</v>
      </c>
    </row>
    <row r="16472" spans="1:2">
      <c r="A16472" t="str">
        <f t="shared" si="257"/>
        <v>F0969</v>
      </c>
      <c r="B16472" s="254" t="s">
        <v>16833</v>
      </c>
    </row>
    <row r="16473" spans="1:2">
      <c r="A16473" t="str">
        <f t="shared" si="257"/>
        <v>F0970</v>
      </c>
      <c r="B16473" s="254" t="s">
        <v>16834</v>
      </c>
    </row>
    <row r="16474" spans="1:2">
      <c r="A16474" t="str">
        <f t="shared" si="257"/>
        <v>F0971</v>
      </c>
      <c r="B16474" s="254" t="s">
        <v>16835</v>
      </c>
    </row>
    <row r="16475" spans="1:2">
      <c r="A16475" t="str">
        <f t="shared" si="257"/>
        <v>F0972</v>
      </c>
      <c r="B16475" s="254" t="s">
        <v>16836</v>
      </c>
    </row>
    <row r="16476" spans="1:2">
      <c r="A16476" t="str">
        <f t="shared" si="257"/>
        <v>F0973</v>
      </c>
      <c r="B16476" s="254" t="s">
        <v>16837</v>
      </c>
    </row>
    <row r="16477" spans="1:2">
      <c r="A16477" t="str">
        <f t="shared" si="257"/>
        <v>F0974</v>
      </c>
      <c r="B16477" s="254" t="s">
        <v>16838</v>
      </c>
    </row>
    <row r="16478" spans="1:2">
      <c r="A16478" t="str">
        <f t="shared" si="257"/>
        <v>F0975</v>
      </c>
      <c r="B16478" s="254" t="s">
        <v>16839</v>
      </c>
    </row>
    <row r="16479" spans="1:2">
      <c r="A16479" t="str">
        <f t="shared" si="257"/>
        <v>F0976</v>
      </c>
      <c r="B16479" s="254" t="s">
        <v>16840</v>
      </c>
    </row>
    <row r="16480" spans="1:2">
      <c r="A16480" t="str">
        <f t="shared" si="257"/>
        <v>F0977</v>
      </c>
      <c r="B16480" s="254" t="s">
        <v>16841</v>
      </c>
    </row>
    <row r="16481" spans="1:2">
      <c r="A16481" t="str">
        <f t="shared" si="257"/>
        <v>F0978</v>
      </c>
      <c r="B16481" s="254" t="s">
        <v>16842</v>
      </c>
    </row>
    <row r="16482" spans="1:2">
      <c r="A16482" t="str">
        <f t="shared" si="257"/>
        <v>F0979</v>
      </c>
      <c r="B16482" s="254" t="s">
        <v>16843</v>
      </c>
    </row>
    <row r="16483" spans="1:2">
      <c r="A16483" t="str">
        <f t="shared" si="257"/>
        <v>F0980</v>
      </c>
      <c r="B16483" s="254" t="s">
        <v>16844</v>
      </c>
    </row>
    <row r="16484" spans="1:2">
      <c r="A16484" t="str">
        <f t="shared" si="257"/>
        <v>F0981</v>
      </c>
      <c r="B16484" s="254" t="s">
        <v>16845</v>
      </c>
    </row>
    <row r="16485" spans="1:2">
      <c r="A16485" t="str">
        <f t="shared" si="257"/>
        <v>F0982</v>
      </c>
      <c r="B16485" s="254" t="s">
        <v>16846</v>
      </c>
    </row>
    <row r="16486" spans="1:2">
      <c r="A16486" t="str">
        <f t="shared" si="257"/>
        <v>F0983</v>
      </c>
      <c r="B16486" s="254" t="s">
        <v>16847</v>
      </c>
    </row>
    <row r="16487" spans="1:2">
      <c r="A16487" t="str">
        <f t="shared" si="257"/>
        <v>F0984</v>
      </c>
      <c r="B16487" s="254" t="s">
        <v>16848</v>
      </c>
    </row>
    <row r="16488" spans="1:2">
      <c r="A16488" t="str">
        <f t="shared" si="257"/>
        <v>F0985</v>
      </c>
      <c r="B16488" s="254" t="s">
        <v>16849</v>
      </c>
    </row>
    <row r="16489" spans="1:2">
      <c r="A16489" t="str">
        <f t="shared" si="257"/>
        <v>F0986</v>
      </c>
      <c r="B16489" s="254" t="s">
        <v>16850</v>
      </c>
    </row>
    <row r="16490" spans="1:2">
      <c r="A16490" t="str">
        <f t="shared" si="257"/>
        <v>F0987</v>
      </c>
      <c r="B16490" s="254" t="s">
        <v>16851</v>
      </c>
    </row>
    <row r="16491" spans="1:2">
      <c r="A16491" t="str">
        <f t="shared" si="257"/>
        <v>F0988</v>
      </c>
      <c r="B16491" s="254" t="s">
        <v>16852</v>
      </c>
    </row>
    <row r="16492" spans="1:2">
      <c r="A16492" t="str">
        <f t="shared" si="257"/>
        <v>F0989</v>
      </c>
      <c r="B16492" s="254" t="s">
        <v>16853</v>
      </c>
    </row>
    <row r="16493" spans="1:2">
      <c r="A16493" t="str">
        <f t="shared" si="257"/>
        <v>F0990</v>
      </c>
      <c r="B16493" s="254" t="s">
        <v>16854</v>
      </c>
    </row>
    <row r="16494" spans="1:2">
      <c r="A16494" t="str">
        <f t="shared" si="257"/>
        <v>F0991</v>
      </c>
      <c r="B16494" s="254" t="s">
        <v>16855</v>
      </c>
    </row>
    <row r="16495" spans="1:2">
      <c r="A16495" t="str">
        <f t="shared" si="257"/>
        <v>F0992</v>
      </c>
      <c r="B16495" s="254" t="s">
        <v>16856</v>
      </c>
    </row>
    <row r="16496" spans="1:2">
      <c r="A16496" t="str">
        <f t="shared" si="257"/>
        <v>F0993</v>
      </c>
      <c r="B16496" s="254" t="s">
        <v>16857</v>
      </c>
    </row>
    <row r="16497" spans="1:2">
      <c r="A16497" t="str">
        <f t="shared" si="257"/>
        <v>F0994</v>
      </c>
      <c r="B16497" s="254" t="s">
        <v>16858</v>
      </c>
    </row>
    <row r="16498" spans="1:2">
      <c r="A16498" t="str">
        <f t="shared" si="257"/>
        <v>F0995</v>
      </c>
      <c r="B16498" s="254" t="s">
        <v>16859</v>
      </c>
    </row>
    <row r="16499" spans="1:2">
      <c r="A16499" t="str">
        <f t="shared" si="257"/>
        <v>F0996</v>
      </c>
      <c r="B16499" s="254" t="s">
        <v>16860</v>
      </c>
    </row>
    <row r="16500" spans="1:2">
      <c r="A16500" t="str">
        <f t="shared" si="257"/>
        <v>F0997</v>
      </c>
      <c r="B16500" s="254" t="s">
        <v>16861</v>
      </c>
    </row>
    <row r="16501" spans="1:2">
      <c r="A16501" t="str">
        <f t="shared" si="257"/>
        <v>F0998</v>
      </c>
      <c r="B16501" s="254" t="s">
        <v>16862</v>
      </c>
    </row>
    <row r="16502" spans="1:2">
      <c r="A16502" t="str">
        <f t="shared" si="257"/>
        <v>F0999</v>
      </c>
      <c r="B16502" s="254" t="s">
        <v>16863</v>
      </c>
    </row>
    <row r="16503" spans="1:2">
      <c r="A16503" t="str">
        <f t="shared" si="257"/>
        <v>F1000</v>
      </c>
      <c r="B16503" s="254" t="s">
        <v>16864</v>
      </c>
    </row>
    <row r="16504" spans="1:2">
      <c r="A16504" t="str">
        <f t="shared" si="257"/>
        <v>F1001</v>
      </c>
      <c r="B16504" s="254" t="s">
        <v>16865</v>
      </c>
    </row>
    <row r="16505" spans="1:2">
      <c r="A16505" t="str">
        <f t="shared" si="257"/>
        <v>F1002</v>
      </c>
      <c r="B16505" s="254" t="s">
        <v>16866</v>
      </c>
    </row>
    <row r="16506" spans="1:2">
      <c r="A16506" t="str">
        <f t="shared" si="257"/>
        <v>F1003</v>
      </c>
      <c r="B16506" s="254" t="s">
        <v>16867</v>
      </c>
    </row>
    <row r="16507" spans="1:2">
      <c r="A16507" t="str">
        <f t="shared" si="257"/>
        <v>F1004</v>
      </c>
      <c r="B16507" s="254" t="s">
        <v>16868</v>
      </c>
    </row>
    <row r="16508" spans="1:2">
      <c r="A16508" t="str">
        <f t="shared" si="257"/>
        <v>F1005</v>
      </c>
      <c r="B16508" s="254" t="s">
        <v>16869</v>
      </c>
    </row>
    <row r="16509" spans="1:2">
      <c r="A16509" t="str">
        <f t="shared" si="257"/>
        <v>F1006</v>
      </c>
      <c r="B16509" s="254" t="s">
        <v>16870</v>
      </c>
    </row>
    <row r="16510" spans="1:2">
      <c r="A16510" t="str">
        <f t="shared" si="257"/>
        <v>F1007</v>
      </c>
      <c r="B16510" s="254" t="s">
        <v>16871</v>
      </c>
    </row>
    <row r="16511" spans="1:2">
      <c r="A16511" t="str">
        <f t="shared" si="257"/>
        <v>F1008</v>
      </c>
      <c r="B16511" s="254" t="s">
        <v>16872</v>
      </c>
    </row>
    <row r="16512" spans="1:2">
      <c r="A16512" t="str">
        <f t="shared" si="257"/>
        <v>F1009</v>
      </c>
      <c r="B16512" s="254" t="s">
        <v>16873</v>
      </c>
    </row>
    <row r="16513" spans="1:2">
      <c r="A16513" t="str">
        <f t="shared" si="257"/>
        <v>F1010</v>
      </c>
      <c r="B16513" s="254" t="s">
        <v>16874</v>
      </c>
    </row>
    <row r="16514" spans="1:2">
      <c r="A16514" t="str">
        <f t="shared" si="257"/>
        <v>F1011</v>
      </c>
      <c r="B16514" s="254" t="s">
        <v>16875</v>
      </c>
    </row>
    <row r="16515" spans="1:2">
      <c r="A16515" t="str">
        <f t="shared" ref="A16515:A16578" si="258">LEFT(B16515,5)</f>
        <v>F1012</v>
      </c>
      <c r="B16515" s="254" t="s">
        <v>16876</v>
      </c>
    </row>
    <row r="16516" spans="1:2">
      <c r="A16516" t="str">
        <f t="shared" si="258"/>
        <v>F1013</v>
      </c>
      <c r="B16516" s="254" t="s">
        <v>16877</v>
      </c>
    </row>
    <row r="16517" spans="1:2">
      <c r="A16517" t="str">
        <f t="shared" si="258"/>
        <v>F1014</v>
      </c>
      <c r="B16517" s="254" t="s">
        <v>16878</v>
      </c>
    </row>
    <row r="16518" spans="1:2">
      <c r="A16518" t="str">
        <f t="shared" si="258"/>
        <v>F1015</v>
      </c>
      <c r="B16518" s="254" t="s">
        <v>16879</v>
      </c>
    </row>
    <row r="16519" spans="1:2">
      <c r="A16519" t="str">
        <f t="shared" si="258"/>
        <v>F1016</v>
      </c>
      <c r="B16519" s="254" t="s">
        <v>16880</v>
      </c>
    </row>
    <row r="16520" spans="1:2">
      <c r="A16520" t="str">
        <f t="shared" si="258"/>
        <v>F1017</v>
      </c>
      <c r="B16520" s="254" t="s">
        <v>16881</v>
      </c>
    </row>
    <row r="16521" spans="1:2">
      <c r="A16521" t="str">
        <f t="shared" si="258"/>
        <v>F1018</v>
      </c>
      <c r="B16521" s="254" t="s">
        <v>16882</v>
      </c>
    </row>
    <row r="16522" spans="1:2">
      <c r="A16522" t="str">
        <f t="shared" si="258"/>
        <v>F1019</v>
      </c>
      <c r="B16522" s="254" t="s">
        <v>16883</v>
      </c>
    </row>
    <row r="16523" spans="1:2">
      <c r="A16523" t="str">
        <f t="shared" si="258"/>
        <v>F1020</v>
      </c>
      <c r="B16523" s="254" t="s">
        <v>16884</v>
      </c>
    </row>
    <row r="16524" spans="1:2">
      <c r="A16524" t="str">
        <f t="shared" si="258"/>
        <v>F1021</v>
      </c>
      <c r="B16524" s="254" t="s">
        <v>16885</v>
      </c>
    </row>
    <row r="16525" spans="1:2">
      <c r="A16525" t="str">
        <f t="shared" si="258"/>
        <v>F1022</v>
      </c>
      <c r="B16525" s="254" t="s">
        <v>16886</v>
      </c>
    </row>
    <row r="16526" spans="1:2">
      <c r="A16526" t="str">
        <f t="shared" si="258"/>
        <v>F1023</v>
      </c>
      <c r="B16526" s="254" t="s">
        <v>16887</v>
      </c>
    </row>
    <row r="16527" spans="1:2">
      <c r="A16527" t="str">
        <f t="shared" si="258"/>
        <v>F1024</v>
      </c>
      <c r="B16527" s="254" t="s">
        <v>16888</v>
      </c>
    </row>
    <row r="16528" spans="1:2">
      <c r="A16528" t="str">
        <f t="shared" si="258"/>
        <v>F1025</v>
      </c>
      <c r="B16528" s="254" t="s">
        <v>16889</v>
      </c>
    </row>
    <row r="16529" spans="1:2">
      <c r="A16529" t="str">
        <f t="shared" si="258"/>
        <v>F1026</v>
      </c>
      <c r="B16529" s="254" t="s">
        <v>16890</v>
      </c>
    </row>
    <row r="16530" spans="1:2">
      <c r="A16530" t="str">
        <f t="shared" si="258"/>
        <v>F1027</v>
      </c>
      <c r="B16530" s="254" t="s">
        <v>16891</v>
      </c>
    </row>
    <row r="16531" spans="1:2">
      <c r="A16531" t="str">
        <f t="shared" si="258"/>
        <v>F1028</v>
      </c>
      <c r="B16531" s="254" t="s">
        <v>16892</v>
      </c>
    </row>
    <row r="16532" spans="1:2">
      <c r="A16532" t="str">
        <f t="shared" si="258"/>
        <v>F1029</v>
      </c>
      <c r="B16532" s="254" t="s">
        <v>16893</v>
      </c>
    </row>
    <row r="16533" spans="1:2">
      <c r="A16533" t="str">
        <f t="shared" si="258"/>
        <v>F1030</v>
      </c>
      <c r="B16533" s="254" t="s">
        <v>16894</v>
      </c>
    </row>
    <row r="16534" spans="1:2">
      <c r="A16534" t="str">
        <f t="shared" si="258"/>
        <v>F1031</v>
      </c>
      <c r="B16534" s="254" t="s">
        <v>16895</v>
      </c>
    </row>
    <row r="16535" spans="1:2">
      <c r="A16535" t="str">
        <f t="shared" si="258"/>
        <v>F1032</v>
      </c>
      <c r="B16535" s="254" t="s">
        <v>16896</v>
      </c>
    </row>
    <row r="16536" spans="1:2">
      <c r="A16536" t="str">
        <f t="shared" si="258"/>
        <v>F1033</v>
      </c>
      <c r="B16536" s="254" t="s">
        <v>16897</v>
      </c>
    </row>
    <row r="16537" spans="1:2">
      <c r="A16537" t="str">
        <f t="shared" si="258"/>
        <v>F1034</v>
      </c>
      <c r="B16537" s="254" t="s">
        <v>16898</v>
      </c>
    </row>
    <row r="16538" spans="1:2">
      <c r="A16538" t="str">
        <f t="shared" si="258"/>
        <v>F1035</v>
      </c>
      <c r="B16538" s="254" t="s">
        <v>16899</v>
      </c>
    </row>
    <row r="16539" spans="1:2">
      <c r="A16539" t="str">
        <f t="shared" si="258"/>
        <v>F1036</v>
      </c>
      <c r="B16539" s="254" t="s">
        <v>16900</v>
      </c>
    </row>
    <row r="16540" spans="1:2">
      <c r="A16540" t="str">
        <f t="shared" si="258"/>
        <v>F1037</v>
      </c>
      <c r="B16540" s="254" t="s">
        <v>16901</v>
      </c>
    </row>
    <row r="16541" spans="1:2">
      <c r="A16541" t="str">
        <f t="shared" si="258"/>
        <v>F1038</v>
      </c>
      <c r="B16541" s="254" t="s">
        <v>16902</v>
      </c>
    </row>
    <row r="16542" spans="1:2">
      <c r="A16542" t="str">
        <f t="shared" si="258"/>
        <v>F1039</v>
      </c>
      <c r="B16542" s="254" t="s">
        <v>16903</v>
      </c>
    </row>
    <row r="16543" spans="1:2">
      <c r="A16543" t="str">
        <f t="shared" si="258"/>
        <v>F1040</v>
      </c>
      <c r="B16543" s="254" t="s">
        <v>16904</v>
      </c>
    </row>
    <row r="16544" spans="1:2">
      <c r="A16544" t="str">
        <f t="shared" si="258"/>
        <v>F1041</v>
      </c>
      <c r="B16544" s="254" t="s">
        <v>16905</v>
      </c>
    </row>
    <row r="16545" spans="1:2">
      <c r="A16545" t="str">
        <f t="shared" si="258"/>
        <v>F1042</v>
      </c>
      <c r="B16545" s="254" t="s">
        <v>16906</v>
      </c>
    </row>
    <row r="16546" spans="1:2">
      <c r="A16546" t="str">
        <f t="shared" si="258"/>
        <v>F1043</v>
      </c>
      <c r="B16546" s="254" t="s">
        <v>16907</v>
      </c>
    </row>
    <row r="16547" spans="1:2">
      <c r="A16547" t="str">
        <f t="shared" si="258"/>
        <v>F1044</v>
      </c>
      <c r="B16547" s="254" t="s">
        <v>16908</v>
      </c>
    </row>
    <row r="16548" spans="1:2">
      <c r="A16548" t="str">
        <f t="shared" si="258"/>
        <v>F1045</v>
      </c>
      <c r="B16548" s="254" t="s">
        <v>16909</v>
      </c>
    </row>
    <row r="16549" spans="1:2">
      <c r="A16549" t="str">
        <f t="shared" si="258"/>
        <v>F1046</v>
      </c>
      <c r="B16549" s="254" t="s">
        <v>16910</v>
      </c>
    </row>
    <row r="16550" spans="1:2">
      <c r="A16550" t="str">
        <f t="shared" si="258"/>
        <v>F1047</v>
      </c>
      <c r="B16550" s="254" t="s">
        <v>16911</v>
      </c>
    </row>
    <row r="16551" spans="1:2">
      <c r="A16551" t="str">
        <f t="shared" si="258"/>
        <v>F1048</v>
      </c>
      <c r="B16551" s="254" t="s">
        <v>16912</v>
      </c>
    </row>
    <row r="16552" spans="1:2">
      <c r="A16552" t="str">
        <f t="shared" si="258"/>
        <v>F1049</v>
      </c>
      <c r="B16552" s="254" t="s">
        <v>16913</v>
      </c>
    </row>
    <row r="16553" spans="1:2">
      <c r="A16553" t="str">
        <f t="shared" si="258"/>
        <v>F1050</v>
      </c>
      <c r="B16553" s="254" t="s">
        <v>16914</v>
      </c>
    </row>
    <row r="16554" spans="1:2">
      <c r="A16554" t="str">
        <f t="shared" si="258"/>
        <v>F1051</v>
      </c>
      <c r="B16554" s="254" t="s">
        <v>16915</v>
      </c>
    </row>
    <row r="16555" spans="1:2">
      <c r="A16555" t="str">
        <f t="shared" si="258"/>
        <v>F1052</v>
      </c>
      <c r="B16555" s="254" t="s">
        <v>16916</v>
      </c>
    </row>
    <row r="16556" spans="1:2">
      <c r="A16556" t="str">
        <f t="shared" si="258"/>
        <v>F1053</v>
      </c>
      <c r="B16556" s="254" t="s">
        <v>16917</v>
      </c>
    </row>
    <row r="16557" spans="1:2">
      <c r="A16557" t="str">
        <f t="shared" si="258"/>
        <v>F1054</v>
      </c>
      <c r="B16557" s="254" t="s">
        <v>16918</v>
      </c>
    </row>
    <row r="16558" spans="1:2">
      <c r="A16558" t="str">
        <f t="shared" si="258"/>
        <v>F1055</v>
      </c>
      <c r="B16558" s="254" t="s">
        <v>16919</v>
      </c>
    </row>
    <row r="16559" spans="1:2">
      <c r="A16559" t="str">
        <f t="shared" si="258"/>
        <v>F1056</v>
      </c>
      <c r="B16559" s="254" t="s">
        <v>16920</v>
      </c>
    </row>
    <row r="16560" spans="1:2">
      <c r="A16560" t="str">
        <f t="shared" si="258"/>
        <v>F1057</v>
      </c>
      <c r="B16560" s="254" t="s">
        <v>16921</v>
      </c>
    </row>
    <row r="16561" spans="1:2">
      <c r="A16561" t="str">
        <f t="shared" si="258"/>
        <v>F1058</v>
      </c>
      <c r="B16561" s="254" t="s">
        <v>16922</v>
      </c>
    </row>
    <row r="16562" spans="1:2">
      <c r="A16562" t="str">
        <f t="shared" si="258"/>
        <v>F1059</v>
      </c>
      <c r="B16562" s="254" t="s">
        <v>16923</v>
      </c>
    </row>
    <row r="16563" spans="1:2">
      <c r="A16563" t="str">
        <f t="shared" si="258"/>
        <v>F1060</v>
      </c>
      <c r="B16563" s="254" t="s">
        <v>16924</v>
      </c>
    </row>
    <row r="16564" spans="1:2">
      <c r="A16564" t="str">
        <f t="shared" si="258"/>
        <v>F1061</v>
      </c>
      <c r="B16564" s="254" t="s">
        <v>16925</v>
      </c>
    </row>
    <row r="16565" spans="1:2">
      <c r="A16565" t="str">
        <f t="shared" si="258"/>
        <v>F1062</v>
      </c>
      <c r="B16565" s="254" t="s">
        <v>16926</v>
      </c>
    </row>
    <row r="16566" spans="1:2">
      <c r="A16566" t="str">
        <f t="shared" si="258"/>
        <v>F1063</v>
      </c>
      <c r="B16566" s="254" t="s">
        <v>16927</v>
      </c>
    </row>
    <row r="16567" spans="1:2">
      <c r="A16567" t="str">
        <f t="shared" si="258"/>
        <v>F1064</v>
      </c>
      <c r="B16567" s="254" t="s">
        <v>16928</v>
      </c>
    </row>
    <row r="16568" spans="1:2">
      <c r="A16568" t="str">
        <f t="shared" si="258"/>
        <v>F1065</v>
      </c>
      <c r="B16568" s="254" t="s">
        <v>16929</v>
      </c>
    </row>
    <row r="16569" spans="1:2">
      <c r="A16569" t="str">
        <f t="shared" si="258"/>
        <v>F1066</v>
      </c>
      <c r="B16569" s="254" t="s">
        <v>16930</v>
      </c>
    </row>
    <row r="16570" spans="1:2">
      <c r="A16570" t="str">
        <f t="shared" si="258"/>
        <v>F1067</v>
      </c>
      <c r="B16570" s="254" t="s">
        <v>16931</v>
      </c>
    </row>
    <row r="16571" spans="1:2">
      <c r="A16571" t="str">
        <f t="shared" si="258"/>
        <v>F1068</v>
      </c>
      <c r="B16571" s="254" t="s">
        <v>16932</v>
      </c>
    </row>
    <row r="16572" spans="1:2">
      <c r="A16572" t="str">
        <f t="shared" si="258"/>
        <v>F1069</v>
      </c>
      <c r="B16572" s="254" t="s">
        <v>16933</v>
      </c>
    </row>
    <row r="16573" spans="1:2">
      <c r="A16573" t="str">
        <f t="shared" si="258"/>
        <v>F1070</v>
      </c>
      <c r="B16573" s="254" t="s">
        <v>16934</v>
      </c>
    </row>
    <row r="16574" spans="1:2">
      <c r="A16574" t="str">
        <f t="shared" si="258"/>
        <v>F1071</v>
      </c>
      <c r="B16574" s="254" t="s">
        <v>16935</v>
      </c>
    </row>
    <row r="16575" spans="1:2">
      <c r="A16575" t="str">
        <f t="shared" si="258"/>
        <v>F1072</v>
      </c>
      <c r="B16575" s="254" t="s">
        <v>16936</v>
      </c>
    </row>
    <row r="16576" spans="1:2">
      <c r="A16576" t="str">
        <f t="shared" si="258"/>
        <v>F1073</v>
      </c>
      <c r="B16576" s="254" t="s">
        <v>16937</v>
      </c>
    </row>
    <row r="16577" spans="1:2">
      <c r="A16577" t="str">
        <f t="shared" si="258"/>
        <v>F1074</v>
      </c>
      <c r="B16577" s="254" t="s">
        <v>16938</v>
      </c>
    </row>
    <row r="16578" spans="1:2">
      <c r="A16578" t="str">
        <f t="shared" si="258"/>
        <v>F1075</v>
      </c>
      <c r="B16578" s="254" t="s">
        <v>16939</v>
      </c>
    </row>
    <row r="16579" spans="1:2">
      <c r="A16579" t="str">
        <f t="shared" ref="A16579:A16642" si="259">LEFT(B16579,5)</f>
        <v>F1076</v>
      </c>
      <c r="B16579" s="254" t="s">
        <v>16940</v>
      </c>
    </row>
    <row r="16580" spans="1:2">
      <c r="A16580" t="str">
        <f t="shared" si="259"/>
        <v>F1077</v>
      </c>
      <c r="B16580" s="254" t="s">
        <v>16941</v>
      </c>
    </row>
    <row r="16581" spans="1:2">
      <c r="A16581" t="str">
        <f t="shared" si="259"/>
        <v>F1078</v>
      </c>
      <c r="B16581" s="254" t="s">
        <v>16942</v>
      </c>
    </row>
    <row r="16582" spans="1:2">
      <c r="A16582" t="str">
        <f t="shared" si="259"/>
        <v>F1079</v>
      </c>
      <c r="B16582" s="254" t="s">
        <v>16943</v>
      </c>
    </row>
    <row r="16583" spans="1:2">
      <c r="A16583" t="str">
        <f t="shared" si="259"/>
        <v>F1080</v>
      </c>
      <c r="B16583" s="254" t="s">
        <v>16944</v>
      </c>
    </row>
    <row r="16584" spans="1:2">
      <c r="A16584" t="str">
        <f t="shared" si="259"/>
        <v>F1081</v>
      </c>
      <c r="B16584" s="254" t="s">
        <v>16945</v>
      </c>
    </row>
    <row r="16585" spans="1:2">
      <c r="A16585" t="str">
        <f t="shared" si="259"/>
        <v>F1082</v>
      </c>
      <c r="B16585" s="254" t="s">
        <v>16946</v>
      </c>
    </row>
    <row r="16586" spans="1:2">
      <c r="A16586" t="str">
        <f t="shared" si="259"/>
        <v>F1083</v>
      </c>
      <c r="B16586" s="254" t="s">
        <v>16947</v>
      </c>
    </row>
    <row r="16587" spans="1:2">
      <c r="A16587" t="str">
        <f t="shared" si="259"/>
        <v>F1084</v>
      </c>
      <c r="B16587" s="254" t="s">
        <v>16948</v>
      </c>
    </row>
    <row r="16588" spans="1:2">
      <c r="A16588" t="str">
        <f t="shared" si="259"/>
        <v>F1085</v>
      </c>
      <c r="B16588" s="254" t="s">
        <v>16949</v>
      </c>
    </row>
    <row r="16589" spans="1:2">
      <c r="A16589" t="str">
        <f t="shared" si="259"/>
        <v>F1086</v>
      </c>
      <c r="B16589" s="254" t="s">
        <v>16950</v>
      </c>
    </row>
    <row r="16590" spans="1:2">
      <c r="A16590" t="str">
        <f t="shared" si="259"/>
        <v>F1087</v>
      </c>
      <c r="B16590" s="254" t="s">
        <v>16951</v>
      </c>
    </row>
    <row r="16591" spans="1:2">
      <c r="A16591" t="str">
        <f t="shared" si="259"/>
        <v>F1088</v>
      </c>
      <c r="B16591" s="254" t="s">
        <v>16952</v>
      </c>
    </row>
    <row r="16592" spans="1:2">
      <c r="A16592" t="str">
        <f t="shared" si="259"/>
        <v>F1089</v>
      </c>
      <c r="B16592" s="254" t="s">
        <v>16953</v>
      </c>
    </row>
    <row r="16593" spans="1:2">
      <c r="A16593" t="str">
        <f t="shared" si="259"/>
        <v>F1090</v>
      </c>
      <c r="B16593" s="254" t="s">
        <v>16954</v>
      </c>
    </row>
    <row r="16594" spans="1:2">
      <c r="A16594" t="str">
        <f t="shared" si="259"/>
        <v>F1091</v>
      </c>
      <c r="B16594" s="254" t="s">
        <v>16955</v>
      </c>
    </row>
    <row r="16595" spans="1:2">
      <c r="A16595" t="str">
        <f t="shared" si="259"/>
        <v>F1092</v>
      </c>
      <c r="B16595" s="254" t="s">
        <v>16956</v>
      </c>
    </row>
    <row r="16596" spans="1:2">
      <c r="A16596" t="str">
        <f t="shared" si="259"/>
        <v>F1093</v>
      </c>
      <c r="B16596" s="254" t="s">
        <v>16957</v>
      </c>
    </row>
    <row r="16597" spans="1:2">
      <c r="A16597" t="str">
        <f t="shared" si="259"/>
        <v>F1094</v>
      </c>
      <c r="B16597" s="254" t="s">
        <v>16958</v>
      </c>
    </row>
    <row r="16598" spans="1:2">
      <c r="A16598" t="str">
        <f t="shared" si="259"/>
        <v>F1095</v>
      </c>
      <c r="B16598" s="254" t="s">
        <v>16959</v>
      </c>
    </row>
    <row r="16599" spans="1:2">
      <c r="A16599" t="str">
        <f t="shared" si="259"/>
        <v>F1096</v>
      </c>
      <c r="B16599" s="254" t="s">
        <v>16960</v>
      </c>
    </row>
    <row r="16600" spans="1:2">
      <c r="A16600" t="str">
        <f t="shared" si="259"/>
        <v>F1097</v>
      </c>
      <c r="B16600" s="254" t="s">
        <v>16961</v>
      </c>
    </row>
    <row r="16601" spans="1:2">
      <c r="A16601" t="str">
        <f t="shared" si="259"/>
        <v>F1098</v>
      </c>
      <c r="B16601" s="254" t="s">
        <v>16962</v>
      </c>
    </row>
    <row r="16602" spans="1:2">
      <c r="A16602" t="str">
        <f t="shared" si="259"/>
        <v>F1099</v>
      </c>
      <c r="B16602" s="254" t="s">
        <v>16963</v>
      </c>
    </row>
    <row r="16603" spans="1:2">
      <c r="A16603" t="str">
        <f t="shared" si="259"/>
        <v>F1100</v>
      </c>
      <c r="B16603" s="254" t="s">
        <v>16964</v>
      </c>
    </row>
    <row r="16604" spans="1:2">
      <c r="A16604" t="str">
        <f t="shared" si="259"/>
        <v>F1101</v>
      </c>
      <c r="B16604" s="254" t="s">
        <v>16965</v>
      </c>
    </row>
    <row r="16605" spans="1:2">
      <c r="A16605" t="str">
        <f t="shared" si="259"/>
        <v>F1102</v>
      </c>
      <c r="B16605" s="254" t="s">
        <v>16966</v>
      </c>
    </row>
    <row r="16606" spans="1:2">
      <c r="A16606" t="str">
        <f t="shared" si="259"/>
        <v>F1103</v>
      </c>
      <c r="B16606" s="254" t="s">
        <v>16967</v>
      </c>
    </row>
    <row r="16607" spans="1:2">
      <c r="A16607" t="str">
        <f t="shared" si="259"/>
        <v>F1104</v>
      </c>
      <c r="B16607" s="254" t="s">
        <v>16968</v>
      </c>
    </row>
    <row r="16608" spans="1:2">
      <c r="A16608" t="str">
        <f t="shared" si="259"/>
        <v>F1105</v>
      </c>
      <c r="B16608" s="254" t="s">
        <v>16969</v>
      </c>
    </row>
    <row r="16609" spans="1:2">
      <c r="A16609" t="str">
        <f t="shared" si="259"/>
        <v>F1106</v>
      </c>
      <c r="B16609" s="254" t="s">
        <v>16970</v>
      </c>
    </row>
    <row r="16610" spans="1:2">
      <c r="A16610" t="str">
        <f t="shared" si="259"/>
        <v>F1107</v>
      </c>
      <c r="B16610" s="254" t="s">
        <v>16971</v>
      </c>
    </row>
    <row r="16611" spans="1:2">
      <c r="A16611" t="str">
        <f t="shared" si="259"/>
        <v>F1108</v>
      </c>
      <c r="B16611" s="254" t="s">
        <v>16972</v>
      </c>
    </row>
    <row r="16612" spans="1:2">
      <c r="A16612" t="str">
        <f t="shared" si="259"/>
        <v>F1109</v>
      </c>
      <c r="B16612" s="254" t="s">
        <v>16973</v>
      </c>
    </row>
    <row r="16613" spans="1:2">
      <c r="A16613" t="str">
        <f t="shared" si="259"/>
        <v>F1110</v>
      </c>
      <c r="B16613" s="254" t="s">
        <v>16974</v>
      </c>
    </row>
    <row r="16614" spans="1:2">
      <c r="A16614" t="str">
        <f t="shared" si="259"/>
        <v>F1111</v>
      </c>
      <c r="B16614" s="254" t="s">
        <v>16975</v>
      </c>
    </row>
    <row r="16615" spans="1:2">
      <c r="A16615" t="str">
        <f t="shared" si="259"/>
        <v>F1112</v>
      </c>
      <c r="B16615" s="254" t="s">
        <v>16976</v>
      </c>
    </row>
    <row r="16616" spans="1:2">
      <c r="A16616" t="str">
        <f t="shared" si="259"/>
        <v>F1113</v>
      </c>
      <c r="B16616" s="254" t="s">
        <v>16977</v>
      </c>
    </row>
    <row r="16617" spans="1:2">
      <c r="A16617" t="str">
        <f t="shared" si="259"/>
        <v>F1114</v>
      </c>
      <c r="B16617" s="254" t="s">
        <v>16978</v>
      </c>
    </row>
    <row r="16618" spans="1:2">
      <c r="A16618" t="str">
        <f t="shared" si="259"/>
        <v>F1115</v>
      </c>
      <c r="B16618" s="254" t="s">
        <v>16979</v>
      </c>
    </row>
    <row r="16619" spans="1:2">
      <c r="A16619" t="str">
        <f t="shared" si="259"/>
        <v>F1116</v>
      </c>
      <c r="B16619" s="254" t="s">
        <v>16980</v>
      </c>
    </row>
    <row r="16620" spans="1:2">
      <c r="A16620" t="str">
        <f t="shared" si="259"/>
        <v>F1117</v>
      </c>
      <c r="B16620" s="254" t="s">
        <v>16981</v>
      </c>
    </row>
    <row r="16621" spans="1:2">
      <c r="A16621" t="str">
        <f t="shared" si="259"/>
        <v>F1118</v>
      </c>
      <c r="B16621" s="254" t="s">
        <v>16982</v>
      </c>
    </row>
    <row r="16622" spans="1:2">
      <c r="A16622" t="str">
        <f t="shared" si="259"/>
        <v>F1119</v>
      </c>
      <c r="B16622" s="254" t="s">
        <v>16983</v>
      </c>
    </row>
    <row r="16623" spans="1:2">
      <c r="A16623" t="str">
        <f t="shared" si="259"/>
        <v>F1120</v>
      </c>
      <c r="B16623" s="254" t="s">
        <v>16984</v>
      </c>
    </row>
    <row r="16624" spans="1:2">
      <c r="A16624" t="str">
        <f t="shared" si="259"/>
        <v>F1121</v>
      </c>
      <c r="B16624" s="254" t="s">
        <v>16985</v>
      </c>
    </row>
    <row r="16625" spans="1:2">
      <c r="A16625" t="str">
        <f t="shared" si="259"/>
        <v>F1122</v>
      </c>
      <c r="B16625" s="254" t="s">
        <v>16986</v>
      </c>
    </row>
    <row r="16626" spans="1:2">
      <c r="A16626" t="str">
        <f t="shared" si="259"/>
        <v>F1123</v>
      </c>
      <c r="B16626" s="254" t="s">
        <v>16987</v>
      </c>
    </row>
    <row r="16627" spans="1:2">
      <c r="A16627" t="str">
        <f t="shared" si="259"/>
        <v>F1124</v>
      </c>
      <c r="B16627" s="254" t="s">
        <v>16988</v>
      </c>
    </row>
    <row r="16628" spans="1:2">
      <c r="A16628" t="str">
        <f t="shared" si="259"/>
        <v>F1125</v>
      </c>
      <c r="B16628" s="254" t="s">
        <v>16989</v>
      </c>
    </row>
    <row r="16629" spans="1:2">
      <c r="A16629" t="str">
        <f t="shared" si="259"/>
        <v>F1126</v>
      </c>
      <c r="B16629" s="254" t="s">
        <v>16990</v>
      </c>
    </row>
    <row r="16630" spans="1:2">
      <c r="A16630" t="str">
        <f t="shared" si="259"/>
        <v>F1127</v>
      </c>
      <c r="B16630" s="254" t="s">
        <v>16991</v>
      </c>
    </row>
    <row r="16631" spans="1:2">
      <c r="A16631" t="str">
        <f t="shared" si="259"/>
        <v>F1128</v>
      </c>
      <c r="B16631" s="254" t="s">
        <v>16992</v>
      </c>
    </row>
    <row r="16632" spans="1:2">
      <c r="A16632" t="str">
        <f t="shared" si="259"/>
        <v>F1129</v>
      </c>
      <c r="B16632" s="254" t="s">
        <v>16993</v>
      </c>
    </row>
    <row r="16633" spans="1:2">
      <c r="A16633" t="str">
        <f t="shared" si="259"/>
        <v>F1130</v>
      </c>
      <c r="B16633" s="254" t="s">
        <v>16994</v>
      </c>
    </row>
    <row r="16634" spans="1:2">
      <c r="A16634" t="str">
        <f t="shared" si="259"/>
        <v>F1131</v>
      </c>
      <c r="B16634" s="254" t="s">
        <v>16995</v>
      </c>
    </row>
    <row r="16635" spans="1:2">
      <c r="A16635" t="str">
        <f t="shared" si="259"/>
        <v>F1132</v>
      </c>
      <c r="B16635" s="254" t="s">
        <v>16996</v>
      </c>
    </row>
    <row r="16636" spans="1:2">
      <c r="A16636" t="str">
        <f t="shared" si="259"/>
        <v>F1133</v>
      </c>
      <c r="B16636" s="254" t="s">
        <v>16997</v>
      </c>
    </row>
    <row r="16637" spans="1:2">
      <c r="A16637" t="str">
        <f t="shared" si="259"/>
        <v>F1134</v>
      </c>
      <c r="B16637" s="254" t="s">
        <v>16998</v>
      </c>
    </row>
    <row r="16638" spans="1:2">
      <c r="A16638" t="str">
        <f t="shared" si="259"/>
        <v>F1135</v>
      </c>
      <c r="B16638" s="254" t="s">
        <v>16999</v>
      </c>
    </row>
    <row r="16639" spans="1:2">
      <c r="A16639" t="str">
        <f t="shared" si="259"/>
        <v>F1136</v>
      </c>
      <c r="B16639" s="254" t="s">
        <v>17000</v>
      </c>
    </row>
    <row r="16640" spans="1:2">
      <c r="A16640" t="str">
        <f t="shared" si="259"/>
        <v>F1137</v>
      </c>
      <c r="B16640" s="254" t="s">
        <v>17001</v>
      </c>
    </row>
    <row r="16641" spans="1:2">
      <c r="A16641" t="str">
        <f t="shared" si="259"/>
        <v>F1138</v>
      </c>
      <c r="B16641" s="254" t="s">
        <v>17002</v>
      </c>
    </row>
    <row r="16642" spans="1:2">
      <c r="A16642" t="str">
        <f t="shared" si="259"/>
        <v>F1139</v>
      </c>
      <c r="B16642" s="254" t="s">
        <v>17003</v>
      </c>
    </row>
    <row r="16643" spans="1:2">
      <c r="A16643" t="str">
        <f t="shared" ref="A16643:A16706" si="260">LEFT(B16643,5)</f>
        <v>F1140</v>
      </c>
      <c r="B16643" s="254" t="s">
        <v>17004</v>
      </c>
    </row>
    <row r="16644" spans="1:2">
      <c r="A16644" t="str">
        <f t="shared" si="260"/>
        <v>F1141</v>
      </c>
      <c r="B16644" s="254" t="s">
        <v>17005</v>
      </c>
    </row>
    <row r="16645" spans="1:2">
      <c r="A16645" t="str">
        <f t="shared" si="260"/>
        <v>F1142</v>
      </c>
      <c r="B16645" s="254" t="s">
        <v>17006</v>
      </c>
    </row>
    <row r="16646" spans="1:2">
      <c r="A16646" t="str">
        <f t="shared" si="260"/>
        <v>F1143</v>
      </c>
      <c r="B16646" s="254" t="s">
        <v>17007</v>
      </c>
    </row>
    <row r="16647" spans="1:2">
      <c r="A16647" t="str">
        <f t="shared" si="260"/>
        <v>F1144</v>
      </c>
      <c r="B16647" s="254" t="s">
        <v>17008</v>
      </c>
    </row>
    <row r="16648" spans="1:2">
      <c r="A16648" t="str">
        <f t="shared" si="260"/>
        <v>F1145</v>
      </c>
      <c r="B16648" s="254" t="s">
        <v>17009</v>
      </c>
    </row>
    <row r="16649" spans="1:2">
      <c r="A16649" t="str">
        <f t="shared" si="260"/>
        <v>F1146</v>
      </c>
      <c r="B16649" s="254" t="s">
        <v>17010</v>
      </c>
    </row>
    <row r="16650" spans="1:2">
      <c r="A16650" t="str">
        <f t="shared" si="260"/>
        <v>F1147</v>
      </c>
      <c r="B16650" s="254" t="s">
        <v>17011</v>
      </c>
    </row>
    <row r="16651" spans="1:2">
      <c r="A16651" t="str">
        <f t="shared" si="260"/>
        <v>F1148</v>
      </c>
      <c r="B16651" s="254" t="s">
        <v>17012</v>
      </c>
    </row>
    <row r="16652" spans="1:2">
      <c r="A16652" t="str">
        <f t="shared" si="260"/>
        <v>F1149</v>
      </c>
      <c r="B16652" s="254" t="s">
        <v>17013</v>
      </c>
    </row>
    <row r="16653" spans="1:2">
      <c r="A16653" t="str">
        <f t="shared" si="260"/>
        <v>F1150</v>
      </c>
      <c r="B16653" s="254" t="s">
        <v>17014</v>
      </c>
    </row>
    <row r="16654" spans="1:2">
      <c r="A16654" t="str">
        <f t="shared" si="260"/>
        <v>F1151</v>
      </c>
      <c r="B16654" s="254" t="s">
        <v>17015</v>
      </c>
    </row>
    <row r="16655" spans="1:2">
      <c r="A16655" t="str">
        <f t="shared" si="260"/>
        <v>F1152</v>
      </c>
      <c r="B16655" s="254" t="s">
        <v>17016</v>
      </c>
    </row>
    <row r="16656" spans="1:2">
      <c r="A16656" t="str">
        <f t="shared" si="260"/>
        <v>F1153</v>
      </c>
      <c r="B16656" s="254" t="s">
        <v>17017</v>
      </c>
    </row>
    <row r="16657" spans="1:2">
      <c r="A16657" t="str">
        <f t="shared" si="260"/>
        <v>F1154</v>
      </c>
      <c r="B16657" s="254" t="s">
        <v>17018</v>
      </c>
    </row>
    <row r="16658" spans="1:2">
      <c r="A16658" t="str">
        <f t="shared" si="260"/>
        <v>F1155</v>
      </c>
      <c r="B16658" s="254" t="s">
        <v>17019</v>
      </c>
    </row>
    <row r="16659" spans="1:2">
      <c r="A16659" t="str">
        <f t="shared" si="260"/>
        <v>F1156</v>
      </c>
      <c r="B16659" s="254" t="s">
        <v>17020</v>
      </c>
    </row>
    <row r="16660" spans="1:2">
      <c r="A16660" t="str">
        <f t="shared" si="260"/>
        <v>F1157</v>
      </c>
      <c r="B16660" s="254" t="s">
        <v>17021</v>
      </c>
    </row>
    <row r="16661" spans="1:2">
      <c r="A16661" t="str">
        <f t="shared" si="260"/>
        <v>F1158</v>
      </c>
      <c r="B16661" s="254" t="s">
        <v>17022</v>
      </c>
    </row>
    <row r="16662" spans="1:2">
      <c r="A16662" t="str">
        <f t="shared" si="260"/>
        <v>F1159</v>
      </c>
      <c r="B16662" s="254" t="s">
        <v>17023</v>
      </c>
    </row>
    <row r="16663" spans="1:2">
      <c r="A16663" t="str">
        <f t="shared" si="260"/>
        <v>F1160</v>
      </c>
      <c r="B16663" s="254" t="s">
        <v>17024</v>
      </c>
    </row>
    <row r="16664" spans="1:2">
      <c r="A16664" t="str">
        <f t="shared" si="260"/>
        <v>F1161</v>
      </c>
      <c r="B16664" s="254" t="s">
        <v>17025</v>
      </c>
    </row>
    <row r="16665" spans="1:2">
      <c r="A16665" t="str">
        <f t="shared" si="260"/>
        <v>F1162</v>
      </c>
      <c r="B16665" s="254" t="s">
        <v>17026</v>
      </c>
    </row>
    <row r="16666" spans="1:2">
      <c r="A16666" t="str">
        <f t="shared" si="260"/>
        <v>F1163</v>
      </c>
      <c r="B16666" s="254" t="s">
        <v>17027</v>
      </c>
    </row>
    <row r="16667" spans="1:2">
      <c r="A16667" t="str">
        <f t="shared" si="260"/>
        <v>F1164</v>
      </c>
      <c r="B16667" s="254" t="s">
        <v>17028</v>
      </c>
    </row>
    <row r="16668" spans="1:2">
      <c r="A16668" t="str">
        <f t="shared" si="260"/>
        <v>F1165</v>
      </c>
      <c r="B16668" s="254" t="s">
        <v>17029</v>
      </c>
    </row>
    <row r="16669" spans="1:2">
      <c r="A16669" t="str">
        <f t="shared" si="260"/>
        <v>F1166</v>
      </c>
      <c r="B16669" s="254" t="s">
        <v>17030</v>
      </c>
    </row>
    <row r="16670" spans="1:2">
      <c r="A16670" t="str">
        <f t="shared" si="260"/>
        <v>F1167</v>
      </c>
      <c r="B16670" s="254" t="s">
        <v>17031</v>
      </c>
    </row>
    <row r="16671" spans="1:2">
      <c r="A16671" t="str">
        <f t="shared" si="260"/>
        <v>F1168</v>
      </c>
      <c r="B16671" s="254" t="s">
        <v>17032</v>
      </c>
    </row>
    <row r="16672" spans="1:2">
      <c r="A16672" t="str">
        <f t="shared" si="260"/>
        <v>F1169</v>
      </c>
      <c r="B16672" s="254" t="s">
        <v>17033</v>
      </c>
    </row>
    <row r="16673" spans="1:2">
      <c r="A16673" t="str">
        <f t="shared" si="260"/>
        <v>F1170</v>
      </c>
      <c r="B16673" s="254" t="s">
        <v>17034</v>
      </c>
    </row>
    <row r="16674" spans="1:2">
      <c r="A16674" t="str">
        <f t="shared" si="260"/>
        <v>F1171</v>
      </c>
      <c r="B16674" s="254" t="s">
        <v>17035</v>
      </c>
    </row>
    <row r="16675" spans="1:2">
      <c r="A16675" t="str">
        <f t="shared" si="260"/>
        <v>F1172</v>
      </c>
      <c r="B16675" s="254" t="s">
        <v>17036</v>
      </c>
    </row>
    <row r="16676" spans="1:2">
      <c r="A16676" t="str">
        <f t="shared" si="260"/>
        <v>F1173</v>
      </c>
      <c r="B16676" s="254" t="s">
        <v>17037</v>
      </c>
    </row>
    <row r="16677" spans="1:2">
      <c r="A16677" t="str">
        <f t="shared" si="260"/>
        <v>F1174</v>
      </c>
      <c r="B16677" s="254" t="s">
        <v>17038</v>
      </c>
    </row>
    <row r="16678" spans="1:2">
      <c r="A16678" t="str">
        <f t="shared" si="260"/>
        <v>F1175</v>
      </c>
      <c r="B16678" s="254" t="s">
        <v>17039</v>
      </c>
    </row>
    <row r="16679" spans="1:2">
      <c r="A16679" t="str">
        <f t="shared" si="260"/>
        <v>F1176</v>
      </c>
      <c r="B16679" s="254" t="s">
        <v>17040</v>
      </c>
    </row>
    <row r="16680" spans="1:2">
      <c r="A16680" t="str">
        <f t="shared" si="260"/>
        <v>F1177</v>
      </c>
      <c r="B16680" s="254" t="s">
        <v>17041</v>
      </c>
    </row>
    <row r="16681" spans="1:2">
      <c r="A16681" t="str">
        <f t="shared" si="260"/>
        <v>F1178</v>
      </c>
      <c r="B16681" s="254" t="s">
        <v>17042</v>
      </c>
    </row>
    <row r="16682" spans="1:2">
      <c r="A16682" t="str">
        <f t="shared" si="260"/>
        <v>F1179</v>
      </c>
      <c r="B16682" s="254" t="s">
        <v>17043</v>
      </c>
    </row>
    <row r="16683" spans="1:2">
      <c r="A16683" t="str">
        <f t="shared" si="260"/>
        <v>F1180</v>
      </c>
      <c r="B16683" s="254" t="s">
        <v>17044</v>
      </c>
    </row>
    <row r="16684" spans="1:2">
      <c r="A16684" t="str">
        <f t="shared" si="260"/>
        <v>F1181</v>
      </c>
      <c r="B16684" s="254" t="s">
        <v>17045</v>
      </c>
    </row>
    <row r="16685" spans="1:2">
      <c r="A16685" t="str">
        <f t="shared" si="260"/>
        <v>F1182</v>
      </c>
      <c r="B16685" s="254" t="s">
        <v>17046</v>
      </c>
    </row>
    <row r="16686" spans="1:2">
      <c r="A16686" t="str">
        <f t="shared" si="260"/>
        <v>F1183</v>
      </c>
      <c r="B16686" s="254" t="s">
        <v>17047</v>
      </c>
    </row>
    <row r="16687" spans="1:2">
      <c r="A16687" t="str">
        <f t="shared" si="260"/>
        <v>F1184</v>
      </c>
      <c r="B16687" s="254" t="s">
        <v>17048</v>
      </c>
    </row>
    <row r="16688" spans="1:2">
      <c r="A16688" t="str">
        <f t="shared" si="260"/>
        <v>F1185</v>
      </c>
      <c r="B16688" s="254" t="s">
        <v>17049</v>
      </c>
    </row>
    <row r="16689" spans="1:2">
      <c r="A16689" t="str">
        <f t="shared" si="260"/>
        <v>F1186</v>
      </c>
      <c r="B16689" s="254" t="s">
        <v>17050</v>
      </c>
    </row>
    <row r="16690" spans="1:2">
      <c r="A16690" t="str">
        <f t="shared" si="260"/>
        <v>F1187</v>
      </c>
      <c r="B16690" s="254" t="s">
        <v>17051</v>
      </c>
    </row>
    <row r="16691" spans="1:2">
      <c r="A16691" t="str">
        <f t="shared" si="260"/>
        <v>F1188</v>
      </c>
      <c r="B16691" s="254" t="s">
        <v>17052</v>
      </c>
    </row>
    <row r="16692" spans="1:2">
      <c r="A16692" t="str">
        <f t="shared" si="260"/>
        <v>F1189</v>
      </c>
      <c r="B16692" s="254" t="s">
        <v>17053</v>
      </c>
    </row>
    <row r="16693" spans="1:2">
      <c r="A16693" t="str">
        <f t="shared" si="260"/>
        <v>F1190</v>
      </c>
      <c r="B16693" s="254" t="s">
        <v>17054</v>
      </c>
    </row>
    <row r="16694" spans="1:2">
      <c r="A16694" t="str">
        <f t="shared" si="260"/>
        <v>F1191</v>
      </c>
      <c r="B16694" s="254" t="s">
        <v>17055</v>
      </c>
    </row>
    <row r="16695" spans="1:2">
      <c r="A16695" t="str">
        <f t="shared" si="260"/>
        <v>F1192</v>
      </c>
      <c r="B16695" s="254" t="s">
        <v>17056</v>
      </c>
    </row>
    <row r="16696" spans="1:2">
      <c r="A16696" t="str">
        <f t="shared" si="260"/>
        <v>F1193</v>
      </c>
      <c r="B16696" s="254" t="s">
        <v>17057</v>
      </c>
    </row>
    <row r="16697" spans="1:2">
      <c r="A16697" t="str">
        <f t="shared" si="260"/>
        <v>F1194</v>
      </c>
      <c r="B16697" s="254" t="s">
        <v>17058</v>
      </c>
    </row>
    <row r="16698" spans="1:2">
      <c r="A16698" t="str">
        <f t="shared" si="260"/>
        <v>F1195</v>
      </c>
      <c r="B16698" s="254" t="s">
        <v>17059</v>
      </c>
    </row>
    <row r="16699" spans="1:2">
      <c r="A16699" t="str">
        <f t="shared" si="260"/>
        <v>F1196</v>
      </c>
      <c r="B16699" s="254" t="s">
        <v>17060</v>
      </c>
    </row>
    <row r="16700" spans="1:2">
      <c r="A16700" t="str">
        <f t="shared" si="260"/>
        <v>F1197</v>
      </c>
      <c r="B16700" s="254" t="s">
        <v>17061</v>
      </c>
    </row>
    <row r="16701" spans="1:2">
      <c r="A16701" t="str">
        <f t="shared" si="260"/>
        <v>F1198</v>
      </c>
      <c r="B16701" s="254" t="s">
        <v>17062</v>
      </c>
    </row>
    <row r="16702" spans="1:2">
      <c r="A16702" t="str">
        <f t="shared" si="260"/>
        <v>F1199</v>
      </c>
      <c r="B16702" s="254" t="s">
        <v>17063</v>
      </c>
    </row>
    <row r="16703" spans="1:2">
      <c r="A16703" t="str">
        <f t="shared" si="260"/>
        <v>F1200</v>
      </c>
      <c r="B16703" s="254" t="s">
        <v>17064</v>
      </c>
    </row>
    <row r="16704" spans="1:2">
      <c r="A16704" t="str">
        <f t="shared" si="260"/>
        <v>F1201</v>
      </c>
      <c r="B16704" s="254" t="s">
        <v>17065</v>
      </c>
    </row>
    <row r="16705" spans="1:2">
      <c r="A16705" t="str">
        <f t="shared" si="260"/>
        <v>F1202</v>
      </c>
      <c r="B16705" s="254" t="s">
        <v>17066</v>
      </c>
    </row>
    <row r="16706" spans="1:2">
      <c r="A16706" t="str">
        <f t="shared" si="260"/>
        <v>F1203</v>
      </c>
      <c r="B16706" s="254" t="s">
        <v>17067</v>
      </c>
    </row>
    <row r="16707" spans="1:2">
      <c r="A16707" t="str">
        <f t="shared" ref="A16707:A16770" si="261">LEFT(B16707,5)</f>
        <v>F1204</v>
      </c>
      <c r="B16707" s="254" t="s">
        <v>17068</v>
      </c>
    </row>
    <row r="16708" spans="1:2">
      <c r="A16708" t="str">
        <f t="shared" si="261"/>
        <v>F1205</v>
      </c>
      <c r="B16708" s="254" t="s">
        <v>17069</v>
      </c>
    </row>
    <row r="16709" spans="1:2">
      <c r="A16709" t="str">
        <f t="shared" si="261"/>
        <v>F1206</v>
      </c>
      <c r="B16709" s="254" t="s">
        <v>17070</v>
      </c>
    </row>
    <row r="16710" spans="1:2">
      <c r="A16710" t="str">
        <f t="shared" si="261"/>
        <v>F1207</v>
      </c>
      <c r="B16710" s="254" t="s">
        <v>17071</v>
      </c>
    </row>
    <row r="16711" spans="1:2">
      <c r="A16711" t="str">
        <f t="shared" si="261"/>
        <v>F1208</v>
      </c>
      <c r="B16711" s="254" t="s">
        <v>17072</v>
      </c>
    </row>
    <row r="16712" spans="1:2">
      <c r="A16712" t="str">
        <f t="shared" si="261"/>
        <v>F1209</v>
      </c>
      <c r="B16712" s="254" t="s">
        <v>17073</v>
      </c>
    </row>
    <row r="16713" spans="1:2">
      <c r="A16713" t="str">
        <f t="shared" si="261"/>
        <v>F1210</v>
      </c>
      <c r="B16713" s="254" t="s">
        <v>17074</v>
      </c>
    </row>
    <row r="16714" spans="1:2">
      <c r="A16714" t="str">
        <f t="shared" si="261"/>
        <v>F1211</v>
      </c>
      <c r="B16714" s="254" t="s">
        <v>17075</v>
      </c>
    </row>
    <row r="16715" spans="1:2">
      <c r="A16715" t="str">
        <f t="shared" si="261"/>
        <v>F1212</v>
      </c>
      <c r="B16715" s="254" t="s">
        <v>17076</v>
      </c>
    </row>
    <row r="16716" spans="1:2">
      <c r="A16716" t="str">
        <f t="shared" si="261"/>
        <v>F1213</v>
      </c>
      <c r="B16716" s="254" t="s">
        <v>17077</v>
      </c>
    </row>
    <row r="16717" spans="1:2">
      <c r="A16717" t="str">
        <f t="shared" si="261"/>
        <v>F1214</v>
      </c>
      <c r="B16717" s="254" t="s">
        <v>17078</v>
      </c>
    </row>
    <row r="16718" spans="1:2">
      <c r="A16718" t="str">
        <f t="shared" si="261"/>
        <v>F1215</v>
      </c>
      <c r="B16718" s="254" t="s">
        <v>17079</v>
      </c>
    </row>
    <row r="16719" spans="1:2">
      <c r="A16719" t="str">
        <f t="shared" si="261"/>
        <v>F1216</v>
      </c>
      <c r="B16719" s="254" t="s">
        <v>17080</v>
      </c>
    </row>
    <row r="16720" spans="1:2">
      <c r="A16720" t="str">
        <f t="shared" si="261"/>
        <v>F1217</v>
      </c>
      <c r="B16720" s="254" t="s">
        <v>17081</v>
      </c>
    </row>
    <row r="16721" spans="1:2">
      <c r="A16721" t="str">
        <f t="shared" si="261"/>
        <v>F1218</v>
      </c>
      <c r="B16721" s="254" t="s">
        <v>17082</v>
      </c>
    </row>
    <row r="16722" spans="1:2">
      <c r="A16722" t="str">
        <f t="shared" si="261"/>
        <v>F1219</v>
      </c>
      <c r="B16722" s="254" t="s">
        <v>17083</v>
      </c>
    </row>
    <row r="16723" spans="1:2">
      <c r="A16723" t="str">
        <f t="shared" si="261"/>
        <v>F1220</v>
      </c>
      <c r="B16723" s="254" t="s">
        <v>17084</v>
      </c>
    </row>
    <row r="16724" spans="1:2">
      <c r="A16724" t="str">
        <f t="shared" si="261"/>
        <v>F1221</v>
      </c>
      <c r="B16724" s="254" t="s">
        <v>17085</v>
      </c>
    </row>
    <row r="16725" spans="1:2">
      <c r="A16725" t="str">
        <f t="shared" si="261"/>
        <v>F1222</v>
      </c>
      <c r="B16725" s="254" t="s">
        <v>17086</v>
      </c>
    </row>
    <row r="16726" spans="1:2">
      <c r="A16726" t="str">
        <f t="shared" si="261"/>
        <v>F1223</v>
      </c>
      <c r="B16726" s="254" t="s">
        <v>17087</v>
      </c>
    </row>
    <row r="16727" spans="1:2">
      <c r="A16727" t="str">
        <f t="shared" si="261"/>
        <v>F1224</v>
      </c>
      <c r="B16727" s="254" t="s">
        <v>17088</v>
      </c>
    </row>
    <row r="16728" spans="1:2">
      <c r="A16728" t="str">
        <f t="shared" si="261"/>
        <v>F1225</v>
      </c>
      <c r="B16728" s="254" t="s">
        <v>17089</v>
      </c>
    </row>
    <row r="16729" spans="1:2">
      <c r="A16729" t="str">
        <f t="shared" si="261"/>
        <v>F1226</v>
      </c>
      <c r="B16729" s="254" t="s">
        <v>17090</v>
      </c>
    </row>
    <row r="16730" spans="1:2">
      <c r="A16730" t="str">
        <f t="shared" si="261"/>
        <v>F1227</v>
      </c>
      <c r="B16730" s="254" t="s">
        <v>17091</v>
      </c>
    </row>
    <row r="16731" spans="1:2">
      <c r="A16731" t="str">
        <f t="shared" si="261"/>
        <v>F1228</v>
      </c>
      <c r="B16731" s="254" t="s">
        <v>17092</v>
      </c>
    </row>
    <row r="16732" spans="1:2">
      <c r="A16732" t="str">
        <f t="shared" si="261"/>
        <v>F1229</v>
      </c>
      <c r="B16732" s="254" t="s">
        <v>17093</v>
      </c>
    </row>
    <row r="16733" spans="1:2">
      <c r="A16733" t="str">
        <f t="shared" si="261"/>
        <v>F1230</v>
      </c>
      <c r="B16733" s="254" t="s">
        <v>17094</v>
      </c>
    </row>
    <row r="16734" spans="1:2">
      <c r="A16734" t="str">
        <f t="shared" si="261"/>
        <v>F1231</v>
      </c>
      <c r="B16734" s="254" t="s">
        <v>17095</v>
      </c>
    </row>
    <row r="16735" spans="1:2">
      <c r="A16735" t="str">
        <f t="shared" si="261"/>
        <v>F1232</v>
      </c>
      <c r="B16735" s="254" t="s">
        <v>17096</v>
      </c>
    </row>
    <row r="16736" spans="1:2">
      <c r="A16736" t="str">
        <f t="shared" si="261"/>
        <v>F1233</v>
      </c>
      <c r="B16736" s="254" t="s">
        <v>17097</v>
      </c>
    </row>
    <row r="16737" spans="1:2">
      <c r="A16737" t="str">
        <f t="shared" si="261"/>
        <v>F1234</v>
      </c>
      <c r="B16737" s="254" t="s">
        <v>17098</v>
      </c>
    </row>
    <row r="16738" spans="1:2">
      <c r="A16738" t="str">
        <f t="shared" si="261"/>
        <v>F1235</v>
      </c>
      <c r="B16738" s="254" t="s">
        <v>17099</v>
      </c>
    </row>
    <row r="16739" spans="1:2">
      <c r="A16739" t="str">
        <f t="shared" si="261"/>
        <v>F1236</v>
      </c>
      <c r="B16739" s="254" t="s">
        <v>17100</v>
      </c>
    </row>
    <row r="16740" spans="1:2">
      <c r="A16740" t="str">
        <f t="shared" si="261"/>
        <v>F1237</v>
      </c>
      <c r="B16740" s="254" t="s">
        <v>17101</v>
      </c>
    </row>
    <row r="16741" spans="1:2">
      <c r="A16741" t="str">
        <f t="shared" si="261"/>
        <v>F1238</v>
      </c>
      <c r="B16741" s="254" t="s">
        <v>17102</v>
      </c>
    </row>
    <row r="16742" spans="1:2">
      <c r="A16742" t="str">
        <f t="shared" si="261"/>
        <v>F1239</v>
      </c>
      <c r="B16742" s="254" t="s">
        <v>17103</v>
      </c>
    </row>
    <row r="16743" spans="1:2">
      <c r="A16743" t="str">
        <f t="shared" si="261"/>
        <v>F1240</v>
      </c>
      <c r="B16743" s="254" t="s">
        <v>17104</v>
      </c>
    </row>
    <row r="16744" spans="1:2">
      <c r="A16744" t="str">
        <f t="shared" si="261"/>
        <v>F1241</v>
      </c>
      <c r="B16744" s="254" t="s">
        <v>17105</v>
      </c>
    </row>
    <row r="16745" spans="1:2">
      <c r="A16745" t="str">
        <f t="shared" si="261"/>
        <v>F1242</v>
      </c>
      <c r="B16745" s="254" t="s">
        <v>17106</v>
      </c>
    </row>
    <row r="16746" spans="1:2">
      <c r="A16746" t="str">
        <f t="shared" si="261"/>
        <v>F1243</v>
      </c>
      <c r="B16746" s="254" t="s">
        <v>17107</v>
      </c>
    </row>
    <row r="16747" spans="1:2">
      <c r="A16747" t="str">
        <f t="shared" si="261"/>
        <v>F1244</v>
      </c>
      <c r="B16747" s="254" t="s">
        <v>17108</v>
      </c>
    </row>
    <row r="16748" spans="1:2">
      <c r="A16748" t="str">
        <f t="shared" si="261"/>
        <v>F1245</v>
      </c>
      <c r="B16748" s="254" t="s">
        <v>17109</v>
      </c>
    </row>
    <row r="16749" spans="1:2">
      <c r="A16749" t="str">
        <f t="shared" si="261"/>
        <v>F1246</v>
      </c>
      <c r="B16749" s="254" t="s">
        <v>17110</v>
      </c>
    </row>
    <row r="16750" spans="1:2">
      <c r="A16750" t="str">
        <f t="shared" si="261"/>
        <v>F1247</v>
      </c>
      <c r="B16750" s="254" t="s">
        <v>17111</v>
      </c>
    </row>
    <row r="16751" spans="1:2">
      <c r="A16751" t="str">
        <f t="shared" si="261"/>
        <v>F1248</v>
      </c>
      <c r="B16751" s="254" t="s">
        <v>17112</v>
      </c>
    </row>
    <row r="16752" spans="1:2">
      <c r="A16752" t="str">
        <f t="shared" si="261"/>
        <v>F1249</v>
      </c>
      <c r="B16752" s="254" t="s">
        <v>17113</v>
      </c>
    </row>
    <row r="16753" spans="1:2">
      <c r="A16753" t="str">
        <f t="shared" si="261"/>
        <v>F1250</v>
      </c>
      <c r="B16753" s="254" t="s">
        <v>17114</v>
      </c>
    </row>
    <row r="16754" spans="1:2">
      <c r="A16754" t="str">
        <f t="shared" si="261"/>
        <v>F1251</v>
      </c>
      <c r="B16754" s="254" t="s">
        <v>17115</v>
      </c>
    </row>
    <row r="16755" spans="1:2">
      <c r="A16755" t="str">
        <f t="shared" si="261"/>
        <v>F1252</v>
      </c>
      <c r="B16755" s="254" t="s">
        <v>17116</v>
      </c>
    </row>
    <row r="16756" spans="1:2">
      <c r="A16756" t="str">
        <f t="shared" si="261"/>
        <v>F1253</v>
      </c>
      <c r="B16756" s="254" t="s">
        <v>17117</v>
      </c>
    </row>
    <row r="16757" spans="1:2">
      <c r="A16757" t="str">
        <f t="shared" si="261"/>
        <v>F1254</v>
      </c>
      <c r="B16757" s="254" t="s">
        <v>17118</v>
      </c>
    </row>
    <row r="16758" spans="1:2">
      <c r="A16758" t="str">
        <f t="shared" si="261"/>
        <v>F1255</v>
      </c>
      <c r="B16758" s="254" t="s">
        <v>17119</v>
      </c>
    </row>
    <row r="16759" spans="1:2">
      <c r="A16759" t="str">
        <f t="shared" si="261"/>
        <v>F1256</v>
      </c>
      <c r="B16759" s="254" t="s">
        <v>17120</v>
      </c>
    </row>
    <row r="16760" spans="1:2">
      <c r="A16760" t="str">
        <f t="shared" si="261"/>
        <v>F1257</v>
      </c>
      <c r="B16760" s="254" t="s">
        <v>17121</v>
      </c>
    </row>
    <row r="16761" spans="1:2">
      <c r="A16761" t="str">
        <f t="shared" si="261"/>
        <v>F1258</v>
      </c>
      <c r="B16761" s="254" t="s">
        <v>17122</v>
      </c>
    </row>
    <row r="16762" spans="1:2">
      <c r="A16762" t="str">
        <f t="shared" si="261"/>
        <v>F1259</v>
      </c>
      <c r="B16762" s="254" t="s">
        <v>17123</v>
      </c>
    </row>
    <row r="16763" spans="1:2">
      <c r="A16763" t="str">
        <f t="shared" si="261"/>
        <v>F1260</v>
      </c>
      <c r="B16763" s="254" t="s">
        <v>17124</v>
      </c>
    </row>
    <row r="16764" spans="1:2">
      <c r="A16764" t="str">
        <f t="shared" si="261"/>
        <v>F1261</v>
      </c>
      <c r="B16764" s="254" t="s">
        <v>17125</v>
      </c>
    </row>
    <row r="16765" spans="1:2">
      <c r="A16765" t="str">
        <f t="shared" si="261"/>
        <v>F1262</v>
      </c>
      <c r="B16765" s="254" t="s">
        <v>17126</v>
      </c>
    </row>
    <row r="16766" spans="1:2">
      <c r="A16766" t="str">
        <f t="shared" si="261"/>
        <v>F1263</v>
      </c>
      <c r="B16766" s="254" t="s">
        <v>17127</v>
      </c>
    </row>
    <row r="16767" spans="1:2">
      <c r="A16767" t="str">
        <f t="shared" si="261"/>
        <v>F1264</v>
      </c>
      <c r="B16767" s="254" t="s">
        <v>17128</v>
      </c>
    </row>
    <row r="16768" spans="1:2">
      <c r="A16768" t="str">
        <f t="shared" si="261"/>
        <v>F1265</v>
      </c>
      <c r="B16768" s="254" t="s">
        <v>17129</v>
      </c>
    </row>
    <row r="16769" spans="1:2">
      <c r="A16769" t="str">
        <f t="shared" si="261"/>
        <v>F1266</v>
      </c>
      <c r="B16769" s="254" t="s">
        <v>17130</v>
      </c>
    </row>
    <row r="16770" spans="1:2">
      <c r="A16770" t="str">
        <f t="shared" si="261"/>
        <v>F1267</v>
      </c>
      <c r="B16770" s="254" t="s">
        <v>17131</v>
      </c>
    </row>
    <row r="16771" spans="1:2">
      <c r="A16771" t="str">
        <f t="shared" ref="A16771:A16834" si="262">LEFT(B16771,5)</f>
        <v>F1268</v>
      </c>
      <c r="B16771" s="254" t="s">
        <v>17132</v>
      </c>
    </row>
    <row r="16772" spans="1:2">
      <c r="A16772" t="str">
        <f t="shared" si="262"/>
        <v>F1269</v>
      </c>
      <c r="B16772" s="254" t="s">
        <v>17133</v>
      </c>
    </row>
    <row r="16773" spans="1:2">
      <c r="A16773" t="str">
        <f t="shared" si="262"/>
        <v>F1270</v>
      </c>
      <c r="B16773" s="254" t="s">
        <v>17134</v>
      </c>
    </row>
    <row r="16774" spans="1:2">
      <c r="A16774" t="str">
        <f t="shared" si="262"/>
        <v>F1271</v>
      </c>
      <c r="B16774" s="254" t="s">
        <v>17135</v>
      </c>
    </row>
    <row r="16775" spans="1:2">
      <c r="A16775" t="str">
        <f t="shared" si="262"/>
        <v>F1272</v>
      </c>
      <c r="B16775" s="254" t="s">
        <v>17136</v>
      </c>
    </row>
    <row r="16776" spans="1:2">
      <c r="A16776" t="str">
        <f t="shared" si="262"/>
        <v>F1273</v>
      </c>
      <c r="B16776" s="254" t="s">
        <v>17137</v>
      </c>
    </row>
    <row r="16777" spans="1:2">
      <c r="A16777" t="str">
        <f t="shared" si="262"/>
        <v>F1274</v>
      </c>
      <c r="B16777" s="254" t="s">
        <v>17138</v>
      </c>
    </row>
    <row r="16778" spans="1:2">
      <c r="A16778" t="str">
        <f t="shared" si="262"/>
        <v>F1275</v>
      </c>
      <c r="B16778" s="254" t="s">
        <v>17139</v>
      </c>
    </row>
    <row r="16779" spans="1:2">
      <c r="A16779" t="str">
        <f t="shared" si="262"/>
        <v>F1276</v>
      </c>
      <c r="B16779" s="254" t="s">
        <v>17140</v>
      </c>
    </row>
    <row r="16780" spans="1:2">
      <c r="A16780" t="str">
        <f t="shared" si="262"/>
        <v>F1277</v>
      </c>
      <c r="B16780" s="254" t="s">
        <v>17141</v>
      </c>
    </row>
    <row r="16781" spans="1:2">
      <c r="A16781" t="str">
        <f t="shared" si="262"/>
        <v>F1278</v>
      </c>
      <c r="B16781" s="254" t="s">
        <v>17142</v>
      </c>
    </row>
    <row r="16782" spans="1:2">
      <c r="A16782" t="str">
        <f t="shared" si="262"/>
        <v>F1279</v>
      </c>
      <c r="B16782" s="254" t="s">
        <v>17143</v>
      </c>
    </row>
    <row r="16783" spans="1:2">
      <c r="A16783" t="str">
        <f t="shared" si="262"/>
        <v>F1280</v>
      </c>
      <c r="B16783" s="254" t="s">
        <v>17144</v>
      </c>
    </row>
    <row r="16784" spans="1:2">
      <c r="A16784" t="str">
        <f t="shared" si="262"/>
        <v>F1281</v>
      </c>
      <c r="B16784" s="254" t="s">
        <v>17145</v>
      </c>
    </row>
    <row r="16785" spans="1:2">
      <c r="A16785" t="str">
        <f t="shared" si="262"/>
        <v>F1282</v>
      </c>
      <c r="B16785" s="254" t="s">
        <v>17146</v>
      </c>
    </row>
    <row r="16786" spans="1:2">
      <c r="A16786" t="str">
        <f t="shared" si="262"/>
        <v>F1283</v>
      </c>
      <c r="B16786" s="254" t="s">
        <v>17147</v>
      </c>
    </row>
    <row r="16787" spans="1:2">
      <c r="A16787" t="str">
        <f t="shared" si="262"/>
        <v>F1284</v>
      </c>
      <c r="B16787" s="254" t="s">
        <v>17148</v>
      </c>
    </row>
    <row r="16788" spans="1:2">
      <c r="A16788" t="str">
        <f t="shared" si="262"/>
        <v>F1285</v>
      </c>
      <c r="B16788" s="254" t="s">
        <v>17149</v>
      </c>
    </row>
    <row r="16789" spans="1:2">
      <c r="A16789" t="str">
        <f t="shared" si="262"/>
        <v>F1286</v>
      </c>
      <c r="B16789" s="254" t="s">
        <v>17150</v>
      </c>
    </row>
    <row r="16790" spans="1:2">
      <c r="A16790" t="str">
        <f t="shared" si="262"/>
        <v>F1287</v>
      </c>
      <c r="B16790" s="254" t="s">
        <v>17151</v>
      </c>
    </row>
    <row r="16791" spans="1:2">
      <c r="A16791" t="str">
        <f t="shared" si="262"/>
        <v>F1288</v>
      </c>
      <c r="B16791" s="254" t="s">
        <v>17152</v>
      </c>
    </row>
    <row r="16792" spans="1:2">
      <c r="A16792" t="str">
        <f t="shared" si="262"/>
        <v>F1289</v>
      </c>
      <c r="B16792" s="254" t="s">
        <v>17153</v>
      </c>
    </row>
    <row r="16793" spans="1:2">
      <c r="A16793" t="str">
        <f t="shared" si="262"/>
        <v>F1290</v>
      </c>
      <c r="B16793" s="254" t="s">
        <v>17154</v>
      </c>
    </row>
    <row r="16794" spans="1:2">
      <c r="A16794" t="str">
        <f t="shared" si="262"/>
        <v>F1291</v>
      </c>
      <c r="B16794" s="254" t="s">
        <v>17155</v>
      </c>
    </row>
    <row r="16795" spans="1:2">
      <c r="A16795" t="str">
        <f t="shared" si="262"/>
        <v>F1292</v>
      </c>
      <c r="B16795" s="254" t="s">
        <v>17156</v>
      </c>
    </row>
    <row r="16796" spans="1:2">
      <c r="A16796" t="str">
        <f t="shared" si="262"/>
        <v>F1293</v>
      </c>
      <c r="B16796" s="254" t="s">
        <v>17157</v>
      </c>
    </row>
    <row r="16797" spans="1:2">
      <c r="A16797" t="str">
        <f t="shared" si="262"/>
        <v>F1294</v>
      </c>
      <c r="B16797" s="254" t="s">
        <v>17158</v>
      </c>
    </row>
    <row r="16798" spans="1:2">
      <c r="A16798" t="str">
        <f t="shared" si="262"/>
        <v>F1295</v>
      </c>
      <c r="B16798" s="254" t="s">
        <v>17159</v>
      </c>
    </row>
    <row r="16799" spans="1:2">
      <c r="A16799" t="str">
        <f t="shared" si="262"/>
        <v>F1296</v>
      </c>
      <c r="B16799" s="254" t="s">
        <v>17160</v>
      </c>
    </row>
    <row r="16800" spans="1:2">
      <c r="A16800" t="str">
        <f t="shared" si="262"/>
        <v>F1297</v>
      </c>
      <c r="B16800" s="254" t="s">
        <v>17161</v>
      </c>
    </row>
    <row r="16801" spans="1:2">
      <c r="A16801" t="str">
        <f t="shared" si="262"/>
        <v>F1298</v>
      </c>
      <c r="B16801" s="254" t="s">
        <v>17162</v>
      </c>
    </row>
    <row r="16802" spans="1:2">
      <c r="A16802" t="str">
        <f t="shared" si="262"/>
        <v>F1299</v>
      </c>
      <c r="B16802" s="254" t="s">
        <v>17163</v>
      </c>
    </row>
    <row r="16803" spans="1:2">
      <c r="A16803" t="str">
        <f t="shared" si="262"/>
        <v>F1300</v>
      </c>
      <c r="B16803" s="254" t="s">
        <v>17164</v>
      </c>
    </row>
    <row r="16804" spans="1:2">
      <c r="A16804" t="str">
        <f t="shared" si="262"/>
        <v>F1301</v>
      </c>
      <c r="B16804" s="254" t="s">
        <v>17165</v>
      </c>
    </row>
    <row r="16805" spans="1:2">
      <c r="A16805" t="str">
        <f t="shared" si="262"/>
        <v>F1302</v>
      </c>
      <c r="B16805" s="254" t="s">
        <v>17166</v>
      </c>
    </row>
    <row r="16806" spans="1:2">
      <c r="A16806" t="str">
        <f t="shared" si="262"/>
        <v>F1303</v>
      </c>
      <c r="B16806" s="254" t="s">
        <v>17167</v>
      </c>
    </row>
    <row r="16807" spans="1:2">
      <c r="A16807" t="str">
        <f t="shared" si="262"/>
        <v>F1304</v>
      </c>
      <c r="B16807" s="254" t="s">
        <v>17168</v>
      </c>
    </row>
    <row r="16808" spans="1:2">
      <c r="A16808" t="str">
        <f t="shared" si="262"/>
        <v>F1305</v>
      </c>
      <c r="B16808" s="254" t="s">
        <v>17169</v>
      </c>
    </row>
    <row r="16809" spans="1:2">
      <c r="A16809" t="str">
        <f t="shared" si="262"/>
        <v>F1306</v>
      </c>
      <c r="B16809" s="254" t="s">
        <v>17170</v>
      </c>
    </row>
    <row r="16810" spans="1:2">
      <c r="A16810" t="str">
        <f t="shared" si="262"/>
        <v>F1307</v>
      </c>
      <c r="B16810" s="254" t="s">
        <v>17171</v>
      </c>
    </row>
    <row r="16811" spans="1:2">
      <c r="A16811" t="str">
        <f t="shared" si="262"/>
        <v>F1308</v>
      </c>
      <c r="B16811" s="254" t="s">
        <v>17172</v>
      </c>
    </row>
    <row r="16812" spans="1:2">
      <c r="A16812" t="str">
        <f t="shared" si="262"/>
        <v>F1309</v>
      </c>
      <c r="B16812" s="254" t="s">
        <v>17173</v>
      </c>
    </row>
    <row r="16813" spans="1:2">
      <c r="A16813" t="str">
        <f t="shared" si="262"/>
        <v>F1310</v>
      </c>
      <c r="B16813" s="254" t="s">
        <v>17174</v>
      </c>
    </row>
    <row r="16814" spans="1:2">
      <c r="A16814" t="str">
        <f t="shared" si="262"/>
        <v>F1311</v>
      </c>
      <c r="B16814" s="254" t="s">
        <v>17175</v>
      </c>
    </row>
    <row r="16815" spans="1:2">
      <c r="A16815" t="str">
        <f t="shared" si="262"/>
        <v>F1312</v>
      </c>
      <c r="B16815" s="254" t="s">
        <v>17176</v>
      </c>
    </row>
    <row r="16816" spans="1:2">
      <c r="A16816" t="str">
        <f t="shared" si="262"/>
        <v>F1313</v>
      </c>
      <c r="B16816" s="254" t="s">
        <v>17177</v>
      </c>
    </row>
    <row r="16817" spans="1:2">
      <c r="A16817" t="str">
        <f t="shared" si="262"/>
        <v>F1314</v>
      </c>
      <c r="B16817" s="254" t="s">
        <v>17178</v>
      </c>
    </row>
    <row r="16818" spans="1:2">
      <c r="A16818" t="str">
        <f t="shared" si="262"/>
        <v>F1315</v>
      </c>
      <c r="B16818" s="254" t="s">
        <v>17179</v>
      </c>
    </row>
    <row r="16819" spans="1:2">
      <c r="A16819" t="str">
        <f t="shared" si="262"/>
        <v>F1316</v>
      </c>
      <c r="B16819" s="254" t="s">
        <v>17180</v>
      </c>
    </row>
    <row r="16820" spans="1:2">
      <c r="A16820" t="str">
        <f t="shared" si="262"/>
        <v>F1317</v>
      </c>
      <c r="B16820" s="254" t="s">
        <v>17181</v>
      </c>
    </row>
    <row r="16821" spans="1:2">
      <c r="A16821" t="str">
        <f t="shared" si="262"/>
        <v>F1318</v>
      </c>
      <c r="B16821" s="254" t="s">
        <v>17182</v>
      </c>
    </row>
    <row r="16822" spans="1:2">
      <c r="A16822" t="str">
        <f t="shared" si="262"/>
        <v>F1319</v>
      </c>
      <c r="B16822" s="254" t="s">
        <v>17183</v>
      </c>
    </row>
    <row r="16823" spans="1:2">
      <c r="A16823" t="str">
        <f t="shared" si="262"/>
        <v>F1320</v>
      </c>
      <c r="B16823" s="254" t="s">
        <v>17184</v>
      </c>
    </row>
    <row r="16824" spans="1:2">
      <c r="A16824" t="str">
        <f t="shared" si="262"/>
        <v>F1321</v>
      </c>
      <c r="B16824" s="254" t="s">
        <v>17185</v>
      </c>
    </row>
    <row r="16825" spans="1:2">
      <c r="A16825" t="str">
        <f t="shared" si="262"/>
        <v>F1322</v>
      </c>
      <c r="B16825" s="254" t="s">
        <v>17186</v>
      </c>
    </row>
    <row r="16826" spans="1:2">
      <c r="A16826" t="str">
        <f t="shared" si="262"/>
        <v>F1323</v>
      </c>
      <c r="B16826" s="254" t="s">
        <v>17187</v>
      </c>
    </row>
    <row r="16827" spans="1:2">
      <c r="A16827" t="str">
        <f t="shared" si="262"/>
        <v>F1324</v>
      </c>
      <c r="B16827" s="254" t="s">
        <v>17188</v>
      </c>
    </row>
    <row r="16828" spans="1:2">
      <c r="A16828" t="str">
        <f t="shared" si="262"/>
        <v>F1325</v>
      </c>
      <c r="B16828" s="254" t="s">
        <v>17189</v>
      </c>
    </row>
    <row r="16829" spans="1:2">
      <c r="A16829" t="str">
        <f t="shared" si="262"/>
        <v>F1326</v>
      </c>
      <c r="B16829" s="254" t="s">
        <v>17190</v>
      </c>
    </row>
    <row r="16830" spans="1:2">
      <c r="A16830" t="str">
        <f t="shared" si="262"/>
        <v>F1327</v>
      </c>
      <c r="B16830" s="254" t="s">
        <v>17191</v>
      </c>
    </row>
    <row r="16831" spans="1:2">
      <c r="A16831" t="str">
        <f t="shared" si="262"/>
        <v>F1328</v>
      </c>
      <c r="B16831" s="254" t="s">
        <v>17192</v>
      </c>
    </row>
    <row r="16832" spans="1:2">
      <c r="A16832" t="str">
        <f t="shared" si="262"/>
        <v>F1329</v>
      </c>
      <c r="B16832" s="254" t="s">
        <v>17193</v>
      </c>
    </row>
    <row r="16833" spans="1:2">
      <c r="A16833" t="str">
        <f t="shared" si="262"/>
        <v>F1330</v>
      </c>
      <c r="B16833" s="254" t="s">
        <v>17194</v>
      </c>
    </row>
    <row r="16834" spans="1:2">
      <c r="A16834" t="str">
        <f t="shared" si="262"/>
        <v>F1331</v>
      </c>
      <c r="B16834" s="254" t="s">
        <v>17195</v>
      </c>
    </row>
    <row r="16835" spans="1:2">
      <c r="A16835" t="str">
        <f t="shared" ref="A16835:A16898" si="263">LEFT(B16835,5)</f>
        <v>F1332</v>
      </c>
      <c r="B16835" s="254" t="s">
        <v>17196</v>
      </c>
    </row>
    <row r="16836" spans="1:2">
      <c r="A16836" t="str">
        <f t="shared" si="263"/>
        <v>F1333</v>
      </c>
      <c r="B16836" s="254" t="s">
        <v>17197</v>
      </c>
    </row>
    <row r="16837" spans="1:2">
      <c r="A16837" t="str">
        <f t="shared" si="263"/>
        <v>F1334</v>
      </c>
      <c r="B16837" s="254" t="s">
        <v>17198</v>
      </c>
    </row>
    <row r="16838" spans="1:2">
      <c r="A16838" t="str">
        <f t="shared" si="263"/>
        <v>F1335</v>
      </c>
      <c r="B16838" s="254" t="s">
        <v>17199</v>
      </c>
    </row>
    <row r="16839" spans="1:2">
      <c r="A16839" t="str">
        <f t="shared" si="263"/>
        <v>F1336</v>
      </c>
      <c r="B16839" s="254" t="s">
        <v>17200</v>
      </c>
    </row>
    <row r="16840" spans="1:2">
      <c r="A16840" t="str">
        <f t="shared" si="263"/>
        <v>F1337</v>
      </c>
      <c r="B16840" s="254" t="s">
        <v>17201</v>
      </c>
    </row>
    <row r="16841" spans="1:2">
      <c r="A16841" t="str">
        <f t="shared" si="263"/>
        <v>F1338</v>
      </c>
      <c r="B16841" s="254" t="s">
        <v>17202</v>
      </c>
    </row>
    <row r="16842" spans="1:2">
      <c r="A16842" t="str">
        <f t="shared" si="263"/>
        <v>F1339</v>
      </c>
      <c r="B16842" s="254" t="s">
        <v>17203</v>
      </c>
    </row>
    <row r="16843" spans="1:2">
      <c r="A16843" t="str">
        <f t="shared" si="263"/>
        <v>F1340</v>
      </c>
      <c r="B16843" s="254" t="s">
        <v>17204</v>
      </c>
    </row>
    <row r="16844" spans="1:2">
      <c r="A16844" t="str">
        <f t="shared" si="263"/>
        <v>F1341</v>
      </c>
      <c r="B16844" s="254" t="s">
        <v>17205</v>
      </c>
    </row>
    <row r="16845" spans="1:2">
      <c r="A16845" t="str">
        <f t="shared" si="263"/>
        <v>F1342</v>
      </c>
      <c r="B16845" s="254" t="s">
        <v>17206</v>
      </c>
    </row>
    <row r="16846" spans="1:2">
      <c r="A16846" t="str">
        <f t="shared" si="263"/>
        <v>F1343</v>
      </c>
      <c r="B16846" s="254" t="s">
        <v>17207</v>
      </c>
    </row>
    <row r="16847" spans="1:2">
      <c r="A16847" t="str">
        <f t="shared" si="263"/>
        <v>F1344</v>
      </c>
      <c r="B16847" s="254" t="s">
        <v>17208</v>
      </c>
    </row>
    <row r="16848" spans="1:2">
      <c r="A16848" t="str">
        <f t="shared" si="263"/>
        <v>F1345</v>
      </c>
      <c r="B16848" s="254" t="s">
        <v>17209</v>
      </c>
    </row>
    <row r="16849" spans="1:2">
      <c r="A16849" t="str">
        <f t="shared" si="263"/>
        <v>F1346</v>
      </c>
      <c r="B16849" s="254" t="s">
        <v>17210</v>
      </c>
    </row>
    <row r="16850" spans="1:2">
      <c r="A16850" t="str">
        <f t="shared" si="263"/>
        <v>F1347</v>
      </c>
      <c r="B16850" s="254" t="s">
        <v>17211</v>
      </c>
    </row>
    <row r="16851" spans="1:2">
      <c r="A16851" t="str">
        <f t="shared" si="263"/>
        <v>F1348</v>
      </c>
      <c r="B16851" s="254" t="s">
        <v>17212</v>
      </c>
    </row>
    <row r="16852" spans="1:2">
      <c r="A16852" t="str">
        <f t="shared" si="263"/>
        <v>F1349</v>
      </c>
      <c r="B16852" s="254" t="s">
        <v>17213</v>
      </c>
    </row>
    <row r="16853" spans="1:2">
      <c r="A16853" t="str">
        <f t="shared" si="263"/>
        <v>F1350</v>
      </c>
      <c r="B16853" s="254" t="s">
        <v>17214</v>
      </c>
    </row>
    <row r="16854" spans="1:2">
      <c r="A16854" t="str">
        <f t="shared" si="263"/>
        <v>F1351</v>
      </c>
      <c r="B16854" s="254" t="s">
        <v>17215</v>
      </c>
    </row>
    <row r="16855" spans="1:2">
      <c r="A16855" t="str">
        <f t="shared" si="263"/>
        <v>F1352</v>
      </c>
      <c r="B16855" s="254" t="s">
        <v>17216</v>
      </c>
    </row>
    <row r="16856" spans="1:2">
      <c r="A16856" t="str">
        <f t="shared" si="263"/>
        <v>F1353</v>
      </c>
      <c r="B16856" s="254" t="s">
        <v>17217</v>
      </c>
    </row>
    <row r="16857" spans="1:2">
      <c r="A16857" t="str">
        <f t="shared" si="263"/>
        <v>F1354</v>
      </c>
      <c r="B16857" s="254" t="s">
        <v>17218</v>
      </c>
    </row>
    <row r="16858" spans="1:2">
      <c r="A16858" t="str">
        <f t="shared" si="263"/>
        <v>F1355</v>
      </c>
      <c r="B16858" s="254" t="s">
        <v>17219</v>
      </c>
    </row>
    <row r="16859" spans="1:2">
      <c r="A16859" t="str">
        <f t="shared" si="263"/>
        <v>F1356</v>
      </c>
      <c r="B16859" s="254" t="s">
        <v>17220</v>
      </c>
    </row>
    <row r="16860" spans="1:2">
      <c r="A16860" t="str">
        <f t="shared" si="263"/>
        <v>F1357</v>
      </c>
      <c r="B16860" s="254" t="s">
        <v>17221</v>
      </c>
    </row>
    <row r="16861" spans="1:2">
      <c r="A16861" t="str">
        <f t="shared" si="263"/>
        <v>F1358</v>
      </c>
      <c r="B16861" s="254" t="s">
        <v>17222</v>
      </c>
    </row>
    <row r="16862" spans="1:2">
      <c r="A16862" t="str">
        <f t="shared" si="263"/>
        <v>F1359</v>
      </c>
      <c r="B16862" s="254" t="s">
        <v>17223</v>
      </c>
    </row>
    <row r="16863" spans="1:2">
      <c r="A16863" t="str">
        <f t="shared" si="263"/>
        <v>F1360</v>
      </c>
      <c r="B16863" s="254" t="s">
        <v>17224</v>
      </c>
    </row>
    <row r="16864" spans="1:2">
      <c r="A16864" t="str">
        <f t="shared" si="263"/>
        <v>F1361</v>
      </c>
      <c r="B16864" s="254" t="s">
        <v>17225</v>
      </c>
    </row>
    <row r="16865" spans="1:2">
      <c r="A16865" t="str">
        <f t="shared" si="263"/>
        <v>F1362</v>
      </c>
      <c r="B16865" s="254" t="s">
        <v>17226</v>
      </c>
    </row>
    <row r="16866" spans="1:2">
      <c r="A16866" t="str">
        <f t="shared" si="263"/>
        <v>F1363</v>
      </c>
      <c r="B16866" s="254" t="s">
        <v>17227</v>
      </c>
    </row>
    <row r="16867" spans="1:2">
      <c r="A16867" t="str">
        <f t="shared" si="263"/>
        <v>F1364</v>
      </c>
      <c r="B16867" s="254" t="s">
        <v>17228</v>
      </c>
    </row>
    <row r="16868" spans="1:2">
      <c r="A16868" t="str">
        <f t="shared" si="263"/>
        <v>F1365</v>
      </c>
      <c r="B16868" s="254" t="s">
        <v>17229</v>
      </c>
    </row>
    <row r="16869" spans="1:2">
      <c r="A16869" t="str">
        <f t="shared" si="263"/>
        <v>F1366</v>
      </c>
      <c r="B16869" s="254" t="s">
        <v>17230</v>
      </c>
    </row>
    <row r="16870" spans="1:2">
      <c r="A16870" t="str">
        <f t="shared" si="263"/>
        <v>F1367</v>
      </c>
      <c r="B16870" s="254" t="s">
        <v>17231</v>
      </c>
    </row>
    <row r="16871" spans="1:2">
      <c r="A16871" t="str">
        <f t="shared" si="263"/>
        <v>F1368</v>
      </c>
      <c r="B16871" s="254" t="s">
        <v>17232</v>
      </c>
    </row>
    <row r="16872" spans="1:2">
      <c r="A16872" t="str">
        <f t="shared" si="263"/>
        <v>F1369</v>
      </c>
      <c r="B16872" s="254" t="s">
        <v>17233</v>
      </c>
    </row>
    <row r="16873" spans="1:2">
      <c r="A16873" t="str">
        <f t="shared" si="263"/>
        <v>F1370</v>
      </c>
      <c r="B16873" s="254" t="s">
        <v>17234</v>
      </c>
    </row>
    <row r="16874" spans="1:2">
      <c r="A16874" t="str">
        <f t="shared" si="263"/>
        <v>F1371</v>
      </c>
      <c r="B16874" s="254" t="s">
        <v>17235</v>
      </c>
    </row>
    <row r="16875" spans="1:2">
      <c r="A16875" t="str">
        <f t="shared" si="263"/>
        <v>F1372</v>
      </c>
      <c r="B16875" s="254" t="s">
        <v>17236</v>
      </c>
    </row>
    <row r="16876" spans="1:2">
      <c r="A16876" t="str">
        <f t="shared" si="263"/>
        <v>F1373</v>
      </c>
      <c r="B16876" s="254" t="s">
        <v>17237</v>
      </c>
    </row>
    <row r="16877" spans="1:2">
      <c r="A16877" t="str">
        <f t="shared" si="263"/>
        <v>F1374</v>
      </c>
      <c r="B16877" s="254" t="s">
        <v>17238</v>
      </c>
    </row>
    <row r="16878" spans="1:2">
      <c r="A16878" t="str">
        <f t="shared" si="263"/>
        <v>F1375</v>
      </c>
      <c r="B16878" s="254" t="s">
        <v>17239</v>
      </c>
    </row>
    <row r="16879" spans="1:2">
      <c r="A16879" t="str">
        <f t="shared" si="263"/>
        <v>F1376</v>
      </c>
      <c r="B16879" s="254" t="s">
        <v>17240</v>
      </c>
    </row>
    <row r="16880" spans="1:2">
      <c r="A16880" t="str">
        <f t="shared" si="263"/>
        <v>F1377</v>
      </c>
      <c r="B16880" s="254" t="s">
        <v>17241</v>
      </c>
    </row>
    <row r="16881" spans="1:2">
      <c r="A16881" t="str">
        <f t="shared" si="263"/>
        <v>F1378</v>
      </c>
      <c r="B16881" s="254" t="s">
        <v>17242</v>
      </c>
    </row>
    <row r="16882" spans="1:2">
      <c r="A16882" t="str">
        <f t="shared" si="263"/>
        <v>F1379</v>
      </c>
      <c r="B16882" s="254" t="s">
        <v>17243</v>
      </c>
    </row>
    <row r="16883" spans="1:2">
      <c r="A16883" t="str">
        <f t="shared" si="263"/>
        <v>F1380</v>
      </c>
      <c r="B16883" s="254" t="s">
        <v>17244</v>
      </c>
    </row>
    <row r="16884" spans="1:2">
      <c r="A16884" t="str">
        <f t="shared" si="263"/>
        <v>F1381</v>
      </c>
      <c r="B16884" s="254" t="s">
        <v>17245</v>
      </c>
    </row>
    <row r="16885" spans="1:2">
      <c r="A16885" t="str">
        <f t="shared" si="263"/>
        <v>F1382</v>
      </c>
      <c r="B16885" s="254" t="s">
        <v>17246</v>
      </c>
    </row>
    <row r="16886" spans="1:2">
      <c r="A16886" t="str">
        <f t="shared" si="263"/>
        <v>F1383</v>
      </c>
      <c r="B16886" s="254" t="s">
        <v>17247</v>
      </c>
    </row>
    <row r="16887" spans="1:2">
      <c r="A16887" t="str">
        <f t="shared" si="263"/>
        <v>F1384</v>
      </c>
      <c r="B16887" s="254" t="s">
        <v>17248</v>
      </c>
    </row>
    <row r="16888" spans="1:2">
      <c r="A16888" t="str">
        <f t="shared" si="263"/>
        <v>F1385</v>
      </c>
      <c r="B16888" s="254" t="s">
        <v>17249</v>
      </c>
    </row>
    <row r="16889" spans="1:2">
      <c r="A16889" t="str">
        <f t="shared" si="263"/>
        <v>F1386</v>
      </c>
      <c r="B16889" s="254" t="s">
        <v>17250</v>
      </c>
    </row>
    <row r="16890" spans="1:2">
      <c r="A16890" t="str">
        <f t="shared" si="263"/>
        <v>F1387</v>
      </c>
      <c r="B16890" s="254" t="s">
        <v>17251</v>
      </c>
    </row>
    <row r="16891" spans="1:2">
      <c r="A16891" t="str">
        <f t="shared" si="263"/>
        <v>F1388</v>
      </c>
      <c r="B16891" s="254" t="s">
        <v>17252</v>
      </c>
    </row>
    <row r="16892" spans="1:2">
      <c r="A16892" t="str">
        <f t="shared" si="263"/>
        <v>F1389</v>
      </c>
      <c r="B16892" s="254" t="s">
        <v>17253</v>
      </c>
    </row>
    <row r="16893" spans="1:2">
      <c r="A16893" t="str">
        <f t="shared" si="263"/>
        <v>F1390</v>
      </c>
      <c r="B16893" s="254" t="s">
        <v>17254</v>
      </c>
    </row>
    <row r="16894" spans="1:2">
      <c r="A16894" t="str">
        <f t="shared" si="263"/>
        <v>F1391</v>
      </c>
      <c r="B16894" s="254" t="s">
        <v>17255</v>
      </c>
    </row>
    <row r="16895" spans="1:2">
      <c r="A16895" t="str">
        <f t="shared" si="263"/>
        <v>F1392</v>
      </c>
      <c r="B16895" s="254" t="s">
        <v>17256</v>
      </c>
    </row>
    <row r="16896" spans="1:2">
      <c r="A16896" t="str">
        <f t="shared" si="263"/>
        <v>F1393</v>
      </c>
      <c r="B16896" s="254" t="s">
        <v>17257</v>
      </c>
    </row>
    <row r="16897" spans="1:2">
      <c r="A16897" t="str">
        <f t="shared" si="263"/>
        <v>F1394</v>
      </c>
      <c r="B16897" s="254" t="s">
        <v>17258</v>
      </c>
    </row>
    <row r="16898" spans="1:2">
      <c r="A16898" t="str">
        <f t="shared" si="263"/>
        <v>F1395</v>
      </c>
      <c r="B16898" s="254" t="s">
        <v>17259</v>
      </c>
    </row>
    <row r="16899" spans="1:2">
      <c r="A16899" t="str">
        <f t="shared" ref="A16899:A16962" si="264">LEFT(B16899,5)</f>
        <v>F1396</v>
      </c>
      <c r="B16899" s="254" t="s">
        <v>17260</v>
      </c>
    </row>
    <row r="16900" spans="1:2">
      <c r="A16900" t="str">
        <f t="shared" si="264"/>
        <v>F1397</v>
      </c>
      <c r="B16900" s="254" t="s">
        <v>17261</v>
      </c>
    </row>
    <row r="16901" spans="1:2">
      <c r="A16901" t="str">
        <f t="shared" si="264"/>
        <v>F1398</v>
      </c>
      <c r="B16901" s="254" t="s">
        <v>17262</v>
      </c>
    </row>
    <row r="16902" spans="1:2">
      <c r="A16902" t="str">
        <f t="shared" si="264"/>
        <v>F1399</v>
      </c>
      <c r="B16902" s="254" t="s">
        <v>17263</v>
      </c>
    </row>
    <row r="16903" spans="1:2">
      <c r="A16903" t="str">
        <f t="shared" si="264"/>
        <v>F1400</v>
      </c>
      <c r="B16903" s="254" t="s">
        <v>17264</v>
      </c>
    </row>
    <row r="16904" spans="1:2">
      <c r="A16904" t="str">
        <f t="shared" si="264"/>
        <v>F1401</v>
      </c>
      <c r="B16904" s="254" t="s">
        <v>17265</v>
      </c>
    </row>
    <row r="16905" spans="1:2">
      <c r="A16905" t="str">
        <f t="shared" si="264"/>
        <v>F1402</v>
      </c>
      <c r="B16905" s="254" t="s">
        <v>17266</v>
      </c>
    </row>
    <row r="16906" spans="1:2">
      <c r="A16906" t="str">
        <f t="shared" si="264"/>
        <v>F1403</v>
      </c>
      <c r="B16906" s="254" t="s">
        <v>17267</v>
      </c>
    </row>
    <row r="16907" spans="1:2">
      <c r="A16907" t="str">
        <f t="shared" si="264"/>
        <v>F1404</v>
      </c>
      <c r="B16907" s="254" t="s">
        <v>17268</v>
      </c>
    </row>
    <row r="16908" spans="1:2">
      <c r="A16908" t="str">
        <f t="shared" si="264"/>
        <v>F1405</v>
      </c>
      <c r="B16908" s="254" t="s">
        <v>17269</v>
      </c>
    </row>
    <row r="16909" spans="1:2">
      <c r="A16909" t="str">
        <f t="shared" si="264"/>
        <v>F1406</v>
      </c>
      <c r="B16909" s="254" t="s">
        <v>17270</v>
      </c>
    </row>
    <row r="16910" spans="1:2">
      <c r="A16910" t="str">
        <f t="shared" si="264"/>
        <v>F1407</v>
      </c>
      <c r="B16910" s="254" t="s">
        <v>17271</v>
      </c>
    </row>
    <row r="16911" spans="1:2">
      <c r="A16911" t="str">
        <f t="shared" si="264"/>
        <v>F1408</v>
      </c>
      <c r="B16911" s="254" t="s">
        <v>17272</v>
      </c>
    </row>
    <row r="16912" spans="1:2">
      <c r="A16912" t="str">
        <f t="shared" si="264"/>
        <v>F1409</v>
      </c>
      <c r="B16912" s="254" t="s">
        <v>17273</v>
      </c>
    </row>
    <row r="16913" spans="1:2">
      <c r="A16913" t="str">
        <f t="shared" si="264"/>
        <v>F1410</v>
      </c>
      <c r="B16913" s="254" t="s">
        <v>17274</v>
      </c>
    </row>
    <row r="16914" spans="1:2">
      <c r="A16914" t="str">
        <f t="shared" si="264"/>
        <v>F1411</v>
      </c>
      <c r="B16914" s="254" t="s">
        <v>17275</v>
      </c>
    </row>
    <row r="16915" spans="1:2">
      <c r="A16915" t="str">
        <f t="shared" si="264"/>
        <v>F1412</v>
      </c>
      <c r="B16915" s="254" t="s">
        <v>17276</v>
      </c>
    </row>
    <row r="16916" spans="1:2">
      <c r="A16916" t="str">
        <f t="shared" si="264"/>
        <v>F1413</v>
      </c>
      <c r="B16916" s="254" t="s">
        <v>17277</v>
      </c>
    </row>
    <row r="16917" spans="1:2">
      <c r="A16917" t="str">
        <f t="shared" si="264"/>
        <v>F1414</v>
      </c>
      <c r="B16917" s="254" t="s">
        <v>17278</v>
      </c>
    </row>
    <row r="16918" spans="1:2">
      <c r="A16918" t="str">
        <f t="shared" si="264"/>
        <v>F1415</v>
      </c>
      <c r="B16918" s="254" t="s">
        <v>17279</v>
      </c>
    </row>
    <row r="16919" spans="1:2">
      <c r="A16919" t="str">
        <f t="shared" si="264"/>
        <v>F1416</v>
      </c>
      <c r="B16919" s="254" t="s">
        <v>17280</v>
      </c>
    </row>
    <row r="16920" spans="1:2">
      <c r="A16920" t="str">
        <f t="shared" si="264"/>
        <v>F1417</v>
      </c>
      <c r="B16920" s="254" t="s">
        <v>17281</v>
      </c>
    </row>
    <row r="16921" spans="1:2">
      <c r="A16921" t="str">
        <f t="shared" si="264"/>
        <v>F1418</v>
      </c>
      <c r="B16921" s="254" t="s">
        <v>17282</v>
      </c>
    </row>
    <row r="16922" spans="1:2">
      <c r="A16922" t="str">
        <f t="shared" si="264"/>
        <v>F1419</v>
      </c>
      <c r="B16922" s="254" t="s">
        <v>17283</v>
      </c>
    </row>
    <row r="16923" spans="1:2">
      <c r="A16923" t="str">
        <f t="shared" si="264"/>
        <v>F1420</v>
      </c>
      <c r="B16923" s="254" t="s">
        <v>17284</v>
      </c>
    </row>
    <row r="16924" spans="1:2">
      <c r="A16924" t="str">
        <f t="shared" si="264"/>
        <v>F1421</v>
      </c>
      <c r="B16924" s="254" t="s">
        <v>17285</v>
      </c>
    </row>
    <row r="16925" spans="1:2">
      <c r="A16925" t="str">
        <f t="shared" si="264"/>
        <v>F1422</v>
      </c>
      <c r="B16925" s="254" t="s">
        <v>17286</v>
      </c>
    </row>
    <row r="16926" spans="1:2">
      <c r="A16926" t="str">
        <f t="shared" si="264"/>
        <v>F1423</v>
      </c>
      <c r="B16926" s="254" t="s">
        <v>17287</v>
      </c>
    </row>
    <row r="16927" spans="1:2">
      <c r="A16927" t="str">
        <f t="shared" si="264"/>
        <v>F1424</v>
      </c>
      <c r="B16927" s="254" t="s">
        <v>17288</v>
      </c>
    </row>
    <row r="16928" spans="1:2">
      <c r="A16928" t="str">
        <f t="shared" si="264"/>
        <v>F1425</v>
      </c>
      <c r="B16928" s="254" t="s">
        <v>17289</v>
      </c>
    </row>
    <row r="16929" spans="1:2">
      <c r="A16929" t="str">
        <f t="shared" si="264"/>
        <v>F1426</v>
      </c>
      <c r="B16929" s="254" t="s">
        <v>17290</v>
      </c>
    </row>
    <row r="16930" spans="1:2">
      <c r="A16930" t="str">
        <f t="shared" si="264"/>
        <v>F1427</v>
      </c>
      <c r="B16930" s="254" t="s">
        <v>17291</v>
      </c>
    </row>
    <row r="16931" spans="1:2">
      <c r="A16931" t="str">
        <f t="shared" si="264"/>
        <v>F1428</v>
      </c>
      <c r="B16931" s="254" t="s">
        <v>17292</v>
      </c>
    </row>
    <row r="16932" spans="1:2">
      <c r="A16932" t="str">
        <f t="shared" si="264"/>
        <v>F1429</v>
      </c>
      <c r="B16932" s="254" t="s">
        <v>17293</v>
      </c>
    </row>
    <row r="16933" spans="1:2">
      <c r="A16933" t="str">
        <f t="shared" si="264"/>
        <v>F1430</v>
      </c>
      <c r="B16933" s="254" t="s">
        <v>17294</v>
      </c>
    </row>
    <row r="16934" spans="1:2">
      <c r="A16934" t="str">
        <f t="shared" si="264"/>
        <v>F1431</v>
      </c>
      <c r="B16934" s="254" t="s">
        <v>17295</v>
      </c>
    </row>
    <row r="16935" spans="1:2">
      <c r="A16935" t="str">
        <f t="shared" si="264"/>
        <v>F1432</v>
      </c>
      <c r="B16935" s="254" t="s">
        <v>17296</v>
      </c>
    </row>
    <row r="16936" spans="1:2">
      <c r="A16936" t="str">
        <f t="shared" si="264"/>
        <v>F1433</v>
      </c>
      <c r="B16936" s="254" t="s">
        <v>17297</v>
      </c>
    </row>
    <row r="16937" spans="1:2">
      <c r="A16937" t="str">
        <f t="shared" si="264"/>
        <v>F1434</v>
      </c>
      <c r="B16937" s="254" t="s">
        <v>17298</v>
      </c>
    </row>
    <row r="16938" spans="1:2">
      <c r="A16938" t="str">
        <f t="shared" si="264"/>
        <v>F1435</v>
      </c>
      <c r="B16938" s="254" t="s">
        <v>17299</v>
      </c>
    </row>
    <row r="16939" spans="1:2">
      <c r="A16939" t="str">
        <f t="shared" si="264"/>
        <v>F1436</v>
      </c>
      <c r="B16939" s="254" t="s">
        <v>17300</v>
      </c>
    </row>
    <row r="16940" spans="1:2">
      <c r="A16940" t="str">
        <f t="shared" si="264"/>
        <v>F1437</v>
      </c>
      <c r="B16940" s="254" t="s">
        <v>17301</v>
      </c>
    </row>
    <row r="16941" spans="1:2">
      <c r="A16941" t="str">
        <f t="shared" si="264"/>
        <v>F1438</v>
      </c>
      <c r="B16941" s="254" t="s">
        <v>17302</v>
      </c>
    </row>
    <row r="16942" spans="1:2">
      <c r="A16942" t="str">
        <f t="shared" si="264"/>
        <v>F1439</v>
      </c>
      <c r="B16942" s="254" t="s">
        <v>17303</v>
      </c>
    </row>
    <row r="16943" spans="1:2">
      <c r="A16943" t="str">
        <f t="shared" si="264"/>
        <v>F1440</v>
      </c>
      <c r="B16943" s="254" t="s">
        <v>17304</v>
      </c>
    </row>
    <row r="16944" spans="1:2">
      <c r="A16944" t="str">
        <f t="shared" si="264"/>
        <v>F1441</v>
      </c>
      <c r="B16944" s="254" t="s">
        <v>17305</v>
      </c>
    </row>
    <row r="16945" spans="1:2">
      <c r="A16945" t="str">
        <f t="shared" si="264"/>
        <v>F1442</v>
      </c>
      <c r="B16945" s="254" t="s">
        <v>17306</v>
      </c>
    </row>
    <row r="16946" spans="1:2">
      <c r="A16946" t="str">
        <f t="shared" si="264"/>
        <v>F1443</v>
      </c>
      <c r="B16946" s="254" t="s">
        <v>17307</v>
      </c>
    </row>
    <row r="16947" spans="1:2">
      <c r="A16947" t="str">
        <f t="shared" si="264"/>
        <v>F1444</v>
      </c>
      <c r="B16947" s="254" t="s">
        <v>17308</v>
      </c>
    </row>
    <row r="16948" spans="1:2">
      <c r="A16948" t="str">
        <f t="shared" si="264"/>
        <v>F1445</v>
      </c>
      <c r="B16948" s="254" t="s">
        <v>17309</v>
      </c>
    </row>
    <row r="16949" spans="1:2">
      <c r="A16949" t="str">
        <f t="shared" si="264"/>
        <v>F1446</v>
      </c>
      <c r="B16949" s="254" t="s">
        <v>17310</v>
      </c>
    </row>
    <row r="16950" spans="1:2">
      <c r="A16950" t="str">
        <f t="shared" si="264"/>
        <v>F1447</v>
      </c>
      <c r="B16950" s="254" t="s">
        <v>17311</v>
      </c>
    </row>
    <row r="16951" spans="1:2">
      <c r="A16951" t="str">
        <f t="shared" si="264"/>
        <v>F1448</v>
      </c>
      <c r="B16951" s="254" t="s">
        <v>17312</v>
      </c>
    </row>
    <row r="16952" spans="1:2">
      <c r="A16952" t="str">
        <f t="shared" si="264"/>
        <v>F1449</v>
      </c>
      <c r="B16952" s="254" t="s">
        <v>17313</v>
      </c>
    </row>
    <row r="16953" spans="1:2">
      <c r="A16953" t="str">
        <f t="shared" si="264"/>
        <v>F1450</v>
      </c>
      <c r="B16953" s="254" t="s">
        <v>17314</v>
      </c>
    </row>
    <row r="16954" spans="1:2">
      <c r="A16954" t="str">
        <f t="shared" si="264"/>
        <v>F1451</v>
      </c>
      <c r="B16954" s="254" t="s">
        <v>17315</v>
      </c>
    </row>
    <row r="16955" spans="1:2">
      <c r="A16955" t="str">
        <f t="shared" si="264"/>
        <v>F1452</v>
      </c>
      <c r="B16955" s="254" t="s">
        <v>17316</v>
      </c>
    </row>
    <row r="16956" spans="1:2">
      <c r="A16956" t="str">
        <f t="shared" si="264"/>
        <v>F1453</v>
      </c>
      <c r="B16956" s="254" t="s">
        <v>17317</v>
      </c>
    </row>
    <row r="16957" spans="1:2">
      <c r="A16957" t="str">
        <f t="shared" si="264"/>
        <v>F1454</v>
      </c>
      <c r="B16957" s="254" t="s">
        <v>17318</v>
      </c>
    </row>
    <row r="16958" spans="1:2">
      <c r="A16958" t="str">
        <f t="shared" si="264"/>
        <v>F1455</v>
      </c>
      <c r="B16958" s="254" t="s">
        <v>17319</v>
      </c>
    </row>
    <row r="16959" spans="1:2">
      <c r="A16959" t="str">
        <f t="shared" si="264"/>
        <v>F1456</v>
      </c>
      <c r="B16959" s="254" t="s">
        <v>17320</v>
      </c>
    </row>
    <row r="16960" spans="1:2">
      <c r="A16960" t="str">
        <f t="shared" si="264"/>
        <v>F1457</v>
      </c>
      <c r="B16960" s="254" t="s">
        <v>17321</v>
      </c>
    </row>
    <row r="16961" spans="1:2">
      <c r="A16961" t="str">
        <f t="shared" si="264"/>
        <v>F1458</v>
      </c>
      <c r="B16961" s="254" t="s">
        <v>17322</v>
      </c>
    </row>
    <row r="16962" spans="1:2">
      <c r="A16962" t="str">
        <f t="shared" si="264"/>
        <v>F1459</v>
      </c>
      <c r="B16962" s="254" t="s">
        <v>17323</v>
      </c>
    </row>
    <row r="16963" spans="1:2">
      <c r="A16963" t="str">
        <f t="shared" ref="A16963:A17026" si="265">LEFT(B16963,5)</f>
        <v>F1460</v>
      </c>
      <c r="B16963" s="254" t="s">
        <v>17324</v>
      </c>
    </row>
    <row r="16964" spans="1:2">
      <c r="A16964" t="str">
        <f t="shared" si="265"/>
        <v>F1461</v>
      </c>
      <c r="B16964" s="254" t="s">
        <v>17325</v>
      </c>
    </row>
    <row r="16965" spans="1:2">
      <c r="A16965" t="str">
        <f t="shared" si="265"/>
        <v>F1462</v>
      </c>
      <c r="B16965" s="254" t="s">
        <v>17326</v>
      </c>
    </row>
    <row r="16966" spans="1:2">
      <c r="A16966" t="str">
        <f t="shared" si="265"/>
        <v>F1463</v>
      </c>
      <c r="B16966" s="254" t="s">
        <v>17327</v>
      </c>
    </row>
    <row r="16967" spans="1:2">
      <c r="A16967" t="str">
        <f t="shared" si="265"/>
        <v>F1464</v>
      </c>
      <c r="B16967" s="254" t="s">
        <v>17328</v>
      </c>
    </row>
    <row r="16968" spans="1:2">
      <c r="A16968" t="str">
        <f t="shared" si="265"/>
        <v>F1465</v>
      </c>
      <c r="B16968" s="254" t="s">
        <v>17329</v>
      </c>
    </row>
    <row r="16969" spans="1:2">
      <c r="A16969" t="str">
        <f t="shared" si="265"/>
        <v>F1466</v>
      </c>
      <c r="B16969" s="254" t="s">
        <v>17330</v>
      </c>
    </row>
    <row r="16970" spans="1:2">
      <c r="A16970" t="str">
        <f t="shared" si="265"/>
        <v>F1467</v>
      </c>
      <c r="B16970" s="254" t="s">
        <v>17331</v>
      </c>
    </row>
    <row r="16971" spans="1:2">
      <c r="A16971" t="str">
        <f t="shared" si="265"/>
        <v>F1468</v>
      </c>
      <c r="B16971" s="254" t="s">
        <v>17332</v>
      </c>
    </row>
    <row r="16972" spans="1:2">
      <c r="A16972" t="str">
        <f t="shared" si="265"/>
        <v>F1469</v>
      </c>
      <c r="B16972" s="254" t="s">
        <v>17333</v>
      </c>
    </row>
    <row r="16973" spans="1:2">
      <c r="A16973" t="str">
        <f t="shared" si="265"/>
        <v>F1470</v>
      </c>
      <c r="B16973" s="254" t="s">
        <v>17334</v>
      </c>
    </row>
    <row r="16974" spans="1:2">
      <c r="A16974" t="str">
        <f t="shared" si="265"/>
        <v>F1471</v>
      </c>
      <c r="B16974" s="254" t="s">
        <v>17335</v>
      </c>
    </row>
    <row r="16975" spans="1:2">
      <c r="A16975" t="str">
        <f t="shared" si="265"/>
        <v>F1472</v>
      </c>
      <c r="B16975" s="254" t="s">
        <v>17336</v>
      </c>
    </row>
    <row r="16976" spans="1:2">
      <c r="A16976" t="str">
        <f t="shared" si="265"/>
        <v>F1473</v>
      </c>
      <c r="B16976" s="254" t="s">
        <v>17337</v>
      </c>
    </row>
    <row r="16977" spans="1:2">
      <c r="A16977" t="str">
        <f t="shared" si="265"/>
        <v>F1474</v>
      </c>
      <c r="B16977" s="254" t="s">
        <v>17338</v>
      </c>
    </row>
    <row r="16978" spans="1:2">
      <c r="A16978" t="str">
        <f t="shared" si="265"/>
        <v>F1475</v>
      </c>
      <c r="B16978" s="254" t="s">
        <v>17339</v>
      </c>
    </row>
    <row r="16979" spans="1:2">
      <c r="A16979" t="str">
        <f t="shared" si="265"/>
        <v>F1476</v>
      </c>
      <c r="B16979" s="254" t="s">
        <v>17340</v>
      </c>
    </row>
    <row r="16980" spans="1:2">
      <c r="A16980" t="str">
        <f t="shared" si="265"/>
        <v>F1477</v>
      </c>
      <c r="B16980" s="254" t="s">
        <v>17341</v>
      </c>
    </row>
    <row r="16981" spans="1:2">
      <c r="A16981" t="str">
        <f t="shared" si="265"/>
        <v>F1478</v>
      </c>
      <c r="B16981" s="254" t="s">
        <v>17342</v>
      </c>
    </row>
    <row r="16982" spans="1:2">
      <c r="A16982" t="str">
        <f t="shared" si="265"/>
        <v>F1479</v>
      </c>
      <c r="B16982" s="254" t="s">
        <v>17343</v>
      </c>
    </row>
    <row r="16983" spans="1:2">
      <c r="A16983" t="str">
        <f t="shared" si="265"/>
        <v>F1480</v>
      </c>
      <c r="B16983" s="254" t="s">
        <v>17344</v>
      </c>
    </row>
    <row r="16984" spans="1:2">
      <c r="A16984" t="str">
        <f t="shared" si="265"/>
        <v>F1481</v>
      </c>
      <c r="B16984" s="254" t="s">
        <v>17345</v>
      </c>
    </row>
    <row r="16985" spans="1:2">
      <c r="A16985" t="str">
        <f t="shared" si="265"/>
        <v>F1482</v>
      </c>
      <c r="B16985" s="254" t="s">
        <v>17346</v>
      </c>
    </row>
    <row r="16986" spans="1:2">
      <c r="A16986" t="str">
        <f t="shared" si="265"/>
        <v>F1483</v>
      </c>
      <c r="B16986" s="254" t="s">
        <v>17347</v>
      </c>
    </row>
    <row r="16987" spans="1:2">
      <c r="A16987" t="str">
        <f t="shared" si="265"/>
        <v>F1484</v>
      </c>
      <c r="B16987" s="254" t="s">
        <v>17348</v>
      </c>
    </row>
    <row r="16988" spans="1:2">
      <c r="A16988" t="str">
        <f t="shared" si="265"/>
        <v>F1485</v>
      </c>
      <c r="B16988" s="254" t="s">
        <v>17349</v>
      </c>
    </row>
    <row r="16989" spans="1:2">
      <c r="A16989" t="str">
        <f t="shared" si="265"/>
        <v>F1486</v>
      </c>
      <c r="B16989" s="254" t="s">
        <v>17350</v>
      </c>
    </row>
    <row r="16990" spans="1:2">
      <c r="A16990" t="str">
        <f t="shared" si="265"/>
        <v>F1487</v>
      </c>
      <c r="B16990" s="254" t="s">
        <v>17351</v>
      </c>
    </row>
    <row r="16991" spans="1:2">
      <c r="A16991" t="str">
        <f t="shared" si="265"/>
        <v>F1488</v>
      </c>
      <c r="B16991" s="254" t="s">
        <v>17352</v>
      </c>
    </row>
    <row r="16992" spans="1:2">
      <c r="A16992" t="str">
        <f t="shared" si="265"/>
        <v>F1489</v>
      </c>
      <c r="B16992" s="254" t="s">
        <v>17353</v>
      </c>
    </row>
    <row r="16993" spans="1:2">
      <c r="A16993" t="str">
        <f t="shared" si="265"/>
        <v>F1490</v>
      </c>
      <c r="B16993" s="254" t="s">
        <v>17354</v>
      </c>
    </row>
    <row r="16994" spans="1:2">
      <c r="A16994" t="str">
        <f t="shared" si="265"/>
        <v>F1491</v>
      </c>
      <c r="B16994" s="254" t="s">
        <v>17355</v>
      </c>
    </row>
    <row r="16995" spans="1:2">
      <c r="A16995" t="str">
        <f t="shared" si="265"/>
        <v>F1492</v>
      </c>
      <c r="B16995" s="254" t="s">
        <v>17356</v>
      </c>
    </row>
    <row r="16996" spans="1:2">
      <c r="A16996" t="str">
        <f t="shared" si="265"/>
        <v>F1493</v>
      </c>
      <c r="B16996" s="254" t="s">
        <v>17357</v>
      </c>
    </row>
    <row r="16997" spans="1:2">
      <c r="A16997" t="str">
        <f t="shared" si="265"/>
        <v>F1494</v>
      </c>
      <c r="B16997" s="254" t="s">
        <v>17358</v>
      </c>
    </row>
    <row r="16998" spans="1:2">
      <c r="A16998" t="str">
        <f t="shared" si="265"/>
        <v>F1495</v>
      </c>
      <c r="B16998" s="254" t="s">
        <v>17359</v>
      </c>
    </row>
    <row r="16999" spans="1:2">
      <c r="A16999" t="str">
        <f t="shared" si="265"/>
        <v>F1496</v>
      </c>
      <c r="B16999" s="254" t="s">
        <v>17360</v>
      </c>
    </row>
    <row r="17000" spans="1:2">
      <c r="A17000" t="str">
        <f t="shared" si="265"/>
        <v>F1497</v>
      </c>
      <c r="B17000" s="254" t="s">
        <v>17361</v>
      </c>
    </row>
    <row r="17001" spans="1:2">
      <c r="A17001" t="str">
        <f t="shared" si="265"/>
        <v>F1498</v>
      </c>
      <c r="B17001" s="254" t="s">
        <v>17362</v>
      </c>
    </row>
    <row r="17002" spans="1:2">
      <c r="A17002" t="str">
        <f t="shared" si="265"/>
        <v>F1499</v>
      </c>
      <c r="B17002" s="254" t="s">
        <v>17363</v>
      </c>
    </row>
    <row r="17003" spans="1:2">
      <c r="A17003" t="str">
        <f t="shared" si="265"/>
        <v>F1500</v>
      </c>
      <c r="B17003" s="254" t="s">
        <v>17364</v>
      </c>
    </row>
    <row r="17004" spans="1:2">
      <c r="A17004" t="str">
        <f t="shared" si="265"/>
        <v>F1501</v>
      </c>
      <c r="B17004" s="254" t="s">
        <v>17365</v>
      </c>
    </row>
    <row r="17005" spans="1:2">
      <c r="A17005" t="str">
        <f t="shared" si="265"/>
        <v>F1502</v>
      </c>
      <c r="B17005" s="254" t="s">
        <v>17366</v>
      </c>
    </row>
    <row r="17006" spans="1:2">
      <c r="A17006" t="str">
        <f t="shared" si="265"/>
        <v>F1503</v>
      </c>
      <c r="B17006" s="254" t="s">
        <v>17367</v>
      </c>
    </row>
    <row r="17007" spans="1:2">
      <c r="A17007" t="str">
        <f t="shared" si="265"/>
        <v>F1504</v>
      </c>
      <c r="B17007" s="254" t="s">
        <v>17368</v>
      </c>
    </row>
    <row r="17008" spans="1:2">
      <c r="A17008" t="str">
        <f t="shared" si="265"/>
        <v>F1505</v>
      </c>
      <c r="B17008" s="254" t="s">
        <v>17369</v>
      </c>
    </row>
    <row r="17009" spans="1:2">
      <c r="A17009" t="str">
        <f t="shared" si="265"/>
        <v>F1506</v>
      </c>
      <c r="B17009" s="254" t="s">
        <v>17370</v>
      </c>
    </row>
    <row r="17010" spans="1:2">
      <c r="A17010" t="str">
        <f t="shared" si="265"/>
        <v>F1507</v>
      </c>
      <c r="B17010" s="254" t="s">
        <v>17371</v>
      </c>
    </row>
    <row r="17011" spans="1:2">
      <c r="A17011" t="str">
        <f t="shared" si="265"/>
        <v>F1508</v>
      </c>
      <c r="B17011" s="254" t="s">
        <v>17372</v>
      </c>
    </row>
    <row r="17012" spans="1:2">
      <c r="A17012" t="str">
        <f t="shared" si="265"/>
        <v>F1509</v>
      </c>
      <c r="B17012" s="254" t="s">
        <v>17373</v>
      </c>
    </row>
    <row r="17013" spans="1:2">
      <c r="A17013" t="str">
        <f t="shared" si="265"/>
        <v>F1510</v>
      </c>
      <c r="B17013" s="254" t="s">
        <v>17374</v>
      </c>
    </row>
    <row r="17014" spans="1:2">
      <c r="A17014" t="str">
        <f t="shared" si="265"/>
        <v>F1511</v>
      </c>
      <c r="B17014" s="254" t="s">
        <v>17375</v>
      </c>
    </row>
    <row r="17015" spans="1:2">
      <c r="A17015" t="str">
        <f t="shared" si="265"/>
        <v>F1512</v>
      </c>
      <c r="B17015" s="254" t="s">
        <v>17376</v>
      </c>
    </row>
    <row r="17016" spans="1:2">
      <c r="A17016" t="str">
        <f t="shared" si="265"/>
        <v>F1513</v>
      </c>
      <c r="B17016" s="254" t="s">
        <v>17377</v>
      </c>
    </row>
    <row r="17017" spans="1:2">
      <c r="A17017" t="str">
        <f t="shared" si="265"/>
        <v>F1514</v>
      </c>
      <c r="B17017" s="254" t="s">
        <v>17378</v>
      </c>
    </row>
    <row r="17018" spans="1:2">
      <c r="A17018" t="str">
        <f t="shared" si="265"/>
        <v>F1515</v>
      </c>
      <c r="B17018" s="254" t="s">
        <v>17379</v>
      </c>
    </row>
    <row r="17019" spans="1:2">
      <c r="A17019" t="str">
        <f t="shared" si="265"/>
        <v>F1516</v>
      </c>
      <c r="B17019" s="254" t="s">
        <v>17380</v>
      </c>
    </row>
    <row r="17020" spans="1:2">
      <c r="A17020" t="str">
        <f t="shared" si="265"/>
        <v>F1517</v>
      </c>
      <c r="B17020" s="254" t="s">
        <v>17381</v>
      </c>
    </row>
    <row r="17021" spans="1:2">
      <c r="A17021" t="str">
        <f t="shared" si="265"/>
        <v>F1518</v>
      </c>
      <c r="B17021" s="254" t="s">
        <v>17382</v>
      </c>
    </row>
    <row r="17022" spans="1:2">
      <c r="A17022" t="str">
        <f t="shared" si="265"/>
        <v>F1519</v>
      </c>
      <c r="B17022" s="254" t="s">
        <v>17383</v>
      </c>
    </row>
    <row r="17023" spans="1:2">
      <c r="A17023" t="str">
        <f t="shared" si="265"/>
        <v>F1520</v>
      </c>
      <c r="B17023" s="254" t="s">
        <v>17384</v>
      </c>
    </row>
    <row r="17024" spans="1:2">
      <c r="A17024" t="str">
        <f t="shared" si="265"/>
        <v>F1521</v>
      </c>
      <c r="B17024" s="254" t="s">
        <v>17385</v>
      </c>
    </row>
    <row r="17025" spans="1:2">
      <c r="A17025" t="str">
        <f t="shared" si="265"/>
        <v>F1522</v>
      </c>
      <c r="B17025" s="254" t="s">
        <v>17386</v>
      </c>
    </row>
    <row r="17026" spans="1:2">
      <c r="A17026" t="str">
        <f t="shared" si="265"/>
        <v>F1523</v>
      </c>
      <c r="B17026" s="254" t="s">
        <v>17387</v>
      </c>
    </row>
    <row r="17027" spans="1:2">
      <c r="A17027" t="str">
        <f t="shared" ref="A17027:A17090" si="266">LEFT(B17027,5)</f>
        <v>F1524</v>
      </c>
      <c r="B17027" s="254" t="s">
        <v>17388</v>
      </c>
    </row>
    <row r="17028" spans="1:2">
      <c r="A17028" t="str">
        <f t="shared" si="266"/>
        <v>F1525</v>
      </c>
      <c r="B17028" s="254" t="s">
        <v>17389</v>
      </c>
    </row>
    <row r="17029" spans="1:2">
      <c r="A17029" t="str">
        <f t="shared" si="266"/>
        <v>F1526</v>
      </c>
      <c r="B17029" s="254" t="s">
        <v>17390</v>
      </c>
    </row>
    <row r="17030" spans="1:2">
      <c r="A17030" t="str">
        <f t="shared" si="266"/>
        <v>F1527</v>
      </c>
      <c r="B17030" s="254" t="s">
        <v>17391</v>
      </c>
    </row>
    <row r="17031" spans="1:2">
      <c r="A17031" t="str">
        <f t="shared" si="266"/>
        <v>F1528</v>
      </c>
      <c r="B17031" s="254" t="s">
        <v>17392</v>
      </c>
    </row>
    <row r="17032" spans="1:2">
      <c r="A17032" t="str">
        <f t="shared" si="266"/>
        <v>F1529</v>
      </c>
      <c r="B17032" s="254" t="s">
        <v>17393</v>
      </c>
    </row>
    <row r="17033" spans="1:2">
      <c r="A17033" t="str">
        <f t="shared" si="266"/>
        <v>F1530</v>
      </c>
      <c r="B17033" s="254" t="s">
        <v>17394</v>
      </c>
    </row>
    <row r="17034" spans="1:2">
      <c r="A17034" t="str">
        <f t="shared" si="266"/>
        <v>F1531</v>
      </c>
      <c r="B17034" s="254" t="s">
        <v>17395</v>
      </c>
    </row>
    <row r="17035" spans="1:2">
      <c r="A17035" t="str">
        <f t="shared" si="266"/>
        <v>F1532</v>
      </c>
      <c r="B17035" s="254" t="s">
        <v>17396</v>
      </c>
    </row>
    <row r="17036" spans="1:2">
      <c r="A17036" t="str">
        <f t="shared" si="266"/>
        <v>F1533</v>
      </c>
      <c r="B17036" s="254" t="s">
        <v>17397</v>
      </c>
    </row>
    <row r="17037" spans="1:2">
      <c r="A17037" t="str">
        <f t="shared" si="266"/>
        <v>F1534</v>
      </c>
      <c r="B17037" s="254" t="s">
        <v>17398</v>
      </c>
    </row>
    <row r="17038" spans="1:2">
      <c r="A17038" t="str">
        <f t="shared" si="266"/>
        <v>F1535</v>
      </c>
      <c r="B17038" s="254" t="s">
        <v>17399</v>
      </c>
    </row>
    <row r="17039" spans="1:2">
      <c r="A17039" t="str">
        <f t="shared" si="266"/>
        <v>F1536</v>
      </c>
      <c r="B17039" s="254" t="s">
        <v>17400</v>
      </c>
    </row>
    <row r="17040" spans="1:2">
      <c r="A17040" t="str">
        <f t="shared" si="266"/>
        <v>F1537</v>
      </c>
      <c r="B17040" s="254" t="s">
        <v>17401</v>
      </c>
    </row>
    <row r="17041" spans="1:2">
      <c r="A17041" t="str">
        <f t="shared" si="266"/>
        <v>F1538</v>
      </c>
      <c r="B17041" s="254" t="s">
        <v>17402</v>
      </c>
    </row>
    <row r="17042" spans="1:2">
      <c r="A17042" t="str">
        <f t="shared" si="266"/>
        <v>F1539</v>
      </c>
      <c r="B17042" s="254" t="s">
        <v>17403</v>
      </c>
    </row>
    <row r="17043" spans="1:2">
      <c r="A17043" t="str">
        <f t="shared" si="266"/>
        <v>F1540</v>
      </c>
      <c r="B17043" s="254" t="s">
        <v>17404</v>
      </c>
    </row>
    <row r="17044" spans="1:2">
      <c r="A17044" t="str">
        <f t="shared" si="266"/>
        <v>F1541</v>
      </c>
      <c r="B17044" s="254" t="s">
        <v>17405</v>
      </c>
    </row>
    <row r="17045" spans="1:2">
      <c r="A17045" t="str">
        <f t="shared" si="266"/>
        <v>F1542</v>
      </c>
      <c r="B17045" s="254" t="s">
        <v>17406</v>
      </c>
    </row>
    <row r="17046" spans="1:2">
      <c r="A17046" t="str">
        <f t="shared" si="266"/>
        <v>F1543</v>
      </c>
      <c r="B17046" s="254" t="s">
        <v>17407</v>
      </c>
    </row>
    <row r="17047" spans="1:2">
      <c r="A17047" t="str">
        <f t="shared" si="266"/>
        <v>F1544</v>
      </c>
      <c r="B17047" s="254" t="s">
        <v>17408</v>
      </c>
    </row>
    <row r="17048" spans="1:2">
      <c r="A17048" t="str">
        <f t="shared" si="266"/>
        <v>F1545</v>
      </c>
      <c r="B17048" s="254" t="s">
        <v>17409</v>
      </c>
    </row>
    <row r="17049" spans="1:2">
      <c r="A17049" t="str">
        <f t="shared" si="266"/>
        <v>F1546</v>
      </c>
      <c r="B17049" s="254" t="s">
        <v>17410</v>
      </c>
    </row>
    <row r="17050" spans="1:2">
      <c r="A17050" t="str">
        <f t="shared" si="266"/>
        <v>F1547</v>
      </c>
      <c r="B17050" s="254" t="s">
        <v>17411</v>
      </c>
    </row>
    <row r="17051" spans="1:2">
      <c r="A17051" t="str">
        <f t="shared" si="266"/>
        <v>F1548</v>
      </c>
      <c r="B17051" s="254" t="s">
        <v>17412</v>
      </c>
    </row>
    <row r="17052" spans="1:2">
      <c r="A17052" t="str">
        <f t="shared" si="266"/>
        <v>F1549</v>
      </c>
      <c r="B17052" s="254" t="s">
        <v>17413</v>
      </c>
    </row>
    <row r="17053" spans="1:2">
      <c r="A17053" t="str">
        <f t="shared" si="266"/>
        <v>F1550</v>
      </c>
      <c r="B17053" s="254" t="s">
        <v>17414</v>
      </c>
    </row>
    <row r="17054" spans="1:2">
      <c r="A17054" t="str">
        <f t="shared" si="266"/>
        <v>F1551</v>
      </c>
      <c r="B17054" s="254" t="s">
        <v>17415</v>
      </c>
    </row>
    <row r="17055" spans="1:2">
      <c r="A17055" t="str">
        <f t="shared" si="266"/>
        <v>F1552</v>
      </c>
      <c r="B17055" s="254" t="s">
        <v>17416</v>
      </c>
    </row>
    <row r="17056" spans="1:2">
      <c r="A17056" t="str">
        <f t="shared" si="266"/>
        <v>F1553</v>
      </c>
      <c r="B17056" s="254" t="s">
        <v>17417</v>
      </c>
    </row>
    <row r="17057" spans="1:2">
      <c r="A17057" t="str">
        <f t="shared" si="266"/>
        <v>F1554</v>
      </c>
      <c r="B17057" s="254" t="s">
        <v>17418</v>
      </c>
    </row>
    <row r="17058" spans="1:2">
      <c r="A17058" t="str">
        <f t="shared" si="266"/>
        <v>F1555</v>
      </c>
      <c r="B17058" s="254" t="s">
        <v>17419</v>
      </c>
    </row>
    <row r="17059" spans="1:2">
      <c r="A17059" t="str">
        <f t="shared" si="266"/>
        <v>F1556</v>
      </c>
      <c r="B17059" s="254" t="s">
        <v>17420</v>
      </c>
    </row>
    <row r="17060" spans="1:2">
      <c r="A17060" t="str">
        <f t="shared" si="266"/>
        <v>F1557</v>
      </c>
      <c r="B17060" s="254" t="s">
        <v>17421</v>
      </c>
    </row>
    <row r="17061" spans="1:2">
      <c r="A17061" t="str">
        <f t="shared" si="266"/>
        <v>F1558</v>
      </c>
      <c r="B17061" s="254" t="s">
        <v>17422</v>
      </c>
    </row>
    <row r="17062" spans="1:2">
      <c r="A17062" t="str">
        <f t="shared" si="266"/>
        <v>F1559</v>
      </c>
      <c r="B17062" s="254" t="s">
        <v>17423</v>
      </c>
    </row>
    <row r="17063" spans="1:2">
      <c r="A17063" t="str">
        <f t="shared" si="266"/>
        <v>F1560</v>
      </c>
      <c r="B17063" s="254" t="s">
        <v>17424</v>
      </c>
    </row>
    <row r="17064" spans="1:2">
      <c r="A17064" t="str">
        <f t="shared" si="266"/>
        <v>F1561</v>
      </c>
      <c r="B17064" s="254" t="s">
        <v>17425</v>
      </c>
    </row>
    <row r="17065" spans="1:2">
      <c r="A17065" t="str">
        <f t="shared" si="266"/>
        <v>F1562</v>
      </c>
      <c r="B17065" s="254" t="s">
        <v>17426</v>
      </c>
    </row>
    <row r="17066" spans="1:2">
      <c r="A17066" t="str">
        <f t="shared" si="266"/>
        <v>F1563</v>
      </c>
      <c r="B17066" s="254" t="s">
        <v>17427</v>
      </c>
    </row>
    <row r="17067" spans="1:2">
      <c r="A17067" t="str">
        <f t="shared" si="266"/>
        <v>F1564</v>
      </c>
      <c r="B17067" s="254" t="s">
        <v>17428</v>
      </c>
    </row>
    <row r="17068" spans="1:2">
      <c r="A17068" t="str">
        <f t="shared" si="266"/>
        <v>F1565</v>
      </c>
      <c r="B17068" s="254" t="s">
        <v>17429</v>
      </c>
    </row>
    <row r="17069" spans="1:2">
      <c r="A17069" t="str">
        <f t="shared" si="266"/>
        <v>F1566</v>
      </c>
      <c r="B17069" s="254" t="s">
        <v>17430</v>
      </c>
    </row>
    <row r="17070" spans="1:2">
      <c r="A17070" t="str">
        <f t="shared" si="266"/>
        <v>F1567</v>
      </c>
      <c r="B17070" s="254" t="s">
        <v>17431</v>
      </c>
    </row>
    <row r="17071" spans="1:2">
      <c r="A17071" t="str">
        <f t="shared" si="266"/>
        <v>F1568</v>
      </c>
      <c r="B17071" s="254" t="s">
        <v>17432</v>
      </c>
    </row>
    <row r="17072" spans="1:2">
      <c r="A17072" t="str">
        <f t="shared" si="266"/>
        <v>F1569</v>
      </c>
      <c r="B17072" s="254" t="s">
        <v>17433</v>
      </c>
    </row>
    <row r="17073" spans="1:2">
      <c r="A17073" t="str">
        <f t="shared" si="266"/>
        <v>F1570</v>
      </c>
      <c r="B17073" s="254" t="s">
        <v>17434</v>
      </c>
    </row>
    <row r="17074" spans="1:2">
      <c r="A17074" t="str">
        <f t="shared" si="266"/>
        <v>F1571</v>
      </c>
      <c r="B17074" s="254" t="s">
        <v>17435</v>
      </c>
    </row>
    <row r="17075" spans="1:2">
      <c r="A17075" t="str">
        <f t="shared" si="266"/>
        <v>F1572</v>
      </c>
      <c r="B17075" s="254" t="s">
        <v>17436</v>
      </c>
    </row>
    <row r="17076" spans="1:2">
      <c r="A17076" t="str">
        <f t="shared" si="266"/>
        <v>F1573</v>
      </c>
      <c r="B17076" s="254" t="s">
        <v>17437</v>
      </c>
    </row>
    <row r="17077" spans="1:2">
      <c r="A17077" t="str">
        <f t="shared" si="266"/>
        <v>F1574</v>
      </c>
      <c r="B17077" s="254" t="s">
        <v>17438</v>
      </c>
    </row>
    <row r="17078" spans="1:2">
      <c r="A17078" t="str">
        <f t="shared" si="266"/>
        <v>F1575</v>
      </c>
      <c r="B17078" s="254" t="s">
        <v>17439</v>
      </c>
    </row>
    <row r="17079" spans="1:2">
      <c r="A17079" t="str">
        <f t="shared" si="266"/>
        <v>F1576</v>
      </c>
      <c r="B17079" s="254" t="s">
        <v>17440</v>
      </c>
    </row>
    <row r="17080" spans="1:2">
      <c r="A17080" t="str">
        <f t="shared" si="266"/>
        <v>F1577</v>
      </c>
      <c r="B17080" s="254" t="s">
        <v>17441</v>
      </c>
    </row>
    <row r="17081" spans="1:2">
      <c r="A17081" t="str">
        <f t="shared" si="266"/>
        <v>F1578</v>
      </c>
      <c r="B17081" s="254" t="s">
        <v>17442</v>
      </c>
    </row>
    <row r="17082" spans="1:2">
      <c r="A17082" t="str">
        <f t="shared" si="266"/>
        <v>F1579</v>
      </c>
      <c r="B17082" s="254" t="s">
        <v>17443</v>
      </c>
    </row>
    <row r="17083" spans="1:2">
      <c r="A17083" t="str">
        <f t="shared" si="266"/>
        <v>F1580</v>
      </c>
      <c r="B17083" s="254" t="s">
        <v>17444</v>
      </c>
    </row>
    <row r="17084" spans="1:2">
      <c r="A17084" t="str">
        <f t="shared" si="266"/>
        <v>F1581</v>
      </c>
      <c r="B17084" s="254" t="s">
        <v>17445</v>
      </c>
    </row>
    <row r="17085" spans="1:2">
      <c r="A17085" t="str">
        <f t="shared" si="266"/>
        <v>F1582</v>
      </c>
      <c r="B17085" s="254" t="s">
        <v>17446</v>
      </c>
    </row>
    <row r="17086" spans="1:2">
      <c r="A17086" t="str">
        <f t="shared" si="266"/>
        <v>F1583</v>
      </c>
      <c r="B17086" s="254" t="s">
        <v>17447</v>
      </c>
    </row>
    <row r="17087" spans="1:2">
      <c r="A17087" t="str">
        <f t="shared" si="266"/>
        <v>F1584</v>
      </c>
      <c r="B17087" s="254" t="s">
        <v>17448</v>
      </c>
    </row>
    <row r="17088" spans="1:2">
      <c r="A17088" t="str">
        <f t="shared" si="266"/>
        <v>F1585</v>
      </c>
      <c r="B17088" s="254" t="s">
        <v>17449</v>
      </c>
    </row>
    <row r="17089" spans="1:2">
      <c r="A17089" t="str">
        <f t="shared" si="266"/>
        <v>F1586</v>
      </c>
      <c r="B17089" s="254" t="s">
        <v>17450</v>
      </c>
    </row>
    <row r="17090" spans="1:2">
      <c r="A17090" t="str">
        <f t="shared" si="266"/>
        <v>F1587</v>
      </c>
      <c r="B17090" s="254" t="s">
        <v>17451</v>
      </c>
    </row>
    <row r="17091" spans="1:2">
      <c r="A17091" t="str">
        <f t="shared" ref="A17091:A17154" si="267">LEFT(B17091,5)</f>
        <v>F1588</v>
      </c>
      <c r="B17091" s="254" t="s">
        <v>17452</v>
      </c>
    </row>
    <row r="17092" spans="1:2">
      <c r="A17092" t="str">
        <f t="shared" si="267"/>
        <v>F1589</v>
      </c>
      <c r="B17092" s="254" t="s">
        <v>17453</v>
      </c>
    </row>
    <row r="17093" spans="1:2">
      <c r="A17093" t="str">
        <f t="shared" si="267"/>
        <v>F1590</v>
      </c>
      <c r="B17093" s="254" t="s">
        <v>17454</v>
      </c>
    </row>
    <row r="17094" spans="1:2">
      <c r="A17094" t="str">
        <f t="shared" si="267"/>
        <v>F1591</v>
      </c>
      <c r="B17094" s="254" t="s">
        <v>17455</v>
      </c>
    </row>
    <row r="17095" spans="1:2">
      <c r="A17095" t="str">
        <f t="shared" si="267"/>
        <v>F1592</v>
      </c>
      <c r="B17095" s="254" t="s">
        <v>17456</v>
      </c>
    </row>
    <row r="17096" spans="1:2">
      <c r="A17096" t="str">
        <f t="shared" si="267"/>
        <v>F1593</v>
      </c>
      <c r="B17096" s="254" t="s">
        <v>17457</v>
      </c>
    </row>
    <row r="17097" spans="1:2">
      <c r="A17097" t="str">
        <f t="shared" si="267"/>
        <v>F1594</v>
      </c>
      <c r="B17097" s="254" t="s">
        <v>17458</v>
      </c>
    </row>
    <row r="17098" spans="1:2">
      <c r="A17098" t="str">
        <f t="shared" si="267"/>
        <v>F1595</v>
      </c>
      <c r="B17098" s="254" t="s">
        <v>17459</v>
      </c>
    </row>
    <row r="17099" spans="1:2">
      <c r="A17099" t="str">
        <f t="shared" si="267"/>
        <v>F1596</v>
      </c>
      <c r="B17099" s="254" t="s">
        <v>17460</v>
      </c>
    </row>
    <row r="17100" spans="1:2">
      <c r="A17100" t="str">
        <f t="shared" si="267"/>
        <v>F1597</v>
      </c>
      <c r="B17100" s="254" t="s">
        <v>17461</v>
      </c>
    </row>
    <row r="17101" spans="1:2">
      <c r="A17101" t="str">
        <f t="shared" si="267"/>
        <v>F1598</v>
      </c>
      <c r="B17101" s="254" t="s">
        <v>17462</v>
      </c>
    </row>
    <row r="17102" spans="1:2">
      <c r="A17102" t="str">
        <f t="shared" si="267"/>
        <v>F1599</v>
      </c>
      <c r="B17102" s="254" t="s">
        <v>17463</v>
      </c>
    </row>
    <row r="17103" spans="1:2">
      <c r="A17103" t="str">
        <f t="shared" si="267"/>
        <v>F1600</v>
      </c>
      <c r="B17103" s="254" t="s">
        <v>17464</v>
      </c>
    </row>
    <row r="17104" spans="1:2">
      <c r="A17104" t="str">
        <f t="shared" si="267"/>
        <v>F1601</v>
      </c>
      <c r="B17104" s="254" t="s">
        <v>17465</v>
      </c>
    </row>
    <row r="17105" spans="1:2">
      <c r="A17105" t="str">
        <f t="shared" si="267"/>
        <v>F1602</v>
      </c>
      <c r="B17105" s="254" t="s">
        <v>17466</v>
      </c>
    </row>
    <row r="17106" spans="1:2">
      <c r="A17106" t="str">
        <f t="shared" si="267"/>
        <v>F1603</v>
      </c>
      <c r="B17106" s="254" t="s">
        <v>17467</v>
      </c>
    </row>
    <row r="17107" spans="1:2">
      <c r="A17107" t="str">
        <f t="shared" si="267"/>
        <v>F1604</v>
      </c>
      <c r="B17107" s="254" t="s">
        <v>17468</v>
      </c>
    </row>
    <row r="17108" spans="1:2">
      <c r="A17108" t="str">
        <f t="shared" si="267"/>
        <v>F1605</v>
      </c>
      <c r="B17108" s="254" t="s">
        <v>17469</v>
      </c>
    </row>
    <row r="17109" spans="1:2">
      <c r="A17109" t="str">
        <f t="shared" si="267"/>
        <v>F1606</v>
      </c>
      <c r="B17109" s="254" t="s">
        <v>17470</v>
      </c>
    </row>
    <row r="17110" spans="1:2">
      <c r="A17110" t="str">
        <f t="shared" si="267"/>
        <v>F1607</v>
      </c>
      <c r="B17110" s="254" t="s">
        <v>17471</v>
      </c>
    </row>
    <row r="17111" spans="1:2">
      <c r="A17111" t="str">
        <f t="shared" si="267"/>
        <v>F1608</v>
      </c>
      <c r="B17111" s="254" t="s">
        <v>17472</v>
      </c>
    </row>
    <row r="17112" spans="1:2">
      <c r="A17112" t="str">
        <f t="shared" si="267"/>
        <v>F1609</v>
      </c>
      <c r="B17112" s="254" t="s">
        <v>17473</v>
      </c>
    </row>
    <row r="17113" spans="1:2">
      <c r="A17113" t="str">
        <f t="shared" si="267"/>
        <v>F1610</v>
      </c>
      <c r="B17113" s="254" t="s">
        <v>17474</v>
      </c>
    </row>
    <row r="17114" spans="1:2">
      <c r="A17114" t="str">
        <f t="shared" si="267"/>
        <v>F1611</v>
      </c>
      <c r="B17114" s="254" t="s">
        <v>17475</v>
      </c>
    </row>
    <row r="17115" spans="1:2">
      <c r="A17115" t="str">
        <f t="shared" si="267"/>
        <v>F1612</v>
      </c>
      <c r="B17115" s="254" t="s">
        <v>17476</v>
      </c>
    </row>
    <row r="17116" spans="1:2">
      <c r="A17116" t="str">
        <f t="shared" si="267"/>
        <v>F1613</v>
      </c>
      <c r="B17116" s="254" t="s">
        <v>17477</v>
      </c>
    </row>
    <row r="17117" spans="1:2">
      <c r="A17117" t="str">
        <f t="shared" si="267"/>
        <v>F1614</v>
      </c>
      <c r="B17117" s="254" t="s">
        <v>17478</v>
      </c>
    </row>
    <row r="17118" spans="1:2">
      <c r="A17118" t="str">
        <f t="shared" si="267"/>
        <v>F1615</v>
      </c>
      <c r="B17118" s="254" t="s">
        <v>17479</v>
      </c>
    </row>
    <row r="17119" spans="1:2">
      <c r="A17119" t="str">
        <f t="shared" si="267"/>
        <v>F1616</v>
      </c>
      <c r="B17119" s="254" t="s">
        <v>17480</v>
      </c>
    </row>
    <row r="17120" spans="1:2">
      <c r="A17120" t="str">
        <f t="shared" si="267"/>
        <v>F1617</v>
      </c>
      <c r="B17120" s="254" t="s">
        <v>17481</v>
      </c>
    </row>
    <row r="17121" spans="1:2">
      <c r="A17121" t="str">
        <f t="shared" si="267"/>
        <v>F1618</v>
      </c>
      <c r="B17121" s="254" t="s">
        <v>17482</v>
      </c>
    </row>
    <row r="17122" spans="1:2">
      <c r="A17122" t="str">
        <f t="shared" si="267"/>
        <v>F1619</v>
      </c>
      <c r="B17122" s="254" t="s">
        <v>17483</v>
      </c>
    </row>
    <row r="17123" spans="1:2">
      <c r="A17123" t="str">
        <f t="shared" si="267"/>
        <v>F1620</v>
      </c>
      <c r="B17123" s="254" t="s">
        <v>17484</v>
      </c>
    </row>
    <row r="17124" spans="1:2">
      <c r="A17124" t="str">
        <f t="shared" si="267"/>
        <v>F1621</v>
      </c>
      <c r="B17124" s="254" t="s">
        <v>17485</v>
      </c>
    </row>
    <row r="17125" spans="1:2">
      <c r="A17125" t="str">
        <f t="shared" si="267"/>
        <v>F1622</v>
      </c>
      <c r="B17125" s="254" t="s">
        <v>17486</v>
      </c>
    </row>
    <row r="17126" spans="1:2">
      <c r="A17126" t="str">
        <f t="shared" si="267"/>
        <v>F1623</v>
      </c>
      <c r="B17126" s="254" t="s">
        <v>17487</v>
      </c>
    </row>
    <row r="17127" spans="1:2">
      <c r="A17127" t="str">
        <f t="shared" si="267"/>
        <v>F1624</v>
      </c>
      <c r="B17127" s="254" t="s">
        <v>17488</v>
      </c>
    </row>
    <row r="17128" spans="1:2">
      <c r="A17128" t="str">
        <f t="shared" si="267"/>
        <v>F1625</v>
      </c>
      <c r="B17128" s="254" t="s">
        <v>17489</v>
      </c>
    </row>
    <row r="17129" spans="1:2">
      <c r="A17129" t="str">
        <f t="shared" si="267"/>
        <v>F1626</v>
      </c>
      <c r="B17129" s="254" t="s">
        <v>17490</v>
      </c>
    </row>
    <row r="17130" spans="1:2">
      <c r="A17130" t="str">
        <f t="shared" si="267"/>
        <v>F1627</v>
      </c>
      <c r="B17130" s="254" t="s">
        <v>17491</v>
      </c>
    </row>
    <row r="17131" spans="1:2">
      <c r="A17131" t="str">
        <f t="shared" si="267"/>
        <v>F1628</v>
      </c>
      <c r="B17131" s="254" t="s">
        <v>17492</v>
      </c>
    </row>
    <row r="17132" spans="1:2">
      <c r="A17132" t="str">
        <f t="shared" si="267"/>
        <v>F1629</v>
      </c>
      <c r="B17132" s="254" t="s">
        <v>17493</v>
      </c>
    </row>
    <row r="17133" spans="1:2">
      <c r="A17133" t="str">
        <f t="shared" si="267"/>
        <v>F1630</v>
      </c>
      <c r="B17133" s="254" t="s">
        <v>17494</v>
      </c>
    </row>
    <row r="17134" spans="1:2">
      <c r="A17134" t="str">
        <f t="shared" si="267"/>
        <v>F1631</v>
      </c>
      <c r="B17134" s="254" t="s">
        <v>17495</v>
      </c>
    </row>
    <row r="17135" spans="1:2">
      <c r="A17135" t="str">
        <f t="shared" si="267"/>
        <v>F1632</v>
      </c>
      <c r="B17135" s="254" t="s">
        <v>17496</v>
      </c>
    </row>
    <row r="17136" spans="1:2">
      <c r="A17136" t="str">
        <f t="shared" si="267"/>
        <v>F1633</v>
      </c>
      <c r="B17136" s="254" t="s">
        <v>17497</v>
      </c>
    </row>
    <row r="17137" spans="1:2">
      <c r="A17137" t="str">
        <f t="shared" si="267"/>
        <v>F1634</v>
      </c>
      <c r="B17137" s="254" t="s">
        <v>17498</v>
      </c>
    </row>
    <row r="17138" spans="1:2">
      <c r="A17138" t="str">
        <f t="shared" si="267"/>
        <v>F1635</v>
      </c>
      <c r="B17138" s="254" t="s">
        <v>17499</v>
      </c>
    </row>
    <row r="17139" spans="1:2">
      <c r="A17139" t="str">
        <f t="shared" si="267"/>
        <v>F1636</v>
      </c>
      <c r="B17139" s="254" t="s">
        <v>17500</v>
      </c>
    </row>
    <row r="17140" spans="1:2">
      <c r="A17140" t="str">
        <f t="shared" si="267"/>
        <v>F1637</v>
      </c>
      <c r="B17140" s="254" t="s">
        <v>17501</v>
      </c>
    </row>
    <row r="17141" spans="1:2">
      <c r="A17141" t="str">
        <f t="shared" si="267"/>
        <v>F1638</v>
      </c>
      <c r="B17141" s="254" t="s">
        <v>17502</v>
      </c>
    </row>
    <row r="17142" spans="1:2">
      <c r="A17142" t="str">
        <f t="shared" si="267"/>
        <v>F1639</v>
      </c>
      <c r="B17142" s="254" t="s">
        <v>17503</v>
      </c>
    </row>
    <row r="17143" spans="1:2">
      <c r="A17143" t="str">
        <f t="shared" si="267"/>
        <v>F1640</v>
      </c>
      <c r="B17143" s="254" t="s">
        <v>17504</v>
      </c>
    </row>
    <row r="17144" spans="1:2">
      <c r="A17144" t="str">
        <f t="shared" si="267"/>
        <v>F1641</v>
      </c>
      <c r="B17144" s="254" t="s">
        <v>17505</v>
      </c>
    </row>
    <row r="17145" spans="1:2">
      <c r="A17145" t="str">
        <f t="shared" si="267"/>
        <v>F1642</v>
      </c>
      <c r="B17145" s="254" t="s">
        <v>17506</v>
      </c>
    </row>
    <row r="17146" spans="1:2">
      <c r="A17146" t="str">
        <f t="shared" si="267"/>
        <v>F1643</v>
      </c>
      <c r="B17146" s="254" t="s">
        <v>17507</v>
      </c>
    </row>
    <row r="17147" spans="1:2">
      <c r="A17147" t="str">
        <f t="shared" si="267"/>
        <v>F1644</v>
      </c>
      <c r="B17147" s="254" t="s">
        <v>17508</v>
      </c>
    </row>
    <row r="17148" spans="1:2">
      <c r="A17148" t="str">
        <f t="shared" si="267"/>
        <v>F1645</v>
      </c>
      <c r="B17148" s="254" t="s">
        <v>17509</v>
      </c>
    </row>
    <row r="17149" spans="1:2">
      <c r="A17149" t="str">
        <f t="shared" si="267"/>
        <v>F1646</v>
      </c>
      <c r="B17149" s="254" t="s">
        <v>17510</v>
      </c>
    </row>
    <row r="17150" spans="1:2">
      <c r="A17150" t="str">
        <f t="shared" si="267"/>
        <v>F1647</v>
      </c>
      <c r="B17150" s="254" t="s">
        <v>17511</v>
      </c>
    </row>
    <row r="17151" spans="1:2">
      <c r="A17151" t="str">
        <f t="shared" si="267"/>
        <v>F1648</v>
      </c>
      <c r="B17151" s="254" t="s">
        <v>17512</v>
      </c>
    </row>
    <row r="17152" spans="1:2">
      <c r="A17152" t="str">
        <f t="shared" si="267"/>
        <v>F1649</v>
      </c>
      <c r="B17152" s="254" t="s">
        <v>17513</v>
      </c>
    </row>
    <row r="17153" spans="1:2">
      <c r="A17153" t="str">
        <f t="shared" si="267"/>
        <v>F1650</v>
      </c>
      <c r="B17153" s="254" t="s">
        <v>17514</v>
      </c>
    </row>
    <row r="17154" spans="1:2">
      <c r="A17154" t="str">
        <f t="shared" si="267"/>
        <v>F1651</v>
      </c>
      <c r="B17154" s="254" t="s">
        <v>17515</v>
      </c>
    </row>
    <row r="17155" spans="1:2">
      <c r="A17155" t="str">
        <f t="shared" ref="A17155:A17218" si="268">LEFT(B17155,5)</f>
        <v>F1652</v>
      </c>
      <c r="B17155" s="254" t="s">
        <v>17516</v>
      </c>
    </row>
    <row r="17156" spans="1:2">
      <c r="A17156" t="str">
        <f t="shared" si="268"/>
        <v>F1653</v>
      </c>
      <c r="B17156" s="254" t="s">
        <v>17517</v>
      </c>
    </row>
    <row r="17157" spans="1:2">
      <c r="A17157" t="str">
        <f t="shared" si="268"/>
        <v>F1654</v>
      </c>
      <c r="B17157" s="254" t="s">
        <v>17518</v>
      </c>
    </row>
    <row r="17158" spans="1:2">
      <c r="A17158" t="str">
        <f t="shared" si="268"/>
        <v>F1655</v>
      </c>
      <c r="B17158" s="254" t="s">
        <v>17519</v>
      </c>
    </row>
    <row r="17159" spans="1:2">
      <c r="A17159" t="str">
        <f t="shared" si="268"/>
        <v>F1656</v>
      </c>
      <c r="B17159" s="254" t="s">
        <v>17520</v>
      </c>
    </row>
    <row r="17160" spans="1:2">
      <c r="A17160" t="str">
        <f t="shared" si="268"/>
        <v>F1657</v>
      </c>
      <c r="B17160" s="254" t="s">
        <v>17521</v>
      </c>
    </row>
    <row r="17161" spans="1:2">
      <c r="A17161" t="str">
        <f t="shared" si="268"/>
        <v>F1658</v>
      </c>
      <c r="B17161" s="254" t="s">
        <v>17522</v>
      </c>
    </row>
    <row r="17162" spans="1:2">
      <c r="A17162" t="str">
        <f t="shared" si="268"/>
        <v>F1659</v>
      </c>
      <c r="B17162" s="254" t="s">
        <v>17523</v>
      </c>
    </row>
    <row r="17163" spans="1:2">
      <c r="A17163" t="str">
        <f t="shared" si="268"/>
        <v>F1660</v>
      </c>
      <c r="B17163" s="254" t="s">
        <v>17524</v>
      </c>
    </row>
    <row r="17164" spans="1:2">
      <c r="A17164" t="str">
        <f t="shared" si="268"/>
        <v>F1661</v>
      </c>
      <c r="B17164" s="254" t="s">
        <v>17525</v>
      </c>
    </row>
    <row r="17165" spans="1:2">
      <c r="A17165" t="str">
        <f t="shared" si="268"/>
        <v>F1662</v>
      </c>
      <c r="B17165" s="254" t="s">
        <v>17526</v>
      </c>
    </row>
    <row r="17166" spans="1:2">
      <c r="A17166" t="str">
        <f t="shared" si="268"/>
        <v>F1663</v>
      </c>
      <c r="B17166" s="254" t="s">
        <v>17527</v>
      </c>
    </row>
    <row r="17167" spans="1:2">
      <c r="A17167" t="str">
        <f t="shared" si="268"/>
        <v>F1664</v>
      </c>
      <c r="B17167" s="254" t="s">
        <v>17528</v>
      </c>
    </row>
    <row r="17168" spans="1:2">
      <c r="A17168" t="str">
        <f t="shared" si="268"/>
        <v>F1665</v>
      </c>
      <c r="B17168" s="254" t="s">
        <v>17529</v>
      </c>
    </row>
    <row r="17169" spans="1:2">
      <c r="A17169" t="str">
        <f t="shared" si="268"/>
        <v>F1666</v>
      </c>
      <c r="B17169" s="254" t="s">
        <v>17530</v>
      </c>
    </row>
    <row r="17170" spans="1:2">
      <c r="A17170" t="str">
        <f t="shared" si="268"/>
        <v>F1667</v>
      </c>
      <c r="B17170" s="254" t="s">
        <v>17531</v>
      </c>
    </row>
    <row r="17171" spans="1:2">
      <c r="A17171" t="str">
        <f t="shared" si="268"/>
        <v>F1668</v>
      </c>
      <c r="B17171" s="254" t="s">
        <v>17532</v>
      </c>
    </row>
    <row r="17172" spans="1:2">
      <c r="A17172" t="str">
        <f t="shared" si="268"/>
        <v>F1669</v>
      </c>
      <c r="B17172" s="254" t="s">
        <v>17533</v>
      </c>
    </row>
    <row r="17173" spans="1:2">
      <c r="A17173" t="str">
        <f t="shared" si="268"/>
        <v>F1670</v>
      </c>
      <c r="B17173" s="254" t="s">
        <v>17534</v>
      </c>
    </row>
    <row r="17174" spans="1:2">
      <c r="A17174" t="str">
        <f t="shared" si="268"/>
        <v>F1671</v>
      </c>
      <c r="B17174" s="254" t="s">
        <v>17535</v>
      </c>
    </row>
    <row r="17175" spans="1:2">
      <c r="A17175" t="str">
        <f t="shared" si="268"/>
        <v>F1672</v>
      </c>
      <c r="B17175" s="254" t="s">
        <v>17536</v>
      </c>
    </row>
    <row r="17176" spans="1:2">
      <c r="A17176" t="str">
        <f t="shared" si="268"/>
        <v>F1673</v>
      </c>
      <c r="B17176" s="254" t="s">
        <v>17537</v>
      </c>
    </row>
    <row r="17177" spans="1:2">
      <c r="A17177" t="str">
        <f t="shared" si="268"/>
        <v>F1674</v>
      </c>
      <c r="B17177" s="254" t="s">
        <v>17538</v>
      </c>
    </row>
    <row r="17178" spans="1:2">
      <c r="A17178" t="str">
        <f t="shared" si="268"/>
        <v>F1675</v>
      </c>
      <c r="B17178" s="254" t="s">
        <v>17539</v>
      </c>
    </row>
    <row r="17179" spans="1:2">
      <c r="A17179" t="str">
        <f t="shared" si="268"/>
        <v>F1676</v>
      </c>
      <c r="B17179" s="254" t="s">
        <v>17540</v>
      </c>
    </row>
    <row r="17180" spans="1:2">
      <c r="A17180" t="str">
        <f t="shared" si="268"/>
        <v>F1677</v>
      </c>
      <c r="B17180" s="254" t="s">
        <v>17541</v>
      </c>
    </row>
    <row r="17181" spans="1:2">
      <c r="A17181" t="str">
        <f t="shared" si="268"/>
        <v>F1678</v>
      </c>
      <c r="B17181" s="254" t="s">
        <v>17542</v>
      </c>
    </row>
    <row r="17182" spans="1:2">
      <c r="A17182" t="str">
        <f t="shared" si="268"/>
        <v>F1679</v>
      </c>
      <c r="B17182" s="254" t="s">
        <v>17543</v>
      </c>
    </row>
    <row r="17183" spans="1:2">
      <c r="A17183" t="str">
        <f t="shared" si="268"/>
        <v>F1680</v>
      </c>
      <c r="B17183" s="254" t="s">
        <v>17544</v>
      </c>
    </row>
    <row r="17184" spans="1:2">
      <c r="A17184" t="str">
        <f t="shared" si="268"/>
        <v>F1681</v>
      </c>
      <c r="B17184" s="254" t="s">
        <v>17545</v>
      </c>
    </row>
    <row r="17185" spans="1:2">
      <c r="A17185" t="str">
        <f t="shared" si="268"/>
        <v>F1682</v>
      </c>
      <c r="B17185" s="254" t="s">
        <v>17546</v>
      </c>
    </row>
    <row r="17186" spans="1:2">
      <c r="A17186" t="str">
        <f t="shared" si="268"/>
        <v>F1683</v>
      </c>
      <c r="B17186" s="254" t="s">
        <v>17547</v>
      </c>
    </row>
    <row r="17187" spans="1:2">
      <c r="A17187" t="str">
        <f t="shared" si="268"/>
        <v>F1684</v>
      </c>
      <c r="B17187" s="254" t="s">
        <v>17548</v>
      </c>
    </row>
    <row r="17188" spans="1:2">
      <c r="A17188" t="str">
        <f t="shared" si="268"/>
        <v>F1685</v>
      </c>
      <c r="B17188" s="254" t="s">
        <v>17549</v>
      </c>
    </row>
    <row r="17189" spans="1:2">
      <c r="A17189" t="str">
        <f t="shared" si="268"/>
        <v>F1686</v>
      </c>
      <c r="B17189" s="254" t="s">
        <v>17550</v>
      </c>
    </row>
    <row r="17190" spans="1:2">
      <c r="A17190" t="str">
        <f t="shared" si="268"/>
        <v>F1687</v>
      </c>
      <c r="B17190" s="254" t="s">
        <v>17551</v>
      </c>
    </row>
    <row r="17191" spans="1:2">
      <c r="A17191" t="str">
        <f t="shared" si="268"/>
        <v>F1688</v>
      </c>
      <c r="B17191" s="254" t="s">
        <v>17552</v>
      </c>
    </row>
    <row r="17192" spans="1:2">
      <c r="A17192" t="str">
        <f t="shared" si="268"/>
        <v>F1689</v>
      </c>
      <c r="B17192" s="254" t="s">
        <v>17553</v>
      </c>
    </row>
    <row r="17193" spans="1:2">
      <c r="A17193" t="str">
        <f t="shared" si="268"/>
        <v>F1690</v>
      </c>
      <c r="B17193" s="254" t="s">
        <v>17554</v>
      </c>
    </row>
    <row r="17194" spans="1:2">
      <c r="A17194" t="str">
        <f t="shared" si="268"/>
        <v>F1691</v>
      </c>
      <c r="B17194" s="254" t="s">
        <v>17555</v>
      </c>
    </row>
    <row r="17195" spans="1:2">
      <c r="A17195" t="str">
        <f t="shared" si="268"/>
        <v>F1692</v>
      </c>
      <c r="B17195" s="254" t="s">
        <v>17556</v>
      </c>
    </row>
    <row r="17196" spans="1:2">
      <c r="A17196" t="str">
        <f t="shared" si="268"/>
        <v>F1693</v>
      </c>
      <c r="B17196" s="254" t="s">
        <v>17557</v>
      </c>
    </row>
    <row r="17197" spans="1:2">
      <c r="A17197" t="str">
        <f t="shared" si="268"/>
        <v>F1694</v>
      </c>
      <c r="B17197" s="254" t="s">
        <v>17558</v>
      </c>
    </row>
    <row r="17198" spans="1:2">
      <c r="A17198" t="str">
        <f t="shared" si="268"/>
        <v>F1695</v>
      </c>
      <c r="B17198" s="254" t="s">
        <v>17559</v>
      </c>
    </row>
    <row r="17199" spans="1:2">
      <c r="A17199" t="str">
        <f t="shared" si="268"/>
        <v>F1696</v>
      </c>
      <c r="B17199" s="254" t="s">
        <v>17560</v>
      </c>
    </row>
    <row r="17200" spans="1:2">
      <c r="A17200" t="str">
        <f t="shared" si="268"/>
        <v>F1697</v>
      </c>
      <c r="B17200" s="254" t="s">
        <v>17561</v>
      </c>
    </row>
    <row r="17201" spans="1:2">
      <c r="A17201" t="str">
        <f t="shared" si="268"/>
        <v>F1698</v>
      </c>
      <c r="B17201" s="254" t="s">
        <v>17562</v>
      </c>
    </row>
    <row r="17202" spans="1:2">
      <c r="A17202" t="str">
        <f t="shared" si="268"/>
        <v>F1699</v>
      </c>
      <c r="B17202" s="254" t="s">
        <v>17563</v>
      </c>
    </row>
    <row r="17203" spans="1:2">
      <c r="A17203" t="str">
        <f t="shared" si="268"/>
        <v>F1700</v>
      </c>
      <c r="B17203" s="254" t="s">
        <v>17564</v>
      </c>
    </row>
    <row r="17204" spans="1:2">
      <c r="A17204" t="str">
        <f t="shared" si="268"/>
        <v>F1701</v>
      </c>
      <c r="B17204" s="254" t="s">
        <v>17565</v>
      </c>
    </row>
    <row r="17205" spans="1:2">
      <c r="A17205" t="str">
        <f t="shared" si="268"/>
        <v>F1702</v>
      </c>
      <c r="B17205" s="254" t="s">
        <v>17566</v>
      </c>
    </row>
    <row r="17206" spans="1:2">
      <c r="A17206" t="str">
        <f t="shared" si="268"/>
        <v>F1703</v>
      </c>
      <c r="B17206" s="254" t="s">
        <v>17567</v>
      </c>
    </row>
    <row r="17207" spans="1:2">
      <c r="A17207" t="str">
        <f t="shared" si="268"/>
        <v>F1704</v>
      </c>
      <c r="B17207" s="254" t="s">
        <v>17568</v>
      </c>
    </row>
    <row r="17208" spans="1:2">
      <c r="A17208" t="str">
        <f t="shared" si="268"/>
        <v>F1705</v>
      </c>
      <c r="B17208" s="254" t="s">
        <v>17569</v>
      </c>
    </row>
    <row r="17209" spans="1:2">
      <c r="A17209" t="str">
        <f t="shared" si="268"/>
        <v>F1706</v>
      </c>
      <c r="B17209" s="254" t="s">
        <v>17570</v>
      </c>
    </row>
    <row r="17210" spans="1:2">
      <c r="A17210" t="str">
        <f t="shared" si="268"/>
        <v>F1707</v>
      </c>
      <c r="B17210" s="254" t="s">
        <v>17571</v>
      </c>
    </row>
    <row r="17211" spans="1:2">
      <c r="A17211" t="str">
        <f t="shared" si="268"/>
        <v>F1708</v>
      </c>
      <c r="B17211" s="254" t="s">
        <v>17572</v>
      </c>
    </row>
    <row r="17212" spans="1:2">
      <c r="A17212" t="str">
        <f t="shared" si="268"/>
        <v>F1709</v>
      </c>
      <c r="B17212" s="254" t="s">
        <v>17573</v>
      </c>
    </row>
    <row r="17213" spans="1:2">
      <c r="A17213" t="str">
        <f t="shared" si="268"/>
        <v>F1710</v>
      </c>
      <c r="B17213" s="254" t="s">
        <v>17574</v>
      </c>
    </row>
    <row r="17214" spans="1:2">
      <c r="A17214" t="str">
        <f t="shared" si="268"/>
        <v>F1711</v>
      </c>
      <c r="B17214" s="254" t="s">
        <v>17575</v>
      </c>
    </row>
    <row r="17215" spans="1:2">
      <c r="A17215" t="str">
        <f t="shared" si="268"/>
        <v>F1712</v>
      </c>
      <c r="B17215" s="254" t="s">
        <v>17576</v>
      </c>
    </row>
    <row r="17216" spans="1:2">
      <c r="A17216" t="str">
        <f t="shared" si="268"/>
        <v>F1713</v>
      </c>
      <c r="B17216" s="254" t="s">
        <v>17577</v>
      </c>
    </row>
    <row r="17217" spans="1:2">
      <c r="A17217" t="str">
        <f t="shared" si="268"/>
        <v>F1714</v>
      </c>
      <c r="B17217" s="254" t="s">
        <v>17578</v>
      </c>
    </row>
    <row r="17218" spans="1:2">
      <c r="A17218" t="str">
        <f t="shared" si="268"/>
        <v>F1715</v>
      </c>
      <c r="B17218" s="254" t="s">
        <v>17579</v>
      </c>
    </row>
    <row r="17219" spans="1:2">
      <c r="A17219" t="str">
        <f t="shared" ref="A17219:A17282" si="269">LEFT(B17219,5)</f>
        <v>F1716</v>
      </c>
      <c r="B17219" s="254" t="s">
        <v>17580</v>
      </c>
    </row>
    <row r="17220" spans="1:2">
      <c r="A17220" t="str">
        <f t="shared" si="269"/>
        <v>F1717</v>
      </c>
      <c r="B17220" s="254" t="s">
        <v>17581</v>
      </c>
    </row>
    <row r="17221" spans="1:2">
      <c r="A17221" t="str">
        <f t="shared" si="269"/>
        <v>F1718</v>
      </c>
      <c r="B17221" s="254" t="s">
        <v>17582</v>
      </c>
    </row>
    <row r="17222" spans="1:2">
      <c r="A17222" t="str">
        <f t="shared" si="269"/>
        <v>F1719</v>
      </c>
      <c r="B17222" s="254" t="s">
        <v>17583</v>
      </c>
    </row>
    <row r="17223" spans="1:2">
      <c r="A17223" t="str">
        <f t="shared" si="269"/>
        <v>F1720</v>
      </c>
      <c r="B17223" s="254" t="s">
        <v>17584</v>
      </c>
    </row>
    <row r="17224" spans="1:2">
      <c r="A17224" t="str">
        <f t="shared" si="269"/>
        <v>F1721</v>
      </c>
      <c r="B17224" s="254" t="s">
        <v>17585</v>
      </c>
    </row>
    <row r="17225" spans="1:2">
      <c r="A17225" t="str">
        <f t="shared" si="269"/>
        <v>F1722</v>
      </c>
      <c r="B17225" s="254" t="s">
        <v>17586</v>
      </c>
    </row>
    <row r="17226" spans="1:2">
      <c r="A17226" t="str">
        <f t="shared" si="269"/>
        <v>F1723</v>
      </c>
      <c r="B17226" s="254" t="s">
        <v>17587</v>
      </c>
    </row>
    <row r="17227" spans="1:2">
      <c r="A17227" t="str">
        <f t="shared" si="269"/>
        <v>F1724</v>
      </c>
      <c r="B17227" s="254" t="s">
        <v>17588</v>
      </c>
    </row>
    <row r="17228" spans="1:2">
      <c r="A17228" t="str">
        <f t="shared" si="269"/>
        <v>F1725</v>
      </c>
      <c r="B17228" s="254" t="s">
        <v>17589</v>
      </c>
    </row>
    <row r="17229" spans="1:2">
      <c r="A17229" t="str">
        <f t="shared" si="269"/>
        <v>F1726</v>
      </c>
      <c r="B17229" s="254" t="s">
        <v>17590</v>
      </c>
    </row>
    <row r="17230" spans="1:2">
      <c r="A17230" t="str">
        <f t="shared" si="269"/>
        <v>F1727</v>
      </c>
      <c r="B17230" s="254" t="s">
        <v>17591</v>
      </c>
    </row>
    <row r="17231" spans="1:2">
      <c r="A17231" t="str">
        <f t="shared" si="269"/>
        <v>F1728</v>
      </c>
      <c r="B17231" s="254" t="s">
        <v>17592</v>
      </c>
    </row>
    <row r="17232" spans="1:2">
      <c r="A17232" t="str">
        <f t="shared" si="269"/>
        <v>F1729</v>
      </c>
      <c r="B17232" s="254" t="s">
        <v>17593</v>
      </c>
    </row>
    <row r="17233" spans="1:2">
      <c r="A17233" t="str">
        <f t="shared" si="269"/>
        <v>F1730</v>
      </c>
      <c r="B17233" s="254" t="s">
        <v>17594</v>
      </c>
    </row>
    <row r="17234" spans="1:2">
      <c r="A17234" t="str">
        <f t="shared" si="269"/>
        <v>F1731</v>
      </c>
      <c r="B17234" s="254" t="s">
        <v>17595</v>
      </c>
    </row>
    <row r="17235" spans="1:2">
      <c r="A17235" t="str">
        <f t="shared" si="269"/>
        <v>F1732</v>
      </c>
      <c r="B17235" s="254" t="s">
        <v>17596</v>
      </c>
    </row>
    <row r="17236" spans="1:2">
      <c r="A17236" t="str">
        <f t="shared" si="269"/>
        <v>F1733</v>
      </c>
      <c r="B17236" s="254" t="s">
        <v>17597</v>
      </c>
    </row>
    <row r="17237" spans="1:2">
      <c r="A17237" t="str">
        <f t="shared" si="269"/>
        <v>F1734</v>
      </c>
      <c r="B17237" s="254" t="s">
        <v>17598</v>
      </c>
    </row>
    <row r="17238" spans="1:2">
      <c r="A17238" t="str">
        <f t="shared" si="269"/>
        <v>F1735</v>
      </c>
      <c r="B17238" s="254" t="s">
        <v>17599</v>
      </c>
    </row>
    <row r="17239" spans="1:2">
      <c r="A17239" t="str">
        <f t="shared" si="269"/>
        <v>F1736</v>
      </c>
      <c r="B17239" s="254" t="s">
        <v>17600</v>
      </c>
    </row>
    <row r="17240" spans="1:2">
      <c r="A17240" t="str">
        <f t="shared" si="269"/>
        <v>F1737</v>
      </c>
      <c r="B17240" s="254" t="s">
        <v>17601</v>
      </c>
    </row>
    <row r="17241" spans="1:2">
      <c r="A17241" t="str">
        <f t="shared" si="269"/>
        <v>F1738</v>
      </c>
      <c r="B17241" s="254" t="s">
        <v>17602</v>
      </c>
    </row>
    <row r="17242" spans="1:2">
      <c r="A17242" t="str">
        <f t="shared" si="269"/>
        <v>F1739</v>
      </c>
      <c r="B17242" s="254" t="s">
        <v>17603</v>
      </c>
    </row>
    <row r="17243" spans="1:2">
      <c r="A17243" t="str">
        <f t="shared" si="269"/>
        <v>F1740</v>
      </c>
      <c r="B17243" s="254" t="s">
        <v>17604</v>
      </c>
    </row>
    <row r="17244" spans="1:2">
      <c r="A17244" t="str">
        <f t="shared" si="269"/>
        <v>F1741</v>
      </c>
      <c r="B17244" s="254" t="s">
        <v>17605</v>
      </c>
    </row>
    <row r="17245" spans="1:2">
      <c r="A17245" t="str">
        <f t="shared" si="269"/>
        <v>F1742</v>
      </c>
      <c r="B17245" s="254" t="s">
        <v>17606</v>
      </c>
    </row>
    <row r="17246" spans="1:2">
      <c r="A17246" t="str">
        <f t="shared" si="269"/>
        <v>F1743</v>
      </c>
      <c r="B17246" s="254" t="s">
        <v>17607</v>
      </c>
    </row>
    <row r="17247" spans="1:2">
      <c r="A17247" t="str">
        <f t="shared" si="269"/>
        <v>F1744</v>
      </c>
      <c r="B17247" s="254" t="s">
        <v>17608</v>
      </c>
    </row>
    <row r="17248" spans="1:2">
      <c r="A17248" t="str">
        <f t="shared" si="269"/>
        <v>F1745</v>
      </c>
      <c r="B17248" s="254" t="s">
        <v>17609</v>
      </c>
    </row>
    <row r="17249" spans="1:2">
      <c r="A17249" t="str">
        <f t="shared" si="269"/>
        <v>F1746</v>
      </c>
      <c r="B17249" s="254" t="s">
        <v>17610</v>
      </c>
    </row>
    <row r="17250" spans="1:2">
      <c r="A17250" t="str">
        <f t="shared" si="269"/>
        <v>F1747</v>
      </c>
      <c r="B17250" s="254" t="s">
        <v>17611</v>
      </c>
    </row>
    <row r="17251" spans="1:2">
      <c r="A17251" t="str">
        <f t="shared" si="269"/>
        <v>F1748</v>
      </c>
      <c r="B17251" s="254" t="s">
        <v>17612</v>
      </c>
    </row>
    <row r="17252" spans="1:2">
      <c r="A17252" t="str">
        <f t="shared" si="269"/>
        <v>F1749</v>
      </c>
      <c r="B17252" s="254" t="s">
        <v>17613</v>
      </c>
    </row>
    <row r="17253" spans="1:2">
      <c r="A17253" t="str">
        <f t="shared" si="269"/>
        <v>F1750</v>
      </c>
      <c r="B17253" s="254" t="s">
        <v>17614</v>
      </c>
    </row>
    <row r="17254" spans="1:2">
      <c r="A17254" t="str">
        <f t="shared" si="269"/>
        <v>F1751</v>
      </c>
      <c r="B17254" s="254" t="s">
        <v>17615</v>
      </c>
    </row>
    <row r="17255" spans="1:2">
      <c r="A17255" t="str">
        <f t="shared" si="269"/>
        <v>F1752</v>
      </c>
      <c r="B17255" s="254" t="s">
        <v>17616</v>
      </c>
    </row>
    <row r="17256" spans="1:2">
      <c r="A17256" t="str">
        <f t="shared" si="269"/>
        <v>F1753</v>
      </c>
      <c r="B17256" s="254" t="s">
        <v>17617</v>
      </c>
    </row>
    <row r="17257" spans="1:2">
      <c r="A17257" t="str">
        <f t="shared" si="269"/>
        <v>F1754</v>
      </c>
      <c r="B17257" s="254" t="s">
        <v>17618</v>
      </c>
    </row>
    <row r="17258" spans="1:2">
      <c r="A17258" t="str">
        <f t="shared" si="269"/>
        <v>F1755</v>
      </c>
      <c r="B17258" s="254" t="s">
        <v>17619</v>
      </c>
    </row>
    <row r="17259" spans="1:2">
      <c r="A17259" t="str">
        <f t="shared" si="269"/>
        <v>F1756</v>
      </c>
      <c r="B17259" s="254" t="s">
        <v>17620</v>
      </c>
    </row>
    <row r="17260" spans="1:2">
      <c r="A17260" t="str">
        <f t="shared" si="269"/>
        <v>F1757</v>
      </c>
      <c r="B17260" s="254" t="s">
        <v>17621</v>
      </c>
    </row>
    <row r="17261" spans="1:2">
      <c r="A17261" t="str">
        <f t="shared" si="269"/>
        <v>F1758</v>
      </c>
      <c r="B17261" s="254" t="s">
        <v>17622</v>
      </c>
    </row>
    <row r="17262" spans="1:2">
      <c r="A17262" t="str">
        <f t="shared" si="269"/>
        <v>F1759</v>
      </c>
      <c r="B17262" s="254" t="s">
        <v>17623</v>
      </c>
    </row>
    <row r="17263" spans="1:2">
      <c r="A17263" t="str">
        <f t="shared" si="269"/>
        <v>F1760</v>
      </c>
      <c r="B17263" s="254" t="s">
        <v>17624</v>
      </c>
    </row>
    <row r="17264" spans="1:2">
      <c r="A17264" t="str">
        <f t="shared" si="269"/>
        <v>F1761</v>
      </c>
      <c r="B17264" s="254" t="s">
        <v>17625</v>
      </c>
    </row>
    <row r="17265" spans="1:2">
      <c r="A17265" t="str">
        <f t="shared" si="269"/>
        <v>F1762</v>
      </c>
      <c r="B17265" s="254" t="s">
        <v>17626</v>
      </c>
    </row>
    <row r="17266" spans="1:2">
      <c r="A17266" t="str">
        <f t="shared" si="269"/>
        <v>F1763</v>
      </c>
      <c r="B17266" s="254" t="s">
        <v>17627</v>
      </c>
    </row>
    <row r="17267" spans="1:2">
      <c r="A17267" t="str">
        <f t="shared" si="269"/>
        <v>F1764</v>
      </c>
      <c r="B17267" s="254" t="s">
        <v>17628</v>
      </c>
    </row>
    <row r="17268" spans="1:2">
      <c r="A17268" t="str">
        <f t="shared" si="269"/>
        <v>F1765</v>
      </c>
      <c r="B17268" s="254" t="s">
        <v>17629</v>
      </c>
    </row>
    <row r="17269" spans="1:2">
      <c r="A17269" t="str">
        <f t="shared" si="269"/>
        <v>F1766</v>
      </c>
      <c r="B17269" s="254" t="s">
        <v>17630</v>
      </c>
    </row>
    <row r="17270" spans="1:2">
      <c r="A17270" t="str">
        <f t="shared" si="269"/>
        <v>F1767</v>
      </c>
      <c r="B17270" s="254" t="s">
        <v>17631</v>
      </c>
    </row>
    <row r="17271" spans="1:2">
      <c r="A17271" t="str">
        <f t="shared" si="269"/>
        <v>F1768</v>
      </c>
      <c r="B17271" s="254" t="s">
        <v>17632</v>
      </c>
    </row>
    <row r="17272" spans="1:2">
      <c r="A17272" t="str">
        <f t="shared" si="269"/>
        <v>F1769</v>
      </c>
      <c r="B17272" s="254" t="s">
        <v>17633</v>
      </c>
    </row>
    <row r="17273" spans="1:2">
      <c r="A17273" t="str">
        <f t="shared" si="269"/>
        <v>F1770</v>
      </c>
      <c r="B17273" s="254" t="s">
        <v>17634</v>
      </c>
    </row>
    <row r="17274" spans="1:2">
      <c r="A17274" t="str">
        <f t="shared" si="269"/>
        <v>F1771</v>
      </c>
      <c r="B17274" s="254" t="s">
        <v>17635</v>
      </c>
    </row>
    <row r="17275" spans="1:2">
      <c r="A17275" t="str">
        <f t="shared" si="269"/>
        <v>F1772</v>
      </c>
      <c r="B17275" s="254" t="s">
        <v>17636</v>
      </c>
    </row>
    <row r="17276" spans="1:2">
      <c r="A17276" t="str">
        <f t="shared" si="269"/>
        <v>F1773</v>
      </c>
      <c r="B17276" s="254" t="s">
        <v>17637</v>
      </c>
    </row>
    <row r="17277" spans="1:2">
      <c r="A17277" t="str">
        <f t="shared" si="269"/>
        <v>F1774</v>
      </c>
      <c r="B17277" s="254" t="s">
        <v>17638</v>
      </c>
    </row>
    <row r="17278" spans="1:2">
      <c r="A17278" t="str">
        <f t="shared" si="269"/>
        <v>F1775</v>
      </c>
      <c r="B17278" s="254" t="s">
        <v>17639</v>
      </c>
    </row>
    <row r="17279" spans="1:2">
      <c r="A17279" t="str">
        <f t="shared" si="269"/>
        <v>F1776</v>
      </c>
      <c r="B17279" s="254" t="s">
        <v>17640</v>
      </c>
    </row>
    <row r="17280" spans="1:2">
      <c r="A17280" t="str">
        <f t="shared" si="269"/>
        <v>F1777</v>
      </c>
      <c r="B17280" s="254" t="s">
        <v>17641</v>
      </c>
    </row>
    <row r="17281" spans="1:2">
      <c r="A17281" t="str">
        <f t="shared" si="269"/>
        <v>F1778</v>
      </c>
      <c r="B17281" s="254" t="s">
        <v>17642</v>
      </c>
    </row>
    <row r="17282" spans="1:2">
      <c r="A17282" t="str">
        <f t="shared" si="269"/>
        <v>F1779</v>
      </c>
      <c r="B17282" s="254" t="s">
        <v>17643</v>
      </c>
    </row>
    <row r="17283" spans="1:2">
      <c r="A17283" t="str">
        <f t="shared" ref="A17283:A17346" si="270">LEFT(B17283,5)</f>
        <v>F1780</v>
      </c>
      <c r="B17283" s="254" t="s">
        <v>17644</v>
      </c>
    </row>
    <row r="17284" spans="1:2">
      <c r="A17284" t="str">
        <f t="shared" si="270"/>
        <v>F1781</v>
      </c>
      <c r="B17284" s="254" t="s">
        <v>17645</v>
      </c>
    </row>
    <row r="17285" spans="1:2">
      <c r="A17285" t="str">
        <f t="shared" si="270"/>
        <v>F1782</v>
      </c>
      <c r="B17285" s="254" t="s">
        <v>17646</v>
      </c>
    </row>
    <row r="17286" spans="1:2">
      <c r="A17286" t="str">
        <f t="shared" si="270"/>
        <v>F1783</v>
      </c>
      <c r="B17286" s="254" t="s">
        <v>17647</v>
      </c>
    </row>
    <row r="17287" spans="1:2">
      <c r="A17287" t="str">
        <f t="shared" si="270"/>
        <v>F1784</v>
      </c>
      <c r="B17287" s="254" t="s">
        <v>17648</v>
      </c>
    </row>
    <row r="17288" spans="1:2">
      <c r="A17288" t="str">
        <f t="shared" si="270"/>
        <v>F1785</v>
      </c>
      <c r="B17288" s="254" t="s">
        <v>17649</v>
      </c>
    </row>
    <row r="17289" spans="1:2">
      <c r="A17289" t="str">
        <f t="shared" si="270"/>
        <v>F1786</v>
      </c>
      <c r="B17289" s="254" t="s">
        <v>17650</v>
      </c>
    </row>
    <row r="17290" spans="1:2">
      <c r="A17290" t="str">
        <f t="shared" si="270"/>
        <v>F1787</v>
      </c>
      <c r="B17290" s="254" t="s">
        <v>17651</v>
      </c>
    </row>
    <row r="17291" spans="1:2">
      <c r="A17291" t="str">
        <f t="shared" si="270"/>
        <v>F1788</v>
      </c>
      <c r="B17291" s="254" t="s">
        <v>17652</v>
      </c>
    </row>
    <row r="17292" spans="1:2">
      <c r="A17292" t="str">
        <f t="shared" si="270"/>
        <v>F1789</v>
      </c>
      <c r="B17292" s="254" t="s">
        <v>17653</v>
      </c>
    </row>
    <row r="17293" spans="1:2">
      <c r="A17293" t="str">
        <f t="shared" si="270"/>
        <v>F1790</v>
      </c>
      <c r="B17293" s="254" t="s">
        <v>17654</v>
      </c>
    </row>
    <row r="17294" spans="1:2">
      <c r="A17294" t="str">
        <f t="shared" si="270"/>
        <v>F1791</v>
      </c>
      <c r="B17294" s="254" t="s">
        <v>17655</v>
      </c>
    </row>
    <row r="17295" spans="1:2">
      <c r="A17295" t="str">
        <f t="shared" si="270"/>
        <v>F1792</v>
      </c>
      <c r="B17295" s="254" t="s">
        <v>17656</v>
      </c>
    </row>
    <row r="17296" spans="1:2">
      <c r="A17296" t="str">
        <f t="shared" si="270"/>
        <v>F1793</v>
      </c>
      <c r="B17296" s="254" t="s">
        <v>17657</v>
      </c>
    </row>
    <row r="17297" spans="1:2">
      <c r="A17297" t="str">
        <f t="shared" si="270"/>
        <v>F1794</v>
      </c>
      <c r="B17297" s="254" t="s">
        <v>17658</v>
      </c>
    </row>
    <row r="17298" spans="1:2">
      <c r="A17298" t="str">
        <f t="shared" si="270"/>
        <v>F1795</v>
      </c>
      <c r="B17298" s="254" t="s">
        <v>17659</v>
      </c>
    </row>
    <row r="17299" spans="1:2">
      <c r="A17299" t="str">
        <f t="shared" si="270"/>
        <v>F1796</v>
      </c>
      <c r="B17299" s="254" t="s">
        <v>17660</v>
      </c>
    </row>
    <row r="17300" spans="1:2">
      <c r="A17300" t="str">
        <f t="shared" si="270"/>
        <v>F1797</v>
      </c>
      <c r="B17300" s="254" t="s">
        <v>17661</v>
      </c>
    </row>
    <row r="17301" spans="1:2">
      <c r="A17301" t="str">
        <f t="shared" si="270"/>
        <v>F9971</v>
      </c>
      <c r="B17301" s="254" t="s">
        <v>17662</v>
      </c>
    </row>
    <row r="17302" spans="1:2">
      <c r="A17302" t="str">
        <f t="shared" si="270"/>
        <v>F9973</v>
      </c>
      <c r="B17302" s="254" t="s">
        <v>17663</v>
      </c>
    </row>
    <row r="17303" spans="1:2">
      <c r="A17303" t="str">
        <f t="shared" si="270"/>
        <v>F9975</v>
      </c>
      <c r="B17303" s="254" t="s">
        <v>17664</v>
      </c>
    </row>
    <row r="17304" spans="1:2">
      <c r="A17304" t="str">
        <f t="shared" si="270"/>
        <v>F9977</v>
      </c>
      <c r="B17304" s="254" t="s">
        <v>17665</v>
      </c>
    </row>
    <row r="17305" spans="1:2">
      <c r="A17305" t="str">
        <f t="shared" si="270"/>
        <v>F9979</v>
      </c>
      <c r="B17305" s="254" t="s">
        <v>17666</v>
      </c>
    </row>
    <row r="17306" spans="1:2">
      <c r="A17306" t="str">
        <f t="shared" si="270"/>
        <v>F9981</v>
      </c>
      <c r="B17306" s="254" t="s">
        <v>17667</v>
      </c>
    </row>
    <row r="17307" spans="1:2">
      <c r="A17307" t="str">
        <f t="shared" si="270"/>
        <v>F9983</v>
      </c>
      <c r="B17307" s="254" t="s">
        <v>17668</v>
      </c>
    </row>
    <row r="17308" spans="1:2">
      <c r="A17308" t="str">
        <f t="shared" si="270"/>
        <v>F9985</v>
      </c>
      <c r="B17308" s="254" t="s">
        <v>17669</v>
      </c>
    </row>
    <row r="17309" spans="1:2">
      <c r="A17309" t="str">
        <f t="shared" si="270"/>
        <v>F9987</v>
      </c>
      <c r="B17309" s="254" t="s">
        <v>17670</v>
      </c>
    </row>
    <row r="17310" spans="1:2">
      <c r="A17310" t="str">
        <f t="shared" si="270"/>
        <v>F9989</v>
      </c>
      <c r="B17310" s="254" t="s">
        <v>17671</v>
      </c>
    </row>
    <row r="17311" spans="1:2">
      <c r="A17311" t="str">
        <f t="shared" si="270"/>
        <v>F9991</v>
      </c>
      <c r="B17311" s="254" t="s">
        <v>17672</v>
      </c>
    </row>
    <row r="17312" spans="1:2">
      <c r="A17312" t="str">
        <f t="shared" si="270"/>
        <v>F9993</v>
      </c>
      <c r="B17312" s="254" t="s">
        <v>17673</v>
      </c>
    </row>
    <row r="17313" spans="1:2">
      <c r="A17313" t="str">
        <f t="shared" si="270"/>
        <v>F9995</v>
      </c>
      <c r="B17313" s="254" t="s">
        <v>17674</v>
      </c>
    </row>
    <row r="17314" spans="1:2">
      <c r="A17314" t="str">
        <f t="shared" si="270"/>
        <v>F9997</v>
      </c>
      <c r="B17314" s="254" t="s">
        <v>17675</v>
      </c>
    </row>
    <row r="17315" spans="1:2">
      <c r="A17315" t="str">
        <f t="shared" si="270"/>
        <v>F9999</v>
      </c>
      <c r="B17315" s="254" t="s">
        <v>17676</v>
      </c>
    </row>
    <row r="17316" spans="1:2">
      <c r="A17316" t="str">
        <f t="shared" si="270"/>
        <v>FC00D</v>
      </c>
      <c r="B17316" s="254" t="s">
        <v>17677</v>
      </c>
    </row>
    <row r="17317" spans="1:2">
      <c r="A17317" t="str">
        <f t="shared" si="270"/>
        <v>FC001</v>
      </c>
      <c r="B17317" s="254" t="s">
        <v>17678</v>
      </c>
    </row>
    <row r="17318" spans="1:2">
      <c r="A17318" t="str">
        <f t="shared" si="270"/>
        <v>FC002</v>
      </c>
      <c r="B17318" s="254" t="s">
        <v>17679</v>
      </c>
    </row>
    <row r="17319" spans="1:2">
      <c r="A17319" t="str">
        <f t="shared" si="270"/>
        <v>FC003</v>
      </c>
      <c r="B17319" s="254" t="s">
        <v>17680</v>
      </c>
    </row>
    <row r="17320" spans="1:2">
      <c r="A17320" t="str">
        <f t="shared" si="270"/>
        <v>FC004</v>
      </c>
      <c r="B17320" s="254" t="s">
        <v>17681</v>
      </c>
    </row>
    <row r="17321" spans="1:2">
      <c r="A17321" t="str">
        <f t="shared" si="270"/>
        <v>FC005</v>
      </c>
      <c r="B17321" s="254" t="s">
        <v>17682</v>
      </c>
    </row>
    <row r="17322" spans="1:2">
      <c r="A17322" t="str">
        <f t="shared" si="270"/>
        <v>FC006</v>
      </c>
      <c r="B17322" s="254" t="s">
        <v>17683</v>
      </c>
    </row>
    <row r="17323" spans="1:2">
      <c r="A17323" t="str">
        <f t="shared" si="270"/>
        <v>FC007</v>
      </c>
      <c r="B17323" s="254" t="s">
        <v>17684</v>
      </c>
    </row>
    <row r="17324" spans="1:2">
      <c r="A17324" t="str">
        <f t="shared" si="270"/>
        <v>FC008</v>
      </c>
      <c r="B17324" s="254" t="s">
        <v>17685</v>
      </c>
    </row>
    <row r="17325" spans="1:2">
      <c r="A17325" t="str">
        <f t="shared" si="270"/>
        <v>FC009</v>
      </c>
      <c r="B17325" s="254" t="s">
        <v>17686</v>
      </c>
    </row>
    <row r="17326" spans="1:2">
      <c r="A17326" t="str">
        <f t="shared" si="270"/>
        <v>FC010</v>
      </c>
      <c r="B17326" s="254" t="s">
        <v>17687</v>
      </c>
    </row>
    <row r="17327" spans="1:2">
      <c r="A17327" t="str">
        <f t="shared" si="270"/>
        <v>FC011</v>
      </c>
      <c r="B17327" s="254" t="s">
        <v>17688</v>
      </c>
    </row>
    <row r="17328" spans="1:2">
      <c r="A17328" t="str">
        <f t="shared" si="270"/>
        <v>FC012</v>
      </c>
      <c r="B17328" s="254" t="s">
        <v>17689</v>
      </c>
    </row>
    <row r="17329" spans="1:2">
      <c r="A17329" t="str">
        <f t="shared" si="270"/>
        <v>FC013</v>
      </c>
      <c r="B17329" s="254" t="s">
        <v>17690</v>
      </c>
    </row>
    <row r="17330" spans="1:2">
      <c r="A17330" t="str">
        <f t="shared" si="270"/>
        <v>FC014</v>
      </c>
      <c r="B17330" s="254" t="s">
        <v>17691</v>
      </c>
    </row>
    <row r="17331" spans="1:2">
      <c r="A17331" t="str">
        <f t="shared" si="270"/>
        <v>FC015</v>
      </c>
      <c r="B17331" s="254" t="s">
        <v>17692</v>
      </c>
    </row>
    <row r="17332" spans="1:2">
      <c r="A17332" t="str">
        <f t="shared" si="270"/>
        <v>FC016</v>
      </c>
      <c r="B17332" s="254" t="s">
        <v>17693</v>
      </c>
    </row>
    <row r="17333" spans="1:2">
      <c r="A17333" t="str">
        <f t="shared" si="270"/>
        <v>FC017</v>
      </c>
      <c r="B17333" s="254" t="s">
        <v>17694</v>
      </c>
    </row>
    <row r="17334" spans="1:2">
      <c r="A17334" t="str">
        <f t="shared" si="270"/>
        <v>FC018</v>
      </c>
      <c r="B17334" s="254" t="s">
        <v>17695</v>
      </c>
    </row>
    <row r="17335" spans="1:2">
      <c r="A17335" t="str">
        <f t="shared" si="270"/>
        <v>FC019</v>
      </c>
      <c r="B17335" s="254" t="s">
        <v>17696</v>
      </c>
    </row>
    <row r="17336" spans="1:2">
      <c r="A17336" t="str">
        <f t="shared" si="270"/>
        <v>FC020</v>
      </c>
      <c r="B17336" s="254" t="s">
        <v>17697</v>
      </c>
    </row>
    <row r="17337" spans="1:2">
      <c r="A17337" t="str">
        <f t="shared" si="270"/>
        <v>FC021</v>
      </c>
      <c r="B17337" s="254" t="s">
        <v>17698</v>
      </c>
    </row>
    <row r="17338" spans="1:2">
      <c r="A17338" t="str">
        <f t="shared" si="270"/>
        <v>FC022</v>
      </c>
      <c r="B17338" s="254" t="s">
        <v>17699</v>
      </c>
    </row>
    <row r="17339" spans="1:2">
      <c r="A17339" t="str">
        <f t="shared" si="270"/>
        <v>FC023</v>
      </c>
      <c r="B17339" s="254" t="s">
        <v>17700</v>
      </c>
    </row>
    <row r="17340" spans="1:2">
      <c r="A17340" t="str">
        <f t="shared" si="270"/>
        <v>FC024</v>
      </c>
      <c r="B17340" s="254" t="s">
        <v>17701</v>
      </c>
    </row>
    <row r="17341" spans="1:2">
      <c r="A17341" t="str">
        <f t="shared" si="270"/>
        <v>FC025</v>
      </c>
      <c r="B17341" s="254" t="s">
        <v>17702</v>
      </c>
    </row>
    <row r="17342" spans="1:2">
      <c r="A17342" t="str">
        <f t="shared" si="270"/>
        <v>FC026</v>
      </c>
      <c r="B17342" s="254" t="s">
        <v>17703</v>
      </c>
    </row>
    <row r="17343" spans="1:2">
      <c r="A17343" t="str">
        <f t="shared" si="270"/>
        <v>FC027</v>
      </c>
      <c r="B17343" s="254" t="s">
        <v>17704</v>
      </c>
    </row>
    <row r="17344" spans="1:2">
      <c r="A17344" t="str">
        <f t="shared" si="270"/>
        <v>FC028</v>
      </c>
      <c r="B17344" s="254" t="s">
        <v>17705</v>
      </c>
    </row>
    <row r="17345" spans="1:2">
      <c r="A17345" t="str">
        <f t="shared" si="270"/>
        <v>FC029</v>
      </c>
      <c r="B17345" s="254" t="s">
        <v>17706</v>
      </c>
    </row>
    <row r="17346" spans="1:2">
      <c r="A17346" t="str">
        <f t="shared" si="270"/>
        <v>FC030</v>
      </c>
      <c r="B17346" s="254" t="s">
        <v>17707</v>
      </c>
    </row>
    <row r="17347" spans="1:2">
      <c r="A17347" t="str">
        <f t="shared" ref="A17347:A17410" si="271">LEFT(B17347,5)</f>
        <v>FC031</v>
      </c>
      <c r="B17347" s="254" t="s">
        <v>17708</v>
      </c>
    </row>
    <row r="17348" spans="1:2">
      <c r="A17348" t="str">
        <f t="shared" si="271"/>
        <v>FC032</v>
      </c>
      <c r="B17348" s="254" t="s">
        <v>17709</v>
      </c>
    </row>
    <row r="17349" spans="1:2">
      <c r="A17349" t="str">
        <f t="shared" si="271"/>
        <v>FC033</v>
      </c>
      <c r="B17349" s="254" t="s">
        <v>17710</v>
      </c>
    </row>
    <row r="17350" spans="1:2">
      <c r="A17350" t="str">
        <f t="shared" si="271"/>
        <v>FC034</v>
      </c>
      <c r="B17350" s="254" t="s">
        <v>17711</v>
      </c>
    </row>
    <row r="17351" spans="1:2">
      <c r="A17351" t="str">
        <f t="shared" si="271"/>
        <v>FC035</v>
      </c>
      <c r="B17351" s="254" t="s">
        <v>17712</v>
      </c>
    </row>
    <row r="17352" spans="1:2">
      <c r="A17352" t="str">
        <f t="shared" si="271"/>
        <v>FC036</v>
      </c>
      <c r="B17352" s="254" t="s">
        <v>17713</v>
      </c>
    </row>
    <row r="17353" spans="1:2">
      <c r="A17353" t="str">
        <f t="shared" si="271"/>
        <v>FC037</v>
      </c>
      <c r="B17353" s="254" t="s">
        <v>17714</v>
      </c>
    </row>
    <row r="17354" spans="1:2">
      <c r="A17354" t="str">
        <f t="shared" si="271"/>
        <v>FC038</v>
      </c>
      <c r="B17354" s="254" t="s">
        <v>17715</v>
      </c>
    </row>
    <row r="17355" spans="1:2">
      <c r="A17355" t="str">
        <f t="shared" si="271"/>
        <v>FC039</v>
      </c>
      <c r="B17355" s="254" t="s">
        <v>17716</v>
      </c>
    </row>
    <row r="17356" spans="1:2">
      <c r="A17356" t="str">
        <f t="shared" si="271"/>
        <v>FC040</v>
      </c>
      <c r="B17356" s="254" t="s">
        <v>17717</v>
      </c>
    </row>
    <row r="17357" spans="1:2">
      <c r="A17357" t="str">
        <f t="shared" si="271"/>
        <v>FC041</v>
      </c>
      <c r="B17357" s="254" t="s">
        <v>17718</v>
      </c>
    </row>
    <row r="17358" spans="1:2">
      <c r="A17358" t="str">
        <f t="shared" si="271"/>
        <v>FC042</v>
      </c>
      <c r="B17358" s="254" t="s">
        <v>17719</v>
      </c>
    </row>
    <row r="17359" spans="1:2">
      <c r="A17359" t="str">
        <f t="shared" si="271"/>
        <v>FC043</v>
      </c>
      <c r="B17359" s="254" t="s">
        <v>17720</v>
      </c>
    </row>
    <row r="17360" spans="1:2">
      <c r="A17360" t="str">
        <f t="shared" si="271"/>
        <v>FC044</v>
      </c>
      <c r="B17360" s="254" t="s">
        <v>17721</v>
      </c>
    </row>
    <row r="17361" spans="1:2">
      <c r="A17361" t="str">
        <f t="shared" si="271"/>
        <v>FC045</v>
      </c>
      <c r="B17361" s="254" t="s">
        <v>17722</v>
      </c>
    </row>
    <row r="17362" spans="1:2">
      <c r="A17362" t="str">
        <f t="shared" si="271"/>
        <v>7501D</v>
      </c>
      <c r="B17362" s="254" t="s">
        <v>17723</v>
      </c>
    </row>
    <row r="17363" spans="1:2">
      <c r="A17363" t="str">
        <f t="shared" si="271"/>
        <v>7501I</v>
      </c>
      <c r="B17363" s="254" t="s">
        <v>17724</v>
      </c>
    </row>
    <row r="17364" spans="1:2">
      <c r="A17364" t="str">
        <f t="shared" si="271"/>
        <v>7502I</v>
      </c>
      <c r="B17364" s="254" t="s">
        <v>17725</v>
      </c>
    </row>
    <row r="17365" spans="1:2">
      <c r="A17365" t="str">
        <f t="shared" si="271"/>
        <v>7503I</v>
      </c>
      <c r="B17365" s="254" t="s">
        <v>17726</v>
      </c>
    </row>
    <row r="17366" spans="1:2">
      <c r="A17366" t="str">
        <f t="shared" si="271"/>
        <v>7504I</v>
      </c>
      <c r="B17366" s="254" t="s">
        <v>17727</v>
      </c>
    </row>
    <row r="17367" spans="1:2">
      <c r="A17367" t="str">
        <f t="shared" si="271"/>
        <v>7505I</v>
      </c>
      <c r="B17367" s="254" t="s">
        <v>17728</v>
      </c>
    </row>
    <row r="17368" spans="1:2">
      <c r="A17368" t="str">
        <f t="shared" si="271"/>
        <v>7506I</v>
      </c>
      <c r="B17368" s="254" t="s">
        <v>17729</v>
      </c>
    </row>
    <row r="17369" spans="1:2">
      <c r="A17369" t="str">
        <f t="shared" si="271"/>
        <v>7507I</v>
      </c>
      <c r="B17369" s="254" t="s">
        <v>17730</v>
      </c>
    </row>
    <row r="17370" spans="1:2">
      <c r="A17370" t="str">
        <f t="shared" si="271"/>
        <v>7508I</v>
      </c>
      <c r="B17370" s="254" t="s">
        <v>17731</v>
      </c>
    </row>
    <row r="17371" spans="1:2">
      <c r="A17371" t="str">
        <f t="shared" si="271"/>
        <v>7509I</v>
      </c>
      <c r="B17371" s="254" t="s">
        <v>17732</v>
      </c>
    </row>
    <row r="17372" spans="1:2">
      <c r="A17372" t="str">
        <f t="shared" si="271"/>
        <v>7510I</v>
      </c>
      <c r="B17372" s="254" t="s">
        <v>17733</v>
      </c>
    </row>
    <row r="17373" spans="1:2">
      <c r="A17373" t="str">
        <f t="shared" si="271"/>
        <v>7511I</v>
      </c>
      <c r="B17373" s="254" t="s">
        <v>17734</v>
      </c>
    </row>
    <row r="17374" spans="1:2">
      <c r="A17374" t="str">
        <f t="shared" si="271"/>
        <v>7512I</v>
      </c>
      <c r="B17374" s="254" t="s">
        <v>17735</v>
      </c>
    </row>
    <row r="17375" spans="1:2">
      <c r="A17375" t="str">
        <f t="shared" si="271"/>
        <v>7513I</v>
      </c>
      <c r="B17375" s="254" t="s">
        <v>17736</v>
      </c>
    </row>
    <row r="17376" spans="1:2">
      <c r="A17376" t="str">
        <f t="shared" si="271"/>
        <v>7514I</v>
      </c>
      <c r="B17376" s="254" t="s">
        <v>17737</v>
      </c>
    </row>
    <row r="17377" spans="1:2">
      <c r="A17377" t="str">
        <f t="shared" si="271"/>
        <v>7515I</v>
      </c>
      <c r="B17377" s="254" t="s">
        <v>17738</v>
      </c>
    </row>
    <row r="17378" spans="1:2">
      <c r="A17378" t="str">
        <f t="shared" si="271"/>
        <v>7516I</v>
      </c>
      <c r="B17378" s="254" t="s">
        <v>17739</v>
      </c>
    </row>
    <row r="17379" spans="1:2">
      <c r="A17379" t="str">
        <f t="shared" si="271"/>
        <v>7517I</v>
      </c>
      <c r="B17379" s="254" t="s">
        <v>17740</v>
      </c>
    </row>
    <row r="17380" spans="1:2">
      <c r="A17380" t="str">
        <f t="shared" si="271"/>
        <v>7518I</v>
      </c>
      <c r="B17380" s="254" t="s">
        <v>17741</v>
      </c>
    </row>
    <row r="17381" spans="1:2">
      <c r="A17381" t="str">
        <f t="shared" si="271"/>
        <v>7519I</v>
      </c>
      <c r="B17381" s="254" t="s">
        <v>17742</v>
      </c>
    </row>
    <row r="17382" spans="1:2">
      <c r="A17382" t="str">
        <f t="shared" si="271"/>
        <v>7520I</v>
      </c>
      <c r="B17382" s="254" t="s">
        <v>17743</v>
      </c>
    </row>
    <row r="17383" spans="1:2">
      <c r="A17383" t="str">
        <f t="shared" si="271"/>
        <v>7521I</v>
      </c>
      <c r="B17383" s="254" t="s">
        <v>17744</v>
      </c>
    </row>
    <row r="17384" spans="1:2">
      <c r="A17384" t="str">
        <f t="shared" si="271"/>
        <v>7522I</v>
      </c>
      <c r="B17384" s="254" t="s">
        <v>17745</v>
      </c>
    </row>
    <row r="17385" spans="1:2">
      <c r="A17385" t="str">
        <f t="shared" si="271"/>
        <v>7523I</v>
      </c>
      <c r="B17385" s="254" t="s">
        <v>17746</v>
      </c>
    </row>
    <row r="17386" spans="1:2">
      <c r="A17386" t="str">
        <f t="shared" si="271"/>
        <v>7524I</v>
      </c>
      <c r="B17386" s="254" t="s">
        <v>17747</v>
      </c>
    </row>
    <row r="17387" spans="1:2">
      <c r="A17387" t="str">
        <f t="shared" si="271"/>
        <v>7525I</v>
      </c>
      <c r="B17387" s="254" t="s">
        <v>17748</v>
      </c>
    </row>
    <row r="17388" spans="1:2">
      <c r="A17388" t="str">
        <f t="shared" si="271"/>
        <v>7526I</v>
      </c>
      <c r="B17388" s="254" t="s">
        <v>17749</v>
      </c>
    </row>
    <row r="17389" spans="1:2">
      <c r="A17389" t="str">
        <f t="shared" si="271"/>
        <v>7527I</v>
      </c>
      <c r="B17389" s="254" t="s">
        <v>17750</v>
      </c>
    </row>
    <row r="17390" spans="1:2">
      <c r="A17390" t="str">
        <f t="shared" si="271"/>
        <v>7528I</v>
      </c>
      <c r="B17390" s="254" t="s">
        <v>17751</v>
      </c>
    </row>
    <row r="17391" spans="1:2">
      <c r="A17391" t="str">
        <f t="shared" si="271"/>
        <v>7529I</v>
      </c>
      <c r="B17391" s="254" t="s">
        <v>17752</v>
      </c>
    </row>
    <row r="17392" spans="1:2">
      <c r="A17392" t="str">
        <f t="shared" si="271"/>
        <v>7530I</v>
      </c>
      <c r="B17392" s="254" t="s">
        <v>17753</v>
      </c>
    </row>
    <row r="17393" spans="1:2">
      <c r="A17393" t="str">
        <f t="shared" si="271"/>
        <v>7531I</v>
      </c>
      <c r="B17393" s="254" t="s">
        <v>17754</v>
      </c>
    </row>
    <row r="17394" spans="1:2">
      <c r="A17394" t="str">
        <f t="shared" si="271"/>
        <v>7532I</v>
      </c>
      <c r="B17394" s="254" t="s">
        <v>17755</v>
      </c>
    </row>
    <row r="17395" spans="1:2">
      <c r="A17395" t="str">
        <f t="shared" si="271"/>
        <v>7533I</v>
      </c>
      <c r="B17395" s="254" t="s">
        <v>17756</v>
      </c>
    </row>
    <row r="17396" spans="1:2">
      <c r="A17396" t="str">
        <f t="shared" si="271"/>
        <v>7534I</v>
      </c>
      <c r="B17396" s="254" t="s">
        <v>17757</v>
      </c>
    </row>
    <row r="17397" spans="1:2">
      <c r="A17397" t="str">
        <f t="shared" si="271"/>
        <v>7535I</v>
      </c>
      <c r="B17397" s="254" t="s">
        <v>17758</v>
      </c>
    </row>
    <row r="17398" spans="1:2">
      <c r="A17398" t="str">
        <f t="shared" si="271"/>
        <v>7536I</v>
      </c>
      <c r="B17398" s="254" t="s">
        <v>17759</v>
      </c>
    </row>
    <row r="17399" spans="1:2">
      <c r="A17399" t="str">
        <f t="shared" si="271"/>
        <v>7537I</v>
      </c>
      <c r="B17399" s="254" t="s">
        <v>17760</v>
      </c>
    </row>
    <row r="17400" spans="1:2">
      <c r="A17400" t="str">
        <f t="shared" si="271"/>
        <v>7538I</v>
      </c>
      <c r="B17400" s="254" t="s">
        <v>17761</v>
      </c>
    </row>
    <row r="17401" spans="1:2">
      <c r="A17401" t="str">
        <f t="shared" si="271"/>
        <v>7539I</v>
      </c>
      <c r="B17401" s="254" t="s">
        <v>17762</v>
      </c>
    </row>
    <row r="17402" spans="1:2">
      <c r="A17402" t="str">
        <f t="shared" si="271"/>
        <v>7540I</v>
      </c>
      <c r="B17402" s="254" t="s">
        <v>17763</v>
      </c>
    </row>
    <row r="17403" spans="1:2">
      <c r="A17403" t="str">
        <f t="shared" si="271"/>
        <v>7541I</v>
      </c>
      <c r="B17403" s="254" t="s">
        <v>17764</v>
      </c>
    </row>
    <row r="17404" spans="1:2">
      <c r="A17404" t="str">
        <f t="shared" si="271"/>
        <v>7542I</v>
      </c>
      <c r="B17404" s="254" t="s">
        <v>17765</v>
      </c>
    </row>
    <row r="17405" spans="1:2">
      <c r="A17405" t="str">
        <f t="shared" si="271"/>
        <v>7543I</v>
      </c>
      <c r="B17405" s="254" t="s">
        <v>17766</v>
      </c>
    </row>
    <row r="17406" spans="1:2">
      <c r="A17406" t="str">
        <f t="shared" si="271"/>
        <v>7544I</v>
      </c>
      <c r="B17406" s="254" t="s">
        <v>17767</v>
      </c>
    </row>
    <row r="17407" spans="1:2">
      <c r="A17407" t="str">
        <f t="shared" si="271"/>
        <v>7546I</v>
      </c>
      <c r="B17407" s="254" t="s">
        <v>17768</v>
      </c>
    </row>
    <row r="17408" spans="1:2">
      <c r="A17408" t="str">
        <f t="shared" si="271"/>
        <v>7700D</v>
      </c>
      <c r="B17408" s="254" t="s">
        <v>17769</v>
      </c>
    </row>
    <row r="17409" spans="1:2">
      <c r="A17409" t="str">
        <f t="shared" si="271"/>
        <v>13011</v>
      </c>
      <c r="B17409" s="254" t="s">
        <v>17770</v>
      </c>
    </row>
    <row r="17410" spans="1:2">
      <c r="A17410" t="str">
        <f t="shared" si="271"/>
        <v>13013</v>
      </c>
      <c r="B17410" s="254" t="s">
        <v>17771</v>
      </c>
    </row>
    <row r="17411" spans="1:2">
      <c r="A17411" t="str">
        <f t="shared" ref="A17411:A17474" si="272">LEFT(B17411,5)</f>
        <v>13015</v>
      </c>
      <c r="B17411" s="254" t="s">
        <v>17772</v>
      </c>
    </row>
    <row r="17412" spans="1:2">
      <c r="A17412" t="str">
        <f t="shared" si="272"/>
        <v>13019</v>
      </c>
      <c r="B17412" s="254" t="s">
        <v>17773</v>
      </c>
    </row>
    <row r="17413" spans="1:2">
      <c r="A17413" t="str">
        <f t="shared" si="272"/>
        <v>13020</v>
      </c>
      <c r="B17413" s="254" t="s">
        <v>17774</v>
      </c>
    </row>
    <row r="17414" spans="1:2">
      <c r="A17414" t="str">
        <f t="shared" si="272"/>
        <v>13021</v>
      </c>
      <c r="B17414" s="254" t="s">
        <v>17775</v>
      </c>
    </row>
    <row r="17415" spans="1:2">
      <c r="A17415" t="str">
        <f t="shared" si="272"/>
        <v>13034</v>
      </c>
      <c r="B17415" s="254" t="s">
        <v>17776</v>
      </c>
    </row>
    <row r="17416" spans="1:2">
      <c r="A17416" t="str">
        <f t="shared" si="272"/>
        <v>13037</v>
      </c>
      <c r="B17416" s="254" t="s">
        <v>17777</v>
      </c>
    </row>
    <row r="17417" spans="1:2">
      <c r="A17417" t="str">
        <f t="shared" si="272"/>
        <v>13043</v>
      </c>
      <c r="B17417" s="254" t="s">
        <v>17778</v>
      </c>
    </row>
    <row r="17418" spans="1:2">
      <c r="A17418" t="str">
        <f t="shared" si="272"/>
        <v>13044</v>
      </c>
      <c r="B17418" s="254" t="s">
        <v>17779</v>
      </c>
    </row>
    <row r="17419" spans="1:2">
      <c r="A17419" t="str">
        <f t="shared" si="272"/>
        <v>13045</v>
      </c>
      <c r="B17419" s="254" t="s">
        <v>17780</v>
      </c>
    </row>
    <row r="17420" spans="1:2">
      <c r="A17420" t="str">
        <f t="shared" si="272"/>
        <v>13057</v>
      </c>
      <c r="B17420" s="254" t="s">
        <v>17781</v>
      </c>
    </row>
    <row r="17421" spans="1:2">
      <c r="A17421" t="str">
        <f t="shared" si="272"/>
        <v>13065</v>
      </c>
      <c r="B17421" s="254" t="s">
        <v>17782</v>
      </c>
    </row>
    <row r="17422" spans="1:2">
      <c r="A17422" t="str">
        <f t="shared" si="272"/>
        <v>13066</v>
      </c>
      <c r="B17422" s="254" t="s">
        <v>17783</v>
      </c>
    </row>
    <row r="17423" spans="1:2">
      <c r="A17423" t="str">
        <f t="shared" si="272"/>
        <v>13067</v>
      </c>
      <c r="B17423" s="254" t="s">
        <v>17784</v>
      </c>
    </row>
    <row r="17424" spans="1:2">
      <c r="A17424" t="str">
        <f t="shared" si="272"/>
        <v>13084</v>
      </c>
      <c r="B17424" s="254" t="s">
        <v>17785</v>
      </c>
    </row>
    <row r="17425" spans="1:2">
      <c r="A17425" t="str">
        <f t="shared" si="272"/>
        <v>13094</v>
      </c>
      <c r="B17425" s="254" t="s">
        <v>17786</v>
      </c>
    </row>
    <row r="17426" spans="1:2">
      <c r="A17426" t="str">
        <f t="shared" si="272"/>
        <v>13095</v>
      </c>
      <c r="B17426" s="254" t="s">
        <v>17787</v>
      </c>
    </row>
    <row r="17427" spans="1:2">
      <c r="A17427" t="str">
        <f t="shared" si="272"/>
        <v>13106</v>
      </c>
      <c r="B17427" s="254" t="s">
        <v>17788</v>
      </c>
    </row>
    <row r="17428" spans="1:2">
      <c r="A17428" t="str">
        <f t="shared" si="272"/>
        <v>13134</v>
      </c>
      <c r="B17428" s="254" t="s">
        <v>17789</v>
      </c>
    </row>
    <row r="17429" spans="1:2">
      <c r="A17429" t="str">
        <f t="shared" si="272"/>
        <v>13145</v>
      </c>
      <c r="B17429" s="254" t="s">
        <v>17790</v>
      </c>
    </row>
    <row r="17430" spans="1:2">
      <c r="A17430" t="str">
        <f t="shared" si="272"/>
        <v>13146</v>
      </c>
      <c r="B17430" s="254" t="s">
        <v>17791</v>
      </c>
    </row>
    <row r="17431" spans="1:2">
      <c r="A17431" t="str">
        <f t="shared" si="272"/>
        <v>13151</v>
      </c>
      <c r="B17431" s="254" t="s">
        <v>17792</v>
      </c>
    </row>
    <row r="17432" spans="1:2">
      <c r="A17432" t="str">
        <f t="shared" si="272"/>
        <v>13154</v>
      </c>
      <c r="B17432" s="254" t="s">
        <v>17793</v>
      </c>
    </row>
    <row r="17433" spans="1:2">
      <c r="A17433" t="str">
        <f t="shared" si="272"/>
        <v>13155</v>
      </c>
      <c r="B17433" s="254" t="s">
        <v>17794</v>
      </c>
    </row>
    <row r="17434" spans="1:2">
      <c r="A17434" t="str">
        <f t="shared" si="272"/>
        <v>13158</v>
      </c>
      <c r="B17434" s="254" t="s">
        <v>17795</v>
      </c>
    </row>
    <row r="17435" spans="1:2">
      <c r="A17435" t="str">
        <f t="shared" si="272"/>
        <v>13159</v>
      </c>
      <c r="B17435" s="254" t="s">
        <v>17796</v>
      </c>
    </row>
    <row r="17436" spans="1:2">
      <c r="A17436" t="str">
        <f t="shared" si="272"/>
        <v>13160</v>
      </c>
      <c r="B17436" s="254" t="s">
        <v>17797</v>
      </c>
    </row>
    <row r="17437" spans="1:2">
      <c r="A17437" t="str">
        <f t="shared" si="272"/>
        <v>13181</v>
      </c>
      <c r="B17437" s="254" t="s">
        <v>17798</v>
      </c>
    </row>
    <row r="17438" spans="1:2">
      <c r="A17438" t="str">
        <f t="shared" si="272"/>
        <v>13190</v>
      </c>
      <c r="B17438" s="254" t="s">
        <v>17799</v>
      </c>
    </row>
    <row r="17439" spans="1:2">
      <c r="A17439" t="str">
        <f t="shared" si="272"/>
        <v>13199</v>
      </c>
      <c r="B17439" s="254" t="s">
        <v>17800</v>
      </c>
    </row>
    <row r="17440" spans="1:2">
      <c r="A17440" t="str">
        <f t="shared" si="272"/>
        <v>13200</v>
      </c>
      <c r="B17440" s="254" t="s">
        <v>17801</v>
      </c>
    </row>
    <row r="17441" spans="1:2">
      <c r="A17441" t="str">
        <f t="shared" si="272"/>
        <v>13204</v>
      </c>
      <c r="B17441" s="254" t="s">
        <v>17802</v>
      </c>
    </row>
    <row r="17442" spans="1:2">
      <c r="A17442" t="str">
        <f t="shared" si="272"/>
        <v>13211</v>
      </c>
      <c r="B17442" s="254" t="s">
        <v>17803</v>
      </c>
    </row>
    <row r="17443" spans="1:2">
      <c r="A17443" t="str">
        <f t="shared" si="272"/>
        <v>13225</v>
      </c>
      <c r="B17443" s="254" t="s">
        <v>17804</v>
      </c>
    </row>
    <row r="17444" spans="1:2">
      <c r="A17444" t="str">
        <f t="shared" si="272"/>
        <v>13228</v>
      </c>
      <c r="B17444" s="254" t="s">
        <v>17805</v>
      </c>
    </row>
    <row r="17445" spans="1:2">
      <c r="A17445" t="str">
        <f t="shared" si="272"/>
        <v>13229</v>
      </c>
      <c r="B17445" s="254" t="s">
        <v>17806</v>
      </c>
    </row>
    <row r="17446" spans="1:2">
      <c r="A17446" t="str">
        <f t="shared" si="272"/>
        <v>13230</v>
      </c>
      <c r="B17446" s="254" t="s">
        <v>17807</v>
      </c>
    </row>
    <row r="17447" spans="1:2">
      <c r="A17447" t="str">
        <f t="shared" si="272"/>
        <v>13249</v>
      </c>
      <c r="B17447" s="254" t="s">
        <v>17808</v>
      </c>
    </row>
    <row r="17448" spans="1:2">
      <c r="A17448" t="str">
        <f t="shared" si="272"/>
        <v>13253</v>
      </c>
      <c r="B17448" s="254" t="s">
        <v>17809</v>
      </c>
    </row>
    <row r="17449" spans="1:2">
      <c r="A17449" t="str">
        <f t="shared" si="272"/>
        <v>13255</v>
      </c>
      <c r="B17449" s="254" t="s">
        <v>17810</v>
      </c>
    </row>
    <row r="17450" spans="1:2">
      <c r="A17450" t="str">
        <f t="shared" si="272"/>
        <v>13266</v>
      </c>
      <c r="B17450" s="254" t="s">
        <v>17811</v>
      </c>
    </row>
    <row r="17451" spans="1:2">
      <c r="A17451" t="str">
        <f t="shared" si="272"/>
        <v>13285</v>
      </c>
      <c r="B17451" s="254" t="s">
        <v>17812</v>
      </c>
    </row>
    <row r="17452" spans="1:2">
      <c r="A17452" t="str">
        <f t="shared" si="272"/>
        <v>13286</v>
      </c>
      <c r="B17452" s="254" t="s">
        <v>17813</v>
      </c>
    </row>
    <row r="17453" spans="1:2">
      <c r="A17453" t="str">
        <f t="shared" si="272"/>
        <v>13289</v>
      </c>
      <c r="B17453" s="254" t="s">
        <v>17814</v>
      </c>
    </row>
    <row r="17454" spans="1:2">
      <c r="A17454" t="str">
        <f t="shared" si="272"/>
        <v>13299</v>
      </c>
      <c r="B17454" s="254" t="s">
        <v>17815</v>
      </c>
    </row>
    <row r="17455" spans="1:2">
      <c r="A17455" t="str">
        <f t="shared" si="272"/>
        <v>13306</v>
      </c>
      <c r="B17455" s="254" t="s">
        <v>17816</v>
      </c>
    </row>
    <row r="17456" spans="1:2">
      <c r="A17456" t="str">
        <f t="shared" si="272"/>
        <v>13310</v>
      </c>
      <c r="B17456" s="254" t="s">
        <v>17817</v>
      </c>
    </row>
    <row r="17457" spans="1:2">
      <c r="A17457" t="str">
        <f t="shared" si="272"/>
        <v>13326</v>
      </c>
      <c r="B17457" s="254" t="s">
        <v>17818</v>
      </c>
    </row>
    <row r="17458" spans="1:2">
      <c r="A17458" t="str">
        <f t="shared" si="272"/>
        <v>13328</v>
      </c>
      <c r="B17458" s="254" t="s">
        <v>17819</v>
      </c>
    </row>
    <row r="17459" spans="1:2">
      <c r="A17459" t="str">
        <f t="shared" si="272"/>
        <v>13329</v>
      </c>
      <c r="B17459" s="254" t="s">
        <v>17820</v>
      </c>
    </row>
    <row r="17460" spans="1:2">
      <c r="A17460" t="str">
        <f t="shared" si="272"/>
        <v>13331</v>
      </c>
      <c r="B17460" s="254" t="s">
        <v>17821</v>
      </c>
    </row>
    <row r="17461" spans="1:2">
      <c r="A17461" t="str">
        <f t="shared" si="272"/>
        <v>13360</v>
      </c>
      <c r="B17461" s="254" t="s">
        <v>17822</v>
      </c>
    </row>
    <row r="17462" spans="1:2">
      <c r="A17462" t="str">
        <f t="shared" si="272"/>
        <v>13361</v>
      </c>
      <c r="B17462" s="254" t="s">
        <v>17823</v>
      </c>
    </row>
    <row r="17463" spans="1:2">
      <c r="A17463" t="str">
        <f t="shared" si="272"/>
        <v>13365</v>
      </c>
      <c r="B17463" s="254" t="s">
        <v>17824</v>
      </c>
    </row>
    <row r="17464" spans="1:2">
      <c r="A17464" t="str">
        <f t="shared" si="272"/>
        <v>13366</v>
      </c>
      <c r="B17464" s="254" t="s">
        <v>17825</v>
      </c>
    </row>
    <row r="17465" spans="1:2">
      <c r="A17465" t="str">
        <f t="shared" si="272"/>
        <v>13376</v>
      </c>
      <c r="B17465" s="254" t="s">
        <v>17826</v>
      </c>
    </row>
    <row r="17466" spans="1:2">
      <c r="A17466" t="str">
        <f t="shared" si="272"/>
        <v>13388</v>
      </c>
      <c r="B17466" s="254" t="s">
        <v>17827</v>
      </c>
    </row>
    <row r="17467" spans="1:2">
      <c r="A17467" t="str">
        <f t="shared" si="272"/>
        <v>13393</v>
      </c>
      <c r="B17467" s="254" t="s">
        <v>17828</v>
      </c>
    </row>
    <row r="17468" spans="1:2">
      <c r="A17468" t="str">
        <f t="shared" si="272"/>
        <v>13397</v>
      </c>
      <c r="B17468" s="254" t="s">
        <v>17829</v>
      </c>
    </row>
    <row r="17469" spans="1:2">
      <c r="A17469" t="str">
        <f t="shared" si="272"/>
        <v>13399</v>
      </c>
      <c r="B17469" s="254" t="s">
        <v>17830</v>
      </c>
    </row>
    <row r="17470" spans="1:2">
      <c r="A17470" t="str">
        <f t="shared" si="272"/>
        <v>13428</v>
      </c>
      <c r="B17470" s="254" t="s">
        <v>17831</v>
      </c>
    </row>
    <row r="17471" spans="1:2">
      <c r="A17471" t="str">
        <f t="shared" si="272"/>
        <v>13430</v>
      </c>
      <c r="B17471" s="254" t="s">
        <v>17832</v>
      </c>
    </row>
    <row r="17472" spans="1:2">
      <c r="A17472" t="str">
        <f t="shared" si="272"/>
        <v>13431</v>
      </c>
      <c r="B17472" s="254" t="s">
        <v>17833</v>
      </c>
    </row>
    <row r="17473" spans="1:2">
      <c r="A17473" t="str">
        <f t="shared" si="272"/>
        <v>13438</v>
      </c>
      <c r="B17473" s="254" t="s">
        <v>17834</v>
      </c>
    </row>
    <row r="17474" spans="1:2">
      <c r="A17474" t="str">
        <f t="shared" si="272"/>
        <v>13440</v>
      </c>
      <c r="B17474" s="254" t="s">
        <v>17835</v>
      </c>
    </row>
    <row r="17475" spans="1:2">
      <c r="A17475" t="str">
        <f t="shared" ref="A17475:A17538" si="273">LEFT(B17475,5)</f>
        <v>13443</v>
      </c>
      <c r="B17475" s="254" t="s">
        <v>17836</v>
      </c>
    </row>
    <row r="17476" spans="1:2">
      <c r="A17476" t="str">
        <f t="shared" si="273"/>
        <v>13458</v>
      </c>
      <c r="B17476" s="254" t="s">
        <v>17837</v>
      </c>
    </row>
    <row r="17477" spans="1:2">
      <c r="A17477" t="str">
        <f t="shared" si="273"/>
        <v>13465</v>
      </c>
      <c r="B17477" s="254" t="s">
        <v>17838</v>
      </c>
    </row>
    <row r="17478" spans="1:2">
      <c r="A17478" t="str">
        <f t="shared" si="273"/>
        <v>13469</v>
      </c>
      <c r="B17478" s="254" t="s">
        <v>17839</v>
      </c>
    </row>
    <row r="17479" spans="1:2">
      <c r="A17479" t="str">
        <f t="shared" si="273"/>
        <v>13472</v>
      </c>
      <c r="B17479" s="254" t="s">
        <v>17840</v>
      </c>
    </row>
    <row r="17480" spans="1:2">
      <c r="A17480" t="str">
        <f t="shared" si="273"/>
        <v>13476</v>
      </c>
      <c r="B17480" s="254" t="s">
        <v>17841</v>
      </c>
    </row>
    <row r="17481" spans="1:2">
      <c r="A17481" t="str">
        <f t="shared" si="273"/>
        <v>13478</v>
      </c>
      <c r="B17481" s="254" t="s">
        <v>17842</v>
      </c>
    </row>
    <row r="17482" spans="1:2">
      <c r="A17482" t="str">
        <f t="shared" si="273"/>
        <v>13498</v>
      </c>
      <c r="B17482" s="254" t="s">
        <v>17843</v>
      </c>
    </row>
    <row r="17483" spans="1:2">
      <c r="A17483" t="str">
        <f t="shared" si="273"/>
        <v>13508</v>
      </c>
      <c r="B17483" s="254" t="s">
        <v>17844</v>
      </c>
    </row>
    <row r="17484" spans="1:2">
      <c r="A17484" t="str">
        <f t="shared" si="273"/>
        <v>13524</v>
      </c>
      <c r="B17484" s="254" t="s">
        <v>17845</v>
      </c>
    </row>
    <row r="17485" spans="1:2">
      <c r="A17485" t="str">
        <f t="shared" si="273"/>
        <v>13527</v>
      </c>
      <c r="B17485" s="254" t="s">
        <v>17846</v>
      </c>
    </row>
    <row r="17486" spans="1:2">
      <c r="A17486" t="str">
        <f t="shared" si="273"/>
        <v>13538</v>
      </c>
      <c r="B17486" s="254" t="s">
        <v>17847</v>
      </c>
    </row>
    <row r="17487" spans="1:2">
      <c r="A17487" t="str">
        <f t="shared" si="273"/>
        <v>13541</v>
      </c>
      <c r="B17487" s="254" t="s">
        <v>17848</v>
      </c>
    </row>
    <row r="17488" spans="1:2">
      <c r="A17488" t="str">
        <f t="shared" si="273"/>
        <v>13548</v>
      </c>
      <c r="B17488" s="254" t="s">
        <v>17849</v>
      </c>
    </row>
    <row r="17489" spans="1:2">
      <c r="A17489" t="str">
        <f t="shared" si="273"/>
        <v>13549</v>
      </c>
      <c r="B17489" s="254" t="s">
        <v>17850</v>
      </c>
    </row>
    <row r="17490" spans="1:2">
      <c r="A17490" t="str">
        <f t="shared" si="273"/>
        <v>13550</v>
      </c>
      <c r="B17490" s="254" t="s">
        <v>17851</v>
      </c>
    </row>
    <row r="17491" spans="1:2">
      <c r="A17491" t="str">
        <f t="shared" si="273"/>
        <v>13572</v>
      </c>
      <c r="B17491" s="254" t="s">
        <v>17852</v>
      </c>
    </row>
    <row r="17492" spans="1:2">
      <c r="A17492" t="str">
        <f t="shared" si="273"/>
        <v>13575</v>
      </c>
      <c r="B17492" s="254" t="s">
        <v>17853</v>
      </c>
    </row>
    <row r="17493" spans="1:2">
      <c r="A17493" t="str">
        <f t="shared" si="273"/>
        <v>13585</v>
      </c>
      <c r="B17493" s="254" t="s">
        <v>17854</v>
      </c>
    </row>
    <row r="17494" spans="1:2">
      <c r="A17494" t="str">
        <f t="shared" si="273"/>
        <v>13589</v>
      </c>
      <c r="B17494" s="254" t="s">
        <v>17855</v>
      </c>
    </row>
    <row r="17495" spans="1:2">
      <c r="A17495" t="str">
        <f t="shared" si="273"/>
        <v>13591</v>
      </c>
      <c r="B17495" s="254" t="s">
        <v>17856</v>
      </c>
    </row>
    <row r="17496" spans="1:2">
      <c r="A17496" t="str">
        <f t="shared" si="273"/>
        <v>13595</v>
      </c>
      <c r="B17496" s="254" t="s">
        <v>17857</v>
      </c>
    </row>
    <row r="17497" spans="1:2">
      <c r="A17497" t="str">
        <f t="shared" si="273"/>
        <v>13596</v>
      </c>
      <c r="B17497" s="254" t="s">
        <v>17858</v>
      </c>
    </row>
    <row r="17498" spans="1:2">
      <c r="A17498" t="str">
        <f t="shared" si="273"/>
        <v>13598</v>
      </c>
      <c r="B17498" s="254" t="s">
        <v>17859</v>
      </c>
    </row>
    <row r="17499" spans="1:2">
      <c r="A17499" t="str">
        <f t="shared" si="273"/>
        <v>13600</v>
      </c>
      <c r="B17499" s="254" t="s">
        <v>17860</v>
      </c>
    </row>
    <row r="17500" spans="1:2">
      <c r="A17500" t="str">
        <f t="shared" si="273"/>
        <v>13602</v>
      </c>
      <c r="B17500" s="254" t="s">
        <v>17861</v>
      </c>
    </row>
    <row r="17501" spans="1:2">
      <c r="A17501" t="str">
        <f t="shared" si="273"/>
        <v>13605</v>
      </c>
      <c r="B17501" s="254" t="s">
        <v>17862</v>
      </c>
    </row>
    <row r="17502" spans="1:2">
      <c r="A17502" t="str">
        <f t="shared" si="273"/>
        <v>13610</v>
      </c>
      <c r="B17502" s="254" t="s">
        <v>17863</v>
      </c>
    </row>
    <row r="17503" spans="1:2">
      <c r="A17503" t="str">
        <f t="shared" si="273"/>
        <v>13622</v>
      </c>
      <c r="B17503" s="254" t="s">
        <v>17864</v>
      </c>
    </row>
    <row r="17504" spans="1:2">
      <c r="A17504" t="str">
        <f t="shared" si="273"/>
        <v>13630</v>
      </c>
      <c r="B17504" s="254" t="s">
        <v>17865</v>
      </c>
    </row>
    <row r="17505" spans="1:2">
      <c r="A17505" t="str">
        <f t="shared" si="273"/>
        <v>13648</v>
      </c>
      <c r="B17505" s="254" t="s">
        <v>17866</v>
      </c>
    </row>
    <row r="17506" spans="1:2">
      <c r="A17506" t="str">
        <f t="shared" si="273"/>
        <v>13652</v>
      </c>
      <c r="B17506" s="254" t="s">
        <v>17867</v>
      </c>
    </row>
    <row r="17507" spans="1:2">
      <c r="A17507" t="str">
        <f t="shared" si="273"/>
        <v>13657</v>
      </c>
      <c r="B17507" s="254" t="s">
        <v>17868</v>
      </c>
    </row>
    <row r="17508" spans="1:2">
      <c r="A17508" t="str">
        <f t="shared" si="273"/>
        <v>13658</v>
      </c>
      <c r="B17508" s="254" t="s">
        <v>17869</v>
      </c>
    </row>
    <row r="17509" spans="1:2">
      <c r="A17509" t="str">
        <f t="shared" si="273"/>
        <v>13659</v>
      </c>
      <c r="B17509" s="254" t="s">
        <v>17870</v>
      </c>
    </row>
    <row r="17510" spans="1:2">
      <c r="A17510" t="str">
        <f t="shared" si="273"/>
        <v>13660</v>
      </c>
      <c r="B17510" s="254" t="s">
        <v>17871</v>
      </c>
    </row>
    <row r="17511" spans="1:2">
      <c r="A17511" t="str">
        <f t="shared" si="273"/>
        <v>13665</v>
      </c>
      <c r="B17511" s="254" t="s">
        <v>17872</v>
      </c>
    </row>
    <row r="17512" spans="1:2">
      <c r="A17512" t="str">
        <f t="shared" si="273"/>
        <v>13667</v>
      </c>
      <c r="B17512" s="254" t="s">
        <v>17873</v>
      </c>
    </row>
    <row r="17513" spans="1:2">
      <c r="A17513" t="str">
        <f t="shared" si="273"/>
        <v>13668</v>
      </c>
      <c r="B17513" s="254" t="s">
        <v>17874</v>
      </c>
    </row>
    <row r="17514" spans="1:2">
      <c r="A17514" t="str">
        <f t="shared" si="273"/>
        <v>13669</v>
      </c>
      <c r="B17514" s="254" t="s">
        <v>17875</v>
      </c>
    </row>
    <row r="17515" spans="1:2">
      <c r="A17515" t="str">
        <f t="shared" si="273"/>
        <v>13670</v>
      </c>
      <c r="B17515" s="254" t="s">
        <v>17876</v>
      </c>
    </row>
    <row r="17516" spans="1:2">
      <c r="A17516" t="str">
        <f t="shared" si="273"/>
        <v>13671</v>
      </c>
      <c r="B17516" s="254" t="s">
        <v>17877</v>
      </c>
    </row>
    <row r="17517" spans="1:2">
      <c r="A17517" t="str">
        <f t="shared" si="273"/>
        <v>13672</v>
      </c>
      <c r="B17517" s="254" t="s">
        <v>17878</v>
      </c>
    </row>
    <row r="17518" spans="1:2">
      <c r="A17518" t="str">
        <f t="shared" si="273"/>
        <v>13674</v>
      </c>
      <c r="B17518" s="254" t="s">
        <v>17879</v>
      </c>
    </row>
    <row r="17519" spans="1:2">
      <c r="A17519" t="str">
        <f t="shared" si="273"/>
        <v>13677</v>
      </c>
      <c r="B17519" s="254" t="s">
        <v>17880</v>
      </c>
    </row>
    <row r="17520" spans="1:2">
      <c r="A17520" t="str">
        <f t="shared" si="273"/>
        <v>13678</v>
      </c>
      <c r="B17520" s="254" t="s">
        <v>17881</v>
      </c>
    </row>
    <row r="17521" spans="1:2">
      <c r="A17521" t="str">
        <f t="shared" si="273"/>
        <v>13679</v>
      </c>
      <c r="B17521" s="254" t="s">
        <v>17882</v>
      </c>
    </row>
    <row r="17522" spans="1:2">
      <c r="A17522" t="str">
        <f t="shared" si="273"/>
        <v>13686</v>
      </c>
      <c r="B17522" s="254" t="s">
        <v>17883</v>
      </c>
    </row>
    <row r="17523" spans="1:2">
      <c r="A17523" t="str">
        <f t="shared" si="273"/>
        <v>13687</v>
      </c>
      <c r="B17523" s="254" t="s">
        <v>17884</v>
      </c>
    </row>
    <row r="17524" spans="1:2">
      <c r="A17524" t="str">
        <f t="shared" si="273"/>
        <v>13697</v>
      </c>
      <c r="B17524" s="254" t="s">
        <v>17885</v>
      </c>
    </row>
    <row r="17525" spans="1:2">
      <c r="A17525" t="str">
        <f t="shared" si="273"/>
        <v>13705</v>
      </c>
      <c r="B17525" s="254" t="s">
        <v>17886</v>
      </c>
    </row>
    <row r="17526" spans="1:2">
      <c r="A17526" t="str">
        <f t="shared" si="273"/>
        <v>13708</v>
      </c>
      <c r="B17526" s="254" t="s">
        <v>17887</v>
      </c>
    </row>
    <row r="17527" spans="1:2">
      <c r="A17527" t="str">
        <f t="shared" si="273"/>
        <v>13717</v>
      </c>
      <c r="B17527" s="254" t="s">
        <v>17888</v>
      </c>
    </row>
    <row r="17528" spans="1:2">
      <c r="A17528" t="str">
        <f t="shared" si="273"/>
        <v>13724</v>
      </c>
      <c r="B17528" s="254" t="s">
        <v>17889</v>
      </c>
    </row>
    <row r="17529" spans="1:2">
      <c r="A17529" t="str">
        <f t="shared" si="273"/>
        <v>13726</v>
      </c>
      <c r="B17529" s="254" t="s">
        <v>17890</v>
      </c>
    </row>
    <row r="17530" spans="1:2">
      <c r="A17530" t="str">
        <f t="shared" si="273"/>
        <v>13751</v>
      </c>
      <c r="B17530" s="254" t="s">
        <v>17891</v>
      </c>
    </row>
    <row r="17531" spans="1:2">
      <c r="A17531" t="str">
        <f t="shared" si="273"/>
        <v>13765</v>
      </c>
      <c r="B17531" s="254" t="s">
        <v>17892</v>
      </c>
    </row>
    <row r="17532" spans="1:2">
      <c r="A17532" t="str">
        <f t="shared" si="273"/>
        <v>13766</v>
      </c>
      <c r="B17532" s="254" t="s">
        <v>17893</v>
      </c>
    </row>
    <row r="17533" spans="1:2">
      <c r="A17533" t="str">
        <f t="shared" si="273"/>
        <v>13768</v>
      </c>
      <c r="B17533" s="254" t="s">
        <v>17894</v>
      </c>
    </row>
    <row r="17534" spans="1:2">
      <c r="A17534" t="str">
        <f t="shared" si="273"/>
        <v>13769</v>
      </c>
      <c r="B17534" s="254" t="s">
        <v>17895</v>
      </c>
    </row>
    <row r="17535" spans="1:2">
      <c r="A17535" t="str">
        <f t="shared" si="273"/>
        <v>13770</v>
      </c>
      <c r="B17535" s="254" t="s">
        <v>17896</v>
      </c>
    </row>
    <row r="17536" spans="1:2">
      <c r="A17536" t="str">
        <f t="shared" si="273"/>
        <v>13788</v>
      </c>
      <c r="B17536" s="254" t="s">
        <v>17897</v>
      </c>
    </row>
    <row r="17537" spans="1:2">
      <c r="A17537" t="str">
        <f t="shared" si="273"/>
        <v>13795</v>
      </c>
      <c r="B17537" s="254" t="s">
        <v>17898</v>
      </c>
    </row>
    <row r="17538" spans="1:2">
      <c r="A17538" t="str">
        <f t="shared" si="273"/>
        <v>13796</v>
      </c>
      <c r="B17538" s="254" t="s">
        <v>17899</v>
      </c>
    </row>
    <row r="17539" spans="1:2">
      <c r="A17539" t="str">
        <f t="shared" ref="A17539:A17602" si="274">LEFT(B17539,5)</f>
        <v>13798</v>
      </c>
      <c r="B17539" s="254" t="s">
        <v>17900</v>
      </c>
    </row>
    <row r="17540" spans="1:2">
      <c r="A17540" t="str">
        <f t="shared" si="274"/>
        <v>13802</v>
      </c>
      <c r="B17540" s="254" t="s">
        <v>17901</v>
      </c>
    </row>
    <row r="17541" spans="1:2">
      <c r="A17541" t="str">
        <f t="shared" si="274"/>
        <v>13803</v>
      </c>
      <c r="B17541" s="254" t="s">
        <v>17902</v>
      </c>
    </row>
    <row r="17542" spans="1:2">
      <c r="A17542" t="str">
        <f t="shared" si="274"/>
        <v>13820</v>
      </c>
      <c r="B17542" s="254" t="s">
        <v>17903</v>
      </c>
    </row>
    <row r="17543" spans="1:2">
      <c r="A17543" t="str">
        <f t="shared" si="274"/>
        <v>13825</v>
      </c>
      <c r="B17543" s="254" t="s">
        <v>17904</v>
      </c>
    </row>
    <row r="17544" spans="1:2">
      <c r="A17544" t="str">
        <f t="shared" si="274"/>
        <v>13826</v>
      </c>
      <c r="B17544" s="254" t="s">
        <v>17905</v>
      </c>
    </row>
    <row r="17545" spans="1:2">
      <c r="A17545" t="str">
        <f t="shared" si="274"/>
        <v>13833</v>
      </c>
      <c r="B17545" s="254" t="s">
        <v>17906</v>
      </c>
    </row>
    <row r="17546" spans="1:2">
      <c r="A17546" t="str">
        <f t="shared" si="274"/>
        <v>13838</v>
      </c>
      <c r="B17546" s="254" t="s">
        <v>17907</v>
      </c>
    </row>
    <row r="17547" spans="1:2">
      <c r="A17547" t="str">
        <f t="shared" si="274"/>
        <v>13841</v>
      </c>
      <c r="B17547" s="254" t="s">
        <v>17908</v>
      </c>
    </row>
    <row r="17548" spans="1:2">
      <c r="A17548" t="str">
        <f t="shared" si="274"/>
        <v>13844</v>
      </c>
      <c r="B17548" s="254" t="s">
        <v>17909</v>
      </c>
    </row>
    <row r="17549" spans="1:2">
      <c r="A17549" t="str">
        <f t="shared" si="274"/>
        <v>13858</v>
      </c>
      <c r="B17549" s="254" t="s">
        <v>17910</v>
      </c>
    </row>
    <row r="17550" spans="1:2">
      <c r="A17550" t="str">
        <f t="shared" si="274"/>
        <v>13861</v>
      </c>
      <c r="B17550" s="254" t="s">
        <v>17911</v>
      </c>
    </row>
    <row r="17551" spans="1:2">
      <c r="A17551" t="str">
        <f t="shared" si="274"/>
        <v>13862</v>
      </c>
      <c r="B17551" s="254" t="s">
        <v>17912</v>
      </c>
    </row>
    <row r="17552" spans="1:2">
      <c r="A17552" t="str">
        <f t="shared" si="274"/>
        <v>13867</v>
      </c>
      <c r="B17552" s="254" t="s">
        <v>17913</v>
      </c>
    </row>
    <row r="17553" spans="1:2">
      <c r="A17553" t="str">
        <f t="shared" si="274"/>
        <v>13868</v>
      </c>
      <c r="B17553" s="254" t="s">
        <v>17914</v>
      </c>
    </row>
    <row r="17554" spans="1:2">
      <c r="A17554" t="str">
        <f t="shared" si="274"/>
        <v>13869</v>
      </c>
      <c r="B17554" s="254" t="s">
        <v>17915</v>
      </c>
    </row>
    <row r="17555" spans="1:2">
      <c r="A17555" t="str">
        <f t="shared" si="274"/>
        <v>13883</v>
      </c>
      <c r="B17555" s="254" t="s">
        <v>17916</v>
      </c>
    </row>
    <row r="17556" spans="1:2">
      <c r="A17556" t="str">
        <f t="shared" si="274"/>
        <v>13885</v>
      </c>
      <c r="B17556" s="254" t="s">
        <v>17917</v>
      </c>
    </row>
    <row r="17557" spans="1:2">
      <c r="A17557" t="str">
        <f t="shared" si="274"/>
        <v>13898</v>
      </c>
      <c r="B17557" s="254" t="s">
        <v>17918</v>
      </c>
    </row>
    <row r="17558" spans="1:2">
      <c r="A17558" t="str">
        <f t="shared" si="274"/>
        <v>13911</v>
      </c>
      <c r="B17558" s="254" t="s">
        <v>17919</v>
      </c>
    </row>
    <row r="17559" spans="1:2">
      <c r="A17559" t="str">
        <f t="shared" si="274"/>
        <v>13917</v>
      </c>
      <c r="B17559" s="254" t="s">
        <v>17920</v>
      </c>
    </row>
    <row r="17560" spans="1:2">
      <c r="A17560" t="str">
        <f t="shared" si="274"/>
        <v>13918</v>
      </c>
      <c r="B17560" s="254" t="s">
        <v>17921</v>
      </c>
    </row>
    <row r="17561" spans="1:2">
      <c r="A17561" t="str">
        <f t="shared" si="274"/>
        <v>13922</v>
      </c>
      <c r="B17561" s="254" t="s">
        <v>17922</v>
      </c>
    </row>
    <row r="17562" spans="1:2">
      <c r="A17562" t="str">
        <f t="shared" si="274"/>
        <v>13931</v>
      </c>
      <c r="B17562" s="254" t="s">
        <v>17923</v>
      </c>
    </row>
    <row r="17563" spans="1:2">
      <c r="A17563" t="str">
        <f t="shared" si="274"/>
        <v>13934</v>
      </c>
      <c r="B17563" s="254" t="s">
        <v>17924</v>
      </c>
    </row>
    <row r="17564" spans="1:2">
      <c r="A17564" t="str">
        <f t="shared" si="274"/>
        <v>13935</v>
      </c>
      <c r="B17564" s="254" t="s">
        <v>17925</v>
      </c>
    </row>
    <row r="17565" spans="1:2">
      <c r="A17565" t="str">
        <f t="shared" si="274"/>
        <v>13936</v>
      </c>
      <c r="B17565" s="254" t="s">
        <v>17926</v>
      </c>
    </row>
    <row r="17566" spans="1:2">
      <c r="A17566" t="str">
        <f t="shared" si="274"/>
        <v>13937</v>
      </c>
      <c r="B17566" s="254" t="s">
        <v>17927</v>
      </c>
    </row>
    <row r="17567" spans="1:2">
      <c r="A17567" t="str">
        <f t="shared" si="274"/>
        <v>13942</v>
      </c>
      <c r="B17567" s="254" t="s">
        <v>17928</v>
      </c>
    </row>
    <row r="17568" spans="1:2">
      <c r="A17568" t="str">
        <f t="shared" si="274"/>
        <v>13943</v>
      </c>
      <c r="B17568" s="254" t="s">
        <v>17929</v>
      </c>
    </row>
    <row r="17569" spans="1:2">
      <c r="A17569" t="str">
        <f t="shared" si="274"/>
        <v>13944</v>
      </c>
      <c r="B17569" s="254" t="s">
        <v>17930</v>
      </c>
    </row>
    <row r="17570" spans="1:2">
      <c r="A17570" t="str">
        <f t="shared" si="274"/>
        <v>13947</v>
      </c>
      <c r="B17570" s="254" t="s">
        <v>17931</v>
      </c>
    </row>
    <row r="17571" spans="1:2">
      <c r="A17571" t="str">
        <f t="shared" si="274"/>
        <v>13948</v>
      </c>
      <c r="B17571" s="254" t="s">
        <v>17932</v>
      </c>
    </row>
    <row r="17572" spans="1:2">
      <c r="A17572" t="str">
        <f t="shared" si="274"/>
        <v>13950</v>
      </c>
      <c r="B17572" s="254" t="s">
        <v>17933</v>
      </c>
    </row>
    <row r="17573" spans="1:2">
      <c r="A17573" t="str">
        <f t="shared" si="274"/>
        <v>13951</v>
      </c>
      <c r="B17573" s="254" t="s">
        <v>17934</v>
      </c>
    </row>
    <row r="17574" spans="1:2">
      <c r="A17574" t="str">
        <f t="shared" si="274"/>
        <v>13954</v>
      </c>
      <c r="B17574" s="254" t="s">
        <v>17935</v>
      </c>
    </row>
    <row r="17575" spans="1:2">
      <c r="A17575" t="str">
        <f t="shared" si="274"/>
        <v>13965</v>
      </c>
      <c r="B17575" s="254" t="s">
        <v>17936</v>
      </c>
    </row>
    <row r="17576" spans="1:2">
      <c r="A17576" t="str">
        <f t="shared" si="274"/>
        <v>13969</v>
      </c>
      <c r="B17576" s="254" t="s">
        <v>17937</v>
      </c>
    </row>
    <row r="17577" spans="1:2">
      <c r="A17577" t="str">
        <f t="shared" si="274"/>
        <v>13976</v>
      </c>
      <c r="B17577" s="254" t="s">
        <v>17938</v>
      </c>
    </row>
    <row r="17578" spans="1:2">
      <c r="A17578" t="str">
        <f t="shared" si="274"/>
        <v>16001</v>
      </c>
      <c r="B17578" s="254" t="s">
        <v>17939</v>
      </c>
    </row>
    <row r="17579" spans="1:2">
      <c r="A17579" t="str">
        <f t="shared" si="274"/>
        <v>16003</v>
      </c>
      <c r="B17579" s="254" t="s">
        <v>17940</v>
      </c>
    </row>
    <row r="17580" spans="1:2">
      <c r="A17580" t="str">
        <f t="shared" si="274"/>
        <v>16004</v>
      </c>
      <c r="B17580" s="254" t="s">
        <v>17941</v>
      </c>
    </row>
    <row r="17581" spans="1:2">
      <c r="A17581" t="str">
        <f t="shared" si="274"/>
        <v>16006</v>
      </c>
      <c r="B17581" s="254" t="s">
        <v>17942</v>
      </c>
    </row>
    <row r="17582" spans="1:2">
      <c r="A17582" t="str">
        <f t="shared" si="274"/>
        <v>16007</v>
      </c>
      <c r="B17582" s="254" t="s">
        <v>17943</v>
      </c>
    </row>
    <row r="17583" spans="1:2">
      <c r="A17583" t="str">
        <f t="shared" si="274"/>
        <v>16010</v>
      </c>
      <c r="B17583" s="254" t="s">
        <v>17944</v>
      </c>
    </row>
    <row r="17584" spans="1:2">
      <c r="A17584" t="str">
        <f t="shared" si="274"/>
        <v>16011</v>
      </c>
      <c r="B17584" s="254" t="s">
        <v>17945</v>
      </c>
    </row>
    <row r="17585" spans="1:2">
      <c r="A17585" t="str">
        <f t="shared" si="274"/>
        <v>16012</v>
      </c>
      <c r="B17585" s="254" t="s">
        <v>17946</v>
      </c>
    </row>
    <row r="17586" spans="1:2">
      <c r="A17586" t="str">
        <f t="shared" si="274"/>
        <v>16013</v>
      </c>
      <c r="B17586" s="254" t="s">
        <v>17947</v>
      </c>
    </row>
    <row r="17587" spans="1:2">
      <c r="A17587" t="str">
        <f t="shared" si="274"/>
        <v>16014</v>
      </c>
      <c r="B17587" s="254" t="s">
        <v>17948</v>
      </c>
    </row>
    <row r="17588" spans="1:2">
      <c r="A17588" t="str">
        <f t="shared" si="274"/>
        <v>16017</v>
      </c>
      <c r="B17588" s="254" t="s">
        <v>17949</v>
      </c>
    </row>
    <row r="17589" spans="1:2">
      <c r="A17589" t="str">
        <f t="shared" si="274"/>
        <v>16024</v>
      </c>
      <c r="B17589" s="254" t="s">
        <v>17950</v>
      </c>
    </row>
    <row r="17590" spans="1:2">
      <c r="A17590" t="str">
        <f t="shared" si="274"/>
        <v>16030</v>
      </c>
      <c r="B17590" s="254" t="s">
        <v>17951</v>
      </c>
    </row>
    <row r="17591" spans="1:2">
      <c r="A17591" t="str">
        <f t="shared" si="274"/>
        <v>16037</v>
      </c>
      <c r="B17591" s="254" t="s">
        <v>17952</v>
      </c>
    </row>
    <row r="17592" spans="1:2">
      <c r="A17592" t="str">
        <f t="shared" si="274"/>
        <v>16038</v>
      </c>
      <c r="B17592" s="254" t="s">
        <v>17953</v>
      </c>
    </row>
    <row r="17593" spans="1:2">
      <c r="A17593" t="str">
        <f t="shared" si="274"/>
        <v>16039</v>
      </c>
      <c r="B17593" s="254" t="s">
        <v>17954</v>
      </c>
    </row>
    <row r="17594" spans="1:2">
      <c r="A17594" t="str">
        <f t="shared" si="274"/>
        <v>16041</v>
      </c>
      <c r="B17594" s="254" t="s">
        <v>17955</v>
      </c>
    </row>
    <row r="17595" spans="1:2">
      <c r="A17595" t="str">
        <f t="shared" si="274"/>
        <v>16046</v>
      </c>
      <c r="B17595" s="254" t="s">
        <v>17956</v>
      </c>
    </row>
    <row r="17596" spans="1:2">
      <c r="A17596" t="str">
        <f t="shared" si="274"/>
        <v>16049</v>
      </c>
      <c r="B17596" s="254" t="s">
        <v>17957</v>
      </c>
    </row>
    <row r="17597" spans="1:2">
      <c r="A17597" t="str">
        <f t="shared" si="274"/>
        <v>16058</v>
      </c>
      <c r="B17597" s="254" t="s">
        <v>17958</v>
      </c>
    </row>
    <row r="17598" spans="1:2">
      <c r="A17598" t="str">
        <f t="shared" si="274"/>
        <v>16060</v>
      </c>
      <c r="B17598" s="254" t="s">
        <v>17959</v>
      </c>
    </row>
    <row r="17599" spans="1:2">
      <c r="A17599" t="str">
        <f t="shared" si="274"/>
        <v>16072</v>
      </c>
      <c r="B17599" s="254" t="s">
        <v>17960</v>
      </c>
    </row>
    <row r="17600" spans="1:2">
      <c r="A17600" t="str">
        <f t="shared" si="274"/>
        <v>16073</v>
      </c>
      <c r="B17600" s="254" t="s">
        <v>17961</v>
      </c>
    </row>
    <row r="17601" spans="1:2">
      <c r="A17601" t="str">
        <f t="shared" si="274"/>
        <v>16074</v>
      </c>
      <c r="B17601" s="254" t="s">
        <v>17962</v>
      </c>
    </row>
    <row r="17602" spans="1:2">
      <c r="A17602" t="str">
        <f t="shared" si="274"/>
        <v>16076</v>
      </c>
      <c r="B17602" s="254" t="s">
        <v>17963</v>
      </c>
    </row>
    <row r="17603" spans="1:2">
      <c r="A17603" t="str">
        <f t="shared" ref="A17603:A17666" si="275">LEFT(B17603,5)</f>
        <v>16078</v>
      </c>
      <c r="B17603" s="254" t="s">
        <v>17964</v>
      </c>
    </row>
    <row r="17604" spans="1:2">
      <c r="A17604" t="str">
        <f t="shared" si="275"/>
        <v>16081</v>
      </c>
      <c r="B17604" s="254" t="s">
        <v>17965</v>
      </c>
    </row>
    <row r="17605" spans="1:2">
      <c r="A17605" t="str">
        <f t="shared" si="275"/>
        <v>16083</v>
      </c>
      <c r="B17605" s="254" t="s">
        <v>17966</v>
      </c>
    </row>
    <row r="17606" spans="1:2">
      <c r="A17606" t="str">
        <f t="shared" si="275"/>
        <v>16085</v>
      </c>
      <c r="B17606" s="254" t="s">
        <v>17967</v>
      </c>
    </row>
    <row r="17607" spans="1:2">
      <c r="A17607" t="str">
        <f t="shared" si="275"/>
        <v>16097</v>
      </c>
      <c r="B17607" s="254" t="s">
        <v>17968</v>
      </c>
    </row>
    <row r="17608" spans="1:2">
      <c r="A17608" t="str">
        <f t="shared" si="275"/>
        <v>16099</v>
      </c>
      <c r="B17608" s="254" t="s">
        <v>17969</v>
      </c>
    </row>
    <row r="17609" spans="1:2">
      <c r="A17609" t="str">
        <f t="shared" si="275"/>
        <v>16100</v>
      </c>
      <c r="B17609" s="254" t="s">
        <v>17970</v>
      </c>
    </row>
    <row r="17610" spans="1:2">
      <c r="A17610" t="str">
        <f t="shared" si="275"/>
        <v>16105</v>
      </c>
      <c r="B17610" s="254" t="s">
        <v>17971</v>
      </c>
    </row>
    <row r="17611" spans="1:2">
      <c r="A17611" t="str">
        <f t="shared" si="275"/>
        <v>16110</v>
      </c>
      <c r="B17611" s="254" t="s">
        <v>17972</v>
      </c>
    </row>
    <row r="17612" spans="1:2">
      <c r="A17612" t="str">
        <f t="shared" si="275"/>
        <v>16118</v>
      </c>
      <c r="B17612" s="254" t="s">
        <v>17973</v>
      </c>
    </row>
    <row r="17613" spans="1:2">
      <c r="A17613" t="str">
        <f t="shared" si="275"/>
        <v>16121</v>
      </c>
      <c r="B17613" s="254" t="s">
        <v>17974</v>
      </c>
    </row>
    <row r="17614" spans="1:2">
      <c r="A17614" t="str">
        <f t="shared" si="275"/>
        <v>16136</v>
      </c>
      <c r="B17614" s="254" t="s">
        <v>17975</v>
      </c>
    </row>
    <row r="17615" spans="1:2">
      <c r="A17615" t="str">
        <f t="shared" si="275"/>
        <v>16137</v>
      </c>
      <c r="B17615" s="254" t="s">
        <v>17976</v>
      </c>
    </row>
    <row r="17616" spans="1:2">
      <c r="A17616" t="str">
        <f t="shared" si="275"/>
        <v>16146</v>
      </c>
      <c r="B17616" s="254" t="s">
        <v>17977</v>
      </c>
    </row>
    <row r="17617" spans="1:2">
      <c r="A17617" t="str">
        <f t="shared" si="275"/>
        <v>16154</v>
      </c>
      <c r="B17617" s="254" t="s">
        <v>17978</v>
      </c>
    </row>
    <row r="17618" spans="1:2">
      <c r="A17618" t="str">
        <f t="shared" si="275"/>
        <v>16169</v>
      </c>
      <c r="B17618" s="254" t="s">
        <v>17979</v>
      </c>
    </row>
    <row r="17619" spans="1:2">
      <c r="A17619" t="str">
        <f t="shared" si="275"/>
        <v>16179</v>
      </c>
      <c r="B17619" s="254" t="s">
        <v>17980</v>
      </c>
    </row>
    <row r="17620" spans="1:2">
      <c r="A17620" t="str">
        <f t="shared" si="275"/>
        <v>16184</v>
      </c>
      <c r="B17620" s="254" t="s">
        <v>17981</v>
      </c>
    </row>
    <row r="17621" spans="1:2">
      <c r="A17621" t="str">
        <f t="shared" si="275"/>
        <v>16198</v>
      </c>
      <c r="B17621" s="254" t="s">
        <v>17982</v>
      </c>
    </row>
    <row r="17622" spans="1:2">
      <c r="A17622" t="str">
        <f t="shared" si="275"/>
        <v>16241</v>
      </c>
      <c r="B17622" s="254" t="s">
        <v>17983</v>
      </c>
    </row>
    <row r="17623" spans="1:2">
      <c r="A17623" t="str">
        <f t="shared" si="275"/>
        <v>16246</v>
      </c>
      <c r="B17623" s="254" t="s">
        <v>17984</v>
      </c>
    </row>
    <row r="17624" spans="1:2">
      <c r="A17624" t="str">
        <f t="shared" si="275"/>
        <v>16257</v>
      </c>
      <c r="B17624" s="254" t="s">
        <v>17985</v>
      </c>
    </row>
    <row r="17625" spans="1:2">
      <c r="A17625" t="str">
        <f t="shared" si="275"/>
        <v>16259</v>
      </c>
      <c r="B17625" s="254" t="s">
        <v>17986</v>
      </c>
    </row>
    <row r="17626" spans="1:2">
      <c r="A17626" t="str">
        <f t="shared" si="275"/>
        <v>16260</v>
      </c>
      <c r="B17626" s="254" t="s">
        <v>17987</v>
      </c>
    </row>
    <row r="17627" spans="1:2">
      <c r="A17627" t="str">
        <f t="shared" si="275"/>
        <v>16261</v>
      </c>
      <c r="B17627" s="254" t="s">
        <v>17988</v>
      </c>
    </row>
    <row r="17628" spans="1:2">
      <c r="A17628" t="str">
        <f t="shared" si="275"/>
        <v>16262</v>
      </c>
      <c r="B17628" s="254" t="s">
        <v>17989</v>
      </c>
    </row>
    <row r="17629" spans="1:2">
      <c r="A17629" t="str">
        <f t="shared" si="275"/>
        <v>16275</v>
      </c>
      <c r="B17629" s="254" t="s">
        <v>17990</v>
      </c>
    </row>
    <row r="17630" spans="1:2">
      <c r="A17630" t="str">
        <f t="shared" si="275"/>
        <v>16276</v>
      </c>
      <c r="B17630" s="254" t="s">
        <v>17991</v>
      </c>
    </row>
    <row r="17631" spans="1:2">
      <c r="A17631" t="str">
        <f t="shared" si="275"/>
        <v>16287</v>
      </c>
      <c r="B17631" s="254" t="s">
        <v>17992</v>
      </c>
    </row>
    <row r="17632" spans="1:2">
      <c r="A17632" t="str">
        <f t="shared" si="275"/>
        <v>16288</v>
      </c>
      <c r="B17632" s="254" t="s">
        <v>17993</v>
      </c>
    </row>
    <row r="17633" spans="1:2">
      <c r="A17633" t="str">
        <f t="shared" si="275"/>
        <v>16310</v>
      </c>
      <c r="B17633" s="254" t="s">
        <v>17994</v>
      </c>
    </row>
    <row r="17634" spans="1:2">
      <c r="A17634" t="str">
        <f t="shared" si="275"/>
        <v>16311</v>
      </c>
      <c r="B17634" s="254" t="s">
        <v>17995</v>
      </c>
    </row>
    <row r="17635" spans="1:2">
      <c r="A17635" t="str">
        <f t="shared" si="275"/>
        <v>16312</v>
      </c>
      <c r="B17635" s="254" t="s">
        <v>17996</v>
      </c>
    </row>
    <row r="17636" spans="1:2">
      <c r="A17636" t="str">
        <f t="shared" si="275"/>
        <v>16313</v>
      </c>
      <c r="B17636" s="254" t="s">
        <v>17997</v>
      </c>
    </row>
    <row r="17637" spans="1:2">
      <c r="A17637" t="str">
        <f t="shared" si="275"/>
        <v>16318</v>
      </c>
      <c r="B17637" s="254" t="s">
        <v>17998</v>
      </c>
    </row>
    <row r="17638" spans="1:2">
      <c r="A17638" t="str">
        <f t="shared" si="275"/>
        <v>16321</v>
      </c>
      <c r="B17638" s="254" t="s">
        <v>17999</v>
      </c>
    </row>
    <row r="17639" spans="1:2">
      <c r="A17639" t="str">
        <f t="shared" si="275"/>
        <v>16334</v>
      </c>
      <c r="B17639" s="254" t="s">
        <v>18000</v>
      </c>
    </row>
    <row r="17640" spans="1:2">
      <c r="A17640" t="str">
        <f t="shared" si="275"/>
        <v>16373</v>
      </c>
      <c r="B17640" s="254" t="s">
        <v>18001</v>
      </c>
    </row>
    <row r="17641" spans="1:2">
      <c r="A17641" t="str">
        <f t="shared" si="275"/>
        <v>16376</v>
      </c>
      <c r="B17641" s="254" t="s">
        <v>18002</v>
      </c>
    </row>
    <row r="17642" spans="1:2">
      <c r="A17642" t="str">
        <f t="shared" si="275"/>
        <v>16382</v>
      </c>
      <c r="B17642" s="254" t="s">
        <v>18003</v>
      </c>
    </row>
    <row r="17643" spans="1:2">
      <c r="A17643" t="str">
        <f t="shared" si="275"/>
        <v>16400</v>
      </c>
      <c r="B17643" s="254" t="s">
        <v>18004</v>
      </c>
    </row>
    <row r="17644" spans="1:2">
      <c r="A17644" t="str">
        <f t="shared" si="275"/>
        <v>16401</v>
      </c>
      <c r="B17644" s="254" t="s">
        <v>18005</v>
      </c>
    </row>
    <row r="17645" spans="1:2">
      <c r="A17645" t="str">
        <f t="shared" si="275"/>
        <v>16409</v>
      </c>
      <c r="B17645" s="254" t="s">
        <v>18006</v>
      </c>
    </row>
    <row r="17646" spans="1:2">
      <c r="A17646" t="str">
        <f t="shared" si="275"/>
        <v>16419</v>
      </c>
      <c r="B17646" s="254" t="s">
        <v>18007</v>
      </c>
    </row>
    <row r="17647" spans="1:2">
      <c r="A17647" t="str">
        <f t="shared" si="275"/>
        <v>16430</v>
      </c>
      <c r="B17647" s="254" t="s">
        <v>18008</v>
      </c>
    </row>
    <row r="17648" spans="1:2">
      <c r="A17648" t="str">
        <f t="shared" si="275"/>
        <v>16432</v>
      </c>
      <c r="B17648" s="254" t="s">
        <v>18009</v>
      </c>
    </row>
    <row r="17649" spans="1:2">
      <c r="A17649" t="str">
        <f t="shared" si="275"/>
        <v>16437</v>
      </c>
      <c r="B17649" s="254" t="s">
        <v>18010</v>
      </c>
    </row>
    <row r="17650" spans="1:2">
      <c r="A17650" t="str">
        <f t="shared" si="275"/>
        <v>16444</v>
      </c>
      <c r="B17650" s="254" t="s">
        <v>18011</v>
      </c>
    </row>
    <row r="17651" spans="1:2">
      <c r="A17651" t="str">
        <f t="shared" si="275"/>
        <v>16459</v>
      </c>
      <c r="B17651" s="254" t="s">
        <v>18012</v>
      </c>
    </row>
    <row r="17652" spans="1:2">
      <c r="A17652" t="str">
        <f t="shared" si="275"/>
        <v>16474</v>
      </c>
      <c r="B17652" s="254" t="s">
        <v>18013</v>
      </c>
    </row>
    <row r="17653" spans="1:2">
      <c r="A17653" t="str">
        <f t="shared" si="275"/>
        <v>16476</v>
      </c>
      <c r="B17653" s="254" t="s">
        <v>18014</v>
      </c>
    </row>
    <row r="17654" spans="1:2">
      <c r="A17654" t="str">
        <f t="shared" si="275"/>
        <v>16477</v>
      </c>
      <c r="B17654" s="254" t="s">
        <v>18015</v>
      </c>
    </row>
    <row r="17655" spans="1:2">
      <c r="A17655" t="str">
        <f t="shared" si="275"/>
        <v>16478</v>
      </c>
      <c r="B17655" s="254" t="s">
        <v>18016</v>
      </c>
    </row>
    <row r="17656" spans="1:2">
      <c r="A17656" t="str">
        <f t="shared" si="275"/>
        <v>16487</v>
      </c>
      <c r="B17656" s="254" t="s">
        <v>18017</v>
      </c>
    </row>
    <row r="17657" spans="1:2">
      <c r="A17657" t="str">
        <f t="shared" si="275"/>
        <v>16497</v>
      </c>
      <c r="B17657" s="254" t="s">
        <v>18018</v>
      </c>
    </row>
    <row r="17658" spans="1:2">
      <c r="A17658" t="str">
        <f t="shared" si="275"/>
        <v>16498</v>
      </c>
      <c r="B17658" s="254" t="s">
        <v>18019</v>
      </c>
    </row>
    <row r="17659" spans="1:2">
      <c r="A17659" t="str">
        <f t="shared" si="275"/>
        <v>16535</v>
      </c>
      <c r="B17659" s="254" t="s">
        <v>18020</v>
      </c>
    </row>
    <row r="17660" spans="1:2">
      <c r="A17660" t="str">
        <f t="shared" si="275"/>
        <v>16555</v>
      </c>
      <c r="B17660" s="254" t="s">
        <v>18021</v>
      </c>
    </row>
    <row r="17661" spans="1:2">
      <c r="A17661" t="str">
        <f t="shared" si="275"/>
        <v>16723</v>
      </c>
      <c r="B17661" s="254" t="s">
        <v>18022</v>
      </c>
    </row>
    <row r="17662" spans="1:2">
      <c r="A17662" t="str">
        <f t="shared" si="275"/>
        <v>16724</v>
      </c>
      <c r="B17662" s="254" t="s">
        <v>18023</v>
      </c>
    </row>
    <row r="17663" spans="1:2">
      <c r="A17663" t="str">
        <f t="shared" si="275"/>
        <v>16726</v>
      </c>
      <c r="B17663" s="254" t="s">
        <v>18024</v>
      </c>
    </row>
    <row r="17664" spans="1:2">
      <c r="A17664" t="str">
        <f t="shared" si="275"/>
        <v>16734</v>
      </c>
      <c r="B17664" s="254" t="s">
        <v>18025</v>
      </c>
    </row>
    <row r="17665" spans="1:2">
      <c r="A17665" t="str">
        <f t="shared" si="275"/>
        <v>16743</v>
      </c>
      <c r="B17665" s="254" t="s">
        <v>18026</v>
      </c>
    </row>
    <row r="17666" spans="1:2">
      <c r="A17666" t="str">
        <f t="shared" si="275"/>
        <v>16752</v>
      </c>
      <c r="B17666" s="254" t="s">
        <v>18027</v>
      </c>
    </row>
    <row r="17667" spans="1:2">
      <c r="A17667" t="str">
        <f t="shared" ref="A17667:A17730" si="276">LEFT(B17667,5)</f>
        <v>16760</v>
      </c>
      <c r="B17667" s="254" t="s">
        <v>18028</v>
      </c>
    </row>
    <row r="17668" spans="1:2">
      <c r="A17668" t="str">
        <f t="shared" si="276"/>
        <v>16875</v>
      </c>
      <c r="B17668" s="254" t="s">
        <v>18029</v>
      </c>
    </row>
    <row r="17669" spans="1:2">
      <c r="A17669" t="str">
        <f t="shared" si="276"/>
        <v>16878</v>
      </c>
      <c r="B17669" s="254" t="s">
        <v>18030</v>
      </c>
    </row>
    <row r="17670" spans="1:2">
      <c r="A17670" t="str">
        <f t="shared" si="276"/>
        <v>16889</v>
      </c>
      <c r="B17670" s="254" t="s">
        <v>18031</v>
      </c>
    </row>
    <row r="17671" spans="1:2">
      <c r="A17671" t="str">
        <f t="shared" si="276"/>
        <v>16890</v>
      </c>
      <c r="B17671" s="254" t="s">
        <v>18032</v>
      </c>
    </row>
    <row r="17672" spans="1:2">
      <c r="A17672" t="str">
        <f t="shared" si="276"/>
        <v>16910</v>
      </c>
      <c r="B17672" s="254" t="s">
        <v>18033</v>
      </c>
    </row>
    <row r="17673" spans="1:2">
      <c r="A17673" t="str">
        <f t="shared" si="276"/>
        <v>16913</v>
      </c>
      <c r="B17673" s="254" t="s">
        <v>18034</v>
      </c>
    </row>
    <row r="17674" spans="1:2">
      <c r="A17674" t="str">
        <f t="shared" si="276"/>
        <v>16925</v>
      </c>
      <c r="B17674" s="254" t="s">
        <v>18035</v>
      </c>
    </row>
    <row r="17675" spans="1:2">
      <c r="A17675" t="str">
        <f t="shared" si="276"/>
        <v>16938</v>
      </c>
      <c r="B17675" s="254" t="s">
        <v>18036</v>
      </c>
    </row>
    <row r="17676" spans="1:2">
      <c r="A17676" t="str">
        <f t="shared" si="276"/>
        <v>16953</v>
      </c>
      <c r="B17676" s="254" t="s">
        <v>18037</v>
      </c>
    </row>
    <row r="17677" spans="1:2">
      <c r="A17677" t="str">
        <f t="shared" si="276"/>
        <v>16958</v>
      </c>
      <c r="B17677" s="254" t="s">
        <v>18038</v>
      </c>
    </row>
    <row r="17678" spans="1:2">
      <c r="A17678" t="str">
        <f t="shared" si="276"/>
        <v>16967</v>
      </c>
      <c r="B17678" s="254" t="s">
        <v>18039</v>
      </c>
    </row>
    <row r="17679" spans="1:2">
      <c r="A17679" t="str">
        <f t="shared" si="276"/>
        <v>16971</v>
      </c>
      <c r="B17679" s="254" t="s">
        <v>18040</v>
      </c>
    </row>
    <row r="17680" spans="1:2">
      <c r="A17680" t="str">
        <f t="shared" si="276"/>
        <v>16981</v>
      </c>
      <c r="B17680" s="254" t="s">
        <v>18041</v>
      </c>
    </row>
    <row r="17681" spans="1:2">
      <c r="A17681" t="str">
        <f t="shared" si="276"/>
        <v>16989</v>
      </c>
      <c r="B17681" s="254" t="s">
        <v>18042</v>
      </c>
    </row>
    <row r="17682" spans="1:2">
      <c r="A17682" t="str">
        <f t="shared" si="276"/>
        <v>34000</v>
      </c>
      <c r="B17682" s="254" t="s">
        <v>18043</v>
      </c>
    </row>
    <row r="17683" spans="1:2">
      <c r="A17683" t="str">
        <f t="shared" si="276"/>
        <v>34011</v>
      </c>
      <c r="B17683" s="254" t="s">
        <v>18044</v>
      </c>
    </row>
    <row r="17684" spans="1:2">
      <c r="A17684" t="str">
        <f t="shared" si="276"/>
        <v>34013</v>
      </c>
      <c r="B17684" s="254" t="s">
        <v>18045</v>
      </c>
    </row>
    <row r="17685" spans="1:2">
      <c r="A17685" t="str">
        <f t="shared" si="276"/>
        <v>34015</v>
      </c>
      <c r="B17685" s="254" t="s">
        <v>18046</v>
      </c>
    </row>
    <row r="17686" spans="1:2">
      <c r="A17686" t="str">
        <f t="shared" si="276"/>
        <v>34017</v>
      </c>
      <c r="B17686" s="254" t="s">
        <v>18047</v>
      </c>
    </row>
    <row r="17687" spans="1:2">
      <c r="A17687" t="str">
        <f t="shared" si="276"/>
        <v>34019</v>
      </c>
      <c r="B17687" s="254" t="s">
        <v>18048</v>
      </c>
    </row>
    <row r="17688" spans="1:2">
      <c r="A17688" t="str">
        <f t="shared" si="276"/>
        <v>34020</v>
      </c>
      <c r="B17688" s="254" t="s">
        <v>18049</v>
      </c>
    </row>
    <row r="17689" spans="1:2">
      <c r="A17689" t="str">
        <f t="shared" si="276"/>
        <v>34021</v>
      </c>
      <c r="B17689" s="254" t="s">
        <v>18050</v>
      </c>
    </row>
    <row r="17690" spans="1:2">
      <c r="A17690" t="str">
        <f t="shared" si="276"/>
        <v>34031</v>
      </c>
      <c r="B17690" s="254" t="s">
        <v>18051</v>
      </c>
    </row>
    <row r="17691" spans="1:2">
      <c r="A17691" t="str">
        <f t="shared" si="276"/>
        <v>34100</v>
      </c>
      <c r="B17691" s="254" t="s">
        <v>18052</v>
      </c>
    </row>
    <row r="17692" spans="1:2">
      <c r="A17692" t="str">
        <f t="shared" si="276"/>
        <v>34104</v>
      </c>
      <c r="B17692" s="254" t="s">
        <v>18053</v>
      </c>
    </row>
    <row r="17693" spans="1:2">
      <c r="A17693" t="str">
        <f t="shared" si="276"/>
        <v>34110</v>
      </c>
      <c r="B17693" s="254" t="s">
        <v>18054</v>
      </c>
    </row>
    <row r="17694" spans="1:2">
      <c r="A17694" t="str">
        <f t="shared" si="276"/>
        <v>34119</v>
      </c>
      <c r="B17694" s="254" t="s">
        <v>18055</v>
      </c>
    </row>
    <row r="17695" spans="1:2">
      <c r="A17695" t="str">
        <f t="shared" si="276"/>
        <v>34120</v>
      </c>
      <c r="B17695" s="254" t="s">
        <v>18056</v>
      </c>
    </row>
    <row r="17696" spans="1:2">
      <c r="A17696" t="str">
        <f t="shared" si="276"/>
        <v>34124</v>
      </c>
      <c r="B17696" s="254" t="s">
        <v>18057</v>
      </c>
    </row>
    <row r="17697" spans="1:2">
      <c r="A17697" t="str">
        <f t="shared" si="276"/>
        <v>34139</v>
      </c>
      <c r="B17697" s="254" t="s">
        <v>18058</v>
      </c>
    </row>
    <row r="17698" spans="1:2">
      <c r="A17698" t="str">
        <f t="shared" si="276"/>
        <v>34140</v>
      </c>
      <c r="B17698" s="254" t="s">
        <v>18059</v>
      </c>
    </row>
    <row r="17699" spans="1:2">
      <c r="A17699" t="str">
        <f t="shared" si="276"/>
        <v>34141</v>
      </c>
      <c r="B17699" s="254" t="s">
        <v>18060</v>
      </c>
    </row>
    <row r="17700" spans="1:2">
      <c r="A17700" t="str">
        <f t="shared" si="276"/>
        <v>34142</v>
      </c>
      <c r="B17700" s="254" t="s">
        <v>18061</v>
      </c>
    </row>
    <row r="17701" spans="1:2">
      <c r="A17701" t="str">
        <f t="shared" si="276"/>
        <v>34143</v>
      </c>
      <c r="B17701" s="254" t="s">
        <v>18062</v>
      </c>
    </row>
    <row r="17702" spans="1:2">
      <c r="A17702" t="str">
        <f t="shared" si="276"/>
        <v>34149</v>
      </c>
      <c r="B17702" s="254" t="s">
        <v>18063</v>
      </c>
    </row>
    <row r="17703" spans="1:2">
      <c r="A17703" t="str">
        <f t="shared" si="276"/>
        <v>34155</v>
      </c>
      <c r="B17703" s="254" t="s">
        <v>18064</v>
      </c>
    </row>
    <row r="17704" spans="1:2">
      <c r="A17704" t="str">
        <f t="shared" si="276"/>
        <v>34156</v>
      </c>
      <c r="B17704" s="254" t="s">
        <v>18065</v>
      </c>
    </row>
    <row r="17705" spans="1:2">
      <c r="A17705" t="str">
        <f t="shared" si="276"/>
        <v>34157</v>
      </c>
      <c r="B17705" s="254" t="s">
        <v>18066</v>
      </c>
    </row>
    <row r="17706" spans="1:2">
      <c r="A17706" t="str">
        <f t="shared" si="276"/>
        <v>34161</v>
      </c>
      <c r="B17706" s="254" t="s">
        <v>18067</v>
      </c>
    </row>
    <row r="17707" spans="1:2">
      <c r="A17707" t="str">
        <f t="shared" si="276"/>
        <v>34164</v>
      </c>
      <c r="B17707" s="254" t="s">
        <v>18068</v>
      </c>
    </row>
    <row r="17708" spans="1:2">
      <c r="A17708" t="str">
        <f t="shared" si="276"/>
        <v>34166</v>
      </c>
      <c r="B17708" s="254" t="s">
        <v>18069</v>
      </c>
    </row>
    <row r="17709" spans="1:2">
      <c r="A17709" t="str">
        <f t="shared" si="276"/>
        <v>34167</v>
      </c>
      <c r="B17709" s="254" t="s">
        <v>18070</v>
      </c>
    </row>
    <row r="17710" spans="1:2">
      <c r="A17710" t="str">
        <f t="shared" si="276"/>
        <v>34168</v>
      </c>
      <c r="B17710" s="254" t="s">
        <v>18071</v>
      </c>
    </row>
    <row r="17711" spans="1:2">
      <c r="A17711" t="str">
        <f t="shared" si="276"/>
        <v>34175</v>
      </c>
      <c r="B17711" s="254" t="s">
        <v>18072</v>
      </c>
    </row>
    <row r="17712" spans="1:2">
      <c r="A17712" t="str">
        <f t="shared" si="276"/>
        <v>34179</v>
      </c>
      <c r="B17712" s="254" t="s">
        <v>18073</v>
      </c>
    </row>
    <row r="17713" spans="1:2">
      <c r="A17713" t="str">
        <f t="shared" si="276"/>
        <v>34181</v>
      </c>
      <c r="B17713" s="254" t="s">
        <v>18074</v>
      </c>
    </row>
    <row r="17714" spans="1:2">
      <c r="A17714" t="str">
        <f t="shared" si="276"/>
        <v>34182</v>
      </c>
      <c r="B17714" s="254" t="s">
        <v>18075</v>
      </c>
    </row>
    <row r="17715" spans="1:2">
      <c r="A17715" t="str">
        <f t="shared" si="276"/>
        <v>34184</v>
      </c>
      <c r="B17715" s="254" t="s">
        <v>18076</v>
      </c>
    </row>
    <row r="17716" spans="1:2">
      <c r="A17716" t="str">
        <f t="shared" si="276"/>
        <v>34186</v>
      </c>
      <c r="B17716" s="254" t="s">
        <v>18077</v>
      </c>
    </row>
    <row r="17717" spans="1:2">
      <c r="A17717" t="str">
        <f t="shared" si="276"/>
        <v>34187</v>
      </c>
      <c r="B17717" s="254" t="s">
        <v>18078</v>
      </c>
    </row>
    <row r="17718" spans="1:2">
      <c r="A17718" t="str">
        <f t="shared" si="276"/>
        <v>34191</v>
      </c>
      <c r="B17718" s="254" t="s">
        <v>18079</v>
      </c>
    </row>
    <row r="17719" spans="1:2">
      <c r="A17719" t="str">
        <f t="shared" si="276"/>
        <v>34194</v>
      </c>
      <c r="B17719" s="254" t="s">
        <v>18080</v>
      </c>
    </row>
    <row r="17720" spans="1:2">
      <c r="A17720" t="str">
        <f t="shared" si="276"/>
        <v>34196</v>
      </c>
      <c r="B17720" s="254" t="s">
        <v>18081</v>
      </c>
    </row>
    <row r="17721" spans="1:2">
      <c r="A17721" t="str">
        <f t="shared" si="276"/>
        <v>34198</v>
      </c>
      <c r="B17721" s="254" t="s">
        <v>18082</v>
      </c>
    </row>
    <row r="17722" spans="1:2">
      <c r="A17722" t="str">
        <f t="shared" si="276"/>
        <v>34199</v>
      </c>
      <c r="B17722" s="254" t="s">
        <v>18083</v>
      </c>
    </row>
    <row r="17723" spans="1:2">
      <c r="A17723" t="str">
        <f t="shared" si="276"/>
        <v>34209</v>
      </c>
      <c r="B17723" s="254" t="s">
        <v>18084</v>
      </c>
    </row>
    <row r="17724" spans="1:2">
      <c r="A17724" t="str">
        <f t="shared" si="276"/>
        <v>34216</v>
      </c>
      <c r="B17724" s="254" t="s">
        <v>18085</v>
      </c>
    </row>
    <row r="17725" spans="1:2">
      <c r="A17725" t="str">
        <f t="shared" si="276"/>
        <v>34218</v>
      </c>
      <c r="B17725" s="254" t="s">
        <v>18086</v>
      </c>
    </row>
    <row r="17726" spans="1:2">
      <c r="A17726" t="str">
        <f t="shared" si="276"/>
        <v>34221</v>
      </c>
      <c r="B17726" s="254" t="s">
        <v>18087</v>
      </c>
    </row>
    <row r="17727" spans="1:2">
      <c r="A17727" t="str">
        <f t="shared" si="276"/>
        <v>34222</v>
      </c>
      <c r="B17727" s="254" t="s">
        <v>18088</v>
      </c>
    </row>
    <row r="17728" spans="1:2">
      <c r="A17728" t="str">
        <f t="shared" si="276"/>
        <v>34224</v>
      </c>
      <c r="B17728" s="254" t="s">
        <v>18089</v>
      </c>
    </row>
    <row r="17729" spans="1:2">
      <c r="A17729" t="str">
        <f t="shared" si="276"/>
        <v>34225</v>
      </c>
      <c r="B17729" s="254" t="s">
        <v>18090</v>
      </c>
    </row>
    <row r="17730" spans="1:2">
      <c r="A17730" t="str">
        <f t="shared" si="276"/>
        <v>34227</v>
      </c>
      <c r="B17730" s="254" t="s">
        <v>18091</v>
      </c>
    </row>
    <row r="17731" spans="1:2">
      <c r="A17731" t="str">
        <f t="shared" ref="A17731:A17794" si="277">LEFT(B17731,5)</f>
        <v>34238</v>
      </c>
      <c r="B17731" s="254" t="s">
        <v>18092</v>
      </c>
    </row>
    <row r="17732" spans="1:2">
      <c r="A17732" t="str">
        <f t="shared" si="277"/>
        <v>34239</v>
      </c>
      <c r="B17732" s="254" t="s">
        <v>18093</v>
      </c>
    </row>
    <row r="17733" spans="1:2">
      <c r="A17733" t="str">
        <f t="shared" si="277"/>
        <v>34247</v>
      </c>
      <c r="B17733" s="254" t="s">
        <v>18094</v>
      </c>
    </row>
    <row r="17734" spans="1:2">
      <c r="A17734" t="str">
        <f t="shared" si="277"/>
        <v>34257</v>
      </c>
      <c r="B17734" s="254" t="s">
        <v>18095</v>
      </c>
    </row>
    <row r="17735" spans="1:2">
      <c r="A17735" t="str">
        <f t="shared" si="277"/>
        <v>34258</v>
      </c>
      <c r="B17735" s="254" t="s">
        <v>18096</v>
      </c>
    </row>
    <row r="17736" spans="1:2">
      <c r="A17736" t="str">
        <f t="shared" si="277"/>
        <v>34260</v>
      </c>
      <c r="B17736" s="254" t="s">
        <v>18097</v>
      </c>
    </row>
    <row r="17737" spans="1:2">
      <c r="A17737" t="str">
        <f t="shared" si="277"/>
        <v>34262</v>
      </c>
      <c r="B17737" s="254" t="s">
        <v>18098</v>
      </c>
    </row>
    <row r="17738" spans="1:2">
      <c r="A17738" t="str">
        <f t="shared" si="277"/>
        <v>34265</v>
      </c>
      <c r="B17738" s="254" t="s">
        <v>18099</v>
      </c>
    </row>
    <row r="17739" spans="1:2">
      <c r="A17739" t="str">
        <f t="shared" si="277"/>
        <v>34278</v>
      </c>
      <c r="B17739" s="254" t="s">
        <v>18100</v>
      </c>
    </row>
    <row r="17740" spans="1:2">
      <c r="A17740" t="str">
        <f t="shared" si="277"/>
        <v>34279</v>
      </c>
      <c r="B17740" s="254" t="s">
        <v>18101</v>
      </c>
    </row>
    <row r="17741" spans="1:2">
      <c r="A17741" t="str">
        <f t="shared" si="277"/>
        <v>34294</v>
      </c>
      <c r="B17741" s="254" t="s">
        <v>18102</v>
      </c>
    </row>
    <row r="17742" spans="1:2">
      <c r="A17742" t="str">
        <f t="shared" si="277"/>
        <v>34302</v>
      </c>
      <c r="B17742" s="254" t="s">
        <v>18103</v>
      </c>
    </row>
    <row r="17743" spans="1:2">
      <c r="A17743" t="str">
        <f t="shared" si="277"/>
        <v>34327</v>
      </c>
      <c r="B17743" s="254" t="s">
        <v>18104</v>
      </c>
    </row>
    <row r="17744" spans="1:2">
      <c r="A17744" t="str">
        <f t="shared" si="277"/>
        <v>34328</v>
      </c>
      <c r="B17744" s="254" t="s">
        <v>18105</v>
      </c>
    </row>
    <row r="17745" spans="1:2">
      <c r="A17745" t="str">
        <f t="shared" si="277"/>
        <v>34337</v>
      </c>
      <c r="B17745" s="254" t="s">
        <v>18106</v>
      </c>
    </row>
    <row r="17746" spans="1:2">
      <c r="A17746" t="str">
        <f t="shared" si="277"/>
        <v>34345</v>
      </c>
      <c r="B17746" s="254" t="s">
        <v>18107</v>
      </c>
    </row>
    <row r="17747" spans="1:2">
      <c r="A17747" t="str">
        <f t="shared" si="277"/>
        <v>34347</v>
      </c>
      <c r="B17747" s="254" t="s">
        <v>18108</v>
      </c>
    </row>
    <row r="17748" spans="1:2">
      <c r="A17748" t="str">
        <f t="shared" si="277"/>
        <v>34348</v>
      </c>
      <c r="B17748" s="254" t="s">
        <v>18109</v>
      </c>
    </row>
    <row r="17749" spans="1:2">
      <c r="A17749" t="str">
        <f t="shared" si="277"/>
        <v>34353</v>
      </c>
      <c r="B17749" s="254" t="s">
        <v>18110</v>
      </c>
    </row>
    <row r="17750" spans="1:2">
      <c r="A17750" t="str">
        <f t="shared" si="277"/>
        <v>34363</v>
      </c>
      <c r="B17750" s="254" t="s">
        <v>18111</v>
      </c>
    </row>
    <row r="17751" spans="1:2">
      <c r="A17751" t="str">
        <f t="shared" si="277"/>
        <v>34366</v>
      </c>
      <c r="B17751" s="254" t="s">
        <v>18112</v>
      </c>
    </row>
    <row r="17752" spans="1:2">
      <c r="A17752" t="str">
        <f t="shared" si="277"/>
        <v>34370</v>
      </c>
      <c r="B17752" s="254" t="s">
        <v>18113</v>
      </c>
    </row>
    <row r="17753" spans="1:2">
      <c r="A17753" t="str">
        <f t="shared" si="277"/>
        <v>34378</v>
      </c>
      <c r="B17753" s="254" t="s">
        <v>18114</v>
      </c>
    </row>
    <row r="17754" spans="1:2">
      <c r="A17754" t="str">
        <f t="shared" si="277"/>
        <v>34379</v>
      </c>
      <c r="B17754" s="254" t="s">
        <v>18115</v>
      </c>
    </row>
    <row r="17755" spans="1:2">
      <c r="A17755" t="str">
        <f t="shared" si="277"/>
        <v>34380</v>
      </c>
      <c r="B17755" s="254" t="s">
        <v>18116</v>
      </c>
    </row>
    <row r="17756" spans="1:2">
      <c r="A17756" t="str">
        <f t="shared" si="277"/>
        <v>34384</v>
      </c>
      <c r="B17756" s="254" t="s">
        <v>18117</v>
      </c>
    </row>
    <row r="17757" spans="1:2">
      <c r="A17757" t="str">
        <f t="shared" si="277"/>
        <v>34398</v>
      </c>
      <c r="B17757" s="254" t="s">
        <v>18118</v>
      </c>
    </row>
    <row r="17758" spans="1:2">
      <c r="A17758" t="str">
        <f t="shared" si="277"/>
        <v>34402</v>
      </c>
      <c r="B17758" s="254" t="s">
        <v>18119</v>
      </c>
    </row>
    <row r="17759" spans="1:2">
      <c r="A17759" t="str">
        <f t="shared" si="277"/>
        <v>34407</v>
      </c>
      <c r="B17759" s="254" t="s">
        <v>18120</v>
      </c>
    </row>
    <row r="17760" spans="1:2">
      <c r="A17760" t="str">
        <f t="shared" si="277"/>
        <v>34415</v>
      </c>
      <c r="B17760" s="254" t="s">
        <v>18121</v>
      </c>
    </row>
    <row r="17761" spans="1:2">
      <c r="A17761" t="str">
        <f t="shared" si="277"/>
        <v>34417</v>
      </c>
      <c r="B17761" s="254" t="s">
        <v>18122</v>
      </c>
    </row>
    <row r="17762" spans="1:2">
      <c r="A17762" t="str">
        <f t="shared" si="277"/>
        <v>34431</v>
      </c>
      <c r="B17762" s="254" t="s">
        <v>18123</v>
      </c>
    </row>
    <row r="17763" spans="1:2">
      <c r="A17763" t="str">
        <f t="shared" si="277"/>
        <v>34435</v>
      </c>
      <c r="B17763" s="254" t="s">
        <v>18124</v>
      </c>
    </row>
    <row r="17764" spans="1:2">
      <c r="A17764" t="str">
        <f t="shared" si="277"/>
        <v>34438</v>
      </c>
      <c r="B17764" s="254" t="s">
        <v>18125</v>
      </c>
    </row>
    <row r="17765" spans="1:2">
      <c r="A17765" t="str">
        <f t="shared" si="277"/>
        <v>34441</v>
      </c>
      <c r="B17765" s="254" t="s">
        <v>18126</v>
      </c>
    </row>
    <row r="17766" spans="1:2">
      <c r="A17766" t="str">
        <f t="shared" si="277"/>
        <v>34442</v>
      </c>
      <c r="B17766" s="254" t="s">
        <v>18127</v>
      </c>
    </row>
    <row r="17767" spans="1:2">
      <c r="A17767" t="str">
        <f t="shared" si="277"/>
        <v>34444</v>
      </c>
      <c r="B17767" s="254" t="s">
        <v>18128</v>
      </c>
    </row>
    <row r="17768" spans="1:2">
      <c r="A17768" t="str">
        <f t="shared" si="277"/>
        <v>34445</v>
      </c>
      <c r="B17768" s="254" t="s">
        <v>18129</v>
      </c>
    </row>
    <row r="17769" spans="1:2">
      <c r="A17769" t="str">
        <f t="shared" si="277"/>
        <v>34447</v>
      </c>
      <c r="B17769" s="254" t="s">
        <v>18130</v>
      </c>
    </row>
    <row r="17770" spans="1:2">
      <c r="A17770" t="str">
        <f t="shared" si="277"/>
        <v>34454</v>
      </c>
      <c r="B17770" s="254" t="s">
        <v>18131</v>
      </c>
    </row>
    <row r="17771" spans="1:2">
      <c r="A17771" t="str">
        <f t="shared" si="277"/>
        <v>34455</v>
      </c>
      <c r="B17771" s="254" t="s">
        <v>18132</v>
      </c>
    </row>
    <row r="17772" spans="1:2">
      <c r="A17772" t="str">
        <f t="shared" si="277"/>
        <v>34463</v>
      </c>
      <c r="B17772" s="254" t="s">
        <v>18133</v>
      </c>
    </row>
    <row r="17773" spans="1:2">
      <c r="A17773" t="str">
        <f t="shared" si="277"/>
        <v>34465</v>
      </c>
      <c r="B17773" s="254" t="s">
        <v>18134</v>
      </c>
    </row>
    <row r="17774" spans="1:2">
      <c r="A17774" t="str">
        <f t="shared" si="277"/>
        <v>34468</v>
      </c>
      <c r="B17774" s="254" t="s">
        <v>18135</v>
      </c>
    </row>
    <row r="17775" spans="1:2">
      <c r="A17775" t="str">
        <f t="shared" si="277"/>
        <v>34478</v>
      </c>
      <c r="B17775" s="254" t="s">
        <v>18136</v>
      </c>
    </row>
    <row r="17776" spans="1:2">
      <c r="A17776" t="str">
        <f t="shared" si="277"/>
        <v>34484</v>
      </c>
      <c r="B17776" s="254" t="s">
        <v>18137</v>
      </c>
    </row>
    <row r="17777" spans="1:2">
      <c r="A17777" t="str">
        <f t="shared" si="277"/>
        <v>34485</v>
      </c>
      <c r="B17777" s="254" t="s">
        <v>18138</v>
      </c>
    </row>
    <row r="17778" spans="1:2">
      <c r="A17778" t="str">
        <f t="shared" si="277"/>
        <v>34488</v>
      </c>
      <c r="B17778" s="254" t="s">
        <v>18139</v>
      </c>
    </row>
    <row r="17779" spans="1:2">
      <c r="A17779" t="str">
        <f t="shared" si="277"/>
        <v>34497</v>
      </c>
      <c r="B17779" s="254" t="s">
        <v>18140</v>
      </c>
    </row>
    <row r="17780" spans="1:2">
      <c r="A17780" t="str">
        <f t="shared" si="277"/>
        <v>34499</v>
      </c>
      <c r="B17780" s="254" t="s">
        <v>18141</v>
      </c>
    </row>
    <row r="17781" spans="1:2">
      <c r="A17781" t="str">
        <f t="shared" si="277"/>
        <v>34500</v>
      </c>
      <c r="B17781" s="254" t="s">
        <v>18142</v>
      </c>
    </row>
    <row r="17782" spans="1:2">
      <c r="A17782" t="str">
        <f t="shared" si="277"/>
        <v>34504</v>
      </c>
      <c r="B17782" s="254" t="s">
        <v>18143</v>
      </c>
    </row>
    <row r="17783" spans="1:2">
      <c r="A17783" t="str">
        <f t="shared" si="277"/>
        <v>34505</v>
      </c>
      <c r="B17783" s="254" t="s">
        <v>18144</v>
      </c>
    </row>
    <row r="17784" spans="1:2">
      <c r="A17784" t="str">
        <f t="shared" si="277"/>
        <v>34515</v>
      </c>
      <c r="B17784" s="254" t="s">
        <v>18145</v>
      </c>
    </row>
    <row r="17785" spans="1:2">
      <c r="A17785" t="str">
        <f t="shared" si="277"/>
        <v>34535</v>
      </c>
      <c r="B17785" s="254" t="s">
        <v>18146</v>
      </c>
    </row>
    <row r="17786" spans="1:2">
      <c r="A17786" t="str">
        <f t="shared" si="277"/>
        <v>34537</v>
      </c>
      <c r="B17786" s="254" t="s">
        <v>18147</v>
      </c>
    </row>
    <row r="17787" spans="1:2">
      <c r="A17787" t="str">
        <f t="shared" si="277"/>
        <v>34540</v>
      </c>
      <c r="B17787" s="254" t="s">
        <v>18148</v>
      </c>
    </row>
    <row r="17788" spans="1:2">
      <c r="A17788" t="str">
        <f t="shared" si="277"/>
        <v>34541</v>
      </c>
      <c r="B17788" s="254" t="s">
        <v>18149</v>
      </c>
    </row>
    <row r="17789" spans="1:2">
      <c r="A17789" t="str">
        <f t="shared" si="277"/>
        <v>34542</v>
      </c>
      <c r="B17789" s="254" t="s">
        <v>18150</v>
      </c>
    </row>
    <row r="17790" spans="1:2">
      <c r="A17790" t="str">
        <f t="shared" si="277"/>
        <v>34544</v>
      </c>
      <c r="B17790" s="254" t="s">
        <v>18151</v>
      </c>
    </row>
    <row r="17791" spans="1:2">
      <c r="A17791" t="str">
        <f t="shared" si="277"/>
        <v>34548</v>
      </c>
      <c r="B17791" s="254" t="s">
        <v>18152</v>
      </c>
    </row>
    <row r="17792" spans="1:2">
      <c r="A17792" t="str">
        <f t="shared" si="277"/>
        <v>34562</v>
      </c>
      <c r="B17792" s="254" t="s">
        <v>18153</v>
      </c>
    </row>
    <row r="17793" spans="1:2">
      <c r="A17793" t="str">
        <f t="shared" si="277"/>
        <v>34573</v>
      </c>
      <c r="B17793" s="254" t="s">
        <v>18154</v>
      </c>
    </row>
    <row r="17794" spans="1:2">
      <c r="A17794" t="str">
        <f t="shared" si="277"/>
        <v>34580</v>
      </c>
      <c r="B17794" s="254" t="s">
        <v>18155</v>
      </c>
    </row>
    <row r="17795" spans="1:2">
      <c r="A17795" t="str">
        <f t="shared" ref="A17795:A17858" si="278">LEFT(B17795,5)</f>
        <v>34588</v>
      </c>
      <c r="B17795" s="254" t="s">
        <v>18156</v>
      </c>
    </row>
    <row r="17796" spans="1:2">
      <c r="A17796" t="str">
        <f t="shared" si="278"/>
        <v>34600</v>
      </c>
      <c r="B17796" s="254" t="s">
        <v>18157</v>
      </c>
    </row>
    <row r="17797" spans="1:2">
      <c r="A17797" t="str">
        <f t="shared" si="278"/>
        <v>34601</v>
      </c>
      <c r="B17797" s="254" t="s">
        <v>18158</v>
      </c>
    </row>
    <row r="17798" spans="1:2">
      <c r="A17798" t="str">
        <f t="shared" si="278"/>
        <v>34604</v>
      </c>
      <c r="B17798" s="254" t="s">
        <v>18159</v>
      </c>
    </row>
    <row r="17799" spans="1:2">
      <c r="A17799" t="str">
        <f t="shared" si="278"/>
        <v>34606</v>
      </c>
      <c r="B17799" s="254" t="s">
        <v>18160</v>
      </c>
    </row>
    <row r="17800" spans="1:2">
      <c r="A17800" t="str">
        <f t="shared" si="278"/>
        <v>34617</v>
      </c>
      <c r="B17800" s="254" t="s">
        <v>18161</v>
      </c>
    </row>
    <row r="17801" spans="1:2">
      <c r="A17801" t="str">
        <f t="shared" si="278"/>
        <v>34618</v>
      </c>
      <c r="B17801" s="254" t="s">
        <v>18162</v>
      </c>
    </row>
    <row r="17802" spans="1:2">
      <c r="A17802" t="str">
        <f t="shared" si="278"/>
        <v>34624</v>
      </c>
      <c r="B17802" s="254" t="s">
        <v>18163</v>
      </c>
    </row>
    <row r="17803" spans="1:2">
      <c r="A17803" t="str">
        <f t="shared" si="278"/>
        <v>34637</v>
      </c>
      <c r="B17803" s="254" t="s">
        <v>18164</v>
      </c>
    </row>
    <row r="17804" spans="1:2">
      <c r="A17804" t="str">
        <f t="shared" si="278"/>
        <v>34639</v>
      </c>
      <c r="B17804" s="254" t="s">
        <v>18165</v>
      </c>
    </row>
    <row r="17805" spans="1:2">
      <c r="A17805" t="str">
        <f t="shared" si="278"/>
        <v>34642</v>
      </c>
      <c r="B17805" s="254" t="s">
        <v>18166</v>
      </c>
    </row>
    <row r="17806" spans="1:2">
      <c r="A17806" t="str">
        <f t="shared" si="278"/>
        <v>34644</v>
      </c>
      <c r="B17806" s="254" t="s">
        <v>18167</v>
      </c>
    </row>
    <row r="17807" spans="1:2">
      <c r="A17807" t="str">
        <f t="shared" si="278"/>
        <v>34651</v>
      </c>
      <c r="B17807" s="254" t="s">
        <v>18168</v>
      </c>
    </row>
    <row r="17808" spans="1:2">
      <c r="A17808" t="str">
        <f t="shared" si="278"/>
        <v>34652</v>
      </c>
      <c r="B17808" s="254" t="s">
        <v>18169</v>
      </c>
    </row>
    <row r="17809" spans="1:2">
      <c r="A17809" t="str">
        <f t="shared" si="278"/>
        <v>34655</v>
      </c>
      <c r="B17809" s="254" t="s">
        <v>18170</v>
      </c>
    </row>
    <row r="17810" spans="1:2">
      <c r="A17810" t="str">
        <f t="shared" si="278"/>
        <v>34657</v>
      </c>
      <c r="B17810" s="254" t="s">
        <v>18171</v>
      </c>
    </row>
    <row r="17811" spans="1:2">
      <c r="A17811" t="str">
        <f t="shared" si="278"/>
        <v>34667</v>
      </c>
      <c r="B17811" s="254" t="s">
        <v>18172</v>
      </c>
    </row>
    <row r="17812" spans="1:2">
      <c r="A17812" t="str">
        <f t="shared" si="278"/>
        <v>34672</v>
      </c>
      <c r="B17812" s="254" t="s">
        <v>18173</v>
      </c>
    </row>
    <row r="17813" spans="1:2">
      <c r="A17813" t="str">
        <f t="shared" si="278"/>
        <v>34673</v>
      </c>
      <c r="B17813" s="254" t="s">
        <v>18174</v>
      </c>
    </row>
    <row r="17814" spans="1:2">
      <c r="A17814" t="str">
        <f t="shared" si="278"/>
        <v>34684</v>
      </c>
      <c r="B17814" s="254" t="s">
        <v>18175</v>
      </c>
    </row>
    <row r="17815" spans="1:2">
      <c r="A17815" t="str">
        <f t="shared" si="278"/>
        <v>34698</v>
      </c>
      <c r="B17815" s="254" t="s">
        <v>18176</v>
      </c>
    </row>
    <row r="17816" spans="1:2">
      <c r="A17816" t="str">
        <f t="shared" si="278"/>
        <v>34701</v>
      </c>
      <c r="B17816" s="254" t="s">
        <v>18177</v>
      </c>
    </row>
    <row r="17817" spans="1:2">
      <c r="A17817" t="str">
        <f t="shared" si="278"/>
        <v>34706</v>
      </c>
      <c r="B17817" s="254" t="s">
        <v>18178</v>
      </c>
    </row>
    <row r="17818" spans="1:2">
      <c r="A17818" t="str">
        <f t="shared" si="278"/>
        <v>34717</v>
      </c>
      <c r="B17818" s="254" t="s">
        <v>18179</v>
      </c>
    </row>
    <row r="17819" spans="1:2">
      <c r="A17819" t="str">
        <f t="shared" si="278"/>
        <v>34723</v>
      </c>
      <c r="B17819" s="254" t="s">
        <v>18180</v>
      </c>
    </row>
    <row r="17820" spans="1:2">
      <c r="A17820" t="str">
        <f t="shared" si="278"/>
        <v>34729</v>
      </c>
      <c r="B17820" s="254" t="s">
        <v>18181</v>
      </c>
    </row>
    <row r="17821" spans="1:2">
      <c r="A17821" t="str">
        <f t="shared" si="278"/>
        <v>34737</v>
      </c>
      <c r="B17821" s="254" t="s">
        <v>18182</v>
      </c>
    </row>
    <row r="17822" spans="1:2">
      <c r="A17822" t="str">
        <f t="shared" si="278"/>
        <v>34739</v>
      </c>
      <c r="B17822" s="254" t="s">
        <v>18183</v>
      </c>
    </row>
    <row r="17823" spans="1:2">
      <c r="A17823" t="str">
        <f t="shared" si="278"/>
        <v>34746</v>
      </c>
      <c r="B17823" s="254" t="s">
        <v>18184</v>
      </c>
    </row>
    <row r="17824" spans="1:2">
      <c r="A17824" t="str">
        <f t="shared" si="278"/>
        <v>34767</v>
      </c>
      <c r="B17824" s="254" t="s">
        <v>18185</v>
      </c>
    </row>
    <row r="17825" spans="1:2">
      <c r="A17825" t="str">
        <f t="shared" si="278"/>
        <v>34779</v>
      </c>
      <c r="B17825" s="254" t="s">
        <v>18186</v>
      </c>
    </row>
    <row r="17826" spans="1:2">
      <c r="A17826" t="str">
        <f t="shared" si="278"/>
        <v>34836</v>
      </c>
      <c r="B17826" s="254" t="s">
        <v>18187</v>
      </c>
    </row>
    <row r="17827" spans="1:2">
      <c r="A17827" t="str">
        <f t="shared" si="278"/>
        <v>34894</v>
      </c>
      <c r="B17827" s="254" t="s">
        <v>18188</v>
      </c>
    </row>
    <row r="17828" spans="1:2">
      <c r="A17828" t="str">
        <f t="shared" si="278"/>
        <v>34900</v>
      </c>
      <c r="B17828" s="254" t="s">
        <v>18189</v>
      </c>
    </row>
    <row r="17829" spans="1:2">
      <c r="A17829" t="str">
        <f t="shared" si="278"/>
        <v>34912</v>
      </c>
      <c r="B17829" s="254" t="s">
        <v>18190</v>
      </c>
    </row>
    <row r="17830" spans="1:2">
      <c r="A17830" t="str">
        <f t="shared" si="278"/>
        <v>34917</v>
      </c>
      <c r="B17830" s="254" t="s">
        <v>18191</v>
      </c>
    </row>
    <row r="17831" spans="1:2">
      <c r="A17831" t="str">
        <f t="shared" si="278"/>
        <v>34918</v>
      </c>
      <c r="B17831" s="254" t="s">
        <v>18192</v>
      </c>
    </row>
    <row r="17832" spans="1:2">
      <c r="A17832" t="str">
        <f t="shared" si="278"/>
        <v>34920</v>
      </c>
      <c r="B17832" s="254" t="s">
        <v>18193</v>
      </c>
    </row>
    <row r="17833" spans="1:2">
      <c r="A17833" t="str">
        <f t="shared" si="278"/>
        <v>34941</v>
      </c>
      <c r="B17833" s="254" t="s">
        <v>18194</v>
      </c>
    </row>
    <row r="17834" spans="1:2">
      <c r="A17834" t="str">
        <f t="shared" si="278"/>
        <v>34945</v>
      </c>
      <c r="B17834" s="254" t="s">
        <v>18195</v>
      </c>
    </row>
    <row r="17835" spans="1:2">
      <c r="A17835" t="str">
        <f t="shared" si="278"/>
        <v>34947</v>
      </c>
      <c r="B17835" s="254" t="s">
        <v>18196</v>
      </c>
    </row>
    <row r="17836" spans="1:2">
      <c r="A17836" t="str">
        <f t="shared" si="278"/>
        <v>35002</v>
      </c>
      <c r="B17836" s="254" t="s">
        <v>18197</v>
      </c>
    </row>
    <row r="17837" spans="1:2">
      <c r="A17837" t="str">
        <f t="shared" si="278"/>
        <v>35004</v>
      </c>
      <c r="B17837" s="254" t="s">
        <v>18198</v>
      </c>
    </row>
    <row r="17838" spans="1:2">
      <c r="A17838" t="str">
        <f t="shared" si="278"/>
        <v>35008</v>
      </c>
      <c r="B17838" s="254" t="s">
        <v>18199</v>
      </c>
    </row>
    <row r="17839" spans="1:2">
      <c r="A17839" t="str">
        <f t="shared" si="278"/>
        <v>35027</v>
      </c>
      <c r="B17839" s="254" t="s">
        <v>18200</v>
      </c>
    </row>
    <row r="17840" spans="1:2">
      <c r="A17840" t="str">
        <f t="shared" si="278"/>
        <v>35033</v>
      </c>
      <c r="B17840" s="254" t="s">
        <v>18201</v>
      </c>
    </row>
    <row r="17841" spans="1:2">
      <c r="A17841" t="str">
        <f t="shared" si="278"/>
        <v>35035</v>
      </c>
      <c r="B17841" s="254" t="s">
        <v>18202</v>
      </c>
    </row>
    <row r="17842" spans="1:2">
      <c r="A17842" t="str">
        <f t="shared" si="278"/>
        <v>35037</v>
      </c>
      <c r="B17842" s="254" t="s">
        <v>18203</v>
      </c>
    </row>
    <row r="17843" spans="1:2">
      <c r="A17843" t="str">
        <f t="shared" si="278"/>
        <v>35039</v>
      </c>
      <c r="B17843" s="254" t="s">
        <v>18204</v>
      </c>
    </row>
    <row r="17844" spans="1:2">
      <c r="A17844" t="str">
        <f t="shared" si="278"/>
        <v>35042</v>
      </c>
      <c r="B17844" s="254" t="s">
        <v>18205</v>
      </c>
    </row>
    <row r="17845" spans="1:2">
      <c r="A17845" t="str">
        <f t="shared" si="278"/>
        <v>35044</v>
      </c>
      <c r="B17845" s="254" t="s">
        <v>18206</v>
      </c>
    </row>
    <row r="17846" spans="1:2">
      <c r="A17846" t="str">
        <f t="shared" si="278"/>
        <v>35047</v>
      </c>
      <c r="B17846" s="254" t="s">
        <v>18207</v>
      </c>
    </row>
    <row r="17847" spans="1:2">
      <c r="A17847" t="str">
        <f t="shared" si="278"/>
        <v>35051</v>
      </c>
      <c r="B17847" s="254" t="s">
        <v>18208</v>
      </c>
    </row>
    <row r="17848" spans="1:2">
      <c r="A17848" t="str">
        <f t="shared" si="278"/>
        <v>35054</v>
      </c>
      <c r="B17848" s="254" t="s">
        <v>18209</v>
      </c>
    </row>
    <row r="17849" spans="1:2">
      <c r="A17849" t="str">
        <f t="shared" si="278"/>
        <v>35059</v>
      </c>
      <c r="B17849" s="254" t="s">
        <v>18210</v>
      </c>
    </row>
    <row r="17850" spans="1:2">
      <c r="A17850" t="str">
        <f t="shared" si="278"/>
        <v>35067</v>
      </c>
      <c r="B17850" s="254" t="s">
        <v>18211</v>
      </c>
    </row>
    <row r="17851" spans="1:2">
      <c r="A17851" t="str">
        <f t="shared" si="278"/>
        <v>35082</v>
      </c>
      <c r="B17851" s="254" t="s">
        <v>18212</v>
      </c>
    </row>
    <row r="17852" spans="1:2">
      <c r="A17852" t="str">
        <f t="shared" si="278"/>
        <v>35083</v>
      </c>
      <c r="B17852" s="254" t="s">
        <v>18213</v>
      </c>
    </row>
    <row r="17853" spans="1:2">
      <c r="A17853" t="str">
        <f t="shared" si="278"/>
        <v>35090</v>
      </c>
      <c r="B17853" s="254" t="s">
        <v>18214</v>
      </c>
    </row>
    <row r="17854" spans="1:2">
      <c r="A17854" t="str">
        <f t="shared" si="278"/>
        <v>35099</v>
      </c>
      <c r="B17854" s="254" t="s">
        <v>18215</v>
      </c>
    </row>
    <row r="17855" spans="1:2">
      <c r="A17855" t="str">
        <f t="shared" si="278"/>
        <v>35103</v>
      </c>
      <c r="B17855" s="254" t="s">
        <v>18216</v>
      </c>
    </row>
    <row r="17856" spans="1:2">
      <c r="A17856" t="str">
        <f t="shared" si="278"/>
        <v>35106</v>
      </c>
      <c r="B17856" s="254" t="s">
        <v>18217</v>
      </c>
    </row>
    <row r="17857" spans="1:2">
      <c r="A17857" t="str">
        <f t="shared" si="278"/>
        <v>35111</v>
      </c>
      <c r="B17857" s="254" t="s">
        <v>18218</v>
      </c>
    </row>
    <row r="17858" spans="1:2">
      <c r="A17858" t="str">
        <f t="shared" si="278"/>
        <v>35113</v>
      </c>
      <c r="B17858" s="254" t="s">
        <v>18219</v>
      </c>
    </row>
    <row r="17859" spans="1:2">
      <c r="A17859" t="str">
        <f t="shared" ref="A17859:A17922" si="279">LEFT(B17859,5)</f>
        <v>35114</v>
      </c>
      <c r="B17859" s="254" t="s">
        <v>18220</v>
      </c>
    </row>
    <row r="17860" spans="1:2">
      <c r="A17860" t="str">
        <f t="shared" si="279"/>
        <v>35118</v>
      </c>
      <c r="B17860" s="254" t="s">
        <v>18221</v>
      </c>
    </row>
    <row r="17861" spans="1:2">
      <c r="A17861" t="str">
        <f t="shared" si="279"/>
        <v>35125</v>
      </c>
      <c r="B17861" s="254" t="s">
        <v>18222</v>
      </c>
    </row>
    <row r="17862" spans="1:2">
      <c r="A17862" t="str">
        <f t="shared" si="279"/>
        <v>35137</v>
      </c>
      <c r="B17862" s="254" t="s">
        <v>18223</v>
      </c>
    </row>
    <row r="17863" spans="1:2">
      <c r="A17863" t="str">
        <f t="shared" si="279"/>
        <v>35140</v>
      </c>
      <c r="B17863" s="254" t="s">
        <v>18224</v>
      </c>
    </row>
    <row r="17864" spans="1:2">
      <c r="A17864" t="str">
        <f t="shared" si="279"/>
        <v>35154</v>
      </c>
      <c r="B17864" s="254" t="s">
        <v>18225</v>
      </c>
    </row>
    <row r="17865" spans="1:2">
      <c r="A17865" t="str">
        <f t="shared" si="279"/>
        <v>35158</v>
      </c>
      <c r="B17865" s="254" t="s">
        <v>18226</v>
      </c>
    </row>
    <row r="17866" spans="1:2">
      <c r="A17866" t="str">
        <f t="shared" si="279"/>
        <v>35162</v>
      </c>
      <c r="B17866" s="254" t="s">
        <v>18227</v>
      </c>
    </row>
    <row r="17867" spans="1:2">
      <c r="A17867" t="str">
        <f t="shared" si="279"/>
        <v>35163</v>
      </c>
      <c r="B17867" s="254" t="s">
        <v>18228</v>
      </c>
    </row>
    <row r="17868" spans="1:2">
      <c r="A17868" t="str">
        <f t="shared" si="279"/>
        <v>35171</v>
      </c>
      <c r="B17868" s="254" t="s">
        <v>18229</v>
      </c>
    </row>
    <row r="17869" spans="1:2">
      <c r="A17869" t="str">
        <f t="shared" si="279"/>
        <v>35174</v>
      </c>
      <c r="B17869" s="254" t="s">
        <v>18230</v>
      </c>
    </row>
    <row r="17870" spans="1:2">
      <c r="A17870" t="str">
        <f t="shared" si="279"/>
        <v>35176</v>
      </c>
      <c r="B17870" s="254" t="s">
        <v>18231</v>
      </c>
    </row>
    <row r="17871" spans="1:2">
      <c r="A17871" t="str">
        <f t="shared" si="279"/>
        <v>35178</v>
      </c>
      <c r="B17871" s="254" t="s">
        <v>18232</v>
      </c>
    </row>
    <row r="17872" spans="1:2">
      <c r="A17872" t="str">
        <f t="shared" si="279"/>
        <v>35179</v>
      </c>
      <c r="B17872" s="254" t="s">
        <v>18233</v>
      </c>
    </row>
    <row r="17873" spans="1:2">
      <c r="A17873" t="str">
        <f t="shared" si="279"/>
        <v>35184</v>
      </c>
      <c r="B17873" s="254" t="s">
        <v>18234</v>
      </c>
    </row>
    <row r="17874" spans="1:2">
      <c r="A17874" t="str">
        <f t="shared" si="279"/>
        <v>35185</v>
      </c>
      <c r="B17874" s="254" t="s">
        <v>18235</v>
      </c>
    </row>
    <row r="17875" spans="1:2">
      <c r="A17875" t="str">
        <f t="shared" si="279"/>
        <v>35191</v>
      </c>
      <c r="B17875" s="254" t="s">
        <v>18236</v>
      </c>
    </row>
    <row r="17876" spans="1:2">
      <c r="A17876" t="str">
        <f t="shared" si="279"/>
        <v>35192</v>
      </c>
      <c r="B17876" s="254" t="s">
        <v>18237</v>
      </c>
    </row>
    <row r="17877" spans="1:2">
      <c r="A17877" t="str">
        <f t="shared" si="279"/>
        <v>35198</v>
      </c>
      <c r="B17877" s="254" t="s">
        <v>18238</v>
      </c>
    </row>
    <row r="17878" spans="1:2">
      <c r="A17878" t="str">
        <f t="shared" si="279"/>
        <v>35206</v>
      </c>
      <c r="B17878" s="254" t="s">
        <v>18239</v>
      </c>
    </row>
    <row r="17879" spans="1:2">
      <c r="A17879" t="str">
        <f t="shared" si="279"/>
        <v>35212</v>
      </c>
      <c r="B17879" s="254" t="s">
        <v>18240</v>
      </c>
    </row>
    <row r="17880" spans="1:2">
      <c r="A17880" t="str">
        <f t="shared" si="279"/>
        <v>35214</v>
      </c>
      <c r="B17880" s="254" t="s">
        <v>18241</v>
      </c>
    </row>
    <row r="17881" spans="1:2">
      <c r="A17881" t="str">
        <f t="shared" si="279"/>
        <v>35215</v>
      </c>
      <c r="B17881" s="254" t="s">
        <v>18242</v>
      </c>
    </row>
    <row r="17882" spans="1:2">
      <c r="A17882" t="str">
        <f t="shared" si="279"/>
        <v>35219</v>
      </c>
      <c r="B17882" s="254" t="s">
        <v>18243</v>
      </c>
    </row>
    <row r="17883" spans="1:2">
      <c r="A17883" t="str">
        <f t="shared" si="279"/>
        <v>35222</v>
      </c>
      <c r="B17883" s="254" t="s">
        <v>18244</v>
      </c>
    </row>
    <row r="17884" spans="1:2">
      <c r="A17884" t="str">
        <f t="shared" si="279"/>
        <v>35227</v>
      </c>
      <c r="B17884" s="254" t="s">
        <v>18245</v>
      </c>
    </row>
    <row r="17885" spans="1:2">
      <c r="A17885" t="str">
        <f t="shared" si="279"/>
        <v>35229</v>
      </c>
      <c r="B17885" s="254" t="s">
        <v>18246</v>
      </c>
    </row>
    <row r="17886" spans="1:2">
      <c r="A17886" t="str">
        <f t="shared" si="279"/>
        <v>35231</v>
      </c>
      <c r="B17886" s="254" t="s">
        <v>18247</v>
      </c>
    </row>
    <row r="17887" spans="1:2">
      <c r="A17887" t="str">
        <f t="shared" si="279"/>
        <v>35235</v>
      </c>
      <c r="B17887" s="254" t="s">
        <v>18248</v>
      </c>
    </row>
    <row r="17888" spans="1:2">
      <c r="A17888" t="str">
        <f t="shared" si="279"/>
        <v>35239</v>
      </c>
      <c r="B17888" s="254" t="s">
        <v>18249</v>
      </c>
    </row>
    <row r="17889" spans="1:2">
      <c r="A17889" t="str">
        <f t="shared" si="279"/>
        <v>35253</v>
      </c>
      <c r="B17889" s="254" t="s">
        <v>18250</v>
      </c>
    </row>
    <row r="17890" spans="1:2">
      <c r="A17890" t="str">
        <f t="shared" si="279"/>
        <v>35271</v>
      </c>
      <c r="B17890" s="254" t="s">
        <v>18251</v>
      </c>
    </row>
    <row r="17891" spans="1:2">
      <c r="A17891" t="str">
        <f t="shared" si="279"/>
        <v>35277</v>
      </c>
      <c r="B17891" s="254" t="s">
        <v>18252</v>
      </c>
    </row>
    <row r="17892" spans="1:2">
      <c r="A17892" t="str">
        <f t="shared" si="279"/>
        <v>35278</v>
      </c>
      <c r="B17892" s="254" t="s">
        <v>18253</v>
      </c>
    </row>
    <row r="17893" spans="1:2">
      <c r="A17893" t="str">
        <f t="shared" si="279"/>
        <v>35306</v>
      </c>
      <c r="B17893" s="254" t="s">
        <v>18254</v>
      </c>
    </row>
    <row r="17894" spans="1:2">
      <c r="A17894" t="str">
        <f t="shared" si="279"/>
        <v>35308</v>
      </c>
      <c r="B17894" s="254" t="s">
        <v>18255</v>
      </c>
    </row>
    <row r="17895" spans="1:2">
      <c r="A17895" t="str">
        <f t="shared" si="279"/>
        <v>35310</v>
      </c>
      <c r="B17895" s="254" t="s">
        <v>18256</v>
      </c>
    </row>
    <row r="17896" spans="1:2">
      <c r="A17896" t="str">
        <f t="shared" si="279"/>
        <v>35317</v>
      </c>
      <c r="B17896" s="254" t="s">
        <v>18257</v>
      </c>
    </row>
    <row r="17897" spans="1:2">
      <c r="A17897" t="str">
        <f t="shared" si="279"/>
        <v>35321</v>
      </c>
      <c r="B17897" s="254" t="s">
        <v>18258</v>
      </c>
    </row>
    <row r="17898" spans="1:2">
      <c r="A17898" t="str">
        <f t="shared" si="279"/>
        <v>35322</v>
      </c>
      <c r="B17898" s="254" t="s">
        <v>18259</v>
      </c>
    </row>
    <row r="17899" spans="1:2">
      <c r="A17899" t="str">
        <f t="shared" si="279"/>
        <v>35323</v>
      </c>
      <c r="B17899" s="254" t="s">
        <v>18260</v>
      </c>
    </row>
    <row r="17900" spans="1:2">
      <c r="A17900" t="str">
        <f t="shared" si="279"/>
        <v>35328</v>
      </c>
      <c r="B17900" s="254" t="s">
        <v>18261</v>
      </c>
    </row>
    <row r="17901" spans="1:2">
      <c r="A17901" t="str">
        <f t="shared" si="279"/>
        <v>35329</v>
      </c>
      <c r="B17901" s="254" t="s">
        <v>18262</v>
      </c>
    </row>
    <row r="17902" spans="1:2">
      <c r="A17902" t="str">
        <f t="shared" si="279"/>
        <v>35335</v>
      </c>
      <c r="B17902" s="254" t="s">
        <v>18263</v>
      </c>
    </row>
    <row r="17903" spans="1:2">
      <c r="A17903" t="str">
        <f t="shared" si="279"/>
        <v>35343</v>
      </c>
      <c r="B17903" s="254" t="s">
        <v>18264</v>
      </c>
    </row>
    <row r="17904" spans="1:2">
      <c r="A17904" t="str">
        <f t="shared" si="279"/>
        <v>35347</v>
      </c>
      <c r="B17904" s="254" t="s">
        <v>18265</v>
      </c>
    </row>
    <row r="17905" spans="1:2">
      <c r="A17905" t="str">
        <f t="shared" si="279"/>
        <v>35349</v>
      </c>
      <c r="B17905" s="254" t="s">
        <v>18266</v>
      </c>
    </row>
    <row r="17906" spans="1:2">
      <c r="A17906" t="str">
        <f t="shared" si="279"/>
        <v>35352</v>
      </c>
      <c r="B17906" s="254" t="s">
        <v>18267</v>
      </c>
    </row>
    <row r="17907" spans="1:2">
      <c r="A17907" t="str">
        <f t="shared" si="279"/>
        <v>35353</v>
      </c>
      <c r="B17907" s="254" t="s">
        <v>18268</v>
      </c>
    </row>
    <row r="17908" spans="1:2">
      <c r="A17908" t="str">
        <f t="shared" si="279"/>
        <v>35357</v>
      </c>
      <c r="B17908" s="254" t="s">
        <v>18269</v>
      </c>
    </row>
    <row r="17909" spans="1:2">
      <c r="A17909" t="str">
        <f t="shared" si="279"/>
        <v>35359</v>
      </c>
      <c r="B17909" s="254" t="s">
        <v>18270</v>
      </c>
    </row>
    <row r="17910" spans="1:2">
      <c r="A17910" t="str">
        <f t="shared" si="279"/>
        <v>35362</v>
      </c>
      <c r="B17910" s="254" t="s">
        <v>18271</v>
      </c>
    </row>
    <row r="17911" spans="1:2">
      <c r="A17911" t="str">
        <f t="shared" si="279"/>
        <v>35366</v>
      </c>
      <c r="B17911" s="254" t="s">
        <v>18272</v>
      </c>
    </row>
    <row r="17912" spans="1:2">
      <c r="A17912" t="str">
        <f t="shared" si="279"/>
        <v>35368</v>
      </c>
      <c r="B17912" s="254" t="s">
        <v>18273</v>
      </c>
    </row>
    <row r="17913" spans="1:2">
      <c r="A17913" t="str">
        <f t="shared" si="279"/>
        <v>35383</v>
      </c>
      <c r="B17913" s="254" t="s">
        <v>18274</v>
      </c>
    </row>
    <row r="17914" spans="1:2">
      <c r="A17914" t="str">
        <f t="shared" si="279"/>
        <v>35384</v>
      </c>
      <c r="B17914" s="254" t="s">
        <v>18275</v>
      </c>
    </row>
    <row r="17915" spans="1:2">
      <c r="A17915" t="str">
        <f t="shared" si="279"/>
        <v>35386</v>
      </c>
      <c r="B17915" s="254" t="s">
        <v>18276</v>
      </c>
    </row>
    <row r="17916" spans="1:2">
      <c r="A17916" t="str">
        <f t="shared" si="279"/>
        <v>35388</v>
      </c>
      <c r="B17916" s="254" t="s">
        <v>18277</v>
      </c>
    </row>
    <row r="17917" spans="1:2">
      <c r="A17917" t="str">
        <f t="shared" si="279"/>
        <v>35405</v>
      </c>
      <c r="B17917" s="254" t="s">
        <v>18278</v>
      </c>
    </row>
    <row r="17918" spans="1:2">
      <c r="A17918" t="str">
        <f t="shared" si="279"/>
        <v>35412</v>
      </c>
      <c r="B17918" s="254" t="s">
        <v>18279</v>
      </c>
    </row>
    <row r="17919" spans="1:2">
      <c r="A17919" t="str">
        <f t="shared" si="279"/>
        <v>35416</v>
      </c>
      <c r="B17919" s="254" t="s">
        <v>18280</v>
      </c>
    </row>
    <row r="17920" spans="1:2">
      <c r="A17920" t="str">
        <f t="shared" si="279"/>
        <v>35417</v>
      </c>
      <c r="B17920" s="254" t="s">
        <v>18281</v>
      </c>
    </row>
    <row r="17921" spans="1:2">
      <c r="A17921" t="str">
        <f t="shared" si="279"/>
        <v>35419</v>
      </c>
      <c r="B17921" s="254" t="s">
        <v>18282</v>
      </c>
    </row>
    <row r="17922" spans="1:2">
      <c r="A17922" t="str">
        <f t="shared" si="279"/>
        <v>35422</v>
      </c>
      <c r="B17922" s="254" t="s">
        <v>18283</v>
      </c>
    </row>
    <row r="17923" spans="1:2">
      <c r="A17923" t="str">
        <f t="shared" ref="A17923:A17986" si="280">LEFT(B17923,5)</f>
        <v>35427</v>
      </c>
      <c r="B17923" s="254" t="s">
        <v>18284</v>
      </c>
    </row>
    <row r="17924" spans="1:2">
      <c r="A17924" t="str">
        <f t="shared" si="280"/>
        <v>35433</v>
      </c>
      <c r="B17924" s="254" t="s">
        <v>18285</v>
      </c>
    </row>
    <row r="17925" spans="1:2">
      <c r="A17925" t="str">
        <f t="shared" si="280"/>
        <v>35445</v>
      </c>
      <c r="B17925" s="254" t="s">
        <v>18286</v>
      </c>
    </row>
    <row r="17926" spans="1:2">
      <c r="A17926" t="str">
        <f t="shared" si="280"/>
        <v>35455</v>
      </c>
      <c r="B17926" s="254" t="s">
        <v>18287</v>
      </c>
    </row>
    <row r="17927" spans="1:2">
      <c r="A17927" t="str">
        <f t="shared" si="280"/>
        <v>35456</v>
      </c>
      <c r="B17927" s="254" t="s">
        <v>18288</v>
      </c>
    </row>
    <row r="17928" spans="1:2">
      <c r="A17928" t="str">
        <f t="shared" si="280"/>
        <v>35460</v>
      </c>
      <c r="B17928" s="254" t="s">
        <v>18289</v>
      </c>
    </row>
    <row r="17929" spans="1:2">
      <c r="A17929" t="str">
        <f t="shared" si="280"/>
        <v>35470</v>
      </c>
      <c r="B17929" s="254" t="s">
        <v>18290</v>
      </c>
    </row>
    <row r="17930" spans="1:2">
      <c r="A17930" t="str">
        <f t="shared" si="280"/>
        <v>35474</v>
      </c>
      <c r="B17930" s="254" t="s">
        <v>18291</v>
      </c>
    </row>
    <row r="17931" spans="1:2">
      <c r="A17931" t="str">
        <f t="shared" si="280"/>
        <v>35480</v>
      </c>
      <c r="B17931" s="254" t="s">
        <v>18292</v>
      </c>
    </row>
    <row r="17932" spans="1:2">
      <c r="A17932" t="str">
        <f t="shared" si="280"/>
        <v>35481</v>
      </c>
      <c r="B17932" s="254" t="s">
        <v>18293</v>
      </c>
    </row>
    <row r="17933" spans="1:2">
      <c r="A17933" t="str">
        <f t="shared" si="280"/>
        <v>35485</v>
      </c>
      <c r="B17933" s="254" t="s">
        <v>18294</v>
      </c>
    </row>
    <row r="17934" spans="1:2">
      <c r="A17934" t="str">
        <f t="shared" si="280"/>
        <v>35491</v>
      </c>
      <c r="B17934" s="254" t="s">
        <v>18295</v>
      </c>
    </row>
    <row r="17935" spans="1:2">
      <c r="A17935" t="str">
        <f t="shared" si="280"/>
        <v>35493</v>
      </c>
      <c r="B17935" s="254" t="s">
        <v>18296</v>
      </c>
    </row>
    <row r="17936" spans="1:2">
      <c r="A17936" t="str">
        <f t="shared" si="280"/>
        <v>35495</v>
      </c>
      <c r="B17936" s="254" t="s">
        <v>18297</v>
      </c>
    </row>
    <row r="17937" spans="1:2">
      <c r="A17937" t="str">
        <f t="shared" si="280"/>
        <v>35512</v>
      </c>
      <c r="B17937" s="254" t="s">
        <v>18298</v>
      </c>
    </row>
    <row r="17938" spans="1:2">
      <c r="A17938" t="str">
        <f t="shared" si="280"/>
        <v>35516</v>
      </c>
      <c r="B17938" s="254" t="s">
        <v>18299</v>
      </c>
    </row>
    <row r="17939" spans="1:2">
      <c r="A17939" t="str">
        <f t="shared" si="280"/>
        <v>35517</v>
      </c>
      <c r="B17939" s="254" t="s">
        <v>18300</v>
      </c>
    </row>
    <row r="17940" spans="1:2">
      <c r="A17940" t="str">
        <f t="shared" si="280"/>
        <v>35518</v>
      </c>
      <c r="B17940" s="254" t="s">
        <v>18301</v>
      </c>
    </row>
    <row r="17941" spans="1:2">
      <c r="A17941" t="str">
        <f t="shared" si="280"/>
        <v>35522</v>
      </c>
      <c r="B17941" s="254" t="s">
        <v>18302</v>
      </c>
    </row>
    <row r="17942" spans="1:2">
      <c r="A17942" t="str">
        <f t="shared" si="280"/>
        <v>35523</v>
      </c>
      <c r="B17942" s="254" t="s">
        <v>18303</v>
      </c>
    </row>
    <row r="17943" spans="1:2">
      <c r="A17943" t="str">
        <f t="shared" si="280"/>
        <v>35526</v>
      </c>
      <c r="B17943" s="254" t="s">
        <v>18304</v>
      </c>
    </row>
    <row r="17944" spans="1:2">
      <c r="A17944" t="str">
        <f t="shared" si="280"/>
        <v>35528</v>
      </c>
      <c r="B17944" s="254" t="s">
        <v>18305</v>
      </c>
    </row>
    <row r="17945" spans="1:2">
      <c r="A17945" t="str">
        <f t="shared" si="280"/>
        <v>35536</v>
      </c>
      <c r="B17945" s="254" t="s">
        <v>18306</v>
      </c>
    </row>
    <row r="17946" spans="1:2">
      <c r="A17946" t="str">
        <f t="shared" si="280"/>
        <v>35539</v>
      </c>
      <c r="B17946" s="254" t="s">
        <v>18307</v>
      </c>
    </row>
    <row r="17947" spans="1:2">
      <c r="A17947" t="str">
        <f t="shared" si="280"/>
        <v>35548</v>
      </c>
      <c r="B17947" s="254" t="s">
        <v>18308</v>
      </c>
    </row>
    <row r="17948" spans="1:2">
      <c r="A17948" t="str">
        <f t="shared" si="280"/>
        <v>35552</v>
      </c>
      <c r="B17948" s="254" t="s">
        <v>18309</v>
      </c>
    </row>
    <row r="17949" spans="1:2">
      <c r="A17949" t="str">
        <f t="shared" si="280"/>
        <v>35557</v>
      </c>
      <c r="B17949" s="254" t="s">
        <v>18310</v>
      </c>
    </row>
    <row r="17950" spans="1:2">
      <c r="A17950" t="str">
        <f t="shared" si="280"/>
        <v>35558</v>
      </c>
      <c r="B17950" s="254" t="s">
        <v>18311</v>
      </c>
    </row>
    <row r="17951" spans="1:2">
      <c r="A17951" t="str">
        <f t="shared" si="280"/>
        <v>35559</v>
      </c>
      <c r="B17951" s="254" t="s">
        <v>18312</v>
      </c>
    </row>
    <row r="17952" spans="1:2">
      <c r="A17952" t="str">
        <f t="shared" si="280"/>
        <v>35576</v>
      </c>
      <c r="B17952" s="254" t="s">
        <v>18313</v>
      </c>
    </row>
    <row r="17953" spans="1:2">
      <c r="A17953" t="str">
        <f t="shared" si="280"/>
        <v>35577</v>
      </c>
      <c r="B17953" s="254" t="s">
        <v>18314</v>
      </c>
    </row>
    <row r="17954" spans="1:2">
      <c r="A17954" t="str">
        <f t="shared" si="280"/>
        <v>35578</v>
      </c>
      <c r="B17954" s="254" t="s">
        <v>18315</v>
      </c>
    </row>
    <row r="17955" spans="1:2">
      <c r="A17955" t="str">
        <f t="shared" si="280"/>
        <v>35584</v>
      </c>
      <c r="B17955" s="254" t="s">
        <v>18316</v>
      </c>
    </row>
    <row r="17956" spans="1:2">
      <c r="A17956" t="str">
        <f t="shared" si="280"/>
        <v>35588</v>
      </c>
      <c r="B17956" s="254" t="s">
        <v>18317</v>
      </c>
    </row>
    <row r="17957" spans="1:2">
      <c r="A17957" t="str">
        <f t="shared" si="280"/>
        <v>35599</v>
      </c>
      <c r="B17957" s="254" t="s">
        <v>18318</v>
      </c>
    </row>
    <row r="17958" spans="1:2">
      <c r="A17958" t="str">
        <f t="shared" si="280"/>
        <v>35601</v>
      </c>
      <c r="B17958" s="254" t="s">
        <v>18319</v>
      </c>
    </row>
    <row r="17959" spans="1:2">
      <c r="A17959" t="str">
        <f t="shared" si="280"/>
        <v>35618</v>
      </c>
      <c r="B17959" s="254" t="s">
        <v>18320</v>
      </c>
    </row>
    <row r="17960" spans="1:2">
      <c r="A17960" t="str">
        <f t="shared" si="280"/>
        <v>35621</v>
      </c>
      <c r="B17960" s="254" t="s">
        <v>18321</v>
      </c>
    </row>
    <row r="17961" spans="1:2">
      <c r="A17961" t="str">
        <f t="shared" si="280"/>
        <v>35626</v>
      </c>
      <c r="B17961" s="254" t="s">
        <v>18322</v>
      </c>
    </row>
    <row r="17962" spans="1:2">
      <c r="A17962" t="str">
        <f t="shared" si="280"/>
        <v>35642</v>
      </c>
      <c r="B17962" s="254" t="s">
        <v>18323</v>
      </c>
    </row>
    <row r="17963" spans="1:2">
      <c r="A17963" t="str">
        <f t="shared" si="280"/>
        <v>35664</v>
      </c>
      <c r="B17963" s="254" t="s">
        <v>18324</v>
      </c>
    </row>
    <row r="17964" spans="1:2">
      <c r="A17964" t="str">
        <f t="shared" si="280"/>
        <v>35675</v>
      </c>
      <c r="B17964" s="254" t="s">
        <v>18325</v>
      </c>
    </row>
    <row r="17965" spans="1:2">
      <c r="A17965" t="str">
        <f t="shared" si="280"/>
        <v>35677</v>
      </c>
      <c r="B17965" s="254" t="s">
        <v>18326</v>
      </c>
    </row>
    <row r="17966" spans="1:2">
      <c r="A17966" t="str">
        <f t="shared" si="280"/>
        <v>35700</v>
      </c>
      <c r="B17966" s="254" t="s">
        <v>18327</v>
      </c>
    </row>
    <row r="17967" spans="1:2">
      <c r="A17967" t="str">
        <f t="shared" si="280"/>
        <v>35712</v>
      </c>
      <c r="B17967" s="254" t="s">
        <v>18328</v>
      </c>
    </row>
    <row r="17968" spans="1:2">
      <c r="A17968" t="str">
        <f t="shared" si="280"/>
        <v>35716</v>
      </c>
      <c r="B17968" s="254" t="s">
        <v>18329</v>
      </c>
    </row>
    <row r="17969" spans="1:2">
      <c r="A17969" t="str">
        <f t="shared" si="280"/>
        <v>35719</v>
      </c>
      <c r="B17969" s="254" t="s">
        <v>18330</v>
      </c>
    </row>
    <row r="17970" spans="1:2">
      <c r="A17970" t="str">
        <f t="shared" si="280"/>
        <v>35726</v>
      </c>
      <c r="B17970" s="254" t="s">
        <v>18331</v>
      </c>
    </row>
    <row r="17971" spans="1:2">
      <c r="A17971" t="str">
        <f t="shared" si="280"/>
        <v>35731</v>
      </c>
      <c r="B17971" s="254" t="s">
        <v>18332</v>
      </c>
    </row>
    <row r="17972" spans="1:2">
      <c r="A17972" t="str">
        <f t="shared" si="280"/>
        <v>35734</v>
      </c>
      <c r="B17972" s="254" t="s">
        <v>18333</v>
      </c>
    </row>
    <row r="17973" spans="1:2">
      <c r="A17973" t="str">
        <f t="shared" si="280"/>
        <v>35736</v>
      </c>
      <c r="B17973" s="254" t="s">
        <v>18334</v>
      </c>
    </row>
    <row r="17974" spans="1:2">
      <c r="A17974" t="str">
        <f t="shared" si="280"/>
        <v>35737</v>
      </c>
      <c r="B17974" s="254" t="s">
        <v>18335</v>
      </c>
    </row>
    <row r="17975" spans="1:2">
      <c r="A17975" t="str">
        <f t="shared" si="280"/>
        <v>35738</v>
      </c>
      <c r="B17975" s="254" t="s">
        <v>18336</v>
      </c>
    </row>
    <row r="17976" spans="1:2">
      <c r="A17976" t="str">
        <f t="shared" si="280"/>
        <v>35743</v>
      </c>
      <c r="B17976" s="254" t="s">
        <v>18337</v>
      </c>
    </row>
    <row r="17977" spans="1:2">
      <c r="A17977" t="str">
        <f t="shared" si="280"/>
        <v>35752</v>
      </c>
      <c r="B17977" s="254" t="s">
        <v>18338</v>
      </c>
    </row>
    <row r="17978" spans="1:2">
      <c r="A17978" t="str">
        <f t="shared" si="280"/>
        <v>35769</v>
      </c>
      <c r="B17978" s="254" t="s">
        <v>18339</v>
      </c>
    </row>
    <row r="17979" spans="1:2">
      <c r="A17979" t="str">
        <f t="shared" si="280"/>
        <v>35770</v>
      </c>
      <c r="B17979" s="254" t="s">
        <v>18340</v>
      </c>
    </row>
    <row r="17980" spans="1:2">
      <c r="A17980" t="str">
        <f t="shared" si="280"/>
        <v>35771</v>
      </c>
      <c r="B17980" s="254" t="s">
        <v>18341</v>
      </c>
    </row>
    <row r="17981" spans="1:2">
      <c r="A17981" t="str">
        <f t="shared" si="280"/>
        <v>35774</v>
      </c>
      <c r="B17981" s="254" t="s">
        <v>18342</v>
      </c>
    </row>
    <row r="17982" spans="1:2">
      <c r="A17982" t="str">
        <f t="shared" si="280"/>
        <v>35775</v>
      </c>
      <c r="B17982" s="254" t="s">
        <v>18343</v>
      </c>
    </row>
    <row r="17983" spans="1:2">
      <c r="A17983" t="str">
        <f t="shared" si="280"/>
        <v>35781</v>
      </c>
      <c r="B17983" s="254" t="s">
        <v>18344</v>
      </c>
    </row>
    <row r="17984" spans="1:2">
      <c r="A17984" t="str">
        <f t="shared" si="280"/>
        <v>35785</v>
      </c>
      <c r="B17984" s="254" t="s">
        <v>18345</v>
      </c>
    </row>
    <row r="17985" spans="1:2">
      <c r="A17985" t="str">
        <f t="shared" si="280"/>
        <v>35791</v>
      </c>
      <c r="B17985" s="254" t="s">
        <v>18346</v>
      </c>
    </row>
    <row r="17986" spans="1:2">
      <c r="A17986" t="str">
        <f t="shared" si="280"/>
        <v>35810</v>
      </c>
      <c r="B17986" s="254" t="s">
        <v>18347</v>
      </c>
    </row>
    <row r="17987" spans="1:2">
      <c r="A17987" t="str">
        <f t="shared" ref="A17987:A18050" si="281">LEFT(B17987,5)</f>
        <v>35811</v>
      </c>
      <c r="B17987" s="254" t="s">
        <v>18348</v>
      </c>
    </row>
    <row r="17988" spans="1:2">
      <c r="A17988" t="str">
        <f t="shared" si="281"/>
        <v>35813</v>
      </c>
      <c r="B17988" s="254" t="s">
        <v>18349</v>
      </c>
    </row>
    <row r="17989" spans="1:2">
      <c r="A17989" t="str">
        <f t="shared" si="281"/>
        <v>35814</v>
      </c>
      <c r="B17989" s="254" t="s">
        <v>18350</v>
      </c>
    </row>
    <row r="17990" spans="1:2">
      <c r="A17990" t="str">
        <f t="shared" si="281"/>
        <v>35818</v>
      </c>
      <c r="B17990" s="254" t="s">
        <v>18351</v>
      </c>
    </row>
    <row r="17991" spans="1:2">
      <c r="A17991" t="str">
        <f t="shared" si="281"/>
        <v>35825</v>
      </c>
      <c r="B17991" s="254" t="s">
        <v>18352</v>
      </c>
    </row>
    <row r="17992" spans="1:2">
      <c r="A17992" t="str">
        <f t="shared" si="281"/>
        <v>35833</v>
      </c>
      <c r="B17992" s="254" t="s">
        <v>18353</v>
      </c>
    </row>
    <row r="17993" spans="1:2">
      <c r="A17993" t="str">
        <f t="shared" si="281"/>
        <v>35842</v>
      </c>
      <c r="B17993" s="254" t="s">
        <v>18354</v>
      </c>
    </row>
    <row r="17994" spans="1:2">
      <c r="A17994" t="str">
        <f t="shared" si="281"/>
        <v>35845</v>
      </c>
      <c r="B17994" s="254" t="s">
        <v>18355</v>
      </c>
    </row>
    <row r="17995" spans="1:2">
      <c r="A17995" t="str">
        <f t="shared" si="281"/>
        <v>35849</v>
      </c>
      <c r="B17995" s="254" t="s">
        <v>18356</v>
      </c>
    </row>
    <row r="17996" spans="1:2">
      <c r="A17996" t="str">
        <f t="shared" si="281"/>
        <v>35852</v>
      </c>
      <c r="B17996" s="254" t="s">
        <v>18357</v>
      </c>
    </row>
    <row r="17997" spans="1:2">
      <c r="A17997" t="str">
        <f t="shared" si="281"/>
        <v>35855</v>
      </c>
      <c r="B17997" s="254" t="s">
        <v>18358</v>
      </c>
    </row>
    <row r="17998" spans="1:2">
      <c r="A17998" t="str">
        <f t="shared" si="281"/>
        <v>35859</v>
      </c>
      <c r="B17998" s="254" t="s">
        <v>18359</v>
      </c>
    </row>
    <row r="17999" spans="1:2">
      <c r="A17999" t="str">
        <f t="shared" si="281"/>
        <v>35864</v>
      </c>
      <c r="B17999" s="254" t="s">
        <v>18360</v>
      </c>
    </row>
    <row r="18000" spans="1:2">
      <c r="A18000" t="str">
        <f t="shared" si="281"/>
        <v>35893</v>
      </c>
      <c r="B18000" s="254" t="s">
        <v>18361</v>
      </c>
    </row>
    <row r="18001" spans="1:2">
      <c r="A18001" t="str">
        <f t="shared" si="281"/>
        <v>35894</v>
      </c>
      <c r="B18001" s="254" t="s">
        <v>18362</v>
      </c>
    </row>
    <row r="18002" spans="1:2">
      <c r="A18002" t="str">
        <f t="shared" si="281"/>
        <v>35902</v>
      </c>
      <c r="B18002" s="254" t="s">
        <v>18363</v>
      </c>
    </row>
    <row r="18003" spans="1:2">
      <c r="A18003" t="str">
        <f t="shared" si="281"/>
        <v>35903</v>
      </c>
      <c r="B18003" s="254" t="s">
        <v>18364</v>
      </c>
    </row>
    <row r="18004" spans="1:2">
      <c r="A18004" t="str">
        <f t="shared" si="281"/>
        <v>35906</v>
      </c>
      <c r="B18004" s="254" t="s">
        <v>18365</v>
      </c>
    </row>
    <row r="18005" spans="1:2">
      <c r="A18005" t="str">
        <f t="shared" si="281"/>
        <v>35907</v>
      </c>
      <c r="B18005" s="254" t="s">
        <v>18366</v>
      </c>
    </row>
    <row r="18006" spans="1:2">
      <c r="A18006" t="str">
        <f t="shared" si="281"/>
        <v>35912</v>
      </c>
      <c r="B18006" s="254" t="s">
        <v>18367</v>
      </c>
    </row>
    <row r="18007" spans="1:2">
      <c r="A18007" t="str">
        <f t="shared" si="281"/>
        <v>35915</v>
      </c>
      <c r="B18007" s="254" t="s">
        <v>18368</v>
      </c>
    </row>
    <row r="18008" spans="1:2">
      <c r="A18008" t="str">
        <f t="shared" si="281"/>
        <v>35926</v>
      </c>
      <c r="B18008" s="254" t="s">
        <v>18369</v>
      </c>
    </row>
    <row r="18009" spans="1:2">
      <c r="A18009" t="str">
        <f t="shared" si="281"/>
        <v>35931</v>
      </c>
      <c r="B18009" s="254" t="s">
        <v>18370</v>
      </c>
    </row>
    <row r="18010" spans="1:2">
      <c r="A18010" t="str">
        <f t="shared" si="281"/>
        <v>35938</v>
      </c>
      <c r="B18010" s="254" t="s">
        <v>18371</v>
      </c>
    </row>
    <row r="18011" spans="1:2">
      <c r="A18011" t="str">
        <f t="shared" si="281"/>
        <v>35958</v>
      </c>
      <c r="B18011" s="254" t="s">
        <v>18372</v>
      </c>
    </row>
    <row r="18012" spans="1:2">
      <c r="A18012" t="str">
        <f t="shared" si="281"/>
        <v>35964</v>
      </c>
      <c r="B18012" s="254" t="s">
        <v>18373</v>
      </c>
    </row>
    <row r="18013" spans="1:2">
      <c r="A18013" t="str">
        <f t="shared" si="281"/>
        <v>35966</v>
      </c>
      <c r="B18013" s="254" t="s">
        <v>18374</v>
      </c>
    </row>
    <row r="18014" spans="1:2">
      <c r="A18014" t="str">
        <f t="shared" si="281"/>
        <v>35967</v>
      </c>
      <c r="B18014" s="254" t="s">
        <v>18375</v>
      </c>
    </row>
    <row r="18015" spans="1:2">
      <c r="A18015" t="str">
        <f t="shared" si="281"/>
        <v>35976</v>
      </c>
      <c r="B18015" s="254" t="s">
        <v>18376</v>
      </c>
    </row>
    <row r="18016" spans="1:2">
      <c r="A18016" t="str">
        <f t="shared" si="281"/>
        <v>35977</v>
      </c>
      <c r="B18016" s="254" t="s">
        <v>18377</v>
      </c>
    </row>
    <row r="18017" spans="1:2">
      <c r="A18017" t="str">
        <f t="shared" si="281"/>
        <v>35983</v>
      </c>
      <c r="B18017" s="254" t="s">
        <v>18378</v>
      </c>
    </row>
    <row r="18018" spans="1:2">
      <c r="A18018" t="str">
        <f t="shared" si="281"/>
        <v>35990</v>
      </c>
      <c r="B18018" s="254" t="s">
        <v>18379</v>
      </c>
    </row>
    <row r="18019" spans="1:2">
      <c r="A18019" t="str">
        <f t="shared" si="281"/>
        <v>35993</v>
      </c>
      <c r="B18019" s="254" t="s">
        <v>18380</v>
      </c>
    </row>
    <row r="18020" spans="1:2">
      <c r="A18020" t="str">
        <f t="shared" si="281"/>
        <v>35996</v>
      </c>
      <c r="B18020" s="254" t="s">
        <v>18381</v>
      </c>
    </row>
    <row r="18021" spans="1:2">
      <c r="A18021" t="str">
        <f t="shared" si="281"/>
        <v>35999</v>
      </c>
      <c r="B18021" s="254" t="s">
        <v>18382</v>
      </c>
    </row>
    <row r="18022" spans="1:2">
      <c r="A18022" t="str">
        <f t="shared" si="281"/>
        <v>36015</v>
      </c>
      <c r="B18022" s="254" t="s">
        <v>18383</v>
      </c>
    </row>
    <row r="18023" spans="1:2">
      <c r="A18023" t="str">
        <f t="shared" si="281"/>
        <v>36032</v>
      </c>
      <c r="B18023" s="254" t="s">
        <v>18384</v>
      </c>
    </row>
    <row r="18024" spans="1:2">
      <c r="A18024" t="str">
        <f t="shared" si="281"/>
        <v>36033</v>
      </c>
      <c r="B18024" s="254" t="s">
        <v>18385</v>
      </c>
    </row>
    <row r="18025" spans="1:2">
      <c r="A18025" t="str">
        <f t="shared" si="281"/>
        <v>36035</v>
      </c>
      <c r="B18025" s="254" t="s">
        <v>18386</v>
      </c>
    </row>
    <row r="18026" spans="1:2">
      <c r="A18026" t="str">
        <f t="shared" si="281"/>
        <v>36046</v>
      </c>
      <c r="B18026" s="254" t="s">
        <v>18387</v>
      </c>
    </row>
    <row r="18027" spans="1:2">
      <c r="A18027" t="str">
        <f t="shared" si="281"/>
        <v>36048</v>
      </c>
      <c r="B18027" s="254" t="s">
        <v>18388</v>
      </c>
    </row>
    <row r="18028" spans="1:2">
      <c r="A18028" t="str">
        <f t="shared" si="281"/>
        <v>36057</v>
      </c>
      <c r="B18028" s="254" t="s">
        <v>18389</v>
      </c>
    </row>
    <row r="18029" spans="1:2">
      <c r="A18029" t="str">
        <f t="shared" si="281"/>
        <v>36058</v>
      </c>
      <c r="B18029" s="254" t="s">
        <v>18390</v>
      </c>
    </row>
    <row r="18030" spans="1:2">
      <c r="A18030" t="str">
        <f t="shared" si="281"/>
        <v>36061</v>
      </c>
      <c r="B18030" s="254" t="s">
        <v>18391</v>
      </c>
    </row>
    <row r="18031" spans="1:2">
      <c r="A18031" t="str">
        <f t="shared" si="281"/>
        <v>36066</v>
      </c>
      <c r="B18031" s="254" t="s">
        <v>18392</v>
      </c>
    </row>
    <row r="18032" spans="1:2">
      <c r="A18032" t="str">
        <f t="shared" si="281"/>
        <v>36081</v>
      </c>
      <c r="B18032" s="254" t="s">
        <v>18393</v>
      </c>
    </row>
    <row r="18033" spans="1:2">
      <c r="A18033" t="str">
        <f t="shared" si="281"/>
        <v>36082</v>
      </c>
      <c r="B18033" s="254" t="s">
        <v>18394</v>
      </c>
    </row>
    <row r="18034" spans="1:2">
      <c r="A18034" t="str">
        <f t="shared" si="281"/>
        <v>36085</v>
      </c>
      <c r="B18034" s="254" t="s">
        <v>18395</v>
      </c>
    </row>
    <row r="18035" spans="1:2">
      <c r="A18035" t="str">
        <f t="shared" si="281"/>
        <v>36086</v>
      </c>
      <c r="B18035" s="254" t="s">
        <v>18396</v>
      </c>
    </row>
    <row r="18036" spans="1:2">
      <c r="A18036" t="str">
        <f t="shared" si="281"/>
        <v>36092</v>
      </c>
      <c r="B18036" s="254" t="s">
        <v>18397</v>
      </c>
    </row>
    <row r="18037" spans="1:2">
      <c r="A18037" t="str">
        <f t="shared" si="281"/>
        <v>36099</v>
      </c>
      <c r="B18037" s="254" t="s">
        <v>18398</v>
      </c>
    </row>
    <row r="18038" spans="1:2">
      <c r="A18038" t="str">
        <f t="shared" si="281"/>
        <v>36102</v>
      </c>
      <c r="B18038" s="254" t="s">
        <v>18399</v>
      </c>
    </row>
    <row r="18039" spans="1:2">
      <c r="A18039" t="str">
        <f t="shared" si="281"/>
        <v>36103</v>
      </c>
      <c r="B18039" s="254" t="s">
        <v>18400</v>
      </c>
    </row>
    <row r="18040" spans="1:2">
      <c r="A18040" t="str">
        <f t="shared" si="281"/>
        <v>36104</v>
      </c>
      <c r="B18040" s="254" t="s">
        <v>18401</v>
      </c>
    </row>
    <row r="18041" spans="1:2">
      <c r="A18041" t="str">
        <f t="shared" si="281"/>
        <v>36105</v>
      </c>
      <c r="B18041" s="254" t="s">
        <v>18402</v>
      </c>
    </row>
    <row r="18042" spans="1:2">
      <c r="A18042" t="str">
        <f t="shared" si="281"/>
        <v>36106</v>
      </c>
      <c r="B18042" s="254" t="s">
        <v>18403</v>
      </c>
    </row>
    <row r="18043" spans="1:2">
      <c r="A18043" t="str">
        <f t="shared" si="281"/>
        <v>36107</v>
      </c>
      <c r="B18043" s="254" t="s">
        <v>18404</v>
      </c>
    </row>
    <row r="18044" spans="1:2">
      <c r="A18044" t="str">
        <f t="shared" si="281"/>
        <v>36110</v>
      </c>
      <c r="B18044" s="254" t="s">
        <v>18405</v>
      </c>
    </row>
    <row r="18045" spans="1:2">
      <c r="A18045" t="str">
        <f t="shared" si="281"/>
        <v>36119</v>
      </c>
      <c r="B18045" s="254" t="s">
        <v>18406</v>
      </c>
    </row>
    <row r="18046" spans="1:2">
      <c r="A18046" t="str">
        <f t="shared" si="281"/>
        <v>36131</v>
      </c>
      <c r="B18046" s="254" t="s">
        <v>18407</v>
      </c>
    </row>
    <row r="18047" spans="1:2">
      <c r="A18047" t="str">
        <f t="shared" si="281"/>
        <v>36132</v>
      </c>
      <c r="B18047" s="254" t="s">
        <v>18408</v>
      </c>
    </row>
    <row r="18048" spans="1:2">
      <c r="A18048" t="str">
        <f t="shared" si="281"/>
        <v>36138</v>
      </c>
      <c r="B18048" s="254" t="s">
        <v>18409</v>
      </c>
    </row>
    <row r="18049" spans="1:2">
      <c r="A18049" t="str">
        <f t="shared" si="281"/>
        <v>36147</v>
      </c>
      <c r="B18049" s="254" t="s">
        <v>18410</v>
      </c>
    </row>
    <row r="18050" spans="1:2">
      <c r="A18050" t="str">
        <f t="shared" si="281"/>
        <v>36148</v>
      </c>
      <c r="B18050" s="254" t="s">
        <v>18411</v>
      </c>
    </row>
    <row r="18051" spans="1:2">
      <c r="A18051" t="str">
        <f t="shared" ref="A18051:A18114" si="282">LEFT(B18051,5)</f>
        <v>36149</v>
      </c>
      <c r="B18051" s="254" t="s">
        <v>18412</v>
      </c>
    </row>
    <row r="18052" spans="1:2">
      <c r="A18052" t="str">
        <f t="shared" si="282"/>
        <v>36154</v>
      </c>
      <c r="B18052" s="254" t="s">
        <v>18413</v>
      </c>
    </row>
    <row r="18053" spans="1:2">
      <c r="A18053" t="str">
        <f t="shared" si="282"/>
        <v>36155</v>
      </c>
      <c r="B18053" s="254" t="s">
        <v>18414</v>
      </c>
    </row>
    <row r="18054" spans="1:2">
      <c r="A18054" t="str">
        <f t="shared" si="282"/>
        <v>36156</v>
      </c>
      <c r="B18054" s="254" t="s">
        <v>18415</v>
      </c>
    </row>
    <row r="18055" spans="1:2">
      <c r="A18055" t="str">
        <f t="shared" si="282"/>
        <v>36157</v>
      </c>
      <c r="B18055" s="254" t="s">
        <v>18416</v>
      </c>
    </row>
    <row r="18056" spans="1:2">
      <c r="A18056" t="str">
        <f t="shared" si="282"/>
        <v>36183</v>
      </c>
      <c r="B18056" s="254" t="s">
        <v>18417</v>
      </c>
    </row>
    <row r="18057" spans="1:2">
      <c r="A18057" t="str">
        <f t="shared" si="282"/>
        <v>36188</v>
      </c>
      <c r="B18057" s="254" t="s">
        <v>18418</v>
      </c>
    </row>
    <row r="18058" spans="1:2">
      <c r="A18058" t="str">
        <f t="shared" si="282"/>
        <v>36194</v>
      </c>
      <c r="B18058" s="254" t="s">
        <v>18419</v>
      </c>
    </row>
    <row r="18059" spans="1:2">
      <c r="A18059" t="str">
        <f t="shared" si="282"/>
        <v>36203</v>
      </c>
      <c r="B18059" s="254" t="s">
        <v>18420</v>
      </c>
    </row>
    <row r="18060" spans="1:2">
      <c r="A18060" t="str">
        <f t="shared" si="282"/>
        <v>36205</v>
      </c>
      <c r="B18060" s="254" t="s">
        <v>18421</v>
      </c>
    </row>
    <row r="18061" spans="1:2">
      <c r="A18061" t="str">
        <f t="shared" si="282"/>
        <v>36206</v>
      </c>
      <c r="B18061" s="254" t="s">
        <v>18422</v>
      </c>
    </row>
    <row r="18062" spans="1:2">
      <c r="A18062" t="str">
        <f t="shared" si="282"/>
        <v>36208</v>
      </c>
      <c r="B18062" s="254" t="s">
        <v>18423</v>
      </c>
    </row>
    <row r="18063" spans="1:2">
      <c r="A18063" t="str">
        <f t="shared" si="282"/>
        <v>36211</v>
      </c>
      <c r="B18063" s="254" t="s">
        <v>18424</v>
      </c>
    </row>
    <row r="18064" spans="1:2">
      <c r="A18064" t="str">
        <f t="shared" si="282"/>
        <v>36219</v>
      </c>
      <c r="B18064" s="254" t="s">
        <v>18425</v>
      </c>
    </row>
    <row r="18065" spans="1:2">
      <c r="A18065" t="str">
        <f t="shared" si="282"/>
        <v>36223</v>
      </c>
      <c r="B18065" s="254" t="s">
        <v>18426</v>
      </c>
    </row>
    <row r="18066" spans="1:2">
      <c r="A18066" t="str">
        <f t="shared" si="282"/>
        <v>36232</v>
      </c>
      <c r="B18066" s="254" t="s">
        <v>18427</v>
      </c>
    </row>
    <row r="18067" spans="1:2">
      <c r="A18067" t="str">
        <f t="shared" si="282"/>
        <v>36233</v>
      </c>
      <c r="B18067" s="254" t="s">
        <v>18428</v>
      </c>
    </row>
    <row r="18068" spans="1:2">
      <c r="A18068" t="str">
        <f t="shared" si="282"/>
        <v>36236</v>
      </c>
      <c r="B18068" s="254" t="s">
        <v>18429</v>
      </c>
    </row>
    <row r="18069" spans="1:2">
      <c r="A18069" t="str">
        <f t="shared" si="282"/>
        <v>36237</v>
      </c>
      <c r="B18069" s="254" t="s">
        <v>18430</v>
      </c>
    </row>
    <row r="18070" spans="1:2">
      <c r="A18070" t="str">
        <f t="shared" si="282"/>
        <v>36238</v>
      </c>
      <c r="B18070" s="254" t="s">
        <v>18431</v>
      </c>
    </row>
    <row r="18071" spans="1:2">
      <c r="A18071" t="str">
        <f t="shared" si="282"/>
        <v>36240</v>
      </c>
      <c r="B18071" s="254" t="s">
        <v>18432</v>
      </c>
    </row>
    <row r="18072" spans="1:2">
      <c r="A18072" t="str">
        <f t="shared" si="282"/>
        <v>36245</v>
      </c>
      <c r="B18072" s="254" t="s">
        <v>18433</v>
      </c>
    </row>
    <row r="18073" spans="1:2">
      <c r="A18073" t="str">
        <f t="shared" si="282"/>
        <v>36247</v>
      </c>
      <c r="B18073" s="254" t="s">
        <v>18434</v>
      </c>
    </row>
    <row r="18074" spans="1:2">
      <c r="A18074" t="str">
        <f t="shared" si="282"/>
        <v>36255</v>
      </c>
      <c r="B18074" s="254" t="s">
        <v>18435</v>
      </c>
    </row>
    <row r="18075" spans="1:2">
      <c r="A18075" t="str">
        <f t="shared" si="282"/>
        <v>36266</v>
      </c>
      <c r="B18075" s="254" t="s">
        <v>18436</v>
      </c>
    </row>
    <row r="18076" spans="1:2">
      <c r="A18076" t="str">
        <f t="shared" si="282"/>
        <v>36268</v>
      </c>
      <c r="B18076" s="254" t="s">
        <v>18437</v>
      </c>
    </row>
    <row r="18077" spans="1:2">
      <c r="A18077" t="str">
        <f t="shared" si="282"/>
        <v>36272</v>
      </c>
      <c r="B18077" s="254" t="s">
        <v>18438</v>
      </c>
    </row>
    <row r="18078" spans="1:2">
      <c r="A18078" t="str">
        <f t="shared" si="282"/>
        <v>36273</v>
      </c>
      <c r="B18078" s="254" t="s">
        <v>18439</v>
      </c>
    </row>
    <row r="18079" spans="1:2">
      <c r="A18079" t="str">
        <f t="shared" si="282"/>
        <v>36285</v>
      </c>
      <c r="B18079" s="254" t="s">
        <v>18440</v>
      </c>
    </row>
    <row r="18080" spans="1:2">
      <c r="A18080" t="str">
        <f t="shared" si="282"/>
        <v>36287</v>
      </c>
      <c r="B18080" s="254" t="s">
        <v>18441</v>
      </c>
    </row>
    <row r="18081" spans="1:2">
      <c r="A18081" t="str">
        <f t="shared" si="282"/>
        <v>36289</v>
      </c>
      <c r="B18081" s="254" t="s">
        <v>18442</v>
      </c>
    </row>
    <row r="18082" spans="1:2">
      <c r="A18082" t="str">
        <f t="shared" si="282"/>
        <v>36296</v>
      </c>
      <c r="B18082" s="254" t="s">
        <v>18443</v>
      </c>
    </row>
    <row r="18083" spans="1:2">
      <c r="A18083" t="str">
        <f t="shared" si="282"/>
        <v>36304</v>
      </c>
      <c r="B18083" s="254" t="s">
        <v>18444</v>
      </c>
    </row>
    <row r="18084" spans="1:2">
      <c r="A18084" t="str">
        <f t="shared" si="282"/>
        <v>36319</v>
      </c>
      <c r="B18084" s="254" t="s">
        <v>18445</v>
      </c>
    </row>
    <row r="18085" spans="1:2">
      <c r="A18085" t="str">
        <f t="shared" si="282"/>
        <v>36326</v>
      </c>
      <c r="B18085" s="254" t="s">
        <v>18446</v>
      </c>
    </row>
    <row r="18086" spans="1:2">
      <c r="A18086" t="str">
        <f t="shared" si="282"/>
        <v>36327</v>
      </c>
      <c r="B18086" s="254" t="s">
        <v>18447</v>
      </c>
    </row>
    <row r="18087" spans="1:2">
      <c r="A18087" t="str">
        <f t="shared" si="282"/>
        <v>36337</v>
      </c>
      <c r="B18087" s="254" t="s">
        <v>18448</v>
      </c>
    </row>
    <row r="18088" spans="1:2">
      <c r="A18088" t="str">
        <f t="shared" si="282"/>
        <v>36338</v>
      </c>
      <c r="B18088" s="254" t="s">
        <v>18449</v>
      </c>
    </row>
    <row r="18089" spans="1:2">
      <c r="A18089" t="str">
        <f t="shared" si="282"/>
        <v>36341</v>
      </c>
      <c r="B18089" s="254" t="s">
        <v>18450</v>
      </c>
    </row>
    <row r="18090" spans="1:2">
      <c r="A18090" t="str">
        <f t="shared" si="282"/>
        <v>36343</v>
      </c>
      <c r="B18090" s="254" t="s">
        <v>18451</v>
      </c>
    </row>
    <row r="18091" spans="1:2">
      <c r="A18091" t="str">
        <f t="shared" si="282"/>
        <v>36347</v>
      </c>
      <c r="B18091" s="254" t="s">
        <v>18452</v>
      </c>
    </row>
    <row r="18092" spans="1:2">
      <c r="A18092" t="str">
        <f t="shared" si="282"/>
        <v>36358</v>
      </c>
      <c r="B18092" s="254" t="s">
        <v>18453</v>
      </c>
    </row>
    <row r="18093" spans="1:2">
      <c r="A18093" t="str">
        <f t="shared" si="282"/>
        <v>36359</v>
      </c>
      <c r="B18093" s="254" t="s">
        <v>18454</v>
      </c>
    </row>
    <row r="18094" spans="1:2">
      <c r="A18094" t="str">
        <f t="shared" si="282"/>
        <v>36363</v>
      </c>
      <c r="B18094" s="254" t="s">
        <v>18455</v>
      </c>
    </row>
    <row r="18095" spans="1:2">
      <c r="A18095" t="str">
        <f t="shared" si="282"/>
        <v>36366</v>
      </c>
      <c r="B18095" s="254" t="s">
        <v>18456</v>
      </c>
    </row>
    <row r="18096" spans="1:2">
      <c r="A18096" t="str">
        <f t="shared" si="282"/>
        <v>36369</v>
      </c>
      <c r="B18096" s="254" t="s">
        <v>18457</v>
      </c>
    </row>
    <row r="18097" spans="1:2">
      <c r="A18097" t="str">
        <f t="shared" si="282"/>
        <v>36373</v>
      </c>
      <c r="B18097" s="254" t="s">
        <v>18458</v>
      </c>
    </row>
    <row r="18098" spans="1:2">
      <c r="A18098" t="str">
        <f t="shared" si="282"/>
        <v>36376</v>
      </c>
      <c r="B18098" s="254" t="s">
        <v>18459</v>
      </c>
    </row>
    <row r="18099" spans="1:2">
      <c r="A18099" t="str">
        <f t="shared" si="282"/>
        <v>36377</v>
      </c>
      <c r="B18099" s="254" t="s">
        <v>18460</v>
      </c>
    </row>
    <row r="18100" spans="1:2">
      <c r="A18100" t="str">
        <f t="shared" si="282"/>
        <v>36391</v>
      </c>
      <c r="B18100" s="254" t="s">
        <v>18461</v>
      </c>
    </row>
    <row r="18101" spans="1:2">
      <c r="A18101" t="str">
        <f t="shared" si="282"/>
        <v>36392</v>
      </c>
      <c r="B18101" s="254" t="s">
        <v>18462</v>
      </c>
    </row>
    <row r="18102" spans="1:2">
      <c r="A18102" t="str">
        <f t="shared" si="282"/>
        <v>36393</v>
      </c>
      <c r="B18102" s="254" t="s">
        <v>18463</v>
      </c>
    </row>
    <row r="18103" spans="1:2">
      <c r="A18103" t="str">
        <f t="shared" si="282"/>
        <v>36399</v>
      </c>
      <c r="B18103" s="254" t="s">
        <v>18464</v>
      </c>
    </row>
    <row r="18104" spans="1:2">
      <c r="A18104" t="str">
        <f t="shared" si="282"/>
        <v>36401</v>
      </c>
      <c r="B18104" s="254" t="s">
        <v>18465</v>
      </c>
    </row>
    <row r="18105" spans="1:2">
      <c r="A18105" t="str">
        <f t="shared" si="282"/>
        <v>36407</v>
      </c>
      <c r="B18105" s="254" t="s">
        <v>18466</v>
      </c>
    </row>
    <row r="18106" spans="1:2">
      <c r="A18106" t="str">
        <f t="shared" si="282"/>
        <v>36409</v>
      </c>
      <c r="B18106" s="254" t="s">
        <v>18467</v>
      </c>
    </row>
    <row r="18107" spans="1:2">
      <c r="A18107" t="str">
        <f t="shared" si="282"/>
        <v>36417</v>
      </c>
      <c r="B18107" s="254" t="s">
        <v>18468</v>
      </c>
    </row>
    <row r="18108" spans="1:2">
      <c r="A18108" t="str">
        <f t="shared" si="282"/>
        <v>36418</v>
      </c>
      <c r="B18108" s="254" t="s">
        <v>18469</v>
      </c>
    </row>
    <row r="18109" spans="1:2">
      <c r="A18109" t="str">
        <f t="shared" si="282"/>
        <v>36420</v>
      </c>
      <c r="B18109" s="254" t="s">
        <v>18470</v>
      </c>
    </row>
    <row r="18110" spans="1:2">
      <c r="A18110" t="str">
        <f t="shared" si="282"/>
        <v>36422</v>
      </c>
      <c r="B18110" s="254" t="s">
        <v>18471</v>
      </c>
    </row>
    <row r="18111" spans="1:2">
      <c r="A18111" t="str">
        <f t="shared" si="282"/>
        <v>36424</v>
      </c>
      <c r="B18111" s="254" t="s">
        <v>18472</v>
      </c>
    </row>
    <row r="18112" spans="1:2">
      <c r="A18112" t="str">
        <f t="shared" si="282"/>
        <v>36427</v>
      </c>
      <c r="B18112" s="254" t="s">
        <v>18473</v>
      </c>
    </row>
    <row r="18113" spans="1:2">
      <c r="A18113" t="str">
        <f t="shared" si="282"/>
        <v>36436</v>
      </c>
      <c r="B18113" s="254" t="s">
        <v>18474</v>
      </c>
    </row>
    <row r="18114" spans="1:2">
      <c r="A18114" t="str">
        <f t="shared" si="282"/>
        <v>36441</v>
      </c>
      <c r="B18114" s="254" t="s">
        <v>18475</v>
      </c>
    </row>
    <row r="18115" spans="1:2">
      <c r="A18115" t="str">
        <f t="shared" ref="A18115:A18178" si="283">LEFT(B18115,5)</f>
        <v>36453</v>
      </c>
      <c r="B18115" s="254" t="s">
        <v>18476</v>
      </c>
    </row>
    <row r="18116" spans="1:2">
      <c r="A18116" t="str">
        <f t="shared" si="283"/>
        <v>36460</v>
      </c>
      <c r="B18116" s="254" t="s">
        <v>18477</v>
      </c>
    </row>
    <row r="18117" spans="1:2">
      <c r="A18117" t="str">
        <f t="shared" si="283"/>
        <v>36466</v>
      </c>
      <c r="B18117" s="254" t="s">
        <v>18478</v>
      </c>
    </row>
    <row r="18118" spans="1:2">
      <c r="A18118" t="str">
        <f t="shared" si="283"/>
        <v>36470</v>
      </c>
      <c r="B18118" s="254" t="s">
        <v>18479</v>
      </c>
    </row>
    <row r="18119" spans="1:2">
      <c r="A18119" t="str">
        <f t="shared" si="283"/>
        <v>36473</v>
      </c>
      <c r="B18119" s="254" t="s">
        <v>18480</v>
      </c>
    </row>
    <row r="18120" spans="1:2">
      <c r="A18120" t="str">
        <f t="shared" si="283"/>
        <v>36474</v>
      </c>
      <c r="B18120" s="254" t="s">
        <v>18481</v>
      </c>
    </row>
    <row r="18121" spans="1:2">
      <c r="A18121" t="str">
        <f t="shared" si="283"/>
        <v>36484</v>
      </c>
      <c r="B18121" s="254" t="s">
        <v>18482</v>
      </c>
    </row>
    <row r="18122" spans="1:2">
      <c r="A18122" t="str">
        <f t="shared" si="283"/>
        <v>36486</v>
      </c>
      <c r="B18122" s="254" t="s">
        <v>18483</v>
      </c>
    </row>
    <row r="18123" spans="1:2">
      <c r="A18123" t="str">
        <f t="shared" si="283"/>
        <v>36488</v>
      </c>
      <c r="B18123" s="254" t="s">
        <v>18484</v>
      </c>
    </row>
    <row r="18124" spans="1:2">
      <c r="A18124" t="str">
        <f t="shared" si="283"/>
        <v>36490</v>
      </c>
      <c r="B18124" s="254" t="s">
        <v>18485</v>
      </c>
    </row>
    <row r="18125" spans="1:2">
      <c r="A18125" t="str">
        <f t="shared" si="283"/>
        <v>36492</v>
      </c>
      <c r="B18125" s="254" t="s">
        <v>18486</v>
      </c>
    </row>
    <row r="18126" spans="1:2">
      <c r="A18126" t="str">
        <f t="shared" si="283"/>
        <v>36498</v>
      </c>
      <c r="B18126" s="254" t="s">
        <v>18487</v>
      </c>
    </row>
    <row r="18127" spans="1:2">
      <c r="A18127" t="str">
        <f t="shared" si="283"/>
        <v>36501</v>
      </c>
      <c r="B18127" s="254" t="s">
        <v>18488</v>
      </c>
    </row>
    <row r="18128" spans="1:2">
      <c r="A18128" t="str">
        <f t="shared" si="283"/>
        <v>36505</v>
      </c>
      <c r="B18128" s="254" t="s">
        <v>18489</v>
      </c>
    </row>
    <row r="18129" spans="1:2">
      <c r="A18129" t="str">
        <f t="shared" si="283"/>
        <v>36530</v>
      </c>
      <c r="B18129" s="254" t="s">
        <v>18490</v>
      </c>
    </row>
    <row r="18130" spans="1:2">
      <c r="A18130" t="str">
        <f t="shared" si="283"/>
        <v>36532</v>
      </c>
      <c r="B18130" s="254" t="s">
        <v>18491</v>
      </c>
    </row>
    <row r="18131" spans="1:2">
      <c r="A18131" t="str">
        <f t="shared" si="283"/>
        <v>36536</v>
      </c>
      <c r="B18131" s="254" t="s">
        <v>18492</v>
      </c>
    </row>
    <row r="18132" spans="1:2">
      <c r="A18132" t="str">
        <f t="shared" si="283"/>
        <v>36540</v>
      </c>
      <c r="B18132" s="254" t="s">
        <v>18493</v>
      </c>
    </row>
    <row r="18133" spans="1:2">
      <c r="A18133" t="str">
        <f t="shared" si="283"/>
        <v>36546</v>
      </c>
      <c r="B18133" s="254" t="s">
        <v>18494</v>
      </c>
    </row>
    <row r="18134" spans="1:2">
      <c r="A18134" t="str">
        <f t="shared" si="283"/>
        <v>36550</v>
      </c>
      <c r="B18134" s="254" t="s">
        <v>18495</v>
      </c>
    </row>
    <row r="18135" spans="1:2">
      <c r="A18135" t="str">
        <f t="shared" si="283"/>
        <v>36557</v>
      </c>
      <c r="B18135" s="254" t="s">
        <v>18496</v>
      </c>
    </row>
    <row r="18136" spans="1:2">
      <c r="A18136" t="str">
        <f t="shared" si="283"/>
        <v>36559</v>
      </c>
      <c r="B18136" s="254" t="s">
        <v>18497</v>
      </c>
    </row>
    <row r="18137" spans="1:2">
      <c r="A18137" t="str">
        <f t="shared" si="283"/>
        <v>36579</v>
      </c>
      <c r="B18137" s="254" t="s">
        <v>18498</v>
      </c>
    </row>
    <row r="18138" spans="1:2">
      <c r="A18138" t="str">
        <f t="shared" si="283"/>
        <v>36592</v>
      </c>
      <c r="B18138" s="254" t="s">
        <v>18499</v>
      </c>
    </row>
    <row r="18139" spans="1:2">
      <c r="A18139" t="str">
        <f t="shared" si="283"/>
        <v>36596</v>
      </c>
      <c r="B18139" s="254" t="s">
        <v>18500</v>
      </c>
    </row>
    <row r="18140" spans="1:2">
      <c r="A18140" t="str">
        <f t="shared" si="283"/>
        <v>36604</v>
      </c>
      <c r="B18140" s="254" t="s">
        <v>18501</v>
      </c>
    </row>
    <row r="18141" spans="1:2">
      <c r="A18141" t="str">
        <f t="shared" si="283"/>
        <v>36628</v>
      </c>
      <c r="B18141" s="254" t="s">
        <v>18502</v>
      </c>
    </row>
    <row r="18142" spans="1:2">
      <c r="A18142" t="str">
        <f t="shared" si="283"/>
        <v>36647</v>
      </c>
      <c r="B18142" s="254" t="s">
        <v>18503</v>
      </c>
    </row>
    <row r="18143" spans="1:2">
      <c r="A18143" t="str">
        <f t="shared" si="283"/>
        <v>36652</v>
      </c>
      <c r="B18143" s="254" t="s">
        <v>18504</v>
      </c>
    </row>
    <row r="18144" spans="1:2">
      <c r="A18144" t="str">
        <f t="shared" si="283"/>
        <v>36664</v>
      </c>
      <c r="B18144" s="254" t="s">
        <v>18505</v>
      </c>
    </row>
    <row r="18145" spans="1:2">
      <c r="A18145" t="str">
        <f t="shared" si="283"/>
        <v>36666</v>
      </c>
      <c r="B18145" s="254" t="s">
        <v>18506</v>
      </c>
    </row>
    <row r="18146" spans="1:2">
      <c r="A18146" t="str">
        <f t="shared" si="283"/>
        <v>36670</v>
      </c>
      <c r="B18146" s="254" t="s">
        <v>18507</v>
      </c>
    </row>
    <row r="18147" spans="1:2">
      <c r="A18147" t="str">
        <f t="shared" si="283"/>
        <v>36673</v>
      </c>
      <c r="B18147" s="254" t="s">
        <v>18508</v>
      </c>
    </row>
    <row r="18148" spans="1:2">
      <c r="A18148" t="str">
        <f t="shared" si="283"/>
        <v>36683</v>
      </c>
      <c r="B18148" s="254" t="s">
        <v>18509</v>
      </c>
    </row>
    <row r="18149" spans="1:2">
      <c r="A18149" t="str">
        <f t="shared" si="283"/>
        <v>36685</v>
      </c>
      <c r="B18149" s="254" t="s">
        <v>18510</v>
      </c>
    </row>
    <row r="18150" spans="1:2">
      <c r="A18150" t="str">
        <f t="shared" si="283"/>
        <v>36687</v>
      </c>
      <c r="B18150" s="254" t="s">
        <v>18511</v>
      </c>
    </row>
    <row r="18151" spans="1:2">
      <c r="A18151" t="str">
        <f t="shared" si="283"/>
        <v>36689</v>
      </c>
      <c r="B18151" s="254" t="s">
        <v>18512</v>
      </c>
    </row>
    <row r="18152" spans="1:2">
      <c r="A18152" t="str">
        <f t="shared" si="283"/>
        <v>36697</v>
      </c>
      <c r="B18152" s="254" t="s">
        <v>18513</v>
      </c>
    </row>
    <row r="18153" spans="1:2">
      <c r="A18153" t="str">
        <f t="shared" si="283"/>
        <v>36703</v>
      </c>
      <c r="B18153" s="254" t="s">
        <v>18514</v>
      </c>
    </row>
    <row r="18154" spans="1:2">
      <c r="A18154" t="str">
        <f t="shared" si="283"/>
        <v>36711</v>
      </c>
      <c r="B18154" s="254" t="s">
        <v>18515</v>
      </c>
    </row>
    <row r="18155" spans="1:2">
      <c r="A18155" t="str">
        <f t="shared" si="283"/>
        <v>36713</v>
      </c>
      <c r="B18155" s="254" t="s">
        <v>18516</v>
      </c>
    </row>
    <row r="18156" spans="1:2">
      <c r="A18156" t="str">
        <f t="shared" si="283"/>
        <v>36715</v>
      </c>
      <c r="B18156" s="254" t="s">
        <v>18517</v>
      </c>
    </row>
    <row r="18157" spans="1:2">
      <c r="A18157" t="str">
        <f t="shared" si="283"/>
        <v>36723</v>
      </c>
      <c r="B18157" s="254" t="s">
        <v>18518</v>
      </c>
    </row>
    <row r="18158" spans="1:2">
      <c r="A18158" t="str">
        <f t="shared" si="283"/>
        <v>36724</v>
      </c>
      <c r="B18158" s="254" t="s">
        <v>18519</v>
      </c>
    </row>
    <row r="18159" spans="1:2">
      <c r="A18159" t="str">
        <f t="shared" si="283"/>
        <v>36725</v>
      </c>
      <c r="B18159" s="254" t="s">
        <v>18520</v>
      </c>
    </row>
    <row r="18160" spans="1:2">
      <c r="A18160" t="str">
        <f t="shared" si="283"/>
        <v>36726</v>
      </c>
      <c r="B18160" s="254" t="s">
        <v>18521</v>
      </c>
    </row>
    <row r="18161" spans="1:2">
      <c r="A18161" t="str">
        <f t="shared" si="283"/>
        <v>36727</v>
      </c>
      <c r="B18161" s="254" t="s">
        <v>18522</v>
      </c>
    </row>
    <row r="18162" spans="1:2">
      <c r="A18162" t="str">
        <f t="shared" si="283"/>
        <v>36729</v>
      </c>
      <c r="B18162" s="254" t="s">
        <v>18523</v>
      </c>
    </row>
    <row r="18163" spans="1:2">
      <c r="A18163" t="str">
        <f t="shared" si="283"/>
        <v>36730</v>
      </c>
      <c r="B18163" s="254" t="s">
        <v>18524</v>
      </c>
    </row>
    <row r="18164" spans="1:2">
      <c r="A18164" t="str">
        <f t="shared" si="283"/>
        <v>36731</v>
      </c>
      <c r="B18164" s="254" t="s">
        <v>18525</v>
      </c>
    </row>
    <row r="18165" spans="1:2">
      <c r="A18165" t="str">
        <f t="shared" si="283"/>
        <v>36734</v>
      </c>
      <c r="B18165" s="254" t="s">
        <v>18526</v>
      </c>
    </row>
    <row r="18166" spans="1:2">
      <c r="A18166" t="str">
        <f t="shared" si="283"/>
        <v>36735</v>
      </c>
      <c r="B18166" s="254" t="s">
        <v>18527</v>
      </c>
    </row>
    <row r="18167" spans="1:2">
      <c r="A18167" t="str">
        <f t="shared" si="283"/>
        <v>36743</v>
      </c>
      <c r="B18167" s="254" t="s">
        <v>18528</v>
      </c>
    </row>
    <row r="18168" spans="1:2">
      <c r="A18168" t="str">
        <f t="shared" si="283"/>
        <v>36748</v>
      </c>
      <c r="B18168" s="254" t="s">
        <v>18529</v>
      </c>
    </row>
    <row r="18169" spans="1:2">
      <c r="A18169" t="str">
        <f t="shared" si="283"/>
        <v>36753</v>
      </c>
      <c r="B18169" s="254" t="s">
        <v>18530</v>
      </c>
    </row>
    <row r="18170" spans="1:2">
      <c r="A18170" t="str">
        <f t="shared" si="283"/>
        <v>36757</v>
      </c>
      <c r="B18170" s="254" t="s">
        <v>18531</v>
      </c>
    </row>
    <row r="18171" spans="1:2">
      <c r="A18171" t="str">
        <f t="shared" si="283"/>
        <v>36764</v>
      </c>
      <c r="B18171" s="254" t="s">
        <v>18532</v>
      </c>
    </row>
    <row r="18172" spans="1:2">
      <c r="A18172" t="str">
        <f t="shared" si="283"/>
        <v>36769</v>
      </c>
      <c r="B18172" s="254" t="s">
        <v>18533</v>
      </c>
    </row>
    <row r="18173" spans="1:2">
      <c r="A18173" t="str">
        <f t="shared" si="283"/>
        <v>36772</v>
      </c>
      <c r="B18173" s="254" t="s">
        <v>18534</v>
      </c>
    </row>
    <row r="18174" spans="1:2">
      <c r="A18174" t="str">
        <f t="shared" si="283"/>
        <v>36781</v>
      </c>
      <c r="B18174" s="254" t="s">
        <v>18535</v>
      </c>
    </row>
    <row r="18175" spans="1:2">
      <c r="A18175" t="str">
        <f t="shared" si="283"/>
        <v>36783</v>
      </c>
      <c r="B18175" s="254" t="s">
        <v>18536</v>
      </c>
    </row>
    <row r="18176" spans="1:2">
      <c r="A18176" t="str">
        <f t="shared" si="283"/>
        <v>36786</v>
      </c>
      <c r="B18176" s="254" t="s">
        <v>18537</v>
      </c>
    </row>
    <row r="18177" spans="1:2">
      <c r="A18177" t="str">
        <f t="shared" si="283"/>
        <v>36797</v>
      </c>
      <c r="B18177" s="254" t="s">
        <v>18538</v>
      </c>
    </row>
    <row r="18178" spans="1:2">
      <c r="A18178" t="str">
        <f t="shared" si="283"/>
        <v>36798</v>
      </c>
      <c r="B18178" s="254" t="s">
        <v>18539</v>
      </c>
    </row>
    <row r="18179" spans="1:2">
      <c r="A18179" t="str">
        <f t="shared" ref="A18179:A18242" si="284">LEFT(B18179,5)</f>
        <v>36799</v>
      </c>
      <c r="B18179" s="254" t="s">
        <v>18540</v>
      </c>
    </row>
    <row r="18180" spans="1:2">
      <c r="A18180" t="str">
        <f t="shared" si="284"/>
        <v>36810</v>
      </c>
      <c r="B18180" s="254" t="s">
        <v>18541</v>
      </c>
    </row>
    <row r="18181" spans="1:2">
      <c r="A18181" t="str">
        <f t="shared" si="284"/>
        <v>36820</v>
      </c>
      <c r="B18181" s="254" t="s">
        <v>18542</v>
      </c>
    </row>
    <row r="18182" spans="1:2">
      <c r="A18182" t="str">
        <f t="shared" si="284"/>
        <v>36845</v>
      </c>
      <c r="B18182" s="254" t="s">
        <v>18543</v>
      </c>
    </row>
    <row r="18183" spans="1:2">
      <c r="A18183" t="str">
        <f t="shared" si="284"/>
        <v>36849</v>
      </c>
      <c r="B18183" s="254" t="s">
        <v>18544</v>
      </c>
    </row>
    <row r="18184" spans="1:2">
      <c r="A18184" t="str">
        <f t="shared" si="284"/>
        <v>36851</v>
      </c>
      <c r="B18184" s="254" t="s">
        <v>18545</v>
      </c>
    </row>
    <row r="18185" spans="1:2">
      <c r="A18185" t="str">
        <f t="shared" si="284"/>
        <v>36870</v>
      </c>
      <c r="B18185" s="254" t="s">
        <v>18546</v>
      </c>
    </row>
    <row r="18186" spans="1:2">
      <c r="A18186" t="str">
        <f t="shared" si="284"/>
        <v>36873</v>
      </c>
      <c r="B18186" s="254" t="s">
        <v>18547</v>
      </c>
    </row>
    <row r="18187" spans="1:2">
      <c r="A18187" t="str">
        <f t="shared" si="284"/>
        <v>36890</v>
      </c>
      <c r="B18187" s="254" t="s">
        <v>18548</v>
      </c>
    </row>
    <row r="18188" spans="1:2">
      <c r="A18188" t="str">
        <f t="shared" si="284"/>
        <v>36891</v>
      </c>
      <c r="B18188" s="254" t="s">
        <v>18549</v>
      </c>
    </row>
    <row r="18189" spans="1:2">
      <c r="A18189" t="str">
        <f t="shared" si="284"/>
        <v>36892</v>
      </c>
      <c r="B18189" s="254" t="s">
        <v>18550</v>
      </c>
    </row>
    <row r="18190" spans="1:2">
      <c r="A18190" t="str">
        <f t="shared" si="284"/>
        <v>36894</v>
      </c>
      <c r="B18190" s="254" t="s">
        <v>18551</v>
      </c>
    </row>
    <row r="18191" spans="1:2">
      <c r="A18191" t="str">
        <f t="shared" si="284"/>
        <v>36914</v>
      </c>
      <c r="B18191" s="254" t="s">
        <v>18552</v>
      </c>
    </row>
    <row r="18192" spans="1:2">
      <c r="A18192" t="str">
        <f t="shared" si="284"/>
        <v>36926</v>
      </c>
      <c r="B18192" s="254" t="s">
        <v>18553</v>
      </c>
    </row>
    <row r="18193" spans="1:2">
      <c r="A18193" t="str">
        <f t="shared" si="284"/>
        <v>36927</v>
      </c>
      <c r="B18193" s="254" t="s">
        <v>18554</v>
      </c>
    </row>
    <row r="18194" spans="1:2">
      <c r="A18194" t="str">
        <f t="shared" si="284"/>
        <v>36929</v>
      </c>
      <c r="B18194" s="254" t="s">
        <v>18555</v>
      </c>
    </row>
    <row r="18195" spans="1:2">
      <c r="A18195" t="str">
        <f t="shared" si="284"/>
        <v>36931</v>
      </c>
      <c r="B18195" s="254" t="s">
        <v>18556</v>
      </c>
    </row>
    <row r="18196" spans="1:2">
      <c r="A18196" t="str">
        <f t="shared" si="284"/>
        <v>36944</v>
      </c>
      <c r="B18196" s="254" t="s">
        <v>18557</v>
      </c>
    </row>
    <row r="18197" spans="1:2">
      <c r="A18197" t="str">
        <f t="shared" si="284"/>
        <v>36952</v>
      </c>
      <c r="B18197" s="254" t="s">
        <v>18558</v>
      </c>
    </row>
    <row r="18198" spans="1:2">
      <c r="A18198" t="str">
        <f t="shared" si="284"/>
        <v>36955</v>
      </c>
      <c r="B18198" s="254" t="s">
        <v>18559</v>
      </c>
    </row>
    <row r="18199" spans="1:2">
      <c r="A18199" t="str">
        <f t="shared" si="284"/>
        <v>36956</v>
      </c>
      <c r="B18199" s="254" t="s">
        <v>18560</v>
      </c>
    </row>
    <row r="18200" spans="1:2">
      <c r="A18200" t="str">
        <f t="shared" si="284"/>
        <v>36976</v>
      </c>
      <c r="B18200" s="254" t="s">
        <v>18561</v>
      </c>
    </row>
    <row r="18201" spans="1:2">
      <c r="A18201" t="str">
        <f t="shared" si="284"/>
        <v>36978</v>
      </c>
      <c r="B18201" s="254" t="s">
        <v>18562</v>
      </c>
    </row>
    <row r="18202" spans="1:2">
      <c r="A18202" t="str">
        <f t="shared" si="284"/>
        <v>36981</v>
      </c>
      <c r="B18202" s="254" t="s">
        <v>18563</v>
      </c>
    </row>
    <row r="18203" spans="1:2">
      <c r="A18203" t="str">
        <f t="shared" si="284"/>
        <v>36983</v>
      </c>
      <c r="B18203" s="254" t="s">
        <v>18564</v>
      </c>
    </row>
    <row r="18204" spans="1:2">
      <c r="A18204" t="str">
        <f t="shared" si="284"/>
        <v>36994</v>
      </c>
      <c r="B18204" s="254" t="s">
        <v>18565</v>
      </c>
    </row>
    <row r="18205" spans="1:2">
      <c r="A18205" t="str">
        <f t="shared" si="284"/>
        <v>36996</v>
      </c>
      <c r="B18205" s="254" t="s">
        <v>18566</v>
      </c>
    </row>
    <row r="18206" spans="1:2">
      <c r="A18206" t="str">
        <f t="shared" si="284"/>
        <v>37002</v>
      </c>
      <c r="B18206" s="254" t="s">
        <v>18567</v>
      </c>
    </row>
    <row r="18207" spans="1:2">
      <c r="A18207" t="str">
        <f t="shared" si="284"/>
        <v>37007</v>
      </c>
      <c r="B18207" s="254" t="s">
        <v>18568</v>
      </c>
    </row>
    <row r="18208" spans="1:2">
      <c r="A18208" t="str">
        <f t="shared" si="284"/>
        <v>37018</v>
      </c>
      <c r="B18208" s="254" t="s">
        <v>18569</v>
      </c>
    </row>
    <row r="18209" spans="1:2">
      <c r="A18209" t="str">
        <f t="shared" si="284"/>
        <v>37019</v>
      </c>
      <c r="B18209" s="254" t="s">
        <v>18570</v>
      </c>
    </row>
    <row r="18210" spans="1:2">
      <c r="A18210" t="str">
        <f t="shared" si="284"/>
        <v>37029</v>
      </c>
      <c r="B18210" s="254" t="s">
        <v>18571</v>
      </c>
    </row>
    <row r="18211" spans="1:2">
      <c r="A18211" t="str">
        <f t="shared" si="284"/>
        <v>37045</v>
      </c>
      <c r="B18211" s="254" t="s">
        <v>18572</v>
      </c>
    </row>
    <row r="18212" spans="1:2">
      <c r="A18212" t="str">
        <f t="shared" si="284"/>
        <v>37049</v>
      </c>
      <c r="B18212" s="254" t="s">
        <v>18573</v>
      </c>
    </row>
    <row r="18213" spans="1:2">
      <c r="A18213" t="str">
        <f t="shared" si="284"/>
        <v>37051</v>
      </c>
      <c r="B18213" s="254" t="s">
        <v>18574</v>
      </c>
    </row>
    <row r="18214" spans="1:2">
      <c r="A18214" t="str">
        <f t="shared" si="284"/>
        <v>37057</v>
      </c>
      <c r="B18214" s="254" t="s">
        <v>18575</v>
      </c>
    </row>
    <row r="18215" spans="1:2">
      <c r="A18215" t="str">
        <f t="shared" si="284"/>
        <v>37058</v>
      </c>
      <c r="B18215" s="254" t="s">
        <v>18576</v>
      </c>
    </row>
    <row r="18216" spans="1:2">
      <c r="A18216" t="str">
        <f t="shared" si="284"/>
        <v>37061</v>
      </c>
      <c r="B18216" s="254" t="s">
        <v>18577</v>
      </c>
    </row>
    <row r="18217" spans="1:2">
      <c r="A18217" t="str">
        <f t="shared" si="284"/>
        <v>37072</v>
      </c>
      <c r="B18217" s="254" t="s">
        <v>18578</v>
      </c>
    </row>
    <row r="18218" spans="1:2">
      <c r="A18218" t="str">
        <f t="shared" si="284"/>
        <v>37083</v>
      </c>
      <c r="B18218" s="254" t="s">
        <v>18579</v>
      </c>
    </row>
    <row r="18219" spans="1:2">
      <c r="A18219" t="str">
        <f t="shared" si="284"/>
        <v>37097</v>
      </c>
      <c r="B18219" s="254" t="s">
        <v>18580</v>
      </c>
    </row>
    <row r="18220" spans="1:2">
      <c r="A18220" t="str">
        <f t="shared" si="284"/>
        <v>37099</v>
      </c>
      <c r="B18220" s="254" t="s">
        <v>18581</v>
      </c>
    </row>
    <row r="18221" spans="1:2">
      <c r="A18221" t="str">
        <f t="shared" si="284"/>
        <v>37101</v>
      </c>
      <c r="B18221" s="254" t="s">
        <v>18582</v>
      </c>
    </row>
    <row r="18222" spans="1:2">
      <c r="A18222" t="str">
        <f t="shared" si="284"/>
        <v>37103</v>
      </c>
      <c r="B18222" s="254" t="s">
        <v>18583</v>
      </c>
    </row>
    <row r="18223" spans="1:2">
      <c r="A18223" t="str">
        <f t="shared" si="284"/>
        <v>37104</v>
      </c>
      <c r="B18223" s="254" t="s">
        <v>18584</v>
      </c>
    </row>
    <row r="18224" spans="1:2">
      <c r="A18224" t="str">
        <f t="shared" si="284"/>
        <v>37106</v>
      </c>
      <c r="B18224" s="254" t="s">
        <v>18585</v>
      </c>
    </row>
    <row r="18225" spans="1:2">
      <c r="A18225" t="str">
        <f t="shared" si="284"/>
        <v>37107</v>
      </c>
      <c r="B18225" s="254" t="s">
        <v>18586</v>
      </c>
    </row>
    <row r="18226" spans="1:2">
      <c r="A18226" t="str">
        <f t="shared" si="284"/>
        <v>37109</v>
      </c>
      <c r="B18226" s="254" t="s">
        <v>18587</v>
      </c>
    </row>
    <row r="18227" spans="1:2">
      <c r="A18227" t="str">
        <f t="shared" si="284"/>
        <v>37113</v>
      </c>
      <c r="B18227" s="254" t="s">
        <v>18588</v>
      </c>
    </row>
    <row r="18228" spans="1:2">
      <c r="A18228" t="str">
        <f t="shared" si="284"/>
        <v>37118</v>
      </c>
      <c r="B18228" s="254" t="s">
        <v>18589</v>
      </c>
    </row>
    <row r="18229" spans="1:2">
      <c r="A18229" t="str">
        <f t="shared" si="284"/>
        <v>37128</v>
      </c>
      <c r="B18229" s="254" t="s">
        <v>18590</v>
      </c>
    </row>
    <row r="18230" spans="1:2">
      <c r="A18230" t="str">
        <f t="shared" si="284"/>
        <v>37134</v>
      </c>
      <c r="B18230" s="254" t="s">
        <v>18591</v>
      </c>
    </row>
    <row r="18231" spans="1:2">
      <c r="A18231" t="str">
        <f t="shared" si="284"/>
        <v>37136</v>
      </c>
      <c r="B18231" s="254" t="s">
        <v>18592</v>
      </c>
    </row>
    <row r="18232" spans="1:2">
      <c r="A18232" t="str">
        <f t="shared" si="284"/>
        <v>37154</v>
      </c>
      <c r="B18232" s="254" t="s">
        <v>18593</v>
      </c>
    </row>
    <row r="18233" spans="1:2">
      <c r="A18233" t="str">
        <f t="shared" si="284"/>
        <v>37157</v>
      </c>
      <c r="B18233" s="254" t="s">
        <v>18594</v>
      </c>
    </row>
    <row r="18234" spans="1:2">
      <c r="A18234" t="str">
        <f t="shared" si="284"/>
        <v>37158</v>
      </c>
      <c r="B18234" s="254" t="s">
        <v>18595</v>
      </c>
    </row>
    <row r="18235" spans="1:2">
      <c r="A18235" t="str">
        <f t="shared" si="284"/>
        <v>37159</v>
      </c>
      <c r="B18235" s="254" t="s">
        <v>18596</v>
      </c>
    </row>
    <row r="18236" spans="1:2">
      <c r="A18236" t="str">
        <f t="shared" si="284"/>
        <v>37162</v>
      </c>
      <c r="B18236" s="254" t="s">
        <v>18597</v>
      </c>
    </row>
    <row r="18237" spans="1:2">
      <c r="A18237" t="str">
        <f t="shared" si="284"/>
        <v>37163</v>
      </c>
      <c r="B18237" s="254" t="s">
        <v>18598</v>
      </c>
    </row>
    <row r="18238" spans="1:2">
      <c r="A18238" t="str">
        <f t="shared" si="284"/>
        <v>37164</v>
      </c>
      <c r="B18238" s="254" t="s">
        <v>18599</v>
      </c>
    </row>
    <row r="18239" spans="1:2">
      <c r="A18239" t="str">
        <f t="shared" si="284"/>
        <v>37169</v>
      </c>
      <c r="B18239" s="254" t="s">
        <v>18600</v>
      </c>
    </row>
    <row r="18240" spans="1:2">
      <c r="A18240" t="str">
        <f t="shared" si="284"/>
        <v>37176</v>
      </c>
      <c r="B18240" s="254" t="s">
        <v>18601</v>
      </c>
    </row>
    <row r="18241" spans="1:2">
      <c r="A18241" t="str">
        <f t="shared" si="284"/>
        <v>37188</v>
      </c>
      <c r="B18241" s="254" t="s">
        <v>18602</v>
      </c>
    </row>
    <row r="18242" spans="1:2">
      <c r="A18242" t="str">
        <f t="shared" si="284"/>
        <v>37189</v>
      </c>
      <c r="B18242" s="254" t="s">
        <v>18603</v>
      </c>
    </row>
    <row r="18243" spans="1:2">
      <c r="A18243" t="str">
        <f t="shared" ref="A18243:A18306" si="285">LEFT(B18243,5)</f>
        <v>37191</v>
      </c>
      <c r="B18243" s="254" t="s">
        <v>18604</v>
      </c>
    </row>
    <row r="18244" spans="1:2">
      <c r="A18244" t="str">
        <f t="shared" si="285"/>
        <v>37199</v>
      </c>
      <c r="B18244" s="254" t="s">
        <v>18605</v>
      </c>
    </row>
    <row r="18245" spans="1:2">
      <c r="A18245" t="str">
        <f t="shared" si="285"/>
        <v>37219</v>
      </c>
      <c r="B18245" s="254" t="s">
        <v>18606</v>
      </c>
    </row>
    <row r="18246" spans="1:2">
      <c r="A18246" t="str">
        <f t="shared" si="285"/>
        <v>37222</v>
      </c>
      <c r="B18246" s="254" t="s">
        <v>18607</v>
      </c>
    </row>
    <row r="18247" spans="1:2">
      <c r="A18247" t="str">
        <f t="shared" si="285"/>
        <v>37225</v>
      </c>
      <c r="B18247" s="254" t="s">
        <v>18608</v>
      </c>
    </row>
    <row r="18248" spans="1:2">
      <c r="A18248" t="str">
        <f t="shared" si="285"/>
        <v>37226</v>
      </c>
      <c r="B18248" s="254" t="s">
        <v>18609</v>
      </c>
    </row>
    <row r="18249" spans="1:2">
      <c r="A18249" t="str">
        <f t="shared" si="285"/>
        <v>37242</v>
      </c>
      <c r="B18249" s="254" t="s">
        <v>18610</v>
      </c>
    </row>
    <row r="18250" spans="1:2">
      <c r="A18250" t="str">
        <f t="shared" si="285"/>
        <v>37243</v>
      </c>
      <c r="B18250" s="254" t="s">
        <v>18611</v>
      </c>
    </row>
    <row r="18251" spans="1:2">
      <c r="A18251" t="str">
        <f t="shared" si="285"/>
        <v>37249</v>
      </c>
      <c r="B18251" s="254" t="s">
        <v>18612</v>
      </c>
    </row>
    <row r="18252" spans="1:2">
      <c r="A18252" t="str">
        <f t="shared" si="285"/>
        <v>37258</v>
      </c>
      <c r="B18252" s="254" t="s">
        <v>18613</v>
      </c>
    </row>
    <row r="18253" spans="1:2">
      <c r="A18253" t="str">
        <f t="shared" si="285"/>
        <v>37259</v>
      </c>
      <c r="B18253" s="254" t="s">
        <v>18614</v>
      </c>
    </row>
    <row r="18254" spans="1:2">
      <c r="A18254" t="str">
        <f t="shared" si="285"/>
        <v>37264</v>
      </c>
      <c r="B18254" s="254" t="s">
        <v>18615</v>
      </c>
    </row>
    <row r="18255" spans="1:2">
      <c r="A18255" t="str">
        <f t="shared" si="285"/>
        <v>37268</v>
      </c>
      <c r="B18255" s="254" t="s">
        <v>18616</v>
      </c>
    </row>
    <row r="18256" spans="1:2">
      <c r="A18256" t="str">
        <f t="shared" si="285"/>
        <v>37283</v>
      </c>
      <c r="B18256" s="254" t="s">
        <v>18617</v>
      </c>
    </row>
    <row r="18257" spans="1:2">
      <c r="A18257" t="str">
        <f t="shared" si="285"/>
        <v>37284</v>
      </c>
      <c r="B18257" s="254" t="s">
        <v>18618</v>
      </c>
    </row>
    <row r="18258" spans="1:2">
      <c r="A18258" t="str">
        <f t="shared" si="285"/>
        <v>37285</v>
      </c>
      <c r="B18258" s="254" t="s">
        <v>18619</v>
      </c>
    </row>
    <row r="18259" spans="1:2">
      <c r="A18259" t="str">
        <f t="shared" si="285"/>
        <v>37301</v>
      </c>
      <c r="B18259" s="254" t="s">
        <v>18620</v>
      </c>
    </row>
    <row r="18260" spans="1:2">
      <c r="A18260" t="str">
        <f t="shared" si="285"/>
        <v>37309</v>
      </c>
      <c r="B18260" s="254" t="s">
        <v>18621</v>
      </c>
    </row>
    <row r="18261" spans="1:2">
      <c r="A18261" t="str">
        <f t="shared" si="285"/>
        <v>37324</v>
      </c>
      <c r="B18261" s="254" t="s">
        <v>18622</v>
      </c>
    </row>
    <row r="18262" spans="1:2">
      <c r="A18262" t="str">
        <f t="shared" si="285"/>
        <v>37329</v>
      </c>
      <c r="B18262" s="254" t="s">
        <v>18623</v>
      </c>
    </row>
    <row r="18263" spans="1:2">
      <c r="A18263" t="str">
        <f t="shared" si="285"/>
        <v>37330</v>
      </c>
      <c r="B18263" s="254" t="s">
        <v>18624</v>
      </c>
    </row>
    <row r="18264" spans="1:2">
      <c r="A18264" t="str">
        <f t="shared" si="285"/>
        <v>37336</v>
      </c>
      <c r="B18264" s="254" t="s">
        <v>18625</v>
      </c>
    </row>
    <row r="18265" spans="1:2">
      <c r="A18265" t="str">
        <f t="shared" si="285"/>
        <v>37337</v>
      </c>
      <c r="B18265" s="254" t="s">
        <v>18626</v>
      </c>
    </row>
    <row r="18266" spans="1:2">
      <c r="A18266" t="str">
        <f t="shared" si="285"/>
        <v>37341</v>
      </c>
      <c r="B18266" s="254" t="s">
        <v>18627</v>
      </c>
    </row>
    <row r="18267" spans="1:2">
      <c r="A18267" t="str">
        <f t="shared" si="285"/>
        <v>37353</v>
      </c>
      <c r="B18267" s="254" t="s">
        <v>18628</v>
      </c>
    </row>
    <row r="18268" spans="1:2">
      <c r="A18268" t="str">
        <f t="shared" si="285"/>
        <v>37362</v>
      </c>
      <c r="B18268" s="254" t="s">
        <v>18629</v>
      </c>
    </row>
    <row r="18269" spans="1:2">
      <c r="A18269" t="str">
        <f t="shared" si="285"/>
        <v>37365</v>
      </c>
      <c r="B18269" s="254" t="s">
        <v>18630</v>
      </c>
    </row>
    <row r="18270" spans="1:2">
      <c r="A18270" t="str">
        <f t="shared" si="285"/>
        <v>37366</v>
      </c>
      <c r="B18270" s="254" t="s">
        <v>18631</v>
      </c>
    </row>
    <row r="18271" spans="1:2">
      <c r="A18271" t="str">
        <f t="shared" si="285"/>
        <v>37368</v>
      </c>
      <c r="B18271" s="254" t="s">
        <v>18632</v>
      </c>
    </row>
    <row r="18272" spans="1:2">
      <c r="A18272" t="str">
        <f t="shared" si="285"/>
        <v>37372</v>
      </c>
      <c r="B18272" s="254" t="s">
        <v>18633</v>
      </c>
    </row>
    <row r="18273" spans="1:2">
      <c r="A18273" t="str">
        <f t="shared" si="285"/>
        <v>37374</v>
      </c>
      <c r="B18273" s="254" t="s">
        <v>18634</v>
      </c>
    </row>
    <row r="18274" spans="1:2">
      <c r="A18274" t="str">
        <f t="shared" si="285"/>
        <v>37381</v>
      </c>
      <c r="B18274" s="254" t="s">
        <v>18635</v>
      </c>
    </row>
    <row r="18275" spans="1:2">
      <c r="A18275" t="str">
        <f t="shared" si="285"/>
        <v>37382</v>
      </c>
      <c r="B18275" s="254" t="s">
        <v>18636</v>
      </c>
    </row>
    <row r="18276" spans="1:2">
      <c r="A18276" t="str">
        <f t="shared" si="285"/>
        <v>37388</v>
      </c>
      <c r="B18276" s="254" t="s">
        <v>18637</v>
      </c>
    </row>
    <row r="18277" spans="1:2">
      <c r="A18277" t="str">
        <f t="shared" si="285"/>
        <v>37394</v>
      </c>
      <c r="B18277" s="254" t="s">
        <v>18638</v>
      </c>
    </row>
    <row r="18278" spans="1:2">
      <c r="A18278" t="str">
        <f t="shared" si="285"/>
        <v>37402</v>
      </c>
      <c r="B18278" s="254" t="s">
        <v>18639</v>
      </c>
    </row>
    <row r="18279" spans="1:2">
      <c r="A18279" t="str">
        <f t="shared" si="285"/>
        <v>37403</v>
      </c>
      <c r="B18279" s="254" t="s">
        <v>18640</v>
      </c>
    </row>
    <row r="18280" spans="1:2">
      <c r="A18280" t="str">
        <f t="shared" si="285"/>
        <v>37413</v>
      </c>
      <c r="B18280" s="254" t="s">
        <v>18641</v>
      </c>
    </row>
    <row r="18281" spans="1:2">
      <c r="A18281" t="str">
        <f t="shared" si="285"/>
        <v>37414</v>
      </c>
      <c r="B18281" s="254" t="s">
        <v>18642</v>
      </c>
    </row>
    <row r="18282" spans="1:2">
      <c r="A18282" t="str">
        <f t="shared" si="285"/>
        <v>37416</v>
      </c>
      <c r="B18282" s="254" t="s">
        <v>18643</v>
      </c>
    </row>
    <row r="18283" spans="1:2">
      <c r="A18283" t="str">
        <f t="shared" si="285"/>
        <v>37417</v>
      </c>
      <c r="B18283" s="254" t="s">
        <v>18644</v>
      </c>
    </row>
    <row r="18284" spans="1:2">
      <c r="A18284" t="str">
        <f t="shared" si="285"/>
        <v>37419</v>
      </c>
      <c r="B18284" s="254" t="s">
        <v>18645</v>
      </c>
    </row>
    <row r="18285" spans="1:2">
      <c r="A18285" t="str">
        <f t="shared" si="285"/>
        <v>37425</v>
      </c>
      <c r="B18285" s="254" t="s">
        <v>18646</v>
      </c>
    </row>
    <row r="18286" spans="1:2">
      <c r="A18286" t="str">
        <f t="shared" si="285"/>
        <v>37426</v>
      </c>
      <c r="B18286" s="254" t="s">
        <v>18647</v>
      </c>
    </row>
    <row r="18287" spans="1:2">
      <c r="A18287" t="str">
        <f t="shared" si="285"/>
        <v>37428</v>
      </c>
      <c r="B18287" s="254" t="s">
        <v>18648</v>
      </c>
    </row>
    <row r="18288" spans="1:2">
      <c r="A18288" t="str">
        <f t="shared" si="285"/>
        <v>37429</v>
      </c>
      <c r="B18288" s="254" t="s">
        <v>18649</v>
      </c>
    </row>
    <row r="18289" spans="1:2">
      <c r="A18289" t="str">
        <f t="shared" si="285"/>
        <v>37432</v>
      </c>
      <c r="B18289" s="254" t="s">
        <v>18650</v>
      </c>
    </row>
    <row r="18290" spans="1:2">
      <c r="A18290" t="str">
        <f t="shared" si="285"/>
        <v>37436</v>
      </c>
      <c r="B18290" s="254" t="s">
        <v>18651</v>
      </c>
    </row>
    <row r="18291" spans="1:2">
      <c r="A18291" t="str">
        <f t="shared" si="285"/>
        <v>37439</v>
      </c>
      <c r="B18291" s="254" t="s">
        <v>18652</v>
      </c>
    </row>
    <row r="18292" spans="1:2">
      <c r="A18292" t="str">
        <f t="shared" si="285"/>
        <v>37450</v>
      </c>
      <c r="B18292" s="254" t="s">
        <v>18653</v>
      </c>
    </row>
    <row r="18293" spans="1:2">
      <c r="A18293" t="str">
        <f t="shared" si="285"/>
        <v>37463</v>
      </c>
      <c r="B18293" s="254" t="s">
        <v>18654</v>
      </c>
    </row>
    <row r="18294" spans="1:2">
      <c r="A18294" t="str">
        <f t="shared" si="285"/>
        <v>37471</v>
      </c>
      <c r="B18294" s="254" t="s">
        <v>18655</v>
      </c>
    </row>
    <row r="18295" spans="1:2">
      <c r="A18295" t="str">
        <f t="shared" si="285"/>
        <v>37475</v>
      </c>
      <c r="B18295" s="254" t="s">
        <v>18656</v>
      </c>
    </row>
    <row r="18296" spans="1:2">
      <c r="A18296" t="str">
        <f t="shared" si="285"/>
        <v>37479</v>
      </c>
      <c r="B18296" s="254" t="s">
        <v>18657</v>
      </c>
    </row>
    <row r="18297" spans="1:2">
      <c r="A18297" t="str">
        <f t="shared" si="285"/>
        <v>37480</v>
      </c>
      <c r="B18297" s="254" t="s">
        <v>18658</v>
      </c>
    </row>
    <row r="18298" spans="1:2">
      <c r="A18298" t="str">
        <f t="shared" si="285"/>
        <v>37481</v>
      </c>
      <c r="B18298" s="254" t="s">
        <v>18659</v>
      </c>
    </row>
    <row r="18299" spans="1:2">
      <c r="A18299" t="str">
        <f t="shared" si="285"/>
        <v>37483</v>
      </c>
      <c r="B18299" s="254" t="s">
        <v>18660</v>
      </c>
    </row>
    <row r="18300" spans="1:2">
      <c r="A18300" t="str">
        <f t="shared" si="285"/>
        <v>37492</v>
      </c>
      <c r="B18300" s="254" t="s">
        <v>18661</v>
      </c>
    </row>
    <row r="18301" spans="1:2">
      <c r="A18301" t="str">
        <f t="shared" si="285"/>
        <v>37495</v>
      </c>
      <c r="B18301" s="254" t="s">
        <v>18662</v>
      </c>
    </row>
    <row r="18302" spans="1:2">
      <c r="A18302" t="str">
        <f t="shared" si="285"/>
        <v>37499</v>
      </c>
      <c r="B18302" s="254" t="s">
        <v>18663</v>
      </c>
    </row>
    <row r="18303" spans="1:2">
      <c r="A18303" t="str">
        <f t="shared" si="285"/>
        <v>37501</v>
      </c>
      <c r="B18303" s="254" t="s">
        <v>18664</v>
      </c>
    </row>
    <row r="18304" spans="1:2">
      <c r="A18304" t="str">
        <f t="shared" si="285"/>
        <v>37509</v>
      </c>
      <c r="B18304" s="254" t="s">
        <v>18665</v>
      </c>
    </row>
    <row r="18305" spans="1:2">
      <c r="A18305" t="str">
        <f t="shared" si="285"/>
        <v>37511</v>
      </c>
      <c r="B18305" s="254" t="s">
        <v>18666</v>
      </c>
    </row>
    <row r="18306" spans="1:2">
      <c r="A18306" t="str">
        <f t="shared" si="285"/>
        <v>37514</v>
      </c>
      <c r="B18306" s="254" t="s">
        <v>18667</v>
      </c>
    </row>
    <row r="18307" spans="1:2">
      <c r="A18307" t="str">
        <f t="shared" ref="A18307:A18370" si="286">LEFT(B18307,5)</f>
        <v>37521</v>
      </c>
      <c r="B18307" s="254" t="s">
        <v>18668</v>
      </c>
    </row>
    <row r="18308" spans="1:2">
      <c r="A18308" t="str">
        <f t="shared" si="286"/>
        <v>37522</v>
      </c>
      <c r="B18308" s="254" t="s">
        <v>18669</v>
      </c>
    </row>
    <row r="18309" spans="1:2">
      <c r="A18309" t="str">
        <f t="shared" si="286"/>
        <v>37523</v>
      </c>
      <c r="B18309" s="254" t="s">
        <v>18670</v>
      </c>
    </row>
    <row r="18310" spans="1:2">
      <c r="A18310" t="str">
        <f t="shared" si="286"/>
        <v>37527</v>
      </c>
      <c r="B18310" s="254" t="s">
        <v>18671</v>
      </c>
    </row>
    <row r="18311" spans="1:2">
      <c r="A18311" t="str">
        <f t="shared" si="286"/>
        <v>37528</v>
      </c>
      <c r="B18311" s="254" t="s">
        <v>18672</v>
      </c>
    </row>
    <row r="18312" spans="1:2">
      <c r="A18312" t="str">
        <f t="shared" si="286"/>
        <v>37540</v>
      </c>
      <c r="B18312" s="254" t="s">
        <v>18673</v>
      </c>
    </row>
    <row r="18313" spans="1:2">
      <c r="A18313" t="str">
        <f t="shared" si="286"/>
        <v>37542</v>
      </c>
      <c r="B18313" s="254" t="s">
        <v>18674</v>
      </c>
    </row>
    <row r="18314" spans="1:2">
      <c r="A18314" t="str">
        <f t="shared" si="286"/>
        <v>37556</v>
      </c>
      <c r="B18314" s="254" t="s">
        <v>18675</v>
      </c>
    </row>
    <row r="18315" spans="1:2">
      <c r="A18315" t="str">
        <f t="shared" si="286"/>
        <v>37557</v>
      </c>
      <c r="B18315" s="254" t="s">
        <v>18676</v>
      </c>
    </row>
    <row r="18316" spans="1:2">
      <c r="A18316" t="str">
        <f t="shared" si="286"/>
        <v>37559</v>
      </c>
      <c r="B18316" s="254" t="s">
        <v>18677</v>
      </c>
    </row>
    <row r="18317" spans="1:2">
      <c r="A18317" t="str">
        <f t="shared" si="286"/>
        <v>37562</v>
      </c>
      <c r="B18317" s="254" t="s">
        <v>18678</v>
      </c>
    </row>
    <row r="18318" spans="1:2">
      <c r="A18318" t="str">
        <f t="shared" si="286"/>
        <v>37578</v>
      </c>
      <c r="B18318" s="254" t="s">
        <v>18679</v>
      </c>
    </row>
    <row r="18319" spans="1:2">
      <c r="A18319" t="str">
        <f t="shared" si="286"/>
        <v>37581</v>
      </c>
      <c r="B18319" s="254" t="s">
        <v>18680</v>
      </c>
    </row>
    <row r="18320" spans="1:2">
      <c r="A18320" t="str">
        <f t="shared" si="286"/>
        <v>37593</v>
      </c>
      <c r="B18320" s="254" t="s">
        <v>18681</v>
      </c>
    </row>
    <row r="18321" spans="1:2">
      <c r="A18321" t="str">
        <f t="shared" si="286"/>
        <v>37595</v>
      </c>
      <c r="B18321" s="254" t="s">
        <v>18682</v>
      </c>
    </row>
    <row r="18322" spans="1:2">
      <c r="A18322" t="str">
        <f t="shared" si="286"/>
        <v>37598</v>
      </c>
      <c r="B18322" s="254" t="s">
        <v>18683</v>
      </c>
    </row>
    <row r="18323" spans="1:2">
      <c r="A18323" t="str">
        <f t="shared" si="286"/>
        <v>37604</v>
      </c>
      <c r="B18323" s="254" t="s">
        <v>18684</v>
      </c>
    </row>
    <row r="18324" spans="1:2">
      <c r="A18324" t="str">
        <f t="shared" si="286"/>
        <v>37605</v>
      </c>
      <c r="B18324" s="254" t="s">
        <v>18685</v>
      </c>
    </row>
    <row r="18325" spans="1:2">
      <c r="A18325" t="str">
        <f t="shared" si="286"/>
        <v>37606</v>
      </c>
      <c r="B18325" s="254" t="s">
        <v>18686</v>
      </c>
    </row>
    <row r="18326" spans="1:2">
      <c r="A18326" t="str">
        <f t="shared" si="286"/>
        <v>37607</v>
      </c>
      <c r="B18326" s="254" t="s">
        <v>18687</v>
      </c>
    </row>
    <row r="18327" spans="1:2">
      <c r="A18327" t="str">
        <f t="shared" si="286"/>
        <v>37609</v>
      </c>
      <c r="B18327" s="254" t="s">
        <v>18688</v>
      </c>
    </row>
    <row r="18328" spans="1:2">
      <c r="A18328" t="str">
        <f t="shared" si="286"/>
        <v>37619</v>
      </c>
      <c r="B18328" s="254" t="s">
        <v>18689</v>
      </c>
    </row>
    <row r="18329" spans="1:2">
      <c r="A18329" t="str">
        <f t="shared" si="286"/>
        <v>37620</v>
      </c>
      <c r="B18329" s="254" t="s">
        <v>18690</v>
      </c>
    </row>
    <row r="18330" spans="1:2">
      <c r="A18330" t="str">
        <f t="shared" si="286"/>
        <v>37635</v>
      </c>
      <c r="B18330" s="254" t="s">
        <v>18691</v>
      </c>
    </row>
    <row r="18331" spans="1:2">
      <c r="A18331" t="str">
        <f t="shared" si="286"/>
        <v>37639</v>
      </c>
      <c r="B18331" s="254" t="s">
        <v>18692</v>
      </c>
    </row>
    <row r="18332" spans="1:2">
      <c r="A18332" t="str">
        <f t="shared" si="286"/>
        <v>37642</v>
      </c>
      <c r="B18332" s="254" t="s">
        <v>18693</v>
      </c>
    </row>
    <row r="18333" spans="1:2">
      <c r="A18333" t="str">
        <f t="shared" si="286"/>
        <v>37643</v>
      </c>
      <c r="B18333" s="254" t="s">
        <v>18694</v>
      </c>
    </row>
    <row r="18334" spans="1:2">
      <c r="A18334" t="str">
        <f t="shared" si="286"/>
        <v>37644</v>
      </c>
      <c r="B18334" s="254" t="s">
        <v>18695</v>
      </c>
    </row>
    <row r="18335" spans="1:2">
      <c r="A18335" t="str">
        <f t="shared" si="286"/>
        <v>37645</v>
      </c>
      <c r="B18335" s="254" t="s">
        <v>18696</v>
      </c>
    </row>
    <row r="18336" spans="1:2">
      <c r="A18336" t="str">
        <f t="shared" si="286"/>
        <v>37651</v>
      </c>
      <c r="B18336" s="254" t="s">
        <v>18697</v>
      </c>
    </row>
    <row r="18337" spans="1:2">
      <c r="A18337" t="str">
        <f t="shared" si="286"/>
        <v>37653</v>
      </c>
      <c r="B18337" s="254" t="s">
        <v>18698</v>
      </c>
    </row>
    <row r="18338" spans="1:2">
      <c r="A18338" t="str">
        <f t="shared" si="286"/>
        <v>37654</v>
      </c>
      <c r="B18338" s="254" t="s">
        <v>18699</v>
      </c>
    </row>
    <row r="18339" spans="1:2">
      <c r="A18339" t="str">
        <f t="shared" si="286"/>
        <v>37658</v>
      </c>
      <c r="B18339" s="254" t="s">
        <v>18700</v>
      </c>
    </row>
    <row r="18340" spans="1:2">
      <c r="A18340" t="str">
        <f t="shared" si="286"/>
        <v>37662</v>
      </c>
      <c r="B18340" s="254" t="s">
        <v>18701</v>
      </c>
    </row>
    <row r="18341" spans="1:2">
      <c r="A18341" t="str">
        <f t="shared" si="286"/>
        <v>37671</v>
      </c>
      <c r="B18341" s="254" t="s">
        <v>18702</v>
      </c>
    </row>
    <row r="18342" spans="1:2">
      <c r="A18342" t="str">
        <f t="shared" si="286"/>
        <v>37673</v>
      </c>
      <c r="B18342" s="254" t="s">
        <v>18703</v>
      </c>
    </row>
    <row r="18343" spans="1:2">
      <c r="A18343" t="str">
        <f t="shared" si="286"/>
        <v>37675</v>
      </c>
      <c r="B18343" s="254" t="s">
        <v>18704</v>
      </c>
    </row>
    <row r="18344" spans="1:2">
      <c r="A18344" t="str">
        <f t="shared" si="286"/>
        <v>37680</v>
      </c>
      <c r="B18344" s="254" t="s">
        <v>18705</v>
      </c>
    </row>
    <row r="18345" spans="1:2">
      <c r="A18345" t="str">
        <f t="shared" si="286"/>
        <v>37681</v>
      </c>
      <c r="B18345" s="254" t="s">
        <v>18706</v>
      </c>
    </row>
    <row r="18346" spans="1:2">
      <c r="A18346" t="str">
        <f t="shared" si="286"/>
        <v>37682</v>
      </c>
      <c r="B18346" s="254" t="s">
        <v>18707</v>
      </c>
    </row>
    <row r="18347" spans="1:2">
      <c r="A18347" t="str">
        <f t="shared" si="286"/>
        <v>37683</v>
      </c>
      <c r="B18347" s="254" t="s">
        <v>18708</v>
      </c>
    </row>
    <row r="18348" spans="1:2">
      <c r="A18348" t="str">
        <f t="shared" si="286"/>
        <v>37685</v>
      </c>
      <c r="B18348" s="254" t="s">
        <v>18709</v>
      </c>
    </row>
    <row r="18349" spans="1:2">
      <c r="A18349" t="str">
        <f t="shared" si="286"/>
        <v>37696</v>
      </c>
      <c r="B18349" s="254" t="s">
        <v>18710</v>
      </c>
    </row>
    <row r="18350" spans="1:2">
      <c r="A18350" t="str">
        <f t="shared" si="286"/>
        <v>37698</v>
      </c>
      <c r="B18350" s="254" t="s">
        <v>18711</v>
      </c>
    </row>
    <row r="18351" spans="1:2">
      <c r="A18351" t="str">
        <f t="shared" si="286"/>
        <v>37707</v>
      </c>
      <c r="B18351" s="254" t="s">
        <v>18712</v>
      </c>
    </row>
    <row r="18352" spans="1:2">
      <c r="A18352" t="str">
        <f t="shared" si="286"/>
        <v>37712</v>
      </c>
      <c r="B18352" s="254" t="s">
        <v>18713</v>
      </c>
    </row>
    <row r="18353" spans="1:2">
      <c r="A18353" t="str">
        <f t="shared" si="286"/>
        <v>37714</v>
      </c>
      <c r="B18353" s="254" t="s">
        <v>18714</v>
      </c>
    </row>
    <row r="18354" spans="1:2">
      <c r="A18354" t="str">
        <f t="shared" si="286"/>
        <v>37717</v>
      </c>
      <c r="B18354" s="254" t="s">
        <v>18715</v>
      </c>
    </row>
    <row r="18355" spans="1:2">
      <c r="A18355" t="str">
        <f t="shared" si="286"/>
        <v>37723</v>
      </c>
      <c r="B18355" s="254" t="s">
        <v>18716</v>
      </c>
    </row>
    <row r="18356" spans="1:2">
      <c r="A18356" t="str">
        <f t="shared" si="286"/>
        <v>37724</v>
      </c>
      <c r="B18356" s="254" t="s">
        <v>18717</v>
      </c>
    </row>
    <row r="18357" spans="1:2">
      <c r="A18357" t="str">
        <f t="shared" si="286"/>
        <v>37728</v>
      </c>
      <c r="B18357" s="254" t="s">
        <v>18718</v>
      </c>
    </row>
    <row r="18358" spans="1:2">
      <c r="A18358" t="str">
        <f t="shared" si="286"/>
        <v>37729</v>
      </c>
      <c r="B18358" s="254" t="s">
        <v>18719</v>
      </c>
    </row>
    <row r="18359" spans="1:2">
      <c r="A18359" t="str">
        <f t="shared" si="286"/>
        <v>37738</v>
      </c>
      <c r="B18359" s="254" t="s">
        <v>18720</v>
      </c>
    </row>
    <row r="18360" spans="1:2">
      <c r="A18360" t="str">
        <f t="shared" si="286"/>
        <v>37744</v>
      </c>
      <c r="B18360" s="254" t="s">
        <v>18721</v>
      </c>
    </row>
    <row r="18361" spans="1:2">
      <c r="A18361" t="str">
        <f t="shared" si="286"/>
        <v>37745</v>
      </c>
      <c r="B18361" s="254" t="s">
        <v>18722</v>
      </c>
    </row>
    <row r="18362" spans="1:2">
      <c r="A18362" t="str">
        <f t="shared" si="286"/>
        <v>37755</v>
      </c>
      <c r="B18362" s="254" t="s">
        <v>18723</v>
      </c>
    </row>
    <row r="18363" spans="1:2">
      <c r="A18363" t="str">
        <f t="shared" si="286"/>
        <v>37757</v>
      </c>
      <c r="B18363" s="254" t="s">
        <v>18724</v>
      </c>
    </row>
    <row r="18364" spans="1:2">
      <c r="A18364" t="str">
        <f t="shared" si="286"/>
        <v>37761</v>
      </c>
      <c r="B18364" s="254" t="s">
        <v>18725</v>
      </c>
    </row>
    <row r="18365" spans="1:2">
      <c r="A18365" t="str">
        <f t="shared" si="286"/>
        <v>37764</v>
      </c>
      <c r="B18365" s="254" t="s">
        <v>18726</v>
      </c>
    </row>
    <row r="18366" spans="1:2">
      <c r="A18366" t="str">
        <f t="shared" si="286"/>
        <v>37772</v>
      </c>
      <c r="B18366" s="254" t="s">
        <v>18727</v>
      </c>
    </row>
    <row r="18367" spans="1:2">
      <c r="A18367" t="str">
        <f t="shared" si="286"/>
        <v>37773</v>
      </c>
      <c r="B18367" s="254" t="s">
        <v>18728</v>
      </c>
    </row>
    <row r="18368" spans="1:2">
      <c r="A18368" t="str">
        <f t="shared" si="286"/>
        <v>37778</v>
      </c>
      <c r="B18368" s="254" t="s">
        <v>18729</v>
      </c>
    </row>
    <row r="18369" spans="1:2">
      <c r="A18369" t="str">
        <f t="shared" si="286"/>
        <v>37782</v>
      </c>
      <c r="B18369" s="254" t="s">
        <v>18730</v>
      </c>
    </row>
    <row r="18370" spans="1:2">
      <c r="A18370" t="str">
        <f t="shared" si="286"/>
        <v>37789</v>
      </c>
      <c r="B18370" s="254" t="s">
        <v>18731</v>
      </c>
    </row>
    <row r="18371" spans="1:2">
      <c r="A18371" t="str">
        <f t="shared" ref="A18371:A18434" si="287">LEFT(B18371,5)</f>
        <v>37791</v>
      </c>
      <c r="B18371" s="254" t="s">
        <v>18732</v>
      </c>
    </row>
    <row r="18372" spans="1:2">
      <c r="A18372" t="str">
        <f t="shared" si="287"/>
        <v>37792</v>
      </c>
      <c r="B18372" s="254" t="s">
        <v>18733</v>
      </c>
    </row>
    <row r="18373" spans="1:2">
      <c r="A18373" t="str">
        <f t="shared" si="287"/>
        <v>37807</v>
      </c>
      <c r="B18373" s="254" t="s">
        <v>18734</v>
      </c>
    </row>
    <row r="18374" spans="1:2">
      <c r="A18374" t="str">
        <f t="shared" si="287"/>
        <v>37814</v>
      </c>
      <c r="B18374" s="254" t="s">
        <v>18735</v>
      </c>
    </row>
    <row r="18375" spans="1:2">
      <c r="A18375" t="str">
        <f t="shared" si="287"/>
        <v>37816</v>
      </c>
      <c r="B18375" s="254" t="s">
        <v>18736</v>
      </c>
    </row>
    <row r="18376" spans="1:2">
      <c r="A18376" t="str">
        <f t="shared" si="287"/>
        <v>37818</v>
      </c>
      <c r="B18376" s="254" t="s">
        <v>18737</v>
      </c>
    </row>
    <row r="18377" spans="1:2">
      <c r="A18377" t="str">
        <f t="shared" si="287"/>
        <v>37828</v>
      </c>
      <c r="B18377" s="254" t="s">
        <v>18738</v>
      </c>
    </row>
    <row r="18378" spans="1:2">
      <c r="A18378" t="str">
        <f t="shared" si="287"/>
        <v>37830</v>
      </c>
      <c r="B18378" s="254" t="s">
        <v>18739</v>
      </c>
    </row>
    <row r="18379" spans="1:2">
      <c r="A18379" t="str">
        <f t="shared" si="287"/>
        <v>37845</v>
      </c>
      <c r="B18379" s="254" t="s">
        <v>18740</v>
      </c>
    </row>
    <row r="18380" spans="1:2">
      <c r="A18380" t="str">
        <f t="shared" si="287"/>
        <v>37847</v>
      </c>
      <c r="B18380" s="254" t="s">
        <v>18741</v>
      </c>
    </row>
    <row r="18381" spans="1:2">
      <c r="A18381" t="str">
        <f t="shared" si="287"/>
        <v>37855</v>
      </c>
      <c r="B18381" s="254" t="s">
        <v>18742</v>
      </c>
    </row>
    <row r="18382" spans="1:2">
      <c r="A18382" t="str">
        <f t="shared" si="287"/>
        <v>37856</v>
      </c>
      <c r="B18382" s="254" t="s">
        <v>18743</v>
      </c>
    </row>
    <row r="18383" spans="1:2">
      <c r="A18383" t="str">
        <f t="shared" si="287"/>
        <v>37859</v>
      </c>
      <c r="B18383" s="254" t="s">
        <v>18744</v>
      </c>
    </row>
    <row r="18384" spans="1:2">
      <c r="A18384" t="str">
        <f t="shared" si="287"/>
        <v>37862</v>
      </c>
      <c r="B18384" s="254" t="s">
        <v>18745</v>
      </c>
    </row>
    <row r="18385" spans="1:2">
      <c r="A18385" t="str">
        <f t="shared" si="287"/>
        <v>37867</v>
      </c>
      <c r="B18385" s="254" t="s">
        <v>18746</v>
      </c>
    </row>
    <row r="18386" spans="1:2">
      <c r="A18386" t="str">
        <f t="shared" si="287"/>
        <v>37868</v>
      </c>
      <c r="B18386" s="254" t="s">
        <v>18747</v>
      </c>
    </row>
    <row r="18387" spans="1:2">
      <c r="A18387" t="str">
        <f t="shared" si="287"/>
        <v>37876</v>
      </c>
      <c r="B18387" s="254" t="s">
        <v>18748</v>
      </c>
    </row>
    <row r="18388" spans="1:2">
      <c r="A18388" t="str">
        <f t="shared" si="287"/>
        <v>37885</v>
      </c>
      <c r="B18388" s="254" t="s">
        <v>18749</v>
      </c>
    </row>
    <row r="18389" spans="1:2">
      <c r="A18389" t="str">
        <f t="shared" si="287"/>
        <v>37886</v>
      </c>
      <c r="B18389" s="254" t="s">
        <v>18750</v>
      </c>
    </row>
    <row r="18390" spans="1:2">
      <c r="A18390" t="str">
        <f t="shared" si="287"/>
        <v>37888</v>
      </c>
      <c r="B18390" s="254" t="s">
        <v>18751</v>
      </c>
    </row>
    <row r="18391" spans="1:2">
      <c r="A18391" t="str">
        <f t="shared" si="287"/>
        <v>37889</v>
      </c>
      <c r="B18391" s="254" t="s">
        <v>18752</v>
      </c>
    </row>
    <row r="18392" spans="1:2">
      <c r="A18392" t="str">
        <f t="shared" si="287"/>
        <v>37892</v>
      </c>
      <c r="B18392" s="254" t="s">
        <v>18753</v>
      </c>
    </row>
    <row r="18393" spans="1:2">
      <c r="A18393" t="str">
        <f t="shared" si="287"/>
        <v>37893</v>
      </c>
      <c r="B18393" s="254" t="s">
        <v>18754</v>
      </c>
    </row>
    <row r="18394" spans="1:2">
      <c r="A18394" t="str">
        <f t="shared" si="287"/>
        <v>37897</v>
      </c>
      <c r="B18394" s="254" t="s">
        <v>18755</v>
      </c>
    </row>
    <row r="18395" spans="1:2">
      <c r="A18395" t="str">
        <f t="shared" si="287"/>
        <v>37914</v>
      </c>
      <c r="B18395" s="254" t="s">
        <v>18756</v>
      </c>
    </row>
    <row r="18396" spans="1:2">
      <c r="A18396" t="str">
        <f t="shared" si="287"/>
        <v>37944</v>
      </c>
      <c r="B18396" s="254" t="s">
        <v>18757</v>
      </c>
    </row>
    <row r="18397" spans="1:2">
      <c r="A18397" t="str">
        <f t="shared" si="287"/>
        <v>37948</v>
      </c>
      <c r="B18397" s="254" t="s">
        <v>18758</v>
      </c>
    </row>
    <row r="18398" spans="1:2">
      <c r="A18398" t="str">
        <f t="shared" si="287"/>
        <v>37959</v>
      </c>
      <c r="B18398" s="254" t="s">
        <v>18759</v>
      </c>
    </row>
    <row r="18399" spans="1:2">
      <c r="A18399" t="str">
        <f t="shared" si="287"/>
        <v>37960</v>
      </c>
      <c r="B18399" s="254" t="s">
        <v>18760</v>
      </c>
    </row>
    <row r="18400" spans="1:2">
      <c r="A18400" t="str">
        <f t="shared" si="287"/>
        <v>37967</v>
      </c>
      <c r="B18400" s="254" t="s">
        <v>18761</v>
      </c>
    </row>
    <row r="18401" spans="1:2">
      <c r="A18401" t="str">
        <f t="shared" si="287"/>
        <v>37969</v>
      </c>
      <c r="B18401" s="254" t="s">
        <v>18762</v>
      </c>
    </row>
    <row r="18402" spans="1:2">
      <c r="A18402" t="str">
        <f t="shared" si="287"/>
        <v>37970</v>
      </c>
      <c r="B18402" s="254" t="s">
        <v>18763</v>
      </c>
    </row>
    <row r="18403" spans="1:2">
      <c r="A18403" t="str">
        <f t="shared" si="287"/>
        <v>37972</v>
      </c>
      <c r="B18403" s="254" t="s">
        <v>18764</v>
      </c>
    </row>
    <row r="18404" spans="1:2">
      <c r="A18404" t="str">
        <f t="shared" si="287"/>
        <v>37975</v>
      </c>
      <c r="B18404" s="254" t="s">
        <v>18765</v>
      </c>
    </row>
    <row r="18405" spans="1:2">
      <c r="A18405" t="str">
        <f t="shared" si="287"/>
        <v>37976</v>
      </c>
      <c r="B18405" s="254" t="s">
        <v>18766</v>
      </c>
    </row>
    <row r="18406" spans="1:2">
      <c r="A18406" t="str">
        <f t="shared" si="287"/>
        <v>37978</v>
      </c>
      <c r="B18406" s="254" t="s">
        <v>18767</v>
      </c>
    </row>
    <row r="18407" spans="1:2">
      <c r="A18407" t="str">
        <f t="shared" si="287"/>
        <v>37982</v>
      </c>
      <c r="B18407" s="254" t="s">
        <v>18768</v>
      </c>
    </row>
    <row r="18408" spans="1:2">
      <c r="A18408" t="str">
        <f t="shared" si="287"/>
        <v>37987</v>
      </c>
      <c r="B18408" s="254" t="s">
        <v>18769</v>
      </c>
    </row>
    <row r="18409" spans="1:2">
      <c r="A18409" t="str">
        <f t="shared" si="287"/>
        <v>37988</v>
      </c>
      <c r="B18409" s="254" t="s">
        <v>18770</v>
      </c>
    </row>
    <row r="18410" spans="1:2">
      <c r="A18410" t="str">
        <f t="shared" si="287"/>
        <v>38010</v>
      </c>
      <c r="B18410" s="254" t="s">
        <v>18771</v>
      </c>
    </row>
    <row r="18411" spans="1:2">
      <c r="A18411" t="str">
        <f t="shared" si="287"/>
        <v>38021</v>
      </c>
      <c r="B18411" s="254" t="s">
        <v>18772</v>
      </c>
    </row>
    <row r="18412" spans="1:2">
      <c r="A18412" t="str">
        <f t="shared" si="287"/>
        <v>38024</v>
      </c>
      <c r="B18412" s="254" t="s">
        <v>18773</v>
      </c>
    </row>
    <row r="18413" spans="1:2">
      <c r="A18413" t="str">
        <f t="shared" si="287"/>
        <v>38033</v>
      </c>
      <c r="B18413" s="254" t="s">
        <v>18774</v>
      </c>
    </row>
    <row r="18414" spans="1:2">
      <c r="A18414" t="str">
        <f t="shared" si="287"/>
        <v>38036</v>
      </c>
      <c r="B18414" s="254" t="s">
        <v>18775</v>
      </c>
    </row>
    <row r="18415" spans="1:2">
      <c r="A18415" t="str">
        <f t="shared" si="287"/>
        <v>38039</v>
      </c>
      <c r="B18415" s="254" t="s">
        <v>18776</v>
      </c>
    </row>
    <row r="18416" spans="1:2">
      <c r="A18416" t="str">
        <f t="shared" si="287"/>
        <v>38047</v>
      </c>
      <c r="B18416" s="254" t="s">
        <v>18777</v>
      </c>
    </row>
    <row r="18417" spans="1:2">
      <c r="A18417" t="str">
        <f t="shared" si="287"/>
        <v>38051</v>
      </c>
      <c r="B18417" s="254" t="s">
        <v>18778</v>
      </c>
    </row>
    <row r="18418" spans="1:2">
      <c r="A18418" t="str">
        <f t="shared" si="287"/>
        <v>38060</v>
      </c>
      <c r="B18418" s="254" t="s">
        <v>18779</v>
      </c>
    </row>
    <row r="18419" spans="1:2">
      <c r="A18419" t="str">
        <f t="shared" si="287"/>
        <v>38065</v>
      </c>
      <c r="B18419" s="254" t="s">
        <v>18780</v>
      </c>
    </row>
    <row r="18420" spans="1:2">
      <c r="A18420" t="str">
        <f t="shared" si="287"/>
        <v>38067</v>
      </c>
      <c r="B18420" s="254" t="s">
        <v>18781</v>
      </c>
    </row>
    <row r="18421" spans="1:2">
      <c r="A18421" t="str">
        <f t="shared" si="287"/>
        <v>38070</v>
      </c>
      <c r="B18421" s="254" t="s">
        <v>18782</v>
      </c>
    </row>
    <row r="18422" spans="1:2">
      <c r="A18422" t="str">
        <f t="shared" si="287"/>
        <v>38073</v>
      </c>
      <c r="B18422" s="254" t="s">
        <v>18783</v>
      </c>
    </row>
    <row r="18423" spans="1:2">
      <c r="A18423" t="str">
        <f t="shared" si="287"/>
        <v>38078</v>
      </c>
      <c r="B18423" s="254" t="s">
        <v>18784</v>
      </c>
    </row>
    <row r="18424" spans="1:2">
      <c r="A18424" t="str">
        <f t="shared" si="287"/>
        <v>38080</v>
      </c>
      <c r="B18424" s="254" t="s">
        <v>18785</v>
      </c>
    </row>
    <row r="18425" spans="1:2">
      <c r="A18425" t="str">
        <f t="shared" si="287"/>
        <v>38089</v>
      </c>
      <c r="B18425" s="254" t="s">
        <v>18786</v>
      </c>
    </row>
    <row r="18426" spans="1:2">
      <c r="A18426" t="str">
        <f t="shared" si="287"/>
        <v>38105</v>
      </c>
      <c r="B18426" s="254" t="s">
        <v>18787</v>
      </c>
    </row>
    <row r="18427" spans="1:2">
      <c r="A18427" t="str">
        <f t="shared" si="287"/>
        <v>38111</v>
      </c>
      <c r="B18427" s="254" t="s">
        <v>18788</v>
      </c>
    </row>
    <row r="18428" spans="1:2">
      <c r="A18428" t="str">
        <f t="shared" si="287"/>
        <v>38119</v>
      </c>
      <c r="B18428" s="254" t="s">
        <v>18789</v>
      </c>
    </row>
    <row r="18429" spans="1:2">
      <c r="A18429" t="str">
        <f t="shared" si="287"/>
        <v>38121</v>
      </c>
      <c r="B18429" s="254" t="s">
        <v>18790</v>
      </c>
    </row>
    <row r="18430" spans="1:2">
      <c r="A18430" t="str">
        <f t="shared" si="287"/>
        <v>38122</v>
      </c>
      <c r="B18430" s="254" t="s">
        <v>18791</v>
      </c>
    </row>
    <row r="18431" spans="1:2">
      <c r="A18431" t="str">
        <f t="shared" si="287"/>
        <v>38128</v>
      </c>
      <c r="B18431" s="254" t="s">
        <v>18792</v>
      </c>
    </row>
    <row r="18432" spans="1:2">
      <c r="A18432" t="str">
        <f t="shared" si="287"/>
        <v>38129</v>
      </c>
      <c r="B18432" s="254" t="s">
        <v>18793</v>
      </c>
    </row>
    <row r="18433" spans="1:2">
      <c r="A18433" t="str">
        <f t="shared" si="287"/>
        <v>38130</v>
      </c>
      <c r="B18433" s="254" t="s">
        <v>18794</v>
      </c>
    </row>
    <row r="18434" spans="1:2">
      <c r="A18434" t="str">
        <f t="shared" si="287"/>
        <v>38132</v>
      </c>
      <c r="B18434" s="254" t="s">
        <v>18795</v>
      </c>
    </row>
    <row r="18435" spans="1:2">
      <c r="A18435" t="str">
        <f t="shared" ref="A18435:A18498" si="288">LEFT(B18435,5)</f>
        <v>38145</v>
      </c>
      <c r="B18435" s="254" t="s">
        <v>18796</v>
      </c>
    </row>
    <row r="18436" spans="1:2">
      <c r="A18436" t="str">
        <f t="shared" si="288"/>
        <v>38149</v>
      </c>
      <c r="B18436" s="254" t="s">
        <v>18797</v>
      </c>
    </row>
    <row r="18437" spans="1:2">
      <c r="A18437" t="str">
        <f t="shared" si="288"/>
        <v>38151</v>
      </c>
      <c r="B18437" s="254" t="s">
        <v>18798</v>
      </c>
    </row>
    <row r="18438" spans="1:2">
      <c r="A18438" t="str">
        <f t="shared" si="288"/>
        <v>38152</v>
      </c>
      <c r="B18438" s="254" t="s">
        <v>18799</v>
      </c>
    </row>
    <row r="18439" spans="1:2">
      <c r="A18439" t="str">
        <f t="shared" si="288"/>
        <v>38154</v>
      </c>
      <c r="B18439" s="254" t="s">
        <v>18800</v>
      </c>
    </row>
    <row r="18440" spans="1:2">
      <c r="A18440" t="str">
        <f t="shared" si="288"/>
        <v>38162</v>
      </c>
      <c r="B18440" s="254" t="s">
        <v>18801</v>
      </c>
    </row>
    <row r="18441" spans="1:2">
      <c r="A18441" t="str">
        <f t="shared" si="288"/>
        <v>38163</v>
      </c>
      <c r="B18441" s="254" t="s">
        <v>18802</v>
      </c>
    </row>
    <row r="18442" spans="1:2">
      <c r="A18442" t="str">
        <f t="shared" si="288"/>
        <v>38166</v>
      </c>
      <c r="B18442" s="254" t="s">
        <v>18803</v>
      </c>
    </row>
    <row r="18443" spans="1:2">
      <c r="A18443" t="str">
        <f t="shared" si="288"/>
        <v>38169</v>
      </c>
      <c r="B18443" s="254" t="s">
        <v>18804</v>
      </c>
    </row>
    <row r="18444" spans="1:2">
      <c r="A18444" t="str">
        <f t="shared" si="288"/>
        <v>38171</v>
      </c>
      <c r="B18444" s="254" t="s">
        <v>18805</v>
      </c>
    </row>
    <row r="18445" spans="1:2">
      <c r="A18445" t="str">
        <f t="shared" si="288"/>
        <v>38176</v>
      </c>
      <c r="B18445" s="254" t="s">
        <v>18806</v>
      </c>
    </row>
    <row r="18446" spans="1:2">
      <c r="A18446" t="str">
        <f t="shared" si="288"/>
        <v>38179</v>
      </c>
      <c r="B18446" s="254" t="s">
        <v>18807</v>
      </c>
    </row>
    <row r="18447" spans="1:2">
      <c r="A18447" t="str">
        <f t="shared" si="288"/>
        <v>38180</v>
      </c>
      <c r="B18447" s="254" t="s">
        <v>18808</v>
      </c>
    </row>
    <row r="18448" spans="1:2">
      <c r="A18448" t="str">
        <f t="shared" si="288"/>
        <v>38181</v>
      </c>
      <c r="B18448" s="254" t="s">
        <v>18809</v>
      </c>
    </row>
    <row r="18449" spans="1:2">
      <c r="A18449" t="str">
        <f t="shared" si="288"/>
        <v>38211</v>
      </c>
      <c r="B18449" s="254" t="s">
        <v>18810</v>
      </c>
    </row>
    <row r="18450" spans="1:2">
      <c r="A18450" t="str">
        <f t="shared" si="288"/>
        <v>38212</v>
      </c>
      <c r="B18450" s="254" t="s">
        <v>18811</v>
      </c>
    </row>
    <row r="18451" spans="1:2">
      <c r="A18451" t="str">
        <f t="shared" si="288"/>
        <v>38216</v>
      </c>
      <c r="B18451" s="254" t="s">
        <v>18812</v>
      </c>
    </row>
    <row r="18452" spans="1:2">
      <c r="A18452" t="str">
        <f t="shared" si="288"/>
        <v>38220</v>
      </c>
      <c r="B18452" s="254" t="s">
        <v>18813</v>
      </c>
    </row>
    <row r="18453" spans="1:2">
      <c r="A18453" t="str">
        <f t="shared" si="288"/>
        <v>38221</v>
      </c>
      <c r="B18453" s="254" t="s">
        <v>18814</v>
      </c>
    </row>
    <row r="18454" spans="1:2">
      <c r="A18454" t="str">
        <f t="shared" si="288"/>
        <v>38225</v>
      </c>
      <c r="B18454" s="254" t="s">
        <v>18815</v>
      </c>
    </row>
    <row r="18455" spans="1:2">
      <c r="A18455" t="str">
        <f t="shared" si="288"/>
        <v>38229</v>
      </c>
      <c r="B18455" s="254" t="s">
        <v>18816</v>
      </c>
    </row>
    <row r="18456" spans="1:2">
      <c r="A18456" t="str">
        <f t="shared" si="288"/>
        <v>38231</v>
      </c>
      <c r="B18456" s="254" t="s">
        <v>18817</v>
      </c>
    </row>
    <row r="18457" spans="1:2">
      <c r="A18457" t="str">
        <f t="shared" si="288"/>
        <v>38232</v>
      </c>
      <c r="B18457" s="254" t="s">
        <v>18818</v>
      </c>
    </row>
    <row r="18458" spans="1:2">
      <c r="A18458" t="str">
        <f t="shared" si="288"/>
        <v>38236</v>
      </c>
      <c r="B18458" s="254" t="s">
        <v>18819</v>
      </c>
    </row>
    <row r="18459" spans="1:2">
      <c r="A18459" t="str">
        <f t="shared" si="288"/>
        <v>38237</v>
      </c>
      <c r="B18459" s="254" t="s">
        <v>18820</v>
      </c>
    </row>
    <row r="18460" spans="1:2">
      <c r="A18460" t="str">
        <f t="shared" si="288"/>
        <v>38239</v>
      </c>
      <c r="B18460" s="254" t="s">
        <v>18821</v>
      </c>
    </row>
    <row r="18461" spans="1:2">
      <c r="A18461" t="str">
        <f t="shared" si="288"/>
        <v>38247</v>
      </c>
      <c r="B18461" s="254" t="s">
        <v>18822</v>
      </c>
    </row>
    <row r="18462" spans="1:2">
      <c r="A18462" t="str">
        <f t="shared" si="288"/>
        <v>38264</v>
      </c>
      <c r="B18462" s="254" t="s">
        <v>18823</v>
      </c>
    </row>
    <row r="18463" spans="1:2">
      <c r="A18463" t="str">
        <f t="shared" si="288"/>
        <v>38266</v>
      </c>
      <c r="B18463" s="254" t="s">
        <v>18824</v>
      </c>
    </row>
    <row r="18464" spans="1:2">
      <c r="A18464" t="str">
        <f t="shared" si="288"/>
        <v>38279</v>
      </c>
      <c r="B18464" s="254" t="s">
        <v>18825</v>
      </c>
    </row>
    <row r="18465" spans="1:2">
      <c r="A18465" t="str">
        <f t="shared" si="288"/>
        <v>38299</v>
      </c>
      <c r="B18465" s="254" t="s">
        <v>18826</v>
      </c>
    </row>
    <row r="18466" spans="1:2">
      <c r="A18466" t="str">
        <f t="shared" si="288"/>
        <v>38309</v>
      </c>
      <c r="B18466" s="254" t="s">
        <v>18827</v>
      </c>
    </row>
    <row r="18467" spans="1:2">
      <c r="A18467" t="str">
        <f t="shared" si="288"/>
        <v>38321</v>
      </c>
      <c r="B18467" s="254" t="s">
        <v>18828</v>
      </c>
    </row>
    <row r="18468" spans="1:2">
      <c r="A18468" t="str">
        <f t="shared" si="288"/>
        <v>38326</v>
      </c>
      <c r="B18468" s="254" t="s">
        <v>18829</v>
      </c>
    </row>
    <row r="18469" spans="1:2">
      <c r="A18469" t="str">
        <f t="shared" si="288"/>
        <v>38331</v>
      </c>
      <c r="B18469" s="254" t="s">
        <v>18830</v>
      </c>
    </row>
    <row r="18470" spans="1:2">
      <c r="A18470" t="str">
        <f t="shared" si="288"/>
        <v>38332</v>
      </c>
      <c r="B18470" s="254" t="s">
        <v>18831</v>
      </c>
    </row>
    <row r="18471" spans="1:2">
      <c r="A18471" t="str">
        <f t="shared" si="288"/>
        <v>38333</v>
      </c>
      <c r="B18471" s="254" t="s">
        <v>18832</v>
      </c>
    </row>
    <row r="18472" spans="1:2">
      <c r="A18472" t="str">
        <f t="shared" si="288"/>
        <v>38334</v>
      </c>
      <c r="B18472" s="254" t="s">
        <v>18833</v>
      </c>
    </row>
    <row r="18473" spans="1:2">
      <c r="A18473" t="str">
        <f t="shared" si="288"/>
        <v>38335</v>
      </c>
      <c r="B18473" s="254" t="s">
        <v>18834</v>
      </c>
    </row>
    <row r="18474" spans="1:2">
      <c r="A18474" t="str">
        <f t="shared" si="288"/>
        <v>38336</v>
      </c>
      <c r="B18474" s="254" t="s">
        <v>18835</v>
      </c>
    </row>
    <row r="18475" spans="1:2">
      <c r="A18475" t="str">
        <f t="shared" si="288"/>
        <v>38339</v>
      </c>
      <c r="B18475" s="254" t="s">
        <v>18836</v>
      </c>
    </row>
    <row r="18476" spans="1:2">
      <c r="A18476" t="str">
        <f t="shared" si="288"/>
        <v>38341</v>
      </c>
      <c r="B18476" s="254" t="s">
        <v>18837</v>
      </c>
    </row>
    <row r="18477" spans="1:2">
      <c r="A18477" t="str">
        <f t="shared" si="288"/>
        <v>38342</v>
      </c>
      <c r="B18477" s="254" t="s">
        <v>18838</v>
      </c>
    </row>
    <row r="18478" spans="1:2">
      <c r="A18478" t="str">
        <f t="shared" si="288"/>
        <v>38346</v>
      </c>
      <c r="B18478" s="254" t="s">
        <v>18839</v>
      </c>
    </row>
    <row r="18479" spans="1:2">
      <c r="A18479" t="str">
        <f t="shared" si="288"/>
        <v>38362</v>
      </c>
      <c r="B18479" s="254" t="s">
        <v>18840</v>
      </c>
    </row>
    <row r="18480" spans="1:2">
      <c r="A18480" t="str">
        <f t="shared" si="288"/>
        <v>38377</v>
      </c>
      <c r="B18480" s="254" t="s">
        <v>18841</v>
      </c>
    </row>
    <row r="18481" spans="1:2">
      <c r="A18481" t="str">
        <f t="shared" si="288"/>
        <v>38382</v>
      </c>
      <c r="B18481" s="254" t="s">
        <v>18842</v>
      </c>
    </row>
    <row r="18482" spans="1:2">
      <c r="A18482" t="str">
        <f t="shared" si="288"/>
        <v>38388</v>
      </c>
      <c r="B18482" s="254" t="s">
        <v>18843</v>
      </c>
    </row>
    <row r="18483" spans="1:2">
      <c r="A18483" t="str">
        <f t="shared" si="288"/>
        <v>38389</v>
      </c>
      <c r="B18483" s="254" t="s">
        <v>18844</v>
      </c>
    </row>
    <row r="18484" spans="1:2">
      <c r="A18484" t="str">
        <f t="shared" si="288"/>
        <v>38392</v>
      </c>
      <c r="B18484" s="254" t="s">
        <v>18845</v>
      </c>
    </row>
    <row r="18485" spans="1:2">
      <c r="A18485" t="str">
        <f t="shared" si="288"/>
        <v>38410</v>
      </c>
      <c r="B18485" s="254" t="s">
        <v>18846</v>
      </c>
    </row>
    <row r="18486" spans="1:2">
      <c r="A18486" t="str">
        <f t="shared" si="288"/>
        <v>38415</v>
      </c>
      <c r="B18486" s="254" t="s">
        <v>18847</v>
      </c>
    </row>
    <row r="18487" spans="1:2">
      <c r="A18487" t="str">
        <f t="shared" si="288"/>
        <v>38416</v>
      </c>
      <c r="B18487" s="254" t="s">
        <v>18848</v>
      </c>
    </row>
    <row r="18488" spans="1:2">
      <c r="A18488" t="str">
        <f t="shared" si="288"/>
        <v>38421</v>
      </c>
      <c r="B18488" s="254" t="s">
        <v>18849</v>
      </c>
    </row>
    <row r="18489" spans="1:2">
      <c r="A18489" t="str">
        <f t="shared" si="288"/>
        <v>38422</v>
      </c>
      <c r="B18489" s="254" t="s">
        <v>18850</v>
      </c>
    </row>
    <row r="18490" spans="1:2">
      <c r="A18490" t="str">
        <f t="shared" si="288"/>
        <v>38424</v>
      </c>
      <c r="B18490" s="254" t="s">
        <v>18851</v>
      </c>
    </row>
    <row r="18491" spans="1:2">
      <c r="A18491" t="str">
        <f t="shared" si="288"/>
        <v>38426</v>
      </c>
      <c r="B18491" s="254" t="s">
        <v>18852</v>
      </c>
    </row>
    <row r="18492" spans="1:2">
      <c r="A18492" t="str">
        <f t="shared" si="288"/>
        <v>38434</v>
      </c>
      <c r="B18492" s="254" t="s">
        <v>18853</v>
      </c>
    </row>
    <row r="18493" spans="1:2">
      <c r="A18493" t="str">
        <f t="shared" si="288"/>
        <v>38436</v>
      </c>
      <c r="B18493" s="254" t="s">
        <v>18854</v>
      </c>
    </row>
    <row r="18494" spans="1:2">
      <c r="A18494" t="str">
        <f t="shared" si="288"/>
        <v>38437</v>
      </c>
      <c r="B18494" s="254" t="s">
        <v>18855</v>
      </c>
    </row>
    <row r="18495" spans="1:2">
      <c r="A18495" t="str">
        <f t="shared" si="288"/>
        <v>38441</v>
      </c>
      <c r="B18495" s="254" t="s">
        <v>18856</v>
      </c>
    </row>
    <row r="18496" spans="1:2">
      <c r="A18496" t="str">
        <f t="shared" si="288"/>
        <v>38443</v>
      </c>
      <c r="B18496" s="254" t="s">
        <v>18857</v>
      </c>
    </row>
    <row r="18497" spans="1:2">
      <c r="A18497" t="str">
        <f t="shared" si="288"/>
        <v>38444</v>
      </c>
      <c r="B18497" s="254" t="s">
        <v>18858</v>
      </c>
    </row>
    <row r="18498" spans="1:2">
      <c r="A18498" t="str">
        <f t="shared" si="288"/>
        <v>38446</v>
      </c>
      <c r="B18498" s="254" t="s">
        <v>18859</v>
      </c>
    </row>
    <row r="18499" spans="1:2">
      <c r="A18499" t="str">
        <f t="shared" ref="A18499:A18562" si="289">LEFT(B18499,5)</f>
        <v>38447</v>
      </c>
      <c r="B18499" s="254" t="s">
        <v>18860</v>
      </c>
    </row>
    <row r="18500" spans="1:2">
      <c r="A18500" t="str">
        <f t="shared" si="289"/>
        <v>38452</v>
      </c>
      <c r="B18500" s="254" t="s">
        <v>18861</v>
      </c>
    </row>
    <row r="18501" spans="1:2">
      <c r="A18501" t="str">
        <f t="shared" si="289"/>
        <v>38455</v>
      </c>
      <c r="B18501" s="254" t="s">
        <v>18862</v>
      </c>
    </row>
    <row r="18502" spans="1:2">
      <c r="A18502" t="str">
        <f t="shared" si="289"/>
        <v>38466</v>
      </c>
      <c r="B18502" s="254" t="s">
        <v>18863</v>
      </c>
    </row>
    <row r="18503" spans="1:2">
      <c r="A18503" t="str">
        <f t="shared" si="289"/>
        <v>38474</v>
      </c>
      <c r="B18503" s="254" t="s">
        <v>18864</v>
      </c>
    </row>
    <row r="18504" spans="1:2">
      <c r="A18504" t="str">
        <f t="shared" si="289"/>
        <v>38478</v>
      </c>
      <c r="B18504" s="254" t="s">
        <v>18865</v>
      </c>
    </row>
    <row r="18505" spans="1:2">
      <c r="A18505" t="str">
        <f t="shared" si="289"/>
        <v>38483</v>
      </c>
      <c r="B18505" s="254" t="s">
        <v>18866</v>
      </c>
    </row>
    <row r="18506" spans="1:2">
      <c r="A18506" t="str">
        <f t="shared" si="289"/>
        <v>38486</v>
      </c>
      <c r="B18506" s="254" t="s">
        <v>18867</v>
      </c>
    </row>
    <row r="18507" spans="1:2">
      <c r="A18507" t="str">
        <f t="shared" si="289"/>
        <v>38488</v>
      </c>
      <c r="B18507" s="254" t="s">
        <v>18868</v>
      </c>
    </row>
    <row r="18508" spans="1:2">
      <c r="A18508" t="str">
        <f t="shared" si="289"/>
        <v>38489</v>
      </c>
      <c r="B18508" s="254" t="s">
        <v>18869</v>
      </c>
    </row>
    <row r="18509" spans="1:2">
      <c r="A18509" t="str">
        <f t="shared" si="289"/>
        <v>38506</v>
      </c>
      <c r="B18509" s="254" t="s">
        <v>18870</v>
      </c>
    </row>
    <row r="18510" spans="1:2">
      <c r="A18510" t="str">
        <f t="shared" si="289"/>
        <v>38511</v>
      </c>
      <c r="B18510" s="254" t="s">
        <v>18871</v>
      </c>
    </row>
    <row r="18511" spans="1:2">
      <c r="A18511" t="str">
        <f t="shared" si="289"/>
        <v>38513</v>
      </c>
      <c r="B18511" s="254" t="s">
        <v>18872</v>
      </c>
    </row>
    <row r="18512" spans="1:2">
      <c r="A18512" t="str">
        <f t="shared" si="289"/>
        <v>38515</v>
      </c>
      <c r="B18512" s="254" t="s">
        <v>18873</v>
      </c>
    </row>
    <row r="18513" spans="1:2">
      <c r="A18513" t="str">
        <f t="shared" si="289"/>
        <v>38531</v>
      </c>
      <c r="B18513" s="254" t="s">
        <v>18874</v>
      </c>
    </row>
    <row r="18514" spans="1:2">
      <c r="A18514" t="str">
        <f t="shared" si="289"/>
        <v>38541</v>
      </c>
      <c r="B18514" s="254" t="s">
        <v>18875</v>
      </c>
    </row>
    <row r="18515" spans="1:2">
      <c r="A18515" t="str">
        <f t="shared" si="289"/>
        <v>38542</v>
      </c>
      <c r="B18515" s="254" t="s">
        <v>18876</v>
      </c>
    </row>
    <row r="18516" spans="1:2">
      <c r="A18516" t="str">
        <f t="shared" si="289"/>
        <v>38545</v>
      </c>
      <c r="B18516" s="254" t="s">
        <v>18877</v>
      </c>
    </row>
    <row r="18517" spans="1:2">
      <c r="A18517" t="str">
        <f t="shared" si="289"/>
        <v>38547</v>
      </c>
      <c r="B18517" s="254" t="s">
        <v>18878</v>
      </c>
    </row>
    <row r="18518" spans="1:2">
      <c r="A18518" t="str">
        <f t="shared" si="289"/>
        <v>38552</v>
      </c>
      <c r="B18518" s="254" t="s">
        <v>18879</v>
      </c>
    </row>
    <row r="18519" spans="1:2">
      <c r="A18519" t="str">
        <f t="shared" si="289"/>
        <v>38556</v>
      </c>
      <c r="B18519" s="254" t="s">
        <v>18880</v>
      </c>
    </row>
    <row r="18520" spans="1:2">
      <c r="A18520" t="str">
        <f t="shared" si="289"/>
        <v>38561</v>
      </c>
      <c r="B18520" s="254" t="s">
        <v>18881</v>
      </c>
    </row>
    <row r="18521" spans="1:2">
      <c r="A18521" t="str">
        <f t="shared" si="289"/>
        <v>38562</v>
      </c>
      <c r="B18521" s="254" t="s">
        <v>18882</v>
      </c>
    </row>
    <row r="18522" spans="1:2">
      <c r="A18522" t="str">
        <f t="shared" si="289"/>
        <v>38565</v>
      </c>
      <c r="B18522" s="254" t="s">
        <v>18883</v>
      </c>
    </row>
    <row r="18523" spans="1:2">
      <c r="A18523" t="str">
        <f t="shared" si="289"/>
        <v>38580</v>
      </c>
      <c r="B18523" s="254" t="s">
        <v>18884</v>
      </c>
    </row>
    <row r="18524" spans="1:2">
      <c r="A18524" t="str">
        <f t="shared" si="289"/>
        <v>38582</v>
      </c>
      <c r="B18524" s="254" t="s">
        <v>18885</v>
      </c>
    </row>
    <row r="18525" spans="1:2">
      <c r="A18525" t="str">
        <f t="shared" si="289"/>
        <v>38585</v>
      </c>
      <c r="B18525" s="254" t="s">
        <v>18886</v>
      </c>
    </row>
    <row r="18526" spans="1:2">
      <c r="A18526" t="str">
        <f t="shared" si="289"/>
        <v>38604</v>
      </c>
      <c r="B18526" s="254" t="s">
        <v>18887</v>
      </c>
    </row>
    <row r="18527" spans="1:2">
      <c r="A18527" t="str">
        <f t="shared" si="289"/>
        <v>38605</v>
      </c>
      <c r="B18527" s="254" t="s">
        <v>18888</v>
      </c>
    </row>
    <row r="18528" spans="1:2">
      <c r="A18528" t="str">
        <f t="shared" si="289"/>
        <v>38608</v>
      </c>
      <c r="B18528" s="254" t="s">
        <v>18889</v>
      </c>
    </row>
    <row r="18529" spans="1:2">
      <c r="A18529" t="str">
        <f t="shared" si="289"/>
        <v>38610</v>
      </c>
      <c r="B18529" s="254" t="s">
        <v>18890</v>
      </c>
    </row>
    <row r="18530" spans="1:2">
      <c r="A18530" t="str">
        <f t="shared" si="289"/>
        <v>38613</v>
      </c>
      <c r="B18530" s="254" t="s">
        <v>18891</v>
      </c>
    </row>
    <row r="18531" spans="1:2">
      <c r="A18531" t="str">
        <f t="shared" si="289"/>
        <v>38617</v>
      </c>
      <c r="B18531" s="254" t="s">
        <v>18892</v>
      </c>
    </row>
    <row r="18532" spans="1:2">
      <c r="A18532" t="str">
        <f t="shared" si="289"/>
        <v>38628</v>
      </c>
      <c r="B18532" s="254" t="s">
        <v>18893</v>
      </c>
    </row>
    <row r="18533" spans="1:2">
      <c r="A18533" t="str">
        <f t="shared" si="289"/>
        <v>38629</v>
      </c>
      <c r="B18533" s="254" t="s">
        <v>18894</v>
      </c>
    </row>
    <row r="18534" spans="1:2">
      <c r="A18534" t="str">
        <f t="shared" si="289"/>
        <v>38632</v>
      </c>
      <c r="B18534" s="254" t="s">
        <v>18895</v>
      </c>
    </row>
    <row r="18535" spans="1:2">
      <c r="A18535" t="str">
        <f t="shared" si="289"/>
        <v>38644</v>
      </c>
      <c r="B18535" s="254" t="s">
        <v>18896</v>
      </c>
    </row>
    <row r="18536" spans="1:2">
      <c r="A18536" t="str">
        <f t="shared" si="289"/>
        <v>38647</v>
      </c>
      <c r="B18536" s="254" t="s">
        <v>18897</v>
      </c>
    </row>
    <row r="18537" spans="1:2">
      <c r="A18537" t="str">
        <f t="shared" si="289"/>
        <v>38653</v>
      </c>
      <c r="B18537" s="254" t="s">
        <v>18898</v>
      </c>
    </row>
    <row r="18538" spans="1:2">
      <c r="A18538" t="str">
        <f t="shared" si="289"/>
        <v>38654</v>
      </c>
      <c r="B18538" s="254" t="s">
        <v>18899</v>
      </c>
    </row>
    <row r="18539" spans="1:2">
      <c r="A18539" t="str">
        <f t="shared" si="289"/>
        <v>38657</v>
      </c>
      <c r="B18539" s="254" t="s">
        <v>18900</v>
      </c>
    </row>
    <row r="18540" spans="1:2">
      <c r="A18540" t="str">
        <f t="shared" si="289"/>
        <v>38658</v>
      </c>
      <c r="B18540" s="254" t="s">
        <v>18901</v>
      </c>
    </row>
    <row r="18541" spans="1:2">
      <c r="A18541" t="str">
        <f t="shared" si="289"/>
        <v>38659</v>
      </c>
      <c r="B18541" s="254" t="s">
        <v>18902</v>
      </c>
    </row>
    <row r="18542" spans="1:2">
      <c r="A18542" t="str">
        <f t="shared" si="289"/>
        <v>38660</v>
      </c>
      <c r="B18542" s="254" t="s">
        <v>18903</v>
      </c>
    </row>
    <row r="18543" spans="1:2">
      <c r="A18543" t="str">
        <f t="shared" si="289"/>
        <v>38661</v>
      </c>
      <c r="B18543" s="254" t="s">
        <v>18904</v>
      </c>
    </row>
    <row r="18544" spans="1:2">
      <c r="A18544" t="str">
        <f t="shared" si="289"/>
        <v>38662</v>
      </c>
      <c r="B18544" s="254" t="s">
        <v>18905</v>
      </c>
    </row>
    <row r="18545" spans="1:2">
      <c r="A18545" t="str">
        <f t="shared" si="289"/>
        <v>38665</v>
      </c>
      <c r="B18545" s="254" t="s">
        <v>18906</v>
      </c>
    </row>
    <row r="18546" spans="1:2">
      <c r="A18546" t="str">
        <f t="shared" si="289"/>
        <v>38668</v>
      </c>
      <c r="B18546" s="254" t="s">
        <v>18907</v>
      </c>
    </row>
    <row r="18547" spans="1:2">
      <c r="A18547" t="str">
        <f t="shared" si="289"/>
        <v>38691</v>
      </c>
      <c r="B18547" s="254" t="s">
        <v>18908</v>
      </c>
    </row>
    <row r="18548" spans="1:2">
      <c r="A18548" t="str">
        <f t="shared" si="289"/>
        <v>38694</v>
      </c>
      <c r="B18548" s="254" t="s">
        <v>18909</v>
      </c>
    </row>
    <row r="18549" spans="1:2">
      <c r="A18549" t="str">
        <f t="shared" si="289"/>
        <v>38699</v>
      </c>
      <c r="B18549" s="254" t="s">
        <v>18910</v>
      </c>
    </row>
    <row r="18550" spans="1:2">
      <c r="A18550" t="str">
        <f t="shared" si="289"/>
        <v>38701</v>
      </c>
      <c r="B18550" s="254" t="s">
        <v>18911</v>
      </c>
    </row>
    <row r="18551" spans="1:2">
      <c r="A18551" t="str">
        <f t="shared" si="289"/>
        <v>38702</v>
      </c>
      <c r="B18551" s="254" t="s">
        <v>18912</v>
      </c>
    </row>
    <row r="18552" spans="1:2">
      <c r="A18552" t="str">
        <f t="shared" si="289"/>
        <v>38703</v>
      </c>
      <c r="B18552" s="254" t="s">
        <v>18913</v>
      </c>
    </row>
    <row r="18553" spans="1:2">
      <c r="A18553" t="str">
        <f t="shared" si="289"/>
        <v>38709</v>
      </c>
      <c r="B18553" s="254" t="s">
        <v>18914</v>
      </c>
    </row>
    <row r="18554" spans="1:2">
      <c r="A18554" t="str">
        <f t="shared" si="289"/>
        <v>38713</v>
      </c>
      <c r="B18554" s="254" t="s">
        <v>18915</v>
      </c>
    </row>
    <row r="18555" spans="1:2">
      <c r="A18555" t="str">
        <f t="shared" si="289"/>
        <v>38729</v>
      </c>
      <c r="B18555" s="254" t="s">
        <v>18916</v>
      </c>
    </row>
    <row r="18556" spans="1:2">
      <c r="A18556" t="str">
        <f t="shared" si="289"/>
        <v>38730</v>
      </c>
      <c r="B18556" s="254" t="s">
        <v>18917</v>
      </c>
    </row>
    <row r="18557" spans="1:2">
      <c r="A18557" t="str">
        <f t="shared" si="289"/>
        <v>38742</v>
      </c>
      <c r="B18557" s="254" t="s">
        <v>18918</v>
      </c>
    </row>
    <row r="18558" spans="1:2">
      <c r="A18558" t="str">
        <f t="shared" si="289"/>
        <v>38743</v>
      </c>
      <c r="B18558" s="254" t="s">
        <v>18919</v>
      </c>
    </row>
    <row r="18559" spans="1:2">
      <c r="A18559" t="str">
        <f t="shared" si="289"/>
        <v>38752</v>
      </c>
      <c r="B18559" s="254" t="s">
        <v>18920</v>
      </c>
    </row>
    <row r="18560" spans="1:2">
      <c r="A18560" t="str">
        <f t="shared" si="289"/>
        <v>38758</v>
      </c>
      <c r="B18560" s="254" t="s">
        <v>18921</v>
      </c>
    </row>
    <row r="18561" spans="1:2">
      <c r="A18561" t="str">
        <f t="shared" si="289"/>
        <v>38771</v>
      </c>
      <c r="B18561" s="254" t="s">
        <v>18922</v>
      </c>
    </row>
    <row r="18562" spans="1:2">
      <c r="A18562" t="str">
        <f t="shared" si="289"/>
        <v>38776</v>
      </c>
      <c r="B18562" s="254" t="s">
        <v>18923</v>
      </c>
    </row>
    <row r="18563" spans="1:2">
      <c r="A18563" t="str">
        <f t="shared" ref="A18563:A18626" si="290">LEFT(B18563,5)</f>
        <v>38779</v>
      </c>
      <c r="B18563" s="254" t="s">
        <v>18924</v>
      </c>
    </row>
    <row r="18564" spans="1:2">
      <c r="A18564" t="str">
        <f t="shared" si="290"/>
        <v>38780</v>
      </c>
      <c r="B18564" s="254" t="s">
        <v>18925</v>
      </c>
    </row>
    <row r="18565" spans="1:2">
      <c r="A18565" t="str">
        <f t="shared" si="290"/>
        <v>38781</v>
      </c>
      <c r="B18565" s="254" t="s">
        <v>18926</v>
      </c>
    </row>
    <row r="18566" spans="1:2">
      <c r="A18566" t="str">
        <f t="shared" si="290"/>
        <v>38783</v>
      </c>
      <c r="B18566" s="254" t="s">
        <v>18927</v>
      </c>
    </row>
    <row r="18567" spans="1:2">
      <c r="A18567" t="str">
        <f t="shared" si="290"/>
        <v>38784</v>
      </c>
      <c r="B18567" s="254" t="s">
        <v>18928</v>
      </c>
    </row>
    <row r="18568" spans="1:2">
      <c r="A18568" t="str">
        <f t="shared" si="290"/>
        <v>38793</v>
      </c>
      <c r="B18568" s="254" t="s">
        <v>18929</v>
      </c>
    </row>
    <row r="18569" spans="1:2">
      <c r="A18569" t="str">
        <f t="shared" si="290"/>
        <v>38794</v>
      </c>
      <c r="B18569" s="254" t="s">
        <v>18930</v>
      </c>
    </row>
    <row r="18570" spans="1:2">
      <c r="A18570" t="str">
        <f t="shared" si="290"/>
        <v>38814</v>
      </c>
      <c r="B18570" s="254" t="s">
        <v>18931</v>
      </c>
    </row>
    <row r="18571" spans="1:2">
      <c r="A18571" t="str">
        <f t="shared" si="290"/>
        <v>38818</v>
      </c>
      <c r="B18571" s="254" t="s">
        <v>18932</v>
      </c>
    </row>
    <row r="18572" spans="1:2">
      <c r="A18572" t="str">
        <f t="shared" si="290"/>
        <v>38824</v>
      </c>
      <c r="B18572" s="254" t="s">
        <v>18933</v>
      </c>
    </row>
    <row r="18573" spans="1:2">
      <c r="A18573" t="str">
        <f t="shared" si="290"/>
        <v>38826</v>
      </c>
      <c r="B18573" s="254" t="s">
        <v>18934</v>
      </c>
    </row>
    <row r="18574" spans="1:2">
      <c r="A18574" t="str">
        <f t="shared" si="290"/>
        <v>38836</v>
      </c>
      <c r="B18574" s="254" t="s">
        <v>18935</v>
      </c>
    </row>
    <row r="18575" spans="1:2">
      <c r="A18575" t="str">
        <f t="shared" si="290"/>
        <v>38840</v>
      </c>
      <c r="B18575" s="254" t="s">
        <v>18936</v>
      </c>
    </row>
    <row r="18576" spans="1:2">
      <c r="A18576" t="str">
        <f t="shared" si="290"/>
        <v>38852</v>
      </c>
      <c r="B18576" s="254" t="s">
        <v>18937</v>
      </c>
    </row>
    <row r="18577" spans="1:2">
      <c r="A18577" t="str">
        <f t="shared" si="290"/>
        <v>38864</v>
      </c>
      <c r="B18577" s="254" t="s">
        <v>18938</v>
      </c>
    </row>
    <row r="18578" spans="1:2">
      <c r="A18578" t="str">
        <f t="shared" si="290"/>
        <v>38870</v>
      </c>
      <c r="B18578" s="254" t="s">
        <v>18939</v>
      </c>
    </row>
    <row r="18579" spans="1:2">
      <c r="A18579" t="str">
        <f t="shared" si="290"/>
        <v>38871</v>
      </c>
      <c r="B18579" s="254" t="s">
        <v>18940</v>
      </c>
    </row>
    <row r="18580" spans="1:2">
      <c r="A18580" t="str">
        <f t="shared" si="290"/>
        <v>38873</v>
      </c>
      <c r="B18580" s="254" t="s">
        <v>18941</v>
      </c>
    </row>
    <row r="18581" spans="1:2">
      <c r="A18581" t="str">
        <f t="shared" si="290"/>
        <v>38878</v>
      </c>
      <c r="B18581" s="254" t="s">
        <v>18942</v>
      </c>
    </row>
    <row r="18582" spans="1:2">
      <c r="A18582" t="str">
        <f t="shared" si="290"/>
        <v>38879</v>
      </c>
      <c r="B18582" s="254" t="s">
        <v>18943</v>
      </c>
    </row>
    <row r="18583" spans="1:2">
      <c r="A18583" t="str">
        <f t="shared" si="290"/>
        <v>38884</v>
      </c>
      <c r="B18583" s="254" t="s">
        <v>18944</v>
      </c>
    </row>
    <row r="18584" spans="1:2">
      <c r="A18584" t="str">
        <f t="shared" si="290"/>
        <v>38895</v>
      </c>
      <c r="B18584" s="254" t="s">
        <v>18945</v>
      </c>
    </row>
    <row r="18585" spans="1:2">
      <c r="A18585" t="str">
        <f t="shared" si="290"/>
        <v>38902</v>
      </c>
      <c r="B18585" s="254" t="s">
        <v>18946</v>
      </c>
    </row>
    <row r="18586" spans="1:2">
      <c r="A18586" t="str">
        <f t="shared" si="290"/>
        <v>38904</v>
      </c>
      <c r="B18586" s="254" t="s">
        <v>18947</v>
      </c>
    </row>
    <row r="18587" spans="1:2">
      <c r="A18587" t="str">
        <f t="shared" si="290"/>
        <v>38910</v>
      </c>
      <c r="B18587" s="254" t="s">
        <v>18948</v>
      </c>
    </row>
    <row r="18588" spans="1:2">
      <c r="A18588" t="str">
        <f t="shared" si="290"/>
        <v>38914</v>
      </c>
      <c r="B18588" s="254" t="s">
        <v>18949</v>
      </c>
    </row>
    <row r="18589" spans="1:2">
      <c r="A18589" t="str">
        <f t="shared" si="290"/>
        <v>38926</v>
      </c>
      <c r="B18589" s="254" t="s">
        <v>18950</v>
      </c>
    </row>
    <row r="18590" spans="1:2">
      <c r="A18590" t="str">
        <f t="shared" si="290"/>
        <v>38930</v>
      </c>
      <c r="B18590" s="254" t="s">
        <v>18951</v>
      </c>
    </row>
    <row r="18591" spans="1:2">
      <c r="A18591" t="str">
        <f t="shared" si="290"/>
        <v>38939</v>
      </c>
      <c r="B18591" s="254" t="s">
        <v>18952</v>
      </c>
    </row>
    <row r="18592" spans="1:2">
      <c r="A18592" t="str">
        <f t="shared" si="290"/>
        <v>38940</v>
      </c>
      <c r="B18592" s="254" t="s">
        <v>18953</v>
      </c>
    </row>
    <row r="18593" spans="1:2">
      <c r="A18593" t="str">
        <f t="shared" si="290"/>
        <v>38944</v>
      </c>
      <c r="B18593" s="254" t="s">
        <v>18954</v>
      </c>
    </row>
    <row r="18594" spans="1:2">
      <c r="A18594" t="str">
        <f t="shared" si="290"/>
        <v>38946</v>
      </c>
      <c r="B18594" s="254" t="s">
        <v>18955</v>
      </c>
    </row>
    <row r="18595" spans="1:2">
      <c r="A18595" t="str">
        <f t="shared" si="290"/>
        <v>38948</v>
      </c>
      <c r="B18595" s="254" t="s">
        <v>18956</v>
      </c>
    </row>
    <row r="18596" spans="1:2">
      <c r="A18596" t="str">
        <f t="shared" si="290"/>
        <v>38958</v>
      </c>
      <c r="B18596" s="254" t="s">
        <v>18957</v>
      </c>
    </row>
    <row r="18597" spans="1:2">
      <c r="A18597" t="str">
        <f t="shared" si="290"/>
        <v>38964</v>
      </c>
      <c r="B18597" s="254" t="s">
        <v>18958</v>
      </c>
    </row>
    <row r="18598" spans="1:2">
      <c r="A18598" t="str">
        <f t="shared" si="290"/>
        <v>38968</v>
      </c>
      <c r="B18598" s="254" t="s">
        <v>18959</v>
      </c>
    </row>
    <row r="18599" spans="1:2">
      <c r="A18599" t="str">
        <f t="shared" si="290"/>
        <v>38978</v>
      </c>
      <c r="B18599" s="254" t="s">
        <v>18960</v>
      </c>
    </row>
    <row r="18600" spans="1:2">
      <c r="A18600" t="str">
        <f t="shared" si="290"/>
        <v>38980</v>
      </c>
      <c r="B18600" s="254" t="s">
        <v>18961</v>
      </c>
    </row>
    <row r="18601" spans="1:2">
      <c r="A18601" t="str">
        <f t="shared" si="290"/>
        <v>39100</v>
      </c>
      <c r="B18601" s="254" t="s">
        <v>18962</v>
      </c>
    </row>
    <row r="18602" spans="1:2">
      <c r="A18602" t="str">
        <f t="shared" si="290"/>
        <v>39101</v>
      </c>
      <c r="B18602" s="254" t="s">
        <v>18963</v>
      </c>
    </row>
    <row r="18603" spans="1:2">
      <c r="A18603" t="str">
        <f t="shared" si="290"/>
        <v>39110</v>
      </c>
      <c r="B18603" s="254" t="s">
        <v>18964</v>
      </c>
    </row>
    <row r="18604" spans="1:2">
      <c r="A18604" t="str">
        <f t="shared" si="290"/>
        <v>39133</v>
      </c>
      <c r="B18604" s="254" t="s">
        <v>18965</v>
      </c>
    </row>
    <row r="18605" spans="1:2">
      <c r="A18605" t="str">
        <f t="shared" si="290"/>
        <v>39300</v>
      </c>
      <c r="B18605" s="254" t="s">
        <v>18966</v>
      </c>
    </row>
    <row r="18606" spans="1:2">
      <c r="A18606" t="str">
        <f t="shared" si="290"/>
        <v>39395</v>
      </c>
      <c r="B18606" s="254" t="s">
        <v>18967</v>
      </c>
    </row>
    <row r="18607" spans="1:2">
      <c r="A18607" t="str">
        <f t="shared" si="290"/>
        <v>93004</v>
      </c>
      <c r="B18607" s="254" t="s">
        <v>18968</v>
      </c>
    </row>
    <row r="18608" spans="1:2">
      <c r="A18608" t="str">
        <f t="shared" si="290"/>
        <v>93030</v>
      </c>
      <c r="B18608" s="254" t="s">
        <v>18969</v>
      </c>
    </row>
    <row r="18609" spans="1:2">
      <c r="A18609" t="str">
        <f t="shared" si="290"/>
        <v>93073</v>
      </c>
      <c r="B18609" s="254" t="s">
        <v>18970</v>
      </c>
    </row>
    <row r="18610" spans="1:2">
      <c r="A18610" t="str">
        <f t="shared" si="290"/>
        <v>93074</v>
      </c>
      <c r="B18610" s="254" t="s">
        <v>18971</v>
      </c>
    </row>
    <row r="18611" spans="1:2">
      <c r="A18611" t="str">
        <f t="shared" si="290"/>
        <v>93085</v>
      </c>
      <c r="B18611" s="254" t="s">
        <v>18972</v>
      </c>
    </row>
    <row r="18612" spans="1:2">
      <c r="A18612" t="str">
        <f t="shared" si="290"/>
        <v>93086</v>
      </c>
      <c r="B18612" s="254" t="s">
        <v>18973</v>
      </c>
    </row>
    <row r="18613" spans="1:2">
      <c r="A18613" t="str">
        <f t="shared" si="290"/>
        <v>93087</v>
      </c>
      <c r="B18613" s="254" t="s">
        <v>18974</v>
      </c>
    </row>
    <row r="18614" spans="1:2">
      <c r="A18614" t="str">
        <f t="shared" si="290"/>
        <v>93088</v>
      </c>
      <c r="B18614" s="254" t="s">
        <v>18975</v>
      </c>
    </row>
    <row r="18615" spans="1:2">
      <c r="A18615" t="str">
        <f t="shared" si="290"/>
        <v>93089</v>
      </c>
      <c r="B18615" s="254" t="s">
        <v>18976</v>
      </c>
    </row>
    <row r="18616" spans="1:2">
      <c r="A18616" t="str">
        <f t="shared" si="290"/>
        <v>93095</v>
      </c>
      <c r="B18616" s="254" t="s">
        <v>18977</v>
      </c>
    </row>
    <row r="18617" spans="1:2">
      <c r="A18617" t="str">
        <f t="shared" si="290"/>
        <v>93099</v>
      </c>
      <c r="B18617" s="254" t="s">
        <v>18978</v>
      </c>
    </row>
    <row r="18618" spans="1:2">
      <c r="A18618" t="str">
        <f t="shared" si="290"/>
        <v>93113</v>
      </c>
      <c r="B18618" s="254" t="s">
        <v>18979</v>
      </c>
    </row>
    <row r="18619" spans="1:2">
      <c r="A18619" t="str">
        <f t="shared" si="290"/>
        <v>93118</v>
      </c>
      <c r="B18619" s="254" t="s">
        <v>18980</v>
      </c>
    </row>
    <row r="18620" spans="1:2">
      <c r="A18620" t="str">
        <f t="shared" si="290"/>
        <v>93122</v>
      </c>
      <c r="B18620" s="254" t="s">
        <v>18981</v>
      </c>
    </row>
    <row r="18621" spans="1:2">
      <c r="A18621" t="str">
        <f t="shared" si="290"/>
        <v>93123</v>
      </c>
      <c r="B18621" s="254" t="s">
        <v>18982</v>
      </c>
    </row>
    <row r="18622" spans="1:2">
      <c r="A18622" t="str">
        <f t="shared" si="290"/>
        <v>93131</v>
      </c>
      <c r="B18622" s="254" t="s">
        <v>18983</v>
      </c>
    </row>
    <row r="18623" spans="1:2">
      <c r="A18623" t="str">
        <f t="shared" si="290"/>
        <v>93137</v>
      </c>
      <c r="B18623" s="254" t="s">
        <v>18984</v>
      </c>
    </row>
    <row r="18624" spans="1:2">
      <c r="A18624" t="str">
        <f t="shared" si="290"/>
        <v>93139</v>
      </c>
      <c r="B18624" s="254" t="s">
        <v>18985</v>
      </c>
    </row>
    <row r="18625" spans="1:2">
      <c r="A18625" t="str">
        <f t="shared" si="290"/>
        <v>93150</v>
      </c>
      <c r="B18625" s="254" t="s">
        <v>18986</v>
      </c>
    </row>
    <row r="18626" spans="1:2">
      <c r="A18626" t="str">
        <f t="shared" si="290"/>
        <v>93153</v>
      </c>
      <c r="B18626" s="254" t="s">
        <v>18987</v>
      </c>
    </row>
    <row r="18627" spans="1:2">
      <c r="A18627" t="str">
        <f t="shared" ref="A18627:A18690" si="291">LEFT(B18627,5)</f>
        <v>93180</v>
      </c>
      <c r="B18627" s="254" t="s">
        <v>18988</v>
      </c>
    </row>
    <row r="18628" spans="1:2">
      <c r="A18628" t="str">
        <f t="shared" si="291"/>
        <v>93181</v>
      </c>
      <c r="B18628" s="254" t="s">
        <v>18989</v>
      </c>
    </row>
    <row r="18629" spans="1:2">
      <c r="A18629" t="str">
        <f t="shared" si="291"/>
        <v>93183</v>
      </c>
      <c r="B18629" s="254" t="s">
        <v>18990</v>
      </c>
    </row>
    <row r="18630" spans="1:2">
      <c r="A18630" t="str">
        <f t="shared" si="291"/>
        <v>93263</v>
      </c>
      <c r="B18630" s="254" t="s">
        <v>18991</v>
      </c>
    </row>
    <row r="18631" spans="1:2">
      <c r="A18631" t="str">
        <f t="shared" si="291"/>
        <v>93282</v>
      </c>
      <c r="B18631" s="254" t="s">
        <v>18992</v>
      </c>
    </row>
    <row r="18632" spans="1:2">
      <c r="A18632" t="str">
        <f t="shared" si="291"/>
        <v>93283</v>
      </c>
      <c r="B18632" s="254" t="s">
        <v>18993</v>
      </c>
    </row>
    <row r="18633" spans="1:2">
      <c r="A18633" t="str">
        <f t="shared" si="291"/>
        <v>93290</v>
      </c>
      <c r="B18633" s="254" t="s">
        <v>18994</v>
      </c>
    </row>
    <row r="18634" spans="1:2">
      <c r="A18634" t="str">
        <f t="shared" si="291"/>
        <v>93291</v>
      </c>
      <c r="B18634" s="254" t="s">
        <v>18995</v>
      </c>
    </row>
    <row r="18635" spans="1:2">
      <c r="A18635" t="str">
        <f t="shared" si="291"/>
        <v>93300</v>
      </c>
      <c r="B18635" s="254" t="s">
        <v>18996</v>
      </c>
    </row>
    <row r="18636" spans="1:2">
      <c r="A18636" t="str">
        <f t="shared" si="291"/>
        <v>93304</v>
      </c>
      <c r="B18636" s="254" t="s">
        <v>18997</v>
      </c>
    </row>
    <row r="18637" spans="1:2">
      <c r="A18637" t="str">
        <f t="shared" si="291"/>
        <v>93305</v>
      </c>
      <c r="B18637" s="254" t="s">
        <v>18998</v>
      </c>
    </row>
    <row r="18638" spans="1:2">
      <c r="A18638" t="str">
        <f t="shared" si="291"/>
        <v>93340</v>
      </c>
      <c r="B18638" s="254" t="s">
        <v>18999</v>
      </c>
    </row>
    <row r="18639" spans="1:2">
      <c r="A18639" t="str">
        <f t="shared" si="291"/>
        <v>93343</v>
      </c>
      <c r="B18639" s="254" t="s">
        <v>19000</v>
      </c>
    </row>
    <row r="18640" spans="1:2">
      <c r="A18640" t="str">
        <f t="shared" si="291"/>
        <v>93376</v>
      </c>
      <c r="B18640" s="254" t="s">
        <v>19001</v>
      </c>
    </row>
    <row r="18641" spans="1:2">
      <c r="A18641" t="str">
        <f t="shared" si="291"/>
        <v>93393</v>
      </c>
      <c r="B18641" s="254" t="s">
        <v>19002</v>
      </c>
    </row>
    <row r="18642" spans="1:2">
      <c r="A18642" t="str">
        <f t="shared" si="291"/>
        <v>93398</v>
      </c>
      <c r="B18642" s="254" t="s">
        <v>19003</v>
      </c>
    </row>
    <row r="18643" spans="1:2">
      <c r="A18643" t="str">
        <f t="shared" si="291"/>
        <v>93422</v>
      </c>
      <c r="B18643" s="254" t="s">
        <v>19004</v>
      </c>
    </row>
    <row r="18644" spans="1:2">
      <c r="A18644" t="str">
        <f t="shared" si="291"/>
        <v>93459</v>
      </c>
      <c r="B18644" s="254" t="s">
        <v>19005</v>
      </c>
    </row>
    <row r="18645" spans="1:2">
      <c r="A18645" t="str">
        <f t="shared" si="291"/>
        <v>93462</v>
      </c>
      <c r="B18645" s="254" t="s">
        <v>19006</v>
      </c>
    </row>
    <row r="18646" spans="1:2">
      <c r="A18646" t="str">
        <f t="shared" si="291"/>
        <v>93469</v>
      </c>
      <c r="B18646" s="254" t="s">
        <v>19007</v>
      </c>
    </row>
    <row r="18647" spans="1:2">
      <c r="A18647" t="str">
        <f t="shared" si="291"/>
        <v>93488</v>
      </c>
      <c r="B18647" s="254" t="s">
        <v>19008</v>
      </c>
    </row>
    <row r="18648" spans="1:2">
      <c r="A18648" t="str">
        <f t="shared" si="291"/>
        <v>93491</v>
      </c>
      <c r="B18648" s="254" t="s">
        <v>19009</v>
      </c>
    </row>
    <row r="18649" spans="1:2">
      <c r="A18649" t="str">
        <f t="shared" si="291"/>
        <v>93498</v>
      </c>
      <c r="B18649" s="254" t="s">
        <v>19010</v>
      </c>
    </row>
    <row r="18650" spans="1:2">
      <c r="A18650" t="str">
        <f t="shared" si="291"/>
        <v>93505</v>
      </c>
      <c r="B18650" s="254" t="s">
        <v>19011</v>
      </c>
    </row>
    <row r="18651" spans="1:2">
      <c r="A18651" t="str">
        <f t="shared" si="291"/>
        <v>93509</v>
      </c>
      <c r="B18651" s="254" t="s">
        <v>19012</v>
      </c>
    </row>
    <row r="18652" spans="1:2">
      <c r="A18652" t="str">
        <f t="shared" si="291"/>
        <v>93518</v>
      </c>
      <c r="B18652" s="254" t="s">
        <v>19013</v>
      </c>
    </row>
    <row r="18653" spans="1:2">
      <c r="A18653" t="str">
        <f t="shared" si="291"/>
        <v>93521</v>
      </c>
      <c r="B18653" s="254" t="s">
        <v>19014</v>
      </c>
    </row>
    <row r="18654" spans="1:2">
      <c r="A18654" t="str">
        <f t="shared" si="291"/>
        <v>93525</v>
      </c>
      <c r="B18654" s="254" t="s">
        <v>19015</v>
      </c>
    </row>
    <row r="18655" spans="1:2">
      <c r="A18655" t="str">
        <f t="shared" si="291"/>
        <v>93557</v>
      </c>
      <c r="B18655" s="254" t="s">
        <v>19016</v>
      </c>
    </row>
    <row r="18656" spans="1:2">
      <c r="A18656" t="str">
        <f t="shared" si="291"/>
        <v>93577</v>
      </c>
      <c r="B18656" s="254" t="s">
        <v>19017</v>
      </c>
    </row>
    <row r="18657" spans="1:2">
      <c r="A18657" t="str">
        <f t="shared" si="291"/>
        <v>93593</v>
      </c>
      <c r="B18657" s="254" t="s">
        <v>19018</v>
      </c>
    </row>
    <row r="18658" spans="1:2">
      <c r="A18658" t="str">
        <f t="shared" si="291"/>
        <v>93609</v>
      </c>
      <c r="B18658" s="254" t="s">
        <v>19019</v>
      </c>
    </row>
    <row r="18659" spans="1:2">
      <c r="A18659" t="str">
        <f t="shared" si="291"/>
        <v>93624</v>
      </c>
      <c r="B18659" s="254" t="s">
        <v>19020</v>
      </c>
    </row>
    <row r="18660" spans="1:2">
      <c r="A18660" t="str">
        <f t="shared" si="291"/>
        <v>93625</v>
      </c>
      <c r="B18660" s="254" t="s">
        <v>19021</v>
      </c>
    </row>
    <row r="18661" spans="1:2">
      <c r="A18661" t="str">
        <f t="shared" si="291"/>
        <v>93626</v>
      </c>
      <c r="B18661" s="254" t="s">
        <v>19022</v>
      </c>
    </row>
    <row r="18662" spans="1:2">
      <c r="A18662" t="str">
        <f t="shared" si="291"/>
        <v>93634</v>
      </c>
      <c r="B18662" s="254" t="s">
        <v>19023</v>
      </c>
    </row>
    <row r="18663" spans="1:2">
      <c r="A18663" t="str">
        <f t="shared" si="291"/>
        <v>93637</v>
      </c>
      <c r="B18663" s="254" t="s">
        <v>19024</v>
      </c>
    </row>
    <row r="18664" spans="1:2">
      <c r="A18664" t="str">
        <f t="shared" si="291"/>
        <v>93643</v>
      </c>
      <c r="B18664" s="254" t="s">
        <v>19025</v>
      </c>
    </row>
    <row r="18665" spans="1:2">
      <c r="A18665" t="str">
        <f t="shared" si="291"/>
        <v>93648</v>
      </c>
      <c r="B18665" s="254" t="s">
        <v>19026</v>
      </c>
    </row>
    <row r="18666" spans="1:2">
      <c r="A18666" t="str">
        <f t="shared" si="291"/>
        <v>93652</v>
      </c>
      <c r="B18666" s="254" t="s">
        <v>19027</v>
      </c>
    </row>
    <row r="18667" spans="1:2">
      <c r="A18667" t="str">
        <f t="shared" si="291"/>
        <v>93661</v>
      </c>
      <c r="B18667" s="254" t="s">
        <v>19028</v>
      </c>
    </row>
    <row r="18668" spans="1:2">
      <c r="A18668" t="str">
        <f t="shared" si="291"/>
        <v>93676</v>
      </c>
      <c r="B18668" s="254" t="s">
        <v>19029</v>
      </c>
    </row>
    <row r="18669" spans="1:2">
      <c r="A18669" t="str">
        <f t="shared" si="291"/>
        <v>93682</v>
      </c>
      <c r="B18669" s="254" t="s">
        <v>19030</v>
      </c>
    </row>
    <row r="18670" spans="1:2">
      <c r="A18670" t="str">
        <f t="shared" si="291"/>
        <v>93703</v>
      </c>
      <c r="B18670" s="254" t="s">
        <v>19031</v>
      </c>
    </row>
    <row r="18671" spans="1:2">
      <c r="A18671" t="str">
        <f t="shared" si="291"/>
        <v>93714</v>
      </c>
      <c r="B18671" s="254" t="s">
        <v>19032</v>
      </c>
    </row>
    <row r="18672" spans="1:2">
      <c r="A18672" t="str">
        <f t="shared" si="291"/>
        <v>93739</v>
      </c>
      <c r="B18672" s="254" t="s">
        <v>19033</v>
      </c>
    </row>
    <row r="18673" spans="1:2">
      <c r="A18673" t="str">
        <f t="shared" si="291"/>
        <v>93746</v>
      </c>
      <c r="B18673" s="254" t="s">
        <v>19034</v>
      </c>
    </row>
    <row r="18674" spans="1:2">
      <c r="A18674" t="str">
        <f t="shared" si="291"/>
        <v>93750</v>
      </c>
      <c r="B18674" s="254" t="s">
        <v>19035</v>
      </c>
    </row>
    <row r="18675" spans="1:2">
      <c r="A18675" t="str">
        <f t="shared" si="291"/>
        <v>93774</v>
      </c>
      <c r="B18675" s="254" t="s">
        <v>19036</v>
      </c>
    </row>
    <row r="18676" spans="1:2">
      <c r="A18676" t="str">
        <f t="shared" si="291"/>
        <v>93806</v>
      </c>
      <c r="B18676" s="254" t="s">
        <v>19037</v>
      </c>
    </row>
    <row r="18677" spans="1:2">
      <c r="A18677" t="str">
        <f t="shared" si="291"/>
        <v>93817</v>
      </c>
      <c r="B18677" s="254" t="s">
        <v>19038</v>
      </c>
    </row>
    <row r="18678" spans="1:2">
      <c r="A18678" t="str">
        <f t="shared" si="291"/>
        <v>93822</v>
      </c>
      <c r="B18678" s="254" t="s">
        <v>19039</v>
      </c>
    </row>
    <row r="18679" spans="1:2">
      <c r="A18679" t="str">
        <f t="shared" si="291"/>
        <v>93823</v>
      </c>
      <c r="B18679" s="254" t="s">
        <v>19040</v>
      </c>
    </row>
    <row r="18680" spans="1:2">
      <c r="A18680" t="str">
        <f t="shared" si="291"/>
        <v>93842</v>
      </c>
      <c r="B18680" s="254" t="s">
        <v>19041</v>
      </c>
    </row>
    <row r="18681" spans="1:2">
      <c r="A18681" t="str">
        <f t="shared" si="291"/>
        <v>8000C</v>
      </c>
      <c r="B18681" s="254" t="s">
        <v>19042</v>
      </c>
    </row>
    <row r="18682" spans="1:2">
      <c r="A18682" t="str">
        <f t="shared" si="291"/>
        <v>G000D</v>
      </c>
      <c r="B18682" s="254" t="s">
        <v>19043</v>
      </c>
    </row>
    <row r="18683" spans="1:2">
      <c r="A18683" t="str">
        <f t="shared" si="291"/>
        <v>G0001</v>
      </c>
      <c r="B18683" s="254" t="s">
        <v>19044</v>
      </c>
    </row>
    <row r="18684" spans="1:2">
      <c r="A18684" t="str">
        <f t="shared" si="291"/>
        <v>G0002</v>
      </c>
      <c r="B18684" s="254" t="s">
        <v>19045</v>
      </c>
    </row>
    <row r="18685" spans="1:2">
      <c r="A18685" t="str">
        <f t="shared" si="291"/>
        <v>G0003</v>
      </c>
      <c r="B18685" s="254" t="s">
        <v>19046</v>
      </c>
    </row>
    <row r="18686" spans="1:2">
      <c r="A18686" t="str">
        <f t="shared" si="291"/>
        <v>G0004</v>
      </c>
      <c r="B18686" s="254" t="s">
        <v>19047</v>
      </c>
    </row>
    <row r="18687" spans="1:2">
      <c r="A18687" t="str">
        <f t="shared" si="291"/>
        <v>G0005</v>
      </c>
      <c r="B18687" s="254" t="s">
        <v>19048</v>
      </c>
    </row>
    <row r="18688" spans="1:2">
      <c r="A18688" t="str">
        <f t="shared" si="291"/>
        <v>G0006</v>
      </c>
      <c r="B18688" s="254" t="s">
        <v>19049</v>
      </c>
    </row>
    <row r="18689" spans="1:2">
      <c r="A18689" t="str">
        <f t="shared" si="291"/>
        <v>G0007</v>
      </c>
      <c r="B18689" s="254" t="s">
        <v>19050</v>
      </c>
    </row>
    <row r="18690" spans="1:2">
      <c r="A18690" t="str">
        <f t="shared" si="291"/>
        <v>G0008</v>
      </c>
      <c r="B18690" s="254" t="s">
        <v>19051</v>
      </c>
    </row>
    <row r="18691" spans="1:2">
      <c r="A18691" t="str">
        <f t="shared" ref="A18691:A18754" si="292">LEFT(B18691,5)</f>
        <v>G0009</v>
      </c>
      <c r="B18691" s="254" t="s">
        <v>19052</v>
      </c>
    </row>
    <row r="18692" spans="1:2">
      <c r="A18692" t="str">
        <f t="shared" si="292"/>
        <v>G0010</v>
      </c>
      <c r="B18692" s="254" t="s">
        <v>19053</v>
      </c>
    </row>
    <row r="18693" spans="1:2">
      <c r="A18693" t="str">
        <f t="shared" si="292"/>
        <v>G0011</v>
      </c>
      <c r="B18693" s="254" t="s">
        <v>19054</v>
      </c>
    </row>
    <row r="18694" spans="1:2">
      <c r="A18694" t="str">
        <f t="shared" si="292"/>
        <v>G0012</v>
      </c>
      <c r="B18694" s="254" t="s">
        <v>19055</v>
      </c>
    </row>
    <row r="18695" spans="1:2">
      <c r="A18695" t="str">
        <f t="shared" si="292"/>
        <v>G0013</v>
      </c>
      <c r="B18695" s="254" t="s">
        <v>19056</v>
      </c>
    </row>
    <row r="18696" spans="1:2">
      <c r="A18696" t="str">
        <f t="shared" si="292"/>
        <v>G0014</v>
      </c>
      <c r="B18696" s="254" t="s">
        <v>19057</v>
      </c>
    </row>
    <row r="18697" spans="1:2">
      <c r="A18697" t="str">
        <f t="shared" si="292"/>
        <v>G0015</v>
      </c>
      <c r="B18697" s="254" t="s">
        <v>19058</v>
      </c>
    </row>
    <row r="18698" spans="1:2">
      <c r="A18698" t="str">
        <f t="shared" si="292"/>
        <v>G0016</v>
      </c>
      <c r="B18698" s="254" t="s">
        <v>19059</v>
      </c>
    </row>
    <row r="18699" spans="1:2">
      <c r="A18699" t="str">
        <f t="shared" si="292"/>
        <v>G0017</v>
      </c>
      <c r="B18699" s="254" t="s">
        <v>19060</v>
      </c>
    </row>
    <row r="18700" spans="1:2">
      <c r="A18700" t="str">
        <f t="shared" si="292"/>
        <v>G0018</v>
      </c>
      <c r="B18700" s="254" t="s">
        <v>19061</v>
      </c>
    </row>
    <row r="18701" spans="1:2">
      <c r="A18701" t="str">
        <f t="shared" si="292"/>
        <v>G0019</v>
      </c>
      <c r="B18701" s="254" t="s">
        <v>19062</v>
      </c>
    </row>
    <row r="18702" spans="1:2">
      <c r="A18702" t="str">
        <f t="shared" si="292"/>
        <v>G0020</v>
      </c>
      <c r="B18702" s="254" t="s">
        <v>19063</v>
      </c>
    </row>
    <row r="18703" spans="1:2">
      <c r="A18703" t="str">
        <f t="shared" si="292"/>
        <v>G0021</v>
      </c>
      <c r="B18703" s="254" t="s">
        <v>19064</v>
      </c>
    </row>
    <row r="18704" spans="1:2">
      <c r="A18704" t="str">
        <f t="shared" si="292"/>
        <v>G0022</v>
      </c>
      <c r="B18704" s="254" t="s">
        <v>19065</v>
      </c>
    </row>
    <row r="18705" spans="1:2">
      <c r="A18705" t="str">
        <f t="shared" si="292"/>
        <v>G0023</v>
      </c>
      <c r="B18705" s="254" t="s">
        <v>19066</v>
      </c>
    </row>
    <row r="18706" spans="1:2">
      <c r="A18706" t="str">
        <f t="shared" si="292"/>
        <v>G0024</v>
      </c>
      <c r="B18706" s="254" t="s">
        <v>19067</v>
      </c>
    </row>
    <row r="18707" spans="1:2">
      <c r="A18707" t="str">
        <f t="shared" si="292"/>
        <v>G0025</v>
      </c>
      <c r="B18707" s="254" t="s">
        <v>19068</v>
      </c>
    </row>
    <row r="18708" spans="1:2">
      <c r="A18708" t="str">
        <f t="shared" si="292"/>
        <v>G0026</v>
      </c>
      <c r="B18708" s="254" t="s">
        <v>19069</v>
      </c>
    </row>
    <row r="18709" spans="1:2">
      <c r="A18709" t="str">
        <f t="shared" si="292"/>
        <v>G0027</v>
      </c>
      <c r="B18709" s="254" t="s">
        <v>19070</v>
      </c>
    </row>
    <row r="18710" spans="1:2">
      <c r="A18710" t="str">
        <f t="shared" si="292"/>
        <v>G0028</v>
      </c>
      <c r="B18710" s="254" t="s">
        <v>19071</v>
      </c>
    </row>
    <row r="18711" spans="1:2">
      <c r="A18711" t="str">
        <f t="shared" si="292"/>
        <v>G0029</v>
      </c>
      <c r="B18711" s="254" t="s">
        <v>19072</v>
      </c>
    </row>
    <row r="18712" spans="1:2">
      <c r="A18712" t="str">
        <f t="shared" si="292"/>
        <v>G0030</v>
      </c>
      <c r="B18712" s="254" t="s">
        <v>19073</v>
      </c>
    </row>
    <row r="18713" spans="1:2">
      <c r="A18713" t="str">
        <f t="shared" si="292"/>
        <v>G0031</v>
      </c>
      <c r="B18713" s="254" t="s">
        <v>19074</v>
      </c>
    </row>
    <row r="18714" spans="1:2">
      <c r="A18714" t="str">
        <f t="shared" si="292"/>
        <v>G0032</v>
      </c>
      <c r="B18714" s="254" t="s">
        <v>19075</v>
      </c>
    </row>
    <row r="18715" spans="1:2">
      <c r="A18715" t="str">
        <f t="shared" si="292"/>
        <v>G0033</v>
      </c>
      <c r="B18715" s="254" t="s">
        <v>19076</v>
      </c>
    </row>
    <row r="18716" spans="1:2">
      <c r="A18716" t="str">
        <f t="shared" si="292"/>
        <v>G0034</v>
      </c>
      <c r="B18716" s="254" t="s">
        <v>19077</v>
      </c>
    </row>
    <row r="18717" spans="1:2">
      <c r="A18717" t="str">
        <f t="shared" si="292"/>
        <v>G0035</v>
      </c>
      <c r="B18717" s="254" t="s">
        <v>19078</v>
      </c>
    </row>
    <row r="18718" spans="1:2">
      <c r="A18718" t="str">
        <f t="shared" si="292"/>
        <v>G0036</v>
      </c>
      <c r="B18718" s="254" t="s">
        <v>19079</v>
      </c>
    </row>
    <row r="18719" spans="1:2">
      <c r="A18719" t="str">
        <f t="shared" si="292"/>
        <v>G0037</v>
      </c>
      <c r="B18719" s="254" t="s">
        <v>19080</v>
      </c>
    </row>
    <row r="18720" spans="1:2">
      <c r="A18720" t="str">
        <f t="shared" si="292"/>
        <v>G0038</v>
      </c>
      <c r="B18720" s="254" t="s">
        <v>19081</v>
      </c>
    </row>
    <row r="18721" spans="1:2">
      <c r="A18721" t="str">
        <f t="shared" si="292"/>
        <v>G0039</v>
      </c>
      <c r="B18721" s="254" t="s">
        <v>19082</v>
      </c>
    </row>
    <row r="18722" spans="1:2">
      <c r="A18722" t="str">
        <f t="shared" si="292"/>
        <v>G0040</v>
      </c>
      <c r="B18722" s="254" t="s">
        <v>19083</v>
      </c>
    </row>
    <row r="18723" spans="1:2">
      <c r="A18723" t="str">
        <f t="shared" si="292"/>
        <v>G0041</v>
      </c>
      <c r="B18723" s="254" t="s">
        <v>19084</v>
      </c>
    </row>
    <row r="18724" spans="1:2">
      <c r="A18724" t="str">
        <f t="shared" si="292"/>
        <v>G0042</v>
      </c>
      <c r="B18724" s="254" t="s">
        <v>19085</v>
      </c>
    </row>
    <row r="18725" spans="1:2">
      <c r="A18725" t="str">
        <f t="shared" si="292"/>
        <v>G0043</v>
      </c>
      <c r="B18725" s="254" t="s">
        <v>19086</v>
      </c>
    </row>
    <row r="18726" spans="1:2">
      <c r="A18726" t="str">
        <f t="shared" si="292"/>
        <v>G0044</v>
      </c>
      <c r="B18726" s="254" t="s">
        <v>19087</v>
      </c>
    </row>
    <row r="18727" spans="1:2">
      <c r="A18727" t="str">
        <f t="shared" si="292"/>
        <v>G0045</v>
      </c>
      <c r="B18727" s="254" t="s">
        <v>19088</v>
      </c>
    </row>
    <row r="18728" spans="1:2">
      <c r="A18728" t="str">
        <f t="shared" si="292"/>
        <v>G0046</v>
      </c>
      <c r="B18728" s="254" t="s">
        <v>19089</v>
      </c>
    </row>
    <row r="18729" spans="1:2">
      <c r="A18729" t="str">
        <f t="shared" si="292"/>
        <v>G0047</v>
      </c>
      <c r="B18729" s="254" t="s">
        <v>19090</v>
      </c>
    </row>
    <row r="18730" spans="1:2">
      <c r="A18730" t="str">
        <f t="shared" si="292"/>
        <v>G0048</v>
      </c>
      <c r="B18730" s="254" t="s">
        <v>19091</v>
      </c>
    </row>
    <row r="18731" spans="1:2">
      <c r="A18731" t="str">
        <f t="shared" si="292"/>
        <v>G0049</v>
      </c>
      <c r="B18731" s="254" t="s">
        <v>19092</v>
      </c>
    </row>
    <row r="18732" spans="1:2">
      <c r="A18732" t="str">
        <f t="shared" si="292"/>
        <v>G0050</v>
      </c>
      <c r="B18732" s="254" t="s">
        <v>19093</v>
      </c>
    </row>
    <row r="18733" spans="1:2">
      <c r="A18733" t="str">
        <f t="shared" si="292"/>
        <v>G0051</v>
      </c>
      <c r="B18733" s="254" t="s">
        <v>19094</v>
      </c>
    </row>
    <row r="18734" spans="1:2">
      <c r="A18734" t="str">
        <f t="shared" si="292"/>
        <v>G0052</v>
      </c>
      <c r="B18734" s="254" t="s">
        <v>19095</v>
      </c>
    </row>
    <row r="18735" spans="1:2">
      <c r="A18735" t="str">
        <f t="shared" si="292"/>
        <v>G0053</v>
      </c>
      <c r="B18735" s="254" t="s">
        <v>19096</v>
      </c>
    </row>
    <row r="18736" spans="1:2">
      <c r="A18736" t="str">
        <f t="shared" si="292"/>
        <v>G0054</v>
      </c>
      <c r="B18736" s="254" t="s">
        <v>19097</v>
      </c>
    </row>
    <row r="18737" spans="1:2">
      <c r="A18737" t="str">
        <f t="shared" si="292"/>
        <v>G0055</v>
      </c>
      <c r="B18737" s="254" t="s">
        <v>19098</v>
      </c>
    </row>
    <row r="18738" spans="1:2">
      <c r="A18738" t="str">
        <f t="shared" si="292"/>
        <v>G0056</v>
      </c>
      <c r="B18738" s="254" t="s">
        <v>19099</v>
      </c>
    </row>
    <row r="18739" spans="1:2">
      <c r="A18739" t="str">
        <f t="shared" si="292"/>
        <v>G0057</v>
      </c>
      <c r="B18739" s="254" t="s">
        <v>19100</v>
      </c>
    </row>
    <row r="18740" spans="1:2">
      <c r="A18740" t="str">
        <f t="shared" si="292"/>
        <v>G0058</v>
      </c>
      <c r="B18740" s="254" t="s">
        <v>19101</v>
      </c>
    </row>
    <row r="18741" spans="1:2">
      <c r="A18741" t="str">
        <f t="shared" si="292"/>
        <v>G0059</v>
      </c>
      <c r="B18741" s="254" t="s">
        <v>19102</v>
      </c>
    </row>
    <row r="18742" spans="1:2">
      <c r="A18742" t="str">
        <f t="shared" si="292"/>
        <v>G0060</v>
      </c>
      <c r="B18742" s="254" t="s">
        <v>19103</v>
      </c>
    </row>
    <row r="18743" spans="1:2">
      <c r="A18743" t="str">
        <f t="shared" si="292"/>
        <v>G0061</v>
      </c>
      <c r="B18743" s="254" t="s">
        <v>19104</v>
      </c>
    </row>
    <row r="18744" spans="1:2">
      <c r="A18744" t="str">
        <f t="shared" si="292"/>
        <v>G0062</v>
      </c>
      <c r="B18744" s="254" t="s">
        <v>19105</v>
      </c>
    </row>
    <row r="18745" spans="1:2">
      <c r="A18745" t="str">
        <f t="shared" si="292"/>
        <v>G0063</v>
      </c>
      <c r="B18745" s="254" t="s">
        <v>19106</v>
      </c>
    </row>
    <row r="18746" spans="1:2">
      <c r="A18746" t="str">
        <f t="shared" si="292"/>
        <v>G0064</v>
      </c>
      <c r="B18746" s="254" t="s">
        <v>19107</v>
      </c>
    </row>
    <row r="18747" spans="1:2">
      <c r="A18747" t="str">
        <f t="shared" si="292"/>
        <v>G0065</v>
      </c>
      <c r="B18747" s="254" t="s">
        <v>19108</v>
      </c>
    </row>
    <row r="18748" spans="1:2">
      <c r="A18748" t="str">
        <f t="shared" si="292"/>
        <v>G0066</v>
      </c>
      <c r="B18748" s="254" t="s">
        <v>19109</v>
      </c>
    </row>
    <row r="18749" spans="1:2">
      <c r="A18749" t="str">
        <f t="shared" si="292"/>
        <v>G0067</v>
      </c>
      <c r="B18749" s="254" t="s">
        <v>19110</v>
      </c>
    </row>
    <row r="18750" spans="1:2">
      <c r="A18750" t="str">
        <f t="shared" si="292"/>
        <v>G0068</v>
      </c>
      <c r="B18750" s="254" t="s">
        <v>19111</v>
      </c>
    </row>
    <row r="18751" spans="1:2">
      <c r="A18751" t="str">
        <f t="shared" si="292"/>
        <v>G0069</v>
      </c>
      <c r="B18751" s="254" t="s">
        <v>19112</v>
      </c>
    </row>
    <row r="18752" spans="1:2">
      <c r="A18752" t="str">
        <f t="shared" si="292"/>
        <v>G0070</v>
      </c>
      <c r="B18752" s="254" t="s">
        <v>19113</v>
      </c>
    </row>
    <row r="18753" spans="1:2">
      <c r="A18753" t="str">
        <f t="shared" si="292"/>
        <v>G0071</v>
      </c>
      <c r="B18753" s="254" t="s">
        <v>19114</v>
      </c>
    </row>
    <row r="18754" spans="1:2">
      <c r="A18754" t="str">
        <f t="shared" si="292"/>
        <v>G0072</v>
      </c>
      <c r="B18754" s="254" t="s">
        <v>19115</v>
      </c>
    </row>
    <row r="18755" spans="1:2">
      <c r="A18755" t="str">
        <f t="shared" ref="A18755:A18818" si="293">LEFT(B18755,5)</f>
        <v>G0073</v>
      </c>
      <c r="B18755" s="254" t="s">
        <v>19116</v>
      </c>
    </row>
    <row r="18756" spans="1:2">
      <c r="A18756" t="str">
        <f t="shared" si="293"/>
        <v>G0074</v>
      </c>
      <c r="B18756" s="254" t="s">
        <v>19117</v>
      </c>
    </row>
    <row r="18757" spans="1:2">
      <c r="A18757" t="str">
        <f t="shared" si="293"/>
        <v>G0075</v>
      </c>
      <c r="B18757" s="254" t="s">
        <v>19118</v>
      </c>
    </row>
    <row r="18758" spans="1:2">
      <c r="A18758" t="str">
        <f t="shared" si="293"/>
        <v>G0076</v>
      </c>
      <c r="B18758" s="254" t="s">
        <v>19119</v>
      </c>
    </row>
    <row r="18759" spans="1:2">
      <c r="A18759" t="str">
        <f t="shared" si="293"/>
        <v>G0077</v>
      </c>
      <c r="B18759" s="254" t="s">
        <v>19120</v>
      </c>
    </row>
    <row r="18760" spans="1:2">
      <c r="A18760" t="str">
        <f t="shared" si="293"/>
        <v>G0078</v>
      </c>
      <c r="B18760" s="254" t="s">
        <v>19121</v>
      </c>
    </row>
    <row r="18761" spans="1:2">
      <c r="A18761" t="str">
        <f t="shared" si="293"/>
        <v>G0079</v>
      </c>
      <c r="B18761" s="254" t="s">
        <v>19122</v>
      </c>
    </row>
    <row r="18762" spans="1:2">
      <c r="A18762" t="str">
        <f t="shared" si="293"/>
        <v>G0080</v>
      </c>
      <c r="B18762" s="254" t="s">
        <v>19123</v>
      </c>
    </row>
    <row r="18763" spans="1:2">
      <c r="A18763" t="str">
        <f t="shared" si="293"/>
        <v>G0081</v>
      </c>
      <c r="B18763" s="254" t="s">
        <v>19124</v>
      </c>
    </row>
    <row r="18764" spans="1:2">
      <c r="A18764" t="str">
        <f t="shared" si="293"/>
        <v>G0082</v>
      </c>
      <c r="B18764" s="254" t="s">
        <v>19125</v>
      </c>
    </row>
    <row r="18765" spans="1:2">
      <c r="A18765" t="str">
        <f t="shared" si="293"/>
        <v>G0083</v>
      </c>
      <c r="B18765" s="254" t="s">
        <v>19126</v>
      </c>
    </row>
    <row r="18766" spans="1:2">
      <c r="A18766" t="str">
        <f t="shared" si="293"/>
        <v>G0084</v>
      </c>
      <c r="B18766" s="254" t="s">
        <v>19127</v>
      </c>
    </row>
    <row r="18767" spans="1:2">
      <c r="A18767" t="str">
        <f t="shared" si="293"/>
        <v>G0085</v>
      </c>
      <c r="B18767" s="254" t="s">
        <v>19128</v>
      </c>
    </row>
    <row r="18768" spans="1:2">
      <c r="A18768" t="str">
        <f t="shared" si="293"/>
        <v>G0086</v>
      </c>
      <c r="B18768" s="254" t="s">
        <v>19129</v>
      </c>
    </row>
    <row r="18769" spans="1:2">
      <c r="A18769" t="str">
        <f t="shared" si="293"/>
        <v>G0087</v>
      </c>
      <c r="B18769" s="254" t="s">
        <v>19130</v>
      </c>
    </row>
    <row r="18770" spans="1:2">
      <c r="A18770" t="str">
        <f t="shared" si="293"/>
        <v>G0088</v>
      </c>
      <c r="B18770" s="254" t="s">
        <v>19131</v>
      </c>
    </row>
    <row r="18771" spans="1:2">
      <c r="A18771" t="str">
        <f t="shared" si="293"/>
        <v>G0089</v>
      </c>
      <c r="B18771" s="254" t="s">
        <v>19132</v>
      </c>
    </row>
    <row r="18772" spans="1:2">
      <c r="A18772" t="str">
        <f t="shared" si="293"/>
        <v>G0090</v>
      </c>
      <c r="B18772" s="254" t="s">
        <v>19133</v>
      </c>
    </row>
    <row r="18773" spans="1:2">
      <c r="A18773" t="str">
        <f t="shared" si="293"/>
        <v>G0091</v>
      </c>
      <c r="B18773" s="254" t="s">
        <v>19134</v>
      </c>
    </row>
    <row r="18774" spans="1:2">
      <c r="A18774" t="str">
        <f t="shared" si="293"/>
        <v>G0092</v>
      </c>
      <c r="B18774" s="254" t="s">
        <v>19135</v>
      </c>
    </row>
    <row r="18775" spans="1:2">
      <c r="A18775" t="str">
        <f t="shared" si="293"/>
        <v>G0093</v>
      </c>
      <c r="B18775" s="254" t="s">
        <v>19136</v>
      </c>
    </row>
    <row r="18776" spans="1:2">
      <c r="A18776" t="str">
        <f t="shared" si="293"/>
        <v>G0094</v>
      </c>
      <c r="B18776" s="254" t="s">
        <v>19137</v>
      </c>
    </row>
    <row r="18777" spans="1:2">
      <c r="A18777" t="str">
        <f t="shared" si="293"/>
        <v>G0095</v>
      </c>
      <c r="B18777" s="254" t="s">
        <v>19138</v>
      </c>
    </row>
    <row r="18778" spans="1:2">
      <c r="A18778" t="str">
        <f t="shared" si="293"/>
        <v>G0096</v>
      </c>
      <c r="B18778" s="254" t="s">
        <v>19139</v>
      </c>
    </row>
    <row r="18779" spans="1:2">
      <c r="A18779" t="str">
        <f t="shared" si="293"/>
        <v>G0097</v>
      </c>
      <c r="B18779" s="254" t="s">
        <v>19140</v>
      </c>
    </row>
    <row r="18780" spans="1:2">
      <c r="A18780" t="str">
        <f t="shared" si="293"/>
        <v>G0098</v>
      </c>
      <c r="B18780" s="254" t="s">
        <v>19141</v>
      </c>
    </row>
    <row r="18781" spans="1:2">
      <c r="A18781" t="str">
        <f t="shared" si="293"/>
        <v>G0099</v>
      </c>
      <c r="B18781" s="254" t="s">
        <v>19142</v>
      </c>
    </row>
    <row r="18782" spans="1:2">
      <c r="A18782" t="str">
        <f t="shared" si="293"/>
        <v>G0100</v>
      </c>
      <c r="B18782" s="254" t="s">
        <v>19143</v>
      </c>
    </row>
    <row r="18783" spans="1:2">
      <c r="A18783" t="str">
        <f t="shared" si="293"/>
        <v>G0101</v>
      </c>
      <c r="B18783" s="254" t="s">
        <v>19144</v>
      </c>
    </row>
    <row r="18784" spans="1:2">
      <c r="A18784" t="str">
        <f t="shared" si="293"/>
        <v>G0102</v>
      </c>
      <c r="B18784" s="254" t="s">
        <v>19145</v>
      </c>
    </row>
    <row r="18785" spans="1:2">
      <c r="A18785" t="str">
        <f t="shared" si="293"/>
        <v>G0103</v>
      </c>
      <c r="B18785" s="254" t="s">
        <v>19146</v>
      </c>
    </row>
    <row r="18786" spans="1:2">
      <c r="A18786" t="str">
        <f t="shared" si="293"/>
        <v>G0104</v>
      </c>
      <c r="B18786" s="254" t="s">
        <v>19147</v>
      </c>
    </row>
    <row r="18787" spans="1:2">
      <c r="A18787" t="str">
        <f t="shared" si="293"/>
        <v>G0105</v>
      </c>
      <c r="B18787" s="254" t="s">
        <v>19148</v>
      </c>
    </row>
    <row r="18788" spans="1:2">
      <c r="A18788" t="str">
        <f t="shared" si="293"/>
        <v>G0106</v>
      </c>
      <c r="B18788" s="254" t="s">
        <v>19149</v>
      </c>
    </row>
    <row r="18789" spans="1:2">
      <c r="A18789" t="str">
        <f t="shared" si="293"/>
        <v>G0107</v>
      </c>
      <c r="B18789" s="254" t="s">
        <v>19150</v>
      </c>
    </row>
    <row r="18790" spans="1:2">
      <c r="A18790" t="str">
        <f t="shared" si="293"/>
        <v>G0108</v>
      </c>
      <c r="B18790" s="254" t="s">
        <v>19151</v>
      </c>
    </row>
    <row r="18791" spans="1:2">
      <c r="A18791" t="str">
        <f t="shared" si="293"/>
        <v>G0109</v>
      </c>
      <c r="B18791" s="254" t="s">
        <v>19152</v>
      </c>
    </row>
    <row r="18792" spans="1:2">
      <c r="A18792" t="str">
        <f t="shared" si="293"/>
        <v>G0110</v>
      </c>
      <c r="B18792" s="254" t="s">
        <v>19153</v>
      </c>
    </row>
    <row r="18793" spans="1:2">
      <c r="A18793" t="str">
        <f t="shared" si="293"/>
        <v>G0111</v>
      </c>
      <c r="B18793" s="254" t="s">
        <v>19154</v>
      </c>
    </row>
    <row r="18794" spans="1:2">
      <c r="A18794" t="str">
        <f t="shared" si="293"/>
        <v>G0112</v>
      </c>
      <c r="B18794" s="254" t="s">
        <v>19155</v>
      </c>
    </row>
    <row r="18795" spans="1:2">
      <c r="A18795" t="str">
        <f t="shared" si="293"/>
        <v>G0113</v>
      </c>
      <c r="B18795" s="254" t="s">
        <v>19156</v>
      </c>
    </row>
    <row r="18796" spans="1:2">
      <c r="A18796" t="str">
        <f t="shared" si="293"/>
        <v>G0114</v>
      </c>
      <c r="B18796" s="254" t="s">
        <v>19157</v>
      </c>
    </row>
    <row r="18797" spans="1:2">
      <c r="A18797" t="str">
        <f t="shared" si="293"/>
        <v>G9999</v>
      </c>
      <c r="B18797" s="254" t="s">
        <v>19158</v>
      </c>
    </row>
    <row r="18798" spans="1:2">
      <c r="A18798" t="str">
        <f t="shared" si="293"/>
        <v>GC005</v>
      </c>
      <c r="B18798" s="254" t="s">
        <v>19159</v>
      </c>
    </row>
    <row r="18799" spans="1:2">
      <c r="A18799" t="str">
        <f t="shared" si="293"/>
        <v>GC001</v>
      </c>
      <c r="B18799" s="254" t="s">
        <v>19160</v>
      </c>
    </row>
    <row r="18800" spans="1:2">
      <c r="A18800" t="str">
        <f t="shared" si="293"/>
        <v>H000D</v>
      </c>
      <c r="B18800" s="254" t="s">
        <v>19161</v>
      </c>
    </row>
    <row r="18801" spans="1:2">
      <c r="A18801" t="str">
        <f t="shared" si="293"/>
        <v>H0001</v>
      </c>
      <c r="B18801" s="254" t="s">
        <v>19162</v>
      </c>
    </row>
    <row r="18802" spans="1:2">
      <c r="A18802" t="str">
        <f t="shared" si="293"/>
        <v>H0002</v>
      </c>
      <c r="B18802" s="254" t="s">
        <v>19163</v>
      </c>
    </row>
    <row r="18803" spans="1:2">
      <c r="A18803" t="str">
        <f t="shared" si="293"/>
        <v>H0003</v>
      </c>
      <c r="B18803" s="254" t="s">
        <v>19164</v>
      </c>
    </row>
    <row r="18804" spans="1:2">
      <c r="A18804" t="str">
        <f t="shared" si="293"/>
        <v>H0004</v>
      </c>
      <c r="B18804" s="254" t="s">
        <v>19165</v>
      </c>
    </row>
    <row r="18805" spans="1:2">
      <c r="A18805" t="str">
        <f t="shared" si="293"/>
        <v>H0005</v>
      </c>
      <c r="B18805" s="254" t="s">
        <v>19166</v>
      </c>
    </row>
    <row r="18806" spans="1:2">
      <c r="A18806" t="str">
        <f t="shared" si="293"/>
        <v>H0006</v>
      </c>
      <c r="B18806" s="254" t="s">
        <v>19167</v>
      </c>
    </row>
    <row r="18807" spans="1:2">
      <c r="A18807" t="str">
        <f t="shared" si="293"/>
        <v>H0007</v>
      </c>
      <c r="B18807" s="254" t="s">
        <v>19168</v>
      </c>
    </row>
    <row r="18808" spans="1:2">
      <c r="A18808" t="str">
        <f t="shared" si="293"/>
        <v>H0008</v>
      </c>
      <c r="B18808" s="254" t="s">
        <v>19169</v>
      </c>
    </row>
    <row r="18809" spans="1:2">
      <c r="A18809" t="str">
        <f t="shared" si="293"/>
        <v>H0009</v>
      </c>
      <c r="B18809" s="254" t="s">
        <v>19170</v>
      </c>
    </row>
    <row r="18810" spans="1:2">
      <c r="A18810" t="str">
        <f t="shared" si="293"/>
        <v>H0010</v>
      </c>
      <c r="B18810" s="254" t="s">
        <v>19171</v>
      </c>
    </row>
    <row r="18811" spans="1:2">
      <c r="A18811" t="str">
        <f t="shared" si="293"/>
        <v>H0011</v>
      </c>
      <c r="B18811" s="254" t="s">
        <v>19172</v>
      </c>
    </row>
    <row r="18812" spans="1:2">
      <c r="A18812" t="str">
        <f t="shared" si="293"/>
        <v>H0012</v>
      </c>
      <c r="B18812" s="254" t="s">
        <v>19173</v>
      </c>
    </row>
    <row r="18813" spans="1:2">
      <c r="A18813" t="str">
        <f t="shared" si="293"/>
        <v>H0013</v>
      </c>
      <c r="B18813" s="254" t="s">
        <v>19174</v>
      </c>
    </row>
    <row r="18814" spans="1:2">
      <c r="A18814" t="str">
        <f t="shared" si="293"/>
        <v>H0014</v>
      </c>
      <c r="B18814" s="254" t="s">
        <v>19175</v>
      </c>
    </row>
    <row r="18815" spans="1:2">
      <c r="A18815" t="str">
        <f t="shared" si="293"/>
        <v>H0015</v>
      </c>
      <c r="B18815" s="254" t="s">
        <v>19176</v>
      </c>
    </row>
    <row r="18816" spans="1:2">
      <c r="A18816" t="str">
        <f t="shared" si="293"/>
        <v>H0016</v>
      </c>
      <c r="B18816" s="254" t="s">
        <v>19177</v>
      </c>
    </row>
    <row r="18817" spans="1:2">
      <c r="A18817" t="str">
        <f t="shared" si="293"/>
        <v>H0017</v>
      </c>
      <c r="B18817" s="254" t="s">
        <v>19178</v>
      </c>
    </row>
    <row r="18818" spans="1:2">
      <c r="A18818" t="str">
        <f t="shared" si="293"/>
        <v>H0018</v>
      </c>
      <c r="B18818" s="254" t="s">
        <v>19179</v>
      </c>
    </row>
    <row r="18819" spans="1:2">
      <c r="A18819" t="str">
        <f t="shared" ref="A18819:A18882" si="294">LEFT(B18819,5)</f>
        <v>H0019</v>
      </c>
      <c r="B18819" s="254" t="s">
        <v>19180</v>
      </c>
    </row>
    <row r="18820" spans="1:2">
      <c r="A18820" t="str">
        <f t="shared" si="294"/>
        <v>H0020</v>
      </c>
      <c r="B18820" s="254" t="s">
        <v>19181</v>
      </c>
    </row>
    <row r="18821" spans="1:2">
      <c r="A18821" t="str">
        <f t="shared" si="294"/>
        <v>H0021</v>
      </c>
      <c r="B18821" s="254" t="s">
        <v>19182</v>
      </c>
    </row>
    <row r="18822" spans="1:2">
      <c r="A18822" t="str">
        <f t="shared" si="294"/>
        <v>H0022</v>
      </c>
      <c r="B18822" s="254" t="s">
        <v>19183</v>
      </c>
    </row>
    <row r="18823" spans="1:2">
      <c r="A18823" t="str">
        <f t="shared" si="294"/>
        <v>H0023</v>
      </c>
      <c r="B18823" s="254" t="s">
        <v>19184</v>
      </c>
    </row>
    <row r="18824" spans="1:2">
      <c r="A18824" t="str">
        <f t="shared" si="294"/>
        <v>H0024</v>
      </c>
      <c r="B18824" s="254" t="s">
        <v>19185</v>
      </c>
    </row>
    <row r="18825" spans="1:2">
      <c r="A18825" t="str">
        <f t="shared" si="294"/>
        <v>H0025</v>
      </c>
      <c r="B18825" s="254" t="s">
        <v>19186</v>
      </c>
    </row>
    <row r="18826" spans="1:2">
      <c r="A18826" t="str">
        <f t="shared" si="294"/>
        <v>H0026</v>
      </c>
      <c r="B18826" s="254" t="s">
        <v>19187</v>
      </c>
    </row>
    <row r="18827" spans="1:2">
      <c r="A18827" t="str">
        <f t="shared" si="294"/>
        <v>H0027</v>
      </c>
      <c r="B18827" s="254" t="s">
        <v>19188</v>
      </c>
    </row>
    <row r="18828" spans="1:2">
      <c r="A18828" t="str">
        <f t="shared" si="294"/>
        <v>H0028</v>
      </c>
      <c r="B18828" s="254" t="s">
        <v>19189</v>
      </c>
    </row>
    <row r="18829" spans="1:2">
      <c r="A18829" t="str">
        <f t="shared" si="294"/>
        <v>H0029</v>
      </c>
      <c r="B18829" s="254" t="s">
        <v>19190</v>
      </c>
    </row>
    <row r="18830" spans="1:2">
      <c r="A18830" t="str">
        <f t="shared" si="294"/>
        <v>H0030</v>
      </c>
      <c r="B18830" s="254" t="s">
        <v>19191</v>
      </c>
    </row>
    <row r="18831" spans="1:2">
      <c r="A18831" t="str">
        <f t="shared" si="294"/>
        <v>H0031</v>
      </c>
      <c r="B18831" s="254" t="s">
        <v>19192</v>
      </c>
    </row>
    <row r="18832" spans="1:2">
      <c r="A18832" t="str">
        <f t="shared" si="294"/>
        <v>H0032</v>
      </c>
      <c r="B18832" s="254" t="s">
        <v>19193</v>
      </c>
    </row>
    <row r="18833" spans="1:2">
      <c r="A18833" t="str">
        <f t="shared" si="294"/>
        <v>H0033</v>
      </c>
      <c r="B18833" s="254" t="s">
        <v>19194</v>
      </c>
    </row>
    <row r="18834" spans="1:2">
      <c r="A18834" t="str">
        <f t="shared" si="294"/>
        <v>H0034</v>
      </c>
      <c r="B18834" s="254" t="s">
        <v>19195</v>
      </c>
    </row>
    <row r="18835" spans="1:2">
      <c r="A18835" t="str">
        <f t="shared" si="294"/>
        <v>H0035</v>
      </c>
      <c r="B18835" s="254" t="s">
        <v>19196</v>
      </c>
    </row>
    <row r="18836" spans="1:2">
      <c r="A18836" t="str">
        <f t="shared" si="294"/>
        <v>H0036</v>
      </c>
      <c r="B18836" s="254" t="s">
        <v>19197</v>
      </c>
    </row>
    <row r="18837" spans="1:2">
      <c r="A18837" t="str">
        <f t="shared" si="294"/>
        <v>H0037</v>
      </c>
      <c r="B18837" s="254" t="s">
        <v>19198</v>
      </c>
    </row>
    <row r="18838" spans="1:2">
      <c r="A18838" t="str">
        <f t="shared" si="294"/>
        <v>H0038</v>
      </c>
      <c r="B18838" s="254" t="s">
        <v>19199</v>
      </c>
    </row>
    <row r="18839" spans="1:2">
      <c r="A18839" t="str">
        <f t="shared" si="294"/>
        <v>H0039</v>
      </c>
      <c r="B18839" s="254" t="s">
        <v>19200</v>
      </c>
    </row>
    <row r="18840" spans="1:2">
      <c r="A18840" t="str">
        <f t="shared" si="294"/>
        <v>H0040</v>
      </c>
      <c r="B18840" s="254" t="s">
        <v>19201</v>
      </c>
    </row>
    <row r="18841" spans="1:2">
      <c r="A18841" t="str">
        <f t="shared" si="294"/>
        <v>H0041</v>
      </c>
      <c r="B18841" s="254" t="s">
        <v>19202</v>
      </c>
    </row>
    <row r="18842" spans="1:2">
      <c r="A18842" t="str">
        <f t="shared" si="294"/>
        <v>H0042</v>
      </c>
      <c r="B18842" s="254" t="s">
        <v>19203</v>
      </c>
    </row>
    <row r="18843" spans="1:2">
      <c r="A18843" t="str">
        <f t="shared" si="294"/>
        <v>H0043</v>
      </c>
      <c r="B18843" s="254" t="s">
        <v>19204</v>
      </c>
    </row>
    <row r="18844" spans="1:2">
      <c r="A18844" t="str">
        <f t="shared" si="294"/>
        <v>H0044</v>
      </c>
      <c r="B18844" s="254" t="s">
        <v>19205</v>
      </c>
    </row>
    <row r="18845" spans="1:2">
      <c r="A18845" t="str">
        <f t="shared" si="294"/>
        <v>H0045</v>
      </c>
      <c r="B18845" s="254" t="s">
        <v>19206</v>
      </c>
    </row>
    <row r="18846" spans="1:2">
      <c r="A18846" t="str">
        <f t="shared" si="294"/>
        <v>H0046</v>
      </c>
      <c r="B18846" s="254" t="s">
        <v>19207</v>
      </c>
    </row>
    <row r="18847" spans="1:2">
      <c r="A18847" t="str">
        <f t="shared" si="294"/>
        <v>H0047</v>
      </c>
      <c r="B18847" s="254" t="s">
        <v>19208</v>
      </c>
    </row>
    <row r="18848" spans="1:2">
      <c r="A18848" t="str">
        <f t="shared" si="294"/>
        <v>H0048</v>
      </c>
      <c r="B18848" s="254" t="s">
        <v>19209</v>
      </c>
    </row>
    <row r="18849" spans="1:2">
      <c r="A18849" t="str">
        <f t="shared" si="294"/>
        <v>H0049</v>
      </c>
      <c r="B18849" s="254" t="s">
        <v>19210</v>
      </c>
    </row>
    <row r="18850" spans="1:2">
      <c r="A18850" t="str">
        <f t="shared" si="294"/>
        <v>H0050</v>
      </c>
      <c r="B18850" s="254" t="s">
        <v>19211</v>
      </c>
    </row>
    <row r="18851" spans="1:2">
      <c r="A18851" t="str">
        <f t="shared" si="294"/>
        <v>H0051</v>
      </c>
      <c r="B18851" s="254" t="s">
        <v>19212</v>
      </c>
    </row>
    <row r="18852" spans="1:2">
      <c r="A18852" t="str">
        <f t="shared" si="294"/>
        <v>H0052</v>
      </c>
      <c r="B18852" s="254" t="s">
        <v>19213</v>
      </c>
    </row>
    <row r="18853" spans="1:2">
      <c r="A18853" t="str">
        <f t="shared" si="294"/>
        <v>H0053</v>
      </c>
      <c r="B18853" s="254" t="s">
        <v>19214</v>
      </c>
    </row>
    <row r="18854" spans="1:2">
      <c r="A18854" t="str">
        <f t="shared" si="294"/>
        <v>H0054</v>
      </c>
      <c r="B18854" s="254" t="s">
        <v>19215</v>
      </c>
    </row>
    <row r="18855" spans="1:2">
      <c r="A18855" t="str">
        <f t="shared" si="294"/>
        <v>H0055</v>
      </c>
      <c r="B18855" s="254" t="s">
        <v>19216</v>
      </c>
    </row>
    <row r="18856" spans="1:2">
      <c r="A18856" t="str">
        <f t="shared" si="294"/>
        <v>H0056</v>
      </c>
      <c r="B18856" s="254" t="s">
        <v>19217</v>
      </c>
    </row>
    <row r="18857" spans="1:2">
      <c r="A18857" t="str">
        <f t="shared" si="294"/>
        <v>H0057</v>
      </c>
      <c r="B18857" s="254" t="s">
        <v>19218</v>
      </c>
    </row>
    <row r="18858" spans="1:2">
      <c r="A18858" t="str">
        <f t="shared" si="294"/>
        <v>H0058</v>
      </c>
      <c r="B18858" s="254" t="s">
        <v>19219</v>
      </c>
    </row>
    <row r="18859" spans="1:2">
      <c r="A18859" t="str">
        <f t="shared" si="294"/>
        <v>H0059</v>
      </c>
      <c r="B18859" s="254" t="s">
        <v>19220</v>
      </c>
    </row>
    <row r="18860" spans="1:2">
      <c r="A18860" t="str">
        <f t="shared" si="294"/>
        <v>H0060</v>
      </c>
      <c r="B18860" s="254" t="s">
        <v>19221</v>
      </c>
    </row>
    <row r="18861" spans="1:2">
      <c r="A18861" t="str">
        <f t="shared" si="294"/>
        <v>H0061</v>
      </c>
      <c r="B18861" s="254" t="s">
        <v>19222</v>
      </c>
    </row>
    <row r="18862" spans="1:2">
      <c r="A18862" t="str">
        <f t="shared" si="294"/>
        <v>H0062</v>
      </c>
      <c r="B18862" s="254" t="s">
        <v>19223</v>
      </c>
    </row>
    <row r="18863" spans="1:2">
      <c r="A18863" t="str">
        <f t="shared" si="294"/>
        <v>H0063</v>
      </c>
      <c r="B18863" s="254" t="s">
        <v>19224</v>
      </c>
    </row>
    <row r="18864" spans="1:2">
      <c r="A18864" t="str">
        <f t="shared" si="294"/>
        <v>H0064</v>
      </c>
      <c r="B18864" s="254" t="s">
        <v>19225</v>
      </c>
    </row>
    <row r="18865" spans="1:2">
      <c r="A18865" t="str">
        <f t="shared" si="294"/>
        <v>H0065</v>
      </c>
      <c r="B18865" s="254" t="s">
        <v>19226</v>
      </c>
    </row>
    <row r="18866" spans="1:2">
      <c r="A18866" t="str">
        <f t="shared" si="294"/>
        <v>H0066</v>
      </c>
      <c r="B18866" s="254" t="s">
        <v>19227</v>
      </c>
    </row>
    <row r="18867" spans="1:2">
      <c r="A18867" t="str">
        <f t="shared" si="294"/>
        <v>H0067</v>
      </c>
      <c r="B18867" s="254" t="s">
        <v>19228</v>
      </c>
    </row>
    <row r="18868" spans="1:2">
      <c r="A18868" t="str">
        <f t="shared" si="294"/>
        <v>H0068</v>
      </c>
      <c r="B18868" s="254" t="s">
        <v>19229</v>
      </c>
    </row>
    <row r="18869" spans="1:2">
      <c r="A18869" t="str">
        <f t="shared" si="294"/>
        <v>H0069</v>
      </c>
      <c r="B18869" s="254" t="s">
        <v>19230</v>
      </c>
    </row>
    <row r="18870" spans="1:2">
      <c r="A18870" t="str">
        <f t="shared" si="294"/>
        <v>H0070</v>
      </c>
      <c r="B18870" s="254" t="s">
        <v>19231</v>
      </c>
    </row>
    <row r="18871" spans="1:2">
      <c r="A18871" t="str">
        <f t="shared" si="294"/>
        <v>H0071</v>
      </c>
      <c r="B18871" s="254" t="s">
        <v>19232</v>
      </c>
    </row>
    <row r="18872" spans="1:2">
      <c r="A18872" t="str">
        <f t="shared" si="294"/>
        <v>H0072</v>
      </c>
      <c r="B18872" s="254" t="s">
        <v>19233</v>
      </c>
    </row>
    <row r="18873" spans="1:2">
      <c r="A18873" t="str">
        <f t="shared" si="294"/>
        <v>H0073</v>
      </c>
      <c r="B18873" s="254" t="s">
        <v>19234</v>
      </c>
    </row>
    <row r="18874" spans="1:2">
      <c r="A18874" t="str">
        <f t="shared" si="294"/>
        <v>H0074</v>
      </c>
      <c r="B18874" s="254" t="s">
        <v>19235</v>
      </c>
    </row>
    <row r="18875" spans="1:2">
      <c r="A18875" t="str">
        <f t="shared" si="294"/>
        <v>H0075</v>
      </c>
      <c r="B18875" s="254" t="s">
        <v>19236</v>
      </c>
    </row>
    <row r="18876" spans="1:2">
      <c r="A18876" t="str">
        <f t="shared" si="294"/>
        <v>H0076</v>
      </c>
      <c r="B18876" s="254" t="s">
        <v>19237</v>
      </c>
    </row>
    <row r="18877" spans="1:2">
      <c r="A18877" t="str">
        <f t="shared" si="294"/>
        <v>H0077</v>
      </c>
      <c r="B18877" s="254" t="s">
        <v>19238</v>
      </c>
    </row>
    <row r="18878" spans="1:2">
      <c r="A18878" t="str">
        <f t="shared" si="294"/>
        <v>H0078</v>
      </c>
      <c r="B18878" s="254" t="s">
        <v>19239</v>
      </c>
    </row>
    <row r="18879" spans="1:2">
      <c r="A18879" t="str">
        <f t="shared" si="294"/>
        <v>H0079</v>
      </c>
      <c r="B18879" s="254" t="s">
        <v>19240</v>
      </c>
    </row>
    <row r="18880" spans="1:2">
      <c r="A18880" t="str">
        <f t="shared" si="294"/>
        <v>H0080</v>
      </c>
      <c r="B18880" s="254" t="s">
        <v>19241</v>
      </c>
    </row>
    <row r="18881" spans="1:2">
      <c r="A18881" t="str">
        <f t="shared" si="294"/>
        <v>H0081</v>
      </c>
      <c r="B18881" s="254" t="s">
        <v>19242</v>
      </c>
    </row>
    <row r="18882" spans="1:2">
      <c r="A18882" t="str">
        <f t="shared" si="294"/>
        <v>H0082</v>
      </c>
      <c r="B18882" s="254" t="s">
        <v>19243</v>
      </c>
    </row>
    <row r="18883" spans="1:2">
      <c r="A18883" t="str">
        <f t="shared" ref="A18883:A18946" si="295">LEFT(B18883,5)</f>
        <v>H0083</v>
      </c>
      <c r="B18883" s="254" t="s">
        <v>19244</v>
      </c>
    </row>
    <row r="18884" spans="1:2">
      <c r="A18884" t="str">
        <f t="shared" si="295"/>
        <v>H0084</v>
      </c>
      <c r="B18884" s="254" t="s">
        <v>19245</v>
      </c>
    </row>
    <row r="18885" spans="1:2">
      <c r="A18885" t="str">
        <f t="shared" si="295"/>
        <v>H0085</v>
      </c>
      <c r="B18885" s="254" t="s">
        <v>19246</v>
      </c>
    </row>
    <row r="18886" spans="1:2">
      <c r="A18886" t="str">
        <f t="shared" si="295"/>
        <v>H0086</v>
      </c>
      <c r="B18886" s="254" t="s">
        <v>19247</v>
      </c>
    </row>
    <row r="18887" spans="1:2">
      <c r="A18887" t="str">
        <f t="shared" si="295"/>
        <v>H0087</v>
      </c>
      <c r="B18887" s="254" t="s">
        <v>19248</v>
      </c>
    </row>
    <row r="18888" spans="1:2">
      <c r="A18888" t="str">
        <f t="shared" si="295"/>
        <v>H0088</v>
      </c>
      <c r="B18888" s="254" t="s">
        <v>19249</v>
      </c>
    </row>
    <row r="18889" spans="1:2">
      <c r="A18889" t="str">
        <f t="shared" si="295"/>
        <v>H0089</v>
      </c>
      <c r="B18889" s="254" t="s">
        <v>19250</v>
      </c>
    </row>
    <row r="18890" spans="1:2">
      <c r="A18890" t="str">
        <f t="shared" si="295"/>
        <v>H0090</v>
      </c>
      <c r="B18890" s="254" t="s">
        <v>19251</v>
      </c>
    </row>
    <row r="18891" spans="1:2">
      <c r="A18891" t="str">
        <f t="shared" si="295"/>
        <v>H0091</v>
      </c>
      <c r="B18891" s="254" t="s">
        <v>19252</v>
      </c>
    </row>
    <row r="18892" spans="1:2">
      <c r="A18892" t="str">
        <f t="shared" si="295"/>
        <v>H0092</v>
      </c>
      <c r="B18892" s="254" t="s">
        <v>19253</v>
      </c>
    </row>
    <row r="18893" spans="1:2">
      <c r="A18893" t="str">
        <f t="shared" si="295"/>
        <v>H0093</v>
      </c>
      <c r="B18893" s="254" t="s">
        <v>19254</v>
      </c>
    </row>
    <row r="18894" spans="1:2">
      <c r="A18894" t="str">
        <f t="shared" si="295"/>
        <v>H0094</v>
      </c>
      <c r="B18894" s="254" t="s">
        <v>19255</v>
      </c>
    </row>
    <row r="18895" spans="1:2">
      <c r="A18895" t="str">
        <f t="shared" si="295"/>
        <v>H0095</v>
      </c>
      <c r="B18895" s="254" t="s">
        <v>19256</v>
      </c>
    </row>
    <row r="18896" spans="1:2">
      <c r="A18896" t="str">
        <f t="shared" si="295"/>
        <v>H0096</v>
      </c>
      <c r="B18896" s="254" t="s">
        <v>19257</v>
      </c>
    </row>
    <row r="18897" spans="1:2">
      <c r="A18897" t="str">
        <f t="shared" si="295"/>
        <v>H0097</v>
      </c>
      <c r="B18897" s="254" t="s">
        <v>19258</v>
      </c>
    </row>
    <row r="18898" spans="1:2">
      <c r="A18898" t="str">
        <f t="shared" si="295"/>
        <v>H0098</v>
      </c>
      <c r="B18898" s="254" t="s">
        <v>19259</v>
      </c>
    </row>
    <row r="18899" spans="1:2">
      <c r="A18899" t="str">
        <f t="shared" si="295"/>
        <v>H0099</v>
      </c>
      <c r="B18899" s="254" t="s">
        <v>19260</v>
      </c>
    </row>
    <row r="18900" spans="1:2">
      <c r="A18900" t="str">
        <f t="shared" si="295"/>
        <v>H0100</v>
      </c>
      <c r="B18900" s="254" t="s">
        <v>19261</v>
      </c>
    </row>
    <row r="18901" spans="1:2">
      <c r="A18901" t="str">
        <f t="shared" si="295"/>
        <v>H0101</v>
      </c>
      <c r="B18901" s="254" t="s">
        <v>19262</v>
      </c>
    </row>
    <row r="18902" spans="1:2">
      <c r="A18902" t="str">
        <f t="shared" si="295"/>
        <v>H0102</v>
      </c>
      <c r="B18902" s="254" t="s">
        <v>19263</v>
      </c>
    </row>
    <row r="18903" spans="1:2">
      <c r="A18903" t="str">
        <f t="shared" si="295"/>
        <v>H0103</v>
      </c>
      <c r="B18903" s="254" t="s">
        <v>19264</v>
      </c>
    </row>
    <row r="18904" spans="1:2">
      <c r="A18904" t="str">
        <f t="shared" si="295"/>
        <v>H0104</v>
      </c>
      <c r="B18904" s="254" t="s">
        <v>19265</v>
      </c>
    </row>
    <row r="18905" spans="1:2">
      <c r="A18905" t="str">
        <f t="shared" si="295"/>
        <v>H0105</v>
      </c>
      <c r="B18905" s="254" t="s">
        <v>19266</v>
      </c>
    </row>
    <row r="18906" spans="1:2">
      <c r="A18906" t="str">
        <f t="shared" si="295"/>
        <v>H0106</v>
      </c>
      <c r="B18906" s="254" t="s">
        <v>19267</v>
      </c>
    </row>
    <row r="18907" spans="1:2">
      <c r="A18907" t="str">
        <f t="shared" si="295"/>
        <v>H0107</v>
      </c>
      <c r="B18907" s="254" t="s">
        <v>19268</v>
      </c>
    </row>
    <row r="18908" spans="1:2">
      <c r="A18908" t="str">
        <f t="shared" si="295"/>
        <v>H0108</v>
      </c>
      <c r="B18908" s="254" t="s">
        <v>19269</v>
      </c>
    </row>
    <row r="18909" spans="1:2">
      <c r="A18909" t="str">
        <f t="shared" si="295"/>
        <v>H0109</v>
      </c>
      <c r="B18909" s="254" t="s">
        <v>19270</v>
      </c>
    </row>
    <row r="18910" spans="1:2">
      <c r="A18910" t="str">
        <f t="shared" si="295"/>
        <v>H0110</v>
      </c>
      <c r="B18910" s="254" t="s">
        <v>19271</v>
      </c>
    </row>
    <row r="18911" spans="1:2">
      <c r="A18911" t="str">
        <f t="shared" si="295"/>
        <v>H0111</v>
      </c>
      <c r="B18911" s="254" t="s">
        <v>19272</v>
      </c>
    </row>
    <row r="18912" spans="1:2">
      <c r="A18912" t="str">
        <f t="shared" si="295"/>
        <v>H0112</v>
      </c>
      <c r="B18912" s="254" t="s">
        <v>19273</v>
      </c>
    </row>
    <row r="18913" spans="1:2">
      <c r="A18913" t="str">
        <f t="shared" si="295"/>
        <v>H0113</v>
      </c>
      <c r="B18913" s="254" t="s">
        <v>19274</v>
      </c>
    </row>
    <row r="18914" spans="1:2">
      <c r="A18914" t="str">
        <f t="shared" si="295"/>
        <v>H0114</v>
      </c>
      <c r="B18914" s="254" t="s">
        <v>19275</v>
      </c>
    </row>
    <row r="18915" spans="1:2">
      <c r="A18915" t="str">
        <f t="shared" si="295"/>
        <v>H9999</v>
      </c>
      <c r="B18915" s="254" t="s">
        <v>19276</v>
      </c>
    </row>
    <row r="18916" spans="1:2">
      <c r="A18916" t="str">
        <f t="shared" si="295"/>
        <v>HC00D</v>
      </c>
      <c r="B18916" s="254" t="s">
        <v>19277</v>
      </c>
    </row>
    <row r="18917" spans="1:2">
      <c r="A18917" t="str">
        <f t="shared" si="295"/>
        <v>HC001</v>
      </c>
      <c r="B18917" s="254" t="s">
        <v>19278</v>
      </c>
    </row>
    <row r="18918" spans="1:2">
      <c r="A18918" t="str">
        <f t="shared" si="295"/>
        <v>2210B</v>
      </c>
      <c r="B18918" s="254" t="s">
        <v>19279</v>
      </c>
    </row>
    <row r="18919" spans="1:2">
      <c r="A18919" t="str">
        <f t="shared" si="295"/>
        <v>2210C</v>
      </c>
      <c r="B18919" s="254" t="s">
        <v>19280</v>
      </c>
    </row>
    <row r="18920" spans="1:2">
      <c r="A18920" t="str">
        <f t="shared" si="295"/>
        <v>I000D</v>
      </c>
      <c r="B18920" s="254" t="s">
        <v>19281</v>
      </c>
    </row>
    <row r="18921" spans="1:2">
      <c r="A18921" t="str">
        <f t="shared" si="295"/>
        <v>I0001</v>
      </c>
      <c r="B18921" s="254" t="s">
        <v>19282</v>
      </c>
    </row>
    <row r="18922" spans="1:2">
      <c r="A18922" t="str">
        <f t="shared" si="295"/>
        <v>I0002</v>
      </c>
      <c r="B18922" s="254" t="s">
        <v>19283</v>
      </c>
    </row>
    <row r="18923" spans="1:2">
      <c r="A18923" t="str">
        <f t="shared" si="295"/>
        <v>I0003</v>
      </c>
      <c r="B18923" s="254" t="s">
        <v>19284</v>
      </c>
    </row>
    <row r="18924" spans="1:2">
      <c r="A18924" t="str">
        <f t="shared" si="295"/>
        <v>I0004</v>
      </c>
      <c r="B18924" s="254" t="s">
        <v>19285</v>
      </c>
    </row>
    <row r="18925" spans="1:2">
      <c r="A18925" t="str">
        <f t="shared" si="295"/>
        <v>I0005</v>
      </c>
      <c r="B18925" s="254" t="s">
        <v>19286</v>
      </c>
    </row>
    <row r="18926" spans="1:2">
      <c r="A18926" t="str">
        <f t="shared" si="295"/>
        <v>I0006</v>
      </c>
      <c r="B18926" s="254" t="s">
        <v>19287</v>
      </c>
    </row>
    <row r="18927" spans="1:2">
      <c r="A18927" t="str">
        <f t="shared" si="295"/>
        <v>I0007</v>
      </c>
      <c r="B18927" s="254" t="s">
        <v>19288</v>
      </c>
    </row>
    <row r="18928" spans="1:2">
      <c r="A18928" t="str">
        <f t="shared" si="295"/>
        <v>I0008</v>
      </c>
      <c r="B18928" s="254" t="s">
        <v>19289</v>
      </c>
    </row>
    <row r="18929" spans="1:2">
      <c r="A18929" t="str">
        <f t="shared" si="295"/>
        <v>I0009</v>
      </c>
      <c r="B18929" s="254" t="s">
        <v>19290</v>
      </c>
    </row>
    <row r="18930" spans="1:2">
      <c r="A18930" t="str">
        <f t="shared" si="295"/>
        <v>I0010</v>
      </c>
      <c r="B18930" s="254" t="s">
        <v>19291</v>
      </c>
    </row>
    <row r="18931" spans="1:2">
      <c r="A18931" t="str">
        <f t="shared" si="295"/>
        <v>I0011</v>
      </c>
      <c r="B18931" s="254" t="s">
        <v>19292</v>
      </c>
    </row>
    <row r="18932" spans="1:2">
      <c r="A18932" t="str">
        <f t="shared" si="295"/>
        <v>I0012</v>
      </c>
      <c r="B18932" s="254" t="s">
        <v>19293</v>
      </c>
    </row>
    <row r="18933" spans="1:2">
      <c r="A18933" t="str">
        <f t="shared" si="295"/>
        <v>I0013</v>
      </c>
      <c r="B18933" s="254" t="s">
        <v>19294</v>
      </c>
    </row>
    <row r="18934" spans="1:2">
      <c r="A18934" t="str">
        <f t="shared" si="295"/>
        <v>I0014</v>
      </c>
      <c r="B18934" s="254" t="s">
        <v>19295</v>
      </c>
    </row>
    <row r="18935" spans="1:2">
      <c r="A18935" t="str">
        <f t="shared" si="295"/>
        <v>I0015</v>
      </c>
      <c r="B18935" s="254" t="s">
        <v>19296</v>
      </c>
    </row>
    <row r="18936" spans="1:2">
      <c r="A18936" t="str">
        <f t="shared" si="295"/>
        <v>I0016</v>
      </c>
      <c r="B18936" s="254" t="s">
        <v>19297</v>
      </c>
    </row>
    <row r="18937" spans="1:2">
      <c r="A18937" t="str">
        <f t="shared" si="295"/>
        <v>I0017</v>
      </c>
      <c r="B18937" s="254" t="s">
        <v>19298</v>
      </c>
    </row>
    <row r="18938" spans="1:2">
      <c r="A18938" t="str">
        <f t="shared" si="295"/>
        <v>I0018</v>
      </c>
      <c r="B18938" s="254" t="s">
        <v>19299</v>
      </c>
    </row>
    <row r="18939" spans="1:2">
      <c r="A18939" t="str">
        <f t="shared" si="295"/>
        <v>I0019</v>
      </c>
      <c r="B18939" s="254" t="s">
        <v>19300</v>
      </c>
    </row>
    <row r="18940" spans="1:2">
      <c r="A18940" t="str">
        <f t="shared" si="295"/>
        <v>I0020</v>
      </c>
      <c r="B18940" s="254" t="s">
        <v>19301</v>
      </c>
    </row>
    <row r="18941" spans="1:2">
      <c r="A18941" t="str">
        <f t="shared" si="295"/>
        <v>I0021</v>
      </c>
      <c r="B18941" s="254" t="s">
        <v>19302</v>
      </c>
    </row>
    <row r="18942" spans="1:2">
      <c r="A18942" t="str">
        <f t="shared" si="295"/>
        <v>I0022</v>
      </c>
      <c r="B18942" s="254" t="s">
        <v>19303</v>
      </c>
    </row>
    <row r="18943" spans="1:2">
      <c r="A18943" t="str">
        <f t="shared" si="295"/>
        <v>I0023</v>
      </c>
      <c r="B18943" s="254" t="s">
        <v>19304</v>
      </c>
    </row>
    <row r="18944" spans="1:2">
      <c r="A18944" t="str">
        <f t="shared" si="295"/>
        <v>I0024</v>
      </c>
      <c r="B18944" s="254" t="s">
        <v>19305</v>
      </c>
    </row>
    <row r="18945" spans="1:2">
      <c r="A18945" t="str">
        <f t="shared" si="295"/>
        <v>I0025</v>
      </c>
      <c r="B18945" s="254" t="s">
        <v>19306</v>
      </c>
    </row>
    <row r="18946" spans="1:2">
      <c r="A18946" t="str">
        <f t="shared" si="295"/>
        <v>I0026</v>
      </c>
      <c r="B18946" s="254" t="s">
        <v>19307</v>
      </c>
    </row>
    <row r="18947" spans="1:2">
      <c r="A18947" t="str">
        <f t="shared" ref="A18947:A19010" si="296">LEFT(B18947,5)</f>
        <v>I0027</v>
      </c>
      <c r="B18947" s="254" t="s">
        <v>19308</v>
      </c>
    </row>
    <row r="18948" spans="1:2">
      <c r="A18948" t="str">
        <f t="shared" si="296"/>
        <v>I0028</v>
      </c>
      <c r="B18948" s="254" t="s">
        <v>19309</v>
      </c>
    </row>
    <row r="18949" spans="1:2">
      <c r="A18949" t="str">
        <f t="shared" si="296"/>
        <v>I0029</v>
      </c>
      <c r="B18949" s="254" t="s">
        <v>19310</v>
      </c>
    </row>
    <row r="18950" spans="1:2">
      <c r="A18950" t="str">
        <f t="shared" si="296"/>
        <v>I0030</v>
      </c>
      <c r="B18950" s="254" t="s">
        <v>19311</v>
      </c>
    </row>
    <row r="18951" spans="1:2">
      <c r="A18951" t="str">
        <f t="shared" si="296"/>
        <v>I0031</v>
      </c>
      <c r="B18951" s="254" t="s">
        <v>19312</v>
      </c>
    </row>
    <row r="18952" spans="1:2">
      <c r="A18952" t="str">
        <f t="shared" si="296"/>
        <v>I0032</v>
      </c>
      <c r="B18952" s="254" t="s">
        <v>19313</v>
      </c>
    </row>
    <row r="18953" spans="1:2">
      <c r="A18953" t="str">
        <f t="shared" si="296"/>
        <v>I0033</v>
      </c>
      <c r="B18953" s="254" t="s">
        <v>19314</v>
      </c>
    </row>
    <row r="18954" spans="1:2">
      <c r="A18954" t="str">
        <f t="shared" si="296"/>
        <v>I0034</v>
      </c>
      <c r="B18954" s="254" t="s">
        <v>19315</v>
      </c>
    </row>
    <row r="18955" spans="1:2">
      <c r="A18955" t="str">
        <f t="shared" si="296"/>
        <v>I0035</v>
      </c>
      <c r="B18955" s="254" t="s">
        <v>19316</v>
      </c>
    </row>
    <row r="18956" spans="1:2">
      <c r="A18956" t="str">
        <f t="shared" si="296"/>
        <v>I0036</v>
      </c>
      <c r="B18956" s="254" t="s">
        <v>19317</v>
      </c>
    </row>
    <row r="18957" spans="1:2">
      <c r="A18957" t="str">
        <f t="shared" si="296"/>
        <v>I0037</v>
      </c>
      <c r="B18957" s="254" t="s">
        <v>19318</v>
      </c>
    </row>
    <row r="18958" spans="1:2">
      <c r="A18958" t="str">
        <f t="shared" si="296"/>
        <v>I0038</v>
      </c>
      <c r="B18958" s="254" t="s">
        <v>19319</v>
      </c>
    </row>
    <row r="18959" spans="1:2">
      <c r="A18959" t="str">
        <f t="shared" si="296"/>
        <v>I0039</v>
      </c>
      <c r="B18959" s="254" t="s">
        <v>19320</v>
      </c>
    </row>
    <row r="18960" spans="1:2">
      <c r="A18960" t="str">
        <f t="shared" si="296"/>
        <v>J000D</v>
      </c>
      <c r="B18960" s="254" t="s">
        <v>19321</v>
      </c>
    </row>
    <row r="18961" spans="1:2">
      <c r="A18961" t="str">
        <f t="shared" si="296"/>
        <v>J0001</v>
      </c>
      <c r="B18961" s="254" t="s">
        <v>19322</v>
      </c>
    </row>
    <row r="18962" spans="1:2">
      <c r="A18962" t="str">
        <f t="shared" si="296"/>
        <v>J0002</v>
      </c>
      <c r="B18962" s="254" t="s">
        <v>19323</v>
      </c>
    </row>
    <row r="18963" spans="1:2">
      <c r="A18963" t="str">
        <f t="shared" si="296"/>
        <v>J0003</v>
      </c>
      <c r="B18963" s="254" t="s">
        <v>19324</v>
      </c>
    </row>
    <row r="18964" spans="1:2">
      <c r="A18964" t="str">
        <f t="shared" si="296"/>
        <v>J0004</v>
      </c>
      <c r="B18964" s="254" t="s">
        <v>19325</v>
      </c>
    </row>
    <row r="18965" spans="1:2">
      <c r="A18965" t="str">
        <f t="shared" si="296"/>
        <v>J0005</v>
      </c>
      <c r="B18965" s="254" t="s">
        <v>19326</v>
      </c>
    </row>
    <row r="18966" spans="1:2">
      <c r="A18966" t="str">
        <f t="shared" si="296"/>
        <v>J0006</v>
      </c>
      <c r="B18966" s="254" t="s">
        <v>19327</v>
      </c>
    </row>
    <row r="18967" spans="1:2">
      <c r="A18967" t="str">
        <f t="shared" si="296"/>
        <v>J0007</v>
      </c>
      <c r="B18967" s="254" t="s">
        <v>19328</v>
      </c>
    </row>
    <row r="18968" spans="1:2">
      <c r="A18968" t="str">
        <f t="shared" si="296"/>
        <v>J0008</v>
      </c>
      <c r="B18968" s="254" t="s">
        <v>19329</v>
      </c>
    </row>
    <row r="18969" spans="1:2">
      <c r="A18969" t="str">
        <f t="shared" si="296"/>
        <v>J0009</v>
      </c>
      <c r="B18969" s="254" t="s">
        <v>19330</v>
      </c>
    </row>
    <row r="18970" spans="1:2">
      <c r="A18970" t="str">
        <f t="shared" si="296"/>
        <v>J0010</v>
      </c>
      <c r="B18970" s="254" t="s">
        <v>19331</v>
      </c>
    </row>
    <row r="18971" spans="1:2">
      <c r="A18971" t="str">
        <f t="shared" si="296"/>
        <v>J0011</v>
      </c>
      <c r="B18971" s="254" t="s">
        <v>19332</v>
      </c>
    </row>
    <row r="18972" spans="1:2">
      <c r="A18972" t="str">
        <f t="shared" si="296"/>
        <v>J0012</v>
      </c>
      <c r="B18972" s="254" t="s">
        <v>19333</v>
      </c>
    </row>
    <row r="18973" spans="1:2">
      <c r="A18973" t="str">
        <f t="shared" si="296"/>
        <v>J0013</v>
      </c>
      <c r="B18973" s="254" t="s">
        <v>19334</v>
      </c>
    </row>
    <row r="18974" spans="1:2">
      <c r="A18974" t="str">
        <f t="shared" si="296"/>
        <v>J0014</v>
      </c>
      <c r="B18974" s="254" t="s">
        <v>19335</v>
      </c>
    </row>
    <row r="18975" spans="1:2">
      <c r="A18975" t="str">
        <f t="shared" si="296"/>
        <v>J0015</v>
      </c>
      <c r="B18975" s="254" t="s">
        <v>19336</v>
      </c>
    </row>
    <row r="18976" spans="1:2">
      <c r="A18976" t="str">
        <f t="shared" si="296"/>
        <v>J0016</v>
      </c>
      <c r="B18976" s="254" t="s">
        <v>19337</v>
      </c>
    </row>
    <row r="18977" spans="1:2">
      <c r="A18977" t="str">
        <f t="shared" si="296"/>
        <v>J0017</v>
      </c>
      <c r="B18977" s="254" t="s">
        <v>19338</v>
      </c>
    </row>
    <row r="18978" spans="1:2">
      <c r="A18978" t="str">
        <f t="shared" si="296"/>
        <v>J0018</v>
      </c>
      <c r="B18978" s="254" t="s">
        <v>19339</v>
      </c>
    </row>
    <row r="18979" spans="1:2">
      <c r="A18979" t="str">
        <f t="shared" si="296"/>
        <v>J0019</v>
      </c>
      <c r="B18979" s="254" t="s">
        <v>19340</v>
      </c>
    </row>
    <row r="18980" spans="1:2">
      <c r="A18980" t="str">
        <f t="shared" si="296"/>
        <v>J0020</v>
      </c>
      <c r="B18980" s="254" t="s">
        <v>19341</v>
      </c>
    </row>
    <row r="18981" spans="1:2">
      <c r="A18981" t="str">
        <f t="shared" si="296"/>
        <v>J0021</v>
      </c>
      <c r="B18981" s="254" t="s">
        <v>19342</v>
      </c>
    </row>
    <row r="18982" spans="1:2">
      <c r="A18982" t="str">
        <f t="shared" si="296"/>
        <v>J0022</v>
      </c>
      <c r="B18982" s="254" t="s">
        <v>19343</v>
      </c>
    </row>
    <row r="18983" spans="1:2">
      <c r="A18983" t="str">
        <f t="shared" si="296"/>
        <v>J0023</v>
      </c>
      <c r="B18983" s="254" t="s">
        <v>19344</v>
      </c>
    </row>
    <row r="18984" spans="1:2">
      <c r="A18984" t="str">
        <f t="shared" si="296"/>
        <v>J0024</v>
      </c>
      <c r="B18984" s="254" t="s">
        <v>19345</v>
      </c>
    </row>
    <row r="18985" spans="1:2">
      <c r="A18985" t="str">
        <f t="shared" si="296"/>
        <v>J0025</v>
      </c>
      <c r="B18985" s="254" t="s">
        <v>19346</v>
      </c>
    </row>
    <row r="18986" spans="1:2">
      <c r="A18986" t="str">
        <f t="shared" si="296"/>
        <v>J0026</v>
      </c>
      <c r="B18986" s="254" t="s">
        <v>19347</v>
      </c>
    </row>
    <row r="18987" spans="1:2">
      <c r="A18987" t="str">
        <f t="shared" si="296"/>
        <v>J0027</v>
      </c>
      <c r="B18987" s="254" t="s">
        <v>19348</v>
      </c>
    </row>
    <row r="18988" spans="1:2">
      <c r="A18988" t="str">
        <f t="shared" si="296"/>
        <v>J0028</v>
      </c>
      <c r="B18988" s="254" t="s">
        <v>19349</v>
      </c>
    </row>
    <row r="18989" spans="1:2">
      <c r="A18989" t="str">
        <f t="shared" si="296"/>
        <v>J0029</v>
      </c>
      <c r="B18989" s="254" t="s">
        <v>19350</v>
      </c>
    </row>
    <row r="18990" spans="1:2">
      <c r="A18990" t="str">
        <f t="shared" si="296"/>
        <v>J0030</v>
      </c>
      <c r="B18990" s="254" t="s">
        <v>19351</v>
      </c>
    </row>
    <row r="18991" spans="1:2">
      <c r="A18991" t="str">
        <f t="shared" si="296"/>
        <v>J0031</v>
      </c>
      <c r="B18991" s="254" t="s">
        <v>19352</v>
      </c>
    </row>
    <row r="18992" spans="1:2">
      <c r="A18992" t="str">
        <f t="shared" si="296"/>
        <v>J0032</v>
      </c>
      <c r="B18992" s="254" t="s">
        <v>19353</v>
      </c>
    </row>
    <row r="18993" spans="1:2">
      <c r="A18993" t="str">
        <f t="shared" si="296"/>
        <v>J0033</v>
      </c>
      <c r="B18993" s="254" t="s">
        <v>19354</v>
      </c>
    </row>
    <row r="18994" spans="1:2">
      <c r="A18994" t="str">
        <f t="shared" si="296"/>
        <v>J0034</v>
      </c>
      <c r="B18994" s="254" t="s">
        <v>19355</v>
      </c>
    </row>
    <row r="18995" spans="1:2">
      <c r="A18995" t="str">
        <f t="shared" si="296"/>
        <v>J0035</v>
      </c>
      <c r="B18995" s="254" t="s">
        <v>19356</v>
      </c>
    </row>
    <row r="18996" spans="1:2">
      <c r="A18996" t="str">
        <f t="shared" si="296"/>
        <v>J0036</v>
      </c>
      <c r="B18996" s="254" t="s">
        <v>19357</v>
      </c>
    </row>
    <row r="18997" spans="1:2">
      <c r="A18997" t="str">
        <f t="shared" si="296"/>
        <v>J0037</v>
      </c>
      <c r="B18997" s="254" t="s">
        <v>19358</v>
      </c>
    </row>
    <row r="18998" spans="1:2">
      <c r="A18998" t="str">
        <f t="shared" si="296"/>
        <v>J0038</v>
      </c>
      <c r="B18998" s="254" t="s">
        <v>19359</v>
      </c>
    </row>
    <row r="18999" spans="1:2">
      <c r="A18999" t="str">
        <f t="shared" si="296"/>
        <v>J0039</v>
      </c>
      <c r="B18999" s="254" t="s">
        <v>19360</v>
      </c>
    </row>
    <row r="19000" spans="1:2">
      <c r="A19000" t="str">
        <f t="shared" si="296"/>
        <v>2400B</v>
      </c>
      <c r="B19000" s="254" t="s">
        <v>19361</v>
      </c>
    </row>
    <row r="19001" spans="1:2">
      <c r="A19001" t="str">
        <f t="shared" si="296"/>
        <v>2400C</v>
      </c>
      <c r="B19001" s="254" t="s">
        <v>19362</v>
      </c>
    </row>
    <row r="19002" spans="1:2">
      <c r="A19002" t="str">
        <f t="shared" si="296"/>
        <v>2400D</v>
      </c>
      <c r="B19002" s="254" t="s">
        <v>19363</v>
      </c>
    </row>
    <row r="19003" spans="1:2">
      <c r="A19003" t="str">
        <f t="shared" si="296"/>
        <v>24000</v>
      </c>
      <c r="B19003" s="254" t="s">
        <v>19364</v>
      </c>
    </row>
    <row r="19004" spans="1:2">
      <c r="A19004" t="str">
        <f t="shared" si="296"/>
        <v>24001</v>
      </c>
      <c r="B19004" s="254" t="s">
        <v>19365</v>
      </c>
    </row>
    <row r="19005" spans="1:2">
      <c r="A19005" t="str">
        <f t="shared" si="296"/>
        <v>24002</v>
      </c>
      <c r="B19005" s="254" t="s">
        <v>19366</v>
      </c>
    </row>
    <row r="19006" spans="1:2">
      <c r="A19006" t="str">
        <f t="shared" si="296"/>
        <v>24003</v>
      </c>
      <c r="B19006" s="254" t="s">
        <v>19367</v>
      </c>
    </row>
    <row r="19007" spans="1:2">
      <c r="A19007" t="str">
        <f t="shared" si="296"/>
        <v>24004</v>
      </c>
      <c r="B19007" s="254" t="s">
        <v>19368</v>
      </c>
    </row>
    <row r="19008" spans="1:2">
      <c r="A19008" t="str">
        <f t="shared" si="296"/>
        <v>24005</v>
      </c>
      <c r="B19008" s="254" t="s">
        <v>19369</v>
      </c>
    </row>
    <row r="19009" spans="1:2">
      <c r="A19009" t="str">
        <f t="shared" si="296"/>
        <v>24006</v>
      </c>
      <c r="B19009" s="254" t="s">
        <v>19370</v>
      </c>
    </row>
    <row r="19010" spans="1:2">
      <c r="A19010" t="str">
        <f t="shared" si="296"/>
        <v>24007</v>
      </c>
      <c r="B19010" s="254" t="s">
        <v>19371</v>
      </c>
    </row>
    <row r="19011" spans="1:2">
      <c r="A19011" t="str">
        <f t="shared" ref="A19011:A19074" si="297">LEFT(B19011,5)</f>
        <v>24008</v>
      </c>
      <c r="B19011" s="254" t="s">
        <v>19372</v>
      </c>
    </row>
    <row r="19012" spans="1:2">
      <c r="A19012" t="str">
        <f t="shared" si="297"/>
        <v>24009</v>
      </c>
      <c r="B19012" s="254" t="s">
        <v>19373</v>
      </c>
    </row>
    <row r="19013" spans="1:2">
      <c r="A19013" t="str">
        <f t="shared" si="297"/>
        <v>24010</v>
      </c>
      <c r="B19013" s="254" t="s">
        <v>19374</v>
      </c>
    </row>
    <row r="19014" spans="1:2">
      <c r="A19014" t="str">
        <f t="shared" si="297"/>
        <v>24011</v>
      </c>
      <c r="B19014" s="254" t="s">
        <v>19375</v>
      </c>
    </row>
    <row r="19015" spans="1:2">
      <c r="A19015" t="str">
        <f t="shared" si="297"/>
        <v>24012</v>
      </c>
      <c r="B19015" s="254" t="s">
        <v>19376</v>
      </c>
    </row>
    <row r="19016" spans="1:2">
      <c r="A19016" t="str">
        <f t="shared" si="297"/>
        <v>24013</v>
      </c>
      <c r="B19016" s="254" t="s">
        <v>19377</v>
      </c>
    </row>
    <row r="19017" spans="1:2">
      <c r="A19017" t="str">
        <f t="shared" si="297"/>
        <v>24014</v>
      </c>
      <c r="B19017" s="254" t="s">
        <v>19378</v>
      </c>
    </row>
    <row r="19018" spans="1:2">
      <c r="A19018" t="str">
        <f t="shared" si="297"/>
        <v>24015</v>
      </c>
      <c r="B19018" s="254" t="s">
        <v>19379</v>
      </c>
    </row>
    <row r="19019" spans="1:2">
      <c r="A19019" t="str">
        <f t="shared" si="297"/>
        <v>24016</v>
      </c>
      <c r="B19019" s="254" t="s">
        <v>19380</v>
      </c>
    </row>
    <row r="19020" spans="1:2">
      <c r="A19020" t="str">
        <f t="shared" si="297"/>
        <v>24017</v>
      </c>
      <c r="B19020" s="254" t="s">
        <v>19381</v>
      </c>
    </row>
    <row r="19021" spans="1:2">
      <c r="A19021" t="str">
        <f t="shared" si="297"/>
        <v>24018</v>
      </c>
      <c r="B19021" s="254" t="s">
        <v>19382</v>
      </c>
    </row>
    <row r="19022" spans="1:2">
      <c r="A19022" t="str">
        <f t="shared" si="297"/>
        <v>24019</v>
      </c>
      <c r="B19022" s="254" t="s">
        <v>19383</v>
      </c>
    </row>
    <row r="19023" spans="1:2">
      <c r="A19023" t="str">
        <f t="shared" si="297"/>
        <v>24020</v>
      </c>
      <c r="B19023" s="254" t="s">
        <v>19384</v>
      </c>
    </row>
    <row r="19024" spans="1:2">
      <c r="A19024" t="str">
        <f t="shared" si="297"/>
        <v>24021</v>
      </c>
      <c r="B19024" s="254" t="s">
        <v>19385</v>
      </c>
    </row>
    <row r="19025" spans="1:2">
      <c r="A19025" t="str">
        <f t="shared" si="297"/>
        <v>24022</v>
      </c>
      <c r="B19025" s="254" t="s">
        <v>19386</v>
      </c>
    </row>
    <row r="19026" spans="1:2">
      <c r="A19026" t="str">
        <f t="shared" si="297"/>
        <v>24023</v>
      </c>
      <c r="B19026" s="254" t="s">
        <v>19387</v>
      </c>
    </row>
    <row r="19027" spans="1:2">
      <c r="A19027" t="str">
        <f t="shared" si="297"/>
        <v>24024</v>
      </c>
      <c r="B19027" s="254" t="s">
        <v>19388</v>
      </c>
    </row>
    <row r="19028" spans="1:2">
      <c r="A19028" t="str">
        <f t="shared" si="297"/>
        <v>24025</v>
      </c>
      <c r="B19028" s="254" t="s">
        <v>19389</v>
      </c>
    </row>
    <row r="19029" spans="1:2">
      <c r="A19029" t="str">
        <f t="shared" si="297"/>
        <v>24026</v>
      </c>
      <c r="B19029" s="254" t="s">
        <v>19390</v>
      </c>
    </row>
    <row r="19030" spans="1:2">
      <c r="A19030" t="str">
        <f t="shared" si="297"/>
        <v>24027</v>
      </c>
      <c r="B19030" s="254" t="s">
        <v>19391</v>
      </c>
    </row>
    <row r="19031" spans="1:2">
      <c r="A19031" t="str">
        <f t="shared" si="297"/>
        <v>24028</v>
      </c>
      <c r="B19031" s="254" t="s">
        <v>19392</v>
      </c>
    </row>
    <row r="19032" spans="1:2">
      <c r="A19032" t="str">
        <f t="shared" si="297"/>
        <v>24029</v>
      </c>
      <c r="B19032" s="254" t="s">
        <v>19393</v>
      </c>
    </row>
    <row r="19033" spans="1:2">
      <c r="A19033" t="str">
        <f t="shared" si="297"/>
        <v>24030</v>
      </c>
      <c r="B19033" s="254" t="s">
        <v>19394</v>
      </c>
    </row>
    <row r="19034" spans="1:2">
      <c r="A19034" t="str">
        <f t="shared" si="297"/>
        <v>24031</v>
      </c>
      <c r="B19034" s="254" t="s">
        <v>19395</v>
      </c>
    </row>
    <row r="19035" spans="1:2">
      <c r="A19035" t="str">
        <f t="shared" si="297"/>
        <v>24032</v>
      </c>
      <c r="B19035" s="254" t="s">
        <v>19396</v>
      </c>
    </row>
    <row r="19036" spans="1:2">
      <c r="A19036" t="str">
        <f t="shared" si="297"/>
        <v>24033</v>
      </c>
      <c r="B19036" s="254" t="s">
        <v>19397</v>
      </c>
    </row>
    <row r="19037" spans="1:2">
      <c r="A19037" t="str">
        <f t="shared" si="297"/>
        <v>24034</v>
      </c>
      <c r="B19037" s="254" t="s">
        <v>19398</v>
      </c>
    </row>
    <row r="19038" spans="1:2">
      <c r="A19038" t="str">
        <f t="shared" si="297"/>
        <v>24035</v>
      </c>
      <c r="B19038" s="254" t="s">
        <v>19399</v>
      </c>
    </row>
    <row r="19039" spans="1:2">
      <c r="A19039" t="str">
        <f t="shared" si="297"/>
        <v>24036</v>
      </c>
      <c r="B19039" s="254" t="s">
        <v>19400</v>
      </c>
    </row>
    <row r="19040" spans="1:2">
      <c r="A19040" t="str">
        <f t="shared" si="297"/>
        <v>24037</v>
      </c>
      <c r="B19040" s="254" t="s">
        <v>19401</v>
      </c>
    </row>
    <row r="19041" spans="1:2">
      <c r="A19041" t="str">
        <f t="shared" si="297"/>
        <v>24038</v>
      </c>
      <c r="B19041" s="254" t="s">
        <v>19402</v>
      </c>
    </row>
    <row r="19042" spans="1:2">
      <c r="A19042" t="str">
        <f t="shared" si="297"/>
        <v>24039</v>
      </c>
      <c r="B19042" s="254" t="s">
        <v>19403</v>
      </c>
    </row>
    <row r="19043" spans="1:2">
      <c r="A19043" t="str">
        <f t="shared" si="297"/>
        <v>24040</v>
      </c>
      <c r="B19043" s="254" t="s">
        <v>19404</v>
      </c>
    </row>
    <row r="19044" spans="1:2">
      <c r="A19044" t="str">
        <f t="shared" si="297"/>
        <v>24041</v>
      </c>
      <c r="B19044" s="254" t="s">
        <v>19405</v>
      </c>
    </row>
    <row r="19045" spans="1:2">
      <c r="A19045" t="str">
        <f t="shared" si="297"/>
        <v>24042</v>
      </c>
      <c r="B19045" s="254" t="s">
        <v>19406</v>
      </c>
    </row>
    <row r="19046" spans="1:2">
      <c r="A19046" t="str">
        <f t="shared" si="297"/>
        <v>24043</v>
      </c>
      <c r="B19046" s="254" t="s">
        <v>19407</v>
      </c>
    </row>
    <row r="19047" spans="1:2">
      <c r="A19047" t="str">
        <f t="shared" si="297"/>
        <v>24044</v>
      </c>
      <c r="B19047" s="254" t="s">
        <v>19408</v>
      </c>
    </row>
    <row r="19048" spans="1:2">
      <c r="A19048" t="str">
        <f t="shared" si="297"/>
        <v>24045</v>
      </c>
      <c r="B19048" s="254" t="s">
        <v>19409</v>
      </c>
    </row>
    <row r="19049" spans="1:2">
      <c r="A19049" t="str">
        <f t="shared" si="297"/>
        <v>24046</v>
      </c>
      <c r="B19049" s="254" t="s">
        <v>19410</v>
      </c>
    </row>
    <row r="19050" spans="1:2">
      <c r="A19050" t="str">
        <f t="shared" si="297"/>
        <v>24047</v>
      </c>
      <c r="B19050" s="254" t="s">
        <v>19411</v>
      </c>
    </row>
    <row r="19051" spans="1:2">
      <c r="A19051" t="str">
        <f t="shared" si="297"/>
        <v>24048</v>
      </c>
      <c r="B19051" s="254" t="s">
        <v>19412</v>
      </c>
    </row>
    <row r="19052" spans="1:2">
      <c r="A19052" t="str">
        <f t="shared" si="297"/>
        <v>24049</v>
      </c>
      <c r="B19052" s="254" t="s">
        <v>19413</v>
      </c>
    </row>
    <row r="19053" spans="1:2">
      <c r="A19053" t="str">
        <f t="shared" si="297"/>
        <v>24050</v>
      </c>
      <c r="B19053" s="254" t="s">
        <v>19414</v>
      </c>
    </row>
    <row r="19054" spans="1:2">
      <c r="A19054" t="str">
        <f t="shared" si="297"/>
        <v>24051</v>
      </c>
      <c r="B19054" s="254" t="s">
        <v>19415</v>
      </c>
    </row>
    <row r="19055" spans="1:2">
      <c r="A19055" t="str">
        <f t="shared" si="297"/>
        <v>24100</v>
      </c>
      <c r="B19055" s="254" t="s">
        <v>19416</v>
      </c>
    </row>
    <row r="19056" spans="1:2">
      <c r="A19056" t="str">
        <f t="shared" si="297"/>
        <v>24101</v>
      </c>
      <c r="B19056" s="254" t="s">
        <v>19417</v>
      </c>
    </row>
    <row r="19057" spans="1:2">
      <c r="A19057" t="str">
        <f t="shared" si="297"/>
        <v>24102</v>
      </c>
      <c r="B19057" s="254" t="s">
        <v>19418</v>
      </c>
    </row>
    <row r="19058" spans="1:2">
      <c r="A19058" t="str">
        <f t="shared" si="297"/>
        <v>24103</v>
      </c>
      <c r="B19058" s="254" t="s">
        <v>19419</v>
      </c>
    </row>
    <row r="19059" spans="1:2">
      <c r="A19059" t="str">
        <f t="shared" si="297"/>
        <v>24104</v>
      </c>
      <c r="B19059" s="254" t="s">
        <v>19420</v>
      </c>
    </row>
    <row r="19060" spans="1:2">
      <c r="A19060" t="str">
        <f t="shared" si="297"/>
        <v>24105</v>
      </c>
      <c r="B19060" s="254" t="s">
        <v>19421</v>
      </c>
    </row>
    <row r="19061" spans="1:2">
      <c r="A19061" t="str">
        <f t="shared" si="297"/>
        <v>24106</v>
      </c>
      <c r="B19061" s="254" t="s">
        <v>19422</v>
      </c>
    </row>
    <row r="19062" spans="1:2">
      <c r="A19062" t="str">
        <f t="shared" si="297"/>
        <v>24107</v>
      </c>
      <c r="B19062" s="254" t="s">
        <v>19423</v>
      </c>
    </row>
    <row r="19063" spans="1:2">
      <c r="A19063" t="str">
        <f t="shared" si="297"/>
        <v>24108</v>
      </c>
      <c r="B19063" s="254" t="s">
        <v>19424</v>
      </c>
    </row>
    <row r="19064" spans="1:2">
      <c r="A19064" t="str">
        <f t="shared" si="297"/>
        <v>24109</v>
      </c>
      <c r="B19064" s="254" t="s">
        <v>19425</v>
      </c>
    </row>
    <row r="19065" spans="1:2">
      <c r="A19065" t="str">
        <f t="shared" si="297"/>
        <v>24110</v>
      </c>
      <c r="B19065" s="254" t="s">
        <v>19426</v>
      </c>
    </row>
    <row r="19066" spans="1:2">
      <c r="A19066" t="str">
        <f t="shared" si="297"/>
        <v>24111</v>
      </c>
      <c r="B19066" s="254" t="s">
        <v>19427</v>
      </c>
    </row>
    <row r="19067" spans="1:2">
      <c r="A19067" t="str">
        <f t="shared" si="297"/>
        <v>24112</v>
      </c>
      <c r="B19067" s="254" t="s">
        <v>19428</v>
      </c>
    </row>
    <row r="19068" spans="1:2">
      <c r="A19068" t="str">
        <f t="shared" si="297"/>
        <v>24113</v>
      </c>
      <c r="B19068" s="254" t="s">
        <v>19429</v>
      </c>
    </row>
    <row r="19069" spans="1:2">
      <c r="A19069" t="str">
        <f t="shared" si="297"/>
        <v>24114</v>
      </c>
      <c r="B19069" s="254" t="s">
        <v>19430</v>
      </c>
    </row>
    <row r="19070" spans="1:2">
      <c r="A19070" t="str">
        <f t="shared" si="297"/>
        <v>24200</v>
      </c>
      <c r="B19070" s="254" t="s">
        <v>19431</v>
      </c>
    </row>
    <row r="19071" spans="1:2">
      <c r="A19071" t="str">
        <f t="shared" si="297"/>
        <v>24201</v>
      </c>
      <c r="B19071" s="254" t="s">
        <v>19432</v>
      </c>
    </row>
    <row r="19072" spans="1:2">
      <c r="A19072" t="str">
        <f t="shared" si="297"/>
        <v>24202</v>
      </c>
      <c r="B19072" s="254" t="s">
        <v>19433</v>
      </c>
    </row>
    <row r="19073" spans="1:2">
      <c r="A19073" t="str">
        <f t="shared" si="297"/>
        <v>24203</v>
      </c>
      <c r="B19073" s="254" t="s">
        <v>19434</v>
      </c>
    </row>
    <row r="19074" spans="1:2">
      <c r="A19074" t="str">
        <f t="shared" si="297"/>
        <v>24204</v>
      </c>
      <c r="B19074" s="254" t="s">
        <v>19435</v>
      </c>
    </row>
    <row r="19075" spans="1:2">
      <c r="A19075" t="str">
        <f t="shared" ref="A19075:A19138" si="298">LEFT(B19075,5)</f>
        <v>24205</v>
      </c>
      <c r="B19075" s="254" t="s">
        <v>19436</v>
      </c>
    </row>
    <row r="19076" spans="1:2">
      <c r="A19076" t="str">
        <f t="shared" si="298"/>
        <v>24206</v>
      </c>
      <c r="B19076" s="254" t="s">
        <v>19437</v>
      </c>
    </row>
    <row r="19077" spans="1:2">
      <c r="A19077" t="str">
        <f t="shared" si="298"/>
        <v>24207</v>
      </c>
      <c r="B19077" s="254" t="s">
        <v>19438</v>
      </c>
    </row>
    <row r="19078" spans="1:2">
      <c r="A19078" t="str">
        <f t="shared" si="298"/>
        <v>24208</v>
      </c>
      <c r="B19078" s="254" t="s">
        <v>19439</v>
      </c>
    </row>
    <row r="19079" spans="1:2">
      <c r="A19079" t="str">
        <f t="shared" si="298"/>
        <v>24209</v>
      </c>
      <c r="B19079" s="254" t="s">
        <v>19440</v>
      </c>
    </row>
    <row r="19080" spans="1:2">
      <c r="A19080" t="str">
        <f t="shared" si="298"/>
        <v>24210</v>
      </c>
      <c r="B19080" s="254" t="s">
        <v>19441</v>
      </c>
    </row>
    <row r="19081" spans="1:2">
      <c r="A19081" t="str">
        <f t="shared" si="298"/>
        <v>24211</v>
      </c>
      <c r="B19081" s="254" t="s">
        <v>19442</v>
      </c>
    </row>
    <row r="19082" spans="1:2">
      <c r="A19082" t="str">
        <f t="shared" si="298"/>
        <v>24212</v>
      </c>
      <c r="B19082" s="254" t="s">
        <v>19443</v>
      </c>
    </row>
    <row r="19083" spans="1:2">
      <c r="A19083" t="str">
        <f t="shared" si="298"/>
        <v>24213</v>
      </c>
      <c r="B19083" s="254" t="s">
        <v>19444</v>
      </c>
    </row>
    <row r="19084" spans="1:2">
      <c r="A19084" t="str">
        <f t="shared" si="298"/>
        <v>24300</v>
      </c>
      <c r="B19084" s="254" t="s">
        <v>19445</v>
      </c>
    </row>
    <row r="19085" spans="1:2">
      <c r="A19085" t="str">
        <f t="shared" si="298"/>
        <v>24301</v>
      </c>
      <c r="B19085" s="254" t="s">
        <v>19446</v>
      </c>
    </row>
    <row r="19086" spans="1:2">
      <c r="A19086" t="str">
        <f t="shared" si="298"/>
        <v>24302</v>
      </c>
      <c r="B19086" s="254" t="s">
        <v>19447</v>
      </c>
    </row>
    <row r="19087" spans="1:2">
      <c r="A19087" t="str">
        <f t="shared" si="298"/>
        <v>24303</v>
      </c>
      <c r="B19087" s="254" t="s">
        <v>19448</v>
      </c>
    </row>
    <row r="19088" spans="1:2">
      <c r="A19088" t="str">
        <f t="shared" si="298"/>
        <v>24304</v>
      </c>
      <c r="B19088" s="254" t="s">
        <v>19449</v>
      </c>
    </row>
    <row r="19089" spans="1:2">
      <c r="A19089" t="str">
        <f t="shared" si="298"/>
        <v>24305</v>
      </c>
      <c r="B19089" s="254" t="s">
        <v>19450</v>
      </c>
    </row>
    <row r="19090" spans="1:2">
      <c r="A19090" t="str">
        <f t="shared" si="298"/>
        <v>24306</v>
      </c>
      <c r="B19090" s="254" t="s">
        <v>19451</v>
      </c>
    </row>
    <row r="19091" spans="1:2">
      <c r="A19091" t="str">
        <f t="shared" si="298"/>
        <v>24307</v>
      </c>
      <c r="B19091" s="254" t="s">
        <v>19452</v>
      </c>
    </row>
    <row r="19092" spans="1:2">
      <c r="A19092" t="str">
        <f t="shared" si="298"/>
        <v>24308</v>
      </c>
      <c r="B19092" s="254" t="s">
        <v>19453</v>
      </c>
    </row>
    <row r="19093" spans="1:2">
      <c r="A19093" t="str">
        <f t="shared" si="298"/>
        <v>24309</v>
      </c>
      <c r="B19093" s="254" t="s">
        <v>19454</v>
      </c>
    </row>
    <row r="19094" spans="1:2">
      <c r="A19094" t="str">
        <f t="shared" si="298"/>
        <v>24310</v>
      </c>
      <c r="B19094" s="254" t="s">
        <v>19455</v>
      </c>
    </row>
    <row r="19095" spans="1:2">
      <c r="A19095" t="str">
        <f t="shared" si="298"/>
        <v>24400</v>
      </c>
      <c r="B19095" s="254" t="s">
        <v>19456</v>
      </c>
    </row>
    <row r="19096" spans="1:2">
      <c r="A19096" t="str">
        <f t="shared" si="298"/>
        <v>24401</v>
      </c>
      <c r="B19096" s="254" t="s">
        <v>19457</v>
      </c>
    </row>
    <row r="19097" spans="1:2">
      <c r="A19097" t="str">
        <f t="shared" si="298"/>
        <v>24500</v>
      </c>
      <c r="B19097" s="254" t="s">
        <v>19458</v>
      </c>
    </row>
    <row r="19098" spans="1:2">
      <c r="A19098" t="str">
        <f t="shared" si="298"/>
        <v>24600</v>
      </c>
      <c r="B19098" s="254" t="s">
        <v>19459</v>
      </c>
    </row>
    <row r="19099" spans="1:2">
      <c r="A19099" t="str">
        <f t="shared" si="298"/>
        <v>24700</v>
      </c>
      <c r="B19099" s="254" t="s">
        <v>19460</v>
      </c>
    </row>
    <row r="19100" spans="1:2">
      <c r="A19100" t="str">
        <f t="shared" si="298"/>
        <v>2600B</v>
      </c>
      <c r="B19100" s="254" t="s">
        <v>19461</v>
      </c>
    </row>
    <row r="19101" spans="1:2">
      <c r="A19101" t="str">
        <f t="shared" si="298"/>
        <v>2600C</v>
      </c>
      <c r="B19101" s="254" t="s">
        <v>19462</v>
      </c>
    </row>
    <row r="19102" spans="1:2">
      <c r="A19102" t="str">
        <f t="shared" si="298"/>
        <v>2600D</v>
      </c>
      <c r="B19102" s="254" t="s">
        <v>19463</v>
      </c>
    </row>
    <row r="19103" spans="1:2">
      <c r="A19103" t="str">
        <f t="shared" si="298"/>
        <v>26001</v>
      </c>
      <c r="B19103" s="254" t="s">
        <v>19464</v>
      </c>
    </row>
    <row r="19104" spans="1:2">
      <c r="A19104" t="str">
        <f t="shared" si="298"/>
        <v>26002</v>
      </c>
      <c r="B19104" s="254" t="s">
        <v>19465</v>
      </c>
    </row>
    <row r="19105" spans="1:2">
      <c r="A19105" t="str">
        <f t="shared" si="298"/>
        <v>26003</v>
      </c>
      <c r="B19105" s="254" t="s">
        <v>19466</v>
      </c>
    </row>
    <row r="19106" spans="1:2">
      <c r="A19106" t="str">
        <f t="shared" si="298"/>
        <v>26004</v>
      </c>
      <c r="B19106" s="254" t="s">
        <v>19467</v>
      </c>
    </row>
    <row r="19107" spans="1:2">
      <c r="A19107" t="str">
        <f t="shared" si="298"/>
        <v>26005</v>
      </c>
      <c r="B19107" s="254" t="s">
        <v>19468</v>
      </c>
    </row>
    <row r="19108" spans="1:2">
      <c r="A19108" t="str">
        <f t="shared" si="298"/>
        <v>26006</v>
      </c>
      <c r="B19108" s="254" t="s">
        <v>19469</v>
      </c>
    </row>
    <row r="19109" spans="1:2">
      <c r="A19109" t="str">
        <f t="shared" si="298"/>
        <v>26007</v>
      </c>
      <c r="B19109" s="254" t="s">
        <v>19470</v>
      </c>
    </row>
    <row r="19110" spans="1:2">
      <c r="A19110" t="str">
        <f t="shared" si="298"/>
        <v>26008</v>
      </c>
      <c r="B19110" s="254" t="s">
        <v>19471</v>
      </c>
    </row>
    <row r="19111" spans="1:2">
      <c r="A19111" t="str">
        <f t="shared" si="298"/>
        <v>26009</v>
      </c>
      <c r="B19111" s="254" t="s">
        <v>19472</v>
      </c>
    </row>
    <row r="19112" spans="1:2">
      <c r="A19112" t="str">
        <f t="shared" si="298"/>
        <v>26010</v>
      </c>
      <c r="B19112" s="254" t="s">
        <v>19473</v>
      </c>
    </row>
    <row r="19113" spans="1:2">
      <c r="A19113" t="str">
        <f t="shared" si="298"/>
        <v>26011</v>
      </c>
      <c r="B19113" s="254" t="s">
        <v>19474</v>
      </c>
    </row>
    <row r="19114" spans="1:2">
      <c r="A19114" t="str">
        <f t="shared" si="298"/>
        <v>26012</v>
      </c>
      <c r="B19114" s="254" t="s">
        <v>19475</v>
      </c>
    </row>
    <row r="19115" spans="1:2">
      <c r="A19115" t="str">
        <f t="shared" si="298"/>
        <v>26013</v>
      </c>
      <c r="B19115" s="254" t="s">
        <v>19476</v>
      </c>
    </row>
    <row r="19116" spans="1:2">
      <c r="A19116" t="str">
        <f t="shared" si="298"/>
        <v>26014</v>
      </c>
      <c r="B19116" s="254" t="s">
        <v>19477</v>
      </c>
    </row>
    <row r="19117" spans="1:2">
      <c r="A19117" t="str">
        <f t="shared" si="298"/>
        <v>26015</v>
      </c>
      <c r="B19117" s="254" t="s">
        <v>19478</v>
      </c>
    </row>
    <row r="19118" spans="1:2">
      <c r="A19118" t="str">
        <f t="shared" si="298"/>
        <v>26016</v>
      </c>
      <c r="B19118" s="254" t="s">
        <v>19479</v>
      </c>
    </row>
    <row r="19119" spans="1:2">
      <c r="A19119" t="str">
        <f t="shared" si="298"/>
        <v>26017</v>
      </c>
      <c r="B19119" s="254" t="s">
        <v>19480</v>
      </c>
    </row>
    <row r="19120" spans="1:2">
      <c r="A19120" t="str">
        <f t="shared" si="298"/>
        <v>26018</v>
      </c>
      <c r="B19120" s="254" t="s">
        <v>19481</v>
      </c>
    </row>
    <row r="19121" spans="1:2">
      <c r="A19121" t="str">
        <f t="shared" si="298"/>
        <v>26019</v>
      </c>
      <c r="B19121" s="254" t="s">
        <v>19482</v>
      </c>
    </row>
    <row r="19122" spans="1:2">
      <c r="A19122" t="str">
        <f t="shared" si="298"/>
        <v>26020</v>
      </c>
      <c r="B19122" s="254" t="s">
        <v>19483</v>
      </c>
    </row>
    <row r="19123" spans="1:2">
      <c r="A19123" t="str">
        <f t="shared" si="298"/>
        <v>26021</v>
      </c>
      <c r="B19123" s="254" t="s">
        <v>19484</v>
      </c>
    </row>
    <row r="19124" spans="1:2">
      <c r="A19124" t="str">
        <f t="shared" si="298"/>
        <v>26022</v>
      </c>
      <c r="B19124" s="254" t="s">
        <v>19485</v>
      </c>
    </row>
    <row r="19125" spans="1:2">
      <c r="A19125" t="str">
        <f t="shared" si="298"/>
        <v>26023</v>
      </c>
      <c r="B19125" s="254" t="s">
        <v>19486</v>
      </c>
    </row>
    <row r="19126" spans="1:2">
      <c r="A19126" t="str">
        <f t="shared" si="298"/>
        <v>26024</v>
      </c>
      <c r="B19126" s="254" t="s">
        <v>19487</v>
      </c>
    </row>
    <row r="19127" spans="1:2">
      <c r="A19127" t="str">
        <f t="shared" si="298"/>
        <v>26025</v>
      </c>
      <c r="B19127" s="254" t="s">
        <v>19488</v>
      </c>
    </row>
    <row r="19128" spans="1:2">
      <c r="A19128" t="str">
        <f t="shared" si="298"/>
        <v>26026</v>
      </c>
      <c r="B19128" s="254" t="s">
        <v>19489</v>
      </c>
    </row>
    <row r="19129" spans="1:2">
      <c r="A19129" t="str">
        <f t="shared" si="298"/>
        <v>26027</v>
      </c>
      <c r="B19129" s="254" t="s">
        <v>19490</v>
      </c>
    </row>
    <row r="19130" spans="1:2">
      <c r="A19130" t="str">
        <f t="shared" si="298"/>
        <v>26028</v>
      </c>
      <c r="B19130" s="254" t="s">
        <v>19491</v>
      </c>
    </row>
    <row r="19131" spans="1:2">
      <c r="A19131" t="str">
        <f t="shared" si="298"/>
        <v>26029</v>
      </c>
      <c r="B19131" s="254" t="s">
        <v>19492</v>
      </c>
    </row>
    <row r="19132" spans="1:2">
      <c r="A19132" t="str">
        <f t="shared" si="298"/>
        <v>2705B</v>
      </c>
      <c r="B19132" s="254" t="s">
        <v>19493</v>
      </c>
    </row>
    <row r="19133" spans="1:2">
      <c r="A19133" t="str">
        <f t="shared" si="298"/>
        <v>2705C</v>
      </c>
      <c r="B19133" s="254" t="s">
        <v>19494</v>
      </c>
    </row>
    <row r="19134" spans="1:2">
      <c r="A19134" t="str">
        <f t="shared" si="298"/>
        <v>2705D</v>
      </c>
      <c r="B19134" s="254" t="s">
        <v>19495</v>
      </c>
    </row>
    <row r="19135" spans="1:2">
      <c r="A19135" t="str">
        <f t="shared" si="298"/>
        <v>27050</v>
      </c>
      <c r="B19135" s="254" t="s">
        <v>19496</v>
      </c>
    </row>
    <row r="19136" spans="1:2">
      <c r="A19136" t="str">
        <f t="shared" si="298"/>
        <v>3000A</v>
      </c>
      <c r="B19136" s="254" t="s">
        <v>19497</v>
      </c>
    </row>
    <row r="19137" spans="1:2">
      <c r="A19137" t="str">
        <f t="shared" si="298"/>
        <v>3000B</v>
      </c>
      <c r="B19137" s="254" t="s">
        <v>19498</v>
      </c>
    </row>
    <row r="19138" spans="1:2">
      <c r="A19138" t="str">
        <f t="shared" si="298"/>
        <v>3000C</v>
      </c>
      <c r="B19138" s="254" t="s">
        <v>19499</v>
      </c>
    </row>
    <row r="19139" spans="1:2">
      <c r="A19139" t="str">
        <f t="shared" ref="A19139:A19202" si="299">LEFT(B19139,5)</f>
        <v>K000D</v>
      </c>
      <c r="B19139" s="254" t="s">
        <v>19500</v>
      </c>
    </row>
    <row r="19140" spans="1:2">
      <c r="A19140" t="str">
        <f t="shared" si="299"/>
        <v>K0001</v>
      </c>
      <c r="B19140" s="254" t="s">
        <v>19501</v>
      </c>
    </row>
    <row r="19141" spans="1:2">
      <c r="A19141" t="str">
        <f t="shared" si="299"/>
        <v>K0002</v>
      </c>
      <c r="B19141" s="254" t="s">
        <v>19502</v>
      </c>
    </row>
    <row r="19142" spans="1:2">
      <c r="A19142" t="str">
        <f t="shared" si="299"/>
        <v>K0003</v>
      </c>
      <c r="B19142" s="254" t="s">
        <v>19503</v>
      </c>
    </row>
    <row r="19143" spans="1:2">
      <c r="A19143" t="str">
        <f t="shared" si="299"/>
        <v>K0004</v>
      </c>
      <c r="B19143" s="254" t="s">
        <v>19504</v>
      </c>
    </row>
    <row r="19144" spans="1:2">
      <c r="A19144" t="str">
        <f t="shared" si="299"/>
        <v>K0005</v>
      </c>
      <c r="B19144" s="254" t="s">
        <v>19505</v>
      </c>
    </row>
    <row r="19145" spans="1:2">
      <c r="A19145" t="str">
        <f t="shared" si="299"/>
        <v>K0006</v>
      </c>
      <c r="B19145" s="254" t="s">
        <v>19506</v>
      </c>
    </row>
    <row r="19146" spans="1:2">
      <c r="A19146" t="str">
        <f t="shared" si="299"/>
        <v>K0007</v>
      </c>
      <c r="B19146" s="254" t="s">
        <v>19507</v>
      </c>
    </row>
    <row r="19147" spans="1:2">
      <c r="A19147" t="str">
        <f t="shared" si="299"/>
        <v>K0008</v>
      </c>
      <c r="B19147" s="254" t="s">
        <v>19508</v>
      </c>
    </row>
    <row r="19148" spans="1:2">
      <c r="A19148" t="str">
        <f t="shared" si="299"/>
        <v>K0009</v>
      </c>
      <c r="B19148" s="254" t="s">
        <v>19509</v>
      </c>
    </row>
    <row r="19149" spans="1:2">
      <c r="A19149" t="str">
        <f t="shared" si="299"/>
        <v>K0010</v>
      </c>
      <c r="B19149" s="254" t="s">
        <v>19510</v>
      </c>
    </row>
    <row r="19150" spans="1:2">
      <c r="A19150" t="str">
        <f t="shared" si="299"/>
        <v>K0011</v>
      </c>
      <c r="B19150" s="254" t="s">
        <v>19511</v>
      </c>
    </row>
    <row r="19151" spans="1:2">
      <c r="A19151" t="str">
        <f t="shared" si="299"/>
        <v>K0012</v>
      </c>
      <c r="B19151" s="254" t="s">
        <v>19512</v>
      </c>
    </row>
    <row r="19152" spans="1:2">
      <c r="A19152" t="str">
        <f t="shared" si="299"/>
        <v>K0013</v>
      </c>
      <c r="B19152" s="254" t="s">
        <v>19513</v>
      </c>
    </row>
    <row r="19153" spans="1:2">
      <c r="A19153" t="str">
        <f t="shared" si="299"/>
        <v>K0014</v>
      </c>
      <c r="B19153" s="254" t="s">
        <v>19514</v>
      </c>
    </row>
    <row r="19154" spans="1:2">
      <c r="A19154" t="str">
        <f t="shared" si="299"/>
        <v>K0015</v>
      </c>
      <c r="B19154" s="254" t="s">
        <v>19515</v>
      </c>
    </row>
    <row r="19155" spans="1:2">
      <c r="A19155" t="str">
        <f t="shared" si="299"/>
        <v>K0016</v>
      </c>
      <c r="B19155" s="254" t="s">
        <v>19516</v>
      </c>
    </row>
    <row r="19156" spans="1:2">
      <c r="A19156" t="str">
        <f t="shared" si="299"/>
        <v>K0017</v>
      </c>
      <c r="B19156" s="254" t="s">
        <v>19517</v>
      </c>
    </row>
    <row r="19157" spans="1:2">
      <c r="A19157" t="str">
        <f t="shared" si="299"/>
        <v>K0018</v>
      </c>
      <c r="B19157" s="254" t="s">
        <v>19518</v>
      </c>
    </row>
    <row r="19158" spans="1:2">
      <c r="A19158" t="str">
        <f t="shared" si="299"/>
        <v>K0019</v>
      </c>
      <c r="B19158" s="254" t="s">
        <v>19519</v>
      </c>
    </row>
    <row r="19159" spans="1:2">
      <c r="A19159" t="str">
        <f t="shared" si="299"/>
        <v>K0020</v>
      </c>
      <c r="B19159" s="254" t="s">
        <v>19520</v>
      </c>
    </row>
    <row r="19160" spans="1:2">
      <c r="A19160" t="str">
        <f t="shared" si="299"/>
        <v>K0021</v>
      </c>
      <c r="B19160" s="254" t="s">
        <v>19521</v>
      </c>
    </row>
    <row r="19161" spans="1:2">
      <c r="A19161" t="str">
        <f t="shared" si="299"/>
        <v>K0022</v>
      </c>
      <c r="B19161" s="254" t="s">
        <v>19522</v>
      </c>
    </row>
    <row r="19162" spans="1:2">
      <c r="A19162" t="str">
        <f t="shared" si="299"/>
        <v>K0023</v>
      </c>
      <c r="B19162" s="254" t="s">
        <v>19523</v>
      </c>
    </row>
    <row r="19163" spans="1:2">
      <c r="A19163" t="str">
        <f t="shared" si="299"/>
        <v>K0024</v>
      </c>
      <c r="B19163" s="254" t="s">
        <v>19524</v>
      </c>
    </row>
    <row r="19164" spans="1:2">
      <c r="A19164" t="str">
        <f t="shared" si="299"/>
        <v>K0025</v>
      </c>
      <c r="B19164" s="254" t="s">
        <v>19525</v>
      </c>
    </row>
    <row r="19165" spans="1:2">
      <c r="A19165" t="str">
        <f t="shared" si="299"/>
        <v>K0026</v>
      </c>
      <c r="B19165" s="254" t="s">
        <v>19526</v>
      </c>
    </row>
    <row r="19166" spans="1:2">
      <c r="A19166" t="str">
        <f t="shared" si="299"/>
        <v>K0027</v>
      </c>
      <c r="B19166" s="254" t="s">
        <v>19527</v>
      </c>
    </row>
    <row r="19167" spans="1:2">
      <c r="A19167" t="str">
        <f t="shared" si="299"/>
        <v>K0028</v>
      </c>
      <c r="B19167" s="254" t="s">
        <v>19528</v>
      </c>
    </row>
    <row r="19168" spans="1:2">
      <c r="A19168" t="str">
        <f t="shared" si="299"/>
        <v>K0029</v>
      </c>
      <c r="B19168" s="254" t="s">
        <v>19529</v>
      </c>
    </row>
    <row r="19169" spans="1:2">
      <c r="A19169" t="str">
        <f t="shared" si="299"/>
        <v>K0030</v>
      </c>
      <c r="B19169" s="254" t="s">
        <v>19530</v>
      </c>
    </row>
    <row r="19170" spans="1:2">
      <c r="A19170" t="str">
        <f t="shared" si="299"/>
        <v>K0031</v>
      </c>
      <c r="B19170" s="254" t="s">
        <v>19531</v>
      </c>
    </row>
    <row r="19171" spans="1:2">
      <c r="A19171" t="str">
        <f t="shared" si="299"/>
        <v>K0032</v>
      </c>
      <c r="B19171" s="254" t="s">
        <v>19532</v>
      </c>
    </row>
    <row r="19172" spans="1:2">
      <c r="A19172" t="str">
        <f t="shared" si="299"/>
        <v>K0033</v>
      </c>
      <c r="B19172" s="254" t="s">
        <v>19533</v>
      </c>
    </row>
    <row r="19173" spans="1:2">
      <c r="A19173" t="str">
        <f t="shared" si="299"/>
        <v>K0034</v>
      </c>
      <c r="B19173" s="254" t="s">
        <v>19534</v>
      </c>
    </row>
    <row r="19174" spans="1:2">
      <c r="A19174" t="str">
        <f t="shared" si="299"/>
        <v>K0035</v>
      </c>
      <c r="B19174" s="254" t="s">
        <v>19535</v>
      </c>
    </row>
    <row r="19175" spans="1:2">
      <c r="A19175" t="str">
        <f t="shared" si="299"/>
        <v>K0036</v>
      </c>
      <c r="B19175" s="254" t="s">
        <v>19536</v>
      </c>
    </row>
    <row r="19176" spans="1:2">
      <c r="A19176" t="str">
        <f t="shared" si="299"/>
        <v>K0037</v>
      </c>
      <c r="B19176" s="254" t="s">
        <v>19537</v>
      </c>
    </row>
    <row r="19177" spans="1:2">
      <c r="A19177" t="str">
        <f t="shared" si="299"/>
        <v>K0038</v>
      </c>
      <c r="B19177" s="254" t="s">
        <v>19538</v>
      </c>
    </row>
    <row r="19178" spans="1:2">
      <c r="A19178" t="str">
        <f t="shared" si="299"/>
        <v>K0039</v>
      </c>
      <c r="B19178" s="254" t="s">
        <v>19539</v>
      </c>
    </row>
    <row r="19179" spans="1:2">
      <c r="A19179" t="str">
        <f t="shared" si="299"/>
        <v>K0040</v>
      </c>
      <c r="B19179" s="254" t="s">
        <v>19540</v>
      </c>
    </row>
    <row r="19180" spans="1:2">
      <c r="A19180" t="str">
        <f t="shared" si="299"/>
        <v>K0041</v>
      </c>
      <c r="B19180" s="254" t="s">
        <v>19541</v>
      </c>
    </row>
    <row r="19181" spans="1:2">
      <c r="A19181" t="str">
        <f t="shared" si="299"/>
        <v>K0042</v>
      </c>
      <c r="B19181" s="254" t="s">
        <v>19542</v>
      </c>
    </row>
    <row r="19182" spans="1:2">
      <c r="A19182" t="str">
        <f t="shared" si="299"/>
        <v>K0043</v>
      </c>
      <c r="B19182" s="254" t="s">
        <v>19543</v>
      </c>
    </row>
    <row r="19183" spans="1:2">
      <c r="A19183" t="str">
        <f t="shared" si="299"/>
        <v>K0044</v>
      </c>
      <c r="B19183" s="254" t="s">
        <v>19544</v>
      </c>
    </row>
    <row r="19184" spans="1:2">
      <c r="A19184" t="str">
        <f t="shared" si="299"/>
        <v>K0045</v>
      </c>
      <c r="B19184" s="254" t="s">
        <v>19545</v>
      </c>
    </row>
    <row r="19185" spans="1:2">
      <c r="A19185" t="str">
        <f t="shared" si="299"/>
        <v>K0046</v>
      </c>
      <c r="B19185" s="254" t="s">
        <v>19546</v>
      </c>
    </row>
    <row r="19186" spans="1:2">
      <c r="A19186" t="str">
        <f t="shared" si="299"/>
        <v>K0047</v>
      </c>
      <c r="B19186" s="254" t="s">
        <v>19547</v>
      </c>
    </row>
    <row r="19187" spans="1:2">
      <c r="A19187" t="str">
        <f t="shared" si="299"/>
        <v>K0048</v>
      </c>
      <c r="B19187" s="254" t="s">
        <v>19548</v>
      </c>
    </row>
    <row r="19188" spans="1:2">
      <c r="A19188" t="str">
        <f t="shared" si="299"/>
        <v>K0049</v>
      </c>
      <c r="B19188" s="254" t="s">
        <v>19549</v>
      </c>
    </row>
    <row r="19189" spans="1:2">
      <c r="A19189" t="str">
        <f t="shared" si="299"/>
        <v>K0050</v>
      </c>
      <c r="B19189" s="254" t="s">
        <v>19550</v>
      </c>
    </row>
    <row r="19190" spans="1:2">
      <c r="A19190" t="str">
        <f t="shared" si="299"/>
        <v>K0051</v>
      </c>
      <c r="B19190" s="254" t="s">
        <v>19551</v>
      </c>
    </row>
    <row r="19191" spans="1:2">
      <c r="A19191" t="str">
        <f t="shared" si="299"/>
        <v>K0052</v>
      </c>
      <c r="B19191" s="254" t="s">
        <v>19552</v>
      </c>
    </row>
    <row r="19192" spans="1:2">
      <c r="A19192" t="str">
        <f t="shared" si="299"/>
        <v>K0053</v>
      </c>
      <c r="B19192" s="254" t="s">
        <v>19553</v>
      </c>
    </row>
    <row r="19193" spans="1:2">
      <c r="A19193" t="str">
        <f t="shared" si="299"/>
        <v>K0054</v>
      </c>
      <c r="B19193" s="254" t="s">
        <v>19554</v>
      </c>
    </row>
    <row r="19194" spans="1:2">
      <c r="A19194" t="str">
        <f t="shared" si="299"/>
        <v>K0055</v>
      </c>
      <c r="B19194" s="254" t="s">
        <v>19555</v>
      </c>
    </row>
    <row r="19195" spans="1:2">
      <c r="A19195" t="str">
        <f t="shared" si="299"/>
        <v>K0056</v>
      </c>
      <c r="B19195" s="254" t="s">
        <v>19556</v>
      </c>
    </row>
    <row r="19196" spans="1:2">
      <c r="A19196" t="str">
        <f t="shared" si="299"/>
        <v>K0057</v>
      </c>
      <c r="B19196" s="254" t="s">
        <v>19557</v>
      </c>
    </row>
    <row r="19197" spans="1:2">
      <c r="A19197" t="str">
        <f t="shared" si="299"/>
        <v>K0058</v>
      </c>
      <c r="B19197" s="254" t="s">
        <v>19558</v>
      </c>
    </row>
    <row r="19198" spans="1:2">
      <c r="A19198" t="str">
        <f t="shared" si="299"/>
        <v>K0059</v>
      </c>
      <c r="B19198" s="254" t="s">
        <v>19559</v>
      </c>
    </row>
    <row r="19199" spans="1:2">
      <c r="A19199" t="str">
        <f t="shared" si="299"/>
        <v>K0060</v>
      </c>
      <c r="B19199" s="254" t="s">
        <v>19560</v>
      </c>
    </row>
    <row r="19200" spans="1:2">
      <c r="A19200" t="str">
        <f t="shared" si="299"/>
        <v>K0061</v>
      </c>
      <c r="B19200" s="254" t="s">
        <v>19561</v>
      </c>
    </row>
    <row r="19201" spans="1:2">
      <c r="A19201" t="str">
        <f t="shared" si="299"/>
        <v>K0062</v>
      </c>
      <c r="B19201" s="254" t="s">
        <v>19562</v>
      </c>
    </row>
    <row r="19202" spans="1:2">
      <c r="A19202" t="str">
        <f t="shared" si="299"/>
        <v>K0063</v>
      </c>
      <c r="B19202" s="254" t="s">
        <v>19563</v>
      </c>
    </row>
    <row r="19203" spans="1:2">
      <c r="A19203" t="str">
        <f t="shared" ref="A19203:A19266" si="300">LEFT(B19203,5)</f>
        <v>K0064</v>
      </c>
      <c r="B19203" s="254" t="s">
        <v>19564</v>
      </c>
    </row>
    <row r="19204" spans="1:2">
      <c r="A19204" t="str">
        <f t="shared" si="300"/>
        <v>K0065</v>
      </c>
      <c r="B19204" s="254" t="s">
        <v>19565</v>
      </c>
    </row>
    <row r="19205" spans="1:2">
      <c r="A19205" t="str">
        <f t="shared" si="300"/>
        <v>K0066</v>
      </c>
      <c r="B19205" s="254" t="s">
        <v>19566</v>
      </c>
    </row>
    <row r="19206" spans="1:2">
      <c r="A19206" t="str">
        <f t="shared" si="300"/>
        <v>K0067</v>
      </c>
      <c r="B19206" s="254" t="s">
        <v>19567</v>
      </c>
    </row>
    <row r="19207" spans="1:2">
      <c r="A19207" t="str">
        <f t="shared" si="300"/>
        <v>K0068</v>
      </c>
      <c r="B19207" s="254" t="s">
        <v>19568</v>
      </c>
    </row>
    <row r="19208" spans="1:2">
      <c r="A19208" t="str">
        <f t="shared" si="300"/>
        <v>K0069</v>
      </c>
      <c r="B19208" s="254" t="s">
        <v>19569</v>
      </c>
    </row>
    <row r="19209" spans="1:2">
      <c r="A19209" t="str">
        <f t="shared" si="300"/>
        <v>K0070</v>
      </c>
      <c r="B19209" s="254" t="s">
        <v>19570</v>
      </c>
    </row>
    <row r="19210" spans="1:2">
      <c r="A19210" t="str">
        <f t="shared" si="300"/>
        <v>K0071</v>
      </c>
      <c r="B19210" s="254" t="s">
        <v>19571</v>
      </c>
    </row>
    <row r="19211" spans="1:2">
      <c r="A19211" t="str">
        <f t="shared" si="300"/>
        <v>K0072</v>
      </c>
      <c r="B19211" s="254" t="s">
        <v>19572</v>
      </c>
    </row>
    <row r="19212" spans="1:2">
      <c r="A19212" t="str">
        <f t="shared" si="300"/>
        <v>K0073</v>
      </c>
      <c r="B19212" s="254" t="s">
        <v>19573</v>
      </c>
    </row>
    <row r="19213" spans="1:2">
      <c r="A19213" t="str">
        <f t="shared" si="300"/>
        <v>K0074</v>
      </c>
      <c r="B19213" s="254" t="s">
        <v>19574</v>
      </c>
    </row>
    <row r="19214" spans="1:2">
      <c r="A19214" t="str">
        <f t="shared" si="300"/>
        <v>K0075</v>
      </c>
      <c r="B19214" s="254" t="s">
        <v>19575</v>
      </c>
    </row>
    <row r="19215" spans="1:2">
      <c r="A19215" t="str">
        <f t="shared" si="300"/>
        <v>K0076</v>
      </c>
      <c r="B19215" s="254" t="s">
        <v>19576</v>
      </c>
    </row>
    <row r="19216" spans="1:2">
      <c r="A19216" t="str">
        <f t="shared" si="300"/>
        <v>K0077</v>
      </c>
      <c r="B19216" s="254" t="s">
        <v>19577</v>
      </c>
    </row>
    <row r="19217" spans="1:2">
      <c r="A19217" t="str">
        <f t="shared" si="300"/>
        <v>K0078</v>
      </c>
      <c r="B19217" s="254" t="s">
        <v>19578</v>
      </c>
    </row>
    <row r="19218" spans="1:2">
      <c r="A19218" t="str">
        <f t="shared" si="300"/>
        <v>K0079</v>
      </c>
      <c r="B19218" s="254" t="s">
        <v>19579</v>
      </c>
    </row>
    <row r="19219" spans="1:2">
      <c r="A19219" t="str">
        <f t="shared" si="300"/>
        <v>K0080</v>
      </c>
      <c r="B19219" s="254" t="s">
        <v>19580</v>
      </c>
    </row>
    <row r="19220" spans="1:2">
      <c r="A19220" t="str">
        <f t="shared" si="300"/>
        <v>K0081</v>
      </c>
      <c r="B19220" s="254" t="s">
        <v>19581</v>
      </c>
    </row>
    <row r="19221" spans="1:2">
      <c r="A19221" t="str">
        <f t="shared" si="300"/>
        <v>K0082</v>
      </c>
      <c r="B19221" s="254" t="s">
        <v>19582</v>
      </c>
    </row>
    <row r="19222" spans="1:2">
      <c r="A19222" t="str">
        <f t="shared" si="300"/>
        <v>K0083</v>
      </c>
      <c r="B19222" s="254" t="s">
        <v>19583</v>
      </c>
    </row>
    <row r="19223" spans="1:2">
      <c r="A19223" t="str">
        <f t="shared" si="300"/>
        <v>K0084</v>
      </c>
      <c r="B19223" s="254" t="s">
        <v>19584</v>
      </c>
    </row>
    <row r="19224" spans="1:2">
      <c r="A19224" t="str">
        <f t="shared" si="300"/>
        <v>K0085</v>
      </c>
      <c r="B19224" s="254" t="s">
        <v>19585</v>
      </c>
    </row>
    <row r="19225" spans="1:2">
      <c r="A19225" t="str">
        <f t="shared" si="300"/>
        <v>K0086</v>
      </c>
      <c r="B19225" s="254" t="s">
        <v>19586</v>
      </c>
    </row>
    <row r="19226" spans="1:2">
      <c r="A19226" t="str">
        <f t="shared" si="300"/>
        <v>K0087</v>
      </c>
      <c r="B19226" s="254" t="s">
        <v>19587</v>
      </c>
    </row>
    <row r="19227" spans="1:2">
      <c r="A19227" t="str">
        <f t="shared" si="300"/>
        <v>K0088</v>
      </c>
      <c r="B19227" s="254" t="s">
        <v>19588</v>
      </c>
    </row>
    <row r="19228" spans="1:2">
      <c r="A19228" t="str">
        <f t="shared" si="300"/>
        <v>K0089</v>
      </c>
      <c r="B19228" s="254" t="s">
        <v>19589</v>
      </c>
    </row>
    <row r="19229" spans="1:2">
      <c r="A19229" t="str">
        <f t="shared" si="300"/>
        <v>K0090</v>
      </c>
      <c r="B19229" s="254" t="s">
        <v>19590</v>
      </c>
    </row>
    <row r="19230" spans="1:2">
      <c r="A19230" t="str">
        <f t="shared" si="300"/>
        <v>K0091</v>
      </c>
      <c r="B19230" s="254" t="s">
        <v>19591</v>
      </c>
    </row>
    <row r="19231" spans="1:2">
      <c r="A19231" t="str">
        <f t="shared" si="300"/>
        <v>K0092</v>
      </c>
      <c r="B19231" s="254" t="s">
        <v>19592</v>
      </c>
    </row>
    <row r="19232" spans="1:2">
      <c r="A19232" t="str">
        <f t="shared" si="300"/>
        <v>K0093</v>
      </c>
      <c r="B19232" s="254" t="s">
        <v>19593</v>
      </c>
    </row>
    <row r="19233" spans="1:2">
      <c r="A19233" t="str">
        <f t="shared" si="300"/>
        <v>K0094</v>
      </c>
      <c r="B19233" s="254" t="s">
        <v>19594</v>
      </c>
    </row>
    <row r="19234" spans="1:2">
      <c r="A19234" t="str">
        <f t="shared" si="300"/>
        <v>K0095</v>
      </c>
      <c r="B19234" s="254" t="s">
        <v>19595</v>
      </c>
    </row>
    <row r="19235" spans="1:2">
      <c r="A19235" t="str">
        <f t="shared" si="300"/>
        <v>K0096</v>
      </c>
      <c r="B19235" s="254" t="s">
        <v>19596</v>
      </c>
    </row>
    <row r="19236" spans="1:2">
      <c r="A19236" t="str">
        <f t="shared" si="300"/>
        <v>K0097</v>
      </c>
      <c r="B19236" s="254" t="s">
        <v>19597</v>
      </c>
    </row>
    <row r="19237" spans="1:2">
      <c r="A19237" t="str">
        <f t="shared" si="300"/>
        <v>K0098</v>
      </c>
      <c r="B19237" s="254" t="s">
        <v>19598</v>
      </c>
    </row>
    <row r="19238" spans="1:2">
      <c r="A19238" t="str">
        <f t="shared" si="300"/>
        <v>K0099</v>
      </c>
      <c r="B19238" s="254" t="s">
        <v>19599</v>
      </c>
    </row>
    <row r="19239" spans="1:2">
      <c r="A19239" t="str">
        <f t="shared" si="300"/>
        <v>K0100</v>
      </c>
      <c r="B19239" s="254" t="s">
        <v>19600</v>
      </c>
    </row>
    <row r="19240" spans="1:2">
      <c r="A19240" t="str">
        <f t="shared" si="300"/>
        <v>K0101</v>
      </c>
      <c r="B19240" s="254" t="s">
        <v>19601</v>
      </c>
    </row>
    <row r="19241" spans="1:2">
      <c r="A19241" t="str">
        <f t="shared" si="300"/>
        <v>K0102</v>
      </c>
      <c r="B19241" s="254" t="s">
        <v>19602</v>
      </c>
    </row>
    <row r="19242" spans="1:2">
      <c r="A19242" t="str">
        <f t="shared" si="300"/>
        <v>K0103</v>
      </c>
      <c r="B19242" s="254" t="s">
        <v>19603</v>
      </c>
    </row>
    <row r="19243" spans="1:2">
      <c r="A19243" t="str">
        <f t="shared" si="300"/>
        <v>K0104</v>
      </c>
      <c r="B19243" s="254" t="s">
        <v>19604</v>
      </c>
    </row>
    <row r="19244" spans="1:2">
      <c r="A19244" t="str">
        <f t="shared" si="300"/>
        <v>K0105</v>
      </c>
      <c r="B19244" s="254" t="s">
        <v>19605</v>
      </c>
    </row>
    <row r="19245" spans="1:2">
      <c r="A19245" t="str">
        <f t="shared" si="300"/>
        <v>K0106</v>
      </c>
      <c r="B19245" s="254" t="s">
        <v>19606</v>
      </c>
    </row>
    <row r="19246" spans="1:2">
      <c r="A19246" t="str">
        <f t="shared" si="300"/>
        <v>K0107</v>
      </c>
      <c r="B19246" s="254" t="s">
        <v>19607</v>
      </c>
    </row>
    <row r="19247" spans="1:2">
      <c r="A19247" t="str">
        <f t="shared" si="300"/>
        <v>K0108</v>
      </c>
      <c r="B19247" s="254" t="s">
        <v>19608</v>
      </c>
    </row>
    <row r="19248" spans="1:2">
      <c r="A19248" t="str">
        <f t="shared" si="300"/>
        <v>K0109</v>
      </c>
      <c r="B19248" s="254" t="s">
        <v>19609</v>
      </c>
    </row>
    <row r="19249" spans="1:2">
      <c r="A19249" t="str">
        <f t="shared" si="300"/>
        <v>K0110</v>
      </c>
      <c r="B19249" s="254" t="s">
        <v>19610</v>
      </c>
    </row>
    <row r="19250" spans="1:2">
      <c r="A19250" t="str">
        <f t="shared" si="300"/>
        <v>K0111</v>
      </c>
      <c r="B19250" s="254" t="s">
        <v>19611</v>
      </c>
    </row>
    <row r="19251" spans="1:2">
      <c r="A19251" t="str">
        <f t="shared" si="300"/>
        <v>K0112</v>
      </c>
      <c r="B19251" s="254" t="s">
        <v>19612</v>
      </c>
    </row>
    <row r="19252" spans="1:2">
      <c r="A19252" t="str">
        <f t="shared" si="300"/>
        <v>K0113</v>
      </c>
      <c r="B19252" s="254" t="s">
        <v>19613</v>
      </c>
    </row>
    <row r="19253" spans="1:2">
      <c r="A19253" t="str">
        <f t="shared" si="300"/>
        <v>K0114</v>
      </c>
      <c r="B19253" s="254" t="s">
        <v>19614</v>
      </c>
    </row>
    <row r="19254" spans="1:2">
      <c r="A19254" t="str">
        <f t="shared" si="300"/>
        <v>K0115</v>
      </c>
      <c r="B19254" s="254" t="s">
        <v>19615</v>
      </c>
    </row>
    <row r="19255" spans="1:2">
      <c r="A19255" t="str">
        <f t="shared" si="300"/>
        <v>K0116</v>
      </c>
      <c r="B19255" s="254" t="s">
        <v>19616</v>
      </c>
    </row>
    <row r="19256" spans="1:2">
      <c r="A19256" t="str">
        <f t="shared" si="300"/>
        <v>K0117</v>
      </c>
      <c r="B19256" s="254" t="s">
        <v>19617</v>
      </c>
    </row>
    <row r="19257" spans="1:2">
      <c r="A19257" t="str">
        <f t="shared" si="300"/>
        <v>K0118</v>
      </c>
      <c r="B19257" s="254" t="s">
        <v>19618</v>
      </c>
    </row>
    <row r="19258" spans="1:2">
      <c r="A19258" t="str">
        <f t="shared" si="300"/>
        <v>K0119</v>
      </c>
      <c r="B19258" s="254" t="s">
        <v>19619</v>
      </c>
    </row>
    <row r="19259" spans="1:2">
      <c r="A19259" t="str">
        <f t="shared" si="300"/>
        <v>K0120</v>
      </c>
      <c r="B19259" s="254" t="s">
        <v>19620</v>
      </c>
    </row>
    <row r="19260" spans="1:2">
      <c r="A19260" t="str">
        <f t="shared" si="300"/>
        <v>K0121</v>
      </c>
      <c r="B19260" s="254" t="s">
        <v>19621</v>
      </c>
    </row>
    <row r="19261" spans="1:2">
      <c r="A19261" t="str">
        <f t="shared" si="300"/>
        <v>K0122</v>
      </c>
      <c r="B19261" s="254" t="s">
        <v>19622</v>
      </c>
    </row>
    <row r="19262" spans="1:2">
      <c r="A19262" t="str">
        <f t="shared" si="300"/>
        <v>K0123</v>
      </c>
      <c r="B19262" s="254" t="s">
        <v>19623</v>
      </c>
    </row>
    <row r="19263" spans="1:2">
      <c r="A19263" t="str">
        <f t="shared" si="300"/>
        <v>K0124</v>
      </c>
      <c r="B19263" s="254" t="s">
        <v>19624</v>
      </c>
    </row>
    <row r="19264" spans="1:2">
      <c r="A19264" t="str">
        <f t="shared" si="300"/>
        <v>K0125</v>
      </c>
      <c r="B19264" s="254" t="s">
        <v>19625</v>
      </c>
    </row>
    <row r="19265" spans="1:2">
      <c r="A19265" t="str">
        <f t="shared" si="300"/>
        <v>K0126</v>
      </c>
      <c r="B19265" s="254" t="s">
        <v>19626</v>
      </c>
    </row>
    <row r="19266" spans="1:2">
      <c r="A19266" t="str">
        <f t="shared" si="300"/>
        <v>K0127</v>
      </c>
      <c r="B19266" s="254" t="s">
        <v>19627</v>
      </c>
    </row>
    <row r="19267" spans="1:2">
      <c r="A19267" t="str">
        <f t="shared" ref="A19267:A19330" si="301">LEFT(B19267,5)</f>
        <v>K0128</v>
      </c>
      <c r="B19267" s="254" t="s">
        <v>19628</v>
      </c>
    </row>
    <row r="19268" spans="1:2">
      <c r="A19268" t="str">
        <f t="shared" si="301"/>
        <v>K0129</v>
      </c>
      <c r="B19268" s="254" t="s">
        <v>19629</v>
      </c>
    </row>
    <row r="19269" spans="1:2">
      <c r="A19269" t="str">
        <f t="shared" si="301"/>
        <v>K0130</v>
      </c>
      <c r="B19269" s="254" t="s">
        <v>19630</v>
      </c>
    </row>
    <row r="19270" spans="1:2">
      <c r="A19270" t="str">
        <f t="shared" si="301"/>
        <v>K0131</v>
      </c>
      <c r="B19270" s="254" t="s">
        <v>19631</v>
      </c>
    </row>
    <row r="19271" spans="1:2">
      <c r="A19271" t="str">
        <f t="shared" si="301"/>
        <v>K0132</v>
      </c>
      <c r="B19271" s="254" t="s">
        <v>19632</v>
      </c>
    </row>
    <row r="19272" spans="1:2">
      <c r="A19272" t="str">
        <f t="shared" si="301"/>
        <v>K0133</v>
      </c>
      <c r="B19272" s="254" t="s">
        <v>19633</v>
      </c>
    </row>
    <row r="19273" spans="1:2">
      <c r="A19273" t="str">
        <f t="shared" si="301"/>
        <v>K0134</v>
      </c>
      <c r="B19273" s="254" t="s">
        <v>19634</v>
      </c>
    </row>
    <row r="19274" spans="1:2">
      <c r="A19274" t="str">
        <f t="shared" si="301"/>
        <v>K0135</v>
      </c>
      <c r="B19274" s="254" t="s">
        <v>19635</v>
      </c>
    </row>
    <row r="19275" spans="1:2">
      <c r="A19275" t="str">
        <f t="shared" si="301"/>
        <v>K0136</v>
      </c>
      <c r="B19275" s="254" t="s">
        <v>19636</v>
      </c>
    </row>
    <row r="19276" spans="1:2">
      <c r="A19276" t="str">
        <f t="shared" si="301"/>
        <v>K0137</v>
      </c>
      <c r="B19276" s="254" t="s">
        <v>19637</v>
      </c>
    </row>
    <row r="19277" spans="1:2">
      <c r="A19277" t="str">
        <f t="shared" si="301"/>
        <v>K0138</v>
      </c>
      <c r="B19277" s="254" t="s">
        <v>19638</v>
      </c>
    </row>
    <row r="19278" spans="1:2">
      <c r="A19278" t="str">
        <f t="shared" si="301"/>
        <v>K0139</v>
      </c>
      <c r="B19278" s="254" t="s">
        <v>19639</v>
      </c>
    </row>
    <row r="19279" spans="1:2">
      <c r="A19279" t="str">
        <f t="shared" si="301"/>
        <v>K0140</v>
      </c>
      <c r="B19279" s="254" t="s">
        <v>19640</v>
      </c>
    </row>
    <row r="19280" spans="1:2">
      <c r="A19280" t="str">
        <f t="shared" si="301"/>
        <v>K0141</v>
      </c>
      <c r="B19280" s="254" t="s">
        <v>19641</v>
      </c>
    </row>
    <row r="19281" spans="1:2">
      <c r="A19281" t="str">
        <f t="shared" si="301"/>
        <v>K0142</v>
      </c>
      <c r="B19281" s="254" t="s">
        <v>19642</v>
      </c>
    </row>
    <row r="19282" spans="1:2">
      <c r="A19282" t="str">
        <f t="shared" si="301"/>
        <v>K0143</v>
      </c>
      <c r="B19282" s="254" t="s">
        <v>19643</v>
      </c>
    </row>
    <row r="19283" spans="1:2">
      <c r="A19283" t="str">
        <f t="shared" si="301"/>
        <v>K0144</v>
      </c>
      <c r="B19283" s="254" t="s">
        <v>19644</v>
      </c>
    </row>
    <row r="19284" spans="1:2">
      <c r="A19284" t="str">
        <f t="shared" si="301"/>
        <v>K0145</v>
      </c>
      <c r="B19284" s="254" t="s">
        <v>19645</v>
      </c>
    </row>
    <row r="19285" spans="1:2">
      <c r="A19285" t="str">
        <f t="shared" si="301"/>
        <v>K0146</v>
      </c>
      <c r="B19285" s="254" t="s">
        <v>19646</v>
      </c>
    </row>
    <row r="19286" spans="1:2">
      <c r="A19286" t="str">
        <f t="shared" si="301"/>
        <v>K0147</v>
      </c>
      <c r="B19286" s="254" t="s">
        <v>19647</v>
      </c>
    </row>
    <row r="19287" spans="1:2">
      <c r="A19287" t="str">
        <f t="shared" si="301"/>
        <v>K0148</v>
      </c>
      <c r="B19287" s="254" t="s">
        <v>19648</v>
      </c>
    </row>
    <row r="19288" spans="1:2">
      <c r="A19288" t="str">
        <f t="shared" si="301"/>
        <v>K0149</v>
      </c>
      <c r="B19288" s="254" t="s">
        <v>19649</v>
      </c>
    </row>
    <row r="19289" spans="1:2">
      <c r="A19289" t="str">
        <f t="shared" si="301"/>
        <v>K0150</v>
      </c>
      <c r="B19289" s="254" t="s">
        <v>19650</v>
      </c>
    </row>
    <row r="19290" spans="1:2">
      <c r="A19290" t="str">
        <f t="shared" si="301"/>
        <v>K0151</v>
      </c>
      <c r="B19290" s="254" t="s">
        <v>19651</v>
      </c>
    </row>
    <row r="19291" spans="1:2">
      <c r="A19291" t="str">
        <f t="shared" si="301"/>
        <v>K0152</v>
      </c>
      <c r="B19291" s="254" t="s">
        <v>19652</v>
      </c>
    </row>
    <row r="19292" spans="1:2">
      <c r="A19292" t="str">
        <f t="shared" si="301"/>
        <v>K0153</v>
      </c>
      <c r="B19292" s="254" t="s">
        <v>19653</v>
      </c>
    </row>
    <row r="19293" spans="1:2">
      <c r="A19293" t="str">
        <f t="shared" si="301"/>
        <v>K0154</v>
      </c>
      <c r="B19293" s="254" t="s">
        <v>19654</v>
      </c>
    </row>
    <row r="19294" spans="1:2">
      <c r="A19294" t="str">
        <f t="shared" si="301"/>
        <v>K0155</v>
      </c>
      <c r="B19294" s="254" t="s">
        <v>19655</v>
      </c>
    </row>
    <row r="19295" spans="1:2">
      <c r="A19295" t="str">
        <f t="shared" si="301"/>
        <v>K0156</v>
      </c>
      <c r="B19295" s="254" t="s">
        <v>19656</v>
      </c>
    </row>
    <row r="19296" spans="1:2">
      <c r="A19296" t="str">
        <f t="shared" si="301"/>
        <v>K0157</v>
      </c>
      <c r="B19296" s="254" t="s">
        <v>19657</v>
      </c>
    </row>
    <row r="19297" spans="1:2">
      <c r="A19297" t="str">
        <f t="shared" si="301"/>
        <v>K0158</v>
      </c>
      <c r="B19297" s="254" t="s">
        <v>19658</v>
      </c>
    </row>
    <row r="19298" spans="1:2">
      <c r="A19298" t="str">
        <f t="shared" si="301"/>
        <v>K0159</v>
      </c>
      <c r="B19298" s="254" t="s">
        <v>19659</v>
      </c>
    </row>
    <row r="19299" spans="1:2">
      <c r="A19299" t="str">
        <f t="shared" si="301"/>
        <v>K0160</v>
      </c>
      <c r="B19299" s="254" t="s">
        <v>19660</v>
      </c>
    </row>
    <row r="19300" spans="1:2">
      <c r="A19300" t="str">
        <f t="shared" si="301"/>
        <v>K0161</v>
      </c>
      <c r="B19300" s="254" t="s">
        <v>19661</v>
      </c>
    </row>
    <row r="19301" spans="1:2">
      <c r="A19301" t="str">
        <f t="shared" si="301"/>
        <v>K0162</v>
      </c>
      <c r="B19301" s="254" t="s">
        <v>19662</v>
      </c>
    </row>
    <row r="19302" spans="1:2">
      <c r="A19302" t="str">
        <f t="shared" si="301"/>
        <v>K0163</v>
      </c>
      <c r="B19302" s="254" t="s">
        <v>19663</v>
      </c>
    </row>
    <row r="19303" spans="1:2">
      <c r="A19303" t="str">
        <f t="shared" si="301"/>
        <v>K0164</v>
      </c>
      <c r="B19303" s="254" t="s">
        <v>19664</v>
      </c>
    </row>
    <row r="19304" spans="1:2">
      <c r="A19304" t="str">
        <f t="shared" si="301"/>
        <v>K0165</v>
      </c>
      <c r="B19304" s="254" t="s">
        <v>19665</v>
      </c>
    </row>
    <row r="19305" spans="1:2">
      <c r="A19305" t="str">
        <f t="shared" si="301"/>
        <v>K0166</v>
      </c>
      <c r="B19305" s="254" t="s">
        <v>19666</v>
      </c>
    </row>
    <row r="19306" spans="1:2">
      <c r="A19306" t="str">
        <f t="shared" si="301"/>
        <v>K0167</v>
      </c>
      <c r="B19306" s="254" t="s">
        <v>19667</v>
      </c>
    </row>
    <row r="19307" spans="1:2">
      <c r="A19307" t="str">
        <f t="shared" si="301"/>
        <v>K0168</v>
      </c>
      <c r="B19307" s="254" t="s">
        <v>19668</v>
      </c>
    </row>
    <row r="19308" spans="1:2">
      <c r="A19308" t="str">
        <f t="shared" si="301"/>
        <v>K0169</v>
      </c>
      <c r="B19308" s="254" t="s">
        <v>19669</v>
      </c>
    </row>
    <row r="19309" spans="1:2">
      <c r="A19309" t="str">
        <f t="shared" si="301"/>
        <v>K0170</v>
      </c>
      <c r="B19309" s="254" t="s">
        <v>19670</v>
      </c>
    </row>
    <row r="19310" spans="1:2">
      <c r="A19310" t="str">
        <f t="shared" si="301"/>
        <v>K0171</v>
      </c>
      <c r="B19310" s="254" t="s">
        <v>19671</v>
      </c>
    </row>
    <row r="19311" spans="1:2">
      <c r="A19311" t="str">
        <f t="shared" si="301"/>
        <v>K0172</v>
      </c>
      <c r="B19311" s="254" t="s">
        <v>19672</v>
      </c>
    </row>
    <row r="19312" spans="1:2">
      <c r="A19312" t="str">
        <f t="shared" si="301"/>
        <v>K0173</v>
      </c>
      <c r="B19312" s="254" t="s">
        <v>19673</v>
      </c>
    </row>
    <row r="19313" spans="1:2">
      <c r="A19313" t="str">
        <f t="shared" si="301"/>
        <v>K0174</v>
      </c>
      <c r="B19313" s="254" t="s">
        <v>19674</v>
      </c>
    </row>
    <row r="19314" spans="1:2">
      <c r="A19314" t="str">
        <f t="shared" si="301"/>
        <v>K0175</v>
      </c>
      <c r="B19314" s="254" t="s">
        <v>19675</v>
      </c>
    </row>
    <row r="19315" spans="1:2">
      <c r="A19315" t="str">
        <f t="shared" si="301"/>
        <v>K0176</v>
      </c>
      <c r="B19315" s="254" t="s">
        <v>19676</v>
      </c>
    </row>
    <row r="19316" spans="1:2">
      <c r="A19316" t="str">
        <f t="shared" si="301"/>
        <v>K0177</v>
      </c>
      <c r="B19316" s="254" t="s">
        <v>19677</v>
      </c>
    </row>
    <row r="19317" spans="1:2">
      <c r="A19317" t="str">
        <f t="shared" si="301"/>
        <v>K0178</v>
      </c>
      <c r="B19317" s="254" t="s">
        <v>19678</v>
      </c>
    </row>
    <row r="19318" spans="1:2">
      <c r="A19318" t="str">
        <f t="shared" si="301"/>
        <v>K0179</v>
      </c>
      <c r="B19318" s="254" t="s">
        <v>19679</v>
      </c>
    </row>
    <row r="19319" spans="1:2">
      <c r="A19319" t="str">
        <f t="shared" si="301"/>
        <v>K0180</v>
      </c>
      <c r="B19319" s="254" t="s">
        <v>19680</v>
      </c>
    </row>
    <row r="19320" spans="1:2">
      <c r="A19320" t="str">
        <f t="shared" si="301"/>
        <v>K0181</v>
      </c>
      <c r="B19320" s="254" t="s">
        <v>19681</v>
      </c>
    </row>
    <row r="19321" spans="1:2">
      <c r="A19321" t="str">
        <f t="shared" si="301"/>
        <v>K0182</v>
      </c>
      <c r="B19321" s="254" t="s">
        <v>19682</v>
      </c>
    </row>
    <row r="19322" spans="1:2">
      <c r="A19322" t="str">
        <f t="shared" si="301"/>
        <v>K0183</v>
      </c>
      <c r="B19322" s="254" t="s">
        <v>19683</v>
      </c>
    </row>
    <row r="19323" spans="1:2">
      <c r="A19323" t="str">
        <f t="shared" si="301"/>
        <v>K0184</v>
      </c>
      <c r="B19323" s="254" t="s">
        <v>19684</v>
      </c>
    </row>
    <row r="19324" spans="1:2">
      <c r="A19324" t="str">
        <f t="shared" si="301"/>
        <v>K0185</v>
      </c>
      <c r="B19324" s="254" t="s">
        <v>19685</v>
      </c>
    </row>
    <row r="19325" spans="1:2">
      <c r="A19325" t="str">
        <f t="shared" si="301"/>
        <v>K0186</v>
      </c>
      <c r="B19325" s="254" t="s">
        <v>19686</v>
      </c>
    </row>
    <row r="19326" spans="1:2">
      <c r="A19326" t="str">
        <f t="shared" si="301"/>
        <v>K0187</v>
      </c>
      <c r="B19326" s="254" t="s">
        <v>19687</v>
      </c>
    </row>
    <row r="19327" spans="1:2">
      <c r="A19327" t="str">
        <f t="shared" si="301"/>
        <v>K0188</v>
      </c>
      <c r="B19327" s="254" t="s">
        <v>19688</v>
      </c>
    </row>
    <row r="19328" spans="1:2">
      <c r="A19328" t="str">
        <f t="shared" si="301"/>
        <v>K0189</v>
      </c>
      <c r="B19328" s="254" t="s">
        <v>19689</v>
      </c>
    </row>
    <row r="19329" spans="1:2">
      <c r="A19329" t="str">
        <f t="shared" si="301"/>
        <v>K0190</v>
      </c>
      <c r="B19329" s="254" t="s">
        <v>19690</v>
      </c>
    </row>
    <row r="19330" spans="1:2">
      <c r="A19330" t="str">
        <f t="shared" si="301"/>
        <v>K0191</v>
      </c>
      <c r="B19330" s="254" t="s">
        <v>19691</v>
      </c>
    </row>
    <row r="19331" spans="1:2">
      <c r="A19331" t="str">
        <f t="shared" ref="A19331:A19394" si="302">LEFT(B19331,5)</f>
        <v>K0192</v>
      </c>
      <c r="B19331" s="254" t="s">
        <v>19692</v>
      </c>
    </row>
    <row r="19332" spans="1:2">
      <c r="A19332" t="str">
        <f t="shared" si="302"/>
        <v>K0193</v>
      </c>
      <c r="B19332" s="254" t="s">
        <v>19693</v>
      </c>
    </row>
    <row r="19333" spans="1:2">
      <c r="A19333" t="str">
        <f t="shared" si="302"/>
        <v>K0194</v>
      </c>
      <c r="B19333" s="254" t="s">
        <v>19694</v>
      </c>
    </row>
    <row r="19334" spans="1:2">
      <c r="A19334" t="str">
        <f t="shared" si="302"/>
        <v>K0195</v>
      </c>
      <c r="B19334" s="254" t="s">
        <v>19695</v>
      </c>
    </row>
    <row r="19335" spans="1:2">
      <c r="A19335" t="str">
        <f t="shared" si="302"/>
        <v>K0196</v>
      </c>
      <c r="B19335" s="254" t="s">
        <v>19696</v>
      </c>
    </row>
    <row r="19336" spans="1:2">
      <c r="A19336" t="str">
        <f t="shared" si="302"/>
        <v>K0197</v>
      </c>
      <c r="B19336" s="254" t="s">
        <v>19697</v>
      </c>
    </row>
    <row r="19337" spans="1:2">
      <c r="A19337" t="str">
        <f t="shared" si="302"/>
        <v>K0198</v>
      </c>
      <c r="B19337" s="254" t="s">
        <v>19698</v>
      </c>
    </row>
    <row r="19338" spans="1:2">
      <c r="A19338" t="str">
        <f t="shared" si="302"/>
        <v>K0199</v>
      </c>
      <c r="B19338" s="254" t="s">
        <v>19699</v>
      </c>
    </row>
    <row r="19339" spans="1:2">
      <c r="A19339" t="str">
        <f t="shared" si="302"/>
        <v>K0200</v>
      </c>
      <c r="B19339" s="254" t="s">
        <v>19700</v>
      </c>
    </row>
    <row r="19340" spans="1:2">
      <c r="A19340" t="str">
        <f t="shared" si="302"/>
        <v>K0201</v>
      </c>
      <c r="B19340" s="254" t="s">
        <v>19701</v>
      </c>
    </row>
    <row r="19341" spans="1:2">
      <c r="A19341" t="str">
        <f t="shared" si="302"/>
        <v>K0202</v>
      </c>
      <c r="B19341" s="254" t="s">
        <v>19702</v>
      </c>
    </row>
    <row r="19342" spans="1:2">
      <c r="A19342" t="str">
        <f t="shared" si="302"/>
        <v>K0203</v>
      </c>
      <c r="B19342" s="254" t="s">
        <v>19703</v>
      </c>
    </row>
    <row r="19343" spans="1:2">
      <c r="A19343" t="str">
        <f t="shared" si="302"/>
        <v>K0204</v>
      </c>
      <c r="B19343" s="254" t="s">
        <v>19704</v>
      </c>
    </row>
    <row r="19344" spans="1:2">
      <c r="A19344" t="str">
        <f t="shared" si="302"/>
        <v>K0205</v>
      </c>
      <c r="B19344" s="254" t="s">
        <v>19705</v>
      </c>
    </row>
    <row r="19345" spans="1:2">
      <c r="A19345" t="str">
        <f t="shared" si="302"/>
        <v>K0206</v>
      </c>
      <c r="B19345" s="254" t="s">
        <v>19706</v>
      </c>
    </row>
    <row r="19346" spans="1:2">
      <c r="A19346" t="str">
        <f t="shared" si="302"/>
        <v>K0207</v>
      </c>
      <c r="B19346" s="254" t="s">
        <v>19707</v>
      </c>
    </row>
    <row r="19347" spans="1:2">
      <c r="A19347" t="str">
        <f t="shared" si="302"/>
        <v>K0208</v>
      </c>
      <c r="B19347" s="254" t="s">
        <v>19708</v>
      </c>
    </row>
    <row r="19348" spans="1:2">
      <c r="A19348" t="str">
        <f t="shared" si="302"/>
        <v>K0209</v>
      </c>
      <c r="B19348" s="254" t="s">
        <v>19709</v>
      </c>
    </row>
    <row r="19349" spans="1:2">
      <c r="A19349" t="str">
        <f t="shared" si="302"/>
        <v>K0210</v>
      </c>
      <c r="B19349" s="254" t="s">
        <v>19710</v>
      </c>
    </row>
    <row r="19350" spans="1:2">
      <c r="A19350" t="str">
        <f t="shared" si="302"/>
        <v>K0211</v>
      </c>
      <c r="B19350" s="254" t="s">
        <v>19711</v>
      </c>
    </row>
    <row r="19351" spans="1:2">
      <c r="A19351" t="str">
        <f t="shared" si="302"/>
        <v>K0212</v>
      </c>
      <c r="B19351" s="254" t="s">
        <v>19712</v>
      </c>
    </row>
    <row r="19352" spans="1:2">
      <c r="A19352" t="str">
        <f t="shared" si="302"/>
        <v>K0213</v>
      </c>
      <c r="B19352" s="254" t="s">
        <v>19713</v>
      </c>
    </row>
    <row r="19353" spans="1:2">
      <c r="A19353" t="str">
        <f t="shared" si="302"/>
        <v>K0214</v>
      </c>
      <c r="B19353" s="254" t="s">
        <v>19714</v>
      </c>
    </row>
    <row r="19354" spans="1:2">
      <c r="A19354" t="str">
        <f t="shared" si="302"/>
        <v>K0215</v>
      </c>
      <c r="B19354" s="254" t="s">
        <v>19715</v>
      </c>
    </row>
    <row r="19355" spans="1:2">
      <c r="A19355" t="str">
        <f t="shared" si="302"/>
        <v>K0216</v>
      </c>
      <c r="B19355" s="254" t="s">
        <v>19716</v>
      </c>
    </row>
    <row r="19356" spans="1:2">
      <c r="A19356" t="str">
        <f t="shared" si="302"/>
        <v>K0217</v>
      </c>
      <c r="B19356" s="254" t="s">
        <v>19717</v>
      </c>
    </row>
    <row r="19357" spans="1:2">
      <c r="A19357" t="str">
        <f t="shared" si="302"/>
        <v>K0218</v>
      </c>
      <c r="B19357" s="254" t="s">
        <v>19718</v>
      </c>
    </row>
    <row r="19358" spans="1:2">
      <c r="A19358" t="str">
        <f t="shared" si="302"/>
        <v>K0219</v>
      </c>
      <c r="B19358" s="254" t="s">
        <v>19719</v>
      </c>
    </row>
    <row r="19359" spans="1:2">
      <c r="A19359" t="str">
        <f t="shared" si="302"/>
        <v>K0220</v>
      </c>
      <c r="B19359" s="254" t="s">
        <v>19720</v>
      </c>
    </row>
    <row r="19360" spans="1:2">
      <c r="A19360" t="str">
        <f t="shared" si="302"/>
        <v>K0221</v>
      </c>
      <c r="B19360" s="254" t="s">
        <v>19721</v>
      </c>
    </row>
    <row r="19361" spans="1:2">
      <c r="A19361" t="str">
        <f t="shared" si="302"/>
        <v>K0222</v>
      </c>
      <c r="B19361" s="254" t="s">
        <v>19722</v>
      </c>
    </row>
    <row r="19362" spans="1:2">
      <c r="A19362" t="str">
        <f t="shared" si="302"/>
        <v>K0223</v>
      </c>
      <c r="B19362" s="254" t="s">
        <v>19723</v>
      </c>
    </row>
    <row r="19363" spans="1:2">
      <c r="A19363" t="str">
        <f t="shared" si="302"/>
        <v>K0224</v>
      </c>
      <c r="B19363" s="254" t="s">
        <v>19724</v>
      </c>
    </row>
    <row r="19364" spans="1:2">
      <c r="A19364" t="str">
        <f t="shared" si="302"/>
        <v>K0225</v>
      </c>
      <c r="B19364" s="254" t="s">
        <v>19725</v>
      </c>
    </row>
    <row r="19365" spans="1:2">
      <c r="A19365" t="str">
        <f t="shared" si="302"/>
        <v>K0226</v>
      </c>
      <c r="B19365" s="254" t="s">
        <v>19726</v>
      </c>
    </row>
    <row r="19366" spans="1:2">
      <c r="A19366" t="str">
        <f t="shared" si="302"/>
        <v>K0227</v>
      </c>
      <c r="B19366" s="254" t="s">
        <v>19727</v>
      </c>
    </row>
    <row r="19367" spans="1:2">
      <c r="A19367" t="str">
        <f t="shared" si="302"/>
        <v>K0228</v>
      </c>
      <c r="B19367" s="254" t="s">
        <v>19728</v>
      </c>
    </row>
    <row r="19368" spans="1:2">
      <c r="A19368" t="str">
        <f t="shared" si="302"/>
        <v>K0229</v>
      </c>
      <c r="B19368" s="254" t="s">
        <v>19729</v>
      </c>
    </row>
    <row r="19369" spans="1:2">
      <c r="A19369" t="str">
        <f t="shared" si="302"/>
        <v>K0230</v>
      </c>
      <c r="B19369" s="254" t="s">
        <v>19730</v>
      </c>
    </row>
    <row r="19370" spans="1:2">
      <c r="A19370" t="str">
        <f t="shared" si="302"/>
        <v>K0231</v>
      </c>
      <c r="B19370" s="254" t="s">
        <v>19731</v>
      </c>
    </row>
    <row r="19371" spans="1:2">
      <c r="A19371" t="str">
        <f t="shared" si="302"/>
        <v>K0232</v>
      </c>
      <c r="B19371" s="254" t="s">
        <v>19732</v>
      </c>
    </row>
    <row r="19372" spans="1:2">
      <c r="A19372" t="str">
        <f t="shared" si="302"/>
        <v>K0233</v>
      </c>
      <c r="B19372" s="254" t="s">
        <v>19733</v>
      </c>
    </row>
    <row r="19373" spans="1:2">
      <c r="A19373" t="str">
        <f t="shared" si="302"/>
        <v>K0234</v>
      </c>
      <c r="B19373" s="254" t="s">
        <v>19734</v>
      </c>
    </row>
    <row r="19374" spans="1:2">
      <c r="A19374" t="str">
        <f t="shared" si="302"/>
        <v>K0235</v>
      </c>
      <c r="B19374" s="254" t="s">
        <v>19735</v>
      </c>
    </row>
    <row r="19375" spans="1:2">
      <c r="A19375" t="str">
        <f t="shared" si="302"/>
        <v>K0236</v>
      </c>
      <c r="B19375" s="254" t="s">
        <v>19736</v>
      </c>
    </row>
    <row r="19376" spans="1:2">
      <c r="A19376" t="str">
        <f t="shared" si="302"/>
        <v>K0237</v>
      </c>
      <c r="B19376" s="254" t="s">
        <v>19737</v>
      </c>
    </row>
    <row r="19377" spans="1:2">
      <c r="A19377" t="str">
        <f t="shared" si="302"/>
        <v>K0238</v>
      </c>
      <c r="B19377" s="254" t="s">
        <v>19738</v>
      </c>
    </row>
    <row r="19378" spans="1:2">
      <c r="A19378" t="str">
        <f t="shared" si="302"/>
        <v>K0239</v>
      </c>
      <c r="B19378" s="254" t="s">
        <v>19739</v>
      </c>
    </row>
    <row r="19379" spans="1:2">
      <c r="A19379" t="str">
        <f t="shared" si="302"/>
        <v>K0240</v>
      </c>
      <c r="B19379" s="254" t="s">
        <v>19740</v>
      </c>
    </row>
    <row r="19380" spans="1:2">
      <c r="A19380" t="str">
        <f t="shared" si="302"/>
        <v>K0241</v>
      </c>
      <c r="B19380" s="254" t="s">
        <v>19741</v>
      </c>
    </row>
    <row r="19381" spans="1:2">
      <c r="A19381" t="str">
        <f t="shared" si="302"/>
        <v>K0242</v>
      </c>
      <c r="B19381" s="254" t="s">
        <v>19742</v>
      </c>
    </row>
    <row r="19382" spans="1:2">
      <c r="A19382" t="str">
        <f t="shared" si="302"/>
        <v>K0243</v>
      </c>
      <c r="B19382" s="254" t="s">
        <v>19743</v>
      </c>
    </row>
    <row r="19383" spans="1:2">
      <c r="A19383" t="str">
        <f t="shared" si="302"/>
        <v>K0244</v>
      </c>
      <c r="B19383" s="254" t="s">
        <v>19744</v>
      </c>
    </row>
    <row r="19384" spans="1:2">
      <c r="A19384" t="str">
        <f t="shared" si="302"/>
        <v>K0245</v>
      </c>
      <c r="B19384" s="254" t="s">
        <v>19745</v>
      </c>
    </row>
    <row r="19385" spans="1:2">
      <c r="A19385" t="str">
        <f t="shared" si="302"/>
        <v>K0246</v>
      </c>
      <c r="B19385" s="254" t="s">
        <v>19746</v>
      </c>
    </row>
    <row r="19386" spans="1:2">
      <c r="A19386" t="str">
        <f t="shared" si="302"/>
        <v>K0247</v>
      </c>
      <c r="B19386" s="254" t="s">
        <v>19747</v>
      </c>
    </row>
    <row r="19387" spans="1:2">
      <c r="A19387" t="str">
        <f t="shared" si="302"/>
        <v>K0248</v>
      </c>
      <c r="B19387" s="254" t="s">
        <v>19748</v>
      </c>
    </row>
    <row r="19388" spans="1:2">
      <c r="A19388" t="str">
        <f t="shared" si="302"/>
        <v>K0249</v>
      </c>
      <c r="B19388" s="254" t="s">
        <v>19749</v>
      </c>
    </row>
    <row r="19389" spans="1:2">
      <c r="A19389" t="str">
        <f t="shared" si="302"/>
        <v>K0250</v>
      </c>
      <c r="B19389" s="254" t="s">
        <v>19750</v>
      </c>
    </row>
    <row r="19390" spans="1:2">
      <c r="A19390" t="str">
        <f t="shared" si="302"/>
        <v>K0251</v>
      </c>
      <c r="B19390" s="254" t="s">
        <v>19751</v>
      </c>
    </row>
    <row r="19391" spans="1:2">
      <c r="A19391" t="str">
        <f t="shared" si="302"/>
        <v>K0252</v>
      </c>
      <c r="B19391" s="254" t="s">
        <v>19752</v>
      </c>
    </row>
    <row r="19392" spans="1:2">
      <c r="A19392" t="str">
        <f t="shared" si="302"/>
        <v>K0253</v>
      </c>
      <c r="B19392" s="254" t="s">
        <v>19753</v>
      </c>
    </row>
    <row r="19393" spans="1:2">
      <c r="A19393" t="str">
        <f t="shared" si="302"/>
        <v>K0254</v>
      </c>
      <c r="B19393" s="254" t="s">
        <v>19754</v>
      </c>
    </row>
    <row r="19394" spans="1:2">
      <c r="A19394" t="str">
        <f t="shared" si="302"/>
        <v>K0255</v>
      </c>
      <c r="B19394" s="254" t="s">
        <v>19755</v>
      </c>
    </row>
    <row r="19395" spans="1:2">
      <c r="A19395" t="str">
        <f t="shared" ref="A19395:A19458" si="303">LEFT(B19395,5)</f>
        <v>K0256</v>
      </c>
      <c r="B19395" s="254" t="s">
        <v>19756</v>
      </c>
    </row>
    <row r="19396" spans="1:2">
      <c r="A19396" t="str">
        <f t="shared" si="303"/>
        <v>K0257</v>
      </c>
      <c r="B19396" s="254" t="s">
        <v>19757</v>
      </c>
    </row>
    <row r="19397" spans="1:2">
      <c r="A19397" t="str">
        <f t="shared" si="303"/>
        <v>K0258</v>
      </c>
      <c r="B19397" s="254" t="s">
        <v>19758</v>
      </c>
    </row>
    <row r="19398" spans="1:2">
      <c r="A19398" t="str">
        <f t="shared" si="303"/>
        <v>K0259</v>
      </c>
      <c r="B19398" s="254" t="s">
        <v>19759</v>
      </c>
    </row>
    <row r="19399" spans="1:2">
      <c r="A19399" t="str">
        <f t="shared" si="303"/>
        <v>K0260</v>
      </c>
      <c r="B19399" s="254" t="s">
        <v>19760</v>
      </c>
    </row>
    <row r="19400" spans="1:2">
      <c r="A19400" t="str">
        <f t="shared" si="303"/>
        <v>K0261</v>
      </c>
      <c r="B19400" s="254" t="s">
        <v>19761</v>
      </c>
    </row>
    <row r="19401" spans="1:2">
      <c r="A19401" t="str">
        <f t="shared" si="303"/>
        <v>K0262</v>
      </c>
      <c r="B19401" s="254" t="s">
        <v>19762</v>
      </c>
    </row>
    <row r="19402" spans="1:2">
      <c r="A19402" t="str">
        <f t="shared" si="303"/>
        <v>K0263</v>
      </c>
      <c r="B19402" s="254" t="s">
        <v>19763</v>
      </c>
    </row>
    <row r="19403" spans="1:2">
      <c r="A19403" t="str">
        <f t="shared" si="303"/>
        <v>K0264</v>
      </c>
      <c r="B19403" s="254" t="s">
        <v>19764</v>
      </c>
    </row>
    <row r="19404" spans="1:2">
      <c r="A19404" t="str">
        <f t="shared" si="303"/>
        <v>K0265</v>
      </c>
      <c r="B19404" s="254" t="s">
        <v>19765</v>
      </c>
    </row>
    <row r="19405" spans="1:2">
      <c r="A19405" t="str">
        <f t="shared" si="303"/>
        <v>K0266</v>
      </c>
      <c r="B19405" s="254" t="s">
        <v>19766</v>
      </c>
    </row>
    <row r="19406" spans="1:2">
      <c r="A19406" t="str">
        <f t="shared" si="303"/>
        <v>K0267</v>
      </c>
      <c r="B19406" s="254" t="s">
        <v>19767</v>
      </c>
    </row>
    <row r="19407" spans="1:2">
      <c r="A19407" t="str">
        <f t="shared" si="303"/>
        <v>K0268</v>
      </c>
      <c r="B19407" s="254" t="s">
        <v>19768</v>
      </c>
    </row>
    <row r="19408" spans="1:2">
      <c r="A19408" t="str">
        <f t="shared" si="303"/>
        <v>K0269</v>
      </c>
      <c r="B19408" s="254" t="s">
        <v>19769</v>
      </c>
    </row>
    <row r="19409" spans="1:2">
      <c r="A19409" t="str">
        <f t="shared" si="303"/>
        <v>K0270</v>
      </c>
      <c r="B19409" s="254" t="s">
        <v>19770</v>
      </c>
    </row>
    <row r="19410" spans="1:2">
      <c r="A19410" t="str">
        <f t="shared" si="303"/>
        <v>K0271</v>
      </c>
      <c r="B19410" s="254" t="s">
        <v>19771</v>
      </c>
    </row>
    <row r="19411" spans="1:2">
      <c r="A19411" t="str">
        <f t="shared" si="303"/>
        <v>K0272</v>
      </c>
      <c r="B19411" s="254" t="s">
        <v>19772</v>
      </c>
    </row>
    <row r="19412" spans="1:2">
      <c r="A19412" t="str">
        <f t="shared" si="303"/>
        <v>K0273</v>
      </c>
      <c r="B19412" s="254" t="s">
        <v>19773</v>
      </c>
    </row>
    <row r="19413" spans="1:2">
      <c r="A19413" t="str">
        <f t="shared" si="303"/>
        <v>K0274</v>
      </c>
      <c r="B19413" s="254" t="s">
        <v>19774</v>
      </c>
    </row>
    <row r="19414" spans="1:2">
      <c r="A19414" t="str">
        <f t="shared" si="303"/>
        <v>K0275</v>
      </c>
      <c r="B19414" s="254" t="s">
        <v>19775</v>
      </c>
    </row>
    <row r="19415" spans="1:2">
      <c r="A19415" t="str">
        <f t="shared" si="303"/>
        <v>K0276</v>
      </c>
      <c r="B19415" s="254" t="s">
        <v>19776</v>
      </c>
    </row>
    <row r="19416" spans="1:2">
      <c r="A19416" t="str">
        <f t="shared" si="303"/>
        <v>K0277</v>
      </c>
      <c r="B19416" s="254" t="s">
        <v>19777</v>
      </c>
    </row>
    <row r="19417" spans="1:2">
      <c r="A19417" t="str">
        <f t="shared" si="303"/>
        <v>K0278</v>
      </c>
      <c r="B19417" s="254" t="s">
        <v>19778</v>
      </c>
    </row>
    <row r="19418" spans="1:2">
      <c r="A19418" t="str">
        <f t="shared" si="303"/>
        <v>K0279</v>
      </c>
      <c r="B19418" s="254" t="s">
        <v>19779</v>
      </c>
    </row>
    <row r="19419" spans="1:2">
      <c r="A19419" t="str">
        <f t="shared" si="303"/>
        <v>K0280</v>
      </c>
      <c r="B19419" s="254" t="s">
        <v>19780</v>
      </c>
    </row>
    <row r="19420" spans="1:2">
      <c r="A19420" t="str">
        <f t="shared" si="303"/>
        <v>K0281</v>
      </c>
      <c r="B19420" s="254" t="s">
        <v>19781</v>
      </c>
    </row>
    <row r="19421" spans="1:2">
      <c r="A19421" t="str">
        <f t="shared" si="303"/>
        <v>K0282</v>
      </c>
      <c r="B19421" s="254" t="s">
        <v>19782</v>
      </c>
    </row>
    <row r="19422" spans="1:2">
      <c r="A19422" t="str">
        <f t="shared" si="303"/>
        <v>K0283</v>
      </c>
      <c r="B19422" s="254" t="s">
        <v>19783</v>
      </c>
    </row>
    <row r="19423" spans="1:2">
      <c r="A19423" t="str">
        <f t="shared" si="303"/>
        <v>K0284</v>
      </c>
      <c r="B19423" s="254" t="s">
        <v>19784</v>
      </c>
    </row>
    <row r="19424" spans="1:2">
      <c r="A19424" t="str">
        <f t="shared" si="303"/>
        <v>K0285</v>
      </c>
      <c r="B19424" s="254" t="s">
        <v>19785</v>
      </c>
    </row>
    <row r="19425" spans="1:2">
      <c r="A19425" t="str">
        <f t="shared" si="303"/>
        <v>K0286</v>
      </c>
      <c r="B19425" s="254" t="s">
        <v>19786</v>
      </c>
    </row>
    <row r="19426" spans="1:2">
      <c r="A19426" t="str">
        <f t="shared" si="303"/>
        <v>K0287</v>
      </c>
      <c r="B19426" s="254" t="s">
        <v>19787</v>
      </c>
    </row>
    <row r="19427" spans="1:2">
      <c r="A19427" t="str">
        <f t="shared" si="303"/>
        <v>K0288</v>
      </c>
      <c r="B19427" s="254" t="s">
        <v>19788</v>
      </c>
    </row>
    <row r="19428" spans="1:2">
      <c r="A19428" t="str">
        <f t="shared" si="303"/>
        <v>K0289</v>
      </c>
      <c r="B19428" s="254" t="s">
        <v>19789</v>
      </c>
    </row>
    <row r="19429" spans="1:2">
      <c r="A19429" t="str">
        <f t="shared" si="303"/>
        <v>K0290</v>
      </c>
      <c r="B19429" s="254" t="s">
        <v>19790</v>
      </c>
    </row>
    <row r="19430" spans="1:2">
      <c r="A19430" t="str">
        <f t="shared" si="303"/>
        <v>K0291</v>
      </c>
      <c r="B19430" s="254" t="s">
        <v>19791</v>
      </c>
    </row>
    <row r="19431" spans="1:2">
      <c r="A19431" t="str">
        <f t="shared" si="303"/>
        <v>K0292</v>
      </c>
      <c r="B19431" s="254" t="s">
        <v>19792</v>
      </c>
    </row>
    <row r="19432" spans="1:2">
      <c r="A19432" t="str">
        <f t="shared" si="303"/>
        <v>K0293</v>
      </c>
      <c r="B19432" s="254" t="s">
        <v>19793</v>
      </c>
    </row>
    <row r="19433" spans="1:2">
      <c r="A19433" t="str">
        <f t="shared" si="303"/>
        <v>K0294</v>
      </c>
      <c r="B19433" s="254" t="s">
        <v>19794</v>
      </c>
    </row>
    <row r="19434" spans="1:2">
      <c r="A19434" t="str">
        <f t="shared" si="303"/>
        <v>K0295</v>
      </c>
      <c r="B19434" s="254" t="s">
        <v>19795</v>
      </c>
    </row>
    <row r="19435" spans="1:2">
      <c r="A19435" t="str">
        <f t="shared" si="303"/>
        <v>K0296</v>
      </c>
      <c r="B19435" s="254" t="s">
        <v>19796</v>
      </c>
    </row>
    <row r="19436" spans="1:2">
      <c r="A19436" t="str">
        <f t="shared" si="303"/>
        <v>K0297</v>
      </c>
      <c r="B19436" s="254" t="s">
        <v>19797</v>
      </c>
    </row>
    <row r="19437" spans="1:2">
      <c r="A19437" t="str">
        <f t="shared" si="303"/>
        <v>K0298</v>
      </c>
      <c r="B19437" s="254" t="s">
        <v>19798</v>
      </c>
    </row>
    <row r="19438" spans="1:2">
      <c r="A19438" t="str">
        <f t="shared" si="303"/>
        <v>K0299</v>
      </c>
      <c r="B19438" s="254" t="s">
        <v>19799</v>
      </c>
    </row>
    <row r="19439" spans="1:2">
      <c r="A19439" t="str">
        <f t="shared" si="303"/>
        <v>K0300</v>
      </c>
      <c r="B19439" s="254" t="s">
        <v>19800</v>
      </c>
    </row>
    <row r="19440" spans="1:2">
      <c r="A19440" t="str">
        <f t="shared" si="303"/>
        <v>K0301</v>
      </c>
      <c r="B19440" s="254" t="s">
        <v>19801</v>
      </c>
    </row>
    <row r="19441" spans="1:2">
      <c r="A19441" t="str">
        <f t="shared" si="303"/>
        <v>K0302</v>
      </c>
      <c r="B19441" s="254" t="s">
        <v>19802</v>
      </c>
    </row>
    <row r="19442" spans="1:2">
      <c r="A19442" t="str">
        <f t="shared" si="303"/>
        <v>K0303</v>
      </c>
      <c r="B19442" s="254" t="s">
        <v>19803</v>
      </c>
    </row>
    <row r="19443" spans="1:2">
      <c r="A19443" t="str">
        <f t="shared" si="303"/>
        <v>K0304</v>
      </c>
      <c r="B19443" s="254" t="s">
        <v>19804</v>
      </c>
    </row>
    <row r="19444" spans="1:2">
      <c r="A19444" t="str">
        <f t="shared" si="303"/>
        <v>K0305</v>
      </c>
      <c r="B19444" s="254" t="s">
        <v>19805</v>
      </c>
    </row>
    <row r="19445" spans="1:2">
      <c r="A19445" t="str">
        <f t="shared" si="303"/>
        <v>K0306</v>
      </c>
      <c r="B19445" s="254" t="s">
        <v>19806</v>
      </c>
    </row>
    <row r="19446" spans="1:2">
      <c r="A19446" t="str">
        <f t="shared" si="303"/>
        <v>K0307</v>
      </c>
      <c r="B19446" s="254" t="s">
        <v>19807</v>
      </c>
    </row>
    <row r="19447" spans="1:2">
      <c r="A19447" t="str">
        <f t="shared" si="303"/>
        <v>K0308</v>
      </c>
      <c r="B19447" s="254" t="s">
        <v>19808</v>
      </c>
    </row>
    <row r="19448" spans="1:2">
      <c r="A19448" t="str">
        <f t="shared" si="303"/>
        <v>K0309</v>
      </c>
      <c r="B19448" s="254" t="s">
        <v>19809</v>
      </c>
    </row>
    <row r="19449" spans="1:2">
      <c r="A19449" t="str">
        <f t="shared" si="303"/>
        <v>K0310</v>
      </c>
      <c r="B19449" s="254" t="s">
        <v>19810</v>
      </c>
    </row>
    <row r="19450" spans="1:2">
      <c r="A19450" t="str">
        <f t="shared" si="303"/>
        <v>K0311</v>
      </c>
      <c r="B19450" s="254" t="s">
        <v>19811</v>
      </c>
    </row>
    <row r="19451" spans="1:2">
      <c r="A19451" t="str">
        <f t="shared" si="303"/>
        <v>K0312</v>
      </c>
      <c r="B19451" s="254" t="s">
        <v>19812</v>
      </c>
    </row>
    <row r="19452" spans="1:2">
      <c r="A19452" t="str">
        <f t="shared" si="303"/>
        <v>K0313</v>
      </c>
      <c r="B19452" s="254" t="s">
        <v>19813</v>
      </c>
    </row>
    <row r="19453" spans="1:2">
      <c r="A19453" t="str">
        <f t="shared" si="303"/>
        <v>K0314</v>
      </c>
      <c r="B19453" s="254" t="s">
        <v>19814</v>
      </c>
    </row>
    <row r="19454" spans="1:2">
      <c r="A19454" t="str">
        <f t="shared" si="303"/>
        <v>K0315</v>
      </c>
      <c r="B19454" s="254" t="s">
        <v>19815</v>
      </c>
    </row>
    <row r="19455" spans="1:2">
      <c r="A19455" t="str">
        <f t="shared" si="303"/>
        <v>K0316</v>
      </c>
      <c r="B19455" s="254" t="s">
        <v>19816</v>
      </c>
    </row>
    <row r="19456" spans="1:2">
      <c r="A19456" t="str">
        <f t="shared" si="303"/>
        <v>K0317</v>
      </c>
      <c r="B19456" s="254" t="s">
        <v>19817</v>
      </c>
    </row>
    <row r="19457" spans="1:2">
      <c r="A19457" t="str">
        <f t="shared" si="303"/>
        <v>K0318</v>
      </c>
      <c r="B19457" s="254" t="s">
        <v>19818</v>
      </c>
    </row>
    <row r="19458" spans="1:2">
      <c r="A19458" t="str">
        <f t="shared" si="303"/>
        <v>K0319</v>
      </c>
      <c r="B19458" s="254" t="s">
        <v>19819</v>
      </c>
    </row>
    <row r="19459" spans="1:2">
      <c r="A19459" t="str">
        <f t="shared" ref="A19459:A19522" si="304">LEFT(B19459,5)</f>
        <v>K0320</v>
      </c>
      <c r="B19459" s="254" t="s">
        <v>19820</v>
      </c>
    </row>
    <row r="19460" spans="1:2">
      <c r="A19460" t="str">
        <f t="shared" si="304"/>
        <v>K0321</v>
      </c>
      <c r="B19460" s="254" t="s">
        <v>19821</v>
      </c>
    </row>
    <row r="19461" spans="1:2">
      <c r="A19461" t="str">
        <f t="shared" si="304"/>
        <v>K0322</v>
      </c>
      <c r="B19461" s="254" t="s">
        <v>19822</v>
      </c>
    </row>
    <row r="19462" spans="1:2">
      <c r="A19462" t="str">
        <f t="shared" si="304"/>
        <v>K0323</v>
      </c>
      <c r="B19462" s="254" t="s">
        <v>19823</v>
      </c>
    </row>
    <row r="19463" spans="1:2">
      <c r="A19463" t="str">
        <f t="shared" si="304"/>
        <v>K0324</v>
      </c>
      <c r="B19463" s="254" t="s">
        <v>19824</v>
      </c>
    </row>
    <row r="19464" spans="1:2">
      <c r="A19464" t="str">
        <f t="shared" si="304"/>
        <v>K0325</v>
      </c>
      <c r="B19464" s="254" t="s">
        <v>19825</v>
      </c>
    </row>
    <row r="19465" spans="1:2">
      <c r="A19465" t="str">
        <f t="shared" si="304"/>
        <v>K0326</v>
      </c>
      <c r="B19465" s="254" t="s">
        <v>19826</v>
      </c>
    </row>
    <row r="19466" spans="1:2">
      <c r="A19466" t="str">
        <f t="shared" si="304"/>
        <v>K0327</v>
      </c>
      <c r="B19466" s="254" t="s">
        <v>19827</v>
      </c>
    </row>
    <row r="19467" spans="1:2">
      <c r="A19467" t="str">
        <f t="shared" si="304"/>
        <v>K0328</v>
      </c>
      <c r="B19467" s="254" t="s">
        <v>19828</v>
      </c>
    </row>
    <row r="19468" spans="1:2">
      <c r="A19468" t="str">
        <f t="shared" si="304"/>
        <v>K0329</v>
      </c>
      <c r="B19468" s="254" t="s">
        <v>19829</v>
      </c>
    </row>
    <row r="19469" spans="1:2">
      <c r="A19469" t="str">
        <f t="shared" si="304"/>
        <v>K0330</v>
      </c>
      <c r="B19469" s="254" t="s">
        <v>19830</v>
      </c>
    </row>
    <row r="19470" spans="1:2">
      <c r="A19470" t="str">
        <f t="shared" si="304"/>
        <v>K0331</v>
      </c>
      <c r="B19470" s="254" t="s">
        <v>19831</v>
      </c>
    </row>
    <row r="19471" spans="1:2">
      <c r="A19471" t="str">
        <f t="shared" si="304"/>
        <v>K0332</v>
      </c>
      <c r="B19471" s="254" t="s">
        <v>19832</v>
      </c>
    </row>
    <row r="19472" spans="1:2">
      <c r="A19472" t="str">
        <f t="shared" si="304"/>
        <v>K0333</v>
      </c>
      <c r="B19472" s="254" t="s">
        <v>19833</v>
      </c>
    </row>
    <row r="19473" spans="1:2">
      <c r="A19473" t="str">
        <f t="shared" si="304"/>
        <v>K0334</v>
      </c>
      <c r="B19473" s="254" t="s">
        <v>19834</v>
      </c>
    </row>
    <row r="19474" spans="1:2">
      <c r="A19474" t="str">
        <f t="shared" si="304"/>
        <v>K0335</v>
      </c>
      <c r="B19474" s="254" t="s">
        <v>19835</v>
      </c>
    </row>
    <row r="19475" spans="1:2">
      <c r="A19475" t="str">
        <f t="shared" si="304"/>
        <v>K0336</v>
      </c>
      <c r="B19475" s="254" t="s">
        <v>19836</v>
      </c>
    </row>
    <row r="19476" spans="1:2">
      <c r="A19476" t="str">
        <f t="shared" si="304"/>
        <v>K0337</v>
      </c>
      <c r="B19476" s="254" t="s">
        <v>19837</v>
      </c>
    </row>
    <row r="19477" spans="1:2">
      <c r="A19477" t="str">
        <f t="shared" si="304"/>
        <v>K0338</v>
      </c>
      <c r="B19477" s="254" t="s">
        <v>19838</v>
      </c>
    </row>
    <row r="19478" spans="1:2">
      <c r="A19478" t="str">
        <f t="shared" si="304"/>
        <v>K0339</v>
      </c>
      <c r="B19478" s="254" t="s">
        <v>19839</v>
      </c>
    </row>
    <row r="19479" spans="1:2">
      <c r="A19479" t="str">
        <f t="shared" si="304"/>
        <v>K0340</v>
      </c>
      <c r="B19479" s="254" t="s">
        <v>19840</v>
      </c>
    </row>
    <row r="19480" spans="1:2">
      <c r="A19480" t="str">
        <f t="shared" si="304"/>
        <v>K0341</v>
      </c>
      <c r="B19480" s="254" t="s">
        <v>19841</v>
      </c>
    </row>
    <row r="19481" spans="1:2">
      <c r="A19481" t="str">
        <f t="shared" si="304"/>
        <v>K0342</v>
      </c>
      <c r="B19481" s="254" t="s">
        <v>19842</v>
      </c>
    </row>
    <row r="19482" spans="1:2">
      <c r="A19482" t="str">
        <f t="shared" si="304"/>
        <v>K0343</v>
      </c>
      <c r="B19482" s="254" t="s">
        <v>19843</v>
      </c>
    </row>
    <row r="19483" spans="1:2">
      <c r="A19483" t="str">
        <f t="shared" si="304"/>
        <v>K0344</v>
      </c>
      <c r="B19483" s="254" t="s">
        <v>19844</v>
      </c>
    </row>
    <row r="19484" spans="1:2">
      <c r="A19484" t="str">
        <f t="shared" si="304"/>
        <v>K0345</v>
      </c>
      <c r="B19484" s="254" t="s">
        <v>19845</v>
      </c>
    </row>
    <row r="19485" spans="1:2">
      <c r="A19485" t="str">
        <f t="shared" si="304"/>
        <v>K0346</v>
      </c>
      <c r="B19485" s="254" t="s">
        <v>19846</v>
      </c>
    </row>
    <row r="19486" spans="1:2">
      <c r="A19486" t="str">
        <f t="shared" si="304"/>
        <v>K0347</v>
      </c>
      <c r="B19486" s="254" t="s">
        <v>19847</v>
      </c>
    </row>
    <row r="19487" spans="1:2">
      <c r="A19487" t="str">
        <f t="shared" si="304"/>
        <v>K0348</v>
      </c>
      <c r="B19487" s="254" t="s">
        <v>19848</v>
      </c>
    </row>
    <row r="19488" spans="1:2">
      <c r="A19488" t="str">
        <f t="shared" si="304"/>
        <v>K0349</v>
      </c>
      <c r="B19488" s="254" t="s">
        <v>19849</v>
      </c>
    </row>
    <row r="19489" spans="1:2">
      <c r="A19489" t="str">
        <f t="shared" si="304"/>
        <v>K0350</v>
      </c>
      <c r="B19489" s="254" t="s">
        <v>19850</v>
      </c>
    </row>
    <row r="19490" spans="1:2">
      <c r="A19490" t="str">
        <f t="shared" si="304"/>
        <v>K0351</v>
      </c>
      <c r="B19490" s="254" t="s">
        <v>19851</v>
      </c>
    </row>
    <row r="19491" spans="1:2">
      <c r="A19491" t="str">
        <f t="shared" si="304"/>
        <v>K0352</v>
      </c>
      <c r="B19491" s="254" t="s">
        <v>19852</v>
      </c>
    </row>
    <row r="19492" spans="1:2">
      <c r="A19492" t="str">
        <f t="shared" si="304"/>
        <v>K0353</v>
      </c>
      <c r="B19492" s="254" t="s">
        <v>19853</v>
      </c>
    </row>
    <row r="19493" spans="1:2">
      <c r="A19493" t="str">
        <f t="shared" si="304"/>
        <v>K0354</v>
      </c>
      <c r="B19493" s="254" t="s">
        <v>19854</v>
      </c>
    </row>
    <row r="19494" spans="1:2">
      <c r="A19494" t="str">
        <f t="shared" si="304"/>
        <v>K0355</v>
      </c>
      <c r="B19494" s="254" t="s">
        <v>19855</v>
      </c>
    </row>
    <row r="19495" spans="1:2">
      <c r="A19495" t="str">
        <f t="shared" si="304"/>
        <v>K0356</v>
      </c>
      <c r="B19495" s="254" t="s">
        <v>19856</v>
      </c>
    </row>
    <row r="19496" spans="1:2">
      <c r="A19496" t="str">
        <f t="shared" si="304"/>
        <v>K0357</v>
      </c>
      <c r="B19496" s="254" t="s">
        <v>19857</v>
      </c>
    </row>
    <row r="19497" spans="1:2">
      <c r="A19497" t="str">
        <f t="shared" si="304"/>
        <v>K0358</v>
      </c>
      <c r="B19497" s="254" t="s">
        <v>19858</v>
      </c>
    </row>
    <row r="19498" spans="1:2">
      <c r="A19498" t="str">
        <f t="shared" si="304"/>
        <v>K0359</v>
      </c>
      <c r="B19498" s="254" t="s">
        <v>19859</v>
      </c>
    </row>
    <row r="19499" spans="1:2">
      <c r="A19499" t="str">
        <f t="shared" si="304"/>
        <v>K0360</v>
      </c>
      <c r="B19499" s="254" t="s">
        <v>19860</v>
      </c>
    </row>
    <row r="19500" spans="1:2">
      <c r="A19500" t="str">
        <f t="shared" si="304"/>
        <v>K0361</v>
      </c>
      <c r="B19500" s="254" t="s">
        <v>19861</v>
      </c>
    </row>
    <row r="19501" spans="1:2">
      <c r="A19501" t="str">
        <f t="shared" si="304"/>
        <v>K0362</v>
      </c>
      <c r="B19501" s="254" t="s">
        <v>19862</v>
      </c>
    </row>
    <row r="19502" spans="1:2">
      <c r="A19502" t="str">
        <f t="shared" si="304"/>
        <v>K0363</v>
      </c>
      <c r="B19502" s="254" t="s">
        <v>19863</v>
      </c>
    </row>
    <row r="19503" spans="1:2">
      <c r="A19503" t="str">
        <f t="shared" si="304"/>
        <v>K0364</v>
      </c>
      <c r="B19503" s="254" t="s">
        <v>19864</v>
      </c>
    </row>
    <row r="19504" spans="1:2">
      <c r="A19504" t="str">
        <f t="shared" si="304"/>
        <v>K0365</v>
      </c>
      <c r="B19504" s="254" t="s">
        <v>19865</v>
      </c>
    </row>
    <row r="19505" spans="1:2">
      <c r="A19505" t="str">
        <f t="shared" si="304"/>
        <v>K0366</v>
      </c>
      <c r="B19505" s="254" t="s">
        <v>19866</v>
      </c>
    </row>
    <row r="19506" spans="1:2">
      <c r="A19506" t="str">
        <f t="shared" si="304"/>
        <v>K0367</v>
      </c>
      <c r="B19506" s="254" t="s">
        <v>19867</v>
      </c>
    </row>
    <row r="19507" spans="1:2">
      <c r="A19507" t="str">
        <f t="shared" si="304"/>
        <v>K0368</v>
      </c>
      <c r="B19507" s="254" t="s">
        <v>19868</v>
      </c>
    </row>
    <row r="19508" spans="1:2">
      <c r="A19508" t="str">
        <f t="shared" si="304"/>
        <v>K0369</v>
      </c>
      <c r="B19508" s="254" t="s">
        <v>19869</v>
      </c>
    </row>
    <row r="19509" spans="1:2">
      <c r="A19509" t="str">
        <f t="shared" si="304"/>
        <v>K0370</v>
      </c>
      <c r="B19509" s="254" t="s">
        <v>19870</v>
      </c>
    </row>
    <row r="19510" spans="1:2">
      <c r="A19510" t="str">
        <f t="shared" si="304"/>
        <v>K0371</v>
      </c>
      <c r="B19510" s="254" t="s">
        <v>19871</v>
      </c>
    </row>
    <row r="19511" spans="1:2">
      <c r="A19511" t="str">
        <f t="shared" si="304"/>
        <v>K0372</v>
      </c>
      <c r="B19511" s="254" t="s">
        <v>19872</v>
      </c>
    </row>
    <row r="19512" spans="1:2">
      <c r="A19512" t="str">
        <f t="shared" si="304"/>
        <v>K0373</v>
      </c>
      <c r="B19512" s="254" t="s">
        <v>19873</v>
      </c>
    </row>
    <row r="19513" spans="1:2">
      <c r="A19513" t="str">
        <f t="shared" si="304"/>
        <v>K0374</v>
      </c>
      <c r="B19513" s="254" t="s">
        <v>19874</v>
      </c>
    </row>
    <row r="19514" spans="1:2">
      <c r="A19514" t="str">
        <f t="shared" si="304"/>
        <v>K0375</v>
      </c>
      <c r="B19514" s="254" t="s">
        <v>19875</v>
      </c>
    </row>
    <row r="19515" spans="1:2">
      <c r="A19515" t="str">
        <f t="shared" si="304"/>
        <v>K0376</v>
      </c>
      <c r="B19515" s="254" t="s">
        <v>19876</v>
      </c>
    </row>
    <row r="19516" spans="1:2">
      <c r="A19516" t="str">
        <f t="shared" si="304"/>
        <v>K0377</v>
      </c>
      <c r="B19516" s="254" t="s">
        <v>19877</v>
      </c>
    </row>
    <row r="19517" spans="1:2">
      <c r="A19517" t="str">
        <f t="shared" si="304"/>
        <v>K0378</v>
      </c>
      <c r="B19517" s="254" t="s">
        <v>19878</v>
      </c>
    </row>
    <row r="19518" spans="1:2">
      <c r="A19518" t="str">
        <f t="shared" si="304"/>
        <v>K0379</v>
      </c>
      <c r="B19518" s="254" t="s">
        <v>19879</v>
      </c>
    </row>
    <row r="19519" spans="1:2">
      <c r="A19519" t="str">
        <f t="shared" si="304"/>
        <v>K0380</v>
      </c>
      <c r="B19519" s="254" t="s">
        <v>19880</v>
      </c>
    </row>
    <row r="19520" spans="1:2">
      <c r="A19520" t="str">
        <f t="shared" si="304"/>
        <v>K0381</v>
      </c>
      <c r="B19520" s="254" t="s">
        <v>19881</v>
      </c>
    </row>
    <row r="19521" spans="1:2">
      <c r="A19521" t="str">
        <f t="shared" si="304"/>
        <v>K0382</v>
      </c>
      <c r="B19521" s="254" t="s">
        <v>19882</v>
      </c>
    </row>
    <row r="19522" spans="1:2">
      <c r="A19522" t="str">
        <f t="shared" si="304"/>
        <v>K0383</v>
      </c>
      <c r="B19522" s="254" t="s">
        <v>19883</v>
      </c>
    </row>
    <row r="19523" spans="1:2">
      <c r="A19523" t="str">
        <f t="shared" ref="A19523:A19586" si="305">LEFT(B19523,5)</f>
        <v>K0384</v>
      </c>
      <c r="B19523" s="254" t="s">
        <v>19884</v>
      </c>
    </row>
    <row r="19524" spans="1:2">
      <c r="A19524" t="str">
        <f t="shared" si="305"/>
        <v>K0385</v>
      </c>
      <c r="B19524" s="254" t="s">
        <v>19885</v>
      </c>
    </row>
    <row r="19525" spans="1:2">
      <c r="A19525" t="str">
        <f t="shared" si="305"/>
        <v>K0386</v>
      </c>
      <c r="B19525" s="254" t="s">
        <v>19886</v>
      </c>
    </row>
    <row r="19526" spans="1:2">
      <c r="A19526" t="str">
        <f t="shared" si="305"/>
        <v>K0387</v>
      </c>
      <c r="B19526" s="254" t="s">
        <v>19887</v>
      </c>
    </row>
    <row r="19527" spans="1:2">
      <c r="A19527" t="str">
        <f t="shared" si="305"/>
        <v>K0388</v>
      </c>
      <c r="B19527" s="254" t="s">
        <v>19888</v>
      </c>
    </row>
    <row r="19528" spans="1:2">
      <c r="A19528" t="str">
        <f t="shared" si="305"/>
        <v>K0389</v>
      </c>
      <c r="B19528" s="254" t="s">
        <v>19889</v>
      </c>
    </row>
    <row r="19529" spans="1:2">
      <c r="A19529" t="str">
        <f t="shared" si="305"/>
        <v>K0390</v>
      </c>
      <c r="B19529" s="254" t="s">
        <v>19890</v>
      </c>
    </row>
    <row r="19530" spans="1:2">
      <c r="A19530" t="str">
        <f t="shared" si="305"/>
        <v>K0391</v>
      </c>
      <c r="B19530" s="254" t="s">
        <v>19891</v>
      </c>
    </row>
    <row r="19531" spans="1:2">
      <c r="A19531" t="str">
        <f t="shared" si="305"/>
        <v>K0392</v>
      </c>
      <c r="B19531" s="254" t="s">
        <v>19892</v>
      </c>
    </row>
    <row r="19532" spans="1:2">
      <c r="A19532" t="str">
        <f t="shared" si="305"/>
        <v>K0393</v>
      </c>
      <c r="B19532" s="254" t="s">
        <v>19893</v>
      </c>
    </row>
    <row r="19533" spans="1:2">
      <c r="A19533" t="str">
        <f t="shared" si="305"/>
        <v>K0394</v>
      </c>
      <c r="B19533" s="254" t="s">
        <v>19894</v>
      </c>
    </row>
    <row r="19534" spans="1:2">
      <c r="A19534" t="str">
        <f t="shared" si="305"/>
        <v>K0395</v>
      </c>
      <c r="B19534" s="254" t="s">
        <v>19895</v>
      </c>
    </row>
    <row r="19535" spans="1:2">
      <c r="A19535" t="str">
        <f t="shared" si="305"/>
        <v>K0396</v>
      </c>
      <c r="B19535" s="254" t="s">
        <v>19896</v>
      </c>
    </row>
    <row r="19536" spans="1:2">
      <c r="A19536" t="str">
        <f t="shared" si="305"/>
        <v>K0397</v>
      </c>
      <c r="B19536" s="254" t="s">
        <v>19897</v>
      </c>
    </row>
    <row r="19537" spans="1:2">
      <c r="A19537" t="str">
        <f t="shared" si="305"/>
        <v>K0398</v>
      </c>
      <c r="B19537" s="254" t="s">
        <v>19898</v>
      </c>
    </row>
    <row r="19538" spans="1:2">
      <c r="A19538" t="str">
        <f t="shared" si="305"/>
        <v>K0399</v>
      </c>
      <c r="B19538" s="254" t="s">
        <v>19899</v>
      </c>
    </row>
    <row r="19539" spans="1:2">
      <c r="A19539" t="str">
        <f t="shared" si="305"/>
        <v>K0400</v>
      </c>
      <c r="B19539" s="254" t="s">
        <v>19900</v>
      </c>
    </row>
    <row r="19540" spans="1:2">
      <c r="A19540" t="str">
        <f t="shared" si="305"/>
        <v>K0401</v>
      </c>
      <c r="B19540" s="254" t="s">
        <v>19901</v>
      </c>
    </row>
    <row r="19541" spans="1:2">
      <c r="A19541" t="str">
        <f t="shared" si="305"/>
        <v>K0402</v>
      </c>
      <c r="B19541" s="254" t="s">
        <v>19902</v>
      </c>
    </row>
    <row r="19542" spans="1:2">
      <c r="A19542" t="str">
        <f t="shared" si="305"/>
        <v>K0403</v>
      </c>
      <c r="B19542" s="254" t="s">
        <v>19903</v>
      </c>
    </row>
    <row r="19543" spans="1:2">
      <c r="A19543" t="str">
        <f t="shared" si="305"/>
        <v>K0404</v>
      </c>
      <c r="B19543" s="254" t="s">
        <v>19904</v>
      </c>
    </row>
    <row r="19544" spans="1:2">
      <c r="A19544" t="str">
        <f t="shared" si="305"/>
        <v>K0405</v>
      </c>
      <c r="B19544" s="254" t="s">
        <v>19905</v>
      </c>
    </row>
    <row r="19545" spans="1:2">
      <c r="A19545" t="str">
        <f t="shared" si="305"/>
        <v>K0406</v>
      </c>
      <c r="B19545" s="254" t="s">
        <v>19906</v>
      </c>
    </row>
    <row r="19546" spans="1:2">
      <c r="A19546" t="str">
        <f t="shared" si="305"/>
        <v>K0407</v>
      </c>
      <c r="B19546" s="254" t="s">
        <v>19907</v>
      </c>
    </row>
    <row r="19547" spans="1:2">
      <c r="A19547" t="str">
        <f t="shared" si="305"/>
        <v>K0408</v>
      </c>
      <c r="B19547" s="254" t="s">
        <v>19908</v>
      </c>
    </row>
    <row r="19548" spans="1:2">
      <c r="A19548" t="str">
        <f t="shared" si="305"/>
        <v>K0409</v>
      </c>
      <c r="B19548" s="254" t="s">
        <v>19909</v>
      </c>
    </row>
    <row r="19549" spans="1:2">
      <c r="A19549" t="str">
        <f t="shared" si="305"/>
        <v>K0410</v>
      </c>
      <c r="B19549" s="254" t="s">
        <v>19910</v>
      </c>
    </row>
    <row r="19550" spans="1:2">
      <c r="A19550" t="str">
        <f t="shared" si="305"/>
        <v>K0411</v>
      </c>
      <c r="B19550" s="254" t="s">
        <v>19911</v>
      </c>
    </row>
    <row r="19551" spans="1:2">
      <c r="A19551" t="str">
        <f t="shared" si="305"/>
        <v>K0412</v>
      </c>
      <c r="B19551" s="254" t="s">
        <v>19912</v>
      </c>
    </row>
    <row r="19552" spans="1:2">
      <c r="A19552" t="str">
        <f t="shared" si="305"/>
        <v>K0413</v>
      </c>
      <c r="B19552" s="254" t="s">
        <v>19913</v>
      </c>
    </row>
    <row r="19553" spans="1:2">
      <c r="A19553" t="str">
        <f t="shared" si="305"/>
        <v>K0414</v>
      </c>
      <c r="B19553" s="254" t="s">
        <v>19914</v>
      </c>
    </row>
    <row r="19554" spans="1:2">
      <c r="A19554" t="str">
        <f t="shared" si="305"/>
        <v>K0415</v>
      </c>
      <c r="B19554" s="254" t="s">
        <v>19915</v>
      </c>
    </row>
    <row r="19555" spans="1:2">
      <c r="A19555" t="str">
        <f t="shared" si="305"/>
        <v>K0416</v>
      </c>
      <c r="B19555" s="254" t="s">
        <v>19916</v>
      </c>
    </row>
    <row r="19556" spans="1:2">
      <c r="A19556" t="str">
        <f t="shared" si="305"/>
        <v>K0417</v>
      </c>
      <c r="B19556" s="254" t="s">
        <v>19917</v>
      </c>
    </row>
    <row r="19557" spans="1:2">
      <c r="A19557" t="str">
        <f t="shared" si="305"/>
        <v>K0418</v>
      </c>
      <c r="B19557" s="254" t="s">
        <v>19918</v>
      </c>
    </row>
    <row r="19558" spans="1:2">
      <c r="A19558" t="str">
        <f t="shared" si="305"/>
        <v>K0419</v>
      </c>
      <c r="B19558" s="254" t="s">
        <v>19919</v>
      </c>
    </row>
    <row r="19559" spans="1:2">
      <c r="A19559" t="str">
        <f t="shared" si="305"/>
        <v>K0420</v>
      </c>
      <c r="B19559" s="254" t="s">
        <v>19920</v>
      </c>
    </row>
    <row r="19560" spans="1:2">
      <c r="A19560" t="str">
        <f t="shared" si="305"/>
        <v>K0421</v>
      </c>
      <c r="B19560" s="254" t="s">
        <v>19921</v>
      </c>
    </row>
    <row r="19561" spans="1:2">
      <c r="A19561" t="str">
        <f t="shared" si="305"/>
        <v>K0422</v>
      </c>
      <c r="B19561" s="254" t="s">
        <v>19922</v>
      </c>
    </row>
    <row r="19562" spans="1:2">
      <c r="A19562" t="str">
        <f t="shared" si="305"/>
        <v>K0423</v>
      </c>
      <c r="B19562" s="254" t="s">
        <v>19923</v>
      </c>
    </row>
    <row r="19563" spans="1:2">
      <c r="A19563" t="str">
        <f t="shared" si="305"/>
        <v>K0424</v>
      </c>
      <c r="B19563" s="254" t="s">
        <v>19924</v>
      </c>
    </row>
    <row r="19564" spans="1:2">
      <c r="A19564" t="str">
        <f t="shared" si="305"/>
        <v>K0425</v>
      </c>
      <c r="B19564" s="254" t="s">
        <v>19925</v>
      </c>
    </row>
    <row r="19565" spans="1:2">
      <c r="A19565" t="str">
        <f t="shared" si="305"/>
        <v>K0426</v>
      </c>
      <c r="B19565" s="254" t="s">
        <v>19926</v>
      </c>
    </row>
    <row r="19566" spans="1:2">
      <c r="A19566" t="str">
        <f t="shared" si="305"/>
        <v>K0427</v>
      </c>
      <c r="B19566" s="254" t="s">
        <v>19927</v>
      </c>
    </row>
    <row r="19567" spans="1:2">
      <c r="A19567" t="str">
        <f t="shared" si="305"/>
        <v>K0428</v>
      </c>
      <c r="B19567" s="254" t="s">
        <v>19928</v>
      </c>
    </row>
    <row r="19568" spans="1:2">
      <c r="A19568" t="str">
        <f t="shared" si="305"/>
        <v>K0429</v>
      </c>
      <c r="B19568" s="254" t="s">
        <v>19929</v>
      </c>
    </row>
    <row r="19569" spans="1:2">
      <c r="A19569" t="str">
        <f t="shared" si="305"/>
        <v>K0430</v>
      </c>
      <c r="B19569" s="254" t="s">
        <v>19930</v>
      </c>
    </row>
    <row r="19570" spans="1:2">
      <c r="A19570" t="str">
        <f t="shared" si="305"/>
        <v>K0431</v>
      </c>
      <c r="B19570" s="254" t="s">
        <v>19931</v>
      </c>
    </row>
    <row r="19571" spans="1:2">
      <c r="A19571" t="str">
        <f t="shared" si="305"/>
        <v>K0432</v>
      </c>
      <c r="B19571" s="254" t="s">
        <v>19932</v>
      </c>
    </row>
    <row r="19572" spans="1:2">
      <c r="A19572" t="str">
        <f t="shared" si="305"/>
        <v>K0433</v>
      </c>
      <c r="B19572" s="254" t="s">
        <v>19933</v>
      </c>
    </row>
    <row r="19573" spans="1:2">
      <c r="A19573" t="str">
        <f t="shared" si="305"/>
        <v>K0434</v>
      </c>
      <c r="B19573" s="254" t="s">
        <v>19934</v>
      </c>
    </row>
    <row r="19574" spans="1:2">
      <c r="A19574" t="str">
        <f t="shared" si="305"/>
        <v>K0435</v>
      </c>
      <c r="B19574" s="254" t="s">
        <v>19935</v>
      </c>
    </row>
    <row r="19575" spans="1:2">
      <c r="A19575" t="str">
        <f t="shared" si="305"/>
        <v>K0436</v>
      </c>
      <c r="B19575" s="254" t="s">
        <v>19936</v>
      </c>
    </row>
    <row r="19576" spans="1:2">
      <c r="A19576" t="str">
        <f t="shared" si="305"/>
        <v>K0437</v>
      </c>
      <c r="B19576" s="254" t="s">
        <v>19937</v>
      </c>
    </row>
    <row r="19577" spans="1:2">
      <c r="A19577" t="str">
        <f t="shared" si="305"/>
        <v>K0438</v>
      </c>
      <c r="B19577" s="254" t="s">
        <v>19938</v>
      </c>
    </row>
    <row r="19578" spans="1:2">
      <c r="A19578" t="str">
        <f t="shared" si="305"/>
        <v>K0439</v>
      </c>
      <c r="B19578" s="254" t="s">
        <v>19939</v>
      </c>
    </row>
    <row r="19579" spans="1:2">
      <c r="A19579" t="str">
        <f t="shared" si="305"/>
        <v>K0440</v>
      </c>
      <c r="B19579" s="254" t="s">
        <v>19940</v>
      </c>
    </row>
    <row r="19580" spans="1:2">
      <c r="A19580" t="str">
        <f t="shared" si="305"/>
        <v>K0441</v>
      </c>
      <c r="B19580" s="254" t="s">
        <v>19941</v>
      </c>
    </row>
    <row r="19581" spans="1:2">
      <c r="A19581" t="str">
        <f t="shared" si="305"/>
        <v>K0442</v>
      </c>
      <c r="B19581" s="254" t="s">
        <v>19942</v>
      </c>
    </row>
    <row r="19582" spans="1:2">
      <c r="A19582" t="str">
        <f t="shared" si="305"/>
        <v>K0443</v>
      </c>
      <c r="B19582" s="254" t="s">
        <v>19943</v>
      </c>
    </row>
    <row r="19583" spans="1:2">
      <c r="A19583" t="str">
        <f t="shared" si="305"/>
        <v>K0444</v>
      </c>
      <c r="B19583" s="254" t="s">
        <v>19944</v>
      </c>
    </row>
    <row r="19584" spans="1:2">
      <c r="A19584" t="str">
        <f t="shared" si="305"/>
        <v>K0445</v>
      </c>
      <c r="B19584" s="254" t="s">
        <v>19945</v>
      </c>
    </row>
    <row r="19585" spans="1:2">
      <c r="A19585" t="str">
        <f t="shared" si="305"/>
        <v>K0446</v>
      </c>
      <c r="B19585" s="254" t="s">
        <v>19946</v>
      </c>
    </row>
    <row r="19586" spans="1:2">
      <c r="A19586" t="str">
        <f t="shared" si="305"/>
        <v>K0447</v>
      </c>
      <c r="B19586" s="254" t="s">
        <v>19947</v>
      </c>
    </row>
    <row r="19587" spans="1:2">
      <c r="A19587" t="str">
        <f t="shared" ref="A19587:A19650" si="306">LEFT(B19587,5)</f>
        <v>K0448</v>
      </c>
      <c r="B19587" s="254" t="s">
        <v>19948</v>
      </c>
    </row>
    <row r="19588" spans="1:2">
      <c r="A19588" t="str">
        <f t="shared" si="306"/>
        <v>K0449</v>
      </c>
      <c r="B19588" s="254" t="s">
        <v>19949</v>
      </c>
    </row>
    <row r="19589" spans="1:2">
      <c r="A19589" t="str">
        <f t="shared" si="306"/>
        <v>K0450</v>
      </c>
      <c r="B19589" s="254" t="s">
        <v>19950</v>
      </c>
    </row>
    <row r="19590" spans="1:2">
      <c r="A19590" t="str">
        <f t="shared" si="306"/>
        <v>K0451</v>
      </c>
      <c r="B19590" s="254" t="s">
        <v>19951</v>
      </c>
    </row>
    <row r="19591" spans="1:2">
      <c r="A19591" t="str">
        <f t="shared" si="306"/>
        <v>K0452</v>
      </c>
      <c r="B19591" s="254" t="s">
        <v>19952</v>
      </c>
    </row>
    <row r="19592" spans="1:2">
      <c r="A19592" t="str">
        <f t="shared" si="306"/>
        <v>K0453</v>
      </c>
      <c r="B19592" s="254" t="s">
        <v>19953</v>
      </c>
    </row>
    <row r="19593" spans="1:2">
      <c r="A19593" t="str">
        <f t="shared" si="306"/>
        <v>K0454</v>
      </c>
      <c r="B19593" s="254" t="s">
        <v>19954</v>
      </c>
    </row>
    <row r="19594" spans="1:2">
      <c r="A19594" t="str">
        <f t="shared" si="306"/>
        <v>K0455</v>
      </c>
      <c r="B19594" s="254" t="s">
        <v>19955</v>
      </c>
    </row>
    <row r="19595" spans="1:2">
      <c r="A19595" t="str">
        <f t="shared" si="306"/>
        <v>K0456</v>
      </c>
      <c r="B19595" s="254" t="s">
        <v>19956</v>
      </c>
    </row>
    <row r="19596" spans="1:2">
      <c r="A19596" t="str">
        <f t="shared" si="306"/>
        <v>K0457</v>
      </c>
      <c r="B19596" s="254" t="s">
        <v>19957</v>
      </c>
    </row>
    <row r="19597" spans="1:2">
      <c r="A19597" t="str">
        <f t="shared" si="306"/>
        <v>K0458</v>
      </c>
      <c r="B19597" s="254" t="s">
        <v>19958</v>
      </c>
    </row>
    <row r="19598" spans="1:2">
      <c r="A19598" t="str">
        <f t="shared" si="306"/>
        <v>K0459</v>
      </c>
      <c r="B19598" s="254" t="s">
        <v>19959</v>
      </c>
    </row>
    <row r="19599" spans="1:2">
      <c r="A19599" t="str">
        <f t="shared" si="306"/>
        <v>K0460</v>
      </c>
      <c r="B19599" s="254" t="s">
        <v>19960</v>
      </c>
    </row>
    <row r="19600" spans="1:2">
      <c r="A19600" t="str">
        <f t="shared" si="306"/>
        <v>K0461</v>
      </c>
      <c r="B19600" s="254" t="s">
        <v>19961</v>
      </c>
    </row>
    <row r="19601" spans="1:2">
      <c r="A19601" t="str">
        <f t="shared" si="306"/>
        <v>K0462</v>
      </c>
      <c r="B19601" s="254" t="s">
        <v>19962</v>
      </c>
    </row>
    <row r="19602" spans="1:2">
      <c r="A19602" t="str">
        <f t="shared" si="306"/>
        <v>K0463</v>
      </c>
      <c r="B19602" s="254" t="s">
        <v>19963</v>
      </c>
    </row>
    <row r="19603" spans="1:2">
      <c r="A19603" t="str">
        <f t="shared" si="306"/>
        <v>K0464</v>
      </c>
      <c r="B19603" s="254" t="s">
        <v>19964</v>
      </c>
    </row>
    <row r="19604" spans="1:2">
      <c r="A19604" t="str">
        <f t="shared" si="306"/>
        <v>K0465</v>
      </c>
      <c r="B19604" s="254" t="s">
        <v>19965</v>
      </c>
    </row>
    <row r="19605" spans="1:2">
      <c r="A19605" t="str">
        <f t="shared" si="306"/>
        <v>K0466</v>
      </c>
      <c r="B19605" s="254" t="s">
        <v>19966</v>
      </c>
    </row>
    <row r="19606" spans="1:2">
      <c r="A19606" t="str">
        <f t="shared" si="306"/>
        <v>K0467</v>
      </c>
      <c r="B19606" s="254" t="s">
        <v>19967</v>
      </c>
    </row>
    <row r="19607" spans="1:2">
      <c r="A19607" t="str">
        <f t="shared" si="306"/>
        <v>K0468</v>
      </c>
      <c r="B19607" s="254" t="s">
        <v>19968</v>
      </c>
    </row>
    <row r="19608" spans="1:2">
      <c r="A19608" t="str">
        <f t="shared" si="306"/>
        <v>K0469</v>
      </c>
      <c r="B19608" s="254" t="s">
        <v>19969</v>
      </c>
    </row>
    <row r="19609" spans="1:2">
      <c r="A19609" t="str">
        <f t="shared" si="306"/>
        <v>K0470</v>
      </c>
      <c r="B19609" s="254" t="s">
        <v>19970</v>
      </c>
    </row>
    <row r="19610" spans="1:2">
      <c r="A19610" t="str">
        <f t="shared" si="306"/>
        <v>K0471</v>
      </c>
      <c r="B19610" s="254" t="s">
        <v>19971</v>
      </c>
    </row>
    <row r="19611" spans="1:2">
      <c r="A19611" t="str">
        <f t="shared" si="306"/>
        <v>K0472</v>
      </c>
      <c r="B19611" s="254" t="s">
        <v>19972</v>
      </c>
    </row>
    <row r="19612" spans="1:2">
      <c r="A19612" t="str">
        <f t="shared" si="306"/>
        <v>K0473</v>
      </c>
      <c r="B19612" s="254" t="s">
        <v>19973</v>
      </c>
    </row>
    <row r="19613" spans="1:2">
      <c r="A19613" t="str">
        <f t="shared" si="306"/>
        <v>K0474</v>
      </c>
      <c r="B19613" s="254" t="s">
        <v>19974</v>
      </c>
    </row>
    <row r="19614" spans="1:2">
      <c r="A19614" t="str">
        <f t="shared" si="306"/>
        <v>K0475</v>
      </c>
      <c r="B19614" s="254" t="s">
        <v>19975</v>
      </c>
    </row>
    <row r="19615" spans="1:2">
      <c r="A19615" t="str">
        <f t="shared" si="306"/>
        <v>K0476</v>
      </c>
      <c r="B19615" s="254" t="s">
        <v>19976</v>
      </c>
    </row>
    <row r="19616" spans="1:2">
      <c r="A19616" t="str">
        <f t="shared" si="306"/>
        <v>K0477</v>
      </c>
      <c r="B19616" s="254" t="s">
        <v>19977</v>
      </c>
    </row>
    <row r="19617" spans="1:2">
      <c r="A19617" t="str">
        <f t="shared" si="306"/>
        <v>K0478</v>
      </c>
      <c r="B19617" s="254" t="s">
        <v>19978</v>
      </c>
    </row>
    <row r="19618" spans="1:2">
      <c r="A19618" t="str">
        <f t="shared" si="306"/>
        <v>K0479</v>
      </c>
      <c r="B19618" s="254" t="s">
        <v>19979</v>
      </c>
    </row>
    <row r="19619" spans="1:2">
      <c r="A19619" t="str">
        <f t="shared" si="306"/>
        <v>K0480</v>
      </c>
      <c r="B19619" s="254" t="s">
        <v>19980</v>
      </c>
    </row>
    <row r="19620" spans="1:2">
      <c r="A19620" t="str">
        <f t="shared" si="306"/>
        <v>K0481</v>
      </c>
      <c r="B19620" s="254" t="s">
        <v>19981</v>
      </c>
    </row>
    <row r="19621" spans="1:2">
      <c r="A19621" t="str">
        <f t="shared" si="306"/>
        <v>K0482</v>
      </c>
      <c r="B19621" s="254" t="s">
        <v>19982</v>
      </c>
    </row>
    <row r="19622" spans="1:2">
      <c r="A19622" t="str">
        <f t="shared" si="306"/>
        <v>K0483</v>
      </c>
      <c r="B19622" s="254" t="s">
        <v>19983</v>
      </c>
    </row>
    <row r="19623" spans="1:2">
      <c r="A19623" t="str">
        <f t="shared" si="306"/>
        <v>K0484</v>
      </c>
      <c r="B19623" s="254" t="s">
        <v>19984</v>
      </c>
    </row>
    <row r="19624" spans="1:2">
      <c r="A19624" t="str">
        <f t="shared" si="306"/>
        <v>K0485</v>
      </c>
      <c r="B19624" s="254" t="s">
        <v>19985</v>
      </c>
    </row>
    <row r="19625" spans="1:2">
      <c r="A19625" t="str">
        <f t="shared" si="306"/>
        <v>K0486</v>
      </c>
      <c r="B19625" s="254" t="s">
        <v>19986</v>
      </c>
    </row>
    <row r="19626" spans="1:2">
      <c r="A19626" t="str">
        <f t="shared" si="306"/>
        <v>K0487</v>
      </c>
      <c r="B19626" s="254" t="s">
        <v>19987</v>
      </c>
    </row>
    <row r="19627" spans="1:2">
      <c r="A19627" t="str">
        <f t="shared" si="306"/>
        <v>K0488</v>
      </c>
      <c r="B19627" s="254" t="s">
        <v>19988</v>
      </c>
    </row>
    <row r="19628" spans="1:2">
      <c r="A19628" t="str">
        <f t="shared" si="306"/>
        <v>K0489</v>
      </c>
      <c r="B19628" s="254" t="s">
        <v>19989</v>
      </c>
    </row>
    <row r="19629" spans="1:2">
      <c r="A19629" t="str">
        <f t="shared" si="306"/>
        <v>K0490</v>
      </c>
      <c r="B19629" s="254" t="s">
        <v>19990</v>
      </c>
    </row>
    <row r="19630" spans="1:2">
      <c r="A19630" t="str">
        <f t="shared" si="306"/>
        <v>K0491</v>
      </c>
      <c r="B19630" s="254" t="s">
        <v>19991</v>
      </c>
    </row>
    <row r="19631" spans="1:2">
      <c r="A19631" t="str">
        <f t="shared" si="306"/>
        <v>K0492</v>
      </c>
      <c r="B19631" s="254" t="s">
        <v>19992</v>
      </c>
    </row>
    <row r="19632" spans="1:2">
      <c r="A19632" t="str">
        <f t="shared" si="306"/>
        <v>K0493</v>
      </c>
      <c r="B19632" s="254" t="s">
        <v>19993</v>
      </c>
    </row>
    <row r="19633" spans="1:2">
      <c r="A19633" t="str">
        <f t="shared" si="306"/>
        <v>K0494</v>
      </c>
      <c r="B19633" s="254" t="s">
        <v>19994</v>
      </c>
    </row>
    <row r="19634" spans="1:2">
      <c r="A19634" t="str">
        <f t="shared" si="306"/>
        <v>K0495</v>
      </c>
      <c r="B19634" s="254" t="s">
        <v>19995</v>
      </c>
    </row>
    <row r="19635" spans="1:2">
      <c r="A19635" t="str">
        <f t="shared" si="306"/>
        <v>K0496</v>
      </c>
      <c r="B19635" s="254" t="s">
        <v>19996</v>
      </c>
    </row>
    <row r="19636" spans="1:2">
      <c r="A19636" t="str">
        <f t="shared" si="306"/>
        <v>K0497</v>
      </c>
      <c r="B19636" s="254" t="s">
        <v>19997</v>
      </c>
    </row>
    <row r="19637" spans="1:2">
      <c r="A19637" t="str">
        <f t="shared" si="306"/>
        <v>K0498</v>
      </c>
      <c r="B19637" s="254" t="s">
        <v>19998</v>
      </c>
    </row>
    <row r="19638" spans="1:2">
      <c r="A19638" t="str">
        <f t="shared" si="306"/>
        <v>K0499</v>
      </c>
      <c r="B19638" s="254" t="s">
        <v>19999</v>
      </c>
    </row>
    <row r="19639" spans="1:2">
      <c r="A19639" t="str">
        <f t="shared" si="306"/>
        <v>K0500</v>
      </c>
      <c r="B19639" s="254" t="s">
        <v>20000</v>
      </c>
    </row>
    <row r="19640" spans="1:2">
      <c r="A19640" t="str">
        <f t="shared" si="306"/>
        <v>K0501</v>
      </c>
      <c r="B19640" s="254" t="s">
        <v>20001</v>
      </c>
    </row>
    <row r="19641" spans="1:2">
      <c r="A19641" t="str">
        <f t="shared" si="306"/>
        <v>K0502</v>
      </c>
      <c r="B19641" s="254" t="s">
        <v>20002</v>
      </c>
    </row>
    <row r="19642" spans="1:2">
      <c r="A19642" t="str">
        <f t="shared" si="306"/>
        <v>K0503</v>
      </c>
      <c r="B19642" s="254" t="s">
        <v>20003</v>
      </c>
    </row>
    <row r="19643" spans="1:2">
      <c r="A19643" t="str">
        <f t="shared" si="306"/>
        <v>K0504</v>
      </c>
      <c r="B19643" s="254" t="s">
        <v>20004</v>
      </c>
    </row>
    <row r="19644" spans="1:2">
      <c r="A19644" t="str">
        <f t="shared" si="306"/>
        <v>K0505</v>
      </c>
      <c r="B19644" s="254" t="s">
        <v>20005</v>
      </c>
    </row>
    <row r="19645" spans="1:2">
      <c r="A19645" t="str">
        <f t="shared" si="306"/>
        <v>K0506</v>
      </c>
      <c r="B19645" s="254" t="s">
        <v>20006</v>
      </c>
    </row>
    <row r="19646" spans="1:2">
      <c r="A19646" t="str">
        <f t="shared" si="306"/>
        <v>K0507</v>
      </c>
      <c r="B19646" s="254" t="s">
        <v>20007</v>
      </c>
    </row>
    <row r="19647" spans="1:2">
      <c r="A19647" t="str">
        <f t="shared" si="306"/>
        <v>K0508</v>
      </c>
      <c r="B19647" s="254" t="s">
        <v>20008</v>
      </c>
    </row>
    <row r="19648" spans="1:2">
      <c r="A19648" t="str">
        <f t="shared" si="306"/>
        <v>K0509</v>
      </c>
      <c r="B19648" s="254" t="s">
        <v>20009</v>
      </c>
    </row>
    <row r="19649" spans="1:2">
      <c r="A19649" t="str">
        <f t="shared" si="306"/>
        <v>K0510</v>
      </c>
      <c r="B19649" s="254" t="s">
        <v>20010</v>
      </c>
    </row>
    <row r="19650" spans="1:2">
      <c r="A19650" t="str">
        <f t="shared" si="306"/>
        <v>K0511</v>
      </c>
      <c r="B19650" s="254" t="s">
        <v>20011</v>
      </c>
    </row>
    <row r="19651" spans="1:2">
      <c r="A19651" t="str">
        <f t="shared" ref="A19651:A19714" si="307">LEFT(B19651,5)</f>
        <v>K0512</v>
      </c>
      <c r="B19651" s="254" t="s">
        <v>20012</v>
      </c>
    </row>
    <row r="19652" spans="1:2">
      <c r="A19652" t="str">
        <f t="shared" si="307"/>
        <v>K0513</v>
      </c>
      <c r="B19652" s="254" t="s">
        <v>20013</v>
      </c>
    </row>
    <row r="19653" spans="1:2">
      <c r="A19653" t="str">
        <f t="shared" si="307"/>
        <v>K0514</v>
      </c>
      <c r="B19653" s="254" t="s">
        <v>20014</v>
      </c>
    </row>
    <row r="19654" spans="1:2">
      <c r="A19654" t="str">
        <f t="shared" si="307"/>
        <v>K0515</v>
      </c>
      <c r="B19654" s="254" t="s">
        <v>20015</v>
      </c>
    </row>
    <row r="19655" spans="1:2">
      <c r="A19655" t="str">
        <f t="shared" si="307"/>
        <v>K0516</v>
      </c>
      <c r="B19655" s="254" t="s">
        <v>20016</v>
      </c>
    </row>
    <row r="19656" spans="1:2">
      <c r="A19656" t="str">
        <f t="shared" si="307"/>
        <v>K0517</v>
      </c>
      <c r="B19656" s="254" t="s">
        <v>20017</v>
      </c>
    </row>
    <row r="19657" spans="1:2">
      <c r="A19657" t="str">
        <f t="shared" si="307"/>
        <v>K0518</v>
      </c>
      <c r="B19657" s="254" t="s">
        <v>20018</v>
      </c>
    </row>
    <row r="19658" spans="1:2">
      <c r="A19658" t="str">
        <f t="shared" si="307"/>
        <v>K0519</v>
      </c>
      <c r="B19658" s="254" t="s">
        <v>20019</v>
      </c>
    </row>
    <row r="19659" spans="1:2">
      <c r="A19659" t="str">
        <f t="shared" si="307"/>
        <v>K0520</v>
      </c>
      <c r="B19659" s="254" t="s">
        <v>20020</v>
      </c>
    </row>
    <row r="19660" spans="1:2">
      <c r="A19660" t="str">
        <f t="shared" si="307"/>
        <v>K0521</v>
      </c>
      <c r="B19660" s="254" t="s">
        <v>20021</v>
      </c>
    </row>
    <row r="19661" spans="1:2">
      <c r="A19661" t="str">
        <f t="shared" si="307"/>
        <v>K0522</v>
      </c>
      <c r="B19661" s="254" t="s">
        <v>20022</v>
      </c>
    </row>
    <row r="19662" spans="1:2">
      <c r="A19662" t="str">
        <f t="shared" si="307"/>
        <v>K0523</v>
      </c>
      <c r="B19662" s="254" t="s">
        <v>20023</v>
      </c>
    </row>
    <row r="19663" spans="1:2">
      <c r="A19663" t="str">
        <f t="shared" si="307"/>
        <v>K0524</v>
      </c>
      <c r="B19663" s="254" t="s">
        <v>20024</v>
      </c>
    </row>
    <row r="19664" spans="1:2">
      <c r="A19664" t="str">
        <f t="shared" si="307"/>
        <v>K0525</v>
      </c>
      <c r="B19664" s="254" t="s">
        <v>20025</v>
      </c>
    </row>
    <row r="19665" spans="1:2">
      <c r="A19665" t="str">
        <f t="shared" si="307"/>
        <v>K0526</v>
      </c>
      <c r="B19665" s="254" t="s">
        <v>20026</v>
      </c>
    </row>
    <row r="19666" spans="1:2">
      <c r="A19666" t="str">
        <f t="shared" si="307"/>
        <v>K0527</v>
      </c>
      <c r="B19666" s="254" t="s">
        <v>20027</v>
      </c>
    </row>
    <row r="19667" spans="1:2">
      <c r="A19667" t="str">
        <f t="shared" si="307"/>
        <v>K0528</v>
      </c>
      <c r="B19667" s="254" t="s">
        <v>20028</v>
      </c>
    </row>
    <row r="19668" spans="1:2">
      <c r="A19668" t="str">
        <f t="shared" si="307"/>
        <v>K0529</v>
      </c>
      <c r="B19668" s="254" t="s">
        <v>20029</v>
      </c>
    </row>
    <row r="19669" spans="1:2">
      <c r="A19669" t="str">
        <f t="shared" si="307"/>
        <v>K0530</v>
      </c>
      <c r="B19669" s="254" t="s">
        <v>20030</v>
      </c>
    </row>
    <row r="19670" spans="1:2">
      <c r="A19670" t="str">
        <f t="shared" si="307"/>
        <v>K0531</v>
      </c>
      <c r="B19670" s="254" t="s">
        <v>20031</v>
      </c>
    </row>
    <row r="19671" spans="1:2">
      <c r="A19671" t="str">
        <f t="shared" si="307"/>
        <v>K0532</v>
      </c>
      <c r="B19671" s="254" t="s">
        <v>20032</v>
      </c>
    </row>
    <row r="19672" spans="1:2">
      <c r="A19672" t="str">
        <f t="shared" si="307"/>
        <v>K0533</v>
      </c>
      <c r="B19672" s="254" t="s">
        <v>20033</v>
      </c>
    </row>
    <row r="19673" spans="1:2">
      <c r="A19673" t="str">
        <f t="shared" si="307"/>
        <v>K0534</v>
      </c>
      <c r="B19673" s="254" t="s">
        <v>20034</v>
      </c>
    </row>
    <row r="19674" spans="1:2">
      <c r="A19674" t="str">
        <f t="shared" si="307"/>
        <v>K0535</v>
      </c>
      <c r="B19674" s="254" t="s">
        <v>20035</v>
      </c>
    </row>
    <row r="19675" spans="1:2">
      <c r="A19675" t="str">
        <f t="shared" si="307"/>
        <v>K0536</v>
      </c>
      <c r="B19675" s="254" t="s">
        <v>20036</v>
      </c>
    </row>
    <row r="19676" spans="1:2">
      <c r="A19676" t="str">
        <f t="shared" si="307"/>
        <v>K0537</v>
      </c>
      <c r="B19676" s="254" t="s">
        <v>20037</v>
      </c>
    </row>
    <row r="19677" spans="1:2">
      <c r="A19677" t="str">
        <f t="shared" si="307"/>
        <v>K0538</v>
      </c>
      <c r="B19677" s="254" t="s">
        <v>20038</v>
      </c>
    </row>
    <row r="19678" spans="1:2">
      <c r="A19678" t="str">
        <f t="shared" si="307"/>
        <v>K0539</v>
      </c>
      <c r="B19678" s="254" t="s">
        <v>20039</v>
      </c>
    </row>
    <row r="19679" spans="1:2">
      <c r="A19679" t="str">
        <f t="shared" si="307"/>
        <v>K0540</v>
      </c>
      <c r="B19679" s="254" t="s">
        <v>20040</v>
      </c>
    </row>
    <row r="19680" spans="1:2">
      <c r="A19680" t="str">
        <f t="shared" si="307"/>
        <v>K0541</v>
      </c>
      <c r="B19680" s="254" t="s">
        <v>20041</v>
      </c>
    </row>
    <row r="19681" spans="1:2">
      <c r="A19681" t="str">
        <f t="shared" si="307"/>
        <v>K0542</v>
      </c>
      <c r="B19681" s="254" t="s">
        <v>20042</v>
      </c>
    </row>
    <row r="19682" spans="1:2">
      <c r="A19682" t="str">
        <f t="shared" si="307"/>
        <v>K0543</v>
      </c>
      <c r="B19682" s="254" t="s">
        <v>20043</v>
      </c>
    </row>
    <row r="19683" spans="1:2">
      <c r="A19683" t="str">
        <f t="shared" si="307"/>
        <v>K0544</v>
      </c>
      <c r="B19683" s="254" t="s">
        <v>20044</v>
      </c>
    </row>
    <row r="19684" spans="1:2">
      <c r="A19684" t="str">
        <f t="shared" si="307"/>
        <v>K0545</v>
      </c>
      <c r="B19684" s="254" t="s">
        <v>20045</v>
      </c>
    </row>
    <row r="19685" spans="1:2">
      <c r="A19685" t="str">
        <f t="shared" si="307"/>
        <v>K0546</v>
      </c>
      <c r="B19685" s="254" t="s">
        <v>20046</v>
      </c>
    </row>
    <row r="19686" spans="1:2">
      <c r="A19686" t="str">
        <f t="shared" si="307"/>
        <v>K0547</v>
      </c>
      <c r="B19686" s="254" t="s">
        <v>20047</v>
      </c>
    </row>
    <row r="19687" spans="1:2">
      <c r="A19687" t="str">
        <f t="shared" si="307"/>
        <v>K0548</v>
      </c>
      <c r="B19687" s="254" t="s">
        <v>20048</v>
      </c>
    </row>
    <row r="19688" spans="1:2">
      <c r="A19688" t="str">
        <f t="shared" si="307"/>
        <v>K0549</v>
      </c>
      <c r="B19688" s="254" t="s">
        <v>20049</v>
      </c>
    </row>
    <row r="19689" spans="1:2">
      <c r="A19689" t="str">
        <f t="shared" si="307"/>
        <v>K0550</v>
      </c>
      <c r="B19689" s="254" t="s">
        <v>20050</v>
      </c>
    </row>
    <row r="19690" spans="1:2">
      <c r="A19690" t="str">
        <f t="shared" si="307"/>
        <v>K0551</v>
      </c>
      <c r="B19690" s="254" t="s">
        <v>20051</v>
      </c>
    </row>
    <row r="19691" spans="1:2">
      <c r="A19691" t="str">
        <f t="shared" si="307"/>
        <v>K0552</v>
      </c>
      <c r="B19691" s="254" t="s">
        <v>20052</v>
      </c>
    </row>
    <row r="19692" spans="1:2">
      <c r="A19692" t="str">
        <f t="shared" si="307"/>
        <v>K0553</v>
      </c>
      <c r="B19692" s="254" t="s">
        <v>20053</v>
      </c>
    </row>
    <row r="19693" spans="1:2">
      <c r="A19693" t="str">
        <f t="shared" si="307"/>
        <v>K0554</v>
      </c>
      <c r="B19693" s="254" t="s">
        <v>20054</v>
      </c>
    </row>
    <row r="19694" spans="1:2">
      <c r="A19694" t="str">
        <f t="shared" si="307"/>
        <v>K0555</v>
      </c>
      <c r="B19694" s="254" t="s">
        <v>20055</v>
      </c>
    </row>
    <row r="19695" spans="1:2">
      <c r="A19695" t="str">
        <f t="shared" si="307"/>
        <v>K0556</v>
      </c>
      <c r="B19695" s="254" t="s">
        <v>20056</v>
      </c>
    </row>
    <row r="19696" spans="1:2">
      <c r="A19696" t="str">
        <f t="shared" si="307"/>
        <v>K0557</v>
      </c>
      <c r="B19696" s="254" t="s">
        <v>20057</v>
      </c>
    </row>
    <row r="19697" spans="1:2">
      <c r="A19697" t="str">
        <f t="shared" si="307"/>
        <v>K0558</v>
      </c>
      <c r="B19697" s="254" t="s">
        <v>20058</v>
      </c>
    </row>
    <row r="19698" spans="1:2">
      <c r="A19698" t="str">
        <f t="shared" si="307"/>
        <v>K0559</v>
      </c>
      <c r="B19698" s="254" t="s">
        <v>20059</v>
      </c>
    </row>
    <row r="19699" spans="1:2">
      <c r="A19699" t="str">
        <f t="shared" si="307"/>
        <v>K0560</v>
      </c>
      <c r="B19699" s="254" t="s">
        <v>20060</v>
      </c>
    </row>
    <row r="19700" spans="1:2">
      <c r="A19700" t="str">
        <f t="shared" si="307"/>
        <v>K0561</v>
      </c>
      <c r="B19700" s="254" t="s">
        <v>20061</v>
      </c>
    </row>
    <row r="19701" spans="1:2">
      <c r="A19701" t="str">
        <f t="shared" si="307"/>
        <v>K0562</v>
      </c>
      <c r="B19701" s="254" t="s">
        <v>20062</v>
      </c>
    </row>
    <row r="19702" spans="1:2">
      <c r="A19702" t="str">
        <f t="shared" si="307"/>
        <v>K0563</v>
      </c>
      <c r="B19702" s="254" t="s">
        <v>20063</v>
      </c>
    </row>
    <row r="19703" spans="1:2">
      <c r="A19703" t="str">
        <f t="shared" si="307"/>
        <v>K0564</v>
      </c>
      <c r="B19703" s="254" t="s">
        <v>20064</v>
      </c>
    </row>
    <row r="19704" spans="1:2">
      <c r="A19704" t="str">
        <f t="shared" si="307"/>
        <v>K0565</v>
      </c>
      <c r="B19704" s="254" t="s">
        <v>20065</v>
      </c>
    </row>
    <row r="19705" spans="1:2">
      <c r="A19705" t="str">
        <f t="shared" si="307"/>
        <v>K0566</v>
      </c>
      <c r="B19705" s="254" t="s">
        <v>20066</v>
      </c>
    </row>
    <row r="19706" spans="1:2">
      <c r="A19706" t="str">
        <f t="shared" si="307"/>
        <v>K0567</v>
      </c>
      <c r="B19706" s="254" t="s">
        <v>20067</v>
      </c>
    </row>
    <row r="19707" spans="1:2">
      <c r="A19707" t="str">
        <f t="shared" si="307"/>
        <v>K0568</v>
      </c>
      <c r="B19707" s="254" t="s">
        <v>20068</v>
      </c>
    </row>
    <row r="19708" spans="1:2">
      <c r="A19708" t="str">
        <f t="shared" si="307"/>
        <v>K0569</v>
      </c>
      <c r="B19708" s="254" t="s">
        <v>20069</v>
      </c>
    </row>
    <row r="19709" spans="1:2">
      <c r="A19709" t="str">
        <f t="shared" si="307"/>
        <v>K0570</v>
      </c>
      <c r="B19709" s="254" t="s">
        <v>20070</v>
      </c>
    </row>
    <row r="19710" spans="1:2">
      <c r="A19710" t="str">
        <f t="shared" si="307"/>
        <v>K0571</v>
      </c>
      <c r="B19710" s="254" t="s">
        <v>20071</v>
      </c>
    </row>
    <row r="19711" spans="1:2">
      <c r="A19711" t="str">
        <f t="shared" si="307"/>
        <v>K0572</v>
      </c>
      <c r="B19711" s="254" t="s">
        <v>20072</v>
      </c>
    </row>
    <row r="19712" spans="1:2">
      <c r="A19712" t="str">
        <f t="shared" si="307"/>
        <v>K0573</v>
      </c>
      <c r="B19712" s="254" t="s">
        <v>20073</v>
      </c>
    </row>
    <row r="19713" spans="1:2">
      <c r="A19713" t="str">
        <f t="shared" si="307"/>
        <v>K0574</v>
      </c>
      <c r="B19713" s="254" t="s">
        <v>20074</v>
      </c>
    </row>
    <row r="19714" spans="1:2">
      <c r="A19714" t="str">
        <f t="shared" si="307"/>
        <v>K0575</v>
      </c>
      <c r="B19714" s="254" t="s">
        <v>20075</v>
      </c>
    </row>
    <row r="19715" spans="1:2">
      <c r="A19715" t="str">
        <f t="shared" ref="A19715:A19778" si="308">LEFT(B19715,5)</f>
        <v>K0576</v>
      </c>
      <c r="B19715" s="254" t="s">
        <v>20076</v>
      </c>
    </row>
    <row r="19716" spans="1:2">
      <c r="A19716" t="str">
        <f t="shared" si="308"/>
        <v>K0577</v>
      </c>
      <c r="B19716" s="254" t="s">
        <v>20077</v>
      </c>
    </row>
    <row r="19717" spans="1:2">
      <c r="A19717" t="str">
        <f t="shared" si="308"/>
        <v>K0578</v>
      </c>
      <c r="B19717" s="254" t="s">
        <v>20078</v>
      </c>
    </row>
    <row r="19718" spans="1:2">
      <c r="A19718" t="str">
        <f t="shared" si="308"/>
        <v>K0579</v>
      </c>
      <c r="B19718" s="254" t="s">
        <v>20079</v>
      </c>
    </row>
    <row r="19719" spans="1:2">
      <c r="A19719" t="str">
        <f t="shared" si="308"/>
        <v>K0580</v>
      </c>
      <c r="B19719" s="254" t="s">
        <v>20080</v>
      </c>
    </row>
    <row r="19720" spans="1:2">
      <c r="A19720" t="str">
        <f t="shared" si="308"/>
        <v>K0581</v>
      </c>
      <c r="B19720" s="254" t="s">
        <v>20081</v>
      </c>
    </row>
    <row r="19721" spans="1:2">
      <c r="A19721" t="str">
        <f t="shared" si="308"/>
        <v>K0582</v>
      </c>
      <c r="B19721" s="254" t="s">
        <v>20082</v>
      </c>
    </row>
    <row r="19722" spans="1:2">
      <c r="A19722" t="str">
        <f t="shared" si="308"/>
        <v>K0583</v>
      </c>
      <c r="B19722" s="254" t="s">
        <v>20083</v>
      </c>
    </row>
    <row r="19723" spans="1:2">
      <c r="A19723" t="str">
        <f t="shared" si="308"/>
        <v>K0584</v>
      </c>
      <c r="B19723" s="254" t="s">
        <v>20084</v>
      </c>
    </row>
    <row r="19724" spans="1:2">
      <c r="A19724" t="str">
        <f t="shared" si="308"/>
        <v>K0585</v>
      </c>
      <c r="B19724" s="254" t="s">
        <v>20085</v>
      </c>
    </row>
    <row r="19725" spans="1:2">
      <c r="A19725" t="str">
        <f t="shared" si="308"/>
        <v>K0586</v>
      </c>
      <c r="B19725" s="254" t="s">
        <v>20086</v>
      </c>
    </row>
    <row r="19726" spans="1:2">
      <c r="A19726" t="str">
        <f t="shared" si="308"/>
        <v>K0587</v>
      </c>
      <c r="B19726" s="254" t="s">
        <v>20087</v>
      </c>
    </row>
    <row r="19727" spans="1:2">
      <c r="A19727" t="str">
        <f t="shared" si="308"/>
        <v>K0588</v>
      </c>
      <c r="B19727" s="254" t="s">
        <v>20088</v>
      </c>
    </row>
    <row r="19728" spans="1:2">
      <c r="A19728" t="str">
        <f t="shared" si="308"/>
        <v>K0589</v>
      </c>
      <c r="B19728" s="254" t="s">
        <v>20089</v>
      </c>
    </row>
    <row r="19729" spans="1:2">
      <c r="A19729" t="str">
        <f t="shared" si="308"/>
        <v>K0590</v>
      </c>
      <c r="B19729" s="254" t="s">
        <v>20090</v>
      </c>
    </row>
    <row r="19730" spans="1:2">
      <c r="A19730" t="str">
        <f t="shared" si="308"/>
        <v>K0591</v>
      </c>
      <c r="B19730" s="254" t="s">
        <v>20091</v>
      </c>
    </row>
    <row r="19731" spans="1:2">
      <c r="A19731" t="str">
        <f t="shared" si="308"/>
        <v>K0592</v>
      </c>
      <c r="B19731" s="254" t="s">
        <v>20092</v>
      </c>
    </row>
    <row r="19732" spans="1:2">
      <c r="A19732" t="str">
        <f t="shared" si="308"/>
        <v>K0593</v>
      </c>
      <c r="B19732" s="254" t="s">
        <v>20093</v>
      </c>
    </row>
    <row r="19733" spans="1:2">
      <c r="A19733" t="str">
        <f t="shared" si="308"/>
        <v>K0594</v>
      </c>
      <c r="B19733" s="254" t="s">
        <v>20094</v>
      </c>
    </row>
    <row r="19734" spans="1:2">
      <c r="A19734" t="str">
        <f t="shared" si="308"/>
        <v>K0595</v>
      </c>
      <c r="B19734" s="254" t="s">
        <v>20095</v>
      </c>
    </row>
    <row r="19735" spans="1:2">
      <c r="A19735" t="str">
        <f t="shared" si="308"/>
        <v>K0596</v>
      </c>
      <c r="B19735" s="254" t="s">
        <v>20096</v>
      </c>
    </row>
    <row r="19736" spans="1:2">
      <c r="A19736" t="str">
        <f t="shared" si="308"/>
        <v>K0597</v>
      </c>
      <c r="B19736" s="254" t="s">
        <v>20097</v>
      </c>
    </row>
    <row r="19737" spans="1:2">
      <c r="A19737" t="str">
        <f t="shared" si="308"/>
        <v>K0598</v>
      </c>
      <c r="B19737" s="254" t="s">
        <v>20098</v>
      </c>
    </row>
    <row r="19738" spans="1:2">
      <c r="A19738" t="str">
        <f t="shared" si="308"/>
        <v>K0599</v>
      </c>
      <c r="B19738" s="254" t="s">
        <v>20099</v>
      </c>
    </row>
    <row r="19739" spans="1:2">
      <c r="A19739" t="str">
        <f t="shared" si="308"/>
        <v>K0600</v>
      </c>
      <c r="B19739" s="254" t="s">
        <v>20100</v>
      </c>
    </row>
    <row r="19740" spans="1:2">
      <c r="A19740" t="str">
        <f t="shared" si="308"/>
        <v>K0601</v>
      </c>
      <c r="B19740" s="254" t="s">
        <v>20101</v>
      </c>
    </row>
    <row r="19741" spans="1:2">
      <c r="A19741" t="str">
        <f t="shared" si="308"/>
        <v>K0602</v>
      </c>
      <c r="B19741" s="254" t="s">
        <v>20102</v>
      </c>
    </row>
    <row r="19742" spans="1:2">
      <c r="A19742" t="str">
        <f t="shared" si="308"/>
        <v>K0603</v>
      </c>
      <c r="B19742" s="254" t="s">
        <v>20103</v>
      </c>
    </row>
    <row r="19743" spans="1:2">
      <c r="A19743" t="str">
        <f t="shared" si="308"/>
        <v>K0604</v>
      </c>
      <c r="B19743" s="254" t="s">
        <v>20104</v>
      </c>
    </row>
    <row r="19744" spans="1:2">
      <c r="A19744" t="str">
        <f t="shared" si="308"/>
        <v>K0605</v>
      </c>
      <c r="B19744" s="254" t="s">
        <v>20105</v>
      </c>
    </row>
    <row r="19745" spans="1:2">
      <c r="A19745" t="str">
        <f t="shared" si="308"/>
        <v>K0606</v>
      </c>
      <c r="B19745" s="254" t="s">
        <v>20106</v>
      </c>
    </row>
    <row r="19746" spans="1:2">
      <c r="A19746" t="str">
        <f t="shared" si="308"/>
        <v>K0607</v>
      </c>
      <c r="B19746" s="254" t="s">
        <v>20107</v>
      </c>
    </row>
    <row r="19747" spans="1:2">
      <c r="A19747" t="str">
        <f t="shared" si="308"/>
        <v>K0608</v>
      </c>
      <c r="B19747" s="254" t="s">
        <v>20108</v>
      </c>
    </row>
    <row r="19748" spans="1:2">
      <c r="A19748" t="str">
        <f t="shared" si="308"/>
        <v>K0609</v>
      </c>
      <c r="B19748" s="254" t="s">
        <v>20109</v>
      </c>
    </row>
    <row r="19749" spans="1:2">
      <c r="A19749" t="str">
        <f t="shared" si="308"/>
        <v>K0610</v>
      </c>
      <c r="B19749" s="254" t="s">
        <v>20110</v>
      </c>
    </row>
    <row r="19750" spans="1:2">
      <c r="A19750" t="str">
        <f t="shared" si="308"/>
        <v>K0611</v>
      </c>
      <c r="B19750" s="254" t="s">
        <v>20111</v>
      </c>
    </row>
    <row r="19751" spans="1:2">
      <c r="A19751" t="str">
        <f t="shared" si="308"/>
        <v>K0612</v>
      </c>
      <c r="B19751" s="254" t="s">
        <v>20112</v>
      </c>
    </row>
    <row r="19752" spans="1:2">
      <c r="A19752" t="str">
        <f t="shared" si="308"/>
        <v>K0613</v>
      </c>
      <c r="B19752" s="254" t="s">
        <v>20113</v>
      </c>
    </row>
    <row r="19753" spans="1:2">
      <c r="A19753" t="str">
        <f t="shared" si="308"/>
        <v>K0614</v>
      </c>
      <c r="B19753" s="254" t="s">
        <v>20114</v>
      </c>
    </row>
    <row r="19754" spans="1:2">
      <c r="A19754" t="str">
        <f t="shared" si="308"/>
        <v>K0615</v>
      </c>
      <c r="B19754" s="254" t="s">
        <v>20115</v>
      </c>
    </row>
    <row r="19755" spans="1:2">
      <c r="A19755" t="str">
        <f t="shared" si="308"/>
        <v>K0616</v>
      </c>
      <c r="B19755" s="254" t="s">
        <v>20116</v>
      </c>
    </row>
    <row r="19756" spans="1:2">
      <c r="A19756" t="str">
        <f t="shared" si="308"/>
        <v>K0617</v>
      </c>
      <c r="B19756" s="254" t="s">
        <v>20117</v>
      </c>
    </row>
    <row r="19757" spans="1:2">
      <c r="A19757" t="str">
        <f t="shared" si="308"/>
        <v>K0618</v>
      </c>
      <c r="B19757" s="254" t="s">
        <v>20118</v>
      </c>
    </row>
    <row r="19758" spans="1:2">
      <c r="A19758" t="str">
        <f t="shared" si="308"/>
        <v>K0619</v>
      </c>
      <c r="B19758" s="254" t="s">
        <v>20119</v>
      </c>
    </row>
    <row r="19759" spans="1:2">
      <c r="A19759" t="str">
        <f t="shared" si="308"/>
        <v>K0620</v>
      </c>
      <c r="B19759" s="254" t="s">
        <v>20120</v>
      </c>
    </row>
    <row r="19760" spans="1:2">
      <c r="A19760" t="str">
        <f t="shared" si="308"/>
        <v>K0621</v>
      </c>
      <c r="B19760" s="254" t="s">
        <v>20121</v>
      </c>
    </row>
    <row r="19761" spans="1:2">
      <c r="A19761" t="str">
        <f t="shared" si="308"/>
        <v>K0622</v>
      </c>
      <c r="B19761" s="254" t="s">
        <v>20122</v>
      </c>
    </row>
    <row r="19762" spans="1:2">
      <c r="A19762" t="str">
        <f t="shared" si="308"/>
        <v>K0623</v>
      </c>
      <c r="B19762" s="254" t="s">
        <v>20123</v>
      </c>
    </row>
    <row r="19763" spans="1:2">
      <c r="A19763" t="str">
        <f t="shared" si="308"/>
        <v>K0624</v>
      </c>
      <c r="B19763" s="254" t="s">
        <v>20124</v>
      </c>
    </row>
    <row r="19764" spans="1:2">
      <c r="A19764" t="str">
        <f t="shared" si="308"/>
        <v>K0625</v>
      </c>
      <c r="B19764" s="254" t="s">
        <v>20125</v>
      </c>
    </row>
    <row r="19765" spans="1:2">
      <c r="A19765" t="str">
        <f t="shared" si="308"/>
        <v>K0626</v>
      </c>
      <c r="B19765" s="254" t="s">
        <v>20126</v>
      </c>
    </row>
    <row r="19766" spans="1:2">
      <c r="A19766" t="str">
        <f t="shared" si="308"/>
        <v>K0627</v>
      </c>
      <c r="B19766" s="254" t="s">
        <v>20127</v>
      </c>
    </row>
    <row r="19767" spans="1:2">
      <c r="A19767" t="str">
        <f t="shared" si="308"/>
        <v>K0628</v>
      </c>
      <c r="B19767" s="254" t="s">
        <v>20128</v>
      </c>
    </row>
    <row r="19768" spans="1:2">
      <c r="A19768" t="str">
        <f t="shared" si="308"/>
        <v>K0629</v>
      </c>
      <c r="B19768" s="254" t="s">
        <v>20129</v>
      </c>
    </row>
    <row r="19769" spans="1:2">
      <c r="A19769" t="str">
        <f t="shared" si="308"/>
        <v>K0630</v>
      </c>
      <c r="B19769" s="254" t="s">
        <v>20130</v>
      </c>
    </row>
    <row r="19770" spans="1:2">
      <c r="A19770" t="str">
        <f t="shared" si="308"/>
        <v>K0631</v>
      </c>
      <c r="B19770" s="254" t="s">
        <v>20131</v>
      </c>
    </row>
    <row r="19771" spans="1:2">
      <c r="A19771" t="str">
        <f t="shared" si="308"/>
        <v>K0632</v>
      </c>
      <c r="B19771" s="254" t="s">
        <v>20132</v>
      </c>
    </row>
    <row r="19772" spans="1:2">
      <c r="A19772" t="str">
        <f t="shared" si="308"/>
        <v>K0633</v>
      </c>
      <c r="B19772" s="254" t="s">
        <v>20133</v>
      </c>
    </row>
    <row r="19773" spans="1:2">
      <c r="A19773" t="str">
        <f t="shared" si="308"/>
        <v>K0634</v>
      </c>
      <c r="B19773" s="254" t="s">
        <v>20134</v>
      </c>
    </row>
    <row r="19774" spans="1:2">
      <c r="A19774" t="str">
        <f t="shared" si="308"/>
        <v>K0635</v>
      </c>
      <c r="B19774" s="254" t="s">
        <v>20135</v>
      </c>
    </row>
    <row r="19775" spans="1:2">
      <c r="A19775" t="str">
        <f t="shared" si="308"/>
        <v>K0636</v>
      </c>
      <c r="B19775" s="254" t="s">
        <v>20136</v>
      </c>
    </row>
    <row r="19776" spans="1:2">
      <c r="A19776" t="str">
        <f t="shared" si="308"/>
        <v>K0637</v>
      </c>
      <c r="B19776" s="254" t="s">
        <v>20137</v>
      </c>
    </row>
    <row r="19777" spans="1:2">
      <c r="A19777" t="str">
        <f t="shared" si="308"/>
        <v>K0638</v>
      </c>
      <c r="B19777" s="254" t="s">
        <v>20138</v>
      </c>
    </row>
    <row r="19778" spans="1:2">
      <c r="A19778" t="str">
        <f t="shared" si="308"/>
        <v>K0639</v>
      </c>
      <c r="B19778" s="254" t="s">
        <v>20139</v>
      </c>
    </row>
    <row r="19779" spans="1:2">
      <c r="A19779" t="str">
        <f t="shared" ref="A19779:A19842" si="309">LEFT(B19779,5)</f>
        <v>K0640</v>
      </c>
      <c r="B19779" s="254" t="s">
        <v>20140</v>
      </c>
    </row>
    <row r="19780" spans="1:2">
      <c r="A19780" t="str">
        <f t="shared" si="309"/>
        <v>K0641</v>
      </c>
      <c r="B19780" s="254" t="s">
        <v>20141</v>
      </c>
    </row>
    <row r="19781" spans="1:2">
      <c r="A19781" t="str">
        <f t="shared" si="309"/>
        <v>K0642</v>
      </c>
      <c r="B19781" s="254" t="s">
        <v>20142</v>
      </c>
    </row>
    <row r="19782" spans="1:2">
      <c r="A19782" t="str">
        <f t="shared" si="309"/>
        <v>K0643</v>
      </c>
      <c r="B19782" s="254" t="s">
        <v>20143</v>
      </c>
    </row>
    <row r="19783" spans="1:2">
      <c r="A19783" t="str">
        <f t="shared" si="309"/>
        <v>K0644</v>
      </c>
      <c r="B19783" s="254" t="s">
        <v>20144</v>
      </c>
    </row>
    <row r="19784" spans="1:2">
      <c r="A19784" t="str">
        <f t="shared" si="309"/>
        <v>K0645</v>
      </c>
      <c r="B19784" s="254" t="s">
        <v>20145</v>
      </c>
    </row>
    <row r="19785" spans="1:2">
      <c r="A19785" t="str">
        <f t="shared" si="309"/>
        <v>K0646</v>
      </c>
      <c r="B19785" s="254" t="s">
        <v>20146</v>
      </c>
    </row>
    <row r="19786" spans="1:2">
      <c r="A19786" t="str">
        <f t="shared" si="309"/>
        <v>K0647</v>
      </c>
      <c r="B19786" s="254" t="s">
        <v>20147</v>
      </c>
    </row>
    <row r="19787" spans="1:2">
      <c r="A19787" t="str">
        <f t="shared" si="309"/>
        <v>K0648</v>
      </c>
      <c r="B19787" s="254" t="s">
        <v>20148</v>
      </c>
    </row>
    <row r="19788" spans="1:2">
      <c r="A19788" t="str">
        <f t="shared" si="309"/>
        <v>K0649</v>
      </c>
      <c r="B19788" s="254" t="s">
        <v>20149</v>
      </c>
    </row>
    <row r="19789" spans="1:2">
      <c r="A19789" t="str">
        <f t="shared" si="309"/>
        <v>K0650</v>
      </c>
      <c r="B19789" s="254" t="s">
        <v>20150</v>
      </c>
    </row>
    <row r="19790" spans="1:2">
      <c r="A19790" t="str">
        <f t="shared" si="309"/>
        <v>K0651</v>
      </c>
      <c r="B19790" s="254" t="s">
        <v>20151</v>
      </c>
    </row>
    <row r="19791" spans="1:2">
      <c r="A19791" t="str">
        <f t="shared" si="309"/>
        <v>K0652</v>
      </c>
      <c r="B19791" s="254" t="s">
        <v>20152</v>
      </c>
    </row>
    <row r="19792" spans="1:2">
      <c r="A19792" t="str">
        <f t="shared" si="309"/>
        <v>K0653</v>
      </c>
      <c r="B19792" s="254" t="s">
        <v>20153</v>
      </c>
    </row>
    <row r="19793" spans="1:2">
      <c r="A19793" t="str">
        <f t="shared" si="309"/>
        <v>K0654</v>
      </c>
      <c r="B19793" s="254" t="s">
        <v>20154</v>
      </c>
    </row>
    <row r="19794" spans="1:2">
      <c r="A19794" t="str">
        <f t="shared" si="309"/>
        <v>K0655</v>
      </c>
      <c r="B19794" s="254" t="s">
        <v>20155</v>
      </c>
    </row>
    <row r="19795" spans="1:2">
      <c r="A19795" t="str">
        <f t="shared" si="309"/>
        <v>K0656</v>
      </c>
      <c r="B19795" s="254" t="s">
        <v>20156</v>
      </c>
    </row>
    <row r="19796" spans="1:2">
      <c r="A19796" t="str">
        <f t="shared" si="309"/>
        <v>K0657</v>
      </c>
      <c r="B19796" s="254" t="s">
        <v>20157</v>
      </c>
    </row>
    <row r="19797" spans="1:2">
      <c r="A19797" t="str">
        <f t="shared" si="309"/>
        <v>K0658</v>
      </c>
      <c r="B19797" s="254" t="s">
        <v>20158</v>
      </c>
    </row>
    <row r="19798" spans="1:2">
      <c r="A19798" t="str">
        <f t="shared" si="309"/>
        <v>K0659</v>
      </c>
      <c r="B19798" s="254" t="s">
        <v>20159</v>
      </c>
    </row>
    <row r="19799" spans="1:2">
      <c r="A19799" t="str">
        <f t="shared" si="309"/>
        <v>K0660</v>
      </c>
      <c r="B19799" s="254" t="s">
        <v>20160</v>
      </c>
    </row>
    <row r="19800" spans="1:2">
      <c r="A19800" t="str">
        <f t="shared" si="309"/>
        <v>K0661</v>
      </c>
      <c r="B19800" s="254" t="s">
        <v>20161</v>
      </c>
    </row>
    <row r="19801" spans="1:2">
      <c r="A19801" t="str">
        <f t="shared" si="309"/>
        <v>K0662</v>
      </c>
      <c r="B19801" s="254" t="s">
        <v>20162</v>
      </c>
    </row>
    <row r="19802" spans="1:2">
      <c r="A19802" t="str">
        <f t="shared" si="309"/>
        <v>K0663</v>
      </c>
      <c r="B19802" s="254" t="s">
        <v>20163</v>
      </c>
    </row>
    <row r="19803" spans="1:2">
      <c r="A19803" t="str">
        <f t="shared" si="309"/>
        <v>K0664</v>
      </c>
      <c r="B19803" s="254" t="s">
        <v>20164</v>
      </c>
    </row>
    <row r="19804" spans="1:2">
      <c r="A19804" t="str">
        <f t="shared" si="309"/>
        <v>K0665</v>
      </c>
      <c r="B19804" s="254" t="s">
        <v>20165</v>
      </c>
    </row>
    <row r="19805" spans="1:2">
      <c r="A19805" t="str">
        <f t="shared" si="309"/>
        <v>K0666</v>
      </c>
      <c r="B19805" s="254" t="s">
        <v>20166</v>
      </c>
    </row>
    <row r="19806" spans="1:2">
      <c r="A19806" t="str">
        <f t="shared" si="309"/>
        <v>K0667</v>
      </c>
      <c r="B19806" s="254" t="s">
        <v>20167</v>
      </c>
    </row>
    <row r="19807" spans="1:2">
      <c r="A19807" t="str">
        <f t="shared" si="309"/>
        <v>K0668</v>
      </c>
      <c r="B19807" s="254" t="s">
        <v>20168</v>
      </c>
    </row>
    <row r="19808" spans="1:2">
      <c r="A19808" t="str">
        <f t="shared" si="309"/>
        <v>K0669</v>
      </c>
      <c r="B19808" s="254" t="s">
        <v>20169</v>
      </c>
    </row>
    <row r="19809" spans="1:2">
      <c r="A19809" t="str">
        <f t="shared" si="309"/>
        <v>K0670</v>
      </c>
      <c r="B19809" s="254" t="s">
        <v>20170</v>
      </c>
    </row>
    <row r="19810" spans="1:2">
      <c r="A19810" t="str">
        <f t="shared" si="309"/>
        <v>K0671</v>
      </c>
      <c r="B19810" s="254" t="s">
        <v>20171</v>
      </c>
    </row>
    <row r="19811" spans="1:2">
      <c r="A19811" t="str">
        <f t="shared" si="309"/>
        <v>K0672</v>
      </c>
      <c r="B19811" s="254" t="s">
        <v>20172</v>
      </c>
    </row>
    <row r="19812" spans="1:2">
      <c r="A19812" t="str">
        <f t="shared" si="309"/>
        <v>K0673</v>
      </c>
      <c r="B19812" s="254" t="s">
        <v>20173</v>
      </c>
    </row>
    <row r="19813" spans="1:2">
      <c r="A19813" t="str">
        <f t="shared" si="309"/>
        <v>K0674</v>
      </c>
      <c r="B19813" s="254" t="s">
        <v>20174</v>
      </c>
    </row>
    <row r="19814" spans="1:2">
      <c r="A19814" t="str">
        <f t="shared" si="309"/>
        <v>K0675</v>
      </c>
      <c r="B19814" s="254" t="s">
        <v>20175</v>
      </c>
    </row>
    <row r="19815" spans="1:2">
      <c r="A19815" t="str">
        <f t="shared" si="309"/>
        <v>K0676</v>
      </c>
      <c r="B19815" s="254" t="s">
        <v>20176</v>
      </c>
    </row>
    <row r="19816" spans="1:2">
      <c r="A19816" t="str">
        <f t="shared" si="309"/>
        <v>K0677</v>
      </c>
      <c r="B19816" s="254" t="s">
        <v>20177</v>
      </c>
    </row>
    <row r="19817" spans="1:2">
      <c r="A19817" t="str">
        <f t="shared" si="309"/>
        <v>K0678</v>
      </c>
      <c r="B19817" s="254" t="s">
        <v>20178</v>
      </c>
    </row>
    <row r="19818" spans="1:2">
      <c r="A19818" t="str">
        <f t="shared" si="309"/>
        <v>K0679</v>
      </c>
      <c r="B19818" s="254" t="s">
        <v>20179</v>
      </c>
    </row>
    <row r="19819" spans="1:2">
      <c r="A19819" t="str">
        <f t="shared" si="309"/>
        <v>K0680</v>
      </c>
      <c r="B19819" s="254" t="s">
        <v>20180</v>
      </c>
    </row>
    <row r="19820" spans="1:2">
      <c r="A19820" t="str">
        <f t="shared" si="309"/>
        <v>K0681</v>
      </c>
      <c r="B19820" s="254" t="s">
        <v>20181</v>
      </c>
    </row>
    <row r="19821" spans="1:2">
      <c r="A19821" t="str">
        <f t="shared" si="309"/>
        <v>K0682</v>
      </c>
      <c r="B19821" s="254" t="s">
        <v>20182</v>
      </c>
    </row>
    <row r="19822" spans="1:2">
      <c r="A19822" t="str">
        <f t="shared" si="309"/>
        <v>K0683</v>
      </c>
      <c r="B19822" s="254" t="s">
        <v>20183</v>
      </c>
    </row>
    <row r="19823" spans="1:2">
      <c r="A19823" t="str">
        <f t="shared" si="309"/>
        <v>K0684</v>
      </c>
      <c r="B19823" s="254" t="s">
        <v>20184</v>
      </c>
    </row>
    <row r="19824" spans="1:2">
      <c r="A19824" t="str">
        <f t="shared" si="309"/>
        <v>K0685</v>
      </c>
      <c r="B19824" s="254" t="s">
        <v>20185</v>
      </c>
    </row>
    <row r="19825" spans="1:2">
      <c r="A19825" t="str">
        <f t="shared" si="309"/>
        <v>K0686</v>
      </c>
      <c r="B19825" s="254" t="s">
        <v>20186</v>
      </c>
    </row>
    <row r="19826" spans="1:2">
      <c r="A19826" t="str">
        <f t="shared" si="309"/>
        <v>K0687</v>
      </c>
      <c r="B19826" s="254" t="s">
        <v>20187</v>
      </c>
    </row>
    <row r="19827" spans="1:2">
      <c r="A19827" t="str">
        <f t="shared" si="309"/>
        <v>K0688</v>
      </c>
      <c r="B19827" s="254" t="s">
        <v>20188</v>
      </c>
    </row>
    <row r="19828" spans="1:2">
      <c r="A19828" t="str">
        <f t="shared" si="309"/>
        <v>K0689</v>
      </c>
      <c r="B19828" s="254" t="s">
        <v>20189</v>
      </c>
    </row>
    <row r="19829" spans="1:2">
      <c r="A19829" t="str">
        <f t="shared" si="309"/>
        <v>K0690</v>
      </c>
      <c r="B19829" s="254" t="s">
        <v>20190</v>
      </c>
    </row>
    <row r="19830" spans="1:2">
      <c r="A19830" t="str">
        <f t="shared" si="309"/>
        <v>K0691</v>
      </c>
      <c r="B19830" s="254" t="s">
        <v>20191</v>
      </c>
    </row>
    <row r="19831" spans="1:2">
      <c r="A19831" t="str">
        <f t="shared" si="309"/>
        <v>K0692</v>
      </c>
      <c r="B19831" s="254" t="s">
        <v>20192</v>
      </c>
    </row>
    <row r="19832" spans="1:2">
      <c r="A19832" t="str">
        <f t="shared" si="309"/>
        <v>K0693</v>
      </c>
      <c r="B19832" s="254" t="s">
        <v>20193</v>
      </c>
    </row>
    <row r="19833" spans="1:2">
      <c r="A19833" t="str">
        <f t="shared" si="309"/>
        <v>K0694</v>
      </c>
      <c r="B19833" s="254" t="s">
        <v>20194</v>
      </c>
    </row>
    <row r="19834" spans="1:2">
      <c r="A19834" t="str">
        <f t="shared" si="309"/>
        <v>K0695</v>
      </c>
      <c r="B19834" s="254" t="s">
        <v>20195</v>
      </c>
    </row>
    <row r="19835" spans="1:2">
      <c r="A19835" t="str">
        <f t="shared" si="309"/>
        <v>K0696</v>
      </c>
      <c r="B19835" s="254" t="s">
        <v>20196</v>
      </c>
    </row>
    <row r="19836" spans="1:2">
      <c r="A19836" t="str">
        <f t="shared" si="309"/>
        <v>K0697</v>
      </c>
      <c r="B19836" s="254" t="s">
        <v>20197</v>
      </c>
    </row>
    <row r="19837" spans="1:2">
      <c r="A19837" t="str">
        <f t="shared" si="309"/>
        <v>K0698</v>
      </c>
      <c r="B19837" s="254" t="s">
        <v>20198</v>
      </c>
    </row>
    <row r="19838" spans="1:2">
      <c r="A19838" t="str">
        <f t="shared" si="309"/>
        <v>K0699</v>
      </c>
      <c r="B19838" s="254" t="s">
        <v>20199</v>
      </c>
    </row>
    <row r="19839" spans="1:2">
      <c r="A19839" t="str">
        <f t="shared" si="309"/>
        <v>K0700</v>
      </c>
      <c r="B19839" s="254" t="s">
        <v>20200</v>
      </c>
    </row>
    <row r="19840" spans="1:2">
      <c r="A19840" t="str">
        <f t="shared" si="309"/>
        <v>K0701</v>
      </c>
      <c r="B19840" s="254" t="s">
        <v>20201</v>
      </c>
    </row>
    <row r="19841" spans="1:2">
      <c r="A19841" t="str">
        <f t="shared" si="309"/>
        <v>K0702</v>
      </c>
      <c r="B19841" s="254" t="s">
        <v>20202</v>
      </c>
    </row>
    <row r="19842" spans="1:2">
      <c r="A19842" t="str">
        <f t="shared" si="309"/>
        <v>K0703</v>
      </c>
      <c r="B19842" s="254" t="s">
        <v>20203</v>
      </c>
    </row>
    <row r="19843" spans="1:2">
      <c r="A19843" t="str">
        <f t="shared" ref="A19843:A19906" si="310">LEFT(B19843,5)</f>
        <v>K0704</v>
      </c>
      <c r="B19843" s="254" t="s">
        <v>20204</v>
      </c>
    </row>
    <row r="19844" spans="1:2">
      <c r="A19844" t="str">
        <f t="shared" si="310"/>
        <v>K0705</v>
      </c>
      <c r="B19844" s="254" t="s">
        <v>20205</v>
      </c>
    </row>
    <row r="19845" spans="1:2">
      <c r="A19845" t="str">
        <f t="shared" si="310"/>
        <v>K0706</v>
      </c>
      <c r="B19845" s="254" t="s">
        <v>20206</v>
      </c>
    </row>
    <row r="19846" spans="1:2">
      <c r="A19846" t="str">
        <f t="shared" si="310"/>
        <v>K0707</v>
      </c>
      <c r="B19846" s="254" t="s">
        <v>20207</v>
      </c>
    </row>
    <row r="19847" spans="1:2">
      <c r="A19847" t="str">
        <f t="shared" si="310"/>
        <v>K0708</v>
      </c>
      <c r="B19847" s="254" t="s">
        <v>20208</v>
      </c>
    </row>
    <row r="19848" spans="1:2">
      <c r="A19848" t="str">
        <f t="shared" si="310"/>
        <v>K0709</v>
      </c>
      <c r="B19848" s="254" t="s">
        <v>20209</v>
      </c>
    </row>
    <row r="19849" spans="1:2">
      <c r="A19849" t="str">
        <f t="shared" si="310"/>
        <v>K0710</v>
      </c>
      <c r="B19849" s="254" t="s">
        <v>20210</v>
      </c>
    </row>
    <row r="19850" spans="1:2">
      <c r="A19850" t="str">
        <f t="shared" si="310"/>
        <v>K0711</v>
      </c>
      <c r="B19850" s="254" t="s">
        <v>20211</v>
      </c>
    </row>
    <row r="19851" spans="1:2">
      <c r="A19851" t="str">
        <f t="shared" si="310"/>
        <v>K0712</v>
      </c>
      <c r="B19851" s="254" t="s">
        <v>20212</v>
      </c>
    </row>
    <row r="19852" spans="1:2">
      <c r="A19852" t="str">
        <f t="shared" si="310"/>
        <v>K0713</v>
      </c>
      <c r="B19852" s="254" t="s">
        <v>20213</v>
      </c>
    </row>
    <row r="19853" spans="1:2">
      <c r="A19853" t="str">
        <f t="shared" si="310"/>
        <v>K0714</v>
      </c>
      <c r="B19853" s="254" t="s">
        <v>20214</v>
      </c>
    </row>
    <row r="19854" spans="1:2">
      <c r="A19854" t="str">
        <f t="shared" si="310"/>
        <v>K0715</v>
      </c>
      <c r="B19854" s="254" t="s">
        <v>20215</v>
      </c>
    </row>
    <row r="19855" spans="1:2">
      <c r="A19855" t="str">
        <f t="shared" si="310"/>
        <v>K0716</v>
      </c>
      <c r="B19855" s="254" t="s">
        <v>20216</v>
      </c>
    </row>
    <row r="19856" spans="1:2">
      <c r="A19856" t="str">
        <f t="shared" si="310"/>
        <v>K0717</v>
      </c>
      <c r="B19856" s="254" t="s">
        <v>20217</v>
      </c>
    </row>
    <row r="19857" spans="1:2">
      <c r="A19857" t="str">
        <f t="shared" si="310"/>
        <v>K0718</v>
      </c>
      <c r="B19857" s="254" t="s">
        <v>20218</v>
      </c>
    </row>
    <row r="19858" spans="1:2">
      <c r="A19858" t="str">
        <f t="shared" si="310"/>
        <v>K0719</v>
      </c>
      <c r="B19858" s="254" t="s">
        <v>20219</v>
      </c>
    </row>
    <row r="19859" spans="1:2">
      <c r="A19859" t="str">
        <f t="shared" si="310"/>
        <v>K0720</v>
      </c>
      <c r="B19859" s="254" t="s">
        <v>20220</v>
      </c>
    </row>
    <row r="19860" spans="1:2">
      <c r="A19860" t="str">
        <f t="shared" si="310"/>
        <v>K0721</v>
      </c>
      <c r="B19860" s="254" t="s">
        <v>20221</v>
      </c>
    </row>
    <row r="19861" spans="1:2">
      <c r="A19861" t="str">
        <f t="shared" si="310"/>
        <v>K0722</v>
      </c>
      <c r="B19861" s="254" t="s">
        <v>20222</v>
      </c>
    </row>
    <row r="19862" spans="1:2">
      <c r="A19862" t="str">
        <f t="shared" si="310"/>
        <v>K0723</v>
      </c>
      <c r="B19862" s="254" t="s">
        <v>20223</v>
      </c>
    </row>
    <row r="19863" spans="1:2">
      <c r="A19863" t="str">
        <f t="shared" si="310"/>
        <v>K0724</v>
      </c>
      <c r="B19863" s="254" t="s">
        <v>20224</v>
      </c>
    </row>
    <row r="19864" spans="1:2">
      <c r="A19864" t="str">
        <f t="shared" si="310"/>
        <v>K0725</v>
      </c>
      <c r="B19864" s="254" t="s">
        <v>20225</v>
      </c>
    </row>
    <row r="19865" spans="1:2">
      <c r="A19865" t="str">
        <f t="shared" si="310"/>
        <v>K0726</v>
      </c>
      <c r="B19865" s="254" t="s">
        <v>20226</v>
      </c>
    </row>
    <row r="19866" spans="1:2">
      <c r="A19866" t="str">
        <f t="shared" si="310"/>
        <v>K0727</v>
      </c>
      <c r="B19866" s="254" t="s">
        <v>20227</v>
      </c>
    </row>
    <row r="19867" spans="1:2">
      <c r="A19867" t="str">
        <f t="shared" si="310"/>
        <v>K0728</v>
      </c>
      <c r="B19867" s="254" t="s">
        <v>20228</v>
      </c>
    </row>
    <row r="19868" spans="1:2">
      <c r="A19868" t="str">
        <f t="shared" si="310"/>
        <v>K0729</v>
      </c>
      <c r="B19868" s="254" t="s">
        <v>20229</v>
      </c>
    </row>
    <row r="19869" spans="1:2">
      <c r="A19869" t="str">
        <f t="shared" si="310"/>
        <v>K0730</v>
      </c>
      <c r="B19869" s="254" t="s">
        <v>20230</v>
      </c>
    </row>
    <row r="19870" spans="1:2">
      <c r="A19870" t="str">
        <f t="shared" si="310"/>
        <v>K0731</v>
      </c>
      <c r="B19870" s="254" t="s">
        <v>20231</v>
      </c>
    </row>
    <row r="19871" spans="1:2">
      <c r="A19871" t="str">
        <f t="shared" si="310"/>
        <v>K0732</v>
      </c>
      <c r="B19871" s="254" t="s">
        <v>20232</v>
      </c>
    </row>
    <row r="19872" spans="1:2">
      <c r="A19872" t="str">
        <f t="shared" si="310"/>
        <v>K0733</v>
      </c>
      <c r="B19872" s="254" t="s">
        <v>20233</v>
      </c>
    </row>
    <row r="19873" spans="1:2">
      <c r="A19873" t="str">
        <f t="shared" si="310"/>
        <v>K0734</v>
      </c>
      <c r="B19873" s="254" t="s">
        <v>20234</v>
      </c>
    </row>
    <row r="19874" spans="1:2">
      <c r="A19874" t="str">
        <f t="shared" si="310"/>
        <v>K0735</v>
      </c>
      <c r="B19874" s="254" t="s">
        <v>20235</v>
      </c>
    </row>
    <row r="19875" spans="1:2">
      <c r="A19875" t="str">
        <f t="shared" si="310"/>
        <v>K0736</v>
      </c>
      <c r="B19875" s="254" t="s">
        <v>20236</v>
      </c>
    </row>
    <row r="19876" spans="1:2">
      <c r="A19876" t="str">
        <f t="shared" si="310"/>
        <v>K0737</v>
      </c>
      <c r="B19876" s="254" t="s">
        <v>20237</v>
      </c>
    </row>
    <row r="19877" spans="1:2">
      <c r="A19877" t="str">
        <f t="shared" si="310"/>
        <v>K0738</v>
      </c>
      <c r="B19877" s="254" t="s">
        <v>20238</v>
      </c>
    </row>
    <row r="19878" spans="1:2">
      <c r="A19878" t="str">
        <f t="shared" si="310"/>
        <v>K0739</v>
      </c>
      <c r="B19878" s="254" t="s">
        <v>20239</v>
      </c>
    </row>
    <row r="19879" spans="1:2">
      <c r="A19879" t="str">
        <f t="shared" si="310"/>
        <v>K0740</v>
      </c>
      <c r="B19879" s="254" t="s">
        <v>20240</v>
      </c>
    </row>
    <row r="19880" spans="1:2">
      <c r="A19880" t="str">
        <f t="shared" si="310"/>
        <v>K0741</v>
      </c>
      <c r="B19880" s="254" t="s">
        <v>20241</v>
      </c>
    </row>
    <row r="19881" spans="1:2">
      <c r="A19881" t="str">
        <f t="shared" si="310"/>
        <v>K0742</v>
      </c>
      <c r="B19881" s="254" t="s">
        <v>20242</v>
      </c>
    </row>
    <row r="19882" spans="1:2">
      <c r="A19882" t="str">
        <f t="shared" si="310"/>
        <v>K0743</v>
      </c>
      <c r="B19882" s="254" t="s">
        <v>20243</v>
      </c>
    </row>
    <row r="19883" spans="1:2">
      <c r="A19883" t="str">
        <f t="shared" si="310"/>
        <v>K0744</v>
      </c>
      <c r="B19883" s="254" t="s">
        <v>20244</v>
      </c>
    </row>
    <row r="19884" spans="1:2">
      <c r="A19884" t="str">
        <f t="shared" si="310"/>
        <v>K0745</v>
      </c>
      <c r="B19884" s="254" t="s">
        <v>20245</v>
      </c>
    </row>
    <row r="19885" spans="1:2">
      <c r="A19885" t="str">
        <f t="shared" si="310"/>
        <v>K0746</v>
      </c>
      <c r="B19885" s="254" t="s">
        <v>20246</v>
      </c>
    </row>
    <row r="19886" spans="1:2">
      <c r="A19886" t="str">
        <f t="shared" si="310"/>
        <v>K0747</v>
      </c>
      <c r="B19886" s="254" t="s">
        <v>20247</v>
      </c>
    </row>
    <row r="19887" spans="1:2">
      <c r="A19887" t="str">
        <f t="shared" si="310"/>
        <v>K0748</v>
      </c>
      <c r="B19887" s="254" t="s">
        <v>20248</v>
      </c>
    </row>
    <row r="19888" spans="1:2">
      <c r="A19888" t="str">
        <f t="shared" si="310"/>
        <v>K0749</v>
      </c>
      <c r="B19888" s="254" t="s">
        <v>20249</v>
      </c>
    </row>
    <row r="19889" spans="1:2">
      <c r="A19889" t="str">
        <f t="shared" si="310"/>
        <v>K0750</v>
      </c>
      <c r="B19889" s="254" t="s">
        <v>20250</v>
      </c>
    </row>
    <row r="19890" spans="1:2">
      <c r="A19890" t="str">
        <f t="shared" si="310"/>
        <v>K0751</v>
      </c>
      <c r="B19890" s="254" t="s">
        <v>20251</v>
      </c>
    </row>
    <row r="19891" spans="1:2">
      <c r="A19891" t="str">
        <f t="shared" si="310"/>
        <v>K0752</v>
      </c>
      <c r="B19891" s="254" t="s">
        <v>20252</v>
      </c>
    </row>
    <row r="19892" spans="1:2">
      <c r="A19892" t="str">
        <f t="shared" si="310"/>
        <v>K0753</v>
      </c>
      <c r="B19892" s="254" t="s">
        <v>20253</v>
      </c>
    </row>
    <row r="19893" spans="1:2">
      <c r="A19893" t="str">
        <f t="shared" si="310"/>
        <v>K0754</v>
      </c>
      <c r="B19893" s="254" t="s">
        <v>20254</v>
      </c>
    </row>
    <row r="19894" spans="1:2">
      <c r="A19894" t="str">
        <f t="shared" si="310"/>
        <v>K0755</v>
      </c>
      <c r="B19894" s="254" t="s">
        <v>20255</v>
      </c>
    </row>
    <row r="19895" spans="1:2">
      <c r="A19895" t="str">
        <f t="shared" si="310"/>
        <v>K0756</v>
      </c>
      <c r="B19895" s="254" t="s">
        <v>20256</v>
      </c>
    </row>
    <row r="19896" spans="1:2">
      <c r="A19896" t="str">
        <f t="shared" si="310"/>
        <v>K0757</v>
      </c>
      <c r="B19896" s="254" t="s">
        <v>20257</v>
      </c>
    </row>
    <row r="19897" spans="1:2">
      <c r="A19897" t="str">
        <f t="shared" si="310"/>
        <v>K0758</v>
      </c>
      <c r="B19897" s="254" t="s">
        <v>20258</v>
      </c>
    </row>
    <row r="19898" spans="1:2">
      <c r="A19898" t="str">
        <f t="shared" si="310"/>
        <v>K0759</v>
      </c>
      <c r="B19898" s="254" t="s">
        <v>20259</v>
      </c>
    </row>
    <row r="19899" spans="1:2">
      <c r="A19899" t="str">
        <f t="shared" si="310"/>
        <v>K0760</v>
      </c>
      <c r="B19899" s="254" t="s">
        <v>20260</v>
      </c>
    </row>
    <row r="19900" spans="1:2">
      <c r="A19900" t="str">
        <f t="shared" si="310"/>
        <v>K0761</v>
      </c>
      <c r="B19900" s="254" t="s">
        <v>20261</v>
      </c>
    </row>
    <row r="19901" spans="1:2">
      <c r="A19901" t="str">
        <f t="shared" si="310"/>
        <v>K0762</v>
      </c>
      <c r="B19901" s="254" t="s">
        <v>20262</v>
      </c>
    </row>
    <row r="19902" spans="1:2">
      <c r="A19902" t="str">
        <f t="shared" si="310"/>
        <v>K0763</v>
      </c>
      <c r="B19902" s="254" t="s">
        <v>20263</v>
      </c>
    </row>
    <row r="19903" spans="1:2">
      <c r="A19903" t="str">
        <f t="shared" si="310"/>
        <v>K0764</v>
      </c>
      <c r="B19903" s="254" t="s">
        <v>20264</v>
      </c>
    </row>
    <row r="19904" spans="1:2">
      <c r="A19904" t="str">
        <f t="shared" si="310"/>
        <v>K0765</v>
      </c>
      <c r="B19904" s="254" t="s">
        <v>20265</v>
      </c>
    </row>
    <row r="19905" spans="1:2">
      <c r="A19905" t="str">
        <f t="shared" si="310"/>
        <v>K0766</v>
      </c>
      <c r="B19905" s="254" t="s">
        <v>20266</v>
      </c>
    </row>
    <row r="19906" spans="1:2">
      <c r="A19906" t="str">
        <f t="shared" si="310"/>
        <v>K0767</v>
      </c>
      <c r="B19906" s="254" t="s">
        <v>20267</v>
      </c>
    </row>
    <row r="19907" spans="1:2">
      <c r="A19907" t="str">
        <f t="shared" ref="A19907:A19970" si="311">LEFT(B19907,5)</f>
        <v>K0768</v>
      </c>
      <c r="B19907" s="254" t="s">
        <v>20268</v>
      </c>
    </row>
    <row r="19908" spans="1:2">
      <c r="A19908" t="str">
        <f t="shared" si="311"/>
        <v>K0769</v>
      </c>
      <c r="B19908" s="254" t="s">
        <v>20269</v>
      </c>
    </row>
    <row r="19909" spans="1:2">
      <c r="A19909" t="str">
        <f t="shared" si="311"/>
        <v>K0770</v>
      </c>
      <c r="B19909" s="254" t="s">
        <v>20270</v>
      </c>
    </row>
    <row r="19910" spans="1:2">
      <c r="A19910" t="str">
        <f t="shared" si="311"/>
        <v>K0771</v>
      </c>
      <c r="B19910" s="254" t="s">
        <v>20271</v>
      </c>
    </row>
    <row r="19911" spans="1:2">
      <c r="A19911" t="str">
        <f t="shared" si="311"/>
        <v>K0772</v>
      </c>
      <c r="B19911" s="254" t="s">
        <v>20272</v>
      </c>
    </row>
    <row r="19912" spans="1:2">
      <c r="A19912" t="str">
        <f t="shared" si="311"/>
        <v>K0773</v>
      </c>
      <c r="B19912" s="254" t="s">
        <v>20273</v>
      </c>
    </row>
    <row r="19913" spans="1:2">
      <c r="A19913" t="str">
        <f t="shared" si="311"/>
        <v>K0774</v>
      </c>
      <c r="B19913" s="254" t="s">
        <v>20274</v>
      </c>
    </row>
    <row r="19914" spans="1:2">
      <c r="A19914" t="str">
        <f t="shared" si="311"/>
        <v>K0775</v>
      </c>
      <c r="B19914" s="254" t="s">
        <v>20275</v>
      </c>
    </row>
    <row r="19915" spans="1:2">
      <c r="A19915" t="str">
        <f t="shared" si="311"/>
        <v>K0776</v>
      </c>
      <c r="B19915" s="254" t="s">
        <v>20276</v>
      </c>
    </row>
    <row r="19916" spans="1:2">
      <c r="A19916" t="str">
        <f t="shared" si="311"/>
        <v>K0777</v>
      </c>
      <c r="B19916" s="254" t="s">
        <v>20277</v>
      </c>
    </row>
    <row r="19917" spans="1:2">
      <c r="A19917" t="str">
        <f t="shared" si="311"/>
        <v>K0778</v>
      </c>
      <c r="B19917" s="254" t="s">
        <v>20278</v>
      </c>
    </row>
    <row r="19918" spans="1:2">
      <c r="A19918" t="str">
        <f t="shared" si="311"/>
        <v>K0779</v>
      </c>
      <c r="B19918" s="254" t="s">
        <v>20279</v>
      </c>
    </row>
    <row r="19919" spans="1:2">
      <c r="A19919" t="str">
        <f t="shared" si="311"/>
        <v>K0780</v>
      </c>
      <c r="B19919" s="254" t="s">
        <v>20280</v>
      </c>
    </row>
    <row r="19920" spans="1:2">
      <c r="A19920" t="str">
        <f t="shared" si="311"/>
        <v>K0781</v>
      </c>
      <c r="B19920" s="254" t="s">
        <v>20281</v>
      </c>
    </row>
    <row r="19921" spans="1:2">
      <c r="A19921" t="str">
        <f t="shared" si="311"/>
        <v>K0782</v>
      </c>
      <c r="B19921" s="254" t="s">
        <v>20282</v>
      </c>
    </row>
    <row r="19922" spans="1:2">
      <c r="A19922" t="str">
        <f t="shared" si="311"/>
        <v>K0783</v>
      </c>
      <c r="B19922" s="254" t="s">
        <v>20283</v>
      </c>
    </row>
    <row r="19923" spans="1:2">
      <c r="A19923" t="str">
        <f t="shared" si="311"/>
        <v>K0784</v>
      </c>
      <c r="B19923" s="254" t="s">
        <v>20284</v>
      </c>
    </row>
    <row r="19924" spans="1:2">
      <c r="A19924" t="str">
        <f t="shared" si="311"/>
        <v>K0785</v>
      </c>
      <c r="B19924" s="254" t="s">
        <v>20285</v>
      </c>
    </row>
    <row r="19925" spans="1:2">
      <c r="A19925" t="str">
        <f t="shared" si="311"/>
        <v>K0786</v>
      </c>
      <c r="B19925" s="254" t="s">
        <v>20286</v>
      </c>
    </row>
    <row r="19926" spans="1:2">
      <c r="A19926" t="str">
        <f t="shared" si="311"/>
        <v>K0787</v>
      </c>
      <c r="B19926" s="254" t="s">
        <v>20287</v>
      </c>
    </row>
    <row r="19927" spans="1:2">
      <c r="A19927" t="str">
        <f t="shared" si="311"/>
        <v>K0788</v>
      </c>
      <c r="B19927" s="254" t="s">
        <v>20288</v>
      </c>
    </row>
    <row r="19928" spans="1:2">
      <c r="A19928" t="str">
        <f t="shared" si="311"/>
        <v>K0789</v>
      </c>
      <c r="B19928" s="254" t="s">
        <v>20289</v>
      </c>
    </row>
    <row r="19929" spans="1:2">
      <c r="A19929" t="str">
        <f t="shared" si="311"/>
        <v>K0790</v>
      </c>
      <c r="B19929" s="254" t="s">
        <v>20290</v>
      </c>
    </row>
    <row r="19930" spans="1:2">
      <c r="A19930" t="str">
        <f t="shared" si="311"/>
        <v>K0791</v>
      </c>
      <c r="B19930" s="254" t="s">
        <v>20291</v>
      </c>
    </row>
    <row r="19931" spans="1:2">
      <c r="A19931" t="str">
        <f t="shared" si="311"/>
        <v>K0792</v>
      </c>
      <c r="B19931" s="254" t="s">
        <v>20292</v>
      </c>
    </row>
    <row r="19932" spans="1:2">
      <c r="A19932" t="str">
        <f t="shared" si="311"/>
        <v>K0793</v>
      </c>
      <c r="B19932" s="254" t="s">
        <v>20293</v>
      </c>
    </row>
    <row r="19933" spans="1:2">
      <c r="A19933" t="str">
        <f t="shared" si="311"/>
        <v>K0794</v>
      </c>
      <c r="B19933" s="254" t="s">
        <v>20294</v>
      </c>
    </row>
    <row r="19934" spans="1:2">
      <c r="A19934" t="str">
        <f t="shared" si="311"/>
        <v>K0795</v>
      </c>
      <c r="B19934" s="254" t="s">
        <v>20295</v>
      </c>
    </row>
    <row r="19935" spans="1:2">
      <c r="A19935" t="str">
        <f t="shared" si="311"/>
        <v>K0796</v>
      </c>
      <c r="B19935" s="254" t="s">
        <v>20296</v>
      </c>
    </row>
    <row r="19936" spans="1:2">
      <c r="A19936" t="str">
        <f t="shared" si="311"/>
        <v>K0797</v>
      </c>
      <c r="B19936" s="254" t="s">
        <v>20297</v>
      </c>
    </row>
    <row r="19937" spans="1:2">
      <c r="A19937" t="str">
        <f t="shared" si="311"/>
        <v>K0798</v>
      </c>
      <c r="B19937" s="254" t="s">
        <v>20298</v>
      </c>
    </row>
    <row r="19938" spans="1:2">
      <c r="A19938" t="str">
        <f t="shared" si="311"/>
        <v>K0799</v>
      </c>
      <c r="B19938" s="254" t="s">
        <v>20299</v>
      </c>
    </row>
    <row r="19939" spans="1:2">
      <c r="A19939" t="str">
        <f t="shared" si="311"/>
        <v>K0800</v>
      </c>
      <c r="B19939" s="254" t="s">
        <v>20300</v>
      </c>
    </row>
    <row r="19940" spans="1:2">
      <c r="A19940" t="str">
        <f t="shared" si="311"/>
        <v>K0801</v>
      </c>
      <c r="B19940" s="254" t="s">
        <v>20301</v>
      </c>
    </row>
    <row r="19941" spans="1:2">
      <c r="A19941" t="str">
        <f t="shared" si="311"/>
        <v>K0802</v>
      </c>
      <c r="B19941" s="254" t="s">
        <v>20302</v>
      </c>
    </row>
    <row r="19942" spans="1:2">
      <c r="A19942" t="str">
        <f t="shared" si="311"/>
        <v>K0803</v>
      </c>
      <c r="B19942" s="254" t="s">
        <v>20303</v>
      </c>
    </row>
    <row r="19943" spans="1:2">
      <c r="A19943" t="str">
        <f t="shared" si="311"/>
        <v>K0804</v>
      </c>
      <c r="B19943" s="254" t="s">
        <v>20304</v>
      </c>
    </row>
    <row r="19944" spans="1:2">
      <c r="A19944" t="str">
        <f t="shared" si="311"/>
        <v>K0805</v>
      </c>
      <c r="B19944" s="254" t="s">
        <v>20305</v>
      </c>
    </row>
    <row r="19945" spans="1:2">
      <c r="A19945" t="str">
        <f t="shared" si="311"/>
        <v>K0806</v>
      </c>
      <c r="B19945" s="254" t="s">
        <v>20306</v>
      </c>
    </row>
    <row r="19946" spans="1:2">
      <c r="A19946" t="str">
        <f t="shared" si="311"/>
        <v>K0807</v>
      </c>
      <c r="B19946" s="254" t="s">
        <v>20307</v>
      </c>
    </row>
    <row r="19947" spans="1:2">
      <c r="A19947" t="str">
        <f t="shared" si="311"/>
        <v>K0808</v>
      </c>
      <c r="B19947" s="254" t="s">
        <v>20308</v>
      </c>
    </row>
    <row r="19948" spans="1:2">
      <c r="A19948" t="str">
        <f t="shared" si="311"/>
        <v>K0809</v>
      </c>
      <c r="B19948" s="254" t="s">
        <v>20309</v>
      </c>
    </row>
    <row r="19949" spans="1:2">
      <c r="A19949" t="str">
        <f t="shared" si="311"/>
        <v>K0810</v>
      </c>
      <c r="B19949" s="254" t="s">
        <v>20310</v>
      </c>
    </row>
    <row r="19950" spans="1:2">
      <c r="A19950" t="str">
        <f t="shared" si="311"/>
        <v>K0811</v>
      </c>
      <c r="B19950" s="254" t="s">
        <v>20311</v>
      </c>
    </row>
    <row r="19951" spans="1:2">
      <c r="A19951" t="str">
        <f t="shared" si="311"/>
        <v>K0812</v>
      </c>
      <c r="B19951" s="254" t="s">
        <v>20312</v>
      </c>
    </row>
    <row r="19952" spans="1:2">
      <c r="A19952" t="str">
        <f t="shared" si="311"/>
        <v>K0813</v>
      </c>
      <c r="B19952" s="254" t="s">
        <v>20313</v>
      </c>
    </row>
    <row r="19953" spans="1:2">
      <c r="A19953" t="str">
        <f t="shared" si="311"/>
        <v>K0814</v>
      </c>
      <c r="B19953" s="254" t="s">
        <v>20314</v>
      </c>
    </row>
    <row r="19954" spans="1:2">
      <c r="A19954" t="str">
        <f t="shared" si="311"/>
        <v>K0815</v>
      </c>
      <c r="B19954" s="254" t="s">
        <v>20315</v>
      </c>
    </row>
    <row r="19955" spans="1:2">
      <c r="A19955" t="str">
        <f t="shared" si="311"/>
        <v>K0816</v>
      </c>
      <c r="B19955" s="254" t="s">
        <v>20316</v>
      </c>
    </row>
    <row r="19956" spans="1:2">
      <c r="A19956" t="str">
        <f t="shared" si="311"/>
        <v>K0817</v>
      </c>
      <c r="B19956" s="254" t="s">
        <v>20317</v>
      </c>
    </row>
    <row r="19957" spans="1:2">
      <c r="A19957" t="str">
        <f t="shared" si="311"/>
        <v>K0818</v>
      </c>
      <c r="B19957" s="254" t="s">
        <v>20318</v>
      </c>
    </row>
    <row r="19958" spans="1:2">
      <c r="A19958" t="str">
        <f t="shared" si="311"/>
        <v>K0819</v>
      </c>
      <c r="B19958" s="254" t="s">
        <v>20319</v>
      </c>
    </row>
    <row r="19959" spans="1:2">
      <c r="A19959" t="str">
        <f t="shared" si="311"/>
        <v>K0820</v>
      </c>
      <c r="B19959" s="254" t="s">
        <v>20320</v>
      </c>
    </row>
    <row r="19960" spans="1:2">
      <c r="A19960" t="str">
        <f t="shared" si="311"/>
        <v>K0821</v>
      </c>
      <c r="B19960" s="254" t="s">
        <v>20321</v>
      </c>
    </row>
    <row r="19961" spans="1:2">
      <c r="A19961" t="str">
        <f t="shared" si="311"/>
        <v>K0822</v>
      </c>
      <c r="B19961" s="254" t="s">
        <v>20322</v>
      </c>
    </row>
    <row r="19962" spans="1:2">
      <c r="A19962" t="str">
        <f t="shared" si="311"/>
        <v>K0823</v>
      </c>
      <c r="B19962" s="254" t="s">
        <v>20323</v>
      </c>
    </row>
    <row r="19963" spans="1:2">
      <c r="A19963" t="str">
        <f t="shared" si="311"/>
        <v>K0824</v>
      </c>
      <c r="B19963" s="254" t="s">
        <v>20324</v>
      </c>
    </row>
    <row r="19964" spans="1:2">
      <c r="A19964" t="str">
        <f t="shared" si="311"/>
        <v>K0825</v>
      </c>
      <c r="B19964" s="254" t="s">
        <v>20325</v>
      </c>
    </row>
    <row r="19965" spans="1:2">
      <c r="A19965" t="str">
        <f t="shared" si="311"/>
        <v>K0826</v>
      </c>
      <c r="B19965" s="254" t="s">
        <v>20326</v>
      </c>
    </row>
    <row r="19966" spans="1:2">
      <c r="A19966" t="str">
        <f t="shared" si="311"/>
        <v>K0827</v>
      </c>
      <c r="B19966" s="254" t="s">
        <v>20327</v>
      </c>
    </row>
    <row r="19967" spans="1:2">
      <c r="A19967" t="str">
        <f t="shared" si="311"/>
        <v>K0828</v>
      </c>
      <c r="B19967" s="254" t="s">
        <v>20328</v>
      </c>
    </row>
    <row r="19968" spans="1:2">
      <c r="A19968" t="str">
        <f t="shared" si="311"/>
        <v>K0829</v>
      </c>
      <c r="B19968" s="254" t="s">
        <v>20329</v>
      </c>
    </row>
    <row r="19969" spans="1:2">
      <c r="A19969" t="str">
        <f t="shared" si="311"/>
        <v>K0830</v>
      </c>
      <c r="B19969" s="254" t="s">
        <v>20330</v>
      </c>
    </row>
    <row r="19970" spans="1:2">
      <c r="A19970" t="str">
        <f t="shared" si="311"/>
        <v>K0831</v>
      </c>
      <c r="B19970" s="254" t="s">
        <v>20331</v>
      </c>
    </row>
    <row r="19971" spans="1:2">
      <c r="A19971" t="str">
        <f t="shared" ref="A19971:A20034" si="312">LEFT(B19971,5)</f>
        <v>K0832</v>
      </c>
      <c r="B19971" s="254" t="s">
        <v>20332</v>
      </c>
    </row>
    <row r="19972" spans="1:2">
      <c r="A19972" t="str">
        <f t="shared" si="312"/>
        <v>K0833</v>
      </c>
      <c r="B19972" s="254" t="s">
        <v>20333</v>
      </c>
    </row>
    <row r="19973" spans="1:2">
      <c r="A19973" t="str">
        <f t="shared" si="312"/>
        <v>K0834</v>
      </c>
      <c r="B19973" s="254" t="s">
        <v>20334</v>
      </c>
    </row>
    <row r="19974" spans="1:2">
      <c r="A19974" t="str">
        <f t="shared" si="312"/>
        <v>K0835</v>
      </c>
      <c r="B19974" s="254" t="s">
        <v>20335</v>
      </c>
    </row>
    <row r="19975" spans="1:2">
      <c r="A19975" t="str">
        <f t="shared" si="312"/>
        <v>K0836</v>
      </c>
      <c r="B19975" s="254" t="s">
        <v>20336</v>
      </c>
    </row>
    <row r="19976" spans="1:2">
      <c r="A19976" t="str">
        <f t="shared" si="312"/>
        <v>K0837</v>
      </c>
      <c r="B19976" s="254" t="s">
        <v>20337</v>
      </c>
    </row>
    <row r="19977" spans="1:2">
      <c r="A19977" t="str">
        <f t="shared" si="312"/>
        <v>K0838</v>
      </c>
      <c r="B19977" s="254" t="s">
        <v>20338</v>
      </c>
    </row>
    <row r="19978" spans="1:2">
      <c r="A19978" t="str">
        <f t="shared" si="312"/>
        <v>K0839</v>
      </c>
      <c r="B19978" s="254" t="s">
        <v>20339</v>
      </c>
    </row>
    <row r="19979" spans="1:2">
      <c r="A19979" t="str">
        <f t="shared" si="312"/>
        <v>K0840</v>
      </c>
      <c r="B19979" s="254" t="s">
        <v>20340</v>
      </c>
    </row>
    <row r="19980" spans="1:2">
      <c r="A19980" t="str">
        <f t="shared" si="312"/>
        <v>K0841</v>
      </c>
      <c r="B19980" s="254" t="s">
        <v>20341</v>
      </c>
    </row>
    <row r="19981" spans="1:2">
      <c r="A19981" t="str">
        <f t="shared" si="312"/>
        <v>K0842</v>
      </c>
      <c r="B19981" s="254" t="s">
        <v>20342</v>
      </c>
    </row>
    <row r="19982" spans="1:2">
      <c r="A19982" t="str">
        <f t="shared" si="312"/>
        <v>K0843</v>
      </c>
      <c r="B19982" s="254" t="s">
        <v>20343</v>
      </c>
    </row>
    <row r="19983" spans="1:2">
      <c r="A19983" t="str">
        <f t="shared" si="312"/>
        <v>K0844</v>
      </c>
      <c r="B19983" s="254" t="s">
        <v>20344</v>
      </c>
    </row>
    <row r="19984" spans="1:2">
      <c r="A19984" t="str">
        <f t="shared" si="312"/>
        <v>K0845</v>
      </c>
      <c r="B19984" s="254" t="s">
        <v>20345</v>
      </c>
    </row>
    <row r="19985" spans="1:2">
      <c r="A19985" t="str">
        <f t="shared" si="312"/>
        <v>K0846</v>
      </c>
      <c r="B19985" s="254" t="s">
        <v>20346</v>
      </c>
    </row>
    <row r="19986" spans="1:2">
      <c r="A19986" t="str">
        <f t="shared" si="312"/>
        <v>K0847</v>
      </c>
      <c r="B19986" s="254" t="s">
        <v>20347</v>
      </c>
    </row>
    <row r="19987" spans="1:2">
      <c r="A19987" t="str">
        <f t="shared" si="312"/>
        <v>K0848</v>
      </c>
      <c r="B19987" s="254" t="s">
        <v>20348</v>
      </c>
    </row>
    <row r="19988" spans="1:2">
      <c r="A19988" t="str">
        <f t="shared" si="312"/>
        <v>K0849</v>
      </c>
      <c r="B19988" s="254" t="s">
        <v>20349</v>
      </c>
    </row>
    <row r="19989" spans="1:2">
      <c r="A19989" t="str">
        <f t="shared" si="312"/>
        <v>K0850</v>
      </c>
      <c r="B19989" s="254" t="s">
        <v>20350</v>
      </c>
    </row>
    <row r="19990" spans="1:2">
      <c r="A19990" t="str">
        <f t="shared" si="312"/>
        <v>K0851</v>
      </c>
      <c r="B19990" s="254" t="s">
        <v>20351</v>
      </c>
    </row>
    <row r="19991" spans="1:2">
      <c r="A19991" t="str">
        <f t="shared" si="312"/>
        <v>K0852</v>
      </c>
      <c r="B19991" s="254" t="s">
        <v>20352</v>
      </c>
    </row>
    <row r="19992" spans="1:2">
      <c r="A19992" t="str">
        <f t="shared" si="312"/>
        <v>K0853</v>
      </c>
      <c r="B19992" s="254" t="s">
        <v>20353</v>
      </c>
    </row>
    <row r="19993" spans="1:2">
      <c r="A19993" t="str">
        <f t="shared" si="312"/>
        <v>K0854</v>
      </c>
      <c r="B19993" s="254" t="s">
        <v>20354</v>
      </c>
    </row>
    <row r="19994" spans="1:2">
      <c r="A19994" t="str">
        <f t="shared" si="312"/>
        <v>K0855</v>
      </c>
      <c r="B19994" s="254" t="s">
        <v>20355</v>
      </c>
    </row>
    <row r="19995" spans="1:2">
      <c r="A19995" t="str">
        <f t="shared" si="312"/>
        <v>K0856</v>
      </c>
      <c r="B19995" s="254" t="s">
        <v>20356</v>
      </c>
    </row>
    <row r="19996" spans="1:2">
      <c r="A19996" t="str">
        <f t="shared" si="312"/>
        <v>K0857</v>
      </c>
      <c r="B19996" s="254" t="s">
        <v>20357</v>
      </c>
    </row>
    <row r="19997" spans="1:2">
      <c r="A19997" t="str">
        <f t="shared" si="312"/>
        <v>K0858</v>
      </c>
      <c r="B19997" s="254" t="s">
        <v>20358</v>
      </c>
    </row>
    <row r="19998" spans="1:2">
      <c r="A19998" t="str">
        <f t="shared" si="312"/>
        <v>K0859</v>
      </c>
      <c r="B19998" s="254" t="s">
        <v>20359</v>
      </c>
    </row>
    <row r="19999" spans="1:2">
      <c r="A19999" t="str">
        <f t="shared" si="312"/>
        <v>K0860</v>
      </c>
      <c r="B19999" s="254" t="s">
        <v>20360</v>
      </c>
    </row>
    <row r="20000" spans="1:2">
      <c r="A20000" t="str">
        <f t="shared" si="312"/>
        <v>K0861</v>
      </c>
      <c r="B20000" s="254" t="s">
        <v>20361</v>
      </c>
    </row>
    <row r="20001" spans="1:2">
      <c r="A20001" t="str">
        <f t="shared" si="312"/>
        <v>K0862</v>
      </c>
      <c r="B20001" s="254" t="s">
        <v>20362</v>
      </c>
    </row>
    <row r="20002" spans="1:2">
      <c r="A20002" t="str">
        <f t="shared" si="312"/>
        <v>K0863</v>
      </c>
      <c r="B20002" s="254" t="s">
        <v>20363</v>
      </c>
    </row>
    <row r="20003" spans="1:2">
      <c r="A20003" t="str">
        <f t="shared" si="312"/>
        <v>K0864</v>
      </c>
      <c r="B20003" s="254" t="s">
        <v>20364</v>
      </c>
    </row>
    <row r="20004" spans="1:2">
      <c r="A20004" t="str">
        <f t="shared" si="312"/>
        <v>K0865</v>
      </c>
      <c r="B20004" s="254" t="s">
        <v>20365</v>
      </c>
    </row>
    <row r="20005" spans="1:2">
      <c r="A20005" t="str">
        <f t="shared" si="312"/>
        <v>K0866</v>
      </c>
      <c r="B20005" s="254" t="s">
        <v>20366</v>
      </c>
    </row>
    <row r="20006" spans="1:2">
      <c r="A20006" t="str">
        <f t="shared" si="312"/>
        <v>K0867</v>
      </c>
      <c r="B20006" s="254" t="s">
        <v>20367</v>
      </c>
    </row>
    <row r="20007" spans="1:2">
      <c r="A20007" t="str">
        <f t="shared" si="312"/>
        <v>K0868</v>
      </c>
      <c r="B20007" s="254" t="s">
        <v>20368</v>
      </c>
    </row>
    <row r="20008" spans="1:2">
      <c r="A20008" t="str">
        <f t="shared" si="312"/>
        <v>K0869</v>
      </c>
      <c r="B20008" s="254" t="s">
        <v>20369</v>
      </c>
    </row>
    <row r="20009" spans="1:2">
      <c r="A20009" t="str">
        <f t="shared" si="312"/>
        <v>K0870</v>
      </c>
      <c r="B20009" s="254" t="s">
        <v>20370</v>
      </c>
    </row>
    <row r="20010" spans="1:2">
      <c r="A20010" t="str">
        <f t="shared" si="312"/>
        <v>K0871</v>
      </c>
      <c r="B20010" s="254" t="s">
        <v>20371</v>
      </c>
    </row>
    <row r="20011" spans="1:2">
      <c r="A20011" t="str">
        <f t="shared" si="312"/>
        <v>K0872</v>
      </c>
      <c r="B20011" s="254" t="s">
        <v>20372</v>
      </c>
    </row>
    <row r="20012" spans="1:2">
      <c r="A20012" t="str">
        <f t="shared" si="312"/>
        <v>K0873</v>
      </c>
      <c r="B20012" s="254" t="s">
        <v>20373</v>
      </c>
    </row>
    <row r="20013" spans="1:2">
      <c r="A20013" t="str">
        <f t="shared" si="312"/>
        <v>K0874</v>
      </c>
      <c r="B20013" s="254" t="s">
        <v>20374</v>
      </c>
    </row>
    <row r="20014" spans="1:2">
      <c r="A20014" t="str">
        <f t="shared" si="312"/>
        <v>K0875</v>
      </c>
      <c r="B20014" s="254" t="s">
        <v>20375</v>
      </c>
    </row>
    <row r="20015" spans="1:2">
      <c r="A20015" t="str">
        <f t="shared" si="312"/>
        <v>K0876</v>
      </c>
      <c r="B20015" s="254" t="s">
        <v>20376</v>
      </c>
    </row>
    <row r="20016" spans="1:2">
      <c r="A20016" t="str">
        <f t="shared" si="312"/>
        <v>K0877</v>
      </c>
      <c r="B20016" s="254" t="s">
        <v>20377</v>
      </c>
    </row>
    <row r="20017" spans="1:2">
      <c r="A20017" t="str">
        <f t="shared" si="312"/>
        <v>K0878</v>
      </c>
      <c r="B20017" s="254" t="s">
        <v>20378</v>
      </c>
    </row>
    <row r="20018" spans="1:2">
      <c r="A20018" t="str">
        <f t="shared" si="312"/>
        <v>K0879</v>
      </c>
      <c r="B20018" s="254" t="s">
        <v>20379</v>
      </c>
    </row>
    <row r="20019" spans="1:2">
      <c r="A20019" t="str">
        <f t="shared" si="312"/>
        <v>K0880</v>
      </c>
      <c r="B20019" s="254" t="s">
        <v>20380</v>
      </c>
    </row>
    <row r="20020" spans="1:2">
      <c r="A20020" t="str">
        <f t="shared" si="312"/>
        <v>K0881</v>
      </c>
      <c r="B20020" s="254" t="s">
        <v>20381</v>
      </c>
    </row>
    <row r="20021" spans="1:2">
      <c r="A20021" t="str">
        <f t="shared" si="312"/>
        <v>K0882</v>
      </c>
      <c r="B20021" s="254" t="s">
        <v>20382</v>
      </c>
    </row>
    <row r="20022" spans="1:2">
      <c r="A20022" t="str">
        <f t="shared" si="312"/>
        <v>K0883</v>
      </c>
      <c r="B20022" s="254" t="s">
        <v>20383</v>
      </c>
    </row>
    <row r="20023" spans="1:2">
      <c r="A20023" t="str">
        <f t="shared" si="312"/>
        <v>K0884</v>
      </c>
      <c r="B20023" s="254" t="s">
        <v>20384</v>
      </c>
    </row>
    <row r="20024" spans="1:2">
      <c r="A20024" t="str">
        <f t="shared" si="312"/>
        <v>K0885</v>
      </c>
      <c r="B20024" s="254" t="s">
        <v>20385</v>
      </c>
    </row>
    <row r="20025" spans="1:2">
      <c r="A20025" t="str">
        <f t="shared" si="312"/>
        <v>K0886</v>
      </c>
      <c r="B20025" s="254" t="s">
        <v>20386</v>
      </c>
    </row>
    <row r="20026" spans="1:2">
      <c r="A20026" t="str">
        <f t="shared" si="312"/>
        <v>K0887</v>
      </c>
      <c r="B20026" s="254" t="s">
        <v>20387</v>
      </c>
    </row>
    <row r="20027" spans="1:2">
      <c r="A20027" t="str">
        <f t="shared" si="312"/>
        <v>K0888</v>
      </c>
      <c r="B20027" s="254" t="s">
        <v>20388</v>
      </c>
    </row>
    <row r="20028" spans="1:2">
      <c r="A20028" t="str">
        <f t="shared" si="312"/>
        <v>K0889</v>
      </c>
      <c r="B20028" s="254" t="s">
        <v>20389</v>
      </c>
    </row>
    <row r="20029" spans="1:2">
      <c r="A20029" t="str">
        <f t="shared" si="312"/>
        <v>K0890</v>
      </c>
      <c r="B20029" s="254" t="s">
        <v>20390</v>
      </c>
    </row>
    <row r="20030" spans="1:2">
      <c r="A20030" t="str">
        <f t="shared" si="312"/>
        <v>K0891</v>
      </c>
      <c r="B20030" s="254" t="s">
        <v>20391</v>
      </c>
    </row>
    <row r="20031" spans="1:2">
      <c r="A20031" t="str">
        <f t="shared" si="312"/>
        <v>K0892</v>
      </c>
      <c r="B20031" s="254" t="s">
        <v>20392</v>
      </c>
    </row>
    <row r="20032" spans="1:2">
      <c r="A20032" t="str">
        <f t="shared" si="312"/>
        <v>K0893</v>
      </c>
      <c r="B20032" s="254" t="s">
        <v>20393</v>
      </c>
    </row>
    <row r="20033" spans="1:2">
      <c r="A20033" t="str">
        <f t="shared" si="312"/>
        <v>K0894</v>
      </c>
      <c r="B20033" s="254" t="s">
        <v>20394</v>
      </c>
    </row>
    <row r="20034" spans="1:2">
      <c r="A20034" t="str">
        <f t="shared" si="312"/>
        <v>K0895</v>
      </c>
      <c r="B20034" s="254" t="s">
        <v>20395</v>
      </c>
    </row>
    <row r="20035" spans="1:2">
      <c r="A20035" t="str">
        <f t="shared" ref="A20035:A20098" si="313">LEFT(B20035,5)</f>
        <v>K0896</v>
      </c>
      <c r="B20035" s="254" t="s">
        <v>20396</v>
      </c>
    </row>
    <row r="20036" spans="1:2">
      <c r="A20036" t="str">
        <f t="shared" si="313"/>
        <v>K0897</v>
      </c>
      <c r="B20036" s="254" t="s">
        <v>20397</v>
      </c>
    </row>
    <row r="20037" spans="1:2">
      <c r="A20037" t="str">
        <f t="shared" si="313"/>
        <v>K0898</v>
      </c>
      <c r="B20037" s="254" t="s">
        <v>20398</v>
      </c>
    </row>
    <row r="20038" spans="1:2">
      <c r="A20038" t="str">
        <f t="shared" si="313"/>
        <v>K0899</v>
      </c>
      <c r="B20038" s="254" t="s">
        <v>20399</v>
      </c>
    </row>
    <row r="20039" spans="1:2">
      <c r="A20039" t="str">
        <f t="shared" si="313"/>
        <v>K0900</v>
      </c>
      <c r="B20039" s="254" t="s">
        <v>20400</v>
      </c>
    </row>
    <row r="20040" spans="1:2">
      <c r="A20040" t="str">
        <f t="shared" si="313"/>
        <v>K0901</v>
      </c>
      <c r="B20040" s="254" t="s">
        <v>20401</v>
      </c>
    </row>
    <row r="20041" spans="1:2">
      <c r="A20041" t="str">
        <f t="shared" si="313"/>
        <v>K0902</v>
      </c>
      <c r="B20041" s="254" t="s">
        <v>20402</v>
      </c>
    </row>
    <row r="20042" spans="1:2">
      <c r="A20042" t="str">
        <f t="shared" si="313"/>
        <v>K0903</v>
      </c>
      <c r="B20042" s="254" t="s">
        <v>20403</v>
      </c>
    </row>
    <row r="20043" spans="1:2">
      <c r="A20043" t="str">
        <f t="shared" si="313"/>
        <v>K0904</v>
      </c>
      <c r="B20043" s="254" t="s">
        <v>20404</v>
      </c>
    </row>
    <row r="20044" spans="1:2">
      <c r="A20044" t="str">
        <f t="shared" si="313"/>
        <v>K0905</v>
      </c>
      <c r="B20044" s="254" t="s">
        <v>20405</v>
      </c>
    </row>
    <row r="20045" spans="1:2">
      <c r="A20045" t="str">
        <f t="shared" si="313"/>
        <v>K0906</v>
      </c>
      <c r="B20045" s="254" t="s">
        <v>20406</v>
      </c>
    </row>
    <row r="20046" spans="1:2">
      <c r="A20046" t="str">
        <f t="shared" si="313"/>
        <v>K0907</v>
      </c>
      <c r="B20046" s="254" t="s">
        <v>20407</v>
      </c>
    </row>
    <row r="20047" spans="1:2">
      <c r="A20047" t="str">
        <f t="shared" si="313"/>
        <v>K0908</v>
      </c>
      <c r="B20047" s="254" t="s">
        <v>20408</v>
      </c>
    </row>
    <row r="20048" spans="1:2">
      <c r="A20048" t="str">
        <f t="shared" si="313"/>
        <v>K0909</v>
      </c>
      <c r="B20048" s="254" t="s">
        <v>20409</v>
      </c>
    </row>
    <row r="20049" spans="1:2">
      <c r="A20049" t="str">
        <f t="shared" si="313"/>
        <v>K0910</v>
      </c>
      <c r="B20049" s="254" t="s">
        <v>20410</v>
      </c>
    </row>
    <row r="20050" spans="1:2">
      <c r="A20050" t="str">
        <f t="shared" si="313"/>
        <v>K0911</v>
      </c>
      <c r="B20050" s="254" t="s">
        <v>20411</v>
      </c>
    </row>
    <row r="20051" spans="1:2">
      <c r="A20051" t="str">
        <f t="shared" si="313"/>
        <v>K0912</v>
      </c>
      <c r="B20051" s="254" t="s">
        <v>20412</v>
      </c>
    </row>
    <row r="20052" spans="1:2">
      <c r="A20052" t="str">
        <f t="shared" si="313"/>
        <v>K0913</v>
      </c>
      <c r="B20052" s="254" t="s">
        <v>20413</v>
      </c>
    </row>
    <row r="20053" spans="1:2">
      <c r="A20053" t="str">
        <f t="shared" si="313"/>
        <v>K0914</v>
      </c>
      <c r="B20053" s="254" t="s">
        <v>20414</v>
      </c>
    </row>
    <row r="20054" spans="1:2">
      <c r="A20054" t="str">
        <f t="shared" si="313"/>
        <v>K0915</v>
      </c>
      <c r="B20054" s="254" t="s">
        <v>20415</v>
      </c>
    </row>
    <row r="20055" spans="1:2">
      <c r="A20055" t="str">
        <f t="shared" si="313"/>
        <v>K0916</v>
      </c>
      <c r="B20055" s="254" t="s">
        <v>20416</v>
      </c>
    </row>
    <row r="20056" spans="1:2">
      <c r="A20056" t="str">
        <f t="shared" si="313"/>
        <v>K0917</v>
      </c>
      <c r="B20056" s="254" t="s">
        <v>20417</v>
      </c>
    </row>
    <row r="20057" spans="1:2">
      <c r="A20057" t="str">
        <f t="shared" si="313"/>
        <v>K0918</v>
      </c>
      <c r="B20057" s="254" t="s">
        <v>20418</v>
      </c>
    </row>
    <row r="20058" spans="1:2">
      <c r="A20058" t="str">
        <f t="shared" si="313"/>
        <v>K0919</v>
      </c>
      <c r="B20058" s="254" t="s">
        <v>20419</v>
      </c>
    </row>
    <row r="20059" spans="1:2">
      <c r="A20059" t="str">
        <f t="shared" si="313"/>
        <v>K0920</v>
      </c>
      <c r="B20059" s="254" t="s">
        <v>20420</v>
      </c>
    </row>
    <row r="20060" spans="1:2">
      <c r="A20060" t="str">
        <f t="shared" si="313"/>
        <v>K0921</v>
      </c>
      <c r="B20060" s="254" t="s">
        <v>20421</v>
      </c>
    </row>
    <row r="20061" spans="1:2">
      <c r="A20061" t="str">
        <f t="shared" si="313"/>
        <v>K0922</v>
      </c>
      <c r="B20061" s="254" t="s">
        <v>20422</v>
      </c>
    </row>
    <row r="20062" spans="1:2">
      <c r="A20062" t="str">
        <f t="shared" si="313"/>
        <v>K0923</v>
      </c>
      <c r="B20062" s="254" t="s">
        <v>20423</v>
      </c>
    </row>
    <row r="20063" spans="1:2">
      <c r="A20063" t="str">
        <f t="shared" si="313"/>
        <v>K0924</v>
      </c>
      <c r="B20063" s="254" t="s">
        <v>20424</v>
      </c>
    </row>
    <row r="20064" spans="1:2">
      <c r="A20064" t="str">
        <f t="shared" si="313"/>
        <v>K0925</v>
      </c>
      <c r="B20064" s="254" t="s">
        <v>20425</v>
      </c>
    </row>
    <row r="20065" spans="1:2">
      <c r="A20065" t="str">
        <f t="shared" si="313"/>
        <v>K0926</v>
      </c>
      <c r="B20065" s="254" t="s">
        <v>20426</v>
      </c>
    </row>
    <row r="20066" spans="1:2">
      <c r="A20066" t="str">
        <f t="shared" si="313"/>
        <v>K0927</v>
      </c>
      <c r="B20066" s="254" t="s">
        <v>20427</v>
      </c>
    </row>
    <row r="20067" spans="1:2">
      <c r="A20067" t="str">
        <f t="shared" si="313"/>
        <v>K0928</v>
      </c>
      <c r="B20067" s="254" t="s">
        <v>20428</v>
      </c>
    </row>
    <row r="20068" spans="1:2">
      <c r="A20068" t="str">
        <f t="shared" si="313"/>
        <v>K0929</v>
      </c>
      <c r="B20068" s="254" t="s">
        <v>20429</v>
      </c>
    </row>
    <row r="20069" spans="1:2">
      <c r="A20069" t="str">
        <f t="shared" si="313"/>
        <v>K0930</v>
      </c>
      <c r="B20069" s="254" t="s">
        <v>20430</v>
      </c>
    </row>
    <row r="20070" spans="1:2">
      <c r="A20070" t="str">
        <f t="shared" si="313"/>
        <v>K0931</v>
      </c>
      <c r="B20070" s="254" t="s">
        <v>20431</v>
      </c>
    </row>
    <row r="20071" spans="1:2">
      <c r="A20071" t="str">
        <f t="shared" si="313"/>
        <v>K0932</v>
      </c>
      <c r="B20071" s="254" t="s">
        <v>20432</v>
      </c>
    </row>
    <row r="20072" spans="1:2">
      <c r="A20072" t="str">
        <f t="shared" si="313"/>
        <v>K0933</v>
      </c>
      <c r="B20072" s="254" t="s">
        <v>20433</v>
      </c>
    </row>
    <row r="20073" spans="1:2">
      <c r="A20073" t="str">
        <f t="shared" si="313"/>
        <v>K0934</v>
      </c>
      <c r="B20073" s="254" t="s">
        <v>20434</v>
      </c>
    </row>
    <row r="20074" spans="1:2">
      <c r="A20074" t="str">
        <f t="shared" si="313"/>
        <v>K0935</v>
      </c>
      <c r="B20074" s="254" t="s">
        <v>20435</v>
      </c>
    </row>
    <row r="20075" spans="1:2">
      <c r="A20075" t="str">
        <f t="shared" si="313"/>
        <v>K0936</v>
      </c>
      <c r="B20075" s="254" t="s">
        <v>20436</v>
      </c>
    </row>
    <row r="20076" spans="1:2">
      <c r="A20076" t="str">
        <f t="shared" si="313"/>
        <v>K0937</v>
      </c>
      <c r="B20076" s="254" t="s">
        <v>20437</v>
      </c>
    </row>
    <row r="20077" spans="1:2">
      <c r="A20077" t="str">
        <f t="shared" si="313"/>
        <v>K0938</v>
      </c>
      <c r="B20077" s="254" t="s">
        <v>20438</v>
      </c>
    </row>
    <row r="20078" spans="1:2">
      <c r="A20078" t="str">
        <f t="shared" si="313"/>
        <v>K0939</v>
      </c>
      <c r="B20078" s="254" t="s">
        <v>20439</v>
      </c>
    </row>
    <row r="20079" spans="1:2">
      <c r="A20079" t="str">
        <f t="shared" si="313"/>
        <v>K0940</v>
      </c>
      <c r="B20079" s="254" t="s">
        <v>20440</v>
      </c>
    </row>
    <row r="20080" spans="1:2">
      <c r="A20080" t="str">
        <f t="shared" si="313"/>
        <v>K0941</v>
      </c>
      <c r="B20080" s="254" t="s">
        <v>20441</v>
      </c>
    </row>
    <row r="20081" spans="1:2">
      <c r="A20081" t="str">
        <f t="shared" si="313"/>
        <v>K0942</v>
      </c>
      <c r="B20081" s="254" t="s">
        <v>20442</v>
      </c>
    </row>
    <row r="20082" spans="1:2">
      <c r="A20082" t="str">
        <f t="shared" si="313"/>
        <v>K0943</v>
      </c>
      <c r="B20082" s="254" t="s">
        <v>20443</v>
      </c>
    </row>
    <row r="20083" spans="1:2">
      <c r="A20083" t="str">
        <f t="shared" si="313"/>
        <v>K0944</v>
      </c>
      <c r="B20083" s="254" t="s">
        <v>20444</v>
      </c>
    </row>
    <row r="20084" spans="1:2">
      <c r="A20084" t="str">
        <f t="shared" si="313"/>
        <v>K0945</v>
      </c>
      <c r="B20084" s="254" t="s">
        <v>20445</v>
      </c>
    </row>
    <row r="20085" spans="1:2">
      <c r="A20085" t="str">
        <f t="shared" si="313"/>
        <v>K0946</v>
      </c>
      <c r="B20085" s="254" t="s">
        <v>20446</v>
      </c>
    </row>
    <row r="20086" spans="1:2">
      <c r="A20086" t="str">
        <f t="shared" si="313"/>
        <v>K0947</v>
      </c>
      <c r="B20086" s="254" t="s">
        <v>20447</v>
      </c>
    </row>
    <row r="20087" spans="1:2">
      <c r="A20087" t="str">
        <f t="shared" si="313"/>
        <v>K0948</v>
      </c>
      <c r="B20087" s="254" t="s">
        <v>20448</v>
      </c>
    </row>
    <row r="20088" spans="1:2">
      <c r="A20088" t="str">
        <f t="shared" si="313"/>
        <v>K0949</v>
      </c>
      <c r="B20088" s="254" t="s">
        <v>20449</v>
      </c>
    </row>
    <row r="20089" spans="1:2">
      <c r="A20089" t="str">
        <f t="shared" si="313"/>
        <v>K0950</v>
      </c>
      <c r="B20089" s="254" t="s">
        <v>20450</v>
      </c>
    </row>
    <row r="20090" spans="1:2">
      <c r="A20090" t="str">
        <f t="shared" si="313"/>
        <v>K0951</v>
      </c>
      <c r="B20090" s="254" t="s">
        <v>20451</v>
      </c>
    </row>
    <row r="20091" spans="1:2">
      <c r="A20091" t="str">
        <f t="shared" si="313"/>
        <v>K0952</v>
      </c>
      <c r="B20091" s="254" t="s">
        <v>20452</v>
      </c>
    </row>
    <row r="20092" spans="1:2">
      <c r="A20092" t="str">
        <f t="shared" si="313"/>
        <v>K0953</v>
      </c>
      <c r="B20092" s="254" t="s">
        <v>20453</v>
      </c>
    </row>
    <row r="20093" spans="1:2">
      <c r="A20093" t="str">
        <f t="shared" si="313"/>
        <v>K0954</v>
      </c>
      <c r="B20093" s="254" t="s">
        <v>20454</v>
      </c>
    </row>
    <row r="20094" spans="1:2">
      <c r="A20094" t="str">
        <f t="shared" si="313"/>
        <v>K0955</v>
      </c>
      <c r="B20094" s="254" t="s">
        <v>20455</v>
      </c>
    </row>
    <row r="20095" spans="1:2">
      <c r="A20095" t="str">
        <f t="shared" si="313"/>
        <v>K0956</v>
      </c>
      <c r="B20095" s="254" t="s">
        <v>20456</v>
      </c>
    </row>
    <row r="20096" spans="1:2">
      <c r="A20096" t="str">
        <f t="shared" si="313"/>
        <v>K0957</v>
      </c>
      <c r="B20096" s="254" t="s">
        <v>20457</v>
      </c>
    </row>
    <row r="20097" spans="1:2">
      <c r="A20097" t="str">
        <f t="shared" si="313"/>
        <v>K0958</v>
      </c>
      <c r="B20097" s="254" t="s">
        <v>20458</v>
      </c>
    </row>
    <row r="20098" spans="1:2">
      <c r="A20098" t="str">
        <f t="shared" si="313"/>
        <v>K0959</v>
      </c>
      <c r="B20098" s="254" t="s">
        <v>20459</v>
      </c>
    </row>
    <row r="20099" spans="1:2">
      <c r="A20099" t="str">
        <f t="shared" ref="A20099:A20162" si="314">LEFT(B20099,5)</f>
        <v>K0960</v>
      </c>
      <c r="B20099" s="254" t="s">
        <v>20460</v>
      </c>
    </row>
    <row r="20100" spans="1:2">
      <c r="A20100" t="str">
        <f t="shared" si="314"/>
        <v>K0961</v>
      </c>
      <c r="B20100" s="254" t="s">
        <v>20461</v>
      </c>
    </row>
    <row r="20101" spans="1:2">
      <c r="A20101" t="str">
        <f t="shared" si="314"/>
        <v>K0962</v>
      </c>
      <c r="B20101" s="254" t="s">
        <v>20462</v>
      </c>
    </row>
    <row r="20102" spans="1:2">
      <c r="A20102" t="str">
        <f t="shared" si="314"/>
        <v>K0963</v>
      </c>
      <c r="B20102" s="254" t="s">
        <v>20463</v>
      </c>
    </row>
    <row r="20103" spans="1:2">
      <c r="A20103" t="str">
        <f t="shared" si="314"/>
        <v>K0964</v>
      </c>
      <c r="B20103" s="254" t="s">
        <v>20464</v>
      </c>
    </row>
    <row r="20104" spans="1:2">
      <c r="A20104" t="str">
        <f t="shared" si="314"/>
        <v>K0965</v>
      </c>
      <c r="B20104" s="254" t="s">
        <v>20465</v>
      </c>
    </row>
    <row r="20105" spans="1:2">
      <c r="A20105" t="str">
        <f t="shared" si="314"/>
        <v>K0966</v>
      </c>
      <c r="B20105" s="254" t="s">
        <v>20466</v>
      </c>
    </row>
    <row r="20106" spans="1:2">
      <c r="A20106" t="str">
        <f t="shared" si="314"/>
        <v>K0967</v>
      </c>
      <c r="B20106" s="254" t="s">
        <v>20467</v>
      </c>
    </row>
    <row r="20107" spans="1:2">
      <c r="A20107" t="str">
        <f t="shared" si="314"/>
        <v>K0968</v>
      </c>
      <c r="B20107" s="254" t="s">
        <v>20468</v>
      </c>
    </row>
    <row r="20108" spans="1:2">
      <c r="A20108" t="str">
        <f t="shared" si="314"/>
        <v>K0969</v>
      </c>
      <c r="B20108" s="254" t="s">
        <v>20469</v>
      </c>
    </row>
    <row r="20109" spans="1:2">
      <c r="A20109" t="str">
        <f t="shared" si="314"/>
        <v>K0970</v>
      </c>
      <c r="B20109" s="254" t="s">
        <v>20470</v>
      </c>
    </row>
    <row r="20110" spans="1:2">
      <c r="A20110" t="str">
        <f t="shared" si="314"/>
        <v>K0971</v>
      </c>
      <c r="B20110" s="254" t="s">
        <v>20471</v>
      </c>
    </row>
    <row r="20111" spans="1:2">
      <c r="A20111" t="str">
        <f t="shared" si="314"/>
        <v>K0972</v>
      </c>
      <c r="B20111" s="254" t="s">
        <v>20472</v>
      </c>
    </row>
    <row r="20112" spans="1:2">
      <c r="A20112" t="str">
        <f t="shared" si="314"/>
        <v>K0973</v>
      </c>
      <c r="B20112" s="254" t="s">
        <v>20473</v>
      </c>
    </row>
    <row r="20113" spans="1:2">
      <c r="A20113" t="str">
        <f t="shared" si="314"/>
        <v>K0974</v>
      </c>
      <c r="B20113" s="254" t="s">
        <v>20474</v>
      </c>
    </row>
    <row r="20114" spans="1:2">
      <c r="A20114" t="str">
        <f t="shared" si="314"/>
        <v>K0975</v>
      </c>
      <c r="B20114" s="254" t="s">
        <v>20475</v>
      </c>
    </row>
    <row r="20115" spans="1:2">
      <c r="A20115" t="str">
        <f t="shared" si="314"/>
        <v>K0976</v>
      </c>
      <c r="B20115" s="254" t="s">
        <v>20476</v>
      </c>
    </row>
    <row r="20116" spans="1:2">
      <c r="A20116" t="str">
        <f t="shared" si="314"/>
        <v>K0977</v>
      </c>
      <c r="B20116" s="254" t="s">
        <v>20477</v>
      </c>
    </row>
    <row r="20117" spans="1:2">
      <c r="A20117" t="str">
        <f t="shared" si="314"/>
        <v>K0978</v>
      </c>
      <c r="B20117" s="254" t="s">
        <v>20478</v>
      </c>
    </row>
    <row r="20118" spans="1:2">
      <c r="A20118" t="str">
        <f t="shared" si="314"/>
        <v>K0979</v>
      </c>
      <c r="B20118" s="254" t="s">
        <v>20479</v>
      </c>
    </row>
    <row r="20119" spans="1:2">
      <c r="A20119" t="str">
        <f t="shared" si="314"/>
        <v>K0980</v>
      </c>
      <c r="B20119" s="254" t="s">
        <v>20480</v>
      </c>
    </row>
    <row r="20120" spans="1:2">
      <c r="A20120" t="str">
        <f t="shared" si="314"/>
        <v>K0981</v>
      </c>
      <c r="B20120" s="254" t="s">
        <v>20481</v>
      </c>
    </row>
    <row r="20121" spans="1:2">
      <c r="A20121" t="str">
        <f t="shared" si="314"/>
        <v>K0982</v>
      </c>
      <c r="B20121" s="254" t="s">
        <v>20482</v>
      </c>
    </row>
    <row r="20122" spans="1:2">
      <c r="A20122" t="str">
        <f t="shared" si="314"/>
        <v>K0983</v>
      </c>
      <c r="B20122" s="254" t="s">
        <v>20483</v>
      </c>
    </row>
    <row r="20123" spans="1:2">
      <c r="A20123" t="str">
        <f t="shared" si="314"/>
        <v>K0984</v>
      </c>
      <c r="B20123" s="254" t="s">
        <v>20484</v>
      </c>
    </row>
    <row r="20124" spans="1:2">
      <c r="A20124" t="str">
        <f t="shared" si="314"/>
        <v>K0985</v>
      </c>
      <c r="B20124" s="254" t="s">
        <v>20485</v>
      </c>
    </row>
    <row r="20125" spans="1:2">
      <c r="A20125" t="str">
        <f t="shared" si="314"/>
        <v>K0986</v>
      </c>
      <c r="B20125" s="254" t="s">
        <v>20486</v>
      </c>
    </row>
    <row r="20126" spans="1:2">
      <c r="A20126" t="str">
        <f t="shared" si="314"/>
        <v>K0987</v>
      </c>
      <c r="B20126" s="254" t="s">
        <v>20487</v>
      </c>
    </row>
    <row r="20127" spans="1:2">
      <c r="A20127" t="str">
        <f t="shared" si="314"/>
        <v>K0988</v>
      </c>
      <c r="B20127" s="254" t="s">
        <v>20488</v>
      </c>
    </row>
    <row r="20128" spans="1:2">
      <c r="A20128" t="str">
        <f t="shared" si="314"/>
        <v>K0989</v>
      </c>
      <c r="B20128" s="254" t="s">
        <v>20489</v>
      </c>
    </row>
    <row r="20129" spans="1:2">
      <c r="A20129" t="str">
        <f t="shared" si="314"/>
        <v>K0990</v>
      </c>
      <c r="B20129" s="254" t="s">
        <v>20490</v>
      </c>
    </row>
    <row r="20130" spans="1:2">
      <c r="A20130" t="str">
        <f t="shared" si="314"/>
        <v>K0991</v>
      </c>
      <c r="B20130" s="254" t="s">
        <v>20491</v>
      </c>
    </row>
    <row r="20131" spans="1:2">
      <c r="A20131" t="str">
        <f t="shared" si="314"/>
        <v>K0992</v>
      </c>
      <c r="B20131" s="254" t="s">
        <v>20492</v>
      </c>
    </row>
    <row r="20132" spans="1:2">
      <c r="A20132" t="str">
        <f t="shared" si="314"/>
        <v>K0993</v>
      </c>
      <c r="B20132" s="254" t="s">
        <v>20493</v>
      </c>
    </row>
    <row r="20133" spans="1:2">
      <c r="A20133" t="str">
        <f t="shared" si="314"/>
        <v>K0994</v>
      </c>
      <c r="B20133" s="254" t="s">
        <v>20494</v>
      </c>
    </row>
    <row r="20134" spans="1:2">
      <c r="A20134" t="str">
        <f t="shared" si="314"/>
        <v>K0995</v>
      </c>
      <c r="B20134" s="254" t="s">
        <v>20495</v>
      </c>
    </row>
    <row r="20135" spans="1:2">
      <c r="A20135" t="str">
        <f t="shared" si="314"/>
        <v>K0996</v>
      </c>
      <c r="B20135" s="254" t="s">
        <v>20496</v>
      </c>
    </row>
    <row r="20136" spans="1:2">
      <c r="A20136" t="str">
        <f t="shared" si="314"/>
        <v>K0997</v>
      </c>
      <c r="B20136" s="254" t="s">
        <v>20497</v>
      </c>
    </row>
    <row r="20137" spans="1:2">
      <c r="A20137" t="str">
        <f t="shared" si="314"/>
        <v>K0998</v>
      </c>
      <c r="B20137" s="254" t="s">
        <v>20498</v>
      </c>
    </row>
    <row r="20138" spans="1:2">
      <c r="A20138" t="str">
        <f t="shared" si="314"/>
        <v>K0999</v>
      </c>
      <c r="B20138" s="254" t="s">
        <v>20499</v>
      </c>
    </row>
    <row r="20139" spans="1:2">
      <c r="A20139" t="str">
        <f t="shared" si="314"/>
        <v>K1000</v>
      </c>
      <c r="B20139" s="254" t="s">
        <v>20500</v>
      </c>
    </row>
    <row r="20140" spans="1:2">
      <c r="A20140" t="str">
        <f t="shared" si="314"/>
        <v>K1001</v>
      </c>
      <c r="B20140" s="254" t="s">
        <v>20501</v>
      </c>
    </row>
    <row r="20141" spans="1:2">
      <c r="A20141" t="str">
        <f t="shared" si="314"/>
        <v>K1002</v>
      </c>
      <c r="B20141" s="254" t="s">
        <v>20502</v>
      </c>
    </row>
    <row r="20142" spans="1:2">
      <c r="A20142" t="str">
        <f t="shared" si="314"/>
        <v>K1003</v>
      </c>
      <c r="B20142" s="254" t="s">
        <v>20503</v>
      </c>
    </row>
    <row r="20143" spans="1:2">
      <c r="A20143" t="str">
        <f t="shared" si="314"/>
        <v>K1004</v>
      </c>
      <c r="B20143" s="254" t="s">
        <v>20504</v>
      </c>
    </row>
    <row r="20144" spans="1:2">
      <c r="A20144" t="str">
        <f t="shared" si="314"/>
        <v>K1005</v>
      </c>
      <c r="B20144" s="254" t="s">
        <v>20505</v>
      </c>
    </row>
    <row r="20145" spans="1:2">
      <c r="A20145" t="str">
        <f t="shared" si="314"/>
        <v>K1006</v>
      </c>
      <c r="B20145" s="254" t="s">
        <v>20506</v>
      </c>
    </row>
    <row r="20146" spans="1:2">
      <c r="A20146" t="str">
        <f t="shared" si="314"/>
        <v>K1007</v>
      </c>
      <c r="B20146" s="254" t="s">
        <v>20507</v>
      </c>
    </row>
    <row r="20147" spans="1:2">
      <c r="A20147" t="str">
        <f t="shared" si="314"/>
        <v>K1008</v>
      </c>
      <c r="B20147" s="254" t="s">
        <v>20508</v>
      </c>
    </row>
    <row r="20148" spans="1:2">
      <c r="A20148" t="str">
        <f t="shared" si="314"/>
        <v>K1009</v>
      </c>
      <c r="B20148" s="254" t="s">
        <v>20509</v>
      </c>
    </row>
    <row r="20149" spans="1:2">
      <c r="A20149" t="str">
        <f t="shared" si="314"/>
        <v>K1010</v>
      </c>
      <c r="B20149" s="254" t="s">
        <v>20510</v>
      </c>
    </row>
    <row r="20150" spans="1:2">
      <c r="A20150" t="str">
        <f t="shared" si="314"/>
        <v>K1011</v>
      </c>
      <c r="B20150" s="254" t="s">
        <v>20511</v>
      </c>
    </row>
    <row r="20151" spans="1:2">
      <c r="A20151" t="str">
        <f t="shared" si="314"/>
        <v>K1012</v>
      </c>
      <c r="B20151" s="254" t="s">
        <v>20512</v>
      </c>
    </row>
    <row r="20152" spans="1:2">
      <c r="A20152" t="str">
        <f t="shared" si="314"/>
        <v>K1013</v>
      </c>
      <c r="B20152" s="254" t="s">
        <v>20513</v>
      </c>
    </row>
    <row r="20153" spans="1:2">
      <c r="A20153" t="str">
        <f t="shared" si="314"/>
        <v>K1014</v>
      </c>
      <c r="B20153" s="254" t="s">
        <v>20514</v>
      </c>
    </row>
    <row r="20154" spans="1:2">
      <c r="A20154" t="str">
        <f t="shared" si="314"/>
        <v>K1015</v>
      </c>
      <c r="B20154" s="254" t="s">
        <v>20515</v>
      </c>
    </row>
    <row r="20155" spans="1:2">
      <c r="A20155" t="str">
        <f t="shared" si="314"/>
        <v>K1016</v>
      </c>
      <c r="B20155" s="254" t="s">
        <v>20516</v>
      </c>
    </row>
    <row r="20156" spans="1:2">
      <c r="A20156" t="str">
        <f t="shared" si="314"/>
        <v>K1017</v>
      </c>
      <c r="B20156" s="254" t="s">
        <v>20517</v>
      </c>
    </row>
    <row r="20157" spans="1:2">
      <c r="A20157" t="str">
        <f t="shared" si="314"/>
        <v>K1018</v>
      </c>
      <c r="B20157" s="254" t="s">
        <v>20518</v>
      </c>
    </row>
    <row r="20158" spans="1:2">
      <c r="A20158" t="str">
        <f t="shared" si="314"/>
        <v>K1019</v>
      </c>
      <c r="B20158" s="254" t="s">
        <v>20519</v>
      </c>
    </row>
    <row r="20159" spans="1:2">
      <c r="A20159" t="str">
        <f t="shared" si="314"/>
        <v>K1020</v>
      </c>
      <c r="B20159" s="254" t="s">
        <v>20520</v>
      </c>
    </row>
    <row r="20160" spans="1:2">
      <c r="A20160" t="str">
        <f t="shared" si="314"/>
        <v>K1021</v>
      </c>
      <c r="B20160" s="254" t="s">
        <v>20521</v>
      </c>
    </row>
    <row r="20161" spans="1:2">
      <c r="A20161" t="str">
        <f t="shared" si="314"/>
        <v>K1022</v>
      </c>
      <c r="B20161" s="254" t="s">
        <v>20522</v>
      </c>
    </row>
    <row r="20162" spans="1:2">
      <c r="A20162" t="str">
        <f t="shared" si="314"/>
        <v>K1023</v>
      </c>
      <c r="B20162" s="254" t="s">
        <v>20523</v>
      </c>
    </row>
    <row r="20163" spans="1:2">
      <c r="A20163" t="str">
        <f t="shared" ref="A20163:A20226" si="315">LEFT(B20163,5)</f>
        <v>K1024</v>
      </c>
      <c r="B20163" s="254" t="s">
        <v>20524</v>
      </c>
    </row>
    <row r="20164" spans="1:2">
      <c r="A20164" t="str">
        <f t="shared" si="315"/>
        <v>K1025</v>
      </c>
      <c r="B20164" s="254" t="s">
        <v>20525</v>
      </c>
    </row>
    <row r="20165" spans="1:2">
      <c r="A20165" t="str">
        <f t="shared" si="315"/>
        <v>K1026</v>
      </c>
      <c r="B20165" s="254" t="s">
        <v>20526</v>
      </c>
    </row>
    <row r="20166" spans="1:2">
      <c r="A20166" t="str">
        <f t="shared" si="315"/>
        <v>K1027</v>
      </c>
      <c r="B20166" s="254" t="s">
        <v>20527</v>
      </c>
    </row>
    <row r="20167" spans="1:2">
      <c r="A20167" t="str">
        <f t="shared" si="315"/>
        <v>K1028</v>
      </c>
      <c r="B20167" s="254" t="s">
        <v>20528</v>
      </c>
    </row>
    <row r="20168" spans="1:2">
      <c r="A20168" t="str">
        <f t="shared" si="315"/>
        <v>K1029</v>
      </c>
      <c r="B20168" s="254" t="s">
        <v>20529</v>
      </c>
    </row>
    <row r="20169" spans="1:2">
      <c r="A20169" t="str">
        <f t="shared" si="315"/>
        <v>K1030</v>
      </c>
      <c r="B20169" s="254" t="s">
        <v>20530</v>
      </c>
    </row>
    <row r="20170" spans="1:2">
      <c r="A20170" t="str">
        <f t="shared" si="315"/>
        <v>K1031</v>
      </c>
      <c r="B20170" s="254" t="s">
        <v>20531</v>
      </c>
    </row>
    <row r="20171" spans="1:2">
      <c r="A20171" t="str">
        <f t="shared" si="315"/>
        <v>K1032</v>
      </c>
      <c r="B20171" s="254" t="s">
        <v>20532</v>
      </c>
    </row>
    <row r="20172" spans="1:2">
      <c r="A20172" t="str">
        <f t="shared" si="315"/>
        <v>K1033</v>
      </c>
      <c r="B20172" s="254" t="s">
        <v>20533</v>
      </c>
    </row>
    <row r="20173" spans="1:2">
      <c r="A20173" t="str">
        <f t="shared" si="315"/>
        <v>K1034</v>
      </c>
      <c r="B20173" s="254" t="s">
        <v>20534</v>
      </c>
    </row>
    <row r="20174" spans="1:2">
      <c r="A20174" t="str">
        <f t="shared" si="315"/>
        <v>K1035</v>
      </c>
      <c r="B20174" s="254" t="s">
        <v>20535</v>
      </c>
    </row>
    <row r="20175" spans="1:2">
      <c r="A20175" t="str">
        <f t="shared" si="315"/>
        <v>K1036</v>
      </c>
      <c r="B20175" s="254" t="s">
        <v>20536</v>
      </c>
    </row>
    <row r="20176" spans="1:2">
      <c r="A20176" t="str">
        <f t="shared" si="315"/>
        <v>K1037</v>
      </c>
      <c r="B20176" s="254" t="s">
        <v>20537</v>
      </c>
    </row>
    <row r="20177" spans="1:2">
      <c r="A20177" t="str">
        <f t="shared" si="315"/>
        <v>K1038</v>
      </c>
      <c r="B20177" s="254" t="s">
        <v>20538</v>
      </c>
    </row>
    <row r="20178" spans="1:2">
      <c r="A20178" t="str">
        <f t="shared" si="315"/>
        <v>K1039</v>
      </c>
      <c r="B20178" s="254" t="s">
        <v>20539</v>
      </c>
    </row>
    <row r="20179" spans="1:2">
      <c r="A20179" t="str">
        <f t="shared" si="315"/>
        <v>K1040</v>
      </c>
      <c r="B20179" s="254" t="s">
        <v>20540</v>
      </c>
    </row>
    <row r="20180" spans="1:2">
      <c r="A20180" t="str">
        <f t="shared" si="315"/>
        <v>K1041</v>
      </c>
      <c r="B20180" s="254" t="s">
        <v>20541</v>
      </c>
    </row>
    <row r="20181" spans="1:2">
      <c r="A20181" t="str">
        <f t="shared" si="315"/>
        <v>K1042</v>
      </c>
      <c r="B20181" s="254" t="s">
        <v>20542</v>
      </c>
    </row>
    <row r="20182" spans="1:2">
      <c r="A20182" t="str">
        <f t="shared" si="315"/>
        <v>K1043</v>
      </c>
      <c r="B20182" s="254" t="s">
        <v>20543</v>
      </c>
    </row>
    <row r="20183" spans="1:2">
      <c r="A20183" t="str">
        <f t="shared" si="315"/>
        <v>K1044</v>
      </c>
      <c r="B20183" s="254" t="s">
        <v>20544</v>
      </c>
    </row>
    <row r="20184" spans="1:2">
      <c r="A20184" t="str">
        <f t="shared" si="315"/>
        <v>K1045</v>
      </c>
      <c r="B20184" s="254" t="s">
        <v>20545</v>
      </c>
    </row>
    <row r="20185" spans="1:2">
      <c r="A20185" t="str">
        <f t="shared" si="315"/>
        <v>K1046</v>
      </c>
      <c r="B20185" s="254" t="s">
        <v>20546</v>
      </c>
    </row>
    <row r="20186" spans="1:2">
      <c r="A20186" t="str">
        <f t="shared" si="315"/>
        <v>K1047</v>
      </c>
      <c r="B20186" s="254" t="s">
        <v>20547</v>
      </c>
    </row>
    <row r="20187" spans="1:2">
      <c r="A20187" t="str">
        <f t="shared" si="315"/>
        <v>K1048</v>
      </c>
      <c r="B20187" s="254" t="s">
        <v>20548</v>
      </c>
    </row>
    <row r="20188" spans="1:2">
      <c r="A20188" t="str">
        <f t="shared" si="315"/>
        <v>K1049</v>
      </c>
      <c r="B20188" s="254" t="s">
        <v>20549</v>
      </c>
    </row>
    <row r="20189" spans="1:2">
      <c r="A20189" t="str">
        <f t="shared" si="315"/>
        <v>K1050</v>
      </c>
      <c r="B20189" s="254" t="s">
        <v>20550</v>
      </c>
    </row>
    <row r="20190" spans="1:2">
      <c r="A20190" t="str">
        <f t="shared" si="315"/>
        <v>K1051</v>
      </c>
      <c r="B20190" s="254" t="s">
        <v>20551</v>
      </c>
    </row>
    <row r="20191" spans="1:2">
      <c r="A20191" t="str">
        <f t="shared" si="315"/>
        <v>K1052</v>
      </c>
      <c r="B20191" s="254" t="s">
        <v>20552</v>
      </c>
    </row>
    <row r="20192" spans="1:2">
      <c r="A20192" t="str">
        <f t="shared" si="315"/>
        <v>K1053</v>
      </c>
      <c r="B20192" s="254" t="s">
        <v>20553</v>
      </c>
    </row>
    <row r="20193" spans="1:2">
      <c r="A20193" t="str">
        <f t="shared" si="315"/>
        <v>K1054</v>
      </c>
      <c r="B20193" s="254" t="s">
        <v>20554</v>
      </c>
    </row>
    <row r="20194" spans="1:2">
      <c r="A20194" t="str">
        <f t="shared" si="315"/>
        <v>K1055</v>
      </c>
      <c r="B20194" s="254" t="s">
        <v>20555</v>
      </c>
    </row>
    <row r="20195" spans="1:2">
      <c r="A20195" t="str">
        <f t="shared" si="315"/>
        <v>K1056</v>
      </c>
      <c r="B20195" s="254" t="s">
        <v>20556</v>
      </c>
    </row>
    <row r="20196" spans="1:2">
      <c r="A20196" t="str">
        <f t="shared" si="315"/>
        <v>K1057</v>
      </c>
      <c r="B20196" s="254" t="s">
        <v>20557</v>
      </c>
    </row>
    <row r="20197" spans="1:2">
      <c r="A20197" t="str">
        <f t="shared" si="315"/>
        <v>K1058</v>
      </c>
      <c r="B20197" s="254" t="s">
        <v>20558</v>
      </c>
    </row>
    <row r="20198" spans="1:2">
      <c r="A20198" t="str">
        <f t="shared" si="315"/>
        <v>K1059</v>
      </c>
      <c r="B20198" s="254" t="s">
        <v>20559</v>
      </c>
    </row>
    <row r="20199" spans="1:2">
      <c r="A20199" t="str">
        <f t="shared" si="315"/>
        <v>K1060</v>
      </c>
      <c r="B20199" s="254" t="s">
        <v>20560</v>
      </c>
    </row>
    <row r="20200" spans="1:2">
      <c r="A20200" t="str">
        <f t="shared" si="315"/>
        <v>K1061</v>
      </c>
      <c r="B20200" s="254" t="s">
        <v>20561</v>
      </c>
    </row>
    <row r="20201" spans="1:2">
      <c r="A20201" t="str">
        <f t="shared" si="315"/>
        <v>K1062</v>
      </c>
      <c r="B20201" s="254" t="s">
        <v>20562</v>
      </c>
    </row>
    <row r="20202" spans="1:2">
      <c r="A20202" t="str">
        <f t="shared" si="315"/>
        <v>K1063</v>
      </c>
      <c r="B20202" s="254" t="s">
        <v>20563</v>
      </c>
    </row>
    <row r="20203" spans="1:2">
      <c r="A20203" t="str">
        <f t="shared" si="315"/>
        <v>K1064</v>
      </c>
      <c r="B20203" s="254" t="s">
        <v>20564</v>
      </c>
    </row>
    <row r="20204" spans="1:2">
      <c r="A20204" t="str">
        <f t="shared" si="315"/>
        <v>K1065</v>
      </c>
      <c r="B20204" s="254" t="s">
        <v>20565</v>
      </c>
    </row>
    <row r="20205" spans="1:2">
      <c r="A20205" t="str">
        <f t="shared" si="315"/>
        <v>K1066</v>
      </c>
      <c r="B20205" s="254" t="s">
        <v>20566</v>
      </c>
    </row>
    <row r="20206" spans="1:2">
      <c r="A20206" t="str">
        <f t="shared" si="315"/>
        <v>K1067</v>
      </c>
      <c r="B20206" s="254" t="s">
        <v>20567</v>
      </c>
    </row>
    <row r="20207" spans="1:2">
      <c r="A20207" t="str">
        <f t="shared" si="315"/>
        <v>K1068</v>
      </c>
      <c r="B20207" s="254" t="s">
        <v>20568</v>
      </c>
    </row>
    <row r="20208" spans="1:2">
      <c r="A20208" t="str">
        <f t="shared" si="315"/>
        <v>K1069</v>
      </c>
      <c r="B20208" s="254" t="s">
        <v>20569</v>
      </c>
    </row>
    <row r="20209" spans="1:2">
      <c r="A20209" t="str">
        <f t="shared" si="315"/>
        <v>K1070</v>
      </c>
      <c r="B20209" s="254" t="s">
        <v>20570</v>
      </c>
    </row>
    <row r="20210" spans="1:2">
      <c r="A20210" t="str">
        <f t="shared" si="315"/>
        <v>K1071</v>
      </c>
      <c r="B20210" s="254" t="s">
        <v>20571</v>
      </c>
    </row>
    <row r="20211" spans="1:2">
      <c r="A20211" t="str">
        <f t="shared" si="315"/>
        <v>K1072</v>
      </c>
      <c r="B20211" s="254" t="s">
        <v>20572</v>
      </c>
    </row>
    <row r="20212" spans="1:2">
      <c r="A20212" t="str">
        <f t="shared" si="315"/>
        <v>K1073</v>
      </c>
      <c r="B20212" s="254" t="s">
        <v>20573</v>
      </c>
    </row>
    <row r="20213" spans="1:2">
      <c r="A20213" t="str">
        <f t="shared" si="315"/>
        <v>K1074</v>
      </c>
      <c r="B20213" s="254" t="s">
        <v>20574</v>
      </c>
    </row>
    <row r="20214" spans="1:2">
      <c r="A20214" t="str">
        <f t="shared" si="315"/>
        <v>K1075</v>
      </c>
      <c r="B20214" s="254" t="s">
        <v>20575</v>
      </c>
    </row>
    <row r="20215" spans="1:2">
      <c r="A20215" t="str">
        <f t="shared" si="315"/>
        <v>K1076</v>
      </c>
      <c r="B20215" s="254" t="s">
        <v>20576</v>
      </c>
    </row>
    <row r="20216" spans="1:2">
      <c r="A20216" t="str">
        <f t="shared" si="315"/>
        <v>K1077</v>
      </c>
      <c r="B20216" s="254" t="s">
        <v>20577</v>
      </c>
    </row>
    <row r="20217" spans="1:2">
      <c r="A20217" t="str">
        <f t="shared" si="315"/>
        <v>K1078</v>
      </c>
      <c r="B20217" s="254" t="s">
        <v>20578</v>
      </c>
    </row>
    <row r="20218" spans="1:2">
      <c r="A20218" t="str">
        <f t="shared" si="315"/>
        <v>K1079</v>
      </c>
      <c r="B20218" s="254" t="s">
        <v>20579</v>
      </c>
    </row>
    <row r="20219" spans="1:2">
      <c r="A20219" t="str">
        <f t="shared" si="315"/>
        <v>K1080</v>
      </c>
      <c r="B20219" s="254" t="s">
        <v>20580</v>
      </c>
    </row>
    <row r="20220" spans="1:2">
      <c r="A20220" t="str">
        <f t="shared" si="315"/>
        <v>K1081</v>
      </c>
      <c r="B20220" s="254" t="s">
        <v>20581</v>
      </c>
    </row>
    <row r="20221" spans="1:2">
      <c r="A20221" t="str">
        <f t="shared" si="315"/>
        <v>K1082</v>
      </c>
      <c r="B20221" s="254" t="s">
        <v>20582</v>
      </c>
    </row>
    <row r="20222" spans="1:2">
      <c r="A20222" t="str">
        <f t="shared" si="315"/>
        <v>K1083</v>
      </c>
      <c r="B20222" s="254" t="s">
        <v>20583</v>
      </c>
    </row>
    <row r="20223" spans="1:2">
      <c r="A20223" t="str">
        <f t="shared" si="315"/>
        <v>K1084</v>
      </c>
      <c r="B20223" s="254" t="s">
        <v>20584</v>
      </c>
    </row>
    <row r="20224" spans="1:2">
      <c r="A20224" t="str">
        <f t="shared" si="315"/>
        <v>K1085</v>
      </c>
      <c r="B20224" s="254" t="s">
        <v>20585</v>
      </c>
    </row>
    <row r="20225" spans="1:2">
      <c r="A20225" t="str">
        <f t="shared" si="315"/>
        <v>K1086</v>
      </c>
      <c r="B20225" s="254" t="s">
        <v>20586</v>
      </c>
    </row>
    <row r="20226" spans="1:2">
      <c r="A20226" t="str">
        <f t="shared" si="315"/>
        <v>K1087</v>
      </c>
      <c r="B20226" s="254" t="s">
        <v>20587</v>
      </c>
    </row>
    <row r="20227" spans="1:2">
      <c r="A20227" t="str">
        <f t="shared" ref="A20227:A20290" si="316">LEFT(B20227,5)</f>
        <v>K1088</v>
      </c>
      <c r="B20227" s="254" t="s">
        <v>20588</v>
      </c>
    </row>
    <row r="20228" spans="1:2">
      <c r="A20228" t="str">
        <f t="shared" si="316"/>
        <v>K1089</v>
      </c>
      <c r="B20228" s="254" t="s">
        <v>20589</v>
      </c>
    </row>
    <row r="20229" spans="1:2">
      <c r="A20229" t="str">
        <f t="shared" si="316"/>
        <v>K1090</v>
      </c>
      <c r="B20229" s="254" t="s">
        <v>20590</v>
      </c>
    </row>
    <row r="20230" spans="1:2">
      <c r="A20230" t="str">
        <f t="shared" si="316"/>
        <v>K1091</v>
      </c>
      <c r="B20230" s="254" t="s">
        <v>20591</v>
      </c>
    </row>
    <row r="20231" spans="1:2">
      <c r="A20231" t="str">
        <f t="shared" si="316"/>
        <v>K1092</v>
      </c>
      <c r="B20231" s="254" t="s">
        <v>20592</v>
      </c>
    </row>
    <row r="20232" spans="1:2">
      <c r="A20232" t="str">
        <f t="shared" si="316"/>
        <v>K1093</v>
      </c>
      <c r="B20232" s="254" t="s">
        <v>20593</v>
      </c>
    </row>
    <row r="20233" spans="1:2">
      <c r="A20233" t="str">
        <f t="shared" si="316"/>
        <v>K1094</v>
      </c>
      <c r="B20233" s="254" t="s">
        <v>20594</v>
      </c>
    </row>
    <row r="20234" spans="1:2">
      <c r="A20234" t="str">
        <f t="shared" si="316"/>
        <v>K1095</v>
      </c>
      <c r="B20234" s="254" t="s">
        <v>20595</v>
      </c>
    </row>
    <row r="20235" spans="1:2">
      <c r="A20235" t="str">
        <f t="shared" si="316"/>
        <v>K1096</v>
      </c>
      <c r="B20235" s="254" t="s">
        <v>20596</v>
      </c>
    </row>
    <row r="20236" spans="1:2">
      <c r="A20236" t="str">
        <f t="shared" si="316"/>
        <v>K1097</v>
      </c>
      <c r="B20236" s="254" t="s">
        <v>20597</v>
      </c>
    </row>
    <row r="20237" spans="1:2">
      <c r="A20237" t="str">
        <f t="shared" si="316"/>
        <v>K1098</v>
      </c>
      <c r="B20237" s="254" t="s">
        <v>20598</v>
      </c>
    </row>
    <row r="20238" spans="1:2">
      <c r="A20238" t="str">
        <f t="shared" si="316"/>
        <v>K1099</v>
      </c>
      <c r="B20238" s="254" t="s">
        <v>20599</v>
      </c>
    </row>
    <row r="20239" spans="1:2">
      <c r="A20239" t="str">
        <f t="shared" si="316"/>
        <v>K1100</v>
      </c>
      <c r="B20239" s="254" t="s">
        <v>20600</v>
      </c>
    </row>
    <row r="20240" spans="1:2">
      <c r="A20240" t="str">
        <f t="shared" si="316"/>
        <v>K1101</v>
      </c>
      <c r="B20240" s="254" t="s">
        <v>20601</v>
      </c>
    </row>
    <row r="20241" spans="1:2">
      <c r="A20241" t="str">
        <f t="shared" si="316"/>
        <v>K1102</v>
      </c>
      <c r="B20241" s="254" t="s">
        <v>20602</v>
      </c>
    </row>
    <row r="20242" spans="1:2">
      <c r="A20242" t="str">
        <f t="shared" si="316"/>
        <v>K1103</v>
      </c>
      <c r="B20242" s="254" t="s">
        <v>20603</v>
      </c>
    </row>
    <row r="20243" spans="1:2">
      <c r="A20243" t="str">
        <f t="shared" si="316"/>
        <v>K1104</v>
      </c>
      <c r="B20243" s="254" t="s">
        <v>20604</v>
      </c>
    </row>
    <row r="20244" spans="1:2">
      <c r="A20244" t="str">
        <f t="shared" si="316"/>
        <v>K1105</v>
      </c>
      <c r="B20244" s="254" t="s">
        <v>20605</v>
      </c>
    </row>
    <row r="20245" spans="1:2">
      <c r="A20245" t="str">
        <f t="shared" si="316"/>
        <v>K1106</v>
      </c>
      <c r="B20245" s="254" t="s">
        <v>20606</v>
      </c>
    </row>
    <row r="20246" spans="1:2">
      <c r="A20246" t="str">
        <f t="shared" si="316"/>
        <v>K1107</v>
      </c>
      <c r="B20246" s="254" t="s">
        <v>20607</v>
      </c>
    </row>
    <row r="20247" spans="1:2">
      <c r="A20247" t="str">
        <f t="shared" si="316"/>
        <v>K1108</v>
      </c>
      <c r="B20247" s="254" t="s">
        <v>20608</v>
      </c>
    </row>
    <row r="20248" spans="1:2">
      <c r="A20248" t="str">
        <f t="shared" si="316"/>
        <v>K1109</v>
      </c>
      <c r="B20248" s="254" t="s">
        <v>20609</v>
      </c>
    </row>
    <row r="20249" spans="1:2">
      <c r="A20249" t="str">
        <f t="shared" si="316"/>
        <v>K1110</v>
      </c>
      <c r="B20249" s="254" t="s">
        <v>20610</v>
      </c>
    </row>
    <row r="20250" spans="1:2">
      <c r="A20250" t="str">
        <f t="shared" si="316"/>
        <v>K1111</v>
      </c>
      <c r="B20250" s="254" t="s">
        <v>20611</v>
      </c>
    </row>
    <row r="20251" spans="1:2">
      <c r="A20251" t="str">
        <f t="shared" si="316"/>
        <v>K1112</v>
      </c>
      <c r="B20251" s="254" t="s">
        <v>20612</v>
      </c>
    </row>
    <row r="20252" spans="1:2">
      <c r="A20252" t="str">
        <f t="shared" si="316"/>
        <v>K1113</v>
      </c>
      <c r="B20252" s="254" t="s">
        <v>20613</v>
      </c>
    </row>
    <row r="20253" spans="1:2">
      <c r="A20253" t="str">
        <f t="shared" si="316"/>
        <v>K1114</v>
      </c>
      <c r="B20253" s="254" t="s">
        <v>20614</v>
      </c>
    </row>
    <row r="20254" spans="1:2">
      <c r="A20254" t="str">
        <f t="shared" si="316"/>
        <v>K1115</v>
      </c>
      <c r="B20254" s="254" t="s">
        <v>20615</v>
      </c>
    </row>
    <row r="20255" spans="1:2">
      <c r="A20255" t="str">
        <f t="shared" si="316"/>
        <v>K1116</v>
      </c>
      <c r="B20255" s="254" t="s">
        <v>20616</v>
      </c>
    </row>
    <row r="20256" spans="1:2">
      <c r="A20256" t="str">
        <f t="shared" si="316"/>
        <v>K1117</v>
      </c>
      <c r="B20256" s="254" t="s">
        <v>20617</v>
      </c>
    </row>
    <row r="20257" spans="1:2">
      <c r="A20257" t="str">
        <f t="shared" si="316"/>
        <v>K1118</v>
      </c>
      <c r="B20257" s="254" t="s">
        <v>20618</v>
      </c>
    </row>
    <row r="20258" spans="1:2">
      <c r="A20258" t="str">
        <f t="shared" si="316"/>
        <v>K1119</v>
      </c>
      <c r="B20258" s="254" t="s">
        <v>20619</v>
      </c>
    </row>
    <row r="20259" spans="1:2">
      <c r="A20259" t="str">
        <f t="shared" si="316"/>
        <v>K1120</v>
      </c>
      <c r="B20259" s="254" t="s">
        <v>20620</v>
      </c>
    </row>
    <row r="20260" spans="1:2">
      <c r="A20260" t="str">
        <f t="shared" si="316"/>
        <v>K1121</v>
      </c>
      <c r="B20260" s="254" t="s">
        <v>20621</v>
      </c>
    </row>
    <row r="20261" spans="1:2">
      <c r="A20261" t="str">
        <f t="shared" si="316"/>
        <v>K1122</v>
      </c>
      <c r="B20261" s="254" t="s">
        <v>20622</v>
      </c>
    </row>
    <row r="20262" spans="1:2">
      <c r="A20262" t="str">
        <f t="shared" si="316"/>
        <v>K1123</v>
      </c>
      <c r="B20262" s="254" t="s">
        <v>20623</v>
      </c>
    </row>
    <row r="20263" spans="1:2">
      <c r="A20263" t="str">
        <f t="shared" si="316"/>
        <v>K1124</v>
      </c>
      <c r="B20263" s="254" t="s">
        <v>20624</v>
      </c>
    </row>
    <row r="20264" spans="1:2">
      <c r="A20264" t="str">
        <f t="shared" si="316"/>
        <v>K1125</v>
      </c>
      <c r="B20264" s="254" t="s">
        <v>20625</v>
      </c>
    </row>
    <row r="20265" spans="1:2">
      <c r="A20265" t="str">
        <f t="shared" si="316"/>
        <v>K1126</v>
      </c>
      <c r="B20265" s="254" t="s">
        <v>20626</v>
      </c>
    </row>
    <row r="20266" spans="1:2">
      <c r="A20266" t="str">
        <f t="shared" si="316"/>
        <v>K1127</v>
      </c>
      <c r="B20266" s="254" t="s">
        <v>20627</v>
      </c>
    </row>
    <row r="20267" spans="1:2">
      <c r="A20267" t="str">
        <f t="shared" si="316"/>
        <v>K1128</v>
      </c>
      <c r="B20267" s="254" t="s">
        <v>20628</v>
      </c>
    </row>
    <row r="20268" spans="1:2">
      <c r="A20268" t="str">
        <f t="shared" si="316"/>
        <v>K1129</v>
      </c>
      <c r="B20268" s="254" t="s">
        <v>20629</v>
      </c>
    </row>
    <row r="20269" spans="1:2">
      <c r="A20269" t="str">
        <f t="shared" si="316"/>
        <v>K1130</v>
      </c>
      <c r="B20269" s="254" t="s">
        <v>20630</v>
      </c>
    </row>
    <row r="20270" spans="1:2">
      <c r="A20270" t="str">
        <f t="shared" si="316"/>
        <v>K1131</v>
      </c>
      <c r="B20270" s="254" t="s">
        <v>20631</v>
      </c>
    </row>
    <row r="20271" spans="1:2">
      <c r="A20271" t="str">
        <f t="shared" si="316"/>
        <v>K1132</v>
      </c>
      <c r="B20271" s="254" t="s">
        <v>20632</v>
      </c>
    </row>
    <row r="20272" spans="1:2">
      <c r="A20272" t="str">
        <f t="shared" si="316"/>
        <v>K1133</v>
      </c>
      <c r="B20272" s="254" t="s">
        <v>20633</v>
      </c>
    </row>
    <row r="20273" spans="1:2">
      <c r="A20273" t="str">
        <f t="shared" si="316"/>
        <v>K1134</v>
      </c>
      <c r="B20273" s="254" t="s">
        <v>20634</v>
      </c>
    </row>
    <row r="20274" spans="1:2">
      <c r="A20274" t="str">
        <f t="shared" si="316"/>
        <v>K1135</v>
      </c>
      <c r="B20274" s="254" t="s">
        <v>20635</v>
      </c>
    </row>
    <row r="20275" spans="1:2">
      <c r="A20275" t="str">
        <f t="shared" si="316"/>
        <v>K1136</v>
      </c>
      <c r="B20275" s="254" t="s">
        <v>20636</v>
      </c>
    </row>
    <row r="20276" spans="1:2">
      <c r="A20276" t="str">
        <f t="shared" si="316"/>
        <v>K1137</v>
      </c>
      <c r="B20276" s="254" t="s">
        <v>20637</v>
      </c>
    </row>
    <row r="20277" spans="1:2">
      <c r="A20277" t="str">
        <f t="shared" si="316"/>
        <v>K1138</v>
      </c>
      <c r="B20277" s="254" t="s">
        <v>20638</v>
      </c>
    </row>
    <row r="20278" spans="1:2">
      <c r="A20278" t="str">
        <f t="shared" si="316"/>
        <v>K1139</v>
      </c>
      <c r="B20278" s="254" t="s">
        <v>20639</v>
      </c>
    </row>
    <row r="20279" spans="1:2">
      <c r="A20279" t="str">
        <f t="shared" si="316"/>
        <v>K1140</v>
      </c>
      <c r="B20279" s="254" t="s">
        <v>20640</v>
      </c>
    </row>
    <row r="20280" spans="1:2">
      <c r="A20280" t="str">
        <f t="shared" si="316"/>
        <v>K1141</v>
      </c>
      <c r="B20280" s="254" t="s">
        <v>20641</v>
      </c>
    </row>
    <row r="20281" spans="1:2">
      <c r="A20281" t="str">
        <f t="shared" si="316"/>
        <v>K1142</v>
      </c>
      <c r="B20281" s="254" t="s">
        <v>20642</v>
      </c>
    </row>
    <row r="20282" spans="1:2">
      <c r="A20282" t="str">
        <f t="shared" si="316"/>
        <v>K1143</v>
      </c>
      <c r="B20282" s="254" t="s">
        <v>20643</v>
      </c>
    </row>
    <row r="20283" spans="1:2">
      <c r="A20283" t="str">
        <f t="shared" si="316"/>
        <v>K1144</v>
      </c>
      <c r="B20283" s="254" t="s">
        <v>20644</v>
      </c>
    </row>
    <row r="20284" spans="1:2">
      <c r="A20284" t="str">
        <f t="shared" si="316"/>
        <v>K1145</v>
      </c>
      <c r="B20284" s="254" t="s">
        <v>20645</v>
      </c>
    </row>
    <row r="20285" spans="1:2">
      <c r="A20285" t="str">
        <f t="shared" si="316"/>
        <v>K1146</v>
      </c>
      <c r="B20285" s="254" t="s">
        <v>20646</v>
      </c>
    </row>
    <row r="20286" spans="1:2">
      <c r="A20286" t="str">
        <f t="shared" si="316"/>
        <v>K1147</v>
      </c>
      <c r="B20286" s="254" t="s">
        <v>20647</v>
      </c>
    </row>
    <row r="20287" spans="1:2">
      <c r="A20287" t="str">
        <f t="shared" si="316"/>
        <v>K1148</v>
      </c>
      <c r="B20287" s="254" t="s">
        <v>20648</v>
      </c>
    </row>
    <row r="20288" spans="1:2">
      <c r="A20288" t="str">
        <f t="shared" si="316"/>
        <v>K1149</v>
      </c>
      <c r="B20288" s="254" t="s">
        <v>20649</v>
      </c>
    </row>
    <row r="20289" spans="1:2">
      <c r="A20289" t="str">
        <f t="shared" si="316"/>
        <v>K1150</v>
      </c>
      <c r="B20289" s="254" t="s">
        <v>20650</v>
      </c>
    </row>
    <row r="20290" spans="1:2">
      <c r="A20290" t="str">
        <f t="shared" si="316"/>
        <v>K1151</v>
      </c>
      <c r="B20290" s="254" t="s">
        <v>20651</v>
      </c>
    </row>
    <row r="20291" spans="1:2">
      <c r="A20291" t="str">
        <f t="shared" ref="A20291:A20354" si="317">LEFT(B20291,5)</f>
        <v>K1152</v>
      </c>
      <c r="B20291" s="254" t="s">
        <v>20652</v>
      </c>
    </row>
    <row r="20292" spans="1:2">
      <c r="A20292" t="str">
        <f t="shared" si="317"/>
        <v>K1153</v>
      </c>
      <c r="B20292" s="254" t="s">
        <v>20653</v>
      </c>
    </row>
    <row r="20293" spans="1:2">
      <c r="A20293" t="str">
        <f t="shared" si="317"/>
        <v>K1154</v>
      </c>
      <c r="B20293" s="254" t="s">
        <v>20654</v>
      </c>
    </row>
    <row r="20294" spans="1:2">
      <c r="A20294" t="str">
        <f t="shared" si="317"/>
        <v>K1155</v>
      </c>
      <c r="B20294" s="254" t="s">
        <v>20655</v>
      </c>
    </row>
    <row r="20295" spans="1:2">
      <c r="A20295" t="str">
        <f t="shared" si="317"/>
        <v>K1156</v>
      </c>
      <c r="B20295" s="254" t="s">
        <v>20656</v>
      </c>
    </row>
    <row r="20296" spans="1:2">
      <c r="A20296" t="str">
        <f t="shared" si="317"/>
        <v>K1157</v>
      </c>
      <c r="B20296" s="254" t="s">
        <v>20657</v>
      </c>
    </row>
    <row r="20297" spans="1:2">
      <c r="A20297" t="str">
        <f t="shared" si="317"/>
        <v>K1158</v>
      </c>
      <c r="B20297" s="254" t="s">
        <v>20658</v>
      </c>
    </row>
    <row r="20298" spans="1:2">
      <c r="A20298" t="str">
        <f t="shared" si="317"/>
        <v>K1159</v>
      </c>
      <c r="B20298" s="254" t="s">
        <v>20659</v>
      </c>
    </row>
    <row r="20299" spans="1:2">
      <c r="A20299" t="str">
        <f t="shared" si="317"/>
        <v>K1160</v>
      </c>
      <c r="B20299" s="254" t="s">
        <v>20660</v>
      </c>
    </row>
    <row r="20300" spans="1:2">
      <c r="A20300" t="str">
        <f t="shared" si="317"/>
        <v>K1161</v>
      </c>
      <c r="B20300" s="254" t="s">
        <v>20661</v>
      </c>
    </row>
    <row r="20301" spans="1:2">
      <c r="A20301" t="str">
        <f t="shared" si="317"/>
        <v>K1162</v>
      </c>
      <c r="B20301" s="254" t="s">
        <v>20662</v>
      </c>
    </row>
    <row r="20302" spans="1:2">
      <c r="A20302" t="str">
        <f t="shared" si="317"/>
        <v>K1163</v>
      </c>
      <c r="B20302" s="254" t="s">
        <v>20663</v>
      </c>
    </row>
    <row r="20303" spans="1:2">
      <c r="A20303" t="str">
        <f t="shared" si="317"/>
        <v>K1164</v>
      </c>
      <c r="B20303" s="254" t="s">
        <v>20664</v>
      </c>
    </row>
    <row r="20304" spans="1:2">
      <c r="A20304" t="str">
        <f t="shared" si="317"/>
        <v>K1165</v>
      </c>
      <c r="B20304" s="254" t="s">
        <v>20665</v>
      </c>
    </row>
    <row r="20305" spans="1:2">
      <c r="A20305" t="str">
        <f t="shared" si="317"/>
        <v>K1166</v>
      </c>
      <c r="B20305" s="254" t="s">
        <v>20666</v>
      </c>
    </row>
    <row r="20306" spans="1:2">
      <c r="A20306" t="str">
        <f t="shared" si="317"/>
        <v>K1167</v>
      </c>
      <c r="B20306" s="254" t="s">
        <v>20667</v>
      </c>
    </row>
    <row r="20307" spans="1:2">
      <c r="A20307" t="str">
        <f t="shared" si="317"/>
        <v>K1168</v>
      </c>
      <c r="B20307" s="254" t="s">
        <v>20668</v>
      </c>
    </row>
    <row r="20308" spans="1:2">
      <c r="A20308" t="str">
        <f t="shared" si="317"/>
        <v>K1169</v>
      </c>
      <c r="B20308" s="254" t="s">
        <v>20669</v>
      </c>
    </row>
    <row r="20309" spans="1:2">
      <c r="A20309" t="str">
        <f t="shared" si="317"/>
        <v>K1170</v>
      </c>
      <c r="B20309" s="254" t="s">
        <v>20670</v>
      </c>
    </row>
    <row r="20310" spans="1:2">
      <c r="A20310" t="str">
        <f t="shared" si="317"/>
        <v>K1171</v>
      </c>
      <c r="B20310" s="254" t="s">
        <v>20671</v>
      </c>
    </row>
    <row r="20311" spans="1:2">
      <c r="A20311" t="str">
        <f t="shared" si="317"/>
        <v>K1172</v>
      </c>
      <c r="B20311" s="254" t="s">
        <v>20672</v>
      </c>
    </row>
    <row r="20312" spans="1:2">
      <c r="A20312" t="str">
        <f t="shared" si="317"/>
        <v>K1173</v>
      </c>
      <c r="B20312" s="254" t="s">
        <v>20673</v>
      </c>
    </row>
    <row r="20313" spans="1:2">
      <c r="A20313" t="str">
        <f t="shared" si="317"/>
        <v>K1174</v>
      </c>
      <c r="B20313" s="254" t="s">
        <v>20674</v>
      </c>
    </row>
    <row r="20314" spans="1:2">
      <c r="A20314" t="str">
        <f t="shared" si="317"/>
        <v>K1175</v>
      </c>
      <c r="B20314" s="254" t="s">
        <v>20675</v>
      </c>
    </row>
    <row r="20315" spans="1:2">
      <c r="A20315" t="str">
        <f t="shared" si="317"/>
        <v>K1176</v>
      </c>
      <c r="B20315" s="254" t="s">
        <v>20676</v>
      </c>
    </row>
    <row r="20316" spans="1:2">
      <c r="A20316" t="str">
        <f t="shared" si="317"/>
        <v>K1177</v>
      </c>
      <c r="B20316" s="254" t="s">
        <v>20677</v>
      </c>
    </row>
    <row r="20317" spans="1:2">
      <c r="A20317" t="str">
        <f t="shared" si="317"/>
        <v>K1178</v>
      </c>
      <c r="B20317" s="254" t="s">
        <v>20678</v>
      </c>
    </row>
    <row r="20318" spans="1:2">
      <c r="A20318" t="str">
        <f t="shared" si="317"/>
        <v>K1179</v>
      </c>
      <c r="B20318" s="254" t="s">
        <v>20679</v>
      </c>
    </row>
    <row r="20319" spans="1:2">
      <c r="A20319" t="str">
        <f t="shared" si="317"/>
        <v>K1180</v>
      </c>
      <c r="B20319" s="254" t="s">
        <v>20680</v>
      </c>
    </row>
    <row r="20320" spans="1:2">
      <c r="A20320" t="str">
        <f t="shared" si="317"/>
        <v>K1181</v>
      </c>
      <c r="B20320" s="254" t="s">
        <v>20681</v>
      </c>
    </row>
    <row r="20321" spans="1:2">
      <c r="A20321" t="str">
        <f t="shared" si="317"/>
        <v>K1182</v>
      </c>
      <c r="B20321" s="254" t="s">
        <v>20682</v>
      </c>
    </row>
    <row r="20322" spans="1:2">
      <c r="A20322" t="str">
        <f t="shared" si="317"/>
        <v>K1183</v>
      </c>
      <c r="B20322" s="254" t="s">
        <v>20683</v>
      </c>
    </row>
    <row r="20323" spans="1:2">
      <c r="A20323" t="str">
        <f t="shared" si="317"/>
        <v>K1184</v>
      </c>
      <c r="B20323" s="254" t="s">
        <v>20684</v>
      </c>
    </row>
    <row r="20324" spans="1:2">
      <c r="A20324" t="str">
        <f t="shared" si="317"/>
        <v>K1185</v>
      </c>
      <c r="B20324" s="254" t="s">
        <v>20685</v>
      </c>
    </row>
    <row r="20325" spans="1:2">
      <c r="A20325" t="str">
        <f t="shared" si="317"/>
        <v>K1186</v>
      </c>
      <c r="B20325" s="254" t="s">
        <v>20686</v>
      </c>
    </row>
    <row r="20326" spans="1:2">
      <c r="A20326" t="str">
        <f t="shared" si="317"/>
        <v>K1187</v>
      </c>
      <c r="B20326" s="254" t="s">
        <v>20687</v>
      </c>
    </row>
    <row r="20327" spans="1:2">
      <c r="A20327" t="str">
        <f t="shared" si="317"/>
        <v>K1188</v>
      </c>
      <c r="B20327" s="254" t="s">
        <v>20688</v>
      </c>
    </row>
    <row r="20328" spans="1:2">
      <c r="A20328" t="str">
        <f t="shared" si="317"/>
        <v>K1189</v>
      </c>
      <c r="B20328" s="254" t="s">
        <v>20689</v>
      </c>
    </row>
    <row r="20329" spans="1:2">
      <c r="A20329" t="str">
        <f t="shared" si="317"/>
        <v>K1190</v>
      </c>
      <c r="B20329" s="254" t="s">
        <v>20690</v>
      </c>
    </row>
    <row r="20330" spans="1:2">
      <c r="A20330" t="str">
        <f t="shared" si="317"/>
        <v>K1191</v>
      </c>
      <c r="B20330" s="254" t="s">
        <v>20691</v>
      </c>
    </row>
    <row r="20331" spans="1:2">
      <c r="A20331" t="str">
        <f t="shared" si="317"/>
        <v>K1192</v>
      </c>
      <c r="B20331" s="254" t="s">
        <v>20692</v>
      </c>
    </row>
    <row r="20332" spans="1:2">
      <c r="A20332" t="str">
        <f t="shared" si="317"/>
        <v>K1193</v>
      </c>
      <c r="B20332" s="254" t="s">
        <v>20693</v>
      </c>
    </row>
    <row r="20333" spans="1:2">
      <c r="A20333" t="str">
        <f t="shared" si="317"/>
        <v>K1194</v>
      </c>
      <c r="B20333" s="254" t="s">
        <v>20694</v>
      </c>
    </row>
    <row r="20334" spans="1:2">
      <c r="A20334" t="str">
        <f t="shared" si="317"/>
        <v>K1195</v>
      </c>
      <c r="B20334" s="254" t="s">
        <v>20695</v>
      </c>
    </row>
    <row r="20335" spans="1:2">
      <c r="A20335" t="str">
        <f t="shared" si="317"/>
        <v>K1196</v>
      </c>
      <c r="B20335" s="254" t="s">
        <v>20696</v>
      </c>
    </row>
    <row r="20336" spans="1:2">
      <c r="A20336" t="str">
        <f t="shared" si="317"/>
        <v>K1197</v>
      </c>
      <c r="B20336" s="254" t="s">
        <v>20697</v>
      </c>
    </row>
    <row r="20337" spans="1:2">
      <c r="A20337" t="str">
        <f t="shared" si="317"/>
        <v>K1198</v>
      </c>
      <c r="B20337" s="254" t="s">
        <v>20698</v>
      </c>
    </row>
    <row r="20338" spans="1:2">
      <c r="A20338" t="str">
        <f t="shared" si="317"/>
        <v>K1199</v>
      </c>
      <c r="B20338" s="254" t="s">
        <v>20699</v>
      </c>
    </row>
    <row r="20339" spans="1:2">
      <c r="A20339" t="str">
        <f t="shared" si="317"/>
        <v>K1200</v>
      </c>
      <c r="B20339" s="254" t="s">
        <v>20700</v>
      </c>
    </row>
    <row r="20340" spans="1:2">
      <c r="A20340" t="str">
        <f t="shared" si="317"/>
        <v>K1201</v>
      </c>
      <c r="B20340" s="254" t="s">
        <v>20701</v>
      </c>
    </row>
    <row r="20341" spans="1:2">
      <c r="A20341" t="str">
        <f t="shared" si="317"/>
        <v>K1202</v>
      </c>
      <c r="B20341" s="254" t="s">
        <v>20702</v>
      </c>
    </row>
    <row r="20342" spans="1:2">
      <c r="A20342" t="str">
        <f t="shared" si="317"/>
        <v>K1203</v>
      </c>
      <c r="B20342" s="254" t="s">
        <v>20703</v>
      </c>
    </row>
    <row r="20343" spans="1:2">
      <c r="A20343" t="str">
        <f t="shared" si="317"/>
        <v>K1204</v>
      </c>
      <c r="B20343" s="254" t="s">
        <v>20704</v>
      </c>
    </row>
    <row r="20344" spans="1:2">
      <c r="A20344" t="str">
        <f t="shared" si="317"/>
        <v>K1205</v>
      </c>
      <c r="B20344" s="254" t="s">
        <v>20705</v>
      </c>
    </row>
    <row r="20345" spans="1:2">
      <c r="A20345" t="str">
        <f t="shared" si="317"/>
        <v>K1206</v>
      </c>
      <c r="B20345" s="254" t="s">
        <v>20706</v>
      </c>
    </row>
    <row r="20346" spans="1:2">
      <c r="A20346" t="str">
        <f t="shared" si="317"/>
        <v>K1207</v>
      </c>
      <c r="B20346" s="254" t="s">
        <v>20707</v>
      </c>
    </row>
    <row r="20347" spans="1:2">
      <c r="A20347" t="str">
        <f t="shared" si="317"/>
        <v>K1208</v>
      </c>
      <c r="B20347" s="254" t="s">
        <v>20708</v>
      </c>
    </row>
    <row r="20348" spans="1:2">
      <c r="A20348" t="str">
        <f t="shared" si="317"/>
        <v>K1209</v>
      </c>
      <c r="B20348" s="254" t="s">
        <v>20709</v>
      </c>
    </row>
    <row r="20349" spans="1:2">
      <c r="A20349" t="str">
        <f t="shared" si="317"/>
        <v>K1210</v>
      </c>
      <c r="B20349" s="254" t="s">
        <v>20710</v>
      </c>
    </row>
    <row r="20350" spans="1:2">
      <c r="A20350" t="str">
        <f t="shared" si="317"/>
        <v>K1211</v>
      </c>
      <c r="B20350" s="254" t="s">
        <v>20711</v>
      </c>
    </row>
    <row r="20351" spans="1:2">
      <c r="A20351" t="str">
        <f t="shared" si="317"/>
        <v>K1212</v>
      </c>
      <c r="B20351" s="254" t="s">
        <v>20712</v>
      </c>
    </row>
    <row r="20352" spans="1:2">
      <c r="A20352" t="str">
        <f t="shared" si="317"/>
        <v>K1213</v>
      </c>
      <c r="B20352" s="254" t="s">
        <v>20713</v>
      </c>
    </row>
    <row r="20353" spans="1:2">
      <c r="A20353" t="str">
        <f t="shared" si="317"/>
        <v>K1214</v>
      </c>
      <c r="B20353" s="254" t="s">
        <v>20714</v>
      </c>
    </row>
    <row r="20354" spans="1:2">
      <c r="A20354" t="str">
        <f t="shared" si="317"/>
        <v>K1215</v>
      </c>
      <c r="B20354" s="254" t="s">
        <v>20715</v>
      </c>
    </row>
    <row r="20355" spans="1:2">
      <c r="A20355" t="str">
        <f t="shared" ref="A20355:A20418" si="318">LEFT(B20355,5)</f>
        <v>K1216</v>
      </c>
      <c r="B20355" s="254" t="s">
        <v>20716</v>
      </c>
    </row>
    <row r="20356" spans="1:2">
      <c r="A20356" t="str">
        <f t="shared" si="318"/>
        <v>K1217</v>
      </c>
      <c r="B20356" s="254" t="s">
        <v>20717</v>
      </c>
    </row>
    <row r="20357" spans="1:2">
      <c r="A20357" t="str">
        <f t="shared" si="318"/>
        <v>K1218</v>
      </c>
      <c r="B20357" s="254" t="s">
        <v>20718</v>
      </c>
    </row>
    <row r="20358" spans="1:2">
      <c r="A20358" t="str">
        <f t="shared" si="318"/>
        <v>K1219</v>
      </c>
      <c r="B20358" s="254" t="s">
        <v>20719</v>
      </c>
    </row>
    <row r="20359" spans="1:2">
      <c r="A20359" t="str">
        <f t="shared" si="318"/>
        <v>K1220</v>
      </c>
      <c r="B20359" s="254" t="s">
        <v>20720</v>
      </c>
    </row>
    <row r="20360" spans="1:2">
      <c r="A20360" t="str">
        <f t="shared" si="318"/>
        <v>K1221</v>
      </c>
      <c r="B20360" s="254" t="s">
        <v>20721</v>
      </c>
    </row>
    <row r="20361" spans="1:2">
      <c r="A20361" t="str">
        <f t="shared" si="318"/>
        <v>K1222</v>
      </c>
      <c r="B20361" s="254" t="s">
        <v>20722</v>
      </c>
    </row>
    <row r="20362" spans="1:2">
      <c r="A20362" t="str">
        <f t="shared" si="318"/>
        <v>K1223</v>
      </c>
      <c r="B20362" s="254" t="s">
        <v>20723</v>
      </c>
    </row>
    <row r="20363" spans="1:2">
      <c r="A20363" t="str">
        <f t="shared" si="318"/>
        <v>K1224</v>
      </c>
      <c r="B20363" s="254" t="s">
        <v>20724</v>
      </c>
    </row>
    <row r="20364" spans="1:2">
      <c r="A20364" t="str">
        <f t="shared" si="318"/>
        <v>K1225</v>
      </c>
      <c r="B20364" s="254" t="s">
        <v>20725</v>
      </c>
    </row>
    <row r="20365" spans="1:2">
      <c r="A20365" t="str">
        <f t="shared" si="318"/>
        <v>K1226</v>
      </c>
      <c r="B20365" s="254" t="s">
        <v>20726</v>
      </c>
    </row>
    <row r="20366" spans="1:2">
      <c r="A20366" t="str">
        <f t="shared" si="318"/>
        <v>K1227</v>
      </c>
      <c r="B20366" s="254" t="s">
        <v>20727</v>
      </c>
    </row>
    <row r="20367" spans="1:2">
      <c r="A20367" t="str">
        <f t="shared" si="318"/>
        <v>K1228</v>
      </c>
      <c r="B20367" s="254" t="s">
        <v>20728</v>
      </c>
    </row>
    <row r="20368" spans="1:2">
      <c r="A20368" t="str">
        <f t="shared" si="318"/>
        <v>K1229</v>
      </c>
      <c r="B20368" s="254" t="s">
        <v>20729</v>
      </c>
    </row>
    <row r="20369" spans="1:2">
      <c r="A20369" t="str">
        <f t="shared" si="318"/>
        <v>K1230</v>
      </c>
      <c r="B20369" s="254" t="s">
        <v>20730</v>
      </c>
    </row>
    <row r="20370" spans="1:2">
      <c r="A20370" t="str">
        <f t="shared" si="318"/>
        <v>K1231</v>
      </c>
      <c r="B20370" s="254" t="s">
        <v>20731</v>
      </c>
    </row>
    <row r="20371" spans="1:2">
      <c r="A20371" t="str">
        <f t="shared" si="318"/>
        <v>K1232</v>
      </c>
      <c r="B20371" s="254" t="s">
        <v>20732</v>
      </c>
    </row>
    <row r="20372" spans="1:2">
      <c r="A20372" t="str">
        <f t="shared" si="318"/>
        <v>K1233</v>
      </c>
      <c r="B20372" s="254" t="s">
        <v>20733</v>
      </c>
    </row>
    <row r="20373" spans="1:2">
      <c r="A20373" t="str">
        <f t="shared" si="318"/>
        <v>K1234</v>
      </c>
      <c r="B20373" s="254" t="s">
        <v>20734</v>
      </c>
    </row>
    <row r="20374" spans="1:2">
      <c r="A20374" t="str">
        <f t="shared" si="318"/>
        <v>K1235</v>
      </c>
      <c r="B20374" s="254" t="s">
        <v>20735</v>
      </c>
    </row>
    <row r="20375" spans="1:2">
      <c r="A20375" t="str">
        <f t="shared" si="318"/>
        <v>K1236</v>
      </c>
      <c r="B20375" s="254" t="s">
        <v>20736</v>
      </c>
    </row>
    <row r="20376" spans="1:2">
      <c r="A20376" t="str">
        <f t="shared" si="318"/>
        <v>K1237</v>
      </c>
      <c r="B20376" s="254" t="s">
        <v>20737</v>
      </c>
    </row>
    <row r="20377" spans="1:2">
      <c r="A20377" t="str">
        <f t="shared" si="318"/>
        <v>K1238</v>
      </c>
      <c r="B20377" s="254" t="s">
        <v>20738</v>
      </c>
    </row>
    <row r="20378" spans="1:2">
      <c r="A20378" t="str">
        <f t="shared" si="318"/>
        <v>K1239</v>
      </c>
      <c r="B20378" s="254" t="s">
        <v>20739</v>
      </c>
    </row>
    <row r="20379" spans="1:2">
      <c r="A20379" t="str">
        <f t="shared" si="318"/>
        <v>K1240</v>
      </c>
      <c r="B20379" s="254" t="s">
        <v>20740</v>
      </c>
    </row>
    <row r="20380" spans="1:2">
      <c r="A20380" t="str">
        <f t="shared" si="318"/>
        <v>K1241</v>
      </c>
      <c r="B20380" s="254" t="s">
        <v>20741</v>
      </c>
    </row>
    <row r="20381" spans="1:2">
      <c r="A20381" t="str">
        <f t="shared" si="318"/>
        <v>K1242</v>
      </c>
      <c r="B20381" s="254" t="s">
        <v>20742</v>
      </c>
    </row>
    <row r="20382" spans="1:2">
      <c r="A20382" t="str">
        <f t="shared" si="318"/>
        <v>K1243</v>
      </c>
      <c r="B20382" s="254" t="s">
        <v>20743</v>
      </c>
    </row>
    <row r="20383" spans="1:2">
      <c r="A20383" t="str">
        <f t="shared" si="318"/>
        <v>K1244</v>
      </c>
      <c r="B20383" s="254" t="s">
        <v>20744</v>
      </c>
    </row>
    <row r="20384" spans="1:2">
      <c r="A20384" t="str">
        <f t="shared" si="318"/>
        <v>K1245</v>
      </c>
      <c r="B20384" s="254" t="s">
        <v>20745</v>
      </c>
    </row>
    <row r="20385" spans="1:2">
      <c r="A20385" t="str">
        <f t="shared" si="318"/>
        <v>K1246</v>
      </c>
      <c r="B20385" s="254" t="s">
        <v>20746</v>
      </c>
    </row>
    <row r="20386" spans="1:2">
      <c r="A20386" t="str">
        <f t="shared" si="318"/>
        <v>K1247</v>
      </c>
      <c r="B20386" s="254" t="s">
        <v>20747</v>
      </c>
    </row>
    <row r="20387" spans="1:2">
      <c r="A20387" t="str">
        <f t="shared" si="318"/>
        <v>K1248</v>
      </c>
      <c r="B20387" s="254" t="s">
        <v>20748</v>
      </c>
    </row>
    <row r="20388" spans="1:2">
      <c r="A20388" t="str">
        <f t="shared" si="318"/>
        <v>K1249</v>
      </c>
      <c r="B20388" s="254" t="s">
        <v>20749</v>
      </c>
    </row>
    <row r="20389" spans="1:2">
      <c r="A20389" t="str">
        <f t="shared" si="318"/>
        <v>K1250</v>
      </c>
      <c r="B20389" s="254" t="s">
        <v>20750</v>
      </c>
    </row>
    <row r="20390" spans="1:2">
      <c r="A20390" t="str">
        <f t="shared" si="318"/>
        <v>K1251</v>
      </c>
      <c r="B20390" s="254" t="s">
        <v>20751</v>
      </c>
    </row>
    <row r="20391" spans="1:2">
      <c r="A20391" t="str">
        <f t="shared" si="318"/>
        <v>K1252</v>
      </c>
      <c r="B20391" s="254" t="s">
        <v>20752</v>
      </c>
    </row>
    <row r="20392" spans="1:2">
      <c r="A20392" t="str">
        <f t="shared" si="318"/>
        <v>K1253</v>
      </c>
      <c r="B20392" s="254" t="s">
        <v>20753</v>
      </c>
    </row>
    <row r="20393" spans="1:2">
      <c r="A20393" t="str">
        <f t="shared" si="318"/>
        <v>K1254</v>
      </c>
      <c r="B20393" s="254" t="s">
        <v>20754</v>
      </c>
    </row>
    <row r="20394" spans="1:2">
      <c r="A20394" t="str">
        <f t="shared" si="318"/>
        <v>K1255</v>
      </c>
      <c r="B20394" s="254" t="s">
        <v>20755</v>
      </c>
    </row>
    <row r="20395" spans="1:2">
      <c r="A20395" t="str">
        <f t="shared" si="318"/>
        <v>K1256</v>
      </c>
      <c r="B20395" s="254" t="s">
        <v>20756</v>
      </c>
    </row>
    <row r="20396" spans="1:2">
      <c r="A20396" t="str">
        <f t="shared" si="318"/>
        <v>K1257</v>
      </c>
      <c r="B20396" s="254" t="s">
        <v>20757</v>
      </c>
    </row>
    <row r="20397" spans="1:2">
      <c r="A20397" t="str">
        <f t="shared" si="318"/>
        <v>K1258</v>
      </c>
      <c r="B20397" s="254" t="s">
        <v>20758</v>
      </c>
    </row>
    <row r="20398" spans="1:2">
      <c r="A20398" t="str">
        <f t="shared" si="318"/>
        <v>K1259</v>
      </c>
      <c r="B20398" s="254" t="s">
        <v>20759</v>
      </c>
    </row>
    <row r="20399" spans="1:2">
      <c r="A20399" t="str">
        <f t="shared" si="318"/>
        <v>K1260</v>
      </c>
      <c r="B20399" s="254" t="s">
        <v>20760</v>
      </c>
    </row>
    <row r="20400" spans="1:2">
      <c r="A20400" t="str">
        <f t="shared" si="318"/>
        <v>K1261</v>
      </c>
      <c r="B20400" s="254" t="s">
        <v>20761</v>
      </c>
    </row>
    <row r="20401" spans="1:2">
      <c r="A20401" t="str">
        <f t="shared" si="318"/>
        <v>K1262</v>
      </c>
      <c r="B20401" s="254" t="s">
        <v>20762</v>
      </c>
    </row>
    <row r="20402" spans="1:2">
      <c r="A20402" t="str">
        <f t="shared" si="318"/>
        <v>K1263</v>
      </c>
      <c r="B20402" s="254" t="s">
        <v>20763</v>
      </c>
    </row>
    <row r="20403" spans="1:2">
      <c r="A20403" t="str">
        <f t="shared" si="318"/>
        <v>K1264</v>
      </c>
      <c r="B20403" s="254" t="s">
        <v>20764</v>
      </c>
    </row>
    <row r="20404" spans="1:2">
      <c r="A20404" t="str">
        <f t="shared" si="318"/>
        <v>K1265</v>
      </c>
      <c r="B20404" s="254" t="s">
        <v>20765</v>
      </c>
    </row>
    <row r="20405" spans="1:2">
      <c r="A20405" t="str">
        <f t="shared" si="318"/>
        <v>K1266</v>
      </c>
      <c r="B20405" s="254" t="s">
        <v>20766</v>
      </c>
    </row>
    <row r="20406" spans="1:2">
      <c r="A20406" t="str">
        <f t="shared" si="318"/>
        <v>K1267</v>
      </c>
      <c r="B20406" s="254" t="s">
        <v>20767</v>
      </c>
    </row>
    <row r="20407" spans="1:2">
      <c r="A20407" t="str">
        <f t="shared" si="318"/>
        <v>K1268</v>
      </c>
      <c r="B20407" s="254" t="s">
        <v>20768</v>
      </c>
    </row>
    <row r="20408" spans="1:2">
      <c r="A20408" t="str">
        <f t="shared" si="318"/>
        <v>K1269</v>
      </c>
      <c r="B20408" s="254" t="s">
        <v>20769</v>
      </c>
    </row>
    <row r="20409" spans="1:2">
      <c r="A20409" t="str">
        <f t="shared" si="318"/>
        <v>K1270</v>
      </c>
      <c r="B20409" s="254" t="s">
        <v>20770</v>
      </c>
    </row>
    <row r="20410" spans="1:2">
      <c r="A20410" t="str">
        <f t="shared" si="318"/>
        <v>K1271</v>
      </c>
      <c r="B20410" s="254" t="s">
        <v>20771</v>
      </c>
    </row>
    <row r="20411" spans="1:2">
      <c r="A20411" t="str">
        <f t="shared" si="318"/>
        <v>K1272</v>
      </c>
      <c r="B20411" s="254" t="s">
        <v>20772</v>
      </c>
    </row>
    <row r="20412" spans="1:2">
      <c r="A20412" t="str">
        <f t="shared" si="318"/>
        <v>K1273</v>
      </c>
      <c r="B20412" s="254" t="s">
        <v>20773</v>
      </c>
    </row>
    <row r="20413" spans="1:2">
      <c r="A20413" t="str">
        <f t="shared" si="318"/>
        <v>K1274</v>
      </c>
      <c r="B20413" s="254" t="s">
        <v>20774</v>
      </c>
    </row>
    <row r="20414" spans="1:2">
      <c r="A20414" t="str">
        <f t="shared" si="318"/>
        <v>K1275</v>
      </c>
      <c r="B20414" s="254" t="s">
        <v>20775</v>
      </c>
    </row>
    <row r="20415" spans="1:2">
      <c r="A20415" t="str">
        <f t="shared" si="318"/>
        <v>K1276</v>
      </c>
      <c r="B20415" s="254" t="s">
        <v>20776</v>
      </c>
    </row>
    <row r="20416" spans="1:2">
      <c r="A20416" t="str">
        <f t="shared" si="318"/>
        <v>K1277</v>
      </c>
      <c r="B20416" s="254" t="s">
        <v>20777</v>
      </c>
    </row>
    <row r="20417" spans="1:2">
      <c r="A20417" t="str">
        <f t="shared" si="318"/>
        <v>K1278</v>
      </c>
      <c r="B20417" s="254" t="s">
        <v>20778</v>
      </c>
    </row>
    <row r="20418" spans="1:2">
      <c r="A20418" t="str">
        <f t="shared" si="318"/>
        <v>K1279</v>
      </c>
      <c r="B20418" s="254" t="s">
        <v>20779</v>
      </c>
    </row>
    <row r="20419" spans="1:2">
      <c r="A20419" t="str">
        <f t="shared" ref="A20419:A20482" si="319">LEFT(B20419,5)</f>
        <v>K1280</v>
      </c>
      <c r="B20419" s="254" t="s">
        <v>20780</v>
      </c>
    </row>
    <row r="20420" spans="1:2">
      <c r="A20420" t="str">
        <f t="shared" si="319"/>
        <v>K1281</v>
      </c>
      <c r="B20420" s="254" t="s">
        <v>20781</v>
      </c>
    </row>
    <row r="20421" spans="1:2">
      <c r="A20421" t="str">
        <f t="shared" si="319"/>
        <v>K1282</v>
      </c>
      <c r="B20421" s="254" t="s">
        <v>20782</v>
      </c>
    </row>
    <row r="20422" spans="1:2">
      <c r="A20422" t="str">
        <f t="shared" si="319"/>
        <v>K1283</v>
      </c>
      <c r="B20422" s="254" t="s">
        <v>20783</v>
      </c>
    </row>
    <row r="20423" spans="1:2">
      <c r="A20423" t="str">
        <f t="shared" si="319"/>
        <v>K1284</v>
      </c>
      <c r="B20423" s="254" t="s">
        <v>20784</v>
      </c>
    </row>
    <row r="20424" spans="1:2">
      <c r="A20424" t="str">
        <f t="shared" si="319"/>
        <v>K1285</v>
      </c>
      <c r="B20424" s="254" t="s">
        <v>20785</v>
      </c>
    </row>
    <row r="20425" spans="1:2">
      <c r="A20425" t="str">
        <f t="shared" si="319"/>
        <v>K1286</v>
      </c>
      <c r="B20425" s="254" t="s">
        <v>20786</v>
      </c>
    </row>
    <row r="20426" spans="1:2">
      <c r="A20426" t="str">
        <f t="shared" si="319"/>
        <v>K1287</v>
      </c>
      <c r="B20426" s="254" t="s">
        <v>20787</v>
      </c>
    </row>
    <row r="20427" spans="1:2">
      <c r="A20427" t="str">
        <f t="shared" si="319"/>
        <v>K1288</v>
      </c>
      <c r="B20427" s="254" t="s">
        <v>20788</v>
      </c>
    </row>
    <row r="20428" spans="1:2">
      <c r="A20428" t="str">
        <f t="shared" si="319"/>
        <v>K1289</v>
      </c>
      <c r="B20428" s="254" t="s">
        <v>20789</v>
      </c>
    </row>
    <row r="20429" spans="1:2">
      <c r="A20429" t="str">
        <f t="shared" si="319"/>
        <v>K1290</v>
      </c>
      <c r="B20429" s="254" t="s">
        <v>20790</v>
      </c>
    </row>
    <row r="20430" spans="1:2">
      <c r="A20430" t="str">
        <f t="shared" si="319"/>
        <v>K1291</v>
      </c>
      <c r="B20430" s="254" t="s">
        <v>20791</v>
      </c>
    </row>
    <row r="20431" spans="1:2">
      <c r="A20431" t="str">
        <f t="shared" si="319"/>
        <v>K1292</v>
      </c>
      <c r="B20431" s="254" t="s">
        <v>20792</v>
      </c>
    </row>
    <row r="20432" spans="1:2">
      <c r="A20432" t="str">
        <f t="shared" si="319"/>
        <v>K1293</v>
      </c>
      <c r="B20432" s="254" t="s">
        <v>20793</v>
      </c>
    </row>
    <row r="20433" spans="1:2">
      <c r="A20433" t="str">
        <f t="shared" si="319"/>
        <v>K1294</v>
      </c>
      <c r="B20433" s="254" t="s">
        <v>20794</v>
      </c>
    </row>
    <row r="20434" spans="1:2">
      <c r="A20434" t="str">
        <f t="shared" si="319"/>
        <v>K1295</v>
      </c>
      <c r="B20434" s="254" t="s">
        <v>20795</v>
      </c>
    </row>
    <row r="20435" spans="1:2">
      <c r="A20435" t="str">
        <f t="shared" si="319"/>
        <v>K1296</v>
      </c>
      <c r="B20435" s="254" t="s">
        <v>20796</v>
      </c>
    </row>
    <row r="20436" spans="1:2">
      <c r="A20436" t="str">
        <f t="shared" si="319"/>
        <v>K1297</v>
      </c>
      <c r="B20436" s="254" t="s">
        <v>20797</v>
      </c>
    </row>
    <row r="20437" spans="1:2">
      <c r="A20437" t="str">
        <f t="shared" si="319"/>
        <v>K1298</v>
      </c>
      <c r="B20437" s="254" t="s">
        <v>20798</v>
      </c>
    </row>
    <row r="20438" spans="1:2">
      <c r="A20438" t="str">
        <f t="shared" si="319"/>
        <v>K1299</v>
      </c>
      <c r="B20438" s="254" t="s">
        <v>20799</v>
      </c>
    </row>
    <row r="20439" spans="1:2">
      <c r="A20439" t="str">
        <f t="shared" si="319"/>
        <v>K1300</v>
      </c>
      <c r="B20439" s="254" t="s">
        <v>20800</v>
      </c>
    </row>
    <row r="20440" spans="1:2">
      <c r="A20440" t="str">
        <f t="shared" si="319"/>
        <v>K1301</v>
      </c>
      <c r="B20440" s="254" t="s">
        <v>20801</v>
      </c>
    </row>
    <row r="20441" spans="1:2">
      <c r="A20441" t="str">
        <f t="shared" si="319"/>
        <v>K1302</v>
      </c>
      <c r="B20441" s="254" t="s">
        <v>20802</v>
      </c>
    </row>
    <row r="20442" spans="1:2">
      <c r="A20442" t="str">
        <f t="shared" si="319"/>
        <v>K1303</v>
      </c>
      <c r="B20442" s="254" t="s">
        <v>20803</v>
      </c>
    </row>
    <row r="20443" spans="1:2">
      <c r="A20443" t="str">
        <f t="shared" si="319"/>
        <v>K1304</v>
      </c>
      <c r="B20443" s="254" t="s">
        <v>20804</v>
      </c>
    </row>
    <row r="20444" spans="1:2">
      <c r="A20444" t="str">
        <f t="shared" si="319"/>
        <v>K1305</v>
      </c>
      <c r="B20444" s="254" t="s">
        <v>20805</v>
      </c>
    </row>
    <row r="20445" spans="1:2">
      <c r="A20445" t="str">
        <f t="shared" si="319"/>
        <v>K1306</v>
      </c>
      <c r="B20445" s="254" t="s">
        <v>20806</v>
      </c>
    </row>
    <row r="20446" spans="1:2">
      <c r="A20446" t="str">
        <f t="shared" si="319"/>
        <v>K1307</v>
      </c>
      <c r="B20446" s="254" t="s">
        <v>20807</v>
      </c>
    </row>
    <row r="20447" spans="1:2">
      <c r="A20447" t="str">
        <f t="shared" si="319"/>
        <v>K1308</v>
      </c>
      <c r="B20447" s="254" t="s">
        <v>20808</v>
      </c>
    </row>
    <row r="20448" spans="1:2">
      <c r="A20448" t="str">
        <f t="shared" si="319"/>
        <v>K1309</v>
      </c>
      <c r="B20448" s="254" t="s">
        <v>20809</v>
      </c>
    </row>
    <row r="20449" spans="1:2">
      <c r="A20449" t="str">
        <f t="shared" si="319"/>
        <v>K1310</v>
      </c>
      <c r="B20449" s="254" t="s">
        <v>20810</v>
      </c>
    </row>
    <row r="20450" spans="1:2">
      <c r="A20450" t="str">
        <f t="shared" si="319"/>
        <v>K1311</v>
      </c>
      <c r="B20450" s="254" t="s">
        <v>20811</v>
      </c>
    </row>
    <row r="20451" spans="1:2">
      <c r="A20451" t="str">
        <f t="shared" si="319"/>
        <v>K1312</v>
      </c>
      <c r="B20451" s="254" t="s">
        <v>20812</v>
      </c>
    </row>
    <row r="20452" spans="1:2">
      <c r="A20452" t="str">
        <f t="shared" si="319"/>
        <v>K1313</v>
      </c>
      <c r="B20452" s="254" t="s">
        <v>20813</v>
      </c>
    </row>
    <row r="20453" spans="1:2">
      <c r="A20453" t="str">
        <f t="shared" si="319"/>
        <v>K1314</v>
      </c>
      <c r="B20453" s="254" t="s">
        <v>20814</v>
      </c>
    </row>
    <row r="20454" spans="1:2">
      <c r="A20454" t="str">
        <f t="shared" si="319"/>
        <v>K1315</v>
      </c>
      <c r="B20454" s="254" t="s">
        <v>20815</v>
      </c>
    </row>
    <row r="20455" spans="1:2">
      <c r="A20455" t="str">
        <f t="shared" si="319"/>
        <v>K1316</v>
      </c>
      <c r="B20455" s="254" t="s">
        <v>20816</v>
      </c>
    </row>
    <row r="20456" spans="1:2">
      <c r="A20456" t="str">
        <f t="shared" si="319"/>
        <v>K1317</v>
      </c>
      <c r="B20456" s="254" t="s">
        <v>20817</v>
      </c>
    </row>
    <row r="20457" spans="1:2">
      <c r="A20457" t="str">
        <f t="shared" si="319"/>
        <v>K1318</v>
      </c>
      <c r="B20457" s="254" t="s">
        <v>20818</v>
      </c>
    </row>
    <row r="20458" spans="1:2">
      <c r="A20458" t="str">
        <f t="shared" si="319"/>
        <v>K1319</v>
      </c>
      <c r="B20458" s="254" t="s">
        <v>20819</v>
      </c>
    </row>
    <row r="20459" spans="1:2">
      <c r="A20459" t="str">
        <f t="shared" si="319"/>
        <v>K1320</v>
      </c>
      <c r="B20459" s="254" t="s">
        <v>20820</v>
      </c>
    </row>
    <row r="20460" spans="1:2">
      <c r="A20460" t="str">
        <f t="shared" si="319"/>
        <v>K1321</v>
      </c>
      <c r="B20460" s="254" t="s">
        <v>20821</v>
      </c>
    </row>
    <row r="20461" spans="1:2">
      <c r="A20461" t="str">
        <f t="shared" si="319"/>
        <v>K1322</v>
      </c>
      <c r="B20461" s="254" t="s">
        <v>20822</v>
      </c>
    </row>
    <row r="20462" spans="1:2">
      <c r="A20462" t="str">
        <f t="shared" si="319"/>
        <v>K1323</v>
      </c>
      <c r="B20462" s="254" t="s">
        <v>20823</v>
      </c>
    </row>
    <row r="20463" spans="1:2">
      <c r="A20463" t="str">
        <f t="shared" si="319"/>
        <v>K1324</v>
      </c>
      <c r="B20463" s="254" t="s">
        <v>20824</v>
      </c>
    </row>
    <row r="20464" spans="1:2">
      <c r="A20464" t="str">
        <f t="shared" si="319"/>
        <v>K1325</v>
      </c>
      <c r="B20464" s="254" t="s">
        <v>20825</v>
      </c>
    </row>
    <row r="20465" spans="1:2">
      <c r="A20465" t="str">
        <f t="shared" si="319"/>
        <v>K1326</v>
      </c>
      <c r="B20465" s="254" t="s">
        <v>20826</v>
      </c>
    </row>
    <row r="20466" spans="1:2">
      <c r="A20466" t="str">
        <f t="shared" si="319"/>
        <v>K1327</v>
      </c>
      <c r="B20466" s="254" t="s">
        <v>20827</v>
      </c>
    </row>
    <row r="20467" spans="1:2">
      <c r="A20467" t="str">
        <f t="shared" si="319"/>
        <v>K1328</v>
      </c>
      <c r="B20467" s="254" t="s">
        <v>20828</v>
      </c>
    </row>
    <row r="20468" spans="1:2">
      <c r="A20468" t="str">
        <f t="shared" si="319"/>
        <v>K1329</v>
      </c>
      <c r="B20468" s="254" t="s">
        <v>20829</v>
      </c>
    </row>
    <row r="20469" spans="1:2">
      <c r="A20469" t="str">
        <f t="shared" si="319"/>
        <v>K1330</v>
      </c>
      <c r="B20469" s="254" t="s">
        <v>20830</v>
      </c>
    </row>
    <row r="20470" spans="1:2">
      <c r="A20470" t="str">
        <f t="shared" si="319"/>
        <v>K1331</v>
      </c>
      <c r="B20470" s="254" t="s">
        <v>20831</v>
      </c>
    </row>
    <row r="20471" spans="1:2">
      <c r="A20471" t="str">
        <f t="shared" si="319"/>
        <v>K1332</v>
      </c>
      <c r="B20471" s="254" t="s">
        <v>20832</v>
      </c>
    </row>
    <row r="20472" spans="1:2">
      <c r="A20472" t="str">
        <f t="shared" si="319"/>
        <v>K1333</v>
      </c>
      <c r="B20472" s="254" t="s">
        <v>20833</v>
      </c>
    </row>
    <row r="20473" spans="1:2">
      <c r="A20473" t="str">
        <f t="shared" si="319"/>
        <v>K1334</v>
      </c>
      <c r="B20473" s="254" t="s">
        <v>20834</v>
      </c>
    </row>
    <row r="20474" spans="1:2">
      <c r="A20474" t="str">
        <f t="shared" si="319"/>
        <v>K1335</v>
      </c>
      <c r="B20474" s="254" t="s">
        <v>20835</v>
      </c>
    </row>
    <row r="20475" spans="1:2">
      <c r="A20475" t="str">
        <f t="shared" si="319"/>
        <v>K1336</v>
      </c>
      <c r="B20475" s="254" t="s">
        <v>20836</v>
      </c>
    </row>
    <row r="20476" spans="1:2">
      <c r="A20476" t="str">
        <f t="shared" si="319"/>
        <v>K1337</v>
      </c>
      <c r="B20476" s="254" t="s">
        <v>20837</v>
      </c>
    </row>
    <row r="20477" spans="1:2">
      <c r="A20477" t="str">
        <f t="shared" si="319"/>
        <v>K1338</v>
      </c>
      <c r="B20477" s="254" t="s">
        <v>20838</v>
      </c>
    </row>
    <row r="20478" spans="1:2">
      <c r="A20478" t="str">
        <f t="shared" si="319"/>
        <v>K1339</v>
      </c>
      <c r="B20478" s="254" t="s">
        <v>20839</v>
      </c>
    </row>
    <row r="20479" spans="1:2">
      <c r="A20479" t="str">
        <f t="shared" si="319"/>
        <v>K1340</v>
      </c>
      <c r="B20479" s="254" t="s">
        <v>20840</v>
      </c>
    </row>
    <row r="20480" spans="1:2">
      <c r="A20480" t="str">
        <f t="shared" si="319"/>
        <v>K1341</v>
      </c>
      <c r="B20480" s="254" t="s">
        <v>20841</v>
      </c>
    </row>
    <row r="20481" spans="1:2">
      <c r="A20481" t="str">
        <f t="shared" si="319"/>
        <v>K1342</v>
      </c>
      <c r="B20481" s="254" t="s">
        <v>20842</v>
      </c>
    </row>
    <row r="20482" spans="1:2">
      <c r="A20482" t="str">
        <f t="shared" si="319"/>
        <v>K1343</v>
      </c>
      <c r="B20482" s="254" t="s">
        <v>20843</v>
      </c>
    </row>
    <row r="20483" spans="1:2">
      <c r="A20483" t="str">
        <f t="shared" ref="A20483:A20546" si="320">LEFT(B20483,5)</f>
        <v>K1344</v>
      </c>
      <c r="B20483" s="254" t="s">
        <v>20844</v>
      </c>
    </row>
    <row r="20484" spans="1:2">
      <c r="A20484" t="str">
        <f t="shared" si="320"/>
        <v>K1345</v>
      </c>
      <c r="B20484" s="254" t="s">
        <v>20845</v>
      </c>
    </row>
    <row r="20485" spans="1:2">
      <c r="A20485" t="str">
        <f t="shared" si="320"/>
        <v>K1346</v>
      </c>
      <c r="B20485" s="254" t="s">
        <v>20846</v>
      </c>
    </row>
    <row r="20486" spans="1:2">
      <c r="A20486" t="str">
        <f t="shared" si="320"/>
        <v>K1347</v>
      </c>
      <c r="B20486" s="254" t="s">
        <v>20847</v>
      </c>
    </row>
    <row r="20487" spans="1:2">
      <c r="A20487" t="str">
        <f t="shared" si="320"/>
        <v>K1348</v>
      </c>
      <c r="B20487" s="254" t="s">
        <v>20848</v>
      </c>
    </row>
    <row r="20488" spans="1:2">
      <c r="A20488" t="str">
        <f t="shared" si="320"/>
        <v>K1349</v>
      </c>
      <c r="B20488" s="254" t="s">
        <v>20849</v>
      </c>
    </row>
    <row r="20489" spans="1:2">
      <c r="A20489" t="str">
        <f t="shared" si="320"/>
        <v>K1350</v>
      </c>
      <c r="B20489" s="254" t="s">
        <v>20850</v>
      </c>
    </row>
    <row r="20490" spans="1:2">
      <c r="A20490" t="str">
        <f t="shared" si="320"/>
        <v>K1351</v>
      </c>
      <c r="B20490" s="254" t="s">
        <v>20851</v>
      </c>
    </row>
    <row r="20491" spans="1:2">
      <c r="A20491" t="str">
        <f t="shared" si="320"/>
        <v>K1352</v>
      </c>
      <c r="B20491" s="254" t="s">
        <v>20852</v>
      </c>
    </row>
    <row r="20492" spans="1:2">
      <c r="A20492" t="str">
        <f t="shared" si="320"/>
        <v>K1353</v>
      </c>
      <c r="B20492" s="254" t="s">
        <v>20853</v>
      </c>
    </row>
    <row r="20493" spans="1:2">
      <c r="A20493" t="str">
        <f t="shared" si="320"/>
        <v>K1354</v>
      </c>
      <c r="B20493" s="254" t="s">
        <v>20854</v>
      </c>
    </row>
    <row r="20494" spans="1:2">
      <c r="A20494" t="str">
        <f t="shared" si="320"/>
        <v>K1355</v>
      </c>
      <c r="B20494" s="254" t="s">
        <v>20855</v>
      </c>
    </row>
    <row r="20495" spans="1:2">
      <c r="A20495" t="str">
        <f t="shared" si="320"/>
        <v>K1356</v>
      </c>
      <c r="B20495" s="254" t="s">
        <v>20856</v>
      </c>
    </row>
    <row r="20496" spans="1:2">
      <c r="A20496" t="str">
        <f t="shared" si="320"/>
        <v>K1357</v>
      </c>
      <c r="B20496" s="254" t="s">
        <v>20857</v>
      </c>
    </row>
    <row r="20497" spans="1:2">
      <c r="A20497" t="str">
        <f t="shared" si="320"/>
        <v>K1358</v>
      </c>
      <c r="B20497" s="254" t="s">
        <v>20858</v>
      </c>
    </row>
    <row r="20498" spans="1:2">
      <c r="A20498" t="str">
        <f t="shared" si="320"/>
        <v>K1359</v>
      </c>
      <c r="B20498" s="254" t="s">
        <v>20859</v>
      </c>
    </row>
    <row r="20499" spans="1:2">
      <c r="A20499" t="str">
        <f t="shared" si="320"/>
        <v>K1360</v>
      </c>
      <c r="B20499" s="254" t="s">
        <v>20860</v>
      </c>
    </row>
    <row r="20500" spans="1:2">
      <c r="A20500" t="str">
        <f t="shared" si="320"/>
        <v>K1361</v>
      </c>
      <c r="B20500" s="254" t="s">
        <v>20861</v>
      </c>
    </row>
    <row r="20501" spans="1:2">
      <c r="A20501" t="str">
        <f t="shared" si="320"/>
        <v>K1362</v>
      </c>
      <c r="B20501" s="254" t="s">
        <v>20862</v>
      </c>
    </row>
    <row r="20502" spans="1:2">
      <c r="A20502" t="str">
        <f t="shared" si="320"/>
        <v>K1363</v>
      </c>
      <c r="B20502" s="254" t="s">
        <v>20863</v>
      </c>
    </row>
    <row r="20503" spans="1:2">
      <c r="A20503" t="str">
        <f t="shared" si="320"/>
        <v>K1364</v>
      </c>
      <c r="B20503" s="254" t="s">
        <v>20864</v>
      </c>
    </row>
    <row r="20504" spans="1:2">
      <c r="A20504" t="str">
        <f t="shared" si="320"/>
        <v>K1365</v>
      </c>
      <c r="B20504" s="254" t="s">
        <v>20865</v>
      </c>
    </row>
    <row r="20505" spans="1:2">
      <c r="A20505" t="str">
        <f t="shared" si="320"/>
        <v>K1366</v>
      </c>
      <c r="B20505" s="254" t="s">
        <v>20866</v>
      </c>
    </row>
    <row r="20506" spans="1:2">
      <c r="A20506" t="str">
        <f t="shared" si="320"/>
        <v>K1367</v>
      </c>
      <c r="B20506" s="254" t="s">
        <v>20867</v>
      </c>
    </row>
    <row r="20507" spans="1:2">
      <c r="A20507" t="str">
        <f t="shared" si="320"/>
        <v>K1368</v>
      </c>
      <c r="B20507" s="254" t="s">
        <v>20868</v>
      </c>
    </row>
    <row r="20508" spans="1:2">
      <c r="A20508" t="str">
        <f t="shared" si="320"/>
        <v>K1369</v>
      </c>
      <c r="B20508" s="254" t="s">
        <v>20869</v>
      </c>
    </row>
    <row r="20509" spans="1:2">
      <c r="A20509" t="str">
        <f t="shared" si="320"/>
        <v>K1370</v>
      </c>
      <c r="B20509" s="254" t="s">
        <v>20870</v>
      </c>
    </row>
    <row r="20510" spans="1:2">
      <c r="A20510" t="str">
        <f t="shared" si="320"/>
        <v>K1371</v>
      </c>
      <c r="B20510" s="254" t="s">
        <v>20871</v>
      </c>
    </row>
    <row r="20511" spans="1:2">
      <c r="A20511" t="str">
        <f t="shared" si="320"/>
        <v>K1372</v>
      </c>
      <c r="B20511" s="254" t="s">
        <v>20872</v>
      </c>
    </row>
    <row r="20512" spans="1:2">
      <c r="A20512" t="str">
        <f t="shared" si="320"/>
        <v>K1373</v>
      </c>
      <c r="B20512" s="254" t="s">
        <v>20873</v>
      </c>
    </row>
    <row r="20513" spans="1:2">
      <c r="A20513" t="str">
        <f t="shared" si="320"/>
        <v>K1374</v>
      </c>
      <c r="B20513" s="254" t="s">
        <v>20874</v>
      </c>
    </row>
    <row r="20514" spans="1:2">
      <c r="A20514" t="str">
        <f t="shared" si="320"/>
        <v>K1375</v>
      </c>
      <c r="B20514" s="254" t="s">
        <v>20875</v>
      </c>
    </row>
    <row r="20515" spans="1:2">
      <c r="A20515" t="str">
        <f t="shared" si="320"/>
        <v>K1376</v>
      </c>
      <c r="B20515" s="254" t="s">
        <v>20876</v>
      </c>
    </row>
    <row r="20516" spans="1:2">
      <c r="A20516" t="str">
        <f t="shared" si="320"/>
        <v>K1377</v>
      </c>
      <c r="B20516" s="254" t="s">
        <v>20877</v>
      </c>
    </row>
    <row r="20517" spans="1:2">
      <c r="A20517" t="str">
        <f t="shared" si="320"/>
        <v>K1378</v>
      </c>
      <c r="B20517" s="254" t="s">
        <v>20878</v>
      </c>
    </row>
    <row r="20518" spans="1:2">
      <c r="A20518" t="str">
        <f t="shared" si="320"/>
        <v>K1379</v>
      </c>
      <c r="B20518" s="254" t="s">
        <v>20879</v>
      </c>
    </row>
    <row r="20519" spans="1:2">
      <c r="A20519" t="str">
        <f t="shared" si="320"/>
        <v>K1380</v>
      </c>
      <c r="B20519" s="254" t="s">
        <v>20880</v>
      </c>
    </row>
    <row r="20520" spans="1:2">
      <c r="A20520" t="str">
        <f t="shared" si="320"/>
        <v>K1381</v>
      </c>
      <c r="B20520" s="254" t="s">
        <v>20881</v>
      </c>
    </row>
    <row r="20521" spans="1:2">
      <c r="A20521" t="str">
        <f t="shared" si="320"/>
        <v>K1382</v>
      </c>
      <c r="B20521" s="254" t="s">
        <v>20882</v>
      </c>
    </row>
    <row r="20522" spans="1:2">
      <c r="A20522" t="str">
        <f t="shared" si="320"/>
        <v>K1383</v>
      </c>
      <c r="B20522" s="254" t="s">
        <v>20883</v>
      </c>
    </row>
    <row r="20523" spans="1:2">
      <c r="A20523" t="str">
        <f t="shared" si="320"/>
        <v>K1384</v>
      </c>
      <c r="B20523" s="254" t="s">
        <v>20884</v>
      </c>
    </row>
    <row r="20524" spans="1:2">
      <c r="A20524" t="str">
        <f t="shared" si="320"/>
        <v>K1385</v>
      </c>
      <c r="B20524" s="254" t="s">
        <v>20885</v>
      </c>
    </row>
    <row r="20525" spans="1:2">
      <c r="A20525" t="str">
        <f t="shared" si="320"/>
        <v>K1386</v>
      </c>
      <c r="B20525" s="254" t="s">
        <v>20886</v>
      </c>
    </row>
    <row r="20526" spans="1:2">
      <c r="A20526" t="str">
        <f t="shared" si="320"/>
        <v>K1387</v>
      </c>
      <c r="B20526" s="254" t="s">
        <v>20887</v>
      </c>
    </row>
    <row r="20527" spans="1:2">
      <c r="A20527" t="str">
        <f t="shared" si="320"/>
        <v>K1388</v>
      </c>
      <c r="B20527" s="254" t="s">
        <v>20888</v>
      </c>
    </row>
    <row r="20528" spans="1:2">
      <c r="A20528" t="str">
        <f t="shared" si="320"/>
        <v>K1389</v>
      </c>
      <c r="B20528" s="254" t="s">
        <v>20889</v>
      </c>
    </row>
    <row r="20529" spans="1:2">
      <c r="A20529" t="str">
        <f t="shared" si="320"/>
        <v>K1390</v>
      </c>
      <c r="B20529" s="254" t="s">
        <v>20890</v>
      </c>
    </row>
    <row r="20530" spans="1:2">
      <c r="A20530" t="str">
        <f t="shared" si="320"/>
        <v>K1391</v>
      </c>
      <c r="B20530" s="254" t="s">
        <v>20891</v>
      </c>
    </row>
    <row r="20531" spans="1:2">
      <c r="A20531" t="str">
        <f t="shared" si="320"/>
        <v>K1392</v>
      </c>
      <c r="B20531" s="254" t="s">
        <v>20892</v>
      </c>
    </row>
    <row r="20532" spans="1:2">
      <c r="A20532" t="str">
        <f t="shared" si="320"/>
        <v>K1393</v>
      </c>
      <c r="B20532" s="254" t="s">
        <v>20893</v>
      </c>
    </row>
    <row r="20533" spans="1:2">
      <c r="A20533" t="str">
        <f t="shared" si="320"/>
        <v>K1394</v>
      </c>
      <c r="B20533" s="254" t="s">
        <v>20894</v>
      </c>
    </row>
    <row r="20534" spans="1:2">
      <c r="A20534" t="str">
        <f t="shared" si="320"/>
        <v>K1395</v>
      </c>
      <c r="B20534" s="254" t="s">
        <v>20895</v>
      </c>
    </row>
    <row r="20535" spans="1:2">
      <c r="A20535" t="str">
        <f t="shared" si="320"/>
        <v>K1396</v>
      </c>
      <c r="B20535" s="254" t="s">
        <v>20896</v>
      </c>
    </row>
    <row r="20536" spans="1:2">
      <c r="A20536" t="str">
        <f t="shared" si="320"/>
        <v>K1397</v>
      </c>
      <c r="B20536" s="254" t="s">
        <v>20897</v>
      </c>
    </row>
    <row r="20537" spans="1:2">
      <c r="A20537" t="str">
        <f t="shared" si="320"/>
        <v>K1398</v>
      </c>
      <c r="B20537" s="254" t="s">
        <v>20898</v>
      </c>
    </row>
    <row r="20538" spans="1:2">
      <c r="A20538" t="str">
        <f t="shared" si="320"/>
        <v>K1399</v>
      </c>
      <c r="B20538" s="254" t="s">
        <v>20899</v>
      </c>
    </row>
    <row r="20539" spans="1:2">
      <c r="A20539" t="str">
        <f t="shared" si="320"/>
        <v>K1400</v>
      </c>
      <c r="B20539" s="254" t="s">
        <v>20900</v>
      </c>
    </row>
    <row r="20540" spans="1:2">
      <c r="A20540" t="str">
        <f t="shared" si="320"/>
        <v>K1401</v>
      </c>
      <c r="B20540" s="254" t="s">
        <v>20901</v>
      </c>
    </row>
    <row r="20541" spans="1:2">
      <c r="A20541" t="str">
        <f t="shared" si="320"/>
        <v>K1402</v>
      </c>
      <c r="B20541" s="254" t="s">
        <v>20902</v>
      </c>
    </row>
    <row r="20542" spans="1:2">
      <c r="A20542" t="str">
        <f t="shared" si="320"/>
        <v>K1403</v>
      </c>
      <c r="B20542" s="254" t="s">
        <v>20903</v>
      </c>
    </row>
    <row r="20543" spans="1:2">
      <c r="A20543" t="str">
        <f t="shared" si="320"/>
        <v>K1404</v>
      </c>
      <c r="B20543" s="254" t="s">
        <v>20904</v>
      </c>
    </row>
    <row r="20544" spans="1:2">
      <c r="A20544" t="str">
        <f t="shared" si="320"/>
        <v>K1405</v>
      </c>
      <c r="B20544" s="254" t="s">
        <v>20905</v>
      </c>
    </row>
    <row r="20545" spans="1:2">
      <c r="A20545" t="str">
        <f t="shared" si="320"/>
        <v>K1406</v>
      </c>
      <c r="B20545" s="254" t="s">
        <v>20906</v>
      </c>
    </row>
    <row r="20546" spans="1:2">
      <c r="A20546" t="str">
        <f t="shared" si="320"/>
        <v>K1407</v>
      </c>
      <c r="B20546" s="254" t="s">
        <v>20907</v>
      </c>
    </row>
    <row r="20547" spans="1:2">
      <c r="A20547" t="str">
        <f t="shared" ref="A20547:A20610" si="321">LEFT(B20547,5)</f>
        <v>K1408</v>
      </c>
      <c r="B20547" s="254" t="s">
        <v>20908</v>
      </c>
    </row>
    <row r="20548" spans="1:2">
      <c r="A20548" t="str">
        <f t="shared" si="321"/>
        <v>K1409</v>
      </c>
      <c r="B20548" s="254" t="s">
        <v>20909</v>
      </c>
    </row>
    <row r="20549" spans="1:2">
      <c r="A20549" t="str">
        <f t="shared" si="321"/>
        <v>K1410</v>
      </c>
      <c r="B20549" s="254" t="s">
        <v>20910</v>
      </c>
    </row>
    <row r="20550" spans="1:2">
      <c r="A20550" t="str">
        <f t="shared" si="321"/>
        <v>K1411</v>
      </c>
      <c r="B20550" s="254" t="s">
        <v>20911</v>
      </c>
    </row>
    <row r="20551" spans="1:2">
      <c r="A20551" t="str">
        <f t="shared" si="321"/>
        <v>K1412</v>
      </c>
      <c r="B20551" s="254" t="s">
        <v>20912</v>
      </c>
    </row>
    <row r="20552" spans="1:2">
      <c r="A20552" t="str">
        <f t="shared" si="321"/>
        <v>K1413</v>
      </c>
      <c r="B20552" s="254" t="s">
        <v>20913</v>
      </c>
    </row>
    <row r="20553" spans="1:2">
      <c r="A20553" t="str">
        <f t="shared" si="321"/>
        <v>K1414</v>
      </c>
      <c r="B20553" s="254" t="s">
        <v>20914</v>
      </c>
    </row>
    <row r="20554" spans="1:2">
      <c r="A20554" t="str">
        <f t="shared" si="321"/>
        <v>K1415</v>
      </c>
      <c r="B20554" s="254" t="s">
        <v>20915</v>
      </c>
    </row>
    <row r="20555" spans="1:2">
      <c r="A20555" t="str">
        <f t="shared" si="321"/>
        <v>K1416</v>
      </c>
      <c r="B20555" s="254" t="s">
        <v>20916</v>
      </c>
    </row>
    <row r="20556" spans="1:2">
      <c r="A20556" t="str">
        <f t="shared" si="321"/>
        <v>K1417</v>
      </c>
      <c r="B20556" s="254" t="s">
        <v>20917</v>
      </c>
    </row>
    <row r="20557" spans="1:2">
      <c r="A20557" t="str">
        <f t="shared" si="321"/>
        <v>K1418</v>
      </c>
      <c r="B20557" s="254" t="s">
        <v>20918</v>
      </c>
    </row>
    <row r="20558" spans="1:2">
      <c r="A20558" t="str">
        <f t="shared" si="321"/>
        <v>K1419</v>
      </c>
      <c r="B20558" s="254" t="s">
        <v>20919</v>
      </c>
    </row>
    <row r="20559" spans="1:2">
      <c r="A20559" t="str">
        <f t="shared" si="321"/>
        <v>K1420</v>
      </c>
      <c r="B20559" s="254" t="s">
        <v>20920</v>
      </c>
    </row>
    <row r="20560" spans="1:2">
      <c r="A20560" t="str">
        <f t="shared" si="321"/>
        <v>K1421</v>
      </c>
      <c r="B20560" s="254" t="s">
        <v>20921</v>
      </c>
    </row>
    <row r="20561" spans="1:2">
      <c r="A20561" t="str">
        <f t="shared" si="321"/>
        <v>K1422</v>
      </c>
      <c r="B20561" s="254" t="s">
        <v>20922</v>
      </c>
    </row>
    <row r="20562" spans="1:2">
      <c r="A20562" t="str">
        <f t="shared" si="321"/>
        <v>K1423</v>
      </c>
      <c r="B20562" s="254" t="s">
        <v>20923</v>
      </c>
    </row>
    <row r="20563" spans="1:2">
      <c r="A20563" t="str">
        <f t="shared" si="321"/>
        <v>K1424</v>
      </c>
      <c r="B20563" s="254" t="s">
        <v>20924</v>
      </c>
    </row>
    <row r="20564" spans="1:2">
      <c r="A20564" t="str">
        <f t="shared" si="321"/>
        <v>K1425</v>
      </c>
      <c r="B20564" s="254" t="s">
        <v>20925</v>
      </c>
    </row>
    <row r="20565" spans="1:2">
      <c r="A20565" t="str">
        <f t="shared" si="321"/>
        <v>K1426</v>
      </c>
      <c r="B20565" s="254" t="s">
        <v>20926</v>
      </c>
    </row>
    <row r="20566" spans="1:2">
      <c r="A20566" t="str">
        <f t="shared" si="321"/>
        <v>K1427</v>
      </c>
      <c r="B20566" s="254" t="s">
        <v>20927</v>
      </c>
    </row>
    <row r="20567" spans="1:2">
      <c r="A20567" t="str">
        <f t="shared" si="321"/>
        <v>K1428</v>
      </c>
      <c r="B20567" s="254" t="s">
        <v>20928</v>
      </c>
    </row>
    <row r="20568" spans="1:2">
      <c r="A20568" t="str">
        <f t="shared" si="321"/>
        <v>K1429</v>
      </c>
      <c r="B20568" s="254" t="s">
        <v>20929</v>
      </c>
    </row>
    <row r="20569" spans="1:2">
      <c r="A20569" t="str">
        <f t="shared" si="321"/>
        <v>K1430</v>
      </c>
      <c r="B20569" s="254" t="s">
        <v>20930</v>
      </c>
    </row>
    <row r="20570" spans="1:2">
      <c r="A20570" t="str">
        <f t="shared" si="321"/>
        <v>K1431</v>
      </c>
      <c r="B20570" s="254" t="s">
        <v>20931</v>
      </c>
    </row>
    <row r="20571" spans="1:2">
      <c r="A20571" t="str">
        <f t="shared" si="321"/>
        <v>K1432</v>
      </c>
      <c r="B20571" s="254" t="s">
        <v>20932</v>
      </c>
    </row>
    <row r="20572" spans="1:2">
      <c r="A20572" t="str">
        <f t="shared" si="321"/>
        <v>K1433</v>
      </c>
      <c r="B20572" s="254" t="s">
        <v>20933</v>
      </c>
    </row>
    <row r="20573" spans="1:2">
      <c r="A20573" t="str">
        <f t="shared" si="321"/>
        <v>K1434</v>
      </c>
      <c r="B20573" s="254" t="s">
        <v>20934</v>
      </c>
    </row>
    <row r="20574" spans="1:2">
      <c r="A20574" t="str">
        <f t="shared" si="321"/>
        <v>K1435</v>
      </c>
      <c r="B20574" s="254" t="s">
        <v>20935</v>
      </c>
    </row>
    <row r="20575" spans="1:2">
      <c r="A20575" t="str">
        <f t="shared" si="321"/>
        <v>K1436</v>
      </c>
      <c r="B20575" s="254" t="s">
        <v>20936</v>
      </c>
    </row>
    <row r="20576" spans="1:2">
      <c r="A20576" t="str">
        <f t="shared" si="321"/>
        <v>K1437</v>
      </c>
      <c r="B20576" s="254" t="s">
        <v>20937</v>
      </c>
    </row>
    <row r="20577" spans="1:2">
      <c r="A20577" t="str">
        <f t="shared" si="321"/>
        <v>K1438</v>
      </c>
      <c r="B20577" s="254" t="s">
        <v>20938</v>
      </c>
    </row>
    <row r="20578" spans="1:2">
      <c r="A20578" t="str">
        <f t="shared" si="321"/>
        <v>K1439</v>
      </c>
      <c r="B20578" s="254" t="s">
        <v>20939</v>
      </c>
    </row>
    <row r="20579" spans="1:2">
      <c r="A20579" t="str">
        <f t="shared" si="321"/>
        <v>K1440</v>
      </c>
      <c r="B20579" s="254" t="s">
        <v>20940</v>
      </c>
    </row>
    <row r="20580" spans="1:2">
      <c r="A20580" t="str">
        <f t="shared" si="321"/>
        <v>K1441</v>
      </c>
      <c r="B20580" s="254" t="s">
        <v>20941</v>
      </c>
    </row>
    <row r="20581" spans="1:2">
      <c r="A20581" t="str">
        <f t="shared" si="321"/>
        <v>K1442</v>
      </c>
      <c r="B20581" s="254" t="s">
        <v>20942</v>
      </c>
    </row>
    <row r="20582" spans="1:2">
      <c r="A20582" t="str">
        <f t="shared" si="321"/>
        <v>K1443</v>
      </c>
      <c r="B20582" s="254" t="s">
        <v>20943</v>
      </c>
    </row>
    <row r="20583" spans="1:2">
      <c r="A20583" t="str">
        <f t="shared" si="321"/>
        <v>K1444</v>
      </c>
      <c r="B20583" s="254" t="s">
        <v>20944</v>
      </c>
    </row>
    <row r="20584" spans="1:2">
      <c r="A20584" t="str">
        <f t="shared" si="321"/>
        <v>K1445</v>
      </c>
      <c r="B20584" s="254" t="s">
        <v>20945</v>
      </c>
    </row>
    <row r="20585" spans="1:2">
      <c r="A20585" t="str">
        <f t="shared" si="321"/>
        <v>K1446</v>
      </c>
      <c r="B20585" s="254" t="s">
        <v>20946</v>
      </c>
    </row>
    <row r="20586" spans="1:2">
      <c r="A20586" t="str">
        <f t="shared" si="321"/>
        <v>K1447</v>
      </c>
      <c r="B20586" s="254" t="s">
        <v>20947</v>
      </c>
    </row>
    <row r="20587" spans="1:2">
      <c r="A20587" t="str">
        <f t="shared" si="321"/>
        <v>K1448</v>
      </c>
      <c r="B20587" s="254" t="s">
        <v>20948</v>
      </c>
    </row>
    <row r="20588" spans="1:2">
      <c r="A20588" t="str">
        <f t="shared" si="321"/>
        <v>K1449</v>
      </c>
      <c r="B20588" s="254" t="s">
        <v>20949</v>
      </c>
    </row>
    <row r="20589" spans="1:2">
      <c r="A20589" t="str">
        <f t="shared" si="321"/>
        <v>K1450</v>
      </c>
      <c r="B20589" s="254" t="s">
        <v>20950</v>
      </c>
    </row>
    <row r="20590" spans="1:2">
      <c r="A20590" t="str">
        <f t="shared" si="321"/>
        <v>K1451</v>
      </c>
      <c r="B20590" s="254" t="s">
        <v>20951</v>
      </c>
    </row>
    <row r="20591" spans="1:2">
      <c r="A20591" t="str">
        <f t="shared" si="321"/>
        <v>K1452</v>
      </c>
      <c r="B20591" s="254" t="s">
        <v>20952</v>
      </c>
    </row>
    <row r="20592" spans="1:2">
      <c r="A20592" t="str">
        <f t="shared" si="321"/>
        <v>K1453</v>
      </c>
      <c r="B20592" s="254" t="s">
        <v>20953</v>
      </c>
    </row>
    <row r="20593" spans="1:2">
      <c r="A20593" t="str">
        <f t="shared" si="321"/>
        <v>K1454</v>
      </c>
      <c r="B20593" s="254" t="s">
        <v>20954</v>
      </c>
    </row>
    <row r="20594" spans="1:2">
      <c r="A20594" t="str">
        <f t="shared" si="321"/>
        <v>K1455</v>
      </c>
      <c r="B20594" s="254" t="s">
        <v>20955</v>
      </c>
    </row>
    <row r="20595" spans="1:2">
      <c r="A20595" t="str">
        <f t="shared" si="321"/>
        <v>K1456</v>
      </c>
      <c r="B20595" s="254" t="s">
        <v>20956</v>
      </c>
    </row>
    <row r="20596" spans="1:2">
      <c r="A20596" t="str">
        <f t="shared" si="321"/>
        <v>K1457</v>
      </c>
      <c r="B20596" s="254" t="s">
        <v>20957</v>
      </c>
    </row>
    <row r="20597" spans="1:2">
      <c r="A20597" t="str">
        <f t="shared" si="321"/>
        <v>K1458</v>
      </c>
      <c r="B20597" s="254" t="s">
        <v>20958</v>
      </c>
    </row>
    <row r="20598" spans="1:2">
      <c r="A20598" t="str">
        <f t="shared" si="321"/>
        <v>K1459</v>
      </c>
      <c r="B20598" s="254" t="s">
        <v>20959</v>
      </c>
    </row>
    <row r="20599" spans="1:2">
      <c r="A20599" t="str">
        <f t="shared" si="321"/>
        <v>K1460</v>
      </c>
      <c r="B20599" s="254" t="s">
        <v>20960</v>
      </c>
    </row>
    <row r="20600" spans="1:2">
      <c r="A20600" t="str">
        <f t="shared" si="321"/>
        <v>K1461</v>
      </c>
      <c r="B20600" s="254" t="s">
        <v>20961</v>
      </c>
    </row>
    <row r="20601" spans="1:2">
      <c r="A20601" t="str">
        <f t="shared" si="321"/>
        <v>K1462</v>
      </c>
      <c r="B20601" s="254" t="s">
        <v>20962</v>
      </c>
    </row>
    <row r="20602" spans="1:2">
      <c r="A20602" t="str">
        <f t="shared" si="321"/>
        <v>K1463</v>
      </c>
      <c r="B20602" s="254" t="s">
        <v>20963</v>
      </c>
    </row>
    <row r="20603" spans="1:2">
      <c r="A20603" t="str">
        <f t="shared" si="321"/>
        <v>K1464</v>
      </c>
      <c r="B20603" s="254" t="s">
        <v>20964</v>
      </c>
    </row>
    <row r="20604" spans="1:2">
      <c r="A20604" t="str">
        <f t="shared" si="321"/>
        <v>K1465</v>
      </c>
      <c r="B20604" s="254" t="s">
        <v>20965</v>
      </c>
    </row>
    <row r="20605" spans="1:2">
      <c r="A20605" t="str">
        <f t="shared" si="321"/>
        <v>K1466</v>
      </c>
      <c r="B20605" s="254" t="s">
        <v>20966</v>
      </c>
    </row>
    <row r="20606" spans="1:2">
      <c r="A20606" t="str">
        <f t="shared" si="321"/>
        <v>K1467</v>
      </c>
      <c r="B20606" s="254" t="s">
        <v>20967</v>
      </c>
    </row>
    <row r="20607" spans="1:2">
      <c r="A20607" t="str">
        <f t="shared" si="321"/>
        <v>K1468</v>
      </c>
      <c r="B20607" s="254" t="s">
        <v>20968</v>
      </c>
    </row>
    <row r="20608" spans="1:2">
      <c r="A20608" t="str">
        <f t="shared" si="321"/>
        <v>K1469</v>
      </c>
      <c r="B20608" s="254" t="s">
        <v>20969</v>
      </c>
    </row>
    <row r="20609" spans="1:2">
      <c r="A20609" t="str">
        <f t="shared" si="321"/>
        <v>K1470</v>
      </c>
      <c r="B20609" s="254" t="s">
        <v>20970</v>
      </c>
    </row>
    <row r="20610" spans="1:2">
      <c r="A20610" t="str">
        <f t="shared" si="321"/>
        <v>K1471</v>
      </c>
      <c r="B20610" s="254" t="s">
        <v>20971</v>
      </c>
    </row>
    <row r="20611" spans="1:2">
      <c r="A20611" t="str">
        <f t="shared" ref="A20611:A20674" si="322">LEFT(B20611,5)</f>
        <v>K1472</v>
      </c>
      <c r="B20611" s="254" t="s">
        <v>20972</v>
      </c>
    </row>
    <row r="20612" spans="1:2">
      <c r="A20612" t="str">
        <f t="shared" si="322"/>
        <v>K1473</v>
      </c>
      <c r="B20612" s="254" t="s">
        <v>20973</v>
      </c>
    </row>
    <row r="20613" spans="1:2">
      <c r="A20613" t="str">
        <f t="shared" si="322"/>
        <v>K1474</v>
      </c>
      <c r="B20613" s="254" t="s">
        <v>20974</v>
      </c>
    </row>
    <row r="20614" spans="1:2">
      <c r="A20614" t="str">
        <f t="shared" si="322"/>
        <v>K1475</v>
      </c>
      <c r="B20614" s="254" t="s">
        <v>20975</v>
      </c>
    </row>
    <row r="20615" spans="1:2">
      <c r="A20615" t="str">
        <f t="shared" si="322"/>
        <v>K1476</v>
      </c>
      <c r="B20615" s="254" t="s">
        <v>20976</v>
      </c>
    </row>
    <row r="20616" spans="1:2">
      <c r="A20616" t="str">
        <f t="shared" si="322"/>
        <v>K1477</v>
      </c>
      <c r="B20616" s="254" t="s">
        <v>20977</v>
      </c>
    </row>
    <row r="20617" spans="1:2">
      <c r="A20617" t="str">
        <f t="shared" si="322"/>
        <v>K1478</v>
      </c>
      <c r="B20617" s="254" t="s">
        <v>20978</v>
      </c>
    </row>
    <row r="20618" spans="1:2">
      <c r="A20618" t="str">
        <f t="shared" si="322"/>
        <v>K1479</v>
      </c>
      <c r="B20618" s="254" t="s">
        <v>20979</v>
      </c>
    </row>
    <row r="20619" spans="1:2">
      <c r="A20619" t="str">
        <f t="shared" si="322"/>
        <v>K1480</v>
      </c>
      <c r="B20619" s="254" t="s">
        <v>20980</v>
      </c>
    </row>
    <row r="20620" spans="1:2">
      <c r="A20620" t="str">
        <f t="shared" si="322"/>
        <v>K1481</v>
      </c>
      <c r="B20620" s="254" t="s">
        <v>20981</v>
      </c>
    </row>
    <row r="20621" spans="1:2">
      <c r="A20621" t="str">
        <f t="shared" si="322"/>
        <v>K1482</v>
      </c>
      <c r="B20621" s="254" t="s">
        <v>20982</v>
      </c>
    </row>
    <row r="20622" spans="1:2">
      <c r="A20622" t="str">
        <f t="shared" si="322"/>
        <v>K1483</v>
      </c>
      <c r="B20622" s="254" t="s">
        <v>20983</v>
      </c>
    </row>
    <row r="20623" spans="1:2">
      <c r="A20623" t="str">
        <f t="shared" si="322"/>
        <v>K1484</v>
      </c>
      <c r="B20623" s="254" t="s">
        <v>20984</v>
      </c>
    </row>
    <row r="20624" spans="1:2">
      <c r="A20624" t="str">
        <f t="shared" si="322"/>
        <v>K1485</v>
      </c>
      <c r="B20624" s="254" t="s">
        <v>20985</v>
      </c>
    </row>
    <row r="20625" spans="1:2">
      <c r="A20625" t="str">
        <f t="shared" si="322"/>
        <v>K1486</v>
      </c>
      <c r="B20625" s="254" t="s">
        <v>20986</v>
      </c>
    </row>
    <row r="20626" spans="1:2">
      <c r="A20626" t="str">
        <f t="shared" si="322"/>
        <v>K1487</v>
      </c>
      <c r="B20626" s="254" t="s">
        <v>20987</v>
      </c>
    </row>
    <row r="20627" spans="1:2">
      <c r="A20627" t="str">
        <f t="shared" si="322"/>
        <v>K1488</v>
      </c>
      <c r="B20627" s="254" t="s">
        <v>20988</v>
      </c>
    </row>
    <row r="20628" spans="1:2">
      <c r="A20628" t="str">
        <f t="shared" si="322"/>
        <v>K1489</v>
      </c>
      <c r="B20628" s="254" t="s">
        <v>20989</v>
      </c>
    </row>
    <row r="20629" spans="1:2">
      <c r="A20629" t="str">
        <f t="shared" si="322"/>
        <v>K1490</v>
      </c>
      <c r="B20629" s="254" t="s">
        <v>20990</v>
      </c>
    </row>
    <row r="20630" spans="1:2">
      <c r="A20630" t="str">
        <f t="shared" si="322"/>
        <v>K1491</v>
      </c>
      <c r="B20630" s="254" t="s">
        <v>20991</v>
      </c>
    </row>
    <row r="20631" spans="1:2">
      <c r="A20631" t="str">
        <f t="shared" si="322"/>
        <v>K1492</v>
      </c>
      <c r="B20631" s="254" t="s">
        <v>20992</v>
      </c>
    </row>
    <row r="20632" spans="1:2">
      <c r="A20632" t="str">
        <f t="shared" si="322"/>
        <v>K1493</v>
      </c>
      <c r="B20632" s="254" t="s">
        <v>20993</v>
      </c>
    </row>
    <row r="20633" spans="1:2">
      <c r="A20633" t="str">
        <f t="shared" si="322"/>
        <v>K1494</v>
      </c>
      <c r="B20633" s="254" t="s">
        <v>20994</v>
      </c>
    </row>
    <row r="20634" spans="1:2">
      <c r="A20634" t="str">
        <f t="shared" si="322"/>
        <v>K1495</v>
      </c>
      <c r="B20634" s="254" t="s">
        <v>20995</v>
      </c>
    </row>
    <row r="20635" spans="1:2">
      <c r="A20635" t="str">
        <f t="shared" si="322"/>
        <v>K1496</v>
      </c>
      <c r="B20635" s="254" t="s">
        <v>20996</v>
      </c>
    </row>
    <row r="20636" spans="1:2">
      <c r="A20636" t="str">
        <f t="shared" si="322"/>
        <v>K1497</v>
      </c>
      <c r="B20636" s="254" t="s">
        <v>20997</v>
      </c>
    </row>
    <row r="20637" spans="1:2">
      <c r="A20637" t="str">
        <f t="shared" si="322"/>
        <v>K1498</v>
      </c>
      <c r="B20637" s="254" t="s">
        <v>20998</v>
      </c>
    </row>
    <row r="20638" spans="1:2">
      <c r="A20638" t="str">
        <f t="shared" si="322"/>
        <v>K1499</v>
      </c>
      <c r="B20638" s="254" t="s">
        <v>20999</v>
      </c>
    </row>
    <row r="20639" spans="1:2">
      <c r="A20639" t="str">
        <f t="shared" si="322"/>
        <v>K1500</v>
      </c>
      <c r="B20639" s="254" t="s">
        <v>21000</v>
      </c>
    </row>
    <row r="20640" spans="1:2">
      <c r="A20640" t="str">
        <f t="shared" si="322"/>
        <v>K1501</v>
      </c>
      <c r="B20640" s="254" t="s">
        <v>21001</v>
      </c>
    </row>
    <row r="20641" spans="1:2">
      <c r="A20641" t="str">
        <f t="shared" si="322"/>
        <v>K1502</v>
      </c>
      <c r="B20641" s="254" t="s">
        <v>21002</v>
      </c>
    </row>
    <row r="20642" spans="1:2">
      <c r="A20642" t="str">
        <f t="shared" si="322"/>
        <v>K1503</v>
      </c>
      <c r="B20642" s="254" t="s">
        <v>21003</v>
      </c>
    </row>
    <row r="20643" spans="1:2">
      <c r="A20643" t="str">
        <f t="shared" si="322"/>
        <v>K1504</v>
      </c>
      <c r="B20643" s="254" t="s">
        <v>21004</v>
      </c>
    </row>
    <row r="20644" spans="1:2">
      <c r="A20644" t="str">
        <f t="shared" si="322"/>
        <v>K1505</v>
      </c>
      <c r="B20644" s="254" t="s">
        <v>21005</v>
      </c>
    </row>
    <row r="20645" spans="1:2">
      <c r="A20645" t="str">
        <f t="shared" si="322"/>
        <v>K1506</v>
      </c>
      <c r="B20645" s="254" t="s">
        <v>21006</v>
      </c>
    </row>
    <row r="20646" spans="1:2">
      <c r="A20646" t="str">
        <f t="shared" si="322"/>
        <v>K1507</v>
      </c>
      <c r="B20646" s="254" t="s">
        <v>21007</v>
      </c>
    </row>
    <row r="20647" spans="1:2">
      <c r="A20647" t="str">
        <f t="shared" si="322"/>
        <v>K1508</v>
      </c>
      <c r="B20647" s="254" t="s">
        <v>21008</v>
      </c>
    </row>
    <row r="20648" spans="1:2">
      <c r="A20648" t="str">
        <f t="shared" si="322"/>
        <v>K1509</v>
      </c>
      <c r="B20648" s="254" t="s">
        <v>21009</v>
      </c>
    </row>
    <row r="20649" spans="1:2">
      <c r="A20649" t="str">
        <f t="shared" si="322"/>
        <v>K1510</v>
      </c>
      <c r="B20649" s="254" t="s">
        <v>21010</v>
      </c>
    </row>
    <row r="20650" spans="1:2">
      <c r="A20650" t="str">
        <f t="shared" si="322"/>
        <v>K1511</v>
      </c>
      <c r="B20650" s="254" t="s">
        <v>21011</v>
      </c>
    </row>
    <row r="20651" spans="1:2">
      <c r="A20651" t="str">
        <f t="shared" si="322"/>
        <v>K1512</v>
      </c>
      <c r="B20651" s="254" t="s">
        <v>21012</v>
      </c>
    </row>
    <row r="20652" spans="1:2">
      <c r="A20652" t="str">
        <f t="shared" si="322"/>
        <v>K1513</v>
      </c>
      <c r="B20652" s="254" t="s">
        <v>21013</v>
      </c>
    </row>
    <row r="20653" spans="1:2">
      <c r="A20653" t="str">
        <f t="shared" si="322"/>
        <v>K1514</v>
      </c>
      <c r="B20653" s="254" t="s">
        <v>21014</v>
      </c>
    </row>
    <row r="20654" spans="1:2">
      <c r="A20654" t="str">
        <f t="shared" si="322"/>
        <v>K1515</v>
      </c>
      <c r="B20654" s="254" t="s">
        <v>21015</v>
      </c>
    </row>
    <row r="20655" spans="1:2">
      <c r="A20655" t="str">
        <f t="shared" si="322"/>
        <v>K1516</v>
      </c>
      <c r="B20655" s="254" t="s">
        <v>21016</v>
      </c>
    </row>
    <row r="20656" spans="1:2">
      <c r="A20656" t="str">
        <f t="shared" si="322"/>
        <v>K1517</v>
      </c>
      <c r="B20656" s="254" t="s">
        <v>21017</v>
      </c>
    </row>
    <row r="20657" spans="1:2">
      <c r="A20657" t="str">
        <f t="shared" si="322"/>
        <v>K1518</v>
      </c>
      <c r="B20657" s="254" t="s">
        <v>21018</v>
      </c>
    </row>
    <row r="20658" spans="1:2">
      <c r="A20658" t="str">
        <f t="shared" si="322"/>
        <v>K1519</v>
      </c>
      <c r="B20658" s="254" t="s">
        <v>21019</v>
      </c>
    </row>
    <row r="20659" spans="1:2">
      <c r="A20659" t="str">
        <f t="shared" si="322"/>
        <v>K1520</v>
      </c>
      <c r="B20659" s="254" t="s">
        <v>21020</v>
      </c>
    </row>
    <row r="20660" spans="1:2">
      <c r="A20660" t="str">
        <f t="shared" si="322"/>
        <v>K1521</v>
      </c>
      <c r="B20660" s="254" t="s">
        <v>21021</v>
      </c>
    </row>
    <row r="20661" spans="1:2">
      <c r="A20661" t="str">
        <f t="shared" si="322"/>
        <v>K1522</v>
      </c>
      <c r="B20661" s="254" t="s">
        <v>21022</v>
      </c>
    </row>
    <row r="20662" spans="1:2">
      <c r="A20662" t="str">
        <f t="shared" si="322"/>
        <v>K1523</v>
      </c>
      <c r="B20662" s="254" t="s">
        <v>21023</v>
      </c>
    </row>
    <row r="20663" spans="1:2">
      <c r="A20663" t="str">
        <f t="shared" si="322"/>
        <v>K1524</v>
      </c>
      <c r="B20663" s="254" t="s">
        <v>21024</v>
      </c>
    </row>
    <row r="20664" spans="1:2">
      <c r="A20664" t="str">
        <f t="shared" si="322"/>
        <v>K1525</v>
      </c>
      <c r="B20664" s="254" t="s">
        <v>21025</v>
      </c>
    </row>
    <row r="20665" spans="1:2">
      <c r="A20665" t="str">
        <f t="shared" si="322"/>
        <v>K1526</v>
      </c>
      <c r="B20665" s="254" t="s">
        <v>21026</v>
      </c>
    </row>
    <row r="20666" spans="1:2">
      <c r="A20666" t="str">
        <f t="shared" si="322"/>
        <v>K1527</v>
      </c>
      <c r="B20666" s="254" t="s">
        <v>21027</v>
      </c>
    </row>
    <row r="20667" spans="1:2">
      <c r="A20667" t="str">
        <f t="shared" si="322"/>
        <v>K1528</v>
      </c>
      <c r="B20667" s="254" t="s">
        <v>21028</v>
      </c>
    </row>
    <row r="20668" spans="1:2">
      <c r="A20668" t="str">
        <f t="shared" si="322"/>
        <v>K1529</v>
      </c>
      <c r="B20668" s="254" t="s">
        <v>21029</v>
      </c>
    </row>
    <row r="20669" spans="1:2">
      <c r="A20669" t="str">
        <f t="shared" si="322"/>
        <v>K1530</v>
      </c>
      <c r="B20669" s="254" t="s">
        <v>21030</v>
      </c>
    </row>
    <row r="20670" spans="1:2">
      <c r="A20670" t="str">
        <f t="shared" si="322"/>
        <v>K1531</v>
      </c>
      <c r="B20670" s="254" t="s">
        <v>21031</v>
      </c>
    </row>
    <row r="20671" spans="1:2">
      <c r="A20671" t="str">
        <f t="shared" si="322"/>
        <v>K1532</v>
      </c>
      <c r="B20671" s="254" t="s">
        <v>21032</v>
      </c>
    </row>
    <row r="20672" spans="1:2">
      <c r="A20672" t="str">
        <f t="shared" si="322"/>
        <v>K1533</v>
      </c>
      <c r="B20672" s="254" t="s">
        <v>21033</v>
      </c>
    </row>
    <row r="20673" spans="1:2">
      <c r="A20673" t="str">
        <f t="shared" si="322"/>
        <v>K1534</v>
      </c>
      <c r="B20673" s="254" t="s">
        <v>21034</v>
      </c>
    </row>
    <row r="20674" spans="1:2">
      <c r="A20674" t="str">
        <f t="shared" si="322"/>
        <v>K1535</v>
      </c>
      <c r="B20674" s="254" t="s">
        <v>21035</v>
      </c>
    </row>
    <row r="20675" spans="1:2">
      <c r="A20675" t="str">
        <f t="shared" ref="A20675:A20738" si="323">LEFT(B20675,5)</f>
        <v>K1536</v>
      </c>
      <c r="B20675" s="254" t="s">
        <v>21036</v>
      </c>
    </row>
    <row r="20676" spans="1:2">
      <c r="A20676" t="str">
        <f t="shared" si="323"/>
        <v>K1537</v>
      </c>
      <c r="B20676" s="254" t="s">
        <v>21037</v>
      </c>
    </row>
    <row r="20677" spans="1:2">
      <c r="A20677" t="str">
        <f t="shared" si="323"/>
        <v>K1538</v>
      </c>
      <c r="B20677" s="254" t="s">
        <v>21038</v>
      </c>
    </row>
    <row r="20678" spans="1:2">
      <c r="A20678" t="str">
        <f t="shared" si="323"/>
        <v>K1539</v>
      </c>
      <c r="B20678" s="254" t="s">
        <v>21039</v>
      </c>
    </row>
    <row r="20679" spans="1:2">
      <c r="A20679" t="str">
        <f t="shared" si="323"/>
        <v>K1540</v>
      </c>
      <c r="B20679" s="254" t="s">
        <v>21040</v>
      </c>
    </row>
    <row r="20680" spans="1:2">
      <c r="A20680" t="str">
        <f t="shared" si="323"/>
        <v>K1541</v>
      </c>
      <c r="B20680" s="254" t="s">
        <v>21041</v>
      </c>
    </row>
    <row r="20681" spans="1:2">
      <c r="A20681" t="str">
        <f t="shared" si="323"/>
        <v>K1542</v>
      </c>
      <c r="B20681" s="254" t="s">
        <v>21042</v>
      </c>
    </row>
    <row r="20682" spans="1:2">
      <c r="A20682" t="str">
        <f t="shared" si="323"/>
        <v>K1543</v>
      </c>
      <c r="B20682" s="254" t="s">
        <v>21043</v>
      </c>
    </row>
    <row r="20683" spans="1:2">
      <c r="A20683" t="str">
        <f t="shared" si="323"/>
        <v>K1544</v>
      </c>
      <c r="B20683" s="254" t="s">
        <v>21044</v>
      </c>
    </row>
    <row r="20684" spans="1:2">
      <c r="A20684" t="str">
        <f t="shared" si="323"/>
        <v>K1545</v>
      </c>
      <c r="B20684" s="254" t="s">
        <v>21045</v>
      </c>
    </row>
    <row r="20685" spans="1:2">
      <c r="A20685" t="str">
        <f t="shared" si="323"/>
        <v>K1546</v>
      </c>
      <c r="B20685" s="254" t="s">
        <v>21046</v>
      </c>
    </row>
    <row r="20686" spans="1:2">
      <c r="A20686" t="str">
        <f t="shared" si="323"/>
        <v>K1547</v>
      </c>
      <c r="B20686" s="254" t="s">
        <v>21047</v>
      </c>
    </row>
    <row r="20687" spans="1:2">
      <c r="A20687" t="str">
        <f t="shared" si="323"/>
        <v>K1548</v>
      </c>
      <c r="B20687" s="254" t="s">
        <v>21048</v>
      </c>
    </row>
    <row r="20688" spans="1:2">
      <c r="A20688" t="str">
        <f t="shared" si="323"/>
        <v>K1549</v>
      </c>
      <c r="B20688" s="254" t="s">
        <v>21049</v>
      </c>
    </row>
    <row r="20689" spans="1:2">
      <c r="A20689" t="str">
        <f t="shared" si="323"/>
        <v>K1550</v>
      </c>
      <c r="B20689" s="254" t="s">
        <v>21050</v>
      </c>
    </row>
    <row r="20690" spans="1:2">
      <c r="A20690" t="str">
        <f t="shared" si="323"/>
        <v>K1551</v>
      </c>
      <c r="B20690" s="254" t="s">
        <v>21051</v>
      </c>
    </row>
    <row r="20691" spans="1:2">
      <c r="A20691" t="str">
        <f t="shared" si="323"/>
        <v>K1552</v>
      </c>
      <c r="B20691" s="254" t="s">
        <v>21052</v>
      </c>
    </row>
    <row r="20692" spans="1:2">
      <c r="A20692" t="str">
        <f t="shared" si="323"/>
        <v>K1553</v>
      </c>
      <c r="B20692" s="254" t="s">
        <v>21053</v>
      </c>
    </row>
    <row r="20693" spans="1:2">
      <c r="A20693" t="str">
        <f t="shared" si="323"/>
        <v>K1554</v>
      </c>
      <c r="B20693" s="254" t="s">
        <v>21054</v>
      </c>
    </row>
    <row r="20694" spans="1:2">
      <c r="A20694" t="str">
        <f t="shared" si="323"/>
        <v>K1555</v>
      </c>
      <c r="B20694" s="254" t="s">
        <v>21055</v>
      </c>
    </row>
    <row r="20695" spans="1:2">
      <c r="A20695" t="str">
        <f t="shared" si="323"/>
        <v>K1556</v>
      </c>
      <c r="B20695" s="254" t="s">
        <v>21056</v>
      </c>
    </row>
    <row r="20696" spans="1:2">
      <c r="A20696" t="str">
        <f t="shared" si="323"/>
        <v>K1557</v>
      </c>
      <c r="B20696" s="254" t="s">
        <v>21057</v>
      </c>
    </row>
    <row r="20697" spans="1:2">
      <c r="A20697" t="str">
        <f t="shared" si="323"/>
        <v>K1558</v>
      </c>
      <c r="B20697" s="254" t="s">
        <v>21058</v>
      </c>
    </row>
    <row r="20698" spans="1:2">
      <c r="A20698" t="str">
        <f t="shared" si="323"/>
        <v>K1559</v>
      </c>
      <c r="B20698" s="254" t="s">
        <v>21059</v>
      </c>
    </row>
    <row r="20699" spans="1:2">
      <c r="A20699" t="str">
        <f t="shared" si="323"/>
        <v>K1560</v>
      </c>
      <c r="B20699" s="254" t="s">
        <v>21060</v>
      </c>
    </row>
    <row r="20700" spans="1:2">
      <c r="A20700" t="str">
        <f t="shared" si="323"/>
        <v>K1561</v>
      </c>
      <c r="B20700" s="254" t="s">
        <v>21061</v>
      </c>
    </row>
    <row r="20701" spans="1:2">
      <c r="A20701" t="str">
        <f t="shared" si="323"/>
        <v>K1562</v>
      </c>
      <c r="B20701" s="254" t="s">
        <v>21062</v>
      </c>
    </row>
    <row r="20702" spans="1:2">
      <c r="A20702" t="str">
        <f t="shared" si="323"/>
        <v>K1563</v>
      </c>
      <c r="B20702" s="254" t="s">
        <v>21063</v>
      </c>
    </row>
    <row r="20703" spans="1:2">
      <c r="A20703" t="str">
        <f t="shared" si="323"/>
        <v>K1564</v>
      </c>
      <c r="B20703" s="254" t="s">
        <v>21064</v>
      </c>
    </row>
    <row r="20704" spans="1:2">
      <c r="A20704" t="str">
        <f t="shared" si="323"/>
        <v>K1565</v>
      </c>
      <c r="B20704" s="254" t="s">
        <v>21065</v>
      </c>
    </row>
    <row r="20705" spans="1:2">
      <c r="A20705" t="str">
        <f t="shared" si="323"/>
        <v>K1566</v>
      </c>
      <c r="B20705" s="254" t="s">
        <v>21066</v>
      </c>
    </row>
    <row r="20706" spans="1:2">
      <c r="A20706" t="str">
        <f t="shared" si="323"/>
        <v>K1567</v>
      </c>
      <c r="B20706" s="254" t="s">
        <v>21067</v>
      </c>
    </row>
    <row r="20707" spans="1:2">
      <c r="A20707" t="str">
        <f t="shared" si="323"/>
        <v>K1568</v>
      </c>
      <c r="B20707" s="254" t="s">
        <v>21068</v>
      </c>
    </row>
    <row r="20708" spans="1:2">
      <c r="A20708" t="str">
        <f t="shared" si="323"/>
        <v>K1569</v>
      </c>
      <c r="B20708" s="254" t="s">
        <v>21069</v>
      </c>
    </row>
    <row r="20709" spans="1:2">
      <c r="A20709" t="str">
        <f t="shared" si="323"/>
        <v>K1570</v>
      </c>
      <c r="B20709" s="254" t="s">
        <v>21070</v>
      </c>
    </row>
    <row r="20710" spans="1:2">
      <c r="A20710" t="str">
        <f t="shared" si="323"/>
        <v>K1571</v>
      </c>
      <c r="B20710" s="254" t="s">
        <v>21071</v>
      </c>
    </row>
    <row r="20711" spans="1:2">
      <c r="A20711" t="str">
        <f t="shared" si="323"/>
        <v>K1572</v>
      </c>
      <c r="B20711" s="254" t="s">
        <v>21072</v>
      </c>
    </row>
    <row r="20712" spans="1:2">
      <c r="A20712" t="str">
        <f t="shared" si="323"/>
        <v>K1573</v>
      </c>
      <c r="B20712" s="254" t="s">
        <v>21073</v>
      </c>
    </row>
    <row r="20713" spans="1:2">
      <c r="A20713" t="str">
        <f t="shared" si="323"/>
        <v>K1574</v>
      </c>
      <c r="B20713" s="254" t="s">
        <v>21074</v>
      </c>
    </row>
    <row r="20714" spans="1:2">
      <c r="A20714" t="str">
        <f t="shared" si="323"/>
        <v>K1575</v>
      </c>
      <c r="B20714" s="254" t="s">
        <v>21075</v>
      </c>
    </row>
    <row r="20715" spans="1:2">
      <c r="A20715" t="str">
        <f t="shared" si="323"/>
        <v>K1576</v>
      </c>
      <c r="B20715" s="254" t="s">
        <v>21076</v>
      </c>
    </row>
    <row r="20716" spans="1:2">
      <c r="A20716" t="str">
        <f t="shared" si="323"/>
        <v>K1577</v>
      </c>
      <c r="B20716" s="254" t="s">
        <v>21077</v>
      </c>
    </row>
    <row r="20717" spans="1:2">
      <c r="A20717" t="str">
        <f t="shared" si="323"/>
        <v>K1578</v>
      </c>
      <c r="B20717" s="254" t="s">
        <v>21078</v>
      </c>
    </row>
    <row r="20718" spans="1:2">
      <c r="A20718" t="str">
        <f t="shared" si="323"/>
        <v>K1579</v>
      </c>
      <c r="B20718" s="254" t="s">
        <v>21079</v>
      </c>
    </row>
    <row r="20719" spans="1:2">
      <c r="A20719" t="str">
        <f t="shared" si="323"/>
        <v>K1580</v>
      </c>
      <c r="B20719" s="254" t="s">
        <v>21080</v>
      </c>
    </row>
    <row r="20720" spans="1:2">
      <c r="A20720" t="str">
        <f t="shared" si="323"/>
        <v>K1581</v>
      </c>
      <c r="B20720" s="254" t="s">
        <v>21081</v>
      </c>
    </row>
    <row r="20721" spans="1:2">
      <c r="A20721" t="str">
        <f t="shared" si="323"/>
        <v>K1582</v>
      </c>
      <c r="B20721" s="254" t="s">
        <v>21082</v>
      </c>
    </row>
    <row r="20722" spans="1:2">
      <c r="A20722" t="str">
        <f t="shared" si="323"/>
        <v>K1583</v>
      </c>
      <c r="B20722" s="254" t="s">
        <v>21083</v>
      </c>
    </row>
    <row r="20723" spans="1:2">
      <c r="A20723" t="str">
        <f t="shared" si="323"/>
        <v>K1584</v>
      </c>
      <c r="B20723" s="254" t="s">
        <v>21084</v>
      </c>
    </row>
    <row r="20724" spans="1:2">
      <c r="A20724" t="str">
        <f t="shared" si="323"/>
        <v>K1585</v>
      </c>
      <c r="B20724" s="254" t="s">
        <v>21085</v>
      </c>
    </row>
    <row r="20725" spans="1:2">
      <c r="A20725" t="str">
        <f t="shared" si="323"/>
        <v>K1586</v>
      </c>
      <c r="B20725" s="254" t="s">
        <v>21086</v>
      </c>
    </row>
    <row r="20726" spans="1:2">
      <c r="A20726" t="str">
        <f t="shared" si="323"/>
        <v>K1587</v>
      </c>
      <c r="B20726" s="254" t="s">
        <v>21087</v>
      </c>
    </row>
    <row r="20727" spans="1:2">
      <c r="A20727" t="str">
        <f t="shared" si="323"/>
        <v>K1588</v>
      </c>
      <c r="B20727" s="254" t="s">
        <v>21088</v>
      </c>
    </row>
    <row r="20728" spans="1:2">
      <c r="A20728" t="str">
        <f t="shared" si="323"/>
        <v>K1589</v>
      </c>
      <c r="B20728" s="254" t="s">
        <v>21089</v>
      </c>
    </row>
    <row r="20729" spans="1:2">
      <c r="A20729" t="str">
        <f t="shared" si="323"/>
        <v>K1590</v>
      </c>
      <c r="B20729" s="254" t="s">
        <v>21090</v>
      </c>
    </row>
    <row r="20730" spans="1:2">
      <c r="A20730" t="str">
        <f t="shared" si="323"/>
        <v>K1591</v>
      </c>
      <c r="B20730" s="254" t="s">
        <v>21091</v>
      </c>
    </row>
    <row r="20731" spans="1:2">
      <c r="A20731" t="str">
        <f t="shared" si="323"/>
        <v>K1592</v>
      </c>
      <c r="B20731" s="254" t="s">
        <v>21092</v>
      </c>
    </row>
    <row r="20732" spans="1:2">
      <c r="A20732" t="str">
        <f t="shared" si="323"/>
        <v>K1593</v>
      </c>
      <c r="B20732" s="254" t="s">
        <v>21093</v>
      </c>
    </row>
    <row r="20733" spans="1:2">
      <c r="A20733" t="str">
        <f t="shared" si="323"/>
        <v>K1594</v>
      </c>
      <c r="B20733" s="254" t="s">
        <v>21094</v>
      </c>
    </row>
    <row r="20734" spans="1:2">
      <c r="A20734" t="str">
        <f t="shared" si="323"/>
        <v>K1595</v>
      </c>
      <c r="B20734" s="254" t="s">
        <v>21095</v>
      </c>
    </row>
    <row r="20735" spans="1:2">
      <c r="A20735" t="str">
        <f t="shared" si="323"/>
        <v>K1596</v>
      </c>
      <c r="B20735" s="254" t="s">
        <v>21096</v>
      </c>
    </row>
    <row r="20736" spans="1:2">
      <c r="A20736" t="str">
        <f t="shared" si="323"/>
        <v>K1597</v>
      </c>
      <c r="B20736" s="254" t="s">
        <v>21097</v>
      </c>
    </row>
    <row r="20737" spans="1:2">
      <c r="A20737" t="str">
        <f t="shared" si="323"/>
        <v>K1598</v>
      </c>
      <c r="B20737" s="254" t="s">
        <v>21098</v>
      </c>
    </row>
    <row r="20738" spans="1:2">
      <c r="A20738" t="str">
        <f t="shared" si="323"/>
        <v>K1599</v>
      </c>
      <c r="B20738" s="254" t="s">
        <v>21099</v>
      </c>
    </row>
    <row r="20739" spans="1:2">
      <c r="A20739" t="str">
        <f t="shared" ref="A20739:A20802" si="324">LEFT(B20739,5)</f>
        <v>K1600</v>
      </c>
      <c r="B20739" s="254" t="s">
        <v>21100</v>
      </c>
    </row>
    <row r="20740" spans="1:2">
      <c r="A20740" t="str">
        <f t="shared" si="324"/>
        <v>K1601</v>
      </c>
      <c r="B20740" s="254" t="s">
        <v>21101</v>
      </c>
    </row>
    <row r="20741" spans="1:2">
      <c r="A20741" t="str">
        <f t="shared" si="324"/>
        <v>K1602</v>
      </c>
      <c r="B20741" s="254" t="s">
        <v>21102</v>
      </c>
    </row>
    <row r="20742" spans="1:2">
      <c r="A20742" t="str">
        <f t="shared" si="324"/>
        <v>K1603</v>
      </c>
      <c r="B20742" s="254" t="s">
        <v>21103</v>
      </c>
    </row>
    <row r="20743" spans="1:2">
      <c r="A20743" t="str">
        <f t="shared" si="324"/>
        <v>K1604</v>
      </c>
      <c r="B20743" s="254" t="s">
        <v>21104</v>
      </c>
    </row>
    <row r="20744" spans="1:2">
      <c r="A20744" t="str">
        <f t="shared" si="324"/>
        <v>K1605</v>
      </c>
      <c r="B20744" s="254" t="s">
        <v>21105</v>
      </c>
    </row>
    <row r="20745" spans="1:2">
      <c r="A20745" t="str">
        <f t="shared" si="324"/>
        <v>K1606</v>
      </c>
      <c r="B20745" s="254" t="s">
        <v>21106</v>
      </c>
    </row>
    <row r="20746" spans="1:2">
      <c r="A20746" t="str">
        <f t="shared" si="324"/>
        <v>K1607</v>
      </c>
      <c r="B20746" s="254" t="s">
        <v>21107</v>
      </c>
    </row>
    <row r="20747" spans="1:2">
      <c r="A20747" t="str">
        <f t="shared" si="324"/>
        <v>K1608</v>
      </c>
      <c r="B20747" s="254" t="s">
        <v>21108</v>
      </c>
    </row>
    <row r="20748" spans="1:2">
      <c r="A20748" t="str">
        <f t="shared" si="324"/>
        <v>K1609</v>
      </c>
      <c r="B20748" s="254" t="s">
        <v>21109</v>
      </c>
    </row>
    <row r="20749" spans="1:2">
      <c r="A20749" t="str">
        <f t="shared" si="324"/>
        <v>K1610</v>
      </c>
      <c r="B20749" s="254" t="s">
        <v>21110</v>
      </c>
    </row>
    <row r="20750" spans="1:2">
      <c r="A20750" t="str">
        <f t="shared" si="324"/>
        <v>K1611</v>
      </c>
      <c r="B20750" s="254" t="s">
        <v>21111</v>
      </c>
    </row>
    <row r="20751" spans="1:2">
      <c r="A20751" t="str">
        <f t="shared" si="324"/>
        <v>K1612</v>
      </c>
      <c r="B20751" s="254" t="s">
        <v>21112</v>
      </c>
    </row>
    <row r="20752" spans="1:2">
      <c r="A20752" t="str">
        <f t="shared" si="324"/>
        <v>K1613</v>
      </c>
      <c r="B20752" s="254" t="s">
        <v>21113</v>
      </c>
    </row>
    <row r="20753" spans="1:2">
      <c r="A20753" t="str">
        <f t="shared" si="324"/>
        <v>K1614</v>
      </c>
      <c r="B20753" s="254" t="s">
        <v>21114</v>
      </c>
    </row>
    <row r="20754" spans="1:2">
      <c r="A20754" t="str">
        <f t="shared" si="324"/>
        <v>K1615</v>
      </c>
      <c r="B20754" s="254" t="s">
        <v>21115</v>
      </c>
    </row>
    <row r="20755" spans="1:2">
      <c r="A20755" t="str">
        <f t="shared" si="324"/>
        <v>K1616</v>
      </c>
      <c r="B20755" s="254" t="s">
        <v>21116</v>
      </c>
    </row>
    <row r="20756" spans="1:2">
      <c r="A20756" t="str">
        <f t="shared" si="324"/>
        <v>K1617</v>
      </c>
      <c r="B20756" s="254" t="s">
        <v>21117</v>
      </c>
    </row>
    <row r="20757" spans="1:2">
      <c r="A20757" t="str">
        <f t="shared" si="324"/>
        <v>K1618</v>
      </c>
      <c r="B20757" s="254" t="s">
        <v>21118</v>
      </c>
    </row>
    <row r="20758" spans="1:2">
      <c r="A20758" t="str">
        <f t="shared" si="324"/>
        <v>K1619</v>
      </c>
      <c r="B20758" s="254" t="s">
        <v>21119</v>
      </c>
    </row>
    <row r="20759" spans="1:2">
      <c r="A20759" t="str">
        <f t="shared" si="324"/>
        <v>K1620</v>
      </c>
      <c r="B20759" s="254" t="s">
        <v>21120</v>
      </c>
    </row>
    <row r="20760" spans="1:2">
      <c r="A20760" t="str">
        <f t="shared" si="324"/>
        <v>K1621</v>
      </c>
      <c r="B20760" s="254" t="s">
        <v>21121</v>
      </c>
    </row>
    <row r="20761" spans="1:2">
      <c r="A20761" t="str">
        <f t="shared" si="324"/>
        <v>K1622</v>
      </c>
      <c r="B20761" s="254" t="s">
        <v>21122</v>
      </c>
    </row>
    <row r="20762" spans="1:2">
      <c r="A20762" t="str">
        <f t="shared" si="324"/>
        <v>K1623</v>
      </c>
      <c r="B20762" s="254" t="s">
        <v>21123</v>
      </c>
    </row>
    <row r="20763" spans="1:2">
      <c r="A20763" t="str">
        <f t="shared" si="324"/>
        <v>K1624</v>
      </c>
      <c r="B20763" s="254" t="s">
        <v>21124</v>
      </c>
    </row>
    <row r="20764" spans="1:2">
      <c r="A20764" t="str">
        <f t="shared" si="324"/>
        <v>K1625</v>
      </c>
      <c r="B20764" s="254" t="s">
        <v>21125</v>
      </c>
    </row>
    <row r="20765" spans="1:2">
      <c r="A20765" t="str">
        <f t="shared" si="324"/>
        <v>K1626</v>
      </c>
      <c r="B20765" s="254" t="s">
        <v>21126</v>
      </c>
    </row>
    <row r="20766" spans="1:2">
      <c r="A20766" t="str">
        <f t="shared" si="324"/>
        <v>K1627</v>
      </c>
      <c r="B20766" s="254" t="s">
        <v>21127</v>
      </c>
    </row>
    <row r="20767" spans="1:2">
      <c r="A20767" t="str">
        <f t="shared" si="324"/>
        <v>K1628</v>
      </c>
      <c r="B20767" s="254" t="s">
        <v>21128</v>
      </c>
    </row>
    <row r="20768" spans="1:2">
      <c r="A20768" t="str">
        <f t="shared" si="324"/>
        <v>K1629</v>
      </c>
      <c r="B20768" s="254" t="s">
        <v>21129</v>
      </c>
    </row>
    <row r="20769" spans="1:2">
      <c r="A20769" t="str">
        <f t="shared" si="324"/>
        <v>K1630</v>
      </c>
      <c r="B20769" s="254" t="s">
        <v>21130</v>
      </c>
    </row>
    <row r="20770" spans="1:2">
      <c r="A20770" t="str">
        <f t="shared" si="324"/>
        <v>K1631</v>
      </c>
      <c r="B20770" s="254" t="s">
        <v>21131</v>
      </c>
    </row>
    <row r="20771" spans="1:2">
      <c r="A20771" t="str">
        <f t="shared" si="324"/>
        <v>K1632</v>
      </c>
      <c r="B20771" s="254" t="s">
        <v>21132</v>
      </c>
    </row>
    <row r="20772" spans="1:2">
      <c r="A20772" t="str">
        <f t="shared" si="324"/>
        <v>K1633</v>
      </c>
      <c r="B20772" s="254" t="s">
        <v>21133</v>
      </c>
    </row>
    <row r="20773" spans="1:2">
      <c r="A20773" t="str">
        <f t="shared" si="324"/>
        <v>K1634</v>
      </c>
      <c r="B20773" s="254" t="s">
        <v>21134</v>
      </c>
    </row>
    <row r="20774" spans="1:2">
      <c r="A20774" t="str">
        <f t="shared" si="324"/>
        <v>K1635</v>
      </c>
      <c r="B20774" s="254" t="s">
        <v>21135</v>
      </c>
    </row>
    <row r="20775" spans="1:2">
      <c r="A20775" t="str">
        <f t="shared" si="324"/>
        <v>K1636</v>
      </c>
      <c r="B20775" s="254" t="s">
        <v>21136</v>
      </c>
    </row>
    <row r="20776" spans="1:2">
      <c r="A20776" t="str">
        <f t="shared" si="324"/>
        <v>K1637</v>
      </c>
      <c r="B20776" s="254" t="s">
        <v>21137</v>
      </c>
    </row>
    <row r="20777" spans="1:2">
      <c r="A20777" t="str">
        <f t="shared" si="324"/>
        <v>K1638</v>
      </c>
      <c r="B20777" s="254" t="s">
        <v>21138</v>
      </c>
    </row>
    <row r="20778" spans="1:2">
      <c r="A20778" t="str">
        <f t="shared" si="324"/>
        <v>K1639</v>
      </c>
      <c r="B20778" s="254" t="s">
        <v>21139</v>
      </c>
    </row>
    <row r="20779" spans="1:2">
      <c r="A20779" t="str">
        <f t="shared" si="324"/>
        <v>K1640</v>
      </c>
      <c r="B20779" s="254" t="s">
        <v>21140</v>
      </c>
    </row>
    <row r="20780" spans="1:2">
      <c r="A20780" t="str">
        <f t="shared" si="324"/>
        <v>K1641</v>
      </c>
      <c r="B20780" s="254" t="s">
        <v>21141</v>
      </c>
    </row>
    <row r="20781" spans="1:2">
      <c r="A20781" t="str">
        <f t="shared" si="324"/>
        <v>K1642</v>
      </c>
      <c r="B20781" s="254" t="s">
        <v>21142</v>
      </c>
    </row>
    <row r="20782" spans="1:2">
      <c r="A20782" t="str">
        <f t="shared" si="324"/>
        <v>K1643</v>
      </c>
      <c r="B20782" s="254" t="s">
        <v>21143</v>
      </c>
    </row>
    <row r="20783" spans="1:2">
      <c r="A20783" t="str">
        <f t="shared" si="324"/>
        <v>K1644</v>
      </c>
      <c r="B20783" s="254" t="s">
        <v>21144</v>
      </c>
    </row>
    <row r="20784" spans="1:2">
      <c r="A20784" t="str">
        <f t="shared" si="324"/>
        <v>K1645</v>
      </c>
      <c r="B20784" s="254" t="s">
        <v>21145</v>
      </c>
    </row>
    <row r="20785" spans="1:2">
      <c r="A20785" t="str">
        <f t="shared" si="324"/>
        <v>K1646</v>
      </c>
      <c r="B20785" s="254" t="s">
        <v>21146</v>
      </c>
    </row>
    <row r="20786" spans="1:2">
      <c r="A20786" t="str">
        <f t="shared" si="324"/>
        <v>K1647</v>
      </c>
      <c r="B20786" s="254" t="s">
        <v>21147</v>
      </c>
    </row>
    <row r="20787" spans="1:2">
      <c r="A20787" t="str">
        <f t="shared" si="324"/>
        <v>K1648</v>
      </c>
      <c r="B20787" s="254" t="s">
        <v>21148</v>
      </c>
    </row>
    <row r="20788" spans="1:2">
      <c r="A20788" t="str">
        <f t="shared" si="324"/>
        <v>K1649</v>
      </c>
      <c r="B20788" s="254" t="s">
        <v>21149</v>
      </c>
    </row>
    <row r="20789" spans="1:2">
      <c r="A20789" t="str">
        <f t="shared" si="324"/>
        <v>K1650</v>
      </c>
      <c r="B20789" s="254" t="s">
        <v>21150</v>
      </c>
    </row>
    <row r="20790" spans="1:2">
      <c r="A20790" t="str">
        <f t="shared" si="324"/>
        <v>K1651</v>
      </c>
      <c r="B20790" s="254" t="s">
        <v>21151</v>
      </c>
    </row>
    <row r="20791" spans="1:2">
      <c r="A20791" t="str">
        <f t="shared" si="324"/>
        <v>K1652</v>
      </c>
      <c r="B20791" s="254" t="s">
        <v>21152</v>
      </c>
    </row>
    <row r="20792" spans="1:2">
      <c r="A20792" t="str">
        <f t="shared" si="324"/>
        <v>K1653</v>
      </c>
      <c r="B20792" s="254" t="s">
        <v>21153</v>
      </c>
    </row>
    <row r="20793" spans="1:2">
      <c r="A20793" t="str">
        <f t="shared" si="324"/>
        <v>K1654</v>
      </c>
      <c r="B20793" s="254" t="s">
        <v>21154</v>
      </c>
    </row>
    <row r="20794" spans="1:2">
      <c r="A20794" t="str">
        <f t="shared" si="324"/>
        <v>K1655</v>
      </c>
      <c r="B20794" s="254" t="s">
        <v>21155</v>
      </c>
    </row>
    <row r="20795" spans="1:2">
      <c r="A20795" t="str">
        <f t="shared" si="324"/>
        <v>K1656</v>
      </c>
      <c r="B20795" s="254" t="s">
        <v>21156</v>
      </c>
    </row>
    <row r="20796" spans="1:2">
      <c r="A20796" t="str">
        <f t="shared" si="324"/>
        <v>K1657</v>
      </c>
      <c r="B20796" s="254" t="s">
        <v>21157</v>
      </c>
    </row>
    <row r="20797" spans="1:2">
      <c r="A20797" t="str">
        <f t="shared" si="324"/>
        <v>K1658</v>
      </c>
      <c r="B20797" s="254" t="s">
        <v>21158</v>
      </c>
    </row>
    <row r="20798" spans="1:2">
      <c r="A20798" t="str">
        <f t="shared" si="324"/>
        <v>K1659</v>
      </c>
      <c r="B20798" s="254" t="s">
        <v>21159</v>
      </c>
    </row>
    <row r="20799" spans="1:2">
      <c r="A20799" t="str">
        <f t="shared" si="324"/>
        <v>K1660</v>
      </c>
      <c r="B20799" s="254" t="s">
        <v>21160</v>
      </c>
    </row>
    <row r="20800" spans="1:2">
      <c r="A20800" t="str">
        <f t="shared" si="324"/>
        <v>K1661</v>
      </c>
      <c r="B20800" s="254" t="s">
        <v>21161</v>
      </c>
    </row>
    <row r="20801" spans="1:2">
      <c r="A20801" t="str">
        <f t="shared" si="324"/>
        <v>K1662</v>
      </c>
      <c r="B20801" s="254" t="s">
        <v>21162</v>
      </c>
    </row>
    <row r="20802" spans="1:2">
      <c r="A20802" t="str">
        <f t="shared" si="324"/>
        <v>K1663</v>
      </c>
      <c r="B20802" s="254" t="s">
        <v>21163</v>
      </c>
    </row>
    <row r="20803" spans="1:2">
      <c r="A20803" t="str">
        <f t="shared" ref="A20803:A20866" si="325">LEFT(B20803,5)</f>
        <v>K1664</v>
      </c>
      <c r="B20803" s="254" t="s">
        <v>21164</v>
      </c>
    </row>
    <row r="20804" spans="1:2">
      <c r="A20804" t="str">
        <f t="shared" si="325"/>
        <v>K1665</v>
      </c>
      <c r="B20804" s="254" t="s">
        <v>21165</v>
      </c>
    </row>
    <row r="20805" spans="1:2">
      <c r="A20805" t="str">
        <f t="shared" si="325"/>
        <v>K1666</v>
      </c>
      <c r="B20805" s="254" t="s">
        <v>21166</v>
      </c>
    </row>
    <row r="20806" spans="1:2">
      <c r="A20806" t="str">
        <f t="shared" si="325"/>
        <v>K1667</v>
      </c>
      <c r="B20806" s="254" t="s">
        <v>21167</v>
      </c>
    </row>
    <row r="20807" spans="1:2">
      <c r="A20807" t="str">
        <f t="shared" si="325"/>
        <v>K1668</v>
      </c>
      <c r="B20807" s="254" t="s">
        <v>21168</v>
      </c>
    </row>
    <row r="20808" spans="1:2">
      <c r="A20808" t="str">
        <f t="shared" si="325"/>
        <v>K1669</v>
      </c>
      <c r="B20808" s="254" t="s">
        <v>21169</v>
      </c>
    </row>
    <row r="20809" spans="1:2">
      <c r="A20809" t="str">
        <f t="shared" si="325"/>
        <v>K1670</v>
      </c>
      <c r="B20809" s="254" t="s">
        <v>21170</v>
      </c>
    </row>
    <row r="20810" spans="1:2">
      <c r="A20810" t="str">
        <f t="shared" si="325"/>
        <v>K1671</v>
      </c>
      <c r="B20810" s="254" t="s">
        <v>21171</v>
      </c>
    </row>
    <row r="20811" spans="1:2">
      <c r="A20811" t="str">
        <f t="shared" si="325"/>
        <v>K1672</v>
      </c>
      <c r="B20811" s="254" t="s">
        <v>21172</v>
      </c>
    </row>
    <row r="20812" spans="1:2">
      <c r="A20812" t="str">
        <f t="shared" si="325"/>
        <v>K1673</v>
      </c>
      <c r="B20812" s="254" t="s">
        <v>21173</v>
      </c>
    </row>
    <row r="20813" spans="1:2">
      <c r="A20813" t="str">
        <f t="shared" si="325"/>
        <v>K1674</v>
      </c>
      <c r="B20813" s="254" t="s">
        <v>21174</v>
      </c>
    </row>
    <row r="20814" spans="1:2">
      <c r="A20814" t="str">
        <f t="shared" si="325"/>
        <v>K1675</v>
      </c>
      <c r="B20814" s="254" t="s">
        <v>21175</v>
      </c>
    </row>
    <row r="20815" spans="1:2">
      <c r="A20815" t="str">
        <f t="shared" si="325"/>
        <v>K1676</v>
      </c>
      <c r="B20815" s="254" t="s">
        <v>21176</v>
      </c>
    </row>
    <row r="20816" spans="1:2">
      <c r="A20816" t="str">
        <f t="shared" si="325"/>
        <v>K1677</v>
      </c>
      <c r="B20816" s="254" t="s">
        <v>21177</v>
      </c>
    </row>
    <row r="20817" spans="1:2">
      <c r="A20817" t="str">
        <f t="shared" si="325"/>
        <v>K1678</v>
      </c>
      <c r="B20817" s="254" t="s">
        <v>21178</v>
      </c>
    </row>
    <row r="20818" spans="1:2">
      <c r="A20818" t="str">
        <f t="shared" si="325"/>
        <v>K1679</v>
      </c>
      <c r="B20818" s="254" t="s">
        <v>21179</v>
      </c>
    </row>
    <row r="20819" spans="1:2">
      <c r="A20819" t="str">
        <f t="shared" si="325"/>
        <v>K1680</v>
      </c>
      <c r="B20819" s="254" t="s">
        <v>21180</v>
      </c>
    </row>
    <row r="20820" spans="1:2">
      <c r="A20820" t="str">
        <f t="shared" si="325"/>
        <v>K1681</v>
      </c>
      <c r="B20820" s="254" t="s">
        <v>21181</v>
      </c>
    </row>
    <row r="20821" spans="1:2">
      <c r="A20821" t="str">
        <f t="shared" si="325"/>
        <v>K1682</v>
      </c>
      <c r="B20821" s="254" t="s">
        <v>21182</v>
      </c>
    </row>
    <row r="20822" spans="1:2">
      <c r="A20822" t="str">
        <f t="shared" si="325"/>
        <v>K1683</v>
      </c>
      <c r="B20822" s="254" t="s">
        <v>21183</v>
      </c>
    </row>
    <row r="20823" spans="1:2">
      <c r="A20823" t="str">
        <f t="shared" si="325"/>
        <v>K1684</v>
      </c>
      <c r="B20823" s="254" t="s">
        <v>21184</v>
      </c>
    </row>
    <row r="20824" spans="1:2">
      <c r="A20824" t="str">
        <f t="shared" si="325"/>
        <v>K1685</v>
      </c>
      <c r="B20824" s="254" t="s">
        <v>21185</v>
      </c>
    </row>
    <row r="20825" spans="1:2">
      <c r="A20825" t="str">
        <f t="shared" si="325"/>
        <v>K1686</v>
      </c>
      <c r="B20825" s="254" t="s">
        <v>21186</v>
      </c>
    </row>
    <row r="20826" spans="1:2">
      <c r="A20826" t="str">
        <f t="shared" si="325"/>
        <v>K1687</v>
      </c>
      <c r="B20826" s="254" t="s">
        <v>21187</v>
      </c>
    </row>
    <row r="20827" spans="1:2">
      <c r="A20827" t="str">
        <f t="shared" si="325"/>
        <v>K1688</v>
      </c>
      <c r="B20827" s="254" t="s">
        <v>21188</v>
      </c>
    </row>
    <row r="20828" spans="1:2">
      <c r="A20828" t="str">
        <f t="shared" si="325"/>
        <v>K1689</v>
      </c>
      <c r="B20828" s="254" t="s">
        <v>21189</v>
      </c>
    </row>
    <row r="20829" spans="1:2">
      <c r="A20829" t="str">
        <f t="shared" si="325"/>
        <v>K1690</v>
      </c>
      <c r="B20829" s="254" t="s">
        <v>21190</v>
      </c>
    </row>
    <row r="20830" spans="1:2">
      <c r="A20830" t="str">
        <f t="shared" si="325"/>
        <v>K1691</v>
      </c>
      <c r="B20830" s="254" t="s">
        <v>21191</v>
      </c>
    </row>
    <row r="20831" spans="1:2">
      <c r="A20831" t="str">
        <f t="shared" si="325"/>
        <v>K1692</v>
      </c>
      <c r="B20831" s="254" t="s">
        <v>21192</v>
      </c>
    </row>
    <row r="20832" spans="1:2">
      <c r="A20832" t="str">
        <f t="shared" si="325"/>
        <v>K1693</v>
      </c>
      <c r="B20832" s="254" t="s">
        <v>21193</v>
      </c>
    </row>
    <row r="20833" spans="1:2">
      <c r="A20833" t="str">
        <f t="shared" si="325"/>
        <v>K1694</v>
      </c>
      <c r="B20833" s="254" t="s">
        <v>21194</v>
      </c>
    </row>
    <row r="20834" spans="1:2">
      <c r="A20834" t="str">
        <f t="shared" si="325"/>
        <v>K1695</v>
      </c>
      <c r="B20834" s="254" t="s">
        <v>21195</v>
      </c>
    </row>
    <row r="20835" spans="1:2">
      <c r="A20835" t="str">
        <f t="shared" si="325"/>
        <v>K1696</v>
      </c>
      <c r="B20835" s="254" t="s">
        <v>21196</v>
      </c>
    </row>
    <row r="20836" spans="1:2">
      <c r="A20836" t="str">
        <f t="shared" si="325"/>
        <v>K1697</v>
      </c>
      <c r="B20836" s="254" t="s">
        <v>21197</v>
      </c>
    </row>
    <row r="20837" spans="1:2">
      <c r="A20837" t="str">
        <f t="shared" si="325"/>
        <v>K1698</v>
      </c>
      <c r="B20837" s="254" t="s">
        <v>21198</v>
      </c>
    </row>
    <row r="20838" spans="1:2">
      <c r="A20838" t="str">
        <f t="shared" si="325"/>
        <v>K1699</v>
      </c>
      <c r="B20838" s="254" t="s">
        <v>21199</v>
      </c>
    </row>
    <row r="20839" spans="1:2">
      <c r="A20839" t="str">
        <f t="shared" si="325"/>
        <v>K1700</v>
      </c>
      <c r="B20839" s="254" t="s">
        <v>21200</v>
      </c>
    </row>
    <row r="20840" spans="1:2">
      <c r="A20840" t="str">
        <f t="shared" si="325"/>
        <v>K1701</v>
      </c>
      <c r="B20840" s="254" t="s">
        <v>21201</v>
      </c>
    </row>
    <row r="20841" spans="1:2">
      <c r="A20841" t="str">
        <f t="shared" si="325"/>
        <v>K1702</v>
      </c>
      <c r="B20841" s="254" t="s">
        <v>21202</v>
      </c>
    </row>
    <row r="20842" spans="1:2">
      <c r="A20842" t="str">
        <f t="shared" si="325"/>
        <v>K1703</v>
      </c>
      <c r="B20842" s="254" t="s">
        <v>21203</v>
      </c>
    </row>
    <row r="20843" spans="1:2">
      <c r="A20843" t="str">
        <f t="shared" si="325"/>
        <v>K1704</v>
      </c>
      <c r="B20843" s="254" t="s">
        <v>21204</v>
      </c>
    </row>
    <row r="20844" spans="1:2">
      <c r="A20844" t="str">
        <f t="shared" si="325"/>
        <v>K1705</v>
      </c>
      <c r="B20844" s="254" t="s">
        <v>21205</v>
      </c>
    </row>
    <row r="20845" spans="1:2">
      <c r="A20845" t="str">
        <f t="shared" si="325"/>
        <v>K1706</v>
      </c>
      <c r="B20845" s="254" t="s">
        <v>21206</v>
      </c>
    </row>
    <row r="20846" spans="1:2">
      <c r="A20846" t="str">
        <f t="shared" si="325"/>
        <v>K1707</v>
      </c>
      <c r="B20846" s="254" t="s">
        <v>21207</v>
      </c>
    </row>
    <row r="20847" spans="1:2">
      <c r="A20847" t="str">
        <f t="shared" si="325"/>
        <v>K1708</v>
      </c>
      <c r="B20847" s="254" t="s">
        <v>21208</v>
      </c>
    </row>
    <row r="20848" spans="1:2">
      <c r="A20848" t="str">
        <f t="shared" si="325"/>
        <v>K1709</v>
      </c>
      <c r="B20848" s="254" t="s">
        <v>21209</v>
      </c>
    </row>
    <row r="20849" spans="1:2">
      <c r="A20849" t="str">
        <f t="shared" si="325"/>
        <v>K1710</v>
      </c>
      <c r="B20849" s="254" t="s">
        <v>21210</v>
      </c>
    </row>
    <row r="20850" spans="1:2">
      <c r="A20850" t="str">
        <f t="shared" si="325"/>
        <v>K1711</v>
      </c>
      <c r="B20850" s="254" t="s">
        <v>21211</v>
      </c>
    </row>
    <row r="20851" spans="1:2">
      <c r="A20851" t="str">
        <f t="shared" si="325"/>
        <v>K1712</v>
      </c>
      <c r="B20851" s="254" t="s">
        <v>21212</v>
      </c>
    </row>
    <row r="20852" spans="1:2">
      <c r="A20852" t="str">
        <f t="shared" si="325"/>
        <v>K1713</v>
      </c>
      <c r="B20852" s="254" t="s">
        <v>21213</v>
      </c>
    </row>
    <row r="20853" spans="1:2">
      <c r="A20853" t="str">
        <f t="shared" si="325"/>
        <v>K1714</v>
      </c>
      <c r="B20853" s="254" t="s">
        <v>21214</v>
      </c>
    </row>
    <row r="20854" spans="1:2">
      <c r="A20854" t="str">
        <f t="shared" si="325"/>
        <v>K1715</v>
      </c>
      <c r="B20854" s="254" t="s">
        <v>21215</v>
      </c>
    </row>
    <row r="20855" spans="1:2">
      <c r="A20855" t="str">
        <f t="shared" si="325"/>
        <v>K1716</v>
      </c>
      <c r="B20855" s="254" t="s">
        <v>21216</v>
      </c>
    </row>
    <row r="20856" spans="1:2">
      <c r="A20856" t="str">
        <f t="shared" si="325"/>
        <v>K1717</v>
      </c>
      <c r="B20856" s="254" t="s">
        <v>21217</v>
      </c>
    </row>
    <row r="20857" spans="1:2">
      <c r="A20857" t="str">
        <f t="shared" si="325"/>
        <v>K1718</v>
      </c>
      <c r="B20857" s="254" t="s">
        <v>21218</v>
      </c>
    </row>
    <row r="20858" spans="1:2">
      <c r="A20858" t="str">
        <f t="shared" si="325"/>
        <v>K1719</v>
      </c>
      <c r="B20858" s="254" t="s">
        <v>21219</v>
      </c>
    </row>
    <row r="20859" spans="1:2">
      <c r="A20859" t="str">
        <f t="shared" si="325"/>
        <v>K1720</v>
      </c>
      <c r="B20859" s="254" t="s">
        <v>21220</v>
      </c>
    </row>
    <row r="20860" spans="1:2">
      <c r="A20860" t="str">
        <f t="shared" si="325"/>
        <v>K1721</v>
      </c>
      <c r="B20860" s="254" t="s">
        <v>21221</v>
      </c>
    </row>
    <row r="20861" spans="1:2">
      <c r="A20861" t="str">
        <f t="shared" si="325"/>
        <v>K1722</v>
      </c>
      <c r="B20861" s="254" t="s">
        <v>21222</v>
      </c>
    </row>
    <row r="20862" spans="1:2">
      <c r="A20862" t="str">
        <f t="shared" si="325"/>
        <v>K1723</v>
      </c>
      <c r="B20862" s="254" t="s">
        <v>21223</v>
      </c>
    </row>
    <row r="20863" spans="1:2">
      <c r="A20863" t="str">
        <f t="shared" si="325"/>
        <v>K1724</v>
      </c>
      <c r="B20863" s="254" t="s">
        <v>21224</v>
      </c>
    </row>
    <row r="20864" spans="1:2">
      <c r="A20864" t="str">
        <f t="shared" si="325"/>
        <v>K1725</v>
      </c>
      <c r="B20864" s="254" t="s">
        <v>21225</v>
      </c>
    </row>
    <row r="20865" spans="1:2">
      <c r="A20865" t="str">
        <f t="shared" si="325"/>
        <v>K1726</v>
      </c>
      <c r="B20865" s="254" t="s">
        <v>21226</v>
      </c>
    </row>
    <row r="20866" spans="1:2">
      <c r="A20866" t="str">
        <f t="shared" si="325"/>
        <v>K1727</v>
      </c>
      <c r="B20866" s="254" t="s">
        <v>21227</v>
      </c>
    </row>
    <row r="20867" spans="1:2">
      <c r="A20867" t="str">
        <f t="shared" ref="A20867:A20930" si="326">LEFT(B20867,5)</f>
        <v>K1728</v>
      </c>
      <c r="B20867" s="254" t="s">
        <v>21228</v>
      </c>
    </row>
    <row r="20868" spans="1:2">
      <c r="A20868" t="str">
        <f t="shared" si="326"/>
        <v>K1729</v>
      </c>
      <c r="B20868" s="254" t="s">
        <v>21229</v>
      </c>
    </row>
    <row r="20869" spans="1:2">
      <c r="A20869" t="str">
        <f t="shared" si="326"/>
        <v>K1730</v>
      </c>
      <c r="B20869" s="254" t="s">
        <v>21230</v>
      </c>
    </row>
    <row r="20870" spans="1:2">
      <c r="A20870" t="str">
        <f t="shared" si="326"/>
        <v>K1731</v>
      </c>
      <c r="B20870" s="254" t="s">
        <v>21231</v>
      </c>
    </row>
    <row r="20871" spans="1:2">
      <c r="A20871" t="str">
        <f t="shared" si="326"/>
        <v>K1732</v>
      </c>
      <c r="B20871" s="254" t="s">
        <v>21232</v>
      </c>
    </row>
    <row r="20872" spans="1:2">
      <c r="A20872" t="str">
        <f t="shared" si="326"/>
        <v>K1733</v>
      </c>
      <c r="B20872" s="254" t="s">
        <v>21233</v>
      </c>
    </row>
    <row r="20873" spans="1:2">
      <c r="A20873" t="str">
        <f t="shared" si="326"/>
        <v>K1734</v>
      </c>
      <c r="B20873" s="254" t="s">
        <v>21234</v>
      </c>
    </row>
    <row r="20874" spans="1:2">
      <c r="A20874" t="str">
        <f t="shared" si="326"/>
        <v>K1735</v>
      </c>
      <c r="B20874" s="254" t="s">
        <v>21235</v>
      </c>
    </row>
    <row r="20875" spans="1:2">
      <c r="A20875" t="str">
        <f t="shared" si="326"/>
        <v>K1736</v>
      </c>
      <c r="B20875" s="254" t="s">
        <v>21236</v>
      </c>
    </row>
    <row r="20876" spans="1:2">
      <c r="A20876" t="str">
        <f t="shared" si="326"/>
        <v>K1737</v>
      </c>
      <c r="B20876" s="254" t="s">
        <v>21237</v>
      </c>
    </row>
    <row r="20877" spans="1:2">
      <c r="A20877" t="str">
        <f t="shared" si="326"/>
        <v>K1738</v>
      </c>
      <c r="B20877" s="254" t="s">
        <v>21238</v>
      </c>
    </row>
    <row r="20878" spans="1:2">
      <c r="A20878" t="str">
        <f t="shared" si="326"/>
        <v>K1739</v>
      </c>
      <c r="B20878" s="254" t="s">
        <v>21239</v>
      </c>
    </row>
    <row r="20879" spans="1:2">
      <c r="A20879" t="str">
        <f t="shared" si="326"/>
        <v>K1740</v>
      </c>
      <c r="B20879" s="254" t="s">
        <v>21240</v>
      </c>
    </row>
    <row r="20880" spans="1:2">
      <c r="A20880" t="str">
        <f t="shared" si="326"/>
        <v>K1741</v>
      </c>
      <c r="B20880" s="254" t="s">
        <v>21241</v>
      </c>
    </row>
    <row r="20881" spans="1:2">
      <c r="A20881" t="str">
        <f t="shared" si="326"/>
        <v>K1742</v>
      </c>
      <c r="B20881" s="254" t="s">
        <v>21242</v>
      </c>
    </row>
    <row r="20882" spans="1:2">
      <c r="A20882" t="str">
        <f t="shared" si="326"/>
        <v>K1743</v>
      </c>
      <c r="B20882" s="254" t="s">
        <v>21243</v>
      </c>
    </row>
    <row r="20883" spans="1:2">
      <c r="A20883" t="str">
        <f t="shared" si="326"/>
        <v>K1744</v>
      </c>
      <c r="B20883" s="254" t="s">
        <v>21244</v>
      </c>
    </row>
    <row r="20884" spans="1:2">
      <c r="A20884" t="str">
        <f t="shared" si="326"/>
        <v>K1745</v>
      </c>
      <c r="B20884" s="254" t="s">
        <v>21245</v>
      </c>
    </row>
    <row r="20885" spans="1:2">
      <c r="A20885" t="str">
        <f t="shared" si="326"/>
        <v>K1746</v>
      </c>
      <c r="B20885" s="254" t="s">
        <v>21246</v>
      </c>
    </row>
    <row r="20886" spans="1:2">
      <c r="A20886" t="str">
        <f t="shared" si="326"/>
        <v>K1747</v>
      </c>
      <c r="B20886" s="254" t="s">
        <v>21247</v>
      </c>
    </row>
    <row r="20887" spans="1:2">
      <c r="A20887" t="str">
        <f t="shared" si="326"/>
        <v>K1748</v>
      </c>
      <c r="B20887" s="254" t="s">
        <v>21248</v>
      </c>
    </row>
    <row r="20888" spans="1:2">
      <c r="A20888" t="str">
        <f t="shared" si="326"/>
        <v>K1749</v>
      </c>
      <c r="B20888" s="254" t="s">
        <v>21249</v>
      </c>
    </row>
    <row r="20889" spans="1:2">
      <c r="A20889" t="str">
        <f t="shared" si="326"/>
        <v>K1750</v>
      </c>
      <c r="B20889" s="254" t="s">
        <v>21250</v>
      </c>
    </row>
    <row r="20890" spans="1:2">
      <c r="A20890" t="str">
        <f t="shared" si="326"/>
        <v>K1751</v>
      </c>
      <c r="B20890" s="254" t="s">
        <v>21251</v>
      </c>
    </row>
    <row r="20891" spans="1:2">
      <c r="A20891" t="str">
        <f t="shared" si="326"/>
        <v>K1752</v>
      </c>
      <c r="B20891" s="254" t="s">
        <v>21252</v>
      </c>
    </row>
    <row r="20892" spans="1:2">
      <c r="A20892" t="str">
        <f t="shared" si="326"/>
        <v>K1753</v>
      </c>
      <c r="B20892" s="254" t="s">
        <v>21253</v>
      </c>
    </row>
    <row r="20893" spans="1:2">
      <c r="A20893" t="str">
        <f t="shared" si="326"/>
        <v>K1754</v>
      </c>
      <c r="B20893" s="254" t="s">
        <v>21254</v>
      </c>
    </row>
    <row r="20894" spans="1:2">
      <c r="A20894" t="str">
        <f t="shared" si="326"/>
        <v>K1755</v>
      </c>
      <c r="B20894" s="254" t="s">
        <v>21255</v>
      </c>
    </row>
    <row r="20895" spans="1:2">
      <c r="A20895" t="str">
        <f t="shared" si="326"/>
        <v>K1756</v>
      </c>
      <c r="B20895" s="254" t="s">
        <v>21256</v>
      </c>
    </row>
    <row r="20896" spans="1:2">
      <c r="A20896" t="str">
        <f t="shared" si="326"/>
        <v>K1757</v>
      </c>
      <c r="B20896" s="254" t="s">
        <v>21257</v>
      </c>
    </row>
    <row r="20897" spans="1:2">
      <c r="A20897" t="str">
        <f t="shared" si="326"/>
        <v>K1758</v>
      </c>
      <c r="B20897" s="254" t="s">
        <v>21258</v>
      </c>
    </row>
    <row r="20898" spans="1:2">
      <c r="A20898" t="str">
        <f t="shared" si="326"/>
        <v>K1759</v>
      </c>
      <c r="B20898" s="254" t="s">
        <v>21259</v>
      </c>
    </row>
    <row r="20899" spans="1:2">
      <c r="A20899" t="str">
        <f t="shared" si="326"/>
        <v>K1760</v>
      </c>
      <c r="B20899" s="254" t="s">
        <v>21260</v>
      </c>
    </row>
    <row r="20900" spans="1:2">
      <c r="A20900" t="str">
        <f t="shared" si="326"/>
        <v>K1761</v>
      </c>
      <c r="B20900" s="254" t="s">
        <v>21261</v>
      </c>
    </row>
    <row r="20901" spans="1:2">
      <c r="A20901" t="str">
        <f t="shared" si="326"/>
        <v>K1762</v>
      </c>
      <c r="B20901" s="254" t="s">
        <v>21262</v>
      </c>
    </row>
    <row r="20902" spans="1:2">
      <c r="A20902" t="str">
        <f t="shared" si="326"/>
        <v>K1763</v>
      </c>
      <c r="B20902" s="254" t="s">
        <v>21263</v>
      </c>
    </row>
    <row r="20903" spans="1:2">
      <c r="A20903" t="str">
        <f t="shared" si="326"/>
        <v>K1764</v>
      </c>
      <c r="B20903" s="254" t="s">
        <v>21264</v>
      </c>
    </row>
    <row r="20904" spans="1:2">
      <c r="A20904" t="str">
        <f t="shared" si="326"/>
        <v>K1765</v>
      </c>
      <c r="B20904" s="254" t="s">
        <v>21265</v>
      </c>
    </row>
    <row r="20905" spans="1:2">
      <c r="A20905" t="str">
        <f t="shared" si="326"/>
        <v>K1766</v>
      </c>
      <c r="B20905" s="254" t="s">
        <v>21266</v>
      </c>
    </row>
    <row r="20906" spans="1:2">
      <c r="A20906" t="str">
        <f t="shared" si="326"/>
        <v>K1767</v>
      </c>
      <c r="B20906" s="254" t="s">
        <v>21267</v>
      </c>
    </row>
    <row r="20907" spans="1:2">
      <c r="A20907" t="str">
        <f t="shared" si="326"/>
        <v>K1768</v>
      </c>
      <c r="B20907" s="254" t="s">
        <v>21268</v>
      </c>
    </row>
    <row r="20908" spans="1:2">
      <c r="A20908" t="str">
        <f t="shared" si="326"/>
        <v>K1769</v>
      </c>
      <c r="B20908" s="254" t="s">
        <v>21269</v>
      </c>
    </row>
    <row r="20909" spans="1:2">
      <c r="A20909" t="str">
        <f t="shared" si="326"/>
        <v>K1770</v>
      </c>
      <c r="B20909" s="254" t="s">
        <v>21270</v>
      </c>
    </row>
    <row r="20910" spans="1:2">
      <c r="A20910" t="str">
        <f t="shared" si="326"/>
        <v>K1771</v>
      </c>
      <c r="B20910" s="254" t="s">
        <v>21271</v>
      </c>
    </row>
    <row r="20911" spans="1:2">
      <c r="A20911" t="str">
        <f t="shared" si="326"/>
        <v>K1772</v>
      </c>
      <c r="B20911" s="254" t="s">
        <v>21272</v>
      </c>
    </row>
    <row r="20912" spans="1:2">
      <c r="A20912" t="str">
        <f t="shared" si="326"/>
        <v>K1773</v>
      </c>
      <c r="B20912" s="254" t="s">
        <v>21273</v>
      </c>
    </row>
    <row r="20913" spans="1:2">
      <c r="A20913" t="str">
        <f t="shared" si="326"/>
        <v>K1774</v>
      </c>
      <c r="B20913" s="254" t="s">
        <v>21274</v>
      </c>
    </row>
    <row r="20914" spans="1:2">
      <c r="A20914" t="str">
        <f t="shared" si="326"/>
        <v>K1775</v>
      </c>
      <c r="B20914" s="254" t="s">
        <v>21275</v>
      </c>
    </row>
    <row r="20915" spans="1:2">
      <c r="A20915" t="str">
        <f t="shared" si="326"/>
        <v>K1776</v>
      </c>
      <c r="B20915" s="254" t="s">
        <v>21276</v>
      </c>
    </row>
    <row r="20916" spans="1:2">
      <c r="A20916" t="str">
        <f t="shared" si="326"/>
        <v>K1777</v>
      </c>
      <c r="B20916" s="254" t="s">
        <v>21277</v>
      </c>
    </row>
    <row r="20917" spans="1:2">
      <c r="A20917" t="str">
        <f t="shared" si="326"/>
        <v>K1778</v>
      </c>
      <c r="B20917" s="254" t="s">
        <v>21278</v>
      </c>
    </row>
    <row r="20918" spans="1:2">
      <c r="A20918" t="str">
        <f t="shared" si="326"/>
        <v>K1779</v>
      </c>
      <c r="B20918" s="254" t="s">
        <v>21279</v>
      </c>
    </row>
    <row r="20919" spans="1:2">
      <c r="A20919" t="str">
        <f t="shared" si="326"/>
        <v>K1780</v>
      </c>
      <c r="B20919" s="254" t="s">
        <v>21280</v>
      </c>
    </row>
    <row r="20920" spans="1:2">
      <c r="A20920" t="str">
        <f t="shared" si="326"/>
        <v>K1781</v>
      </c>
      <c r="B20920" s="254" t="s">
        <v>21281</v>
      </c>
    </row>
    <row r="20921" spans="1:2">
      <c r="A20921" t="str">
        <f t="shared" si="326"/>
        <v>K1782</v>
      </c>
      <c r="B20921" s="254" t="s">
        <v>21282</v>
      </c>
    </row>
    <row r="20922" spans="1:2">
      <c r="A20922" t="str">
        <f t="shared" si="326"/>
        <v>K1783</v>
      </c>
      <c r="B20922" s="254" t="s">
        <v>21283</v>
      </c>
    </row>
    <row r="20923" spans="1:2">
      <c r="A20923" t="str">
        <f t="shared" si="326"/>
        <v>K1784</v>
      </c>
      <c r="B20923" s="254" t="s">
        <v>21284</v>
      </c>
    </row>
    <row r="20924" spans="1:2">
      <c r="A20924" t="str">
        <f t="shared" si="326"/>
        <v>K1785</v>
      </c>
      <c r="B20924" s="254" t="s">
        <v>21285</v>
      </c>
    </row>
    <row r="20925" spans="1:2">
      <c r="A20925" t="str">
        <f t="shared" si="326"/>
        <v>K1786</v>
      </c>
      <c r="B20925" s="254" t="s">
        <v>21286</v>
      </c>
    </row>
    <row r="20926" spans="1:2">
      <c r="A20926" t="str">
        <f t="shared" si="326"/>
        <v>K1787</v>
      </c>
      <c r="B20926" s="254" t="s">
        <v>21287</v>
      </c>
    </row>
    <row r="20927" spans="1:2">
      <c r="A20927" t="str">
        <f t="shared" si="326"/>
        <v>K1788</v>
      </c>
      <c r="B20927" s="254" t="s">
        <v>21288</v>
      </c>
    </row>
    <row r="20928" spans="1:2">
      <c r="A20928" t="str">
        <f t="shared" si="326"/>
        <v>K1789</v>
      </c>
      <c r="B20928" s="254" t="s">
        <v>21289</v>
      </c>
    </row>
    <row r="20929" spans="1:2">
      <c r="A20929" t="str">
        <f t="shared" si="326"/>
        <v>K1790</v>
      </c>
      <c r="B20929" s="254" t="s">
        <v>21290</v>
      </c>
    </row>
    <row r="20930" spans="1:2">
      <c r="A20930" t="str">
        <f t="shared" si="326"/>
        <v>K1791</v>
      </c>
      <c r="B20930" s="254" t="s">
        <v>21291</v>
      </c>
    </row>
    <row r="20931" spans="1:2">
      <c r="A20931" t="str">
        <f t="shared" ref="A20931:A20994" si="327">LEFT(B20931,5)</f>
        <v>K1792</v>
      </c>
      <c r="B20931" s="254" t="s">
        <v>21292</v>
      </c>
    </row>
    <row r="20932" spans="1:2">
      <c r="A20932" t="str">
        <f t="shared" si="327"/>
        <v>K1793</v>
      </c>
      <c r="B20932" s="254" t="s">
        <v>21293</v>
      </c>
    </row>
    <row r="20933" spans="1:2">
      <c r="A20933" t="str">
        <f t="shared" si="327"/>
        <v>K1794</v>
      </c>
      <c r="B20933" s="254" t="s">
        <v>21294</v>
      </c>
    </row>
    <row r="20934" spans="1:2">
      <c r="A20934" t="str">
        <f t="shared" si="327"/>
        <v>K1795</v>
      </c>
      <c r="B20934" s="254" t="s">
        <v>21295</v>
      </c>
    </row>
    <row r="20935" spans="1:2">
      <c r="A20935" t="str">
        <f t="shared" si="327"/>
        <v>K1796</v>
      </c>
      <c r="B20935" s="254" t="s">
        <v>21296</v>
      </c>
    </row>
    <row r="20936" spans="1:2">
      <c r="A20936" t="str">
        <f t="shared" si="327"/>
        <v>K1797</v>
      </c>
      <c r="B20936" s="254" t="s">
        <v>21297</v>
      </c>
    </row>
    <row r="20937" spans="1:2">
      <c r="A20937" t="str">
        <f t="shared" si="327"/>
        <v>K9971</v>
      </c>
      <c r="B20937" s="254" t="s">
        <v>21298</v>
      </c>
    </row>
    <row r="20938" spans="1:2">
      <c r="A20938" t="str">
        <f t="shared" si="327"/>
        <v>K9973</v>
      </c>
      <c r="B20938" s="254" t="s">
        <v>21299</v>
      </c>
    </row>
    <row r="20939" spans="1:2">
      <c r="A20939" t="str">
        <f t="shared" si="327"/>
        <v>K9975</v>
      </c>
      <c r="B20939" s="254" t="s">
        <v>21300</v>
      </c>
    </row>
    <row r="20940" spans="1:2">
      <c r="A20940" t="str">
        <f t="shared" si="327"/>
        <v>K9977</v>
      </c>
      <c r="B20940" s="254" t="s">
        <v>21301</v>
      </c>
    </row>
    <row r="20941" spans="1:2">
      <c r="A20941" t="str">
        <f t="shared" si="327"/>
        <v>K9979</v>
      </c>
      <c r="B20941" s="254" t="s">
        <v>21302</v>
      </c>
    </row>
    <row r="20942" spans="1:2">
      <c r="A20942" t="str">
        <f t="shared" si="327"/>
        <v>K9981</v>
      </c>
      <c r="B20942" s="254" t="s">
        <v>21303</v>
      </c>
    </row>
    <row r="20943" spans="1:2">
      <c r="A20943" t="str">
        <f t="shared" si="327"/>
        <v>K9983</v>
      </c>
      <c r="B20943" s="254" t="s">
        <v>21304</v>
      </c>
    </row>
    <row r="20944" spans="1:2">
      <c r="A20944" t="str">
        <f t="shared" si="327"/>
        <v>K9985</v>
      </c>
      <c r="B20944" s="254" t="s">
        <v>21305</v>
      </c>
    </row>
    <row r="20945" spans="1:2">
      <c r="A20945" t="str">
        <f t="shared" si="327"/>
        <v>K9987</v>
      </c>
      <c r="B20945" s="254" t="s">
        <v>21306</v>
      </c>
    </row>
    <row r="20946" spans="1:2">
      <c r="A20946" t="str">
        <f t="shared" si="327"/>
        <v>K9989</v>
      </c>
      <c r="B20946" s="254" t="s">
        <v>21307</v>
      </c>
    </row>
    <row r="20947" spans="1:2">
      <c r="A20947" t="str">
        <f t="shared" si="327"/>
        <v>K9991</v>
      </c>
      <c r="B20947" s="254" t="s">
        <v>21308</v>
      </c>
    </row>
    <row r="20948" spans="1:2">
      <c r="A20948" t="str">
        <f t="shared" si="327"/>
        <v>K9993</v>
      </c>
      <c r="B20948" s="254" t="s">
        <v>21309</v>
      </c>
    </row>
    <row r="20949" spans="1:2">
      <c r="A20949" t="str">
        <f t="shared" si="327"/>
        <v>K9995</v>
      </c>
      <c r="B20949" s="254" t="s">
        <v>21310</v>
      </c>
    </row>
    <row r="20950" spans="1:2">
      <c r="A20950" t="str">
        <f t="shared" si="327"/>
        <v>K9997</v>
      </c>
      <c r="B20950" s="254" t="s">
        <v>21311</v>
      </c>
    </row>
    <row r="20951" spans="1:2">
      <c r="A20951" t="str">
        <f t="shared" si="327"/>
        <v>K9999</v>
      </c>
      <c r="B20951" s="254" t="s">
        <v>21312</v>
      </c>
    </row>
    <row r="20952" spans="1:2">
      <c r="A20952" t="str">
        <f t="shared" si="327"/>
        <v>KC00D</v>
      </c>
      <c r="B20952" s="254" t="s">
        <v>21313</v>
      </c>
    </row>
    <row r="20953" spans="1:2">
      <c r="A20953" t="str">
        <f t="shared" si="327"/>
        <v>KC001</v>
      </c>
      <c r="B20953" s="254" t="s">
        <v>21314</v>
      </c>
    </row>
    <row r="20954" spans="1:2">
      <c r="A20954" t="str">
        <f t="shared" si="327"/>
        <v>KC002</v>
      </c>
      <c r="B20954" s="254" t="s">
        <v>21315</v>
      </c>
    </row>
    <row r="20955" spans="1:2">
      <c r="A20955" t="str">
        <f t="shared" si="327"/>
        <v>KC003</v>
      </c>
      <c r="B20955" s="254" t="s">
        <v>21316</v>
      </c>
    </row>
    <row r="20956" spans="1:2">
      <c r="A20956" t="str">
        <f t="shared" si="327"/>
        <v>KC004</v>
      </c>
      <c r="B20956" s="254" t="s">
        <v>21317</v>
      </c>
    </row>
    <row r="20957" spans="1:2">
      <c r="A20957" t="str">
        <f t="shared" si="327"/>
        <v>KC005</v>
      </c>
      <c r="B20957" s="254" t="s">
        <v>21318</v>
      </c>
    </row>
    <row r="20958" spans="1:2">
      <c r="A20958" t="str">
        <f t="shared" si="327"/>
        <v>KC006</v>
      </c>
      <c r="B20958" s="254" t="s">
        <v>21319</v>
      </c>
    </row>
    <row r="20959" spans="1:2">
      <c r="A20959" t="str">
        <f t="shared" si="327"/>
        <v>KC007</v>
      </c>
      <c r="B20959" s="254" t="s">
        <v>21320</v>
      </c>
    </row>
    <row r="20960" spans="1:2">
      <c r="A20960" t="str">
        <f t="shared" si="327"/>
        <v>KC008</v>
      </c>
      <c r="B20960" s="254" t="s">
        <v>21321</v>
      </c>
    </row>
    <row r="20961" spans="1:2">
      <c r="A20961" t="str">
        <f t="shared" si="327"/>
        <v>KC009</v>
      </c>
      <c r="B20961" s="254" t="s">
        <v>21322</v>
      </c>
    </row>
    <row r="20962" spans="1:2">
      <c r="A20962" t="str">
        <f t="shared" si="327"/>
        <v>KC010</v>
      </c>
      <c r="B20962" s="254" t="s">
        <v>21323</v>
      </c>
    </row>
    <row r="20963" spans="1:2">
      <c r="A20963" t="str">
        <f t="shared" si="327"/>
        <v>KC011</v>
      </c>
      <c r="B20963" s="254" t="s">
        <v>21324</v>
      </c>
    </row>
    <row r="20964" spans="1:2">
      <c r="A20964" t="str">
        <f t="shared" si="327"/>
        <v>KC012</v>
      </c>
      <c r="B20964" s="254" t="s">
        <v>21325</v>
      </c>
    </row>
    <row r="20965" spans="1:2">
      <c r="A20965" t="str">
        <f t="shared" si="327"/>
        <v>KC013</v>
      </c>
      <c r="B20965" s="254" t="s">
        <v>21326</v>
      </c>
    </row>
    <row r="20966" spans="1:2">
      <c r="A20966" t="str">
        <f t="shared" si="327"/>
        <v>KC014</v>
      </c>
      <c r="B20966" s="254" t="s">
        <v>21327</v>
      </c>
    </row>
    <row r="20967" spans="1:2">
      <c r="A20967" t="str">
        <f t="shared" si="327"/>
        <v>KC015</v>
      </c>
      <c r="B20967" s="254" t="s">
        <v>21328</v>
      </c>
    </row>
    <row r="20968" spans="1:2">
      <c r="A20968" t="str">
        <f t="shared" si="327"/>
        <v>KC016</v>
      </c>
      <c r="B20968" s="254" t="s">
        <v>21329</v>
      </c>
    </row>
    <row r="20969" spans="1:2">
      <c r="A20969" t="str">
        <f t="shared" si="327"/>
        <v>KC017</v>
      </c>
      <c r="B20969" s="254" t="s">
        <v>21330</v>
      </c>
    </row>
    <row r="20970" spans="1:2">
      <c r="A20970" t="str">
        <f t="shared" si="327"/>
        <v>KC018</v>
      </c>
      <c r="B20970" s="254" t="s">
        <v>21331</v>
      </c>
    </row>
    <row r="20971" spans="1:2">
      <c r="A20971" t="str">
        <f t="shared" si="327"/>
        <v>KC019</v>
      </c>
      <c r="B20971" s="254" t="s">
        <v>21332</v>
      </c>
    </row>
    <row r="20972" spans="1:2">
      <c r="A20972" t="str">
        <f t="shared" si="327"/>
        <v>KC020</v>
      </c>
      <c r="B20972" s="254" t="s">
        <v>21333</v>
      </c>
    </row>
    <row r="20973" spans="1:2">
      <c r="A20973" t="str">
        <f t="shared" si="327"/>
        <v>KC021</v>
      </c>
      <c r="B20973" s="254" t="s">
        <v>21334</v>
      </c>
    </row>
    <row r="20974" spans="1:2">
      <c r="A20974" t="str">
        <f t="shared" si="327"/>
        <v>KC022</v>
      </c>
      <c r="B20974" s="254" t="s">
        <v>21335</v>
      </c>
    </row>
    <row r="20975" spans="1:2">
      <c r="A20975" t="str">
        <f t="shared" si="327"/>
        <v>KC023</v>
      </c>
      <c r="B20975" s="254" t="s">
        <v>21336</v>
      </c>
    </row>
    <row r="20976" spans="1:2">
      <c r="A20976" t="str">
        <f t="shared" si="327"/>
        <v>KC024</v>
      </c>
      <c r="B20976" s="254" t="s">
        <v>21337</v>
      </c>
    </row>
    <row r="20977" spans="1:2">
      <c r="A20977" t="str">
        <f t="shared" si="327"/>
        <v>KC025</v>
      </c>
      <c r="B20977" s="254" t="s">
        <v>21338</v>
      </c>
    </row>
    <row r="20978" spans="1:2">
      <c r="A20978" t="str">
        <f t="shared" si="327"/>
        <v>KC026</v>
      </c>
      <c r="B20978" s="254" t="s">
        <v>21339</v>
      </c>
    </row>
    <row r="20979" spans="1:2">
      <c r="A20979" t="str">
        <f t="shared" si="327"/>
        <v>KC027</v>
      </c>
      <c r="B20979" s="254" t="s">
        <v>21340</v>
      </c>
    </row>
    <row r="20980" spans="1:2">
      <c r="A20980" t="str">
        <f t="shared" si="327"/>
        <v>KC028</v>
      </c>
      <c r="B20980" s="254" t="s">
        <v>21341</v>
      </c>
    </row>
    <row r="20981" spans="1:2">
      <c r="A20981" t="str">
        <f t="shared" si="327"/>
        <v>KC029</v>
      </c>
      <c r="B20981" s="254" t="s">
        <v>21342</v>
      </c>
    </row>
    <row r="20982" spans="1:2">
      <c r="A20982" t="str">
        <f t="shared" si="327"/>
        <v>KC030</v>
      </c>
      <c r="B20982" s="254" t="s">
        <v>21343</v>
      </c>
    </row>
    <row r="20983" spans="1:2">
      <c r="A20983" t="str">
        <f t="shared" si="327"/>
        <v>KC031</v>
      </c>
      <c r="B20983" s="254" t="s">
        <v>21344</v>
      </c>
    </row>
    <row r="20984" spans="1:2">
      <c r="A20984" t="str">
        <f t="shared" si="327"/>
        <v>KC032</v>
      </c>
      <c r="B20984" s="254" t="s">
        <v>21345</v>
      </c>
    </row>
    <row r="20985" spans="1:2">
      <c r="A20985" t="str">
        <f t="shared" si="327"/>
        <v>KC033</v>
      </c>
      <c r="B20985" s="254" t="s">
        <v>21346</v>
      </c>
    </row>
    <row r="20986" spans="1:2">
      <c r="A20986" t="str">
        <f t="shared" si="327"/>
        <v>KC034</v>
      </c>
      <c r="B20986" s="254" t="s">
        <v>21347</v>
      </c>
    </row>
    <row r="20987" spans="1:2">
      <c r="A20987" t="str">
        <f t="shared" si="327"/>
        <v>KC035</v>
      </c>
      <c r="B20987" s="254" t="s">
        <v>21348</v>
      </c>
    </row>
    <row r="20988" spans="1:2">
      <c r="A20988" t="str">
        <f t="shared" si="327"/>
        <v>KC036</v>
      </c>
      <c r="B20988" s="254" t="s">
        <v>21349</v>
      </c>
    </row>
    <row r="20989" spans="1:2">
      <c r="A20989" t="str">
        <f t="shared" si="327"/>
        <v>KC037</v>
      </c>
      <c r="B20989" s="254" t="s">
        <v>21350</v>
      </c>
    </row>
    <row r="20990" spans="1:2">
      <c r="A20990" t="str">
        <f t="shared" si="327"/>
        <v>KC038</v>
      </c>
      <c r="B20990" s="254" t="s">
        <v>21351</v>
      </c>
    </row>
    <row r="20991" spans="1:2">
      <c r="A20991" t="str">
        <f t="shared" si="327"/>
        <v>KC039</v>
      </c>
      <c r="B20991" s="254" t="s">
        <v>21352</v>
      </c>
    </row>
    <row r="20992" spans="1:2">
      <c r="A20992" t="str">
        <f t="shared" si="327"/>
        <v>KC040</v>
      </c>
      <c r="B20992" s="254" t="s">
        <v>21353</v>
      </c>
    </row>
    <row r="20993" spans="1:2">
      <c r="A20993" t="str">
        <f t="shared" si="327"/>
        <v>KC041</v>
      </c>
      <c r="B20993" s="254" t="s">
        <v>21354</v>
      </c>
    </row>
    <row r="20994" spans="1:2">
      <c r="A20994" t="str">
        <f t="shared" si="327"/>
        <v>KC042</v>
      </c>
      <c r="B20994" s="254" t="s">
        <v>21355</v>
      </c>
    </row>
    <row r="20995" spans="1:2">
      <c r="A20995" t="str">
        <f t="shared" ref="A20995:A21029" si="328">LEFT(B20995,5)</f>
        <v>KC043</v>
      </c>
      <c r="B20995" s="254" t="s">
        <v>21356</v>
      </c>
    </row>
    <row r="20996" spans="1:2">
      <c r="A20996" t="str">
        <f t="shared" si="328"/>
        <v>KC044</v>
      </c>
      <c r="B20996" s="254" t="s">
        <v>21357</v>
      </c>
    </row>
    <row r="20997" spans="1:2">
      <c r="A20997" t="str">
        <f t="shared" si="328"/>
        <v>KC045</v>
      </c>
      <c r="B20997" s="254" t="s">
        <v>21358</v>
      </c>
    </row>
    <row r="20998" spans="1:2">
      <c r="A20998" t="str">
        <f t="shared" si="328"/>
        <v>4000A</v>
      </c>
      <c r="B20998" s="254" t="s">
        <v>21359</v>
      </c>
    </row>
    <row r="20999" spans="1:2">
      <c r="A20999" t="str">
        <f t="shared" si="328"/>
        <v>4000B</v>
      </c>
      <c r="B20999" s="254" t="s">
        <v>21360</v>
      </c>
    </row>
    <row r="21000" spans="1:2">
      <c r="A21000" t="str">
        <f t="shared" si="328"/>
        <v>4000C</v>
      </c>
      <c r="B21000" s="254" t="s">
        <v>21361</v>
      </c>
    </row>
    <row r="21001" spans="1:2">
      <c r="A21001" t="str">
        <f t="shared" si="328"/>
        <v>4000D</v>
      </c>
      <c r="B21001" s="254" t="s">
        <v>21362</v>
      </c>
    </row>
    <row r="21002" spans="1:2">
      <c r="A21002" t="str">
        <f t="shared" si="328"/>
        <v>40000</v>
      </c>
      <c r="B21002" s="254" t="s">
        <v>21363</v>
      </c>
    </row>
    <row r="21003" spans="1:2">
      <c r="A21003" t="str">
        <f t="shared" si="328"/>
        <v>4100C</v>
      </c>
      <c r="B21003" s="254" t="s">
        <v>21364</v>
      </c>
    </row>
    <row r="21004" spans="1:2">
      <c r="A21004" t="str">
        <f t="shared" si="328"/>
        <v>4100D</v>
      </c>
      <c r="B21004" s="254" t="s">
        <v>21365</v>
      </c>
    </row>
    <row r="21005" spans="1:2">
      <c r="A21005" t="str">
        <f t="shared" si="328"/>
        <v>41000</v>
      </c>
      <c r="B21005" s="254" t="s">
        <v>21366</v>
      </c>
    </row>
    <row r="21006" spans="1:2">
      <c r="A21006" t="str">
        <f t="shared" si="328"/>
        <v>4200C</v>
      </c>
      <c r="B21006" s="254" t="s">
        <v>21367</v>
      </c>
    </row>
    <row r="21007" spans="1:2">
      <c r="A21007" t="str">
        <f t="shared" si="328"/>
        <v>4200D</v>
      </c>
      <c r="B21007" s="254" t="s">
        <v>21368</v>
      </c>
    </row>
    <row r="21008" spans="1:2">
      <c r="A21008" t="str">
        <f t="shared" si="328"/>
        <v>42000</v>
      </c>
      <c r="B21008" s="254" t="s">
        <v>21369</v>
      </c>
    </row>
    <row r="21009" spans="1:2">
      <c r="A21009" t="str">
        <f t="shared" si="328"/>
        <v>5000A</v>
      </c>
      <c r="B21009" s="254" t="s">
        <v>21370</v>
      </c>
    </row>
    <row r="21010" spans="1:2">
      <c r="A21010" t="str">
        <f t="shared" si="328"/>
        <v>5000B</v>
      </c>
      <c r="B21010" s="254" t="s">
        <v>21371</v>
      </c>
    </row>
    <row r="21011" spans="1:2">
      <c r="A21011" t="str">
        <f t="shared" si="328"/>
        <v>5000C</v>
      </c>
      <c r="B21011" s="254" t="s">
        <v>21372</v>
      </c>
    </row>
    <row r="21012" spans="1:2">
      <c r="A21012" t="str">
        <f t="shared" si="328"/>
        <v>5000D</v>
      </c>
      <c r="B21012" s="254" t="s">
        <v>21373</v>
      </c>
    </row>
    <row r="21013" spans="1:2">
      <c r="A21013" t="str">
        <f t="shared" si="328"/>
        <v>50000</v>
      </c>
      <c r="B21013" s="254" t="s">
        <v>21374</v>
      </c>
    </row>
    <row r="21014" spans="1:2">
      <c r="A21014" t="str">
        <f t="shared" si="328"/>
        <v>50001</v>
      </c>
      <c r="B21014" s="254" t="s">
        <v>21375</v>
      </c>
    </row>
    <row r="21015" spans="1:2">
      <c r="A21015" t="str">
        <f t="shared" si="328"/>
        <v>50002</v>
      </c>
      <c r="B21015" s="254" t="s">
        <v>21376</v>
      </c>
    </row>
    <row r="21016" spans="1:2">
      <c r="A21016" t="str">
        <f t="shared" si="328"/>
        <v>54000</v>
      </c>
      <c r="B21016" s="254" t="s">
        <v>21377</v>
      </c>
    </row>
    <row r="21017" spans="1:2">
      <c r="A21017" t="str">
        <f t="shared" si="328"/>
        <v>55000</v>
      </c>
      <c r="B21017" s="254" t="s">
        <v>21378</v>
      </c>
    </row>
    <row r="21018" spans="1:2">
      <c r="A21018" t="str">
        <f t="shared" si="328"/>
        <v>5050D</v>
      </c>
      <c r="B21018" s="254" t="s">
        <v>21379</v>
      </c>
    </row>
    <row r="21019" spans="1:2">
      <c r="A21019" t="str">
        <f t="shared" si="328"/>
        <v>5051F</v>
      </c>
      <c r="B21019" s="254" t="s">
        <v>21380</v>
      </c>
    </row>
    <row r="21020" spans="1:2">
      <c r="A21020" t="str">
        <f t="shared" si="328"/>
        <v>5052F</v>
      </c>
      <c r="B21020" s="254" t="s">
        <v>21381</v>
      </c>
    </row>
    <row r="21021" spans="1:2">
      <c r="A21021" t="str">
        <f t="shared" si="328"/>
        <v>5053F</v>
      </c>
      <c r="B21021" s="254" t="s">
        <v>21382</v>
      </c>
    </row>
    <row r="21022" spans="1:2">
      <c r="A21022" t="str">
        <f t="shared" si="328"/>
        <v>5054F</v>
      </c>
      <c r="B21022" s="254" t="s">
        <v>21383</v>
      </c>
    </row>
    <row r="21023" spans="1:2">
      <c r="A21023" t="str">
        <f t="shared" si="328"/>
        <v>5100D</v>
      </c>
      <c r="B21023" s="254" t="s">
        <v>21384</v>
      </c>
    </row>
    <row r="21024" spans="1:2">
      <c r="A21024" t="str">
        <f t="shared" si="328"/>
        <v>51000</v>
      </c>
      <c r="B21024" s="254" t="s">
        <v>21385</v>
      </c>
    </row>
    <row r="21025" spans="1:2">
      <c r="A21025" t="str">
        <f t="shared" si="328"/>
        <v>5150D</v>
      </c>
      <c r="B21025" s="254" t="s">
        <v>21386</v>
      </c>
    </row>
    <row r="21026" spans="1:2">
      <c r="A21026" t="str">
        <f t="shared" si="328"/>
        <v>51500</v>
      </c>
      <c r="B21026" s="254" t="s">
        <v>21387</v>
      </c>
    </row>
    <row r="21027" spans="1:2">
      <c r="A21027" t="str">
        <f t="shared" si="328"/>
        <v>51501</v>
      </c>
      <c r="B21027" s="254" t="s">
        <v>21388</v>
      </c>
    </row>
    <row r="21028" spans="1:2">
      <c r="A21028" t="str">
        <f t="shared" si="328"/>
        <v>5200D</v>
      </c>
      <c r="B21028" s="254" t="s">
        <v>21389</v>
      </c>
    </row>
    <row r="21029" spans="1:2">
      <c r="A21029" t="str">
        <f t="shared" si="328"/>
        <v>52000</v>
      </c>
      <c r="B21029" s="254" t="s">
        <v>21390</v>
      </c>
    </row>
    <row r="21031" spans="1:2">
      <c r="B21031" s="255"/>
    </row>
    <row r="21032" spans="1:2">
      <c r="B21032" s="255"/>
    </row>
    <row r="21033" spans="1:2">
      <c r="B21033" s="255"/>
    </row>
    <row r="21034" spans="1:2">
      <c r="B21034" s="255"/>
    </row>
    <row r="21035" spans="1:2">
      <c r="B21035" s="255"/>
    </row>
    <row r="21036" spans="1:2">
      <c r="B21036" s="255"/>
    </row>
    <row r="21037" spans="1:2">
      <c r="B21037" s="255"/>
    </row>
    <row r="21038" spans="1:2">
      <c r="B21038" s="255"/>
    </row>
    <row r="21039" spans="1:2">
      <c r="B21039" s="255"/>
    </row>
    <row r="21040" spans="1:2">
      <c r="B21040" s="255"/>
    </row>
    <row r="21041" spans="2:2">
      <c r="B21041" s="255"/>
    </row>
    <row r="21042" spans="2:2">
      <c r="B21042" s="255"/>
    </row>
    <row r="21043" spans="2:2">
      <c r="B21043" s="255"/>
    </row>
    <row r="21044" spans="2:2">
      <c r="B21044" s="255"/>
    </row>
    <row r="21045" spans="2:2">
      <c r="B21045" s="255"/>
    </row>
    <row r="21046" spans="2:2">
      <c r="B21046" s="255"/>
    </row>
    <row r="21047" spans="2:2">
      <c r="B21047" s="255"/>
    </row>
    <row r="21048" spans="2:2">
      <c r="B21048" s="255"/>
    </row>
    <row r="21049" spans="2:2">
      <c r="B21049" s="255"/>
    </row>
    <row r="21050" spans="2:2">
      <c r="B21050" s="255"/>
    </row>
    <row r="21051" spans="2:2">
      <c r="B21051" s="255"/>
    </row>
    <row r="21052" spans="2:2">
      <c r="B21052" s="255"/>
    </row>
    <row r="21053" spans="2:2">
      <c r="B21053" s="255"/>
    </row>
    <row r="21054" spans="2:2">
      <c r="B21054" s="255"/>
    </row>
    <row r="21055" spans="2:2">
      <c r="B21055" s="255"/>
    </row>
    <row r="21056" spans="2:2">
      <c r="B21056" s="255"/>
    </row>
    <row r="21057" spans="2:2">
      <c r="B21057" s="255"/>
    </row>
    <row r="21058" spans="2:2">
      <c r="B21058" s="255"/>
    </row>
    <row r="21059" spans="2:2">
      <c r="B21059" s="255"/>
    </row>
    <row r="21060" spans="2:2">
      <c r="B21060" s="255"/>
    </row>
    <row r="21061" spans="2:2">
      <c r="B21061" s="255"/>
    </row>
    <row r="21062" spans="2:2">
      <c r="B21062" s="255"/>
    </row>
    <row r="21063" spans="2:2">
      <c r="B21063" s="255"/>
    </row>
    <row r="21064" spans="2:2">
      <c r="B21064" s="255"/>
    </row>
    <row r="21065" spans="2:2">
      <c r="B21065" s="25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E2A35-2A7A-4822-96A2-788F51F5FB4F}">
  <dimension ref="A1:D155"/>
  <sheetViews>
    <sheetView workbookViewId="0">
      <selection activeCell="A3" sqref="A3"/>
    </sheetView>
  </sheetViews>
  <sheetFormatPr defaultRowHeight="14.5"/>
  <sheetData>
    <row r="1" spans="1:4" ht="51">
      <c r="A1" s="256" t="s">
        <v>21391</v>
      </c>
      <c r="B1" s="257" t="s">
        <v>21392</v>
      </c>
      <c r="D1" s="256" t="s">
        <v>21391</v>
      </c>
    </row>
    <row r="2" spans="1:4">
      <c r="A2" s="258">
        <v>9911111</v>
      </c>
      <c r="B2" s="255" t="s">
        <v>21393</v>
      </c>
      <c r="D2" t="str">
        <f>A2&amp;" "&amp;B2</f>
        <v>9911111 Vice President Immediate Office</v>
      </c>
    </row>
    <row r="3" spans="1:4">
      <c r="A3" s="258">
        <v>9911112</v>
      </c>
      <c r="B3" s="255" t="s">
        <v>21394</v>
      </c>
      <c r="D3" t="str">
        <f t="shared" ref="D3:D66" si="0">A3&amp;" "&amp;B3</f>
        <v>9911112 Program Support Unit</v>
      </c>
    </row>
    <row r="4" spans="1:4">
      <c r="A4" s="258">
        <v>9911113</v>
      </c>
      <c r="B4" s="255" t="s">
        <v>21395</v>
      </c>
      <c r="D4" t="str">
        <f t="shared" si="0"/>
        <v>9911113 VP Contingency Funds</v>
      </c>
    </row>
    <row r="5" spans="1:4">
      <c r="A5" s="258">
        <v>9912111</v>
      </c>
      <c r="B5" s="255" t="s">
        <v>21396</v>
      </c>
      <c r="D5" t="str">
        <f t="shared" si="0"/>
        <v>9912111 Chief Innovation Office</v>
      </c>
    </row>
    <row r="6" spans="1:4">
      <c r="A6" s="258">
        <v>9913111</v>
      </c>
      <c r="B6" s="255" t="s">
        <v>21397</v>
      </c>
      <c r="D6" t="str">
        <f t="shared" si="0"/>
        <v>9913111 Development Services</v>
      </c>
    </row>
    <row r="7" spans="1:4">
      <c r="A7" s="258">
        <v>9913112</v>
      </c>
      <c r="B7" s="255" t="s">
        <v>21398</v>
      </c>
      <c r="D7" t="str">
        <f t="shared" si="0"/>
        <v>9913112 4 H Foundation</v>
      </c>
    </row>
    <row r="8" spans="1:4">
      <c r="A8" s="258">
        <v>9914111</v>
      </c>
      <c r="B8" s="255" t="s">
        <v>21399</v>
      </c>
      <c r="D8" t="str">
        <f t="shared" si="0"/>
        <v>9914111 Government and Community Services</v>
      </c>
    </row>
    <row r="9" spans="1:4">
      <c r="A9" s="258">
        <v>9921111</v>
      </c>
      <c r="B9" s="255" t="s">
        <v>21400</v>
      </c>
      <c r="D9" t="str">
        <f t="shared" si="0"/>
        <v>9921111 Assoc VP and Office of Provost Imm Off</v>
      </c>
    </row>
    <row r="10" spans="1:4">
      <c r="A10" s="258">
        <v>9921112</v>
      </c>
      <c r="B10" s="255" t="s">
        <v>21401</v>
      </c>
      <c r="D10" t="str">
        <f t="shared" si="0"/>
        <v>9921112 AVP Contingency Fund</v>
      </c>
    </row>
    <row r="11" spans="1:4">
      <c r="A11" s="258">
        <v>9921211</v>
      </c>
      <c r="B11" s="255" t="s">
        <v>21402</v>
      </c>
      <c r="D11" t="str">
        <f t="shared" si="0"/>
        <v>9921211 Academic Personnel and Development</v>
      </c>
    </row>
    <row r="12" spans="1:4">
      <c r="A12" s="258">
        <v>9921212</v>
      </c>
      <c r="B12" s="255" t="s">
        <v>21403</v>
      </c>
      <c r="D12" t="str">
        <f t="shared" si="0"/>
        <v>9921212 Academic Assembly Council</v>
      </c>
    </row>
    <row r="13" spans="1:4">
      <c r="A13" s="258">
        <v>9921221</v>
      </c>
      <c r="B13" s="255" t="s">
        <v>21404</v>
      </c>
      <c r="D13" t="str">
        <f t="shared" si="0"/>
        <v>9921221 UCCE Kearney Ag Center Academics</v>
      </c>
    </row>
    <row r="14" spans="1:4">
      <c r="A14" s="258">
        <v>9921222</v>
      </c>
      <c r="B14" s="255" t="s">
        <v>21405</v>
      </c>
      <c r="D14" t="str">
        <f t="shared" si="0"/>
        <v>9921222 UCCE UC Merced</v>
      </c>
    </row>
    <row r="15" spans="1:4">
      <c r="A15" s="258">
        <v>9921223</v>
      </c>
      <c r="B15" s="255" t="s">
        <v>21406</v>
      </c>
      <c r="D15" t="str">
        <f t="shared" si="0"/>
        <v>9921223 UCCE UC Santa Barbara</v>
      </c>
    </row>
    <row r="16" spans="1:4">
      <c r="A16" s="258">
        <v>9921224</v>
      </c>
      <c r="B16" s="255" t="s">
        <v>21407</v>
      </c>
      <c r="D16" t="str">
        <f t="shared" si="0"/>
        <v>9921224 UCCE UC Santa Cruz</v>
      </c>
    </row>
    <row r="17" spans="1:4">
      <c r="A17" s="258">
        <v>9921225</v>
      </c>
      <c r="B17" s="255" t="s">
        <v>21408</v>
      </c>
      <c r="D17" t="str">
        <f t="shared" si="0"/>
        <v>9921225 UCCE UC San Francisco</v>
      </c>
    </row>
    <row r="18" spans="1:4">
      <c r="A18" s="258">
        <v>9921226</v>
      </c>
      <c r="B18" s="255" t="s">
        <v>21409</v>
      </c>
      <c r="D18" t="str">
        <f t="shared" si="0"/>
        <v>9921226 UCCE UC Irvine</v>
      </c>
    </row>
    <row r="19" spans="1:4">
      <c r="A19" s="258">
        <v>9921227</v>
      </c>
      <c r="B19" s="255" t="s">
        <v>21410</v>
      </c>
      <c r="D19" t="str">
        <f t="shared" si="0"/>
        <v>9921227 UCCE UC Los Angeles</v>
      </c>
    </row>
    <row r="20" spans="1:4">
      <c r="A20" s="258">
        <v>9921228</v>
      </c>
      <c r="B20" s="255" t="s">
        <v>21411</v>
      </c>
      <c r="D20" t="str">
        <f t="shared" si="0"/>
        <v>9921228 UCCE UC San Diego</v>
      </c>
    </row>
    <row r="21" spans="1:4">
      <c r="A21" s="258">
        <v>9921311</v>
      </c>
      <c r="B21" s="255" t="s">
        <v>21412</v>
      </c>
      <c r="D21" t="str">
        <f t="shared" si="0"/>
        <v>9921311 Strategic Communications</v>
      </c>
    </row>
    <row r="22" spans="1:4">
      <c r="A22" s="258">
        <v>9921312</v>
      </c>
      <c r="B22" s="255" t="s">
        <v>21413</v>
      </c>
      <c r="D22" t="str">
        <f t="shared" si="0"/>
        <v>9921312 News Info and Outreach</v>
      </c>
    </row>
    <row r="23" spans="1:4">
      <c r="A23" s="258">
        <v>9921411</v>
      </c>
      <c r="B23" s="255" t="s">
        <v>21414</v>
      </c>
      <c r="D23" t="str">
        <f t="shared" si="0"/>
        <v>9921411 Publications</v>
      </c>
    </row>
    <row r="24" spans="1:4">
      <c r="A24" s="258">
        <v>9921511</v>
      </c>
      <c r="B24" s="255" t="s">
        <v>21415</v>
      </c>
      <c r="D24" t="str">
        <f t="shared" si="0"/>
        <v>9921511 Program Planning and Evaluation</v>
      </c>
    </row>
    <row r="25" spans="1:4">
      <c r="A25" s="258">
        <v>9921611</v>
      </c>
      <c r="B25" s="255" t="s">
        <v>21416</v>
      </c>
      <c r="D25" t="str">
        <f t="shared" si="0"/>
        <v>9921611 Statewide Prog and REC Operations</v>
      </c>
    </row>
    <row r="26" spans="1:4">
      <c r="A26" s="258">
        <v>9921711</v>
      </c>
      <c r="B26" s="255" t="s">
        <v>21417</v>
      </c>
      <c r="D26" t="str">
        <f t="shared" si="0"/>
        <v>9921711 Vice Provost SPSI</v>
      </c>
    </row>
    <row r="27" spans="1:4">
      <c r="A27" s="258">
        <v>9921811</v>
      </c>
      <c r="B27" s="255" t="s">
        <v>21418</v>
      </c>
      <c r="D27" t="str">
        <f t="shared" si="0"/>
        <v>9921811 Statewide Operations</v>
      </c>
    </row>
    <row r="28" spans="1:4">
      <c r="A28" s="258">
        <v>9922111</v>
      </c>
      <c r="B28" s="255" t="s">
        <v>21419</v>
      </c>
      <c r="D28" t="str">
        <f t="shared" si="0"/>
        <v>9922111 REC Admin Office</v>
      </c>
    </row>
    <row r="29" spans="1:4">
      <c r="A29" s="258">
        <v>9922121</v>
      </c>
      <c r="B29" s="255" t="s">
        <v>21420</v>
      </c>
      <c r="D29" t="str">
        <f t="shared" si="0"/>
        <v>9922121 Desert REC</v>
      </c>
    </row>
    <row r="30" spans="1:4">
      <c r="A30" s="258">
        <v>9922131</v>
      </c>
      <c r="B30" s="255" t="s">
        <v>21421</v>
      </c>
      <c r="D30" t="str">
        <f t="shared" si="0"/>
        <v>9922131 Hansen REC</v>
      </c>
    </row>
    <row r="31" spans="1:4">
      <c r="A31" s="258">
        <v>9922141</v>
      </c>
      <c r="B31" s="255" t="s">
        <v>21422</v>
      </c>
      <c r="D31" t="str">
        <f t="shared" si="0"/>
        <v>9922141 Hopland REC</v>
      </c>
    </row>
    <row r="32" spans="1:4">
      <c r="A32" s="258">
        <v>9922151</v>
      </c>
      <c r="B32" s="255" t="s">
        <v>21423</v>
      </c>
      <c r="D32" t="str">
        <f t="shared" si="0"/>
        <v>9922151 Intermountain REC</v>
      </c>
    </row>
    <row r="33" spans="1:4">
      <c r="A33" s="258">
        <v>9922161</v>
      </c>
      <c r="B33" s="255" t="s">
        <v>21424</v>
      </c>
      <c r="D33" t="str">
        <f t="shared" si="0"/>
        <v>9922161 Kearney REC</v>
      </c>
    </row>
    <row r="34" spans="1:4">
      <c r="A34" s="258">
        <v>9922171</v>
      </c>
      <c r="B34" s="255" t="s">
        <v>21425</v>
      </c>
      <c r="D34" t="str">
        <f t="shared" si="0"/>
        <v>9922171 Lindcove REC</v>
      </c>
    </row>
    <row r="35" spans="1:4">
      <c r="A35" s="258">
        <v>9922181</v>
      </c>
      <c r="B35" s="255" t="s">
        <v>21426</v>
      </c>
      <c r="D35" t="str">
        <f t="shared" si="0"/>
        <v>9922181 Sierra Foothill</v>
      </c>
    </row>
    <row r="36" spans="1:4">
      <c r="A36" s="258">
        <v>9922191</v>
      </c>
      <c r="B36" s="255" t="s">
        <v>21427</v>
      </c>
      <c r="D36" t="str">
        <f t="shared" si="0"/>
        <v>9922191 South Coast</v>
      </c>
    </row>
    <row r="37" spans="1:4">
      <c r="A37" s="258">
        <v>9922201</v>
      </c>
      <c r="B37" s="255" t="s">
        <v>21428</v>
      </c>
      <c r="D37" t="str">
        <f t="shared" si="0"/>
        <v>9922201 Westside</v>
      </c>
    </row>
    <row r="38" spans="1:4">
      <c r="A38" s="258">
        <v>9923111</v>
      </c>
      <c r="B38" s="255" t="s">
        <v>21429</v>
      </c>
      <c r="D38" t="str">
        <f t="shared" si="0"/>
        <v>9923111 UCCE Immediate Office</v>
      </c>
    </row>
    <row r="39" spans="1:4">
      <c r="A39" s="258">
        <v>9923211</v>
      </c>
      <c r="B39" s="255" t="s">
        <v>21430</v>
      </c>
      <c r="D39" t="str">
        <f t="shared" si="0"/>
        <v>9923211 UCCE Alameda County</v>
      </c>
    </row>
    <row r="40" spans="1:4">
      <c r="A40" s="258">
        <v>9923212</v>
      </c>
      <c r="B40" s="255" t="s">
        <v>21431</v>
      </c>
      <c r="D40" t="str">
        <f t="shared" si="0"/>
        <v>9923212 UCCE Amador County</v>
      </c>
    </row>
    <row r="41" spans="1:4">
      <c r="A41" s="258">
        <v>9923213</v>
      </c>
      <c r="B41" s="255" t="s">
        <v>21432</v>
      </c>
      <c r="D41" t="str">
        <f t="shared" si="0"/>
        <v>9923213 UCCE Butte County</v>
      </c>
    </row>
    <row r="42" spans="1:4">
      <c r="A42" s="258">
        <v>9923214</v>
      </c>
      <c r="B42" s="255" t="s">
        <v>21433</v>
      </c>
      <c r="D42" t="str">
        <f t="shared" si="0"/>
        <v>9923214 UCCE Calaveras County</v>
      </c>
    </row>
    <row r="43" spans="1:4">
      <c r="A43" s="258">
        <v>9923215</v>
      </c>
      <c r="B43" s="255" t="s">
        <v>21434</v>
      </c>
      <c r="D43" t="str">
        <f t="shared" si="0"/>
        <v>9923215 UCCE Colusa County</v>
      </c>
    </row>
    <row r="44" spans="1:4">
      <c r="A44" s="258">
        <v>9923216</v>
      </c>
      <c r="B44" s="255" t="s">
        <v>21435</v>
      </c>
      <c r="D44" t="str">
        <f t="shared" si="0"/>
        <v>9923216 UCCE Contra Costa County</v>
      </c>
    </row>
    <row r="45" spans="1:4">
      <c r="A45" s="258">
        <v>9923217</v>
      </c>
      <c r="B45" s="255" t="s">
        <v>21436</v>
      </c>
      <c r="D45" t="str">
        <f t="shared" si="0"/>
        <v>9923217 UCCE El Dorado County</v>
      </c>
    </row>
    <row r="46" spans="1:4">
      <c r="A46" s="258">
        <v>9923218</v>
      </c>
      <c r="B46" s="255" t="s">
        <v>21437</v>
      </c>
      <c r="D46" t="str">
        <f t="shared" si="0"/>
        <v>9923218 UCCE Fresno County</v>
      </c>
    </row>
    <row r="47" spans="1:4">
      <c r="A47" s="258">
        <v>9923219</v>
      </c>
      <c r="B47" s="255" t="s">
        <v>21438</v>
      </c>
      <c r="D47" t="str">
        <f t="shared" si="0"/>
        <v>9923219 UCCE Glenn County</v>
      </c>
    </row>
    <row r="48" spans="1:4">
      <c r="A48" s="258">
        <v>9923220</v>
      </c>
      <c r="B48" s="255" t="s">
        <v>21439</v>
      </c>
      <c r="D48" t="str">
        <f t="shared" si="0"/>
        <v>9923220 UCCE Humboldt and Del Norte County</v>
      </c>
    </row>
    <row r="49" spans="1:4">
      <c r="A49" s="258">
        <v>9923221</v>
      </c>
      <c r="B49" s="255" t="s">
        <v>21440</v>
      </c>
      <c r="D49" t="str">
        <f t="shared" si="0"/>
        <v>9923221 UCCE Imperial County</v>
      </c>
    </row>
    <row r="50" spans="1:4">
      <c r="A50" s="258">
        <v>9923222</v>
      </c>
      <c r="B50" s="255" t="s">
        <v>21441</v>
      </c>
      <c r="D50" t="str">
        <f t="shared" si="0"/>
        <v>9923222 UCCE Inyo and Mono County</v>
      </c>
    </row>
    <row r="51" spans="1:4">
      <c r="A51" s="258">
        <v>9923223</v>
      </c>
      <c r="B51" s="255" t="s">
        <v>21442</v>
      </c>
      <c r="D51" t="str">
        <f t="shared" si="0"/>
        <v>9923223 UCCE Kern County</v>
      </c>
    </row>
    <row r="52" spans="1:4">
      <c r="A52" s="258">
        <v>9923224</v>
      </c>
      <c r="B52" s="255" t="s">
        <v>21443</v>
      </c>
      <c r="D52" t="str">
        <f t="shared" si="0"/>
        <v>9923224 UCCE Kings County</v>
      </c>
    </row>
    <row r="53" spans="1:4">
      <c r="A53" s="258">
        <v>9923225</v>
      </c>
      <c r="B53" s="255" t="s">
        <v>21444</v>
      </c>
      <c r="D53" t="str">
        <f t="shared" si="0"/>
        <v>9923225 UCCE Lake County</v>
      </c>
    </row>
    <row r="54" spans="1:4">
      <c r="A54" s="258">
        <v>9923226</v>
      </c>
      <c r="B54" s="255" t="s">
        <v>21445</v>
      </c>
      <c r="D54" t="str">
        <f t="shared" si="0"/>
        <v>9923226 UCCE Lassen County</v>
      </c>
    </row>
    <row r="55" spans="1:4">
      <c r="A55" s="258">
        <v>9923227</v>
      </c>
      <c r="B55" s="255" t="s">
        <v>21446</v>
      </c>
      <c r="D55" t="str">
        <f t="shared" si="0"/>
        <v>9923227 UCCE Los Angeles County</v>
      </c>
    </row>
    <row r="56" spans="1:4">
      <c r="A56" s="258">
        <v>9923228</v>
      </c>
      <c r="B56" s="255" t="s">
        <v>21447</v>
      </c>
      <c r="D56" t="str">
        <f t="shared" si="0"/>
        <v>9923228 UCCE Madera County</v>
      </c>
    </row>
    <row r="57" spans="1:4">
      <c r="A57" s="258">
        <v>9923229</v>
      </c>
      <c r="B57" s="255" t="s">
        <v>21448</v>
      </c>
      <c r="D57" t="str">
        <f t="shared" si="0"/>
        <v>9923229 UCCE Marin County</v>
      </c>
    </row>
    <row r="58" spans="1:4">
      <c r="A58" s="258">
        <v>9923230</v>
      </c>
      <c r="B58" s="255" t="s">
        <v>21449</v>
      </c>
      <c r="D58" t="str">
        <f t="shared" si="0"/>
        <v>9923230 UCCE Mariposa County</v>
      </c>
    </row>
    <row r="59" spans="1:4">
      <c r="A59" s="258">
        <v>9923231</v>
      </c>
      <c r="B59" s="255" t="s">
        <v>21450</v>
      </c>
      <c r="D59" t="str">
        <f t="shared" si="0"/>
        <v>9923231 UCCE Mendocino County</v>
      </c>
    </row>
    <row r="60" spans="1:4">
      <c r="A60" s="258">
        <v>9923232</v>
      </c>
      <c r="B60" s="255" t="s">
        <v>21451</v>
      </c>
      <c r="D60" t="str">
        <f t="shared" si="0"/>
        <v>9923232 UCCE Merced County</v>
      </c>
    </row>
    <row r="61" spans="1:4">
      <c r="A61" s="258">
        <v>9923233</v>
      </c>
      <c r="B61" s="255" t="s">
        <v>21452</v>
      </c>
      <c r="D61" t="str">
        <f t="shared" si="0"/>
        <v>9923233 UCCE Modoc County</v>
      </c>
    </row>
    <row r="62" spans="1:4">
      <c r="A62" s="258">
        <v>9923234</v>
      </c>
      <c r="B62" s="255" t="s">
        <v>21453</v>
      </c>
      <c r="D62" t="str">
        <f t="shared" si="0"/>
        <v>9923234 UCCE Monterey County</v>
      </c>
    </row>
    <row r="63" spans="1:4">
      <c r="A63" s="258">
        <v>9923235</v>
      </c>
      <c r="B63" s="255" t="s">
        <v>21454</v>
      </c>
      <c r="D63" t="str">
        <f t="shared" si="0"/>
        <v>9923235 UCCE Napa County</v>
      </c>
    </row>
    <row r="64" spans="1:4">
      <c r="A64" s="258">
        <v>9923236</v>
      </c>
      <c r="B64" s="255" t="s">
        <v>21455</v>
      </c>
      <c r="D64" t="str">
        <f t="shared" si="0"/>
        <v>9923236 UCCE Nevada County</v>
      </c>
    </row>
    <row r="65" spans="1:4">
      <c r="A65" s="258">
        <v>9923237</v>
      </c>
      <c r="B65" s="255" t="s">
        <v>21456</v>
      </c>
      <c r="D65" t="str">
        <f t="shared" si="0"/>
        <v>9923237 UCCE Orange County</v>
      </c>
    </row>
    <row r="66" spans="1:4">
      <c r="A66" s="258">
        <v>9923238</v>
      </c>
      <c r="B66" s="255" t="s">
        <v>21457</v>
      </c>
      <c r="D66" t="str">
        <f t="shared" si="0"/>
        <v>9923238 UCCE Placer County</v>
      </c>
    </row>
    <row r="67" spans="1:4">
      <c r="A67" s="258">
        <v>9923239</v>
      </c>
      <c r="B67" s="255" t="s">
        <v>21458</v>
      </c>
      <c r="D67" t="str">
        <f t="shared" ref="D67:D130" si="1">A67&amp;" "&amp;B67</f>
        <v>9923239 UCCE Plumas and Sierra County</v>
      </c>
    </row>
    <row r="68" spans="1:4">
      <c r="A68" s="258">
        <v>9923240</v>
      </c>
      <c r="B68" s="255" t="s">
        <v>21459</v>
      </c>
      <c r="D68" t="str">
        <f t="shared" si="1"/>
        <v>9923240 UCCE Riverside County</v>
      </c>
    </row>
    <row r="69" spans="1:4">
      <c r="A69" s="258">
        <v>9923241</v>
      </c>
      <c r="B69" s="255" t="s">
        <v>21460</v>
      </c>
      <c r="D69" t="str">
        <f t="shared" si="1"/>
        <v>9923241 UCCE Sacramento County</v>
      </c>
    </row>
    <row r="70" spans="1:4">
      <c r="A70" s="258">
        <v>9923242</v>
      </c>
      <c r="B70" s="255" t="s">
        <v>21461</v>
      </c>
      <c r="D70" t="str">
        <f t="shared" si="1"/>
        <v>9923242 UCCE San Benito County</v>
      </c>
    </row>
    <row r="71" spans="1:4">
      <c r="A71" s="258">
        <v>9923243</v>
      </c>
      <c r="B71" s="255" t="s">
        <v>21462</v>
      </c>
      <c r="D71" t="str">
        <f t="shared" si="1"/>
        <v>9923243 UCCE San Bernardino County</v>
      </c>
    </row>
    <row r="72" spans="1:4">
      <c r="A72" s="258">
        <v>9923244</v>
      </c>
      <c r="B72" s="255" t="s">
        <v>21463</v>
      </c>
      <c r="D72" t="str">
        <f t="shared" si="1"/>
        <v>9923244 UCCE San Diego County</v>
      </c>
    </row>
    <row r="73" spans="1:4">
      <c r="A73" s="258">
        <v>9923245</v>
      </c>
      <c r="B73" s="255" t="s">
        <v>21464</v>
      </c>
      <c r="D73" t="str">
        <f t="shared" si="1"/>
        <v>9923245 UCCE San Francisco County</v>
      </c>
    </row>
    <row r="74" spans="1:4">
      <c r="A74" s="258">
        <v>9923246</v>
      </c>
      <c r="B74" s="255" t="s">
        <v>21465</v>
      </c>
      <c r="D74" t="str">
        <f t="shared" si="1"/>
        <v>9923246 UCCE San Joaquin County</v>
      </c>
    </row>
    <row r="75" spans="1:4">
      <c r="A75" s="258">
        <v>9923247</v>
      </c>
      <c r="B75" s="255" t="s">
        <v>21466</v>
      </c>
      <c r="D75" t="str">
        <f t="shared" si="1"/>
        <v>9923247 UCCE San Luis Obispo County</v>
      </c>
    </row>
    <row r="76" spans="1:4">
      <c r="A76" s="258">
        <v>9923248</v>
      </c>
      <c r="B76" s="255" t="s">
        <v>21467</v>
      </c>
      <c r="D76" t="str">
        <f t="shared" si="1"/>
        <v>9923248 UCCE San Mateo County</v>
      </c>
    </row>
    <row r="77" spans="1:4">
      <c r="A77" s="258">
        <v>9923249</v>
      </c>
      <c r="B77" s="255" t="s">
        <v>21468</v>
      </c>
      <c r="D77" t="str">
        <f t="shared" si="1"/>
        <v>9923249 UCCE Santa Barbara County</v>
      </c>
    </row>
    <row r="78" spans="1:4">
      <c r="A78" s="258">
        <v>9923250</v>
      </c>
      <c r="B78" s="255" t="s">
        <v>21469</v>
      </c>
      <c r="D78" t="str">
        <f t="shared" si="1"/>
        <v>9923250 UCCE Santa Clara County</v>
      </c>
    </row>
    <row r="79" spans="1:4">
      <c r="A79" s="258">
        <v>9923251</v>
      </c>
      <c r="B79" s="255" t="s">
        <v>21470</v>
      </c>
      <c r="D79" t="str">
        <f t="shared" si="1"/>
        <v>9923251 UCCE Santa Cruz County</v>
      </c>
    </row>
    <row r="80" spans="1:4">
      <c r="A80" s="258">
        <v>9923252</v>
      </c>
      <c r="B80" s="255" t="s">
        <v>21471</v>
      </c>
      <c r="D80" t="str">
        <f t="shared" si="1"/>
        <v>9923252 UCCE Shasta County</v>
      </c>
    </row>
    <row r="81" spans="1:4">
      <c r="A81" s="258">
        <v>9923253</v>
      </c>
      <c r="B81" s="255" t="s">
        <v>21472</v>
      </c>
      <c r="D81" t="str">
        <f t="shared" si="1"/>
        <v>9923253 UCCE Sierra County</v>
      </c>
    </row>
    <row r="82" spans="1:4">
      <c r="A82" s="258">
        <v>9923254</v>
      </c>
      <c r="B82" s="255" t="s">
        <v>21473</v>
      </c>
      <c r="D82" t="str">
        <f t="shared" si="1"/>
        <v>9923254 UCCE Siskiyou County</v>
      </c>
    </row>
    <row r="83" spans="1:4">
      <c r="A83" s="258">
        <v>9923255</v>
      </c>
      <c r="B83" s="255" t="s">
        <v>21474</v>
      </c>
      <c r="D83" t="str">
        <f t="shared" si="1"/>
        <v>9923255 UCCE Solano County</v>
      </c>
    </row>
    <row r="84" spans="1:4">
      <c r="A84" s="258">
        <v>9923256</v>
      </c>
      <c r="B84" s="255" t="s">
        <v>21475</v>
      </c>
      <c r="D84" t="str">
        <f t="shared" si="1"/>
        <v>9923256 UCCE Sonoma County</v>
      </c>
    </row>
    <row r="85" spans="1:4">
      <c r="A85" s="258">
        <v>9923257</v>
      </c>
      <c r="B85" s="255" t="s">
        <v>21476</v>
      </c>
      <c r="D85" t="str">
        <f t="shared" si="1"/>
        <v>9923257 UCCE Stanislaus County</v>
      </c>
    </row>
    <row r="86" spans="1:4">
      <c r="A86" s="258">
        <v>9923258</v>
      </c>
      <c r="B86" s="255" t="s">
        <v>21477</v>
      </c>
      <c r="D86" t="str">
        <f t="shared" si="1"/>
        <v>9923258 UCCE Sutter and Yuba County</v>
      </c>
    </row>
    <row r="87" spans="1:4">
      <c r="A87" s="258">
        <v>9923259</v>
      </c>
      <c r="B87" s="255" t="s">
        <v>21478</v>
      </c>
      <c r="D87" t="str">
        <f t="shared" si="1"/>
        <v>9923259 UCCE Tehama County</v>
      </c>
    </row>
    <row r="88" spans="1:4">
      <c r="A88" s="258">
        <v>9923260</v>
      </c>
      <c r="B88" s="255" t="s">
        <v>21479</v>
      </c>
      <c r="D88" t="str">
        <f t="shared" si="1"/>
        <v>9923260 UCCE Trinity County</v>
      </c>
    </row>
    <row r="89" spans="1:4">
      <c r="A89" s="258">
        <v>9923261</v>
      </c>
      <c r="B89" s="255" t="s">
        <v>21480</v>
      </c>
      <c r="D89" t="str">
        <f t="shared" si="1"/>
        <v>9923261 UCCE Tulare County</v>
      </c>
    </row>
    <row r="90" spans="1:4">
      <c r="A90" s="258">
        <v>9923262</v>
      </c>
      <c r="B90" s="255" t="s">
        <v>21481</v>
      </c>
      <c r="D90" t="str">
        <f t="shared" si="1"/>
        <v>9923262 UCCE Tuolumne County</v>
      </c>
    </row>
    <row r="91" spans="1:4">
      <c r="A91" s="258">
        <v>9923263</v>
      </c>
      <c r="B91" s="255" t="s">
        <v>21482</v>
      </c>
      <c r="D91" t="str">
        <f t="shared" si="1"/>
        <v>9923263 UCCE Ventura County</v>
      </c>
    </row>
    <row r="92" spans="1:4">
      <c r="A92" s="258">
        <v>9923264</v>
      </c>
      <c r="B92" s="255" t="s">
        <v>21483</v>
      </c>
      <c r="D92" t="str">
        <f t="shared" si="1"/>
        <v>9923264 UCCE Yolo County</v>
      </c>
    </row>
    <row r="93" spans="1:4">
      <c r="A93" s="258">
        <v>9923265</v>
      </c>
      <c r="B93" s="255" t="s">
        <v>21484</v>
      </c>
      <c r="D93" t="str">
        <f t="shared" si="1"/>
        <v>9923265 UCCE Capitol Corridor MCP</v>
      </c>
    </row>
    <row r="94" spans="1:4">
      <c r="A94" s="258">
        <v>9923266</v>
      </c>
      <c r="B94" s="255" t="s">
        <v>21485</v>
      </c>
      <c r="D94" t="str">
        <f t="shared" si="1"/>
        <v>9923266 UCCE Central Sierra Nevada MCP</v>
      </c>
    </row>
    <row r="95" spans="1:4">
      <c r="A95" s="258">
        <v>9923267</v>
      </c>
      <c r="B95" s="255" t="s">
        <v>21486</v>
      </c>
      <c r="D95" t="str">
        <f t="shared" si="1"/>
        <v>9923267 UCCE Fresno Madera MCP</v>
      </c>
    </row>
    <row r="96" spans="1:4">
      <c r="A96" s="258">
        <v>9923281</v>
      </c>
      <c r="B96" s="255" t="s">
        <v>21487</v>
      </c>
      <c r="D96" t="str">
        <f t="shared" si="1"/>
        <v>9923281 UCCE Academic Compensation</v>
      </c>
    </row>
    <row r="97" spans="1:4">
      <c r="A97" s="258">
        <v>9924111</v>
      </c>
      <c r="B97" s="255" t="s">
        <v>21488</v>
      </c>
      <c r="D97" t="str">
        <f t="shared" si="1"/>
        <v>9924111 California Naturalist Program</v>
      </c>
    </row>
    <row r="98" spans="1:4">
      <c r="A98" s="258">
        <v>9924161</v>
      </c>
      <c r="B98" s="255" t="s">
        <v>21489</v>
      </c>
      <c r="D98" t="str">
        <f t="shared" si="1"/>
        <v>9924161 Agricultural Issue Center</v>
      </c>
    </row>
    <row r="99" spans="1:4">
      <c r="A99" s="258">
        <v>9924211</v>
      </c>
      <c r="B99" s="255" t="s">
        <v>21490</v>
      </c>
      <c r="D99" t="str">
        <f t="shared" si="1"/>
        <v>9924211 Informatics and GIS Program</v>
      </c>
    </row>
    <row r="100" spans="1:4">
      <c r="A100" s="258">
        <v>9924261</v>
      </c>
      <c r="B100" s="255" t="s">
        <v>21491</v>
      </c>
      <c r="D100" t="str">
        <f t="shared" si="1"/>
        <v>9924261 Community Nutrition and Health</v>
      </c>
    </row>
    <row r="101" spans="1:4">
      <c r="A101" s="258">
        <v>9924262</v>
      </c>
      <c r="B101" s="255" t="s">
        <v>21492</v>
      </c>
      <c r="D101" t="str">
        <f t="shared" si="1"/>
        <v>9924262 Master Food Preserver Program</v>
      </c>
    </row>
    <row r="102" spans="1:4">
      <c r="A102" s="258">
        <v>9924301</v>
      </c>
      <c r="B102" s="255" t="s">
        <v>21493</v>
      </c>
      <c r="D102" t="str">
        <f t="shared" si="1"/>
        <v>9924301 Nutrition Policy Institute</v>
      </c>
    </row>
    <row r="103" spans="1:4">
      <c r="A103" s="258">
        <v>9924361</v>
      </c>
      <c r="B103" s="255" t="s">
        <v>21494</v>
      </c>
      <c r="D103" t="str">
        <f t="shared" si="1"/>
        <v>9924361 4H Youth Development Program</v>
      </c>
    </row>
    <row r="104" spans="1:4">
      <c r="A104" s="258">
        <v>9924401</v>
      </c>
      <c r="B104" s="255" t="s">
        <v>21495</v>
      </c>
      <c r="D104" t="str">
        <f t="shared" si="1"/>
        <v>9924401 California Inst for Water Resources</v>
      </c>
    </row>
    <row r="105" spans="1:4">
      <c r="A105" s="258">
        <v>9924461</v>
      </c>
      <c r="B105" s="255" t="s">
        <v>21496</v>
      </c>
      <c r="D105" t="str">
        <f t="shared" si="1"/>
        <v>9924461 UC Master Gardener Program</v>
      </c>
    </row>
    <row r="106" spans="1:4">
      <c r="A106" s="258">
        <v>9924501</v>
      </c>
      <c r="B106" s="255" t="s">
        <v>21497</v>
      </c>
      <c r="D106" t="str">
        <f t="shared" si="1"/>
        <v>9924501 UC Organic Agriculture Institute</v>
      </c>
    </row>
    <row r="107" spans="1:4">
      <c r="A107" s="258">
        <v>9924561</v>
      </c>
      <c r="B107" s="255" t="s">
        <v>21498</v>
      </c>
      <c r="D107" t="str">
        <f t="shared" si="1"/>
        <v>9924561 UC Integrated Pest Management Program</v>
      </c>
    </row>
    <row r="108" spans="1:4">
      <c r="A108" s="258">
        <v>9924562</v>
      </c>
      <c r="B108" s="255" t="s">
        <v>21499</v>
      </c>
      <c r="D108" t="str">
        <f t="shared" si="1"/>
        <v>9924562 Western IPM Center</v>
      </c>
    </row>
    <row r="109" spans="1:4">
      <c r="A109" s="258">
        <v>9924611</v>
      </c>
      <c r="B109" s="255" t="s">
        <v>21500</v>
      </c>
      <c r="D109" t="str">
        <f t="shared" si="1"/>
        <v>9924611 UC Sustainable Ag Research and Ed Prog</v>
      </c>
    </row>
    <row r="110" spans="1:4">
      <c r="A110" s="258">
        <v>9924711</v>
      </c>
      <c r="B110" s="255" t="s">
        <v>21501</v>
      </c>
      <c r="D110" t="str">
        <f t="shared" si="1"/>
        <v>9924711 Elkus Ranch Youth and Developmet Center</v>
      </c>
    </row>
    <row r="111" spans="1:4">
      <c r="A111" s="258">
        <v>9931111</v>
      </c>
      <c r="B111" s="255" t="s">
        <v>21502</v>
      </c>
      <c r="D111" t="str">
        <f t="shared" si="1"/>
        <v>9931111 AVPBO Immediate Office</v>
      </c>
    </row>
    <row r="112" spans="1:4">
      <c r="A112" s="258">
        <v>9931112</v>
      </c>
      <c r="B112" s="255" t="s">
        <v>21503</v>
      </c>
      <c r="D112" t="str">
        <f t="shared" si="1"/>
        <v>9931112 AVPBO Contingency Fund</v>
      </c>
    </row>
    <row r="113" spans="1:4">
      <c r="A113" s="258">
        <v>9931113</v>
      </c>
      <c r="B113" s="255" t="s">
        <v>21504</v>
      </c>
      <c r="D113" t="str">
        <f t="shared" si="1"/>
        <v>9931113 Real Estate and Facilities Development</v>
      </c>
    </row>
    <row r="114" spans="1:4">
      <c r="A114" s="258">
        <v>9932111</v>
      </c>
      <c r="B114" s="255" t="s">
        <v>21505</v>
      </c>
      <c r="D114" t="str">
        <f t="shared" si="1"/>
        <v>9932111 Controllers Imm Office</v>
      </c>
    </row>
    <row r="115" spans="1:4">
      <c r="A115" s="258">
        <v>9932211</v>
      </c>
      <c r="B115" s="255" t="s">
        <v>21506</v>
      </c>
      <c r="D115" t="str">
        <f t="shared" si="1"/>
        <v>9932211 Financial Services</v>
      </c>
    </row>
    <row r="116" spans="1:4">
      <c r="A116" s="258">
        <v>9932311</v>
      </c>
      <c r="B116" s="255" t="s">
        <v>21507</v>
      </c>
      <c r="D116" t="str">
        <f t="shared" si="1"/>
        <v>9932311 Policies Compl and Prog Agreements</v>
      </c>
    </row>
    <row r="117" spans="1:4">
      <c r="A117" s="258">
        <v>9932411</v>
      </c>
      <c r="B117" s="255" t="s">
        <v>21508</v>
      </c>
      <c r="D117" t="str">
        <f t="shared" si="1"/>
        <v>9932411 Risk and Safety Services</v>
      </c>
    </row>
    <row r="118" spans="1:4">
      <c r="A118" s="258">
        <v>9933111</v>
      </c>
      <c r="B118" s="255" t="s">
        <v>21509</v>
      </c>
      <c r="D118" t="str">
        <f t="shared" si="1"/>
        <v>9933111 Business Operations Center</v>
      </c>
    </row>
    <row r="119" spans="1:4">
      <c r="A119" s="258">
        <v>9934111</v>
      </c>
      <c r="B119" s="255" t="s">
        <v>21510</v>
      </c>
      <c r="D119" t="str">
        <f t="shared" si="1"/>
        <v>9934111 Facilities Management</v>
      </c>
    </row>
    <row r="120" spans="1:4">
      <c r="A120" s="258">
        <v>9935111</v>
      </c>
      <c r="B120" s="255" t="s">
        <v>21511</v>
      </c>
      <c r="D120" t="str">
        <f t="shared" si="1"/>
        <v>9935111 ANR Human Resources</v>
      </c>
    </row>
    <row r="121" spans="1:4">
      <c r="A121" s="258">
        <v>9936111</v>
      </c>
      <c r="B121" s="255" t="s">
        <v>21512</v>
      </c>
      <c r="D121" t="str">
        <f t="shared" si="1"/>
        <v>9936111 Resource Planning and Management</v>
      </c>
    </row>
    <row r="122" spans="1:4">
      <c r="A122" s="258">
        <v>9937111</v>
      </c>
      <c r="B122" s="255" t="s">
        <v>21513</v>
      </c>
      <c r="D122" t="str">
        <f t="shared" si="1"/>
        <v>9937111 Contracts and Grants</v>
      </c>
    </row>
    <row r="123" spans="1:4">
      <c r="A123" s="258">
        <v>9938111</v>
      </c>
      <c r="B123" s="255" t="s">
        <v>21514</v>
      </c>
      <c r="D123" t="str">
        <f t="shared" si="1"/>
        <v>9938111 CIO IT Office</v>
      </c>
    </row>
    <row r="124" spans="1:4">
      <c r="A124" s="258">
        <v>9938112</v>
      </c>
      <c r="B124" s="255" t="s">
        <v>21515</v>
      </c>
      <c r="D124" t="str">
        <f t="shared" si="1"/>
        <v>9938112 CIO Web Group</v>
      </c>
    </row>
    <row r="125" spans="1:4">
      <c r="A125" s="258">
        <v>9938113</v>
      </c>
      <c r="B125" s="255" t="s">
        <v>21516</v>
      </c>
      <c r="D125" t="str">
        <f t="shared" si="1"/>
        <v>9938113 CIO IT Services</v>
      </c>
    </row>
    <row r="126" spans="1:4">
      <c r="A126" s="258">
        <v>9939111</v>
      </c>
      <c r="B126" s="255" t="s">
        <v>21517</v>
      </c>
      <c r="D126" t="str">
        <f t="shared" si="1"/>
        <v>9939111 Chief Information Security Office</v>
      </c>
    </row>
    <row r="127" spans="1:4">
      <c r="A127" s="258">
        <v>9941111</v>
      </c>
      <c r="B127" s="255" t="s">
        <v>21518</v>
      </c>
      <c r="D127" t="str">
        <f t="shared" si="1"/>
        <v>9941111 UCB CNR Ag and Resource Econ Policy</v>
      </c>
    </row>
    <row r="128" spans="1:4">
      <c r="A128" s="258">
        <v>9941112</v>
      </c>
      <c r="B128" s="255" t="s">
        <v>21519</v>
      </c>
      <c r="D128" t="str">
        <f t="shared" si="1"/>
        <v>9941112 UCB CNR Env Science Policy Management</v>
      </c>
    </row>
    <row r="129" spans="1:4">
      <c r="A129" s="258">
        <v>9941113</v>
      </c>
      <c r="B129" s="255" t="s">
        <v>21520</v>
      </c>
      <c r="D129" t="str">
        <f t="shared" si="1"/>
        <v>9941113 UCB ESPM Ecosystem Science Division</v>
      </c>
    </row>
    <row r="130" spans="1:4">
      <c r="A130" s="258">
        <v>9941114</v>
      </c>
      <c r="B130" s="255" t="s">
        <v>21521</v>
      </c>
      <c r="D130" t="str">
        <f t="shared" si="1"/>
        <v>9941114 UCB ESPM Insect Biology</v>
      </c>
    </row>
    <row r="131" spans="1:4">
      <c r="A131" s="258">
        <v>9941115</v>
      </c>
      <c r="B131" s="255" t="s">
        <v>21522</v>
      </c>
      <c r="D131" t="str">
        <f t="shared" ref="D131:D155" si="2">A131&amp;" "&amp;B131</f>
        <v>9941115 UCB ESPM Society and Environ Division</v>
      </c>
    </row>
    <row r="132" spans="1:4">
      <c r="A132" s="258">
        <v>9941116</v>
      </c>
      <c r="B132" s="255" t="s">
        <v>21523</v>
      </c>
      <c r="D132" t="str">
        <f t="shared" si="2"/>
        <v>9941116 UCB ESPM Central Office</v>
      </c>
    </row>
    <row r="133" spans="1:4">
      <c r="A133" s="258">
        <v>9941117</v>
      </c>
      <c r="B133" s="255" t="s">
        <v>21524</v>
      </c>
      <c r="D133" t="str">
        <f t="shared" si="2"/>
        <v>9941117 UCB CNR Nutr Sci and Toxicology</v>
      </c>
    </row>
    <row r="134" spans="1:4">
      <c r="A134" s="258">
        <v>9941118</v>
      </c>
      <c r="B134" s="255" t="s">
        <v>21525</v>
      </c>
      <c r="D134" t="str">
        <f t="shared" si="2"/>
        <v>9941118 UCB CNR Plant and Microbiology</v>
      </c>
    </row>
    <row r="135" spans="1:4">
      <c r="A135" s="258">
        <v>9941121</v>
      </c>
      <c r="B135" s="255" t="s">
        <v>21526</v>
      </c>
      <c r="D135" t="str">
        <f t="shared" si="2"/>
        <v>9941121 UCB SPH Ag Extension Program</v>
      </c>
    </row>
    <row r="136" spans="1:4">
      <c r="A136" s="258">
        <v>9942111</v>
      </c>
      <c r="B136" s="255" t="s">
        <v>21527</v>
      </c>
      <c r="D136" t="str">
        <f t="shared" si="2"/>
        <v>9942111 UCR CNAS Campus CE Specs</v>
      </c>
    </row>
    <row r="137" spans="1:4">
      <c r="A137" s="258">
        <v>9942112</v>
      </c>
      <c r="B137" s="255" t="s">
        <v>21528</v>
      </c>
      <c r="D137" t="str">
        <f t="shared" si="2"/>
        <v>9942112 UCR CE Botany And Plant Sciences</v>
      </c>
    </row>
    <row r="138" spans="1:4">
      <c r="A138" s="258">
        <v>9942113</v>
      </c>
      <c r="B138" s="255" t="s">
        <v>21529</v>
      </c>
      <c r="D138" t="str">
        <f t="shared" si="2"/>
        <v>9942113 UCR CE Entomology</v>
      </c>
    </row>
    <row r="139" spans="1:4">
      <c r="A139" s="258">
        <v>9942114</v>
      </c>
      <c r="B139" s="255" t="s">
        <v>21530</v>
      </c>
      <c r="D139" t="str">
        <f t="shared" si="2"/>
        <v>9942114 UCR CE Environmental Sciences</v>
      </c>
    </row>
    <row r="140" spans="1:4">
      <c r="A140" s="258">
        <v>9942115</v>
      </c>
      <c r="B140" s="255" t="s">
        <v>21531</v>
      </c>
      <c r="D140" t="str">
        <f t="shared" si="2"/>
        <v>9942115 UCR CE Nematology</v>
      </c>
    </row>
    <row r="141" spans="1:4">
      <c r="A141" s="258">
        <v>9942116</v>
      </c>
      <c r="B141" s="255" t="s">
        <v>21532</v>
      </c>
      <c r="D141" t="str">
        <f t="shared" si="2"/>
        <v>9942116 UCR CE Plant Pathology</v>
      </c>
    </row>
    <row r="142" spans="1:4">
      <c r="A142" s="258">
        <v>9942117</v>
      </c>
      <c r="B142" s="255" t="s">
        <v>21533</v>
      </c>
      <c r="D142" t="str">
        <f t="shared" si="2"/>
        <v>9942117 UCR Entomology</v>
      </c>
    </row>
    <row r="143" spans="1:4">
      <c r="A143" s="258">
        <v>9942118</v>
      </c>
      <c r="B143" s="255" t="s">
        <v>21534</v>
      </c>
      <c r="D143" t="str">
        <f t="shared" si="2"/>
        <v>9942118 UCR Nematology</v>
      </c>
    </row>
    <row r="144" spans="1:4">
      <c r="A144" s="258">
        <v>9942119</v>
      </c>
      <c r="B144" s="255" t="s">
        <v>21535</v>
      </c>
      <c r="D144" t="str">
        <f t="shared" si="2"/>
        <v>9942119 UCR Plant Path And Microbiology</v>
      </c>
    </row>
    <row r="145" spans="1:4">
      <c r="A145" s="258">
        <v>9942120</v>
      </c>
      <c r="B145" s="255" t="s">
        <v>21536</v>
      </c>
      <c r="D145" t="str">
        <f t="shared" si="2"/>
        <v>9942120 UCR SPP Deans Office</v>
      </c>
    </row>
    <row r="146" spans="1:4">
      <c r="A146" s="258">
        <v>9951111</v>
      </c>
      <c r="B146" s="255" t="s">
        <v>21537</v>
      </c>
      <c r="D146" t="str">
        <f t="shared" si="2"/>
        <v>9951111 Provisions</v>
      </c>
    </row>
    <row r="147" spans="1:4">
      <c r="A147" s="258">
        <v>9951211</v>
      </c>
      <c r="B147" s="255" t="s">
        <v>21538</v>
      </c>
      <c r="D147" t="str">
        <f t="shared" si="2"/>
        <v>9951211 Misc Overdrafts</v>
      </c>
    </row>
    <row r="148" spans="1:4">
      <c r="A148" s="258">
        <v>9951311</v>
      </c>
      <c r="B148" s="255" t="s">
        <v>21539</v>
      </c>
      <c r="D148" t="str">
        <f t="shared" si="2"/>
        <v>9951311 Capital Project Funding</v>
      </c>
    </row>
    <row r="149" spans="1:4">
      <c r="A149" s="258">
        <v>9952111</v>
      </c>
      <c r="B149" s="255" t="s">
        <v>21540</v>
      </c>
      <c r="D149" t="str">
        <f t="shared" si="2"/>
        <v>9952111 UCANR General Accounting</v>
      </c>
    </row>
    <row r="150" spans="1:4">
      <c r="A150" s="258">
        <v>9952112</v>
      </c>
      <c r="B150" s="255" t="s">
        <v>21541</v>
      </c>
      <c r="D150" t="str">
        <f t="shared" si="2"/>
        <v>9952112 UCANR AP</v>
      </c>
    </row>
    <row r="151" spans="1:4">
      <c r="A151" s="258">
        <v>9952113</v>
      </c>
      <c r="B151" s="255" t="s">
        <v>21542</v>
      </c>
      <c r="D151" t="str">
        <f t="shared" si="2"/>
        <v>9952113 UCANR Payroll</v>
      </c>
    </row>
    <row r="152" spans="1:4">
      <c r="A152" s="258">
        <v>9952114</v>
      </c>
      <c r="B152" s="255" t="s">
        <v>21543</v>
      </c>
      <c r="D152" t="str">
        <f t="shared" si="2"/>
        <v>9952114 UCANR Tax Reporting and Compliance</v>
      </c>
    </row>
    <row r="153" spans="1:4">
      <c r="A153" s="258">
        <v>9952115</v>
      </c>
      <c r="B153" s="255" t="s">
        <v>21544</v>
      </c>
      <c r="D153" t="str">
        <f t="shared" si="2"/>
        <v>9952115 UCANR Contracts and Grants Accounting</v>
      </c>
    </row>
    <row r="154" spans="1:4">
      <c r="A154" s="258">
        <v>9952116</v>
      </c>
      <c r="B154" s="255" t="s">
        <v>21545</v>
      </c>
      <c r="D154" t="str">
        <f t="shared" si="2"/>
        <v>9952116 UCANR Cashiers office</v>
      </c>
    </row>
    <row r="155" spans="1:4">
      <c r="A155" s="258">
        <v>9953111</v>
      </c>
      <c r="B155" s="255" t="s">
        <v>21546</v>
      </c>
      <c r="D155" t="str">
        <f t="shared" si="2"/>
        <v>9953111 Loans</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D296F-BA83-477A-9A47-2E93A2B2ADEE}">
  <dimension ref="A1:I26"/>
  <sheetViews>
    <sheetView workbookViewId="0">
      <selection activeCell="A16" sqref="A16"/>
    </sheetView>
  </sheetViews>
  <sheetFormatPr defaultRowHeight="14.5"/>
  <cols>
    <col min="3" max="3" width="33.453125" bestFit="1" customWidth="1"/>
    <col min="4" max="4" width="1.81640625" customWidth="1"/>
    <col min="6" max="6" width="35.7265625" bestFit="1" customWidth="1"/>
    <col min="8" max="8" width="40.1796875" bestFit="1" customWidth="1"/>
  </cols>
  <sheetData>
    <row r="1" spans="1:9">
      <c r="B1" s="259" t="s">
        <v>172</v>
      </c>
      <c r="C1" s="259" t="s">
        <v>21547</v>
      </c>
      <c r="E1" s="259" t="s">
        <v>172</v>
      </c>
      <c r="F1" s="259" t="s">
        <v>21548</v>
      </c>
      <c r="H1" s="259" t="s">
        <v>21547</v>
      </c>
      <c r="I1" t="s">
        <v>179</v>
      </c>
    </row>
    <row r="2" spans="1:9">
      <c r="A2" t="s">
        <v>16</v>
      </c>
      <c r="B2" t="s">
        <v>21549</v>
      </c>
      <c r="C2" t="s">
        <v>21550</v>
      </c>
      <c r="E2" t="s">
        <v>21551</v>
      </c>
      <c r="F2" t="s">
        <v>21552</v>
      </c>
      <c r="H2" t="str">
        <f>B2&amp;" "&amp;C2</f>
        <v>785010 Intercampus Recharges Credit UCB</v>
      </c>
      <c r="I2" t="s">
        <v>179</v>
      </c>
    </row>
    <row r="3" spans="1:9">
      <c r="A3" t="s">
        <v>11</v>
      </c>
      <c r="B3" t="s">
        <v>21553</v>
      </c>
      <c r="C3" t="s">
        <v>21554</v>
      </c>
      <c r="E3" t="s">
        <v>21555</v>
      </c>
      <c r="F3" t="s">
        <v>21556</v>
      </c>
      <c r="H3" t="str">
        <f t="shared" ref="H3:H12" si="0">B3&amp;" "&amp;C3</f>
        <v>785020 Intercampus Recharges Credit UCSF</v>
      </c>
      <c r="I3" t="s">
        <v>179</v>
      </c>
    </row>
    <row r="4" spans="1:9">
      <c r="A4" t="s">
        <v>361</v>
      </c>
      <c r="B4" t="s">
        <v>21557</v>
      </c>
      <c r="C4" t="s">
        <v>21558</v>
      </c>
      <c r="E4" t="s">
        <v>21559</v>
      </c>
      <c r="F4" t="s">
        <v>21560</v>
      </c>
      <c r="H4" t="str">
        <f t="shared" si="0"/>
        <v>785030 Intercampus Recharges Credit UCD</v>
      </c>
      <c r="I4" t="s">
        <v>179</v>
      </c>
    </row>
    <row r="5" spans="1:9">
      <c r="A5" t="s">
        <v>9</v>
      </c>
      <c r="B5" t="s">
        <v>21561</v>
      </c>
      <c r="C5" t="s">
        <v>21562</v>
      </c>
      <c r="E5" t="s">
        <v>21563</v>
      </c>
      <c r="F5" t="s">
        <v>21564</v>
      </c>
      <c r="H5" t="str">
        <f t="shared" si="0"/>
        <v>785040 Intercampus Recharges Credit UCLA</v>
      </c>
      <c r="I5" t="s">
        <v>179</v>
      </c>
    </row>
    <row r="6" spans="1:9">
      <c r="A6" t="s">
        <v>8</v>
      </c>
      <c r="B6" t="s">
        <v>21565</v>
      </c>
      <c r="C6" t="s">
        <v>21566</v>
      </c>
      <c r="E6" t="s">
        <v>21567</v>
      </c>
      <c r="F6" t="s">
        <v>21568</v>
      </c>
      <c r="H6" t="str">
        <f t="shared" si="0"/>
        <v>785050 Intercampus Recharges Credit UCR</v>
      </c>
      <c r="I6" t="s">
        <v>179</v>
      </c>
    </row>
    <row r="7" spans="1:9">
      <c r="A7" t="s">
        <v>12</v>
      </c>
      <c r="B7" t="s">
        <v>21569</v>
      </c>
      <c r="C7" t="s">
        <v>21570</v>
      </c>
      <c r="E7" t="s">
        <v>21571</v>
      </c>
      <c r="F7" t="s">
        <v>21572</v>
      </c>
      <c r="H7" t="str">
        <f t="shared" si="0"/>
        <v>785060 Intercampus Recharges Credit UCSD</v>
      </c>
      <c r="I7" t="s">
        <v>179</v>
      </c>
    </row>
    <row r="8" spans="1:9">
      <c r="A8" t="s">
        <v>13</v>
      </c>
      <c r="B8" t="s">
        <v>21573</v>
      </c>
      <c r="C8" t="s">
        <v>21574</v>
      </c>
      <c r="E8" t="s">
        <v>21575</v>
      </c>
      <c r="F8" t="s">
        <v>21576</v>
      </c>
      <c r="H8" t="str">
        <f t="shared" si="0"/>
        <v>785070 Intercampus Recharges Credit UCSC</v>
      </c>
      <c r="I8" t="s">
        <v>179</v>
      </c>
    </row>
    <row r="9" spans="1:9">
      <c r="A9" t="s">
        <v>14</v>
      </c>
      <c r="B9" t="s">
        <v>21577</v>
      </c>
      <c r="C9" t="s">
        <v>21578</v>
      </c>
      <c r="E9" t="s">
        <v>21579</v>
      </c>
      <c r="F9" t="s">
        <v>21580</v>
      </c>
      <c r="H9" t="str">
        <f t="shared" si="0"/>
        <v>785080 Intercampus Recharges Credit UCSB</v>
      </c>
      <c r="I9" t="s">
        <v>179</v>
      </c>
    </row>
    <row r="10" spans="1:9">
      <c r="A10" t="s">
        <v>17</v>
      </c>
      <c r="B10" t="s">
        <v>21581</v>
      </c>
      <c r="C10" t="s">
        <v>21582</v>
      </c>
      <c r="E10" t="s">
        <v>21583</v>
      </c>
      <c r="F10" t="s">
        <v>21584</v>
      </c>
      <c r="H10" t="str">
        <f t="shared" si="0"/>
        <v>785090 Intercampus Recharges Credit UCI</v>
      </c>
      <c r="I10" t="s">
        <v>179</v>
      </c>
    </row>
    <row r="11" spans="1:9">
      <c r="A11" t="s">
        <v>18</v>
      </c>
      <c r="B11" t="s">
        <v>21585</v>
      </c>
      <c r="C11" t="s">
        <v>21586</v>
      </c>
      <c r="E11" t="s">
        <v>21587</v>
      </c>
      <c r="F11" t="s">
        <v>21588</v>
      </c>
      <c r="H11" t="str">
        <f t="shared" si="0"/>
        <v>785100 Intercampus Recharges Credit UCM</v>
      </c>
      <c r="I11" t="s">
        <v>179</v>
      </c>
    </row>
    <row r="12" spans="1:9">
      <c r="A12" t="s">
        <v>15</v>
      </c>
      <c r="B12" t="s">
        <v>21589</v>
      </c>
      <c r="C12" t="s">
        <v>21590</v>
      </c>
      <c r="E12" t="s">
        <v>21591</v>
      </c>
      <c r="F12" t="s">
        <v>21592</v>
      </c>
      <c r="H12" t="str">
        <f t="shared" si="0"/>
        <v>785110 Intercampus Recharges Credit UCOP</v>
      </c>
      <c r="I12" t="s">
        <v>179</v>
      </c>
    </row>
    <row r="14" spans="1:9" ht="15" thickBot="1">
      <c r="A14" s="3" t="s">
        <v>16</v>
      </c>
      <c r="B14" t="s">
        <v>21551</v>
      </c>
      <c r="C14" t="s">
        <v>21552</v>
      </c>
    </row>
    <row r="15" spans="1:9" ht="15" thickBot="1">
      <c r="A15" s="33" t="s">
        <v>11</v>
      </c>
      <c r="B15" t="s">
        <v>21555</v>
      </c>
      <c r="C15" t="s">
        <v>21556</v>
      </c>
      <c r="H15" s="259" t="s">
        <v>21593</v>
      </c>
      <c r="I15" t="s">
        <v>178</v>
      </c>
    </row>
    <row r="16" spans="1:9" ht="15" thickBot="1">
      <c r="A16" s="33" t="s">
        <v>361</v>
      </c>
      <c r="B16" t="s">
        <v>21559</v>
      </c>
      <c r="C16" t="s">
        <v>21560</v>
      </c>
      <c r="H16" t="str">
        <f t="shared" ref="H16:H26" si="1">E2&amp;" "&amp;F2</f>
        <v>780010 Intercampus Recharges Expense UCB</v>
      </c>
      <c r="I16" t="s">
        <v>178</v>
      </c>
    </row>
    <row r="17" spans="1:9" ht="15" thickBot="1">
      <c r="A17" s="33" t="s">
        <v>9</v>
      </c>
      <c r="B17" t="s">
        <v>21563</v>
      </c>
      <c r="C17" t="s">
        <v>21564</v>
      </c>
      <c r="H17" t="str">
        <f t="shared" si="1"/>
        <v>780020 Intercampus Recharges Expense UCSF</v>
      </c>
      <c r="I17" t="s">
        <v>178</v>
      </c>
    </row>
    <row r="18" spans="1:9" ht="15" thickBot="1">
      <c r="A18" s="33" t="s">
        <v>8</v>
      </c>
      <c r="B18" t="s">
        <v>21567</v>
      </c>
      <c r="C18" t="s">
        <v>21568</v>
      </c>
      <c r="H18" t="str">
        <f t="shared" si="1"/>
        <v>780030 Intercampus Recharges Expense UCD</v>
      </c>
      <c r="I18" t="s">
        <v>178</v>
      </c>
    </row>
    <row r="19" spans="1:9" ht="15" thickBot="1">
      <c r="A19" s="33" t="s">
        <v>12</v>
      </c>
      <c r="B19" t="s">
        <v>21571</v>
      </c>
      <c r="C19" t="s">
        <v>21572</v>
      </c>
      <c r="H19" t="str">
        <f t="shared" si="1"/>
        <v>780040 Intercampus Recharges Expense UCLA</v>
      </c>
      <c r="I19" t="s">
        <v>178</v>
      </c>
    </row>
    <row r="20" spans="1:9" ht="15" thickBot="1">
      <c r="A20" s="33" t="s">
        <v>13</v>
      </c>
      <c r="B20" t="s">
        <v>21575</v>
      </c>
      <c r="C20" t="s">
        <v>21576</v>
      </c>
      <c r="H20" t="str">
        <f t="shared" si="1"/>
        <v>780050 Intercampus Recharges Expense UCR</v>
      </c>
      <c r="I20" t="s">
        <v>178</v>
      </c>
    </row>
    <row r="21" spans="1:9" ht="15" thickBot="1">
      <c r="A21" s="33" t="s">
        <v>14</v>
      </c>
      <c r="B21" t="s">
        <v>21579</v>
      </c>
      <c r="C21" t="s">
        <v>21580</v>
      </c>
      <c r="H21" t="str">
        <f t="shared" si="1"/>
        <v>780060 Intercampus Recharges Expense UCSD</v>
      </c>
      <c r="I21" t="s">
        <v>178</v>
      </c>
    </row>
    <row r="22" spans="1:9" ht="15" thickBot="1">
      <c r="A22" s="33" t="s">
        <v>17</v>
      </c>
      <c r="B22" t="s">
        <v>21583</v>
      </c>
      <c r="C22" t="s">
        <v>21584</v>
      </c>
      <c r="H22" t="str">
        <f t="shared" si="1"/>
        <v>780070 Intercampus Recharges Expense UCSC</v>
      </c>
      <c r="I22" t="s">
        <v>178</v>
      </c>
    </row>
    <row r="23" spans="1:9" ht="15" thickBot="1">
      <c r="A23" s="33" t="s">
        <v>18</v>
      </c>
      <c r="B23" t="s">
        <v>21587</v>
      </c>
      <c r="C23" t="s">
        <v>21588</v>
      </c>
      <c r="H23" t="str">
        <f t="shared" si="1"/>
        <v>780080 Intercampus Recharges Expense UCSB</v>
      </c>
      <c r="I23" t="s">
        <v>178</v>
      </c>
    </row>
    <row r="24" spans="1:9">
      <c r="A24" s="33" t="s">
        <v>15</v>
      </c>
      <c r="B24" t="s">
        <v>21591</v>
      </c>
      <c r="C24" t="s">
        <v>21592</v>
      </c>
      <c r="H24" t="str">
        <f t="shared" si="1"/>
        <v>780090 Intercampus Recharges Expense UCI</v>
      </c>
      <c r="I24" t="s">
        <v>178</v>
      </c>
    </row>
    <row r="25" spans="1:9">
      <c r="H25" t="str">
        <f t="shared" si="1"/>
        <v>780100 Intercampus Recharges Expense UCM</v>
      </c>
      <c r="I25" t="s">
        <v>178</v>
      </c>
    </row>
    <row r="26" spans="1:9">
      <c r="H26" t="str">
        <f t="shared" si="1"/>
        <v>780110 Intercampus Recharges Expense UCOP</v>
      </c>
      <c r="I26" t="s">
        <v>178</v>
      </c>
    </row>
  </sheetData>
  <conditionalFormatting sqref="C2:C13">
    <cfRule type="duplicateValues" dxfId="3" priority="3"/>
  </conditionalFormatting>
  <conditionalFormatting sqref="C14:C24">
    <cfRule type="duplicateValues" dxfId="2" priority="1"/>
  </conditionalFormatting>
  <conditionalFormatting sqref="F1:F27">
    <cfRule type="duplicateValues" dxfId="1" priority="2"/>
  </conditionalFormatting>
  <dataValidations count="1">
    <dataValidation type="list" showInputMessage="1" showErrorMessage="1" errorTitle="Wrong Campus !" error="Wrong Campus Used. Please Use The Appropriate Campus From The List." sqref="A14" xr:uid="{07A5678A-A153-4BB4-9389-47A135B1FD35}">
      <formula1>$D$2:$D$13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1DDD1-2F9A-4FBC-B1AB-4E384FE70FFB}">
  <dimension ref="A1:D20"/>
  <sheetViews>
    <sheetView workbookViewId="0">
      <selection activeCell="D27" sqref="D27"/>
    </sheetView>
  </sheetViews>
  <sheetFormatPr defaultRowHeight="14.5"/>
  <cols>
    <col min="2" max="2" width="41.453125" bestFit="1" customWidth="1"/>
    <col min="4" max="4" width="44" bestFit="1" customWidth="1"/>
  </cols>
  <sheetData>
    <row r="1" spans="1:4">
      <c r="A1" s="260" t="s">
        <v>312</v>
      </c>
      <c r="B1" s="260" t="s">
        <v>48</v>
      </c>
      <c r="D1" s="260" t="s">
        <v>312</v>
      </c>
    </row>
    <row r="2" spans="1:4">
      <c r="A2" t="s">
        <v>249</v>
      </c>
      <c r="B2" t="s">
        <v>21594</v>
      </c>
      <c r="D2" t="str">
        <f>A2&amp;" "&amp;B2</f>
        <v>00 Purpose Default</v>
      </c>
    </row>
    <row r="3" spans="1:4">
      <c r="A3" t="s">
        <v>21595</v>
      </c>
      <c r="B3" t="s">
        <v>21596</v>
      </c>
      <c r="D3" t="str">
        <f t="shared" ref="D3:D20" si="0">A3&amp;" "&amp;B3</f>
        <v>43 Academic Support</v>
      </c>
    </row>
    <row r="4" spans="1:4">
      <c r="A4" t="s">
        <v>21597</v>
      </c>
      <c r="B4" t="s">
        <v>21598</v>
      </c>
      <c r="D4" t="str">
        <f t="shared" si="0"/>
        <v>60 Libraries</v>
      </c>
    </row>
    <row r="5" spans="1:4">
      <c r="A5" t="s">
        <v>250</v>
      </c>
      <c r="B5" t="s">
        <v>21599</v>
      </c>
      <c r="D5" t="str">
        <f t="shared" si="0"/>
        <v>40 Instruction Dept Research</v>
      </c>
    </row>
    <row r="6" spans="1:4">
      <c r="A6" t="s">
        <v>21600</v>
      </c>
      <c r="B6" t="s">
        <v>21601</v>
      </c>
      <c r="D6" t="str">
        <f t="shared" si="0"/>
        <v>41 Summer Session</v>
      </c>
    </row>
    <row r="7" spans="1:4">
      <c r="A7" t="s">
        <v>21602</v>
      </c>
      <c r="B7" t="s">
        <v>21603</v>
      </c>
      <c r="D7" t="str">
        <f t="shared" si="0"/>
        <v>61 University Extension</v>
      </c>
    </row>
    <row r="8" spans="1:4">
      <c r="A8" t="s">
        <v>21604</v>
      </c>
      <c r="B8" t="s">
        <v>21605</v>
      </c>
      <c r="D8" t="str">
        <f t="shared" si="0"/>
        <v>44 Research</v>
      </c>
    </row>
    <row r="9" spans="1:4">
      <c r="A9" t="s">
        <v>21606</v>
      </c>
      <c r="B9" t="s">
        <v>21607</v>
      </c>
      <c r="D9" t="str">
        <f t="shared" si="0"/>
        <v>45 AES Research</v>
      </c>
    </row>
    <row r="10" spans="1:4">
      <c r="A10" t="s">
        <v>21608</v>
      </c>
      <c r="B10" t="s">
        <v>21609</v>
      </c>
      <c r="D10" t="str">
        <f t="shared" si="0"/>
        <v>42 Teaching Hospitals</v>
      </c>
    </row>
    <row r="11" spans="1:4">
      <c r="A11" t="s">
        <v>21610</v>
      </c>
      <c r="B11" t="s">
        <v>21611</v>
      </c>
      <c r="D11" t="str">
        <f t="shared" si="0"/>
        <v>62 Public Service</v>
      </c>
    </row>
    <row r="12" spans="1:4">
      <c r="A12" t="s">
        <v>21612</v>
      </c>
      <c r="B12" t="s">
        <v>21613</v>
      </c>
      <c r="D12" t="str">
        <f t="shared" si="0"/>
        <v>64 Operations Maintenance of Plant</v>
      </c>
    </row>
    <row r="13" spans="1:4">
      <c r="A13" t="s">
        <v>21614</v>
      </c>
      <c r="B13" t="s">
        <v>21615</v>
      </c>
      <c r="D13" t="str">
        <f t="shared" si="0"/>
        <v>65 Depreciation</v>
      </c>
    </row>
    <row r="14" spans="1:4">
      <c r="A14" t="s">
        <v>21616</v>
      </c>
      <c r="B14" t="s">
        <v>21617</v>
      </c>
      <c r="D14" t="str">
        <f t="shared" si="0"/>
        <v>66 Impairment</v>
      </c>
    </row>
    <row r="15" spans="1:4">
      <c r="A15" t="s">
        <v>21618</v>
      </c>
      <c r="B15" t="s">
        <v>21619</v>
      </c>
      <c r="D15" t="str">
        <f t="shared" si="0"/>
        <v>68 Student Services</v>
      </c>
    </row>
    <row r="16" spans="1:4">
      <c r="A16" t="s">
        <v>21620</v>
      </c>
      <c r="B16" t="s">
        <v>21621</v>
      </c>
      <c r="D16" t="str">
        <f t="shared" si="0"/>
        <v>78 Student Financial Aid</v>
      </c>
    </row>
    <row r="17" spans="1:4">
      <c r="A17" t="s">
        <v>21622</v>
      </c>
      <c r="B17" t="s">
        <v>21623</v>
      </c>
      <c r="D17" t="str">
        <f t="shared" si="0"/>
        <v>72 Institutional Support General Administration</v>
      </c>
    </row>
    <row r="18" spans="1:4">
      <c r="A18" t="s">
        <v>21624</v>
      </c>
      <c r="B18" t="s">
        <v>21625</v>
      </c>
      <c r="D18" t="str">
        <f t="shared" si="0"/>
        <v>76 Auxiliary Enterprises</v>
      </c>
    </row>
    <row r="19" spans="1:4">
      <c r="A19" t="s">
        <v>21626</v>
      </c>
      <c r="B19" t="s">
        <v>21627</v>
      </c>
      <c r="D19" t="str">
        <f t="shared" si="0"/>
        <v>79 Department of Energy Laboratories</v>
      </c>
    </row>
    <row r="20" spans="1:4">
      <c r="A20" t="s">
        <v>21628</v>
      </c>
      <c r="B20" t="s">
        <v>21629</v>
      </c>
      <c r="D20" t="str">
        <f t="shared" si="0"/>
        <v>80 Provisions for Allocations</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BD86-A384-4EF9-BBE6-C499265E5AD3}">
  <dimension ref="A1:D418"/>
  <sheetViews>
    <sheetView topLeftCell="A381" workbookViewId="0">
      <selection activeCell="D27" sqref="D27"/>
    </sheetView>
  </sheetViews>
  <sheetFormatPr defaultRowHeight="14.5"/>
  <cols>
    <col min="2" max="2" width="63.26953125" bestFit="1" customWidth="1"/>
    <col min="4" max="4" width="68.1796875" bestFit="1" customWidth="1"/>
  </cols>
  <sheetData>
    <row r="1" spans="1:4">
      <c r="A1" t="s">
        <v>313</v>
      </c>
      <c r="B1" t="s">
        <v>21630</v>
      </c>
      <c r="D1" t="s">
        <v>313</v>
      </c>
    </row>
    <row r="2" spans="1:4">
      <c r="A2" t="s">
        <v>333</v>
      </c>
      <c r="B2" t="s">
        <v>21631</v>
      </c>
      <c r="D2" t="str">
        <f>A2&amp;" "&amp;B2</f>
        <v>000 Default Program Value</v>
      </c>
    </row>
    <row r="3" spans="1:4">
      <c r="A3" t="s">
        <v>21632</v>
      </c>
      <c r="B3" t="s">
        <v>21633</v>
      </c>
      <c r="D3" t="str">
        <f t="shared" ref="D3:D66" si="0">A3&amp;" "&amp;B3</f>
        <v>001 Bodega Marine Reserve</v>
      </c>
    </row>
    <row r="4" spans="1:4">
      <c r="A4" t="s">
        <v>21634</v>
      </c>
      <c r="B4" t="s">
        <v>21635</v>
      </c>
      <c r="D4" t="str">
        <f t="shared" si="0"/>
        <v>002 Jepson Prairier Reserve</v>
      </c>
    </row>
    <row r="5" spans="1:4">
      <c r="A5" t="s">
        <v>21636</v>
      </c>
      <c r="B5" t="s">
        <v>21637</v>
      </c>
      <c r="D5" t="str">
        <f t="shared" si="0"/>
        <v>003 Lassen Field Station</v>
      </c>
    </row>
    <row r="6" spans="1:4">
      <c r="A6" t="s">
        <v>21638</v>
      </c>
      <c r="B6" t="s">
        <v>21639</v>
      </c>
      <c r="D6" t="str">
        <f t="shared" si="0"/>
        <v>004 McLaughlin Natural Reserve</v>
      </c>
    </row>
    <row r="7" spans="1:4">
      <c r="A7" t="s">
        <v>21640</v>
      </c>
      <c r="B7" t="s">
        <v>21641</v>
      </c>
      <c r="D7" t="str">
        <f t="shared" si="0"/>
        <v>005 Quail Ridge Reserve</v>
      </c>
    </row>
    <row r="8" spans="1:4">
      <c r="A8" t="s">
        <v>21642</v>
      </c>
      <c r="B8" t="s">
        <v>21643</v>
      </c>
      <c r="D8" t="str">
        <f t="shared" si="0"/>
        <v>006 Stebbins Cold Canyon Reserve</v>
      </c>
    </row>
    <row r="9" spans="1:4">
      <c r="A9" t="s">
        <v>21644</v>
      </c>
      <c r="B9" t="s">
        <v>21645</v>
      </c>
      <c r="D9" t="str">
        <f t="shared" si="0"/>
        <v>007 Other Natural Reserve System</v>
      </c>
    </row>
    <row r="10" spans="1:4">
      <c r="A10" t="s">
        <v>21646</v>
      </c>
      <c r="B10" t="s">
        <v>21647</v>
      </c>
      <c r="D10" t="str">
        <f t="shared" si="0"/>
        <v>111 California Inst for Quantitative Biosciences Cal ISI QB3</v>
      </c>
    </row>
    <row r="11" spans="1:4">
      <c r="A11" t="s">
        <v>21648</v>
      </c>
      <c r="B11" t="s">
        <v>21649</v>
      </c>
      <c r="D11" t="str">
        <f t="shared" si="0"/>
        <v>112 California Inst for Telecommun and Info Techn CALIT2</v>
      </c>
    </row>
    <row r="12" spans="1:4">
      <c r="A12" t="s">
        <v>21650</v>
      </c>
      <c r="B12" t="s">
        <v>21651</v>
      </c>
      <c r="D12" t="str">
        <f t="shared" si="0"/>
        <v>113 California Nanosystems Institute CNSI</v>
      </c>
    </row>
    <row r="13" spans="1:4">
      <c r="A13" t="s">
        <v>21652</v>
      </c>
      <c r="B13" t="s">
        <v>21653</v>
      </c>
      <c r="D13" t="str">
        <f t="shared" si="0"/>
        <v>114 Center for Info Tech Research in the Interest of Society CITRIS</v>
      </c>
    </row>
    <row r="14" spans="1:4">
      <c r="A14" t="s">
        <v>21654</v>
      </c>
      <c r="B14" t="s">
        <v>21655</v>
      </c>
      <c r="D14" t="str">
        <f t="shared" si="0"/>
        <v>120 UC President Postdoctoral Fellowship Program PPFP</v>
      </c>
    </row>
    <row r="15" spans="1:4">
      <c r="A15" t="s">
        <v>21656</v>
      </c>
      <c r="B15" t="s">
        <v>21657</v>
      </c>
      <c r="D15" t="str">
        <f t="shared" si="0"/>
        <v>171 White Mountain Research Center</v>
      </c>
    </row>
    <row r="16" spans="1:4">
      <c r="A16" t="s">
        <v>21658</v>
      </c>
      <c r="B16" t="s">
        <v>21659</v>
      </c>
      <c r="D16" t="str">
        <f t="shared" si="0"/>
        <v>173 Institute of Transportation Studies</v>
      </c>
    </row>
    <row r="17" spans="1:4">
      <c r="A17" t="s">
        <v>21660</v>
      </c>
      <c r="B17" t="s">
        <v>21661</v>
      </c>
      <c r="D17" t="str">
        <f t="shared" si="0"/>
        <v>175 California Advanced Solar Tech Institute UC Solar</v>
      </c>
    </row>
    <row r="18" spans="1:4">
      <c r="A18" t="s">
        <v>21662</v>
      </c>
      <c r="B18" t="s">
        <v>21663</v>
      </c>
      <c r="D18" t="str">
        <f t="shared" si="0"/>
        <v>176 UC Observatories UCO</v>
      </c>
    </row>
    <row r="19" spans="1:4">
      <c r="A19" t="s">
        <v>21664</v>
      </c>
      <c r="B19" t="s">
        <v>21665</v>
      </c>
      <c r="D19" t="str">
        <f t="shared" si="0"/>
        <v>187 UC Humanities Research Institute UCHRI</v>
      </c>
    </row>
    <row r="20" spans="1:4">
      <c r="A20" t="s">
        <v>21666</v>
      </c>
      <c r="B20" t="s">
        <v>21667</v>
      </c>
      <c r="D20" t="str">
        <f t="shared" si="0"/>
        <v>010 UCGHI Education</v>
      </c>
    </row>
    <row r="21" spans="1:4">
      <c r="A21" t="s">
        <v>21668</v>
      </c>
      <c r="B21" t="s">
        <v>21669</v>
      </c>
      <c r="D21" t="str">
        <f t="shared" si="0"/>
        <v>011 Global Health Group</v>
      </c>
    </row>
    <row r="22" spans="1:4">
      <c r="A22" t="s">
        <v>21670</v>
      </c>
      <c r="B22" t="s">
        <v>21671</v>
      </c>
      <c r="D22" t="str">
        <f t="shared" si="0"/>
        <v>012 Global Health Delivery and Diplomacy</v>
      </c>
    </row>
    <row r="23" spans="1:4">
      <c r="A23" t="s">
        <v>21672</v>
      </c>
      <c r="B23" t="s">
        <v>21673</v>
      </c>
      <c r="D23" t="str">
        <f t="shared" si="0"/>
        <v>013 Global Strategic Information</v>
      </c>
    </row>
    <row r="24" spans="1:4">
      <c r="A24" t="s">
        <v>21674</v>
      </c>
      <c r="B24" t="s">
        <v>21675</v>
      </c>
      <c r="D24" t="str">
        <f t="shared" si="0"/>
        <v>014 Maternal and Newborn Health</v>
      </c>
    </row>
    <row r="25" spans="1:4">
      <c r="A25" t="s">
        <v>21676</v>
      </c>
      <c r="B25" t="s">
        <v>21677</v>
      </c>
      <c r="D25" t="str">
        <f t="shared" si="0"/>
        <v>015 AIDS Research Institute</v>
      </c>
    </row>
    <row r="26" spans="1:4">
      <c r="A26" t="s">
        <v>21678</v>
      </c>
      <c r="B26" t="s">
        <v>21679</v>
      </c>
      <c r="D26" t="str">
        <f t="shared" si="0"/>
        <v>016 Bixby Center</v>
      </c>
    </row>
    <row r="27" spans="1:4">
      <c r="A27" t="s">
        <v>21680</v>
      </c>
      <c r="B27" t="s">
        <v>21681</v>
      </c>
      <c r="D27" t="str">
        <f t="shared" si="0"/>
        <v>017 GHECon</v>
      </c>
    </row>
    <row r="28" spans="1:4">
      <c r="A28" t="s">
        <v>21682</v>
      </c>
      <c r="B28" t="s">
        <v>21683</v>
      </c>
      <c r="D28" t="str">
        <f t="shared" si="0"/>
        <v>050 Be Smart About Safety</v>
      </c>
    </row>
    <row r="29" spans="1:4">
      <c r="A29" t="s">
        <v>21684</v>
      </c>
      <c r="B29" t="s">
        <v>21685</v>
      </c>
      <c r="D29" t="str">
        <f t="shared" si="0"/>
        <v>060 Workers Comp Trust</v>
      </c>
    </row>
    <row r="30" spans="1:4">
      <c r="A30" t="s">
        <v>21686</v>
      </c>
      <c r="B30" t="s">
        <v>21687</v>
      </c>
      <c r="D30" t="str">
        <f t="shared" si="0"/>
        <v>070 Wellness Program</v>
      </c>
    </row>
    <row r="31" spans="1:4">
      <c r="A31" t="s">
        <v>21688</v>
      </c>
      <c r="B31" t="s">
        <v>21689</v>
      </c>
      <c r="D31" t="str">
        <f t="shared" si="0"/>
        <v>231 UC Education Abroad Program UCEAP</v>
      </c>
    </row>
    <row r="32" spans="1:4">
      <c r="A32" t="s">
        <v>21690</v>
      </c>
      <c r="B32" t="s">
        <v>21691</v>
      </c>
      <c r="D32" t="str">
        <f t="shared" si="0"/>
        <v>241 UC Washington Center UCDC</v>
      </c>
    </row>
    <row r="33" spans="1:4">
      <c r="A33" t="s">
        <v>21692</v>
      </c>
      <c r="B33" t="s">
        <v>21693</v>
      </c>
      <c r="D33" t="str">
        <f t="shared" si="0"/>
        <v>251 UC Center Sacramento UCCS</v>
      </c>
    </row>
    <row r="34" spans="1:4">
      <c r="A34" t="s">
        <v>21694</v>
      </c>
      <c r="B34" t="s">
        <v>21695</v>
      </c>
      <c r="D34" t="str">
        <f t="shared" si="0"/>
        <v>261 AES Agricultural Experimental Station</v>
      </c>
    </row>
    <row r="35" spans="1:4">
      <c r="A35" t="s">
        <v>21696</v>
      </c>
      <c r="B35" t="s">
        <v>21697</v>
      </c>
      <c r="D35" t="str">
        <f t="shared" si="0"/>
        <v>281 COSMOS</v>
      </c>
    </row>
    <row r="36" spans="1:4">
      <c r="A36" t="s">
        <v>21698</v>
      </c>
      <c r="B36" t="s">
        <v>21699</v>
      </c>
      <c r="D36" t="str">
        <f t="shared" si="0"/>
        <v>291 CalTeach SMI and STEM</v>
      </c>
    </row>
    <row r="37" spans="1:4">
      <c r="A37" t="s">
        <v>21700</v>
      </c>
      <c r="B37" t="s">
        <v>21701</v>
      </c>
      <c r="D37" t="str">
        <f t="shared" si="0"/>
        <v>301 UC Online Program</v>
      </c>
    </row>
    <row r="38" spans="1:4">
      <c r="A38" t="s">
        <v>21702</v>
      </c>
      <c r="B38" t="s">
        <v>21703</v>
      </c>
      <c r="D38" t="str">
        <f t="shared" si="0"/>
        <v>401 Carbon Neutrality Initiative</v>
      </c>
    </row>
    <row r="39" spans="1:4">
      <c r="A39" t="s">
        <v>21704</v>
      </c>
      <c r="B39" t="s">
        <v>21705</v>
      </c>
      <c r="D39" t="str">
        <f t="shared" si="0"/>
        <v>402 Public Services Law Fellowship</v>
      </c>
    </row>
    <row r="40" spans="1:4">
      <c r="A40" t="s">
        <v>21706</v>
      </c>
      <c r="B40" t="s">
        <v>21707</v>
      </c>
      <c r="D40" t="str">
        <f t="shared" si="0"/>
        <v>403 Global Food Initiative</v>
      </c>
    </row>
    <row r="41" spans="1:4">
      <c r="A41" t="s">
        <v>21708</v>
      </c>
      <c r="B41" t="s">
        <v>21709</v>
      </c>
      <c r="D41" t="str">
        <f t="shared" si="0"/>
        <v>404 Presidential Public Service Fellowship</v>
      </c>
    </row>
    <row r="42" spans="1:4">
      <c r="A42" t="s">
        <v>21710</v>
      </c>
      <c r="B42" t="s">
        <v>21711</v>
      </c>
      <c r="D42" t="str">
        <f t="shared" si="0"/>
        <v>405 UC National Center for Free Speech and Civic Engagement</v>
      </c>
    </row>
    <row r="43" spans="1:4">
      <c r="A43" t="s">
        <v>21712</v>
      </c>
      <c r="B43" t="s">
        <v>21713</v>
      </c>
      <c r="D43" t="str">
        <f t="shared" si="0"/>
        <v>407 Native American Opportunity Program</v>
      </c>
    </row>
    <row r="44" spans="1:4">
      <c r="A44" t="s">
        <v>21714</v>
      </c>
      <c r="B44" t="s">
        <v>21715</v>
      </c>
      <c r="D44" t="str">
        <f t="shared" si="0"/>
        <v>416 UC Berkley Undocumented Student Initiative</v>
      </c>
    </row>
    <row r="45" spans="1:4">
      <c r="A45" t="s">
        <v>21716</v>
      </c>
      <c r="B45" t="s">
        <v>21717</v>
      </c>
      <c r="D45" t="str">
        <f t="shared" si="0"/>
        <v>426 UCSF Undocumented Student Initiative</v>
      </c>
    </row>
    <row r="46" spans="1:4">
      <c r="A46" t="s">
        <v>21718</v>
      </c>
      <c r="B46" t="s">
        <v>21719</v>
      </c>
      <c r="D46" t="str">
        <f t="shared" si="0"/>
        <v>436 UC Davis Undocumented Student Initiative</v>
      </c>
    </row>
    <row r="47" spans="1:4">
      <c r="A47" t="s">
        <v>21720</v>
      </c>
      <c r="B47" t="s">
        <v>21721</v>
      </c>
      <c r="D47" t="str">
        <f t="shared" si="0"/>
        <v>446 UCLA Undocumented Student Initiative</v>
      </c>
    </row>
    <row r="48" spans="1:4">
      <c r="A48" t="s">
        <v>21722</v>
      </c>
      <c r="B48" t="s">
        <v>21723</v>
      </c>
      <c r="D48" t="str">
        <f t="shared" si="0"/>
        <v>456 Riverside Undocumented Student Initiative</v>
      </c>
    </row>
    <row r="49" spans="1:4">
      <c r="A49" t="s">
        <v>21724</v>
      </c>
      <c r="B49" t="s">
        <v>21725</v>
      </c>
      <c r="D49" t="str">
        <f t="shared" si="0"/>
        <v>466 San Diego Undocumented Student Initiative</v>
      </c>
    </row>
    <row r="50" spans="1:4">
      <c r="A50" t="s">
        <v>21726</v>
      </c>
      <c r="B50" t="s">
        <v>21727</v>
      </c>
      <c r="D50" t="str">
        <f t="shared" si="0"/>
        <v>476 San Cruz Undocumented Student Initiative</v>
      </c>
    </row>
    <row r="51" spans="1:4">
      <c r="A51" t="s">
        <v>21728</v>
      </c>
      <c r="B51" t="s">
        <v>21729</v>
      </c>
      <c r="D51" t="str">
        <f t="shared" si="0"/>
        <v>486 Santa Barbara Undocumented Student Initiative</v>
      </c>
    </row>
    <row r="52" spans="1:4">
      <c r="A52" t="s">
        <v>21730</v>
      </c>
      <c r="B52" t="s">
        <v>21731</v>
      </c>
      <c r="D52" t="str">
        <f t="shared" si="0"/>
        <v>496 Irvine Undocumented Student Initiative</v>
      </c>
    </row>
    <row r="53" spans="1:4">
      <c r="A53" t="s">
        <v>21732</v>
      </c>
      <c r="B53" t="s">
        <v>21733</v>
      </c>
      <c r="D53" t="str">
        <f t="shared" si="0"/>
        <v>500 Merced Undocumented Student Initiative</v>
      </c>
    </row>
    <row r="54" spans="1:4">
      <c r="A54" t="s">
        <v>21734</v>
      </c>
      <c r="B54" t="s">
        <v>21735</v>
      </c>
      <c r="D54" t="str">
        <f t="shared" si="0"/>
        <v>A70 Strategic SAPEP Outreach</v>
      </c>
    </row>
    <row r="55" spans="1:4">
      <c r="A55" t="s">
        <v>21736</v>
      </c>
      <c r="B55" t="s">
        <v>21737</v>
      </c>
      <c r="D55" t="str">
        <f t="shared" si="0"/>
        <v>A71 Transfer Prep</v>
      </c>
    </row>
    <row r="56" spans="1:4">
      <c r="A56" t="s">
        <v>21738</v>
      </c>
      <c r="B56" t="s">
        <v>21739</v>
      </c>
      <c r="D56" t="str">
        <f t="shared" si="0"/>
        <v>A72 Sacramento Area Youth Speaks SAYS</v>
      </c>
    </row>
    <row r="57" spans="1:4">
      <c r="A57" t="s">
        <v>21740</v>
      </c>
      <c r="B57" t="s">
        <v>21741</v>
      </c>
      <c r="D57" t="str">
        <f t="shared" si="0"/>
        <v>A73 Transfer Opportunity Program TOP</v>
      </c>
    </row>
    <row r="58" spans="1:4">
      <c r="A58" t="s">
        <v>21742</v>
      </c>
      <c r="B58" t="s">
        <v>21743</v>
      </c>
      <c r="D58" t="str">
        <f t="shared" si="0"/>
        <v>A74 Other Community College Transfer Programs</v>
      </c>
    </row>
    <row r="59" spans="1:4">
      <c r="A59" t="s">
        <v>21744</v>
      </c>
      <c r="B59" t="s">
        <v>21745</v>
      </c>
      <c r="D59" t="str">
        <f t="shared" si="0"/>
        <v>A75 ASSIST SAPEP</v>
      </c>
    </row>
    <row r="60" spans="1:4">
      <c r="A60" t="s">
        <v>21746</v>
      </c>
      <c r="B60" t="s">
        <v>21747</v>
      </c>
      <c r="D60" t="str">
        <f t="shared" si="0"/>
        <v>A76 Community College Articulation SAPEP</v>
      </c>
    </row>
    <row r="61" spans="1:4">
      <c r="A61" t="s">
        <v>21748</v>
      </c>
      <c r="B61" t="s">
        <v>21749</v>
      </c>
      <c r="D61" t="str">
        <f t="shared" si="0"/>
        <v>A80 Stategic SAPEP Outreach</v>
      </c>
    </row>
    <row r="62" spans="1:4">
      <c r="A62" t="s">
        <v>21750</v>
      </c>
      <c r="B62" t="s">
        <v>21751</v>
      </c>
      <c r="D62" t="str">
        <f t="shared" si="0"/>
        <v>A85 Other EAOP Programs</v>
      </c>
    </row>
    <row r="63" spans="1:4">
      <c r="A63" t="s">
        <v>21752</v>
      </c>
      <c r="B63" t="s">
        <v>21753</v>
      </c>
      <c r="D63" t="str">
        <f t="shared" si="0"/>
        <v>A86 The King Hall Outreach Program KHOP</v>
      </c>
    </row>
    <row r="64" spans="1:4">
      <c r="A64" t="s">
        <v>21754</v>
      </c>
      <c r="B64" t="s">
        <v>21755</v>
      </c>
      <c r="D64" t="str">
        <f t="shared" si="0"/>
        <v>A87 UC Leads</v>
      </c>
    </row>
    <row r="65" spans="1:4">
      <c r="A65" t="s">
        <v>21756</v>
      </c>
      <c r="B65" t="s">
        <v>21757</v>
      </c>
      <c r="D65" t="str">
        <f t="shared" si="0"/>
        <v>A88 Medical School SAPEP</v>
      </c>
    </row>
    <row r="66" spans="1:4">
      <c r="A66" t="s">
        <v>21758</v>
      </c>
      <c r="B66" t="s">
        <v>21759</v>
      </c>
      <c r="D66" t="str">
        <f t="shared" si="0"/>
        <v>A89 PreGraduate Mentorship</v>
      </c>
    </row>
    <row r="67" spans="1:4">
      <c r="A67" t="s">
        <v>21760</v>
      </c>
      <c r="B67" t="s">
        <v>21761</v>
      </c>
      <c r="D67" t="str">
        <f t="shared" ref="D67:D130" si="1">A67&amp;" "&amp;B67</f>
        <v>A90 Undergraduate Scholars</v>
      </c>
    </row>
    <row r="68" spans="1:4">
      <c r="A68" t="s">
        <v>21762</v>
      </c>
      <c r="B68" t="s">
        <v>21763</v>
      </c>
      <c r="D68" t="str">
        <f t="shared" si="1"/>
        <v>A95 Other Graduate and Professional School Programs</v>
      </c>
    </row>
    <row r="69" spans="1:4">
      <c r="A69" t="s">
        <v>21764</v>
      </c>
      <c r="B69" t="s">
        <v>21765</v>
      </c>
      <c r="D69" t="str">
        <f t="shared" si="1"/>
        <v>A96 MESA Program</v>
      </c>
    </row>
    <row r="70" spans="1:4">
      <c r="A70" t="s">
        <v>21766</v>
      </c>
      <c r="B70" t="s">
        <v>21767</v>
      </c>
      <c r="D70" t="str">
        <f t="shared" si="1"/>
        <v>A97 Puente Program</v>
      </c>
    </row>
    <row r="71" spans="1:4">
      <c r="A71" t="s">
        <v>21768</v>
      </c>
      <c r="B71" t="s">
        <v>21769</v>
      </c>
      <c r="D71" t="str">
        <f t="shared" si="1"/>
        <v>A98 Student Initiated Programs SAPEP</v>
      </c>
    </row>
    <row r="72" spans="1:4">
      <c r="A72" t="s">
        <v>21770</v>
      </c>
      <c r="B72" t="s">
        <v>21771</v>
      </c>
      <c r="D72" t="str">
        <f t="shared" si="1"/>
        <v>B01 Resourcing Excellence in Education REEd</v>
      </c>
    </row>
    <row r="73" spans="1:4">
      <c r="A73" t="s">
        <v>21772</v>
      </c>
      <c r="B73" t="s">
        <v>21773</v>
      </c>
      <c r="D73" t="str">
        <f t="shared" si="1"/>
        <v>B02 Other K20 Intersegmental Alliances</v>
      </c>
    </row>
    <row r="74" spans="1:4">
      <c r="A74" t="s">
        <v>21774</v>
      </c>
      <c r="B74" t="s">
        <v>21775</v>
      </c>
      <c r="D74" t="str">
        <f t="shared" si="1"/>
        <v>B05 Evaluations SAPEP Program</v>
      </c>
    </row>
    <row r="75" spans="1:4">
      <c r="A75" t="s">
        <v>21776</v>
      </c>
      <c r="B75" t="s">
        <v>21777</v>
      </c>
      <c r="D75" t="str">
        <f t="shared" si="1"/>
        <v>B08 GEAR UP Program</v>
      </c>
    </row>
    <row r="76" spans="1:4">
      <c r="A76" t="s">
        <v>21778</v>
      </c>
      <c r="B76" t="s">
        <v>21779</v>
      </c>
      <c r="D76" t="str">
        <f t="shared" si="1"/>
        <v>B10 UC Transfer Admission Planner</v>
      </c>
    </row>
    <row r="77" spans="1:4">
      <c r="A77" t="s">
        <v>21780</v>
      </c>
      <c r="B77" t="s">
        <v>21781</v>
      </c>
      <c r="D77" t="str">
        <f t="shared" si="1"/>
        <v>B11 Umoja</v>
      </c>
    </row>
    <row r="78" spans="1:4">
      <c r="A78" t="s">
        <v>21782</v>
      </c>
      <c r="B78" t="s">
        <v>21783</v>
      </c>
      <c r="D78" t="str">
        <f t="shared" si="1"/>
        <v>B12 University Community Engagement</v>
      </c>
    </row>
    <row r="79" spans="1:4">
      <c r="A79" t="s">
        <v>21784</v>
      </c>
      <c r="B79" t="s">
        <v>21785</v>
      </c>
      <c r="D79" t="str">
        <f t="shared" si="1"/>
        <v>B13 Entry Level Writing Program</v>
      </c>
    </row>
    <row r="80" spans="1:4">
      <c r="A80" t="s">
        <v>21786</v>
      </c>
      <c r="B80" t="s">
        <v>21787</v>
      </c>
      <c r="D80" t="str">
        <f t="shared" si="1"/>
        <v>B14 History Project</v>
      </c>
    </row>
    <row r="81" spans="1:4">
      <c r="A81" t="s">
        <v>21788</v>
      </c>
      <c r="B81" t="s">
        <v>21789</v>
      </c>
      <c r="D81" t="str">
        <f t="shared" si="1"/>
        <v>B15 California History Project</v>
      </c>
    </row>
    <row r="82" spans="1:4">
      <c r="A82" t="s">
        <v>21790</v>
      </c>
      <c r="B82" t="s">
        <v>21791</v>
      </c>
      <c r="D82" t="str">
        <f t="shared" si="1"/>
        <v>B19 Other SAPEP Program</v>
      </c>
    </row>
    <row r="83" spans="1:4">
      <c r="A83" t="s">
        <v>21792</v>
      </c>
      <c r="B83" t="s">
        <v>21793</v>
      </c>
      <c r="D83" t="str">
        <f t="shared" si="1"/>
        <v>B20 ArtsBridge Program</v>
      </c>
    </row>
    <row r="84" spans="1:4">
      <c r="A84" t="s">
        <v>21794</v>
      </c>
      <c r="B84" t="s">
        <v>21795</v>
      </c>
      <c r="D84" t="str">
        <f t="shared" si="1"/>
        <v>CMP California Mathematics Project</v>
      </c>
    </row>
    <row r="85" spans="1:4">
      <c r="A85" t="s">
        <v>21796</v>
      </c>
      <c r="B85" t="s">
        <v>21797</v>
      </c>
      <c r="D85" t="str">
        <f t="shared" si="1"/>
        <v>MSC Mission Continuity</v>
      </c>
    </row>
    <row r="86" spans="1:4">
      <c r="A86" t="s">
        <v>21798</v>
      </c>
      <c r="B86" t="s">
        <v>21799</v>
      </c>
      <c r="D86" t="str">
        <f t="shared" si="1"/>
        <v>WEC Welcome Center</v>
      </c>
    </row>
    <row r="87" spans="1:4">
      <c r="A87" t="s">
        <v>21800</v>
      </c>
      <c r="B87" t="s">
        <v>21801</v>
      </c>
      <c r="D87" t="str">
        <f t="shared" si="1"/>
        <v>HOR Holistic Readers</v>
      </c>
    </row>
    <row r="88" spans="1:4">
      <c r="A88" t="s">
        <v>21802</v>
      </c>
      <c r="B88" t="s">
        <v>21803</v>
      </c>
      <c r="D88" t="str">
        <f t="shared" si="1"/>
        <v>C02 HSI Recruitment</v>
      </c>
    </row>
    <row r="89" spans="1:4">
      <c r="A89" t="s">
        <v>21804</v>
      </c>
      <c r="B89" t="s">
        <v>21805</v>
      </c>
      <c r="D89" t="str">
        <f t="shared" si="1"/>
        <v>BEO Educational Enrichment Outreach EEOP</v>
      </c>
    </row>
    <row r="90" spans="1:4">
      <c r="A90" t="s">
        <v>21806</v>
      </c>
      <c r="B90" t="s">
        <v>21807</v>
      </c>
      <c r="D90" t="str">
        <f t="shared" si="1"/>
        <v>CAM Campaign</v>
      </c>
    </row>
    <row r="91" spans="1:4">
      <c r="A91" t="s">
        <v>21808</v>
      </c>
      <c r="B91" t="s">
        <v>21809</v>
      </c>
      <c r="D91" t="str">
        <f t="shared" si="1"/>
        <v>CDL Library Collections CDL</v>
      </c>
    </row>
    <row r="92" spans="1:4">
      <c r="A92" t="s">
        <v>21810</v>
      </c>
      <c r="B92" t="s">
        <v>21811</v>
      </c>
      <c r="D92" t="str">
        <f t="shared" si="1"/>
        <v>HSB Library Collections health science</v>
      </c>
    </row>
    <row r="93" spans="1:4">
      <c r="A93" t="s">
        <v>21812</v>
      </c>
      <c r="B93" t="s">
        <v>21813</v>
      </c>
      <c r="D93" t="str">
        <f t="shared" si="1"/>
        <v>MNB Library Collections main</v>
      </c>
    </row>
    <row r="94" spans="1:4">
      <c r="A94" t="s">
        <v>21814</v>
      </c>
      <c r="B94" t="s">
        <v>21815</v>
      </c>
      <c r="D94" t="str">
        <f t="shared" si="1"/>
        <v>GFB Library Collections gift funds</v>
      </c>
    </row>
    <row r="95" spans="1:4">
      <c r="A95" t="s">
        <v>21816</v>
      </c>
      <c r="B95" t="s">
        <v>21817</v>
      </c>
      <c r="D95" t="str">
        <f t="shared" si="1"/>
        <v>MEM Library Collections memberships</v>
      </c>
    </row>
    <row r="96" spans="1:4">
      <c r="A96" t="s">
        <v>21818</v>
      </c>
      <c r="B96" t="s">
        <v>21819</v>
      </c>
      <c r="D96" t="str">
        <f t="shared" si="1"/>
        <v>OPN Library Collections open access fund</v>
      </c>
    </row>
    <row r="97" spans="1:4">
      <c r="A97" t="s">
        <v>21820</v>
      </c>
      <c r="B97" t="s">
        <v>21821</v>
      </c>
      <c r="D97" t="str">
        <f t="shared" si="1"/>
        <v>OAM Library Collections open access monographs</v>
      </c>
    </row>
    <row r="98" spans="1:4">
      <c r="A98" t="s">
        <v>21822</v>
      </c>
      <c r="B98" t="s">
        <v>21823</v>
      </c>
      <c r="D98" t="str">
        <f t="shared" si="1"/>
        <v>AXP Library Aggie Experts Program</v>
      </c>
    </row>
    <row r="99" spans="1:4">
      <c r="A99" t="s">
        <v>21824</v>
      </c>
      <c r="B99" t="s">
        <v>21825</v>
      </c>
      <c r="D99" t="str">
        <f t="shared" si="1"/>
        <v>ILL Inter Library Loan Program</v>
      </c>
    </row>
    <row r="100" spans="1:4">
      <c r="A100" t="s">
        <v>21826</v>
      </c>
      <c r="B100" t="s">
        <v>21827</v>
      </c>
      <c r="D100" t="str">
        <f t="shared" si="1"/>
        <v>DIG Library Digitization Program</v>
      </c>
    </row>
    <row r="101" spans="1:4">
      <c r="A101" t="s">
        <v>21828</v>
      </c>
      <c r="B101" t="s">
        <v>21829</v>
      </c>
      <c r="D101" t="str">
        <f t="shared" si="1"/>
        <v>DCI DataLab Community Initiatives Program</v>
      </c>
    </row>
    <row r="102" spans="1:4">
      <c r="A102" t="s">
        <v>21830</v>
      </c>
      <c r="B102" t="s">
        <v>21831</v>
      </c>
      <c r="D102" t="str">
        <f t="shared" si="1"/>
        <v>GBK Library Google Books Program</v>
      </c>
    </row>
    <row r="103" spans="1:4">
      <c r="A103" t="s">
        <v>21832</v>
      </c>
      <c r="B103" t="s">
        <v>21833</v>
      </c>
      <c r="D103" t="str">
        <f t="shared" si="1"/>
        <v>EXD Library Exceptional Deposits to NRLF</v>
      </c>
    </row>
    <row r="104" spans="1:4">
      <c r="A104" t="s">
        <v>21834</v>
      </c>
      <c r="B104" t="s">
        <v>21835</v>
      </c>
      <c r="D104" t="str">
        <f t="shared" si="1"/>
        <v>FDW Library Food and Wine program</v>
      </c>
    </row>
    <row r="105" spans="1:4">
      <c r="A105" t="s">
        <v>21836</v>
      </c>
      <c r="B105" t="s">
        <v>21837</v>
      </c>
      <c r="D105" t="str">
        <f t="shared" si="1"/>
        <v>AOP Library AggieOpen program</v>
      </c>
    </row>
    <row r="106" spans="1:4">
      <c r="A106" t="s">
        <v>21838</v>
      </c>
      <c r="B106" t="s">
        <v>21839</v>
      </c>
      <c r="D106" t="str">
        <f t="shared" si="1"/>
        <v>LAU Librarians Association of Univ of CA LAUC and LAUCD</v>
      </c>
    </row>
    <row r="107" spans="1:4">
      <c r="A107" t="s">
        <v>21840</v>
      </c>
      <c r="B107" t="s">
        <v>21841</v>
      </c>
      <c r="D107" t="str">
        <f t="shared" si="1"/>
        <v>CPP College Partnerships</v>
      </c>
    </row>
    <row r="108" spans="1:4">
      <c r="A108" t="s">
        <v>21842</v>
      </c>
      <c r="B108" t="s">
        <v>21843</v>
      </c>
      <c r="D108" t="str">
        <f t="shared" si="1"/>
        <v>CPC CPE Campus Partnership</v>
      </c>
    </row>
    <row r="109" spans="1:4">
      <c r="A109" t="s">
        <v>21844</v>
      </c>
      <c r="B109" t="s">
        <v>21845</v>
      </c>
      <c r="D109" t="str">
        <f t="shared" si="1"/>
        <v>LTS College of Letters and Science Programs</v>
      </c>
    </row>
    <row r="110" spans="1:4">
      <c r="A110" t="s">
        <v>21846</v>
      </c>
      <c r="B110" t="s">
        <v>21847</v>
      </c>
      <c r="D110" t="str">
        <f t="shared" si="1"/>
        <v>GTI Global Tea Institute GTI</v>
      </c>
    </row>
    <row r="111" spans="1:4">
      <c r="A111" t="s">
        <v>21848</v>
      </c>
      <c r="B111" t="s">
        <v>21849</v>
      </c>
      <c r="D111" t="str">
        <f t="shared" si="1"/>
        <v>ROI Religions of India</v>
      </c>
    </row>
    <row r="112" spans="1:4">
      <c r="A112" t="s">
        <v>21850</v>
      </c>
      <c r="B112" t="s">
        <v>21851</v>
      </c>
      <c r="D112" t="str">
        <f t="shared" si="1"/>
        <v>VSI Vietnam Studies Initiative</v>
      </c>
    </row>
    <row r="113" spans="1:4">
      <c r="A113" t="s">
        <v>21852</v>
      </c>
      <c r="B113" t="s">
        <v>21853</v>
      </c>
      <c r="D113" t="str">
        <f t="shared" si="1"/>
        <v>EEH All UC Group in Economic History</v>
      </c>
    </row>
    <row r="114" spans="1:4">
      <c r="A114" t="s">
        <v>21854</v>
      </c>
      <c r="B114" t="s">
        <v>21855</v>
      </c>
      <c r="D114" t="str">
        <f t="shared" si="1"/>
        <v>SOH School of Health Programs</v>
      </c>
    </row>
    <row r="115" spans="1:4">
      <c r="A115" t="s">
        <v>21856</v>
      </c>
      <c r="B115" t="s">
        <v>21857</v>
      </c>
      <c r="D115" t="str">
        <f t="shared" si="1"/>
        <v>CLP Clinical Programs</v>
      </c>
    </row>
    <row r="116" spans="1:4">
      <c r="A116" t="s">
        <v>21858</v>
      </c>
      <c r="B116" t="s">
        <v>21859</v>
      </c>
      <c r="D116" t="str">
        <f t="shared" si="1"/>
        <v>UEP Undergraduate Education Program</v>
      </c>
    </row>
    <row r="117" spans="1:4">
      <c r="A117" t="s">
        <v>21860</v>
      </c>
      <c r="B117" t="s">
        <v>21861</v>
      </c>
      <c r="D117" t="str">
        <f t="shared" si="1"/>
        <v>CLF Cleft Program</v>
      </c>
    </row>
    <row r="118" spans="1:4">
      <c r="A118" t="s">
        <v>21862</v>
      </c>
      <c r="B118" t="s">
        <v>21863</v>
      </c>
      <c r="D118" t="str">
        <f t="shared" si="1"/>
        <v>CP1 Continuing and Professional Education Programs</v>
      </c>
    </row>
    <row r="119" spans="1:4">
      <c r="A119" t="s">
        <v>21864</v>
      </c>
      <c r="B119" t="s">
        <v>21865</v>
      </c>
      <c r="D119" t="str">
        <f t="shared" si="1"/>
        <v>BRS CPE Brewing Short Courses</v>
      </c>
    </row>
    <row r="120" spans="1:4">
      <c r="A120" t="s">
        <v>21866</v>
      </c>
      <c r="B120" t="s">
        <v>21867</v>
      </c>
      <c r="D120" t="str">
        <f t="shared" si="1"/>
        <v>BRD CPE Brewing Program Online</v>
      </c>
    </row>
    <row r="121" spans="1:4">
      <c r="A121" t="s">
        <v>21868</v>
      </c>
      <c r="B121" t="s">
        <v>21869</v>
      </c>
      <c r="D121" t="str">
        <f t="shared" si="1"/>
        <v>BRP CPE Masters Brewers Program</v>
      </c>
    </row>
    <row r="122" spans="1:4">
      <c r="A122" t="s">
        <v>21870</v>
      </c>
      <c r="B122" t="s">
        <v>21871</v>
      </c>
      <c r="D122" t="str">
        <f t="shared" si="1"/>
        <v>EQN CPE Equine Programs</v>
      </c>
    </row>
    <row r="123" spans="1:4">
      <c r="A123" t="s">
        <v>21872</v>
      </c>
      <c r="B123" t="s">
        <v>21873</v>
      </c>
      <c r="D123" t="str">
        <f t="shared" si="1"/>
        <v>SNF CPE Sensory and Food Science Program</v>
      </c>
    </row>
    <row r="124" spans="1:4">
      <c r="A124" t="s">
        <v>21874</v>
      </c>
      <c r="B124" t="s">
        <v>21875</v>
      </c>
      <c r="D124" t="str">
        <f t="shared" si="1"/>
        <v>VIT CPE Viticulture and Enology Program</v>
      </c>
    </row>
    <row r="125" spans="1:4">
      <c r="A125" t="s">
        <v>21876</v>
      </c>
      <c r="B125" t="s">
        <v>21877</v>
      </c>
      <c r="D125" t="str">
        <f t="shared" si="1"/>
        <v>WMC CPE Winemaking Certificate Program</v>
      </c>
    </row>
    <row r="126" spans="1:4">
      <c r="A126" t="s">
        <v>21878</v>
      </c>
      <c r="B126" t="s">
        <v>21879</v>
      </c>
      <c r="D126" t="str">
        <f t="shared" si="1"/>
        <v>VTC CPE Viticulture Certificate Program</v>
      </c>
    </row>
    <row r="127" spans="1:4">
      <c r="A127" t="s">
        <v>21880</v>
      </c>
      <c r="B127" t="s">
        <v>21881</v>
      </c>
      <c r="D127" t="str">
        <f t="shared" si="1"/>
        <v>LCM CPE Leadership in Construction Management Program</v>
      </c>
    </row>
    <row r="128" spans="1:4">
      <c r="A128" t="s">
        <v>21882</v>
      </c>
      <c r="B128" t="s">
        <v>21883</v>
      </c>
      <c r="D128" t="str">
        <f t="shared" si="1"/>
        <v>ACC CPE Accounting Program</v>
      </c>
    </row>
    <row r="129" spans="1:4">
      <c r="A129" t="s">
        <v>21884</v>
      </c>
      <c r="B129" t="s">
        <v>21885</v>
      </c>
      <c r="D129" t="str">
        <f t="shared" si="1"/>
        <v>BBA CPE Business Analysis Program</v>
      </c>
    </row>
    <row r="130" spans="1:4">
      <c r="A130" t="s">
        <v>21886</v>
      </c>
      <c r="B130" t="s">
        <v>21887</v>
      </c>
      <c r="D130" t="str">
        <f t="shared" si="1"/>
        <v>CCH CPE Coaching Program</v>
      </c>
    </row>
    <row r="131" spans="1:4">
      <c r="A131" t="s">
        <v>21888</v>
      </c>
      <c r="B131" t="s">
        <v>21889</v>
      </c>
      <c r="D131" t="str">
        <f t="shared" ref="D131:D194" si="2">A131&amp;" "&amp;B131</f>
        <v>CNM CPE Construction Management Program</v>
      </c>
    </row>
    <row r="132" spans="1:4">
      <c r="A132" t="s">
        <v>21890</v>
      </c>
      <c r="B132" t="s">
        <v>21891</v>
      </c>
      <c r="D132" t="str">
        <f t="shared" si="2"/>
        <v>DMS CPE Digital Marketing Strategies Program</v>
      </c>
    </row>
    <row r="133" spans="1:4">
      <c r="A133" t="s">
        <v>21892</v>
      </c>
      <c r="B133" t="s">
        <v>21893</v>
      </c>
      <c r="D133" t="str">
        <f t="shared" si="2"/>
        <v>EXE CPE Executive Program</v>
      </c>
    </row>
    <row r="134" spans="1:4">
      <c r="A134" t="s">
        <v>21894</v>
      </c>
      <c r="B134" t="s">
        <v>21895</v>
      </c>
      <c r="D134" t="str">
        <f t="shared" si="2"/>
        <v>HRM CPE Human Resources Program</v>
      </c>
    </row>
    <row r="135" spans="1:4">
      <c r="A135" t="s">
        <v>21896</v>
      </c>
      <c r="B135" t="s">
        <v>21897</v>
      </c>
      <c r="D135" t="str">
        <f t="shared" si="2"/>
        <v>SIX CPE Lean Six Sigma Operating Program</v>
      </c>
    </row>
    <row r="136" spans="1:4">
      <c r="A136" t="s">
        <v>21898</v>
      </c>
      <c r="B136" t="s">
        <v>21899</v>
      </c>
      <c r="D136" t="str">
        <f t="shared" si="2"/>
        <v>MGD CPE Management Development Program</v>
      </c>
    </row>
    <row r="137" spans="1:4">
      <c r="A137" t="s">
        <v>21900</v>
      </c>
      <c r="B137" t="s">
        <v>21901</v>
      </c>
      <c r="D137" t="str">
        <f t="shared" si="2"/>
        <v>PLG CPE Paralegal Program</v>
      </c>
    </row>
    <row r="138" spans="1:4">
      <c r="A138" t="s">
        <v>21902</v>
      </c>
      <c r="B138" t="s">
        <v>21903</v>
      </c>
      <c r="D138" t="str">
        <f t="shared" si="2"/>
        <v>PMG CPE Project Management Program</v>
      </c>
    </row>
    <row r="139" spans="1:4">
      <c r="A139" t="s">
        <v>21904</v>
      </c>
      <c r="B139" t="s">
        <v>21905</v>
      </c>
      <c r="D139" t="str">
        <f t="shared" si="2"/>
        <v>SUP CPE Supervisory Skills Program</v>
      </c>
    </row>
    <row r="140" spans="1:4">
      <c r="A140" t="s">
        <v>21906</v>
      </c>
      <c r="B140" t="s">
        <v>21907</v>
      </c>
      <c r="D140" t="str">
        <f t="shared" si="2"/>
        <v>TEM CPE Teams Coaching Program</v>
      </c>
    </row>
    <row r="141" spans="1:4">
      <c r="A141" t="s">
        <v>21908</v>
      </c>
      <c r="B141" t="s">
        <v>21909</v>
      </c>
      <c r="D141" t="str">
        <f t="shared" si="2"/>
        <v>WPE CPE Water Policy and Economics Certificate Program</v>
      </c>
    </row>
    <row r="142" spans="1:4">
      <c r="A142" t="s">
        <v>21910</v>
      </c>
      <c r="B142" t="s">
        <v>21911</v>
      </c>
      <c r="D142" t="str">
        <f t="shared" si="2"/>
        <v>CRP CPE Conflict Resolution Program</v>
      </c>
    </row>
    <row r="143" spans="1:4">
      <c r="A143" t="s">
        <v>21912</v>
      </c>
      <c r="B143" t="s">
        <v>21913</v>
      </c>
      <c r="D143" t="str">
        <f t="shared" si="2"/>
        <v>GIS CPE Geographic Information Systems Program</v>
      </c>
    </row>
    <row r="144" spans="1:4">
      <c r="A144" t="s">
        <v>21914</v>
      </c>
      <c r="B144" t="s">
        <v>21915</v>
      </c>
      <c r="D144" t="str">
        <f t="shared" si="2"/>
        <v>HZD CPE Hazardous Materials Program</v>
      </c>
    </row>
    <row r="145" spans="1:4">
      <c r="A145" t="s">
        <v>21916</v>
      </c>
      <c r="B145" t="s">
        <v>21917</v>
      </c>
      <c r="D145" t="str">
        <f t="shared" si="2"/>
        <v>HSD CPE Health and Safety Program</v>
      </c>
    </row>
    <row r="146" spans="1:4">
      <c r="A146" t="s">
        <v>21918</v>
      </c>
      <c r="B146" t="s">
        <v>21919</v>
      </c>
      <c r="D146" t="str">
        <f t="shared" si="2"/>
        <v>LAN CPE Land Use Program</v>
      </c>
    </row>
    <row r="147" spans="1:4">
      <c r="A147" t="s">
        <v>21920</v>
      </c>
      <c r="B147" t="s">
        <v>21921</v>
      </c>
      <c r="D147" t="str">
        <f t="shared" si="2"/>
        <v>LEP CPE Land Use and Environmental Planning Certificate Program</v>
      </c>
    </row>
    <row r="148" spans="1:4">
      <c r="A148" t="s">
        <v>21922</v>
      </c>
      <c r="B148" t="s">
        <v>21923</v>
      </c>
      <c r="D148" t="str">
        <f t="shared" si="2"/>
        <v>NAT CPE Natural Resources Program</v>
      </c>
    </row>
    <row r="149" spans="1:4">
      <c r="A149" t="s">
        <v>21924</v>
      </c>
      <c r="B149" t="s">
        <v>21925</v>
      </c>
      <c r="D149" t="str">
        <f t="shared" si="2"/>
        <v>PRC CPE Permitting Regulatory and Conservation Program</v>
      </c>
    </row>
    <row r="150" spans="1:4">
      <c r="A150" t="s">
        <v>21926</v>
      </c>
      <c r="B150" t="s">
        <v>21927</v>
      </c>
      <c r="D150" t="str">
        <f t="shared" si="2"/>
        <v>RSP CPE Resiliency Planning Program</v>
      </c>
    </row>
    <row r="151" spans="1:4">
      <c r="A151" t="s">
        <v>21928</v>
      </c>
      <c r="B151" t="s">
        <v>21929</v>
      </c>
      <c r="D151" t="str">
        <f t="shared" si="2"/>
        <v>SUS CPE Sustainability and Energy Program</v>
      </c>
    </row>
    <row r="152" spans="1:4">
      <c r="A152" t="s">
        <v>21930</v>
      </c>
      <c r="B152" t="s">
        <v>21931</v>
      </c>
      <c r="D152" t="str">
        <f t="shared" si="2"/>
        <v>WAT CPE Water Program</v>
      </c>
    </row>
    <row r="153" spans="1:4">
      <c r="A153" t="s">
        <v>21932</v>
      </c>
      <c r="B153" t="s">
        <v>21933</v>
      </c>
      <c r="D153" t="str">
        <f t="shared" si="2"/>
        <v>CRT CPE Credit Services Program</v>
      </c>
    </row>
    <row r="154" spans="1:4">
      <c r="A154" t="s">
        <v>21934</v>
      </c>
      <c r="B154" t="s">
        <v>21935</v>
      </c>
      <c r="D154" t="str">
        <f t="shared" si="2"/>
        <v>DEN CPE Early Start Denver Model Program</v>
      </c>
    </row>
    <row r="155" spans="1:4">
      <c r="A155" t="s">
        <v>21936</v>
      </c>
      <c r="B155" t="s">
        <v>21937</v>
      </c>
      <c r="D155" t="str">
        <f t="shared" si="2"/>
        <v>HGS CPE General Health Science Program</v>
      </c>
    </row>
    <row r="156" spans="1:4">
      <c r="A156" t="s">
        <v>21938</v>
      </c>
      <c r="B156" t="s">
        <v>21939</v>
      </c>
      <c r="D156" t="str">
        <f t="shared" si="2"/>
        <v>HCA CPE Healthcare Analytics Program</v>
      </c>
    </row>
    <row r="157" spans="1:4">
      <c r="A157" t="s">
        <v>21940</v>
      </c>
      <c r="B157" t="s">
        <v>21941</v>
      </c>
      <c r="D157" t="str">
        <f t="shared" si="2"/>
        <v>PBC CPE Post Bacc Degree Program</v>
      </c>
    </row>
    <row r="158" spans="1:4">
      <c r="A158" t="s">
        <v>21942</v>
      </c>
      <c r="B158" t="s">
        <v>21943</v>
      </c>
      <c r="D158" t="str">
        <f t="shared" si="2"/>
        <v>PHC CPE Public Health Certificate Development Program</v>
      </c>
    </row>
    <row r="159" spans="1:4">
      <c r="A159" t="s">
        <v>21944</v>
      </c>
      <c r="B159" t="s">
        <v>21945</v>
      </c>
      <c r="D159" t="str">
        <f t="shared" si="2"/>
        <v>CGT CPE Cell and Gene Therapy Program</v>
      </c>
    </row>
    <row r="160" spans="1:4">
      <c r="A160" t="s">
        <v>21946</v>
      </c>
      <c r="B160" t="s">
        <v>21947</v>
      </c>
      <c r="D160" t="str">
        <f t="shared" si="2"/>
        <v>AES CPE Advanced Estimating Progam</v>
      </c>
    </row>
    <row r="161" spans="1:4">
      <c r="A161" t="s">
        <v>21948</v>
      </c>
      <c r="B161" t="s">
        <v>21949</v>
      </c>
      <c r="D161" t="str">
        <f t="shared" si="2"/>
        <v>DSV CPE Data Science Program</v>
      </c>
    </row>
    <row r="162" spans="1:4">
      <c r="A162" t="s">
        <v>21950</v>
      </c>
      <c r="B162" t="s">
        <v>21951</v>
      </c>
      <c r="D162" t="str">
        <f t="shared" si="2"/>
        <v>FED CPE Front End Development Program</v>
      </c>
    </row>
    <row r="163" spans="1:4">
      <c r="A163" t="s">
        <v>21952</v>
      </c>
      <c r="B163" t="s">
        <v>21953</v>
      </c>
      <c r="D163" t="str">
        <f t="shared" si="2"/>
        <v>PYT CPE Python Data Science Program</v>
      </c>
    </row>
    <row r="164" spans="1:4">
      <c r="A164" t="s">
        <v>21954</v>
      </c>
      <c r="B164" t="s">
        <v>21955</v>
      </c>
      <c r="D164" t="str">
        <f t="shared" si="2"/>
        <v>AET CPE Academic Engagement Track Program</v>
      </c>
    </row>
    <row r="165" spans="1:4">
      <c r="A165" t="s">
        <v>21956</v>
      </c>
      <c r="B165" t="s">
        <v>21957</v>
      </c>
      <c r="D165" t="str">
        <f t="shared" si="2"/>
        <v>CCP CPE Communication and Culture Program</v>
      </c>
    </row>
    <row r="166" spans="1:4">
      <c r="A166" t="s">
        <v>21958</v>
      </c>
      <c r="B166" t="s">
        <v>21959</v>
      </c>
      <c r="D166" t="str">
        <f t="shared" si="2"/>
        <v>DDP CPE Destination Davis Program Tokyo</v>
      </c>
    </row>
    <row r="167" spans="1:4">
      <c r="A167" t="s">
        <v>21960</v>
      </c>
      <c r="B167" t="s">
        <v>21961</v>
      </c>
      <c r="D167" t="str">
        <f t="shared" si="2"/>
        <v>EGB CPE English for Global Business Program</v>
      </c>
    </row>
    <row r="168" spans="1:4">
      <c r="A168" t="s">
        <v>21962</v>
      </c>
      <c r="B168" t="s">
        <v>21963</v>
      </c>
      <c r="D168" t="str">
        <f t="shared" si="2"/>
        <v>EST CPE English for Science and Technology Program</v>
      </c>
    </row>
    <row r="169" spans="1:4">
      <c r="A169" t="s">
        <v>21964</v>
      </c>
      <c r="B169" t="s">
        <v>21965</v>
      </c>
      <c r="D169" t="str">
        <f t="shared" si="2"/>
        <v>CSM CPE APPP Customized Group Program</v>
      </c>
    </row>
    <row r="170" spans="1:4">
      <c r="A170" t="s">
        <v>21966</v>
      </c>
      <c r="B170" t="s">
        <v>21967</v>
      </c>
      <c r="D170" t="str">
        <f t="shared" si="2"/>
        <v>ESP CPE English for Special Purposes Program</v>
      </c>
    </row>
    <row r="171" spans="1:4">
      <c r="A171" t="s">
        <v>21968</v>
      </c>
      <c r="B171" t="s">
        <v>21969</v>
      </c>
      <c r="D171" t="str">
        <f t="shared" si="2"/>
        <v>IAP CPE International Agriculture Program</v>
      </c>
    </row>
    <row r="172" spans="1:4">
      <c r="A172" t="s">
        <v>21970</v>
      </c>
      <c r="B172" t="s">
        <v>21971</v>
      </c>
      <c r="D172" t="str">
        <f t="shared" si="2"/>
        <v>PCP CPE Pre College Program</v>
      </c>
    </row>
    <row r="173" spans="1:4">
      <c r="A173" t="s">
        <v>21972</v>
      </c>
      <c r="B173" t="s">
        <v>21973</v>
      </c>
      <c r="D173" t="str">
        <f t="shared" si="2"/>
        <v>KID CPE Youth Program</v>
      </c>
    </row>
    <row r="174" spans="1:4">
      <c r="A174" t="s">
        <v>21974</v>
      </c>
      <c r="B174" t="s">
        <v>21975</v>
      </c>
      <c r="D174" t="str">
        <f t="shared" si="2"/>
        <v>DEG CPE Degree Completion Program</v>
      </c>
    </row>
    <row r="175" spans="1:4">
      <c r="A175" t="s">
        <v>21976</v>
      </c>
      <c r="B175" t="s">
        <v>21977</v>
      </c>
      <c r="D175" t="str">
        <f t="shared" si="2"/>
        <v>GRT CPE Global Research Exp in Adv Tech Program</v>
      </c>
    </row>
    <row r="176" spans="1:4">
      <c r="A176" t="s">
        <v>21978</v>
      </c>
      <c r="B176" t="s">
        <v>21979</v>
      </c>
      <c r="D176" t="str">
        <f t="shared" si="2"/>
        <v>GSP CPE Global Studies Program</v>
      </c>
    </row>
    <row r="177" spans="1:4">
      <c r="A177" t="s">
        <v>21980</v>
      </c>
      <c r="B177" t="s">
        <v>21981</v>
      </c>
      <c r="D177" t="str">
        <f t="shared" si="2"/>
        <v>CNT CPE Open Campus Concurrent Program</v>
      </c>
    </row>
    <row r="178" spans="1:4">
      <c r="A178" t="s">
        <v>21982</v>
      </c>
      <c r="B178" t="s">
        <v>21983</v>
      </c>
      <c r="D178" t="str">
        <f t="shared" si="2"/>
        <v>RDP CPE Research Discovery Program</v>
      </c>
    </row>
    <row r="179" spans="1:4">
      <c r="A179" t="s">
        <v>21984</v>
      </c>
      <c r="B179" t="s">
        <v>21985</v>
      </c>
      <c r="D179" t="str">
        <f t="shared" si="2"/>
        <v>SED CPE SEED Supported Educa to Elevate Divers Program</v>
      </c>
    </row>
    <row r="180" spans="1:4">
      <c r="A180" t="s">
        <v>21986</v>
      </c>
      <c r="B180" t="s">
        <v>21987</v>
      </c>
      <c r="D180" t="str">
        <f t="shared" si="2"/>
        <v>SRT CPE Summer Start Program</v>
      </c>
    </row>
    <row r="181" spans="1:4">
      <c r="A181" t="s">
        <v>21988</v>
      </c>
      <c r="B181" t="s">
        <v>21989</v>
      </c>
      <c r="D181" t="str">
        <f t="shared" si="2"/>
        <v>UPC CPE University Programs Custom Program</v>
      </c>
    </row>
    <row r="182" spans="1:4">
      <c r="A182" t="s">
        <v>21990</v>
      </c>
      <c r="B182" t="s">
        <v>21991</v>
      </c>
      <c r="D182" t="str">
        <f t="shared" si="2"/>
        <v>DVZ CPE Data Visualization Program</v>
      </c>
    </row>
    <row r="183" spans="1:4">
      <c r="A183" t="s">
        <v>21992</v>
      </c>
      <c r="B183" t="s">
        <v>21993</v>
      </c>
      <c r="D183" t="str">
        <f t="shared" si="2"/>
        <v>FUN CPE Fundraising Program</v>
      </c>
    </row>
    <row r="184" spans="1:4">
      <c r="A184" t="s">
        <v>21994</v>
      </c>
      <c r="B184" t="s">
        <v>21995</v>
      </c>
      <c r="D184" t="str">
        <f t="shared" si="2"/>
        <v>EML CPE Emerging Leaders Program</v>
      </c>
    </row>
    <row r="185" spans="1:4">
      <c r="A185" t="s">
        <v>21996</v>
      </c>
      <c r="B185" t="s">
        <v>21997</v>
      </c>
      <c r="D185" t="str">
        <f t="shared" si="2"/>
        <v>HCF CPE Health Information Literacy Program</v>
      </c>
    </row>
    <row r="186" spans="1:4">
      <c r="A186" t="s">
        <v>21998</v>
      </c>
      <c r="B186" t="s">
        <v>21999</v>
      </c>
      <c r="D186" t="str">
        <f t="shared" si="2"/>
        <v>MNC CPE Management of Multinational and Cross Cultural Teams Program</v>
      </c>
    </row>
    <row r="187" spans="1:4">
      <c r="A187" t="s">
        <v>22000</v>
      </c>
      <c r="B187" t="s">
        <v>22001</v>
      </c>
      <c r="D187" t="str">
        <f t="shared" si="2"/>
        <v>MKR CPE Market Research Program</v>
      </c>
    </row>
    <row r="188" spans="1:4">
      <c r="A188" t="s">
        <v>22002</v>
      </c>
      <c r="B188" t="s">
        <v>22003</v>
      </c>
      <c r="D188" t="str">
        <f t="shared" si="2"/>
        <v>SKL CPE Professional Skills for the Workplace Program</v>
      </c>
    </row>
    <row r="189" spans="1:4">
      <c r="A189" t="s">
        <v>22004</v>
      </c>
      <c r="B189" t="s">
        <v>22005</v>
      </c>
      <c r="D189" t="str">
        <f t="shared" si="2"/>
        <v>SWW CPE Spanish Program</v>
      </c>
    </row>
    <row r="190" spans="1:4">
      <c r="A190" t="s">
        <v>22006</v>
      </c>
      <c r="B190" t="s">
        <v>22007</v>
      </c>
      <c r="D190" t="str">
        <f t="shared" si="2"/>
        <v>ADS CPE Autism Program</v>
      </c>
    </row>
    <row r="191" spans="1:4">
      <c r="A191" t="s">
        <v>22008</v>
      </c>
      <c r="B191" t="s">
        <v>22009</v>
      </c>
      <c r="D191" t="str">
        <f t="shared" si="2"/>
        <v>TEL CPE telehealth best practices uses Program</v>
      </c>
    </row>
    <row r="192" spans="1:4">
      <c r="A192" t="s">
        <v>22010</v>
      </c>
      <c r="B192" t="s">
        <v>22011</v>
      </c>
      <c r="D192" t="str">
        <f t="shared" si="2"/>
        <v>WEB CPE Web Dev Program</v>
      </c>
    </row>
    <row r="193" spans="1:4">
      <c r="A193" t="s">
        <v>22012</v>
      </c>
      <c r="B193" t="s">
        <v>22013</v>
      </c>
      <c r="D193" t="str">
        <f t="shared" si="2"/>
        <v>ENG CPE Materials Science Program</v>
      </c>
    </row>
    <row r="194" spans="1:4">
      <c r="A194" t="s">
        <v>22014</v>
      </c>
      <c r="B194" t="s">
        <v>22015</v>
      </c>
      <c r="D194" t="str">
        <f t="shared" si="2"/>
        <v>CSP CPE Computational Social Science Program</v>
      </c>
    </row>
    <row r="195" spans="1:4">
      <c r="A195" t="s">
        <v>22016</v>
      </c>
      <c r="B195" t="s">
        <v>22017</v>
      </c>
      <c r="D195" t="str">
        <f t="shared" ref="D195:D258" si="3">A195&amp;" "&amp;B195</f>
        <v>DOP CPE DevOps Program</v>
      </c>
    </row>
    <row r="196" spans="1:4">
      <c r="A196" t="s">
        <v>22018</v>
      </c>
      <c r="B196" t="s">
        <v>22019</v>
      </c>
      <c r="D196" t="str">
        <f t="shared" si="3"/>
        <v>JSP CPE Java Script Program</v>
      </c>
    </row>
    <row r="197" spans="1:4">
      <c r="A197" t="s">
        <v>22020</v>
      </c>
      <c r="B197" t="s">
        <v>22021</v>
      </c>
      <c r="D197" t="str">
        <f t="shared" si="3"/>
        <v>SQL CPE SQL Program</v>
      </c>
    </row>
    <row r="198" spans="1:4">
      <c r="A198" t="s">
        <v>22022</v>
      </c>
      <c r="B198" t="s">
        <v>22023</v>
      </c>
      <c r="D198" t="str">
        <f t="shared" si="3"/>
        <v>SEO CPE SEO Program</v>
      </c>
    </row>
    <row r="199" spans="1:4">
      <c r="A199" t="s">
        <v>22024</v>
      </c>
      <c r="B199" t="s">
        <v>22025</v>
      </c>
      <c r="D199" t="str">
        <f t="shared" si="3"/>
        <v>SCP CPE Secure Coding Practices Program</v>
      </c>
    </row>
    <row r="200" spans="1:4">
      <c r="A200" t="s">
        <v>22026</v>
      </c>
      <c r="B200" t="s">
        <v>22027</v>
      </c>
      <c r="D200" t="str">
        <f t="shared" si="3"/>
        <v>SDA CPE Spatial Data Analysis Visualization Program</v>
      </c>
    </row>
    <row r="201" spans="1:4">
      <c r="A201" t="s">
        <v>22028</v>
      </c>
      <c r="B201" t="s">
        <v>22029</v>
      </c>
      <c r="D201" t="str">
        <f t="shared" si="3"/>
        <v>CTS CPE Customized Training Program</v>
      </c>
    </row>
    <row r="202" spans="1:4">
      <c r="A202" t="s">
        <v>22030</v>
      </c>
      <c r="B202" t="s">
        <v>22031</v>
      </c>
      <c r="D202" t="str">
        <f t="shared" si="3"/>
        <v>TES CPE Trilogy Bootcamps</v>
      </c>
    </row>
    <row r="203" spans="1:4">
      <c r="A203" t="s">
        <v>22032</v>
      </c>
      <c r="B203" t="s">
        <v>22033</v>
      </c>
      <c r="D203" t="str">
        <f t="shared" si="3"/>
        <v>EID CPE DEI Program</v>
      </c>
    </row>
    <row r="204" spans="1:4">
      <c r="A204" t="s">
        <v>22034</v>
      </c>
      <c r="B204" t="s">
        <v>22035</v>
      </c>
      <c r="D204" t="str">
        <f t="shared" si="3"/>
        <v>EMP CPE EMS Program</v>
      </c>
    </row>
    <row r="205" spans="1:4">
      <c r="A205" t="s">
        <v>22036</v>
      </c>
      <c r="B205" t="s">
        <v>22037</v>
      </c>
      <c r="D205" t="str">
        <f t="shared" si="3"/>
        <v>ITH CPE IET Help Desk Program</v>
      </c>
    </row>
    <row r="206" spans="1:4">
      <c r="A206" t="s">
        <v>22038</v>
      </c>
      <c r="B206" t="s">
        <v>22039</v>
      </c>
      <c r="D206" t="str">
        <f t="shared" si="3"/>
        <v>FDC CPE Fire Department Courses</v>
      </c>
    </row>
    <row r="207" spans="1:4">
      <c r="A207" t="s">
        <v>22040</v>
      </c>
      <c r="B207" t="s">
        <v>22041</v>
      </c>
      <c r="D207" t="str">
        <f t="shared" si="3"/>
        <v>MLP CPE Management and Leadership Program</v>
      </c>
    </row>
    <row r="208" spans="1:4">
      <c r="A208" t="s">
        <v>22042</v>
      </c>
      <c r="B208" t="s">
        <v>22043</v>
      </c>
      <c r="D208" t="str">
        <f t="shared" si="3"/>
        <v>NCW CPE Northern Child Welfare Program</v>
      </c>
    </row>
    <row r="209" spans="1:4">
      <c r="A209" t="s">
        <v>22044</v>
      </c>
      <c r="B209" t="s">
        <v>22045</v>
      </c>
      <c r="D209" t="str">
        <f t="shared" si="3"/>
        <v>SNR CPE OLLI</v>
      </c>
    </row>
    <row r="210" spans="1:4">
      <c r="A210" t="s">
        <v>22046</v>
      </c>
      <c r="B210" t="s">
        <v>22047</v>
      </c>
      <c r="D210" t="str">
        <f t="shared" si="3"/>
        <v>BQY CPE Beer Quality Program</v>
      </c>
    </row>
    <row r="211" spans="1:4">
      <c r="A211" t="s">
        <v>22048</v>
      </c>
      <c r="B211" t="s">
        <v>22049</v>
      </c>
      <c r="D211" t="str">
        <f t="shared" si="3"/>
        <v>DTC CPE Digital Technology and Social Change Program</v>
      </c>
    </row>
    <row r="212" spans="1:4">
      <c r="A212" t="s">
        <v>22050</v>
      </c>
      <c r="B212" t="s">
        <v>22051</v>
      </c>
      <c r="D212" t="str">
        <f t="shared" si="3"/>
        <v>CMK CPE Content Marketing Program</v>
      </c>
    </row>
    <row r="213" spans="1:4">
      <c r="A213" t="s">
        <v>22052</v>
      </c>
      <c r="B213" t="s">
        <v>22053</v>
      </c>
      <c r="D213" t="str">
        <f t="shared" si="3"/>
        <v>PYR CPE Python Basics for Online Research Program</v>
      </c>
    </row>
    <row r="214" spans="1:4">
      <c r="A214" t="s">
        <v>22054</v>
      </c>
      <c r="B214" t="s">
        <v>22055</v>
      </c>
      <c r="D214" t="str">
        <f t="shared" si="3"/>
        <v>CNE CPE Construction Estimating Program</v>
      </c>
    </row>
    <row r="215" spans="1:4">
      <c r="A215" t="s">
        <v>22056</v>
      </c>
      <c r="B215" t="s">
        <v>22057</v>
      </c>
      <c r="D215" t="str">
        <f t="shared" si="3"/>
        <v>MML CPE Math for Machine Learning</v>
      </c>
    </row>
    <row r="216" spans="1:4">
      <c r="A216" t="s">
        <v>22058</v>
      </c>
      <c r="B216" t="s">
        <v>22059</v>
      </c>
      <c r="D216" t="str">
        <f t="shared" si="3"/>
        <v>CPU CPE Central Sterile Processing Program</v>
      </c>
    </row>
    <row r="217" spans="1:4">
      <c r="A217" t="s">
        <v>22060</v>
      </c>
      <c r="B217" t="s">
        <v>22061</v>
      </c>
      <c r="D217" t="str">
        <f t="shared" si="3"/>
        <v>SUR CPE Surgical Tech Program</v>
      </c>
    </row>
    <row r="218" spans="1:4">
      <c r="A218" t="s">
        <v>22062</v>
      </c>
      <c r="B218" t="s">
        <v>22063</v>
      </c>
      <c r="D218" t="str">
        <f t="shared" si="3"/>
        <v>DBG CPE Digital Badging Program</v>
      </c>
    </row>
    <row r="219" spans="1:4">
      <c r="A219" t="s">
        <v>22064</v>
      </c>
      <c r="B219" t="s">
        <v>22065</v>
      </c>
      <c r="D219" t="str">
        <f t="shared" si="3"/>
        <v>ATH Athletic Programs</v>
      </c>
    </row>
    <row r="220" spans="1:4">
      <c r="A220" t="s">
        <v>22066</v>
      </c>
      <c r="B220" t="s">
        <v>22067</v>
      </c>
      <c r="D220" t="str">
        <f t="shared" si="3"/>
        <v>SDG Devlopment Goals</v>
      </c>
    </row>
    <row r="221" spans="1:4">
      <c r="A221" t="s">
        <v>22068</v>
      </c>
      <c r="B221" t="s">
        <v>22069</v>
      </c>
      <c r="D221" t="str">
        <f t="shared" si="3"/>
        <v>SDD Development Discretionary</v>
      </c>
    </row>
    <row r="222" spans="1:4">
      <c r="A222" t="s">
        <v>361</v>
      </c>
      <c r="B222" t="s">
        <v>22070</v>
      </c>
      <c r="D222" t="str">
        <f t="shared" si="3"/>
        <v>UCD UCD Campus Wide Programs</v>
      </c>
    </row>
    <row r="223" spans="1:4">
      <c r="A223" t="s">
        <v>22071</v>
      </c>
      <c r="B223" t="s">
        <v>22072</v>
      </c>
      <c r="D223" t="str">
        <f t="shared" si="3"/>
        <v>DEI Diversity Equity and Inclusion DEI</v>
      </c>
    </row>
    <row r="224" spans="1:4">
      <c r="A224" t="s">
        <v>22073</v>
      </c>
      <c r="B224" t="s">
        <v>22074</v>
      </c>
      <c r="D224" t="str">
        <f t="shared" si="3"/>
        <v>D00 Diversity Awareness</v>
      </c>
    </row>
    <row r="225" spans="1:4">
      <c r="A225" t="s">
        <v>22075</v>
      </c>
      <c r="B225" t="s">
        <v>22076</v>
      </c>
      <c r="D225" t="str">
        <f t="shared" si="3"/>
        <v>HDT Healthy Davis Together</v>
      </c>
    </row>
    <row r="226" spans="1:4">
      <c r="A226" t="s">
        <v>22077</v>
      </c>
      <c r="B226" t="s">
        <v>22078</v>
      </c>
      <c r="D226" t="str">
        <f t="shared" si="3"/>
        <v>CVD COVID19</v>
      </c>
    </row>
    <row r="227" spans="1:4">
      <c r="A227" t="s">
        <v>22079</v>
      </c>
      <c r="B227" t="s">
        <v>22080</v>
      </c>
      <c r="D227" t="str">
        <f t="shared" si="3"/>
        <v>ISO Isolation Services</v>
      </c>
    </row>
    <row r="228" spans="1:4">
      <c r="A228" t="s">
        <v>22081</v>
      </c>
      <c r="B228" t="s">
        <v>22082</v>
      </c>
      <c r="D228" t="str">
        <f t="shared" si="3"/>
        <v>AUX Auxiliary Programs</v>
      </c>
    </row>
    <row r="229" spans="1:4">
      <c r="A229" t="s">
        <v>22083</v>
      </c>
      <c r="B229" t="s">
        <v>22084</v>
      </c>
      <c r="D229" t="str">
        <f t="shared" si="3"/>
        <v>BLD Building Complexes</v>
      </c>
    </row>
    <row r="230" spans="1:4">
      <c r="A230" t="s">
        <v>22085</v>
      </c>
      <c r="B230" t="s">
        <v>22086</v>
      </c>
      <c r="D230" t="str">
        <f t="shared" si="3"/>
        <v>SEG Segundo</v>
      </c>
    </row>
    <row r="231" spans="1:4">
      <c r="A231" t="s">
        <v>22087</v>
      </c>
      <c r="B231" t="s">
        <v>22088</v>
      </c>
      <c r="D231" t="str">
        <f t="shared" si="3"/>
        <v>PGV Primero Grove</v>
      </c>
    </row>
    <row r="232" spans="1:4">
      <c r="A232" t="s">
        <v>22089</v>
      </c>
      <c r="B232" t="s">
        <v>22090</v>
      </c>
      <c r="D232" t="str">
        <f t="shared" si="3"/>
        <v>SLN Solano</v>
      </c>
    </row>
    <row r="233" spans="1:4">
      <c r="A233" t="s">
        <v>22091</v>
      </c>
      <c r="B233" t="s">
        <v>22092</v>
      </c>
      <c r="D233" t="str">
        <f t="shared" si="3"/>
        <v>TCN Tercero North</v>
      </c>
    </row>
    <row r="234" spans="1:4">
      <c r="A234" t="s">
        <v>22093</v>
      </c>
      <c r="B234" t="s">
        <v>22094</v>
      </c>
      <c r="D234" t="str">
        <f t="shared" si="3"/>
        <v>TCS Tercero South</v>
      </c>
    </row>
    <row r="235" spans="1:4">
      <c r="A235" t="s">
        <v>22095</v>
      </c>
      <c r="B235" t="s">
        <v>22096</v>
      </c>
      <c r="D235" t="str">
        <f t="shared" si="3"/>
        <v>CUR Cuarto</v>
      </c>
    </row>
    <row r="236" spans="1:4">
      <c r="A236" t="s">
        <v>22097</v>
      </c>
      <c r="B236" t="s">
        <v>22098</v>
      </c>
      <c r="D236" t="str">
        <f t="shared" si="3"/>
        <v>MCS Miscellaneous Location</v>
      </c>
    </row>
    <row r="237" spans="1:4">
      <c r="A237" t="s">
        <v>22099</v>
      </c>
      <c r="B237" t="s">
        <v>22100</v>
      </c>
      <c r="D237" t="str">
        <f t="shared" si="3"/>
        <v>3AS 3rd and A st</v>
      </c>
    </row>
    <row r="238" spans="1:4">
      <c r="A238" t="s">
        <v>22101</v>
      </c>
      <c r="B238" t="s">
        <v>321</v>
      </c>
      <c r="D238" t="str">
        <f t="shared" si="3"/>
        <v>ASQ Aggie Square</v>
      </c>
    </row>
    <row r="239" spans="1:4">
      <c r="A239" t="s">
        <v>22102</v>
      </c>
      <c r="B239" t="s">
        <v>22103</v>
      </c>
      <c r="D239" t="str">
        <f t="shared" si="3"/>
        <v>BAG Baggins</v>
      </c>
    </row>
    <row r="240" spans="1:4">
      <c r="A240" t="s">
        <v>22104</v>
      </c>
      <c r="B240" t="s">
        <v>22105</v>
      </c>
      <c r="D240" t="str">
        <f t="shared" si="3"/>
        <v>DBR Dubach Ranch</v>
      </c>
    </row>
    <row r="241" spans="1:4">
      <c r="A241" t="s">
        <v>22106</v>
      </c>
      <c r="B241" t="s">
        <v>22107</v>
      </c>
      <c r="D241" t="str">
        <f t="shared" si="3"/>
        <v>HMR Hamel Ranch</v>
      </c>
    </row>
    <row r="242" spans="1:4">
      <c r="A242" t="s">
        <v>22108</v>
      </c>
      <c r="B242" t="s">
        <v>22109</v>
      </c>
      <c r="D242" t="str">
        <f t="shared" si="3"/>
        <v>HYP Hyatt Place</v>
      </c>
    </row>
    <row r="243" spans="1:4">
      <c r="A243" t="s">
        <v>22110</v>
      </c>
      <c r="B243" t="s">
        <v>22111</v>
      </c>
      <c r="D243" t="str">
        <f t="shared" si="3"/>
        <v>MAR Mars Greenhouses</v>
      </c>
    </row>
    <row r="244" spans="1:4">
      <c r="A244" t="s">
        <v>22112</v>
      </c>
      <c r="B244" t="s">
        <v>22113</v>
      </c>
      <c r="D244" t="str">
        <f t="shared" si="3"/>
        <v>RUS Russell Ranch</v>
      </c>
    </row>
    <row r="245" spans="1:4">
      <c r="A245" t="s">
        <v>22114</v>
      </c>
      <c r="B245" t="s">
        <v>22115</v>
      </c>
      <c r="D245" t="str">
        <f t="shared" si="3"/>
        <v>TCP Tri Coops</v>
      </c>
    </row>
    <row r="246" spans="1:4">
      <c r="A246" t="s">
        <v>22116</v>
      </c>
      <c r="B246" t="s">
        <v>22117</v>
      </c>
      <c r="D246" t="str">
        <f t="shared" si="3"/>
        <v>WVG West Village</v>
      </c>
    </row>
    <row r="247" spans="1:4">
      <c r="A247" t="s">
        <v>22118</v>
      </c>
      <c r="B247" t="s">
        <v>22119</v>
      </c>
      <c r="D247" t="str">
        <f t="shared" si="3"/>
        <v>MRC Mars Corporate</v>
      </c>
    </row>
    <row r="248" spans="1:4">
      <c r="A248" t="s">
        <v>22120</v>
      </c>
      <c r="B248" t="s">
        <v>22121</v>
      </c>
      <c r="D248" t="str">
        <f t="shared" si="3"/>
        <v>AGV Aggie Village</v>
      </c>
    </row>
    <row r="249" spans="1:4">
      <c r="A249" t="s">
        <v>22122</v>
      </c>
      <c r="B249" t="s">
        <v>22123</v>
      </c>
      <c r="D249" t="str">
        <f t="shared" si="3"/>
        <v>SNC Sierra Nevada College</v>
      </c>
    </row>
    <row r="250" spans="1:4">
      <c r="A250" t="s">
        <v>22124</v>
      </c>
      <c r="B250" t="s">
        <v>22125</v>
      </c>
      <c r="D250" t="str">
        <f t="shared" si="3"/>
        <v>8WK 8th and Wake</v>
      </c>
    </row>
    <row r="251" spans="1:4">
      <c r="A251" t="s">
        <v>22126</v>
      </c>
      <c r="B251" t="s">
        <v>22127</v>
      </c>
      <c r="D251" t="str">
        <f t="shared" si="3"/>
        <v>91B UCANR Local Programs</v>
      </c>
    </row>
    <row r="252" spans="1:4">
      <c r="A252" t="s">
        <v>22128</v>
      </c>
      <c r="B252" t="s">
        <v>22129</v>
      </c>
      <c r="D252" t="str">
        <f t="shared" si="3"/>
        <v>91C Water Resources C</v>
      </c>
    </row>
    <row r="253" spans="1:4">
      <c r="A253" t="s">
        <v>22130</v>
      </c>
      <c r="B253" t="s">
        <v>22131</v>
      </c>
      <c r="D253" t="str">
        <f t="shared" si="3"/>
        <v>WTR Water Resources</v>
      </c>
    </row>
    <row r="254" spans="1:4">
      <c r="A254" t="s">
        <v>22132</v>
      </c>
      <c r="B254" t="s">
        <v>22133</v>
      </c>
      <c r="D254" t="str">
        <f t="shared" si="3"/>
        <v>92C EIPD B</v>
      </c>
    </row>
    <row r="255" spans="1:4">
      <c r="A255" t="s">
        <v>22134</v>
      </c>
      <c r="B255" t="s">
        <v>22135</v>
      </c>
      <c r="D255" t="str">
        <f t="shared" si="3"/>
        <v>IPM Endemic and Invasive Pest Management</v>
      </c>
    </row>
    <row r="256" spans="1:4">
      <c r="A256" t="s">
        <v>22136</v>
      </c>
      <c r="B256" t="s">
        <v>22137</v>
      </c>
      <c r="D256" t="str">
        <f t="shared" si="3"/>
        <v>93C Sustainable Food Systems</v>
      </c>
    </row>
    <row r="257" spans="1:4">
      <c r="A257" t="s">
        <v>22138</v>
      </c>
      <c r="B257" t="s">
        <v>22139</v>
      </c>
      <c r="D257" t="str">
        <f t="shared" si="3"/>
        <v>PPS Plant Production Systems</v>
      </c>
    </row>
    <row r="258" spans="1:4">
      <c r="A258" t="s">
        <v>22140</v>
      </c>
      <c r="B258" t="s">
        <v>22141</v>
      </c>
      <c r="D258" t="str">
        <f t="shared" si="3"/>
        <v>APS Animal Production Systems</v>
      </c>
    </row>
    <row r="259" spans="1:4">
      <c r="A259" t="s">
        <v>22142</v>
      </c>
      <c r="B259" t="s">
        <v>22143</v>
      </c>
      <c r="D259" t="str">
        <f t="shared" ref="D259:D322" si="4">A259&amp;" "&amp;B259</f>
        <v>94C Sustainable Natural Ecosystems C</v>
      </c>
    </row>
    <row r="260" spans="1:4">
      <c r="A260" t="s">
        <v>22144</v>
      </c>
      <c r="B260" t="s">
        <v>22145</v>
      </c>
      <c r="D260" t="str">
        <f t="shared" si="4"/>
        <v>FAF Forestry and Fire</v>
      </c>
    </row>
    <row r="261" spans="1:4">
      <c r="A261" t="s">
        <v>22146</v>
      </c>
      <c r="B261" t="s">
        <v>22147</v>
      </c>
      <c r="D261" t="str">
        <f t="shared" si="4"/>
        <v>WLS Working Landscapes</v>
      </c>
    </row>
    <row r="262" spans="1:4">
      <c r="A262" t="s">
        <v>22148</v>
      </c>
      <c r="B262" t="s">
        <v>22149</v>
      </c>
      <c r="D262" t="str">
        <f t="shared" si="4"/>
        <v>95C Healthy families and Communities C</v>
      </c>
    </row>
    <row r="263" spans="1:4">
      <c r="A263" t="s">
        <v>22150</v>
      </c>
      <c r="B263" t="s">
        <v>22151</v>
      </c>
      <c r="D263" t="str">
        <f t="shared" si="4"/>
        <v>NUT Nutrition</v>
      </c>
    </row>
    <row r="264" spans="1:4">
      <c r="A264" t="s">
        <v>22152</v>
      </c>
      <c r="B264" t="s">
        <v>22153</v>
      </c>
      <c r="D264" t="str">
        <f t="shared" si="4"/>
        <v>YCD Youth and Community Development</v>
      </c>
    </row>
    <row r="265" spans="1:4">
      <c r="A265" t="s">
        <v>22154</v>
      </c>
      <c r="B265" t="s">
        <v>22155</v>
      </c>
      <c r="D265" t="str">
        <f t="shared" si="4"/>
        <v>GRD Grad Programs</v>
      </c>
    </row>
    <row r="266" spans="1:4">
      <c r="A266" t="s">
        <v>22156</v>
      </c>
      <c r="B266" t="s">
        <v>22157</v>
      </c>
      <c r="D266" t="str">
        <f t="shared" si="4"/>
        <v>GRC Academic Degrees</v>
      </c>
    </row>
    <row r="267" spans="1:4">
      <c r="A267" t="s">
        <v>22158</v>
      </c>
      <c r="B267" t="s">
        <v>22159</v>
      </c>
      <c r="D267" t="str">
        <f t="shared" si="4"/>
        <v>ACH Agricultural and Environmental Chemistry</v>
      </c>
    </row>
    <row r="268" spans="1:4">
      <c r="A268" t="s">
        <v>22160</v>
      </c>
      <c r="B268" t="s">
        <v>22161</v>
      </c>
      <c r="D268" t="str">
        <f t="shared" si="4"/>
        <v>ANB Animal Behavior</v>
      </c>
    </row>
    <row r="269" spans="1:4">
      <c r="A269" t="s">
        <v>22162</v>
      </c>
      <c r="B269" t="s">
        <v>22163</v>
      </c>
      <c r="D269" t="str">
        <f t="shared" si="4"/>
        <v>ABG Animal Biology</v>
      </c>
    </row>
    <row r="270" spans="1:4">
      <c r="A270" t="s">
        <v>22164</v>
      </c>
      <c r="B270" t="s">
        <v>22165</v>
      </c>
      <c r="D270" t="str">
        <f t="shared" si="4"/>
        <v>APM Applied Mathematics</v>
      </c>
    </row>
    <row r="271" spans="1:4">
      <c r="A271" t="s">
        <v>22166</v>
      </c>
      <c r="B271" t="s">
        <v>22167</v>
      </c>
      <c r="D271" t="str">
        <f t="shared" si="4"/>
        <v>ATM Atmospheric Science</v>
      </c>
    </row>
    <row r="272" spans="1:4">
      <c r="A272" t="s">
        <v>22168</v>
      </c>
      <c r="B272" t="s">
        <v>22169</v>
      </c>
      <c r="D272" t="str">
        <f t="shared" si="4"/>
        <v>AVS Avian Sciences</v>
      </c>
    </row>
    <row r="273" spans="1:4">
      <c r="A273" t="s">
        <v>22170</v>
      </c>
      <c r="B273" t="s">
        <v>22171</v>
      </c>
      <c r="D273" t="str">
        <f t="shared" si="4"/>
        <v>BCB Biochem Molecular Cellular and Developmental Biology</v>
      </c>
    </row>
    <row r="274" spans="1:4">
      <c r="A274" t="s">
        <v>22172</v>
      </c>
      <c r="B274" t="s">
        <v>22173</v>
      </c>
      <c r="D274" t="str">
        <f t="shared" si="4"/>
        <v>BIM Biomedical Engineering</v>
      </c>
    </row>
    <row r="275" spans="1:4">
      <c r="A275" t="s">
        <v>22174</v>
      </c>
      <c r="B275" t="s">
        <v>22175</v>
      </c>
      <c r="D275" t="str">
        <f t="shared" si="4"/>
        <v>BPH Biophysics</v>
      </c>
    </row>
    <row r="276" spans="1:4">
      <c r="A276" t="s">
        <v>22176</v>
      </c>
      <c r="B276" t="s">
        <v>22177</v>
      </c>
      <c r="D276" t="str">
        <f t="shared" si="4"/>
        <v>BST Biostatistics</v>
      </c>
    </row>
    <row r="277" spans="1:4">
      <c r="A277" t="s">
        <v>22178</v>
      </c>
      <c r="B277" t="s">
        <v>22179</v>
      </c>
      <c r="D277" t="str">
        <f t="shared" si="4"/>
        <v>CHD Child Development</v>
      </c>
    </row>
    <row r="278" spans="1:4">
      <c r="A278" t="s">
        <v>22180</v>
      </c>
      <c r="B278" t="s">
        <v>22181</v>
      </c>
      <c r="D278" t="str">
        <f t="shared" si="4"/>
        <v>CLR Clinical Research</v>
      </c>
    </row>
    <row r="279" spans="1:4">
      <c r="A279" t="s">
        <v>22182</v>
      </c>
      <c r="B279" t="s">
        <v>22183</v>
      </c>
      <c r="D279" t="str">
        <f t="shared" si="4"/>
        <v>CMD Community Development</v>
      </c>
    </row>
    <row r="280" spans="1:4">
      <c r="A280" t="s">
        <v>22184</v>
      </c>
      <c r="B280" t="s">
        <v>22185</v>
      </c>
      <c r="D280" t="str">
        <f t="shared" si="4"/>
        <v>CSI Computer Science</v>
      </c>
    </row>
    <row r="281" spans="1:4">
      <c r="A281" t="s">
        <v>22186</v>
      </c>
      <c r="B281" t="s">
        <v>22187</v>
      </c>
      <c r="D281" t="str">
        <f t="shared" si="4"/>
        <v>CLT Cultural Studies</v>
      </c>
    </row>
    <row r="282" spans="1:4">
      <c r="A282" t="s">
        <v>22188</v>
      </c>
      <c r="B282" t="s">
        <v>22189</v>
      </c>
      <c r="D282" t="str">
        <f t="shared" si="4"/>
        <v>ECL Ecology</v>
      </c>
    </row>
    <row r="283" spans="1:4">
      <c r="A283" t="s">
        <v>22190</v>
      </c>
      <c r="B283" t="s">
        <v>22191</v>
      </c>
      <c r="D283" t="str">
        <f t="shared" si="4"/>
        <v>ESD Ecology Joint Program with San Diego State Uni</v>
      </c>
    </row>
    <row r="284" spans="1:4">
      <c r="A284" t="s">
        <v>22192</v>
      </c>
      <c r="B284" t="s">
        <v>22193</v>
      </c>
      <c r="D284" t="str">
        <f t="shared" si="4"/>
        <v>EDP Education PhD</v>
      </c>
    </row>
    <row r="285" spans="1:4">
      <c r="A285" t="s">
        <v>22194</v>
      </c>
      <c r="B285" t="s">
        <v>22195</v>
      </c>
      <c r="D285" t="str">
        <f t="shared" si="4"/>
        <v>EGG Energy Systems</v>
      </c>
    </row>
    <row r="286" spans="1:4">
      <c r="A286" t="s">
        <v>22196</v>
      </c>
      <c r="B286" t="s">
        <v>22197</v>
      </c>
      <c r="D286" t="str">
        <f t="shared" si="4"/>
        <v>EPM Environmental Policy and Management</v>
      </c>
    </row>
    <row r="287" spans="1:4">
      <c r="A287" t="s">
        <v>22198</v>
      </c>
      <c r="B287" t="s">
        <v>22199</v>
      </c>
      <c r="D287" t="str">
        <f t="shared" si="4"/>
        <v>EPD Epidemiology</v>
      </c>
    </row>
    <row r="288" spans="1:4">
      <c r="A288" t="s">
        <v>22200</v>
      </c>
      <c r="B288" t="s">
        <v>22201</v>
      </c>
      <c r="D288" t="str">
        <f t="shared" si="4"/>
        <v>FSC Food Science</v>
      </c>
    </row>
    <row r="289" spans="1:4">
      <c r="A289" t="s">
        <v>22202</v>
      </c>
      <c r="B289" t="s">
        <v>22203</v>
      </c>
      <c r="D289" t="str">
        <f t="shared" si="4"/>
        <v>GEO Geography</v>
      </c>
    </row>
    <row r="290" spans="1:4">
      <c r="A290" t="s">
        <v>22204</v>
      </c>
      <c r="B290" t="s">
        <v>22205</v>
      </c>
      <c r="D290" t="str">
        <f t="shared" si="4"/>
        <v>HAG Horticulture and Agronomy</v>
      </c>
    </row>
    <row r="291" spans="1:4">
      <c r="A291" t="s">
        <v>22206</v>
      </c>
      <c r="B291" t="s">
        <v>22207</v>
      </c>
      <c r="D291" t="str">
        <f t="shared" si="4"/>
        <v>HDE Human Development</v>
      </c>
    </row>
    <row r="292" spans="1:4">
      <c r="A292" t="s">
        <v>22208</v>
      </c>
      <c r="B292" t="s">
        <v>22209</v>
      </c>
      <c r="D292" t="str">
        <f t="shared" si="4"/>
        <v>HYS Hydrologic Sciences</v>
      </c>
    </row>
    <row r="293" spans="1:4">
      <c r="A293" t="s">
        <v>22210</v>
      </c>
      <c r="B293" t="s">
        <v>22211</v>
      </c>
      <c r="D293" t="str">
        <f t="shared" si="4"/>
        <v>IMM Immunology</v>
      </c>
    </row>
    <row r="294" spans="1:4">
      <c r="A294" t="s">
        <v>22212</v>
      </c>
      <c r="B294" t="s">
        <v>22213</v>
      </c>
      <c r="D294" t="str">
        <f t="shared" si="4"/>
        <v>IGG Integrative Genetics and Genomics</v>
      </c>
    </row>
    <row r="295" spans="1:4">
      <c r="A295" t="s">
        <v>22214</v>
      </c>
      <c r="B295" t="s">
        <v>22215</v>
      </c>
      <c r="D295" t="str">
        <f t="shared" si="4"/>
        <v>IPB Integrative Pathobiology</v>
      </c>
    </row>
    <row r="296" spans="1:4">
      <c r="A296" t="s">
        <v>22216</v>
      </c>
      <c r="B296" t="s">
        <v>22217</v>
      </c>
      <c r="D296" t="str">
        <f t="shared" si="4"/>
        <v>IAD International Agricultural Development</v>
      </c>
    </row>
    <row r="297" spans="1:4">
      <c r="A297" t="s">
        <v>22218</v>
      </c>
      <c r="B297" t="s">
        <v>22219</v>
      </c>
      <c r="D297" t="str">
        <f t="shared" si="4"/>
        <v>MIC Microbiology</v>
      </c>
    </row>
    <row r="298" spans="1:4">
      <c r="A298" t="s">
        <v>22220</v>
      </c>
      <c r="B298" t="s">
        <v>22221</v>
      </c>
      <c r="D298" t="str">
        <f t="shared" si="4"/>
        <v>MCP Molecular Cellular and Integrative Physiology</v>
      </c>
    </row>
    <row r="299" spans="1:4">
      <c r="A299" t="s">
        <v>22222</v>
      </c>
      <c r="B299" t="s">
        <v>22223</v>
      </c>
      <c r="D299" t="str">
        <f t="shared" si="4"/>
        <v>NES Neuroscience</v>
      </c>
    </row>
    <row r="300" spans="1:4">
      <c r="A300" t="s">
        <v>22224</v>
      </c>
      <c r="B300" t="s">
        <v>22225</v>
      </c>
      <c r="D300" t="str">
        <f t="shared" si="4"/>
        <v>NRS Nursing Science and HealthCare Leadership MS</v>
      </c>
    </row>
    <row r="301" spans="1:4">
      <c r="A301" t="s">
        <v>22226</v>
      </c>
      <c r="B301" t="s">
        <v>22227</v>
      </c>
      <c r="D301" t="str">
        <f t="shared" si="4"/>
        <v>NSL Nursing Science and HealthCare Leadership PhD</v>
      </c>
    </row>
    <row r="302" spans="1:4">
      <c r="A302" t="s">
        <v>22228</v>
      </c>
      <c r="B302" t="s">
        <v>22229</v>
      </c>
      <c r="D302" t="str">
        <f t="shared" si="4"/>
        <v>NNP Nursing Science and HealthCare LeadershipFamily NP</v>
      </c>
    </row>
    <row r="303" spans="1:4">
      <c r="A303" t="s">
        <v>22230</v>
      </c>
      <c r="B303" t="s">
        <v>22231</v>
      </c>
      <c r="D303" t="str">
        <f t="shared" si="4"/>
        <v>NUB Nutritional Biology</v>
      </c>
    </row>
    <row r="304" spans="1:4">
      <c r="A304" t="s">
        <v>22232</v>
      </c>
      <c r="B304" t="s">
        <v>22233</v>
      </c>
      <c r="D304" t="str">
        <f t="shared" si="4"/>
        <v>PFS Performance Studies</v>
      </c>
    </row>
    <row r="305" spans="1:4">
      <c r="A305" t="s">
        <v>22234</v>
      </c>
      <c r="B305" t="s">
        <v>22235</v>
      </c>
      <c r="D305" t="str">
        <f t="shared" si="4"/>
        <v>PTX Pharmacology and Toxicology</v>
      </c>
    </row>
    <row r="306" spans="1:4">
      <c r="A306" t="s">
        <v>22236</v>
      </c>
      <c r="B306" t="s">
        <v>22237</v>
      </c>
      <c r="D306" t="str">
        <f t="shared" si="4"/>
        <v>PBI Plant Biology</v>
      </c>
    </row>
    <row r="307" spans="1:4">
      <c r="A307" t="s">
        <v>22238</v>
      </c>
      <c r="B307" t="s">
        <v>22239</v>
      </c>
      <c r="D307" t="str">
        <f t="shared" si="4"/>
        <v>POP Population Biology</v>
      </c>
    </row>
    <row r="308" spans="1:4">
      <c r="A308" t="s">
        <v>22240</v>
      </c>
      <c r="B308" t="s">
        <v>22241</v>
      </c>
      <c r="D308" t="str">
        <f t="shared" si="4"/>
        <v>SPH Public Health Sciences PhD</v>
      </c>
    </row>
    <row r="309" spans="1:4">
      <c r="A309" t="s">
        <v>22242</v>
      </c>
      <c r="B309" t="s">
        <v>22243</v>
      </c>
      <c r="D309" t="str">
        <f t="shared" si="4"/>
        <v>SBG Soils and Biogeochemistry</v>
      </c>
    </row>
    <row r="310" spans="1:4">
      <c r="A310" t="s">
        <v>22244</v>
      </c>
      <c r="B310" t="s">
        <v>22245</v>
      </c>
      <c r="D310" t="str">
        <f t="shared" si="4"/>
        <v>TEX Textiles</v>
      </c>
    </row>
    <row r="311" spans="1:4">
      <c r="A311" t="s">
        <v>22246</v>
      </c>
      <c r="B311" t="s">
        <v>22247</v>
      </c>
      <c r="D311" t="str">
        <f t="shared" si="4"/>
        <v>TTP Transportation Technology and Policy</v>
      </c>
    </row>
    <row r="312" spans="1:4">
      <c r="A312" t="s">
        <v>22248</v>
      </c>
      <c r="B312" t="s">
        <v>22249</v>
      </c>
      <c r="D312" t="str">
        <f t="shared" si="4"/>
        <v>VEN Viticulture and Enology</v>
      </c>
    </row>
    <row r="313" spans="1:4">
      <c r="A313" t="s">
        <v>22250</v>
      </c>
      <c r="B313" t="s">
        <v>22251</v>
      </c>
      <c r="D313" t="str">
        <f t="shared" si="4"/>
        <v>ARE Agricultural and Resource Economics</v>
      </c>
    </row>
    <row r="314" spans="1:4">
      <c r="A314" t="s">
        <v>22252</v>
      </c>
      <c r="B314" t="s">
        <v>22253</v>
      </c>
      <c r="D314" t="str">
        <f t="shared" si="4"/>
        <v>ANT Anthropology</v>
      </c>
    </row>
    <row r="315" spans="1:4">
      <c r="A315" t="s">
        <v>22254</v>
      </c>
      <c r="B315" t="s">
        <v>22255</v>
      </c>
      <c r="D315" t="str">
        <f t="shared" si="4"/>
        <v>ART Art</v>
      </c>
    </row>
    <row r="316" spans="1:4">
      <c r="A316" t="s">
        <v>22256</v>
      </c>
      <c r="B316" t="s">
        <v>22257</v>
      </c>
      <c r="D316" t="str">
        <f t="shared" si="4"/>
        <v>AHI Art History</v>
      </c>
    </row>
    <row r="317" spans="1:4">
      <c r="A317" t="s">
        <v>22258</v>
      </c>
      <c r="B317" t="s">
        <v>22259</v>
      </c>
      <c r="D317" t="str">
        <f t="shared" si="4"/>
        <v>BSE Biological Systems Engineering</v>
      </c>
    </row>
    <row r="318" spans="1:4">
      <c r="A318" t="s">
        <v>22260</v>
      </c>
      <c r="B318" t="s">
        <v>22261</v>
      </c>
      <c r="D318" t="str">
        <f t="shared" si="4"/>
        <v>ECH Chemical Engineering</v>
      </c>
    </row>
    <row r="319" spans="1:4">
      <c r="A319" t="s">
        <v>22262</v>
      </c>
      <c r="B319" t="s">
        <v>22263</v>
      </c>
      <c r="D319" t="str">
        <f t="shared" si="4"/>
        <v>CHE Chemistry</v>
      </c>
    </row>
    <row r="320" spans="1:4">
      <c r="A320" t="s">
        <v>22264</v>
      </c>
      <c r="B320" t="s">
        <v>22265</v>
      </c>
      <c r="D320" t="str">
        <f t="shared" si="4"/>
        <v>ECE Civil and Environmental Engineering</v>
      </c>
    </row>
    <row r="321" spans="1:4">
      <c r="A321" t="s">
        <v>22266</v>
      </c>
      <c r="B321" t="s">
        <v>22267</v>
      </c>
      <c r="D321" t="str">
        <f t="shared" si="4"/>
        <v>CMN Communication</v>
      </c>
    </row>
    <row r="322" spans="1:4">
      <c r="A322" t="s">
        <v>22268</v>
      </c>
      <c r="B322" t="s">
        <v>22269</v>
      </c>
      <c r="D322" t="str">
        <f t="shared" si="4"/>
        <v>COM Comparative Literature</v>
      </c>
    </row>
    <row r="323" spans="1:4">
      <c r="A323" t="s">
        <v>22270</v>
      </c>
      <c r="B323" t="s">
        <v>22271</v>
      </c>
      <c r="D323" t="str">
        <f t="shared" ref="D323:D386" si="5">A323&amp;" "&amp;B323</f>
        <v>ECW Creative Writing</v>
      </c>
    </row>
    <row r="324" spans="1:4">
      <c r="A324" t="s">
        <v>22272</v>
      </c>
      <c r="B324" t="s">
        <v>22273</v>
      </c>
      <c r="D324" t="str">
        <f t="shared" si="5"/>
        <v>DES Design</v>
      </c>
    </row>
    <row r="325" spans="1:4">
      <c r="A325" t="s">
        <v>22274</v>
      </c>
      <c r="B325" t="s">
        <v>22275</v>
      </c>
      <c r="D325" t="str">
        <f t="shared" si="5"/>
        <v>DRA Dramatic Art</v>
      </c>
    </row>
    <row r="326" spans="1:4">
      <c r="A326" t="s">
        <v>22276</v>
      </c>
      <c r="B326" t="s">
        <v>22277</v>
      </c>
      <c r="D326" t="str">
        <f t="shared" si="5"/>
        <v>EPS Earth and Planetary Sciences</v>
      </c>
    </row>
    <row r="327" spans="1:4">
      <c r="A327" t="s">
        <v>22278</v>
      </c>
      <c r="B327" t="s">
        <v>22279</v>
      </c>
      <c r="D327" t="str">
        <f t="shared" si="5"/>
        <v>ECN Economics</v>
      </c>
    </row>
    <row r="328" spans="1:4">
      <c r="A328" t="s">
        <v>22280</v>
      </c>
      <c r="B328" t="s">
        <v>22281</v>
      </c>
      <c r="D328" t="str">
        <f t="shared" si="5"/>
        <v>EMC Education CredentialMA</v>
      </c>
    </row>
    <row r="329" spans="1:4">
      <c r="A329" t="s">
        <v>22282</v>
      </c>
      <c r="B329" t="s">
        <v>22283</v>
      </c>
      <c r="D329" t="str">
        <f t="shared" si="5"/>
        <v>EDA Education MA</v>
      </c>
    </row>
    <row r="330" spans="1:4">
      <c r="A330" t="s">
        <v>22284</v>
      </c>
      <c r="B330" t="s">
        <v>22285</v>
      </c>
      <c r="D330" t="str">
        <f t="shared" si="5"/>
        <v>EEC Electrical and Computer Engineering</v>
      </c>
    </row>
    <row r="331" spans="1:4">
      <c r="A331" t="s">
        <v>22286</v>
      </c>
      <c r="B331" t="s">
        <v>22287</v>
      </c>
      <c r="D331" t="str">
        <f t="shared" si="5"/>
        <v>ENL English</v>
      </c>
    </row>
    <row r="332" spans="1:4">
      <c r="A332" t="s">
        <v>22288</v>
      </c>
      <c r="B332" t="s">
        <v>22289</v>
      </c>
      <c r="D332" t="str">
        <f t="shared" si="5"/>
        <v>ENT Entomology</v>
      </c>
    </row>
    <row r="333" spans="1:4">
      <c r="A333" t="s">
        <v>22290</v>
      </c>
      <c r="B333" t="s">
        <v>22291</v>
      </c>
      <c r="D333" t="str">
        <f t="shared" si="5"/>
        <v>FFS French and Francophone Studies</v>
      </c>
    </row>
    <row r="334" spans="1:4">
      <c r="A334" t="s">
        <v>22292</v>
      </c>
      <c r="B334" t="s">
        <v>22293</v>
      </c>
      <c r="D334" t="str">
        <f t="shared" si="5"/>
        <v>GER German</v>
      </c>
    </row>
    <row r="335" spans="1:4">
      <c r="A335" t="s">
        <v>22294</v>
      </c>
      <c r="B335" t="s">
        <v>22295</v>
      </c>
      <c r="D335" t="str">
        <f t="shared" si="5"/>
        <v>HIS History</v>
      </c>
    </row>
    <row r="336" spans="1:4">
      <c r="A336" t="s">
        <v>22296</v>
      </c>
      <c r="B336" t="s">
        <v>22297</v>
      </c>
      <c r="D336" t="str">
        <f t="shared" si="5"/>
        <v>LIN Linguistics</v>
      </c>
    </row>
    <row r="337" spans="1:4">
      <c r="A337" t="s">
        <v>22298</v>
      </c>
      <c r="B337" t="s">
        <v>22299</v>
      </c>
      <c r="D337" t="str">
        <f t="shared" si="5"/>
        <v>EMS Materials Science and Engineering</v>
      </c>
    </row>
    <row r="338" spans="1:4">
      <c r="A338" t="s">
        <v>22300</v>
      </c>
      <c r="B338" t="s">
        <v>22301</v>
      </c>
      <c r="D338" t="str">
        <f t="shared" si="5"/>
        <v>MAT Mathematics</v>
      </c>
    </row>
    <row r="339" spans="1:4">
      <c r="A339" t="s">
        <v>22302</v>
      </c>
      <c r="B339" t="s">
        <v>22303</v>
      </c>
      <c r="D339" t="str">
        <f t="shared" si="5"/>
        <v>MAE Mechanical and Aerospace Engineering</v>
      </c>
    </row>
    <row r="340" spans="1:4">
      <c r="A340" t="s">
        <v>22304</v>
      </c>
      <c r="B340" t="s">
        <v>22305</v>
      </c>
      <c r="D340" t="str">
        <f t="shared" si="5"/>
        <v>MUS Music</v>
      </c>
    </row>
    <row r="341" spans="1:4">
      <c r="A341" t="s">
        <v>22306</v>
      </c>
      <c r="B341" t="s">
        <v>22307</v>
      </c>
      <c r="D341" t="str">
        <f t="shared" si="5"/>
        <v>NAS Native American Studies</v>
      </c>
    </row>
    <row r="342" spans="1:4">
      <c r="A342" t="s">
        <v>22308</v>
      </c>
      <c r="B342" t="s">
        <v>22309</v>
      </c>
      <c r="D342" t="str">
        <f t="shared" si="5"/>
        <v>PCH Pharmaceutical Chemistry</v>
      </c>
    </row>
    <row r="343" spans="1:4">
      <c r="A343" t="s">
        <v>22310</v>
      </c>
      <c r="B343" t="s">
        <v>22311</v>
      </c>
      <c r="D343" t="str">
        <f t="shared" si="5"/>
        <v>PHI Philosophy</v>
      </c>
    </row>
    <row r="344" spans="1:4">
      <c r="A344" t="s">
        <v>22312</v>
      </c>
      <c r="B344" t="s">
        <v>22313</v>
      </c>
      <c r="D344" t="str">
        <f t="shared" si="5"/>
        <v>PHY Physics</v>
      </c>
    </row>
    <row r="345" spans="1:4">
      <c r="A345" t="s">
        <v>22314</v>
      </c>
      <c r="B345" t="s">
        <v>22315</v>
      </c>
      <c r="D345" t="str">
        <f t="shared" si="5"/>
        <v>PLP Plant Pathology</v>
      </c>
    </row>
    <row r="346" spans="1:4">
      <c r="A346" t="s">
        <v>22316</v>
      </c>
      <c r="B346" t="s">
        <v>22317</v>
      </c>
      <c r="D346" t="str">
        <f t="shared" si="5"/>
        <v>POL Political Science</v>
      </c>
    </row>
    <row r="347" spans="1:4">
      <c r="A347" t="s">
        <v>22318</v>
      </c>
      <c r="B347" t="s">
        <v>22319</v>
      </c>
      <c r="D347" t="str">
        <f t="shared" si="5"/>
        <v>PSC Psychology</v>
      </c>
    </row>
    <row r="348" spans="1:4">
      <c r="A348" t="s">
        <v>22320</v>
      </c>
      <c r="B348" t="s">
        <v>22321</v>
      </c>
      <c r="D348" t="str">
        <f t="shared" si="5"/>
        <v>SOC Sociology</v>
      </c>
    </row>
    <row r="349" spans="1:4">
      <c r="A349" t="s">
        <v>22322</v>
      </c>
      <c r="B349" t="s">
        <v>22323</v>
      </c>
      <c r="D349" t="str">
        <f t="shared" si="5"/>
        <v>SPA Spanish</v>
      </c>
    </row>
    <row r="350" spans="1:4">
      <c r="A350" t="s">
        <v>22324</v>
      </c>
      <c r="B350" t="s">
        <v>22325</v>
      </c>
      <c r="D350" t="str">
        <f t="shared" si="5"/>
        <v>STA Statistics</v>
      </c>
    </row>
    <row r="351" spans="1:4">
      <c r="A351" t="s">
        <v>22326</v>
      </c>
      <c r="B351" t="s">
        <v>22327</v>
      </c>
      <c r="D351" t="str">
        <f t="shared" si="5"/>
        <v>REL Study of Religion</v>
      </c>
    </row>
    <row r="352" spans="1:4">
      <c r="A352" t="s">
        <v>22328</v>
      </c>
      <c r="B352" t="s">
        <v>22329</v>
      </c>
      <c r="D352" t="str">
        <f t="shared" si="5"/>
        <v>GEL Geology</v>
      </c>
    </row>
    <row r="353" spans="1:4">
      <c r="A353" t="s">
        <v>22330</v>
      </c>
      <c r="B353" t="s">
        <v>22331</v>
      </c>
      <c r="D353" t="str">
        <f t="shared" si="5"/>
        <v>MAS Masters and Advanced Studies Degree Prg</v>
      </c>
    </row>
    <row r="354" spans="1:4">
      <c r="A354" t="s">
        <v>22332</v>
      </c>
      <c r="B354" t="s">
        <v>22333</v>
      </c>
      <c r="D354" t="str">
        <f t="shared" si="5"/>
        <v>CCB Chemistry and Chemical Biology</v>
      </c>
    </row>
    <row r="355" spans="1:4">
      <c r="A355" t="s">
        <v>22334</v>
      </c>
      <c r="B355" t="s">
        <v>22335</v>
      </c>
      <c r="D355" t="str">
        <f t="shared" si="5"/>
        <v>SSD SelfSupporting Degree Programs</v>
      </c>
    </row>
    <row r="356" spans="1:4">
      <c r="A356" t="s">
        <v>22336</v>
      </c>
      <c r="B356" t="s">
        <v>22337</v>
      </c>
      <c r="D356" t="str">
        <f t="shared" si="5"/>
        <v>MBO Online Masters of Business Administration</v>
      </c>
    </row>
    <row r="357" spans="1:4">
      <c r="A357" t="s">
        <v>22338</v>
      </c>
      <c r="B357" t="s">
        <v>22339</v>
      </c>
      <c r="D357" t="str">
        <f t="shared" si="5"/>
        <v>MBB Bay Area PartTime MBA</v>
      </c>
    </row>
    <row r="358" spans="1:4">
      <c r="A358" t="s">
        <v>22340</v>
      </c>
      <c r="B358" t="s">
        <v>22341</v>
      </c>
      <c r="D358" t="str">
        <f t="shared" si="5"/>
        <v>MBE Sacramento PartTime MBA</v>
      </c>
    </row>
    <row r="359" spans="1:4">
      <c r="A359" t="s">
        <v>22342</v>
      </c>
      <c r="B359" t="s">
        <v>22343</v>
      </c>
      <c r="D359" t="str">
        <f t="shared" si="5"/>
        <v>PAC Master of Professional Accountancy MPAC</v>
      </c>
    </row>
    <row r="360" spans="1:4">
      <c r="A360" t="s">
        <v>22344</v>
      </c>
      <c r="B360" t="s">
        <v>22345</v>
      </c>
      <c r="D360" t="str">
        <f t="shared" si="5"/>
        <v>MAX Master of Science in Business Analytics</v>
      </c>
    </row>
    <row r="361" spans="1:4">
      <c r="A361" t="s">
        <v>22346</v>
      </c>
      <c r="B361" t="s">
        <v>22347</v>
      </c>
      <c r="D361" t="str">
        <f t="shared" si="5"/>
        <v>LLM Masters of Law LLM</v>
      </c>
    </row>
    <row r="362" spans="1:4">
      <c r="A362" t="s">
        <v>22348</v>
      </c>
      <c r="B362" t="s">
        <v>22349</v>
      </c>
      <c r="D362" t="str">
        <f t="shared" si="5"/>
        <v>FOR Master of Science in Forensic Science</v>
      </c>
    </row>
    <row r="363" spans="1:4">
      <c r="A363" t="s">
        <v>22350</v>
      </c>
      <c r="B363" t="s">
        <v>22351</v>
      </c>
      <c r="D363" t="str">
        <f t="shared" si="5"/>
        <v>MCN Master of Advanced Study Maternal and Child Nutrition</v>
      </c>
    </row>
    <row r="364" spans="1:4">
      <c r="A364" t="s">
        <v>22352</v>
      </c>
      <c r="B364" t="s">
        <v>22353</v>
      </c>
      <c r="D364" t="str">
        <f t="shared" si="5"/>
        <v>NME Masters of Entry Program Nursing MSN</v>
      </c>
    </row>
    <row r="365" spans="1:4">
      <c r="A365" t="s">
        <v>22354</v>
      </c>
      <c r="B365" t="s">
        <v>22355</v>
      </c>
      <c r="D365" t="str">
        <f t="shared" si="5"/>
        <v>NPA Physician Assistant Studies MHS</v>
      </c>
    </row>
    <row r="366" spans="1:4">
      <c r="A366" t="s">
        <v>22356</v>
      </c>
      <c r="B366" t="s">
        <v>22357</v>
      </c>
      <c r="D366" t="str">
        <f t="shared" si="5"/>
        <v>NDP Doctor of Nursing Practice</v>
      </c>
    </row>
    <row r="367" spans="1:4">
      <c r="A367" t="s">
        <v>22358</v>
      </c>
      <c r="B367" t="s">
        <v>22359</v>
      </c>
      <c r="D367" t="str">
        <f t="shared" si="5"/>
        <v>PDS Professional Degree Supplemental Tuition Programs</v>
      </c>
    </row>
    <row r="368" spans="1:4">
      <c r="A368" t="s">
        <v>22360</v>
      </c>
      <c r="B368" t="s">
        <v>22361</v>
      </c>
      <c r="D368" t="str">
        <f t="shared" si="5"/>
        <v>LJD Juris Doctor JD</v>
      </c>
    </row>
    <row r="369" spans="1:4">
      <c r="A369" t="s">
        <v>22362</v>
      </c>
      <c r="B369" t="s">
        <v>22363</v>
      </c>
      <c r="D369" t="str">
        <f t="shared" si="5"/>
        <v>DVM Doctor of Veterinary Medicine</v>
      </c>
    </row>
    <row r="370" spans="1:4">
      <c r="A370" t="s">
        <v>22364</v>
      </c>
      <c r="B370" t="s">
        <v>22365</v>
      </c>
      <c r="D370" t="str">
        <f t="shared" si="5"/>
        <v>MMD Doctor of Medicine</v>
      </c>
    </row>
    <row r="371" spans="1:4">
      <c r="A371" t="s">
        <v>22366</v>
      </c>
      <c r="B371" t="s">
        <v>22367</v>
      </c>
      <c r="D371" t="str">
        <f t="shared" si="5"/>
        <v>MBA Business Administration MBA</v>
      </c>
    </row>
    <row r="372" spans="1:4">
      <c r="A372" t="s">
        <v>22368</v>
      </c>
      <c r="B372" t="s">
        <v>22369</v>
      </c>
      <c r="D372" t="str">
        <f t="shared" si="5"/>
        <v>ELC Educational Leadership CANDEL</v>
      </c>
    </row>
    <row r="373" spans="1:4">
      <c r="A373" t="s">
        <v>22370</v>
      </c>
      <c r="B373" t="s">
        <v>22371</v>
      </c>
      <c r="D373" t="str">
        <f t="shared" si="5"/>
        <v>MHI Health Informatics</v>
      </c>
    </row>
    <row r="374" spans="1:4">
      <c r="A374" t="s">
        <v>22372</v>
      </c>
      <c r="B374" t="s">
        <v>22373</v>
      </c>
      <c r="D374" t="str">
        <f t="shared" si="5"/>
        <v>PRM Preventive Veterinary Medicine</v>
      </c>
    </row>
    <row r="375" spans="1:4">
      <c r="A375" t="s">
        <v>22374</v>
      </c>
      <c r="B375" t="s">
        <v>22375</v>
      </c>
      <c r="D375" t="str">
        <f t="shared" si="5"/>
        <v>MPH Public Health MPH</v>
      </c>
    </row>
    <row r="376" spans="1:4">
      <c r="A376" t="s">
        <v>22376</v>
      </c>
      <c r="B376" t="s">
        <v>22377</v>
      </c>
      <c r="D376" t="str">
        <f t="shared" si="5"/>
        <v>WSP Work Study Programs</v>
      </c>
    </row>
    <row r="377" spans="1:4">
      <c r="A377" t="s">
        <v>22378</v>
      </c>
      <c r="B377" t="s">
        <v>22379</v>
      </c>
      <c r="D377" t="str">
        <f t="shared" si="5"/>
        <v>WSB Work Study Programs On Campus</v>
      </c>
    </row>
    <row r="378" spans="1:4">
      <c r="A378" t="s">
        <v>22380</v>
      </c>
      <c r="B378" t="s">
        <v>22381</v>
      </c>
      <c r="D378" t="str">
        <f t="shared" si="5"/>
        <v>WS1 WS Undergrad Federal</v>
      </c>
    </row>
    <row r="379" spans="1:4">
      <c r="A379" t="s">
        <v>22382</v>
      </c>
      <c r="B379" t="s">
        <v>22383</v>
      </c>
      <c r="D379" t="str">
        <f t="shared" si="5"/>
        <v>WS2 WS Undergrad Federal 2nd job</v>
      </c>
    </row>
    <row r="380" spans="1:4">
      <c r="A380" t="s">
        <v>22384</v>
      </c>
      <c r="B380" t="s">
        <v>22385</v>
      </c>
      <c r="D380" t="str">
        <f t="shared" si="5"/>
        <v>WS3 WS Graduate Federal</v>
      </c>
    </row>
    <row r="381" spans="1:4">
      <c r="A381" t="s">
        <v>22386</v>
      </c>
      <c r="B381" t="s">
        <v>22387</v>
      </c>
      <c r="D381" t="str">
        <f t="shared" si="5"/>
        <v>WS4 WS On Campus Community Service</v>
      </c>
    </row>
    <row r="382" spans="1:4">
      <c r="A382" t="s">
        <v>22388</v>
      </c>
      <c r="B382" t="s">
        <v>22389</v>
      </c>
      <c r="D382" t="str">
        <f t="shared" si="5"/>
        <v>WS5 WS Undergrad University</v>
      </c>
    </row>
    <row r="383" spans="1:4">
      <c r="A383" t="s">
        <v>22390</v>
      </c>
      <c r="B383" t="s">
        <v>22391</v>
      </c>
      <c r="D383" t="str">
        <f t="shared" si="5"/>
        <v>WS6 WS Undergrad University 2nd Job</v>
      </c>
    </row>
    <row r="384" spans="1:4">
      <c r="A384" t="s">
        <v>22392</v>
      </c>
      <c r="B384" t="s">
        <v>22393</v>
      </c>
      <c r="D384" t="str">
        <f t="shared" si="5"/>
        <v>WS7 WS Undergrad International</v>
      </c>
    </row>
    <row r="385" spans="1:4">
      <c r="A385" t="s">
        <v>22394</v>
      </c>
      <c r="B385" t="s">
        <v>22395</v>
      </c>
      <c r="D385" t="str">
        <f t="shared" si="5"/>
        <v>WS8 WS State LAEP On Campus</v>
      </c>
    </row>
    <row r="386" spans="1:4">
      <c r="A386" t="s">
        <v>22396</v>
      </c>
      <c r="B386" t="s">
        <v>22397</v>
      </c>
      <c r="D386" t="str">
        <f t="shared" si="5"/>
        <v>WSO Work Study Programs Off Campus</v>
      </c>
    </row>
    <row r="387" spans="1:4">
      <c r="A387" t="s">
        <v>22398</v>
      </c>
      <c r="B387" t="s">
        <v>22399</v>
      </c>
      <c r="D387" t="str">
        <f t="shared" ref="D387:D418" si="6">A387&amp;" "&amp;B387</f>
        <v>WSC WS Reaching Tutoring and Family Literacy</v>
      </c>
    </row>
    <row r="388" spans="1:4">
      <c r="A388" t="s">
        <v>22400</v>
      </c>
      <c r="B388" t="s">
        <v>22401</v>
      </c>
      <c r="D388" t="str">
        <f t="shared" si="6"/>
        <v>WSD WS Off Campus Community Service</v>
      </c>
    </row>
    <row r="389" spans="1:4">
      <c r="A389" t="s">
        <v>22402</v>
      </c>
      <c r="B389" t="s">
        <v>22403</v>
      </c>
      <c r="D389" t="str">
        <f t="shared" si="6"/>
        <v>WSE WS Off Campus For Profit Agency</v>
      </c>
    </row>
    <row r="390" spans="1:4">
      <c r="A390" t="s">
        <v>22404</v>
      </c>
      <c r="B390" t="s">
        <v>22405</v>
      </c>
      <c r="D390" t="str">
        <f t="shared" si="6"/>
        <v>WSF WS Math Tutoring</v>
      </c>
    </row>
    <row r="391" spans="1:4">
      <c r="A391" t="s">
        <v>22406</v>
      </c>
      <c r="B391" t="s">
        <v>22407</v>
      </c>
      <c r="D391" t="str">
        <f t="shared" si="6"/>
        <v>WSG WS Federal Experimental Sites Initiative</v>
      </c>
    </row>
    <row r="392" spans="1:4">
      <c r="A392" t="s">
        <v>22408</v>
      </c>
      <c r="B392" t="s">
        <v>22409</v>
      </c>
      <c r="D392" t="str">
        <f t="shared" si="6"/>
        <v>WSH WS State LAEP Off Campus</v>
      </c>
    </row>
    <row r="393" spans="1:4">
      <c r="A393" t="s">
        <v>22410</v>
      </c>
      <c r="B393" t="s">
        <v>22411</v>
      </c>
      <c r="D393" t="str">
        <f t="shared" si="6"/>
        <v>SHC Student Health and Counseling Services B</v>
      </c>
    </row>
    <row r="394" spans="1:4">
      <c r="A394" t="s">
        <v>22412</v>
      </c>
      <c r="B394" t="s">
        <v>22413</v>
      </c>
      <c r="D394" t="str">
        <f t="shared" si="6"/>
        <v>SHS Student Health and Counseling Services C</v>
      </c>
    </row>
    <row r="395" spans="1:4">
      <c r="A395" t="s">
        <v>22414</v>
      </c>
      <c r="B395" t="s">
        <v>22415</v>
      </c>
      <c r="D395" t="str">
        <f t="shared" si="6"/>
        <v>CAS CAPS Academic Satallites</v>
      </c>
    </row>
    <row r="396" spans="1:4">
      <c r="A396" t="s">
        <v>22416</v>
      </c>
      <c r="B396" t="s">
        <v>22417</v>
      </c>
      <c r="D396" t="str">
        <f t="shared" si="6"/>
        <v>CSS CAPS Support Staff</v>
      </c>
    </row>
    <row r="397" spans="1:4">
      <c r="A397" t="s">
        <v>22418</v>
      </c>
      <c r="B397" t="s">
        <v>22419</v>
      </c>
      <c r="D397" t="str">
        <f t="shared" si="6"/>
        <v>CAN CAPS Community Advising Network</v>
      </c>
    </row>
    <row r="398" spans="1:4">
      <c r="A398" t="s">
        <v>22420</v>
      </c>
      <c r="B398" t="s">
        <v>22421</v>
      </c>
      <c r="D398" t="str">
        <f t="shared" si="6"/>
        <v>CCS CAPS Clinical Staff</v>
      </c>
    </row>
    <row r="399" spans="1:4">
      <c r="A399" t="s">
        <v>22422</v>
      </c>
      <c r="B399" t="s">
        <v>22423</v>
      </c>
      <c r="D399" t="str">
        <f t="shared" si="6"/>
        <v>CLS CAPS Law School Program</v>
      </c>
    </row>
    <row r="400" spans="1:4">
      <c r="A400" t="s">
        <v>22424</v>
      </c>
      <c r="B400" t="s">
        <v>22425</v>
      </c>
      <c r="D400" t="str">
        <f t="shared" si="6"/>
        <v>CMS CAPS Management Staff</v>
      </c>
    </row>
    <row r="401" spans="1:4">
      <c r="A401" t="s">
        <v>22426</v>
      </c>
      <c r="B401" t="s">
        <v>22427</v>
      </c>
      <c r="D401" t="str">
        <f t="shared" si="6"/>
        <v>CTP CAPS Training Program</v>
      </c>
    </row>
    <row r="402" spans="1:4">
      <c r="A402" t="s">
        <v>22428</v>
      </c>
      <c r="B402" t="s">
        <v>22429</v>
      </c>
      <c r="D402" t="str">
        <f t="shared" si="6"/>
        <v>ATD HEP Alcohol Tobacco and Drugs</v>
      </c>
    </row>
    <row r="403" spans="1:4">
      <c r="A403" t="s">
        <v>22430</v>
      </c>
      <c r="B403" t="s">
        <v>22431</v>
      </c>
      <c r="D403" t="str">
        <f t="shared" si="6"/>
        <v>HIV SHCS HIV Testing</v>
      </c>
    </row>
    <row r="404" spans="1:4">
      <c r="A404" t="s">
        <v>22432</v>
      </c>
      <c r="B404" t="s">
        <v>22433</v>
      </c>
      <c r="D404" t="str">
        <f t="shared" si="6"/>
        <v>SLL SHCS Love Lab</v>
      </c>
    </row>
    <row r="405" spans="1:4">
      <c r="A405" t="s">
        <v>22434</v>
      </c>
      <c r="B405" t="s">
        <v>22435</v>
      </c>
      <c r="D405" t="str">
        <f t="shared" si="6"/>
        <v>MWB HEP Mental Well Being</v>
      </c>
    </row>
    <row r="406" spans="1:4">
      <c r="A406" t="s">
        <v>22436</v>
      </c>
      <c r="B406" t="s">
        <v>22437</v>
      </c>
      <c r="D406" t="str">
        <f t="shared" si="6"/>
        <v>PWB HEP Physical Well Being</v>
      </c>
    </row>
    <row r="407" spans="1:4">
      <c r="A407" t="s">
        <v>22438</v>
      </c>
      <c r="B407" t="s">
        <v>22439</v>
      </c>
      <c r="D407" t="str">
        <f t="shared" si="6"/>
        <v>SWB HEP Sexual Well Being</v>
      </c>
    </row>
    <row r="408" spans="1:4">
      <c r="A408" t="s">
        <v>22440</v>
      </c>
      <c r="B408" t="s">
        <v>22441</v>
      </c>
      <c r="D408" t="str">
        <f t="shared" si="6"/>
        <v>HSA HEP Student Ambassadors</v>
      </c>
    </row>
    <row r="409" spans="1:4">
      <c r="A409" t="s">
        <v>22442</v>
      </c>
      <c r="B409" t="s">
        <v>22443</v>
      </c>
      <c r="D409" t="str">
        <f t="shared" si="6"/>
        <v>AWB HEP Academic Well Being</v>
      </c>
    </row>
    <row r="410" spans="1:4">
      <c r="A410" t="s">
        <v>22444</v>
      </c>
      <c r="B410" t="s">
        <v>22445</v>
      </c>
      <c r="D410" t="str">
        <f t="shared" si="6"/>
        <v>HDC Helmet Hair Dont Care</v>
      </c>
    </row>
    <row r="411" spans="1:4">
      <c r="A411" t="s">
        <v>22446</v>
      </c>
      <c r="B411" t="s">
        <v>22447</v>
      </c>
      <c r="D411" t="str">
        <f t="shared" si="6"/>
        <v>HSM HLF School of Medicine</v>
      </c>
    </row>
    <row r="412" spans="1:4">
      <c r="A412" t="s">
        <v>22448</v>
      </c>
      <c r="B412" t="s">
        <v>22449</v>
      </c>
      <c r="D412" t="str">
        <f t="shared" si="6"/>
        <v>CCA CAPS College of Ag Envr Sciences</v>
      </c>
    </row>
    <row r="413" spans="1:4">
      <c r="A413" t="s">
        <v>22450</v>
      </c>
      <c r="B413" t="s">
        <v>22451</v>
      </c>
      <c r="D413" t="str">
        <f t="shared" si="6"/>
        <v>LSP CAPS Letters and Science Prog</v>
      </c>
    </row>
    <row r="414" spans="1:4">
      <c r="A414" t="s">
        <v>22452</v>
      </c>
      <c r="B414" t="s">
        <v>22453</v>
      </c>
      <c r="D414" t="str">
        <f t="shared" si="6"/>
        <v>MSP CAPS Med School Program</v>
      </c>
    </row>
    <row r="415" spans="1:4">
      <c r="A415" t="s">
        <v>22454</v>
      </c>
      <c r="B415" t="s">
        <v>22455</v>
      </c>
      <c r="D415" t="str">
        <f t="shared" si="6"/>
        <v>NSP CPAS School of Nursing</v>
      </c>
    </row>
    <row r="416" spans="1:4">
      <c r="A416" t="s">
        <v>22456</v>
      </c>
      <c r="B416" t="s">
        <v>22457</v>
      </c>
      <c r="D416" t="str">
        <f t="shared" si="6"/>
        <v>VSP CAPS Vet School Prog SOM</v>
      </c>
    </row>
    <row r="417" spans="1:4">
      <c r="A417" t="s">
        <v>22458</v>
      </c>
      <c r="B417" t="s">
        <v>22459</v>
      </c>
      <c r="D417" t="str">
        <f t="shared" si="6"/>
        <v>STK SHCS Teaching Kitchen</v>
      </c>
    </row>
    <row r="418" spans="1:4">
      <c r="A418" t="s">
        <v>22460</v>
      </c>
      <c r="B418" t="s">
        <v>22461</v>
      </c>
      <c r="D418" t="str">
        <f t="shared" si="6"/>
        <v>SSC SHCS Social Committee</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5E0C2-2E37-4ADD-BE83-16E9F81D50D5}">
  <dimension ref="A1:D29286"/>
  <sheetViews>
    <sheetView topLeftCell="A29249" workbookViewId="0">
      <selection activeCell="D27" sqref="D27"/>
    </sheetView>
  </sheetViews>
  <sheetFormatPr defaultRowHeight="14.5"/>
  <cols>
    <col min="1" max="1" width="14.7265625" bestFit="1" customWidth="1"/>
    <col min="2" max="2" width="94" bestFit="1" customWidth="1"/>
    <col min="4" max="4" width="105.81640625" bestFit="1" customWidth="1"/>
  </cols>
  <sheetData>
    <row r="1" spans="1:4">
      <c r="A1" t="s">
        <v>314</v>
      </c>
      <c r="B1" t="s">
        <v>48</v>
      </c>
      <c r="D1" t="s">
        <v>314</v>
      </c>
    </row>
    <row r="2" spans="1:4">
      <c r="A2" s="261" t="s">
        <v>334</v>
      </c>
      <c r="B2" t="s">
        <v>22462</v>
      </c>
      <c r="D2" t="str">
        <f>A2&amp;" "&amp;B2</f>
        <v>0000000000 General</v>
      </c>
    </row>
    <row r="3" spans="1:4">
      <c r="A3" t="s">
        <v>22463</v>
      </c>
      <c r="B3" t="s">
        <v>22464</v>
      </c>
      <c r="D3" t="str">
        <f t="shared" ref="D3:D66" si="0">A3&amp;" "&amp;B3</f>
        <v>KP0933760U 0625 AGGIE SQUARE LSTE TENANT IMPROVEME KP0933760U</v>
      </c>
    </row>
    <row r="4" spans="1:4">
      <c r="A4" t="s">
        <v>22465</v>
      </c>
      <c r="B4" t="s">
        <v>22466</v>
      </c>
      <c r="D4" t="str">
        <f t="shared" si="0"/>
        <v>KP0933770U 0625 AGGIE SQUARE LIFELONG LEARNING TEN KP0933770U</v>
      </c>
    </row>
    <row r="5" spans="1:4">
      <c r="A5" t="s">
        <v>22467</v>
      </c>
      <c r="B5" t="s">
        <v>22468</v>
      </c>
      <c r="D5" t="str">
        <f t="shared" si="0"/>
        <v>KP0933780U 0625 AGGIE SQUARE MUR GROUND FLOOR TENA KP0933780U</v>
      </c>
    </row>
    <row r="6" spans="1:4">
      <c r="A6" t="s">
        <v>22469</v>
      </c>
      <c r="B6" t="s">
        <v>22470</v>
      </c>
      <c r="D6" t="str">
        <f t="shared" si="0"/>
        <v>KP0934421U CLINICAL TRIALS MANAGEMENT SOFTW PEQT KP0934421U</v>
      </c>
    </row>
    <row r="7" spans="1:4">
      <c r="A7" t="s">
        <v>22471</v>
      </c>
      <c r="B7" t="s">
        <v>22472</v>
      </c>
      <c r="D7" t="str">
        <f t="shared" si="0"/>
        <v>KP0939984U 0625 5040 SHOREHAM PLACE BUILDING PURCH KP0939984U</v>
      </c>
    </row>
    <row r="8" spans="1:4">
      <c r="A8" t="s">
        <v>22473</v>
      </c>
      <c r="B8" t="s">
        <v>22474</v>
      </c>
      <c r="D8" t="str">
        <f t="shared" si="0"/>
        <v>KP0951360U 0612 ELECTRICAL IMPROVEMENTS PHASE 5 KP0951360U</v>
      </c>
    </row>
    <row r="9" spans="1:4">
      <c r="A9" t="s">
        <v>22475</v>
      </c>
      <c r="B9" t="s">
        <v>22476</v>
      </c>
      <c r="D9" t="str">
        <f t="shared" si="0"/>
        <v>KP0951370U 0613 CAMPUS WASTEWATER SYSTEM IMPROVEME KP0951370U</v>
      </c>
    </row>
    <row r="10" spans="1:4">
      <c r="A10" t="s">
        <v>22477</v>
      </c>
      <c r="B10" t="s">
        <v>22478</v>
      </c>
      <c r="D10" t="str">
        <f t="shared" si="0"/>
        <v>KP0951460U 063017 SOUTH VALLEY ANIMAL HEALTH LABO KP0951460U</v>
      </c>
    </row>
    <row r="11" spans="1:4">
      <c r="A11" t="s">
        <v>22479</v>
      </c>
      <c r="B11" t="s">
        <v>22480</v>
      </c>
      <c r="D11" t="str">
        <f t="shared" si="0"/>
        <v>KP0951790U 612 617 HUTCHISON CORRIDOR IMPROVE KP0951790U</v>
      </c>
    </row>
    <row r="12" spans="1:4">
      <c r="A12" t="s">
        <v>22481</v>
      </c>
      <c r="B12" t="s">
        <v>22482</v>
      </c>
      <c r="D12" t="str">
        <f t="shared" si="0"/>
        <v>KP0951860U 0617 WALKER HALL RENEWAL KP0951860U</v>
      </c>
    </row>
    <row r="13" spans="1:4">
      <c r="A13" t="s">
        <v>22483</v>
      </c>
      <c r="B13" t="s">
        <v>22484</v>
      </c>
      <c r="D13" t="str">
        <f t="shared" si="0"/>
        <v>KP0952010U 0614 DOMESTIC WELL4 REPLACEMENT KP0952010U</v>
      </c>
    </row>
    <row r="14" spans="1:4">
      <c r="A14" t="s">
        <v>22485</v>
      </c>
      <c r="B14" t="s">
        <v>22486</v>
      </c>
      <c r="D14" t="str">
        <f t="shared" si="0"/>
        <v>KP0952170U 0614 UC DAVIS SMART LIGHTING INITIATIVE KP0952170U</v>
      </c>
    </row>
    <row r="15" spans="1:4">
      <c r="A15" t="s">
        <v>22487</v>
      </c>
      <c r="B15" t="s">
        <v>22488</v>
      </c>
      <c r="D15" t="str">
        <f t="shared" si="0"/>
        <v>KP0952210U 1215 La Rue Road Bridge Replacement KP0952210U</v>
      </c>
    </row>
    <row r="16" spans="1:4">
      <c r="A16" t="s">
        <v>22489</v>
      </c>
      <c r="B16" t="s">
        <v>22490</v>
      </c>
      <c r="D16" t="str">
        <f t="shared" si="0"/>
        <v>KP0952230U 0616 PUTAH CREEK LODGE PARKING LOT EXPA KP0952230U</v>
      </c>
    </row>
    <row r="17" spans="1:4">
      <c r="A17" t="s">
        <v>22491</v>
      </c>
      <c r="B17" t="s">
        <v>22492</v>
      </c>
      <c r="D17" t="str">
        <f t="shared" si="0"/>
        <v>KP0952300U 0617 TERCERO STUDENT HOUSING PHASE 4 KP0952300U</v>
      </c>
    </row>
    <row r="18" spans="1:4">
      <c r="A18" t="s">
        <v>22493</v>
      </c>
      <c r="B18" t="s">
        <v>22494</v>
      </c>
      <c r="D18" t="str">
        <f t="shared" si="0"/>
        <v>KP0952310U 0617 CHEMISTRY SEISMIC AND LIFE SAFETY KP0952310U</v>
      </c>
    </row>
    <row r="19" spans="1:4">
      <c r="A19" t="s">
        <v>22495</v>
      </c>
      <c r="B19" t="s">
        <v>22496</v>
      </c>
      <c r="D19" t="str">
        <f t="shared" si="0"/>
        <v>KP0952350U 0616 SOLAR POWER FEEDER KP0952350U</v>
      </c>
    </row>
    <row r="20" spans="1:4">
      <c r="A20" t="s">
        <v>22497</v>
      </c>
      <c r="B20" t="s">
        <v>22498</v>
      </c>
      <c r="D20" t="str">
        <f t="shared" si="0"/>
        <v>KP0952380U 0616 CHEMISTRY SAFETY IMPROVEMENTS KP0952380U</v>
      </c>
    </row>
    <row r="21" spans="1:4">
      <c r="A21" t="s">
        <v>22499</v>
      </c>
      <c r="B21" t="s">
        <v>22500</v>
      </c>
      <c r="D21" t="str">
        <f t="shared" si="0"/>
        <v>KP0952410U 0617 LARGE LECTURE HALL KP0952410U</v>
      </c>
    </row>
    <row r="22" spans="1:4">
      <c r="A22" t="s">
        <v>22501</v>
      </c>
      <c r="B22" t="s">
        <v>22502</v>
      </c>
      <c r="D22" t="str">
        <f t="shared" si="0"/>
        <v>KP0952460U 0617 SURFACE WATER PIPELINE AND PUMP ST KP0952460U</v>
      </c>
    </row>
    <row r="23" spans="1:4">
      <c r="A23" t="s">
        <v>22503</v>
      </c>
      <c r="B23" t="s">
        <v>22504</v>
      </c>
      <c r="D23" t="str">
        <f t="shared" si="0"/>
        <v>KP0952480U 0618 TERCERO DINING COMMONS RENOVATION KP0952480U</v>
      </c>
    </row>
    <row r="24" spans="1:4">
      <c r="A24" t="s">
        <v>22505</v>
      </c>
      <c r="B24" t="s">
        <v>22506</v>
      </c>
      <c r="D24" t="str">
        <f t="shared" si="0"/>
        <v>KP0952490U 0618 ACTIVITIES AND RECREATION CENTER KP0952490U</v>
      </c>
    </row>
    <row r="25" spans="1:4">
      <c r="A25" t="s">
        <v>22507</v>
      </c>
      <c r="B25" t="s">
        <v>22508</v>
      </c>
      <c r="D25" t="str">
        <f t="shared" si="0"/>
        <v>KP0952520U 0618 RMI RAINWATER HARVESTING PROJECT KP0952520U</v>
      </c>
    </row>
    <row r="26" spans="1:4">
      <c r="A26" t="s">
        <v>22509</v>
      </c>
      <c r="B26" t="s">
        <v>22510</v>
      </c>
      <c r="D26" t="str">
        <f t="shared" si="0"/>
        <v>KP0952590U 0618 ELECTRICAL IMPROVEMENTS PHASE 6 KP0952590U</v>
      </c>
    </row>
    <row r="27" spans="1:4">
      <c r="A27" t="s">
        <v>22511</v>
      </c>
      <c r="B27" t="s">
        <v>22512</v>
      </c>
      <c r="D27" t="str">
        <f t="shared" si="0"/>
        <v>KP0952600U 0618 PRIMARY SANITARY SEWER STORM DRAIN KP0952600U</v>
      </c>
    </row>
    <row r="28" spans="1:4">
      <c r="A28" t="s">
        <v>22513</v>
      </c>
      <c r="B28" t="s">
        <v>22514</v>
      </c>
      <c r="D28" t="str">
        <f t="shared" si="0"/>
        <v>KP0952610U 0618 WASTE WATER TREATMENT PLANT WWTP KP0952610U</v>
      </c>
    </row>
    <row r="29" spans="1:4">
      <c r="A29" t="s">
        <v>22515</v>
      </c>
      <c r="B29" t="s">
        <v>22516</v>
      </c>
      <c r="D29" t="str">
        <f t="shared" si="0"/>
        <v>KP0952650U 0619 CENTRAL CAGE WASH FACILITY KP0952650U</v>
      </c>
    </row>
    <row r="30" spans="1:4">
      <c r="A30" t="s">
        <v>22517</v>
      </c>
      <c r="B30" t="s">
        <v>22518</v>
      </c>
      <c r="D30" t="str">
        <f t="shared" si="0"/>
        <v>KP0952660U 0619 WALKER HALL SOUTH PLAZA IMPROVEMEN KP0952660U</v>
      </c>
    </row>
    <row r="31" spans="1:4">
      <c r="A31" t="s">
        <v>22519</v>
      </c>
      <c r="B31" t="s">
        <v>22520</v>
      </c>
      <c r="D31" t="str">
        <f t="shared" si="0"/>
        <v>KP0952680U 0618 CRUESS HALL NORTH RENOVATION KP0952680U</v>
      </c>
    </row>
    <row r="32" spans="1:4">
      <c r="A32" t="s">
        <v>22521</v>
      </c>
      <c r="B32" t="s">
        <v>22522</v>
      </c>
      <c r="D32" t="str">
        <f t="shared" si="0"/>
        <v>KP0952690U 0618 VMC COMM SUPPORT KP0952690U</v>
      </c>
    </row>
    <row r="33" spans="1:4">
      <c r="A33" t="s">
        <v>22523</v>
      </c>
      <c r="B33" t="s">
        <v>22524</v>
      </c>
      <c r="D33" t="str">
        <f t="shared" si="0"/>
        <v>KP0952700U 0618 VMC MASTER PLANNING KP0952700U</v>
      </c>
    </row>
    <row r="34" spans="1:4">
      <c r="A34" t="s">
        <v>22525</v>
      </c>
      <c r="B34" t="s">
        <v>22526</v>
      </c>
      <c r="D34" t="str">
        <f t="shared" si="0"/>
        <v>KP0952710U 0618 VMC DISTRICT DEVELOPMENT KP0952710U</v>
      </c>
    </row>
    <row r="35" spans="1:4">
      <c r="A35" t="s">
        <v>22527</v>
      </c>
      <c r="B35" t="s">
        <v>22528</v>
      </c>
      <c r="D35" t="str">
        <f t="shared" si="0"/>
        <v>KP0952720U 0618 VMC SITE UTILITIES PARKING EXP KP0952720U</v>
      </c>
    </row>
    <row r="36" spans="1:4">
      <c r="A36" t="s">
        <v>22529</v>
      </c>
      <c r="B36" t="s">
        <v>22530</v>
      </c>
      <c r="D36" t="str">
        <f t="shared" si="0"/>
        <v>KP0952760U 0618 VMC LIVESTOCK FIELD SERVICES C KP0952760U</v>
      </c>
    </row>
    <row r="37" spans="1:4">
      <c r="A37" t="s">
        <v>22531</v>
      </c>
      <c r="B37" t="s">
        <v>22532</v>
      </c>
      <c r="D37" t="str">
        <f t="shared" si="0"/>
        <v>KP0952800U 0618 VMC EQUINE PERFORMANCE CENTER KP0952800U</v>
      </c>
    </row>
    <row r="38" spans="1:4">
      <c r="A38" t="s">
        <v>22533</v>
      </c>
      <c r="B38" t="s">
        <v>22534</v>
      </c>
      <c r="D38" t="str">
        <f t="shared" si="0"/>
        <v>KP0952810U 0618 VMC SMALL ANIMAL WEST WING 1 KP0952810U</v>
      </c>
    </row>
    <row r="39" spans="1:4">
      <c r="A39" t="s">
        <v>22535</v>
      </c>
      <c r="B39" t="s">
        <v>22536</v>
      </c>
      <c r="D39" t="str">
        <f t="shared" si="0"/>
        <v>KP0952830U 0618 VMC EQUINE HOSPITAL RENOVATION KP0952830U</v>
      </c>
    </row>
    <row r="40" spans="1:4">
      <c r="A40" t="s">
        <v>22537</v>
      </c>
      <c r="B40" t="s">
        <v>22538</v>
      </c>
      <c r="D40" t="str">
        <f t="shared" si="0"/>
        <v>KP0952850U 0618 VMC ALL SPECIES IMAGING CENTER KP0952850U</v>
      </c>
    </row>
    <row r="41" spans="1:4">
      <c r="A41" t="s">
        <v>22539</v>
      </c>
      <c r="B41" t="s">
        <v>22540</v>
      </c>
      <c r="D41" t="str">
        <f t="shared" si="0"/>
        <v>KP0952920U 0619 MEMORIAL UNION NORTH COURTYARD 283 KP0952920U</v>
      </c>
    </row>
    <row r="42" spans="1:4">
      <c r="A42" t="s">
        <v>22541</v>
      </c>
      <c r="B42" t="s">
        <v>22542</v>
      </c>
      <c r="D42" t="str">
        <f t="shared" si="0"/>
        <v>KP0952930U 0619 ELECTRICAL SUBSTATION TRANSFORMER KP0952930U</v>
      </c>
    </row>
    <row r="43" spans="1:4">
      <c r="A43" t="s">
        <v>22543</v>
      </c>
      <c r="B43" t="s">
        <v>22544</v>
      </c>
      <c r="D43" t="str">
        <f t="shared" si="0"/>
        <v>KP0952950U 0619 ENGINEERING STUDENT DESIGN CENTER KP0952950U</v>
      </c>
    </row>
    <row r="44" spans="1:4">
      <c r="A44" t="s">
        <v>22545</v>
      </c>
      <c r="B44" t="s">
        <v>22546</v>
      </c>
      <c r="D44" t="str">
        <f t="shared" si="0"/>
        <v>KP0952970U 0619 TERCERO DINING COMMONS 2 LATITUDE KP0952970U</v>
      </c>
    </row>
    <row r="45" spans="1:4">
      <c r="A45" t="s">
        <v>22547</v>
      </c>
      <c r="B45" t="s">
        <v>22548</v>
      </c>
      <c r="D45" t="str">
        <f t="shared" si="0"/>
        <v>KP0953010U 0618 ANIMAL SCIENCE GOAT DAIRY AND CREA KP0953010U</v>
      </c>
    </row>
    <row r="46" spans="1:4">
      <c r="A46" t="s">
        <v>22549</v>
      </c>
      <c r="B46" t="s">
        <v>22550</v>
      </c>
      <c r="D46" t="str">
        <f t="shared" si="0"/>
        <v>KP0953060U 0619 CNPRC LIFESPAN HEALTH CENTER KP0953060U</v>
      </c>
    </row>
    <row r="47" spans="1:4">
      <c r="A47" t="s">
        <v>22551</v>
      </c>
      <c r="B47" t="s">
        <v>22552</v>
      </c>
      <c r="D47" t="str">
        <f t="shared" si="0"/>
        <v>KP0953070U 0619 CAMPUS SMART LIGHTING INITIATIVE P KP0953070U</v>
      </c>
    </row>
    <row r="48" spans="1:4">
      <c r="A48" t="s">
        <v>22553</v>
      </c>
      <c r="B48" t="s">
        <v>22554</v>
      </c>
      <c r="D48" t="str">
        <f t="shared" si="0"/>
        <v>KP0953090U 0618 ORCHARD PARK REDEVELOPMENT STUDIES KP0953090U</v>
      </c>
    </row>
    <row r="49" spans="1:4">
      <c r="A49" t="s">
        <v>22555</v>
      </c>
      <c r="B49" t="s">
        <v>22556</v>
      </c>
      <c r="D49" t="str">
        <f t="shared" si="0"/>
        <v>KP0953110U 0618 CENTRAL CAMPUS HOT WATER CONVERSI KP0953110U</v>
      </c>
    </row>
    <row r="50" spans="1:4">
      <c r="A50" t="s">
        <v>22557</v>
      </c>
      <c r="B50" t="s">
        <v>22558</v>
      </c>
      <c r="D50" t="str">
        <f t="shared" si="0"/>
        <v>KP0953130U 0619 VMC EQUINE SURGERY AND CRITICAL KP0953130U</v>
      </c>
    </row>
    <row r="51" spans="1:4">
      <c r="A51" t="s">
        <v>22559</v>
      </c>
      <c r="B51" t="s">
        <v>22560</v>
      </c>
      <c r="D51" t="str">
        <f t="shared" si="0"/>
        <v>KP0953140U 0619 BRIGGS 1ST FLOOR NW LAB RENOVATION KP0953140U</v>
      </c>
    </row>
    <row r="52" spans="1:4">
      <c r="A52" t="s">
        <v>22561</v>
      </c>
      <c r="B52" t="s">
        <v>22562</v>
      </c>
      <c r="D52" t="str">
        <f t="shared" si="0"/>
        <v>KP0953200U 0618 EMERSON HALL REPLACEMENT SHASTA H KP0953200U</v>
      </c>
    </row>
    <row r="53" spans="1:4">
      <c r="A53" t="s">
        <v>22563</v>
      </c>
      <c r="B53" t="s">
        <v>22564</v>
      </c>
      <c r="D53" t="str">
        <f t="shared" si="0"/>
        <v>KP0953210U 0619 Physics CME Lab Renovations KP0953210U</v>
      </c>
    </row>
    <row r="54" spans="1:4">
      <c r="A54" t="s">
        <v>22565</v>
      </c>
      <c r="B54" t="s">
        <v>22566</v>
      </c>
      <c r="D54" t="str">
        <f t="shared" si="0"/>
        <v>KP0953220U 0618 CHEMISTRY ADDITION 1st FLOOR REN KP0953220U</v>
      </c>
    </row>
    <row r="55" spans="1:4">
      <c r="A55" t="s">
        <v>22567</v>
      </c>
      <c r="B55" t="s">
        <v>22568</v>
      </c>
      <c r="D55" t="str">
        <f t="shared" si="0"/>
        <v>KP0953230U 0618 CHEMISTRY ANNEX SEISMIC WORK 2 KP0953230U</v>
      </c>
    </row>
    <row r="56" spans="1:4">
      <c r="A56" t="s">
        <v>22569</v>
      </c>
      <c r="B56" t="s">
        <v>22570</v>
      </c>
      <c r="D56" t="str">
        <f t="shared" si="0"/>
        <v>KP0953240U 0618 CHEMISTRY ALTERATION 1 KP0953240U</v>
      </c>
    </row>
    <row r="57" spans="1:4">
      <c r="A57" t="s">
        <v>22571</v>
      </c>
      <c r="B57" t="s">
        <v>22572</v>
      </c>
      <c r="D57" t="str">
        <f t="shared" si="0"/>
        <v>KP0953270U 0618 TEACHING LEARNING COMPLEX KP0953270U</v>
      </c>
    </row>
    <row r="58" spans="1:4">
      <c r="A58" t="s">
        <v>22573</v>
      </c>
      <c r="B58" t="s">
        <v>22574</v>
      </c>
      <c r="D58" t="str">
        <f t="shared" si="0"/>
        <v>KP0953280U 0620 BRIGGS HALL ELECTRICAL IMPROVEME KP0953280U</v>
      </c>
    </row>
    <row r="59" spans="1:4">
      <c r="A59" t="s">
        <v>22575</v>
      </c>
      <c r="B59" t="s">
        <v>22576</v>
      </c>
      <c r="D59" t="str">
        <f t="shared" si="0"/>
        <v>KP0953290U 0619 LABORATORY OF ENERGY RELATED HEALT KP0953290U</v>
      </c>
    </row>
    <row r="60" spans="1:4">
      <c r="A60" t="s">
        <v>22577</v>
      </c>
      <c r="B60" t="s">
        <v>22578</v>
      </c>
      <c r="D60" t="str">
        <f t="shared" si="0"/>
        <v>KP0953320U 0821 CAMPUS SECURITY MANAGEMENT SYSTEM KP0953320U</v>
      </c>
    </row>
    <row r="61" spans="1:4">
      <c r="A61" t="s">
        <v>22579</v>
      </c>
      <c r="B61" t="s">
        <v>22580</v>
      </c>
      <c r="D61" t="str">
        <f t="shared" si="0"/>
        <v>KP0953330U 0620 CNPRC CENTRAL PLANT ENERGY IMPR KP0953330U</v>
      </c>
    </row>
    <row r="62" spans="1:4">
      <c r="A62" t="s">
        <v>22581</v>
      </c>
      <c r="B62" t="s">
        <v>22582</v>
      </c>
      <c r="D62" t="str">
        <f t="shared" si="0"/>
        <v>KP0953340U 0619 ELIZABETH MARY WOLF ENVIRONMENTAL KP0953340U</v>
      </c>
    </row>
    <row r="63" spans="1:4">
      <c r="A63" t="s">
        <v>22583</v>
      </c>
      <c r="B63" t="s">
        <v>22584</v>
      </c>
      <c r="D63" t="str">
        <f t="shared" si="0"/>
        <v>KP0953370U 0619 VMC PRIMARY ELECTRICAL FEEDERS KP0953370U</v>
      </c>
    </row>
    <row r="64" spans="1:4">
      <c r="A64" t="s">
        <v>22585</v>
      </c>
      <c r="B64" t="s">
        <v>22586</v>
      </c>
      <c r="D64" t="str">
        <f t="shared" si="0"/>
        <v>KP0953430U 0619 ORCHARD ROAD SEWER MAIN KP0953430U</v>
      </c>
    </row>
    <row r="65" spans="1:4">
      <c r="A65" t="s">
        <v>22587</v>
      </c>
      <c r="B65" t="s">
        <v>22588</v>
      </c>
      <c r="D65" t="str">
        <f t="shared" si="0"/>
        <v>KP0953440U 0826 University Airport Runway and Ligh KP0953440U</v>
      </c>
    </row>
    <row r="66" spans="1:4">
      <c r="A66" t="s">
        <v>22589</v>
      </c>
      <c r="B66" t="s">
        <v>22590</v>
      </c>
      <c r="D66" t="str">
        <f t="shared" si="0"/>
        <v>KP0953460U 0623 Fire and Police Seismic Improvemen KP0953460U</v>
      </c>
    </row>
    <row r="67" spans="1:4">
      <c r="A67" t="s">
        <v>22591</v>
      </c>
      <c r="B67" t="s">
        <v>22592</v>
      </c>
      <c r="D67" t="str">
        <f t="shared" ref="D67:D130" si="1">A67&amp;" "&amp;B67</f>
        <v>KP0953510U 0621 WEST VILLAGE CONNECTIVITY IMPROVEM KP0953510U</v>
      </c>
    </row>
    <row r="68" spans="1:4">
      <c r="A68" t="s">
        <v>22593</v>
      </c>
      <c r="B68" t="s">
        <v>22594</v>
      </c>
      <c r="D68" t="str">
        <f t="shared" si="1"/>
        <v>KP0953520U 0620 CN Gorman Museum at Nelson Hall KP0953520U</v>
      </c>
    </row>
    <row r="69" spans="1:4">
      <c r="A69" t="s">
        <v>22595</v>
      </c>
      <c r="B69" t="s">
        <v>22596</v>
      </c>
      <c r="D69" t="str">
        <f t="shared" si="1"/>
        <v>KP0953550U 0621 HUTCHISON DRIVE SR 113 INTERCHANGE KP0953550U</v>
      </c>
    </row>
    <row r="70" spans="1:4">
      <c r="A70" t="s">
        <v>22597</v>
      </c>
      <c r="B70" t="s">
        <v>22598</v>
      </c>
      <c r="D70" t="str">
        <f t="shared" si="1"/>
        <v>KP0953600U 0625 CHF WEST VILLAGE STUDENT HOUSING C KP0953600U</v>
      </c>
    </row>
    <row r="71" spans="1:4">
      <c r="A71" t="s">
        <v>22599</v>
      </c>
      <c r="B71" t="s">
        <v>22600</v>
      </c>
      <c r="D71" t="str">
        <f t="shared" si="1"/>
        <v>KP0953610U 0624 SOCIAL SCIENCES HUMANITIES SEISM KP0953610U</v>
      </c>
    </row>
    <row r="72" spans="1:4">
      <c r="A72" t="s">
        <v>22601</v>
      </c>
      <c r="B72" t="s">
        <v>22602</v>
      </c>
      <c r="D72" t="str">
        <f t="shared" si="1"/>
        <v>KP0953620U 0624 VOORHIES SEISMIC IMPROVEMENTS KP0953620U</v>
      </c>
    </row>
    <row r="73" spans="1:4">
      <c r="A73" t="s">
        <v>22603</v>
      </c>
      <c r="B73" t="s">
        <v>22604</v>
      </c>
      <c r="D73" t="str">
        <f t="shared" si="1"/>
        <v>KP0953630U 0624 SPROCKET SEISMIC IMPROVEMENTS KP0953630U</v>
      </c>
    </row>
    <row r="74" spans="1:4">
      <c r="A74" t="s">
        <v>22605</v>
      </c>
      <c r="B74" t="s">
        <v>22606</v>
      </c>
      <c r="D74" t="str">
        <f t="shared" si="1"/>
        <v>KP0953640U 0622 ORCHARD PARK CONNECTIVITY IMPROVEM KP0953640U</v>
      </c>
    </row>
    <row r="75" spans="1:4">
      <c r="A75" t="s">
        <v>22607</v>
      </c>
      <c r="B75" t="s">
        <v>22608</v>
      </c>
      <c r="D75" t="str">
        <f t="shared" si="1"/>
        <v>KP0953660U 0622 MANN LABORATORY SEISMIC CORRECTION KP0953660U</v>
      </c>
    </row>
    <row r="76" spans="1:4">
      <c r="A76" t="s">
        <v>22609</v>
      </c>
      <c r="B76" t="s">
        <v>22610</v>
      </c>
      <c r="D76" t="str">
        <f t="shared" si="1"/>
        <v>KP0953670U 0622 YOUNG HALL SEISMIC IMPROVEMENTS KP0953670U</v>
      </c>
    </row>
    <row r="77" spans="1:4">
      <c r="A77" t="s">
        <v>22611</v>
      </c>
      <c r="B77" t="s">
        <v>22612</v>
      </c>
      <c r="D77" t="str">
        <f t="shared" si="1"/>
        <v>KP0953680U 0622 JUNGERMAN HALL SEISMIC CORRECTIONS KP0953680U</v>
      </c>
    </row>
    <row r="78" spans="1:4">
      <c r="A78" t="s">
        <v>22613</v>
      </c>
      <c r="B78" t="s">
        <v>22614</v>
      </c>
      <c r="D78" t="str">
        <f t="shared" si="1"/>
        <v>KP0953690U 0622 FPS GRAPE FOUNDATION GREENHOUSES KP0953690U</v>
      </c>
    </row>
    <row r="79" spans="1:4">
      <c r="A79" t="s">
        <v>22615</v>
      </c>
      <c r="B79" t="s">
        <v>22616</v>
      </c>
      <c r="D79" t="str">
        <f t="shared" si="1"/>
        <v>KP0953710U 0623 UC CENTER SACRAMENTO KP0953710U</v>
      </c>
    </row>
    <row r="80" spans="1:4">
      <c r="A80" t="s">
        <v>22617</v>
      </c>
      <c r="B80" t="s">
        <v>22618</v>
      </c>
      <c r="D80" t="str">
        <f t="shared" si="1"/>
        <v>KP0953720U 0622 CENTRAL PLANT BOILER 3 EMISSION IM KP0953720U</v>
      </c>
    </row>
    <row r="81" spans="1:4">
      <c r="A81" t="s">
        <v>22619</v>
      </c>
      <c r="B81" t="s">
        <v>22620</v>
      </c>
      <c r="D81" t="str">
        <f t="shared" si="1"/>
        <v>KP0953730U 0623 ANTHROPOLOGY AND NAGPRA RELOCATION KP0953730U</v>
      </c>
    </row>
    <row r="82" spans="1:4">
      <c r="A82" t="s">
        <v>22621</v>
      </c>
      <c r="B82" t="s">
        <v>22622</v>
      </c>
      <c r="D82" t="str">
        <f t="shared" si="1"/>
        <v>KP0953740U 0623 STUDENT HOUSING AND DINING SERVICE KP0953740U</v>
      </c>
    </row>
    <row r="83" spans="1:4">
      <c r="A83" t="s">
        <v>22623</v>
      </c>
      <c r="B83" t="s">
        <v>22624</v>
      </c>
      <c r="D83" t="str">
        <f t="shared" si="1"/>
        <v>KP0953760U 0623 KEMPER HALL COURTYARD REPAIRS KP0953760U</v>
      </c>
    </row>
    <row r="84" spans="1:4">
      <c r="A84" t="s">
        <v>22625</v>
      </c>
      <c r="B84" t="s">
        <v>22626</v>
      </c>
      <c r="D84" t="str">
        <f t="shared" si="1"/>
        <v>KP0953770U 0623 UNITRANS BUS ELECTRIFICAT PHASE II KP0953770U</v>
      </c>
    </row>
    <row r="85" spans="1:4">
      <c r="A85" t="s">
        <v>22627</v>
      </c>
      <c r="B85" t="s">
        <v>22628</v>
      </c>
      <c r="D85" t="str">
        <f t="shared" si="1"/>
        <v>KP0953780U 0623 UNITRANS BUS WASH FACILITY KP0953780U</v>
      </c>
    </row>
    <row r="86" spans="1:4">
      <c r="A86" t="s">
        <v>22629</v>
      </c>
      <c r="B86" t="s">
        <v>22630</v>
      </c>
      <c r="D86" t="str">
        <f t="shared" si="1"/>
        <v>KP0953790U 0522 VMTH SATELLITE SPECIALTY SERVICES KP0953790U</v>
      </c>
    </row>
    <row r="87" spans="1:4">
      <c r="A87" t="s">
        <v>22631</v>
      </c>
      <c r="B87" t="s">
        <v>22632</v>
      </c>
      <c r="D87" t="str">
        <f t="shared" si="1"/>
        <v>KP0953800U 0623 PSEL Data Sciences and AI Center KP0953800U</v>
      </c>
    </row>
    <row r="88" spans="1:4">
      <c r="A88" t="s">
        <v>22633</v>
      </c>
      <c r="B88" t="s">
        <v>22634</v>
      </c>
      <c r="D88" t="str">
        <f t="shared" si="1"/>
        <v>KP0953820U 0623 ANIMAL AREA RUNOFF REDUCTION KP0953820U</v>
      </c>
    </row>
    <row r="89" spans="1:4">
      <c r="A89" t="s">
        <v>22635</v>
      </c>
      <c r="B89" t="s">
        <v>22636</v>
      </c>
      <c r="D89" t="str">
        <f t="shared" si="1"/>
        <v>KP0953850U 0622 RENEWABLE ENERGY ANAEROBIC DIGESTE KP0953850U</v>
      </c>
    </row>
    <row r="90" spans="1:4">
      <c r="A90" t="s">
        <v>22637</v>
      </c>
      <c r="B90" t="s">
        <v>22638</v>
      </c>
      <c r="D90" t="str">
        <f t="shared" si="1"/>
        <v>KP0953860U 0623 CAMPUS SECURITY MANAGEMENT SYSTEM KP0953860U</v>
      </c>
    </row>
    <row r="91" spans="1:4">
      <c r="A91" t="s">
        <v>22639</v>
      </c>
      <c r="B91" t="s">
        <v>22640</v>
      </c>
      <c r="D91" t="str">
        <f t="shared" si="1"/>
        <v>KP0953870U Center for Equine Health Rehabilitatio KP0953870U</v>
      </c>
    </row>
    <row r="92" spans="1:4">
      <c r="A92" t="s">
        <v>22641</v>
      </c>
      <c r="B92" t="s">
        <v>22642</v>
      </c>
      <c r="D92" t="str">
        <f t="shared" si="1"/>
        <v>KP0953880U 0624 WELLMAN HALL BASEMENT CLASSROOM RE KP0953880U</v>
      </c>
    </row>
    <row r="93" spans="1:4">
      <c r="A93" t="s">
        <v>22643</v>
      </c>
      <c r="B93" t="s">
        <v>22644</v>
      </c>
      <c r="D93" t="str">
        <f t="shared" si="1"/>
        <v>KP0953890U 0624 ELECTRICAL S3 SWITCHSTATION KP0953890U</v>
      </c>
    </row>
    <row r="94" spans="1:4">
      <c r="A94" t="s">
        <v>22645</v>
      </c>
      <c r="B94" t="s">
        <v>22646</v>
      </c>
      <c r="D94" t="str">
        <f t="shared" si="1"/>
        <v>KP0953900U 0624 SOLANO WATER TREATMENT PLANT PROJE KP0953900U</v>
      </c>
    </row>
    <row r="95" spans="1:4">
      <c r="A95" t="s">
        <v>22647</v>
      </c>
      <c r="B95" t="s">
        <v>22648</v>
      </c>
      <c r="D95" t="str">
        <f t="shared" si="1"/>
        <v>KP0953910U 0624 VM2 CARDIOLOGY EXAM ROOMS KP0953910U</v>
      </c>
    </row>
    <row r="96" spans="1:4">
      <c r="A96" t="s">
        <v>22649</v>
      </c>
      <c r="B96" t="s">
        <v>22650</v>
      </c>
      <c r="D96" t="str">
        <f t="shared" si="1"/>
        <v>KP0953920U 0624 VMTH DENTISTRY RELOCATION KP0953920U</v>
      </c>
    </row>
    <row r="97" spans="1:4">
      <c r="A97" t="s">
        <v>22651</v>
      </c>
      <c r="B97" t="s">
        <v>22652</v>
      </c>
      <c r="D97" t="str">
        <f t="shared" si="1"/>
        <v>KP0953930U 0624 Hot Water Ph2 KP0953930U</v>
      </c>
    </row>
    <row r="98" spans="1:4">
      <c r="A98" t="s">
        <v>22653</v>
      </c>
      <c r="B98" t="s">
        <v>22654</v>
      </c>
      <c r="D98" t="str">
        <f t="shared" si="1"/>
        <v>KP0953940U 0624 WINERY EXPANSION KP0953940U</v>
      </c>
    </row>
    <row r="99" spans="1:4">
      <c r="A99" t="s">
        <v>22655</v>
      </c>
      <c r="B99" t="s">
        <v>22656</v>
      </c>
      <c r="D99" t="str">
        <f t="shared" si="1"/>
        <v>KP0953950U 0624 ARBORETUM WATERWAY ENHANCEMENT KP0953950U</v>
      </c>
    </row>
    <row r="100" spans="1:4">
      <c r="A100" t="s">
        <v>22657</v>
      </c>
      <c r="B100" t="s">
        <v>22658</v>
      </c>
      <c r="D100" t="str">
        <f t="shared" si="1"/>
        <v>KP0953980U 0624 AGRICULTURAL INNOVATION CENTER KP0953980U</v>
      </c>
    </row>
    <row r="101" spans="1:4">
      <c r="A101" t="s">
        <v>22659</v>
      </c>
      <c r="B101" t="s">
        <v>22660</v>
      </c>
      <c r="D101" t="str">
        <f t="shared" si="1"/>
        <v>KP0953990U 0624 CAMPUS FIRE ALARM MESH SYSTEM KP0953990U</v>
      </c>
    </row>
    <row r="102" spans="1:4">
      <c r="A102" t="s">
        <v>22661</v>
      </c>
      <c r="B102" t="s">
        <v>22662</v>
      </c>
      <c r="D102" t="str">
        <f t="shared" si="1"/>
        <v>KP0955060U UMC 610 MIND DRY LAB RESEARCH KP0955060U</v>
      </c>
    </row>
    <row r="103" spans="1:4">
      <c r="A103" t="s">
        <v>22663</v>
      </c>
      <c r="B103" t="s">
        <v>22664</v>
      </c>
      <c r="D103" t="str">
        <f t="shared" si="1"/>
        <v>KP0955380U UMC 602 RES III BUILDOUT PHASE I PEQT KP0955380U</v>
      </c>
    </row>
    <row r="104" spans="1:4">
      <c r="A104" t="s">
        <v>22665</v>
      </c>
      <c r="B104" t="s">
        <v>22666</v>
      </c>
      <c r="D104" t="str">
        <f t="shared" si="1"/>
        <v>KP0955590U UMC 0610 0512 TELEMED RES CENTER PEQT KP0955590U</v>
      </c>
    </row>
    <row r="105" spans="1:4">
      <c r="A105" t="s">
        <v>22667</v>
      </c>
      <c r="B105" t="s">
        <v>22668</v>
      </c>
      <c r="D105" t="str">
        <f t="shared" si="1"/>
        <v>KP0955640U UMC 608 STKN BLVD UTIL INFRAST PEQT KP0955640U</v>
      </c>
    </row>
    <row r="106" spans="1:4">
      <c r="A106" t="s">
        <v>22669</v>
      </c>
      <c r="B106" t="s">
        <v>22670</v>
      </c>
      <c r="D106" t="str">
        <f t="shared" si="1"/>
        <v>KP0955742U MIND LAB Roof Replacement KP0955742U</v>
      </c>
    </row>
    <row r="107" spans="1:4">
      <c r="A107" t="s">
        <v>22671</v>
      </c>
      <c r="B107" t="s">
        <v>22672</v>
      </c>
      <c r="D107" t="str">
        <f t="shared" si="1"/>
        <v>KP0955748U IRC 1215 Prisma Fit upgrade KP0955748U</v>
      </c>
    </row>
    <row r="108" spans="1:4">
      <c r="A108" t="s">
        <v>22673</v>
      </c>
      <c r="B108" t="s">
        <v>22674</v>
      </c>
      <c r="D108" t="str">
        <f t="shared" si="1"/>
        <v>KP0955749U Alzheimers Disease Research Ctr Reloc KP0955749U</v>
      </c>
    </row>
    <row r="109" spans="1:4">
      <c r="A109" t="s">
        <v>22675</v>
      </c>
      <c r="B109" t="s">
        <v>22676</v>
      </c>
      <c r="D109" t="str">
        <f t="shared" si="1"/>
        <v>KP0955820U HEALTH SCIENCES EDUC Ext Finance PEQT KP0955820U</v>
      </c>
    </row>
    <row r="110" spans="1:4">
      <c r="A110" t="s">
        <v>22677</v>
      </c>
      <c r="B110" t="s">
        <v>22678</v>
      </c>
      <c r="D110" t="str">
        <f t="shared" si="1"/>
        <v>KP0955860U UMC 611 GRADUATE STUDIES BLDG PEQT KP0955860U</v>
      </c>
    </row>
    <row r="111" spans="1:4">
      <c r="A111" t="s">
        <v>22679</v>
      </c>
      <c r="B111" t="s">
        <v>22680</v>
      </c>
      <c r="D111" t="str">
        <f t="shared" si="1"/>
        <v>KP0955893U Education Building IT Network Modernizat KP0955893U</v>
      </c>
    </row>
    <row r="112" spans="1:4">
      <c r="A112" t="s">
        <v>22681</v>
      </c>
      <c r="B112" t="s">
        <v>22682</v>
      </c>
      <c r="D112" t="str">
        <f t="shared" si="1"/>
        <v>KP0955894U MIND IT Network Modernization KP0955894U</v>
      </c>
    </row>
    <row r="113" spans="1:4">
      <c r="A113" t="s">
        <v>22683</v>
      </c>
      <c r="B113" t="s">
        <v>22684</v>
      </c>
      <c r="D113" t="str">
        <f t="shared" si="1"/>
        <v>KP0955907U BGI UC DAVIS JOINT GENOMIC CTR PEQT KP0955907U</v>
      </c>
    </row>
    <row r="114" spans="1:4">
      <c r="A114" t="s">
        <v>22685</v>
      </c>
      <c r="B114" t="s">
        <v>22686</v>
      </c>
      <c r="D114" t="str">
        <f t="shared" si="1"/>
        <v>KP0955911U Radiochemistry Research Training Fac KP0955911U</v>
      </c>
    </row>
    <row r="115" spans="1:4">
      <c r="A115" t="s">
        <v>22687</v>
      </c>
      <c r="B115" t="s">
        <v>22688</v>
      </c>
      <c r="D115" t="str">
        <f t="shared" si="1"/>
        <v>KP0955914U UMC ASB Remodel for SON KP0955914U</v>
      </c>
    </row>
    <row r="116" spans="1:4">
      <c r="A116" t="s">
        <v>22689</v>
      </c>
      <c r="B116" t="s">
        <v>22690</v>
      </c>
      <c r="D116" t="str">
        <f t="shared" si="1"/>
        <v>KP0955926U THE EYE CENTER KP0955926U</v>
      </c>
    </row>
    <row r="117" spans="1:4">
      <c r="A117" t="s">
        <v>22691</v>
      </c>
      <c r="B117" t="s">
        <v>22692</v>
      </c>
      <c r="D117" t="str">
        <f t="shared" si="1"/>
        <v>KP0955961U 3195 Folsom Blvd Explorer Project KP0955961U</v>
      </c>
    </row>
    <row r="118" spans="1:4">
      <c r="A118" t="s">
        <v>22693</v>
      </c>
      <c r="B118" t="s">
        <v>22694</v>
      </c>
      <c r="D118" t="str">
        <f t="shared" si="1"/>
        <v>KP0955966U Mobility Hub Project KP0955966U</v>
      </c>
    </row>
    <row r="119" spans="1:4">
      <c r="A119" t="s">
        <v>22695</v>
      </c>
      <c r="B119" t="s">
        <v>22696</v>
      </c>
      <c r="D119" t="str">
        <f t="shared" si="1"/>
        <v>KP0955970U RES2 BASEMENT REMODEL PEQT KP0955970U</v>
      </c>
    </row>
    <row r="120" spans="1:4">
      <c r="A120" t="s">
        <v>22697</v>
      </c>
      <c r="B120" t="s">
        <v>22698</v>
      </c>
      <c r="D120" t="str">
        <f t="shared" si="1"/>
        <v>KP0955971U IRC Testa West Laboratory KP0955971U</v>
      </c>
    </row>
    <row r="121" spans="1:4">
      <c r="A121" t="s">
        <v>22699</v>
      </c>
      <c r="B121" t="s">
        <v>22700</v>
      </c>
      <c r="D121" t="str">
        <f t="shared" si="1"/>
        <v>KP0955976U Research Buildings Network Refresh KP0955976U</v>
      </c>
    </row>
    <row r="122" spans="1:4">
      <c r="A122" t="s">
        <v>22701</v>
      </c>
      <c r="B122" t="s">
        <v>22702</v>
      </c>
      <c r="D122" t="str">
        <f t="shared" si="1"/>
        <v>KP0955984U UMC TRANSLATIONAL SCIENCE CENTER KP0955984U</v>
      </c>
    </row>
    <row r="123" spans="1:4">
      <c r="A123" t="s">
        <v>22703</v>
      </c>
      <c r="B123" t="s">
        <v>22704</v>
      </c>
      <c r="D123" t="str">
        <f t="shared" si="1"/>
        <v>KP0957307U 0617 RUSSELL FIELD RESTROOM FACILITIES KP0957307U</v>
      </c>
    </row>
    <row r="124" spans="1:4">
      <c r="A124" t="s">
        <v>22705</v>
      </c>
      <c r="B124" t="s">
        <v>22706</v>
      </c>
      <c r="D124" t="str">
        <f t="shared" si="1"/>
        <v>KP0957351U Tupper Hall Rm 3225 3227 3128 3130 Ren KP0957351U</v>
      </c>
    </row>
    <row r="125" spans="1:4">
      <c r="A125" t="s">
        <v>22707</v>
      </c>
      <c r="B125" t="s">
        <v>22708</v>
      </c>
      <c r="D125" t="str">
        <f t="shared" si="1"/>
        <v>KP0957352U 0619 VEHICLE ACCESS GATE REPLACEMENT KP0957352U</v>
      </c>
    </row>
    <row r="126" spans="1:4">
      <c r="A126" t="s">
        <v>22709</v>
      </c>
      <c r="B126" t="s">
        <v>22710</v>
      </c>
      <c r="D126" t="str">
        <f t="shared" si="1"/>
        <v>KP0957364U 0619 AMRL COFFEE CENTER STUDY KP0957364U</v>
      </c>
    </row>
    <row r="127" spans="1:4">
      <c r="A127" t="s">
        <v>22711</v>
      </c>
      <c r="B127" t="s">
        <v>22712</v>
      </c>
      <c r="D127" t="str">
        <f t="shared" si="1"/>
        <v>KP0957392U 0618 PARKING LOT 47 PERMEABLE PAVEMENT KP0957392U</v>
      </c>
    </row>
    <row r="128" spans="1:4">
      <c r="A128" t="s">
        <v>22713</v>
      </c>
      <c r="B128" t="s">
        <v>22714</v>
      </c>
      <c r="D128" t="str">
        <f t="shared" si="1"/>
        <v>KP0957395U 0619 EDWARDS FAMILY ATHLETICS CENTER KP0957395U</v>
      </c>
    </row>
    <row r="129" spans="1:4">
      <c r="A129" t="s">
        <v>22715</v>
      </c>
      <c r="B129" t="s">
        <v>22716</v>
      </c>
      <c r="D129" t="str">
        <f t="shared" si="1"/>
        <v>KP0957401U 0619 ART BUILDING BASEMENT RENOVATIONS KP0957401U</v>
      </c>
    </row>
    <row r="130" spans="1:4">
      <c r="A130" t="s">
        <v>22717</v>
      </c>
      <c r="B130" t="s">
        <v>22718</v>
      </c>
      <c r="D130" t="str">
        <f t="shared" si="1"/>
        <v>KP0957423U 0620 UNITRANS ELECTRIC BUS CHARGING INF KP0957423U</v>
      </c>
    </row>
    <row r="131" spans="1:4">
      <c r="A131" t="s">
        <v>22719</v>
      </c>
      <c r="B131" t="s">
        <v>22720</v>
      </c>
      <c r="D131" t="str">
        <f t="shared" ref="D131:D194" si="2">A131&amp;" "&amp;B131</f>
        <v>KP0957440U 0619 ROBBINS HALL ROOM 265F LAB RENODE KP0957440U</v>
      </c>
    </row>
    <row r="132" spans="1:4">
      <c r="A132" t="s">
        <v>22721</v>
      </c>
      <c r="B132" t="s">
        <v>22722</v>
      </c>
      <c r="D132" t="str">
        <f t="shared" si="2"/>
        <v>KP0957441U 0619 BASEBALL FIELD COVERED BATTING CAG KP0957441U</v>
      </c>
    </row>
    <row r="133" spans="1:4">
      <c r="A133" t="s">
        <v>22723</v>
      </c>
      <c r="B133" t="s">
        <v>22724</v>
      </c>
      <c r="D133" t="str">
        <f t="shared" si="2"/>
        <v>KP0957449U 0619 PUTAH CREEK BRIDGE EVALUATION KP0957449U</v>
      </c>
    </row>
    <row r="134" spans="1:4">
      <c r="A134" t="s">
        <v>22725</v>
      </c>
      <c r="B134" t="s">
        <v>22726</v>
      </c>
      <c r="D134" t="str">
        <f t="shared" si="2"/>
        <v>KP0957454U 0621 PHYSICAL SCIENCES DISTRICT PATHWA KP0957454U</v>
      </c>
    </row>
    <row r="135" spans="1:4">
      <c r="A135" t="s">
        <v>22727</v>
      </c>
      <c r="B135" t="s">
        <v>22728</v>
      </c>
      <c r="D135" t="str">
        <f t="shared" si="2"/>
        <v>KP0957481U 0621 HOWARD WAY GATEWAY SIGN KP0957481U</v>
      </c>
    </row>
    <row r="136" spans="1:4">
      <c r="A136" t="s">
        <v>22729</v>
      </c>
      <c r="B136" t="s">
        <v>22730</v>
      </c>
      <c r="D136" t="str">
        <f t="shared" si="2"/>
        <v>KP0957482U 0621 STUDENT FARM RESTROOM KP0957482U</v>
      </c>
    </row>
    <row r="137" spans="1:4">
      <c r="A137" t="s">
        <v>22731</v>
      </c>
      <c r="B137" t="s">
        <v>22732</v>
      </c>
      <c r="D137" t="str">
        <f t="shared" si="2"/>
        <v>KP0957492U 0621 BAINER BIONANO TECH LAB KP0957492U</v>
      </c>
    </row>
    <row r="138" spans="1:4">
      <c r="A138" t="s">
        <v>22733</v>
      </c>
      <c r="B138" t="s">
        <v>22734</v>
      </c>
      <c r="D138" t="str">
        <f t="shared" si="2"/>
        <v>KP0957494U Bainer 1235F Renovations KP0957494U</v>
      </c>
    </row>
    <row r="139" spans="1:4">
      <c r="A139" t="s">
        <v>22735</v>
      </c>
      <c r="B139" t="s">
        <v>22736</v>
      </c>
      <c r="D139" t="str">
        <f t="shared" si="2"/>
        <v>KP0957726U UMC EDU MED ADDI COOLING FOR AV UPGRADE KP0957726U</v>
      </c>
    </row>
    <row r="140" spans="1:4">
      <c r="A140" t="s">
        <v>22737</v>
      </c>
      <c r="B140" t="s">
        <v>22738</v>
      </c>
      <c r="D140" t="str">
        <f t="shared" si="2"/>
        <v>KP0957867U OAK 1302 1308 SOM Renovate Space KP0957867U</v>
      </c>
    </row>
    <row r="141" spans="1:4">
      <c r="A141" t="s">
        <v>22739</v>
      </c>
      <c r="B141" t="s">
        <v>22740</v>
      </c>
      <c r="D141" t="str">
        <f t="shared" si="2"/>
        <v>KP0957906U SITE NORCAL PET EXPLORER UPS KP0957906U</v>
      </c>
    </row>
    <row r="142" spans="1:4">
      <c r="A142" t="s">
        <v>22741</v>
      </c>
      <c r="B142" t="s">
        <v>22742</v>
      </c>
      <c r="D142" t="str">
        <f t="shared" si="2"/>
        <v>KP0957920U RES II 1105 0001A NEURO Remodel Freeze KP0957920U</v>
      </c>
    </row>
    <row r="143" spans="1:4">
      <c r="A143" t="s">
        <v>22743</v>
      </c>
      <c r="B143" t="s">
        <v>22744</v>
      </c>
      <c r="D143" t="str">
        <f t="shared" si="2"/>
        <v>KP0959107U 0622 AQRC TENANT IMPROVEMENTS FOR MOVE KP0959107U</v>
      </c>
    </row>
    <row r="144" spans="1:4">
      <c r="A144" t="s">
        <v>22745</v>
      </c>
      <c r="B144" t="s">
        <v>22746</v>
      </c>
      <c r="D144" t="str">
        <f t="shared" si="2"/>
        <v>KP0959110U 0622 WASTE WATER TREATMENT PLANT UV SYS KP0959110U</v>
      </c>
    </row>
    <row r="145" spans="1:4">
      <c r="A145" t="s">
        <v>22747</v>
      </c>
      <c r="B145" t="s">
        <v>22748</v>
      </c>
      <c r="D145" t="str">
        <f t="shared" si="2"/>
        <v>KP0959111U 0622 CHEM HOT WATER CONV PUMPING IMPROV KP0959111U</v>
      </c>
    </row>
    <row r="146" spans="1:4">
      <c r="A146" t="s">
        <v>22749</v>
      </c>
      <c r="B146" t="s">
        <v>22750</v>
      </c>
      <c r="D146" t="str">
        <f t="shared" si="2"/>
        <v>KP0959115U 0624 MONDAVI MONUMENT SIGN KP0959115U</v>
      </c>
    </row>
    <row r="147" spans="1:4">
      <c r="A147" t="s">
        <v>22751</v>
      </c>
      <c r="B147" t="s">
        <v>22752</v>
      </c>
      <c r="D147" t="str">
        <f t="shared" si="2"/>
        <v>KP0959116U 0622 MONDAVI CENTER GENERATOR KP0959116U</v>
      </c>
    </row>
    <row r="148" spans="1:4">
      <c r="A148" t="s">
        <v>22753</v>
      </c>
      <c r="B148" t="s">
        <v>22754</v>
      </c>
      <c r="D148" t="str">
        <f t="shared" si="2"/>
        <v>KP0959125U 0622 EMERGENCY CALL BOXES KP0959125U</v>
      </c>
    </row>
    <row r="149" spans="1:4">
      <c r="A149" t="s">
        <v>22755</v>
      </c>
      <c r="B149" t="s">
        <v>22756</v>
      </c>
      <c r="D149" t="str">
        <f t="shared" si="2"/>
        <v>KP0959134U 0623 UNIVERSITY AIRPORT BEACON AND ELEC KP0959134U</v>
      </c>
    </row>
    <row r="150" spans="1:4">
      <c r="A150" t="s">
        <v>22757</v>
      </c>
      <c r="B150" t="s">
        <v>22758</v>
      </c>
      <c r="D150" t="str">
        <f t="shared" si="2"/>
        <v>KP0959139U 0623 Briggs Hall Rooms 280E 280F Remo KP0959139U</v>
      </c>
    </row>
    <row r="151" spans="1:4">
      <c r="A151" t="s">
        <v>22759</v>
      </c>
      <c r="B151" t="s">
        <v>22760</v>
      </c>
      <c r="D151" t="str">
        <f t="shared" si="2"/>
        <v>KP0959144U 0423 TB184 SURGERY SUITES KP0959144U</v>
      </c>
    </row>
    <row r="152" spans="1:4">
      <c r="A152" t="s">
        <v>22761</v>
      </c>
      <c r="B152" t="s">
        <v>22762</v>
      </c>
      <c r="D152" t="str">
        <f t="shared" si="2"/>
        <v>KP0959145U 0623 STORER HALL ROOM 1343 RENOVATION KP0959145U</v>
      </c>
    </row>
    <row r="153" spans="1:4">
      <c r="A153" t="s">
        <v>22763</v>
      </c>
      <c r="B153" t="s">
        <v>22764</v>
      </c>
      <c r="D153" t="str">
        <f t="shared" si="2"/>
        <v>KP0959146U 0623 BLOOD DONOR DRAINAGE IMPROVEMENTS KP0959146U</v>
      </c>
    </row>
    <row r="154" spans="1:4">
      <c r="A154" t="s">
        <v>22765</v>
      </c>
      <c r="B154" t="s">
        <v>22766</v>
      </c>
      <c r="D154" t="str">
        <f t="shared" si="2"/>
        <v>KP0959148U 0623 LOBBY STUDY SPACES KP0959148U</v>
      </c>
    </row>
    <row r="155" spans="1:4">
      <c r="A155" t="s">
        <v>22767</v>
      </c>
      <c r="B155" t="s">
        <v>22768</v>
      </c>
      <c r="D155" t="str">
        <f t="shared" si="2"/>
        <v>KP0959151U 0623 LANDFILL GROUNDWATER EXTRACTION IM KP0959151U</v>
      </c>
    </row>
    <row r="156" spans="1:4">
      <c r="A156" t="s">
        <v>22769</v>
      </c>
      <c r="B156" t="s">
        <v>22770</v>
      </c>
      <c r="D156" t="str">
        <f t="shared" si="2"/>
        <v>KP0959152U 0623 South Campus Storage Building KP0959152U</v>
      </c>
    </row>
    <row r="157" spans="1:4">
      <c r="A157" t="s">
        <v>22771</v>
      </c>
      <c r="B157" t="s">
        <v>22772</v>
      </c>
      <c r="D157" t="str">
        <f t="shared" si="2"/>
        <v>KP0959156U 0623 PLANT PATHOLOGY VEHICLE GATE KP0959156U</v>
      </c>
    </row>
    <row r="158" spans="1:4">
      <c r="A158" t="s">
        <v>22773</v>
      </c>
      <c r="B158" t="s">
        <v>22774</v>
      </c>
      <c r="D158" t="str">
        <f t="shared" si="2"/>
        <v>KP0959157U 0623 KEMPER HALL RENOVATION ROOMS 2157 KP0959157U</v>
      </c>
    </row>
    <row r="159" spans="1:4">
      <c r="A159" t="s">
        <v>22775</v>
      </c>
      <c r="B159" t="s">
        <v>22776</v>
      </c>
      <c r="D159" t="str">
        <f t="shared" si="2"/>
        <v>KP0959159U 0623 HICKEY GYM 164 RENOVATION KP0959159U</v>
      </c>
    </row>
    <row r="160" spans="1:4">
      <c r="A160" t="s">
        <v>22777</v>
      </c>
      <c r="B160" t="s">
        <v>22778</v>
      </c>
      <c r="D160" t="str">
        <f t="shared" si="2"/>
        <v>KP0959161U 0624 WYATT DECK REPLACEMENT PROJECT KP0959161U</v>
      </c>
    </row>
    <row r="161" spans="1:4">
      <c r="A161" t="s">
        <v>22779</v>
      </c>
      <c r="B161" t="s">
        <v>22780</v>
      </c>
      <c r="D161" t="str">
        <f t="shared" si="2"/>
        <v>KP0959163U 0623 VMTH ACCESS 2021 SDDD KP0959163U</v>
      </c>
    </row>
    <row r="162" spans="1:4">
      <c r="A162" t="s">
        <v>22781</v>
      </c>
      <c r="B162" t="s">
        <v>22782</v>
      </c>
      <c r="D162" t="str">
        <f t="shared" si="2"/>
        <v>KP0959164U 0623 FPS GREENHOUSE 7 KP0959164U</v>
      </c>
    </row>
    <row r="163" spans="1:4">
      <c r="A163" t="s">
        <v>22783</v>
      </c>
      <c r="B163" t="s">
        <v>22784</v>
      </c>
      <c r="D163" t="str">
        <f t="shared" si="2"/>
        <v>KP0959165U 0623 UNIVERSITY CREDIT UNION ADVISORY C KP0959165U</v>
      </c>
    </row>
    <row r="164" spans="1:4">
      <c r="A164" t="s">
        <v>22785</v>
      </c>
      <c r="B164" t="s">
        <v>22786</v>
      </c>
      <c r="D164" t="str">
        <f t="shared" si="2"/>
        <v>KP0959166U 0623 DAIRY BARN HAY SHED PROJECT KP0959166U</v>
      </c>
    </row>
    <row r="165" spans="1:4">
      <c r="A165" t="s">
        <v>22787</v>
      </c>
      <c r="B165" t="s">
        <v>22788</v>
      </c>
      <c r="D165" t="str">
        <f t="shared" si="2"/>
        <v>KP0959169U 0623 BASEBALL SOCCER FACILITY LIGHTIN KP0959169U</v>
      </c>
    </row>
    <row r="166" spans="1:4">
      <c r="A166" t="s">
        <v>22789</v>
      </c>
      <c r="B166" t="s">
        <v>22790</v>
      </c>
      <c r="D166" t="str">
        <f t="shared" si="2"/>
        <v>KP0959170U 0624 STORER HALL ROOM 4349 LABORATORY R KP0959170U</v>
      </c>
    </row>
    <row r="167" spans="1:4">
      <c r="A167" t="s">
        <v>22791</v>
      </c>
      <c r="B167" t="s">
        <v>22792</v>
      </c>
      <c r="D167" t="str">
        <f t="shared" si="2"/>
        <v>KP0959171U 0624 NEUROSCIENCES BUILDING CK LAB RENO KP0959171U</v>
      </c>
    </row>
    <row r="168" spans="1:4">
      <c r="A168" t="s">
        <v>22793</v>
      </c>
      <c r="B168" t="s">
        <v>22794</v>
      </c>
      <c r="D168" t="str">
        <f t="shared" si="2"/>
        <v>KP0959172U 0624 CENTER FOR NEUROSCIENCES ANNEX BUI KP0959172U</v>
      </c>
    </row>
    <row r="169" spans="1:4">
      <c r="A169" t="s">
        <v>22795</v>
      </c>
      <c r="B169" t="s">
        <v>22796</v>
      </c>
      <c r="D169" t="str">
        <f t="shared" si="2"/>
        <v>KP0959173U 0624 RMI SENSORY LAB ROOM 2027 KP0959173U</v>
      </c>
    </row>
    <row r="170" spans="1:4">
      <c r="A170" t="s">
        <v>22797</v>
      </c>
      <c r="B170" t="s">
        <v>22798</v>
      </c>
      <c r="D170" t="str">
        <f t="shared" si="2"/>
        <v>KP0959177U 0624 CNPRC TB 141 RENOVATION KP0959177U</v>
      </c>
    </row>
    <row r="171" spans="1:4">
      <c r="A171" t="s">
        <v>22799</v>
      </c>
      <c r="B171" t="s">
        <v>22800</v>
      </c>
      <c r="D171" t="str">
        <f t="shared" si="2"/>
        <v>KP0959178U 0624 TERCERO SERVICES CENTER CATERING KP0959178U</v>
      </c>
    </row>
    <row r="172" spans="1:4">
      <c r="A172" t="s">
        <v>22801</v>
      </c>
      <c r="B172" t="s">
        <v>22802</v>
      </c>
      <c r="D172" t="str">
        <f t="shared" si="2"/>
        <v>KP0959182U 0624 TUPPER HALL RM 2121 RM 2123 RM2125 KP0959182U</v>
      </c>
    </row>
    <row r="173" spans="1:4">
      <c r="A173" t="s">
        <v>22803</v>
      </c>
      <c r="B173" t="s">
        <v>22804</v>
      </c>
      <c r="D173" t="str">
        <f t="shared" si="2"/>
        <v>KP0959185U 0624 FOA Move to Research Park KP0959185U</v>
      </c>
    </row>
    <row r="174" spans="1:4">
      <c r="A174" t="s">
        <v>22805</v>
      </c>
      <c r="B174" t="s">
        <v>22806</v>
      </c>
      <c r="D174" t="str">
        <f t="shared" si="2"/>
        <v>KP0959186U 0624 STUDENT AFFAIRS ANNEX RENOVATION KP0959186U</v>
      </c>
    </row>
    <row r="175" spans="1:4">
      <c r="A175" t="s">
        <v>22807</v>
      </c>
      <c r="B175" t="s">
        <v>22808</v>
      </c>
      <c r="D175" t="str">
        <f t="shared" si="2"/>
        <v>KP0959187U 0624 INTERCOLLEGIATE ATHLETICS ANNEX TR KP0959187U</v>
      </c>
    </row>
    <row r="176" spans="1:4">
      <c r="A176" t="s">
        <v>22809</v>
      </c>
      <c r="B176" t="s">
        <v>22810</v>
      </c>
      <c r="D176" t="str">
        <f t="shared" si="2"/>
        <v>KP0959191U 0624 MODULAR FARM OUTDOOR COVER KP0959191U</v>
      </c>
    </row>
    <row r="177" spans="1:4">
      <c r="A177" t="s">
        <v>22811</v>
      </c>
      <c r="B177" t="s">
        <v>22812</v>
      </c>
      <c r="D177" t="str">
        <f t="shared" si="2"/>
        <v>KP0959192U 0624 QUAIL RIDGE PV INSTALL KP0959192U</v>
      </c>
    </row>
    <row r="178" spans="1:4">
      <c r="A178" t="s">
        <v>22813</v>
      </c>
      <c r="B178" t="s">
        <v>22814</v>
      </c>
      <c r="D178" t="str">
        <f t="shared" si="2"/>
        <v>KP0959193U 0624 VMTH ROOM 1171 RESTROOM AND SHOWER KP0959193U</v>
      </c>
    </row>
    <row r="179" spans="1:4">
      <c r="A179" t="s">
        <v>22815</v>
      </c>
      <c r="B179" t="s">
        <v>22816</v>
      </c>
      <c r="D179" t="str">
        <f t="shared" si="2"/>
        <v>KP0959197U 0624 SEGUNDO INFILL HOUSING KP0959197U</v>
      </c>
    </row>
    <row r="180" spans="1:4">
      <c r="A180" t="s">
        <v>22817</v>
      </c>
      <c r="B180" t="s">
        <v>22818</v>
      </c>
      <c r="D180" t="str">
        <f t="shared" si="2"/>
        <v>KP0959198U 0624 ARS R1 AND R2 FACILITY IMPROVEMENT KP0959198U</v>
      </c>
    </row>
    <row r="181" spans="1:4">
      <c r="A181" t="s">
        <v>22819</v>
      </c>
      <c r="B181" t="s">
        <v>22820</v>
      </c>
      <c r="D181" t="str">
        <f t="shared" si="2"/>
        <v>KP0959199U 0624 WOLFSKILL AG WELL REPLACEMENT KP0959199U</v>
      </c>
    </row>
    <row r="182" spans="1:4">
      <c r="A182" t="s">
        <v>22821</v>
      </c>
      <c r="B182" t="s">
        <v>22822</v>
      </c>
      <c r="D182" t="str">
        <f t="shared" si="2"/>
        <v>KP0959200U UC DAVIS CENTER FOR SPACEFLIGHT RESEARCH KP0959200U</v>
      </c>
    </row>
    <row r="183" spans="1:4">
      <c r="A183" t="s">
        <v>22823</v>
      </c>
      <c r="B183" t="s">
        <v>22824</v>
      </c>
      <c r="D183" t="str">
        <f t="shared" si="2"/>
        <v>KP0959201U Regan Bike Parking KP0959201U</v>
      </c>
    </row>
    <row r="184" spans="1:4">
      <c r="A184" t="s">
        <v>22825</v>
      </c>
      <c r="B184" t="s">
        <v>22826</v>
      </c>
      <c r="D184" t="str">
        <f t="shared" si="2"/>
        <v>KP0959202U 0624 HR SIDEWALK IMPROVEMENTS KP0959202U</v>
      </c>
    </row>
    <row r="185" spans="1:4">
      <c r="A185" t="s">
        <v>22827</v>
      </c>
      <c r="B185" t="s">
        <v>22828</v>
      </c>
      <c r="D185" t="str">
        <f t="shared" si="2"/>
        <v>KP0959203U 0624 TUPPER HALL ROOMS 1429C 1441 RENOV KP0959203U</v>
      </c>
    </row>
    <row r="186" spans="1:4">
      <c r="A186" t="s">
        <v>22829</v>
      </c>
      <c r="B186" t="s">
        <v>22830</v>
      </c>
      <c r="D186" t="str">
        <f t="shared" si="2"/>
        <v>KP0959204U Gateway Garage Fencing KP0959204U</v>
      </c>
    </row>
    <row r="187" spans="1:4">
      <c r="A187" t="s">
        <v>22831</v>
      </c>
      <c r="B187" t="s">
        <v>22832</v>
      </c>
      <c r="D187" t="str">
        <f t="shared" si="2"/>
        <v>KP0959205U 0625 CENTRAL PLANT SEISMIC IMPROVEMENTS KP0959205U</v>
      </c>
    </row>
    <row r="188" spans="1:4">
      <c r="A188" t="s">
        <v>22833</v>
      </c>
      <c r="B188" t="s">
        <v>22834</v>
      </c>
      <c r="D188" t="str">
        <f t="shared" si="2"/>
        <v>KP0959206U 0625 SWHC BEHAVIORAL HEALTH AND PSYCHIA KP0959206U</v>
      </c>
    </row>
    <row r="189" spans="1:4">
      <c r="A189" t="s">
        <v>22835</v>
      </c>
      <c r="B189" t="s">
        <v>22836</v>
      </c>
      <c r="D189" t="str">
        <f t="shared" si="2"/>
        <v>KP0959207U 0624 CARLSON HEALTH SCIENCES LIBRARY ME KP0959207U</v>
      </c>
    </row>
    <row r="190" spans="1:4">
      <c r="A190" t="s">
        <v>22837</v>
      </c>
      <c r="B190" t="s">
        <v>22838</v>
      </c>
      <c r="D190" t="str">
        <f t="shared" si="2"/>
        <v>KP0959216U 0624 BASEBALL STADIUM UPGRADE KP0959216U</v>
      </c>
    </row>
    <row r="191" spans="1:4">
      <c r="A191" t="s">
        <v>22839</v>
      </c>
      <c r="B191" t="s">
        <v>22840</v>
      </c>
      <c r="D191" t="str">
        <f t="shared" si="2"/>
        <v>KP0959217U 0624 FOOTBALL FIELD TO LOCKER STAIRCASE KP0959217U</v>
      </c>
    </row>
    <row r="192" spans="1:4">
      <c r="A192" t="s">
        <v>22841</v>
      </c>
      <c r="B192" t="s">
        <v>22842</v>
      </c>
      <c r="D192" t="str">
        <f t="shared" si="2"/>
        <v>KP0959218U 0624 BIGGS FIELD NETTING INSTALL KP0959218U</v>
      </c>
    </row>
    <row r="193" spans="1:4">
      <c r="A193" t="s">
        <v>22843</v>
      </c>
      <c r="B193" t="s">
        <v>22844</v>
      </c>
      <c r="D193" t="str">
        <f t="shared" si="2"/>
        <v>KP0959219U 0624 BASEBALL HOME BULLPEN RENOVATION KP0959219U</v>
      </c>
    </row>
    <row r="194" spans="1:4">
      <c r="A194" t="s">
        <v>22845</v>
      </c>
      <c r="B194" t="s">
        <v>22846</v>
      </c>
      <c r="D194" t="str">
        <f t="shared" si="2"/>
        <v>KP0959220U 0624 READ MODULAR BUILDING REFRESH KP0959220U</v>
      </c>
    </row>
    <row r="195" spans="1:4">
      <c r="A195" t="s">
        <v>22847</v>
      </c>
      <c r="B195" t="s">
        <v>22848</v>
      </c>
      <c r="D195" t="str">
        <f t="shared" ref="D195:D258" si="3">A195&amp;" "&amp;B195</f>
        <v>KP0959221U 0624 KING HALL ROOMS 1270A AND 1270B SE KP0959221U</v>
      </c>
    </row>
    <row r="196" spans="1:4">
      <c r="A196" t="s">
        <v>22849</v>
      </c>
      <c r="B196" t="s">
        <v>22850</v>
      </c>
      <c r="D196" t="str">
        <f t="shared" si="3"/>
        <v>KP0959223U 0624 PRIMATE BUTLER BUILDING ROOM 4002 KP0959223U</v>
      </c>
    </row>
    <row r="197" spans="1:4">
      <c r="A197" t="s">
        <v>22851</v>
      </c>
      <c r="B197" t="s">
        <v>22852</v>
      </c>
      <c r="D197" t="str">
        <f t="shared" si="3"/>
        <v>KP0959224U 0624 HOPKINS SERVICE COMPLEX ENCLOSE ST KP0959224U</v>
      </c>
    </row>
    <row r="198" spans="1:4">
      <c r="A198" t="s">
        <v>22853</v>
      </c>
      <c r="B198" t="s">
        <v>22854</v>
      </c>
      <c r="D198" t="str">
        <f t="shared" si="3"/>
        <v>KP0959225U 0624 SILO SOUTH ROOMS 252 257 RENOVATIO KP0959225U</v>
      </c>
    </row>
    <row r="199" spans="1:4">
      <c r="A199" t="s">
        <v>22855</v>
      </c>
      <c r="B199" t="s">
        <v>22856</v>
      </c>
      <c r="D199" t="str">
        <f t="shared" si="3"/>
        <v>KP0959226U 0624 LEHR GOAT PEN RELOCATION KP0959226U</v>
      </c>
    </row>
    <row r="200" spans="1:4">
      <c r="A200" t="s">
        <v>22857</v>
      </c>
      <c r="B200" t="s">
        <v>22858</v>
      </c>
      <c r="D200" t="str">
        <f t="shared" si="3"/>
        <v>KP0959227U 0624 UCU CENTER ARENA FLOOR REPLACEMENT KP0959227U</v>
      </c>
    </row>
    <row r="201" spans="1:4">
      <c r="A201" t="s">
        <v>22859</v>
      </c>
      <c r="B201" t="s">
        <v>22860</v>
      </c>
      <c r="D201" t="str">
        <f t="shared" si="3"/>
        <v>KP0959228U 0624 CNPRC BACKUP POWER PROJECT KP0959228U</v>
      </c>
    </row>
    <row r="202" spans="1:4">
      <c r="A202" t="s">
        <v>22861</v>
      </c>
      <c r="B202" t="s">
        <v>22862</v>
      </c>
      <c r="D202" t="str">
        <f t="shared" si="3"/>
        <v>KP0959229U 0624 EARTH AND PHYSICAL SCIENCES CLASSR KP0959229U</v>
      </c>
    </row>
    <row r="203" spans="1:4">
      <c r="A203" t="s">
        <v>22863</v>
      </c>
      <c r="B203" t="s">
        <v>22864</v>
      </c>
      <c r="D203" t="str">
        <f t="shared" si="3"/>
        <v>KP0959230U Inspector Trailer Refresh KP0959230U</v>
      </c>
    </row>
    <row r="204" spans="1:4">
      <c r="A204" t="s">
        <v>22865</v>
      </c>
      <c r="B204" t="s">
        <v>22866</v>
      </c>
      <c r="D204" t="str">
        <f t="shared" si="3"/>
        <v>KP0959231U 0625 ASMUNDSON HALL RMS 222 222A REV KP0959231U</v>
      </c>
    </row>
    <row r="205" spans="1:4">
      <c r="A205" t="s">
        <v>22867</v>
      </c>
      <c r="B205" t="s">
        <v>22868</v>
      </c>
      <c r="D205" t="str">
        <f t="shared" si="3"/>
        <v>KP0959232U 0625 UC DAVIS STORE MU FIRST FLOOR AND KP0959232U</v>
      </c>
    </row>
    <row r="206" spans="1:4">
      <c r="A206" t="s">
        <v>22869</v>
      </c>
      <c r="B206" t="s">
        <v>22870</v>
      </c>
      <c r="D206" t="str">
        <f t="shared" si="3"/>
        <v>KP0959233U 0625 Hobbs UC Davis Veterinary MC of SC KP0959233U</v>
      </c>
    </row>
    <row r="207" spans="1:4">
      <c r="A207" t="s">
        <v>22871</v>
      </c>
      <c r="B207" t="s">
        <v>22872</v>
      </c>
      <c r="D207" t="str">
        <f t="shared" si="3"/>
        <v>KP0959234U 0625 KDVS TB24 RENOVATION KP0959234U</v>
      </c>
    </row>
    <row r="208" spans="1:4">
      <c r="A208" t="s">
        <v>22873</v>
      </c>
      <c r="B208" t="s">
        <v>22874</v>
      </c>
      <c r="D208" t="str">
        <f t="shared" si="3"/>
        <v>KP0959235U 0625 WINERY CIP SECURITY IMPROVEMENTS KP0959235U</v>
      </c>
    </row>
    <row r="209" spans="1:4">
      <c r="A209" t="s">
        <v>22875</v>
      </c>
      <c r="B209" t="s">
        <v>22876</v>
      </c>
      <c r="D209" t="str">
        <f t="shared" si="3"/>
        <v>KP0959236U 0625 HICKEY POOL REMOVAL KP0959236U</v>
      </c>
    </row>
    <row r="210" spans="1:4">
      <c r="A210" t="s">
        <v>22877</v>
      </c>
      <c r="B210" t="s">
        <v>22878</v>
      </c>
      <c r="D210" t="str">
        <f t="shared" si="3"/>
        <v>KP0959237U 0625 TUPPER ROOM 3441 RENOVATION KP0959237U</v>
      </c>
    </row>
    <row r="211" spans="1:4">
      <c r="A211" t="s">
        <v>22879</v>
      </c>
      <c r="B211" t="s">
        <v>22880</v>
      </c>
      <c r="D211" t="str">
        <f t="shared" si="3"/>
        <v>KP0959238U 0625 TUPPER HALL ROOM 1427 RENOVATION KP0959238U</v>
      </c>
    </row>
    <row r="212" spans="1:4">
      <c r="A212" t="s">
        <v>22881</v>
      </c>
      <c r="B212" t="s">
        <v>22882</v>
      </c>
      <c r="D212" t="str">
        <f t="shared" si="3"/>
        <v>KP0959240U 0625 KING HALL GENDER INCLUSIVE RESTROO KP0959240U</v>
      </c>
    </row>
    <row r="213" spans="1:4">
      <c r="A213" t="s">
        <v>22883</v>
      </c>
      <c r="B213" t="s">
        <v>22884</v>
      </c>
      <c r="D213" t="str">
        <f t="shared" si="3"/>
        <v>KP0959241U 0625 SOCIAL SCIENCES AND HUMANITIES BUI KP0959241U</v>
      </c>
    </row>
    <row r="214" spans="1:4">
      <c r="A214" t="s">
        <v>22885</v>
      </c>
      <c r="B214" t="s">
        <v>22886</v>
      </c>
      <c r="D214" t="str">
        <f t="shared" si="3"/>
        <v>KP0959258U 0625 UNIVERSITY CREDIT UNION CENTER MEN KP0959258U</v>
      </c>
    </row>
    <row r="215" spans="1:4">
      <c r="A215" t="s">
        <v>22887</v>
      </c>
      <c r="B215" t="s">
        <v>22888</v>
      </c>
      <c r="D215" t="str">
        <f t="shared" si="3"/>
        <v>KP0959259U 0625 GENOME AND BIOMEDICAL SCIENCES FAC KP0959259U</v>
      </c>
    </row>
    <row r="216" spans="1:4">
      <c r="A216" t="s">
        <v>22889</v>
      </c>
      <c r="B216" t="s">
        <v>22890</v>
      </c>
      <c r="D216" t="str">
        <f t="shared" si="3"/>
        <v>KP0959260U 0625 STORER HALL ROOM 2346A RENOVATION KP0959260U</v>
      </c>
    </row>
    <row r="217" spans="1:4">
      <c r="A217" t="s">
        <v>22891</v>
      </c>
      <c r="B217" t="s">
        <v>22892</v>
      </c>
      <c r="D217" t="str">
        <f t="shared" si="3"/>
        <v>KP0959261U 0625 KEMPER HALL NITROGEN GENERATOR PRO KP0959261U</v>
      </c>
    </row>
    <row r="218" spans="1:4">
      <c r="A218" t="s">
        <v>22893</v>
      </c>
      <c r="B218" t="s">
        <v>22894</v>
      </c>
      <c r="D218" t="str">
        <f t="shared" si="3"/>
        <v>KP0959262U 0625 GHAUSI RM 1104 REMODEL KP0959262U</v>
      </c>
    </row>
    <row r="219" spans="1:4">
      <c r="A219" t="s">
        <v>22895</v>
      </c>
      <c r="B219" t="s">
        <v>22896</v>
      </c>
      <c r="D219" t="str">
        <f t="shared" si="3"/>
        <v>KP0959263U 0625 PHYSICS BLDING COMP LAB RM 289 KP0959263U</v>
      </c>
    </row>
    <row r="220" spans="1:4">
      <c r="A220" t="s">
        <v>22897</v>
      </c>
      <c r="B220" t="s">
        <v>22898</v>
      </c>
      <c r="D220" t="str">
        <f t="shared" si="3"/>
        <v>KP0959264U 0625 COFFEE HOUSE EXPANSION KP0959264U</v>
      </c>
    </row>
    <row r="221" spans="1:4">
      <c r="A221" t="s">
        <v>22899</v>
      </c>
      <c r="B221" t="s">
        <v>22900</v>
      </c>
      <c r="D221" t="str">
        <f t="shared" si="3"/>
        <v>KP0959265U 0625 UNITRANS ADMIN RENOVATION KP0959265U</v>
      </c>
    </row>
    <row r="222" spans="1:4">
      <c r="A222" t="s">
        <v>22901</v>
      </c>
      <c r="B222" t="s">
        <v>22902</v>
      </c>
      <c r="D222" t="str">
        <f t="shared" si="3"/>
        <v>KP0959269U 0625 ROBBINS HALL RENOVATION ROOM 286 KP0959269U</v>
      </c>
    </row>
    <row r="223" spans="1:4">
      <c r="A223" t="s">
        <v>22903</v>
      </c>
      <c r="B223" t="s">
        <v>22904</v>
      </c>
      <c r="D223" t="str">
        <f t="shared" si="3"/>
        <v>KP0959270U 0625 PUTAH CREEK LODGE DM CODE AND SEI KP0959270U</v>
      </c>
    </row>
    <row r="224" spans="1:4">
      <c r="A224" t="s">
        <v>22905</v>
      </c>
      <c r="B224" t="s">
        <v>22906</v>
      </c>
      <c r="D224" t="str">
        <f t="shared" si="3"/>
        <v>KP0959271U 0625 COWELL BUILDING RENOVATION KP0959271U</v>
      </c>
    </row>
    <row r="225" spans="1:4">
      <c r="A225" t="s">
        <v>22907</v>
      </c>
      <c r="B225" t="s">
        <v>22908</v>
      </c>
      <c r="D225" t="str">
        <f t="shared" si="3"/>
        <v>KP0959272U 0625 299 NORTH SAGE STREET KP0959272U</v>
      </c>
    </row>
    <row r="226" spans="1:4">
      <c r="A226" t="s">
        <v>22909</v>
      </c>
      <c r="B226" t="s">
        <v>22910</v>
      </c>
      <c r="D226" t="str">
        <f t="shared" si="3"/>
        <v>KP0959273U 0625 KING HALL EXTERIORS SPACE UPDATES KP0959273U</v>
      </c>
    </row>
    <row r="227" spans="1:4">
      <c r="A227" t="s">
        <v>22911</v>
      </c>
      <c r="B227" t="s">
        <v>22912</v>
      </c>
      <c r="D227" t="str">
        <f t="shared" si="3"/>
        <v>KP0959274U 0625 TERCERO 3 BUILDING 5 SEQUOIA CLO KP0959274U</v>
      </c>
    </row>
    <row r="228" spans="1:4">
      <c r="A228" t="s">
        <v>22913</v>
      </c>
      <c r="B228" t="s">
        <v>22914</v>
      </c>
      <c r="D228" t="str">
        <f t="shared" si="3"/>
        <v>KP0959275U 0625 MRAK ELECTRONIC SECURITY DEVICES I KP0959275U</v>
      </c>
    </row>
    <row r="229" spans="1:4">
      <c r="A229" t="s">
        <v>22915</v>
      </c>
      <c r="B229" t="s">
        <v>22916</v>
      </c>
      <c r="D229" t="str">
        <f t="shared" si="3"/>
        <v>KP0959276U 0625 VMTH HOLDING ROOM 1306 RENOVATION KP0959276U</v>
      </c>
    </row>
    <row r="230" spans="1:4">
      <c r="A230" t="s">
        <v>22917</v>
      </c>
      <c r="B230" t="s">
        <v>22918</v>
      </c>
      <c r="D230" t="str">
        <f t="shared" si="3"/>
        <v>KP0959277U 0625 STORER HALL ROOMS 5347 5349 5349 KP0959277U</v>
      </c>
    </row>
    <row r="231" spans="1:4">
      <c r="A231" t="s">
        <v>22919</v>
      </c>
      <c r="B231" t="s">
        <v>22920</v>
      </c>
      <c r="D231" t="str">
        <f t="shared" si="3"/>
        <v>KP0959278U 0625 RUSSELL FIELD LIGHTING INSTALLATIO KP0959278U</v>
      </c>
    </row>
    <row r="232" spans="1:4">
      <c r="A232" t="s">
        <v>22921</v>
      </c>
      <c r="B232" t="s">
        <v>22922</v>
      </c>
      <c r="D232" t="str">
        <f t="shared" si="3"/>
        <v>KP0959279U 0625 EARTH PHYSICAL SCIENCES 3353 L KP0959279U</v>
      </c>
    </row>
    <row r="233" spans="1:4">
      <c r="A233" t="s">
        <v>22923</v>
      </c>
      <c r="B233" t="s">
        <v>22924</v>
      </c>
      <c r="D233" t="str">
        <f t="shared" si="3"/>
        <v>KP0959280U 0625 VEIHMEYER HALL ELECTRONIC SECURITY KP0959280U</v>
      </c>
    </row>
    <row r="234" spans="1:4">
      <c r="A234" t="s">
        <v>22925</v>
      </c>
      <c r="B234" t="s">
        <v>22926</v>
      </c>
      <c r="D234" t="str">
        <f t="shared" si="3"/>
        <v>KP0959282U 0625 SOLANO WTP SUPPORT BUILDINGS KP0959282U</v>
      </c>
    </row>
    <row r="235" spans="1:4">
      <c r="A235" t="s">
        <v>22927</v>
      </c>
      <c r="B235" t="s">
        <v>22928</v>
      </c>
      <c r="D235" t="str">
        <f t="shared" si="3"/>
        <v>KP0959283U 0625 POLICE SECURITY OPER 911 COMM CT KP0959283U</v>
      </c>
    </row>
    <row r="236" spans="1:4">
      <c r="A236" t="s">
        <v>22929</v>
      </c>
      <c r="B236" t="s">
        <v>22930</v>
      </c>
      <c r="D236" t="str">
        <f t="shared" si="3"/>
        <v>KP0959284U Parking Lot 30 Emergency Call Boxes KP0959284U</v>
      </c>
    </row>
    <row r="237" spans="1:4">
      <c r="A237" t="s">
        <v>22931</v>
      </c>
      <c r="B237" t="s">
        <v>22932</v>
      </c>
      <c r="D237" t="str">
        <f t="shared" si="3"/>
        <v>KP0959285U University House Annex Rooms 125 125A Re KP0959285U</v>
      </c>
    </row>
    <row r="238" spans="1:4">
      <c r="A238" t="s">
        <v>22933</v>
      </c>
      <c r="B238" t="s">
        <v>22934</v>
      </c>
      <c r="D238" t="str">
        <f t="shared" si="3"/>
        <v>KP0959286U Bainer Hall Room 1231 Renovation KP0959286U</v>
      </c>
    </row>
    <row r="239" spans="1:4">
      <c r="A239" t="s">
        <v>22935</v>
      </c>
      <c r="B239" t="s">
        <v>22936</v>
      </c>
      <c r="D239" t="str">
        <f t="shared" si="3"/>
        <v>KP0959287U Hutchinson Hall Lab Space Remodel KP0959287U</v>
      </c>
    </row>
    <row r="240" spans="1:4">
      <c r="A240" t="s">
        <v>22937</v>
      </c>
      <c r="B240" t="s">
        <v>22938</v>
      </c>
      <c r="D240" t="str">
        <f t="shared" si="3"/>
        <v>KP0959288U Core GH Complex Container Installation KP0959288U</v>
      </c>
    </row>
    <row r="241" spans="1:4">
      <c r="A241" t="s">
        <v>22939</v>
      </c>
      <c r="B241" t="s">
        <v>22940</v>
      </c>
      <c r="D241" t="str">
        <f t="shared" si="3"/>
        <v>KP0959289U CNPRC AW2 Check Valve Installation KP0959289U</v>
      </c>
    </row>
    <row r="242" spans="1:4">
      <c r="A242" t="s">
        <v>22941</v>
      </c>
      <c r="B242" t="s">
        <v>22942</v>
      </c>
      <c r="D242" t="str">
        <f t="shared" si="3"/>
        <v>KP0959293U Briggs Hall Room 222 Remodel Snail Room KP0959293U</v>
      </c>
    </row>
    <row r="243" spans="1:4">
      <c r="A243" t="s">
        <v>22943</v>
      </c>
      <c r="B243" t="s">
        <v>22944</v>
      </c>
      <c r="D243" t="str">
        <f t="shared" si="3"/>
        <v>KP0959294U Wickson Hall Room 1002 1004 and 1010 R KP0959294U</v>
      </c>
    </row>
    <row r="244" spans="1:4">
      <c r="A244" t="s">
        <v>22945</v>
      </c>
      <c r="B244" t="s">
        <v>22946</v>
      </c>
      <c r="D244" t="str">
        <f t="shared" si="3"/>
        <v>KP0959295U Mrak 3rd Floor Conference Room KP0959295U</v>
      </c>
    </row>
    <row r="245" spans="1:4">
      <c r="A245" t="s">
        <v>22947</v>
      </c>
      <c r="B245" t="s">
        <v>22948</v>
      </c>
      <c r="D245" t="str">
        <f t="shared" si="3"/>
        <v>KP0959296U Young Hall Steam to Hot Water Conversion KP0959296U</v>
      </c>
    </row>
    <row r="246" spans="1:4">
      <c r="A246" t="s">
        <v>22949</v>
      </c>
      <c r="B246" t="s">
        <v>22950</v>
      </c>
      <c r="D246" t="str">
        <f t="shared" si="3"/>
        <v>KP0959297U CHCP Steam Constriction Renovation KP0959297U</v>
      </c>
    </row>
    <row r="247" spans="1:4">
      <c r="A247" t="s">
        <v>22951</v>
      </c>
      <c r="B247" t="s">
        <v>22952</v>
      </c>
      <c r="D247" t="str">
        <f t="shared" si="3"/>
        <v>KP0959299U Earth and Physical Sciences Building Roo KP0959299U</v>
      </c>
    </row>
    <row r="248" spans="1:4">
      <c r="A248" t="s">
        <v>22953</v>
      </c>
      <c r="B248" t="s">
        <v>22954</v>
      </c>
      <c r="D248" t="str">
        <f t="shared" si="3"/>
        <v>KP0959300U Hutchison Hall Teaching Lab Renovation KP0959300U</v>
      </c>
    </row>
    <row r="249" spans="1:4">
      <c r="A249" t="s">
        <v>22955</v>
      </c>
      <c r="B249" t="s">
        <v>22956</v>
      </c>
      <c r="D249" t="str">
        <f t="shared" si="3"/>
        <v>KP0959301U Art Building Room 308 Renovation KP0959301U</v>
      </c>
    </row>
    <row r="250" spans="1:4">
      <c r="A250" t="s">
        <v>22957</v>
      </c>
      <c r="B250" t="s">
        <v>22958</v>
      </c>
      <c r="D250" t="str">
        <f t="shared" si="3"/>
        <v>KP0959302U AWOS Relocation KP0959302U</v>
      </c>
    </row>
    <row r="251" spans="1:4">
      <c r="A251" t="s">
        <v>22959</v>
      </c>
      <c r="B251" t="s">
        <v>22960</v>
      </c>
      <c r="D251" t="str">
        <f t="shared" si="3"/>
        <v>KP0959303U Storer Hall Accessible Path KP0959303U</v>
      </c>
    </row>
    <row r="252" spans="1:4">
      <c r="A252" t="s">
        <v>22961</v>
      </c>
      <c r="B252" t="s">
        <v>22962</v>
      </c>
      <c r="D252" t="str">
        <f t="shared" si="3"/>
        <v>KP0959305U CNPRC Water Quality Study KP0959305U</v>
      </c>
    </row>
    <row r="253" spans="1:4">
      <c r="A253" t="s">
        <v>22963</v>
      </c>
      <c r="B253" t="s">
        <v>22964</v>
      </c>
      <c r="D253" t="str">
        <f t="shared" si="3"/>
        <v>KP951460N1 063017 SOUTH VALLEY ANIMAL HEALTH LABO KP951460N1</v>
      </c>
    </row>
    <row r="254" spans="1:4">
      <c r="A254" t="s">
        <v>22965</v>
      </c>
      <c r="B254" t="s">
        <v>22966</v>
      </c>
      <c r="D254" t="str">
        <f t="shared" si="3"/>
        <v>KP951460N2 063017 SOUTH VALLEY ANIMAL HEALTH LABO KP951460N2</v>
      </c>
    </row>
    <row r="255" spans="1:4">
      <c r="A255" t="s">
        <v>22967</v>
      </c>
      <c r="B255" t="s">
        <v>22968</v>
      </c>
      <c r="D255" t="str">
        <f t="shared" si="3"/>
        <v>KP951790N1 612 617 HUTCHISON CORRIDOR IMPROVE KP951790N1</v>
      </c>
    </row>
    <row r="256" spans="1:4">
      <c r="A256" t="s">
        <v>22969</v>
      </c>
      <c r="B256" t="s">
        <v>22970</v>
      </c>
      <c r="D256" t="str">
        <f t="shared" si="3"/>
        <v>KP952210F1 1215 La Rue Road Bridge Replacement KP952210F1</v>
      </c>
    </row>
    <row r="257" spans="1:4">
      <c r="A257" t="s">
        <v>22971</v>
      </c>
      <c r="B257" t="s">
        <v>22972</v>
      </c>
      <c r="D257" t="str">
        <f t="shared" si="3"/>
        <v>KP952210N1 1215 La Rue Road Bridge Replacement KP952210N1</v>
      </c>
    </row>
    <row r="258" spans="1:4">
      <c r="A258" t="s">
        <v>22973</v>
      </c>
      <c r="B258" t="s">
        <v>22974</v>
      </c>
      <c r="D258" t="str">
        <f t="shared" si="3"/>
        <v>KP953320F1 0821 CAMPUS SECURITY MANAGEMENT SYSTEM KP953320F1</v>
      </c>
    </row>
    <row r="259" spans="1:4">
      <c r="A259" t="s">
        <v>22975</v>
      </c>
      <c r="B259" t="s">
        <v>22976</v>
      </c>
      <c r="D259" t="str">
        <f t="shared" ref="D259:D322" si="4">A259&amp;" "&amp;B259</f>
        <v>KP953320N1 0821 CAMPUS SECURITY MANAGEMENT SYSTEM KP953320N1</v>
      </c>
    </row>
    <row r="260" spans="1:4">
      <c r="A260" t="s">
        <v>22977</v>
      </c>
      <c r="B260" t="s">
        <v>22978</v>
      </c>
      <c r="D260" t="str">
        <f t="shared" si="4"/>
        <v>KP953320N2 0620 CAMPUS SECURITY MANAGEMENT SYSTEM KP953320N2</v>
      </c>
    </row>
    <row r="261" spans="1:4">
      <c r="A261" t="s">
        <v>22979</v>
      </c>
      <c r="B261" t="s">
        <v>22980</v>
      </c>
      <c r="D261" t="str">
        <f t="shared" si="4"/>
        <v>KP953440F1 0826 University Airport Runway and Ligh KP953440F1</v>
      </c>
    </row>
    <row r="262" spans="1:4">
      <c r="A262" t="s">
        <v>22981</v>
      </c>
      <c r="B262" t="s">
        <v>22982</v>
      </c>
      <c r="D262" t="str">
        <f t="shared" si="4"/>
        <v>KP953440N1 0826 University Airport Runway and Ligh KP953440N1</v>
      </c>
    </row>
    <row r="263" spans="1:4">
      <c r="A263" t="s">
        <v>22983</v>
      </c>
      <c r="B263" t="s">
        <v>22984</v>
      </c>
      <c r="D263" t="str">
        <f t="shared" si="4"/>
        <v>KP953690N1 0622 FPS GRAPE FOUNDATION GREENHOUSES KP953690N1</v>
      </c>
    </row>
    <row r="264" spans="1:4">
      <c r="A264" t="s">
        <v>22985</v>
      </c>
      <c r="B264" t="s">
        <v>22986</v>
      </c>
      <c r="D264" t="str">
        <f t="shared" si="4"/>
        <v>KP953690N2 0622 FPS GRAPE FOUNDATION GREENHOUSES KP953690N2</v>
      </c>
    </row>
    <row r="265" spans="1:4">
      <c r="A265" t="s">
        <v>22987</v>
      </c>
      <c r="B265" t="s">
        <v>22988</v>
      </c>
      <c r="D265" t="str">
        <f t="shared" si="4"/>
        <v>KP953770F1 0623 UNITRANS BUS ELECTRIFICAT PHASE II KP953770F1</v>
      </c>
    </row>
    <row r="266" spans="1:4">
      <c r="A266" t="s">
        <v>22989</v>
      </c>
      <c r="B266" t="s">
        <v>22990</v>
      </c>
      <c r="D266" t="str">
        <f t="shared" si="4"/>
        <v>KP953770N1 0623 UNITRANS BUS ELECTRIFICAT PHASE II KP953770N1</v>
      </c>
    </row>
    <row r="267" spans="1:4">
      <c r="A267" t="s">
        <v>22991</v>
      </c>
      <c r="B267" t="s">
        <v>22992</v>
      </c>
      <c r="D267" t="str">
        <f t="shared" si="4"/>
        <v>KP953770N2 0623 UNITRANS BUS ELECTRIFICAT PHASE II KP953770N2</v>
      </c>
    </row>
    <row r="268" spans="1:4">
      <c r="A268" t="s">
        <v>22993</v>
      </c>
      <c r="B268" t="s">
        <v>22994</v>
      </c>
      <c r="D268" t="str">
        <f t="shared" si="4"/>
        <v>KP953780N1 0623 UNITRANS BUS WASH FACILITY KP953780N1</v>
      </c>
    </row>
    <row r="269" spans="1:4">
      <c r="A269" t="s">
        <v>22995</v>
      </c>
      <c r="B269" t="s">
        <v>22996</v>
      </c>
      <c r="D269" t="str">
        <f t="shared" si="4"/>
        <v>KP953810F1 0423 CNPRC FIELD CORRALS AND EQUI KP953810F1</v>
      </c>
    </row>
    <row r="270" spans="1:4">
      <c r="A270" t="s">
        <v>22997</v>
      </c>
      <c r="B270" t="s">
        <v>22998</v>
      </c>
      <c r="D270" t="str">
        <f t="shared" si="4"/>
        <v>KP953810F2 0423 CNPRC FIELD CORRALS AND EQUI KP953810F2</v>
      </c>
    </row>
    <row r="271" spans="1:4">
      <c r="A271" t="s">
        <v>22999</v>
      </c>
      <c r="B271" t="s">
        <v>23000</v>
      </c>
      <c r="D271" t="str">
        <f t="shared" si="4"/>
        <v>KP953840F1 0623 UNITRANS EV BUS CHARGER PROJECT KP953840F1</v>
      </c>
    </row>
    <row r="272" spans="1:4">
      <c r="A272" t="s">
        <v>23001</v>
      </c>
      <c r="B272" t="s">
        <v>23002</v>
      </c>
      <c r="D272" t="str">
        <f t="shared" si="4"/>
        <v>KP953840N1 0623 UNITRANS EV BUS CHARGER PROJECT KP953840N1</v>
      </c>
    </row>
    <row r="273" spans="1:4">
      <c r="A273" t="s">
        <v>23003</v>
      </c>
      <c r="B273" t="s">
        <v>23004</v>
      </c>
      <c r="D273" t="str">
        <f t="shared" si="4"/>
        <v>KP953840N2 Unitrans EV Bus Charger project KP953840N2</v>
      </c>
    </row>
    <row r="274" spans="1:4">
      <c r="A274" t="s">
        <v>23005</v>
      </c>
      <c r="B274" t="s">
        <v>23006</v>
      </c>
      <c r="D274" t="str">
        <f t="shared" si="4"/>
        <v>KP953850F1 0622 RENEWABLE ENERGY ANAEROBIC DIGESTE KP953850F1</v>
      </c>
    </row>
    <row r="275" spans="1:4">
      <c r="A275" t="s">
        <v>23007</v>
      </c>
      <c r="B275" t="s">
        <v>23008</v>
      </c>
      <c r="D275" t="str">
        <f t="shared" si="4"/>
        <v>KP953950N1 0624 ARBORETUM WATERWAY ENHANCEMENT KP953950N1</v>
      </c>
    </row>
    <row r="276" spans="1:4">
      <c r="A276" t="s">
        <v>23009</v>
      </c>
      <c r="B276" t="s">
        <v>23010</v>
      </c>
      <c r="D276" t="str">
        <f t="shared" si="4"/>
        <v>KP955820N1 HEALTH SCIENCES EDUC Ext Finance PEQT KP955820N1</v>
      </c>
    </row>
    <row r="277" spans="1:4">
      <c r="A277" t="s">
        <v>23011</v>
      </c>
      <c r="B277" t="s">
        <v>23012</v>
      </c>
      <c r="D277" t="str">
        <f t="shared" si="4"/>
        <v>KP957423F1 0620 UNITRANS ELECTRIC BUS CHARGING INF KP957423F1</v>
      </c>
    </row>
    <row r="278" spans="1:4">
      <c r="A278" t="s">
        <v>23013</v>
      </c>
      <c r="B278" t="s">
        <v>23014</v>
      </c>
      <c r="D278" t="str">
        <f t="shared" si="4"/>
        <v>KP957423F2 0620 UNITRANS ELECTRIC BUS CHARGING INF KP957423F2</v>
      </c>
    </row>
    <row r="279" spans="1:4">
      <c r="A279" t="s">
        <v>23015</v>
      </c>
      <c r="B279" t="s">
        <v>23016</v>
      </c>
      <c r="D279" t="str">
        <f t="shared" si="4"/>
        <v>KP957423N1 0620 UNITRANS ELECTRIC BUS CHARGING INF KP957423N1</v>
      </c>
    </row>
    <row r="280" spans="1:4">
      <c r="A280" t="s">
        <v>23017</v>
      </c>
      <c r="B280" t="s">
        <v>23018</v>
      </c>
      <c r="D280" t="str">
        <f t="shared" si="4"/>
        <v>KP957423N2 UNITRANS ELECTRIC BUS CHARGING INFRASTRU KP957423N2</v>
      </c>
    </row>
    <row r="281" spans="1:4">
      <c r="A281" t="s">
        <v>23019</v>
      </c>
      <c r="B281" t="s">
        <v>23020</v>
      </c>
      <c r="D281" t="str">
        <f t="shared" si="4"/>
        <v>KP957423N3 UNITRANS ELECTRIC BUS CHARGING INFRASTRU KP957423N3</v>
      </c>
    </row>
    <row r="282" spans="1:4">
      <c r="A282" t="s">
        <v>23021</v>
      </c>
      <c r="B282" t="s">
        <v>23022</v>
      </c>
      <c r="D282" t="str">
        <f t="shared" si="4"/>
        <v>KP957467N1 1225 MCLAUGHLIN RESERVE FIRE SYSTEM UPG KP957467N1</v>
      </c>
    </row>
    <row r="283" spans="1:4">
      <c r="A283" t="s">
        <v>23023</v>
      </c>
      <c r="B283" t="s">
        <v>23024</v>
      </c>
      <c r="D283" t="str">
        <f t="shared" si="4"/>
        <v>KP959109N1 0622 ATIRC EXHAUST MODIFICATIONS KP959109N1</v>
      </c>
    </row>
    <row r="284" spans="1:4">
      <c r="A284" t="s">
        <v>23025</v>
      </c>
      <c r="B284" t="s">
        <v>23026</v>
      </c>
      <c r="D284" t="str">
        <f t="shared" si="4"/>
        <v>KP959125F1 0622 EMERGENCY CALL BOXES KP959125F1</v>
      </c>
    </row>
    <row r="285" spans="1:4">
      <c r="A285" t="s">
        <v>23027</v>
      </c>
      <c r="B285" t="s">
        <v>23028</v>
      </c>
      <c r="D285" t="str">
        <f t="shared" si="4"/>
        <v>KP959125N1 Emergency Call Boxes KP959125N1</v>
      </c>
    </row>
    <row r="286" spans="1:4">
      <c r="A286" t="s">
        <v>23029</v>
      </c>
      <c r="B286" t="s">
        <v>23030</v>
      </c>
      <c r="D286" t="str">
        <f t="shared" si="4"/>
        <v>KP959134F1 0623 UNIVERSITY AIRPORT BEACON AND ELEC KP959134F1</v>
      </c>
    </row>
    <row r="287" spans="1:4">
      <c r="A287" t="s">
        <v>23031</v>
      </c>
      <c r="B287" t="s">
        <v>23032</v>
      </c>
      <c r="D287" t="str">
        <f t="shared" si="4"/>
        <v>KP959144F1 0423 TB184 SURGERY SUITES KP959144F1</v>
      </c>
    </row>
    <row r="288" spans="1:4">
      <c r="A288" t="s">
        <v>23033</v>
      </c>
      <c r="B288" t="s">
        <v>23034</v>
      </c>
      <c r="D288" t="str">
        <f t="shared" si="4"/>
        <v>KP959144F2 0423 TB184 SURGERY SUITES KP959144F2</v>
      </c>
    </row>
    <row r="289" spans="1:4">
      <c r="A289" t="s">
        <v>23035</v>
      </c>
      <c r="B289" t="s">
        <v>23036</v>
      </c>
      <c r="D289" t="str">
        <f t="shared" si="4"/>
        <v>KP959160F1 0423 ABSL3 EQUIPMENT AND FIELD CA KP959160F1</v>
      </c>
    </row>
    <row r="290" spans="1:4">
      <c r="A290" t="s">
        <v>23037</v>
      </c>
      <c r="B290" t="s">
        <v>23038</v>
      </c>
      <c r="D290" t="str">
        <f t="shared" si="4"/>
        <v>KP959162F1 0430 COLONY EXPANSION GRANT PROJE KP959162F1</v>
      </c>
    </row>
    <row r="291" spans="1:4">
      <c r="A291" t="s">
        <v>23039</v>
      </c>
      <c r="B291" t="s">
        <v>23040</v>
      </c>
      <c r="D291" t="str">
        <f t="shared" si="4"/>
        <v>KP959174F1 0124 PRIMATE MODULAR ANIMAL HOUSI KP959174F1</v>
      </c>
    </row>
    <row r="292" spans="1:4">
      <c r="A292" t="s">
        <v>23041</v>
      </c>
      <c r="B292" t="s">
        <v>23042</v>
      </c>
      <c r="D292" t="str">
        <f t="shared" si="4"/>
        <v>KP959175F1 0124 PRIMATE MODULAR ANIMAL HOUSI KP959175F1</v>
      </c>
    </row>
    <row r="293" spans="1:4">
      <c r="A293" t="s">
        <v>23043</v>
      </c>
      <c r="B293" t="s">
        <v>23044</v>
      </c>
      <c r="D293" t="str">
        <f t="shared" si="4"/>
        <v>KP959190F1 0423 NORTH COLONY CAGE RENOVATION KP959190F1</v>
      </c>
    </row>
    <row r="294" spans="1:4">
      <c r="A294" t="s">
        <v>23045</v>
      </c>
      <c r="B294" t="s">
        <v>23046</v>
      </c>
      <c r="D294" t="str">
        <f t="shared" si="4"/>
        <v>KP959192N1 0624 QUAIL RIDGE PV INSTALL KP959192N1</v>
      </c>
    </row>
    <row r="295" spans="1:4">
      <c r="A295" t="s">
        <v>23047</v>
      </c>
      <c r="B295" t="s">
        <v>23048</v>
      </c>
      <c r="D295" t="str">
        <f t="shared" si="4"/>
        <v>KP959239F1 0625 CNPRC HEATED OUTDOOR PENS KP959239F1</v>
      </c>
    </row>
    <row r="296" spans="1:4">
      <c r="A296" t="s">
        <v>23049</v>
      </c>
      <c r="B296" t="s">
        <v>23050</v>
      </c>
      <c r="D296" t="str">
        <f t="shared" si="4"/>
        <v>KP959265N1 0625 UNITRANS ADMIN RENOVATION KP959265N1</v>
      </c>
    </row>
    <row r="297" spans="1:4">
      <c r="A297" t="s">
        <v>23051</v>
      </c>
      <c r="B297" t="s">
        <v>23052</v>
      </c>
      <c r="D297" t="str">
        <f t="shared" si="4"/>
        <v>KM0933600U UMC FY20 DIR CONTINGENCY EQUIPMENT KM0933600U</v>
      </c>
    </row>
    <row r="298" spans="1:4">
      <c r="A298" t="s">
        <v>23053</v>
      </c>
      <c r="B298" t="s">
        <v>23054</v>
      </c>
      <c r="D298" t="str">
        <f t="shared" si="4"/>
        <v>KM0933601U UCDH 2020 2021 EQUIPMENT KM0933601U</v>
      </c>
    </row>
    <row r="299" spans="1:4">
      <c r="A299" t="s">
        <v>23055</v>
      </c>
      <c r="B299" t="s">
        <v>23056</v>
      </c>
      <c r="D299" t="str">
        <f t="shared" si="4"/>
        <v>KM0933602U UMC 21 22 Non Imaging Capital Equipment KM0933602U</v>
      </c>
    </row>
    <row r="300" spans="1:4">
      <c r="A300" t="s">
        <v>23057</v>
      </c>
      <c r="B300" t="s">
        <v>23058</v>
      </c>
      <c r="D300" t="str">
        <f t="shared" si="4"/>
        <v>KM0933603U UMC FY23 NON IMAGING EQUIPMENT KM0933603U</v>
      </c>
    </row>
    <row r="301" spans="1:4">
      <c r="A301" t="s">
        <v>23059</v>
      </c>
      <c r="B301" t="s">
        <v>23060</v>
      </c>
      <c r="D301" t="str">
        <f t="shared" si="4"/>
        <v>KM0933604U UMC 2013 2014 EQUIPMENT KM0933604U</v>
      </c>
    </row>
    <row r="302" spans="1:4">
      <c r="A302" t="s">
        <v>23061</v>
      </c>
      <c r="B302" t="s">
        <v>23062</v>
      </c>
      <c r="D302" t="str">
        <f t="shared" si="4"/>
        <v>KM0933605U UMC14 15 DIRECTORS EMERG EQUIP KM0933605U</v>
      </c>
    </row>
    <row r="303" spans="1:4">
      <c r="A303" t="s">
        <v>23063</v>
      </c>
      <c r="B303" t="s">
        <v>23064</v>
      </c>
      <c r="D303" t="str">
        <f t="shared" si="4"/>
        <v>KM0933607U UMC 2016 17 EQUIPMENT KM0933607U</v>
      </c>
    </row>
    <row r="304" spans="1:4">
      <c r="A304" t="s">
        <v>23065</v>
      </c>
      <c r="B304" t="s">
        <v>23066</v>
      </c>
      <c r="D304" t="str">
        <f t="shared" si="4"/>
        <v>KM0933608U FY 17 18 EQUIPMENT KM0933608U</v>
      </c>
    </row>
    <row r="305" spans="1:4">
      <c r="A305" t="s">
        <v>23067</v>
      </c>
      <c r="B305" t="s">
        <v>23068</v>
      </c>
      <c r="D305" t="str">
        <f t="shared" si="4"/>
        <v>KM0933609U UMC FY18 19 CVC EQUIPMENT KM0933609U</v>
      </c>
    </row>
    <row r="306" spans="1:4">
      <c r="A306" t="s">
        <v>23069</v>
      </c>
      <c r="B306" t="s">
        <v>23070</v>
      </c>
      <c r="D306" t="str">
        <f t="shared" si="4"/>
        <v>KM0933615U UMC FY21 22 FURNITURE KM0933615U</v>
      </c>
    </row>
    <row r="307" spans="1:4">
      <c r="A307" t="s">
        <v>23071</v>
      </c>
      <c r="B307" t="s">
        <v>23072</v>
      </c>
      <c r="D307" t="str">
        <f t="shared" si="4"/>
        <v>KM0933616U UMC Pharmacy Infusion Pumps KM0933616U</v>
      </c>
    </row>
    <row r="308" spans="1:4">
      <c r="A308" t="s">
        <v>23073</v>
      </c>
      <c r="B308" t="s">
        <v>23074</v>
      </c>
      <c r="D308" t="str">
        <f t="shared" si="4"/>
        <v>KM0933617U UMC Laboratory Analyzers KM0933617U</v>
      </c>
    </row>
    <row r="309" spans="1:4">
      <c r="A309" t="s">
        <v>23075</v>
      </c>
      <c r="B309" t="s">
        <v>23076</v>
      </c>
      <c r="D309" t="str">
        <f t="shared" si="4"/>
        <v>KM0933618U MedQuest Radiology Equipmt Replacement KM0933618U</v>
      </c>
    </row>
    <row r="310" spans="1:4">
      <c r="A310" t="s">
        <v>23077</v>
      </c>
      <c r="B310" t="s">
        <v>23078</v>
      </c>
      <c r="D310" t="str">
        <f t="shared" si="4"/>
        <v>KM0933619U UMC Fleet Services Equipment Replacement KM0933619U</v>
      </c>
    </row>
    <row r="311" spans="1:4">
      <c r="A311" t="s">
        <v>23079</v>
      </c>
      <c r="B311" t="s">
        <v>23080</v>
      </c>
      <c r="D311" t="str">
        <f t="shared" si="4"/>
        <v>KM0933620U UMC Acute Care Bed Replacement Plan KM0933620U</v>
      </c>
    </row>
    <row r="312" spans="1:4">
      <c r="A312" t="s">
        <v>23081</v>
      </c>
      <c r="B312" t="s">
        <v>23082</v>
      </c>
      <c r="D312" t="str">
        <f t="shared" si="4"/>
        <v>KM0933621U UMC Defibrillator Equipment Repl Plan KM0933621U</v>
      </c>
    </row>
    <row r="313" spans="1:4">
      <c r="A313" t="s">
        <v>23083</v>
      </c>
      <c r="B313" t="s">
        <v>23084</v>
      </c>
      <c r="D313" t="str">
        <f t="shared" si="4"/>
        <v>KM0933622U FY18 Ultrasound Equipment Repl Plan KM0933622U</v>
      </c>
    </row>
    <row r="314" spans="1:4">
      <c r="A314" t="s">
        <v>23085</v>
      </c>
      <c r="B314" t="s">
        <v>23086</v>
      </c>
      <c r="D314" t="str">
        <f t="shared" si="4"/>
        <v>KM0933623U Gurney Equipment Replacement Plan KM0933623U</v>
      </c>
    </row>
    <row r="315" spans="1:4">
      <c r="A315" t="s">
        <v>23087</v>
      </c>
      <c r="B315" t="s">
        <v>23088</v>
      </c>
      <c r="D315" t="str">
        <f t="shared" si="4"/>
        <v>KM0933625U Conf Services Replacement Plan PEQT KM0933625U</v>
      </c>
    </row>
    <row r="316" spans="1:4">
      <c r="A316" t="s">
        <v>23089</v>
      </c>
      <c r="B316" t="s">
        <v>23090</v>
      </c>
      <c r="D316" t="str">
        <f t="shared" si="4"/>
        <v>KM0933627U UCDH FY22 Periop Repl Plan PEQT KM0933627U</v>
      </c>
    </row>
    <row r="317" spans="1:4">
      <c r="A317" t="s">
        <v>23091</v>
      </c>
      <c r="B317" t="s">
        <v>23092</v>
      </c>
      <c r="D317" t="str">
        <f t="shared" si="4"/>
        <v>KM0933628U UCDH Treadmill Replacement Plan KM0933628U</v>
      </c>
    </row>
    <row r="318" spans="1:4">
      <c r="A318" t="s">
        <v>23093</v>
      </c>
      <c r="B318" t="s">
        <v>23094</v>
      </c>
      <c r="D318" t="str">
        <f t="shared" si="4"/>
        <v>KM0933629U UCDH Patient Monitor Replacement Plan KM0933629U</v>
      </c>
    </row>
    <row r="319" spans="1:4">
      <c r="A319" t="s">
        <v>23095</v>
      </c>
      <c r="B319" t="s">
        <v>23096</v>
      </c>
      <c r="D319" t="str">
        <f t="shared" si="4"/>
        <v>KM0933630U UCDH Environmental Serv Equip Replacemen KM0933630U</v>
      </c>
    </row>
    <row r="320" spans="1:4">
      <c r="A320" t="s">
        <v>23097</v>
      </c>
      <c r="B320" t="s">
        <v>23098</v>
      </c>
      <c r="D320" t="str">
        <f t="shared" si="4"/>
        <v>KM0933631U UCDH Crib Replacement Plan KM0933631U</v>
      </c>
    </row>
    <row r="321" spans="1:4">
      <c r="A321" t="s">
        <v>23099</v>
      </c>
      <c r="B321" t="s">
        <v>23100</v>
      </c>
      <c r="D321" t="str">
        <f t="shared" si="4"/>
        <v>KM0933632U UCDH Transducer Probe Repl FY23 KM0933632U</v>
      </c>
    </row>
    <row r="322" spans="1:4">
      <c r="A322" t="s">
        <v>23101</v>
      </c>
      <c r="B322" t="s">
        <v>23102</v>
      </c>
      <c r="D322" t="str">
        <f t="shared" si="4"/>
        <v>KM0933633U FY23 UCDH ED Equipment Replacement Plan KM0933633U</v>
      </c>
    </row>
    <row r="323" spans="1:4">
      <c r="A323" t="s">
        <v>23103</v>
      </c>
      <c r="B323" t="s">
        <v>23104</v>
      </c>
      <c r="D323" t="str">
        <f t="shared" ref="D323:D386" si="5">A323&amp;" "&amp;B323</f>
        <v>KM0933634U UCDH FY24 GI Scopes Replacement Plan KM0933634U</v>
      </c>
    </row>
    <row r="324" spans="1:4">
      <c r="A324" t="s">
        <v>23105</v>
      </c>
      <c r="B324" t="s">
        <v>23106</v>
      </c>
      <c r="D324" t="str">
        <f t="shared" si="5"/>
        <v>KM0933635U FY24 Pharmacy Capital Equipment Replacem KM0933635U</v>
      </c>
    </row>
    <row r="325" spans="1:4">
      <c r="A325" t="s">
        <v>23107</v>
      </c>
      <c r="B325" t="s">
        <v>23108</v>
      </c>
      <c r="D325" t="str">
        <f t="shared" si="5"/>
        <v>KM0934021U UCDMC BSAS Equipment fund 01191 KM0934021U</v>
      </c>
    </row>
    <row r="326" spans="1:4">
      <c r="A326" t="s">
        <v>23109</v>
      </c>
      <c r="B326" t="s">
        <v>23110</v>
      </c>
      <c r="D326" t="str">
        <f t="shared" si="5"/>
        <v>KM0934022U UCDMC Burn Center Disc Fund Equipment KM0934022U</v>
      </c>
    </row>
    <row r="327" spans="1:4">
      <c r="A327" t="s">
        <v>23111</v>
      </c>
      <c r="B327" t="s">
        <v>23112</v>
      </c>
      <c r="D327" t="str">
        <f t="shared" si="5"/>
        <v>KM0934023U SOM Furniture Recharges Fund 01001 KM0934023U</v>
      </c>
    </row>
    <row r="328" spans="1:4">
      <c r="A328" t="s">
        <v>23113</v>
      </c>
      <c r="B328" t="s">
        <v>23114</v>
      </c>
      <c r="D328" t="str">
        <f t="shared" si="5"/>
        <v>KM0934025U UCDMC Childrens Hospital Equipment KM0934025U</v>
      </c>
    </row>
    <row r="329" spans="1:4">
      <c r="A329" t="s">
        <v>23115</v>
      </c>
      <c r="B329" t="s">
        <v>23116</v>
      </c>
      <c r="D329" t="str">
        <f t="shared" si="5"/>
        <v>KM0934027U UCDMC CMN Capital Equipment KM0934027U</v>
      </c>
    </row>
    <row r="330" spans="1:4">
      <c r="A330" t="s">
        <v>23117</v>
      </c>
      <c r="B330" t="s">
        <v>23118</v>
      </c>
      <c r="D330" t="str">
        <f t="shared" si="5"/>
        <v>KM0934029U UCDMC Trauma Program Equip fund 00347 KM0934029U</v>
      </c>
    </row>
    <row r="331" spans="1:4">
      <c r="A331" t="s">
        <v>23119</v>
      </c>
      <c r="B331" t="s">
        <v>23120</v>
      </c>
      <c r="D331" t="str">
        <f t="shared" si="5"/>
        <v>KM0934031U UCDMC BOOST3 LICOX PURCHASE 1 KM0934031U</v>
      </c>
    </row>
    <row r="332" spans="1:4">
      <c r="A332" t="s">
        <v>23121</v>
      </c>
      <c r="B332" t="s">
        <v>23122</v>
      </c>
      <c r="D332" t="str">
        <f t="shared" si="5"/>
        <v>KM0934032U SHERMAN WAY EQUIPMENT FURN PEQT KM0934032U</v>
      </c>
    </row>
    <row r="333" spans="1:4">
      <c r="A333" t="s">
        <v>23123</v>
      </c>
      <c r="B333" t="s">
        <v>23124</v>
      </c>
      <c r="D333" t="str">
        <f t="shared" si="5"/>
        <v>KM0934033U UCDH Furniture W002414 SOM KM0934033U</v>
      </c>
    </row>
    <row r="334" spans="1:4">
      <c r="A334" t="s">
        <v>23125</v>
      </c>
      <c r="B334" t="s">
        <v>23126</v>
      </c>
      <c r="D334" t="str">
        <f t="shared" si="5"/>
        <v>KM0934034U Police Services BSAS Equip PEQT KM0934034U</v>
      </c>
    </row>
    <row r="335" spans="1:4">
      <c r="A335" t="s">
        <v>23127</v>
      </c>
      <c r="B335" t="s">
        <v>23128</v>
      </c>
      <c r="D335" t="str">
        <f t="shared" si="5"/>
        <v>KM0934035U UCDH CRITICAL CARE TRANSPORT Equip PEQT KM0934035U</v>
      </c>
    </row>
    <row r="336" spans="1:4">
      <c r="A336" t="s">
        <v>23129</v>
      </c>
      <c r="B336" t="s">
        <v>23130</v>
      </c>
      <c r="D336" t="str">
        <f t="shared" si="5"/>
        <v>KM0934382U UCDH TeleWork Pilot Initiative IT PEQT KM0934382U</v>
      </c>
    </row>
    <row r="337" spans="1:4">
      <c r="A337" t="s">
        <v>23131</v>
      </c>
      <c r="B337" t="s">
        <v>23132</v>
      </c>
      <c r="D337" t="str">
        <f t="shared" si="5"/>
        <v>KM0934383U UMC FY19 20 HEALTH SYSTEM IT EQUIPMENT KM0934383U</v>
      </c>
    </row>
    <row r="338" spans="1:4">
      <c r="A338" t="s">
        <v>23133</v>
      </c>
      <c r="B338" t="s">
        <v>23134</v>
      </c>
      <c r="D338" t="str">
        <f t="shared" si="5"/>
        <v>KM0934416U UMC Materials Management Impl PEQT KM0934416U</v>
      </c>
    </row>
    <row r="339" spans="1:4">
      <c r="A339" t="s">
        <v>23135</v>
      </c>
      <c r="B339" t="s">
        <v>23136</v>
      </c>
      <c r="D339" t="str">
        <f t="shared" si="5"/>
        <v>KM0934417U UMC Epic Beaker Lab Info Sys PEQT KM0934417U</v>
      </c>
    </row>
    <row r="340" spans="1:4">
      <c r="A340" t="s">
        <v>23137</v>
      </c>
      <c r="B340" t="s">
        <v>23138</v>
      </c>
      <c r="D340" t="str">
        <f t="shared" si="5"/>
        <v>KM0934419U UMC Epic Community Connect PEQT KM0934419U</v>
      </c>
    </row>
    <row r="341" spans="1:4">
      <c r="A341" t="s">
        <v>23139</v>
      </c>
      <c r="B341" t="s">
        <v>23140</v>
      </c>
      <c r="D341" t="str">
        <f t="shared" si="5"/>
        <v>KM0934420U 3M 360 Encompass System PEQT KM0934420U</v>
      </c>
    </row>
    <row r="342" spans="1:4">
      <c r="A342" t="s">
        <v>23141</v>
      </c>
      <c r="B342" t="s">
        <v>23142</v>
      </c>
      <c r="D342" t="str">
        <f t="shared" si="5"/>
        <v>KM0934422U Lawson MMIS Phase 2 KM0934422U</v>
      </c>
    </row>
    <row r="343" spans="1:4">
      <c r="A343" t="s">
        <v>23143</v>
      </c>
      <c r="B343" t="s">
        <v>23144</v>
      </c>
      <c r="D343" t="str">
        <f t="shared" si="5"/>
        <v>KM0934728U PATH LAB MED EQUIPMENT SOM FUNDED KM0934728U</v>
      </c>
    </row>
    <row r="344" spans="1:4">
      <c r="A344" t="s">
        <v>23145</v>
      </c>
      <c r="B344" t="s">
        <v>23146</v>
      </c>
      <c r="D344" t="str">
        <f t="shared" si="5"/>
        <v>KM0934791U UMC 13 14 Perioperative Svc Div Equip KM0934791U</v>
      </c>
    </row>
    <row r="345" spans="1:4">
      <c r="A345" t="s">
        <v>23147</v>
      </c>
      <c r="B345" t="s">
        <v>23148</v>
      </c>
      <c r="D345" t="str">
        <f t="shared" si="5"/>
        <v>KM0934796U UMC 19 20 PATIENT CARE DIV EQUIP PEQT KM0934796U</v>
      </c>
    </row>
    <row r="346" spans="1:4">
      <c r="A346" t="s">
        <v>23149</v>
      </c>
      <c r="B346" t="s">
        <v>23150</v>
      </c>
      <c r="D346" t="str">
        <f t="shared" si="5"/>
        <v>KM0934797U UMC 19 20 AMBULATORY CARE DIV EQUIP PEQT KM0934797U</v>
      </c>
    </row>
    <row r="347" spans="1:4">
      <c r="A347" t="s">
        <v>23151</v>
      </c>
      <c r="B347" t="s">
        <v>23152</v>
      </c>
      <c r="D347" t="str">
        <f t="shared" si="5"/>
        <v>KM0934798U UMC 13 14 ADMIN PROF SVC DIV EQUIP KM0934798U</v>
      </c>
    </row>
    <row r="348" spans="1:4">
      <c r="A348" t="s">
        <v>23153</v>
      </c>
      <c r="B348" t="s">
        <v>23154</v>
      </c>
      <c r="D348" t="str">
        <f t="shared" si="5"/>
        <v>KM0934799U UMC 13 14 FINANCIAL SVC DIV EQUIP KM0934799U</v>
      </c>
    </row>
    <row r="349" spans="1:4">
      <c r="A349" t="s">
        <v>23155</v>
      </c>
      <c r="B349" t="s">
        <v>23156</v>
      </c>
      <c r="D349" t="str">
        <f t="shared" si="5"/>
        <v>KM0934800U UMC FY19 20 IMAGING EQUIPMENT KM0934800U</v>
      </c>
    </row>
    <row r="350" spans="1:4">
      <c r="A350" t="s">
        <v>23157</v>
      </c>
      <c r="B350" t="s">
        <v>23158</v>
      </c>
      <c r="D350" t="str">
        <f t="shared" si="5"/>
        <v>KM0934810U UMC 12 13 FLEET SERVICES EQUIPMENT KM0934810U</v>
      </c>
    </row>
    <row r="351" spans="1:4">
      <c r="A351" t="s">
        <v>23159</v>
      </c>
      <c r="B351" t="s">
        <v>23160</v>
      </c>
      <c r="D351" t="str">
        <f t="shared" si="5"/>
        <v>KM0934812U UMC 13 14 CLINICAL AFFAIRS DIV EQUIP KM0934812U</v>
      </c>
    </row>
    <row r="352" spans="1:4">
      <c r="A352" t="s">
        <v>23161</v>
      </c>
      <c r="B352" t="s">
        <v>23162</v>
      </c>
      <c r="D352" t="str">
        <f t="shared" si="5"/>
        <v>KM0934813U UMC 13 14 HOSPITAL ADMIN DIV EQUIP KM0934813U</v>
      </c>
    </row>
    <row r="353" spans="1:4">
      <c r="A353" t="s">
        <v>23163</v>
      </c>
      <c r="B353" t="s">
        <v>23164</v>
      </c>
      <c r="D353" t="str">
        <f t="shared" si="5"/>
        <v>KM09348143 UMC FY23 Hosp Operations Div Equip KM09348143</v>
      </c>
    </row>
    <row r="354" spans="1:4">
      <c r="A354" t="s">
        <v>23165</v>
      </c>
      <c r="B354" t="s">
        <v>23166</v>
      </c>
      <c r="D354" t="str">
        <f t="shared" si="5"/>
        <v>KM0934814U UMC 19 20 HOSPITAL OPS PEQT KM0934814U</v>
      </c>
    </row>
    <row r="355" spans="1:4">
      <c r="A355" t="s">
        <v>23167</v>
      </c>
      <c r="B355" t="s">
        <v>23168</v>
      </c>
      <c r="D355" t="str">
        <f t="shared" si="5"/>
        <v>KM0934817U UMC 12 13 EMERG MED SVCS DIV EQUIP KM0934817U</v>
      </c>
    </row>
    <row r="356" spans="1:4">
      <c r="A356" t="s">
        <v>23169</v>
      </c>
      <c r="B356" t="s">
        <v>23170</v>
      </c>
      <c r="D356" t="str">
        <f t="shared" si="5"/>
        <v>KM0939091U UMC UNRELEASED 2122 MINOR CAP PROJECTS KM0939091U</v>
      </c>
    </row>
    <row r="357" spans="1:4">
      <c r="A357" t="s">
        <v>23171</v>
      </c>
      <c r="B357" t="s">
        <v>23172</v>
      </c>
      <c r="D357" t="str">
        <f t="shared" si="5"/>
        <v>KM0939092U UMC UNRELEASED 2223 MINOR CAP PROJECTS KM0939092U</v>
      </c>
    </row>
    <row r="358" spans="1:4">
      <c r="A358" t="s">
        <v>23173</v>
      </c>
      <c r="B358" t="s">
        <v>23174</v>
      </c>
      <c r="D358" t="str">
        <f t="shared" si="5"/>
        <v>KM0939099U UNRELEASED FY1920 MINOR CAP PROJECTS KM0939099U</v>
      </c>
    </row>
    <row r="359" spans="1:4">
      <c r="A359" t="s">
        <v>23175</v>
      </c>
      <c r="B359" t="s">
        <v>23176</v>
      </c>
      <c r="D359" t="str">
        <f t="shared" si="5"/>
        <v>KM0939100U UNRELEASED FY2021 MINOR CAP PROJECTS KM0939100U</v>
      </c>
    </row>
    <row r="360" spans="1:4">
      <c r="A360" t="s">
        <v>23177</v>
      </c>
      <c r="B360" t="s">
        <v>23178</v>
      </c>
      <c r="D360" t="str">
        <f t="shared" si="5"/>
        <v>KM0953580U UCD Health Davis Clinic Project KM0953580U</v>
      </c>
    </row>
    <row r="361" spans="1:4">
      <c r="A361" t="s">
        <v>23179</v>
      </c>
      <c r="B361" t="s">
        <v>23180</v>
      </c>
      <c r="D361" t="str">
        <f t="shared" si="5"/>
        <v>KM0955090U UMC 609 SURG EMERG SERV PAV DONO KM0955090U</v>
      </c>
    </row>
    <row r="362" spans="1:4">
      <c r="A362" t="s">
        <v>23181</v>
      </c>
      <c r="B362" t="s">
        <v>23182</v>
      </c>
      <c r="D362" t="str">
        <f t="shared" si="5"/>
        <v>KM0955310U UMC 605 CANCER CENTER EXPANSION PEQT KM0955310U</v>
      </c>
    </row>
    <row r="363" spans="1:4">
      <c r="A363" t="s">
        <v>23183</v>
      </c>
      <c r="B363" t="s">
        <v>23184</v>
      </c>
      <c r="D363" t="str">
        <f t="shared" si="5"/>
        <v>KM0955630U UMC 608 CENTRAL PLANT UTILITIES EXTEN KM0955630U</v>
      </c>
    </row>
    <row r="364" spans="1:4">
      <c r="A364" t="s">
        <v>23185</v>
      </c>
      <c r="B364" t="s">
        <v>23186</v>
      </c>
      <c r="D364" t="str">
        <f t="shared" si="5"/>
        <v>KM0955651U UCDH Hospital Bed Tower Bond Series P KM0955651U</v>
      </c>
    </row>
    <row r="365" spans="1:4">
      <c r="A365" t="s">
        <v>23187</v>
      </c>
      <c r="B365" t="s">
        <v>23188</v>
      </c>
      <c r="D365" t="str">
        <f t="shared" si="5"/>
        <v>KM0955660U UMC 608 CHILDREN MRCLE NTWRK PICU PEQT KM0955660U</v>
      </c>
    </row>
    <row r="366" spans="1:4">
      <c r="A366" t="s">
        <v>23189</v>
      </c>
      <c r="B366" t="s">
        <v>23190</v>
      </c>
      <c r="D366" t="str">
        <f t="shared" si="5"/>
        <v>KM0955722U SESP RAD Recon Space for New Scanners KM0955722U</v>
      </c>
    </row>
    <row r="367" spans="1:4">
      <c r="A367" t="s">
        <v>23191</v>
      </c>
      <c r="B367" t="s">
        <v>23192</v>
      </c>
      <c r="D367" t="str">
        <f t="shared" si="5"/>
        <v>KM0955723U DT1 1745B CATH LAB Replace X RAY KM0955723U</v>
      </c>
    </row>
    <row r="368" spans="1:4">
      <c r="A368" t="s">
        <v>23193</v>
      </c>
      <c r="B368" t="s">
        <v>23194</v>
      </c>
      <c r="D368" t="str">
        <f t="shared" si="5"/>
        <v>KM0955724U CENT PLNT 1ST FLR PO M Emissi KM0955724U</v>
      </c>
    </row>
    <row r="369" spans="1:4">
      <c r="A369" t="s">
        <v>23195</v>
      </c>
      <c r="B369" t="s">
        <v>23196</v>
      </c>
      <c r="D369" t="str">
        <f t="shared" si="5"/>
        <v>KM0955725U UCDH Sacramento Modular Fitness Center KM0955725U</v>
      </c>
    </row>
    <row r="370" spans="1:4">
      <c r="A370" t="s">
        <v>23197</v>
      </c>
      <c r="B370" t="s">
        <v>23198</v>
      </c>
      <c r="D370" t="str">
        <f t="shared" si="5"/>
        <v>KM0955726U Davis Tower Mobile CT Scanner Pad Instal KM0955726U</v>
      </c>
    </row>
    <row r="371" spans="1:4">
      <c r="A371" t="s">
        <v>23199</v>
      </c>
      <c r="B371" t="s">
        <v>23200</v>
      </c>
      <c r="D371" t="str">
        <f t="shared" si="5"/>
        <v>KM0955727U Sacramento Amb Surg Center Bond Series P KM0955727U</v>
      </c>
    </row>
    <row r="372" spans="1:4">
      <c r="A372" t="s">
        <v>23201</v>
      </c>
      <c r="B372" t="s">
        <v>23202</v>
      </c>
      <c r="D372" t="str">
        <f t="shared" si="5"/>
        <v>KM0955728U Folsom Medical Office Building Series P KM0955728U</v>
      </c>
    </row>
    <row r="373" spans="1:4">
      <c r="A373" t="s">
        <v>23203</v>
      </c>
      <c r="B373" t="s">
        <v>23204</v>
      </c>
      <c r="D373" t="str">
        <f t="shared" si="5"/>
        <v>KM0955729U UC Davis Security Card Key Sys Upgrade KM0955729U</v>
      </c>
    </row>
    <row r="374" spans="1:4">
      <c r="A374" t="s">
        <v>23205</v>
      </c>
      <c r="B374" t="s">
        <v>23206</v>
      </c>
      <c r="D374" t="str">
        <f t="shared" si="5"/>
        <v>KM0955731U SESP Cell Service Upgrade KM0955731U</v>
      </c>
    </row>
    <row r="375" spans="1:4">
      <c r="A375" t="s">
        <v>23207</v>
      </c>
      <c r="B375" t="s">
        <v>23208</v>
      </c>
      <c r="D375" t="str">
        <f t="shared" si="5"/>
        <v>KM0955732U East 3 Phase 2 Reactivation KM0955732U</v>
      </c>
    </row>
    <row r="376" spans="1:4">
      <c r="A376" t="s">
        <v>23209</v>
      </c>
      <c r="B376" t="s">
        <v>23210</v>
      </c>
      <c r="D376" t="str">
        <f t="shared" si="5"/>
        <v>KM0955733U ASB 1110 IT SmartRow Data Center Rack KM0955733U</v>
      </c>
    </row>
    <row r="377" spans="1:4">
      <c r="A377" t="s">
        <v>23211</v>
      </c>
      <c r="B377" t="s">
        <v>23212</v>
      </c>
      <c r="D377" t="str">
        <f t="shared" si="5"/>
        <v>KM0955734U DT Radiology Reading Rooms KM0955734U</v>
      </c>
    </row>
    <row r="378" spans="1:4">
      <c r="A378" t="s">
        <v>23213</v>
      </c>
      <c r="B378" t="s">
        <v>23214</v>
      </c>
      <c r="D378" t="str">
        <f t="shared" si="5"/>
        <v>KM0955735U Davis Tower 2 Medical Vacuum Pump Repl KM0955735U</v>
      </c>
    </row>
    <row r="379" spans="1:4">
      <c r="A379" t="s">
        <v>23215</v>
      </c>
      <c r="B379" t="s">
        <v>23216</v>
      </c>
      <c r="D379" t="str">
        <f t="shared" si="5"/>
        <v>KM0955736U SDSC NetV2 Upgrade KM0955736U</v>
      </c>
    </row>
    <row r="380" spans="1:4">
      <c r="A380" t="s">
        <v>23217</v>
      </c>
      <c r="B380" t="s">
        <v>23218</v>
      </c>
      <c r="D380" t="str">
        <f t="shared" si="5"/>
        <v>KM0955737U UCDH Pharmacy Shared Services Center KM0955737U</v>
      </c>
    </row>
    <row r="381" spans="1:4">
      <c r="A381" t="s">
        <v>23219</v>
      </c>
      <c r="B381" t="s">
        <v>23220</v>
      </c>
      <c r="D381" t="str">
        <f t="shared" si="5"/>
        <v>KM0955738U MAIN HOSP 1514 PFT Relocation 2020 KM0955738U</v>
      </c>
    </row>
    <row r="382" spans="1:4">
      <c r="A382" t="s">
        <v>23221</v>
      </c>
      <c r="B382" t="s">
        <v>23222</v>
      </c>
      <c r="D382" t="str">
        <f t="shared" si="5"/>
        <v>KM0955739U Folsom Land Acquisition KM0955739U</v>
      </c>
    </row>
    <row r="383" spans="1:4">
      <c r="A383" t="s">
        <v>23223</v>
      </c>
      <c r="B383" t="s">
        <v>23224</v>
      </c>
      <c r="D383" t="str">
        <f t="shared" si="5"/>
        <v>KM0955741U SESP Rapid Care Phase 3 to 5 Remodel KM0955741U</v>
      </c>
    </row>
    <row r="384" spans="1:4">
      <c r="A384" t="s">
        <v>23225</v>
      </c>
      <c r="B384" t="s">
        <v>23226</v>
      </c>
      <c r="D384" t="str">
        <f t="shared" si="5"/>
        <v>KM0955743U PCH CT Scanner Replacemt KM0955743U</v>
      </c>
    </row>
    <row r="385" spans="1:4">
      <c r="A385" t="s">
        <v>23227</v>
      </c>
      <c r="B385" t="s">
        <v>23228</v>
      </c>
      <c r="D385" t="str">
        <f t="shared" si="5"/>
        <v>KM0955744U DTLL 0703 IT UPS Modernization KM0955744U</v>
      </c>
    </row>
    <row r="386" spans="1:4">
      <c r="A386" t="s">
        <v>23229</v>
      </c>
      <c r="B386" t="s">
        <v>23230</v>
      </c>
      <c r="D386" t="str">
        <f t="shared" si="5"/>
        <v>KM0955745U CUP Generator Controller Replacements KM0955745U</v>
      </c>
    </row>
    <row r="387" spans="1:4">
      <c r="A387" t="s">
        <v>23231</v>
      </c>
      <c r="B387" t="s">
        <v>23232</v>
      </c>
      <c r="D387" t="str">
        <f t="shared" ref="D387:D450" si="6">A387&amp;" "&amp;B387</f>
        <v>KM0955746U UCDH Medical Campus Operating Rm Integra KM0955746U</v>
      </c>
    </row>
    <row r="388" spans="1:4">
      <c r="A388" t="s">
        <v>23233</v>
      </c>
      <c r="B388" t="s">
        <v>23234</v>
      </c>
      <c r="D388" t="str">
        <f t="shared" si="6"/>
        <v>KM0955747U DT 2709 Office Reno IT Relocation KM0955747U</v>
      </c>
    </row>
    <row r="389" spans="1:4">
      <c r="A389" t="s">
        <v>23235</v>
      </c>
      <c r="B389" t="s">
        <v>23236</v>
      </c>
      <c r="D389" t="str">
        <f t="shared" si="6"/>
        <v>KM0955751U DAV PCN Radiology Expansion Project KM0955751U</v>
      </c>
    </row>
    <row r="390" spans="1:4">
      <c r="A390" t="s">
        <v>23237</v>
      </c>
      <c r="B390" t="s">
        <v>23238</v>
      </c>
      <c r="D390" t="str">
        <f t="shared" si="6"/>
        <v>KM0955752U SESP Basement Food Kitchen for Rm Srvc KM0955752U</v>
      </c>
    </row>
    <row r="391" spans="1:4">
      <c r="A391" t="s">
        <v>23239</v>
      </c>
      <c r="B391" t="s">
        <v>23240</v>
      </c>
      <c r="D391" t="str">
        <f t="shared" si="6"/>
        <v>KM0955753U Stockton Prenatal Diagnosis Relocation KM0955753U</v>
      </c>
    </row>
    <row r="392" spans="1:4">
      <c r="A392" t="s">
        <v>23241</v>
      </c>
      <c r="B392" t="s">
        <v>23242</v>
      </c>
      <c r="D392" t="str">
        <f t="shared" si="6"/>
        <v>KM0955754U Fleet Services Relocation KM0955754U</v>
      </c>
    </row>
    <row r="393" spans="1:4">
      <c r="A393" t="s">
        <v>23243</v>
      </c>
      <c r="B393" t="s">
        <v>23244</v>
      </c>
      <c r="D393" t="str">
        <f t="shared" si="6"/>
        <v>KM0955755U C Street Benign Hematology Clinic KM0955755U</v>
      </c>
    </row>
    <row r="394" spans="1:4">
      <c r="A394" t="s">
        <v>23245</v>
      </c>
      <c r="B394" t="s">
        <v>23246</v>
      </c>
      <c r="D394" t="str">
        <f t="shared" si="6"/>
        <v>KM0955757U DT 1ST FLR RAD Nuclear Medicine Remodel KM0955757U</v>
      </c>
    </row>
    <row r="395" spans="1:4">
      <c r="A395" t="s">
        <v>23247</v>
      </c>
      <c r="B395" t="s">
        <v>23248</v>
      </c>
      <c r="D395" t="str">
        <f t="shared" si="6"/>
        <v>KM0955758U SESP Rooms 1752 1758 X ray Replacement P KM0955758U</v>
      </c>
    </row>
    <row r="396" spans="1:4">
      <c r="A396" t="s">
        <v>23249</v>
      </c>
      <c r="B396" t="s">
        <v>23250</v>
      </c>
      <c r="D396" t="str">
        <f t="shared" si="6"/>
        <v>KM0955759U E1 PHARM 1107 IDS Remodel KM0955759U</v>
      </c>
    </row>
    <row r="397" spans="1:4">
      <c r="A397" t="s">
        <v>23251</v>
      </c>
      <c r="B397" t="s">
        <v>23252</v>
      </c>
      <c r="D397" t="str">
        <f t="shared" si="6"/>
        <v>KM0955761U MAIN HOSP 1625 INTER RAD Ste Remodel KM0955761U</v>
      </c>
    </row>
    <row r="398" spans="1:4">
      <c r="A398" t="s">
        <v>23253</v>
      </c>
      <c r="B398" t="s">
        <v>23254</v>
      </c>
      <c r="D398" t="str">
        <f t="shared" si="6"/>
        <v>KM0955762U Carmichael PCN Interior Remodel KM0955762U</v>
      </c>
    </row>
    <row r="399" spans="1:4">
      <c r="A399" t="s">
        <v>23255</v>
      </c>
      <c r="B399" t="s">
        <v>23256</v>
      </c>
      <c r="D399" t="str">
        <f t="shared" si="6"/>
        <v>KM0955763U PCH MRI Upgrade KM0955763U</v>
      </c>
    </row>
    <row r="400" spans="1:4">
      <c r="A400" t="s">
        <v>23257</v>
      </c>
      <c r="B400" t="s">
        <v>23258</v>
      </c>
      <c r="D400" t="str">
        <f t="shared" si="6"/>
        <v>KM0955764U Main Hospital Pharmacy Pyxis Reconfig KM0955764U</v>
      </c>
    </row>
    <row r="401" spans="1:4">
      <c r="A401" t="s">
        <v>23259</v>
      </c>
      <c r="B401" t="s">
        <v>23260</v>
      </c>
      <c r="D401" t="str">
        <f t="shared" si="6"/>
        <v>KM0955765U ACC Fire Alarm and Infrastructure Upgrad KM0955765U</v>
      </c>
    </row>
    <row r="402" spans="1:4">
      <c r="A402" t="s">
        <v>23261</v>
      </c>
      <c r="B402" t="s">
        <v>23262</v>
      </c>
      <c r="D402" t="str">
        <f t="shared" si="6"/>
        <v>KM0955766U Central Utility Plant Expansion KM0955766U</v>
      </c>
    </row>
    <row r="403" spans="1:4">
      <c r="A403" t="s">
        <v>23263</v>
      </c>
      <c r="B403" t="s">
        <v>23264</v>
      </c>
      <c r="D403" t="str">
        <f t="shared" si="6"/>
        <v>KM0955768U UCDH Sherman Way Bldg IT Network Modern KM0955768U</v>
      </c>
    </row>
    <row r="404" spans="1:4">
      <c r="A404" t="s">
        <v>23265</v>
      </c>
      <c r="B404" t="s">
        <v>23266</v>
      </c>
      <c r="D404" t="str">
        <f t="shared" si="6"/>
        <v>KM0955769U DT ALL FLRS IT Wireless Access Point Rep KM0955769U</v>
      </c>
    </row>
    <row r="405" spans="1:4">
      <c r="A405" t="s">
        <v>23267</v>
      </c>
      <c r="B405" t="s">
        <v>23268</v>
      </c>
      <c r="D405" t="str">
        <f t="shared" si="6"/>
        <v>KM0955772U UCDH Main Hospital AFFF System Upgrades KM0955772U</v>
      </c>
    </row>
    <row r="406" spans="1:4">
      <c r="A406" t="s">
        <v>23269</v>
      </c>
      <c r="B406" t="s">
        <v>23270</v>
      </c>
      <c r="D406" t="str">
        <f t="shared" si="6"/>
        <v>KM0955773U ACC 0611 RAD CT Scanner Replacement KM0955773U</v>
      </c>
    </row>
    <row r="407" spans="1:4">
      <c r="A407" t="s">
        <v>23271</v>
      </c>
      <c r="B407" t="s">
        <v>23272</v>
      </c>
      <c r="D407" t="str">
        <f t="shared" si="6"/>
        <v>KM0955774U SESP 1P742 CT Scanner Replacement KM0955774U</v>
      </c>
    </row>
    <row r="408" spans="1:4">
      <c r="A408" t="s">
        <v>23273</v>
      </c>
      <c r="B408" t="s">
        <v>23274</v>
      </c>
      <c r="D408" t="str">
        <f t="shared" si="6"/>
        <v>KM0955776U Main Hosp IT HUGS Upgrade KM0955776U</v>
      </c>
    </row>
    <row r="409" spans="1:4">
      <c r="A409" t="s">
        <v>23275</v>
      </c>
      <c r="B409" t="s">
        <v>23276</v>
      </c>
      <c r="D409" t="str">
        <f t="shared" si="6"/>
        <v>KM0955777U Elk Grove Land Acquisition KM0955777U</v>
      </c>
    </row>
    <row r="410" spans="1:4">
      <c r="A410" t="s">
        <v>23277</v>
      </c>
      <c r="B410" t="s">
        <v>23278</v>
      </c>
      <c r="D410" t="str">
        <f t="shared" si="6"/>
        <v>KM0955794U NS Demo Red Project KM0955794U</v>
      </c>
    </row>
    <row r="411" spans="1:4">
      <c r="A411" t="s">
        <v>23279</v>
      </c>
      <c r="B411" t="s">
        <v>23280</v>
      </c>
      <c r="D411" t="str">
        <f t="shared" si="6"/>
        <v>KM0955830U UMC 00610 EMER GENERATOR PHASE I PEQT KM0955830U</v>
      </c>
    </row>
    <row r="412" spans="1:4">
      <c r="A412" t="s">
        <v>23281</v>
      </c>
      <c r="B412" t="s">
        <v>23282</v>
      </c>
      <c r="D412" t="str">
        <f t="shared" si="6"/>
        <v>KM0955880U NORTH ADDITION OFFICE BLDG Ext Fin KM0955880U</v>
      </c>
    </row>
    <row r="413" spans="1:4">
      <c r="A413" t="s">
        <v>23283</v>
      </c>
      <c r="B413" t="s">
        <v>23284</v>
      </c>
      <c r="D413" t="str">
        <f t="shared" si="6"/>
        <v>KM0955891U UCDH Davis Tower 0711 0762 Pharmacy R KM0955891U</v>
      </c>
    </row>
    <row r="414" spans="1:4">
      <c r="A414" t="s">
        <v>23285</v>
      </c>
      <c r="B414" t="s">
        <v>23286</v>
      </c>
      <c r="D414" t="str">
        <f t="shared" si="6"/>
        <v>KM0955892U NAOB Tenant Improvements KM0955892U</v>
      </c>
    </row>
    <row r="415" spans="1:4">
      <c r="A415" t="s">
        <v>23287</v>
      </c>
      <c r="B415" t="s">
        <v>23288</v>
      </c>
      <c r="D415" t="str">
        <f t="shared" si="6"/>
        <v>KM0955900U MHS Childrens Surgery Ctr CMN Funds KM0955900U</v>
      </c>
    </row>
    <row r="416" spans="1:4">
      <c r="A416" t="s">
        <v>23289</v>
      </c>
      <c r="B416" t="s">
        <v>23290</v>
      </c>
      <c r="D416" t="str">
        <f t="shared" si="6"/>
        <v>KM0955902U UMC HOSP SEISMIC UPGRADE ELEVATORS KM0955902U</v>
      </c>
    </row>
    <row r="417" spans="1:4">
      <c r="A417" t="s">
        <v>23291</v>
      </c>
      <c r="B417" t="s">
        <v>23292</v>
      </c>
      <c r="D417" t="str">
        <f t="shared" si="6"/>
        <v>KM0955903U UMC HOSP SEISMIC UPGRADE FIRELIFE SAFE KM0955903U</v>
      </c>
    </row>
    <row r="418" spans="1:4">
      <c r="A418" t="s">
        <v>23293</v>
      </c>
      <c r="B418" t="s">
        <v>23294</v>
      </c>
      <c r="D418" t="str">
        <f t="shared" si="6"/>
        <v>KM0955904U UMC HOSP SEISMIC UPGRADE STAIRSEXITS KM0955904U</v>
      </c>
    </row>
    <row r="419" spans="1:4">
      <c r="A419" t="s">
        <v>23295</v>
      </c>
      <c r="B419" t="s">
        <v>23296</v>
      </c>
      <c r="D419" t="str">
        <f t="shared" si="6"/>
        <v>KM0955905U UMC HOSP SEISMIC UPGRADE PH 5 PEQT KM0955905U</v>
      </c>
    </row>
    <row r="420" spans="1:4">
      <c r="A420" t="s">
        <v>23297</v>
      </c>
      <c r="B420" t="s">
        <v>23298</v>
      </c>
      <c r="D420" t="str">
        <f t="shared" si="6"/>
        <v>KM0955908U UMC RANCHO CORDOVA PCN TI FURN PEQT KM0955908U</v>
      </c>
    </row>
    <row r="421" spans="1:4">
      <c r="A421" t="s">
        <v>23299</v>
      </c>
      <c r="B421" t="s">
        <v>23300</v>
      </c>
      <c r="D421" t="str">
        <f t="shared" si="6"/>
        <v>KM0955910U UMC 610 Medical Records Remodel PEQT KM0955910U</v>
      </c>
    </row>
    <row r="422" spans="1:4">
      <c r="A422" t="s">
        <v>23301</v>
      </c>
      <c r="B422" t="s">
        <v>23302</v>
      </c>
      <c r="D422" t="str">
        <f t="shared" si="6"/>
        <v>KM0955912U UMC RAD ONC Brachytherapy Equipment PEQT KM0955912U</v>
      </c>
    </row>
    <row r="423" spans="1:4">
      <c r="A423" t="s">
        <v>23303</v>
      </c>
      <c r="B423" t="s">
        <v>23304</v>
      </c>
      <c r="D423" t="str">
        <f t="shared" si="6"/>
        <v>KM0955913U UMC SESP EMER Install Bradley Toilets KM0955913U</v>
      </c>
    </row>
    <row r="424" spans="1:4">
      <c r="A424" t="s">
        <v>23305</v>
      </c>
      <c r="B424" t="s">
        <v>23306</v>
      </c>
      <c r="D424" t="str">
        <f t="shared" si="6"/>
        <v>KM0955914U UMC ASB Remodel for SON KM0955914U</v>
      </c>
    </row>
    <row r="425" spans="1:4">
      <c r="A425" t="s">
        <v>23307</v>
      </c>
      <c r="B425" t="s">
        <v>23308</v>
      </c>
      <c r="D425" t="str">
        <f t="shared" si="6"/>
        <v>KM0955918U SESP RAD New Space for MRI Magnet KM0955918U</v>
      </c>
    </row>
    <row r="426" spans="1:4">
      <c r="A426" t="s">
        <v>23309</v>
      </c>
      <c r="B426" t="s">
        <v>23310</v>
      </c>
      <c r="D426" t="str">
        <f t="shared" si="6"/>
        <v>KM0955919U PCN Midtown Clinic Expansion KM0955919U</v>
      </c>
    </row>
    <row r="427" spans="1:4">
      <c r="A427" t="s">
        <v>23311</v>
      </c>
      <c r="B427" t="s">
        <v>23312</v>
      </c>
      <c r="D427" t="str">
        <f t="shared" si="6"/>
        <v>KM0955921U UT Central Processing Unit Upgrades KM0955921U</v>
      </c>
    </row>
    <row r="428" spans="1:4">
      <c r="A428" t="s">
        <v>23313</v>
      </c>
      <c r="B428" t="s">
        <v>23314</v>
      </c>
      <c r="D428" t="str">
        <f t="shared" si="6"/>
        <v>KM0955922U UT2 Operating Rooms Remodel MCPRB 2016 L KM0955922U</v>
      </c>
    </row>
    <row r="429" spans="1:4">
      <c r="A429" t="s">
        <v>23315</v>
      </c>
      <c r="B429" t="s">
        <v>23316</v>
      </c>
      <c r="D429" t="str">
        <f t="shared" si="6"/>
        <v>KM0955923U MH E2E3 Pulmonary GI Remodel KM0955923U</v>
      </c>
    </row>
    <row r="430" spans="1:4">
      <c r="A430" t="s">
        <v>23317</v>
      </c>
      <c r="B430" t="s">
        <v>23318</v>
      </c>
      <c r="D430" t="str">
        <f t="shared" si="6"/>
        <v>KM0955924U Hospital E7 Reactivation Project KM0955924U</v>
      </c>
    </row>
    <row r="431" spans="1:4">
      <c r="A431" t="s">
        <v>23319</v>
      </c>
      <c r="B431" t="s">
        <v>23320</v>
      </c>
      <c r="D431" t="str">
        <f t="shared" si="6"/>
        <v>KM0955931U DT1 Rm 1835A Pediatric Fluoroscopy KM0955931U</v>
      </c>
    </row>
    <row r="432" spans="1:4">
      <c r="A432" t="s">
        <v>23321</v>
      </c>
      <c r="B432" t="s">
        <v>23322</v>
      </c>
      <c r="D432" t="str">
        <f t="shared" si="6"/>
        <v>KM0955935U MH Rm G640 Medical Air Vac Pump Rplcmt KM0955935U</v>
      </c>
    </row>
    <row r="433" spans="1:4">
      <c r="A433" t="s">
        <v>23323</v>
      </c>
      <c r="B433" t="s">
        <v>23324</v>
      </c>
      <c r="D433" t="str">
        <f t="shared" si="6"/>
        <v>KM0955937U SESP CPU Equipment Upgrades KM0955937U</v>
      </c>
    </row>
    <row r="434" spans="1:4">
      <c r="A434" t="s">
        <v>23325</v>
      </c>
      <c r="B434" t="s">
        <v>23326</v>
      </c>
      <c r="D434" t="str">
        <f t="shared" si="6"/>
        <v>KM0955938U SESP Rms 1P7241P726 MRI Upgrades KM0955938U</v>
      </c>
    </row>
    <row r="435" spans="1:4">
      <c r="A435" t="s">
        <v>23327</v>
      </c>
      <c r="B435" t="s">
        <v>23328</v>
      </c>
      <c r="D435" t="str">
        <f t="shared" si="6"/>
        <v>KM0955939U SESP 2P320 Pathology Chem Lab Automation KM0955939U</v>
      </c>
    </row>
    <row r="436" spans="1:4">
      <c r="A436" t="s">
        <v>23329</v>
      </c>
      <c r="B436" t="s">
        <v>23330</v>
      </c>
      <c r="D436" t="str">
        <f t="shared" si="6"/>
        <v>KM0955940U UMC 612 UT1 FIRST FLOOR REMODEL PEQT KM0955940U</v>
      </c>
    </row>
    <row r="437" spans="1:4">
      <c r="A437" t="s">
        <v>23331</v>
      </c>
      <c r="B437" t="s">
        <v>23332</v>
      </c>
      <c r="D437" t="str">
        <f t="shared" si="6"/>
        <v>KM0955941U Cancer Center NetV2 Upgrade KM0955941U</v>
      </c>
    </row>
    <row r="438" spans="1:4">
      <c r="A438" t="s">
        <v>23333</v>
      </c>
      <c r="B438" t="s">
        <v>23334</v>
      </c>
      <c r="D438" t="str">
        <f t="shared" si="6"/>
        <v>KM0955942U ACC Basement Room 0500 Radiology Remodel KM0955942U</v>
      </c>
    </row>
    <row r="439" spans="1:4">
      <c r="A439" t="s">
        <v>23335</v>
      </c>
      <c r="B439" t="s">
        <v>23336</v>
      </c>
      <c r="D439" t="str">
        <f t="shared" si="6"/>
        <v>KM0955943U ACC NetV2 Upgrade KM0955943U</v>
      </c>
    </row>
    <row r="440" spans="1:4">
      <c r="A440" t="s">
        <v>23337</v>
      </c>
      <c r="B440" t="s">
        <v>23338</v>
      </c>
      <c r="D440" t="str">
        <f t="shared" si="6"/>
        <v>KM0955944U DTLL Room 0762 Pharmacy Remodel KM0955944U</v>
      </c>
    </row>
    <row r="441" spans="1:4">
      <c r="A441" t="s">
        <v>23339</v>
      </c>
      <c r="B441" t="s">
        <v>23340</v>
      </c>
      <c r="D441" t="str">
        <f t="shared" si="6"/>
        <v>KM0955945U DT Rm 1835C Vascular Lab Relocation KM0955945U</v>
      </c>
    </row>
    <row r="442" spans="1:4">
      <c r="A442" t="s">
        <v>23341</v>
      </c>
      <c r="B442" t="s">
        <v>23342</v>
      </c>
      <c r="D442" t="str">
        <f t="shared" si="6"/>
        <v>KM0955946U E7 EEG Office Relocation Project KM0955946U</v>
      </c>
    </row>
    <row r="443" spans="1:4">
      <c r="A443" t="s">
        <v>23343</v>
      </c>
      <c r="B443" t="s">
        <v>23344</v>
      </c>
      <c r="D443" t="str">
        <f t="shared" si="6"/>
        <v>KM0955947U ACC Basement Replace 1 5T with 3 0T MRI KM0955947U</v>
      </c>
    </row>
    <row r="444" spans="1:4">
      <c r="A444" t="s">
        <v>23345</v>
      </c>
      <c r="B444" t="s">
        <v>23346</v>
      </c>
      <c r="D444" t="str">
        <f t="shared" si="6"/>
        <v>KM0955948U Hosp Seismic Upgrade East Wing Make Rdy KM0955948U</v>
      </c>
    </row>
    <row r="445" spans="1:4">
      <c r="A445" t="s">
        <v>23347</v>
      </c>
      <c r="B445" t="s">
        <v>23348</v>
      </c>
      <c r="D445" t="str">
        <f t="shared" si="6"/>
        <v>KM0955952U CMB CLIN OPER Remodel Facility KM0955952U</v>
      </c>
    </row>
    <row r="446" spans="1:4">
      <c r="A446" t="s">
        <v>23349</v>
      </c>
      <c r="B446" t="s">
        <v>23350</v>
      </c>
      <c r="D446" t="str">
        <f t="shared" si="6"/>
        <v>KM0955953U CANN ORTH CLIN Foot Ankle Clinic Expand KM0955953U</v>
      </c>
    </row>
    <row r="447" spans="1:4">
      <c r="A447" t="s">
        <v>23351</v>
      </c>
      <c r="B447" t="s">
        <v>23352</v>
      </c>
      <c r="D447" t="str">
        <f t="shared" si="6"/>
        <v>KM0955954U ACC ExpansionEye Center KM0955954U</v>
      </c>
    </row>
    <row r="448" spans="1:4">
      <c r="A448" t="s">
        <v>23353</v>
      </c>
      <c r="B448" t="s">
        <v>23354</v>
      </c>
      <c r="D448" t="str">
        <f t="shared" si="6"/>
        <v>KM0955955U Univ Tower 2nd Flr OR Integration KM0955955U</v>
      </c>
    </row>
    <row r="449" spans="1:4">
      <c r="A449" t="s">
        <v>23355</v>
      </c>
      <c r="B449" t="s">
        <v>23356</v>
      </c>
      <c r="D449" t="str">
        <f t="shared" si="6"/>
        <v>KM0955956U CCTR South Bldg Addition for ZAP LinAcc KM0955956U</v>
      </c>
    </row>
    <row r="450" spans="1:4">
      <c r="A450" t="s">
        <v>23357</v>
      </c>
      <c r="B450" t="s">
        <v>23358</v>
      </c>
      <c r="D450" t="str">
        <f t="shared" si="6"/>
        <v>KM0955957U SESP ED RPIW Improvements KM0955957U</v>
      </c>
    </row>
    <row r="451" spans="1:4">
      <c r="A451" t="s">
        <v>23359</v>
      </c>
      <c r="B451" t="s">
        <v>23360</v>
      </c>
      <c r="D451" t="str">
        <f t="shared" ref="D451:D514" si="7">A451&amp;" "&amp;B451</f>
        <v>KM0955958U 2020 HIM Division Move KM0955958U</v>
      </c>
    </row>
    <row r="452" spans="1:4">
      <c r="A452" t="s">
        <v>23361</v>
      </c>
      <c r="B452" t="s">
        <v>23362</v>
      </c>
      <c r="D452" t="str">
        <f t="shared" si="7"/>
        <v>KM0955960U UMC 611 DT1 Remodel for Hosp PET PEQT KM0955960U</v>
      </c>
    </row>
    <row r="453" spans="1:4">
      <c r="A453" t="s">
        <v>23363</v>
      </c>
      <c r="B453" t="s">
        <v>23364</v>
      </c>
      <c r="D453" t="str">
        <f t="shared" si="7"/>
        <v>KM0955962U Medical Records Building Refurbishment KM0955962U</v>
      </c>
    </row>
    <row r="454" spans="1:4">
      <c r="A454" t="s">
        <v>23365</v>
      </c>
      <c r="B454" t="s">
        <v>23366</v>
      </c>
      <c r="D454" t="str">
        <f t="shared" si="7"/>
        <v>KM0955963U PSSB IT Network Modernization KM0955963U</v>
      </c>
    </row>
    <row r="455" spans="1:4">
      <c r="A455" t="s">
        <v>23367</v>
      </c>
      <c r="B455" t="s">
        <v>23368</v>
      </c>
      <c r="D455" t="str">
        <f t="shared" si="7"/>
        <v>KM0955964U Central Plant Turbine Generator Refurbis KM0955964U</v>
      </c>
    </row>
    <row r="456" spans="1:4">
      <c r="A456" t="s">
        <v>23369</v>
      </c>
      <c r="B456" t="s">
        <v>23370</v>
      </c>
      <c r="D456" t="str">
        <f t="shared" si="7"/>
        <v>KM0955965U Roseville Clinic II Tenant Improvement KM0955965U</v>
      </c>
    </row>
    <row r="457" spans="1:4">
      <c r="A457" t="s">
        <v>23371</v>
      </c>
      <c r="B457" t="s">
        <v>23372</v>
      </c>
      <c r="D457" t="str">
        <f t="shared" si="7"/>
        <v>KM0955967U CCTR 0116D0116G Replace LinAcc Machines KM0955967U</v>
      </c>
    </row>
    <row r="458" spans="1:4">
      <c r="A458" t="s">
        <v>23373</v>
      </c>
      <c r="B458" t="s">
        <v>23374</v>
      </c>
      <c r="D458" t="str">
        <f t="shared" si="7"/>
        <v>KM0955972U UCDH MAIN HOSP 800Mhz DAS KM0955972U</v>
      </c>
    </row>
    <row r="459" spans="1:4">
      <c r="A459" t="s">
        <v>23375</v>
      </c>
      <c r="B459" t="s">
        <v>23376</v>
      </c>
      <c r="D459" t="str">
        <f t="shared" si="7"/>
        <v>KM0955973U UCDH POINT WEST CLINICS KM0955973U</v>
      </c>
    </row>
    <row r="460" spans="1:4">
      <c r="A460" t="s">
        <v>23377</v>
      </c>
      <c r="B460" t="s">
        <v>23378</v>
      </c>
      <c r="D460" t="str">
        <f t="shared" si="7"/>
        <v>KM0955974U UCDH Call Center IT PEQT KM0955974U</v>
      </c>
    </row>
    <row r="461" spans="1:4">
      <c r="A461" t="s">
        <v>23379</v>
      </c>
      <c r="B461" t="s">
        <v>23380</v>
      </c>
      <c r="D461" t="str">
        <f t="shared" si="7"/>
        <v>KM0955977U UCDH Office of the Future KM0955977U</v>
      </c>
    </row>
    <row r="462" spans="1:4">
      <c r="A462" t="s">
        <v>23381</v>
      </c>
      <c r="B462" t="s">
        <v>23382</v>
      </c>
      <c r="D462" t="str">
        <f t="shared" si="7"/>
        <v>KM0955978U UCDH Elk Grove PM R Expansion Project KM0955978U</v>
      </c>
    </row>
    <row r="463" spans="1:4">
      <c r="A463" t="s">
        <v>23383</v>
      </c>
      <c r="B463" t="s">
        <v>23384</v>
      </c>
      <c r="D463" t="str">
        <f t="shared" si="7"/>
        <v>KM0955979U UCDH Cancer Center Progenitor Lab Expans KM0955979U</v>
      </c>
    </row>
    <row r="464" spans="1:4">
      <c r="A464" t="s">
        <v>23385</v>
      </c>
      <c r="B464" t="s">
        <v>23386</v>
      </c>
      <c r="D464" t="str">
        <f t="shared" si="7"/>
        <v>KM0955981U UMC HOSPITAL DATA CLOSET UPGRADES KM0955981U</v>
      </c>
    </row>
    <row r="465" spans="1:4">
      <c r="A465" t="s">
        <v>23387</v>
      </c>
      <c r="B465" t="s">
        <v>23388</v>
      </c>
      <c r="D465" t="str">
        <f t="shared" si="7"/>
        <v>KM0955982U UMC New Hospital Data Closets KM0955982U</v>
      </c>
    </row>
    <row r="466" spans="1:4">
      <c r="A466" t="s">
        <v>23389</v>
      </c>
      <c r="B466" t="s">
        <v>23390</v>
      </c>
      <c r="D466" t="str">
        <f t="shared" si="7"/>
        <v>KM0955983U UMC 613 UNIV TOWER INTEN CARE UNIT 5TH KM0955983U</v>
      </c>
    </row>
    <row r="467" spans="1:4">
      <c r="A467" t="s">
        <v>23391</v>
      </c>
      <c r="B467" t="s">
        <v>23392</v>
      </c>
      <c r="D467" t="str">
        <f t="shared" si="7"/>
        <v>KM0955986U UCDMG ELK GROVE II PCN ADD SPACE KM0955986U</v>
      </c>
    </row>
    <row r="468" spans="1:4">
      <c r="A468" t="s">
        <v>23393</v>
      </c>
      <c r="B468" t="s">
        <v>23394</v>
      </c>
      <c r="D468" t="str">
        <f t="shared" si="7"/>
        <v>KM0955988U UMC UCDMG PCN FOLSOM EXPANSION KM0955988U</v>
      </c>
    </row>
    <row r="469" spans="1:4">
      <c r="A469" t="s">
        <v>23395</v>
      </c>
      <c r="B469" t="s">
        <v>23396</v>
      </c>
      <c r="D469" t="str">
        <f t="shared" si="7"/>
        <v>KM0955989U UMC UCDHS UC Path Projects PEQT KM0955989U</v>
      </c>
    </row>
    <row r="470" spans="1:4">
      <c r="A470" t="s">
        <v>23397</v>
      </c>
      <c r="B470" t="s">
        <v>23398</v>
      </c>
      <c r="D470" t="str">
        <f t="shared" si="7"/>
        <v>KM0955990U UMC ALHAMBRA CANNERY FURNITURE PEQT KM0955990U</v>
      </c>
    </row>
    <row r="471" spans="1:4">
      <c r="A471" t="s">
        <v>23399</v>
      </c>
      <c r="B471" t="s">
        <v>23400</v>
      </c>
      <c r="D471" t="str">
        <f t="shared" si="7"/>
        <v>KM0955991U Main Hosp Seismic 2nd Flr Hosp Interest KM0955991U</v>
      </c>
    </row>
    <row r="472" spans="1:4">
      <c r="A472" t="s">
        <v>23401</v>
      </c>
      <c r="B472" t="s">
        <v>23402</v>
      </c>
      <c r="D472" t="str">
        <f t="shared" si="7"/>
        <v>KM0955994U UCDH Davis Tower 6 Pediatric Pharmacy KM0955994U</v>
      </c>
    </row>
    <row r="473" spans="1:4">
      <c r="A473" t="s">
        <v>23403</v>
      </c>
      <c r="B473" t="s">
        <v>23404</v>
      </c>
      <c r="D473" t="str">
        <f t="shared" si="7"/>
        <v>KM0955995U UCDH Davis Tower 8 Oncology Pharmacy KM0955995U</v>
      </c>
    </row>
    <row r="474" spans="1:4">
      <c r="A474" t="s">
        <v>23405</v>
      </c>
      <c r="B474" t="s">
        <v>23406</v>
      </c>
      <c r="D474" t="str">
        <f t="shared" si="7"/>
        <v>KM0955996U East Wing 1st Floor Seismic Relocations KM0955996U</v>
      </c>
    </row>
    <row r="475" spans="1:4">
      <c r="A475" t="s">
        <v>23407</v>
      </c>
      <c r="B475" t="s">
        <v>23408</v>
      </c>
      <c r="D475" t="str">
        <f t="shared" si="7"/>
        <v>KM0955997U DT1 Rm 1875 Radiology Remodel KM0955997U</v>
      </c>
    </row>
    <row r="476" spans="1:4">
      <c r="A476" t="s">
        <v>23409</v>
      </c>
      <c r="B476" t="s">
        <v>23410</v>
      </c>
      <c r="D476" t="str">
        <f t="shared" si="7"/>
        <v>KM0955999U UT7 IT Systems Infrastructure Upgrades KM0955999U</v>
      </c>
    </row>
    <row r="477" spans="1:4">
      <c r="A477" t="s">
        <v>23411</v>
      </c>
      <c r="B477" t="s">
        <v>23412</v>
      </c>
      <c r="D477" t="str">
        <f t="shared" si="7"/>
        <v>KM0956201U UMC 602 OPTICAL NETWORK PROJECT KM0956201U</v>
      </c>
    </row>
    <row r="478" spans="1:4">
      <c r="A478" t="s">
        <v>23413</v>
      </c>
      <c r="B478" t="s">
        <v>23414</v>
      </c>
      <c r="D478" t="str">
        <f t="shared" si="7"/>
        <v>KM0956507U UMC 610 PARKING STRUCTURE III KM0956507U</v>
      </c>
    </row>
    <row r="479" spans="1:4">
      <c r="A479" t="s">
        <v>23415</v>
      </c>
      <c r="B479" t="s">
        <v>23416</v>
      </c>
      <c r="D479" t="str">
        <f t="shared" si="7"/>
        <v>KM0956509U UMC 6 10 INSTALL PARKING INFRASTR LOT 3 KM0956509U</v>
      </c>
    </row>
    <row r="480" spans="1:4">
      <c r="A480" t="s">
        <v>23417</v>
      </c>
      <c r="B480" t="s">
        <v>23418</v>
      </c>
      <c r="D480" t="str">
        <f t="shared" si="7"/>
        <v>KM0956513U PARKING STRUCTURE 4 MCPRB Series N KM0956513U</v>
      </c>
    </row>
    <row r="481" spans="1:4">
      <c r="A481" t="s">
        <v>23419</v>
      </c>
      <c r="B481" t="s">
        <v>23420</v>
      </c>
      <c r="D481" t="str">
        <f t="shared" si="7"/>
        <v>KM0956514U PARKING STRUCTURE 5 Bond Series P KM0956514U</v>
      </c>
    </row>
    <row r="482" spans="1:4">
      <c r="A482" t="s">
        <v>23421</v>
      </c>
      <c r="B482" t="s">
        <v>23422</v>
      </c>
      <c r="D482" t="str">
        <f t="shared" si="7"/>
        <v>KM0956515U PARKING STRUCTURE 7 KM0956515U</v>
      </c>
    </row>
    <row r="483" spans="1:4">
      <c r="A483" t="s">
        <v>23423</v>
      </c>
      <c r="B483" t="s">
        <v>23424</v>
      </c>
      <c r="D483" t="str">
        <f t="shared" si="7"/>
        <v>KM0956516U Campus Parking Temp Lots KM0956516U</v>
      </c>
    </row>
    <row r="484" spans="1:4">
      <c r="A484" t="s">
        <v>23425</v>
      </c>
      <c r="B484" t="s">
        <v>23426</v>
      </c>
      <c r="D484" t="str">
        <f t="shared" si="7"/>
        <v>KM0957395U 0619 EDWARDS FAMILY ATHLETICS CENTER KM0957395U</v>
      </c>
    </row>
    <row r="485" spans="1:4">
      <c r="A485" t="s">
        <v>23427</v>
      </c>
      <c r="B485" t="s">
        <v>23428</v>
      </c>
      <c r="D485" t="str">
        <f t="shared" si="7"/>
        <v>KM0957602U UMC 604 GOVERNORS HALL RENOVATION KM0957602U</v>
      </c>
    </row>
    <row r="486" spans="1:4">
      <c r="A486" t="s">
        <v>23429</v>
      </c>
      <c r="B486" t="s">
        <v>23430</v>
      </c>
      <c r="D486" t="str">
        <f t="shared" si="7"/>
        <v>KM0957677U UMC 610 ASB POWER DISTR SYS EQUIP PEQT KM0957677U</v>
      </c>
    </row>
    <row r="487" spans="1:4">
      <c r="A487" t="s">
        <v>23431</v>
      </c>
      <c r="B487" t="s">
        <v>23432</v>
      </c>
      <c r="D487" t="str">
        <f t="shared" si="7"/>
        <v>KM0957705U UMC ACC RAD NM PET SPACE KM0957705U</v>
      </c>
    </row>
    <row r="488" spans="1:4">
      <c r="A488" t="s">
        <v>23433</v>
      </c>
      <c r="B488" t="s">
        <v>23434</v>
      </c>
      <c r="D488" t="str">
        <f t="shared" si="7"/>
        <v>KM0957732U UMC GRANGE II IT EQUIPMENT PEQT KM0957732U</v>
      </c>
    </row>
    <row r="489" spans="1:4">
      <c r="A489" t="s">
        <v>23435</v>
      </c>
      <c r="B489" t="s">
        <v>23436</v>
      </c>
      <c r="D489" t="str">
        <f t="shared" si="7"/>
        <v>KM0957744U UMC E GD Renovate Vacated Cafeteria KM0957744U</v>
      </c>
    </row>
    <row r="490" spans="1:4">
      <c r="A490" t="s">
        <v>23437</v>
      </c>
      <c r="B490" t="s">
        <v>23438</v>
      </c>
      <c r="D490" t="str">
        <f t="shared" si="7"/>
        <v>KM0957745U UMC SESP Correct High Humidity in ORs KM0957745U</v>
      </c>
    </row>
    <row r="491" spans="1:4">
      <c r="A491" t="s">
        <v>23439</v>
      </c>
      <c r="B491" t="s">
        <v>23440</v>
      </c>
      <c r="D491" t="str">
        <f t="shared" si="7"/>
        <v>KM0957746U UMC Alhambra Cannery Phase II Furn PEQT KM0957746U</v>
      </c>
    </row>
    <row r="492" spans="1:4">
      <c r="A492" t="s">
        <v>23441</v>
      </c>
      <c r="B492" t="s">
        <v>23442</v>
      </c>
      <c r="D492" t="str">
        <f t="shared" si="7"/>
        <v>KM0957748U UMC Alhambra Cannery Ph2 IT Equip PEQT KM0957748U</v>
      </c>
    </row>
    <row r="493" spans="1:4">
      <c r="A493" t="s">
        <v>23443</v>
      </c>
      <c r="B493" t="s">
        <v>23444</v>
      </c>
      <c r="D493" t="str">
        <f t="shared" si="7"/>
        <v>KM0957749U UMC CCTR Infusion Ctr Rm 1010 Eq PEQT KM0957749U</v>
      </c>
    </row>
    <row r="494" spans="1:4">
      <c r="A494" t="s">
        <v>23445</v>
      </c>
      <c r="B494" t="s">
        <v>23446</v>
      </c>
      <c r="D494" t="str">
        <f t="shared" si="7"/>
        <v>KM0957754U UMC DT3 OR Overhead Surg Light Eq PEQT KM0957754U</v>
      </c>
    </row>
    <row r="495" spans="1:4">
      <c r="A495" t="s">
        <v>23447</v>
      </c>
      <c r="B495" t="s">
        <v>23448</v>
      </c>
      <c r="D495" t="str">
        <f t="shared" si="7"/>
        <v>KM0957760U POC Glucose Meter Upgrade IT Equip PEQT KM0957760U</v>
      </c>
    </row>
    <row r="496" spans="1:4">
      <c r="A496" t="s">
        <v>23449</v>
      </c>
      <c r="B496" t="s">
        <v>23450</v>
      </c>
      <c r="D496" t="str">
        <f t="shared" si="7"/>
        <v>KM0957763U ACC OR Add Workspace 1700 IT Equip PEQT KM0957763U</v>
      </c>
    </row>
    <row r="497" spans="1:4">
      <c r="A497" t="s">
        <v>23451</v>
      </c>
      <c r="B497" t="s">
        <v>23452</v>
      </c>
      <c r="D497" t="str">
        <f t="shared" si="7"/>
        <v>KM0957765U ACC OR Add Work Space 1701 Furn PEQT KM0957765U</v>
      </c>
    </row>
    <row r="498" spans="1:4">
      <c r="A498" t="s">
        <v>23453</v>
      </c>
      <c r="B498" t="s">
        <v>23454</v>
      </c>
      <c r="D498" t="str">
        <f t="shared" si="7"/>
        <v>KM0957775U JACK HME Relocation of Program KM0957775U</v>
      </c>
    </row>
    <row r="499" spans="1:4">
      <c r="A499" t="s">
        <v>23455</v>
      </c>
      <c r="B499" t="s">
        <v>23456</v>
      </c>
      <c r="D499" t="str">
        <f t="shared" si="7"/>
        <v>KM0957777U TNU Temp Patient Iso IT Equip PEQT KM0957777U</v>
      </c>
    </row>
    <row r="500" spans="1:4">
      <c r="A500" t="s">
        <v>23457</v>
      </c>
      <c r="B500" t="s">
        <v>23458</v>
      </c>
      <c r="D500" t="str">
        <f t="shared" si="7"/>
        <v>KM0957778U DAVIS1 PHARM Space at Gldn 1 IT EQ PEQT KM0957778U</v>
      </c>
    </row>
    <row r="501" spans="1:4">
      <c r="A501" t="s">
        <v>23459</v>
      </c>
      <c r="B501" t="s">
        <v>23460</v>
      </c>
      <c r="D501" t="str">
        <f t="shared" si="7"/>
        <v>KM0957780U SITE FD C Relocate Med Gas Storage KM0957780U</v>
      </c>
    </row>
    <row r="502" spans="1:4">
      <c r="A502" t="s">
        <v>23461</v>
      </c>
      <c r="B502" t="s">
        <v>23462</v>
      </c>
      <c r="D502" t="str">
        <f t="shared" si="7"/>
        <v>KM0957781U GLAS OTOLARYN Remodel 6th Floor KM0957781U</v>
      </c>
    </row>
    <row r="503" spans="1:4">
      <c r="A503" t="s">
        <v>23463</v>
      </c>
      <c r="B503" t="s">
        <v>23464</v>
      </c>
      <c r="D503" t="str">
        <f t="shared" si="7"/>
        <v>KM0957783U PCN Campus Commons Clinic Equipment PEQT KM0957783U</v>
      </c>
    </row>
    <row r="504" spans="1:4">
      <c r="A504" t="s">
        <v>23465</v>
      </c>
      <c r="B504" t="s">
        <v>23466</v>
      </c>
      <c r="D504" t="str">
        <f t="shared" si="7"/>
        <v>KM0957784U PCS Patient Monitoring Upgrade KM0957784U</v>
      </c>
    </row>
    <row r="505" spans="1:4">
      <c r="A505" t="s">
        <v>23467</v>
      </c>
      <c r="B505" t="s">
        <v>23468</v>
      </c>
      <c r="D505" t="str">
        <f t="shared" si="7"/>
        <v>KM0957785U SESP ED Install Patient Rm TVs PEQT KM0957785U</v>
      </c>
    </row>
    <row r="506" spans="1:4">
      <c r="A506" t="s">
        <v>23469</v>
      </c>
      <c r="B506" t="s">
        <v>23470</v>
      </c>
      <c r="D506" t="str">
        <f t="shared" si="7"/>
        <v>KM0957787U PATH Qmatic Orchestra Suite IT Eq PEQT KM0957787U</v>
      </c>
    </row>
    <row r="507" spans="1:4">
      <c r="A507" t="s">
        <v>23471</v>
      </c>
      <c r="B507" t="s">
        <v>23472</v>
      </c>
      <c r="D507" t="str">
        <f t="shared" si="7"/>
        <v>KM0957794U PATH IT Wireless Upgrade IT Equip PEQT KM0957794U</v>
      </c>
    </row>
    <row r="508" spans="1:4">
      <c r="A508" t="s">
        <v>23473</v>
      </c>
      <c r="B508" t="s">
        <v>23474</v>
      </c>
      <c r="D508" t="str">
        <f t="shared" si="7"/>
        <v>KM0957795U ACC OPHTHAL Remodel Chart Rm IT Eq PEQT KM0957795U</v>
      </c>
    </row>
    <row r="509" spans="1:4">
      <c r="A509" t="s">
        <v>23475</v>
      </c>
      <c r="B509" t="s">
        <v>23476</v>
      </c>
      <c r="D509" t="str">
        <f t="shared" si="7"/>
        <v>KM0957796U DTLL DISTRIB Install SurveillanceCameras KM0957796U</v>
      </c>
    </row>
    <row r="510" spans="1:4">
      <c r="A510" t="s">
        <v>23477</v>
      </c>
      <c r="B510" t="s">
        <v>23478</v>
      </c>
      <c r="D510" t="str">
        <f t="shared" si="7"/>
        <v>KM0957797U DT1 RAD Install New Equipment Rm 1835C KM0957797U</v>
      </c>
    </row>
    <row r="511" spans="1:4">
      <c r="A511" t="s">
        <v>23479</v>
      </c>
      <c r="B511" t="s">
        <v>23480</v>
      </c>
      <c r="D511" t="str">
        <f t="shared" si="7"/>
        <v>KM0957801U BDWY IT Upgrade Surveillance IT Equ PEQT KM0957801U</v>
      </c>
    </row>
    <row r="512" spans="1:4">
      <c r="A512" t="s">
        <v>23481</v>
      </c>
      <c r="B512" t="s">
        <v>23482</v>
      </c>
      <c r="D512" t="str">
        <f t="shared" si="7"/>
        <v>KM0957803U CCTR CCTR EXPAN Install Add Card Key KM0957803U</v>
      </c>
    </row>
    <row r="513" spans="1:4">
      <c r="A513" t="s">
        <v>23483</v>
      </c>
      <c r="B513" t="s">
        <v>23484</v>
      </c>
      <c r="D513" t="str">
        <f t="shared" si="7"/>
        <v>KM0957805U DT6 CARD Relocate Telemetry Monitoring KM0957805U</v>
      </c>
    </row>
    <row r="514" spans="1:4">
      <c r="A514" t="s">
        <v>23485</v>
      </c>
      <c r="B514" t="s">
        <v>23486</v>
      </c>
      <c r="D514" t="str">
        <f t="shared" si="7"/>
        <v>KM0957806U DTLL FD C SS2 New Switchboard KM0957806U</v>
      </c>
    </row>
    <row r="515" spans="1:4">
      <c r="A515" t="s">
        <v>23487</v>
      </c>
      <c r="B515" t="s">
        <v>23488</v>
      </c>
      <c r="D515" t="str">
        <f t="shared" ref="D515:D578" si="8">A515&amp;" "&amp;B515</f>
        <v>KM0957809U BDWY HLTH SCI Add Offices Ste 1195 KM0957809U</v>
      </c>
    </row>
    <row r="516" spans="1:4">
      <c r="A516" t="s">
        <v>23489</v>
      </c>
      <c r="B516" t="s">
        <v>23490</v>
      </c>
      <c r="D516" t="str">
        <f t="shared" si="8"/>
        <v>KM0957810U BHC IT Add Wireless IT Equip PEQT KM0957810U</v>
      </c>
    </row>
    <row r="517" spans="1:4">
      <c r="A517" t="s">
        <v>23491</v>
      </c>
      <c r="B517" t="s">
        <v>23492</v>
      </c>
      <c r="D517" t="str">
        <f t="shared" si="8"/>
        <v>KM0957813U SITE UCDMC DERM Clinic Expansion KM0957813U</v>
      </c>
    </row>
    <row r="518" spans="1:4">
      <c r="A518" t="s">
        <v>23493</v>
      </c>
      <c r="B518" t="s">
        <v>23494</v>
      </c>
      <c r="D518" t="str">
        <f t="shared" si="8"/>
        <v>KM0957817U BDWY MAN CARE Rm 1760Furniture PEQT KM0957817U</v>
      </c>
    </row>
    <row r="519" spans="1:4">
      <c r="A519" t="s">
        <v>23495</v>
      </c>
      <c r="B519" t="s">
        <v>23496</v>
      </c>
      <c r="D519" t="str">
        <f t="shared" si="8"/>
        <v>KM0957819U MH CEO Conference Rm Furniture PEQT KM0957819U</v>
      </c>
    </row>
    <row r="520" spans="1:4">
      <c r="A520" t="s">
        <v>23497</v>
      </c>
      <c r="B520" t="s">
        <v>23498</v>
      </c>
      <c r="D520" t="str">
        <f t="shared" si="8"/>
        <v>KM0957820U E5 REHAB Nurses Station Furniture PEQT KM0957820U</v>
      </c>
    </row>
    <row r="521" spans="1:4">
      <c r="A521" t="s">
        <v>23499</v>
      </c>
      <c r="B521" t="s">
        <v>23500</v>
      </c>
      <c r="D521" t="str">
        <f t="shared" si="8"/>
        <v>KM0957821U SESP ED PILOT PROGRAM IT Equpmt PEQT KM0957821U</v>
      </c>
    </row>
    <row r="522" spans="1:4">
      <c r="A522" t="s">
        <v>23501</v>
      </c>
      <c r="B522" t="s">
        <v>23502</v>
      </c>
      <c r="D522" t="str">
        <f t="shared" si="8"/>
        <v>KM0957822U DT7 77697771 PEDS Add EEG IT Equp PEQT KM0957822U</v>
      </c>
    </row>
    <row r="523" spans="1:4">
      <c r="A523" t="s">
        <v>23503</v>
      </c>
      <c r="B523" t="s">
        <v>23504</v>
      </c>
      <c r="D523" t="str">
        <f t="shared" si="8"/>
        <v>KM0957824U JACK6 PHARM Specialty Oper Furn PEQT KM0957824U</v>
      </c>
    </row>
    <row r="524" spans="1:4">
      <c r="A524" t="s">
        <v>23505</v>
      </c>
      <c r="B524" t="s">
        <v>23506</v>
      </c>
      <c r="D524" t="str">
        <f t="shared" si="8"/>
        <v>KM0957825U DAV2 FAC PLAN Refurbish Bldg Furn PEQT KM0957825U</v>
      </c>
    </row>
    <row r="525" spans="1:4">
      <c r="A525" t="s">
        <v>23507</v>
      </c>
      <c r="B525" t="s">
        <v>23508</v>
      </c>
      <c r="D525" t="str">
        <f t="shared" si="8"/>
        <v>KM0957830U 2020 DAV1 OMBUDS Relocations FURN PEQT KM0957830U</v>
      </c>
    </row>
    <row r="526" spans="1:4">
      <c r="A526" t="s">
        <v>23509</v>
      </c>
      <c r="B526" t="s">
        <v>23510</v>
      </c>
      <c r="D526" t="str">
        <f t="shared" si="8"/>
        <v>KM0957831U SITE UCDMC PARK LOTS Replace Machines KM0957831U</v>
      </c>
    </row>
    <row r="527" spans="1:4">
      <c r="A527" t="s">
        <v>23511</v>
      </c>
      <c r="B527" t="s">
        <v>23512</v>
      </c>
      <c r="D527" t="str">
        <f t="shared" si="8"/>
        <v>KM0957832U UCDMC Police Bldg Security CameraCardkey KM0957832U</v>
      </c>
    </row>
    <row r="528" spans="1:4">
      <c r="A528" t="s">
        <v>23513</v>
      </c>
      <c r="B528" t="s">
        <v>23514</v>
      </c>
      <c r="D528" t="str">
        <f t="shared" si="8"/>
        <v>KM0957834U UCDMC Midtown31609 1st Fl Conf FURN PEQT KM0957834U</v>
      </c>
    </row>
    <row r="529" spans="1:4">
      <c r="A529" t="s">
        <v>23515</v>
      </c>
      <c r="B529" t="s">
        <v>23516</v>
      </c>
      <c r="D529" t="str">
        <f t="shared" si="8"/>
        <v>KM0957836U PCH1600 PHARM Improve Air Hand Ventilat KM0957836U</v>
      </c>
    </row>
    <row r="530" spans="1:4">
      <c r="A530" t="s">
        <v>23517</v>
      </c>
      <c r="B530" t="s">
        <v>23518</v>
      </c>
      <c r="D530" t="str">
        <f t="shared" si="8"/>
        <v>KM0957837U 2020 AIM Services Relocation KM0957837U</v>
      </c>
    </row>
    <row r="531" spans="1:4">
      <c r="A531" t="s">
        <v>23519</v>
      </c>
      <c r="B531" t="s">
        <v>23520</v>
      </c>
      <c r="D531" t="str">
        <f t="shared" si="8"/>
        <v>KM0957838U PARCS System Install IT PEQT KM0957838U</v>
      </c>
    </row>
    <row r="532" spans="1:4">
      <c r="A532" t="s">
        <v>23521</v>
      </c>
      <c r="B532" t="s">
        <v>23522</v>
      </c>
      <c r="D532" t="str">
        <f t="shared" si="8"/>
        <v>KM0957839U DT1 RAD Update Reading Interp Space KM0957839U</v>
      </c>
    </row>
    <row r="533" spans="1:4">
      <c r="A533" t="s">
        <v>23523</v>
      </c>
      <c r="B533" t="s">
        <v>23524</v>
      </c>
      <c r="D533" t="str">
        <f t="shared" si="8"/>
        <v>KM0957840U UT7 7614 FD C IT SYST INFRA UPGRDS KM0957840U</v>
      </c>
    </row>
    <row r="534" spans="1:4">
      <c r="A534" t="s">
        <v>23525</v>
      </c>
      <c r="B534" t="s">
        <v>23526</v>
      </c>
      <c r="D534" t="str">
        <f t="shared" si="8"/>
        <v>KM0957841U BDWY 1600 HLTH SCI Reconfigure Suite KM0957841U</v>
      </c>
    </row>
    <row r="535" spans="1:4">
      <c r="A535" t="s">
        <v>23527</v>
      </c>
      <c r="B535" t="s">
        <v>23528</v>
      </c>
      <c r="D535" t="str">
        <f t="shared" si="8"/>
        <v>KM0957842U MAIN HOSP PHARM Camera Security IT PEQT KM0957842U</v>
      </c>
    </row>
    <row r="536" spans="1:4">
      <c r="A536" t="s">
        <v>23529</v>
      </c>
      <c r="B536" t="s">
        <v>23530</v>
      </c>
      <c r="D536" t="str">
        <f t="shared" si="8"/>
        <v>KM0957843U 2020 DAV1 CPPN Reloc Skills Lab SMClssrm KM0957843U</v>
      </c>
    </row>
    <row r="537" spans="1:4">
      <c r="A537" t="s">
        <v>23531</v>
      </c>
      <c r="B537" t="s">
        <v>23532</v>
      </c>
      <c r="D537" t="str">
        <f t="shared" si="8"/>
        <v>KM0957844U SHER LEGAL Suite 3100 Remodel FURN PEQT KM0957844U</v>
      </c>
    </row>
    <row r="538" spans="1:4">
      <c r="A538" t="s">
        <v>23533</v>
      </c>
      <c r="B538" t="s">
        <v>23534</v>
      </c>
      <c r="D538" t="str">
        <f t="shared" si="8"/>
        <v>KM0957846U MIDTOWN Provide AC Med Rooms KM0957846U</v>
      </c>
    </row>
    <row r="539" spans="1:4">
      <c r="A539" t="s">
        <v>23535</v>
      </c>
      <c r="B539" t="s">
        <v>23536</v>
      </c>
      <c r="D539" t="str">
        <f t="shared" si="8"/>
        <v>KM0957847U TCN1 Hemo Move Staff from DAV1 KM0957847U</v>
      </c>
    </row>
    <row r="540" spans="1:4">
      <c r="A540" t="s">
        <v>23537</v>
      </c>
      <c r="B540" t="s">
        <v>23538</v>
      </c>
      <c r="D540" t="str">
        <f t="shared" si="8"/>
        <v>KM0957848U Elekta Gamma Knife Source Reload PEQT KM0957848U</v>
      </c>
    </row>
    <row r="541" spans="1:4">
      <c r="A541" t="s">
        <v>23539</v>
      </c>
      <c r="B541" t="s">
        <v>23540</v>
      </c>
      <c r="D541" t="str">
        <f t="shared" si="8"/>
        <v>KM0957849U CCTR EXPAN 3262 D B PHARM HEPA Filtered KM0957849U</v>
      </c>
    </row>
    <row r="542" spans="1:4">
      <c r="A542" t="s">
        <v>23541</v>
      </c>
      <c r="B542" t="s">
        <v>23542</v>
      </c>
      <c r="D542" t="str">
        <f t="shared" si="8"/>
        <v>KM0957852U 2020 EAST1 Remodel PEQT FURN KM0957852U</v>
      </c>
    </row>
    <row r="543" spans="1:4">
      <c r="A543" t="s">
        <v>23543</v>
      </c>
      <c r="B543" t="s">
        <v>23544</v>
      </c>
      <c r="D543" t="str">
        <f t="shared" si="8"/>
        <v>KM0957853U WARE IT Provide Space KM0957853U</v>
      </c>
    </row>
    <row r="544" spans="1:4">
      <c r="A544" t="s">
        <v>23545</v>
      </c>
      <c r="B544" t="s">
        <v>23546</v>
      </c>
      <c r="D544" t="str">
        <f t="shared" si="8"/>
        <v>KM0957854U DTLL 0703 IT UPS Refresh KM0957854U</v>
      </c>
    </row>
    <row r="545" spans="1:4">
      <c r="A545" t="s">
        <v>23547</v>
      </c>
      <c r="B545" t="s">
        <v>23548</v>
      </c>
      <c r="D545" t="str">
        <f t="shared" si="8"/>
        <v>KM0957856U SDSC IT Network Modernization Project KM0957856U</v>
      </c>
    </row>
    <row r="546" spans="1:4">
      <c r="A546" t="s">
        <v>23549</v>
      </c>
      <c r="B546" t="s">
        <v>23550</v>
      </c>
      <c r="D546" t="str">
        <f t="shared" si="8"/>
        <v>KM0957857U PS2 PARK Bike Cage Expansion KM0957857U</v>
      </c>
    </row>
    <row r="547" spans="1:4">
      <c r="A547" t="s">
        <v>23551</v>
      </c>
      <c r="B547" t="s">
        <v>23552</v>
      </c>
      <c r="D547" t="str">
        <f t="shared" si="8"/>
        <v>KM0957858U SESP ED 1P790A NS Core POD C FURN PEQT KM0957858U</v>
      </c>
    </row>
    <row r="548" spans="1:4">
      <c r="A548" t="s">
        <v>23553</v>
      </c>
      <c r="B548" t="s">
        <v>23554</v>
      </c>
      <c r="D548" t="str">
        <f t="shared" si="8"/>
        <v>KM0957860U SESP ED RAPID CARE UNIT MED PEQT KM0957860U</v>
      </c>
    </row>
    <row r="549" spans="1:4">
      <c r="A549" t="s">
        <v>23555</v>
      </c>
      <c r="B549" t="s">
        <v>23556</v>
      </c>
      <c r="D549" t="str">
        <f t="shared" si="8"/>
        <v>KM0957861U CCTR BASEMENT 2ND FLR ADULT INF Provid KM0957861U</v>
      </c>
    </row>
    <row r="550" spans="1:4">
      <c r="A550" t="s">
        <v>23557</v>
      </c>
      <c r="B550" t="s">
        <v>23558</v>
      </c>
      <c r="D550" t="str">
        <f t="shared" si="8"/>
        <v>KM0957862U Davis Tower 2nd Floor Ste 2709 KM0957862U</v>
      </c>
    </row>
    <row r="551" spans="1:4">
      <c r="A551" t="s">
        <v>23559</v>
      </c>
      <c r="B551" t="s">
        <v>23560</v>
      </c>
      <c r="D551" t="str">
        <f t="shared" si="8"/>
        <v>KM0957864U DT7 Child Life Relocation FURN PEQT KM0957864U</v>
      </c>
    </row>
    <row r="552" spans="1:4">
      <c r="A552" t="s">
        <v>23561</v>
      </c>
      <c r="B552" t="s">
        <v>23562</v>
      </c>
      <c r="D552" t="str">
        <f t="shared" si="8"/>
        <v>KM0957868U SESP 0703 to 0P715 ITs Ring 2 Aggie Sq KM0957868U</v>
      </c>
    </row>
    <row r="553" spans="1:4">
      <c r="A553" t="s">
        <v>23563</v>
      </c>
      <c r="B553" t="s">
        <v>23564</v>
      </c>
      <c r="D553" t="str">
        <f t="shared" si="8"/>
        <v>KM0957869U SITE IT South Ring Fiber Optic KM0957869U</v>
      </c>
    </row>
    <row r="554" spans="1:4">
      <c r="A554" t="s">
        <v>23565</v>
      </c>
      <c r="B554" t="s">
        <v>23566</v>
      </c>
      <c r="D554" t="str">
        <f t="shared" si="8"/>
        <v>KM0957872U UCD Health Davis Ophthalmology 2035 Lyn KM0957872U</v>
      </c>
    </row>
    <row r="555" spans="1:4">
      <c r="A555" t="s">
        <v>23567</v>
      </c>
      <c r="B555" t="s">
        <v>23568</v>
      </c>
      <c r="D555" t="str">
        <f t="shared" si="8"/>
        <v>KM0957873U LOT 21 PARK EV Charging Infrastructure KM0957873U</v>
      </c>
    </row>
    <row r="556" spans="1:4">
      <c r="A556" t="s">
        <v>23569</v>
      </c>
      <c r="B556" t="s">
        <v>23570</v>
      </c>
      <c r="D556" t="str">
        <f t="shared" si="8"/>
        <v>KM0957876U East 4 4129 AAU Install Passport System KM0957876U</v>
      </c>
    </row>
    <row r="557" spans="1:4">
      <c r="A557" t="s">
        <v>23571</v>
      </c>
      <c r="B557" t="s">
        <v>23572</v>
      </c>
      <c r="D557" t="str">
        <f t="shared" si="8"/>
        <v>KM0957877U CANN 1710 RAD EOS System KM0957877U</v>
      </c>
    </row>
    <row r="558" spans="1:4">
      <c r="A558" t="s">
        <v>23573</v>
      </c>
      <c r="B558" t="s">
        <v>23574</v>
      </c>
      <c r="D558" t="str">
        <f t="shared" si="8"/>
        <v>KM0957878U ACC PM R Suite 3870 Remodel FURN PEQT KM0957878U</v>
      </c>
    </row>
    <row r="559" spans="1:4">
      <c r="A559" t="s">
        <v>23575</v>
      </c>
      <c r="B559" t="s">
        <v>23576</v>
      </c>
      <c r="D559" t="str">
        <f t="shared" si="8"/>
        <v>KM0957879U Auburn Network Refresh IT PEQT KM0957879U</v>
      </c>
    </row>
    <row r="560" spans="1:4">
      <c r="A560" t="s">
        <v>23577</v>
      </c>
      <c r="B560" t="s">
        <v>23578</v>
      </c>
      <c r="D560" t="str">
        <f t="shared" si="8"/>
        <v>KM0957880U EXPOSITION BLVD FAC PLAN Acquire Practic KM0957880U</v>
      </c>
    </row>
    <row r="561" spans="1:4">
      <c r="A561" t="s">
        <v>23579</v>
      </c>
      <c r="B561" t="s">
        <v>23580</v>
      </c>
      <c r="D561" t="str">
        <f t="shared" si="8"/>
        <v>KM0957881U SITE STOCKTON FAC PLAN Acquiring Practic KM0957881U</v>
      </c>
    </row>
    <row r="562" spans="1:4">
      <c r="A562" t="s">
        <v>23581</v>
      </c>
      <c r="B562" t="s">
        <v>23582</v>
      </c>
      <c r="D562" t="str">
        <f t="shared" si="8"/>
        <v>KM0957882U ACC CAFE Upgrade CamerasSecurity System KM0957882U</v>
      </c>
    </row>
    <row r="563" spans="1:4">
      <c r="A563" t="s">
        <v>23583</v>
      </c>
      <c r="B563" t="s">
        <v>23584</v>
      </c>
      <c r="D563" t="str">
        <f t="shared" si="8"/>
        <v>KM0957883U CENT PLT PO M CUP Controls KM0957883U</v>
      </c>
    </row>
    <row r="564" spans="1:4">
      <c r="A564" t="s">
        <v>23585</v>
      </c>
      <c r="B564" t="s">
        <v>23586</v>
      </c>
      <c r="D564" t="str">
        <f t="shared" si="8"/>
        <v>KM0957884U SITE UCDH PO M Safety Corridor Lighting KM0957884U</v>
      </c>
    </row>
    <row r="565" spans="1:4">
      <c r="A565" t="s">
        <v>23587</v>
      </c>
      <c r="B565" t="s">
        <v>23588</v>
      </c>
      <c r="D565" t="str">
        <f t="shared" si="8"/>
        <v>KM0957885U MIDTOWN FAC PLAN Repaint Interior KM0957885U</v>
      </c>
    </row>
    <row r="566" spans="1:4">
      <c r="A566" t="s">
        <v>23589</v>
      </c>
      <c r="B566" t="s">
        <v>23590</v>
      </c>
      <c r="D566" t="str">
        <f t="shared" si="8"/>
        <v>KM0957886U UCDH POLICE Upgrade Emerg Call Box KM0957886U</v>
      </c>
    </row>
    <row r="567" spans="1:4">
      <c r="A567" t="s">
        <v>23591</v>
      </c>
      <c r="B567" t="s">
        <v>23592</v>
      </c>
      <c r="D567" t="str">
        <f t="shared" si="8"/>
        <v>KM0957887U UCDH SITE LOT 17 NFC Sports Court KM0957887U</v>
      </c>
    </row>
    <row r="568" spans="1:4">
      <c r="A568" t="s">
        <v>23593</v>
      </c>
      <c r="B568" t="s">
        <v>23594</v>
      </c>
      <c r="D568" t="str">
        <f t="shared" si="8"/>
        <v>KM0957889U SESP Emg Power Circuit Breakers KM0957889U</v>
      </c>
    </row>
    <row r="569" spans="1:4">
      <c r="A569" t="s">
        <v>23595</v>
      </c>
      <c r="B569" t="s">
        <v>23596</v>
      </c>
      <c r="D569" t="str">
        <f t="shared" si="8"/>
        <v>KM0957890U GLASS 5109 OTOLARYN 4th 5th and 6th Re KM0957890U</v>
      </c>
    </row>
    <row r="570" spans="1:4">
      <c r="A570" t="s">
        <v>23597</v>
      </c>
      <c r="B570" t="s">
        <v>23598</v>
      </c>
      <c r="D570" t="str">
        <f t="shared" si="8"/>
        <v>KM0957891U PO M 2nd Flr Central Plant Install AC Un KM0957891U</v>
      </c>
    </row>
    <row r="571" spans="1:4">
      <c r="A571" t="s">
        <v>23599</v>
      </c>
      <c r="B571" t="s">
        <v>23600</v>
      </c>
      <c r="D571" t="str">
        <f t="shared" si="8"/>
        <v>KM0957893U CANN 1356 DERM Ventilation Snorkel Add KM0957893U</v>
      </c>
    </row>
    <row r="572" spans="1:4">
      <c r="A572" t="s">
        <v>23601</v>
      </c>
      <c r="B572" t="s">
        <v>23602</v>
      </c>
      <c r="D572" t="str">
        <f t="shared" si="8"/>
        <v>KM0957895U PCH AC 1 and 2 Replacement KM0957895U</v>
      </c>
    </row>
    <row r="573" spans="1:4">
      <c r="A573" t="s">
        <v>23603</v>
      </c>
      <c r="B573" t="s">
        <v>23604</v>
      </c>
      <c r="D573" t="str">
        <f t="shared" si="8"/>
        <v>KM0957896U CUP PO M 480v Tie Feeders KM0957896U</v>
      </c>
    </row>
    <row r="574" spans="1:4">
      <c r="A574" t="s">
        <v>23605</v>
      </c>
      <c r="B574" t="s">
        <v>23606</v>
      </c>
      <c r="D574" t="str">
        <f t="shared" si="8"/>
        <v>KM0957897U ACC FIRE Upgrade Fire Alarm Panels KM0957897U</v>
      </c>
    </row>
    <row r="575" spans="1:4">
      <c r="A575" t="s">
        <v>23607</v>
      </c>
      <c r="B575" t="s">
        <v>23608</v>
      </c>
      <c r="D575" t="str">
        <f t="shared" si="8"/>
        <v>KM0957899U Midtown Security Cameras KM0957899U</v>
      </c>
    </row>
    <row r="576" spans="1:4">
      <c r="A576" t="s">
        <v>23609</v>
      </c>
      <c r="B576" t="s">
        <v>23610</v>
      </c>
      <c r="D576" t="str">
        <f t="shared" si="8"/>
        <v>KM0957900U FY19 20 Cap Equipm Expense Proj PEQT KM0957900U</v>
      </c>
    </row>
    <row r="577" spans="1:4">
      <c r="A577" t="s">
        <v>23611</v>
      </c>
      <c r="B577" t="s">
        <v>23612</v>
      </c>
      <c r="D577" t="str">
        <f t="shared" si="8"/>
        <v>KM0957901U SESP 3P324 NSICU CARD READERS KM0957901U</v>
      </c>
    </row>
    <row r="578" spans="1:4">
      <c r="A578" t="s">
        <v>23613</v>
      </c>
      <c r="B578" t="s">
        <v>23614</v>
      </c>
      <c r="D578" t="str">
        <f t="shared" si="8"/>
        <v>KM0957902U MAIN HOSP 4607 ENT INT MED Install KM0957902U</v>
      </c>
    </row>
    <row r="579" spans="1:4">
      <c r="A579" t="s">
        <v>23615</v>
      </c>
      <c r="B579" t="s">
        <v>23616</v>
      </c>
      <c r="D579" t="str">
        <f t="shared" ref="D579:D642" si="9">A579&amp;" "&amp;B579</f>
        <v>KM0957903U C ST CANN Spine Handicapped Door Access KM0957903U</v>
      </c>
    </row>
    <row r="580" spans="1:4">
      <c r="A580" t="s">
        <v>23617</v>
      </c>
      <c r="B580" t="s">
        <v>23618</v>
      </c>
      <c r="D580" t="str">
        <f t="shared" si="9"/>
        <v>KM0957904U C ST CANN RAD Cone Beam CT Integration KM0957904U</v>
      </c>
    </row>
    <row r="581" spans="1:4">
      <c r="A581" t="s">
        <v>23619</v>
      </c>
      <c r="B581" t="s">
        <v>23620</v>
      </c>
      <c r="D581" t="str">
        <f t="shared" si="9"/>
        <v>KM0957905U PCH 2808 ENT Expansion KM0957905U</v>
      </c>
    </row>
    <row r="582" spans="1:4">
      <c r="A582" t="s">
        <v>23621</v>
      </c>
      <c r="B582" t="s">
        <v>23622</v>
      </c>
      <c r="D582" t="str">
        <f t="shared" si="9"/>
        <v>KM0957907U MAIN HOSP DT SESP ALL FLR IT Nurse Call KM0957907U</v>
      </c>
    </row>
    <row r="583" spans="1:4">
      <c r="A583" t="s">
        <v>23623</v>
      </c>
      <c r="B583" t="s">
        <v>23624</v>
      </c>
      <c r="D583" t="str">
        <f t="shared" si="9"/>
        <v>KM0957908U ABMCO 1st Flr PO M Storage Shelving KM0957908U</v>
      </c>
    </row>
    <row r="584" spans="1:4">
      <c r="A584" t="s">
        <v>23625</v>
      </c>
      <c r="B584" t="s">
        <v>23626</v>
      </c>
      <c r="D584" t="str">
        <f t="shared" si="9"/>
        <v>KM0957909U Davis PCN RAD MRI Trailer KM0957909U</v>
      </c>
    </row>
    <row r="585" spans="1:4">
      <c r="A585" t="s">
        <v>23627</v>
      </c>
      <c r="B585" t="s">
        <v>23628</v>
      </c>
      <c r="D585" t="str">
        <f t="shared" si="9"/>
        <v>KM0957910U SAPC Capital Equipment KM0957910U</v>
      </c>
    </row>
    <row r="586" spans="1:4">
      <c r="A586" t="s">
        <v>23629</v>
      </c>
      <c r="B586" t="s">
        <v>23630</v>
      </c>
      <c r="D586" t="str">
        <f t="shared" si="9"/>
        <v>KM0957911U MAIN HOSP 0108 POM Add Wall KM0957911U</v>
      </c>
    </row>
    <row r="587" spans="1:4">
      <c r="A587" t="s">
        <v>23631</v>
      </c>
      <c r="B587" t="s">
        <v>23632</v>
      </c>
      <c r="D587" t="str">
        <f t="shared" si="9"/>
        <v>KM0957912U PCH UCDTI ER Power Upgrade KM0957912U</v>
      </c>
    </row>
    <row r="588" spans="1:4">
      <c r="A588" t="s">
        <v>23633</v>
      </c>
      <c r="B588" t="s">
        <v>23634</v>
      </c>
      <c r="D588" t="str">
        <f t="shared" si="9"/>
        <v>KM0957913U MIDTOWN 1400 HAC Install ADA Act Bar KM0957913U</v>
      </c>
    </row>
    <row r="589" spans="1:4">
      <c r="A589" t="s">
        <v>23635</v>
      </c>
      <c r="B589" t="s">
        <v>23636</v>
      </c>
      <c r="D589" t="str">
        <f t="shared" si="9"/>
        <v>KM0957914U MAIN HOSP RADIOLOGY CT Scan Site Trailer KM0957914U</v>
      </c>
    </row>
    <row r="590" spans="1:4">
      <c r="A590" t="s">
        <v>23637</v>
      </c>
      <c r="B590" t="s">
        <v>23638</v>
      </c>
      <c r="D590" t="str">
        <f t="shared" si="9"/>
        <v>KM0957915U NAT 145 ENT AUDIO Install Hearing Booth KM0957915U</v>
      </c>
    </row>
    <row r="591" spans="1:4">
      <c r="A591" t="s">
        <v>23639</v>
      </c>
      <c r="B591" t="s">
        <v>23640</v>
      </c>
      <c r="D591" t="str">
        <f t="shared" si="9"/>
        <v>KM0957916U DT5 NICU DELAYED EGRESS KM0957916U</v>
      </c>
    </row>
    <row r="592" spans="1:4">
      <c r="A592" t="s">
        <v>23641</v>
      </c>
      <c r="B592" t="s">
        <v>23642</v>
      </c>
      <c r="D592" t="str">
        <f t="shared" si="9"/>
        <v>KM0957917U SESP OP733 OP722 PERIOP Convert Vendor KM0957917U</v>
      </c>
    </row>
    <row r="593" spans="1:4">
      <c r="A593" t="s">
        <v>23643</v>
      </c>
      <c r="B593" t="s">
        <v>23644</v>
      </c>
      <c r="D593" t="str">
        <f t="shared" si="9"/>
        <v>KM0957918U CCTR 1221 1245 2102 PEDS IV INF Reconf KM0957918U</v>
      </c>
    </row>
    <row r="594" spans="1:4">
      <c r="A594" t="s">
        <v>23645</v>
      </c>
      <c r="B594" t="s">
        <v>23646</v>
      </c>
      <c r="D594" t="str">
        <f t="shared" si="9"/>
        <v>KM0957919U SESP CENT PROC Provide CPU Cameras KM0957919U</v>
      </c>
    </row>
    <row r="595" spans="1:4">
      <c r="A595" t="s">
        <v>23647</v>
      </c>
      <c r="B595" t="s">
        <v>23648</v>
      </c>
      <c r="D595" t="str">
        <f t="shared" si="9"/>
        <v>KM0957922U DT Loading Dock Parking Lot Reorg KM0957922U</v>
      </c>
    </row>
    <row r="596" spans="1:4">
      <c r="A596" t="s">
        <v>23649</v>
      </c>
      <c r="B596" t="s">
        <v>23650</v>
      </c>
      <c r="D596" t="str">
        <f t="shared" si="9"/>
        <v>KM0957924U 4949 Broadway Parking Area KM0957924U</v>
      </c>
    </row>
    <row r="597" spans="1:4">
      <c r="A597" t="s">
        <v>23651</v>
      </c>
      <c r="B597" t="s">
        <v>23652</v>
      </c>
      <c r="D597" t="str">
        <f t="shared" si="9"/>
        <v>KM0957925U Carmichael PCN NetV2 Upgrade IT EQ KM0957925U</v>
      </c>
    </row>
    <row r="598" spans="1:4">
      <c r="A598" t="s">
        <v>23653</v>
      </c>
      <c r="B598" t="s">
        <v>23654</v>
      </c>
      <c r="D598" t="str">
        <f t="shared" si="9"/>
        <v>KM0957926U DT7 Toilet Room Accessibility Upgrade KM0957926U</v>
      </c>
    </row>
    <row r="599" spans="1:4">
      <c r="A599" t="s">
        <v>23655</v>
      </c>
      <c r="B599" t="s">
        <v>23656</v>
      </c>
      <c r="D599" t="str">
        <f t="shared" si="9"/>
        <v>KM0957928U DT 8782E ONC Add 4 Workstations KM0957928U</v>
      </c>
    </row>
    <row r="600" spans="1:4">
      <c r="A600" t="s">
        <v>23657</v>
      </c>
      <c r="B600" t="s">
        <v>23658</v>
      </c>
      <c r="D600" t="str">
        <f t="shared" si="9"/>
        <v>KM934031F1 UCDMC DOD TBI Research Grant Equipment KM934031F1</v>
      </c>
    </row>
    <row r="601" spans="1:4">
      <c r="A601" t="s">
        <v>23659</v>
      </c>
      <c r="B601" t="s">
        <v>23660</v>
      </c>
      <c r="D601" t="str">
        <f t="shared" si="9"/>
        <v>KN0939983U 0625 BEARDSLEY ROAD PROPERTY ACQUISITIO KN0939983U</v>
      </c>
    </row>
    <row r="602" spans="1:4">
      <c r="A602" t="s">
        <v>23661</v>
      </c>
      <c r="B602" t="s">
        <v>23662</v>
      </c>
      <c r="D602" t="str">
        <f t="shared" si="9"/>
        <v>KN0951250U 0613 DANR INTERMOUNTAIN REC LABORATORY KN0951250U</v>
      </c>
    </row>
    <row r="603" spans="1:4">
      <c r="A603" t="s">
        <v>23663</v>
      </c>
      <c r="B603" t="s">
        <v>23664</v>
      </c>
      <c r="D603" t="str">
        <f t="shared" si="9"/>
        <v>KN0952400U 0615 ANR Facilities Renewal and Improve KN0952400U</v>
      </c>
    </row>
    <row r="604" spans="1:4">
      <c r="A604" t="s">
        <v>23665</v>
      </c>
      <c r="B604" t="s">
        <v>23666</v>
      </c>
      <c r="D604" t="str">
        <f t="shared" si="9"/>
        <v>KN0953750U 0623 HREC FIRE DAMAGE PERIMETER FENCE KN0953750U</v>
      </c>
    </row>
    <row r="605" spans="1:4">
      <c r="A605" t="s">
        <v>23667</v>
      </c>
      <c r="B605" t="s">
        <v>23668</v>
      </c>
      <c r="D605" t="str">
        <f t="shared" si="9"/>
        <v>KN0959129U 0920 LREC CITRUS UNDER PROTECTIVE STRUC KN0959129U</v>
      </c>
    </row>
    <row r="606" spans="1:4">
      <c r="A606" t="s">
        <v>23669</v>
      </c>
      <c r="B606" t="s">
        <v>23670</v>
      </c>
      <c r="D606" t="str">
        <f t="shared" si="9"/>
        <v>KN0959135U 0623 ELKUS MANURE COMPOSTING FACILITY KN0959135U</v>
      </c>
    </row>
    <row r="607" spans="1:4">
      <c r="A607" t="s">
        <v>23671</v>
      </c>
      <c r="B607" t="s">
        <v>23672</v>
      </c>
      <c r="D607" t="str">
        <f t="shared" si="9"/>
        <v>KN0959147U 0624 DREC REPLACE ROOF AND HVAC IMPROVE KN0959147U</v>
      </c>
    </row>
    <row r="608" spans="1:4">
      <c r="A608" t="s">
        <v>23673</v>
      </c>
      <c r="B608" t="s">
        <v>23674</v>
      </c>
      <c r="D608" t="str">
        <f t="shared" si="9"/>
        <v>KN0959179U Pesticide Washdown Facilities Removal KN0959179U</v>
      </c>
    </row>
    <row r="609" spans="1:4">
      <c r="A609" t="s">
        <v>23675</v>
      </c>
      <c r="B609" t="s">
        <v>23676</v>
      </c>
      <c r="D609" t="str">
        <f t="shared" si="9"/>
        <v>KN0959180U DM17 18 LREC Asphalt Restoration KN0959180U</v>
      </c>
    </row>
    <row r="610" spans="1:4">
      <c r="A610" t="s">
        <v>23677</v>
      </c>
      <c r="B610" t="s">
        <v>23678</v>
      </c>
      <c r="D610" t="str">
        <f t="shared" si="9"/>
        <v>KN0959181U Hazardous Materials Abatement Project KN0959181U</v>
      </c>
    </row>
    <row r="611" spans="1:4">
      <c r="A611" t="s">
        <v>23679</v>
      </c>
      <c r="B611" t="s">
        <v>23680</v>
      </c>
      <c r="D611" t="str">
        <f t="shared" si="9"/>
        <v>KN0959195U 0624 WSREC Irrigation Storage Reservoir KN0959195U</v>
      </c>
    </row>
    <row r="612" spans="1:4">
      <c r="A612" t="s">
        <v>23681</v>
      </c>
      <c r="B612" t="s">
        <v>23682</v>
      </c>
      <c r="D612" t="str">
        <f t="shared" si="9"/>
        <v>KN0959210U 0624 SFREC CULVERT REPAIR KN0959210U</v>
      </c>
    </row>
    <row r="613" spans="1:4">
      <c r="A613" t="s">
        <v>23683</v>
      </c>
      <c r="B613" t="s">
        <v>23684</v>
      </c>
      <c r="D613" t="str">
        <f t="shared" si="9"/>
        <v>KN0959211U DREC Pesticides Washdown FRI 19 20 KN0959211U</v>
      </c>
    </row>
    <row r="614" spans="1:4">
      <c r="A614" t="s">
        <v>23685</v>
      </c>
      <c r="B614" t="s">
        <v>23686</v>
      </c>
      <c r="D614" t="str">
        <f t="shared" si="9"/>
        <v>KN0959212U 0624 SCREC PESTICIDES WASHDOWN FRI 19 2 KN0959212U</v>
      </c>
    </row>
    <row r="615" spans="1:4">
      <c r="A615" t="s">
        <v>23687</v>
      </c>
      <c r="B615" t="s">
        <v>23688</v>
      </c>
      <c r="D615" t="str">
        <f t="shared" si="9"/>
        <v>KN0959213U 0624 SCREC ADA FRI 19 20 KN0959213U</v>
      </c>
    </row>
    <row r="616" spans="1:4">
      <c r="A616" t="s">
        <v>23689</v>
      </c>
      <c r="B616" t="s">
        <v>23690</v>
      </c>
      <c r="D616" t="str">
        <f t="shared" si="9"/>
        <v>KN0959214U 0624 DREC ADA FRI 19 20 KN0959214U</v>
      </c>
    </row>
    <row r="617" spans="1:4">
      <c r="A617" t="s">
        <v>23691</v>
      </c>
      <c r="B617" t="s">
        <v>23692</v>
      </c>
      <c r="D617" t="str">
        <f t="shared" si="9"/>
        <v>KN0959215U 0624 HREC RENOVATE DOMESTIC WATER SYSTE KN0959215U</v>
      </c>
    </row>
    <row r="618" spans="1:4">
      <c r="A618" t="s">
        <v>23693</v>
      </c>
      <c r="B618" t="s">
        <v>23694</v>
      </c>
      <c r="D618" t="str">
        <f t="shared" si="9"/>
        <v>KN0959222U 0624 KAREC HAZARDOUS MATERIALS REMOVAL KN0959222U</v>
      </c>
    </row>
    <row r="619" spans="1:4">
      <c r="A619" t="s">
        <v>23695</v>
      </c>
      <c r="B619" t="s">
        <v>23696</v>
      </c>
      <c r="D619" t="str">
        <f t="shared" si="9"/>
        <v>KN0959250U 0625 IREC BLDG 101 MAJOR REPAIRS KN0959250U</v>
      </c>
    </row>
    <row r="620" spans="1:4">
      <c r="A620" t="s">
        <v>23697</v>
      </c>
      <c r="B620" t="s">
        <v>23698</v>
      </c>
      <c r="D620" t="str">
        <f t="shared" si="9"/>
        <v>KN0959251U 0625 SFREC DM 19 20 REPAIR BUILDING 206 KN0959251U</v>
      </c>
    </row>
    <row r="621" spans="1:4">
      <c r="A621" t="s">
        <v>23699</v>
      </c>
      <c r="B621" t="s">
        <v>23700</v>
      </c>
      <c r="D621" t="str">
        <f t="shared" si="9"/>
        <v>KN0959252U 0625 DREC NEW BUILDING PLANNING PHASE KN0959252U</v>
      </c>
    </row>
    <row r="622" spans="1:4">
      <c r="A622" t="s">
        <v>23701</v>
      </c>
      <c r="B622" t="s">
        <v>23702</v>
      </c>
      <c r="D622" t="str">
        <f t="shared" si="9"/>
        <v>KN0959253U 0625 BLDG 206 SHADE STRUCTURE KN0959253U</v>
      </c>
    </row>
    <row r="623" spans="1:4">
      <c r="A623" t="s">
        <v>23703</v>
      </c>
      <c r="B623" t="s">
        <v>23704</v>
      </c>
      <c r="D623" t="str">
        <f t="shared" si="9"/>
        <v>KN0959254U 0625 KARE ACCESIBILITY COMPLIANCE KN0959254U</v>
      </c>
    </row>
    <row r="624" spans="1:4">
      <c r="A624" t="s">
        <v>23705</v>
      </c>
      <c r="B624" t="s">
        <v>23706</v>
      </c>
      <c r="D624" t="str">
        <f t="shared" si="9"/>
        <v>KN0959255U 0625 SFREC POLE BARN KN0959255U</v>
      </c>
    </row>
    <row r="625" spans="1:4">
      <c r="A625" t="s">
        <v>23707</v>
      </c>
      <c r="B625" t="s">
        <v>23708</v>
      </c>
      <c r="D625" t="str">
        <f t="shared" si="9"/>
        <v>KN0959257U SCREC New Building Planning Phase KN0959257U</v>
      </c>
    </row>
    <row r="626" spans="1:4">
      <c r="A626" t="s">
        <v>23709</v>
      </c>
      <c r="B626" t="s">
        <v>23710</v>
      </c>
      <c r="D626" t="str">
        <f t="shared" si="9"/>
        <v>KN0959268U 0625 ANR DOOR 3 4 CANOPY KN0959268U</v>
      </c>
    </row>
    <row r="627" spans="1:4">
      <c r="A627" t="s">
        <v>23711</v>
      </c>
      <c r="B627" t="s">
        <v>23712</v>
      </c>
      <c r="D627" t="str">
        <f t="shared" si="9"/>
        <v>KN959135N1 0623 ELKUS MANURE COMPOSTING FACILITY KN959135N1</v>
      </c>
    </row>
    <row r="628" spans="1:4">
      <c r="A628" t="s">
        <v>23713</v>
      </c>
      <c r="B628" t="s">
        <v>23714</v>
      </c>
      <c r="D628" t="str">
        <f t="shared" si="9"/>
        <v>103002664U 103002664U DEDICATED EXTREMITY PET SCANNER FOR MOLECULAR IMAGING OF HUMANS U</v>
      </c>
    </row>
    <row r="629" spans="1:4">
      <c r="A629" t="s">
        <v>23715</v>
      </c>
      <c r="B629" t="s">
        <v>23716</v>
      </c>
      <c r="D629" t="str">
        <f t="shared" si="9"/>
        <v>10302664F1 10302664F1 DEDICATED EXTREMITY PET SCANNER FOR MOLECULAR IMAGING OF HUMANS</v>
      </c>
    </row>
    <row r="630" spans="1:4">
      <c r="A630" t="s">
        <v>23717</v>
      </c>
      <c r="B630" t="s">
        <v>23718</v>
      </c>
      <c r="D630" t="str">
        <f t="shared" si="9"/>
        <v>10302664F2 10302664F2 DEDICATED EXTREMITY PET SCANNER FOR MOLECULAR IMAGING OF HUMANS</v>
      </c>
    </row>
    <row r="631" spans="1:4">
      <c r="A631" t="s">
        <v>23719</v>
      </c>
      <c r="B631" t="s">
        <v>23720</v>
      </c>
      <c r="D631" t="str">
        <f t="shared" si="9"/>
        <v>10302664F3 10302664F3 DEDICATED EXTREMITY PET SCANNER FOR MOLECULAR IMAGING OF HUMANS</v>
      </c>
    </row>
    <row r="632" spans="1:4">
      <c r="A632" t="s">
        <v>23721</v>
      </c>
      <c r="B632" t="s">
        <v>23722</v>
      </c>
      <c r="D632" t="str">
        <f t="shared" si="9"/>
        <v>133000094U 133000094U Optical Beam Steering U</v>
      </c>
    </row>
    <row r="633" spans="1:4">
      <c r="A633" t="s">
        <v>23723</v>
      </c>
      <c r="B633" t="s">
        <v>23724</v>
      </c>
      <c r="D633" t="str">
        <f t="shared" si="9"/>
        <v>13300094F1 13300094F1 Optical Beam Steering</v>
      </c>
    </row>
    <row r="634" spans="1:4">
      <c r="A634" t="s">
        <v>23725</v>
      </c>
      <c r="B634" t="s">
        <v>23726</v>
      </c>
      <c r="D634" t="str">
        <f t="shared" si="9"/>
        <v>13300094F2 13300094F2 Optical Beam Steering</v>
      </c>
    </row>
    <row r="635" spans="1:4">
      <c r="A635" t="s">
        <v>23727</v>
      </c>
      <c r="B635" t="s">
        <v>23728</v>
      </c>
      <c r="D635" t="str">
        <f t="shared" si="9"/>
        <v>13300094F3 13300094F3 Optical Beam Steering</v>
      </c>
    </row>
    <row r="636" spans="1:4">
      <c r="A636" t="s">
        <v>23729</v>
      </c>
      <c r="B636" t="s">
        <v>23730</v>
      </c>
      <c r="D636" t="str">
        <f t="shared" si="9"/>
        <v>17300337F1 17300337F1 Optical Network Testbed</v>
      </c>
    </row>
    <row r="637" spans="1:4">
      <c r="A637" t="s">
        <v>23731</v>
      </c>
      <c r="B637" t="s">
        <v>23732</v>
      </c>
      <c r="D637" t="str">
        <f t="shared" si="9"/>
        <v>17300346F1 17300346F1 PHOTONIC INTEGRATED SPECTROMETER W3D CASSI</v>
      </c>
    </row>
    <row r="638" spans="1:4">
      <c r="A638" t="s">
        <v>23733</v>
      </c>
      <c r="B638" t="s">
        <v>23734</v>
      </c>
      <c r="D638" t="str">
        <f t="shared" si="9"/>
        <v>17300346F2 17300346F2 PHOTONIC INTEGRATED SPECTROMETER W3D CASSI</v>
      </c>
    </row>
    <row r="639" spans="1:4">
      <c r="A639" t="s">
        <v>23735</v>
      </c>
      <c r="B639" t="s">
        <v>23736</v>
      </c>
      <c r="D639" t="str">
        <f t="shared" si="9"/>
        <v>17300346F3 17300346F3 PHOTONIC INTEGRATED SPECTROMETER W3D CASSI</v>
      </c>
    </row>
    <row r="640" spans="1:4">
      <c r="A640" t="s">
        <v>23737</v>
      </c>
      <c r="B640" t="s">
        <v>23738</v>
      </c>
      <c r="D640" t="str">
        <f t="shared" si="9"/>
        <v>18300727N1 18300727N1 TOYOTA LIDAR</v>
      </c>
    </row>
    <row r="641" spans="1:4">
      <c r="A641" t="s">
        <v>23739</v>
      </c>
      <c r="B641" t="s">
        <v>23740</v>
      </c>
      <c r="D641" t="str">
        <f t="shared" si="9"/>
        <v>18302903F1 18302903F1 KILOCORE 2 TEST STATION</v>
      </c>
    </row>
    <row r="642" spans="1:4">
      <c r="A642" t="s">
        <v>23741</v>
      </c>
      <c r="B642" t="s">
        <v>23742</v>
      </c>
      <c r="D642" t="str">
        <f t="shared" si="9"/>
        <v>18305054F1 18305054F1 AI NCM EON</v>
      </c>
    </row>
    <row r="643" spans="1:4">
      <c r="A643" t="s">
        <v>23743</v>
      </c>
      <c r="B643" t="s">
        <v>23744</v>
      </c>
      <c r="D643" t="str">
        <f t="shared" ref="D643:D706" si="10">A643&amp;" "&amp;B643</f>
        <v>193004484U 193004484U SiPhFGDRAM</v>
      </c>
    </row>
    <row r="644" spans="1:4">
      <c r="A644" t="s">
        <v>23745</v>
      </c>
      <c r="B644" t="s">
        <v>23746</v>
      </c>
      <c r="D644" t="str">
        <f t="shared" si="10"/>
        <v>19303614F1 19303614F1 KUMIHIMO2 LIONS</v>
      </c>
    </row>
    <row r="645" spans="1:4">
      <c r="A645" t="s">
        <v>23747</v>
      </c>
      <c r="B645" t="s">
        <v>23748</v>
      </c>
      <c r="D645" t="str">
        <f t="shared" si="10"/>
        <v>19305404F1 19305404F1 HIGH SPEED TRANSCEIVER</v>
      </c>
    </row>
    <row r="646" spans="1:4">
      <c r="A646" t="s">
        <v>23749</v>
      </c>
      <c r="B646" t="s">
        <v>23750</v>
      </c>
      <c r="D646" t="str">
        <f t="shared" si="10"/>
        <v>203005080U 203005080U HIGH TEMPERATURE REACTOR</v>
      </c>
    </row>
    <row r="647" spans="1:4">
      <c r="A647" t="s">
        <v>23751</v>
      </c>
      <c r="B647" t="s">
        <v>23752</v>
      </c>
      <c r="D647" t="str">
        <f t="shared" si="10"/>
        <v>20300703F1 20300703F1 HOME HABITAT MOCKUP</v>
      </c>
    </row>
    <row r="648" spans="1:4">
      <c r="A648" t="s">
        <v>23753</v>
      </c>
      <c r="B648" t="s">
        <v>23754</v>
      </c>
      <c r="D648" t="str">
        <f t="shared" si="10"/>
        <v>20304470F1 20304470F1 F Band CMOS IMAGING RECEIVER ARRAY</v>
      </c>
    </row>
    <row r="649" spans="1:4">
      <c r="A649" t="s">
        <v>23755</v>
      </c>
      <c r="B649" t="s">
        <v>23756</v>
      </c>
      <c r="D649" t="str">
        <f t="shared" si="10"/>
        <v>20304474F1 20304474F1 V BAND CMOS IMAGING RECEIVER ARRAY</v>
      </c>
    </row>
    <row r="650" spans="1:4">
      <c r="A650" t="s">
        <v>23757</v>
      </c>
      <c r="B650" t="s">
        <v>23758</v>
      </c>
      <c r="D650" t="str">
        <f t="shared" si="10"/>
        <v>20304523F1 20304523F1 HIGH K RECEIVER</v>
      </c>
    </row>
    <row r="651" spans="1:4">
      <c r="A651" t="s">
        <v>23759</v>
      </c>
      <c r="B651" t="s">
        <v>23760</v>
      </c>
      <c r="D651" t="str">
        <f t="shared" si="10"/>
        <v>213005014U 213005014U GCS01 Grazer Culture System</v>
      </c>
    </row>
    <row r="652" spans="1:4">
      <c r="A652" t="s">
        <v>23761</v>
      </c>
      <c r="B652" t="s">
        <v>23762</v>
      </c>
      <c r="D652" t="str">
        <f t="shared" si="10"/>
        <v>21304610N1 21304610N1 PICs for MICRO</v>
      </c>
    </row>
    <row r="653" spans="1:4">
      <c r="A653" t="s">
        <v>23763</v>
      </c>
      <c r="B653" t="s">
        <v>23764</v>
      </c>
      <c r="D653" t="str">
        <f t="shared" si="10"/>
        <v>21304771N1 21304771N1 RADAR PIC FREQUENCY CONVERTER</v>
      </c>
    </row>
    <row r="654" spans="1:4">
      <c r="A654" t="s">
        <v>23765</v>
      </c>
      <c r="B654" t="s">
        <v>23766</v>
      </c>
      <c r="D654" t="str">
        <f t="shared" si="10"/>
        <v>21305013N1 21305013N1 FRS01 Fedd Rearing System</v>
      </c>
    </row>
    <row r="655" spans="1:4">
      <c r="A655" t="s">
        <v>23767</v>
      </c>
      <c r="B655" t="s">
        <v>23768</v>
      </c>
      <c r="D655" t="str">
        <f t="shared" si="10"/>
        <v>21305015N1 21305015N1 LFSA1 Adult Smelt System 1</v>
      </c>
    </row>
    <row r="656" spans="1:4">
      <c r="A656" t="s">
        <v>23769</v>
      </c>
      <c r="B656" t="s">
        <v>23770</v>
      </c>
      <c r="D656" t="str">
        <f t="shared" si="10"/>
        <v>21305016N1 21305016N1 LFSA2 Adult Smelt System 2</v>
      </c>
    </row>
    <row r="657" spans="1:4">
      <c r="A657" t="s">
        <v>23771</v>
      </c>
      <c r="B657" t="s">
        <v>23772</v>
      </c>
      <c r="D657" t="str">
        <f t="shared" si="10"/>
        <v>21305017N1 21305017N1 LFSE1 Smelt Egg System 1</v>
      </c>
    </row>
    <row r="658" spans="1:4">
      <c r="A658" t="s">
        <v>23773</v>
      </c>
      <c r="B658" t="s">
        <v>23774</v>
      </c>
      <c r="D658" t="str">
        <f t="shared" si="10"/>
        <v>21305018N1 21305018N1 LFSE2 Smelt Egg System 2</v>
      </c>
    </row>
    <row r="659" spans="1:4">
      <c r="A659" t="s">
        <v>23775</v>
      </c>
      <c r="B659" t="s">
        <v>23776</v>
      </c>
      <c r="D659" t="str">
        <f t="shared" si="10"/>
        <v>21305019N1 21305019N1 LFSJ1 Smelt Juvenile System 1</v>
      </c>
    </row>
    <row r="660" spans="1:4">
      <c r="A660" t="s">
        <v>23777</v>
      </c>
      <c r="B660" t="s">
        <v>23778</v>
      </c>
      <c r="D660" t="str">
        <f t="shared" si="10"/>
        <v>21305020N1 21305020N1 LFSJ2 Smelt Juvenile System 2</v>
      </c>
    </row>
    <row r="661" spans="1:4">
      <c r="A661" t="s">
        <v>23779</v>
      </c>
      <c r="B661" t="s">
        <v>23780</v>
      </c>
      <c r="D661" t="str">
        <f t="shared" si="10"/>
        <v>21305021N1 21305021N1 LFSLR Smelt Larval System</v>
      </c>
    </row>
    <row r="662" spans="1:4">
      <c r="A662" t="s">
        <v>23781</v>
      </c>
      <c r="B662" t="s">
        <v>23782</v>
      </c>
      <c r="D662" t="str">
        <f t="shared" si="10"/>
        <v>223004967U 223004967U VAPD VetMed Multispectral FLIM System</v>
      </c>
    </row>
    <row r="663" spans="1:4">
      <c r="A663" t="s">
        <v>23783</v>
      </c>
      <c r="B663" t="s">
        <v>23784</v>
      </c>
      <c r="D663" t="str">
        <f t="shared" si="10"/>
        <v>22301073F1 22301073F1 ivFLIm MDU</v>
      </c>
    </row>
    <row r="664" spans="1:4">
      <c r="A664" t="s">
        <v>23785</v>
      </c>
      <c r="B664" t="s">
        <v>23786</v>
      </c>
      <c r="D664" t="str">
        <f t="shared" si="10"/>
        <v>22301106F1 22301106F1 MULTI PHOTON MICROSCOPE 2</v>
      </c>
    </row>
    <row r="665" spans="1:4">
      <c r="A665" t="s">
        <v>23787</v>
      </c>
      <c r="B665" t="s">
        <v>23788</v>
      </c>
      <c r="D665" t="str">
        <f t="shared" si="10"/>
        <v>22302206N1 22302206N1 INTEL SiPh TRX</v>
      </c>
    </row>
    <row r="666" spans="1:4">
      <c r="A666" t="s">
        <v>23789</v>
      </c>
      <c r="B666" t="s">
        <v>23790</v>
      </c>
      <c r="D666" t="str">
        <f t="shared" si="10"/>
        <v>22304505N1 22304505N1 PROWESS Phase Change Reconfigurable Optical Wavefront Synthesis System</v>
      </c>
    </row>
    <row r="667" spans="1:4">
      <c r="A667" t="s">
        <v>23791</v>
      </c>
      <c r="B667" t="s">
        <v>23792</v>
      </c>
      <c r="D667" t="str">
        <f t="shared" si="10"/>
        <v>233000853U 233000853U Mini FORMOSA Detector</v>
      </c>
    </row>
    <row r="668" spans="1:4">
      <c r="A668" t="s">
        <v>23793</v>
      </c>
      <c r="B668" t="s">
        <v>23794</v>
      </c>
      <c r="D668" t="str">
        <f t="shared" si="10"/>
        <v>233002603U 233002603U VAPD NCIBT Surgical System</v>
      </c>
    </row>
    <row r="669" spans="1:4">
      <c r="A669" t="s">
        <v>23795</v>
      </c>
      <c r="B669" t="s">
        <v>23796</v>
      </c>
      <c r="D669" t="str">
        <f t="shared" si="10"/>
        <v>233004451U DISSOLVED INORGANIC CARBON DIC ANALYZING SYSTEM</v>
      </c>
    </row>
    <row r="670" spans="1:4">
      <c r="A670" t="s">
        <v>23797</v>
      </c>
      <c r="B670" t="s">
        <v>23798</v>
      </c>
      <c r="D670" t="str">
        <f t="shared" si="10"/>
        <v>233004637U LAMP FURNACE HIGH TEMPERATURE SYSTEM</v>
      </c>
    </row>
    <row r="671" spans="1:4">
      <c r="A671" t="s">
        <v>23799</v>
      </c>
      <c r="B671" t="s">
        <v>23800</v>
      </c>
      <c r="D671" t="str">
        <f t="shared" si="10"/>
        <v>FABGLRECON FABGLRECON For Fabrication GL Conversion Reconciliation Only</v>
      </c>
    </row>
    <row r="672" spans="1:4">
      <c r="A672" t="s">
        <v>23801</v>
      </c>
      <c r="B672" t="s">
        <v>23802</v>
      </c>
      <c r="D672" t="str">
        <f t="shared" si="10"/>
        <v>K30AHCRF02 STILES EXP INC FOR CONTRACT 99 00021V K30AHCRF02</v>
      </c>
    </row>
    <row r="673" spans="1:4">
      <c r="A673" t="s">
        <v>23803</v>
      </c>
      <c r="B673" t="s">
        <v>23804</v>
      </c>
      <c r="D673" t="str">
        <f t="shared" si="10"/>
        <v>K30AWFRK14 LPCCC TERRESTRIAL K30AWFRK14</v>
      </c>
    </row>
    <row r="674" spans="1:4">
      <c r="A674" t="s">
        <v>23805</v>
      </c>
      <c r="B674" t="s">
        <v>23806</v>
      </c>
      <c r="D674" t="str">
        <f t="shared" si="10"/>
        <v>K30AWFRK20 LPCCC SOLANO COUNTRY WATER AGENCY K30AWFRK20</v>
      </c>
    </row>
    <row r="675" spans="1:4">
      <c r="A675" t="s">
        <v>23807</v>
      </c>
      <c r="B675" t="s">
        <v>23808</v>
      </c>
      <c r="D675" t="str">
        <f t="shared" si="10"/>
        <v>K30CLA1854 LAWR CLAASSEN Andrew Engilis AWFC Proj K30CLA1854</v>
      </c>
    </row>
    <row r="676" spans="1:4">
      <c r="A676" t="s">
        <v>23809</v>
      </c>
      <c r="B676" t="s">
        <v>23810</v>
      </c>
      <c r="D676" t="str">
        <f t="shared" si="10"/>
        <v>K30ENG0061 YR 3 SCWA LPCCC BIOMONITORING K30ENG0061</v>
      </c>
    </row>
    <row r="677" spans="1:4">
      <c r="A677" t="s">
        <v>23811</v>
      </c>
      <c r="B677" t="s">
        <v>23812</v>
      </c>
      <c r="D677" t="str">
        <f t="shared" si="10"/>
        <v>K30ENG0062 YR 4 SCWA LPCCC BIOMONITORING K30ENG0062</v>
      </c>
    </row>
    <row r="678" spans="1:4">
      <c r="A678" t="s">
        <v>23813</v>
      </c>
      <c r="B678" t="s">
        <v>23814</v>
      </c>
      <c r="D678" t="str">
        <f t="shared" si="10"/>
        <v>K30ENG0063 YR 5 SCWA LPCCC BIOMONITORING K30ENG0063</v>
      </c>
    </row>
    <row r="679" spans="1:4">
      <c r="A679" t="s">
        <v>23815</v>
      </c>
      <c r="B679" t="s">
        <v>23816</v>
      </c>
      <c r="D679" t="str">
        <f t="shared" si="10"/>
        <v>K30ENG0064 YR 6 SCWA LPCCC BIOMONITORING K30ENG0064</v>
      </c>
    </row>
    <row r="680" spans="1:4">
      <c r="A680" t="s">
        <v>23817</v>
      </c>
      <c r="B680" t="s">
        <v>23818</v>
      </c>
      <c r="D680" t="str">
        <f t="shared" si="10"/>
        <v>K30ENG0065 YR 7 SCWA LPCCC BIOMONITORING K30ENG0065</v>
      </c>
    </row>
    <row r="681" spans="1:4">
      <c r="A681" t="s">
        <v>23819</v>
      </c>
      <c r="B681" t="s">
        <v>23820</v>
      </c>
      <c r="D681" t="str">
        <f t="shared" si="10"/>
        <v>K30ENG0066 YR 8 SCWA LPCCC BIOMONITORING K30ENG0066</v>
      </c>
    </row>
    <row r="682" spans="1:4">
      <c r="A682" t="s">
        <v>23821</v>
      </c>
      <c r="B682" t="s">
        <v>23822</v>
      </c>
      <c r="D682" t="str">
        <f t="shared" si="10"/>
        <v>K30ENG0067 YR 9 SCWA LPCCC BIOMONITORING K30ENG0067</v>
      </c>
    </row>
    <row r="683" spans="1:4">
      <c r="A683" t="s">
        <v>23823</v>
      </c>
      <c r="B683" t="s">
        <v>23824</v>
      </c>
      <c r="D683" t="str">
        <f t="shared" si="10"/>
        <v>K30ENG0068 YR 10 SCWA LPCCC BIOMONITORING K30ENG0068</v>
      </c>
    </row>
    <row r="684" spans="1:4">
      <c r="A684" t="s">
        <v>23825</v>
      </c>
      <c r="B684" t="s">
        <v>23826</v>
      </c>
      <c r="D684" t="str">
        <f t="shared" si="10"/>
        <v>K30ENG0069 YR 11 SCWA LPCCC BIOMONITORING K30ENG0069</v>
      </c>
    </row>
    <row r="685" spans="1:4">
      <c r="A685" t="s">
        <v>23827</v>
      </c>
      <c r="B685" t="s">
        <v>23828</v>
      </c>
      <c r="D685" t="str">
        <f t="shared" si="10"/>
        <v>K30ENG0070 YR 12 SCWA LPCCC BIOMONITORING K30ENG0070</v>
      </c>
    </row>
    <row r="686" spans="1:4">
      <c r="A686" t="s">
        <v>23829</v>
      </c>
      <c r="B686" t="s">
        <v>23830</v>
      </c>
      <c r="D686" t="str">
        <f t="shared" si="10"/>
        <v>K30ENG0071 YR 13 SCWA LPCCC BIOMONITORING K30ENG0071</v>
      </c>
    </row>
    <row r="687" spans="1:4">
      <c r="A687" t="s">
        <v>23831</v>
      </c>
      <c r="B687" t="s">
        <v>23832</v>
      </c>
      <c r="D687" t="str">
        <f t="shared" si="10"/>
        <v>K30ENG0072 YR 14 SCWA LPCCC BIOMONITORING K30ENG0072</v>
      </c>
    </row>
    <row r="688" spans="1:4">
      <c r="A688" t="s">
        <v>23833</v>
      </c>
      <c r="B688" t="s">
        <v>23834</v>
      </c>
      <c r="D688" t="str">
        <f t="shared" si="10"/>
        <v>K30ENG0073 YR 15 SCWA LPCCC BIOMONITORING K30ENG0073</v>
      </c>
    </row>
    <row r="689" spans="1:4">
      <c r="A689" t="s">
        <v>23835</v>
      </c>
      <c r="B689" t="s">
        <v>23836</v>
      </c>
      <c r="D689" t="str">
        <f t="shared" si="10"/>
        <v>K30ENG0074 YR 16 SCWA LPCCC BIOMONITORING K30ENG0074</v>
      </c>
    </row>
    <row r="690" spans="1:4">
      <c r="A690" t="s">
        <v>23837</v>
      </c>
      <c r="B690" t="s">
        <v>23838</v>
      </c>
      <c r="D690" t="str">
        <f t="shared" si="10"/>
        <v>K30ENG0846 ENGILIS SCWA LPCCC BIOMONITORING K30ENG0846</v>
      </c>
    </row>
    <row r="691" spans="1:4">
      <c r="A691" t="s">
        <v>23839</v>
      </c>
      <c r="B691" t="s">
        <v>23840</v>
      </c>
      <c r="D691" t="str">
        <f t="shared" si="10"/>
        <v>K30ENG0847 ENGILIS SCWA LPCCC BIOMONITORING K30ENG0847</v>
      </c>
    </row>
    <row r="692" spans="1:4">
      <c r="A692" t="s">
        <v>23841</v>
      </c>
      <c r="B692" t="s">
        <v>23842</v>
      </c>
      <c r="D692" t="str">
        <f t="shared" si="10"/>
        <v>K30FABYSAQ MAE YOLO SOLANO K30FABYSAQ</v>
      </c>
    </row>
    <row r="693" spans="1:4">
      <c r="A693" t="s">
        <v>23843</v>
      </c>
      <c r="B693" t="s">
        <v>23844</v>
      </c>
      <c r="D693" t="str">
        <f t="shared" si="10"/>
        <v>K30KIMWFC2 NTOM KIMSEY PUTAH CREEK INSECTSURVY YR 2 K30KIMWFC2</v>
      </c>
    </row>
    <row r="694" spans="1:4">
      <c r="A694" t="s">
        <v>23845</v>
      </c>
      <c r="B694" t="s">
        <v>23846</v>
      </c>
      <c r="D694" t="str">
        <f t="shared" si="10"/>
        <v>K30KIMWFCB ENTOM PUTAH CREEK INSECT SURVEY K30KIMWFCB</v>
      </c>
    </row>
    <row r="695" spans="1:4">
      <c r="A695" t="s">
        <v>23847</v>
      </c>
      <c r="B695" t="s">
        <v>23848</v>
      </c>
      <c r="D695" t="str">
        <f t="shared" si="10"/>
        <v>K30LPCFPBM YR 6 SCWA LPCCC BIOMONITORING SUPP FUND K30LPCFPBM</v>
      </c>
    </row>
    <row r="696" spans="1:4">
      <c r="A696" t="s">
        <v>23849</v>
      </c>
      <c r="B696" t="s">
        <v>23850</v>
      </c>
      <c r="D696" t="str">
        <f t="shared" si="10"/>
        <v>K30MWFBS02 CLOSED 2012 13 MUSEUM OF WILDLIFE BIO K30MWFBS02</v>
      </c>
    </row>
    <row r="697" spans="1:4">
      <c r="A697" t="s">
        <v>23851</v>
      </c>
      <c r="B697" t="s">
        <v>23852</v>
      </c>
      <c r="D697" t="str">
        <f t="shared" si="10"/>
        <v>K30MWFBS03 CLOSED 2013 14 MUSEUM OF WILDLIFE BIO K30MWFBS03</v>
      </c>
    </row>
    <row r="698" spans="1:4">
      <c r="A698" t="s">
        <v>23853</v>
      </c>
      <c r="B698" t="s">
        <v>23854</v>
      </c>
      <c r="D698" t="str">
        <f t="shared" si="10"/>
        <v>K30MWFBSCW CLOSED 2011 12 MUSEUM OF WILDLIFE BIO K30MWFBSCW</v>
      </c>
    </row>
    <row r="699" spans="1:4">
      <c r="A699" t="s">
        <v>23855</v>
      </c>
      <c r="B699" t="s">
        <v>23856</v>
      </c>
      <c r="D699" t="str">
        <f t="shared" si="10"/>
        <v>K30AMSPTCK AN SCI Schreier PC eDNA meta K30AMSPTCK</v>
      </c>
    </row>
    <row r="700" spans="1:4">
      <c r="A700" t="s">
        <v>23857</v>
      </c>
      <c r="B700" t="s">
        <v>23858</v>
      </c>
      <c r="D700" t="str">
        <f t="shared" si="10"/>
        <v>K30ASPTCK2 SCHREIER FISHERIES MONITORING PUTAH K30ASPTCK2</v>
      </c>
    </row>
    <row r="701" spans="1:4">
      <c r="A701" t="s">
        <v>23859</v>
      </c>
      <c r="B701" t="s">
        <v>23860</v>
      </c>
      <c r="D701" t="str">
        <f t="shared" si="10"/>
        <v>K30AWFRK17 LPCCC FISH MONITORING PETER MOYLE K30AWFRK17</v>
      </c>
    </row>
    <row r="702" spans="1:4">
      <c r="A702" t="s">
        <v>23861</v>
      </c>
      <c r="B702" t="s">
        <v>23862</v>
      </c>
      <c r="D702" t="str">
        <f t="shared" si="10"/>
        <v>K30EWL7FIS CLOSED HE LDA Larsen LPCCC Fish Monitor K30EWL7FIS</v>
      </c>
    </row>
    <row r="703" spans="1:4">
      <c r="A703" t="s">
        <v>23863</v>
      </c>
      <c r="B703" t="s">
        <v>23864</v>
      </c>
      <c r="D703" t="str">
        <f t="shared" si="10"/>
        <v>K30EWLFIS2 CLOSED HE LDA Larsen LPCCC FishMonit YR2 K30EWLFIS2</v>
      </c>
    </row>
    <row r="704" spans="1:4">
      <c r="A704" t="s">
        <v>23865</v>
      </c>
      <c r="B704" t="s">
        <v>23866</v>
      </c>
      <c r="D704" t="str">
        <f t="shared" si="10"/>
        <v>K30MOY0055 YR 3 LPCCC FISHERIES MONITORING PUTAH CK K30MOY0055</v>
      </c>
    </row>
    <row r="705" spans="1:4">
      <c r="A705" t="s">
        <v>23867</v>
      </c>
      <c r="B705" t="s">
        <v>23868</v>
      </c>
      <c r="D705" t="str">
        <f t="shared" si="10"/>
        <v>K30MOY0056 YR 4 LPCCC FISHERIES MONITORING PUTAH CK K30MOY0056</v>
      </c>
    </row>
    <row r="706" spans="1:4">
      <c r="A706" t="s">
        <v>23869</v>
      </c>
      <c r="B706" t="s">
        <v>23870</v>
      </c>
      <c r="D706" t="str">
        <f t="shared" si="10"/>
        <v>K30MOY0057 YR 5 LPCCC FISHERIES MONITORING PUTAH CK K30MOY0057</v>
      </c>
    </row>
    <row r="707" spans="1:4">
      <c r="A707" t="s">
        <v>23871</v>
      </c>
      <c r="B707" t="s">
        <v>23872</v>
      </c>
      <c r="D707" t="str">
        <f t="shared" ref="D707:D770" si="11">A707&amp;" "&amp;B707</f>
        <v>K30MOY0058 WFCB MOYLE LPCCC Fisheries PutahCreek Y6 K30MOY0058</v>
      </c>
    </row>
    <row r="708" spans="1:4">
      <c r="A708" t="s">
        <v>23873</v>
      </c>
      <c r="B708" t="s">
        <v>23874</v>
      </c>
      <c r="D708" t="str">
        <f t="shared" si="11"/>
        <v>K30MOY0059 YR 7 LPCCC FISHERIES MONITORING PUTAH CK K30MOY0059</v>
      </c>
    </row>
    <row r="709" spans="1:4">
      <c r="A709" t="s">
        <v>23875</v>
      </c>
      <c r="B709" t="s">
        <v>23876</v>
      </c>
      <c r="D709" t="str">
        <f t="shared" si="11"/>
        <v>K30MOY0060 YR 8 LPCCC FISHERIES MONITORING PUTAH CK K30MOY0060</v>
      </c>
    </row>
    <row r="710" spans="1:4">
      <c r="A710" t="s">
        <v>23877</v>
      </c>
      <c r="B710" t="s">
        <v>23878</v>
      </c>
      <c r="D710" t="str">
        <f t="shared" si="11"/>
        <v>K30MOY0061 YR 9 LPCCC FISHERIES MONITORING PUTAH CK K30MOY0061</v>
      </c>
    </row>
    <row r="711" spans="1:4">
      <c r="A711" t="s">
        <v>23879</v>
      </c>
      <c r="B711" t="s">
        <v>23880</v>
      </c>
      <c r="D711" t="str">
        <f t="shared" si="11"/>
        <v>K30MOY0062 YR 10 LPCCC FISHERIES MONITORING PUTAH K30MOY0062</v>
      </c>
    </row>
    <row r="712" spans="1:4">
      <c r="A712" t="s">
        <v>23881</v>
      </c>
      <c r="B712" t="s">
        <v>23882</v>
      </c>
      <c r="D712" t="str">
        <f t="shared" si="11"/>
        <v>K30MOY0063 YR 11 LPCCC FISHERIES MONITORING PUTAH K30MOY0063</v>
      </c>
    </row>
    <row r="713" spans="1:4">
      <c r="A713" t="s">
        <v>23883</v>
      </c>
      <c r="B713" t="s">
        <v>23884</v>
      </c>
      <c r="D713" t="str">
        <f t="shared" si="11"/>
        <v>K30MOY0206 WMOY LPCCC FISHERIES MONITORING PUTAH CK K30MOY0206</v>
      </c>
    </row>
    <row r="714" spans="1:4">
      <c r="A714" t="s">
        <v>23885</v>
      </c>
      <c r="B714" t="s">
        <v>23886</v>
      </c>
      <c r="D714" t="str">
        <f t="shared" si="11"/>
        <v>K30MRMPTCK AN SCI MILLER MONITORING PUTAH CREEK K30MRMPTCK</v>
      </c>
    </row>
    <row r="715" spans="1:4">
      <c r="A715" t="s">
        <v>23887</v>
      </c>
      <c r="B715" t="s">
        <v>23888</v>
      </c>
      <c r="D715" t="str">
        <f t="shared" si="11"/>
        <v>K30RMILGPN Intl Lettuce Genomics Sponsor Pinnacle K30RMILGPN</v>
      </c>
    </row>
    <row r="716" spans="1:4">
      <c r="A716" t="s">
        <v>23889</v>
      </c>
      <c r="B716" t="s">
        <v>23890</v>
      </c>
      <c r="D716" t="str">
        <f t="shared" si="11"/>
        <v>K30DWRLK62 CEE DWR GREEN STURGEON RISK KAVV K30DWRLK62</v>
      </c>
    </row>
    <row r="717" spans="1:4">
      <c r="A717" t="s">
        <v>23891</v>
      </c>
      <c r="B717" t="s">
        <v>23892</v>
      </c>
      <c r="D717" t="str">
        <f t="shared" si="11"/>
        <v>K30FAN0A71 WFCB FANGUE DWR Green Sturgeon Risk K30FAN0A71</v>
      </c>
    </row>
    <row r="718" spans="1:4">
      <c r="A718" t="s">
        <v>23893</v>
      </c>
      <c r="B718" t="s">
        <v>23894</v>
      </c>
      <c r="D718" t="str">
        <f t="shared" si="11"/>
        <v>KS0PMAR853 MED IMPM ALLEN PFIZER A14181324 KS0PMAR853</v>
      </c>
    </row>
    <row r="719" spans="1:4">
      <c r="A719" t="s">
        <v>23895</v>
      </c>
      <c r="B719" t="s">
        <v>23896</v>
      </c>
      <c r="D719" t="str">
        <f t="shared" si="11"/>
        <v>K30CLKMETA Nut Nutritious and Affordable Keen K30CLKMETA</v>
      </c>
    </row>
    <row r="720" spans="1:4">
      <c r="A720" t="s">
        <v>23897</v>
      </c>
      <c r="B720" t="s">
        <v>23898</v>
      </c>
      <c r="D720" t="str">
        <f t="shared" si="11"/>
        <v>K30CLKMETB Nut Nutritious and Affordable Cal Keen K30CLKMETB</v>
      </c>
    </row>
    <row r="721" spans="1:4">
      <c r="A721" t="s">
        <v>23899</v>
      </c>
      <c r="B721" t="s">
        <v>23900</v>
      </c>
      <c r="D721" t="str">
        <f t="shared" si="11"/>
        <v>K30CMSMANA NUTR SLUPSKY MANA STUDY K30CMSMANA</v>
      </c>
    </row>
    <row r="722" spans="1:4">
      <c r="A722" t="s">
        <v>23901</v>
      </c>
      <c r="B722" t="s">
        <v>23902</v>
      </c>
      <c r="D722" t="str">
        <f t="shared" si="11"/>
        <v>KS0ALVJ510 MED IMAL MARS INC NUTRITION VAN DE WATE KS0ALVJ510</v>
      </c>
    </row>
    <row r="723" spans="1:4">
      <c r="A723" t="s">
        <v>23903</v>
      </c>
      <c r="B723" t="s">
        <v>23904</v>
      </c>
      <c r="D723" t="str">
        <f t="shared" si="11"/>
        <v>KS0BPFTUGH MED PHS POLLOCK DOD TOUGH KS0BPFTUGH</v>
      </c>
    </row>
    <row r="724" spans="1:4">
      <c r="A724" t="s">
        <v>23905</v>
      </c>
      <c r="B724" t="s">
        <v>23906</v>
      </c>
      <c r="D724" t="str">
        <f t="shared" si="11"/>
        <v>K307972220 NCST Student of the Year K307972220</v>
      </c>
    </row>
    <row r="725" spans="1:4">
      <c r="A725" t="s">
        <v>23907</v>
      </c>
      <c r="B725" t="s">
        <v>23908</v>
      </c>
      <c r="D725" t="str">
        <f t="shared" si="11"/>
        <v>K307972501 USDOT NCST G2 Dissert Award Fellowshps K307972501</v>
      </c>
    </row>
    <row r="726" spans="1:4">
      <c r="A726" t="s">
        <v>23909</v>
      </c>
      <c r="B726" t="s">
        <v>23910</v>
      </c>
      <c r="D726" t="str">
        <f t="shared" si="11"/>
        <v>K309872002 US DOT NCST 2017 2021 G2 K309872002</v>
      </c>
    </row>
    <row r="727" spans="1:4">
      <c r="A727" t="s">
        <v>23911</v>
      </c>
      <c r="B727" t="s">
        <v>23912</v>
      </c>
      <c r="D727" t="str">
        <f t="shared" si="11"/>
        <v>K309872120 NCST G2 Administration K309872120</v>
      </c>
    </row>
    <row r="728" spans="1:4">
      <c r="A728" t="s">
        <v>23913</v>
      </c>
      <c r="B728" t="s">
        <v>23914</v>
      </c>
      <c r="D728" t="str">
        <f t="shared" si="11"/>
        <v>K309872121 NCST G2 UCR Subaward K309872121</v>
      </c>
    </row>
    <row r="729" spans="1:4">
      <c r="A729" t="s">
        <v>23915</v>
      </c>
      <c r="B729" t="s">
        <v>23916</v>
      </c>
      <c r="D729" t="str">
        <f t="shared" si="11"/>
        <v>K309872122 NCST G2 USC Subaward 201603605 02 K309872122</v>
      </c>
    </row>
    <row r="730" spans="1:4">
      <c r="A730" t="s">
        <v>23917</v>
      </c>
      <c r="B730" t="s">
        <v>23918</v>
      </c>
      <c r="D730" t="str">
        <f t="shared" si="11"/>
        <v>K309872123 NCST G2 UVM Subaward 201603605 03 K309872123</v>
      </c>
    </row>
    <row r="731" spans="1:4">
      <c r="A731" t="s">
        <v>23919</v>
      </c>
      <c r="B731" t="s">
        <v>23920</v>
      </c>
      <c r="D731" t="str">
        <f t="shared" si="11"/>
        <v>K309872124 NCST G2 GT Subaward 201603605 04 K309872124</v>
      </c>
    </row>
    <row r="732" spans="1:4">
      <c r="A732" t="s">
        <v>23921</v>
      </c>
      <c r="B732" t="s">
        <v>23922</v>
      </c>
      <c r="D732" t="str">
        <f t="shared" si="11"/>
        <v>K309872125 NCST G2 ITS Web Admin K309872125</v>
      </c>
    </row>
    <row r="733" spans="1:4">
      <c r="A733" t="s">
        <v>23923</v>
      </c>
      <c r="B733" t="s">
        <v>23924</v>
      </c>
      <c r="D733" t="str">
        <f t="shared" si="11"/>
        <v>K309872220 NCST G2 Education K309872220</v>
      </c>
    </row>
    <row r="734" spans="1:4">
      <c r="A734" t="s">
        <v>23925</v>
      </c>
      <c r="B734" t="s">
        <v>23926</v>
      </c>
      <c r="D734" t="str">
        <f t="shared" si="11"/>
        <v>K309872221 NCST Student of the Year K309872221</v>
      </c>
    </row>
    <row r="735" spans="1:4">
      <c r="A735" t="s">
        <v>23927</v>
      </c>
      <c r="B735" t="s">
        <v>23928</v>
      </c>
      <c r="D735" t="str">
        <f t="shared" si="11"/>
        <v>K309872222 NCST G2 Ferguson Solaviz Education K309872222</v>
      </c>
    </row>
    <row r="736" spans="1:4">
      <c r="A736" t="s">
        <v>23929</v>
      </c>
      <c r="B736" t="s">
        <v>23930</v>
      </c>
      <c r="D736" t="str">
        <f t="shared" si="11"/>
        <v>K309872320 NCST G2 Engagement K309872320</v>
      </c>
    </row>
    <row r="737" spans="1:4">
      <c r="A737" t="s">
        <v>23931</v>
      </c>
      <c r="B737" t="s">
        <v>23932</v>
      </c>
      <c r="D737" t="str">
        <f t="shared" si="11"/>
        <v>K309872321 NCST G2 Events Conf with sub accts K309872321</v>
      </c>
    </row>
    <row r="738" spans="1:4">
      <c r="A738" t="s">
        <v>23933</v>
      </c>
      <c r="B738" t="s">
        <v>23934</v>
      </c>
      <c r="D738" t="str">
        <f t="shared" si="11"/>
        <v>K309872500 NCST G2 Undistributed Research support K309872500</v>
      </c>
    </row>
    <row r="739" spans="1:4">
      <c r="A739" t="s">
        <v>23935</v>
      </c>
      <c r="B739" t="s">
        <v>23936</v>
      </c>
      <c r="D739" t="str">
        <f t="shared" si="11"/>
        <v>K309872501 NCST G2 Dissertation grant support K309872501</v>
      </c>
    </row>
    <row r="740" spans="1:4">
      <c r="A740" t="s">
        <v>23937</v>
      </c>
      <c r="B740" t="s">
        <v>23938</v>
      </c>
      <c r="D740" t="str">
        <f t="shared" si="11"/>
        <v>K309872510 NCST 4 Jenn EV in New Mobility Services K309872510</v>
      </c>
    </row>
    <row r="741" spans="1:4">
      <c r="A741" t="s">
        <v>23939</v>
      </c>
      <c r="B741" t="s">
        <v>23940</v>
      </c>
      <c r="D741" t="str">
        <f t="shared" si="11"/>
        <v>K309872511 NCST G2 Amenta Online Flight Search K309872511</v>
      </c>
    </row>
    <row r="742" spans="1:4">
      <c r="A742" t="s">
        <v>23941</v>
      </c>
      <c r="B742" t="s">
        <v>23942</v>
      </c>
      <c r="D742" t="str">
        <f t="shared" si="11"/>
        <v>K309872512 NCST G2 Jaller Last Mile Distribution K309872512</v>
      </c>
    </row>
    <row r="743" spans="1:4">
      <c r="A743" t="s">
        <v>23943</v>
      </c>
      <c r="B743" t="s">
        <v>23944</v>
      </c>
      <c r="D743" t="str">
        <f t="shared" si="11"/>
        <v>K309872513 NCST G2 Kendall LifeCycle Model Freight K309872513</v>
      </c>
    </row>
    <row r="744" spans="1:4">
      <c r="A744" t="s">
        <v>23945</v>
      </c>
      <c r="B744" t="s">
        <v>23946</v>
      </c>
      <c r="D744" t="str">
        <f t="shared" si="11"/>
        <v>K309872514 NCST G2 London ITHIM K309872514</v>
      </c>
    </row>
    <row r="745" spans="1:4">
      <c r="A745" t="s">
        <v>23947</v>
      </c>
      <c r="B745" t="s">
        <v>23948</v>
      </c>
      <c r="D745" t="str">
        <f t="shared" si="11"/>
        <v>K309872515 NCST Ogden Jenn Modelling Inter G2 K309872515</v>
      </c>
    </row>
    <row r="746" spans="1:4">
      <c r="A746" t="s">
        <v>23949</v>
      </c>
      <c r="B746" t="s">
        <v>23950</v>
      </c>
      <c r="D746" t="str">
        <f t="shared" si="11"/>
        <v>K309872516 NCST G2 Tal GIS EV Planning Toolbox K309872516</v>
      </c>
    </row>
    <row r="747" spans="1:4">
      <c r="A747" t="s">
        <v>23951</v>
      </c>
      <c r="B747" t="s">
        <v>23952</v>
      </c>
      <c r="D747" t="str">
        <f t="shared" si="11"/>
        <v>K309872517 NCST G2 TAPS Survey K309872517</v>
      </c>
    </row>
    <row r="748" spans="1:4">
      <c r="A748" t="s">
        <v>23953</v>
      </c>
      <c r="B748" t="s">
        <v>23954</v>
      </c>
      <c r="D748" t="str">
        <f t="shared" si="11"/>
        <v>K309872518 NCST Sanguinetti Facilitating EV Adopt K309872518</v>
      </c>
    </row>
    <row r="749" spans="1:4">
      <c r="A749" t="s">
        <v>23955</v>
      </c>
      <c r="B749" t="s">
        <v>23956</v>
      </c>
      <c r="D749" t="str">
        <f t="shared" si="11"/>
        <v>K309872519 NCST G2 Fulton Estimating the Hedonic K309872519</v>
      </c>
    </row>
    <row r="750" spans="1:4">
      <c r="A750" t="s">
        <v>23957</v>
      </c>
      <c r="B750" t="s">
        <v>23958</v>
      </c>
      <c r="D750" t="str">
        <f t="shared" si="11"/>
        <v>K309872520 NCST G2 Lee Gil Where are used Buyers K309872520</v>
      </c>
    </row>
    <row r="751" spans="1:4">
      <c r="A751" t="s">
        <v>23959</v>
      </c>
      <c r="B751" t="s">
        <v>23960</v>
      </c>
      <c r="D751" t="str">
        <f t="shared" si="11"/>
        <v>K309872521 NCST G2 Miller Spatial Scenarios K309872521</v>
      </c>
    </row>
    <row r="752" spans="1:4">
      <c r="A752" t="s">
        <v>23961</v>
      </c>
      <c r="B752" t="s">
        <v>23962</v>
      </c>
      <c r="D752" t="str">
        <f t="shared" si="11"/>
        <v>K309872522 NCST Witcover What happened to Biofuel K309872522</v>
      </c>
    </row>
    <row r="753" spans="1:4">
      <c r="A753" t="s">
        <v>23963</v>
      </c>
      <c r="B753" t="s">
        <v>23964</v>
      </c>
      <c r="D753" t="str">
        <f t="shared" si="11"/>
        <v>K309872523 NCST G2 Ferguson Potential Solar powered K309872523</v>
      </c>
    </row>
    <row r="754" spans="1:4">
      <c r="A754" t="s">
        <v>23965</v>
      </c>
      <c r="B754" t="s">
        <v>23966</v>
      </c>
      <c r="D754" t="str">
        <f t="shared" si="11"/>
        <v>K309872524 Circella Millennials Survey Phase G2 K309872524</v>
      </c>
    </row>
    <row r="755" spans="1:4">
      <c r="A755" t="s">
        <v>23967</v>
      </c>
      <c r="B755" t="s">
        <v>23968</v>
      </c>
      <c r="D755" t="str">
        <f t="shared" si="11"/>
        <v>K309872525 Rodier ARB SJV project match K309872525</v>
      </c>
    </row>
    <row r="756" spans="1:4">
      <c r="A756" t="s">
        <v>23969</v>
      </c>
      <c r="B756" t="s">
        <v>23970</v>
      </c>
      <c r="D756" t="str">
        <f t="shared" si="11"/>
        <v>K309872526 NCST G2 Xing Exam potential adoption K309872526</v>
      </c>
    </row>
    <row r="757" spans="1:4">
      <c r="A757" t="s">
        <v>23971</v>
      </c>
      <c r="B757" t="s">
        <v>23972</v>
      </c>
      <c r="D757" t="str">
        <f t="shared" si="11"/>
        <v>K309872527 NCST G2 Handy Volke Induced Travel Cal K309872527</v>
      </c>
    </row>
    <row r="758" spans="1:4">
      <c r="A758" t="s">
        <v>23973</v>
      </c>
      <c r="B758" t="s">
        <v>23974</v>
      </c>
      <c r="D758" t="str">
        <f t="shared" si="11"/>
        <v>K309872528 NCST G2 Bunch ID Dynamics in Calif K309872528</v>
      </c>
    </row>
    <row r="759" spans="1:4">
      <c r="A759" t="s">
        <v>23975</v>
      </c>
      <c r="B759" t="s">
        <v>23976</v>
      </c>
      <c r="D759" t="str">
        <f t="shared" si="11"/>
        <v>K309872529 NCST Ambrose Mgr Retired elec Vehicle K309872529</v>
      </c>
    </row>
    <row r="760" spans="1:4">
      <c r="A760" t="s">
        <v>23977</v>
      </c>
      <c r="B760" t="s">
        <v>23978</v>
      </c>
      <c r="D760" t="str">
        <f t="shared" si="11"/>
        <v>K309872530 NCST Brown Setting TNC policies K309872530</v>
      </c>
    </row>
    <row r="761" spans="1:4">
      <c r="A761" t="s">
        <v>23979</v>
      </c>
      <c r="B761" t="s">
        <v>23980</v>
      </c>
      <c r="D761" t="str">
        <f t="shared" si="11"/>
        <v>K309872531 NCST Hardman Calif electric buyers K309872531</v>
      </c>
    </row>
    <row r="762" spans="1:4">
      <c r="A762" t="s">
        <v>23981</v>
      </c>
      <c r="B762" t="s">
        <v>23982</v>
      </c>
      <c r="D762" t="str">
        <f t="shared" si="11"/>
        <v>K309872532 NCST Kendall Greenhouse Gas Reduction K309872532</v>
      </c>
    </row>
    <row r="763" spans="1:4">
      <c r="A763" t="s">
        <v>23983</v>
      </c>
      <c r="B763" t="s">
        <v>23984</v>
      </c>
      <c r="D763" t="str">
        <f t="shared" si="11"/>
        <v>K309872533 NCST Kurani Gender diff electric cars K309872533</v>
      </c>
    </row>
    <row r="764" spans="1:4">
      <c r="A764" t="s">
        <v>23985</v>
      </c>
      <c r="B764" t="s">
        <v>23986</v>
      </c>
      <c r="D764" t="str">
        <f t="shared" si="11"/>
        <v>K309872534 NCST Alemi TNC Disruptive Role K309872534</v>
      </c>
    </row>
    <row r="765" spans="1:4">
      <c r="A765" t="s">
        <v>23987</v>
      </c>
      <c r="B765" t="s">
        <v>23988</v>
      </c>
      <c r="D765" t="str">
        <f t="shared" si="11"/>
        <v>K309872535 NCST Murphy Transfer Policy Makers K309872535</v>
      </c>
    </row>
    <row r="766" spans="1:4">
      <c r="A766" t="s">
        <v>23989</v>
      </c>
      <c r="B766" t="s">
        <v>23990</v>
      </c>
      <c r="D766" t="str">
        <f t="shared" si="11"/>
        <v>K309872536 NCST Rodier Electric Car Sharing K309872536</v>
      </c>
    </row>
    <row r="767" spans="1:4">
      <c r="A767" t="s">
        <v>23991</v>
      </c>
      <c r="B767" t="s">
        <v>23992</v>
      </c>
      <c r="D767" t="str">
        <f t="shared" si="11"/>
        <v>K309872537 NCST G2 Circilla Annual Nat Mobilty K309872537</v>
      </c>
    </row>
    <row r="768" spans="1:4">
      <c r="A768" t="s">
        <v>23993</v>
      </c>
      <c r="B768" t="s">
        <v>23994</v>
      </c>
      <c r="D768" t="str">
        <f t="shared" si="11"/>
        <v>K309872540 NCST Fulton Battery electric Trucks K309872540</v>
      </c>
    </row>
    <row r="769" spans="1:4">
      <c r="A769" t="s">
        <v>23995</v>
      </c>
      <c r="B769" t="s">
        <v>23996</v>
      </c>
      <c r="D769" t="str">
        <f t="shared" si="11"/>
        <v>K309872542 NCST Jaller Spatial Demand Based Tool K309872542</v>
      </c>
    </row>
    <row r="770" spans="1:4">
      <c r="A770" t="s">
        <v>23997</v>
      </c>
      <c r="B770" t="s">
        <v>23998</v>
      </c>
      <c r="D770" t="str">
        <f t="shared" si="11"/>
        <v>K309872560 NCST Kendall End of Life EV Battery K309872560</v>
      </c>
    </row>
    <row r="771" spans="1:4">
      <c r="A771" t="s">
        <v>23999</v>
      </c>
      <c r="B771" t="s">
        <v>24000</v>
      </c>
      <c r="D771" t="str">
        <f t="shared" ref="D771:D834" si="12">A771&amp;" "&amp;B771</f>
        <v>K309872561 NCST Smith Low carbon Fuel Credit K309872561</v>
      </c>
    </row>
    <row r="772" spans="1:4">
      <c r="A772" t="s">
        <v>24001</v>
      </c>
      <c r="B772" t="s">
        <v>24002</v>
      </c>
      <c r="D772" t="str">
        <f t="shared" si="12"/>
        <v>K309872562 NCST Chakraborty Role of Vehicle Tech K309872562</v>
      </c>
    </row>
    <row r="773" spans="1:4">
      <c r="A773" t="s">
        <v>24003</v>
      </c>
      <c r="B773" t="s">
        <v>24004</v>
      </c>
      <c r="D773" t="str">
        <f t="shared" si="12"/>
        <v>K309872563 NCST Fitch Increasing Bike Share use K309872563</v>
      </c>
    </row>
    <row r="774" spans="1:4">
      <c r="A774" t="s">
        <v>24005</v>
      </c>
      <c r="B774" t="s">
        <v>24006</v>
      </c>
      <c r="D774" t="str">
        <f t="shared" si="12"/>
        <v>K309872565 CaltransTO 52 Yan Xing Survey Cost K309872565</v>
      </c>
    </row>
    <row r="775" spans="1:4">
      <c r="A775" t="s">
        <v>24007</v>
      </c>
      <c r="B775" t="s">
        <v>24008</v>
      </c>
      <c r="D775" t="str">
        <f t="shared" si="12"/>
        <v>K309872566 Hardman EV lease decisions K309872566</v>
      </c>
    </row>
    <row r="776" spans="1:4">
      <c r="A776" t="s">
        <v>24009</v>
      </c>
      <c r="B776" t="s">
        <v>24010</v>
      </c>
      <c r="D776" t="str">
        <f t="shared" si="12"/>
        <v>K309872567 Sanguinetti Vehicle Cost Calculator K309872567</v>
      </c>
    </row>
    <row r="777" spans="1:4">
      <c r="A777" t="s">
        <v>24011</v>
      </c>
      <c r="B777" t="s">
        <v>24012</v>
      </c>
      <c r="D777" t="str">
        <f t="shared" si="12"/>
        <v>K309872568 Davis Democratization of EV Charging K309872568</v>
      </c>
    </row>
    <row r="778" spans="1:4">
      <c r="A778" t="s">
        <v>24013</v>
      </c>
      <c r="B778" t="s">
        <v>24014</v>
      </c>
      <c r="D778" t="str">
        <f t="shared" si="12"/>
        <v>K309872569 Fulton Revenue Neutral Incentive K309872569</v>
      </c>
    </row>
    <row r="779" spans="1:4">
      <c r="A779" t="s">
        <v>24015</v>
      </c>
      <c r="B779" t="s">
        <v>24016</v>
      </c>
      <c r="D779" t="str">
        <f t="shared" si="12"/>
        <v>K309872570 Jenn Emissions impact of EV K309872570</v>
      </c>
    </row>
    <row r="780" spans="1:4">
      <c r="A780" t="s">
        <v>24017</v>
      </c>
      <c r="B780" t="s">
        <v>24018</v>
      </c>
      <c r="D780" t="str">
        <f t="shared" si="12"/>
        <v>K309872571 Barajas TO 64 Survey Costs K309872571</v>
      </c>
    </row>
    <row r="781" spans="1:4">
      <c r="A781" t="s">
        <v>24019</v>
      </c>
      <c r="B781" t="s">
        <v>24020</v>
      </c>
      <c r="D781" t="str">
        <f t="shared" si="12"/>
        <v>K309872572 Nitta NCST Machine Learning Models K309872572</v>
      </c>
    </row>
    <row r="782" spans="1:4">
      <c r="A782" t="s">
        <v>24021</v>
      </c>
      <c r="B782" t="s">
        <v>24022</v>
      </c>
      <c r="D782" t="str">
        <f t="shared" si="12"/>
        <v>K309872573 Kendall NCST Second hand vehicles K309872573</v>
      </c>
    </row>
    <row r="783" spans="1:4">
      <c r="A783" t="s">
        <v>24023</v>
      </c>
      <c r="B783" t="s">
        <v>24024</v>
      </c>
      <c r="D783" t="str">
        <f t="shared" si="12"/>
        <v>K309872574 Harvey NCST Global Roadway Network K309872574</v>
      </c>
    </row>
    <row r="784" spans="1:4">
      <c r="A784" t="s">
        <v>24025</v>
      </c>
      <c r="B784" t="s">
        <v>24026</v>
      </c>
      <c r="D784" t="str">
        <f t="shared" si="12"/>
        <v>K309872575 Li SAEVs Impacts on Disadvan CA Comm K309872575</v>
      </c>
    </row>
    <row r="785" spans="1:4">
      <c r="A785" t="s">
        <v>24027</v>
      </c>
      <c r="B785" t="s">
        <v>24028</v>
      </c>
      <c r="D785" t="str">
        <f t="shared" si="12"/>
        <v>K309872576 Muehlegger NCST Fuel Taxes K309872576</v>
      </c>
    </row>
    <row r="786" spans="1:4">
      <c r="A786" t="s">
        <v>24029</v>
      </c>
      <c r="B786" t="s">
        <v>24030</v>
      </c>
      <c r="D786" t="str">
        <f t="shared" si="12"/>
        <v>K309872577 Tal NCST Charging Choices Plug in K309872577</v>
      </c>
    </row>
    <row r="787" spans="1:4">
      <c r="A787" t="s">
        <v>24031</v>
      </c>
      <c r="B787" t="s">
        <v>24032</v>
      </c>
      <c r="D787" t="str">
        <f t="shared" si="12"/>
        <v>K309872578 Tal NCST Charging needs K309872578</v>
      </c>
    </row>
    <row r="788" spans="1:4">
      <c r="A788" t="s">
        <v>24033</v>
      </c>
      <c r="B788" t="s">
        <v>24034</v>
      </c>
      <c r="D788" t="str">
        <f t="shared" si="12"/>
        <v>K309872579 Jaller Computer expenses for Caltrans K309872579</v>
      </c>
    </row>
    <row r="789" spans="1:4">
      <c r="A789" t="s">
        <v>24035</v>
      </c>
      <c r="B789" t="s">
        <v>24036</v>
      </c>
      <c r="D789" t="str">
        <f t="shared" si="12"/>
        <v>K309872580 NCST G2 Yan Xing Survey Incent Expen K309872580</v>
      </c>
    </row>
    <row r="790" spans="1:4">
      <c r="A790" t="s">
        <v>24037</v>
      </c>
      <c r="B790" t="s">
        <v>24038</v>
      </c>
      <c r="D790" t="str">
        <f t="shared" si="12"/>
        <v>KS0DHAMS22 HERMAN AMS Effect of Headgea 6 30 2024 KS0DHAMS22</v>
      </c>
    </row>
    <row r="791" spans="1:4">
      <c r="A791" t="s">
        <v>24039</v>
      </c>
      <c r="B791" t="s">
        <v>24040</v>
      </c>
      <c r="D791" t="str">
        <f t="shared" si="12"/>
        <v>K30VP70059 CNPRC DIRECTORS OFFICE K30VP70059</v>
      </c>
    </row>
    <row r="792" spans="1:4">
      <c r="A792" t="s">
        <v>24041</v>
      </c>
      <c r="B792" t="s">
        <v>24042</v>
      </c>
      <c r="D792" t="str">
        <f t="shared" si="12"/>
        <v>K30VP70159 CNPRC ADMINISTRATION AND OPERATIONS K30VP70159</v>
      </c>
    </row>
    <row r="793" spans="1:4">
      <c r="A793" t="s">
        <v>24043</v>
      </c>
      <c r="B793" t="s">
        <v>24044</v>
      </c>
      <c r="D793" t="str">
        <f t="shared" si="12"/>
        <v>K30VP70259 CNPRC COLONY MANAGEMENT AND RESEARCH SRV K30VP70259</v>
      </c>
    </row>
    <row r="794" spans="1:4">
      <c r="A794" t="s">
        <v>24045</v>
      </c>
      <c r="B794" t="s">
        <v>24046</v>
      </c>
      <c r="D794" t="str">
        <f t="shared" si="12"/>
        <v>K30VP70359 CNPRC INFORMATION TECHNOLOGY K30VP70359</v>
      </c>
    </row>
    <row r="795" spans="1:4">
      <c r="A795" t="s">
        <v>24047</v>
      </c>
      <c r="B795" t="s">
        <v>24048</v>
      </c>
      <c r="D795" t="str">
        <f t="shared" si="12"/>
        <v>K30VP71059 CNPRC OUTREACH K30VP71059</v>
      </c>
    </row>
    <row r="796" spans="1:4">
      <c r="A796" t="s">
        <v>24049</v>
      </c>
      <c r="B796" t="s">
        <v>24050</v>
      </c>
      <c r="D796" t="str">
        <f t="shared" si="12"/>
        <v>K30VP71159 CNPRC MULTIMODAL IMAGING CORE K30VP71159</v>
      </c>
    </row>
    <row r="797" spans="1:4">
      <c r="A797" t="s">
        <v>24051</v>
      </c>
      <c r="B797" t="s">
        <v>24052</v>
      </c>
      <c r="D797" t="str">
        <f t="shared" si="12"/>
        <v>K30VP71259 CNPRC FLOW CYTOMETRY CORE K30VP71259</v>
      </c>
    </row>
    <row r="798" spans="1:4">
      <c r="A798" t="s">
        <v>24053</v>
      </c>
      <c r="B798" t="s">
        <v>24054</v>
      </c>
      <c r="D798" t="str">
        <f t="shared" si="12"/>
        <v>K30VP71559 CNPRC INHALATION CORE K30VP71559</v>
      </c>
    </row>
    <row r="799" spans="1:4">
      <c r="A799" t="s">
        <v>24055</v>
      </c>
      <c r="B799" t="s">
        <v>24056</v>
      </c>
      <c r="D799" t="str">
        <f t="shared" si="12"/>
        <v>K30VP71959 CNPRC GENETICS MANAGEMENT SRVS K30VP71959</v>
      </c>
    </row>
    <row r="800" spans="1:4">
      <c r="A800" t="s">
        <v>24057</v>
      </c>
      <c r="B800" t="s">
        <v>24058</v>
      </c>
      <c r="D800" t="str">
        <f t="shared" si="12"/>
        <v>K30VP72359 CNPRC ANIMAL PER CLEARING K30VP72359</v>
      </c>
    </row>
    <row r="801" spans="1:4">
      <c r="A801" t="s">
        <v>24059</v>
      </c>
      <c r="B801" t="s">
        <v>24060</v>
      </c>
      <c r="D801" t="str">
        <f t="shared" si="12"/>
        <v>K30VP72559 CNPRC PRIMATE MEDICINE SRVS K30VP72559</v>
      </c>
    </row>
    <row r="802" spans="1:4">
      <c r="A802" t="s">
        <v>24061</v>
      </c>
      <c r="B802" t="s">
        <v>24062</v>
      </c>
      <c r="D802" t="str">
        <f t="shared" si="12"/>
        <v>K30VP72859 CNPRC NATIONAL INSTITUTE ON AGING COLONY K30VP72859</v>
      </c>
    </row>
    <row r="803" spans="1:4">
      <c r="A803" t="s">
        <v>24063</v>
      </c>
      <c r="B803" t="s">
        <v>24064</v>
      </c>
      <c r="D803" t="str">
        <f t="shared" si="12"/>
        <v>K30VP73159 CNPRC POPULATION BEHAVIOR HEALTH SERVICE K30VP73159</v>
      </c>
    </row>
    <row r="804" spans="1:4">
      <c r="A804" t="s">
        <v>24065</v>
      </c>
      <c r="B804" t="s">
        <v>24066</v>
      </c>
      <c r="D804" t="str">
        <f t="shared" si="12"/>
        <v>K30VP73259 CNPRC NEUROSCIENCE BEHAVIOR RSCH UNIT K30VP73259</v>
      </c>
    </row>
    <row r="805" spans="1:4">
      <c r="A805" t="s">
        <v>24067</v>
      </c>
      <c r="B805" t="s">
        <v>24068</v>
      </c>
      <c r="D805" t="str">
        <f t="shared" si="12"/>
        <v>K30VP73559 CNPRC CONSORTIUM K30VP73559</v>
      </c>
    </row>
    <row r="806" spans="1:4">
      <c r="A806" t="s">
        <v>24069</v>
      </c>
      <c r="B806" t="s">
        <v>24070</v>
      </c>
      <c r="D806" t="str">
        <f t="shared" si="12"/>
        <v>K30VP74259 CNPRC YR 53 AIDS NURSERY K30VP74259</v>
      </c>
    </row>
    <row r="807" spans="1:4">
      <c r="A807" t="s">
        <v>24071</v>
      </c>
      <c r="B807" t="s">
        <v>24072</v>
      </c>
      <c r="D807" t="str">
        <f t="shared" si="12"/>
        <v>K30VP74359 CNPRC YR59 SUP3 TB184 SURG RENOVATION K30VP74359</v>
      </c>
    </row>
    <row r="808" spans="1:4">
      <c r="A808" t="s">
        <v>24073</v>
      </c>
      <c r="B808" t="s">
        <v>24074</v>
      </c>
      <c r="D808" t="str">
        <f t="shared" si="12"/>
        <v>K30VP74459 CNPRC YR 54 AIDS RENOVATION SUPPLEMENT K30VP74459</v>
      </c>
    </row>
    <row r="809" spans="1:4">
      <c r="A809" t="s">
        <v>24075</v>
      </c>
      <c r="B809" t="s">
        <v>24076</v>
      </c>
      <c r="D809" t="str">
        <f t="shared" si="12"/>
        <v>K30VP74559 CNPRC YR59 SUP4 CONSORTIUM SUPPLEMENT K30VP74559</v>
      </c>
    </row>
    <row r="810" spans="1:4">
      <c r="A810" t="s">
        <v>24077</v>
      </c>
      <c r="B810" t="s">
        <v>24078</v>
      </c>
      <c r="D810" t="str">
        <f t="shared" si="12"/>
        <v>K30VP74759 CNPRC PILOT RESEARCH PROGRAM K30VP74759</v>
      </c>
    </row>
    <row r="811" spans="1:4">
      <c r="A811" t="s">
        <v>24079</v>
      </c>
      <c r="B811" t="s">
        <v>24080</v>
      </c>
      <c r="D811" t="str">
        <f t="shared" si="12"/>
        <v>K30VP75059 CNPRC REPRODUCTIVE SCIENCE REGENERATVE K30VP75059</v>
      </c>
    </row>
    <row r="812" spans="1:4">
      <c r="A812" t="s">
        <v>24081</v>
      </c>
      <c r="B812" t="s">
        <v>24082</v>
      </c>
      <c r="D812" t="str">
        <f t="shared" si="12"/>
        <v>K30VP75459 CNPRC YR59 SUP1 NIA EXPANSION K30VP75459</v>
      </c>
    </row>
    <row r="813" spans="1:4">
      <c r="A813" t="s">
        <v>24083</v>
      </c>
      <c r="B813" t="s">
        <v>24084</v>
      </c>
      <c r="D813" t="str">
        <f t="shared" si="12"/>
        <v>K30VP75559 CNPRC RESPIRATORY DISEASE RESEARCH UNIT K30VP75559</v>
      </c>
    </row>
    <row r="814" spans="1:4">
      <c r="A814" t="s">
        <v>24085</v>
      </c>
      <c r="B814" t="s">
        <v>24086</v>
      </c>
      <c r="D814" t="str">
        <f t="shared" si="12"/>
        <v>K30VP75959 CNPRC DIVERSITY N SIEGEL YR2 K30VP75959</v>
      </c>
    </row>
    <row r="815" spans="1:4">
      <c r="A815" t="s">
        <v>24087</v>
      </c>
      <c r="B815" t="s">
        <v>24088</v>
      </c>
      <c r="D815" t="str">
        <f t="shared" si="12"/>
        <v>K30VP76459 CNPRC FACILITIES IMPROVEMENT K30VP76459</v>
      </c>
    </row>
    <row r="816" spans="1:4">
      <c r="A816" t="s">
        <v>24089</v>
      </c>
      <c r="B816" t="s">
        <v>24090</v>
      </c>
      <c r="D816" t="str">
        <f t="shared" si="12"/>
        <v>K30VP76559 CNPRC PRIMATE ASSAY LABORATORY CORE K30VP76559</v>
      </c>
    </row>
    <row r="817" spans="1:4">
      <c r="A817" t="s">
        <v>24091</v>
      </c>
      <c r="B817" t="s">
        <v>24092</v>
      </c>
      <c r="D817" t="str">
        <f t="shared" si="12"/>
        <v>K30VP76759 CNPRC YR57 SUP2 EQUIPMENT K30VP76759</v>
      </c>
    </row>
    <row r="818" spans="1:4">
      <c r="A818" t="s">
        <v>24093</v>
      </c>
      <c r="B818" t="s">
        <v>24094</v>
      </c>
      <c r="D818" t="str">
        <f t="shared" si="12"/>
        <v>K30VP76859 CNPRC YR58 SUP1 FIRE READINESS K30VP76859</v>
      </c>
    </row>
    <row r="819" spans="1:4">
      <c r="A819" t="s">
        <v>24095</v>
      </c>
      <c r="B819" t="s">
        <v>24096</v>
      </c>
      <c r="D819" t="str">
        <f t="shared" si="12"/>
        <v>K30VP76959 CNPRC BG58 SUP2 TAU Alzh Morrison K30VP76959</v>
      </c>
    </row>
    <row r="820" spans="1:4">
      <c r="A820" t="s">
        <v>24097</v>
      </c>
      <c r="B820" t="s">
        <v>24098</v>
      </c>
      <c r="D820" t="str">
        <f t="shared" si="12"/>
        <v>K30VP77059 CNPRC YR58 PILOT HU MORRISON K30VP77059</v>
      </c>
    </row>
    <row r="821" spans="1:4">
      <c r="A821" t="s">
        <v>24099</v>
      </c>
      <c r="B821" t="s">
        <v>24100</v>
      </c>
      <c r="D821" t="str">
        <f t="shared" si="12"/>
        <v>K30VP77459 CNPRC YR58 PILOT CHUA BLISS MOREAU K30VP77459</v>
      </c>
    </row>
    <row r="822" spans="1:4">
      <c r="A822" t="s">
        <v>24101</v>
      </c>
      <c r="B822" t="s">
        <v>24102</v>
      </c>
      <c r="D822" t="str">
        <f t="shared" si="12"/>
        <v>K30VP77859 CNPRC YR59 PILOT ROBERTS VAN ROMPAY K30VP77859</v>
      </c>
    </row>
    <row r="823" spans="1:4">
      <c r="A823" t="s">
        <v>24103</v>
      </c>
      <c r="B823" t="s">
        <v>24104</v>
      </c>
      <c r="D823" t="str">
        <f t="shared" si="12"/>
        <v>K30VP77959 CNPRC YR58 PILOT HILDEMAN HARTIGAN OC K30VP77959</v>
      </c>
    </row>
    <row r="824" spans="1:4">
      <c r="A824" t="s">
        <v>24105</v>
      </c>
      <c r="B824" t="s">
        <v>24106</v>
      </c>
      <c r="D824" t="str">
        <f t="shared" si="12"/>
        <v>K30VP78059 CNPRC YR59 PILOT BLASI VANROMPAY IYER K30VP78059</v>
      </c>
    </row>
    <row r="825" spans="1:4">
      <c r="A825" t="s">
        <v>24107</v>
      </c>
      <c r="B825" t="s">
        <v>24108</v>
      </c>
      <c r="D825" t="str">
        <f t="shared" si="12"/>
        <v>K30VP78459 CNPRC ANATOMICAL AND CLINICAL PATHOLOGY K30VP78459</v>
      </c>
    </row>
    <row r="826" spans="1:4">
      <c r="A826" t="s">
        <v>24109</v>
      </c>
      <c r="B826" t="s">
        <v>24110</v>
      </c>
      <c r="D826" t="str">
        <f t="shared" si="12"/>
        <v>K30VP78759 CNPRC YR59 PILOT BHASKAR VANROMPAY JHM K30VP78759</v>
      </c>
    </row>
    <row r="827" spans="1:4">
      <c r="A827" t="s">
        <v>24111</v>
      </c>
      <c r="B827" t="s">
        <v>24112</v>
      </c>
      <c r="D827" t="str">
        <f t="shared" si="12"/>
        <v>K30VP78859 CNPRC YR59 SUP5 Corral Covers K30VP78859</v>
      </c>
    </row>
    <row r="828" spans="1:4">
      <c r="A828" t="s">
        <v>24113</v>
      </c>
      <c r="B828" t="s">
        <v>24114</v>
      </c>
      <c r="D828" t="str">
        <f t="shared" si="12"/>
        <v>K30VP79059 CNPRC Gen Genomic Project CM McCowan K30VP79059</v>
      </c>
    </row>
    <row r="829" spans="1:4">
      <c r="A829" t="s">
        <v>24115</v>
      </c>
      <c r="B829" t="s">
        <v>24116</v>
      </c>
      <c r="D829" t="str">
        <f t="shared" si="12"/>
        <v>K30VP79159 CNPRC INFECTIOUS DISEASES RESEARCH UNIT K30VP79159</v>
      </c>
    </row>
    <row r="830" spans="1:4">
      <c r="A830" t="s">
        <v>24117</v>
      </c>
      <c r="B830" t="s">
        <v>24118</v>
      </c>
      <c r="D830" t="str">
        <f t="shared" si="12"/>
        <v>K30VP79559 CNPRC Deslorelin Assessment CM Carroll K30VP79559</v>
      </c>
    </row>
    <row r="831" spans="1:4">
      <c r="A831" t="s">
        <v>24119</v>
      </c>
      <c r="B831" t="s">
        <v>24120</v>
      </c>
      <c r="D831" t="str">
        <f t="shared" si="12"/>
        <v>K30VP79659 CNPRC WILDLIFE SURVEY CM J Short K30VP79659</v>
      </c>
    </row>
    <row r="832" spans="1:4">
      <c r="A832" t="s">
        <v>24121</v>
      </c>
      <c r="B832" t="s">
        <v>24122</v>
      </c>
      <c r="D832" t="str">
        <f t="shared" si="12"/>
        <v>K30VP79759 CNPRC YR59 SUP2 BioBehaviorial Assess K30VP79759</v>
      </c>
    </row>
    <row r="833" spans="1:4">
      <c r="A833" t="s">
        <v>24123</v>
      </c>
      <c r="B833" t="s">
        <v>24124</v>
      </c>
      <c r="D833" t="str">
        <f t="shared" si="12"/>
        <v>K30VP79859 CNPRC YR59 SUP6 COVID 19 Koen VanRompay K30VP79859</v>
      </c>
    </row>
    <row r="834" spans="1:4">
      <c r="A834" t="s">
        <v>24125</v>
      </c>
      <c r="B834" t="s">
        <v>24126</v>
      </c>
      <c r="D834" t="str">
        <f t="shared" si="12"/>
        <v>K30CM20B98 ANTS PACKARD FDN 2016 65130 M CROFOOT K30CM20B98</v>
      </c>
    </row>
    <row r="835" spans="1:4">
      <c r="A835" t="s">
        <v>24127</v>
      </c>
      <c r="B835" t="s">
        <v>24128</v>
      </c>
      <c r="D835" t="str">
        <f t="shared" ref="D835:D898" si="13">A835&amp;" "&amp;B835</f>
        <v>K30CM20B9C ANTS PACKARD FDN 2016 65130 CHILDCARE K30CM20B9C</v>
      </c>
    </row>
    <row r="836" spans="1:4">
      <c r="A836" t="s">
        <v>24129</v>
      </c>
      <c r="B836" t="s">
        <v>24130</v>
      </c>
      <c r="D836" t="str">
        <f t="shared" si="13"/>
        <v>K30CM20B9F ANTS PKRD FDN 2016 65130 CROFOOT FINA K30CM20B9F</v>
      </c>
    </row>
    <row r="837" spans="1:4">
      <c r="A837" t="s">
        <v>24131</v>
      </c>
      <c r="B837" t="s">
        <v>24132</v>
      </c>
      <c r="D837" t="str">
        <f t="shared" si="13"/>
        <v>K30SCPDAYL CLTC Frontier Energy K30SCPDAYL</v>
      </c>
    </row>
    <row r="838" spans="1:4">
      <c r="A838" t="s">
        <v>24133</v>
      </c>
      <c r="B838" t="s">
        <v>24134</v>
      </c>
      <c r="D838" t="str">
        <f t="shared" si="13"/>
        <v>K30WCMCDS2 WCMC COMPOUND IDENTIFICATION YR 2 K30WCMCDS2</v>
      </c>
    </row>
    <row r="839" spans="1:4">
      <c r="A839" t="s">
        <v>24135</v>
      </c>
      <c r="B839" t="s">
        <v>24136</v>
      </c>
      <c r="D839" t="str">
        <f t="shared" si="13"/>
        <v>K30WCMCDS3 WCMC COMPOUND IDENTIFICATION YR 3 K30WCMCDS3</v>
      </c>
    </row>
    <row r="840" spans="1:4">
      <c r="A840" t="s">
        <v>24137</v>
      </c>
      <c r="B840" t="s">
        <v>24138</v>
      </c>
      <c r="D840" t="str">
        <f t="shared" si="13"/>
        <v>K30WCMCID1 WCMC COMPOUND IDENTIFICATION YR 1 K30WCMCID1</v>
      </c>
    </row>
    <row r="841" spans="1:4">
      <c r="A841" t="s">
        <v>24139</v>
      </c>
      <c r="B841" t="s">
        <v>24140</v>
      </c>
      <c r="D841" t="str">
        <f t="shared" si="13"/>
        <v>K30WCMCID2 WCMC COMPOUND IDENTIFICATION YR 2 K30WCMCID2</v>
      </c>
    </row>
    <row r="842" spans="1:4">
      <c r="A842" t="s">
        <v>24141</v>
      </c>
      <c r="B842" t="s">
        <v>24142</v>
      </c>
      <c r="D842" t="str">
        <f t="shared" si="13"/>
        <v>K30WCMCID3 WCMC COMPOUND IDENTIFICATION YR 3 K30WCMCID3</v>
      </c>
    </row>
    <row r="843" spans="1:4">
      <c r="A843" t="s">
        <v>24143</v>
      </c>
      <c r="B843" t="s">
        <v>24144</v>
      </c>
      <c r="D843" t="str">
        <f t="shared" si="13"/>
        <v>K30WCMCID4 WCMC COMPOUND IDENTIFICATION YR 4 K30WCMCID4</v>
      </c>
    </row>
    <row r="844" spans="1:4">
      <c r="A844" t="s">
        <v>24145</v>
      </c>
      <c r="B844" t="s">
        <v>24146</v>
      </c>
      <c r="D844" t="str">
        <f t="shared" si="13"/>
        <v>K30WCMCIDS WCMC COMPOUND IDENTIFICATION YR 1 K30WCMCIDS</v>
      </c>
    </row>
    <row r="845" spans="1:4">
      <c r="A845" t="s">
        <v>24147</v>
      </c>
      <c r="B845" t="s">
        <v>24148</v>
      </c>
      <c r="D845" t="str">
        <f t="shared" si="13"/>
        <v>KS0HOMC801 MED IMHO RIESS SEATTLE GEN SGNTV 001 KS0HOMC801</v>
      </c>
    </row>
    <row r="846" spans="1:4">
      <c r="A846" t="s">
        <v>24149</v>
      </c>
      <c r="B846" t="s">
        <v>24150</v>
      </c>
      <c r="D846" t="str">
        <f t="shared" si="13"/>
        <v>KS0CDKAW90 DECARLI 90 STUDY UCI KAWAS 05 31 24 KS0CDKAW90</v>
      </c>
    </row>
    <row r="847" spans="1:4">
      <c r="A847" t="s">
        <v>24151</v>
      </c>
      <c r="B847" t="s">
        <v>24152</v>
      </c>
      <c r="D847" t="str">
        <f t="shared" si="13"/>
        <v>K30AMHRAIS ESP Hastings RoL FELS RAISE K30AMHRAIS</v>
      </c>
    </row>
    <row r="848" spans="1:4">
      <c r="A848" t="s">
        <v>24153</v>
      </c>
      <c r="B848" t="s">
        <v>24154</v>
      </c>
      <c r="D848" t="str">
        <f t="shared" si="13"/>
        <v>K30AMHRAPA ESP Hastings RoL FELS RAISE Participant K30AMHRAPA</v>
      </c>
    </row>
    <row r="849" spans="1:4">
      <c r="A849" t="s">
        <v>24155</v>
      </c>
      <c r="B849" t="s">
        <v>24156</v>
      </c>
      <c r="D849" t="str">
        <f t="shared" si="13"/>
        <v>KS0PAIMREG MMI Ashwood R01 Immune Regulation18 23 KS0PAIMREG</v>
      </c>
    </row>
    <row r="850" spans="1:4">
      <c r="A850" t="s">
        <v>24157</v>
      </c>
      <c r="B850" t="s">
        <v>24158</v>
      </c>
      <c r="D850" t="str">
        <f t="shared" si="13"/>
        <v>KS0PAIMSUP MMI Ashwood R01 Immune Reg Supplement KS0PAIMSUP</v>
      </c>
    </row>
    <row r="851" spans="1:4">
      <c r="A851" t="s">
        <v>24159</v>
      </c>
      <c r="B851" t="s">
        <v>24160</v>
      </c>
      <c r="D851" t="str">
        <f t="shared" si="13"/>
        <v>KS0PASUPRM MMI Ashwood R01 Immune Reg Supplement RM KS0PASUPRM</v>
      </c>
    </row>
    <row r="852" spans="1:4">
      <c r="A852" t="s">
        <v>24161</v>
      </c>
      <c r="B852" t="s">
        <v>24162</v>
      </c>
      <c r="D852" t="str">
        <f t="shared" si="13"/>
        <v>KS0GIBC825 MED IMGI INTERCEPT 747 401 BOWLUS KS0GIBC825</v>
      </c>
    </row>
    <row r="853" spans="1:4">
      <c r="A853" t="s">
        <v>24163</v>
      </c>
      <c r="B853" t="s">
        <v>24164</v>
      </c>
      <c r="D853" t="str">
        <f t="shared" si="13"/>
        <v>KS0PADODRI MMI Ashwood DOD Reg Imm Mechanism 18 21 KS0PADODRI</v>
      </c>
    </row>
    <row r="854" spans="1:4">
      <c r="A854" t="s">
        <v>24165</v>
      </c>
      <c r="B854" t="s">
        <v>24166</v>
      </c>
      <c r="D854" t="str">
        <f t="shared" si="13"/>
        <v>KS0MPVM255 05 31 23 NIH NINDS R01 Fragile X KS0MPVM255</v>
      </c>
    </row>
    <row r="855" spans="1:4">
      <c r="A855" t="s">
        <v>24167</v>
      </c>
      <c r="B855" t="s">
        <v>24168</v>
      </c>
      <c r="D855" t="str">
        <f t="shared" si="13"/>
        <v>KS0MPVMS01 SUPPLEMENT for Maria Salcedo Arellano KS0MPVMS01</v>
      </c>
    </row>
    <row r="856" spans="1:4">
      <c r="A856" t="s">
        <v>24169</v>
      </c>
      <c r="B856" t="s">
        <v>24170</v>
      </c>
      <c r="D856" t="str">
        <f t="shared" si="13"/>
        <v>KS0MPVMS02 SUPPLEMENT for Desiree Sanchez KS0MPVMS02</v>
      </c>
    </row>
    <row r="857" spans="1:4">
      <c r="A857" t="s">
        <v>24171</v>
      </c>
      <c r="B857" t="s">
        <v>24172</v>
      </c>
      <c r="D857" t="str">
        <f t="shared" si="13"/>
        <v>KS0MPVMSUP SUPPLEMENT for Maria Salcedo Arellano KS0MPVMSUP</v>
      </c>
    </row>
    <row r="858" spans="1:4">
      <c r="A858" t="s">
        <v>24173</v>
      </c>
      <c r="B858" t="s">
        <v>24174</v>
      </c>
      <c r="D858" t="str">
        <f t="shared" si="13"/>
        <v>KS0HOPC811 MED IMHO PAN BAYER 17403 14008 KS0HOPC811</v>
      </c>
    </row>
    <row r="859" spans="1:4">
      <c r="A859" t="s">
        <v>24175</v>
      </c>
      <c r="B859" t="s">
        <v>24176</v>
      </c>
      <c r="D859" t="str">
        <f t="shared" si="13"/>
        <v>K30MATAJS1 Jacob A SIMONS FDN 2018 23 K30MATAJS1</v>
      </c>
    </row>
    <row r="860" spans="1:4">
      <c r="A860" t="s">
        <v>24177</v>
      </c>
      <c r="B860" t="s">
        <v>24178</v>
      </c>
      <c r="D860" t="str">
        <f t="shared" si="13"/>
        <v>K30SIMONAJ Dept Simons Grant Adam Jacob K30SIMONAJ</v>
      </c>
    </row>
    <row r="861" spans="1:4">
      <c r="A861" t="s">
        <v>24179</v>
      </c>
      <c r="B861" t="s">
        <v>24180</v>
      </c>
      <c r="D861" t="str">
        <f t="shared" si="13"/>
        <v>K30GNPSTEM GEL PINTER STEM K30GNPSTEM</v>
      </c>
    </row>
    <row r="862" spans="1:4">
      <c r="A862" t="s">
        <v>24181</v>
      </c>
      <c r="B862" t="s">
        <v>24182</v>
      </c>
      <c r="D862" t="str">
        <f t="shared" si="13"/>
        <v>K30GNPSTFG GEL PINTER STEM GRAD FINA K30GNPSTFG</v>
      </c>
    </row>
    <row r="863" spans="1:4">
      <c r="A863" t="s">
        <v>24183</v>
      </c>
      <c r="B863" t="s">
        <v>24184</v>
      </c>
      <c r="D863" t="str">
        <f t="shared" si="13"/>
        <v>K30GNPSTFU GEL PINTER STEM UG FINA K30GNPSTFU</v>
      </c>
    </row>
    <row r="864" spans="1:4">
      <c r="A864" t="s">
        <v>24185</v>
      </c>
      <c r="B864" t="s">
        <v>24186</v>
      </c>
      <c r="D864" t="str">
        <f t="shared" si="13"/>
        <v>K30GNPSTPS GEL PINTER STEM PARTICIPANT SUPPORT K30GNPSTPS</v>
      </c>
    </row>
    <row r="865" spans="1:4">
      <c r="A865" t="s">
        <v>24187</v>
      </c>
      <c r="B865" t="s">
        <v>24188</v>
      </c>
      <c r="D865" t="str">
        <f t="shared" si="13"/>
        <v>K30PZDOE18 PLB Zerbe DOE DE SC0019178 0 K30PZDOE18</v>
      </c>
    </row>
    <row r="866" spans="1:4">
      <c r="A866" t="s">
        <v>24189</v>
      </c>
      <c r="B866" t="s">
        <v>24190</v>
      </c>
      <c r="D866" t="str">
        <f t="shared" si="13"/>
        <v>K30PZDOEPS PLB Zerbe DOE DE SC0019178 0 Participan K30PZDOEPS</v>
      </c>
    </row>
    <row r="867" spans="1:4">
      <c r="A867" t="s">
        <v>24191</v>
      </c>
      <c r="B867" t="s">
        <v>24192</v>
      </c>
      <c r="D867" t="str">
        <f t="shared" si="13"/>
        <v>K30KBSD931 NPB Baar UCSD ANI 0017931 K30KBSD931</v>
      </c>
    </row>
    <row r="868" spans="1:4">
      <c r="A868" t="s">
        <v>24193</v>
      </c>
      <c r="B868" t="s">
        <v>24194</v>
      </c>
      <c r="D868" t="str">
        <f t="shared" si="13"/>
        <v>K30KM1PERC CHE McDonald NSF Planning Grant PERC GB K30KM1PERC</v>
      </c>
    </row>
    <row r="869" spans="1:4">
      <c r="A869" t="s">
        <v>24195</v>
      </c>
      <c r="B869" t="s">
        <v>24196</v>
      </c>
      <c r="D869" t="str">
        <f t="shared" si="13"/>
        <v>K30KMPSERC CHE McDonald NSF Planning Grant PartSupp K30KMPSERC</v>
      </c>
    </row>
    <row r="870" spans="1:4">
      <c r="A870" t="s">
        <v>24197</v>
      </c>
      <c r="B870" t="s">
        <v>24198</v>
      </c>
      <c r="D870" t="str">
        <f t="shared" si="13"/>
        <v>K30SONSF22 NSF 1814356 Testing Efficacy of SOAR K30SONSF22</v>
      </c>
    </row>
    <row r="871" spans="1:4">
      <c r="A871" t="s">
        <v>24199</v>
      </c>
      <c r="B871" t="s">
        <v>24200</v>
      </c>
      <c r="D871" t="str">
        <f t="shared" si="13"/>
        <v>K30RIV0100 CMB TRAJECTORIES RENEWAL K30RIV0100</v>
      </c>
    </row>
    <row r="872" spans="1:4">
      <c r="A872" t="s">
        <v>24201</v>
      </c>
      <c r="B872" t="s">
        <v>24202</v>
      </c>
      <c r="D872" t="str">
        <f t="shared" si="13"/>
        <v>KS0DHTRAJ1 S Rivera D Hessl R01NS110100 9 18 5 24 KS0DHTRAJ1</v>
      </c>
    </row>
    <row r="873" spans="1:4">
      <c r="A873" t="s">
        <v>24203</v>
      </c>
      <c r="B873" t="s">
        <v>24204</v>
      </c>
      <c r="D873" t="str">
        <f t="shared" si="13"/>
        <v>KS0FTTRAX2 TRAJECTORIES Second Cycle KS0FTTRAX2</v>
      </c>
    </row>
    <row r="874" spans="1:4">
      <c r="A874" t="s">
        <v>24205</v>
      </c>
      <c r="B874" t="s">
        <v>24206</v>
      </c>
      <c r="D874" t="str">
        <f t="shared" si="13"/>
        <v>K30LJHWC19 WCFS Harris Year 7 Proj3 Carryforward K30LJHWC19</v>
      </c>
    </row>
    <row r="875" spans="1:4">
      <c r="A875" t="s">
        <v>24207</v>
      </c>
      <c r="B875" t="s">
        <v>24208</v>
      </c>
      <c r="D875" t="str">
        <f t="shared" si="13"/>
        <v>K30LJHWC20 WCFS Harris Year 8 Project 3 K30LJHWC20</v>
      </c>
    </row>
    <row r="876" spans="1:4">
      <c r="A876" t="s">
        <v>24209</v>
      </c>
      <c r="B876" t="s">
        <v>24210</v>
      </c>
      <c r="D876" t="str">
        <f t="shared" si="13"/>
        <v>K30LJHWC21 Closed WCFS Harris Year 9 Project 3 K30LJHWC21</v>
      </c>
    </row>
    <row r="877" spans="1:4">
      <c r="A877" t="s">
        <v>24211</v>
      </c>
      <c r="B877" t="s">
        <v>24212</v>
      </c>
      <c r="D877" t="str">
        <f t="shared" si="13"/>
        <v>K30LJHWC22 8 31 2023 PHRM HARRIS PI Atwill K30LJHWC22</v>
      </c>
    </row>
    <row r="878" spans="1:4">
      <c r="A878" t="s">
        <v>24213</v>
      </c>
      <c r="B878" t="s">
        <v>24214</v>
      </c>
      <c r="D878" t="str">
        <f t="shared" si="13"/>
        <v>K30LJHWCCF WCFS Harris Year 7 Proj3 Carryforward K30LJHWCCF</v>
      </c>
    </row>
    <row r="879" spans="1:4">
      <c r="A879" t="s">
        <v>24215</v>
      </c>
      <c r="B879" t="s">
        <v>24216</v>
      </c>
      <c r="D879" t="str">
        <f t="shared" si="13"/>
        <v>K30V451CFM WCFS All Yrs Carryforward Jay Russell K30V451CFM</v>
      </c>
    </row>
    <row r="880" spans="1:4">
      <c r="A880" t="s">
        <v>24217</v>
      </c>
      <c r="B880" t="s">
        <v>24218</v>
      </c>
      <c r="D880" t="str">
        <f t="shared" si="13"/>
        <v>K30V451CFR WCFS All Yrs Carryforward Atwill K30V451CFR</v>
      </c>
    </row>
    <row r="881" spans="1:4">
      <c r="A881" t="s">
        <v>24219</v>
      </c>
      <c r="B881" t="s">
        <v>24220</v>
      </c>
      <c r="D881" t="str">
        <f t="shared" si="13"/>
        <v>K30V451M10 VM PHR FDA WCFS YR10 Jay Russell K30V451M10</v>
      </c>
    </row>
    <row r="882" spans="1:4">
      <c r="A882" t="s">
        <v>24221</v>
      </c>
      <c r="B882" t="s">
        <v>24222</v>
      </c>
      <c r="D882" t="str">
        <f t="shared" si="13"/>
        <v>K30V451Y10 VM PHR FDA WCFS YR10 Atwill K30V451Y10</v>
      </c>
    </row>
    <row r="883" spans="1:4">
      <c r="A883" t="s">
        <v>24223</v>
      </c>
      <c r="B883" t="s">
        <v>24224</v>
      </c>
      <c r="D883" t="str">
        <f t="shared" si="13"/>
        <v>K30V451Y64 J R WCFS Year 6 Project 4 K30V451Y64</v>
      </c>
    </row>
    <row r="884" spans="1:4">
      <c r="A884" t="s">
        <v>24225</v>
      </c>
      <c r="B884" t="s">
        <v>24226</v>
      </c>
      <c r="D884" t="str">
        <f t="shared" si="13"/>
        <v>K30V451Y71 WCFS Atwill Year 7 Project 1 K30V451Y71</v>
      </c>
    </row>
    <row r="885" spans="1:4">
      <c r="A885" t="s">
        <v>24227</v>
      </c>
      <c r="B885" t="s">
        <v>24228</v>
      </c>
      <c r="D885" t="str">
        <f t="shared" si="13"/>
        <v>K30V451Y74 J R WCFS Year 7 Project 4 K30V451Y74</v>
      </c>
    </row>
    <row r="886" spans="1:4">
      <c r="A886" t="s">
        <v>24229</v>
      </c>
      <c r="B886" t="s">
        <v>24230</v>
      </c>
      <c r="D886" t="str">
        <f t="shared" si="13"/>
        <v>K30V451Y8C Western Center for Food Safety Core Yr8 K30V451Y8C</v>
      </c>
    </row>
    <row r="887" spans="1:4">
      <c r="A887" t="s">
        <v>24231</v>
      </c>
      <c r="B887" t="s">
        <v>24232</v>
      </c>
      <c r="D887" t="str">
        <f t="shared" si="13"/>
        <v>K30V451Y8M WCFS Year 8 Jay Russell Project K30V451Y8M</v>
      </c>
    </row>
    <row r="888" spans="1:4">
      <c r="A888" t="s">
        <v>24233</v>
      </c>
      <c r="B888" t="s">
        <v>24234</v>
      </c>
      <c r="D888" t="str">
        <f t="shared" si="13"/>
        <v>K30V451Y8R WCFS Year 8 Atwill Project K30V451Y8R</v>
      </c>
    </row>
    <row r="889" spans="1:4">
      <c r="A889" t="s">
        <v>24235</v>
      </c>
      <c r="B889" t="s">
        <v>24236</v>
      </c>
      <c r="D889" t="str">
        <f t="shared" si="13"/>
        <v>K30V451Y9M FDA WCFS Year 9 Jay Russell K30V451Y9M</v>
      </c>
    </row>
    <row r="890" spans="1:4">
      <c r="A890" t="s">
        <v>24237</v>
      </c>
      <c r="B890" t="s">
        <v>24238</v>
      </c>
      <c r="D890" t="str">
        <f t="shared" si="13"/>
        <v>K30V451Y9R FDA WCFS Year 9 Atwill K30V451Y9R</v>
      </c>
    </row>
    <row r="891" spans="1:4">
      <c r="A891" t="s">
        <v>24239</v>
      </c>
      <c r="B891" t="s">
        <v>24240</v>
      </c>
      <c r="D891" t="str">
        <f t="shared" si="13"/>
        <v>K30V451Y9S VM PHR ATWILL FDA WCFS Y9S Supplement K30V451Y9S</v>
      </c>
    </row>
    <row r="892" spans="1:4">
      <c r="A892" t="s">
        <v>24241</v>
      </c>
      <c r="B892" t="s">
        <v>24242</v>
      </c>
      <c r="D892" t="str">
        <f t="shared" si="13"/>
        <v>K30V465Y61 WCFS Atwill Year 6 Project 1 K30V465Y61</v>
      </c>
    </row>
    <row r="893" spans="1:4">
      <c r="A893" t="s">
        <v>24243</v>
      </c>
      <c r="B893" t="s">
        <v>24244</v>
      </c>
      <c r="D893" t="str">
        <f t="shared" si="13"/>
        <v>K30V465Y62 WCFS Atwill Year 6 Project 2 K30V465Y62</v>
      </c>
    </row>
    <row r="894" spans="1:4">
      <c r="A894" t="s">
        <v>24245</v>
      </c>
      <c r="B894" t="s">
        <v>24246</v>
      </c>
      <c r="D894" t="str">
        <f t="shared" si="13"/>
        <v>K30V465Y63 WCFS Harris Year 6 Project 3 K30V465Y63</v>
      </c>
    </row>
    <row r="895" spans="1:4">
      <c r="A895" t="s">
        <v>24247</v>
      </c>
      <c r="B895" t="s">
        <v>24248</v>
      </c>
      <c r="D895" t="str">
        <f t="shared" si="13"/>
        <v>K30V465Y64 WCFS Jay Russell Year 6 Project 4 K30V465Y64</v>
      </c>
    </row>
    <row r="896" spans="1:4">
      <c r="A896" t="s">
        <v>24249</v>
      </c>
      <c r="B896" t="s">
        <v>24250</v>
      </c>
      <c r="D896" t="str">
        <f t="shared" si="13"/>
        <v>K30V465Y6C Western Center for Food Safety Core K30V465Y6C</v>
      </c>
    </row>
    <row r="897" spans="1:4">
      <c r="A897" t="s">
        <v>24251</v>
      </c>
      <c r="B897" t="s">
        <v>24252</v>
      </c>
      <c r="D897" t="str">
        <f t="shared" si="13"/>
        <v>K30V465Y71 WCFS Atwill Year 7 Project 1 K30V465Y71</v>
      </c>
    </row>
    <row r="898" spans="1:4">
      <c r="A898" t="s">
        <v>24253</v>
      </c>
      <c r="B898" t="s">
        <v>24254</v>
      </c>
      <c r="D898" t="str">
        <f t="shared" si="13"/>
        <v>K30V465Y72 WCFS Atwill Year 7 Project 2 K30V465Y72</v>
      </c>
    </row>
    <row r="899" spans="1:4">
      <c r="A899" t="s">
        <v>24255</v>
      </c>
      <c r="B899" t="s">
        <v>24256</v>
      </c>
      <c r="D899" t="str">
        <f t="shared" ref="D899:D962" si="14">A899&amp;" "&amp;B899</f>
        <v>K30V465Y73 WCFS Harris Year 7 Project 3 K30V465Y73</v>
      </c>
    </row>
    <row r="900" spans="1:4">
      <c r="A900" t="s">
        <v>24257</v>
      </c>
      <c r="B900" t="s">
        <v>24258</v>
      </c>
      <c r="D900" t="str">
        <f t="shared" si="14"/>
        <v>K30V465Y74 WCFS Jay Russell Year 7 Project 4 K30V465Y74</v>
      </c>
    </row>
    <row r="901" spans="1:4">
      <c r="A901" t="s">
        <v>24259</v>
      </c>
      <c r="B901" t="s">
        <v>24260</v>
      </c>
      <c r="D901" t="str">
        <f t="shared" si="14"/>
        <v>K30V465Y75 WCFS Desert Research Year 7 Project 5 K30V465Y75</v>
      </c>
    </row>
    <row r="902" spans="1:4">
      <c r="A902" t="s">
        <v>24261</v>
      </c>
      <c r="B902" t="s">
        <v>24262</v>
      </c>
      <c r="D902" t="str">
        <f t="shared" si="14"/>
        <v>K30V465Y7C Western Center for Food Safety Core K30V465Y7C</v>
      </c>
    </row>
    <row r="903" spans="1:4">
      <c r="A903" t="s">
        <v>24263</v>
      </c>
      <c r="B903" t="s">
        <v>24264</v>
      </c>
      <c r="D903" t="str">
        <f t="shared" si="14"/>
        <v>KS0IHFDV7F MED PHS SANDRA FLORES DIVERSITY SUPPL KS0IHFDV7F</v>
      </c>
    </row>
    <row r="904" spans="1:4">
      <c r="A904" t="s">
        <v>24265</v>
      </c>
      <c r="B904" t="s">
        <v>24266</v>
      </c>
      <c r="D904" t="str">
        <f t="shared" si="14"/>
        <v>KS0IHFDVF6 MED PHS SANDRA FLORES DIVERSITY SUPPL KS0IHFDVF6</v>
      </c>
    </row>
    <row r="905" spans="1:4">
      <c r="A905" t="s">
        <v>24267</v>
      </c>
      <c r="B905" t="s">
        <v>24268</v>
      </c>
      <c r="D905" t="str">
        <f t="shared" si="14"/>
        <v>KS0IHFDVF7 MED PHS SANDRA FLORES DIVERSITY SUPPL KS0IHFDVF7</v>
      </c>
    </row>
    <row r="906" spans="1:4">
      <c r="A906" t="s">
        <v>24269</v>
      </c>
      <c r="B906" t="s">
        <v>24270</v>
      </c>
      <c r="D906" t="str">
        <f t="shared" si="14"/>
        <v>KS0IHFDVFF MED PHS SANDRA FLORES DIVERSITY SUPPL KS0IHFDVFF</v>
      </c>
    </row>
    <row r="907" spans="1:4">
      <c r="A907" t="s">
        <v>24271</v>
      </c>
      <c r="B907" t="s">
        <v>24272</v>
      </c>
      <c r="D907" t="str">
        <f t="shared" si="14"/>
        <v>KS0IHFECH7 MED PHS HERTZ PICCIOTTO ECHO ACTIVITIES KS0IHFECH7</v>
      </c>
    </row>
    <row r="908" spans="1:4">
      <c r="A908" t="s">
        <v>24273</v>
      </c>
      <c r="B908" t="s">
        <v>24274</v>
      </c>
      <c r="D908" t="str">
        <f t="shared" si="14"/>
        <v>KS0IHFRCCF MED PHS HERTZ PICCIOTTO ECHO RECHARGE KS0IHFRCCF</v>
      </c>
    </row>
    <row r="909" spans="1:4">
      <c r="A909" t="s">
        <v>24275</v>
      </c>
      <c r="B909" t="s">
        <v>24276</v>
      </c>
      <c r="D909" t="str">
        <f t="shared" si="14"/>
        <v>KS0IHFRCF7 MED PHS HERTZ PICCIOTTO ECHO RECHARGE KS0IHFRCF7</v>
      </c>
    </row>
    <row r="910" spans="1:4">
      <c r="A910" t="s">
        <v>24277</v>
      </c>
      <c r="B910" t="s">
        <v>24278</v>
      </c>
      <c r="D910" t="str">
        <f t="shared" si="14"/>
        <v>KS0IHFRCH3 MED PHS HERTZ PICCIOTTO ECHO RECHARGE KS0IHFRCH3</v>
      </c>
    </row>
    <row r="911" spans="1:4">
      <c r="A911" t="s">
        <v>24279</v>
      </c>
      <c r="B911" t="s">
        <v>24280</v>
      </c>
      <c r="D911" t="str">
        <f t="shared" si="14"/>
        <v>KS0IHFRCH4 MED PHS HERTZ PICCIOTTO ECHO RECHARGE KS0IHFRCH4</v>
      </c>
    </row>
    <row r="912" spans="1:4">
      <c r="A912" t="s">
        <v>24281</v>
      </c>
      <c r="B912" t="s">
        <v>24282</v>
      </c>
      <c r="D912" t="str">
        <f t="shared" si="14"/>
        <v>KS0IHFRCH5 MED PHS HERTZ PICCIOTTO ECHO RECHARGE KS0IHFRCH5</v>
      </c>
    </row>
    <row r="913" spans="1:4">
      <c r="A913" t="s">
        <v>24283</v>
      </c>
      <c r="B913" t="s">
        <v>24284</v>
      </c>
      <c r="D913" t="str">
        <f t="shared" si="14"/>
        <v>KS0IHFRCH6 MED PHS HERTZ PICCIOTTO ECHO RECHARGE KS0IHFRCH6</v>
      </c>
    </row>
    <row r="914" spans="1:4">
      <c r="A914" t="s">
        <v>24285</v>
      </c>
      <c r="B914" t="s">
        <v>24286</v>
      </c>
      <c r="D914" t="str">
        <f t="shared" si="14"/>
        <v>KS0IHFRCH7 MED PHS HERTZ PICCIOTTO ECHO RECHARGE KS0IHFRCH7</v>
      </c>
    </row>
    <row r="915" spans="1:4">
      <c r="A915" t="s">
        <v>24287</v>
      </c>
      <c r="B915" t="s">
        <v>24288</v>
      </c>
      <c r="D915" t="str">
        <f t="shared" si="14"/>
        <v>KS0JLFRCCF MMI LASALLE HERTZ PICCIOTTO ECHO RECHARG KS0JLFRCCF</v>
      </c>
    </row>
    <row r="916" spans="1:4">
      <c r="A916" t="s">
        <v>24289</v>
      </c>
      <c r="B916" t="s">
        <v>24290</v>
      </c>
      <c r="D916" t="str">
        <f t="shared" si="14"/>
        <v>KS0JLFRCH3 MMI LASALLE HERTZ PICCIOTTO ECHO RECHARG KS0JLFRCH3</v>
      </c>
    </row>
    <row r="917" spans="1:4">
      <c r="A917" t="s">
        <v>24291</v>
      </c>
      <c r="B917" t="s">
        <v>24292</v>
      </c>
      <c r="D917" t="str">
        <f t="shared" si="14"/>
        <v>KS0JLFRCH4 MMI LASALLE HERTZ PICCIOTTO ECHO RECHARG KS0JLFRCH4</v>
      </c>
    </row>
    <row r="918" spans="1:4">
      <c r="A918" t="s">
        <v>24293</v>
      </c>
      <c r="B918" t="s">
        <v>24294</v>
      </c>
      <c r="D918" t="str">
        <f t="shared" si="14"/>
        <v>KS0JLFRCH5 MMI LASALLE HERTZ PICCIOTTO ECHO RECHARG KS0JLFRCH5</v>
      </c>
    </row>
    <row r="919" spans="1:4">
      <c r="A919" t="s">
        <v>24295</v>
      </c>
      <c r="B919" t="s">
        <v>24296</v>
      </c>
      <c r="D919" t="str">
        <f t="shared" si="14"/>
        <v>KS0JLFRCH6 MMI LASALLE HERTZ PICCIOTTO ECHO RECHARG KS0JLFRCH6</v>
      </c>
    </row>
    <row r="920" spans="1:4">
      <c r="A920" t="s">
        <v>24297</v>
      </c>
      <c r="B920" t="s">
        <v>24298</v>
      </c>
      <c r="D920" t="str">
        <f t="shared" si="14"/>
        <v>KS0JLFRCH7 MMI LASALLE HERTZ PICCIOTTO ECHO RECHARG KS0JLFRCH7</v>
      </c>
    </row>
    <row r="921" spans="1:4">
      <c r="A921" t="s">
        <v>24299</v>
      </c>
      <c r="B921" t="s">
        <v>24300</v>
      </c>
      <c r="D921" t="str">
        <f t="shared" si="14"/>
        <v>KS0IPKK10S MED IPHI CAL CANCER REGISTRY STATE YR 4 KS0IPKK10S</v>
      </c>
    </row>
    <row r="922" spans="1:4">
      <c r="A922" t="s">
        <v>24301</v>
      </c>
      <c r="B922" t="s">
        <v>24302</v>
      </c>
      <c r="D922" t="str">
        <f t="shared" si="14"/>
        <v>KS0IPKK11S MED IPHI CAL CANCER REGISTRY STATE YR 5 KS0IPKK11S</v>
      </c>
    </row>
    <row r="923" spans="1:4">
      <c r="A923" t="s">
        <v>24303</v>
      </c>
      <c r="B923" t="s">
        <v>24304</v>
      </c>
      <c r="D923" t="str">
        <f t="shared" si="14"/>
        <v>KS0IPKK8ST IPHI CAL CANCER REGISTRY STATE FUNDS KIZ KS0IPKK8ST</v>
      </c>
    </row>
    <row r="924" spans="1:4">
      <c r="A924" t="s">
        <v>24305</v>
      </c>
      <c r="B924" t="s">
        <v>24306</v>
      </c>
      <c r="D924" t="str">
        <f t="shared" si="14"/>
        <v>KS0IPKK9ST MED IPHI CAL CANCER REGISTRY STATE YR 3 KS0IPKK9ST</v>
      </c>
    </row>
    <row r="925" spans="1:4">
      <c r="A925" t="s">
        <v>24307</v>
      </c>
      <c r="B925" t="s">
        <v>24308</v>
      </c>
      <c r="D925" t="str">
        <f t="shared" si="14"/>
        <v>K30MVNSF04 VAZQUEZ NSF COLLAB RESEARCH DMS 1817156 K30MVNSF04</v>
      </c>
    </row>
    <row r="926" spans="1:4">
      <c r="A926" t="s">
        <v>24309</v>
      </c>
      <c r="B926" t="s">
        <v>24310</v>
      </c>
      <c r="D926" t="str">
        <f t="shared" si="14"/>
        <v>K30MVNSF4S VAZQUEZ NSF DMS 1817156 NCE SUPPLMT GRAD K30MVNSF4S</v>
      </c>
    </row>
    <row r="927" spans="1:4">
      <c r="A927" t="s">
        <v>24311</v>
      </c>
      <c r="B927" t="s">
        <v>24312</v>
      </c>
      <c r="D927" t="str">
        <f t="shared" si="14"/>
        <v>K30RABNSFE EVE R BAY NSF EAGER 1837940 0 K30RABNSFE</v>
      </c>
    </row>
    <row r="928" spans="1:4">
      <c r="A928" t="s">
        <v>24313</v>
      </c>
      <c r="B928" t="s">
        <v>24314</v>
      </c>
      <c r="D928" t="str">
        <f t="shared" si="14"/>
        <v>K30RABNSFU EVE REU R BAY NSF EAGER 1837940 K30RABNSFU</v>
      </c>
    </row>
    <row r="929" spans="1:4">
      <c r="A929" t="s">
        <v>24315</v>
      </c>
      <c r="B929" t="s">
        <v>24316</v>
      </c>
      <c r="D929" t="str">
        <f t="shared" si="14"/>
        <v>K30GIMP2C2 GEL MONTANEZ NSF P2C2 K30GIMP2C2</v>
      </c>
    </row>
    <row r="930" spans="1:4">
      <c r="A930" t="s">
        <v>24317</v>
      </c>
      <c r="B930" t="s">
        <v>24318</v>
      </c>
      <c r="D930" t="str">
        <f t="shared" si="14"/>
        <v>K30GIMP2CF GEL MONTANEZ NSF P2C2 FINA K30GIMP2CF</v>
      </c>
    </row>
    <row r="931" spans="1:4">
      <c r="A931" t="s">
        <v>24319</v>
      </c>
      <c r="B931" t="s">
        <v>24320</v>
      </c>
      <c r="D931" t="str">
        <f t="shared" si="14"/>
        <v>K30GIMP2PS GEL MONTANEZ NSF PARTICIPANT SUPPORT K30GIMP2PS</v>
      </c>
    </row>
    <row r="932" spans="1:4">
      <c r="A932" t="s">
        <v>24321</v>
      </c>
      <c r="B932" t="s">
        <v>24322</v>
      </c>
      <c r="D932" t="str">
        <f t="shared" si="14"/>
        <v>K30PXZUCSD PLB Zerbe sub on UCSD NSF PBI 1758976 K30PXZUCSD</v>
      </c>
    </row>
    <row r="933" spans="1:4">
      <c r="A933" t="s">
        <v>24323</v>
      </c>
      <c r="B933" t="s">
        <v>24324</v>
      </c>
      <c r="D933" t="str">
        <f t="shared" si="14"/>
        <v>KS0APSBSF4 PANIGRAHI UCSF FY 22 23 SUBAWARD 12044 KS0APSBSF4</v>
      </c>
    </row>
    <row r="934" spans="1:4">
      <c r="A934" t="s">
        <v>24325</v>
      </c>
      <c r="B934" t="s">
        <v>24326</v>
      </c>
      <c r="D934" t="str">
        <f t="shared" si="14"/>
        <v>KS0JCSBSF2 CHUNG UCSF FY 20 21 SUBAWARD 12044 KS0JCSBSF2</v>
      </c>
    </row>
    <row r="935" spans="1:4">
      <c r="A935" t="s">
        <v>24327</v>
      </c>
      <c r="B935" t="s">
        <v>24328</v>
      </c>
      <c r="D935" t="str">
        <f t="shared" si="14"/>
        <v>KS0JCSBSF3 CHUNG UCSF FY 21 22 SUBAWARD 12044 KS0JCSBSF3</v>
      </c>
    </row>
    <row r="936" spans="1:4">
      <c r="A936" t="s">
        <v>24329</v>
      </c>
      <c r="B936" t="s">
        <v>24330</v>
      </c>
      <c r="D936" t="str">
        <f t="shared" si="14"/>
        <v>KS0JCSUBSF CHUNG UCSF SUBAWARD 12044 KS0JCSUBSF</v>
      </c>
    </row>
    <row r="937" spans="1:4">
      <c r="A937" t="s">
        <v>24331</v>
      </c>
      <c r="B937" t="s">
        <v>24332</v>
      </c>
      <c r="D937" t="str">
        <f t="shared" si="14"/>
        <v>K30GMBNIF1 BAE 05 31 2024 Bornhorst NIFA K30GMBNIF1</v>
      </c>
    </row>
    <row r="938" spans="1:4">
      <c r="A938" t="s">
        <v>24333</v>
      </c>
      <c r="B938" t="s">
        <v>24334</v>
      </c>
      <c r="D938" t="str">
        <f t="shared" si="14"/>
        <v>K30BYF67FR ECE YOO FREEDOM PHOTONICS PHASE II K30BYF67FR</v>
      </c>
    </row>
    <row r="939" spans="1:4">
      <c r="A939" t="s">
        <v>24335</v>
      </c>
      <c r="B939" t="s">
        <v>24336</v>
      </c>
      <c r="D939" t="str">
        <f t="shared" si="14"/>
        <v>K30PCREUJV CHEM Velazquez UC UG Part Support REU K30PCREUJV</v>
      </c>
    </row>
    <row r="940" spans="1:4">
      <c r="A940" t="s">
        <v>24337</v>
      </c>
      <c r="B940" t="s">
        <v>24338</v>
      </c>
      <c r="D940" t="str">
        <f t="shared" si="14"/>
        <v>K30PSREUJV CHEM Velazquez Part Support REU K30PSREUJV</v>
      </c>
    </row>
    <row r="941" spans="1:4">
      <c r="A941" t="s">
        <v>24339</v>
      </c>
      <c r="B941" t="s">
        <v>24340</v>
      </c>
      <c r="D941" t="str">
        <f t="shared" si="14"/>
        <v>K30REU20JV CHEM Velazquez NSF REU 20 K30REU20JV</v>
      </c>
    </row>
    <row r="942" spans="1:4">
      <c r="A942" t="s">
        <v>24341</v>
      </c>
      <c r="B942" t="s">
        <v>24342</v>
      </c>
      <c r="D942" t="str">
        <f t="shared" si="14"/>
        <v>KS0ERKW501 MERM GEORGIA STATE UNIV KRAVITZ WIRTZ KS0ERKW501</v>
      </c>
    </row>
    <row r="943" spans="1:4">
      <c r="A943" t="s">
        <v>24343</v>
      </c>
      <c r="B943" t="s">
        <v>24344</v>
      </c>
      <c r="D943" t="str">
        <f t="shared" si="14"/>
        <v>KS0PMAR873 MED IMPM ALLEN UNITED THERAPEUTICS WHO KS0PMAR873</v>
      </c>
    </row>
    <row r="944" spans="1:4">
      <c r="A944" t="s">
        <v>24345</v>
      </c>
      <c r="B944" t="s">
        <v>24346</v>
      </c>
      <c r="D944" t="str">
        <f t="shared" si="14"/>
        <v>K30MATNS14 N Saito ONR 2020 23 x24 K30MATNS14</v>
      </c>
    </row>
    <row r="945" spans="1:4">
      <c r="A945" t="s">
        <v>24347</v>
      </c>
      <c r="B945" t="s">
        <v>24348</v>
      </c>
      <c r="D945" t="str">
        <f t="shared" si="14"/>
        <v>KS0RHZW503 MED IMRH ZHANG AASLD GUPTA PILOT AWARD KS0RHZW503</v>
      </c>
    </row>
    <row r="946" spans="1:4">
      <c r="A946" t="s">
        <v>24349</v>
      </c>
      <c r="B946" t="s">
        <v>24350</v>
      </c>
      <c r="D946" t="str">
        <f t="shared" si="14"/>
        <v>KS0MKFLCE1 MED PHS KO R01AG067525 KS0MKFLCE1</v>
      </c>
    </row>
    <row r="947" spans="1:4">
      <c r="A947" t="s">
        <v>24351</v>
      </c>
      <c r="B947" t="s">
        <v>24352</v>
      </c>
      <c r="D947" t="str">
        <f t="shared" si="14"/>
        <v>K30APSM604 PS GEPTS KIRKHOUSE TRUST 2020 K30APSM604</v>
      </c>
    </row>
    <row r="948" spans="1:4">
      <c r="A948" t="s">
        <v>24353</v>
      </c>
      <c r="B948" t="s">
        <v>24354</v>
      </c>
      <c r="D948" t="str">
        <f t="shared" si="14"/>
        <v>K30RLV0D51 USDA NIFA Fellowship Amber Crowley Gal K30RLV0D51</v>
      </c>
    </row>
    <row r="949" spans="1:4">
      <c r="A949" t="s">
        <v>24355</v>
      </c>
      <c r="B949" t="s">
        <v>24356</v>
      </c>
      <c r="D949" t="str">
        <f t="shared" si="14"/>
        <v>K30HMNSF20 STAT MUELLER NSF DMS 2014626 K30HMNSF20</v>
      </c>
    </row>
    <row r="950" spans="1:4">
      <c r="A950" t="s">
        <v>24357</v>
      </c>
      <c r="B950" t="s">
        <v>24358</v>
      </c>
      <c r="D950" t="str">
        <f t="shared" si="14"/>
        <v>K30TERC226 TENV CTC Sugar Pine Genetics K30TERC226</v>
      </c>
    </row>
    <row r="951" spans="1:4">
      <c r="A951" t="s">
        <v>24359</v>
      </c>
      <c r="B951" t="s">
        <v>24360</v>
      </c>
      <c r="D951" t="str">
        <f t="shared" si="14"/>
        <v>KS0ROMDD73 DOD Grant 6 30 2023 KS0ROMDD73</v>
      </c>
    </row>
    <row r="952" spans="1:4">
      <c r="A952" t="s">
        <v>24361</v>
      </c>
      <c r="B952" t="s">
        <v>24362</v>
      </c>
      <c r="D952" t="str">
        <f t="shared" si="14"/>
        <v>KS0HOSJ212 MED IMHO SUTCLIFFE DOD CDMRP KS0HOSJ212</v>
      </c>
    </row>
    <row r="953" spans="1:4">
      <c r="A953" t="s">
        <v>24363</v>
      </c>
      <c r="B953" t="s">
        <v>24364</v>
      </c>
      <c r="D953" t="str">
        <f t="shared" si="14"/>
        <v>K30MATRC03 R Casals SLOAN FDN Fellowshp 2020 22 x24 K30MATRC03</v>
      </c>
    </row>
    <row r="954" spans="1:4">
      <c r="A954" t="s">
        <v>24365</v>
      </c>
      <c r="B954" t="s">
        <v>24366</v>
      </c>
      <c r="D954" t="str">
        <f t="shared" si="14"/>
        <v>KS0CIIDABZ MED CIID BOROWSKY PCORI WISDOM YR07 KS0CIIDABZ</v>
      </c>
    </row>
    <row r="955" spans="1:4">
      <c r="A955" t="s">
        <v>24367</v>
      </c>
      <c r="B955" t="s">
        <v>24368</v>
      </c>
      <c r="D955" t="str">
        <f t="shared" si="14"/>
        <v>KS0M472ABJ MED CIID BOROWSKY LLNL KS0M472ABJ</v>
      </c>
    </row>
    <row r="956" spans="1:4">
      <c r="A956" t="s">
        <v>24369</v>
      </c>
      <c r="B956" t="s">
        <v>24370</v>
      </c>
      <c r="D956" t="str">
        <f t="shared" si="14"/>
        <v>KS0M472ABX MED CIID BOROWSKY LLNL YR02 KS0M472ABX</v>
      </c>
    </row>
    <row r="957" spans="1:4">
      <c r="A957" t="s">
        <v>24371</v>
      </c>
      <c r="B957" t="s">
        <v>24372</v>
      </c>
      <c r="D957" t="str">
        <f t="shared" si="14"/>
        <v>KS0M472ABZ MED CIID BOROWSKY LLNL YR03 KS0M472ABZ</v>
      </c>
    </row>
    <row r="958" spans="1:4">
      <c r="A958" t="s">
        <v>24373</v>
      </c>
      <c r="B958" t="s">
        <v>24374</v>
      </c>
      <c r="D958" t="str">
        <f t="shared" si="14"/>
        <v>K30F4YFIPA CEE Fan IPA A50045 K30F4YFIPA</v>
      </c>
    </row>
    <row r="959" spans="1:4">
      <c r="A959" t="s">
        <v>24375</v>
      </c>
      <c r="B959" t="s">
        <v>24376</v>
      </c>
      <c r="D959" t="str">
        <f t="shared" si="14"/>
        <v>K30V440J35 VMB RAMSEY NIA R21 KETOGENIC DIET IN AD K30V440J35</v>
      </c>
    </row>
    <row r="960" spans="1:4">
      <c r="A960" t="s">
        <v>24377</v>
      </c>
      <c r="B960" t="s">
        <v>24378</v>
      </c>
      <c r="D960" t="str">
        <f t="shared" si="14"/>
        <v>KS0PMZA208 MED IMPM ZEKI NHLBI R01 KS0PMZA208</v>
      </c>
    </row>
    <row r="961" spans="1:4">
      <c r="A961" t="s">
        <v>24379</v>
      </c>
      <c r="B961" t="s">
        <v>24380</v>
      </c>
      <c r="D961" t="str">
        <f t="shared" si="14"/>
        <v>K30V4D2420 Kent Varian Machine Learning K9 Study K30V4D2420</v>
      </c>
    </row>
    <row r="962" spans="1:4">
      <c r="A962" t="s">
        <v>24381</v>
      </c>
      <c r="B962" t="s">
        <v>24382</v>
      </c>
      <c r="D962" t="str">
        <f t="shared" si="14"/>
        <v>K30DIIIDNL NCL DIIID Collaboration K30DIIIDNL</v>
      </c>
    </row>
    <row r="963" spans="1:4">
      <c r="A963" t="s">
        <v>24383</v>
      </c>
      <c r="B963" t="s">
        <v>24384</v>
      </c>
      <c r="D963" t="str">
        <f t="shared" ref="D963:D1026" si="15">A963&amp;" "&amp;B963</f>
        <v>K30AJFFLV1 Fish Lake Valley Tui Chub USFWS K30AJFFLV1</v>
      </c>
    </row>
    <row r="964" spans="1:4">
      <c r="A964" t="s">
        <v>24385</v>
      </c>
      <c r="B964" t="s">
        <v>24386</v>
      </c>
      <c r="D964" t="str">
        <f t="shared" si="15"/>
        <v>K30HORW663 LAWR HORWATH AIR RESOURCE BOARD K30HORW663</v>
      </c>
    </row>
    <row r="965" spans="1:4">
      <c r="A965" t="s">
        <v>24387</v>
      </c>
      <c r="B965" t="s">
        <v>24388</v>
      </c>
      <c r="D965" t="str">
        <f t="shared" si="15"/>
        <v>K30RPCTGNO JMIE PEEK CT T O 29 CA NAT RES AGENCY K30RPCTGNO</v>
      </c>
    </row>
    <row r="966" spans="1:4">
      <c r="A966" t="s">
        <v>24389</v>
      </c>
      <c r="B966" t="s">
        <v>24390</v>
      </c>
      <c r="D966" t="str">
        <f t="shared" si="15"/>
        <v>K30CLS0E05 GORAB 2022 06 0 9 30 2023 K30CLS0E05</v>
      </c>
    </row>
    <row r="967" spans="1:4">
      <c r="A967" t="s">
        <v>24391</v>
      </c>
      <c r="B967" t="s">
        <v>24392</v>
      </c>
      <c r="D967" t="str">
        <f t="shared" si="15"/>
        <v>K30APSPWJ8 PS SHACKEL CWB EARLY SEASON WATER 22 23 K30APSPWJ8</v>
      </c>
    </row>
    <row r="968" spans="1:4">
      <c r="A968" t="s">
        <v>24393</v>
      </c>
      <c r="B968" t="s">
        <v>24394</v>
      </c>
      <c r="D968" t="str">
        <f t="shared" si="15"/>
        <v>K30APSPWJ9 PS LAMPINEN CWB EARLY SEASONWATER 22 23 K30APSPWJ9</v>
      </c>
    </row>
    <row r="969" spans="1:4">
      <c r="A969" t="s">
        <v>24395</v>
      </c>
      <c r="B969" t="s">
        <v>24396</v>
      </c>
      <c r="D969" t="str">
        <f t="shared" si="15"/>
        <v>K30EXKARB3 ANS KEBREAB AIR RESOURCE BOARD K30EXKARB3</v>
      </c>
    </row>
    <row r="970" spans="1:4">
      <c r="A970" t="s">
        <v>24397</v>
      </c>
      <c r="B970" t="s">
        <v>24398</v>
      </c>
      <c r="D970" t="str">
        <f t="shared" si="15"/>
        <v>K30JENAGFI USAD JENAGRI FINA account K30JENAGFI</v>
      </c>
    </row>
    <row r="971" spans="1:4">
      <c r="A971" t="s">
        <v>24399</v>
      </c>
      <c r="B971" t="s">
        <v>24400</v>
      </c>
      <c r="D971" t="str">
        <f t="shared" si="15"/>
        <v>K30JENAGRI USDA Acquisition of Goods and Services K30JENAGRI</v>
      </c>
    </row>
    <row r="972" spans="1:4">
      <c r="A972" t="s">
        <v>24401</v>
      </c>
      <c r="B972" t="s">
        <v>24402</v>
      </c>
      <c r="D972" t="str">
        <f t="shared" si="15"/>
        <v>KS0IPKK317 MED IPHI CAL TOBACCO CONTROL YR 5 KS0IPKK317</v>
      </c>
    </row>
    <row r="973" spans="1:4">
      <c r="A973" t="s">
        <v>24403</v>
      </c>
      <c r="B973" t="s">
        <v>24404</v>
      </c>
      <c r="D973" t="str">
        <f t="shared" si="15"/>
        <v>KS0IPKK318 MED IPHI CAL TOBACCO CONTROL YR 2 5 KS0IPKK318</v>
      </c>
    </row>
    <row r="974" spans="1:4">
      <c r="A974" t="s">
        <v>24405</v>
      </c>
      <c r="B974" t="s">
        <v>24406</v>
      </c>
      <c r="D974" t="str">
        <f t="shared" si="15"/>
        <v>KS0PMAT844 MED IMPM ALBERTSON AETHLON AEMD 2020 02 KS0PMAT844</v>
      </c>
    </row>
    <row r="975" spans="1:4">
      <c r="A975" t="s">
        <v>24407</v>
      </c>
      <c r="B975" t="s">
        <v>24408</v>
      </c>
      <c r="D975" t="str">
        <f t="shared" si="15"/>
        <v>K304873280 CARB Standards On CA Ridehailing K304873280</v>
      </c>
    </row>
    <row r="976" spans="1:4">
      <c r="A976" t="s">
        <v>24409</v>
      </c>
      <c r="B976" t="s">
        <v>24410</v>
      </c>
      <c r="D976" t="str">
        <f t="shared" si="15"/>
        <v>K30APSPWK1 PS PJBROWN 2022 CWB WIP K30APSPWK1</v>
      </c>
    </row>
    <row r="977" spans="1:4">
      <c r="A977" t="s">
        <v>24411</v>
      </c>
      <c r="B977" t="s">
        <v>24412</v>
      </c>
      <c r="D977" t="str">
        <f t="shared" si="15"/>
        <v>K30BJB2018 NUTR 58 2032 2 018 RSA Bennett K30BJB2018</v>
      </c>
    </row>
    <row r="978" spans="1:4">
      <c r="A978" t="s">
        <v>24413</v>
      </c>
      <c r="B978" t="s">
        <v>24414</v>
      </c>
      <c r="D978" t="str">
        <f t="shared" si="15"/>
        <v>KS0NT20E17 01 25 25 Nam Tran Roche RD006122 KS0NT20E17</v>
      </c>
    </row>
    <row r="979" spans="1:4">
      <c r="A979" t="s">
        <v>24415</v>
      </c>
      <c r="B979" t="s">
        <v>24416</v>
      </c>
      <c r="D979" t="str">
        <f t="shared" si="15"/>
        <v>K30S4MKTOX CEE Kleeman ARB Toxic Metal Emissions K30S4MKTOX</v>
      </c>
    </row>
    <row r="980" spans="1:4">
      <c r="A980" t="s">
        <v>24417</v>
      </c>
      <c r="B980" t="s">
        <v>24418</v>
      </c>
      <c r="D980" t="str">
        <f t="shared" si="15"/>
        <v>K30JHT7IDA ESP Thorne ID Seed Collection Areas K30JHT7IDA</v>
      </c>
    </row>
    <row r="981" spans="1:4">
      <c r="A981" t="s">
        <v>24419</v>
      </c>
      <c r="B981" t="s">
        <v>24420</v>
      </c>
      <c r="D981" t="str">
        <f t="shared" si="15"/>
        <v>KS0AB20E21 VENTANA MEDICAL SYSTEMS INC A22 3427 KS0AB20E21</v>
      </c>
    </row>
    <row r="982" spans="1:4">
      <c r="A982" t="s">
        <v>24421</v>
      </c>
      <c r="B982" t="s">
        <v>24422</v>
      </c>
      <c r="D982" t="str">
        <f t="shared" si="15"/>
        <v>K30MDTP022 Math Diagnostic Test Proj 2022 20E23 K30MDTP022</v>
      </c>
    </row>
    <row r="983" spans="1:4">
      <c r="A983" t="s">
        <v>24423</v>
      </c>
      <c r="B983" t="s">
        <v>24424</v>
      </c>
      <c r="D983" t="str">
        <f t="shared" si="15"/>
        <v>K30MDTP023 Math Diagnostic Test Proj 2023 20E23 K30MDTP023</v>
      </c>
    </row>
    <row r="984" spans="1:4">
      <c r="A984" t="s">
        <v>24425</v>
      </c>
      <c r="B984" t="s">
        <v>24426</v>
      </c>
      <c r="D984" t="str">
        <f t="shared" si="15"/>
        <v>K303879016 CalFlexhub Cycle 1 K303879016</v>
      </c>
    </row>
    <row r="985" spans="1:4">
      <c r="A985" t="s">
        <v>24427</v>
      </c>
      <c r="B985" t="s">
        <v>24428</v>
      </c>
      <c r="D985" t="str">
        <f t="shared" si="15"/>
        <v>K304873283 CalFlexhub Cycle 1 K304873283</v>
      </c>
    </row>
    <row r="986" spans="1:4">
      <c r="A986" t="s">
        <v>24429</v>
      </c>
      <c r="B986" t="s">
        <v>24430</v>
      </c>
      <c r="D986" t="str">
        <f t="shared" si="15"/>
        <v>K305875028 CalFlexhub Cycle 1 K305875028</v>
      </c>
    </row>
    <row r="987" spans="1:4">
      <c r="A987" t="s">
        <v>24431</v>
      </c>
      <c r="B987" t="s">
        <v>24432</v>
      </c>
      <c r="D987" t="str">
        <f t="shared" si="15"/>
        <v>K305877010 Kissock Load Flexibility Hub Prime K305877010</v>
      </c>
    </row>
    <row r="988" spans="1:4">
      <c r="A988" t="s">
        <v>24433</v>
      </c>
      <c r="B988" t="s">
        <v>24434</v>
      </c>
      <c r="D988" t="str">
        <f t="shared" si="15"/>
        <v>K30FLXCLTC CLTC Technical Tasks K30FLXCLTC</v>
      </c>
    </row>
    <row r="989" spans="1:4">
      <c r="A989" t="s">
        <v>24435</v>
      </c>
      <c r="B989" t="s">
        <v>24436</v>
      </c>
      <c r="D989" t="str">
        <f t="shared" si="15"/>
        <v>K30FLXHUBA Admin Project Management K30FLXHUBA</v>
      </c>
    </row>
    <row r="990" spans="1:4">
      <c r="A990" t="s">
        <v>24437</v>
      </c>
      <c r="B990" t="s">
        <v>24438</v>
      </c>
      <c r="D990" t="str">
        <f t="shared" si="15"/>
        <v>K30BLANEP3 CHEM BERBEN ONR N00014 22 1 2088 0 K30BLANEP3</v>
      </c>
    </row>
    <row r="991" spans="1:4">
      <c r="A991" t="s">
        <v>24439</v>
      </c>
      <c r="B991" t="s">
        <v>24440</v>
      </c>
      <c r="D991" t="str">
        <f t="shared" si="15"/>
        <v>K30JNW7NRV ESP Williams NRV Assessment of Forests K30JNW7NRV</v>
      </c>
    </row>
    <row r="992" spans="1:4">
      <c r="A992" t="s">
        <v>24441</v>
      </c>
      <c r="B992" t="s">
        <v>24442</v>
      </c>
      <c r="D992" t="str">
        <f t="shared" si="15"/>
        <v>K30GTCKFHD GTC NIH R01 HUNTINGTONS DISEASE K30GTCKFHD</v>
      </c>
    </row>
    <row r="993" spans="1:4">
      <c r="A993" t="s">
        <v>24443</v>
      </c>
      <c r="B993" t="s">
        <v>24444</v>
      </c>
      <c r="D993" t="str">
        <f t="shared" si="15"/>
        <v>K30NSF22DT CHEM Tantillo NSF 2022 K30NSF22DT</v>
      </c>
    </row>
    <row r="994" spans="1:4">
      <c r="A994" t="s">
        <v>24445</v>
      </c>
      <c r="B994" t="s">
        <v>24446</v>
      </c>
      <c r="D994" t="str">
        <f t="shared" si="15"/>
        <v>K30NSF22GF CHEM Tantillo NSF 2022 AGEP GRS K30NSF22GF</v>
      </c>
    </row>
    <row r="995" spans="1:4">
      <c r="A995" t="s">
        <v>24447</v>
      </c>
      <c r="B995" t="s">
        <v>24448</v>
      </c>
      <c r="D995" t="str">
        <f t="shared" si="15"/>
        <v>K30FPT0E31 CDFA Promoting the broad scale adoption K30FPT0E31</v>
      </c>
    </row>
    <row r="996" spans="1:4">
      <c r="A996" t="s">
        <v>24449</v>
      </c>
      <c r="B996" t="s">
        <v>24450</v>
      </c>
      <c r="D996" t="str">
        <f t="shared" si="15"/>
        <v>K30MS20E34 POLS USDA NIFA AFRI S MacKENZIE 20E34 K30MS20E34</v>
      </c>
    </row>
    <row r="997" spans="1:4">
      <c r="A997" t="s">
        <v>24451</v>
      </c>
      <c r="B997" t="s">
        <v>24452</v>
      </c>
      <c r="D997" t="str">
        <f t="shared" si="15"/>
        <v>K30BCD8PCO HE HD Chambers PCORI 20E35 K30BCD8PCO</v>
      </c>
    </row>
    <row r="998" spans="1:4">
      <c r="A998" t="s">
        <v>24453</v>
      </c>
      <c r="B998" t="s">
        <v>24454</v>
      </c>
      <c r="D998" t="str">
        <f t="shared" si="15"/>
        <v>KS0IDCS847 MED IMID COHEN ABBIVE M20 350 KS0IDCS847</v>
      </c>
    </row>
    <row r="999" spans="1:4">
      <c r="A999" t="s">
        <v>24455</v>
      </c>
      <c r="B999" t="s">
        <v>24456</v>
      </c>
      <c r="D999" t="str">
        <f t="shared" si="15"/>
        <v>K30LXE0E38 Celery Genom Tools 4 Resistance K30LXE0E38</v>
      </c>
    </row>
    <row r="1000" spans="1:4">
      <c r="A1000" t="s">
        <v>24457</v>
      </c>
      <c r="B1000" t="s">
        <v>24458</v>
      </c>
      <c r="D1000" t="str">
        <f t="shared" si="15"/>
        <v>K30LAZ0E39 LAWR Lazcano FFFAA Assessing potential K30LAZ0E39</v>
      </c>
    </row>
    <row r="1001" spans="1:4">
      <c r="A1001" t="s">
        <v>24459</v>
      </c>
      <c r="B1001" t="s">
        <v>24460</v>
      </c>
      <c r="D1001" t="str">
        <f t="shared" si="15"/>
        <v>K30V4B3602 USGS North American Bat Research K30V4B3602</v>
      </c>
    </row>
    <row r="1002" spans="1:4">
      <c r="A1002" t="s">
        <v>24461</v>
      </c>
      <c r="B1002" t="s">
        <v>24462</v>
      </c>
      <c r="D1002" t="str">
        <f t="shared" si="15"/>
        <v>K30GRMLUCE CN GORMAN MUSEUM LUCE FOUNDATION GRANT K30GRMLUCE</v>
      </c>
    </row>
    <row r="1003" spans="1:4">
      <c r="A1003" t="s">
        <v>24463</v>
      </c>
      <c r="B1003" t="s">
        <v>24464</v>
      </c>
      <c r="D1003" t="str">
        <f t="shared" si="15"/>
        <v>K30CNSCK04 CNS KIM Kinship Foundation Searle Award K30CNSCK04</v>
      </c>
    </row>
    <row r="1004" spans="1:4">
      <c r="A1004" t="s">
        <v>24465</v>
      </c>
      <c r="B1004" t="s">
        <v>24466</v>
      </c>
      <c r="D1004" t="str">
        <f t="shared" si="15"/>
        <v>K30APSARA0 PS KASSIM RICE RESEARCH WEED MANA 123123 K30APSARA0</v>
      </c>
    </row>
    <row r="1005" spans="1:4">
      <c r="A1005" t="s">
        <v>24467</v>
      </c>
      <c r="B1005" t="s">
        <v>24468</v>
      </c>
      <c r="D1005" t="str">
        <f t="shared" si="15"/>
        <v>K30APSAR98 PS LINQUIST CRRB RM 4 IMPROV FERT 22 23 K30APSAR98</v>
      </c>
    </row>
    <row r="1006" spans="1:4">
      <c r="A1006" t="s">
        <v>24469</v>
      </c>
      <c r="B1006" t="s">
        <v>24470</v>
      </c>
      <c r="D1006" t="str">
        <f t="shared" si="15"/>
        <v>K30APSAR99 PS LINQUIST CCRB RM 2 UCCE RICE VAR22 2 K30APSAR99</v>
      </c>
    </row>
    <row r="1007" spans="1:4">
      <c r="A1007" t="s">
        <v>24471</v>
      </c>
      <c r="B1007" t="s">
        <v>24472</v>
      </c>
      <c r="D1007" t="str">
        <f t="shared" si="15"/>
        <v>K30CJCTFPI JMIE CAJ1 CAL TROUT T O 32 FLOODPLAIN K30CJCTFPI</v>
      </c>
    </row>
    <row r="1008" spans="1:4">
      <c r="A1008" t="s">
        <v>24473</v>
      </c>
      <c r="B1008" t="s">
        <v>24474</v>
      </c>
      <c r="D1008" t="str">
        <f t="shared" si="15"/>
        <v>KS0PMOJ807 MED IMPM OLDHAM GENETECH WA42294 KS0PMOJ807</v>
      </c>
    </row>
    <row r="1009" spans="1:4">
      <c r="A1009" t="s">
        <v>24475</v>
      </c>
      <c r="B1009" t="s">
        <v>24476</v>
      </c>
      <c r="D1009" t="str">
        <f t="shared" si="15"/>
        <v>KS0PMMB528 MED IMPM MORRISSEY CFF TDN GRANT 2022 23 KS0PMMB528</v>
      </c>
    </row>
    <row r="1010" spans="1:4">
      <c r="A1010" t="s">
        <v>24477</v>
      </c>
      <c r="B1010" t="s">
        <v>24478</v>
      </c>
      <c r="D1010" t="str">
        <f t="shared" si="15"/>
        <v>KS0PMMB530 MED IMPM MORRISSEY CFF TDN GRANT 2023 24 KS0PMMB530</v>
      </c>
    </row>
    <row r="1011" spans="1:4">
      <c r="A1011" t="s">
        <v>24479</v>
      </c>
      <c r="B1011" t="s">
        <v>24480</v>
      </c>
      <c r="D1011" t="str">
        <f t="shared" si="15"/>
        <v>K30VP70061 CNPRC DIRECTORS OFFICE K30VP70061</v>
      </c>
    </row>
    <row r="1012" spans="1:4">
      <c r="A1012" t="s">
        <v>24481</v>
      </c>
      <c r="B1012" t="s">
        <v>24482</v>
      </c>
      <c r="D1012" t="str">
        <f t="shared" si="15"/>
        <v>K30VP70161 CNPRC ADMINISTRATION AND OPERATIONS K30VP70161</v>
      </c>
    </row>
    <row r="1013" spans="1:4">
      <c r="A1013" t="s">
        <v>24483</v>
      </c>
      <c r="B1013" t="s">
        <v>24484</v>
      </c>
      <c r="D1013" t="str">
        <f t="shared" si="15"/>
        <v>K30VP70261 CNPRC COLONY MANAGEMENT AND RESEARCH SRV K30VP70261</v>
      </c>
    </row>
    <row r="1014" spans="1:4">
      <c r="A1014" t="s">
        <v>24485</v>
      </c>
      <c r="B1014" t="s">
        <v>24486</v>
      </c>
      <c r="D1014" t="str">
        <f t="shared" si="15"/>
        <v>K30VP70361 CNPRC INFORMATION TECHNOLOGY K30VP70361</v>
      </c>
    </row>
    <row r="1015" spans="1:4">
      <c r="A1015" t="s">
        <v>24487</v>
      </c>
      <c r="B1015" t="s">
        <v>24488</v>
      </c>
      <c r="D1015" t="str">
        <f t="shared" si="15"/>
        <v>K30VP71061 CNPRC OUTREACH K30VP71061</v>
      </c>
    </row>
    <row r="1016" spans="1:4">
      <c r="A1016" t="s">
        <v>24489</v>
      </c>
      <c r="B1016" t="s">
        <v>24490</v>
      </c>
      <c r="D1016" t="str">
        <f t="shared" si="15"/>
        <v>K30VP71161 CNPRC MULTIMODAL IMAGING CORE K30VP71161</v>
      </c>
    </row>
    <row r="1017" spans="1:4">
      <c r="A1017" t="s">
        <v>24491</v>
      </c>
      <c r="B1017" t="s">
        <v>24492</v>
      </c>
      <c r="D1017" t="str">
        <f t="shared" si="15"/>
        <v>K30VP71261 CNPRC FLOW CYTOMETRY CORE K30VP71261</v>
      </c>
    </row>
    <row r="1018" spans="1:4">
      <c r="A1018" t="s">
        <v>24493</v>
      </c>
      <c r="B1018" t="s">
        <v>24494</v>
      </c>
      <c r="D1018" t="str">
        <f t="shared" si="15"/>
        <v>K30VP71561 CNPRC INHALATION CORE K30VP71561</v>
      </c>
    </row>
    <row r="1019" spans="1:4">
      <c r="A1019" t="s">
        <v>24495</v>
      </c>
      <c r="B1019" t="s">
        <v>24496</v>
      </c>
      <c r="D1019" t="str">
        <f t="shared" si="15"/>
        <v>K30VP71961 CNPRC GENETICS MANAGEMENT SRVS K30VP71961</v>
      </c>
    </row>
    <row r="1020" spans="1:4">
      <c r="A1020" t="s">
        <v>24497</v>
      </c>
      <c r="B1020" t="s">
        <v>24498</v>
      </c>
      <c r="D1020" t="str">
        <f t="shared" si="15"/>
        <v>K30VP72361 CNPRC ANIMAL PER CLEARING K30VP72361</v>
      </c>
    </row>
    <row r="1021" spans="1:4">
      <c r="A1021" t="s">
        <v>24499</v>
      </c>
      <c r="B1021" t="s">
        <v>24500</v>
      </c>
      <c r="D1021" t="str">
        <f t="shared" si="15"/>
        <v>K30VP72561 CNPRC PRIMATE MEDICINE SRVS K30VP72561</v>
      </c>
    </row>
    <row r="1022" spans="1:4">
      <c r="A1022" t="s">
        <v>24501</v>
      </c>
      <c r="B1022" t="s">
        <v>24502</v>
      </c>
      <c r="D1022" t="str">
        <f t="shared" si="15"/>
        <v>K30VP72861 CNPRC NATIONAL INSTITUTE ON AGING COLONY K30VP72861</v>
      </c>
    </row>
    <row r="1023" spans="1:4">
      <c r="A1023" t="s">
        <v>24503</v>
      </c>
      <c r="B1023" t="s">
        <v>24504</v>
      </c>
      <c r="D1023" t="str">
        <f t="shared" si="15"/>
        <v>K30VP73161 CNPRC POPULATION BEHAVIOR HEALTH SERVICE K30VP73161</v>
      </c>
    </row>
    <row r="1024" spans="1:4">
      <c r="A1024" t="s">
        <v>24505</v>
      </c>
      <c r="B1024" t="s">
        <v>24506</v>
      </c>
      <c r="D1024" t="str">
        <f t="shared" si="15"/>
        <v>K30VP73261 CNPRC NEUROSCIENCE BEHAVIOR RSCH UNIT K30VP73261</v>
      </c>
    </row>
    <row r="1025" spans="1:4">
      <c r="A1025" t="s">
        <v>24507</v>
      </c>
      <c r="B1025" t="s">
        <v>24508</v>
      </c>
      <c r="D1025" t="str">
        <f t="shared" si="15"/>
        <v>K30VP73561 CNPRC CONSORTIUM K30VP73561</v>
      </c>
    </row>
    <row r="1026" spans="1:4">
      <c r="A1026" t="s">
        <v>24509</v>
      </c>
      <c r="B1026" t="s">
        <v>24510</v>
      </c>
      <c r="D1026" t="str">
        <f t="shared" si="15"/>
        <v>K30VP74361 CNPRC YR59 SUP3 TB184 SURG RENOVATION K30VP74361</v>
      </c>
    </row>
    <row r="1027" spans="1:4">
      <c r="A1027" t="s">
        <v>24511</v>
      </c>
      <c r="B1027" t="s">
        <v>24512</v>
      </c>
      <c r="D1027" t="str">
        <f t="shared" ref="D1027:D1090" si="16">A1027&amp;" "&amp;B1027</f>
        <v>K30VP74761 CNPRC PILOT RESEARCH PROGRAM K30VP74761</v>
      </c>
    </row>
    <row r="1028" spans="1:4">
      <c r="A1028" t="s">
        <v>24513</v>
      </c>
      <c r="B1028" t="s">
        <v>24514</v>
      </c>
      <c r="D1028" t="str">
        <f t="shared" si="16"/>
        <v>K30VP74961 CNPRC YR61 SUP2 Alzheimers Research K30VP74961</v>
      </c>
    </row>
    <row r="1029" spans="1:4">
      <c r="A1029" t="s">
        <v>24515</v>
      </c>
      <c r="B1029" t="s">
        <v>24516</v>
      </c>
      <c r="D1029" t="str">
        <f t="shared" si="16"/>
        <v>K30VP75061 CNPRC REPRODUCTIVE SCIENCE REGENERATVE K30VP75061</v>
      </c>
    </row>
    <row r="1030" spans="1:4">
      <c r="A1030" t="s">
        <v>24517</v>
      </c>
      <c r="B1030" t="s">
        <v>24518</v>
      </c>
      <c r="D1030" t="str">
        <f t="shared" si="16"/>
        <v>K30VP75161 CNPRC mirtazapine CM Bissinger K30VP75161</v>
      </c>
    </row>
    <row r="1031" spans="1:4">
      <c r="A1031" t="s">
        <v>24519</v>
      </c>
      <c r="B1031" t="s">
        <v>24520</v>
      </c>
      <c r="D1031" t="str">
        <f t="shared" si="16"/>
        <v>K30VP75261 CNPRC methylnaltrexone bromide CM Jepkes K30VP75261</v>
      </c>
    </row>
    <row r="1032" spans="1:4">
      <c r="A1032" t="s">
        <v>24521</v>
      </c>
      <c r="B1032" t="s">
        <v>24522</v>
      </c>
      <c r="D1032" t="str">
        <f t="shared" si="16"/>
        <v>K30VP75461 CNPRC YR59 SUP1 NIA EXPANSION K30VP75461</v>
      </c>
    </row>
    <row r="1033" spans="1:4">
      <c r="A1033" t="s">
        <v>24523</v>
      </c>
      <c r="B1033" t="s">
        <v>24524</v>
      </c>
      <c r="D1033" t="str">
        <f t="shared" si="16"/>
        <v>K30VP75561 CNPRC RESPIRATORY DISEASE RESEARCH UNIT K30VP75561</v>
      </c>
    </row>
    <row r="1034" spans="1:4">
      <c r="A1034" t="s">
        <v>24525</v>
      </c>
      <c r="B1034" t="s">
        <v>24526</v>
      </c>
      <c r="D1034" t="str">
        <f t="shared" si="16"/>
        <v>K30VP75961 CNPRC DIVERSITY N SIEGEL YR 4 K30VP75961</v>
      </c>
    </row>
    <row r="1035" spans="1:4">
      <c r="A1035" t="s">
        <v>24527</v>
      </c>
      <c r="B1035" t="s">
        <v>24528</v>
      </c>
      <c r="D1035" t="str">
        <f t="shared" si="16"/>
        <v>K30VP76461 CNPRC FACILITIES IMPROVEMENT K30VP76461</v>
      </c>
    </row>
    <row r="1036" spans="1:4">
      <c r="A1036" t="s">
        <v>24529</v>
      </c>
      <c r="B1036" t="s">
        <v>24530</v>
      </c>
      <c r="D1036" t="str">
        <f t="shared" si="16"/>
        <v>K30VP76561 CNPRC PRIMATE ASSAY LABORATORY CORE K30VP76561</v>
      </c>
    </row>
    <row r="1037" spans="1:4">
      <c r="A1037" t="s">
        <v>24531</v>
      </c>
      <c r="B1037" t="s">
        <v>24532</v>
      </c>
      <c r="D1037" t="str">
        <f t="shared" si="16"/>
        <v>K30VP76861 CNPRC YR58 SUP1 FIRE READINESS K30VP76861</v>
      </c>
    </row>
    <row r="1038" spans="1:4">
      <c r="A1038" t="s">
        <v>24533</v>
      </c>
      <c r="B1038" t="s">
        <v>24534</v>
      </c>
      <c r="D1038" t="str">
        <f t="shared" si="16"/>
        <v>K30VP76961 CNPRC YR60 SUP3 Baylor Jeff Roberts K30VP76961</v>
      </c>
    </row>
    <row r="1039" spans="1:4">
      <c r="A1039" t="s">
        <v>24535</v>
      </c>
      <c r="B1039" t="s">
        <v>24536</v>
      </c>
      <c r="D1039" t="str">
        <f t="shared" si="16"/>
        <v>K30VP77461 CNPRC YR58 PILOT CHUA BLISS MOREAU K30VP77461</v>
      </c>
    </row>
    <row r="1040" spans="1:4">
      <c r="A1040" t="s">
        <v>24537</v>
      </c>
      <c r="B1040" t="s">
        <v>24538</v>
      </c>
      <c r="D1040" t="str">
        <f t="shared" si="16"/>
        <v>K30VP77561 CNPRC YR61 PILOT ROSSI VAN ROMPAY K30VP77561</v>
      </c>
    </row>
    <row r="1041" spans="1:4">
      <c r="A1041" t="s">
        <v>24539</v>
      </c>
      <c r="B1041" t="s">
        <v>24540</v>
      </c>
      <c r="D1041" t="str">
        <f t="shared" si="16"/>
        <v>K30VP77661 CNPRC YR61 PILOT SCHMIDT KINNALLY K30VP77661</v>
      </c>
    </row>
    <row r="1042" spans="1:4">
      <c r="A1042" t="s">
        <v>24541</v>
      </c>
      <c r="B1042" t="s">
        <v>24542</v>
      </c>
      <c r="D1042" t="str">
        <f t="shared" si="16"/>
        <v>K30VP77961 CNPRC YR58 PILOT HILDEMAN HARTIGAN OC K30VP77961</v>
      </c>
    </row>
    <row r="1043" spans="1:4">
      <c r="A1043" t="s">
        <v>24543</v>
      </c>
      <c r="B1043" t="s">
        <v>24544</v>
      </c>
      <c r="D1043" t="str">
        <f t="shared" si="16"/>
        <v>K30VP78061 CNPRC YR61 SUP5 NPRC Consortium Tulane K30VP78061</v>
      </c>
    </row>
    <row r="1044" spans="1:4">
      <c r="A1044" t="s">
        <v>24545</v>
      </c>
      <c r="B1044" t="s">
        <v>24546</v>
      </c>
      <c r="D1044" t="str">
        <f t="shared" si="16"/>
        <v>K30VP78261 CNPRC YR60 PILOT ROAN VAN ROMPAY K30VP78261</v>
      </c>
    </row>
    <row r="1045" spans="1:4">
      <c r="A1045" t="s">
        <v>24547</v>
      </c>
      <c r="B1045" t="s">
        <v>24548</v>
      </c>
      <c r="D1045" t="str">
        <f t="shared" si="16"/>
        <v>K30VP78461 CNPRC ANATOMICAL AND CLINICAL PATHOLOGY K30VP78461</v>
      </c>
    </row>
    <row r="1046" spans="1:4">
      <c r="A1046" t="s">
        <v>24549</v>
      </c>
      <c r="B1046" t="s">
        <v>24550</v>
      </c>
      <c r="D1046" t="str">
        <f t="shared" si="16"/>
        <v>K30VP78561 CNPRC YR60 PILOT FREIZE VAN ROMPAY K30VP78561</v>
      </c>
    </row>
    <row r="1047" spans="1:4">
      <c r="A1047" t="s">
        <v>24551</v>
      </c>
      <c r="B1047" t="s">
        <v>24552</v>
      </c>
      <c r="D1047" t="str">
        <f t="shared" si="16"/>
        <v>K30VP78661 CNPRC YR60 PILOT VENKATA L MILLER K30VP78661</v>
      </c>
    </row>
    <row r="1048" spans="1:4">
      <c r="A1048" t="s">
        <v>24553</v>
      </c>
      <c r="B1048" t="s">
        <v>24554</v>
      </c>
      <c r="D1048" t="str">
        <f t="shared" si="16"/>
        <v>K30VP78861 CNPRC YR59 SUP5 Corral Covers K30VP78861</v>
      </c>
    </row>
    <row r="1049" spans="1:4">
      <c r="A1049" t="s">
        <v>24555</v>
      </c>
      <c r="B1049" t="s">
        <v>24556</v>
      </c>
      <c r="D1049" t="str">
        <f t="shared" si="16"/>
        <v>K30VP79061 CNPRC Gen Genomic Project CM McCowan K30VP79061</v>
      </c>
    </row>
    <row r="1050" spans="1:4">
      <c r="A1050" t="s">
        <v>24557</v>
      </c>
      <c r="B1050" t="s">
        <v>24558</v>
      </c>
      <c r="D1050" t="str">
        <f t="shared" si="16"/>
        <v>K30VP79161 CNPRC INFECTIOUS DISEASES RESEARCH UNIT K30VP79161</v>
      </c>
    </row>
    <row r="1051" spans="1:4">
      <c r="A1051" t="s">
        <v>24559</v>
      </c>
      <c r="B1051" t="s">
        <v>24560</v>
      </c>
      <c r="D1051" t="str">
        <f t="shared" si="16"/>
        <v>K30VP79561 CNPRC Deslorelin Assessment CM Carroll K30VP79561</v>
      </c>
    </row>
    <row r="1052" spans="1:4">
      <c r="A1052" t="s">
        <v>24561</v>
      </c>
      <c r="B1052" t="s">
        <v>24562</v>
      </c>
      <c r="D1052" t="str">
        <f t="shared" si="16"/>
        <v>K30VP79661 CNPRC WILDLIFE SURVEY CM J Short K30VP79661</v>
      </c>
    </row>
    <row r="1053" spans="1:4">
      <c r="A1053" t="s">
        <v>24563</v>
      </c>
      <c r="B1053" t="s">
        <v>24564</v>
      </c>
      <c r="D1053" t="str">
        <f t="shared" si="16"/>
        <v>K30VP79761 CNPRC YR59 SUP2 BioBehaviorial Assess K30VP79761</v>
      </c>
    </row>
    <row r="1054" spans="1:4">
      <c r="A1054" t="s">
        <v>24565</v>
      </c>
      <c r="B1054" t="s">
        <v>24566</v>
      </c>
      <c r="D1054" t="str">
        <f t="shared" si="16"/>
        <v>K30VP79861 CNPRC YR61 SUP4 TB184 HVAC RENOVATION K30VP79861</v>
      </c>
    </row>
    <row r="1055" spans="1:4">
      <c r="A1055" t="s">
        <v>24567</v>
      </c>
      <c r="B1055" t="s">
        <v>24568</v>
      </c>
      <c r="D1055" t="str">
        <f t="shared" si="16"/>
        <v>KS0SPYJ533 22 23 SPINE FELLOW NuVasive 07 31 2023 KS0SPYJ533</v>
      </c>
    </row>
    <row r="1056" spans="1:4">
      <c r="A1056" t="s">
        <v>24569</v>
      </c>
      <c r="B1056" t="s">
        <v>24570</v>
      </c>
      <c r="D1056" t="str">
        <f t="shared" si="16"/>
        <v>K30DBW2022 DEPT OF BOATING WATERWAYS GRANT 20F00 K30DBW2022</v>
      </c>
    </row>
    <row r="1057" spans="1:4">
      <c r="A1057" t="s">
        <v>24571</v>
      </c>
      <c r="B1057" t="s">
        <v>24572</v>
      </c>
      <c r="D1057" t="str">
        <f t="shared" si="16"/>
        <v>K30AYT0F01 1 31 24 Non persistent Pesticides K30AYT0F01</v>
      </c>
    </row>
    <row r="1058" spans="1:4">
      <c r="A1058" t="s">
        <v>24573</v>
      </c>
      <c r="B1058" t="s">
        <v>24574</v>
      </c>
      <c r="D1058" t="str">
        <f t="shared" si="16"/>
        <v>KS0RL20F02 OPSICLEAR LLC A22 1213 KS0RL20F02</v>
      </c>
    </row>
    <row r="1059" spans="1:4">
      <c r="A1059" t="s">
        <v>24575</v>
      </c>
      <c r="B1059" t="s">
        <v>24576</v>
      </c>
      <c r="D1059" t="str">
        <f t="shared" si="16"/>
        <v>KS0SBALCYO Alcyone Award KS0SBALCYO</v>
      </c>
    </row>
    <row r="1060" spans="1:4">
      <c r="A1060" t="s">
        <v>24577</v>
      </c>
      <c r="B1060" t="s">
        <v>24578</v>
      </c>
      <c r="D1060" t="str">
        <f t="shared" si="16"/>
        <v>K30BT20F05 ANTS FW A22 3637 T BUONASERA 20F05 K30BT20F05</v>
      </c>
    </row>
    <row r="1061" spans="1:4">
      <c r="A1061" t="s">
        <v>24579</v>
      </c>
      <c r="B1061" t="s">
        <v>24580</v>
      </c>
      <c r="D1061" t="str">
        <f t="shared" si="16"/>
        <v>K30ARTSEAG JMIE RYPL TALLMAN 2022 CA SEA GRANT AWD K30ARTSEAG</v>
      </c>
    </row>
    <row r="1062" spans="1:4">
      <c r="A1062" t="s">
        <v>24581</v>
      </c>
      <c r="B1062" t="s">
        <v>24582</v>
      </c>
      <c r="D1062" t="str">
        <f t="shared" si="16"/>
        <v>K30JDRH2RS BME Du R01 EB031961 4 1 22 12 31 25 K30JDRH2RS</v>
      </c>
    </row>
    <row r="1063" spans="1:4">
      <c r="A1063" t="s">
        <v>24583</v>
      </c>
      <c r="B1063" t="s">
        <v>24584</v>
      </c>
      <c r="D1063" t="str">
        <f t="shared" si="16"/>
        <v>K30V4B3018 Coffey Innate immune resp SARS CoV 2 K30V4B3018</v>
      </c>
    </row>
    <row r="1064" spans="1:4">
      <c r="A1064" t="s">
        <v>24585</v>
      </c>
      <c r="B1064" t="s">
        <v>24586</v>
      </c>
      <c r="D1064" t="str">
        <f t="shared" si="16"/>
        <v>K30V4B30S1 Coffey Supplemental funds 3R01DC019769 K30V4B30S1</v>
      </c>
    </row>
    <row r="1065" spans="1:4">
      <c r="A1065" t="s">
        <v>24587</v>
      </c>
      <c r="B1065" t="s">
        <v>24588</v>
      </c>
      <c r="D1065" t="str">
        <f t="shared" si="16"/>
        <v>KS0QG20F09 Gong R01 A22 0339 KS0QG20F09</v>
      </c>
    </row>
    <row r="1066" spans="1:4">
      <c r="A1066" t="s">
        <v>24589</v>
      </c>
      <c r="B1066" t="s">
        <v>24590</v>
      </c>
      <c r="D1066" t="str">
        <f t="shared" si="16"/>
        <v>KS0SRR01QG Rothenburgs portion on QZ Gongs R01 KS0SRR01QG</v>
      </c>
    </row>
    <row r="1067" spans="1:4">
      <c r="A1067" t="s">
        <v>24591</v>
      </c>
      <c r="B1067" t="s">
        <v>24592</v>
      </c>
      <c r="D1067" t="str">
        <f t="shared" si="16"/>
        <v>KS0DPR2101 PLEASURE NIH R21NS126173 01 24 KS0DPR2101</v>
      </c>
    </row>
    <row r="1068" spans="1:4">
      <c r="A1068" t="s">
        <v>24593</v>
      </c>
      <c r="B1068" t="s">
        <v>24594</v>
      </c>
      <c r="D1068" t="str">
        <f t="shared" si="16"/>
        <v>K30AD20F11 ANTS NSF 2142101 0 D AL HINDI 20F11 K30AD20F11</v>
      </c>
    </row>
    <row r="1069" spans="1:4">
      <c r="A1069" t="s">
        <v>24595</v>
      </c>
      <c r="B1069" t="s">
        <v>24596</v>
      </c>
      <c r="D1069" t="str">
        <f t="shared" si="16"/>
        <v>K30FF20F13 DCM Requisition Projects Fund 20F13 K30FF20F13</v>
      </c>
    </row>
    <row r="1070" spans="1:4">
      <c r="A1070" t="s">
        <v>24597</v>
      </c>
      <c r="B1070" t="s">
        <v>24598</v>
      </c>
      <c r="D1070" t="str">
        <f t="shared" si="16"/>
        <v>K30SWCWC01 Calif Wildlife Conserv Award WC 2234CR K30SWCWC01</v>
      </c>
    </row>
    <row r="1071" spans="1:4">
      <c r="A1071" t="s">
        <v>24599</v>
      </c>
      <c r="B1071" t="s">
        <v>24600</v>
      </c>
      <c r="D1071" t="str">
        <f t="shared" si="16"/>
        <v>K30AWSHADE JMIE ANNW CAL TROUT T O 34 HART RANCH K30AWSHADE</v>
      </c>
    </row>
    <row r="1072" spans="1:4">
      <c r="A1072" t="s">
        <v>24601</v>
      </c>
      <c r="B1072" t="s">
        <v>24602</v>
      </c>
      <c r="D1072" t="str">
        <f t="shared" si="16"/>
        <v>K30NSF22KK CHEM Koski NSF Account 2022 K30NSF22KK</v>
      </c>
    </row>
    <row r="1073" spans="1:4">
      <c r="A1073" t="s">
        <v>24603</v>
      </c>
      <c r="B1073" t="s">
        <v>24604</v>
      </c>
      <c r="D1073" t="str">
        <f t="shared" si="16"/>
        <v>K30V4D2421 Culp Stanford Ultrasound Liver Study K30V4D2421</v>
      </c>
    </row>
    <row r="1074" spans="1:4">
      <c r="A1074" t="s">
        <v>24605</v>
      </c>
      <c r="B1074" t="s">
        <v>24606</v>
      </c>
      <c r="D1074" t="str">
        <f t="shared" si="16"/>
        <v>K30P4SM005 CEE MILLER RICE BOARD POST PYROLYSIS K30P4SM005</v>
      </c>
    </row>
    <row r="1075" spans="1:4">
      <c r="A1075" t="s">
        <v>24607</v>
      </c>
      <c r="B1075" t="s">
        <v>24608</v>
      </c>
      <c r="D1075" t="str">
        <f t="shared" si="16"/>
        <v>KS0PMSN805 MED IMPM SOOD GB002 INC GB002 2102 KS0PMSN805</v>
      </c>
    </row>
    <row r="1076" spans="1:4">
      <c r="A1076" t="s">
        <v>24609</v>
      </c>
      <c r="B1076" t="s">
        <v>24610</v>
      </c>
      <c r="D1076" t="str">
        <f t="shared" si="16"/>
        <v>KS0EMCLAIR MRAD E Morris CLAIRITY Agreement KS0EMCLAIR</v>
      </c>
    </row>
    <row r="1077" spans="1:4">
      <c r="A1077" t="s">
        <v>24611</v>
      </c>
      <c r="B1077" t="s">
        <v>24612</v>
      </c>
      <c r="D1077" t="str">
        <f t="shared" si="16"/>
        <v>K30WHNR024 NUTR 58 2032 2 017 RSA K30WHNR024</v>
      </c>
    </row>
    <row r="1078" spans="1:4">
      <c r="A1078" t="s">
        <v>24613</v>
      </c>
      <c r="B1078" t="s">
        <v>24614</v>
      </c>
      <c r="D1078" t="str">
        <f t="shared" si="16"/>
        <v>KS0AGRO10S MED URO RO1 Novel Therapeut 3 24 Supp KS0AGRO10S</v>
      </c>
    </row>
    <row r="1079" spans="1:4">
      <c r="A1079" t="s">
        <v>24615</v>
      </c>
      <c r="B1079" t="s">
        <v>24616</v>
      </c>
      <c r="D1079" t="str">
        <f t="shared" si="16"/>
        <v>KS0AGRO110 MED URO RO1 Novel Therapeut 04 22 03 27 KS0AGRO110</v>
      </c>
    </row>
    <row r="1080" spans="1:4">
      <c r="A1080" t="s">
        <v>24617</v>
      </c>
      <c r="B1080" t="s">
        <v>24618</v>
      </c>
      <c r="D1080" t="str">
        <f t="shared" si="16"/>
        <v>K30HMHEAL2 R61 HEAL Subaward for Hammock Lab K30HMHEAL2</v>
      </c>
    </row>
    <row r="1081" spans="1:4">
      <c r="A1081" t="s">
        <v>24619</v>
      </c>
      <c r="B1081" t="s">
        <v>24620</v>
      </c>
      <c r="D1081" t="str">
        <f t="shared" si="16"/>
        <v>KS0HWR61VY VYY R61 Cayuse A22 1977 KS0HWR61VY</v>
      </c>
    </row>
    <row r="1082" spans="1:4">
      <c r="A1082" t="s">
        <v>24621</v>
      </c>
      <c r="B1082" t="s">
        <v>24622</v>
      </c>
      <c r="D1082" t="str">
        <f t="shared" si="16"/>
        <v>KS0JT20F34 VYY R61 Cayuse A22 1977 TRIMMER KS0JT20F34</v>
      </c>
    </row>
    <row r="1083" spans="1:4">
      <c r="A1083" t="s">
        <v>24623</v>
      </c>
      <c r="B1083" t="s">
        <v>24624</v>
      </c>
      <c r="D1083" t="str">
        <f t="shared" si="16"/>
        <v>KS0TGJSF34 VYY R61 Cayuse A22 1977 Griffith Sack KS0TGJSF34</v>
      </c>
    </row>
    <row r="1084" spans="1:4">
      <c r="A1084" t="s">
        <v>24625</v>
      </c>
      <c r="B1084" t="s">
        <v>24626</v>
      </c>
      <c r="D1084" t="str">
        <f t="shared" si="16"/>
        <v>KS0VY20F34 VYY R61 Cayuse A22 1977 KS0VY20F34</v>
      </c>
    </row>
    <row r="1085" spans="1:4">
      <c r="A1085" t="s">
        <v>24627</v>
      </c>
      <c r="B1085" t="s">
        <v>24628</v>
      </c>
      <c r="D1085" t="str">
        <f t="shared" si="16"/>
        <v>KS0VYSUB34 VYY R61 Cayuse A22 1977 SUBAWARDS KS0VYSUB34</v>
      </c>
    </row>
    <row r="1086" spans="1:4">
      <c r="A1086" t="s">
        <v>24629</v>
      </c>
      <c r="B1086" t="s">
        <v>24630</v>
      </c>
      <c r="D1086" t="str">
        <f t="shared" si="16"/>
        <v>KS0VYSUPP1 VYY R61 Cayuse A22 1977 SUPPLEMENT KS0VYSUPP1</v>
      </c>
    </row>
    <row r="1087" spans="1:4">
      <c r="A1087" t="s">
        <v>24631</v>
      </c>
      <c r="B1087" t="s">
        <v>24632</v>
      </c>
      <c r="D1087" t="str">
        <f t="shared" si="16"/>
        <v>K304873282 CARB Study of Barriers to Cement K304873282</v>
      </c>
    </row>
    <row r="1088" spans="1:4">
      <c r="A1088" t="s">
        <v>24633</v>
      </c>
      <c r="B1088" t="s">
        <v>24634</v>
      </c>
      <c r="D1088" t="str">
        <f t="shared" si="16"/>
        <v>K30V4B1312 Osburn CA 2021 NADPRP Biosecurity Plan K30V4B1312</v>
      </c>
    </row>
    <row r="1089" spans="1:4">
      <c r="A1089" t="s">
        <v>24635</v>
      </c>
      <c r="B1089" t="s">
        <v>24636</v>
      </c>
      <c r="D1089" t="str">
        <f t="shared" si="16"/>
        <v>K30CXC7CD2 HE Cannon CA Dept of Pest CDP 20F38 Y2 K30CXC7CD2</v>
      </c>
    </row>
    <row r="1090" spans="1:4">
      <c r="A1090" t="s">
        <v>24637</v>
      </c>
      <c r="B1090" t="s">
        <v>24638</v>
      </c>
      <c r="D1090" t="str">
        <f t="shared" si="16"/>
        <v>K30CXC7CDP HE CD Cannon CA Dept of Pest CDP 20F38 K30CXC7CDP</v>
      </c>
    </row>
    <row r="1091" spans="1:4">
      <c r="A1091" t="s">
        <v>24639</v>
      </c>
      <c r="B1091" t="s">
        <v>24640</v>
      </c>
      <c r="D1091" t="str">
        <f t="shared" ref="D1091:D1154" si="17">A1091&amp;" "&amp;B1091</f>
        <v>K30KMPHY22 CHE MCDONALD Phylloceutical Ventures K30KMPHY22</v>
      </c>
    </row>
    <row r="1092" spans="1:4">
      <c r="A1092" t="s">
        <v>24641</v>
      </c>
      <c r="B1092" t="s">
        <v>24642</v>
      </c>
      <c r="D1092" t="str">
        <f t="shared" si="17"/>
        <v>KS0ABKBU01 Boston U STAT3 response 4 22 KS0ABKBU01</v>
      </c>
    </row>
    <row r="1093" spans="1:4">
      <c r="A1093" t="s">
        <v>24643</v>
      </c>
      <c r="B1093" t="s">
        <v>24644</v>
      </c>
      <c r="D1093" t="str">
        <f t="shared" si="17"/>
        <v>KS0ABKBU02 Brooks Kayal Boston Univ STAT3 4 23 KS0ABKBU02</v>
      </c>
    </row>
    <row r="1094" spans="1:4">
      <c r="A1094" t="s">
        <v>24645</v>
      </c>
      <c r="B1094" t="s">
        <v>24646</v>
      </c>
      <c r="D1094" t="str">
        <f t="shared" si="17"/>
        <v>K30BCD8RWJ HE HD Chambers RWJF 20F43 K30BCD8RWJ</v>
      </c>
    </row>
    <row r="1095" spans="1:4">
      <c r="A1095" t="s">
        <v>24647</v>
      </c>
      <c r="B1095" t="s">
        <v>24648</v>
      </c>
      <c r="D1095" t="str">
        <f t="shared" si="17"/>
        <v>K30MF20F44 2022 2025 FFAR Fellows program K30MF20F44</v>
      </c>
    </row>
    <row r="1096" spans="1:4">
      <c r="A1096" t="s">
        <v>24649</v>
      </c>
      <c r="B1096" t="s">
        <v>24650</v>
      </c>
      <c r="D1096" t="str">
        <f t="shared" si="17"/>
        <v>KS0SFRESER FARIAS RESERVE R01AG031563 KS0SFRESER</v>
      </c>
    </row>
    <row r="1097" spans="1:4">
      <c r="A1097" t="s">
        <v>24651</v>
      </c>
      <c r="B1097" t="s">
        <v>24652</v>
      </c>
      <c r="D1097" t="str">
        <f t="shared" si="17"/>
        <v>K30RSCDD02 RSE SCDD QAF Evaluation FY22 23 K30RSCDD02</v>
      </c>
    </row>
    <row r="1098" spans="1:4">
      <c r="A1098" t="s">
        <v>24653</v>
      </c>
      <c r="B1098" t="s">
        <v>24654</v>
      </c>
      <c r="D1098" t="str">
        <f t="shared" si="17"/>
        <v>K30NCRVR01 RSE Riverside CSA C000114288 22 23 K30NCRVR01</v>
      </c>
    </row>
    <row r="1099" spans="1:4">
      <c r="A1099" t="s">
        <v>24655</v>
      </c>
      <c r="B1099" t="s">
        <v>24656</v>
      </c>
      <c r="D1099" t="str">
        <f t="shared" si="17"/>
        <v>K30NCRVR02 RSE Riverside CSA C000114288 22 23 Y2 K30NCRVR02</v>
      </c>
    </row>
    <row r="1100" spans="1:4">
      <c r="A1100" t="s">
        <v>24657</v>
      </c>
      <c r="B1100" t="s">
        <v>24658</v>
      </c>
      <c r="D1100" t="str">
        <f t="shared" si="17"/>
        <v>K30PSYRFC5 PSY Fox NIH R21MH129851 K30PSYRFC5</v>
      </c>
    </row>
    <row r="1101" spans="1:4">
      <c r="A1101" t="s">
        <v>24659</v>
      </c>
      <c r="B1101" t="s">
        <v>24660</v>
      </c>
      <c r="D1101" t="str">
        <f t="shared" si="17"/>
        <v>K30KMCSTLB Kevin Miller Calif State Library K30KMCSTLB</v>
      </c>
    </row>
    <row r="1102" spans="1:4">
      <c r="A1102" t="s">
        <v>24661</v>
      </c>
      <c r="B1102" t="s">
        <v>24662</v>
      </c>
      <c r="D1102" t="str">
        <f t="shared" si="17"/>
        <v>K30V451QAP Gallardo USDA vND Research K30V451QAP</v>
      </c>
    </row>
    <row r="1103" spans="1:4">
      <c r="A1103" t="s">
        <v>24663</v>
      </c>
      <c r="B1103" t="s">
        <v>24664</v>
      </c>
      <c r="D1103" t="str">
        <f t="shared" si="17"/>
        <v>KS0JC20F55 Contreras R21 A22 1746 KS0JC20F55</v>
      </c>
    </row>
    <row r="1104" spans="1:4">
      <c r="A1104" t="s">
        <v>24665</v>
      </c>
      <c r="B1104" t="s">
        <v>24666</v>
      </c>
      <c r="D1104" t="str">
        <f t="shared" si="17"/>
        <v>KS0JCSUBAZ Contreras R21 A22 1746 Sub to U of AZ KS0JCSUBAZ</v>
      </c>
    </row>
    <row r="1105" spans="1:4">
      <c r="A1105" t="s">
        <v>24667</v>
      </c>
      <c r="B1105" t="s">
        <v>24668</v>
      </c>
      <c r="D1105" t="str">
        <f t="shared" si="17"/>
        <v>K30TKB5CSU ARE BEATTY CSU USDA HASTE MAKES WASTE K30TKB5CSU</v>
      </c>
    </row>
    <row r="1106" spans="1:4">
      <c r="A1106" t="s">
        <v>24669</v>
      </c>
      <c r="B1106" t="s">
        <v>24670</v>
      </c>
      <c r="D1106" t="str">
        <f t="shared" si="17"/>
        <v>KS0GYHORIZ HORIZON YIU KS0GYHORIZ</v>
      </c>
    </row>
    <row r="1107" spans="1:4">
      <c r="A1107" t="s">
        <v>24671</v>
      </c>
      <c r="B1107" t="s">
        <v>24672</v>
      </c>
      <c r="D1107" t="str">
        <f t="shared" si="17"/>
        <v>K30VP74861 CNPRC YR59 SUP6 COVID 19 Koen VanRompay K30VP74861</v>
      </c>
    </row>
    <row r="1108" spans="1:4">
      <c r="A1108" t="s">
        <v>24673</v>
      </c>
      <c r="B1108" t="s">
        <v>24674</v>
      </c>
      <c r="D1108" t="str">
        <f t="shared" si="17"/>
        <v>K30VP78961 CNPRC YR59 SUP7 ABSL3 Expansion K30VP78961</v>
      </c>
    </row>
    <row r="1109" spans="1:4">
      <c r="A1109" t="s">
        <v>24675</v>
      </c>
      <c r="B1109" t="s">
        <v>24676</v>
      </c>
      <c r="D1109" t="str">
        <f t="shared" si="17"/>
        <v>K30SUCDWR1 CDWR FIELD DATA COLLECTION MAPPING AWARD K30SUCDWR1</v>
      </c>
    </row>
    <row r="1110" spans="1:4">
      <c r="A1110" t="s">
        <v>24677</v>
      </c>
      <c r="B1110" t="s">
        <v>24678</v>
      </c>
      <c r="D1110" t="str">
        <f t="shared" si="17"/>
        <v>K30APSFB10 PS PENMETSA USDA COOP AGRE58 3060 1 038 K30APSFB10</v>
      </c>
    </row>
    <row r="1111" spans="1:4">
      <c r="A1111" t="s">
        <v>24679</v>
      </c>
      <c r="B1111" t="s">
        <v>24680</v>
      </c>
      <c r="D1111" t="str">
        <f t="shared" si="17"/>
        <v>K303879027 ONR Cyberattack 22 24 Mande K303879027</v>
      </c>
    </row>
    <row r="1112" spans="1:4">
      <c r="A1112" t="s">
        <v>24681</v>
      </c>
      <c r="B1112" t="s">
        <v>24682</v>
      </c>
      <c r="D1112" t="str">
        <f t="shared" si="17"/>
        <v>K30MEONR24 CHE ELLIS ONR Cyberattack 22 24 K30MEONR24</v>
      </c>
    </row>
    <row r="1113" spans="1:4">
      <c r="A1113" t="s">
        <v>24683</v>
      </c>
      <c r="B1113" t="s">
        <v>24684</v>
      </c>
      <c r="D1113" t="str">
        <f t="shared" si="17"/>
        <v>K30GMCCP03 GMC FRENCH AM CULTURE EXCH C PATLER K30GMCCP03</v>
      </c>
    </row>
    <row r="1114" spans="1:4">
      <c r="A1114" t="s">
        <v>24685</v>
      </c>
      <c r="B1114" t="s">
        <v>24686</v>
      </c>
      <c r="D1114" t="str">
        <f t="shared" si="17"/>
        <v>K30KJSFP22 CHPR SFP How Provider Knowledge K30KJSFP22</v>
      </c>
    </row>
    <row r="1115" spans="1:4">
      <c r="A1115" t="s">
        <v>24687</v>
      </c>
      <c r="B1115" t="s">
        <v>24688</v>
      </c>
      <c r="D1115" t="str">
        <f t="shared" si="17"/>
        <v>K30FAFFRSA 8 31 22 Farmer Rancher Stress Network K30FAFFRSA</v>
      </c>
    </row>
    <row r="1116" spans="1:4">
      <c r="A1116" t="s">
        <v>24689</v>
      </c>
      <c r="B1116" t="s">
        <v>24690</v>
      </c>
      <c r="D1116" t="str">
        <f t="shared" si="17"/>
        <v>K30MLPCSC2 MLP Placer County Courts C000114316 K30MLPCSC2</v>
      </c>
    </row>
    <row r="1117" spans="1:4">
      <c r="A1117" t="s">
        <v>24691</v>
      </c>
      <c r="B1117" t="s">
        <v>24692</v>
      </c>
      <c r="D1117" t="str">
        <f t="shared" si="17"/>
        <v>K30EK20F71 ECNS LUND UNIVERSITY K ERIKSSON 20F71 K30EK20F71</v>
      </c>
    </row>
    <row r="1118" spans="1:4">
      <c r="A1118" t="s">
        <v>24693</v>
      </c>
      <c r="B1118" t="s">
        <v>24694</v>
      </c>
      <c r="D1118" t="str">
        <f t="shared" si="17"/>
        <v>KS0PMSN806 MED IMPM SOOD JANSSEN 67896062CTP3001 KS0PMSN806</v>
      </c>
    </row>
    <row r="1119" spans="1:4">
      <c r="A1119" t="s">
        <v>24695</v>
      </c>
      <c r="B1119" t="s">
        <v>24696</v>
      </c>
      <c r="D1119" t="str">
        <f t="shared" si="17"/>
        <v>K30F4HBUCI CEE Bischel UCI EPA Wastewater Reuse K30F4HBUCI</v>
      </c>
    </row>
    <row r="1120" spans="1:4">
      <c r="A1120" t="s">
        <v>24697</v>
      </c>
      <c r="B1120" t="s">
        <v>24698</v>
      </c>
      <c r="D1120" t="str">
        <f t="shared" si="17"/>
        <v>K30V4S6951 Brosnan USDA Natural Food Phytochemical K30V4S6951</v>
      </c>
    </row>
    <row r="1121" spans="1:4">
      <c r="A1121" t="s">
        <v>24699</v>
      </c>
      <c r="B1121" t="s">
        <v>24700</v>
      </c>
      <c r="D1121" t="str">
        <f t="shared" si="17"/>
        <v>K30BKG8CPB ARE GOODRICH CALIFORNIA PRUNE BOARD K30BKG8CPB</v>
      </c>
    </row>
    <row r="1122" spans="1:4">
      <c r="A1122" t="s">
        <v>24701</v>
      </c>
      <c r="B1122" t="s">
        <v>24702</v>
      </c>
      <c r="D1122" t="str">
        <f t="shared" si="17"/>
        <v>K30EDJCOWH ANSCI Hemp Lac Cow Feed K30EDJCOWH</v>
      </c>
    </row>
    <row r="1123" spans="1:4">
      <c r="A1123" t="s">
        <v>24703</v>
      </c>
      <c r="B1123" t="s">
        <v>24704</v>
      </c>
      <c r="D1123" t="str">
        <f t="shared" si="17"/>
        <v>K30ABBOILS PLB Britt Sustainable Oils K30ABBOILS</v>
      </c>
    </row>
    <row r="1124" spans="1:4">
      <c r="A1124" t="s">
        <v>24705</v>
      </c>
      <c r="B1124" t="s">
        <v>24706</v>
      </c>
      <c r="D1124" t="str">
        <f t="shared" si="17"/>
        <v>K30APSPT50 PS CDPB Prune Cultivar E D 3 31 2023 K30APSPT50</v>
      </c>
    </row>
    <row r="1125" spans="1:4">
      <c r="A1125" t="s">
        <v>24707</v>
      </c>
      <c r="B1125" t="s">
        <v>24708</v>
      </c>
      <c r="D1125" t="str">
        <f t="shared" si="17"/>
        <v>K30V419BOV Pitesky CDFA Bovine Respiratory Rsch K30V419BOV</v>
      </c>
    </row>
    <row r="1126" spans="1:4">
      <c r="A1126" t="s">
        <v>24709</v>
      </c>
      <c r="B1126" t="s">
        <v>24710</v>
      </c>
      <c r="D1126" t="str">
        <f t="shared" si="17"/>
        <v>K30V425111 CAHFS CDFA REG ANALYSIS BACT BOV RESP K30V425111</v>
      </c>
    </row>
    <row r="1127" spans="1:4">
      <c r="A1127" t="s">
        <v>24711</v>
      </c>
      <c r="B1127" t="s">
        <v>24712</v>
      </c>
      <c r="D1127" t="str">
        <f t="shared" si="17"/>
        <v>K30V435F83 A22 3833 TRIVIUMVET DESIGNATED ACTIVITY K30V435F83</v>
      </c>
    </row>
    <row r="1128" spans="1:4">
      <c r="A1128" t="s">
        <v>24713</v>
      </c>
      <c r="B1128" t="s">
        <v>24714</v>
      </c>
      <c r="D1128" t="str">
        <f t="shared" si="17"/>
        <v>K30V735F83 FINA Victor Rivas for V435F83 K30V735F83</v>
      </c>
    </row>
    <row r="1129" spans="1:4">
      <c r="A1129" t="s">
        <v>24715</v>
      </c>
      <c r="B1129" t="s">
        <v>24716</v>
      </c>
      <c r="D1129" t="str">
        <f t="shared" si="17"/>
        <v>K30APSD251 PS STEWART CDOFFP IMPROVING CLIMA 033125 K30APSD251</v>
      </c>
    </row>
    <row r="1130" spans="1:4">
      <c r="A1130" t="s">
        <v>24717</v>
      </c>
      <c r="B1130" t="s">
        <v>24718</v>
      </c>
      <c r="D1130" t="str">
        <f t="shared" si="17"/>
        <v>K30F4NSVE2 CEE Sukumar Sandia VEM Year 2 K30F4NSVE2</v>
      </c>
    </row>
    <row r="1131" spans="1:4">
      <c r="A1131" t="s">
        <v>24719</v>
      </c>
      <c r="B1131" t="s">
        <v>24720</v>
      </c>
      <c r="D1131" t="str">
        <f t="shared" si="17"/>
        <v>K30F4NSVEM CEE Sukumar Sandia VEM K30F4NSVEM</v>
      </c>
    </row>
    <row r="1132" spans="1:4">
      <c r="A1132" t="s">
        <v>24721</v>
      </c>
      <c r="B1132" t="s">
        <v>24722</v>
      </c>
      <c r="D1132" t="str">
        <f t="shared" si="17"/>
        <v>KS0CASG802 MED IMCA SINGH EDWARDS TRISCEND II PIVOT KS0CASG802</v>
      </c>
    </row>
    <row r="1133" spans="1:4">
      <c r="A1133" t="s">
        <v>24723</v>
      </c>
      <c r="B1133" t="s">
        <v>24724</v>
      </c>
      <c r="D1133" t="str">
        <f t="shared" si="17"/>
        <v>K30APSPR97 PS DIEPENBROCK 2022 CPRB DISSECTING K30APSPR97</v>
      </c>
    </row>
    <row r="1134" spans="1:4">
      <c r="A1134" t="s">
        <v>24725</v>
      </c>
      <c r="B1134" t="s">
        <v>24726</v>
      </c>
      <c r="D1134" t="str">
        <f t="shared" si="17"/>
        <v>K30SPH5DOR ESP Harrison Caldor Post fire vegetation K30SPH5DOR</v>
      </c>
    </row>
    <row r="1135" spans="1:4">
      <c r="A1135" t="s">
        <v>24727</v>
      </c>
      <c r="B1135" t="s">
        <v>24728</v>
      </c>
      <c r="D1135" t="str">
        <f t="shared" si="17"/>
        <v>K30CUREDEO CHEM Olson C A N K30CUREDEO</v>
      </c>
    </row>
    <row r="1136" spans="1:4">
      <c r="A1136" t="s">
        <v>24729</v>
      </c>
      <c r="B1136" t="s">
        <v>24730</v>
      </c>
      <c r="D1136" t="str">
        <f t="shared" si="17"/>
        <v>K30V4D1430 VMDO ANIMAL HEALTH FORMULA FUNDS ODD YR K30V4D1430</v>
      </c>
    </row>
    <row r="1137" spans="1:4">
      <c r="A1137" t="s">
        <v>24731</v>
      </c>
      <c r="B1137" t="s">
        <v>24732</v>
      </c>
      <c r="D1137" t="str">
        <f t="shared" si="17"/>
        <v>K30V4D1431 VMDO ANIMAL HEALTH FORMULA FUND EVEN YR K30V4D1431</v>
      </c>
    </row>
    <row r="1138" spans="1:4">
      <c r="A1138" t="s">
        <v>24733</v>
      </c>
      <c r="B1138" t="s">
        <v>24734</v>
      </c>
      <c r="D1138" t="str">
        <f t="shared" si="17"/>
        <v>K30ZAL0019 ENTOM VCW WINE GRAPES 2007 199 F ZALOM K30ZAL0019</v>
      </c>
    </row>
    <row r="1139" spans="1:4">
      <c r="A1139" t="s">
        <v>24735</v>
      </c>
      <c r="B1139" t="s">
        <v>24736</v>
      </c>
      <c r="D1139" t="str">
        <f t="shared" si="17"/>
        <v>K30AWFRHMS WFB MCINTYRE STENNIS FUNDS K30AWFRHMS</v>
      </c>
    </row>
    <row r="1140" spans="1:4">
      <c r="A1140" t="s">
        <v>24737</v>
      </c>
      <c r="B1140" t="s">
        <v>24738</v>
      </c>
      <c r="D1140" t="str">
        <f t="shared" si="17"/>
        <v>K30V4D1425 VMDO HATCH INTEGRATED ODD YEAR K30V4D1425</v>
      </c>
    </row>
    <row r="1141" spans="1:4">
      <c r="A1141" t="s">
        <v>24739</v>
      </c>
      <c r="B1141" t="s">
        <v>24740</v>
      </c>
      <c r="D1141" t="str">
        <f t="shared" si="17"/>
        <v>K30V4D1424 VMDO HATCH INTEGRATED EVEN YEAR K30V4D1424</v>
      </c>
    </row>
    <row r="1142" spans="1:4">
      <c r="A1142" t="s">
        <v>24741</v>
      </c>
      <c r="B1142" t="s">
        <v>24742</v>
      </c>
      <c r="D1142" t="str">
        <f t="shared" si="17"/>
        <v>K30V4D1409 USDA ANIMAL HEALTH RESEARCH ODD YEAR K30V4D1409</v>
      </c>
    </row>
    <row r="1143" spans="1:4">
      <c r="A1143" t="s">
        <v>24743</v>
      </c>
      <c r="B1143" t="s">
        <v>24744</v>
      </c>
      <c r="D1143" t="str">
        <f t="shared" si="17"/>
        <v>K30V419496 VM EXT NON LDRL K30V419496</v>
      </c>
    </row>
    <row r="1144" spans="1:4">
      <c r="A1144" t="s">
        <v>24745</v>
      </c>
      <c r="B1144" t="s">
        <v>24746</v>
      </c>
      <c r="D1144" t="str">
        <f t="shared" si="17"/>
        <v>K30V4D1407 USDA ANIMAL HEALTH RESEARCH EVEN YEAR K30V4D1407</v>
      </c>
    </row>
    <row r="1145" spans="1:4">
      <c r="A1145" t="s">
        <v>24747</v>
      </c>
      <c r="B1145" t="s">
        <v>24748</v>
      </c>
      <c r="D1145" t="str">
        <f t="shared" si="17"/>
        <v>K30V4D1428 VMDO MULTI STATE INTEGRATED EVEN YEAR K30V4D1428</v>
      </c>
    </row>
    <row r="1146" spans="1:4">
      <c r="A1146" t="s">
        <v>24749</v>
      </c>
      <c r="B1146" t="s">
        <v>24750</v>
      </c>
      <c r="D1146" t="str">
        <f t="shared" si="17"/>
        <v>K30AAS2AV3 VAN EENENNAAM AES MULTISTATE ODD YR K30AAS2AV3</v>
      </c>
    </row>
    <row r="1147" spans="1:4">
      <c r="A1147" t="s">
        <v>24751</v>
      </c>
      <c r="B1147" t="s">
        <v>24752</v>
      </c>
      <c r="D1147" t="str">
        <f t="shared" si="17"/>
        <v>K30AAS2BW1 WILSON AES ODD YR K30AAS2BW1</v>
      </c>
    </row>
    <row r="1148" spans="1:4">
      <c r="A1148" t="s">
        <v>24753</v>
      </c>
      <c r="B1148" t="s">
        <v>24754</v>
      </c>
      <c r="D1148" t="str">
        <f t="shared" si="17"/>
        <v>K30AAS2CT1 TUCKER AES ODD YR K30AAS2CT1</v>
      </c>
    </row>
    <row r="1149" spans="1:4">
      <c r="A1149" t="s">
        <v>24755</v>
      </c>
      <c r="B1149" t="s">
        <v>24756</v>
      </c>
      <c r="D1149" t="str">
        <f t="shared" si="17"/>
        <v>K30AAS2DK3 KUELTZ AES ODD YR K30AAS2DK3</v>
      </c>
    </row>
    <row r="1150" spans="1:4">
      <c r="A1150" t="s">
        <v>24757</v>
      </c>
      <c r="B1150" t="s">
        <v>24758</v>
      </c>
      <c r="D1150" t="str">
        <f t="shared" si="17"/>
        <v>K30AAS2EK1 KEBREAB AES ODD YR RR K30AAS2EK1</v>
      </c>
    </row>
    <row r="1151" spans="1:4">
      <c r="A1151" t="s">
        <v>24759</v>
      </c>
      <c r="B1151" t="s">
        <v>24760</v>
      </c>
      <c r="D1151" t="str">
        <f t="shared" si="17"/>
        <v>K30AAS2GA1 BERGER AES ODD YR K30AAS2GA1</v>
      </c>
    </row>
    <row r="1152" spans="1:4">
      <c r="A1152" t="s">
        <v>24761</v>
      </c>
      <c r="B1152" t="s">
        <v>24762</v>
      </c>
      <c r="D1152" t="str">
        <f t="shared" si="17"/>
        <v>K30AAS2HZ7 ZHOU AES ODD YR K30AAS2HZ7</v>
      </c>
    </row>
    <row r="1153" spans="1:4">
      <c r="A1153" t="s">
        <v>24763</v>
      </c>
      <c r="B1153" t="s">
        <v>24764</v>
      </c>
      <c r="D1153" t="str">
        <f t="shared" si="17"/>
        <v>K30AAS2J01 MILLAM AES ODD YR K30AAS2J01</v>
      </c>
    </row>
    <row r="1154" spans="1:4">
      <c r="A1154" t="s">
        <v>24765</v>
      </c>
      <c r="B1154" t="s">
        <v>24766</v>
      </c>
      <c r="D1154" t="str">
        <f t="shared" si="17"/>
        <v>K30AAS2J13 MENCH AES ODD YR 2034 RR K30AAS2J13</v>
      </c>
    </row>
    <row r="1155" spans="1:4">
      <c r="A1155" t="s">
        <v>24767</v>
      </c>
      <c r="B1155" t="s">
        <v>24768</v>
      </c>
      <c r="D1155" t="str">
        <f t="shared" ref="D1155:D1218" si="18">A1155&amp;" "&amp;B1155</f>
        <v>K30AAS2JM3 MURRAY AES ODD YR K30AAS2JM3</v>
      </c>
    </row>
    <row r="1156" spans="1:4">
      <c r="A1156" t="s">
        <v>24769</v>
      </c>
      <c r="B1156" t="s">
        <v>24770</v>
      </c>
      <c r="D1156" t="str">
        <f t="shared" si="18"/>
        <v>K30AAS2JM5 MURRAY AES ODD YR K30AAS2JM5</v>
      </c>
    </row>
    <row r="1157" spans="1:4">
      <c r="A1157" t="s">
        <v>24771</v>
      </c>
      <c r="B1157" t="s">
        <v>24772</v>
      </c>
      <c r="D1157" t="str">
        <f t="shared" si="18"/>
        <v>K30AAS2JM9 MILLAM AES ODD YR K30AAS2JM9</v>
      </c>
    </row>
    <row r="1158" spans="1:4">
      <c r="A1158" t="s">
        <v>24773</v>
      </c>
      <c r="B1158" t="s">
        <v>24774</v>
      </c>
      <c r="D1158" t="str">
        <f t="shared" si="18"/>
        <v>K30AAS2JO1 CLOSED OLTJEN AES MULTISTATE ODD YR K30AAS2JO1</v>
      </c>
    </row>
    <row r="1159" spans="1:4">
      <c r="A1159" t="s">
        <v>24775</v>
      </c>
      <c r="B1159" t="s">
        <v>24776</v>
      </c>
      <c r="D1159" t="str">
        <f t="shared" si="18"/>
        <v>K30AAS2JO3 OLTJEN AES MULTISTATE ODD YR K30AAS2JO3</v>
      </c>
    </row>
    <row r="1160" spans="1:4">
      <c r="A1160" t="s">
        <v>24777</v>
      </c>
      <c r="B1160" t="s">
        <v>24778</v>
      </c>
      <c r="D1160" t="str">
        <f t="shared" si="18"/>
        <v>K30AAS2JO5 OLTJEN AES MULTISTATE ODD YR K30AAS2JO5</v>
      </c>
    </row>
    <row r="1161" spans="1:4">
      <c r="A1161" t="s">
        <v>24779</v>
      </c>
      <c r="B1161" t="s">
        <v>24780</v>
      </c>
      <c r="D1161" t="str">
        <f t="shared" si="18"/>
        <v>K30AAS2KK1 KLASING AES ODD YR K30AAS2KK1</v>
      </c>
    </row>
    <row r="1162" spans="1:4">
      <c r="A1162" t="s">
        <v>24781</v>
      </c>
      <c r="B1162" t="s">
        <v>24782</v>
      </c>
      <c r="D1162" t="str">
        <f t="shared" si="18"/>
        <v>K30AAS2M03 MEDRANO AES ODD YR K30AAS2M03</v>
      </c>
    </row>
    <row r="1163" spans="1:4">
      <c r="A1163" t="s">
        <v>24783</v>
      </c>
      <c r="B1163" t="s">
        <v>24784</v>
      </c>
      <c r="D1163" t="str">
        <f t="shared" si="18"/>
        <v>K30AAS2M09 NRSP 8 MEDRANO AES ODD YR K30AAS2M09</v>
      </c>
    </row>
    <row r="1164" spans="1:4">
      <c r="A1164" t="s">
        <v>24785</v>
      </c>
      <c r="B1164" t="s">
        <v>24786</v>
      </c>
      <c r="D1164" t="str">
        <f t="shared" si="18"/>
        <v>K30AAS2MD1 DELANY AES ODD YR K30AAS2MD1</v>
      </c>
    </row>
    <row r="1165" spans="1:4">
      <c r="A1165" t="s">
        <v>24787</v>
      </c>
      <c r="B1165" t="s">
        <v>24788</v>
      </c>
      <c r="D1165" t="str">
        <f t="shared" si="18"/>
        <v>K30AAS2MD3 DELANY AES ODD YR K30AAS2MD3</v>
      </c>
    </row>
    <row r="1166" spans="1:4">
      <c r="A1166" t="s">
        <v>24789</v>
      </c>
      <c r="B1166" t="s">
        <v>24790</v>
      </c>
      <c r="D1166" t="str">
        <f t="shared" si="18"/>
        <v>K30AAS2MD5 DELANY AES ODD YR K30AAS2MD5</v>
      </c>
    </row>
    <row r="1167" spans="1:4">
      <c r="A1167" t="s">
        <v>24791</v>
      </c>
      <c r="B1167" t="s">
        <v>24792</v>
      </c>
      <c r="D1167" t="str">
        <f t="shared" si="18"/>
        <v>K30AAS2MD7 NRSP 8 DELANY AES ODD YR K30AAS2MD7</v>
      </c>
    </row>
    <row r="1168" spans="1:4">
      <c r="A1168" t="s">
        <v>24793</v>
      </c>
      <c r="B1168" t="s">
        <v>24794</v>
      </c>
      <c r="D1168" t="str">
        <f t="shared" si="18"/>
        <v>K30AAS2MM1 MILLER AES ODD YR K30AAS2MM1</v>
      </c>
    </row>
    <row r="1169" spans="1:4">
      <c r="A1169" t="s">
        <v>24795</v>
      </c>
      <c r="B1169" t="s">
        <v>24796</v>
      </c>
      <c r="D1169" t="str">
        <f t="shared" si="18"/>
        <v>K30AAS2R01 ROSS AES ODD YR K30AAS2R01</v>
      </c>
    </row>
    <row r="1170" spans="1:4">
      <c r="A1170" t="s">
        <v>24797</v>
      </c>
      <c r="B1170" t="s">
        <v>24798</v>
      </c>
      <c r="D1170" t="str">
        <f t="shared" si="18"/>
        <v>K30AAS2RH1 HOVEY AES ODD YR K30AAS2RH1</v>
      </c>
    </row>
    <row r="1171" spans="1:4">
      <c r="A1171" t="s">
        <v>24799</v>
      </c>
      <c r="B1171" t="s">
        <v>24800</v>
      </c>
      <c r="D1171" t="str">
        <f t="shared" si="18"/>
        <v>K30AAS2TA1 ADAMS AES ODD YR K30AAS2TA1</v>
      </c>
    </row>
    <row r="1172" spans="1:4">
      <c r="A1172" t="s">
        <v>24801</v>
      </c>
      <c r="B1172" t="s">
        <v>24802</v>
      </c>
      <c r="D1172" t="str">
        <f t="shared" si="18"/>
        <v>K30AAS2TB1 BERGER AES ODD YR K30AAS2TB1</v>
      </c>
    </row>
    <row r="1173" spans="1:4">
      <c r="A1173" t="s">
        <v>24803</v>
      </c>
      <c r="B1173" t="s">
        <v>24804</v>
      </c>
      <c r="D1173" t="str">
        <f t="shared" si="18"/>
        <v>K30AAS3HZ1 ZHOU AES ODD YR K30AAS3HZ1</v>
      </c>
    </row>
    <row r="1174" spans="1:4">
      <c r="A1174" t="s">
        <v>24805</v>
      </c>
      <c r="B1174" t="s">
        <v>24806</v>
      </c>
      <c r="D1174" t="str">
        <f t="shared" si="18"/>
        <v>K30AAS3HZ3 ZHOU AES ODD YR K30AAS3HZ3</v>
      </c>
    </row>
    <row r="1175" spans="1:4">
      <c r="A1175" t="s">
        <v>24807</v>
      </c>
      <c r="B1175" t="s">
        <v>24808</v>
      </c>
      <c r="D1175" t="str">
        <f t="shared" si="18"/>
        <v>K30AAS3HZ5 ZHOU AES ODD YR K30AAS3HZ5</v>
      </c>
    </row>
    <row r="1176" spans="1:4">
      <c r="A1176" t="s">
        <v>24809</v>
      </c>
      <c r="B1176" t="s">
        <v>24810</v>
      </c>
      <c r="D1176" t="str">
        <f t="shared" si="18"/>
        <v>K30AAS3HZ7 ZHOU AES ODD YR K30AAS3HZ7</v>
      </c>
    </row>
    <row r="1177" spans="1:4">
      <c r="A1177" t="s">
        <v>24811</v>
      </c>
      <c r="B1177" t="s">
        <v>24812</v>
      </c>
      <c r="D1177" t="str">
        <f t="shared" si="18"/>
        <v>K30AAS4BW1 WILSON AES ODD YR K30AAS4BW1</v>
      </c>
    </row>
    <row r="1178" spans="1:4">
      <c r="A1178" t="s">
        <v>24813</v>
      </c>
      <c r="B1178" t="s">
        <v>24814</v>
      </c>
      <c r="D1178" t="str">
        <f t="shared" si="18"/>
        <v>K30AAS4JM3 MEDRANO AES ODD YR K30AAS4JM3</v>
      </c>
    </row>
    <row r="1179" spans="1:4">
      <c r="A1179" t="s">
        <v>24815</v>
      </c>
      <c r="B1179" t="s">
        <v>24816</v>
      </c>
      <c r="D1179" t="str">
        <f t="shared" si="18"/>
        <v>K30AAS4JO1 OLTJEN AES ODD YR K30AAS4JO1</v>
      </c>
    </row>
    <row r="1180" spans="1:4">
      <c r="A1180" t="s">
        <v>24817</v>
      </c>
      <c r="B1180" t="s">
        <v>24818</v>
      </c>
      <c r="D1180" t="str">
        <f t="shared" si="18"/>
        <v>K30AAS4KK1 KLASING AES ODD YR K30AAS4KK1</v>
      </c>
    </row>
    <row r="1181" spans="1:4">
      <c r="A1181" t="s">
        <v>24819</v>
      </c>
      <c r="B1181" t="s">
        <v>24820</v>
      </c>
      <c r="D1181" t="str">
        <f t="shared" si="18"/>
        <v>K30AAS4TB1 BERGER AES ODD YR K30AAS4TB1</v>
      </c>
    </row>
    <row r="1182" spans="1:4">
      <c r="A1182" t="s">
        <v>24821</v>
      </c>
      <c r="B1182" t="s">
        <v>24822</v>
      </c>
      <c r="D1182" t="str">
        <f t="shared" si="18"/>
        <v>K30AAS8CT1 TUCKER AES ODD YR K30AAS8CT1</v>
      </c>
    </row>
    <row r="1183" spans="1:4">
      <c r="A1183" t="s">
        <v>24823</v>
      </c>
      <c r="B1183" t="s">
        <v>24824</v>
      </c>
      <c r="D1183" t="str">
        <f t="shared" si="18"/>
        <v>K30AASRH05 REGIONAL RESEARCH ODD YEAR K30AASRH05</v>
      </c>
    </row>
    <row r="1184" spans="1:4">
      <c r="A1184" t="s">
        <v>24825</v>
      </c>
      <c r="B1184" t="s">
        <v>24826</v>
      </c>
      <c r="D1184" t="str">
        <f t="shared" si="18"/>
        <v>K30AASRHRR ASC REG RESEARCH FUNDS K30AASRHRR</v>
      </c>
    </row>
    <row r="1185" spans="1:4">
      <c r="A1185" t="s">
        <v>24827</v>
      </c>
      <c r="B1185" t="s">
        <v>24828</v>
      </c>
      <c r="D1185" t="str">
        <f t="shared" si="18"/>
        <v>K30ABA2R05 CLOSED TECH PRIN FOR ASSESSING RETA K30ABA2R05</v>
      </c>
    </row>
    <row r="1186" spans="1:4">
      <c r="A1186" t="s">
        <v>24829</v>
      </c>
      <c r="B1186" t="s">
        <v>24830</v>
      </c>
      <c r="D1186" t="str">
        <f t="shared" si="18"/>
        <v>K30ABA2R19 CLOSED ASSURING FRUIT VEG PRODUCTION K30ABA2R19</v>
      </c>
    </row>
    <row r="1187" spans="1:4">
      <c r="A1187" t="s">
        <v>24831</v>
      </c>
      <c r="B1187" t="s">
        <v>24832</v>
      </c>
      <c r="D1187" t="str">
        <f t="shared" si="18"/>
        <v>K30ABA2R21 CLOSED THE SCIENCE ENGINEERING FOR A K30ABA2R21</v>
      </c>
    </row>
    <row r="1188" spans="1:4">
      <c r="A1188" t="s">
        <v>24833</v>
      </c>
      <c r="B1188" t="s">
        <v>24834</v>
      </c>
      <c r="D1188" t="str">
        <f t="shared" si="18"/>
        <v>K30ABA2R27 ENGINEERING FOR FOOD SAFETY QUALITY K30ABA2R27</v>
      </c>
    </row>
    <row r="1189" spans="1:4">
      <c r="A1189" t="s">
        <v>24835</v>
      </c>
      <c r="B1189" t="s">
        <v>24836</v>
      </c>
      <c r="D1189" t="str">
        <f t="shared" si="18"/>
        <v>K30ABA2R31 SCI ENG FOR A BIOBASED INDUSTRY ECON K30ABA2R31</v>
      </c>
    </row>
    <row r="1190" spans="1:4">
      <c r="A1190" t="s">
        <v>24837</v>
      </c>
      <c r="B1190" t="s">
        <v>24838</v>
      </c>
      <c r="D1190" t="str">
        <f t="shared" si="18"/>
        <v>K30ABA2R33 INT SYST RES DEV IN AUTOMATION SENS K30ABA2R33</v>
      </c>
    </row>
    <row r="1191" spans="1:4">
      <c r="A1191" t="s">
        <v>24839</v>
      </c>
      <c r="B1191" t="s">
        <v>24840</v>
      </c>
      <c r="D1191" t="str">
        <f t="shared" si="18"/>
        <v>K30ABA2R35 INT SYST RES DEV IN AUTOMATION SENS K30ABA2R35</v>
      </c>
    </row>
    <row r="1192" spans="1:4">
      <c r="A1192" t="s">
        <v>24841</v>
      </c>
      <c r="B1192" t="s">
        <v>24842</v>
      </c>
      <c r="D1192" t="str">
        <f t="shared" si="18"/>
        <v>K30ABA2R37 Sensors Specialty Crops Vougioukas RR K30ABA2R37</v>
      </c>
    </row>
    <row r="1193" spans="1:4">
      <c r="A1193" t="s">
        <v>24843</v>
      </c>
      <c r="B1193" t="s">
        <v>24844</v>
      </c>
      <c r="D1193" t="str">
        <f t="shared" si="18"/>
        <v>K30ABARHRR ORGANIZED RESEARCH K30ABARHRR</v>
      </c>
    </row>
    <row r="1194" spans="1:4">
      <c r="A1194" t="s">
        <v>24845</v>
      </c>
      <c r="B1194" t="s">
        <v>24846</v>
      </c>
      <c r="D1194" t="str">
        <f t="shared" si="18"/>
        <v>K30ABMRHRR ORGANIZED RESEARCH K30ABMRHRR</v>
      </c>
    </row>
    <row r="1195" spans="1:4">
      <c r="A1195" t="s">
        <v>24847</v>
      </c>
      <c r="B1195" t="s">
        <v>24848</v>
      </c>
      <c r="D1195" t="str">
        <f t="shared" si="18"/>
        <v>K30ADO1106 CA ES DO W 106 MULTISTATE FUNDS ODD YR K30ADO1106</v>
      </c>
    </row>
    <row r="1196" spans="1:4">
      <c r="A1196" t="s">
        <v>24849</v>
      </c>
      <c r="B1196" t="s">
        <v>24850</v>
      </c>
      <c r="D1196" t="str">
        <f t="shared" si="18"/>
        <v>K30ADO1NVA CA ES DO W 106 MULTISTATE FUNDS ODD YR K30ADO1NVA</v>
      </c>
    </row>
    <row r="1197" spans="1:4">
      <c r="A1197" t="s">
        <v>24851</v>
      </c>
      <c r="B1197" t="s">
        <v>24852</v>
      </c>
      <c r="D1197" t="str">
        <f t="shared" si="18"/>
        <v>K30ADO3TMS SOE TREXLER HATCH MULTISTATE ODD YEAR K30ADO3TMS</v>
      </c>
    </row>
    <row r="1198" spans="1:4">
      <c r="A1198" t="s">
        <v>24853</v>
      </c>
      <c r="B1198" t="s">
        <v>24854</v>
      </c>
      <c r="D1198" t="str">
        <f t="shared" si="18"/>
        <v>K30ADORHRA A ES REGIONAL RESEARCH ODD YEAR K30ADORHRA</v>
      </c>
    </row>
    <row r="1199" spans="1:4">
      <c r="A1199" t="s">
        <v>24855</v>
      </c>
      <c r="B1199" t="s">
        <v>24856</v>
      </c>
      <c r="D1199" t="str">
        <f t="shared" si="18"/>
        <v>K30ADSRHRR DES ORGANIZED RESEARCH K30ADSRHRR</v>
      </c>
    </row>
    <row r="1200" spans="1:4">
      <c r="A1200" t="s">
        <v>24857</v>
      </c>
      <c r="B1200" t="s">
        <v>24858</v>
      </c>
      <c r="D1200" t="str">
        <f t="shared" si="18"/>
        <v>K30AEC1JA1 JMA3 HATCH FUNDS ODD YEAR K30AEC1JA1</v>
      </c>
    </row>
    <row r="1201" spans="1:4">
      <c r="A1201" t="s">
        <v>24859</v>
      </c>
      <c r="B1201" t="s">
        <v>24860</v>
      </c>
      <c r="D1201" t="str">
        <f t="shared" si="18"/>
        <v>K30AEC1JA3 ARE ALSTON MULTISTATE ODD YEAR 7639 RR K30AEC1JA3</v>
      </c>
    </row>
    <row r="1202" spans="1:4">
      <c r="A1202" t="s">
        <v>24861</v>
      </c>
      <c r="B1202" t="s">
        <v>24862</v>
      </c>
      <c r="D1202" t="str">
        <f t="shared" si="18"/>
        <v>K30AEC4DL1 DML3 MULTISTATE FUNDS ODD YEAR 7307 RR K30AEC4DL1</v>
      </c>
    </row>
    <row r="1203" spans="1:4">
      <c r="A1203" t="s">
        <v>24863</v>
      </c>
      <c r="B1203" t="s">
        <v>24864</v>
      </c>
      <c r="D1203" t="str">
        <f t="shared" si="18"/>
        <v>K30AEC6JW7 ARE WILEN HATCH MULTISTATE ODD YEAR K30AEC6JW7</v>
      </c>
    </row>
    <row r="1204" spans="1:4">
      <c r="A1204" t="s">
        <v>24865</v>
      </c>
      <c r="B1204" t="s">
        <v>24866</v>
      </c>
      <c r="D1204" t="str">
        <f t="shared" si="18"/>
        <v>K30AECRHRR ARE HATCH FUNDS ODD YEAR 21015 K30AECRHRR</v>
      </c>
    </row>
    <row r="1205" spans="1:4">
      <c r="A1205" t="s">
        <v>24867</v>
      </c>
      <c r="B1205" t="s">
        <v>24868</v>
      </c>
      <c r="D1205" t="str">
        <f t="shared" si="18"/>
        <v>K30AEHRHRR ORGANIZED RESEARCH K30AEHRHRR</v>
      </c>
    </row>
    <row r="1206" spans="1:4">
      <c r="A1206" t="s">
        <v>24869</v>
      </c>
      <c r="B1206" t="s">
        <v>24870</v>
      </c>
      <c r="D1206" t="str">
        <f t="shared" si="18"/>
        <v>K30AEN1RK3 AES PROJ CONSERV MNGMT ENHANCEMENT K30AEN1RK3</v>
      </c>
    </row>
    <row r="1207" spans="1:4">
      <c r="A1207" t="s">
        <v>24871</v>
      </c>
      <c r="B1207" t="s">
        <v>24872</v>
      </c>
      <c r="D1207" t="str">
        <f t="shared" si="18"/>
        <v>K30AENRHRR ENTOM REGIONAL RES FUNDS ODD YEAR K30AENRHRR</v>
      </c>
    </row>
    <row r="1208" spans="1:4">
      <c r="A1208" t="s">
        <v>24873</v>
      </c>
      <c r="B1208" t="s">
        <v>24874</v>
      </c>
      <c r="D1208" t="str">
        <f t="shared" si="18"/>
        <v>K30AET2MD1 NON INT MULTIST FOR M DENISON ODD YR K30AET2MD1</v>
      </c>
    </row>
    <row r="1209" spans="1:4">
      <c r="A1209" t="s">
        <v>24875</v>
      </c>
      <c r="B1209" t="s">
        <v>24876</v>
      </c>
      <c r="D1209" t="str">
        <f t="shared" si="18"/>
        <v>K30AETRHRR ORGANIZED RESEARCH K30AETRHRR</v>
      </c>
    </row>
    <row r="1210" spans="1:4">
      <c r="A1210" t="s">
        <v>24877</v>
      </c>
      <c r="B1210" t="s">
        <v>24878</v>
      </c>
      <c r="D1210" t="str">
        <f t="shared" si="18"/>
        <v>K30AFS33KM FST MULTISTATE HATCH FUNDS ODD YEAR KLM K30AFS33KM</v>
      </c>
    </row>
    <row r="1211" spans="1:4">
      <c r="A1211" t="s">
        <v>24879</v>
      </c>
      <c r="B1211" t="s">
        <v>24880</v>
      </c>
      <c r="D1211" t="str">
        <f t="shared" si="18"/>
        <v>K30AFS33MM FST MULTISTATE HATCH FUNDS ODD YEAR MJM K30AFS33MM</v>
      </c>
    </row>
    <row r="1212" spans="1:4">
      <c r="A1212" t="s">
        <v>24881</v>
      </c>
      <c r="B1212" t="s">
        <v>24882</v>
      </c>
      <c r="D1212" t="str">
        <f t="shared" si="18"/>
        <v>K30AFS71CS FST MULTISTATE HATCH ODD YEAR CWS K30AFS71CS</v>
      </c>
    </row>
    <row r="1213" spans="1:4">
      <c r="A1213" t="s">
        <v>24883</v>
      </c>
      <c r="B1213" t="s">
        <v>24884</v>
      </c>
      <c r="D1213" t="str">
        <f t="shared" si="18"/>
        <v>K30AFSRHRR ORGANIZED RESEARCH K30AFSRHRR</v>
      </c>
    </row>
    <row r="1214" spans="1:4">
      <c r="A1214" t="s">
        <v>24885</v>
      </c>
      <c r="B1214" t="s">
        <v>24886</v>
      </c>
      <c r="D1214" t="str">
        <f t="shared" si="18"/>
        <v>K30AHC2LW3 MS HATCH ACCT FOR WM LACY ODD YR K30AHC2LW3</v>
      </c>
    </row>
    <row r="1215" spans="1:4">
      <c r="A1215" t="s">
        <v>24887</v>
      </c>
      <c r="B1215" t="s">
        <v>24888</v>
      </c>
      <c r="D1215" t="str">
        <f t="shared" si="18"/>
        <v>K30AHC3LW1 CLOSED HATCH FUND ACCT WM LACY ODD YR K30AHC3LW1</v>
      </c>
    </row>
    <row r="1216" spans="1:4">
      <c r="A1216" t="s">
        <v>24889</v>
      </c>
      <c r="B1216" t="s">
        <v>24890</v>
      </c>
      <c r="D1216" t="str">
        <f t="shared" si="18"/>
        <v>K30AHC3LW3 MS HATCH ACCT FOR WM LACY ODD YR K30AHC3LW3</v>
      </c>
    </row>
    <row r="1217" spans="1:4">
      <c r="A1217" t="s">
        <v>24891</v>
      </c>
      <c r="B1217" t="s">
        <v>24892</v>
      </c>
      <c r="D1217" t="str">
        <f t="shared" si="18"/>
        <v>K30AHC3OL1 HATCH FUND ACCT FOR L ONTAI GRZEBIK ODD K30AHC3OL1</v>
      </c>
    </row>
    <row r="1218" spans="1:4">
      <c r="A1218" t="s">
        <v>24893</v>
      </c>
      <c r="B1218" t="s">
        <v>24894</v>
      </c>
      <c r="D1218" t="str">
        <f t="shared" si="18"/>
        <v>K30AHCRH03 REGIONAL RESEARCH ODD YR K30AHCRH03</v>
      </c>
    </row>
    <row r="1219" spans="1:4">
      <c r="A1219" t="s">
        <v>24895</v>
      </c>
      <c r="B1219" t="s">
        <v>24896</v>
      </c>
      <c r="D1219" t="str">
        <f t="shared" ref="D1219:D1282" si="19">A1219&amp;" "&amp;B1219</f>
        <v>K30AHE2MK1 HCDD M KENNEY ODD YEAR HATCH K30AHE2MK1</v>
      </c>
    </row>
    <row r="1220" spans="1:4">
      <c r="A1220" t="s">
        <v>24897</v>
      </c>
      <c r="B1220" t="s">
        <v>24898</v>
      </c>
      <c r="D1220" t="str">
        <f t="shared" si="19"/>
        <v>K30AHHRH03 REGIONAL RESEARCH ODD YR K30AHHRH03</v>
      </c>
    </row>
    <row r="1221" spans="1:4">
      <c r="A1221" t="s">
        <v>24899</v>
      </c>
      <c r="B1221" t="s">
        <v>24900</v>
      </c>
      <c r="D1221" t="str">
        <f t="shared" si="19"/>
        <v>K30ALARH03 LDA REGIONAL RESEARCH K30ALARH03</v>
      </c>
    </row>
    <row r="1222" spans="1:4">
      <c r="A1222" t="s">
        <v>24901</v>
      </c>
      <c r="B1222" t="s">
        <v>24902</v>
      </c>
      <c r="D1222" t="str">
        <f t="shared" si="19"/>
        <v>K30ALARHRR LDA REGION RES FND ODD YR K30ALARHRR</v>
      </c>
    </row>
    <row r="1223" spans="1:4">
      <c r="A1223" t="s">
        <v>24903</v>
      </c>
      <c r="B1223" t="s">
        <v>24904</v>
      </c>
      <c r="D1223" t="str">
        <f t="shared" si="19"/>
        <v>K30ALW2JH1 HOPMANS PROJECT CA D LAW 7349 RR ODD K30ALW2JH1</v>
      </c>
    </row>
    <row r="1224" spans="1:4">
      <c r="A1224" t="s">
        <v>24905</v>
      </c>
      <c r="B1224" t="s">
        <v>24906</v>
      </c>
      <c r="D1224" t="str">
        <f t="shared" si="19"/>
        <v>K30ALW4R19 CLOSED THE NATIONAL ATMOSPHERIC DEPOSIT K30ALW4R19</v>
      </c>
    </row>
    <row r="1225" spans="1:4">
      <c r="A1225" t="s">
        <v>24907</v>
      </c>
      <c r="B1225" t="s">
        <v>24908</v>
      </c>
      <c r="D1225" t="str">
        <f t="shared" si="19"/>
        <v>K30ALW4R21 THE NATIONAL ATMOSPHERIC DEPOSITION PROG K30ALW4R21</v>
      </c>
    </row>
    <row r="1226" spans="1:4">
      <c r="A1226" t="s">
        <v>24909</v>
      </c>
      <c r="B1226" t="s">
        <v>24910</v>
      </c>
      <c r="D1226" t="str">
        <f t="shared" si="19"/>
        <v>K30ALW4R33 THE NATIONAL ATMOSPHERIC DEPOSITION PROG K30ALW4R33</v>
      </c>
    </row>
    <row r="1227" spans="1:4">
      <c r="A1227" t="s">
        <v>24911</v>
      </c>
      <c r="B1227" t="s">
        <v>24912</v>
      </c>
      <c r="D1227" t="str">
        <f t="shared" si="19"/>
        <v>K30ALW4R57 THE NATIONAL ATMOSPHERIC DEPOSITION PROG K30ALW4R57</v>
      </c>
    </row>
    <row r="1228" spans="1:4">
      <c r="A1228" t="s">
        <v>24913</v>
      </c>
      <c r="B1228" t="s">
        <v>24914</v>
      </c>
      <c r="D1228" t="str">
        <f t="shared" si="19"/>
        <v>K30ALW4R61 CHARACTERIZING MASS AND ENERGY TRANSPORT K30ALW4R61</v>
      </c>
    </row>
    <row r="1229" spans="1:4">
      <c r="A1229" t="s">
        <v>24915</v>
      </c>
      <c r="B1229" t="s">
        <v>24916</v>
      </c>
      <c r="D1229" t="str">
        <f t="shared" si="19"/>
        <v>K30ALW4R63 REDUCING BARRIERS TO ADOPTION OF MICROIR K30ALW4R63</v>
      </c>
    </row>
    <row r="1230" spans="1:4">
      <c r="A1230" t="s">
        <v>24917</v>
      </c>
      <c r="B1230" t="s">
        <v>24918</v>
      </c>
      <c r="D1230" t="str">
        <f t="shared" si="19"/>
        <v>K30ALW4R73 EVALUATING THE PHYSICAL AND BIOLOGICAL A K30ALW4R73</v>
      </c>
    </row>
    <row r="1231" spans="1:4">
      <c r="A1231" t="s">
        <v>24919</v>
      </c>
      <c r="B1231" t="s">
        <v>24920</v>
      </c>
      <c r="D1231" t="str">
        <f t="shared" si="19"/>
        <v>K30ALW4R75 THE NATIONAL ATMOSPHERIC DEPOSITION PROG K30ALW4R75</v>
      </c>
    </row>
    <row r="1232" spans="1:4">
      <c r="A1232" t="s">
        <v>24921</v>
      </c>
      <c r="B1232" t="s">
        <v>24922</v>
      </c>
      <c r="D1232" t="str">
        <f t="shared" si="19"/>
        <v>K30ALW4R77 OGEEN BENCHMARK SOILSCAPES TO PREDICT K30ALW4R77</v>
      </c>
    </row>
    <row r="1233" spans="1:4">
      <c r="A1233" t="s">
        <v>24923</v>
      </c>
      <c r="B1233" t="s">
        <v>24924</v>
      </c>
      <c r="D1233" t="str">
        <f t="shared" si="19"/>
        <v>K30ALW6R87 EVALUATING THE PHYSICAL AND BIOLOGICAL A K30ALW6R87</v>
      </c>
    </row>
    <row r="1234" spans="1:4">
      <c r="A1234" t="s">
        <v>24925</v>
      </c>
      <c r="B1234" t="s">
        <v>24926</v>
      </c>
      <c r="D1234" t="str">
        <f t="shared" si="19"/>
        <v>K30ALWRHRR LAWR ORGANIZED RESEARCH K30ALWRHRR</v>
      </c>
    </row>
    <row r="1235" spans="1:4">
      <c r="A1235" t="s">
        <v>24927</v>
      </c>
      <c r="B1235" t="s">
        <v>24928</v>
      </c>
      <c r="D1235" t="str">
        <f t="shared" si="19"/>
        <v>K30ANM1C03 EPC GENETIC VARIABILITY IN THE CYST K30ANM1C03</v>
      </c>
    </row>
    <row r="1236" spans="1:4">
      <c r="A1236" t="s">
        <v>24929</v>
      </c>
      <c r="B1236" t="s">
        <v>24930</v>
      </c>
      <c r="D1236" t="str">
        <f t="shared" si="19"/>
        <v>K30ANM1K03 HKK DISCOVERY OF ENTOMOPATHOGENS AND TH K30ANM1K03</v>
      </c>
    </row>
    <row r="1237" spans="1:4">
      <c r="A1237" t="s">
        <v>24931</v>
      </c>
      <c r="B1237" t="s">
        <v>24932</v>
      </c>
      <c r="D1237" t="str">
        <f t="shared" si="19"/>
        <v>K30ANMRHRR ORGANIZED RESEARCH K30ANMRHRR</v>
      </c>
    </row>
    <row r="1238" spans="1:4">
      <c r="A1238" t="s">
        <v>24933</v>
      </c>
      <c r="B1238" t="s">
        <v>24934</v>
      </c>
      <c r="D1238" t="str">
        <f t="shared" si="19"/>
        <v>K30ANT3RO1 CLOSED NUTRIENT BIOAVAILABILITY PHYTO K30ANT3RO1</v>
      </c>
    </row>
    <row r="1239" spans="1:4">
      <c r="A1239" t="s">
        <v>24935</v>
      </c>
      <c r="B1239" t="s">
        <v>24936</v>
      </c>
      <c r="D1239" t="str">
        <f t="shared" si="19"/>
        <v>K30ANT3RO2 NUTRIENT BIOAVAILABILITY PHYTONUTRIENT K30ANT3RO2</v>
      </c>
    </row>
    <row r="1240" spans="1:4">
      <c r="A1240" t="s">
        <v>24937</v>
      </c>
      <c r="B1240" t="s">
        <v>24938</v>
      </c>
      <c r="D1240" t="str">
        <f t="shared" si="19"/>
        <v>K30ANTRHRR ORGANIZED RESEARCH K30ANTRHRR</v>
      </c>
    </row>
    <row r="1241" spans="1:4">
      <c r="A1241" t="s">
        <v>24939</v>
      </c>
      <c r="B1241" t="s">
        <v>24940</v>
      </c>
      <c r="D1241" t="str">
        <f t="shared" si="19"/>
        <v>K30APMRHRR POM ORGANIZED RES REG RES ODD YEAR K30APMRHRR</v>
      </c>
    </row>
    <row r="1242" spans="1:4">
      <c r="A1242" t="s">
        <v>24941</v>
      </c>
      <c r="B1242" t="s">
        <v>24942</v>
      </c>
      <c r="D1242" t="str">
        <f t="shared" si="19"/>
        <v>K30APP1RG5 RLG EXOTIC GERMPLASM CONVERSION BREED K30APP1RG5</v>
      </c>
    </row>
    <row r="1243" spans="1:4">
      <c r="A1243" t="s">
        <v>24943</v>
      </c>
      <c r="B1243" t="s">
        <v>24944</v>
      </c>
      <c r="D1243" t="str">
        <f t="shared" si="19"/>
        <v>K30APP1V01 NKV BIOLOGICAL IMPORVMENT HABITAT RES K30APP1V01</v>
      </c>
    </row>
    <row r="1244" spans="1:4">
      <c r="A1244" t="s">
        <v>24945</v>
      </c>
      <c r="B1244" t="s">
        <v>24946</v>
      </c>
      <c r="D1244" t="str">
        <f t="shared" si="19"/>
        <v>K30APPRHRR ORGANIZED RESEARCH K30APPRHRR</v>
      </c>
    </row>
    <row r="1245" spans="1:4">
      <c r="A1245" t="s">
        <v>24947</v>
      </c>
      <c r="B1245" t="s">
        <v>24948</v>
      </c>
      <c r="D1245" t="str">
        <f t="shared" si="19"/>
        <v>K30APS2M01 3909 RR PLANT GENETIC RESEARCH CONS FCFQ K30APS2M01</v>
      </c>
    </row>
    <row r="1246" spans="1:4">
      <c r="A1246" t="s">
        <v>24949</v>
      </c>
      <c r="B1246" t="s">
        <v>24950</v>
      </c>
      <c r="D1246" t="str">
        <f t="shared" si="19"/>
        <v>K30APS2M03 CLOSED 5457 RR PLANT GEN RES FDEP K30APS2M03</v>
      </c>
    </row>
    <row r="1247" spans="1:4">
      <c r="A1247" t="s">
        <v>24951</v>
      </c>
      <c r="B1247" t="s">
        <v>24952</v>
      </c>
      <c r="D1247" t="str">
        <f t="shared" si="19"/>
        <v>K30APS2M05 CLOSED 6928 RR FRESH CUT FRUIT FMIC K30APS2M05</v>
      </c>
    </row>
    <row r="1248" spans="1:4">
      <c r="A1248" t="s">
        <v>24953</v>
      </c>
      <c r="B1248" t="s">
        <v>24954</v>
      </c>
      <c r="D1248" t="str">
        <f t="shared" si="19"/>
        <v>K30APS2M07 CLOSED 6930 RR FRESH CUT FRUIT FMXS K30APS2M07</v>
      </c>
    </row>
    <row r="1249" spans="1:4">
      <c r="A1249" t="s">
        <v>24955</v>
      </c>
      <c r="B1249" t="s">
        <v>24956</v>
      </c>
      <c r="D1249" t="str">
        <f t="shared" si="19"/>
        <v>K30APS2M13 CLOSED 6929 RR POSTHARVEST QUALITY TVS K30APS2M13</v>
      </c>
    </row>
    <row r="1250" spans="1:4">
      <c r="A1250" t="s">
        <v>24957</v>
      </c>
      <c r="B1250" t="s">
        <v>24958</v>
      </c>
      <c r="D1250" t="str">
        <f t="shared" si="19"/>
        <v>K30APS2M27 CLOSED 7514 RR COMM BEAN BREED FPLG K30APS2M27</v>
      </c>
    </row>
    <row r="1251" spans="1:4">
      <c r="A1251" t="s">
        <v>24959</v>
      </c>
      <c r="B1251" t="s">
        <v>24960</v>
      </c>
      <c r="D1251" t="str">
        <f t="shared" si="19"/>
        <v>K30APS2M41 CLOSED 7664 RR SUST WATER USE FPHB K30APS2M41</v>
      </c>
    </row>
    <row r="1252" spans="1:4">
      <c r="A1252" t="s">
        <v>24961</v>
      </c>
      <c r="B1252" t="s">
        <v>24962</v>
      </c>
      <c r="D1252" t="str">
        <f t="shared" si="19"/>
        <v>K30APS2M55 CLOSED 7864 RR FRUIT STORAGE FFXN K30APS2M55</v>
      </c>
    </row>
    <row r="1253" spans="1:4">
      <c r="A1253" t="s">
        <v>24963</v>
      </c>
      <c r="B1253" t="s">
        <v>24964</v>
      </c>
      <c r="D1253" t="str">
        <f t="shared" si="19"/>
        <v>K30APSRHRR PL SCI ORG RES REG RES ODD YEAR K30APSRHRR</v>
      </c>
    </row>
    <row r="1254" spans="1:4">
      <c r="A1254" t="s">
        <v>24965</v>
      </c>
      <c r="B1254" t="s">
        <v>24966</v>
      </c>
      <c r="D1254" t="str">
        <f t="shared" si="19"/>
        <v>K30ATX3131 PERSONAL PROTECTIVE TECH ENV HAZARDS K30ATX3131</v>
      </c>
    </row>
    <row r="1255" spans="1:4">
      <c r="A1255" t="s">
        <v>24967</v>
      </c>
      <c r="B1255" t="s">
        <v>24968</v>
      </c>
      <c r="D1255" t="str">
        <f t="shared" si="19"/>
        <v>K30ATX3241 PERSONAL PROTECTIVE TECH ENV HAZARDS K30ATX3241</v>
      </c>
    </row>
    <row r="1256" spans="1:4">
      <c r="A1256" t="s">
        <v>24969</v>
      </c>
      <c r="B1256" t="s">
        <v>24970</v>
      </c>
      <c r="D1256" t="str">
        <f t="shared" si="19"/>
        <v>K30ATX3251 PERSONAL PROTECTIVE TECH ENV HAZARDS K30ATX3251</v>
      </c>
    </row>
    <row r="1257" spans="1:4">
      <c r="A1257" t="s">
        <v>24971</v>
      </c>
      <c r="B1257" t="s">
        <v>24972</v>
      </c>
      <c r="D1257" t="str">
        <f t="shared" si="19"/>
        <v>K30ATXRHRR TXC ORGANIZED RESEARCH K30ATXRHRR</v>
      </c>
    </row>
    <row r="1258" spans="1:4">
      <c r="A1258" t="s">
        <v>24973</v>
      </c>
      <c r="B1258" t="s">
        <v>24974</v>
      </c>
      <c r="D1258" t="str">
        <f t="shared" si="19"/>
        <v>K30AVCRHRR ORGANIZED RESEARCH K30AVCRHRR</v>
      </c>
    </row>
    <row r="1259" spans="1:4">
      <c r="A1259" t="s">
        <v>24975</v>
      </c>
      <c r="B1259" t="s">
        <v>24976</v>
      </c>
      <c r="D1259" t="str">
        <f t="shared" si="19"/>
        <v>K30AVVRHRR ORGANIZED RESEARCH K30AVVRHRR</v>
      </c>
    </row>
    <row r="1260" spans="1:4">
      <c r="A1260" t="s">
        <v>24977</v>
      </c>
      <c r="B1260" t="s">
        <v>24978</v>
      </c>
      <c r="D1260" t="str">
        <f t="shared" si="19"/>
        <v>K30V335906 VM AES RES REGIONAL ODD YR K30V335906</v>
      </c>
    </row>
    <row r="1261" spans="1:4">
      <c r="A1261" t="s">
        <v>24979</v>
      </c>
      <c r="B1261" t="s">
        <v>24980</v>
      </c>
      <c r="D1261" t="str">
        <f t="shared" si="19"/>
        <v>K30V346909 VPMI ODD YR REGIONAL RESEARCH K30V346909</v>
      </c>
    </row>
    <row r="1262" spans="1:4">
      <c r="A1262" t="s">
        <v>24981</v>
      </c>
      <c r="B1262" t="s">
        <v>24982</v>
      </c>
      <c r="D1262" t="str">
        <f t="shared" si="19"/>
        <v>K30V351002 VPHR REGIONAL RES ODD ACADEMIC SALARY K30V351002</v>
      </c>
    </row>
    <row r="1263" spans="1:4">
      <c r="A1263" t="s">
        <v>24983</v>
      </c>
      <c r="B1263" t="s">
        <v>24984</v>
      </c>
      <c r="D1263" t="str">
        <f t="shared" si="19"/>
        <v>K30V451PW1 VM PHR WAKENELL CFAH AWARD 06 07 K30V451PW1</v>
      </c>
    </row>
    <row r="1264" spans="1:4">
      <c r="A1264" t="s">
        <v>24985</v>
      </c>
      <c r="B1264" t="s">
        <v>24986</v>
      </c>
      <c r="D1264" t="str">
        <f t="shared" si="19"/>
        <v>K30V480C78 VMTRC CULLOR 06 07 CFAH K30V480C78</v>
      </c>
    </row>
    <row r="1265" spans="1:4">
      <c r="A1265" t="s">
        <v>24987</v>
      </c>
      <c r="B1265" t="s">
        <v>24988</v>
      </c>
      <c r="D1265" t="str">
        <f t="shared" si="19"/>
        <v>K30V4B0423 VPMI 23LG 06 07 CFAH BOV RES GERSHWIN K30V4B0423</v>
      </c>
    </row>
    <row r="1266" spans="1:4">
      <c r="A1266" t="s">
        <v>24989</v>
      </c>
      <c r="B1266" t="s">
        <v>24990</v>
      </c>
      <c r="D1266" t="str">
        <f t="shared" si="19"/>
        <v>K30V4D1427 VMDO MULTI STATE REGULAR ODD YEAR K30V4D1427</v>
      </c>
    </row>
    <row r="1267" spans="1:4">
      <c r="A1267" t="s">
        <v>24991</v>
      </c>
      <c r="B1267" t="s">
        <v>24992</v>
      </c>
      <c r="D1267" t="str">
        <f t="shared" si="19"/>
        <v>K30AAMRHRA AES REGIONAL RESEARCH EVEN YEAR K30AAMRHRA</v>
      </c>
    </row>
    <row r="1268" spans="1:4">
      <c r="A1268" t="s">
        <v>24993</v>
      </c>
      <c r="B1268" t="s">
        <v>24994</v>
      </c>
      <c r="D1268" t="str">
        <f t="shared" si="19"/>
        <v>K30BWF1312 S L INTEGRATED FALK PROJECT 07FE005 K30BWF1312</v>
      </c>
    </row>
    <row r="1269" spans="1:4">
      <c r="A1269" t="s">
        <v>24995</v>
      </c>
      <c r="B1269" t="s">
        <v>24996</v>
      </c>
      <c r="D1269" t="str">
        <f t="shared" si="19"/>
        <v>K302200194 IPM SMITH LEVER K302200194</v>
      </c>
    </row>
    <row r="1270" spans="1:4">
      <c r="A1270" t="s">
        <v>24997</v>
      </c>
      <c r="B1270" t="s">
        <v>24998</v>
      </c>
      <c r="D1270" t="str">
        <f t="shared" si="19"/>
        <v>K30VCR6U73 VEG CROPS JMD UC RREA 98 002 K30VCR6U73</v>
      </c>
    </row>
    <row r="1271" spans="1:4">
      <c r="A1271" t="s">
        <v>24999</v>
      </c>
      <c r="B1271" t="s">
        <v>25000</v>
      </c>
      <c r="D1271" t="str">
        <f t="shared" si="19"/>
        <v>KS0HOAM801 MED IMCT ABEDI CELGENE CT COSTS KS0HOAM801</v>
      </c>
    </row>
    <row r="1272" spans="1:4">
      <c r="A1272" t="s">
        <v>25001</v>
      </c>
      <c r="B1272" t="s">
        <v>25002</v>
      </c>
      <c r="D1272" t="str">
        <f t="shared" si="19"/>
        <v>KS0HOAM802 MED IMCT ABEDI CELGENE CORRELATIVES KS0HOAM802</v>
      </c>
    </row>
    <row r="1273" spans="1:4">
      <c r="A1273" t="s">
        <v>25003</v>
      </c>
      <c r="B1273" t="s">
        <v>25004</v>
      </c>
      <c r="D1273" t="str">
        <f t="shared" si="19"/>
        <v>KS0IDPR840 MED IMID CORRELATIVE CELGENE LI 227 KS0IDPR840</v>
      </c>
    </row>
    <row r="1274" spans="1:4">
      <c r="A1274" t="s">
        <v>25005</v>
      </c>
      <c r="B1274" t="s">
        <v>25006</v>
      </c>
      <c r="D1274" t="str">
        <f t="shared" si="19"/>
        <v>KS0HOTJ811 MED IMCT TUSCANO MILLENNIUM UCDCC 230 KS0HOTJ811</v>
      </c>
    </row>
    <row r="1275" spans="1:4">
      <c r="A1275" t="s">
        <v>25007</v>
      </c>
      <c r="B1275" t="s">
        <v>25008</v>
      </c>
      <c r="D1275" t="str">
        <f t="shared" si="19"/>
        <v>KS0DADANAF MED PSYCH AMARAL Dana Found 0215 0217 KS0DADANAF</v>
      </c>
    </row>
    <row r="1276" spans="1:4">
      <c r="A1276" t="s">
        <v>25009</v>
      </c>
      <c r="B1276" t="s">
        <v>25010</v>
      </c>
      <c r="D1276" t="str">
        <f t="shared" si="19"/>
        <v>K30BPCBZ25 CNPRC Tarantal Murphy NIH GVHD K30BPCBZ25</v>
      </c>
    </row>
    <row r="1277" spans="1:4">
      <c r="A1277" t="s">
        <v>25011</v>
      </c>
      <c r="B1277" t="s">
        <v>25012</v>
      </c>
      <c r="D1277" t="str">
        <f t="shared" si="19"/>
        <v>KS0WJMGVHD Murphy NIH GVHD GVT KS0WJMGVHD</v>
      </c>
    </row>
    <row r="1278" spans="1:4">
      <c r="A1278" t="s">
        <v>25013</v>
      </c>
      <c r="B1278" t="s">
        <v>25014</v>
      </c>
      <c r="D1278" t="str">
        <f t="shared" si="19"/>
        <v>KS0WMGVHDT Murphy NIH GVHD GHT account KS0WMGVHDT</v>
      </c>
    </row>
    <row r="1279" spans="1:4">
      <c r="A1279" t="s">
        <v>25015</v>
      </c>
      <c r="B1279" t="s">
        <v>25016</v>
      </c>
      <c r="D1279" t="str">
        <f t="shared" si="19"/>
        <v>KS0WMSUP20 Murphy Supplemental funding WMGVHDT KS0WMSUP20</v>
      </c>
    </row>
    <row r="1280" spans="1:4">
      <c r="A1280" t="s">
        <v>25017</v>
      </c>
      <c r="B1280" t="s">
        <v>25018</v>
      </c>
      <c r="D1280" t="str">
        <f t="shared" si="19"/>
        <v>KS0CACN234 MED IMCA ENIGMA OF CARDIAC AMP CHIAMV KS0CACN234</v>
      </c>
    </row>
    <row r="1281" spans="1:4">
      <c r="A1281" t="s">
        <v>25019</v>
      </c>
      <c r="B1281" t="s">
        <v>25020</v>
      </c>
      <c r="D1281" t="str">
        <f t="shared" si="19"/>
        <v>KS0CACN251 MED IMCA CARDIAC AMP DIVERSITY SUPP NIP KS0CACN251</v>
      </c>
    </row>
    <row r="1282" spans="1:4">
      <c r="A1282" t="s">
        <v>25021</v>
      </c>
      <c r="B1282" t="s">
        <v>25022</v>
      </c>
      <c r="D1282" t="str">
        <f t="shared" si="19"/>
        <v>K30V4TH626 Eli Lilly Elanco Lactating Dairy Cat K30V4TH626</v>
      </c>
    </row>
    <row r="1283" spans="1:4">
      <c r="A1283" t="s">
        <v>25023</v>
      </c>
      <c r="B1283" t="s">
        <v>25024</v>
      </c>
      <c r="D1283" t="str">
        <f t="shared" ref="D1283:D1346" si="20">A1283&amp;" "&amp;B1283</f>
        <v>K30EAD1146 WFCB J EADIE DWR UCD SUISUN MARSH STUDY K30EAD1146</v>
      </c>
    </row>
    <row r="1284" spans="1:4">
      <c r="A1284" t="s">
        <v>25025</v>
      </c>
      <c r="B1284" t="s">
        <v>25026</v>
      </c>
      <c r="D1284" t="str">
        <f t="shared" si="20"/>
        <v>K30EAD1462 WFCB J EADIE DWR SUISUN MARSH STUDY YR2 K30EAD1462</v>
      </c>
    </row>
    <row r="1285" spans="1:4">
      <c r="A1285" t="s">
        <v>25027</v>
      </c>
      <c r="B1285" t="s">
        <v>25028</v>
      </c>
      <c r="D1285" t="str">
        <f t="shared" si="20"/>
        <v>K30EAD1463 WFCB J EADIE DWR SUISUN MARSH STUDY YR3 K30EAD1463</v>
      </c>
    </row>
    <row r="1286" spans="1:4">
      <c r="A1286" t="s">
        <v>25029</v>
      </c>
      <c r="B1286" t="s">
        <v>25030</v>
      </c>
      <c r="D1286" t="str">
        <f t="shared" si="20"/>
        <v>K30EAD1464 WFCB J EADIE DWR SUISUN MARSH STUDY YR4 K30EAD1464</v>
      </c>
    </row>
    <row r="1287" spans="1:4">
      <c r="A1287" t="s">
        <v>25031</v>
      </c>
      <c r="B1287" t="s">
        <v>25032</v>
      </c>
      <c r="D1287" t="str">
        <f t="shared" si="20"/>
        <v>K30JDSMT13 JMIE JRD1 SUISUN MARSH STUDY YR 3 TSK 1 K30JDSMT13</v>
      </c>
    </row>
    <row r="1288" spans="1:4">
      <c r="A1288" t="s">
        <v>25033</v>
      </c>
      <c r="B1288" t="s">
        <v>25034</v>
      </c>
      <c r="D1288" t="str">
        <f t="shared" si="20"/>
        <v>K30JDSMT14 JMIE JRD1 SUISUN MARSH STUDY YR 4 TSK 1 K30JDSMT14</v>
      </c>
    </row>
    <row r="1289" spans="1:4">
      <c r="A1289" t="s">
        <v>25035</v>
      </c>
      <c r="B1289" t="s">
        <v>25036</v>
      </c>
      <c r="D1289" t="str">
        <f t="shared" si="20"/>
        <v>K30JDSMT15 JMIE JRD1 SUISUN MARSH STUDY YR 5 TSK 1 K30JDSMT15</v>
      </c>
    </row>
    <row r="1290" spans="1:4">
      <c r="A1290" t="s">
        <v>25037</v>
      </c>
      <c r="B1290" t="s">
        <v>25038</v>
      </c>
      <c r="D1290" t="str">
        <f t="shared" si="20"/>
        <v>K30JDSMT22 JMIE JRD1 SUISUN MARSH STUDY YR 2 TSK 2 K30JDSMT22</v>
      </c>
    </row>
    <row r="1291" spans="1:4">
      <c r="A1291" t="s">
        <v>25039</v>
      </c>
      <c r="B1291" t="s">
        <v>25040</v>
      </c>
      <c r="D1291" t="str">
        <f t="shared" si="20"/>
        <v>K30JDSMT23 JMIE JRD1 SUISUN MARSH STUDY YR 3 TSK 2 K30JDSMT23</v>
      </c>
    </row>
    <row r="1292" spans="1:4">
      <c r="A1292" t="s">
        <v>25041</v>
      </c>
      <c r="B1292" t="s">
        <v>25042</v>
      </c>
      <c r="D1292" t="str">
        <f t="shared" si="20"/>
        <v>K30JDSMT24 JMIE JRD1 SUISUN MARSH STUDY YR 4 TSK 2 K30JDSMT24</v>
      </c>
    </row>
    <row r="1293" spans="1:4">
      <c r="A1293" t="s">
        <v>25043</v>
      </c>
      <c r="B1293" t="s">
        <v>25044</v>
      </c>
      <c r="D1293" t="str">
        <f t="shared" si="20"/>
        <v>K30JDSMT25 JMIE JRD1 SUISUN MARSH STUDY YR 5 TSK 2 K30JDSMT25</v>
      </c>
    </row>
    <row r="1294" spans="1:4">
      <c r="A1294" t="s">
        <v>25045</v>
      </c>
      <c r="B1294" t="s">
        <v>25046</v>
      </c>
      <c r="D1294" t="str">
        <f t="shared" si="20"/>
        <v>K30JDSMT26 JMIE JRD1 SUISUN MARSH STUDY YR 6 TSK 2 K30JDSMT26</v>
      </c>
    </row>
    <row r="1295" spans="1:4">
      <c r="A1295" t="s">
        <v>25047</v>
      </c>
      <c r="B1295" t="s">
        <v>25048</v>
      </c>
      <c r="D1295" t="str">
        <f t="shared" si="20"/>
        <v>K30JDSMT27 JMIE JRD1 SUISUN MARSH STUDY YR 7 TSK 2 K30JDSMT27</v>
      </c>
    </row>
    <row r="1296" spans="1:4">
      <c r="A1296" t="s">
        <v>25049</v>
      </c>
      <c r="B1296" t="s">
        <v>25050</v>
      </c>
      <c r="D1296" t="str">
        <f t="shared" si="20"/>
        <v>K30JDSMT62 JMIE JRD1 SUISUN MARSH STUDY YR 2 TSK 6 K30JDSMT62</v>
      </c>
    </row>
    <row r="1297" spans="1:4">
      <c r="A1297" t="s">
        <v>25051</v>
      </c>
      <c r="B1297" t="s">
        <v>25052</v>
      </c>
      <c r="D1297" t="str">
        <f t="shared" si="20"/>
        <v>K30JDSMT63 JMIE JRD1 SUISUN MARSH STUDY YR 3 TSK 6 K30JDSMT63</v>
      </c>
    </row>
    <row r="1298" spans="1:4">
      <c r="A1298" t="s">
        <v>25053</v>
      </c>
      <c r="B1298" t="s">
        <v>25054</v>
      </c>
      <c r="D1298" t="str">
        <f t="shared" si="20"/>
        <v>K30JDSMT64 JMIE JRD1 SUISUN MARSH STUDY YR 4 TSK 6 K30JDSMT64</v>
      </c>
    </row>
    <row r="1299" spans="1:4">
      <c r="A1299" t="s">
        <v>25055</v>
      </c>
      <c r="B1299" t="s">
        <v>25056</v>
      </c>
      <c r="D1299" t="str">
        <f t="shared" si="20"/>
        <v>K30JDSMT65 JMIE JRD1 SUISUN MARSH STUDY YR 5 TSK 6 K30JDSMT65</v>
      </c>
    </row>
    <row r="1300" spans="1:4">
      <c r="A1300" t="s">
        <v>25057</v>
      </c>
      <c r="B1300" t="s">
        <v>25058</v>
      </c>
      <c r="D1300" t="str">
        <f t="shared" si="20"/>
        <v>K30KEL1146 WFCB P MOYLE DWR UCD SUISUN MARSH STUDY K30KEL1146</v>
      </c>
    </row>
    <row r="1301" spans="1:4">
      <c r="A1301" t="s">
        <v>25059</v>
      </c>
      <c r="B1301" t="s">
        <v>25060</v>
      </c>
      <c r="D1301" t="str">
        <f t="shared" si="20"/>
        <v>K30KEL1462 WFCB D KELT DWR SUISUN MARSH STUDY YR2 K30KEL1462</v>
      </c>
    </row>
    <row r="1302" spans="1:4">
      <c r="A1302" t="s">
        <v>25061</v>
      </c>
      <c r="B1302" t="s">
        <v>25062</v>
      </c>
      <c r="D1302" t="str">
        <f t="shared" si="20"/>
        <v>K30KEL1463 WFCB D KELT DWR SUISUN MARSH STUDY YR3 K30KEL1463</v>
      </c>
    </row>
    <row r="1303" spans="1:4">
      <c r="A1303" t="s">
        <v>25063</v>
      </c>
      <c r="B1303" t="s">
        <v>25064</v>
      </c>
      <c r="D1303" t="str">
        <f t="shared" si="20"/>
        <v>K30KEL1464 WFCB D KELT DWR SUISUN MARSH STUDY YR4 K30KEL1464</v>
      </c>
    </row>
    <row r="1304" spans="1:4">
      <c r="A1304" t="s">
        <v>25065</v>
      </c>
      <c r="B1304" t="s">
        <v>25066</v>
      </c>
      <c r="D1304" t="str">
        <f t="shared" si="20"/>
        <v>K30MOY1146 WFCB P MOYLE J DURAND SUISUN MARSH STUDY K30MOY1146</v>
      </c>
    </row>
    <row r="1305" spans="1:4">
      <c r="A1305" t="s">
        <v>25067</v>
      </c>
      <c r="B1305" t="s">
        <v>25068</v>
      </c>
      <c r="D1305" t="str">
        <f t="shared" si="20"/>
        <v>K30PMSMSY2 JMIE MOYE JRD1 YR 2 SUISUN MARSH STUDY K30PMSMSY2</v>
      </c>
    </row>
    <row r="1306" spans="1:4">
      <c r="A1306" t="s">
        <v>25069</v>
      </c>
      <c r="B1306" t="s">
        <v>25070</v>
      </c>
      <c r="D1306" t="str">
        <f t="shared" si="20"/>
        <v>K30TOD1146 WFCB B TODD DWR UCD SUISUN MARSH STUDY K30TOD1146</v>
      </c>
    </row>
    <row r="1307" spans="1:4">
      <c r="A1307" t="s">
        <v>25071</v>
      </c>
      <c r="B1307" t="s">
        <v>25072</v>
      </c>
      <c r="D1307" t="str">
        <f t="shared" si="20"/>
        <v>K30TOD1462 WFCB B TODD DWR SUISUN MARSH STUDY YR2 K30TOD1462</v>
      </c>
    </row>
    <row r="1308" spans="1:4">
      <c r="A1308" t="s">
        <v>25073</v>
      </c>
      <c r="B1308" t="s">
        <v>25074</v>
      </c>
      <c r="D1308" t="str">
        <f t="shared" si="20"/>
        <v>K30TOD1463 WFCB B TODD DWR SUISUN MARSH STUDY YR3 K30TOD1463</v>
      </c>
    </row>
    <row r="1309" spans="1:4">
      <c r="A1309" t="s">
        <v>25075</v>
      </c>
      <c r="B1309" t="s">
        <v>25076</v>
      </c>
      <c r="D1309" t="str">
        <f t="shared" si="20"/>
        <v>K30TOD1464 WFCB B TODD DWR SUISUN MARSH STUDY YR4 K30TOD1464</v>
      </c>
    </row>
    <row r="1310" spans="1:4">
      <c r="A1310" t="s">
        <v>25077</v>
      </c>
      <c r="B1310" t="s">
        <v>25078</v>
      </c>
      <c r="D1310" t="str">
        <f t="shared" si="20"/>
        <v>K30YT18DOE MSE TAKAMURA Q MEEN C DOE EFRC UCSD K30YT18DOE</v>
      </c>
    </row>
    <row r="1311" spans="1:4">
      <c r="A1311" t="s">
        <v>25079</v>
      </c>
      <c r="B1311" t="s">
        <v>25080</v>
      </c>
      <c r="D1311" t="str">
        <f t="shared" si="20"/>
        <v>K30YT19DOE MSE TAKAMURA Q MEEN C DOE EFRC UCSD Yr2 K30YT19DOE</v>
      </c>
    </row>
    <row r="1312" spans="1:4">
      <c r="A1312" t="s">
        <v>25081</v>
      </c>
      <c r="B1312" t="s">
        <v>25082</v>
      </c>
      <c r="D1312" t="str">
        <f t="shared" si="20"/>
        <v>K30YT19DPY MSE TAKAMURA Q MEEN C DOE EFRC PAYROLL K30YT19DPY</v>
      </c>
    </row>
    <row r="1313" spans="1:4">
      <c r="A1313" t="s">
        <v>25083</v>
      </c>
      <c r="B1313" t="s">
        <v>25084</v>
      </c>
      <c r="D1313" t="str">
        <f t="shared" si="20"/>
        <v>K30YT20DOE MSE TAKAMURA Q MEEN C DOE EFRC UCSD Yr3 K30YT20DOE</v>
      </c>
    </row>
    <row r="1314" spans="1:4">
      <c r="A1314" t="s">
        <v>25085</v>
      </c>
      <c r="B1314" t="s">
        <v>25086</v>
      </c>
      <c r="D1314" t="str">
        <f t="shared" si="20"/>
        <v>K30YT20DPY MSE TAKAMURA Q MEEN C DOE EFRC PAY YR3 K30YT20DPY</v>
      </c>
    </row>
    <row r="1315" spans="1:4">
      <c r="A1315" t="s">
        <v>25087</v>
      </c>
      <c r="B1315" t="s">
        <v>25088</v>
      </c>
      <c r="D1315" t="str">
        <f t="shared" si="20"/>
        <v>K30YT21DOE MSE TAKAMURA Q MEEN C DOE EFRC UCSD Yr4 K30YT21DOE</v>
      </c>
    </row>
    <row r="1316" spans="1:4">
      <c r="A1316" t="s">
        <v>25089</v>
      </c>
      <c r="B1316" t="s">
        <v>25090</v>
      </c>
      <c r="D1316" t="str">
        <f t="shared" si="20"/>
        <v>K30YT21DPY MSE TAKAMURA Q MEEN C DOE EFRC PAY YR4 K30YT21DPY</v>
      </c>
    </row>
    <row r="1317" spans="1:4">
      <c r="A1317" t="s">
        <v>25091</v>
      </c>
      <c r="B1317" t="s">
        <v>25092</v>
      </c>
      <c r="D1317" t="str">
        <f t="shared" si="20"/>
        <v>K30YT22DOE MSE TAKAMURA Q MEEN C DOE EFRC UCSD Yr5 K30YT22DOE</v>
      </c>
    </row>
    <row r="1318" spans="1:4">
      <c r="A1318" t="s">
        <v>25093</v>
      </c>
      <c r="B1318" t="s">
        <v>25094</v>
      </c>
      <c r="D1318" t="str">
        <f t="shared" si="20"/>
        <v>K30YT23DOE MSE TAKAMURA Q MEEN C DOE EFRC UCSD Yr6 K30YT23DOE</v>
      </c>
    </row>
    <row r="1319" spans="1:4">
      <c r="A1319" t="s">
        <v>25095</v>
      </c>
      <c r="B1319" t="s">
        <v>25096</v>
      </c>
      <c r="D1319" t="str">
        <f t="shared" si="20"/>
        <v>KS0MPYWUM2 MED PATH WAN UOM SUBAWD AMENDMENT KS0MPYWUM2</v>
      </c>
    </row>
    <row r="1320" spans="1:4">
      <c r="A1320" t="s">
        <v>25097</v>
      </c>
      <c r="B1320" t="s">
        <v>25098</v>
      </c>
      <c r="D1320" t="str">
        <f t="shared" si="20"/>
        <v>KS0MPYWUM3 MED PATH WAN UOM SUBAWD AMENDMENT KS0MPYWUM3</v>
      </c>
    </row>
    <row r="1321" spans="1:4">
      <c r="A1321" t="s">
        <v>25099</v>
      </c>
      <c r="B1321" t="s">
        <v>25100</v>
      </c>
      <c r="D1321" t="str">
        <f t="shared" si="20"/>
        <v>KS0MPYWUM4 MED PATH WAN UOM SUBAWD AMENDMENT KS0MPYWUM4</v>
      </c>
    </row>
    <row r="1322" spans="1:4">
      <c r="A1322" t="s">
        <v>25101</v>
      </c>
      <c r="B1322" t="s">
        <v>25102</v>
      </c>
      <c r="D1322" t="str">
        <f t="shared" si="20"/>
        <v>KS0MPYWUM5 MED PATH WAN UOM SUBAWD AMENDMENT KS0MPYWUM5</v>
      </c>
    </row>
    <row r="1323" spans="1:4">
      <c r="A1323" t="s">
        <v>25103</v>
      </c>
      <c r="B1323" t="s">
        <v>25104</v>
      </c>
      <c r="D1323" t="str">
        <f t="shared" si="20"/>
        <v>KS0MPYWUM6 MED PATH WAN UOM SUBAWD AMENDMENT KS0MPYWUM6</v>
      </c>
    </row>
    <row r="1324" spans="1:4">
      <c r="A1324" t="s">
        <v>25105</v>
      </c>
      <c r="B1324" t="s">
        <v>25106</v>
      </c>
      <c r="D1324" t="str">
        <f t="shared" si="20"/>
        <v>KS0PMMB834 MED IMPM MORRISSEY VERTEX VX17 445 102 KS0PMMB834</v>
      </c>
    </row>
    <row r="1325" spans="1:4">
      <c r="A1325" t="s">
        <v>25107</v>
      </c>
      <c r="B1325" t="s">
        <v>25108</v>
      </c>
      <c r="D1325" t="str">
        <f t="shared" si="20"/>
        <v>K30WMJNIH1 NPB W Joiner R01MH113701 K30WMJNIH1</v>
      </c>
    </row>
    <row r="1326" spans="1:4">
      <c r="A1326" t="s">
        <v>25109</v>
      </c>
      <c r="B1326" t="s">
        <v>25110</v>
      </c>
      <c r="D1326" t="str">
        <f t="shared" si="20"/>
        <v>K30LCH6NOT HE HD Hibel Notre Dame Grant 21C32 K30LCH6NOT</v>
      </c>
    </row>
    <row r="1327" spans="1:4">
      <c r="A1327" t="s">
        <v>25111</v>
      </c>
      <c r="B1327" t="s">
        <v>25112</v>
      </c>
      <c r="D1327" t="str">
        <f t="shared" si="20"/>
        <v>K30PANDSBA NSF 1812492 Darkside 20k Base award K30PANDSBA</v>
      </c>
    </row>
    <row r="1328" spans="1:4">
      <c r="A1328" t="s">
        <v>25113</v>
      </c>
      <c r="B1328" t="s">
        <v>25114</v>
      </c>
      <c r="D1328" t="str">
        <f t="shared" si="20"/>
        <v>KS0ROAM272 MONJAZEB MERCK UCDCC 272 KS0ROAM272</v>
      </c>
    </row>
    <row r="1329" spans="1:4">
      <c r="A1329" t="s">
        <v>25115</v>
      </c>
      <c r="B1329" t="s">
        <v>25116</v>
      </c>
      <c r="D1329" t="str">
        <f t="shared" si="20"/>
        <v>K30MLDWR02 DWR Dept of Water Resources 4600012590 K30MLDWR02</v>
      </c>
    </row>
    <row r="1330" spans="1:4">
      <c r="A1330" t="s">
        <v>25117</v>
      </c>
      <c r="B1330" t="s">
        <v>25118</v>
      </c>
      <c r="D1330" t="str">
        <f t="shared" si="20"/>
        <v>K30MLDWR03 DWR Dept of Water Resources Yr 4 K30MLDWR03</v>
      </c>
    </row>
    <row r="1331" spans="1:4">
      <c r="A1331" t="s">
        <v>25119</v>
      </c>
      <c r="B1331" t="s">
        <v>25120</v>
      </c>
      <c r="D1331" t="str">
        <f t="shared" si="20"/>
        <v>K30MLDWR04 DWR Dept of Water Resources Yr 5 K30MLDWR04</v>
      </c>
    </row>
    <row r="1332" spans="1:4">
      <c r="A1332" t="s">
        <v>25121</v>
      </c>
      <c r="B1332" t="s">
        <v>25122</v>
      </c>
      <c r="D1332" t="str">
        <f t="shared" si="20"/>
        <v>KS0HOPC812 MED IMHO PARIKH BAYER 19131 14002 KS0HOPC812</v>
      </c>
    </row>
    <row r="1333" spans="1:4">
      <c r="A1333" t="s">
        <v>25123</v>
      </c>
      <c r="B1333" t="s">
        <v>25124</v>
      </c>
      <c r="D1333" t="str">
        <f t="shared" si="20"/>
        <v>KS0JLNEURO MMI LaSalle R01 Neuroimmune interactions KS0JLNEURO</v>
      </c>
    </row>
    <row r="1334" spans="1:4">
      <c r="A1334" t="s">
        <v>25125</v>
      </c>
      <c r="B1334" t="s">
        <v>25126</v>
      </c>
      <c r="D1334" t="str">
        <f t="shared" si="20"/>
        <v>K30CXN1C57 USDA MONITORING OF ABIOTICS AND BIOTICS K30CXN1C57</v>
      </c>
    </row>
    <row r="1335" spans="1:4">
      <c r="A1335" t="s">
        <v>25127</v>
      </c>
      <c r="B1335" t="s">
        <v>25128</v>
      </c>
      <c r="D1335" t="str">
        <f t="shared" si="20"/>
        <v>KS01918969 FARIAS CADPH CENTER GRANT 06 19 KS01918969</v>
      </c>
    </row>
    <row r="1336" spans="1:4">
      <c r="A1336" t="s">
        <v>25129</v>
      </c>
      <c r="B1336" t="s">
        <v>25130</v>
      </c>
      <c r="D1336" t="str">
        <f t="shared" si="20"/>
        <v>KS02018969 FARIAS CADPH CENTER GRANT 06 2020 KS02018969</v>
      </c>
    </row>
    <row r="1337" spans="1:4">
      <c r="A1337" t="s">
        <v>25131</v>
      </c>
      <c r="B1337" t="s">
        <v>25132</v>
      </c>
      <c r="D1337" t="str">
        <f t="shared" si="20"/>
        <v>KS02118969 FARIAS CADPH CENTER GRANT 06 2021 KS02118969</v>
      </c>
    </row>
    <row r="1338" spans="1:4">
      <c r="A1338" t="s">
        <v>25133</v>
      </c>
      <c r="B1338" t="s">
        <v>25134</v>
      </c>
      <c r="D1338" t="str">
        <f t="shared" si="20"/>
        <v>KS02218969 FARIAS CADPH CENTER GRANT 06 2022 KS02218969</v>
      </c>
    </row>
    <row r="1339" spans="1:4">
      <c r="A1339" t="s">
        <v>25135</v>
      </c>
      <c r="B1339" t="s">
        <v>25136</v>
      </c>
      <c r="D1339" t="str">
        <f t="shared" si="20"/>
        <v>KS02318969 FARIAS CADPH CENTER GRANT 06 2023 KS02318969</v>
      </c>
    </row>
    <row r="1340" spans="1:4">
      <c r="A1340" t="s">
        <v>25137</v>
      </c>
      <c r="B1340" t="s">
        <v>25138</v>
      </c>
      <c r="D1340" t="str">
        <f t="shared" si="20"/>
        <v>K30RA21C60 ECNS HHS NIH SUPER ABBU A REZAEE 21C60 K30RA21C60</v>
      </c>
    </row>
    <row r="1341" spans="1:4">
      <c r="A1341" t="s">
        <v>25139</v>
      </c>
      <c r="B1341" t="s">
        <v>25140</v>
      </c>
      <c r="D1341" t="str">
        <f t="shared" si="20"/>
        <v>K30BPCCZ15 CNPRC Bliss Moreau R01 A19 0253 K30BPCCZ15</v>
      </c>
    </row>
    <row r="1342" spans="1:4">
      <c r="A1342" t="s">
        <v>25141</v>
      </c>
      <c r="B1342" t="s">
        <v>25142</v>
      </c>
      <c r="D1342" t="str">
        <f t="shared" si="20"/>
        <v>K30BPCDZ79 CNPRC Bliss Moreau Santistan Suppl K30BPCDZ79</v>
      </c>
    </row>
    <row r="1343" spans="1:4">
      <c r="A1343" t="s">
        <v>25143</v>
      </c>
      <c r="B1343" t="s">
        <v>25144</v>
      </c>
      <c r="D1343" t="str">
        <f t="shared" si="20"/>
        <v>K30V431K73 APC Meyers UC SEA GRANT K30V431K73</v>
      </c>
    </row>
    <row r="1344" spans="1:4">
      <c r="A1344" t="s">
        <v>25145</v>
      </c>
      <c r="B1344" t="s">
        <v>25146</v>
      </c>
      <c r="D1344" t="str">
        <f t="shared" si="20"/>
        <v>K30V731K73 APC Meyers UC Sea Grant Tuition K30V731K73</v>
      </c>
    </row>
    <row r="1345" spans="1:4">
      <c r="A1345" t="s">
        <v>25147</v>
      </c>
      <c r="B1345" t="s">
        <v>25148</v>
      </c>
      <c r="D1345" t="str">
        <f t="shared" si="20"/>
        <v>K30JKL7UCB Clsd HE CD London UC Berkeley ARB K30JKL7UCB</v>
      </c>
    </row>
    <row r="1346" spans="1:4">
      <c r="A1346" t="s">
        <v>25149</v>
      </c>
      <c r="B1346" t="s">
        <v>25150</v>
      </c>
      <c r="D1346" t="str">
        <f t="shared" si="20"/>
        <v>K30SLKNSF4 EVE KEEN NSF 1827249 0 RCN UBE K30SLKNSF4</v>
      </c>
    </row>
    <row r="1347" spans="1:4">
      <c r="A1347" t="s">
        <v>25151</v>
      </c>
      <c r="B1347" t="s">
        <v>25152</v>
      </c>
      <c r="D1347" t="str">
        <f t="shared" ref="D1347:D1410" si="21">A1347&amp;" "&amp;B1347</f>
        <v>K30SLKNSFP EVE KEEN NSF 1827249 0 RCN UBE PARTCPT K30SLKNSFP</v>
      </c>
    </row>
    <row r="1348" spans="1:4">
      <c r="A1348" t="s">
        <v>25153</v>
      </c>
      <c r="B1348" t="s">
        <v>25154</v>
      </c>
      <c r="D1348" t="str">
        <f t="shared" si="21"/>
        <v>K30BYNSF21 ECE YOO ICE T RC OPTICAL NETWORKS K30BYNSF21</v>
      </c>
    </row>
    <row r="1349" spans="1:4">
      <c r="A1349" t="s">
        <v>25155</v>
      </c>
      <c r="B1349" t="s">
        <v>25156</v>
      </c>
      <c r="D1349" t="str">
        <f t="shared" si="21"/>
        <v>KS0ALVJ312 MED IMAL KAISER BIRTH COHORT VAN DE WA KS0ALVJ312</v>
      </c>
    </row>
    <row r="1350" spans="1:4">
      <c r="A1350" t="s">
        <v>25157</v>
      </c>
      <c r="B1350" t="s">
        <v>25158</v>
      </c>
      <c r="D1350" t="str">
        <f t="shared" si="21"/>
        <v>K30MD00DP2 Dennis NIH 1DP2MH119424 K30MD00DP2</v>
      </c>
    </row>
    <row r="1351" spans="1:4">
      <c r="A1351" t="s">
        <v>25159</v>
      </c>
      <c r="B1351" t="s">
        <v>25160</v>
      </c>
      <c r="D1351" t="str">
        <f t="shared" si="21"/>
        <v>KS0HOMC802 MED IMHO KIM MEDIMMUNE D419NC001 KS0HOMC802</v>
      </c>
    </row>
    <row r="1352" spans="1:4">
      <c r="A1352" t="s">
        <v>25161</v>
      </c>
      <c r="B1352" t="s">
        <v>25162</v>
      </c>
      <c r="D1352" t="str">
        <f t="shared" si="21"/>
        <v>KS0NEHY600 MED IMNE HUANG CAREDX SN C 00010 KS0NEHY600</v>
      </c>
    </row>
    <row r="1353" spans="1:4">
      <c r="A1353" t="s">
        <v>25163</v>
      </c>
      <c r="B1353" t="s">
        <v>25164</v>
      </c>
      <c r="D1353" t="str">
        <f t="shared" si="21"/>
        <v>K30ZDEEIOT ECE Ding NSF IoT Systems K30ZDEEIOT</v>
      </c>
    </row>
    <row r="1354" spans="1:4">
      <c r="A1354" t="s">
        <v>25165</v>
      </c>
      <c r="B1354" t="s">
        <v>25166</v>
      </c>
      <c r="D1354" t="str">
        <f t="shared" si="21"/>
        <v>K30V472SID CNPRC IYER NIH R01AG061001 CORE ACCT K30V472SID</v>
      </c>
    </row>
    <row r="1355" spans="1:4">
      <c r="A1355" t="s">
        <v>25167</v>
      </c>
      <c r="B1355" t="s">
        <v>25168</v>
      </c>
      <c r="D1355" t="str">
        <f t="shared" si="21"/>
        <v>K30V472SIE CNPRC IYER NIH R01AG061001 CNPRC ACCT K30V472SIE</v>
      </c>
    </row>
    <row r="1356" spans="1:4">
      <c r="A1356" t="s">
        <v>25169</v>
      </c>
      <c r="B1356" t="s">
        <v>25170</v>
      </c>
      <c r="D1356" t="str">
        <f t="shared" si="21"/>
        <v>K30V472SII CNPRC IYER NIH RF1 01S2 COVID CORE K30V472SII</v>
      </c>
    </row>
    <row r="1357" spans="1:4">
      <c r="A1357" t="s">
        <v>25171</v>
      </c>
      <c r="B1357" t="s">
        <v>25172</v>
      </c>
      <c r="D1357" t="str">
        <f t="shared" si="21"/>
        <v>K30V472SIJ VM CIID IYER NIH RF1 01S2 COVID CNPRC K30V472SIJ</v>
      </c>
    </row>
    <row r="1358" spans="1:4">
      <c r="A1358" t="s">
        <v>25173</v>
      </c>
      <c r="B1358" t="s">
        <v>25174</v>
      </c>
      <c r="D1358" t="str">
        <f t="shared" si="21"/>
        <v>K30V472SIO CNPRC IYER RF1 SUPP 01S3 GOMPERS K30V472SIO</v>
      </c>
    </row>
    <row r="1359" spans="1:4">
      <c r="A1359" t="s">
        <v>25175</v>
      </c>
      <c r="B1359" t="s">
        <v>25176</v>
      </c>
      <c r="D1359" t="str">
        <f t="shared" si="21"/>
        <v>K30EAMGENE AN SCI MAGA NIFA REDUCTION OF ANDROGENS K30EAMGENE</v>
      </c>
    </row>
    <row r="1360" spans="1:4">
      <c r="A1360" t="s">
        <v>25177</v>
      </c>
      <c r="B1360" t="s">
        <v>25178</v>
      </c>
      <c r="D1360" t="str">
        <f t="shared" si="21"/>
        <v>K30CONADOE JCON DOE HEP Task A K30CONADOE</v>
      </c>
    </row>
    <row r="1361" spans="1:4">
      <c r="A1361" t="s">
        <v>25179</v>
      </c>
      <c r="B1361" t="s">
        <v>25180</v>
      </c>
      <c r="D1361" t="str">
        <f t="shared" si="21"/>
        <v>K30KALBDOE DOE HEP Task B2 K30KALBDOE</v>
      </c>
    </row>
    <row r="1362" spans="1:4">
      <c r="A1362" t="s">
        <v>25181</v>
      </c>
      <c r="B1362" t="s">
        <v>25182</v>
      </c>
      <c r="D1362" t="str">
        <f t="shared" si="21"/>
        <v>K30KNOKDOE LKNO DOE HEP Task K A20 3562 K30KNOKDOE</v>
      </c>
    </row>
    <row r="1363" spans="1:4">
      <c r="A1363" t="s">
        <v>25183</v>
      </c>
      <c r="B1363" t="s">
        <v>25184</v>
      </c>
      <c r="D1363" t="str">
        <f t="shared" si="21"/>
        <v>K30LUTBDOE DOE HEP Task B1 K30LUTBDOE</v>
      </c>
    </row>
    <row r="1364" spans="1:4">
      <c r="A1364" t="s">
        <v>25185</v>
      </c>
      <c r="B1364" t="s">
        <v>25186</v>
      </c>
      <c r="D1364" t="str">
        <f t="shared" si="21"/>
        <v>K30MULCDOE DOE HEP Task C K30MULCDOE</v>
      </c>
    </row>
    <row r="1365" spans="1:4">
      <c r="A1365" t="s">
        <v>25187</v>
      </c>
      <c r="B1365" t="s">
        <v>25188</v>
      </c>
      <c r="D1365" t="str">
        <f t="shared" si="21"/>
        <v>K30MULDOED DOE HEP Task D1 K30MULDOED</v>
      </c>
    </row>
    <row r="1366" spans="1:4">
      <c r="A1366" t="s">
        <v>25189</v>
      </c>
      <c r="B1366" t="s">
        <v>25190</v>
      </c>
      <c r="D1366" t="str">
        <f t="shared" si="21"/>
        <v>K30PANCDOE DOE HEP Task C K30PANCDOE</v>
      </c>
    </row>
    <row r="1367" spans="1:4">
      <c r="A1367" t="s">
        <v>25191</v>
      </c>
      <c r="B1367" t="s">
        <v>25192</v>
      </c>
      <c r="D1367" t="str">
        <f t="shared" si="21"/>
        <v>K30PREMDOE DOE HEP Task M K30PREMDOE</v>
      </c>
    </row>
    <row r="1368" spans="1:4">
      <c r="A1368" t="s">
        <v>25193</v>
      </c>
      <c r="B1368" t="s">
        <v>25194</v>
      </c>
      <c r="D1368" t="str">
        <f t="shared" si="21"/>
        <v>K30RANFDOE DOE HEP Task F K30RANFDOE</v>
      </c>
    </row>
    <row r="1369" spans="1:4">
      <c r="A1369" t="s">
        <v>25195</v>
      </c>
      <c r="B1369" t="s">
        <v>25196</v>
      </c>
      <c r="D1369" t="str">
        <f t="shared" si="21"/>
        <v>K30SVOCDOE DOE HEP Task C K30SVOCDOE</v>
      </c>
    </row>
    <row r="1370" spans="1:4">
      <c r="A1370" t="s">
        <v>25197</v>
      </c>
      <c r="B1370" t="s">
        <v>25198</v>
      </c>
      <c r="D1370" t="str">
        <f t="shared" si="21"/>
        <v>K30SVODOED DOE HEP Task D3 K30SVODOED</v>
      </c>
    </row>
    <row r="1371" spans="1:4">
      <c r="A1371" t="s">
        <v>25199</v>
      </c>
      <c r="B1371" t="s">
        <v>25200</v>
      </c>
      <c r="D1371" t="str">
        <f t="shared" si="21"/>
        <v>K30TRILDOE DOE HEP Task L K30TRILDOE</v>
      </c>
    </row>
    <row r="1372" spans="1:4">
      <c r="A1372" t="s">
        <v>25201</v>
      </c>
      <c r="B1372" t="s">
        <v>25202</v>
      </c>
      <c r="D1372" t="str">
        <f t="shared" si="21"/>
        <v>K30TYSDOED DOE HEP Task D2 K30TYSDOED</v>
      </c>
    </row>
    <row r="1373" spans="1:4">
      <c r="A1373" t="s">
        <v>25203</v>
      </c>
      <c r="B1373" t="s">
        <v>25204</v>
      </c>
      <c r="D1373" t="str">
        <f t="shared" si="21"/>
        <v>K30TYSTDOE DOE HEP Task T K30TYSTDOE</v>
      </c>
    </row>
    <row r="1374" spans="1:4">
      <c r="A1374" t="s">
        <v>25205</v>
      </c>
      <c r="B1374" t="s">
        <v>25206</v>
      </c>
      <c r="D1374" t="str">
        <f t="shared" si="21"/>
        <v>KS0HOPM804 MED IMHO PARIKH QED THERAPEUTICS KS0HOPM804</v>
      </c>
    </row>
    <row r="1375" spans="1:4">
      <c r="A1375" t="s">
        <v>25207</v>
      </c>
      <c r="B1375" t="s">
        <v>25208</v>
      </c>
      <c r="D1375" t="str">
        <f t="shared" si="21"/>
        <v>KS0MMR01AD Miller NIMH R01 SPO A20 0908 KS0MMR01AD</v>
      </c>
    </row>
    <row r="1376" spans="1:4">
      <c r="A1376" t="s">
        <v>25209</v>
      </c>
      <c r="B1376" t="s">
        <v>25210</v>
      </c>
      <c r="D1376" t="str">
        <f t="shared" si="21"/>
        <v>KS0MMR01AS Miller NIMH R01 Supplement A20 0908 KS0MMR01AS</v>
      </c>
    </row>
    <row r="1377" spans="1:4">
      <c r="A1377" t="s">
        <v>25211</v>
      </c>
      <c r="B1377" t="s">
        <v>25212</v>
      </c>
      <c r="D1377" t="str">
        <f t="shared" si="21"/>
        <v>K30AEX1D07 Valley Oak Wilt Disease Ambrosia Beetle K30AEX1D07</v>
      </c>
    </row>
    <row r="1378" spans="1:4">
      <c r="A1378" t="s">
        <v>25213</v>
      </c>
      <c r="B1378" t="s">
        <v>25214</v>
      </c>
      <c r="D1378" t="str">
        <f t="shared" si="21"/>
        <v>K303873044 CEC Heat Pump Load Flexibility Admin K303873044</v>
      </c>
    </row>
    <row r="1379" spans="1:4">
      <c r="A1379" t="s">
        <v>25215</v>
      </c>
      <c r="B1379" t="s">
        <v>25216</v>
      </c>
      <c r="D1379" t="str">
        <f t="shared" si="21"/>
        <v>K303873045 CEC Heat Pump Load Flexibility Eng K303873045</v>
      </c>
    </row>
    <row r="1380" spans="1:4">
      <c r="A1380" t="s">
        <v>25217</v>
      </c>
      <c r="B1380" t="s">
        <v>25218</v>
      </c>
      <c r="D1380" t="str">
        <f t="shared" si="21"/>
        <v>K303873046 CEC Heat Pump Load Flexibility MT K303873046</v>
      </c>
    </row>
    <row r="1381" spans="1:4">
      <c r="A1381" t="s">
        <v>25219</v>
      </c>
      <c r="B1381" t="s">
        <v>25220</v>
      </c>
      <c r="D1381" t="str">
        <f t="shared" si="21"/>
        <v>K303873047 CEC Heat Pump Load Flexibility Outreach K303873047</v>
      </c>
    </row>
    <row r="1382" spans="1:4">
      <c r="A1382" t="s">
        <v>25221</v>
      </c>
      <c r="B1382" t="s">
        <v>25222</v>
      </c>
      <c r="D1382" t="str">
        <f t="shared" si="21"/>
        <v>K30ME1WCEC CHE ELLIS Heat Pump Load Flexibility K30ME1WCEC</v>
      </c>
    </row>
    <row r="1383" spans="1:4">
      <c r="A1383" t="s">
        <v>25223</v>
      </c>
      <c r="B1383" t="s">
        <v>25224</v>
      </c>
      <c r="D1383" t="str">
        <f t="shared" si="21"/>
        <v>KS0CMVBP15 MCDONALD REVERAGEN VBP15 EAP 12 23 KS0CMVBP15</v>
      </c>
    </row>
    <row r="1384" spans="1:4">
      <c r="A1384" t="s">
        <v>25225</v>
      </c>
      <c r="B1384" t="s">
        <v>25226</v>
      </c>
      <c r="D1384" t="str">
        <f t="shared" si="21"/>
        <v>KS0NRAK200 FINA HRSA SCHOLORSHIPS KS0NRAK200</v>
      </c>
    </row>
    <row r="1385" spans="1:4">
      <c r="A1385" t="s">
        <v>25227</v>
      </c>
      <c r="B1385" t="s">
        <v>25228</v>
      </c>
      <c r="D1385" t="str">
        <f t="shared" si="21"/>
        <v>KS0NRAK201 FINA HRSA SCHOLORSHIPS YR2 KS0NRAK201</v>
      </c>
    </row>
    <row r="1386" spans="1:4">
      <c r="A1386" t="s">
        <v>25229</v>
      </c>
      <c r="B1386" t="s">
        <v>25230</v>
      </c>
      <c r="D1386" t="str">
        <f t="shared" si="21"/>
        <v>KS0NRAK202 FINA HRSA SCHOLORSHIPS YR2 KS0NRAK202</v>
      </c>
    </row>
    <row r="1387" spans="1:4">
      <c r="A1387" t="s">
        <v>25231</v>
      </c>
      <c r="B1387" t="s">
        <v>25232</v>
      </c>
      <c r="D1387" t="str">
        <f t="shared" si="21"/>
        <v>KS0NRAK204 FINA HRSA SCHOLORSHIPS YR2 KS0NRAK204</v>
      </c>
    </row>
    <row r="1388" spans="1:4">
      <c r="A1388" t="s">
        <v>25233</v>
      </c>
      <c r="B1388" t="s">
        <v>25234</v>
      </c>
      <c r="D1388" t="str">
        <f t="shared" si="21"/>
        <v>KS0NRBD208 PHS HEALTH RESOURCES EXPENSE ACCT KS0NRBD208</v>
      </c>
    </row>
    <row r="1389" spans="1:4">
      <c r="A1389" t="s">
        <v>25235</v>
      </c>
      <c r="B1389" t="s">
        <v>25236</v>
      </c>
      <c r="D1389" t="str">
        <f t="shared" si="21"/>
        <v>KS0NRBD210 PHS HEALTH RESOURCES EXPENSE ACCT KS0NRBD210</v>
      </c>
    </row>
    <row r="1390" spans="1:4">
      <c r="A1390" t="s">
        <v>25237</v>
      </c>
      <c r="B1390" t="s">
        <v>25238</v>
      </c>
      <c r="D1390" t="str">
        <f t="shared" si="21"/>
        <v>KS0NRBD213 PHS HEALTH RESOURCES EXPENSE ACCT KS0NRBD213</v>
      </c>
    </row>
    <row r="1391" spans="1:4">
      <c r="A1391" t="s">
        <v>25239</v>
      </c>
      <c r="B1391" t="s">
        <v>25240</v>
      </c>
      <c r="D1391" t="str">
        <f t="shared" si="21"/>
        <v>KS0NRBD215 PHS FINA HOUSING STIPEND PA PROMISE KS0NRBD215</v>
      </c>
    </row>
    <row r="1392" spans="1:4">
      <c r="A1392" t="s">
        <v>25241</v>
      </c>
      <c r="B1392" t="s">
        <v>25242</v>
      </c>
      <c r="D1392" t="str">
        <f t="shared" si="21"/>
        <v>KS0NRBD216 PHS HEALTH RESOURCES EXPENSE ACCT KS0NRBD216</v>
      </c>
    </row>
    <row r="1393" spans="1:4">
      <c r="A1393" t="s">
        <v>25243</v>
      </c>
      <c r="B1393" t="s">
        <v>25244</v>
      </c>
      <c r="D1393" t="str">
        <f t="shared" si="21"/>
        <v>K30V451CTL Brown USDA Tools res cattle pagenomics K30V451CTL</v>
      </c>
    </row>
    <row r="1394" spans="1:4">
      <c r="A1394" t="s">
        <v>25245</v>
      </c>
      <c r="B1394" t="s">
        <v>25246</v>
      </c>
      <c r="D1394" t="str">
        <f t="shared" si="21"/>
        <v>K30V451CTM Brown USDA Cattle pagenomics UM Subawd K30V451CTM</v>
      </c>
    </row>
    <row r="1395" spans="1:4">
      <c r="A1395" t="s">
        <v>25247</v>
      </c>
      <c r="B1395" t="s">
        <v>25248</v>
      </c>
      <c r="D1395" t="str">
        <f t="shared" si="21"/>
        <v>KS0APPL010 APPL010 PI Richard L Applegate MD KS0APPL010</v>
      </c>
    </row>
    <row r="1396" spans="1:4">
      <c r="A1396" t="s">
        <v>25249</v>
      </c>
      <c r="B1396" t="s">
        <v>25250</v>
      </c>
      <c r="D1396" t="str">
        <f t="shared" si="21"/>
        <v>K30APSFA27 PS GAUDIN CDFA MULTISTATE COVER CROP GRZ K30APSFA27</v>
      </c>
    </row>
    <row r="1397" spans="1:4">
      <c r="A1397" t="s">
        <v>25251</v>
      </c>
      <c r="B1397" t="s">
        <v>25252</v>
      </c>
      <c r="D1397" t="str">
        <f t="shared" si="21"/>
        <v>K30V451SCM J R Pires CDFA SCMP Cover Crop Grazing K30V451SCM</v>
      </c>
    </row>
    <row r="1398" spans="1:4">
      <c r="A1398" t="s">
        <v>25253</v>
      </c>
      <c r="B1398" t="s">
        <v>25254</v>
      </c>
      <c r="D1398" t="str">
        <f t="shared" si="21"/>
        <v>K30V4ASCMP Pires CDFA SCMP Cover Crop Grazing Rsch K30V4ASCMP</v>
      </c>
    </row>
    <row r="1399" spans="1:4">
      <c r="A1399" t="s">
        <v>25255</v>
      </c>
      <c r="B1399" t="s">
        <v>25256</v>
      </c>
      <c r="D1399" t="str">
        <f t="shared" si="21"/>
        <v>K30V4ASUBS Pires CDFA SCMP Cover Crop Grazing Subs K30V4ASUBS</v>
      </c>
    </row>
    <row r="1400" spans="1:4">
      <c r="A1400" t="s">
        <v>25257</v>
      </c>
      <c r="B1400" t="s">
        <v>25258</v>
      </c>
      <c r="D1400" t="str">
        <f t="shared" si="21"/>
        <v>K30V431T74 APC TEH CA SEA GRANT Chelsea Lam K30V431T74</v>
      </c>
    </row>
    <row r="1401" spans="1:4">
      <c r="A1401" t="s">
        <v>25259</v>
      </c>
      <c r="B1401" t="s">
        <v>25260</v>
      </c>
      <c r="D1401" t="str">
        <f t="shared" si="21"/>
        <v>K30V731T74 APC TEH CA SEA GRANT Chelsea Lam Fee K30V731T74</v>
      </c>
    </row>
    <row r="1402" spans="1:4">
      <c r="A1402" t="s">
        <v>25261</v>
      </c>
      <c r="B1402" t="s">
        <v>25262</v>
      </c>
      <c r="D1402" t="str">
        <f t="shared" si="21"/>
        <v>K30WPNSF20 STAT POLONIK NSF DMS 2015575 K30WPNSF20</v>
      </c>
    </row>
    <row r="1403" spans="1:4">
      <c r="A1403" t="s">
        <v>25263</v>
      </c>
      <c r="B1403" t="s">
        <v>25264</v>
      </c>
      <c r="D1403" t="str">
        <f t="shared" si="21"/>
        <v>K303873040 CEC Affordable LowGWP Heat Pumps Admin K303873040</v>
      </c>
    </row>
    <row r="1404" spans="1:4">
      <c r="A1404" t="s">
        <v>25265</v>
      </c>
      <c r="B1404" t="s">
        <v>25266</v>
      </c>
      <c r="D1404" t="str">
        <f t="shared" si="21"/>
        <v>K303873041 CEC Affordable LowGWP Heat Pumps Eng K303873041</v>
      </c>
    </row>
    <row r="1405" spans="1:4">
      <c r="A1405" t="s">
        <v>25267</v>
      </c>
      <c r="B1405" t="s">
        <v>25268</v>
      </c>
      <c r="D1405" t="str">
        <f t="shared" si="21"/>
        <v>K303873042 CEC Affordable LowGWP Heat Pumps MT K303873042</v>
      </c>
    </row>
    <row r="1406" spans="1:4">
      <c r="A1406" t="s">
        <v>25269</v>
      </c>
      <c r="B1406" t="s">
        <v>25270</v>
      </c>
      <c r="D1406" t="str">
        <f t="shared" si="21"/>
        <v>K303873043 CEC Affordable LowGWP Heat Pumps Out K303873043</v>
      </c>
    </row>
    <row r="1407" spans="1:4">
      <c r="A1407" t="s">
        <v>25271</v>
      </c>
      <c r="B1407" t="s">
        <v>25272</v>
      </c>
      <c r="D1407" t="str">
        <f t="shared" si="21"/>
        <v>KS0BPFAGH1 MED PHS POLLOCK COLUMBIA KS0BPFAGH1</v>
      </c>
    </row>
    <row r="1408" spans="1:4">
      <c r="A1408" t="s">
        <v>25273</v>
      </c>
      <c r="B1408" t="s">
        <v>25274</v>
      </c>
      <c r="D1408" t="str">
        <f t="shared" si="21"/>
        <v>K30LCNSFGI NSF VARIANTS RECOMB GENOME INSTABILITY K30LCNSFGI</v>
      </c>
    </row>
    <row r="1409" spans="1:4">
      <c r="A1409" t="s">
        <v>25275</v>
      </c>
      <c r="B1409" t="s">
        <v>25276</v>
      </c>
      <c r="D1409" t="str">
        <f t="shared" si="21"/>
        <v>K30ELDPSWD 8 31 2024 Produce Surface Waterscape K30ELDPSWD</v>
      </c>
    </row>
    <row r="1410" spans="1:4">
      <c r="A1410" t="s">
        <v>25277</v>
      </c>
      <c r="B1410" t="s">
        <v>25278</v>
      </c>
      <c r="D1410" t="str">
        <f t="shared" si="21"/>
        <v>K30JHLPSWD 8 31 2023 Produce Surface Waterscape K30JHLPSWD</v>
      </c>
    </row>
    <row r="1411" spans="1:4">
      <c r="A1411" t="s">
        <v>25279</v>
      </c>
      <c r="B1411" t="s">
        <v>25280</v>
      </c>
      <c r="D1411" t="str">
        <f t="shared" ref="D1411:D1474" si="22">A1411&amp;" "&amp;B1411</f>
        <v>K30NNNPSWD 8 31 2024 Produce Surface Waterscape K30NNNPSWD</v>
      </c>
    </row>
    <row r="1412" spans="1:4">
      <c r="A1412" t="s">
        <v>25281</v>
      </c>
      <c r="B1412" t="s">
        <v>25282</v>
      </c>
      <c r="D1412" t="str">
        <f t="shared" si="22"/>
        <v>K30EVOKORE Koret Grant EVO K30EVOKORE</v>
      </c>
    </row>
    <row r="1413" spans="1:4">
      <c r="A1413" t="s">
        <v>25283</v>
      </c>
      <c r="B1413" t="s">
        <v>25284</v>
      </c>
      <c r="D1413" t="str">
        <f t="shared" si="22"/>
        <v>K30KOREGIA Koret Grant EVO K30KOREGIA</v>
      </c>
    </row>
    <row r="1414" spans="1:4">
      <c r="A1414" t="s">
        <v>25285</v>
      </c>
      <c r="B1414" t="s">
        <v>25286</v>
      </c>
      <c r="D1414" t="str">
        <f t="shared" si="22"/>
        <v>K30CNSCC28 CNS Carter NIHR01MH122139 0 K30CNSCC28</v>
      </c>
    </row>
    <row r="1415" spans="1:4">
      <c r="A1415" t="s">
        <v>25287</v>
      </c>
      <c r="B1415" t="s">
        <v>25288</v>
      </c>
      <c r="D1415" t="str">
        <f t="shared" si="22"/>
        <v>K30NSF20KS Chem Kauzlarich NSF 2001156 0 K30NSF20KS</v>
      </c>
    </row>
    <row r="1416" spans="1:4">
      <c r="A1416" t="s">
        <v>25289</v>
      </c>
      <c r="B1416" t="s">
        <v>25290</v>
      </c>
      <c r="D1416" t="str">
        <f t="shared" si="22"/>
        <v>K30EC21D61 NPB Carstens NIH ARTHRITIS MUSCULOSKELE K30EC21D61</v>
      </c>
    </row>
    <row r="1417" spans="1:4">
      <c r="A1417" t="s">
        <v>25291</v>
      </c>
      <c r="B1417" t="s">
        <v>25292</v>
      </c>
      <c r="D1417" t="str">
        <f t="shared" si="22"/>
        <v>KS0SMNIH20 MPHA NIH R00 MOROTTI KS0SMNIH20</v>
      </c>
    </row>
    <row r="1418" spans="1:4">
      <c r="A1418" t="s">
        <v>25293</v>
      </c>
      <c r="B1418" t="s">
        <v>25294</v>
      </c>
      <c r="D1418" t="str">
        <f t="shared" si="22"/>
        <v>K30ECU7BIO ESP Underwood Shrubland Biomass K30ECU7BIO</v>
      </c>
    </row>
    <row r="1419" spans="1:4">
      <c r="A1419" t="s">
        <v>25295</v>
      </c>
      <c r="B1419" t="s">
        <v>25296</v>
      </c>
      <c r="D1419" t="str">
        <f t="shared" si="22"/>
        <v>KS0HOKT502 MED IMHO KEEGAN STANFORD LEUK LYMPH KS0HOKT502</v>
      </c>
    </row>
    <row r="1420" spans="1:4">
      <c r="A1420" t="s">
        <v>25297</v>
      </c>
      <c r="B1420" t="s">
        <v>25298</v>
      </c>
      <c r="D1420" t="str">
        <f t="shared" si="22"/>
        <v>KS0HOKT503 MED IMHO KEEGAN STANFORD LEUK LYMPH KS0HOKT503</v>
      </c>
    </row>
    <row r="1421" spans="1:4">
      <c r="A1421" t="s">
        <v>25299</v>
      </c>
      <c r="B1421" t="s">
        <v>25300</v>
      </c>
      <c r="D1421" t="str">
        <f t="shared" si="22"/>
        <v>KS0HOKT504 MED IMHO KEEGAN STANFORD LEUK LYMPH KS0HOKT504</v>
      </c>
    </row>
    <row r="1422" spans="1:4">
      <c r="A1422" t="s">
        <v>25301</v>
      </c>
      <c r="B1422" t="s">
        <v>25302</v>
      </c>
      <c r="D1422" t="str">
        <f t="shared" si="22"/>
        <v>KS0NEXTOC2 MED OBGYN MERCK SHARP DOHME CORP KS0NEXTOC2</v>
      </c>
    </row>
    <row r="1423" spans="1:4">
      <c r="A1423" t="s">
        <v>25303</v>
      </c>
      <c r="B1423" t="s">
        <v>25304</v>
      </c>
      <c r="D1423" t="str">
        <f t="shared" si="22"/>
        <v>K30FINGK06 G Kuperberg NSF 2020 23 FINA Grad K30FINGK06</v>
      </c>
    </row>
    <row r="1424" spans="1:4">
      <c r="A1424" t="s">
        <v>25305</v>
      </c>
      <c r="B1424" t="s">
        <v>25306</v>
      </c>
      <c r="D1424" t="str">
        <f t="shared" si="22"/>
        <v>K30MATGK06 G Kuperberg NSF 2020 23 K30MATGK06</v>
      </c>
    </row>
    <row r="1425" spans="1:4">
      <c r="A1425" t="s">
        <v>25307</v>
      </c>
      <c r="B1425" t="s">
        <v>25308</v>
      </c>
      <c r="D1425" t="str">
        <f t="shared" si="22"/>
        <v>K30RC20NSF MSE CASTRO NSF Interfacial Energies K30RC20NSF</v>
      </c>
    </row>
    <row r="1426" spans="1:4">
      <c r="A1426" t="s">
        <v>25309</v>
      </c>
      <c r="B1426" t="s">
        <v>25310</v>
      </c>
      <c r="D1426" t="str">
        <f t="shared" si="22"/>
        <v>K30JDNBR01 BME JUNWEI DU MAXIMIZING SENSITIVITY K30JDNBR01</v>
      </c>
    </row>
    <row r="1427" spans="1:4">
      <c r="A1427" t="s">
        <v>25311</v>
      </c>
      <c r="B1427" t="s">
        <v>25312</v>
      </c>
      <c r="D1427" t="str">
        <f t="shared" si="22"/>
        <v>K30CELLAWD CEE Cal Gov Office CELL Award K30CELLAWD</v>
      </c>
    </row>
    <row r="1428" spans="1:4">
      <c r="A1428" t="s">
        <v>25313</v>
      </c>
      <c r="B1428" t="s">
        <v>25314</v>
      </c>
      <c r="D1428" t="str">
        <f t="shared" si="22"/>
        <v>K30CELLLDS Chem Cal Gov Office CELL Award K30CELLLDS</v>
      </c>
    </row>
    <row r="1429" spans="1:4">
      <c r="A1429" t="s">
        <v>25315</v>
      </c>
      <c r="B1429" t="s">
        <v>25316</v>
      </c>
      <c r="D1429" t="str">
        <f t="shared" si="22"/>
        <v>K30SUBCELL Chem Cal Gov Office CELL Award Subs K30SUBCELL</v>
      </c>
    </row>
    <row r="1430" spans="1:4">
      <c r="A1430" t="s">
        <v>25317</v>
      </c>
      <c r="B1430" t="s">
        <v>25318</v>
      </c>
      <c r="D1430" t="str">
        <f t="shared" si="22"/>
        <v>K30CBSBIOL BIOLAUNCH PILOT PROGRAM KORET K30CBSBIOL</v>
      </c>
    </row>
    <row r="1431" spans="1:4">
      <c r="A1431" t="s">
        <v>25319</v>
      </c>
      <c r="B1431" t="s">
        <v>25320</v>
      </c>
      <c r="D1431" t="str">
        <f t="shared" si="22"/>
        <v>K30CBSBL22 BIOLAUNCH PROGRAM KORET FY21 22 K30CBSBL22</v>
      </c>
    </row>
    <row r="1432" spans="1:4">
      <c r="A1432" t="s">
        <v>25321</v>
      </c>
      <c r="B1432" t="s">
        <v>25322</v>
      </c>
      <c r="D1432" t="str">
        <f t="shared" si="22"/>
        <v>K30CBSBL23 BIOLAUNCH PROGRAM KORET FY22 23 K30CBSBL23</v>
      </c>
    </row>
    <row r="1433" spans="1:4">
      <c r="A1433" t="s">
        <v>25323</v>
      </c>
      <c r="B1433" t="s">
        <v>25324</v>
      </c>
      <c r="D1433" t="str">
        <f t="shared" si="22"/>
        <v>K30CBSBL24 BIOLAUNCH PROGRAM KORET FY23 24 K30CBSBL24</v>
      </c>
    </row>
    <row r="1434" spans="1:4">
      <c r="A1434" t="s">
        <v>25325</v>
      </c>
      <c r="B1434" t="s">
        <v>25326</v>
      </c>
      <c r="D1434" t="str">
        <f t="shared" si="22"/>
        <v>K30ICCCBS1 BioLaunch Koret Bio Science fund 21D76 K30ICCCBS1</v>
      </c>
    </row>
    <row r="1435" spans="1:4">
      <c r="A1435" t="s">
        <v>25327</v>
      </c>
      <c r="B1435" t="s">
        <v>25328</v>
      </c>
      <c r="D1435" t="str">
        <f t="shared" si="22"/>
        <v>K30ICCCBS2 BioLaunch Koret Bio Science fund 21D76 K30ICCCBS2</v>
      </c>
    </row>
    <row r="1436" spans="1:4">
      <c r="A1436" t="s">
        <v>25329</v>
      </c>
      <c r="B1436" t="s">
        <v>25330</v>
      </c>
      <c r="D1436" t="str">
        <f t="shared" si="22"/>
        <v>K30ICCCBS3 BioLaunch Koret Bio Science fund 21D76 K30ICCCBS3</v>
      </c>
    </row>
    <row r="1437" spans="1:4">
      <c r="A1437" t="s">
        <v>25331</v>
      </c>
      <c r="B1437" t="s">
        <v>25332</v>
      </c>
      <c r="D1437" t="str">
        <f t="shared" si="22"/>
        <v>K30ICCCBS4 BioLaunch Koret Bio Science fund 21D76 K30ICCCBS4</v>
      </c>
    </row>
    <row r="1438" spans="1:4">
      <c r="A1438" t="s">
        <v>25333</v>
      </c>
      <c r="B1438" t="s">
        <v>25334</v>
      </c>
      <c r="D1438" t="str">
        <f t="shared" si="22"/>
        <v>K30ICCCBSF BIO LAUNCH FINA ACCOUNT 21D76 K30ICCCBSF</v>
      </c>
    </row>
    <row r="1439" spans="1:4">
      <c r="A1439" t="s">
        <v>25335</v>
      </c>
      <c r="B1439" t="s">
        <v>25336</v>
      </c>
      <c r="D1439" t="str">
        <f t="shared" si="22"/>
        <v>K30CNSKPE1 CNS K Prendergast F31MH123106 Inst AllY1 K30CNSKPE1</v>
      </c>
    </row>
    <row r="1440" spans="1:4">
      <c r="A1440" t="s">
        <v>25337</v>
      </c>
      <c r="B1440" t="s">
        <v>25338</v>
      </c>
      <c r="D1440" t="str">
        <f t="shared" si="22"/>
        <v>K30CNSKPE2 CNS K Prendergast F31MH123106 Inst AllY2 K30CNSKPE2</v>
      </c>
    </row>
    <row r="1441" spans="1:4">
      <c r="A1441" t="s">
        <v>25339</v>
      </c>
      <c r="B1441" t="s">
        <v>25340</v>
      </c>
      <c r="D1441" t="str">
        <f t="shared" si="22"/>
        <v>K30CNSKPF1 CNS K Prendergast F31MH123106 Stipend Y1 K30CNSKPF1</v>
      </c>
    </row>
    <row r="1442" spans="1:4">
      <c r="A1442" t="s">
        <v>25341</v>
      </c>
      <c r="B1442" t="s">
        <v>25342</v>
      </c>
      <c r="D1442" t="str">
        <f t="shared" si="22"/>
        <v>K30CNSKPF2 CNS K Prendergast F31MH123106 Stipend Y2 K30CNSKPF2</v>
      </c>
    </row>
    <row r="1443" spans="1:4">
      <c r="A1443" t="s">
        <v>25343</v>
      </c>
      <c r="B1443" t="s">
        <v>25344</v>
      </c>
      <c r="D1443" t="str">
        <f t="shared" si="22"/>
        <v>K30CNSKPF3 CNS K Prendergast F31MH123106 Stipend Y3 K30CNSKPF3</v>
      </c>
    </row>
    <row r="1444" spans="1:4">
      <c r="A1444" t="s">
        <v>25345</v>
      </c>
      <c r="B1444" t="s">
        <v>25346</v>
      </c>
      <c r="D1444" t="str">
        <f t="shared" si="22"/>
        <v>K30ZDF0018 ECE DING NSF CIF K30ZDF0018</v>
      </c>
    </row>
    <row r="1445" spans="1:4">
      <c r="A1445" t="s">
        <v>25347</v>
      </c>
      <c r="B1445" t="s">
        <v>25348</v>
      </c>
      <c r="D1445" t="str">
        <f t="shared" si="22"/>
        <v>K30ZDNSF23 ECE Ding NSF CIF K30ZDNSF23</v>
      </c>
    </row>
    <row r="1446" spans="1:4">
      <c r="A1446" t="s">
        <v>25349</v>
      </c>
      <c r="B1446" t="s">
        <v>25350</v>
      </c>
      <c r="D1446" t="str">
        <f t="shared" si="22"/>
        <v>KS0NRRS100 OSHPD SONG BROWN TRAINING KS0NRRS100</v>
      </c>
    </row>
    <row r="1447" spans="1:4">
      <c r="A1447" t="s">
        <v>25351</v>
      </c>
      <c r="B1447" t="s">
        <v>25352</v>
      </c>
      <c r="D1447" t="str">
        <f t="shared" si="22"/>
        <v>K30CJBRIT2 JMIE CAJ1 YR 2 CA DELTA STEWARDSHIP CO K30CJBRIT2</v>
      </c>
    </row>
    <row r="1448" spans="1:4">
      <c r="A1448" t="s">
        <v>25353</v>
      </c>
      <c r="B1448" t="s">
        <v>25354</v>
      </c>
      <c r="D1448" t="str">
        <f t="shared" si="22"/>
        <v>K30CJBRIT3 JMIE CAJ1 YR 3 CA DELTA STEWARDSHIP CO K30CJBRIT3</v>
      </c>
    </row>
    <row r="1449" spans="1:4">
      <c r="A1449" t="s">
        <v>25355</v>
      </c>
      <c r="B1449" t="s">
        <v>25356</v>
      </c>
      <c r="D1449" t="str">
        <f t="shared" si="22"/>
        <v>K30CJBRIT4 JMIE CAJ1 YR 4 CA DELTA STEWARDSHIP CO K30CJBRIT4</v>
      </c>
    </row>
    <row r="1450" spans="1:4">
      <c r="A1450" t="s">
        <v>25357</v>
      </c>
      <c r="B1450" t="s">
        <v>25358</v>
      </c>
      <c r="D1450" t="str">
        <f t="shared" si="22"/>
        <v>K30CJBRITT JMIE CAJ1 CA DELTA STEWARDSHIP CO K30CJBRITT</v>
      </c>
    </row>
    <row r="1451" spans="1:4">
      <c r="A1451" t="s">
        <v>25359</v>
      </c>
      <c r="B1451" t="s">
        <v>25360</v>
      </c>
      <c r="D1451" t="str">
        <f t="shared" si="22"/>
        <v>K30HFPAR20 HUMPHREY PROGRAM 2020 21 K30HFPAR20</v>
      </c>
    </row>
    <row r="1452" spans="1:4">
      <c r="A1452" t="s">
        <v>25361</v>
      </c>
      <c r="B1452" t="s">
        <v>25362</v>
      </c>
      <c r="D1452" t="str">
        <f t="shared" si="22"/>
        <v>K30HUMPH20 HUMPHREY PROGRAM 2020 21 K30HUMPH20</v>
      </c>
    </row>
    <row r="1453" spans="1:4">
      <c r="A1453" t="s">
        <v>25363</v>
      </c>
      <c r="B1453" t="s">
        <v>25364</v>
      </c>
      <c r="D1453" t="str">
        <f t="shared" si="22"/>
        <v>KS0RAPFIZ1 Applegate Pfizer 1 Study KS0RAPFIZ1</v>
      </c>
    </row>
    <row r="1454" spans="1:4">
      <c r="A1454" t="s">
        <v>25365</v>
      </c>
      <c r="B1454" t="s">
        <v>25366</v>
      </c>
      <c r="D1454" t="str">
        <f t="shared" si="22"/>
        <v>K30BPCDZ31 CNPRC Garzel UCSD NIH R01 K30BPCDZ31</v>
      </c>
    </row>
    <row r="1455" spans="1:4">
      <c r="A1455" t="s">
        <v>25367</v>
      </c>
      <c r="B1455" t="s">
        <v>25368</v>
      </c>
      <c r="D1455" t="str">
        <f t="shared" si="22"/>
        <v>K30V431R35 Raybould Augusta University K30V431R35</v>
      </c>
    </row>
    <row r="1456" spans="1:4">
      <c r="A1456" t="s">
        <v>25369</v>
      </c>
      <c r="B1456" t="s">
        <v>25370</v>
      </c>
      <c r="D1456" t="str">
        <f t="shared" si="22"/>
        <v>K307721F00 FEDERAL PELL GRANT PROGRAM 2022 23 K307721F00</v>
      </c>
    </row>
    <row r="1457" spans="1:4">
      <c r="A1457" t="s">
        <v>25371</v>
      </c>
      <c r="B1457" t="s">
        <v>25372</v>
      </c>
      <c r="D1457" t="str">
        <f t="shared" si="22"/>
        <v>K307721F01 FEDERAL SEOG 2022 23 K307721F01</v>
      </c>
    </row>
    <row r="1458" spans="1:4">
      <c r="A1458" t="s">
        <v>25373</v>
      </c>
      <c r="B1458" t="s">
        <v>25374</v>
      </c>
      <c r="D1458" t="str">
        <f t="shared" si="22"/>
        <v>K309023682 22 23 FED WSP UG ON CAMPUS K309023682</v>
      </c>
    </row>
    <row r="1459" spans="1:4">
      <c r="A1459" t="s">
        <v>25375</v>
      </c>
      <c r="B1459" t="s">
        <v>25376</v>
      </c>
      <c r="D1459" t="str">
        <f t="shared" si="22"/>
        <v>K309023683 22 23 FED WSP UG ON CAMPUS 2ND JOB K309023683</v>
      </c>
    </row>
    <row r="1460" spans="1:4">
      <c r="A1460" t="s">
        <v>25377</v>
      </c>
      <c r="B1460" t="s">
        <v>25378</v>
      </c>
      <c r="D1460" t="str">
        <f t="shared" si="22"/>
        <v>K309023684 22 23 FED WSP GRADUATE ACADEMIC K309023684</v>
      </c>
    </row>
    <row r="1461" spans="1:4">
      <c r="A1461" t="s">
        <v>25379</v>
      </c>
      <c r="B1461" t="s">
        <v>25380</v>
      </c>
      <c r="D1461" t="str">
        <f t="shared" si="22"/>
        <v>K309023685 22 23 FED WSP COMMUNITY SERVICE CAMPUS K309023685</v>
      </c>
    </row>
    <row r="1462" spans="1:4">
      <c r="A1462" t="s">
        <v>25381</v>
      </c>
      <c r="B1462" t="s">
        <v>25382</v>
      </c>
      <c r="D1462" t="str">
        <f t="shared" si="22"/>
        <v>K309023686 22 23 FED WSP READING FAMILY LITERACY K309023686</v>
      </c>
    </row>
    <row r="1463" spans="1:4">
      <c r="A1463" t="s">
        <v>25383</v>
      </c>
      <c r="B1463" t="s">
        <v>25384</v>
      </c>
      <c r="D1463" t="str">
        <f t="shared" si="22"/>
        <v>K309023687 22 23 FED WSP UG COMMUNITY SERVICE K309023687</v>
      </c>
    </row>
    <row r="1464" spans="1:4">
      <c r="A1464" t="s">
        <v>25385</v>
      </c>
      <c r="B1464" t="s">
        <v>25386</v>
      </c>
      <c r="D1464" t="str">
        <f t="shared" si="22"/>
        <v>K309023688 22 23 FED WSP UG OFF CAMPUS FOR PROFIT K309023688</v>
      </c>
    </row>
    <row r="1465" spans="1:4">
      <c r="A1465" t="s">
        <v>25387</v>
      </c>
      <c r="B1465" t="s">
        <v>25388</v>
      </c>
      <c r="D1465" t="str">
        <f t="shared" si="22"/>
        <v>K309023689 22 23 FED WSP UG MATH TUTORING K309023689</v>
      </c>
    </row>
    <row r="1466" spans="1:4">
      <c r="A1466" t="s">
        <v>25389</v>
      </c>
      <c r="B1466" t="s">
        <v>25390</v>
      </c>
      <c r="D1466" t="str">
        <f t="shared" si="22"/>
        <v>K309023690 22 23 FED WSP EXPERIMENTAL SITES INIT K309023690</v>
      </c>
    </row>
    <row r="1467" spans="1:4">
      <c r="A1467" t="s">
        <v>25391</v>
      </c>
      <c r="B1467" t="s">
        <v>25392</v>
      </c>
      <c r="D1467" t="str">
        <f t="shared" si="22"/>
        <v>K309023691 22 23 FED JOB LOCATION DEVELOPMENT K309023691</v>
      </c>
    </row>
    <row r="1468" spans="1:4">
      <c r="A1468" t="s">
        <v>25393</v>
      </c>
      <c r="B1468" t="s">
        <v>25394</v>
      </c>
      <c r="D1468" t="str">
        <f t="shared" si="22"/>
        <v>K30APSTL72 PS CA LEAFY GREENS 22 23 MELOTTO K30APSTL72</v>
      </c>
    </row>
    <row r="1469" spans="1:4">
      <c r="A1469" t="s">
        <v>25395</v>
      </c>
      <c r="B1469" t="s">
        <v>25396</v>
      </c>
      <c r="D1469" t="str">
        <f t="shared" si="22"/>
        <v>K30CHE21AQ LAWR CHEN ARS 2022 24 K30CHE21AQ</v>
      </c>
    </row>
    <row r="1470" spans="1:4">
      <c r="A1470" t="s">
        <v>25397</v>
      </c>
      <c r="B1470" t="s">
        <v>25398</v>
      </c>
      <c r="D1470" t="str">
        <f t="shared" si="22"/>
        <v>K304873281 Handy Caltrans VMT measures K304873281</v>
      </c>
    </row>
    <row r="1471" spans="1:4">
      <c r="A1471" t="s">
        <v>25399</v>
      </c>
      <c r="B1471" t="s">
        <v>25400</v>
      </c>
      <c r="D1471" t="str">
        <f t="shared" si="22"/>
        <v>K30MLCDC01 MLP CA Dept of Corrections Rehab K30MLCDC01</v>
      </c>
    </row>
    <row r="1472" spans="1:4">
      <c r="A1472" t="s">
        <v>25401</v>
      </c>
      <c r="B1472" t="s">
        <v>25402</v>
      </c>
      <c r="D1472" t="str">
        <f t="shared" si="22"/>
        <v>KS0PMMB844 MED IMPM MORRISSEY INSMED INS1007 211 KS0PMMB844</v>
      </c>
    </row>
    <row r="1473" spans="1:4">
      <c r="A1473" t="s">
        <v>25403</v>
      </c>
      <c r="B1473" t="s">
        <v>25404</v>
      </c>
      <c r="D1473" t="str">
        <f t="shared" si="22"/>
        <v>K304873286 Tal CPUC Incentive Rebate Programs K304873286</v>
      </c>
    </row>
    <row r="1474" spans="1:4">
      <c r="A1474" t="s">
        <v>25405</v>
      </c>
      <c r="B1474" t="s">
        <v>25406</v>
      </c>
      <c r="D1474" t="str">
        <f t="shared" si="22"/>
        <v>K30LJHCANA 6 30 23 Dept of Cannabis Control K30LJHCANA</v>
      </c>
    </row>
    <row r="1475" spans="1:4">
      <c r="A1475" t="s">
        <v>25407</v>
      </c>
      <c r="B1475" t="s">
        <v>25408</v>
      </c>
      <c r="D1475" t="str">
        <f t="shared" ref="D1475:D1538" si="23">A1475&amp;" "&amp;B1475</f>
        <v>KS0CNTRASD Nordahl R01MH127046 5 22 2 27 KS0CNTRASD</v>
      </c>
    </row>
    <row r="1476" spans="1:4">
      <c r="A1476" t="s">
        <v>25409</v>
      </c>
      <c r="B1476" t="s">
        <v>25410</v>
      </c>
      <c r="D1476" t="str">
        <f t="shared" si="23"/>
        <v>K30ZIMDOE2 GZIM DOE EERE A22 1890 DE EE0009835 K30ZIMDOE2</v>
      </c>
    </row>
    <row r="1477" spans="1:4">
      <c r="A1477" t="s">
        <v>25411</v>
      </c>
      <c r="B1477" t="s">
        <v>25412</v>
      </c>
      <c r="D1477" t="str">
        <f t="shared" si="23"/>
        <v>K30SNLF1YM MUNAKATA LALOR FDN FELLOWSHIP A22 3381 K30SNLF1YM</v>
      </c>
    </row>
    <row r="1478" spans="1:4">
      <c r="A1478" t="s">
        <v>25413</v>
      </c>
      <c r="B1478" t="s">
        <v>25414</v>
      </c>
      <c r="D1478" t="str">
        <f t="shared" si="23"/>
        <v>KS0ASPHWF1 Stahmer Public Health Workforce Funds KS0ASPHWF1</v>
      </c>
    </row>
    <row r="1479" spans="1:4">
      <c r="A1479" t="s">
        <v>25415</v>
      </c>
      <c r="B1479" t="s">
        <v>25416</v>
      </c>
      <c r="D1479" t="str">
        <f t="shared" si="23"/>
        <v>K30APSTL71 PS BRUMMER 2022 CLGRB BABY LEAF SPINACH K30APSTL71</v>
      </c>
    </row>
    <row r="1480" spans="1:4">
      <c r="A1480" t="s">
        <v>25417</v>
      </c>
      <c r="B1480" t="s">
        <v>25418</v>
      </c>
      <c r="D1480" t="str">
        <f t="shared" si="23"/>
        <v>K30APSFB09 PS BRUMMER 2022 SCMP N EFF IN SPINACH K30APSFB09</v>
      </c>
    </row>
    <row r="1481" spans="1:4">
      <c r="A1481" t="s">
        <v>25419</v>
      </c>
      <c r="B1481" t="s">
        <v>25420</v>
      </c>
      <c r="D1481" t="str">
        <f t="shared" si="23"/>
        <v>K30KLT32MS BME Leach T32 K30KLT32MS</v>
      </c>
    </row>
    <row r="1482" spans="1:4">
      <c r="A1482" t="s">
        <v>25421</v>
      </c>
      <c r="B1482" t="s">
        <v>25422</v>
      </c>
      <c r="D1482" t="str">
        <f t="shared" si="23"/>
        <v>K30KLT32Y2 BME Leach T32 yr 2 K30KLT32Y2</v>
      </c>
    </row>
    <row r="1483" spans="1:4">
      <c r="A1483" t="s">
        <v>25423</v>
      </c>
      <c r="B1483" t="s">
        <v>25424</v>
      </c>
      <c r="D1483" t="str">
        <f t="shared" si="23"/>
        <v>K30LRS1R01 NPB SMITH NIH NIAMS R01AR079545 K30LRS1R01</v>
      </c>
    </row>
    <row r="1484" spans="1:4">
      <c r="A1484" t="s">
        <v>25425</v>
      </c>
      <c r="B1484" t="s">
        <v>25426</v>
      </c>
      <c r="D1484" t="str">
        <f t="shared" si="23"/>
        <v>K30CH21F26 Online Stdnt Support Hubs Stdnt Sucess K30CH21F26</v>
      </c>
    </row>
    <row r="1485" spans="1:4">
      <c r="A1485" t="s">
        <v>25427</v>
      </c>
      <c r="B1485" t="s">
        <v>25428</v>
      </c>
      <c r="D1485" t="str">
        <f t="shared" si="23"/>
        <v>K30CHAVNT0 ARNOLD VENTURES NO INDIRECT K30CHAVNT0</v>
      </c>
    </row>
    <row r="1486" spans="1:4">
      <c r="A1486" t="s">
        <v>25429</v>
      </c>
      <c r="B1486" t="s">
        <v>25430</v>
      </c>
      <c r="D1486" t="str">
        <f t="shared" si="23"/>
        <v>K30IMG1F29 CA Melon Improved Mgmt Strategies stripe K30IMG1F29</v>
      </c>
    </row>
    <row r="1487" spans="1:4">
      <c r="A1487" t="s">
        <v>25431</v>
      </c>
      <c r="B1487" t="s">
        <v>25432</v>
      </c>
      <c r="D1487" t="str">
        <f t="shared" si="23"/>
        <v>K30APSAB29 PS GEPTS CDBAB LIMA 2022 2023 K30APSAB29</v>
      </c>
    </row>
    <row r="1488" spans="1:4">
      <c r="A1488" t="s">
        <v>25433</v>
      </c>
      <c r="B1488" t="s">
        <v>25434</v>
      </c>
      <c r="D1488" t="str">
        <f t="shared" si="23"/>
        <v>K30APSJ113 PS GEPTS CDBAB LIMA 2022 2023 FINA K30APSJ113</v>
      </c>
    </row>
    <row r="1489" spans="1:4">
      <c r="A1489" t="s">
        <v>25435</v>
      </c>
      <c r="B1489" t="s">
        <v>25436</v>
      </c>
      <c r="D1489" t="str">
        <f t="shared" si="23"/>
        <v>K30APSAB28 PS GEPTS CDBAB GARBANZO 2022 2023 K30APSAB28</v>
      </c>
    </row>
    <row r="1490" spans="1:4">
      <c r="A1490" t="s">
        <v>25437</v>
      </c>
      <c r="B1490" t="s">
        <v>25438</v>
      </c>
      <c r="D1490" t="str">
        <f t="shared" si="23"/>
        <v>K30V4S6954 Stover GJC Proximal Sesamoid Bones K30V4S6954</v>
      </c>
    </row>
    <row r="1491" spans="1:4">
      <c r="A1491" t="s">
        <v>25439</v>
      </c>
      <c r="B1491" t="s">
        <v>25440</v>
      </c>
      <c r="D1491" t="str">
        <f t="shared" si="23"/>
        <v>K30V4516SB Dini Grayson Eq Placentitis Sal Ben K30V4516SB</v>
      </c>
    </row>
    <row r="1492" spans="1:4">
      <c r="A1492" t="s">
        <v>25441</v>
      </c>
      <c r="B1492" t="s">
        <v>25442</v>
      </c>
      <c r="D1492" t="str">
        <f t="shared" si="23"/>
        <v>K30V451D06 Dini Grayson Equine Placentitis Rsch K30V451D06</v>
      </c>
    </row>
    <row r="1493" spans="1:4">
      <c r="A1493" t="s">
        <v>25443</v>
      </c>
      <c r="B1493" t="s">
        <v>25444</v>
      </c>
      <c r="D1493" t="str">
        <f t="shared" si="23"/>
        <v>K30ACDRCZ2 BME Chaudhari CMGI CZI 2 29 24 K30ACDRCZ2</v>
      </c>
    </row>
    <row r="1494" spans="1:4">
      <c r="A1494" t="s">
        <v>25445</v>
      </c>
      <c r="B1494" t="s">
        <v>25446</v>
      </c>
      <c r="D1494" t="str">
        <f t="shared" si="23"/>
        <v>KS0CRASD65 CRHD MENTAL HEALTH SVCS AGUILAR GAXIOLA KS0CRASD65</v>
      </c>
    </row>
    <row r="1495" spans="1:4">
      <c r="A1495" t="s">
        <v>25447</v>
      </c>
      <c r="B1495" t="s">
        <v>25448</v>
      </c>
      <c r="D1495" t="str">
        <f t="shared" si="23"/>
        <v>KS0CDIMPAC DeCarli RUSH R01 COVID 05 31 23 KS0CDIMPAC</v>
      </c>
    </row>
    <row r="1496" spans="1:4">
      <c r="A1496" t="s">
        <v>25449</v>
      </c>
      <c r="B1496" t="s">
        <v>25450</v>
      </c>
      <c r="D1496" t="str">
        <f t="shared" si="23"/>
        <v>K30VPCEZ09 CNPRC Roberts VA IPA Macon K30VPCEZ09</v>
      </c>
    </row>
    <row r="1497" spans="1:4">
      <c r="A1497" t="s">
        <v>25451</v>
      </c>
      <c r="B1497" t="s">
        <v>25452</v>
      </c>
      <c r="D1497" t="str">
        <f t="shared" si="23"/>
        <v>K30VPCEZ11 CNPRC Roberts VA IPA Roberts K30VPCEZ11</v>
      </c>
    </row>
    <row r="1498" spans="1:4">
      <c r="A1498" t="s">
        <v>25453</v>
      </c>
      <c r="B1498" t="s">
        <v>25454</v>
      </c>
      <c r="D1498" t="str">
        <f t="shared" si="23"/>
        <v>K30VPCEZ10 CNPRC Roberts VA IPA Wurr K30VPCEZ10</v>
      </c>
    </row>
    <row r="1499" spans="1:4">
      <c r="A1499" t="s">
        <v>25455</v>
      </c>
      <c r="B1499" t="s">
        <v>25456</v>
      </c>
      <c r="D1499" t="str">
        <f t="shared" si="23"/>
        <v>KS0PMAT344 MED IMPM ALBERTSON UCSF ASTER 13301sc KS0PMAT344</v>
      </c>
    </row>
    <row r="1500" spans="1:4">
      <c r="A1500" t="s">
        <v>25457</v>
      </c>
      <c r="B1500" t="s">
        <v>25458</v>
      </c>
      <c r="D1500" t="str">
        <f t="shared" si="23"/>
        <v>K30IKPAIZA IGN Adams UCSF A23 1421 K30IKPAIZA</v>
      </c>
    </row>
    <row r="1501" spans="1:4">
      <c r="A1501" t="s">
        <v>25459</v>
      </c>
      <c r="B1501" t="s">
        <v>25460</v>
      </c>
      <c r="D1501" t="str">
        <f t="shared" si="23"/>
        <v>K30MBSMB35 MCB SMB NIH R35 K30MBSMB35</v>
      </c>
    </row>
    <row r="1502" spans="1:4">
      <c r="A1502" t="s">
        <v>25461</v>
      </c>
      <c r="B1502" t="s">
        <v>25462</v>
      </c>
      <c r="D1502" t="str">
        <f t="shared" si="23"/>
        <v>K30MBSMBAN MCB SMB NIH R35 Alex N Supplement K30MBSMBAN</v>
      </c>
    </row>
    <row r="1503" spans="1:4">
      <c r="A1503" t="s">
        <v>25463</v>
      </c>
      <c r="B1503" t="s">
        <v>25464</v>
      </c>
      <c r="D1503" t="str">
        <f t="shared" si="23"/>
        <v>K30KVS1F46 CLGR Screen commercial lettuce cultivars K30KVS1F46</v>
      </c>
    </row>
    <row r="1504" spans="1:4">
      <c r="A1504" t="s">
        <v>25465</v>
      </c>
      <c r="B1504" t="s">
        <v>25466</v>
      </c>
      <c r="D1504" t="str">
        <f t="shared" si="23"/>
        <v>K30TJM1F47 Design an Integrated Disease Mgmt 22 23 K30TJM1F47</v>
      </c>
    </row>
    <row r="1505" spans="1:4">
      <c r="A1505" t="s">
        <v>25467</v>
      </c>
      <c r="B1505" t="s">
        <v>25468</v>
      </c>
      <c r="D1505" t="str">
        <f t="shared" si="23"/>
        <v>K30RLG1F48 CA Pepper Commission Monitoring of SRB K30RLG1F48</v>
      </c>
    </row>
    <row r="1506" spans="1:4">
      <c r="A1506" t="s">
        <v>25469</v>
      </c>
      <c r="B1506" t="s">
        <v>25470</v>
      </c>
      <c r="D1506" t="str">
        <f t="shared" si="23"/>
        <v>KS0JBSRIXR MRAD Boone SRI Subcontract KS0JBSRIXR</v>
      </c>
    </row>
    <row r="1507" spans="1:4">
      <c r="A1507" t="s">
        <v>25471</v>
      </c>
      <c r="B1507" t="s">
        <v>25472</v>
      </c>
      <c r="D1507" t="str">
        <f t="shared" si="23"/>
        <v>KS0FFTWBIO STEM FIERRO TAIWAN BIO CLI KS0FFTWBIO</v>
      </c>
    </row>
    <row r="1508" spans="1:4">
      <c r="A1508" t="s">
        <v>25473</v>
      </c>
      <c r="B1508" t="s">
        <v>25474</v>
      </c>
      <c r="D1508" t="str">
        <f t="shared" si="23"/>
        <v>K30RICEAFR WFCB Karp NIFA CA Rice Fields K30RICEAFR</v>
      </c>
    </row>
    <row r="1509" spans="1:4">
      <c r="A1509" t="s">
        <v>25475</v>
      </c>
      <c r="B1509" t="s">
        <v>25476</v>
      </c>
      <c r="D1509" t="str">
        <f t="shared" si="23"/>
        <v>K30PSCSU01 PREP CSU YEAR 1 K30PSCSU01</v>
      </c>
    </row>
    <row r="1510" spans="1:4">
      <c r="A1510" t="s">
        <v>25477</v>
      </c>
      <c r="B1510" t="s">
        <v>25478</v>
      </c>
      <c r="D1510" t="str">
        <f t="shared" si="23"/>
        <v>K30PSCSU02 PREP CSU YEAR 2 K30PSCSU02</v>
      </c>
    </row>
    <row r="1511" spans="1:4">
      <c r="A1511" t="s">
        <v>25479</v>
      </c>
      <c r="B1511" t="s">
        <v>25480</v>
      </c>
      <c r="D1511" t="str">
        <f t="shared" si="23"/>
        <v>K30PSCSU03 PREP CSU YEAR 3 K30PSCSU03</v>
      </c>
    </row>
    <row r="1512" spans="1:4">
      <c r="A1512" t="s">
        <v>25481</v>
      </c>
      <c r="B1512" t="s">
        <v>25482</v>
      </c>
      <c r="D1512" t="str">
        <f t="shared" si="23"/>
        <v>K30KISE639 LAWR KISEKKA NATIONAL TECHNOLOGY AND EN K30KISE639</v>
      </c>
    </row>
    <row r="1513" spans="1:4">
      <c r="A1513" t="s">
        <v>25483</v>
      </c>
      <c r="B1513" t="s">
        <v>25484</v>
      </c>
      <c r="D1513" t="str">
        <f t="shared" si="23"/>
        <v>K30APSC001 PS FENNIMORE FRESH CARROT R STEAM 033123 K30APSC001</v>
      </c>
    </row>
    <row r="1514" spans="1:4">
      <c r="A1514" t="s">
        <v>25485</v>
      </c>
      <c r="B1514" t="s">
        <v>25486</v>
      </c>
      <c r="D1514" t="str">
        <f t="shared" si="23"/>
        <v>K30RMLG22B CLGRB BREEDING CRISPHEAD LEAF LETTUCE K30RMLG22B</v>
      </c>
    </row>
    <row r="1515" spans="1:4">
      <c r="A1515" t="s">
        <v>25487</v>
      </c>
      <c r="B1515" t="s">
        <v>25488</v>
      </c>
      <c r="D1515" t="str">
        <f t="shared" si="23"/>
        <v>K30RMLG22V CLGRB 2022 GENETIC VARIATION IN LETTUCE K30RMLG22V</v>
      </c>
    </row>
    <row r="1516" spans="1:4">
      <c r="A1516" t="s">
        <v>25489</v>
      </c>
      <c r="B1516" t="s">
        <v>25490</v>
      </c>
      <c r="D1516" t="str">
        <f t="shared" si="23"/>
        <v>KS0ERVC504 MERM UNIV OF CALGARY VANCE KS0ERVC504</v>
      </c>
    </row>
    <row r="1517" spans="1:4">
      <c r="A1517" t="s">
        <v>25491</v>
      </c>
      <c r="B1517" t="s">
        <v>25492</v>
      </c>
      <c r="D1517" t="str">
        <f t="shared" si="23"/>
        <v>K30JCLLN25 CHE CURTIS LLNL Meso Scale Simulations K30JCLLN25</v>
      </c>
    </row>
    <row r="1518" spans="1:4">
      <c r="A1518" t="s">
        <v>25493</v>
      </c>
      <c r="B1518" t="s">
        <v>25494</v>
      </c>
      <c r="D1518" t="str">
        <f t="shared" si="23"/>
        <v>K30CXN1F60 CDFA BCTVCP Leafhopper 89 914 K30CXN1F60</v>
      </c>
    </row>
    <row r="1519" spans="1:4">
      <c r="A1519" t="s">
        <v>25495</v>
      </c>
      <c r="B1519" t="s">
        <v>25496</v>
      </c>
      <c r="D1519" t="str">
        <f t="shared" si="23"/>
        <v>K30VP74661 CNPRC YR60 SUP1 Colony Exp Alterations K30VP74661</v>
      </c>
    </row>
    <row r="1520" spans="1:4">
      <c r="A1520" t="s">
        <v>25497</v>
      </c>
      <c r="B1520" t="s">
        <v>25498</v>
      </c>
      <c r="D1520" t="str">
        <f t="shared" si="23"/>
        <v>K30BCDFA23 AS Avian Health Project 2022 2023 K30BCDFA23</v>
      </c>
    </row>
    <row r="1521" spans="1:4">
      <c r="A1521" t="s">
        <v>25499</v>
      </c>
      <c r="B1521" t="s">
        <v>25500</v>
      </c>
      <c r="D1521" t="str">
        <f t="shared" si="23"/>
        <v>K30APSFB11 PS OKI 2022 CDFA SCMP CLIMATE READY VINE K30APSFB11</v>
      </c>
    </row>
    <row r="1522" spans="1:4">
      <c r="A1522" t="s">
        <v>25501</v>
      </c>
      <c r="B1522" t="s">
        <v>25502</v>
      </c>
      <c r="D1522" t="str">
        <f t="shared" si="23"/>
        <v>K30KVS1F65 CLGR Sclerotinia Resistance in Lettuce K30KVS1F65</v>
      </c>
    </row>
    <row r="1523" spans="1:4">
      <c r="A1523" t="s">
        <v>25503</v>
      </c>
      <c r="B1523" t="s">
        <v>25504</v>
      </c>
      <c r="D1523" t="str">
        <f t="shared" si="23"/>
        <v>K30CDE2022 CDE Model Curriculum Website K30CDE2022</v>
      </c>
    </row>
    <row r="1524" spans="1:4">
      <c r="A1524" t="s">
        <v>25505</v>
      </c>
      <c r="B1524" t="s">
        <v>25506</v>
      </c>
      <c r="D1524" t="str">
        <f t="shared" si="23"/>
        <v>K30HDS8DXE ESP Safford Dixie Fire Fuels Treatment K30HDS8DXE</v>
      </c>
    </row>
    <row r="1525" spans="1:4">
      <c r="A1525" t="s">
        <v>25507</v>
      </c>
      <c r="B1525" t="s">
        <v>25508</v>
      </c>
      <c r="D1525" t="str">
        <f t="shared" si="23"/>
        <v>K30DCU18Y2 MAE DAVIS NIH U18TR00375 02 Year 2 K30DCU18Y2</v>
      </c>
    </row>
    <row r="1526" spans="1:4">
      <c r="A1526" t="s">
        <v>25509</v>
      </c>
      <c r="B1526" t="s">
        <v>25510</v>
      </c>
      <c r="D1526" t="str">
        <f t="shared" si="23"/>
        <v>K30MIGEF71 LAWR M IGEL NASA Assessing the Tropical K30MIGEF71</v>
      </c>
    </row>
    <row r="1527" spans="1:4">
      <c r="A1527" t="s">
        <v>25511</v>
      </c>
      <c r="B1527" t="s">
        <v>25512</v>
      </c>
      <c r="D1527" t="str">
        <f t="shared" si="23"/>
        <v>K30BKG8MSU ARE GOODRICH MONTANA STATE K30BKG8MSU</v>
      </c>
    </row>
    <row r="1528" spans="1:4">
      <c r="A1528" t="s">
        <v>25513</v>
      </c>
      <c r="B1528" t="s">
        <v>25514</v>
      </c>
      <c r="D1528" t="str">
        <f t="shared" si="23"/>
        <v>K30APSPC28 PS TIAN CHERRY ASSAY 03 31 2023 K30APSPC28</v>
      </c>
    </row>
    <row r="1529" spans="1:4">
      <c r="A1529" t="s">
        <v>25515</v>
      </c>
      <c r="B1529" t="s">
        <v>25516</v>
      </c>
      <c r="D1529" t="str">
        <f t="shared" si="23"/>
        <v>K30OKVLNVA Kreylos Villanova Enhancing the Aug K30OKVLNVA</v>
      </c>
    </row>
    <row r="1530" spans="1:4">
      <c r="A1530" t="s">
        <v>25517</v>
      </c>
      <c r="B1530" t="s">
        <v>25518</v>
      </c>
      <c r="D1530" t="str">
        <f t="shared" si="23"/>
        <v>K30DMR1F79 CA Prune Board PN 21 24 37 065 K30DMR1F79</v>
      </c>
    </row>
    <row r="1531" spans="1:4">
      <c r="A1531" t="s">
        <v>25519</v>
      </c>
      <c r="B1531" t="s">
        <v>25520</v>
      </c>
      <c r="D1531" t="str">
        <f t="shared" si="23"/>
        <v>KS0LZ21F80 Zimmermann U Mich Bio BOOST 9 23 KS0LZ21F80</v>
      </c>
    </row>
    <row r="1532" spans="1:4">
      <c r="A1532" t="s">
        <v>25521</v>
      </c>
      <c r="B1532" t="s">
        <v>25522</v>
      </c>
      <c r="D1532" t="str">
        <f t="shared" si="23"/>
        <v>KS0HOJB833 MED IMCT JONAS ROCHE WP42004 0 KS0HOJB833</v>
      </c>
    </row>
    <row r="1533" spans="1:4">
      <c r="A1533" t="s">
        <v>25523</v>
      </c>
      <c r="B1533" t="s">
        <v>25524</v>
      </c>
      <c r="D1533" t="str">
        <f t="shared" si="23"/>
        <v>K30IMG1F82 CDFA Integrated Pest Mgmt Diamondback Mo K30IMG1F82</v>
      </c>
    </row>
    <row r="1534" spans="1:4">
      <c r="A1534" t="s">
        <v>25525</v>
      </c>
      <c r="B1534" t="s">
        <v>25526</v>
      </c>
      <c r="D1534" t="str">
        <f t="shared" si="23"/>
        <v>KS0RHRS604 MED IMRH RAYCHAUDHURI NPF KS0RHRS604</v>
      </c>
    </row>
    <row r="1535" spans="1:4">
      <c r="A1535" t="s">
        <v>25527</v>
      </c>
      <c r="B1535" t="s">
        <v>25528</v>
      </c>
      <c r="D1535" t="str">
        <f t="shared" si="23"/>
        <v>K30JZMLW23 ECE ZHANG COLLABORATIVE MLWiNS K30JZMLW23</v>
      </c>
    </row>
    <row r="1536" spans="1:4">
      <c r="A1536" t="s">
        <v>25529</v>
      </c>
      <c r="B1536" t="s">
        <v>25530</v>
      </c>
      <c r="D1536" t="str">
        <f t="shared" si="23"/>
        <v>K30BND21F8 Biodiversity Specimens at Bohart Museum K30BND21F8</v>
      </c>
    </row>
    <row r="1537" spans="1:4">
      <c r="A1537" t="s">
        <v>25531</v>
      </c>
      <c r="B1537" t="s">
        <v>25532</v>
      </c>
      <c r="D1537" t="str">
        <f t="shared" si="23"/>
        <v>K30CXN1F87 CDFA Cold Plasma K30CXN1F87</v>
      </c>
    </row>
    <row r="1538" spans="1:4">
      <c r="A1538" t="s">
        <v>25533</v>
      </c>
      <c r="B1538" t="s">
        <v>25534</v>
      </c>
      <c r="D1538" t="str">
        <f t="shared" si="23"/>
        <v>K30CXN1F8A CDFA Cold Plasma Univ of Minnesota K30CXN1F8A</v>
      </c>
    </row>
    <row r="1539" spans="1:4">
      <c r="A1539" t="s">
        <v>25535</v>
      </c>
      <c r="B1539" t="s">
        <v>25536</v>
      </c>
      <c r="D1539" t="str">
        <f t="shared" ref="D1539:D1602" si="24">A1539&amp;" "&amp;B1539</f>
        <v>K30CXN1F8B CDFA Cold Plasma Cornell University K30CXN1F8B</v>
      </c>
    </row>
    <row r="1540" spans="1:4">
      <c r="A1540" t="s">
        <v>25537</v>
      </c>
      <c r="B1540" t="s">
        <v>25538</v>
      </c>
      <c r="D1540" t="str">
        <f t="shared" si="24"/>
        <v>K30CXN1F8C CDFA Cold Plasma Univ of Maryland K30CXN1F8C</v>
      </c>
    </row>
    <row r="1541" spans="1:4">
      <c r="A1541" t="s">
        <v>25539</v>
      </c>
      <c r="B1541" t="s">
        <v>25540</v>
      </c>
      <c r="D1541" t="str">
        <f t="shared" si="24"/>
        <v>K30AXOGRAP 3 30 25 CDFA Develop Phenol Resins K30AXOGRAP</v>
      </c>
    </row>
    <row r="1542" spans="1:4">
      <c r="A1542" t="s">
        <v>25541</v>
      </c>
      <c r="B1542" t="s">
        <v>25542</v>
      </c>
      <c r="D1542" t="str">
        <f t="shared" si="24"/>
        <v>K30SJGRAPE 3 30 25 CDFA Develop Phenol Resins K30SJGRAPE</v>
      </c>
    </row>
    <row r="1543" spans="1:4">
      <c r="A1543" t="s">
        <v>25543</v>
      </c>
      <c r="B1543" t="s">
        <v>25544</v>
      </c>
      <c r="D1543" t="str">
        <f t="shared" si="24"/>
        <v>K30SEESMOK 4 14 24 AVF Smoke related Volitiles K30SEESMOK</v>
      </c>
    </row>
    <row r="1544" spans="1:4">
      <c r="A1544" t="s">
        <v>25545</v>
      </c>
      <c r="B1544" t="s">
        <v>25546</v>
      </c>
      <c r="D1544" t="str">
        <f t="shared" si="24"/>
        <v>KS0CAJR527 MED IMCA ROGERS ABBOTT SH FLLW FY 22 23 KS0CAJR527</v>
      </c>
    </row>
    <row r="1545" spans="1:4">
      <c r="A1545" t="s">
        <v>25547</v>
      </c>
      <c r="B1545" t="s">
        <v>25548</v>
      </c>
      <c r="D1545" t="str">
        <f t="shared" si="24"/>
        <v>KS0JSABB01 SNIDER ABBOTT LABS MVMT FLLWSHIP 22 23 KS0JSABB01</v>
      </c>
    </row>
    <row r="1546" spans="1:4">
      <c r="A1546" t="s">
        <v>25549</v>
      </c>
      <c r="B1546" t="s">
        <v>25550</v>
      </c>
      <c r="D1546" t="str">
        <f t="shared" si="24"/>
        <v>K30BKG8ABR CLOSED ARE GOODRICH ALMOND BOARD UCR K30BKG8ABR</v>
      </c>
    </row>
    <row r="1547" spans="1:4">
      <c r="A1547" t="s">
        <v>25551</v>
      </c>
      <c r="B1547" t="s">
        <v>25552</v>
      </c>
      <c r="D1547" t="str">
        <f t="shared" si="24"/>
        <v>KS0CASU603 MED IMCA SRIVATSA DIGNITY HEALTH KS0CASU603</v>
      </c>
    </row>
    <row r="1548" spans="1:4">
      <c r="A1548" t="s">
        <v>25553</v>
      </c>
      <c r="B1548" t="s">
        <v>25554</v>
      </c>
      <c r="D1548" t="str">
        <f t="shared" si="24"/>
        <v>K30CRCCRB1 CRC YEAR 1 CARB CLIMATE ACTION POLICIES K30CRCCRB1</v>
      </c>
    </row>
    <row r="1549" spans="1:4">
      <c r="A1549" t="s">
        <v>25555</v>
      </c>
      <c r="B1549" t="s">
        <v>25556</v>
      </c>
      <c r="D1549" t="str">
        <f t="shared" si="24"/>
        <v>K30CRCCRB2 CRC YEAR 2 CARB CLIMATE ACTION POLICIES K30CRCCRB2</v>
      </c>
    </row>
    <row r="1550" spans="1:4">
      <c r="A1550" t="s">
        <v>25557</v>
      </c>
      <c r="B1550" t="s">
        <v>25558</v>
      </c>
      <c r="D1550" t="str">
        <f t="shared" si="24"/>
        <v>KS0VWCHDI1 WHEELOCK CHQI HIGH Q FDTN 12 23 KS0VWCHDI1</v>
      </c>
    </row>
    <row r="1551" spans="1:4">
      <c r="A1551" t="s">
        <v>25559</v>
      </c>
      <c r="B1551" t="s">
        <v>25560</v>
      </c>
      <c r="D1551" t="str">
        <f t="shared" si="24"/>
        <v>KS0VWCHQI1 WHEELOCK CHQI HIGH Q FDTN 12 31 14 KS0VWCHQI1</v>
      </c>
    </row>
    <row r="1552" spans="1:4">
      <c r="A1552" t="s">
        <v>25561</v>
      </c>
      <c r="B1552" t="s">
        <v>25562</v>
      </c>
      <c r="D1552" t="str">
        <f t="shared" si="24"/>
        <v>KS0SBGYN02 MED PEDS Martin Genzyme 0213 0214 KS0SBGYN02</v>
      </c>
    </row>
    <row r="1553" spans="1:4">
      <c r="A1553" t="s">
        <v>25563</v>
      </c>
      <c r="B1553" t="s">
        <v>25564</v>
      </c>
      <c r="D1553" t="str">
        <f t="shared" si="24"/>
        <v>K30CPCAZ92 CNPRC TO 19 GENENTECH AMD 3 K30CPCAZ92</v>
      </c>
    </row>
    <row r="1554" spans="1:4">
      <c r="A1554" t="s">
        <v>25565</v>
      </c>
      <c r="B1554" t="s">
        <v>25566</v>
      </c>
      <c r="D1554" t="str">
        <f t="shared" si="24"/>
        <v>K30DRGEN01 CMGI TASK ORDER 19 GENENTECH K30DRGEN01</v>
      </c>
    </row>
    <row r="1555" spans="1:4">
      <c r="A1555" t="s">
        <v>25567</v>
      </c>
      <c r="B1555" t="s">
        <v>25568</v>
      </c>
      <c r="D1555" t="str">
        <f t="shared" si="24"/>
        <v>K30GENENT1 CMGI TASK ORDER 19 GENENTECH K30GENENT1</v>
      </c>
    </row>
    <row r="1556" spans="1:4">
      <c r="A1556" t="s">
        <v>25569</v>
      </c>
      <c r="B1556" t="s">
        <v>25570</v>
      </c>
      <c r="D1556" t="str">
        <f t="shared" si="24"/>
        <v>K30V440JM5 COLUMBIA UNIVERSITY K30V440JM5</v>
      </c>
    </row>
    <row r="1557" spans="1:4">
      <c r="A1557" t="s">
        <v>25571</v>
      </c>
      <c r="B1557" t="s">
        <v>25572</v>
      </c>
      <c r="D1557" t="str">
        <f t="shared" si="24"/>
        <v>K301022513 NCL TIP K301022513</v>
      </c>
    </row>
    <row r="1558" spans="1:4">
      <c r="A1558" t="s">
        <v>25573</v>
      </c>
      <c r="B1558" t="s">
        <v>25574</v>
      </c>
      <c r="D1558" t="str">
        <f t="shared" si="24"/>
        <v>K301022534 NCL TIP K301022534</v>
      </c>
    </row>
    <row r="1559" spans="1:4">
      <c r="A1559" t="s">
        <v>25575</v>
      </c>
      <c r="B1559" t="s">
        <v>25576</v>
      </c>
      <c r="D1559" t="str">
        <f t="shared" si="24"/>
        <v>K3022535FB AS NCL FABRICATION NSTX K3022535FB</v>
      </c>
    </row>
    <row r="1560" spans="1:4">
      <c r="A1560" t="s">
        <v>25577</v>
      </c>
      <c r="B1560" t="s">
        <v>25578</v>
      </c>
      <c r="D1560" t="str">
        <f t="shared" si="24"/>
        <v>K30ADANSTX NCL TIP K30ADANSTX</v>
      </c>
    </row>
    <row r="1561" spans="1:4">
      <c r="A1561" t="s">
        <v>25579</v>
      </c>
      <c r="B1561" t="s">
        <v>25580</v>
      </c>
      <c r="D1561" t="str">
        <f t="shared" si="24"/>
        <v>K30FB22513 AS NCL FABRICATION NSTX K30FB22513</v>
      </c>
    </row>
    <row r="1562" spans="1:4">
      <c r="A1562" t="s">
        <v>25581</v>
      </c>
      <c r="B1562" t="s">
        <v>25582</v>
      </c>
      <c r="D1562" t="str">
        <f t="shared" si="24"/>
        <v>K30FB22534 AS NCL FABRICATION NSTX K30FB22534</v>
      </c>
    </row>
    <row r="1563" spans="1:4">
      <c r="A1563" t="s">
        <v>25583</v>
      </c>
      <c r="B1563" t="s">
        <v>25584</v>
      </c>
      <c r="D1563" t="str">
        <f t="shared" si="24"/>
        <v>K30NCLNSTX NCL TIP K30NCLNSTX</v>
      </c>
    </row>
    <row r="1564" spans="1:4">
      <c r="A1564" t="s">
        <v>25585</v>
      </c>
      <c r="B1564" t="s">
        <v>25586</v>
      </c>
      <c r="D1564" t="str">
        <f t="shared" si="24"/>
        <v>K30NLHIGHK NCL High K K30NLHIGHK</v>
      </c>
    </row>
    <row r="1565" spans="1:4">
      <c r="A1565" t="s">
        <v>25587</v>
      </c>
      <c r="B1565" t="s">
        <v>25588</v>
      </c>
      <c r="D1565" t="str">
        <f t="shared" si="24"/>
        <v>K30SP22535 NCL TIP K30SP22535</v>
      </c>
    </row>
    <row r="1566" spans="1:4">
      <c r="A1566" t="s">
        <v>25589</v>
      </c>
      <c r="B1566" t="s">
        <v>25590</v>
      </c>
      <c r="D1566" t="str">
        <f t="shared" si="24"/>
        <v>K30ST22534 NCL GRADUATE TUITION K30ST22534</v>
      </c>
    </row>
    <row r="1567" spans="1:4">
      <c r="A1567" t="s">
        <v>25591</v>
      </c>
      <c r="B1567" t="s">
        <v>25592</v>
      </c>
      <c r="D1567" t="str">
        <f t="shared" si="24"/>
        <v>K301022515 NCL INNOVATIVE K301022515</v>
      </c>
    </row>
    <row r="1568" spans="1:4">
      <c r="A1568" t="s">
        <v>25593</v>
      </c>
      <c r="B1568" t="s">
        <v>25594</v>
      </c>
      <c r="D1568" t="str">
        <f t="shared" si="24"/>
        <v>K301022529 NCL INNOVATIVE K301022529</v>
      </c>
    </row>
    <row r="1569" spans="1:4">
      <c r="A1569" t="s">
        <v>25595</v>
      </c>
      <c r="B1569" t="s">
        <v>25596</v>
      </c>
      <c r="D1569" t="str">
        <f t="shared" si="24"/>
        <v>K301022551 NCL INNOVATIVE K301022551</v>
      </c>
    </row>
    <row r="1570" spans="1:4">
      <c r="A1570" t="s">
        <v>25597</v>
      </c>
      <c r="B1570" t="s">
        <v>25598</v>
      </c>
      <c r="D1570" t="str">
        <f t="shared" si="24"/>
        <v>K301022592 NCL INNOVATIVE K301022592</v>
      </c>
    </row>
    <row r="1571" spans="1:4">
      <c r="A1571" t="s">
        <v>25599</v>
      </c>
      <c r="B1571" t="s">
        <v>25600</v>
      </c>
      <c r="D1571" t="str">
        <f t="shared" si="24"/>
        <v>K301022593 NCL INNOVATIVE K301022593</v>
      </c>
    </row>
    <row r="1572" spans="1:4">
      <c r="A1572" t="s">
        <v>25601</v>
      </c>
      <c r="B1572" t="s">
        <v>25602</v>
      </c>
      <c r="D1572" t="str">
        <f t="shared" si="24"/>
        <v>K301022594 NCL INNOVATIVE K301022594</v>
      </c>
    </row>
    <row r="1573" spans="1:4">
      <c r="A1573" t="s">
        <v>25603</v>
      </c>
      <c r="B1573" t="s">
        <v>25604</v>
      </c>
      <c r="D1573" t="str">
        <f t="shared" si="24"/>
        <v>K30FABSUPD NCL INNOVATIVE Supplemental Fab K30FABSUPD</v>
      </c>
    </row>
    <row r="1574" spans="1:4">
      <c r="A1574" t="s">
        <v>25605</v>
      </c>
      <c r="B1574" t="s">
        <v>25606</v>
      </c>
      <c r="D1574" t="str">
        <f t="shared" si="24"/>
        <v>K30FB22515 AS NCL FABRICATION INNOVATIVE K30FB22515</v>
      </c>
    </row>
    <row r="1575" spans="1:4">
      <c r="A1575" t="s">
        <v>25607</v>
      </c>
      <c r="B1575" t="s">
        <v>25608</v>
      </c>
      <c r="D1575" t="str">
        <f t="shared" si="24"/>
        <v>K30FB22529 AS NCL FABRICATION INNOVATIVE K30FB22529</v>
      </c>
    </row>
    <row r="1576" spans="1:4">
      <c r="A1576" t="s">
        <v>25609</v>
      </c>
      <c r="B1576" t="s">
        <v>25610</v>
      </c>
      <c r="D1576" t="str">
        <f t="shared" si="24"/>
        <v>K30FB22551 AS NCL FABRICATION INNOVATIVE K30FB22551</v>
      </c>
    </row>
    <row r="1577" spans="1:4">
      <c r="A1577" t="s">
        <v>25611</v>
      </c>
      <c r="B1577" t="s">
        <v>25612</v>
      </c>
      <c r="D1577" t="str">
        <f t="shared" si="24"/>
        <v>K30FB22592 AS NCL FABRICATION INNOVATIVE K30FB22592</v>
      </c>
    </row>
    <row r="1578" spans="1:4">
      <c r="A1578" t="s">
        <v>25613</v>
      </c>
      <c r="B1578" t="s">
        <v>25614</v>
      </c>
      <c r="D1578" t="str">
        <f t="shared" si="24"/>
        <v>K30NLIMAGE NCL Imaging K30NLIMAGE</v>
      </c>
    </row>
    <row r="1579" spans="1:4">
      <c r="A1579" t="s">
        <v>25615</v>
      </c>
      <c r="B1579" t="s">
        <v>25616</v>
      </c>
      <c r="D1579" t="str">
        <f t="shared" si="24"/>
        <v>K30SP22515 NCL INNOVATIVE Supplemental K30SP22515</v>
      </c>
    </row>
    <row r="1580" spans="1:4">
      <c r="A1580" t="s">
        <v>25617</v>
      </c>
      <c r="B1580" t="s">
        <v>25618</v>
      </c>
      <c r="D1580" t="str">
        <f t="shared" si="24"/>
        <v>K30SP22551 NCL INNOVATIVE Supplemental K30SP22551</v>
      </c>
    </row>
    <row r="1581" spans="1:4">
      <c r="A1581" t="s">
        <v>25619</v>
      </c>
      <c r="B1581" t="s">
        <v>25620</v>
      </c>
      <c r="D1581" t="str">
        <f t="shared" si="24"/>
        <v>K30SUPFABD NCL INNOVATIVE Supplemental Fab K30SUPFABD</v>
      </c>
    </row>
    <row r="1582" spans="1:4">
      <c r="A1582" t="s">
        <v>25621</v>
      </c>
      <c r="B1582" t="s">
        <v>25622</v>
      </c>
      <c r="D1582" t="str">
        <f t="shared" si="24"/>
        <v>K30CCANIM2 CONTE CENTER ANIMAL CORE CNPRC YR 2 K30CCANIM2</v>
      </c>
    </row>
    <row r="1583" spans="1:4">
      <c r="A1583" t="s">
        <v>25623</v>
      </c>
      <c r="B1583" t="s">
        <v>25624</v>
      </c>
      <c r="D1583" t="str">
        <f t="shared" si="24"/>
        <v>K30CCANIML CONTE CENTER ANIMAL CORE CNPRC CHARGES K30CCANIML</v>
      </c>
    </row>
    <row r="1584" spans="1:4">
      <c r="A1584" t="s">
        <v>25625</v>
      </c>
      <c r="B1584" t="s">
        <v>25626</v>
      </c>
      <c r="D1584" t="str">
        <f t="shared" si="24"/>
        <v>K30CCCNPR3 CONTE CENTER PROJECT 3 CNPRC K30CCCNPR3</v>
      </c>
    </row>
    <row r="1585" spans="1:4">
      <c r="A1585" t="s">
        <v>25627</v>
      </c>
      <c r="B1585" t="s">
        <v>25628</v>
      </c>
      <c r="D1585" t="str">
        <f t="shared" si="24"/>
        <v>K30CCCNPR4 CONTE CENTER PROJECT 4 CNPRC K30CCCNPR4</v>
      </c>
    </row>
    <row r="1586" spans="1:4">
      <c r="A1586" t="s">
        <v>25629</v>
      </c>
      <c r="B1586" t="s">
        <v>25630</v>
      </c>
      <c r="D1586" t="str">
        <f t="shared" si="24"/>
        <v>K30CCCNPR5 CONTE CENTER PROJECT 3 CNPRC YR2 K30CCCNPR5</v>
      </c>
    </row>
    <row r="1587" spans="1:4">
      <c r="A1587" t="s">
        <v>25631</v>
      </c>
      <c r="B1587" t="s">
        <v>25632</v>
      </c>
      <c r="D1587" t="str">
        <f t="shared" si="24"/>
        <v>K30CNPNMY3 CONTE CENTER ANIMAL CORE CNPRC YR 3 K30CNPNMY3</v>
      </c>
    </row>
    <row r="1588" spans="1:4">
      <c r="A1588" t="s">
        <v>25633</v>
      </c>
      <c r="B1588" t="s">
        <v>25634</v>
      </c>
      <c r="D1588" t="str">
        <f t="shared" si="24"/>
        <v>K30CNPNMY4 CONTE CENTER ANIMAL CORE CNPRC YR 4 K30CNPNMY4</v>
      </c>
    </row>
    <row r="1589" spans="1:4">
      <c r="A1589" t="s">
        <v>25635</v>
      </c>
      <c r="B1589" t="s">
        <v>25636</v>
      </c>
      <c r="D1589" t="str">
        <f t="shared" si="24"/>
        <v>K30CNPNMY5 CONTE CENTER ANIMAL CORE CNPRC YR5 K30CNPNMY5</v>
      </c>
    </row>
    <row r="1590" spans="1:4">
      <c r="A1590" t="s">
        <v>25637</v>
      </c>
      <c r="B1590" t="s">
        <v>25638</v>
      </c>
      <c r="D1590" t="str">
        <f t="shared" si="24"/>
        <v>K30CNPNMY6 CONTE CENTER ANIMAL CORE CNPRC YR6 K30CNPNMY6</v>
      </c>
    </row>
    <row r="1591" spans="1:4">
      <c r="A1591" t="s">
        <v>25639</v>
      </c>
      <c r="B1591" t="s">
        <v>25640</v>
      </c>
      <c r="D1591" t="str">
        <f t="shared" si="24"/>
        <v>K30CNPP3Y3 CONTE CENTER PROJECT 3 CNPRC YR 3 K30CNPP3Y3</v>
      </c>
    </row>
    <row r="1592" spans="1:4">
      <c r="A1592" t="s">
        <v>25641</v>
      </c>
      <c r="B1592" t="s">
        <v>25642</v>
      </c>
      <c r="D1592" t="str">
        <f t="shared" si="24"/>
        <v>K30CNPP3Y4 CONTE CENTER PROJECT 3 CNPRC YR 4 K30CNPP3Y4</v>
      </c>
    </row>
    <row r="1593" spans="1:4">
      <c r="A1593" t="s">
        <v>25643</v>
      </c>
      <c r="B1593" t="s">
        <v>25644</v>
      </c>
      <c r="D1593" t="str">
        <f t="shared" si="24"/>
        <v>K30CNPP3Y5 CONTE CENTER PROJECT 3 CNPRC YR5 K30CNPP3Y5</v>
      </c>
    </row>
    <row r="1594" spans="1:4">
      <c r="A1594" t="s">
        <v>25645</v>
      </c>
      <c r="B1594" t="s">
        <v>25646</v>
      </c>
      <c r="D1594" t="str">
        <f t="shared" si="24"/>
        <v>K30CNPP3Y6 CONTE CENTER PROJECT 3 CNPRC YR6 K30CNPP3Y6</v>
      </c>
    </row>
    <row r="1595" spans="1:4">
      <c r="A1595" t="s">
        <v>25647</v>
      </c>
      <c r="B1595" t="s">
        <v>25648</v>
      </c>
      <c r="D1595" t="str">
        <f t="shared" si="24"/>
        <v>K30CNPP4Y3 CONTE CENTER PROJECT 4 CNPRC YR 3 K30CNPP4Y3</v>
      </c>
    </row>
    <row r="1596" spans="1:4">
      <c r="A1596" t="s">
        <v>25649</v>
      </c>
      <c r="B1596" t="s">
        <v>25650</v>
      </c>
      <c r="D1596" t="str">
        <f t="shared" si="24"/>
        <v>K30CNPP4Y4 CONTE CENTER PROJECT 4 CNPRC YR 4 K30CNPP4Y4</v>
      </c>
    </row>
    <row r="1597" spans="1:4">
      <c r="A1597" t="s">
        <v>25651</v>
      </c>
      <c r="B1597" t="s">
        <v>25652</v>
      </c>
      <c r="D1597" t="str">
        <f t="shared" si="24"/>
        <v>K30CNPP4Y5 CONTE CENTER PROJECT 4 CNPRC YR5 K30CNPP4Y5</v>
      </c>
    </row>
    <row r="1598" spans="1:4">
      <c r="A1598" t="s">
        <v>25653</v>
      </c>
      <c r="B1598" t="s">
        <v>25654</v>
      </c>
      <c r="D1598" t="str">
        <f t="shared" si="24"/>
        <v>K30CNPP4Y6 CONTE CENTER PROJECT 4 CNPRC YR6 K30CNPP4Y6</v>
      </c>
    </row>
    <row r="1599" spans="1:4">
      <c r="A1599" t="s">
        <v>25655</v>
      </c>
      <c r="B1599" t="s">
        <v>25656</v>
      </c>
      <c r="D1599" t="str">
        <f t="shared" si="24"/>
        <v>K30CNPSUY4 CONTE CENTER SUPPLEMENT CNPRC YR4 K30CNPSUY4</v>
      </c>
    </row>
    <row r="1600" spans="1:4">
      <c r="A1600" t="s">
        <v>25657</v>
      </c>
      <c r="B1600" t="s">
        <v>25658</v>
      </c>
      <c r="D1600" t="str">
        <f t="shared" si="24"/>
        <v>K30CNPSUY5 CONTE CENTER SUPPLEMENT CNPRC YR5 K30CNPSUY5</v>
      </c>
    </row>
    <row r="1601" spans="1:4">
      <c r="A1601" t="s">
        <v>25659</v>
      </c>
      <c r="B1601" t="s">
        <v>25660</v>
      </c>
      <c r="D1601" t="str">
        <f t="shared" si="24"/>
        <v>K30CNSADY3 CNS Carter Conte P50MH106438 YR3 ADMIN K30CNSADY3</v>
      </c>
    </row>
    <row r="1602" spans="1:4">
      <c r="A1602" t="s">
        <v>25661</v>
      </c>
      <c r="B1602" t="s">
        <v>25662</v>
      </c>
      <c r="D1602" t="str">
        <f t="shared" si="24"/>
        <v>K30CNSADY4 CNS Carter Conte P50MH106438 YR4 ADMIN K30CNSADY4</v>
      </c>
    </row>
    <row r="1603" spans="1:4">
      <c r="A1603" t="s">
        <v>25663</v>
      </c>
      <c r="B1603" t="s">
        <v>25664</v>
      </c>
      <c r="D1603" t="str">
        <f t="shared" ref="D1603:D1666" si="25">A1603&amp;" "&amp;B1603</f>
        <v>K30CNSADY5 CNS Carter Conte P50MH106438 YR5 ADMIN K30CNSADY5</v>
      </c>
    </row>
    <row r="1604" spans="1:4">
      <c r="A1604" t="s">
        <v>25665</v>
      </c>
      <c r="B1604" t="s">
        <v>25666</v>
      </c>
      <c r="D1604" t="str">
        <f t="shared" si="25"/>
        <v>K30CNSADY6 CNS Carter Conte P50MH106438 YR6 ADMIN K30CNSADY6</v>
      </c>
    </row>
    <row r="1605" spans="1:4">
      <c r="A1605" t="s">
        <v>25667</v>
      </c>
      <c r="B1605" t="s">
        <v>25668</v>
      </c>
      <c r="D1605" t="str">
        <f t="shared" si="25"/>
        <v>K30CNSANY3 CNS Carter Conte P50MH106438 YR3 ANIMAL K30CNSANY3</v>
      </c>
    </row>
    <row r="1606" spans="1:4">
      <c r="A1606" t="s">
        <v>25669</v>
      </c>
      <c r="B1606" t="s">
        <v>25670</v>
      </c>
      <c r="D1606" t="str">
        <f t="shared" si="25"/>
        <v>K30CNSANY4 CNS Carter Conte P50MH106438 YR4 ANIMAL K30CNSANY4</v>
      </c>
    </row>
    <row r="1607" spans="1:4">
      <c r="A1607" t="s">
        <v>25671</v>
      </c>
      <c r="B1607" t="s">
        <v>25672</v>
      </c>
      <c r="D1607" t="str">
        <f t="shared" si="25"/>
        <v>K30CNSANY5 CNS Carter Conte P50MH106438 YR5 ANIMAL K30CNSANY5</v>
      </c>
    </row>
    <row r="1608" spans="1:4">
      <c r="A1608" t="s">
        <v>25673</v>
      </c>
      <c r="B1608" t="s">
        <v>25674</v>
      </c>
      <c r="D1608" t="str">
        <f t="shared" si="25"/>
        <v>K30CNSANY6 CNS Carter Conte P50MH106438 YR6 ANIMAL K30CNSANY6</v>
      </c>
    </row>
    <row r="1609" spans="1:4">
      <c r="A1609" t="s">
        <v>25675</v>
      </c>
      <c r="B1609" t="s">
        <v>25676</v>
      </c>
      <c r="D1609" t="str">
        <f t="shared" si="25"/>
        <v>K30CNSCC20 CNS Carter Conte Award P50MH106438 K30CNSCC20</v>
      </c>
    </row>
    <row r="1610" spans="1:4">
      <c r="A1610" t="s">
        <v>25677</v>
      </c>
      <c r="B1610" t="s">
        <v>25678</v>
      </c>
      <c r="D1610" t="str">
        <f t="shared" si="25"/>
        <v>K30CNSCC21 CNS Carter Conte Award P50MH106438 YR 2 K30CNSCC21</v>
      </c>
    </row>
    <row r="1611" spans="1:4">
      <c r="A1611" t="s">
        <v>25679</v>
      </c>
      <c r="B1611" t="s">
        <v>25680</v>
      </c>
      <c r="D1611" t="str">
        <f t="shared" si="25"/>
        <v>K30CNSP1F5 FINA CNS McALLISTER CONTE P50 PROJ1 YR5 K30CNSP1F5</v>
      </c>
    </row>
    <row r="1612" spans="1:4">
      <c r="A1612" t="s">
        <v>25681</v>
      </c>
      <c r="B1612" t="s">
        <v>25682</v>
      </c>
      <c r="D1612" t="str">
        <f t="shared" si="25"/>
        <v>K30CNSP1FA FINA CNS McALLISTER CONTE P50 PROJECT 1 K30CNSP1FA</v>
      </c>
    </row>
    <row r="1613" spans="1:4">
      <c r="A1613" t="s">
        <v>25683</v>
      </c>
      <c r="B1613" t="s">
        <v>25684</v>
      </c>
      <c r="D1613" t="str">
        <f t="shared" si="25"/>
        <v>K30CNSP1FN FINA CNS McALLISTER CONTE P50 PROJ1 YR4 K30CNSP1FN</v>
      </c>
    </row>
    <row r="1614" spans="1:4">
      <c r="A1614" t="s">
        <v>25685</v>
      </c>
      <c r="B1614" t="s">
        <v>25686</v>
      </c>
      <c r="D1614" t="str">
        <f t="shared" si="25"/>
        <v>K30CNSP1S3 CNS 3P50MH106438 03S1 Suppl YR3 PROJ1 K30CNSP1S3</v>
      </c>
    </row>
    <row r="1615" spans="1:4">
      <c r="A1615" t="s">
        <v>25687</v>
      </c>
      <c r="B1615" t="s">
        <v>25688</v>
      </c>
      <c r="D1615" t="str">
        <f t="shared" si="25"/>
        <v>K30CNSP1Y3 CNS Carter Conte P50MH106438 YR3 PROJ1 K30CNSP1Y3</v>
      </c>
    </row>
    <row r="1616" spans="1:4">
      <c r="A1616" t="s">
        <v>25689</v>
      </c>
      <c r="B1616" t="s">
        <v>25690</v>
      </c>
      <c r="D1616" t="str">
        <f t="shared" si="25"/>
        <v>K30CNSP1Y4 CNS Carter Conte P50MH106438 YR4 PROJ1 K30CNSP1Y4</v>
      </c>
    </row>
    <row r="1617" spans="1:4">
      <c r="A1617" t="s">
        <v>25691</v>
      </c>
      <c r="B1617" t="s">
        <v>25692</v>
      </c>
      <c r="D1617" t="str">
        <f t="shared" si="25"/>
        <v>K30CNSP1Y5 CNS Carter Conte P50MH106438 YR5 PROJ1 K30CNSP1Y5</v>
      </c>
    </row>
    <row r="1618" spans="1:4">
      <c r="A1618" t="s">
        <v>25693</v>
      </c>
      <c r="B1618" t="s">
        <v>25694</v>
      </c>
      <c r="D1618" t="str">
        <f t="shared" si="25"/>
        <v>K30CNSP1Y6 CNS Carter Conte P50MH106438 YR6 PROJ1 K30CNSP1Y6</v>
      </c>
    </row>
    <row r="1619" spans="1:4">
      <c r="A1619" t="s">
        <v>25695</v>
      </c>
      <c r="B1619" t="s">
        <v>25696</v>
      </c>
      <c r="D1619" t="str">
        <f t="shared" si="25"/>
        <v>K30CNSP2Y3 CNS Carter Conte P50MH106438 YR3 PROJ2 K30CNSP2Y3</v>
      </c>
    </row>
    <row r="1620" spans="1:4">
      <c r="A1620" t="s">
        <v>25697</v>
      </c>
      <c r="B1620" t="s">
        <v>25698</v>
      </c>
      <c r="D1620" t="str">
        <f t="shared" si="25"/>
        <v>K30CNSP2Y4 CNS Carter Conte P50MH106438 YR4 PROJ2 K30CNSP2Y4</v>
      </c>
    </row>
    <row r="1621" spans="1:4">
      <c r="A1621" t="s">
        <v>25699</v>
      </c>
      <c r="B1621" t="s">
        <v>25700</v>
      </c>
      <c r="D1621" t="str">
        <f t="shared" si="25"/>
        <v>K30CNSP2Y5 CNS Carter Conte P50MH106438 YR5 PROJ2 K30CNSP2Y5</v>
      </c>
    </row>
    <row r="1622" spans="1:4">
      <c r="A1622" t="s">
        <v>25701</v>
      </c>
      <c r="B1622" t="s">
        <v>25702</v>
      </c>
      <c r="D1622" t="str">
        <f t="shared" si="25"/>
        <v>K30CNSP3Y3 CNS Carter Conte P50MH106438 YR3 PROJ3 K30CNSP3Y3</v>
      </c>
    </row>
    <row r="1623" spans="1:4">
      <c r="A1623" t="s">
        <v>25703</v>
      </c>
      <c r="B1623" t="s">
        <v>25704</v>
      </c>
      <c r="D1623" t="str">
        <f t="shared" si="25"/>
        <v>K30CNSP3Y4 CNS Carter Conte P50MH106438 YR4 PROJ3 K30CNSP3Y4</v>
      </c>
    </row>
    <row r="1624" spans="1:4">
      <c r="A1624" t="s">
        <v>25705</v>
      </c>
      <c r="B1624" t="s">
        <v>25706</v>
      </c>
      <c r="D1624" t="str">
        <f t="shared" si="25"/>
        <v>K30CNSP3Y5 CNS Carter Conte P50MH106438 YR5 PROJ3 K30CNSP3Y5</v>
      </c>
    </row>
    <row r="1625" spans="1:4">
      <c r="A1625" t="s">
        <v>25707</v>
      </c>
      <c r="B1625" t="s">
        <v>25708</v>
      </c>
      <c r="D1625" t="str">
        <f t="shared" si="25"/>
        <v>K30CNSP3Y6 CNS Carter Conte P50MH106438 YR6 PROJ3 K30CNSP3Y6</v>
      </c>
    </row>
    <row r="1626" spans="1:4">
      <c r="A1626" t="s">
        <v>25709</v>
      </c>
      <c r="B1626" t="s">
        <v>25710</v>
      </c>
      <c r="D1626" t="str">
        <f t="shared" si="25"/>
        <v>K30CNSP4Y3 CNS Carter Conte P50MH106438 YR3 PROJ4 K30CNSP4Y3</v>
      </c>
    </row>
    <row r="1627" spans="1:4">
      <c r="A1627" t="s">
        <v>25711</v>
      </c>
      <c r="B1627" t="s">
        <v>25712</v>
      </c>
      <c r="D1627" t="str">
        <f t="shared" si="25"/>
        <v>K30CNSP4Y4 CNS Carter Conte P50MH106438 YR4 PROJ4 K30CNSP4Y4</v>
      </c>
    </row>
    <row r="1628" spans="1:4">
      <c r="A1628" t="s">
        <v>25713</v>
      </c>
      <c r="B1628" t="s">
        <v>25714</v>
      </c>
      <c r="D1628" t="str">
        <f t="shared" si="25"/>
        <v>K30CNSP4Y5 CNS Carter Conte P50MH106438 YR5 PROJ4 K30CNSP4Y5</v>
      </c>
    </row>
    <row r="1629" spans="1:4">
      <c r="A1629" t="s">
        <v>25715</v>
      </c>
      <c r="B1629" t="s">
        <v>25716</v>
      </c>
      <c r="D1629" t="str">
        <f t="shared" si="25"/>
        <v>K30CNSP4Y6 CNS Carter Conte P50MH106438 YR6 PROJ4 K30CNSP4Y6</v>
      </c>
    </row>
    <row r="1630" spans="1:4">
      <c r="A1630" t="s">
        <v>25717</v>
      </c>
      <c r="B1630" t="s">
        <v>25718</v>
      </c>
      <c r="D1630" t="str">
        <f t="shared" si="25"/>
        <v>K30CNSSUY4 CNS Carter Conte P50MH106438 YR1 SUPPL K30CNSSUY4</v>
      </c>
    </row>
    <row r="1631" spans="1:4">
      <c r="A1631" t="s">
        <v>25719</v>
      </c>
      <c r="B1631" t="s">
        <v>25720</v>
      </c>
      <c r="D1631" t="str">
        <f t="shared" si="25"/>
        <v>K30CNSSUY5 CNS Carter Conte P50MH106438 YR2 SUPPL K30CNSSUY5</v>
      </c>
    </row>
    <row r="1632" spans="1:4">
      <c r="A1632" t="s">
        <v>25721</v>
      </c>
      <c r="B1632" t="s">
        <v>25722</v>
      </c>
      <c r="D1632" t="str">
        <f t="shared" si="25"/>
        <v>KS0IHFMTL1 MED PHS HERTZ P JOHNS HOPKINS METALS KS0IHFMTL1</v>
      </c>
    </row>
    <row r="1633" spans="1:4">
      <c r="A1633" t="s">
        <v>25723</v>
      </c>
      <c r="B1633" t="s">
        <v>25724</v>
      </c>
      <c r="D1633" t="str">
        <f t="shared" si="25"/>
        <v>KS0IHFMTL2 MED PHS HERTZ P JOHNS HOPKINS METALS KS0IHFMTL2</v>
      </c>
    </row>
    <row r="1634" spans="1:4">
      <c r="A1634" t="s">
        <v>25725</v>
      </c>
      <c r="B1634" t="s">
        <v>25726</v>
      </c>
      <c r="D1634" t="str">
        <f t="shared" si="25"/>
        <v>KS0IHFMTL3 MED PHS HERTZ P JOHNS HOPKINS METALS KS0IHFMTL3</v>
      </c>
    </row>
    <row r="1635" spans="1:4">
      <c r="A1635" t="s">
        <v>25727</v>
      </c>
      <c r="B1635" t="s">
        <v>25728</v>
      </c>
      <c r="D1635" t="str">
        <f t="shared" si="25"/>
        <v>KS0IHFMTL4 MED PHS HERTZ P JOHNS HOPKINS METALS KS0IHFMTL4</v>
      </c>
    </row>
    <row r="1636" spans="1:4">
      <c r="A1636" t="s">
        <v>25729</v>
      </c>
      <c r="B1636" t="s">
        <v>25730</v>
      </c>
      <c r="D1636" t="str">
        <f t="shared" si="25"/>
        <v>KS0IHFMTL5 MED PHS SCHMIDT JOHNS HOPKINS METALS KS0IHFMTL5</v>
      </c>
    </row>
    <row r="1637" spans="1:4">
      <c r="A1637" t="s">
        <v>25731</v>
      </c>
      <c r="B1637" t="s">
        <v>25732</v>
      </c>
      <c r="D1637" t="str">
        <f t="shared" si="25"/>
        <v>KS0MAMEDAY APPERSON MEDDAY PHARMA MD10003 06 20 KS0MAMEDAY</v>
      </c>
    </row>
    <row r="1638" spans="1:4">
      <c r="A1638" t="s">
        <v>25733</v>
      </c>
      <c r="B1638" t="s">
        <v>25734</v>
      </c>
      <c r="D1638" t="str">
        <f t="shared" si="25"/>
        <v>KS0JOADN3A OLICHNEY AD NEUROIMAGING USC 07 31 22 KS0JOADN3A</v>
      </c>
    </row>
    <row r="1639" spans="1:4">
      <c r="A1639" t="s">
        <v>25735</v>
      </c>
      <c r="B1639" t="s">
        <v>25736</v>
      </c>
      <c r="D1639" t="str">
        <f t="shared" si="25"/>
        <v>KS0JOBRAIN OLICHNEY ADNI BRAIN USC 07 22 NCE KS0JOBRAIN</v>
      </c>
    </row>
    <row r="1640" spans="1:4">
      <c r="A1640" t="s">
        <v>25737</v>
      </c>
      <c r="B1640" t="s">
        <v>25738</v>
      </c>
      <c r="D1640" t="str">
        <f t="shared" si="25"/>
        <v>K30AQADNAS Dillner JET NASA K30AQADNAS</v>
      </c>
    </row>
    <row r="1641" spans="1:4">
      <c r="A1641" t="s">
        <v>25739</v>
      </c>
      <c r="B1641" t="s">
        <v>25740</v>
      </c>
      <c r="D1641" t="str">
        <f t="shared" si="25"/>
        <v>K30AQBO001 JPL MAIA K30AQBO001</v>
      </c>
    </row>
    <row r="1642" spans="1:4">
      <c r="A1642" t="s">
        <v>25741</v>
      </c>
      <c r="B1642" t="s">
        <v>25742</v>
      </c>
      <c r="D1642" t="str">
        <f t="shared" si="25"/>
        <v>K30KARP734 WFCB WKAR USDA ARS SUPPRESING PATHOGENS K30KARP734</v>
      </c>
    </row>
    <row r="1643" spans="1:4">
      <c r="A1643" t="s">
        <v>25743</v>
      </c>
      <c r="B1643" t="s">
        <v>25744</v>
      </c>
      <c r="D1643" t="str">
        <f t="shared" si="25"/>
        <v>KS0PMMB835 MED IMPM MORRISSEY BOEHRINGER 1199 225 KS0PMMB835</v>
      </c>
    </row>
    <row r="1644" spans="1:4">
      <c r="A1644" t="s">
        <v>25745</v>
      </c>
      <c r="B1644" t="s">
        <v>25746</v>
      </c>
      <c r="D1644" t="str">
        <f t="shared" si="25"/>
        <v>K30HJZGHA2 ANS USAID POULTRY INNOVATION LAB GHANA K30HJZGHA2</v>
      </c>
    </row>
    <row r="1645" spans="1:4">
      <c r="A1645" t="s">
        <v>25747</v>
      </c>
      <c r="B1645" t="s">
        <v>25748</v>
      </c>
      <c r="D1645" t="str">
        <f t="shared" si="25"/>
        <v>K30HJZPTR2 ANS USAID POULTRY INNOVATION LAB U S K30HJZPTR2</v>
      </c>
    </row>
    <row r="1646" spans="1:4">
      <c r="A1646" t="s">
        <v>25749</v>
      </c>
      <c r="B1646" t="s">
        <v>25750</v>
      </c>
      <c r="D1646" t="str">
        <f t="shared" si="25"/>
        <v>K30HJZTAN2 ANS USAID POULTRY INNOV LAB TANZANIA K30HJZTAN2</v>
      </c>
    </row>
    <row r="1647" spans="1:4">
      <c r="A1647" t="s">
        <v>25751</v>
      </c>
      <c r="B1647" t="s">
        <v>25752</v>
      </c>
      <c r="D1647" t="str">
        <f t="shared" si="25"/>
        <v>KS0JSHUMAC ASCC HUMACYTE CLN PRO V007 J SAGESHIMA KS0JSHUMAC</v>
      </c>
    </row>
    <row r="1648" spans="1:4">
      <c r="A1648" t="s">
        <v>25753</v>
      </c>
      <c r="B1648" t="s">
        <v>25754</v>
      </c>
      <c r="D1648" t="str">
        <f t="shared" si="25"/>
        <v>K30CNSMU31 CNS Usrey NIH R01EY013588 YEAR 16 20 K30CNSMU31</v>
      </c>
    </row>
    <row r="1649" spans="1:4">
      <c r="A1649" t="s">
        <v>25755</v>
      </c>
      <c r="B1649" t="s">
        <v>25756</v>
      </c>
      <c r="D1649" t="str">
        <f t="shared" si="25"/>
        <v>K30BM22C20 ECNS NIH CHILD HLTH M BITLER 22C20 K30BM22C20</v>
      </c>
    </row>
    <row r="1650" spans="1:4">
      <c r="A1650" t="s">
        <v>25757</v>
      </c>
      <c r="B1650" t="s">
        <v>25758</v>
      </c>
      <c r="D1650" t="str">
        <f t="shared" si="25"/>
        <v>KS0EMNVR22 Maverakis Novartis CAIN457A2324 KS0EMNVR22</v>
      </c>
    </row>
    <row r="1651" spans="1:4">
      <c r="A1651" t="s">
        <v>25759</v>
      </c>
      <c r="B1651" t="s">
        <v>25760</v>
      </c>
      <c r="D1651" t="str">
        <f t="shared" si="25"/>
        <v>K30HAR245A ATHH USDA Central Valley CEAP 2458 K30HAR245A</v>
      </c>
    </row>
    <row r="1652" spans="1:4">
      <c r="A1652" t="s">
        <v>25761</v>
      </c>
      <c r="B1652" t="s">
        <v>25762</v>
      </c>
      <c r="D1652" t="str">
        <f t="shared" si="25"/>
        <v>K30HART458 ATHH USDA Central Valley CEAP K30HART458</v>
      </c>
    </row>
    <row r="1653" spans="1:4">
      <c r="A1653" t="s">
        <v>25763</v>
      </c>
      <c r="B1653" t="s">
        <v>25764</v>
      </c>
      <c r="D1653" t="str">
        <f t="shared" si="25"/>
        <v>K30GSSNASR GSSM Stewart Rice Univ NASA Grant K30GSSNASR</v>
      </c>
    </row>
    <row r="1654" spans="1:4">
      <c r="A1654" t="s">
        <v>25765</v>
      </c>
      <c r="B1654" t="s">
        <v>25766</v>
      </c>
      <c r="D1654" t="str">
        <f t="shared" si="25"/>
        <v>KS0NIHLBPK MED OBGYN CREININ CCTN TASK 4 KS0NIHLBPK</v>
      </c>
    </row>
    <row r="1655" spans="1:4">
      <c r="A1655" t="s">
        <v>25767</v>
      </c>
      <c r="B1655" t="s">
        <v>25768</v>
      </c>
      <c r="D1655" t="str">
        <f t="shared" si="25"/>
        <v>K30SUFAA18 JMIE USTIN FAA UAS COE Companion IDIQ K30SUFAA18</v>
      </c>
    </row>
    <row r="1656" spans="1:4">
      <c r="A1656" t="s">
        <v>25769</v>
      </c>
      <c r="B1656" t="s">
        <v>25770</v>
      </c>
      <c r="D1656" t="str">
        <f t="shared" si="25"/>
        <v>K30V4S6543 TMJ disc regeneration research K30V4S6543</v>
      </c>
    </row>
    <row r="1657" spans="1:4">
      <c r="A1657" t="s">
        <v>25771</v>
      </c>
      <c r="B1657" t="s">
        <v>25772</v>
      </c>
      <c r="D1657" t="str">
        <f t="shared" si="25"/>
        <v>K30BPCCZ13 CNPRC Noctor NIH R01NS1097379 K30BPCCZ13</v>
      </c>
    </row>
    <row r="1658" spans="1:4">
      <c r="A1658" t="s">
        <v>25773</v>
      </c>
      <c r="B1658" t="s">
        <v>25774</v>
      </c>
      <c r="D1658" t="str">
        <f t="shared" si="25"/>
        <v>K303872012 DOD Target Retrofit Demo Using Simplifi K303872012</v>
      </c>
    </row>
    <row r="1659" spans="1:4">
      <c r="A1659" t="s">
        <v>25775</v>
      </c>
      <c r="B1659" t="s">
        <v>25776</v>
      </c>
      <c r="D1659" t="str">
        <f t="shared" si="25"/>
        <v>K30HOR1146 AWRH Develop N Mgmt plan on organic soil K30HOR1146</v>
      </c>
    </row>
    <row r="1660" spans="1:4">
      <c r="A1660" t="s">
        <v>25777</v>
      </c>
      <c r="B1660" t="s">
        <v>25778</v>
      </c>
      <c r="D1660" t="str">
        <f t="shared" si="25"/>
        <v>K30V440N47 VMB NSF MMOBN Project INP K30V440N47</v>
      </c>
    </row>
    <row r="1661" spans="1:4">
      <c r="A1661" t="s">
        <v>25779</v>
      </c>
      <c r="B1661" t="s">
        <v>25780</v>
      </c>
      <c r="D1661" t="str">
        <f t="shared" si="25"/>
        <v>K30V4S6544 Protein interactions in Osteosarcoma Res K30V4S6544</v>
      </c>
    </row>
    <row r="1662" spans="1:4">
      <c r="A1662" t="s">
        <v>25781</v>
      </c>
      <c r="B1662" t="s">
        <v>25782</v>
      </c>
      <c r="D1662" t="str">
        <f t="shared" si="25"/>
        <v>K30CS22C80 INTL LETTUCE GENOMICS CONSORTIUM 3 K30CS22C80</v>
      </c>
    </row>
    <row r="1663" spans="1:4">
      <c r="A1663" t="s">
        <v>25783</v>
      </c>
      <c r="B1663" t="s">
        <v>25784</v>
      </c>
      <c r="D1663" t="str">
        <f t="shared" si="25"/>
        <v>K30CS22C81 INTL LETTUCE GENOMICS CONSORTIUM 3 K30CS22C81</v>
      </c>
    </row>
    <row r="1664" spans="1:4">
      <c r="A1664" t="s">
        <v>25785</v>
      </c>
      <c r="B1664" t="s">
        <v>25786</v>
      </c>
      <c r="D1664" t="str">
        <f t="shared" si="25"/>
        <v>K30CS22C82 INTL LETTUCE GENOMICS CONSORTIUM 3 K30CS22C82</v>
      </c>
    </row>
    <row r="1665" spans="1:4">
      <c r="A1665" t="s">
        <v>25787</v>
      </c>
      <c r="B1665" t="s">
        <v>25788</v>
      </c>
      <c r="D1665" t="str">
        <f t="shared" si="25"/>
        <v>K30CS22C83 INTL LETTUCE GENOMICS CONSORTIUM 3 K30CS22C83</v>
      </c>
    </row>
    <row r="1666" spans="1:4">
      <c r="A1666" t="s">
        <v>25789</v>
      </c>
      <c r="B1666" t="s">
        <v>25790</v>
      </c>
      <c r="D1666" t="str">
        <f t="shared" si="25"/>
        <v>K30CS22C84 INTL LETTUCE GENOMICS CONSORTIUM 3 K30CS22C84</v>
      </c>
    </row>
    <row r="1667" spans="1:4">
      <c r="A1667" t="s">
        <v>25791</v>
      </c>
      <c r="B1667" t="s">
        <v>25792</v>
      </c>
      <c r="D1667" t="str">
        <f t="shared" ref="D1667:D1730" si="26">A1667&amp;" "&amp;B1667</f>
        <v>K30CS22C85 INTL LETTUCE GENOMICS CONSORTIUM 3 K30CS22C85</v>
      </c>
    </row>
    <row r="1668" spans="1:4">
      <c r="A1668" t="s">
        <v>25793</v>
      </c>
      <c r="B1668" t="s">
        <v>25794</v>
      </c>
      <c r="D1668" t="str">
        <f t="shared" si="26"/>
        <v>K30CS22C86 INTL LETTUCE GENOMICS CONSORTIUM 3 K30CS22C86</v>
      </c>
    </row>
    <row r="1669" spans="1:4">
      <c r="A1669" t="s">
        <v>25795</v>
      </c>
      <c r="B1669" t="s">
        <v>25796</v>
      </c>
      <c r="D1669" t="str">
        <f t="shared" si="26"/>
        <v>K30CS22C87 INTL LETTUCE GENOMICS CONSORTIUM 3 K30CS22C87</v>
      </c>
    </row>
    <row r="1670" spans="1:4">
      <c r="A1670" t="s">
        <v>25797</v>
      </c>
      <c r="B1670" t="s">
        <v>25798</v>
      </c>
      <c r="D1670" t="str">
        <f t="shared" si="26"/>
        <v>K30CS22C88 INTL LETTUCE GENOMICS CONSORTIUM 3 K30CS22C88</v>
      </c>
    </row>
    <row r="1671" spans="1:4">
      <c r="A1671" t="s">
        <v>25799</v>
      </c>
      <c r="B1671" t="s">
        <v>25800</v>
      </c>
      <c r="D1671" t="str">
        <f t="shared" si="26"/>
        <v>K30CS22C89 INTL LETTUCE GENOMICS CONSORTIUM 3 K30CS22C89</v>
      </c>
    </row>
    <row r="1672" spans="1:4">
      <c r="A1672" t="s">
        <v>25801</v>
      </c>
      <c r="B1672" t="s">
        <v>25802</v>
      </c>
      <c r="D1672" t="str">
        <f t="shared" si="26"/>
        <v>K30CS22C90 INTL LETTUCE GENOMICS CONSORTIUM 3 K30CS22C90</v>
      </c>
    </row>
    <row r="1673" spans="1:4">
      <c r="A1673" t="s">
        <v>25803</v>
      </c>
      <c r="B1673" t="s">
        <v>25804</v>
      </c>
      <c r="D1673" t="str">
        <f t="shared" si="26"/>
        <v>K30CS22C91 INTL LETTUCE GENOMICS CONSORTIUM 3 K30CS22C91</v>
      </c>
    </row>
    <row r="1674" spans="1:4">
      <c r="A1674" t="s">
        <v>25805</v>
      </c>
      <c r="B1674" t="s">
        <v>25806</v>
      </c>
      <c r="D1674" t="str">
        <f t="shared" si="26"/>
        <v>K30CS22C92 INTL LETTUCE GENOMICS CONSORTIUM 3 K30CS22C92</v>
      </c>
    </row>
    <row r="1675" spans="1:4">
      <c r="A1675" t="s">
        <v>25807</v>
      </c>
      <c r="B1675" t="s">
        <v>25808</v>
      </c>
      <c r="D1675" t="str">
        <f t="shared" si="26"/>
        <v>K30CS22C93 INTL LETTUCE GENOMICS CONSORTIUM 3 K30CS22C93</v>
      </c>
    </row>
    <row r="1676" spans="1:4">
      <c r="A1676" t="s">
        <v>25809</v>
      </c>
      <c r="B1676" t="s">
        <v>25810</v>
      </c>
      <c r="D1676" t="str">
        <f t="shared" si="26"/>
        <v>K30SGFEREU REU SUPPLEMENT SCH INT Transabdominal K30SGFEREU</v>
      </c>
    </row>
    <row r="1677" spans="1:4">
      <c r="A1677" t="s">
        <v>25811</v>
      </c>
      <c r="B1677" t="s">
        <v>25812</v>
      </c>
      <c r="D1677" t="str">
        <f t="shared" si="26"/>
        <v>K30SGFETAL SCH INT Transabdominal Fetal Oximetry K30SGFETAL</v>
      </c>
    </row>
    <row r="1678" spans="1:4">
      <c r="A1678" t="s">
        <v>25813</v>
      </c>
      <c r="B1678" t="s">
        <v>25814</v>
      </c>
      <c r="D1678" t="str">
        <f t="shared" si="26"/>
        <v>KS0LHNTNLA LA COUNTY LHCN NIENDAM A20 3471 KS0LHNTNLA</v>
      </c>
    </row>
    <row r="1679" spans="1:4">
      <c r="A1679" t="s">
        <v>25815</v>
      </c>
      <c r="B1679" t="s">
        <v>25816</v>
      </c>
      <c r="D1679" t="str">
        <f t="shared" si="26"/>
        <v>K30JEZOSTE SYMBIOSIS AQUATIC SYSTEMS INITIATIVE K30JEZOSTE</v>
      </c>
    </row>
    <row r="1680" spans="1:4">
      <c r="A1680" t="s">
        <v>25817</v>
      </c>
      <c r="B1680" t="s">
        <v>25818</v>
      </c>
      <c r="D1680" t="str">
        <f t="shared" si="26"/>
        <v>K30APSFA26 PS BUCKLEY NSF THE CRITICAL IMPORTANCE K30APSFA26</v>
      </c>
    </row>
    <row r="1681" spans="1:4">
      <c r="A1681" t="s">
        <v>25819</v>
      </c>
      <c r="B1681" t="s">
        <v>25820</v>
      </c>
      <c r="D1681" t="str">
        <f t="shared" si="26"/>
        <v>KS0HOAM817 MED IMCT ABEDI POSEIDA THERAPEUTICS KS0HOAM817</v>
      </c>
    </row>
    <row r="1682" spans="1:4">
      <c r="A1682" t="s">
        <v>25821</v>
      </c>
      <c r="B1682" t="s">
        <v>25822</v>
      </c>
      <c r="D1682" t="str">
        <f t="shared" si="26"/>
        <v>K30ZHAN106 LAWR ZHANG CDPR Site specific Web based K30ZHAN106</v>
      </c>
    </row>
    <row r="1683" spans="1:4">
      <c r="A1683" t="s">
        <v>25823</v>
      </c>
      <c r="B1683" t="s">
        <v>25824</v>
      </c>
      <c r="D1683" t="str">
        <f t="shared" si="26"/>
        <v>KS0EPPIC01 MED CTSC UCSD HEAL EPPIC NET FISHMAN KS0EPPIC01</v>
      </c>
    </row>
    <row r="1684" spans="1:4">
      <c r="A1684" t="s">
        <v>25825</v>
      </c>
      <c r="B1684" t="s">
        <v>25826</v>
      </c>
      <c r="D1684" t="str">
        <f t="shared" si="26"/>
        <v>K30CONC294 79433 20687 Muon GEM ME0 402 54 400294 K30CONC294</v>
      </c>
    </row>
    <row r="1685" spans="1:4">
      <c r="A1685" t="s">
        <v>25827</v>
      </c>
      <c r="B1685" t="s">
        <v>25828</v>
      </c>
      <c r="D1685" t="str">
        <f t="shared" si="26"/>
        <v>K30CONCO92 79433 20687 TFPX M S 402 76 400092 K30CONCO92</v>
      </c>
    </row>
    <row r="1686" spans="1:4">
      <c r="A1686" t="s">
        <v>25829</v>
      </c>
      <c r="B1686" t="s">
        <v>25830</v>
      </c>
      <c r="D1686" t="str">
        <f t="shared" si="26"/>
        <v>K30CONCO94 79433 20687 Muon GEM GE21 402 54 400194 K30CONCO94</v>
      </c>
    </row>
    <row r="1687" spans="1:4">
      <c r="A1687" t="s">
        <v>25831</v>
      </c>
      <c r="B1687" t="s">
        <v>25832</v>
      </c>
      <c r="D1687" t="str">
        <f t="shared" si="26"/>
        <v>K30CONCOR2 79433 20687 TFPX Labor 402 76 400091 K30CONCOR2</v>
      </c>
    </row>
    <row r="1688" spans="1:4">
      <c r="A1688" t="s">
        <v>25833</v>
      </c>
      <c r="B1688" t="s">
        <v>25834</v>
      </c>
      <c r="D1688" t="str">
        <f t="shared" si="26"/>
        <v>KS0VHNEPM2 G Nepom patient cost reimb funds KS0VHNEPM2</v>
      </c>
    </row>
    <row r="1689" spans="1:4">
      <c r="A1689" t="s">
        <v>25835</v>
      </c>
      <c r="B1689" t="s">
        <v>25836</v>
      </c>
      <c r="D1689" t="str">
        <f t="shared" si="26"/>
        <v>KS0VHNEPOM Immune Tolerance Network G Nepom COST RE KS0VHNEPOM</v>
      </c>
    </row>
    <row r="1690" spans="1:4">
      <c r="A1690" t="s">
        <v>25837</v>
      </c>
      <c r="B1690" t="s">
        <v>25838</v>
      </c>
      <c r="D1690" t="str">
        <f t="shared" si="26"/>
        <v>K304877093 Climate Imperative Fnd China Center K304877093</v>
      </c>
    </row>
    <row r="1691" spans="1:4">
      <c r="A1691" t="s">
        <v>25839</v>
      </c>
      <c r="B1691" t="s">
        <v>25840</v>
      </c>
      <c r="D1691" t="str">
        <f t="shared" si="26"/>
        <v>K302871010 CWEE SUPERFUND YEAR 4 K302871010</v>
      </c>
    </row>
    <row r="1692" spans="1:4">
      <c r="A1692" t="s">
        <v>25841</v>
      </c>
      <c r="B1692" t="s">
        <v>25842</v>
      </c>
      <c r="D1692" t="str">
        <f t="shared" si="26"/>
        <v>K30AVGSF04 NPB SUPERFUND GOMES YEAR 4 K30AVGSF04</v>
      </c>
    </row>
    <row r="1693" spans="1:4">
      <c r="A1693" t="s">
        <v>25843</v>
      </c>
      <c r="B1693" t="s">
        <v>25844</v>
      </c>
      <c r="D1693" t="str">
        <f t="shared" si="26"/>
        <v>K30DENIC33 ETOX DENISON Superfund Core B YR33 K30DENIC33</v>
      </c>
    </row>
    <row r="1694" spans="1:4">
      <c r="A1694" t="s">
        <v>25845</v>
      </c>
      <c r="B1694" t="s">
        <v>25846</v>
      </c>
      <c r="D1694" t="str">
        <f t="shared" si="26"/>
        <v>K30F4TY006 CEE T YOUNG SUPERFUND YEAR 4 K30F4TY006</v>
      </c>
    </row>
    <row r="1695" spans="1:4">
      <c r="A1695" t="s">
        <v>25847</v>
      </c>
      <c r="B1695" t="s">
        <v>25848</v>
      </c>
      <c r="D1695" t="str">
        <f t="shared" si="26"/>
        <v>K30FGHSUP5 NUTR SUPERFUND PROJECT YR 4 K30FGHSUP5</v>
      </c>
    </row>
    <row r="1696" spans="1:4">
      <c r="A1696" t="s">
        <v>25849</v>
      </c>
      <c r="B1696" t="s">
        <v>25850</v>
      </c>
      <c r="D1696" t="str">
        <f t="shared" si="26"/>
        <v>K30ITSPR21 SUPERFUND PROJECT 2020 2021 K30ITSPR21</v>
      </c>
    </row>
    <row r="1697" spans="1:4">
      <c r="A1697" t="s">
        <v>25851</v>
      </c>
      <c r="B1697" t="s">
        <v>25852</v>
      </c>
      <c r="D1697" t="str">
        <f t="shared" si="26"/>
        <v>K30NAEMNI4 NAS B R MIDDLETON SUPERFUND CORE C YR4 K30NAEMNI4</v>
      </c>
    </row>
    <row r="1698" spans="1:4">
      <c r="A1698" t="s">
        <v>25853</v>
      </c>
      <c r="B1698" t="s">
        <v>25854</v>
      </c>
      <c r="D1698" t="str">
        <f t="shared" si="26"/>
        <v>K30SJSUPD4 SUPERFUND CORE D YEAR 4 K30SJSUPD4</v>
      </c>
    </row>
    <row r="1699" spans="1:4">
      <c r="A1699" t="s">
        <v>25855</v>
      </c>
      <c r="B1699" t="s">
        <v>25856</v>
      </c>
      <c r="D1699" t="str">
        <f t="shared" si="26"/>
        <v>K30SJSUPY4 SUPERFUND PROJECT 1 YEAR 4 K30SJSUPY4</v>
      </c>
    </row>
    <row r="1700" spans="1:4">
      <c r="A1700" t="s">
        <v>25857</v>
      </c>
      <c r="B1700" t="s">
        <v>25858</v>
      </c>
      <c r="D1700" t="str">
        <f t="shared" si="26"/>
        <v>K30SUNSUP4 SUPERFUND PROJECT yr 4 ACCOUNT K30SUNSUP4</v>
      </c>
    </row>
    <row r="1701" spans="1:4">
      <c r="A1701" t="s">
        <v>25859</v>
      </c>
      <c r="B1701" t="s">
        <v>25860</v>
      </c>
      <c r="D1701" t="str">
        <f t="shared" si="26"/>
        <v>K30SUPR333 SUPERFUND Project 3 ACCOUNT YEAR 33 K30SUPR333</v>
      </c>
    </row>
    <row r="1702" spans="1:4">
      <c r="A1702" t="s">
        <v>25861</v>
      </c>
      <c r="B1702" t="s">
        <v>25862</v>
      </c>
      <c r="D1702" t="str">
        <f t="shared" si="26"/>
        <v>K30SUPR533 SUPERFUND Project 5 ACCOUNT YEAR 33 K30SUPR533</v>
      </c>
    </row>
    <row r="1703" spans="1:4">
      <c r="A1703" t="s">
        <v>25863</v>
      </c>
      <c r="B1703" t="s">
        <v>25864</v>
      </c>
      <c r="D1703" t="str">
        <f t="shared" si="26"/>
        <v>K30SUPRA33 SUPERFUND Core A ACCOUNT YEAR 33 K30SUPRA33</v>
      </c>
    </row>
    <row r="1704" spans="1:4">
      <c r="A1704" t="s">
        <v>25865</v>
      </c>
      <c r="B1704" t="s">
        <v>25866</v>
      </c>
      <c r="D1704" t="str">
        <f t="shared" si="26"/>
        <v>K30SUPRB33 SUPERFUND CORE B ACCOUNT YEAR 33 K30SUPRB33</v>
      </c>
    </row>
    <row r="1705" spans="1:4">
      <c r="A1705" t="s">
        <v>25867</v>
      </c>
      <c r="B1705" t="s">
        <v>25868</v>
      </c>
      <c r="D1705" t="str">
        <f t="shared" si="26"/>
        <v>K30SUPRD33 SUPERFUND Core D ACCOUNT YEAR 32 K30SUPRD33</v>
      </c>
    </row>
    <row r="1706" spans="1:4">
      <c r="A1706" t="s">
        <v>25869</v>
      </c>
      <c r="B1706" t="s">
        <v>25870</v>
      </c>
      <c r="D1706" t="str">
        <f t="shared" si="26"/>
        <v>K30SUPRE33 SUPERFUND Core E ACCOUNT YEAR 33 K30SUPRE33</v>
      </c>
    </row>
    <row r="1707" spans="1:4">
      <c r="A1707" t="s">
        <v>25871</v>
      </c>
      <c r="B1707" t="s">
        <v>25872</v>
      </c>
      <c r="D1707" t="str">
        <f t="shared" si="26"/>
        <v>K30SUPRF33 SUPERFUND Core F ACCOUNT YEAR 33 K30SUPRF33</v>
      </c>
    </row>
    <row r="1708" spans="1:4">
      <c r="A1708" t="s">
        <v>25873</v>
      </c>
      <c r="B1708" t="s">
        <v>25874</v>
      </c>
      <c r="D1708" t="str">
        <f t="shared" si="26"/>
        <v>K30SUPRM33 SUPERFUND MAIN ACCOUNT YEAR 33 K30SUPRM33</v>
      </c>
    </row>
    <row r="1709" spans="1:4">
      <c r="A1709" t="s">
        <v>25875</v>
      </c>
      <c r="B1709" t="s">
        <v>25876</v>
      </c>
      <c r="D1709" t="str">
        <f t="shared" si="26"/>
        <v>K30TPSUPR4 BME SUPERFUND YR 4 PAN K30TPSUPR4</v>
      </c>
    </row>
    <row r="1710" spans="1:4">
      <c r="A1710" t="s">
        <v>25877</v>
      </c>
      <c r="B1710" t="s">
        <v>25878</v>
      </c>
      <c r="D1710" t="str">
        <f t="shared" si="26"/>
        <v>K30V440N51 VMB SUPERFUND CORE B 20 21 PESSAH K30V440N51</v>
      </c>
    </row>
    <row r="1711" spans="1:4">
      <c r="A1711" t="s">
        <v>25879</v>
      </c>
      <c r="B1711" t="s">
        <v>25880</v>
      </c>
      <c r="D1711" t="str">
        <f t="shared" si="26"/>
        <v>KS0CACN259 MED IMCA CHIAMVIMONVAT SUPERFUND PROJ 4 KS0CACN259</v>
      </c>
    </row>
    <row r="1712" spans="1:4">
      <c r="A1712" t="s">
        <v>25881</v>
      </c>
      <c r="B1712" t="s">
        <v>25882</v>
      </c>
      <c r="D1712" t="str">
        <f t="shared" si="26"/>
        <v>KS0DRFSP33 MED PHS SUPERFUND CORE B YEAR 33 KS0DRFSP33</v>
      </c>
    </row>
    <row r="1713" spans="1:4">
      <c r="A1713" t="s">
        <v>25883</v>
      </c>
      <c r="B1713" t="s">
        <v>25884</v>
      </c>
      <c r="D1713" t="str">
        <f t="shared" si="26"/>
        <v>KS0DTSFCB4 TANCREDI SUPERFUND CORE B YEAR 4 KS0DTSFCB4</v>
      </c>
    </row>
    <row r="1714" spans="1:4">
      <c r="A1714" t="s">
        <v>25885</v>
      </c>
      <c r="B1714" t="s">
        <v>25886</v>
      </c>
      <c r="D1714" t="str">
        <f t="shared" si="26"/>
        <v>KS0DBJTRC1 BLACKER SAC COUNTY JUVENILE TRAUMA KS0DBJTRC1</v>
      </c>
    </row>
    <row r="1715" spans="1:4">
      <c r="A1715" t="s">
        <v>25887</v>
      </c>
      <c r="B1715" t="s">
        <v>25888</v>
      </c>
      <c r="D1715" t="str">
        <f t="shared" si="26"/>
        <v>KS0GYBFAMD YIU BRIGHTFOCUS FOUNDATION MDR 2020 2023 KS0GYBFAMD</v>
      </c>
    </row>
    <row r="1716" spans="1:4">
      <c r="A1716" t="s">
        <v>25889</v>
      </c>
      <c r="B1716" t="s">
        <v>25890</v>
      </c>
      <c r="D1716" t="str">
        <f t="shared" si="26"/>
        <v>K30CRFCATG CA TABLE GRAPE Invasive Pests K30CRFCATG</v>
      </c>
    </row>
    <row r="1717" spans="1:4">
      <c r="A1717" t="s">
        <v>25891</v>
      </c>
      <c r="B1717" t="s">
        <v>25892</v>
      </c>
      <c r="D1717" t="str">
        <f t="shared" si="26"/>
        <v>K30WAL422F ETOX WALSE CA TABLE GRAPE Pests FINA K30WAL422F</v>
      </c>
    </row>
    <row r="1718" spans="1:4">
      <c r="A1718" t="s">
        <v>25893</v>
      </c>
      <c r="B1718" t="s">
        <v>25894</v>
      </c>
      <c r="D1718" t="str">
        <f t="shared" si="26"/>
        <v>K30WAL933F ETOX WALSE CA TABLE GRAPE WALS933 Fina K30WAL933F</v>
      </c>
    </row>
    <row r="1719" spans="1:4">
      <c r="A1719" t="s">
        <v>25895</v>
      </c>
      <c r="B1719" t="s">
        <v>25896</v>
      </c>
      <c r="D1719" t="str">
        <f t="shared" si="26"/>
        <v>K30WALS422 ETOX WALSE CA TABLE GRAPE Invasive Pests K30WALS422</v>
      </c>
    </row>
    <row r="1720" spans="1:4">
      <c r="A1720" t="s">
        <v>25897</v>
      </c>
      <c r="B1720" t="s">
        <v>25898</v>
      </c>
      <c r="D1720" t="str">
        <f t="shared" si="26"/>
        <v>K30SLJRNL6 MIE LUOM MAINT DIRECTION OF EJOURNAL K30SLJRNL6</v>
      </c>
    </row>
    <row r="1721" spans="1:4">
      <c r="A1721" t="s">
        <v>25899</v>
      </c>
      <c r="B1721" t="s">
        <v>25900</v>
      </c>
      <c r="D1721" t="str">
        <f t="shared" si="26"/>
        <v>KS0JMPCORI MARCIN PCORI GRANT PROJECT KS0JMPCORI</v>
      </c>
    </row>
    <row r="1722" spans="1:4">
      <c r="A1722" t="s">
        <v>25901</v>
      </c>
      <c r="B1722" t="s">
        <v>25902</v>
      </c>
      <c r="D1722" t="str">
        <f t="shared" si="26"/>
        <v>KS0CC22D47 SWOG PURCHASE SVC AGRMT OHSU KS0CC22D47</v>
      </c>
    </row>
    <row r="1723" spans="1:4">
      <c r="A1723" t="s">
        <v>25903</v>
      </c>
      <c r="B1723" t="s">
        <v>25904</v>
      </c>
      <c r="D1723" t="str">
        <f t="shared" si="26"/>
        <v>K30VPCDZ08 CNPRC Beckman Morrison Alzheimers YR1 K30VPCDZ08</v>
      </c>
    </row>
    <row r="1724" spans="1:4">
      <c r="A1724" t="s">
        <v>25905</v>
      </c>
      <c r="B1724" t="s">
        <v>25906</v>
      </c>
      <c r="D1724" t="str">
        <f t="shared" si="26"/>
        <v>K30VPCDZ13 CNPRC Beckman Morrison Alzheimers YR2 K30VPCDZ13</v>
      </c>
    </row>
    <row r="1725" spans="1:4">
      <c r="A1725" t="s">
        <v>25907</v>
      </c>
      <c r="B1725" t="s">
        <v>25908</v>
      </c>
      <c r="D1725" t="str">
        <f t="shared" si="26"/>
        <v>K30VPCDZ14 CNPRC Beckman Morrison Alzheimers YR3 K30VPCDZ14</v>
      </c>
    </row>
    <row r="1726" spans="1:4">
      <c r="A1726" t="s">
        <v>25909</v>
      </c>
      <c r="B1726" t="s">
        <v>25910</v>
      </c>
      <c r="D1726" t="str">
        <f t="shared" si="26"/>
        <v>K30VPCDZ15 CNPRC Beckman Morrison Alzheimers FLW K30VPCDZ15</v>
      </c>
    </row>
    <row r="1727" spans="1:4">
      <c r="A1727" t="s">
        <v>25911</v>
      </c>
      <c r="B1727" t="s">
        <v>25912</v>
      </c>
      <c r="D1727" t="str">
        <f t="shared" si="26"/>
        <v>KS0PMAT339 MED IMPM ALBERTSON REGENERON COVID KS0PMAT339</v>
      </c>
    </row>
    <row r="1728" spans="1:4">
      <c r="A1728" t="s">
        <v>25913</v>
      </c>
      <c r="B1728" t="s">
        <v>25914</v>
      </c>
      <c r="D1728" t="str">
        <f t="shared" si="26"/>
        <v>KS0KC2257F Carraway NCI A21 0091 FINA KS0KC2257F</v>
      </c>
    </row>
    <row r="1729" spans="1:4">
      <c r="A1729" t="s">
        <v>25915</v>
      </c>
      <c r="B1729" t="s">
        <v>25916</v>
      </c>
      <c r="D1729" t="str">
        <f t="shared" si="26"/>
        <v>KS0KC22D57 Carraway NCI Cayuse project A21 0091 KS0KC22D57</v>
      </c>
    </row>
    <row r="1730" spans="1:4">
      <c r="A1730" t="s">
        <v>25917</v>
      </c>
      <c r="B1730" t="s">
        <v>25918</v>
      </c>
      <c r="D1730" t="str">
        <f t="shared" si="26"/>
        <v>K302322D58 CS NSF SaTC Memory Bugs in Rust Chen K302322D58</v>
      </c>
    </row>
    <row r="1731" spans="1:4">
      <c r="A1731" t="s">
        <v>25919</v>
      </c>
      <c r="B1731" t="s">
        <v>25920</v>
      </c>
      <c r="D1731" t="str">
        <f t="shared" ref="D1731:D1794" si="27">A1731&amp;" "&amp;B1731</f>
        <v>KS0HOKK836 MED IMHO KELLY AMGEN INC KS0HOKK836</v>
      </c>
    </row>
    <row r="1732" spans="1:4">
      <c r="A1732" t="s">
        <v>25921</v>
      </c>
      <c r="B1732" t="s">
        <v>25922</v>
      </c>
      <c r="D1732" t="str">
        <f t="shared" si="27"/>
        <v>KS0RSBH100 HAUS VERICEL STUDY 55 1702 1 4 24 KS0RSBH100</v>
      </c>
    </row>
    <row r="1733" spans="1:4">
      <c r="A1733" t="s">
        <v>25923</v>
      </c>
      <c r="B1733" t="s">
        <v>25924</v>
      </c>
      <c r="D1733" t="str">
        <f t="shared" si="27"/>
        <v>K30PSYRFB0 PSY Robins FSU 20 21 K30PSYRFB0</v>
      </c>
    </row>
    <row r="1734" spans="1:4">
      <c r="A1734" t="s">
        <v>25925</v>
      </c>
      <c r="B1734" t="s">
        <v>25926</v>
      </c>
      <c r="D1734" t="str">
        <f t="shared" si="27"/>
        <v>K30PSYRFB4 PSY Robins FSU 20 21 K30PSYRFB4</v>
      </c>
    </row>
    <row r="1735" spans="1:4">
      <c r="A1735" t="s">
        <v>25927</v>
      </c>
      <c r="B1735" t="s">
        <v>25928</v>
      </c>
      <c r="D1735" t="str">
        <f t="shared" si="27"/>
        <v>K30PSYRFC8 PSY Robins FSU 22 23 K30PSYRFC8</v>
      </c>
    </row>
    <row r="1736" spans="1:4">
      <c r="A1736" t="s">
        <v>25929</v>
      </c>
      <c r="B1736" t="s">
        <v>25930</v>
      </c>
      <c r="D1736" t="str">
        <f t="shared" si="27"/>
        <v>K30NSFLASS JMIE NRS NSF LASSEN FIELD STATION PLAN K30NSFLASS</v>
      </c>
    </row>
    <row r="1737" spans="1:4">
      <c r="A1737" t="s">
        <v>25931</v>
      </c>
      <c r="B1737" t="s">
        <v>25932</v>
      </c>
      <c r="D1737" t="str">
        <f t="shared" si="27"/>
        <v>K30JHBSEIS MMG U MICH SEISMIC BRAGG 22D69 K30JHBSEIS</v>
      </c>
    </row>
    <row r="1738" spans="1:4">
      <c r="A1738" t="s">
        <v>25933</v>
      </c>
      <c r="B1738" t="s">
        <v>25934</v>
      </c>
      <c r="D1738" t="str">
        <f t="shared" si="27"/>
        <v>K30MM22D69 CEE U MICH SEISMIC M MOLINARO 22D69 K30MM22D69</v>
      </c>
    </row>
    <row r="1739" spans="1:4">
      <c r="A1739" t="s">
        <v>25935</v>
      </c>
      <c r="B1739" t="s">
        <v>25936</v>
      </c>
      <c r="D1739" t="str">
        <f t="shared" si="27"/>
        <v>KS0CDSOLI2 DECARLI SOL2 UCSD GONZ 04 30 23 KS0CDSOLI2</v>
      </c>
    </row>
    <row r="1740" spans="1:4">
      <c r="A1740" t="s">
        <v>25937</v>
      </c>
      <c r="B1740" t="s">
        <v>25938</v>
      </c>
      <c r="D1740" t="str">
        <f t="shared" si="27"/>
        <v>KS0CDSOLI3 DECARLI SOL2 UCSD GONZ 04 30 23 KS0CDSOLI3</v>
      </c>
    </row>
    <row r="1741" spans="1:4">
      <c r="A1741" t="s">
        <v>25939</v>
      </c>
      <c r="B1741" t="s">
        <v>25940</v>
      </c>
      <c r="D1741" t="str">
        <f t="shared" si="27"/>
        <v>KS0CDSOLI4 DECARLI SOL2 UCSD GONZ 04 2023 KS0CDSOLI4</v>
      </c>
    </row>
    <row r="1742" spans="1:4">
      <c r="A1742" t="s">
        <v>25941</v>
      </c>
      <c r="B1742" t="s">
        <v>25942</v>
      </c>
      <c r="D1742" t="str">
        <f t="shared" si="27"/>
        <v>KS0ASDARPA MED SOULIKA DARPA DEFENSE ADVANCED RSCH KS0ASDARPA</v>
      </c>
    </row>
    <row r="1743" spans="1:4">
      <c r="A1743" t="s">
        <v>25943</v>
      </c>
      <c r="B1743" t="s">
        <v>25944</v>
      </c>
      <c r="D1743" t="str">
        <f t="shared" si="27"/>
        <v>KS0MZDARPA Zhao DARPA KS0MZDARPA</v>
      </c>
    </row>
    <row r="1744" spans="1:4">
      <c r="A1744" t="s">
        <v>25945</v>
      </c>
      <c r="B1744" t="s">
        <v>25946</v>
      </c>
      <c r="D1744" t="str">
        <f t="shared" si="27"/>
        <v>KS0RIDARPA Isseroff DARPA KS0RIDARPA</v>
      </c>
    </row>
    <row r="1745" spans="1:4">
      <c r="A1745" t="s">
        <v>25947</v>
      </c>
      <c r="B1745" t="s">
        <v>25948</v>
      </c>
      <c r="D1745" t="str">
        <f t="shared" si="27"/>
        <v>KS0ABCITRO Citrobacter Illuminates Gut Biogeography KS0ABCITRO</v>
      </c>
    </row>
    <row r="1746" spans="1:4">
      <c r="A1746" t="s">
        <v>25949</v>
      </c>
      <c r="B1746" t="s">
        <v>25950</v>
      </c>
      <c r="D1746" t="str">
        <f t="shared" si="27"/>
        <v>K30V435D78 VME Stern Rapamycin Product in Cats K30V435D78</v>
      </c>
    </row>
    <row r="1747" spans="1:4">
      <c r="A1747" t="s">
        <v>25951</v>
      </c>
      <c r="B1747" t="s">
        <v>25952</v>
      </c>
      <c r="D1747" t="str">
        <f t="shared" si="27"/>
        <v>K30V4D1489 Stern Trviumvet Feline Rapamycin Study K30V4D1489</v>
      </c>
    </row>
    <row r="1748" spans="1:4">
      <c r="A1748" t="s">
        <v>25953</v>
      </c>
      <c r="B1748" t="s">
        <v>25954</v>
      </c>
      <c r="D1748" t="str">
        <f t="shared" si="27"/>
        <v>K30NXP2021 6 30 2021 CDPH DUBLIN LAB K30NXP2021</v>
      </c>
    </row>
    <row r="1749" spans="1:4">
      <c r="A1749" t="s">
        <v>25955</v>
      </c>
      <c r="B1749" t="s">
        <v>25956</v>
      </c>
      <c r="D1749" t="str">
        <f t="shared" si="27"/>
        <v>K30NXP2022 6 30 2022 CDPH DUBLIN LAB K30NXP2022</v>
      </c>
    </row>
    <row r="1750" spans="1:4">
      <c r="A1750" t="s">
        <v>25957</v>
      </c>
      <c r="B1750" t="s">
        <v>25958</v>
      </c>
      <c r="D1750" t="str">
        <f t="shared" si="27"/>
        <v>K30NXP2023 6 30 2023 CDPH DUBLIN LAB K30NXP2023</v>
      </c>
    </row>
    <row r="1751" spans="1:4">
      <c r="A1751" t="s">
        <v>25959</v>
      </c>
      <c r="B1751" t="s">
        <v>25960</v>
      </c>
      <c r="D1751" t="str">
        <f t="shared" si="27"/>
        <v>K30JNS8FFP ESP Sanchirico Lenfest Ocean Program K30JNS8FFP</v>
      </c>
    </row>
    <row r="1752" spans="1:4">
      <c r="A1752" t="s">
        <v>25961</v>
      </c>
      <c r="B1752" t="s">
        <v>25962</v>
      </c>
      <c r="D1752" t="str">
        <f t="shared" si="27"/>
        <v>K30CNSSGF1 CNS Sarah Gooding F31DA051116 YR1 K30CNSSGF1</v>
      </c>
    </row>
    <row r="1753" spans="1:4">
      <c r="A1753" t="s">
        <v>25963</v>
      </c>
      <c r="B1753" t="s">
        <v>25964</v>
      </c>
      <c r="D1753" t="str">
        <f t="shared" si="27"/>
        <v>K30CNSSGF2 CNS Sarah Gooding F31DA051116 YR1 K30CNSSGF2</v>
      </c>
    </row>
    <row r="1754" spans="1:4">
      <c r="A1754" t="s">
        <v>25965</v>
      </c>
      <c r="B1754" t="s">
        <v>25966</v>
      </c>
      <c r="D1754" t="str">
        <f t="shared" si="27"/>
        <v>KS0CDFAPNE DECARLI RAJAN PHS BOSTON 01 31 24 KS0CDFAPNE</v>
      </c>
    </row>
    <row r="1755" spans="1:4">
      <c r="A1755" t="s">
        <v>25967</v>
      </c>
      <c r="B1755" t="s">
        <v>25968</v>
      </c>
      <c r="D1755" t="str">
        <f t="shared" si="27"/>
        <v>KS0KRFAPNE MED PHS RAJAN BOSTON KS0KRFAPNE</v>
      </c>
    </row>
    <row r="1756" spans="1:4">
      <c r="A1756" t="s">
        <v>25969</v>
      </c>
      <c r="B1756" t="s">
        <v>25970</v>
      </c>
      <c r="D1756" t="str">
        <f t="shared" si="27"/>
        <v>K302316735 CS NSF CCRI BugSwarm Infrastr Rubio K302316735</v>
      </c>
    </row>
    <row r="1757" spans="1:4">
      <c r="A1757" t="s">
        <v>25971</v>
      </c>
      <c r="B1757" t="s">
        <v>25972</v>
      </c>
      <c r="D1757" t="str">
        <f t="shared" si="27"/>
        <v>K302316PAR CS NSF CCRI Participants BugSwarm CRG K302316PAR</v>
      </c>
    </row>
    <row r="1758" spans="1:4">
      <c r="A1758" t="s">
        <v>25973</v>
      </c>
      <c r="B1758" t="s">
        <v>25974</v>
      </c>
      <c r="D1758" t="str">
        <f t="shared" si="27"/>
        <v>K302316REU CS NSF CCRI REU BugSwarm CRG K302316REU</v>
      </c>
    </row>
    <row r="1759" spans="1:4">
      <c r="A1759" t="s">
        <v>25975</v>
      </c>
      <c r="B1759" t="s">
        <v>25976</v>
      </c>
      <c r="D1759" t="str">
        <f t="shared" si="27"/>
        <v>K304873287 Fulton SCAQMD Hydrogen Systems Anaysis K304873287</v>
      </c>
    </row>
    <row r="1760" spans="1:4">
      <c r="A1760" t="s">
        <v>25977</v>
      </c>
      <c r="B1760" t="s">
        <v>25978</v>
      </c>
      <c r="D1760" t="str">
        <f t="shared" si="27"/>
        <v>K30V425112 CAHFS RMTC ENDOGENOUS ANABOLIC STEROIDS K30V425112</v>
      </c>
    </row>
    <row r="1761" spans="1:4">
      <c r="A1761" t="s">
        <v>25979</v>
      </c>
      <c r="B1761" t="s">
        <v>25980</v>
      </c>
      <c r="D1761" t="str">
        <f t="shared" si="27"/>
        <v>K30BJ22F02 ECNS CARB GHG EMIS J BUSHNELL 22F02 K30BJ22F02</v>
      </c>
    </row>
    <row r="1762" spans="1:4">
      <c r="A1762" t="s">
        <v>25981</v>
      </c>
      <c r="B1762" t="s">
        <v>25982</v>
      </c>
      <c r="D1762" t="str">
        <f t="shared" si="27"/>
        <v>K30ICASALT IGN Arnold BMGF A22 3879 K30ICASALT</v>
      </c>
    </row>
    <row r="1763" spans="1:4">
      <c r="A1763" t="s">
        <v>25983</v>
      </c>
      <c r="B1763" t="s">
        <v>25984</v>
      </c>
      <c r="D1763" t="str">
        <f t="shared" si="27"/>
        <v>K30MOD22T1 MOD Modoc County GENT 2022 20 C000114273 K30MOD22T1</v>
      </c>
    </row>
    <row r="1764" spans="1:4">
      <c r="A1764" t="s">
        <v>25985</v>
      </c>
      <c r="B1764" t="s">
        <v>25986</v>
      </c>
      <c r="D1764" t="str">
        <f t="shared" si="27"/>
        <v>K30TUO22E1 TUO Tuolumne Co EW 2022 39 C000114300 K30TUO22E1</v>
      </c>
    </row>
    <row r="1765" spans="1:4">
      <c r="A1765" t="s">
        <v>25987</v>
      </c>
      <c r="B1765" t="s">
        <v>25988</v>
      </c>
      <c r="D1765" t="str">
        <f t="shared" si="27"/>
        <v>K30COL22E1 COL Colusa County EW 2022 05 C000114269 K30COL22E1</v>
      </c>
    </row>
    <row r="1766" spans="1:4">
      <c r="A1766" t="s">
        <v>25989</v>
      </c>
      <c r="B1766" t="s">
        <v>25990</v>
      </c>
      <c r="D1766" t="str">
        <f t="shared" si="27"/>
        <v>K30TRI22E1 TRI Trinity Co EW 2022 37 C000114290 K30TRI22E1</v>
      </c>
    </row>
    <row r="1767" spans="1:4">
      <c r="A1767" t="s">
        <v>25991</v>
      </c>
      <c r="B1767" t="s">
        <v>25992</v>
      </c>
      <c r="D1767" t="str">
        <f t="shared" si="27"/>
        <v>K30APSM780 PS RUNCIE CIMMYT ALLM 006 0 12 31 2024 K30APSM780</v>
      </c>
    </row>
    <row r="1768" spans="1:4">
      <c r="A1768" t="s">
        <v>25993</v>
      </c>
      <c r="B1768" t="s">
        <v>25994</v>
      </c>
      <c r="D1768" t="str">
        <f t="shared" si="27"/>
        <v>K30JRICIMM EVE J ROSS IBARRA CIMMYT ALLM 006 0 K30JRICIMM</v>
      </c>
    </row>
    <row r="1769" spans="1:4">
      <c r="A1769" t="s">
        <v>25995</v>
      </c>
      <c r="B1769" t="s">
        <v>25996</v>
      </c>
      <c r="D1769" t="str">
        <f t="shared" si="27"/>
        <v>K30EXKDMI4 ANS KEBREAB DAIRY MANAGEMENT INC K30EXKDMI4</v>
      </c>
    </row>
    <row r="1770" spans="1:4">
      <c r="A1770" t="s">
        <v>25997</v>
      </c>
      <c r="B1770" t="s">
        <v>25998</v>
      </c>
      <c r="D1770" t="str">
        <f t="shared" si="27"/>
        <v>K30SUCDWR2 CDWR UPPER WTRSHED HYDROLOGY ASSESSMENT K30SUCDWR2</v>
      </c>
    </row>
    <row r="1771" spans="1:4">
      <c r="A1771" t="s">
        <v>25999</v>
      </c>
      <c r="B1771" t="s">
        <v>26000</v>
      </c>
      <c r="D1771" t="str">
        <f t="shared" si="27"/>
        <v>K30SUCDWR3 CDWR UPPER WTRSHED HYDROLOGY ASSESSMENT K30SUCDWR3</v>
      </c>
    </row>
    <row r="1772" spans="1:4">
      <c r="A1772" t="s">
        <v>26001</v>
      </c>
      <c r="B1772" t="s">
        <v>26002</v>
      </c>
      <c r="D1772" t="str">
        <f t="shared" si="27"/>
        <v>K30UST2F16 LAWR USTIN CDW Upper Watershed Hydrology K30UST2F16</v>
      </c>
    </row>
    <row r="1773" spans="1:4">
      <c r="A1773" t="s">
        <v>26003</v>
      </c>
      <c r="B1773" t="s">
        <v>26004</v>
      </c>
      <c r="D1773" t="str">
        <f t="shared" si="27"/>
        <v>K30DO22COL Olson University of Colorado Subaward K30DO22COL</v>
      </c>
    </row>
    <row r="1774" spans="1:4">
      <c r="A1774" t="s">
        <v>26005</v>
      </c>
      <c r="B1774" t="s">
        <v>26006</v>
      </c>
      <c r="D1774" t="str">
        <f t="shared" si="27"/>
        <v>K30NIH22DO CHEM Olson NIH R01 2022 K30NIH22DO</v>
      </c>
    </row>
    <row r="1775" spans="1:4">
      <c r="A1775" t="s">
        <v>26007</v>
      </c>
      <c r="B1775" t="s">
        <v>26008</v>
      </c>
      <c r="D1775" t="str">
        <f t="shared" si="27"/>
        <v>K30TXC2ASM GECL CASPI T AMERICAN SOCIETY MAMMAL K30TXC2ASM</v>
      </c>
    </row>
    <row r="1776" spans="1:4">
      <c r="A1776" t="s">
        <v>26009</v>
      </c>
      <c r="B1776" t="s">
        <v>26010</v>
      </c>
      <c r="D1776" t="str">
        <f t="shared" si="27"/>
        <v>K30RSMTRKS MAE ROBINSON MORPHEUS NASA A21 2293 K30RSMTRKS</v>
      </c>
    </row>
    <row r="1777" spans="1:4">
      <c r="A1777" t="s">
        <v>26011</v>
      </c>
      <c r="B1777" t="s">
        <v>26012</v>
      </c>
      <c r="D1777" t="str">
        <f t="shared" si="27"/>
        <v>K30SJMTRKS MAE SCHOFIELD MORPHEUS NASA A21 2293 K30SJMTRKS</v>
      </c>
    </row>
    <row r="1778" spans="1:4">
      <c r="A1778" t="s">
        <v>26013</v>
      </c>
      <c r="B1778" t="s">
        <v>26014</v>
      </c>
      <c r="D1778" t="str">
        <f t="shared" si="27"/>
        <v>K30WJNASA1 NPB Joiner NASA C21K1373 K30WJNASA1</v>
      </c>
    </row>
    <row r="1779" spans="1:4">
      <c r="A1779" t="s">
        <v>26015</v>
      </c>
      <c r="B1779" t="s">
        <v>26016</v>
      </c>
      <c r="D1779" t="str">
        <f t="shared" si="27"/>
        <v>K30ZG22F25 LNGS NSF 2140183 G ZELLOU 22F25 K30ZG22F25</v>
      </c>
    </row>
    <row r="1780" spans="1:4">
      <c r="A1780" t="s">
        <v>26017</v>
      </c>
      <c r="B1780" t="s">
        <v>26018</v>
      </c>
      <c r="D1780" t="str">
        <f t="shared" si="27"/>
        <v>K30MATEF03 E Fuchs NSF SaTC 2022 25 K30MATEF03</v>
      </c>
    </row>
    <row r="1781" spans="1:4">
      <c r="A1781" t="s">
        <v>26019</v>
      </c>
      <c r="B1781" t="s">
        <v>26020</v>
      </c>
      <c r="D1781" t="str">
        <f t="shared" si="27"/>
        <v>K30DNM2F27 UC RIVERSIDE RANGE BLACK FIG FLY K30DNM2F27</v>
      </c>
    </row>
    <row r="1782" spans="1:4">
      <c r="A1782" t="s">
        <v>26021</v>
      </c>
      <c r="B1782" t="s">
        <v>26022</v>
      </c>
      <c r="D1782" t="str">
        <f t="shared" si="27"/>
        <v>K30CBKIP1F Burge NOAA Knowledge is Power OsHV 1 K30CBKIP1F</v>
      </c>
    </row>
    <row r="1783" spans="1:4">
      <c r="A1783" t="s">
        <v>26023</v>
      </c>
      <c r="B1783" t="s">
        <v>26024</v>
      </c>
      <c r="D1783" t="str">
        <f t="shared" si="27"/>
        <v>K30MNR8OST ESP Reimer Climate Smart Fisheries K30MNR8OST</v>
      </c>
    </row>
    <row r="1784" spans="1:4">
      <c r="A1784" t="s">
        <v>26025</v>
      </c>
      <c r="B1784" t="s">
        <v>26026</v>
      </c>
      <c r="D1784" t="str">
        <f t="shared" si="27"/>
        <v>KS0LAAIRP2 Abbeduto AIR P 2022 KS0LAAIRP2</v>
      </c>
    </row>
    <row r="1785" spans="1:4">
      <c r="A1785" t="s">
        <v>26027</v>
      </c>
      <c r="B1785" t="s">
        <v>26028</v>
      </c>
      <c r="D1785" t="str">
        <f t="shared" si="27"/>
        <v>KS0LAAIRP3 Abbeduto AIR P FY23 KS0LAAIRP3</v>
      </c>
    </row>
    <row r="1786" spans="1:4">
      <c r="A1786" t="s">
        <v>26029</v>
      </c>
      <c r="B1786" t="s">
        <v>26030</v>
      </c>
      <c r="D1786" t="str">
        <f t="shared" si="27"/>
        <v>K30AXPRELI Racial Equity Leadership Initiative K30AXPRELI</v>
      </c>
    </row>
    <row r="1787" spans="1:4">
      <c r="A1787" t="s">
        <v>26031</v>
      </c>
      <c r="B1787" t="s">
        <v>26032</v>
      </c>
      <c r="D1787" t="str">
        <f t="shared" si="27"/>
        <v>K30KLBAVF6 4 15 23 AVF Outreach K30KLBAVF6</v>
      </c>
    </row>
    <row r="1788" spans="1:4">
      <c r="A1788" t="s">
        <v>26033</v>
      </c>
      <c r="B1788" t="s">
        <v>26034</v>
      </c>
      <c r="D1788" t="str">
        <f t="shared" si="27"/>
        <v>KS0CAPN502 MED IMCA PEZESHKIAN ABBOTT EP FLW FY2223 KS0CAPN502</v>
      </c>
    </row>
    <row r="1789" spans="1:4">
      <c r="A1789" t="s">
        <v>26035</v>
      </c>
      <c r="B1789" t="s">
        <v>26036</v>
      </c>
      <c r="D1789" t="str">
        <f t="shared" si="27"/>
        <v>K30CBADV1F Burge Cornell NSF Advance Account K30CBADV1F</v>
      </c>
    </row>
    <row r="1790" spans="1:4">
      <c r="A1790" t="s">
        <v>26037</v>
      </c>
      <c r="B1790" t="s">
        <v>26038</v>
      </c>
      <c r="D1790" t="str">
        <f t="shared" si="27"/>
        <v>K305877011 Hernandez Climate Smart Siting Sloan K305877011</v>
      </c>
    </row>
    <row r="1791" spans="1:4">
      <c r="A1791" t="s">
        <v>26039</v>
      </c>
      <c r="B1791" t="s">
        <v>26040</v>
      </c>
      <c r="D1791" t="str">
        <f t="shared" si="27"/>
        <v>K305877012 Hernandez Climate Smart Siting SUB K305877012</v>
      </c>
    </row>
    <row r="1792" spans="1:4">
      <c r="A1792" t="s">
        <v>26041</v>
      </c>
      <c r="B1792" t="s">
        <v>26042</v>
      </c>
      <c r="D1792" t="str">
        <f t="shared" si="27"/>
        <v>K30APSD255 PS STEWART ESP Safford Wildfire 063025 K30APSD255</v>
      </c>
    </row>
    <row r="1793" spans="1:4">
      <c r="A1793" t="s">
        <v>26043</v>
      </c>
      <c r="B1793" t="s">
        <v>26044</v>
      </c>
      <c r="D1793" t="str">
        <f t="shared" si="27"/>
        <v>K30HDS7SHI ESP Safford Wildfire baseline emission K30HDS7SHI</v>
      </c>
    </row>
    <row r="1794" spans="1:4">
      <c r="A1794" t="s">
        <v>26045</v>
      </c>
      <c r="B1794" t="s">
        <v>26046</v>
      </c>
      <c r="D1794" t="str">
        <f t="shared" si="27"/>
        <v>K30CNSTCHC CNS McAllister LAMP YR6 Child Care Cost K30CNSTCHC</v>
      </c>
    </row>
    <row r="1795" spans="1:4">
      <c r="A1795" t="s">
        <v>26047</v>
      </c>
      <c r="B1795" t="s">
        <v>26048</v>
      </c>
      <c r="D1795" t="str">
        <f t="shared" ref="D1795:D1858" si="28">A1795&amp;" "&amp;B1795</f>
        <v>K30CNSTCHK CNS McAllister LAMP YR7 Child Care Cost K30CNSTCHK</v>
      </c>
    </row>
    <row r="1796" spans="1:4">
      <c r="A1796" t="s">
        <v>26049</v>
      </c>
      <c r="B1796" t="s">
        <v>26050</v>
      </c>
      <c r="D1796" t="str">
        <f t="shared" si="28"/>
        <v>K30CNSTKE6 CNS McAllister T32MH112507 Exp YR6 K30CNSTKE6</v>
      </c>
    </row>
    <row r="1797" spans="1:4">
      <c r="A1797" t="s">
        <v>26051</v>
      </c>
      <c r="B1797" t="s">
        <v>26052</v>
      </c>
      <c r="D1797" t="str">
        <f t="shared" si="28"/>
        <v>K30CNSTKE7 CNS McAllister T32MH112507 Exp YR7 K30CNSTKE7</v>
      </c>
    </row>
    <row r="1798" spans="1:4">
      <c r="A1798" t="s">
        <v>26053</v>
      </c>
      <c r="B1798" t="s">
        <v>26054</v>
      </c>
      <c r="D1798" t="str">
        <f t="shared" si="28"/>
        <v>K30CNSTKF6 CNS McAllister T32MH112507 Stipend YR6 K30CNSTKF6</v>
      </c>
    </row>
    <row r="1799" spans="1:4">
      <c r="A1799" t="s">
        <v>26055</v>
      </c>
      <c r="B1799" t="s">
        <v>26056</v>
      </c>
      <c r="D1799" t="str">
        <f t="shared" si="28"/>
        <v>K30CNSTKF7 CNS McAllister T32MH112507 Stipend YR7 K30CNSTKF7</v>
      </c>
    </row>
    <row r="1800" spans="1:4">
      <c r="A1800" t="s">
        <v>26057</v>
      </c>
      <c r="B1800" t="s">
        <v>26058</v>
      </c>
      <c r="D1800" t="str">
        <f t="shared" si="28"/>
        <v>K30V435F41 PHYCOVAX LLC A23 0426 K30V435F41</v>
      </c>
    </row>
    <row r="1801" spans="1:4">
      <c r="A1801" t="s">
        <v>26059</v>
      </c>
      <c r="B1801" t="s">
        <v>26060</v>
      </c>
      <c r="D1801" t="str">
        <f t="shared" si="28"/>
        <v>K30MTY22T1 MTY Monterey Co GENT 2022 22 C000114298 K30MTY22T1</v>
      </c>
    </row>
    <row r="1802" spans="1:4">
      <c r="A1802" t="s">
        <v>26061</v>
      </c>
      <c r="B1802" t="s">
        <v>26062</v>
      </c>
      <c r="D1802" t="str">
        <f t="shared" si="28"/>
        <v>K30APO2F44 4 30 23 CA Table Grape Mineral Nutrient K30APO2F44</v>
      </c>
    </row>
    <row r="1803" spans="1:4">
      <c r="A1803" t="s">
        <v>26063</v>
      </c>
      <c r="B1803" t="s">
        <v>26064</v>
      </c>
      <c r="D1803" t="str">
        <f t="shared" si="28"/>
        <v>K30MWF2F44 4 30 23 CA Table Grape Mineral Nutrient K30MWF2F44</v>
      </c>
    </row>
    <row r="1804" spans="1:4">
      <c r="A1804" t="s">
        <v>26065</v>
      </c>
      <c r="B1804" t="s">
        <v>26066</v>
      </c>
      <c r="D1804" t="str">
        <f t="shared" si="28"/>
        <v>K30V4D2423 al Nadaf MARS Inc K9 Wearable Sensor K30V4D2423</v>
      </c>
    </row>
    <row r="1805" spans="1:4">
      <c r="A1805" t="s">
        <v>26067</v>
      </c>
      <c r="B1805" t="s">
        <v>26068</v>
      </c>
      <c r="D1805" t="str">
        <f t="shared" si="28"/>
        <v>KS0IDTG308 MED IMID THOMPSON UNIV of TX SAN ANT YR1 KS0IDTG308</v>
      </c>
    </row>
    <row r="1806" spans="1:4">
      <c r="A1806" t="s">
        <v>26069</v>
      </c>
      <c r="B1806" t="s">
        <v>26070</v>
      </c>
      <c r="D1806" t="str">
        <f t="shared" si="28"/>
        <v>KS0IDTG310 MED IMID THOMPSON UNIV of TX SAN ANT YR2 KS0IDTG310</v>
      </c>
    </row>
    <row r="1807" spans="1:4">
      <c r="A1807" t="s">
        <v>26071</v>
      </c>
      <c r="B1807" t="s">
        <v>26072</v>
      </c>
      <c r="D1807" t="str">
        <f t="shared" si="28"/>
        <v>K30MENSFCY CHE ELLIS NSF Active Control Enabled K30MENSFCY</v>
      </c>
    </row>
    <row r="1808" spans="1:4">
      <c r="A1808" t="s">
        <v>26073</v>
      </c>
      <c r="B1808" t="s">
        <v>26074</v>
      </c>
      <c r="D1808" t="str">
        <f t="shared" si="28"/>
        <v>K30DXB2F48 5 31 2025 Sustainable 3D Scaffolds K30DXB2F48</v>
      </c>
    </row>
    <row r="1809" spans="1:4">
      <c r="A1809" t="s">
        <v>26075</v>
      </c>
      <c r="B1809" t="s">
        <v>26076</v>
      </c>
      <c r="D1809" t="str">
        <f t="shared" si="28"/>
        <v>K30JML3DSC 5 31 25 Leite Sustainable 3D Scaffolds K30JML3DSC</v>
      </c>
    </row>
    <row r="1810" spans="1:4">
      <c r="A1810" t="s">
        <v>26077</v>
      </c>
      <c r="B1810" t="s">
        <v>26078</v>
      </c>
      <c r="D1810" t="str">
        <f t="shared" si="28"/>
        <v>K30NNN2F48 5 31 2025 Sustainable 3D Scaffolds K30NNN2F48</v>
      </c>
    </row>
    <row r="1811" spans="1:4">
      <c r="A1811" t="s">
        <v>26079</v>
      </c>
      <c r="B1811" t="s">
        <v>26080</v>
      </c>
      <c r="D1811" t="str">
        <f t="shared" si="28"/>
        <v>K30APVUHUS NUTR JI NNFSA210073688 K30APVUHUS</v>
      </c>
    </row>
    <row r="1812" spans="1:4">
      <c r="A1812" t="s">
        <v>26081</v>
      </c>
      <c r="B1812" t="s">
        <v>26082</v>
      </c>
      <c r="D1812" t="str">
        <f t="shared" si="28"/>
        <v>K30CMSAARH 12 31 26 PIG PARADIGM PREVENT INFECTION K30CMSAARH</v>
      </c>
    </row>
    <row r="1813" spans="1:4">
      <c r="A1813" t="s">
        <v>26083</v>
      </c>
      <c r="B1813" t="s">
        <v>26084</v>
      </c>
      <c r="D1813" t="str">
        <f t="shared" si="28"/>
        <v>K30LIUAARH AN SCI LIU UOA PIG PARADIGM PREVENT K30LIUAARH</v>
      </c>
    </row>
    <row r="1814" spans="1:4">
      <c r="A1814" t="s">
        <v>26085</v>
      </c>
      <c r="B1814" t="s">
        <v>26086</v>
      </c>
      <c r="D1814" t="str">
        <f t="shared" si="28"/>
        <v>K30MLMAARH 12 31 26 PIG PARADIGM PREVENT INFECTION K30MLMAARH</v>
      </c>
    </row>
    <row r="1815" spans="1:4">
      <c r="A1815" t="s">
        <v>26087</v>
      </c>
      <c r="B1815" t="s">
        <v>26088</v>
      </c>
      <c r="D1815" t="str">
        <f t="shared" si="28"/>
        <v>K30MLMARHF 12 31 26 FINA PIG PARADIGM PREVENT K30MLMARHF</v>
      </c>
    </row>
    <row r="1816" spans="1:4">
      <c r="A1816" t="s">
        <v>26089</v>
      </c>
      <c r="B1816" t="s">
        <v>26090</v>
      </c>
      <c r="D1816" t="str">
        <f t="shared" si="28"/>
        <v>K30V4ANOVO Brown NNF Pig Gut Health Research K30V4ANOVO</v>
      </c>
    </row>
    <row r="1817" spans="1:4">
      <c r="A1817" t="s">
        <v>26091</v>
      </c>
      <c r="B1817" t="s">
        <v>26092</v>
      </c>
      <c r="D1817" t="str">
        <f t="shared" si="28"/>
        <v>KS0ABPIGPA PIG PARADIGM PREVENTING KS0ABPIGPA</v>
      </c>
    </row>
    <row r="1818" spans="1:4">
      <c r="A1818" t="s">
        <v>26093</v>
      </c>
      <c r="B1818" t="s">
        <v>26094</v>
      </c>
      <c r="D1818" t="str">
        <f t="shared" si="28"/>
        <v>K30MKPACE2 Kurlaender Stanford PACE Gates 2 K30MKPACE2</v>
      </c>
    </row>
    <row r="1819" spans="1:4">
      <c r="A1819" t="s">
        <v>26095</v>
      </c>
      <c r="B1819" t="s">
        <v>26096</v>
      </c>
      <c r="D1819" t="str">
        <f t="shared" si="28"/>
        <v>KS0EWTNOAB Dr Waetjen Theranova OAB KS0EWTNOAB</v>
      </c>
    </row>
    <row r="1820" spans="1:4">
      <c r="A1820" t="s">
        <v>26097</v>
      </c>
      <c r="B1820" t="s">
        <v>26098</v>
      </c>
      <c r="D1820" t="str">
        <f t="shared" si="28"/>
        <v>KS0EWTNPCC Dr Waetjen TheranovaOAB Patient Care KS0EWTNPCC</v>
      </c>
    </row>
    <row r="1821" spans="1:4">
      <c r="A1821" t="s">
        <v>26099</v>
      </c>
      <c r="B1821" t="s">
        <v>26100</v>
      </c>
      <c r="D1821" t="str">
        <f t="shared" si="28"/>
        <v>KS0MRR0301 Maselli R03 CRISPR mouse modeling 6 24 KS0MRR0301</v>
      </c>
    </row>
    <row r="1822" spans="1:4">
      <c r="A1822" t="s">
        <v>26101</v>
      </c>
      <c r="B1822" t="s">
        <v>26102</v>
      </c>
      <c r="D1822" t="str">
        <f t="shared" si="28"/>
        <v>KS0HWKCA31 Wulff KCA31 Georgia Award KS0HWKCA31</v>
      </c>
    </row>
    <row r="1823" spans="1:4">
      <c r="A1823" t="s">
        <v>26103</v>
      </c>
      <c r="B1823" t="s">
        <v>26104</v>
      </c>
      <c r="D1823" t="str">
        <f t="shared" si="28"/>
        <v>K30LIUCYTO PLB Liu NSF award 2148207 0 K30LIUCYTO</v>
      </c>
    </row>
    <row r="1824" spans="1:4">
      <c r="A1824" t="s">
        <v>26105</v>
      </c>
      <c r="B1824" t="s">
        <v>26106</v>
      </c>
      <c r="D1824" t="str">
        <f t="shared" si="28"/>
        <v>K30REG5NCS ARE GOODHUE N CAROLINA ST UN USDA K30REG5NCS</v>
      </c>
    </row>
    <row r="1825" spans="1:4">
      <c r="A1825" t="s">
        <v>26107</v>
      </c>
      <c r="B1825" t="s">
        <v>26108</v>
      </c>
      <c r="D1825" t="str">
        <f t="shared" si="28"/>
        <v>K30JGUSARL U S ARMY RSRCH LAB NMEMS Platform K30JGUSARL</v>
      </c>
    </row>
    <row r="1826" spans="1:4">
      <c r="A1826" t="s">
        <v>26109</v>
      </c>
      <c r="B1826" t="s">
        <v>26110</v>
      </c>
      <c r="D1826" t="str">
        <f t="shared" si="28"/>
        <v>K30APSPRA2 PS AFNC CPRB ED 0222 1 02 28 2023 K30APSPRA2</v>
      </c>
    </row>
    <row r="1827" spans="1:4">
      <c r="A1827" t="s">
        <v>26111</v>
      </c>
      <c r="B1827" t="s">
        <v>26112</v>
      </c>
      <c r="D1827" t="str">
        <f t="shared" si="28"/>
        <v>K30V4B33AZ Sinnott AAZV Sarcocystis Neurona Rsch K30V4B33AZ</v>
      </c>
    </row>
    <row r="1828" spans="1:4">
      <c r="A1828" t="s">
        <v>26113</v>
      </c>
      <c r="B1828" t="s">
        <v>26114</v>
      </c>
      <c r="D1828" t="str">
        <f t="shared" si="28"/>
        <v>KS0ENYJ200 MED IMEN YOON NIH 1R56DK132658 01 KS0ENYJ200</v>
      </c>
    </row>
    <row r="1829" spans="1:4">
      <c r="A1829" t="s">
        <v>26115</v>
      </c>
      <c r="B1829" t="s">
        <v>26116</v>
      </c>
      <c r="D1829" t="str">
        <f t="shared" si="28"/>
        <v>K30ZLP2F63 12 31 23 Fumigant Reduction Smart Tech K30ZLP2F63</v>
      </c>
    </row>
    <row r="1830" spans="1:4">
      <c r="A1830" t="s">
        <v>26117</v>
      </c>
      <c r="B1830" t="s">
        <v>26118</v>
      </c>
      <c r="D1830" t="str">
        <f t="shared" si="28"/>
        <v>K30MKBBERR 4 15 24 AVF Berry Hydraulics K30MKBBERR</v>
      </c>
    </row>
    <row r="1831" spans="1:4">
      <c r="A1831" t="s">
        <v>26119</v>
      </c>
      <c r="B1831" t="s">
        <v>26120</v>
      </c>
      <c r="D1831" t="str">
        <f t="shared" si="28"/>
        <v>K30LAZ2F65 LAWR Lazcano AVF Assessment of the vari K30LAZ2F65</v>
      </c>
    </row>
    <row r="1832" spans="1:4">
      <c r="A1832" t="s">
        <v>26121</v>
      </c>
      <c r="B1832" t="s">
        <v>26122</v>
      </c>
      <c r="D1832" t="str">
        <f t="shared" si="28"/>
        <v>K30AQAW064 Wexler Air Pollution Video Series K30AQAW064</v>
      </c>
    </row>
    <row r="1833" spans="1:4">
      <c r="A1833" t="s">
        <v>26123</v>
      </c>
      <c r="B1833" t="s">
        <v>26124</v>
      </c>
      <c r="D1833" t="str">
        <f t="shared" si="28"/>
        <v>K30AQAW065 Wexler Air Pollution Video Series K30AQAW065</v>
      </c>
    </row>
    <row r="1834" spans="1:4">
      <c r="A1834" t="s">
        <v>26125</v>
      </c>
      <c r="B1834" t="s">
        <v>26126</v>
      </c>
      <c r="D1834" t="str">
        <f t="shared" si="28"/>
        <v>K30APSFB22 PS DANDEKAR 2022 NIST RACER VIA MCDONALD K30APSFB22</v>
      </c>
    </row>
    <row r="1835" spans="1:4">
      <c r="A1835" t="s">
        <v>26127</v>
      </c>
      <c r="B1835" t="s">
        <v>26128</v>
      </c>
      <c r="D1835" t="str">
        <f t="shared" si="28"/>
        <v>K30KMBIOM2 CHE MCDONALD BIOMADE RACER Subaward K30KMBIOM2</v>
      </c>
    </row>
    <row r="1836" spans="1:4">
      <c r="A1836" t="s">
        <v>26129</v>
      </c>
      <c r="B1836" t="s">
        <v>26130</v>
      </c>
      <c r="D1836" t="str">
        <f t="shared" si="28"/>
        <v>K30PSBIOM1 MMG SHAH BioMADE NIST RACER ANTIGEN K30PSBIOM1</v>
      </c>
    </row>
    <row r="1837" spans="1:4">
      <c r="A1837" t="s">
        <v>26131</v>
      </c>
      <c r="B1837" t="s">
        <v>26132</v>
      </c>
      <c r="D1837" t="str">
        <f t="shared" si="28"/>
        <v>K30PSBIOM2 CHE SHAH BIOMADE RACER Subaward K30PSBIOM2</v>
      </c>
    </row>
    <row r="1838" spans="1:4">
      <c r="A1838" t="s">
        <v>26133</v>
      </c>
      <c r="B1838" t="s">
        <v>26134</v>
      </c>
      <c r="D1838" t="str">
        <f t="shared" si="28"/>
        <v>K30RACERCL CHEM Lebrilla BIOMADE RACER 2022 K30RACERCL</v>
      </c>
    </row>
    <row r="1839" spans="1:4">
      <c r="A1839" t="s">
        <v>26135</v>
      </c>
      <c r="B1839" t="s">
        <v>26136</v>
      </c>
      <c r="D1839" t="str">
        <f t="shared" si="28"/>
        <v>K30RACERXC CHEM CHEN BIOMADE RACER 2022 K30RACERXC</v>
      </c>
    </row>
    <row r="1840" spans="1:4">
      <c r="A1840" t="s">
        <v>26137</v>
      </c>
      <c r="B1840" t="s">
        <v>26138</v>
      </c>
      <c r="D1840" t="str">
        <f t="shared" si="28"/>
        <v>K30RFBIOM2 CHE FALLER BIOMADE RACER Subaward K30RFBIOM2</v>
      </c>
    </row>
    <row r="1841" spans="1:4">
      <c r="A1841" t="s">
        <v>26139</v>
      </c>
      <c r="B1841" t="s">
        <v>26140</v>
      </c>
      <c r="D1841" t="str">
        <f t="shared" si="28"/>
        <v>K30SJRACER BIOMADE RACER KAREN MCDONALD K30SJRACER</v>
      </c>
    </row>
    <row r="1842" spans="1:4">
      <c r="A1842" t="s">
        <v>26141</v>
      </c>
      <c r="B1842" t="s">
        <v>26142</v>
      </c>
      <c r="D1842" t="str">
        <f t="shared" si="28"/>
        <v>K30AMSDSC1 SCHREIER Environmental DNA Monitoring K30AMSDSC1</v>
      </c>
    </row>
    <row r="1843" spans="1:4">
      <c r="A1843" t="s">
        <v>26143</v>
      </c>
      <c r="B1843" t="s">
        <v>26144</v>
      </c>
      <c r="D1843" t="str">
        <f t="shared" si="28"/>
        <v>K30AMSDSC2 SCHREIER Environmental DNA Monitoring K30AMSDSC2</v>
      </c>
    </row>
    <row r="1844" spans="1:4">
      <c r="A1844" t="s">
        <v>26145</v>
      </c>
      <c r="B1844" t="s">
        <v>26146</v>
      </c>
      <c r="D1844" t="str">
        <f t="shared" si="28"/>
        <v>K30APSFB13 PS MONROE UNIV MARYLAND USDA NIFA AFRI K30APSFB13</v>
      </c>
    </row>
    <row r="1845" spans="1:4">
      <c r="A1845" t="s">
        <v>26147</v>
      </c>
      <c r="B1845" t="s">
        <v>26148</v>
      </c>
      <c r="D1845" t="str">
        <f t="shared" si="28"/>
        <v>KS0GIDM800 MED IMGI DAVE AVOBIS BIO LLC STOMP II KS0GIDM800</v>
      </c>
    </row>
    <row r="1846" spans="1:4">
      <c r="A1846" t="s">
        <v>26149</v>
      </c>
      <c r="B1846" t="s">
        <v>26150</v>
      </c>
      <c r="D1846" t="str">
        <f t="shared" si="28"/>
        <v>KS0IDAJ600 MED IMID ANDERSON UPENN CDKL5 DEFICIENCY KS0IDAJ600</v>
      </c>
    </row>
    <row r="1847" spans="1:4">
      <c r="A1847" t="s">
        <v>26151</v>
      </c>
      <c r="B1847" t="s">
        <v>26152</v>
      </c>
      <c r="D1847" t="str">
        <f t="shared" si="28"/>
        <v>K30APSTL73 PS CA LEAFY GREENS 22 23 TAYLOR K30APSTL73</v>
      </c>
    </row>
    <row r="1848" spans="1:4">
      <c r="A1848" t="s">
        <v>26153</v>
      </c>
      <c r="B1848" t="s">
        <v>26154</v>
      </c>
      <c r="D1848" t="str">
        <f t="shared" si="28"/>
        <v>K30V7DF478 2022 BIVSP Fellowship Funds K30V7DF478</v>
      </c>
    </row>
    <row r="1849" spans="1:4">
      <c r="A1849" t="s">
        <v>26155</v>
      </c>
      <c r="B1849" t="s">
        <v>26156</v>
      </c>
      <c r="D1849" t="str">
        <f t="shared" si="28"/>
        <v>K30F4MJNST CEE M JALLER NIST FIRE HAZARDS K30F4MJNST</v>
      </c>
    </row>
    <row r="1850" spans="1:4">
      <c r="A1850" t="s">
        <v>26157</v>
      </c>
      <c r="B1850" t="s">
        <v>26158</v>
      </c>
      <c r="D1850" t="str">
        <f t="shared" si="28"/>
        <v>K30FRICRB1 FRI CARB EQUITY EVAL 22F82 K30FRICRB1</v>
      </c>
    </row>
    <row r="1851" spans="1:4">
      <c r="A1851" t="s">
        <v>26159</v>
      </c>
      <c r="B1851" t="s">
        <v>26160</v>
      </c>
      <c r="D1851" t="str">
        <f t="shared" si="28"/>
        <v>KS0BIOLA90 NIA Neurology LA 90 A22 2262 KS0BIOLA90</v>
      </c>
    </row>
    <row r="1852" spans="1:4">
      <c r="A1852" t="s">
        <v>26161</v>
      </c>
      <c r="B1852" t="s">
        <v>26162</v>
      </c>
      <c r="D1852" t="str">
        <f t="shared" si="28"/>
        <v>KS0CDLIFY3 WHITMER OLDEST OLD 6 30 23 KS0CDLIFY3</v>
      </c>
    </row>
    <row r="1853" spans="1:4">
      <c r="A1853" t="s">
        <v>26163</v>
      </c>
      <c r="B1853" t="s">
        <v>26164</v>
      </c>
      <c r="D1853" t="str">
        <f t="shared" si="28"/>
        <v>KS0CDLIFY4 WHITMER OLDEST OLD 6 30 24 KS0CDLIFY4</v>
      </c>
    </row>
    <row r="1854" spans="1:4">
      <c r="A1854" t="s">
        <v>26165</v>
      </c>
      <c r="B1854" t="s">
        <v>26166</v>
      </c>
      <c r="D1854" t="str">
        <f t="shared" si="28"/>
        <v>KS0LA90BM2 NIA Neurology LA 90 A22 2262 KS0LA90BM2</v>
      </c>
    </row>
    <row r="1855" spans="1:4">
      <c r="A1855" t="s">
        <v>26167</v>
      </c>
      <c r="B1855" t="s">
        <v>26168</v>
      </c>
      <c r="D1855" t="str">
        <f t="shared" si="28"/>
        <v>KS0LA90YR2 NIA Neurology LA 90 A22 2262 KS0LA90YR2</v>
      </c>
    </row>
    <row r="1856" spans="1:4">
      <c r="A1856" t="s">
        <v>26169</v>
      </c>
      <c r="B1856" t="s">
        <v>26170</v>
      </c>
      <c r="D1856" t="str">
        <f t="shared" si="28"/>
        <v>KS0MPJLA90 NIA Neurology LA 90 A22 2262 KS0MPJLA90</v>
      </c>
    </row>
    <row r="1857" spans="1:4">
      <c r="A1857" t="s">
        <v>26171</v>
      </c>
      <c r="B1857" t="s">
        <v>26172</v>
      </c>
      <c r="D1857" t="str">
        <f t="shared" si="28"/>
        <v>KS0RWFLIF2 MED PHS WHITMER LIFE AFTER 90 RENEWAL KS0RWFLIF2</v>
      </c>
    </row>
    <row r="1858" spans="1:4">
      <c r="A1858" t="s">
        <v>26173</v>
      </c>
      <c r="B1858" t="s">
        <v>26174</v>
      </c>
      <c r="D1858" t="str">
        <f t="shared" si="28"/>
        <v>KS0RWFLIF3 MED PHS WHITMER LIFE AFTER 90 RENEWAL KS0RWFLIF3</v>
      </c>
    </row>
    <row r="1859" spans="1:4">
      <c r="A1859" t="s">
        <v>26175</v>
      </c>
      <c r="B1859" t="s">
        <v>26176</v>
      </c>
      <c r="D1859" t="str">
        <f t="shared" ref="D1859:D1922" si="29">A1859&amp;" "&amp;B1859</f>
        <v>K30H4EVCHL MAE M HILL EcoCAR EV Challenge ANL DOE K30H4EVCHL</v>
      </c>
    </row>
    <row r="1860" spans="1:4">
      <c r="A1860" t="s">
        <v>26177</v>
      </c>
      <c r="B1860" t="s">
        <v>26178</v>
      </c>
      <c r="D1860" t="str">
        <f t="shared" si="29"/>
        <v>K30DSUH2Y1 Segal U Hawaii sub KA1770 K30DSUH2Y1</v>
      </c>
    </row>
    <row r="1861" spans="1:4">
      <c r="A1861" t="s">
        <v>26179</v>
      </c>
      <c r="B1861" t="s">
        <v>26180</v>
      </c>
      <c r="D1861" t="str">
        <f t="shared" si="29"/>
        <v>K30V627411 CAHFS UnGa FentanylMatrix K30V627411</v>
      </c>
    </row>
    <row r="1862" spans="1:4">
      <c r="A1862" t="s">
        <v>26181</v>
      </c>
      <c r="B1862" t="s">
        <v>26182</v>
      </c>
      <c r="D1862" t="str">
        <f t="shared" si="29"/>
        <v>K30DNM2F88 GRAPE GWSS Population Projection Model K30DNM2F88</v>
      </c>
    </row>
    <row r="1863" spans="1:4">
      <c r="A1863" t="s">
        <v>26183</v>
      </c>
      <c r="B1863" t="s">
        <v>26184</v>
      </c>
      <c r="D1863" t="str">
        <f t="shared" si="29"/>
        <v>K30CALFO22 CalFresh Outreach 2022 22F89 K30CALFO22</v>
      </c>
    </row>
    <row r="1864" spans="1:4">
      <c r="A1864" t="s">
        <v>26185</v>
      </c>
      <c r="B1864" t="s">
        <v>26186</v>
      </c>
      <c r="D1864" t="str">
        <f t="shared" si="29"/>
        <v>K30CALFO23 CalFresh Outreach 2023 22F89 K30CALFO23</v>
      </c>
    </row>
    <row r="1865" spans="1:4">
      <c r="A1865" t="s">
        <v>26187</v>
      </c>
      <c r="B1865" t="s">
        <v>26188</v>
      </c>
      <c r="D1865" t="str">
        <f t="shared" si="29"/>
        <v>K30CALFO24 CalFresh Outreach 2024 22F89 K30CALFO24</v>
      </c>
    </row>
    <row r="1866" spans="1:4">
      <c r="A1866" t="s">
        <v>26189</v>
      </c>
      <c r="B1866" t="s">
        <v>26190</v>
      </c>
      <c r="D1866" t="str">
        <f t="shared" si="29"/>
        <v>K30CALFS22 CalFresh Staff 2022 22F89 K30CALFS22</v>
      </c>
    </row>
    <row r="1867" spans="1:4">
      <c r="A1867" t="s">
        <v>26191</v>
      </c>
      <c r="B1867" t="s">
        <v>26192</v>
      </c>
      <c r="D1867" t="str">
        <f t="shared" si="29"/>
        <v>K30CALFS23 CalFresh Staff 2023 22F89 K30CALFS23</v>
      </c>
    </row>
    <row r="1868" spans="1:4">
      <c r="A1868" t="s">
        <v>26193</v>
      </c>
      <c r="B1868" t="s">
        <v>26194</v>
      </c>
      <c r="D1868" t="str">
        <f t="shared" si="29"/>
        <v>K30MSCDOF1 JMIE MWSC CA REFOREST MGMT TOOLSHED K30MSCDOF1</v>
      </c>
    </row>
    <row r="1869" spans="1:4">
      <c r="A1869" t="s">
        <v>26195</v>
      </c>
      <c r="B1869" t="s">
        <v>26196</v>
      </c>
      <c r="D1869" t="str">
        <f t="shared" si="29"/>
        <v>K30WMLLTC3 Murphy LLNL Immunological T Cells Award K30WMLLTC3</v>
      </c>
    </row>
    <row r="1870" spans="1:4">
      <c r="A1870" t="s">
        <v>26197</v>
      </c>
      <c r="B1870" t="s">
        <v>26198</v>
      </c>
      <c r="D1870" t="str">
        <f t="shared" si="29"/>
        <v>KS0MNLLTC4 Murphy LLNL Immunological T Cells Award KS0MNLLTC4</v>
      </c>
    </row>
    <row r="1871" spans="1:4">
      <c r="A1871" t="s">
        <v>26199</v>
      </c>
      <c r="B1871" t="s">
        <v>26200</v>
      </c>
      <c r="D1871" t="str">
        <f t="shared" si="29"/>
        <v>KS0MNLLTC5 Murphy LLNL Immunological T Cells Award KS0MNLLTC5</v>
      </c>
    </row>
    <row r="1872" spans="1:4">
      <c r="A1872" t="s">
        <v>26201</v>
      </c>
      <c r="B1872" t="s">
        <v>26202</v>
      </c>
      <c r="D1872" t="str">
        <f t="shared" si="29"/>
        <v>KS0WMLLTC3 Murphy LLNL Immunological T Cells Award KS0WMLLTC3</v>
      </c>
    </row>
    <row r="1873" spans="1:4">
      <c r="A1873" t="s">
        <v>26203</v>
      </c>
      <c r="B1873" t="s">
        <v>26204</v>
      </c>
      <c r="D1873" t="str">
        <f t="shared" si="29"/>
        <v>KS0TRML553 22 23 TRAUMA FELLOW GRANT AONA 7 23 KS0TRML553</v>
      </c>
    </row>
    <row r="1874" spans="1:4">
      <c r="A1874" t="s">
        <v>26205</v>
      </c>
      <c r="B1874" t="s">
        <v>26206</v>
      </c>
      <c r="D1874" t="str">
        <f t="shared" si="29"/>
        <v>K30ADS5VER ARE SMITH VERDANT ROBOTICS USDA NIFA K30ADS5VER</v>
      </c>
    </row>
    <row r="1875" spans="1:4">
      <c r="A1875" t="s">
        <v>26207</v>
      </c>
      <c r="B1875" t="s">
        <v>26208</v>
      </c>
      <c r="D1875" t="str">
        <f t="shared" si="29"/>
        <v>K30HORW957 LAWR HORWATH CA LEAFY GREENS PROJECT 2 K30HORW957</v>
      </c>
    </row>
    <row r="1876" spans="1:4">
      <c r="A1876" t="s">
        <v>26209</v>
      </c>
      <c r="B1876" t="s">
        <v>26210</v>
      </c>
      <c r="D1876" t="str">
        <f t="shared" si="29"/>
        <v>K30EKM2F96 NIFA Urban Heat Islands K30EKM2F96</v>
      </c>
    </row>
    <row r="1877" spans="1:4">
      <c r="A1877" t="s">
        <v>26211</v>
      </c>
      <c r="B1877" t="s">
        <v>26212</v>
      </c>
      <c r="D1877" t="str">
        <f t="shared" si="29"/>
        <v>K30APSM776 PS HERBARIUM GLORIA GREAT BASIN K30APSM776</v>
      </c>
    </row>
    <row r="1878" spans="1:4">
      <c r="A1878" t="s">
        <v>26213</v>
      </c>
      <c r="B1878" t="s">
        <v>26214</v>
      </c>
      <c r="D1878" t="str">
        <f t="shared" si="29"/>
        <v>K30BYF0027 ECE Yoo ONR K30BYF0027</v>
      </c>
    </row>
    <row r="1879" spans="1:4">
      <c r="A1879" t="s">
        <v>26215</v>
      </c>
      <c r="B1879" t="s">
        <v>26216</v>
      </c>
      <c r="D1879" t="str">
        <f t="shared" si="29"/>
        <v>KS0HOLP504 MED IMHO LARA HOPE FOUND SWOG 2013027 KS0HOLP504</v>
      </c>
    </row>
    <row r="1880" spans="1:4">
      <c r="A1880" t="s">
        <v>26217</v>
      </c>
      <c r="B1880" t="s">
        <v>26218</v>
      </c>
      <c r="D1880" t="str">
        <f t="shared" si="29"/>
        <v>K30V4B0460 USDA Combined Immunomodulation Antiviral K30V4B0460</v>
      </c>
    </row>
    <row r="1881" spans="1:4">
      <c r="A1881" t="s">
        <v>26219</v>
      </c>
      <c r="B1881" t="s">
        <v>26220</v>
      </c>
      <c r="D1881" t="str">
        <f t="shared" si="29"/>
        <v>KS0PMAR860 MED IMPM ALLEN UNITED THERA RIN PH 202 KS0PMAR860</v>
      </c>
    </row>
    <row r="1882" spans="1:4">
      <c r="A1882" t="s">
        <v>26221</v>
      </c>
      <c r="B1882" t="s">
        <v>26222</v>
      </c>
      <c r="D1882" t="str">
        <f t="shared" si="29"/>
        <v>K30804F767 ASUCD UNITRANS GRANT 67 K30804F767</v>
      </c>
    </row>
    <row r="1883" spans="1:4">
      <c r="A1883" t="s">
        <v>26223</v>
      </c>
      <c r="B1883" t="s">
        <v>26224</v>
      </c>
      <c r="D1883" t="str">
        <f t="shared" si="29"/>
        <v>KS0CASJ805 MED IMCA SOUTHARD EDWARD LIFE EARLY TAVR KS0CASJ805</v>
      </c>
    </row>
    <row r="1884" spans="1:4">
      <c r="A1884" t="s">
        <v>26225</v>
      </c>
      <c r="B1884" t="s">
        <v>26226</v>
      </c>
      <c r="D1884" t="str">
        <f t="shared" si="29"/>
        <v>KS0JOACTC1 OLICHNEY ACTC U24 11 30 2018 KS0JOACTC1</v>
      </c>
    </row>
    <row r="1885" spans="1:4">
      <c r="A1885" t="s">
        <v>26227</v>
      </c>
      <c r="B1885" t="s">
        <v>26228</v>
      </c>
      <c r="D1885" t="str">
        <f t="shared" si="29"/>
        <v>KS0JOACTC2 OLICHNEY ACTC U24 11 30 2019 KS0JOACTC2</v>
      </c>
    </row>
    <row r="1886" spans="1:4">
      <c r="A1886" t="s">
        <v>26229</v>
      </c>
      <c r="B1886" t="s">
        <v>26230</v>
      </c>
      <c r="D1886" t="str">
        <f t="shared" si="29"/>
        <v>KS0JOACTC3 OLICHNEY ACTC U24 11 30 2020 KS0JOACTC3</v>
      </c>
    </row>
    <row r="1887" spans="1:4">
      <c r="A1887" t="s">
        <v>26231</v>
      </c>
      <c r="B1887" t="s">
        <v>26232</v>
      </c>
      <c r="D1887" t="str">
        <f t="shared" si="29"/>
        <v>KS0JOACTC4 OLICHNEY ACTC YR 3 EXTENDED 6 30 2021 KS0JOACTC4</v>
      </c>
    </row>
    <row r="1888" spans="1:4">
      <c r="A1888" t="s">
        <v>26233</v>
      </c>
      <c r="B1888" t="s">
        <v>26234</v>
      </c>
      <c r="D1888" t="str">
        <f t="shared" si="29"/>
        <v>KS0JOACTC5 OLICHNEY ACTC EXTENDED 6 30 2023 KS0JOACTC5</v>
      </c>
    </row>
    <row r="1889" spans="1:4">
      <c r="A1889" t="s">
        <v>26235</v>
      </c>
      <c r="B1889" t="s">
        <v>26236</v>
      </c>
      <c r="D1889" t="str">
        <f t="shared" si="29"/>
        <v>KS0JOACTC6 OLICHNEY ACTC EXTENDED 6 30 2023 KS0JOACTC6</v>
      </c>
    </row>
    <row r="1890" spans="1:4">
      <c r="A1890" t="s">
        <v>26237</v>
      </c>
      <c r="B1890" t="s">
        <v>26238</v>
      </c>
      <c r="D1890" t="str">
        <f t="shared" si="29"/>
        <v>KS0JOERICA OLICHNEY ACTC U24 HUB ET 6 30 23 KS0JOERICA</v>
      </c>
    </row>
    <row r="1891" spans="1:4">
      <c r="A1891" t="s">
        <v>26239</v>
      </c>
      <c r="B1891" t="s">
        <v>26240</v>
      </c>
      <c r="D1891" t="str">
        <f t="shared" si="29"/>
        <v>KS0JOHUBSM OLICHNEY ACTC U24 HUB 11 30 2021 KS0JOHUBSM</v>
      </c>
    </row>
    <row r="1892" spans="1:4">
      <c r="A1892" t="s">
        <v>26241</v>
      </c>
      <c r="B1892" t="s">
        <v>26242</v>
      </c>
      <c r="D1892" t="str">
        <f t="shared" si="29"/>
        <v>K30PARK892 ETOX PARKER NSF Detection of Amelogenin K30PARK892</v>
      </c>
    </row>
    <row r="1893" spans="1:4">
      <c r="A1893" t="s">
        <v>26243</v>
      </c>
      <c r="B1893" t="s">
        <v>26244</v>
      </c>
      <c r="D1893" t="str">
        <f t="shared" si="29"/>
        <v>KS0IDTG813 MED IMID THOMPSON AMPLYX APX001 201 KS0IDTG813</v>
      </c>
    </row>
    <row r="1894" spans="1:4">
      <c r="A1894" t="s">
        <v>26245</v>
      </c>
      <c r="B1894" t="s">
        <v>26246</v>
      </c>
      <c r="D1894" t="str">
        <f t="shared" si="29"/>
        <v>K30HED0106 LAWR DAHLKE US ISRAEL BINATIONA 3 23C31 K30HED0106</v>
      </c>
    </row>
    <row r="1895" spans="1:4">
      <c r="A1895" t="s">
        <v>26247</v>
      </c>
      <c r="B1895" t="s">
        <v>26248</v>
      </c>
      <c r="D1895" t="str">
        <f t="shared" si="29"/>
        <v>K30V473DA2 VM OHI PREEMPT B BIRD Phase 2 K30V473DA2</v>
      </c>
    </row>
    <row r="1896" spans="1:4">
      <c r="A1896" t="s">
        <v>26249</v>
      </c>
      <c r="B1896" t="s">
        <v>26250</v>
      </c>
      <c r="D1896" t="str">
        <f t="shared" si="29"/>
        <v>K30V473DAR VM OHI PREEMPT BIRD Phase 1 K30V473DAR</v>
      </c>
    </row>
    <row r="1897" spans="1:4">
      <c r="A1897" t="s">
        <v>26251</v>
      </c>
      <c r="B1897" t="s">
        <v>26252</v>
      </c>
      <c r="D1897" t="str">
        <f t="shared" si="29"/>
        <v>KS0BARRY41 MED CCM BARRY DARPA PROJECT KS0BARRY41</v>
      </c>
    </row>
    <row r="1898" spans="1:4">
      <c r="A1898" t="s">
        <v>26253</v>
      </c>
      <c r="B1898" t="s">
        <v>26254</v>
      </c>
      <c r="D1898" t="str">
        <f t="shared" si="29"/>
        <v>KS0BARRY42 MED CCM BARRY DARPA PROJECT CNPRC KS0BARRY42</v>
      </c>
    </row>
    <row r="1899" spans="1:4">
      <c r="A1899" t="s">
        <v>26255</v>
      </c>
      <c r="B1899" t="s">
        <v>26256</v>
      </c>
      <c r="D1899" t="str">
        <f t="shared" si="29"/>
        <v>KS0BARRY51 MED CIID IYER DARPA PROJECT CORE ACCT KS0BARRY51</v>
      </c>
    </row>
    <row r="1900" spans="1:4">
      <c r="A1900" t="s">
        <v>26257</v>
      </c>
      <c r="B1900" t="s">
        <v>26258</v>
      </c>
      <c r="D1900" t="str">
        <f t="shared" si="29"/>
        <v>KS0BARRY52 MED CIID IYER DARPA PHASE 2 CNPRC KS0BARRY52</v>
      </c>
    </row>
    <row r="1901" spans="1:4">
      <c r="A1901" t="s">
        <v>26259</v>
      </c>
      <c r="B1901" t="s">
        <v>26260</v>
      </c>
      <c r="D1901" t="str">
        <f t="shared" si="29"/>
        <v>K30RMILGC3 INTL LETTUCE GENOMICS CONSORTIUM 3 K30RMILGC3</v>
      </c>
    </row>
    <row r="1902" spans="1:4">
      <c r="A1902" t="s">
        <v>26261</v>
      </c>
      <c r="B1902" t="s">
        <v>26262</v>
      </c>
      <c r="D1902" t="str">
        <f t="shared" si="29"/>
        <v>K30RMILGCC INTL LETTUCE GEN CONSORTIUM EXPENSES K30RMILGCC</v>
      </c>
    </row>
    <row r="1903" spans="1:4">
      <c r="A1903" t="s">
        <v>26263</v>
      </c>
      <c r="B1903" t="s">
        <v>26264</v>
      </c>
      <c r="D1903" t="str">
        <f t="shared" si="29"/>
        <v>KS0PMMB601 MED IMPM MORRISSEY VERTEX VX16 809 120 0 KS0PMMB601</v>
      </c>
    </row>
    <row r="1904" spans="1:4">
      <c r="A1904" t="s">
        <v>26265</v>
      </c>
      <c r="B1904" t="s">
        <v>26266</v>
      </c>
      <c r="D1904" t="str">
        <f t="shared" si="29"/>
        <v>KS0GIBC827 MED IMGI NOVARTIS AMBER CVAY736B2201 KS0GIBC827</v>
      </c>
    </row>
    <row r="1905" spans="1:4">
      <c r="A1905" t="s">
        <v>26267</v>
      </c>
      <c r="B1905" t="s">
        <v>26268</v>
      </c>
      <c r="D1905" t="str">
        <f t="shared" si="29"/>
        <v>K30V235SW2 NSF Participant Support 1838207 0 K30V235SW2</v>
      </c>
    </row>
    <row r="1906" spans="1:4">
      <c r="A1906" t="s">
        <v>26269</v>
      </c>
      <c r="B1906" t="s">
        <v>26270</v>
      </c>
      <c r="D1906" t="str">
        <f t="shared" si="29"/>
        <v>K30V235SWN NSF 1838207 0 K30V235SWN</v>
      </c>
    </row>
    <row r="1907" spans="1:4">
      <c r="A1907" t="s">
        <v>26271</v>
      </c>
      <c r="B1907" t="s">
        <v>26272</v>
      </c>
      <c r="D1907" t="str">
        <f t="shared" si="29"/>
        <v>K30V435SWN NSF 1838207 0 K30V435SWN</v>
      </c>
    </row>
    <row r="1908" spans="1:4">
      <c r="A1908" t="s">
        <v>26273</v>
      </c>
      <c r="B1908" t="s">
        <v>26274</v>
      </c>
      <c r="D1908" t="str">
        <f t="shared" si="29"/>
        <v>K30V735SWN NSF Fina 1838207 0 K30V735SWN</v>
      </c>
    </row>
    <row r="1909" spans="1:4">
      <c r="A1909" t="s">
        <v>26275</v>
      </c>
      <c r="B1909" t="s">
        <v>26276</v>
      </c>
      <c r="D1909" t="str">
        <f t="shared" si="29"/>
        <v>K30XLNSFEE CS X LIU FINA ACT NSF REU 1838207 K30XLNSFEE</v>
      </c>
    </row>
    <row r="1910" spans="1:4">
      <c r="A1910" t="s">
        <v>26277</v>
      </c>
      <c r="B1910" t="s">
        <v>26278</v>
      </c>
      <c r="D1910" t="str">
        <f t="shared" si="29"/>
        <v>K30DXB3C45 FST HLTH PROMO ROLES ON OBESITY Yr 2 K30DXB3C45</v>
      </c>
    </row>
    <row r="1911" spans="1:4">
      <c r="A1911" t="s">
        <v>26279</v>
      </c>
      <c r="B1911" t="s">
        <v>26280</v>
      </c>
      <c r="D1911" t="str">
        <f t="shared" si="29"/>
        <v>K30DXBC452 08 30 23 USDA Health Promo Roles K30DXBC452</v>
      </c>
    </row>
    <row r="1912" spans="1:4">
      <c r="A1912" t="s">
        <v>26281</v>
      </c>
      <c r="B1912" t="s">
        <v>26282</v>
      </c>
      <c r="D1912" t="str">
        <f t="shared" si="29"/>
        <v>KS0TBTBI03 Med Surg Tina Palmieri TBI Year3 KS0TBTBI03</v>
      </c>
    </row>
    <row r="1913" spans="1:4">
      <c r="A1913" t="s">
        <v>26283</v>
      </c>
      <c r="B1913" t="s">
        <v>26284</v>
      </c>
      <c r="D1913" t="str">
        <f t="shared" si="29"/>
        <v>KS0TPTBI01 Med Surg Tina Palmieri TBI Year1 KS0TPTBI01</v>
      </c>
    </row>
    <row r="1914" spans="1:4">
      <c r="A1914" t="s">
        <v>26285</v>
      </c>
      <c r="B1914" t="s">
        <v>26286</v>
      </c>
      <c r="D1914" t="str">
        <f t="shared" si="29"/>
        <v>KS0TPTBI02 Med Surg Tina Palmieri TBI Year2 KS0TPTBI02</v>
      </c>
    </row>
    <row r="1915" spans="1:4">
      <c r="A1915" t="s">
        <v>26287</v>
      </c>
      <c r="B1915" t="s">
        <v>26288</v>
      </c>
      <c r="D1915" t="str">
        <f t="shared" si="29"/>
        <v>KS0TPTBI03 Med Surg Tina Palmieri TBI Year3 KS0TPTBI03</v>
      </c>
    </row>
    <row r="1916" spans="1:4">
      <c r="A1916" t="s">
        <v>26289</v>
      </c>
      <c r="B1916" t="s">
        <v>26290</v>
      </c>
      <c r="D1916" t="str">
        <f t="shared" si="29"/>
        <v>K30APOROOT BAE Pourreza USDA UCR SCRI K30APOROOT</v>
      </c>
    </row>
    <row r="1917" spans="1:4">
      <c r="A1917" t="s">
        <v>26291</v>
      </c>
      <c r="B1917" t="s">
        <v>26292</v>
      </c>
      <c r="D1917" t="str">
        <f t="shared" si="29"/>
        <v>K30APSF720 PS PJ BROWN USDA NIFA PUTTING PHENOTYPIC K30APSF720</v>
      </c>
    </row>
    <row r="1918" spans="1:4">
      <c r="A1918" t="s">
        <v>26293</v>
      </c>
      <c r="B1918" t="s">
        <v>26294</v>
      </c>
      <c r="D1918" t="str">
        <f t="shared" si="29"/>
        <v>K30APSF748 PS DANDEKAR 2018 SCRI VIA UC RIVERSIDE K30APSF748</v>
      </c>
    </row>
    <row r="1919" spans="1:4">
      <c r="A1919" t="s">
        <v>26295</v>
      </c>
      <c r="B1919" t="s">
        <v>26296</v>
      </c>
      <c r="D1919" t="str">
        <f t="shared" si="29"/>
        <v>K30APSF749 PS DVORAK 2018 SCRI VIA UC RIVERSIDE K30APSF749</v>
      </c>
    </row>
    <row r="1920" spans="1:4">
      <c r="A1920" t="s">
        <v>26297</v>
      </c>
      <c r="B1920" t="s">
        <v>26298</v>
      </c>
      <c r="D1920" t="str">
        <f t="shared" si="29"/>
        <v>K30APSF750 PS LUO 2018 SCRI VIA UC RIVERSIDE K30APSF750</v>
      </c>
    </row>
    <row r="1921" spans="1:4">
      <c r="A1921" t="s">
        <v>26299</v>
      </c>
      <c r="B1921" t="s">
        <v>26300</v>
      </c>
      <c r="D1921" t="str">
        <f t="shared" si="29"/>
        <v>K30CHLSCRI EVE Langley USDA SCRI subaward w UCR K30CHLSCRI</v>
      </c>
    </row>
    <row r="1922" spans="1:4">
      <c r="A1922" t="s">
        <v>26301</v>
      </c>
      <c r="B1922" t="s">
        <v>26302</v>
      </c>
      <c r="D1922" t="str">
        <f t="shared" si="29"/>
        <v>K30F4CC001 CEE Cappa NSF Phase IIb CCI K30F4CC001</v>
      </c>
    </row>
    <row r="1923" spans="1:4">
      <c r="A1923" t="s">
        <v>26303</v>
      </c>
      <c r="B1923" t="s">
        <v>26304</v>
      </c>
      <c r="D1923" t="str">
        <f t="shared" ref="D1923:D1986" si="30">A1923&amp;" "&amp;B1923</f>
        <v>K30ITDATA1 GC Tagkopoulos USDA FoodData Central K30ITDATA1</v>
      </c>
    </row>
    <row r="1924" spans="1:4">
      <c r="A1924" t="s">
        <v>26305</v>
      </c>
      <c r="B1924" t="s">
        <v>26306</v>
      </c>
      <c r="D1924" t="str">
        <f t="shared" si="30"/>
        <v>K30MCL3C62 FST VOCAB THESAURUS 8 31 21 K30MCL3C62</v>
      </c>
    </row>
    <row r="1925" spans="1:4">
      <c r="A1925" t="s">
        <v>26307</v>
      </c>
      <c r="B1925" t="s">
        <v>26308</v>
      </c>
      <c r="D1925" t="str">
        <f t="shared" si="30"/>
        <v>K30NEWHEAL PROJECT H E A L K30NEWHEAL</v>
      </c>
    </row>
    <row r="1926" spans="1:4">
      <c r="A1926" t="s">
        <v>26309</v>
      </c>
      <c r="B1926" t="s">
        <v>26310</v>
      </c>
      <c r="D1926" t="str">
        <f t="shared" si="30"/>
        <v>KS0PK23C76 MED KNOEPFLER NIH R01NS106878 KS0PK23C76</v>
      </c>
    </row>
    <row r="1927" spans="1:4">
      <c r="A1927" t="s">
        <v>26311</v>
      </c>
      <c r="B1927" t="s">
        <v>26312</v>
      </c>
      <c r="D1927" t="str">
        <f t="shared" si="30"/>
        <v>KS0HOJB820 MED IMCT JONAS ABBVIE M16 415 KS0HOJB820</v>
      </c>
    </row>
    <row r="1928" spans="1:4">
      <c r="A1928" t="s">
        <v>26313</v>
      </c>
      <c r="B1928" t="s">
        <v>26314</v>
      </c>
      <c r="D1928" t="str">
        <f t="shared" si="30"/>
        <v>K30APSF973 PS JRI CORNELL FFT NSF EXP 8 31 2022 K30APSF973</v>
      </c>
    </row>
    <row r="1929" spans="1:4">
      <c r="A1929" t="s">
        <v>26315</v>
      </c>
      <c r="B1929" t="s">
        <v>26316</v>
      </c>
      <c r="D1929" t="str">
        <f t="shared" si="30"/>
        <v>K30JRINSCU EVE ROSS IBARRA CORNELL REU 85626 11127 K30JRINSCU</v>
      </c>
    </row>
    <row r="1930" spans="1:4">
      <c r="A1930" t="s">
        <v>26317</v>
      </c>
      <c r="B1930" t="s">
        <v>26318</v>
      </c>
      <c r="D1930" t="str">
        <f t="shared" si="30"/>
        <v>K30JRINSFC EVE IBARRA NSF IOS 1822330 CORNELL FFT K30JRINSFC</v>
      </c>
    </row>
    <row r="1931" spans="1:4">
      <c r="A1931" t="s">
        <v>26319</v>
      </c>
      <c r="B1931" t="s">
        <v>26320</v>
      </c>
      <c r="D1931" t="str">
        <f t="shared" si="30"/>
        <v>K30GAN2019 CHE FALLER GAANN P200A180029 0 K30GAN2019</v>
      </c>
    </row>
    <row r="1932" spans="1:4">
      <c r="A1932" t="s">
        <v>26321</v>
      </c>
      <c r="B1932" t="s">
        <v>26322</v>
      </c>
      <c r="D1932" t="str">
        <f t="shared" si="30"/>
        <v>K30SFGAANN Ghiasi GAANN K30SFGAANN</v>
      </c>
    </row>
    <row r="1933" spans="1:4">
      <c r="A1933" t="s">
        <v>26323</v>
      </c>
      <c r="B1933" t="s">
        <v>26324</v>
      </c>
      <c r="D1933" t="str">
        <f t="shared" si="30"/>
        <v>KS0HOLT802 MED IMHO LI HENGRUI SHRUS 1001 KS0HOLT802</v>
      </c>
    </row>
    <row r="1934" spans="1:4">
      <c r="A1934" t="s">
        <v>26325</v>
      </c>
      <c r="B1934" t="s">
        <v>26326</v>
      </c>
      <c r="D1934" t="str">
        <f t="shared" si="30"/>
        <v>K30MBJAB20 MCB JAB NIH R01GM110283 K30MBJAB20</v>
      </c>
    </row>
    <row r="1935" spans="1:4">
      <c r="A1935" t="s">
        <v>26327</v>
      </c>
      <c r="B1935" t="s">
        <v>26328</v>
      </c>
      <c r="D1935" t="str">
        <f t="shared" si="30"/>
        <v>K3023D02SP STIP funding 23D02 K3023D02SP</v>
      </c>
    </row>
    <row r="1936" spans="1:4">
      <c r="A1936" t="s">
        <v>26329</v>
      </c>
      <c r="B1936" t="s">
        <v>26330</v>
      </c>
      <c r="D1936" t="str">
        <f t="shared" si="30"/>
        <v>K30MATAW03 A Waldron SIMONS FDN 2020 25 K30MATAW03</v>
      </c>
    </row>
    <row r="1937" spans="1:4">
      <c r="A1937" t="s">
        <v>26331</v>
      </c>
      <c r="B1937" t="s">
        <v>26332</v>
      </c>
      <c r="D1937" t="str">
        <f t="shared" si="30"/>
        <v>K30MATAW04 A Waldron SIMONS FDN 2020 25 YR2 K30MATAW04</v>
      </c>
    </row>
    <row r="1938" spans="1:4">
      <c r="A1938" t="s">
        <v>26333</v>
      </c>
      <c r="B1938" t="s">
        <v>26334</v>
      </c>
      <c r="D1938" t="str">
        <f t="shared" si="30"/>
        <v>K30SIMNAW1 Dept SIMONS Grant Andrew Waldron K30SIMNAW1</v>
      </c>
    </row>
    <row r="1939" spans="1:4">
      <c r="A1939" t="s">
        <v>26335</v>
      </c>
      <c r="B1939" t="s">
        <v>26336</v>
      </c>
      <c r="D1939" t="str">
        <f t="shared" si="30"/>
        <v>K30RKGNSFM GROSBERG NSF REU Site 1950536 SUPP M S K30RKGNSFM</v>
      </c>
    </row>
    <row r="1940" spans="1:4">
      <c r="A1940" t="s">
        <v>26337</v>
      </c>
      <c r="B1940" t="s">
        <v>26338</v>
      </c>
      <c r="D1940" t="str">
        <f t="shared" si="30"/>
        <v>K30RKGNSFP EVE GROSBERG NSF REU Site 1950536 PS K30RKGNSFP</v>
      </c>
    </row>
    <row r="1941" spans="1:4">
      <c r="A1941" t="s">
        <v>26339</v>
      </c>
      <c r="B1941" t="s">
        <v>26340</v>
      </c>
      <c r="D1941" t="str">
        <f t="shared" si="30"/>
        <v>K30RKGNSFS EVE GROSBERG NSF REU Site 1950536 SUPP K30RKGNSFS</v>
      </c>
    </row>
    <row r="1942" spans="1:4">
      <c r="A1942" t="s">
        <v>26341</v>
      </c>
      <c r="B1942" t="s">
        <v>26342</v>
      </c>
      <c r="D1942" t="str">
        <f t="shared" si="30"/>
        <v>K30RKGNSFU EVE GROSBERG NSF REU Site 1950536 K30RKGNSFU</v>
      </c>
    </row>
    <row r="1943" spans="1:4">
      <c r="A1943" t="s">
        <v>26343</v>
      </c>
      <c r="B1943" t="s">
        <v>26344</v>
      </c>
      <c r="D1943" t="str">
        <f t="shared" si="30"/>
        <v>K30RKGROAS EVE GROSBERG NSF 1950536 ROA SUPPLMT K30RKGROAS</v>
      </c>
    </row>
    <row r="1944" spans="1:4">
      <c r="A1944" t="s">
        <v>26345</v>
      </c>
      <c r="B1944" t="s">
        <v>26346</v>
      </c>
      <c r="D1944" t="str">
        <f t="shared" si="30"/>
        <v>K304875119 Climate Works 2005 82316779 Sperling K304875119</v>
      </c>
    </row>
    <row r="1945" spans="1:4">
      <c r="A1945" t="s">
        <v>26347</v>
      </c>
      <c r="B1945" t="s">
        <v>26348</v>
      </c>
      <c r="D1945" t="str">
        <f t="shared" si="30"/>
        <v>K304875120 Climate Works 2005 82316779 Hardman K304875120</v>
      </c>
    </row>
    <row r="1946" spans="1:4">
      <c r="A1946" t="s">
        <v>26349</v>
      </c>
      <c r="B1946" t="s">
        <v>26350</v>
      </c>
      <c r="D1946" t="str">
        <f t="shared" si="30"/>
        <v>K304875121 Climate Works 2005 82316779 Wang K304875121</v>
      </c>
    </row>
    <row r="1947" spans="1:4">
      <c r="A1947" t="s">
        <v>26351</v>
      </c>
      <c r="B1947" t="s">
        <v>26352</v>
      </c>
      <c r="D1947" t="str">
        <f t="shared" si="30"/>
        <v>K304877097 2021 Climate Works Prime account K304877097</v>
      </c>
    </row>
    <row r="1948" spans="1:4">
      <c r="A1948" t="s">
        <v>26353</v>
      </c>
      <c r="B1948" t="s">
        <v>26354</v>
      </c>
      <c r="D1948" t="str">
        <f t="shared" si="30"/>
        <v>K304877103 2021 Climate Works Circella K304877103</v>
      </c>
    </row>
    <row r="1949" spans="1:4">
      <c r="A1949" t="s">
        <v>26355</v>
      </c>
      <c r="B1949" t="s">
        <v>26356</v>
      </c>
      <c r="D1949" t="str">
        <f t="shared" si="30"/>
        <v>K304877104 2021 Climate Works Fulton K304877104</v>
      </c>
    </row>
    <row r="1950" spans="1:4">
      <c r="A1950" t="s">
        <v>26357</v>
      </c>
      <c r="B1950" t="s">
        <v>26358</v>
      </c>
      <c r="D1950" t="str">
        <f t="shared" si="30"/>
        <v>K306875012 Climate Works 2005 82316779 Brown K306875012</v>
      </c>
    </row>
    <row r="1951" spans="1:4">
      <c r="A1951" t="s">
        <v>26359</v>
      </c>
      <c r="B1951" t="s">
        <v>26360</v>
      </c>
      <c r="D1951" t="str">
        <f t="shared" si="30"/>
        <v>K30V440WR2 VMB FDA U18 006443 W Rumbeiha K30V440WR2</v>
      </c>
    </row>
    <row r="1952" spans="1:4">
      <c r="A1952" t="s">
        <v>26361</v>
      </c>
      <c r="B1952" t="s">
        <v>26362</v>
      </c>
      <c r="D1952" t="str">
        <f t="shared" si="30"/>
        <v>K30V440WR4 VMB FDA U18 006443 W Rumbeiha K30V440WR4</v>
      </c>
    </row>
    <row r="1953" spans="1:4">
      <c r="A1953" t="s">
        <v>26363</v>
      </c>
      <c r="B1953" t="s">
        <v>26364</v>
      </c>
      <c r="D1953" t="str">
        <f t="shared" si="30"/>
        <v>K30V440WR8 VMB FDA U18 006443 W Rumbeiha K30V440WR8</v>
      </c>
    </row>
    <row r="1954" spans="1:4">
      <c r="A1954" t="s">
        <v>26365</v>
      </c>
      <c r="B1954" t="s">
        <v>26366</v>
      </c>
      <c r="D1954" t="str">
        <f t="shared" si="30"/>
        <v>K30EJ23D11 ANTS NSF SHELLFISH J EERKENS 23D11 K30EJ23D11</v>
      </c>
    </row>
    <row r="1955" spans="1:4">
      <c r="A1955" t="s">
        <v>26367</v>
      </c>
      <c r="B1955" t="s">
        <v>26368</v>
      </c>
      <c r="D1955" t="str">
        <f t="shared" si="30"/>
        <v>K30SKPETY1 BME SUN IL KWON Ultra dense and fast K30SKPETY1</v>
      </c>
    </row>
    <row r="1956" spans="1:4">
      <c r="A1956" t="s">
        <v>26369</v>
      </c>
      <c r="B1956" t="s">
        <v>26370</v>
      </c>
      <c r="D1956" t="str">
        <f t="shared" si="30"/>
        <v>K30MLALA01 Alameda County Leadership Training Prgm K30MLALA01</v>
      </c>
    </row>
    <row r="1957" spans="1:4">
      <c r="A1957" t="s">
        <v>26371</v>
      </c>
      <c r="B1957" t="s">
        <v>26372</v>
      </c>
      <c r="D1957" t="str">
        <f t="shared" si="30"/>
        <v>K30LSK3D29 USDA FS Sierra Nevada Tree 2020 22 K30LSK3D29</v>
      </c>
    </row>
    <row r="1958" spans="1:4">
      <c r="A1958" t="s">
        <v>26373</v>
      </c>
      <c r="B1958" t="s">
        <v>26374</v>
      </c>
      <c r="D1958" t="str">
        <f t="shared" si="30"/>
        <v>K30ESAHA22 BME AHA A20 2428 THRU GRAD STUDIES K30ESAHA22</v>
      </c>
    </row>
    <row r="1959" spans="1:4">
      <c r="A1959" t="s">
        <v>26375</v>
      </c>
      <c r="B1959" t="s">
        <v>26376</v>
      </c>
      <c r="D1959" t="str">
        <f t="shared" si="30"/>
        <v>K30ESAHA24 BME AHA A20 2428 THRU GRAD STUD YR 2 K30ESAHA24</v>
      </c>
    </row>
    <row r="1960" spans="1:4">
      <c r="A1960" t="s">
        <v>26377</v>
      </c>
      <c r="B1960" t="s">
        <v>26378</v>
      </c>
      <c r="D1960" t="str">
        <f t="shared" si="30"/>
        <v>K30ESAHAFN BME AHA A20 2428 FINA ACCOUNT K30ESAHAFN</v>
      </c>
    </row>
    <row r="1961" spans="1:4">
      <c r="A1961" t="s">
        <v>26379</v>
      </c>
      <c r="B1961" t="s">
        <v>26380</v>
      </c>
      <c r="D1961" t="str">
        <f t="shared" si="30"/>
        <v>K30ESAHFNA BME AHA A20 2428 FINA ACCOUNT 2 K30ESAHFNA</v>
      </c>
    </row>
    <row r="1962" spans="1:4">
      <c r="A1962" t="s">
        <v>26381</v>
      </c>
      <c r="B1962" t="s">
        <v>26382</v>
      </c>
      <c r="D1962" t="str">
        <f t="shared" si="30"/>
        <v>K30ESH0003 ECE SEKER NIH NINDS K30ESH0003</v>
      </c>
    </row>
    <row r="1963" spans="1:4">
      <c r="A1963" t="s">
        <v>26383</v>
      </c>
      <c r="B1963" t="s">
        <v>26384</v>
      </c>
      <c r="D1963" t="str">
        <f t="shared" si="30"/>
        <v>K30ESH003E ECE SEKER NIH NINDS RESTRICTED K30ESH003E</v>
      </c>
    </row>
    <row r="1964" spans="1:4">
      <c r="A1964" t="s">
        <v>26385</v>
      </c>
      <c r="B1964" t="s">
        <v>26386</v>
      </c>
      <c r="D1964" t="str">
        <f t="shared" si="30"/>
        <v>K30V440L87 VMB LEIN SEKER R03 NEURONAL CONTRIBUTION K30V440L87</v>
      </c>
    </row>
    <row r="1965" spans="1:4">
      <c r="A1965" t="s">
        <v>26387</v>
      </c>
      <c r="B1965" t="s">
        <v>26388</v>
      </c>
      <c r="D1965" t="str">
        <f t="shared" si="30"/>
        <v>K30V440L89 VMB LEIN SEKER R03 SUPPL NEURONAL CONTR K30V440L89</v>
      </c>
    </row>
    <row r="1966" spans="1:4">
      <c r="A1966" t="s">
        <v>26389</v>
      </c>
      <c r="B1966" t="s">
        <v>26390</v>
      </c>
      <c r="D1966" t="str">
        <f t="shared" si="30"/>
        <v>K30PSYRFB5 PSC Goodman NSF RAPID K30PSYRFB5</v>
      </c>
    </row>
    <row r="1967" spans="1:4">
      <c r="A1967" t="s">
        <v>26391</v>
      </c>
      <c r="B1967" t="s">
        <v>26392</v>
      </c>
      <c r="D1967" t="str">
        <f t="shared" si="30"/>
        <v>KS0KNSMRT1 NG SLEEP SMART UNIV CINCINNATI 7 2024 KS0KNSMRT1</v>
      </c>
    </row>
    <row r="1968" spans="1:4">
      <c r="A1968" t="s">
        <v>26393</v>
      </c>
      <c r="B1968" t="s">
        <v>26394</v>
      </c>
      <c r="D1968" t="str">
        <f t="shared" si="30"/>
        <v>K30CCCPD41 ANTS UNI TEXAS AUSTIN P CRUZ 23D41 K30CCCPD41</v>
      </c>
    </row>
    <row r="1969" spans="1:4">
      <c r="A1969" t="s">
        <v>26395</v>
      </c>
      <c r="B1969" t="s">
        <v>26396</v>
      </c>
      <c r="D1969" t="str">
        <f t="shared" si="30"/>
        <v>K30CCCPD4S ANTS UNI TEXAS AUSTIN P CRUZ 23D41 K30CCCPD4S</v>
      </c>
    </row>
    <row r="1970" spans="1:4">
      <c r="A1970" t="s">
        <v>26397</v>
      </c>
      <c r="B1970" t="s">
        <v>26398</v>
      </c>
      <c r="D1970" t="str">
        <f t="shared" si="30"/>
        <v>K30V4D1490 VMDO NIH VSTP MSTP Inst Allowance Acct K30V4D1490</v>
      </c>
    </row>
    <row r="1971" spans="1:4">
      <c r="A1971" t="s">
        <v>26399</v>
      </c>
      <c r="B1971" t="s">
        <v>26400</v>
      </c>
      <c r="D1971" t="str">
        <f t="shared" si="30"/>
        <v>K30V4D1503 NIH VSTP MSTP Inst Allowance Acct Year 4 K30V4D1503</v>
      </c>
    </row>
    <row r="1972" spans="1:4">
      <c r="A1972" t="s">
        <v>26401</v>
      </c>
      <c r="B1972" t="s">
        <v>26402</v>
      </c>
      <c r="D1972" t="str">
        <f t="shared" si="30"/>
        <v>K30V4D1504 NIH VSTP MSTP Stipend Account Year 4 K30V4D1504</v>
      </c>
    </row>
    <row r="1973" spans="1:4">
      <c r="A1973" t="s">
        <v>26403</v>
      </c>
      <c r="B1973" t="s">
        <v>26404</v>
      </c>
      <c r="D1973" t="str">
        <f t="shared" si="30"/>
        <v>K30V4D1505 NIH VSTP MSTP Childcare Support K30V4D1505</v>
      </c>
    </row>
    <row r="1974" spans="1:4">
      <c r="A1974" t="s">
        <v>26405</v>
      </c>
      <c r="B1974" t="s">
        <v>26406</v>
      </c>
      <c r="D1974" t="str">
        <f t="shared" si="30"/>
        <v>K30V4D2411 VMDO NIH VSTP MSTP Inst Allowance Acct K30V4D2411</v>
      </c>
    </row>
    <row r="1975" spans="1:4">
      <c r="A1975" t="s">
        <v>26407</v>
      </c>
      <c r="B1975" t="s">
        <v>26408</v>
      </c>
      <c r="D1975" t="str">
        <f t="shared" si="30"/>
        <v>K30V4D2424 NIH VSTP MSTP Inst Allowance Acct Year 3 K30V4D2424</v>
      </c>
    </row>
    <row r="1976" spans="1:4">
      <c r="A1976" t="s">
        <v>26409</v>
      </c>
      <c r="B1976" t="s">
        <v>26410</v>
      </c>
      <c r="D1976" t="str">
        <f t="shared" si="30"/>
        <v>K30V7DF458 VMDO NIH VSTP MSTP Stipend Account K30V7DF458</v>
      </c>
    </row>
    <row r="1977" spans="1:4">
      <c r="A1977" t="s">
        <v>26411</v>
      </c>
      <c r="B1977" t="s">
        <v>26412</v>
      </c>
      <c r="D1977" t="str">
        <f t="shared" si="30"/>
        <v>K30V7DF469 VMDO NIH VSTP MSTP Stipend Account K30V7DF469</v>
      </c>
    </row>
    <row r="1978" spans="1:4">
      <c r="A1978" t="s">
        <v>26413</v>
      </c>
      <c r="B1978" t="s">
        <v>26414</v>
      </c>
      <c r="D1978" t="str">
        <f t="shared" si="30"/>
        <v>K30V7DF475 NIH VSTP MSTP Stipend Account Year 3 K30V7DF475</v>
      </c>
    </row>
    <row r="1979" spans="1:4">
      <c r="A1979" t="s">
        <v>26415</v>
      </c>
      <c r="B1979" t="s">
        <v>26416</v>
      </c>
      <c r="D1979" t="str">
        <f t="shared" si="30"/>
        <v>KS0PMKB804 MED IMPM KUHN VERTEX VX19 814 101 KS0PMKB804</v>
      </c>
    </row>
    <row r="1980" spans="1:4">
      <c r="A1980" t="s">
        <v>26417</v>
      </c>
      <c r="B1980" t="s">
        <v>26418</v>
      </c>
      <c r="D1980" t="str">
        <f t="shared" si="30"/>
        <v>K30V451GRX Brown NSF BBSRC NSF BIO genomeRxiv K30V451GRX</v>
      </c>
    </row>
    <row r="1981" spans="1:4">
      <c r="A1981" t="s">
        <v>26419</v>
      </c>
      <c r="B1981" t="s">
        <v>26420</v>
      </c>
      <c r="D1981" t="str">
        <f t="shared" si="30"/>
        <v>KS0HOLT804 MED IMHO LI ONCOIMMUNE KS0HOLT804</v>
      </c>
    </row>
    <row r="1982" spans="1:4">
      <c r="A1982" t="s">
        <v>26421</v>
      </c>
      <c r="B1982" t="s">
        <v>26422</v>
      </c>
      <c r="D1982" t="str">
        <f t="shared" si="30"/>
        <v>KS0MMPFSFP SFP MATULICH POST FELLOWSHIP AWARD KS0MMPFSFP</v>
      </c>
    </row>
    <row r="1983" spans="1:4">
      <c r="A1983" t="s">
        <v>26423</v>
      </c>
      <c r="B1983" t="s">
        <v>26424</v>
      </c>
      <c r="D1983" t="str">
        <f t="shared" si="30"/>
        <v>K30BPCDZ12 CNPRC Walker Child Health R01HD00083 0 K30BPCDZ12</v>
      </c>
    </row>
    <row r="1984" spans="1:4">
      <c r="A1984" t="s">
        <v>26425</v>
      </c>
      <c r="B1984" t="s">
        <v>26426</v>
      </c>
      <c r="D1984" t="str">
        <f t="shared" si="30"/>
        <v>K30APSD219 PS DANDEKAR 2020 CDFA FIELD PERMIT MNGMT K30APSD219</v>
      </c>
    </row>
    <row r="1985" spans="1:4">
      <c r="A1985" t="s">
        <v>26427</v>
      </c>
      <c r="B1985" t="s">
        <v>26428</v>
      </c>
      <c r="D1985" t="str">
        <f t="shared" si="30"/>
        <v>K30DGGD661 Protection of grapevine scion Pierces K30DGGD661</v>
      </c>
    </row>
    <row r="1986" spans="1:4">
      <c r="A1986" t="s">
        <v>26429</v>
      </c>
      <c r="B1986" t="s">
        <v>26430</v>
      </c>
      <c r="D1986" t="str">
        <f t="shared" si="30"/>
        <v>K30DGGD662 Protection of grapevine scion Pierces K30DGGD662</v>
      </c>
    </row>
    <row r="1987" spans="1:4">
      <c r="A1987" t="s">
        <v>26431</v>
      </c>
      <c r="B1987" t="s">
        <v>26432</v>
      </c>
      <c r="D1987" t="str">
        <f t="shared" ref="D1987:D2050" si="31">A1987&amp;" "&amp;B1987</f>
        <v>KS0EMAB850 Maverakis M19 850 KS0EMAB850</v>
      </c>
    </row>
    <row r="1988" spans="1:4">
      <c r="A1988" t="s">
        <v>26433</v>
      </c>
      <c r="B1988" t="s">
        <v>26434</v>
      </c>
      <c r="D1988" t="str">
        <f t="shared" si="31"/>
        <v>K30LMR21BR BME L Marcu R21 CA252510 K30LMR21BR</v>
      </c>
    </row>
    <row r="1989" spans="1:4">
      <c r="A1989" t="s">
        <v>26435</v>
      </c>
      <c r="B1989" t="s">
        <v>26436</v>
      </c>
      <c r="D1989" t="str">
        <f t="shared" si="31"/>
        <v>K3023D72SP STIP funding 23D72 K3023D72SP</v>
      </c>
    </row>
    <row r="1990" spans="1:4">
      <c r="A1990" t="s">
        <v>26437</v>
      </c>
      <c r="B1990" t="s">
        <v>26438</v>
      </c>
      <c r="D1990" t="str">
        <f t="shared" si="31"/>
        <v>K30MATMV10 M Vazirani SIMONS FDN 2020 25 K30MATMV10</v>
      </c>
    </row>
    <row r="1991" spans="1:4">
      <c r="A1991" t="s">
        <v>26439</v>
      </c>
      <c r="B1991" t="s">
        <v>26440</v>
      </c>
      <c r="D1991" t="str">
        <f t="shared" si="31"/>
        <v>K30MATMV11 M Vazirani SIMONS FDN 2020 25 YR2 K30MATMV11</v>
      </c>
    </row>
    <row r="1992" spans="1:4">
      <c r="A1992" t="s">
        <v>26441</v>
      </c>
      <c r="B1992" t="s">
        <v>26442</v>
      </c>
      <c r="D1992" t="str">
        <f t="shared" si="31"/>
        <v>K30SIMNMV1 Dept SIMONS Monica Vaz Year 1 K30SIMNMV1</v>
      </c>
    </row>
    <row r="1993" spans="1:4">
      <c r="A1993" t="s">
        <v>26443</v>
      </c>
      <c r="B1993" t="s">
        <v>26444</v>
      </c>
      <c r="D1993" t="str">
        <f t="shared" si="31"/>
        <v>K30SIMNMV2 Dept SIMONS Monica Vaz Year 2 K30SIMNMV2</v>
      </c>
    </row>
    <row r="1994" spans="1:4">
      <c r="A1994" t="s">
        <v>26445</v>
      </c>
      <c r="B1994" t="s">
        <v>26446</v>
      </c>
      <c r="D1994" t="str">
        <f t="shared" si="31"/>
        <v>K30SIMNMV3 Dept SIMONS Monica Vaz Year 3 K30SIMNMV3</v>
      </c>
    </row>
    <row r="1995" spans="1:4">
      <c r="A1995" t="s">
        <v>26447</v>
      </c>
      <c r="B1995" t="s">
        <v>26448</v>
      </c>
      <c r="D1995" t="str">
        <f t="shared" si="31"/>
        <v>K30SIMNMV4 Dept SIMONS Monica Vaz Year 4 K30SIMNMV4</v>
      </c>
    </row>
    <row r="1996" spans="1:4">
      <c r="A1996" t="s">
        <v>26449</v>
      </c>
      <c r="B1996" t="s">
        <v>26450</v>
      </c>
      <c r="D1996" t="str">
        <f t="shared" si="31"/>
        <v>K30SIMNMV5 Dept SIMONS Monica Vaz Year 5 K30SIMNMV5</v>
      </c>
    </row>
    <row r="1997" spans="1:4">
      <c r="A1997" t="s">
        <v>26451</v>
      </c>
      <c r="B1997" t="s">
        <v>26452</v>
      </c>
      <c r="D1997" t="str">
        <f t="shared" si="31"/>
        <v>K30SCCANY1 BME SIMON CHERRY High Performance PET D K30SCCANY1</v>
      </c>
    </row>
    <row r="1998" spans="1:4">
      <c r="A1998" t="s">
        <v>26453</v>
      </c>
      <c r="B1998" t="s">
        <v>26454</v>
      </c>
      <c r="D1998" t="str">
        <f t="shared" si="31"/>
        <v>K30CHSACOG Chem San Antonio College K30CHSACOG</v>
      </c>
    </row>
    <row r="1999" spans="1:4">
      <c r="A1999" t="s">
        <v>26455</v>
      </c>
      <c r="B1999" t="s">
        <v>26456</v>
      </c>
      <c r="D1999" t="str">
        <f t="shared" si="31"/>
        <v>K30MM23D74 San Antonio College A21 0977 K30MM23D74</v>
      </c>
    </row>
    <row r="2000" spans="1:4">
      <c r="A2000" t="s">
        <v>26457</v>
      </c>
      <c r="B2000" t="s">
        <v>26458</v>
      </c>
      <c r="D2000" t="str">
        <f t="shared" si="31"/>
        <v>K30CHUCWLP Chem University of Colorado K30CHUCWLP</v>
      </c>
    </row>
    <row r="2001" spans="1:4">
      <c r="A2001" t="s">
        <v>26459</v>
      </c>
      <c r="B2001" t="s">
        <v>26460</v>
      </c>
      <c r="D2001" t="str">
        <f t="shared" si="31"/>
        <v>KS0LZTOPAZ ZHANG TOPAZ REFERRALS 3 24 2022 KS0LZTOPAZ</v>
      </c>
    </row>
    <row r="2002" spans="1:4">
      <c r="A2002" t="s">
        <v>26461</v>
      </c>
      <c r="B2002" t="s">
        <v>26462</v>
      </c>
      <c r="D2002" t="str">
        <f t="shared" si="31"/>
        <v>K30MBJL929 MCB JL NIH R35GM137929 MIRA K30MBJL929</v>
      </c>
    </row>
    <row r="2003" spans="1:4">
      <c r="A2003" t="s">
        <v>26463</v>
      </c>
      <c r="B2003" t="s">
        <v>26464</v>
      </c>
      <c r="D2003" t="str">
        <f t="shared" si="31"/>
        <v>KS0JOCOMBI OLICHNEY USC R01 5 31 24 KS0JOCOMBI</v>
      </c>
    </row>
    <row r="2004" spans="1:4">
      <c r="A2004" t="s">
        <v>26465</v>
      </c>
      <c r="B2004" t="s">
        <v>26466</v>
      </c>
      <c r="D2004" t="str">
        <f t="shared" si="31"/>
        <v>K30MATLR03 L Rademacher NSF AF Small 2020 23 x24 K30MATLR03</v>
      </c>
    </row>
    <row r="2005" spans="1:4">
      <c r="A2005" t="s">
        <v>26467</v>
      </c>
      <c r="B2005" t="s">
        <v>26468</v>
      </c>
      <c r="D2005" t="str">
        <f t="shared" si="31"/>
        <v>K30CWSNIFA 08 31 2023 NATIONAL INSTITUTE FOR FOOD K30CWSNIFA</v>
      </c>
    </row>
    <row r="2006" spans="1:4">
      <c r="A2006" t="s">
        <v>26469</v>
      </c>
      <c r="B2006" t="s">
        <v>26470</v>
      </c>
      <c r="D2006" t="str">
        <f t="shared" si="31"/>
        <v>K30CWSNISA 08 31 2023 NIFA CWSNIFA subaward K30CWSNISA</v>
      </c>
    </row>
    <row r="2007" spans="1:4">
      <c r="A2007" t="s">
        <v>26471</v>
      </c>
      <c r="B2007" t="s">
        <v>26472</v>
      </c>
      <c r="D2007" t="str">
        <f t="shared" si="31"/>
        <v>K30ALVMICE ANS Van Eenennaam Alison K30ALVMICE</v>
      </c>
    </row>
    <row r="2008" spans="1:4">
      <c r="A2008" t="s">
        <v>26473</v>
      </c>
      <c r="B2008" t="s">
        <v>26474</v>
      </c>
      <c r="D2008" t="str">
        <f t="shared" si="31"/>
        <v>K30APSF9PR PS KLIEBENSTEIN NSF BOTRYTIS 7 31 25 K30APSF9PR</v>
      </c>
    </row>
    <row r="2009" spans="1:4">
      <c r="A2009" t="s">
        <v>26475</v>
      </c>
      <c r="B2009" t="s">
        <v>26476</v>
      </c>
      <c r="D2009" t="str">
        <f t="shared" si="31"/>
        <v>KS0JOA3ANT CHEN USC A3 4 30 24 KS0JOA3ANT</v>
      </c>
    </row>
    <row r="2010" spans="1:4">
      <c r="A2010" t="s">
        <v>26477</v>
      </c>
      <c r="B2010" t="s">
        <v>26478</v>
      </c>
      <c r="D2010" t="str">
        <f t="shared" si="31"/>
        <v>K30KNONSF1 LKNO NSF 2010015 A20 0535 K30KNONSF1</v>
      </c>
    </row>
    <row r="2011" spans="1:4">
      <c r="A2011" t="s">
        <v>26479</v>
      </c>
      <c r="B2011" t="s">
        <v>26480</v>
      </c>
      <c r="D2011" t="str">
        <f t="shared" si="31"/>
        <v>K30804S777 Unitrans Bus Electrification Facility K30804S777</v>
      </c>
    </row>
    <row r="2012" spans="1:4">
      <c r="A2012" t="s">
        <v>26481</v>
      </c>
      <c r="B2012" t="s">
        <v>26482</v>
      </c>
      <c r="D2012" t="str">
        <f t="shared" si="31"/>
        <v>KS0JOGLOBA OLICHNEY USC R01 4 30 21 KS0JOGLOBA</v>
      </c>
    </row>
    <row r="2013" spans="1:4">
      <c r="A2013" t="s">
        <v>26483</v>
      </c>
      <c r="B2013" t="s">
        <v>26484</v>
      </c>
      <c r="D2013" t="str">
        <f t="shared" si="31"/>
        <v>KS0YL23D96 A20 0973 NIH R01 KS0YL23D96</v>
      </c>
    </row>
    <row r="2014" spans="1:4">
      <c r="A2014" t="s">
        <v>26485</v>
      </c>
      <c r="B2014" t="s">
        <v>26486</v>
      </c>
      <c r="D2014" t="str">
        <f t="shared" si="31"/>
        <v>KS0IDTG819 IMID Thompson ATEA AT 03A 001 KS0IDTG819</v>
      </c>
    </row>
    <row r="2015" spans="1:4">
      <c r="A2015" t="s">
        <v>26487</v>
      </c>
      <c r="B2015" t="s">
        <v>26488</v>
      </c>
      <c r="D2015" t="str">
        <f t="shared" si="31"/>
        <v>K30GWRKACL GSW R KHAN ACLS FELLOWSHIP K30GWRKACL</v>
      </c>
    </row>
    <row r="2016" spans="1:4">
      <c r="A2016" t="s">
        <v>26489</v>
      </c>
      <c r="B2016" t="s">
        <v>26490</v>
      </c>
      <c r="D2016" t="str">
        <f t="shared" si="31"/>
        <v>K30CJBATTL Jeffres USFWS F22AC01293 00 Battle Creek K30CJBATTL</v>
      </c>
    </row>
    <row r="2017" spans="1:4">
      <c r="A2017" t="s">
        <v>26491</v>
      </c>
      <c r="B2017" t="s">
        <v>26492</v>
      </c>
      <c r="D2017" t="str">
        <f t="shared" si="31"/>
        <v>K303879017 Energy Solutions Task Order 1 Dave V K303879017</v>
      </c>
    </row>
    <row r="2018" spans="1:4">
      <c r="A2018" t="s">
        <v>26493</v>
      </c>
      <c r="B2018" t="s">
        <v>26494</v>
      </c>
      <c r="D2018" t="str">
        <f t="shared" si="31"/>
        <v>K303879025 Energy Solutions Task Order 1 Dave V K303879025</v>
      </c>
    </row>
    <row r="2019" spans="1:4">
      <c r="A2019" t="s">
        <v>26495</v>
      </c>
      <c r="B2019" t="s">
        <v>26496</v>
      </c>
      <c r="D2019" t="str">
        <f t="shared" si="31"/>
        <v>K303879039 Energy Solutions Task Order 1 Dave V 20 K303879039</v>
      </c>
    </row>
    <row r="2020" spans="1:4">
      <c r="A2020" t="s">
        <v>26497</v>
      </c>
      <c r="B2020" t="s">
        <v>26498</v>
      </c>
      <c r="D2020" t="str">
        <f t="shared" si="31"/>
        <v>K303879040 Energy Solutions Task Order 1 Dave V K303879040</v>
      </c>
    </row>
    <row r="2021" spans="1:4">
      <c r="A2021" t="s">
        <v>26499</v>
      </c>
      <c r="B2021" t="s">
        <v>26500</v>
      </c>
      <c r="D2021" t="str">
        <f t="shared" si="31"/>
        <v>K30CLTCTO1 Energy Solutions Task Order 1 Dave V K30CLTCTO1</v>
      </c>
    </row>
    <row r="2022" spans="1:4">
      <c r="A2022" t="s">
        <v>26501</v>
      </c>
      <c r="B2022" t="s">
        <v>26502</v>
      </c>
      <c r="D2022" t="str">
        <f t="shared" si="31"/>
        <v>KS0PF23F03 Fuller Subcortical Circuitry 02 28 23 KS0PF23F03</v>
      </c>
    </row>
    <row r="2023" spans="1:4">
      <c r="A2023" t="s">
        <v>26503</v>
      </c>
      <c r="B2023" t="s">
        <v>26504</v>
      </c>
      <c r="D2023" t="str">
        <f t="shared" si="31"/>
        <v>K30JWNSF22 STAT WANG NSF DMS 2210891 K30JWNSF22</v>
      </c>
    </row>
    <row r="2024" spans="1:4">
      <c r="A2024" t="s">
        <v>26505</v>
      </c>
      <c r="B2024" t="s">
        <v>26506</v>
      </c>
      <c r="D2024" t="str">
        <f t="shared" si="31"/>
        <v>K30MLDFA05 CDFA Leadership Program K30MLDFA05</v>
      </c>
    </row>
    <row r="2025" spans="1:4">
      <c r="A2025" t="s">
        <v>26507</v>
      </c>
      <c r="B2025" t="s">
        <v>26508</v>
      </c>
      <c r="D2025" t="str">
        <f t="shared" si="31"/>
        <v>K30V43523F CYTOKINETICS A22 3761 K30V43523F</v>
      </c>
    </row>
    <row r="2026" spans="1:4">
      <c r="A2026" t="s">
        <v>26509</v>
      </c>
      <c r="B2026" t="s">
        <v>26510</v>
      </c>
      <c r="D2026" t="str">
        <f t="shared" si="31"/>
        <v>K30HUM22T1 HUM Humboldt Co GENT 2022 10 C000114270 K30HUM22T1</v>
      </c>
    </row>
    <row r="2027" spans="1:4">
      <c r="A2027" t="s">
        <v>26511</v>
      </c>
      <c r="B2027" t="s">
        <v>26512</v>
      </c>
      <c r="D2027" t="str">
        <f t="shared" si="31"/>
        <v>KS0AMLVICK ROCG Dr Monjazebs Supplemental award KS0AMLVICK</v>
      </c>
    </row>
    <row r="2028" spans="1:4">
      <c r="A2028" t="s">
        <v>26513</v>
      </c>
      <c r="B2028" t="s">
        <v>26514</v>
      </c>
      <c r="D2028" t="str">
        <f t="shared" si="31"/>
        <v>KS0AMR0101 ROCG Monjazeb R01 Obesity Radiotherapy KS0AMR0101</v>
      </c>
    </row>
    <row r="2029" spans="1:4">
      <c r="A2029" t="s">
        <v>26515</v>
      </c>
      <c r="B2029" t="s">
        <v>26516</v>
      </c>
      <c r="D2029" t="str">
        <f t="shared" si="31"/>
        <v>K30CMGIS10 BME CMGI S10 04 14 2023 K30CMGIS10</v>
      </c>
    </row>
    <row r="2030" spans="1:4">
      <c r="A2030" t="s">
        <v>26517</v>
      </c>
      <c r="B2030" t="s">
        <v>26518</v>
      </c>
      <c r="D2030" t="str">
        <f t="shared" si="31"/>
        <v>KS0DBDIXON R01HL159304 01A1 PI Rose Dixon A22 0203 KS0DBDIXON</v>
      </c>
    </row>
    <row r="2031" spans="1:4">
      <c r="A2031" t="s">
        <v>26519</v>
      </c>
      <c r="B2031" t="s">
        <v>26520</v>
      </c>
      <c r="D2031" t="str">
        <f t="shared" si="31"/>
        <v>KS0RD23F12 R Dickson NIH R01 A22 0203 KS0RD23F12</v>
      </c>
    </row>
    <row r="2032" spans="1:4">
      <c r="A2032" t="s">
        <v>26521</v>
      </c>
      <c r="B2032" t="s">
        <v>26522</v>
      </c>
      <c r="D2032" t="str">
        <f t="shared" si="31"/>
        <v>KS0IDPB202 MED IMID PENN NIH NIAID 1R21AI166450 01A KS0IDPB202</v>
      </c>
    </row>
    <row r="2033" spans="1:4">
      <c r="A2033" t="s">
        <v>26523</v>
      </c>
      <c r="B2033" t="s">
        <v>26524</v>
      </c>
      <c r="D2033" t="str">
        <f t="shared" si="31"/>
        <v>KS0IDPB203 MED IMID PENN NIH KS0IDPB203</v>
      </c>
    </row>
    <row r="2034" spans="1:4">
      <c r="A2034" t="s">
        <v>26525</v>
      </c>
      <c r="B2034" t="s">
        <v>26526</v>
      </c>
      <c r="D2034" t="str">
        <f t="shared" si="31"/>
        <v>KS0JSMED01 SNIDER MEDTRONIC MVMT FLLWSHIP 22 23 KS0JSMED01</v>
      </c>
    </row>
    <row r="2035" spans="1:4">
      <c r="A2035" t="s">
        <v>26527</v>
      </c>
      <c r="B2035" t="s">
        <v>26528</v>
      </c>
      <c r="D2035" t="str">
        <f t="shared" si="31"/>
        <v>K30RCTNIH1 EVE NIH NRSA PSTDC FLWSP F32GM146419 0 K30RCTNIH1</v>
      </c>
    </row>
    <row r="2036" spans="1:4">
      <c r="A2036" t="s">
        <v>26529</v>
      </c>
      <c r="B2036" t="s">
        <v>26530</v>
      </c>
      <c r="D2036" t="str">
        <f t="shared" si="31"/>
        <v>K30RCTNIH2 EVE NIH NRSA PSTDC FLWSP F32GM146419 0 K30RCTNIH2</v>
      </c>
    </row>
    <row r="2037" spans="1:4">
      <c r="A2037" t="s">
        <v>26531</v>
      </c>
      <c r="B2037" t="s">
        <v>26532</v>
      </c>
      <c r="D2037" t="str">
        <f t="shared" si="31"/>
        <v>K30CP23F19 ANTS NSF 2214224 0 P CRUZ 23F19 K30CP23F19</v>
      </c>
    </row>
    <row r="2038" spans="1:4">
      <c r="A2038" t="s">
        <v>26533</v>
      </c>
      <c r="B2038" t="s">
        <v>26534</v>
      </c>
      <c r="D2038" t="str">
        <f t="shared" si="31"/>
        <v>KS0XJ23F23 R01DE028420 Dr XJ Wang A22 3365 KS0XJ23F23</v>
      </c>
    </row>
    <row r="2039" spans="1:4">
      <c r="A2039" t="s">
        <v>26535</v>
      </c>
      <c r="B2039" t="s">
        <v>26536</v>
      </c>
      <c r="D2039" t="str">
        <f t="shared" si="31"/>
        <v>K30PS0ETNA UB Etna 22 27 Part Supp Acct K30PS0ETNA</v>
      </c>
    </row>
    <row r="2040" spans="1:4">
      <c r="A2040" t="s">
        <v>26537</v>
      </c>
      <c r="B2040" t="s">
        <v>26538</v>
      </c>
      <c r="D2040" t="str">
        <f t="shared" si="31"/>
        <v>K30UBETNA8 UB Etna Grant 2022 27 K30UBETNA8</v>
      </c>
    </row>
    <row r="2041" spans="1:4">
      <c r="A2041" t="s">
        <v>26539</v>
      </c>
      <c r="B2041" t="s">
        <v>26540</v>
      </c>
      <c r="D2041" t="str">
        <f t="shared" si="31"/>
        <v>K30PS0YREK UB Yreka 2022 27 Part Supp Acct K30PS0YREK</v>
      </c>
    </row>
    <row r="2042" spans="1:4">
      <c r="A2042" t="s">
        <v>26541</v>
      </c>
      <c r="B2042" t="s">
        <v>26542</v>
      </c>
      <c r="D2042" t="str">
        <f t="shared" si="31"/>
        <v>K30UBYREK8 UB Yreka 2022 27 K30UBYREK8</v>
      </c>
    </row>
    <row r="2043" spans="1:4">
      <c r="A2043" t="s">
        <v>26543</v>
      </c>
      <c r="B2043" t="s">
        <v>26544</v>
      </c>
      <c r="D2043" t="str">
        <f t="shared" si="31"/>
        <v>K30PS0ANDR UB Anderson 2022 27 Part Supp Acct K30PS0ANDR</v>
      </c>
    </row>
    <row r="2044" spans="1:4">
      <c r="A2044" t="s">
        <v>26545</v>
      </c>
      <c r="B2044" t="s">
        <v>26546</v>
      </c>
      <c r="D2044" t="str">
        <f t="shared" si="31"/>
        <v>K30UBANDR8 UB Anderson 2022 27 K30UBANDR8</v>
      </c>
    </row>
    <row r="2045" spans="1:4">
      <c r="A2045" t="s">
        <v>26547</v>
      </c>
      <c r="B2045" t="s">
        <v>26548</v>
      </c>
      <c r="D2045" t="str">
        <f t="shared" si="31"/>
        <v>K30PS0UBCC UB Campus Classic 22 27 Part Supp Acct K30PS0UBCC</v>
      </c>
    </row>
    <row r="2046" spans="1:4">
      <c r="A2046" t="s">
        <v>26549</v>
      </c>
      <c r="B2046" t="s">
        <v>26550</v>
      </c>
      <c r="D2046" t="str">
        <f t="shared" si="31"/>
        <v>K30UBCLAS8 UB Campus Classic Grant 2022 27 K30UBCLAS8</v>
      </c>
    </row>
    <row r="2047" spans="1:4">
      <c r="A2047" t="s">
        <v>26551</v>
      </c>
      <c r="B2047" t="s">
        <v>26552</v>
      </c>
      <c r="D2047" t="str">
        <f t="shared" si="31"/>
        <v>K30TLR22T1 TLR Tulare Co GENT 2022 38 C000114314 K30TLR22T1</v>
      </c>
    </row>
    <row r="2048" spans="1:4">
      <c r="A2048" t="s">
        <v>26553</v>
      </c>
      <c r="B2048" t="s">
        <v>26554</v>
      </c>
      <c r="D2048" t="str">
        <f t="shared" si="31"/>
        <v>KS0CAPN503 MED IMCA PEZESHKIAN BIOTRONIK EP FLW F23 KS0CAPN503</v>
      </c>
    </row>
    <row r="2049" spans="1:4">
      <c r="A2049" t="s">
        <v>26555</v>
      </c>
      <c r="B2049" t="s">
        <v>26556</v>
      </c>
      <c r="D2049" t="str">
        <f t="shared" si="31"/>
        <v>KS0LBTSF01 L Brown Thoracic Surgery Fnd KS0LBTSF01</v>
      </c>
    </row>
    <row r="2050" spans="1:4">
      <c r="A2050" t="s">
        <v>26557</v>
      </c>
      <c r="B2050" t="s">
        <v>26558</v>
      </c>
      <c r="D2050" t="str">
        <f t="shared" si="31"/>
        <v>K30MLTWT01 MLP Twitter Training and Coaching 22 23 K30MLTWT01</v>
      </c>
    </row>
    <row r="2051" spans="1:4">
      <c r="A2051" t="s">
        <v>26559</v>
      </c>
      <c r="B2051" t="s">
        <v>26560</v>
      </c>
      <c r="D2051" t="str">
        <f t="shared" ref="D2051:D2114" si="32">A2051&amp;" "&amp;B2051</f>
        <v>K30CHWNET5 NPB WARDEN NORA ECCLES YEAR 5 K30CHWNET5</v>
      </c>
    </row>
    <row r="2052" spans="1:4">
      <c r="A2052" t="s">
        <v>26561</v>
      </c>
      <c r="B2052" t="s">
        <v>26562</v>
      </c>
      <c r="D2052" t="str">
        <f t="shared" si="32"/>
        <v>K302323F35 CS NSF Visual Representation Learn Hamed K302323F35</v>
      </c>
    </row>
    <row r="2053" spans="1:4">
      <c r="A2053" t="s">
        <v>26563</v>
      </c>
      <c r="B2053" t="s">
        <v>26564</v>
      </c>
      <c r="D2053" t="str">
        <f t="shared" si="32"/>
        <v>K30MON22E1 MON Mono Co EW 2022 21 UCDE C000114275 K30MON22E1</v>
      </c>
    </row>
    <row r="2054" spans="1:4">
      <c r="A2054" t="s">
        <v>26565</v>
      </c>
      <c r="B2054" t="s">
        <v>26566</v>
      </c>
      <c r="D2054" t="str">
        <f t="shared" si="32"/>
        <v>K304873288 Fulton ARB TDA Technical Support K304873288</v>
      </c>
    </row>
    <row r="2055" spans="1:4">
      <c r="A2055" t="s">
        <v>26567</v>
      </c>
      <c r="B2055" t="s">
        <v>26568</v>
      </c>
      <c r="D2055" t="str">
        <f t="shared" si="32"/>
        <v>K30HHCORE6 ECE HOMAYOUN SaTC CORE MICROARCHITECT K30HHCORE6</v>
      </c>
    </row>
    <row r="2056" spans="1:4">
      <c r="A2056" t="s">
        <v>26569</v>
      </c>
      <c r="B2056" t="s">
        <v>26570</v>
      </c>
      <c r="D2056" t="str">
        <f t="shared" si="32"/>
        <v>KS0SKOAP01 MED CTSC JOHNS HOPKINS NIH SKOAP KS0SKOAP01</v>
      </c>
    </row>
    <row r="2057" spans="1:4">
      <c r="A2057" t="s">
        <v>26571</v>
      </c>
      <c r="B2057" t="s">
        <v>26572</v>
      </c>
      <c r="D2057" t="str">
        <f t="shared" si="32"/>
        <v>K30WALS933 ETOX WALSE CA TABLE GRAPE Invasive 2022 K30WALS933</v>
      </c>
    </row>
    <row r="2058" spans="1:4">
      <c r="A2058" t="s">
        <v>26573</v>
      </c>
      <c r="B2058" t="s">
        <v>26574</v>
      </c>
      <c r="D2058" t="str">
        <f t="shared" si="32"/>
        <v>K30APSPR99 PS FERGUSON CPRB SALIINE IRRIG 2022 25 K30APSPR99</v>
      </c>
    </row>
    <row r="2059" spans="1:4">
      <c r="A2059" t="s">
        <v>26575</v>
      </c>
      <c r="B2059" t="s">
        <v>26576</v>
      </c>
      <c r="D2059" t="str">
        <f t="shared" si="32"/>
        <v>K30V431RG7 VM APC ROGERS NIH R03 MECHAN MICROTUBULE K30V431RG7</v>
      </c>
    </row>
    <row r="2060" spans="1:4">
      <c r="A2060" t="s">
        <v>26577</v>
      </c>
      <c r="B2060" t="s">
        <v>26578</v>
      </c>
      <c r="D2060" t="str">
        <f t="shared" si="32"/>
        <v>K30PS0WEST UB West Valley 2022 27 Part Supp Acct K30PS0WEST</v>
      </c>
    </row>
    <row r="2061" spans="1:4">
      <c r="A2061" t="s">
        <v>26579</v>
      </c>
      <c r="B2061" t="s">
        <v>26580</v>
      </c>
      <c r="D2061" t="str">
        <f t="shared" si="32"/>
        <v>K30UBWEST8 UB West Valley 2022 27 K30UBWEST8</v>
      </c>
    </row>
    <row r="2062" spans="1:4">
      <c r="A2062" t="s">
        <v>26581</v>
      </c>
      <c r="B2062" t="s">
        <v>26582</v>
      </c>
      <c r="D2062" t="str">
        <f t="shared" si="32"/>
        <v>K30V4B3219 R01 Leukocyte Mediated Toxoplasma Rsch K30V4B3219</v>
      </c>
    </row>
    <row r="2063" spans="1:4">
      <c r="A2063" t="s">
        <v>26583</v>
      </c>
      <c r="B2063" t="s">
        <v>26584</v>
      </c>
      <c r="D2063" t="str">
        <f t="shared" si="32"/>
        <v>K30APSFVO1 PS DOWELL FGUSDA INST ALLOWANCE VOC K30APSFVO1</v>
      </c>
    </row>
    <row r="2064" spans="1:4">
      <c r="A2064" t="s">
        <v>26585</v>
      </c>
      <c r="B2064" t="s">
        <v>26586</v>
      </c>
      <c r="D2064" t="str">
        <f t="shared" si="32"/>
        <v>K30APSFVOC PS DOWELL FGUSDA VOC MEDIATED MECH K30APSFVOC</v>
      </c>
    </row>
    <row r="2065" spans="1:4">
      <c r="A2065" t="s">
        <v>26587</v>
      </c>
      <c r="B2065" t="s">
        <v>26588</v>
      </c>
      <c r="D2065" t="str">
        <f t="shared" si="32"/>
        <v>K30AFSG23F Frederick Sea Grant Abalone Digestion K30AFSG23F</v>
      </c>
    </row>
    <row r="2066" spans="1:4">
      <c r="A2066" t="s">
        <v>26589</v>
      </c>
      <c r="B2066" t="s">
        <v>26590</v>
      </c>
      <c r="D2066" t="str">
        <f t="shared" si="32"/>
        <v>K30AFSGY2F Frederick Sea Grant Abalone Digestion Y2 K30AFSGY2F</v>
      </c>
    </row>
    <row r="2067" spans="1:4">
      <c r="A2067" t="s">
        <v>26591</v>
      </c>
      <c r="B2067" t="s">
        <v>26592</v>
      </c>
      <c r="D2067" t="str">
        <f t="shared" si="32"/>
        <v>K30LEVDOP1 eff 5 13 22 Sub Account from Swee Teh K30LEVDOP1</v>
      </c>
    </row>
    <row r="2068" spans="1:4">
      <c r="A2068" t="s">
        <v>26593</v>
      </c>
      <c r="B2068" t="s">
        <v>26594</v>
      </c>
      <c r="D2068" t="str">
        <f t="shared" si="32"/>
        <v>K30V431T82 TEH BUREAU OF RECLAMATION K30V431T82</v>
      </c>
    </row>
    <row r="2069" spans="1:4">
      <c r="A2069" t="s">
        <v>26595</v>
      </c>
      <c r="B2069" t="s">
        <v>26596</v>
      </c>
      <c r="D2069" t="str">
        <f t="shared" si="32"/>
        <v>K304873290 Hardman ARB Travel Demand ZEV Access K304873290</v>
      </c>
    </row>
    <row r="2070" spans="1:4">
      <c r="A2070" t="s">
        <v>26597</v>
      </c>
      <c r="B2070" t="s">
        <v>26598</v>
      </c>
      <c r="D2070" t="str">
        <f t="shared" si="32"/>
        <v>K30RIDSAFE C4HA RIDEN SAFE K30RIDSAFE</v>
      </c>
    </row>
    <row r="2071" spans="1:4">
      <c r="A2071" t="s">
        <v>26599</v>
      </c>
      <c r="B2071" t="s">
        <v>26600</v>
      </c>
      <c r="D2071" t="str">
        <f t="shared" si="32"/>
        <v>KS0HWR2122 MPHA Heike NIH R21 KCA2 Channel KS0HWR2122</v>
      </c>
    </row>
    <row r="2072" spans="1:4">
      <c r="A2072" t="s">
        <v>26601</v>
      </c>
      <c r="B2072" t="s">
        <v>26602</v>
      </c>
      <c r="D2072" t="str">
        <f t="shared" si="32"/>
        <v>K304873291 Fulton ARB Fleet Educational Materials K304873291</v>
      </c>
    </row>
    <row r="2073" spans="1:4">
      <c r="A2073" t="s">
        <v>26603</v>
      </c>
      <c r="B2073" t="s">
        <v>26604</v>
      </c>
      <c r="D2073" t="str">
        <f t="shared" si="32"/>
        <v>K30V4B1261 Murphy EveryCat EIDD 2801 K30V4B1261</v>
      </c>
    </row>
    <row r="2074" spans="1:4">
      <c r="A2074" t="s">
        <v>26605</v>
      </c>
      <c r="B2074" t="s">
        <v>26606</v>
      </c>
      <c r="D2074" t="str">
        <f t="shared" si="32"/>
        <v>K30OGEE553 LAWR OGEEN GATES FOUNDATION CAB INTL K30OGEE553</v>
      </c>
    </row>
    <row r="2075" spans="1:4">
      <c r="A2075" t="s">
        <v>26607</v>
      </c>
      <c r="B2075" t="s">
        <v>26608</v>
      </c>
      <c r="D2075" t="str">
        <f t="shared" si="32"/>
        <v>KS0ERML804 MERM QUIDEL LEGEND2 MILLS KS0ERML804</v>
      </c>
    </row>
    <row r="2076" spans="1:4">
      <c r="A2076" t="s">
        <v>26609</v>
      </c>
      <c r="B2076" t="s">
        <v>26610</v>
      </c>
      <c r="D2076" t="str">
        <f t="shared" si="32"/>
        <v>K30RMPST22 CPRB MOLECULAR MARKERS A22 3976 K30RMPST22</v>
      </c>
    </row>
    <row r="2077" spans="1:4">
      <c r="A2077" t="s">
        <v>26611</v>
      </c>
      <c r="B2077" t="s">
        <v>26612</v>
      </c>
      <c r="D2077" t="str">
        <f t="shared" si="32"/>
        <v>KS0JZ23F72 Zheng A23 0280 NIH R01 KS0JZ23F72</v>
      </c>
    </row>
    <row r="2078" spans="1:4">
      <c r="A2078" t="s">
        <v>26613</v>
      </c>
      <c r="B2078" t="s">
        <v>26614</v>
      </c>
      <c r="D2078" t="str">
        <f t="shared" si="32"/>
        <v>KS0JZSUPP2 Zheng A23 0280 NIH R01 Supplement KS0JZSUPP2</v>
      </c>
    </row>
    <row r="2079" spans="1:4">
      <c r="A2079" t="s">
        <v>26615</v>
      </c>
      <c r="B2079" t="s">
        <v>26616</v>
      </c>
      <c r="D2079" t="str">
        <f t="shared" si="32"/>
        <v>K30V4B3220 NIH R21 Toxoplasma Sporozoite Gene Rsc K30V4B3220</v>
      </c>
    </row>
    <row r="2080" spans="1:4">
      <c r="A2080" t="s">
        <v>26617</v>
      </c>
      <c r="B2080" t="s">
        <v>26618</v>
      </c>
      <c r="D2080" t="str">
        <f t="shared" si="32"/>
        <v>K30AHIASHA AHI A Sofroniew The Votive Habit 23F74 K30AHIASHA</v>
      </c>
    </row>
    <row r="2081" spans="1:4">
      <c r="A2081" t="s">
        <v>26619</v>
      </c>
      <c r="B2081" t="s">
        <v>26620</v>
      </c>
      <c r="D2081" t="str">
        <f t="shared" si="32"/>
        <v>KS0DRNMD01 RICHMAN NMD Pharm Chloride Channel 12 23 KS0DRNMD01</v>
      </c>
    </row>
    <row r="2082" spans="1:4">
      <c r="A2082" t="s">
        <v>26621</v>
      </c>
      <c r="B2082" t="s">
        <v>26622</v>
      </c>
      <c r="D2082" t="str">
        <f t="shared" si="32"/>
        <v>KS0DHNOCSA HERMAN UOF NOCSAE 12 31 2023 KS0DHNOCSA</v>
      </c>
    </row>
    <row r="2083" spans="1:4">
      <c r="A2083" t="s">
        <v>26623</v>
      </c>
      <c r="B2083" t="s">
        <v>26624</v>
      </c>
      <c r="D2083" t="str">
        <f t="shared" si="32"/>
        <v>K30APSD250 PS KHALSA 2022 CIG VIA CDFA K30APSD250</v>
      </c>
    </row>
    <row r="2084" spans="1:4">
      <c r="A2084" t="s">
        <v>26625</v>
      </c>
      <c r="B2084" t="s">
        <v>26626</v>
      </c>
      <c r="D2084" t="str">
        <f t="shared" si="32"/>
        <v>KS0GIBC844 MED IMGI BOWLUS INTERCEPT PHARMA 747 214 KS0GIBC844</v>
      </c>
    </row>
    <row r="2085" spans="1:4">
      <c r="A2085" t="s">
        <v>26627</v>
      </c>
      <c r="B2085" t="s">
        <v>26628</v>
      </c>
      <c r="D2085" t="str">
        <f t="shared" si="32"/>
        <v>K30APSD254 PS LATIMER CDF 8GG20813 0 A MODEL 033125 K30APSD254</v>
      </c>
    </row>
    <row r="2086" spans="1:4">
      <c r="A2086" t="s">
        <v>26629</v>
      </c>
      <c r="B2086" t="s">
        <v>26630</v>
      </c>
      <c r="D2086" t="str">
        <f t="shared" si="32"/>
        <v>KS0BKABBOT Abbot Valve replacement study KS0BKABBOT</v>
      </c>
    </row>
    <row r="2087" spans="1:4">
      <c r="A2087" t="s">
        <v>26631</v>
      </c>
      <c r="B2087" t="s">
        <v>26632</v>
      </c>
      <c r="D2087" t="str">
        <f t="shared" si="32"/>
        <v>K30APSFB14 PS GREWELL USDA RSA 58 2030 2 018 K30APSFB14</v>
      </c>
    </row>
    <row r="2088" spans="1:4">
      <c r="A2088" t="s">
        <v>26633</v>
      </c>
      <c r="B2088" t="s">
        <v>26634</v>
      </c>
      <c r="D2088" t="str">
        <f t="shared" si="32"/>
        <v>K30CMSBYHE NUT SLUPSKY BYHEART INFANT SERUM K30CMSBYHE</v>
      </c>
    </row>
    <row r="2089" spans="1:4">
      <c r="A2089" t="s">
        <v>26635</v>
      </c>
      <c r="B2089" t="s">
        <v>26636</v>
      </c>
      <c r="D2089" t="str">
        <f t="shared" si="32"/>
        <v>K30RSDEV13 DDS Consumer Quality Assurance 22 25 Yr1 K30RSDEV13</v>
      </c>
    </row>
    <row r="2090" spans="1:4">
      <c r="A2090" t="s">
        <v>26637</v>
      </c>
      <c r="B2090" t="s">
        <v>26638</v>
      </c>
      <c r="D2090" t="str">
        <f t="shared" si="32"/>
        <v>K30RSDEV14 DDS Consumer Quality Assurance 22 25 Yr2 K30RSDEV14</v>
      </c>
    </row>
    <row r="2091" spans="1:4">
      <c r="A2091" t="s">
        <v>26639</v>
      </c>
      <c r="B2091" t="s">
        <v>26640</v>
      </c>
      <c r="D2091" t="str">
        <f t="shared" si="32"/>
        <v>K30RSDEV15 DDS Consumer Quality Assurance 22 25 Yr3 K30RSDEV15</v>
      </c>
    </row>
    <row r="2092" spans="1:4">
      <c r="A2092" t="s">
        <v>26641</v>
      </c>
      <c r="B2092" t="s">
        <v>26642</v>
      </c>
      <c r="D2092" t="str">
        <f t="shared" si="32"/>
        <v>K30FRHNIH2 NPB Ryan Hart NIH F31 Award K30FRHNIH2</v>
      </c>
    </row>
    <row r="2093" spans="1:4">
      <c r="A2093" t="s">
        <v>26643</v>
      </c>
      <c r="B2093" t="s">
        <v>26644</v>
      </c>
      <c r="D2093" t="str">
        <f t="shared" si="32"/>
        <v>K30RHTNIHF NPB R Hart NIH Fellowship award K30RHTNIHF</v>
      </c>
    </row>
    <row r="2094" spans="1:4">
      <c r="A2094" t="s">
        <v>26645</v>
      </c>
      <c r="B2094" t="s">
        <v>26646</v>
      </c>
      <c r="D2094" t="str">
        <f t="shared" si="32"/>
        <v>K30RSLTEAM MAE ROBINSON MG LUNAR TEAMS A20 2120 K30RSLTEAM</v>
      </c>
    </row>
    <row r="2095" spans="1:4">
      <c r="A2095" t="s">
        <v>26647</v>
      </c>
      <c r="B2095" t="s">
        <v>26648</v>
      </c>
      <c r="D2095" t="str">
        <f t="shared" si="32"/>
        <v>K30PLU22E1 PLU Plumas Co EW 2022 26 C000114322 K30PLU22E1</v>
      </c>
    </row>
    <row r="2096" spans="1:4">
      <c r="A2096" t="s">
        <v>26649</v>
      </c>
      <c r="B2096" t="s">
        <v>26650</v>
      </c>
      <c r="D2096" t="str">
        <f t="shared" si="32"/>
        <v>K30MLNCP05 Northern CA Power Agency Leadership Trai K30MLNCP05</v>
      </c>
    </row>
    <row r="2097" spans="1:4">
      <c r="A2097" t="s">
        <v>26651</v>
      </c>
      <c r="B2097" t="s">
        <v>26652</v>
      </c>
      <c r="D2097" t="str">
        <f t="shared" si="32"/>
        <v>K30DKHAPPS PLB Dinesh NSF 2139987 0 particpt supt K30DKHAPPS</v>
      </c>
    </row>
    <row r="2098" spans="1:4">
      <c r="A2098" t="s">
        <v>26653</v>
      </c>
      <c r="B2098" t="s">
        <v>26654</v>
      </c>
      <c r="D2098" t="str">
        <f t="shared" si="32"/>
        <v>K30SDKHAPE PLB Dinesh NSF 2139987 0 K30SDKHAPE</v>
      </c>
    </row>
    <row r="2099" spans="1:4">
      <c r="A2099" t="s">
        <v>26655</v>
      </c>
      <c r="B2099" t="s">
        <v>26656</v>
      </c>
      <c r="D2099" t="str">
        <f t="shared" si="32"/>
        <v>K30APSM669 PS LIETH CANERS FOUND ACCELER22 23 K30APSM669</v>
      </c>
    </row>
    <row r="2100" spans="1:4">
      <c r="A2100" t="s">
        <v>26657</v>
      </c>
      <c r="B2100" t="s">
        <v>26658</v>
      </c>
      <c r="D2100" t="str">
        <f t="shared" si="32"/>
        <v>K30V4AGRLS MAF Golden Retriever Lifetime Study K30V4AGRLS</v>
      </c>
    </row>
    <row r="2101" spans="1:4">
      <c r="A2101" t="s">
        <v>26659</v>
      </c>
      <c r="B2101" t="s">
        <v>26660</v>
      </c>
      <c r="D2101" t="str">
        <f t="shared" si="32"/>
        <v>KS0HOPJ821 MED IMHO DUCORE ASKLEPIOS 4924 KS0HOPJ821</v>
      </c>
    </row>
    <row r="2102" spans="1:4">
      <c r="A2102" t="s">
        <v>26661</v>
      </c>
      <c r="B2102" t="s">
        <v>26662</v>
      </c>
      <c r="D2102" t="str">
        <f t="shared" si="32"/>
        <v>K30CNSBW05 CNS Wiltgen NIH R01NS088053 K30CNSBW05</v>
      </c>
    </row>
    <row r="2103" spans="1:4">
      <c r="A2103" t="s">
        <v>26663</v>
      </c>
      <c r="B2103" t="s">
        <v>26664</v>
      </c>
      <c r="D2103" t="str">
        <f t="shared" si="32"/>
        <v>KS0JBNIH09 MRAD Boone NIH CT Final Steps 03 31 17 KS0JBNIH09</v>
      </c>
    </row>
    <row r="2104" spans="1:4">
      <c r="A2104" t="s">
        <v>26665</v>
      </c>
      <c r="B2104" t="s">
        <v>26666</v>
      </c>
      <c r="D2104" t="str">
        <f t="shared" si="32"/>
        <v>KS0JDBX855 DUCORE BAXALTA 855 CT PROTOCOL 261203 KS0JDBX855</v>
      </c>
    </row>
    <row r="2105" spans="1:4">
      <c r="A2105" t="s">
        <v>26667</v>
      </c>
      <c r="B2105" t="s">
        <v>26668</v>
      </c>
      <c r="D2105" t="str">
        <f t="shared" si="32"/>
        <v>K30ENG4B32 WFCB Risk of Human Disease from Parasite K30ENG4B32</v>
      </c>
    </row>
    <row r="2106" spans="1:4">
      <c r="A2106" t="s">
        <v>26669</v>
      </c>
      <c r="B2106" t="s">
        <v>26670</v>
      </c>
      <c r="D2106" t="str">
        <f t="shared" si="32"/>
        <v>K30ENG4B35 WFCB Cambodia Project Yr 5 1 28 21 K30ENG4B35</v>
      </c>
    </row>
    <row r="2107" spans="1:4">
      <c r="A2107" t="s">
        <v>26671</v>
      </c>
      <c r="B2107" t="s">
        <v>26672</v>
      </c>
      <c r="D2107" t="str">
        <f t="shared" si="32"/>
        <v>K30ENG4B3B WFCB Cambodia Project Yr 2 1 28 18 K30ENG4B3B</v>
      </c>
    </row>
    <row r="2108" spans="1:4">
      <c r="A2108" t="s">
        <v>26673</v>
      </c>
      <c r="B2108" t="s">
        <v>26674</v>
      </c>
      <c r="D2108" t="str">
        <f t="shared" si="32"/>
        <v>K30ENG4B3C WFCB Cambodia Project Yr 3 1 28 19 K30ENG4B3C</v>
      </c>
    </row>
    <row r="2109" spans="1:4">
      <c r="A2109" t="s">
        <v>26675</v>
      </c>
      <c r="B2109" t="s">
        <v>26676</v>
      </c>
      <c r="D2109" t="str">
        <f t="shared" si="32"/>
        <v>K30ENG4B3D WFCB Cambodia Project Yr 4 1 28 20 K30ENG4B3D</v>
      </c>
    </row>
    <row r="2110" spans="1:4">
      <c r="A2110" t="s">
        <v>26677</v>
      </c>
      <c r="B2110" t="s">
        <v>26678</v>
      </c>
      <c r="D2110" t="str">
        <f t="shared" si="32"/>
        <v>K304877053 Edison International SCE PHEV Fellow K304877053</v>
      </c>
    </row>
    <row r="2111" spans="1:4">
      <c r="A2111" t="s">
        <v>26679</v>
      </c>
      <c r="B2111" t="s">
        <v>26680</v>
      </c>
      <c r="D2111" t="str">
        <f t="shared" si="32"/>
        <v>K307977053 Edison Intl SCE PHEV Fellow FINA K307977053</v>
      </c>
    </row>
    <row r="2112" spans="1:4">
      <c r="A2112" t="s">
        <v>26681</v>
      </c>
      <c r="B2112" t="s">
        <v>26682</v>
      </c>
      <c r="D2112" t="str">
        <f t="shared" si="32"/>
        <v>K30SB03523 NIOO subaward RSM systems biology K30SB03523</v>
      </c>
    </row>
    <row r="2113" spans="1:4">
      <c r="A2113" t="s">
        <v>26683</v>
      </c>
      <c r="B2113" t="s">
        <v>26684</v>
      </c>
      <c r="D2113" t="str">
        <f t="shared" si="32"/>
        <v>KS0HOKK825 MED IMHO KELLY ABBVIE INC M15 819 KS0HOKK825</v>
      </c>
    </row>
    <row r="2114" spans="1:4">
      <c r="A2114" t="s">
        <v>26685</v>
      </c>
      <c r="B2114" t="s">
        <v>26686</v>
      </c>
      <c r="D2114" t="str">
        <f t="shared" si="32"/>
        <v>K30OAK3489 CMB OAKES CORNELL SUBAWARD K30OAK3489</v>
      </c>
    </row>
    <row r="2115" spans="1:4">
      <c r="A2115" t="s">
        <v>26687</v>
      </c>
      <c r="B2115" t="s">
        <v>26688</v>
      </c>
      <c r="D2115" t="str">
        <f t="shared" ref="D2115:D2178" si="33">A2115&amp;" "&amp;B2115</f>
        <v>KS01918972 JOHNSON CADPH CENTER GRANT 06 19 KS01918972</v>
      </c>
    </row>
    <row r="2116" spans="1:4">
      <c r="A2116" t="s">
        <v>26689</v>
      </c>
      <c r="B2116" t="s">
        <v>26690</v>
      </c>
      <c r="D2116" t="str">
        <f t="shared" si="33"/>
        <v>KS02018972 JOHNSON CADPH CENTER GRANT 06 2020 KS02018972</v>
      </c>
    </row>
    <row r="2117" spans="1:4">
      <c r="A2117" t="s">
        <v>26691</v>
      </c>
      <c r="B2117" t="s">
        <v>26692</v>
      </c>
      <c r="D2117" t="str">
        <f t="shared" si="33"/>
        <v>KS02118972 JOHNSON CADPH CENTER GRANT 06 2021 KS02118972</v>
      </c>
    </row>
    <row r="2118" spans="1:4">
      <c r="A2118" t="s">
        <v>26693</v>
      </c>
      <c r="B2118" t="s">
        <v>26694</v>
      </c>
      <c r="D2118" t="str">
        <f t="shared" si="33"/>
        <v>KS02218972 JOHNSON CADPH CENTER GRANT 06 2022 KS02218972</v>
      </c>
    </row>
    <row r="2119" spans="1:4">
      <c r="A2119" t="s">
        <v>26695</v>
      </c>
      <c r="B2119" t="s">
        <v>26696</v>
      </c>
      <c r="D2119" t="str">
        <f t="shared" si="33"/>
        <v>KS02318972 JOHNSON CADPH CENTER GRANT 06 2023 KS02318972</v>
      </c>
    </row>
    <row r="2120" spans="1:4">
      <c r="A2120" t="s">
        <v>26697</v>
      </c>
      <c r="B2120" t="s">
        <v>26698</v>
      </c>
      <c r="D2120" t="str">
        <f t="shared" si="33"/>
        <v>KS0DHIMSPR Improved RhCMV SIV Supplement Primate KS0DHIMSPR</v>
      </c>
    </row>
    <row r="2121" spans="1:4">
      <c r="A2121" t="s">
        <v>26699</v>
      </c>
      <c r="B2121" t="s">
        <v>26700</v>
      </c>
      <c r="D2121" t="str">
        <f t="shared" si="33"/>
        <v>KS0DHIMSUP Improved RhCMV SIV Supplement Award KS0DHIMSUP</v>
      </c>
    </row>
    <row r="2122" spans="1:4">
      <c r="A2122" t="s">
        <v>26701</v>
      </c>
      <c r="B2122" t="s">
        <v>26702</v>
      </c>
      <c r="D2122" t="str">
        <f t="shared" si="33"/>
        <v>KS0DHIMUAB Improved RhCMV SIV Vaccine Sub UAB KS0DHIMUAB</v>
      </c>
    </row>
    <row r="2123" spans="1:4">
      <c r="A2123" t="s">
        <v>26703</v>
      </c>
      <c r="B2123" t="s">
        <v>26704</v>
      </c>
      <c r="D2123" t="str">
        <f t="shared" si="33"/>
        <v>KS0DHIMVAC Improved RhCMV SIV Vaccine Efficacy KS0DHIMVAC</v>
      </c>
    </row>
    <row r="2124" spans="1:4">
      <c r="A2124" t="s">
        <v>26705</v>
      </c>
      <c r="B2124" t="s">
        <v>26706</v>
      </c>
      <c r="D2124" t="str">
        <f t="shared" si="33"/>
        <v>KS0DHIUCSF Improved RhCMV SIV Vaccine Sub UCSF KS0DHIUCSF</v>
      </c>
    </row>
    <row r="2125" spans="1:4">
      <c r="A2125" t="s">
        <v>26707</v>
      </c>
      <c r="B2125" t="s">
        <v>26708</v>
      </c>
      <c r="D2125" t="str">
        <f t="shared" si="33"/>
        <v>KS0DVIMVPR Improved RhCMV SIV Vaccine Primate KS0DVIMVPR</v>
      </c>
    </row>
    <row r="2126" spans="1:4">
      <c r="A2126" t="s">
        <v>26709</v>
      </c>
      <c r="B2126" t="s">
        <v>26710</v>
      </c>
      <c r="D2126" t="str">
        <f t="shared" si="33"/>
        <v>K30CRUANZA Anza TWCF Independent ResearchFellowship K30CRUANZA</v>
      </c>
    </row>
    <row r="2127" spans="1:4">
      <c r="A2127" t="s">
        <v>26711</v>
      </c>
      <c r="B2127" t="s">
        <v>26712</v>
      </c>
      <c r="D2127" t="str">
        <f t="shared" si="33"/>
        <v>KS0HOSJ600 MED IMHO SUTCLIFFE AACR A19 2095 KS0HOSJ600</v>
      </c>
    </row>
    <row r="2128" spans="1:4">
      <c r="A2128" t="s">
        <v>26713</v>
      </c>
      <c r="B2128" t="s">
        <v>26714</v>
      </c>
      <c r="D2128" t="str">
        <f t="shared" si="33"/>
        <v>KS0HOSJ601 MED IMHO SUTCLIFFE AACR A19 2095 Y1 SUP KS0HOSJ601</v>
      </c>
    </row>
    <row r="2129" spans="1:4">
      <c r="A2129" t="s">
        <v>26715</v>
      </c>
      <c r="B2129" t="s">
        <v>26716</v>
      </c>
      <c r="D2129" t="str">
        <f t="shared" si="33"/>
        <v>KS0HOSJ602 MED IMHO SUTCLIFFE AACR A19 2095 Y5 SUP2 KS0HOSJ602</v>
      </c>
    </row>
    <row r="2130" spans="1:4">
      <c r="A2130" t="s">
        <v>26717</v>
      </c>
      <c r="B2130" t="s">
        <v>26718</v>
      </c>
      <c r="D2130" t="str">
        <f t="shared" si="33"/>
        <v>KS0JT24C68 MPHA TRIMMER NIH U24 AWARD KS0JT24C68</v>
      </c>
    </row>
    <row r="2131" spans="1:4">
      <c r="A2131" t="s">
        <v>26719</v>
      </c>
      <c r="B2131" t="s">
        <v>26720</v>
      </c>
      <c r="D2131" t="str">
        <f t="shared" si="33"/>
        <v>KS0JT24C69 MPHA TRIMMER NIH U24 AWARD KS0JT24C69</v>
      </c>
    </row>
    <row r="2132" spans="1:4">
      <c r="A2132" t="s">
        <v>26721</v>
      </c>
      <c r="B2132" t="s">
        <v>26722</v>
      </c>
      <c r="D2132" t="str">
        <f t="shared" si="33"/>
        <v>KS0JT24C70 MPHA TRIMMER NIH U24 AWARD YR3 KS0JT24C70</v>
      </c>
    </row>
    <row r="2133" spans="1:4">
      <c r="A2133" t="s">
        <v>26723</v>
      </c>
      <c r="B2133" t="s">
        <v>26724</v>
      </c>
      <c r="D2133" t="str">
        <f t="shared" si="33"/>
        <v>KS0JT24C71 MPHA TRIMMER NIH U24 AWARD YR4 KS0JT24C71</v>
      </c>
    </row>
    <row r="2134" spans="1:4">
      <c r="A2134" t="s">
        <v>26725</v>
      </c>
      <c r="B2134" t="s">
        <v>26726</v>
      </c>
      <c r="D2134" t="str">
        <f t="shared" si="33"/>
        <v>KS0JT24C72 Trimer U24 A19 1044 Year 5 KS0JT24C72</v>
      </c>
    </row>
    <row r="2135" spans="1:4">
      <c r="A2135" t="s">
        <v>26727</v>
      </c>
      <c r="B2135" t="s">
        <v>26728</v>
      </c>
      <c r="D2135" t="str">
        <f t="shared" si="33"/>
        <v>K30260NLCB CHEM LEBRILLA NIH GLYCO ALZH DISEASE K30260NLCB</v>
      </c>
    </row>
    <row r="2136" spans="1:4">
      <c r="A2136" t="s">
        <v>26729</v>
      </c>
      <c r="B2136" t="s">
        <v>26730</v>
      </c>
      <c r="D2136" t="str">
        <f t="shared" si="33"/>
        <v>K30AMZALZH NUTR ZIVKOVIC NIH GLYCO ALZH DISEASE K30AMZALZH</v>
      </c>
    </row>
    <row r="2137" spans="1:4">
      <c r="A2137" t="s">
        <v>26731</v>
      </c>
      <c r="B2137" t="s">
        <v>26732</v>
      </c>
      <c r="D2137" t="str">
        <f t="shared" si="33"/>
        <v>KS0MPLJ261 06 30 23 Nutrition Dept Lead Zivkovic KS0MPLJ261</v>
      </c>
    </row>
    <row r="2138" spans="1:4">
      <c r="A2138" t="s">
        <v>26733</v>
      </c>
      <c r="B2138" t="s">
        <v>26734</v>
      </c>
      <c r="D2138" t="str">
        <f t="shared" si="33"/>
        <v>K30APSF732 PS CHETELAT USDA MAINTENANCE 09 22 19 K30APSF732</v>
      </c>
    </row>
    <row r="2139" spans="1:4">
      <c r="A2139" t="s">
        <v>26735</v>
      </c>
      <c r="B2139" t="s">
        <v>26736</v>
      </c>
      <c r="D2139" t="str">
        <f t="shared" si="33"/>
        <v>K304872138 SACOG Transp Demand Mgmt Perf Measuremt K304872138</v>
      </c>
    </row>
    <row r="2140" spans="1:4">
      <c r="A2140" t="s">
        <v>26737</v>
      </c>
      <c r="B2140" t="s">
        <v>26738</v>
      </c>
      <c r="D2140" t="str">
        <f t="shared" si="33"/>
        <v>K30CHDODGL CHE GANG YU LIU DOD 09 21 K30CHDODGL</v>
      </c>
    </row>
    <row r="2141" spans="1:4">
      <c r="A2141" t="s">
        <v>26739</v>
      </c>
      <c r="B2141" t="s">
        <v>26740</v>
      </c>
      <c r="D2141" t="str">
        <f t="shared" si="33"/>
        <v>K30JLDODDH BME DOD NEAT D HAUDENCHILDS J LEWIS K30JLDODDH</v>
      </c>
    </row>
    <row r="2142" spans="1:4">
      <c r="A2142" t="s">
        <v>26741</v>
      </c>
      <c r="B2142" t="s">
        <v>26742</v>
      </c>
      <c r="D2142" t="str">
        <f t="shared" si="33"/>
        <v>K30NDHPPOC NEAA Haudenschild DOD PPOCI Grant K30NDHPPOC</v>
      </c>
    </row>
    <row r="2143" spans="1:4">
      <c r="A2143" t="s">
        <v>26743</v>
      </c>
      <c r="B2143" t="s">
        <v>26744</v>
      </c>
      <c r="D2143" t="str">
        <f t="shared" si="33"/>
        <v>KS0RSDH402 HAUDENSCHILD DOD 07 29 2024 KS0RSDH402</v>
      </c>
    </row>
    <row r="2144" spans="1:4">
      <c r="A2144" t="s">
        <v>26745</v>
      </c>
      <c r="B2144" t="s">
        <v>26746</v>
      </c>
      <c r="D2144" t="str">
        <f t="shared" si="33"/>
        <v>K30RA24C88 ECNS CEPR PEDL A REZAEE 24C88 K30RA24C88</v>
      </c>
    </row>
    <row r="2145" spans="1:4">
      <c r="A2145" t="s">
        <v>26747</v>
      </c>
      <c r="B2145" t="s">
        <v>26748</v>
      </c>
      <c r="D2145" t="str">
        <f t="shared" si="33"/>
        <v>K30RA2SUBS ECNS CEPR PEDL SUBS A REZAEE 24C88 K30RA2SUBS</v>
      </c>
    </row>
    <row r="2146" spans="1:4">
      <c r="A2146" t="s">
        <v>26749</v>
      </c>
      <c r="B2146" t="s">
        <v>26750</v>
      </c>
      <c r="D2146" t="str">
        <f t="shared" si="33"/>
        <v>KS0GIME801 MED IMGI MAO CELGENE RPC01 3202 KS0GIME801</v>
      </c>
    </row>
    <row r="2147" spans="1:4">
      <c r="A2147" t="s">
        <v>26751</v>
      </c>
      <c r="B2147" t="s">
        <v>26752</v>
      </c>
      <c r="D2147" t="str">
        <f t="shared" si="33"/>
        <v>KS0GIME802 MED IMGI MAO CELGENE RPC01 3203 KS0GIME802</v>
      </c>
    </row>
    <row r="2148" spans="1:4">
      <c r="A2148" t="s">
        <v>26753</v>
      </c>
      <c r="B2148" t="s">
        <v>26754</v>
      </c>
      <c r="D2148" t="str">
        <f t="shared" si="33"/>
        <v>KS0GIME803 MED IMGI MAO CELGENE RPC01 3204 KS0GIME803</v>
      </c>
    </row>
    <row r="2149" spans="1:4">
      <c r="A2149" t="s">
        <v>26755</v>
      </c>
      <c r="B2149" t="s">
        <v>26756</v>
      </c>
      <c r="D2149" t="str">
        <f t="shared" si="33"/>
        <v>K30IGE1121 LAWR IGEL NSF AMPlifying Stiumulation K30IGE1121</v>
      </c>
    </row>
    <row r="2150" spans="1:4">
      <c r="A2150" t="s">
        <v>26757</v>
      </c>
      <c r="B2150" t="s">
        <v>26758</v>
      </c>
      <c r="D2150" t="str">
        <f t="shared" si="33"/>
        <v>K30MATSS13 S Shkoller NSF 2020 23 K30MATSS13</v>
      </c>
    </row>
    <row r="2151" spans="1:4">
      <c r="A2151" t="s">
        <v>26759</v>
      </c>
      <c r="B2151" t="s">
        <v>26760</v>
      </c>
      <c r="D2151" t="str">
        <f t="shared" si="33"/>
        <v>K30MSLSOLR MSE LEITE NSF PEROVSKITE ML ALL K30MSLSOLR</v>
      </c>
    </row>
    <row r="2152" spans="1:4">
      <c r="A2152" t="s">
        <v>26761</v>
      </c>
      <c r="B2152" t="s">
        <v>26762</v>
      </c>
      <c r="D2152" t="str">
        <f t="shared" si="33"/>
        <v>K30MSLSOPY MSE LEITE NSF PAY PEROVSKITE ML K30MSLSOPY</v>
      </c>
    </row>
    <row r="2153" spans="1:4">
      <c r="A2153" t="s">
        <v>26763</v>
      </c>
      <c r="B2153" t="s">
        <v>26764</v>
      </c>
      <c r="D2153" t="str">
        <f t="shared" si="33"/>
        <v>KS0HOPEOLE MCDONALD CAPRICOR 1002 HOPE OLE 12 23 KS0HOPEOLE</v>
      </c>
    </row>
    <row r="2154" spans="1:4">
      <c r="A2154" t="s">
        <v>26765</v>
      </c>
      <c r="B2154" t="s">
        <v>26766</v>
      </c>
      <c r="D2154" t="str">
        <f t="shared" si="33"/>
        <v>K30BRHHFS2 EVE B HOPKINS HFSP PSTDC FLWSP Research K30BRHHFS2</v>
      </c>
    </row>
    <row r="2155" spans="1:4">
      <c r="A2155" t="s">
        <v>26767</v>
      </c>
      <c r="B2155" t="s">
        <v>26768</v>
      </c>
      <c r="D2155" t="str">
        <f t="shared" si="33"/>
        <v>K30BRHHFSP EVE B HOPKINS HFSP PSTDC FLWSP K30BRHHFSP</v>
      </c>
    </row>
    <row r="2156" spans="1:4">
      <c r="A2156" t="s">
        <v>26769</v>
      </c>
      <c r="B2156" t="s">
        <v>26770</v>
      </c>
      <c r="D2156" t="str">
        <f t="shared" si="33"/>
        <v>K30JAG2FNA ESP Julie Gonzalez FINA FOR JAG5SEA K30JAG2FNA</v>
      </c>
    </row>
    <row r="2157" spans="1:4">
      <c r="A2157" t="s">
        <v>26771</v>
      </c>
      <c r="B2157" t="s">
        <v>26772</v>
      </c>
      <c r="D2157" t="str">
        <f t="shared" si="33"/>
        <v>K30JAG5SEA ESP Julie Gonzalez NOAA Salt Marsh Plant K30JAG5SEA</v>
      </c>
    </row>
    <row r="2158" spans="1:4">
      <c r="A2158" t="s">
        <v>26773</v>
      </c>
      <c r="B2158" t="s">
        <v>26774</v>
      </c>
      <c r="D2158" t="str">
        <f t="shared" si="33"/>
        <v>K30CENOVUS CHEM Velazquez CENOVUS ENERGY INC K30CENOVUS</v>
      </c>
    </row>
    <row r="2159" spans="1:4">
      <c r="A2159" t="s">
        <v>26775</v>
      </c>
      <c r="B2159" t="s">
        <v>26776</v>
      </c>
      <c r="D2159" t="str">
        <f t="shared" si="33"/>
        <v>K30RA24D22 HISS CARNEGIE 2020 21 A RESENDEZ 24D22 K30RA24D22</v>
      </c>
    </row>
    <row r="2160" spans="1:4">
      <c r="A2160" t="s">
        <v>26777</v>
      </c>
      <c r="B2160" t="s">
        <v>26778</v>
      </c>
      <c r="D2160" t="str">
        <f t="shared" si="33"/>
        <v>K30RA24STP HISS CARNEGIE STPD A RESENDEZ 24D22 K30RA24STP</v>
      </c>
    </row>
    <row r="2161" spans="1:4">
      <c r="A2161" t="s">
        <v>26779</v>
      </c>
      <c r="B2161" t="s">
        <v>26780</v>
      </c>
      <c r="D2161" t="str">
        <f t="shared" si="33"/>
        <v>K30GTHCAC2 GEL HILL OCEAN ACIDIFICATION K30GTHCAC2</v>
      </c>
    </row>
    <row r="2162" spans="1:4">
      <c r="A2162" t="s">
        <v>26781</v>
      </c>
      <c r="B2162" t="s">
        <v>26782</v>
      </c>
      <c r="D2162" t="str">
        <f t="shared" si="33"/>
        <v>K30GTHCACU GEL HILL OCEAN ACIDIFICATION K30GTHCACU</v>
      </c>
    </row>
    <row r="2163" spans="1:4">
      <c r="A2163" t="s">
        <v>26783</v>
      </c>
      <c r="B2163" t="s">
        <v>26784</v>
      </c>
      <c r="D2163" t="str">
        <f t="shared" si="33"/>
        <v>K30V440CP6 VMB Renew BIRCWH Support Price 2020 K30V440CP6</v>
      </c>
    </row>
    <row r="2164" spans="1:4">
      <c r="A2164" t="s">
        <v>26785</v>
      </c>
      <c r="B2164" t="s">
        <v>26786</v>
      </c>
      <c r="D2164" t="str">
        <f t="shared" si="33"/>
        <v>K30V440CP8 VMB Y2 BIRCWH Support Price 21 22 K30V440CP8</v>
      </c>
    </row>
    <row r="2165" spans="1:4">
      <c r="A2165" t="s">
        <v>26787</v>
      </c>
      <c r="B2165" t="s">
        <v>26788</v>
      </c>
      <c r="D2165" t="str">
        <f t="shared" si="33"/>
        <v>KS0A2BIRCH FY 22 23 Agnoli NIH BIRCWH Award KS0A2BIRCH</v>
      </c>
    </row>
    <row r="2166" spans="1:4">
      <c r="A2166" t="s">
        <v>26789</v>
      </c>
      <c r="B2166" t="s">
        <v>26790</v>
      </c>
      <c r="D2166" t="str">
        <f t="shared" si="33"/>
        <v>KS0A3BIRCH FY 23 24 Agnoli NIH BIRCWH Award KS0A3BIRCH</v>
      </c>
    </row>
    <row r="2167" spans="1:4">
      <c r="A2167" t="s">
        <v>26791</v>
      </c>
      <c r="B2167" t="s">
        <v>26792</v>
      </c>
      <c r="D2167" t="str">
        <f t="shared" si="33"/>
        <v>KS0AABIRCH FY 21 22 Agnoli NIH BIRCWH Award KS0AABIRCH</v>
      </c>
    </row>
    <row r="2168" spans="1:4">
      <c r="A2168" t="s">
        <v>26793</v>
      </c>
      <c r="B2168" t="s">
        <v>26794</v>
      </c>
      <c r="D2168" t="str">
        <f t="shared" si="33"/>
        <v>KS0ABBIRC1 MED SURG ALYSSA BELLINI BIRCWH KS0ABBIRC1</v>
      </c>
    </row>
    <row r="2169" spans="1:4">
      <c r="A2169" t="s">
        <v>26795</v>
      </c>
      <c r="B2169" t="s">
        <v>26796</v>
      </c>
      <c r="D2169" t="str">
        <f t="shared" si="33"/>
        <v>KS0ABFINA1 MED SURG ALYSSA BELLINI BIRCWH KS0ABFINA1</v>
      </c>
    </row>
    <row r="2170" spans="1:4">
      <c r="A2170" t="s">
        <v>26797</v>
      </c>
      <c r="B2170" t="s">
        <v>26798</v>
      </c>
      <c r="D2170" t="str">
        <f t="shared" si="33"/>
        <v>KS0ERJN200 MERM K12 BIRCWH AWARD JARMAN KS0ERJN200</v>
      </c>
    </row>
    <row r="2171" spans="1:4">
      <c r="A2171" t="s">
        <v>26799</v>
      </c>
      <c r="B2171" t="s">
        <v>26800</v>
      </c>
      <c r="D2171" t="str">
        <f t="shared" si="33"/>
        <v>KS0ERJN201 MERM K12 BIRCWH AWARD JARMAN YR2 KS0ERJN201</v>
      </c>
    </row>
    <row r="2172" spans="1:4">
      <c r="A2172" t="s">
        <v>26801</v>
      </c>
      <c r="B2172" t="s">
        <v>26802</v>
      </c>
      <c r="D2172" t="str">
        <f t="shared" si="33"/>
        <v>KS0ERJN202 MERM K12 BIRCWH AWARD JARMAN YR3 KS0ERJN202</v>
      </c>
    </row>
    <row r="2173" spans="1:4">
      <c r="A2173" t="s">
        <v>26803</v>
      </c>
      <c r="B2173" t="s">
        <v>26804</v>
      </c>
      <c r="D2173" t="str">
        <f t="shared" si="33"/>
        <v>KS0JDFBRC1 MED PHS DANG BIRCWH SCHOLAR KS0JDFBRC1</v>
      </c>
    </row>
    <row r="2174" spans="1:4">
      <c r="A2174" t="s">
        <v>26805</v>
      </c>
      <c r="B2174" t="s">
        <v>26806</v>
      </c>
      <c r="D2174" t="str">
        <f t="shared" si="33"/>
        <v>KS0JDFBRC2 MED PHS DANG BIRCWH SCHOLAR KS0JDFBRC2</v>
      </c>
    </row>
    <row r="2175" spans="1:4">
      <c r="A2175" t="s">
        <v>26807</v>
      </c>
      <c r="B2175" t="s">
        <v>26808</v>
      </c>
      <c r="D2175" t="str">
        <f t="shared" si="33"/>
        <v>KS0LKK1203 KAIR K12 BIRCWH SCHOLAR GRANT FY20 21 KS0LKK1203</v>
      </c>
    </row>
    <row r="2176" spans="1:4">
      <c r="A2176" t="s">
        <v>26809</v>
      </c>
      <c r="B2176" t="s">
        <v>26810</v>
      </c>
      <c r="D2176" t="str">
        <f t="shared" si="33"/>
        <v>KS0LKK1204 KAIR K12 BIRCWH SCHOLAR GRANT FY21 22 KS0LKK1204</v>
      </c>
    </row>
    <row r="2177" spans="1:4">
      <c r="A2177" t="s">
        <v>26811</v>
      </c>
      <c r="B2177" t="s">
        <v>26812</v>
      </c>
      <c r="D2177" t="str">
        <f t="shared" si="33"/>
        <v>KS0LKK1205 KAIR K12 BIRCWH SCHOLAR GRANT YEAR 5 KS0LKK1205</v>
      </c>
    </row>
    <row r="2178" spans="1:4">
      <c r="A2178" t="s">
        <v>26813</v>
      </c>
      <c r="B2178" t="s">
        <v>26814</v>
      </c>
      <c r="D2178" t="str">
        <f t="shared" si="33"/>
        <v>KS0LKK1206 KAIRS BIRCWH GRANT KS0LKK1206</v>
      </c>
    </row>
    <row r="2179" spans="1:4">
      <c r="A2179" t="s">
        <v>26815</v>
      </c>
      <c r="B2179" t="s">
        <v>26816</v>
      </c>
      <c r="D2179" t="str">
        <f t="shared" ref="D2179:D2242" si="34">A2179&amp;" "&amp;B2179</f>
        <v>KS0LTBIRC4 Tully 2020 BIRCWH Program KS0LTBIRC4</v>
      </c>
    </row>
    <row r="2180" spans="1:4">
      <c r="A2180" t="s">
        <v>26817</v>
      </c>
      <c r="B2180" t="s">
        <v>26818</v>
      </c>
      <c r="D2180" t="str">
        <f t="shared" si="34"/>
        <v>KS0LTBIRC5 Tully 2020 BIRCWH Program year 2 KS0LTBIRC5</v>
      </c>
    </row>
    <row r="2181" spans="1:4">
      <c r="A2181" t="s">
        <v>26819</v>
      </c>
      <c r="B2181" t="s">
        <v>26820</v>
      </c>
      <c r="D2181" t="str">
        <f t="shared" si="34"/>
        <v>KS0RHLN200 MED IMRH LANE BIRCWH KS0RHLN200</v>
      </c>
    </row>
    <row r="2182" spans="1:4">
      <c r="A2182" t="s">
        <v>26821</v>
      </c>
      <c r="B2182" t="s">
        <v>26822</v>
      </c>
      <c r="D2182" t="str">
        <f t="shared" si="34"/>
        <v>KS0RHLN202 MED IMRH LANE BIRCWH YR 2 KS0RHLN202</v>
      </c>
    </row>
    <row r="2183" spans="1:4">
      <c r="A2183" t="s">
        <v>26823</v>
      </c>
      <c r="B2183" t="s">
        <v>26824</v>
      </c>
      <c r="D2183" t="str">
        <f t="shared" si="34"/>
        <v>KS0RHLN204 MED IMRH LANE BIRCWH YR 3 KS0RHLN204</v>
      </c>
    </row>
    <row r="2184" spans="1:4">
      <c r="A2184" t="s">
        <v>26825</v>
      </c>
      <c r="B2184" t="s">
        <v>26826</v>
      </c>
      <c r="D2184" t="str">
        <f t="shared" si="34"/>
        <v>KS0RHLN205 MED IMRH LANE BIRCWH YR 3 ADMIN SUPPL KS0RHLN205</v>
      </c>
    </row>
    <row r="2185" spans="1:4">
      <c r="A2185" t="s">
        <v>26827</v>
      </c>
      <c r="B2185" t="s">
        <v>26828</v>
      </c>
      <c r="D2185" t="str">
        <f t="shared" si="34"/>
        <v>KS0RHLN206 MED IMRH LANE BIRCWH YR 4 KS0RHLN206</v>
      </c>
    </row>
    <row r="2186" spans="1:4">
      <c r="A2186" t="s">
        <v>26829</v>
      </c>
      <c r="B2186" t="s">
        <v>26830</v>
      </c>
      <c r="D2186" t="str">
        <f t="shared" si="34"/>
        <v>KS0RHLN207 MED IMRH LANE BIRCWH ADMIN SUPPL YR 2 KS0RHLN207</v>
      </c>
    </row>
    <row r="2187" spans="1:4">
      <c r="A2187" t="s">
        <v>26831</v>
      </c>
      <c r="B2187" t="s">
        <v>26832</v>
      </c>
      <c r="D2187" t="str">
        <f t="shared" si="34"/>
        <v>KS0RHLN208 MED IMRH LANE BIRCWH YR 4 AUG23 APR24 KS0RHLN208</v>
      </c>
    </row>
    <row r="2188" spans="1:4">
      <c r="A2188" t="s">
        <v>26833</v>
      </c>
      <c r="B2188" t="s">
        <v>26834</v>
      </c>
      <c r="D2188" t="str">
        <f t="shared" si="34"/>
        <v>KS0VLWHR02 MED SURG VICTORIA LYO BIRCWH KS0VLWHR02</v>
      </c>
    </row>
    <row r="2189" spans="1:4">
      <c r="A2189" t="s">
        <v>26835</v>
      </c>
      <c r="B2189" t="s">
        <v>26836</v>
      </c>
      <c r="D2189" t="str">
        <f t="shared" si="34"/>
        <v>KS0RACNIH1 Med Surg Rachael Callcut NIH R01 KS0RACNIH1</v>
      </c>
    </row>
    <row r="2190" spans="1:4">
      <c r="A2190" t="s">
        <v>26837</v>
      </c>
      <c r="B2190" t="s">
        <v>26838</v>
      </c>
      <c r="D2190" t="str">
        <f t="shared" si="34"/>
        <v>K3024D32SP STIP funding 24D32 K3024D32SP</v>
      </c>
    </row>
    <row r="2191" spans="1:4">
      <c r="A2191" t="s">
        <v>26839</v>
      </c>
      <c r="B2191" t="s">
        <v>26840</v>
      </c>
      <c r="D2191" t="str">
        <f t="shared" si="34"/>
        <v>K30MATJG01 J Gravner SIMONS FDN 2020 25 K30MATJG01</v>
      </c>
    </row>
    <row r="2192" spans="1:4">
      <c r="A2192" t="s">
        <v>26841</v>
      </c>
      <c r="B2192" t="s">
        <v>26842</v>
      </c>
      <c r="D2192" t="str">
        <f t="shared" si="34"/>
        <v>K30MATJG02 J Gravner SIMONS FDN 2020 25 YR2 K30MATJG02</v>
      </c>
    </row>
    <row r="2193" spans="1:4">
      <c r="A2193" t="s">
        <v>26843</v>
      </c>
      <c r="B2193" t="s">
        <v>26844</v>
      </c>
      <c r="D2193" t="str">
        <f t="shared" si="34"/>
        <v>K30SIMNJG1 Dept SIMONS Janko Gravner Year 1 K30SIMNJG1</v>
      </c>
    </row>
    <row r="2194" spans="1:4">
      <c r="A2194" t="s">
        <v>26845</v>
      </c>
      <c r="B2194" t="s">
        <v>26846</v>
      </c>
      <c r="D2194" t="str">
        <f t="shared" si="34"/>
        <v>K30SIMNJG2 Dept SIMONS Janko Gravner Year 2 K30SIMNJG2</v>
      </c>
    </row>
    <row r="2195" spans="1:4">
      <c r="A2195" t="s">
        <v>26847</v>
      </c>
      <c r="B2195" t="s">
        <v>26848</v>
      </c>
      <c r="D2195" t="str">
        <f t="shared" si="34"/>
        <v>K30SIMNJG3 Dept SIMONS Janko Gravner Year 3 K30SIMNJG3</v>
      </c>
    </row>
    <row r="2196" spans="1:4">
      <c r="A2196" t="s">
        <v>26849</v>
      </c>
      <c r="B2196" t="s">
        <v>26850</v>
      </c>
      <c r="D2196" t="str">
        <f t="shared" si="34"/>
        <v>K30SIMNJG4 Dept SIMONS Janko Gravner Year 4 K30SIMNJG4</v>
      </c>
    </row>
    <row r="2197" spans="1:4">
      <c r="A2197" t="s">
        <v>26851</v>
      </c>
      <c r="B2197" t="s">
        <v>26852</v>
      </c>
      <c r="D2197" t="str">
        <f t="shared" si="34"/>
        <v>K30SIMNJG5 Dept SIMONS Janko Gravner Year 5 K30SIMNJG5</v>
      </c>
    </row>
    <row r="2198" spans="1:4">
      <c r="A2198" t="s">
        <v>26853</v>
      </c>
      <c r="B2198" t="s">
        <v>26854</v>
      </c>
      <c r="D2198" t="str">
        <f t="shared" si="34"/>
        <v>K30MATMK06 M Koeppe NSF 2020 23 x24 K30MATMK06</v>
      </c>
    </row>
    <row r="2199" spans="1:4">
      <c r="A2199" t="s">
        <v>26855</v>
      </c>
      <c r="B2199" t="s">
        <v>26856</v>
      </c>
      <c r="D2199" t="str">
        <f t="shared" si="34"/>
        <v>K30MBCEJ41 MCB S CAMPOS RODRIGUEZ FELLOWSHIP AWD K30MBCEJ41</v>
      </c>
    </row>
    <row r="2200" spans="1:4">
      <c r="A2200" t="s">
        <v>26857</v>
      </c>
      <c r="B2200" t="s">
        <v>26858</v>
      </c>
      <c r="D2200" t="str">
        <f t="shared" si="34"/>
        <v>K30MBCEJSC MCB S CAMPOS RODRIGUEZ FELLOWSHIP AWD K30MBCEJSC</v>
      </c>
    </row>
    <row r="2201" spans="1:4">
      <c r="A2201" t="s">
        <v>26859</v>
      </c>
      <c r="B2201" t="s">
        <v>26860</v>
      </c>
      <c r="D2201" t="str">
        <f t="shared" si="34"/>
        <v>K30JRS5BRA HE HD Swartz NIH BRAIN IDEA 24D42 K30JRS5BRA</v>
      </c>
    </row>
    <row r="2202" spans="1:4">
      <c r="A2202" t="s">
        <v>26861</v>
      </c>
      <c r="B2202" t="s">
        <v>26862</v>
      </c>
      <c r="D2202" t="str">
        <f t="shared" si="34"/>
        <v>KS0TASK120 NICHD TASK 1 CORE FUNCTIONS KS0TASK120</v>
      </c>
    </row>
    <row r="2203" spans="1:4">
      <c r="A2203" t="s">
        <v>26863</v>
      </c>
      <c r="B2203" t="s">
        <v>26864</v>
      </c>
      <c r="D2203" t="str">
        <f t="shared" si="34"/>
        <v>KS0TASK121 NICHD TASK 1 CORE FUNCTIONS KS0TASK121</v>
      </c>
    </row>
    <row r="2204" spans="1:4">
      <c r="A2204" t="s">
        <v>26865</v>
      </c>
      <c r="B2204" t="s">
        <v>26866</v>
      </c>
      <c r="D2204" t="str">
        <f t="shared" si="34"/>
        <v>KS0TASK122 NICHD TASK 1 CORE FUNCTIONS KS0TASK122</v>
      </c>
    </row>
    <row r="2205" spans="1:4">
      <c r="A2205" t="s">
        <v>26867</v>
      </c>
      <c r="B2205" t="s">
        <v>26868</v>
      </c>
      <c r="D2205" t="str">
        <f t="shared" si="34"/>
        <v>KS0TASK123 NICHD TASK 1 CORE FUNCTIONS KS0TASK123</v>
      </c>
    </row>
    <row r="2206" spans="1:4">
      <c r="A2206" t="s">
        <v>26869</v>
      </c>
      <c r="B2206" t="s">
        <v>26870</v>
      </c>
      <c r="D2206" t="str">
        <f t="shared" si="34"/>
        <v>K30PLA20E1 PLA Placer Co EW 2020 25 C000114145 K30PLA20E1</v>
      </c>
    </row>
    <row r="2207" spans="1:4">
      <c r="A2207" t="s">
        <v>26871</v>
      </c>
      <c r="B2207" t="s">
        <v>26872</v>
      </c>
      <c r="D2207" t="str">
        <f t="shared" si="34"/>
        <v>K30EHRL864 ETOX EHRLICH NIH AhR Activation Type 1 K30EHRL864</v>
      </c>
    </row>
    <row r="2208" spans="1:4">
      <c r="A2208" t="s">
        <v>26873</v>
      </c>
      <c r="B2208" t="s">
        <v>26874</v>
      </c>
      <c r="D2208" t="str">
        <f t="shared" si="34"/>
        <v>K30F4SMEAG CEE MILLER NSF EAGER K30F4SMEAG</v>
      </c>
    </row>
    <row r="2209" spans="1:4">
      <c r="A2209" t="s">
        <v>26875</v>
      </c>
      <c r="B2209" t="s">
        <v>26876</v>
      </c>
      <c r="D2209" t="str">
        <f t="shared" si="34"/>
        <v>K30JNS8TNA ESP Sanchirico PEW Tuna Fisheries K30JNS8TNA</v>
      </c>
    </row>
    <row r="2210" spans="1:4">
      <c r="A2210" t="s">
        <v>26877</v>
      </c>
      <c r="B2210" t="s">
        <v>26878</v>
      </c>
      <c r="D2210" t="str">
        <f t="shared" si="34"/>
        <v>KS0CMEPI01 MCDONALD EPIRIUM EPM 01 101 12 23 KS0CMEPI01</v>
      </c>
    </row>
    <row r="2211" spans="1:4">
      <c r="A2211" t="s">
        <v>26879</v>
      </c>
      <c r="B2211" t="s">
        <v>26880</v>
      </c>
      <c r="D2211" t="str">
        <f t="shared" si="34"/>
        <v>KS0EPMSCAN EPM PNMR Scan reimb Tom Jue KS0EPMSCAN</v>
      </c>
    </row>
    <row r="2212" spans="1:4">
      <c r="A2212" t="s">
        <v>26881</v>
      </c>
      <c r="B2212" t="s">
        <v>26882</v>
      </c>
      <c r="D2212" t="str">
        <f t="shared" si="34"/>
        <v>KS0PMREPI1 ROVANSHAVAN PM R SALARY SUPPORT KS0PMREPI1</v>
      </c>
    </row>
    <row r="2213" spans="1:4">
      <c r="A2213" t="s">
        <v>26883</v>
      </c>
      <c r="B2213" t="s">
        <v>26884</v>
      </c>
      <c r="D2213" t="str">
        <f t="shared" si="34"/>
        <v>K304873264 CARB Circella Barries to Reduce Carbon K304873264</v>
      </c>
    </row>
    <row r="2214" spans="1:4">
      <c r="A2214" t="s">
        <v>26885</v>
      </c>
      <c r="B2214" t="s">
        <v>26886</v>
      </c>
      <c r="D2214" t="str">
        <f t="shared" si="34"/>
        <v>K309871065 Carb Circella Barriers to Reducr TASK2 K309871065</v>
      </c>
    </row>
    <row r="2215" spans="1:4">
      <c r="A2215" t="s">
        <v>26887</v>
      </c>
      <c r="B2215" t="s">
        <v>26888</v>
      </c>
      <c r="D2215" t="str">
        <f t="shared" si="34"/>
        <v>K309871066 Carb Circella Barriers to Reducr TASK3 K309871066</v>
      </c>
    </row>
    <row r="2216" spans="1:4">
      <c r="A2216" t="s">
        <v>26889</v>
      </c>
      <c r="B2216" t="s">
        <v>26890</v>
      </c>
      <c r="D2216" t="str">
        <f t="shared" si="34"/>
        <v>KS0JSNIH21 Schweitzer NIH R21MH121901 0 KS0JSNIH21</v>
      </c>
    </row>
    <row r="2217" spans="1:4">
      <c r="A2217" t="s">
        <v>26891</v>
      </c>
      <c r="B2217" t="s">
        <v>26892</v>
      </c>
      <c r="D2217" t="str">
        <f t="shared" si="34"/>
        <v>KS0JSR21CS Schweitzer NIH R21MH121901 0 KS0JSR21CS</v>
      </c>
    </row>
    <row r="2218" spans="1:4">
      <c r="A2218" t="s">
        <v>26893</v>
      </c>
      <c r="B2218" t="s">
        <v>26894</v>
      </c>
      <c r="D2218" t="str">
        <f t="shared" si="34"/>
        <v>K30KARPCIF Eff 9 1 2020 Community Modeling K30KARPCIF</v>
      </c>
    </row>
    <row r="2219" spans="1:4">
      <c r="A2219" t="s">
        <v>26895</v>
      </c>
      <c r="B2219" t="s">
        <v>26896</v>
      </c>
      <c r="D2219" t="str">
        <f t="shared" si="34"/>
        <v>KS0CDU24B1 DECARLI UCB W JAGUST 04 30 23 KS0CDU24B1</v>
      </c>
    </row>
    <row r="2220" spans="1:4">
      <c r="A2220" t="s">
        <v>26897</v>
      </c>
      <c r="B2220" t="s">
        <v>26898</v>
      </c>
      <c r="D2220" t="str">
        <f t="shared" si="34"/>
        <v>KS0CDU24B2 DECARLI UCB W JAGUST 04 30 24 KS0CDU24B2</v>
      </c>
    </row>
    <row r="2221" spans="1:4">
      <c r="A2221" t="s">
        <v>26899</v>
      </c>
      <c r="B2221" t="s">
        <v>26900</v>
      </c>
      <c r="D2221" t="str">
        <f t="shared" si="34"/>
        <v>KS0CDU24UB DECARLI UCB W JAGUST 04 30 2021 KS0CDU24UB</v>
      </c>
    </row>
    <row r="2222" spans="1:4">
      <c r="A2222" t="s">
        <v>26901</v>
      </c>
      <c r="B2222" t="s">
        <v>26902</v>
      </c>
      <c r="D2222" t="str">
        <f t="shared" si="34"/>
        <v>K30LJHMLMF 08 31 25 NIFA MI Low Moist Foods UCD Sub K30LJHMLMF</v>
      </c>
    </row>
    <row r="2223" spans="1:4">
      <c r="A2223" t="s">
        <v>26903</v>
      </c>
      <c r="B2223" t="s">
        <v>26904</v>
      </c>
      <c r="D2223" t="str">
        <f t="shared" si="34"/>
        <v>K30KU2USDA Modernizing Ag Ed Community Learning K30KU2USDA</v>
      </c>
    </row>
    <row r="2224" spans="1:4">
      <c r="A2224" t="s">
        <v>26905</v>
      </c>
      <c r="B2224" t="s">
        <v>26906</v>
      </c>
      <c r="D2224" t="str">
        <f t="shared" si="34"/>
        <v>K30APSFA29 PS BRUMMER 2020 USDA OREI SCOPE 2 0 K30APSFA29</v>
      </c>
    </row>
    <row r="2225" spans="1:4">
      <c r="A2225" t="s">
        <v>26907</v>
      </c>
      <c r="B2225" t="s">
        <v>26908</v>
      </c>
      <c r="D2225" t="str">
        <f t="shared" si="34"/>
        <v>K30APSFB29 PS BRUMMER 2020 USDA OREI SCOPE 2 0 SUBS K30APSFB29</v>
      </c>
    </row>
    <row r="2226" spans="1:4">
      <c r="A2226" t="s">
        <v>26909</v>
      </c>
      <c r="B2226" t="s">
        <v>26910</v>
      </c>
      <c r="D2226" t="str">
        <f t="shared" si="34"/>
        <v>K30KUOREI2 ULLMANN 2020 USDA OREI SCOPE 2 0 K30KUOREI2</v>
      </c>
    </row>
    <row r="2227" spans="1:4">
      <c r="A2227" t="s">
        <v>26911</v>
      </c>
      <c r="B2227" t="s">
        <v>26912</v>
      </c>
      <c r="D2227" t="str">
        <f t="shared" si="34"/>
        <v>K30PCR4D84 NSF TRTech PGR 1 100 000 K30PCR4D84</v>
      </c>
    </row>
    <row r="2228" spans="1:4">
      <c r="A2228" t="s">
        <v>26913</v>
      </c>
      <c r="B2228" t="s">
        <v>26914</v>
      </c>
      <c r="D2228" t="str">
        <f t="shared" si="34"/>
        <v>K30V440C84 VMB CORTOPASSI NIH NINDS IGNITE Y3 K30V440C84</v>
      </c>
    </row>
    <row r="2229" spans="1:4">
      <c r="A2229" t="s">
        <v>26915</v>
      </c>
      <c r="B2229" t="s">
        <v>26916</v>
      </c>
      <c r="D2229" t="str">
        <f t="shared" si="34"/>
        <v>K30CNSKZ33 CNS ZITO CLAIBORNE GILLIAM FSHIP CLOSED K30CNSKZ33</v>
      </c>
    </row>
    <row r="2230" spans="1:4">
      <c r="A2230" t="s">
        <v>26917</v>
      </c>
      <c r="B2230" t="s">
        <v>26918</v>
      </c>
      <c r="D2230" t="str">
        <f t="shared" si="34"/>
        <v>K30CNSKZ34 CNS ZITO CLAIBORNE GILLIAM CLOSED K30CNSKZ34</v>
      </c>
    </row>
    <row r="2231" spans="1:4">
      <c r="A2231" t="s">
        <v>26919</v>
      </c>
      <c r="B2231" t="s">
        <v>26920</v>
      </c>
      <c r="D2231" t="str">
        <f t="shared" si="34"/>
        <v>K30CNSKZ35 CNS ZITO CLAIBORNE GILLIAM INST FS CLOSE K30CNSKZ35</v>
      </c>
    </row>
    <row r="2232" spans="1:4">
      <c r="A2232" t="s">
        <v>26921</v>
      </c>
      <c r="B2232" t="s">
        <v>26922</v>
      </c>
      <c r="D2232" t="str">
        <f t="shared" si="34"/>
        <v>K30CNSKZ37 ZITO CLAIBORNE GILLIAM FELLOW YR2 CLOSED K30CNSKZ37</v>
      </c>
    </row>
    <row r="2233" spans="1:4">
      <c r="A2233" t="s">
        <v>26923</v>
      </c>
      <c r="B2233" t="s">
        <v>26924</v>
      </c>
      <c r="D2233" t="str">
        <f t="shared" si="34"/>
        <v>K30CNSKZ38 CNS ZITO C GILLIAM YR2 PI FUNDS CLOSED K30CNSKZ38</v>
      </c>
    </row>
    <row r="2234" spans="1:4">
      <c r="A2234" t="s">
        <v>26925</v>
      </c>
      <c r="B2234" t="s">
        <v>26926</v>
      </c>
      <c r="D2234" t="str">
        <f t="shared" si="34"/>
        <v>K30CNSKZ39 CNS ZITO CLAIBORNE GILLIAM INST CLOSED K30CNSKZ39</v>
      </c>
    </row>
    <row r="2235" spans="1:4">
      <c r="A2235" t="s">
        <v>26927</v>
      </c>
      <c r="B2235" t="s">
        <v>26928</v>
      </c>
      <c r="D2235" t="str">
        <f t="shared" si="34"/>
        <v>K30CNSKZ43 CNS ZITO CLAIBORNE GILLIAM FELLOW YR3 K30CNSKZ43</v>
      </c>
    </row>
    <row r="2236" spans="1:4">
      <c r="A2236" t="s">
        <v>26929</v>
      </c>
      <c r="B2236" t="s">
        <v>26930</v>
      </c>
      <c r="D2236" t="str">
        <f t="shared" si="34"/>
        <v>K30CNSKZ44 CNS ZITO CLAIBORNE GILLIAM INST FNS Y3 K30CNSKZ44</v>
      </c>
    </row>
    <row r="2237" spans="1:4">
      <c r="A2237" t="s">
        <v>26931</v>
      </c>
      <c r="B2237" t="s">
        <v>26932</v>
      </c>
      <c r="D2237" t="str">
        <f t="shared" si="34"/>
        <v>K30CNSKZ45 CNS ZITO C GILLIAM YR3 PI FUNDS K30CNSKZ45</v>
      </c>
    </row>
    <row r="2238" spans="1:4">
      <c r="A2238" t="s">
        <v>26933</v>
      </c>
      <c r="B2238" t="s">
        <v>26934</v>
      </c>
      <c r="D2238" t="str">
        <f t="shared" si="34"/>
        <v>K30V451IHG LIMA USDA NIFA Integrating Host Genome K30V451IHG</v>
      </c>
    </row>
    <row r="2239" spans="1:4">
      <c r="A2239" t="s">
        <v>26935</v>
      </c>
      <c r="B2239" t="s">
        <v>26936</v>
      </c>
      <c r="D2239" t="str">
        <f t="shared" si="34"/>
        <v>K30V451IHS LIMA USDA NIFA Integrating Host Subs K30V451IHS</v>
      </c>
    </row>
    <row r="2240" spans="1:4">
      <c r="A2240" t="s">
        <v>26937</v>
      </c>
      <c r="B2240" t="s">
        <v>26938</v>
      </c>
      <c r="D2240" t="str">
        <f t="shared" si="34"/>
        <v>K30APSM621 PS SUSLOW CPS STEC SEASONALITY DA 103120 K30APSM621</v>
      </c>
    </row>
    <row r="2241" spans="1:4">
      <c r="A2241" t="s">
        <v>26939</v>
      </c>
      <c r="B2241" t="s">
        <v>26940</v>
      </c>
      <c r="D2241" t="str">
        <f t="shared" si="34"/>
        <v>KS0HOKK837 MED IMHO KELLY GENENTECH GO41854 KS0HOKK837</v>
      </c>
    </row>
    <row r="2242" spans="1:4">
      <c r="A2242" t="s">
        <v>26941</v>
      </c>
      <c r="B2242" t="s">
        <v>26942</v>
      </c>
      <c r="D2242" t="str">
        <f t="shared" si="34"/>
        <v>K30V450658 CDFW SALT MARSH HRVST MOUSE POP GENOMIC K30V450658</v>
      </c>
    </row>
    <row r="2243" spans="1:4">
      <c r="A2243" t="s">
        <v>26943</v>
      </c>
      <c r="B2243" t="s">
        <v>26944</v>
      </c>
      <c r="D2243" t="str">
        <f t="shared" ref="D2243:D2306" si="35">A2243&amp;" "&amp;B2243</f>
        <v>KS0PMAT345 MED IMPM ALBERTSON NYU ACTIV 4 ACUTE KS0PMAT345</v>
      </c>
    </row>
    <row r="2244" spans="1:4">
      <c r="A2244" t="s">
        <v>26945</v>
      </c>
      <c r="B2244" t="s">
        <v>26946</v>
      </c>
      <c r="D2244" t="str">
        <f t="shared" si="35"/>
        <v>K30MORTEN2 ENT UNIVERSITY OF TENNESSEE SUBC K30MORTEN2</v>
      </c>
    </row>
    <row r="2245" spans="1:4">
      <c r="A2245" t="s">
        <v>26947</v>
      </c>
      <c r="B2245" t="s">
        <v>26948</v>
      </c>
      <c r="D2245" t="str">
        <f t="shared" si="35"/>
        <v>K30APSFB17 PS USDA USWBSI FHB KRILL K30APSFB17</v>
      </c>
    </row>
    <row r="2246" spans="1:4">
      <c r="A2246" t="s">
        <v>26949</v>
      </c>
      <c r="B2246" t="s">
        <v>26950</v>
      </c>
      <c r="D2246" t="str">
        <f t="shared" si="35"/>
        <v>K30APSFB18 PS USDA USWBSI FHB DEL BLANCO K30APSFB18</v>
      </c>
    </row>
    <row r="2247" spans="1:4">
      <c r="A2247" t="s">
        <v>26951</v>
      </c>
      <c r="B2247" t="s">
        <v>26952</v>
      </c>
      <c r="D2247" t="str">
        <f t="shared" si="35"/>
        <v>K30NAEMFOR NAS E MIDDLETON UOA N FORK MONO TRIBE K30NAEMFOR</v>
      </c>
    </row>
    <row r="2248" spans="1:4">
      <c r="A2248" t="s">
        <v>26953</v>
      </c>
      <c r="B2248" t="s">
        <v>26954</v>
      </c>
      <c r="D2248" t="str">
        <f t="shared" si="35"/>
        <v>K30DREYFUS CHEM VELAZQUEZ CAMILLE HENRY DREYFUS F K30DREYFUS</v>
      </c>
    </row>
    <row r="2249" spans="1:4">
      <c r="A2249" t="s">
        <v>26955</v>
      </c>
      <c r="B2249" t="s">
        <v>26956</v>
      </c>
      <c r="D2249" t="str">
        <f t="shared" si="35"/>
        <v>K30FINAJVE CHEM VELAZQUEZ CAMILLE HENRY DREYFUS F K30FINAJVE</v>
      </c>
    </row>
    <row r="2250" spans="1:4">
      <c r="A2250" t="s">
        <v>26957</v>
      </c>
      <c r="B2250" t="s">
        <v>26958</v>
      </c>
      <c r="D2250" t="str">
        <f t="shared" si="35"/>
        <v>KS0DB24F09 NSG BRANDMAN MASS GENERAL BRAINGATE KS0DB24F09</v>
      </c>
    </row>
    <row r="2251" spans="1:4">
      <c r="A2251" t="s">
        <v>26959</v>
      </c>
      <c r="B2251" t="s">
        <v>26960</v>
      </c>
      <c r="D2251" t="str">
        <f t="shared" si="35"/>
        <v>K30ARFIRE1 RYPL 2022 NSF RAPID K30ARFIRE1</v>
      </c>
    </row>
    <row r="2252" spans="1:4">
      <c r="A2252" t="s">
        <v>26961</v>
      </c>
      <c r="B2252" t="s">
        <v>26962</v>
      </c>
      <c r="D2252" t="str">
        <f t="shared" si="35"/>
        <v>K30CJMETEE JMIE CAJ1 Met Water Dist Jeffres K30CJMETEE</v>
      </c>
    </row>
    <row r="2253" spans="1:4">
      <c r="A2253" t="s">
        <v>26963</v>
      </c>
      <c r="B2253" t="s">
        <v>26964</v>
      </c>
      <c r="D2253" t="str">
        <f t="shared" si="35"/>
        <v>K30CM24F13 SOCS ACLS EVF 2022 24 M CRAIG 24F31 K30CM24F13</v>
      </c>
    </row>
    <row r="2254" spans="1:4">
      <c r="A2254" t="s">
        <v>26965</v>
      </c>
      <c r="B2254" t="s">
        <v>26966</v>
      </c>
      <c r="D2254" t="str">
        <f t="shared" si="35"/>
        <v>K30BGNSF23 MACROALGAE A TRAIL BASED APPROACH K30BGNSF23</v>
      </c>
    </row>
    <row r="2255" spans="1:4">
      <c r="A2255" t="s">
        <v>26967</v>
      </c>
      <c r="B2255" t="s">
        <v>26968</v>
      </c>
      <c r="D2255" t="str">
        <f t="shared" si="35"/>
        <v>K30KIS4F17 LAWR KISEKKA Novel soil nitrate sensors K30KIS4F17</v>
      </c>
    </row>
    <row r="2256" spans="1:4">
      <c r="A2256" t="s">
        <v>26969</v>
      </c>
      <c r="B2256" t="s">
        <v>26970</v>
      </c>
      <c r="D2256" t="str">
        <f t="shared" si="35"/>
        <v>K30MXCCAH1 NUTR Chondronikola Am Heart Assoc K30MXCCAH1</v>
      </c>
    </row>
    <row r="2257" spans="1:4">
      <c r="A2257" t="s">
        <v>26971</v>
      </c>
      <c r="B2257" t="s">
        <v>26972</v>
      </c>
      <c r="D2257" t="str">
        <f t="shared" si="35"/>
        <v>K30MXCCAHA NUTR Chondronikola Am Heart Assoc K30MXCCAHA</v>
      </c>
    </row>
    <row r="2258" spans="1:4">
      <c r="A2258" t="s">
        <v>26973</v>
      </c>
      <c r="B2258" t="s">
        <v>26974</v>
      </c>
      <c r="D2258" t="str">
        <f t="shared" si="35"/>
        <v>KS0RBSAFES BYRD SAFE SOUND GRANT AWARD KS0RBSAFES</v>
      </c>
    </row>
    <row r="2259" spans="1:4">
      <c r="A2259" t="s">
        <v>26975</v>
      </c>
      <c r="B2259" t="s">
        <v>26976</v>
      </c>
      <c r="D2259" t="str">
        <f t="shared" si="35"/>
        <v>K305875032 LADWP Service Agreement 2022 2025 K305875032</v>
      </c>
    </row>
    <row r="2260" spans="1:4">
      <c r="A2260" t="s">
        <v>26977</v>
      </c>
      <c r="B2260" t="s">
        <v>26978</v>
      </c>
      <c r="D2260" t="str">
        <f t="shared" si="35"/>
        <v>K30TERC265 TENV Teichert Foundation K30TERC265</v>
      </c>
    </row>
    <row r="2261" spans="1:4">
      <c r="A2261" t="s">
        <v>26979</v>
      </c>
      <c r="B2261" t="s">
        <v>26980</v>
      </c>
      <c r="D2261" t="str">
        <f t="shared" si="35"/>
        <v>KS0DHTENDE Vaccine Study In Human Cells and Animals KS0DHTENDE</v>
      </c>
    </row>
    <row r="2262" spans="1:4">
      <c r="A2262" t="s">
        <v>26981</v>
      </c>
      <c r="B2262" t="s">
        <v>26982</v>
      </c>
      <c r="D2262" t="str">
        <f t="shared" si="35"/>
        <v>KS0DHTENPR Vaccine Study Primate Account KS0DHTENPR</v>
      </c>
    </row>
    <row r="2263" spans="1:4">
      <c r="A2263" t="s">
        <v>26983</v>
      </c>
      <c r="B2263" t="s">
        <v>26984</v>
      </c>
      <c r="D2263" t="str">
        <f t="shared" si="35"/>
        <v>K30ANPLLNL BME LLNL sub 6 10 22 9 30 23 K30ANPLLNL</v>
      </c>
    </row>
    <row r="2264" spans="1:4">
      <c r="A2264" t="s">
        <v>26985</v>
      </c>
      <c r="B2264" t="s">
        <v>26986</v>
      </c>
      <c r="D2264" t="str">
        <f t="shared" si="35"/>
        <v>KS0ERJT509 MERM WAYNE STATE BEEPER JOHNSON main KS0ERJT509</v>
      </c>
    </row>
    <row r="2265" spans="1:4">
      <c r="A2265" t="s">
        <v>26987</v>
      </c>
      <c r="B2265" t="s">
        <v>26988</v>
      </c>
      <c r="D2265" t="str">
        <f t="shared" si="35"/>
        <v>KS0ERJT510 MERM WAYNE STATE BEEPER JOHNSON patient KS0ERJT510</v>
      </c>
    </row>
    <row r="2266" spans="1:4">
      <c r="A2266" t="s">
        <v>26989</v>
      </c>
      <c r="B2266" t="s">
        <v>26990</v>
      </c>
      <c r="D2266" t="str">
        <f t="shared" si="35"/>
        <v>K30YUXNSF3 DYUX Yu NSF DMR A23 0457 Fund 24F26 K30YUXNSF3</v>
      </c>
    </row>
    <row r="2267" spans="1:4">
      <c r="A2267" t="s">
        <v>26991</v>
      </c>
      <c r="B2267" t="s">
        <v>26992</v>
      </c>
      <c r="D2267" t="str">
        <f t="shared" si="35"/>
        <v>K30PCR4F37 Life Science Fellowship Ellen Rim 7 25 K30PCR4F37</v>
      </c>
    </row>
    <row r="2268" spans="1:4">
      <c r="A2268" t="s">
        <v>26993</v>
      </c>
      <c r="B2268" t="s">
        <v>26994</v>
      </c>
      <c r="D2268" t="str">
        <f t="shared" si="35"/>
        <v>K30F4HBCAR CEE Bischel NSF CAREER K30F4HBCAR</v>
      </c>
    </row>
    <row r="2269" spans="1:4">
      <c r="A2269" t="s">
        <v>26995</v>
      </c>
      <c r="B2269" t="s">
        <v>26996</v>
      </c>
      <c r="D2269" t="str">
        <f t="shared" si="35"/>
        <v>KS0MEDTRN2 FY2223 Medtronic Educational Grant KS0MEDTRN2</v>
      </c>
    </row>
    <row r="2270" spans="1:4">
      <c r="A2270" t="s">
        <v>26997</v>
      </c>
      <c r="B2270" t="s">
        <v>26998</v>
      </c>
      <c r="D2270" t="str">
        <f t="shared" si="35"/>
        <v>KS0AFP2022 MED OB GYN AFP 21 22 KS0AFP2022</v>
      </c>
    </row>
    <row r="2271" spans="1:4">
      <c r="A2271" t="s">
        <v>26999</v>
      </c>
      <c r="B2271" t="s">
        <v>27000</v>
      </c>
      <c r="D2271" t="str">
        <f t="shared" si="35"/>
        <v>KS0AFP2023 MED OB GYN AFP 22 23 KS0AFP2023</v>
      </c>
    </row>
    <row r="2272" spans="1:4">
      <c r="A2272" t="s">
        <v>27001</v>
      </c>
      <c r="B2272" t="s">
        <v>27002</v>
      </c>
      <c r="D2272" t="str">
        <f t="shared" si="35"/>
        <v>KS0AFP2024 MED OB GYN AFP 23 24 KS0AFP2024</v>
      </c>
    </row>
    <row r="2273" spans="1:4">
      <c r="A2273" t="s">
        <v>27003</v>
      </c>
      <c r="B2273" t="s">
        <v>27004</v>
      </c>
      <c r="D2273" t="str">
        <f t="shared" si="35"/>
        <v>K30P4AMEPR CEE A MARTINEZ EPRI DRAINAGE K30P4AMEPR</v>
      </c>
    </row>
    <row r="2274" spans="1:4">
      <c r="A2274" t="s">
        <v>27005</v>
      </c>
      <c r="B2274" t="s">
        <v>27006</v>
      </c>
      <c r="D2274" t="str">
        <f t="shared" si="35"/>
        <v>K30FAA0003 FAA ARPA Grant K30FAA0003</v>
      </c>
    </row>
    <row r="2275" spans="1:4">
      <c r="A2275" t="s">
        <v>27007</v>
      </c>
      <c r="B2275" t="s">
        <v>27008</v>
      </c>
      <c r="D2275" t="str">
        <f t="shared" si="35"/>
        <v>K30V440G59 VMB GIULIVI NIH R21 FXTAS Progression K30V440G59</v>
      </c>
    </row>
    <row r="2276" spans="1:4">
      <c r="A2276" t="s">
        <v>27009</v>
      </c>
      <c r="B2276" t="s">
        <v>27010</v>
      </c>
      <c r="D2276" t="str">
        <f t="shared" si="35"/>
        <v>K30APSM671 PS PARKER KIRKHOUSE TRUST K30APSM671</v>
      </c>
    </row>
    <row r="2277" spans="1:4">
      <c r="A2277" t="s">
        <v>27011</v>
      </c>
      <c r="B2277" t="s">
        <v>27012</v>
      </c>
      <c r="D2277" t="str">
        <f t="shared" si="35"/>
        <v>K30VENT21T VEN Ventura Co GENT 2021 58 C000114218 K30VENT21T</v>
      </c>
    </row>
    <row r="2278" spans="1:4">
      <c r="A2278" t="s">
        <v>27013</v>
      </c>
      <c r="B2278" t="s">
        <v>27014</v>
      </c>
      <c r="D2278" t="str">
        <f t="shared" si="35"/>
        <v>K30NCCFI05 Child Family Policy Inst CPM FY22 23 K30NCCFI05</v>
      </c>
    </row>
    <row r="2279" spans="1:4">
      <c r="A2279" t="s">
        <v>27015</v>
      </c>
      <c r="B2279" t="s">
        <v>27016</v>
      </c>
      <c r="D2279" t="str">
        <f t="shared" si="35"/>
        <v>K30MILDODF CMB Miller DOD FINA K30MILDODF</v>
      </c>
    </row>
    <row r="2280" spans="1:4">
      <c r="A2280" t="s">
        <v>27017</v>
      </c>
      <c r="B2280" t="s">
        <v>27018</v>
      </c>
      <c r="D2280" t="str">
        <f t="shared" si="35"/>
        <v>K30MILLDOD Miller DOD CMDRP K30MILLDOD</v>
      </c>
    </row>
    <row r="2281" spans="1:4">
      <c r="A2281" t="s">
        <v>27019</v>
      </c>
      <c r="B2281" t="s">
        <v>27020</v>
      </c>
      <c r="D2281" t="str">
        <f t="shared" si="35"/>
        <v>K30ENG24F5 WFCB CAMELS AS BIOSURVEILLANCE K30ENG24F5</v>
      </c>
    </row>
    <row r="2282" spans="1:4">
      <c r="A2282" t="s">
        <v>27021</v>
      </c>
      <c r="B2282" t="s">
        <v>27022</v>
      </c>
      <c r="D2282" t="str">
        <f t="shared" si="35"/>
        <v>K30AQAW066 Wexler EPA Assessing Toxic VOC Exposures K30AQAW066</v>
      </c>
    </row>
    <row r="2283" spans="1:4">
      <c r="A2283" t="s">
        <v>27023</v>
      </c>
      <c r="B2283" t="s">
        <v>27024</v>
      </c>
      <c r="D2283" t="str">
        <f t="shared" si="35"/>
        <v>K30FPT4F56 CPRB Efficacy of Phosphites 66 753 K30FPT4F56</v>
      </c>
    </row>
    <row r="2284" spans="1:4">
      <c r="A2284" t="s">
        <v>27025</v>
      </c>
      <c r="B2284" t="s">
        <v>27026</v>
      </c>
      <c r="D2284" t="str">
        <f t="shared" si="35"/>
        <v>KS0CASJ506 MED IMCA SOUTHARD BOSTON SCI STRUC HEART KS0CASJ506</v>
      </c>
    </row>
    <row r="2285" spans="1:4">
      <c r="A2285" t="s">
        <v>27027</v>
      </c>
      <c r="B2285" t="s">
        <v>27028</v>
      </c>
      <c r="D2285" t="str">
        <f t="shared" si="35"/>
        <v>K30RINEH01 R IRWIN NEH 24F58 K30RINEH01</v>
      </c>
    </row>
    <row r="2286" spans="1:4">
      <c r="A2286" t="s">
        <v>27029</v>
      </c>
      <c r="B2286" t="s">
        <v>27030</v>
      </c>
      <c r="D2286" t="str">
        <f t="shared" si="35"/>
        <v>K30BUT22E1 BUT Butte County EW 2022 03 C000114293 K30BUT22E1</v>
      </c>
    </row>
    <row r="2287" spans="1:4">
      <c r="A2287" t="s">
        <v>27031</v>
      </c>
      <c r="B2287" t="s">
        <v>27032</v>
      </c>
      <c r="D2287" t="str">
        <f t="shared" si="35"/>
        <v>KS0MMEROP3 ESTRADA JAEB CENTER FOR HEALTH KS0MMEROP3</v>
      </c>
    </row>
    <row r="2288" spans="1:4">
      <c r="A2288" t="s">
        <v>27033</v>
      </c>
      <c r="B2288" t="s">
        <v>27034</v>
      </c>
      <c r="D2288" t="str">
        <f t="shared" si="35"/>
        <v>KS0MMEROP4 ESTRADA JAEB CENTER FOR HEALTH KS0MMEROP4</v>
      </c>
    </row>
    <row r="2289" spans="1:4">
      <c r="A2289" t="s">
        <v>27035</v>
      </c>
      <c r="B2289" t="s">
        <v>27036</v>
      </c>
      <c r="D2289" t="str">
        <f t="shared" si="35"/>
        <v>KS0TNSAMSA Niendam State of CA DHCS PHS SAMHSA KS0TNSAMSA</v>
      </c>
    </row>
    <row r="2290" spans="1:4">
      <c r="A2290" t="s">
        <v>27037</v>
      </c>
      <c r="B2290" t="s">
        <v>27038</v>
      </c>
      <c r="D2290" t="str">
        <f t="shared" si="35"/>
        <v>KS0LSTIDES MED PSYCH SCHER TF2109 102100 KS0LSTIDES</v>
      </c>
    </row>
    <row r="2291" spans="1:4">
      <c r="A2291" t="s">
        <v>27039</v>
      </c>
      <c r="B2291" t="s">
        <v>27040</v>
      </c>
      <c r="D2291" t="str">
        <f t="shared" si="35"/>
        <v>K30ARTISYN CHEM M Mascal Artisyn labs 2022 K30ARTISYN</v>
      </c>
    </row>
    <row r="2292" spans="1:4">
      <c r="A2292" t="s">
        <v>27041</v>
      </c>
      <c r="B2292" t="s">
        <v>27042</v>
      </c>
      <c r="D2292" t="str">
        <f t="shared" si="35"/>
        <v>K30V670CC5 CA COASTAL COMMISSION MITIGATION LFG 22 K30V670CC5</v>
      </c>
    </row>
    <row r="2293" spans="1:4">
      <c r="A2293" t="s">
        <v>27043</v>
      </c>
      <c r="B2293" t="s">
        <v>27044</v>
      </c>
      <c r="D2293" t="str">
        <f t="shared" si="35"/>
        <v>KS0BKMED22 Medtroncis Clinical Trial Kiaii KS0BKMED22</v>
      </c>
    </row>
    <row r="2294" spans="1:4">
      <c r="A2294" t="s">
        <v>27045</v>
      </c>
      <c r="B2294" t="s">
        <v>27046</v>
      </c>
      <c r="D2294" t="str">
        <f t="shared" si="35"/>
        <v>K30APSD256 PS PITTON 2022 CDFA WETA K30APSD256</v>
      </c>
    </row>
    <row r="2295" spans="1:4">
      <c r="A2295" t="s">
        <v>27047</v>
      </c>
      <c r="B2295" t="s">
        <v>27048</v>
      </c>
      <c r="D2295" t="str">
        <f t="shared" si="35"/>
        <v>K30MC24F77 ANTS JOHN TEMPLETON FDN C MOYA 24F77 K30MC24F77</v>
      </c>
    </row>
    <row r="2296" spans="1:4">
      <c r="A2296" t="s">
        <v>27049</v>
      </c>
      <c r="B2296" t="s">
        <v>27050</v>
      </c>
      <c r="D2296" t="str">
        <f t="shared" si="35"/>
        <v>K30LPH2026 NUTR 58 2032 2 026 RSA Huang K30LPH2026</v>
      </c>
    </row>
    <row r="2297" spans="1:4">
      <c r="A2297" t="s">
        <v>27051</v>
      </c>
      <c r="B2297" t="s">
        <v>27052</v>
      </c>
      <c r="D2297" t="str">
        <f t="shared" si="35"/>
        <v>K30DAS7AOA DAS Sumner Advancing Organic Ag CA K30DAS7AOA</v>
      </c>
    </row>
    <row r="2298" spans="1:4">
      <c r="A2298" t="s">
        <v>27053</v>
      </c>
      <c r="B2298" t="s">
        <v>27054</v>
      </c>
      <c r="D2298" t="str">
        <f t="shared" si="35"/>
        <v>KS0DGSTED1 Greenhalgh Stedical Scientific KS0DGSTED1</v>
      </c>
    </row>
    <row r="2299" spans="1:4">
      <c r="A2299" t="s">
        <v>27055</v>
      </c>
      <c r="B2299" t="s">
        <v>27056</v>
      </c>
      <c r="D2299" t="str">
        <f t="shared" si="35"/>
        <v>K30AE24F84 ETOX Angela Encerrado PAm CostcoPhD Awad K30AE24F84</v>
      </c>
    </row>
    <row r="2300" spans="1:4">
      <c r="A2300" t="s">
        <v>27057</v>
      </c>
      <c r="B2300" t="s">
        <v>27058</v>
      </c>
      <c r="D2300" t="str">
        <f t="shared" si="35"/>
        <v>K30TLNSF22 STAT LEE NSF DMS 2210388 K30TLNSF22</v>
      </c>
    </row>
    <row r="2301" spans="1:4">
      <c r="A2301" t="s">
        <v>27059</v>
      </c>
      <c r="B2301" t="s">
        <v>27060</v>
      </c>
      <c r="D2301" t="str">
        <f t="shared" si="35"/>
        <v>K30JJNSF22 STAT JIANG NSF DMS 2210569 K30JJNSF22</v>
      </c>
    </row>
    <row r="2302" spans="1:4">
      <c r="A2302" t="s">
        <v>27061</v>
      </c>
      <c r="B2302" t="s">
        <v>27062</v>
      </c>
      <c r="D2302" t="str">
        <f t="shared" si="35"/>
        <v>KS0CAJR529 MED IMCA ROGERS MEDTRONIC IC FLLW FY2223 KS0CAJR529</v>
      </c>
    </row>
    <row r="2303" spans="1:4">
      <c r="A2303" t="s">
        <v>27063</v>
      </c>
      <c r="B2303" t="s">
        <v>27064</v>
      </c>
      <c r="D2303" t="str">
        <f t="shared" si="35"/>
        <v>K30SUT22T1 SUT Sutter Co GENT 2022 35 C000114297 K30SUT22T1</v>
      </c>
    </row>
    <row r="2304" spans="1:4">
      <c r="A2304" t="s">
        <v>27065</v>
      </c>
      <c r="B2304" t="s">
        <v>27066</v>
      </c>
      <c r="D2304" t="str">
        <f t="shared" si="35"/>
        <v>KS0JRCELEB MED URO MYOSITE CELEBRATE 11 21 9 25 KS0JRCELEB</v>
      </c>
    </row>
    <row r="2305" spans="1:4">
      <c r="A2305" t="s">
        <v>27067</v>
      </c>
      <c r="B2305" t="s">
        <v>27068</v>
      </c>
      <c r="D2305" t="str">
        <f t="shared" si="35"/>
        <v>K30TKNIHK1 NPB KUO K01DK114372 0 K30TKNIHK1</v>
      </c>
    </row>
    <row r="2306" spans="1:4">
      <c r="A2306" t="s">
        <v>27069</v>
      </c>
      <c r="B2306" t="s">
        <v>27070</v>
      </c>
      <c r="D2306" t="str">
        <f t="shared" si="35"/>
        <v>K30SJQ22E1 SJQ San Joaquin Co EW 2022 28 C000114310 K30SJQ22E1</v>
      </c>
    </row>
    <row r="2307" spans="1:4">
      <c r="A2307" t="s">
        <v>27071</v>
      </c>
      <c r="B2307" t="s">
        <v>27072</v>
      </c>
      <c r="D2307" t="str">
        <f t="shared" ref="D2307:D2370" si="36">A2307&amp;" "&amp;B2307</f>
        <v>K30SJQ22W1 SJQ San Joaquin Co WK 2022 28 C000114313 K30SJQ22W1</v>
      </c>
    </row>
    <row r="2308" spans="1:4">
      <c r="A2308" t="s">
        <v>27073</v>
      </c>
      <c r="B2308" t="s">
        <v>27074</v>
      </c>
      <c r="D2308" t="str">
        <f t="shared" si="36"/>
        <v>K30SJQ22Q1 SJQ San Joaquin Co XX 2022 28 C000114311 K30SJQ22Q1</v>
      </c>
    </row>
    <row r="2309" spans="1:4">
      <c r="A2309" t="s">
        <v>27075</v>
      </c>
      <c r="B2309" t="s">
        <v>27076</v>
      </c>
      <c r="D2309" t="str">
        <f t="shared" si="36"/>
        <v>K30BGPRO35 CHE GATES UNIV S CAROL Project 35 K30BGPRO35</v>
      </c>
    </row>
    <row r="2310" spans="1:4">
      <c r="A2310" t="s">
        <v>27077</v>
      </c>
      <c r="B2310" t="s">
        <v>27078</v>
      </c>
      <c r="D2310" t="str">
        <f t="shared" si="36"/>
        <v>KS0ERWG650 MERM JOYCE FDN WINTEMUTE KS0ERWG650</v>
      </c>
    </row>
    <row r="2311" spans="1:4">
      <c r="A2311" t="s">
        <v>27079</v>
      </c>
      <c r="B2311" t="s">
        <v>27080</v>
      </c>
      <c r="D2311" t="str">
        <f t="shared" si="36"/>
        <v>K30TLP0659 TLP FRANCE BERKELEY FUND FBF K30TLP0659</v>
      </c>
    </row>
    <row r="2312" spans="1:4">
      <c r="A2312" t="s">
        <v>27081</v>
      </c>
      <c r="B2312" t="s">
        <v>27082</v>
      </c>
      <c r="D2312" t="str">
        <f t="shared" si="36"/>
        <v>KS0HOTJ812 MED IMCT TUSCANO SPECTRUM PHARMA 4668 KS0HOTJ812</v>
      </c>
    </row>
    <row r="2313" spans="1:4">
      <c r="A2313" t="s">
        <v>27083</v>
      </c>
      <c r="B2313" t="s">
        <v>27084</v>
      </c>
      <c r="D2313" t="str">
        <f t="shared" si="36"/>
        <v>KS0CC25476 SWOG PURCHASE SVC AGRMT OHSU KS0CC25476</v>
      </c>
    </row>
    <row r="2314" spans="1:4">
      <c r="A2314" t="s">
        <v>27085</v>
      </c>
      <c r="B2314" t="s">
        <v>27086</v>
      </c>
      <c r="D2314" t="str">
        <f t="shared" si="36"/>
        <v>KS0HOTJ813 MED IMCT TUSCANO Novartis KS0HOTJ813</v>
      </c>
    </row>
    <row r="2315" spans="1:4">
      <c r="A2315" t="s">
        <v>27087</v>
      </c>
      <c r="B2315" t="s">
        <v>27088</v>
      </c>
      <c r="D2315" t="str">
        <f t="shared" si="36"/>
        <v>KS0PMAR842 MED IMPM UNITED THERAPEUTICS DR ALLEN KS0PMAR842</v>
      </c>
    </row>
    <row r="2316" spans="1:4">
      <c r="A2316" t="s">
        <v>27089</v>
      </c>
      <c r="B2316" t="s">
        <v>27090</v>
      </c>
      <c r="D2316" t="str">
        <f t="shared" si="36"/>
        <v>K30SBRCN15 NSF RCN ARABIDOPSIS REASEARCH TRAINING K30SBRCN15</v>
      </c>
    </row>
    <row r="2317" spans="1:4">
      <c r="A2317" t="s">
        <v>27091</v>
      </c>
      <c r="B2317" t="s">
        <v>27092</v>
      </c>
      <c r="D2317" t="str">
        <f t="shared" si="36"/>
        <v>K30SBRCNPC RCN PARTICIPANT SUPPORT COSTS K30SBRCNPC</v>
      </c>
    </row>
    <row r="2318" spans="1:4">
      <c r="A2318" t="s">
        <v>27093</v>
      </c>
      <c r="B2318" t="s">
        <v>27094</v>
      </c>
      <c r="D2318" t="str">
        <f t="shared" si="36"/>
        <v>K30PSYRA29 PSY GOODMAN AMINI FND EFFECTS OF RELA K30PSYRA29</v>
      </c>
    </row>
    <row r="2319" spans="1:4">
      <c r="A2319" t="s">
        <v>27095</v>
      </c>
      <c r="B2319" t="s">
        <v>27096</v>
      </c>
      <c r="D2319" t="str">
        <f t="shared" si="36"/>
        <v>KS0CEGENZY MED URO EVANS SANOFI GENZYME 3 17 3 21 KS0CEGENZY</v>
      </c>
    </row>
    <row r="2320" spans="1:4">
      <c r="A2320" t="s">
        <v>27097</v>
      </c>
      <c r="B2320" t="s">
        <v>27098</v>
      </c>
      <c r="D2320" t="str">
        <f t="shared" si="36"/>
        <v>K30V419DPR Pandey CDPR Water Testing Project K30V419DPR</v>
      </c>
    </row>
    <row r="2321" spans="1:4">
      <c r="A2321" t="s">
        <v>27099</v>
      </c>
      <c r="B2321" t="s">
        <v>27100</v>
      </c>
      <c r="D2321" t="str">
        <f t="shared" si="36"/>
        <v>K30V4ACDPR Pandey CDPR Water Testing K30V4ACDPR</v>
      </c>
    </row>
    <row r="2322" spans="1:4">
      <c r="A2322" t="s">
        <v>27101</v>
      </c>
      <c r="B2322" t="s">
        <v>27102</v>
      </c>
      <c r="D2322" t="str">
        <f t="shared" si="36"/>
        <v>K30V7ACDPR FINA CDPR Water Testing K30V7ACDPR</v>
      </c>
    </row>
    <row r="2323" spans="1:4">
      <c r="A2323" t="s">
        <v>27103</v>
      </c>
      <c r="B2323" t="s">
        <v>27104</v>
      </c>
      <c r="D2323" t="str">
        <f t="shared" si="36"/>
        <v>K30KL2PEPT BME K Leach 2 Peptides R01 3 31 22 K30KL2PEPT</v>
      </c>
    </row>
    <row r="2324" spans="1:4">
      <c r="A2324" t="s">
        <v>27105</v>
      </c>
      <c r="B2324" t="s">
        <v>27106</v>
      </c>
      <c r="D2324" t="str">
        <f t="shared" si="36"/>
        <v>K30KL3PEPT BME Leach Peptides R01 Supplement 3 K30KL3PEPT</v>
      </c>
    </row>
    <row r="2325" spans="1:4">
      <c r="A2325" t="s">
        <v>27107</v>
      </c>
      <c r="B2325" t="s">
        <v>27108</v>
      </c>
      <c r="D2325" t="str">
        <f t="shared" si="36"/>
        <v>KS0KLPEPT5 LEACH DENTAL CRANIOFACIAL R01 03 23 KS0KLPEPT5</v>
      </c>
    </row>
    <row r="2326" spans="1:4">
      <c r="A2326" t="s">
        <v>27109</v>
      </c>
      <c r="B2326" t="s">
        <v>27110</v>
      </c>
      <c r="D2326" t="str">
        <f t="shared" si="36"/>
        <v>K30JEMICRO MOORE SMITHSONIAN MICROBIO IN OCEANS K30JEMICRO</v>
      </c>
    </row>
    <row r="2327" spans="1:4">
      <c r="A2327" t="s">
        <v>27111</v>
      </c>
      <c r="B2327" t="s">
        <v>27112</v>
      </c>
      <c r="D2327" t="str">
        <f t="shared" si="36"/>
        <v>K30JEMISEQ MOORE SMITHSONIAN MICROBIO IN OCEANS K30JEMISEQ</v>
      </c>
    </row>
    <row r="2328" spans="1:4">
      <c r="A2328" t="s">
        <v>27113</v>
      </c>
      <c r="B2328" t="s">
        <v>27114</v>
      </c>
      <c r="D2328" t="str">
        <f t="shared" si="36"/>
        <v>K30INCSW02 CEE INC NATIONAL INST SHAPIRO WUERTZ K30INCSW02</v>
      </c>
    </row>
    <row r="2329" spans="1:4">
      <c r="A2329" t="s">
        <v>27115</v>
      </c>
      <c r="B2329" t="s">
        <v>27116</v>
      </c>
      <c r="D2329" t="str">
        <f t="shared" si="36"/>
        <v>K30V4B0347 Shapiro Shellfish Born Protozoan Pathog K30V4B0347</v>
      </c>
    </row>
    <row r="2330" spans="1:4">
      <c r="A2330" t="s">
        <v>27117</v>
      </c>
      <c r="B2330" t="s">
        <v>27118</v>
      </c>
      <c r="D2330" t="str">
        <f t="shared" si="36"/>
        <v>K307972601 PSR Dissertation Banner Stipend fees K307972601</v>
      </c>
    </row>
    <row r="2331" spans="1:4">
      <c r="A2331" t="s">
        <v>27119</v>
      </c>
      <c r="B2331" t="s">
        <v>27120</v>
      </c>
      <c r="D2331" t="str">
        <f t="shared" si="36"/>
        <v>K309872003 PSR HOLDING UTC USC K309872003</v>
      </c>
    </row>
    <row r="2332" spans="1:4">
      <c r="A2332" t="s">
        <v>27121</v>
      </c>
      <c r="B2332" t="s">
        <v>27122</v>
      </c>
      <c r="D2332" t="str">
        <f t="shared" si="36"/>
        <v>K309872004 PSR Dissertation Non Banner expenses K309872004</v>
      </c>
    </row>
    <row r="2333" spans="1:4">
      <c r="A2333" t="s">
        <v>27123</v>
      </c>
      <c r="B2333" t="s">
        <v>27124</v>
      </c>
      <c r="D2333" t="str">
        <f t="shared" si="36"/>
        <v>K309872130 ADMIN Pacific Southwest Region PSR UTC K309872130</v>
      </c>
    </row>
    <row r="2334" spans="1:4">
      <c r="A2334" t="s">
        <v>27125</v>
      </c>
      <c r="B2334" t="s">
        <v>27126</v>
      </c>
      <c r="D2334" t="str">
        <f t="shared" si="36"/>
        <v>K309872230 EDUCATION PSR UTC K309872230</v>
      </c>
    </row>
    <row r="2335" spans="1:4">
      <c r="A2335" t="s">
        <v>27127</v>
      </c>
      <c r="B2335" t="s">
        <v>27128</v>
      </c>
      <c r="D2335" t="str">
        <f t="shared" si="36"/>
        <v>K309872330 ENGAGEMENT PSR UTC K309872330</v>
      </c>
    </row>
    <row r="2336" spans="1:4">
      <c r="A2336" t="s">
        <v>27129</v>
      </c>
      <c r="B2336" t="s">
        <v>27130</v>
      </c>
      <c r="D2336" t="str">
        <f t="shared" si="36"/>
        <v>K309872331 PSR Event Sponsorships K309872331</v>
      </c>
    </row>
    <row r="2337" spans="1:4">
      <c r="A2337" t="s">
        <v>27131</v>
      </c>
      <c r="B2337" t="s">
        <v>27132</v>
      </c>
      <c r="D2337" t="str">
        <f t="shared" si="36"/>
        <v>K309872600 RESEARCH PROJECTS PSR UTC K309872600</v>
      </c>
    </row>
    <row r="2338" spans="1:4">
      <c r="A2338" t="s">
        <v>27133</v>
      </c>
      <c r="B2338" t="s">
        <v>27134</v>
      </c>
      <c r="D2338" t="str">
        <f t="shared" si="36"/>
        <v>K309872601 PSR McCullough Socio Cultural Factors K309872601</v>
      </c>
    </row>
    <row r="2339" spans="1:4">
      <c r="A2339" t="s">
        <v>27135</v>
      </c>
      <c r="B2339" t="s">
        <v>27136</v>
      </c>
      <c r="D2339" t="str">
        <f t="shared" si="36"/>
        <v>K309872602 PSR Shilling Wildlife Vehicle Conflict K309872602</v>
      </c>
    </row>
    <row r="2340" spans="1:4">
      <c r="A2340" t="s">
        <v>27137</v>
      </c>
      <c r="B2340" t="s">
        <v>27138</v>
      </c>
      <c r="D2340" t="str">
        <f t="shared" si="36"/>
        <v>K309872603 PSR Fan Next Generation Transit Design K309872603</v>
      </c>
    </row>
    <row r="2341" spans="1:4">
      <c r="A2341" t="s">
        <v>27139</v>
      </c>
      <c r="B2341" t="s">
        <v>27140</v>
      </c>
      <c r="D2341" t="str">
        <f t="shared" si="36"/>
        <v>K309872604 PSR Pike Davis Amtrak Station Pilot K309872604</v>
      </c>
    </row>
    <row r="2342" spans="1:4">
      <c r="A2342" t="s">
        <v>27141</v>
      </c>
      <c r="B2342" t="s">
        <v>27142</v>
      </c>
      <c r="D2342" t="str">
        <f t="shared" si="36"/>
        <v>K309872605 PSR Dissertation support Travel supply K309872605</v>
      </c>
    </row>
    <row r="2343" spans="1:4">
      <c r="A2343" t="s">
        <v>27143</v>
      </c>
      <c r="B2343" t="s">
        <v>27144</v>
      </c>
      <c r="D2343" t="str">
        <f t="shared" si="36"/>
        <v>K309872606 PSR Jenn Charger infrastructure K309872606</v>
      </c>
    </row>
    <row r="2344" spans="1:4">
      <c r="A2344" t="s">
        <v>27145</v>
      </c>
      <c r="B2344" t="s">
        <v>27146</v>
      </c>
      <c r="D2344" t="str">
        <f t="shared" si="36"/>
        <v>K309872607 PSR Brown CA Climate Change Target K309872607</v>
      </c>
    </row>
    <row r="2345" spans="1:4">
      <c r="A2345" t="s">
        <v>27147</v>
      </c>
      <c r="B2345" t="s">
        <v>27148</v>
      </c>
      <c r="D2345" t="str">
        <f t="shared" si="36"/>
        <v>K309872608 PSR Zhang Variable Speed Limit VSL K309872608</v>
      </c>
    </row>
    <row r="2346" spans="1:4">
      <c r="A2346" t="s">
        <v>27149</v>
      </c>
      <c r="B2346" t="s">
        <v>27150</v>
      </c>
      <c r="D2346" t="str">
        <f t="shared" si="36"/>
        <v>K309872609 PSR Jaller Cargo Routing K309872609</v>
      </c>
    </row>
    <row r="2347" spans="1:4">
      <c r="A2347" t="s">
        <v>27151</v>
      </c>
      <c r="B2347" t="s">
        <v>27152</v>
      </c>
      <c r="D2347" t="str">
        <f t="shared" si="36"/>
        <v>K309872610 PSR McCullough TO021 for surveys K309872610</v>
      </c>
    </row>
    <row r="2348" spans="1:4">
      <c r="A2348" t="s">
        <v>27153</v>
      </c>
      <c r="B2348" t="s">
        <v>27154</v>
      </c>
      <c r="D2348" t="str">
        <f t="shared" si="36"/>
        <v>K309872611 PSR Zhang Year 3 Hot Lanes K309872611</v>
      </c>
    </row>
    <row r="2349" spans="1:4">
      <c r="A2349" t="s">
        <v>27155</v>
      </c>
      <c r="B2349" t="s">
        <v>27156</v>
      </c>
      <c r="D2349" t="str">
        <f t="shared" si="36"/>
        <v>K309872613 PSR Year 5 Prashanth Cross Sectional K309872613</v>
      </c>
    </row>
    <row r="2350" spans="1:4">
      <c r="A2350" t="s">
        <v>27157</v>
      </c>
      <c r="B2350" t="s">
        <v>27158</v>
      </c>
      <c r="D2350" t="str">
        <f t="shared" si="36"/>
        <v>K309872614 PSR McCullough Mobility Justice Frame K309872614</v>
      </c>
    </row>
    <row r="2351" spans="1:4">
      <c r="A2351" t="s">
        <v>27159</v>
      </c>
      <c r="B2351" t="s">
        <v>27160</v>
      </c>
      <c r="D2351" t="str">
        <f t="shared" si="36"/>
        <v>K309872615 PSR Fitch Cargo Bikes and Light Elect K309872615</v>
      </c>
    </row>
    <row r="2352" spans="1:4">
      <c r="A2352" t="s">
        <v>27161</v>
      </c>
      <c r="B2352" t="s">
        <v>27162</v>
      </c>
      <c r="D2352" t="str">
        <f t="shared" si="36"/>
        <v>K309872616 PSR Shilling Wildlife Use of Bridges K309872616</v>
      </c>
    </row>
    <row r="2353" spans="1:4">
      <c r="A2353" t="s">
        <v>27163</v>
      </c>
      <c r="B2353" t="s">
        <v>27164</v>
      </c>
      <c r="D2353" t="str">
        <f t="shared" si="36"/>
        <v>K309872617 PSR Jaller Sketch Planning Tool K309872617</v>
      </c>
    </row>
    <row r="2354" spans="1:4">
      <c r="A2354" t="s">
        <v>27165</v>
      </c>
      <c r="B2354" t="s">
        <v>27166</v>
      </c>
      <c r="D2354" t="str">
        <f t="shared" si="36"/>
        <v>K30NSTPB54 COE DOS ADMIN NSTP 25B54 RESERVE FUNDS K30NSTPB54</v>
      </c>
    </row>
    <row r="2355" spans="1:4">
      <c r="A2355" t="s">
        <v>27167</v>
      </c>
      <c r="B2355" t="s">
        <v>27168</v>
      </c>
      <c r="D2355" t="str">
        <f t="shared" si="36"/>
        <v>KS0GRASKLE MED SURG DR GRAFF ASKLEPION STUDY KS0GRASKLE</v>
      </c>
    </row>
    <row r="2356" spans="1:4">
      <c r="A2356" t="s">
        <v>27169</v>
      </c>
      <c r="B2356" t="s">
        <v>27170</v>
      </c>
      <c r="D2356" t="str">
        <f t="shared" si="36"/>
        <v>K302325C03 CS Argonne Error Logs in HPC Systems Ma K302325C03</v>
      </c>
    </row>
    <row r="2357" spans="1:4">
      <c r="A2357" t="s">
        <v>27171</v>
      </c>
      <c r="B2357" t="s">
        <v>27172</v>
      </c>
      <c r="D2357" t="str">
        <f t="shared" si="36"/>
        <v>K302325C04 CS ANL Error Logs in HPC Systems MA K302325C04</v>
      </c>
    </row>
    <row r="2358" spans="1:4">
      <c r="A2358" t="s">
        <v>27173</v>
      </c>
      <c r="B2358" t="s">
        <v>27174</v>
      </c>
      <c r="D2358" t="str">
        <f t="shared" si="36"/>
        <v>K30HED2834 LAWR DAHLKE GBMF Groundwater Recharge K30HED2834</v>
      </c>
    </row>
    <row r="2359" spans="1:4">
      <c r="A2359" t="s">
        <v>27175</v>
      </c>
      <c r="B2359" t="s">
        <v>27176</v>
      </c>
      <c r="D2359" t="str">
        <f t="shared" si="36"/>
        <v>K30OGEE834 LAWR OGEEN MOORE FND GROUNDWATER RECHARG K30OGEE834</v>
      </c>
    </row>
    <row r="2360" spans="1:4">
      <c r="A2360" t="s">
        <v>27177</v>
      </c>
      <c r="B2360" t="s">
        <v>27178</v>
      </c>
      <c r="D2360" t="str">
        <f t="shared" si="36"/>
        <v>K30IXS5C06 WSU Fungicide Resistance K30IXS5C06</v>
      </c>
    </row>
    <row r="2361" spans="1:4">
      <c r="A2361" t="s">
        <v>27179</v>
      </c>
      <c r="B2361" t="s">
        <v>27180</v>
      </c>
      <c r="D2361" t="str">
        <f t="shared" si="36"/>
        <v>KS0NRJB613 MOORE FOUNDATION H YOUNG FELLOWSHIP KS0NRJB613</v>
      </c>
    </row>
    <row r="2362" spans="1:4">
      <c r="A2362" t="s">
        <v>27181</v>
      </c>
      <c r="B2362" t="s">
        <v>27182</v>
      </c>
      <c r="D2362" t="str">
        <f t="shared" si="36"/>
        <v>KS0GG25C37 AZ Representation of spatiotemp 04 30 23 KS0GG25C37</v>
      </c>
    </row>
    <row r="2363" spans="1:4">
      <c r="A2363" t="s">
        <v>27183</v>
      </c>
      <c r="B2363" t="s">
        <v>27184</v>
      </c>
      <c r="D2363" t="str">
        <f t="shared" si="36"/>
        <v>K30AMCBAGT AMS C BILTEKOFF NSF AGRO TECH GRANT K30AMCBAGT</v>
      </c>
    </row>
    <row r="2364" spans="1:4">
      <c r="A2364" t="s">
        <v>27185</v>
      </c>
      <c r="B2364" t="s">
        <v>27186</v>
      </c>
      <c r="D2364" t="str">
        <f t="shared" si="36"/>
        <v>KS0CARJ814 MED IMCA ROGERS ABBOTT SUMMIT CS0004 P KS0CARJ814</v>
      </c>
    </row>
    <row r="2365" spans="1:4">
      <c r="A2365" t="s">
        <v>27187</v>
      </c>
      <c r="B2365" t="s">
        <v>27188</v>
      </c>
      <c r="D2365" t="str">
        <f t="shared" si="36"/>
        <v>K30CNSCC25 CNS CARTER ORYGEN YOUTH RESEARCH K30CNSCC25</v>
      </c>
    </row>
    <row r="2366" spans="1:4">
      <c r="A2366" t="s">
        <v>27189</v>
      </c>
      <c r="B2366" t="s">
        <v>27190</v>
      </c>
      <c r="D2366" t="str">
        <f t="shared" si="36"/>
        <v>KS0IDTG814 MED IMID THOMPSON CIDARA CD101 IV 3 05 KS0IDTG814</v>
      </c>
    </row>
    <row r="2367" spans="1:4">
      <c r="A2367" t="s">
        <v>27191</v>
      </c>
      <c r="B2367" t="s">
        <v>27192</v>
      </c>
      <c r="D2367" t="str">
        <f t="shared" si="36"/>
        <v>K30KBNSF02 MSE VAN BENTHEM NSF DMR 1836571 K30KBNSF02</v>
      </c>
    </row>
    <row r="2368" spans="1:4">
      <c r="A2368" t="s">
        <v>27193</v>
      </c>
      <c r="B2368" t="s">
        <v>27194</v>
      </c>
      <c r="D2368" t="str">
        <f t="shared" si="36"/>
        <v>K30KBNSF03 MSE van Benthem NSF PARTICIPANT SUPPORT K30KBNSF03</v>
      </c>
    </row>
    <row r="2369" spans="1:4">
      <c r="A2369" t="s">
        <v>27195</v>
      </c>
      <c r="B2369" t="s">
        <v>27196</v>
      </c>
      <c r="D2369" t="str">
        <f t="shared" si="36"/>
        <v>K30PDCEM18 CALIFORNIA EMERGENCY MA EMW 2017 SS K30PDCEM18</v>
      </c>
    </row>
    <row r="2370" spans="1:4">
      <c r="A2370" t="s">
        <v>27197</v>
      </c>
      <c r="B2370" t="s">
        <v>27198</v>
      </c>
      <c r="D2370" t="str">
        <f t="shared" si="36"/>
        <v>K30MLHMC08 HMC HM Clause Training 01 19 12 24 K30MLHMC08</v>
      </c>
    </row>
    <row r="2371" spans="1:4">
      <c r="A2371" t="s">
        <v>27199</v>
      </c>
      <c r="B2371" t="s">
        <v>27200</v>
      </c>
      <c r="D2371" t="str">
        <f t="shared" ref="D2371:D2434" si="37">A2371&amp;" "&amp;B2371</f>
        <v>KS0JSR33VR Schweitzer NIH 4R33MH110043 KS0JSR33VR</v>
      </c>
    </row>
    <row r="2372" spans="1:4">
      <c r="A2372" t="s">
        <v>27201</v>
      </c>
      <c r="B2372" t="s">
        <v>27202</v>
      </c>
      <c r="D2372" t="str">
        <f t="shared" si="37"/>
        <v>K30APSM619 PS ZWIENIECKI BARD INCORPORATION 093023 K30APSM619</v>
      </c>
    </row>
    <row r="2373" spans="1:4">
      <c r="A2373" t="s">
        <v>27203</v>
      </c>
      <c r="B2373" t="s">
        <v>27204</v>
      </c>
      <c r="D2373" t="str">
        <f t="shared" si="37"/>
        <v>K30KXBDIGE NPB Baar DIGESTIVA INC Contract K30KXBDIGE</v>
      </c>
    </row>
    <row r="2374" spans="1:4">
      <c r="A2374" t="s">
        <v>27205</v>
      </c>
      <c r="B2374" t="s">
        <v>27206</v>
      </c>
      <c r="D2374" t="str">
        <f t="shared" si="37"/>
        <v>K30MATJCB6 J Bremer NSF 2020 23 K30MATJCB6</v>
      </c>
    </row>
    <row r="2375" spans="1:4">
      <c r="A2375" t="s">
        <v>27207</v>
      </c>
      <c r="B2375" t="s">
        <v>27208</v>
      </c>
      <c r="D2375" t="str">
        <f t="shared" si="37"/>
        <v>K30V431C39 APC CONNON CDFW Q2096001 K30V431C39</v>
      </c>
    </row>
    <row r="2376" spans="1:4">
      <c r="A2376" t="s">
        <v>27209</v>
      </c>
      <c r="B2376" t="s">
        <v>27210</v>
      </c>
      <c r="D2376" t="str">
        <f t="shared" si="37"/>
        <v>KS0ASTELLA MCDONALD ASTELLAS PHRMA 12 23 KS0ASTELLA</v>
      </c>
    </row>
    <row r="2377" spans="1:4">
      <c r="A2377" t="s">
        <v>27211</v>
      </c>
      <c r="B2377" t="s">
        <v>27212</v>
      </c>
      <c r="D2377" t="str">
        <f t="shared" si="37"/>
        <v>K30LLCCS23 LAI ECE CCSS DIMENSIONAL DATA ANALYSIS K30LLCCS23</v>
      </c>
    </row>
    <row r="2378" spans="1:4">
      <c r="A2378" t="s">
        <v>27213</v>
      </c>
      <c r="B2378" t="s">
        <v>27214</v>
      </c>
      <c r="D2378" t="str">
        <f t="shared" si="37"/>
        <v>K30CH25D17 HISS CCK FDN H CHIANG 25D17 K30CH25D17</v>
      </c>
    </row>
    <row r="2379" spans="1:4">
      <c r="A2379" t="s">
        <v>27215</v>
      </c>
      <c r="B2379" t="s">
        <v>27216</v>
      </c>
      <c r="D2379" t="str">
        <f t="shared" si="37"/>
        <v>KS0ABMERCK MED OTO BEWLEY MERCK AWARD KS0ABMERCK</v>
      </c>
    </row>
    <row r="2380" spans="1:4">
      <c r="A2380" t="s">
        <v>27217</v>
      </c>
      <c r="B2380" t="s">
        <v>27218</v>
      </c>
      <c r="D2380" t="str">
        <f t="shared" si="37"/>
        <v>K30SGCHHD2 ECE GHIASI TRANSABDOMINAL FETAL PULSE K30SGCHHD2</v>
      </c>
    </row>
    <row r="2381" spans="1:4">
      <c r="A2381" t="s">
        <v>27219</v>
      </c>
      <c r="B2381" t="s">
        <v>27220</v>
      </c>
      <c r="D2381" t="str">
        <f t="shared" si="37"/>
        <v>K30MATTS04 T Strohmer NSF ATD 2020 23 x24 K30MATTS04</v>
      </c>
    </row>
    <row r="2382" spans="1:4">
      <c r="A2382" t="s">
        <v>27221</v>
      </c>
      <c r="B2382" t="s">
        <v>27222</v>
      </c>
      <c r="D2382" t="str">
        <f t="shared" si="37"/>
        <v>K30VALNSF2 SVAL NSF 2008108 A21 0544 K30VALNSF2</v>
      </c>
    </row>
    <row r="2383" spans="1:4">
      <c r="A2383" t="s">
        <v>27223</v>
      </c>
      <c r="B2383" t="s">
        <v>27224</v>
      </c>
      <c r="D2383" t="str">
        <f t="shared" si="37"/>
        <v>K30CHNSFCK CHEM Crabtree NSF 2020121 K30CHNSFCK</v>
      </c>
    </row>
    <row r="2384" spans="1:4">
      <c r="A2384" t="s">
        <v>27225</v>
      </c>
      <c r="B2384" t="s">
        <v>27226</v>
      </c>
      <c r="D2384" t="str">
        <f t="shared" si="37"/>
        <v>K30WMJAZA1 Joiner Alzhemers Association K30WMJAZA1</v>
      </c>
    </row>
    <row r="2385" spans="1:4">
      <c r="A2385" t="s">
        <v>27227</v>
      </c>
      <c r="B2385" t="s">
        <v>27228</v>
      </c>
      <c r="D2385" t="str">
        <f t="shared" si="37"/>
        <v>K30PSYRFB6 PSC Ferreira NIH R01HD100516 K30PSYRFB6</v>
      </c>
    </row>
    <row r="2386" spans="1:4">
      <c r="A2386" t="s">
        <v>27229</v>
      </c>
      <c r="B2386" t="s">
        <v>27230</v>
      </c>
      <c r="D2386" t="str">
        <f t="shared" si="37"/>
        <v>KS0MSPRDC2 SOLOMON R01 Renewal A20 1205 KS0MSPRDC2</v>
      </c>
    </row>
    <row r="2387" spans="1:4">
      <c r="A2387" t="s">
        <v>27231</v>
      </c>
      <c r="B2387" t="s">
        <v>27232</v>
      </c>
      <c r="D2387" t="str">
        <f t="shared" si="37"/>
        <v>K3077NACME NACME BLOCK GRANT SCHOLARSHIP ACCOUNT K3077NACME</v>
      </c>
    </row>
    <row r="2388" spans="1:4">
      <c r="A2388" t="s">
        <v>27233</v>
      </c>
      <c r="B2388" t="s">
        <v>27234</v>
      </c>
      <c r="D2388" t="str">
        <f t="shared" si="37"/>
        <v>K30TKB5RUR ARE BEATTY T FOOD ASST IN RURAL AREAS K30TKB5RUR</v>
      </c>
    </row>
    <row r="2389" spans="1:4">
      <c r="A2389" t="s">
        <v>27235</v>
      </c>
      <c r="B2389" t="s">
        <v>27236</v>
      </c>
      <c r="D2389" t="str">
        <f t="shared" si="37"/>
        <v>KS0PMAT833 MED IMPM ALBERTSON PFIZER COVID19 KS0PMAT833</v>
      </c>
    </row>
    <row r="2390" spans="1:4">
      <c r="A2390" t="s">
        <v>27237</v>
      </c>
      <c r="B2390" t="s">
        <v>27238</v>
      </c>
      <c r="D2390" t="str">
        <f t="shared" si="37"/>
        <v>K30V425234 CAHFS MECHANISMS OF ACTION OF CPE K30V425234</v>
      </c>
    </row>
    <row r="2391" spans="1:4">
      <c r="A2391" t="s">
        <v>27239</v>
      </c>
      <c r="B2391" t="s">
        <v>27240</v>
      </c>
      <c r="D2391" t="str">
        <f t="shared" si="37"/>
        <v>KS0RACCIRM Med Surg Rachael Callcut UCSF CIRM KS0RACCIRM</v>
      </c>
    </row>
    <row r="2392" spans="1:4">
      <c r="A2392" t="s">
        <v>27241</v>
      </c>
      <c r="B2392" t="s">
        <v>27242</v>
      </c>
      <c r="D2392" t="str">
        <f t="shared" si="37"/>
        <v>KS0RCCMPAT Med Surg Rachael Callcut UCSF reimbur KS0RCCMPAT</v>
      </c>
    </row>
    <row r="2393" spans="1:4">
      <c r="A2393" t="s">
        <v>27243</v>
      </c>
      <c r="B2393" t="s">
        <v>27244</v>
      </c>
      <c r="D2393" t="str">
        <f t="shared" si="37"/>
        <v>KS0PMKB805 MED IMPM KUHN INBRX 101 KS0PMKB805</v>
      </c>
    </row>
    <row r="2394" spans="1:4">
      <c r="A2394" t="s">
        <v>27245</v>
      </c>
      <c r="B2394" t="s">
        <v>27246</v>
      </c>
      <c r="D2394" t="str">
        <f t="shared" si="37"/>
        <v>KS0PMKN805 MED IMPM KUHN INBRX 101 KS0PMKN805</v>
      </c>
    </row>
    <row r="2395" spans="1:4">
      <c r="A2395" t="s">
        <v>27247</v>
      </c>
      <c r="B2395" t="s">
        <v>27248</v>
      </c>
      <c r="D2395" t="str">
        <f t="shared" si="37"/>
        <v>K30GDSFRYX GEL SUMNER LAKE FRYXELL K30GDSFRYX</v>
      </c>
    </row>
    <row r="2396" spans="1:4">
      <c r="A2396" t="s">
        <v>27249</v>
      </c>
      <c r="B2396" t="s">
        <v>27250</v>
      </c>
      <c r="D2396" t="str">
        <f t="shared" si="37"/>
        <v>KS0ERBS640 MERM JOYCE FDN BUGGS KS0ERBS640</v>
      </c>
    </row>
    <row r="2397" spans="1:4">
      <c r="A2397" t="s">
        <v>27251</v>
      </c>
      <c r="B2397" t="s">
        <v>27252</v>
      </c>
      <c r="D2397" t="str">
        <f t="shared" si="37"/>
        <v>K30APSFA41 PS DANDEKAR 2020 USDA ARS PHYTOPHTHORA K30APSFA41</v>
      </c>
    </row>
    <row r="2398" spans="1:4">
      <c r="A2398" t="s">
        <v>27253</v>
      </c>
      <c r="B2398" t="s">
        <v>27254</v>
      </c>
      <c r="D2398" t="str">
        <f t="shared" si="37"/>
        <v>K30TERC233 TENV IMLS Understanding Change Augmentd K30TERC233</v>
      </c>
    </row>
    <row r="2399" spans="1:4">
      <c r="A2399" t="s">
        <v>27255</v>
      </c>
      <c r="B2399" t="s">
        <v>27256</v>
      </c>
      <c r="D2399" t="str">
        <f t="shared" si="37"/>
        <v>K30APSFA31 PS BERRY USDA TREES FFTF 2025 6 30 25 K30APSFA31</v>
      </c>
    </row>
    <row r="2400" spans="1:4">
      <c r="A2400" t="s">
        <v>27257</v>
      </c>
      <c r="B2400" t="s">
        <v>27258</v>
      </c>
      <c r="D2400" t="str">
        <f t="shared" si="37"/>
        <v>KS0HOKK838 MED IMHO KIM TRISHULA THERAP TTX 030 002 KS0HOKK838</v>
      </c>
    </row>
    <row r="2401" spans="1:4">
      <c r="A2401" t="s">
        <v>27259</v>
      </c>
      <c r="B2401" t="s">
        <v>27260</v>
      </c>
      <c r="D2401" t="str">
        <f t="shared" si="37"/>
        <v>KS0PMAT340 MED IMPM ALBERTSON REGENERON 2067 KS0PMAT340</v>
      </c>
    </row>
    <row r="2402" spans="1:4">
      <c r="A2402" t="s">
        <v>27261</v>
      </c>
      <c r="B2402" t="s">
        <v>27262</v>
      </c>
      <c r="D2402" t="str">
        <f t="shared" si="37"/>
        <v>K30LRNSFHF NSF Effects of Marine Heatwave Bennett K30LRNSFHF</v>
      </c>
    </row>
    <row r="2403" spans="1:4">
      <c r="A2403" t="s">
        <v>27263</v>
      </c>
      <c r="B2403" t="s">
        <v>27264</v>
      </c>
      <c r="D2403" t="str">
        <f t="shared" si="37"/>
        <v>K30V470EMH NSF Effects of Marine Heatwave Bennett K30V470EMH</v>
      </c>
    </row>
    <row r="2404" spans="1:4">
      <c r="A2404" t="s">
        <v>27265</v>
      </c>
      <c r="B2404" t="s">
        <v>27266</v>
      </c>
      <c r="D2404" t="str">
        <f t="shared" si="37"/>
        <v>K30GENJSMF CMB GENG JAMES MCDONNELL FOUNDATION K30GENJSMF</v>
      </c>
    </row>
    <row r="2405" spans="1:4">
      <c r="A2405" t="s">
        <v>27267</v>
      </c>
      <c r="B2405" t="s">
        <v>27268</v>
      </c>
      <c r="D2405" t="str">
        <f t="shared" si="37"/>
        <v>K30DCNAVY1 MAE C DAVIS LEIDOS NAVY A20 3459 K30DCNAVY1</v>
      </c>
    </row>
    <row r="2406" spans="1:4">
      <c r="A2406" t="s">
        <v>27269</v>
      </c>
      <c r="B2406" t="s">
        <v>27270</v>
      </c>
      <c r="D2406" t="str">
        <f t="shared" si="37"/>
        <v>K30V473U01 NIH EpCenter 4 Emergency Infect Desease K30V473U01</v>
      </c>
    </row>
    <row r="2407" spans="1:4">
      <c r="A2407" t="s">
        <v>27271</v>
      </c>
      <c r="B2407" t="s">
        <v>27272</v>
      </c>
      <c r="D2407" t="str">
        <f t="shared" si="37"/>
        <v>K30V473U02 NIH EpCenter 2nd year funding K30V473U02</v>
      </c>
    </row>
    <row r="2408" spans="1:4">
      <c r="A2408" t="s">
        <v>27273</v>
      </c>
      <c r="B2408" t="s">
        <v>27274</v>
      </c>
      <c r="D2408" t="str">
        <f t="shared" si="37"/>
        <v>K30V473U03 NIH EpiCenter year 3 funding K30V473U03</v>
      </c>
    </row>
    <row r="2409" spans="1:4">
      <c r="A2409" t="s">
        <v>27275</v>
      </c>
      <c r="B2409" t="s">
        <v>27276</v>
      </c>
      <c r="D2409" t="str">
        <f t="shared" si="37"/>
        <v>K30V473U04 NIH EpiCenter Year 4 Funding K30V473U04</v>
      </c>
    </row>
    <row r="2410" spans="1:4">
      <c r="A2410" t="s">
        <v>27277</v>
      </c>
      <c r="B2410" t="s">
        <v>27278</v>
      </c>
      <c r="D2410" t="str">
        <f t="shared" si="37"/>
        <v>K30V473U0K NIH EpiCenter Y4 Supplement Kading K30V473U0K</v>
      </c>
    </row>
    <row r="2411" spans="1:4">
      <c r="A2411" t="s">
        <v>27279</v>
      </c>
      <c r="B2411" t="s">
        <v>27280</v>
      </c>
      <c r="D2411" t="str">
        <f t="shared" si="37"/>
        <v>K30V473U2S NIH EpCenter 2nd year Supplemental PUCP K30V473U2S</v>
      </c>
    </row>
    <row r="2412" spans="1:4">
      <c r="A2412" t="s">
        <v>27281</v>
      </c>
      <c r="B2412" t="s">
        <v>27282</v>
      </c>
      <c r="D2412" t="str">
        <f t="shared" si="37"/>
        <v>K30V4B30E1 VPMI Coffey Epicenter EID Intell proj K30V4B30E1</v>
      </c>
    </row>
    <row r="2413" spans="1:4">
      <c r="A2413" t="s">
        <v>27283</v>
      </c>
      <c r="B2413" t="s">
        <v>27284</v>
      </c>
      <c r="D2413" t="str">
        <f t="shared" si="37"/>
        <v>K30V4B30E2 VPMI Coffey Epicenter EID Intell Year 2 K30V4B30E2</v>
      </c>
    </row>
    <row r="2414" spans="1:4">
      <c r="A2414" t="s">
        <v>27285</v>
      </c>
      <c r="B2414" t="s">
        <v>27286</v>
      </c>
      <c r="D2414" t="str">
        <f t="shared" si="37"/>
        <v>K30V4B30E3 VPMI Coffey Epicenter EID Intell Year 3 K30V4B30E3</v>
      </c>
    </row>
    <row r="2415" spans="1:4">
      <c r="A2415" t="s">
        <v>27287</v>
      </c>
      <c r="B2415" t="s">
        <v>27288</v>
      </c>
      <c r="D2415" t="str">
        <f t="shared" si="37"/>
        <v>K30V4B31E1 VPMI Barker Epicenter EID Intell proj K30V4B31E1</v>
      </c>
    </row>
    <row r="2416" spans="1:4">
      <c r="A2416" t="s">
        <v>27289</v>
      </c>
      <c r="B2416" t="s">
        <v>27290</v>
      </c>
      <c r="D2416" t="str">
        <f t="shared" si="37"/>
        <v>K30V4B31E2 VPMI Barker Epicenter EID Intell Year 2 K30V4B31E2</v>
      </c>
    </row>
    <row r="2417" spans="1:4">
      <c r="A2417" t="s">
        <v>27291</v>
      </c>
      <c r="B2417" t="s">
        <v>27292</v>
      </c>
      <c r="D2417" t="str">
        <f t="shared" si="37"/>
        <v>K30V4B31E3 VPMI Barker Epicenter EID Intell Year 3 K30V4B31E3</v>
      </c>
    </row>
    <row r="2418" spans="1:4">
      <c r="A2418" t="s">
        <v>27293</v>
      </c>
      <c r="B2418" t="s">
        <v>27294</v>
      </c>
      <c r="D2418" t="str">
        <f t="shared" si="37"/>
        <v>K30V4B31E4 VPMI Barker Epicenter EID Intell Year 4 K30V4B31E4</v>
      </c>
    </row>
    <row r="2419" spans="1:4">
      <c r="A2419" t="s">
        <v>27295</v>
      </c>
      <c r="B2419" t="s">
        <v>27296</v>
      </c>
      <c r="D2419" t="str">
        <f t="shared" si="37"/>
        <v>K30V4B49E1 VPMI Morrison Epicenter EID Intell proj K30V4B49E1</v>
      </c>
    </row>
    <row r="2420" spans="1:4">
      <c r="A2420" t="s">
        <v>27297</v>
      </c>
      <c r="B2420" t="s">
        <v>27298</v>
      </c>
      <c r="D2420" t="str">
        <f t="shared" si="37"/>
        <v>K30V4B49E2 VPMI Morrison Epicenter EID Intell Yr 2 K30V4B49E2</v>
      </c>
    </row>
    <row r="2421" spans="1:4">
      <c r="A2421" t="s">
        <v>27299</v>
      </c>
      <c r="B2421" t="s">
        <v>27300</v>
      </c>
      <c r="D2421" t="str">
        <f t="shared" si="37"/>
        <v>K30V4B49E3 VPMI Morrison Epicenter EID Intell Yr 3 K30V4B49E3</v>
      </c>
    </row>
    <row r="2422" spans="1:4">
      <c r="A2422" t="s">
        <v>27301</v>
      </c>
      <c r="B2422" t="s">
        <v>27302</v>
      </c>
      <c r="D2422" t="str">
        <f t="shared" si="37"/>
        <v>K30V4B49E4 VPMI Morrison Epicenter EID Intell Yr 4 K30V4B49E4</v>
      </c>
    </row>
    <row r="2423" spans="1:4">
      <c r="A2423" t="s">
        <v>27303</v>
      </c>
      <c r="B2423" t="s">
        <v>27304</v>
      </c>
      <c r="D2423" t="str">
        <f t="shared" si="37"/>
        <v>KS0MAGEN01 APPERSON GENENTECH VERISMO 11 29 KS0MAGEN01</v>
      </c>
    </row>
    <row r="2424" spans="1:4">
      <c r="A2424" t="s">
        <v>27305</v>
      </c>
      <c r="B2424" t="s">
        <v>27306</v>
      </c>
      <c r="D2424" t="str">
        <f t="shared" si="37"/>
        <v>K30HALFELL CMB HALL Elizabeth F K30HALFELL</v>
      </c>
    </row>
    <row r="2425" spans="1:4">
      <c r="A2425" t="s">
        <v>27307</v>
      </c>
      <c r="B2425" t="s">
        <v>27308</v>
      </c>
      <c r="D2425" t="str">
        <f t="shared" si="37"/>
        <v>K30HART461 LAWR HARTSOUGH PEPPERWOOD PRESERVE K30HART461</v>
      </c>
    </row>
    <row r="2426" spans="1:4">
      <c r="A2426" t="s">
        <v>27309</v>
      </c>
      <c r="B2426" t="s">
        <v>27310</v>
      </c>
      <c r="D2426" t="str">
        <f t="shared" si="37"/>
        <v>K30JHF0006 ECE Hihath NSF FMSG K30JHF0006</v>
      </c>
    </row>
    <row r="2427" spans="1:4">
      <c r="A2427" t="s">
        <v>27311</v>
      </c>
      <c r="B2427" t="s">
        <v>27312</v>
      </c>
      <c r="D2427" t="str">
        <f t="shared" si="37"/>
        <v>K30NCSTEM2 Caporale NSF STEM Students on Academic K30NCSTEM2</v>
      </c>
    </row>
    <row r="2428" spans="1:4">
      <c r="A2428" t="s">
        <v>27313</v>
      </c>
      <c r="B2428" t="s">
        <v>27314</v>
      </c>
      <c r="D2428" t="str">
        <f t="shared" si="37"/>
        <v>K30GLC5D93 USDA NIFA NSF BSF 406 680 K30GLC5D93</v>
      </c>
    </row>
    <row r="2429" spans="1:4">
      <c r="A2429" t="s">
        <v>27315</v>
      </c>
      <c r="B2429" t="s">
        <v>27316</v>
      </c>
      <c r="D2429" t="str">
        <f t="shared" si="37"/>
        <v>K30MATAK03 A Krener AFOSR 2020 23 x24 K30MATAK03</v>
      </c>
    </row>
    <row r="2430" spans="1:4">
      <c r="A2430" t="s">
        <v>27317</v>
      </c>
      <c r="B2430" t="s">
        <v>27318</v>
      </c>
      <c r="D2430" t="str">
        <f t="shared" si="37"/>
        <v>K30AMH5MTM ESP Hastings MTM 2 Microbiome Dynamics K30AMH5MTM</v>
      </c>
    </row>
    <row r="2431" spans="1:4">
      <c r="A2431" t="s">
        <v>27319</v>
      </c>
      <c r="B2431" t="s">
        <v>27320</v>
      </c>
      <c r="D2431" t="str">
        <f t="shared" si="37"/>
        <v>K304877114 Fitch CARB Policy Briefs K304877114</v>
      </c>
    </row>
    <row r="2432" spans="1:4">
      <c r="A2432" t="s">
        <v>27321</v>
      </c>
      <c r="B2432" t="s">
        <v>27322</v>
      </c>
      <c r="D2432" t="str">
        <f t="shared" si="37"/>
        <v>K30V450238 COVERDELL 2022 CAL OES K30V450238</v>
      </c>
    </row>
    <row r="2433" spans="1:4">
      <c r="A2433" t="s">
        <v>27323</v>
      </c>
      <c r="B2433" t="s">
        <v>27324</v>
      </c>
      <c r="D2433" t="str">
        <f t="shared" si="37"/>
        <v>KS0YDTN201 DAYAN TENAYA STUDY PROTOCL TN 201 0003 KS0YDTN201</v>
      </c>
    </row>
    <row r="2434" spans="1:4">
      <c r="A2434" t="s">
        <v>27325</v>
      </c>
      <c r="B2434" t="s">
        <v>27326</v>
      </c>
      <c r="D2434" t="str">
        <f t="shared" si="37"/>
        <v>KS0EKCOMPA JAVIDAN COMPASS 5 15 2024 KS0EKCOMPA</v>
      </c>
    </row>
    <row r="2435" spans="1:4">
      <c r="A2435" t="s">
        <v>27327</v>
      </c>
      <c r="B2435" t="s">
        <v>27328</v>
      </c>
      <c r="D2435" t="str">
        <f t="shared" ref="D2435:D2498" si="38">A2435&amp;" "&amp;B2435</f>
        <v>K304875129 Next10 EV Infrastructure Business Models K304875129</v>
      </c>
    </row>
    <row r="2436" spans="1:4">
      <c r="A2436" t="s">
        <v>27329</v>
      </c>
      <c r="B2436" t="s">
        <v>27330</v>
      </c>
      <c r="D2436" t="str">
        <f t="shared" si="38"/>
        <v>KS0OSFAEB1 MED PHS SATTAYAPIWAT BREAST CANCER F31 KS0OSFAEB1</v>
      </c>
    </row>
    <row r="2437" spans="1:4">
      <c r="A2437" t="s">
        <v>27331</v>
      </c>
      <c r="B2437" t="s">
        <v>27332</v>
      </c>
      <c r="D2437" t="str">
        <f t="shared" si="38"/>
        <v>KS0OSFAEB2 MED PHS SATTAYAPIWAT BREAST CANCER F31 KS0OSFAEB2</v>
      </c>
    </row>
    <row r="2438" spans="1:4">
      <c r="A2438" t="s">
        <v>27333</v>
      </c>
      <c r="B2438" t="s">
        <v>27334</v>
      </c>
      <c r="D2438" t="str">
        <f t="shared" si="38"/>
        <v>KS0OSFAEB3 MED PHS SATTAYAPIWAT BREAST CANCER F31 KS0OSFAEB3</v>
      </c>
    </row>
    <row r="2439" spans="1:4">
      <c r="A2439" t="s">
        <v>27335</v>
      </c>
      <c r="B2439" t="s">
        <v>27336</v>
      </c>
      <c r="D2439" t="str">
        <f t="shared" si="38"/>
        <v>KS0OSFAEB4 MED PHS SATTAYAPIWAT BREAST CANCER F31 KS0OSFAEB4</v>
      </c>
    </row>
    <row r="2440" spans="1:4">
      <c r="A2440" t="s">
        <v>27337</v>
      </c>
      <c r="B2440" t="s">
        <v>27338</v>
      </c>
      <c r="D2440" t="str">
        <f t="shared" si="38"/>
        <v>KS0HPAS500 MED IMHP ASCHER AMERICAN HEART ASSOC KS0HPAS500</v>
      </c>
    </row>
    <row r="2441" spans="1:4">
      <c r="A2441" t="s">
        <v>27339</v>
      </c>
      <c r="B2441" t="s">
        <v>27340</v>
      </c>
      <c r="D2441" t="str">
        <f t="shared" si="38"/>
        <v>KS0HPAS501 MED IMHP ASCHER AMERICAN HEART ASSOC YR2 KS0HPAS501</v>
      </c>
    </row>
    <row r="2442" spans="1:4">
      <c r="A2442" t="s">
        <v>27341</v>
      </c>
      <c r="B2442" t="s">
        <v>27342</v>
      </c>
      <c r="D2442" t="str">
        <f t="shared" si="38"/>
        <v>KS0HPAS502 MED IMHP ASCHER AMERICAN HEART ASSOC YR3 KS0HPAS502</v>
      </c>
    </row>
    <row r="2443" spans="1:4">
      <c r="A2443" t="s">
        <v>27343</v>
      </c>
      <c r="B2443" t="s">
        <v>27344</v>
      </c>
      <c r="D2443" t="str">
        <f t="shared" si="38"/>
        <v>K30AEX5F08 AVF 2022 2689 Trunk Diseases 98 200 K30AEX5F08</v>
      </c>
    </row>
    <row r="2444" spans="1:4">
      <c r="A2444" t="s">
        <v>27345</v>
      </c>
      <c r="B2444" t="s">
        <v>27346</v>
      </c>
      <c r="D2444" t="str">
        <f t="shared" si="38"/>
        <v>K30HORW823 LAWR HORWATH ABC COYOTL K30HORW823</v>
      </c>
    </row>
    <row r="2445" spans="1:4">
      <c r="A2445" t="s">
        <v>27347</v>
      </c>
      <c r="B2445" t="s">
        <v>27348</v>
      </c>
      <c r="D2445" t="str">
        <f t="shared" si="38"/>
        <v>K30SUVOCAB LAWR EFF 4 1 22 CHERRY ALMOND BOARD K30SUVOCAB</v>
      </c>
    </row>
    <row r="2446" spans="1:4">
      <c r="A2446" t="s">
        <v>27349</v>
      </c>
      <c r="B2446" t="s">
        <v>27350</v>
      </c>
      <c r="D2446" t="str">
        <f t="shared" si="38"/>
        <v>K30IMG5F12 CA Cotton Alliance Mgmt of Key Cotton A K30IMG5F12</v>
      </c>
    </row>
    <row r="2447" spans="1:4">
      <c r="A2447" t="s">
        <v>27351</v>
      </c>
      <c r="B2447" t="s">
        <v>27352</v>
      </c>
      <c r="D2447" t="str">
        <f t="shared" si="38"/>
        <v>K302325F13 CS SATC Defend against Web Tracking ZS K302325F13</v>
      </c>
    </row>
    <row r="2448" spans="1:4">
      <c r="A2448" t="s">
        <v>27353</v>
      </c>
      <c r="B2448" t="s">
        <v>27354</v>
      </c>
      <c r="D2448" t="str">
        <f t="shared" si="38"/>
        <v>KS0EKTMPOS JAVIDAN ISSG SymphonyTM Post 07 15 26 KS0EKTMPOS</v>
      </c>
    </row>
    <row r="2449" spans="1:4">
      <c r="A2449" t="s">
        <v>27355</v>
      </c>
      <c r="B2449" t="s">
        <v>27356</v>
      </c>
      <c r="D2449" t="str">
        <f t="shared" si="38"/>
        <v>K30CNSCK05 CNS C KIM Run Zhang NSF Travel Funds K30CNSCK05</v>
      </c>
    </row>
    <row r="2450" spans="1:4">
      <c r="A2450" t="s">
        <v>27357</v>
      </c>
      <c r="B2450" t="s">
        <v>27358</v>
      </c>
      <c r="D2450" t="str">
        <f t="shared" si="38"/>
        <v>K30KMNRT01 BME Moxon NSF Training Grant K30KMNRT01</v>
      </c>
    </row>
    <row r="2451" spans="1:4">
      <c r="A2451" t="s">
        <v>27359</v>
      </c>
      <c r="B2451" t="s">
        <v>27360</v>
      </c>
      <c r="D2451" t="str">
        <f t="shared" si="38"/>
        <v>K30KMNRT02 BME Moxon NSF Participant Support Costs K30KMNRT02</v>
      </c>
    </row>
    <row r="2452" spans="1:4">
      <c r="A2452" t="s">
        <v>27361</v>
      </c>
      <c r="B2452" t="s">
        <v>27362</v>
      </c>
      <c r="D2452" t="str">
        <f t="shared" si="38"/>
        <v>K30KMNRT04 BME Moxon Non FINA Part Support Costs K30KMNRT04</v>
      </c>
    </row>
    <row r="2453" spans="1:4">
      <c r="A2453" t="s">
        <v>27363</v>
      </c>
      <c r="B2453" t="s">
        <v>27364</v>
      </c>
      <c r="D2453" t="str">
        <f t="shared" si="38"/>
        <v>K30JDM5F16 AECOM San Diego Botanical Gardens K30JDM5F16</v>
      </c>
    </row>
    <row r="2454" spans="1:4">
      <c r="A2454" t="s">
        <v>27365</v>
      </c>
      <c r="B2454" t="s">
        <v>27366</v>
      </c>
      <c r="D2454" t="str">
        <f t="shared" si="38"/>
        <v>K30JZRINGS ECE ZHANG RINGS K30JZRINGS</v>
      </c>
    </row>
    <row r="2455" spans="1:4">
      <c r="A2455" t="s">
        <v>27367</v>
      </c>
      <c r="B2455" t="s">
        <v>27368</v>
      </c>
      <c r="D2455" t="str">
        <f t="shared" si="38"/>
        <v>KS0HODJ314 MED IMHO DUCORE CIBDIX2012HRSA UCD 11 KS0HODJ314</v>
      </c>
    </row>
    <row r="2456" spans="1:4">
      <c r="A2456" t="s">
        <v>27369</v>
      </c>
      <c r="B2456" t="s">
        <v>27370</v>
      </c>
      <c r="D2456" t="str">
        <f t="shared" si="38"/>
        <v>KS0HODJ316 MED IMHO DUCORE CIBDIX2012HRSA UCD 12 KS0HODJ316</v>
      </c>
    </row>
    <row r="2457" spans="1:4">
      <c r="A2457" t="s">
        <v>27371</v>
      </c>
      <c r="B2457" t="s">
        <v>27372</v>
      </c>
      <c r="D2457" t="str">
        <f t="shared" si="38"/>
        <v>K30IMG5F19 CA Cotton Alliance 2022 23 K30IMG5F19</v>
      </c>
    </row>
    <row r="2458" spans="1:4">
      <c r="A2458" t="s">
        <v>27373</v>
      </c>
      <c r="B2458" t="s">
        <v>27374</v>
      </c>
      <c r="D2458" t="str">
        <f t="shared" si="38"/>
        <v>K30SLJRNL7 IE LUOM SFEWS Journal 2022 2025 K30SLJRNL7</v>
      </c>
    </row>
    <row r="2459" spans="1:4">
      <c r="A2459" t="s">
        <v>27375</v>
      </c>
      <c r="B2459" t="s">
        <v>27376</v>
      </c>
      <c r="D2459" t="str">
        <f t="shared" si="38"/>
        <v>K303DOPS01 3D OPS VentureWell E Team Grant 25177 22 K303DOPS01</v>
      </c>
    </row>
    <row r="2460" spans="1:4">
      <c r="A2460" t="s">
        <v>27377</v>
      </c>
      <c r="B2460" t="s">
        <v>27378</v>
      </c>
      <c r="D2460" t="str">
        <f t="shared" si="38"/>
        <v>K30APSD253 PS SBC 2022 CDFA VAN DEYNZE K30APSD253</v>
      </c>
    </row>
    <row r="2461" spans="1:4">
      <c r="A2461" t="s">
        <v>27379</v>
      </c>
      <c r="B2461" t="s">
        <v>27380</v>
      </c>
      <c r="D2461" t="str">
        <f t="shared" si="38"/>
        <v>K30EPM5NRC EPM USDA NRCS Practicums K30EPM5NRC</v>
      </c>
    </row>
    <row r="2462" spans="1:4">
      <c r="A2462" t="s">
        <v>27381</v>
      </c>
      <c r="B2462" t="s">
        <v>27382</v>
      </c>
      <c r="D2462" t="str">
        <f t="shared" si="38"/>
        <v>K30EPM5NRF EPM USDA NRCS Practicum FINA K30EPM5NRF</v>
      </c>
    </row>
    <row r="2463" spans="1:4">
      <c r="A2463" t="s">
        <v>27383</v>
      </c>
      <c r="B2463" t="s">
        <v>27384</v>
      </c>
      <c r="D2463" t="str">
        <f t="shared" si="38"/>
        <v>K30TJM5F31 Almond Board Epidemiology and Mgmt K30TJM5F31</v>
      </c>
    </row>
    <row r="2464" spans="1:4">
      <c r="A2464" t="s">
        <v>27385</v>
      </c>
      <c r="B2464" t="s">
        <v>27386</v>
      </c>
      <c r="D2464" t="str">
        <f t="shared" si="38"/>
        <v>K30SINACCE Singh NSF AccelNet Implementation for QM K30SINACCE</v>
      </c>
    </row>
    <row r="2465" spans="1:4">
      <c r="A2465" t="s">
        <v>27387</v>
      </c>
      <c r="B2465" t="s">
        <v>27388</v>
      </c>
      <c r="D2465" t="str">
        <f t="shared" si="38"/>
        <v>K30SINACCP Singh NSF AccelNet Implem QM Partic Supp K30SINACCP</v>
      </c>
    </row>
    <row r="2466" spans="1:4">
      <c r="A2466" t="s">
        <v>27389</v>
      </c>
      <c r="B2466" t="s">
        <v>27390</v>
      </c>
      <c r="D2466" t="str">
        <f t="shared" si="38"/>
        <v>K302325F33 CS NSF Engineering DNA and RNA Doty K302325F33</v>
      </c>
    </row>
    <row r="2467" spans="1:4">
      <c r="A2467" t="s">
        <v>27391</v>
      </c>
      <c r="B2467" t="s">
        <v>27392</v>
      </c>
      <c r="D2467" t="str">
        <f t="shared" si="38"/>
        <v>K3023EDRNA CS NSF DNA and RNA Partic Support Doty K3023EDRNA</v>
      </c>
    </row>
    <row r="2468" spans="1:4">
      <c r="A2468" t="s">
        <v>27393</v>
      </c>
      <c r="B2468" t="s">
        <v>27394</v>
      </c>
      <c r="D2468" t="str">
        <f t="shared" si="38"/>
        <v>KS0SDU19P3 Molecules Molecules U19 Project 3 KS0SDU19P3</v>
      </c>
    </row>
    <row r="2469" spans="1:4">
      <c r="A2469" t="s">
        <v>27395</v>
      </c>
      <c r="B2469" t="s">
        <v>27396</v>
      </c>
      <c r="D2469" t="str">
        <f t="shared" si="38"/>
        <v>KS0SDUP3Y2 Molecules Molecules U19 Project 3 KS0SDUP3Y2</v>
      </c>
    </row>
    <row r="2470" spans="1:4">
      <c r="A2470" t="s">
        <v>27397</v>
      </c>
      <c r="B2470" t="s">
        <v>27398</v>
      </c>
      <c r="D2470" t="str">
        <f t="shared" si="38"/>
        <v>KS0JB25F35 MPHA BOSSUYT LOYOLA NKA FXYD KS0JB25F35</v>
      </c>
    </row>
    <row r="2471" spans="1:4">
      <c r="A2471" t="s">
        <v>27399</v>
      </c>
      <c r="B2471" t="s">
        <v>27400</v>
      </c>
      <c r="D2471" t="str">
        <f t="shared" si="38"/>
        <v>KS0FGR0102 GUO NIH R01NS123165 PARP1 06 27 KS0FGR0102</v>
      </c>
    </row>
    <row r="2472" spans="1:4">
      <c r="A2472" t="s">
        <v>27401</v>
      </c>
      <c r="B2472" t="s">
        <v>27402</v>
      </c>
      <c r="D2472" t="str">
        <f t="shared" si="38"/>
        <v>K303879023 NRDC Commercial BLDG Impact Subhrajit K303879023</v>
      </c>
    </row>
    <row r="2473" spans="1:4">
      <c r="A2473" t="s">
        <v>27403</v>
      </c>
      <c r="B2473" t="s">
        <v>27404</v>
      </c>
      <c r="D2473" t="str">
        <f t="shared" si="38"/>
        <v>K30CCR5025 CCR5025 CDSS FY 22 23 IV E 50 K30CCR5025</v>
      </c>
    </row>
    <row r="2474" spans="1:4">
      <c r="A2474" t="s">
        <v>27405</v>
      </c>
      <c r="B2474" t="s">
        <v>27406</v>
      </c>
      <c r="D2474" t="str">
        <f t="shared" si="38"/>
        <v>K30CCR5026 CCR5026 CDSS FY 23 24 IV E 50 K30CCR5026</v>
      </c>
    </row>
    <row r="2475" spans="1:4">
      <c r="A2475" t="s">
        <v>27407</v>
      </c>
      <c r="B2475" t="s">
        <v>27408</v>
      </c>
      <c r="D2475" t="str">
        <f t="shared" si="38"/>
        <v>K30CCR7525 CCR7525 CDSS FY 22 23 IV E 75 K30CCR7525</v>
      </c>
    </row>
    <row r="2476" spans="1:4">
      <c r="A2476" t="s">
        <v>27409</v>
      </c>
      <c r="B2476" t="s">
        <v>27410</v>
      </c>
      <c r="D2476" t="str">
        <f t="shared" si="38"/>
        <v>K30CCR7526 CCR7526 CDSS FY 23 24 IV E 75 K30CCR7526</v>
      </c>
    </row>
    <row r="2477" spans="1:4">
      <c r="A2477" t="s">
        <v>27411</v>
      </c>
      <c r="B2477" t="s">
        <v>27412</v>
      </c>
      <c r="D2477" t="str">
        <f t="shared" si="38"/>
        <v>K30FFE5025 FFE5025 CDSS FY 22 23 Family Finding 50 K30FFE5025</v>
      </c>
    </row>
    <row r="2478" spans="1:4">
      <c r="A2478" t="s">
        <v>27413</v>
      </c>
      <c r="B2478" t="s">
        <v>27414</v>
      </c>
      <c r="D2478" t="str">
        <f t="shared" si="38"/>
        <v>K30FFE5026 FFE5026 CDSS FY 23 24 FAMILY FINDING 50 K30FFE5026</v>
      </c>
    </row>
    <row r="2479" spans="1:4">
      <c r="A2479" t="s">
        <v>27415</v>
      </c>
      <c r="B2479" t="s">
        <v>27416</v>
      </c>
      <c r="D2479" t="str">
        <f t="shared" si="38"/>
        <v>K30FFE7525 FFE7525 CDSS FY 23 24 Family Finding 75 K30FFE7525</v>
      </c>
    </row>
    <row r="2480" spans="1:4">
      <c r="A2480" t="s">
        <v>27417</v>
      </c>
      <c r="B2480" t="s">
        <v>27418</v>
      </c>
      <c r="D2480" t="str">
        <f t="shared" si="38"/>
        <v>K30FFE7526 FFE7526 CDSS FY 23 24 Family Finding 75 K30FFE7526</v>
      </c>
    </row>
    <row r="2481" spans="1:4">
      <c r="A2481" t="s">
        <v>27419</v>
      </c>
      <c r="B2481" t="s">
        <v>27420</v>
      </c>
      <c r="D2481" t="str">
        <f t="shared" si="38"/>
        <v>K30RCC524S CDSS FY 23 24 CCR 50 S B K30RCC524S</v>
      </c>
    </row>
    <row r="2482" spans="1:4">
      <c r="A2482" t="s">
        <v>27421</v>
      </c>
      <c r="B2482" t="s">
        <v>27422</v>
      </c>
      <c r="D2482" t="str">
        <f t="shared" si="38"/>
        <v>K30RCC724I CDSS FY 23 24 CCR 75 Instruction K30RCC724I</v>
      </c>
    </row>
    <row r="2483" spans="1:4">
      <c r="A2483" t="s">
        <v>27423</v>
      </c>
      <c r="B2483" t="s">
        <v>27424</v>
      </c>
      <c r="D2483" t="str">
        <f t="shared" si="38"/>
        <v>K30RCC724S CDSS FY 23 24 CCR 75 S B K30RCC724S</v>
      </c>
    </row>
    <row r="2484" spans="1:4">
      <c r="A2484" t="s">
        <v>27425</v>
      </c>
      <c r="B2484" t="s">
        <v>27426</v>
      </c>
      <c r="D2484" t="str">
        <f t="shared" si="38"/>
        <v>K30RCC724T CDSS FY 23 24 CCR 75 Travel K30RCC724T</v>
      </c>
    </row>
    <row r="2485" spans="1:4">
      <c r="A2485" t="s">
        <v>27427</v>
      </c>
      <c r="B2485" t="s">
        <v>27428</v>
      </c>
      <c r="D2485" t="str">
        <f t="shared" si="38"/>
        <v>K30RCCA24C CDSS FY 23 24 CAPTA 0 CAPTA K30RCCA24C</v>
      </c>
    </row>
    <row r="2486" spans="1:4">
      <c r="A2486" t="s">
        <v>27429</v>
      </c>
      <c r="B2486" t="s">
        <v>27430</v>
      </c>
      <c r="D2486" t="str">
        <f t="shared" si="38"/>
        <v>K30RCCA24S CDSS FY 23 24 CAPTA 0 S B K30RCCA24S</v>
      </c>
    </row>
    <row r="2487" spans="1:4">
      <c r="A2487" t="s">
        <v>27431</v>
      </c>
      <c r="B2487" t="s">
        <v>27432</v>
      </c>
      <c r="D2487" t="str">
        <f t="shared" si="38"/>
        <v>K30RCCAP25 RCCAP25 CDSS FY 22 23 CAPTA 0 K30RCCAP25</v>
      </c>
    </row>
    <row r="2488" spans="1:4">
      <c r="A2488" t="s">
        <v>27433</v>
      </c>
      <c r="B2488" t="s">
        <v>27434</v>
      </c>
      <c r="D2488" t="str">
        <f t="shared" si="38"/>
        <v>K30RCCAP26 RCCAP26 CDSS FY 23 24 CAPTA 0 K30RCCAP26</v>
      </c>
    </row>
    <row r="2489" spans="1:4">
      <c r="A2489" t="s">
        <v>27435</v>
      </c>
      <c r="B2489" t="s">
        <v>27436</v>
      </c>
      <c r="D2489" t="str">
        <f t="shared" si="38"/>
        <v>K30RCE5025 RCE5025 CDSS FY 22 23 IV E 50 K30RCE5025</v>
      </c>
    </row>
    <row r="2490" spans="1:4">
      <c r="A2490" t="s">
        <v>27437</v>
      </c>
      <c r="B2490" t="s">
        <v>27438</v>
      </c>
      <c r="D2490" t="str">
        <f t="shared" si="38"/>
        <v>K30RCE5026 RCE5026 CDSS FY 23 24 IV E 50 K30RCE5026</v>
      </c>
    </row>
    <row r="2491" spans="1:4">
      <c r="A2491" t="s">
        <v>27439</v>
      </c>
      <c r="B2491" t="s">
        <v>27440</v>
      </c>
      <c r="D2491" t="str">
        <f t="shared" si="38"/>
        <v>K30RCE524I CDSS FY 23 24 IV E 50 Instruction K30RCE524I</v>
      </c>
    </row>
    <row r="2492" spans="1:4">
      <c r="A2492" t="s">
        <v>27441</v>
      </c>
      <c r="B2492" t="s">
        <v>27442</v>
      </c>
      <c r="D2492" t="str">
        <f t="shared" si="38"/>
        <v>K30RCE524S CDSS FY 23 24 IV E 50 S B K30RCE524S</v>
      </c>
    </row>
    <row r="2493" spans="1:4">
      <c r="A2493" t="s">
        <v>27443</v>
      </c>
      <c r="B2493" t="s">
        <v>27444</v>
      </c>
      <c r="D2493" t="str">
        <f t="shared" si="38"/>
        <v>K30RCE524T CDSS FY 23 24 IV E 50 Travel K30RCE524T</v>
      </c>
    </row>
    <row r="2494" spans="1:4">
      <c r="A2494" t="s">
        <v>27445</v>
      </c>
      <c r="B2494" t="s">
        <v>27446</v>
      </c>
      <c r="D2494" t="str">
        <f t="shared" si="38"/>
        <v>K30RCE724I CDSS FY 23 24 IV E 75 Instruction K30RCE724I</v>
      </c>
    </row>
    <row r="2495" spans="1:4">
      <c r="A2495" t="s">
        <v>27447</v>
      </c>
      <c r="B2495" t="s">
        <v>27448</v>
      </c>
      <c r="D2495" t="str">
        <f t="shared" si="38"/>
        <v>K30RCE724O CDSS FY 23 24 IV E 75 Operaring K30RCE724O</v>
      </c>
    </row>
    <row r="2496" spans="1:4">
      <c r="A2496" t="s">
        <v>27449</v>
      </c>
      <c r="B2496" t="s">
        <v>27450</v>
      </c>
      <c r="D2496" t="str">
        <f t="shared" si="38"/>
        <v>K30RCE724P CDSS FY 23 24 IV E 75 PWBI K30RCE724P</v>
      </c>
    </row>
    <row r="2497" spans="1:4">
      <c r="A2497" t="s">
        <v>27451</v>
      </c>
      <c r="B2497" t="s">
        <v>27452</v>
      </c>
      <c r="D2497" t="str">
        <f t="shared" si="38"/>
        <v>K30RCE724S CDSS FY 23 24 IV E 75 S B K30RCE724S</v>
      </c>
    </row>
    <row r="2498" spans="1:4">
      <c r="A2498" t="s">
        <v>27453</v>
      </c>
      <c r="B2498" t="s">
        <v>27454</v>
      </c>
      <c r="D2498" t="str">
        <f t="shared" si="38"/>
        <v>K30RCE724T CDSS FY 23 24 IV E 75 TRAVEL K30RCE724T</v>
      </c>
    </row>
    <row r="2499" spans="1:4">
      <c r="A2499" t="s">
        <v>27455</v>
      </c>
      <c r="B2499" t="s">
        <v>27456</v>
      </c>
      <c r="D2499" t="str">
        <f t="shared" ref="D2499:D2562" si="39">A2499&amp;" "&amp;B2499</f>
        <v>K30RCE7525 RCE7525 CDSS FY 22 23 IV E 75 K30RCE7525</v>
      </c>
    </row>
    <row r="2500" spans="1:4">
      <c r="A2500" t="s">
        <v>27457</v>
      </c>
      <c r="B2500" t="s">
        <v>27458</v>
      </c>
      <c r="D2500" t="str">
        <f t="shared" si="39"/>
        <v>K30RCE7526 RCE7526 CDSS FY 23 24 IV E 75 K30RCE7526</v>
      </c>
    </row>
    <row r="2501" spans="1:4">
      <c r="A2501" t="s">
        <v>27459</v>
      </c>
      <c r="B2501" t="s">
        <v>27460</v>
      </c>
      <c r="D2501" t="str">
        <f t="shared" si="39"/>
        <v>K30RCF524F CDSS FY 23 24 FFPSA 50 Expenses K30RCF524F</v>
      </c>
    </row>
    <row r="2502" spans="1:4">
      <c r="A2502" t="s">
        <v>27461</v>
      </c>
      <c r="B2502" t="s">
        <v>27462</v>
      </c>
      <c r="D2502" t="str">
        <f t="shared" si="39"/>
        <v>K30RCF724F CDSS FY 23 24 FFPSA 75 Expenses K30RCF724F</v>
      </c>
    </row>
    <row r="2503" spans="1:4">
      <c r="A2503" t="s">
        <v>27463</v>
      </c>
      <c r="B2503" t="s">
        <v>27464</v>
      </c>
      <c r="D2503" t="str">
        <f t="shared" si="39"/>
        <v>K30RCF724S CDSS FY 23 24 FFPSA 75 S B K30RCF724S</v>
      </c>
    </row>
    <row r="2504" spans="1:4">
      <c r="A2504" t="s">
        <v>27465</v>
      </c>
      <c r="B2504" t="s">
        <v>27466</v>
      </c>
      <c r="D2504" t="str">
        <f t="shared" si="39"/>
        <v>K30RCFFE25 RCFFE25 CDSS FY 22 23 Family Finding K30RCFFE25</v>
      </c>
    </row>
    <row r="2505" spans="1:4">
      <c r="A2505" t="s">
        <v>27467</v>
      </c>
      <c r="B2505" t="s">
        <v>27468</v>
      </c>
      <c r="D2505" t="str">
        <f t="shared" si="39"/>
        <v>K30RCNEC25 RCNEC25 NEICE ICPC CDSS FY 22 23 K30RCNEC25</v>
      </c>
    </row>
    <row r="2506" spans="1:4">
      <c r="A2506" t="s">
        <v>27469</v>
      </c>
      <c r="B2506" t="s">
        <v>27470</v>
      </c>
      <c r="D2506" t="str">
        <f t="shared" si="39"/>
        <v>K30RCNEC26 RCNEC26 NEICE ICPC CDSS FY 23 24 K30RCNEC26</v>
      </c>
    </row>
    <row r="2507" spans="1:4">
      <c r="A2507" t="s">
        <v>27471</v>
      </c>
      <c r="B2507" t="s">
        <v>27472</v>
      </c>
      <c r="D2507" t="str">
        <f t="shared" si="39"/>
        <v>K30RCPWB26 RCPWB26 CDSS FY 23 24 PWBI K30RCPWB26</v>
      </c>
    </row>
    <row r="2508" spans="1:4">
      <c r="A2508" t="s">
        <v>27473</v>
      </c>
      <c r="B2508" t="s">
        <v>27474</v>
      </c>
      <c r="D2508" t="str">
        <f t="shared" si="39"/>
        <v>K30RCSO24A State Staff Training FY 23 24 Expenses K30RCSO24A</v>
      </c>
    </row>
    <row r="2509" spans="1:4">
      <c r="A2509" t="s">
        <v>27475</v>
      </c>
      <c r="B2509" t="s">
        <v>27476</v>
      </c>
      <c r="D2509" t="str">
        <f t="shared" si="39"/>
        <v>K30RCSO24S State Staff Training FY 23 24 S B K30RCSO24S</v>
      </c>
    </row>
    <row r="2510" spans="1:4">
      <c r="A2510" t="s">
        <v>27477</v>
      </c>
      <c r="B2510" t="s">
        <v>27478</v>
      </c>
      <c r="D2510" t="str">
        <f t="shared" si="39"/>
        <v>K30RCSST25 RCSST25 State Staff Training FY 22 23 K30RCSST25</v>
      </c>
    </row>
    <row r="2511" spans="1:4">
      <c r="A2511" t="s">
        <v>27479</v>
      </c>
      <c r="B2511" t="s">
        <v>27480</v>
      </c>
      <c r="D2511" t="str">
        <f t="shared" si="39"/>
        <v>K30RCSST26 RCSST26 State Staff Training FY 23 24 K30RCSST26</v>
      </c>
    </row>
    <row r="2512" spans="1:4">
      <c r="A2512" t="s">
        <v>27481</v>
      </c>
      <c r="B2512" t="s">
        <v>27482</v>
      </c>
      <c r="D2512" t="str">
        <f t="shared" si="39"/>
        <v>K30AIFSVO1 AI Institutes Virtual Org Summit K30AIFSVO1</v>
      </c>
    </row>
    <row r="2513" spans="1:4">
      <c r="A2513" t="s">
        <v>27483</v>
      </c>
      <c r="B2513" t="s">
        <v>27484</v>
      </c>
      <c r="D2513" t="str">
        <f t="shared" si="39"/>
        <v>K30AIFSVOX AIFS AIVO Expenses K30AIFSVOX</v>
      </c>
    </row>
    <row r="2514" spans="1:4">
      <c r="A2514" t="s">
        <v>27485</v>
      </c>
      <c r="B2514" t="s">
        <v>27486</v>
      </c>
      <c r="D2514" t="str">
        <f t="shared" si="39"/>
        <v>K30DXBKETO 01 31 24 KETO MILK OR DNAFL K30DXBKETO</v>
      </c>
    </row>
    <row r="2515" spans="1:4">
      <c r="A2515" t="s">
        <v>27487</v>
      </c>
      <c r="B2515" t="s">
        <v>27488</v>
      </c>
      <c r="D2515" t="str">
        <f t="shared" si="39"/>
        <v>K30SJDNAFL KETO MILK OR DNAFL K30SJDNAFL</v>
      </c>
    </row>
    <row r="2516" spans="1:4">
      <c r="A2516" t="s">
        <v>27489</v>
      </c>
      <c r="B2516" t="s">
        <v>27490</v>
      </c>
      <c r="D2516" t="str">
        <f t="shared" si="39"/>
        <v>K30PTF22GV GreenVenus Gene Editing Wine Grapes K30PTF22GV</v>
      </c>
    </row>
    <row r="2517" spans="1:4">
      <c r="A2517" t="s">
        <v>27491</v>
      </c>
      <c r="B2517" t="s">
        <v>27492</v>
      </c>
      <c r="D2517" t="str">
        <f t="shared" si="39"/>
        <v>K30AHIMYFB AHI M Yonan France Berkeley Award 25F50 K30AHIMYFB</v>
      </c>
    </row>
    <row r="2518" spans="1:4">
      <c r="A2518" t="s">
        <v>27493</v>
      </c>
      <c r="B2518" t="s">
        <v>27494</v>
      </c>
      <c r="D2518" t="str">
        <f t="shared" si="39"/>
        <v>K30HXCBKFR AN SCI CHENG France Berkeley Fund 2022 K30HXCBKFR</v>
      </c>
    </row>
    <row r="2519" spans="1:4">
      <c r="A2519" t="s">
        <v>27495</v>
      </c>
      <c r="B2519" t="s">
        <v>27496</v>
      </c>
      <c r="D2519" t="str">
        <f t="shared" si="39"/>
        <v>K30F4MKCON CEE Kleeman Subaward on R01 Conlon PI K30F4MKCON</v>
      </c>
    </row>
    <row r="2520" spans="1:4">
      <c r="A2520" t="s">
        <v>27497</v>
      </c>
      <c r="B2520" t="s">
        <v>27498</v>
      </c>
      <c r="D2520" t="str">
        <f t="shared" si="39"/>
        <v>KS0KCFEXWE MED PHS CONLON R01AG074347 KS0KCFEXWE</v>
      </c>
    </row>
    <row r="2521" spans="1:4">
      <c r="A2521" t="s">
        <v>27499</v>
      </c>
      <c r="B2521" t="s">
        <v>27500</v>
      </c>
      <c r="D2521" t="str">
        <f t="shared" si="39"/>
        <v>KS0FGR2102 GUO NIH R21NS125464 06 24 KS0FGR2102</v>
      </c>
    </row>
    <row r="2522" spans="1:4">
      <c r="A2522" t="s">
        <v>27501</v>
      </c>
      <c r="B2522" t="s">
        <v>27502</v>
      </c>
      <c r="D2522" t="str">
        <f t="shared" si="39"/>
        <v>K30APSF99L PS USDA NIFA LUONG WEED CONTROL K30APSF99L</v>
      </c>
    </row>
    <row r="2523" spans="1:4">
      <c r="A2523" t="s">
        <v>27503</v>
      </c>
      <c r="B2523" t="s">
        <v>27504</v>
      </c>
      <c r="D2523" t="str">
        <f t="shared" si="39"/>
        <v>K30RSARMY1 MAE ROBINSON CARNEGIE MELLON A22 1884 K30RSARMY1</v>
      </c>
    </row>
    <row r="2524" spans="1:4">
      <c r="A2524" t="s">
        <v>27505</v>
      </c>
      <c r="B2524" t="s">
        <v>27506</v>
      </c>
      <c r="D2524" t="str">
        <f t="shared" si="39"/>
        <v>K30V473PIP PIPP Predictive Science for EID K30V473PIP</v>
      </c>
    </row>
    <row r="2525" spans="1:4">
      <c r="A2525" t="s">
        <v>27507</v>
      </c>
      <c r="B2525" t="s">
        <v>27508</v>
      </c>
      <c r="D2525" t="str">
        <f t="shared" si="39"/>
        <v>KS0PMKB807 MED IMPM KUHN THERAVANCE BIO 7026006 KS0PMKB807</v>
      </c>
    </row>
    <row r="2526" spans="1:4">
      <c r="A2526" t="s">
        <v>27509</v>
      </c>
      <c r="B2526" t="s">
        <v>27510</v>
      </c>
      <c r="D2526" t="str">
        <f t="shared" si="39"/>
        <v>K30V4S6970 Chen NIH Ninjurin Pathway for Tumors K30V4S6970</v>
      </c>
    </row>
    <row r="2527" spans="1:4">
      <c r="A2527" t="s">
        <v>27511</v>
      </c>
      <c r="B2527" t="s">
        <v>27512</v>
      </c>
      <c r="D2527" t="str">
        <f t="shared" si="39"/>
        <v>K30V431SC1 VM APC SCIAMMAS NIH R01 2022 1697 UCI K30V431SC1</v>
      </c>
    </row>
    <row r="2528" spans="1:4">
      <c r="A2528" t="s">
        <v>27513</v>
      </c>
      <c r="B2528" t="s">
        <v>27514</v>
      </c>
      <c r="D2528" t="str">
        <f t="shared" si="39"/>
        <v>K30V4S6966 Pypendop ECHF Dexmedetomidine vatinoxan K30V4S6966</v>
      </c>
    </row>
    <row r="2529" spans="1:4">
      <c r="A2529" t="s">
        <v>27515</v>
      </c>
      <c r="B2529" t="s">
        <v>27516</v>
      </c>
      <c r="D2529" t="str">
        <f t="shared" si="39"/>
        <v>K30IEP1835 IGN Prado NIH A21 1835 K30IEP1835</v>
      </c>
    </row>
    <row r="2530" spans="1:4">
      <c r="A2530" t="s">
        <v>27517</v>
      </c>
      <c r="B2530" t="s">
        <v>27518</v>
      </c>
      <c r="D2530" t="str">
        <f t="shared" si="39"/>
        <v>KS0MLTEVAB LENAERTS TEVA PHARM TV48125 MH 50039 KS0MLTEVAB</v>
      </c>
    </row>
    <row r="2531" spans="1:4">
      <c r="A2531" t="s">
        <v>27519</v>
      </c>
      <c r="B2531" t="s">
        <v>27520</v>
      </c>
      <c r="D2531" t="str">
        <f t="shared" si="39"/>
        <v>K30V435F68 A22 1141 Mississippi State K30V435F68</v>
      </c>
    </row>
    <row r="2532" spans="1:4">
      <c r="A2532" t="s">
        <v>27521</v>
      </c>
      <c r="B2532" t="s">
        <v>27522</v>
      </c>
      <c r="D2532" t="str">
        <f t="shared" si="39"/>
        <v>K30DURIPLB CHEM BERBEN N00014 22 1 2360 0 K30DURIPLB</v>
      </c>
    </row>
    <row r="2533" spans="1:4">
      <c r="A2533" t="s">
        <v>27523</v>
      </c>
      <c r="B2533" t="s">
        <v>27524</v>
      </c>
      <c r="D2533" t="str">
        <f t="shared" si="39"/>
        <v>K30V4S6967 LI ECHF Platelet Toll like receptor 4 K30V4S6967</v>
      </c>
    </row>
    <row r="2534" spans="1:4">
      <c r="A2534" t="s">
        <v>27525</v>
      </c>
      <c r="B2534" t="s">
        <v>27526</v>
      </c>
      <c r="D2534" t="str">
        <f t="shared" si="39"/>
        <v>K30V435SFV Dashboard for African swine fever virus K30V435SFV</v>
      </c>
    </row>
    <row r="2535" spans="1:4">
      <c r="A2535" t="s">
        <v>27527</v>
      </c>
      <c r="B2535" t="s">
        <v>27528</v>
      </c>
      <c r="D2535" t="str">
        <f t="shared" si="39"/>
        <v>K30V625168 CAHFS TOXICOLOGY SUPPRT VETLIRN FY22 23 K30V625168</v>
      </c>
    </row>
    <row r="2536" spans="1:4">
      <c r="A2536" t="s">
        <v>27529</v>
      </c>
      <c r="B2536" t="s">
        <v>27530</v>
      </c>
      <c r="D2536" t="str">
        <f t="shared" si="39"/>
        <v>K30V625169 CAHFS VETLIRN MICRO BIO TST SUP FY22 23 K30V625169</v>
      </c>
    </row>
    <row r="2537" spans="1:4">
      <c r="A2537" t="s">
        <v>27531</v>
      </c>
      <c r="B2537" t="s">
        <v>27532</v>
      </c>
      <c r="D2537" t="str">
        <f t="shared" si="39"/>
        <v>K30V435F74 A22 3793 CDFA Year 1 of 4 years K30V435F74</v>
      </c>
    </row>
    <row r="2538" spans="1:4">
      <c r="A2538" t="s">
        <v>27533</v>
      </c>
      <c r="B2538" t="s">
        <v>27534</v>
      </c>
      <c r="D2538" t="str">
        <f t="shared" si="39"/>
        <v>K30V435F75 A22 3793 CDFA Year 2 of 4 years K30V435F75</v>
      </c>
    </row>
    <row r="2539" spans="1:4">
      <c r="A2539" t="s">
        <v>27535</v>
      </c>
      <c r="B2539" t="s">
        <v>27536</v>
      </c>
      <c r="D2539" t="str">
        <f t="shared" si="39"/>
        <v>K30V435F76 A22 3793 CDFA Year 3 of 4 years K30V435F76</v>
      </c>
    </row>
    <row r="2540" spans="1:4">
      <c r="A2540" t="s">
        <v>27537</v>
      </c>
      <c r="B2540" t="s">
        <v>27538</v>
      </c>
      <c r="D2540" t="str">
        <f t="shared" si="39"/>
        <v>K30V435F77 A22 3793 CDFA Year 4 of 4 years K30V435F77</v>
      </c>
    </row>
    <row r="2541" spans="1:4">
      <c r="A2541" t="s">
        <v>27539</v>
      </c>
      <c r="B2541" t="s">
        <v>27540</v>
      </c>
      <c r="D2541" t="str">
        <f t="shared" si="39"/>
        <v>K30V4S6969 Leonard Zoetis Antimicrobial peptides K30V4S6969</v>
      </c>
    </row>
    <row r="2542" spans="1:4">
      <c r="A2542" t="s">
        <v>27541</v>
      </c>
      <c r="B2542" t="s">
        <v>27542</v>
      </c>
      <c r="D2542" t="str">
        <f t="shared" si="39"/>
        <v>K30COHORT2 State Holding Acct Cohort2 23 24 25F77 K30COHORT2</v>
      </c>
    </row>
    <row r="2543" spans="1:4">
      <c r="A2543" t="s">
        <v>27543</v>
      </c>
      <c r="B2543" t="s">
        <v>27544</v>
      </c>
      <c r="D2543" t="str">
        <f t="shared" si="39"/>
        <v>K30FELOTRN Fellow Training event 25F77 K30FELOTRN</v>
      </c>
    </row>
    <row r="2544" spans="1:4">
      <c r="A2544" t="s">
        <v>27545</v>
      </c>
      <c r="B2544" t="s">
        <v>27546</v>
      </c>
      <c r="D2544" t="str">
        <f t="shared" si="39"/>
        <v>K30FELTRVL Fellow Travel K30FELTRVL</v>
      </c>
    </row>
    <row r="2545" spans="1:4">
      <c r="A2545" t="s">
        <v>27547</v>
      </c>
      <c r="B2545" t="s">
        <v>27548</v>
      </c>
      <c r="D2545" t="str">
        <f t="shared" si="39"/>
        <v>K30FELTSHR State Fund Supplies 25F77 K30FELTSHR</v>
      </c>
    </row>
    <row r="2546" spans="1:4">
      <c r="A2546" t="s">
        <v>27549</v>
      </c>
      <c r="B2546" t="s">
        <v>27550</v>
      </c>
      <c r="D2546" t="str">
        <f t="shared" si="39"/>
        <v>K30STHOSTS State Host Sites Mini Grants 25F77 K30STHOSTS</v>
      </c>
    </row>
    <row r="2547" spans="1:4">
      <c r="A2547" t="s">
        <v>27551</v>
      </c>
      <c r="B2547" t="s">
        <v>27552</v>
      </c>
      <c r="D2547" t="str">
        <f t="shared" si="39"/>
        <v>K30STLIVAL Fellow Stipends State 25F77 K30STLIVAL</v>
      </c>
    </row>
    <row r="2548" spans="1:4">
      <c r="A2548" t="s">
        <v>27553</v>
      </c>
      <c r="B2548" t="s">
        <v>27554</v>
      </c>
      <c r="D2548" t="str">
        <f t="shared" si="39"/>
        <v>K30STSACCI Sac City Sub Award State Funds 25F77 K30STSACCI</v>
      </c>
    </row>
    <row r="2549" spans="1:4">
      <c r="A2549" t="s">
        <v>27555</v>
      </c>
      <c r="B2549" t="s">
        <v>27556</v>
      </c>
      <c r="D2549" t="str">
        <f t="shared" si="39"/>
        <v>K30STSACST SVCC SAC State Subaward 22 23 25F77 K30STSACST</v>
      </c>
    </row>
    <row r="2550" spans="1:4">
      <c r="A2550" t="s">
        <v>27557</v>
      </c>
      <c r="B2550" t="s">
        <v>27558</v>
      </c>
      <c r="D2550" t="str">
        <f t="shared" si="39"/>
        <v>K30STSTATR Staff Training 25F77 K30STSTATR</v>
      </c>
    </row>
    <row r="2551" spans="1:4">
      <c r="A2551" t="s">
        <v>27559</v>
      </c>
      <c r="B2551" t="s">
        <v>27560</v>
      </c>
      <c r="D2551" t="str">
        <f t="shared" si="39"/>
        <v>K30STWOODC Woodland CC Sub Award State Funds 25F77 K30STWOODC</v>
      </c>
    </row>
    <row r="2552" spans="1:4">
      <c r="A2552" t="s">
        <v>27561</v>
      </c>
      <c r="B2552" t="s">
        <v>27562</v>
      </c>
      <c r="D2552" t="str">
        <f t="shared" si="39"/>
        <v>K30SVCCSTS State Funds Staffing 25F77 K30SVCCSTS</v>
      </c>
    </row>
    <row r="2553" spans="1:4">
      <c r="A2553" t="s">
        <v>27563</v>
      </c>
      <c r="B2553" t="s">
        <v>27564</v>
      </c>
      <c r="D2553" t="str">
        <f t="shared" si="39"/>
        <v>K30UCDSTST UCD Stipend FINA Account State 25F77 K30UCDSTST</v>
      </c>
    </row>
    <row r="2554" spans="1:4">
      <c r="A2554" t="s">
        <v>27565</v>
      </c>
      <c r="B2554" t="s">
        <v>27566</v>
      </c>
      <c r="D2554" t="str">
        <f t="shared" si="39"/>
        <v>K30FPT5F79 CCB EPIDEMIOLOGY OF FUNGAL CANKER K30FPT5F79</v>
      </c>
    </row>
    <row r="2555" spans="1:4">
      <c r="A2555" t="s">
        <v>27567</v>
      </c>
      <c r="B2555" t="s">
        <v>27568</v>
      </c>
      <c r="D2555" t="str">
        <f t="shared" si="39"/>
        <v>K30GKCYSGC EPS COOPER KARI YELLOWSTONE MAGMA K30GKCYSGC</v>
      </c>
    </row>
    <row r="2556" spans="1:4">
      <c r="A2556" t="s">
        <v>27569</v>
      </c>
      <c r="B2556" t="s">
        <v>27570</v>
      </c>
      <c r="D2556" t="str">
        <f t="shared" si="39"/>
        <v>KS0AJXNPF1 PI Ji Xu NPF Grant 22 23 Predictive Bio KS0AJXNPF1</v>
      </c>
    </row>
    <row r="2557" spans="1:4">
      <c r="A2557" t="s">
        <v>27571</v>
      </c>
      <c r="B2557" t="s">
        <v>27572</v>
      </c>
      <c r="D2557" t="str">
        <f t="shared" si="39"/>
        <v>K303879021 NRDC Refrigerant Leak Reduction Theresa K303879021</v>
      </c>
    </row>
    <row r="2558" spans="1:4">
      <c r="A2558" t="s">
        <v>27573</v>
      </c>
      <c r="B2558" t="s">
        <v>27574</v>
      </c>
      <c r="D2558" t="str">
        <f t="shared" si="39"/>
        <v>KS0ASCED23 Stahmer CEDD 2022 2023 KS0ASCED23</v>
      </c>
    </row>
    <row r="2559" spans="1:4">
      <c r="A2559" t="s">
        <v>27575</v>
      </c>
      <c r="B2559" t="s">
        <v>27576</v>
      </c>
      <c r="D2559" t="str">
        <f t="shared" si="39"/>
        <v>K30OFHEDCO HEDCO FND Brukers timsTOF fleX LC MS K30OFHEDCO</v>
      </c>
    </row>
    <row r="2560" spans="1:4">
      <c r="A2560" t="s">
        <v>27577</v>
      </c>
      <c r="B2560" t="s">
        <v>27578</v>
      </c>
      <c r="D2560" t="str">
        <f t="shared" si="39"/>
        <v>KS0JCCDMRP CDMRP 2022 KS0JCCDMRP</v>
      </c>
    </row>
    <row r="2561" spans="1:4">
      <c r="A2561" t="s">
        <v>27579</v>
      </c>
      <c r="B2561" t="s">
        <v>27580</v>
      </c>
      <c r="D2561" t="str">
        <f t="shared" si="39"/>
        <v>KS0TRML554 22 23 TRAUMA FELLOW GRANT COTA 7 31 23 KS0TRML554</v>
      </c>
    </row>
    <row r="2562" spans="1:4">
      <c r="A2562" t="s">
        <v>27581</v>
      </c>
      <c r="B2562" t="s">
        <v>27582</v>
      </c>
      <c r="D2562" t="str">
        <f t="shared" si="39"/>
        <v>K30V470FWC VM Furthering Wildlife Connectivity K30V470FWC</v>
      </c>
    </row>
    <row r="2563" spans="1:4">
      <c r="A2563" t="s">
        <v>27583</v>
      </c>
      <c r="B2563" t="s">
        <v>27584</v>
      </c>
      <c r="D2563" t="str">
        <f t="shared" ref="D2563:D2626" si="40">A2563&amp;" "&amp;B2563</f>
        <v>K30V451ALS PHR JR CDFA Tech Asst Prgm ALS Environ K30V451ALS</v>
      </c>
    </row>
    <row r="2564" spans="1:4">
      <c r="A2564" t="s">
        <v>27585</v>
      </c>
      <c r="B2564" t="s">
        <v>27586</v>
      </c>
      <c r="D2564" t="str">
        <f t="shared" si="40"/>
        <v>K30V4D2426 Willcox Calviri K9 Serum Collection K30V4D2426</v>
      </c>
    </row>
    <row r="2565" spans="1:4">
      <c r="A2565" t="s">
        <v>27587</v>
      </c>
      <c r="B2565" t="s">
        <v>27588</v>
      </c>
      <c r="D2565" t="str">
        <f t="shared" si="40"/>
        <v>K30FR25F94 SOCS UNC CHAPEL HILL R FARIS 25F94 K30FR25F94</v>
      </c>
    </row>
    <row r="2566" spans="1:4">
      <c r="A2566" t="s">
        <v>27589</v>
      </c>
      <c r="B2566" t="s">
        <v>27590</v>
      </c>
      <c r="D2566" t="str">
        <f t="shared" si="40"/>
        <v>KS0IDTG309 MED IMID THOMPSON UCLA NIAID 20213666 03 KS0IDTG309</v>
      </c>
    </row>
    <row r="2567" spans="1:4">
      <c r="A2567" t="s">
        <v>27591</v>
      </c>
      <c r="B2567" t="s">
        <v>27592</v>
      </c>
      <c r="D2567" t="str">
        <f t="shared" si="40"/>
        <v>KS0IDTG319 MED IMID THOMPSON UCLANIAID 2021366603Y2 KS0IDTG319</v>
      </c>
    </row>
    <row r="2568" spans="1:4">
      <c r="A2568" t="s">
        <v>27593</v>
      </c>
      <c r="B2568" t="s">
        <v>27594</v>
      </c>
      <c r="D2568" t="str">
        <f t="shared" si="40"/>
        <v>K30NMW5F97 Developing Osmia Ribifloris K30NMW5F97</v>
      </c>
    </row>
    <row r="2569" spans="1:4">
      <c r="A2569" t="s">
        <v>27595</v>
      </c>
      <c r="B2569" t="s">
        <v>27596</v>
      </c>
      <c r="D2569" t="str">
        <f t="shared" si="40"/>
        <v>KS0MABMT01 ASCC BMT CTN 2001 KS0MABMT01</v>
      </c>
    </row>
    <row r="2570" spans="1:4">
      <c r="A2570" t="s">
        <v>27597</v>
      </c>
      <c r="B2570" t="s">
        <v>27598</v>
      </c>
      <c r="D2570" t="str">
        <f t="shared" si="40"/>
        <v>K303879020 Small Building Controls Monitoring EEC K303879020</v>
      </c>
    </row>
    <row r="2571" spans="1:4">
      <c r="A2571" t="s">
        <v>27599</v>
      </c>
      <c r="B2571" t="s">
        <v>27600</v>
      </c>
      <c r="D2571" t="str">
        <f t="shared" si="40"/>
        <v>KS0CALR826 MED IMCA LOW EDWARDS LIFESCIENCE PARTNER KS0CALR826</v>
      </c>
    </row>
    <row r="2572" spans="1:4">
      <c r="A2572" t="s">
        <v>27601</v>
      </c>
      <c r="B2572" t="s">
        <v>27602</v>
      </c>
      <c r="D2572" t="str">
        <f t="shared" si="40"/>
        <v>KS0CARJ807 MED IMCA ROGERS ABBOTT COAPT KS0CARJ807</v>
      </c>
    </row>
    <row r="2573" spans="1:4">
      <c r="A2573" t="s">
        <v>27603</v>
      </c>
      <c r="B2573" t="s">
        <v>27604</v>
      </c>
      <c r="D2573" t="str">
        <f t="shared" si="40"/>
        <v>K30BBF0012 ECE BAAS NSF SHF Enterprise Computing K30BBF0012</v>
      </c>
    </row>
    <row r="2574" spans="1:4">
      <c r="A2574" t="s">
        <v>27605</v>
      </c>
      <c r="B2574" t="s">
        <v>27606</v>
      </c>
      <c r="D2574" t="str">
        <f t="shared" si="40"/>
        <v>K30BBF012F ECE BAAS NSF SHF Enterprise FINA K30BBF012F</v>
      </c>
    </row>
    <row r="2575" spans="1:4">
      <c r="A2575" t="s">
        <v>27607</v>
      </c>
      <c r="B2575" t="s">
        <v>27608</v>
      </c>
      <c r="D2575" t="str">
        <f t="shared" si="40"/>
        <v>KS0RORVBHP VALICENTI BAYER REASSURE CONTRACT KS0RORVBHP</v>
      </c>
    </row>
    <row r="2576" spans="1:4">
      <c r="A2576" t="s">
        <v>27609</v>
      </c>
      <c r="B2576" t="s">
        <v>27610</v>
      </c>
      <c r="D2576" t="str">
        <f t="shared" si="40"/>
        <v>K30CPEFCI1 CPE SON FCI Certificate K30CPEFCI1</v>
      </c>
    </row>
    <row r="2577" spans="1:4">
      <c r="A2577" t="s">
        <v>27611</v>
      </c>
      <c r="B2577" t="s">
        <v>27612</v>
      </c>
      <c r="D2577" t="str">
        <f t="shared" si="40"/>
        <v>KS0NRHT600 MOORE FOUNDATION FAMILY CAREGIVING INST KS0NRHT600</v>
      </c>
    </row>
    <row r="2578" spans="1:4">
      <c r="A2578" t="s">
        <v>27613</v>
      </c>
      <c r="B2578" t="s">
        <v>27614</v>
      </c>
      <c r="D2578" t="str">
        <f t="shared" si="40"/>
        <v>KS0NRHT601 FAMILY CARE GIVING NO IDC KS0NRHT601</v>
      </c>
    </row>
    <row r="2579" spans="1:4">
      <c r="A2579" t="s">
        <v>27615</v>
      </c>
      <c r="B2579" t="s">
        <v>27616</v>
      </c>
      <c r="D2579" t="str">
        <f t="shared" si="40"/>
        <v>KS0NRHTSTD PRE DOCTORAL FELLOWSHIP FAMILY CARE KS0NRHTSTD</v>
      </c>
    </row>
    <row r="2580" spans="1:4">
      <c r="A2580" t="s">
        <v>27617</v>
      </c>
      <c r="B2580" t="s">
        <v>27618</v>
      </c>
      <c r="D2580" t="str">
        <f t="shared" si="40"/>
        <v>K30PAR0637 LAWR PARIKH CDFA K30PAR0637</v>
      </c>
    </row>
    <row r="2581" spans="1:4">
      <c r="A2581" t="s">
        <v>27619</v>
      </c>
      <c r="B2581" t="s">
        <v>27620</v>
      </c>
      <c r="D2581" t="str">
        <f t="shared" si="40"/>
        <v>KS0JSRO1PH Silverman NIH R01NS097808 01 4 17 1 22 KS0JSRO1PH</v>
      </c>
    </row>
    <row r="2582" spans="1:4">
      <c r="A2582" t="s">
        <v>27621</v>
      </c>
      <c r="B2582" t="s">
        <v>27622</v>
      </c>
      <c r="D2582" t="str">
        <f t="shared" si="40"/>
        <v>K30RUN0713 DOE DE SC0017324 2017 K30RUN0713</v>
      </c>
    </row>
    <row r="2583" spans="1:4">
      <c r="A2583" t="s">
        <v>27623</v>
      </c>
      <c r="B2583" t="s">
        <v>27624</v>
      </c>
      <c r="D2583" t="str">
        <f t="shared" si="40"/>
        <v>K30RUN713S DOE DE SC0017324 100k Supplement K30RUN713S</v>
      </c>
    </row>
    <row r="2584" spans="1:4">
      <c r="A2584" t="s">
        <v>27625</v>
      </c>
      <c r="B2584" t="s">
        <v>27626</v>
      </c>
      <c r="D2584" t="str">
        <f t="shared" si="40"/>
        <v>K302831170 University Airport ALP Update Support K302831170</v>
      </c>
    </row>
    <row r="2585" spans="1:4">
      <c r="A2585" t="s">
        <v>27627</v>
      </c>
      <c r="B2585" t="s">
        <v>27628</v>
      </c>
      <c r="D2585" t="str">
        <f t="shared" si="40"/>
        <v>K309534400 Univ Airport AIP Grant 30600590062019 K309534400</v>
      </c>
    </row>
    <row r="2586" spans="1:4">
      <c r="A2586" t="s">
        <v>27629</v>
      </c>
      <c r="B2586" t="s">
        <v>27630</v>
      </c>
      <c r="D2586" t="str">
        <f t="shared" si="40"/>
        <v>K309534402 Airport AIP Grant 3 06 0059 013 2022 K309534402</v>
      </c>
    </row>
    <row r="2587" spans="1:4">
      <c r="A2587" t="s">
        <v>27631</v>
      </c>
      <c r="B2587" t="s">
        <v>27632</v>
      </c>
      <c r="D2587" t="str">
        <f t="shared" si="40"/>
        <v>K309534403 Airport AIP Grant 3 06 0059 009 2021 K309534403</v>
      </c>
    </row>
    <row r="2588" spans="1:4">
      <c r="A2588" t="s">
        <v>27633</v>
      </c>
      <c r="B2588" t="s">
        <v>27634</v>
      </c>
      <c r="D2588" t="str">
        <f t="shared" si="40"/>
        <v>K309534404 Univ Airport AIP Grant 30600590102021 K309534404</v>
      </c>
    </row>
    <row r="2589" spans="1:4">
      <c r="A2589" t="s">
        <v>27635</v>
      </c>
      <c r="B2589" t="s">
        <v>27636</v>
      </c>
      <c r="D2589" t="str">
        <f t="shared" si="40"/>
        <v>KS0HOLP853 MED IMHO LARA JANSSEN 64091742PCR2001 KS0HOLP853</v>
      </c>
    </row>
    <row r="2590" spans="1:4">
      <c r="A2590" t="s">
        <v>27637</v>
      </c>
      <c r="B2590" t="s">
        <v>27638</v>
      </c>
      <c r="D2590" t="str">
        <f t="shared" si="40"/>
        <v>K30BPCCZ23 CNPRC Bauman NIH R21MH118574 yr 18 20 K30BPCCZ23</v>
      </c>
    </row>
    <row r="2591" spans="1:4">
      <c r="A2591" t="s">
        <v>27639</v>
      </c>
      <c r="B2591" t="s">
        <v>27640</v>
      </c>
      <c r="D2591" t="str">
        <f t="shared" si="40"/>
        <v>KS0MBMAR21 Bauman R21MH118574 yr 18 20 KS0MBMAR21</v>
      </c>
    </row>
    <row r="2592" spans="1:4">
      <c r="A2592" t="s">
        <v>27641</v>
      </c>
      <c r="B2592" t="s">
        <v>27642</v>
      </c>
      <c r="D2592" t="str">
        <f t="shared" si="40"/>
        <v>K308GEARUP 2018 GEAR UP Rural Valley Partnership K308GEARUP</v>
      </c>
    </row>
    <row r="2593" spans="1:4">
      <c r="A2593" t="s">
        <v>27643</v>
      </c>
      <c r="B2593" t="s">
        <v>27644</v>
      </c>
      <c r="D2593" t="str">
        <f t="shared" si="40"/>
        <v>K30GEARUP8 2018 GEAR UP Rural Valley Partnership K30GEARUP8</v>
      </c>
    </row>
    <row r="2594" spans="1:4">
      <c r="A2594" t="s">
        <v>27645</v>
      </c>
      <c r="B2594" t="s">
        <v>27646</v>
      </c>
      <c r="D2594" t="str">
        <f t="shared" si="40"/>
        <v>K30CK19ACS CHE KRONAWITTER ACS anode catalyst desig K30CK19ACS</v>
      </c>
    </row>
    <row r="2595" spans="1:4">
      <c r="A2595" t="s">
        <v>27647</v>
      </c>
      <c r="B2595" t="s">
        <v>27648</v>
      </c>
      <c r="D2595" t="str">
        <f t="shared" si="40"/>
        <v>K30CK19AFN CHE KRONAWITTER ACS FINA anode catalyst K30CK19AFN</v>
      </c>
    </row>
    <row r="2596" spans="1:4">
      <c r="A2596" t="s">
        <v>27649</v>
      </c>
      <c r="B2596" t="s">
        <v>27650</v>
      </c>
      <c r="D2596" t="str">
        <f t="shared" si="40"/>
        <v>K30CKACSPY CHE KRONAWITTER ACS PAYROLL K30CKACSPY</v>
      </c>
    </row>
    <row r="2597" spans="1:4">
      <c r="A2597" t="s">
        <v>27651</v>
      </c>
      <c r="B2597" t="s">
        <v>27652</v>
      </c>
      <c r="D2597" t="str">
        <f t="shared" si="40"/>
        <v>KS0DMKHAND MUNGAS KAISER 08 31 2021 KS0DMKHAND</v>
      </c>
    </row>
    <row r="2598" spans="1:4">
      <c r="A2598" t="s">
        <v>27653</v>
      </c>
      <c r="B2598" t="s">
        <v>27654</v>
      </c>
      <c r="D2598" t="str">
        <f t="shared" si="40"/>
        <v>KS0RWFKND1 MED PHS WHITMER KHANDLE STUDY KS0RWFKND1</v>
      </c>
    </row>
    <row r="2599" spans="1:4">
      <c r="A2599" t="s">
        <v>27655</v>
      </c>
      <c r="B2599" t="s">
        <v>27656</v>
      </c>
      <c r="D2599" t="str">
        <f t="shared" si="40"/>
        <v>K30CLLIF90 Carvajal WHITMER LIFE AFTER 90 K30CLLIF90</v>
      </c>
    </row>
    <row r="2600" spans="1:4">
      <c r="A2600" t="s">
        <v>27657</v>
      </c>
      <c r="B2600" t="s">
        <v>27658</v>
      </c>
      <c r="D2600" t="str">
        <f t="shared" si="40"/>
        <v>KS0CDLIFY2 DECARLI OLDEST OLD 3 31 22 KS0CDLIFY2</v>
      </c>
    </row>
    <row r="2601" spans="1:4">
      <c r="A2601" t="s">
        <v>27659</v>
      </c>
      <c r="B2601" t="s">
        <v>27660</v>
      </c>
      <c r="D2601" t="str">
        <f t="shared" si="40"/>
        <v>KS0MPLJNIA 02 28 22 NIA Neurology LEAD Whitmer KS0MPLJNIA</v>
      </c>
    </row>
    <row r="2602" spans="1:4">
      <c r="A2602" t="s">
        <v>27661</v>
      </c>
      <c r="B2602" t="s">
        <v>27662</v>
      </c>
      <c r="D2602" t="str">
        <f t="shared" si="40"/>
        <v>KS0RWFLIF1 MED PHS WHITMER LIFE AFTER 90 KS0RWFLIF1</v>
      </c>
    </row>
    <row r="2603" spans="1:4">
      <c r="A2603" t="s">
        <v>27663</v>
      </c>
      <c r="B2603" t="s">
        <v>27664</v>
      </c>
      <c r="D2603" t="str">
        <f t="shared" si="40"/>
        <v>KS0RWFLIFS MED PHS WHITMER LIFE AFTER 90 KS0RWFLIFS</v>
      </c>
    </row>
    <row r="2604" spans="1:4">
      <c r="A2604" t="s">
        <v>27665</v>
      </c>
      <c r="B2604" t="s">
        <v>27666</v>
      </c>
      <c r="D2604" t="str">
        <f t="shared" si="40"/>
        <v>K304875100 Rodier Sigala Inc K304875100</v>
      </c>
    </row>
    <row r="2605" spans="1:4">
      <c r="A2605" t="s">
        <v>27667</v>
      </c>
      <c r="B2605" t="s">
        <v>27668</v>
      </c>
      <c r="D2605" t="str">
        <f t="shared" si="40"/>
        <v>K30BPCCZ20 CNPRC Baylor U24 Thomasy K30BPCCZ20</v>
      </c>
    </row>
    <row r="2606" spans="1:4">
      <c r="A2606" t="s">
        <v>27669</v>
      </c>
      <c r="B2606" t="s">
        <v>27670</v>
      </c>
      <c r="D2606" t="str">
        <f t="shared" si="40"/>
        <v>K30BPCCZ21 CNPRC Baylor U24 Thomasy Moshiri YR1 K30BPCCZ21</v>
      </c>
    </row>
    <row r="2607" spans="1:4">
      <c r="A2607" t="s">
        <v>27671</v>
      </c>
      <c r="B2607" t="s">
        <v>27672</v>
      </c>
      <c r="D2607" t="str">
        <f t="shared" si="40"/>
        <v>K30BPCCZ22 CNPRC Baylor U24 Thomasy Roberts K30BPCCZ22</v>
      </c>
    </row>
    <row r="2608" spans="1:4">
      <c r="A2608" t="s">
        <v>27673</v>
      </c>
      <c r="B2608" t="s">
        <v>27674</v>
      </c>
      <c r="D2608" t="str">
        <f t="shared" si="40"/>
        <v>K30BPCCZ73 CNPRC Baylor U24 Thomasy YR2 K30BPCCZ73</v>
      </c>
    </row>
    <row r="2609" spans="1:4">
      <c r="A2609" t="s">
        <v>27675</v>
      </c>
      <c r="B2609" t="s">
        <v>27676</v>
      </c>
      <c r="D2609" t="str">
        <f t="shared" si="40"/>
        <v>K30BPCCZ74 CNPRC Baylor U24 Thomasy Moshiri YR2 K30BPCCZ74</v>
      </c>
    </row>
    <row r="2610" spans="1:4">
      <c r="A2610" t="s">
        <v>27677</v>
      </c>
      <c r="B2610" t="s">
        <v>27678</v>
      </c>
      <c r="D2610" t="str">
        <f t="shared" si="40"/>
        <v>K30BPCCZ75 CNPRC Baylor U24 Thomasy Roberts YR2 K30BPCCZ75</v>
      </c>
    </row>
    <row r="2611" spans="1:4">
      <c r="A2611" t="s">
        <v>27679</v>
      </c>
      <c r="B2611" t="s">
        <v>27680</v>
      </c>
      <c r="D2611" t="str">
        <f t="shared" si="40"/>
        <v>K30BPCDZ20 CNPRC Baylor U24 Thomasy YR3 K30BPCDZ20</v>
      </c>
    </row>
    <row r="2612" spans="1:4">
      <c r="A2612" t="s">
        <v>27681</v>
      </c>
      <c r="B2612" t="s">
        <v>27682</v>
      </c>
      <c r="D2612" t="str">
        <f t="shared" si="40"/>
        <v>K30BPCDZ21 CNPRC Baylor U24 Thomasy Moshiri YR3 K30BPCDZ21</v>
      </c>
    </row>
    <row r="2613" spans="1:4">
      <c r="A2613" t="s">
        <v>27683</v>
      </c>
      <c r="B2613" t="s">
        <v>27684</v>
      </c>
      <c r="D2613" t="str">
        <f t="shared" si="40"/>
        <v>K30BPCDZ22 CNPRC Baylor U24 Thomasy Roberts YR3 K30BPCDZ22</v>
      </c>
    </row>
    <row r="2614" spans="1:4">
      <c r="A2614" t="s">
        <v>27685</v>
      </c>
      <c r="B2614" t="s">
        <v>27686</v>
      </c>
      <c r="D2614" t="str">
        <f t="shared" si="40"/>
        <v>K30BPCDZ23 CNPRC Baylor U24 Thomasy YR3 SUP YR2 K30BPCDZ23</v>
      </c>
    </row>
    <row r="2615" spans="1:4">
      <c r="A2615" t="s">
        <v>27687</v>
      </c>
      <c r="B2615" t="s">
        <v>27688</v>
      </c>
      <c r="D2615" t="str">
        <f t="shared" si="40"/>
        <v>K30BPCDZ80 CNPRC Baylor U24 Thomasy YR4 K30BPCDZ80</v>
      </c>
    </row>
    <row r="2616" spans="1:4">
      <c r="A2616" t="s">
        <v>27689</v>
      </c>
      <c r="B2616" t="s">
        <v>27690</v>
      </c>
      <c r="D2616" t="str">
        <f t="shared" si="40"/>
        <v>K30BPCDZ81 CNPRC Baylor U24 Thomasy Moshiri YR4 K30BPCDZ81</v>
      </c>
    </row>
    <row r="2617" spans="1:4">
      <c r="A2617" t="s">
        <v>27691</v>
      </c>
      <c r="B2617" t="s">
        <v>27692</v>
      </c>
      <c r="D2617" t="str">
        <f t="shared" si="40"/>
        <v>K30BPCDZ82 CNPRC Baylor U24 Thomasy Roberts YR4 K30BPCDZ82</v>
      </c>
    </row>
    <row r="2618" spans="1:4">
      <c r="A2618" t="s">
        <v>27693</v>
      </c>
      <c r="B2618" t="s">
        <v>27694</v>
      </c>
      <c r="D2618" t="str">
        <f t="shared" si="40"/>
        <v>K30BPCDZ83 CNPRC Baylor U24 Thomasy YR4 SUP YR3 K30BPCDZ83</v>
      </c>
    </row>
    <row r="2619" spans="1:4">
      <c r="A2619" t="s">
        <v>27695</v>
      </c>
      <c r="B2619" t="s">
        <v>27696</v>
      </c>
      <c r="D2619" t="str">
        <f t="shared" si="40"/>
        <v>K30BPCDZ97 CNPRC Baylor U24 Thomasy NewSupplement K30BPCDZ97</v>
      </c>
    </row>
    <row r="2620" spans="1:4">
      <c r="A2620" t="s">
        <v>27697</v>
      </c>
      <c r="B2620" t="s">
        <v>27698</v>
      </c>
      <c r="D2620" t="str">
        <f t="shared" si="40"/>
        <v>K30BPCEZ18 CNPRC Baylor U24 Thomasy YR5 K30BPCEZ18</v>
      </c>
    </row>
    <row r="2621" spans="1:4">
      <c r="A2621" t="s">
        <v>27699</v>
      </c>
      <c r="B2621" t="s">
        <v>27700</v>
      </c>
      <c r="D2621" t="str">
        <f t="shared" si="40"/>
        <v>K30BPCEZ19 CNPRC Baylor U24 Thomasy Moshiri YR5 K30BPCEZ19</v>
      </c>
    </row>
    <row r="2622" spans="1:4">
      <c r="A2622" t="s">
        <v>27701</v>
      </c>
      <c r="B2622" t="s">
        <v>27702</v>
      </c>
      <c r="D2622" t="str">
        <f t="shared" si="40"/>
        <v>K30BPCEZ20 CNPRC Baylor U24 Thomasy YR5 SUP YR4 K30BPCEZ20</v>
      </c>
    </row>
    <row r="2623" spans="1:4">
      <c r="A2623" t="s">
        <v>27703</v>
      </c>
      <c r="B2623" t="s">
        <v>27704</v>
      </c>
      <c r="D2623" t="str">
        <f t="shared" si="40"/>
        <v>K30BPCEZ21 CNPRC Baylor U24 ThomasyOPASupplementYR2 K30BPCEZ21</v>
      </c>
    </row>
    <row r="2624" spans="1:4">
      <c r="A2624" t="s">
        <v>27705</v>
      </c>
      <c r="B2624" t="s">
        <v>27706</v>
      </c>
      <c r="D2624" t="str">
        <f t="shared" si="40"/>
        <v>K30VPCCZ69 CNPRC Baylor U24 Thomasy FINA K30VPCCZ69</v>
      </c>
    </row>
    <row r="2625" spans="1:4">
      <c r="A2625" t="s">
        <v>27707</v>
      </c>
      <c r="B2625" t="s">
        <v>27708</v>
      </c>
      <c r="D2625" t="str">
        <f t="shared" si="40"/>
        <v>K30CLCAMPS SUPPLEMENT NCI UCaMP U54 COGGINS K30CLCAMPS</v>
      </c>
    </row>
    <row r="2626" spans="1:4">
      <c r="A2626" t="s">
        <v>27709</v>
      </c>
      <c r="B2626" t="s">
        <v>27710</v>
      </c>
      <c r="D2626" t="str">
        <f t="shared" si="40"/>
        <v>K30CLU54S3 SUPPLEMENT NCI UCaMP U54 QUINO K30CLU54S3</v>
      </c>
    </row>
    <row r="2627" spans="1:4">
      <c r="A2627" t="s">
        <v>27711</v>
      </c>
      <c r="B2627" t="s">
        <v>27712</v>
      </c>
      <c r="D2627" t="str">
        <f t="shared" ref="D2627:D2690" si="41">A2627&amp;" "&amp;B2627</f>
        <v>K30CLU54S4 SUPPLEMENT NCI UCaMP U54 RESTRICTED K30CLU54S4</v>
      </c>
    </row>
    <row r="2628" spans="1:4">
      <c r="A2628" t="s">
        <v>27713</v>
      </c>
      <c r="B2628" t="s">
        <v>27714</v>
      </c>
      <c r="D2628" t="str">
        <f t="shared" si="41"/>
        <v>K30CLUCAMP CANCER CTR NCI UCaMP U54 K30CLUCAMP</v>
      </c>
    </row>
    <row r="2629" spans="1:4">
      <c r="A2629" t="s">
        <v>27715</v>
      </c>
      <c r="B2629" t="s">
        <v>27716</v>
      </c>
      <c r="D2629" t="str">
        <f t="shared" si="41"/>
        <v>K30KCLC005 OR LLOYD UCaMP PDX CORE K30KCLC005</v>
      </c>
    </row>
    <row r="2630" spans="1:4">
      <c r="A2630" t="s">
        <v>27717</v>
      </c>
      <c r="B2630" t="s">
        <v>27718</v>
      </c>
      <c r="D2630" t="str">
        <f t="shared" si="41"/>
        <v>KS0CC26C53 MED CANCER CTR NCI UCaMP KS0CC26C53</v>
      </c>
    </row>
    <row r="2631" spans="1:4">
      <c r="A2631" t="s">
        <v>27719</v>
      </c>
      <c r="B2631" t="s">
        <v>27720</v>
      </c>
      <c r="D2631" t="str">
        <f t="shared" si="41"/>
        <v>KS0CCADMIN MED CANCER CTR NCI UCaMP KS0CCADMIN</v>
      </c>
    </row>
    <row r="2632" spans="1:4">
      <c r="A2632" t="s">
        <v>27721</v>
      </c>
      <c r="B2632" t="s">
        <v>27722</v>
      </c>
      <c r="D2632" t="str">
        <f t="shared" si="41"/>
        <v>KS0CCBIOIN MED CC UCaMP Bioinformatics Core KS0CCBIOIN</v>
      </c>
    </row>
    <row r="2633" spans="1:4">
      <c r="A2633" t="s">
        <v>27723</v>
      </c>
      <c r="B2633" t="s">
        <v>27724</v>
      </c>
      <c r="D2633" t="str">
        <f t="shared" si="41"/>
        <v>KS0CCPANR2 MED CANCER CTR UCaMP Research 2 Core KS0CCPANR2</v>
      </c>
    </row>
    <row r="2634" spans="1:4">
      <c r="A2634" t="s">
        <v>27725</v>
      </c>
      <c r="B2634" t="s">
        <v>27726</v>
      </c>
      <c r="D2634" t="str">
        <f t="shared" si="41"/>
        <v>KS0CCTRANS MED CC UCaMP Pilot Proj Transnetwork KS0CCTRANS</v>
      </c>
    </row>
    <row r="2635" spans="1:4">
      <c r="A2635" t="s">
        <v>27727</v>
      </c>
      <c r="B2635" t="s">
        <v>27728</v>
      </c>
      <c r="D2635" t="str">
        <f t="shared" si="41"/>
        <v>KS0CCU54S2 MED CC U54 DOE Pilot Project Supplement KS0CCU54S2</v>
      </c>
    </row>
    <row r="2636" spans="1:4">
      <c r="A2636" t="s">
        <v>27729</v>
      </c>
      <c r="B2636" t="s">
        <v>27730</v>
      </c>
      <c r="D2636" t="str">
        <f t="shared" si="41"/>
        <v>KS0KCLC005 OR LLOYD UCaMP PDX CORE KS0KCLC005</v>
      </c>
    </row>
    <row r="2637" spans="1:4">
      <c r="A2637" t="s">
        <v>27731</v>
      </c>
      <c r="B2637" t="s">
        <v>27732</v>
      </c>
      <c r="D2637" t="str">
        <f t="shared" si="41"/>
        <v>KS0LLOYD50 MED CCM LLOYD UCaMP PDX CORE KS0LLOYD50</v>
      </c>
    </row>
    <row r="2638" spans="1:4">
      <c r="A2638" t="s">
        <v>27733</v>
      </c>
      <c r="B2638" t="s">
        <v>27734</v>
      </c>
      <c r="D2638" t="str">
        <f t="shared" si="41"/>
        <v>KS0HOMC803 MED OBGYN CHEN INCYTE INCB 01158 203 KS0HOMC803</v>
      </c>
    </row>
    <row r="2639" spans="1:4">
      <c r="A2639" t="s">
        <v>27735</v>
      </c>
      <c r="B2639" t="s">
        <v>27736</v>
      </c>
      <c r="D2639" t="str">
        <f t="shared" si="41"/>
        <v>K30EFSCAS2 JMIE MWSC SW CLIMATE ADAPTATION YR2 K30EFSCAS2</v>
      </c>
    </row>
    <row r="2640" spans="1:4">
      <c r="A2640" t="s">
        <v>27737</v>
      </c>
      <c r="B2640" t="s">
        <v>27738</v>
      </c>
      <c r="D2640" t="str">
        <f t="shared" si="41"/>
        <v>K30EFSCAS3 JMIE MWSC SW CLIMATE ADAPTATION YR3 K30EFSCAS3</v>
      </c>
    </row>
    <row r="2641" spans="1:4">
      <c r="A2641" t="s">
        <v>27739</v>
      </c>
      <c r="B2641" t="s">
        <v>27740</v>
      </c>
      <c r="D2641" t="str">
        <f t="shared" si="41"/>
        <v>K30EFSCASF JMIE EFPR CLIMATE EXTREMES FINA K30EFSCASF</v>
      </c>
    </row>
    <row r="2642" spans="1:4">
      <c r="A2642" t="s">
        <v>27741</v>
      </c>
      <c r="B2642" t="s">
        <v>27742</v>
      </c>
      <c r="D2642" t="str">
        <f t="shared" si="41"/>
        <v>K30MSSCAS2 JMIE MWSC SW CLIMATE ADAPTATION YR2 K30MSSCAS2</v>
      </c>
    </row>
    <row r="2643" spans="1:4">
      <c r="A2643" t="s">
        <v>27743</v>
      </c>
      <c r="B2643" t="s">
        <v>27744</v>
      </c>
      <c r="D2643" t="str">
        <f t="shared" si="41"/>
        <v>K30MSSCAS3 JMIE MWSC SW CLIMATE ADAPTATION YR3 K30MSSCAS3</v>
      </c>
    </row>
    <row r="2644" spans="1:4">
      <c r="A2644" t="s">
        <v>27745</v>
      </c>
      <c r="B2644" t="s">
        <v>27746</v>
      </c>
      <c r="D2644" t="str">
        <f t="shared" si="41"/>
        <v>K30MSSCAS4 JMIE MWSC SW CLIMATE ADAPTATION YR4 K30MSSCAS4</v>
      </c>
    </row>
    <row r="2645" spans="1:4">
      <c r="A2645" t="s">
        <v>27747</v>
      </c>
      <c r="B2645" t="s">
        <v>27748</v>
      </c>
      <c r="D2645" t="str">
        <f t="shared" si="41"/>
        <v>K30MSSCAS5 JMIE MWSC SW CLIMATE ADAPTATION YR5 K30MSSCAS5</v>
      </c>
    </row>
    <row r="2646" spans="1:4">
      <c r="A2646" t="s">
        <v>27749</v>
      </c>
      <c r="B2646" t="s">
        <v>27750</v>
      </c>
      <c r="D2646" t="str">
        <f t="shared" si="41"/>
        <v>K30MSSCASC JMIE MWSC SW CLIMATE ADAPTATION K30MSSCASC</v>
      </c>
    </row>
    <row r="2647" spans="1:4">
      <c r="A2647" t="s">
        <v>27751</v>
      </c>
      <c r="B2647" t="s">
        <v>27752</v>
      </c>
      <c r="D2647" t="str">
        <f t="shared" si="41"/>
        <v>KS0TRML603 LEE M PLURISTEM THERAPEUTICS 6 23 KS0TRML603</v>
      </c>
    </row>
    <row r="2648" spans="1:4">
      <c r="A2648" t="s">
        <v>27753</v>
      </c>
      <c r="B2648" t="s">
        <v>27754</v>
      </c>
      <c r="D2648" t="str">
        <f t="shared" si="41"/>
        <v>K30APSF751 PS NEALE MONTANARI CDFA SCBG ARMILLARIA K30APSF751</v>
      </c>
    </row>
    <row r="2649" spans="1:4">
      <c r="A2649" t="s">
        <v>27755</v>
      </c>
      <c r="B2649" t="s">
        <v>27756</v>
      </c>
      <c r="D2649" t="str">
        <f t="shared" si="41"/>
        <v>K30SK26C96 SOCS SPENCER FDN K SHAUMAN 26C96 K30SK26C96</v>
      </c>
    </row>
    <row r="2650" spans="1:4">
      <c r="A2650" t="s">
        <v>27757</v>
      </c>
      <c r="B2650" t="s">
        <v>27758</v>
      </c>
      <c r="D2650" t="str">
        <f t="shared" si="41"/>
        <v>KS0ERJA504 MERM DoD MHRF EPACC JOHNSON KS0ERJA504</v>
      </c>
    </row>
    <row r="2651" spans="1:4">
      <c r="A2651" t="s">
        <v>27759</v>
      </c>
      <c r="B2651" t="s">
        <v>27760</v>
      </c>
      <c r="D2651" t="str">
        <f t="shared" si="41"/>
        <v>KS0PMAJ300 MED IMPM ADAMS DoD MHRF EPACC SC 17 01 KS0PMAJ300</v>
      </c>
    </row>
    <row r="2652" spans="1:4">
      <c r="A2652" t="s">
        <v>27761</v>
      </c>
      <c r="B2652" t="s">
        <v>27762</v>
      </c>
      <c r="D2652" t="str">
        <f t="shared" si="41"/>
        <v>K30F4TYUVM CEE YOUNG UNIVERSITY OF VERMONT FFT K30F4TYUVM</v>
      </c>
    </row>
    <row r="2653" spans="1:4">
      <c r="A2653" t="s">
        <v>27763</v>
      </c>
      <c r="B2653" t="s">
        <v>27764</v>
      </c>
      <c r="D2653" t="str">
        <f t="shared" si="41"/>
        <v>K30NSFVIS1 NSF VISION Grant K30NSFVIS1</v>
      </c>
    </row>
    <row r="2654" spans="1:4">
      <c r="A2654" t="s">
        <v>27765</v>
      </c>
      <c r="B2654" t="s">
        <v>27766</v>
      </c>
      <c r="D2654" t="str">
        <f t="shared" si="41"/>
        <v>K30NSFVISE NSF VISION Grant External K30NSFVISE</v>
      </c>
    </row>
    <row r="2655" spans="1:4">
      <c r="A2655" t="s">
        <v>27767</v>
      </c>
      <c r="B2655" t="s">
        <v>27768</v>
      </c>
      <c r="D2655" t="str">
        <f t="shared" si="41"/>
        <v>K30NSFVISP NSF VISION Grant Participant Support K30NSFVISP</v>
      </c>
    </row>
    <row r="2656" spans="1:4">
      <c r="A2656" t="s">
        <v>27769</v>
      </c>
      <c r="B2656" t="s">
        <v>27770</v>
      </c>
      <c r="D2656" t="str">
        <f t="shared" si="41"/>
        <v>KS0MCLINNE Dr Lim INNFOCUS INC INN 005 EXT 0 KS0MCLINNE</v>
      </c>
    </row>
    <row r="2657" spans="1:4">
      <c r="A2657" t="s">
        <v>27771</v>
      </c>
      <c r="B2657" t="s">
        <v>27772</v>
      </c>
      <c r="D2657" t="str">
        <f t="shared" si="41"/>
        <v>KS0GISS810 MED IMGI SARKAR VIKING VK2809 202 KS0GISS810</v>
      </c>
    </row>
    <row r="2658" spans="1:4">
      <c r="A2658" t="s">
        <v>27773</v>
      </c>
      <c r="B2658" t="s">
        <v>27774</v>
      </c>
      <c r="D2658" t="str">
        <f t="shared" si="41"/>
        <v>KS0LHNMFMC NIENDAM LHCN MCA ACCOUNT MASTER FUND KS0LHNMFMC</v>
      </c>
    </row>
    <row r="2659" spans="1:4">
      <c r="A2659" t="s">
        <v>27775</v>
      </c>
      <c r="B2659" t="s">
        <v>27776</v>
      </c>
      <c r="D2659" t="str">
        <f t="shared" si="41"/>
        <v>KS0LHNTNMF Learning Health Care Network Master Fund KS0LHNTNMF</v>
      </c>
    </row>
    <row r="2660" spans="1:4">
      <c r="A2660" t="s">
        <v>27777</v>
      </c>
      <c r="B2660" t="s">
        <v>27778</v>
      </c>
      <c r="D2660" t="str">
        <f t="shared" si="41"/>
        <v>KS0PMAT834 MED IMPM ALBERSTON GLAXOSMITH COVID KS0PMAT834</v>
      </c>
    </row>
    <row r="2661" spans="1:4">
      <c r="A2661" t="s">
        <v>27779</v>
      </c>
      <c r="B2661" t="s">
        <v>27780</v>
      </c>
      <c r="D2661" t="str">
        <f t="shared" si="41"/>
        <v>K304875110 Shell Analysis of End Use Efficiency K304875110</v>
      </c>
    </row>
    <row r="2662" spans="1:4">
      <c r="A2662" t="s">
        <v>27781</v>
      </c>
      <c r="B2662" t="s">
        <v>27782</v>
      </c>
      <c r="D2662" t="str">
        <f t="shared" si="41"/>
        <v>K30V435FSC Winn Foundation Frailty Scale K30V435FSC</v>
      </c>
    </row>
    <row r="2663" spans="1:4">
      <c r="A2663" t="s">
        <v>27783</v>
      </c>
      <c r="B2663" t="s">
        <v>27784</v>
      </c>
      <c r="D2663" t="str">
        <f t="shared" si="41"/>
        <v>K30RLV6D18 USDA ARS Bee Microbe 36 006 K30RLV6D18</v>
      </c>
    </row>
    <row r="2664" spans="1:4">
      <c r="A2664" t="s">
        <v>27785</v>
      </c>
      <c r="B2664" t="s">
        <v>27786</v>
      </c>
      <c r="D2664" t="str">
        <f t="shared" si="41"/>
        <v>K30JELIGHT U OF OREGON NSF ENVIRONMENT LIGHTING K30JELIGHT</v>
      </c>
    </row>
    <row r="2665" spans="1:4">
      <c r="A2665" t="s">
        <v>27787</v>
      </c>
      <c r="B2665" t="s">
        <v>27788</v>
      </c>
      <c r="D2665" t="str">
        <f t="shared" si="41"/>
        <v>K30CNSJW08 CNS WHISTLER NIHR21DA049565 K30CNSJW08</v>
      </c>
    </row>
    <row r="2666" spans="1:4">
      <c r="A2666" t="s">
        <v>27789</v>
      </c>
      <c r="B2666" t="s">
        <v>27790</v>
      </c>
      <c r="D2666" t="str">
        <f t="shared" si="41"/>
        <v>K30TRIOFN2 TRIO Scholars FINA 26D25 K30TRIOFN2</v>
      </c>
    </row>
    <row r="2667" spans="1:4">
      <c r="A2667" t="s">
        <v>27791</v>
      </c>
      <c r="B2667" t="s">
        <v>27792</v>
      </c>
      <c r="D2667" t="str">
        <f t="shared" si="41"/>
        <v>K30TRIOSCH TRiO Scholars Prog SSS 20 25 26D25 K30TRIOSCH</v>
      </c>
    </row>
    <row r="2668" spans="1:4">
      <c r="A2668" t="s">
        <v>27793</v>
      </c>
      <c r="B2668" t="s">
        <v>27794</v>
      </c>
      <c r="D2668" t="str">
        <f t="shared" si="41"/>
        <v>K30JONRSAN TJON RYAN SANDERS HUBBLE FELL A21 2653 K30JONRSAN</v>
      </c>
    </row>
    <row r="2669" spans="1:4">
      <c r="A2669" t="s">
        <v>27795</v>
      </c>
      <c r="B2669" t="s">
        <v>27796</v>
      </c>
      <c r="D2669" t="str">
        <f t="shared" si="41"/>
        <v>K30JONRSN2 RSANDERS HUBBLE SUB5 SUB3 K30JONRSN2</v>
      </c>
    </row>
    <row r="2670" spans="1:4">
      <c r="A2670" t="s">
        <v>27797</v>
      </c>
      <c r="B2670" t="s">
        <v>27798</v>
      </c>
      <c r="D2670" t="str">
        <f t="shared" si="41"/>
        <v>KS0ERKR641 MERM RAND KAGAWA KS0ERKR641</v>
      </c>
    </row>
    <row r="2671" spans="1:4">
      <c r="A2671" t="s">
        <v>27799</v>
      </c>
      <c r="B2671" t="s">
        <v>27800</v>
      </c>
      <c r="D2671" t="str">
        <f t="shared" si="41"/>
        <v>K30AXA6D33 Lehigh Univ PRE K MATHEMATICS K30AXA6D33</v>
      </c>
    </row>
    <row r="2672" spans="1:4">
      <c r="A2672" t="s">
        <v>27801</v>
      </c>
      <c r="B2672" t="s">
        <v>27802</v>
      </c>
      <c r="D2672" t="str">
        <f t="shared" si="41"/>
        <v>K30IFHRFFS IIFH Rockefeller Foundation Food System K30IFHRFFS</v>
      </c>
    </row>
    <row r="2673" spans="1:4">
      <c r="A2673" t="s">
        <v>27803</v>
      </c>
      <c r="B2673" t="s">
        <v>27804</v>
      </c>
      <c r="D2673" t="str">
        <f t="shared" si="41"/>
        <v>K30IIFHCL2 CHEM Lebrilla IIFH 2021 K30IIFHCL2</v>
      </c>
    </row>
    <row r="2674" spans="1:4">
      <c r="A2674" t="s">
        <v>27805</v>
      </c>
      <c r="B2674" t="s">
        <v>27806</v>
      </c>
      <c r="D2674" t="str">
        <f t="shared" si="41"/>
        <v>K30ITROCK1 ROCKFELLER LAYING FOUNDATION FOOD SYSTEM K30ITROCK1</v>
      </c>
    </row>
    <row r="2675" spans="1:4">
      <c r="A2675" t="s">
        <v>27807</v>
      </c>
      <c r="B2675" t="s">
        <v>27808</v>
      </c>
      <c r="D2675" t="str">
        <f t="shared" si="41"/>
        <v>K30KBIIFH2 NPB BAAR 2nd IIFH Pilot funds K30KBIIFH2</v>
      </c>
    </row>
    <row r="2676" spans="1:4">
      <c r="A2676" t="s">
        <v>27809</v>
      </c>
      <c r="B2676" t="s">
        <v>27810</v>
      </c>
      <c r="D2676" t="str">
        <f t="shared" si="41"/>
        <v>K30SJROCKF ROCKFELLER LAYING FOUNDATION FOOD SYSTEM K30SJROCKF</v>
      </c>
    </row>
    <row r="2677" spans="1:4">
      <c r="A2677" t="s">
        <v>27811</v>
      </c>
      <c r="B2677" t="s">
        <v>27812</v>
      </c>
      <c r="D2677" t="str">
        <f t="shared" si="41"/>
        <v>KS0MACABAL ASCC CABALETTA BIO INC CAB 101 KS0MACABAL</v>
      </c>
    </row>
    <row r="2678" spans="1:4">
      <c r="A2678" t="s">
        <v>27813</v>
      </c>
      <c r="B2678" t="s">
        <v>27814</v>
      </c>
      <c r="D2678" t="str">
        <f t="shared" si="41"/>
        <v>KS0ERML642 MERM BECKMAN COULTER MILLS KS0ERML642</v>
      </c>
    </row>
    <row r="2679" spans="1:4">
      <c r="A2679" t="s">
        <v>27815</v>
      </c>
      <c r="B2679" t="s">
        <v>27816</v>
      </c>
      <c r="D2679" t="str">
        <f t="shared" si="41"/>
        <v>K30F7AFNA2 CEE FORREST SHARP NASA OSE FELLOW YR2 K30F7AFNA2</v>
      </c>
    </row>
    <row r="2680" spans="1:4">
      <c r="A2680" t="s">
        <v>27817</v>
      </c>
      <c r="B2680" t="s">
        <v>27818</v>
      </c>
      <c r="D2680" t="str">
        <f t="shared" si="41"/>
        <v>K30F7AFNA3 CEE FORREST SHARP NASA OSE FELLOW YR3 K30F7AFNA3</v>
      </c>
    </row>
    <row r="2681" spans="1:4">
      <c r="A2681" t="s">
        <v>27819</v>
      </c>
      <c r="B2681" t="s">
        <v>27820</v>
      </c>
      <c r="D2681" t="str">
        <f t="shared" si="41"/>
        <v>K30F7AFNAS CEE FORREST SHARP NASA OSE FELLOWSHIP K30F7AFNAS</v>
      </c>
    </row>
    <row r="2682" spans="1:4">
      <c r="A2682" t="s">
        <v>27821</v>
      </c>
      <c r="B2682" t="s">
        <v>27822</v>
      </c>
      <c r="D2682" t="str">
        <f t="shared" si="41"/>
        <v>K30HEN779F CMB HENDERSON R01EY027792 Y4 6 K30HEN779F</v>
      </c>
    </row>
    <row r="2683" spans="1:4">
      <c r="A2683" t="s">
        <v>27823</v>
      </c>
      <c r="B2683" t="s">
        <v>27824</v>
      </c>
      <c r="D2683" t="str">
        <f t="shared" si="41"/>
        <v>K30NSFHSI1 NSF HSI STRATEGIC INNOVATION SUMMIT K30NSFHSI1</v>
      </c>
    </row>
    <row r="2684" spans="1:4">
      <c r="A2684" t="s">
        <v>27825</v>
      </c>
      <c r="B2684" t="s">
        <v>27826</v>
      </c>
      <c r="D2684" t="str">
        <f t="shared" si="41"/>
        <v>K30GXMPLD1 NUTR Mackenzie Gerardo K30GXMPLD1</v>
      </c>
    </row>
    <row r="2685" spans="1:4">
      <c r="A2685" t="s">
        <v>27827</v>
      </c>
      <c r="B2685" t="s">
        <v>27828</v>
      </c>
      <c r="D2685" t="str">
        <f t="shared" si="41"/>
        <v>K30AJFVPGE ANS Amanda Finger Bureau of Reclamation K30AJFVPGE</v>
      </c>
    </row>
    <row r="2686" spans="1:4">
      <c r="A2686" t="s">
        <v>27829</v>
      </c>
      <c r="B2686" t="s">
        <v>27830</v>
      </c>
      <c r="D2686" t="str">
        <f t="shared" si="41"/>
        <v>K30AMSVPGE ANS Schreier Bureau of Reclamation K30AMSVPGE</v>
      </c>
    </row>
    <row r="2687" spans="1:4">
      <c r="A2687" t="s">
        <v>27831</v>
      </c>
      <c r="B2687" t="s">
        <v>27832</v>
      </c>
      <c r="D2687" t="str">
        <f t="shared" si="41"/>
        <v>K30IRARSQ2 RUTGERS NCSU Wapato Quality Assurance K30IRARSQ2</v>
      </c>
    </row>
    <row r="2688" spans="1:4">
      <c r="A2688" t="s">
        <v>27833</v>
      </c>
      <c r="B2688" t="s">
        <v>27834</v>
      </c>
      <c r="D2688" t="str">
        <f t="shared" si="41"/>
        <v>KS0ENSP802 IMEN SURAMPUDIi VIACYTE KS0ENSP802</v>
      </c>
    </row>
    <row r="2689" spans="1:4">
      <c r="A2689" t="s">
        <v>27835</v>
      </c>
      <c r="B2689" t="s">
        <v>27836</v>
      </c>
      <c r="D2689" t="str">
        <f t="shared" si="41"/>
        <v>K30DCSEN01 MAE C DAVIS SENSIT VENTURES INC K30DCSEN01</v>
      </c>
    </row>
    <row r="2690" spans="1:4">
      <c r="A2690" t="s">
        <v>27837</v>
      </c>
      <c r="B2690" t="s">
        <v>27838</v>
      </c>
      <c r="D2690" t="str">
        <f t="shared" si="41"/>
        <v>K30DAK6D61 Research Support Agreement 58 2032 0 040 K30DAK6D61</v>
      </c>
    </row>
    <row r="2691" spans="1:4">
      <c r="A2691" t="s">
        <v>27839</v>
      </c>
      <c r="B2691" t="s">
        <v>27840</v>
      </c>
      <c r="D2691" t="str">
        <f t="shared" ref="D2691:D2754" si="42">A2691&amp;" "&amp;B2691</f>
        <v>K30ZDF0017 ECE DING NSF MLWiNS K30ZDF0017</v>
      </c>
    </row>
    <row r="2692" spans="1:4">
      <c r="A2692" t="s">
        <v>27841</v>
      </c>
      <c r="B2692" t="s">
        <v>27842</v>
      </c>
      <c r="D2692" t="str">
        <f t="shared" si="42"/>
        <v>K30RABNSF1 EVE R BAY NSF BIO OCE 2023297 0 K30RABNSF1</v>
      </c>
    </row>
    <row r="2693" spans="1:4">
      <c r="A2693" t="s">
        <v>27843</v>
      </c>
      <c r="B2693" t="s">
        <v>27844</v>
      </c>
      <c r="D2693" t="str">
        <f t="shared" si="42"/>
        <v>K30RABNSFP EVE R BAY NSF BIO OCE 2023297 0 REPS K30RABNSFP</v>
      </c>
    </row>
    <row r="2694" spans="1:4">
      <c r="A2694" t="s">
        <v>27845</v>
      </c>
      <c r="B2694" t="s">
        <v>27846</v>
      </c>
      <c r="D2694" t="str">
        <f t="shared" si="42"/>
        <v>K30DAS5CUL ARE DAS Cultured meat Block K30DAS5CUL</v>
      </c>
    </row>
    <row r="2695" spans="1:4">
      <c r="A2695" t="s">
        <v>27847</v>
      </c>
      <c r="B2695" t="s">
        <v>27848</v>
      </c>
      <c r="D2695" t="str">
        <f t="shared" si="42"/>
        <v>K30DEBMEA2 9 30 2025 NSF REU SUPPLEMENT BLOCK K30DEBMEA2</v>
      </c>
    </row>
    <row r="2696" spans="1:4">
      <c r="A2696" t="s">
        <v>27849</v>
      </c>
      <c r="B2696" t="s">
        <v>27850</v>
      </c>
      <c r="D2696" t="str">
        <f t="shared" si="42"/>
        <v>K30DEBMEAT 9 30 25 NSF Sustain Cult Meat Prod BLOCK K30DEBMEAT</v>
      </c>
    </row>
    <row r="2697" spans="1:4">
      <c r="A2697" t="s">
        <v>27851</v>
      </c>
      <c r="B2697" t="s">
        <v>27852</v>
      </c>
      <c r="D2697" t="str">
        <f t="shared" si="42"/>
        <v>K30KLNSFDB BME Leach NSF David Block Awd K30KLNSFDB</v>
      </c>
    </row>
    <row r="2698" spans="1:4">
      <c r="A2698" t="s">
        <v>27853</v>
      </c>
      <c r="B2698" t="s">
        <v>27854</v>
      </c>
      <c r="D2698" t="str">
        <f t="shared" si="42"/>
        <v>K30KM1MEAT CHE MCDONALD NSF Cultured Meat K30KM1MEAT</v>
      </c>
    </row>
    <row r="2699" spans="1:4">
      <c r="A2699" t="s">
        <v>27855</v>
      </c>
      <c r="B2699" t="s">
        <v>27856</v>
      </c>
      <c r="D2699" t="str">
        <f t="shared" si="42"/>
        <v>K30LRSNSF1 NPB SMITH NSF A21 0912 2021132 K30LRSNSF1</v>
      </c>
    </row>
    <row r="2700" spans="1:4">
      <c r="A2700" t="s">
        <v>27857</v>
      </c>
      <c r="B2700" t="s">
        <v>27858</v>
      </c>
      <c r="D2700" t="str">
        <f t="shared" si="42"/>
        <v>KS0KLNSFDB Leach NSF David Block Award 09 25 KS0KLNSFDB</v>
      </c>
    </row>
    <row r="2701" spans="1:4">
      <c r="A2701" t="s">
        <v>27859</v>
      </c>
      <c r="B2701" t="s">
        <v>27860</v>
      </c>
      <c r="D2701" t="str">
        <f t="shared" si="42"/>
        <v>K30AJFSTRD AANS Finger Fish and Wildlife K30AJFSTRD</v>
      </c>
    </row>
    <row r="2702" spans="1:4">
      <c r="A2702" t="s">
        <v>27861</v>
      </c>
      <c r="B2702" t="s">
        <v>27862</v>
      </c>
      <c r="D2702" t="str">
        <f t="shared" si="42"/>
        <v>K30V431Z06 APC REARDON Silicon Valley Community K30V431Z06</v>
      </c>
    </row>
    <row r="2703" spans="1:4">
      <c r="A2703" t="s">
        <v>27863</v>
      </c>
      <c r="B2703" t="s">
        <v>27864</v>
      </c>
      <c r="D2703" t="str">
        <f t="shared" si="42"/>
        <v>K30V4C2NB2 VM CIID BAUMGARTH REARDON SILICON PROJ K30V4C2NB2</v>
      </c>
    </row>
    <row r="2704" spans="1:4">
      <c r="A2704" t="s">
        <v>27865</v>
      </c>
      <c r="B2704" t="s">
        <v>27866</v>
      </c>
      <c r="D2704" t="str">
        <f t="shared" si="42"/>
        <v>K30V731Z06 APC REARDON SILICON VALLEY K30V731Z06</v>
      </c>
    </row>
    <row r="2705" spans="1:4">
      <c r="A2705" t="s">
        <v>27867</v>
      </c>
      <c r="B2705" t="s">
        <v>27868</v>
      </c>
      <c r="D2705" t="str">
        <f t="shared" si="42"/>
        <v>K30V451TXT Lima USDA TxTech sub Metritis Cure K30V451TXT</v>
      </c>
    </row>
    <row r="2706" spans="1:4">
      <c r="A2706" t="s">
        <v>27869</v>
      </c>
      <c r="B2706" t="s">
        <v>27870</v>
      </c>
      <c r="D2706" t="str">
        <f t="shared" si="42"/>
        <v>K30205NSAA CHEM Stuchebrukov NIH R01 2020 K30205NSAA</v>
      </c>
    </row>
    <row r="2707" spans="1:4">
      <c r="A2707" t="s">
        <v>27871</v>
      </c>
      <c r="B2707" t="s">
        <v>27872</v>
      </c>
      <c r="D2707" t="str">
        <f t="shared" si="42"/>
        <v>K30ZDF0016 ECE DING NSF SWIFT K30ZDF0016</v>
      </c>
    </row>
    <row r="2708" spans="1:4">
      <c r="A2708" t="s">
        <v>27873</v>
      </c>
      <c r="B2708" t="s">
        <v>27874</v>
      </c>
      <c r="D2708" t="str">
        <f t="shared" si="42"/>
        <v>K30MBGWLNI MCB GWL NIH R01GM129374 K30MBGWLNI</v>
      </c>
    </row>
    <row r="2709" spans="1:4">
      <c r="A2709" t="s">
        <v>27875</v>
      </c>
      <c r="B2709" t="s">
        <v>27876</v>
      </c>
      <c r="D2709" t="str">
        <f t="shared" si="42"/>
        <v>K30GMBCOMP GEL BILLEN UPGRADE OF COMP FACILITIES K30GMBCOMP</v>
      </c>
    </row>
    <row r="2710" spans="1:4">
      <c r="A2710" t="s">
        <v>27877</v>
      </c>
      <c r="B2710" t="s">
        <v>27878</v>
      </c>
      <c r="D2710" t="str">
        <f t="shared" si="42"/>
        <v>K30KELCHIL Eff 9 15 2020 NSF COLLAB LTREB K30KELCHIL</v>
      </c>
    </row>
    <row r="2711" spans="1:4">
      <c r="A2711" t="s">
        <v>27879</v>
      </c>
      <c r="B2711" t="s">
        <v>27880</v>
      </c>
      <c r="D2711" t="str">
        <f t="shared" si="42"/>
        <v>KS0JMIACTS DR MARCINS IACT SITE AGREEMENT KS0JMIACTS</v>
      </c>
    </row>
    <row r="2712" spans="1:4">
      <c r="A2712" t="s">
        <v>27881</v>
      </c>
      <c r="B2712" t="s">
        <v>27882</v>
      </c>
      <c r="D2712" t="str">
        <f t="shared" si="42"/>
        <v>K30APSFA00 PS GRADZIEL USDA CLEMSON SOLUTION 083124 K30APSFA00</v>
      </c>
    </row>
    <row r="2713" spans="1:4">
      <c r="A2713" t="s">
        <v>27883</v>
      </c>
      <c r="B2713" t="s">
        <v>27884</v>
      </c>
      <c r="D2713" t="str">
        <f t="shared" si="42"/>
        <v>K30DLCMD88 ANTS UIT NORWAY M DELACADENA 26D88 K30DLCMD88</v>
      </c>
    </row>
    <row r="2714" spans="1:4">
      <c r="A2714" t="s">
        <v>27885</v>
      </c>
      <c r="B2714" t="s">
        <v>27886</v>
      </c>
      <c r="D2714" t="str">
        <f t="shared" si="42"/>
        <v>K30AXOWILD 8 31 23 USDA wildfire smoke taint K30AXOWILD</v>
      </c>
    </row>
    <row r="2715" spans="1:4">
      <c r="A2715" t="s">
        <v>27887</v>
      </c>
      <c r="B2715" t="s">
        <v>27888</v>
      </c>
      <c r="D2715" t="str">
        <f t="shared" si="42"/>
        <v>K30F4CCDO2 CEE CAPPA DOE CARBONACEOUS AEROSOLS K30F4CCDO2</v>
      </c>
    </row>
    <row r="2716" spans="1:4">
      <c r="A2716" t="s">
        <v>27889</v>
      </c>
      <c r="B2716" t="s">
        <v>27890</v>
      </c>
      <c r="D2716" t="str">
        <f t="shared" si="42"/>
        <v>K30ZHAN197 ETOX ZHANG DOE DE SC0021242 Cappa Proj K30ZHAN197</v>
      </c>
    </row>
    <row r="2717" spans="1:4">
      <c r="A2717" t="s">
        <v>27891</v>
      </c>
      <c r="B2717" t="s">
        <v>27892</v>
      </c>
      <c r="D2717" t="str">
        <f t="shared" si="42"/>
        <v>K30JBE6D94 DOE Infective viruses and inert virions K30JBE6D94</v>
      </c>
    </row>
    <row r="2718" spans="1:4">
      <c r="A2718" t="s">
        <v>27893</v>
      </c>
      <c r="B2718" t="s">
        <v>27894</v>
      </c>
      <c r="D2718" t="str">
        <f t="shared" si="42"/>
        <v>K30AXOEXPO 7 31 24 USDAGrape smoke exposure impact K30AXOEXPO</v>
      </c>
    </row>
    <row r="2719" spans="1:4">
      <c r="A2719" t="s">
        <v>27895</v>
      </c>
      <c r="B2719" t="s">
        <v>27896</v>
      </c>
      <c r="D2719" t="str">
        <f t="shared" si="42"/>
        <v>K30APSF878 PS BAILEY AFRI MECH MASS HARVESTI 081423 K30APSF878</v>
      </c>
    </row>
    <row r="2720" spans="1:4">
      <c r="A2720" t="s">
        <v>27897</v>
      </c>
      <c r="B2720" t="s">
        <v>27898</v>
      </c>
      <c r="D2720" t="str">
        <f t="shared" si="42"/>
        <v>K30SGVAFRI 8 14 24 AFRI Mech Mass Harvesting Fruit K30SGVAFRI</v>
      </c>
    </row>
    <row r="2721" spans="1:4">
      <c r="A2721" t="s">
        <v>27899</v>
      </c>
      <c r="B2721" t="s">
        <v>27900</v>
      </c>
      <c r="D2721" t="str">
        <f t="shared" si="42"/>
        <v>K30KM20PFI CHE MCDONALD NSF PFI General Expenses K30KM20PFI</v>
      </c>
    </row>
    <row r="2722" spans="1:4">
      <c r="A2722" t="s">
        <v>27901</v>
      </c>
      <c r="B2722" t="s">
        <v>27902</v>
      </c>
      <c r="D2722" t="str">
        <f t="shared" si="42"/>
        <v>K30KMICORP CHE MCDONSLD NSF PFI I CORP K30KMICORP</v>
      </c>
    </row>
    <row r="2723" spans="1:4">
      <c r="A2723" t="s">
        <v>27903</v>
      </c>
      <c r="B2723" t="s">
        <v>27904</v>
      </c>
      <c r="D2723" t="str">
        <f t="shared" si="42"/>
        <v>K30KMPFIKY CHE MCDONALD NSF PFI INTERN Kevin Yates K30KMPFIKY</v>
      </c>
    </row>
    <row r="2724" spans="1:4">
      <c r="A2724" t="s">
        <v>27905</v>
      </c>
      <c r="B2724" t="s">
        <v>27906</v>
      </c>
      <c r="D2724" t="str">
        <f t="shared" si="42"/>
        <v>K30KMPFIPS CHE MCDONSLD NSF PFI Part Support Suppl K30KMPFIPS</v>
      </c>
    </row>
    <row r="2725" spans="1:4">
      <c r="A2725" t="s">
        <v>27907</v>
      </c>
      <c r="B2725" t="s">
        <v>27908</v>
      </c>
      <c r="D2725" t="str">
        <f t="shared" si="42"/>
        <v>K30KMPFIPY CHE MCDONALD NSF PFI PAYROLL I CORPS K30KMPFIPY</v>
      </c>
    </row>
    <row r="2726" spans="1:4">
      <c r="A2726" t="s">
        <v>27909</v>
      </c>
      <c r="B2726" t="s">
        <v>27910</v>
      </c>
      <c r="D2726" t="str">
        <f t="shared" si="42"/>
        <v>KS0PMCC300 MED IMPM CROSS NSF MCDONALD KS0PMCC300</v>
      </c>
    </row>
    <row r="2727" spans="1:4">
      <c r="A2727" t="s">
        <v>27911</v>
      </c>
      <c r="B2727" t="s">
        <v>27912</v>
      </c>
      <c r="D2727" t="str">
        <f t="shared" si="42"/>
        <v>K30P4MKEJU CEE KLEE EJU Tech Analysis Contract K30P4MKEJU</v>
      </c>
    </row>
    <row r="2728" spans="1:4">
      <c r="A2728" t="s">
        <v>27913</v>
      </c>
      <c r="B2728" t="s">
        <v>27914</v>
      </c>
      <c r="D2728" t="str">
        <f t="shared" si="42"/>
        <v>KS0CAJR528 MED IMCA ROGERS MEDTRONIC SH FLLW FY2223 KS0CAJR528</v>
      </c>
    </row>
    <row r="2729" spans="1:4">
      <c r="A2729" t="s">
        <v>27915</v>
      </c>
      <c r="B2729" t="s">
        <v>27916</v>
      </c>
      <c r="D2729" t="str">
        <f t="shared" si="42"/>
        <v>KS0JLDETE1 DETECT Li Jennifer KS0JLDETE1</v>
      </c>
    </row>
    <row r="2730" spans="1:4">
      <c r="A2730" t="s">
        <v>27917</v>
      </c>
      <c r="B2730" t="s">
        <v>27918</v>
      </c>
      <c r="D2730" t="str">
        <f t="shared" si="42"/>
        <v>KS0JLDETE3 DETECT Li Jennifer year 3 KS0JLDETE3</v>
      </c>
    </row>
    <row r="2731" spans="1:4">
      <c r="A2731" t="s">
        <v>27919</v>
      </c>
      <c r="B2731" t="s">
        <v>27920</v>
      </c>
      <c r="D2731" t="str">
        <f t="shared" si="42"/>
        <v>KS0JLDETEC DETECT Li Jennifer KS0JLDETEC</v>
      </c>
    </row>
    <row r="2732" spans="1:4">
      <c r="A2732" t="s">
        <v>27921</v>
      </c>
      <c r="B2732" t="s">
        <v>27922</v>
      </c>
      <c r="D2732" t="str">
        <f t="shared" si="42"/>
        <v>KS0APFBCG1 MED PHS POPEJOY BAYLOR CLINGEN KS0APFBCG1</v>
      </c>
    </row>
    <row r="2733" spans="1:4">
      <c r="A2733" t="s">
        <v>27923</v>
      </c>
      <c r="B2733" t="s">
        <v>27924</v>
      </c>
      <c r="D2733" t="str">
        <f t="shared" si="42"/>
        <v>KS0APFBCG2 MED PHS POPEJOY BAYLOR CLINGEN KS0APFBCG2</v>
      </c>
    </row>
    <row r="2734" spans="1:4">
      <c r="A2734" t="s">
        <v>27925</v>
      </c>
      <c r="B2734" t="s">
        <v>27926</v>
      </c>
      <c r="D2734" t="str">
        <f t="shared" si="42"/>
        <v>K30MATTL06 T Lewis FDN FOR CALIF COMM 2022 24 K30MATTL06</v>
      </c>
    </row>
    <row r="2735" spans="1:4">
      <c r="A2735" t="s">
        <v>27927</v>
      </c>
      <c r="B2735" t="s">
        <v>27928</v>
      </c>
      <c r="D2735" t="str">
        <f t="shared" si="42"/>
        <v>KS0IPKK12F ED OPH CAL CANCER REGISTRY FEDER YR 1 KS0IPKK12F</v>
      </c>
    </row>
    <row r="2736" spans="1:4">
      <c r="A2736" t="s">
        <v>27929</v>
      </c>
      <c r="B2736" t="s">
        <v>27930</v>
      </c>
      <c r="D2736" t="str">
        <f t="shared" si="42"/>
        <v>KS0IPKK12S MED IPHI CAL CANCER REGISTRY STATE YR 5 KS0IPKK12S</v>
      </c>
    </row>
    <row r="2737" spans="1:4">
      <c r="A2737" t="s">
        <v>27931</v>
      </c>
      <c r="B2737" t="s">
        <v>27932</v>
      </c>
      <c r="D2737" t="str">
        <f t="shared" si="42"/>
        <v>KS0IPKK13F ED OPH CAL CANCER REGISTRY FEDER YR 2 KS0IPKK13F</v>
      </c>
    </row>
    <row r="2738" spans="1:4">
      <c r="A2738" t="s">
        <v>27933</v>
      </c>
      <c r="B2738" t="s">
        <v>27934</v>
      </c>
      <c r="D2738" t="str">
        <f t="shared" si="42"/>
        <v>KS0IPKK13S MED IPHI CAL CANCER REGISTRY STATE YR 2 KS0IPKK13S</v>
      </c>
    </row>
    <row r="2739" spans="1:4">
      <c r="A2739" t="s">
        <v>27935</v>
      </c>
      <c r="B2739" t="s">
        <v>27936</v>
      </c>
      <c r="D2739" t="str">
        <f t="shared" si="42"/>
        <v>KS0HORJ821 MED IMHO RIESS REVOLUTION RMC 5552 001 KS0HORJ821</v>
      </c>
    </row>
    <row r="2740" spans="1:4">
      <c r="A2740" t="s">
        <v>27937</v>
      </c>
      <c r="B2740" t="s">
        <v>27938</v>
      </c>
      <c r="D2740" t="str">
        <f t="shared" si="42"/>
        <v>K30APSPQ66 PS PEAR GENOMOIC NETWORK 2 28 2023 K30APSPQ66</v>
      </c>
    </row>
    <row r="2741" spans="1:4">
      <c r="A2741" t="s">
        <v>27939</v>
      </c>
      <c r="B2741" t="s">
        <v>27940</v>
      </c>
      <c r="D2741" t="str">
        <f t="shared" si="42"/>
        <v>K30DL26F12 ENG LLNL 5 YEAR DLP GRANT K30DL26F12</v>
      </c>
    </row>
    <row r="2742" spans="1:4">
      <c r="A2742" t="s">
        <v>27941</v>
      </c>
      <c r="B2742" t="s">
        <v>27942</v>
      </c>
      <c r="D2742" t="str">
        <f t="shared" si="42"/>
        <v>K30DLPPART ENG DLP PARTICPANT COSTS ACCOUNT K30DLPPART</v>
      </c>
    </row>
    <row r="2743" spans="1:4">
      <c r="A2743" t="s">
        <v>27943</v>
      </c>
      <c r="B2743" t="s">
        <v>27944</v>
      </c>
      <c r="D2743" t="str">
        <f t="shared" si="42"/>
        <v>K30ZHAN433 LAWR ZHANG CDFA STATISTICAL ANALYSIS K30ZHAN433</v>
      </c>
    </row>
    <row r="2744" spans="1:4">
      <c r="A2744" t="s">
        <v>27945</v>
      </c>
      <c r="B2744" t="s">
        <v>27946</v>
      </c>
      <c r="D2744" t="str">
        <f t="shared" si="42"/>
        <v>K30IFHPTFI IIFH PTFI CNTR OF EXCEL IIFH AHA ENGAG K30IFHPTFI</v>
      </c>
    </row>
    <row r="2745" spans="1:4">
      <c r="A2745" t="s">
        <v>27947</v>
      </c>
      <c r="B2745" t="s">
        <v>27948</v>
      </c>
      <c r="D2745" t="str">
        <f t="shared" si="42"/>
        <v>K30JBG6F16 06 30 2024 FST PTFI CNTR OF EXCEL K30JBG6F16</v>
      </c>
    </row>
    <row r="2746" spans="1:4">
      <c r="A2746" t="s">
        <v>27949</v>
      </c>
      <c r="B2746" t="s">
        <v>27950</v>
      </c>
      <c r="D2746" t="str">
        <f t="shared" si="42"/>
        <v>K30SJFPTFI IIFH PTFI CNTR OF EXCEL IIFH AHA ENGAG K30SJFPTFI</v>
      </c>
    </row>
    <row r="2747" spans="1:4">
      <c r="A2747" t="s">
        <v>27951</v>
      </c>
      <c r="B2747" t="s">
        <v>27952</v>
      </c>
      <c r="D2747" t="str">
        <f t="shared" si="42"/>
        <v>K30NKOERTH PLB Shabek Oerth Bio award 2022 K30NKOERTH</v>
      </c>
    </row>
    <row r="2748" spans="1:4">
      <c r="A2748" t="s">
        <v>27953</v>
      </c>
      <c r="B2748" t="s">
        <v>27954</v>
      </c>
      <c r="D2748" t="str">
        <f t="shared" si="42"/>
        <v>KS0PMSN807 MED IMPM SOOD RESPIRA RT234 PAH CL202 KS0PMSN807</v>
      </c>
    </row>
    <row r="2749" spans="1:4">
      <c r="A2749" t="s">
        <v>27955</v>
      </c>
      <c r="B2749" t="s">
        <v>27956</v>
      </c>
      <c r="D2749" t="str">
        <f t="shared" si="42"/>
        <v>K30TJHARNS 8 31 25 NSF Harnessing synergism K30TJHARNS</v>
      </c>
    </row>
    <row r="2750" spans="1:4">
      <c r="A2750" t="s">
        <v>27957</v>
      </c>
      <c r="B2750" t="s">
        <v>27958</v>
      </c>
      <c r="D2750" t="str">
        <f t="shared" si="42"/>
        <v>K30APVTURT ANS VAHMANI TURTLETREE LABS PTE LTD K30APVTURT</v>
      </c>
    </row>
    <row r="2751" spans="1:4">
      <c r="A2751" t="s">
        <v>27959</v>
      </c>
      <c r="B2751" t="s">
        <v>27960</v>
      </c>
      <c r="D2751" t="str">
        <f t="shared" si="42"/>
        <v>K30V4S6968 Brosnan Expanesthetics MAC Two Volatile K30V4S6968</v>
      </c>
    </row>
    <row r="2752" spans="1:4">
      <c r="A2752" t="s">
        <v>27961</v>
      </c>
      <c r="B2752" t="s">
        <v>27962</v>
      </c>
      <c r="D2752" t="str">
        <f t="shared" si="42"/>
        <v>K30MRP22T1 MRP Mariposa Co GENT 2022 18 C000114338 K30MRP22T1</v>
      </c>
    </row>
    <row r="2753" spans="1:4">
      <c r="A2753" t="s">
        <v>27963</v>
      </c>
      <c r="B2753" t="s">
        <v>27964</v>
      </c>
      <c r="D2753" t="str">
        <f t="shared" si="42"/>
        <v>K30RLG6F29 CTRI SURVEILLANCE RAPID DETECTION K30RLG6F29</v>
      </c>
    </row>
    <row r="2754" spans="1:4">
      <c r="A2754" t="s">
        <v>27965</v>
      </c>
      <c r="B2754" t="s">
        <v>27966</v>
      </c>
      <c r="D2754" t="str">
        <f t="shared" si="42"/>
        <v>KS0PT32FN2 MPHA NIH T32 FINA ACCT YR2 KS0PT32FN2</v>
      </c>
    </row>
    <row r="2755" spans="1:4">
      <c r="A2755" t="s">
        <v>27967</v>
      </c>
      <c r="B2755" t="s">
        <v>27968</v>
      </c>
      <c r="D2755" t="str">
        <f t="shared" ref="D2755:D2818" si="43">A2755&amp;" "&amp;B2755</f>
        <v>KS0PT32FNA MPHA NIH T32 FINA ACCT KS0PT32FNA</v>
      </c>
    </row>
    <row r="2756" spans="1:4">
      <c r="A2756" t="s">
        <v>27969</v>
      </c>
      <c r="B2756" t="s">
        <v>27970</v>
      </c>
      <c r="D2756" t="str">
        <f t="shared" si="43"/>
        <v>KS0T32CC01 MPHA T32 22 23 Child Care Cost KS0T32CC01</v>
      </c>
    </row>
    <row r="2757" spans="1:4">
      <c r="A2757" t="s">
        <v>27971</v>
      </c>
      <c r="B2757" t="s">
        <v>27972</v>
      </c>
      <c r="D2757" t="str">
        <f t="shared" si="43"/>
        <v>KS0T32CC02 MPHA T32 23 24 Child Care Cost KS0T32CC02</v>
      </c>
    </row>
    <row r="2758" spans="1:4">
      <c r="A2758" t="s">
        <v>27973</v>
      </c>
      <c r="B2758" t="s">
        <v>27974</v>
      </c>
      <c r="D2758" t="str">
        <f t="shared" si="43"/>
        <v>KS0T32SP23 MPHA T32 RENEWAL HELL SUPPLY 23 24 KS0T32SP23</v>
      </c>
    </row>
    <row r="2759" spans="1:4">
      <c r="A2759" t="s">
        <v>27975</v>
      </c>
      <c r="B2759" t="s">
        <v>27976</v>
      </c>
      <c r="D2759" t="str">
        <f t="shared" si="43"/>
        <v>KS0T32SUP1 MPHA T32 RENEWAL HELL SUPPLY 22 23 KS0T32SUP1</v>
      </c>
    </row>
    <row r="2760" spans="1:4">
      <c r="A2760" t="s">
        <v>27977</v>
      </c>
      <c r="B2760" t="s">
        <v>27978</v>
      </c>
      <c r="D2760" t="str">
        <f t="shared" si="43"/>
        <v>K30GXMLLS1 NUTR Mackenzie Gerardo K30GXMLLS1</v>
      </c>
    </row>
    <row r="2761" spans="1:4">
      <c r="A2761" t="s">
        <v>27979</v>
      </c>
      <c r="B2761" t="s">
        <v>27980</v>
      </c>
      <c r="D2761" t="str">
        <f t="shared" si="43"/>
        <v>KS0RLR2122 Liu Sub from Nutrition KS0RLR2122</v>
      </c>
    </row>
    <row r="2762" spans="1:4">
      <c r="A2762" t="s">
        <v>27981</v>
      </c>
      <c r="B2762" t="s">
        <v>27982</v>
      </c>
      <c r="D2762" t="str">
        <f t="shared" si="43"/>
        <v>KS0NRBD214 PHS NURSE EDUCATION KS0NRBD214</v>
      </c>
    </row>
    <row r="2763" spans="1:4">
      <c r="A2763" t="s">
        <v>27983</v>
      </c>
      <c r="B2763" t="s">
        <v>27984</v>
      </c>
      <c r="D2763" t="str">
        <f t="shared" si="43"/>
        <v>KS0NRBD217 PHS NURSE EDUCATION KS0NRBD217</v>
      </c>
    </row>
    <row r="2764" spans="1:4">
      <c r="A2764" t="s">
        <v>27985</v>
      </c>
      <c r="B2764" t="s">
        <v>27986</v>
      </c>
      <c r="D2764" t="str">
        <f t="shared" si="43"/>
        <v>K30VCMJCVL MAE VAN DAM NASA A23 1228 K30VCMJCVL</v>
      </c>
    </row>
    <row r="2765" spans="1:4">
      <c r="A2765" t="s">
        <v>27987</v>
      </c>
      <c r="B2765" t="s">
        <v>27988</v>
      </c>
      <c r="D2765" t="str">
        <f t="shared" si="43"/>
        <v>K30OSM6F37 NCPN Citrus 2022 2023 8 23 K30OSM6F37</v>
      </c>
    </row>
    <row r="2766" spans="1:4">
      <c r="A2766" t="s">
        <v>27989</v>
      </c>
      <c r="B2766" t="s">
        <v>27990</v>
      </c>
      <c r="D2766" t="str">
        <f t="shared" si="43"/>
        <v>K30DMK3231 AN SCI KUELTZ NSF BSF FACTOR NFAT5 K30DMK3231</v>
      </c>
    </row>
    <row r="2767" spans="1:4">
      <c r="A2767" t="s">
        <v>27991</v>
      </c>
      <c r="B2767" t="s">
        <v>27992</v>
      </c>
      <c r="D2767" t="str">
        <f t="shared" si="43"/>
        <v>K30V0D9566 VMDO Equine Med Director CHRB 2022 23 K30V0D9566</v>
      </c>
    </row>
    <row r="2768" spans="1:4">
      <c r="A2768" t="s">
        <v>27993</v>
      </c>
      <c r="B2768" t="s">
        <v>27994</v>
      </c>
      <c r="D2768" t="str">
        <f t="shared" si="43"/>
        <v>K30TEH22T1 TEH Tehama Co GENT 2022 36 C000114346 K30TEH22T1</v>
      </c>
    </row>
    <row r="2769" spans="1:4">
      <c r="A2769" t="s">
        <v>27995</v>
      </c>
      <c r="B2769" t="s">
        <v>27996</v>
      </c>
      <c r="D2769" t="str">
        <f t="shared" si="43"/>
        <v>K30TEH22E1 TEH Tehama Co EW 2022 36 C000114344 K30TEH22E1</v>
      </c>
    </row>
    <row r="2770" spans="1:4">
      <c r="A2770" t="s">
        <v>27997</v>
      </c>
      <c r="B2770" t="s">
        <v>27998</v>
      </c>
      <c r="D2770" t="str">
        <f t="shared" si="43"/>
        <v>K30SIS22T1 SIS Siskiyou Co GENT 2022 31 C000114284 K30SIS22T1</v>
      </c>
    </row>
    <row r="2771" spans="1:4">
      <c r="A2771" t="s">
        <v>27999</v>
      </c>
      <c r="B2771" t="s">
        <v>28000</v>
      </c>
      <c r="D2771" t="str">
        <f t="shared" si="43"/>
        <v>K30KER22T1 KER Kern Co GENT 2022 12 C000114295 K30KER22T1</v>
      </c>
    </row>
    <row r="2772" spans="1:4">
      <c r="A2772" t="s">
        <v>28001</v>
      </c>
      <c r="B2772" t="s">
        <v>28002</v>
      </c>
      <c r="D2772" t="str">
        <f t="shared" si="43"/>
        <v>K30SMO22T1 SMO San Mateo GENT 2022 53 C000114336 K30SMO22T1</v>
      </c>
    </row>
    <row r="2773" spans="1:4">
      <c r="A2773" t="s">
        <v>28003</v>
      </c>
      <c r="B2773" t="s">
        <v>28004</v>
      </c>
      <c r="D2773" t="str">
        <f t="shared" si="43"/>
        <v>KS0SSFKOR1 MED PHS STEWART UCSF CHOI KS0SSFKOR1</v>
      </c>
    </row>
    <row r="2774" spans="1:4">
      <c r="A2774" t="s">
        <v>28005</v>
      </c>
      <c r="B2774" t="s">
        <v>28006</v>
      </c>
      <c r="D2774" t="str">
        <f t="shared" si="43"/>
        <v>KS0RHLLAC2 HAGERMAN ACADIA STUDY LILAC 2 KS0RHLLAC2</v>
      </c>
    </row>
    <row r="2775" spans="1:4">
      <c r="A2775" t="s">
        <v>28007</v>
      </c>
      <c r="B2775" t="s">
        <v>28008</v>
      </c>
      <c r="D2775" t="str">
        <f t="shared" si="43"/>
        <v>KS0HORJ822 MED IMHO RIESS CALITHERA CX 228 301 KS0HORJ822</v>
      </c>
    </row>
    <row r="2776" spans="1:4">
      <c r="A2776" t="s">
        <v>28009</v>
      </c>
      <c r="B2776" t="s">
        <v>28010</v>
      </c>
      <c r="D2776" t="str">
        <f t="shared" si="43"/>
        <v>K30COSOAMS COSMOS AMERICAN MATHEMATICAL SOCIETY K30COSOAMS</v>
      </c>
    </row>
    <row r="2777" spans="1:4">
      <c r="A2777" t="s">
        <v>28011</v>
      </c>
      <c r="B2777" t="s">
        <v>28012</v>
      </c>
      <c r="D2777" t="str">
        <f t="shared" si="43"/>
        <v>K30MOHADA4 NBP Huising ADA4 7 22 IBSPM 06 K30MOHADA4</v>
      </c>
    </row>
    <row r="2778" spans="1:4">
      <c r="A2778" t="s">
        <v>28013</v>
      </c>
      <c r="B2778" t="s">
        <v>28014</v>
      </c>
      <c r="D2778" t="str">
        <f t="shared" si="43"/>
        <v>K30MOHADAF NPB Huising ADA4 Fina K30MOHADAF</v>
      </c>
    </row>
    <row r="2779" spans="1:4">
      <c r="A2779" t="s">
        <v>28015</v>
      </c>
      <c r="B2779" t="s">
        <v>28016</v>
      </c>
      <c r="D2779" t="str">
        <f t="shared" si="43"/>
        <v>K30RPDHCS5 CHPR ROMANO DHCS YEAR 5 K30RPDHCS5</v>
      </c>
    </row>
    <row r="2780" spans="1:4">
      <c r="A2780" t="s">
        <v>28017</v>
      </c>
      <c r="B2780" t="s">
        <v>28018</v>
      </c>
      <c r="D2780" t="str">
        <f t="shared" si="43"/>
        <v>K304875130 Shilling Technical Assistance of ALOSC K304875130</v>
      </c>
    </row>
    <row r="2781" spans="1:4">
      <c r="A2781" t="s">
        <v>28019</v>
      </c>
      <c r="B2781" t="s">
        <v>28020</v>
      </c>
      <c r="D2781" t="str">
        <f t="shared" si="43"/>
        <v>K30CLKNCBA NUTR KEEN NCBA 2160 0 BEEF CONSUMPTION K30CLKNCBA</v>
      </c>
    </row>
    <row r="2782" spans="1:4">
      <c r="A2782" t="s">
        <v>28021</v>
      </c>
      <c r="B2782" t="s">
        <v>28022</v>
      </c>
      <c r="D2782" t="str">
        <f t="shared" si="43"/>
        <v>K30FINAF59 FINA LAWR SANDOVAL WWF RIPARIAN K30FINAF59</v>
      </c>
    </row>
    <row r="2783" spans="1:4">
      <c r="A2783" t="s">
        <v>28023</v>
      </c>
      <c r="B2783" t="s">
        <v>28024</v>
      </c>
      <c r="D2783" t="str">
        <f t="shared" si="43"/>
        <v>K30SAN6F59 LAWR SANDOVAL WWF RIPARIAN ECOLOGICAL K30SAN6F59</v>
      </c>
    </row>
    <row r="2784" spans="1:4">
      <c r="A2784" t="s">
        <v>28025</v>
      </c>
      <c r="B2784" t="s">
        <v>28026</v>
      </c>
      <c r="D2784" t="str">
        <f t="shared" si="43"/>
        <v>K30MBJNC35 MCB JNC NIH R35GM146664 K30MBJNC35</v>
      </c>
    </row>
    <row r="2785" spans="1:4">
      <c r="A2785" t="s">
        <v>28027</v>
      </c>
      <c r="B2785" t="s">
        <v>28028</v>
      </c>
      <c r="D2785" t="str">
        <f t="shared" si="43"/>
        <v>K30CLTSWR1 UTS CDH1 DISPARITIES IN HISPANIC LATINO K30CLTSWR1</v>
      </c>
    </row>
    <row r="2786" spans="1:4">
      <c r="A2786" t="s">
        <v>28029</v>
      </c>
      <c r="B2786" t="s">
        <v>28030</v>
      </c>
      <c r="D2786" t="str">
        <f t="shared" si="43"/>
        <v>KS0CAPN601 MED IMCA PEZESHKIAN MEDTRONIC EP FLW Y23 KS0CAPN601</v>
      </c>
    </row>
    <row r="2787" spans="1:4">
      <c r="A2787" t="s">
        <v>28031</v>
      </c>
      <c r="B2787" t="s">
        <v>28032</v>
      </c>
      <c r="D2787" t="str">
        <f t="shared" si="43"/>
        <v>K30MDUNISP NUT OJ multigenomic modification K30MDUNISP</v>
      </c>
    </row>
    <row r="2788" spans="1:4">
      <c r="A2788" t="s">
        <v>28033</v>
      </c>
      <c r="B2788" t="s">
        <v>28034</v>
      </c>
      <c r="D2788" t="str">
        <f t="shared" si="43"/>
        <v>K30V440WR6 VMB USDA AAPHI SG Rumbeiha K30V440WR6</v>
      </c>
    </row>
    <row r="2789" spans="1:4">
      <c r="A2789" t="s">
        <v>28035</v>
      </c>
      <c r="B2789" t="s">
        <v>28036</v>
      </c>
      <c r="D2789" t="str">
        <f t="shared" si="43"/>
        <v>K30BJB2032 NUTR 58 2032 2 032 RSA Bennett K30BJB2032</v>
      </c>
    </row>
    <row r="2790" spans="1:4">
      <c r="A2790" t="s">
        <v>28037</v>
      </c>
      <c r="B2790" t="s">
        <v>28038</v>
      </c>
      <c r="D2790" t="str">
        <f t="shared" si="43"/>
        <v>K30MATMM12 M Mulase NSF FRG 2022 25 K30MATMM12</v>
      </c>
    </row>
    <row r="2791" spans="1:4">
      <c r="A2791" t="s">
        <v>28039</v>
      </c>
      <c r="B2791" t="s">
        <v>28040</v>
      </c>
      <c r="D2791" t="str">
        <f t="shared" si="43"/>
        <v>K30FPS6F67 CA Grape Rootstock Greenhouse 100 000 K30FPS6F67</v>
      </c>
    </row>
    <row r="2792" spans="1:4">
      <c r="A2792" t="s">
        <v>28041</v>
      </c>
      <c r="B2792" t="s">
        <v>28042</v>
      </c>
      <c r="D2792" t="str">
        <f t="shared" si="43"/>
        <v>KS0HOWT601 MED IMHO WUN PUBLIC HEALTH INSTITUTE KS0HOWT601</v>
      </c>
    </row>
    <row r="2793" spans="1:4">
      <c r="A2793" t="s">
        <v>28043</v>
      </c>
      <c r="B2793" t="s">
        <v>28044</v>
      </c>
      <c r="D2793" t="str">
        <f t="shared" si="43"/>
        <v>KS0SDU19CO Molecules Molecules U19 Clinical Core KS0SDU19CO</v>
      </c>
    </row>
    <row r="2794" spans="1:4">
      <c r="A2794" t="s">
        <v>28045</v>
      </c>
      <c r="B2794" t="s">
        <v>28046</v>
      </c>
      <c r="D2794" t="str">
        <f t="shared" si="43"/>
        <v>KS0SDUCOY2 Molecules Molecules U19 Clinical Core KS0SDUCOY2</v>
      </c>
    </row>
    <row r="2795" spans="1:4">
      <c r="A2795" t="s">
        <v>28047</v>
      </c>
      <c r="B2795" t="s">
        <v>28048</v>
      </c>
      <c r="D2795" t="str">
        <f t="shared" si="43"/>
        <v>K30V4B3221 NIH R21 Genetic Barcoding Research K30V4B3221</v>
      </c>
    </row>
    <row r="2796" spans="1:4">
      <c r="A2796" t="s">
        <v>28049</v>
      </c>
      <c r="B2796" t="s">
        <v>28050</v>
      </c>
      <c r="D2796" t="str">
        <f t="shared" si="43"/>
        <v>KS0PMSN808 MED IMPM SOOD BAYER ROAR REGISTRY KS0PMSN808</v>
      </c>
    </row>
    <row r="2797" spans="1:4">
      <c r="A2797" t="s">
        <v>28051</v>
      </c>
      <c r="B2797" t="s">
        <v>28052</v>
      </c>
      <c r="D2797" t="str">
        <f t="shared" si="43"/>
        <v>K30AEX6F72 CPAB Screen Fungicides to Control Pear K30AEX6F72</v>
      </c>
    </row>
    <row r="2798" spans="1:4">
      <c r="A2798" t="s">
        <v>28053</v>
      </c>
      <c r="B2798" t="s">
        <v>28054</v>
      </c>
      <c r="D2798" t="str">
        <f t="shared" si="43"/>
        <v>KS0GMTS201 MED IMGM TU NATL CANCER INS 1R01CA273058 KS0GMTS201</v>
      </c>
    </row>
    <row r="2799" spans="1:4">
      <c r="A2799" t="s">
        <v>28055</v>
      </c>
      <c r="B2799" t="s">
        <v>28056</v>
      </c>
      <c r="D2799" t="str">
        <f t="shared" si="43"/>
        <v>KS0GMTS202 MED IMGM TU NATL CANCER INS 1R01 SUPPLE KS0GMTS202</v>
      </c>
    </row>
    <row r="2800" spans="1:4">
      <c r="A2800" t="s">
        <v>28057</v>
      </c>
      <c r="B2800" t="s">
        <v>28058</v>
      </c>
      <c r="D2800" t="str">
        <f t="shared" si="43"/>
        <v>KS0IDSW200 MED IMID WINTER NIAID R21AI171537 KS0IDSW200</v>
      </c>
    </row>
    <row r="2801" spans="1:4">
      <c r="A2801" t="s">
        <v>28059</v>
      </c>
      <c r="B2801" t="s">
        <v>28060</v>
      </c>
      <c r="D2801" t="str">
        <f t="shared" si="43"/>
        <v>K302326F76 CS USDA Modern Dietary Asses Pirsiavas K302326F76</v>
      </c>
    </row>
    <row r="2802" spans="1:4">
      <c r="A2802" t="s">
        <v>28061</v>
      </c>
      <c r="B2802" t="s">
        <v>28062</v>
      </c>
      <c r="D2802" t="str">
        <f t="shared" si="43"/>
        <v>K30SCZ22E1 SCZ Santa Cruz EW 2022 56 C000114325 K30SCZ22E1</v>
      </c>
    </row>
    <row r="2803" spans="1:4">
      <c r="A2803" t="s">
        <v>28063</v>
      </c>
      <c r="B2803" t="s">
        <v>28064</v>
      </c>
      <c r="D2803" t="str">
        <f t="shared" si="43"/>
        <v>KS0SOX3GRT Glaser A22 1522 R01 KS0SOX3GRT</v>
      </c>
    </row>
    <row r="2804" spans="1:4">
      <c r="A2804" t="s">
        <v>28065</v>
      </c>
      <c r="B2804" t="s">
        <v>28066</v>
      </c>
      <c r="D2804" t="str">
        <f t="shared" si="43"/>
        <v>KS0JS26F81 Sack R03 Cayuse A22 1953 KS0JS26F81</v>
      </c>
    </row>
    <row r="2805" spans="1:4">
      <c r="A2805" t="s">
        <v>28067</v>
      </c>
      <c r="B2805" t="s">
        <v>28068</v>
      </c>
      <c r="D2805" t="str">
        <f t="shared" si="43"/>
        <v>KS0IDCS313 MED IMID COHEN FRED HUTCHINSON NOVAVAX KS0IDCS313</v>
      </c>
    </row>
    <row r="2806" spans="1:4">
      <c r="A2806" t="s">
        <v>28069</v>
      </c>
      <c r="B2806" t="s">
        <v>28070</v>
      </c>
      <c r="D2806" t="str">
        <f t="shared" si="43"/>
        <v>K30CNSLK31 CNS KRUBITZER R01EY0343 YR1 K30CNSLK31</v>
      </c>
    </row>
    <row r="2807" spans="1:4">
      <c r="A2807" t="s">
        <v>28071</v>
      </c>
      <c r="B2807" t="s">
        <v>28072</v>
      </c>
      <c r="D2807" t="str">
        <f t="shared" si="43"/>
        <v>KS0CPPSF22 Plastic Surgery Foundation Grant CP KS0CPPSF22</v>
      </c>
    </row>
    <row r="2808" spans="1:4">
      <c r="A2808" t="s">
        <v>28073</v>
      </c>
      <c r="B2808" t="s">
        <v>28074</v>
      </c>
      <c r="D2808" t="str">
        <f t="shared" si="43"/>
        <v>K30SUCSIRO JMIE USTIN CSIRO AquaWatch Australia Pil K30SUCSIRO</v>
      </c>
    </row>
    <row r="2809" spans="1:4">
      <c r="A2809" t="s">
        <v>28075</v>
      </c>
      <c r="B2809" t="s">
        <v>28076</v>
      </c>
      <c r="D2809" t="str">
        <f t="shared" si="43"/>
        <v>K30APSM678 PS BRUMMER 2022 CCIA K30APSM678</v>
      </c>
    </row>
    <row r="2810" spans="1:4">
      <c r="A2810" t="s">
        <v>28077</v>
      </c>
      <c r="B2810" t="s">
        <v>28078</v>
      </c>
      <c r="D2810" t="str">
        <f t="shared" si="43"/>
        <v>K30CJVITCA Jeffres CDFW D2281001 0 Egg Thiamine K30CJVITCA</v>
      </c>
    </row>
    <row r="2811" spans="1:4">
      <c r="A2811" t="s">
        <v>28079</v>
      </c>
      <c r="B2811" t="s">
        <v>28080</v>
      </c>
      <c r="D2811" t="str">
        <f t="shared" si="43"/>
        <v>K30V431RG8 VM APC ROGERS RSCA SCIALOG ABI 28691 MRI K30V431RG8</v>
      </c>
    </row>
    <row r="2812" spans="1:4">
      <c r="A2812" t="s">
        <v>28081</v>
      </c>
      <c r="B2812" t="s">
        <v>28082</v>
      </c>
      <c r="D2812" t="str">
        <f t="shared" si="43"/>
        <v>KS0GIBC845 MED IMGI BOWLUS GILEAD NASH 6075 KS0GIBC845</v>
      </c>
    </row>
    <row r="2813" spans="1:4">
      <c r="A2813" t="s">
        <v>28083</v>
      </c>
      <c r="B2813" t="s">
        <v>28084</v>
      </c>
      <c r="D2813" t="str">
        <f t="shared" si="43"/>
        <v>K30NSF22PP POWER NSF Award 2022 K30NSF22PP</v>
      </c>
    </row>
    <row r="2814" spans="1:4">
      <c r="A2814" t="s">
        <v>28085</v>
      </c>
      <c r="B2814" t="s">
        <v>28086</v>
      </c>
      <c r="D2814" t="str">
        <f t="shared" si="43"/>
        <v>KS0JRAAMC1 ROSENTHAL AAMC GRANT AWARD 2022 2023 KS0JRAAMC1</v>
      </c>
    </row>
    <row r="2815" spans="1:4">
      <c r="A2815" t="s">
        <v>28087</v>
      </c>
      <c r="B2815" t="s">
        <v>28088</v>
      </c>
      <c r="D2815" t="str">
        <f t="shared" si="43"/>
        <v>K30WHNH17S SHAHID NIH GM058015 SUMMER SUPP 2022 26 K30WHNH17S</v>
      </c>
    </row>
    <row r="2816" spans="1:4">
      <c r="A2816" t="s">
        <v>28089</v>
      </c>
      <c r="B2816" t="s">
        <v>28090</v>
      </c>
      <c r="D2816" t="str">
        <f t="shared" si="43"/>
        <v>K30WHNIH17 HEYER NIH GM058015 RENEWAL 2022 26 K30WHNIH17</v>
      </c>
    </row>
    <row r="2817" spans="1:4">
      <c r="A2817" t="s">
        <v>28091</v>
      </c>
      <c r="B2817" t="s">
        <v>28092</v>
      </c>
      <c r="D2817" t="str">
        <f t="shared" si="43"/>
        <v>KS0HOKK800 MED IMHO KELLY MILLENNIUM 5519 KS0HOKK800</v>
      </c>
    </row>
    <row r="2818" spans="1:4">
      <c r="A2818" t="s">
        <v>28093</v>
      </c>
      <c r="B2818" t="s">
        <v>28094</v>
      </c>
      <c r="D2818" t="str">
        <f t="shared" si="43"/>
        <v>KS0HOKK803 MED IMHO KELLY MILLENNIUM CORRELATIVE KS0HOKK803</v>
      </c>
    </row>
    <row r="2819" spans="1:4">
      <c r="A2819" t="s">
        <v>28095</v>
      </c>
      <c r="B2819" t="s">
        <v>28096</v>
      </c>
      <c r="D2819" t="str">
        <f t="shared" ref="D2819:D2882" si="44">A2819&amp;" "&amp;B2819</f>
        <v>KS0HOKK801 MED IMHO KELLY NOVARTIS 5530 KS0HOKK801</v>
      </c>
    </row>
    <row r="2820" spans="1:4">
      <c r="A2820" t="s">
        <v>28097</v>
      </c>
      <c r="B2820" t="s">
        <v>28098</v>
      </c>
      <c r="D2820" t="str">
        <f t="shared" si="44"/>
        <v>KS0HOKK804 MED IMHO KELLY NOVARTIS CORR UCDCC 238 KS0HOKK804</v>
      </c>
    </row>
    <row r="2821" spans="1:4">
      <c r="A2821" t="s">
        <v>28099</v>
      </c>
      <c r="B2821" t="s">
        <v>28100</v>
      </c>
      <c r="D2821" t="str">
        <f t="shared" si="44"/>
        <v>K30ALKECK8 BME LOUIE KECK FOUNDATION K30ALKECK8</v>
      </c>
    </row>
    <row r="2822" spans="1:4">
      <c r="A2822" t="s">
        <v>28101</v>
      </c>
      <c r="B2822" t="s">
        <v>28102</v>
      </c>
      <c r="D2822" t="str">
        <f t="shared" si="44"/>
        <v>K30AYLKECK BME LOUIE KECK FOUNDATION Expenditures K30AYLKECK</v>
      </c>
    </row>
    <row r="2823" spans="1:4">
      <c r="A2823" t="s">
        <v>28103</v>
      </c>
      <c r="B2823" t="s">
        <v>28104</v>
      </c>
      <c r="D2823" t="str">
        <f t="shared" si="44"/>
        <v>K30KECKSJJ CHEM SHAW KECK FOUNDATION K30KECKSJJ</v>
      </c>
    </row>
    <row r="2824" spans="1:4">
      <c r="A2824" t="s">
        <v>28105</v>
      </c>
      <c r="B2824" t="s">
        <v>28106</v>
      </c>
      <c r="D2824" t="str">
        <f t="shared" si="44"/>
        <v>K30YYKECK8 BME LOUIE KECK FOUNDATION K30YYKECK8</v>
      </c>
    </row>
    <row r="2825" spans="1:4">
      <c r="A2825" t="s">
        <v>28107</v>
      </c>
      <c r="B2825" t="s">
        <v>28108</v>
      </c>
      <c r="D2825" t="str">
        <f t="shared" si="44"/>
        <v>KS0PMCA832 MED IMPM PULMONX MORRISSEY 630 0012 A KS0PMCA832</v>
      </c>
    </row>
    <row r="2826" spans="1:4">
      <c r="A2826" t="s">
        <v>28109</v>
      </c>
      <c r="B2826" t="s">
        <v>28110</v>
      </c>
      <c r="D2826" t="str">
        <f t="shared" si="44"/>
        <v>K30OGE1789 LAWR UC MERCED NSF OGEEN K30OGE1789</v>
      </c>
    </row>
    <row r="2827" spans="1:4">
      <c r="A2827" t="s">
        <v>28111</v>
      </c>
      <c r="B2827" t="s">
        <v>28112</v>
      </c>
      <c r="D2827" t="str">
        <f t="shared" si="44"/>
        <v>KS0PMMB813 MED IMPM MORRISSEY SEATTLE CFFC OB 11 KS0PMMB813</v>
      </c>
    </row>
    <row r="2828" spans="1:4">
      <c r="A2828" t="s">
        <v>28113</v>
      </c>
      <c r="B2828" t="s">
        <v>28114</v>
      </c>
      <c r="D2828" t="str">
        <f t="shared" si="44"/>
        <v>K302300045 CS PSU Models for Enabling Mohapapatra K302300045</v>
      </c>
    </row>
    <row r="2829" spans="1:4">
      <c r="A2829" t="s">
        <v>28115</v>
      </c>
      <c r="B2829" t="s">
        <v>28116</v>
      </c>
      <c r="D2829" t="str">
        <f t="shared" si="44"/>
        <v>K302300046 CS PSU Models for Enabling Levitt K302300046</v>
      </c>
    </row>
    <row r="2830" spans="1:4">
      <c r="A2830" t="s">
        <v>28117</v>
      </c>
      <c r="B2830" t="s">
        <v>28118</v>
      </c>
      <c r="D2830" t="str">
        <f t="shared" si="44"/>
        <v>K302300047 CS PSU Models for Enabling Su K302300047</v>
      </c>
    </row>
    <row r="2831" spans="1:4">
      <c r="A2831" t="s">
        <v>28119</v>
      </c>
      <c r="B2831" t="s">
        <v>28120</v>
      </c>
      <c r="D2831" t="str">
        <f t="shared" si="44"/>
        <v>K302300048 CS PSU Models Enabling Yr 2 Mohapapatra K302300048</v>
      </c>
    </row>
    <row r="2832" spans="1:4">
      <c r="A2832" t="s">
        <v>28121</v>
      </c>
      <c r="B2832" t="s">
        <v>28122</v>
      </c>
      <c r="D2832" t="str">
        <f t="shared" si="44"/>
        <v>K302300049 CS PSU Models for Enabling Yr 2 Levitt K302300049</v>
      </c>
    </row>
    <row r="2833" spans="1:4">
      <c r="A2833" t="s">
        <v>28123</v>
      </c>
      <c r="B2833" t="s">
        <v>28124</v>
      </c>
      <c r="D2833" t="str">
        <f t="shared" si="44"/>
        <v>K302300050 CS PSU Models for Enabling Yr 2 Wu K302300050</v>
      </c>
    </row>
    <row r="2834" spans="1:4">
      <c r="A2834" t="s">
        <v>28125</v>
      </c>
      <c r="B2834" t="s">
        <v>28126</v>
      </c>
      <c r="D2834" t="str">
        <f t="shared" si="44"/>
        <v>K302300052 CS PSU Models Enabling Yr 4 5 Mohapatra K302300052</v>
      </c>
    </row>
    <row r="2835" spans="1:4">
      <c r="A2835" t="s">
        <v>28127</v>
      </c>
      <c r="B2835" t="s">
        <v>28128</v>
      </c>
      <c r="D2835" t="str">
        <f t="shared" si="44"/>
        <v>K302300053 CS PSU Models for Enabling Yr 4 5 Levitt K302300053</v>
      </c>
    </row>
    <row r="2836" spans="1:4">
      <c r="A2836" t="s">
        <v>28129</v>
      </c>
      <c r="B2836" t="s">
        <v>28130</v>
      </c>
      <c r="D2836" t="str">
        <f t="shared" si="44"/>
        <v>K302300054 CS PSU Models for Enabling Yr 4 5 Wu K302300054</v>
      </c>
    </row>
    <row r="2837" spans="1:4">
      <c r="A2837" t="s">
        <v>28131</v>
      </c>
      <c r="B2837" t="s">
        <v>28132</v>
      </c>
      <c r="D2837" t="str">
        <f t="shared" si="44"/>
        <v>K302300057 CS PSU Models Enabling Yr 5 6 Mohapatra K302300057</v>
      </c>
    </row>
    <row r="2838" spans="1:4">
      <c r="A2838" t="s">
        <v>28133</v>
      </c>
      <c r="B2838" t="s">
        <v>28134</v>
      </c>
      <c r="D2838" t="str">
        <f t="shared" si="44"/>
        <v>K302300058 CS PSU Models Enabling Yr 5 6 Chen K302300058</v>
      </c>
    </row>
    <row r="2839" spans="1:4">
      <c r="A2839" t="s">
        <v>28135</v>
      </c>
      <c r="B2839" t="s">
        <v>28136</v>
      </c>
      <c r="D2839" t="str">
        <f t="shared" si="44"/>
        <v>K302300060 CS PSU Models Enabling Yr 8 9 Moha K302300060</v>
      </c>
    </row>
    <row r="2840" spans="1:4">
      <c r="A2840" t="s">
        <v>28137</v>
      </c>
      <c r="B2840" t="s">
        <v>28138</v>
      </c>
      <c r="D2840" t="str">
        <f t="shared" si="44"/>
        <v>K302300061 CS PSU Models Enabling Yr 8 9 X Liu K302300061</v>
      </c>
    </row>
    <row r="2841" spans="1:4">
      <c r="A2841" t="s">
        <v>28139</v>
      </c>
      <c r="B2841" t="s">
        <v>28140</v>
      </c>
      <c r="D2841" t="str">
        <f t="shared" si="44"/>
        <v>K302300062 CS PSU Models Enabling Yr 10 Moha K302300062</v>
      </c>
    </row>
    <row r="2842" spans="1:4">
      <c r="A2842" t="s">
        <v>28141</v>
      </c>
      <c r="B2842" t="s">
        <v>28142</v>
      </c>
      <c r="D2842" t="str">
        <f t="shared" si="44"/>
        <v>K30JQTOSH2 Iterative Reconstruction for Spectrum CT K30JQTOSH2</v>
      </c>
    </row>
    <row r="2843" spans="1:4">
      <c r="A2843" t="s">
        <v>28143</v>
      </c>
      <c r="B2843" t="s">
        <v>28144</v>
      </c>
      <c r="D2843" t="str">
        <f t="shared" si="44"/>
        <v>K30JQTOSH3 ITERATIVE RECONSTRUCTIONF FOR SPECTRUM K30JQTOSH3</v>
      </c>
    </row>
    <row r="2844" spans="1:4">
      <c r="A2844" t="s">
        <v>28145</v>
      </c>
      <c r="B2844" t="s">
        <v>28146</v>
      </c>
      <c r="D2844" t="str">
        <f t="shared" si="44"/>
        <v>KS0MASSIMO Massimo Fleming Neal KS0MASSIMO</v>
      </c>
    </row>
    <row r="2845" spans="1:4">
      <c r="A2845" t="s">
        <v>28147</v>
      </c>
      <c r="B2845" t="s">
        <v>28148</v>
      </c>
      <c r="D2845" t="str">
        <f t="shared" si="44"/>
        <v>KS0HOGD842 MED IMHO GANDARA MERCK 5802 KS0HOGD842</v>
      </c>
    </row>
    <row r="2846" spans="1:4">
      <c r="A2846" t="s">
        <v>28149</v>
      </c>
      <c r="B2846" t="s">
        <v>28150</v>
      </c>
      <c r="D2846" t="str">
        <f t="shared" si="44"/>
        <v>KS0HOTJ815 MED IMCT TUSCANO MILLENNIUM 5768 KS0HOTJ815</v>
      </c>
    </row>
    <row r="2847" spans="1:4">
      <c r="A2847" t="s">
        <v>28151</v>
      </c>
      <c r="B2847" t="s">
        <v>28152</v>
      </c>
      <c r="D2847" t="str">
        <f t="shared" si="44"/>
        <v>KS0BAF312N Apperson BAF312 Novartis 063017 KS0BAF312N</v>
      </c>
    </row>
    <row r="2848" spans="1:4">
      <c r="A2848" t="s">
        <v>28153</v>
      </c>
      <c r="B2848" t="s">
        <v>28154</v>
      </c>
      <c r="D2848" t="str">
        <f t="shared" si="44"/>
        <v>KS0MAEXPND APPERSON NOVARTIS BAF312 STUDY 06 21 KS0MAEXPND</v>
      </c>
    </row>
    <row r="2849" spans="1:4">
      <c r="A2849" t="s">
        <v>28155</v>
      </c>
      <c r="B2849" t="s">
        <v>28156</v>
      </c>
      <c r="D2849" t="str">
        <f t="shared" si="44"/>
        <v>KS0PMAM805 MED IMPM AVDALOVIC NOVARTIS CORPO 5612 KS0PMAM805</v>
      </c>
    </row>
    <row r="2850" spans="1:4">
      <c r="A2850" t="s">
        <v>28157</v>
      </c>
      <c r="B2850" t="s">
        <v>28158</v>
      </c>
      <c r="D2850" t="str">
        <f t="shared" si="44"/>
        <v>KS0HORJ804 MED IMHO RIESS MERCK UCDCC 250 KS0HORJ804</v>
      </c>
    </row>
    <row r="2851" spans="1:4">
      <c r="A2851" t="s">
        <v>28159</v>
      </c>
      <c r="B2851" t="s">
        <v>28160</v>
      </c>
      <c r="D2851" t="str">
        <f t="shared" si="44"/>
        <v>KS0HORJ805 MED IMHO RIESS MERCK CORREL CDCC 250 KS0HORJ805</v>
      </c>
    </row>
    <row r="2852" spans="1:4">
      <c r="A2852" t="s">
        <v>28161</v>
      </c>
      <c r="B2852" t="s">
        <v>28162</v>
      </c>
      <c r="D2852" t="str">
        <f t="shared" si="44"/>
        <v>KS0HOJB806 MED IMCT JONAS SIGMA TAU UCSD SUB KS0HOJB806</v>
      </c>
    </row>
    <row r="2853" spans="1:4">
      <c r="A2853" t="s">
        <v>28163</v>
      </c>
      <c r="B2853" t="s">
        <v>28164</v>
      </c>
      <c r="D2853" t="str">
        <f t="shared" si="44"/>
        <v>KS0GIBC812 MED IMGI INTERCEPT 6512 BOWLUS KS0GIBC812</v>
      </c>
    </row>
    <row r="2854" spans="1:4">
      <c r="A2854" t="s">
        <v>28165</v>
      </c>
      <c r="B2854" t="s">
        <v>28166</v>
      </c>
      <c r="D2854" t="str">
        <f t="shared" si="44"/>
        <v>KS0HOTJ818 MED IMCT TUSCANO MILLENNIUM UCDCC 253 KS0HOTJ818</v>
      </c>
    </row>
    <row r="2855" spans="1:4">
      <c r="A2855" t="s">
        <v>28167</v>
      </c>
      <c r="B2855" t="s">
        <v>28168</v>
      </c>
      <c r="D2855" t="str">
        <f t="shared" si="44"/>
        <v>KS0HOLP850 MED IMHO LARA MERCK UCDCC 252 KS0HOLP850</v>
      </c>
    </row>
    <row r="2856" spans="1:4">
      <c r="A2856" t="s">
        <v>28169</v>
      </c>
      <c r="B2856" t="s">
        <v>28170</v>
      </c>
      <c r="D2856" t="str">
        <f t="shared" si="44"/>
        <v>K30ANAS168 LAWR ANASTASIO NSF Phenol 3 31 21 K30ANAS168</v>
      </c>
    </row>
    <row r="2857" spans="1:4">
      <c r="A2857" t="s">
        <v>28171</v>
      </c>
      <c r="B2857" t="s">
        <v>28172</v>
      </c>
      <c r="D2857" t="str">
        <f t="shared" si="44"/>
        <v>K30ZHAN168 ETOX ZHANG NSF Phenol reactions in aque K30ZHAN168</v>
      </c>
    </row>
    <row r="2858" spans="1:4">
      <c r="A2858" t="s">
        <v>28173</v>
      </c>
      <c r="B2858" t="s">
        <v>28174</v>
      </c>
      <c r="D2858" t="str">
        <f t="shared" si="44"/>
        <v>K3027B49CA Control account for fund 27B49 K3027B49CA</v>
      </c>
    </row>
    <row r="2859" spans="1:4">
      <c r="A2859" t="s">
        <v>28175</v>
      </c>
      <c r="B2859" t="s">
        <v>28176</v>
      </c>
      <c r="D2859" t="str">
        <f t="shared" si="44"/>
        <v>K30SAND822 ASSS SWRC TASK 2 UNIFIED STRE 3 31 19 K30SAND822</v>
      </c>
    </row>
    <row r="2860" spans="1:4">
      <c r="A2860" t="s">
        <v>28177</v>
      </c>
      <c r="B2860" t="s">
        <v>28178</v>
      </c>
      <c r="D2860" t="str">
        <f t="shared" si="44"/>
        <v>K30SAND823 ASSS SWRC TASK 3 NON DIMENSIO 3 31 19 K30SAND823</v>
      </c>
    </row>
    <row r="2861" spans="1:4">
      <c r="A2861" t="s">
        <v>28179</v>
      </c>
      <c r="B2861" t="s">
        <v>28180</v>
      </c>
      <c r="D2861" t="str">
        <f t="shared" si="44"/>
        <v>K30SAND824 ASSS SWRC TASK 4 HYDRO GEOMOR 3 31 19 K30SAND824</v>
      </c>
    </row>
    <row r="2862" spans="1:4">
      <c r="A2862" t="s">
        <v>28181</v>
      </c>
      <c r="B2862" t="s">
        <v>28182</v>
      </c>
      <c r="D2862" t="str">
        <f t="shared" si="44"/>
        <v>K30SAND825 ASSS SWRC TASK 5 IMPAIRED STR 3 31 19 K30SAND825</v>
      </c>
    </row>
    <row r="2863" spans="1:4">
      <c r="A2863" t="s">
        <v>28183</v>
      </c>
      <c r="B2863" t="s">
        <v>28184</v>
      </c>
      <c r="D2863" t="str">
        <f t="shared" si="44"/>
        <v>K30SAND827 ASSS SWRC TASK 3 SAC RIV BASI 3 31 19 K30SAND827</v>
      </c>
    </row>
    <row r="2864" spans="1:4">
      <c r="A2864" t="s">
        <v>28185</v>
      </c>
      <c r="B2864" t="s">
        <v>28186</v>
      </c>
      <c r="D2864" t="str">
        <f t="shared" si="44"/>
        <v>K30SAND82A ASSS SWRC TASK 1 ADMIN MANAGE 3 31 19 K30SAND82A</v>
      </c>
    </row>
    <row r="2865" spans="1:4">
      <c r="A2865" t="s">
        <v>28187</v>
      </c>
      <c r="B2865" t="s">
        <v>28188</v>
      </c>
      <c r="D2865" t="str">
        <f t="shared" si="44"/>
        <v>K30SAND82B ASSS SWRC TASK 2 UNIFIED 3 31 19 K30SAND82B</v>
      </c>
    </row>
    <row r="2866" spans="1:4">
      <c r="A2866" t="s">
        <v>28189</v>
      </c>
      <c r="B2866" t="s">
        <v>28190</v>
      </c>
      <c r="D2866" t="str">
        <f t="shared" si="44"/>
        <v>K30SAND82C ASSS SWRC TASK 3 NON DIMENSION 3 31 19 K30SAND82C</v>
      </c>
    </row>
    <row r="2867" spans="1:4">
      <c r="A2867" t="s">
        <v>28191</v>
      </c>
      <c r="B2867" t="s">
        <v>28192</v>
      </c>
      <c r="D2867" t="str">
        <f t="shared" si="44"/>
        <v>K30SAND82D ASSS SWRC TASK 4 HYDRO GEOMOR 3 31 19 K30SAND82D</v>
      </c>
    </row>
    <row r="2868" spans="1:4">
      <c r="A2868" t="s">
        <v>28193</v>
      </c>
      <c r="B2868" t="s">
        <v>28194</v>
      </c>
      <c r="D2868" t="str">
        <f t="shared" si="44"/>
        <v>K30SAND82E ASSS SWRC TASK 5 IMPAIRED 3 31 19 K30SAND82E</v>
      </c>
    </row>
    <row r="2869" spans="1:4">
      <c r="A2869" t="s">
        <v>28195</v>
      </c>
      <c r="B2869" t="s">
        <v>28196</v>
      </c>
      <c r="D2869" t="str">
        <f t="shared" si="44"/>
        <v>K30SAND82F ASSS SWRC TASK 6 EEL RIVER 3 31 19 K30SAND82F</v>
      </c>
    </row>
    <row r="2870" spans="1:4">
      <c r="A2870" t="s">
        <v>28197</v>
      </c>
      <c r="B2870" t="s">
        <v>28198</v>
      </c>
      <c r="D2870" t="str">
        <f t="shared" si="44"/>
        <v>K30SAND82G ASSS SWRC TASK 7 STREAM SUB 3 31 19 K30SAND82G</v>
      </c>
    </row>
    <row r="2871" spans="1:4">
      <c r="A2871" t="s">
        <v>28199</v>
      </c>
      <c r="B2871" t="s">
        <v>28200</v>
      </c>
      <c r="D2871" t="str">
        <f t="shared" si="44"/>
        <v>K30SAND82H ASSS SWRC TASK 8 Advisory Doc 3 31 19 K30SAND82H</v>
      </c>
    </row>
    <row r="2872" spans="1:4">
      <c r="A2872" t="s">
        <v>28201</v>
      </c>
      <c r="B2872" t="s">
        <v>28202</v>
      </c>
      <c r="D2872" t="str">
        <f t="shared" si="44"/>
        <v>K30SAND82I ASSS SWRC TASK 9 Technical Asst 3 31 19 K30SAND82I</v>
      </c>
    </row>
    <row r="2873" spans="1:4">
      <c r="A2873" t="s">
        <v>28203</v>
      </c>
      <c r="B2873" t="s">
        <v>28204</v>
      </c>
      <c r="D2873" t="str">
        <f t="shared" si="44"/>
        <v>K30SAND82J ASSS TASK 10 REV ENV DOCS UC MERCED K30SAND82J</v>
      </c>
    </row>
    <row r="2874" spans="1:4">
      <c r="A2874" t="s">
        <v>28205</v>
      </c>
      <c r="B2874" t="s">
        <v>28206</v>
      </c>
      <c r="D2874" t="str">
        <f t="shared" si="44"/>
        <v>K30SAND82S ASSS SWRC TASK 6 Eel River Wa 3 31 19 K30SAND82S</v>
      </c>
    </row>
    <row r="2875" spans="1:4">
      <c r="A2875" t="s">
        <v>28207</v>
      </c>
      <c r="B2875" t="s">
        <v>28208</v>
      </c>
      <c r="D2875" t="str">
        <f t="shared" si="44"/>
        <v>K30SYSWBEF JMIE HAYE SANDOVAL SOLIS SWRCB E FLOWS K30SYSWBEF</v>
      </c>
    </row>
    <row r="2876" spans="1:4">
      <c r="A2876" t="s">
        <v>28209</v>
      </c>
      <c r="B2876" t="s">
        <v>28210</v>
      </c>
      <c r="D2876" t="str">
        <f t="shared" si="44"/>
        <v>KS0CARJ502 MED IMCA VILLABLANCA TREADWELL FND GRNT KS0CARJ502</v>
      </c>
    </row>
    <row r="2877" spans="1:4">
      <c r="A2877" t="s">
        <v>28211</v>
      </c>
      <c r="B2877" t="s">
        <v>28212</v>
      </c>
      <c r="D2877" t="str">
        <f t="shared" si="44"/>
        <v>KS0AY27C19 A19 1122 NCI R01CA22595 KS0AY27C19</v>
      </c>
    </row>
    <row r="2878" spans="1:4">
      <c r="A2878" t="s">
        <v>28213</v>
      </c>
      <c r="B2878" t="s">
        <v>28214</v>
      </c>
      <c r="D2878" t="str">
        <f t="shared" si="44"/>
        <v>KS0HC27C20 CHEN A19 1215 R01CA224900 KS0HC27C20</v>
      </c>
    </row>
    <row r="2879" spans="1:4">
      <c r="A2879" t="s">
        <v>28215</v>
      </c>
      <c r="B2879" t="s">
        <v>28216</v>
      </c>
      <c r="D2879" t="str">
        <f t="shared" si="44"/>
        <v>K303875086 ARBNCO Demonstration Arbn Well Proj 3 K303875086</v>
      </c>
    </row>
    <row r="2880" spans="1:4">
      <c r="A2880" t="s">
        <v>28217</v>
      </c>
      <c r="B2880" t="s">
        <v>28218</v>
      </c>
      <c r="D2880" t="str">
        <f t="shared" si="44"/>
        <v>K30ABBAGRI PLB Britt Agribody Technologies K30ABBAGRI</v>
      </c>
    </row>
    <row r="2881" spans="1:4">
      <c r="A2881" t="s">
        <v>28219</v>
      </c>
      <c r="B2881" t="s">
        <v>28220</v>
      </c>
      <c r="D2881" t="str">
        <f t="shared" si="44"/>
        <v>KS0HORJ813 MED IMHO RIESS UCSF NOVARTIS CC 166512 KS0HORJ813</v>
      </c>
    </row>
    <row r="2882" spans="1:4">
      <c r="A2882" t="s">
        <v>28221</v>
      </c>
      <c r="B2882" t="s">
        <v>28222</v>
      </c>
      <c r="D2882" t="str">
        <f t="shared" si="44"/>
        <v>K30CS27C53 PS VAN DEYNZE CAPP CELERY K30CS27C53</v>
      </c>
    </row>
    <row r="2883" spans="1:4">
      <c r="A2883" t="s">
        <v>28223</v>
      </c>
      <c r="B2883" t="s">
        <v>28224</v>
      </c>
      <c r="D2883" t="str">
        <f t="shared" ref="D2883:D2946" si="45">A2883&amp;" "&amp;B2883</f>
        <v>KS0ALVJ601 MED IMAL N OF ONE PILOT VAN DE WATER KS0ALVJ601</v>
      </c>
    </row>
    <row r="2884" spans="1:4">
      <c r="A2884" t="s">
        <v>28225</v>
      </c>
      <c r="B2884" t="s">
        <v>28226</v>
      </c>
      <c r="D2884" t="str">
        <f t="shared" si="45"/>
        <v>K30FAF7C66 BAE Fadi Fathallah AgrAbility Payroll K30FAF7C66</v>
      </c>
    </row>
    <row r="2885" spans="1:4">
      <c r="A2885" t="s">
        <v>28227</v>
      </c>
      <c r="B2885" t="s">
        <v>28228</v>
      </c>
      <c r="D2885" t="str">
        <f t="shared" si="45"/>
        <v>K30FAFADVA BAE Fadi Fathallah AgrAbility K30FAFADVA</v>
      </c>
    </row>
    <row r="2886" spans="1:4">
      <c r="A2886" t="s">
        <v>28229</v>
      </c>
      <c r="B2886" t="s">
        <v>28230</v>
      </c>
      <c r="D2886" t="str">
        <f t="shared" si="45"/>
        <v>KS0MCESTET MED OBGYN CREININ ESTETRA SPRL KS0MCESTET</v>
      </c>
    </row>
    <row r="2887" spans="1:4">
      <c r="A2887" t="s">
        <v>28231</v>
      </c>
      <c r="B2887" t="s">
        <v>28232</v>
      </c>
      <c r="D2887" t="str">
        <f t="shared" si="45"/>
        <v>K30UWPTSWU Spokenweb Concordia University 3 27C84 K30UWPTSWU</v>
      </c>
    </row>
    <row r="2888" spans="1:4">
      <c r="A2888" t="s">
        <v>28233</v>
      </c>
      <c r="B2888" t="s">
        <v>28234</v>
      </c>
      <c r="D2888" t="str">
        <f t="shared" si="45"/>
        <v>K30AJFDWR2 CDWR SF Estuary Fishes K30AJFDWR2</v>
      </c>
    </row>
    <row r="2889" spans="1:4">
      <c r="A2889" t="s">
        <v>28235</v>
      </c>
      <c r="B2889" t="s">
        <v>28236</v>
      </c>
      <c r="D2889" t="str">
        <f t="shared" si="45"/>
        <v>K30YXSFINA FINGER FINA ACCOUNT K30YXSFINA</v>
      </c>
    </row>
    <row r="2890" spans="1:4">
      <c r="A2890" t="s">
        <v>28237</v>
      </c>
      <c r="B2890" t="s">
        <v>28238</v>
      </c>
      <c r="D2890" t="str">
        <f t="shared" si="45"/>
        <v>KS0GICE601 MED IMGI TARGET PHARM TARGET HBV CHAK KS0GICE601</v>
      </c>
    </row>
    <row r="2891" spans="1:4">
      <c r="A2891" t="s">
        <v>28239</v>
      </c>
      <c r="B2891" t="s">
        <v>28240</v>
      </c>
      <c r="D2891" t="str">
        <f t="shared" si="45"/>
        <v>K30APNSFSM BME NSF AWD 1810540 PARIKH K30APNSFSM</v>
      </c>
    </row>
    <row r="2892" spans="1:4">
      <c r="A2892" t="s">
        <v>28241</v>
      </c>
      <c r="B2892" t="s">
        <v>28242</v>
      </c>
      <c r="D2892" t="str">
        <f t="shared" si="45"/>
        <v>K30BJB0055 NUTR BENNETT 58 2032 0 055 NACA K30BJB0055</v>
      </c>
    </row>
    <row r="2893" spans="1:4">
      <c r="A2893" t="s">
        <v>28243</v>
      </c>
      <c r="B2893" t="s">
        <v>28244</v>
      </c>
      <c r="D2893" t="str">
        <f t="shared" si="45"/>
        <v>K30APSM626 PS BENNETT FFAR GENETIC AND MICRO 083123 K30APSM626</v>
      </c>
    </row>
    <row r="2894" spans="1:4">
      <c r="A2894" t="s">
        <v>28245</v>
      </c>
      <c r="B2894" t="s">
        <v>28246</v>
      </c>
      <c r="D2894" t="str">
        <f t="shared" si="45"/>
        <v>K30APSF796 PS FENNIMORE USDA NIFA HIGH EFFCI 083123 K30APSF796</v>
      </c>
    </row>
    <row r="2895" spans="1:4">
      <c r="A2895" t="s">
        <v>28247</v>
      </c>
      <c r="B2895" t="s">
        <v>28248</v>
      </c>
      <c r="D2895" t="str">
        <f t="shared" si="45"/>
        <v>K30ELDHTQA 8 31 24 NIFA Hybrid TR Quality Assurance K30ELDHTQA</v>
      </c>
    </row>
    <row r="2896" spans="1:4">
      <c r="A2896" t="s">
        <v>28249</v>
      </c>
      <c r="B2896" t="s">
        <v>28250</v>
      </c>
      <c r="D2896" t="str">
        <f t="shared" si="45"/>
        <v>K30AACGLOB Denicol Global Inc K30AACGLOB</v>
      </c>
    </row>
    <row r="2897" spans="1:4">
      <c r="A2897" t="s">
        <v>28251</v>
      </c>
      <c r="B2897" t="s">
        <v>28252</v>
      </c>
      <c r="D2897" t="str">
        <f t="shared" si="45"/>
        <v>K30APSM628 PS BENNETT MATCHING FOR FFAR BENS 123123 K30APSM628</v>
      </c>
    </row>
    <row r="2898" spans="1:4">
      <c r="A2898" t="s">
        <v>28253</v>
      </c>
      <c r="B2898" t="s">
        <v>28254</v>
      </c>
      <c r="D2898" t="str">
        <f t="shared" si="45"/>
        <v>K30FGZ7D24 YR1 Analyses of Potential Regs Fruiting K30FGZ7D24</v>
      </c>
    </row>
    <row r="2899" spans="1:4">
      <c r="A2899" t="s">
        <v>28255</v>
      </c>
      <c r="B2899" t="s">
        <v>28256</v>
      </c>
      <c r="D2899" t="str">
        <f t="shared" si="45"/>
        <v>K30FGZ7D25 YR2 Analyses of Potential Regs Fruiting K30FGZ7D25</v>
      </c>
    </row>
    <row r="2900" spans="1:4">
      <c r="A2900" t="s">
        <v>28257</v>
      </c>
      <c r="B2900" t="s">
        <v>28258</v>
      </c>
      <c r="D2900" t="str">
        <f t="shared" si="45"/>
        <v>K30FGZ7D26 YR3 Analyses of Potential Regs Fruiting K30FGZ7D26</v>
      </c>
    </row>
    <row r="2901" spans="1:4">
      <c r="A2901" t="s">
        <v>28259</v>
      </c>
      <c r="B2901" t="s">
        <v>28260</v>
      </c>
      <c r="D2901" t="str">
        <f t="shared" si="45"/>
        <v>K30FGZ7D27 YR4 Analyses of Potential Regs Fruiting K30FGZ7D27</v>
      </c>
    </row>
    <row r="2902" spans="1:4">
      <c r="A2902" t="s">
        <v>28261</v>
      </c>
      <c r="B2902" t="s">
        <v>28262</v>
      </c>
      <c r="D2902" t="str">
        <f t="shared" si="45"/>
        <v>K30APSM627 PS KASSIM REP OF TURK MIN QUALITY 081520 K30APSM627</v>
      </c>
    </row>
    <row r="2903" spans="1:4">
      <c r="A2903" t="s">
        <v>28263</v>
      </c>
      <c r="B2903" t="s">
        <v>28264</v>
      </c>
      <c r="D2903" t="str">
        <f t="shared" si="45"/>
        <v>KS0NB27D36 MED MCB NIH EY031724 NADEAN BROWN KS0NB27D36</v>
      </c>
    </row>
    <row r="2904" spans="1:4">
      <c r="A2904" t="s">
        <v>28265</v>
      </c>
      <c r="B2904" t="s">
        <v>28266</v>
      </c>
      <c r="D2904" t="str">
        <f t="shared" si="45"/>
        <v>K30ADAR20H Advancing Diversity in Aging Research K30ADAR20H</v>
      </c>
    </row>
    <row r="2905" spans="1:4">
      <c r="A2905" t="s">
        <v>28267</v>
      </c>
      <c r="B2905" t="s">
        <v>28268</v>
      </c>
      <c r="D2905" t="str">
        <f t="shared" si="45"/>
        <v>K30ADAR20S Advancing Diversity in Aging Research ST K30ADAR20S</v>
      </c>
    </row>
    <row r="2906" spans="1:4">
      <c r="A2906" t="s">
        <v>28269</v>
      </c>
      <c r="B2906" t="s">
        <v>28270</v>
      </c>
      <c r="D2906" t="str">
        <f t="shared" si="45"/>
        <v>K307727D39 FFHC FINA for AIFS Sys Glycan Project K307727D39</v>
      </c>
    </row>
    <row r="2907" spans="1:4">
      <c r="A2907" t="s">
        <v>28271</v>
      </c>
      <c r="B2907" t="s">
        <v>28272</v>
      </c>
      <c r="D2907" t="str">
        <f t="shared" si="45"/>
        <v>K30AIFSANR AIFS UC ANR Subaward K30AIFSANR</v>
      </c>
    </row>
    <row r="2908" spans="1:4">
      <c r="A2908" t="s">
        <v>28273</v>
      </c>
      <c r="B2908" t="s">
        <v>28274</v>
      </c>
      <c r="D2908" t="str">
        <f t="shared" si="45"/>
        <v>K30AIFSARS AIFS USDA ARS Subaward K30AIFSARS</v>
      </c>
    </row>
    <row r="2909" spans="1:4">
      <c r="A2909" t="s">
        <v>28275</v>
      </c>
      <c r="B2909" t="s">
        <v>28276</v>
      </c>
      <c r="D2909" t="str">
        <f t="shared" si="45"/>
        <v>K30AIFSCOR AIFS Cornell Subaward K30AIFSCOR</v>
      </c>
    </row>
    <row r="2910" spans="1:4">
      <c r="A2910" t="s">
        <v>28277</v>
      </c>
      <c r="B2910" t="s">
        <v>28278</v>
      </c>
      <c r="D2910" t="str">
        <f t="shared" si="45"/>
        <v>K30AIFSFIN AIFIS FINA account K30AIFSFIN</v>
      </c>
    </row>
    <row r="2911" spans="1:4">
      <c r="A2911" t="s">
        <v>28279</v>
      </c>
      <c r="B2911" t="s">
        <v>28280</v>
      </c>
      <c r="D2911" t="str">
        <f t="shared" si="45"/>
        <v>K30AIFSFIU AIFIS FINA undergrad specific account K30AIFSFIU</v>
      </c>
    </row>
    <row r="2912" spans="1:4">
      <c r="A2912" t="s">
        <v>28281</v>
      </c>
      <c r="B2912" t="s">
        <v>28282</v>
      </c>
      <c r="D2912" t="str">
        <f t="shared" si="45"/>
        <v>K30AIFSIUC AIFS UIUC Subaward K30AIFSIUC</v>
      </c>
    </row>
    <row r="2913" spans="1:4">
      <c r="A2913" t="s">
        <v>28283</v>
      </c>
      <c r="B2913" t="s">
        <v>28284</v>
      </c>
      <c r="D2913" t="str">
        <f t="shared" si="45"/>
        <v>K30AIFSOA1 AI Inst for Next Gen Food Syst Operating K30AIFSOA1</v>
      </c>
    </row>
    <row r="2914" spans="1:4">
      <c r="A2914" t="s">
        <v>28285</v>
      </c>
      <c r="B2914" t="s">
        <v>28286</v>
      </c>
      <c r="D2914" t="str">
        <f t="shared" si="45"/>
        <v>K30AIFSP01 AI Inst for Next Gen Food Sys Glycan Prj K30AIFSP01</v>
      </c>
    </row>
    <row r="2915" spans="1:4">
      <c r="A2915" t="s">
        <v>28287</v>
      </c>
      <c r="B2915" t="s">
        <v>28288</v>
      </c>
      <c r="D2915" t="str">
        <f t="shared" si="45"/>
        <v>K30AIFSP02 AI Inst for Next Gen Food Sys FdLoss Prj K30AIFSP02</v>
      </c>
    </row>
    <row r="2916" spans="1:4">
      <c r="A2916" t="s">
        <v>28289</v>
      </c>
      <c r="B2916" t="s">
        <v>28290</v>
      </c>
      <c r="D2916" t="str">
        <f t="shared" si="45"/>
        <v>K30AIFSP03 AIFS Project AgML OpenSource K30AIFSP03</v>
      </c>
    </row>
    <row r="2917" spans="1:4">
      <c r="A2917" t="s">
        <v>28291</v>
      </c>
      <c r="B2917" t="s">
        <v>28292</v>
      </c>
      <c r="D2917" t="str">
        <f t="shared" si="45"/>
        <v>K30AIFSP05 AIFS project for soil sensor nodes K30AIFSP05</v>
      </c>
    </row>
    <row r="2918" spans="1:4">
      <c r="A2918" t="s">
        <v>28293</v>
      </c>
      <c r="B2918" t="s">
        <v>28294</v>
      </c>
      <c r="D2918" t="str">
        <f t="shared" si="45"/>
        <v>K30AIFSP06 AIFS Y2 Project AI breeding toolkit K30AIFSP06</v>
      </c>
    </row>
    <row r="2919" spans="1:4">
      <c r="A2919" t="s">
        <v>28295</v>
      </c>
      <c r="B2919" t="s">
        <v>28296</v>
      </c>
      <c r="D2919" t="str">
        <f t="shared" si="45"/>
        <v>K30AIFSP07 AIFS Ethics Trust in AI Food Systems K30AIFSP07</v>
      </c>
    </row>
    <row r="2920" spans="1:4">
      <c r="A2920" t="s">
        <v>28297</v>
      </c>
      <c r="B2920" t="s">
        <v>28298</v>
      </c>
      <c r="D2920" t="str">
        <f t="shared" si="45"/>
        <v>K30AIFSP08 AIFS Project 8 K30AIFSP08</v>
      </c>
    </row>
    <row r="2921" spans="1:4">
      <c r="A2921" t="s">
        <v>28299</v>
      </c>
      <c r="B2921" t="s">
        <v>28300</v>
      </c>
      <c r="D2921" t="str">
        <f t="shared" si="45"/>
        <v>K30AIFSP10 AIFS Predict Health Effects Food Photo K30AIFSP10</v>
      </c>
    </row>
    <row r="2922" spans="1:4">
      <c r="A2922" t="s">
        <v>28301</v>
      </c>
      <c r="B2922" t="s">
        <v>28302</v>
      </c>
      <c r="D2922" t="str">
        <f t="shared" si="45"/>
        <v>K30AIFSP11 AIFS Project Better Food Sys bioactives K30AIFSP11</v>
      </c>
    </row>
    <row r="2923" spans="1:4">
      <c r="A2923" t="s">
        <v>28303</v>
      </c>
      <c r="B2923" t="s">
        <v>28304</v>
      </c>
      <c r="D2923" t="str">
        <f t="shared" si="45"/>
        <v>K30AIFSP12 AIFS P12 Diet Recommendation System K30AIFSP12</v>
      </c>
    </row>
    <row r="2924" spans="1:4">
      <c r="A2924" t="s">
        <v>28305</v>
      </c>
      <c r="B2924" t="s">
        <v>28306</v>
      </c>
      <c r="D2924" t="str">
        <f t="shared" si="45"/>
        <v>K30AIFSP14 AIFS P14 Upcycling K30AIFSP14</v>
      </c>
    </row>
    <row r="2925" spans="1:4">
      <c r="A2925" t="s">
        <v>28307</v>
      </c>
      <c r="B2925" t="s">
        <v>28308</v>
      </c>
      <c r="D2925" t="str">
        <f t="shared" si="45"/>
        <v>K30AIFSSCI AIFS Science Says K30AIFSSCI</v>
      </c>
    </row>
    <row r="2926" spans="1:4">
      <c r="A2926" t="s">
        <v>28309</v>
      </c>
      <c r="B2926" t="s">
        <v>28310</v>
      </c>
      <c r="D2926" t="str">
        <f t="shared" si="45"/>
        <v>K30AIFSTER AIFS terpine predict flavor and health K30AIFSTER</v>
      </c>
    </row>
    <row r="2927" spans="1:4">
      <c r="A2927" t="s">
        <v>28311</v>
      </c>
      <c r="B2927" t="s">
        <v>28312</v>
      </c>
      <c r="D2927" t="str">
        <f t="shared" si="45"/>
        <v>K30AIFSUCB AIFS UC Berkeley Subaward K30AIFSUCB</v>
      </c>
    </row>
    <row r="2928" spans="1:4">
      <c r="A2928" t="s">
        <v>28313</v>
      </c>
      <c r="B2928" t="s">
        <v>28314</v>
      </c>
      <c r="D2928" t="str">
        <f t="shared" si="45"/>
        <v>K30JTSAIFS 8 31 2025 NIFA AI Institute Food Systems K30JTSAIFS</v>
      </c>
    </row>
    <row r="2929" spans="1:4">
      <c r="A2929" t="s">
        <v>28315</v>
      </c>
      <c r="B2929" t="s">
        <v>28316</v>
      </c>
      <c r="D2929" t="str">
        <f t="shared" si="45"/>
        <v>K30WHNIH16 MMG HEYER NIGMS R01GM137751 K30WHNIH16</v>
      </c>
    </row>
    <row r="2930" spans="1:4">
      <c r="A2930" t="s">
        <v>28317</v>
      </c>
      <c r="B2930" t="s">
        <v>28318</v>
      </c>
      <c r="D2930" t="str">
        <f t="shared" si="45"/>
        <v>K30WHNIHED DAMOZONIO NIGMS R01GM137751 SUMMER SUP K30WHNIHED</v>
      </c>
    </row>
    <row r="2931" spans="1:4">
      <c r="A2931" t="s">
        <v>28319</v>
      </c>
      <c r="B2931" t="s">
        <v>28320</v>
      </c>
      <c r="D2931" t="str">
        <f t="shared" si="45"/>
        <v>K30V4B3218 NIH R21 Toxoplasma genes of the eye K30V4B3218</v>
      </c>
    </row>
    <row r="2932" spans="1:4">
      <c r="A2932" t="s">
        <v>28321</v>
      </c>
      <c r="B2932" t="s">
        <v>28322</v>
      </c>
      <c r="D2932" t="str">
        <f t="shared" si="45"/>
        <v>K30V4V0088 R21 Toxoplasma genes of the eye research K30V4V0088</v>
      </c>
    </row>
    <row r="2933" spans="1:4">
      <c r="A2933" t="s">
        <v>28323</v>
      </c>
      <c r="B2933" t="s">
        <v>28324</v>
      </c>
      <c r="D2933" t="str">
        <f t="shared" si="45"/>
        <v>KS0JSFTPOM Silverman FAST TRAC FT2020 005 0 KS0JSFTPOM</v>
      </c>
    </row>
    <row r="2934" spans="1:4">
      <c r="A2934" t="s">
        <v>28325</v>
      </c>
      <c r="B2934" t="s">
        <v>28326</v>
      </c>
      <c r="D2934" t="str">
        <f t="shared" si="45"/>
        <v>K30MA27D49 SOCS RWJ FDN A MIDDLETON 27D49 K30MA27D49</v>
      </c>
    </row>
    <row r="2935" spans="1:4">
      <c r="A2935" t="s">
        <v>28327</v>
      </c>
      <c r="B2935" t="s">
        <v>28328</v>
      </c>
      <c r="D2935" t="str">
        <f t="shared" si="45"/>
        <v>K30ASAFINA NUT Anna Sadovnikova FINA account K30ASAFINA</v>
      </c>
    </row>
    <row r="2936" spans="1:4">
      <c r="A2936" t="s">
        <v>28329</v>
      </c>
      <c r="B2936" t="s">
        <v>28330</v>
      </c>
      <c r="D2936" t="str">
        <f t="shared" si="45"/>
        <v>K30SADNIHC ANS Sadovnikova NIH CHILDCARE COSTS K30SADNIHC</v>
      </c>
    </row>
    <row r="2937" spans="1:4">
      <c r="A2937" t="s">
        <v>28331</v>
      </c>
      <c r="B2937" t="s">
        <v>28332</v>
      </c>
      <c r="D2937" t="str">
        <f t="shared" si="45"/>
        <v>K30SADOEXP ANS Anna Sadovnikova supply expenses K30SADOEXP</v>
      </c>
    </row>
    <row r="2938" spans="1:4">
      <c r="A2938" t="s">
        <v>28333</v>
      </c>
      <c r="B2938" t="s">
        <v>28334</v>
      </c>
      <c r="D2938" t="str">
        <f t="shared" si="45"/>
        <v>KS0MEANIA1 SOM A Sandovnikova Inst Allw FY2022 KS0MEANIA1</v>
      </c>
    </row>
    <row r="2939" spans="1:4">
      <c r="A2939" t="s">
        <v>28335</v>
      </c>
      <c r="B2939" t="s">
        <v>28336</v>
      </c>
      <c r="D2939" t="str">
        <f t="shared" si="45"/>
        <v>KS0MEANST1 MED A Sandovnikova Stipend FY 2022 KS0MEANST1</v>
      </c>
    </row>
    <row r="2940" spans="1:4">
      <c r="A2940" t="s">
        <v>28337</v>
      </c>
      <c r="B2940" t="s">
        <v>28338</v>
      </c>
      <c r="D2940" t="str">
        <f t="shared" si="45"/>
        <v>KS0MEANST3 MED A Sandovnikova Stipend FY 2024 KS0MEANST3</v>
      </c>
    </row>
    <row r="2941" spans="1:4">
      <c r="A2941" t="s">
        <v>28339</v>
      </c>
      <c r="B2941" t="s">
        <v>28340</v>
      </c>
      <c r="D2941" t="str">
        <f t="shared" si="45"/>
        <v>KS0MEASACC MED A Sandovnikova Childcare FY 2024 KS0MEASACC</v>
      </c>
    </row>
    <row r="2942" spans="1:4">
      <c r="A2942" t="s">
        <v>28341</v>
      </c>
      <c r="B2942" t="s">
        <v>28342</v>
      </c>
      <c r="D2942" t="str">
        <f t="shared" si="45"/>
        <v>KS0MEASAIA MED A Sandovnikova Institut Allow FY24 KS0MEASAIA</v>
      </c>
    </row>
    <row r="2943" spans="1:4">
      <c r="A2943" t="s">
        <v>28343</v>
      </c>
      <c r="B2943" t="s">
        <v>28344</v>
      </c>
      <c r="D2943" t="str">
        <f t="shared" si="45"/>
        <v>KS0MEASAOT MED A Sandovnikova Other FY 2024 KS0MEASAOT</v>
      </c>
    </row>
    <row r="2944" spans="1:4">
      <c r="A2944" t="s">
        <v>28345</v>
      </c>
      <c r="B2944" t="s">
        <v>28346</v>
      </c>
      <c r="D2944" t="str">
        <f t="shared" si="45"/>
        <v>K30CXVBWFP EVE Veller Branco Weiss Flwsp A21 2535 0 K30CXVBWFP</v>
      </c>
    </row>
    <row r="2945" spans="1:4">
      <c r="A2945" t="s">
        <v>28347</v>
      </c>
      <c r="B2945" t="s">
        <v>28348</v>
      </c>
      <c r="D2945" t="str">
        <f t="shared" si="45"/>
        <v>K30SCL20T1 SCL Santa Clara Co GENT 2020 55 FY20 22 K30SCL20T1</v>
      </c>
    </row>
    <row r="2946" spans="1:4">
      <c r="A2946" t="s">
        <v>28349</v>
      </c>
      <c r="B2946" t="s">
        <v>28350</v>
      </c>
      <c r="D2946" t="str">
        <f t="shared" si="45"/>
        <v>K30CALFR21 CalFresh State Office Administration 21 K30CALFR21</v>
      </c>
    </row>
    <row r="2947" spans="1:4">
      <c r="A2947" t="s">
        <v>28351</v>
      </c>
      <c r="B2947" t="s">
        <v>28352</v>
      </c>
      <c r="D2947" t="str">
        <f t="shared" ref="D2947:D3010" si="46">A2947&amp;" "&amp;B2947</f>
        <v>K30FSNCF21 CalFresh State Office Admin Carry Fwd 21 K30FSNCF21</v>
      </c>
    </row>
    <row r="2948" spans="1:4">
      <c r="A2948" t="s">
        <v>28353</v>
      </c>
      <c r="B2948" t="s">
        <v>28354</v>
      </c>
      <c r="D2948" t="str">
        <f t="shared" si="46"/>
        <v>K30MJKOA75 CHPR SNAP ED KOA FAMILY FY21 K30MJKOA75</v>
      </c>
    </row>
    <row r="2949" spans="1:4">
      <c r="A2949" t="s">
        <v>28355</v>
      </c>
      <c r="B2949" t="s">
        <v>28356</v>
      </c>
      <c r="D2949" t="str">
        <f t="shared" si="46"/>
        <v>K30MJKOA76 CHPR SNAP ED KOA FAMILY FY21 SUBC K30MJKOA76</v>
      </c>
    </row>
    <row r="2950" spans="1:4">
      <c r="A2950" t="s">
        <v>28357</v>
      </c>
      <c r="B2950" t="s">
        <v>28358</v>
      </c>
      <c r="D2950" t="str">
        <f t="shared" si="46"/>
        <v>K30MJKOA77 CHPR SNAP ED KOA FY20 CF K30MJKOA77</v>
      </c>
    </row>
    <row r="2951" spans="1:4">
      <c r="A2951" t="s">
        <v>28359</v>
      </c>
      <c r="B2951" t="s">
        <v>28360</v>
      </c>
      <c r="D2951" t="str">
        <f t="shared" si="46"/>
        <v>K30MJKOA78 CHPR SNAP ED KOA FAMILY FY20 CF SUBS K30MJKOA78</v>
      </c>
    </row>
    <row r="2952" spans="1:4">
      <c r="A2952" t="s">
        <v>28361</v>
      </c>
      <c r="B2952" t="s">
        <v>28362</v>
      </c>
      <c r="D2952" t="str">
        <f t="shared" si="46"/>
        <v>K30NERFS21 Erbstein CalFresh CDSS USDA 20 21 K30NERFS21</v>
      </c>
    </row>
    <row r="2953" spans="1:4">
      <c r="A2953" t="s">
        <v>28363</v>
      </c>
      <c r="B2953" t="s">
        <v>28364</v>
      </c>
      <c r="D2953" t="str">
        <f t="shared" si="46"/>
        <v>K30RESFS21 NUTR CalFresh CDSS USDA 20 21 K30RESFS21</v>
      </c>
    </row>
    <row r="2954" spans="1:4">
      <c r="A2954" t="s">
        <v>28365</v>
      </c>
      <c r="B2954" t="s">
        <v>28366</v>
      </c>
      <c r="D2954" t="str">
        <f t="shared" si="46"/>
        <v>K30ELDWEBP 8 31 2024 Western Elderberry Producers K30ELDWEBP</v>
      </c>
    </row>
    <row r="2955" spans="1:4">
      <c r="A2955" t="s">
        <v>28367</v>
      </c>
      <c r="B2955" t="s">
        <v>28368</v>
      </c>
      <c r="D2955" t="str">
        <f t="shared" si="46"/>
        <v>K30REG5DMS ARE NIFA ANR STRAWBERRY DISEASE MGMT K30REG5DMS</v>
      </c>
    </row>
    <row r="2956" spans="1:4">
      <c r="A2956" t="s">
        <v>28369</v>
      </c>
      <c r="B2956" t="s">
        <v>28370</v>
      </c>
      <c r="D2956" t="str">
        <f t="shared" si="46"/>
        <v>KS0MACEL01 APPERSON CELGENE ENLIGHTEN 12 24 KS0MACEL01</v>
      </c>
    </row>
    <row r="2957" spans="1:4">
      <c r="A2957" t="s">
        <v>28371</v>
      </c>
      <c r="B2957" t="s">
        <v>28372</v>
      </c>
      <c r="D2957" t="str">
        <f t="shared" si="46"/>
        <v>K30MATFINA APJH Mathers Sea Grant FINA 04 30 22 K30MATFINA</v>
      </c>
    </row>
    <row r="2958" spans="1:4">
      <c r="A2958" t="s">
        <v>28373</v>
      </c>
      <c r="B2958" t="s">
        <v>28374</v>
      </c>
      <c r="D2958" t="str">
        <f t="shared" si="46"/>
        <v>K30MATHSEA APJH Mathers Sea Grant 04 30 22 K30MATHSEA</v>
      </c>
    </row>
    <row r="2959" spans="1:4">
      <c r="A2959" t="s">
        <v>28375</v>
      </c>
      <c r="B2959" t="s">
        <v>28376</v>
      </c>
      <c r="D2959" t="str">
        <f t="shared" si="46"/>
        <v>KS0ERGM500 MERM UNIV OF MICHIGAN ICECAP GREER KS0ERGM500</v>
      </c>
    </row>
    <row r="2960" spans="1:4">
      <c r="A2960" t="s">
        <v>28377</v>
      </c>
      <c r="B2960" t="s">
        <v>28378</v>
      </c>
      <c r="D2960" t="str">
        <f t="shared" si="46"/>
        <v>KS0MRCURE1 Rogawski CURE Epilepsy Bio 12 31 23 KS0MRCURE1</v>
      </c>
    </row>
    <row r="2961" spans="1:4">
      <c r="A2961" t="s">
        <v>28379</v>
      </c>
      <c r="B2961" t="s">
        <v>28380</v>
      </c>
      <c r="D2961" t="str">
        <f t="shared" si="46"/>
        <v>K30V4B2NB3 VM PMI Baumgarth Global Lyme Alliance K30V4B2NB3</v>
      </c>
    </row>
    <row r="2962" spans="1:4">
      <c r="A2962" t="s">
        <v>28381</v>
      </c>
      <c r="B2962" t="s">
        <v>28382</v>
      </c>
      <c r="D2962" t="str">
        <f t="shared" si="46"/>
        <v>K30V4C2NB3 VM CIID BAUMGARTH GLOBAL LYME ALLIANCE K30V4C2NB3</v>
      </c>
    </row>
    <row r="2963" spans="1:4">
      <c r="A2963" t="s">
        <v>28383</v>
      </c>
      <c r="B2963" t="s">
        <v>28384</v>
      </c>
      <c r="D2963" t="str">
        <f t="shared" si="46"/>
        <v>K30APSD238 PS CDFA IR4 123123 HANSON K30APSD238</v>
      </c>
    </row>
    <row r="2964" spans="1:4">
      <c r="A2964" t="s">
        <v>28385</v>
      </c>
      <c r="B2964" t="s">
        <v>28386</v>
      </c>
      <c r="D2964" t="str">
        <f t="shared" si="46"/>
        <v>K30IR4C3Y1 IR 4C3Y1 Project 3 K30IR4C3Y1</v>
      </c>
    </row>
    <row r="2965" spans="1:4">
      <c r="A2965" t="s">
        <v>28387</v>
      </c>
      <c r="B2965" t="s">
        <v>28388</v>
      </c>
      <c r="D2965" t="str">
        <f t="shared" si="46"/>
        <v>KS0HOPM805 MED IMHO PARIKH SEATTLE GENETICS KS0HOPM805</v>
      </c>
    </row>
    <row r="2966" spans="1:4">
      <c r="A2966" t="s">
        <v>28389</v>
      </c>
      <c r="B2966" t="s">
        <v>28390</v>
      </c>
      <c r="D2966" t="str">
        <f t="shared" si="46"/>
        <v>K30DXBBEAN 12 31 24 USDA Lentil Dry Beans DXB K30DXBBEAN</v>
      </c>
    </row>
    <row r="2967" spans="1:4">
      <c r="A2967" t="s">
        <v>28391</v>
      </c>
      <c r="B2967" t="s">
        <v>28392</v>
      </c>
      <c r="D2967" t="str">
        <f t="shared" si="46"/>
        <v>K30JMLBEAN 12 31 24 USDA Lentil Dry Beans JML K30JMLBEAN</v>
      </c>
    </row>
    <row r="2968" spans="1:4">
      <c r="A2968" t="s">
        <v>28393</v>
      </c>
      <c r="B2968" t="s">
        <v>28394</v>
      </c>
      <c r="D2968" t="str">
        <f t="shared" si="46"/>
        <v>K30APSD230 PS KAFFKA 2020 DPR ALTS FOR CHLORPYRIFOS K30APSD230</v>
      </c>
    </row>
    <row r="2969" spans="1:4">
      <c r="A2969" t="s">
        <v>28395</v>
      </c>
      <c r="B2969" t="s">
        <v>28396</v>
      </c>
      <c r="D2969" t="str">
        <f t="shared" si="46"/>
        <v>K30HEN9445 CMB HENDERSON NSF Attentional Guidance K30HEN9445</v>
      </c>
    </row>
    <row r="2970" spans="1:4">
      <c r="A2970" t="s">
        <v>28397</v>
      </c>
      <c r="B2970" t="s">
        <v>28398</v>
      </c>
      <c r="D2970" t="str">
        <f t="shared" si="46"/>
        <v>KS027D86A3 MED PATH SPECTRAPASS LLC A21 2580 KS027D86A3</v>
      </c>
    </row>
    <row r="2971" spans="1:4">
      <c r="A2971" t="s">
        <v>28399</v>
      </c>
      <c r="B2971" t="s">
        <v>28400</v>
      </c>
      <c r="D2971" t="str">
        <f t="shared" si="46"/>
        <v>KS0NT27D86 MED PATH SPECTRAPASS LLC A21 2580 KS0NT27D86</v>
      </c>
    </row>
    <row r="2972" spans="1:4">
      <c r="A2972" t="s">
        <v>28401</v>
      </c>
      <c r="B2972" t="s">
        <v>28402</v>
      </c>
      <c r="D2972" t="str">
        <f t="shared" si="46"/>
        <v>KS0HOKE817 MED IMHO KIM EUR THERAP ET140203 KS0HOKE817</v>
      </c>
    </row>
    <row r="2973" spans="1:4">
      <c r="A2973" t="s">
        <v>28403</v>
      </c>
      <c r="B2973" t="s">
        <v>28404</v>
      </c>
      <c r="D2973" t="str">
        <f t="shared" si="46"/>
        <v>K30RMGNST1 USDA NIFA EDITING INTACT PLANTS K30RMGNST1</v>
      </c>
    </row>
    <row r="2974" spans="1:4">
      <c r="A2974" t="s">
        <v>28405</v>
      </c>
      <c r="B2974" t="s">
        <v>28406</v>
      </c>
      <c r="D2974" t="str">
        <f t="shared" si="46"/>
        <v>K30V451NH1 Li FDA NARMS HI U01FD007163 K30V451NH1</v>
      </c>
    </row>
    <row r="2975" spans="1:4">
      <c r="A2975" t="s">
        <v>28407</v>
      </c>
      <c r="B2975" t="s">
        <v>28408</v>
      </c>
      <c r="D2975" t="str">
        <f t="shared" si="46"/>
        <v>K30V451NH2 Li FDA NARMS Hawaii Yr2 K30V451NH2</v>
      </c>
    </row>
    <row r="2976" spans="1:4">
      <c r="A2976" t="s">
        <v>28409</v>
      </c>
      <c r="B2976" t="s">
        <v>28410</v>
      </c>
      <c r="D2976" t="str">
        <f t="shared" si="46"/>
        <v>K30V451NH3 VPHR X LI FDA NARMS HAWAII YR3 K30V451NH3</v>
      </c>
    </row>
    <row r="2977" spans="1:4">
      <c r="A2977" t="s">
        <v>28411</v>
      </c>
      <c r="B2977" t="s">
        <v>28412</v>
      </c>
      <c r="D2977" t="str">
        <f t="shared" si="46"/>
        <v>K30V451NH4 VXLI YEAR4 FDA NARMS HAWAII K30V451NH4</v>
      </c>
    </row>
    <row r="2978" spans="1:4">
      <c r="A2978" t="s">
        <v>28413</v>
      </c>
      <c r="B2978" t="s">
        <v>28414</v>
      </c>
      <c r="D2978" t="str">
        <f t="shared" si="46"/>
        <v>K30V451NC1 Li FDA NARMS CA U01FD007162 K30V451NC1</v>
      </c>
    </row>
    <row r="2979" spans="1:4">
      <c r="A2979" t="s">
        <v>28415</v>
      </c>
      <c r="B2979" t="s">
        <v>28416</v>
      </c>
      <c r="D2979" t="str">
        <f t="shared" si="46"/>
        <v>K30V451NC2 Li FDA NARMS Calif Yr2 K30V451NC2</v>
      </c>
    </row>
    <row r="2980" spans="1:4">
      <c r="A2980" t="s">
        <v>28417</v>
      </c>
      <c r="B2980" t="s">
        <v>28418</v>
      </c>
      <c r="D2980" t="str">
        <f t="shared" si="46"/>
        <v>K30V451NC3 VPHR X LI Y3 FDA NARMS CA K30V451NC3</v>
      </c>
    </row>
    <row r="2981" spans="1:4">
      <c r="A2981" t="s">
        <v>28419</v>
      </c>
      <c r="B2981" t="s">
        <v>28420</v>
      </c>
      <c r="D2981" t="str">
        <f t="shared" si="46"/>
        <v>K30V451NC4 VXLI YEAR4 FDA NARMS CA K30V451NC4</v>
      </c>
    </row>
    <row r="2982" spans="1:4">
      <c r="A2982" t="s">
        <v>28421</v>
      </c>
      <c r="B2982" t="s">
        <v>28422</v>
      </c>
      <c r="D2982" t="str">
        <f t="shared" si="46"/>
        <v>K30CNSJD13 CNS DITTERICH NSF 2024526 K30CNSJD13</v>
      </c>
    </row>
    <row r="2983" spans="1:4">
      <c r="A2983" t="s">
        <v>28423</v>
      </c>
      <c r="B2983" t="s">
        <v>28424</v>
      </c>
      <c r="D2983" t="str">
        <f t="shared" si="46"/>
        <v>K30KZ27D96 MAE Z KONG NSF 2024526 K30KZ27D96</v>
      </c>
    </row>
    <row r="2984" spans="1:4">
      <c r="A2984" t="s">
        <v>28425</v>
      </c>
      <c r="B2984" t="s">
        <v>28426</v>
      </c>
      <c r="D2984" t="str">
        <f t="shared" si="46"/>
        <v>K30V435D97 MYOKARDIA Research Project K30V435D97</v>
      </c>
    </row>
    <row r="2985" spans="1:4">
      <c r="A2985" t="s">
        <v>28427</v>
      </c>
      <c r="B2985" t="s">
        <v>28428</v>
      </c>
      <c r="D2985" t="str">
        <f t="shared" si="46"/>
        <v>K30FS27F00 COMS NSF DASS 2217652 0 S FREY 27F00 K30FS27F00</v>
      </c>
    </row>
    <row r="2986" spans="1:4">
      <c r="A2986" t="s">
        <v>28429</v>
      </c>
      <c r="B2986" t="s">
        <v>28430</v>
      </c>
      <c r="D2986" t="str">
        <f t="shared" si="46"/>
        <v>K30AQAW061 Wexler CARB TARTA XACT comparison K30AQAW061</v>
      </c>
    </row>
    <row r="2987" spans="1:4">
      <c r="A2987" t="s">
        <v>28431</v>
      </c>
      <c r="B2987" t="s">
        <v>28432</v>
      </c>
      <c r="D2987" t="str">
        <f t="shared" si="46"/>
        <v>KS0ARDART1 ASCC SORRENTO 38DART RRMM 101 KS0ARDART1</v>
      </c>
    </row>
    <row r="2988" spans="1:4">
      <c r="A2988" t="s">
        <v>28433</v>
      </c>
      <c r="B2988" t="s">
        <v>28434</v>
      </c>
      <c r="D2988" t="str">
        <f t="shared" si="46"/>
        <v>KS0GIBC846 MED IMGI BOWLUS GENKYOTEX SA KS0GIBC846</v>
      </c>
    </row>
    <row r="2989" spans="1:4">
      <c r="A2989" t="s">
        <v>28435</v>
      </c>
      <c r="B2989" t="s">
        <v>28436</v>
      </c>
      <c r="D2989" t="str">
        <f t="shared" si="46"/>
        <v>KS0CMHOPE3 MCDONALD CAP 1002 DMD 04 HOPE 3 10 23 KS0CMHOPE3</v>
      </c>
    </row>
    <row r="2990" spans="1:4">
      <c r="A2990" t="s">
        <v>28437</v>
      </c>
      <c r="B2990" t="s">
        <v>28438</v>
      </c>
      <c r="D2990" t="str">
        <f t="shared" si="46"/>
        <v>KS0NB27F08 Brown R01 A22 1407 KS0NB27F08</v>
      </c>
    </row>
    <row r="2991" spans="1:4">
      <c r="A2991" t="s">
        <v>28439</v>
      </c>
      <c r="B2991" t="s">
        <v>28440</v>
      </c>
      <c r="D2991" t="str">
        <f t="shared" si="46"/>
        <v>K30HAR220J LAWR Harter Scott River Groundwater K30HAR220J</v>
      </c>
    </row>
    <row r="2992" spans="1:4">
      <c r="A2992" t="s">
        <v>28441</v>
      </c>
      <c r="B2992" t="s">
        <v>28442</v>
      </c>
      <c r="D2992" t="str">
        <f t="shared" si="46"/>
        <v>K30GLE22E1 GLE Glenn Co EW 2022 09 C000114326 K30GLE22E1</v>
      </c>
    </row>
    <row r="2993" spans="1:4">
      <c r="A2993" t="s">
        <v>28443</v>
      </c>
      <c r="B2993" t="s">
        <v>28444</v>
      </c>
      <c r="D2993" t="str">
        <f t="shared" si="46"/>
        <v>K30DESKVSF DES Vega NSF CAREER Body Mod Tech 27F12 K30DESKVSF</v>
      </c>
    </row>
    <row r="2994" spans="1:4">
      <c r="A2994" t="s">
        <v>28445</v>
      </c>
      <c r="B2994" t="s">
        <v>28446</v>
      </c>
      <c r="D2994" t="str">
        <f t="shared" si="46"/>
        <v>K30ANA0895 LAWR ANASTASIO NSF FORM OF PHOTO OX K30ANA0895</v>
      </c>
    </row>
    <row r="2995" spans="1:4">
      <c r="A2995" t="s">
        <v>28447</v>
      </c>
      <c r="B2995" t="s">
        <v>28448</v>
      </c>
      <c r="D2995" t="str">
        <f t="shared" si="46"/>
        <v>K30ANAS895 LAWR ANASTASIO NSF FORMATION K30ANAS895</v>
      </c>
    </row>
    <row r="2996" spans="1:4">
      <c r="A2996" t="s">
        <v>28449</v>
      </c>
      <c r="B2996" t="s">
        <v>28450</v>
      </c>
      <c r="D2996" t="str">
        <f t="shared" si="46"/>
        <v>K30ZHAN895 LAWR Q ZHANG NSF FORMATION K30ZHAN895</v>
      </c>
    </row>
    <row r="2997" spans="1:4">
      <c r="A2997" t="s">
        <v>28451</v>
      </c>
      <c r="B2997" t="s">
        <v>28452</v>
      </c>
      <c r="D2997" t="str">
        <f t="shared" si="46"/>
        <v>K30JMHNAED J Higgs NAEd Spencer K30JMHNAED</v>
      </c>
    </row>
    <row r="2998" spans="1:4">
      <c r="A2998" t="s">
        <v>28453</v>
      </c>
      <c r="B2998" t="s">
        <v>28454</v>
      </c>
      <c r="D2998" t="str">
        <f t="shared" si="46"/>
        <v>K30APSM673 PS PUTNAM CCIA 22 23 ALFALFA EXP VAR K30APSM673</v>
      </c>
    </row>
    <row r="2999" spans="1:4">
      <c r="A2999" t="s">
        <v>28455</v>
      </c>
      <c r="B2999" t="s">
        <v>28456</v>
      </c>
      <c r="D2999" t="str">
        <f t="shared" si="46"/>
        <v>K30RA27F20 ECNS UNI MICHIGAN 2022 A REZAEE 27F20 K30RA27F20</v>
      </c>
    </row>
    <row r="3000" spans="1:4">
      <c r="A3000" t="s">
        <v>28457</v>
      </c>
      <c r="B3000" t="s">
        <v>28458</v>
      </c>
      <c r="D3000" t="str">
        <f t="shared" si="46"/>
        <v>K30TIR03OP CHPR Tseregounis R03 Opioid Use K30TIR03OP</v>
      </c>
    </row>
    <row r="3001" spans="1:4">
      <c r="A3001" t="s">
        <v>28459</v>
      </c>
      <c r="B3001" t="s">
        <v>28460</v>
      </c>
      <c r="D3001" t="str">
        <f t="shared" si="46"/>
        <v>KS0IDTG605 MED IMID THOMPSON ASTELLAS CRES 21F03 KS0IDTG605</v>
      </c>
    </row>
    <row r="3002" spans="1:4">
      <c r="A3002" t="s">
        <v>28461</v>
      </c>
      <c r="B3002" t="s">
        <v>28462</v>
      </c>
      <c r="D3002" t="str">
        <f t="shared" si="46"/>
        <v>K30MLB5SEA ESP Baskett UC SEA GRANT Kelp Reintro K30MLB5SEA</v>
      </c>
    </row>
    <row r="3003" spans="1:4">
      <c r="A3003" t="s">
        <v>28463</v>
      </c>
      <c r="B3003" t="s">
        <v>28464</v>
      </c>
      <c r="D3003" t="str">
        <f t="shared" si="46"/>
        <v>K30AQCV009 Vogel UCH Lymphoma Ah Receptor K30AQCV009</v>
      </c>
    </row>
    <row r="3004" spans="1:4">
      <c r="A3004" t="s">
        <v>28465</v>
      </c>
      <c r="B3004" t="s">
        <v>28466</v>
      </c>
      <c r="D3004" t="str">
        <f t="shared" si="46"/>
        <v>K30AQKB009 Bein UCH Lymphoma Ah Receptor K30AQKB009</v>
      </c>
    </row>
    <row r="3005" spans="1:4">
      <c r="A3005" t="s">
        <v>28467</v>
      </c>
      <c r="B3005" t="s">
        <v>28468</v>
      </c>
      <c r="D3005" t="str">
        <f t="shared" si="46"/>
        <v>K30CMSCC22 INC NATIONAL CANCER INSTITUT 5P30CA09337 K30CMSCC22</v>
      </c>
    </row>
    <row r="3006" spans="1:4">
      <c r="A3006" t="s">
        <v>28469</v>
      </c>
      <c r="B3006" t="s">
        <v>28470</v>
      </c>
      <c r="D3006" t="str">
        <f t="shared" si="46"/>
        <v>K30F4JPFIR CEE J PENA WILDFIRE CANCER PILOT 22 24 K30F4JPFIR</v>
      </c>
    </row>
    <row r="3007" spans="1:4">
      <c r="A3007" t="s">
        <v>28471</v>
      </c>
      <c r="B3007" t="s">
        <v>28472</v>
      </c>
      <c r="D3007" t="str">
        <f t="shared" si="46"/>
        <v>K30KCLC057 OR LLOYD CC RESOURCE CORE YR 7 K30KCLC057</v>
      </c>
    </row>
    <row r="3008" spans="1:4">
      <c r="A3008" t="s">
        <v>28473</v>
      </c>
      <c r="B3008" t="s">
        <v>28474</v>
      </c>
      <c r="D3008" t="str">
        <f t="shared" si="46"/>
        <v>K30MBJNCCR MCB JNC CCSG IRG Pilot Funding ONCOLOGY K30MBJNCCR</v>
      </c>
    </row>
    <row r="3009" spans="1:4">
      <c r="A3009" t="s">
        <v>28475</v>
      </c>
      <c r="B3009" t="s">
        <v>28476</v>
      </c>
      <c r="D3009" t="str">
        <f t="shared" si="46"/>
        <v>K30SCCCSG2 COLLINS UCDCCC CCSG IRG Pilot 2022 2024 K30SCCCSG2</v>
      </c>
    </row>
    <row r="3010" spans="1:4">
      <c r="A3010" t="s">
        <v>28477</v>
      </c>
      <c r="B3010" t="s">
        <v>28478</v>
      </c>
      <c r="D3010" t="str">
        <f t="shared" si="46"/>
        <v>KS0AYP3022 CCSG P30 FY22 23 Mol Pharm Yu KS0AYP3022</v>
      </c>
    </row>
    <row r="3011" spans="1:4">
      <c r="A3011" t="s">
        <v>28479</v>
      </c>
      <c r="B3011" t="s">
        <v>28480</v>
      </c>
      <c r="D3011" t="str">
        <f t="shared" ref="D3011:D3074" si="47">A3011&amp;" "&amp;B3011</f>
        <v>KS0CC22S4C MED CC NCI CCSG 22 23 COE SUPPLEMENT KS0CC22S4C</v>
      </c>
    </row>
    <row r="3012" spans="1:4">
      <c r="A3012" t="s">
        <v>28481</v>
      </c>
      <c r="B3012" t="s">
        <v>28482</v>
      </c>
      <c r="D3012" t="str">
        <f t="shared" si="47"/>
        <v>KS0CCG22CF MED CC NCI CCSG 2022 23 KS0CCG22CF</v>
      </c>
    </row>
    <row r="3013" spans="1:4">
      <c r="A3013" t="s">
        <v>28483</v>
      </c>
      <c r="B3013" t="s">
        <v>28484</v>
      </c>
      <c r="D3013" t="str">
        <f t="shared" si="47"/>
        <v>KS0CCG22S1 MED CC CCSG 22 23 CCITLA SUPPLEMENT KS0CCG22S1</v>
      </c>
    </row>
    <row r="3014" spans="1:4">
      <c r="A3014" t="s">
        <v>28485</v>
      </c>
      <c r="B3014" t="s">
        <v>28486</v>
      </c>
      <c r="D3014" t="str">
        <f t="shared" si="47"/>
        <v>KS0CCGSUPP MED CC NCI CCSG SUPPLEMENT CF 22 23 KS0CCGSUPP</v>
      </c>
    </row>
    <row r="3015" spans="1:4">
      <c r="A3015" t="s">
        <v>28487</v>
      </c>
      <c r="B3015" t="s">
        <v>28488</v>
      </c>
      <c r="D3015" t="str">
        <f t="shared" si="47"/>
        <v>KS0CCSG022 MED CC NCI CCSG 2022 23 KS0CCSG022</v>
      </c>
    </row>
    <row r="3016" spans="1:4">
      <c r="A3016" t="s">
        <v>28489</v>
      </c>
      <c r="B3016" t="s">
        <v>28490</v>
      </c>
      <c r="D3016" t="str">
        <f t="shared" si="47"/>
        <v>KS0CG22SCF MED CC CCSG 22 23 SUPPLEMENTCF KS0CG22SCF</v>
      </c>
    </row>
    <row r="3017" spans="1:4">
      <c r="A3017" t="s">
        <v>28491</v>
      </c>
      <c r="B3017" t="s">
        <v>28492</v>
      </c>
      <c r="D3017" t="str">
        <f t="shared" si="47"/>
        <v>KS0DMFBI12 MED PHS MIGLIORETTI CCSG BIOSTAT CORE KS0DMFBI12</v>
      </c>
    </row>
    <row r="3018" spans="1:4">
      <c r="A3018" t="s">
        <v>28493</v>
      </c>
      <c r="B3018" t="s">
        <v>28494</v>
      </c>
      <c r="D3018" t="str">
        <f t="shared" si="47"/>
        <v>KS0FC27F24 MED CC NCI CCSG 2022 23 Flow Cyto KS0FC27F24</v>
      </c>
    </row>
    <row r="3019" spans="1:4">
      <c r="A3019" t="s">
        <v>28495</v>
      </c>
      <c r="B3019" t="s">
        <v>28496</v>
      </c>
      <c r="D3019" t="str">
        <f t="shared" si="47"/>
        <v>KS0JMP3022 CCSG P30 FY22 23 GSR McPherson KS0JMP3022</v>
      </c>
    </row>
    <row r="3020" spans="1:4">
      <c r="A3020" t="s">
        <v>28497</v>
      </c>
      <c r="B3020" t="s">
        <v>28498</v>
      </c>
      <c r="D3020" t="str">
        <f t="shared" si="47"/>
        <v>KS0KLP3022 CCSG P30 FY22 23 Combi Chem Lam KS0KLP3022</v>
      </c>
    </row>
    <row r="3021" spans="1:4">
      <c r="A3021" t="s">
        <v>28499</v>
      </c>
      <c r="B3021" t="s">
        <v>28500</v>
      </c>
      <c r="D3021" t="str">
        <f t="shared" si="47"/>
        <v>KS0MAVCR23 MAVR FY22 23 P30 cancer ctr sprt grant KS0MAVCR23</v>
      </c>
    </row>
    <row r="3022" spans="1:4">
      <c r="A3022" t="s">
        <v>28501</v>
      </c>
      <c r="B3022" t="s">
        <v>28502</v>
      </c>
      <c r="D3022" t="str">
        <f t="shared" si="47"/>
        <v>KS0MAVCR24 MAVR FY23 24 P30 cancer ctr sprt grant KS0MAVCR24</v>
      </c>
    </row>
    <row r="3023" spans="1:4">
      <c r="A3023" t="s">
        <v>28503</v>
      </c>
      <c r="B3023" t="s">
        <v>28504</v>
      </c>
      <c r="D3023" t="str">
        <f t="shared" si="47"/>
        <v>KS0MPBIO22 06 30 23 CC Biorepository Lab 22 23 KS0MPBIO22</v>
      </c>
    </row>
    <row r="3024" spans="1:4">
      <c r="A3024" t="s">
        <v>28505</v>
      </c>
      <c r="B3024" t="s">
        <v>28506</v>
      </c>
      <c r="D3024" t="str">
        <f t="shared" si="47"/>
        <v>KS0SHFWFAW MED PHS HUSSAIN CCSG IRG 22 24 KS0SHFWFAW</v>
      </c>
    </row>
    <row r="3025" spans="1:4">
      <c r="A3025" t="s">
        <v>28507</v>
      </c>
      <c r="B3025" t="s">
        <v>28508</v>
      </c>
      <c r="D3025" t="str">
        <f t="shared" si="47"/>
        <v>K30RLMILL1 Lusardi Cal Trout Task Order 36 Mill Crk K30RLMILL1</v>
      </c>
    </row>
    <row r="3026" spans="1:4">
      <c r="A3026" t="s">
        <v>28509</v>
      </c>
      <c r="B3026" t="s">
        <v>28510</v>
      </c>
      <c r="D3026" t="str">
        <f t="shared" si="47"/>
        <v>K30AWHRTWQ Willis Cal Trout Task Order 35 Hart Rnch K30AWHRTWQ</v>
      </c>
    </row>
    <row r="3027" spans="1:4">
      <c r="A3027" t="s">
        <v>28511</v>
      </c>
      <c r="B3027" t="s">
        <v>28512</v>
      </c>
      <c r="D3027" t="str">
        <f t="shared" si="47"/>
        <v>K30FPS7F27 USDA APHIS FY2022 2023 NCPN 1 898 715 K30FPS7F27</v>
      </c>
    </row>
    <row r="3028" spans="1:4">
      <c r="A3028" t="s">
        <v>28513</v>
      </c>
      <c r="B3028" t="s">
        <v>28514</v>
      </c>
      <c r="D3028" t="str">
        <f t="shared" si="47"/>
        <v>K30NHNIH06 NEIL HUNTER RENEWAL NIH GM074223 K30NHNIH06</v>
      </c>
    </row>
    <row r="3029" spans="1:4">
      <c r="A3029" t="s">
        <v>28515</v>
      </c>
      <c r="B3029" t="s">
        <v>28516</v>
      </c>
      <c r="D3029" t="str">
        <f t="shared" si="47"/>
        <v>K30V740CG2 VMB Cortopassi Garcia F31 Apolipoprotein K30V740CG2</v>
      </c>
    </row>
    <row r="3030" spans="1:4">
      <c r="A3030" t="s">
        <v>28517</v>
      </c>
      <c r="B3030" t="s">
        <v>28518</v>
      </c>
      <c r="D3030" t="str">
        <f t="shared" si="47"/>
        <v>K30V740CG3 VMB Cortopassi Garcia F31 Apolipoprotein K30V740CG3</v>
      </c>
    </row>
    <row r="3031" spans="1:4">
      <c r="A3031" t="s">
        <v>28519</v>
      </c>
      <c r="B3031" t="s">
        <v>28520</v>
      </c>
      <c r="D3031" t="str">
        <f t="shared" si="47"/>
        <v>K30S4RBDWR CEE DEJO State Water Project K30S4RBDWR</v>
      </c>
    </row>
    <row r="3032" spans="1:4">
      <c r="A3032" t="s">
        <v>28521</v>
      </c>
      <c r="B3032" t="s">
        <v>28522</v>
      </c>
      <c r="D3032" t="str">
        <f t="shared" si="47"/>
        <v>KS0KXNIH22 MED MPHA K Xiang NIH SERCA2 KS0KXNIH22</v>
      </c>
    </row>
    <row r="3033" spans="1:4">
      <c r="A3033" t="s">
        <v>28523</v>
      </c>
      <c r="B3033" t="s">
        <v>28524</v>
      </c>
      <c r="D3033" t="str">
        <f t="shared" si="47"/>
        <v>K30APSM672 PS CCIA 22 23 LUNDY K30APSM672</v>
      </c>
    </row>
    <row r="3034" spans="1:4">
      <c r="A3034" t="s">
        <v>28525</v>
      </c>
      <c r="B3034" t="s">
        <v>28526</v>
      </c>
      <c r="D3034" t="str">
        <f t="shared" si="47"/>
        <v>K30V431T84 TEH NIH F31 FELLOWSHIP COSSABOON K30V431T84</v>
      </c>
    </row>
    <row r="3035" spans="1:4">
      <c r="A3035" t="s">
        <v>28527</v>
      </c>
      <c r="B3035" t="s">
        <v>28528</v>
      </c>
      <c r="D3035" t="str">
        <f t="shared" si="47"/>
        <v>K30V431T88 TEH NIH F31 FELLOWSHIP COSSABOON Y2 K30V431T88</v>
      </c>
    </row>
    <row r="3036" spans="1:4">
      <c r="A3036" t="s">
        <v>28529</v>
      </c>
      <c r="B3036" t="s">
        <v>28530</v>
      </c>
      <c r="D3036" t="str">
        <f t="shared" si="47"/>
        <v>K30V731T84 TEH NIH F31 FELLOWSHIP COSSABOON K30V731T84</v>
      </c>
    </row>
    <row r="3037" spans="1:4">
      <c r="A3037" t="s">
        <v>28531</v>
      </c>
      <c r="B3037" t="s">
        <v>28532</v>
      </c>
      <c r="D3037" t="str">
        <f t="shared" si="47"/>
        <v>K30V731T88 TEH NIH F30 FELLOWSHIP COSSABOON YR 2 K30V731T88</v>
      </c>
    </row>
    <row r="3038" spans="1:4">
      <c r="A3038" t="s">
        <v>28533</v>
      </c>
      <c r="B3038" t="s">
        <v>28534</v>
      </c>
      <c r="D3038" t="str">
        <f t="shared" si="47"/>
        <v>KS0VILT502 MCDONALD VILT 502 Long term 12 31 2031 KS0VILT502</v>
      </c>
    </row>
    <row r="3039" spans="1:4">
      <c r="A3039" t="s">
        <v>28535</v>
      </c>
      <c r="B3039" t="s">
        <v>28536</v>
      </c>
      <c r="D3039" t="str">
        <f t="shared" si="47"/>
        <v>K30JC27F38 ANTS LEAKEY FDN C JOHNSON 27F38 K30JC27F38</v>
      </c>
    </row>
    <row r="3040" spans="1:4">
      <c r="A3040" t="s">
        <v>28537</v>
      </c>
      <c r="B3040" t="s">
        <v>28538</v>
      </c>
      <c r="D3040" t="str">
        <f t="shared" si="47"/>
        <v>KS0LZROAM1 ZHANG ABBOTT LABS ABT CIP 10413 ROAM KS0LZROAM1</v>
      </c>
    </row>
    <row r="3041" spans="1:4">
      <c r="A3041" t="s">
        <v>28539</v>
      </c>
      <c r="B3041" t="s">
        <v>28540</v>
      </c>
      <c r="D3041" t="str">
        <f t="shared" si="47"/>
        <v>K30CNSKV01 Vlasov F31MH131405 K30CNSKV01</v>
      </c>
    </row>
    <row r="3042" spans="1:4">
      <c r="A3042" t="s">
        <v>28541</v>
      </c>
      <c r="B3042" t="s">
        <v>28542</v>
      </c>
      <c r="D3042" t="str">
        <f t="shared" si="47"/>
        <v>K30CNSKV02 Vlasov F31MH131405 K30CNSKV02</v>
      </c>
    </row>
    <row r="3043" spans="1:4">
      <c r="A3043" t="s">
        <v>28543</v>
      </c>
      <c r="B3043" t="s">
        <v>28544</v>
      </c>
      <c r="D3043" t="str">
        <f t="shared" si="47"/>
        <v>KS0ED27F41 E Dickson APD A23 1089 KS0ED27F41</v>
      </c>
    </row>
    <row r="3044" spans="1:4">
      <c r="A3044" t="s">
        <v>28545</v>
      </c>
      <c r="B3044" t="s">
        <v>28546</v>
      </c>
      <c r="D3044" t="str">
        <f t="shared" si="47"/>
        <v>KS0HOCM502 MED IMHO CHEN V FOUNDATION T2022 0008 KS0HOCM502</v>
      </c>
    </row>
    <row r="3045" spans="1:4">
      <c r="A3045" t="s">
        <v>28547</v>
      </c>
      <c r="B3045" t="s">
        <v>28548</v>
      </c>
      <c r="D3045" t="str">
        <f t="shared" si="47"/>
        <v>KS0AWTRAN3 Aijun Wang Tran 3 Grant KS0AWTRAN3</v>
      </c>
    </row>
    <row r="3046" spans="1:4">
      <c r="A3046" t="s">
        <v>28549</v>
      </c>
      <c r="B3046" t="s">
        <v>28550</v>
      </c>
      <c r="D3046" t="str">
        <f t="shared" si="47"/>
        <v>KS0CRASF44 CRHD PHS HEALTH RESOURCES SERV GAXIOLA KS0CRASF44</v>
      </c>
    </row>
    <row r="3047" spans="1:4">
      <c r="A3047" t="s">
        <v>28551</v>
      </c>
      <c r="B3047" t="s">
        <v>28552</v>
      </c>
      <c r="D3047" t="str">
        <f t="shared" si="47"/>
        <v>KS0JDHIVCU HIV Cure via Direct Cytotoxic Depletion KS0JDHIVCU</v>
      </c>
    </row>
    <row r="3048" spans="1:4">
      <c r="A3048" t="s">
        <v>28553</v>
      </c>
      <c r="B3048" t="s">
        <v>28554</v>
      </c>
      <c r="D3048" t="str">
        <f t="shared" si="47"/>
        <v>KS0LZADROI ZHANG ABBOTT LABS ABT CIP 10300 ADROIT KS0LZADROI</v>
      </c>
    </row>
    <row r="3049" spans="1:4">
      <c r="A3049" t="s">
        <v>28555</v>
      </c>
      <c r="B3049" t="s">
        <v>28556</v>
      </c>
      <c r="D3049" t="str">
        <f t="shared" si="47"/>
        <v>KS0PMSN809 MED IMPM SOOD LUNG BIOTECH RIN PH 305 KS0PMSN809</v>
      </c>
    </row>
    <row r="3050" spans="1:4">
      <c r="A3050" t="s">
        <v>28557</v>
      </c>
      <c r="B3050" t="s">
        <v>28558</v>
      </c>
      <c r="D3050" t="str">
        <f t="shared" si="47"/>
        <v>K30APSFB30 PS SHACKEL FLORAPULSE USDA PLUGPLAY K30APSFB30</v>
      </c>
    </row>
    <row r="3051" spans="1:4">
      <c r="A3051" t="s">
        <v>28559</v>
      </c>
      <c r="B3051" t="s">
        <v>28560</v>
      </c>
      <c r="D3051" t="str">
        <f t="shared" si="47"/>
        <v>K30FPS7F51 CDFA Little Cherry Virus 41 678 K30FPS7F51</v>
      </c>
    </row>
    <row r="3052" spans="1:4">
      <c r="A3052" t="s">
        <v>28561</v>
      </c>
      <c r="B3052" t="s">
        <v>28562</v>
      </c>
      <c r="D3052" t="str">
        <f t="shared" si="47"/>
        <v>K30FPS7F52 CDFA 2022 2023 Support 1 771 350 10 K30FPS7F52</v>
      </c>
    </row>
    <row r="3053" spans="1:4">
      <c r="A3053" t="s">
        <v>28563</v>
      </c>
      <c r="B3053" t="s">
        <v>28564</v>
      </c>
      <c r="D3053" t="str">
        <f t="shared" si="47"/>
        <v>K30MBCJADV MCB CEJ CNIDOFEST ADVANCE ACCOUNT K30MBCJADV</v>
      </c>
    </row>
    <row r="3054" spans="1:4">
      <c r="A3054" t="s">
        <v>28565</v>
      </c>
      <c r="B3054" t="s">
        <v>28566</v>
      </c>
      <c r="D3054" t="str">
        <f t="shared" si="47"/>
        <v>K30MESSA23 T Lewis CMP ESSA 2022 23 K30MESSA23</v>
      </c>
    </row>
    <row r="3055" spans="1:4">
      <c r="A3055" t="s">
        <v>28567</v>
      </c>
      <c r="B3055" t="s">
        <v>28568</v>
      </c>
      <c r="D3055" t="str">
        <f t="shared" si="47"/>
        <v>KS0CARJ816 MED IMCA ROGERS ABBOTT ABT CIP 10354 KS0CARJ816</v>
      </c>
    </row>
    <row r="3056" spans="1:4">
      <c r="A3056" t="s">
        <v>28569</v>
      </c>
      <c r="B3056" t="s">
        <v>28570</v>
      </c>
      <c r="D3056" t="str">
        <f t="shared" si="47"/>
        <v>K30GIMFRFI EPS MONTANEZ PALEOCLIMATE FIRE FINA K30GIMFRFI</v>
      </c>
    </row>
    <row r="3057" spans="1:4">
      <c r="A3057" t="s">
        <v>28571</v>
      </c>
      <c r="B3057" t="s">
        <v>28572</v>
      </c>
      <c r="D3057" t="str">
        <f t="shared" si="47"/>
        <v>K30GIMFRPS EPS MONTANEZ PALEOCLIMATE FIRE PART SU K30GIMFRPS</v>
      </c>
    </row>
    <row r="3058" spans="1:4">
      <c r="A3058" t="s">
        <v>28573</v>
      </c>
      <c r="B3058" t="s">
        <v>28574</v>
      </c>
      <c r="D3058" t="str">
        <f t="shared" si="47"/>
        <v>K30GIMP2FR EPS MONTANEZ PALEOCLIMATE FIRE K30GIMP2FR</v>
      </c>
    </row>
    <row r="3059" spans="1:4">
      <c r="A3059" t="s">
        <v>28575</v>
      </c>
      <c r="B3059" t="s">
        <v>28576</v>
      </c>
      <c r="D3059" t="str">
        <f t="shared" si="47"/>
        <v>KS0CACN267 MED IMCA CHIAMVIMONVAT NIH ION CHANNEL KS0CACN267</v>
      </c>
    </row>
    <row r="3060" spans="1:4">
      <c r="A3060" t="s">
        <v>28577</v>
      </c>
      <c r="B3060" t="s">
        <v>28578</v>
      </c>
      <c r="D3060" t="str">
        <f t="shared" si="47"/>
        <v>K30AEX7F60 CDFA Advancing Biopesticides for Mgmt of K30AEX7F60</v>
      </c>
    </row>
    <row r="3061" spans="1:4">
      <c r="A3061" t="s">
        <v>28579</v>
      </c>
      <c r="B3061" t="s">
        <v>28580</v>
      </c>
      <c r="D3061" t="str">
        <f t="shared" si="47"/>
        <v>K30MAR7F61 CDFA PD GWSS Board 647 905 K30MAR7F61</v>
      </c>
    </row>
    <row r="3062" spans="1:4">
      <c r="A3062" t="s">
        <v>28581</v>
      </c>
      <c r="B3062" t="s">
        <v>28582</v>
      </c>
      <c r="D3062" t="str">
        <f t="shared" si="47"/>
        <v>K30APSD257 PS DANDEKAR 2022 CDFA PD FIELD TESTING K30APSD257</v>
      </c>
    </row>
    <row r="3063" spans="1:4">
      <c r="A3063" t="s">
        <v>28583</v>
      </c>
      <c r="B3063" t="s">
        <v>28584</v>
      </c>
      <c r="D3063" t="str">
        <f t="shared" si="47"/>
        <v>K30MATJB04 J Biello NSF LAWR 2022 25 K30MATJB04</v>
      </c>
    </row>
    <row r="3064" spans="1:4">
      <c r="A3064" t="s">
        <v>28585</v>
      </c>
      <c r="B3064" t="s">
        <v>28586</v>
      </c>
      <c r="D3064" t="str">
        <f t="shared" si="47"/>
        <v>K30MIGE135 LAWR M IGEL NSF POLOIDAL CONVECTION MODE K30MIGE135</v>
      </c>
    </row>
    <row r="3065" spans="1:4">
      <c r="A3065" t="s">
        <v>28587</v>
      </c>
      <c r="B3065" t="s">
        <v>28588</v>
      </c>
      <c r="D3065" t="str">
        <f t="shared" si="47"/>
        <v>K30RLJHNSN Lusardi Cal Trout TO 38 Grad Fellowship K30RLJHNSN</v>
      </c>
    </row>
    <row r="3066" spans="1:4">
      <c r="A3066" t="s">
        <v>28589</v>
      </c>
      <c r="B3066" t="s">
        <v>28590</v>
      </c>
      <c r="D3066" t="str">
        <f t="shared" si="47"/>
        <v>K30RLPSCDR Lusardi Cal Trout TO 37 Pescadero Lagoon K30RLPSCDR</v>
      </c>
    </row>
    <row r="3067" spans="1:4">
      <c r="A3067" t="s">
        <v>28591</v>
      </c>
      <c r="B3067" t="s">
        <v>28592</v>
      </c>
      <c r="D3067" t="str">
        <f t="shared" si="47"/>
        <v>KS0MHYAL22 Yale University Award Humphries KS0MHYAL22</v>
      </c>
    </row>
    <row r="3068" spans="1:4">
      <c r="A3068" t="s">
        <v>28593</v>
      </c>
      <c r="B3068" t="s">
        <v>28594</v>
      </c>
      <c r="D3068" t="str">
        <f t="shared" si="47"/>
        <v>KS0CDSOLIN DeCarli SOLINCA GONZALES 01 31 27 KS0CDSOLIN</v>
      </c>
    </row>
    <row r="3069" spans="1:4">
      <c r="A3069" t="s">
        <v>28595</v>
      </c>
      <c r="B3069" t="s">
        <v>28596</v>
      </c>
      <c r="D3069" t="str">
        <f t="shared" si="47"/>
        <v>KS0CA27F70 ANACLET Brainstem Circuitry 6 30 26 KS0CA27F70</v>
      </c>
    </row>
    <row r="3070" spans="1:4">
      <c r="A3070" t="s">
        <v>28597</v>
      </c>
      <c r="B3070" t="s">
        <v>28598</v>
      </c>
      <c r="D3070" t="str">
        <f t="shared" si="47"/>
        <v>K30AJC2428 PacVec Year 1 K30AJC2428</v>
      </c>
    </row>
    <row r="3071" spans="1:4">
      <c r="A3071" t="s">
        <v>28599</v>
      </c>
      <c r="B3071" t="s">
        <v>28600</v>
      </c>
      <c r="D3071" t="str">
        <f t="shared" si="47"/>
        <v>K30AJC7F71 PacVec Year 2 K30AJC7F71</v>
      </c>
    </row>
    <row r="3072" spans="1:4">
      <c r="A3072" t="s">
        <v>28601</v>
      </c>
      <c r="B3072" t="s">
        <v>28602</v>
      </c>
      <c r="D3072" t="str">
        <f t="shared" si="47"/>
        <v>K30GMA27F7 2023 2024 PacVec Training Grant Program K30GMA27F7</v>
      </c>
    </row>
    <row r="3073" spans="1:4">
      <c r="A3073" t="s">
        <v>28603</v>
      </c>
      <c r="B3073" t="s">
        <v>28604</v>
      </c>
      <c r="D3073" t="str">
        <f t="shared" si="47"/>
        <v>K30GMA7F71 2022 2023 PacVec Training Grant Program K30GMA7F71</v>
      </c>
    </row>
    <row r="3074" spans="1:4">
      <c r="A3074" t="s">
        <v>28605</v>
      </c>
      <c r="B3074" t="s">
        <v>28606</v>
      </c>
      <c r="D3074" t="str">
        <f t="shared" si="47"/>
        <v>K30MBWSLP2 MCB WSL PacVec Year 2 K30MBWSLP2</v>
      </c>
    </row>
    <row r="3075" spans="1:4">
      <c r="A3075" t="s">
        <v>28607</v>
      </c>
      <c r="B3075" t="s">
        <v>28608</v>
      </c>
      <c r="D3075" t="str">
        <f t="shared" ref="D3075:D3138" si="48">A3075&amp;" "&amp;B3075</f>
        <v>K30MBWSLPS MCB WSL PacVec Summer Internship K30MBWSLPS</v>
      </c>
    </row>
    <row r="3076" spans="1:4">
      <c r="A3076" t="s">
        <v>28609</v>
      </c>
      <c r="B3076" t="s">
        <v>28610</v>
      </c>
      <c r="D3076" t="str">
        <f t="shared" si="48"/>
        <v>K30MBWSLPV MCB WSL PacVec K30MBWSLPV</v>
      </c>
    </row>
    <row r="3077" spans="1:4">
      <c r="A3077" t="s">
        <v>28611</v>
      </c>
      <c r="B3077" t="s">
        <v>28612</v>
      </c>
      <c r="D3077" t="str">
        <f t="shared" si="48"/>
        <v>K30V435CD2 PacVec Foley Vector Borne Diseases K30V435CD2</v>
      </c>
    </row>
    <row r="3078" spans="1:4">
      <c r="A3078" t="s">
        <v>28613</v>
      </c>
      <c r="B3078" t="s">
        <v>28614</v>
      </c>
      <c r="D3078" t="str">
        <f t="shared" si="48"/>
        <v>K30V435CDC PacVec Foley Vector Borne Diseases K30V435CDC</v>
      </c>
    </row>
    <row r="3079" spans="1:4">
      <c r="A3079" t="s">
        <v>28615</v>
      </c>
      <c r="B3079" t="s">
        <v>28616</v>
      </c>
      <c r="D3079" t="str">
        <f t="shared" si="48"/>
        <v>K30V4B31P1 VPMI Barker PacVec K30V4B31P1</v>
      </c>
    </row>
    <row r="3080" spans="1:4">
      <c r="A3080" t="s">
        <v>28617</v>
      </c>
      <c r="B3080" t="s">
        <v>28618</v>
      </c>
      <c r="D3080" t="str">
        <f t="shared" si="48"/>
        <v>K30V4B31V2 VPMI Barker PacVec year 2 K30V4B31V2</v>
      </c>
    </row>
    <row r="3081" spans="1:4">
      <c r="A3081" t="s">
        <v>28619</v>
      </c>
      <c r="B3081" t="s">
        <v>28620</v>
      </c>
      <c r="D3081" t="str">
        <f t="shared" si="48"/>
        <v>K30V4D2428 PacVec Main Award K30V4D2428</v>
      </c>
    </row>
    <row r="3082" spans="1:4">
      <c r="A3082" t="s">
        <v>28621</v>
      </c>
      <c r="B3082" t="s">
        <v>28622</v>
      </c>
      <c r="D3082" t="str">
        <f t="shared" si="48"/>
        <v>K30V4D2430 PacVec Award Center Account K30V4D2430</v>
      </c>
    </row>
    <row r="3083" spans="1:4">
      <c r="A3083" t="s">
        <v>28623</v>
      </c>
      <c r="B3083" t="s">
        <v>28624</v>
      </c>
      <c r="D3083" t="str">
        <f t="shared" si="48"/>
        <v>K30V4D2437 PacVec Center Year 2 K30V4D2437</v>
      </c>
    </row>
    <row r="3084" spans="1:4">
      <c r="A3084" t="s">
        <v>28625</v>
      </c>
      <c r="B3084" t="s">
        <v>28626</v>
      </c>
      <c r="D3084" t="str">
        <f t="shared" si="48"/>
        <v>K30V4D2438 PacVec Main Award Year 2 K30V4D2438</v>
      </c>
    </row>
    <row r="3085" spans="1:4">
      <c r="A3085" t="s">
        <v>28627</v>
      </c>
      <c r="B3085" t="s">
        <v>28628</v>
      </c>
      <c r="D3085" t="str">
        <f t="shared" si="48"/>
        <v>K30DAC7F72 6 30 25 CDFA Pierces disease resistant K30DAC7F72</v>
      </c>
    </row>
    <row r="3086" spans="1:4">
      <c r="A3086" t="s">
        <v>28629</v>
      </c>
      <c r="B3086" t="s">
        <v>28630</v>
      </c>
      <c r="D3086" t="str">
        <f t="shared" si="48"/>
        <v>K30MMH3MEN HE HD Mental Health Resilience MS K30MMH3MEN</v>
      </c>
    </row>
    <row r="3087" spans="1:4">
      <c r="A3087" t="s">
        <v>28631</v>
      </c>
      <c r="B3087" t="s">
        <v>28632</v>
      </c>
      <c r="D3087" t="str">
        <f t="shared" si="48"/>
        <v>K30PTF22CA CDFA Protoplast mediated Gene Editing fo K30PTF22CA</v>
      </c>
    </row>
    <row r="3088" spans="1:4">
      <c r="A3088" t="s">
        <v>28633</v>
      </c>
      <c r="B3088" t="s">
        <v>28634</v>
      </c>
      <c r="D3088" t="str">
        <f t="shared" si="48"/>
        <v>K30BPCEZ23 CNPRC Morrison Univ of Pitts A22 270 K30BPCEZ23</v>
      </c>
    </row>
    <row r="3089" spans="1:4">
      <c r="A3089" t="s">
        <v>28635</v>
      </c>
      <c r="B3089" t="s">
        <v>28636</v>
      </c>
      <c r="D3089" t="str">
        <f t="shared" si="48"/>
        <v>KS0FPFEL23 FP Fellowship Award Buffet Foundation KS0FPFEL23</v>
      </c>
    </row>
    <row r="3090" spans="1:4">
      <c r="A3090" t="s">
        <v>28637</v>
      </c>
      <c r="B3090" t="s">
        <v>28638</v>
      </c>
      <c r="D3090" t="str">
        <f t="shared" si="48"/>
        <v>KS0DMFAIMM MED PHS MIGLIORETTI UW AI MAMMO KS0DMFAIMM</v>
      </c>
    </row>
    <row r="3091" spans="1:4">
      <c r="A3091" t="s">
        <v>28639</v>
      </c>
      <c r="B3091" t="s">
        <v>28640</v>
      </c>
      <c r="D3091" t="str">
        <f t="shared" si="48"/>
        <v>K30VPCEZ12 CNPRC FINA Charbonneau Fellowship K30VPCEZ12</v>
      </c>
    </row>
    <row r="3092" spans="1:4">
      <c r="A3092" t="s">
        <v>28641</v>
      </c>
      <c r="B3092" t="s">
        <v>28642</v>
      </c>
      <c r="D3092" t="str">
        <f t="shared" si="48"/>
        <v>K30VPCEZ24 CNPRC Bliss Morea Charbonneau Fellowship K30VPCEZ24</v>
      </c>
    </row>
    <row r="3093" spans="1:4">
      <c r="A3093" t="s">
        <v>28643</v>
      </c>
      <c r="B3093" t="s">
        <v>28644</v>
      </c>
      <c r="D3093" t="str">
        <f t="shared" si="48"/>
        <v>K30VPCEZ72 CNPRC Bliss Morea Charbonneau Fellowship K30VPCEZ72</v>
      </c>
    </row>
    <row r="3094" spans="1:4">
      <c r="A3094" t="s">
        <v>28645</v>
      </c>
      <c r="B3094" t="s">
        <v>28646</v>
      </c>
      <c r="D3094" t="str">
        <f t="shared" si="48"/>
        <v>K30VPCEZ76 CNPRC FINA Charbonneau Fellowship Y2 K30VPCEZ76</v>
      </c>
    </row>
    <row r="3095" spans="1:4">
      <c r="A3095" t="s">
        <v>28647</v>
      </c>
      <c r="B3095" t="s">
        <v>28648</v>
      </c>
      <c r="D3095" t="str">
        <f t="shared" si="48"/>
        <v>KS0DMFAISA MED PHS MIGLIORETTI UW R37 KS0DMFAISA</v>
      </c>
    </row>
    <row r="3096" spans="1:4">
      <c r="A3096" t="s">
        <v>28649</v>
      </c>
      <c r="B3096" t="s">
        <v>28650</v>
      </c>
      <c r="D3096" t="str">
        <f t="shared" si="48"/>
        <v>K30JON2136 Jones AURA Hubble seq JWST slit stepping K30JON2136</v>
      </c>
    </row>
    <row r="3097" spans="1:4">
      <c r="A3097" t="s">
        <v>28651</v>
      </c>
      <c r="B3097" t="s">
        <v>28652</v>
      </c>
      <c r="D3097" t="str">
        <f t="shared" si="48"/>
        <v>K30MATFL04 F Liu NSF 2022 25 K30MATFL04</v>
      </c>
    </row>
    <row r="3098" spans="1:4">
      <c r="A3098" t="s">
        <v>28653</v>
      </c>
      <c r="B3098" t="s">
        <v>28654</v>
      </c>
      <c r="D3098" t="str">
        <f t="shared" si="48"/>
        <v>K30AMNSF09 CHE MOULE NSF Scalable Manufacturing K30AMNSF09</v>
      </c>
    </row>
    <row r="3099" spans="1:4">
      <c r="A3099" t="s">
        <v>28655</v>
      </c>
      <c r="B3099" t="s">
        <v>28656</v>
      </c>
      <c r="D3099" t="str">
        <f t="shared" si="48"/>
        <v>KS0VDUCLA1 V DIMITRIADES UCLA SUBAWARD KS0VDUCLA1</v>
      </c>
    </row>
    <row r="3100" spans="1:4">
      <c r="A3100" t="s">
        <v>28657</v>
      </c>
      <c r="B3100" t="s">
        <v>28658</v>
      </c>
      <c r="D3100" t="str">
        <f t="shared" si="48"/>
        <v>KS0ENYJ201 MED IMEN YOON NIH NIDDK 1R01DK131144 KS0ENYJ201</v>
      </c>
    </row>
    <row r="3101" spans="1:4">
      <c r="A3101" t="s">
        <v>28659</v>
      </c>
      <c r="B3101" t="s">
        <v>28660</v>
      </c>
      <c r="D3101" t="str">
        <f t="shared" si="48"/>
        <v>K30BHMMEDI 7 31 27 GMS Nuclear RNA Export K30BHMMEDI</v>
      </c>
    </row>
    <row r="3102" spans="1:4">
      <c r="A3102" t="s">
        <v>28661</v>
      </c>
      <c r="B3102" t="s">
        <v>28662</v>
      </c>
      <c r="D3102" t="str">
        <f t="shared" si="48"/>
        <v>KS0RTMDRUG Drug Repurposing KS0RTMDRUG</v>
      </c>
    </row>
    <row r="3103" spans="1:4">
      <c r="A3103" t="s">
        <v>28663</v>
      </c>
      <c r="B3103" t="s">
        <v>28664</v>
      </c>
      <c r="D3103" t="str">
        <f t="shared" si="48"/>
        <v>K30LMP41AD BME Marcu NIH NCIBT Admin K30LMP41AD</v>
      </c>
    </row>
    <row r="3104" spans="1:4">
      <c r="A3104" t="s">
        <v>28665</v>
      </c>
      <c r="B3104" t="s">
        <v>28666</v>
      </c>
      <c r="D3104" t="str">
        <f t="shared" si="48"/>
        <v>K30LMP41EA BME Marcu NIH NCIBT Admin Ext Advisory K30LMP41EA</v>
      </c>
    </row>
    <row r="3105" spans="1:4">
      <c r="A3105" t="s">
        <v>28667</v>
      </c>
      <c r="B3105" t="s">
        <v>28668</v>
      </c>
      <c r="D3105" t="str">
        <f t="shared" si="48"/>
        <v>K30LMP41EQ BME Marcu NIH NCIBT Equip Supp K30LMP41EQ</v>
      </c>
    </row>
    <row r="3106" spans="1:4">
      <c r="A3106" t="s">
        <v>28669</v>
      </c>
      <c r="B3106" t="s">
        <v>28670</v>
      </c>
      <c r="D3106" t="str">
        <f t="shared" si="48"/>
        <v>K30LMP41T1 BME Marcu NIH NCIBT TRD1 K30LMP41T1</v>
      </c>
    </row>
    <row r="3107" spans="1:4">
      <c r="A3107" t="s">
        <v>28671</v>
      </c>
      <c r="B3107" t="s">
        <v>28672</v>
      </c>
      <c r="D3107" t="str">
        <f t="shared" si="48"/>
        <v>K30LMP41T2 BME Marcu NIH NCIBT TRD2 K30LMP41T2</v>
      </c>
    </row>
    <row r="3108" spans="1:4">
      <c r="A3108" t="s">
        <v>28673</v>
      </c>
      <c r="B3108" t="s">
        <v>28674</v>
      </c>
      <c r="D3108" t="str">
        <f t="shared" si="48"/>
        <v>K30LMP41T3 BME Marcu NIH NCIBT TRD3 K30LMP41T3</v>
      </c>
    </row>
    <row r="3109" spans="1:4">
      <c r="A3109" t="s">
        <v>28675</v>
      </c>
      <c r="B3109" t="s">
        <v>28676</v>
      </c>
      <c r="D3109" t="str">
        <f t="shared" si="48"/>
        <v>K30LMP41TT BME Marcu NIH NCIBT TTD K30LMP41TT</v>
      </c>
    </row>
    <row r="3110" spans="1:4">
      <c r="A3110" t="s">
        <v>28677</v>
      </c>
      <c r="B3110" t="s">
        <v>28678</v>
      </c>
      <c r="D3110" t="str">
        <f t="shared" si="48"/>
        <v>KS0HOAR803 MED IMHO ARORA ELI LILLY J2J OX JZLC KS0HOAR803</v>
      </c>
    </row>
    <row r="3111" spans="1:4">
      <c r="A3111" t="s">
        <v>28679</v>
      </c>
      <c r="B3111" t="s">
        <v>28680</v>
      </c>
      <c r="D3111" t="str">
        <f t="shared" si="48"/>
        <v>KS0LTVIRT2 Tian Virgina Tech Year 2 KS0LTVIRT2</v>
      </c>
    </row>
    <row r="3112" spans="1:4">
      <c r="A3112" t="s">
        <v>28681</v>
      </c>
      <c r="B3112" t="s">
        <v>28682</v>
      </c>
      <c r="D3112" t="str">
        <f t="shared" si="48"/>
        <v>K30APSFB21 PS FENNIMORE USDA BAND STEAM APPL 033124 K30APSFB21</v>
      </c>
    </row>
    <row r="3113" spans="1:4">
      <c r="A3113" t="s">
        <v>28683</v>
      </c>
      <c r="B3113" t="s">
        <v>28684</v>
      </c>
      <c r="D3113" t="str">
        <f t="shared" si="48"/>
        <v>K30APSFB23 PS FENNIMORE USDA BAND STEAM SUB 033124 K30APSFB23</v>
      </c>
    </row>
    <row r="3114" spans="1:4">
      <c r="A3114" t="s">
        <v>28685</v>
      </c>
      <c r="B3114" t="s">
        <v>28686</v>
      </c>
      <c r="D3114" t="str">
        <f t="shared" si="48"/>
        <v>K307975033 High Speed Rail projects Lecompte K307975033</v>
      </c>
    </row>
    <row r="3115" spans="1:4">
      <c r="A3115" t="s">
        <v>28687</v>
      </c>
      <c r="B3115" t="s">
        <v>28688</v>
      </c>
      <c r="D3115" t="str">
        <f t="shared" si="48"/>
        <v>K30PSYRFC6 PSY SHERMAN NSF Assessing the impacts K30PSYRFC6</v>
      </c>
    </row>
    <row r="3116" spans="1:4">
      <c r="A3116" t="s">
        <v>28689</v>
      </c>
      <c r="B3116" t="s">
        <v>28690</v>
      </c>
      <c r="D3116" t="str">
        <f t="shared" si="48"/>
        <v>KS0JBCOG02 BALAGTAS COG ST BALDRICK SUB6201 KS0JBCOG02</v>
      </c>
    </row>
    <row r="3117" spans="1:4">
      <c r="A3117" t="s">
        <v>28691</v>
      </c>
      <c r="B3117" t="s">
        <v>28692</v>
      </c>
      <c r="D3117" t="str">
        <f t="shared" si="48"/>
        <v>KS0HOCH808 MED IMHO CHEW NOVARTIS CLEE011A2301 KS0HOCH808</v>
      </c>
    </row>
    <row r="3118" spans="1:4">
      <c r="A3118" t="s">
        <v>28693</v>
      </c>
      <c r="B3118" t="s">
        <v>28694</v>
      </c>
      <c r="D3118" t="str">
        <f t="shared" si="48"/>
        <v>KS0DDCOOK2 Med Surg Dawson Cook Zenith Fenestrated KS0DDCOOK2</v>
      </c>
    </row>
    <row r="3119" spans="1:4">
      <c r="A3119" t="s">
        <v>28695</v>
      </c>
      <c r="B3119" t="s">
        <v>28696</v>
      </c>
      <c r="D3119" t="str">
        <f t="shared" si="48"/>
        <v>KS0HOCH812 MED IMHO CHEW GENENTECH B028407 KS0HOCH812</v>
      </c>
    </row>
    <row r="3120" spans="1:4">
      <c r="A3120" t="s">
        <v>28697</v>
      </c>
      <c r="B3120" t="s">
        <v>28698</v>
      </c>
      <c r="D3120" t="str">
        <f t="shared" si="48"/>
        <v>KS0WPNERI1 MED SURG PEVEC N ENGLAND RESEARCH INSTIT KS0WPNERI1</v>
      </c>
    </row>
    <row r="3121" spans="1:4">
      <c r="A3121" t="s">
        <v>28699</v>
      </c>
      <c r="B3121" t="s">
        <v>28700</v>
      </c>
      <c r="D3121" t="str">
        <f t="shared" si="48"/>
        <v>K30MCBSUCB CHEM MCCURDY UC BERKELEY SUBAWARD K30MCBSUCB</v>
      </c>
    </row>
    <row r="3122" spans="1:4">
      <c r="A3122" t="s">
        <v>28701</v>
      </c>
      <c r="B3122" t="s">
        <v>28702</v>
      </c>
      <c r="D3122" t="str">
        <f t="shared" si="48"/>
        <v>K30V431T39 TEH CA DIV BOATING WATERWAYS K30V431T39</v>
      </c>
    </row>
    <row r="3123" spans="1:4">
      <c r="A3123" t="s">
        <v>28703</v>
      </c>
      <c r="B3123" t="s">
        <v>28704</v>
      </c>
      <c r="D3123" t="str">
        <f t="shared" si="48"/>
        <v>K30V431T58 TEH CA DIV BOATING WATERWAYS RECHARGE K30V431T58</v>
      </c>
    </row>
    <row r="3124" spans="1:4">
      <c r="A3124" t="s">
        <v>28705</v>
      </c>
      <c r="B3124" t="s">
        <v>28706</v>
      </c>
      <c r="D3124" t="str">
        <f t="shared" si="48"/>
        <v>K30V4APT39 Pandey CA Div Boating Waterways K30V4APT39</v>
      </c>
    </row>
    <row r="3125" spans="1:4">
      <c r="A3125" t="s">
        <v>28707</v>
      </c>
      <c r="B3125" t="s">
        <v>28708</v>
      </c>
      <c r="D3125" t="str">
        <f t="shared" si="48"/>
        <v>K30V731T39 2019 Winter Fees Jeffrey Caudill K30V731T39</v>
      </c>
    </row>
    <row r="3126" spans="1:4">
      <c r="A3126" t="s">
        <v>28709</v>
      </c>
      <c r="B3126" t="s">
        <v>28710</v>
      </c>
      <c r="D3126" t="str">
        <f t="shared" si="48"/>
        <v>K30LMISR01 BME Marcu NIH R01 w Intuitive Surg K30LMISR01</v>
      </c>
    </row>
    <row r="3127" spans="1:4">
      <c r="A3127" t="s">
        <v>28711</v>
      </c>
      <c r="B3127" t="s">
        <v>28712</v>
      </c>
      <c r="D3127" t="str">
        <f t="shared" si="48"/>
        <v>KS01520855 DECARLI NACC SUBAWARD 06 30 15 KS01520855</v>
      </c>
    </row>
    <row r="3128" spans="1:4">
      <c r="A3128" t="s">
        <v>28713</v>
      </c>
      <c r="B3128" t="s">
        <v>28714</v>
      </c>
      <c r="D3128" t="str">
        <f t="shared" si="48"/>
        <v>KS01520856 DECARLI NACC SUBAWARD 06 30 15 KS01520856</v>
      </c>
    </row>
    <row r="3129" spans="1:4">
      <c r="A3129" t="s">
        <v>28715</v>
      </c>
      <c r="B3129" t="s">
        <v>28716</v>
      </c>
      <c r="D3129" t="str">
        <f t="shared" si="48"/>
        <v>KS01620856 DECARLI NACC SUBAWARD 06 30 16 KS01620856</v>
      </c>
    </row>
    <row r="3130" spans="1:4">
      <c r="A3130" t="s">
        <v>28717</v>
      </c>
      <c r="B3130" t="s">
        <v>28718</v>
      </c>
      <c r="D3130" t="str">
        <f t="shared" si="48"/>
        <v>KS0CDGUT21 DECARLI NACC AGMP 06 30 2021 KS0CDGUT21</v>
      </c>
    </row>
    <row r="3131" spans="1:4">
      <c r="A3131" t="s">
        <v>28719</v>
      </c>
      <c r="B3131" t="s">
        <v>28720</v>
      </c>
      <c r="D3131" t="str">
        <f t="shared" si="48"/>
        <v>KS0CDMRI20 DECARLI NACC MRI SUP FUNDS 06 30 20 KS0CDMRI20</v>
      </c>
    </row>
    <row r="3132" spans="1:4">
      <c r="A3132" t="s">
        <v>28721</v>
      </c>
      <c r="B3132" t="s">
        <v>28722</v>
      </c>
      <c r="D3132" t="str">
        <f t="shared" si="48"/>
        <v>KS0CDNACC0 DECARLI NACC SUBAWARD 06 30 17 KS0CDNACC0</v>
      </c>
    </row>
    <row r="3133" spans="1:4">
      <c r="A3133" t="s">
        <v>28723</v>
      </c>
      <c r="B3133" t="s">
        <v>28724</v>
      </c>
      <c r="D3133" t="str">
        <f t="shared" si="48"/>
        <v>KS0CDNACC2 DECARLI NACC SUBAWARD 06 30 18 KS0CDNACC2</v>
      </c>
    </row>
    <row r="3134" spans="1:4">
      <c r="A3134" t="s">
        <v>28725</v>
      </c>
      <c r="B3134" t="s">
        <v>28726</v>
      </c>
      <c r="D3134" t="str">
        <f t="shared" si="48"/>
        <v>KS0CDNACC3 DECARLI NACC SUBAWARD 06 30 19 KS0CDNACC3</v>
      </c>
    </row>
    <row r="3135" spans="1:4">
      <c r="A3135" t="s">
        <v>28727</v>
      </c>
      <c r="B3135" t="s">
        <v>28728</v>
      </c>
      <c r="D3135" t="str">
        <f t="shared" si="48"/>
        <v>KS0CDNACC4 DECARLI NACC SUBAWARD 06 30 2020 KS0CDNACC4</v>
      </c>
    </row>
    <row r="3136" spans="1:4">
      <c r="A3136" t="s">
        <v>28729</v>
      </c>
      <c r="B3136" t="s">
        <v>28730</v>
      </c>
      <c r="D3136" t="str">
        <f t="shared" si="48"/>
        <v>KS0CDNACC5 DECARLI NACC Univ of Wash 06 30 2021 KS0CDNACC5</v>
      </c>
    </row>
    <row r="3137" spans="1:4">
      <c r="A3137" t="s">
        <v>28731</v>
      </c>
      <c r="B3137" t="s">
        <v>28732</v>
      </c>
      <c r="D3137" t="str">
        <f t="shared" si="48"/>
        <v>KS0CDNACMR DECARLI NACC MRI SUP FUNDS 06 30 18 KS0CDNACMR</v>
      </c>
    </row>
    <row r="3138" spans="1:4">
      <c r="A3138" t="s">
        <v>28733</v>
      </c>
      <c r="B3138" t="s">
        <v>28734</v>
      </c>
      <c r="D3138" t="str">
        <f t="shared" si="48"/>
        <v>KS0CDNAMRI DECARLI NACC MRI SUP FUNDS 06 30 19 KS0CDNAMRI</v>
      </c>
    </row>
    <row r="3139" spans="1:4">
      <c r="A3139" t="s">
        <v>28735</v>
      </c>
      <c r="B3139" t="s">
        <v>28736</v>
      </c>
      <c r="D3139" t="str">
        <f t="shared" ref="D3139:D3202" si="49">A3139&amp;" "&amp;B3139</f>
        <v>K30DBW2015 DEPT OF BOATING WATERWAYS GRANT 28915 K30DBW2015</v>
      </c>
    </row>
    <row r="3140" spans="1:4">
      <c r="A3140" t="s">
        <v>28737</v>
      </c>
      <c r="B3140" t="s">
        <v>28738</v>
      </c>
      <c r="D3140" t="str">
        <f t="shared" si="49"/>
        <v>K309522101 CalTrans La Rue Bridge Widening K309522101</v>
      </c>
    </row>
    <row r="3141" spans="1:4">
      <c r="A3141" t="s">
        <v>28739</v>
      </c>
      <c r="B3141" t="s">
        <v>28740</v>
      </c>
      <c r="D3141" t="str">
        <f t="shared" si="49"/>
        <v>KS0ECHOED5 Peds Cardio Echo Education fund KS0ECHOED5</v>
      </c>
    </row>
    <row r="3142" spans="1:4">
      <c r="A3142" t="s">
        <v>28741</v>
      </c>
      <c r="B3142" t="s">
        <v>28742</v>
      </c>
      <c r="D3142" t="str">
        <f t="shared" si="49"/>
        <v>KS0SAREP04 MCDONALD SAREPTA 4045 301 6 23 KS0SAREP04</v>
      </c>
    </row>
    <row r="3143" spans="1:4">
      <c r="A3143" t="s">
        <v>28743</v>
      </c>
      <c r="B3143" t="s">
        <v>28744</v>
      </c>
      <c r="D3143" t="str">
        <f t="shared" si="49"/>
        <v>K30CNSTKE1 CNS McALLISTER TRAINING GRANT EXPENSE K30CNSTKE1</v>
      </c>
    </row>
    <row r="3144" spans="1:4">
      <c r="A3144" t="s">
        <v>28745</v>
      </c>
      <c r="B3144" t="s">
        <v>28746</v>
      </c>
      <c r="D3144" t="str">
        <f t="shared" si="49"/>
        <v>K30CNSTKE2 CNS McALLISTER T32MH112507 EXPENSE YR2 K30CNSTKE2</v>
      </c>
    </row>
    <row r="3145" spans="1:4">
      <c r="A3145" t="s">
        <v>28747</v>
      </c>
      <c r="B3145" t="s">
        <v>28748</v>
      </c>
      <c r="D3145" t="str">
        <f t="shared" si="49"/>
        <v>K30CNSTKE3 CNS McALLISTER T32MH112507 EXPENSE YR3 K30CNSTKE3</v>
      </c>
    </row>
    <row r="3146" spans="1:4">
      <c r="A3146" t="s">
        <v>28749</v>
      </c>
      <c r="B3146" t="s">
        <v>28750</v>
      </c>
      <c r="D3146" t="str">
        <f t="shared" si="49"/>
        <v>K30CNSTKE4 CNS McALLISTER T32MH112507 EXPENSE YR4 K30CNSTKE4</v>
      </c>
    </row>
    <row r="3147" spans="1:4">
      <c r="A3147" t="s">
        <v>28751</v>
      </c>
      <c r="B3147" t="s">
        <v>28752</v>
      </c>
      <c r="D3147" t="str">
        <f t="shared" si="49"/>
        <v>K30CNSTKE5 CNS McALLISTER T32MH112507 EXPENSE YR5 K30CNSTKE5</v>
      </c>
    </row>
    <row r="3148" spans="1:4">
      <c r="A3148" t="s">
        <v>28753</v>
      </c>
      <c r="B3148" t="s">
        <v>28754</v>
      </c>
      <c r="D3148" t="str">
        <f t="shared" si="49"/>
        <v>K30CNSTKF1 CNS McALLISTER TRAINING GRANT STIPEND K30CNSTKF1</v>
      </c>
    </row>
    <row r="3149" spans="1:4">
      <c r="A3149" t="s">
        <v>28755</v>
      </c>
      <c r="B3149" t="s">
        <v>28756</v>
      </c>
      <c r="D3149" t="str">
        <f t="shared" si="49"/>
        <v>K30CNSTKF2 CNS McALLISTER T32MH112507 STIPEND YR2 K30CNSTKF2</v>
      </c>
    </row>
    <row r="3150" spans="1:4">
      <c r="A3150" t="s">
        <v>28757</v>
      </c>
      <c r="B3150" t="s">
        <v>28758</v>
      </c>
      <c r="D3150" t="str">
        <f t="shared" si="49"/>
        <v>K30CNSTKF3 CNS McALLISTER T32MH112507 STIPEND YR3 K30CNSTKF3</v>
      </c>
    </row>
    <row r="3151" spans="1:4">
      <c r="A3151" t="s">
        <v>28759</v>
      </c>
      <c r="B3151" t="s">
        <v>28760</v>
      </c>
      <c r="D3151" t="str">
        <f t="shared" si="49"/>
        <v>K30CNSTKF4 CNS McALLISTER T32MH112507 STIPEND YR4 K30CNSTKF4</v>
      </c>
    </row>
    <row r="3152" spans="1:4">
      <c r="A3152" t="s">
        <v>28761</v>
      </c>
      <c r="B3152" t="s">
        <v>28762</v>
      </c>
      <c r="D3152" t="str">
        <f t="shared" si="49"/>
        <v>K30CNSTKF5 CNS McALLISTER T32MH112507 STIPEND YR5 K30CNSTKF5</v>
      </c>
    </row>
    <row r="3153" spans="1:4">
      <c r="A3153" t="s">
        <v>28763</v>
      </c>
      <c r="B3153" t="s">
        <v>28764</v>
      </c>
      <c r="D3153" t="str">
        <f t="shared" si="49"/>
        <v>K30BPCCZ25 CNPRC Van Rompay UNC 5111994 K30BPCCZ25</v>
      </c>
    </row>
    <row r="3154" spans="1:4">
      <c r="A3154" t="s">
        <v>28765</v>
      </c>
      <c r="B3154" t="s">
        <v>28766</v>
      </c>
      <c r="D3154" t="str">
        <f t="shared" si="49"/>
        <v>K30GMBNIFA BAE Bornhorst Future foods for health K30GMBNIFA</v>
      </c>
    </row>
    <row r="3155" spans="1:4">
      <c r="A3155" t="s">
        <v>28767</v>
      </c>
      <c r="B3155" t="s">
        <v>28768</v>
      </c>
      <c r="D3155" t="str">
        <f t="shared" si="49"/>
        <v>KS0MSFEP14 MED PHS SCHENKER CDPH EMERG KS0MSFEP14</v>
      </c>
    </row>
    <row r="3156" spans="1:4">
      <c r="A3156" t="s">
        <v>28769</v>
      </c>
      <c r="B3156" t="s">
        <v>28770</v>
      </c>
      <c r="D3156" t="str">
        <f t="shared" si="49"/>
        <v>KS0MSFEP15 MED PHS SCHENKER CDPH EMERG KS0MSFEP15</v>
      </c>
    </row>
    <row r="3157" spans="1:4">
      <c r="A3157" t="s">
        <v>28771</v>
      </c>
      <c r="B3157" t="s">
        <v>28772</v>
      </c>
      <c r="D3157" t="str">
        <f t="shared" si="49"/>
        <v>KS0MSFEP16 MED PHS SCHENKER CDPH EMERG KS0MSFEP16</v>
      </c>
    </row>
    <row r="3158" spans="1:4">
      <c r="A3158" t="s">
        <v>28773</v>
      </c>
      <c r="B3158" t="s">
        <v>28774</v>
      </c>
      <c r="D3158" t="str">
        <f t="shared" si="49"/>
        <v>KS0MSFEP17 MED PHS SCHENKER CDPH EMERG KS0MSFEP17</v>
      </c>
    </row>
    <row r="3159" spans="1:4">
      <c r="A3159" t="s">
        <v>28775</v>
      </c>
      <c r="B3159" t="s">
        <v>28776</v>
      </c>
      <c r="D3159" t="str">
        <f t="shared" si="49"/>
        <v>KS0MSFEP18 MED PHS SCHENKER CDPH EMERG KS0MSFEP18</v>
      </c>
    </row>
    <row r="3160" spans="1:4">
      <c r="A3160" t="s">
        <v>28777</v>
      </c>
      <c r="B3160" t="s">
        <v>28778</v>
      </c>
      <c r="D3160" t="str">
        <f t="shared" si="49"/>
        <v>KS0MSFEP19 MED PHS SCHENKER CDPH EMERG KS0MSFEP19</v>
      </c>
    </row>
    <row r="3161" spans="1:4">
      <c r="A3161" t="s">
        <v>28779</v>
      </c>
      <c r="B3161" t="s">
        <v>28780</v>
      </c>
      <c r="D3161" t="str">
        <f t="shared" si="49"/>
        <v>KS0AS1FINA MMI F30 The role of SLC11A1 Yr1 FINA KS0AS1FINA</v>
      </c>
    </row>
    <row r="3162" spans="1:4">
      <c r="A3162" t="s">
        <v>28781</v>
      </c>
      <c r="B3162" t="s">
        <v>28782</v>
      </c>
      <c r="D3162" t="str">
        <f t="shared" si="49"/>
        <v>KS0AS2FINA MMI F30 The role of SLC11A1 Yr2 FINA KS0AS2FINA</v>
      </c>
    </row>
    <row r="3163" spans="1:4">
      <c r="A3163" t="s">
        <v>28783</v>
      </c>
      <c r="B3163" t="s">
        <v>28784</v>
      </c>
      <c r="D3163" t="str">
        <f t="shared" si="49"/>
        <v>KS0AS3FINA MMI F30 The role of SLC11A1 Yr3 FINA KS0AS3FINA</v>
      </c>
    </row>
    <row r="3164" spans="1:4">
      <c r="A3164" t="s">
        <v>28785</v>
      </c>
      <c r="B3164" t="s">
        <v>28786</v>
      </c>
      <c r="D3164" t="str">
        <f t="shared" si="49"/>
        <v>KS0AS4FINA MMI F30 The role of SLC11A1 Yr4 FINA KS0AS4FINA</v>
      </c>
    </row>
    <row r="3165" spans="1:4">
      <c r="A3165" t="s">
        <v>28787</v>
      </c>
      <c r="B3165" t="s">
        <v>28788</v>
      </c>
      <c r="D3165" t="str">
        <f t="shared" si="49"/>
        <v>KS0ASF30Y1 MMI F30 The role of SLC11A1 Yr1 KS0ASF30Y1</v>
      </c>
    </row>
    <row r="3166" spans="1:4">
      <c r="A3166" t="s">
        <v>28789</v>
      </c>
      <c r="B3166" t="s">
        <v>28790</v>
      </c>
      <c r="D3166" t="str">
        <f t="shared" si="49"/>
        <v>KS0ASF30Y2 MMI F30 The role of SLC11A1 Yr2 KS0ASF30Y2</v>
      </c>
    </row>
    <row r="3167" spans="1:4">
      <c r="A3167" t="s">
        <v>28791</v>
      </c>
      <c r="B3167" t="s">
        <v>28792</v>
      </c>
      <c r="D3167" t="str">
        <f t="shared" si="49"/>
        <v>KS0ASF30Y3 MMI F30 The role of SLC11A1 Yr3 KS0ASF30Y3</v>
      </c>
    </row>
    <row r="3168" spans="1:4">
      <c r="A3168" t="s">
        <v>28793</v>
      </c>
      <c r="B3168" t="s">
        <v>28794</v>
      </c>
      <c r="D3168" t="str">
        <f t="shared" si="49"/>
        <v>KS0ASF30Y4 MMI F30 The role of SLC11A1 Yr4 KS0ASF30Y4</v>
      </c>
    </row>
    <row r="3169" spans="1:4">
      <c r="A3169" t="s">
        <v>28795</v>
      </c>
      <c r="B3169" t="s">
        <v>28796</v>
      </c>
      <c r="D3169" t="str">
        <f t="shared" si="49"/>
        <v>KS0MESAIA1 SOM A Stull Lane Inst Allw FY2022 KS0MESAIA1</v>
      </c>
    </row>
    <row r="3170" spans="1:4">
      <c r="A3170" t="s">
        <v>28797</v>
      </c>
      <c r="B3170" t="s">
        <v>28798</v>
      </c>
      <c r="D3170" t="str">
        <f t="shared" si="49"/>
        <v>KS0MESAIA2 SOM A Stull Lane Inst Allowance FY23 KS0MESAIA2</v>
      </c>
    </row>
    <row r="3171" spans="1:4">
      <c r="A3171" t="s">
        <v>28799</v>
      </c>
      <c r="B3171" t="s">
        <v>28800</v>
      </c>
      <c r="D3171" t="str">
        <f t="shared" si="49"/>
        <v>KS0MESAOT2 MED A Tull Lane Other FY 2023 KS0MESAOT2</v>
      </c>
    </row>
    <row r="3172" spans="1:4">
      <c r="A3172" t="s">
        <v>28801</v>
      </c>
      <c r="B3172" t="s">
        <v>28802</v>
      </c>
      <c r="D3172" t="str">
        <f t="shared" si="49"/>
        <v>KS0MESAST1 MED A Tull Lane Stipend FY 2022 KS0MESAST1</v>
      </c>
    </row>
    <row r="3173" spans="1:4">
      <c r="A3173" t="s">
        <v>28803</v>
      </c>
      <c r="B3173" t="s">
        <v>28804</v>
      </c>
      <c r="D3173" t="str">
        <f t="shared" si="49"/>
        <v>KS0MESAST2 MED A Tull Lane Stipend FY 2023 KS0MESAST2</v>
      </c>
    </row>
    <row r="3174" spans="1:4">
      <c r="A3174" t="s">
        <v>28805</v>
      </c>
      <c r="B3174" t="s">
        <v>28806</v>
      </c>
      <c r="D3174" t="str">
        <f t="shared" si="49"/>
        <v>K30BLLAUSN NUT LONNERDAL AUSNUTRIA GOAT MILK K30BLLAUSN</v>
      </c>
    </row>
    <row r="3175" spans="1:4">
      <c r="A3175" t="s">
        <v>28807</v>
      </c>
      <c r="B3175" t="s">
        <v>28808</v>
      </c>
      <c r="D3175" t="str">
        <f t="shared" si="49"/>
        <v>KS0HOOR805 MED IMCT ABEDI AIVITA CL GBM P01 US KS0HOOR805</v>
      </c>
    </row>
    <row r="3176" spans="1:4">
      <c r="A3176" t="s">
        <v>28809</v>
      </c>
      <c r="B3176" t="s">
        <v>28810</v>
      </c>
      <c r="D3176" t="str">
        <f t="shared" si="49"/>
        <v>K30PJBNIFA Berger NATIONAL INSTITUTE OF FOOD AG K30PJBNIFA</v>
      </c>
    </row>
    <row r="3177" spans="1:4">
      <c r="A3177" t="s">
        <v>28811</v>
      </c>
      <c r="B3177" t="s">
        <v>28812</v>
      </c>
      <c r="D3177" t="str">
        <f t="shared" si="49"/>
        <v>K30BRAHEIS HEISING SIMONS Grant 2018 1140 K30BRAHEIS</v>
      </c>
    </row>
    <row r="3178" spans="1:4">
      <c r="A3178" t="s">
        <v>28813</v>
      </c>
      <c r="B3178" t="s">
        <v>28814</v>
      </c>
      <c r="D3178" t="str">
        <f t="shared" si="49"/>
        <v>KS0ERFR800 MERM FOREST DEVICES EDGAR FONTENETTE KS0ERFR800</v>
      </c>
    </row>
    <row r="3179" spans="1:4">
      <c r="A3179" t="s">
        <v>28815</v>
      </c>
      <c r="B3179" t="s">
        <v>28816</v>
      </c>
      <c r="D3179" t="str">
        <f t="shared" si="49"/>
        <v>KS0KLNIH19 MPHA CHEN IZU NIH 2019 AWARD Kit LAM KS0KLNIH19</v>
      </c>
    </row>
    <row r="3180" spans="1:4">
      <c r="A3180" t="s">
        <v>28817</v>
      </c>
      <c r="B3180" t="s">
        <v>28818</v>
      </c>
      <c r="D3180" t="str">
        <f t="shared" si="49"/>
        <v>KS0YCNIH19 MPHA CHEN IZU NIH 2019 AWARD KS0YCNIH19</v>
      </c>
    </row>
    <row r="3181" spans="1:4">
      <c r="A3181" t="s">
        <v>28819</v>
      </c>
      <c r="B3181" t="s">
        <v>28820</v>
      </c>
      <c r="D3181" t="str">
        <f t="shared" si="49"/>
        <v>KS0APPL009 APPLEGATE SEDLINE PROJECT KS0APPL009</v>
      </c>
    </row>
    <row r="3182" spans="1:4">
      <c r="A3182" t="s">
        <v>28821</v>
      </c>
      <c r="B3182" t="s">
        <v>28822</v>
      </c>
      <c r="D3182" t="str">
        <f t="shared" si="49"/>
        <v>K30CVHYD01 ARYL Hydrocarbon Receptor K30CVHYD01</v>
      </c>
    </row>
    <row r="3183" spans="1:4">
      <c r="A3183" t="s">
        <v>28823</v>
      </c>
      <c r="B3183" t="s">
        <v>28824</v>
      </c>
      <c r="D3183" t="str">
        <f t="shared" si="49"/>
        <v>K30CVHYD02 ARYL Hydrocarbon Receptor K30CVHYD02</v>
      </c>
    </row>
    <row r="3184" spans="1:4">
      <c r="A3184" t="s">
        <v>28825</v>
      </c>
      <c r="B3184" t="s">
        <v>28826</v>
      </c>
      <c r="D3184" t="str">
        <f t="shared" si="49"/>
        <v>K30KBHYD01 ARYL Hydrocarbon Receptor K30KBHYD01</v>
      </c>
    </row>
    <row r="3185" spans="1:4">
      <c r="A3185" t="s">
        <v>28827</v>
      </c>
      <c r="B3185" t="s">
        <v>28828</v>
      </c>
      <c r="D3185" t="str">
        <f t="shared" si="49"/>
        <v>KS0VERACP3 MED OBGYN HOU VERACEPT PHASE III KS0VERACP3</v>
      </c>
    </row>
    <row r="3186" spans="1:4">
      <c r="A3186" t="s">
        <v>28829</v>
      </c>
      <c r="B3186" t="s">
        <v>28830</v>
      </c>
      <c r="D3186" t="str">
        <f t="shared" si="49"/>
        <v>KS0AGRO107 MED URO RO1 Targeting AR 1 19 12 23 KS0AGRO107</v>
      </c>
    </row>
    <row r="3187" spans="1:4">
      <c r="A3187" t="s">
        <v>28831</v>
      </c>
      <c r="B3187" t="s">
        <v>28832</v>
      </c>
      <c r="D3187" t="str">
        <f t="shared" si="49"/>
        <v>K30RFTROUP CHE FALLER LLNL Siloxane Polymer Aging K30RFTROUP</v>
      </c>
    </row>
    <row r="3188" spans="1:4">
      <c r="A3188" t="s">
        <v>28833</v>
      </c>
      <c r="B3188" t="s">
        <v>28834</v>
      </c>
      <c r="D3188" t="str">
        <f t="shared" si="49"/>
        <v>K30ULLR346 DOE Monsoon Extremes Impacts Metrics K30ULLR346</v>
      </c>
    </row>
    <row r="3189" spans="1:4">
      <c r="A3189" t="s">
        <v>28835</v>
      </c>
      <c r="B3189" t="s">
        <v>28836</v>
      </c>
      <c r="D3189" t="str">
        <f t="shared" si="49"/>
        <v>K30FRE18T1 FRE Fresno Co GENT 2018 08 C000113861 K30FRE18T1</v>
      </c>
    </row>
    <row r="3190" spans="1:4">
      <c r="A3190" t="s">
        <v>28837</v>
      </c>
      <c r="B3190" t="s">
        <v>28838</v>
      </c>
      <c r="D3190" t="str">
        <f t="shared" si="49"/>
        <v>K30KSPIN01 E Cigarette Exposure Conditions K30KSPIN01</v>
      </c>
    </row>
    <row r="3191" spans="1:4">
      <c r="A3191" t="s">
        <v>28839</v>
      </c>
      <c r="B3191" t="s">
        <v>28840</v>
      </c>
      <c r="D3191" t="str">
        <f t="shared" si="49"/>
        <v>K30KSPIN02 YR 2 E Cigarette Exposure Conditions K30KSPIN02</v>
      </c>
    </row>
    <row r="3192" spans="1:4">
      <c r="A3192" t="s">
        <v>28841</v>
      </c>
      <c r="B3192" t="s">
        <v>28842</v>
      </c>
      <c r="D3192" t="str">
        <f t="shared" si="49"/>
        <v>K30KSPIN03 YR 3 E Cigarette Exposure Conditions K30KSPIN03</v>
      </c>
    </row>
    <row r="3193" spans="1:4">
      <c r="A3193" t="s">
        <v>28843</v>
      </c>
      <c r="B3193" t="s">
        <v>28844</v>
      </c>
      <c r="D3193" t="str">
        <f t="shared" si="49"/>
        <v>K30KSPIN04 YR 4 E Cigarette Exposure Conditions K30KSPIN04</v>
      </c>
    </row>
    <row r="3194" spans="1:4">
      <c r="A3194" t="s">
        <v>28845</v>
      </c>
      <c r="B3194" t="s">
        <v>28846</v>
      </c>
      <c r="D3194" t="str">
        <f t="shared" si="49"/>
        <v>K30V450650 RED WOLF WHOLE GENOME K30V450650</v>
      </c>
    </row>
    <row r="3195" spans="1:4">
      <c r="A3195" t="s">
        <v>28847</v>
      </c>
      <c r="B3195" t="s">
        <v>28848</v>
      </c>
      <c r="D3195" t="str">
        <f t="shared" si="49"/>
        <v>K30V450665 RED WOLF WHOLE GENOME 2024 K30V450665</v>
      </c>
    </row>
    <row r="3196" spans="1:4">
      <c r="A3196" t="s">
        <v>28849</v>
      </c>
      <c r="B3196" t="s">
        <v>28850</v>
      </c>
      <c r="D3196" t="str">
        <f t="shared" si="49"/>
        <v>KS0LTR2101 Tian R21 A20 2976 KS0LTR2101</v>
      </c>
    </row>
    <row r="3197" spans="1:4">
      <c r="A3197" t="s">
        <v>28851</v>
      </c>
      <c r="B3197" t="s">
        <v>28852</v>
      </c>
      <c r="D3197" t="str">
        <f t="shared" si="49"/>
        <v>KS0RWFIMG1 MED PHS WHITMER IMAGING STUDY KS0RWFIMG1</v>
      </c>
    </row>
    <row r="3198" spans="1:4">
      <c r="A3198" t="s">
        <v>28853</v>
      </c>
      <c r="B3198" t="s">
        <v>28854</v>
      </c>
      <c r="D3198" t="str">
        <f t="shared" si="49"/>
        <v>K30HED2134 LAWR USDA Quantifying Effects of Aquifer K30HED2134</v>
      </c>
    </row>
    <row r="3199" spans="1:4">
      <c r="A3199" t="s">
        <v>28855</v>
      </c>
      <c r="B3199" t="s">
        <v>28856</v>
      </c>
      <c r="D3199" t="str">
        <f t="shared" si="49"/>
        <v>K30TXC8COY ESP Tali Caspi Animal Welfare Instit K30TXC8COY</v>
      </c>
    </row>
    <row r="3200" spans="1:4">
      <c r="A3200" t="s">
        <v>28857</v>
      </c>
      <c r="B3200" t="s">
        <v>28858</v>
      </c>
      <c r="D3200" t="str">
        <f t="shared" si="49"/>
        <v>K30DACTHEO 7 1 2023 Plant Pathogens of Theobrom K30DACTHEO</v>
      </c>
    </row>
    <row r="3201" spans="1:4">
      <c r="A3201" t="s">
        <v>28859</v>
      </c>
      <c r="B3201" t="s">
        <v>28860</v>
      </c>
      <c r="D3201" t="str">
        <f t="shared" si="49"/>
        <v>K30DJLLNLS MAE DELPLANQUE LLNL SE B643142 K30DJLLNLS</v>
      </c>
    </row>
    <row r="3202" spans="1:4">
      <c r="A3202" t="s">
        <v>28861</v>
      </c>
      <c r="B3202" t="s">
        <v>28862</v>
      </c>
      <c r="D3202" t="str">
        <f t="shared" si="49"/>
        <v>K30RLKSWCK JMIE RAL1 FOOD TEMP OPTIMIZATION USDI K30RLKSWCK</v>
      </c>
    </row>
    <row r="3203" spans="1:4">
      <c r="A3203" t="s">
        <v>28863</v>
      </c>
      <c r="B3203" t="s">
        <v>28864</v>
      </c>
      <c r="D3203" t="str">
        <f t="shared" ref="D3203:D3266" si="50">A3203&amp;" "&amp;B3203</f>
        <v>KS0DHCOGN1 MED PSYCH HESSL NIH R01 9 30 20 9 29 25 KS0DHCOGN1</v>
      </c>
    </row>
    <row r="3204" spans="1:4">
      <c r="A3204" t="s">
        <v>28865</v>
      </c>
      <c r="B3204" t="s">
        <v>28866</v>
      </c>
      <c r="D3204" t="str">
        <f t="shared" si="50"/>
        <v>KS0DHCOGN2 MED PSYCH HESSL NIH R01 9 30 20 9 29 25 KS0DHCOGN2</v>
      </c>
    </row>
    <row r="3205" spans="1:4">
      <c r="A3205" t="s">
        <v>28867</v>
      </c>
      <c r="B3205" t="s">
        <v>28868</v>
      </c>
      <c r="D3205" t="str">
        <f t="shared" si="50"/>
        <v>KS0DHCOGNS MED PSYCH HESSL NIH R01S 9 30 21 9 29 22 KS0DHCOGNS</v>
      </c>
    </row>
    <row r="3206" spans="1:4">
      <c r="A3206" t="s">
        <v>28869</v>
      </c>
      <c r="B3206" t="s">
        <v>28870</v>
      </c>
      <c r="D3206" t="str">
        <f t="shared" si="50"/>
        <v>KS0LZMASS1 ZHANG MASS GEN HOSP NEURONEXT NN110 KS0LZMASS1</v>
      </c>
    </row>
    <row r="3207" spans="1:4">
      <c r="A3207" t="s">
        <v>28871</v>
      </c>
      <c r="B3207" t="s">
        <v>28872</v>
      </c>
      <c r="D3207" t="str">
        <f t="shared" si="50"/>
        <v>KS0RWPIDE2 MED PHS WHITMER IDEAS II KS0RWPIDE2</v>
      </c>
    </row>
    <row r="3208" spans="1:4">
      <c r="A3208" t="s">
        <v>28873</v>
      </c>
      <c r="B3208" t="s">
        <v>28874</v>
      </c>
      <c r="D3208" t="str">
        <f t="shared" si="50"/>
        <v>KS0RWPIDE3 MED PHS WHITMER IDEAS II KS0RWPIDE3</v>
      </c>
    </row>
    <row r="3209" spans="1:4">
      <c r="A3209" t="s">
        <v>28875</v>
      </c>
      <c r="B3209" t="s">
        <v>28876</v>
      </c>
      <c r="D3209" t="str">
        <f t="shared" si="50"/>
        <v>KS0RWPIDE4 MED PHS WHITMER IDEAS II KS0RWPIDE4</v>
      </c>
    </row>
    <row r="3210" spans="1:4">
      <c r="A3210" t="s">
        <v>28877</v>
      </c>
      <c r="B3210" t="s">
        <v>28878</v>
      </c>
      <c r="D3210" t="str">
        <f t="shared" si="50"/>
        <v>KS0RWPIDE5 MED PHS WHITMER IDEAS II KS0RWPIDE5</v>
      </c>
    </row>
    <row r="3211" spans="1:4">
      <c r="A3211" t="s">
        <v>28879</v>
      </c>
      <c r="B3211" t="s">
        <v>28880</v>
      </c>
      <c r="D3211" t="str">
        <f t="shared" si="50"/>
        <v>K30KPCSH01 Cold Spring Harbor K30KPCSH01</v>
      </c>
    </row>
    <row r="3212" spans="1:4">
      <c r="A3212" t="s">
        <v>28881</v>
      </c>
      <c r="B3212" t="s">
        <v>28882</v>
      </c>
      <c r="D3212" t="str">
        <f t="shared" si="50"/>
        <v>K30KPCSH02 Cold Spring Harbor K30KPCSH02</v>
      </c>
    </row>
    <row r="3213" spans="1:4">
      <c r="A3213" t="s">
        <v>28883</v>
      </c>
      <c r="B3213" t="s">
        <v>28884</v>
      </c>
      <c r="D3213" t="str">
        <f t="shared" si="50"/>
        <v>K30KPCSH03 Cold Spring Harbor K30KPCSH03</v>
      </c>
    </row>
    <row r="3214" spans="1:4">
      <c r="A3214" t="s">
        <v>28885</v>
      </c>
      <c r="B3214" t="s">
        <v>28886</v>
      </c>
      <c r="D3214" t="str">
        <f t="shared" si="50"/>
        <v>K30APSFB15 PS ESP Safford CA Fire Sci Consorti YO K30APSFB15</v>
      </c>
    </row>
    <row r="3215" spans="1:4">
      <c r="A3215" t="s">
        <v>28887</v>
      </c>
      <c r="B3215" t="s">
        <v>28888</v>
      </c>
      <c r="D3215" t="str">
        <f t="shared" si="50"/>
        <v>K30JFQ5CFS ESP Safford CA Fire Sci Consorti K30JFQ5CFS</v>
      </c>
    </row>
    <row r="3216" spans="1:4">
      <c r="A3216" t="s">
        <v>28889</v>
      </c>
      <c r="B3216" t="s">
        <v>28890</v>
      </c>
      <c r="D3216" t="str">
        <f t="shared" si="50"/>
        <v>KS0GISS811 MED IMGI SARKAR ASTRAZENECA NAFLD KS0GISS811</v>
      </c>
    </row>
    <row r="3217" spans="1:4">
      <c r="A3217" t="s">
        <v>28891</v>
      </c>
      <c r="B3217" t="s">
        <v>28892</v>
      </c>
      <c r="D3217" t="str">
        <f t="shared" si="50"/>
        <v>K30WYNHL23 ECE YANG LARGE FIELD VIEW HIGH THROUGH K30WYNHL23</v>
      </c>
    </row>
    <row r="3218" spans="1:4">
      <c r="A3218" t="s">
        <v>28893</v>
      </c>
      <c r="B3218" t="s">
        <v>28894</v>
      </c>
      <c r="D3218" t="str">
        <f t="shared" si="50"/>
        <v>K30SARFET2 CMB SARON FETZER K30SARFET2</v>
      </c>
    </row>
    <row r="3219" spans="1:4">
      <c r="A3219" t="s">
        <v>28895</v>
      </c>
      <c r="B3219" t="s">
        <v>28896</v>
      </c>
      <c r="D3219" t="str">
        <f t="shared" si="50"/>
        <v>K30LFR0101 Fejerman NIH NCI R01CA204797 K30LFR0101</v>
      </c>
    </row>
    <row r="3220" spans="1:4">
      <c r="A3220" t="s">
        <v>28897</v>
      </c>
      <c r="B3220" t="s">
        <v>28898</v>
      </c>
      <c r="D3220" t="str">
        <f t="shared" si="50"/>
        <v>K30LFR01S1 Fejerman NIH NCI R01CA204797 Supplement K30LFR01S1</v>
      </c>
    </row>
    <row r="3221" spans="1:4">
      <c r="A3221" t="s">
        <v>28899</v>
      </c>
      <c r="B3221" t="s">
        <v>28900</v>
      </c>
      <c r="D3221" t="str">
        <f t="shared" si="50"/>
        <v>KS0LFFBIBC MED PHS FEJERMAN TRANSFERRED R01 KS0LFFBIBC</v>
      </c>
    </row>
    <row r="3222" spans="1:4">
      <c r="A3222" t="s">
        <v>28901</v>
      </c>
      <c r="B3222" t="s">
        <v>28902</v>
      </c>
      <c r="D3222" t="str">
        <f t="shared" si="50"/>
        <v>KS0LFFGVBC MED PHS FEJERMAN R01 SUPPLEMENT KS0LFFGVBC</v>
      </c>
    </row>
    <row r="3223" spans="1:4">
      <c r="A3223" t="s">
        <v>28903</v>
      </c>
      <c r="B3223" t="s">
        <v>28904</v>
      </c>
      <c r="D3223" t="str">
        <f t="shared" si="50"/>
        <v>K30V4C2MLE VM CIID MILLER AMER ASSOC TISSUE BANKS K30V4C2MLE</v>
      </c>
    </row>
    <row r="3224" spans="1:4">
      <c r="A3224" t="s">
        <v>28905</v>
      </c>
      <c r="B3224" t="s">
        <v>28906</v>
      </c>
      <c r="D3224" t="str">
        <f t="shared" si="50"/>
        <v>KS0PMGE200 MED IMPM GONCHAROVA NHLBI TCS2 KS0PMGE200</v>
      </c>
    </row>
    <row r="3225" spans="1:4">
      <c r="A3225" t="s">
        <v>28907</v>
      </c>
      <c r="B3225" t="s">
        <v>28908</v>
      </c>
      <c r="D3225" t="str">
        <f t="shared" si="50"/>
        <v>KS0PMAT836 MED IMPM ALBERTSON ARIDIS 301 002 KS0PMAT836</v>
      </c>
    </row>
    <row r="3226" spans="1:4">
      <c r="A3226" t="s">
        <v>28909</v>
      </c>
      <c r="B3226" t="s">
        <v>28910</v>
      </c>
      <c r="D3226" t="str">
        <f t="shared" si="50"/>
        <v>K30CNSAL01 CNS Leshinskaya NSF2022685 K30CNSAL01</v>
      </c>
    </row>
    <row r="3227" spans="1:4">
      <c r="A3227" t="s">
        <v>28911</v>
      </c>
      <c r="B3227" t="s">
        <v>28912</v>
      </c>
      <c r="D3227" t="str">
        <f t="shared" si="50"/>
        <v>K30RMDMSEQ USDA GENOMICS OF PLANT PATHOGENIC K30RMDMSEQ</v>
      </c>
    </row>
    <row r="3228" spans="1:4">
      <c r="A3228" t="s">
        <v>28913</v>
      </c>
      <c r="B3228" t="s">
        <v>28914</v>
      </c>
      <c r="D3228" t="str">
        <f t="shared" si="50"/>
        <v>K30V625159 CAHFS DHS FDA FERN FY20 21 K30V625159</v>
      </c>
    </row>
    <row r="3229" spans="1:4">
      <c r="A3229" t="s">
        <v>28915</v>
      </c>
      <c r="B3229" t="s">
        <v>28916</v>
      </c>
      <c r="D3229" t="str">
        <f t="shared" si="50"/>
        <v>K30V625164 CAHFS DHS FDA FERN FY21 22 K30V625164</v>
      </c>
    </row>
    <row r="3230" spans="1:4">
      <c r="A3230" t="s">
        <v>28917</v>
      </c>
      <c r="B3230" t="s">
        <v>28918</v>
      </c>
      <c r="D3230" t="str">
        <f t="shared" si="50"/>
        <v>K30V625167 CAHFS DHS FDA FERN FY22 23 K30V625167</v>
      </c>
    </row>
    <row r="3231" spans="1:4">
      <c r="A3231" t="s">
        <v>28919</v>
      </c>
      <c r="B3231" t="s">
        <v>28920</v>
      </c>
      <c r="D3231" t="str">
        <f t="shared" si="50"/>
        <v>K30V625178 CAHFS DHS FDA FERN FY23 24 K30V625178</v>
      </c>
    </row>
    <row r="3232" spans="1:4">
      <c r="A3232" t="s">
        <v>28921</v>
      </c>
      <c r="B3232" t="s">
        <v>28922</v>
      </c>
      <c r="D3232" t="str">
        <f t="shared" si="50"/>
        <v>K30BWF8D49 USDA SP VIGS driven RNA 1 411 605 K30BWF8D49</v>
      </c>
    </row>
    <row r="3233" spans="1:4">
      <c r="A3233" t="s">
        <v>28923</v>
      </c>
      <c r="B3233" t="s">
        <v>28924</v>
      </c>
      <c r="D3233" t="str">
        <f t="shared" si="50"/>
        <v>K30V451RY2 Finno Steph Ryan T32 Support Funds K30V451RY2</v>
      </c>
    </row>
    <row r="3234" spans="1:4">
      <c r="A3234" t="s">
        <v>28925</v>
      </c>
      <c r="B3234" t="s">
        <v>28926</v>
      </c>
      <c r="D3234" t="str">
        <f t="shared" si="50"/>
        <v>K30V451RYA Finno Steph Ryan T32 Support Funds K30V451RYA</v>
      </c>
    </row>
    <row r="3235" spans="1:4">
      <c r="A3235" t="s">
        <v>28927</v>
      </c>
      <c r="B3235" t="s">
        <v>28928</v>
      </c>
      <c r="D3235" t="str">
        <f t="shared" si="50"/>
        <v>K30V4BALEX Charles Alex T32 Support Funds K30V4BALEX</v>
      </c>
    </row>
    <row r="3236" spans="1:4">
      <c r="A3236" t="s">
        <v>28929</v>
      </c>
      <c r="B3236" t="s">
        <v>28930</v>
      </c>
      <c r="D3236" t="str">
        <f t="shared" si="50"/>
        <v>K30V4BALX2 Charles Alex T32 Support Funds Year 2 K30V4BALX2</v>
      </c>
    </row>
    <row r="3237" spans="1:4">
      <c r="A3237" t="s">
        <v>28931</v>
      </c>
      <c r="B3237" t="s">
        <v>28932</v>
      </c>
      <c r="D3237" t="str">
        <f t="shared" si="50"/>
        <v>K30V4SNWEI VSR Comp Onc T32 Nina Wei Research K30V4SNWEI</v>
      </c>
    </row>
    <row r="3238" spans="1:4">
      <c r="A3238" t="s">
        <v>28933</v>
      </c>
      <c r="B3238" t="s">
        <v>28934</v>
      </c>
      <c r="D3238" t="str">
        <f t="shared" si="50"/>
        <v>K30V4ST322 T32 TRAINING GRANT YEAR 2 K30V4ST322</v>
      </c>
    </row>
    <row r="3239" spans="1:4">
      <c r="A3239" t="s">
        <v>28935</v>
      </c>
      <c r="B3239" t="s">
        <v>28936</v>
      </c>
      <c r="D3239" t="str">
        <f t="shared" si="50"/>
        <v>K30V4ST323 T32 TRAINING GRANT YEAR 3 K30V4ST323</v>
      </c>
    </row>
    <row r="3240" spans="1:4">
      <c r="A3240" t="s">
        <v>28937</v>
      </c>
      <c r="B3240" t="s">
        <v>28938</v>
      </c>
      <c r="D3240" t="str">
        <f t="shared" si="50"/>
        <v>K30V4ST324 T32 TRAINING GRANT YEAR 4 K30V4ST324</v>
      </c>
    </row>
    <row r="3241" spans="1:4">
      <c r="A3241" t="s">
        <v>28939</v>
      </c>
      <c r="B3241" t="s">
        <v>28940</v>
      </c>
      <c r="D3241" t="str">
        <f t="shared" si="50"/>
        <v>K30V4STCC2 T32 TRAINING GRANT CHILD CARE YEAR 3 K30V4STCC2</v>
      </c>
    </row>
    <row r="3242" spans="1:4">
      <c r="A3242" t="s">
        <v>28941</v>
      </c>
      <c r="B3242" t="s">
        <v>28942</v>
      </c>
      <c r="D3242" t="str">
        <f t="shared" si="50"/>
        <v>K30V4STCC4 T32 TRAINING GRANT CHILD CARE YEAR 4 K30V4STCC4</v>
      </c>
    </row>
    <row r="3243" spans="1:4">
      <c r="A3243" t="s">
        <v>28943</v>
      </c>
      <c r="B3243" t="s">
        <v>28944</v>
      </c>
      <c r="D3243" t="str">
        <f t="shared" si="50"/>
        <v>K30V4V0087 T32 TRAINING GRANT K30V4V0087</v>
      </c>
    </row>
    <row r="3244" spans="1:4">
      <c r="A3244" t="s">
        <v>28945</v>
      </c>
      <c r="B3244" t="s">
        <v>28946</v>
      </c>
      <c r="D3244" t="str">
        <f t="shared" si="50"/>
        <v>K30V751RY2 Finno FINA Steph Ryan T32 Support K30V751RY2</v>
      </c>
    </row>
    <row r="3245" spans="1:4">
      <c r="A3245" t="s">
        <v>28947</v>
      </c>
      <c r="B3245" t="s">
        <v>28948</v>
      </c>
      <c r="D3245" t="str">
        <f t="shared" si="50"/>
        <v>K30V751RYA Finno FINA Steph Ryan T32 Support K30V751RYA</v>
      </c>
    </row>
    <row r="3246" spans="1:4">
      <c r="A3246" t="s">
        <v>28949</v>
      </c>
      <c r="B3246" t="s">
        <v>28950</v>
      </c>
      <c r="D3246" t="str">
        <f t="shared" si="50"/>
        <v>K30V7BALEX FINA Charles Alex T32 support K30V7BALEX</v>
      </c>
    </row>
    <row r="3247" spans="1:4">
      <c r="A3247" t="s">
        <v>28951</v>
      </c>
      <c r="B3247" t="s">
        <v>28952</v>
      </c>
      <c r="D3247" t="str">
        <f t="shared" si="50"/>
        <v>K30V7BALX2 FINA Charles Alex T32 support Year 2 K30V7BALX2</v>
      </c>
    </row>
    <row r="3248" spans="1:4">
      <c r="A3248" t="s">
        <v>28953</v>
      </c>
      <c r="B3248" t="s">
        <v>28954</v>
      </c>
      <c r="D3248" t="str">
        <f t="shared" si="50"/>
        <v>K30V7SNWEI VSR Comp Onc T32 Nina Wei Stipend K30V7SNWEI</v>
      </c>
    </row>
    <row r="3249" spans="1:4">
      <c r="A3249" t="s">
        <v>28955</v>
      </c>
      <c r="B3249" t="s">
        <v>28956</v>
      </c>
      <c r="D3249" t="str">
        <f t="shared" si="50"/>
        <v>K30V7ST322 T32 TRAINING GRANT STIPEND YEAR 2 K30V7ST322</v>
      </c>
    </row>
    <row r="3250" spans="1:4">
      <c r="A3250" t="s">
        <v>28957</v>
      </c>
      <c r="B3250" t="s">
        <v>28958</v>
      </c>
      <c r="D3250" t="str">
        <f t="shared" si="50"/>
        <v>K30V7ST323 T32 TRAINING GRANT STIPEND YEAR 3 K30V7ST323</v>
      </c>
    </row>
    <row r="3251" spans="1:4">
      <c r="A3251" t="s">
        <v>28959</v>
      </c>
      <c r="B3251" t="s">
        <v>28960</v>
      </c>
      <c r="D3251" t="str">
        <f t="shared" si="50"/>
        <v>K30V7ST324 T32 TRAINING GRANT STIPEND YEAR 4 K30V7ST324</v>
      </c>
    </row>
    <row r="3252" spans="1:4">
      <c r="A3252" t="s">
        <v>28961</v>
      </c>
      <c r="B3252" t="s">
        <v>28962</v>
      </c>
      <c r="D3252" t="str">
        <f t="shared" si="50"/>
        <v>K30V7V0087 STIPEND ACCOUNT FOR T32 TRAINING GRANT K30V7V0087</v>
      </c>
    </row>
    <row r="3253" spans="1:4">
      <c r="A3253" t="s">
        <v>28963</v>
      </c>
      <c r="B3253" t="s">
        <v>28964</v>
      </c>
      <c r="D3253" t="str">
        <f t="shared" si="50"/>
        <v>KS0AHT3201 Med Surg Canter T32 Abdul Hassan KS0AHT3201</v>
      </c>
    </row>
    <row r="3254" spans="1:4">
      <c r="A3254" t="s">
        <v>28965</v>
      </c>
      <c r="B3254" t="s">
        <v>28966</v>
      </c>
      <c r="D3254" t="str">
        <f t="shared" si="50"/>
        <v>KS0AHT32XX Med Surg R Canter T32 Abdul Hassan KS0AHT32XX</v>
      </c>
    </row>
    <row r="3255" spans="1:4">
      <c r="A3255" t="s">
        <v>28967</v>
      </c>
      <c r="B3255" t="s">
        <v>28968</v>
      </c>
      <c r="D3255" t="str">
        <f t="shared" si="50"/>
        <v>KS0ART3201 Med Surg Canter T32 Aryana Razmara KS0ART3201</v>
      </c>
    </row>
    <row r="3256" spans="1:4">
      <c r="A3256" t="s">
        <v>28969</v>
      </c>
      <c r="B3256" t="s">
        <v>28970</v>
      </c>
      <c r="D3256" t="str">
        <f t="shared" si="50"/>
        <v>KS0ART32XX Med Surg Robert Canter T32 A Razmara KS0ART32XX</v>
      </c>
    </row>
    <row r="3257" spans="1:4">
      <c r="A3257" t="s">
        <v>28971</v>
      </c>
      <c r="B3257" t="s">
        <v>28972</v>
      </c>
      <c r="D3257" t="str">
        <f t="shared" si="50"/>
        <v>KS0KKT3201 Med Surg Canter T32 Kara Kleber KS0KKT3201</v>
      </c>
    </row>
    <row r="3258" spans="1:4">
      <c r="A3258" t="s">
        <v>28973</v>
      </c>
      <c r="B3258" t="s">
        <v>28974</v>
      </c>
      <c r="D3258" t="str">
        <f t="shared" si="50"/>
        <v>KS0KKT32XX Med Surg Robert Canter T32 K Kleber KS0KKT32XX</v>
      </c>
    </row>
    <row r="3259" spans="1:4">
      <c r="A3259" t="s">
        <v>28975</v>
      </c>
      <c r="B3259" t="s">
        <v>28976</v>
      </c>
      <c r="D3259" t="str">
        <f t="shared" si="50"/>
        <v>KS0RCT32K1 Med Surg Canter T32 Kara Kleber KS0RCT32K1</v>
      </c>
    </row>
    <row r="3260" spans="1:4">
      <c r="A3260" t="s">
        <v>28977</v>
      </c>
      <c r="B3260" t="s">
        <v>28978</v>
      </c>
      <c r="D3260" t="str">
        <f t="shared" si="50"/>
        <v>KS0RCT32KK Med Surg Robert Canter T32 K Kleber KS0RCT32KK</v>
      </c>
    </row>
    <row r="3261" spans="1:4">
      <c r="A3261" t="s">
        <v>28979</v>
      </c>
      <c r="B3261" t="s">
        <v>28980</v>
      </c>
      <c r="D3261" t="str">
        <f t="shared" si="50"/>
        <v>K30APSFA49 PS KHALSA 2020 WSARE VIA MONTANA ST K30APSFA49</v>
      </c>
    </row>
    <row r="3262" spans="1:4">
      <c r="A3262" t="s">
        <v>28981</v>
      </c>
      <c r="B3262" t="s">
        <v>28982</v>
      </c>
      <c r="D3262" t="str">
        <f t="shared" si="50"/>
        <v>K30GEPMEAT USDA FAS COCHRAN FELLOW PROCESSED MEAT K30GEPMEAT</v>
      </c>
    </row>
    <row r="3263" spans="1:4">
      <c r="A3263" t="s">
        <v>28983</v>
      </c>
      <c r="B3263" t="s">
        <v>28984</v>
      </c>
      <c r="D3263" t="str">
        <f t="shared" si="50"/>
        <v>K30XCYCOCH AN SCI YANG USDA FAS COCHRAN FELLOW PROG K30XCYCOCH</v>
      </c>
    </row>
    <row r="3264" spans="1:4">
      <c r="A3264" t="s">
        <v>28985</v>
      </c>
      <c r="B3264" t="s">
        <v>28986</v>
      </c>
      <c r="D3264" t="str">
        <f t="shared" si="50"/>
        <v>K30EXN8D56 USDA Long term Honey Bee Health K30EXN8D56</v>
      </c>
    </row>
    <row r="3265" spans="1:4">
      <c r="A3265" t="s">
        <v>28987</v>
      </c>
      <c r="B3265" t="s">
        <v>28988</v>
      </c>
      <c r="D3265" t="str">
        <f t="shared" si="50"/>
        <v>K30HPNEH22 NEH Award 2020 2022 Bldg Comm K30HPNEH22</v>
      </c>
    </row>
    <row r="3266" spans="1:4">
      <c r="A3266" t="s">
        <v>28989</v>
      </c>
      <c r="B3266" t="s">
        <v>28990</v>
      </c>
      <c r="D3266" t="str">
        <f t="shared" si="50"/>
        <v>K30HPNEH2S NEH 2020 2022 Bldg Comm Stipend Acct K30HPNEH2S</v>
      </c>
    </row>
    <row r="3267" spans="1:4">
      <c r="A3267" t="s">
        <v>28991</v>
      </c>
      <c r="B3267" t="s">
        <v>28992</v>
      </c>
      <c r="D3267" t="str">
        <f t="shared" ref="D3267:D3330" si="51">A3267&amp;" "&amp;B3267</f>
        <v>K30NAKCHIS NAS K CHIN HISTORY PROJECT FINA K30NAKCHIS</v>
      </c>
    </row>
    <row r="3268" spans="1:4">
      <c r="A3268" t="s">
        <v>28993</v>
      </c>
      <c r="B3268" t="s">
        <v>28994</v>
      </c>
      <c r="D3268" t="str">
        <f t="shared" si="51"/>
        <v>K30MLCPR06 CPR CalPers Leadership Dev 2020 8855 K30MLCPR06</v>
      </c>
    </row>
    <row r="3269" spans="1:4">
      <c r="A3269" t="s">
        <v>28995</v>
      </c>
      <c r="B3269" t="s">
        <v>28996</v>
      </c>
      <c r="D3269" t="str">
        <f t="shared" si="51"/>
        <v>K30AMOBARR AN SCI OBERBAUER USFS BARRED OWL K30AMOBARR</v>
      </c>
    </row>
    <row r="3270" spans="1:4">
      <c r="A3270" t="s">
        <v>28997</v>
      </c>
      <c r="B3270" t="s">
        <v>28998</v>
      </c>
      <c r="D3270" t="str">
        <f t="shared" si="51"/>
        <v>KS0DPNIH01 PLEASURE R21 Canavan disease 08 31 2023 KS0DPNIH01</v>
      </c>
    </row>
    <row r="3271" spans="1:4">
      <c r="A3271" t="s">
        <v>28999</v>
      </c>
      <c r="B3271" t="s">
        <v>29000</v>
      </c>
      <c r="D3271" t="str">
        <f t="shared" si="51"/>
        <v>K30BPCDZ27 CNPRC Fox NIH R01MH121735 K30BPCDZ27</v>
      </c>
    </row>
    <row r="3272" spans="1:4">
      <c r="A3272" t="s">
        <v>29001</v>
      </c>
      <c r="B3272" t="s">
        <v>29002</v>
      </c>
      <c r="D3272" t="str">
        <f t="shared" si="51"/>
        <v>K30BLLBONE NUTR LONNERDAL MJN BONE DEVELOPMENT K30BLLBONE</v>
      </c>
    </row>
    <row r="3273" spans="1:4">
      <c r="A3273" t="s">
        <v>29003</v>
      </c>
      <c r="B3273" t="s">
        <v>29004</v>
      </c>
      <c r="D3273" t="str">
        <f t="shared" si="51"/>
        <v>K30MBJMNKE MCB MM SUBRAMANIAN NSF 202112 0 K30MBJMNKE</v>
      </c>
    </row>
    <row r="3274" spans="1:4">
      <c r="A3274" t="s">
        <v>29005</v>
      </c>
      <c r="B3274" t="s">
        <v>29006</v>
      </c>
      <c r="D3274" t="str">
        <f t="shared" si="51"/>
        <v>K30MBJMNKF MCB JMN SUBRAMANIAN FINA NSF K30MBJMNKF</v>
      </c>
    </row>
    <row r="3275" spans="1:4">
      <c r="A3275" t="s">
        <v>29007</v>
      </c>
      <c r="B3275" t="s">
        <v>29008</v>
      </c>
      <c r="D3275" t="str">
        <f t="shared" si="51"/>
        <v>K30CNSRE02 CNS OREILLY ONR N00014 20 1 2578 K30CNSRE02</v>
      </c>
    </row>
    <row r="3276" spans="1:4">
      <c r="A3276" t="s">
        <v>29009</v>
      </c>
      <c r="B3276" t="s">
        <v>29010</v>
      </c>
      <c r="D3276" t="str">
        <f t="shared" si="51"/>
        <v>KS0IS28D74 SAEZ ONR N00014 20 1 2578 KS0IS28D74</v>
      </c>
    </row>
    <row r="3277" spans="1:4">
      <c r="A3277" t="s">
        <v>29011</v>
      </c>
      <c r="B3277" t="s">
        <v>29012</v>
      </c>
      <c r="D3277" t="str">
        <f t="shared" si="51"/>
        <v>KS0SI28D74 SAEZ Navel Research 08 16 23 KS0SI28D74</v>
      </c>
    </row>
    <row r="3278" spans="1:4">
      <c r="A3278" t="s">
        <v>29013</v>
      </c>
      <c r="B3278" t="s">
        <v>29014</v>
      </c>
      <c r="D3278" t="str">
        <f t="shared" si="51"/>
        <v>K30APSM631 PS MESGARAN BSF RAPID ADAPTATION 063022 K30APSM631</v>
      </c>
    </row>
    <row r="3279" spans="1:4">
      <c r="A3279" t="s">
        <v>29015</v>
      </c>
      <c r="B3279" t="s">
        <v>29016</v>
      </c>
      <c r="D3279" t="str">
        <f t="shared" si="51"/>
        <v>KS0SCK2320 CROSSEN NIDDK K23 GRANT KS0SCK2320</v>
      </c>
    </row>
    <row r="3280" spans="1:4">
      <c r="A3280" t="s">
        <v>29017</v>
      </c>
      <c r="B3280" t="s">
        <v>29018</v>
      </c>
      <c r="D3280" t="str">
        <f t="shared" si="51"/>
        <v>K30V4D2403 Rebhun IL15 Trial Year 4 and Subawards K30V4D2403</v>
      </c>
    </row>
    <row r="3281" spans="1:4">
      <c r="A3281" t="s">
        <v>29019</v>
      </c>
      <c r="B3281" t="s">
        <v>29020</v>
      </c>
      <c r="D3281" t="str">
        <f t="shared" si="51"/>
        <v>K30V4D2417 Rebhun IL15 Clinical Trial Year 5 K30V4D2417</v>
      </c>
    </row>
    <row r="3282" spans="1:4">
      <c r="A3282" t="s">
        <v>29021</v>
      </c>
      <c r="B3282" t="s">
        <v>29022</v>
      </c>
      <c r="D3282" t="str">
        <f t="shared" si="51"/>
        <v>K30V4S6875 Rebhun Recombinant IL 15 Trial Y5 K30V4S6875</v>
      </c>
    </row>
    <row r="3283" spans="1:4">
      <c r="A3283" t="s">
        <v>29023</v>
      </c>
      <c r="B3283" t="s">
        <v>29024</v>
      </c>
      <c r="D3283" t="str">
        <f t="shared" si="51"/>
        <v>K30V4V0091 Trials of Inhaled Recombinant Dogs Res K30V4V0091</v>
      </c>
    </row>
    <row r="3284" spans="1:4">
      <c r="A3284" t="s">
        <v>29025</v>
      </c>
      <c r="B3284" t="s">
        <v>29026</v>
      </c>
      <c r="D3284" t="str">
        <f t="shared" si="51"/>
        <v>K30V4V0092 Trials of Inhaled Recombinant Dogs Res K30V4V0092</v>
      </c>
    </row>
    <row r="3285" spans="1:4">
      <c r="A3285" t="s">
        <v>29027</v>
      </c>
      <c r="B3285" t="s">
        <v>29028</v>
      </c>
      <c r="D3285" t="str">
        <f t="shared" si="51"/>
        <v>KS0RCNCIUX Med Surg Robert Canter NCI U01 yr4 KS0RCNCIUX</v>
      </c>
    </row>
    <row r="3286" spans="1:4">
      <c r="A3286" t="s">
        <v>29029</v>
      </c>
      <c r="B3286" t="s">
        <v>29030</v>
      </c>
      <c r="D3286" t="str">
        <f t="shared" si="51"/>
        <v>KS0RCNCIUZ Med Surg Robert Canter NCI U01 yr5 KS0RCNCIUZ</v>
      </c>
    </row>
    <row r="3287" spans="1:4">
      <c r="A3287" t="s">
        <v>29031</v>
      </c>
      <c r="B3287" t="s">
        <v>29032</v>
      </c>
      <c r="D3287" t="str">
        <f t="shared" si="51"/>
        <v>KS0RCU01CO Med Surg Robert Canter U01 Carryover KS0RCU01CO</v>
      </c>
    </row>
    <row r="3288" spans="1:4">
      <c r="A3288" t="s">
        <v>29033</v>
      </c>
      <c r="B3288" t="s">
        <v>29034</v>
      </c>
      <c r="D3288" t="str">
        <f t="shared" si="51"/>
        <v>KS0RCU1SUP Med Surg Robert Canter NCI U01 Supp KS0RCU1SUP</v>
      </c>
    </row>
    <row r="3289" spans="1:4">
      <c r="A3289" t="s">
        <v>29035</v>
      </c>
      <c r="B3289" t="s">
        <v>29036</v>
      </c>
      <c r="D3289" t="str">
        <f t="shared" si="51"/>
        <v>KS0HOMC815 MED IMHO ARORA BRISTOL MYERS CA048001 KS0HOMC815</v>
      </c>
    </row>
    <row r="3290" spans="1:4">
      <c r="A3290" t="s">
        <v>29037</v>
      </c>
      <c r="B3290" t="s">
        <v>29038</v>
      </c>
      <c r="D3290" t="str">
        <f t="shared" si="51"/>
        <v>K30DNM8D81 APHIS HLB and ACP Citrus 2020 2023 K30DNM8D81</v>
      </c>
    </row>
    <row r="3291" spans="1:4">
      <c r="A3291" t="s">
        <v>29039</v>
      </c>
      <c r="B3291" t="s">
        <v>29040</v>
      </c>
      <c r="D3291" t="str">
        <f t="shared" si="51"/>
        <v>K30DNM8D8A APHIS Arizona Subaward K30DNM8D8A</v>
      </c>
    </row>
    <row r="3292" spans="1:4">
      <c r="A3292" t="s">
        <v>29041</v>
      </c>
      <c r="B3292" t="s">
        <v>29042</v>
      </c>
      <c r="D3292" t="str">
        <f t="shared" si="51"/>
        <v>K30DNM8D8R APHIS Riverside Subaward K30DNM8D8R</v>
      </c>
    </row>
    <row r="3293" spans="1:4">
      <c r="A3293" t="s">
        <v>29043</v>
      </c>
      <c r="B3293" t="s">
        <v>29044</v>
      </c>
      <c r="D3293" t="str">
        <f t="shared" si="51"/>
        <v>K30JKL8RJW HE CD London RWJF Awd YR3 12 K30JKL8RJW</v>
      </c>
    </row>
    <row r="3294" spans="1:4">
      <c r="A3294" t="s">
        <v>29045</v>
      </c>
      <c r="B3294" t="s">
        <v>29046</v>
      </c>
      <c r="D3294" t="str">
        <f t="shared" si="51"/>
        <v>K30JKL8RWF HE CD London RWJF Awd YR2 12 K30JKL8RWF</v>
      </c>
    </row>
    <row r="3295" spans="1:4">
      <c r="A3295" t="s">
        <v>29047</v>
      </c>
      <c r="B3295" t="s">
        <v>29048</v>
      </c>
      <c r="D3295" t="str">
        <f t="shared" si="51"/>
        <v>K30JKL8RWJ HE CD London RWJF Award 28D82 K30JKL8RWJ</v>
      </c>
    </row>
    <row r="3296" spans="1:4">
      <c r="A3296" t="s">
        <v>29049</v>
      </c>
      <c r="B3296" t="s">
        <v>29050</v>
      </c>
      <c r="D3296" t="str">
        <f t="shared" si="51"/>
        <v>K30JKLRJW0 HE CD London RWJF Awd YR3 0 K30JKLRJW0</v>
      </c>
    </row>
    <row r="3297" spans="1:4">
      <c r="A3297" t="s">
        <v>29051</v>
      </c>
      <c r="B3297" t="s">
        <v>29052</v>
      </c>
      <c r="D3297" t="str">
        <f t="shared" si="51"/>
        <v>K30JKLRWF0 HE CD London RWJF Awd YR 2 0 K30JKLRWF0</v>
      </c>
    </row>
    <row r="3298" spans="1:4">
      <c r="A3298" t="s">
        <v>29053</v>
      </c>
      <c r="B3298" t="s">
        <v>29054</v>
      </c>
      <c r="D3298" t="str">
        <f t="shared" si="51"/>
        <v>K30JKLRWJ0 HE CD London RWJF Awd 0 YR1 K30JKLRWJ0</v>
      </c>
    </row>
    <row r="3299" spans="1:4">
      <c r="A3299" t="s">
        <v>29055</v>
      </c>
      <c r="B3299" t="s">
        <v>29056</v>
      </c>
      <c r="D3299" t="str">
        <f t="shared" si="51"/>
        <v>KS0SSSTATP Med Surg Soman Sen STAT Per patient KS0SSSTATP</v>
      </c>
    </row>
    <row r="3300" spans="1:4">
      <c r="A3300" t="s">
        <v>29057</v>
      </c>
      <c r="B3300" t="s">
        <v>29058</v>
      </c>
      <c r="D3300" t="str">
        <f t="shared" si="51"/>
        <v>KS0GITS800 MED IMGI BOWLUS BOSTON SCIENTIFIC E7136 KS0GITS800</v>
      </c>
    </row>
    <row r="3301" spans="1:4">
      <c r="A3301" t="s">
        <v>29059</v>
      </c>
      <c r="B3301" t="s">
        <v>29060</v>
      </c>
      <c r="D3301" t="str">
        <f t="shared" si="51"/>
        <v>KS0RBMERCK BROOKS MERCK MK 7339 007 KS0RBMERCK</v>
      </c>
    </row>
    <row r="3302" spans="1:4">
      <c r="A3302" t="s">
        <v>29061</v>
      </c>
      <c r="B3302" t="s">
        <v>29062</v>
      </c>
      <c r="D3302" t="str">
        <f t="shared" si="51"/>
        <v>K30WAL856F ETOX WALSE APHIS FINA ACCT FOR 3 WALS856 K30WAL856F</v>
      </c>
    </row>
    <row r="3303" spans="1:4">
      <c r="A3303" t="s">
        <v>29063</v>
      </c>
      <c r="B3303" t="s">
        <v>29064</v>
      </c>
      <c r="D3303" t="str">
        <f t="shared" si="51"/>
        <v>K30WALS856 ETOX WALSE APHIS Ca Fresh Citrus 2020 K30WALS856</v>
      </c>
    </row>
    <row r="3304" spans="1:4">
      <c r="A3304" t="s">
        <v>29065</v>
      </c>
      <c r="B3304" t="s">
        <v>29066</v>
      </c>
      <c r="D3304" t="str">
        <f t="shared" si="51"/>
        <v>KS0DFAWR01 Med Surgery Farmer Wang NIH R01 KS0DFAWR01</v>
      </c>
    </row>
    <row r="3305" spans="1:4">
      <c r="A3305" t="s">
        <v>29067</v>
      </c>
      <c r="B3305" t="s">
        <v>29068</v>
      </c>
      <c r="D3305" t="str">
        <f t="shared" si="51"/>
        <v>K30FANA072 WFCB FANGUE CDFW Kavas Award Y1 2 K30FANA072</v>
      </c>
    </row>
    <row r="3306" spans="1:4">
      <c r="A3306" t="s">
        <v>29069</v>
      </c>
      <c r="B3306" t="s">
        <v>29070</v>
      </c>
      <c r="D3306" t="str">
        <f t="shared" si="51"/>
        <v>K30S4LKSWP CEE KAVVAS DWR EVAL STATE WATER PRJT K30S4LKSWP</v>
      </c>
    </row>
    <row r="3307" spans="1:4">
      <c r="A3307" t="s">
        <v>29071</v>
      </c>
      <c r="B3307" t="s">
        <v>29072</v>
      </c>
      <c r="D3307" t="str">
        <f t="shared" si="51"/>
        <v>KS0CAWR200 MED IMCA WOLTZ NIH F32 NRSA FELLOWSHIP KS0CAWR200</v>
      </c>
    </row>
    <row r="3308" spans="1:4">
      <c r="A3308" t="s">
        <v>29073</v>
      </c>
      <c r="B3308" t="s">
        <v>29074</v>
      </c>
      <c r="D3308" t="str">
        <f t="shared" si="51"/>
        <v>KS0GWR01A1 MRAD G WANG NIH R01 LiverParameticPET KS0GWR01A1</v>
      </c>
    </row>
    <row r="3309" spans="1:4">
      <c r="A3309" t="s">
        <v>29075</v>
      </c>
      <c r="B3309" t="s">
        <v>29076</v>
      </c>
      <c r="D3309" t="str">
        <f t="shared" si="51"/>
        <v>K30DWRCAG2 WFCB FANGUE CDWR Testing the efficacy Y2 K30DWRCAG2</v>
      </c>
    </row>
    <row r="3310" spans="1:4">
      <c r="A3310" t="s">
        <v>29077</v>
      </c>
      <c r="B3310" t="s">
        <v>29078</v>
      </c>
      <c r="D3310" t="str">
        <f t="shared" si="51"/>
        <v>K30DWRCAG3 WFCB FANGUE CDWR Testing the efficacy Y3 K30DWRCAG3</v>
      </c>
    </row>
    <row r="3311" spans="1:4">
      <c r="A3311" t="s">
        <v>29079</v>
      </c>
      <c r="B3311" t="s">
        <v>29080</v>
      </c>
      <c r="D3311" t="str">
        <f t="shared" si="51"/>
        <v>K30DWRCAG4 WFCB FANGUE CDWR Testing the efficacy Y4 K30DWRCAG4</v>
      </c>
    </row>
    <row r="3312" spans="1:4">
      <c r="A3312" t="s">
        <v>29081</v>
      </c>
      <c r="B3312" t="s">
        <v>29082</v>
      </c>
      <c r="D3312" t="str">
        <f t="shared" si="51"/>
        <v>K30DWRCAG5 WFCB FANGUE CDWR Testing the efficacy Y5 K30DWRCAG5</v>
      </c>
    </row>
    <row r="3313" spans="1:4">
      <c r="A3313" t="s">
        <v>29083</v>
      </c>
      <c r="B3313" t="s">
        <v>29084</v>
      </c>
      <c r="D3313" t="str">
        <f t="shared" si="51"/>
        <v>K30DWRCAG6 WFCB FANGUE CDWR Testing the efficacy Y6 K30DWRCAG6</v>
      </c>
    </row>
    <row r="3314" spans="1:4">
      <c r="A3314" t="s">
        <v>29085</v>
      </c>
      <c r="B3314" t="s">
        <v>29086</v>
      </c>
      <c r="D3314" t="str">
        <f t="shared" si="51"/>
        <v>K30DWRCAG7 WFCB FANGUE CDWR Testing the efficacy Y7 K30DWRCAG7</v>
      </c>
    </row>
    <row r="3315" spans="1:4">
      <c r="A3315" t="s">
        <v>29087</v>
      </c>
      <c r="B3315" t="s">
        <v>29088</v>
      </c>
      <c r="D3315" t="str">
        <f t="shared" si="51"/>
        <v>K30DWRCAGE WFCB FANGUE CDWR Testing the efficacy Y1 K30DWRCAGE</v>
      </c>
    </row>
    <row r="3316" spans="1:4">
      <c r="A3316" t="s">
        <v>29089</v>
      </c>
      <c r="B3316" t="s">
        <v>29090</v>
      </c>
      <c r="D3316" t="str">
        <f t="shared" si="51"/>
        <v>K30INY22T1 INY Inyo County GENT 2022 11 C000114271 K30INY22T1</v>
      </c>
    </row>
    <row r="3317" spans="1:4">
      <c r="A3317" t="s">
        <v>29091</v>
      </c>
      <c r="B3317" t="s">
        <v>29092</v>
      </c>
      <c r="D3317" t="str">
        <f t="shared" si="51"/>
        <v>K30GMOEQRI EPS OSKIN SCEC 2022 USC USGS K30GMOEQRI</v>
      </c>
    </row>
    <row r="3318" spans="1:4">
      <c r="A3318" t="s">
        <v>29093</v>
      </c>
      <c r="B3318" t="s">
        <v>29094</v>
      </c>
      <c r="D3318" t="str">
        <f t="shared" si="51"/>
        <v>KS0TGRIF03 Griffith K01 A22 0814 KS0TGRIF03</v>
      </c>
    </row>
    <row r="3319" spans="1:4">
      <c r="A3319" t="s">
        <v>29095</v>
      </c>
      <c r="B3319" t="s">
        <v>29096</v>
      </c>
      <c r="D3319" t="str">
        <f t="shared" si="51"/>
        <v>K30DSBATT1 BMI STRATEGIES NEUROFIBROMATOSIS TYPE 1 K30DSBATT1</v>
      </c>
    </row>
    <row r="3320" spans="1:4">
      <c r="A3320" t="s">
        <v>29097</v>
      </c>
      <c r="B3320" t="s">
        <v>29098</v>
      </c>
      <c r="D3320" t="str">
        <f t="shared" si="51"/>
        <v>K30DCU01Y1 MAE DAVIS C NIH U01 A22 1741 K30DCU01Y1</v>
      </c>
    </row>
    <row r="3321" spans="1:4">
      <c r="A3321" t="s">
        <v>29099</v>
      </c>
      <c r="B3321" t="s">
        <v>29100</v>
      </c>
      <c r="D3321" t="str">
        <f t="shared" si="51"/>
        <v>K30DCU01Y2 MAE DAVIS C NIH U01 Year 2 A22 1741 K30DCU01Y2</v>
      </c>
    </row>
    <row r="3322" spans="1:4">
      <c r="A3322" t="s">
        <v>29101</v>
      </c>
      <c r="B3322" t="s">
        <v>29102</v>
      </c>
      <c r="D3322" t="str">
        <f t="shared" si="51"/>
        <v>KS0MRR2511 ROGAWSKI NEUROTHERAPEUTIC TRAIN 07 27 KS0MRR2511</v>
      </c>
    </row>
    <row r="3323" spans="1:4">
      <c r="A3323" t="s">
        <v>29103</v>
      </c>
      <c r="B3323" t="s">
        <v>29104</v>
      </c>
      <c r="D3323" t="str">
        <f t="shared" si="51"/>
        <v>KS0MRR2512 ROGAWSKI NEUROTHERAPEUTIC TRAIN 07 27 KS0MRR2512</v>
      </c>
    </row>
    <row r="3324" spans="1:4">
      <c r="A3324" t="s">
        <v>29105</v>
      </c>
      <c r="B3324" t="s">
        <v>29106</v>
      </c>
      <c r="D3324" t="str">
        <f t="shared" si="51"/>
        <v>K30APSM704 PS BROWN 2022 SQM NORTH AMERICA K30APSM704</v>
      </c>
    </row>
    <row r="3325" spans="1:4">
      <c r="A3325" t="s">
        <v>29107</v>
      </c>
      <c r="B3325" t="s">
        <v>29108</v>
      </c>
      <c r="D3325" t="str">
        <f t="shared" si="51"/>
        <v>K30CPCEZ22 CNPRC Miller Genentech TSK 022038 K30CPCEZ22</v>
      </c>
    </row>
    <row r="3326" spans="1:4">
      <c r="A3326" t="s">
        <v>29109</v>
      </c>
      <c r="B3326" t="s">
        <v>29110</v>
      </c>
      <c r="D3326" t="str">
        <f t="shared" si="51"/>
        <v>KS0GWNHLBA Gary Raff Nat HLB KS0GWNHLBA</v>
      </c>
    </row>
    <row r="3327" spans="1:4">
      <c r="A3327" t="s">
        <v>29111</v>
      </c>
      <c r="B3327" t="s">
        <v>29112</v>
      </c>
      <c r="D3327" t="str">
        <f t="shared" si="51"/>
        <v>K30JAS2CAN HE ALGG KIERS SISNEROZ CANERS FOUND K30JAS2CAN</v>
      </c>
    </row>
    <row r="3328" spans="1:4">
      <c r="A3328" t="s">
        <v>29113</v>
      </c>
      <c r="B3328" t="s">
        <v>29114</v>
      </c>
      <c r="D3328" t="str">
        <f t="shared" si="51"/>
        <v>K30APSPP54 PS GRADZIEL CALIF CLING PEACH DEV 053123 K30APSPP54</v>
      </c>
    </row>
    <row r="3329" spans="1:4">
      <c r="A3329" t="s">
        <v>29115</v>
      </c>
      <c r="B3329" t="s">
        <v>29116</v>
      </c>
      <c r="D3329" t="str">
        <f t="shared" si="51"/>
        <v>K30APSPP55 PS GRADZIEL CA CLING PEACH REGION 053123 K30APSPP55</v>
      </c>
    </row>
    <row r="3330" spans="1:4">
      <c r="A3330" t="s">
        <v>29117</v>
      </c>
      <c r="B3330" t="s">
        <v>29118</v>
      </c>
      <c r="D3330" t="str">
        <f t="shared" si="51"/>
        <v>KS0HSNIH31 Heather Spooner A23 0627 NIH F31 KS0HSNIH31</v>
      </c>
    </row>
    <row r="3331" spans="1:4">
      <c r="A3331" t="s">
        <v>29119</v>
      </c>
      <c r="B3331" t="s">
        <v>29120</v>
      </c>
      <c r="D3331" t="str">
        <f t="shared" ref="D3331:D3394" si="52">A3331&amp;" "&amp;B3331</f>
        <v>KS0HSNIH32 Heather Spooner A23 0627 NIH F31 Yr2 KS0HSNIH32</v>
      </c>
    </row>
    <row r="3332" spans="1:4">
      <c r="A3332" t="s">
        <v>29121</v>
      </c>
      <c r="B3332" t="s">
        <v>29122</v>
      </c>
      <c r="D3332" t="str">
        <f t="shared" si="52"/>
        <v>KS0SPOONE2 Spooner A23 0627 NIH F31 Stipend YR 2 KS0SPOONE2</v>
      </c>
    </row>
    <row r="3333" spans="1:4">
      <c r="A3333" t="s">
        <v>29123</v>
      </c>
      <c r="B3333" t="s">
        <v>29124</v>
      </c>
      <c r="D3333" t="str">
        <f t="shared" si="52"/>
        <v>KS0SPOONER Spooner A23 0627 NIH F31 Stipend Fees KS0SPOONER</v>
      </c>
    </row>
    <row r="3334" spans="1:4">
      <c r="A3334" t="s">
        <v>29125</v>
      </c>
      <c r="B3334" t="s">
        <v>29126</v>
      </c>
      <c r="D3334" t="str">
        <f t="shared" si="52"/>
        <v>KS0NRDJ600 NATIONAL LEAGUE FOR NURSING KS0NRDJ600</v>
      </c>
    </row>
    <row r="3335" spans="1:4">
      <c r="A3335" t="s">
        <v>29127</v>
      </c>
      <c r="B3335" t="s">
        <v>29128</v>
      </c>
      <c r="D3335" t="str">
        <f t="shared" si="52"/>
        <v>KS0IDSW201 MED IMID WINTER NIAID R21 GLUTARATE KS0IDSW201</v>
      </c>
    </row>
    <row r="3336" spans="1:4">
      <c r="A3336" t="s">
        <v>29129</v>
      </c>
      <c r="B3336" t="s">
        <v>29130</v>
      </c>
      <c r="D3336" t="str">
        <f t="shared" si="52"/>
        <v>K30APSPRA3 PS ZWIENIECKI CA PISTACHIO CONFRO 093023 K30APSPRA3</v>
      </c>
    </row>
    <row r="3337" spans="1:4">
      <c r="A3337" t="s">
        <v>29131</v>
      </c>
      <c r="B3337" t="s">
        <v>29132</v>
      </c>
      <c r="D3337" t="str">
        <f t="shared" si="52"/>
        <v>K30APSPT51 PS STOVER PRUNE DATABASE 3 31 2023 K30APSPT51</v>
      </c>
    </row>
    <row r="3338" spans="1:4">
      <c r="A3338" t="s">
        <v>29133</v>
      </c>
      <c r="B3338" t="s">
        <v>29134</v>
      </c>
      <c r="D3338" t="str">
        <f t="shared" si="52"/>
        <v>K302328F19 CS NeTS JUNO3 Cloud Carrier Mukherjee K302328F19</v>
      </c>
    </row>
    <row r="3339" spans="1:4">
      <c r="A3339" t="s">
        <v>29135</v>
      </c>
      <c r="B3339" t="s">
        <v>29136</v>
      </c>
      <c r="D3339" t="str">
        <f t="shared" si="52"/>
        <v>K30YTNSF98 MSE TAKAMURA NSF MRI Acquistion X RAY K30YTNSF98</v>
      </c>
    </row>
    <row r="3340" spans="1:4">
      <c r="A3340" t="s">
        <v>29137</v>
      </c>
      <c r="B3340" t="s">
        <v>29138</v>
      </c>
      <c r="D3340" t="str">
        <f t="shared" si="52"/>
        <v>K30LYBR450 LAWR LYBRAND USFS INCIPIENT WEATHERING K30LYBR450</v>
      </c>
    </row>
    <row r="3341" spans="1:4">
      <c r="A3341" t="s">
        <v>29139</v>
      </c>
      <c r="B3341" t="s">
        <v>29140</v>
      </c>
      <c r="D3341" t="str">
        <f t="shared" si="52"/>
        <v>K304875131 Fulton CA India ZEV Policy Collaboration K304875131</v>
      </c>
    </row>
    <row r="3342" spans="1:4">
      <c r="A3342" t="s">
        <v>29141</v>
      </c>
      <c r="B3342" t="s">
        <v>29142</v>
      </c>
      <c r="D3342" t="str">
        <f t="shared" si="52"/>
        <v>K30AQNP027 Raffuse IMPROVE 08 1 2022 1 31 2023 K30AQNP027</v>
      </c>
    </row>
    <row r="3343" spans="1:4">
      <c r="A3343" t="s">
        <v>29143</v>
      </c>
      <c r="B3343" t="s">
        <v>29144</v>
      </c>
      <c r="D3343" t="str">
        <f t="shared" si="52"/>
        <v>K30CTSTY02 Stanford Youth Solutions Training 21 23 K30CTSTY02</v>
      </c>
    </row>
    <row r="3344" spans="1:4">
      <c r="A3344" t="s">
        <v>29145</v>
      </c>
      <c r="B3344" t="s">
        <v>29146</v>
      </c>
      <c r="D3344" t="str">
        <f t="shared" si="52"/>
        <v>KS0DABDASD Amaral Nordahl R01 A22 0953 8 22 5 27 KS0DABDASD</v>
      </c>
    </row>
    <row r="3345" spans="1:4">
      <c r="A3345" t="s">
        <v>29147</v>
      </c>
      <c r="B3345" t="s">
        <v>29148</v>
      </c>
      <c r="D3345" t="str">
        <f t="shared" si="52"/>
        <v>KS0LBCOMMA BUTANI HOFFMANN LAROCHE PROTOCOL BO42353 KS0LBCOMMA</v>
      </c>
    </row>
    <row r="3346" spans="1:4">
      <c r="A3346" t="s">
        <v>29149</v>
      </c>
      <c r="B3346" t="s">
        <v>29150</v>
      </c>
      <c r="D3346" t="str">
        <f t="shared" si="52"/>
        <v>K30JDM8F28 CANERS Control strategies K30JDM8F28</v>
      </c>
    </row>
    <row r="3347" spans="1:4">
      <c r="A3347" t="s">
        <v>29151</v>
      </c>
      <c r="B3347" t="s">
        <v>29152</v>
      </c>
      <c r="D3347" t="str">
        <f t="shared" si="52"/>
        <v>KS0JLUCBU1 LIN UCB U19 Subaward 07 31 23 KS0JLUCBU1</v>
      </c>
    </row>
    <row r="3348" spans="1:4">
      <c r="A3348" t="s">
        <v>29153</v>
      </c>
      <c r="B3348" t="s">
        <v>29154</v>
      </c>
      <c r="D3348" t="str">
        <f t="shared" si="52"/>
        <v>KS0GIMV601 MED IMGI MEDICI ARBORMED KS0GIMV601</v>
      </c>
    </row>
    <row r="3349" spans="1:4">
      <c r="A3349" t="s">
        <v>29155</v>
      </c>
      <c r="B3349" t="s">
        <v>29156</v>
      </c>
      <c r="D3349" t="str">
        <f t="shared" si="52"/>
        <v>KS0IDSW202 MED IMID WINTER NIAID R01AI118807 PARENT KS0IDSW202</v>
      </c>
    </row>
    <row r="3350" spans="1:4">
      <c r="A3350" t="s">
        <v>29157</v>
      </c>
      <c r="B3350" t="s">
        <v>29158</v>
      </c>
      <c r="D3350" t="str">
        <f t="shared" si="52"/>
        <v>KS0IDSW203 MED IMID WINTER NIAID R01AI118807 SUPPL KS0IDSW203</v>
      </c>
    </row>
    <row r="3351" spans="1:4">
      <c r="A3351" t="s">
        <v>29159</v>
      </c>
      <c r="B3351" t="s">
        <v>29160</v>
      </c>
      <c r="D3351" t="str">
        <f t="shared" si="52"/>
        <v>K304875134 Fulton ZEV Action Plan in India K304875134</v>
      </c>
    </row>
    <row r="3352" spans="1:4">
      <c r="A3352" t="s">
        <v>29161</v>
      </c>
      <c r="B3352" t="s">
        <v>29162</v>
      </c>
      <c r="D3352" t="str">
        <f t="shared" si="52"/>
        <v>KS0LHNTNMC MULTI COUNTY CALMHSA LHCN NIENDAM KS0LHNTNMC</v>
      </c>
    </row>
    <row r="3353" spans="1:4">
      <c r="A3353" t="s">
        <v>29163</v>
      </c>
      <c r="B3353" t="s">
        <v>29164</v>
      </c>
      <c r="D3353" t="str">
        <f t="shared" si="52"/>
        <v>K30PLA22C1 PLA Placer County CW 2022 25 C000114358 K30PLA22C1</v>
      </c>
    </row>
    <row r="3354" spans="1:4">
      <c r="A3354" t="s">
        <v>29165</v>
      </c>
      <c r="B3354" t="s">
        <v>29166</v>
      </c>
      <c r="D3354" t="str">
        <f t="shared" si="52"/>
        <v>K30CTCHE01 CHEAC Training C000114324 K30CTCHE01</v>
      </c>
    </row>
    <row r="3355" spans="1:4">
      <c r="A3355" t="s">
        <v>29167</v>
      </c>
      <c r="B3355" t="s">
        <v>29168</v>
      </c>
      <c r="D3355" t="str">
        <f t="shared" si="52"/>
        <v>K30HLCHC02 CHEAC Training C000114324 K30HLCHC02</v>
      </c>
    </row>
    <row r="3356" spans="1:4">
      <c r="A3356" t="s">
        <v>29169</v>
      </c>
      <c r="B3356" t="s">
        <v>29170</v>
      </c>
      <c r="D3356" t="str">
        <f t="shared" si="52"/>
        <v>KS0PBCLIN2 MED OTO BELAFSKY CIRM CLIN2 DYSPHAGIA KS0PBCLIN2</v>
      </c>
    </row>
    <row r="3357" spans="1:4">
      <c r="A3357" t="s">
        <v>29171</v>
      </c>
      <c r="B3357" t="s">
        <v>29172</v>
      </c>
      <c r="D3357" t="str">
        <f t="shared" si="52"/>
        <v>KS0NNCARVN NAKRA GILEAD CT CARAVAN PROTOCOL KS0NNCARVN</v>
      </c>
    </row>
    <row r="3358" spans="1:4">
      <c r="A3358" t="s">
        <v>29173</v>
      </c>
      <c r="B3358" t="s">
        <v>29174</v>
      </c>
      <c r="D3358" t="str">
        <f t="shared" si="52"/>
        <v>KS0JLUCB01 LIN UCB R01 01 31 27 KS0JLUCB01</v>
      </c>
    </row>
    <row r="3359" spans="1:4">
      <c r="A3359" t="s">
        <v>29175</v>
      </c>
      <c r="B3359" t="s">
        <v>29176</v>
      </c>
      <c r="D3359" t="str">
        <f t="shared" si="52"/>
        <v>KS0JCUSF23 PANIGRAHI UCSF FY 22 23 THALASSEMIA KS0JCUSF23</v>
      </c>
    </row>
    <row r="3360" spans="1:4">
      <c r="A3360" t="s">
        <v>29177</v>
      </c>
      <c r="B3360" t="s">
        <v>29178</v>
      </c>
      <c r="D3360" t="str">
        <f t="shared" si="52"/>
        <v>K30V450659 USFWS Genetic Survey for the SNRF K30V450659</v>
      </c>
    </row>
    <row r="3361" spans="1:4">
      <c r="A3361" t="s">
        <v>29179</v>
      </c>
      <c r="B3361" t="s">
        <v>29180</v>
      </c>
      <c r="D3361" t="str">
        <f t="shared" si="52"/>
        <v>KS0JNCBHS2 STEM NOLTA CIRM BRIDGES 3 0 HSU Y2 KS0JNCBHS2</v>
      </c>
    </row>
    <row r="3362" spans="1:4">
      <c r="A3362" t="s">
        <v>29181</v>
      </c>
      <c r="B3362" t="s">
        <v>29182</v>
      </c>
      <c r="D3362" t="str">
        <f t="shared" si="52"/>
        <v>K30NCNCE10 NCE Nevada County Consultation 22 23 K30NCNCE10</v>
      </c>
    </row>
    <row r="3363" spans="1:4">
      <c r="A3363" t="s">
        <v>29183</v>
      </c>
      <c r="B3363" t="s">
        <v>29184</v>
      </c>
      <c r="D3363" t="str">
        <f t="shared" si="52"/>
        <v>K30NSF22MM CHEM MASCAL NSF Account 2022 K30NSF22MM</v>
      </c>
    </row>
    <row r="3364" spans="1:4">
      <c r="A3364" t="s">
        <v>29185</v>
      </c>
      <c r="B3364" t="s">
        <v>29186</v>
      </c>
      <c r="D3364" t="str">
        <f t="shared" si="52"/>
        <v>K30VANSF22 NSF HW SW Framewrk for Dynamic Compsitn K30VANSF22</v>
      </c>
    </row>
    <row r="3365" spans="1:4">
      <c r="A3365" t="s">
        <v>29187</v>
      </c>
      <c r="B3365" t="s">
        <v>29188</v>
      </c>
      <c r="D3365" t="str">
        <f t="shared" si="52"/>
        <v>K30V435F14 A23 1580 FARAD Award 20224148038138 K30V435F14</v>
      </c>
    </row>
    <row r="3366" spans="1:4">
      <c r="A3366" t="s">
        <v>29189</v>
      </c>
      <c r="B3366" t="s">
        <v>29190</v>
      </c>
      <c r="D3366" t="str">
        <f t="shared" si="52"/>
        <v>K30CJSWCEE Jeffres SWC 23 10 Eyes and Ears K30CJSWCEE</v>
      </c>
    </row>
    <row r="3367" spans="1:4">
      <c r="A3367" t="s">
        <v>29191</v>
      </c>
      <c r="B3367" t="s">
        <v>29192</v>
      </c>
      <c r="D3367" t="str">
        <f t="shared" si="52"/>
        <v>KS0JC28F54 Contreras NIH Award A21 3951 KS0JC28F54</v>
      </c>
    </row>
    <row r="3368" spans="1:4">
      <c r="A3368" t="s">
        <v>29193</v>
      </c>
      <c r="B3368" t="s">
        <v>29194</v>
      </c>
      <c r="D3368" t="str">
        <f t="shared" si="52"/>
        <v>KS0MSONEM1 One Mind Award MS03012022 0 SPO A22 3938 KS0MSONEM1</v>
      </c>
    </row>
    <row r="3369" spans="1:4">
      <c r="A3369" t="s">
        <v>29195</v>
      </c>
      <c r="B3369" t="s">
        <v>29196</v>
      </c>
      <c r="D3369" t="str">
        <f t="shared" si="52"/>
        <v>K30NSFJH04 CEE HERM NSF DISES K30NSFJH04</v>
      </c>
    </row>
    <row r="3370" spans="1:4">
      <c r="A3370" t="s">
        <v>29197</v>
      </c>
      <c r="B3370" t="s">
        <v>29198</v>
      </c>
      <c r="D3370" t="str">
        <f t="shared" si="52"/>
        <v>K30TAS5IWR ESP Scott Integrated Water Resources K30TAS5IWR</v>
      </c>
    </row>
    <row r="3371" spans="1:4">
      <c r="A3371" t="s">
        <v>29199</v>
      </c>
      <c r="B3371" t="s">
        <v>29200</v>
      </c>
      <c r="D3371" t="str">
        <f t="shared" si="52"/>
        <v>K30POUL647 ETOX POULIN NSF LINKING PERMAFROST SOIL K30POUL647</v>
      </c>
    </row>
    <row r="3372" spans="1:4">
      <c r="A3372" t="s">
        <v>29201</v>
      </c>
      <c r="B3372" t="s">
        <v>29202</v>
      </c>
      <c r="D3372" t="str">
        <f t="shared" si="52"/>
        <v>K30AQAW067 Wexler DOE Organic Aerosol Moieties K30AQAW067</v>
      </c>
    </row>
    <row r="3373" spans="1:4">
      <c r="A3373" t="s">
        <v>29203</v>
      </c>
      <c r="B3373" t="s">
        <v>29204</v>
      </c>
      <c r="D3373" t="str">
        <f t="shared" si="52"/>
        <v>K30F4HBICO CEE Bischel NSF I Corps K30F4HBICO</v>
      </c>
    </row>
    <row r="3374" spans="1:4">
      <c r="A3374" t="s">
        <v>29205</v>
      </c>
      <c r="B3374" t="s">
        <v>29206</v>
      </c>
      <c r="D3374" t="str">
        <f t="shared" si="52"/>
        <v>K30F7HBICS CEE Bischel NSF I Corps FINA Stipends K30F7HBICS</v>
      </c>
    </row>
    <row r="3375" spans="1:4">
      <c r="A3375" t="s">
        <v>29207</v>
      </c>
      <c r="B3375" t="s">
        <v>29208</v>
      </c>
      <c r="D3375" t="str">
        <f t="shared" si="52"/>
        <v>K304875132 High Shift Electrification Plus FY22 23 K304875132</v>
      </c>
    </row>
    <row r="3376" spans="1:4">
      <c r="A3376" t="s">
        <v>29209</v>
      </c>
      <c r="B3376" t="s">
        <v>29210</v>
      </c>
      <c r="D3376" t="str">
        <f t="shared" si="52"/>
        <v>KS0KZ28F66 CHILD HEALTH HUMAN DEVELO 1R01HD107489 KS0KZ28F66</v>
      </c>
    </row>
    <row r="3377" spans="1:4">
      <c r="A3377" t="s">
        <v>29211</v>
      </c>
      <c r="B3377" t="s">
        <v>29212</v>
      </c>
      <c r="D3377" t="str">
        <f t="shared" si="52"/>
        <v>K30JDM8F67 USDA APHIS Developing a rapid diagnostic K30JDM8F67</v>
      </c>
    </row>
    <row r="3378" spans="1:4">
      <c r="A3378" t="s">
        <v>29213</v>
      </c>
      <c r="B3378" t="s">
        <v>29214</v>
      </c>
      <c r="D3378" t="str">
        <f t="shared" si="52"/>
        <v>K30WALS128 ETOX WALSE APHIS SPOTTED LANTERNFLY K30WALS128</v>
      </c>
    </row>
    <row r="3379" spans="1:4">
      <c r="A3379" t="s">
        <v>29215</v>
      </c>
      <c r="B3379" t="s">
        <v>29216</v>
      </c>
      <c r="D3379" t="str">
        <f t="shared" si="52"/>
        <v>K30BREAKLB CHEM BERBEN BREAKTHROUGH ENERGY LLC K30BREAKLB</v>
      </c>
    </row>
    <row r="3380" spans="1:4">
      <c r="A3380" t="s">
        <v>29217</v>
      </c>
      <c r="B3380" t="s">
        <v>29218</v>
      </c>
      <c r="D3380" t="str">
        <f t="shared" si="52"/>
        <v>K30V435F71 A23 2156 IRISH WOLFHOUND K30V435F71</v>
      </c>
    </row>
    <row r="3381" spans="1:4">
      <c r="A3381" t="s">
        <v>29219</v>
      </c>
      <c r="B3381" t="s">
        <v>29220</v>
      </c>
      <c r="D3381" t="str">
        <f t="shared" si="52"/>
        <v>K30BALRRES WFCB BALDWIN CDFA INV INVASIVE ROOF K30BALRRES</v>
      </c>
    </row>
    <row r="3382" spans="1:4">
      <c r="A3382" t="s">
        <v>29221</v>
      </c>
      <c r="B3382" t="s">
        <v>29222</v>
      </c>
      <c r="D3382" t="str">
        <f t="shared" si="52"/>
        <v>K30KCLC058 OR KOMP2 PHASE 3 Year 11 K30KCLC058</v>
      </c>
    </row>
    <row r="3383" spans="1:4">
      <c r="A3383" t="s">
        <v>29223</v>
      </c>
      <c r="B3383" t="s">
        <v>29224</v>
      </c>
      <c r="D3383" t="str">
        <f t="shared" si="52"/>
        <v>K30KCLC070 OR KOMP2 PHASE 3 Year 12 K30KCLC070</v>
      </c>
    </row>
    <row r="3384" spans="1:4">
      <c r="A3384" t="s">
        <v>29225</v>
      </c>
      <c r="B3384" t="s">
        <v>29226</v>
      </c>
      <c r="D3384" t="str">
        <f t="shared" si="52"/>
        <v>KS0KS28F75 Shahalaie PENS JHsubaward 7 31 22 KS0KS28F75</v>
      </c>
    </row>
    <row r="3385" spans="1:4">
      <c r="A3385" t="s">
        <v>29227</v>
      </c>
      <c r="B3385" t="s">
        <v>29228</v>
      </c>
      <c r="D3385" t="str">
        <f t="shared" si="52"/>
        <v>KS0GMMODUL Modulation of mTOR Signaling KS0GMMODUL</v>
      </c>
    </row>
    <row r="3386" spans="1:4">
      <c r="A3386" t="s">
        <v>29229</v>
      </c>
      <c r="B3386" t="s">
        <v>29230</v>
      </c>
      <c r="D3386" t="str">
        <f t="shared" si="52"/>
        <v>KS0XJ28F77 University of Pittsburgh R01DE027329 KS0XJ28F77</v>
      </c>
    </row>
    <row r="3387" spans="1:4">
      <c r="A3387" t="s">
        <v>29231</v>
      </c>
      <c r="B3387" t="s">
        <v>29232</v>
      </c>
      <c r="D3387" t="str">
        <f t="shared" si="52"/>
        <v>KS0HOSJ214 MED IMHO SUTCLIFFE DOD W81XWH2210595 KS0HOSJ214</v>
      </c>
    </row>
    <row r="3388" spans="1:4">
      <c r="A3388" t="s">
        <v>29233</v>
      </c>
      <c r="B3388" t="s">
        <v>29234</v>
      </c>
      <c r="D3388" t="str">
        <f t="shared" si="52"/>
        <v>KS0ROMDD83 ROCG Daly DOD Radionuclide Therapy KS0ROMDD83</v>
      </c>
    </row>
    <row r="3389" spans="1:4">
      <c r="A3389" t="s">
        <v>29235</v>
      </c>
      <c r="B3389" t="s">
        <v>29236</v>
      </c>
      <c r="D3389" t="str">
        <f t="shared" si="52"/>
        <v>K30NAPAJL1 Framework for Quantifying GHG Emissions K30NAPAJL1</v>
      </c>
    </row>
    <row r="3390" spans="1:4">
      <c r="A3390" t="s">
        <v>29237</v>
      </c>
      <c r="B3390" t="s">
        <v>29238</v>
      </c>
      <c r="D3390" t="str">
        <f t="shared" si="52"/>
        <v>KS0VHASFFL Fellowship Award Fr ASF Haghani KS0VHASFFL</v>
      </c>
    </row>
    <row r="3391" spans="1:4">
      <c r="A3391" t="s">
        <v>29239</v>
      </c>
      <c r="B3391" t="s">
        <v>29240</v>
      </c>
      <c r="D3391" t="str">
        <f t="shared" si="52"/>
        <v>K30FANG341 WFCB FANGUE SEA GRANT KWAN K30FANG341</v>
      </c>
    </row>
    <row r="3392" spans="1:4">
      <c r="A3392" t="s">
        <v>29241</v>
      </c>
      <c r="B3392" t="s">
        <v>29242</v>
      </c>
      <c r="D3392" t="str">
        <f t="shared" si="52"/>
        <v>KS0ALVJ315 MED IMAL VAN DE WATER KAISER ECHO KS0ALVJ315</v>
      </c>
    </row>
    <row r="3393" spans="1:4">
      <c r="A3393" t="s">
        <v>29243</v>
      </c>
      <c r="B3393" t="s">
        <v>29244</v>
      </c>
      <c r="D3393" t="str">
        <f t="shared" si="52"/>
        <v>KS0ALVJ316 MED IMAL VAN DE WATER KAISER ECHO YR 2 KS0ALVJ316</v>
      </c>
    </row>
    <row r="3394" spans="1:4">
      <c r="A3394" t="s">
        <v>29245</v>
      </c>
      <c r="B3394" t="s">
        <v>29246</v>
      </c>
      <c r="D3394" t="str">
        <f t="shared" si="52"/>
        <v>K30ZLP8F83 7 31 2023 Mobility of insects in Almonds K30ZLP8F83</v>
      </c>
    </row>
    <row r="3395" spans="1:4">
      <c r="A3395" t="s">
        <v>29247</v>
      </c>
      <c r="B3395" t="s">
        <v>29248</v>
      </c>
      <c r="D3395" t="str">
        <f t="shared" ref="D3395:D3458" si="53">A3395&amp;" "&amp;B3395</f>
        <v>K30DAK8F85 USDA 58 2032 2 038 K30DAK8F85</v>
      </c>
    </row>
    <row r="3396" spans="1:4">
      <c r="A3396" t="s">
        <v>29249</v>
      </c>
      <c r="B3396" t="s">
        <v>29250</v>
      </c>
      <c r="D3396" t="str">
        <f t="shared" si="53"/>
        <v>K30DAK8F86 USDA 58 2032 2 039 Dept of Plant Pat K30DAK8F86</v>
      </c>
    </row>
    <row r="3397" spans="1:4">
      <c r="A3397" t="s">
        <v>29251</v>
      </c>
      <c r="B3397" t="s">
        <v>29252</v>
      </c>
      <c r="D3397" t="str">
        <f t="shared" si="53"/>
        <v>KS0CTJB800 MED IMCT JONAS DANA FARBER 21 113 KS0CTJB800</v>
      </c>
    </row>
    <row r="3398" spans="1:4">
      <c r="A3398" t="s">
        <v>29253</v>
      </c>
      <c r="B3398" t="s">
        <v>29254</v>
      </c>
      <c r="D3398" t="str">
        <f t="shared" si="53"/>
        <v>KS0GYASCEN YIU ASCENT STUDY KS0GYASCEN</v>
      </c>
    </row>
    <row r="3399" spans="1:4">
      <c r="A3399" t="s">
        <v>29255</v>
      </c>
      <c r="B3399" t="s">
        <v>29256</v>
      </c>
      <c r="D3399" t="str">
        <f t="shared" si="53"/>
        <v>KS0MHCHOP1 HAMLINE CHOP GRANT FY 21 23 KS0MHCHOP1</v>
      </c>
    </row>
    <row r="3400" spans="1:4">
      <c r="A3400" t="s">
        <v>29257</v>
      </c>
      <c r="B3400" t="s">
        <v>29258</v>
      </c>
      <c r="D3400" t="str">
        <f t="shared" si="53"/>
        <v>KS0HORJ823 MED IMHO RIESS ARRIVENT FURMO 002 KS0HORJ823</v>
      </c>
    </row>
    <row r="3401" spans="1:4">
      <c r="A3401" t="s">
        <v>29259</v>
      </c>
      <c r="B3401" t="s">
        <v>29260</v>
      </c>
      <c r="D3401" t="str">
        <f t="shared" si="53"/>
        <v>K30CLRLKE2 Meyer CCCS Clear Lake ENV ED CNRA Y1 K30CLRLKE2</v>
      </c>
    </row>
    <row r="3402" spans="1:4">
      <c r="A3402" t="s">
        <v>29261</v>
      </c>
      <c r="B3402" t="s">
        <v>29262</v>
      </c>
      <c r="D3402" t="str">
        <f t="shared" si="53"/>
        <v>K30CRCEVED CRC YR 2 CNRA ENVIRON ED CLEAR LAKE K30CRCEVED</v>
      </c>
    </row>
    <row r="3403" spans="1:4">
      <c r="A3403" t="s">
        <v>29263</v>
      </c>
      <c r="B3403" t="s">
        <v>29264</v>
      </c>
      <c r="D3403" t="str">
        <f t="shared" si="53"/>
        <v>K30JKL7CS2 HE London YR1 CNRA EnvEd Clr Lke 28F92 K30JKL7CS2</v>
      </c>
    </row>
    <row r="3404" spans="1:4">
      <c r="A3404" t="s">
        <v>29265</v>
      </c>
      <c r="B3404" t="s">
        <v>29266</v>
      </c>
      <c r="D3404" t="str">
        <f t="shared" si="53"/>
        <v>K30NE28F92 CNRA YR 1 ENVIRON ED CLEAR LAKE K30NE28F92</v>
      </c>
    </row>
    <row r="3405" spans="1:4">
      <c r="A3405" t="s">
        <v>29267</v>
      </c>
      <c r="B3405" t="s">
        <v>29268</v>
      </c>
      <c r="D3405" t="str">
        <f t="shared" si="53"/>
        <v>K30VSK7CLP HE KOUNDINYA CLEAR LAKE ENV ED YR 2 K30VSK7CLP</v>
      </c>
    </row>
    <row r="3406" spans="1:4">
      <c r="A3406" t="s">
        <v>29269</v>
      </c>
      <c r="B3406" t="s">
        <v>29270</v>
      </c>
      <c r="D3406" t="str">
        <f t="shared" si="53"/>
        <v>K30APSM674 PS BROWN 2022 COMPASS MINERALS K30APSM674</v>
      </c>
    </row>
    <row r="3407" spans="1:4">
      <c r="A3407" t="s">
        <v>29271</v>
      </c>
      <c r="B3407" t="s">
        <v>29272</v>
      </c>
      <c r="D3407" t="str">
        <f t="shared" si="53"/>
        <v>KS0YLNIH22 Li NIH Biomed Imaging A23 0442 KS0YLNIH22</v>
      </c>
    </row>
    <row r="3408" spans="1:4">
      <c r="A3408" t="s">
        <v>29273</v>
      </c>
      <c r="B3408" t="s">
        <v>29274</v>
      </c>
      <c r="D3408" t="str">
        <f t="shared" si="53"/>
        <v>K303879024 Air Pollutant Emissions Health Chris K303879024</v>
      </c>
    </row>
    <row r="3409" spans="1:4">
      <c r="A3409" t="s">
        <v>29275</v>
      </c>
      <c r="B3409" t="s">
        <v>29276</v>
      </c>
      <c r="D3409" t="str">
        <f t="shared" si="53"/>
        <v>K3028F97NE CNRA CITIZEN SCIENCE CLEAR LAKE K3028F97NE</v>
      </c>
    </row>
    <row r="3410" spans="1:4">
      <c r="A3410" t="s">
        <v>29277</v>
      </c>
      <c r="B3410" t="s">
        <v>29278</v>
      </c>
      <c r="D3410" t="str">
        <f t="shared" si="53"/>
        <v>K30CLRLKE1 Meyer CCCS Clear Lake CNRA K30CLRLKE1</v>
      </c>
    </row>
    <row r="3411" spans="1:4">
      <c r="A3411" t="s">
        <v>29279</v>
      </c>
      <c r="B3411" t="s">
        <v>29280</v>
      </c>
      <c r="D3411" t="str">
        <f t="shared" si="53"/>
        <v>K30CRCCSCI CRC CNRA CITIZEN SCIENCE CLEAR LAKE K30CRCCSCI</v>
      </c>
    </row>
    <row r="3412" spans="1:4">
      <c r="A3412" t="s">
        <v>29281</v>
      </c>
      <c r="B3412" t="s">
        <v>29282</v>
      </c>
      <c r="D3412" t="str">
        <f t="shared" si="53"/>
        <v>K30JKL7CSI HE London CNRA Citizen Science 28F97 K30JKL7CSI</v>
      </c>
    </row>
    <row r="3413" spans="1:4">
      <c r="A3413" t="s">
        <v>29283</v>
      </c>
      <c r="B3413" t="s">
        <v>29284</v>
      </c>
      <c r="D3413" t="str">
        <f t="shared" si="53"/>
        <v>K30MNL7DC2 ESP Lubell Governance for Delta Yr 2 K30MNL7DC2</v>
      </c>
    </row>
    <row r="3414" spans="1:4">
      <c r="A3414" t="s">
        <v>29285</v>
      </c>
      <c r="B3414" t="s">
        <v>29286</v>
      </c>
      <c r="D3414" t="str">
        <f t="shared" si="53"/>
        <v>K30MNL7DSC ESP Lubell Governance for Delta K30MNL7DSC</v>
      </c>
    </row>
    <row r="3415" spans="1:4">
      <c r="A3415" t="s">
        <v>29287</v>
      </c>
      <c r="B3415" t="s">
        <v>29288</v>
      </c>
      <c r="D3415" t="str">
        <f t="shared" si="53"/>
        <v>K30FMMNPBC AN SCI MITLOEHNER NPB SUPPORT CLEAR K30FMMNPBC</v>
      </c>
    </row>
    <row r="3416" spans="1:4">
      <c r="A3416" t="s">
        <v>29289</v>
      </c>
      <c r="B3416" t="s">
        <v>29290</v>
      </c>
      <c r="D3416" t="str">
        <f t="shared" si="53"/>
        <v>K30NPBSCLR NPB SUPPORT CLEAR K30NPBSCLR</v>
      </c>
    </row>
    <row r="3417" spans="1:4">
      <c r="A3417" t="s">
        <v>29291</v>
      </c>
      <c r="B3417" t="s">
        <v>29292</v>
      </c>
      <c r="D3417" t="str">
        <f t="shared" si="53"/>
        <v>K30SCO0019 ENTOM NIH MEASURING ENTOMOLOGICAL RISK K30SCO0019</v>
      </c>
    </row>
    <row r="3418" spans="1:4">
      <c r="A3418" t="s">
        <v>29293</v>
      </c>
      <c r="B3418" t="s">
        <v>29294</v>
      </c>
      <c r="D3418" t="str">
        <f t="shared" si="53"/>
        <v>K30V4S6530 GLAUCOMA IN AMERICAN COCKER SPANIELS RES K30V4S6530</v>
      </c>
    </row>
    <row r="3419" spans="1:4">
      <c r="A3419" t="s">
        <v>29295</v>
      </c>
      <c r="B3419" t="s">
        <v>29296</v>
      </c>
      <c r="D3419" t="str">
        <f t="shared" si="53"/>
        <v>KS0GISS803 MED IMGI SARKAR GILEAD GS US 384 1944 KS0GISS803</v>
      </c>
    </row>
    <row r="3420" spans="1:4">
      <c r="A3420" t="s">
        <v>29297</v>
      </c>
      <c r="B3420" t="s">
        <v>29298</v>
      </c>
      <c r="D3420" t="str">
        <f t="shared" si="53"/>
        <v>KS0HOJB811 MED IMCT JONAS UCDCC 266 PHARMACYCLICS KS0HOJB811</v>
      </c>
    </row>
    <row r="3421" spans="1:4">
      <c r="A3421" t="s">
        <v>29299</v>
      </c>
      <c r="B3421" t="s">
        <v>29300</v>
      </c>
      <c r="D3421" t="str">
        <f t="shared" si="53"/>
        <v>K30APSM538 PS VAN DEYNZE CAPP CELERY K30APSM538</v>
      </c>
    </row>
    <row r="3422" spans="1:4">
      <c r="A3422" t="s">
        <v>29301</v>
      </c>
      <c r="B3422" t="s">
        <v>29302</v>
      </c>
      <c r="D3422" t="str">
        <f t="shared" si="53"/>
        <v>KS0HOPC813 MED IMHO PARIKH JANSSEN 42756493BLC3001 KS0HOPC813</v>
      </c>
    </row>
    <row r="3423" spans="1:4">
      <c r="A3423" t="s">
        <v>29303</v>
      </c>
      <c r="B3423" t="s">
        <v>29304</v>
      </c>
      <c r="D3423" t="str">
        <f t="shared" si="53"/>
        <v>K30BOTS539 WBOT SEA GRANT MLMA MPA ON FISHERIES K30BOTS539</v>
      </c>
    </row>
    <row r="3424" spans="1:4">
      <c r="A3424" t="s">
        <v>29305</v>
      </c>
      <c r="B3424" t="s">
        <v>29306</v>
      </c>
      <c r="D3424" t="str">
        <f t="shared" si="53"/>
        <v>KS0KK29C32 InVivo 100 105 Neuro Spinal Scaffold KS0KK29C32</v>
      </c>
    </row>
    <row r="3425" spans="1:4">
      <c r="A3425" t="s">
        <v>29307</v>
      </c>
      <c r="B3425" t="s">
        <v>29308</v>
      </c>
      <c r="D3425" t="str">
        <f t="shared" si="53"/>
        <v>K30206NAKF FRANZ Louis Stokes UC Riverside K30206NAKF</v>
      </c>
    </row>
    <row r="3426" spans="1:4">
      <c r="A3426" t="s">
        <v>29309</v>
      </c>
      <c r="B3426" t="s">
        <v>29310</v>
      </c>
      <c r="D3426" t="str">
        <f t="shared" si="53"/>
        <v>K307729C46 FINA CAMP STIPENDS 29C46 K307729C46</v>
      </c>
    </row>
    <row r="3427" spans="1:4">
      <c r="A3427" t="s">
        <v>29311</v>
      </c>
      <c r="B3427" t="s">
        <v>29312</v>
      </c>
      <c r="D3427" t="str">
        <f t="shared" si="53"/>
        <v>K30URCCAMP URC NSF CAMP PRGM GRANT 18 19 29C46 K30URCCAMP</v>
      </c>
    </row>
    <row r="3428" spans="1:4">
      <c r="A3428" t="s">
        <v>29313</v>
      </c>
      <c r="B3428" t="s">
        <v>29314</v>
      </c>
      <c r="D3428" t="str">
        <f t="shared" si="53"/>
        <v>K30KNOSTAN Stanford Univ Subaward 61941275 13448 K30KNOSTAN</v>
      </c>
    </row>
    <row r="3429" spans="1:4">
      <c r="A3429" t="s">
        <v>29315</v>
      </c>
      <c r="B3429" t="s">
        <v>29316</v>
      </c>
      <c r="D3429" t="str">
        <f t="shared" si="53"/>
        <v>KS0SMFPF10 MED PHS MCCURDY CDPH PREV MED RES PGRM KS0SMFPF10</v>
      </c>
    </row>
    <row r="3430" spans="1:4">
      <c r="A3430" t="s">
        <v>29317</v>
      </c>
      <c r="B3430" t="s">
        <v>29318</v>
      </c>
      <c r="D3430" t="str">
        <f t="shared" si="53"/>
        <v>KS0SMFPMC7 MED PHS MCCURDY PMRP PHYSICIAN WELLBEING KS0SMFPMC7</v>
      </c>
    </row>
    <row r="3431" spans="1:4">
      <c r="A3431" t="s">
        <v>29319</v>
      </c>
      <c r="B3431" t="s">
        <v>29320</v>
      </c>
      <c r="D3431" t="str">
        <f t="shared" si="53"/>
        <v>KS0SMFPMC8 MED PHS MCCURDY PMRP PHYSICIAN WELLBEING KS0SMFPMC8</v>
      </c>
    </row>
    <row r="3432" spans="1:4">
      <c r="A3432" t="s">
        <v>29321</v>
      </c>
      <c r="B3432" t="s">
        <v>29322</v>
      </c>
      <c r="D3432" t="str">
        <f t="shared" si="53"/>
        <v>KS0SMFPMC9 MED PHS MCCURDY PMRP PHYSICIAN WELLBEING KS0SMFPMC9</v>
      </c>
    </row>
    <row r="3433" spans="1:4">
      <c r="A3433" t="s">
        <v>29323</v>
      </c>
      <c r="B3433" t="s">
        <v>29324</v>
      </c>
      <c r="D3433" t="str">
        <f t="shared" si="53"/>
        <v>KS0SMFPMF6 MED PHS MCCURDY CDPH PREV MED RES PGRM KS0SMFPMF6</v>
      </c>
    </row>
    <row r="3434" spans="1:4">
      <c r="A3434" t="s">
        <v>29325</v>
      </c>
      <c r="B3434" t="s">
        <v>29326</v>
      </c>
      <c r="D3434" t="str">
        <f t="shared" si="53"/>
        <v>KS0SMFPMF7 MED PHS MCCURDY CDPH PREV MED RES PGRM KS0SMFPMF7</v>
      </c>
    </row>
    <row r="3435" spans="1:4">
      <c r="A3435" t="s">
        <v>29327</v>
      </c>
      <c r="B3435" t="s">
        <v>29328</v>
      </c>
      <c r="D3435" t="str">
        <f t="shared" si="53"/>
        <v>KS0SMFPMF8 MED PHS MCCURDY CDPH PREV MED RES PGRM KS0SMFPMF8</v>
      </c>
    </row>
    <row r="3436" spans="1:4">
      <c r="A3436" t="s">
        <v>29329</v>
      </c>
      <c r="B3436" t="s">
        <v>29330</v>
      </c>
      <c r="D3436" t="str">
        <f t="shared" si="53"/>
        <v>KS0SMFPMF9 MED PHS MCCURDY CDPH PREV MED RES PGRM KS0SMFPMF9</v>
      </c>
    </row>
    <row r="3437" spans="1:4">
      <c r="A3437" t="s">
        <v>29331</v>
      </c>
      <c r="B3437" t="s">
        <v>29332</v>
      </c>
      <c r="D3437" t="str">
        <f t="shared" si="53"/>
        <v>KS0SMFPMR6 MED PHS MCCURDY CDPH PREV MED RES PGRM KS0SMFPMR6</v>
      </c>
    </row>
    <row r="3438" spans="1:4">
      <c r="A3438" t="s">
        <v>29333</v>
      </c>
      <c r="B3438" t="s">
        <v>29334</v>
      </c>
      <c r="D3438" t="str">
        <f t="shared" si="53"/>
        <v>KS0SMFPMR7 MED PHS MCCURDY CDPH PREV MED RES PGRM KS0SMFPMR7</v>
      </c>
    </row>
    <row r="3439" spans="1:4">
      <c r="A3439" t="s">
        <v>29335</v>
      </c>
      <c r="B3439" t="s">
        <v>29336</v>
      </c>
      <c r="D3439" t="str">
        <f t="shared" si="53"/>
        <v>KS0SMFPMR8 MED PHS MCCURDY CDPH PREV MED RES PGRM KS0SMFPMR8</v>
      </c>
    </row>
    <row r="3440" spans="1:4">
      <c r="A3440" t="s">
        <v>29337</v>
      </c>
      <c r="B3440" t="s">
        <v>29338</v>
      </c>
      <c r="D3440" t="str">
        <f t="shared" si="53"/>
        <v>KS0SMFPMR9 MED PHS MCCURDY CDPH PREV MED RES PGRM KS0SMFPMR9</v>
      </c>
    </row>
    <row r="3441" spans="1:4">
      <c r="A3441" t="s">
        <v>29339</v>
      </c>
      <c r="B3441" t="s">
        <v>29340</v>
      </c>
      <c r="D3441" t="str">
        <f t="shared" si="53"/>
        <v>KS0SMFPR10 MED PHS MCCURDY CDPH PREV MED RES PGRM KS0SMFPR10</v>
      </c>
    </row>
    <row r="3442" spans="1:4">
      <c r="A3442" t="s">
        <v>29341</v>
      </c>
      <c r="B3442" t="s">
        <v>29342</v>
      </c>
      <c r="D3442" t="str">
        <f t="shared" si="53"/>
        <v>KS0HOAM813 MED IMCT ABEDI KITE 718 301 KS0HOAM813</v>
      </c>
    </row>
    <row r="3443" spans="1:4">
      <c r="A3443" t="s">
        <v>29343</v>
      </c>
      <c r="B3443" t="s">
        <v>29344</v>
      </c>
      <c r="D3443" t="str">
        <f t="shared" si="53"/>
        <v>KS0ERLH200 MERM NIJ THREAT LAQUEUR KS0ERLH200</v>
      </c>
    </row>
    <row r="3444" spans="1:4">
      <c r="A3444" t="s">
        <v>29345</v>
      </c>
      <c r="B3444" t="s">
        <v>29346</v>
      </c>
      <c r="D3444" t="str">
        <f t="shared" si="53"/>
        <v>KS0ED29C69 MED PHYSIO MEM BIO NIH E Dickson R01 KS0ED29C69</v>
      </c>
    </row>
    <row r="3445" spans="1:4">
      <c r="A3445" t="s">
        <v>29347</v>
      </c>
      <c r="B3445" t="s">
        <v>29348</v>
      </c>
      <c r="D3445" t="str">
        <f t="shared" si="53"/>
        <v>K30PJ29C70 COMS CAPR SEED GRANT J PENA 29C70 K30PJ29C70</v>
      </c>
    </row>
    <row r="3446" spans="1:4">
      <c r="A3446" t="s">
        <v>29349</v>
      </c>
      <c r="B3446" t="s">
        <v>29350</v>
      </c>
      <c r="D3446" t="str">
        <f t="shared" si="53"/>
        <v>KS0JUNGSF1 VR PROJECT SEED FUND PI JUNG M KS0JUNGSF1</v>
      </c>
    </row>
    <row r="3447" spans="1:4">
      <c r="A3447" t="s">
        <v>29351</v>
      </c>
      <c r="B3447" t="s">
        <v>29352</v>
      </c>
      <c r="D3447" t="str">
        <f t="shared" si="53"/>
        <v>KS0LBPAIN1 Med Surg Lisa Brown Ctr Advance Pain KS0LBPAIN1</v>
      </c>
    </row>
    <row r="3448" spans="1:4">
      <c r="A3448" t="s">
        <v>29353</v>
      </c>
      <c r="B3448" t="s">
        <v>29354</v>
      </c>
      <c r="D3448" t="str">
        <f t="shared" si="53"/>
        <v>KS0NRFS601 MAYDAY FUND S FISHMAN PAIN RELIEF KS0NRFS601</v>
      </c>
    </row>
    <row r="3449" spans="1:4">
      <c r="A3449" t="s">
        <v>29355</v>
      </c>
      <c r="B3449" t="s">
        <v>29356</v>
      </c>
      <c r="D3449" t="str">
        <f t="shared" si="53"/>
        <v>K30CPCCZ30 CNPRC Van Rompay Novartis A19 2469 K30CPCCZ30</v>
      </c>
    </row>
    <row r="3450" spans="1:4">
      <c r="A3450" t="s">
        <v>29357</v>
      </c>
      <c r="B3450" t="s">
        <v>29358</v>
      </c>
      <c r="D3450" t="str">
        <f t="shared" si="53"/>
        <v>K30NAS2CKN Chem Crabtree NASA 2nd year K30NAS2CKN</v>
      </c>
    </row>
    <row r="3451" spans="1:4">
      <c r="A3451" t="s">
        <v>29359</v>
      </c>
      <c r="B3451" t="s">
        <v>29360</v>
      </c>
      <c r="D3451" t="str">
        <f t="shared" si="53"/>
        <v>K304877076 HSF 3REVs Research Outreach K304877076</v>
      </c>
    </row>
    <row r="3452" spans="1:4">
      <c r="A3452" t="s">
        <v>29361</v>
      </c>
      <c r="B3452" t="s">
        <v>29362</v>
      </c>
      <c r="D3452" t="str">
        <f t="shared" si="53"/>
        <v>K304877077 HSF Policy Inst Veh Regulatory Reform K304877077</v>
      </c>
    </row>
    <row r="3453" spans="1:4">
      <c r="A3453" t="s">
        <v>29363</v>
      </c>
      <c r="B3453" t="s">
        <v>29364</v>
      </c>
      <c r="D3453" t="str">
        <f t="shared" si="53"/>
        <v>K302329C85 CS DOE Visual Analytics Tech Ma K302329C85</v>
      </c>
    </row>
    <row r="3454" spans="1:4">
      <c r="A3454" t="s">
        <v>29365</v>
      </c>
      <c r="B3454" t="s">
        <v>29366</v>
      </c>
      <c r="D3454" t="str">
        <f t="shared" si="53"/>
        <v>KS0SANTEXT MCDONALD SANTHERA SNT III 012 E 0 6 25 KS0SANTEXT</v>
      </c>
    </row>
    <row r="3455" spans="1:4">
      <c r="A3455" t="s">
        <v>29367</v>
      </c>
      <c r="B3455" t="s">
        <v>29368</v>
      </c>
      <c r="D3455" t="str">
        <f t="shared" si="53"/>
        <v>K30CJDKCBN JMIE CAJ1 CDFW DARK CARBON K30CJDKCBN</v>
      </c>
    </row>
    <row r="3456" spans="1:4">
      <c r="A3456" t="s">
        <v>29369</v>
      </c>
      <c r="B3456" t="s">
        <v>29370</v>
      </c>
      <c r="D3456" t="str">
        <f t="shared" si="53"/>
        <v>KS0JLIMPRI Imprinted snoRNA loci KS0JLIMPRI</v>
      </c>
    </row>
    <row r="3457" spans="1:4">
      <c r="A3457" t="s">
        <v>29371</v>
      </c>
      <c r="B3457" t="s">
        <v>29372</v>
      </c>
      <c r="D3457" t="str">
        <f t="shared" si="53"/>
        <v>K30V472SMF VM CIID MCSORLEY NIH R01AI139047 K30V472SMF</v>
      </c>
    </row>
    <row r="3458" spans="1:4">
      <c r="A3458" t="s">
        <v>29373</v>
      </c>
      <c r="B3458" t="s">
        <v>29374</v>
      </c>
      <c r="D3458" t="str">
        <f t="shared" si="53"/>
        <v>K30V4D1495 Kent EARLI Dose Escalation Study K30V4D1495</v>
      </c>
    </row>
    <row r="3459" spans="1:4">
      <c r="A3459" t="s">
        <v>29375</v>
      </c>
      <c r="B3459" t="s">
        <v>29376</v>
      </c>
      <c r="D3459" t="str">
        <f t="shared" ref="D3459:D3522" si="54">A3459&amp;" "&amp;B3459</f>
        <v>KS0EHMDA01 HENRICSON MDA GRANT YEAR 1 03 22 KS0EHMDA01</v>
      </c>
    </row>
    <row r="3460" spans="1:4">
      <c r="A3460" t="s">
        <v>29377</v>
      </c>
      <c r="B3460" t="s">
        <v>29378</v>
      </c>
      <c r="D3460" t="str">
        <f t="shared" si="54"/>
        <v>KS0EHMDA02 HENRICSON MDA GRANT YEAR 2 03 23 KS0EHMDA02</v>
      </c>
    </row>
    <row r="3461" spans="1:4">
      <c r="A3461" t="s">
        <v>29379</v>
      </c>
      <c r="B3461" t="s">
        <v>29380</v>
      </c>
      <c r="D3461" t="str">
        <f t="shared" si="54"/>
        <v>KS0EHMDA03 HENRICSON MDA GRANT YEAR 3 03 24 KS0EHMDA03</v>
      </c>
    </row>
    <row r="3462" spans="1:4">
      <c r="A3462" t="s">
        <v>29381</v>
      </c>
      <c r="B3462" t="s">
        <v>29382</v>
      </c>
      <c r="D3462" t="str">
        <f t="shared" si="54"/>
        <v>KS0LATIP21 Abbeduto TPSID 2020 2025 KS0LATIP21</v>
      </c>
    </row>
    <row r="3463" spans="1:4">
      <c r="A3463" t="s">
        <v>29383</v>
      </c>
      <c r="B3463" t="s">
        <v>29384</v>
      </c>
      <c r="D3463" t="str">
        <f t="shared" si="54"/>
        <v>K30ISYHMNF IGN Hess Micronutrient Forum 2020 21 K30ISYHMNF</v>
      </c>
    </row>
    <row r="3464" spans="1:4">
      <c r="A3464" t="s">
        <v>29385</v>
      </c>
      <c r="B3464" t="s">
        <v>29386</v>
      </c>
      <c r="D3464" t="str">
        <f t="shared" si="54"/>
        <v>KS0AWNSFSX Med Surg Aijun Wang NSF Storx Tech KS0AWNSFSX</v>
      </c>
    </row>
    <row r="3465" spans="1:4">
      <c r="A3465" t="s">
        <v>29387</v>
      </c>
      <c r="B3465" t="s">
        <v>29388</v>
      </c>
      <c r="D3465" t="str">
        <f t="shared" si="54"/>
        <v>KS0GICE200 MED IMGI CHAK NIH AGING KS0GICE200</v>
      </c>
    </row>
    <row r="3466" spans="1:4">
      <c r="A3466" t="s">
        <v>29389</v>
      </c>
      <c r="B3466" t="s">
        <v>29390</v>
      </c>
      <c r="D3466" t="str">
        <f t="shared" si="54"/>
        <v>KS0GICE603 MED IMGI CHAK CLOVERS KS0GICE603</v>
      </c>
    </row>
    <row r="3467" spans="1:4">
      <c r="A3467" t="s">
        <v>29391</v>
      </c>
      <c r="B3467" t="s">
        <v>29392</v>
      </c>
      <c r="D3467" t="str">
        <f t="shared" si="54"/>
        <v>K30FIRETIP NCL DOE Firetip K30FIRETIP</v>
      </c>
    </row>
    <row r="3468" spans="1:4">
      <c r="A3468" t="s">
        <v>29393</v>
      </c>
      <c r="B3468" t="s">
        <v>29394</v>
      </c>
      <c r="D3468" t="str">
        <f t="shared" si="54"/>
        <v>KS0PMGE201 MED IMPM GONCHAROVA NHLB HIPPO KS0PMGE201</v>
      </c>
    </row>
    <row r="3469" spans="1:4">
      <c r="A3469" t="s">
        <v>29395</v>
      </c>
      <c r="B3469" t="s">
        <v>29396</v>
      </c>
      <c r="D3469" t="str">
        <f t="shared" si="54"/>
        <v>K30KMDRP11 BME Moxon DARPA Phase 1 Task 1 K30KMDRP11</v>
      </c>
    </row>
    <row r="3470" spans="1:4">
      <c r="A3470" t="s">
        <v>29397</v>
      </c>
      <c r="B3470" t="s">
        <v>29398</v>
      </c>
      <c r="D3470" t="str">
        <f t="shared" si="54"/>
        <v>K30KMDRP12 BME Moxon DARPA Phase 1 Task 2 K30KMDRP12</v>
      </c>
    </row>
    <row r="3471" spans="1:4">
      <c r="A3471" t="s">
        <v>29399</v>
      </c>
      <c r="B3471" t="s">
        <v>29400</v>
      </c>
      <c r="D3471" t="str">
        <f t="shared" si="54"/>
        <v>K30KMDRP13 BME Moxon DARPA Phase 1 Task 3 K30KMDRP13</v>
      </c>
    </row>
    <row r="3472" spans="1:4">
      <c r="A3472" t="s">
        <v>29401</v>
      </c>
      <c r="B3472" t="s">
        <v>29402</v>
      </c>
      <c r="D3472" t="str">
        <f t="shared" si="54"/>
        <v>K30KMDRP14 BME Moxon DARPA Phase 1 Task 4 K30KMDRP14</v>
      </c>
    </row>
    <row r="3473" spans="1:4">
      <c r="A3473" t="s">
        <v>29403</v>
      </c>
      <c r="B3473" t="s">
        <v>29404</v>
      </c>
      <c r="D3473" t="str">
        <f t="shared" si="54"/>
        <v>K30KMDRP15 BME Moxon DARPA Phase 1 Task 5 K30KMDRP15</v>
      </c>
    </row>
    <row r="3474" spans="1:4">
      <c r="A3474" t="s">
        <v>29405</v>
      </c>
      <c r="B3474" t="s">
        <v>29406</v>
      </c>
      <c r="D3474" t="str">
        <f t="shared" si="54"/>
        <v>K30KMDRP1P BME Moxon DARPA Primate Phase 1 Task3 K30KMDRP1P</v>
      </c>
    </row>
    <row r="3475" spans="1:4">
      <c r="A3475" t="s">
        <v>29407</v>
      </c>
      <c r="B3475" t="s">
        <v>29408</v>
      </c>
      <c r="D3475" t="str">
        <f t="shared" si="54"/>
        <v>K30KMDRP21 BME Moxon DARPA Phase 2 Task 1 K30KMDRP21</v>
      </c>
    </row>
    <row r="3476" spans="1:4">
      <c r="A3476" t="s">
        <v>29409</v>
      </c>
      <c r="B3476" t="s">
        <v>29410</v>
      </c>
      <c r="D3476" t="str">
        <f t="shared" si="54"/>
        <v>K30KMDRP22 BME Moxon DARPA Phase 2 Task 2 K30KMDRP22</v>
      </c>
    </row>
    <row r="3477" spans="1:4">
      <c r="A3477" t="s">
        <v>29411</v>
      </c>
      <c r="B3477" t="s">
        <v>29412</v>
      </c>
      <c r="D3477" t="str">
        <f t="shared" si="54"/>
        <v>K30KMDRP23 BME Moxon DARPA Phase 2 Task 3 K30KMDRP23</v>
      </c>
    </row>
    <row r="3478" spans="1:4">
      <c r="A3478" t="s">
        <v>29413</v>
      </c>
      <c r="B3478" t="s">
        <v>29414</v>
      </c>
      <c r="D3478" t="str">
        <f t="shared" si="54"/>
        <v>K30KMDRP24 BME Moxon DARPA Phase 2 Task 4 K30KMDRP24</v>
      </c>
    </row>
    <row r="3479" spans="1:4">
      <c r="A3479" t="s">
        <v>29415</v>
      </c>
      <c r="B3479" t="s">
        <v>29416</v>
      </c>
      <c r="D3479" t="str">
        <f t="shared" si="54"/>
        <v>K30KMDRP25 BME Moxon DARPA Phase 2 Task 5 K30KMDRP25</v>
      </c>
    </row>
    <row r="3480" spans="1:4">
      <c r="A3480" t="s">
        <v>29417</v>
      </c>
      <c r="B3480" t="s">
        <v>29418</v>
      </c>
      <c r="D3480" t="str">
        <f t="shared" si="54"/>
        <v>K30KMDRP2A BME Moxon DARPA Phase 2 Task A K30KMDRP2A</v>
      </c>
    </row>
    <row r="3481" spans="1:4">
      <c r="A3481" t="s">
        <v>29419</v>
      </c>
      <c r="B3481" t="s">
        <v>29420</v>
      </c>
      <c r="D3481" t="str">
        <f t="shared" si="54"/>
        <v>K30KMDRP2B BME Moxon DARPA Phase 2 Task B EEI K30KMDRP2B</v>
      </c>
    </row>
    <row r="3482" spans="1:4">
      <c r="A3482" t="s">
        <v>29421</v>
      </c>
      <c r="B3482" t="s">
        <v>29422</v>
      </c>
      <c r="D3482" t="str">
        <f t="shared" si="54"/>
        <v>K30KMDRP4P BME Moxon DARPA Primate Phase 2 Task 4 K30KMDRP4P</v>
      </c>
    </row>
    <row r="3483" spans="1:4">
      <c r="A3483" t="s">
        <v>29423</v>
      </c>
      <c r="B3483" t="s">
        <v>29424</v>
      </c>
      <c r="D3483" t="str">
        <f t="shared" si="54"/>
        <v>K30KMDRP5P BME Moxon DARPA Primate Phase 2 Task 5 K30KMDRP5P</v>
      </c>
    </row>
    <row r="3484" spans="1:4">
      <c r="A3484" t="s">
        <v>29425</v>
      </c>
      <c r="B3484" t="s">
        <v>29426</v>
      </c>
      <c r="D3484" t="str">
        <f t="shared" si="54"/>
        <v>K30FZ29D26 UNIVERSITY OF GEORGIA MGT OF SWD ZALOM K30FZ29D26</v>
      </c>
    </row>
    <row r="3485" spans="1:4">
      <c r="A3485" t="s">
        <v>29427</v>
      </c>
      <c r="B3485" t="s">
        <v>29428</v>
      </c>
      <c r="D3485" t="str">
        <f t="shared" si="54"/>
        <v>K30JC29D26 UNIVERSITY OF GEORGIA MANAGEMENT OF SWD K30JC29D26</v>
      </c>
    </row>
    <row r="3486" spans="1:4">
      <c r="A3486" t="s">
        <v>29429</v>
      </c>
      <c r="B3486" t="s">
        <v>29430</v>
      </c>
      <c r="D3486" t="str">
        <f t="shared" si="54"/>
        <v>KS0IDCS840 MED IMID COHEN REGENERON SARS COV 2 KS0IDCS840</v>
      </c>
    </row>
    <row r="3487" spans="1:4">
      <c r="A3487" t="s">
        <v>29431</v>
      </c>
      <c r="B3487" t="s">
        <v>29432</v>
      </c>
      <c r="D3487" t="str">
        <f t="shared" si="54"/>
        <v>K30NAMARWJ NAS M ADAMS ROBERT WOOD JOHNSON FOUND K30NAMARWJ</v>
      </c>
    </row>
    <row r="3488" spans="1:4">
      <c r="A3488" t="s">
        <v>29433</v>
      </c>
      <c r="B3488" t="s">
        <v>29434</v>
      </c>
      <c r="D3488" t="str">
        <f t="shared" si="54"/>
        <v>KS0RSALMD2 SIVMN TPCL ALMOND OIL FACIAL WRINKLES KS0RSALMD2</v>
      </c>
    </row>
    <row r="3489" spans="1:4">
      <c r="A3489" t="s">
        <v>29435</v>
      </c>
      <c r="B3489" t="s">
        <v>29436</v>
      </c>
      <c r="D3489" t="str">
        <f t="shared" si="54"/>
        <v>K30OAKJSMF CMB OAKES THE JAMES S MCDONNELL FOUNDA K30OAKJSMF</v>
      </c>
    </row>
    <row r="3490" spans="1:4">
      <c r="A3490" t="s">
        <v>29437</v>
      </c>
      <c r="B3490" t="s">
        <v>29438</v>
      </c>
      <c r="D3490" t="str">
        <f t="shared" si="54"/>
        <v>K30CJVITB1 JMIE CAJ1 CA DSC THIAMINE DEFICIENCY K30CJVITB1</v>
      </c>
    </row>
    <row r="3491" spans="1:4">
      <c r="A3491" t="s">
        <v>29439</v>
      </c>
      <c r="B3491" t="s">
        <v>29440</v>
      </c>
      <c r="D3491" t="str">
        <f t="shared" si="54"/>
        <v>K30CJVITB2 JMIE CAJ1 CA DSC YR 2 THIAMINE DEFICIEN K30CJVITB2</v>
      </c>
    </row>
    <row r="3492" spans="1:4">
      <c r="A3492" t="s">
        <v>29441</v>
      </c>
      <c r="B3492" t="s">
        <v>29442</v>
      </c>
      <c r="D3492" t="str">
        <f t="shared" si="54"/>
        <v>K30FANTHIA WFCB FANGUE CADELTA Carson Jeffres Proj K30FANTHIA</v>
      </c>
    </row>
    <row r="3493" spans="1:4">
      <c r="A3493" t="s">
        <v>29443</v>
      </c>
      <c r="B3493" t="s">
        <v>29444</v>
      </c>
      <c r="D3493" t="str">
        <f t="shared" si="54"/>
        <v>K30V419ISU Pitesky ISU Organic Production Research K30V419ISU</v>
      </c>
    </row>
    <row r="3494" spans="1:4">
      <c r="A3494" t="s">
        <v>29445</v>
      </c>
      <c r="B3494" t="s">
        <v>29446</v>
      </c>
      <c r="D3494" t="str">
        <f t="shared" si="54"/>
        <v>K30V425106 CAHFS UPITT NANL SIALIDASE K30V425106</v>
      </c>
    </row>
    <row r="3495" spans="1:4">
      <c r="A3495" t="s">
        <v>29447</v>
      </c>
      <c r="B3495" t="s">
        <v>29448</v>
      </c>
      <c r="D3495" t="str">
        <f t="shared" si="54"/>
        <v>K30OSM9D37 NCPN Quality initiative Year 3 39 673 K30OSM9D37</v>
      </c>
    </row>
    <row r="3496" spans="1:4">
      <c r="A3496" t="s">
        <v>29449</v>
      </c>
      <c r="B3496" t="s">
        <v>29450</v>
      </c>
      <c r="D3496" t="str">
        <f t="shared" si="54"/>
        <v>KS0AG108MS MED URO GAO RO1 STS 9 20 5 25 SUPPL KS0AG108MS</v>
      </c>
    </row>
    <row r="3497" spans="1:4">
      <c r="A3497" t="s">
        <v>29451</v>
      </c>
      <c r="B3497" t="s">
        <v>29452</v>
      </c>
      <c r="D3497" t="str">
        <f t="shared" si="54"/>
        <v>KS0AGRO108 MED URO GAO RO1 STS 9 20 5 25 KS0AGRO108</v>
      </c>
    </row>
    <row r="3498" spans="1:4">
      <c r="A3498" t="s">
        <v>29453</v>
      </c>
      <c r="B3498" t="s">
        <v>29454</v>
      </c>
      <c r="D3498" t="str">
        <f t="shared" si="54"/>
        <v>K30DBW2020 DEPT OF BOATING WATERWAYS GRANT 29D47 K30DBW2020</v>
      </c>
    </row>
    <row r="3499" spans="1:4">
      <c r="A3499" t="s">
        <v>29455</v>
      </c>
      <c r="B3499" t="s">
        <v>29456</v>
      </c>
      <c r="D3499" t="str">
        <f t="shared" si="54"/>
        <v>K30SVOWBSS DOE WBSS 00010483 K30SVOWBSS</v>
      </c>
    </row>
    <row r="3500" spans="1:4">
      <c r="A3500" t="s">
        <v>29457</v>
      </c>
      <c r="B3500" t="s">
        <v>29458</v>
      </c>
      <c r="D3500" t="str">
        <f t="shared" si="54"/>
        <v>KS0MRBOST1 ROGAWSKI Boston Sub 04 30 23 KS0MRBOST1</v>
      </c>
    </row>
    <row r="3501" spans="1:4">
      <c r="A3501" t="s">
        <v>29459</v>
      </c>
      <c r="B3501" t="s">
        <v>29460</v>
      </c>
      <c r="D3501" t="str">
        <f t="shared" si="54"/>
        <v>K30804L776 SMAQMD Electric Bus Charging Equipment K30804L776</v>
      </c>
    </row>
    <row r="3502" spans="1:4">
      <c r="A3502" t="s">
        <v>29461</v>
      </c>
      <c r="B3502" t="s">
        <v>29462</v>
      </c>
      <c r="D3502" t="str">
        <f t="shared" si="54"/>
        <v>KS0PMAT837 MED IMPM ALBERTSON PFIZER C4611001 KS0PMAT837</v>
      </c>
    </row>
    <row r="3503" spans="1:4">
      <c r="A3503" t="s">
        <v>29463</v>
      </c>
      <c r="B3503" t="s">
        <v>29464</v>
      </c>
      <c r="D3503" t="str">
        <f t="shared" si="54"/>
        <v>KS0HOTJ823 MED IMCT TUSCANO SEATTLE GENETICS KS0HOTJ823</v>
      </c>
    </row>
    <row r="3504" spans="1:4">
      <c r="A3504" t="s">
        <v>29465</v>
      </c>
      <c r="B3504" t="s">
        <v>29466</v>
      </c>
      <c r="D3504" t="str">
        <f t="shared" si="54"/>
        <v>KS0RONRG20 MRAO R Valicenti NRG Svc Agmt KS0RONRG20</v>
      </c>
    </row>
    <row r="3505" spans="1:4">
      <c r="A3505" t="s">
        <v>29467</v>
      </c>
      <c r="B3505" t="s">
        <v>29468</v>
      </c>
      <c r="D3505" t="str">
        <f t="shared" si="54"/>
        <v>K30SJTRACK Eff 10 9 20 Adaptive Mgmt of Juvenile K30SJTRACK</v>
      </c>
    </row>
    <row r="3506" spans="1:4">
      <c r="A3506" t="s">
        <v>29469</v>
      </c>
      <c r="B3506" t="s">
        <v>29470</v>
      </c>
      <c r="D3506" t="str">
        <f t="shared" si="54"/>
        <v>KS0HOTJ824 MED IMCT TUSCANO CELGENE UCDCC 282 KS0HOTJ824</v>
      </c>
    </row>
    <row r="3507" spans="1:4">
      <c r="A3507" t="s">
        <v>29471</v>
      </c>
      <c r="B3507" t="s">
        <v>29472</v>
      </c>
      <c r="D3507" t="str">
        <f t="shared" si="54"/>
        <v>K30LCECON1 MONTANA DOE ECON YEAR 1 K30LCECON1</v>
      </c>
    </row>
    <row r="3508" spans="1:4">
      <c r="A3508" t="s">
        <v>29473</v>
      </c>
      <c r="B3508" t="s">
        <v>29474</v>
      </c>
      <c r="D3508" t="str">
        <f t="shared" si="54"/>
        <v>K30LCECON2 MONTANA DOE ECON YEAR 2 K30LCECON2</v>
      </c>
    </row>
    <row r="3509" spans="1:4">
      <c r="A3509" t="s">
        <v>29475</v>
      </c>
      <c r="B3509" t="s">
        <v>29476</v>
      </c>
      <c r="D3509" t="str">
        <f t="shared" si="54"/>
        <v>K30LCECON3 MONTANA DOE ECON YEAR 3 K30LCECON3</v>
      </c>
    </row>
    <row r="3510" spans="1:4">
      <c r="A3510" t="s">
        <v>29477</v>
      </c>
      <c r="B3510" t="s">
        <v>29478</v>
      </c>
      <c r="D3510" t="str">
        <f t="shared" si="54"/>
        <v>KS0KKNAS01 DR KUHN RIORDONS OPIOID GRANT KS0KKNAS01</v>
      </c>
    </row>
    <row r="3511" spans="1:4">
      <c r="A3511" t="s">
        <v>29479</v>
      </c>
      <c r="B3511" t="s">
        <v>29480</v>
      </c>
      <c r="D3511" t="str">
        <f t="shared" si="54"/>
        <v>KS0KKNAS02 DR KUHN RIORDONS OPIOID GRANT YR2 KS0KKNAS02</v>
      </c>
    </row>
    <row r="3512" spans="1:4">
      <c r="A3512" t="s">
        <v>29481</v>
      </c>
      <c r="B3512" t="s">
        <v>29482</v>
      </c>
      <c r="D3512" t="str">
        <f t="shared" si="54"/>
        <v>KS0KKNAS03 KUHN RIORDON OPIOID GRANT YR3 KS0KKNAS03</v>
      </c>
    </row>
    <row r="3513" spans="1:4">
      <c r="A3513" t="s">
        <v>29483</v>
      </c>
      <c r="B3513" t="s">
        <v>29484</v>
      </c>
      <c r="D3513" t="str">
        <f t="shared" si="54"/>
        <v>K302329D81 CS NSF JumpstartingSuccessful OSS Filkov K302329D81</v>
      </c>
    </row>
    <row r="3514" spans="1:4">
      <c r="A3514" t="s">
        <v>29485</v>
      </c>
      <c r="B3514" t="s">
        <v>29486</v>
      </c>
      <c r="D3514" t="str">
        <f t="shared" si="54"/>
        <v>K30FS29D81 COMS NSF 2020751 S FREY 29D81 K30FS29D81</v>
      </c>
    </row>
    <row r="3515" spans="1:4">
      <c r="A3515" t="s">
        <v>29487</v>
      </c>
      <c r="B3515" t="s">
        <v>29488</v>
      </c>
      <c r="D3515" t="str">
        <f t="shared" si="54"/>
        <v>K30APSFB02 ESP Quinn Region 5 National Forests K30APSFB02</v>
      </c>
    </row>
    <row r="3516" spans="1:4">
      <c r="A3516" t="s">
        <v>29489</v>
      </c>
      <c r="B3516" t="s">
        <v>29490</v>
      </c>
      <c r="D3516" t="str">
        <f t="shared" si="54"/>
        <v>K30JFQ5NF5 Harrison Safford Region 5 Natl Forests K30JFQ5NF5</v>
      </c>
    </row>
    <row r="3517" spans="1:4">
      <c r="A3517" t="s">
        <v>29491</v>
      </c>
      <c r="B3517" t="s">
        <v>29492</v>
      </c>
      <c r="D3517" t="str">
        <f t="shared" si="54"/>
        <v>K304875114 CRUISE LLC A21 2679 K304875114</v>
      </c>
    </row>
    <row r="3518" spans="1:4">
      <c r="A3518" t="s">
        <v>29493</v>
      </c>
      <c r="B3518" t="s">
        <v>29494</v>
      </c>
      <c r="D3518" t="str">
        <f t="shared" si="54"/>
        <v>KS0FIBRO01 MCDONALD FIBROGEN INC 12 23 KS0FIBRO01</v>
      </c>
    </row>
    <row r="3519" spans="1:4">
      <c r="A3519" t="s">
        <v>29495</v>
      </c>
      <c r="B3519" t="s">
        <v>29496</v>
      </c>
      <c r="D3519" t="str">
        <f t="shared" si="54"/>
        <v>KS0KK29D97 KIM STRYKER CORP ADHERUS STUDY 12 23 KS0KK29D97</v>
      </c>
    </row>
    <row r="3520" spans="1:4">
      <c r="A3520" t="s">
        <v>29497</v>
      </c>
      <c r="B3520" t="s">
        <v>29498</v>
      </c>
      <c r="D3520" t="str">
        <f t="shared" si="54"/>
        <v>K30CMSFERR 06 30 2023 Ferring Internation German K30CMSFERR</v>
      </c>
    </row>
    <row r="3521" spans="1:4">
      <c r="A3521" t="s">
        <v>29499</v>
      </c>
      <c r="B3521" t="s">
        <v>29500</v>
      </c>
      <c r="D3521" t="str">
        <f t="shared" si="54"/>
        <v>K30JBGFERR 12 31 23 Ferring International JBG K30JBGFERR</v>
      </c>
    </row>
    <row r="3522" spans="1:4">
      <c r="A3522" t="s">
        <v>29501</v>
      </c>
      <c r="B3522" t="s">
        <v>29502</v>
      </c>
      <c r="D3522" t="str">
        <f t="shared" si="54"/>
        <v>K302329F01 CS Army Millimeter wave Networking Mohap K302329F01</v>
      </c>
    </row>
    <row r="3523" spans="1:4">
      <c r="A3523" t="s">
        <v>29503</v>
      </c>
      <c r="B3523" t="s">
        <v>29504</v>
      </c>
      <c r="D3523" t="str">
        <f t="shared" ref="D3523:D3586" si="55">A3523&amp;" "&amp;B3523</f>
        <v>KS0JHNIA22 MPHA Hell NIA RF1 KS0JHNIA22</v>
      </c>
    </row>
    <row r="3524" spans="1:4">
      <c r="A3524" t="s">
        <v>29505</v>
      </c>
      <c r="B3524" t="s">
        <v>29506</v>
      </c>
      <c r="D3524" t="str">
        <f t="shared" si="55"/>
        <v>K30FOXPBPG 11 30 25 Plant Breeding Partnership K30FOXPBPG</v>
      </c>
    </row>
    <row r="3525" spans="1:4">
      <c r="A3525" t="s">
        <v>29507</v>
      </c>
      <c r="B3525" t="s">
        <v>29508</v>
      </c>
      <c r="D3525" t="str">
        <f t="shared" si="55"/>
        <v>K30APSFB66 PS ROCHE MSU WSARE INTEGRATED FIELD SA K30APSFB66</v>
      </c>
    </row>
    <row r="3526" spans="1:4">
      <c r="A3526" t="s">
        <v>29509</v>
      </c>
      <c r="B3526" t="s">
        <v>29510</v>
      </c>
      <c r="D3526" t="str">
        <f t="shared" si="55"/>
        <v>K30JIN2931 LAWR JIN MSU INTERGRATED FIELD K30JIN2931</v>
      </c>
    </row>
    <row r="3527" spans="1:4">
      <c r="A3527" t="s">
        <v>29511</v>
      </c>
      <c r="B3527" t="s">
        <v>29512</v>
      </c>
      <c r="D3527" t="str">
        <f t="shared" si="55"/>
        <v>KS0JSBOST1 SNIDER BOSTON SCIENTIFIC FLLWSHIP 22 23 KS0JSBOST1</v>
      </c>
    </row>
    <row r="3528" spans="1:4">
      <c r="A3528" t="s">
        <v>29513</v>
      </c>
      <c r="B3528" t="s">
        <v>29514</v>
      </c>
      <c r="D3528" t="str">
        <f t="shared" si="55"/>
        <v>KS0GIBC847 MED IMGI BOWLUS NOVO NORDISK NN9500 4656 KS0GIBC847</v>
      </c>
    </row>
    <row r="3529" spans="1:4">
      <c r="A3529" t="s">
        <v>29515</v>
      </c>
      <c r="B3529" t="s">
        <v>29516</v>
      </c>
      <c r="D3529" t="str">
        <f t="shared" si="55"/>
        <v>K30GIMCAV2 EPS MONTANEZ PALEOCLIMATE FIRE CA K30GIMCAV2</v>
      </c>
    </row>
    <row r="3530" spans="1:4">
      <c r="A3530" t="s">
        <v>29517</v>
      </c>
      <c r="B3530" t="s">
        <v>29518</v>
      </c>
      <c r="D3530" t="str">
        <f t="shared" si="55"/>
        <v>K30RSHUM01 RSE Humboldt CSA C000114288 22 23 K30RSHUM01</v>
      </c>
    </row>
    <row r="3531" spans="1:4">
      <c r="A3531" t="s">
        <v>29519</v>
      </c>
      <c r="B3531" t="s">
        <v>29520</v>
      </c>
      <c r="D3531" t="str">
        <f t="shared" si="55"/>
        <v>K30BWF9F10 CDFA 22 0558 000 SA 386 559 K30BWF9F10</v>
      </c>
    </row>
    <row r="3532" spans="1:4">
      <c r="A3532" t="s">
        <v>29521</v>
      </c>
      <c r="B3532" t="s">
        <v>29522</v>
      </c>
      <c r="D3532" t="str">
        <f t="shared" si="55"/>
        <v>K30BWF9F11 CDFA 22 0558 000 SA 386 559 Year 2 K30BWF9F11</v>
      </c>
    </row>
    <row r="3533" spans="1:4">
      <c r="A3533" t="s">
        <v>29523</v>
      </c>
      <c r="B3533" t="s">
        <v>29524</v>
      </c>
      <c r="D3533" t="str">
        <f t="shared" si="55"/>
        <v>K30GLPNDW3 EVE PATRICELLI NEVA DEPT WILDLIFE YR3 K30GLPNDW3</v>
      </c>
    </row>
    <row r="3534" spans="1:4">
      <c r="A3534" t="s">
        <v>29525</v>
      </c>
      <c r="B3534" t="s">
        <v>29526</v>
      </c>
      <c r="D3534" t="str">
        <f t="shared" si="55"/>
        <v>KS0CADL500 MED IMCA LIEM MEMORIAL HEALTH SERVICES KS0CADL500</v>
      </c>
    </row>
    <row r="3535" spans="1:4">
      <c r="A3535" t="s">
        <v>29527</v>
      </c>
      <c r="B3535" t="s">
        <v>29528</v>
      </c>
      <c r="D3535" t="str">
        <f t="shared" si="55"/>
        <v>K30JDPONDS Durand DWR 4600014729 Managed Wetlands K30JDPONDS</v>
      </c>
    </row>
    <row r="3536" spans="1:4">
      <c r="A3536" t="s">
        <v>29529</v>
      </c>
      <c r="B3536" t="s">
        <v>29530</v>
      </c>
      <c r="D3536" t="str">
        <f t="shared" si="55"/>
        <v>K30POUL918 ETOX POULIN USGS BEAVER PROJECT BITE K30POUL918</v>
      </c>
    </row>
    <row r="3537" spans="1:4">
      <c r="A3537" t="s">
        <v>29531</v>
      </c>
      <c r="B3537" t="s">
        <v>29532</v>
      </c>
      <c r="D3537" t="str">
        <f t="shared" si="55"/>
        <v>K30CWSCHW2 12 31 23 Chewie Poultry Feed Rations K30CWSCHW2</v>
      </c>
    </row>
    <row r="3538" spans="1:4">
      <c r="A3538" t="s">
        <v>29533</v>
      </c>
      <c r="B3538" t="s">
        <v>29534</v>
      </c>
      <c r="D3538" t="str">
        <f t="shared" si="55"/>
        <v>K30LIUCPFR An Sci Liu Chewie Poultry Feed Rations K30LIUCPFR</v>
      </c>
    </row>
    <row r="3539" spans="1:4">
      <c r="A3539" t="s">
        <v>29535</v>
      </c>
      <c r="B3539" t="s">
        <v>29536</v>
      </c>
      <c r="D3539" t="str">
        <f t="shared" si="55"/>
        <v>K30V419CHW Pitesky Chewie Poultry Feed Rations Rsc K30V419CHW</v>
      </c>
    </row>
    <row r="3540" spans="1:4">
      <c r="A3540" t="s">
        <v>29537</v>
      </c>
      <c r="B3540" t="s">
        <v>29538</v>
      </c>
      <c r="D3540" t="str">
        <f t="shared" si="55"/>
        <v>KS0LAMAS02 MED PSYCH Abbeduto Mass A214383 KS0LAMAS02</v>
      </c>
    </row>
    <row r="3541" spans="1:4">
      <c r="A3541" t="s">
        <v>29539</v>
      </c>
      <c r="B3541" t="s">
        <v>29540</v>
      </c>
      <c r="D3541" t="str">
        <f t="shared" si="55"/>
        <v>K30NKTERPS PLB Shabek NSF 2139805 0 K30NKTERPS</v>
      </c>
    </row>
    <row r="3542" spans="1:4">
      <c r="A3542" t="s">
        <v>29541</v>
      </c>
      <c r="B3542" t="s">
        <v>29542</v>
      </c>
      <c r="D3542" t="str">
        <f t="shared" si="55"/>
        <v>KS0JKNHK23 A22 3529 PI KIM K23 KS0JKNHK23</v>
      </c>
    </row>
    <row r="3543" spans="1:4">
      <c r="A3543" t="s">
        <v>29543</v>
      </c>
      <c r="B3543" t="s">
        <v>29544</v>
      </c>
      <c r="D3543" t="str">
        <f t="shared" si="55"/>
        <v>K30SGSDUH4 BME George UH3 UCSD 8 1 22 7 31 23 K30SGSDUH4</v>
      </c>
    </row>
    <row r="3544" spans="1:4">
      <c r="A3544" t="s">
        <v>29545</v>
      </c>
      <c r="B3544" t="s">
        <v>29546</v>
      </c>
      <c r="D3544" t="str">
        <f t="shared" si="55"/>
        <v>K30SGSDUHA BME George UH3 UCSD 00021 8 1 21 7 31 22 K30SGSDUHA</v>
      </c>
    </row>
    <row r="3545" spans="1:4">
      <c r="A3545" t="s">
        <v>29547</v>
      </c>
      <c r="B3545" t="s">
        <v>29548</v>
      </c>
      <c r="D3545" t="str">
        <f t="shared" si="55"/>
        <v>K30V4B3603 NSF Environment host virome Research K30V4B3603</v>
      </c>
    </row>
    <row r="3546" spans="1:4">
      <c r="A3546" t="s">
        <v>29549</v>
      </c>
      <c r="B3546" t="s">
        <v>29550</v>
      </c>
      <c r="D3546" t="str">
        <f t="shared" si="55"/>
        <v>K30DNM9F23 USDA APHIS NPDN Analysis Part II K30DNM9F23</v>
      </c>
    </row>
    <row r="3547" spans="1:4">
      <c r="A3547" t="s">
        <v>29551</v>
      </c>
      <c r="B3547" t="s">
        <v>29552</v>
      </c>
      <c r="D3547" t="str">
        <f t="shared" si="55"/>
        <v>KS0CSR21GA MED PSYCH Schumann 1R21MH129806 KS0CSR21GA</v>
      </c>
    </row>
    <row r="3548" spans="1:4">
      <c r="A3548" t="s">
        <v>29553</v>
      </c>
      <c r="B3548" t="s">
        <v>29554</v>
      </c>
      <c r="D3548" t="str">
        <f t="shared" si="55"/>
        <v>KS0RODDM79 ROCG Dr Daly DOD Radionuclide Therapy KS0RODDM79</v>
      </c>
    </row>
    <row r="3549" spans="1:4">
      <c r="A3549" t="s">
        <v>29555</v>
      </c>
      <c r="B3549" t="s">
        <v>29556</v>
      </c>
      <c r="D3549" t="str">
        <f t="shared" si="55"/>
        <v>K30ACCORB2 COUNTERACT 2 Core B Year 2 K30ACCORB2</v>
      </c>
    </row>
    <row r="3550" spans="1:4">
      <c r="A3550" t="s">
        <v>29557</v>
      </c>
      <c r="B3550" t="s">
        <v>29558</v>
      </c>
      <c r="D3550" t="str">
        <f t="shared" si="55"/>
        <v>K30ACCOREB COUNTERACT 2 Core B K30ACCOREB</v>
      </c>
    </row>
    <row r="3551" spans="1:4">
      <c r="A3551" t="s">
        <v>29559</v>
      </c>
      <c r="B3551" t="s">
        <v>29560</v>
      </c>
      <c r="D3551" t="str">
        <f t="shared" si="55"/>
        <v>K30HAMAC21 ENT COUNTERACT ADMIN LEIN VMB YR 01 K30HAMAC21</v>
      </c>
    </row>
    <row r="3552" spans="1:4">
      <c r="A3552" t="s">
        <v>29561</v>
      </c>
      <c r="B3552" t="s">
        <v>29562</v>
      </c>
      <c r="D3552" t="str">
        <f t="shared" si="55"/>
        <v>K30V440A01 COUNTERACT ADMIN LEIN VMB YR 01 K30V440A01</v>
      </c>
    </row>
    <row r="3553" spans="1:4">
      <c r="A3553" t="s">
        <v>29563</v>
      </c>
      <c r="B3553" t="s">
        <v>29564</v>
      </c>
      <c r="D3553" t="str">
        <f t="shared" si="55"/>
        <v>K30V440AD2 COUNTERACT ADMIN LEIN VMB YR 02 K30V440AD2</v>
      </c>
    </row>
    <row r="3554" spans="1:4">
      <c r="A3554" t="s">
        <v>29565</v>
      </c>
      <c r="B3554" t="s">
        <v>29566</v>
      </c>
      <c r="D3554" t="str">
        <f t="shared" si="55"/>
        <v>K30V440CC2 VMB Lein Counteract C Crowe Div Supp K30V440CC2</v>
      </c>
    </row>
    <row r="3555" spans="1:4">
      <c r="A3555" t="s">
        <v>29567</v>
      </c>
      <c r="B3555" t="s">
        <v>29568</v>
      </c>
      <c r="D3555" t="str">
        <f t="shared" si="55"/>
        <v>K30V440L93 COUNTERACT PROJECT 1 LEIN VMB YR 01 K30V440L93</v>
      </c>
    </row>
    <row r="3556" spans="1:4">
      <c r="A3556" t="s">
        <v>29569</v>
      </c>
      <c r="B3556" t="s">
        <v>29570</v>
      </c>
      <c r="D3556" t="str">
        <f t="shared" si="55"/>
        <v>K30V440L97 COUNTERACT PROJECT 1 LEIN VMB YR 02 K30V440L97</v>
      </c>
    </row>
    <row r="3557" spans="1:4">
      <c r="A3557" t="s">
        <v>29571</v>
      </c>
      <c r="B3557" t="s">
        <v>29572</v>
      </c>
      <c r="D3557" t="str">
        <f t="shared" si="55"/>
        <v>K30V440MM1 VMB Lein Counteract M Munoz Div Supp K30V440MM1</v>
      </c>
    </row>
    <row r="3558" spans="1:4">
      <c r="A3558" t="s">
        <v>29573</v>
      </c>
      <c r="B3558" t="s">
        <v>29574</v>
      </c>
      <c r="D3558" t="str">
        <f t="shared" si="55"/>
        <v>K30V440RE1 COUNTERACT REC LEIN VMB YR 01 K30V440RE1</v>
      </c>
    </row>
    <row r="3559" spans="1:4">
      <c r="A3559" t="s">
        <v>29575</v>
      </c>
      <c r="B3559" t="s">
        <v>29576</v>
      </c>
      <c r="D3559" t="str">
        <f t="shared" si="55"/>
        <v>KS0AGACT01 MPHA Gelli ACT NIH 2022 KS0AGACT01</v>
      </c>
    </row>
    <row r="3560" spans="1:4">
      <c r="A3560" t="s">
        <v>29577</v>
      </c>
      <c r="B3560" t="s">
        <v>29578</v>
      </c>
      <c r="D3560" t="str">
        <f t="shared" si="55"/>
        <v>KS0AGACT02 MPHA Gelli ACT NIH Year 2 KS0AGACT02</v>
      </c>
    </row>
    <row r="3561" spans="1:4">
      <c r="A3561" t="s">
        <v>29579</v>
      </c>
      <c r="B3561" t="s">
        <v>29580</v>
      </c>
      <c r="D3561" t="str">
        <f t="shared" si="55"/>
        <v>KS0AGACTFN MPHA Gelli ACT NIH 2022 FINA KS0AGACTFN</v>
      </c>
    </row>
    <row r="3562" spans="1:4">
      <c r="A3562" t="s">
        <v>29581</v>
      </c>
      <c r="B3562" t="s">
        <v>29582</v>
      </c>
      <c r="D3562" t="str">
        <f t="shared" si="55"/>
        <v>KS0AI29F29 Izadi Neuro Disorders Stroke 08 31 23 KS0AI29F29</v>
      </c>
    </row>
    <row r="3563" spans="1:4">
      <c r="A3563" t="s">
        <v>29583</v>
      </c>
      <c r="B3563" t="s">
        <v>29584</v>
      </c>
      <c r="D3563" t="str">
        <f t="shared" si="55"/>
        <v>KS0DTCAC11 TANCREDI COUNTERACT 2 AWARD FY 22 23 KS0DTCAC11</v>
      </c>
    </row>
    <row r="3564" spans="1:4">
      <c r="A3564" t="s">
        <v>29585</v>
      </c>
      <c r="B3564" t="s">
        <v>29586</v>
      </c>
      <c r="D3564" t="str">
        <f t="shared" si="55"/>
        <v>KS0DTCAC12 TANCREDIS COUNTERACT AWARD 23 24 KS0DTCAC12</v>
      </c>
    </row>
    <row r="3565" spans="1:4">
      <c r="A3565" t="s">
        <v>29587</v>
      </c>
      <c r="B3565" t="s">
        <v>29588</v>
      </c>
      <c r="D3565" t="str">
        <f t="shared" si="55"/>
        <v>KS0G229F29 Gurkoff Lien CounterACT 8 31 24 KS0G229F29</v>
      </c>
    </row>
    <row r="3566" spans="1:4">
      <c r="A3566" t="s">
        <v>29589</v>
      </c>
      <c r="B3566" t="s">
        <v>29590</v>
      </c>
      <c r="D3566" t="str">
        <f t="shared" si="55"/>
        <v>KS0GG29F29 Gurkoff Lien CounterACT 8 31 23 KS0GG29F29</v>
      </c>
    </row>
    <row r="3567" spans="1:4">
      <c r="A3567" t="s">
        <v>29591</v>
      </c>
      <c r="B3567" t="s">
        <v>29592</v>
      </c>
      <c r="D3567" t="str">
        <f t="shared" si="55"/>
        <v>KS0GMACT01 MPHA Gelli ACT NIH 2022 KS0GMACT01</v>
      </c>
    </row>
    <row r="3568" spans="1:4">
      <c r="A3568" t="s">
        <v>29593</v>
      </c>
      <c r="B3568" t="s">
        <v>29594</v>
      </c>
      <c r="D3568" t="str">
        <f t="shared" si="55"/>
        <v>KS0HAMAC21 MPHA WULFF ACT BRUCE KS0HAMAC21</v>
      </c>
    </row>
    <row r="3569" spans="1:4">
      <c r="A3569" t="s">
        <v>29595</v>
      </c>
      <c r="B3569" t="s">
        <v>29596</v>
      </c>
      <c r="D3569" t="str">
        <f t="shared" si="55"/>
        <v>KS0HAMAC22 MPHA WULFF ACT BRUCE KS0HAMAC22</v>
      </c>
    </row>
    <row r="3570" spans="1:4">
      <c r="A3570" t="s">
        <v>29597</v>
      </c>
      <c r="B3570" t="s">
        <v>29598</v>
      </c>
      <c r="D3570" t="str">
        <f t="shared" si="55"/>
        <v>KS0HWACT01 MPHA WULFF ACT NIH 2022 KS0HWACT01</v>
      </c>
    </row>
    <row r="3571" spans="1:4">
      <c r="A3571" t="s">
        <v>29599</v>
      </c>
      <c r="B3571" t="s">
        <v>29600</v>
      </c>
      <c r="D3571" t="str">
        <f t="shared" si="55"/>
        <v>KS0HWACT02 MPHA WULFF ACT NIH Year 2 KS0HWACT02</v>
      </c>
    </row>
    <row r="3572" spans="1:4">
      <c r="A3572" t="s">
        <v>29601</v>
      </c>
      <c r="B3572" t="s">
        <v>29602</v>
      </c>
      <c r="D3572" t="str">
        <f t="shared" si="55"/>
        <v>KS0MGACT01 MNEU GONAZALEZ ACT NIH 2022 KS0MGACT01</v>
      </c>
    </row>
    <row r="3573" spans="1:4">
      <c r="A3573" t="s">
        <v>29603</v>
      </c>
      <c r="B3573" t="s">
        <v>29604</v>
      </c>
      <c r="D3573" t="str">
        <f t="shared" si="55"/>
        <v>K30V435DHC Circulating Tissue RAAS Activity inCat K30V435DHC</v>
      </c>
    </row>
    <row r="3574" spans="1:4">
      <c r="A3574" t="s">
        <v>29605</v>
      </c>
      <c r="B3574" t="s">
        <v>29606</v>
      </c>
      <c r="D3574" t="str">
        <f t="shared" si="55"/>
        <v>K30JMCRNSF MSE MASON NSF COLLABORATIVE RESEARCH K30JMCRNSF</v>
      </c>
    </row>
    <row r="3575" spans="1:4">
      <c r="A3575" t="s">
        <v>29607</v>
      </c>
      <c r="B3575" t="s">
        <v>29608</v>
      </c>
      <c r="D3575" t="str">
        <f t="shared" si="55"/>
        <v>KS0DBCAMK2 MPHA BERS NIH 22 KS0DBCAMK2</v>
      </c>
    </row>
    <row r="3576" spans="1:4">
      <c r="A3576" t="s">
        <v>29609</v>
      </c>
      <c r="B3576" t="s">
        <v>29610</v>
      </c>
      <c r="D3576" t="str">
        <f t="shared" si="55"/>
        <v>KS0JBCAMK2 MPHA BERS NIH 22 KS0JBCAMK2</v>
      </c>
    </row>
    <row r="3577" spans="1:4">
      <c r="A3577" t="s">
        <v>29611</v>
      </c>
      <c r="B3577" t="s">
        <v>29612</v>
      </c>
      <c r="D3577" t="str">
        <f t="shared" si="55"/>
        <v>KS0JDALMOD Debetat Almond Board KS0JDALMOD</v>
      </c>
    </row>
    <row r="3578" spans="1:4">
      <c r="A3578" t="s">
        <v>29613</v>
      </c>
      <c r="B3578" t="s">
        <v>29614</v>
      </c>
      <c r="D3578" t="str">
        <f t="shared" si="55"/>
        <v>K30ATP9F36 USDA 25 2032 2 045 K30ATP9F36</v>
      </c>
    </row>
    <row r="3579" spans="1:4">
      <c r="A3579" t="s">
        <v>29615</v>
      </c>
      <c r="B3579" t="s">
        <v>29616</v>
      </c>
      <c r="D3579" t="str">
        <f t="shared" si="55"/>
        <v>KS0GMJS50F MED GM JAIN UNIHEALTH STDNT SCHOLARSHIP KS0GMJS50F</v>
      </c>
    </row>
    <row r="3580" spans="1:4">
      <c r="A3580" t="s">
        <v>29617</v>
      </c>
      <c r="B3580" t="s">
        <v>29618</v>
      </c>
      <c r="D3580" t="str">
        <f t="shared" si="55"/>
        <v>K30MAR22T1 MAR Marin Co GENT 2022 17 C000114272 K30MAR22T1</v>
      </c>
    </row>
    <row r="3581" spans="1:4">
      <c r="A3581" t="s">
        <v>29619</v>
      </c>
      <c r="B3581" t="s">
        <v>29620</v>
      </c>
      <c r="D3581" t="str">
        <f t="shared" si="55"/>
        <v>K30CNSAN22 CNS NORD UCSF R01NS099099 K30CNSAN22</v>
      </c>
    </row>
    <row r="3582" spans="1:4">
      <c r="A3582" t="s">
        <v>29621</v>
      </c>
      <c r="B3582" t="s">
        <v>29622</v>
      </c>
      <c r="D3582" t="str">
        <f t="shared" si="55"/>
        <v>KS0ABKNDY1 BROOKS KAYAL KENNEDY KRIEGER 2K12NS0984 KS0ABKNDY1</v>
      </c>
    </row>
    <row r="3583" spans="1:4">
      <c r="A3583" t="s">
        <v>29623</v>
      </c>
      <c r="B3583" t="s">
        <v>29624</v>
      </c>
      <c r="D3583" t="str">
        <f t="shared" si="55"/>
        <v>KS0ABKNDY2 BROOKS KAYAL KENNEDY KRIEGER 2K12NS0984 KS0ABKNDY2</v>
      </c>
    </row>
    <row r="3584" spans="1:4">
      <c r="A3584" t="s">
        <v>29625</v>
      </c>
      <c r="B3584" t="s">
        <v>29626</v>
      </c>
      <c r="D3584" t="str">
        <f t="shared" si="55"/>
        <v>KS0ABKNDY3 BROOKS KAYAL KENNEDY KRIEGER 2K12NS0984 KS0ABKNDY3</v>
      </c>
    </row>
    <row r="3585" spans="1:4">
      <c r="A3585" t="s">
        <v>29627</v>
      </c>
      <c r="B3585" t="s">
        <v>29628</v>
      </c>
      <c r="D3585" t="str">
        <f t="shared" si="55"/>
        <v>K30IRE1893 IGN Engle Stone A23 1893 UCSF K30IRE1893</v>
      </c>
    </row>
    <row r="3586" spans="1:4">
      <c r="A3586" t="s">
        <v>29629</v>
      </c>
      <c r="B3586" t="s">
        <v>29630</v>
      </c>
      <c r="D3586" t="str">
        <f t="shared" si="55"/>
        <v>K30DAK9F44 USDA 58 2032 2 037 K30DAK9F44</v>
      </c>
    </row>
    <row r="3587" spans="1:4">
      <c r="A3587" t="s">
        <v>29631</v>
      </c>
      <c r="B3587" t="s">
        <v>29632</v>
      </c>
      <c r="D3587" t="str">
        <f t="shared" ref="D3587:D3650" si="56">A3587&amp;" "&amp;B3587</f>
        <v>KS0KXRITVA MPHA KEVIN VA RITA KS0KXRITVA</v>
      </c>
    </row>
    <row r="3588" spans="1:4">
      <c r="A3588" t="s">
        <v>29633</v>
      </c>
      <c r="B3588" t="s">
        <v>29634</v>
      </c>
      <c r="D3588" t="str">
        <f t="shared" si="56"/>
        <v>K30SCW9F46 6 30 23 CA Peach disease management OOCC K30SCW9F46</v>
      </c>
    </row>
    <row r="3589" spans="1:4">
      <c r="A3589" t="s">
        <v>29635</v>
      </c>
      <c r="B3589" t="s">
        <v>29636</v>
      </c>
      <c r="D3589" t="str">
        <f t="shared" si="56"/>
        <v>K305875030 Hoosier Energy Integrated Plan Keith K305875030</v>
      </c>
    </row>
    <row r="3590" spans="1:4">
      <c r="A3590" t="s">
        <v>29637</v>
      </c>
      <c r="B3590" t="s">
        <v>29638</v>
      </c>
      <c r="D3590" t="str">
        <f t="shared" si="56"/>
        <v>K30PATHCAA Cultural Arts Awards K30PATHCAA</v>
      </c>
    </row>
    <row r="3591" spans="1:4">
      <c r="A3591" t="s">
        <v>29639</v>
      </c>
      <c r="B3591" t="s">
        <v>29640</v>
      </c>
      <c r="D3591" t="str">
        <f t="shared" si="56"/>
        <v>KS0CAEI200 MED IMCA EBONG NIH R21 R21HL165018 KS0CAEI200</v>
      </c>
    </row>
    <row r="3592" spans="1:4">
      <c r="A3592" t="s">
        <v>29641</v>
      </c>
      <c r="B3592" t="s">
        <v>29642</v>
      </c>
      <c r="D3592" t="str">
        <f t="shared" si="56"/>
        <v>KS0NMABFNG MARSH ARMSTRONG BF FDN NGR 2022 2024 KS0NMABFNG</v>
      </c>
    </row>
    <row r="3593" spans="1:4">
      <c r="A3593" t="s">
        <v>29643</v>
      </c>
      <c r="B3593" t="s">
        <v>29644</v>
      </c>
      <c r="D3593" t="str">
        <f t="shared" si="56"/>
        <v>K30WHI689P ETOX WHITEHEAD NSF PSC ACCT F OR WHIT689 K30WHI689P</v>
      </c>
    </row>
    <row r="3594" spans="1:4">
      <c r="A3594" t="s">
        <v>29645</v>
      </c>
      <c r="B3594" t="s">
        <v>29646</v>
      </c>
      <c r="D3594" t="str">
        <f t="shared" si="56"/>
        <v>K30WHIT689 ETOX WHITEHEAD NSF COMP GENOMICS K30WHIT689</v>
      </c>
    </row>
    <row r="3595" spans="1:4">
      <c r="A3595" t="s">
        <v>29647</v>
      </c>
      <c r="B3595" t="s">
        <v>29648</v>
      </c>
      <c r="D3595" t="str">
        <f t="shared" si="56"/>
        <v>K30FA29F52 FINA NSF STEM Equity Learning K30FA29F52</v>
      </c>
    </row>
    <row r="3596" spans="1:4">
      <c r="A3596" t="s">
        <v>29649</v>
      </c>
      <c r="B3596" t="s">
        <v>29650</v>
      </c>
      <c r="D3596" t="str">
        <f t="shared" si="56"/>
        <v>K30MM29F52 NSF STEM Equity Learning 2215689 K30MM29F52</v>
      </c>
    </row>
    <row r="3597" spans="1:4">
      <c r="A3597" t="s">
        <v>29651</v>
      </c>
      <c r="B3597" t="s">
        <v>29652</v>
      </c>
      <c r="D3597" t="str">
        <f t="shared" si="56"/>
        <v>K30PP29F52 Part Supp NSF STEM Equity Learning K30PP29F52</v>
      </c>
    </row>
    <row r="3598" spans="1:4">
      <c r="A3598" t="s">
        <v>29653</v>
      </c>
      <c r="B3598" t="s">
        <v>29654</v>
      </c>
      <c r="D3598" t="str">
        <f t="shared" si="56"/>
        <v>KS0LTF3122 Tjahjono F31 2022 KS0LTF3122</v>
      </c>
    </row>
    <row r="3599" spans="1:4">
      <c r="A3599" t="s">
        <v>29655</v>
      </c>
      <c r="B3599" t="s">
        <v>29656</v>
      </c>
      <c r="D3599" t="str">
        <f t="shared" si="56"/>
        <v>KS0LTF3123 Tjahjono F31 2022 KS0LTF3123</v>
      </c>
    </row>
    <row r="3600" spans="1:4">
      <c r="A3600" t="s">
        <v>29657</v>
      </c>
      <c r="B3600" t="s">
        <v>29658</v>
      </c>
      <c r="D3600" t="str">
        <f t="shared" si="56"/>
        <v>K30JOMICT2 Microsoft T O s Stipend Misc K30JOMICT2</v>
      </c>
    </row>
    <row r="3601" spans="1:4">
      <c r="A3601" t="s">
        <v>29659</v>
      </c>
      <c r="B3601" t="s">
        <v>29660</v>
      </c>
      <c r="D3601" t="str">
        <f t="shared" si="56"/>
        <v>K30JOMICTO ECE OWENS T ODEMUYIWA MICROSOFT K30JOMICTO</v>
      </c>
    </row>
    <row r="3602" spans="1:4">
      <c r="A3602" t="s">
        <v>29661</v>
      </c>
      <c r="B3602" t="s">
        <v>29662</v>
      </c>
      <c r="D3602" t="str">
        <f t="shared" si="56"/>
        <v>K30AMSBUR1 Schreier SHERLOCK Smelt Genetic Id K30AMSBUR1</v>
      </c>
    </row>
    <row r="3603" spans="1:4">
      <c r="A3603" t="s">
        <v>29663</v>
      </c>
      <c r="B3603" t="s">
        <v>29664</v>
      </c>
      <c r="D3603" t="str">
        <f t="shared" si="56"/>
        <v>KS0DHFLUOR HERMAN AMS FLUORO VS ULTRA 9 28 24 KS0DHFLUOR</v>
      </c>
    </row>
    <row r="3604" spans="1:4">
      <c r="A3604" t="s">
        <v>29665</v>
      </c>
      <c r="B3604" t="s">
        <v>29666</v>
      </c>
      <c r="D3604" t="str">
        <f t="shared" si="56"/>
        <v>K30MBRJM36 MCB RJM 2R35GM124889 0 Renewal K30MBRJM36</v>
      </c>
    </row>
    <row r="3605" spans="1:4">
      <c r="A3605" t="s">
        <v>29667</v>
      </c>
      <c r="B3605" t="s">
        <v>29668</v>
      </c>
      <c r="D3605" t="str">
        <f t="shared" si="56"/>
        <v>K30NIH22SA CHEM Atsumi R01GM145842 2022 K30NIH22SA</v>
      </c>
    </row>
    <row r="3606" spans="1:4">
      <c r="A3606" t="s">
        <v>29669</v>
      </c>
      <c r="B3606" t="s">
        <v>29670</v>
      </c>
      <c r="D3606" t="str">
        <f t="shared" si="56"/>
        <v>K30NIH22XC CHEM Atsumi R01GM145842 2022 K30NIH22XC</v>
      </c>
    </row>
    <row r="3607" spans="1:4">
      <c r="A3607" t="s">
        <v>29671</v>
      </c>
      <c r="B3607" t="s">
        <v>29672</v>
      </c>
      <c r="D3607" t="str">
        <f t="shared" si="56"/>
        <v>K30JWCDFW1 Walter CDFW Q2296003 Prop 1 Delta Fish K30JWCDFW1</v>
      </c>
    </row>
    <row r="3608" spans="1:4">
      <c r="A3608" t="s">
        <v>29673</v>
      </c>
      <c r="B3608" t="s">
        <v>29674</v>
      </c>
      <c r="D3608" t="str">
        <f t="shared" si="56"/>
        <v>K30SOL22T1 SOL Solano Co GENT 2022 32 C000114323 K30SOL22T1</v>
      </c>
    </row>
    <row r="3609" spans="1:4">
      <c r="A3609" t="s">
        <v>29675</v>
      </c>
      <c r="B3609" t="s">
        <v>29676</v>
      </c>
      <c r="D3609" t="str">
        <f t="shared" si="56"/>
        <v>K30DCARMI1 MAE Davis C ARMI A20 2498 K30DCARMI1</v>
      </c>
    </row>
    <row r="3610" spans="1:4">
      <c r="A3610" t="s">
        <v>29677</v>
      </c>
      <c r="B3610" t="s">
        <v>29678</v>
      </c>
      <c r="D3610" t="str">
        <f t="shared" si="56"/>
        <v>K30V440C93 VMB CORTOPASSI NIEHS R21 LUNG INJURY K30V440C93</v>
      </c>
    </row>
    <row r="3611" spans="1:4">
      <c r="A3611" t="s">
        <v>29679</v>
      </c>
      <c r="B3611" t="s">
        <v>29680</v>
      </c>
      <c r="D3611" t="str">
        <f t="shared" si="56"/>
        <v>KS0EMNIHS1 Maverakis NIH Stratedigm S100EO A22 1661 KS0EMNIHS1</v>
      </c>
    </row>
    <row r="3612" spans="1:4">
      <c r="A3612" t="s">
        <v>29681</v>
      </c>
      <c r="B3612" t="s">
        <v>29682</v>
      </c>
      <c r="D3612" t="str">
        <f t="shared" si="56"/>
        <v>K30BKG5RMA ARE GOODRICH RMA for CA FRUIT CROPS K30BKG5RMA</v>
      </c>
    </row>
    <row r="3613" spans="1:4">
      <c r="A3613" t="s">
        <v>29683</v>
      </c>
      <c r="B3613" t="s">
        <v>29684</v>
      </c>
      <c r="D3613" t="str">
        <f t="shared" si="56"/>
        <v>K30NIH22AF Franz NIH R03 2022 K30NIH22AF</v>
      </c>
    </row>
    <row r="3614" spans="1:4">
      <c r="A3614" t="s">
        <v>29685</v>
      </c>
      <c r="B3614" t="s">
        <v>29686</v>
      </c>
      <c r="D3614" t="str">
        <f t="shared" si="56"/>
        <v>K30BPCEZ27 CNPRC Bliss Moreau R61 A23 0406 K30BPCEZ27</v>
      </c>
    </row>
    <row r="3615" spans="1:4">
      <c r="A3615" t="s">
        <v>29687</v>
      </c>
      <c r="B3615" t="s">
        <v>29688</v>
      </c>
      <c r="D3615" t="str">
        <f t="shared" si="56"/>
        <v>K30AMDOE23 CHE MOULE DOE Using Phonon Mode Analysi K30AMDOE23</v>
      </c>
    </row>
    <row r="3616" spans="1:4">
      <c r="A3616" t="s">
        <v>29689</v>
      </c>
      <c r="B3616" t="s">
        <v>29690</v>
      </c>
      <c r="D3616" t="str">
        <f t="shared" si="56"/>
        <v>K30TERC266 TENV CalFire Grant K30TERC266</v>
      </c>
    </row>
    <row r="3617" spans="1:4">
      <c r="A3617" t="s">
        <v>29691</v>
      </c>
      <c r="B3617" t="s">
        <v>29692</v>
      </c>
      <c r="D3617" t="str">
        <f t="shared" si="56"/>
        <v>K30BLLMJBL NUT LONNERDAL MJN HK BOVINE LACTOFERRIN K30BLLMJBL</v>
      </c>
    </row>
    <row r="3618" spans="1:4">
      <c r="A3618" t="s">
        <v>29693</v>
      </c>
      <c r="B3618" t="s">
        <v>29694</v>
      </c>
      <c r="D3618" t="str">
        <f t="shared" si="56"/>
        <v>K30V419BOX Pitesky CDFA So Cal Nestbox Website K30V419BOX</v>
      </c>
    </row>
    <row r="3619" spans="1:4">
      <c r="A3619" t="s">
        <v>29695</v>
      </c>
      <c r="B3619" t="s">
        <v>29696</v>
      </c>
      <c r="D3619" t="str">
        <f t="shared" si="56"/>
        <v>K30NCELH01 NCW El Hogar 22 23 K30NCELH01</v>
      </c>
    </row>
    <row r="3620" spans="1:4">
      <c r="A3620" t="s">
        <v>29697</v>
      </c>
      <c r="B3620" t="s">
        <v>29698</v>
      </c>
      <c r="D3620" t="str">
        <f t="shared" si="56"/>
        <v>KS0ENSP803 MED IMEN SURAMPUDI SPRUCE SPR001 203 KS0ENSP803</v>
      </c>
    </row>
    <row r="3621" spans="1:4">
      <c r="A3621" t="s">
        <v>29699</v>
      </c>
      <c r="B3621" t="s">
        <v>29700</v>
      </c>
      <c r="D3621" t="str">
        <f t="shared" si="56"/>
        <v>K30BEIERF3 Beier F32 Fellowship K30BEIERF3</v>
      </c>
    </row>
    <row r="3622" spans="1:4">
      <c r="A3622" t="s">
        <v>29701</v>
      </c>
      <c r="B3622" t="s">
        <v>29702</v>
      </c>
      <c r="D3622" t="str">
        <f t="shared" si="56"/>
        <v>K30BEIERF4 Beier F32 Fellowship K30BEIERF4</v>
      </c>
    </row>
    <row r="3623" spans="1:4">
      <c r="A3623" t="s">
        <v>29703</v>
      </c>
      <c r="B3623" t="s">
        <v>29704</v>
      </c>
      <c r="D3623" t="str">
        <f t="shared" si="56"/>
        <v>K30CURNMRS NCUR NSF 2210613 A23 0645 K30CURNMRS</v>
      </c>
    </row>
    <row r="3624" spans="1:4">
      <c r="A3624" t="s">
        <v>29705</v>
      </c>
      <c r="B3624" t="s">
        <v>29706</v>
      </c>
      <c r="D3624" t="str">
        <f t="shared" si="56"/>
        <v>K30APSFB56 PS RUNCIE NSF 2222465 10 31 2026 K30APSFB56</v>
      </c>
    </row>
    <row r="3625" spans="1:4">
      <c r="A3625" t="s">
        <v>29707</v>
      </c>
      <c r="B3625" t="s">
        <v>29708</v>
      </c>
      <c r="D3625" t="str">
        <f t="shared" si="56"/>
        <v>K30JHT5UCC ESP Thorne Drought Strategies 4 Runcie K30JHT5UCC</v>
      </c>
    </row>
    <row r="3626" spans="1:4">
      <c r="A3626" t="s">
        <v>29709</v>
      </c>
      <c r="B3626" t="s">
        <v>29710</v>
      </c>
      <c r="D3626" t="str">
        <f t="shared" si="56"/>
        <v>K30SBORCC1 BRADY NSF 2222465 10 31 2026 K30SBORCC1</v>
      </c>
    </row>
    <row r="3627" spans="1:4">
      <c r="A3627" t="s">
        <v>29711</v>
      </c>
      <c r="B3627" t="s">
        <v>29712</v>
      </c>
      <c r="D3627" t="str">
        <f t="shared" si="56"/>
        <v>K30SKDPEI1 BME SUN IL KWON R01 RECONSTRUCTION K30SKDPEI1</v>
      </c>
    </row>
    <row r="3628" spans="1:4">
      <c r="A3628" t="s">
        <v>29713</v>
      </c>
      <c r="B3628" t="s">
        <v>29714</v>
      </c>
      <c r="D3628" t="str">
        <f t="shared" si="56"/>
        <v>KS0HKIMPAC MED PSYCH Kales Brown 00002073 KS0HKIMPAC</v>
      </c>
    </row>
    <row r="3629" spans="1:4">
      <c r="A3629" t="s">
        <v>29715</v>
      </c>
      <c r="B3629" t="s">
        <v>29716</v>
      </c>
      <c r="D3629" t="str">
        <f t="shared" si="56"/>
        <v>KS0DRMDA01 RICHMAN MDA Chimeric T cells 8 31 25 KS0DRMDA01</v>
      </c>
    </row>
    <row r="3630" spans="1:4">
      <c r="A3630" t="s">
        <v>29717</v>
      </c>
      <c r="B3630" t="s">
        <v>29718</v>
      </c>
      <c r="D3630" t="str">
        <f t="shared" si="56"/>
        <v>KS0DRMDA02 RICHMAN MDA Chimeric T cells Y2 8 31 25 KS0DRMDA02</v>
      </c>
    </row>
    <row r="3631" spans="1:4">
      <c r="A3631" t="s">
        <v>29719</v>
      </c>
      <c r="B3631" t="s">
        <v>29720</v>
      </c>
      <c r="D3631" t="str">
        <f t="shared" si="56"/>
        <v>K30AMSFAW2 SCHREIER eDNA METABARCODING CRISPR K30AMSFAW2</v>
      </c>
    </row>
    <row r="3632" spans="1:4">
      <c r="A3632" t="s">
        <v>29721</v>
      </c>
      <c r="B3632" t="s">
        <v>29722</v>
      </c>
      <c r="D3632" t="str">
        <f t="shared" si="56"/>
        <v>K30SHA22C1 SHA Shasta County CW 2022 29 C000114279 K30SHA22C1</v>
      </c>
    </row>
    <row r="3633" spans="1:4">
      <c r="A3633" t="s">
        <v>29723</v>
      </c>
      <c r="B3633" t="s">
        <v>29724</v>
      </c>
      <c r="D3633" t="str">
        <f t="shared" si="56"/>
        <v>K30SHA22T1 SHA Shasta Co GENT 2022 29 C000114282 K30SHA22T1</v>
      </c>
    </row>
    <row r="3634" spans="1:4">
      <c r="A3634" t="s">
        <v>29725</v>
      </c>
      <c r="B3634" t="s">
        <v>29726</v>
      </c>
      <c r="D3634" t="str">
        <f t="shared" si="56"/>
        <v>KS0TTSOLAC TRUONG ASTRAZENECA SOLACE STUDY KS0TTSOLAC</v>
      </c>
    </row>
    <row r="3635" spans="1:4">
      <c r="A3635" t="s">
        <v>29727</v>
      </c>
      <c r="B3635" t="s">
        <v>29728</v>
      </c>
      <c r="D3635" t="str">
        <f t="shared" si="56"/>
        <v>KS0MAANGI1 ASCC Angiocrine AB 205 301 KS0MAANGI1</v>
      </c>
    </row>
    <row r="3636" spans="1:4">
      <c r="A3636" t="s">
        <v>29729</v>
      </c>
      <c r="B3636" t="s">
        <v>29730</v>
      </c>
      <c r="D3636" t="str">
        <f t="shared" si="56"/>
        <v>KS0JSJTOLE Juntendo tolerance Induction Protocol KS0JSJTOLE</v>
      </c>
    </row>
    <row r="3637" spans="1:4">
      <c r="A3637" t="s">
        <v>29731</v>
      </c>
      <c r="B3637" t="s">
        <v>29732</v>
      </c>
      <c r="D3637" t="str">
        <f t="shared" si="56"/>
        <v>KS0ERBS643 MERM ARNOLD VENTURES LLC BUGGS KS0ERBS643</v>
      </c>
    </row>
    <row r="3638" spans="1:4">
      <c r="A3638" t="s">
        <v>29733</v>
      </c>
      <c r="B3638" t="s">
        <v>29734</v>
      </c>
      <c r="D3638" t="str">
        <f t="shared" si="56"/>
        <v>K30PSYRFC7 PSY Fox U of Maryland Using theory K30PSYRFC7</v>
      </c>
    </row>
    <row r="3639" spans="1:4">
      <c r="A3639" t="s">
        <v>29735</v>
      </c>
      <c r="B3639" t="s">
        <v>29736</v>
      </c>
      <c r="D3639" t="str">
        <f t="shared" si="56"/>
        <v>KS0JSLOCUS MED PSYCH Schweitzer R21MH130924 KS0JSLOCUS</v>
      </c>
    </row>
    <row r="3640" spans="1:4">
      <c r="A3640" t="s">
        <v>29737</v>
      </c>
      <c r="B3640" t="s">
        <v>29738</v>
      </c>
      <c r="D3640" t="str">
        <f t="shared" si="56"/>
        <v>K30TYSLEOS NSF 2205095 LEO Satellite Constellations K30TYSLEOS</v>
      </c>
    </row>
    <row r="3641" spans="1:4">
      <c r="A3641" t="s">
        <v>29739</v>
      </c>
      <c r="B3641" t="s">
        <v>29740</v>
      </c>
      <c r="D3641" t="str">
        <f t="shared" si="56"/>
        <v>K30MATTS05 T Strohmer NSF 2022 25 K30MATTS05</v>
      </c>
    </row>
    <row r="3642" spans="1:4">
      <c r="A3642" t="s">
        <v>29741</v>
      </c>
      <c r="B3642" t="s">
        <v>29742</v>
      </c>
      <c r="D3642" t="str">
        <f t="shared" si="56"/>
        <v>K30JDFIFWL Durand CDFW Q2296000 Fish and Fowl K30JDFIFWL</v>
      </c>
    </row>
    <row r="3643" spans="1:4">
      <c r="A3643" t="s">
        <v>29743</v>
      </c>
      <c r="B3643" t="s">
        <v>29744</v>
      </c>
      <c r="D3643" t="str">
        <f t="shared" si="56"/>
        <v>K30NCCOA08 Sac County Training 22 23 K30NCCOA08</v>
      </c>
    </row>
    <row r="3644" spans="1:4">
      <c r="A3644" t="s">
        <v>29745</v>
      </c>
      <c r="B3644" t="s">
        <v>29746</v>
      </c>
      <c r="D3644" t="str">
        <f t="shared" si="56"/>
        <v>K30NCCPS08 Sac County CPS Training 22 23 K30NCCPS08</v>
      </c>
    </row>
    <row r="3645" spans="1:4">
      <c r="A3645" t="s">
        <v>29747</v>
      </c>
      <c r="B3645" t="s">
        <v>29748</v>
      </c>
      <c r="D3645" t="str">
        <f t="shared" si="56"/>
        <v>K30JMESOIL 7 31 2023 Site Soil Pest Management K30JMESOIL</v>
      </c>
    </row>
    <row r="3646" spans="1:4">
      <c r="A3646" t="s">
        <v>29749</v>
      </c>
      <c r="B3646" t="s">
        <v>29750</v>
      </c>
      <c r="D3646" t="str">
        <f t="shared" si="56"/>
        <v>KS0PMMB529 MED IMPM MORRISSEY CFF REGISTRY 2022 23 KS0PMMB529</v>
      </c>
    </row>
    <row r="3647" spans="1:4">
      <c r="A3647" t="s">
        <v>29751</v>
      </c>
      <c r="B3647" t="s">
        <v>29752</v>
      </c>
      <c r="D3647" t="str">
        <f t="shared" si="56"/>
        <v>KS0LBIPPN1 BUTANI PERITONEAL DIALYSIS NETWORK KS0LBIPPN1</v>
      </c>
    </row>
    <row r="3648" spans="1:4">
      <c r="A3648" t="s">
        <v>29753</v>
      </c>
      <c r="B3648" t="s">
        <v>29754</v>
      </c>
      <c r="D3648" t="str">
        <f t="shared" si="56"/>
        <v>K30JL4317L SCWA RUSSIAN RIVER ESTUARY STUDY 2014 17 K30JL4317L</v>
      </c>
    </row>
    <row r="3649" spans="1:4">
      <c r="A3649" t="s">
        <v>29755</v>
      </c>
      <c r="B3649" t="s">
        <v>29756</v>
      </c>
      <c r="D3649" t="str">
        <f t="shared" si="56"/>
        <v>K30JL4318L SCWA RUSSIAN RIVER ESTUARY STUDY 2014 18 K30JL4318L</v>
      </c>
    </row>
    <row r="3650" spans="1:4">
      <c r="A3650" t="s">
        <v>29757</v>
      </c>
      <c r="B3650" t="s">
        <v>29758</v>
      </c>
      <c r="D3650" t="str">
        <f t="shared" si="56"/>
        <v>K30JL4319L SCWA RUSSIAN RIVER ESTUARY STUDY 2019 22 K30JL4319L</v>
      </c>
    </row>
    <row r="3651" spans="1:4">
      <c r="A3651" t="s">
        <v>29759</v>
      </c>
      <c r="B3651" t="s">
        <v>29760</v>
      </c>
      <c r="D3651" t="str">
        <f t="shared" ref="D3651:D3714" si="57">A3651&amp;" "&amp;B3651</f>
        <v>K30JLSW23L SON WATR RUSS RIV ESTUARY STUDY 2023 24 K30JLSW23L</v>
      </c>
    </row>
    <row r="3652" spans="1:4">
      <c r="A3652" t="s">
        <v>29761</v>
      </c>
      <c r="B3652" t="s">
        <v>29762</v>
      </c>
      <c r="D3652" t="str">
        <f t="shared" si="57"/>
        <v>KS0GIBC809 MED IMGI BRISTOL MYERS SQUIB BOWLUS KS0GIBC809</v>
      </c>
    </row>
    <row r="3653" spans="1:4">
      <c r="A3653" t="s">
        <v>29763</v>
      </c>
      <c r="B3653" t="s">
        <v>29764</v>
      </c>
      <c r="D3653" t="str">
        <f t="shared" si="57"/>
        <v>KS0MCMED15 Medicines360 Award Dr Creinin Y3 KS0MCMED15</v>
      </c>
    </row>
    <row r="3654" spans="1:4">
      <c r="A3654" t="s">
        <v>29765</v>
      </c>
      <c r="B3654" t="s">
        <v>29766</v>
      </c>
      <c r="D3654" t="str">
        <f t="shared" si="57"/>
        <v>KS0MCMED16 Medicines360 Award Dr Creinin Y4 KS0MCMED16</v>
      </c>
    </row>
    <row r="3655" spans="1:4">
      <c r="A3655" t="s">
        <v>29767</v>
      </c>
      <c r="B3655" t="s">
        <v>29768</v>
      </c>
      <c r="D3655" t="str">
        <f t="shared" si="57"/>
        <v>KS0MCMED18 Medicines360 Award Dr Creinin Y6 KS0MCMED18</v>
      </c>
    </row>
    <row r="3656" spans="1:4">
      <c r="A3656" t="s">
        <v>29769</v>
      </c>
      <c r="B3656" t="s">
        <v>29770</v>
      </c>
      <c r="D3656" t="str">
        <f t="shared" si="57"/>
        <v>KS0MCMED22 Dr Creinin Medicines360 KS0MCMED22</v>
      </c>
    </row>
    <row r="3657" spans="1:4">
      <c r="A3657" t="s">
        <v>29771</v>
      </c>
      <c r="B3657" t="s">
        <v>29772</v>
      </c>
      <c r="D3657" t="str">
        <f t="shared" si="57"/>
        <v>KS0MCMED36 Medicines360 Award Dr Mitch Creinin KS0MCMED36</v>
      </c>
    </row>
    <row r="3658" spans="1:4">
      <c r="A3658" t="s">
        <v>29773</v>
      </c>
      <c r="B3658" t="s">
        <v>29774</v>
      </c>
      <c r="D3658" t="str">
        <f t="shared" si="57"/>
        <v>KS0HOJB802 MED IMCT JONAS ABBVIE 6239 KS0HOJB802</v>
      </c>
    </row>
    <row r="3659" spans="1:4">
      <c r="A3659" t="s">
        <v>29775</v>
      </c>
      <c r="B3659" t="s">
        <v>29776</v>
      </c>
      <c r="D3659" t="str">
        <f t="shared" si="57"/>
        <v>KS0HOKK815 MED IMHO KELLY ABBVIE 6260 KS0HOKK815</v>
      </c>
    </row>
    <row r="3660" spans="1:4">
      <c r="A3660" t="s">
        <v>29777</v>
      </c>
      <c r="B3660" t="s">
        <v>29778</v>
      </c>
      <c r="D3660" t="str">
        <f t="shared" si="57"/>
        <v>K30POS3854 WPOS NSF APPLES 4 30 18 K30POS3854</v>
      </c>
    </row>
    <row r="3661" spans="1:4">
      <c r="A3661" t="s">
        <v>29779</v>
      </c>
      <c r="B3661" t="s">
        <v>29780</v>
      </c>
      <c r="D3661" t="str">
        <f t="shared" si="57"/>
        <v>K30POSPART WPOS NSF APPLES Participant Sup 4 30 18 K30POSPART</v>
      </c>
    </row>
    <row r="3662" spans="1:4">
      <c r="A3662" t="s">
        <v>29781</v>
      </c>
      <c r="B3662" t="s">
        <v>29782</v>
      </c>
      <c r="D3662" t="str">
        <f t="shared" si="57"/>
        <v>KS0KK30B44 Medtronic The INFUSE PLF Study KS0KK30B44</v>
      </c>
    </row>
    <row r="3663" spans="1:4">
      <c r="A3663" t="s">
        <v>29783</v>
      </c>
      <c r="B3663" t="s">
        <v>29784</v>
      </c>
      <c r="D3663" t="str">
        <f t="shared" si="57"/>
        <v>KS030B46LZ Patient Acct Epilepsy Bioinformatics KS030B46LZ</v>
      </c>
    </row>
    <row r="3664" spans="1:4">
      <c r="A3664" t="s">
        <v>29785</v>
      </c>
      <c r="B3664" t="s">
        <v>29786</v>
      </c>
      <c r="D3664" t="str">
        <f t="shared" si="57"/>
        <v>KS0L230B46 Zimmermann Yr 2 NIH UCS Epibios 11 30 18 KS0L230B46</v>
      </c>
    </row>
    <row r="3665" spans="1:4">
      <c r="A3665" t="s">
        <v>29787</v>
      </c>
      <c r="B3665" t="s">
        <v>29788</v>
      </c>
      <c r="D3665" t="str">
        <f t="shared" si="57"/>
        <v>KS0L330B46 Zimmermann Yr 3 NIH UCS Epibios 11 30 19 KS0L330B46</v>
      </c>
    </row>
    <row r="3666" spans="1:4">
      <c r="A3666" t="s">
        <v>29789</v>
      </c>
      <c r="B3666" t="s">
        <v>29790</v>
      </c>
      <c r="D3666" t="str">
        <f t="shared" si="57"/>
        <v>KS0L430B46 Zimmermann Yr4 NIHUSCEpibios 11 30 20 KS0L430B46</v>
      </c>
    </row>
    <row r="3667" spans="1:4">
      <c r="A3667" t="s">
        <v>29791</v>
      </c>
      <c r="B3667" t="s">
        <v>29792</v>
      </c>
      <c r="D3667" t="str">
        <f t="shared" si="57"/>
        <v>KS0L530B46 Zimmermann Yr5 NIHUSCEpibios 11 30 22 KS0L530B46</v>
      </c>
    </row>
    <row r="3668" spans="1:4">
      <c r="A3668" t="s">
        <v>29793</v>
      </c>
      <c r="B3668" t="s">
        <v>29794</v>
      </c>
      <c r="D3668" t="str">
        <f t="shared" si="57"/>
        <v>KS0LZ30B46 Zimmermann Yr 1 NIH UCS Epibios 11 30 17 KS0LZ30B46</v>
      </c>
    </row>
    <row r="3669" spans="1:4">
      <c r="A3669" t="s">
        <v>29795</v>
      </c>
      <c r="B3669" t="s">
        <v>29796</v>
      </c>
      <c r="D3669" t="str">
        <f t="shared" si="57"/>
        <v>K30RCRAMGS 6 30 19 ORIGIN MATL AMEND GAS PHY RCR K30RCRAMGS</v>
      </c>
    </row>
    <row r="3670" spans="1:4">
      <c r="A3670" t="s">
        <v>29797</v>
      </c>
      <c r="B3670" t="s">
        <v>29798</v>
      </c>
      <c r="D3670" t="str">
        <f t="shared" si="57"/>
        <v>K30RCROMGS CLOSED 6 30 19 ORIGIN MATL GAS PHY RCR K30RCROMGS</v>
      </c>
    </row>
    <row r="3671" spans="1:4">
      <c r="A3671" t="s">
        <v>29799</v>
      </c>
      <c r="B3671" t="s">
        <v>29800</v>
      </c>
      <c r="D3671" t="str">
        <f t="shared" si="57"/>
        <v>K30RCROMTG 6 30 19 ORIGIN MATERIAL TGA MS RCR K30RCROMTG</v>
      </c>
    </row>
    <row r="3672" spans="1:4">
      <c r="A3672" t="s">
        <v>29801</v>
      </c>
      <c r="B3672" t="s">
        <v>29802</v>
      </c>
      <c r="D3672" t="str">
        <f t="shared" si="57"/>
        <v>KS0FTEG802 GIZA ZIMMER OUTCOMES STUDY 12 23 KS0FTEG802</v>
      </c>
    </row>
    <row r="3673" spans="1:4">
      <c r="A3673" t="s">
        <v>29803</v>
      </c>
      <c r="B3673" t="s">
        <v>29804</v>
      </c>
      <c r="D3673" t="str">
        <f t="shared" si="57"/>
        <v>KS0CZDENT1 ZHOU DENTAL CRANIOFACIAL R01DE026737 KS0CZDENT1</v>
      </c>
    </row>
    <row r="3674" spans="1:4">
      <c r="A3674" t="s">
        <v>29805</v>
      </c>
      <c r="B3674" t="s">
        <v>29806</v>
      </c>
      <c r="D3674" t="str">
        <f t="shared" si="57"/>
        <v>KS0CZDENT2 restricted Supplement yr2 R01DE026737 KS0CZDENT2</v>
      </c>
    </row>
    <row r="3675" spans="1:4">
      <c r="A3675" t="s">
        <v>29807</v>
      </c>
      <c r="B3675" t="s">
        <v>29808</v>
      </c>
      <c r="D3675" t="str">
        <f t="shared" si="57"/>
        <v>KS0ROMD270 DALY EMD SERONO INC UCDCC 270 KS0ROMD270</v>
      </c>
    </row>
    <row r="3676" spans="1:4">
      <c r="A3676" t="s">
        <v>29809</v>
      </c>
      <c r="B3676" t="s">
        <v>29810</v>
      </c>
      <c r="D3676" t="str">
        <f t="shared" si="57"/>
        <v>KS0AL30C01 MED La Torre Glaucoma Research Found KS0AL30C01</v>
      </c>
    </row>
    <row r="3677" spans="1:4">
      <c r="A3677" t="s">
        <v>29811</v>
      </c>
      <c r="B3677" t="s">
        <v>29812</v>
      </c>
      <c r="D3677" t="str">
        <f t="shared" si="57"/>
        <v>KS0AL30C0B La Torre Glaucoma Research Found Supplem KS0AL30C0B</v>
      </c>
    </row>
    <row r="3678" spans="1:4">
      <c r="A3678" t="s">
        <v>29813</v>
      </c>
      <c r="B3678" t="s">
        <v>29814</v>
      </c>
      <c r="D3678" t="str">
        <f t="shared" si="57"/>
        <v>KS0HOPC304 MED IMHO PAN PANDOMEDX KS0HOPC304</v>
      </c>
    </row>
    <row r="3679" spans="1:4">
      <c r="A3679" t="s">
        <v>29815</v>
      </c>
      <c r="B3679" t="s">
        <v>29816</v>
      </c>
      <c r="D3679" t="str">
        <f t="shared" si="57"/>
        <v>K30APSF975 PS NRCS NO TILLAGE CA 093020 MITCHELL K30APSF975</v>
      </c>
    </row>
    <row r="3680" spans="1:4">
      <c r="A3680" t="s">
        <v>29817</v>
      </c>
      <c r="B3680" t="s">
        <v>29818</v>
      </c>
      <c r="D3680" t="str">
        <f t="shared" si="57"/>
        <v>K30HAR220H Butte Valley Groundwater Sustainability K30HAR220H</v>
      </c>
    </row>
    <row r="3681" spans="1:4">
      <c r="A3681" t="s">
        <v>29819</v>
      </c>
      <c r="B3681" t="s">
        <v>29820</v>
      </c>
      <c r="D3681" t="str">
        <f t="shared" si="57"/>
        <v>K30HAR3570 Butte Valley Groundwater Sustainability K30HAR3570</v>
      </c>
    </row>
    <row r="3682" spans="1:4">
      <c r="A3682" t="s">
        <v>29821</v>
      </c>
      <c r="B3682" t="s">
        <v>29822</v>
      </c>
      <c r="D3682" t="str">
        <f t="shared" si="57"/>
        <v>K302330C34 CS NSF CAREER Chemical Computation Doty K302330C34</v>
      </c>
    </row>
    <row r="3683" spans="1:4">
      <c r="A3683" t="s">
        <v>29823</v>
      </c>
      <c r="B3683" t="s">
        <v>29824</v>
      </c>
      <c r="D3683" t="str">
        <f t="shared" si="57"/>
        <v>K302340C34 CS REU CAREER Chemical Computation Doty K302340C34</v>
      </c>
    </row>
    <row r="3684" spans="1:4">
      <c r="A3684" t="s">
        <v>29825</v>
      </c>
      <c r="B3684" t="s">
        <v>29826</v>
      </c>
      <c r="D3684" t="str">
        <f t="shared" si="57"/>
        <v>K30WJNSF01 NPB Joiner NSF CAREER K30WJNSF01</v>
      </c>
    </row>
    <row r="3685" spans="1:4">
      <c r="A3685" t="s">
        <v>29827</v>
      </c>
      <c r="B3685" t="s">
        <v>29828</v>
      </c>
      <c r="D3685" t="str">
        <f t="shared" si="57"/>
        <v>K30F4VMCAR CEE Morales NSF Career K30F4VMCAR</v>
      </c>
    </row>
    <row r="3686" spans="1:4">
      <c r="A3686" t="s">
        <v>29829</v>
      </c>
      <c r="B3686" t="s">
        <v>29830</v>
      </c>
      <c r="D3686" t="str">
        <f t="shared" si="57"/>
        <v>K30F4VMCR2 CEE Morales NSF CR Supplement Postdoc K30F4VMCR2</v>
      </c>
    </row>
    <row r="3687" spans="1:4">
      <c r="A3687" t="s">
        <v>29831</v>
      </c>
      <c r="B3687" t="s">
        <v>29832</v>
      </c>
      <c r="D3687" t="str">
        <f t="shared" si="57"/>
        <v>K30BPCCZ32 CNPRC Van Rompay UMM OSP27764 K30BPCCZ32</v>
      </c>
    </row>
    <row r="3688" spans="1:4">
      <c r="A3688" t="s">
        <v>29833</v>
      </c>
      <c r="B3688" t="s">
        <v>29834</v>
      </c>
      <c r="D3688" t="str">
        <f t="shared" si="57"/>
        <v>K30ZIEREB6 NSF REU 1852581 Base K30ZIEREB6</v>
      </c>
    </row>
    <row r="3689" spans="1:4">
      <c r="A3689" t="s">
        <v>29835</v>
      </c>
      <c r="B3689" t="s">
        <v>29836</v>
      </c>
      <c r="D3689" t="str">
        <f t="shared" si="57"/>
        <v>K30ZIEREU6 NSF REU 1852581 Participant Support K30ZIEREU6</v>
      </c>
    </row>
    <row r="3690" spans="1:4">
      <c r="A3690" t="s">
        <v>29837</v>
      </c>
      <c r="B3690" t="s">
        <v>29838</v>
      </c>
      <c r="D3690" t="str">
        <f t="shared" si="57"/>
        <v>K30JDW1NIH CHE WAN Capillary hyperemia in white mat K30JDW1NIH</v>
      </c>
    </row>
    <row r="3691" spans="1:4">
      <c r="A3691" t="s">
        <v>29839</v>
      </c>
      <c r="B3691" t="s">
        <v>29840</v>
      </c>
      <c r="D3691" t="str">
        <f t="shared" si="57"/>
        <v>K30JDWNHPY CHE WAN NIH PAYROLL Capillary hyperemia K30JDWNHPY</v>
      </c>
    </row>
    <row r="3692" spans="1:4">
      <c r="A3692" t="s">
        <v>29841</v>
      </c>
      <c r="B3692" t="s">
        <v>29842</v>
      </c>
      <c r="D3692" t="str">
        <f t="shared" si="57"/>
        <v>KS0CCSB82G SB82 Triage Grant MHSOAC KS0CCSB82G</v>
      </c>
    </row>
    <row r="3693" spans="1:4">
      <c r="A3693" t="s">
        <v>29843</v>
      </c>
      <c r="B3693" t="s">
        <v>29844</v>
      </c>
      <c r="D3693" t="str">
        <f t="shared" si="57"/>
        <v>KS0HOAM814 MED IMCT ABEDI ATARA ATA129 EBV 302 KS0HOAM814</v>
      </c>
    </row>
    <row r="3694" spans="1:4">
      <c r="A3694" t="s">
        <v>29845</v>
      </c>
      <c r="B3694" t="s">
        <v>29846</v>
      </c>
      <c r="D3694" t="str">
        <f t="shared" si="57"/>
        <v>KS0CASJ806 MED IMCA SOUTHARD ABBOTT OPTIMAL PCI KS0CASJ806</v>
      </c>
    </row>
    <row r="3695" spans="1:4">
      <c r="A3695" t="s">
        <v>29847</v>
      </c>
      <c r="B3695" t="s">
        <v>29848</v>
      </c>
      <c r="D3695" t="str">
        <f t="shared" si="57"/>
        <v>K30BRNSF19 STAT RAJARATNAM NSF CAREER K30BRNSF19</v>
      </c>
    </row>
    <row r="3696" spans="1:4">
      <c r="A3696" t="s">
        <v>29849</v>
      </c>
      <c r="B3696" t="s">
        <v>29850</v>
      </c>
      <c r="D3696" t="str">
        <f t="shared" si="57"/>
        <v>K30HCNSF19 STAT H CHEN NSF CAREER K30HCNSF19</v>
      </c>
    </row>
    <row r="3697" spans="1:4">
      <c r="A3697" t="s">
        <v>29851</v>
      </c>
      <c r="B3697" t="s">
        <v>29852</v>
      </c>
      <c r="D3697" t="str">
        <f t="shared" si="57"/>
        <v>KS0DCSLB10 MED PHS CASSADY ROVER LIBRARY KS0DCSLB10</v>
      </c>
    </row>
    <row r="3698" spans="1:4">
      <c r="A3698" t="s">
        <v>29853</v>
      </c>
      <c r="B3698" t="s">
        <v>29854</v>
      </c>
      <c r="D3698" t="str">
        <f t="shared" si="57"/>
        <v>KS0DCSLB11 MED PHS CASSADY ROVER LIBRARY KS0DCSLB11</v>
      </c>
    </row>
    <row r="3699" spans="1:4">
      <c r="A3699" t="s">
        <v>29855</v>
      </c>
      <c r="B3699" t="s">
        <v>29856</v>
      </c>
      <c r="D3699" t="str">
        <f t="shared" si="57"/>
        <v>KS0DCSLIB6 MED PHS CASSADY ROVER LIBRARY KS0DCSLIB6</v>
      </c>
    </row>
    <row r="3700" spans="1:4">
      <c r="A3700" t="s">
        <v>29857</v>
      </c>
      <c r="B3700" t="s">
        <v>29858</v>
      </c>
      <c r="D3700" t="str">
        <f t="shared" si="57"/>
        <v>KS0DCSLIB7 MED PHS CASSADY ROVER LIBRARY KS0DCSLIB7</v>
      </c>
    </row>
    <row r="3701" spans="1:4">
      <c r="A3701" t="s">
        <v>29859</v>
      </c>
      <c r="B3701" t="s">
        <v>29860</v>
      </c>
      <c r="D3701" t="str">
        <f t="shared" si="57"/>
        <v>KS0DCSLIB8 MED PHS CASSADY ROVER LIBRARY KS0DCSLIB8</v>
      </c>
    </row>
    <row r="3702" spans="1:4">
      <c r="A3702" t="s">
        <v>29861</v>
      </c>
      <c r="B3702" t="s">
        <v>29862</v>
      </c>
      <c r="D3702" t="str">
        <f t="shared" si="57"/>
        <v>KS0DCSLIB9 MED PHS CASSADY ROVER LIBRARY KS0DCSLIB9</v>
      </c>
    </row>
    <row r="3703" spans="1:4">
      <c r="A3703" t="s">
        <v>29863</v>
      </c>
      <c r="B3703" t="s">
        <v>29864</v>
      </c>
      <c r="D3703" t="str">
        <f t="shared" si="57"/>
        <v>KS0RWFORR1 MED PHS WHITMER UCSF OBSERVATIONAL KS0RWFORR1</v>
      </c>
    </row>
    <row r="3704" spans="1:4">
      <c r="A3704" t="s">
        <v>29865</v>
      </c>
      <c r="B3704" t="s">
        <v>29866</v>
      </c>
      <c r="D3704" t="str">
        <f t="shared" si="57"/>
        <v>KS0RWFORR2 MED PHS WHITMER UCSF OBSERVATIONAL KS0RWFORR2</v>
      </c>
    </row>
    <row r="3705" spans="1:4">
      <c r="A3705" t="s">
        <v>29867</v>
      </c>
      <c r="B3705" t="s">
        <v>29868</v>
      </c>
      <c r="D3705" t="str">
        <f t="shared" si="57"/>
        <v>KS0RWFORR3 MED PHS WHITMER UCSF OBSERVATIONAL KS0RWFORR3</v>
      </c>
    </row>
    <row r="3706" spans="1:4">
      <c r="A3706" t="s">
        <v>29869</v>
      </c>
      <c r="B3706" t="s">
        <v>29870</v>
      </c>
      <c r="D3706" t="str">
        <f t="shared" si="57"/>
        <v>KS0RWFORR4 MED PHS WHITMER UCSF OBSERVATIONAL KS0RWFORR4</v>
      </c>
    </row>
    <row r="3707" spans="1:4">
      <c r="A3707" t="s">
        <v>29871</v>
      </c>
      <c r="B3707" t="s">
        <v>29872</v>
      </c>
      <c r="D3707" t="str">
        <f t="shared" si="57"/>
        <v>KS0RWFORR5 MED PHS WHITMER UCSF OBSERVATIONAL KS0RWFORR5</v>
      </c>
    </row>
    <row r="3708" spans="1:4">
      <c r="A3708" t="s">
        <v>29873</v>
      </c>
      <c r="B3708" t="s">
        <v>29874</v>
      </c>
      <c r="D3708" t="str">
        <f t="shared" si="57"/>
        <v>K30APSF762 FERGUSON U OF FL DEVELOPMENT OF AN AUTO K30APSF762</v>
      </c>
    </row>
    <row r="3709" spans="1:4">
      <c r="A3709" t="s">
        <v>29875</v>
      </c>
      <c r="B3709" t="s">
        <v>29876</v>
      </c>
      <c r="D3709" t="str">
        <f t="shared" si="57"/>
        <v>KS0HOGA601 MED IMHO GIERMASZ BIOMARIN 270 902 KS0HOGA601</v>
      </c>
    </row>
    <row r="3710" spans="1:4">
      <c r="A3710" t="s">
        <v>29877</v>
      </c>
      <c r="B3710" t="s">
        <v>29878</v>
      </c>
      <c r="D3710" t="str">
        <f t="shared" si="57"/>
        <v>KS0HOMC805 MED IMHO KIM INCYTE INCMGA 0012 202 KS0HOMC805</v>
      </c>
    </row>
    <row r="3711" spans="1:4">
      <c r="A3711" t="s">
        <v>29879</v>
      </c>
      <c r="B3711" t="s">
        <v>29880</v>
      </c>
      <c r="D3711" t="str">
        <f t="shared" si="57"/>
        <v>K30SINQUEN NSF 1855111 K30SINQUEN</v>
      </c>
    </row>
    <row r="3712" spans="1:4">
      <c r="A3712" t="s">
        <v>29881</v>
      </c>
      <c r="B3712" t="s">
        <v>29882</v>
      </c>
      <c r="D3712" t="str">
        <f t="shared" si="57"/>
        <v>K30GSSNNSA GEL STEWART UCSD DOE NNSA K30GSSNNSA</v>
      </c>
    </row>
    <row r="3713" spans="1:4">
      <c r="A3713" t="s">
        <v>29883</v>
      </c>
      <c r="B3713" t="s">
        <v>29884</v>
      </c>
      <c r="D3713" t="str">
        <f t="shared" si="57"/>
        <v>KS0AWNDSCF Aijun Wang Carryforward fund KS0AWNDSCF</v>
      </c>
    </row>
    <row r="3714" spans="1:4">
      <c r="A3714" t="s">
        <v>29885</v>
      </c>
      <c r="B3714" t="s">
        <v>29886</v>
      </c>
      <c r="D3714" t="str">
        <f t="shared" si="57"/>
        <v>KS0CDUH3SF DECARLI UCSF UH2 UH3 07 31 2019 KS0CDUH3SF</v>
      </c>
    </row>
    <row r="3715" spans="1:4">
      <c r="A3715" t="s">
        <v>29887</v>
      </c>
      <c r="B3715" t="s">
        <v>29888</v>
      </c>
      <c r="D3715" t="str">
        <f t="shared" ref="D3715:D3778" si="58">A3715&amp;" "&amp;B3715</f>
        <v>KS0CDUH4SF DECARLI UCSF UH2 UH3 07 31 20 KS0CDUH4SF</v>
      </c>
    </row>
    <row r="3716" spans="1:4">
      <c r="A3716" t="s">
        <v>29889</v>
      </c>
      <c r="B3716" t="s">
        <v>29890</v>
      </c>
      <c r="D3716" t="str">
        <f t="shared" si="58"/>
        <v>KS0CDUH5SF DECARLI UCSF UH2 UH3 07 31 2021 KS0CDUH5SF</v>
      </c>
    </row>
    <row r="3717" spans="1:4">
      <c r="A3717" t="s">
        <v>29891</v>
      </c>
      <c r="B3717" t="s">
        <v>29892</v>
      </c>
      <c r="D3717" t="str">
        <f t="shared" si="58"/>
        <v>K30USDALCB CHEM Lebrilla USDA 2020 K30USDALCB</v>
      </c>
    </row>
    <row r="3718" spans="1:4">
      <c r="A3718" t="s">
        <v>29893</v>
      </c>
      <c r="B3718" t="s">
        <v>29894</v>
      </c>
      <c r="D3718" t="str">
        <f t="shared" si="58"/>
        <v>K30CNSGR17 CNS Recanzone NIH R56AG067791 K30CNSGR17</v>
      </c>
    </row>
    <row r="3719" spans="1:4">
      <c r="A3719" t="s">
        <v>29895</v>
      </c>
      <c r="B3719" t="s">
        <v>29896</v>
      </c>
      <c r="D3719" t="str">
        <f t="shared" si="58"/>
        <v>K30SU2DSC4 JMIE USTI DSC Remote Sensing YR 4 K30SU2DSC4</v>
      </c>
    </row>
    <row r="3720" spans="1:4">
      <c r="A3720" t="s">
        <v>29897</v>
      </c>
      <c r="B3720" t="s">
        <v>29898</v>
      </c>
      <c r="D3720" t="str">
        <f t="shared" si="58"/>
        <v>K30SUDSCL4 JMIE USTI DSC Low cost satellite YR 3 K30SUDSCL4</v>
      </c>
    </row>
    <row r="3721" spans="1:4">
      <c r="A3721" t="s">
        <v>29899</v>
      </c>
      <c r="B3721" t="s">
        <v>29900</v>
      </c>
      <c r="D3721" t="str">
        <f t="shared" si="58"/>
        <v>KS0IDTG820 MED IMID THOMPSON MERCK MK4482 0001 KS0IDTG820</v>
      </c>
    </row>
    <row r="3722" spans="1:4">
      <c r="A3722" t="s">
        <v>29901</v>
      </c>
      <c r="B3722" t="s">
        <v>29902</v>
      </c>
      <c r="D3722" t="str">
        <f t="shared" si="58"/>
        <v>KS0IDTG821 MED IMID THOMPSON MERCK MK4482 0002 KS0IDTG821</v>
      </c>
    </row>
    <row r="3723" spans="1:4">
      <c r="A3723" t="s">
        <v>29903</v>
      </c>
      <c r="B3723" t="s">
        <v>29904</v>
      </c>
      <c r="D3723" t="str">
        <f t="shared" si="58"/>
        <v>K30BGKELPF Kelp Recovery Along CA North NOAA K30BGKELPF</v>
      </c>
    </row>
    <row r="3724" spans="1:4">
      <c r="A3724" t="s">
        <v>29905</v>
      </c>
      <c r="B3724" t="s">
        <v>29906</v>
      </c>
      <c r="D3724" t="str">
        <f t="shared" si="58"/>
        <v>K30BGKLP2F Kelp Recovery Along CA North NOAA YEAR 2 K30BGKLP2F</v>
      </c>
    </row>
    <row r="3725" spans="1:4">
      <c r="A3725" t="s">
        <v>29907</v>
      </c>
      <c r="B3725" t="s">
        <v>29908</v>
      </c>
      <c r="D3725" t="str">
        <f t="shared" si="58"/>
        <v>KS0IDCS304 MED IMID COHEN NIH PPD ACTIV 2 A5401 KS0IDCS304</v>
      </c>
    </row>
    <row r="3726" spans="1:4">
      <c r="A3726" t="s">
        <v>29909</v>
      </c>
      <c r="B3726" t="s">
        <v>29910</v>
      </c>
      <c r="D3726" t="str">
        <f t="shared" si="58"/>
        <v>K30CNSCC29 CNS Carter Subward UCSC R21 Boudewyn K30CNSCC29</v>
      </c>
    </row>
    <row r="3727" spans="1:4">
      <c r="A3727" t="s">
        <v>29911</v>
      </c>
      <c r="B3727" t="s">
        <v>29912</v>
      </c>
      <c r="D3727" t="str">
        <f t="shared" si="58"/>
        <v>K30AFRFACT Eff 9 1 2020 Univ of Minnesota Sub K30AFRFACT</v>
      </c>
    </row>
    <row r="3728" spans="1:4">
      <c r="A3728" t="s">
        <v>29913</v>
      </c>
      <c r="B3728" t="s">
        <v>29914</v>
      </c>
      <c r="D3728" t="str">
        <f t="shared" si="58"/>
        <v>K30JAR0D11 U of M Cyberinfrastructure for Landscape K30JAR0D11</v>
      </c>
    </row>
    <row r="3729" spans="1:4">
      <c r="A3729" t="s">
        <v>29915</v>
      </c>
      <c r="B3729" t="s">
        <v>29916</v>
      </c>
      <c r="D3729" t="str">
        <f t="shared" si="58"/>
        <v>K30DL30D12 ENG LLNL GRAD PROGRAM GRANT EXTENSION K30DL30D12</v>
      </c>
    </row>
    <row r="3730" spans="1:4">
      <c r="A3730" t="s">
        <v>29917</v>
      </c>
      <c r="B3730" t="s">
        <v>29918</v>
      </c>
      <c r="D3730" t="str">
        <f t="shared" si="58"/>
        <v>K30DLPCD12 ENG LLNL GRAD PROGRAM PARTICIPANT COSTS K30DLPCD12</v>
      </c>
    </row>
    <row r="3731" spans="1:4">
      <c r="A3731" t="s">
        <v>29919</v>
      </c>
      <c r="B3731" t="s">
        <v>29920</v>
      </c>
      <c r="D3731" t="str">
        <f t="shared" si="58"/>
        <v>K30RCDLP20 MSE CASTRO DLP LLNL B643827 20 21 K30RCDLP20</v>
      </c>
    </row>
    <row r="3732" spans="1:4">
      <c r="A3732" t="s">
        <v>29921</v>
      </c>
      <c r="B3732" t="s">
        <v>29922</v>
      </c>
      <c r="D3732" t="str">
        <f t="shared" si="58"/>
        <v>K30RCDLPPT MSE CASTRO DLP LLNL PARTICIPANT COSTS K30RCDLPPT</v>
      </c>
    </row>
    <row r="3733" spans="1:4">
      <c r="A3733" t="s">
        <v>29923</v>
      </c>
      <c r="B3733" t="s">
        <v>29924</v>
      </c>
      <c r="D3733" t="str">
        <f t="shared" si="58"/>
        <v>KS0PMGE300 MED IMPM GONCHAROVA NHLBI OHIO KS0PMGE300</v>
      </c>
    </row>
    <row r="3734" spans="1:4">
      <c r="A3734" t="s">
        <v>29925</v>
      </c>
      <c r="B3734" t="s">
        <v>29926</v>
      </c>
      <c r="D3734" t="str">
        <f t="shared" si="58"/>
        <v>KS0ERKR201 MERM CDC KAGAWA KS0ERKR201</v>
      </c>
    </row>
    <row r="3735" spans="1:4">
      <c r="A3735" t="s">
        <v>29927</v>
      </c>
      <c r="B3735" t="s">
        <v>29928</v>
      </c>
      <c r="D3735" t="str">
        <f t="shared" si="58"/>
        <v>KS0ERKR202 MERM CDC KAGAWA KS0ERKR202</v>
      </c>
    </row>
    <row r="3736" spans="1:4">
      <c r="A3736" t="s">
        <v>29929</v>
      </c>
      <c r="B3736" t="s">
        <v>29930</v>
      </c>
      <c r="D3736" t="str">
        <f t="shared" si="58"/>
        <v>KS0ERKR203 MERM CDC KAGAWA YEAR 3 KS0ERKR203</v>
      </c>
    </row>
    <row r="3737" spans="1:4">
      <c r="A3737" t="s">
        <v>29931</v>
      </c>
      <c r="B3737" t="s">
        <v>29932</v>
      </c>
      <c r="D3737" t="str">
        <f t="shared" si="58"/>
        <v>K30AQRYEPR Yazdani EPRI Emissions of Greenhouse K30AQRYEPR</v>
      </c>
    </row>
    <row r="3738" spans="1:4">
      <c r="A3738" t="s">
        <v>29933</v>
      </c>
      <c r="B3738" t="s">
        <v>29934</v>
      </c>
      <c r="D3738" t="str">
        <f t="shared" si="58"/>
        <v>K30AQYZEPR Zhao EPRI Emissions of Greenhouse K30AQYZEPR</v>
      </c>
    </row>
    <row r="3739" spans="1:4">
      <c r="A3739" t="s">
        <v>29935</v>
      </c>
      <c r="B3739" t="s">
        <v>29936</v>
      </c>
      <c r="D3739" t="str">
        <f t="shared" si="58"/>
        <v>K30FMMEPRI AN SCI MITLOEHNER EPRI GREENHOUSE GAS K30FMMEPRI</v>
      </c>
    </row>
    <row r="3740" spans="1:4">
      <c r="A3740" t="s">
        <v>29937</v>
      </c>
      <c r="B3740" t="s">
        <v>29938</v>
      </c>
      <c r="D3740" t="str">
        <f t="shared" si="58"/>
        <v>KS0ERMA200 MERM CDC MOULIN KS0ERMA200</v>
      </c>
    </row>
    <row r="3741" spans="1:4">
      <c r="A3741" t="s">
        <v>29939</v>
      </c>
      <c r="B3741" t="s">
        <v>29940</v>
      </c>
      <c r="D3741" t="str">
        <f t="shared" si="58"/>
        <v>KS0ERMA201 MERM CDC MOULIN KS0ERMA201</v>
      </c>
    </row>
    <row r="3742" spans="1:4">
      <c r="A3742" t="s">
        <v>29941</v>
      </c>
      <c r="B3742" t="s">
        <v>29942</v>
      </c>
      <c r="D3742" t="str">
        <f t="shared" si="58"/>
        <v>KS0ERMA202 MERM CDC MOULIN YEAR 3 KS0ERMA202</v>
      </c>
    </row>
    <row r="3743" spans="1:4">
      <c r="A3743" t="s">
        <v>29943</v>
      </c>
      <c r="B3743" t="s">
        <v>29944</v>
      </c>
      <c r="D3743" t="str">
        <f t="shared" si="58"/>
        <v>K30SGBLM01 JMIE GRODSKY BLM Year 1 K30SGBLM01</v>
      </c>
    </row>
    <row r="3744" spans="1:4">
      <c r="A3744" t="s">
        <v>29945</v>
      </c>
      <c r="B3744" t="s">
        <v>29946</v>
      </c>
      <c r="D3744" t="str">
        <f t="shared" si="58"/>
        <v>K30SGBLM02 JMIE GRODSKY BLM Year 2 K30SGBLM02</v>
      </c>
    </row>
    <row r="3745" spans="1:4">
      <c r="A3745" t="s">
        <v>29947</v>
      </c>
      <c r="B3745" t="s">
        <v>29948</v>
      </c>
      <c r="D3745" t="str">
        <f t="shared" si="58"/>
        <v>K30SGBLM03 JMIE GRODSKY BLM Year 3 K30SGBLM03</v>
      </c>
    </row>
    <row r="3746" spans="1:4">
      <c r="A3746" t="s">
        <v>29949</v>
      </c>
      <c r="B3746" t="s">
        <v>29950</v>
      </c>
      <c r="D3746" t="str">
        <f t="shared" si="58"/>
        <v>K30SGBLM04 JMIE GRODSKY BLM Year 4 K30SGBLM04</v>
      </c>
    </row>
    <row r="3747" spans="1:4">
      <c r="A3747" t="s">
        <v>29951</v>
      </c>
      <c r="B3747" t="s">
        <v>29952</v>
      </c>
      <c r="D3747" t="str">
        <f t="shared" si="58"/>
        <v>KS0ERKW200 MERM CDC KRAVITZ WIRTZ KS0ERKW200</v>
      </c>
    </row>
    <row r="3748" spans="1:4">
      <c r="A3748" t="s">
        <v>29953</v>
      </c>
      <c r="B3748" t="s">
        <v>29954</v>
      </c>
      <c r="D3748" t="str">
        <f t="shared" si="58"/>
        <v>KS0ERKW201 MERM CDC KRAVITZ WIRTZ KS0ERKW201</v>
      </c>
    </row>
    <row r="3749" spans="1:4">
      <c r="A3749" t="s">
        <v>29955</v>
      </c>
      <c r="B3749" t="s">
        <v>29956</v>
      </c>
      <c r="D3749" t="str">
        <f t="shared" si="58"/>
        <v>K30BPCDZ33 CNPRC Ardeshir Emmune A21 2017 K30BPCDZ33</v>
      </c>
    </row>
    <row r="3750" spans="1:4">
      <c r="A3750" t="s">
        <v>29957</v>
      </c>
      <c r="B3750" t="s">
        <v>29958</v>
      </c>
      <c r="D3750" t="str">
        <f t="shared" si="58"/>
        <v>K30RIDCOVI CA LABOR WORKFORCE DEVELOPMENT K30RIDCOVI</v>
      </c>
    </row>
    <row r="3751" spans="1:4">
      <c r="A3751" t="s">
        <v>29959</v>
      </c>
      <c r="B3751" t="s">
        <v>29960</v>
      </c>
      <c r="D3751" t="str">
        <f t="shared" si="58"/>
        <v>KS0EMNVS26 Maverakis Novartis CAIN457AUS26 KS0EMNVS26</v>
      </c>
    </row>
    <row r="3752" spans="1:4">
      <c r="A3752" t="s">
        <v>29961</v>
      </c>
      <c r="B3752" t="s">
        <v>29962</v>
      </c>
      <c r="D3752" t="str">
        <f t="shared" si="58"/>
        <v>KS0CDU1921 DECARLI U19 GRANT 08 2021 KS0CDU1921</v>
      </c>
    </row>
    <row r="3753" spans="1:4">
      <c r="A3753" t="s">
        <v>29963</v>
      </c>
      <c r="B3753" t="s">
        <v>29964</v>
      </c>
      <c r="D3753" t="str">
        <f t="shared" si="58"/>
        <v>KS0CDU1922 DECARLI U19 GRANT 08 31 23 KS0CDU1922</v>
      </c>
    </row>
    <row r="3754" spans="1:4">
      <c r="A3754" t="s">
        <v>29965</v>
      </c>
      <c r="B3754" t="s">
        <v>29966</v>
      </c>
      <c r="D3754" t="str">
        <f t="shared" si="58"/>
        <v>KS0CDU1923 DECARLI U19 GRANT 08 31 24 KS0CDU1923</v>
      </c>
    </row>
    <row r="3755" spans="1:4">
      <c r="A3755" t="s">
        <v>29967</v>
      </c>
      <c r="B3755" t="s">
        <v>29968</v>
      </c>
      <c r="D3755" t="str">
        <f t="shared" si="58"/>
        <v>KS0CDU1924 DECARLI U19 GRANT 08 31 24 KS0CDU1924</v>
      </c>
    </row>
    <row r="3756" spans="1:4">
      <c r="A3756" t="s">
        <v>29969</v>
      </c>
      <c r="B3756" t="s">
        <v>29970</v>
      </c>
      <c r="D3756" t="str">
        <f t="shared" si="58"/>
        <v>KS0CDU19C2 DECARLI U19 Clinical 8 31 24 KS0CDU19C2</v>
      </c>
    </row>
    <row r="3757" spans="1:4">
      <c r="A3757" t="s">
        <v>29971</v>
      </c>
      <c r="B3757" t="s">
        <v>29972</v>
      </c>
      <c r="D3757" t="str">
        <f t="shared" si="58"/>
        <v>KS0CDU19CS DECARLI U19 Clinical 8 31 23 KS0CDU19CS</v>
      </c>
    </row>
    <row r="3758" spans="1:4">
      <c r="A3758" t="s">
        <v>29973</v>
      </c>
      <c r="B3758" t="s">
        <v>29974</v>
      </c>
      <c r="D3758" t="str">
        <f t="shared" si="58"/>
        <v>KS0FINACDU FINA For DECARLI U19 GRANT 08 2022 KS0FINACDU</v>
      </c>
    </row>
    <row r="3759" spans="1:4">
      <c r="A3759" t="s">
        <v>29975</v>
      </c>
      <c r="B3759" t="s">
        <v>29976</v>
      </c>
      <c r="D3759" t="str">
        <f t="shared" si="58"/>
        <v>KS0LWJ1921 08 31 21 U19 GRANT Lead DeCarli KS0LWJ1921</v>
      </c>
    </row>
    <row r="3760" spans="1:4">
      <c r="A3760" t="s">
        <v>29977</v>
      </c>
      <c r="B3760" t="s">
        <v>29978</v>
      </c>
      <c r="D3760" t="str">
        <f t="shared" si="58"/>
        <v>KS0LWJ1922 08 31 22 U19 GRANT Lead DeCarli KS0LWJ1922</v>
      </c>
    </row>
    <row r="3761" spans="1:4">
      <c r="A3761" t="s">
        <v>29979</v>
      </c>
      <c r="B3761" t="s">
        <v>29980</v>
      </c>
      <c r="D3761" t="str">
        <f t="shared" si="58"/>
        <v>KS0LWJ1923 08 31 23 U19 GRANT Lead DeCarli KS0LWJ1923</v>
      </c>
    </row>
    <row r="3762" spans="1:4">
      <c r="A3762" t="s">
        <v>29981</v>
      </c>
      <c r="B3762" t="s">
        <v>29982</v>
      </c>
      <c r="D3762" t="str">
        <f t="shared" si="58"/>
        <v>KS0IDTG822 MED IMID Thompson GS US 540 9012 0 KS0IDTG822</v>
      </c>
    </row>
    <row r="3763" spans="1:4">
      <c r="A3763" t="s">
        <v>29983</v>
      </c>
      <c r="B3763" t="s">
        <v>29984</v>
      </c>
      <c r="D3763" t="str">
        <f t="shared" si="58"/>
        <v>KS0PBINOVI MED OTO BELAFSKY Inovio Pharmaceuticals KS0PBINOVI</v>
      </c>
    </row>
    <row r="3764" spans="1:4">
      <c r="A3764" t="s">
        <v>29985</v>
      </c>
      <c r="B3764" t="s">
        <v>29986</v>
      </c>
      <c r="D3764" t="str">
        <f t="shared" si="58"/>
        <v>K30BPCDZ34 CNPRC Ardeshir Scipps NIH 5 27355 K30BPCDZ34</v>
      </c>
    </row>
    <row r="3765" spans="1:4">
      <c r="A3765" t="s">
        <v>29987</v>
      </c>
      <c r="B3765" t="s">
        <v>29988</v>
      </c>
      <c r="D3765" t="str">
        <f t="shared" si="58"/>
        <v>K30CF30D42 NPB Fuller NASA HEADQUARTERS K30CF30D42</v>
      </c>
    </row>
    <row r="3766" spans="1:4">
      <c r="A3766" t="s">
        <v>29989</v>
      </c>
      <c r="B3766" t="s">
        <v>29990</v>
      </c>
      <c r="D3766" t="str">
        <f t="shared" si="58"/>
        <v>K30APSFA55 3PS PUTNAM OREGON ST UNIV USDA DETERMING K30APSFA55</v>
      </c>
    </row>
    <row r="3767" spans="1:4">
      <c r="A3767" t="s">
        <v>29991</v>
      </c>
      <c r="B3767" t="s">
        <v>29992</v>
      </c>
      <c r="D3767" t="str">
        <f t="shared" si="58"/>
        <v>K30APSFB55 PS BRUMMER ARS VIA OSU HEMP K30APSFB55</v>
      </c>
    </row>
    <row r="3768" spans="1:4">
      <c r="A3768" t="s">
        <v>29993</v>
      </c>
      <c r="B3768" t="s">
        <v>29994</v>
      </c>
      <c r="D3768" t="str">
        <f t="shared" si="58"/>
        <v>K30BPCDZ32 CNPRC Ardeshir Scipps NIH 5 27358 K30BPCDZ32</v>
      </c>
    </row>
    <row r="3769" spans="1:4">
      <c r="A3769" t="s">
        <v>29995</v>
      </c>
      <c r="B3769" t="s">
        <v>29996</v>
      </c>
      <c r="D3769" t="str">
        <f t="shared" si="58"/>
        <v>K30SCHM996 LAWR SCHMIDT CDFA Compost to Alfalfa K30SCHM996</v>
      </c>
    </row>
    <row r="3770" spans="1:4">
      <c r="A3770" t="s">
        <v>29997</v>
      </c>
      <c r="B3770" t="s">
        <v>29998</v>
      </c>
      <c r="D3770" t="str">
        <f t="shared" si="58"/>
        <v>K30BAR1348 LAWR ZHU BARKER CDFA Walnut Orchards K30BAR1348</v>
      </c>
    </row>
    <row r="3771" spans="1:4">
      <c r="A3771" t="s">
        <v>29999</v>
      </c>
      <c r="B3771" t="s">
        <v>30000</v>
      </c>
      <c r="D3771" t="str">
        <f t="shared" si="58"/>
        <v>K30S4TYDPR CEE YOUNG CDPR AG PESTICIDES GROUNDWATER K30S4TYDPR</v>
      </c>
    </row>
    <row r="3772" spans="1:4">
      <c r="A3772" t="s">
        <v>30001</v>
      </c>
      <c r="B3772" t="s">
        <v>30002</v>
      </c>
      <c r="D3772" t="str">
        <f t="shared" si="58"/>
        <v>K30AKH0D53 CDFA Soil Health in CA Olives 2020 2021 K30AKH0D53</v>
      </c>
    </row>
    <row r="3773" spans="1:4">
      <c r="A3773" t="s">
        <v>30003</v>
      </c>
      <c r="B3773" t="s">
        <v>30004</v>
      </c>
      <c r="D3773" t="str">
        <f t="shared" si="58"/>
        <v>K30AKH0D54 CDFA Soil Health in CA Olives 2021 2022 K30AKH0D54</v>
      </c>
    </row>
    <row r="3774" spans="1:4">
      <c r="A3774" t="s">
        <v>30005</v>
      </c>
      <c r="B3774" t="s">
        <v>30006</v>
      </c>
      <c r="D3774" t="str">
        <f t="shared" si="58"/>
        <v>K30AKH0D55 CDFA Soil Health in CA Olives 2022 2023 K30AKH0D55</v>
      </c>
    </row>
    <row r="3775" spans="1:4">
      <c r="A3775" t="s">
        <v>30007</v>
      </c>
      <c r="B3775" t="s">
        <v>30008</v>
      </c>
      <c r="D3775" t="str">
        <f t="shared" si="58"/>
        <v>KS0SWANYR1 MED OBGYN Dr Waetjen SWAN Subaward KS0SWANYR1</v>
      </c>
    </row>
    <row r="3776" spans="1:4">
      <c r="A3776" t="s">
        <v>30009</v>
      </c>
      <c r="B3776" t="s">
        <v>30010</v>
      </c>
      <c r="D3776" t="str">
        <f t="shared" si="58"/>
        <v>KS0SWANYR2 MED OBGYN Dr Waetjen SWAN Subaward KS0SWANYR2</v>
      </c>
    </row>
    <row r="3777" spans="1:4">
      <c r="A3777" t="s">
        <v>30011</v>
      </c>
      <c r="B3777" t="s">
        <v>30012</v>
      </c>
      <c r="D3777" t="str">
        <f t="shared" si="58"/>
        <v>KS0SWANYR3 MED OBGYN Dr Waetjen SWAN Subaward KS0SWANYR3</v>
      </c>
    </row>
    <row r="3778" spans="1:4">
      <c r="A3778" t="s">
        <v>30013</v>
      </c>
      <c r="B3778" t="s">
        <v>30014</v>
      </c>
      <c r="D3778" t="str">
        <f t="shared" si="58"/>
        <v>KS0GIBC834 MED IMGI BOWLUS PLIANT THERAPEUTICS KS0GIBC834</v>
      </c>
    </row>
    <row r="3779" spans="1:4">
      <c r="A3779" t="s">
        <v>30015</v>
      </c>
      <c r="B3779" t="s">
        <v>30016</v>
      </c>
      <c r="D3779" t="str">
        <f t="shared" ref="D3779:D3842" si="59">A3779&amp;" "&amp;B3779</f>
        <v>K30V451FL1 J R UFL USDA SCRI Produce Safety Regultn K30V451FL1</v>
      </c>
    </row>
    <row r="3780" spans="1:4">
      <c r="A3780" t="s">
        <v>30017</v>
      </c>
      <c r="B3780" t="s">
        <v>30018</v>
      </c>
      <c r="D3780" t="str">
        <f t="shared" si="59"/>
        <v>K30V751FL1 J R UFL FINA SCRI Produce Safety Regultn K30V751FL1</v>
      </c>
    </row>
    <row r="3781" spans="1:4">
      <c r="A3781" t="s">
        <v>30019</v>
      </c>
      <c r="B3781" t="s">
        <v>30020</v>
      </c>
      <c r="D3781" t="str">
        <f t="shared" si="59"/>
        <v>K30JS30D63 ANTS ACSS 2020 22 S JOSEPH 30D63 K30JS30D63</v>
      </c>
    </row>
    <row r="3782" spans="1:4">
      <c r="A3782" t="s">
        <v>30021</v>
      </c>
      <c r="B3782" t="s">
        <v>30022</v>
      </c>
      <c r="D3782" t="str">
        <f t="shared" si="59"/>
        <v>K30BPCDZ35 CNPRC Roberts UCSF NIH R01 K30BPCDZ35</v>
      </c>
    </row>
    <row r="3783" spans="1:4">
      <c r="A3783" t="s">
        <v>30023</v>
      </c>
      <c r="B3783" t="s">
        <v>30024</v>
      </c>
      <c r="D3783" t="str">
        <f t="shared" si="59"/>
        <v>K30BPCDZ57 CNPRC Roberts UCSF NIH R01 K30BPCDZ57</v>
      </c>
    </row>
    <row r="3784" spans="1:4">
      <c r="A3784" t="s">
        <v>30025</v>
      </c>
      <c r="B3784" t="s">
        <v>30026</v>
      </c>
      <c r="D3784" t="str">
        <f t="shared" si="59"/>
        <v>K30BPCEZ05 CNPRC Roberts UCSF NIH R01 Yr 3 K30BPCEZ05</v>
      </c>
    </row>
    <row r="3785" spans="1:4">
      <c r="A3785" t="s">
        <v>30027</v>
      </c>
      <c r="B3785" t="s">
        <v>30028</v>
      </c>
      <c r="D3785" t="str">
        <f t="shared" si="59"/>
        <v>K30NSF0D65 NSF Building Latina STEM K30NSF0D65</v>
      </c>
    </row>
    <row r="3786" spans="1:4">
      <c r="A3786" t="s">
        <v>30029</v>
      </c>
      <c r="B3786" t="s">
        <v>30030</v>
      </c>
      <c r="D3786" t="str">
        <f t="shared" si="59"/>
        <v>K30PS30D65 Part Supp NSFBuilding Latina STEM K30PS30D65</v>
      </c>
    </row>
    <row r="3787" spans="1:4">
      <c r="A3787" t="s">
        <v>30031</v>
      </c>
      <c r="B3787" t="s">
        <v>30032</v>
      </c>
      <c r="D3787" t="str">
        <f t="shared" si="59"/>
        <v>K30V440IWA VMB NIH R25GM139200 Iowa Rumbeiha K30V440IWA</v>
      </c>
    </row>
    <row r="3788" spans="1:4">
      <c r="A3788" t="s">
        <v>30033</v>
      </c>
      <c r="B3788" t="s">
        <v>30034</v>
      </c>
      <c r="D3788" t="str">
        <f t="shared" si="59"/>
        <v>K30V440MCH VMB NIH R25GM139200 Michigan Rumbeiha K30V440MCH</v>
      </c>
    </row>
    <row r="3789" spans="1:4">
      <c r="A3789" t="s">
        <v>30035</v>
      </c>
      <c r="B3789" t="s">
        <v>30036</v>
      </c>
      <c r="D3789" t="str">
        <f t="shared" si="59"/>
        <v>K30V440OHI VMB NIH R25GM139200 Ohio Rumbeiha K30V440OHI</v>
      </c>
    </row>
    <row r="3790" spans="1:4">
      <c r="A3790" t="s">
        <v>30037</v>
      </c>
      <c r="B3790" t="s">
        <v>30038</v>
      </c>
      <c r="D3790" t="str">
        <f t="shared" si="59"/>
        <v>K30V440SOT VMB NIH R25GM139200 SOT Rumbeiha K30V440SOT</v>
      </c>
    </row>
    <row r="3791" spans="1:4">
      <c r="A3791" t="s">
        <v>30039</v>
      </c>
      <c r="B3791" t="s">
        <v>30040</v>
      </c>
      <c r="D3791" t="str">
        <f t="shared" si="59"/>
        <v>K30V440WR3 VMB NIH R25GM139200 Rumbeiha K30V440WR3</v>
      </c>
    </row>
    <row r="3792" spans="1:4">
      <c r="A3792" t="s">
        <v>30041</v>
      </c>
      <c r="B3792" t="s">
        <v>30042</v>
      </c>
      <c r="D3792" t="str">
        <f t="shared" si="59"/>
        <v>K30V4B49UM Morrison Univ of Michigan Zika and Deng K30V4B49UM</v>
      </c>
    </row>
    <row r="3793" spans="1:4">
      <c r="A3793" t="s">
        <v>30043</v>
      </c>
      <c r="B3793" t="s">
        <v>30044</v>
      </c>
      <c r="D3793" t="str">
        <f t="shared" si="59"/>
        <v>KS0CASJ808 MED IMCA SOUTHARD BOST SCI PRTCTD TAVR KS0CASJ808</v>
      </c>
    </row>
    <row r="3794" spans="1:4">
      <c r="A3794" t="s">
        <v>30045</v>
      </c>
      <c r="B3794" t="s">
        <v>30046</v>
      </c>
      <c r="D3794" t="str">
        <f t="shared" si="59"/>
        <v>KS0NEUTAVR BOSTON SCI PROTECTED TAVR 06 24 KS0NEUTAVR</v>
      </c>
    </row>
    <row r="3795" spans="1:4">
      <c r="A3795" t="s">
        <v>30047</v>
      </c>
      <c r="B3795" t="s">
        <v>30048</v>
      </c>
      <c r="D3795" t="str">
        <f t="shared" si="59"/>
        <v>KS0ASNIH24 Soulika NIH A21 1167 KS0ASNIH24</v>
      </c>
    </row>
    <row r="3796" spans="1:4">
      <c r="A3796" t="s">
        <v>30049</v>
      </c>
      <c r="B3796" t="s">
        <v>30050</v>
      </c>
      <c r="D3796" t="str">
        <f t="shared" si="59"/>
        <v>KS0ASNIHKS Derm Soulika NIH24 Supplement KSanchez KS0ASNIHKS</v>
      </c>
    </row>
    <row r="3797" spans="1:4">
      <c r="A3797" t="s">
        <v>30051</v>
      </c>
      <c r="B3797" t="s">
        <v>30052</v>
      </c>
      <c r="D3797" t="str">
        <f t="shared" si="59"/>
        <v>KS0SAECZ20 AWASTHI Pediatric Atopic Dermatitis KS0SAECZ20</v>
      </c>
    </row>
    <row r="3798" spans="1:4">
      <c r="A3798" t="s">
        <v>30053</v>
      </c>
      <c r="B3798" t="s">
        <v>30054</v>
      </c>
      <c r="D3798" t="str">
        <f t="shared" si="59"/>
        <v>K30HJZEPIG AN SCI ZHOU NIFA EPIGENTIC REG MECHAN K30HJZEPIG</v>
      </c>
    </row>
    <row r="3799" spans="1:4">
      <c r="A3799" t="s">
        <v>30055</v>
      </c>
      <c r="B3799" t="s">
        <v>30056</v>
      </c>
      <c r="D3799" t="str">
        <f t="shared" si="59"/>
        <v>K30AMSUCRS AANS Schreier Spokane tribe of indians K30AMSUCRS</v>
      </c>
    </row>
    <row r="3800" spans="1:4">
      <c r="A3800" t="s">
        <v>30057</v>
      </c>
      <c r="B3800" t="s">
        <v>30058</v>
      </c>
      <c r="D3800" t="str">
        <f t="shared" si="59"/>
        <v>KS0LAALAB1 Abbeduto Alabama NIH 7 20 6 21 KS0LAALAB1</v>
      </c>
    </row>
    <row r="3801" spans="1:4">
      <c r="A3801" t="s">
        <v>30059</v>
      </c>
      <c r="B3801" t="s">
        <v>30060</v>
      </c>
      <c r="D3801" t="str">
        <f t="shared" si="59"/>
        <v>KS0LAALAB2 Abbeduto Alabama NIH 3R01HD098179 03S1 KS0LAALAB2</v>
      </c>
    </row>
    <row r="3802" spans="1:4">
      <c r="A3802" t="s">
        <v>30061</v>
      </c>
      <c r="B3802" t="s">
        <v>30062</v>
      </c>
      <c r="D3802" t="str">
        <f t="shared" si="59"/>
        <v>KS0LAALABS Abbeduto Alabama NIH 7 20 6 21 KS0LAALABS</v>
      </c>
    </row>
    <row r="3803" spans="1:4">
      <c r="A3803" t="s">
        <v>30063</v>
      </c>
      <c r="B3803" t="s">
        <v>30064</v>
      </c>
      <c r="D3803" t="str">
        <f t="shared" si="59"/>
        <v>KS0LJ30D87 Abbeduto Alabama NIH 7 20 6 21 KS0LJ30D87</v>
      </c>
    </row>
    <row r="3804" spans="1:4">
      <c r="A3804" t="s">
        <v>30065</v>
      </c>
      <c r="B3804" t="s">
        <v>30066</v>
      </c>
      <c r="D3804" t="str">
        <f t="shared" si="59"/>
        <v>KS0PMHR802 MED IMPM HARPER CONTRAFECT 301 105 KS0PMHR802</v>
      </c>
    </row>
    <row r="3805" spans="1:4">
      <c r="A3805" t="s">
        <v>30067</v>
      </c>
      <c r="B3805" t="s">
        <v>30068</v>
      </c>
      <c r="D3805" t="str">
        <f t="shared" si="59"/>
        <v>KS0HOMC816 MED IMHO CHO INCYTE INCMGA 0012 303 KS0HOMC816</v>
      </c>
    </row>
    <row r="3806" spans="1:4">
      <c r="A3806" t="s">
        <v>30069</v>
      </c>
      <c r="B3806" t="s">
        <v>30070</v>
      </c>
      <c r="D3806" t="str">
        <f t="shared" si="59"/>
        <v>K30ZLPDRY1 4 30 23 CDFA off ground almond harvestin K30ZLPDRY1</v>
      </c>
    </row>
    <row r="3807" spans="1:4">
      <c r="A3807" t="s">
        <v>30071</v>
      </c>
      <c r="B3807" t="s">
        <v>30072</v>
      </c>
      <c r="D3807" t="str">
        <f t="shared" si="59"/>
        <v>K30CPCDZ36 CNPRC Van Rompay Gilead Sciences K30CPCDZ36</v>
      </c>
    </row>
    <row r="3808" spans="1:4">
      <c r="A3808" t="s">
        <v>30073</v>
      </c>
      <c r="B3808" t="s">
        <v>30074</v>
      </c>
      <c r="D3808" t="str">
        <f t="shared" si="59"/>
        <v>KS0SPPILOT Dr Park CURES WITHIN REACH A21 2806 KS0SPPILOT</v>
      </c>
    </row>
    <row r="3809" spans="1:4">
      <c r="A3809" t="s">
        <v>30075</v>
      </c>
      <c r="B3809" t="s">
        <v>30076</v>
      </c>
      <c r="D3809" t="str">
        <f t="shared" si="59"/>
        <v>KS0IDCS303 MED IMID Fred Hutch CoVPN 3004 Protocol KS0IDCS303</v>
      </c>
    </row>
    <row r="3810" spans="1:4">
      <c r="A3810" t="s">
        <v>30077</v>
      </c>
      <c r="B3810" t="s">
        <v>30078</v>
      </c>
      <c r="D3810" t="str">
        <f t="shared" si="59"/>
        <v>KS0NSIKAWA SATAKE ASAHIKAWA RANTS IN AID KS0NSIKAWA</v>
      </c>
    </row>
    <row r="3811" spans="1:4">
      <c r="A3811" t="s">
        <v>30079</v>
      </c>
      <c r="B3811" t="s">
        <v>30080</v>
      </c>
      <c r="D3811" t="str">
        <f t="shared" si="59"/>
        <v>KS0SPORE22 Colorado Head and Neck Cancer SPORE KS0SPORE22</v>
      </c>
    </row>
    <row r="3812" spans="1:4">
      <c r="A3812" t="s">
        <v>30081</v>
      </c>
      <c r="B3812" t="s">
        <v>30082</v>
      </c>
      <c r="D3812" t="str">
        <f t="shared" si="59"/>
        <v>KS0SPORE23 Colorado Head and Neck Cancer SPORE YR2 KS0SPORE23</v>
      </c>
    </row>
    <row r="3813" spans="1:4">
      <c r="A3813" t="s">
        <v>30083</v>
      </c>
      <c r="B3813" t="s">
        <v>30084</v>
      </c>
      <c r="D3813" t="str">
        <f t="shared" si="59"/>
        <v>K30SUVOF04 LAWR SUVOCAREV CDWR CIMIS Eff 9 1 22 K30SUVOF04</v>
      </c>
    </row>
    <row r="3814" spans="1:4">
      <c r="A3814" t="s">
        <v>30085</v>
      </c>
      <c r="B3814" t="s">
        <v>30086</v>
      </c>
      <c r="D3814" t="str">
        <f t="shared" si="59"/>
        <v>K30AXOGRVB 6 30 25 GRBV viral titer and sympt K30AXOGRVB</v>
      </c>
    </row>
    <row r="3815" spans="1:4">
      <c r="A3815" t="s">
        <v>30087</v>
      </c>
      <c r="B3815" t="s">
        <v>30088</v>
      </c>
      <c r="D3815" t="str">
        <f t="shared" si="59"/>
        <v>K3030F07JM HRSA PSA Hlth Res and Service K3030F07JM</v>
      </c>
    </row>
    <row r="3816" spans="1:4">
      <c r="A3816" t="s">
        <v>30089</v>
      </c>
      <c r="B3816" t="s">
        <v>30090</v>
      </c>
      <c r="D3816" t="str">
        <f t="shared" si="59"/>
        <v>K30FF30F07 DCM Requisition Projects Fund 30F07 K30FF30F07</v>
      </c>
    </row>
    <row r="3817" spans="1:4">
      <c r="A3817" t="s">
        <v>30091</v>
      </c>
      <c r="B3817" t="s">
        <v>30092</v>
      </c>
      <c r="D3817" t="str">
        <f t="shared" si="59"/>
        <v>K30AMSSPAD SCHREIER eDNA northern Western spadefoo K30AMSSPAD</v>
      </c>
    </row>
    <row r="3818" spans="1:4">
      <c r="A3818" t="s">
        <v>30093</v>
      </c>
      <c r="B3818" t="s">
        <v>30094</v>
      </c>
      <c r="D3818" t="str">
        <f t="shared" si="59"/>
        <v>K304875133 Studying Mobility Car LA K304875133</v>
      </c>
    </row>
    <row r="3819" spans="1:4">
      <c r="A3819" t="s">
        <v>30095</v>
      </c>
      <c r="B3819" t="s">
        <v>30096</v>
      </c>
      <c r="D3819" t="str">
        <f t="shared" si="59"/>
        <v>K306830F10 STATE WS LAEP CAMPUS RESEARCH K306830F10</v>
      </c>
    </row>
    <row r="3820" spans="1:4">
      <c r="A3820" t="s">
        <v>30097</v>
      </c>
      <c r="B3820" t="s">
        <v>30098</v>
      </c>
      <c r="D3820" t="str">
        <f t="shared" si="59"/>
        <v>K309030F10 STATE WS LAEP CAMPUS RESEARCH K309030F10</v>
      </c>
    </row>
    <row r="3821" spans="1:4">
      <c r="A3821" t="s">
        <v>30099</v>
      </c>
      <c r="B3821" t="s">
        <v>30100</v>
      </c>
      <c r="D3821" t="str">
        <f t="shared" si="59"/>
        <v>K309130F10 STATE WS LAEP CAMPUS RESEARCH 2324 K309130F10</v>
      </c>
    </row>
    <row r="3822" spans="1:4">
      <c r="A3822" t="s">
        <v>30101</v>
      </c>
      <c r="B3822" t="s">
        <v>30102</v>
      </c>
      <c r="D3822" t="str">
        <f t="shared" si="59"/>
        <v>K309330F10 STATE WS LAEP OFF CAMPUS FOR PROFIT K309330F10</v>
      </c>
    </row>
    <row r="3823" spans="1:4">
      <c r="A3823" t="s">
        <v>30103</v>
      </c>
      <c r="B3823" t="s">
        <v>30104</v>
      </c>
      <c r="D3823" t="str">
        <f t="shared" si="59"/>
        <v>K309430F10 STATE WS LAEP OFF CAMPUS NON PROFIT 2324 K309430F10</v>
      </c>
    </row>
    <row r="3824" spans="1:4">
      <c r="A3824" t="s">
        <v>30105</v>
      </c>
      <c r="B3824" t="s">
        <v>30106</v>
      </c>
      <c r="D3824" t="str">
        <f t="shared" si="59"/>
        <v>KS0JSLUMOS MED PSYCH Schweitzer Lumos BCHS A22 364 KS0JSLUMOS</v>
      </c>
    </row>
    <row r="3825" spans="1:4">
      <c r="A3825" t="s">
        <v>30107</v>
      </c>
      <c r="B3825" t="s">
        <v>30108</v>
      </c>
      <c r="D3825" t="str">
        <f t="shared" si="59"/>
        <v>K30FAN0F14 08 31 25 Biorefinery for sugars acids K30FAN0F14</v>
      </c>
    </row>
    <row r="3826" spans="1:4">
      <c r="A3826" t="s">
        <v>30109</v>
      </c>
      <c r="B3826" t="s">
        <v>30110</v>
      </c>
      <c r="D3826" t="str">
        <f t="shared" si="59"/>
        <v>K30FAN0F15 08 31 25 Biorefinery for sugars acids K30FAN0F15</v>
      </c>
    </row>
    <row r="3827" spans="1:4">
      <c r="A3827" t="s">
        <v>30111</v>
      </c>
      <c r="B3827" t="s">
        <v>30112</v>
      </c>
      <c r="D3827" t="str">
        <f t="shared" si="59"/>
        <v>K30APSFB28 PS PITTELKOW CDFA HSP DECREASING CARBON K30APSFB28</v>
      </c>
    </row>
    <row r="3828" spans="1:4">
      <c r="A3828" t="s">
        <v>30113</v>
      </c>
      <c r="B3828" t="s">
        <v>30114</v>
      </c>
      <c r="D3828" t="str">
        <f t="shared" si="59"/>
        <v>K30HXCAGPI AN SCI CHENG ISU NIFA AG2PI K30HXCAGPI</v>
      </c>
    </row>
    <row r="3829" spans="1:4">
      <c r="A3829" t="s">
        <v>30115</v>
      </c>
      <c r="B3829" t="s">
        <v>30116</v>
      </c>
      <c r="D3829" t="str">
        <f t="shared" si="59"/>
        <v>KS0SS30F17 NSG STAVISKY NIH DP2 DP2DC021055 08 27 KS0SS30F17</v>
      </c>
    </row>
    <row r="3830" spans="1:4">
      <c r="A3830" t="s">
        <v>30117</v>
      </c>
      <c r="B3830" t="s">
        <v>30118</v>
      </c>
      <c r="D3830" t="str">
        <f t="shared" si="59"/>
        <v>K30GTCCDD1 GTC CIRM DISC2 13417 CDKL5 K30GTCCDD1</v>
      </c>
    </row>
    <row r="3831" spans="1:4">
      <c r="A3831" t="s">
        <v>30119</v>
      </c>
      <c r="B3831" t="s">
        <v>30120</v>
      </c>
      <c r="D3831" t="str">
        <f t="shared" si="59"/>
        <v>K30APSFB25 PS VAN DEYNZE 2022 USDA NIFA MSP K30APSFB25</v>
      </c>
    </row>
    <row r="3832" spans="1:4">
      <c r="A3832" t="s">
        <v>30121</v>
      </c>
      <c r="B3832" t="s">
        <v>30122</v>
      </c>
      <c r="D3832" t="str">
        <f t="shared" si="59"/>
        <v>K30APSJB25 PS VAN DEYNZE 2022 USDA NIFA MSP FINA K30APSJB25</v>
      </c>
    </row>
    <row r="3833" spans="1:4">
      <c r="A3833" t="s">
        <v>30123</v>
      </c>
      <c r="B3833" t="s">
        <v>30124</v>
      </c>
      <c r="D3833" t="str">
        <f t="shared" si="59"/>
        <v>K30APSFB24 PS PJBROWN 2022 USDA SCRI PISTACHIO K30APSFB24</v>
      </c>
    </row>
    <row r="3834" spans="1:4">
      <c r="A3834" t="s">
        <v>30125</v>
      </c>
      <c r="B3834" t="s">
        <v>30126</v>
      </c>
      <c r="D3834" t="str">
        <f t="shared" si="59"/>
        <v>K30APSFB68 PS MONROE USDA NIFA SCRI ADAPTING PISTAC K30APSFB68</v>
      </c>
    </row>
    <row r="3835" spans="1:4">
      <c r="A3835" t="s">
        <v>30127</v>
      </c>
      <c r="B3835" t="s">
        <v>30128</v>
      </c>
      <c r="D3835" t="str">
        <f t="shared" si="59"/>
        <v>K30APSFB73 PS FERGUSON 2022 USDA SCRI PISTACHIO K30APSFB73</v>
      </c>
    </row>
    <row r="3836" spans="1:4">
      <c r="A3836" t="s">
        <v>30129</v>
      </c>
      <c r="B3836" t="s">
        <v>30130</v>
      </c>
      <c r="D3836" t="str">
        <f t="shared" si="59"/>
        <v>K30APSFB74 PS MARINO 2022 USDA SCRI PISTACHIO K30APSFB74</v>
      </c>
    </row>
    <row r="3837" spans="1:4">
      <c r="A3837" t="s">
        <v>30131</v>
      </c>
      <c r="B3837" t="s">
        <v>30132</v>
      </c>
      <c r="D3837" t="str">
        <f t="shared" si="59"/>
        <v>K30BKG5PIS ARE GOODRICH USDA SCRI PISTACHIO K30BKG5PIS</v>
      </c>
    </row>
    <row r="3838" spans="1:4">
      <c r="A3838" t="s">
        <v>30133</v>
      </c>
      <c r="B3838" t="s">
        <v>30134</v>
      </c>
      <c r="D3838" t="str">
        <f t="shared" si="59"/>
        <v>K30FPT0F20 USDA SCRI PISTACHIO K30FPT0F20</v>
      </c>
    </row>
    <row r="3839" spans="1:4">
      <c r="A3839" t="s">
        <v>30135</v>
      </c>
      <c r="B3839" t="s">
        <v>30136</v>
      </c>
      <c r="D3839" t="str">
        <f t="shared" si="59"/>
        <v>K30RMPJBPO PS PJBROWN 2022 USDA SCRI PISTACHIO K30RMPJBPO</v>
      </c>
    </row>
    <row r="3840" spans="1:4">
      <c r="A3840" t="s">
        <v>30137</v>
      </c>
      <c r="B3840" t="s">
        <v>30138</v>
      </c>
      <c r="D3840" t="str">
        <f t="shared" si="59"/>
        <v>K30FANG507 WFCB FANGUE METROPOLITAN DELTA K30FANG507</v>
      </c>
    </row>
    <row r="3841" spans="1:4">
      <c r="A3841" t="s">
        <v>30139</v>
      </c>
      <c r="B3841" t="s">
        <v>30140</v>
      </c>
      <c r="D3841" t="str">
        <f t="shared" si="59"/>
        <v>KS0NRB2BED Nicole Rubin ACGME Back to Bedside Grant KS0NRB2BED</v>
      </c>
    </row>
    <row r="3842" spans="1:4">
      <c r="A3842" t="s">
        <v>30141</v>
      </c>
      <c r="B3842" t="s">
        <v>30142</v>
      </c>
      <c r="D3842" t="str">
        <f t="shared" si="59"/>
        <v>K30JKL8CWF HE CD London CA Wellness Fnd 30F23 K30JKL8CWF</v>
      </c>
    </row>
    <row r="3843" spans="1:4">
      <c r="A3843" t="s">
        <v>30143</v>
      </c>
      <c r="B3843" t="s">
        <v>30144</v>
      </c>
      <c r="D3843" t="str">
        <f t="shared" ref="D3843:D3906" si="60">A3843&amp;" "&amp;B3843</f>
        <v>KS0IDSW600 MED IMID WINTER US ISRAEL BINATIONAL SCI KS0IDSW600</v>
      </c>
    </row>
    <row r="3844" spans="1:4">
      <c r="A3844" t="s">
        <v>30145</v>
      </c>
      <c r="B3844" t="s">
        <v>30146</v>
      </c>
      <c r="D3844" t="str">
        <f t="shared" si="60"/>
        <v>K30GEEKVN2 USDA Feed Ration Software Vietnam K30GEEKVN2</v>
      </c>
    </row>
    <row r="3845" spans="1:4">
      <c r="A3845" t="s">
        <v>30147</v>
      </c>
      <c r="B3845" t="s">
        <v>30148</v>
      </c>
      <c r="D3845" t="str">
        <f t="shared" si="60"/>
        <v>K30STA22T1 STA Stanislaus GENT 2022 34 C000114308 K30STA22T1</v>
      </c>
    </row>
    <row r="3846" spans="1:4">
      <c r="A3846" t="s">
        <v>30149</v>
      </c>
      <c r="B3846" t="s">
        <v>30150</v>
      </c>
      <c r="D3846" t="str">
        <f t="shared" si="60"/>
        <v>K30YLO22T1 YLO Yolo County GENT 2022 40 C000114348 K30YLO22T1</v>
      </c>
    </row>
    <row r="3847" spans="1:4">
      <c r="A3847" t="s">
        <v>30151</v>
      </c>
      <c r="B3847" t="s">
        <v>30152</v>
      </c>
      <c r="D3847" t="str">
        <f t="shared" si="60"/>
        <v>K30STA22E1 STA Stanislaus Co EW 2022 34 C000114306 K30STA22E1</v>
      </c>
    </row>
    <row r="3848" spans="1:4">
      <c r="A3848" t="s">
        <v>30153</v>
      </c>
      <c r="B3848" t="s">
        <v>30154</v>
      </c>
      <c r="D3848" t="str">
        <f t="shared" si="60"/>
        <v>K30MAD22E1 MAD Madera County EW 2022 16 C000114332 K30MAD22E1</v>
      </c>
    </row>
    <row r="3849" spans="1:4">
      <c r="A3849" t="s">
        <v>30155</v>
      </c>
      <c r="B3849" t="s">
        <v>30156</v>
      </c>
      <c r="D3849" t="str">
        <f t="shared" si="60"/>
        <v>K30ALP22T1 ALP Alpine Co GENT 2022 01 C000114327 K30ALP22T1</v>
      </c>
    </row>
    <row r="3850" spans="1:4">
      <c r="A3850" t="s">
        <v>30157</v>
      </c>
      <c r="B3850" t="s">
        <v>30158</v>
      </c>
      <c r="D3850" t="str">
        <f t="shared" si="60"/>
        <v>K30NEV22E1 NEV Nevada Co EW 2022 24 C000114307 K30NEV22E1</v>
      </c>
    </row>
    <row r="3851" spans="1:4">
      <c r="A3851" t="s">
        <v>30159</v>
      </c>
      <c r="B3851" t="s">
        <v>30160</v>
      </c>
      <c r="D3851" t="str">
        <f t="shared" si="60"/>
        <v>K30SBT22T1 SBT San Benito GENT 2022 27 C000114351 K30SBT22T1</v>
      </c>
    </row>
    <row r="3852" spans="1:4">
      <c r="A3852" t="s">
        <v>30161</v>
      </c>
      <c r="B3852" t="s">
        <v>30162</v>
      </c>
      <c r="D3852" t="str">
        <f t="shared" si="60"/>
        <v>KS0AFBRAIN FAN Brain Oxygen 9 30 22 8 31 25 KS0AFBRAIN</v>
      </c>
    </row>
    <row r="3853" spans="1:4">
      <c r="A3853" t="s">
        <v>30163</v>
      </c>
      <c r="B3853" t="s">
        <v>30164</v>
      </c>
      <c r="D3853" t="str">
        <f t="shared" si="60"/>
        <v>KS0HORJ824 MED IMHO RIESS IO BIOTECH IO102 IO103 KS0HORJ824</v>
      </c>
    </row>
    <row r="3854" spans="1:4">
      <c r="A3854" t="s">
        <v>30165</v>
      </c>
      <c r="B3854" t="s">
        <v>30166</v>
      </c>
      <c r="D3854" t="str">
        <f t="shared" si="60"/>
        <v>KS0ERPV200 MERM CDC PEAR KS0ERPV200</v>
      </c>
    </row>
    <row r="3855" spans="1:4">
      <c r="A3855" t="s">
        <v>30167</v>
      </c>
      <c r="B3855" t="s">
        <v>30168</v>
      </c>
      <c r="D3855" t="str">
        <f t="shared" si="60"/>
        <v>K30MEDICAF Fisher CONGRESSIONALLY DIRECTED MEDIC K30MEDICAF</v>
      </c>
    </row>
    <row r="3856" spans="1:4">
      <c r="A3856" t="s">
        <v>30169</v>
      </c>
      <c r="B3856" t="s">
        <v>30170</v>
      </c>
      <c r="D3856" t="str">
        <f t="shared" si="60"/>
        <v>K302330F38 CS NSF Migration to Next Generation Muk K302330F38</v>
      </c>
    </row>
    <row r="3857" spans="1:4">
      <c r="A3857" t="s">
        <v>30171</v>
      </c>
      <c r="B3857" t="s">
        <v>30172</v>
      </c>
      <c r="D3857" t="str">
        <f t="shared" si="60"/>
        <v>K30V4D2431 Kent Earli Task Order 5 PET Imaging K9 K30V4D2431</v>
      </c>
    </row>
    <row r="3858" spans="1:4">
      <c r="A3858" t="s">
        <v>30173</v>
      </c>
      <c r="B3858" t="s">
        <v>30174</v>
      </c>
      <c r="D3858" t="str">
        <f t="shared" si="60"/>
        <v>KS0OSLD504 OSRD CA WELLNESS FOUNDATION MORFIN KS0OSLD504</v>
      </c>
    </row>
    <row r="3859" spans="1:4">
      <c r="A3859" t="s">
        <v>30175</v>
      </c>
      <c r="B3859" t="s">
        <v>30176</v>
      </c>
      <c r="D3859" t="str">
        <f t="shared" si="60"/>
        <v>KS0HRPPLEC MED PHS RIDEN HEALTHNET PLATICAS EN CONF KS0HRPPLEC</v>
      </c>
    </row>
    <row r="3860" spans="1:4">
      <c r="A3860" t="s">
        <v>30177</v>
      </c>
      <c r="B3860" t="s">
        <v>30178</v>
      </c>
      <c r="D3860" t="str">
        <f t="shared" si="60"/>
        <v>KS0PBCOOK2 MED OTO Belafsky Cook Myosite extension KS0PBCOOK2</v>
      </c>
    </row>
    <row r="3861" spans="1:4">
      <c r="A3861" t="s">
        <v>30179</v>
      </c>
      <c r="B3861" t="s">
        <v>30180</v>
      </c>
      <c r="D3861" t="str">
        <f t="shared" si="60"/>
        <v>K30JLBELMO Lund NSF 2233458 Belmont Forum Collab K30JLBELMO</v>
      </c>
    </row>
    <row r="3862" spans="1:4">
      <c r="A3862" t="s">
        <v>30181</v>
      </c>
      <c r="B3862" t="s">
        <v>30182</v>
      </c>
      <c r="D3862" t="str">
        <f t="shared" si="60"/>
        <v>K30FPS0F44 AVF Grant Management Website K30FPS0F44</v>
      </c>
    </row>
    <row r="3863" spans="1:4">
      <c r="A3863" t="s">
        <v>30183</v>
      </c>
      <c r="B3863" t="s">
        <v>30184</v>
      </c>
      <c r="D3863" t="str">
        <f t="shared" si="60"/>
        <v>K30GXMCTGC NUTR Mackenzie grapes on sarcopenia K30GXMCTGC</v>
      </c>
    </row>
    <row r="3864" spans="1:4">
      <c r="A3864" t="s">
        <v>30185</v>
      </c>
      <c r="B3864" t="s">
        <v>30186</v>
      </c>
      <c r="D3864" t="str">
        <f t="shared" si="60"/>
        <v>K30V4B4728 Vapniarsky NIH R03 TMJ Disc Regen Rsch K30V4B4728</v>
      </c>
    </row>
    <row r="3865" spans="1:4">
      <c r="A3865" t="s">
        <v>30187</v>
      </c>
      <c r="B3865" t="s">
        <v>30188</v>
      </c>
      <c r="D3865" t="str">
        <f t="shared" si="60"/>
        <v>K30IMG0F47 CDPR Novel Precision technologies K30IMG0F47</v>
      </c>
    </row>
    <row r="3866" spans="1:4">
      <c r="A3866" t="s">
        <v>30189</v>
      </c>
      <c r="B3866" t="s">
        <v>30190</v>
      </c>
      <c r="D3866" t="str">
        <f t="shared" si="60"/>
        <v>K30RSTRAC1 MAE Robinson TRACLabs FFT A23 1114 K30RSTRAC1</v>
      </c>
    </row>
    <row r="3867" spans="1:4">
      <c r="A3867" t="s">
        <v>30191</v>
      </c>
      <c r="B3867" t="s">
        <v>30192</v>
      </c>
      <c r="D3867" t="str">
        <f t="shared" si="60"/>
        <v>K30SUV0F49 LAWR SUVOCAREV Apis m Eff 8 8 22 K30SUV0F49</v>
      </c>
    </row>
    <row r="3868" spans="1:4">
      <c r="A3868" t="s">
        <v>30193</v>
      </c>
      <c r="B3868" t="s">
        <v>30194</v>
      </c>
      <c r="D3868" t="str">
        <f t="shared" si="60"/>
        <v>K30RSGLN02 Glenn County CalOAR 22 23 K30RSGLN02</v>
      </c>
    </row>
    <row r="3869" spans="1:4">
      <c r="A3869" t="s">
        <v>30195</v>
      </c>
      <c r="B3869" t="s">
        <v>30196</v>
      </c>
      <c r="D3869" t="str">
        <f t="shared" si="60"/>
        <v>K30V435GCK Fogarty UCGHI GloCal fellow K30V435GCK</v>
      </c>
    </row>
    <row r="3870" spans="1:4">
      <c r="A3870" t="s">
        <v>30197</v>
      </c>
      <c r="B3870" t="s">
        <v>30198</v>
      </c>
      <c r="D3870" t="str">
        <f t="shared" si="60"/>
        <v>K30V735GCK FINA Fogarty UCGHI GloCal fellow K30V735GCK</v>
      </c>
    </row>
    <row r="3871" spans="1:4">
      <c r="A3871" t="s">
        <v>30199</v>
      </c>
      <c r="B3871" t="s">
        <v>30200</v>
      </c>
      <c r="D3871" t="str">
        <f t="shared" si="60"/>
        <v>K30PCR0F53 CHAN ZUCKERBERG INITIATIVE K30PCR0F53</v>
      </c>
    </row>
    <row r="3872" spans="1:4">
      <c r="A3872" t="s">
        <v>30201</v>
      </c>
      <c r="B3872" t="s">
        <v>30202</v>
      </c>
      <c r="D3872" t="str">
        <f t="shared" si="60"/>
        <v>K30IKBSALT IGN Brown NI A22 3967 K30IKBSALT</v>
      </c>
    </row>
    <row r="3873" spans="1:4">
      <c r="A3873" t="s">
        <v>30203</v>
      </c>
      <c r="B3873" t="s">
        <v>30204</v>
      </c>
      <c r="D3873" t="str">
        <f t="shared" si="60"/>
        <v>KS0KNCPTVA NG UNIV OF CINCINNATI CAPTIVA 8 26 KS0KNCPTVA</v>
      </c>
    </row>
    <row r="3874" spans="1:4">
      <c r="A3874" t="s">
        <v>30205</v>
      </c>
      <c r="B3874" t="s">
        <v>30206</v>
      </c>
      <c r="D3874" t="str">
        <f t="shared" si="60"/>
        <v>K30TJM0F57 CDPR Decision Support Systems to reduce K30TJM0F57</v>
      </c>
    </row>
    <row r="3875" spans="1:4">
      <c r="A3875" t="s">
        <v>30207</v>
      </c>
      <c r="B3875" t="s">
        <v>30208</v>
      </c>
      <c r="D3875" t="str">
        <f t="shared" si="60"/>
        <v>K30NKDOE22 PLB Shabek DOE DE SC0023158 0 K30NKDOE22</v>
      </c>
    </row>
    <row r="3876" spans="1:4">
      <c r="A3876" t="s">
        <v>30209</v>
      </c>
      <c r="B3876" t="s">
        <v>30210</v>
      </c>
      <c r="D3876" t="str">
        <f t="shared" si="60"/>
        <v>K30PCCOLO2 AN SCI CARVALHO CDFA COLOSTRUM FEED YR2 K30PCCOLO2</v>
      </c>
    </row>
    <row r="3877" spans="1:4">
      <c r="A3877" t="s">
        <v>30211</v>
      </c>
      <c r="B3877" t="s">
        <v>30212</v>
      </c>
      <c r="D3877" t="str">
        <f t="shared" si="60"/>
        <v>K30PCCOLO3 AN SCI CARVALHO CDFA COLOSTRUM FEED YR3 K30PCCOLO3</v>
      </c>
    </row>
    <row r="3878" spans="1:4">
      <c r="A3878" t="s">
        <v>30213</v>
      </c>
      <c r="B3878" t="s">
        <v>30214</v>
      </c>
      <c r="D3878" t="str">
        <f t="shared" si="60"/>
        <v>K30PCCOLOS AN SCI CARVALHO CDFA COLOSTRUM FEEDING K30PCCOLOS</v>
      </c>
    </row>
    <row r="3879" spans="1:4">
      <c r="A3879" t="s">
        <v>30215</v>
      </c>
      <c r="B3879" t="s">
        <v>30216</v>
      </c>
      <c r="D3879" t="str">
        <f t="shared" si="60"/>
        <v>K30V625170 CAHFS USDA NIFA NAHLN FY22 23 K30V625170</v>
      </c>
    </row>
    <row r="3880" spans="1:4">
      <c r="A3880" t="s">
        <v>30217</v>
      </c>
      <c r="B3880" t="s">
        <v>30218</v>
      </c>
      <c r="D3880" t="str">
        <f t="shared" si="60"/>
        <v>KS0CKARTHR KREULEN ARTHREX AIRR 0006 0 9 30 2023 KS0CKARTHR</v>
      </c>
    </row>
    <row r="3881" spans="1:4">
      <c r="A3881" t="s">
        <v>30219</v>
      </c>
      <c r="B3881" t="s">
        <v>30220</v>
      </c>
      <c r="D3881" t="str">
        <f t="shared" si="60"/>
        <v>KS0GWIEEE1 MRAD G Wang IEEE Kinetic Modeling KS0GWIEEE1</v>
      </c>
    </row>
    <row r="3882" spans="1:4">
      <c r="A3882" t="s">
        <v>30221</v>
      </c>
      <c r="B3882" t="s">
        <v>30222</v>
      </c>
      <c r="D3882" t="str">
        <f t="shared" si="60"/>
        <v>K30AKSND55 CHE KULKARNI SANDIA Imaging Near Surfa K30AKSND55</v>
      </c>
    </row>
    <row r="3883" spans="1:4">
      <c r="A3883" t="s">
        <v>30223</v>
      </c>
      <c r="B3883" t="s">
        <v>30224</v>
      </c>
      <c r="D3883" t="str">
        <f t="shared" si="60"/>
        <v>K30CKSND55 CHE KRONAWITTER SANDIA Imaging Near Su K30CKSND55</v>
      </c>
    </row>
    <row r="3884" spans="1:4">
      <c r="A3884" t="s">
        <v>30225</v>
      </c>
      <c r="B3884" t="s">
        <v>30226</v>
      </c>
      <c r="D3884" t="str">
        <f t="shared" si="60"/>
        <v>K30KBMOMEN NPB BAAR Momentous AMPHP Inc K30KBMOMEN</v>
      </c>
    </row>
    <row r="3885" spans="1:4">
      <c r="A3885" t="s">
        <v>30227</v>
      </c>
      <c r="B3885" t="s">
        <v>30228</v>
      </c>
      <c r="D3885" t="str">
        <f t="shared" si="60"/>
        <v>K30BKG7COC ARE GOODRICH CA OLIVE COMMITTEE K30BKG7COC</v>
      </c>
    </row>
    <row r="3886" spans="1:4">
      <c r="A3886" t="s">
        <v>30229</v>
      </c>
      <c r="B3886" t="s">
        <v>30230</v>
      </c>
      <c r="D3886" t="str">
        <f t="shared" si="60"/>
        <v>K305877014 Heavy Duty Vehicle Elect Kissock K305877014</v>
      </c>
    </row>
    <row r="3887" spans="1:4">
      <c r="A3887" t="s">
        <v>30231</v>
      </c>
      <c r="B3887" t="s">
        <v>30232</v>
      </c>
      <c r="D3887" t="str">
        <f t="shared" si="60"/>
        <v>K30PJCEV2B MAE PARK V2B LAB A23 0876 K30PJCEV2B</v>
      </c>
    </row>
    <row r="3888" spans="1:4">
      <c r="A3888" t="s">
        <v>30233</v>
      </c>
      <c r="B3888" t="s">
        <v>30234</v>
      </c>
      <c r="D3888" t="str">
        <f t="shared" si="60"/>
        <v>K30V2BADMN CLTC Admin CEC V2B project K30V2BADMN</v>
      </c>
    </row>
    <row r="3889" spans="1:4">
      <c r="A3889" t="s">
        <v>30235</v>
      </c>
      <c r="B3889" t="s">
        <v>30236</v>
      </c>
      <c r="D3889" t="str">
        <f t="shared" si="60"/>
        <v>K30V2BCLTC CLTC Technical CEC V2B K30V2BCLTC</v>
      </c>
    </row>
    <row r="3890" spans="1:4">
      <c r="A3890" t="s">
        <v>30237</v>
      </c>
      <c r="B3890" t="s">
        <v>30238</v>
      </c>
      <c r="D3890" t="str">
        <f t="shared" si="60"/>
        <v>K30NCCMS14 Glenn County NCCMS14 K30NCCMS14</v>
      </c>
    </row>
    <row r="3891" spans="1:4">
      <c r="A3891" t="s">
        <v>30239</v>
      </c>
      <c r="B3891" t="s">
        <v>30240</v>
      </c>
      <c r="D3891" t="str">
        <f t="shared" si="60"/>
        <v>K30V440JJ3 VMB JIANG NIAAA R21 FUMARATES K30V440JJ3</v>
      </c>
    </row>
    <row r="3892" spans="1:4">
      <c r="A3892" t="s">
        <v>30241</v>
      </c>
      <c r="B3892" t="s">
        <v>30242</v>
      </c>
      <c r="D3892" t="str">
        <f t="shared" si="60"/>
        <v>K30V470MTL W Vickers CDFW LAG II K30V470MTL</v>
      </c>
    </row>
    <row r="3893" spans="1:4">
      <c r="A3893" t="s">
        <v>30243</v>
      </c>
      <c r="B3893" t="s">
        <v>30244</v>
      </c>
      <c r="D3893" t="str">
        <f t="shared" si="60"/>
        <v>KS0EGFOOTS GIZA DIGITAL FOOT SPA 06 01 2023 KS0EGFOOTS</v>
      </c>
    </row>
    <row r="3894" spans="1:4">
      <c r="A3894" t="s">
        <v>30245</v>
      </c>
      <c r="B3894" t="s">
        <v>30246</v>
      </c>
      <c r="D3894" t="str">
        <f t="shared" si="60"/>
        <v>K30T202XX1 CLTC CEC Appliance Task 1 Proj Admin K30T202XX1</v>
      </c>
    </row>
    <row r="3895" spans="1:4">
      <c r="A3895" t="s">
        <v>30247</v>
      </c>
      <c r="B3895" t="s">
        <v>30248</v>
      </c>
      <c r="D3895" t="str">
        <f t="shared" si="60"/>
        <v>K30T202XX2 CLTC CEC Appliance Task 2 Proj Test K30T202XX2</v>
      </c>
    </row>
    <row r="3896" spans="1:4">
      <c r="A3896" t="s">
        <v>30249</v>
      </c>
      <c r="B3896" t="s">
        <v>30250</v>
      </c>
      <c r="D3896" t="str">
        <f t="shared" si="60"/>
        <v>K30T202XX3 CLTC CEC Appliance Task 3 Other Activ K30T202XX3</v>
      </c>
    </row>
    <row r="3897" spans="1:4">
      <c r="A3897" t="s">
        <v>30251</v>
      </c>
      <c r="B3897" t="s">
        <v>30252</v>
      </c>
      <c r="D3897" t="str">
        <f t="shared" si="60"/>
        <v>K30RMINSVB CLGRB FFAR ROAR MATCHING FUNDS K30RMINSVB</v>
      </c>
    </row>
    <row r="3898" spans="1:4">
      <c r="A3898" t="s">
        <v>30253</v>
      </c>
      <c r="B3898" t="s">
        <v>30254</v>
      </c>
      <c r="D3898" t="str">
        <f t="shared" si="60"/>
        <v>K30DAK0F79 USDA 58 2032 2 036 K30DAK0F79</v>
      </c>
    </row>
    <row r="3899" spans="1:4">
      <c r="A3899" t="s">
        <v>30255</v>
      </c>
      <c r="B3899" t="s">
        <v>30256</v>
      </c>
      <c r="D3899" t="str">
        <f t="shared" si="60"/>
        <v>K30CNSRC04 CNS CHAUDHURI NSF CRCNS YR1 3 K30CNSRC04</v>
      </c>
    </row>
    <row r="3900" spans="1:4">
      <c r="A3900" t="s">
        <v>30257</v>
      </c>
      <c r="B3900" t="s">
        <v>30258</v>
      </c>
      <c r="D3900" t="str">
        <f t="shared" si="60"/>
        <v>K30APSD260 PS GRADZIEL CDFA ALMOND BUD FAILU 063023 K30APSD260</v>
      </c>
    </row>
    <row r="3901" spans="1:4">
      <c r="A3901" t="s">
        <v>30259</v>
      </c>
      <c r="B3901" t="s">
        <v>30260</v>
      </c>
      <c r="D3901" t="str">
        <f t="shared" si="60"/>
        <v>K30APSJ093 PS FINA GRADZIEL CDFA ALMOND BUD 063023 K30APSJ093</v>
      </c>
    </row>
    <row r="3902" spans="1:4">
      <c r="A3902" t="s">
        <v>30261</v>
      </c>
      <c r="B3902" t="s">
        <v>30262</v>
      </c>
      <c r="D3902" t="str">
        <f t="shared" si="60"/>
        <v>K30APSFB46 PS GREWELL USDA RSA 58 2030 2 043 K30APSFB46</v>
      </c>
    </row>
    <row r="3903" spans="1:4">
      <c r="A3903" t="s">
        <v>30263</v>
      </c>
      <c r="B3903" t="s">
        <v>30264</v>
      </c>
      <c r="D3903" t="str">
        <f t="shared" si="60"/>
        <v>K30APSFB59 PS USDA ARS UG99 SENTINEL DEL BLANCO K30APSFB59</v>
      </c>
    </row>
    <row r="3904" spans="1:4">
      <c r="A3904" t="s">
        <v>30265</v>
      </c>
      <c r="B3904" t="s">
        <v>30266</v>
      </c>
      <c r="D3904" t="str">
        <f t="shared" si="60"/>
        <v>K30APSFB57 PS JIANG USDA ARS 58 2032 2 062 8 31 23 K30APSFB57</v>
      </c>
    </row>
    <row r="3905" spans="1:4">
      <c r="A3905" t="s">
        <v>30267</v>
      </c>
      <c r="B3905" t="s">
        <v>30268</v>
      </c>
      <c r="D3905" t="str">
        <f t="shared" si="60"/>
        <v>K30DLM2063 NUTR Lemay RSA 58 2032 2 063 K30DLM2063</v>
      </c>
    </row>
    <row r="3906" spans="1:4">
      <c r="A3906" t="s">
        <v>30269</v>
      </c>
      <c r="B3906" t="s">
        <v>30270</v>
      </c>
      <c r="D3906" t="str">
        <f t="shared" si="60"/>
        <v>K30DLM2065 NUTR Lemay RSA 58 2032 2 065 K30DLM2065</v>
      </c>
    </row>
    <row r="3907" spans="1:4">
      <c r="A3907" t="s">
        <v>30271</v>
      </c>
      <c r="B3907" t="s">
        <v>30272</v>
      </c>
      <c r="D3907" t="str">
        <f t="shared" ref="D3907:D3970" si="61">A3907&amp;" "&amp;B3907</f>
        <v>K30TECSUM4 CHPR Reducing College Tobacco Exposure K30TECSUM4</v>
      </c>
    </row>
    <row r="3908" spans="1:4">
      <c r="A3908" t="s">
        <v>30273</v>
      </c>
      <c r="B3908" t="s">
        <v>30274</v>
      </c>
      <c r="D3908" t="str">
        <f t="shared" si="61"/>
        <v>KS0KTCL304 MED IMKT CHEN UCSF REACH DART 13714sc KS0KTCL304</v>
      </c>
    </row>
    <row r="3909" spans="1:4">
      <c r="A3909" t="s">
        <v>30275</v>
      </c>
      <c r="B3909" t="s">
        <v>30276</v>
      </c>
      <c r="D3909" t="str">
        <f t="shared" si="61"/>
        <v>K30OGEE230 LAWR OGEEN NRCS DETECTION OF WILDFIRE K30OGEE230</v>
      </c>
    </row>
    <row r="3910" spans="1:4">
      <c r="A3910" t="s">
        <v>30277</v>
      </c>
      <c r="B3910" t="s">
        <v>30278</v>
      </c>
      <c r="D3910" t="str">
        <f t="shared" si="61"/>
        <v>K30NWM2040 NUTR 58 2032 2 040 RSA Newman K30NWM2040</v>
      </c>
    </row>
    <row r="3911" spans="1:4">
      <c r="A3911" t="s">
        <v>30279</v>
      </c>
      <c r="B3911" t="s">
        <v>30280</v>
      </c>
      <c r="D3911" t="str">
        <f t="shared" si="61"/>
        <v>K30APSAA11 PS PITTEKOW NAFA 2023 CARBON FOOTPRINT K30APSAA11</v>
      </c>
    </row>
    <row r="3912" spans="1:4">
      <c r="A3912" t="s">
        <v>30281</v>
      </c>
      <c r="B3912" t="s">
        <v>30282</v>
      </c>
      <c r="D3912" t="str">
        <f t="shared" si="61"/>
        <v>K30APSAA12 PS PITTEKOW NAFA 2023 CARBON F FINA K30APSAA12</v>
      </c>
    </row>
    <row r="3913" spans="1:4">
      <c r="A3913" t="s">
        <v>30283</v>
      </c>
      <c r="B3913" t="s">
        <v>30284</v>
      </c>
      <c r="D3913" t="str">
        <f t="shared" si="61"/>
        <v>K30RALLNP3 ECE AMIRTHARAJAH PHASE 3 ROBOT FOR PCS K30RALLNP3</v>
      </c>
    </row>
    <row r="3914" spans="1:4">
      <c r="A3914" t="s">
        <v>30285</v>
      </c>
      <c r="B3914" t="s">
        <v>30286</v>
      </c>
      <c r="D3914" t="str">
        <f t="shared" si="61"/>
        <v>K30CBS2064 NUTR Stephensen RSA 58 2032 2 064 K30CBS2064</v>
      </c>
    </row>
    <row r="3915" spans="1:4">
      <c r="A3915" t="s">
        <v>30287</v>
      </c>
      <c r="B3915" t="s">
        <v>30288</v>
      </c>
      <c r="D3915" t="str">
        <f t="shared" si="61"/>
        <v>K30APSFB31 PS TAI USDA RSA 58 2032 2 074 AQUISITIO K30APSFB31</v>
      </c>
    </row>
    <row r="3916" spans="1:4">
      <c r="A3916" t="s">
        <v>30289</v>
      </c>
      <c r="B3916" t="s">
        <v>30290</v>
      </c>
      <c r="D3916" t="str">
        <f t="shared" si="61"/>
        <v>K30APSFB40 PS HEINITZ USDA RSA 58 2032 2 078ACQUIS K30APSFB40</v>
      </c>
    </row>
    <row r="3917" spans="1:4">
      <c r="A3917" t="s">
        <v>30291</v>
      </c>
      <c r="B3917" t="s">
        <v>30292</v>
      </c>
      <c r="D3917" t="str">
        <f t="shared" si="61"/>
        <v>K30NHERRB1 CEE NHERI NSF YEARS 1 4 K30NHERRB1</v>
      </c>
    </row>
    <row r="3918" spans="1:4">
      <c r="A3918" t="s">
        <v>30293</v>
      </c>
      <c r="B3918" t="s">
        <v>30294</v>
      </c>
      <c r="D3918" t="str">
        <f t="shared" si="61"/>
        <v>K30NHERRB2 CEE NHERI PARTICIPANT SUPPORT TRAVEL K30NHERRB2</v>
      </c>
    </row>
    <row r="3919" spans="1:4">
      <c r="A3919" t="s">
        <v>30295</v>
      </c>
      <c r="B3919" t="s">
        <v>30296</v>
      </c>
      <c r="D3919" t="str">
        <f t="shared" si="61"/>
        <v>K302UBPNIN Upward Bound No Indirect Costs K302UBPNIN</v>
      </c>
    </row>
    <row r="3920" spans="1:4">
      <c r="A3920" t="s">
        <v>30297</v>
      </c>
      <c r="B3920" t="s">
        <v>30298</v>
      </c>
      <c r="D3920" t="str">
        <f t="shared" si="61"/>
        <v>K30UBE1720 UPWARD BOUND 2017 22 0 IDC K30UBE1720</v>
      </c>
    </row>
    <row r="3921" spans="1:4">
      <c r="A3921" t="s">
        <v>30299</v>
      </c>
      <c r="B3921" t="s">
        <v>30300</v>
      </c>
      <c r="D3921" t="str">
        <f t="shared" si="61"/>
        <v>K30UBE1722 UPWARD BOUND GRANT 2017 2022 K30UBE1722</v>
      </c>
    </row>
    <row r="3922" spans="1:4">
      <c r="A3922" t="s">
        <v>30301</v>
      </c>
      <c r="B3922" t="s">
        <v>30302</v>
      </c>
      <c r="D3922" t="str">
        <f t="shared" si="61"/>
        <v>K30UBP1722 Upward Bound 2017 2022 grant K30UBP1722</v>
      </c>
    </row>
    <row r="3923" spans="1:4">
      <c r="A3923" t="s">
        <v>30303</v>
      </c>
      <c r="B3923" t="s">
        <v>30304</v>
      </c>
      <c r="D3923" t="str">
        <f t="shared" si="61"/>
        <v>K30WHIT359 ETOX HEAD USGS Prince William Sound herr K30WHIT359</v>
      </c>
    </row>
    <row r="3924" spans="1:4">
      <c r="A3924" t="s">
        <v>30305</v>
      </c>
      <c r="B3924" t="s">
        <v>30306</v>
      </c>
      <c r="D3924" t="str">
        <f t="shared" si="61"/>
        <v>K30WHIT360 ETOX HEAD USGS Prince William Sound herr K30WHIT360</v>
      </c>
    </row>
    <row r="3925" spans="1:4">
      <c r="A3925" t="s">
        <v>30307</v>
      </c>
      <c r="B3925" t="s">
        <v>30308</v>
      </c>
      <c r="D3925" t="str">
        <f t="shared" si="61"/>
        <v>K30WHIT361 ETOX HEAD USGS Prince William Sound herr K30WHIT361</v>
      </c>
    </row>
    <row r="3926" spans="1:4">
      <c r="A3926" t="s">
        <v>30309</v>
      </c>
      <c r="B3926" t="s">
        <v>30310</v>
      </c>
      <c r="D3926" t="str">
        <f t="shared" si="61"/>
        <v>K30WHIT362 ETOX HEAD USGS Prince William Sound herr K30WHIT362</v>
      </c>
    </row>
    <row r="3927" spans="1:4">
      <c r="A3927" t="s">
        <v>30311</v>
      </c>
      <c r="B3927" t="s">
        <v>30312</v>
      </c>
      <c r="D3927" t="str">
        <f t="shared" si="61"/>
        <v>K30WHIT363 ETOX HEAD USGS Prince William Sound herr K30WHIT363</v>
      </c>
    </row>
    <row r="3928" spans="1:4">
      <c r="A3928" t="s">
        <v>30313</v>
      </c>
      <c r="B3928" t="s">
        <v>30314</v>
      </c>
      <c r="D3928" t="str">
        <f t="shared" si="61"/>
        <v>K30GKCINTN GEL COOPER INTERN SUPPLEMNT TO GKCTVZN K30GKCINTN</v>
      </c>
    </row>
    <row r="3929" spans="1:4">
      <c r="A3929" t="s">
        <v>30315</v>
      </c>
      <c r="B3929" t="s">
        <v>30316</v>
      </c>
      <c r="D3929" t="str">
        <f t="shared" si="61"/>
        <v>K30GKCTVZF GEL COOPER TAUPO VOLCANIC ZN UG FINA K30GKCTVZF</v>
      </c>
    </row>
    <row r="3930" spans="1:4">
      <c r="A3930" t="s">
        <v>30317</v>
      </c>
      <c r="B3930" t="s">
        <v>30318</v>
      </c>
      <c r="D3930" t="str">
        <f t="shared" si="61"/>
        <v>K30GKCTVZN GEL COOPER NSF TAUPO VOLCANIC ZONE K30GKCTVZN</v>
      </c>
    </row>
    <row r="3931" spans="1:4">
      <c r="A3931" t="s">
        <v>30319</v>
      </c>
      <c r="B3931" t="s">
        <v>30320</v>
      </c>
      <c r="D3931" t="str">
        <f t="shared" si="61"/>
        <v>K30GKCTVZP GEL COOPER NSF TAUPO PART SUPPORT K30GKCTVZP</v>
      </c>
    </row>
    <row r="3932" spans="1:4">
      <c r="A3932" t="s">
        <v>30321</v>
      </c>
      <c r="B3932" t="s">
        <v>30322</v>
      </c>
      <c r="D3932" t="str">
        <f t="shared" si="61"/>
        <v>KS0KC03SUP Carraway A18 112 Planar Supplement KS0KC03SUP</v>
      </c>
    </row>
    <row r="3933" spans="1:4">
      <c r="A3933" t="s">
        <v>30323</v>
      </c>
      <c r="B3933" t="s">
        <v>30324</v>
      </c>
      <c r="D3933" t="str">
        <f t="shared" si="61"/>
        <v>KS0KC3103F Carraway A18 112 Planar cell polarity KS0KC3103F</v>
      </c>
    </row>
    <row r="3934" spans="1:4">
      <c r="A3934" t="s">
        <v>30325</v>
      </c>
      <c r="B3934" t="s">
        <v>30326</v>
      </c>
      <c r="D3934" t="str">
        <f t="shared" si="61"/>
        <v>KS0KC31C03 Carraway A18 112 Planar cell polarity KS0KC31C03</v>
      </c>
    </row>
    <row r="3935" spans="1:4">
      <c r="A3935" t="s">
        <v>30327</v>
      </c>
      <c r="B3935" t="s">
        <v>30328</v>
      </c>
      <c r="D3935" t="str">
        <f t="shared" si="61"/>
        <v>K30SDNIH08 MMG DAWSON NIH 2R01AI077571 RENEWAL K30SDNIH08</v>
      </c>
    </row>
    <row r="3936" spans="1:4">
      <c r="A3936" t="s">
        <v>30329</v>
      </c>
      <c r="B3936" t="s">
        <v>30330</v>
      </c>
      <c r="D3936" t="str">
        <f t="shared" si="61"/>
        <v>K30WYNSC02 ECE YANG CAREER MULTIPLEXED MICROSCOPE K30WYNSC02</v>
      </c>
    </row>
    <row r="3937" spans="1:4">
      <c r="A3937" t="s">
        <v>30331</v>
      </c>
      <c r="B3937" t="s">
        <v>30332</v>
      </c>
      <c r="D3937" t="str">
        <f t="shared" si="61"/>
        <v>KS0EMAB045 ABBVIE INC M16 045 KS0EMAB045</v>
      </c>
    </row>
    <row r="3938" spans="1:4">
      <c r="A3938" t="s">
        <v>30333</v>
      </c>
      <c r="B3938" t="s">
        <v>30334</v>
      </c>
      <c r="D3938" t="str">
        <f t="shared" si="61"/>
        <v>K30CJCVPI2 JMIE CAJ1 USFWS CVPIA YEAR 2 K30CJCVPI2</v>
      </c>
    </row>
    <row r="3939" spans="1:4">
      <c r="A3939" t="s">
        <v>30335</v>
      </c>
      <c r="B3939" t="s">
        <v>30336</v>
      </c>
      <c r="D3939" t="str">
        <f t="shared" si="61"/>
        <v>K30CJCVPI3 JMIE CAJ1 USFWS CVPIA YEAR 3 K30CJCVPI3</v>
      </c>
    </row>
    <row r="3940" spans="1:4">
      <c r="A3940" t="s">
        <v>30337</v>
      </c>
      <c r="B3940" t="s">
        <v>30338</v>
      </c>
      <c r="D3940" t="str">
        <f t="shared" si="61"/>
        <v>K30CJCVPI4 JMIE CAJ1 USFWS CVPIA YEAR 4 K30CJCVPI4</v>
      </c>
    </row>
    <row r="3941" spans="1:4">
      <c r="A3941" t="s">
        <v>30339</v>
      </c>
      <c r="B3941" t="s">
        <v>30340</v>
      </c>
      <c r="D3941" t="str">
        <f t="shared" si="61"/>
        <v>K30CJCVPI5 JMIE CAJ1 USFWS CVPIA YEAR 5 K30CJCVPI5</v>
      </c>
    </row>
    <row r="3942" spans="1:4">
      <c r="A3942" t="s">
        <v>30341</v>
      </c>
      <c r="B3942" t="s">
        <v>30342</v>
      </c>
      <c r="D3942" t="str">
        <f t="shared" si="61"/>
        <v>K30CJCVPIA JMIE CAJ1 USFWS CVPIA K30CJCVPIA</v>
      </c>
    </row>
    <row r="3943" spans="1:4">
      <c r="A3943" t="s">
        <v>30343</v>
      </c>
      <c r="B3943" t="s">
        <v>30344</v>
      </c>
      <c r="D3943" t="str">
        <f t="shared" si="61"/>
        <v>K30CJCVPIF JMIE CAJ1 USFWS CVPIA YEAR 4 FINA ACCT K30CJCVPIF</v>
      </c>
    </row>
    <row r="3944" spans="1:4">
      <c r="A3944" t="s">
        <v>30345</v>
      </c>
      <c r="B3944" t="s">
        <v>30346</v>
      </c>
      <c r="D3944" t="str">
        <f t="shared" si="61"/>
        <v>K30ES2030F Coastal mosaics of local adaptation K30ES2030F</v>
      </c>
    </row>
    <row r="3945" spans="1:4">
      <c r="A3945" t="s">
        <v>30347</v>
      </c>
      <c r="B3945" t="s">
        <v>30348</v>
      </c>
      <c r="D3945" t="str">
        <f t="shared" si="61"/>
        <v>KS0APPFZ01 PAWAR PFIZER CT PROTOCOL B0661037 KS0APPFZ01</v>
      </c>
    </row>
    <row r="3946" spans="1:4">
      <c r="A3946" t="s">
        <v>30349</v>
      </c>
      <c r="B3946" t="s">
        <v>30350</v>
      </c>
      <c r="D3946" t="str">
        <f t="shared" si="61"/>
        <v>KS0PMMB836 MED IMPM MORRISSEY VERTEX VX17 445 105 KS0PMMB836</v>
      </c>
    </row>
    <row r="3947" spans="1:4">
      <c r="A3947" t="s">
        <v>30351</v>
      </c>
      <c r="B3947" t="s">
        <v>30352</v>
      </c>
      <c r="D3947" t="str">
        <f t="shared" si="61"/>
        <v>K30CALFO19 CalFresh Outreach 2019 21 31C34 K30CALFO19</v>
      </c>
    </row>
    <row r="3948" spans="1:4">
      <c r="A3948" t="s">
        <v>30353</v>
      </c>
      <c r="B3948" t="s">
        <v>30354</v>
      </c>
      <c r="D3948" t="str">
        <f t="shared" si="61"/>
        <v>KS0CMCATAB MCDONALD CATABASIS 1004 301 A 12 22 KS0CMCATAB</v>
      </c>
    </row>
    <row r="3949" spans="1:4">
      <c r="A3949" t="s">
        <v>30355</v>
      </c>
      <c r="B3949" t="s">
        <v>30356</v>
      </c>
      <c r="D3949" t="str">
        <f t="shared" si="61"/>
        <v>K30MHCOHAW NPB Huising City of Hope Award K30MHCOHAW</v>
      </c>
    </row>
    <row r="3950" spans="1:4">
      <c r="A3950" t="s">
        <v>30357</v>
      </c>
      <c r="B3950" t="s">
        <v>30358</v>
      </c>
      <c r="D3950" t="str">
        <f t="shared" si="61"/>
        <v>K30RRHWALN NUTR HOLT CWC DAILY WALNUT INTAKE K30RRHWALN</v>
      </c>
    </row>
    <row r="3951" spans="1:4">
      <c r="A3951" t="s">
        <v>30359</v>
      </c>
      <c r="B3951" t="s">
        <v>30360</v>
      </c>
      <c r="D3951" t="str">
        <f t="shared" si="61"/>
        <v>K30AMSIPC3 Idacorp SOW 4 K30AMSIPC3</v>
      </c>
    </row>
    <row r="3952" spans="1:4">
      <c r="A3952" t="s">
        <v>30361</v>
      </c>
      <c r="B3952" t="s">
        <v>30362</v>
      </c>
      <c r="D3952" t="str">
        <f t="shared" si="61"/>
        <v>K30LUC079D CMB R25 NIH Yearly workshop renewal K30LUC079D</v>
      </c>
    </row>
    <row r="3953" spans="1:4">
      <c r="A3953" t="s">
        <v>30363</v>
      </c>
      <c r="B3953" t="s">
        <v>30364</v>
      </c>
      <c r="D3953" t="str">
        <f t="shared" si="61"/>
        <v>K30OFLONG1 CPM LONGEVITY CONSORTIUM K30OFLONG1</v>
      </c>
    </row>
    <row r="3954" spans="1:4">
      <c r="A3954" t="s">
        <v>30365</v>
      </c>
      <c r="B3954" t="s">
        <v>30366</v>
      </c>
      <c r="D3954" t="str">
        <f t="shared" si="61"/>
        <v>K30OFLONG2 CPM LONGEVITY CONSORTIUM YEAR 2 K30OFLONG2</v>
      </c>
    </row>
    <row r="3955" spans="1:4">
      <c r="A3955" t="s">
        <v>30367</v>
      </c>
      <c r="B3955" t="s">
        <v>30368</v>
      </c>
      <c r="D3955" t="str">
        <f t="shared" si="61"/>
        <v>K30OFLONG3 CPM LONGEVITY CONSORTIUM YEAR 3 K30OFLONG3</v>
      </c>
    </row>
    <row r="3956" spans="1:4">
      <c r="A3956" t="s">
        <v>30369</v>
      </c>
      <c r="B3956" t="s">
        <v>30370</v>
      </c>
      <c r="D3956" t="str">
        <f t="shared" si="61"/>
        <v>K30OFLONG4 CPM LONGEVITY CONSORTIUM YEAR 4 K30OFLONG4</v>
      </c>
    </row>
    <row r="3957" spans="1:4">
      <c r="A3957" t="s">
        <v>30371</v>
      </c>
      <c r="B3957" t="s">
        <v>30372</v>
      </c>
      <c r="D3957" t="str">
        <f t="shared" si="61"/>
        <v>K30OFLONG5 CPM LONGEVITY CONSORTIUM YEAR 5 K30OFLONG5</v>
      </c>
    </row>
    <row r="3958" spans="1:4">
      <c r="A3958" t="s">
        <v>30373</v>
      </c>
      <c r="B3958" t="s">
        <v>30374</v>
      </c>
      <c r="D3958" t="str">
        <f t="shared" si="61"/>
        <v>K30RPAHQI1 Mathematica AHRQ QIs Sub ROMANO K30RPAHQI1</v>
      </c>
    </row>
    <row r="3959" spans="1:4">
      <c r="A3959" t="s">
        <v>30375</v>
      </c>
      <c r="B3959" t="s">
        <v>30376</v>
      </c>
      <c r="D3959" t="str">
        <f t="shared" si="61"/>
        <v>K30RPAHQI2 Mathematica AHRQ QIs Sub ROMANO K30RPAHQI2</v>
      </c>
    </row>
    <row r="3960" spans="1:4">
      <c r="A3960" t="s">
        <v>30377</v>
      </c>
      <c r="B3960" t="s">
        <v>30378</v>
      </c>
      <c r="D3960" t="str">
        <f t="shared" si="61"/>
        <v>KS0JSJENTE MED SURGERY J Sagashima JUntendo Uni KS0JSJENTE</v>
      </c>
    </row>
    <row r="3961" spans="1:4">
      <c r="A3961" t="s">
        <v>30379</v>
      </c>
      <c r="B3961" t="s">
        <v>30380</v>
      </c>
      <c r="D3961" t="str">
        <f t="shared" si="61"/>
        <v>KS0HORJ814 MED IMHO RIESS REVOLUTION RMC 4630 01 KS0HORJ814</v>
      </c>
    </row>
    <row r="3962" spans="1:4">
      <c r="A3962" t="s">
        <v>30381</v>
      </c>
      <c r="B3962" t="s">
        <v>30382</v>
      </c>
      <c r="D3962" t="str">
        <f t="shared" si="61"/>
        <v>KS0NHPLXCL Med Surgery Nasim Hedyati Pluristem KS0NHPLXCL</v>
      </c>
    </row>
    <row r="3963" spans="1:4">
      <c r="A3963" t="s">
        <v>30383</v>
      </c>
      <c r="B3963" t="s">
        <v>30384</v>
      </c>
      <c r="D3963" t="str">
        <f t="shared" si="61"/>
        <v>K303873048 CEC UCB Decarbonizing Buildings Eng K303873048</v>
      </c>
    </row>
    <row r="3964" spans="1:4">
      <c r="A3964" t="s">
        <v>30385</v>
      </c>
      <c r="B3964" t="s">
        <v>30386</v>
      </c>
      <c r="D3964" t="str">
        <f t="shared" si="61"/>
        <v>K303873049 CEC UCB Decarbonizing Buildings Admin K303873049</v>
      </c>
    </row>
    <row r="3965" spans="1:4">
      <c r="A3965" t="s">
        <v>30387</v>
      </c>
      <c r="B3965" t="s">
        <v>30388</v>
      </c>
      <c r="D3965" t="str">
        <f t="shared" si="61"/>
        <v>K303873050 CEC UCB Decarbonizing Buildings Outreach K303873050</v>
      </c>
    </row>
    <row r="3966" spans="1:4">
      <c r="A3966" t="s">
        <v>30389</v>
      </c>
      <c r="B3966" t="s">
        <v>30390</v>
      </c>
      <c r="D3966" t="str">
        <f t="shared" si="61"/>
        <v>K30VSK8IRC INTERNATIONAL RESCUE COMMITTEE K30VSK8IRC</v>
      </c>
    </row>
    <row r="3967" spans="1:4">
      <c r="A3967" t="s">
        <v>30391</v>
      </c>
      <c r="B3967" t="s">
        <v>30392</v>
      </c>
      <c r="D3967" t="str">
        <f t="shared" si="61"/>
        <v>K30CNSAY03 CNS YONELINAS UOA R01NS114913 K30CNSAY03</v>
      </c>
    </row>
    <row r="3968" spans="1:4">
      <c r="A3968" t="s">
        <v>30393</v>
      </c>
      <c r="B3968" t="s">
        <v>30394</v>
      </c>
      <c r="D3968" t="str">
        <f t="shared" si="61"/>
        <v>K30HXCGEN1 AN SCI CHENG USDA NIFA Genome K30HXCGEN1</v>
      </c>
    </row>
    <row r="3969" spans="1:4">
      <c r="A3969" t="s">
        <v>30395</v>
      </c>
      <c r="B3969" t="s">
        <v>30396</v>
      </c>
      <c r="D3969" t="str">
        <f t="shared" si="61"/>
        <v>K30HXCGEN2 AN SCI CHENG USDA NIFA GN Participant K30HXCGEN2</v>
      </c>
    </row>
    <row r="3970" spans="1:4">
      <c r="A3970" t="s">
        <v>30397</v>
      </c>
      <c r="B3970" t="s">
        <v>30398</v>
      </c>
      <c r="D3970" t="str">
        <f t="shared" si="61"/>
        <v>KS0HORA802 MED IMCT ROSENBERG UCSD MILLENIUM KS0HORA802</v>
      </c>
    </row>
    <row r="3971" spans="1:4">
      <c r="A3971" t="s">
        <v>30399</v>
      </c>
      <c r="B3971" t="s">
        <v>30400</v>
      </c>
      <c r="D3971" t="str">
        <f t="shared" ref="D3971:D4034" si="62">A3971&amp;" "&amp;B3971</f>
        <v>K30RHZCDOF 4 30 23 Ruihong CA Dept of Food K30RHZCDOF</v>
      </c>
    </row>
    <row r="3972" spans="1:4">
      <c r="A3972" t="s">
        <v>30401</v>
      </c>
      <c r="B3972" t="s">
        <v>30402</v>
      </c>
      <c r="D3972" t="str">
        <f t="shared" si="62"/>
        <v>K30APSFA48 PS BRUMMER 2020 CDFA SCBG DOWNY MILDEW K30APSFA48</v>
      </c>
    </row>
    <row r="3973" spans="1:4">
      <c r="A3973" t="s">
        <v>30403</v>
      </c>
      <c r="B3973" t="s">
        <v>30404</v>
      </c>
      <c r="D3973" t="str">
        <f t="shared" si="62"/>
        <v>K30NNN1D13 4 30 23 CDFA antimicrobial antibacterial K30NNN1D13</v>
      </c>
    </row>
    <row r="3974" spans="1:4">
      <c r="A3974" t="s">
        <v>30405</v>
      </c>
      <c r="B3974" t="s">
        <v>30406</v>
      </c>
      <c r="D3974" t="str">
        <f t="shared" si="62"/>
        <v>K30SCW1D13 4 30 23 CDFA antimicrobial antibacterial K30SCW1D13</v>
      </c>
    </row>
    <row r="3975" spans="1:4">
      <c r="A3975" t="s">
        <v>30407</v>
      </c>
      <c r="B3975" t="s">
        <v>30408</v>
      </c>
      <c r="D3975" t="str">
        <f t="shared" si="62"/>
        <v>K30AGHHARV ANUT Andrew Hall Harvest Plus K30AGHHARV</v>
      </c>
    </row>
    <row r="3976" spans="1:4">
      <c r="A3976" t="s">
        <v>30409</v>
      </c>
      <c r="B3976" t="s">
        <v>30410</v>
      </c>
      <c r="D3976" t="str">
        <f t="shared" si="62"/>
        <v>K30APSFA47 PS PJBROWN 2020 CDFA SCBG H T SCREENING K30APSFA47</v>
      </c>
    </row>
    <row r="3977" spans="1:4">
      <c r="A3977" t="s">
        <v>30411</v>
      </c>
      <c r="B3977" t="s">
        <v>30412</v>
      </c>
      <c r="D3977" t="str">
        <f t="shared" si="62"/>
        <v>K30AKH1D16 CDFA Root Knot Nematode 2020 23 K30AKH1D16</v>
      </c>
    </row>
    <row r="3978" spans="1:4">
      <c r="A3978" t="s">
        <v>30413</v>
      </c>
      <c r="B3978" t="s">
        <v>30414</v>
      </c>
      <c r="D3978" t="str">
        <f t="shared" si="62"/>
        <v>K30CWSCDFA 4 30 2023 CDFA ROOT KNOT NEMATODE4 30 23 K30CWSCDFA</v>
      </c>
    </row>
    <row r="3979" spans="1:4">
      <c r="A3979" t="s">
        <v>30415</v>
      </c>
      <c r="B3979" t="s">
        <v>30416</v>
      </c>
      <c r="D3979" t="str">
        <f t="shared" si="62"/>
        <v>K30NNNCDFA 4 30 2023 CDFA ROOT KNOT NEMATODE K30NNNCDFA</v>
      </c>
    </row>
    <row r="3980" spans="1:4">
      <c r="A3980" t="s">
        <v>30417</v>
      </c>
      <c r="B3980" t="s">
        <v>30418</v>
      </c>
      <c r="D3980" t="str">
        <f t="shared" si="62"/>
        <v>KS0JDANN01 DAYANANTHAN ANNEXON ANX005 STUDY 06 22 KS0JDANN01</v>
      </c>
    </row>
    <row r="3981" spans="1:4">
      <c r="A3981" t="s">
        <v>30419</v>
      </c>
      <c r="B3981" t="s">
        <v>30420</v>
      </c>
      <c r="D3981" t="str">
        <f t="shared" si="62"/>
        <v>KS0HOPM806 MED IMHO PARIKH ASTRAZENECA D361BC00001 KS0HOPM806</v>
      </c>
    </row>
    <row r="3982" spans="1:4">
      <c r="A3982" t="s">
        <v>30421</v>
      </c>
      <c r="B3982" t="s">
        <v>30422</v>
      </c>
      <c r="D3982" t="str">
        <f t="shared" si="62"/>
        <v>K30APSTP05 PS BECKLES CA POTATO 9 2022 K30APSTP05</v>
      </c>
    </row>
    <row r="3983" spans="1:4">
      <c r="A3983" t="s">
        <v>30423</v>
      </c>
      <c r="B3983" t="s">
        <v>30424</v>
      </c>
      <c r="D3983" t="str">
        <f t="shared" si="62"/>
        <v>K30V435D23 VME Berryhill insulin in horses K30V435D23</v>
      </c>
    </row>
    <row r="3984" spans="1:4">
      <c r="A3984" t="s">
        <v>30425</v>
      </c>
      <c r="B3984" t="s">
        <v>30426</v>
      </c>
      <c r="D3984" t="str">
        <f t="shared" si="62"/>
        <v>KS0KK31D27 KIM CERAPEDICS P 15L BONE GRAFT 12 27 KS0KK31D27</v>
      </c>
    </row>
    <row r="3985" spans="1:4">
      <c r="A3985" t="s">
        <v>30427</v>
      </c>
      <c r="B3985" t="s">
        <v>30428</v>
      </c>
      <c r="D3985" t="str">
        <f t="shared" si="62"/>
        <v>K30C4H1D28 Outreach California AgrAbility Sub Award K30C4H1D28</v>
      </c>
    </row>
    <row r="3986" spans="1:4">
      <c r="A3986" t="s">
        <v>30429</v>
      </c>
      <c r="B3986" t="s">
        <v>30430</v>
      </c>
      <c r="D3986" t="str">
        <f t="shared" si="62"/>
        <v>K30FAF1D28 Outreach California AgrAbility Sub Award K30FAF1D28</v>
      </c>
    </row>
    <row r="3987" spans="1:4">
      <c r="A3987" t="s">
        <v>30431</v>
      </c>
      <c r="B3987" t="s">
        <v>30432</v>
      </c>
      <c r="D3987" t="str">
        <f t="shared" si="62"/>
        <v>K30SINGBMC ICMP MooreFdn 20 24 Consult A21 3100 K30SINGBMC</v>
      </c>
    </row>
    <row r="3988" spans="1:4">
      <c r="A3988" t="s">
        <v>30433</v>
      </c>
      <c r="B3988" t="s">
        <v>30434</v>
      </c>
      <c r="D3988" t="str">
        <f t="shared" si="62"/>
        <v>K30SINGBMP ICMP MooreFdn 20 24 Personl A21 3100 K30SINGBMP</v>
      </c>
    </row>
    <row r="3989" spans="1:4">
      <c r="A3989" t="s">
        <v>30435</v>
      </c>
      <c r="B3989" t="s">
        <v>30436</v>
      </c>
      <c r="D3989" t="str">
        <f t="shared" si="62"/>
        <v>KS0HOJB825 MED IMCT JONAS FORTY SEVEN 5F9009 KS0HOJB825</v>
      </c>
    </row>
    <row r="3990" spans="1:4">
      <c r="A3990" t="s">
        <v>30437</v>
      </c>
      <c r="B3990" t="s">
        <v>30438</v>
      </c>
      <c r="D3990" t="str">
        <f t="shared" si="62"/>
        <v>KS0HOPM807 MED IMHO PARIKH ASTRAZENECA D8731C00002 KS0HOPM807</v>
      </c>
    </row>
    <row r="3991" spans="1:4">
      <c r="A3991" t="s">
        <v>30439</v>
      </c>
      <c r="B3991" t="s">
        <v>30440</v>
      </c>
      <c r="D3991" t="str">
        <f t="shared" si="62"/>
        <v>KS0SAREP05 MCDONALD SAREPTA 9001 103 12 31 28 KS0SAREP05</v>
      </c>
    </row>
    <row r="3992" spans="1:4">
      <c r="A3992" t="s">
        <v>30441</v>
      </c>
      <c r="B3992" t="s">
        <v>30442</v>
      </c>
      <c r="D3992" t="str">
        <f t="shared" si="62"/>
        <v>K30APSJ775 PS BLANCO FINA ACCOUNT K30APSJ775</v>
      </c>
    </row>
    <row r="3993" spans="1:4">
      <c r="A3993" t="s">
        <v>30443</v>
      </c>
      <c r="B3993" t="s">
        <v>30444</v>
      </c>
      <c r="D3993" t="str">
        <f t="shared" si="62"/>
        <v>K30APSM632 PS FFAR BRADFORD K30APSM632</v>
      </c>
    </row>
    <row r="3994" spans="1:4">
      <c r="A3994" t="s">
        <v>30445</v>
      </c>
      <c r="B3994" t="s">
        <v>30446</v>
      </c>
      <c r="D3994" t="str">
        <f t="shared" si="62"/>
        <v>K30APSM634 PS FFAR CHETELAT BRADFORD K30APSM634</v>
      </c>
    </row>
    <row r="3995" spans="1:4">
      <c r="A3995" t="s">
        <v>30447</v>
      </c>
      <c r="B3995" t="s">
        <v>30448</v>
      </c>
      <c r="D3995" t="str">
        <f t="shared" si="62"/>
        <v>K30APSM636 PS FFAR SEEDX BRADFORD K30APSM636</v>
      </c>
    </row>
    <row r="3996" spans="1:4">
      <c r="A3996" t="s">
        <v>30449</v>
      </c>
      <c r="B3996" t="s">
        <v>30450</v>
      </c>
      <c r="D3996" t="str">
        <f t="shared" si="62"/>
        <v>K30APSM775 PS BLANCO FFAR PI BRADFORD 2020 K30APSM775</v>
      </c>
    </row>
    <row r="3997" spans="1:4">
      <c r="A3997" t="s">
        <v>30451</v>
      </c>
      <c r="B3997" t="s">
        <v>30452</v>
      </c>
      <c r="D3997" t="str">
        <f t="shared" si="62"/>
        <v>KS0CRASD37 CRHD UNIV OF MICHIGAN GAXIOLA 20 21 KS0CRASD37</v>
      </c>
    </row>
    <row r="3998" spans="1:4">
      <c r="A3998" t="s">
        <v>30453</v>
      </c>
      <c r="B3998" t="s">
        <v>30454</v>
      </c>
      <c r="D3998" t="str">
        <f t="shared" si="62"/>
        <v>KS0CRASD38 CRHD UNIV OF MICHIGAN GAXIOLA 21 22 KS0CRASD38</v>
      </c>
    </row>
    <row r="3999" spans="1:4">
      <c r="A3999" t="s">
        <v>30455</v>
      </c>
      <c r="B3999" t="s">
        <v>30456</v>
      </c>
      <c r="D3999" t="str">
        <f t="shared" si="62"/>
        <v>KS0CRASD39 CRHD UNIV OF MICHIGAN GAXIOLA 22 23 KS0CRASD39</v>
      </c>
    </row>
    <row r="4000" spans="1:4">
      <c r="A4000" t="s">
        <v>30457</v>
      </c>
      <c r="B4000" t="s">
        <v>30458</v>
      </c>
      <c r="D4000" t="str">
        <f t="shared" si="62"/>
        <v>KS0CRASD40 CRHD UNIV OF MICHIGAN GAXIOLA 23 24 KS0CRASD40</v>
      </c>
    </row>
    <row r="4001" spans="1:4">
      <c r="A4001" t="s">
        <v>30459</v>
      </c>
      <c r="B4001" t="s">
        <v>30460</v>
      </c>
      <c r="D4001" t="str">
        <f t="shared" si="62"/>
        <v>K30S4DCCA2 CEE CHENG CALTRANS LRFD BASED DECKS K30S4DCCA2</v>
      </c>
    </row>
    <row r="4002" spans="1:4">
      <c r="A4002" t="s">
        <v>30461</v>
      </c>
      <c r="B4002" t="s">
        <v>30462</v>
      </c>
      <c r="D4002" t="str">
        <f t="shared" si="62"/>
        <v>K30MH31D46 NPB Huising JDRF Research Grant K30MH31D46</v>
      </c>
    </row>
    <row r="4003" spans="1:4">
      <c r="A4003" t="s">
        <v>30463</v>
      </c>
      <c r="B4003" t="s">
        <v>30464</v>
      </c>
      <c r="D4003" t="str">
        <f t="shared" si="62"/>
        <v>K30APSFA57 PS USDA OREI OREGON DUBCOVSKY KRILL K30APSFA57</v>
      </c>
    </row>
    <row r="4004" spans="1:4">
      <c r="A4004" t="s">
        <v>30465</v>
      </c>
      <c r="B4004" t="s">
        <v>30466</v>
      </c>
      <c r="D4004" t="str">
        <f t="shared" si="62"/>
        <v>K30WETPENN AWET UPENN 578892 NASA A21 0042 K30WETPENN</v>
      </c>
    </row>
    <row r="4005" spans="1:4">
      <c r="A4005" t="s">
        <v>30467</v>
      </c>
      <c r="B4005" t="s">
        <v>30468</v>
      </c>
      <c r="D4005" t="str">
        <f t="shared" si="62"/>
        <v>KS0ALAFSH1 Med Surg Andrew Li Am Fnd Surg Hand KS0ALAFSH1</v>
      </c>
    </row>
    <row r="4006" spans="1:4">
      <c r="A4006" t="s">
        <v>30469</v>
      </c>
      <c r="B4006" t="s">
        <v>30470</v>
      </c>
      <c r="D4006" t="str">
        <f t="shared" si="62"/>
        <v>K30MBDASPG MCB DAS PAUL G ALLEN K30MBDASPG</v>
      </c>
    </row>
    <row r="4007" spans="1:4">
      <c r="A4007" t="s">
        <v>30471</v>
      </c>
      <c r="B4007" t="s">
        <v>30472</v>
      </c>
      <c r="D4007" t="str">
        <f t="shared" si="62"/>
        <v>K30GEIS510 LAWR ADJG CDFA 20 0880 000 SA 0 K30GEIS510</v>
      </c>
    </row>
    <row r="4008" spans="1:4">
      <c r="A4008" t="s">
        <v>30473</v>
      </c>
      <c r="B4008" t="s">
        <v>30474</v>
      </c>
      <c r="D4008" t="str">
        <f t="shared" si="62"/>
        <v>K30APSD231 PS BLANCO CDFA STRAWBERRY K30APSD231</v>
      </c>
    </row>
    <row r="4009" spans="1:4">
      <c r="A4009" t="s">
        <v>30475</v>
      </c>
      <c r="B4009" t="s">
        <v>30476</v>
      </c>
      <c r="D4009" t="str">
        <f t="shared" si="62"/>
        <v>K30DCSTBY1 MAE DAVIS C CDFA STRAWBERRY A21 0375 K30DCSTBY1</v>
      </c>
    </row>
    <row r="4010" spans="1:4">
      <c r="A4010" t="s">
        <v>30477</v>
      </c>
      <c r="B4010" t="s">
        <v>30478</v>
      </c>
      <c r="D4010" t="str">
        <f t="shared" si="62"/>
        <v>KS0ASAIR20 Stahmer yr 1 UCLA 9 20 8 21 spo A20 3709 KS0ASAIR20</v>
      </c>
    </row>
    <row r="4011" spans="1:4">
      <c r="A4011" t="s">
        <v>30479</v>
      </c>
      <c r="B4011" t="s">
        <v>30480</v>
      </c>
      <c r="D4011" t="str">
        <f t="shared" si="62"/>
        <v>KS0ASAIR21 MED PSYCH Stahmer AIR B 09 21 8 22 KS0ASAIR21</v>
      </c>
    </row>
    <row r="4012" spans="1:4">
      <c r="A4012" t="s">
        <v>30481</v>
      </c>
      <c r="B4012" t="s">
        <v>30482</v>
      </c>
      <c r="D4012" t="str">
        <f t="shared" si="62"/>
        <v>KS0ASAIR22 MED PSYCH Stahmer AIR B 09 22 8 23 KS0ASAIR22</v>
      </c>
    </row>
    <row r="4013" spans="1:4">
      <c r="A4013" t="s">
        <v>30483</v>
      </c>
      <c r="B4013" t="s">
        <v>30484</v>
      </c>
      <c r="D4013" t="str">
        <f t="shared" si="62"/>
        <v>KS0ASAIR23 MED PSYCH Stahmer AIR B 09 22 8 23 KS0ASAIR23</v>
      </c>
    </row>
    <row r="4014" spans="1:4">
      <c r="A4014" t="s">
        <v>30485</v>
      </c>
      <c r="B4014" t="s">
        <v>30486</v>
      </c>
      <c r="D4014" t="str">
        <f t="shared" si="62"/>
        <v>KS0ASAIRB5 Stahmer yr 1 UCLA 9 20 8 21 spo A20 3709 KS0ASAIRB5</v>
      </c>
    </row>
    <row r="4015" spans="1:4">
      <c r="A4015" t="s">
        <v>30487</v>
      </c>
      <c r="B4015" t="s">
        <v>30488</v>
      </c>
      <c r="D4015" t="str">
        <f t="shared" si="62"/>
        <v>K30TODBLM3 Eff 10 1 20 DoI Survival Impact K30TODBLM3</v>
      </c>
    </row>
    <row r="4016" spans="1:4">
      <c r="A4016" t="s">
        <v>30489</v>
      </c>
      <c r="B4016" t="s">
        <v>30490</v>
      </c>
      <c r="D4016" t="str">
        <f t="shared" si="62"/>
        <v>KS0NRBJ200 DYADIC MANAGEMENT HIV BIDWELL KS0NRBJ200</v>
      </c>
    </row>
    <row r="4017" spans="1:4">
      <c r="A4017" t="s">
        <v>30491</v>
      </c>
      <c r="B4017" t="s">
        <v>30492</v>
      </c>
      <c r="D4017" t="str">
        <f t="shared" si="62"/>
        <v>KS0NRBJ201 DYADIC MANAGEMENT HIV BIDWELL YR 2 KS0NRBJ201</v>
      </c>
    </row>
    <row r="4018" spans="1:4">
      <c r="A4018" t="s">
        <v>30493</v>
      </c>
      <c r="B4018" t="s">
        <v>30494</v>
      </c>
      <c r="D4018" t="str">
        <f t="shared" si="62"/>
        <v>KS0NRBJ202 DYADIC MANAGEMENT HIV BIDWELL YR 3 KS0NRBJ202</v>
      </c>
    </row>
    <row r="4019" spans="1:4">
      <c r="A4019" t="s">
        <v>30495</v>
      </c>
      <c r="B4019" t="s">
        <v>30496</v>
      </c>
      <c r="D4019" t="str">
        <f t="shared" si="62"/>
        <v>KS0NRBJ203 DYADIC MANAGEMENT HIV BIDWELL YR 4 KS0NRBJ203</v>
      </c>
    </row>
    <row r="4020" spans="1:4">
      <c r="A4020" t="s">
        <v>30497</v>
      </c>
      <c r="B4020" t="s">
        <v>30498</v>
      </c>
      <c r="D4020" t="str">
        <f t="shared" si="62"/>
        <v>K30JHT7TBE ESP Thorne Tradeoffs btwn Carbon Emiss K30JHT7TBE</v>
      </c>
    </row>
    <row r="4021" spans="1:4">
      <c r="A4021" t="s">
        <v>30499</v>
      </c>
      <c r="B4021" t="s">
        <v>30500</v>
      </c>
      <c r="D4021" t="str">
        <f t="shared" si="62"/>
        <v>K30ICWCDFA IGN Waterman CDFA K30ICWCDFA</v>
      </c>
    </row>
    <row r="4022" spans="1:4">
      <c r="A4022" t="s">
        <v>30501</v>
      </c>
      <c r="B4022" t="s">
        <v>30502</v>
      </c>
      <c r="D4022" t="str">
        <f t="shared" si="62"/>
        <v>KS0GIMV801 MED IMGI MEDICI ALEXION ALXN1840 KS0GIMV801</v>
      </c>
    </row>
    <row r="4023" spans="1:4">
      <c r="A4023" t="s">
        <v>30503</v>
      </c>
      <c r="B4023" t="s">
        <v>30504</v>
      </c>
      <c r="D4023" t="str">
        <f t="shared" si="62"/>
        <v>KS0HOTJ825 MED IMCT TUSCANO SEATTL GENENETICS 284 KS0HOTJ825</v>
      </c>
    </row>
    <row r="4024" spans="1:4">
      <c r="A4024" t="s">
        <v>30505</v>
      </c>
      <c r="B4024" t="s">
        <v>30506</v>
      </c>
      <c r="D4024" t="str">
        <f t="shared" si="62"/>
        <v>K30CAREERS CHEM Velazquez NSF Chalcogenide Framewor K30CAREERS</v>
      </c>
    </row>
    <row r="4025" spans="1:4">
      <c r="A4025" t="s">
        <v>30507</v>
      </c>
      <c r="B4025" t="s">
        <v>30508</v>
      </c>
      <c r="D4025" t="str">
        <f t="shared" si="62"/>
        <v>K30APSFA56 PS GAUDIN UCSD DOE DE SC0021234 K30APSFA56</v>
      </c>
    </row>
    <row r="4026" spans="1:4">
      <c r="A4026" t="s">
        <v>30509</v>
      </c>
      <c r="B4026" t="s">
        <v>30510</v>
      </c>
      <c r="D4026" t="str">
        <f t="shared" si="62"/>
        <v>K3020VANXC CHEM Chen Vanderbilt Sub NIGMS K3020VANXC</v>
      </c>
    </row>
    <row r="4027" spans="1:4">
      <c r="A4027" t="s">
        <v>30511</v>
      </c>
      <c r="B4027" t="s">
        <v>30512</v>
      </c>
      <c r="D4027" t="str">
        <f t="shared" si="62"/>
        <v>K3022VANXC CHEM Chen Vanderbilt Sub NIGMS K3022VANXC</v>
      </c>
    </row>
    <row r="4028" spans="1:4">
      <c r="A4028" t="s">
        <v>30513</v>
      </c>
      <c r="B4028" t="s">
        <v>30514</v>
      </c>
      <c r="D4028" t="str">
        <f t="shared" si="62"/>
        <v>KS0HOHR800 MED IMCT HOEG ABBVIE INC KS0HOHR800</v>
      </c>
    </row>
    <row r="4029" spans="1:4">
      <c r="A4029" t="s">
        <v>30515</v>
      </c>
      <c r="B4029" t="s">
        <v>30516</v>
      </c>
      <c r="D4029" t="str">
        <f t="shared" si="62"/>
        <v>K30DNM1D94 CDFA Research Pest Detection 2021 23 K30DNM1D94</v>
      </c>
    </row>
    <row r="4030" spans="1:4">
      <c r="A4030" t="s">
        <v>30517</v>
      </c>
      <c r="B4030" t="s">
        <v>30518</v>
      </c>
      <c r="D4030" t="str">
        <f t="shared" si="62"/>
        <v>K30DNM1DA1 CDFA UCANR 1 2021 22 K30DNM1DA1</v>
      </c>
    </row>
    <row r="4031" spans="1:4">
      <c r="A4031" t="s">
        <v>30519</v>
      </c>
      <c r="B4031" t="s">
        <v>30520</v>
      </c>
      <c r="D4031" t="str">
        <f t="shared" si="62"/>
        <v>K30DNM1DA2 CDFA UCANR 2 2021 22 K30DNM1DA2</v>
      </c>
    </row>
    <row r="4032" spans="1:4">
      <c r="A4032" t="s">
        <v>30521</v>
      </c>
      <c r="B4032" t="s">
        <v>30522</v>
      </c>
      <c r="D4032" t="str">
        <f t="shared" si="62"/>
        <v>K30DNM1DPS CDFA Penn State 2021 22 K30DNM1DPS</v>
      </c>
    </row>
    <row r="4033" spans="1:4">
      <c r="A4033" t="s">
        <v>30523</v>
      </c>
      <c r="B4033" t="s">
        <v>30524</v>
      </c>
      <c r="D4033" t="str">
        <f t="shared" si="62"/>
        <v>K30DNM1DR1 CDFA UCR 1 2021 22 K30DNM1DR1</v>
      </c>
    </row>
    <row r="4034" spans="1:4">
      <c r="A4034" t="s">
        <v>30525</v>
      </c>
      <c r="B4034" t="s">
        <v>30526</v>
      </c>
      <c r="D4034" t="str">
        <f t="shared" si="62"/>
        <v>K30DNM1DR2 CDFA UCR 2 2021 22 K30DNM1DR2</v>
      </c>
    </row>
    <row r="4035" spans="1:4">
      <c r="A4035" t="s">
        <v>30527</v>
      </c>
      <c r="B4035" t="s">
        <v>30528</v>
      </c>
      <c r="D4035" t="str">
        <f t="shared" ref="D4035:D4098" si="63">A4035&amp;" "&amp;B4035</f>
        <v>K30DNM1DTU CDFA Temple U 2021 22 K30DNM1DTU</v>
      </c>
    </row>
    <row r="4036" spans="1:4">
      <c r="A4036" t="s">
        <v>30529</v>
      </c>
      <c r="B4036" t="s">
        <v>30530</v>
      </c>
      <c r="D4036" t="str">
        <f t="shared" si="63"/>
        <v>K30IMG1D94 CDFA Research Pest Detection 2021 23 K30IMG1D94</v>
      </c>
    </row>
    <row r="4037" spans="1:4">
      <c r="A4037" t="s">
        <v>30531</v>
      </c>
      <c r="B4037" t="s">
        <v>30532</v>
      </c>
      <c r="D4037" t="str">
        <f t="shared" si="63"/>
        <v>K30RLG1D94 CDFA Research Pest Detection 2021 23 K30RLG1D94</v>
      </c>
    </row>
    <row r="4038" spans="1:4">
      <c r="A4038" t="s">
        <v>30533</v>
      </c>
      <c r="B4038" t="s">
        <v>30534</v>
      </c>
      <c r="D4038" t="str">
        <f t="shared" si="63"/>
        <v>K30SCPDUIH BME Cherry postdoc support from Badawi K30SCPDUIH</v>
      </c>
    </row>
    <row r="4039" spans="1:4">
      <c r="A4039" t="s">
        <v>30535</v>
      </c>
      <c r="B4039" t="s">
        <v>30536</v>
      </c>
      <c r="D4039" t="str">
        <f t="shared" si="63"/>
        <v>KS0RBUIH01 MRAD RBadawi UIH Research Program KS0RBUIH01</v>
      </c>
    </row>
    <row r="4040" spans="1:4">
      <c r="A4040" t="s">
        <v>30537</v>
      </c>
      <c r="B4040" t="s">
        <v>30538</v>
      </c>
      <c r="D4040" t="str">
        <f t="shared" si="63"/>
        <v>K30APSFA58 PS FUNK USDA NIFA AFRI CAN DROUGHT RESP K30APSFA58</v>
      </c>
    </row>
    <row r="4041" spans="1:4">
      <c r="A4041" t="s">
        <v>30539</v>
      </c>
      <c r="B4041" t="s">
        <v>30540</v>
      </c>
      <c r="D4041" t="str">
        <f t="shared" si="63"/>
        <v>K30F4SMDOE CEE MILLER ARPA E DOE Carbon Negative B K30F4SMDOE</v>
      </c>
    </row>
    <row r="4042" spans="1:4">
      <c r="A4042" t="s">
        <v>30541</v>
      </c>
      <c r="B4042" t="s">
        <v>30542</v>
      </c>
      <c r="D4042" t="str">
        <f t="shared" si="63"/>
        <v>KS0DHR41PR R41 Subaward from Tendel Primate Costs KS0DHR41PR</v>
      </c>
    </row>
    <row r="4043" spans="1:4">
      <c r="A4043" t="s">
        <v>30543</v>
      </c>
      <c r="B4043" t="s">
        <v>30544</v>
      </c>
      <c r="D4043" t="str">
        <f t="shared" si="63"/>
        <v>KS0DHTER41 R41 Subaward from Tendel Therapies KS0DHTER41</v>
      </c>
    </row>
    <row r="4044" spans="1:4">
      <c r="A4044" t="s">
        <v>30545</v>
      </c>
      <c r="B4044" t="s">
        <v>30546</v>
      </c>
      <c r="D4044" t="str">
        <f t="shared" si="63"/>
        <v>K30SUV1F05 LAWR SUVOCAREV SJ Delta Eff 8 11 22 K30SUV1F05</v>
      </c>
    </row>
    <row r="4045" spans="1:4">
      <c r="A4045" t="s">
        <v>30547</v>
      </c>
      <c r="B4045" t="s">
        <v>30548</v>
      </c>
      <c r="D4045" t="str">
        <f t="shared" si="63"/>
        <v>K30PCR1F06 LBNL DOE JOINT BIO ENGERGY PHASE IV K30PCR1F06</v>
      </c>
    </row>
    <row r="4046" spans="1:4">
      <c r="A4046" t="s">
        <v>30549</v>
      </c>
      <c r="B4046" t="s">
        <v>30550</v>
      </c>
      <c r="D4046" t="str">
        <f t="shared" si="63"/>
        <v>KS0MCDATAR Creinin UPITT Athenium Data Retrieval KS0MCDATAR</v>
      </c>
    </row>
    <row r="4047" spans="1:4">
      <c r="A4047" t="s">
        <v>30551</v>
      </c>
      <c r="B4047" t="s">
        <v>30552</v>
      </c>
      <c r="D4047" t="str">
        <f t="shared" si="63"/>
        <v>K30207NDSS CHEM David NSF 2022 Award 2204228 K30207NDSS</v>
      </c>
    </row>
    <row r="4048" spans="1:4">
      <c r="A4048" t="s">
        <v>30553</v>
      </c>
      <c r="B4048" t="s">
        <v>30554</v>
      </c>
      <c r="D4048" t="str">
        <f t="shared" si="63"/>
        <v>K30AJGPROT 12 31 24 Gravelle Protein Isolation Frac K30AJGPROT</v>
      </c>
    </row>
    <row r="4049" spans="1:4">
      <c r="A4049" t="s">
        <v>30555</v>
      </c>
      <c r="B4049" t="s">
        <v>30556</v>
      </c>
      <c r="D4049" t="str">
        <f t="shared" si="63"/>
        <v>K30JMLPROT 12 31 24 Gravelle Protein Isltn Frac JML K30JMLPROT</v>
      </c>
    </row>
    <row r="4050" spans="1:4">
      <c r="A4050" t="s">
        <v>30557</v>
      </c>
      <c r="B4050" t="s">
        <v>30558</v>
      </c>
      <c r="D4050" t="str">
        <f t="shared" si="63"/>
        <v>K30APSFB60 PS USDA SCRI 22 26 KNAPP K30APSFB60</v>
      </c>
    </row>
    <row r="4051" spans="1:4">
      <c r="A4051" t="s">
        <v>30559</v>
      </c>
      <c r="B4051" t="s">
        <v>30560</v>
      </c>
      <c r="D4051" t="str">
        <f t="shared" si="63"/>
        <v>K30APSFB62 PS USDA SCRI 22 26 CAL POLY KNAPP K30APSFB62</v>
      </c>
    </row>
    <row r="4052" spans="1:4">
      <c r="A4052" t="s">
        <v>30561</v>
      </c>
      <c r="B4052" t="s">
        <v>30562</v>
      </c>
      <c r="D4052" t="str">
        <f t="shared" si="63"/>
        <v>K30APSFB63 PS USDA SCRI 22 26 U OF FLORIDA KNAPP K30APSFB63</v>
      </c>
    </row>
    <row r="4053" spans="1:4">
      <c r="A4053" t="s">
        <v>30563</v>
      </c>
      <c r="B4053" t="s">
        <v>30564</v>
      </c>
      <c r="D4053" t="str">
        <f t="shared" si="63"/>
        <v>K30APSFB64 PS USDA SCRI 22 26 USDA ARS KNAPP K30APSFB64</v>
      </c>
    </row>
    <row r="4054" spans="1:4">
      <c r="A4054" t="s">
        <v>30565</v>
      </c>
      <c r="B4054" t="s">
        <v>30566</v>
      </c>
      <c r="D4054" t="str">
        <f t="shared" si="63"/>
        <v>K30APSFB6A PS USDA SCRI 22 26 UCANR KNAPP K30APSFB6A</v>
      </c>
    </row>
    <row r="4055" spans="1:4">
      <c r="A4055" t="s">
        <v>30567</v>
      </c>
      <c r="B4055" t="s">
        <v>30568</v>
      </c>
      <c r="D4055" t="str">
        <f t="shared" si="63"/>
        <v>K30APSFB6B PS USDA SCRI 22 26 UCANR2 KNAPP K30APSFB6B</v>
      </c>
    </row>
    <row r="4056" spans="1:4">
      <c r="A4056" t="s">
        <v>30569</v>
      </c>
      <c r="B4056" t="s">
        <v>30570</v>
      </c>
      <c r="D4056" t="str">
        <f t="shared" si="63"/>
        <v>K30GLCIF10 PS USDA SCRI 22 26 COAKER K30GLCIF10</v>
      </c>
    </row>
    <row r="4057" spans="1:4">
      <c r="A4057" t="s">
        <v>30571</v>
      </c>
      <c r="B4057" t="s">
        <v>30572</v>
      </c>
      <c r="D4057" t="str">
        <f t="shared" si="63"/>
        <v>K30PTF2SCR PTF NIFA SCRI Strawberry Breeding Mgmt K30PTF2SCR</v>
      </c>
    </row>
    <row r="4058" spans="1:4">
      <c r="A4058" t="s">
        <v>30573</v>
      </c>
      <c r="B4058" t="s">
        <v>30574</v>
      </c>
      <c r="D4058" t="str">
        <f t="shared" si="63"/>
        <v>K30AEX1F11 USDA NIFA 2022 2026 WPDN MCROBERTS K30AEX1F11</v>
      </c>
    </row>
    <row r="4059" spans="1:4">
      <c r="A4059" t="s">
        <v>30575</v>
      </c>
      <c r="B4059" t="s">
        <v>30576</v>
      </c>
      <c r="D4059" t="str">
        <f t="shared" si="63"/>
        <v>K30CLSPF11 USDA NIFA 2022 2026 WPDN MCROBERTS K30CLSPF11</v>
      </c>
    </row>
    <row r="4060" spans="1:4">
      <c r="A4060" t="s">
        <v>30577</v>
      </c>
      <c r="B4060" t="s">
        <v>30578</v>
      </c>
      <c r="D4060" t="str">
        <f t="shared" si="63"/>
        <v>K30DNM1F11 USDA NIFA 2022 2026 WPDN K30DNM1F11</v>
      </c>
    </row>
    <row r="4061" spans="1:4">
      <c r="A4061" t="s">
        <v>30579</v>
      </c>
      <c r="B4061" t="s">
        <v>30580</v>
      </c>
      <c r="D4061" t="str">
        <f t="shared" si="63"/>
        <v>K30DNM1F1A USDA NIFA 2022 2026 WPDN Alaska K30DNM1F1A</v>
      </c>
    </row>
    <row r="4062" spans="1:4">
      <c r="A4062" t="s">
        <v>30581</v>
      </c>
      <c r="B4062" t="s">
        <v>30582</v>
      </c>
      <c r="D4062" t="str">
        <f t="shared" si="63"/>
        <v>K30DNM1F1B USDA NIFA 2022 2026 WPDN Arizona K30DNM1F1B</v>
      </c>
    </row>
    <row r="4063" spans="1:4">
      <c r="A4063" t="s">
        <v>30583</v>
      </c>
      <c r="B4063" t="s">
        <v>30584</v>
      </c>
      <c r="D4063" t="str">
        <f t="shared" si="63"/>
        <v>K30DNM1F1C USDA NIFA 2022 2026 WPDN CDFA K30DNM1F1C</v>
      </c>
    </row>
    <row r="4064" spans="1:4">
      <c r="A4064" t="s">
        <v>30585</v>
      </c>
      <c r="B4064" t="s">
        <v>30586</v>
      </c>
      <c r="D4064" t="str">
        <f t="shared" si="63"/>
        <v>K30DNM1F1D USDA NIFA 2022 2026 WPDN Guam K30DNM1F1D</v>
      </c>
    </row>
    <row r="4065" spans="1:4">
      <c r="A4065" t="s">
        <v>30587</v>
      </c>
      <c r="B4065" t="s">
        <v>30588</v>
      </c>
      <c r="D4065" t="str">
        <f t="shared" si="63"/>
        <v>K30DNM1F1E USDA NIFA 2022 2026 WPDN Hawaii K30DNM1F1E</v>
      </c>
    </row>
    <row r="4066" spans="1:4">
      <c r="A4066" t="s">
        <v>30589</v>
      </c>
      <c r="B4066" t="s">
        <v>30590</v>
      </c>
      <c r="D4066" t="str">
        <f t="shared" si="63"/>
        <v>K30DNM1F1F USDA NIFA 2022 2026 WPDN Idaho K30DNM1F1F</v>
      </c>
    </row>
    <row r="4067" spans="1:4">
      <c r="A4067" t="s">
        <v>30591</v>
      </c>
      <c r="B4067" t="s">
        <v>30592</v>
      </c>
      <c r="D4067" t="str">
        <f t="shared" si="63"/>
        <v>K30DNM1F1G USDA NIFA 2022 2026 WPDN Nevada K30DNM1F1G</v>
      </c>
    </row>
    <row r="4068" spans="1:4">
      <c r="A4068" t="s">
        <v>30593</v>
      </c>
      <c r="B4068" t="s">
        <v>30594</v>
      </c>
      <c r="D4068" t="str">
        <f t="shared" si="63"/>
        <v>K30DNM1F1H USDA NIFA 2022 2026 WPDN New Mexico K30DNM1F1H</v>
      </c>
    </row>
    <row r="4069" spans="1:4">
      <c r="A4069" t="s">
        <v>30595</v>
      </c>
      <c r="B4069" t="s">
        <v>30596</v>
      </c>
      <c r="D4069" t="str">
        <f t="shared" si="63"/>
        <v>K30DNM1F1I USDA NIFA 2022 2026 WPDN Oregon K30DNM1F1I</v>
      </c>
    </row>
    <row r="4070" spans="1:4">
      <c r="A4070" t="s">
        <v>30597</v>
      </c>
      <c r="B4070" t="s">
        <v>30598</v>
      </c>
      <c r="D4070" t="str">
        <f t="shared" si="63"/>
        <v>K30DNM1F1J USDA NIFA 2022 2026 WPDN Utah K30DNM1F1J</v>
      </c>
    </row>
    <row r="4071" spans="1:4">
      <c r="A4071" t="s">
        <v>30599</v>
      </c>
      <c r="B4071" t="s">
        <v>30600</v>
      </c>
      <c r="D4071" t="str">
        <f t="shared" si="63"/>
        <v>K30DNM1F1K USDA NIFA 2022 2026 WPDN Washington K30DNM1F1K</v>
      </c>
    </row>
    <row r="4072" spans="1:4">
      <c r="A4072" t="s">
        <v>30601</v>
      </c>
      <c r="B4072" t="s">
        <v>30602</v>
      </c>
      <c r="D4072" t="str">
        <f t="shared" si="63"/>
        <v>K30FPT1F11 USDA NIFA 2022 2026 WPDN MCROBERTS K30FPT1F11</v>
      </c>
    </row>
    <row r="4073" spans="1:4">
      <c r="A4073" t="s">
        <v>30603</v>
      </c>
      <c r="B4073" t="s">
        <v>30604</v>
      </c>
      <c r="D4073" t="str">
        <f t="shared" si="63"/>
        <v>K30JDM1F11 USDA NIFA 2022 2026 WPDN MCROBERTS K30JDM1F11</v>
      </c>
    </row>
    <row r="4074" spans="1:4">
      <c r="A4074" t="s">
        <v>30605</v>
      </c>
      <c r="B4074" t="s">
        <v>30606</v>
      </c>
      <c r="D4074" t="str">
        <f t="shared" si="63"/>
        <v>K304877115 Sperling HSF Cal Emission Prime Acct K304877115</v>
      </c>
    </row>
    <row r="4075" spans="1:4">
      <c r="A4075" t="s">
        <v>30607</v>
      </c>
      <c r="B4075" t="s">
        <v>30608</v>
      </c>
      <c r="D4075" t="str">
        <f t="shared" si="63"/>
        <v>K304877116 Tal HSF California Emission Standards K304877116</v>
      </c>
    </row>
    <row r="4076" spans="1:4">
      <c r="A4076" t="s">
        <v>30609</v>
      </c>
      <c r="B4076" t="s">
        <v>30610</v>
      </c>
      <c r="D4076" t="str">
        <f t="shared" si="63"/>
        <v>K30DAC1F13 9 19 24 Wildfire Smoke on Grape USDA K30DAC1F13</v>
      </c>
    </row>
    <row r="4077" spans="1:4">
      <c r="A4077" t="s">
        <v>30611</v>
      </c>
      <c r="B4077" t="s">
        <v>30612</v>
      </c>
      <c r="D4077" t="str">
        <f t="shared" si="63"/>
        <v>K30BJB2066 NUTR Bennett RSA 58 2032 2 066 K30BJB2066</v>
      </c>
    </row>
    <row r="4078" spans="1:4">
      <c r="A4078" t="s">
        <v>30613</v>
      </c>
      <c r="B4078" t="s">
        <v>30614</v>
      </c>
      <c r="D4078" t="str">
        <f t="shared" si="63"/>
        <v>K30DXBBGLW 4 30 23 Bigelow Macrocystis Feedstock K30DXBBGLW</v>
      </c>
    </row>
    <row r="4079" spans="1:4">
      <c r="A4079" t="s">
        <v>30615</v>
      </c>
      <c r="B4079" t="s">
        <v>30616</v>
      </c>
      <c r="D4079" t="str">
        <f t="shared" si="63"/>
        <v>K30JMLBGLW 4 30 23 Bigelow Macrocystis Feedstock K30JMLBGLW</v>
      </c>
    </row>
    <row r="4080" spans="1:4">
      <c r="A4080" t="s">
        <v>30617</v>
      </c>
      <c r="B4080" t="s">
        <v>30618</v>
      </c>
      <c r="D4080" t="str">
        <f t="shared" si="63"/>
        <v>K30BYHPE22 HPE Reconfig Heterogns Comptg Systems K30BYHPE22</v>
      </c>
    </row>
    <row r="4081" spans="1:4">
      <c r="A4081" t="s">
        <v>30619</v>
      </c>
      <c r="B4081" t="s">
        <v>30620</v>
      </c>
      <c r="D4081" t="str">
        <f t="shared" si="63"/>
        <v>K30PRM5ERS ARE MEREL P USDA CHALLENGES SUSTAINAB K30PRM5ERS</v>
      </c>
    </row>
    <row r="4082" spans="1:4">
      <c r="A4082" t="s">
        <v>30621</v>
      </c>
      <c r="B4082" t="s">
        <v>30622</v>
      </c>
      <c r="D4082" t="str">
        <f t="shared" si="63"/>
        <v>K30HORW340 LAWR HORWATH ACQUISITION OF GOODS K30HORW340</v>
      </c>
    </row>
    <row r="4083" spans="1:4">
      <c r="A4083" t="s">
        <v>30623</v>
      </c>
      <c r="B4083" t="s">
        <v>30624</v>
      </c>
      <c r="D4083" t="str">
        <f t="shared" si="63"/>
        <v>K30RODR401 LAWR RODRIGUES USDA RSA 58 2032 2 035 K30RODR401</v>
      </c>
    </row>
    <row r="4084" spans="1:4">
      <c r="A4084" t="s">
        <v>30625</v>
      </c>
      <c r="B4084" t="s">
        <v>30626</v>
      </c>
      <c r="D4084" t="str">
        <f t="shared" si="63"/>
        <v>K30MAR1F22 USDA ARS 58 2072 2 053 CORVALLIS K30MAR1F22</v>
      </c>
    </row>
    <row r="4085" spans="1:4">
      <c r="A4085" t="s">
        <v>30627</v>
      </c>
      <c r="B4085" t="s">
        <v>30628</v>
      </c>
      <c r="D4085" t="str">
        <f t="shared" si="63"/>
        <v>K30BTLINKF MAE LINK FELLOWSHIP TAMMER BAROUKI K30BTLINKF</v>
      </c>
    </row>
    <row r="4086" spans="1:4">
      <c r="A4086" t="s">
        <v>30629</v>
      </c>
      <c r="B4086" t="s">
        <v>30630</v>
      </c>
      <c r="D4086" t="str">
        <f t="shared" si="63"/>
        <v>K30DEL22E1 DEL Del Norte Co EW 2022 06 C000114335 K30DEL22E1</v>
      </c>
    </row>
    <row r="4087" spans="1:4">
      <c r="A4087" t="s">
        <v>30631</v>
      </c>
      <c r="B4087" t="s">
        <v>30632</v>
      </c>
      <c r="D4087" t="str">
        <f t="shared" si="63"/>
        <v>K30DEL22C1 DEL Del Norte Co CW 2022 06 C000114334 K30DEL22C1</v>
      </c>
    </row>
    <row r="4088" spans="1:4">
      <c r="A4088" t="s">
        <v>30633</v>
      </c>
      <c r="B4088" t="s">
        <v>30634</v>
      </c>
      <c r="D4088" t="str">
        <f t="shared" si="63"/>
        <v>K30CALFR23 GENERAL FFY 23 UC CALFRESH STATE OFFICE K30CALFR23</v>
      </c>
    </row>
    <row r="4089" spans="1:4">
      <c r="A4089" t="s">
        <v>30635</v>
      </c>
      <c r="B4089" t="s">
        <v>30636</v>
      </c>
      <c r="D4089" t="str">
        <f t="shared" si="63"/>
        <v>K30FSNCF23 GENERAL FFY 2023 CARRY FWD UC CALFRESH K30FSNCF23</v>
      </c>
    </row>
    <row r="4090" spans="1:4">
      <c r="A4090" t="s">
        <v>30637</v>
      </c>
      <c r="B4090" t="s">
        <v>30638</v>
      </c>
      <c r="D4090" t="str">
        <f t="shared" si="63"/>
        <v>K30HEPFS23 NUTRITION CalFresh CDSS USDA 22 23 K30HEPFS23</v>
      </c>
    </row>
    <row r="4091" spans="1:4">
      <c r="A4091" t="s">
        <v>30639</v>
      </c>
      <c r="B4091" t="s">
        <v>30640</v>
      </c>
      <c r="D4091" t="str">
        <f t="shared" si="63"/>
        <v>K30NERCF23 Erbstein CalFresh CDSS USDA 23 24 K30NERCF23</v>
      </c>
    </row>
    <row r="4092" spans="1:4">
      <c r="A4092" t="s">
        <v>30641</v>
      </c>
      <c r="B4092" t="s">
        <v>30642</v>
      </c>
      <c r="D4092" t="str">
        <f t="shared" si="63"/>
        <v>K30NERFS23 Erbstein CalFresh CDSS USDA 22 23 K30NERFS23</v>
      </c>
    </row>
    <row r="4093" spans="1:4">
      <c r="A4093" t="s">
        <v>30643</v>
      </c>
      <c r="B4093" t="s">
        <v>30644</v>
      </c>
      <c r="D4093" t="str">
        <f t="shared" si="63"/>
        <v>K30APSPO24 PS MARINO OOCC WATER MGMNT2022 23 K30APSPO24</v>
      </c>
    </row>
    <row r="4094" spans="1:4">
      <c r="A4094" t="s">
        <v>30645</v>
      </c>
      <c r="B4094" t="s">
        <v>30646</v>
      </c>
      <c r="D4094" t="str">
        <f t="shared" si="63"/>
        <v>K30SCW1F27 FST S WANG OOCC WATER MGMNT2022 23 K30SCW1F27</v>
      </c>
    </row>
    <row r="4095" spans="1:4">
      <c r="A4095" t="s">
        <v>30647</v>
      </c>
      <c r="B4095" t="s">
        <v>30648</v>
      </c>
      <c r="D4095" t="str">
        <f t="shared" si="63"/>
        <v>K30AMSSCWA ANS Schreier SOLANO COUNTY WATER AGENCY K30AMSSCWA</v>
      </c>
    </row>
    <row r="4096" spans="1:4">
      <c r="A4096" t="s">
        <v>30649</v>
      </c>
      <c r="B4096" t="s">
        <v>30650</v>
      </c>
      <c r="D4096" t="str">
        <f t="shared" si="63"/>
        <v>K30MKTCF22 PLB Liu Tse Croucher Fdtn award K30MKTCF22</v>
      </c>
    </row>
    <row r="4097" spans="1:4">
      <c r="A4097" t="s">
        <v>30651</v>
      </c>
      <c r="B4097" t="s">
        <v>30652</v>
      </c>
      <c r="D4097" t="str">
        <f t="shared" si="63"/>
        <v>K30CRCCNSL CRC YEAR 1 CONSOL CEC EPIC K30CRCCNSL</v>
      </c>
    </row>
    <row r="4098" spans="1:4">
      <c r="A4098" t="s">
        <v>30653</v>
      </c>
      <c r="B4098" t="s">
        <v>30654</v>
      </c>
      <c r="D4098" t="str">
        <f t="shared" si="63"/>
        <v>K30CRCCSL2 CRC YEAR 2 CONSOL CEC EPIC K30CRCCSL2</v>
      </c>
    </row>
    <row r="4099" spans="1:4">
      <c r="A4099" t="s">
        <v>30655</v>
      </c>
      <c r="B4099" t="s">
        <v>30656</v>
      </c>
      <c r="D4099" t="str">
        <f t="shared" ref="D4099:D4162" si="64">A4099&amp;" "&amp;B4099</f>
        <v>K30P4FBLIP CEE Bombardelli LIPOA Research Agmt K30P4FBLIP</v>
      </c>
    </row>
    <row r="4100" spans="1:4">
      <c r="A4100" t="s">
        <v>30657</v>
      </c>
      <c r="B4100" t="s">
        <v>30658</v>
      </c>
      <c r="D4100" t="str">
        <f t="shared" si="64"/>
        <v>K30GEFFNLC USDA Feed Formulation Nigeria Laos Cambo K30GEFFNLC</v>
      </c>
    </row>
    <row r="4101" spans="1:4">
      <c r="A4101" t="s">
        <v>30659</v>
      </c>
      <c r="B4101" t="s">
        <v>30660</v>
      </c>
      <c r="D4101" t="str">
        <f t="shared" si="64"/>
        <v>K30APSFB58 PS TAI USDA RSA 58 2032 2 060 ACQUISITI K30APSFB58</v>
      </c>
    </row>
    <row r="4102" spans="1:4">
      <c r="A4102" t="s">
        <v>30661</v>
      </c>
      <c r="B4102" t="s">
        <v>30662</v>
      </c>
      <c r="D4102" t="str">
        <f t="shared" si="64"/>
        <v>K30MXS1F35 USDA 58 2032 2 077 K30MXS1F35</v>
      </c>
    </row>
    <row r="4103" spans="1:4">
      <c r="A4103" t="s">
        <v>30663</v>
      </c>
      <c r="B4103" t="s">
        <v>30664</v>
      </c>
      <c r="D4103" t="str">
        <f t="shared" si="64"/>
        <v>K30CEBNS11 DCEB 2209614 A23 0616 Off Campus K30CEBNS11</v>
      </c>
    </row>
    <row r="4104" spans="1:4">
      <c r="A4104" t="s">
        <v>30665</v>
      </c>
      <c r="B4104" t="s">
        <v>30666</v>
      </c>
      <c r="D4104" t="str">
        <f t="shared" si="64"/>
        <v>K30CEBNSF1 DCEB 2209614 A23 0616 On Campus K30CEBNSF1</v>
      </c>
    </row>
    <row r="4105" spans="1:4">
      <c r="A4105" t="s">
        <v>30667</v>
      </c>
      <c r="B4105" t="s">
        <v>30668</v>
      </c>
      <c r="D4105" t="str">
        <f t="shared" si="64"/>
        <v>K30RSARHRO MAE Robinson Univ Col Bldr A21 4410 K30RSARHRO</v>
      </c>
    </row>
    <row r="4106" spans="1:4">
      <c r="A4106" t="s">
        <v>30669</v>
      </c>
      <c r="B4106" t="s">
        <v>30670</v>
      </c>
      <c r="D4106" t="str">
        <f t="shared" si="64"/>
        <v>K30V470GWE WCN Gray Wolf Ecology Project K30V470GWE</v>
      </c>
    </row>
    <row r="4107" spans="1:4">
      <c r="A4107" t="s">
        <v>30671</v>
      </c>
      <c r="B4107" t="s">
        <v>30672</v>
      </c>
      <c r="D4107" t="str">
        <f t="shared" si="64"/>
        <v>K30NLIFUSE NCL INFUSE USPR K30NLIFUSE</v>
      </c>
    </row>
    <row r="4108" spans="1:4">
      <c r="A4108" t="s">
        <v>30673</v>
      </c>
      <c r="B4108" t="s">
        <v>30674</v>
      </c>
      <c r="D4108" t="str">
        <f t="shared" si="64"/>
        <v>K30F4LKPCP CEE Kavvas USACE Precipitation Study K30F4LKPCP</v>
      </c>
    </row>
    <row r="4109" spans="1:4">
      <c r="A4109" t="s">
        <v>30675</v>
      </c>
      <c r="B4109" t="s">
        <v>30676</v>
      </c>
      <c r="D4109" t="str">
        <f t="shared" si="64"/>
        <v>K30EKM1F42 USDA FINA Tuition for Marielle F K30EKM1F42</v>
      </c>
    </row>
    <row r="4110" spans="1:4">
      <c r="A4110" t="s">
        <v>30677</v>
      </c>
      <c r="B4110" t="s">
        <v>30678</v>
      </c>
      <c r="D4110" t="str">
        <f t="shared" si="64"/>
        <v>K30V470GML WCN Gabilan Mountain Lion Project K30V470GML</v>
      </c>
    </row>
    <row r="4111" spans="1:4">
      <c r="A4111" t="s">
        <v>30679</v>
      </c>
      <c r="B4111" t="s">
        <v>30680</v>
      </c>
      <c r="D4111" t="str">
        <f t="shared" si="64"/>
        <v>KS0DMFBC11 MED PHS MIGLIORETTI P01 BREAST CANCER KS0DMFBC11</v>
      </c>
    </row>
    <row r="4112" spans="1:4">
      <c r="A4112" t="s">
        <v>30681</v>
      </c>
      <c r="B4112" t="s">
        <v>30682</v>
      </c>
      <c r="D4112" t="str">
        <f t="shared" si="64"/>
        <v>KS0DMFBC12 MED PHS MIGLIORETTI P01 BREAST CANCER KS0DMFBC12</v>
      </c>
    </row>
    <row r="4113" spans="1:4">
      <c r="A4113" t="s">
        <v>30683</v>
      </c>
      <c r="B4113" t="s">
        <v>30684</v>
      </c>
      <c r="D4113" t="str">
        <f t="shared" si="64"/>
        <v>KS0IDTG827 MED IMID THOMPSON SCYNEXIS SCY 078 302 KS0IDTG827</v>
      </c>
    </row>
    <row r="4114" spans="1:4">
      <c r="A4114" t="s">
        <v>30685</v>
      </c>
      <c r="B4114" t="s">
        <v>30686</v>
      </c>
      <c r="D4114" t="str">
        <f t="shared" si="64"/>
        <v>K30LYBR848 LAWR LYBRAND NASA WEATHERING OF MARS K30LYBR848</v>
      </c>
    </row>
    <row r="4115" spans="1:4">
      <c r="A4115" t="s">
        <v>30687</v>
      </c>
      <c r="B4115" t="s">
        <v>30688</v>
      </c>
      <c r="D4115" t="str">
        <f t="shared" si="64"/>
        <v>K30UAPNRCS Connecting students with USDA NRCS K30UAPNRCS</v>
      </c>
    </row>
    <row r="4116" spans="1:4">
      <c r="A4116" t="s">
        <v>30689</v>
      </c>
      <c r="B4116" t="s">
        <v>30690</v>
      </c>
      <c r="D4116" t="str">
        <f t="shared" si="64"/>
        <v>K30V450662 San Joaquin Kit Fox Panoche Valley K30V450662</v>
      </c>
    </row>
    <row r="4117" spans="1:4">
      <c r="A4117" t="s">
        <v>30691</v>
      </c>
      <c r="B4117" t="s">
        <v>30692</v>
      </c>
      <c r="D4117" t="str">
        <f t="shared" si="64"/>
        <v>K30CAL22E1 CAL Calaveras Co EW 2022 04 C000114328 K30CAL22E1</v>
      </c>
    </row>
    <row r="4118" spans="1:4">
      <c r="A4118" t="s">
        <v>30693</v>
      </c>
      <c r="B4118" t="s">
        <v>30694</v>
      </c>
      <c r="D4118" t="str">
        <f t="shared" si="64"/>
        <v>K30SCW1F54 6 30 23 Ring test of fat and moisture K30SCW1F54</v>
      </c>
    </row>
    <row r="4119" spans="1:4">
      <c r="A4119" t="s">
        <v>30695</v>
      </c>
      <c r="B4119" t="s">
        <v>30696</v>
      </c>
      <c r="D4119" t="str">
        <f t="shared" si="64"/>
        <v>K30CNSAY04 CNS YONELINAS R01EY025999 0 K30CNSAY04</v>
      </c>
    </row>
    <row r="4120" spans="1:4">
      <c r="A4120" t="s">
        <v>30697</v>
      </c>
      <c r="B4120" t="s">
        <v>30698</v>
      </c>
      <c r="D4120" t="str">
        <f t="shared" si="64"/>
        <v>K30BAY22DT CHEM Tantillo Baylor Uni 2022 K30BAY22DT</v>
      </c>
    </row>
    <row r="4121" spans="1:4">
      <c r="A4121" t="s">
        <v>30699</v>
      </c>
      <c r="B4121" t="s">
        <v>30700</v>
      </c>
      <c r="D4121" t="str">
        <f t="shared" si="64"/>
        <v>K30APSFB61 PS Crisosto TAMU subaward FFT 6 30 24 K30APSFB61</v>
      </c>
    </row>
    <row r="4122" spans="1:4">
      <c r="A4122" t="s">
        <v>30701</v>
      </c>
      <c r="B4122" t="s">
        <v>30702</v>
      </c>
      <c r="D4122" t="str">
        <f t="shared" si="64"/>
        <v>K30DGG1F58 EVAL OF CROSS GRAFT PROTECTION 31F58 K30DGG1F58</v>
      </c>
    </row>
    <row r="4123" spans="1:4">
      <c r="A4123" t="s">
        <v>30703</v>
      </c>
      <c r="B4123" t="s">
        <v>30704</v>
      </c>
      <c r="D4123" t="str">
        <f t="shared" si="64"/>
        <v>K30DGG1F59 TRANS ROOTSTOCK MEDIATED PROTECTION K30DGG1F59</v>
      </c>
    </row>
    <row r="4124" spans="1:4">
      <c r="A4124" t="s">
        <v>30705</v>
      </c>
      <c r="B4124" t="s">
        <v>30706</v>
      </c>
      <c r="D4124" t="str">
        <f t="shared" si="64"/>
        <v>K30HORW998 LAWR HORWATH CSU ARI SMITH K30HORW998</v>
      </c>
    </row>
    <row r="4125" spans="1:4">
      <c r="A4125" t="s">
        <v>30707</v>
      </c>
      <c r="B4125" t="s">
        <v>30708</v>
      </c>
      <c r="D4125" t="str">
        <f t="shared" si="64"/>
        <v>K30RSSOL01 RSE Solano CSA RSSOL01 K30RSSOL01</v>
      </c>
    </row>
    <row r="4126" spans="1:4">
      <c r="A4126" t="s">
        <v>30709</v>
      </c>
      <c r="B4126" t="s">
        <v>30710</v>
      </c>
      <c r="D4126" t="str">
        <f t="shared" si="64"/>
        <v>KS0FLEM014 Cont Non Invasive BP Data Collection KS0FLEM014</v>
      </c>
    </row>
    <row r="4127" spans="1:4">
      <c r="A4127" t="s">
        <v>30711</v>
      </c>
      <c r="B4127" t="s">
        <v>30712</v>
      </c>
      <c r="D4127" t="str">
        <f t="shared" si="64"/>
        <v>K30KMNASA2 CHE KM UCB NASA MCA CUBES II Center K30KMNASA2</v>
      </c>
    </row>
    <row r="4128" spans="1:4">
      <c r="A4128" t="s">
        <v>30713</v>
      </c>
      <c r="B4128" t="s">
        <v>30714</v>
      </c>
      <c r="D4128" t="str">
        <f t="shared" si="64"/>
        <v>K30LRSSDOD NPB DOD USAMRAA W81XWH 2211058 K30LRSSDOD</v>
      </c>
    </row>
    <row r="4129" spans="1:4">
      <c r="A4129" t="s">
        <v>30715</v>
      </c>
      <c r="B4129" t="s">
        <v>30716</v>
      </c>
      <c r="D4129" t="str">
        <f t="shared" si="64"/>
        <v>K30BWF1F68 USDA NIFA ECDRE 1 188 608 K30BWF1F68</v>
      </c>
    </row>
    <row r="4130" spans="1:4">
      <c r="A4130" t="s">
        <v>30717</v>
      </c>
      <c r="B4130" t="s">
        <v>30718</v>
      </c>
      <c r="D4130" t="str">
        <f t="shared" si="64"/>
        <v>K302331F69 CS Los Alamos Full system modeling LoweP K302331F69</v>
      </c>
    </row>
    <row r="4131" spans="1:4">
      <c r="A4131" t="s">
        <v>30719</v>
      </c>
      <c r="B4131" t="s">
        <v>30720</v>
      </c>
      <c r="D4131" t="str">
        <f t="shared" si="64"/>
        <v>K30AIFSDM2 AIFS DMI fund 2 K30AIFSDM2</v>
      </c>
    </row>
    <row r="4132" spans="1:4">
      <c r="A4132" t="s">
        <v>30721</v>
      </c>
      <c r="B4132" t="s">
        <v>30722</v>
      </c>
      <c r="D4132" t="str">
        <f t="shared" si="64"/>
        <v>K30AYTMILK 8 31 2023 Milk Molecules Initiative K30AYTMILK</v>
      </c>
    </row>
    <row r="4133" spans="1:4">
      <c r="A4133" t="s">
        <v>30723</v>
      </c>
      <c r="B4133" t="s">
        <v>30724</v>
      </c>
      <c r="D4133" t="str">
        <f t="shared" si="64"/>
        <v>K30CMSMILK 8 31 23 Milk Molecules Initiative K30CMSMILK</v>
      </c>
    </row>
    <row r="4134" spans="1:4">
      <c r="A4134" t="s">
        <v>30725</v>
      </c>
      <c r="B4134" t="s">
        <v>30726</v>
      </c>
      <c r="D4134" t="str">
        <f t="shared" si="64"/>
        <v>K30CSIIFHD NUTR Slupsky IIFH DAIRY MANAGEMENT INC K30CSIIFHD</v>
      </c>
    </row>
    <row r="4135" spans="1:4">
      <c r="A4135" t="s">
        <v>30727</v>
      </c>
      <c r="B4135" t="s">
        <v>30728</v>
      </c>
      <c r="D4135" t="str">
        <f t="shared" si="64"/>
        <v>K30DAMMILK Milk Molecules Initiative END 8 31 2023 K30DAMMILK</v>
      </c>
    </row>
    <row r="4136" spans="1:4">
      <c r="A4136" t="s">
        <v>30729</v>
      </c>
      <c r="B4136" t="s">
        <v>30730</v>
      </c>
      <c r="D4136" t="str">
        <f t="shared" si="64"/>
        <v>K30DXBMILK 8 31 23 Milk Molecules Initiative K30DXBMILK</v>
      </c>
    </row>
    <row r="4137" spans="1:4">
      <c r="A4137" t="s">
        <v>30731</v>
      </c>
      <c r="B4137" t="s">
        <v>30732</v>
      </c>
      <c r="D4137" t="str">
        <f t="shared" si="64"/>
        <v>K30IIFHDEO Olson IIFH Dairy Management Inc K30IIFHDEO</v>
      </c>
    </row>
    <row r="4138" spans="1:4">
      <c r="A4138" t="s">
        <v>30733</v>
      </c>
      <c r="B4138" t="s">
        <v>30734</v>
      </c>
      <c r="D4138" t="str">
        <f t="shared" si="64"/>
        <v>K30IIFHLEB Lebrilla IIFH DAIRY MANAGEMENT INC K30IIFHLEB</v>
      </c>
    </row>
    <row r="4139" spans="1:4">
      <c r="A4139" t="s">
        <v>30735</v>
      </c>
      <c r="B4139" t="s">
        <v>30736</v>
      </c>
      <c r="D4139" t="str">
        <f t="shared" si="64"/>
        <v>K30IIFHMMI IIFH DMI Milk Molecules Initiative K30IIFHMMI</v>
      </c>
    </row>
    <row r="4140" spans="1:4">
      <c r="A4140" t="s">
        <v>30737</v>
      </c>
      <c r="B4140" t="s">
        <v>30738</v>
      </c>
      <c r="D4140" t="str">
        <f t="shared" si="64"/>
        <v>K30SJMILK1 DAIRY MANAGEMENT MILK MOLECULES INT K30SJMILK1</v>
      </c>
    </row>
    <row r="4141" spans="1:4">
      <c r="A4141" t="s">
        <v>30739</v>
      </c>
      <c r="B4141" t="s">
        <v>30740</v>
      </c>
      <c r="D4141" t="str">
        <f t="shared" si="64"/>
        <v>K30MLHPH02 HP HOOD C000114355 K30MLHPH02</v>
      </c>
    </row>
    <row r="4142" spans="1:4">
      <c r="A4142" t="s">
        <v>30741</v>
      </c>
      <c r="B4142" t="s">
        <v>30742</v>
      </c>
      <c r="D4142" t="str">
        <f t="shared" si="64"/>
        <v>K30FSV5BCP ESP Valdovinos Bio of Changing Planet K30FSV5BCP</v>
      </c>
    </row>
    <row r="4143" spans="1:4">
      <c r="A4143" t="s">
        <v>30743</v>
      </c>
      <c r="B4143" t="s">
        <v>30744</v>
      </c>
      <c r="D4143" t="str">
        <f t="shared" si="64"/>
        <v>K30FSV5PSC ESP Valdovinos NSF Participant Sup Costs K30FSV5PSC</v>
      </c>
    </row>
    <row r="4144" spans="1:4">
      <c r="A4144" t="s">
        <v>30745</v>
      </c>
      <c r="B4144" t="s">
        <v>30746</v>
      </c>
      <c r="D4144" t="str">
        <f t="shared" si="64"/>
        <v>K302331F73 CS NSF EAGER Hands on STEM Learn Neff K302331F73</v>
      </c>
    </row>
    <row r="4145" spans="1:4">
      <c r="A4145" t="s">
        <v>30747</v>
      </c>
      <c r="B4145" t="s">
        <v>30748</v>
      </c>
      <c r="D4145" t="str">
        <f t="shared" si="64"/>
        <v>K30LMEAGER CS NSF EAGER Hands on STEM Learn K30LMEAGER</v>
      </c>
    </row>
    <row r="4146" spans="1:4">
      <c r="A4146" t="s">
        <v>30749</v>
      </c>
      <c r="B4146" t="s">
        <v>30750</v>
      </c>
      <c r="D4146" t="str">
        <f t="shared" si="64"/>
        <v>K30BKG5UDA ARE GOODRICH USDA COST RETURN STUDY K30BKG5UDA</v>
      </c>
    </row>
    <row r="4147" spans="1:4">
      <c r="A4147" t="s">
        <v>30751</v>
      </c>
      <c r="B4147" t="s">
        <v>30752</v>
      </c>
      <c r="D4147" t="str">
        <f t="shared" si="64"/>
        <v>KS0RM31F76 NSR Martin Alexion Pharm 12 31 24 KS0RM31F76</v>
      </c>
    </row>
    <row r="4148" spans="1:4">
      <c r="A4148" t="s">
        <v>30753</v>
      </c>
      <c r="B4148" t="s">
        <v>30754</v>
      </c>
      <c r="D4148" t="str">
        <f t="shared" si="64"/>
        <v>K30AQAW068 Wexler NIH Atmosphere AD RF1 K30AQAW068</v>
      </c>
    </row>
    <row r="4149" spans="1:4">
      <c r="A4149" t="s">
        <v>30755</v>
      </c>
      <c r="B4149" t="s">
        <v>30756</v>
      </c>
      <c r="D4149" t="str">
        <f t="shared" si="64"/>
        <v>K30RCTRAP1 BME Carney NIH RF1 TRAP K30RCTRAP1</v>
      </c>
    </row>
    <row r="4150" spans="1:4">
      <c r="A4150" t="s">
        <v>30757</v>
      </c>
      <c r="B4150" t="s">
        <v>30758</v>
      </c>
      <c r="D4150" t="str">
        <f t="shared" si="64"/>
        <v>K30RCTRAP2 BME Carney NIH RF1 TRAP Y2 K30RCTRAP2</v>
      </c>
    </row>
    <row r="4151" spans="1:4">
      <c r="A4151" t="s">
        <v>30759</v>
      </c>
      <c r="B4151" t="s">
        <v>30760</v>
      </c>
      <c r="D4151" t="str">
        <f t="shared" si="64"/>
        <v>K30V440L94 VMB Lein NIH Atmosphere AD RF1 K30V440L94</v>
      </c>
    </row>
    <row r="4152" spans="1:4">
      <c r="A4152" t="s">
        <v>30761</v>
      </c>
      <c r="B4152" t="s">
        <v>30762</v>
      </c>
      <c r="D4152" t="str">
        <f t="shared" si="64"/>
        <v>K30V440L95 VMB Lein NIH Atmosphere AD RF1 Y2 K30V440L95</v>
      </c>
    </row>
    <row r="4153" spans="1:4">
      <c r="A4153" t="s">
        <v>30763</v>
      </c>
      <c r="B4153" t="s">
        <v>30764</v>
      </c>
      <c r="D4153" t="str">
        <f t="shared" si="64"/>
        <v>KS0CDATMO2 DECARLI Lein VM RF1 8 31 2024 KS0CDATMO2</v>
      </c>
    </row>
    <row r="4154" spans="1:4">
      <c r="A4154" t="s">
        <v>30765</v>
      </c>
      <c r="B4154" t="s">
        <v>30766</v>
      </c>
      <c r="D4154" t="str">
        <f t="shared" si="64"/>
        <v>KS0CDATMOS DECARLI Lein VM RF1 8 31 2023 KS0CDATMOS</v>
      </c>
    </row>
    <row r="4155" spans="1:4">
      <c r="A4155" t="s">
        <v>30767</v>
      </c>
      <c r="B4155" t="s">
        <v>30768</v>
      </c>
      <c r="D4155" t="str">
        <f t="shared" si="64"/>
        <v>KS0MPADRF1 LWJ Lein NIH Atmosphere AD RF1 KS0MPADRF1</v>
      </c>
    </row>
    <row r="4156" spans="1:4">
      <c r="A4156" t="s">
        <v>30769</v>
      </c>
      <c r="B4156" t="s">
        <v>30770</v>
      </c>
      <c r="D4156" t="str">
        <f t="shared" si="64"/>
        <v>KS0MPADRF2 LWJ Lein NIH Atmosphere AD RF1 KS0MPADRF2</v>
      </c>
    </row>
    <row r="4157" spans="1:4">
      <c r="A4157" t="s">
        <v>30771</v>
      </c>
      <c r="B4157" t="s">
        <v>30772</v>
      </c>
      <c r="D4157" t="str">
        <f t="shared" si="64"/>
        <v>K30APSFB26 PS GEPTS USDA NIFA SCRI DEV OF GENOMIC K30APSFB26</v>
      </c>
    </row>
    <row r="4158" spans="1:4">
      <c r="A4158" t="s">
        <v>30773</v>
      </c>
      <c r="B4158" t="s">
        <v>30774</v>
      </c>
      <c r="D4158" t="str">
        <f t="shared" si="64"/>
        <v>K30APSFB32 PS GEPTS USDA NIFA SCRI UC RIVERSIDE K30APSFB32</v>
      </c>
    </row>
    <row r="4159" spans="1:4">
      <c r="A4159" t="s">
        <v>30775</v>
      </c>
      <c r="B4159" t="s">
        <v>30776</v>
      </c>
      <c r="D4159" t="str">
        <f t="shared" si="64"/>
        <v>K30APSFB33 PS GEPTS USDA NIFA SCRI DELAWARE VALLEY K30APSFB33</v>
      </c>
    </row>
    <row r="4160" spans="1:4">
      <c r="A4160" t="s">
        <v>30777</v>
      </c>
      <c r="B4160" t="s">
        <v>30778</v>
      </c>
      <c r="D4160" t="str">
        <f t="shared" si="64"/>
        <v>K30APSFB34 PS GEPTS USDA NIFA SCRI IOWA STATE UNIV K30APSFB34</v>
      </c>
    </row>
    <row r="4161" spans="1:4">
      <c r="A4161" t="s">
        <v>30779</v>
      </c>
      <c r="B4161" t="s">
        <v>30780</v>
      </c>
      <c r="D4161" t="str">
        <f t="shared" si="64"/>
        <v>K30APSFB35 PS GEPTS USDA NIFA SCRI NCGR K30APSFB35</v>
      </c>
    </row>
    <row r="4162" spans="1:4">
      <c r="A4162" t="s">
        <v>30781</v>
      </c>
      <c r="B4162" t="s">
        <v>30782</v>
      </c>
      <c r="D4162" t="str">
        <f t="shared" si="64"/>
        <v>K30APSFB36 PS GEPTS USDA NIFA SCRI UNIV OF DELAWARE K30APSFB36</v>
      </c>
    </row>
    <row r="4163" spans="1:4">
      <c r="A4163" t="s">
        <v>30783</v>
      </c>
      <c r="B4163" t="s">
        <v>30784</v>
      </c>
      <c r="D4163" t="str">
        <f t="shared" ref="D4163:D4226" si="65">A4163&amp;" "&amp;B4163</f>
        <v>K30APSFB37 PS GEPTS USDA NIFA SCRI USDA ARS PGITRU K30APSFB37</v>
      </c>
    </row>
    <row r="4164" spans="1:4">
      <c r="A4164" t="s">
        <v>30785</v>
      </c>
      <c r="B4164" t="s">
        <v>30786</v>
      </c>
      <c r="D4164" t="str">
        <f t="shared" si="65"/>
        <v>K30NEAR483 LAWR NEARING UOFALAB DATA ASSIMILATION K30NEAR483</v>
      </c>
    </row>
    <row r="4165" spans="1:4">
      <c r="A4165" t="s">
        <v>30787</v>
      </c>
      <c r="B4165" t="s">
        <v>30788</v>
      </c>
      <c r="D4165" t="str">
        <f t="shared" si="65"/>
        <v>K30V419TWO Pitesky USDA Integrative Farmers K30V419TWO</v>
      </c>
    </row>
    <row r="4166" spans="1:4">
      <c r="A4166" t="s">
        <v>30789</v>
      </c>
      <c r="B4166" t="s">
        <v>30790</v>
      </c>
      <c r="D4166" t="str">
        <f t="shared" si="65"/>
        <v>KS0ERAC200 MERM F32 NHLB ARNOLD KS0ERAC200</v>
      </c>
    </row>
    <row r="4167" spans="1:4">
      <c r="A4167" t="s">
        <v>30791</v>
      </c>
      <c r="B4167" t="s">
        <v>30792</v>
      </c>
      <c r="D4167" t="str">
        <f t="shared" si="65"/>
        <v>K30ISYHFRE IGN Hess A22 4081 IFPRI 2022 K30ISYHFRE</v>
      </c>
    </row>
    <row r="4168" spans="1:4">
      <c r="A4168" t="s">
        <v>30793</v>
      </c>
      <c r="B4168" t="s">
        <v>30794</v>
      </c>
      <c r="D4168" t="str">
        <f t="shared" si="65"/>
        <v>KS0DBLAN22 MPHA BERS NIH 22 DUKE SUB KS0DBLAN22</v>
      </c>
    </row>
    <row r="4169" spans="1:4">
      <c r="A4169" t="s">
        <v>30795</v>
      </c>
      <c r="B4169" t="s">
        <v>30796</v>
      </c>
      <c r="D4169" t="str">
        <f t="shared" si="65"/>
        <v>K30LMALBAA BME Alba Garcia NIH NIDDK FLIm K30LMALBAA</v>
      </c>
    </row>
    <row r="4170" spans="1:4">
      <c r="A4170" t="s">
        <v>30797</v>
      </c>
      <c r="B4170" t="s">
        <v>30798</v>
      </c>
      <c r="D4170" t="str">
        <f t="shared" si="65"/>
        <v>KS0ABAGR21 Baumler Portion Alba Garcia NIH FLIm KS0ABAGR21</v>
      </c>
    </row>
    <row r="4171" spans="1:4">
      <c r="A4171" t="s">
        <v>30799</v>
      </c>
      <c r="B4171" t="s">
        <v>30800</v>
      </c>
      <c r="D4171" t="str">
        <f t="shared" si="65"/>
        <v>KS0KAFESMS MED PHS AIEMJOY FOGARTY K01 KS0KAFESMS</v>
      </c>
    </row>
    <row r="4172" spans="1:4">
      <c r="A4172" t="s">
        <v>30801</v>
      </c>
      <c r="B4172" t="s">
        <v>30802</v>
      </c>
      <c r="D4172" t="str">
        <f t="shared" si="65"/>
        <v>K30JGNAV2F GROSS US NAVY BLACK ABALONE 2022 K30JGNAV2F</v>
      </c>
    </row>
    <row r="4173" spans="1:4">
      <c r="A4173" t="s">
        <v>30803</v>
      </c>
      <c r="B4173" t="s">
        <v>30804</v>
      </c>
      <c r="D4173" t="str">
        <f t="shared" si="65"/>
        <v>K30AMA22T1 AMA Amador Co GENT 2022 02 C000114330 K30AMA22T1</v>
      </c>
    </row>
    <row r="4174" spans="1:4">
      <c r="A4174" t="s">
        <v>30805</v>
      </c>
      <c r="B4174" t="s">
        <v>30806</v>
      </c>
      <c r="D4174" t="str">
        <f t="shared" si="65"/>
        <v>K30BLADOE3 CHEM BERBEN DOE DE SC0016395 K30BLADOE3</v>
      </c>
    </row>
    <row r="4175" spans="1:4">
      <c r="A4175" t="s">
        <v>30807</v>
      </c>
      <c r="B4175" t="s">
        <v>30808</v>
      </c>
      <c r="D4175" t="str">
        <f t="shared" si="65"/>
        <v>K30APSJ703 PS PJBROWN FFAR FELLOWSHIP VIA NCSU FINA K30APSJ703</v>
      </c>
    </row>
    <row r="4176" spans="1:4">
      <c r="A4176" t="s">
        <v>30809</v>
      </c>
      <c r="B4176" t="s">
        <v>30810</v>
      </c>
      <c r="D4176" t="str">
        <f t="shared" si="65"/>
        <v>K30APSM703 PS PJBROWN FFAR FELLOWSHIP VIA NCSU K30APSM703</v>
      </c>
    </row>
    <row r="4177" spans="1:4">
      <c r="A4177" t="s">
        <v>30811</v>
      </c>
      <c r="B4177" t="s">
        <v>30812</v>
      </c>
      <c r="D4177" t="str">
        <f t="shared" si="65"/>
        <v>K30EKM1F97 58 2030 2 030 Urban Versus Natural Ecos K30EKM1F97</v>
      </c>
    </row>
    <row r="4178" spans="1:4">
      <c r="A4178" t="s">
        <v>30813</v>
      </c>
      <c r="B4178" t="s">
        <v>30814</v>
      </c>
      <c r="D4178" t="str">
        <f t="shared" si="65"/>
        <v>K30EKM1F9F USDA FINA Stipend for Marielle F K30EKM1F9F</v>
      </c>
    </row>
    <row r="4179" spans="1:4">
      <c r="A4179" t="s">
        <v>30815</v>
      </c>
      <c r="B4179" t="s">
        <v>30816</v>
      </c>
      <c r="D4179" t="str">
        <f t="shared" si="65"/>
        <v>K30AEX1F98 Evaluating alternative Nursery Practices K30AEX1F98</v>
      </c>
    </row>
    <row r="4180" spans="1:4">
      <c r="A4180" t="s">
        <v>30817</v>
      </c>
      <c r="B4180" t="s">
        <v>30818</v>
      </c>
      <c r="D4180" t="str">
        <f t="shared" si="65"/>
        <v>K30DAK1F99 58 2032 2 071 Acquisition of Goods S K30DAK1F99</v>
      </c>
    </row>
    <row r="4181" spans="1:4">
      <c r="A4181" t="s">
        <v>30819</v>
      </c>
      <c r="B4181" t="s">
        <v>30820</v>
      </c>
      <c r="D4181" t="str">
        <f t="shared" si="65"/>
        <v>KS0WHDSA03 NEURO HDSA CENTER OF EXCELLENCE KS0WHDSA03</v>
      </c>
    </row>
    <row r="4182" spans="1:4">
      <c r="A4182" t="s">
        <v>30821</v>
      </c>
      <c r="B4182" t="s">
        <v>30822</v>
      </c>
      <c r="D4182" t="str">
        <f t="shared" si="65"/>
        <v>K30203EBRD CHEM BRITT DOE DESC0007203 K30203EBRD</v>
      </c>
    </row>
    <row r="4183" spans="1:4">
      <c r="A4183" t="s">
        <v>30823</v>
      </c>
      <c r="B4183" t="s">
        <v>30824</v>
      </c>
      <c r="D4183" t="str">
        <f t="shared" si="65"/>
        <v>K30KLSTAPH BME K Leach mPI R01 Staph Inf 06 23 K30KLSTAPH</v>
      </c>
    </row>
    <row r="4184" spans="1:4">
      <c r="A4184" t="s">
        <v>30825</v>
      </c>
      <c r="B4184" t="s">
        <v>30826</v>
      </c>
      <c r="D4184" t="str">
        <f t="shared" si="65"/>
        <v>K30SSSTAPH BME S Simon mPI R01 Staph Inf 06 23 K30SSSTAPH</v>
      </c>
    </row>
    <row r="4185" spans="1:4">
      <c r="A4185" t="s">
        <v>30827</v>
      </c>
      <c r="B4185" t="s">
        <v>30828</v>
      </c>
      <c r="D4185" t="str">
        <f t="shared" si="65"/>
        <v>K30GIMULPF GEL MONTANEZ LATE PALEO FINA K30GIMULPF</v>
      </c>
    </row>
    <row r="4186" spans="1:4">
      <c r="A4186" t="s">
        <v>30829</v>
      </c>
      <c r="B4186" t="s">
        <v>30830</v>
      </c>
      <c r="D4186" t="str">
        <f t="shared" si="65"/>
        <v>K30GIMULPI GEL MONTANEZ UNDERSTANDING LATE PALEO K30GIMULPI</v>
      </c>
    </row>
    <row r="4187" spans="1:4">
      <c r="A4187" t="s">
        <v>30831</v>
      </c>
      <c r="B4187" t="s">
        <v>30832</v>
      </c>
      <c r="D4187" t="str">
        <f t="shared" si="65"/>
        <v>K30GIMULPP GEL MONTANEZ LATE PALEO PART SUP K30GIMULPP</v>
      </c>
    </row>
    <row r="4188" spans="1:4">
      <c r="A4188" t="s">
        <v>30833</v>
      </c>
      <c r="B4188" t="s">
        <v>30834</v>
      </c>
      <c r="D4188" t="str">
        <f t="shared" si="65"/>
        <v>K30PCR2537 2017 NIH ACTIVATION OF IMMUNE RECEPTOR K30PCR2537</v>
      </c>
    </row>
    <row r="4189" spans="1:4">
      <c r="A4189" t="s">
        <v>30835</v>
      </c>
      <c r="B4189" t="s">
        <v>30836</v>
      </c>
      <c r="D4189" t="str">
        <f t="shared" si="65"/>
        <v>K30PCR2B57 2017 NIH ACTIVATION OF IMMUNE RECEPTOR K30PCR2B57</v>
      </c>
    </row>
    <row r="4190" spans="1:4">
      <c r="A4190" t="s">
        <v>30837</v>
      </c>
      <c r="B4190" t="s">
        <v>30838</v>
      </c>
      <c r="D4190" t="str">
        <f t="shared" si="65"/>
        <v>KS0JBSRI01 MRAD Boone SRI award Y1 02 28 18 KS0JBSRI01</v>
      </c>
    </row>
    <row r="4191" spans="1:4">
      <c r="A4191" t="s">
        <v>30839</v>
      </c>
      <c r="B4191" t="s">
        <v>30840</v>
      </c>
      <c r="D4191" t="str">
        <f t="shared" si="65"/>
        <v>KS0JBSRI02 MRAD Boone SRI award Y2 02 28 19 KS0JBSRI02</v>
      </c>
    </row>
    <row r="4192" spans="1:4">
      <c r="A4192" t="s">
        <v>30841</v>
      </c>
      <c r="B4192" t="s">
        <v>30842</v>
      </c>
      <c r="D4192" t="str">
        <f t="shared" si="65"/>
        <v>KS0HOJB812 MED IMCT JONAS ABBVIE M15 656 KS0HOJB812</v>
      </c>
    </row>
    <row r="4193" spans="1:4">
      <c r="A4193" t="s">
        <v>30843</v>
      </c>
      <c r="B4193" t="s">
        <v>30844</v>
      </c>
      <c r="D4193" t="str">
        <f t="shared" si="65"/>
        <v>KS0HOCH826 MED IMHO CHEW ABBVIE M16 074 KS0HOCH826</v>
      </c>
    </row>
    <row r="4194" spans="1:4">
      <c r="A4194" t="s">
        <v>30845</v>
      </c>
      <c r="B4194" t="s">
        <v>30846</v>
      </c>
      <c r="D4194" t="str">
        <f t="shared" si="65"/>
        <v>K30ERMCR01 BME Roncali Monte Carlo R01 2022 K30ERMCR01</v>
      </c>
    </row>
    <row r="4195" spans="1:4">
      <c r="A4195" t="s">
        <v>30847</v>
      </c>
      <c r="B4195" t="s">
        <v>30848</v>
      </c>
      <c r="D4195" t="str">
        <f t="shared" si="65"/>
        <v>K30ERMCS01 BME Roncali Monte Carlo R01 Supplement K30ERMCS01</v>
      </c>
    </row>
    <row r="4196" spans="1:4">
      <c r="A4196" t="s">
        <v>30849</v>
      </c>
      <c r="B4196" t="s">
        <v>30850</v>
      </c>
      <c r="D4196" t="str">
        <f t="shared" si="65"/>
        <v>K30RPIMPAQ IMPAQ CMS SUB ROMANO K30RPIMPAQ</v>
      </c>
    </row>
    <row r="4197" spans="1:4">
      <c r="A4197" t="s">
        <v>30851</v>
      </c>
      <c r="B4197" t="s">
        <v>30852</v>
      </c>
      <c r="D4197" t="str">
        <f t="shared" si="65"/>
        <v>K30RPMPAQ2 IMPAQ CMS SUB ROMANO K30RPMPAQ2</v>
      </c>
    </row>
    <row r="4198" spans="1:4">
      <c r="A4198" t="s">
        <v>30853</v>
      </c>
      <c r="B4198" t="s">
        <v>30854</v>
      </c>
      <c r="D4198" t="str">
        <f t="shared" si="65"/>
        <v>K30RPMPAQ3 CHPR IMPAQ CMS OY3 ROMANO K30RPMPAQ3</v>
      </c>
    </row>
    <row r="4199" spans="1:4">
      <c r="A4199" t="s">
        <v>30855</v>
      </c>
      <c r="B4199" t="s">
        <v>30856</v>
      </c>
      <c r="D4199" t="str">
        <f t="shared" si="65"/>
        <v>K30RPMPAQ4 CHPR IMPAQ CMS OY4 ROMANO K30RPMPAQ4</v>
      </c>
    </row>
    <row r="4200" spans="1:4">
      <c r="A4200" t="s">
        <v>30857</v>
      </c>
      <c r="B4200" t="s">
        <v>30858</v>
      </c>
      <c r="D4200" t="str">
        <f t="shared" si="65"/>
        <v>KS0IDTG815 MED IMID THOMPSON IQVIA F901318 0032 KS0IDTG815</v>
      </c>
    </row>
    <row r="4201" spans="1:4">
      <c r="A4201" t="s">
        <v>30859</v>
      </c>
      <c r="B4201" t="s">
        <v>30860</v>
      </c>
      <c r="D4201" t="str">
        <f t="shared" si="65"/>
        <v>K30PSYRFA5 PSY GOODMAN NSF 1824122 K30PSYRFA5</v>
      </c>
    </row>
    <row r="4202" spans="1:4">
      <c r="A4202" t="s">
        <v>30861</v>
      </c>
      <c r="B4202" t="s">
        <v>30862</v>
      </c>
      <c r="D4202" t="str">
        <f t="shared" si="65"/>
        <v>K30PDCEM19 CALIFORNIA EMERGENCY MANAGEMEN 2018 005 K30PDCEM19</v>
      </c>
    </row>
    <row r="4203" spans="1:4">
      <c r="A4203" t="s">
        <v>30863</v>
      </c>
      <c r="B4203" t="s">
        <v>30864</v>
      </c>
      <c r="D4203" t="str">
        <f t="shared" si="65"/>
        <v>K30ACDRCZI BME Chaudhari Chan Zuckerberg 2022 K30ACDRCZI</v>
      </c>
    </row>
    <row r="4204" spans="1:4">
      <c r="A4204" t="s">
        <v>30865</v>
      </c>
      <c r="B4204" t="s">
        <v>30866</v>
      </c>
      <c r="D4204" t="str">
        <f t="shared" si="65"/>
        <v>K30BG32C43 COMS COLUMBIA UNI G BARNETT 32C43 K30BG32C43</v>
      </c>
    </row>
    <row r="4205" spans="1:4">
      <c r="A4205" t="s">
        <v>30867</v>
      </c>
      <c r="B4205" t="s">
        <v>30868</v>
      </c>
      <c r="D4205" t="str">
        <f t="shared" si="65"/>
        <v>K304873246 CARB 2019 Multi State Survey ZEV K304873246</v>
      </c>
    </row>
    <row r="4206" spans="1:4">
      <c r="A4206" t="s">
        <v>30869</v>
      </c>
      <c r="B4206" t="s">
        <v>30870</v>
      </c>
      <c r="D4206" t="str">
        <f t="shared" si="65"/>
        <v>KS0MHK23XX Med Surg Misty Humphries NIH K23 KS0MHK23XX</v>
      </c>
    </row>
    <row r="4207" spans="1:4">
      <c r="A4207" t="s">
        <v>30871</v>
      </c>
      <c r="B4207" t="s">
        <v>30872</v>
      </c>
      <c r="D4207" t="str">
        <f t="shared" si="65"/>
        <v>K30SS19GOL MSE SEN GOALI Structural and Topological K30SS19GOL</v>
      </c>
    </row>
    <row r="4208" spans="1:4">
      <c r="A4208" t="s">
        <v>30873</v>
      </c>
      <c r="B4208" t="s">
        <v>30874</v>
      </c>
      <c r="D4208" t="str">
        <f t="shared" si="65"/>
        <v>K30SSGOLPY MSE SEN GOALI PAYROLL Structural and Top K30SSGOLPY</v>
      </c>
    </row>
    <row r="4209" spans="1:4">
      <c r="A4209" t="s">
        <v>30875</v>
      </c>
      <c r="B4209" t="s">
        <v>30876</v>
      </c>
      <c r="D4209" t="str">
        <f t="shared" si="65"/>
        <v>K30CCCCMEL UWP Melzer CCCC GRANT 1 050 444036 K30CCCCMEL</v>
      </c>
    </row>
    <row r="4210" spans="1:4">
      <c r="A4210" t="s">
        <v>30877</v>
      </c>
      <c r="B4210" t="s">
        <v>30878</v>
      </c>
      <c r="D4210" t="str">
        <f t="shared" si="65"/>
        <v>KS0HOJB821 MED IMCT JONAS GLYCOMIMETICS GMI1271301 KS0HOJB821</v>
      </c>
    </row>
    <row r="4211" spans="1:4">
      <c r="A4211" t="s">
        <v>30879</v>
      </c>
      <c r="B4211" t="s">
        <v>30880</v>
      </c>
      <c r="D4211" t="str">
        <f t="shared" si="65"/>
        <v>KS0IDGV300 MED IMID GO UCSF AETC CORE FY19 20 KS0IDGV300</v>
      </c>
    </row>
    <row r="4212" spans="1:4">
      <c r="A4212" t="s">
        <v>30881</v>
      </c>
      <c r="B4212" t="s">
        <v>30882</v>
      </c>
      <c r="D4212" t="str">
        <f t="shared" si="65"/>
        <v>KS0IDGV301 MED IMID GO UCSF AETC MAI FY19 20 KS0IDGV301</v>
      </c>
    </row>
    <row r="4213" spans="1:4">
      <c r="A4213" t="s">
        <v>30883</v>
      </c>
      <c r="B4213" t="s">
        <v>30884</v>
      </c>
      <c r="D4213" t="str">
        <f t="shared" si="65"/>
        <v>KS0IDGV302 MED IMID GO UCSF AETC P T FY19 20 KS0IDGV302</v>
      </c>
    </row>
    <row r="4214" spans="1:4">
      <c r="A4214" t="s">
        <v>30885</v>
      </c>
      <c r="B4214" t="s">
        <v>30886</v>
      </c>
      <c r="D4214" t="str">
        <f t="shared" si="65"/>
        <v>KS0IDVJ304 MED IMID VANG UCSF AETC CORE FY19 20 KS0IDVJ304</v>
      </c>
    </row>
    <row r="4215" spans="1:4">
      <c r="A4215" t="s">
        <v>30887</v>
      </c>
      <c r="B4215" t="s">
        <v>30888</v>
      </c>
      <c r="D4215" t="str">
        <f t="shared" si="65"/>
        <v>KS0IDVJ305 MED IMID VANG UCSF AETC MAI FY19 20 KS0IDVJ305</v>
      </c>
    </row>
    <row r="4216" spans="1:4">
      <c r="A4216" t="s">
        <v>30889</v>
      </c>
      <c r="B4216" t="s">
        <v>30890</v>
      </c>
      <c r="D4216" t="str">
        <f t="shared" si="65"/>
        <v>KS0IDVJ306 MED IMID VANG UCSF AETC P T FY19 20 KS0IDVJ306</v>
      </c>
    </row>
    <row r="4217" spans="1:4">
      <c r="A4217" t="s">
        <v>30891</v>
      </c>
      <c r="B4217" t="s">
        <v>30892</v>
      </c>
      <c r="D4217" t="str">
        <f t="shared" si="65"/>
        <v>KS0IDVJ311 MED IMID VANG UCSF AETC CORE FY20 21 KS0IDVJ311</v>
      </c>
    </row>
    <row r="4218" spans="1:4">
      <c r="A4218" t="s">
        <v>30893</v>
      </c>
      <c r="B4218" t="s">
        <v>30894</v>
      </c>
      <c r="D4218" t="str">
        <f t="shared" si="65"/>
        <v>KS0IDVJ312 MED IMID VANG UCSF AETC MAI FY20 21 KS0IDVJ312</v>
      </c>
    </row>
    <row r="4219" spans="1:4">
      <c r="A4219" t="s">
        <v>30895</v>
      </c>
      <c r="B4219" t="s">
        <v>30896</v>
      </c>
      <c r="D4219" t="str">
        <f t="shared" si="65"/>
        <v>KS0IDVJ313 MED IMID VANG UCSF AETC P T FY20 21 KS0IDVJ313</v>
      </c>
    </row>
    <row r="4220" spans="1:4">
      <c r="A4220" t="s">
        <v>30897</v>
      </c>
      <c r="B4220" t="s">
        <v>30898</v>
      </c>
      <c r="D4220" t="str">
        <f t="shared" si="65"/>
        <v>KS0IDVJ314 MED IMID VANG UCSF AETC EHE FY20 21 KS0IDVJ314</v>
      </c>
    </row>
    <row r="4221" spans="1:4">
      <c r="A4221" t="s">
        <v>30899</v>
      </c>
      <c r="B4221" t="s">
        <v>30900</v>
      </c>
      <c r="D4221" t="str">
        <f t="shared" si="65"/>
        <v>KS0IDVJ318 MED IMDI VANG UCSF AETC CORE FY21 22 KS0IDVJ318</v>
      </c>
    </row>
    <row r="4222" spans="1:4">
      <c r="A4222" t="s">
        <v>30901</v>
      </c>
      <c r="B4222" t="s">
        <v>30902</v>
      </c>
      <c r="D4222" t="str">
        <f t="shared" si="65"/>
        <v>KS0IDVJ319 MED IMDI VANG UCSF AETC MAI FY21 22 KS0IDVJ319</v>
      </c>
    </row>
    <row r="4223" spans="1:4">
      <c r="A4223" t="s">
        <v>30903</v>
      </c>
      <c r="B4223" t="s">
        <v>30904</v>
      </c>
      <c r="D4223" t="str">
        <f t="shared" si="65"/>
        <v>KS0IDVJ320 MED IMDI VANG UCSF AETC PT FY21 22 KS0IDVJ320</v>
      </c>
    </row>
    <row r="4224" spans="1:4">
      <c r="A4224" t="s">
        <v>30905</v>
      </c>
      <c r="B4224" t="s">
        <v>30906</v>
      </c>
      <c r="D4224" t="str">
        <f t="shared" si="65"/>
        <v>KS0IDVJ321 MED IMDI VANG UCSF AETC EHE FY21 22 KS0IDVJ321</v>
      </c>
    </row>
    <row r="4225" spans="1:4">
      <c r="A4225" t="s">
        <v>30907</v>
      </c>
      <c r="B4225" t="s">
        <v>30908</v>
      </c>
      <c r="D4225" t="str">
        <f t="shared" si="65"/>
        <v>KS0IDVJ322 MED IMDI VANG UCSF AETC CORE FY 22 23 KS0IDVJ322</v>
      </c>
    </row>
    <row r="4226" spans="1:4">
      <c r="A4226" t="s">
        <v>30909</v>
      </c>
      <c r="B4226" t="s">
        <v>30910</v>
      </c>
      <c r="D4226" t="str">
        <f t="shared" si="65"/>
        <v>KS0IDVJ323 MED IMDI VANG UCSF AETC MAI FY 22 23 KS0IDVJ323</v>
      </c>
    </row>
    <row r="4227" spans="1:4">
      <c r="A4227" t="s">
        <v>30911</v>
      </c>
      <c r="B4227" t="s">
        <v>30912</v>
      </c>
      <c r="D4227" t="str">
        <f t="shared" ref="D4227:D4290" si="66">A4227&amp;" "&amp;B4227</f>
        <v>KS0IDVJ324 MED IMDI VANG UCSF AETC PT FY22 23 KS0IDVJ324</v>
      </c>
    </row>
    <row r="4228" spans="1:4">
      <c r="A4228" t="s">
        <v>30913</v>
      </c>
      <c r="B4228" t="s">
        <v>30914</v>
      </c>
      <c r="D4228" t="str">
        <f t="shared" si="66"/>
        <v>KS0IDVJ325 MED IMDI VANG UCSF AETC EHE FY22 23 KS0IDVJ325</v>
      </c>
    </row>
    <row r="4229" spans="1:4">
      <c r="A4229" t="s">
        <v>30915</v>
      </c>
      <c r="B4229" t="s">
        <v>30916</v>
      </c>
      <c r="D4229" t="str">
        <f t="shared" si="66"/>
        <v>KS0IDVJ326 MED IMDI VANG UCSF AETC CORE FY 23 24 KS0IDVJ326</v>
      </c>
    </row>
    <row r="4230" spans="1:4">
      <c r="A4230" t="s">
        <v>30917</v>
      </c>
      <c r="B4230" t="s">
        <v>30918</v>
      </c>
      <c r="D4230" t="str">
        <f t="shared" si="66"/>
        <v>KS0IDVJ327 MED IMDI VANG UCSF AETC MAI FY 23 24 KS0IDVJ327</v>
      </c>
    </row>
    <row r="4231" spans="1:4">
      <c r="A4231" t="s">
        <v>30919</v>
      </c>
      <c r="B4231" t="s">
        <v>30920</v>
      </c>
      <c r="D4231" t="str">
        <f t="shared" si="66"/>
        <v>KS0IDVJ328 MED IMDI VANG UCSF AETC PT FY23 24 KS0IDVJ328</v>
      </c>
    </row>
    <row r="4232" spans="1:4">
      <c r="A4232" t="s">
        <v>30921</v>
      </c>
      <c r="B4232" t="s">
        <v>30922</v>
      </c>
      <c r="D4232" t="str">
        <f t="shared" si="66"/>
        <v>KS0IDVJ329 MED IMDI VANG UCSF AETC EHE FY23 24 KS0IDVJ329</v>
      </c>
    </row>
    <row r="4233" spans="1:4">
      <c r="A4233" t="s">
        <v>30923</v>
      </c>
      <c r="B4233" t="s">
        <v>30924</v>
      </c>
      <c r="D4233" t="str">
        <f t="shared" si="66"/>
        <v>K30KARP699 WKAR NSF UCB DECISION TRADEOFF BIODIV K30KARP699</v>
      </c>
    </row>
    <row r="4234" spans="1:4">
      <c r="A4234" t="s">
        <v>30925</v>
      </c>
      <c r="B4234" t="s">
        <v>30926</v>
      </c>
      <c r="D4234" t="str">
        <f t="shared" si="66"/>
        <v>K30TH2080G Oceanographic Ecological Insights OA K30TH2080G</v>
      </c>
    </row>
    <row r="4235" spans="1:4">
      <c r="A4235" t="s">
        <v>30927</v>
      </c>
      <c r="B4235" t="s">
        <v>30928</v>
      </c>
      <c r="D4235" t="str">
        <f t="shared" si="66"/>
        <v>K30AEX2C94 San Diego Assoc Shot Hole Borer Surveys K30AEX2C94</v>
      </c>
    </row>
    <row r="4236" spans="1:4">
      <c r="A4236" t="s">
        <v>30929</v>
      </c>
      <c r="B4236" t="s">
        <v>30930</v>
      </c>
      <c r="D4236" t="str">
        <f t="shared" si="66"/>
        <v>K30IMC2020 CHEM CHEN IMCS 2020 K30IMC2020</v>
      </c>
    </row>
    <row r="4237" spans="1:4">
      <c r="A4237" t="s">
        <v>30931</v>
      </c>
      <c r="B4237" t="s">
        <v>30932</v>
      </c>
      <c r="D4237" t="str">
        <f t="shared" si="66"/>
        <v>K30IMC2022 CHEM CHEN IMCS 2020 K30IMC2022</v>
      </c>
    </row>
    <row r="4238" spans="1:4">
      <c r="A4238" t="s">
        <v>30933</v>
      </c>
      <c r="B4238" t="s">
        <v>30934</v>
      </c>
      <c r="D4238" t="str">
        <f t="shared" si="66"/>
        <v>KS0GXALN01 XIONG ALNYLAM ALN TTR02 012 12 22 KS0GXALN01</v>
      </c>
    </row>
    <row r="4239" spans="1:4">
      <c r="A4239" t="s">
        <v>30935</v>
      </c>
      <c r="B4239" t="s">
        <v>30936</v>
      </c>
      <c r="D4239" t="str">
        <f t="shared" si="66"/>
        <v>K30APOWA08 WA State High Resolution Vineyard Nutrie K30APOWA08</v>
      </c>
    </row>
    <row r="4240" spans="1:4">
      <c r="A4240" t="s">
        <v>30937</v>
      </c>
      <c r="B4240" t="s">
        <v>30938</v>
      </c>
      <c r="D4240" t="str">
        <f t="shared" si="66"/>
        <v>K30MWFWA08 WA State High Resolution Vineyard Nutrie K30MWFWA08</v>
      </c>
    </row>
    <row r="4241" spans="1:4">
      <c r="A4241" t="s">
        <v>30939</v>
      </c>
      <c r="B4241" t="s">
        <v>30940</v>
      </c>
      <c r="D4241" t="str">
        <f t="shared" si="66"/>
        <v>K30TJHRUME AN SCI HACKMANN NIFA RUMEN MICROBES K30TJHRUME</v>
      </c>
    </row>
    <row r="4242" spans="1:4">
      <c r="A4242" t="s">
        <v>30941</v>
      </c>
      <c r="B4242" t="s">
        <v>30942</v>
      </c>
      <c r="D4242" t="str">
        <f t="shared" si="66"/>
        <v>K30AHPHYWT NUTR HALL HARVESTPLUS WHEAT FLOUR K30AHPHYWT</v>
      </c>
    </row>
    <row r="4243" spans="1:4">
      <c r="A4243" t="s">
        <v>30943</v>
      </c>
      <c r="B4243" t="s">
        <v>30944</v>
      </c>
      <c r="D4243" t="str">
        <f t="shared" si="66"/>
        <v>KS0PMGE302 MED IMPM GONCHAROVA BOSTON NIH KS0PMGE302</v>
      </c>
    </row>
    <row r="4244" spans="1:4">
      <c r="A4244" t="s">
        <v>30945</v>
      </c>
      <c r="B4244" t="s">
        <v>30946</v>
      </c>
      <c r="D4244" t="str">
        <f t="shared" si="66"/>
        <v>K30APSAG36 PS HUTMACHER CCGGA PIMA COTTON NI 010122 K30APSAG36</v>
      </c>
    </row>
    <row r="4245" spans="1:4">
      <c r="A4245" t="s">
        <v>30947</v>
      </c>
      <c r="B4245" t="s">
        <v>30948</v>
      </c>
      <c r="D4245" t="str">
        <f t="shared" si="66"/>
        <v>K30V451EI2 Gallardo ISU EIC False layer syn in hens K30V451EI2</v>
      </c>
    </row>
    <row r="4246" spans="1:4">
      <c r="A4246" t="s">
        <v>30949</v>
      </c>
      <c r="B4246" t="s">
        <v>30950</v>
      </c>
      <c r="D4246" t="str">
        <f t="shared" si="66"/>
        <v>KS0RZOSU01 ZAWADZKI OSU NEI R01 2020 2024 KS0RZOSU01</v>
      </c>
    </row>
    <row r="4247" spans="1:4">
      <c r="A4247" t="s">
        <v>30951</v>
      </c>
      <c r="B4247" t="s">
        <v>30952</v>
      </c>
      <c r="D4247" t="str">
        <f t="shared" si="66"/>
        <v>K30V4D2401 Reagan Mars IMPA Clinical Trial K30V4D2401</v>
      </c>
    </row>
    <row r="4248" spans="1:4">
      <c r="A4248" t="s">
        <v>30953</v>
      </c>
      <c r="B4248" t="s">
        <v>30954</v>
      </c>
      <c r="D4248" t="str">
        <f t="shared" si="66"/>
        <v>K30V4V0099 Arterial Thromboembolism Cats Morris Res K30V4V0099</v>
      </c>
    </row>
    <row r="4249" spans="1:4">
      <c r="A4249" t="s">
        <v>30955</v>
      </c>
      <c r="B4249" t="s">
        <v>30956</v>
      </c>
      <c r="D4249" t="str">
        <f t="shared" si="66"/>
        <v>K30JQYALE1 BME Qi Yale subaward FFT K30JQYALE1</v>
      </c>
    </row>
    <row r="4250" spans="1:4">
      <c r="A4250" t="s">
        <v>30957</v>
      </c>
      <c r="B4250" t="s">
        <v>30958</v>
      </c>
      <c r="D4250" t="str">
        <f t="shared" si="66"/>
        <v>K30JQYALE2 BME Qi Yale subaward FFT K30JQYALE2</v>
      </c>
    </row>
    <row r="4251" spans="1:4">
      <c r="A4251" t="s">
        <v>30959</v>
      </c>
      <c r="B4251" t="s">
        <v>30960</v>
      </c>
      <c r="D4251" t="str">
        <f t="shared" si="66"/>
        <v>K30JQYALE3 BME Qi Yale subaward FFT K30JQYALE3</v>
      </c>
    </row>
    <row r="4252" spans="1:4">
      <c r="A4252" t="s">
        <v>30961</v>
      </c>
      <c r="B4252" t="s">
        <v>30962</v>
      </c>
      <c r="D4252" t="str">
        <f t="shared" si="66"/>
        <v>K30VPCDZ39 CNPRC Ardeshir Scripps Gates 5 23281 K30VPCDZ39</v>
      </c>
    </row>
    <row r="4253" spans="1:4">
      <c r="A4253" t="s">
        <v>30963</v>
      </c>
      <c r="B4253" t="s">
        <v>30964</v>
      </c>
      <c r="D4253" t="str">
        <f t="shared" si="66"/>
        <v>K30V450654 BLM BLUNT NOSE LEOPARD LIZARD K30V450654</v>
      </c>
    </row>
    <row r="4254" spans="1:4">
      <c r="A4254" t="s">
        <v>30965</v>
      </c>
      <c r="B4254" t="s">
        <v>30966</v>
      </c>
      <c r="D4254" t="str">
        <f t="shared" si="66"/>
        <v>K30REG6CDF HE Galt CDFA Award 32D47 K30REG6CDF</v>
      </c>
    </row>
    <row r="4255" spans="1:4">
      <c r="A4255" t="s">
        <v>30967</v>
      </c>
      <c r="B4255" t="s">
        <v>30968</v>
      </c>
      <c r="D4255" t="str">
        <f t="shared" si="66"/>
        <v>KS0PMMF100 CALIFORNIA DEPT OF FOOD KS0PMMF100</v>
      </c>
    </row>
    <row r="4256" spans="1:4">
      <c r="A4256" t="s">
        <v>30969</v>
      </c>
      <c r="B4256" t="s">
        <v>30970</v>
      </c>
      <c r="D4256" t="str">
        <f t="shared" si="66"/>
        <v>K30BPCDZ38 CNPRC Tarantal Cornell NIH K30BPCDZ38</v>
      </c>
    </row>
    <row r="4257" spans="1:4">
      <c r="A4257" t="s">
        <v>30971</v>
      </c>
      <c r="B4257" t="s">
        <v>30972</v>
      </c>
      <c r="D4257" t="str">
        <f t="shared" si="66"/>
        <v>K30BPCDZ64 CNPRC Tarantal Cornell NIH K30BPCDZ64</v>
      </c>
    </row>
    <row r="4258" spans="1:4">
      <c r="A4258" t="s">
        <v>30973</v>
      </c>
      <c r="B4258" t="s">
        <v>30974</v>
      </c>
      <c r="D4258" t="str">
        <f t="shared" si="66"/>
        <v>K30BPCEZ31 CNPRC Tarantal Cornell NIH 2023 K30BPCEZ31</v>
      </c>
    </row>
    <row r="4259" spans="1:4">
      <c r="A4259" t="s">
        <v>30975</v>
      </c>
      <c r="B4259" t="s">
        <v>30976</v>
      </c>
      <c r="D4259" t="str">
        <f t="shared" si="66"/>
        <v>KS0RWFZZZ1 MED PHS WHITMER SLEEP STUDY KS0RWFZZZ1</v>
      </c>
    </row>
    <row r="4260" spans="1:4">
      <c r="A4260" t="s">
        <v>30977</v>
      </c>
      <c r="B4260" t="s">
        <v>30978</v>
      </c>
      <c r="D4260" t="str">
        <f t="shared" si="66"/>
        <v>KS0AGRO109 MED URO RO1 Wnt5A Signaling 12 20 11 25 KS0AGRO109</v>
      </c>
    </row>
    <row r="4261" spans="1:4">
      <c r="A4261" t="s">
        <v>30979</v>
      </c>
      <c r="B4261" t="s">
        <v>30980</v>
      </c>
      <c r="D4261" t="str">
        <f t="shared" si="66"/>
        <v>K30JIN2D54 LAWR NASA Jin California Space grant Co K30JIN2D54</v>
      </c>
    </row>
    <row r="4262" spans="1:4">
      <c r="A4262" t="s">
        <v>30981</v>
      </c>
      <c r="B4262" t="s">
        <v>30982</v>
      </c>
      <c r="D4262" t="str">
        <f t="shared" si="66"/>
        <v>K30JINFI54 LAWR NASA Grad Support FINA Acct K30JINFI54</v>
      </c>
    </row>
    <row r="4263" spans="1:4">
      <c r="A4263" t="s">
        <v>30983</v>
      </c>
      <c r="B4263" t="s">
        <v>30984</v>
      </c>
      <c r="D4263" t="str">
        <f t="shared" si="66"/>
        <v>K30V472SIK VM CIID IYER CORNELL P01 PERMAR K30V472SIK</v>
      </c>
    </row>
    <row r="4264" spans="1:4">
      <c r="A4264" t="s">
        <v>30985</v>
      </c>
      <c r="B4264" t="s">
        <v>30986</v>
      </c>
      <c r="D4264" t="str">
        <f t="shared" si="66"/>
        <v>K30V472SIN IYER CORNELL P01 PERMAR K30V472SIN</v>
      </c>
    </row>
    <row r="4265" spans="1:4">
      <c r="A4265" t="s">
        <v>30987</v>
      </c>
      <c r="B4265" t="s">
        <v>30988</v>
      </c>
      <c r="D4265" t="str">
        <f t="shared" si="66"/>
        <v>K30V4BSIN2 Iyer Cornell P01 Permar K30V4BSIN2</v>
      </c>
    </row>
    <row r="4266" spans="1:4">
      <c r="A4266" t="s">
        <v>30989</v>
      </c>
      <c r="B4266" t="s">
        <v>30990</v>
      </c>
      <c r="D4266" t="str">
        <f t="shared" si="66"/>
        <v>K30CK1CBET CHE KRONAWITTER NSF CBET CO2 aassisted K30CK1CBET</v>
      </c>
    </row>
    <row r="4267" spans="1:4">
      <c r="A4267" t="s">
        <v>30991</v>
      </c>
      <c r="B4267" t="s">
        <v>30992</v>
      </c>
      <c r="D4267" t="str">
        <f t="shared" si="66"/>
        <v>K30CK1CBPY CHE KRONAWITTER NSF CBET PAYROLL K30CK1CBPY</v>
      </c>
    </row>
    <row r="4268" spans="1:4">
      <c r="A4268" t="s">
        <v>30993</v>
      </c>
      <c r="B4268" t="s">
        <v>30994</v>
      </c>
      <c r="D4268" t="str">
        <f t="shared" si="66"/>
        <v>K30RCRCBET 11 30 24 NSF CBET CO2 K30RCRCBET</v>
      </c>
    </row>
    <row r="4269" spans="1:4">
      <c r="A4269" t="s">
        <v>30995</v>
      </c>
      <c r="B4269" t="s">
        <v>30996</v>
      </c>
      <c r="D4269" t="str">
        <f t="shared" si="66"/>
        <v>K30APSD242 PS PUTNAM CDFA FREP HEMP 21 22 K30APSD242</v>
      </c>
    </row>
    <row r="4270" spans="1:4">
      <c r="A4270" t="s">
        <v>30997</v>
      </c>
      <c r="B4270" t="s">
        <v>30998</v>
      </c>
      <c r="D4270" t="str">
        <f t="shared" si="66"/>
        <v>K30V440ED1 VMB DEDKOVA FARA CARDIAC BENEFIT K30V440ED1</v>
      </c>
    </row>
    <row r="4271" spans="1:4">
      <c r="A4271" t="s">
        <v>30999</v>
      </c>
      <c r="B4271" t="s">
        <v>31000</v>
      </c>
      <c r="D4271" t="str">
        <f t="shared" si="66"/>
        <v>K30BY68LMN ECE YOO PICs for MICRO K30BY68LMN</v>
      </c>
    </row>
    <row r="4272" spans="1:4">
      <c r="A4272" t="s">
        <v>31001</v>
      </c>
      <c r="B4272" t="s">
        <v>31002</v>
      </c>
      <c r="D4272" t="str">
        <f t="shared" si="66"/>
        <v>K30CRUADAP ARO W911NF2110048 Adaptation K30CRUADAP</v>
      </c>
    </row>
    <row r="4273" spans="1:4">
      <c r="A4273" t="s">
        <v>31003</v>
      </c>
      <c r="B4273" t="s">
        <v>31004</v>
      </c>
      <c r="D4273" t="str">
        <f t="shared" si="66"/>
        <v>K30NHERRI2 CEE NHERI NSF YEARS 5 8 K30NHERRI2</v>
      </c>
    </row>
    <row r="4274" spans="1:4">
      <c r="A4274" t="s">
        <v>31005</v>
      </c>
      <c r="B4274" t="s">
        <v>31006</v>
      </c>
      <c r="D4274" t="str">
        <f t="shared" si="66"/>
        <v>K30NHERRI3 CEE NHERI PARTICIPANT SUPPORT K30NHERRI3</v>
      </c>
    </row>
    <row r="4275" spans="1:4">
      <c r="A4275" t="s">
        <v>31007</v>
      </c>
      <c r="B4275" t="s">
        <v>31008</v>
      </c>
      <c r="D4275" t="str">
        <f t="shared" si="66"/>
        <v>K30WC32D78 HIAS UCLA MEAP 2 0037 C WALKER 32D78 K30WC32D78</v>
      </c>
    </row>
    <row r="4276" spans="1:4">
      <c r="A4276" t="s">
        <v>31009</v>
      </c>
      <c r="B4276" t="s">
        <v>31010</v>
      </c>
      <c r="D4276" t="str">
        <f t="shared" si="66"/>
        <v>K30DKMAKER Dinesh Kumar Makerere University Agmt K30DKMAKER</v>
      </c>
    </row>
    <row r="4277" spans="1:4">
      <c r="A4277" t="s">
        <v>31011</v>
      </c>
      <c r="B4277" t="s">
        <v>31012</v>
      </c>
      <c r="D4277" t="str">
        <f t="shared" si="66"/>
        <v>KS0HOKK839 MED IMHO KELLY ELI LILLY KS0HOKK839</v>
      </c>
    </row>
    <row r="4278" spans="1:4">
      <c r="A4278" t="s">
        <v>31013</v>
      </c>
      <c r="B4278" t="s">
        <v>31014</v>
      </c>
      <c r="D4278" t="str">
        <f t="shared" si="66"/>
        <v>K30JAGCADF ANS CALIFORNIA DEPARTMENT OF FOOD K30JAGCADF</v>
      </c>
    </row>
    <row r="4279" spans="1:4">
      <c r="A4279" t="s">
        <v>31015</v>
      </c>
      <c r="B4279" t="s">
        <v>31016</v>
      </c>
      <c r="D4279" t="str">
        <f t="shared" si="66"/>
        <v>KS0ALVJ516 MED IMAL AUTISM RESEARCH INST VAN DE W KS0ALVJ516</v>
      </c>
    </row>
    <row r="4280" spans="1:4">
      <c r="A4280" t="s">
        <v>31017</v>
      </c>
      <c r="B4280" t="s">
        <v>31018</v>
      </c>
      <c r="D4280" t="str">
        <f t="shared" si="66"/>
        <v>K304875115 SCGC Role of the Gas System in a CA K304875115</v>
      </c>
    </row>
    <row r="4281" spans="1:4">
      <c r="A4281" t="s">
        <v>31019</v>
      </c>
      <c r="B4281" t="s">
        <v>31020</v>
      </c>
      <c r="D4281" t="str">
        <f t="shared" si="66"/>
        <v>KS0ALVJ602 MED IMAL Van de Water Mara Biosystems KS0ALVJ602</v>
      </c>
    </row>
    <row r="4282" spans="1:4">
      <c r="A4282" t="s">
        <v>31021</v>
      </c>
      <c r="B4282" t="s">
        <v>31022</v>
      </c>
      <c r="D4282" t="str">
        <f t="shared" si="66"/>
        <v>KS0IDTG823 MED IMID THOMPSON VIR BIOTECH VIR 7831 5 KS0IDTG823</v>
      </c>
    </row>
    <row r="4283" spans="1:4">
      <c r="A4283" t="s">
        <v>31023</v>
      </c>
      <c r="B4283" t="s">
        <v>31024</v>
      </c>
      <c r="D4283" t="str">
        <f t="shared" si="66"/>
        <v>KS0DGABRPX Med Surg Greenhalgh ABRUPT2 Site agree KS0DGABRPX</v>
      </c>
    </row>
    <row r="4284" spans="1:4">
      <c r="A4284" t="s">
        <v>31025</v>
      </c>
      <c r="B4284" t="s">
        <v>31026</v>
      </c>
      <c r="D4284" t="str">
        <f t="shared" si="66"/>
        <v>K30FAF1D13 Occupational Safety and Health Education K30FAF1D13</v>
      </c>
    </row>
    <row r="4285" spans="1:4">
      <c r="A4285" t="s">
        <v>31027</v>
      </c>
      <c r="B4285" t="s">
        <v>31028</v>
      </c>
      <c r="D4285" t="str">
        <f t="shared" si="66"/>
        <v>K30FAFNT23 6 30 23 Occupational Safety Health yr 3 K30FAFNT23</v>
      </c>
    </row>
    <row r="4286" spans="1:4">
      <c r="A4286" t="s">
        <v>31029</v>
      </c>
      <c r="B4286" t="s">
        <v>31030</v>
      </c>
      <c r="D4286" t="str">
        <f t="shared" si="66"/>
        <v>K30FAFTR21 FINA Occupational Safety and Health Ed K30FAFTR21</v>
      </c>
    </row>
    <row r="4287" spans="1:4">
      <c r="A4287" t="s">
        <v>31031</v>
      </c>
      <c r="B4287" t="s">
        <v>31032</v>
      </c>
      <c r="D4287" t="str">
        <f t="shared" si="66"/>
        <v>K30FAFTR22 FINA Occupational Safety and Health yr 2 K30FAFTR22</v>
      </c>
    </row>
    <row r="4288" spans="1:4">
      <c r="A4288" t="s">
        <v>31033</v>
      </c>
      <c r="B4288" t="s">
        <v>31034</v>
      </c>
      <c r="D4288" t="str">
        <f t="shared" si="66"/>
        <v>K30FAFTR23 6 30 23 Occupational Safety Health yr 3 K30FAFTR23</v>
      </c>
    </row>
    <row r="4289" spans="1:4">
      <c r="A4289" t="s">
        <v>31035</v>
      </c>
      <c r="B4289" t="s">
        <v>31036</v>
      </c>
      <c r="D4289" t="str">
        <f t="shared" si="66"/>
        <v>K30MAR22SA CHEM Atsumi MARS 2022 K30MAR22SA</v>
      </c>
    </row>
    <row r="4290" spans="1:4">
      <c r="A4290" t="s">
        <v>31037</v>
      </c>
      <c r="B4290" t="s">
        <v>31038</v>
      </c>
      <c r="D4290" t="str">
        <f t="shared" si="66"/>
        <v>K30SJMRRS2 MARS BIOSYNTHESIS OF RARE SUGARS K30SJMRRS2</v>
      </c>
    </row>
    <row r="4291" spans="1:4">
      <c r="A4291" t="s">
        <v>31039</v>
      </c>
      <c r="B4291" t="s">
        <v>31040</v>
      </c>
      <c r="D4291" t="str">
        <f t="shared" ref="D4291:D4354" si="67">A4291&amp;" "&amp;B4291</f>
        <v>K30OSM2F02 NCPN APHIS S 001595 K30OSM2F02</v>
      </c>
    </row>
    <row r="4292" spans="1:4">
      <c r="A4292" t="s">
        <v>31041</v>
      </c>
      <c r="B4292" t="s">
        <v>31042</v>
      </c>
      <c r="D4292" t="str">
        <f t="shared" si="67"/>
        <v>K30RICFIEX MRIC USRA NNA17BF53C A23 2366 K30RICFIEX</v>
      </c>
    </row>
    <row r="4293" spans="1:4">
      <c r="A4293" t="s">
        <v>31043</v>
      </c>
      <c r="B4293" t="s">
        <v>31044</v>
      </c>
      <c r="D4293" t="str">
        <f t="shared" si="67"/>
        <v>K30HHCNS25 ECE HOMAYOUN CNS CORE SM NV RGRA K30HHCNS25</v>
      </c>
    </row>
    <row r="4294" spans="1:4">
      <c r="A4294" t="s">
        <v>31045</v>
      </c>
      <c r="B4294" t="s">
        <v>31046</v>
      </c>
      <c r="D4294" t="str">
        <f t="shared" si="67"/>
        <v>KS0PENEYEP Dr Emami Ph 3 Safety Efficacy Study KS0PENEYEP</v>
      </c>
    </row>
    <row r="4295" spans="1:4">
      <c r="A4295" t="s">
        <v>31047</v>
      </c>
      <c r="B4295" t="s">
        <v>31048</v>
      </c>
      <c r="D4295" t="str">
        <f t="shared" si="67"/>
        <v>KS0KTCL601 MED IMKT CHEN ALLOVIR P 105 401 KS0KTCL601</v>
      </c>
    </row>
    <row r="4296" spans="1:4">
      <c r="A4296" t="s">
        <v>31049</v>
      </c>
      <c r="B4296" t="s">
        <v>31050</v>
      </c>
      <c r="D4296" t="str">
        <f t="shared" si="67"/>
        <v>K30BYAFOSR Brain Derived Neuromorphic Computing K30BYAFOSR</v>
      </c>
    </row>
    <row r="4297" spans="1:4">
      <c r="A4297" t="s">
        <v>31051</v>
      </c>
      <c r="B4297" t="s">
        <v>31052</v>
      </c>
      <c r="D4297" t="str">
        <f t="shared" si="67"/>
        <v>KS0KLMEDIC Lam Cong Directed Medic KS0KLMEDIC</v>
      </c>
    </row>
    <row r="4298" spans="1:4">
      <c r="A4298" t="s">
        <v>31053</v>
      </c>
      <c r="B4298" t="s">
        <v>31054</v>
      </c>
      <c r="D4298" t="str">
        <f t="shared" si="67"/>
        <v>KS0TPMEDIC Dr Palmieri Cong Directed Medic KS0TPMEDIC</v>
      </c>
    </row>
    <row r="4299" spans="1:4">
      <c r="A4299" t="s">
        <v>31055</v>
      </c>
      <c r="B4299" t="s">
        <v>31056</v>
      </c>
      <c r="D4299" t="str">
        <f t="shared" si="67"/>
        <v>K3032F12RT K 16 SHASTA COLLEGE A23 1362 K3032F12RT</v>
      </c>
    </row>
    <row r="4300" spans="1:4">
      <c r="A4300" t="s">
        <v>31057</v>
      </c>
      <c r="B4300" t="s">
        <v>31058</v>
      </c>
      <c r="D4300" t="str">
        <f t="shared" si="67"/>
        <v>K30CHSSF12 CHSS K16 SHASTA COLLEGE K30CHSSF12</v>
      </c>
    </row>
    <row r="4301" spans="1:4">
      <c r="A4301" t="s">
        <v>31059</v>
      </c>
      <c r="B4301" t="s">
        <v>31060</v>
      </c>
      <c r="D4301" t="str">
        <f t="shared" si="67"/>
        <v>K30EMUAF12 EMUA K16 SHASTA COLLEGE K30EMUAF12</v>
      </c>
    </row>
    <row r="4302" spans="1:4">
      <c r="A4302" t="s">
        <v>31061</v>
      </c>
      <c r="B4302" t="s">
        <v>31062</v>
      </c>
      <c r="D4302" t="str">
        <f t="shared" si="67"/>
        <v>K30SOEDF12 SOE K16 SHASTA COLLEGE K30SOEDF12</v>
      </c>
    </row>
    <row r="4303" spans="1:4">
      <c r="A4303" t="s">
        <v>31063</v>
      </c>
      <c r="B4303" t="s">
        <v>31064</v>
      </c>
      <c r="D4303" t="str">
        <f t="shared" si="67"/>
        <v>K30STEMF12 STEM K16 SHASTA COLLEGE K30STEMF12</v>
      </c>
    </row>
    <row r="4304" spans="1:4">
      <c r="A4304" t="s">
        <v>31065</v>
      </c>
      <c r="B4304" t="s">
        <v>31066</v>
      </c>
      <c r="D4304" t="str">
        <f t="shared" si="67"/>
        <v>K30MLSCO03 Sacramento County FY 22 23 K30MLSCO03</v>
      </c>
    </row>
    <row r="4305" spans="1:4">
      <c r="A4305" t="s">
        <v>31067</v>
      </c>
      <c r="B4305" t="s">
        <v>31068</v>
      </c>
      <c r="D4305" t="str">
        <f t="shared" si="67"/>
        <v>KS0HOGS200 MED IMHO GULATI NCI K08CA273542 0 KS0HOGS200</v>
      </c>
    </row>
    <row r="4306" spans="1:4">
      <c r="A4306" t="s">
        <v>31069</v>
      </c>
      <c r="B4306" t="s">
        <v>31070</v>
      </c>
      <c r="D4306" t="str">
        <f t="shared" si="67"/>
        <v>KS0HOGS201 MED IMHO GULATI NCI K08CA273542 02 YR2 KS0HOGS201</v>
      </c>
    </row>
    <row r="4307" spans="1:4">
      <c r="A4307" t="s">
        <v>31071</v>
      </c>
      <c r="B4307" t="s">
        <v>31072</v>
      </c>
      <c r="D4307" t="str">
        <f t="shared" si="67"/>
        <v>K30V451APH VM PHR USDA APHIS Jay Russell 32F15 K30V451APH</v>
      </c>
    </row>
    <row r="4308" spans="1:4">
      <c r="A4308" t="s">
        <v>31073</v>
      </c>
      <c r="B4308" t="s">
        <v>31074</v>
      </c>
      <c r="D4308" t="str">
        <f t="shared" si="67"/>
        <v>K30MCLCWCB JMIE NRS MCLAUGHLIN FIRE SAFETY IMPROVE K30MCLCWCB</v>
      </c>
    </row>
    <row r="4309" spans="1:4">
      <c r="A4309" t="s">
        <v>31075</v>
      </c>
      <c r="B4309" t="s">
        <v>31076</v>
      </c>
      <c r="D4309" t="str">
        <f t="shared" si="67"/>
        <v>K30VSK5UDA HE KOUNDINYA US DEPT OF AGRICULTURE K30VSK5UDA</v>
      </c>
    </row>
    <row r="4310" spans="1:4">
      <c r="A4310" t="s">
        <v>31077</v>
      </c>
      <c r="B4310" t="s">
        <v>31078</v>
      </c>
      <c r="D4310" t="str">
        <f t="shared" si="67"/>
        <v>K30FPT2F18 USDA Impact of Wood infecting Fungi K30FPT2F18</v>
      </c>
    </row>
    <row r="4311" spans="1:4">
      <c r="A4311" t="s">
        <v>31079</v>
      </c>
      <c r="B4311" t="s">
        <v>31080</v>
      </c>
      <c r="D4311" t="str">
        <f t="shared" si="67"/>
        <v>K30JMA5ERS ARE ALSTON J ERS CONSUMER WELFARE K30JMA5ERS</v>
      </c>
    </row>
    <row r="4312" spans="1:4">
      <c r="A4312" t="s">
        <v>31081</v>
      </c>
      <c r="B4312" t="s">
        <v>31082</v>
      </c>
      <c r="D4312" t="str">
        <f t="shared" si="67"/>
        <v>K30GSSHAR4 EPS STEWART Z TO PLANETS PHASE IV K30GSSHAR4</v>
      </c>
    </row>
    <row r="4313" spans="1:4">
      <c r="A4313" t="s">
        <v>31083</v>
      </c>
      <c r="B4313" t="s">
        <v>31084</v>
      </c>
      <c r="D4313" t="str">
        <f t="shared" si="67"/>
        <v>K30YL32F26 POLS IPA A22 2995 L YOUNG 32F26 K30YL32F26</v>
      </c>
    </row>
    <row r="4314" spans="1:4">
      <c r="A4314" t="s">
        <v>31085</v>
      </c>
      <c r="B4314" t="s">
        <v>31086</v>
      </c>
      <c r="D4314" t="str">
        <f t="shared" si="67"/>
        <v>K30TBP2FIN GECL POZZIE T SEA GRANT MATCH FINA K30TBP2FIN</v>
      </c>
    </row>
    <row r="4315" spans="1:4">
      <c r="A4315" t="s">
        <v>31087</v>
      </c>
      <c r="B4315" t="s">
        <v>31088</v>
      </c>
      <c r="D4315" t="str">
        <f t="shared" si="67"/>
        <v>K30TBP5SEA GECL POZZIE T SEA GRANT MATCH K30TBP5SEA</v>
      </c>
    </row>
    <row r="4316" spans="1:4">
      <c r="A4316" t="s">
        <v>31089</v>
      </c>
      <c r="B4316" t="s">
        <v>31090</v>
      </c>
      <c r="D4316" t="str">
        <f t="shared" si="67"/>
        <v>K30SB32F28 ECNS US ARMY RSCH B SCHIPPER 32F28 K30SB32F28</v>
      </c>
    </row>
    <row r="4317" spans="1:4">
      <c r="A4317" t="s">
        <v>31091</v>
      </c>
      <c r="B4317" t="s">
        <v>31092</v>
      </c>
      <c r="D4317" t="str">
        <f t="shared" si="67"/>
        <v>KS0CA32F29 ANACLET Bright Focus 8 32 23 KS0CA32F29</v>
      </c>
    </row>
    <row r="4318" spans="1:4">
      <c r="A4318" t="s">
        <v>31093</v>
      </c>
      <c r="B4318" t="s">
        <v>31094</v>
      </c>
      <c r="D4318" t="str">
        <f t="shared" si="67"/>
        <v>K30V451R03 VCTB NIH R03 DBRetina 32F30 Ahmed T K30V451R03</v>
      </c>
    </row>
    <row r="4319" spans="1:4">
      <c r="A4319" t="s">
        <v>31095</v>
      </c>
      <c r="B4319" t="s">
        <v>31096</v>
      </c>
      <c r="D4319" t="str">
        <f t="shared" si="67"/>
        <v>K30F4VMDOA CEE MORALES USDA Aquifer Recharge K30F4VMDOA</v>
      </c>
    </row>
    <row r="4320" spans="1:4">
      <c r="A4320" t="s">
        <v>31097</v>
      </c>
      <c r="B4320" t="s">
        <v>31098</v>
      </c>
      <c r="D4320" t="str">
        <f t="shared" si="67"/>
        <v>KS0GWR01A5 MRAD G WANG R01 Single tracer Multipar KS0GWR01A5</v>
      </c>
    </row>
    <row r="4321" spans="1:4">
      <c r="A4321" t="s">
        <v>31099</v>
      </c>
      <c r="B4321" t="s">
        <v>31100</v>
      </c>
      <c r="D4321" t="str">
        <f t="shared" si="67"/>
        <v>K30NLPCSBT NCL Plasma Control Systems K30NLPCSBT</v>
      </c>
    </row>
    <row r="4322" spans="1:4">
      <c r="A4322" t="s">
        <v>31101</v>
      </c>
      <c r="B4322" t="s">
        <v>31102</v>
      </c>
      <c r="D4322" t="str">
        <f t="shared" si="67"/>
        <v>K30MLDWR05 DWR Safe Drinking Water Act Training K30MLDWR05</v>
      </c>
    </row>
    <row r="4323" spans="1:4">
      <c r="A4323" t="s">
        <v>31103</v>
      </c>
      <c r="B4323" t="s">
        <v>31104</v>
      </c>
      <c r="D4323" t="str">
        <f t="shared" si="67"/>
        <v>K30RCRSMOK 04 30 2025 Novel Compounds Smoke Taint K30RCRSMOK</v>
      </c>
    </row>
    <row r="4324" spans="1:4">
      <c r="A4324" t="s">
        <v>31105</v>
      </c>
      <c r="B4324" t="s">
        <v>31106</v>
      </c>
      <c r="D4324" t="str">
        <f t="shared" si="67"/>
        <v>K30JLFOWL1 Lund USDA ARS NACA 58 2032 2 051 Fowl K30JLFOWL1</v>
      </c>
    </row>
    <row r="4325" spans="1:4">
      <c r="A4325" t="s">
        <v>31107</v>
      </c>
      <c r="B4325" t="s">
        <v>31108</v>
      </c>
      <c r="D4325" t="str">
        <f t="shared" si="67"/>
        <v>KS0PEDCFF8 JHAWAR CFF GRANT FY 22 23 KS0PEDCFF8</v>
      </c>
    </row>
    <row r="4326" spans="1:4">
      <c r="A4326" t="s">
        <v>31109</v>
      </c>
      <c r="B4326" t="s">
        <v>31110</v>
      </c>
      <c r="D4326" t="str">
        <f t="shared" si="67"/>
        <v>K30NVSETR1 MAE Narayanan DOE SETO A22 1852 K30NVSETR1</v>
      </c>
    </row>
    <row r="4327" spans="1:4">
      <c r="A4327" t="s">
        <v>31111</v>
      </c>
      <c r="B4327" t="s">
        <v>31112</v>
      </c>
      <c r="D4327" t="str">
        <f t="shared" si="67"/>
        <v>K30DG32F40 ST44 UMN A009688001 G CON DIAZ 32F40 K30DG32F40</v>
      </c>
    </row>
    <row r="4328" spans="1:4">
      <c r="A4328" t="s">
        <v>31113</v>
      </c>
      <c r="B4328" t="s">
        <v>31114</v>
      </c>
      <c r="D4328" t="str">
        <f t="shared" si="67"/>
        <v>K30CDMTRVL CEE HERM USACE CDM Travel K30CDMTRVL</v>
      </c>
    </row>
    <row r="4329" spans="1:4">
      <c r="A4329" t="s">
        <v>31115</v>
      </c>
      <c r="B4329" t="s">
        <v>31116</v>
      </c>
      <c r="D4329" t="str">
        <f t="shared" si="67"/>
        <v>K30F4JHCDM CEE HERM USACE CDM K30F4JHCDM</v>
      </c>
    </row>
    <row r="4330" spans="1:4">
      <c r="A4330" t="s">
        <v>31117</v>
      </c>
      <c r="B4330" t="s">
        <v>31118</v>
      </c>
      <c r="D4330" t="str">
        <f t="shared" si="67"/>
        <v>KS0FTZYNER Tassone Zynerba 2022 KS0FTZYNER</v>
      </c>
    </row>
    <row r="4331" spans="1:4">
      <c r="A4331" t="s">
        <v>31119</v>
      </c>
      <c r="B4331" t="s">
        <v>31120</v>
      </c>
      <c r="D4331" t="str">
        <f t="shared" si="67"/>
        <v>K30APSFB49 PS ROCHE UNIV ARIZONA USDA NIFA ECOREST K30APSFB49</v>
      </c>
    </row>
    <row r="4332" spans="1:4">
      <c r="A4332" t="s">
        <v>31121</v>
      </c>
      <c r="B4332" t="s">
        <v>31122</v>
      </c>
      <c r="D4332" t="str">
        <f t="shared" si="67"/>
        <v>K30ITYAPCB CEE Young APCB Chem Analys PI Segarra K30ITYAPCB</v>
      </c>
    </row>
    <row r="4333" spans="1:4">
      <c r="A4333" t="s">
        <v>31123</v>
      </c>
      <c r="B4333" t="s">
        <v>31124</v>
      </c>
      <c r="D4333" t="str">
        <f t="shared" si="67"/>
        <v>K30V431C43 APC CA Department of Fish K30V431C43</v>
      </c>
    </row>
    <row r="4334" spans="1:4">
      <c r="A4334" t="s">
        <v>31125</v>
      </c>
      <c r="B4334" t="s">
        <v>31126</v>
      </c>
      <c r="D4334" t="str">
        <f t="shared" si="67"/>
        <v>KS0DBPSYNG MED PHS BENNETT BAYLOR SYNGENTA KS0DBPSYNG</v>
      </c>
    </row>
    <row r="4335" spans="1:4">
      <c r="A4335" t="s">
        <v>31127</v>
      </c>
      <c r="B4335" t="s">
        <v>31128</v>
      </c>
      <c r="D4335" t="str">
        <f t="shared" si="67"/>
        <v>K30V4S7003 CORSMED MRI imaging canine brain K30V4S7003</v>
      </c>
    </row>
    <row r="4336" spans="1:4">
      <c r="A4336" t="s">
        <v>31129</v>
      </c>
      <c r="B4336" t="s">
        <v>31130</v>
      </c>
      <c r="D4336" t="str">
        <f t="shared" si="67"/>
        <v>KS0PMMB845 MED IMPM MORRISSEY LAURENT LAU 20 01 KS0PMMB845</v>
      </c>
    </row>
    <row r="4337" spans="1:4">
      <c r="A4337" t="s">
        <v>31131</v>
      </c>
      <c r="B4337" t="s">
        <v>31132</v>
      </c>
      <c r="D4337" t="str">
        <f t="shared" si="67"/>
        <v>K30V4S7017 Li In vitro and ex vivo effects K30V4S7017</v>
      </c>
    </row>
    <row r="4338" spans="1:4">
      <c r="A4338" t="s">
        <v>31133</v>
      </c>
      <c r="B4338" t="s">
        <v>31134</v>
      </c>
      <c r="D4338" t="str">
        <f t="shared" si="67"/>
        <v>KS0FINAF53 GH32F53 FINA ACCOUNT 06 30 23 KS0FINAF53</v>
      </c>
    </row>
    <row r="4339" spans="1:4">
      <c r="A4339" t="s">
        <v>31135</v>
      </c>
      <c r="B4339" t="s">
        <v>31136</v>
      </c>
      <c r="D4339" t="str">
        <f t="shared" si="67"/>
        <v>KS0GH32F53 R25 Neuroscientist Development 06 30 23 KS0GH32F53</v>
      </c>
    </row>
    <row r="4340" spans="1:4">
      <c r="A4340" t="s">
        <v>31137</v>
      </c>
      <c r="B4340" t="s">
        <v>31138</v>
      </c>
      <c r="D4340" t="str">
        <f t="shared" si="67"/>
        <v>KS0GHR25Y2 R25 Neuroscientist Development 06 30 24 KS0GHR25Y2</v>
      </c>
    </row>
    <row r="4341" spans="1:4">
      <c r="A4341" t="s">
        <v>31139</v>
      </c>
      <c r="B4341" t="s">
        <v>31140</v>
      </c>
      <c r="D4341" t="str">
        <f t="shared" si="67"/>
        <v>K30AKPRO41 CHE A KULKARNI U OF S CAROLINA Pro 41 K30AKPRO41</v>
      </c>
    </row>
    <row r="4342" spans="1:4">
      <c r="A4342" t="s">
        <v>31141</v>
      </c>
      <c r="B4342" t="s">
        <v>31142</v>
      </c>
      <c r="D4342" t="str">
        <f t="shared" si="67"/>
        <v>K30CKPRO41 CHE KRONWITTER U OF S CAROLINA Pro 41 K30CKPRO41</v>
      </c>
    </row>
    <row r="4343" spans="1:4">
      <c r="A4343" t="s">
        <v>31143</v>
      </c>
      <c r="B4343" t="s">
        <v>31144</v>
      </c>
      <c r="D4343" t="str">
        <f t="shared" si="67"/>
        <v>K30RCR2F54 VEN RUNNEBAUM U OF S CAROLINA K30RCR2F54</v>
      </c>
    </row>
    <row r="4344" spans="1:4">
      <c r="A4344" t="s">
        <v>31145</v>
      </c>
      <c r="B4344" t="s">
        <v>31146</v>
      </c>
      <c r="D4344" t="str">
        <f t="shared" si="67"/>
        <v>KS0EDGEBMD MCDONALD EDGEWISE THERAPEU 12 31 2023 KS0EDGEBMD</v>
      </c>
    </row>
    <row r="4345" spans="1:4">
      <c r="A4345" t="s">
        <v>31147</v>
      </c>
      <c r="B4345" t="s">
        <v>31148</v>
      </c>
      <c r="D4345" t="str">
        <f t="shared" si="67"/>
        <v>K30AMJBPOS AMS J BLANCO UC PRES MELLON POSTDOC K30AMJBPOS</v>
      </c>
    </row>
    <row r="4346" spans="1:4">
      <c r="A4346" t="s">
        <v>31149</v>
      </c>
      <c r="B4346" t="s">
        <v>31150</v>
      </c>
      <c r="D4346" t="str">
        <f t="shared" si="67"/>
        <v>K30V473NA2 USDA NACA CCHF Phase II K30V473NA2</v>
      </c>
    </row>
    <row r="4347" spans="1:4">
      <c r="A4347" t="s">
        <v>31151</v>
      </c>
      <c r="B4347" t="s">
        <v>31152</v>
      </c>
      <c r="D4347" t="str">
        <f t="shared" si="67"/>
        <v>K30DCWALPD MAE DAVIS C Walnut Board A23 2583 K30DCWALPD</v>
      </c>
    </row>
    <row r="4348" spans="1:4">
      <c r="A4348" t="s">
        <v>31153</v>
      </c>
      <c r="B4348" t="s">
        <v>31154</v>
      </c>
      <c r="D4348" t="str">
        <f t="shared" si="67"/>
        <v>KS0JRNNR21 ROSENTHAL R21 NNR GRANT AWARD KS0JRNNR21</v>
      </c>
    </row>
    <row r="4349" spans="1:4">
      <c r="A4349" t="s">
        <v>31155</v>
      </c>
      <c r="B4349" t="s">
        <v>31156</v>
      </c>
      <c r="D4349" t="str">
        <f t="shared" si="67"/>
        <v>KS0GYEXPLO YIU GYROSCOPE THERAPEUTICS KS0GYEXPLO</v>
      </c>
    </row>
    <row r="4350" spans="1:4">
      <c r="A4350" t="s">
        <v>31157</v>
      </c>
      <c r="B4350" t="s">
        <v>31158</v>
      </c>
      <c r="D4350" t="str">
        <f t="shared" si="67"/>
        <v>KS0ENSP804 MED IMEN SURAMPUDI SPRUCE SPR001 204 KS0ENSP804</v>
      </c>
    </row>
    <row r="4351" spans="1:4">
      <c r="A4351" t="s">
        <v>31159</v>
      </c>
      <c r="B4351" t="s">
        <v>31160</v>
      </c>
      <c r="D4351" t="str">
        <f t="shared" si="67"/>
        <v>K30OFSTOOL NIH R03 MASS STOOL METABOLITE IDENT K30OFSTOOL</v>
      </c>
    </row>
    <row r="4352" spans="1:4">
      <c r="A4352" t="s">
        <v>31161</v>
      </c>
      <c r="B4352" t="s">
        <v>31162</v>
      </c>
      <c r="D4352" t="str">
        <f t="shared" si="67"/>
        <v>K30PSNIH03 MMG SHAH NIH R03NS130489 K30PSNIH03</v>
      </c>
    </row>
    <row r="4353" spans="1:4">
      <c r="A4353" t="s">
        <v>31163</v>
      </c>
      <c r="B4353" t="s">
        <v>31164</v>
      </c>
      <c r="D4353" t="str">
        <f t="shared" si="67"/>
        <v>KS0JCSHAW1 MPHA JAY SHAW RESEARCH KS0JCSHAW1</v>
      </c>
    </row>
    <row r="4354" spans="1:4">
      <c r="A4354" t="s">
        <v>31165</v>
      </c>
      <c r="B4354" t="s">
        <v>31166</v>
      </c>
      <c r="D4354" t="str">
        <f t="shared" si="67"/>
        <v>KS0HOKT306 MED IMHO KEEGAN NCI MAYO CLINIC KS0HOKT306</v>
      </c>
    </row>
    <row r="4355" spans="1:4">
      <c r="A4355" t="s">
        <v>31167</v>
      </c>
      <c r="B4355" t="s">
        <v>31168</v>
      </c>
      <c r="D4355" t="str">
        <f t="shared" ref="D4355:D4418" si="68">A4355&amp;" "&amp;B4355</f>
        <v>KS0HOKT308 MED IMHO KEEGAN NCI MAYO CLINIC KS0HOKT308</v>
      </c>
    </row>
    <row r="4356" spans="1:4">
      <c r="A4356" t="s">
        <v>31169</v>
      </c>
      <c r="B4356" t="s">
        <v>31170</v>
      </c>
      <c r="D4356" t="str">
        <f t="shared" si="68"/>
        <v>K30V451ISU Lehenbauer ISU Integration Methodology K30V451ISU</v>
      </c>
    </row>
    <row r="4357" spans="1:4">
      <c r="A4357" t="s">
        <v>31171</v>
      </c>
      <c r="B4357" t="s">
        <v>31172</v>
      </c>
      <c r="D4357" t="str">
        <f t="shared" si="68"/>
        <v>K30USDALEB CHEM Lebrilla USDA 58 8040 2 019 K30USDALEB</v>
      </c>
    </row>
    <row r="4358" spans="1:4">
      <c r="A4358" t="s">
        <v>31173</v>
      </c>
      <c r="B4358" t="s">
        <v>31174</v>
      </c>
      <c r="D4358" t="str">
        <f t="shared" si="68"/>
        <v>K30STGEM55 CHE S TAYLOR GEM AWARD K30STGEM55</v>
      </c>
    </row>
    <row r="4359" spans="1:4">
      <c r="A4359" t="s">
        <v>31175</v>
      </c>
      <c r="B4359" t="s">
        <v>31176</v>
      </c>
      <c r="D4359" t="str">
        <f t="shared" si="68"/>
        <v>K30RSTRI01 Trinity County CSA 22 23 K30RSTRI01</v>
      </c>
    </row>
    <row r="4360" spans="1:4">
      <c r="A4360" t="s">
        <v>31177</v>
      </c>
      <c r="B4360" t="s">
        <v>31178</v>
      </c>
      <c r="D4360" t="str">
        <f t="shared" si="68"/>
        <v>K30APSFB69 PS PITTELKOW UCANR CDFA SCBG EVAL CARBO K30APSFB69</v>
      </c>
    </row>
    <row r="4361" spans="1:4">
      <c r="A4361" t="s">
        <v>31179</v>
      </c>
      <c r="B4361" t="s">
        <v>31180</v>
      </c>
      <c r="D4361" t="str">
        <f t="shared" si="68"/>
        <v>KS0ERHJ210 MERM NIH NICHD FAST HOLMES KS0ERHJ210</v>
      </c>
    </row>
    <row r="4362" spans="1:4">
      <c r="A4362" t="s">
        <v>31181</v>
      </c>
      <c r="B4362" t="s">
        <v>31182</v>
      </c>
      <c r="D4362" t="str">
        <f t="shared" si="68"/>
        <v>KS0ERHJ211 MERM NIH NICHD FAST HOLMES KS0ERHJ211</v>
      </c>
    </row>
    <row r="4363" spans="1:4">
      <c r="A4363" t="s">
        <v>31183</v>
      </c>
      <c r="B4363" t="s">
        <v>31184</v>
      </c>
      <c r="D4363" t="str">
        <f t="shared" si="68"/>
        <v>K30GMRENCE EPS RUDOLPH PATHWAYS ON ENCELADUS K30GMRENCE</v>
      </c>
    </row>
    <row r="4364" spans="1:4">
      <c r="A4364" t="s">
        <v>31185</v>
      </c>
      <c r="B4364" t="s">
        <v>31186</v>
      </c>
      <c r="D4364" t="str">
        <f t="shared" si="68"/>
        <v>KS0ADCLRTY DUFFY CHDI HDCLARITY A 16731 KS0ADCLRTY</v>
      </c>
    </row>
    <row r="4365" spans="1:4">
      <c r="A4365" t="s">
        <v>31187</v>
      </c>
      <c r="B4365" t="s">
        <v>31188</v>
      </c>
      <c r="D4365" t="str">
        <f t="shared" si="68"/>
        <v>K30CHEN22N CHEM CHEN R01GM148568 2022 K30CHEN22N</v>
      </c>
    </row>
    <row r="4366" spans="1:4">
      <c r="A4366" t="s">
        <v>31189</v>
      </c>
      <c r="B4366" t="s">
        <v>31190</v>
      </c>
      <c r="D4366" t="str">
        <f t="shared" si="68"/>
        <v>K30V4B1313 Osburn RDPC FY21 K30V4B1313</v>
      </c>
    </row>
    <row r="4367" spans="1:4">
      <c r="A4367" t="s">
        <v>31191</v>
      </c>
      <c r="B4367" t="s">
        <v>31192</v>
      </c>
      <c r="D4367" t="str">
        <f t="shared" si="68"/>
        <v>K30APSD261 PS PJBROWN CDFA IAB WALNUT JUVENALITY K30APSD261</v>
      </c>
    </row>
    <row r="4368" spans="1:4">
      <c r="A4368" t="s">
        <v>31193</v>
      </c>
      <c r="B4368" t="s">
        <v>31194</v>
      </c>
      <c r="D4368" t="str">
        <f t="shared" si="68"/>
        <v>K30APSFB38 PS DANDEKAR 2022 SCRI ECDRE VIA UF K30APSFB38</v>
      </c>
    </row>
    <row r="4369" spans="1:4">
      <c r="A4369" t="s">
        <v>31195</v>
      </c>
      <c r="B4369" t="s">
        <v>31196</v>
      </c>
      <c r="D4369" t="str">
        <f t="shared" si="68"/>
        <v>K30APSFB70 PS MAGNEY USDA58 2038 2 023 STRAWBERRY K30APSFB70</v>
      </c>
    </row>
    <row r="4370" spans="1:4">
      <c r="A4370" t="s">
        <v>31197</v>
      </c>
      <c r="B4370" t="s">
        <v>31198</v>
      </c>
      <c r="D4370" t="str">
        <f t="shared" si="68"/>
        <v>K30V4D2432 Best Friends FIP Trial K30V4D2432</v>
      </c>
    </row>
    <row r="4371" spans="1:4">
      <c r="A4371" t="s">
        <v>31199</v>
      </c>
      <c r="B4371" t="s">
        <v>31200</v>
      </c>
      <c r="D4371" t="str">
        <f t="shared" si="68"/>
        <v>K30NAPADJ1 CCPR Asphalt Mixtures for Airports K30NAPADJ1</v>
      </c>
    </row>
    <row r="4372" spans="1:4">
      <c r="A4372" t="s">
        <v>31201</v>
      </c>
      <c r="B4372" t="s">
        <v>31202</v>
      </c>
      <c r="D4372" t="str">
        <f t="shared" si="68"/>
        <v>K30CNSBW11 CNS Wiltgen R56NS129217 K30CNSBW11</v>
      </c>
    </row>
    <row r="4373" spans="1:4">
      <c r="A4373" t="s">
        <v>31203</v>
      </c>
      <c r="B4373" t="s">
        <v>31204</v>
      </c>
      <c r="D4373" t="str">
        <f t="shared" si="68"/>
        <v>K30APSD259 PS KHALSA 2022 CDFA FREP EVALUATION K30APSD259</v>
      </c>
    </row>
    <row r="4374" spans="1:4">
      <c r="A4374" t="s">
        <v>31205</v>
      </c>
      <c r="B4374" t="s">
        <v>31206</v>
      </c>
      <c r="D4374" t="str">
        <f t="shared" si="68"/>
        <v>K30CPCEZ26 CNPRC Thomasy Stoke Therapeutic A23 2375 K30CPCEZ26</v>
      </c>
    </row>
    <row r="4375" spans="1:4">
      <c r="A4375" t="s">
        <v>31207</v>
      </c>
      <c r="B4375" t="s">
        <v>31208</v>
      </c>
      <c r="D4375" t="str">
        <f t="shared" si="68"/>
        <v>K30PARK656 ETOX Parker CDF Fur Proteomic analysis K30PARK656</v>
      </c>
    </row>
    <row r="4376" spans="1:4">
      <c r="A4376" t="s">
        <v>31209</v>
      </c>
      <c r="B4376" t="s">
        <v>31210</v>
      </c>
      <c r="D4376" t="str">
        <f t="shared" si="68"/>
        <v>KS0ENSP805 MED IMEN SURAMPUDI SPRUCE SPR001 210 KS0ENSP805</v>
      </c>
    </row>
    <row r="4377" spans="1:4">
      <c r="A4377" t="s">
        <v>31211</v>
      </c>
      <c r="B4377" t="s">
        <v>31212</v>
      </c>
      <c r="D4377" t="str">
        <f t="shared" si="68"/>
        <v>K30IMOWGPS JMIE MNTZ NSF WinG Participant Support K30IMOWGPS</v>
      </c>
    </row>
    <row r="4378" spans="1:4">
      <c r="A4378" t="s">
        <v>31213</v>
      </c>
      <c r="B4378" t="s">
        <v>31214</v>
      </c>
      <c r="D4378" t="str">
        <f t="shared" si="68"/>
        <v>K30IMOWING JMIE MNTZ NSF WinG COLLAB K30IMOWING</v>
      </c>
    </row>
    <row r="4379" spans="1:4">
      <c r="A4379" t="s">
        <v>31215</v>
      </c>
      <c r="B4379" t="s">
        <v>31216</v>
      </c>
      <c r="D4379" t="str">
        <f t="shared" si="68"/>
        <v>K30LSSNDIA MaE La Saponara Sandia A23 2311 K30LSSNDIA</v>
      </c>
    </row>
    <row r="4380" spans="1:4">
      <c r="A4380" t="s">
        <v>31217</v>
      </c>
      <c r="B4380" t="s">
        <v>31218</v>
      </c>
      <c r="D4380" t="str">
        <f t="shared" si="68"/>
        <v>K304877117 Sperling CWF Infrastructure Prime Acct K304877117</v>
      </c>
    </row>
    <row r="4381" spans="1:4">
      <c r="A4381" t="s">
        <v>31219</v>
      </c>
      <c r="B4381" t="s">
        <v>31220</v>
      </c>
      <c r="D4381" t="str">
        <f t="shared" si="68"/>
        <v>K304877118 Tal CWF Cars Trucks Infrastructure K304877118</v>
      </c>
    </row>
    <row r="4382" spans="1:4">
      <c r="A4382" t="s">
        <v>31221</v>
      </c>
      <c r="B4382" t="s">
        <v>31222</v>
      </c>
      <c r="D4382" t="str">
        <f t="shared" si="68"/>
        <v>K304877119 CW Miller Cars Trucks Infrastructure K304877119</v>
      </c>
    </row>
    <row r="4383" spans="1:4">
      <c r="A4383" t="s">
        <v>31223</v>
      </c>
      <c r="B4383" t="s">
        <v>31224</v>
      </c>
      <c r="D4383" t="str">
        <f t="shared" si="68"/>
        <v>K306877016 CW DAgostino Cars Trucks Infrast K306877016</v>
      </c>
    </row>
    <row r="4384" spans="1:4">
      <c r="A4384" t="s">
        <v>31225</v>
      </c>
      <c r="B4384" t="s">
        <v>31226</v>
      </c>
      <c r="D4384" t="str">
        <f t="shared" si="68"/>
        <v>KS0ERMB803 MERM INCARDA THERAPEUTICS RESTORE MUMMA KS0ERMB803</v>
      </c>
    </row>
    <row r="4385" spans="1:4">
      <c r="A4385" t="s">
        <v>31227</v>
      </c>
      <c r="B4385" t="s">
        <v>31228</v>
      </c>
      <c r="D4385" t="str">
        <f t="shared" si="68"/>
        <v>KS0HOLP857 MED IMHO LARA ASTRAZENECA D361EC00001 KS0HOLP857</v>
      </c>
    </row>
    <row r="4386" spans="1:4">
      <c r="A4386" t="s">
        <v>31229</v>
      </c>
      <c r="B4386" t="s">
        <v>31230</v>
      </c>
      <c r="D4386" t="str">
        <f t="shared" si="68"/>
        <v>K309522100 La Rue Bridge over Putah Creek Widening K309522100</v>
      </c>
    </row>
    <row r="4387" spans="1:4">
      <c r="A4387" t="s">
        <v>31231</v>
      </c>
      <c r="B4387" t="s">
        <v>31232</v>
      </c>
      <c r="D4387" t="str">
        <f t="shared" si="68"/>
        <v>K30SCPENG1 BME CHERRY MLA FOR PENG LBNL K30SCPENG1</v>
      </c>
    </row>
    <row r="4388" spans="1:4">
      <c r="A4388" t="s">
        <v>31233</v>
      </c>
      <c r="B4388" t="s">
        <v>31234</v>
      </c>
      <c r="D4388" t="str">
        <f t="shared" si="68"/>
        <v>K30SRCPQ13 BME NCI AWARD BADAWI R01CA170874 K30SRCPQ13</v>
      </c>
    </row>
    <row r="4389" spans="1:4">
      <c r="A4389" t="s">
        <v>31235</v>
      </c>
      <c r="B4389" t="s">
        <v>31236</v>
      </c>
      <c r="D4389" t="str">
        <f t="shared" si="68"/>
        <v>KS0RBNCI12 MRAD NCI AWARD BADAWI 07 31 16 KS0RBNCI12</v>
      </c>
    </row>
    <row r="4390" spans="1:4">
      <c r="A4390" t="s">
        <v>31237</v>
      </c>
      <c r="B4390" t="s">
        <v>31238</v>
      </c>
      <c r="D4390" t="str">
        <f t="shared" si="68"/>
        <v>K30MATKL02 K Luli NSF CAREER 2016 21 x22 K30MATKL02</v>
      </c>
    </row>
    <row r="4391" spans="1:4">
      <c r="A4391" t="s">
        <v>31239</v>
      </c>
      <c r="B4391" t="s">
        <v>31240</v>
      </c>
      <c r="D4391" t="str">
        <f t="shared" si="68"/>
        <v>KS0MAASMBS MED SUR M ALI ASMBS PROJECT KS0MAASMBS</v>
      </c>
    </row>
    <row r="4392" spans="1:4">
      <c r="A4392" t="s">
        <v>31241</v>
      </c>
      <c r="B4392" t="s">
        <v>31242</v>
      </c>
      <c r="D4392" t="str">
        <f t="shared" si="68"/>
        <v>K30SCADOE1 DOE DE SC0014671 Quantm Monte Carlo K30SCADOE1</v>
      </c>
    </row>
    <row r="4393" spans="1:4">
      <c r="A4393" t="s">
        <v>31243</v>
      </c>
      <c r="B4393" t="s">
        <v>31244</v>
      </c>
      <c r="D4393" t="str">
        <f t="shared" si="68"/>
        <v>K30SCADOEF DOE DE SC0014671 Quantm Monte Carlo K30SCADOEF</v>
      </c>
    </row>
    <row r="4394" spans="1:4">
      <c r="A4394" t="s">
        <v>31245</v>
      </c>
      <c r="B4394" t="s">
        <v>31246</v>
      </c>
      <c r="D4394" t="str">
        <f t="shared" si="68"/>
        <v>K30SCADOEP DOE DE SC0014671 Participant Suppt K30SCADOEP</v>
      </c>
    </row>
    <row r="4395" spans="1:4">
      <c r="A4395" t="s">
        <v>31247</v>
      </c>
      <c r="B4395" t="s">
        <v>31248</v>
      </c>
      <c r="D4395" t="str">
        <f t="shared" si="68"/>
        <v>KS0MCLRC16 MED OBGYN NIH CREININ CCTN LARC KS0MCLRC16</v>
      </c>
    </row>
    <row r="4396" spans="1:4">
      <c r="A4396" t="s">
        <v>31249</v>
      </c>
      <c r="B4396" t="s">
        <v>31250</v>
      </c>
      <c r="D4396" t="str">
        <f t="shared" si="68"/>
        <v>KS0MCLRCPC MED OBGYN NIH CCTN LARC PATIENT CARE KS0MCLRCPC</v>
      </c>
    </row>
    <row r="4397" spans="1:4">
      <c r="A4397" t="s">
        <v>31251</v>
      </c>
      <c r="B4397" t="s">
        <v>31252</v>
      </c>
      <c r="D4397" t="str">
        <f t="shared" si="68"/>
        <v>K30AQCSN05 DO 5 EPA CHEMICAL SPEC NETWORK K30AQCSN05</v>
      </c>
    </row>
    <row r="4398" spans="1:4">
      <c r="A4398" t="s">
        <v>31253</v>
      </c>
      <c r="B4398" t="s">
        <v>31254</v>
      </c>
      <c r="D4398" t="str">
        <f t="shared" si="68"/>
        <v>K30AQCSN06 DO 6 EPA CHEMICAL SPEC NETWORK K30AQCSN06</v>
      </c>
    </row>
    <row r="4399" spans="1:4">
      <c r="A4399" t="s">
        <v>31255</v>
      </c>
      <c r="B4399" t="s">
        <v>31256</v>
      </c>
      <c r="D4399" t="str">
        <f t="shared" si="68"/>
        <v>K30AQCSN07 DO 7 EPA CHEMICAL SPEC NETWORK K30AQCSN07</v>
      </c>
    </row>
    <row r="4400" spans="1:4">
      <c r="A4400" t="s">
        <v>31257</v>
      </c>
      <c r="B4400" t="s">
        <v>31258</v>
      </c>
      <c r="D4400" t="str">
        <f t="shared" si="68"/>
        <v>K30AQCSN08 DO 8 EPA CHEMICAL SPEC NETWORK K30AQCSN08</v>
      </c>
    </row>
    <row r="4401" spans="1:4">
      <c r="A4401" t="s">
        <v>31259</v>
      </c>
      <c r="B4401" t="s">
        <v>31260</v>
      </c>
      <c r="D4401" t="str">
        <f t="shared" si="68"/>
        <v>K30AQCSN09 DO 9 EPA CHEMICAL SPEC NETWORK K30AQCSN09</v>
      </c>
    </row>
    <row r="4402" spans="1:4">
      <c r="A4402" t="s">
        <v>31261</v>
      </c>
      <c r="B4402" t="s">
        <v>31262</v>
      </c>
      <c r="D4402" t="str">
        <f t="shared" si="68"/>
        <v>K30AQCSN10 DO 10 EPA CHEMICAL SPEC NETWORK K30AQCSN10</v>
      </c>
    </row>
    <row r="4403" spans="1:4">
      <c r="A4403" t="s">
        <v>31263</v>
      </c>
      <c r="B4403" t="s">
        <v>31264</v>
      </c>
      <c r="D4403" t="str">
        <f t="shared" si="68"/>
        <v>K30AQCSN11 DO 11 EPA CHEMICAL SPEC NETWORK K30AQCSN11</v>
      </c>
    </row>
    <row r="4404" spans="1:4">
      <c r="A4404" t="s">
        <v>31265</v>
      </c>
      <c r="B4404" t="s">
        <v>31266</v>
      </c>
      <c r="D4404" t="str">
        <f t="shared" si="68"/>
        <v>K30AQCSN12 DO 12 EPA CHEMICAL SPEC NETWORK K30AQCSN12</v>
      </c>
    </row>
    <row r="4405" spans="1:4">
      <c r="A4405" t="s">
        <v>31267</v>
      </c>
      <c r="B4405" t="s">
        <v>31268</v>
      </c>
      <c r="D4405" t="str">
        <f t="shared" si="68"/>
        <v>K30AQCSN13 DO 13 EPA CHEMICAL SPEC NETWORK K30AQCSN13</v>
      </c>
    </row>
    <row r="4406" spans="1:4">
      <c r="A4406" t="s">
        <v>31269</v>
      </c>
      <c r="B4406" t="s">
        <v>31270</v>
      </c>
      <c r="D4406" t="str">
        <f t="shared" si="68"/>
        <v>K30AQCSN14 EPA CSN Task Order 68HE0D18F0918 K30AQCSN14</v>
      </c>
    </row>
    <row r="4407" spans="1:4">
      <c r="A4407" t="s">
        <v>31271</v>
      </c>
      <c r="B4407" t="s">
        <v>31272</v>
      </c>
      <c r="D4407" t="str">
        <f t="shared" si="68"/>
        <v>K30AQCSN15 EPA Task Order 68HE0D18F0955 K30AQCSN15</v>
      </c>
    </row>
    <row r="4408" spans="1:4">
      <c r="A4408" t="s">
        <v>31273</v>
      </c>
      <c r="B4408" t="s">
        <v>31274</v>
      </c>
      <c r="D4408" t="str">
        <f t="shared" si="68"/>
        <v>K30AQCSN16 EPA CSN Task Order 68HE0D18F0984 K30AQCSN16</v>
      </c>
    </row>
    <row r="4409" spans="1:4">
      <c r="A4409" t="s">
        <v>31275</v>
      </c>
      <c r="B4409" t="s">
        <v>31276</v>
      </c>
      <c r="D4409" t="str">
        <f t="shared" si="68"/>
        <v>K30AQCSN17 EPA CSN Task Order 68HERH19F0352 K30AQCSN17</v>
      </c>
    </row>
    <row r="4410" spans="1:4">
      <c r="A4410" t="s">
        <v>31277</v>
      </c>
      <c r="B4410" t="s">
        <v>31278</v>
      </c>
      <c r="D4410" t="str">
        <f t="shared" si="68"/>
        <v>K30AQCSN18 EPA CSN Task Order 68HERH19F0358 K30AQCSN18</v>
      </c>
    </row>
    <row r="4411" spans="1:4">
      <c r="A4411" t="s">
        <v>31279</v>
      </c>
      <c r="B4411" t="s">
        <v>31280</v>
      </c>
      <c r="D4411" t="str">
        <f t="shared" si="68"/>
        <v>K30AQCSN19 EPA CSN Task Order 68HERH22F0131 K30AQCSN19</v>
      </c>
    </row>
    <row r="4412" spans="1:4">
      <c r="A4412" t="s">
        <v>31281</v>
      </c>
      <c r="B4412" t="s">
        <v>31282</v>
      </c>
      <c r="D4412" t="str">
        <f t="shared" si="68"/>
        <v>K30CSN0005 DO 5 CNL EPA CHEMICAL SPEC NETWORK K30CSN0005</v>
      </c>
    </row>
    <row r="4413" spans="1:4">
      <c r="A4413" t="s">
        <v>31283</v>
      </c>
      <c r="B4413" t="s">
        <v>31284</v>
      </c>
      <c r="D4413" t="str">
        <f t="shared" si="68"/>
        <v>K30CSN0006 DO 6 CNL EPA CHEMICAL SPEC NETWORK K30CSN0006</v>
      </c>
    </row>
    <row r="4414" spans="1:4">
      <c r="A4414" t="s">
        <v>31285</v>
      </c>
      <c r="B4414" t="s">
        <v>31286</v>
      </c>
      <c r="D4414" t="str">
        <f t="shared" si="68"/>
        <v>K30CSN0007 DO 7 CNL EPA CHEMICAL SPEC NETWORK K30CSN0007</v>
      </c>
    </row>
    <row r="4415" spans="1:4">
      <c r="A4415" t="s">
        <v>31287</v>
      </c>
      <c r="B4415" t="s">
        <v>31288</v>
      </c>
      <c r="D4415" t="str">
        <f t="shared" si="68"/>
        <v>K30CSN0008 DO 8 CNL EPA CHEMICAL SPEC NETWORK K30CSN0008</v>
      </c>
    </row>
    <row r="4416" spans="1:4">
      <c r="A4416" t="s">
        <v>31289</v>
      </c>
      <c r="B4416" t="s">
        <v>31290</v>
      </c>
      <c r="D4416" t="str">
        <f t="shared" si="68"/>
        <v>K30CSN0009 DO 9 CNL EPA CHEMICAL SPEC NETWORK K30CSN0009</v>
      </c>
    </row>
    <row r="4417" spans="1:4">
      <c r="A4417" t="s">
        <v>31291</v>
      </c>
      <c r="B4417" t="s">
        <v>31292</v>
      </c>
      <c r="D4417" t="str">
        <f t="shared" si="68"/>
        <v>K30CSN015A ORDER1 CNL EPA CHEMICAL SPEC NETWORK K30CSN015A</v>
      </c>
    </row>
    <row r="4418" spans="1:4">
      <c r="A4418" t="s">
        <v>31293</v>
      </c>
      <c r="B4418" t="s">
        <v>31294</v>
      </c>
      <c r="D4418" t="str">
        <f t="shared" si="68"/>
        <v>K30CSN015B ORDER2 CNL EPA CHEMICAL SPEC NETWORK K30CSN015B</v>
      </c>
    </row>
    <row r="4419" spans="1:4">
      <c r="A4419" t="s">
        <v>31295</v>
      </c>
      <c r="B4419" t="s">
        <v>31296</v>
      </c>
      <c r="D4419" t="str">
        <f t="shared" ref="D4419:D4482" si="69">A4419&amp;" "&amp;B4419</f>
        <v>K30CSN015C ORDER3 CNL EPA CHEMICAL SPEC NETWORK K30CSN015C</v>
      </c>
    </row>
    <row r="4420" spans="1:4">
      <c r="A4420" t="s">
        <v>31297</v>
      </c>
      <c r="B4420" t="s">
        <v>31298</v>
      </c>
      <c r="D4420" t="str">
        <f t="shared" si="69"/>
        <v>K30CSN015D ORDER4 CNL EPA CHEMICAL SPEC NETWORK K30CSN015D</v>
      </c>
    </row>
    <row r="4421" spans="1:4">
      <c r="A4421" t="s">
        <v>31299</v>
      </c>
      <c r="B4421" t="s">
        <v>31300</v>
      </c>
      <c r="D4421" t="str">
        <f t="shared" si="69"/>
        <v>KS0GXCAT01 Xiong 1R01HS025395 01 8 17 5 22 KS0GXCAT01</v>
      </c>
    </row>
    <row r="4422" spans="1:4">
      <c r="A4422" t="s">
        <v>31301</v>
      </c>
      <c r="B4422" t="s">
        <v>31302</v>
      </c>
      <c r="D4422" t="str">
        <f t="shared" si="69"/>
        <v>KS0GXCAT02 Xiong 1R01HS025395 01 8 17 5 22 KS0GXCAT02</v>
      </c>
    </row>
    <row r="4423" spans="1:4">
      <c r="A4423" t="s">
        <v>31303</v>
      </c>
      <c r="B4423" t="s">
        <v>31304</v>
      </c>
      <c r="D4423" t="str">
        <f t="shared" si="69"/>
        <v>KS0GXCAT03 Xiong R01HS025395 03 6 1 19 5 31 20 KS0GXCAT03</v>
      </c>
    </row>
    <row r="4424" spans="1:4">
      <c r="A4424" t="s">
        <v>31305</v>
      </c>
      <c r="B4424" t="s">
        <v>31306</v>
      </c>
      <c r="D4424" t="str">
        <f t="shared" si="69"/>
        <v>KS0GXCAT04 Xiong R01HS025395 03 6 1 20 5 31 21 KS0GXCAT04</v>
      </c>
    </row>
    <row r="4425" spans="1:4">
      <c r="A4425" t="s">
        <v>31307</v>
      </c>
      <c r="B4425" t="s">
        <v>31308</v>
      </c>
      <c r="D4425" t="str">
        <f t="shared" si="69"/>
        <v>KS0GXCAT05 Xiong R01HS025395 05 6 1 21 5 31 22 KS0GXCAT05</v>
      </c>
    </row>
    <row r="4426" spans="1:4">
      <c r="A4426" t="s">
        <v>31309</v>
      </c>
      <c r="B4426" t="s">
        <v>31310</v>
      </c>
      <c r="D4426" t="str">
        <f t="shared" si="69"/>
        <v>KS0GXCATCF Xiong 1R01HS025395 01 8 17 5 22 KS0GXCATCF</v>
      </c>
    </row>
    <row r="4427" spans="1:4">
      <c r="A4427" t="s">
        <v>31311</v>
      </c>
      <c r="B4427" t="s">
        <v>31312</v>
      </c>
      <c r="D4427" t="str">
        <f t="shared" si="69"/>
        <v>KS0LTNARS1 L Tully NARSAD grant 25044 KS0LTNARS1</v>
      </c>
    </row>
    <row r="4428" spans="1:4">
      <c r="A4428" t="s">
        <v>31313</v>
      </c>
      <c r="B4428" t="s">
        <v>31314</v>
      </c>
      <c r="D4428" t="str">
        <f t="shared" si="69"/>
        <v>KS0JSMINCS Schweitzer NIH R01MH091068 09S1 KS0JSMINCS</v>
      </c>
    </row>
    <row r="4429" spans="1:4">
      <c r="A4429" t="s">
        <v>31315</v>
      </c>
      <c r="B4429" t="s">
        <v>31316</v>
      </c>
      <c r="D4429" t="str">
        <f t="shared" si="69"/>
        <v>KS0JSMINT2 Schweitzer NIH 2R01MH091068 05A1 KS0JSMINT2</v>
      </c>
    </row>
    <row r="4430" spans="1:4">
      <c r="A4430" t="s">
        <v>31317</v>
      </c>
      <c r="B4430" t="s">
        <v>31318</v>
      </c>
      <c r="D4430" t="str">
        <f t="shared" si="69"/>
        <v>KS0JSMSUPP Schweitzer NIH 2R01MH091068 05A1 KS0JSMSUPP</v>
      </c>
    </row>
    <row r="4431" spans="1:4">
      <c r="A4431" t="s">
        <v>31319</v>
      </c>
      <c r="B4431" t="s">
        <v>31320</v>
      </c>
      <c r="D4431" t="str">
        <f t="shared" si="69"/>
        <v>KS0GICE600 MED IMGI CHAK TARGET PHARMA TARGET HCC KS0GICE600</v>
      </c>
    </row>
    <row r="4432" spans="1:4">
      <c r="A4432" t="s">
        <v>31321</v>
      </c>
      <c r="B4432" t="s">
        <v>31322</v>
      </c>
      <c r="D4432" t="str">
        <f t="shared" si="69"/>
        <v>KS0GISS603 MED IMGI MEDICI TARGET PHARM TARGET NASH KS0GISS603</v>
      </c>
    </row>
    <row r="4433" spans="1:4">
      <c r="A4433" t="s">
        <v>31323</v>
      </c>
      <c r="B4433" t="s">
        <v>31324</v>
      </c>
      <c r="D4433" t="str">
        <f t="shared" si="69"/>
        <v>KS0GIBC603 MED IMGI BOWLUS TARGETPHARMA TARGET PBC KS0GIBC603</v>
      </c>
    </row>
    <row r="4434" spans="1:4">
      <c r="A4434" t="s">
        <v>31325</v>
      </c>
      <c r="B4434" t="s">
        <v>31326</v>
      </c>
      <c r="D4434" t="str">
        <f t="shared" si="69"/>
        <v>KS0PMAR863 MED IMPM ALLEN REATA 402 C 1602 KS0PMAR863</v>
      </c>
    </row>
    <row r="4435" spans="1:4">
      <c r="A4435" t="s">
        <v>31327</v>
      </c>
      <c r="B4435" t="s">
        <v>31328</v>
      </c>
      <c r="D4435" t="str">
        <f t="shared" si="69"/>
        <v>KS0TLTRB73 A18 0521 TIAN TRISOMY 21 IPSC KS0TLTRB73</v>
      </c>
    </row>
    <row r="4436" spans="1:4">
      <c r="A4436" t="s">
        <v>31329</v>
      </c>
      <c r="B4436" t="s">
        <v>31330</v>
      </c>
      <c r="D4436" t="str">
        <f t="shared" si="69"/>
        <v>KS0WDTRI21 Deng Trisomy 21 iPSC R01HD091325 0 KS0WDTRI21</v>
      </c>
    </row>
    <row r="4437" spans="1:4">
      <c r="A4437" t="s">
        <v>31331</v>
      </c>
      <c r="B4437" t="s">
        <v>31332</v>
      </c>
      <c r="D4437" t="str">
        <f t="shared" si="69"/>
        <v>K30RPNSF04 MMG R PARALES NSF 1716833 K30RPNSF04</v>
      </c>
    </row>
    <row r="4438" spans="1:4">
      <c r="A4438" t="s">
        <v>31333</v>
      </c>
      <c r="B4438" t="s">
        <v>31334</v>
      </c>
      <c r="D4438" t="str">
        <f t="shared" si="69"/>
        <v>K30RPNSFJA MMG R PARALES NSF 1716833 AMD2 JR SP K30RPNSFJA</v>
      </c>
    </row>
    <row r="4439" spans="1:4">
      <c r="A4439" t="s">
        <v>31335</v>
      </c>
      <c r="B4439" t="s">
        <v>31336</v>
      </c>
      <c r="D4439" t="str">
        <f t="shared" si="69"/>
        <v>K30RPNSFMV MMG R PARALES NSF 1716833 AMD001 K30RPNSFMV</v>
      </c>
    </row>
    <row r="4440" spans="1:4">
      <c r="A4440" t="s">
        <v>31337</v>
      </c>
      <c r="B4440" t="s">
        <v>31338</v>
      </c>
      <c r="D4440" t="str">
        <f t="shared" si="69"/>
        <v>K30RPNSFS1 MMG R PARALES NSF 1716833 AMD002 K30RPNSFS1</v>
      </c>
    </row>
    <row r="4441" spans="1:4">
      <c r="A4441" t="s">
        <v>31339</v>
      </c>
      <c r="B4441" t="s">
        <v>31340</v>
      </c>
      <c r="D4441" t="str">
        <f t="shared" si="69"/>
        <v>KS0IDCS827 MED IMID COHEN PFIZER B5091007 KS0IDCS827</v>
      </c>
    </row>
    <row r="4442" spans="1:4">
      <c r="A4442" t="s">
        <v>31341</v>
      </c>
      <c r="B4442" t="s">
        <v>31342</v>
      </c>
      <c r="D4442" t="str">
        <f t="shared" si="69"/>
        <v>KS0SSPRAI2 MED OPH PI PARK Novartis CRFB002H2301E1 KS0SSPRAI2</v>
      </c>
    </row>
    <row r="4443" spans="1:4">
      <c r="A4443" t="s">
        <v>31343</v>
      </c>
      <c r="B4443" t="s">
        <v>31344</v>
      </c>
      <c r="D4443" t="str">
        <f t="shared" si="69"/>
        <v>K30DOTJH59 Partnered Pavement Research Center K30DOTJH59</v>
      </c>
    </row>
    <row r="4444" spans="1:4">
      <c r="A4444" t="s">
        <v>31345</v>
      </c>
      <c r="B4444" t="s">
        <v>31346</v>
      </c>
      <c r="D4444" t="str">
        <f t="shared" si="69"/>
        <v>KS0HOKE805 MED IMHO KIM EPICENTRXRRx 001 16 01 KS0HOKE805</v>
      </c>
    </row>
    <row r="4445" spans="1:4">
      <c r="A4445" t="s">
        <v>31347</v>
      </c>
      <c r="B4445" t="s">
        <v>31348</v>
      </c>
      <c r="D4445" t="str">
        <f t="shared" si="69"/>
        <v>K30KM1NAPY CHE McDonald NASA UCB CUBES Payroll K30KM1NAPY</v>
      </c>
    </row>
    <row r="4446" spans="1:4">
      <c r="A4446" t="s">
        <v>31349</v>
      </c>
      <c r="B4446" t="s">
        <v>31350</v>
      </c>
      <c r="D4446" t="str">
        <f t="shared" si="69"/>
        <v>K30KM1NASA CHE McDonald NASA UCB CUBES Advance K30KM1NASA</v>
      </c>
    </row>
    <row r="4447" spans="1:4">
      <c r="A4447" t="s">
        <v>31351</v>
      </c>
      <c r="B4447" t="s">
        <v>31352</v>
      </c>
      <c r="D4447" t="str">
        <f t="shared" si="69"/>
        <v>KS0PMMB828 MED IMPM MORRISSEY INSMED INS 312 KS0PMMB828</v>
      </c>
    </row>
    <row r="4448" spans="1:4">
      <c r="A4448" t="s">
        <v>31353</v>
      </c>
      <c r="B4448" t="s">
        <v>31354</v>
      </c>
      <c r="D4448" t="str">
        <f t="shared" si="69"/>
        <v>K30CNSMG27 CNS GOLDMAN SIMONS 542989SPI YR1 K30CNSMG27</v>
      </c>
    </row>
    <row r="4449" spans="1:4">
      <c r="A4449" t="s">
        <v>31355</v>
      </c>
      <c r="B4449" t="s">
        <v>31356</v>
      </c>
      <c r="D4449" t="str">
        <f t="shared" si="69"/>
        <v>K30CNSMG28 CNS GOLDMAN SIMONS 542989SPI YR2 K30CNSMG28</v>
      </c>
    </row>
    <row r="4450" spans="1:4">
      <c r="A4450" t="s">
        <v>31357</v>
      </c>
      <c r="B4450" t="s">
        <v>31358</v>
      </c>
      <c r="D4450" t="str">
        <f t="shared" si="69"/>
        <v>K30CNSMG29 CNS GOLDMAN SIMONS 542989SPI YR3 CLOSED K30CNSMG29</v>
      </c>
    </row>
    <row r="4451" spans="1:4">
      <c r="A4451" t="s">
        <v>31359</v>
      </c>
      <c r="B4451" t="s">
        <v>31360</v>
      </c>
      <c r="D4451" t="str">
        <f t="shared" si="69"/>
        <v>K30CNSMG30 CNS GOLDMAN SIMONS 542989SPI YR4 CLOSED K30CNSMG30</v>
      </c>
    </row>
    <row r="4452" spans="1:4">
      <c r="A4452" t="s">
        <v>31361</v>
      </c>
      <c r="B4452" t="s">
        <v>31362</v>
      </c>
      <c r="D4452" t="str">
        <f t="shared" si="69"/>
        <v>K30CNSMG31 CNS GOLDMAN SIMONS 542989SPI YR5 CLOSED K30CNSMG31</v>
      </c>
    </row>
    <row r="4453" spans="1:4">
      <c r="A4453" t="s">
        <v>31363</v>
      </c>
      <c r="B4453" t="s">
        <v>31364</v>
      </c>
      <c r="D4453" t="str">
        <f t="shared" si="69"/>
        <v>K30CNSMG51 CNS GOLDMAN SIMONS 542989SPI YR6 K30CNSMG51</v>
      </c>
    </row>
    <row r="4454" spans="1:4">
      <c r="A4454" t="s">
        <v>31365</v>
      </c>
      <c r="B4454" t="s">
        <v>31366</v>
      </c>
      <c r="D4454" t="str">
        <f t="shared" si="69"/>
        <v>KS0IV33C12 MPHA Vorobyov AHA Award YR1 KS0IV33C12</v>
      </c>
    </row>
    <row r="4455" spans="1:4">
      <c r="A4455" t="s">
        <v>31367</v>
      </c>
      <c r="B4455" t="s">
        <v>31368</v>
      </c>
      <c r="D4455" t="str">
        <f t="shared" si="69"/>
        <v>KS0IV33C13 MPHA Vorobyov AHA Award KS0IV33C13</v>
      </c>
    </row>
    <row r="4456" spans="1:4">
      <c r="A4456" t="s">
        <v>31369</v>
      </c>
      <c r="B4456" t="s">
        <v>31370</v>
      </c>
      <c r="D4456" t="str">
        <f t="shared" si="69"/>
        <v>KS0IV33C14 MPHA Vorobyov AHA Award KS0IV33C14</v>
      </c>
    </row>
    <row r="4457" spans="1:4">
      <c r="A4457" t="s">
        <v>31371</v>
      </c>
      <c r="B4457" t="s">
        <v>31372</v>
      </c>
      <c r="D4457" t="str">
        <f t="shared" si="69"/>
        <v>K30SOLL631 WSOR B ZONES DEER ABUNDANCE K30SOLL631</v>
      </c>
    </row>
    <row r="4458" spans="1:4">
      <c r="A4458" t="s">
        <v>31373</v>
      </c>
      <c r="B4458" t="s">
        <v>31374</v>
      </c>
      <c r="D4458" t="str">
        <f t="shared" si="69"/>
        <v>K30V450646 VVGL B ZONES DEER ABUNDANCE SACKS K30V450646</v>
      </c>
    </row>
    <row r="4459" spans="1:4">
      <c r="A4459" t="s">
        <v>31375</v>
      </c>
      <c r="B4459" t="s">
        <v>31376</v>
      </c>
      <c r="D4459" t="str">
        <f t="shared" si="69"/>
        <v>KS0NERB500 MED IMNE ROSHANRAVAN DCI BIOENERGETICS KS0NERB500</v>
      </c>
    </row>
    <row r="4460" spans="1:4">
      <c r="A4460" t="s">
        <v>31377</v>
      </c>
      <c r="B4460" t="s">
        <v>31378</v>
      </c>
      <c r="D4460" t="str">
        <f t="shared" si="69"/>
        <v>K30BPCCZ39 CNPRC Tarantal NIH U42OD027094 K30BPCCZ39</v>
      </c>
    </row>
    <row r="4461" spans="1:4">
      <c r="A4461" t="s">
        <v>31379</v>
      </c>
      <c r="B4461" t="s">
        <v>31380</v>
      </c>
      <c r="D4461" t="str">
        <f t="shared" si="69"/>
        <v>K30BPCDZ06 CNPRC Tarantal NIH U42OD027094 K30BPCDZ06</v>
      </c>
    </row>
    <row r="4462" spans="1:4">
      <c r="A4462" t="s">
        <v>31381</v>
      </c>
      <c r="B4462" t="s">
        <v>31382</v>
      </c>
      <c r="D4462" t="str">
        <f t="shared" si="69"/>
        <v>K30BPCDZ49 CNPRC Tarantal NIH U42OD027094 K30BPCDZ49</v>
      </c>
    </row>
    <row r="4463" spans="1:4">
      <c r="A4463" t="s">
        <v>31383</v>
      </c>
      <c r="B4463" t="s">
        <v>31384</v>
      </c>
      <c r="D4463" t="str">
        <f t="shared" si="69"/>
        <v>K30BPCEZ04 CNPRC Tarantal NIH U42OD027094 K30BPCEZ04</v>
      </c>
    </row>
    <row r="4464" spans="1:4">
      <c r="A4464" t="s">
        <v>31385</v>
      </c>
      <c r="B4464" t="s">
        <v>31386</v>
      </c>
      <c r="D4464" t="str">
        <f t="shared" si="69"/>
        <v>K30BPCEZ52 CNPRC Tarantal NIH U42OD027094 Yr 5 K30BPCEZ52</v>
      </c>
    </row>
    <row r="4465" spans="1:4">
      <c r="A4465" t="s">
        <v>31387</v>
      </c>
      <c r="B4465" t="s">
        <v>31388</v>
      </c>
      <c r="D4465" t="str">
        <f t="shared" si="69"/>
        <v>K30VPCDZ26 CNPRC Tarantal NIH U42OD027094 Equip Sup K30VPCDZ26</v>
      </c>
    </row>
    <row r="4466" spans="1:4">
      <c r="A4466" t="s">
        <v>31389</v>
      </c>
      <c r="B4466" t="s">
        <v>31390</v>
      </c>
      <c r="D4466" t="str">
        <f t="shared" si="69"/>
        <v>K30VPCDZ47 CNPRC Tarantal NIH U42OD027094 Equip Sup K30VPCDZ47</v>
      </c>
    </row>
    <row r="4467" spans="1:4">
      <c r="A4467" t="s">
        <v>31391</v>
      </c>
      <c r="B4467" t="s">
        <v>31392</v>
      </c>
      <c r="D4467" t="str">
        <f t="shared" si="69"/>
        <v>K30MELFINA M OKEEFE MELLON NEW DIRECTIONS FINA K30MELFINA</v>
      </c>
    </row>
    <row r="4468" spans="1:4">
      <c r="A4468" t="s">
        <v>31393</v>
      </c>
      <c r="B4468" t="s">
        <v>31394</v>
      </c>
      <c r="D4468" t="str">
        <f t="shared" si="69"/>
        <v>K30MMELLON M OKEEFE MELLON NEW DIRECTIONS FELLOW K30MMELLON</v>
      </c>
    </row>
    <row r="4469" spans="1:4">
      <c r="A4469" t="s">
        <v>31395</v>
      </c>
      <c r="B4469" t="s">
        <v>31396</v>
      </c>
      <c r="D4469" t="str">
        <f t="shared" si="69"/>
        <v>KS0HOPM802 MED IMHO PARIKH ASTRAZENECA D081SC000 KS0HOPM802</v>
      </c>
    </row>
    <row r="4470" spans="1:4">
      <c r="A4470" t="s">
        <v>31397</v>
      </c>
      <c r="B4470" t="s">
        <v>31398</v>
      </c>
      <c r="D4470" t="str">
        <f t="shared" si="69"/>
        <v>K30GJ33C57 PHIS NSF HUMAN GENOMIC J GRIESEMER 33C57 K30GJ33C57</v>
      </c>
    </row>
    <row r="4471" spans="1:4">
      <c r="A4471" t="s">
        <v>31399</v>
      </c>
      <c r="B4471" t="s">
        <v>31400</v>
      </c>
      <c r="D4471" t="str">
        <f t="shared" si="69"/>
        <v>KS0PPCORMX Med Surg Paul Perry CorMatrix TRICUSP KS0PPCORMX</v>
      </c>
    </row>
    <row r="4472" spans="1:4">
      <c r="A4472" t="s">
        <v>31401</v>
      </c>
      <c r="B4472" t="s">
        <v>31402</v>
      </c>
      <c r="D4472" t="str">
        <f t="shared" si="69"/>
        <v>KS0PMKB801 MED IMPM KUHN MEREO BIOPHARM MPH966 2 01 KS0PMKB801</v>
      </c>
    </row>
    <row r="4473" spans="1:4">
      <c r="A4473" t="s">
        <v>31403</v>
      </c>
      <c r="B4473" t="s">
        <v>31404</v>
      </c>
      <c r="D4473" t="str">
        <f t="shared" si="69"/>
        <v>K30BL33C65 Blackstone LaunchPad Program K30BL33C65</v>
      </c>
    </row>
    <row r="4474" spans="1:4">
      <c r="A4474" t="s">
        <v>31405</v>
      </c>
      <c r="B4474" t="s">
        <v>31406</v>
      </c>
      <c r="D4474" t="str">
        <f t="shared" si="69"/>
        <v>K30ST33C65 Blackstone LaunchPad Award Payouts K30ST33C65</v>
      </c>
    </row>
    <row r="4475" spans="1:4">
      <c r="A4475" t="s">
        <v>31407</v>
      </c>
      <c r="B4475" t="s">
        <v>31408</v>
      </c>
      <c r="D4475" t="str">
        <f t="shared" si="69"/>
        <v>K30UG33C65 Blackstone Undergrad Award Payouts K30UG33C65</v>
      </c>
    </row>
    <row r="4476" spans="1:4">
      <c r="A4476" t="s">
        <v>31409</v>
      </c>
      <c r="B4476" t="s">
        <v>31410</v>
      </c>
      <c r="D4476" t="str">
        <f t="shared" si="69"/>
        <v>K30SACNSF2 NPB NSF Collaborative Research K30SACNSF2</v>
      </c>
    </row>
    <row r="4477" spans="1:4">
      <c r="A4477" t="s">
        <v>31411</v>
      </c>
      <c r="B4477" t="s">
        <v>31412</v>
      </c>
      <c r="D4477" t="str">
        <f t="shared" si="69"/>
        <v>KS0HOKK830 MED IMHO KELLY ASTELLA 8374 CL 0101 KS0HOKK830</v>
      </c>
    </row>
    <row r="4478" spans="1:4">
      <c r="A4478" t="s">
        <v>31413</v>
      </c>
      <c r="B4478" t="s">
        <v>31414</v>
      </c>
      <c r="D4478" t="str">
        <f t="shared" si="69"/>
        <v>K30RPPSNET PANTHEON PSNET SUB P ROMANO K30RPPSNET</v>
      </c>
    </row>
    <row r="4479" spans="1:4">
      <c r="A4479" t="s">
        <v>31415</v>
      </c>
      <c r="B4479" t="s">
        <v>31416</v>
      </c>
      <c r="D4479" t="str">
        <f t="shared" si="69"/>
        <v>K30RPPSNT1 CHPR PSNET ROMANO OY2 K30RPPSNT1</v>
      </c>
    </row>
    <row r="4480" spans="1:4">
      <c r="A4480" t="s">
        <v>31417</v>
      </c>
      <c r="B4480" t="s">
        <v>31418</v>
      </c>
      <c r="D4480" t="str">
        <f t="shared" si="69"/>
        <v>K30RPPSNT2 CHPR PSNET ROMANO OY3 K30RPPSNT2</v>
      </c>
    </row>
    <row r="4481" spans="1:4">
      <c r="A4481" t="s">
        <v>31419</v>
      </c>
      <c r="B4481" t="s">
        <v>31420</v>
      </c>
      <c r="D4481" t="str">
        <f t="shared" si="69"/>
        <v>K30RPPSNT3 CHPR PSNET ROMANO OY4 K30RPPSNT3</v>
      </c>
    </row>
    <row r="4482" spans="1:4">
      <c r="A4482" t="s">
        <v>31421</v>
      </c>
      <c r="B4482" t="s">
        <v>31422</v>
      </c>
      <c r="D4482" t="str">
        <f t="shared" si="69"/>
        <v>K30RPPSNTS CHPR PSNET ROMANO OY3 SUPP TASK 8 2 K30RPPSNTS</v>
      </c>
    </row>
    <row r="4483" spans="1:4">
      <c r="A4483" t="s">
        <v>31423</v>
      </c>
      <c r="B4483" t="s">
        <v>31424</v>
      </c>
      <c r="D4483" t="str">
        <f t="shared" ref="D4483:D4546" si="70">A4483&amp;" "&amp;B4483</f>
        <v>K30ECU5ZIM ESP Underwood Zimbabwe K30ECU5ZIM</v>
      </c>
    </row>
    <row r="4484" spans="1:4">
      <c r="A4484" t="s">
        <v>31425</v>
      </c>
      <c r="B4484" t="s">
        <v>31426</v>
      </c>
      <c r="D4484" t="str">
        <f t="shared" si="70"/>
        <v>KS0SPEK803 JAVIDAN ISSG CADS STUDY 08 30 KS0SPEK803</v>
      </c>
    </row>
    <row r="4485" spans="1:4">
      <c r="A4485" t="s">
        <v>31427</v>
      </c>
      <c r="B4485" t="s">
        <v>31428</v>
      </c>
      <c r="D4485" t="str">
        <f t="shared" si="70"/>
        <v>KS0HOKE811 MED IMHO KIM MERCK MK 7902 005 KS0HOKE811</v>
      </c>
    </row>
    <row r="4486" spans="1:4">
      <c r="A4486" t="s">
        <v>31429</v>
      </c>
      <c r="B4486" t="s">
        <v>31430</v>
      </c>
      <c r="D4486" t="str">
        <f t="shared" si="70"/>
        <v>KS0ERRK500 MERM NEW YORK UNIV RUDOLPH KS0ERRK500</v>
      </c>
    </row>
    <row r="4487" spans="1:4">
      <c r="A4487" t="s">
        <v>31431</v>
      </c>
      <c r="B4487" t="s">
        <v>31432</v>
      </c>
      <c r="D4487" t="str">
        <f t="shared" si="70"/>
        <v>KS0GMHS500 MED IMGM HENRY NY UNIVERSITY KS0GMHS500</v>
      </c>
    </row>
    <row r="4488" spans="1:4">
      <c r="A4488" t="s">
        <v>31433</v>
      </c>
      <c r="B4488" t="s">
        <v>31434</v>
      </c>
      <c r="D4488" t="str">
        <f t="shared" si="70"/>
        <v>KS0CCLAP1Y MED CANCER CTR LAPS Y1 GANDARA 2019 KS0CCLAP1Y</v>
      </c>
    </row>
    <row r="4489" spans="1:4">
      <c r="A4489" t="s">
        <v>31435</v>
      </c>
      <c r="B4489" t="s">
        <v>31436</v>
      </c>
      <c r="D4489" t="str">
        <f t="shared" si="70"/>
        <v>KS0CCLAP2Y MED CANCER CTR LAPS Y2 GANDARA 2019 KS0CCLAP2Y</v>
      </c>
    </row>
    <row r="4490" spans="1:4">
      <c r="A4490" t="s">
        <v>31437</v>
      </c>
      <c r="B4490" t="s">
        <v>31438</v>
      </c>
      <c r="D4490" t="str">
        <f t="shared" si="70"/>
        <v>KS0CCLAP3Y MED CANCER CTR LAPS Y3 GANDARA 2019 KS0CCLAP3Y</v>
      </c>
    </row>
    <row r="4491" spans="1:4">
      <c r="A4491" t="s">
        <v>31439</v>
      </c>
      <c r="B4491" t="s">
        <v>31440</v>
      </c>
      <c r="D4491" t="str">
        <f t="shared" si="70"/>
        <v>KS0CCLAP4Y MED CANCER CTR LAPS Y4 GANDARA 2019 KS0CCLAP4Y</v>
      </c>
    </row>
    <row r="4492" spans="1:4">
      <c r="A4492" t="s">
        <v>31441</v>
      </c>
      <c r="B4492" t="s">
        <v>31442</v>
      </c>
      <c r="D4492" t="str">
        <f t="shared" si="70"/>
        <v>KS0CCLAP5Y MED CANCER CTR LAPS Y5 GANDARA 2019 KS0CCLAP5Y</v>
      </c>
    </row>
    <row r="4493" spans="1:4">
      <c r="A4493" t="s">
        <v>31443</v>
      </c>
      <c r="B4493" t="s">
        <v>31444</v>
      </c>
      <c r="D4493" t="str">
        <f t="shared" si="70"/>
        <v>KS0CCLAP6Y MED CANCER CTR LAPS Y6 GANDARA 2019 KS0CCLAP6Y</v>
      </c>
    </row>
    <row r="4494" spans="1:4">
      <c r="A4494" t="s">
        <v>31445</v>
      </c>
      <c r="B4494" t="s">
        <v>31446</v>
      </c>
      <c r="D4494" t="str">
        <f t="shared" si="70"/>
        <v>KS0GOGSYR1 MED OBGYN LAPS GOG GRANT KS0GOGSYR1</v>
      </c>
    </row>
    <row r="4495" spans="1:4">
      <c r="A4495" t="s">
        <v>31447</v>
      </c>
      <c r="B4495" t="s">
        <v>31448</v>
      </c>
      <c r="D4495" t="str">
        <f t="shared" si="70"/>
        <v>KS0GOGSYR2 MED OBGYN LAPS GOG GRANT KS0GOGSYR2</v>
      </c>
    </row>
    <row r="4496" spans="1:4">
      <c r="A4496" t="s">
        <v>31449</v>
      </c>
      <c r="B4496" t="s">
        <v>31450</v>
      </c>
      <c r="D4496" t="str">
        <f t="shared" si="70"/>
        <v>KS0GOGSYR3 MED OBGYN LAPS GOG GRANT KS0GOGSYR3</v>
      </c>
    </row>
    <row r="4497" spans="1:4">
      <c r="A4497" t="s">
        <v>31451</v>
      </c>
      <c r="B4497" t="s">
        <v>31452</v>
      </c>
      <c r="D4497" t="str">
        <f t="shared" si="70"/>
        <v>KS0GOGSYR4 MED OBGYN LAPS GOG GRANT KS0GOGSYR4</v>
      </c>
    </row>
    <row r="4498" spans="1:4">
      <c r="A4498" t="s">
        <v>31453</v>
      </c>
      <c r="B4498" t="s">
        <v>31454</v>
      </c>
      <c r="D4498" t="str">
        <f t="shared" si="70"/>
        <v>KS0RONRG01 NRG RadOnc Grant KS0RONRG01</v>
      </c>
    </row>
    <row r="4499" spans="1:4">
      <c r="A4499" t="s">
        <v>31455</v>
      </c>
      <c r="B4499" t="s">
        <v>31456</v>
      </c>
      <c r="D4499" t="str">
        <f t="shared" si="70"/>
        <v>KS0RONRG02 NRG RadOnc Grant KS0RONRG02</v>
      </c>
    </row>
    <row r="4500" spans="1:4">
      <c r="A4500" t="s">
        <v>31457</v>
      </c>
      <c r="B4500" t="s">
        <v>31458</v>
      </c>
      <c r="D4500" t="str">
        <f t="shared" si="70"/>
        <v>KS0RONRG03 NRG RadOnc Grant KS0RONRG03</v>
      </c>
    </row>
    <row r="4501" spans="1:4">
      <c r="A4501" t="s">
        <v>31459</v>
      </c>
      <c r="B4501" t="s">
        <v>31460</v>
      </c>
      <c r="D4501" t="str">
        <f t="shared" si="70"/>
        <v>KS0RONRG04 NRG RadOnc Grant KS0RONRG04</v>
      </c>
    </row>
    <row r="4502" spans="1:4">
      <c r="A4502" t="s">
        <v>31461</v>
      </c>
      <c r="B4502" t="s">
        <v>31462</v>
      </c>
      <c r="D4502" t="str">
        <f t="shared" si="70"/>
        <v>KS0RONRG05 NRG RadOnc Grant KS0RONRG05</v>
      </c>
    </row>
    <row r="4503" spans="1:4">
      <c r="A4503" t="s">
        <v>31463</v>
      </c>
      <c r="B4503" t="s">
        <v>31464</v>
      </c>
      <c r="D4503" t="str">
        <f t="shared" si="70"/>
        <v>KS0RONRG06 NRG RadOnc Grant KS0RONRG06</v>
      </c>
    </row>
    <row r="4504" spans="1:4">
      <c r="A4504" t="s">
        <v>31465</v>
      </c>
      <c r="B4504" t="s">
        <v>31466</v>
      </c>
      <c r="D4504" t="str">
        <f t="shared" si="70"/>
        <v>K30APSFA61 PS USDA TRITICALE HEGARTY K30APSFA61</v>
      </c>
    </row>
    <row r="4505" spans="1:4">
      <c r="A4505" t="s">
        <v>31467</v>
      </c>
      <c r="B4505" t="s">
        <v>31468</v>
      </c>
      <c r="D4505" t="str">
        <f t="shared" si="70"/>
        <v>K30APSFB96 PS USDA TRITICALE HEGARTY Subaward K30APSFB96</v>
      </c>
    </row>
    <row r="4506" spans="1:4">
      <c r="A4506" t="s">
        <v>31469</v>
      </c>
      <c r="B4506" t="s">
        <v>31470</v>
      </c>
      <c r="D4506" t="str">
        <f t="shared" si="70"/>
        <v>K30V4B30CM Coffey CVMVCD Eval mosquito excreta K30V4B30CM</v>
      </c>
    </row>
    <row r="4507" spans="1:4">
      <c r="A4507" t="s">
        <v>31471</v>
      </c>
      <c r="B4507" t="s">
        <v>31472</v>
      </c>
      <c r="D4507" t="str">
        <f t="shared" si="70"/>
        <v>K30MONI770 LAWR MONIER PNNL GCIMS K30MONI770</v>
      </c>
    </row>
    <row r="4508" spans="1:4">
      <c r="A4508" t="s">
        <v>31473</v>
      </c>
      <c r="B4508" t="s">
        <v>31474</v>
      </c>
      <c r="D4508" t="str">
        <f t="shared" si="70"/>
        <v>KS0IDCS841 MED IMID Cohen Amplyx APX001 202 KS0IDCS841</v>
      </c>
    </row>
    <row r="4509" spans="1:4">
      <c r="A4509" t="s">
        <v>31475</v>
      </c>
      <c r="B4509" t="s">
        <v>31476</v>
      </c>
      <c r="D4509" t="str">
        <f t="shared" si="70"/>
        <v>KS0JYLKOWA Dr Lis KOWA RESEARCH INSTITUTE INC K KS0JYLKOWA</v>
      </c>
    </row>
    <row r="4510" spans="1:4">
      <c r="A4510" t="s">
        <v>31477</v>
      </c>
      <c r="B4510" t="s">
        <v>31478</v>
      </c>
      <c r="D4510" t="str">
        <f t="shared" si="70"/>
        <v>K30CLINC01 Carvajal Carmona INC Colombia Agmt K30CLINC01</v>
      </c>
    </row>
    <row r="4511" spans="1:4">
      <c r="A4511" t="s">
        <v>31479</v>
      </c>
      <c r="B4511" t="s">
        <v>31480</v>
      </c>
      <c r="D4511" t="str">
        <f t="shared" si="70"/>
        <v>K30MATJH07 J Hass ACAD ENGAGEMENT NETWORK 2020 21 K30MATJH07</v>
      </c>
    </row>
    <row r="4512" spans="1:4">
      <c r="A4512" t="s">
        <v>31481</v>
      </c>
      <c r="B4512" t="s">
        <v>31482</v>
      </c>
      <c r="D4512" t="str">
        <f t="shared" si="70"/>
        <v>K30CLKMARC NUTR KEEN MARCH CAPITAL COCOA FLAVANOLS K30CLKMARC</v>
      </c>
    </row>
    <row r="4513" spans="1:4">
      <c r="A4513" t="s">
        <v>31483</v>
      </c>
      <c r="B4513" t="s">
        <v>31484</v>
      </c>
      <c r="D4513" t="str">
        <f t="shared" si="70"/>
        <v>KS0THCCL21 Hwang NIH SBIR subaward Protein Foundry KS0THCCL21</v>
      </c>
    </row>
    <row r="4514" spans="1:4">
      <c r="A4514" t="s">
        <v>31485</v>
      </c>
      <c r="B4514" t="s">
        <v>31486</v>
      </c>
      <c r="D4514" t="str">
        <f t="shared" si="70"/>
        <v>K30CMSARLA NUT SLUPSKY ARLA TRYPTOPHAN IN PIGLETS K30CMSARLA</v>
      </c>
    </row>
    <row r="4515" spans="1:4">
      <c r="A4515" t="s">
        <v>31487</v>
      </c>
      <c r="B4515" t="s">
        <v>31488</v>
      </c>
      <c r="D4515" t="str">
        <f t="shared" si="70"/>
        <v>K30CSARLA2 NUT SLUPSKY ARLA TRYPTOPHAN IN PIGLETS K30CSARLA2</v>
      </c>
    </row>
    <row r="4516" spans="1:4">
      <c r="A4516" t="s">
        <v>31489</v>
      </c>
      <c r="B4516" t="s">
        <v>31490</v>
      </c>
      <c r="D4516" t="str">
        <f t="shared" si="70"/>
        <v>KS0HOTJ826 MED IMCT TUSCANO CELGENE CC95251 KS0HOTJ826</v>
      </c>
    </row>
    <row r="4517" spans="1:4">
      <c r="A4517" t="s">
        <v>31491</v>
      </c>
      <c r="B4517" t="s">
        <v>31492</v>
      </c>
      <c r="D4517" t="str">
        <f t="shared" si="70"/>
        <v>K30SARGOO2 CMB SARON GOOGLE Research and Lit review K30SARGOO2</v>
      </c>
    </row>
    <row r="4518" spans="1:4">
      <c r="A4518" t="s">
        <v>31493</v>
      </c>
      <c r="B4518" t="s">
        <v>31494</v>
      </c>
      <c r="D4518" t="str">
        <f t="shared" si="70"/>
        <v>K30V4B31CS Barker Colorado State Univ West Nile K30V4B31CS</v>
      </c>
    </row>
    <row r="4519" spans="1:4">
      <c r="A4519" t="s">
        <v>31495</v>
      </c>
      <c r="B4519" t="s">
        <v>31496</v>
      </c>
      <c r="D4519" t="str">
        <f t="shared" si="70"/>
        <v>KS0HOAR600 MED IMHO ARORA QUANTUMLEAP KS0HOAR600</v>
      </c>
    </row>
    <row r="4520" spans="1:4">
      <c r="A4520" t="s">
        <v>31497</v>
      </c>
      <c r="B4520" t="s">
        <v>31498</v>
      </c>
      <c r="D4520" t="str">
        <f t="shared" si="70"/>
        <v>K30CLS3D37 CDFA SCBGP 2020 2023 K30CLS3D37</v>
      </c>
    </row>
    <row r="4521" spans="1:4">
      <c r="A4521" t="s">
        <v>31499</v>
      </c>
      <c r="B4521" t="s">
        <v>31500</v>
      </c>
      <c r="D4521" t="str">
        <f t="shared" si="70"/>
        <v>K30OGEE019 LAWR OGEEN CALIFORNIA DEPARTMENT OF FO K30OGEE019</v>
      </c>
    </row>
    <row r="4522" spans="1:4">
      <c r="A4522" t="s">
        <v>31501</v>
      </c>
      <c r="B4522" t="s">
        <v>31502</v>
      </c>
      <c r="D4522" t="str">
        <f t="shared" si="70"/>
        <v>K30APSFA60 PS DIEPENBROCK 2021 AFRI GRAIN SORGHUM K30APSFA60</v>
      </c>
    </row>
    <row r="4523" spans="1:4">
      <c r="A4523" t="s">
        <v>31503</v>
      </c>
      <c r="B4523" t="s">
        <v>31504</v>
      </c>
      <c r="D4523" t="str">
        <f t="shared" si="70"/>
        <v>KS0MDSTC18 MED PHS DOVE TCEC 21 25 KS0MDSTC18</v>
      </c>
    </row>
    <row r="4524" spans="1:4">
      <c r="A4524" t="s">
        <v>31505</v>
      </c>
      <c r="B4524" t="s">
        <v>31506</v>
      </c>
      <c r="D4524" t="str">
        <f t="shared" si="70"/>
        <v>KS0MDSTC19 MED PHS DOVE TCEC 21 25 KS0MDSTC19</v>
      </c>
    </row>
    <row r="4525" spans="1:4">
      <c r="A4525" t="s">
        <v>31507</v>
      </c>
      <c r="B4525" t="s">
        <v>31508</v>
      </c>
      <c r="D4525" t="str">
        <f t="shared" si="70"/>
        <v>KS0MDSTC20 MED PHS DOVE TCEC 21 25 KS0MDSTC20</v>
      </c>
    </row>
    <row r="4526" spans="1:4">
      <c r="A4526" t="s">
        <v>31509</v>
      </c>
      <c r="B4526" t="s">
        <v>31510</v>
      </c>
      <c r="D4526" t="str">
        <f t="shared" si="70"/>
        <v>KS0MDSTC21 MED PHS DOVE TCEC 21 25 KS0MDSTC21</v>
      </c>
    </row>
    <row r="4527" spans="1:4">
      <c r="A4527" t="s">
        <v>31511</v>
      </c>
      <c r="B4527" t="s">
        <v>31512</v>
      </c>
      <c r="D4527" t="str">
        <f t="shared" si="70"/>
        <v>KS0MDSTC22 MED PHS DOVE TCEC 21 25 KS0MDSTC22</v>
      </c>
    </row>
    <row r="4528" spans="1:4">
      <c r="A4528" t="s">
        <v>31513</v>
      </c>
      <c r="B4528" t="s">
        <v>31514</v>
      </c>
      <c r="D4528" t="str">
        <f t="shared" si="70"/>
        <v>KS0GYSFR34 YIU UCSF NEI R34 2020 2022 KS0GYSFR34</v>
      </c>
    </row>
    <row r="4529" spans="1:4">
      <c r="A4529" t="s">
        <v>31515</v>
      </c>
      <c r="B4529" t="s">
        <v>31516</v>
      </c>
      <c r="D4529" t="str">
        <f t="shared" si="70"/>
        <v>KS0DBMYO21 MPHA BERS MYOKARDIA 2021 AWARD KS0DBMYO21</v>
      </c>
    </row>
    <row r="4530" spans="1:4">
      <c r="A4530" t="s">
        <v>31517</v>
      </c>
      <c r="B4530" t="s">
        <v>31518</v>
      </c>
      <c r="D4530" t="str">
        <f t="shared" si="70"/>
        <v>KS0MYOSUPP MPHA BERS MYOKARDIA 2021 AWARD KS0MYOSUPP</v>
      </c>
    </row>
    <row r="4531" spans="1:4">
      <c r="A4531" t="s">
        <v>31519</v>
      </c>
      <c r="B4531" t="s">
        <v>31520</v>
      </c>
      <c r="D4531" t="str">
        <f t="shared" si="70"/>
        <v>KS0GMBS301 MED IMGM BROWN UCLA NIH KS0GMBS301</v>
      </c>
    </row>
    <row r="4532" spans="1:4">
      <c r="A4532" t="s">
        <v>31521</v>
      </c>
      <c r="B4532" t="s">
        <v>31522</v>
      </c>
      <c r="D4532" t="str">
        <f t="shared" si="70"/>
        <v>K30JDMTZMA JMIE JRD1 MONTEZUMA WETLANDS LLC K30JDMTZMA</v>
      </c>
    </row>
    <row r="4533" spans="1:4">
      <c r="A4533" t="s">
        <v>31523</v>
      </c>
      <c r="B4533" t="s">
        <v>31524</v>
      </c>
      <c r="D4533" t="str">
        <f t="shared" si="70"/>
        <v>K304877099 Energy Foundation Dagostino K304877099</v>
      </c>
    </row>
    <row r="4534" spans="1:4">
      <c r="A4534" t="s">
        <v>31525</v>
      </c>
      <c r="B4534" t="s">
        <v>31526</v>
      </c>
      <c r="D4534" t="str">
        <f t="shared" si="70"/>
        <v>K30MBJCL35 MCB JCL MIRA R35GM13598 K30MBJCL35</v>
      </c>
    </row>
    <row r="4535" spans="1:4">
      <c r="A4535" t="s">
        <v>31527</v>
      </c>
      <c r="B4535" t="s">
        <v>31528</v>
      </c>
      <c r="D4535" t="str">
        <f t="shared" si="70"/>
        <v>KS0HOGA809 MED IMHO GIERMASZ BIOMARIN 270 205 KS0HOGA809</v>
      </c>
    </row>
    <row r="4536" spans="1:4">
      <c r="A4536" t="s">
        <v>31529</v>
      </c>
      <c r="B4536" t="s">
        <v>31530</v>
      </c>
      <c r="D4536" t="str">
        <f t="shared" si="70"/>
        <v>KS0HOGA810 MED IMHO GIERMASZ BIOVERATIV KS0HOGA810</v>
      </c>
    </row>
    <row r="4537" spans="1:4">
      <c r="A4537" t="s">
        <v>31531</v>
      </c>
      <c r="B4537" t="s">
        <v>31532</v>
      </c>
      <c r="D4537" t="str">
        <f t="shared" si="70"/>
        <v>K302333D60 CS NSF Frontier Personal DataFlow Shafiq K302333D60</v>
      </c>
    </row>
    <row r="4538" spans="1:4">
      <c r="A4538" t="s">
        <v>31533</v>
      </c>
      <c r="B4538" t="s">
        <v>31534</v>
      </c>
      <c r="D4538" t="str">
        <f t="shared" si="70"/>
        <v>K30F4JHCRR CEE HERMAN NSF CAREER K30F4JHCRR</v>
      </c>
    </row>
    <row r="4539" spans="1:4">
      <c r="A4539" t="s">
        <v>31535</v>
      </c>
      <c r="B4539" t="s">
        <v>31536</v>
      </c>
      <c r="D4539" t="str">
        <f t="shared" si="70"/>
        <v>K30APSFA62 PS USDA NNF MELOTTO K30APSFA62</v>
      </c>
    </row>
    <row r="4540" spans="1:4">
      <c r="A4540" t="s">
        <v>31537</v>
      </c>
      <c r="B4540" t="s">
        <v>31538</v>
      </c>
      <c r="D4540" t="str">
        <f t="shared" si="70"/>
        <v>K30APSJA62 PS USDA MELOTTO FINA K30APSJA62</v>
      </c>
    </row>
    <row r="4541" spans="1:4">
      <c r="A4541" t="s">
        <v>31539</v>
      </c>
      <c r="B4541" t="s">
        <v>31540</v>
      </c>
      <c r="D4541" t="str">
        <f t="shared" si="70"/>
        <v>K30ROD1896 LAWR USDA NNF RODRIGUES K30ROD1896</v>
      </c>
    </row>
    <row r="4542" spans="1:4">
      <c r="A4542" t="s">
        <v>31541</v>
      </c>
      <c r="B4542" t="s">
        <v>31542</v>
      </c>
      <c r="D4542" t="str">
        <f t="shared" si="70"/>
        <v>K30RODNFIN LAWR USDA NNF Rodrigues K30RODNFIN</v>
      </c>
    </row>
    <row r="4543" spans="1:4">
      <c r="A4543" t="s">
        <v>31543</v>
      </c>
      <c r="B4543" t="s">
        <v>31544</v>
      </c>
      <c r="D4543" t="str">
        <f t="shared" si="70"/>
        <v>K304875117 BAAQMD 2020 STEPS PH EV support K304875117</v>
      </c>
    </row>
    <row r="4544" spans="1:4">
      <c r="A4544" t="s">
        <v>31545</v>
      </c>
      <c r="B4544" t="s">
        <v>31546</v>
      </c>
      <c r="D4544" t="str">
        <f t="shared" si="70"/>
        <v>K30MRCAR26 ECE RADULASKI NSF CAREER K30MRCAR26</v>
      </c>
    </row>
    <row r="4545" spans="1:4">
      <c r="A4545" t="s">
        <v>31547</v>
      </c>
      <c r="B4545" t="s">
        <v>31548</v>
      </c>
      <c r="D4545" t="str">
        <f t="shared" si="70"/>
        <v>K30BPCDZ42 CNPRC Van Rompay Cornell 212094 02 K30BPCDZ42</v>
      </c>
    </row>
    <row r="4546" spans="1:4">
      <c r="A4546" t="s">
        <v>31549</v>
      </c>
      <c r="B4546" t="s">
        <v>31550</v>
      </c>
      <c r="D4546" t="str">
        <f t="shared" si="70"/>
        <v>K30RELAYWL Chem Wang Lee Ping Relay Therapeutics K30RELAYWL</v>
      </c>
    </row>
    <row r="4547" spans="1:4">
      <c r="A4547" t="s">
        <v>31551</v>
      </c>
      <c r="B4547" t="s">
        <v>31552</v>
      </c>
      <c r="D4547" t="str">
        <f t="shared" ref="D4547:D4610" si="71">A4547&amp;" "&amp;B4547</f>
        <v>K30LRSHRWF THE HARTWELL FOUNDATION K30LRSHRWF</v>
      </c>
    </row>
    <row r="4548" spans="1:4">
      <c r="A4548" t="s">
        <v>31553</v>
      </c>
      <c r="B4548" t="s">
        <v>31554</v>
      </c>
      <c r="D4548" t="str">
        <f t="shared" si="71"/>
        <v>K30DCNIHGC MAE DAVIS CRISTINA NIH A21 2753 K30DCNIHGC</v>
      </c>
    </row>
    <row r="4549" spans="1:4">
      <c r="A4549" t="s">
        <v>31555</v>
      </c>
      <c r="B4549" t="s">
        <v>31556</v>
      </c>
      <c r="D4549" t="str">
        <f t="shared" si="71"/>
        <v>KS0SFR01CT FARIAS R01 Compensat Train 12 31 2025 KS0SFR01CT</v>
      </c>
    </row>
    <row r="4550" spans="1:4">
      <c r="A4550" t="s">
        <v>31557</v>
      </c>
      <c r="B4550" t="s">
        <v>31558</v>
      </c>
      <c r="D4550" t="str">
        <f t="shared" si="71"/>
        <v>K30CPCDZ40 CNPRC Hartigan OConnor Qura A21 2683 K30CPCDZ40</v>
      </c>
    </row>
    <row r="4551" spans="1:4">
      <c r="A4551" t="s">
        <v>31559</v>
      </c>
      <c r="B4551" t="s">
        <v>31560</v>
      </c>
      <c r="D4551" t="str">
        <f t="shared" si="71"/>
        <v>KS0FSBIOS1 SHARP Genom Intracrbral Hemrhg 12 31 25 KS0FSBIOS1</v>
      </c>
    </row>
    <row r="4552" spans="1:4">
      <c r="A4552" t="s">
        <v>31561</v>
      </c>
      <c r="B4552" t="s">
        <v>31562</v>
      </c>
      <c r="D4552" t="str">
        <f t="shared" si="71"/>
        <v>K30JNS6HAB ESP Sanchirico Evaluating Migration K30JNS6HAB</v>
      </c>
    </row>
    <row r="4553" spans="1:4">
      <c r="A4553" t="s">
        <v>31563</v>
      </c>
      <c r="B4553" t="s">
        <v>31564</v>
      </c>
      <c r="D4553" t="str">
        <f t="shared" si="71"/>
        <v>K30V440ED3 VMB DEDKOVA NIH FUMARATE DRUGS RESCUE K30V440ED3</v>
      </c>
    </row>
    <row r="4554" spans="1:4">
      <c r="A4554" t="s">
        <v>31565</v>
      </c>
      <c r="B4554" t="s">
        <v>31566</v>
      </c>
      <c r="D4554" t="str">
        <f t="shared" si="71"/>
        <v>K30V440LS1 VMB DEDKOVA NIH FUMARATE DRUGS L S SUPP K30V440LS1</v>
      </c>
    </row>
    <row r="4555" spans="1:4">
      <c r="A4555" t="s">
        <v>31567</v>
      </c>
      <c r="B4555" t="s">
        <v>31568</v>
      </c>
      <c r="D4555" t="str">
        <f t="shared" si="71"/>
        <v>K30MBFLC49 MCB FLC NIH 1R35GM139549 K30MBFLC49</v>
      </c>
    </row>
    <row r="4556" spans="1:4">
      <c r="A4556" t="s">
        <v>31569</v>
      </c>
      <c r="B4556" t="s">
        <v>31570</v>
      </c>
      <c r="D4556" t="str">
        <f t="shared" si="71"/>
        <v>K30MBFLCDV MCB FLC NIH 1R35GM139549 K30MBFLCDV</v>
      </c>
    </row>
    <row r="4557" spans="1:4">
      <c r="A4557" t="s">
        <v>31571</v>
      </c>
      <c r="B4557" t="s">
        <v>31572</v>
      </c>
      <c r="D4557" t="str">
        <f t="shared" si="71"/>
        <v>K30MBFLCEQ MCB FLC NIH 1R35GM139549 03S2 K30MBFLCEQ</v>
      </c>
    </row>
    <row r="4558" spans="1:4">
      <c r="A4558" t="s">
        <v>31573</v>
      </c>
      <c r="B4558" t="s">
        <v>31574</v>
      </c>
      <c r="D4558" t="str">
        <f t="shared" si="71"/>
        <v>KS0PMOJ805 MED IMPM OLDHAM BOEHRINGER 119 324 KS0PMOJ805</v>
      </c>
    </row>
    <row r="4559" spans="1:4">
      <c r="A4559" t="s">
        <v>31575</v>
      </c>
      <c r="B4559" t="s">
        <v>31576</v>
      </c>
      <c r="D4559" t="str">
        <f t="shared" si="71"/>
        <v>K30MBJALCC MCB JAL CARTHAGE COLLEGE K30MBJALCC</v>
      </c>
    </row>
    <row r="4560" spans="1:4">
      <c r="A4560" t="s">
        <v>31577</v>
      </c>
      <c r="B4560" t="s">
        <v>31578</v>
      </c>
      <c r="D4560" t="str">
        <f t="shared" si="71"/>
        <v>K30V440L88 VMB LEIN NIEHS R01 PCB RENEWAL Y11 K30V440L88</v>
      </c>
    </row>
    <row r="4561" spans="1:4">
      <c r="A4561" t="s">
        <v>31579</v>
      </c>
      <c r="B4561" t="s">
        <v>31580</v>
      </c>
      <c r="D4561" t="str">
        <f t="shared" si="71"/>
        <v>K30FKHMCRF 9 29 2021 Marshfield Youth OP Vehicles K30FKHMCRF</v>
      </c>
    </row>
    <row r="4562" spans="1:4">
      <c r="A4562" t="s">
        <v>31581</v>
      </c>
      <c r="B4562" t="s">
        <v>31582</v>
      </c>
      <c r="D4562" t="str">
        <f t="shared" si="71"/>
        <v>K30GSSNPFC GEL STEWART MATTER AT ATOMIC PRESSURES K30GSSNPFC</v>
      </c>
    </row>
    <row r="4563" spans="1:4">
      <c r="A4563" t="s">
        <v>31583</v>
      </c>
      <c r="B4563" t="s">
        <v>31584</v>
      </c>
      <c r="D4563" t="str">
        <f t="shared" si="71"/>
        <v>KS0KNTRBND NG TRUEBINDING TB006AIS2103 12 24 KS0KNTRBND</v>
      </c>
    </row>
    <row r="4564" spans="1:4">
      <c r="A4564" t="s">
        <v>31585</v>
      </c>
      <c r="B4564" t="s">
        <v>31586</v>
      </c>
      <c r="D4564" t="str">
        <f t="shared" si="71"/>
        <v>K30THDSFLW Public Health Sciences THDS Fellowships K30THDSFLW</v>
      </c>
    </row>
    <row r="4565" spans="1:4">
      <c r="A4565" t="s">
        <v>31587</v>
      </c>
      <c r="B4565" t="s">
        <v>31588</v>
      </c>
      <c r="D4565" t="str">
        <f t="shared" si="71"/>
        <v>KS0BNEIRTP Nejad International Robotic Program KS0BNEIRTP</v>
      </c>
    </row>
    <row r="4566" spans="1:4">
      <c r="A4566" t="s">
        <v>31589</v>
      </c>
      <c r="B4566" t="s">
        <v>31590</v>
      </c>
      <c r="D4566" t="str">
        <f t="shared" si="71"/>
        <v>KS0NAPFEL2 MED PHS ANDERSON UCB LINGNAN KS0NAPFEL2</v>
      </c>
    </row>
    <row r="4567" spans="1:4">
      <c r="A4567" t="s">
        <v>31591</v>
      </c>
      <c r="B4567" t="s">
        <v>31592</v>
      </c>
      <c r="D4567" t="str">
        <f t="shared" si="71"/>
        <v>KS0NAPTRA2 MED PHS ANDERSON UCB LINGNAN KS0NAPTRA2</v>
      </c>
    </row>
    <row r="4568" spans="1:4">
      <c r="A4568" t="s">
        <v>31593</v>
      </c>
      <c r="B4568" t="s">
        <v>31594</v>
      </c>
      <c r="D4568" t="str">
        <f t="shared" si="71"/>
        <v>KS0NRJJ502 SON CITRIS AWARD UCB JJ Amend1 KS0NRJJ502</v>
      </c>
    </row>
    <row r="4569" spans="1:4">
      <c r="A4569" t="s">
        <v>31595</v>
      </c>
      <c r="B4569" t="s">
        <v>31596</v>
      </c>
      <c r="D4569" t="str">
        <f t="shared" si="71"/>
        <v>KS0HOLC300 MED IMHO LIN NCI KIBIO INC KS0HOLC300</v>
      </c>
    </row>
    <row r="4570" spans="1:4">
      <c r="A4570" t="s">
        <v>31597</v>
      </c>
      <c r="B4570" t="s">
        <v>31598</v>
      </c>
      <c r="D4570" t="str">
        <f t="shared" si="71"/>
        <v>K30SCW3F03 12 31 23 Sonomasecuticals Phase 4 K30SCW3F03</v>
      </c>
    </row>
    <row r="4571" spans="1:4">
      <c r="A4571" t="s">
        <v>31599</v>
      </c>
      <c r="B4571" t="s">
        <v>31600</v>
      </c>
      <c r="D4571" t="str">
        <f t="shared" si="71"/>
        <v>K30APSFB41 PS PJBROWN NACA 58 2032 2 057 PISTACHIO K30APSFB41</v>
      </c>
    </row>
    <row r="4572" spans="1:4">
      <c r="A4572" t="s">
        <v>31601</v>
      </c>
      <c r="B4572" t="s">
        <v>31602</v>
      </c>
      <c r="D4572" t="str">
        <f t="shared" si="71"/>
        <v>K30MER22E1 MER Merced County EW 2022 19 C000114341 K30MER22E1</v>
      </c>
    </row>
    <row r="4573" spans="1:4">
      <c r="A4573" t="s">
        <v>31603</v>
      </c>
      <c r="B4573" t="s">
        <v>31604</v>
      </c>
      <c r="D4573" t="str">
        <f t="shared" si="71"/>
        <v>K30CTAFINA BME TAN Tanner Henson NDSEG Fellow FINA K30CTAFINA</v>
      </c>
    </row>
    <row r="4574" spans="1:4">
      <c r="A4574" t="s">
        <v>31605</v>
      </c>
      <c r="B4574" t="s">
        <v>31606</v>
      </c>
      <c r="D4574" t="str">
        <f t="shared" si="71"/>
        <v>K30CTANNER BME TAN Tanner Henson NDSEG Fellowship K30CTANNER</v>
      </c>
    </row>
    <row r="4575" spans="1:4">
      <c r="A4575" t="s">
        <v>31607</v>
      </c>
      <c r="B4575" t="s">
        <v>31608</v>
      </c>
      <c r="D4575" t="str">
        <f t="shared" si="71"/>
        <v>K30EECIASP CARSTENS 2022 IASP The Study of Pain K30EECIASP</v>
      </c>
    </row>
    <row r="4576" spans="1:4">
      <c r="A4576" t="s">
        <v>31609</v>
      </c>
      <c r="B4576" t="s">
        <v>31610</v>
      </c>
      <c r="D4576" t="str">
        <f t="shared" si="71"/>
        <v>KS0JV33F11 VITT EMORY UNIVERSITY A706934 NOVEL KS0JV33F11</v>
      </c>
    </row>
    <row r="4577" spans="1:4">
      <c r="A4577" t="s">
        <v>31611</v>
      </c>
      <c r="B4577" t="s">
        <v>31612</v>
      </c>
      <c r="D4577" t="str">
        <f t="shared" si="71"/>
        <v>K30BPCEZ32 CNPRC Bliss Moreau NIA RF1AG078340 0 K30BPCEZ32</v>
      </c>
    </row>
    <row r="4578" spans="1:4">
      <c r="A4578" t="s">
        <v>31613</v>
      </c>
      <c r="B4578" t="s">
        <v>31614</v>
      </c>
      <c r="D4578" t="str">
        <f t="shared" si="71"/>
        <v>K30MLDMV07 CA DMV LEADERSHIP DEVEL ACADEMY K30MLDMV07</v>
      </c>
    </row>
    <row r="4579" spans="1:4">
      <c r="A4579" t="s">
        <v>31615</v>
      </c>
      <c r="B4579" t="s">
        <v>31616</v>
      </c>
      <c r="D4579" t="str">
        <f t="shared" si="71"/>
        <v>K30V4353F1 A23 2105 CURE MUCOLIPIDOSIS K30V4353F1</v>
      </c>
    </row>
    <row r="4580" spans="1:4">
      <c r="A4580" t="s">
        <v>31617</v>
      </c>
      <c r="B4580" t="s">
        <v>31618</v>
      </c>
      <c r="D4580" t="str">
        <f t="shared" si="71"/>
        <v>K30POUL807 ETOX POULIN BRYCE COOK VOLO FOUND FELLW K30POUL807</v>
      </c>
    </row>
    <row r="4581" spans="1:4">
      <c r="A4581" t="s">
        <v>31619</v>
      </c>
      <c r="B4581" t="s">
        <v>31620</v>
      </c>
      <c r="D4581" t="str">
        <f t="shared" si="71"/>
        <v>K30APSPWK4 PS MITCHAM CWB 22 23 REDUCING THE RATE K30APSPWK4</v>
      </c>
    </row>
    <row r="4582" spans="1:4">
      <c r="A4582" t="s">
        <v>31621</v>
      </c>
      <c r="B4582" t="s">
        <v>31622</v>
      </c>
      <c r="D4582" t="str">
        <f t="shared" si="71"/>
        <v>K30APSPWK5 PS PJBROWN 2022 CWB RANCIDITY K30APSPWK5</v>
      </c>
    </row>
    <row r="4583" spans="1:4">
      <c r="A4583" t="s">
        <v>31623</v>
      </c>
      <c r="B4583" t="s">
        <v>31624</v>
      </c>
      <c r="D4583" t="str">
        <f t="shared" si="71"/>
        <v>K30SCW3F18 8 31 23 Walnut Rancidity Pat Brown K30SCW3F18</v>
      </c>
    </row>
    <row r="4584" spans="1:4">
      <c r="A4584" t="s">
        <v>31625</v>
      </c>
      <c r="B4584" t="s">
        <v>31626</v>
      </c>
      <c r="D4584" t="str">
        <f t="shared" si="71"/>
        <v>KS0EMFICVT MED PHS MORRISON UCLA RETURN TO SCHOOL KS0EMFICVT</v>
      </c>
    </row>
    <row r="4585" spans="1:4">
      <c r="A4585" t="s">
        <v>31627</v>
      </c>
      <c r="B4585" t="s">
        <v>31628</v>
      </c>
      <c r="D4585" t="str">
        <f t="shared" si="71"/>
        <v>KS0APFOSRA MED PHS POPEJOY UCSF R56 KS0APFOSRA</v>
      </c>
    </row>
    <row r="4586" spans="1:4">
      <c r="A4586" t="s">
        <v>31629</v>
      </c>
      <c r="B4586" t="s">
        <v>31630</v>
      </c>
      <c r="D4586" t="str">
        <f t="shared" si="71"/>
        <v>K30AH33F22 GSM Central Valley Energy Innovation K30AH33F22</v>
      </c>
    </row>
    <row r="4587" spans="1:4">
      <c r="A4587" t="s">
        <v>31631</v>
      </c>
      <c r="B4587" t="s">
        <v>31632</v>
      </c>
      <c r="D4587" t="str">
        <f t="shared" si="71"/>
        <v>K30GIMWEVA EPS MONTANEZ CRITICAL ZONE DYNAMICS K30GIMWEVA</v>
      </c>
    </row>
    <row r="4588" spans="1:4">
      <c r="A4588" t="s">
        <v>31633</v>
      </c>
      <c r="B4588" t="s">
        <v>31634</v>
      </c>
      <c r="D4588" t="str">
        <f t="shared" si="71"/>
        <v>K30SJOPENR U OF WASHINGTON TRANSITION OF ROSETTA K30SJOPENR</v>
      </c>
    </row>
    <row r="4589" spans="1:4">
      <c r="A4589" t="s">
        <v>31635</v>
      </c>
      <c r="B4589" t="s">
        <v>31636</v>
      </c>
      <c r="D4589" t="str">
        <f t="shared" si="71"/>
        <v>K30YNVCONS Testbed Construction Task 4 K30YNVCONS</v>
      </c>
    </row>
    <row r="4590" spans="1:4">
      <c r="A4590" t="s">
        <v>31637</v>
      </c>
      <c r="B4590" t="s">
        <v>31638</v>
      </c>
      <c r="D4590" t="str">
        <f t="shared" si="71"/>
        <v>K30YNVLABS Lab Evaluation and CPR SOW Tsk 1 3 K30YNVLABS</v>
      </c>
    </row>
    <row r="4591" spans="1:4">
      <c r="A4591" t="s">
        <v>31639</v>
      </c>
      <c r="B4591" t="s">
        <v>31640</v>
      </c>
      <c r="D4591" t="str">
        <f t="shared" si="71"/>
        <v>K30YNVPRMG Project Mgmt Final Reports task 6 K30YNVPRMG</v>
      </c>
    </row>
    <row r="4592" spans="1:4">
      <c r="A4592" t="s">
        <v>31641</v>
      </c>
      <c r="B4592" t="s">
        <v>31642</v>
      </c>
      <c r="D4592" t="str">
        <f t="shared" si="71"/>
        <v>K30YNVSITE Field Site Evaluation Task 5 K30YNVSITE</v>
      </c>
    </row>
    <row r="4593" spans="1:4">
      <c r="A4593" t="s">
        <v>31643</v>
      </c>
      <c r="B4593" t="s">
        <v>31644</v>
      </c>
      <c r="D4593" t="str">
        <f t="shared" si="71"/>
        <v>K30CXC7CD3 HE Cannon CDPR Engagemement Framework K30CXC7CD3</v>
      </c>
    </row>
    <row r="4594" spans="1:4">
      <c r="A4594" t="s">
        <v>31645</v>
      </c>
      <c r="B4594" t="s">
        <v>31646</v>
      </c>
      <c r="D4594" t="str">
        <f t="shared" si="71"/>
        <v>K30CXC7CD4 CLOSED Cannon CDPR Phase 3 Amendment K30CXC7CD4</v>
      </c>
    </row>
    <row r="4595" spans="1:4">
      <c r="A4595" t="s">
        <v>31647</v>
      </c>
      <c r="B4595" t="s">
        <v>31648</v>
      </c>
      <c r="D4595" t="str">
        <f t="shared" si="71"/>
        <v>K30P4SMGGL CEE MILLER Google GHG reduct bldg mat K30P4SMGGL</v>
      </c>
    </row>
    <row r="4596" spans="1:4">
      <c r="A4596" t="s">
        <v>31649</v>
      </c>
      <c r="B4596" t="s">
        <v>31650</v>
      </c>
      <c r="D4596" t="str">
        <f t="shared" si="71"/>
        <v>K30P4SMGL2 CEE MILLER Google Award 2 K30P4SMGL2</v>
      </c>
    </row>
    <row r="4597" spans="1:4">
      <c r="A4597" t="s">
        <v>31651</v>
      </c>
      <c r="B4597" t="s">
        <v>31652</v>
      </c>
      <c r="D4597" t="str">
        <f t="shared" si="71"/>
        <v>K30APSFB51 PS PJBROWN NACA 58 2032 2 059 WALNUT K30APSFB51</v>
      </c>
    </row>
    <row r="4598" spans="1:4">
      <c r="A4598" t="s">
        <v>31653</v>
      </c>
      <c r="B4598" t="s">
        <v>31654</v>
      </c>
      <c r="D4598" t="str">
        <f t="shared" si="71"/>
        <v>K30GBA5GEO ESP Arnold Geologic Hydrogen Storage K30GBA5GEO</v>
      </c>
    </row>
    <row r="4599" spans="1:4">
      <c r="A4599" t="s">
        <v>31655</v>
      </c>
      <c r="B4599" t="s">
        <v>31656</v>
      </c>
      <c r="D4599" t="str">
        <f t="shared" si="71"/>
        <v>K30V4S7009 Soltero FVD T Cell Exhaustion K30V4S7009</v>
      </c>
    </row>
    <row r="4600" spans="1:4">
      <c r="A4600" t="s">
        <v>31657</v>
      </c>
      <c r="B4600" t="s">
        <v>31658</v>
      </c>
      <c r="D4600" t="str">
        <f t="shared" si="71"/>
        <v>K30CBDA23F BURGE USDA 58 2072 2 060 K30CBDA23F</v>
      </c>
    </row>
    <row r="4601" spans="1:4">
      <c r="A4601" t="s">
        <v>31659</v>
      </c>
      <c r="B4601" t="s">
        <v>31660</v>
      </c>
      <c r="D4601" t="str">
        <f t="shared" si="71"/>
        <v>KS0LBFNA18 MED PHS BECKETT ADNI 4 KS0LBFNA18</v>
      </c>
    </row>
    <row r="4602" spans="1:4">
      <c r="A4602" t="s">
        <v>31661</v>
      </c>
      <c r="B4602" t="s">
        <v>31662</v>
      </c>
      <c r="D4602" t="str">
        <f t="shared" si="71"/>
        <v>KS0LBFNA19 MED PHS BECKETT ADNI 4 KS0LBFNA19</v>
      </c>
    </row>
    <row r="4603" spans="1:4">
      <c r="A4603" t="s">
        <v>31663</v>
      </c>
      <c r="B4603" t="s">
        <v>31664</v>
      </c>
      <c r="D4603" t="str">
        <f t="shared" si="71"/>
        <v>K30APSPG28 PS DANDEKAR 2022 CGRIC K30APSPG28</v>
      </c>
    </row>
    <row r="4604" spans="1:4">
      <c r="A4604" t="s">
        <v>31665</v>
      </c>
      <c r="B4604" t="s">
        <v>31666</v>
      </c>
      <c r="D4604" t="str">
        <f t="shared" si="71"/>
        <v>K30MATTS06 T Strohmer DOE 2022 25 Y1 K30MATTS06</v>
      </c>
    </row>
    <row r="4605" spans="1:4">
      <c r="A4605" t="s">
        <v>31667</v>
      </c>
      <c r="B4605" t="s">
        <v>31668</v>
      </c>
      <c r="D4605" t="str">
        <f t="shared" si="71"/>
        <v>K302333F40 CS Vbilt CERTAINN Pirsiavash K302333F40</v>
      </c>
    </row>
    <row r="4606" spans="1:4">
      <c r="A4606" t="s">
        <v>31669</v>
      </c>
      <c r="B4606" t="s">
        <v>31670</v>
      </c>
      <c r="D4606" t="str">
        <f t="shared" si="71"/>
        <v>K30RMINSVF FFAR ROAR IMPATIENS NECROTIC SPOT VIRUS K30RMINSVF</v>
      </c>
    </row>
    <row r="4607" spans="1:4">
      <c r="A4607" t="s">
        <v>31671</v>
      </c>
      <c r="B4607" t="s">
        <v>31672</v>
      </c>
      <c r="D4607" t="str">
        <f t="shared" si="71"/>
        <v>KS0RSFNISI MED PHS SCHMIDT BU NIS PRENATAL EXPOSURE KS0RSFNISI</v>
      </c>
    </row>
    <row r="4608" spans="1:4">
      <c r="A4608" t="s">
        <v>31673</v>
      </c>
      <c r="B4608" t="s">
        <v>31674</v>
      </c>
      <c r="D4608" t="str">
        <f t="shared" si="71"/>
        <v>K30SJDECAF BARNSTORM CAFFEINE IMPROVED DECAF K30SJDECAF</v>
      </c>
    </row>
    <row r="4609" spans="1:4">
      <c r="A4609" t="s">
        <v>31675</v>
      </c>
      <c r="B4609" t="s">
        <v>31676</v>
      </c>
      <c r="D4609" t="str">
        <f t="shared" si="71"/>
        <v>K30SJWINEO VINZYMES DESIGN TO IMPROVE WINE K30SJWINEO</v>
      </c>
    </row>
    <row r="4610" spans="1:4">
      <c r="A4610" t="s">
        <v>31677</v>
      </c>
      <c r="B4610" t="s">
        <v>31678</v>
      </c>
      <c r="D4610" t="str">
        <f t="shared" si="71"/>
        <v>K30AG1KP22 WCAHS Project 1 YR 1 K30AG1KP22</v>
      </c>
    </row>
    <row r="4611" spans="1:4">
      <c r="A4611" t="s">
        <v>31679</v>
      </c>
      <c r="B4611" t="s">
        <v>31680</v>
      </c>
      <c r="D4611" t="str">
        <f t="shared" ref="D4611:D4674" si="72">A4611&amp;" "&amp;B4611</f>
        <v>K30AG1KP23 WCAHS Project 1 YR 2 K30AG1KP23</v>
      </c>
    </row>
    <row r="4612" spans="1:4">
      <c r="A4612" t="s">
        <v>31681</v>
      </c>
      <c r="B4612" t="s">
        <v>31682</v>
      </c>
      <c r="D4612" t="str">
        <f t="shared" si="72"/>
        <v>K30AG2CS22 WCAHS Project 2 YR 1 K30AG2CS22</v>
      </c>
    </row>
    <row r="4613" spans="1:4">
      <c r="A4613" t="s">
        <v>31683</v>
      </c>
      <c r="B4613" t="s">
        <v>31684</v>
      </c>
      <c r="D4613" t="str">
        <f t="shared" si="72"/>
        <v>K30AG2CS23 WCAHS Project 2 YR 2 K30AG2CS23</v>
      </c>
    </row>
    <row r="4614" spans="1:4">
      <c r="A4614" t="s">
        <v>31685</v>
      </c>
      <c r="B4614" t="s">
        <v>31686</v>
      </c>
      <c r="D4614" t="str">
        <f t="shared" si="72"/>
        <v>K30AG3FK22 WCAHS Project 3 YR 1 K30AG3FK22</v>
      </c>
    </row>
    <row r="4615" spans="1:4">
      <c r="A4615" t="s">
        <v>31687</v>
      </c>
      <c r="B4615" t="s">
        <v>31688</v>
      </c>
      <c r="D4615" t="str">
        <f t="shared" si="72"/>
        <v>K30AG3FK23 WCAHS Project 3 YR 2 K30AG3FK23</v>
      </c>
    </row>
    <row r="4616" spans="1:4">
      <c r="A4616" t="s">
        <v>31689</v>
      </c>
      <c r="B4616" t="s">
        <v>31690</v>
      </c>
      <c r="D4616" t="str">
        <f t="shared" si="72"/>
        <v>K30AG4XY22 WCAHS Project 4 YR 1 K30AG4XY22</v>
      </c>
    </row>
    <row r="4617" spans="1:4">
      <c r="A4617" t="s">
        <v>31691</v>
      </c>
      <c r="B4617" t="s">
        <v>31692</v>
      </c>
      <c r="D4617" t="str">
        <f t="shared" si="72"/>
        <v>K30AG4XY23 WCAHS Project 4 YR 2 K30AG4XY23</v>
      </c>
    </row>
    <row r="4618" spans="1:4">
      <c r="A4618" t="s">
        <v>31693</v>
      </c>
      <c r="B4618" t="s">
        <v>31694</v>
      </c>
      <c r="D4618" t="str">
        <f t="shared" si="72"/>
        <v>K30AG5TB22 WCAHS Project 5 YR 1 K30AG5TB22</v>
      </c>
    </row>
    <row r="4619" spans="1:4">
      <c r="A4619" t="s">
        <v>31695</v>
      </c>
      <c r="B4619" t="s">
        <v>31696</v>
      </c>
      <c r="D4619" t="str">
        <f t="shared" si="72"/>
        <v>K30AG5TB23 WCAHS Project 5 YR 2 K30AG5TB23</v>
      </c>
    </row>
    <row r="4620" spans="1:4">
      <c r="A4620" t="s">
        <v>31697</v>
      </c>
      <c r="B4620" t="s">
        <v>31698</v>
      </c>
      <c r="D4620" t="str">
        <f t="shared" si="72"/>
        <v>K30AGCOR22 WCAHS ADMINISTRATION YR 1 K30AGCOR22</v>
      </c>
    </row>
    <row r="4621" spans="1:4">
      <c r="A4621" t="s">
        <v>31699</v>
      </c>
      <c r="B4621" t="s">
        <v>31700</v>
      </c>
      <c r="D4621" t="str">
        <f t="shared" si="72"/>
        <v>K30AGCOR23 WCAHS ADMINISTRATION YR 2 K30AGCOR23</v>
      </c>
    </row>
    <row r="4622" spans="1:4">
      <c r="A4622" t="s">
        <v>31701</v>
      </c>
      <c r="B4622" t="s">
        <v>31702</v>
      </c>
      <c r="D4622" t="str">
        <f t="shared" si="72"/>
        <v>K30AGEMG22 WCAHS Emerging Issues Yr 1 K30AGEMG22</v>
      </c>
    </row>
    <row r="4623" spans="1:4">
      <c r="A4623" t="s">
        <v>31703</v>
      </c>
      <c r="B4623" t="s">
        <v>31704</v>
      </c>
      <c r="D4623" t="str">
        <f t="shared" si="72"/>
        <v>K30AGEMG23 WCAHS Emerging Issues Yr 2 K30AGEMG23</v>
      </c>
    </row>
    <row r="4624" spans="1:4">
      <c r="A4624" t="s">
        <v>31705</v>
      </c>
      <c r="B4624" t="s">
        <v>31706</v>
      </c>
      <c r="D4624" t="str">
        <f t="shared" si="72"/>
        <v>K30AGEVL22 WCAHS EVALUATION YR 1 K30AGEVL22</v>
      </c>
    </row>
    <row r="4625" spans="1:4">
      <c r="A4625" t="s">
        <v>31707</v>
      </c>
      <c r="B4625" t="s">
        <v>31708</v>
      </c>
      <c r="D4625" t="str">
        <f t="shared" si="72"/>
        <v>K30AGEVL23 WCAHS EVALUATION YR 2 K30AGEVL23</v>
      </c>
    </row>
    <row r="4626" spans="1:4">
      <c r="A4626" t="s">
        <v>31709</v>
      </c>
      <c r="B4626" t="s">
        <v>31710</v>
      </c>
      <c r="D4626" t="str">
        <f t="shared" si="72"/>
        <v>K30AGOUT22 WCAHS OUTREACH YR 1 K30AGOUT22</v>
      </c>
    </row>
    <row r="4627" spans="1:4">
      <c r="A4627" t="s">
        <v>31711</v>
      </c>
      <c r="B4627" t="s">
        <v>31712</v>
      </c>
      <c r="D4627" t="str">
        <f t="shared" si="72"/>
        <v>K30AGOUT23 WCAHS OUTREACH YR 2 K30AGOUT23</v>
      </c>
    </row>
    <row r="4628" spans="1:4">
      <c r="A4628" t="s">
        <v>31713</v>
      </c>
      <c r="B4628" t="s">
        <v>31714</v>
      </c>
      <c r="D4628" t="str">
        <f t="shared" si="72"/>
        <v>K30AGPIL22 WCAHS PILOT YR 1 K30AGPIL22</v>
      </c>
    </row>
    <row r="4629" spans="1:4">
      <c r="A4629" t="s">
        <v>31715</v>
      </c>
      <c r="B4629" t="s">
        <v>31716</v>
      </c>
      <c r="D4629" t="str">
        <f t="shared" si="72"/>
        <v>K30AGPIL23 WCAHS PILOT YR 2 K30AGPIL23</v>
      </c>
    </row>
    <row r="4630" spans="1:4">
      <c r="A4630" t="s">
        <v>31717</v>
      </c>
      <c r="B4630" t="s">
        <v>31718</v>
      </c>
      <c r="D4630" t="str">
        <f t="shared" si="72"/>
        <v>K30JBE3F46 DOE Predicting Post Fire N Cycling K30JBE3F46</v>
      </c>
    </row>
    <row r="4631" spans="1:4">
      <c r="A4631" t="s">
        <v>31719</v>
      </c>
      <c r="B4631" t="s">
        <v>31720</v>
      </c>
      <c r="D4631" t="str">
        <f t="shared" si="72"/>
        <v>K30CONKMLS Conklin Mind and Life Institute K30CONKMLS</v>
      </c>
    </row>
    <row r="4632" spans="1:4">
      <c r="A4632" t="s">
        <v>31721</v>
      </c>
      <c r="B4632" t="s">
        <v>31722</v>
      </c>
      <c r="D4632" t="str">
        <f t="shared" si="72"/>
        <v>K30CTCHHS1 CHHS Youth Community Rest FY 22 23 K30CTCHHS1</v>
      </c>
    </row>
    <row r="4633" spans="1:4">
      <c r="A4633" t="s">
        <v>31723</v>
      </c>
      <c r="B4633" t="s">
        <v>31724</v>
      </c>
      <c r="D4633" t="str">
        <f t="shared" si="72"/>
        <v>K30STA3F51 JPL RSA 1687418 Constraining K30STA3F51</v>
      </c>
    </row>
    <row r="4634" spans="1:4">
      <c r="A4634" t="s">
        <v>31725</v>
      </c>
      <c r="B4634" t="s">
        <v>31726</v>
      </c>
      <c r="D4634" t="str">
        <f t="shared" si="72"/>
        <v>K30MJ33F52 CHPR KFR Task Order 4 K30MJ33F52</v>
      </c>
    </row>
    <row r="4635" spans="1:4">
      <c r="A4635" t="s">
        <v>31727</v>
      </c>
      <c r="B4635" t="s">
        <v>31728</v>
      </c>
      <c r="D4635" t="str">
        <f t="shared" si="72"/>
        <v>K30RSINY01 Inyo County CSA K30RSINY01</v>
      </c>
    </row>
    <row r="4636" spans="1:4">
      <c r="A4636" t="s">
        <v>31729</v>
      </c>
      <c r="B4636" t="s">
        <v>31730</v>
      </c>
      <c r="D4636" t="str">
        <f t="shared" si="72"/>
        <v>K30FHUSIBS US IBS UNRAVELING HETEROGENEITY OF ASD K30FHUSIBS</v>
      </c>
    </row>
    <row r="4637" spans="1:4">
      <c r="A4637" t="s">
        <v>31731</v>
      </c>
      <c r="B4637" t="s">
        <v>31732</v>
      </c>
      <c r="D4637" t="str">
        <f t="shared" si="72"/>
        <v>K30EECFWS1 EVE Crone FWS F22AC02750 0 K30EECFWS1</v>
      </c>
    </row>
    <row r="4638" spans="1:4">
      <c r="A4638" t="s">
        <v>31733</v>
      </c>
      <c r="B4638" t="s">
        <v>31734</v>
      </c>
      <c r="D4638" t="str">
        <f t="shared" si="72"/>
        <v>K30MKXCFF5 Kurlaender College Futures 5 K30MKXCFF5</v>
      </c>
    </row>
    <row r="4639" spans="1:4">
      <c r="A4639" t="s">
        <v>31735</v>
      </c>
      <c r="B4639" t="s">
        <v>31736</v>
      </c>
      <c r="D4639" t="str">
        <f t="shared" si="72"/>
        <v>K30AJMABBY 10 1 25 From Leaves to Space K30AJMABBY</v>
      </c>
    </row>
    <row r="4640" spans="1:4">
      <c r="A4640" t="s">
        <v>31737</v>
      </c>
      <c r="B4640" t="s">
        <v>31738</v>
      </c>
      <c r="D4640" t="str">
        <f t="shared" si="72"/>
        <v>K30V435CHT Cultural Humility Training K30V435CHT</v>
      </c>
    </row>
    <row r="4641" spans="1:4">
      <c r="A4641" t="s">
        <v>31739</v>
      </c>
      <c r="B4641" t="s">
        <v>31740</v>
      </c>
      <c r="D4641" t="str">
        <f t="shared" si="72"/>
        <v>KS0ERKN250 MERM CHOP PROMT BOLUS KUPPERMANN KS0ERKN250</v>
      </c>
    </row>
    <row r="4642" spans="1:4">
      <c r="A4642" t="s">
        <v>31741</v>
      </c>
      <c r="B4642" t="s">
        <v>31742</v>
      </c>
      <c r="D4642" t="str">
        <f t="shared" si="72"/>
        <v>K30V473RTI O Aung RTI Sub Sarbecovirus Spillover K30V473RTI</v>
      </c>
    </row>
    <row r="4643" spans="1:4">
      <c r="A4643" t="s">
        <v>31743</v>
      </c>
      <c r="B4643" t="s">
        <v>31744</v>
      </c>
      <c r="D4643" t="str">
        <f t="shared" si="72"/>
        <v>K30CNSJW10 CNS Whistler 1R01DA056543 0 K30CNSJW10</v>
      </c>
    </row>
    <row r="4644" spans="1:4">
      <c r="A4644" t="s">
        <v>31745</v>
      </c>
      <c r="B4644" t="s">
        <v>31746</v>
      </c>
      <c r="D4644" t="str">
        <f t="shared" si="72"/>
        <v>K30CNSJWSP CNS Whistler Diversity sup 1R01DA056543 K30CNSJWSP</v>
      </c>
    </row>
    <row r="4645" spans="1:4">
      <c r="A4645" t="s">
        <v>31747</v>
      </c>
      <c r="B4645" t="s">
        <v>31748</v>
      </c>
      <c r="D4645" t="str">
        <f t="shared" si="72"/>
        <v>K30ARIWINE WFCB KARP INTERGRATIN INSECTIVOROUS BI K30ARIWINE</v>
      </c>
    </row>
    <row r="4646" spans="1:4">
      <c r="A4646" t="s">
        <v>31749</v>
      </c>
      <c r="B4646" t="s">
        <v>31750</v>
      </c>
      <c r="D4646" t="str">
        <f t="shared" si="72"/>
        <v>K30HMGFI66 CHE Good Food Inst Simult modeling K30HMGFI66</v>
      </c>
    </row>
    <row r="4647" spans="1:4">
      <c r="A4647" t="s">
        <v>31751</v>
      </c>
      <c r="B4647" t="s">
        <v>31752</v>
      </c>
      <c r="D4647" t="str">
        <f t="shared" si="72"/>
        <v>K30APSFB50 PS PJBROWN NACA 58 2032 2 068 BROWNE K30APSFB50</v>
      </c>
    </row>
    <row r="4648" spans="1:4">
      <c r="A4648" t="s">
        <v>31753</v>
      </c>
      <c r="B4648" t="s">
        <v>31754</v>
      </c>
      <c r="D4648" t="str">
        <f t="shared" si="72"/>
        <v>K30JAR3F70 CRB Developing a sampling method K30JAR3F70</v>
      </c>
    </row>
    <row r="4649" spans="1:4">
      <c r="A4649" t="s">
        <v>31755</v>
      </c>
      <c r="B4649" t="s">
        <v>31756</v>
      </c>
      <c r="D4649" t="str">
        <f t="shared" si="72"/>
        <v>K30F4AKLBL CEE Kendall LBNL Lithium K30F4AKLBL</v>
      </c>
    </row>
    <row r="4650" spans="1:4">
      <c r="A4650" t="s">
        <v>31757</v>
      </c>
      <c r="B4650" t="s">
        <v>31758</v>
      </c>
      <c r="D4650" t="str">
        <f t="shared" si="72"/>
        <v>K30RRH2392 NUTR KEEN SONOMACEUTICALS PILOT TRIAL K30RRH2392</v>
      </c>
    </row>
    <row r="4651" spans="1:4">
      <c r="A4651" t="s">
        <v>31759</v>
      </c>
      <c r="B4651" t="s">
        <v>31760</v>
      </c>
      <c r="D4651" t="str">
        <f t="shared" si="72"/>
        <v>K30MERR3UB ETOX LA MERRILL OEHHA K30MERR3UB</v>
      </c>
    </row>
    <row r="4652" spans="1:4">
      <c r="A4652" t="s">
        <v>31761</v>
      </c>
      <c r="B4652" t="s">
        <v>31762</v>
      </c>
      <c r="D4652" t="str">
        <f t="shared" si="72"/>
        <v>KS0JTDODAU An Autonomous Antibody Based Therapeutic KS0JTDODAU</v>
      </c>
    </row>
    <row r="4653" spans="1:4">
      <c r="A4653" t="s">
        <v>31763</v>
      </c>
      <c r="B4653" t="s">
        <v>31764</v>
      </c>
      <c r="D4653" t="str">
        <f t="shared" si="72"/>
        <v>KS0KK33F78 KIM MEDTRONIC TLIF MDT17074SD1706 KS0KK33F78</v>
      </c>
    </row>
    <row r="4654" spans="1:4">
      <c r="A4654" t="s">
        <v>31765</v>
      </c>
      <c r="B4654" t="s">
        <v>31766</v>
      </c>
      <c r="D4654" t="str">
        <f t="shared" si="72"/>
        <v>K30V4B4729 Vapniarsky Univ of Utah EPACC Rsch Study K30V4B4729</v>
      </c>
    </row>
    <row r="4655" spans="1:4">
      <c r="A4655" t="s">
        <v>31767</v>
      </c>
      <c r="B4655" t="s">
        <v>31768</v>
      </c>
      <c r="D4655" t="str">
        <f t="shared" si="72"/>
        <v>KS0HOPM809 MED IMHO PARIKH IO BIOTECH UCDCC 290 KS0HOPM809</v>
      </c>
    </row>
    <row r="4656" spans="1:4">
      <c r="A4656" t="s">
        <v>31769</v>
      </c>
      <c r="B4656" t="s">
        <v>31770</v>
      </c>
      <c r="D4656" t="str">
        <f t="shared" si="72"/>
        <v>K30TERC268 TENV Parasol Foundation K30TERC268</v>
      </c>
    </row>
    <row r="4657" spans="1:4">
      <c r="A4657" t="s">
        <v>31771</v>
      </c>
      <c r="B4657" t="s">
        <v>31772</v>
      </c>
      <c r="D4657" t="str">
        <f t="shared" si="72"/>
        <v>KS0ERLM652 MERM ACEP GBM MAY KS0ERLM652</v>
      </c>
    </row>
    <row r="4658" spans="1:4">
      <c r="A4658" t="s">
        <v>31773</v>
      </c>
      <c r="B4658" t="s">
        <v>31774</v>
      </c>
      <c r="D4658" t="str">
        <f t="shared" si="72"/>
        <v>K30MKB2054 NUTR NACA 58 2032 2 054 Kable K30MKB2054</v>
      </c>
    </row>
    <row r="4659" spans="1:4">
      <c r="A4659" t="s">
        <v>31775</v>
      </c>
      <c r="B4659" t="s">
        <v>31776</v>
      </c>
      <c r="D4659" t="str">
        <f t="shared" si="72"/>
        <v>K30KIS2627 LAWR KISEKKA Field Test Sony Soil Moist K30KIS2627</v>
      </c>
    </row>
    <row r="4660" spans="1:4">
      <c r="A4660" t="s">
        <v>31777</v>
      </c>
      <c r="B4660" t="s">
        <v>31778</v>
      </c>
      <c r="D4660" t="str">
        <f t="shared" si="72"/>
        <v>K30MRCCEGA Psych Econ of Poverty Collaborative K30MRCCEGA</v>
      </c>
    </row>
    <row r="4661" spans="1:4">
      <c r="A4661" t="s">
        <v>31779</v>
      </c>
      <c r="B4661" t="s">
        <v>31780</v>
      </c>
      <c r="D4661" t="str">
        <f t="shared" si="72"/>
        <v>KS0AWUTA01 Univ of Texas Arlington Aijun Wang KS0AWUTA01</v>
      </c>
    </row>
    <row r="4662" spans="1:4">
      <c r="A4662" t="s">
        <v>31781</v>
      </c>
      <c r="B4662" t="s">
        <v>31782</v>
      </c>
      <c r="D4662" t="str">
        <f t="shared" si="72"/>
        <v>KS0LHNTNLC LAKE COUNTY NIENDAM A22 4046 KS0LHNTNLC</v>
      </c>
    </row>
    <row r="4663" spans="1:4">
      <c r="A4663" t="s">
        <v>31783</v>
      </c>
      <c r="B4663" t="s">
        <v>31784</v>
      </c>
      <c r="D4663" t="str">
        <f t="shared" si="72"/>
        <v>KS0MEHMOHS OME Hendereson OHSU KS0MEHMOHS</v>
      </c>
    </row>
    <row r="4664" spans="1:4">
      <c r="A4664" t="s">
        <v>31785</v>
      </c>
      <c r="B4664" t="s">
        <v>31786</v>
      </c>
      <c r="D4664" t="str">
        <f t="shared" si="72"/>
        <v>KS0DZOBPHA ZOLKOWSKA OB Pharm 9 30 23 KS0DZOBPHA</v>
      </c>
    </row>
    <row r="4665" spans="1:4">
      <c r="A4665" t="s">
        <v>31787</v>
      </c>
      <c r="B4665" t="s">
        <v>31788</v>
      </c>
      <c r="D4665" t="str">
        <f t="shared" si="72"/>
        <v>K30CLNCISP NCI OF COLOMBIA SPLICING SIGN CANCER K30CLNCISP</v>
      </c>
    </row>
    <row r="4666" spans="1:4">
      <c r="A4666" t="s">
        <v>31789</v>
      </c>
      <c r="B4666" t="s">
        <v>31790</v>
      </c>
      <c r="D4666" t="str">
        <f t="shared" si="72"/>
        <v>K30CLNCIOC NCI OF COLOMBIA TN OVARIO K30CLNCIOC</v>
      </c>
    </row>
    <row r="4667" spans="1:4">
      <c r="A4667" t="s">
        <v>31791</v>
      </c>
      <c r="B4667" t="s">
        <v>31792</v>
      </c>
      <c r="D4667" t="str">
        <f t="shared" si="72"/>
        <v>KS0KACHMC2 ANGKUSTSIRI CINCINNATI R33 SUBAWARD KS0KACHMC2</v>
      </c>
    </row>
    <row r="4668" spans="1:4">
      <c r="A4668" t="s">
        <v>31793</v>
      </c>
      <c r="B4668" t="s">
        <v>31794</v>
      </c>
      <c r="D4668" t="str">
        <f t="shared" si="72"/>
        <v>K30MER22C1 MER Merced County CW 2022 19 C000114340 K30MER22C1</v>
      </c>
    </row>
    <row r="4669" spans="1:4">
      <c r="A4669" t="s">
        <v>31795</v>
      </c>
      <c r="B4669" t="s">
        <v>31796</v>
      </c>
      <c r="D4669" t="str">
        <f t="shared" si="72"/>
        <v>K30WASHASN Atsumi EFRI ELiS Uni Washington 2022 K30WASHASN</v>
      </c>
    </row>
    <row r="4670" spans="1:4">
      <c r="A4670" t="s">
        <v>31797</v>
      </c>
      <c r="B4670" t="s">
        <v>31798</v>
      </c>
      <c r="D4670" t="str">
        <f t="shared" si="72"/>
        <v>K30CNSXC02 CNS CHEN BBR 31176 0 K30CNSXC02</v>
      </c>
    </row>
    <row r="4671" spans="1:4">
      <c r="A4671" t="s">
        <v>31799</v>
      </c>
      <c r="B4671" t="s">
        <v>31800</v>
      </c>
      <c r="D4671" t="str">
        <f t="shared" si="72"/>
        <v>K30MS33F97 JMIE MWSC CA REFORESTATION MANAGMENT K30MS33F97</v>
      </c>
    </row>
    <row r="4672" spans="1:4">
      <c r="A4672" t="s">
        <v>31801</v>
      </c>
      <c r="B4672" t="s">
        <v>31802</v>
      </c>
      <c r="D4672" t="str">
        <f t="shared" si="72"/>
        <v>KS0HOTJ816 MED IMCT TUSCANO CELGENE CC 5013DLC002 KS0HOTJ816</v>
      </c>
    </row>
    <row r="4673" spans="1:4">
      <c r="A4673" t="s">
        <v>31803</v>
      </c>
      <c r="B4673" t="s">
        <v>31804</v>
      </c>
      <c r="D4673" t="str">
        <f t="shared" si="72"/>
        <v>KS0HOKK820 MED IMHO RIESS ABBVIE 6626 M14 006 KS0HOKK820</v>
      </c>
    </row>
    <row r="4674" spans="1:4">
      <c r="A4674" t="s">
        <v>31805</v>
      </c>
      <c r="B4674" t="s">
        <v>31806</v>
      </c>
      <c r="D4674" t="str">
        <f t="shared" si="72"/>
        <v>KS0CEMDV04 MED URO MDV3100 13 ENZ LEUPRO 10 15 8 22 KS0CEMDV04</v>
      </c>
    </row>
    <row r="4675" spans="1:4">
      <c r="A4675" t="s">
        <v>31807</v>
      </c>
      <c r="B4675" t="s">
        <v>31808</v>
      </c>
      <c r="D4675" t="str">
        <f t="shared" ref="D4675:D4738" si="73">A4675&amp;" "&amp;B4675</f>
        <v>KS0HOKK819 MED IMHO KELLY GENENTECH UCDCC 251 KS0HOKK819</v>
      </c>
    </row>
    <row r="4676" spans="1:4">
      <c r="A4676" t="s">
        <v>31809</v>
      </c>
      <c r="B4676" t="s">
        <v>31810</v>
      </c>
      <c r="D4676" t="str">
        <f t="shared" si="73"/>
        <v>KS0ROAM251 ROCG MONJAZEB GENENTECH UCDCC 251 STUDY KS0ROAM251</v>
      </c>
    </row>
    <row r="4677" spans="1:4">
      <c r="A4677" t="s">
        <v>31811</v>
      </c>
      <c r="B4677" t="s">
        <v>31812</v>
      </c>
      <c r="D4677" t="str">
        <f t="shared" si="73"/>
        <v>KS0GIBC813 MED IMGI INTERCEPT 747 303 SARKAR KS0GIBC813</v>
      </c>
    </row>
    <row r="4678" spans="1:4">
      <c r="A4678" t="s">
        <v>31813</v>
      </c>
      <c r="B4678" t="s">
        <v>31814</v>
      </c>
      <c r="D4678" t="str">
        <f t="shared" si="73"/>
        <v>K30JB34B16 POLS NSF Paradox Imm B Jones 34B16 K30JB34B16</v>
      </c>
    </row>
    <row r="4679" spans="1:4">
      <c r="A4679" t="s">
        <v>31815</v>
      </c>
      <c r="B4679" t="s">
        <v>31816</v>
      </c>
      <c r="D4679" t="str">
        <f t="shared" si="73"/>
        <v>K30JLR35EQ BME LEWIS R35 EQUIPMENT SUPPLEMENT K30JLR35EQ</v>
      </c>
    </row>
    <row r="4680" spans="1:4">
      <c r="A4680" t="s">
        <v>31817</v>
      </c>
      <c r="B4680" t="s">
        <v>31818</v>
      </c>
      <c r="D4680" t="str">
        <f t="shared" si="73"/>
        <v>K30JLR35GM BME NIH R35 Grant K30JLR35GM</v>
      </c>
    </row>
    <row r="4681" spans="1:4">
      <c r="A4681" t="s">
        <v>31819</v>
      </c>
      <c r="B4681" t="s">
        <v>31820</v>
      </c>
      <c r="D4681" t="str">
        <f t="shared" si="73"/>
        <v>K30KMNIH01 Moxon NIH award transfer 5 31 23 K30KMNIH01</v>
      </c>
    </row>
    <row r="4682" spans="1:4">
      <c r="A4682" t="s">
        <v>31821</v>
      </c>
      <c r="B4682" t="s">
        <v>31822</v>
      </c>
      <c r="D4682" t="str">
        <f t="shared" si="73"/>
        <v>KS0DHP01AD Role of Reservoir Composition Admin KS0DHP01AD</v>
      </c>
    </row>
    <row r="4683" spans="1:4">
      <c r="A4683" t="s">
        <v>31823</v>
      </c>
      <c r="B4683" t="s">
        <v>31824</v>
      </c>
      <c r="D4683" t="str">
        <f t="shared" si="73"/>
        <v>KS0DHP01BA Role of Reservoir Composition Barcelona KS0DHP01BA</v>
      </c>
    </row>
    <row r="4684" spans="1:4">
      <c r="A4684" t="s">
        <v>31825</v>
      </c>
      <c r="B4684" t="s">
        <v>31826</v>
      </c>
      <c r="D4684" t="str">
        <f t="shared" si="73"/>
        <v>KS0DHP01BI Role of Reservoir Composition Biostat KS0DHP01BI</v>
      </c>
    </row>
    <row r="4685" spans="1:4">
      <c r="A4685" t="s">
        <v>31827</v>
      </c>
      <c r="B4685" t="s">
        <v>31828</v>
      </c>
      <c r="D4685" t="str">
        <f t="shared" si="73"/>
        <v>KS0DHP01MI Role of Reservoir Composition Miami KS0DHP01MI</v>
      </c>
    </row>
    <row r="4686" spans="1:4">
      <c r="A4686" t="s">
        <v>31829</v>
      </c>
      <c r="B4686" t="s">
        <v>31830</v>
      </c>
      <c r="D4686" t="str">
        <f t="shared" si="73"/>
        <v>KS0DHP01PR Role of Reservoir Composition Primate KS0DHP01PR</v>
      </c>
    </row>
    <row r="4687" spans="1:4">
      <c r="A4687" t="s">
        <v>31831</v>
      </c>
      <c r="B4687" t="s">
        <v>31832</v>
      </c>
      <c r="D4687" t="str">
        <f t="shared" si="73"/>
        <v>KS0DHP01SC Role of Reservoir Composition Science KS0DHP01SC</v>
      </c>
    </row>
    <row r="4688" spans="1:4">
      <c r="A4688" t="s">
        <v>31833</v>
      </c>
      <c r="B4688" t="s">
        <v>31834</v>
      </c>
      <c r="D4688" t="str">
        <f t="shared" si="73"/>
        <v>K30ARN5IES HE CD Nishina IES 34B35 K30ARN5IES</v>
      </c>
    </row>
    <row r="4689" spans="1:4">
      <c r="A4689" t="s">
        <v>31835</v>
      </c>
      <c r="B4689" t="s">
        <v>31836</v>
      </c>
      <c r="D4689" t="str">
        <f t="shared" si="73"/>
        <v>KS0CAJR811 MED IMCA ST JUDE AMPLATZER ROGERS KS0CAJR811</v>
      </c>
    </row>
    <row r="4690" spans="1:4">
      <c r="A4690" t="s">
        <v>31837</v>
      </c>
      <c r="B4690" t="s">
        <v>31838</v>
      </c>
      <c r="D4690" t="str">
        <f t="shared" si="73"/>
        <v>KS0CARJ811 MED IMCA ROGERS ST JUDE AMPLATZER KS0CARJ811</v>
      </c>
    </row>
    <row r="4691" spans="1:4">
      <c r="A4691" t="s">
        <v>31839</v>
      </c>
      <c r="B4691" t="s">
        <v>31840</v>
      </c>
      <c r="D4691" t="str">
        <f t="shared" si="73"/>
        <v>K30CMSNRT1 CMSI NSF NRT AWARD 1734999 K30CMSNRT1</v>
      </c>
    </row>
    <row r="4692" spans="1:4">
      <c r="A4692" t="s">
        <v>31841</v>
      </c>
      <c r="B4692" t="s">
        <v>31842</v>
      </c>
      <c r="D4692" t="str">
        <f t="shared" si="73"/>
        <v>K30CMSNRTP CMSI NSF NRT 1734999 PARTICIPANTS K30CMSNRTP</v>
      </c>
    </row>
    <row r="4693" spans="1:4">
      <c r="A4693" t="s">
        <v>31843</v>
      </c>
      <c r="B4693" t="s">
        <v>31844</v>
      </c>
      <c r="D4693" t="str">
        <f t="shared" si="73"/>
        <v>K30JNS5NRT Closed ESP Sanchirico NRT Sust Oceans K30JNS5NRT</v>
      </c>
    </row>
    <row r="4694" spans="1:4">
      <c r="A4694" t="s">
        <v>31845</v>
      </c>
      <c r="B4694" t="s">
        <v>31846</v>
      </c>
      <c r="D4694" t="str">
        <f t="shared" si="73"/>
        <v>K30NRTMAIN CMSI NSF NRT AWARD 1734999 K30NRTMAIN</v>
      </c>
    </row>
    <row r="4695" spans="1:4">
      <c r="A4695" t="s">
        <v>31847</v>
      </c>
      <c r="B4695" t="s">
        <v>31848</v>
      </c>
      <c r="D4695" t="str">
        <f t="shared" si="73"/>
        <v>K30NRTPART CMSI NSF NRT 1734999 PARTICIPANTS K30NRTPART</v>
      </c>
    </row>
    <row r="4696" spans="1:4">
      <c r="A4696" t="s">
        <v>31849</v>
      </c>
      <c r="B4696" t="s">
        <v>31850</v>
      </c>
      <c r="D4696" t="str">
        <f t="shared" si="73"/>
        <v>K30SRRNSF2 EVE RAMIREZ NSF DIMENSIONS 1737771 K30SRRNSF2</v>
      </c>
    </row>
    <row r="4697" spans="1:4">
      <c r="A4697" t="s">
        <v>31851</v>
      </c>
      <c r="B4697" t="s">
        <v>31852</v>
      </c>
      <c r="D4697" t="str">
        <f t="shared" si="73"/>
        <v>KS0TLVIRGT MED BIO Lin Tian Virginia Polytechnic In KS0TLVIRGT</v>
      </c>
    </row>
    <row r="4698" spans="1:4">
      <c r="A4698" t="s">
        <v>31853</v>
      </c>
      <c r="B4698" t="s">
        <v>31854</v>
      </c>
      <c r="D4698" t="str">
        <f t="shared" si="73"/>
        <v>K30MUSLUCE MUS SPILLER LUCE FOUNDATION K30MUSLUCE</v>
      </c>
    </row>
    <row r="4699" spans="1:4">
      <c r="A4699" t="s">
        <v>31855</v>
      </c>
      <c r="B4699" t="s">
        <v>31856</v>
      </c>
      <c r="D4699" t="str">
        <f t="shared" si="73"/>
        <v>K30RKNSF19 MSE KUKREJA NSF 1902652 K30RKNSF19</v>
      </c>
    </row>
    <row r="4700" spans="1:4">
      <c r="A4700" t="s">
        <v>31857</v>
      </c>
      <c r="B4700" t="s">
        <v>31858</v>
      </c>
      <c r="D4700" t="str">
        <f t="shared" si="73"/>
        <v>K30RKNSFSP MSE KUKREJA NSF 1902652 K30RKNSFSP</v>
      </c>
    </row>
    <row r="4701" spans="1:4">
      <c r="A4701" t="s">
        <v>31859</v>
      </c>
      <c r="B4701" t="s">
        <v>31860</v>
      </c>
      <c r="D4701" t="str">
        <f t="shared" si="73"/>
        <v>KS0HWNIHLU MPHA WULFF NIH LSU KS0HWNIHLU</v>
      </c>
    </row>
    <row r="4702" spans="1:4">
      <c r="A4702" t="s">
        <v>31861</v>
      </c>
      <c r="B4702" t="s">
        <v>31862</v>
      </c>
      <c r="D4702" t="str">
        <f t="shared" si="73"/>
        <v>K30JIN3163 LAWR JIN AMERICA VIEW K30JIN3163</v>
      </c>
    </row>
    <row r="4703" spans="1:4">
      <c r="A4703" t="s">
        <v>31863</v>
      </c>
      <c r="B4703" t="s">
        <v>31864</v>
      </c>
      <c r="D4703" t="str">
        <f t="shared" si="73"/>
        <v>K30JIN3164 LAWR JIN AMERICA VIEW K30JIN3164</v>
      </c>
    </row>
    <row r="4704" spans="1:4">
      <c r="A4704" t="s">
        <v>31865</v>
      </c>
      <c r="B4704" t="s">
        <v>31866</v>
      </c>
      <c r="D4704" t="str">
        <f t="shared" si="73"/>
        <v>K30JIN3165 LAWR JIN AMERICA VIEW K30JIN3165</v>
      </c>
    </row>
    <row r="4705" spans="1:4">
      <c r="A4705" t="s">
        <v>31867</v>
      </c>
      <c r="B4705" t="s">
        <v>31868</v>
      </c>
      <c r="D4705" t="str">
        <f t="shared" si="73"/>
        <v>K30JIN3166 LAWR JIN AMERICA VIEW 4 K30JIN3166</v>
      </c>
    </row>
    <row r="4706" spans="1:4">
      <c r="A4706" t="s">
        <v>31869</v>
      </c>
      <c r="B4706" t="s">
        <v>31870</v>
      </c>
      <c r="D4706" t="str">
        <f t="shared" si="73"/>
        <v>K30JIN3167 LAWR JIN AMERICA VIEW 5 K30JIN3167</v>
      </c>
    </row>
    <row r="4707" spans="1:4">
      <c r="A4707" t="s">
        <v>31871</v>
      </c>
      <c r="B4707" t="s">
        <v>31872</v>
      </c>
      <c r="D4707" t="str">
        <f t="shared" si="73"/>
        <v>KS0CACN249 MED IMCA NIP NIH TRANSLATIONAL RENEWAL KS0CACN249</v>
      </c>
    </row>
    <row r="4708" spans="1:4">
      <c r="A4708" t="s">
        <v>31873</v>
      </c>
      <c r="B4708" t="s">
        <v>31874</v>
      </c>
      <c r="D4708" t="str">
        <f t="shared" si="73"/>
        <v>KS0CRNIP19 MPHA RIPPLINGER NIP NIH R01 KS0CRNIP19</v>
      </c>
    </row>
    <row r="4709" spans="1:4">
      <c r="A4709" t="s">
        <v>31875</v>
      </c>
      <c r="B4709" t="s">
        <v>31876</v>
      </c>
      <c r="D4709" t="str">
        <f t="shared" si="73"/>
        <v>KS0YCNIP19 MPHA YE NIP NIH R01 KS0YCNIP19</v>
      </c>
    </row>
    <row r="4710" spans="1:4">
      <c r="A4710" t="s">
        <v>31877</v>
      </c>
      <c r="B4710" t="s">
        <v>31878</v>
      </c>
      <c r="D4710" t="str">
        <f t="shared" si="73"/>
        <v>K30CNSJG12 CNS Gray NIH R01MH117130 K30CNSJG12</v>
      </c>
    </row>
    <row r="4711" spans="1:4">
      <c r="A4711" t="s">
        <v>31879</v>
      </c>
      <c r="B4711" t="s">
        <v>31880</v>
      </c>
      <c r="D4711" t="str">
        <f t="shared" si="73"/>
        <v>K30PSYRP33 PSY RHEMTULLA TEMPLETON 60937 K30PSYRP33</v>
      </c>
    </row>
    <row r="4712" spans="1:4">
      <c r="A4712" t="s">
        <v>31881</v>
      </c>
      <c r="B4712" t="s">
        <v>31882</v>
      </c>
      <c r="D4712" t="str">
        <f t="shared" si="73"/>
        <v>K30PSYRP45 PSY VAZIRE TEMPLETON 60937 K30PSYRP45</v>
      </c>
    </row>
    <row r="4713" spans="1:4">
      <c r="A4713" t="s">
        <v>31883</v>
      </c>
      <c r="B4713" t="s">
        <v>31884</v>
      </c>
      <c r="D4713" t="str">
        <f t="shared" si="73"/>
        <v>KS0MUMINVI SATYAN MINVI GRANT SUB AWARD KS0MUMINVI</v>
      </c>
    </row>
    <row r="4714" spans="1:4">
      <c r="A4714" t="s">
        <v>31885</v>
      </c>
      <c r="B4714" t="s">
        <v>31886</v>
      </c>
      <c r="D4714" t="str">
        <f t="shared" si="73"/>
        <v>KS0MMCOGAL MALOGOLOWKIN ST JUDE ALTE1631 STUDY KS0MMCOGAL</v>
      </c>
    </row>
    <row r="4715" spans="1:4">
      <c r="A4715" t="s">
        <v>31887</v>
      </c>
      <c r="B4715" t="s">
        <v>31888</v>
      </c>
      <c r="D4715" t="str">
        <f t="shared" si="73"/>
        <v>KS0NECC200 MED IMNE CHEN NIH SMOKE MEDIATED IPF KS0NECC200</v>
      </c>
    </row>
    <row r="4716" spans="1:4">
      <c r="A4716" t="s">
        <v>31889</v>
      </c>
      <c r="B4716" t="s">
        <v>31890</v>
      </c>
      <c r="D4716" t="str">
        <f t="shared" si="73"/>
        <v>K30OAK0127 CMB OAKES NIHR01 TheDeevelopmentOfVisual K30OAK0127</v>
      </c>
    </row>
    <row r="4717" spans="1:4">
      <c r="A4717" t="s">
        <v>31891</v>
      </c>
      <c r="B4717" t="s">
        <v>31892</v>
      </c>
      <c r="D4717" t="str">
        <f t="shared" si="73"/>
        <v>K30OAKO12S CMB OAKES NIHR01 SUPPLEMENT K30OAKO12S</v>
      </c>
    </row>
    <row r="4718" spans="1:4">
      <c r="A4718" t="s">
        <v>31893</v>
      </c>
      <c r="B4718" t="s">
        <v>31894</v>
      </c>
      <c r="D4718" t="str">
        <f t="shared" si="73"/>
        <v>KS0LHNMCSC NIENDMAN SOLANO COUNTY LHCN MCA ACCOUNT KS0LHNMCSC</v>
      </c>
    </row>
    <row r="4719" spans="1:4">
      <c r="A4719" t="s">
        <v>31895</v>
      </c>
      <c r="B4719" t="s">
        <v>31896</v>
      </c>
      <c r="D4719" t="str">
        <f t="shared" si="73"/>
        <v>KS0LHNTNSC NIENDMAN SOLANO COUNTY LHCN FUNDS KS0LHNTNSC</v>
      </c>
    </row>
    <row r="4720" spans="1:4">
      <c r="A4720" t="s">
        <v>31897</v>
      </c>
      <c r="B4720" t="s">
        <v>31898</v>
      </c>
      <c r="D4720" t="str">
        <f t="shared" si="73"/>
        <v>KS0MZACML2 A Contreras MZMOLC2 supplement KS0MZACML2</v>
      </c>
    </row>
    <row r="4721" spans="1:4">
      <c r="A4721" t="s">
        <v>31899</v>
      </c>
      <c r="B4721" t="s">
        <v>31900</v>
      </c>
      <c r="D4721" t="str">
        <f t="shared" si="73"/>
        <v>KS0MZMOLC1 Zhao NIH MOLECULAR GENERATORS CONTD KS0MZMOLC1</v>
      </c>
    </row>
    <row r="4722" spans="1:4">
      <c r="A4722" t="s">
        <v>31901</v>
      </c>
      <c r="B4722" t="s">
        <v>31902</v>
      </c>
      <c r="D4722" t="str">
        <f t="shared" si="73"/>
        <v>KS0MZMOLC2 Zhao NIH MOLECULAR GENERATORS CONTD KS0MZMOLC2</v>
      </c>
    </row>
    <row r="4723" spans="1:4">
      <c r="A4723" t="s">
        <v>31903</v>
      </c>
      <c r="B4723" t="s">
        <v>31904</v>
      </c>
      <c r="D4723" t="str">
        <f t="shared" si="73"/>
        <v>KS0SLUCSF1 LAKSHMINRUSIMHA UCSF SUBAWARD 10872SC KS0SLUCSF1</v>
      </c>
    </row>
    <row r="4724" spans="1:4">
      <c r="A4724" t="s">
        <v>31905</v>
      </c>
      <c r="B4724" t="s">
        <v>31906</v>
      </c>
      <c r="D4724" t="str">
        <f t="shared" si="73"/>
        <v>KS0SLUCSF2 LAKSHMINRUSIMHA UCSF SUBAWARD 10872SC KS0SLUCSF2</v>
      </c>
    </row>
    <row r="4725" spans="1:4">
      <c r="A4725" t="s">
        <v>31907</v>
      </c>
      <c r="B4725" t="s">
        <v>31908</v>
      </c>
      <c r="D4725" t="str">
        <f t="shared" si="73"/>
        <v>K302334C66 CS Mozilla Project Course Amenta K302334C66</v>
      </c>
    </row>
    <row r="4726" spans="1:4">
      <c r="A4726" t="s">
        <v>31909</v>
      </c>
      <c r="B4726" t="s">
        <v>31910</v>
      </c>
      <c r="D4726" t="str">
        <f t="shared" si="73"/>
        <v>K302344C66 CS Mozilla Project Travel Amenta K302344C66</v>
      </c>
    </row>
    <row r="4727" spans="1:4">
      <c r="A4727" t="s">
        <v>31911</v>
      </c>
      <c r="B4727" t="s">
        <v>31912</v>
      </c>
      <c r="D4727" t="str">
        <f t="shared" si="73"/>
        <v>K30V4C2ML7 VM CCM MILLER ST JUDE CEIRS PROJECT K30V4C2ML7</v>
      </c>
    </row>
    <row r="4728" spans="1:4">
      <c r="A4728" t="s">
        <v>31913</v>
      </c>
      <c r="B4728" t="s">
        <v>31914</v>
      </c>
      <c r="D4728" t="str">
        <f t="shared" si="73"/>
        <v>K30V4C2ML8 VM CCM MILLER ST JUDE PROJECT CNPRC K30V4C2ML8</v>
      </c>
    </row>
    <row r="4729" spans="1:4">
      <c r="A4729" t="s">
        <v>31915</v>
      </c>
      <c r="B4729" t="s">
        <v>31916</v>
      </c>
      <c r="D4729" t="str">
        <f t="shared" si="73"/>
        <v>K30V4C2MLF VM CCM MILLER ST JUDE SUPP ACCOUNT K30V4C2MLF</v>
      </c>
    </row>
    <row r="4730" spans="1:4">
      <c r="A4730" t="s">
        <v>31917</v>
      </c>
      <c r="B4730" t="s">
        <v>31918</v>
      </c>
      <c r="D4730" t="str">
        <f t="shared" si="73"/>
        <v>K30V4C2MLG VM CCM MILLER ST JUDE CNPRC SUPP K30V4C2MLG</v>
      </c>
    </row>
    <row r="4731" spans="1:4">
      <c r="A4731" t="s">
        <v>31919</v>
      </c>
      <c r="B4731" t="s">
        <v>31920</v>
      </c>
      <c r="D4731" t="str">
        <f t="shared" si="73"/>
        <v>K30NVSETO1 MAE SETO DOE DE EE0008536 NARAYANAN K30NVSETO1</v>
      </c>
    </row>
    <row r="4732" spans="1:4">
      <c r="A4732" t="s">
        <v>31921</v>
      </c>
      <c r="B4732" t="s">
        <v>31922</v>
      </c>
      <c r="D4732" t="str">
        <f t="shared" si="73"/>
        <v>K30NVSETO2 MAE SETO DOE DE EE0008536 NARAYANAN 2 K30NVSETO2</v>
      </c>
    </row>
    <row r="4733" spans="1:4">
      <c r="A4733" t="s">
        <v>31923</v>
      </c>
      <c r="B4733" t="s">
        <v>31924</v>
      </c>
      <c r="D4733" t="str">
        <f t="shared" si="73"/>
        <v>K30NVSETO3 MAE SETO DOE DE EE0008536 NARAYANAN 3 K30NVSETO3</v>
      </c>
    </row>
    <row r="4734" spans="1:4">
      <c r="A4734" t="s">
        <v>31925</v>
      </c>
      <c r="B4734" t="s">
        <v>31926</v>
      </c>
      <c r="D4734" t="str">
        <f t="shared" si="73"/>
        <v>KS0CDCCDM3 MCDONALD CDCC LIAISON GRANT 2019 12 22 KS0CDCCDM3</v>
      </c>
    </row>
    <row r="4735" spans="1:4">
      <c r="A4735" t="s">
        <v>31927</v>
      </c>
      <c r="B4735" t="s">
        <v>31928</v>
      </c>
      <c r="D4735" t="str">
        <f t="shared" si="73"/>
        <v>KS0KTHY800 MED IMKT HUANG HOOKIPA BIOTECH H 100 002 KS0KTHY800</v>
      </c>
    </row>
    <row r="4736" spans="1:4">
      <c r="A4736" t="s">
        <v>31929</v>
      </c>
      <c r="B4736" t="s">
        <v>31930</v>
      </c>
      <c r="D4736" t="str">
        <f t="shared" si="73"/>
        <v>KS0SS34C89 MED Simo NIH R01NS109176 KS0SS34C89</v>
      </c>
    </row>
    <row r="4737" spans="1:4">
      <c r="A4737" t="s">
        <v>31931</v>
      </c>
      <c r="B4737" t="s">
        <v>31932</v>
      </c>
      <c r="D4737" t="str">
        <f t="shared" si="73"/>
        <v>K30V431CY5 VM YELLOWLEY NIH R01 HIFs IN OSTEOCYTES K30V431CY5</v>
      </c>
    </row>
    <row r="4738" spans="1:4">
      <c r="A4738" t="s">
        <v>31933</v>
      </c>
      <c r="B4738" t="s">
        <v>31934</v>
      </c>
      <c r="D4738" t="str">
        <f t="shared" si="73"/>
        <v>K30V431G19 VM GENETOS NIH R01 HIFs IN OSTEOCYTES K30V431G19</v>
      </c>
    </row>
    <row r="4739" spans="1:4">
      <c r="A4739" t="s">
        <v>31935</v>
      </c>
      <c r="B4739" t="s">
        <v>31936</v>
      </c>
      <c r="D4739" t="str">
        <f t="shared" ref="D4739:D4802" si="74">A4739&amp;" "&amp;B4739</f>
        <v>K30V431KW1 VM GENETOS NIH R01 HIFs DIVSUP K WELLS K30V431KW1</v>
      </c>
    </row>
    <row r="4740" spans="1:4">
      <c r="A4740" t="s">
        <v>31937</v>
      </c>
      <c r="B4740" t="s">
        <v>31938</v>
      </c>
      <c r="D4740" t="str">
        <f t="shared" si="74"/>
        <v>K30RSVNFIN MAE NASA HCAAM VIRTUAL FINA K30RSVNFIN</v>
      </c>
    </row>
    <row r="4741" spans="1:4">
      <c r="A4741" t="s">
        <v>31939</v>
      </c>
      <c r="B4741" t="s">
        <v>31940</v>
      </c>
      <c r="D4741" t="str">
        <f t="shared" si="74"/>
        <v>K30RSVNSCR MAE NASA HCAAM VIRTUAL 80NSSC19K0657 K30RSVNSCR</v>
      </c>
    </row>
    <row r="4742" spans="1:4">
      <c r="A4742" t="s">
        <v>31941</v>
      </c>
      <c r="B4742" t="s">
        <v>31942</v>
      </c>
      <c r="D4742" t="str">
        <f t="shared" si="74"/>
        <v>KS0KXNIH19 MPHA XIANG 2019 NIH NEW AWARD KS0KXNIH19</v>
      </c>
    </row>
    <row r="4743" spans="1:4">
      <c r="A4743" t="s">
        <v>31943</v>
      </c>
      <c r="B4743" t="s">
        <v>31944</v>
      </c>
      <c r="D4743" t="str">
        <f t="shared" si="74"/>
        <v>K30SNARI07 NARI CA Endowment Grant 34D00 K30SNARI07</v>
      </c>
    </row>
    <row r="4744" spans="1:4">
      <c r="A4744" t="s">
        <v>31945</v>
      </c>
      <c r="B4744" t="s">
        <v>31946</v>
      </c>
      <c r="D4744" t="str">
        <f t="shared" si="74"/>
        <v>K30SNARI08 NARI CA Endowment Grant FINA 34D00 K30SNARI08</v>
      </c>
    </row>
    <row r="4745" spans="1:4">
      <c r="A4745" t="s">
        <v>31947</v>
      </c>
      <c r="B4745" t="s">
        <v>31948</v>
      </c>
      <c r="D4745" t="str">
        <f t="shared" si="74"/>
        <v>K30SNARI09 NARI CA Endowmnt Grant GRAD FINA 34D00 K30SNARI09</v>
      </c>
    </row>
    <row r="4746" spans="1:4">
      <c r="A4746" t="s">
        <v>31949</v>
      </c>
      <c r="B4746" t="s">
        <v>31950</v>
      </c>
      <c r="D4746" t="str">
        <f t="shared" si="74"/>
        <v>K30NOC1034 LAWR NOCCO CDFA K30NOC1034</v>
      </c>
    </row>
    <row r="4747" spans="1:4">
      <c r="A4747" t="s">
        <v>31951</v>
      </c>
      <c r="B4747" t="s">
        <v>31952</v>
      </c>
      <c r="D4747" t="str">
        <f t="shared" si="74"/>
        <v>K30VENTRCH Venture Catalyst REACH Grant K30VENTRCH</v>
      </c>
    </row>
    <row r="4748" spans="1:4">
      <c r="A4748" t="s">
        <v>31953</v>
      </c>
      <c r="B4748" t="s">
        <v>31954</v>
      </c>
      <c r="D4748" t="str">
        <f t="shared" si="74"/>
        <v>K30BXLCOCH FST Lungu Cochran Fellowship Training K30BXLCOCH</v>
      </c>
    </row>
    <row r="4749" spans="1:4">
      <c r="A4749" t="s">
        <v>31955</v>
      </c>
      <c r="B4749" t="s">
        <v>31956</v>
      </c>
      <c r="D4749" t="str">
        <f t="shared" si="74"/>
        <v>K30BXLGE21 FST Lungu Global Engagement USDA Ghana K30BXLGE21</v>
      </c>
    </row>
    <row r="4750" spans="1:4">
      <c r="A4750" t="s">
        <v>31957</v>
      </c>
      <c r="B4750" t="s">
        <v>31958</v>
      </c>
      <c r="D4750" t="str">
        <f t="shared" si="74"/>
        <v>K30GEFHA21 USDA Ghana K30GEFHA21</v>
      </c>
    </row>
    <row r="4751" spans="1:4">
      <c r="A4751" t="s">
        <v>31959</v>
      </c>
      <c r="B4751" t="s">
        <v>31960</v>
      </c>
      <c r="D4751" t="str">
        <f t="shared" si="74"/>
        <v>K302334D05 CS NSF CAREER Encrypted Internet Shafiq K302334D05</v>
      </c>
    </row>
    <row r="4752" spans="1:4">
      <c r="A4752" t="s">
        <v>31961</v>
      </c>
      <c r="B4752" t="s">
        <v>31962</v>
      </c>
      <c r="D4752" t="str">
        <f t="shared" si="74"/>
        <v>KS0PMAT838 MED IMPM ALBERTSON CAPRICOR KS0PMAT838</v>
      </c>
    </row>
    <row r="4753" spans="1:4">
      <c r="A4753" t="s">
        <v>31963</v>
      </c>
      <c r="B4753" t="s">
        <v>31964</v>
      </c>
      <c r="D4753" t="str">
        <f t="shared" si="74"/>
        <v>K30BPCDZ43 CNPRC Van Rompay Cornell 21209 4 C K30BPCDZ43</v>
      </c>
    </row>
    <row r="4754" spans="1:4">
      <c r="A4754" t="s">
        <v>31965</v>
      </c>
      <c r="B4754" t="s">
        <v>31966</v>
      </c>
      <c r="D4754" t="str">
        <f t="shared" si="74"/>
        <v>KS0RBGOGOQ GOG 3035 OncoQuest Clinical Trial KS0RBGOGOQ</v>
      </c>
    </row>
    <row r="4755" spans="1:4">
      <c r="A4755" t="s">
        <v>31967</v>
      </c>
      <c r="B4755" t="s">
        <v>31968</v>
      </c>
      <c r="D4755" t="str">
        <f t="shared" si="74"/>
        <v>KS0PMSC806 MED IMPM SANDROCK PLURISTEM COVID KS0PMSC806</v>
      </c>
    </row>
    <row r="4756" spans="1:4">
      <c r="A4756" t="s">
        <v>31969</v>
      </c>
      <c r="B4756" t="s">
        <v>31970</v>
      </c>
      <c r="D4756" t="str">
        <f t="shared" si="74"/>
        <v>K30PSYRFB7 PSY Hostinar 1R21MH125346 K30PSYRFB7</v>
      </c>
    </row>
    <row r="4757" spans="1:4">
      <c r="A4757" t="s">
        <v>31971</v>
      </c>
      <c r="B4757" t="s">
        <v>31972</v>
      </c>
      <c r="D4757" t="str">
        <f t="shared" si="74"/>
        <v>KS0JDNCHD2 DAYANANTHAN NEUROCR BIOSCI HD2 12 24 KS0JDNCHD2</v>
      </c>
    </row>
    <row r="4758" spans="1:4">
      <c r="A4758" t="s">
        <v>31973</v>
      </c>
      <c r="B4758" t="s">
        <v>31974</v>
      </c>
      <c r="D4758" t="str">
        <f t="shared" si="74"/>
        <v>K30V419ADP CDFA On Farm Antimicrobial Drug Use Rsh K30V419ADP</v>
      </c>
    </row>
    <row r="4759" spans="1:4">
      <c r="A4759" t="s">
        <v>31975</v>
      </c>
      <c r="B4759" t="s">
        <v>31976</v>
      </c>
      <c r="D4759" t="str">
        <f t="shared" si="74"/>
        <v>K304873269 CARB Costs of Emissions of Pollutant K304873269</v>
      </c>
    </row>
    <row r="4760" spans="1:4">
      <c r="A4760" t="s">
        <v>31977</v>
      </c>
      <c r="B4760" t="s">
        <v>31978</v>
      </c>
      <c r="D4760" t="str">
        <f t="shared" si="74"/>
        <v>K30ZHAN081 ETOX ZHANG ARB Organic Aerosol Source K30ZHAN081</v>
      </c>
    </row>
    <row r="4761" spans="1:4">
      <c r="A4761" t="s">
        <v>31979</v>
      </c>
      <c r="B4761" t="s">
        <v>31980</v>
      </c>
      <c r="D4761" t="str">
        <f t="shared" si="74"/>
        <v>K30FOGSCVD LAWR FOGG SANTA CLARA WATER DIST K30FOGSCVD</v>
      </c>
    </row>
    <row r="4762" spans="1:4">
      <c r="A4762" t="s">
        <v>31981</v>
      </c>
      <c r="B4762" t="s">
        <v>31982</v>
      </c>
      <c r="D4762" t="str">
        <f t="shared" si="74"/>
        <v>KS0MAGEN02 APPERSON GENENTECH BN42082 06 29 KS0MAGEN02</v>
      </c>
    </row>
    <row r="4763" spans="1:4">
      <c r="A4763" t="s">
        <v>31983</v>
      </c>
      <c r="B4763" t="s">
        <v>31984</v>
      </c>
      <c r="D4763" t="str">
        <f t="shared" si="74"/>
        <v>KS0MAGEN03 APPERSON GENENTECH BN42083 06 29 KS0MAGEN03</v>
      </c>
    </row>
    <row r="4764" spans="1:4">
      <c r="A4764" t="s">
        <v>31985</v>
      </c>
      <c r="B4764" t="s">
        <v>31986</v>
      </c>
      <c r="D4764" t="str">
        <f t="shared" si="74"/>
        <v>KS0ROSTRM1 ROSTRUM Project PI Fleming Neal KS0ROSTRM1</v>
      </c>
    </row>
    <row r="4765" spans="1:4">
      <c r="A4765" t="s">
        <v>31987</v>
      </c>
      <c r="B4765" t="s">
        <v>31988</v>
      </c>
      <c r="D4765" t="str">
        <f t="shared" si="74"/>
        <v>K30LMBRAIN BME MPI Marcu Bloch R01CA250512 K30LMBRAIN</v>
      </c>
    </row>
    <row r="4766" spans="1:4">
      <c r="A4766" t="s">
        <v>31989</v>
      </c>
      <c r="B4766" t="s">
        <v>31990</v>
      </c>
      <c r="D4766" t="str">
        <f t="shared" si="74"/>
        <v>K302334D37 CS DOE Clean Energy Manufacturing MBisho K302334D37</v>
      </c>
    </row>
    <row r="4767" spans="1:4">
      <c r="A4767" t="s">
        <v>31991</v>
      </c>
      <c r="B4767" t="s">
        <v>31992</v>
      </c>
      <c r="D4767" t="str">
        <f t="shared" si="74"/>
        <v>K3023CYMA2 CS DOE YR 3 Clean Energy Manufact MBish K3023CYMA2</v>
      </c>
    </row>
    <row r="4768" spans="1:4">
      <c r="A4768" t="s">
        <v>31993</v>
      </c>
      <c r="B4768" t="s">
        <v>31994</v>
      </c>
      <c r="D4768" t="str">
        <f t="shared" si="74"/>
        <v>K3023CYMAN CS DOE YR 2 Clean Energy Manufact MBish K3023CYMAN</v>
      </c>
    </row>
    <row r="4769" spans="1:4">
      <c r="A4769" t="s">
        <v>31995</v>
      </c>
      <c r="B4769" t="s">
        <v>31996</v>
      </c>
      <c r="D4769" t="str">
        <f t="shared" si="74"/>
        <v>KS0DFCLIN2 Med Surg Diana Farmer CIRM CLin2 KS0DFCLIN2</v>
      </c>
    </row>
    <row r="4770" spans="1:4">
      <c r="A4770" t="s">
        <v>31997</v>
      </c>
      <c r="B4770" t="s">
        <v>31998</v>
      </c>
      <c r="D4770" t="str">
        <f t="shared" si="74"/>
        <v>KS0DFCLINX Med Surg Farmer Clin2 no indirects KS0DFCLINX</v>
      </c>
    </row>
    <row r="4771" spans="1:4">
      <c r="A4771" t="s">
        <v>31999</v>
      </c>
      <c r="B4771" t="s">
        <v>32000</v>
      </c>
      <c r="D4771" t="str">
        <f t="shared" si="74"/>
        <v>K30AKH4D42 NIFA GAUDIN Orchard Systems 2021 25 K30AKH4D42</v>
      </c>
    </row>
    <row r="4772" spans="1:4">
      <c r="A4772" t="s">
        <v>32001</v>
      </c>
      <c r="B4772" t="s">
        <v>32002</v>
      </c>
      <c r="D4772" t="str">
        <f t="shared" si="74"/>
        <v>K30APSFA63 PS GAUDIN NIFA ENHANCING ECOSYSTEM SERVI K30APSFA63</v>
      </c>
    </row>
    <row r="4773" spans="1:4">
      <c r="A4773" t="s">
        <v>32003</v>
      </c>
      <c r="B4773" t="s">
        <v>32004</v>
      </c>
      <c r="D4773" t="str">
        <f t="shared" si="74"/>
        <v>K30BKG7NIF ARE GOODRICH NIFA ENHANC ECOSYS SERVI K30BKG7NIF</v>
      </c>
    </row>
    <row r="4774" spans="1:4">
      <c r="A4774" t="s">
        <v>32005</v>
      </c>
      <c r="B4774" t="s">
        <v>32006</v>
      </c>
      <c r="D4774" t="str">
        <f t="shared" si="74"/>
        <v>K30NMW4D42 NIFA GAUDIN Orchard Systems 2021 25 K30NMW4D42</v>
      </c>
    </row>
    <row r="4775" spans="1:4">
      <c r="A4775" t="s">
        <v>32007</v>
      </c>
      <c r="B4775" t="s">
        <v>32008</v>
      </c>
      <c r="D4775" t="str">
        <f t="shared" si="74"/>
        <v>KS0EMSNF21 Maverakis SANOFI EFC16460 0 KS0EMSNF21</v>
      </c>
    </row>
    <row r="4776" spans="1:4">
      <c r="A4776" t="s">
        <v>32009</v>
      </c>
      <c r="B4776" t="s">
        <v>32010</v>
      </c>
      <c r="D4776" t="str">
        <f t="shared" si="74"/>
        <v>KS0SHFGRM1 MED PHS HUSSAIN GUT RELATED MARKERS R01 KS0SHFGRM1</v>
      </c>
    </row>
    <row r="4777" spans="1:4">
      <c r="A4777" t="s">
        <v>32011</v>
      </c>
      <c r="B4777" t="s">
        <v>32012</v>
      </c>
      <c r="D4777" t="str">
        <f t="shared" si="74"/>
        <v>KS0SHFGRMS MED PHS HUSSAIN GUT RELATED MARKERS R01 KS0SHFGRMS</v>
      </c>
    </row>
    <row r="4778" spans="1:4">
      <c r="A4778" t="s">
        <v>32013</v>
      </c>
      <c r="B4778" t="s">
        <v>32014</v>
      </c>
      <c r="D4778" t="str">
        <f t="shared" si="74"/>
        <v>K30SVOAIT2 UC LBNL AIT NEO IUT 7567181 K30SVOAIT2</v>
      </c>
    </row>
    <row r="4779" spans="1:4">
      <c r="A4779" t="s">
        <v>32015</v>
      </c>
      <c r="B4779" t="s">
        <v>32016</v>
      </c>
      <c r="D4779" t="str">
        <f t="shared" si="74"/>
        <v>K30SVOAITN UC Lawrence Berkeley Laboratory AIT NEO K30SVOAITN</v>
      </c>
    </row>
    <row r="4780" spans="1:4">
      <c r="A4780" t="s">
        <v>32017</v>
      </c>
      <c r="B4780" t="s">
        <v>32018</v>
      </c>
      <c r="D4780" t="str">
        <f t="shared" si="74"/>
        <v>K30F4KZCAR CEE Ziotopoulou NSF CAREER K30F4KZCAR</v>
      </c>
    </row>
    <row r="4781" spans="1:4">
      <c r="A4781" t="s">
        <v>32019</v>
      </c>
      <c r="B4781" t="s">
        <v>32020</v>
      </c>
      <c r="D4781" t="str">
        <f t="shared" si="74"/>
        <v>K30F4KZCPS CEE Ziotopoulou NSF CAREER K30F4KZCPS</v>
      </c>
    </row>
    <row r="4782" spans="1:4">
      <c r="A4782" t="s">
        <v>32021</v>
      </c>
      <c r="B4782" t="s">
        <v>32022</v>
      </c>
      <c r="D4782" t="str">
        <f t="shared" si="74"/>
        <v>K30ZAC4D57 LAWR ZACCARI CDFA DEVELOPMENT K30ZAC4D57</v>
      </c>
    </row>
    <row r="4783" spans="1:4">
      <c r="A4783" t="s">
        <v>32023</v>
      </c>
      <c r="B4783" t="s">
        <v>32024</v>
      </c>
      <c r="D4783" t="str">
        <f t="shared" si="74"/>
        <v>K30APSFA64 PS VAN DEYNZE USDA AFRI PBP GREEN CHILES K30APSFA64</v>
      </c>
    </row>
    <row r="4784" spans="1:4">
      <c r="A4784" t="s">
        <v>32025</v>
      </c>
      <c r="B4784" t="s">
        <v>32026</v>
      </c>
      <c r="D4784" t="str">
        <f t="shared" si="74"/>
        <v>K30RLG4D58 AFRI Breeding Pepper 2021 23 K30RLG4D58</v>
      </c>
    </row>
    <row r="4785" spans="1:4">
      <c r="A4785" t="s">
        <v>32027</v>
      </c>
      <c r="B4785" t="s">
        <v>32028</v>
      </c>
      <c r="D4785" t="str">
        <f t="shared" si="74"/>
        <v>K30PEI2021 PROMISE ENGINEERING INSTITUTE K30PEI2021</v>
      </c>
    </row>
    <row r="4786" spans="1:4">
      <c r="A4786" t="s">
        <v>32029</v>
      </c>
      <c r="B4786" t="s">
        <v>32030</v>
      </c>
      <c r="D4786" t="str">
        <f t="shared" si="74"/>
        <v>K30PEIFINA PROMISE ENGINEERING INSTITUTE K30PEIFINA</v>
      </c>
    </row>
    <row r="4787" spans="1:4">
      <c r="A4787" t="s">
        <v>32031</v>
      </c>
      <c r="B4787" t="s">
        <v>32032</v>
      </c>
      <c r="D4787" t="str">
        <f t="shared" si="74"/>
        <v>K30PEIPS21 PROMISE ENGINEERING INSTITUTE K30PEIPS21</v>
      </c>
    </row>
    <row r="4788" spans="1:4">
      <c r="A4788" t="s">
        <v>32033</v>
      </c>
      <c r="B4788" t="s">
        <v>32034</v>
      </c>
      <c r="D4788" t="str">
        <f t="shared" si="74"/>
        <v>KS0RSDH403 HAUDENSCHILD DOD Combat COVID 02 24 KS0RSDH403</v>
      </c>
    </row>
    <row r="4789" spans="1:4">
      <c r="A4789" t="s">
        <v>32035</v>
      </c>
      <c r="B4789" t="s">
        <v>32036</v>
      </c>
      <c r="D4789" t="str">
        <f t="shared" si="74"/>
        <v>KS0GYEYR01 YIU NEI R01 2021 2025 KS0GYEYR01</v>
      </c>
    </row>
    <row r="4790" spans="1:4">
      <c r="A4790" t="s">
        <v>32037</v>
      </c>
      <c r="B4790" t="s">
        <v>32038</v>
      </c>
      <c r="D4790" t="str">
        <f t="shared" si="74"/>
        <v>KS0GYNEI03 YIU NEI R01 2021 2025 KS0GYNEI03</v>
      </c>
    </row>
    <row r="4791" spans="1:4">
      <c r="A4791" t="s">
        <v>32039</v>
      </c>
      <c r="B4791" t="s">
        <v>32040</v>
      </c>
      <c r="D4791" t="str">
        <f t="shared" si="74"/>
        <v>KS0NJRADIC JOYCE RADICAVA ALS REFINE 12 31 2023 KS0NJRADIC</v>
      </c>
    </row>
    <row r="4792" spans="1:4">
      <c r="A4792" t="s">
        <v>32041</v>
      </c>
      <c r="B4792" t="s">
        <v>32042</v>
      </c>
      <c r="D4792" t="str">
        <f t="shared" si="74"/>
        <v>KS0NT34D69 11 01 23 TRAN BIOPORTO A21 3454 KS0NT34D69</v>
      </c>
    </row>
    <row r="4793" spans="1:4">
      <c r="A4793" t="s">
        <v>32043</v>
      </c>
      <c r="B4793" t="s">
        <v>32044</v>
      </c>
      <c r="D4793" t="str">
        <f t="shared" si="74"/>
        <v>K30PJDUPN2 NUTR Ji DUPONT PHARM E I K30PJDUPN2</v>
      </c>
    </row>
    <row r="4794" spans="1:4">
      <c r="A4794" t="s">
        <v>32045</v>
      </c>
      <c r="B4794" t="s">
        <v>32046</v>
      </c>
      <c r="D4794" t="str">
        <f t="shared" si="74"/>
        <v>KS0PMR01SD MAILLARD R01 UCSD BANGEN 2 28 24 KS0PMR01SD</v>
      </c>
    </row>
    <row r="4795" spans="1:4">
      <c r="A4795" t="s">
        <v>32047</v>
      </c>
      <c r="B4795" t="s">
        <v>32048</v>
      </c>
      <c r="D4795" t="str">
        <f t="shared" si="74"/>
        <v>KS0ERWG647 MERM MICHIGAN STATE UNIV WINTEMUTE KS0ERWG647</v>
      </c>
    </row>
    <row r="4796" spans="1:4">
      <c r="A4796" t="s">
        <v>32049</v>
      </c>
      <c r="B4796" t="s">
        <v>32050</v>
      </c>
      <c r="D4796" t="str">
        <f t="shared" si="74"/>
        <v>KS0PMKB806 MED IMPM KUHN VERTEX V19 864 KS0PMKB806</v>
      </c>
    </row>
    <row r="4797" spans="1:4">
      <c r="A4797" t="s">
        <v>32051</v>
      </c>
      <c r="B4797" t="s">
        <v>32052</v>
      </c>
      <c r="D4797" t="str">
        <f t="shared" si="74"/>
        <v>K30CBTNIFA ALLEVIATE PAIN ASSOC WITH DAIRY CALVES K30CBTNIFA</v>
      </c>
    </row>
    <row r="4798" spans="1:4">
      <c r="A4798" t="s">
        <v>32053</v>
      </c>
      <c r="B4798" t="s">
        <v>32054</v>
      </c>
      <c r="D4798" t="str">
        <f t="shared" si="74"/>
        <v>K30HR34D83 COMS NCA A21 3321 R HUSKEY 34D83 K30HR34D83</v>
      </c>
    </row>
    <row r="4799" spans="1:4">
      <c r="A4799" t="s">
        <v>32055</v>
      </c>
      <c r="B4799" t="s">
        <v>32056</v>
      </c>
      <c r="D4799" t="str">
        <f t="shared" si="74"/>
        <v>K30NGUY450 ETOX NGUYEN NSF Chemistry of the sulfate K30NGUY450</v>
      </c>
    </row>
    <row r="4800" spans="1:4">
      <c r="A4800" t="s">
        <v>32057</v>
      </c>
      <c r="B4800" t="s">
        <v>32058</v>
      </c>
      <c r="D4800" t="str">
        <f t="shared" si="74"/>
        <v>K30WETANDR AWET STScI Andromeda A21 2083 K30WETANDR</v>
      </c>
    </row>
    <row r="4801" spans="1:4">
      <c r="A4801" t="s">
        <v>32059</v>
      </c>
      <c r="B4801" t="s">
        <v>32060</v>
      </c>
      <c r="D4801" t="str">
        <f t="shared" si="74"/>
        <v>K302334D94 CS NSF Provable Patching Thakur K302334D94</v>
      </c>
    </row>
    <row r="4802" spans="1:4">
      <c r="A4802" t="s">
        <v>32061</v>
      </c>
      <c r="B4802" t="s">
        <v>32062</v>
      </c>
      <c r="D4802" t="str">
        <f t="shared" si="74"/>
        <v>K302334REU CS REU NSF Provable Patching Thakur K302334REU</v>
      </c>
    </row>
    <row r="4803" spans="1:4">
      <c r="A4803" t="s">
        <v>32063</v>
      </c>
      <c r="B4803" t="s">
        <v>32064</v>
      </c>
      <c r="D4803" t="str">
        <f t="shared" ref="D4803:D4866" si="75">A4803&amp;" "&amp;B4803</f>
        <v>K30BPCDZ48 CNPRC Roberts UCSD AG066080 01A1 BDNF K30BPCDZ48</v>
      </c>
    </row>
    <row r="4804" spans="1:4">
      <c r="A4804" t="s">
        <v>32065</v>
      </c>
      <c r="B4804" t="s">
        <v>32066</v>
      </c>
      <c r="D4804" t="str">
        <f t="shared" si="75"/>
        <v>KS0IDTG303 MED IMID THOMPSON PITTSBURGH NIAID KS0IDTG303</v>
      </c>
    </row>
    <row r="4805" spans="1:4">
      <c r="A4805" t="s">
        <v>32067</v>
      </c>
      <c r="B4805" t="s">
        <v>32068</v>
      </c>
      <c r="D4805" t="str">
        <f t="shared" si="75"/>
        <v>K30SGR21NB George R21 AI161041 2 1 21 1 31 23 K30SGR21NB</v>
      </c>
    </row>
    <row r="4806" spans="1:4">
      <c r="A4806" t="s">
        <v>32069</v>
      </c>
      <c r="B4806" t="s">
        <v>32070</v>
      </c>
      <c r="D4806" t="str">
        <f t="shared" si="75"/>
        <v>K30V4B2NB4 Baumgarth R21 AI161041 George K30V4B2NB4</v>
      </c>
    </row>
    <row r="4807" spans="1:4">
      <c r="A4807" t="s">
        <v>32071</v>
      </c>
      <c r="B4807" t="s">
        <v>32072</v>
      </c>
      <c r="D4807" t="str">
        <f t="shared" si="75"/>
        <v>K30V4C2NB4 George R21 AI161041 2 1 21 1 31 23 K30V4C2NB4</v>
      </c>
    </row>
    <row r="4808" spans="1:4">
      <c r="A4808" t="s">
        <v>32073</v>
      </c>
      <c r="B4808" t="s">
        <v>32074</v>
      </c>
      <c r="D4808" t="str">
        <f t="shared" si="75"/>
        <v>KS0MCM8415 Dr Creinin Merck MK 8415 060 KS0MCM8415</v>
      </c>
    </row>
    <row r="4809" spans="1:4">
      <c r="A4809" t="s">
        <v>32075</v>
      </c>
      <c r="B4809" t="s">
        <v>32076</v>
      </c>
      <c r="D4809" t="str">
        <f t="shared" si="75"/>
        <v>K30IMG4F00 CDPR Develop IPM approach for mgmt tadpo K30IMG4F00</v>
      </c>
    </row>
    <row r="4810" spans="1:4">
      <c r="A4810" t="s">
        <v>32077</v>
      </c>
      <c r="B4810" t="s">
        <v>32078</v>
      </c>
      <c r="D4810" t="str">
        <f t="shared" si="75"/>
        <v>K30IMG4F02 CDPR Develop IPM approach for mgmt tadpo K30IMG4F02</v>
      </c>
    </row>
    <row r="4811" spans="1:4">
      <c r="A4811" t="s">
        <v>32079</v>
      </c>
      <c r="B4811" t="s">
        <v>32080</v>
      </c>
      <c r="D4811" t="str">
        <f t="shared" si="75"/>
        <v>K30CPCEZ31 CNPRC VanRompay J J A23 1921 K30CPCEZ31</v>
      </c>
    </row>
    <row r="4812" spans="1:4">
      <c r="A4812" t="s">
        <v>32081</v>
      </c>
      <c r="B4812" t="s">
        <v>32082</v>
      </c>
      <c r="D4812" t="str">
        <f t="shared" si="75"/>
        <v>K30DXBOLIG 8 31 26 Glycoprofiing of Oligosaccharid K30DXBOLIG</v>
      </c>
    </row>
    <row r="4813" spans="1:4">
      <c r="A4813" t="s">
        <v>32083</v>
      </c>
      <c r="B4813" t="s">
        <v>32084</v>
      </c>
      <c r="D4813" t="str">
        <f t="shared" si="75"/>
        <v>K304873292 Chakraborty CTC Road Charge Rate K304873292</v>
      </c>
    </row>
    <row r="4814" spans="1:4">
      <c r="A4814" t="s">
        <v>32085</v>
      </c>
      <c r="B4814" t="s">
        <v>32086</v>
      </c>
      <c r="D4814" t="str">
        <f t="shared" si="75"/>
        <v>K30AMSWADT ANS Schreier WASHINGTON STATE DEP K30AMSWADT</v>
      </c>
    </row>
    <row r="4815" spans="1:4">
      <c r="A4815" t="s">
        <v>32087</v>
      </c>
      <c r="B4815" t="s">
        <v>32088</v>
      </c>
      <c r="D4815" t="str">
        <f t="shared" si="75"/>
        <v>K30NEAR086 LAWR NEARING SSAI NASA TERRAHydro K30NEAR086</v>
      </c>
    </row>
    <row r="4816" spans="1:4">
      <c r="A4816" t="s">
        <v>32089</v>
      </c>
      <c r="B4816" t="s">
        <v>32090</v>
      </c>
      <c r="D4816" t="str">
        <f t="shared" si="75"/>
        <v>K30FGZ4F06 U of Maine integration of Organic Mgmt K30FGZ4F06</v>
      </c>
    </row>
    <row r="4817" spans="1:4">
      <c r="A4817" t="s">
        <v>32091</v>
      </c>
      <c r="B4817" t="s">
        <v>32092</v>
      </c>
      <c r="D4817" t="str">
        <f t="shared" si="75"/>
        <v>K30APSM680 PS CCIA 22 23 OAT DEL BLANCO K30APSM680</v>
      </c>
    </row>
    <row r="4818" spans="1:4">
      <c r="A4818" t="s">
        <v>32093</v>
      </c>
      <c r="B4818" t="s">
        <v>32094</v>
      </c>
      <c r="D4818" t="str">
        <f t="shared" si="75"/>
        <v>K30V473CSP VM OHI CEPI Spillover Project Mazet K30V473CSP</v>
      </c>
    </row>
    <row r="4819" spans="1:4">
      <c r="A4819" t="s">
        <v>32095</v>
      </c>
      <c r="B4819" t="s">
        <v>32096</v>
      </c>
      <c r="D4819" t="str">
        <f t="shared" si="75"/>
        <v>K30APSD264 PS BROWN 2023 CDFA FREP YIELD MONITOR K30APSD264</v>
      </c>
    </row>
    <row r="4820" spans="1:4">
      <c r="A4820" t="s">
        <v>32097</v>
      </c>
      <c r="B4820" t="s">
        <v>32098</v>
      </c>
      <c r="D4820" t="str">
        <f t="shared" si="75"/>
        <v>K30SGVFREP 12 31 25 CDFA Precision Yield Monitor K30SGVFREP</v>
      </c>
    </row>
    <row r="4821" spans="1:4">
      <c r="A4821" t="s">
        <v>32099</v>
      </c>
      <c r="B4821" t="s">
        <v>32100</v>
      </c>
      <c r="D4821" t="str">
        <f t="shared" si="75"/>
        <v>KS0AM34F10 MARTIN AO FOUNDATION AOS KF SCI 22 002 KS0AM34F10</v>
      </c>
    </row>
    <row r="4822" spans="1:4">
      <c r="A4822" t="s">
        <v>32101</v>
      </c>
      <c r="B4822" t="s">
        <v>32102</v>
      </c>
      <c r="D4822" t="str">
        <f t="shared" si="75"/>
        <v>K30HSCDPH2 CHPR Mandatory Use Law Surveillance K30HSCDPH2</v>
      </c>
    </row>
    <row r="4823" spans="1:4">
      <c r="A4823" t="s">
        <v>32103</v>
      </c>
      <c r="B4823" t="s">
        <v>32104</v>
      </c>
      <c r="D4823" t="str">
        <f t="shared" si="75"/>
        <v>KS0MMPHISW MALOGOLOWKIN PHI GRANT SPRINGWORKS KS0MMPHISW</v>
      </c>
    </row>
    <row r="4824" spans="1:4">
      <c r="A4824" t="s">
        <v>32105</v>
      </c>
      <c r="B4824" t="s">
        <v>32106</v>
      </c>
      <c r="D4824" t="str">
        <f t="shared" si="75"/>
        <v>KS0NRDJ100 PENN STATE HIV KS0NRDJ100</v>
      </c>
    </row>
    <row r="4825" spans="1:4">
      <c r="A4825" t="s">
        <v>32107</v>
      </c>
      <c r="B4825" t="s">
        <v>32108</v>
      </c>
      <c r="D4825" t="str">
        <f t="shared" si="75"/>
        <v>KS0NRDJ101 UOA HIV KS0NRDJ101</v>
      </c>
    </row>
    <row r="4826" spans="1:4">
      <c r="A4826" t="s">
        <v>32109</v>
      </c>
      <c r="B4826" t="s">
        <v>32110</v>
      </c>
      <c r="D4826" t="str">
        <f t="shared" si="75"/>
        <v>KS0DHNFX00 MED PSYCH Hessl U01DD001298 KS0DHNFX00</v>
      </c>
    </row>
    <row r="4827" spans="1:4">
      <c r="A4827" t="s">
        <v>32111</v>
      </c>
      <c r="B4827" t="s">
        <v>32112</v>
      </c>
      <c r="D4827" t="str">
        <f t="shared" si="75"/>
        <v>KS0MMPHIJZ MALOGOLOWKIN PHI GRANT JAZZ ASTELLA KS0MMPHIJZ</v>
      </c>
    </row>
    <row r="4828" spans="1:4">
      <c r="A4828" t="s">
        <v>32113</v>
      </c>
      <c r="B4828" t="s">
        <v>32114</v>
      </c>
      <c r="D4828" t="str">
        <f t="shared" si="75"/>
        <v>KS0MMPHIJD MALOGOLOWKIN PHI JUBILANT DRAXIMAGE KS0MMPHIJD</v>
      </c>
    </row>
    <row r="4829" spans="1:4">
      <c r="A4829" t="s">
        <v>32115</v>
      </c>
      <c r="B4829" t="s">
        <v>32116</v>
      </c>
      <c r="D4829" t="str">
        <f t="shared" si="75"/>
        <v>K30JZFBIOF 06 30 2025 Conversion of almond walnuts K30JZFBIOF</v>
      </c>
    </row>
    <row r="4830" spans="1:4">
      <c r="A4830" t="s">
        <v>32117</v>
      </c>
      <c r="B4830" t="s">
        <v>32118</v>
      </c>
      <c r="D4830" t="str">
        <f t="shared" si="75"/>
        <v>K30AEXKF19 6 30 25 CDFA Almond Hulls Tomato Silag K30AEXKF19</v>
      </c>
    </row>
    <row r="4831" spans="1:4">
      <c r="A4831" t="s">
        <v>32119</v>
      </c>
      <c r="B4831" t="s">
        <v>32120</v>
      </c>
      <c r="D4831" t="str">
        <f t="shared" si="75"/>
        <v>K30MXH4F19 6 30 25 CDFA Almond Hulls Tomato Silag K30MXH4F19</v>
      </c>
    </row>
    <row r="4832" spans="1:4">
      <c r="A4832" t="s">
        <v>32121</v>
      </c>
      <c r="B4832" t="s">
        <v>32122</v>
      </c>
      <c r="D4832" t="str">
        <f t="shared" si="75"/>
        <v>K30RHZ4F19 6 30 25 CDFA Almond Hulls Tomato Silag K30RHZ4F19</v>
      </c>
    </row>
    <row r="4833" spans="1:4">
      <c r="A4833" t="s">
        <v>32123</v>
      </c>
      <c r="B4833" t="s">
        <v>32124</v>
      </c>
      <c r="D4833" t="str">
        <f t="shared" si="75"/>
        <v>K30ZLP4F19 6 30 25 CDFA Almond Hulls Tomato Silag K30ZLP4F19</v>
      </c>
    </row>
    <row r="4834" spans="1:4">
      <c r="A4834" t="s">
        <v>32125</v>
      </c>
      <c r="B4834" t="s">
        <v>32126</v>
      </c>
      <c r="D4834" t="str">
        <f t="shared" si="75"/>
        <v>K30F4MKEPA CEE Kleeman EPA Subaward PI R Schmidt K30F4MKEPA</v>
      </c>
    </row>
    <row r="4835" spans="1:4">
      <c r="A4835" t="s">
        <v>32127</v>
      </c>
      <c r="B4835" t="s">
        <v>32128</v>
      </c>
      <c r="D4835" t="str">
        <f t="shared" si="75"/>
        <v>KS0RSFELVW MED PHS SCHMIDT EPA WILDFIRE KS0RSFELVW</v>
      </c>
    </row>
    <row r="4836" spans="1:4">
      <c r="A4836" t="s">
        <v>32129</v>
      </c>
      <c r="B4836" t="s">
        <v>32130</v>
      </c>
      <c r="D4836" t="str">
        <f t="shared" si="75"/>
        <v>K30APSM679 PS CCIA 22 23 BARLEY DEL BLANCO K30APSM679</v>
      </c>
    </row>
    <row r="4837" spans="1:4">
      <c r="A4837" t="s">
        <v>32131</v>
      </c>
      <c r="B4837" t="s">
        <v>32132</v>
      </c>
      <c r="D4837" t="str">
        <f t="shared" si="75"/>
        <v>K30MKBGENO 8 31 25 Grapevine Genotypes Water Impro K30MKBGENO</v>
      </c>
    </row>
    <row r="4838" spans="1:4">
      <c r="A4838" t="s">
        <v>32133</v>
      </c>
      <c r="B4838" t="s">
        <v>32134</v>
      </c>
      <c r="D4838" t="str">
        <f t="shared" si="75"/>
        <v>KS0GMUCSFB UCSF Bay Area Center for AIDS Mendez L KS0GMUCSFB</v>
      </c>
    </row>
    <row r="4839" spans="1:4">
      <c r="A4839" t="s">
        <v>32135</v>
      </c>
      <c r="B4839" t="s">
        <v>32136</v>
      </c>
      <c r="D4839" t="str">
        <f t="shared" si="75"/>
        <v>K30SJCCEO1 Cooper IEPI R S CEOs ADVANCE K30SJCCEO1</v>
      </c>
    </row>
    <row r="4840" spans="1:4">
      <c r="A4840" t="s">
        <v>32137</v>
      </c>
      <c r="B4840" t="s">
        <v>32138</v>
      </c>
      <c r="D4840" t="str">
        <f t="shared" si="75"/>
        <v>KS0SECYTOS Cytosorbents Research Study KS0SECYTOS</v>
      </c>
    </row>
    <row r="4841" spans="1:4">
      <c r="A4841" t="s">
        <v>32139</v>
      </c>
      <c r="B4841" t="s">
        <v>32140</v>
      </c>
      <c r="D4841" t="str">
        <f t="shared" si="75"/>
        <v>KS0RCZUCKB Cudmore Zuckerberg A23 2683 KS0RCZUCKB</v>
      </c>
    </row>
    <row r="4842" spans="1:4">
      <c r="A4842" t="s">
        <v>32141</v>
      </c>
      <c r="B4842" t="s">
        <v>32142</v>
      </c>
      <c r="D4842" t="str">
        <f t="shared" si="75"/>
        <v>K30AMZFIN1 An Sci ZIV Fina account K30AMZFIN1</v>
      </c>
    </row>
    <row r="4843" spans="1:4">
      <c r="A4843" t="s">
        <v>32143</v>
      </c>
      <c r="B4843" t="s">
        <v>32144</v>
      </c>
      <c r="D4843" t="str">
        <f t="shared" si="75"/>
        <v>K30AMZNIOG NUTR ZIVKOVIC NATIONAL INSTITUTE OF GEN K30AMZNIOG</v>
      </c>
    </row>
    <row r="4844" spans="1:4">
      <c r="A4844" t="s">
        <v>32145</v>
      </c>
      <c r="B4844" t="s">
        <v>32146</v>
      </c>
      <c r="D4844" t="str">
        <f t="shared" si="75"/>
        <v>K30APSFB45 PS OKI 2022 CDFA SCBG POLYPLOIDY K30APSFB45</v>
      </c>
    </row>
    <row r="4845" spans="1:4">
      <c r="A4845" t="s">
        <v>32147</v>
      </c>
      <c r="B4845" t="s">
        <v>32148</v>
      </c>
      <c r="D4845" t="str">
        <f t="shared" si="75"/>
        <v>K30GEIS954 LAWR GEISSELER CDFA NITROGEN BUDGETING K30GEIS954</v>
      </c>
    </row>
    <row r="4846" spans="1:4">
      <c r="A4846" t="s">
        <v>32149</v>
      </c>
      <c r="B4846" t="s">
        <v>32150</v>
      </c>
      <c r="D4846" t="str">
        <f t="shared" si="75"/>
        <v>K30FJCDCY1 CHPR Patterns and Trajectories w OD K30FJCDCY1</v>
      </c>
    </row>
    <row r="4847" spans="1:4">
      <c r="A4847" t="s">
        <v>32151</v>
      </c>
      <c r="B4847" t="s">
        <v>32152</v>
      </c>
      <c r="D4847" t="str">
        <f t="shared" si="75"/>
        <v>K30FJCDCY2 CHPR Patterns and Trajectories w OD Y2 K30FJCDCY2</v>
      </c>
    </row>
    <row r="4848" spans="1:4">
      <c r="A4848" t="s">
        <v>32153</v>
      </c>
      <c r="B4848" t="s">
        <v>32154</v>
      </c>
      <c r="D4848" t="str">
        <f t="shared" si="75"/>
        <v>K30MKIESCC Kurlaender IES CCC Pandemic Rec K30MKIESCC</v>
      </c>
    </row>
    <row r="4849" spans="1:4">
      <c r="A4849" t="s">
        <v>32155</v>
      </c>
      <c r="B4849" t="s">
        <v>32156</v>
      </c>
      <c r="D4849" t="str">
        <f t="shared" si="75"/>
        <v>K30V473CDM Wellcome Trust Climate driven models K30V473CDM</v>
      </c>
    </row>
    <row r="4850" spans="1:4">
      <c r="A4850" t="s">
        <v>32157</v>
      </c>
      <c r="B4850" t="s">
        <v>32158</v>
      </c>
      <c r="D4850" t="str">
        <f t="shared" si="75"/>
        <v>KS0ERBS644 MERM ROBERT WOOD JOHNSON BUGGS KS0ERBS644</v>
      </c>
    </row>
    <row r="4851" spans="1:4">
      <c r="A4851" t="s">
        <v>32159</v>
      </c>
      <c r="B4851" t="s">
        <v>32160</v>
      </c>
      <c r="D4851" t="str">
        <f t="shared" si="75"/>
        <v>KS0JDUCSFB UCSF Bay Area Center for AIDS Deere KS0JDUCSFB</v>
      </c>
    </row>
    <row r="4852" spans="1:4">
      <c r="A4852" t="s">
        <v>32161</v>
      </c>
      <c r="B4852" t="s">
        <v>32162</v>
      </c>
      <c r="D4852" t="str">
        <f t="shared" si="75"/>
        <v>K30MEN22E1 MEN Mendocino Co EW 2022 46 C000114319 K30MEN22E1</v>
      </c>
    </row>
    <row r="4853" spans="1:4">
      <c r="A4853" t="s">
        <v>32163</v>
      </c>
      <c r="B4853" t="s">
        <v>32164</v>
      </c>
      <c r="D4853" t="str">
        <f t="shared" si="75"/>
        <v>K30V4S7016 Brosnan Expanesthetics EXP GA 23A dogs K30V4S7016</v>
      </c>
    </row>
    <row r="4854" spans="1:4">
      <c r="A4854" t="s">
        <v>32165</v>
      </c>
      <c r="B4854" t="s">
        <v>32166</v>
      </c>
      <c r="D4854" t="str">
        <f t="shared" si="75"/>
        <v>K30APSM705 PS LATIMER GABM DEVELOPING METHOD 110124 K30APSM705</v>
      </c>
    </row>
    <row r="4855" spans="1:4">
      <c r="A4855" t="s">
        <v>32167</v>
      </c>
      <c r="B4855" t="s">
        <v>32168</v>
      </c>
      <c r="D4855" t="str">
        <f t="shared" si="75"/>
        <v>K30APSM706 PS LATIMER GABM DEVELOPING M SUB 110124 K30APSM706</v>
      </c>
    </row>
    <row r="4856" spans="1:4">
      <c r="A4856" t="s">
        <v>32169</v>
      </c>
      <c r="B4856" t="s">
        <v>32170</v>
      </c>
      <c r="D4856" t="str">
        <f t="shared" si="75"/>
        <v>KS0EMSGK01 MRAD E MORRIS SGK AI to predict Breast KS0EMSGK01</v>
      </c>
    </row>
    <row r="4857" spans="1:4">
      <c r="A4857" t="s">
        <v>32171</v>
      </c>
      <c r="B4857" t="s">
        <v>32172</v>
      </c>
      <c r="D4857" t="str">
        <f t="shared" si="75"/>
        <v>K30HDS5CFS ESP Safford CA Fire Sci Consorti UCB K30HDS5CFS</v>
      </c>
    </row>
    <row r="4858" spans="1:4">
      <c r="A4858" t="s">
        <v>32173</v>
      </c>
      <c r="B4858" t="s">
        <v>32174</v>
      </c>
      <c r="D4858" t="str">
        <f t="shared" si="75"/>
        <v>K30LXW4F44 6 30 25 CDFA Safety Quality Leafy Veg K30LXW4F44</v>
      </c>
    </row>
    <row r="4859" spans="1:4">
      <c r="A4859" t="s">
        <v>32175</v>
      </c>
      <c r="B4859" t="s">
        <v>32176</v>
      </c>
      <c r="D4859" t="str">
        <f t="shared" si="75"/>
        <v>K30ZLP3F44 6 30 25 CDFA SAFETY QUALITY LEAFY VEG K30ZLP3F44</v>
      </c>
    </row>
    <row r="4860" spans="1:4">
      <c r="A4860" t="s">
        <v>32177</v>
      </c>
      <c r="B4860" t="s">
        <v>32178</v>
      </c>
      <c r="D4860" t="str">
        <f t="shared" si="75"/>
        <v>K30V435F45 Endangered Amargosa Voles During Drought K30V435F45</v>
      </c>
    </row>
    <row r="4861" spans="1:4">
      <c r="A4861" t="s">
        <v>32179</v>
      </c>
      <c r="B4861" t="s">
        <v>32180</v>
      </c>
      <c r="D4861" t="str">
        <f t="shared" si="75"/>
        <v>KS0SCT1DEX CROSSEN T1D EXCHANGE QI GRANT KS0SCT1DEX</v>
      </c>
    </row>
    <row r="4862" spans="1:4">
      <c r="A4862" t="s">
        <v>32181</v>
      </c>
      <c r="B4862" t="s">
        <v>32182</v>
      </c>
      <c r="D4862" t="str">
        <f t="shared" si="75"/>
        <v>K30ZACC693 LAWR Zaccaria Investigating Winter Cover K30ZACC693</v>
      </c>
    </row>
    <row r="4863" spans="1:4">
      <c r="A4863" t="s">
        <v>32183</v>
      </c>
      <c r="B4863" t="s">
        <v>32184</v>
      </c>
      <c r="D4863" t="str">
        <f t="shared" si="75"/>
        <v>K30TXOFINA Ostrom Passmore NASA FINA ACCT K30TXOFINA</v>
      </c>
    </row>
    <row r="4864" spans="1:4">
      <c r="A4864" t="s">
        <v>32185</v>
      </c>
      <c r="B4864" t="s">
        <v>32186</v>
      </c>
      <c r="D4864" t="str">
        <f t="shared" si="75"/>
        <v>K30TXONASA Ostrom Passmore NASA Fellowhip K30TXONASA</v>
      </c>
    </row>
    <row r="4865" spans="1:4">
      <c r="A4865" t="s">
        <v>32187</v>
      </c>
      <c r="B4865" t="s">
        <v>32188</v>
      </c>
      <c r="D4865" t="str">
        <f t="shared" si="75"/>
        <v>K30TERC267 TENV Martis Camp Foundation K30TERC267</v>
      </c>
    </row>
    <row r="4866" spans="1:4">
      <c r="A4866" t="s">
        <v>32189</v>
      </c>
      <c r="B4866" t="s">
        <v>32190</v>
      </c>
      <c r="D4866" t="str">
        <f t="shared" si="75"/>
        <v>K30PARK018 ETOX PARKER DoJ Species Identification K30PARK018</v>
      </c>
    </row>
    <row r="4867" spans="1:4">
      <c r="A4867" t="s">
        <v>32191</v>
      </c>
      <c r="B4867" t="s">
        <v>32192</v>
      </c>
      <c r="D4867" t="str">
        <f t="shared" ref="D4867:D4930" si="76">A4867&amp;" "&amp;B4867</f>
        <v>KS0LRF32Y1 NIH F32 for Lauren Radlinski Year1 KS0LRF32Y1</v>
      </c>
    </row>
    <row r="4868" spans="1:4">
      <c r="A4868" t="s">
        <v>32193</v>
      </c>
      <c r="B4868" t="s">
        <v>32194</v>
      </c>
      <c r="D4868" t="str">
        <f t="shared" si="76"/>
        <v>K30V431MC2 VM APC MCSORLEY NIH R21AI169123 K30V431MC2</v>
      </c>
    </row>
    <row r="4869" spans="1:4">
      <c r="A4869" t="s">
        <v>32195</v>
      </c>
      <c r="B4869" t="s">
        <v>32196</v>
      </c>
      <c r="D4869" t="str">
        <f t="shared" si="76"/>
        <v>K30APSFB43 PS HANSON 2022 CDFA SCBG TOMATO K30APSFB43</v>
      </c>
    </row>
    <row r="4870" spans="1:4">
      <c r="A4870" t="s">
        <v>32197</v>
      </c>
      <c r="B4870" t="s">
        <v>32198</v>
      </c>
      <c r="D4870" t="str">
        <f t="shared" si="76"/>
        <v>K30CLS4F56 CDFA SCBGP 22 0001 031 SF K30CLS4F56</v>
      </c>
    </row>
    <row r="4871" spans="1:4">
      <c r="A4871" t="s">
        <v>32199</v>
      </c>
      <c r="B4871" t="s">
        <v>32200</v>
      </c>
      <c r="D4871" t="str">
        <f t="shared" si="76"/>
        <v>K30JXGNSWT 6 30 23 Tomato Consumer Tests K30JXGNSWT</v>
      </c>
    </row>
    <row r="4872" spans="1:4">
      <c r="A4872" t="s">
        <v>32201</v>
      </c>
      <c r="B4872" t="s">
        <v>32202</v>
      </c>
      <c r="D4872" t="str">
        <f t="shared" si="76"/>
        <v>K30BLP34F5 Blackstone Launchpad Funding K30BLP34F5</v>
      </c>
    </row>
    <row r="4873" spans="1:4">
      <c r="A4873" t="s">
        <v>32203</v>
      </c>
      <c r="B4873" t="s">
        <v>32204</v>
      </c>
      <c r="D4873" t="str">
        <f t="shared" si="76"/>
        <v>K30STBLP34 Blackstone Launchpad Funding K30STBLP34</v>
      </c>
    </row>
    <row r="4874" spans="1:4">
      <c r="A4874" t="s">
        <v>32205</v>
      </c>
      <c r="B4874" t="s">
        <v>32206</v>
      </c>
      <c r="D4874" t="str">
        <f t="shared" si="76"/>
        <v>K30UGBLP34 Blackstone Launchpad Funding K30UGBLP34</v>
      </c>
    </row>
    <row r="4875" spans="1:4">
      <c r="A4875" t="s">
        <v>32207</v>
      </c>
      <c r="B4875" t="s">
        <v>32208</v>
      </c>
      <c r="D4875" t="str">
        <f t="shared" si="76"/>
        <v>K304871125 China Center US China Joint Effort K304871125</v>
      </c>
    </row>
    <row r="4876" spans="1:4">
      <c r="A4876" t="s">
        <v>32209</v>
      </c>
      <c r="B4876" t="s">
        <v>32210</v>
      </c>
      <c r="D4876" t="str">
        <f t="shared" si="76"/>
        <v>K30V435F60 A23 2935 CYTOKINETICS Appendix 4 K30V435F60</v>
      </c>
    </row>
    <row r="4877" spans="1:4">
      <c r="A4877" t="s">
        <v>32211</v>
      </c>
      <c r="B4877" t="s">
        <v>32212</v>
      </c>
      <c r="D4877" t="str">
        <f t="shared" si="76"/>
        <v>KS0GYLUNA1 Yiu ADVERUM BIOTECHNOLOGIES INC KS0GYLUNA1</v>
      </c>
    </row>
    <row r="4878" spans="1:4">
      <c r="A4878" t="s">
        <v>32213</v>
      </c>
      <c r="B4878" t="s">
        <v>32214</v>
      </c>
      <c r="D4878" t="str">
        <f t="shared" si="76"/>
        <v>K30I4TYEPA CEE Young EPA subaward PI Segarra K30I4TYEPA</v>
      </c>
    </row>
    <row r="4879" spans="1:4">
      <c r="A4879" t="s">
        <v>32215</v>
      </c>
      <c r="B4879" t="s">
        <v>32216</v>
      </c>
      <c r="D4879" t="str">
        <f t="shared" si="76"/>
        <v>K30V431C44 APC CONNON SEGARRA UMass K30V431C44</v>
      </c>
    </row>
    <row r="4880" spans="1:4">
      <c r="A4880" t="s">
        <v>32217</v>
      </c>
      <c r="B4880" t="s">
        <v>32218</v>
      </c>
      <c r="D4880" t="str">
        <f t="shared" si="76"/>
        <v>K30CRFBTV1 CDFA Impact of of Brevipalpus K30CRFBTV1</v>
      </c>
    </row>
    <row r="4881" spans="1:4">
      <c r="A4881" t="s">
        <v>32219</v>
      </c>
      <c r="B4881" t="s">
        <v>32220</v>
      </c>
      <c r="D4881" t="str">
        <f t="shared" si="76"/>
        <v>K30APSFB65 PS USDA ARS STEM RUST UG99 DEL BLANCO K30APSFB65</v>
      </c>
    </row>
    <row r="4882" spans="1:4">
      <c r="A4882" t="s">
        <v>32221</v>
      </c>
      <c r="B4882" t="s">
        <v>32222</v>
      </c>
      <c r="D4882" t="str">
        <f t="shared" si="76"/>
        <v>KS0OMUOM22 Meyer UOMiami 02 01 2022 01 31 2025 KS0OMUOM22</v>
      </c>
    </row>
    <row r="4883" spans="1:4">
      <c r="A4883" t="s">
        <v>32223</v>
      </c>
      <c r="B4883" t="s">
        <v>32224</v>
      </c>
      <c r="D4883" t="str">
        <f t="shared" si="76"/>
        <v>K30GS34F69 Temple Lang Balle McNair Scholars Prog K30GS34F69</v>
      </c>
    </row>
    <row r="4884" spans="1:4">
      <c r="A4884" t="s">
        <v>32225</v>
      </c>
      <c r="B4884" t="s">
        <v>32226</v>
      </c>
      <c r="D4884" t="str">
        <f t="shared" si="76"/>
        <v>K30PS34F69 MCNAIR PARTICIPANT SUPPORT 2022 K30PS34F69</v>
      </c>
    </row>
    <row r="4885" spans="1:4">
      <c r="A4885" t="s">
        <v>32227</v>
      </c>
      <c r="B4885" t="s">
        <v>32228</v>
      </c>
      <c r="D4885" t="str">
        <f t="shared" si="76"/>
        <v>K30UG34F69 GS MCNAIR 2022 2027 STIPENDS K30UG34F69</v>
      </c>
    </row>
    <row r="4886" spans="1:4">
      <c r="A4886" t="s">
        <v>32229</v>
      </c>
      <c r="B4886" t="s">
        <v>32230</v>
      </c>
      <c r="D4886" t="str">
        <f t="shared" si="76"/>
        <v>K30V473IRA VM A71 and D68 Therapeutic Candidates K30V473IRA</v>
      </c>
    </row>
    <row r="4887" spans="1:4">
      <c r="A4887" t="s">
        <v>32231</v>
      </c>
      <c r="B4887" t="s">
        <v>32232</v>
      </c>
      <c r="D4887" t="str">
        <f t="shared" si="76"/>
        <v>K30RHZ4F71 3 31 24 DMI Bioplastics Cheese Byproduct K30RHZ4F71</v>
      </c>
    </row>
    <row r="4888" spans="1:4">
      <c r="A4888" t="s">
        <v>32233</v>
      </c>
      <c r="B4888" t="s">
        <v>32234</v>
      </c>
      <c r="D4888" t="str">
        <f t="shared" si="76"/>
        <v>K30KB3AMPD BORKOWSKI DUKE AMP AD YR 3 K30KB3AMPD</v>
      </c>
    </row>
    <row r="4889" spans="1:4">
      <c r="A4889" t="s">
        <v>32235</v>
      </c>
      <c r="B4889" t="s">
        <v>32236</v>
      </c>
      <c r="D4889" t="str">
        <f t="shared" si="76"/>
        <v>K30KB3MPD2 BORKOWSKI DUKE AMP AD YR 3 NEW IDC K30KB3MPD2</v>
      </c>
    </row>
    <row r="4890" spans="1:4">
      <c r="A4890" t="s">
        <v>32237</v>
      </c>
      <c r="B4890" t="s">
        <v>32238</v>
      </c>
      <c r="D4890" t="str">
        <f t="shared" si="76"/>
        <v>K30APSD267 PS ZWIENIECKI CDFA UCANR DEVELOPI 063025 K30APSD267</v>
      </c>
    </row>
    <row r="4891" spans="1:4">
      <c r="A4891" t="s">
        <v>32239</v>
      </c>
      <c r="B4891" t="s">
        <v>32240</v>
      </c>
      <c r="D4891" t="str">
        <f t="shared" si="76"/>
        <v>K30CMSIDSC CMSI Cal Delta Stwdsp Cncl DSC22013 0 K30CMSIDSC</v>
      </c>
    </row>
    <row r="4892" spans="1:4">
      <c r="A4892" t="s">
        <v>32241</v>
      </c>
      <c r="B4892" t="s">
        <v>32242</v>
      </c>
      <c r="D4892" t="str">
        <f t="shared" si="76"/>
        <v>K30APSM683 PS KHANDAY 2022 CCIA K30APSM683</v>
      </c>
    </row>
    <row r="4893" spans="1:4">
      <c r="A4893" t="s">
        <v>32243</v>
      </c>
      <c r="B4893" t="s">
        <v>32244</v>
      </c>
      <c r="D4893" t="str">
        <f t="shared" si="76"/>
        <v>KS0MMSFPWE Matulich SFP WECount Monthly Reporting KS0MMSFPWE</v>
      </c>
    </row>
    <row r="4894" spans="1:4">
      <c r="A4894" t="s">
        <v>32245</v>
      </c>
      <c r="B4894" t="s">
        <v>32246</v>
      </c>
      <c r="D4894" t="str">
        <f t="shared" si="76"/>
        <v>K30APSD262 PS ZWIENIECKI CDFA HOW TO IRRIGAT 063025 K30APSD262</v>
      </c>
    </row>
    <row r="4895" spans="1:4">
      <c r="A4895" t="s">
        <v>32247</v>
      </c>
      <c r="B4895" t="s">
        <v>32248</v>
      </c>
      <c r="D4895" t="str">
        <f t="shared" si="76"/>
        <v>K30APSM681 PS VAN DEYNZE 2022 FFAR AFPBA CRISPR K30APSM681</v>
      </c>
    </row>
    <row r="4896" spans="1:4">
      <c r="A4896" t="s">
        <v>32249</v>
      </c>
      <c r="B4896" t="s">
        <v>32250</v>
      </c>
      <c r="D4896" t="str">
        <f t="shared" si="76"/>
        <v>K30APSFB48 PS MARINO CDFA SCBG IRRIGATION STRATEGIE K30APSFB48</v>
      </c>
    </row>
    <row r="4897" spans="1:4">
      <c r="A4897" t="s">
        <v>32251</v>
      </c>
      <c r="B4897" t="s">
        <v>32252</v>
      </c>
      <c r="D4897" t="str">
        <f t="shared" si="76"/>
        <v>K30APSFB75 PS MARINO CDFA SCBG IRRIGATION BLANCO K30APSFB75</v>
      </c>
    </row>
    <row r="4898" spans="1:4">
      <c r="A4898" t="s">
        <v>32253</v>
      </c>
      <c r="B4898" t="s">
        <v>32254</v>
      </c>
      <c r="D4898" t="str">
        <f t="shared" si="76"/>
        <v>K30SCW4F81 FST 6 30 25 CDFA Water productivity K30SCW4F81</v>
      </c>
    </row>
    <row r="4899" spans="1:4">
      <c r="A4899" t="s">
        <v>32255</v>
      </c>
      <c r="B4899" t="s">
        <v>32256</v>
      </c>
      <c r="D4899" t="str">
        <f t="shared" si="76"/>
        <v>K30SUVGMAR LAWR SUB ACCOUNT Prime Dr G Marino K30SUVGMAR</v>
      </c>
    </row>
    <row r="4900" spans="1:4">
      <c r="A4900" t="s">
        <v>32257</v>
      </c>
      <c r="B4900" t="s">
        <v>32258</v>
      </c>
      <c r="D4900" t="str">
        <f t="shared" si="76"/>
        <v>KS0HSKNF01 Study to Evaluate the Efficacy HSK3486 KS0HSKNF01</v>
      </c>
    </row>
    <row r="4901" spans="1:4">
      <c r="A4901" t="s">
        <v>32259</v>
      </c>
      <c r="B4901" t="s">
        <v>32260</v>
      </c>
      <c r="D4901" t="str">
        <f t="shared" si="76"/>
        <v>KS0NEVRO22 Nevro Educational Grant PAIN KS0NEVRO22</v>
      </c>
    </row>
    <row r="4902" spans="1:4">
      <c r="A4902" t="s">
        <v>32261</v>
      </c>
      <c r="B4902" t="s">
        <v>32262</v>
      </c>
      <c r="D4902" t="str">
        <f t="shared" si="76"/>
        <v>KS0MPBDGWU GEORGE WASHINGTON UNIVERSITY 22 M42 KS0MPBDGWU</v>
      </c>
    </row>
    <row r="4903" spans="1:4">
      <c r="A4903" t="s">
        <v>32263</v>
      </c>
      <c r="B4903" t="s">
        <v>32264</v>
      </c>
      <c r="D4903" t="str">
        <f t="shared" si="76"/>
        <v>K30TLS8MSU ARE SAITONE MONTANA STATE UNIVERSITY K30TLS8MSU</v>
      </c>
    </row>
    <row r="4904" spans="1:4">
      <c r="A4904" t="s">
        <v>32265</v>
      </c>
      <c r="B4904" t="s">
        <v>32266</v>
      </c>
      <c r="D4904" t="str">
        <f t="shared" si="76"/>
        <v>K30JONLIG1 Jones GBMF Liger Keck Adaptv Optics Inst K30JONLIG1</v>
      </c>
    </row>
    <row r="4905" spans="1:4">
      <c r="A4905" t="s">
        <v>32267</v>
      </c>
      <c r="B4905" t="s">
        <v>32268</v>
      </c>
      <c r="D4905" t="str">
        <f t="shared" si="76"/>
        <v>K30NAEMCAR NAS E MIDDLETON CARNEGIE CORP AWARD K30NAEMCAR</v>
      </c>
    </row>
    <row r="4906" spans="1:4">
      <c r="A4906" t="s">
        <v>32269</v>
      </c>
      <c r="B4906" t="s">
        <v>32270</v>
      </c>
      <c r="D4906" t="str">
        <f t="shared" si="76"/>
        <v>K30TJM4F88 CDFA Dev of Innovative approaches to Man K30TJM4F88</v>
      </c>
    </row>
    <row r="4907" spans="1:4">
      <c r="A4907" t="s">
        <v>32271</v>
      </c>
      <c r="B4907" t="s">
        <v>32272</v>
      </c>
      <c r="D4907" t="str">
        <f t="shared" si="76"/>
        <v>K30TJM4F89 CDFA Implementing Area wide Long term K30TJM4F89</v>
      </c>
    </row>
    <row r="4908" spans="1:4">
      <c r="A4908" t="s">
        <v>32273</v>
      </c>
      <c r="B4908" t="s">
        <v>32274</v>
      </c>
      <c r="D4908" t="str">
        <f t="shared" si="76"/>
        <v>K30APSM682 PS OSSOLA FFAR A BIG DATA TOOL FOR URBAN K30APSM682</v>
      </c>
    </row>
    <row r="4909" spans="1:4">
      <c r="A4909" t="s">
        <v>32275</v>
      </c>
      <c r="B4909" t="s">
        <v>32276</v>
      </c>
      <c r="D4909" t="str">
        <f t="shared" si="76"/>
        <v>KS0GWBRA22 Breast Reconstruction Awareness Award KS0GWBRA22</v>
      </c>
    </row>
    <row r="4910" spans="1:4">
      <c r="A4910" t="s">
        <v>32277</v>
      </c>
      <c r="B4910" t="s">
        <v>32278</v>
      </c>
      <c r="D4910" t="str">
        <f t="shared" si="76"/>
        <v>KS0RHTRRED Trauma Readiness Dr Rachel Hight KS0RHTRRED</v>
      </c>
    </row>
    <row r="4911" spans="1:4">
      <c r="A4911" t="s">
        <v>32279</v>
      </c>
      <c r="B4911" t="s">
        <v>32280</v>
      </c>
      <c r="D4911" t="str">
        <f t="shared" si="76"/>
        <v>K30APSFB47 PS OSSOLA USFS POST FIRE TREE RISK K30APSFB47</v>
      </c>
    </row>
    <row r="4912" spans="1:4">
      <c r="A4912" t="s">
        <v>32281</v>
      </c>
      <c r="B4912" t="s">
        <v>32282</v>
      </c>
      <c r="D4912" t="str">
        <f t="shared" si="76"/>
        <v>KS0SMENDOS Endospan Ltd clinical Trial KS0SMENDOS</v>
      </c>
    </row>
    <row r="4913" spans="1:4">
      <c r="A4913" t="s">
        <v>32283</v>
      </c>
      <c r="B4913" t="s">
        <v>32284</v>
      </c>
      <c r="D4913" t="str">
        <f t="shared" si="76"/>
        <v>K30GOOLSCB GOOLEY rodenticide exposure in burrowin K30GOOLSCB</v>
      </c>
    </row>
    <row r="4914" spans="1:4">
      <c r="A4914" t="s">
        <v>32285</v>
      </c>
      <c r="B4914" t="s">
        <v>32286</v>
      </c>
      <c r="D4914" t="str">
        <f t="shared" si="76"/>
        <v>KS0CATP500 MED IMCA THAI GENEEN TRUST AWARD KS0CATP500</v>
      </c>
    </row>
    <row r="4915" spans="1:4">
      <c r="A4915" t="s">
        <v>32287</v>
      </c>
      <c r="B4915" t="s">
        <v>32288</v>
      </c>
      <c r="D4915" t="str">
        <f t="shared" si="76"/>
        <v>K30CLD43TP NIH NCI D43 TRAINING PROGRAM LATIN AMER K30CLD43TP</v>
      </c>
    </row>
    <row r="4916" spans="1:4">
      <c r="A4916" t="s">
        <v>32289</v>
      </c>
      <c r="B4916" t="s">
        <v>32290</v>
      </c>
      <c r="D4916" t="str">
        <f t="shared" si="76"/>
        <v>KS0DMPLNG1 MED PHS MIGLIORETTI LUNG NODULE KS0DMPLNG1</v>
      </c>
    </row>
    <row r="4917" spans="1:4">
      <c r="A4917" t="s">
        <v>32291</v>
      </c>
      <c r="B4917" t="s">
        <v>32292</v>
      </c>
      <c r="D4917" t="str">
        <f t="shared" si="76"/>
        <v>K30DNNSF04 MICRO NELSON NSF ARIZONA STATE K30DNNSF04</v>
      </c>
    </row>
    <row r="4918" spans="1:4">
      <c r="A4918" t="s">
        <v>32293</v>
      </c>
      <c r="B4918" t="s">
        <v>32294</v>
      </c>
      <c r="D4918" t="str">
        <f t="shared" si="76"/>
        <v>K30DNNSF82 MICRO NELSON NSF ARIZONA STATE YEAR 2 K30DNNSF82</v>
      </c>
    </row>
    <row r="4919" spans="1:4">
      <c r="A4919" t="s">
        <v>32295</v>
      </c>
      <c r="B4919" t="s">
        <v>32296</v>
      </c>
      <c r="D4919" t="str">
        <f t="shared" si="76"/>
        <v>K30DNNSF83 MICRO NELSON NSF ARIZONA STATE YEAR 3 K30DNNSF83</v>
      </c>
    </row>
    <row r="4920" spans="1:4">
      <c r="A4920" t="s">
        <v>32297</v>
      </c>
      <c r="B4920" t="s">
        <v>32298</v>
      </c>
      <c r="D4920" t="str">
        <f t="shared" si="76"/>
        <v>K30DNNSF84 MICRO NELSON NSF ARIZONA STATE YEAR 4 K30DNNSF84</v>
      </c>
    </row>
    <row r="4921" spans="1:4">
      <c r="A4921" t="s">
        <v>32299</v>
      </c>
      <c r="B4921" t="s">
        <v>32300</v>
      </c>
      <c r="D4921" t="str">
        <f t="shared" si="76"/>
        <v>K30ERCAK80 CEE ENGINEERING RESEARCH CENTER AWD AK K30ERCAK80</v>
      </c>
    </row>
    <row r="4922" spans="1:4">
      <c r="A4922" t="s">
        <v>32301</v>
      </c>
      <c r="B4922" t="s">
        <v>32302</v>
      </c>
      <c r="D4922" t="str">
        <f t="shared" si="76"/>
        <v>K30ERCAK82 CEE ENGINEERING RESEARCH CENTER AWD AK K30ERCAK82</v>
      </c>
    </row>
    <row r="4923" spans="1:4">
      <c r="A4923" t="s">
        <v>32303</v>
      </c>
      <c r="B4923" t="s">
        <v>32304</v>
      </c>
      <c r="D4923" t="str">
        <f t="shared" si="76"/>
        <v>K30ERCAK83 CEE Kendall Engineering Res Ctr Yr 3 K30ERCAK83</v>
      </c>
    </row>
    <row r="4924" spans="1:4">
      <c r="A4924" t="s">
        <v>32305</v>
      </c>
      <c r="B4924" t="s">
        <v>32306</v>
      </c>
      <c r="D4924" t="str">
        <f t="shared" si="76"/>
        <v>K30ERCAK84 CEE Kendall Engineering Res Ctr Yr 4 K30ERCAK84</v>
      </c>
    </row>
    <row r="4925" spans="1:4">
      <c r="A4925" t="s">
        <v>32307</v>
      </c>
      <c r="B4925" t="s">
        <v>32308</v>
      </c>
      <c r="D4925" t="str">
        <f t="shared" si="76"/>
        <v>K30ERCAM83 CEE Martinez Engineering Res Ctr Yr 3 K30ERCAM83</v>
      </c>
    </row>
    <row r="4926" spans="1:4">
      <c r="A4926" t="s">
        <v>32309</v>
      </c>
      <c r="B4926" t="s">
        <v>32310</v>
      </c>
      <c r="D4926" t="str">
        <f t="shared" si="76"/>
        <v>K30ERCAMB4 CEE Martinez ERC Buros Yr 4 K30ERCAMB4</v>
      </c>
    </row>
    <row r="4927" spans="1:4">
      <c r="A4927" t="s">
        <v>32311</v>
      </c>
      <c r="B4927" t="s">
        <v>32312</v>
      </c>
      <c r="D4927" t="str">
        <f t="shared" si="76"/>
        <v>K30ERCAMP4 CEE Martinez ERC Probe Yr 4 K30ERCAMP4</v>
      </c>
    </row>
    <row r="4928" spans="1:4">
      <c r="A4928" t="s">
        <v>32313</v>
      </c>
      <c r="B4928" t="s">
        <v>32314</v>
      </c>
      <c r="D4928" t="str">
        <f t="shared" si="76"/>
        <v>K30ERCAMS4 CEE Martinez ERC Surfaces Yr 4 K30ERCAMS4</v>
      </c>
    </row>
    <row r="4929" spans="1:4">
      <c r="A4929" t="s">
        <v>32315</v>
      </c>
      <c r="B4929" t="s">
        <v>32316</v>
      </c>
      <c r="D4929" t="str">
        <f t="shared" si="76"/>
        <v>K30ERCCB80 CEE ENGINEERING RESEARCH CENTER AWD CB K30ERCCB80</v>
      </c>
    </row>
    <row r="4930" spans="1:4">
      <c r="A4930" t="s">
        <v>32317</v>
      </c>
      <c r="B4930" t="s">
        <v>32318</v>
      </c>
      <c r="D4930" t="str">
        <f t="shared" si="76"/>
        <v>K30ERCCB82 CEE ENGINEERING RESEARCH CENTER AWD CB K30ERCCB82</v>
      </c>
    </row>
    <row r="4931" spans="1:4">
      <c r="A4931" t="s">
        <v>32319</v>
      </c>
      <c r="B4931" t="s">
        <v>32320</v>
      </c>
      <c r="D4931" t="str">
        <f t="shared" ref="D4931:D4994" si="77">A4931&amp;" "&amp;B4931</f>
        <v>K30ERCCB83 CEE Bronner Engineering Res Ctr Yr 3 K30ERCCB83</v>
      </c>
    </row>
    <row r="4932" spans="1:4">
      <c r="A4932" t="s">
        <v>32321</v>
      </c>
      <c r="B4932" t="s">
        <v>32322</v>
      </c>
      <c r="D4932" t="str">
        <f t="shared" si="77"/>
        <v>K30ERCCB84 CEE Bronner Engineering Res Ctr Yr 4 K30ERCCB84</v>
      </c>
    </row>
    <row r="4933" spans="1:4">
      <c r="A4933" t="s">
        <v>32323</v>
      </c>
      <c r="B4933" t="s">
        <v>32324</v>
      </c>
      <c r="D4933" t="str">
        <f t="shared" si="77"/>
        <v>K30ERCCBP2 CEE ERCA AWARD PARTICIPANT SUP CB K30ERCCBP2</v>
      </c>
    </row>
    <row r="4934" spans="1:4">
      <c r="A4934" t="s">
        <v>32325</v>
      </c>
      <c r="B4934" t="s">
        <v>32326</v>
      </c>
      <c r="D4934" t="str">
        <f t="shared" si="77"/>
        <v>K30ERCCBP3 CEE Bronner ERC Participant K30ERCCBP3</v>
      </c>
    </row>
    <row r="4935" spans="1:4">
      <c r="A4935" t="s">
        <v>32327</v>
      </c>
      <c r="B4935" t="s">
        <v>32328</v>
      </c>
      <c r="D4935" t="str">
        <f t="shared" si="77"/>
        <v>K30ERCCBP4 CEE Bronner ERC Participant K30ERCCBP4</v>
      </c>
    </row>
    <row r="4936" spans="1:4">
      <c r="A4936" t="s">
        <v>32329</v>
      </c>
      <c r="B4936" t="s">
        <v>32330</v>
      </c>
      <c r="D4936" t="str">
        <f t="shared" si="77"/>
        <v>K30ERCCBP5 CEE Bronner ERC PS Yr 5 K30ERCCBP5</v>
      </c>
    </row>
    <row r="4937" spans="1:4">
      <c r="A4937" t="s">
        <v>32331</v>
      </c>
      <c r="B4937" t="s">
        <v>32332</v>
      </c>
      <c r="D4937" t="str">
        <f t="shared" si="77"/>
        <v>K30ERCCBPS CEE ERCA AWARD PARTICIPANT SUP CB K30ERCCBPS</v>
      </c>
    </row>
    <row r="4938" spans="1:4">
      <c r="A4938" t="s">
        <v>32333</v>
      </c>
      <c r="B4938" t="s">
        <v>32334</v>
      </c>
      <c r="D4938" t="str">
        <f t="shared" si="77"/>
        <v>K30ERCCLN3 CEE ERC Yr 3 Award Close Out K30ERCCLN3</v>
      </c>
    </row>
    <row r="4939" spans="1:4">
      <c r="A4939" t="s">
        <v>32335</v>
      </c>
      <c r="B4939" t="s">
        <v>32336</v>
      </c>
      <c r="D4939" t="str">
        <f t="shared" si="77"/>
        <v>K30ERCDW83 CEE Wilson Engineering Res Ctr Yr 3 K30ERCDW83</v>
      </c>
    </row>
    <row r="4940" spans="1:4">
      <c r="A4940" t="s">
        <v>32337</v>
      </c>
      <c r="B4940" t="s">
        <v>32338</v>
      </c>
      <c r="D4940" t="str">
        <f t="shared" si="77"/>
        <v>K30ERCDW84 CEE Wilson Engineering Res Ctr Yr 4 K30ERCDW84</v>
      </c>
    </row>
    <row r="4941" spans="1:4">
      <c r="A4941" t="s">
        <v>32339</v>
      </c>
      <c r="B4941" t="s">
        <v>32340</v>
      </c>
      <c r="D4941" t="str">
        <f t="shared" si="77"/>
        <v>K30ERCJD80 CEE ENGINEERING RESEARCH CENTER AWD JD K30ERCJD80</v>
      </c>
    </row>
    <row r="4942" spans="1:4">
      <c r="A4942" t="s">
        <v>32341</v>
      </c>
      <c r="B4942" t="s">
        <v>32342</v>
      </c>
      <c r="D4942" t="str">
        <f t="shared" si="77"/>
        <v>K30ERCJD82 CEE ENGINEERING RESEARCH CENTER AWD JD K30ERCJD82</v>
      </c>
    </row>
    <row r="4943" spans="1:4">
      <c r="A4943" t="s">
        <v>32343</v>
      </c>
      <c r="B4943" t="s">
        <v>32344</v>
      </c>
      <c r="D4943" t="str">
        <f t="shared" si="77"/>
        <v>K30ERCJD83 CEE DeJong ERC Industry Yr 3 K30ERCJD83</v>
      </c>
    </row>
    <row r="4944" spans="1:4">
      <c r="A4944" t="s">
        <v>32345</v>
      </c>
      <c r="B4944" t="s">
        <v>32346</v>
      </c>
      <c r="D4944" t="str">
        <f t="shared" si="77"/>
        <v>K30ERCKZ83 CEE Ziotopou Engineering Res Ctr Yr 3 K30ERCKZ83</v>
      </c>
    </row>
    <row r="4945" spans="1:4">
      <c r="A4945" t="s">
        <v>32347</v>
      </c>
      <c r="B4945" t="s">
        <v>32348</v>
      </c>
      <c r="D4945" t="str">
        <f t="shared" si="77"/>
        <v>K30ERCKZ84 CEE Ziotopou Engineering Res Ctr Yr 4 K30ERCKZ84</v>
      </c>
    </row>
    <row r="4946" spans="1:4">
      <c r="A4946" t="s">
        <v>32349</v>
      </c>
      <c r="B4946" t="s">
        <v>32350</v>
      </c>
      <c r="D4946" t="str">
        <f t="shared" si="77"/>
        <v>K30ERCP183 CEE DeJong ERC MICP Yr 3 K30ERCP183</v>
      </c>
    </row>
    <row r="4947" spans="1:4">
      <c r="A4947" t="s">
        <v>32351</v>
      </c>
      <c r="B4947" t="s">
        <v>32352</v>
      </c>
      <c r="D4947" t="str">
        <f t="shared" si="77"/>
        <v>K30ERCP184 CEE DeJong ERC MICP Yr 4 K30ERCP184</v>
      </c>
    </row>
    <row r="4948" spans="1:4">
      <c r="A4948" t="s">
        <v>32353</v>
      </c>
      <c r="B4948" t="s">
        <v>32354</v>
      </c>
      <c r="D4948" t="str">
        <f t="shared" si="77"/>
        <v>K30ERCP283 CEE DeJong ERC BioFilm Yr 3 K30ERCP283</v>
      </c>
    </row>
    <row r="4949" spans="1:4">
      <c r="A4949" t="s">
        <v>32355</v>
      </c>
      <c r="B4949" t="s">
        <v>32356</v>
      </c>
      <c r="D4949" t="str">
        <f t="shared" si="77"/>
        <v>K30ERCP284 CEE DeJong ERC BioFilm Yr 4 K30ERCP284</v>
      </c>
    </row>
    <row r="4950" spans="1:4">
      <c r="A4950" t="s">
        <v>32357</v>
      </c>
      <c r="B4950" t="s">
        <v>32358</v>
      </c>
      <c r="D4950" t="str">
        <f t="shared" si="77"/>
        <v>K30ERCP383 CEE DeJong ERC Upscaling Yr 3 K30ERCP383</v>
      </c>
    </row>
    <row r="4951" spans="1:4">
      <c r="A4951" t="s">
        <v>32359</v>
      </c>
      <c r="B4951" t="s">
        <v>32360</v>
      </c>
      <c r="D4951" t="str">
        <f t="shared" si="77"/>
        <v>K30ERCP384 CEE DeJong ERC Upscaling Yr 4 K30ERCP384</v>
      </c>
    </row>
    <row r="4952" spans="1:4">
      <c r="A4952" t="s">
        <v>32361</v>
      </c>
      <c r="B4952" t="s">
        <v>32362</v>
      </c>
      <c r="D4952" t="str">
        <f t="shared" si="77"/>
        <v>K30ERCP484 CEE DeJong ERC Hayward Yr 4 K30ERCP484</v>
      </c>
    </row>
    <row r="4953" spans="1:4">
      <c r="A4953" t="s">
        <v>32363</v>
      </c>
      <c r="B4953" t="s">
        <v>32364</v>
      </c>
      <c r="D4953" t="str">
        <f t="shared" si="77"/>
        <v>K30ERCTG80 CEE ENGINEERING RESEARCH CENTER AWD TG K30ERCTG80</v>
      </c>
    </row>
    <row r="4954" spans="1:4">
      <c r="A4954" t="s">
        <v>32365</v>
      </c>
      <c r="B4954" t="s">
        <v>32366</v>
      </c>
      <c r="D4954" t="str">
        <f t="shared" si="77"/>
        <v>K30SCXPLR1 BME CHERRY EXPLORER R01 CA206187 K30SCXPLR1</v>
      </c>
    </row>
    <row r="4955" spans="1:4">
      <c r="A4955" t="s">
        <v>32367</v>
      </c>
      <c r="B4955" t="s">
        <v>32368</v>
      </c>
      <c r="D4955" t="str">
        <f t="shared" si="77"/>
        <v>KS0RBXPLR1 MRAD Badawi Explorer 9 25 15 8 31 20 KS0RBXPLR1</v>
      </c>
    </row>
    <row r="4956" spans="1:4">
      <c r="A4956" t="s">
        <v>32369</v>
      </c>
      <c r="B4956" t="s">
        <v>32370</v>
      </c>
      <c r="D4956" t="str">
        <f t="shared" si="77"/>
        <v>K30TJL8IGD ARE Lybbert Eval India Grain Devlp K30TJL8IGD</v>
      </c>
    </row>
    <row r="4957" spans="1:4">
      <c r="A4957" t="s">
        <v>32371</v>
      </c>
      <c r="B4957" t="s">
        <v>32372</v>
      </c>
      <c r="D4957" t="str">
        <f t="shared" si="77"/>
        <v>K30LCH5R01 HE HD Hibel R01HD Grant 35B11 K30LCH5R01</v>
      </c>
    </row>
    <row r="4958" spans="1:4">
      <c r="A4958" t="s">
        <v>32373</v>
      </c>
      <c r="B4958" t="s">
        <v>32374</v>
      </c>
      <c r="D4958" t="str">
        <f t="shared" si="77"/>
        <v>K30PSYRF91 PSY Robins Hibel R01HD Grant 35B11 K30PSYRF91</v>
      </c>
    </row>
    <row r="4959" spans="1:4">
      <c r="A4959" t="s">
        <v>32375</v>
      </c>
      <c r="B4959" t="s">
        <v>32376</v>
      </c>
      <c r="D4959" t="str">
        <f t="shared" si="77"/>
        <v>K30PSYRF93 PSY Bleidorn Hibel R01 Grant 35B11 K30PSYRF93</v>
      </c>
    </row>
    <row r="4960" spans="1:4">
      <c r="A4960" t="s">
        <v>32377</v>
      </c>
      <c r="B4960" t="s">
        <v>32378</v>
      </c>
      <c r="D4960" t="str">
        <f t="shared" si="77"/>
        <v>KS0SERDUK2 Duke University Contract KS0SERDUK2</v>
      </c>
    </row>
    <row r="4961" spans="1:4">
      <c r="A4961" t="s">
        <v>32379</v>
      </c>
      <c r="B4961" t="s">
        <v>32380</v>
      </c>
      <c r="D4961" t="str">
        <f t="shared" si="77"/>
        <v>KS0SERDUKE Duke University Contract KS0SERDUKE</v>
      </c>
    </row>
    <row r="4962" spans="1:4">
      <c r="A4962" t="s">
        <v>32381</v>
      </c>
      <c r="B4962" t="s">
        <v>32382</v>
      </c>
      <c r="D4962" t="str">
        <f t="shared" si="77"/>
        <v>K30OFAGILE FIEHN AGILENT TECHNOLOGIES AMEND 9 K30OFAGILE</v>
      </c>
    </row>
    <row r="4963" spans="1:4">
      <c r="A4963" t="s">
        <v>32383</v>
      </c>
      <c r="B4963" t="s">
        <v>32384</v>
      </c>
      <c r="D4963" t="str">
        <f t="shared" si="77"/>
        <v>K30OFAGLNT FIEHN AGILENT TECHNOLOGIES AMEND 8 K30OFAGLNT</v>
      </c>
    </row>
    <row r="4964" spans="1:4">
      <c r="A4964" t="s">
        <v>32385</v>
      </c>
      <c r="B4964" t="s">
        <v>32386</v>
      </c>
      <c r="D4964" t="str">
        <f t="shared" si="77"/>
        <v>K30DWRLK72 CEE DWR SEDIMENT INFLOW CC YR 1 of 3 K30DWRLK72</v>
      </c>
    </row>
    <row r="4965" spans="1:4">
      <c r="A4965" t="s">
        <v>32387</v>
      </c>
      <c r="B4965" t="s">
        <v>32388</v>
      </c>
      <c r="D4965" t="str">
        <f t="shared" si="77"/>
        <v>K30DWRLK73 CEE DWR SEDIMENT INFLOW CC YR 2 OF 3 K30DWRLK73</v>
      </c>
    </row>
    <row r="4966" spans="1:4">
      <c r="A4966" t="s">
        <v>32389</v>
      </c>
      <c r="B4966" t="s">
        <v>32390</v>
      </c>
      <c r="D4966" t="str">
        <f t="shared" si="77"/>
        <v>K30DWRLK74 CEE DWR SEDIMENT INFLOW CC YR 3 OF 3 K30DWRLK74</v>
      </c>
    </row>
    <row r="4967" spans="1:4">
      <c r="A4967" t="s">
        <v>32391</v>
      </c>
      <c r="B4967" t="s">
        <v>32392</v>
      </c>
      <c r="D4967" t="str">
        <f t="shared" si="77"/>
        <v>K30DWRLK75 CEE DWR SEDIMENT INFLOW CC AMD02 K30DWRLK75</v>
      </c>
    </row>
    <row r="4968" spans="1:4">
      <c r="A4968" t="s">
        <v>32393</v>
      </c>
      <c r="B4968" t="s">
        <v>32394</v>
      </c>
      <c r="D4968" t="str">
        <f t="shared" si="77"/>
        <v>K30APSF942 USDA SCRI STRAWBERRY KNAPP K30APSF942</v>
      </c>
    </row>
    <row r="4969" spans="1:4">
      <c r="A4969" t="s">
        <v>32395</v>
      </c>
      <c r="B4969" t="s">
        <v>32396</v>
      </c>
      <c r="D4969" t="str">
        <f t="shared" si="77"/>
        <v>K30APSF9AR USDA SCRI STRAWBERRY UC ANR K30APSF9AR</v>
      </c>
    </row>
    <row r="4970" spans="1:4">
      <c r="A4970" t="s">
        <v>32397</v>
      </c>
      <c r="B4970" t="s">
        <v>32398</v>
      </c>
      <c r="D4970" t="str">
        <f t="shared" si="77"/>
        <v>K30APSF9CP USDA SCRI STRAWBERRY CAL POLY SLO K30APSF9CP</v>
      </c>
    </row>
    <row r="4971" spans="1:4">
      <c r="A4971" t="s">
        <v>32399</v>
      </c>
      <c r="B4971" t="s">
        <v>32400</v>
      </c>
      <c r="D4971" t="str">
        <f t="shared" si="77"/>
        <v>K30APSF9RV USDA SCRI STRAWBERRY UC RIVERSIDE K30APSF9RV</v>
      </c>
    </row>
    <row r="4972" spans="1:4">
      <c r="A4972" t="s">
        <v>32401</v>
      </c>
      <c r="B4972" t="s">
        <v>32402</v>
      </c>
      <c r="D4972" t="str">
        <f t="shared" si="77"/>
        <v>K30APSF9SC USDA SCRI STRAWBERRY KNAPP UCSC K30APSF9SC</v>
      </c>
    </row>
    <row r="4973" spans="1:4">
      <c r="A4973" t="s">
        <v>32403</v>
      </c>
      <c r="B4973" t="s">
        <v>32404</v>
      </c>
      <c r="D4973" t="str">
        <f t="shared" si="77"/>
        <v>K30APSF9UF USDA SCRI STRAWBERRY UNIV FLORIDA K30APSF9UF</v>
      </c>
    </row>
    <row r="4974" spans="1:4">
      <c r="A4974" t="s">
        <v>32405</v>
      </c>
      <c r="B4974" t="s">
        <v>32406</v>
      </c>
      <c r="D4974" t="str">
        <f t="shared" si="77"/>
        <v>K30PTFSCRI USDA NIFA 2017 51181 26833 K30PTFSCRI</v>
      </c>
    </row>
    <row r="4975" spans="1:4">
      <c r="A4975" t="s">
        <v>32407</v>
      </c>
      <c r="B4975" t="s">
        <v>32408</v>
      </c>
      <c r="D4975" t="str">
        <f t="shared" si="77"/>
        <v>K30REG5KNA CLOSED Goodhue NIFA Knapp 8 31 21 K30REG5KNA</v>
      </c>
    </row>
    <row r="4976" spans="1:4">
      <c r="A4976" t="s">
        <v>32409</v>
      </c>
      <c r="B4976" t="s">
        <v>32410</v>
      </c>
      <c r="D4976" t="str">
        <f t="shared" si="77"/>
        <v>K30SK1ITMP PS USDA SCRI TA KNAPP K30SK1ITMP</v>
      </c>
    </row>
    <row r="4977" spans="1:4">
      <c r="A4977" t="s">
        <v>32411</v>
      </c>
      <c r="B4977" t="s">
        <v>32412</v>
      </c>
      <c r="D4977" t="str">
        <f t="shared" si="77"/>
        <v>K30TRG5B38 USDA SCRI STRAWBERRY GORDON K30TRG5B38</v>
      </c>
    </row>
    <row r="4978" spans="1:4">
      <c r="A4978" t="s">
        <v>32413</v>
      </c>
      <c r="B4978" t="s">
        <v>32414</v>
      </c>
      <c r="D4978" t="str">
        <f t="shared" si="77"/>
        <v>K30ETNANIN UB Etna No Indirect Costs K30ETNANIN</v>
      </c>
    </row>
    <row r="4979" spans="1:4">
      <c r="A4979" t="s">
        <v>32415</v>
      </c>
      <c r="B4979" t="s">
        <v>32416</v>
      </c>
      <c r="D4979" t="str">
        <f t="shared" si="77"/>
        <v>K30UBEETN0 UPWARD BOUND PROG ETNA 0 IDC K30UBEETN0</v>
      </c>
    </row>
    <row r="4980" spans="1:4">
      <c r="A4980" t="s">
        <v>32417</v>
      </c>
      <c r="B4980" t="s">
        <v>32418</v>
      </c>
      <c r="D4980" t="str">
        <f t="shared" si="77"/>
        <v>K30UBEETNA UPWARD BOUND ETNA K30UBEETNA</v>
      </c>
    </row>
    <row r="4981" spans="1:4">
      <c r="A4981" t="s">
        <v>32419</v>
      </c>
      <c r="B4981" t="s">
        <v>32420</v>
      </c>
      <c r="D4981" t="str">
        <f t="shared" si="77"/>
        <v>K30UBPETNA Upward Bound ETNA K30UBPETNA</v>
      </c>
    </row>
    <row r="4982" spans="1:4">
      <c r="A4982" t="s">
        <v>32421</v>
      </c>
      <c r="B4982" t="s">
        <v>32422</v>
      </c>
      <c r="D4982" t="str">
        <f t="shared" si="77"/>
        <v>K30NVCASIS MAE NARAYANAN NSF CASIS 1740506 K30NVCASIS</v>
      </c>
    </row>
    <row r="4983" spans="1:4">
      <c r="A4983" t="s">
        <v>32423</v>
      </c>
      <c r="B4983" t="s">
        <v>32424</v>
      </c>
      <c r="D4983" t="str">
        <f t="shared" si="77"/>
        <v>K30ACG5NSF HE CD GUPTA NSF CNH L Dynamics 2 21 K30ACG5NSF</v>
      </c>
    </row>
    <row r="4984" spans="1:4">
      <c r="A4984" t="s">
        <v>32425</v>
      </c>
      <c r="B4984" t="s">
        <v>32426</v>
      </c>
      <c r="D4984" t="str">
        <f t="shared" si="77"/>
        <v>K30HED0585 LAWR DAHLKE NSF CNH L Dynamics 2 21 K30HED0585</v>
      </c>
    </row>
    <row r="4985" spans="1:4">
      <c r="A4985" t="s">
        <v>32427</v>
      </c>
      <c r="B4985" t="s">
        <v>32428</v>
      </c>
      <c r="D4985" t="str">
        <f t="shared" si="77"/>
        <v>K30HELE585 LAWR DAHLKE NSF CNH L The Dynamics 2 21 K30HELE585</v>
      </c>
    </row>
    <row r="4986" spans="1:4">
      <c r="A4986" t="s">
        <v>32429</v>
      </c>
      <c r="B4986" t="s">
        <v>32430</v>
      </c>
      <c r="D4986" t="str">
        <f t="shared" si="77"/>
        <v>K30MAV6NSF HECD Visser NATL SCI FDN NSF 35B77 K30MAV6NSF</v>
      </c>
    </row>
    <row r="4987" spans="1:4">
      <c r="A4987" t="s">
        <v>32431</v>
      </c>
      <c r="B4987" t="s">
        <v>32432</v>
      </c>
      <c r="D4987" t="str">
        <f t="shared" si="77"/>
        <v>K30NSFJH07 CEE NSF HAHIKE HERMAN K30NSFJH07</v>
      </c>
    </row>
    <row r="4988" spans="1:4">
      <c r="A4988" t="s">
        <v>32433</v>
      </c>
      <c r="B4988" t="s">
        <v>32434</v>
      </c>
      <c r="D4988" t="str">
        <f t="shared" si="77"/>
        <v>KS0AWFETAL MED SURG AIJUN WANG NIH FETAL STUDY KS0AWFETAL</v>
      </c>
    </row>
    <row r="4989" spans="1:4">
      <c r="A4989" t="s">
        <v>32435</v>
      </c>
      <c r="B4989" t="s">
        <v>32436</v>
      </c>
      <c r="D4989" t="str">
        <f t="shared" si="77"/>
        <v>KS0MPLJ265 01 31 24 NIH R01 Potassium A19 1897 KS0MPLJ265</v>
      </c>
    </row>
    <row r="4990" spans="1:4">
      <c r="A4990" t="s">
        <v>32437</v>
      </c>
      <c r="B4990" t="s">
        <v>32438</v>
      </c>
      <c r="D4990" t="str">
        <f t="shared" si="77"/>
        <v>K30FMMCAR1 AN SCI MITLOEHNER CARB YR1 2 DAIRIES K30FMMCAR1</v>
      </c>
    </row>
    <row r="4991" spans="1:4">
      <c r="A4991" t="s">
        <v>32439</v>
      </c>
      <c r="B4991" t="s">
        <v>32440</v>
      </c>
      <c r="D4991" t="str">
        <f t="shared" si="77"/>
        <v>K30FMMCAR2 AN SCI MITLOEHNER CARB YR2 2 DAIRIES K30FMMCAR2</v>
      </c>
    </row>
    <row r="4992" spans="1:4">
      <c r="A4992" t="s">
        <v>32441</v>
      </c>
      <c r="B4992" t="s">
        <v>32442</v>
      </c>
      <c r="D4992" t="str">
        <f t="shared" si="77"/>
        <v>K30S4ARMK3 ARB MKleeman Biogas phase 3 K30S4ARMK3</v>
      </c>
    </row>
    <row r="4993" spans="1:4">
      <c r="A4993" t="s">
        <v>32443</v>
      </c>
      <c r="B4993" t="s">
        <v>32444</v>
      </c>
      <c r="D4993" t="str">
        <f t="shared" si="77"/>
        <v>K30DCBAY01 MAE C DAVIS BAYER CROSCIENCE LP K30DCBAY01</v>
      </c>
    </row>
    <row r="4994" spans="1:4">
      <c r="A4994" t="s">
        <v>32445</v>
      </c>
      <c r="B4994" t="s">
        <v>32446</v>
      </c>
      <c r="D4994" t="str">
        <f t="shared" si="77"/>
        <v>K305875023 CIDE Analysis Improve Non Res Electric K305875023</v>
      </c>
    </row>
    <row r="4995" spans="1:4">
      <c r="A4995" t="s">
        <v>32447</v>
      </c>
      <c r="B4995" t="s">
        <v>32448</v>
      </c>
      <c r="D4995" t="str">
        <f t="shared" ref="D4995:D5058" si="78">A4995&amp;" "&amp;B4995</f>
        <v>K30SAPFZR1 Awasthi Pfizer C Trial B7451015 K30SAPFZR1</v>
      </c>
    </row>
    <row r="4996" spans="1:4">
      <c r="A4996" t="s">
        <v>32449</v>
      </c>
      <c r="B4996" t="s">
        <v>32450</v>
      </c>
      <c r="D4996" t="str">
        <f t="shared" si="78"/>
        <v>KS0SAPFZR1 Awasthi Pfizer C Trial B7451015 KS0SAPFZR1</v>
      </c>
    </row>
    <row r="4997" spans="1:4">
      <c r="A4997" t="s">
        <v>32451</v>
      </c>
      <c r="B4997" t="s">
        <v>32452</v>
      </c>
      <c r="D4997" t="str">
        <f t="shared" si="78"/>
        <v>K30CRFCDRE UCR HLB Trees K30CRFCDRE</v>
      </c>
    </row>
    <row r="4998" spans="1:4">
      <c r="A4998" t="s">
        <v>32453</v>
      </c>
      <c r="B4998" t="s">
        <v>32454</v>
      </c>
      <c r="D4998" t="str">
        <f t="shared" si="78"/>
        <v>K30SKMIRA2 KOWALCZYKOWSKI MIRA R35GM131900 K30SKMIRA2</v>
      </c>
    </row>
    <row r="4999" spans="1:4">
      <c r="A4999" t="s">
        <v>32455</v>
      </c>
      <c r="B4999" t="s">
        <v>32456</v>
      </c>
      <c r="D4999" t="str">
        <f t="shared" si="78"/>
        <v>K30SKMIRAS KOWALCZYKOWSKI MIRA R35GM131900 02S1 K30SKMIRAS</v>
      </c>
    </row>
    <row r="5000" spans="1:4">
      <c r="A5000" t="s">
        <v>32457</v>
      </c>
      <c r="B5000" t="s">
        <v>32458</v>
      </c>
      <c r="D5000" t="str">
        <f t="shared" si="78"/>
        <v>K30F4HONSF CEE Oldroyd NSF CAREER K30F4HONSF</v>
      </c>
    </row>
    <row r="5001" spans="1:4">
      <c r="A5001" t="s">
        <v>32459</v>
      </c>
      <c r="B5001" t="s">
        <v>32460</v>
      </c>
      <c r="D5001" t="str">
        <f t="shared" si="78"/>
        <v>K30MJUBC01 U of British Columbia Sub MELNIKOW K30MJUBC01</v>
      </c>
    </row>
    <row r="5002" spans="1:4">
      <c r="A5002" t="s">
        <v>32461</v>
      </c>
      <c r="B5002" t="s">
        <v>32462</v>
      </c>
      <c r="D5002" t="str">
        <f t="shared" si="78"/>
        <v>KS0LZ35C55 Zimmermann U Mich BOOST phase 3 6 23 KS0LZ35C55</v>
      </c>
    </row>
    <row r="5003" spans="1:4">
      <c r="A5003" t="s">
        <v>32463</v>
      </c>
      <c r="B5003" t="s">
        <v>32464</v>
      </c>
      <c r="D5003" t="str">
        <f t="shared" si="78"/>
        <v>KS0EMLJAHO Maverakis I4V MC JAHO b KS0EMLJAHO</v>
      </c>
    </row>
    <row r="5004" spans="1:4">
      <c r="A5004" t="s">
        <v>32465</v>
      </c>
      <c r="B5004" t="s">
        <v>32466</v>
      </c>
      <c r="D5004" t="str">
        <f t="shared" si="78"/>
        <v>K30V4TH648 Wittenburg Shasqui Doxorubicin Study K30V4TH648</v>
      </c>
    </row>
    <row r="5005" spans="1:4">
      <c r="A5005" t="s">
        <v>32467</v>
      </c>
      <c r="B5005" t="s">
        <v>32468</v>
      </c>
      <c r="D5005" t="str">
        <f t="shared" si="78"/>
        <v>K30S4SK004 CEE KUNNATH CALTRANS BRIDGE GIRDERS K30S4SK004</v>
      </c>
    </row>
    <row r="5006" spans="1:4">
      <c r="A5006" t="s">
        <v>32469</v>
      </c>
      <c r="B5006" t="s">
        <v>32470</v>
      </c>
      <c r="D5006" t="str">
        <f t="shared" si="78"/>
        <v>KS0VW40423 WHEELOCK GENENTECH INC BN40423 0 3 23 KS0VW40423</v>
      </c>
    </row>
    <row r="5007" spans="1:4">
      <c r="A5007" t="s">
        <v>32471</v>
      </c>
      <c r="B5007" t="s">
        <v>32472</v>
      </c>
      <c r="D5007" t="str">
        <f t="shared" si="78"/>
        <v>K30MATSS11 SShkoller LANL 2019 21 K30MATSS11</v>
      </c>
    </row>
    <row r="5008" spans="1:4">
      <c r="A5008" t="s">
        <v>32473</v>
      </c>
      <c r="B5008" t="s">
        <v>32474</v>
      </c>
      <c r="D5008" t="str">
        <f t="shared" si="78"/>
        <v>K30MATSS12 S Shkoller LANL 2019 22 x23 K30MATSS12</v>
      </c>
    </row>
    <row r="5009" spans="1:4">
      <c r="A5009" t="s">
        <v>32475</v>
      </c>
      <c r="B5009" t="s">
        <v>32476</v>
      </c>
      <c r="D5009" t="str">
        <f t="shared" si="78"/>
        <v>KS0FSGENOM SHARP Genom Intracrbral Hemrhg 01 31 24 KS0FSGENOM</v>
      </c>
    </row>
    <row r="5010" spans="1:4">
      <c r="A5010" t="s">
        <v>32477</v>
      </c>
      <c r="B5010" t="s">
        <v>32478</v>
      </c>
      <c r="D5010" t="str">
        <f t="shared" si="78"/>
        <v>K304873248 CALTRANS DCFC Evaluation K304873248</v>
      </c>
    </row>
    <row r="5011" spans="1:4">
      <c r="A5011" t="s">
        <v>32479</v>
      </c>
      <c r="B5011" t="s">
        <v>32480</v>
      </c>
      <c r="D5011" t="str">
        <f t="shared" si="78"/>
        <v>K30NSF19FO CHEM Osterloh NSF Award 2019 K30NSF19FO</v>
      </c>
    </row>
    <row r="5012" spans="1:4">
      <c r="A5012" t="s">
        <v>32481</v>
      </c>
      <c r="B5012" t="s">
        <v>32482</v>
      </c>
      <c r="D5012" t="str">
        <f t="shared" si="78"/>
        <v>KS0OMALZ20 MEYER ALZHEIMERS ASSOCIATION 4 30 2020 KS0OMALZ20</v>
      </c>
    </row>
    <row r="5013" spans="1:4">
      <c r="A5013" t="s">
        <v>32483</v>
      </c>
      <c r="B5013" t="s">
        <v>32484</v>
      </c>
      <c r="D5013" t="str">
        <f t="shared" si="78"/>
        <v>KS0OMALZ21 MEYER ALZHEIMERS ASSOCIATION 4 30 2021 KS0OMALZ21</v>
      </c>
    </row>
    <row r="5014" spans="1:4">
      <c r="A5014" t="s">
        <v>32485</v>
      </c>
      <c r="B5014" t="s">
        <v>32486</v>
      </c>
      <c r="D5014" t="str">
        <f t="shared" si="78"/>
        <v>KS0OMALZ22 MEYER ALZHEIMERS ASSOCIATION 4 30 2022 KS0OMALZ22</v>
      </c>
    </row>
    <row r="5015" spans="1:4">
      <c r="A5015" t="s">
        <v>32487</v>
      </c>
      <c r="B5015" t="s">
        <v>32488</v>
      </c>
      <c r="D5015" t="str">
        <f t="shared" si="78"/>
        <v>KS0OMALZ23 MEYER ALZHEIMERS ASSOCIATION 4 30 2023 KS0OMALZ23</v>
      </c>
    </row>
    <row r="5016" spans="1:4">
      <c r="A5016" t="s">
        <v>32489</v>
      </c>
      <c r="B5016" t="s">
        <v>32490</v>
      </c>
      <c r="D5016" t="str">
        <f t="shared" si="78"/>
        <v>K30V4B3601 NIH R01 Coronavirus Recombination Rsch K30V4B3601</v>
      </c>
    </row>
    <row r="5017" spans="1:4">
      <c r="A5017" t="s">
        <v>32491</v>
      </c>
      <c r="B5017" t="s">
        <v>32492</v>
      </c>
      <c r="D5017" t="str">
        <f t="shared" si="78"/>
        <v>KS0JBUOC01 MRAD Boone Univ of Chicago Subcontract KS0JBUOC01</v>
      </c>
    </row>
    <row r="5018" spans="1:4">
      <c r="A5018" t="s">
        <v>32493</v>
      </c>
      <c r="B5018" t="s">
        <v>32494</v>
      </c>
      <c r="D5018" t="str">
        <f t="shared" si="78"/>
        <v>KS0RWFSTI1 MED PHS WHITMER KAISER SCHAEFER KS0RWFSTI1</v>
      </c>
    </row>
    <row r="5019" spans="1:4">
      <c r="A5019" t="s">
        <v>32495</v>
      </c>
      <c r="B5019" t="s">
        <v>32496</v>
      </c>
      <c r="D5019" t="str">
        <f t="shared" si="78"/>
        <v>KS0RWFSTI2 MED PHS WHITMER KAISER SCHAEFER KS0RWFSTI2</v>
      </c>
    </row>
    <row r="5020" spans="1:4">
      <c r="A5020" t="s">
        <v>32497</v>
      </c>
      <c r="B5020" t="s">
        <v>32498</v>
      </c>
      <c r="D5020" t="str">
        <f t="shared" si="78"/>
        <v>KS0HOGD855 MED IMHO GANDARA RAZOR GENOMICS KS0HOGD855</v>
      </c>
    </row>
    <row r="5021" spans="1:4">
      <c r="A5021" t="s">
        <v>32499</v>
      </c>
      <c r="B5021" t="s">
        <v>32500</v>
      </c>
      <c r="D5021" t="str">
        <f t="shared" si="78"/>
        <v>K30FINLS04 L Starkston NSF CAREER 2021 26 FINA Grad K30FINLS04</v>
      </c>
    </row>
    <row r="5022" spans="1:4">
      <c r="A5022" t="s">
        <v>32501</v>
      </c>
      <c r="B5022" t="s">
        <v>32502</v>
      </c>
      <c r="D5022" t="str">
        <f t="shared" si="78"/>
        <v>K30MATLS04 L Starkston NSF CAREER 2021 26 K30MATLS04</v>
      </c>
    </row>
    <row r="5023" spans="1:4">
      <c r="A5023" t="s">
        <v>32503</v>
      </c>
      <c r="B5023" t="s">
        <v>32504</v>
      </c>
      <c r="D5023" t="str">
        <f t="shared" si="78"/>
        <v>K30MATLS4P L Starkston NSF CAREER 2021 26 PS K30MATLS4P</v>
      </c>
    </row>
    <row r="5024" spans="1:4">
      <c r="A5024" t="s">
        <v>32505</v>
      </c>
      <c r="B5024" t="s">
        <v>32506</v>
      </c>
      <c r="D5024" t="str">
        <f t="shared" si="78"/>
        <v>KS0ASWTG01 Stahmer William T Grant SPO 21 1332 KS0ASWTG01</v>
      </c>
    </row>
    <row r="5025" spans="1:4">
      <c r="A5025" t="s">
        <v>32507</v>
      </c>
      <c r="B5025" t="s">
        <v>32508</v>
      </c>
      <c r="D5025" t="str">
        <f t="shared" si="78"/>
        <v>K30MONI692 LAWR MONIER PNNL DE AC05 76RL01830 K30MONI692</v>
      </c>
    </row>
    <row r="5026" spans="1:4">
      <c r="A5026" t="s">
        <v>32509</v>
      </c>
      <c r="B5026" t="s">
        <v>32510</v>
      </c>
      <c r="D5026" t="str">
        <f t="shared" si="78"/>
        <v>K30XLONRAV MAE LIN X ONR A21 3027 K30XLONRAV</v>
      </c>
    </row>
    <row r="5027" spans="1:4">
      <c r="A5027" t="s">
        <v>32511</v>
      </c>
      <c r="B5027" t="s">
        <v>32512</v>
      </c>
      <c r="D5027" t="str">
        <f t="shared" si="78"/>
        <v>K30SCWOOCC 9 30 21 Off the shelf survey Olive Oil K30SCWOOCC</v>
      </c>
    </row>
    <row r="5028" spans="1:4">
      <c r="A5028" t="s">
        <v>32513</v>
      </c>
      <c r="B5028" t="s">
        <v>32514</v>
      </c>
      <c r="D5028" t="str">
        <f t="shared" si="78"/>
        <v>KS0CAEI600 MED IMCA EBONG CEDARS SINAI CARS KS0CAEI600</v>
      </c>
    </row>
    <row r="5029" spans="1:4">
      <c r="A5029" t="s">
        <v>32515</v>
      </c>
      <c r="B5029" t="s">
        <v>32516</v>
      </c>
      <c r="D5029" t="str">
        <f t="shared" si="78"/>
        <v>KS0JGPRVT2 Med Surg Joseph Galante PROOVIT2 KS0JGPRVT2</v>
      </c>
    </row>
    <row r="5030" spans="1:4">
      <c r="A5030" t="s">
        <v>32517</v>
      </c>
      <c r="B5030" t="s">
        <v>32518</v>
      </c>
      <c r="D5030" t="str">
        <f t="shared" si="78"/>
        <v>K30CLS5D26 CTRI Manage Southern Blight 2021 K30CLS5D26</v>
      </c>
    </row>
    <row r="5031" spans="1:4">
      <c r="A5031" t="s">
        <v>32519</v>
      </c>
      <c r="B5031" t="s">
        <v>32520</v>
      </c>
      <c r="D5031" t="str">
        <f t="shared" si="78"/>
        <v>KS0IDCS842 MED IMID COHEN REVIRAL REVC006 KS0IDCS842</v>
      </c>
    </row>
    <row r="5032" spans="1:4">
      <c r="A5032" t="s">
        <v>32521</v>
      </c>
      <c r="B5032" t="s">
        <v>32522</v>
      </c>
      <c r="D5032" t="str">
        <f t="shared" si="78"/>
        <v>KS0IDCS843 MED IMID COHEN GILEAD US 553 9020 KS0IDCS843</v>
      </c>
    </row>
    <row r="5033" spans="1:4">
      <c r="A5033" t="s">
        <v>32523</v>
      </c>
      <c r="B5033" t="s">
        <v>32524</v>
      </c>
      <c r="D5033" t="str">
        <f t="shared" si="78"/>
        <v>KS0HORA803 MED IMCT ROSENBERG KANGPU BIOPHARMA KS0HORA803</v>
      </c>
    </row>
    <row r="5034" spans="1:4">
      <c r="A5034" t="s">
        <v>32525</v>
      </c>
      <c r="B5034" t="s">
        <v>32526</v>
      </c>
      <c r="D5034" t="str">
        <f t="shared" si="78"/>
        <v>K30AWMOORE JMIE ANNW SCOTT RIVER TAILINGS REST DSN K30AWMOORE</v>
      </c>
    </row>
    <row r="5035" spans="1:4">
      <c r="A5035" t="s">
        <v>32527</v>
      </c>
      <c r="B5035" t="s">
        <v>32528</v>
      </c>
      <c r="D5035" t="str">
        <f t="shared" si="78"/>
        <v>K30AK01NSF CHE KULKARNI NSF CAREER 3 D 2048260 K30AK01NSF</v>
      </c>
    </row>
    <row r="5036" spans="1:4">
      <c r="A5036" t="s">
        <v>32529</v>
      </c>
      <c r="B5036" t="s">
        <v>32530</v>
      </c>
      <c r="D5036" t="str">
        <f t="shared" si="78"/>
        <v>K30JIN5D33 LAWR JIN NASA HEADQUARTERS 35D33 K30JIN5D33</v>
      </c>
    </row>
    <row r="5037" spans="1:4">
      <c r="A5037" t="s">
        <v>32531</v>
      </c>
      <c r="B5037" t="s">
        <v>32532</v>
      </c>
      <c r="D5037" t="str">
        <f t="shared" si="78"/>
        <v>K30SYDFWF2 JMIE HAYE CDFW Fish Resiliency Proj Y2 K30SYDFWF2</v>
      </c>
    </row>
    <row r="5038" spans="1:4">
      <c r="A5038" t="s">
        <v>32533</v>
      </c>
      <c r="B5038" t="s">
        <v>32534</v>
      </c>
      <c r="D5038" t="str">
        <f t="shared" si="78"/>
        <v>K30SYDFWF3 JMIE HAYE CDFW Fish Resiliency Proj Y3 K30SYDFWF3</v>
      </c>
    </row>
    <row r="5039" spans="1:4">
      <c r="A5039" t="s">
        <v>32535</v>
      </c>
      <c r="B5039" t="s">
        <v>32536</v>
      </c>
      <c r="D5039" t="str">
        <f t="shared" si="78"/>
        <v>K30SYDFWFR JMIE HAYE CDFW Fish Resiliency project K30SYDFWFR</v>
      </c>
    </row>
    <row r="5040" spans="1:4">
      <c r="A5040" t="s">
        <v>32537</v>
      </c>
      <c r="B5040" t="s">
        <v>32538</v>
      </c>
      <c r="D5040" t="str">
        <f t="shared" si="78"/>
        <v>K30NCTVC01 Transylvania County Consult C000114163 K30NCTVC01</v>
      </c>
    </row>
    <row r="5041" spans="1:4">
      <c r="A5041" t="s">
        <v>32539</v>
      </c>
      <c r="B5041" t="s">
        <v>32540</v>
      </c>
      <c r="D5041" t="str">
        <f t="shared" si="78"/>
        <v>KS0JOALZ20 OLICHNEY ALZ ASSOCIATION 6 30 24 KS0JOALZ20</v>
      </c>
    </row>
    <row r="5042" spans="1:4">
      <c r="A5042" t="s">
        <v>32541</v>
      </c>
      <c r="B5042" t="s">
        <v>32542</v>
      </c>
      <c r="D5042" t="str">
        <f t="shared" si="78"/>
        <v>KS0LJ35D40 ALZHEIMERS ASSOCIATION PTC C 16 426579 KS0LJ35D40</v>
      </c>
    </row>
    <row r="5043" spans="1:4">
      <c r="A5043" t="s">
        <v>32543</v>
      </c>
      <c r="B5043" t="s">
        <v>32544</v>
      </c>
      <c r="D5043" t="str">
        <f t="shared" si="78"/>
        <v>K30CNSLK27 CNS Krubitzer R01NS115881 K30CNSLK27</v>
      </c>
    </row>
    <row r="5044" spans="1:4">
      <c r="A5044" t="s">
        <v>32545</v>
      </c>
      <c r="B5044" t="s">
        <v>32546</v>
      </c>
      <c r="D5044" t="str">
        <f t="shared" si="78"/>
        <v>K307935D48 GRAD DIV NSF FELLOWSHIP EDUC ALLOW K307935D48</v>
      </c>
    </row>
    <row r="5045" spans="1:4">
      <c r="A5045" t="s">
        <v>32547</v>
      </c>
      <c r="B5045" t="s">
        <v>32548</v>
      </c>
      <c r="D5045" t="str">
        <f t="shared" si="78"/>
        <v>K307935D49 GS NSF GRFP 20 21 K307935D49</v>
      </c>
    </row>
    <row r="5046" spans="1:4">
      <c r="A5046" t="s">
        <v>32549</v>
      </c>
      <c r="B5046" t="s">
        <v>32550</v>
      </c>
      <c r="D5046" t="str">
        <f t="shared" si="78"/>
        <v>K30GEGGRIP GEL GRANT GRAD RESARCH INTERNSHIP K30GEGGRIP</v>
      </c>
    </row>
    <row r="5047" spans="1:4">
      <c r="A5047" t="s">
        <v>32551</v>
      </c>
      <c r="B5047" t="s">
        <v>32552</v>
      </c>
      <c r="D5047" t="str">
        <f t="shared" si="78"/>
        <v>K30LJ35D49 ANTS NSF GRFP 2020 21 J LOFTUS 35D49 K30LJ35D49</v>
      </c>
    </row>
    <row r="5048" spans="1:4">
      <c r="A5048" t="s">
        <v>32553</v>
      </c>
      <c r="B5048" t="s">
        <v>32554</v>
      </c>
      <c r="D5048" t="str">
        <f t="shared" si="78"/>
        <v>K307935D50 GS NSF GRFP 21 22 K307935D50</v>
      </c>
    </row>
    <row r="5049" spans="1:4">
      <c r="A5049" t="s">
        <v>32555</v>
      </c>
      <c r="B5049" t="s">
        <v>32556</v>
      </c>
      <c r="D5049" t="str">
        <f t="shared" si="78"/>
        <v>K30EGB5INT CLOSED ESP BrodieGradStu NSF INTERNAward K30EGB5INT</v>
      </c>
    </row>
    <row r="5050" spans="1:4">
      <c r="A5050" t="s">
        <v>32557</v>
      </c>
      <c r="B5050" t="s">
        <v>32558</v>
      </c>
      <c r="D5050" t="str">
        <f t="shared" si="78"/>
        <v>K307935D51 GS NSF GRFP 22 23 K307935D51</v>
      </c>
    </row>
    <row r="5051" spans="1:4">
      <c r="A5051" t="s">
        <v>32559</v>
      </c>
      <c r="B5051" t="s">
        <v>32560</v>
      </c>
      <c r="D5051" t="str">
        <f t="shared" si="78"/>
        <v>K30BOL5D51 WFCB Bolas E NSF GRFP 22 23 K30BOL5D51</v>
      </c>
    </row>
    <row r="5052" spans="1:4">
      <c r="A5052" t="s">
        <v>32561</v>
      </c>
      <c r="B5052" t="s">
        <v>32562</v>
      </c>
      <c r="D5052" t="str">
        <f t="shared" si="78"/>
        <v>K307935D52 GS NSF GRFP 23 24 K307935D52</v>
      </c>
    </row>
    <row r="5053" spans="1:4">
      <c r="A5053" t="s">
        <v>32563</v>
      </c>
      <c r="B5053" t="s">
        <v>32564</v>
      </c>
      <c r="D5053" t="str">
        <f t="shared" si="78"/>
        <v>K30OMFAR24 ECE MOMENI LOW POWER ULTRA TERAHERTZ K30OMFAR24</v>
      </c>
    </row>
    <row r="5054" spans="1:4">
      <c r="A5054" t="s">
        <v>32565</v>
      </c>
      <c r="B5054" t="s">
        <v>32566</v>
      </c>
      <c r="D5054" t="str">
        <f t="shared" si="78"/>
        <v>K30DESBFVW DES FERGUSON VENTUREWELL K30DESBFVW</v>
      </c>
    </row>
    <row r="5055" spans="1:4">
      <c r="A5055" t="s">
        <v>32567</v>
      </c>
      <c r="B5055" t="s">
        <v>32568</v>
      </c>
      <c r="D5055" t="str">
        <f t="shared" si="78"/>
        <v>KS0TTPHEX2 MED OTO Tollefson Phoenix Child Hospt KS0TTPHEX2</v>
      </c>
    </row>
    <row r="5056" spans="1:4">
      <c r="A5056" t="s">
        <v>32569</v>
      </c>
      <c r="B5056" t="s">
        <v>32570</v>
      </c>
      <c r="D5056" t="str">
        <f t="shared" si="78"/>
        <v>KS0TTPHEX3 MED OTO Tollefson Phoenix Child Hospt KS0TTPHEX3</v>
      </c>
    </row>
    <row r="5057" spans="1:4">
      <c r="A5057" t="s">
        <v>32571</v>
      </c>
      <c r="B5057" t="s">
        <v>32572</v>
      </c>
      <c r="D5057" t="str">
        <f t="shared" si="78"/>
        <v>KS0TTPHOEX MED OTO Tollefson Phoenix Child Hospt KS0TTPHOEX</v>
      </c>
    </row>
    <row r="5058" spans="1:4">
      <c r="A5058" t="s">
        <v>32573</v>
      </c>
      <c r="B5058" t="s">
        <v>32574</v>
      </c>
      <c r="D5058" t="str">
        <f t="shared" si="78"/>
        <v>KS0HOAM818 MED IMCT ABEDI AUTOLUS LIMITED KS0HOAM818</v>
      </c>
    </row>
    <row r="5059" spans="1:4">
      <c r="A5059" t="s">
        <v>32575</v>
      </c>
      <c r="B5059" t="s">
        <v>32576</v>
      </c>
      <c r="D5059" t="str">
        <f t="shared" ref="D5059:D5122" si="79">A5059&amp;" "&amp;B5059</f>
        <v>KS0HOJB826 MED IMCT JONAS LOXO ONCOLOGY KS0HOJB826</v>
      </c>
    </row>
    <row r="5060" spans="1:4">
      <c r="A5060" t="s">
        <v>32577</v>
      </c>
      <c r="B5060" t="s">
        <v>32578</v>
      </c>
      <c r="D5060" t="str">
        <f t="shared" si="79"/>
        <v>K30AEMOCEA NPB Amy Miles Ocean Trust Fellowship K30AEMOCEA</v>
      </c>
    </row>
    <row r="5061" spans="1:4">
      <c r="A5061" t="s">
        <v>32579</v>
      </c>
      <c r="B5061" t="s">
        <v>32580</v>
      </c>
      <c r="D5061" t="str">
        <f t="shared" si="79"/>
        <v>KS0HOLT805 MED IMHO LI JIANGSU HENGRUI MEDICINE KS0HOLT805</v>
      </c>
    </row>
    <row r="5062" spans="1:4">
      <c r="A5062" t="s">
        <v>32581</v>
      </c>
      <c r="B5062" t="s">
        <v>32582</v>
      </c>
      <c r="D5062" t="str">
        <f t="shared" si="79"/>
        <v>K304877100 ITS Sperling NP Trust A21 3458 K304877100</v>
      </c>
    </row>
    <row r="5063" spans="1:4">
      <c r="A5063" t="s">
        <v>32583</v>
      </c>
      <c r="B5063" t="s">
        <v>32584</v>
      </c>
      <c r="D5063" t="str">
        <f t="shared" si="79"/>
        <v>KS0HOTJ828 MED IMCT TUSCANO GENENTECH KS0HOTJ828</v>
      </c>
    </row>
    <row r="5064" spans="1:4">
      <c r="A5064" t="s">
        <v>32585</v>
      </c>
      <c r="B5064" t="s">
        <v>32586</v>
      </c>
      <c r="D5064" t="str">
        <f t="shared" si="79"/>
        <v>KS0HOTJ827 MED IMCT TUSCANO PHARMACYCLICS KS0HOTJ827</v>
      </c>
    </row>
    <row r="5065" spans="1:4">
      <c r="A5065" t="s">
        <v>32587</v>
      </c>
      <c r="B5065" t="s">
        <v>32588</v>
      </c>
      <c r="D5065" t="str">
        <f t="shared" si="79"/>
        <v>K30VKSFFAR PLB Sundar FFAR award K30VKSFFAR</v>
      </c>
    </row>
    <row r="5066" spans="1:4">
      <c r="A5066" t="s">
        <v>32589</v>
      </c>
      <c r="B5066" t="s">
        <v>32590</v>
      </c>
      <c r="D5066" t="str">
        <f t="shared" si="79"/>
        <v>K30DCCRBAY MAE DAVIS C CITRUS USDA A21 3701 K30DCCRBAY</v>
      </c>
    </row>
    <row r="5067" spans="1:4">
      <c r="A5067" t="s">
        <v>32591</v>
      </c>
      <c r="B5067" t="s">
        <v>32592</v>
      </c>
      <c r="D5067" t="str">
        <f t="shared" si="79"/>
        <v>K30CHEUGTM Chem Toney Univ of Georgia K30CHEUGTM</v>
      </c>
    </row>
    <row r="5068" spans="1:4">
      <c r="A5068" t="s">
        <v>32593</v>
      </c>
      <c r="B5068" t="s">
        <v>32594</v>
      </c>
      <c r="D5068" t="str">
        <f t="shared" si="79"/>
        <v>K30GEORMT2 Chem Toney Univ of Georgia K30GEORMT2</v>
      </c>
    </row>
    <row r="5069" spans="1:4">
      <c r="A5069" t="s">
        <v>32595</v>
      </c>
      <c r="B5069" t="s">
        <v>32596</v>
      </c>
      <c r="D5069" t="str">
        <f t="shared" si="79"/>
        <v>KS0ERJT502 MERM COLUMBIA UNIV JOHNSON KS0ERJT502</v>
      </c>
    </row>
    <row r="5070" spans="1:4">
      <c r="A5070" t="s">
        <v>32597</v>
      </c>
      <c r="B5070" t="s">
        <v>32598</v>
      </c>
      <c r="D5070" t="str">
        <f t="shared" si="79"/>
        <v>KS0ERJT506 MERM COLUMBIA UNIV JOHNSON KS0ERJT506</v>
      </c>
    </row>
    <row r="5071" spans="1:4">
      <c r="A5071" t="s">
        <v>32599</v>
      </c>
      <c r="B5071" t="s">
        <v>32600</v>
      </c>
      <c r="D5071" t="str">
        <f t="shared" si="79"/>
        <v>KS0ERJT511 MERM COLUMBIA UNIV YR3 JOHNSON KS0ERJT511</v>
      </c>
    </row>
    <row r="5072" spans="1:4">
      <c r="A5072" t="s">
        <v>32601</v>
      </c>
      <c r="B5072" t="s">
        <v>32602</v>
      </c>
      <c r="D5072" t="str">
        <f t="shared" si="79"/>
        <v>K30SIVNIH3 BME NIH AWARD 1R01GM133880 K30SIVNIH3</v>
      </c>
    </row>
    <row r="5073" spans="1:4">
      <c r="A5073" t="s">
        <v>32603</v>
      </c>
      <c r="B5073" t="s">
        <v>32604</v>
      </c>
      <c r="D5073" t="str">
        <f t="shared" si="79"/>
        <v>K30SIVNSF3 BME NSF AWARD 1R01GM133880 K30SIVNSF3</v>
      </c>
    </row>
    <row r="5074" spans="1:4">
      <c r="A5074" t="s">
        <v>32605</v>
      </c>
      <c r="B5074" t="s">
        <v>32606</v>
      </c>
      <c r="D5074" t="str">
        <f t="shared" si="79"/>
        <v>K30WPCAR26 ECE PUTNAM CAREER CHIP SCALE K30WPCAR26</v>
      </c>
    </row>
    <row r="5075" spans="1:4">
      <c r="A5075" t="s">
        <v>32607</v>
      </c>
      <c r="B5075" t="s">
        <v>32608</v>
      </c>
      <c r="D5075" t="str">
        <f t="shared" si="79"/>
        <v>K30NKNSFCR PLB Shabek NSF CAREER award K30NKNSFCR</v>
      </c>
    </row>
    <row r="5076" spans="1:4">
      <c r="A5076" t="s">
        <v>32609</v>
      </c>
      <c r="B5076" t="s">
        <v>32610</v>
      </c>
      <c r="D5076" t="str">
        <f t="shared" si="79"/>
        <v>K30V625161 CAHFS NAHLN ENHANCING DIAG CAPABILITY K30V625161</v>
      </c>
    </row>
    <row r="5077" spans="1:4">
      <c r="A5077" t="s">
        <v>32611</v>
      </c>
      <c r="B5077" t="s">
        <v>32612</v>
      </c>
      <c r="D5077" t="str">
        <f t="shared" si="79"/>
        <v>KS0ERVC502 MERM CHOP VANCE KS0ERVC502</v>
      </c>
    </row>
    <row r="5078" spans="1:4">
      <c r="A5078" t="s">
        <v>32613</v>
      </c>
      <c r="B5078" t="s">
        <v>32614</v>
      </c>
      <c r="D5078" t="str">
        <f t="shared" si="79"/>
        <v>K30SMNSF01 MSE MCCORMACK NSF CAREER CAEPE 2047084 K30SMNSF01</v>
      </c>
    </row>
    <row r="5079" spans="1:4">
      <c r="A5079" t="s">
        <v>32615</v>
      </c>
      <c r="B5079" t="s">
        <v>32616</v>
      </c>
      <c r="D5079" t="str">
        <f t="shared" si="79"/>
        <v>K30SMNSFPS MSE MCCORMACK NSF CAREER PART SUPP K30SMNSFPS</v>
      </c>
    </row>
    <row r="5080" spans="1:4">
      <c r="A5080" t="s">
        <v>32617</v>
      </c>
      <c r="B5080" t="s">
        <v>32618</v>
      </c>
      <c r="D5080" t="str">
        <f t="shared" si="79"/>
        <v>K30V431M13 FOUNDATION FOR ANGELMAN SYNDROME THERAPE K30V431M13</v>
      </c>
    </row>
    <row r="5081" spans="1:4">
      <c r="A5081" t="s">
        <v>32619</v>
      </c>
      <c r="B5081" t="s">
        <v>32620</v>
      </c>
      <c r="D5081" t="str">
        <f t="shared" si="79"/>
        <v>K30CDFW055 WFCB LUSARDI DROUGHT AND WATER DIVERSIO K30CDFW055</v>
      </c>
    </row>
    <row r="5082" spans="1:4">
      <c r="A5082" t="s">
        <v>32621</v>
      </c>
      <c r="B5082" t="s">
        <v>32622</v>
      </c>
      <c r="D5082" t="str">
        <f t="shared" si="79"/>
        <v>K30RLDRGHT WFCB LUSARDI DROUGHT AND WATER DIVERSIO K30RLDRGHT</v>
      </c>
    </row>
    <row r="5083" spans="1:4">
      <c r="A5083" t="s">
        <v>32623</v>
      </c>
      <c r="B5083" t="s">
        <v>32624</v>
      </c>
      <c r="D5083" t="str">
        <f t="shared" si="79"/>
        <v>K303879029 TO 3 CalNEXT Hybrid RTU Lab Vernon K303879029</v>
      </c>
    </row>
    <row r="5084" spans="1:4">
      <c r="A5084" t="s">
        <v>32625</v>
      </c>
      <c r="B5084" t="s">
        <v>32626</v>
      </c>
      <c r="D5084" t="str">
        <f t="shared" si="79"/>
        <v>K30YBA22T1 YBA Yuba County GENT 2022 41 C000114286 K30YBA22T1</v>
      </c>
    </row>
    <row r="5085" spans="1:4">
      <c r="A5085" t="s">
        <v>32627</v>
      </c>
      <c r="B5085" t="s">
        <v>32628</v>
      </c>
      <c r="D5085" t="str">
        <f t="shared" si="79"/>
        <v>K30LXE5F07 EPS23 NextStep Gemonic Tools 4 Breeding K30LXE5F07</v>
      </c>
    </row>
    <row r="5086" spans="1:4">
      <c r="A5086" t="s">
        <v>32629</v>
      </c>
      <c r="B5086" t="s">
        <v>32630</v>
      </c>
      <c r="D5086" t="str">
        <f t="shared" si="79"/>
        <v>K30FANG077 WFCB FANGUE CDFW DELTA SMELT K30FANG077</v>
      </c>
    </row>
    <row r="5087" spans="1:4">
      <c r="A5087" t="s">
        <v>32631</v>
      </c>
      <c r="B5087" t="s">
        <v>32632</v>
      </c>
      <c r="D5087" t="str">
        <f t="shared" si="79"/>
        <v>K30FANGICF WFCB FANGUE CDFW DELTA SMELT K30FANGICF</v>
      </c>
    </row>
    <row r="5088" spans="1:4">
      <c r="A5088" t="s">
        <v>32633</v>
      </c>
      <c r="B5088" t="s">
        <v>32634</v>
      </c>
      <c r="D5088" t="str">
        <f t="shared" si="79"/>
        <v>K30MLDWO06 CA DEPT OF WATER Open Enrollment K30MLDWO06</v>
      </c>
    </row>
    <row r="5089" spans="1:4">
      <c r="A5089" t="s">
        <v>32635</v>
      </c>
      <c r="B5089" t="s">
        <v>32636</v>
      </c>
      <c r="D5089" t="str">
        <f t="shared" si="79"/>
        <v>K30MLDWR06 DWR Leadership Training and Development K30MLDWR06</v>
      </c>
    </row>
    <row r="5090" spans="1:4">
      <c r="A5090" t="s">
        <v>32637</v>
      </c>
      <c r="B5090" t="s">
        <v>32638</v>
      </c>
      <c r="D5090" t="str">
        <f t="shared" si="79"/>
        <v>K30AMSIPC4 SCHREIER Progeny array reconstruction K30AMSIPC4</v>
      </c>
    </row>
    <row r="5091" spans="1:4">
      <c r="A5091" t="s">
        <v>32639</v>
      </c>
      <c r="B5091" t="s">
        <v>32640</v>
      </c>
      <c r="D5091" t="str">
        <f t="shared" si="79"/>
        <v>K30ROD2150 LAWR NATL LAB SANDIA RODRIGUES K30ROD2150</v>
      </c>
    </row>
    <row r="5092" spans="1:4">
      <c r="A5092" t="s">
        <v>32641</v>
      </c>
      <c r="B5092" t="s">
        <v>32642</v>
      </c>
      <c r="D5092" t="str">
        <f t="shared" si="79"/>
        <v>K30DESTMNS DES Maiorana NSF Designing Smart 35F12 K30DESTMNS</v>
      </c>
    </row>
    <row r="5093" spans="1:4">
      <c r="A5093" t="s">
        <v>32643</v>
      </c>
      <c r="B5093" t="s">
        <v>32644</v>
      </c>
      <c r="D5093" t="str">
        <f t="shared" si="79"/>
        <v>K30FKHMCR3 9 29 2023 Marshfield Youth OP Vehicles 3 K30FKHMCR3</v>
      </c>
    </row>
    <row r="5094" spans="1:4">
      <c r="A5094" t="s">
        <v>32645</v>
      </c>
      <c r="B5094" t="s">
        <v>32646</v>
      </c>
      <c r="D5094" t="str">
        <f t="shared" si="79"/>
        <v>K30V470PSO Prescott Award Stranded Sea Otters K30V470PSO</v>
      </c>
    </row>
    <row r="5095" spans="1:4">
      <c r="A5095" t="s">
        <v>32647</v>
      </c>
      <c r="B5095" t="s">
        <v>32648</v>
      </c>
      <c r="D5095" t="str">
        <f t="shared" si="79"/>
        <v>K30KZAFOSR MAE Kong Zhoadan Air Force A23 1872 K30KZAFOSR</v>
      </c>
    </row>
    <row r="5096" spans="1:4">
      <c r="A5096" t="s">
        <v>32649</v>
      </c>
      <c r="B5096" t="s">
        <v>32650</v>
      </c>
      <c r="D5096" t="str">
        <f t="shared" si="79"/>
        <v>K30F4JPUSD CEE Pena USDA Aquifer Recharge K30F4JPUSD</v>
      </c>
    </row>
    <row r="5097" spans="1:4">
      <c r="A5097" t="s">
        <v>32651</v>
      </c>
      <c r="B5097" t="s">
        <v>32652</v>
      </c>
      <c r="D5097" t="str">
        <f t="shared" si="79"/>
        <v>KS0DB35F18 NSG ASEE FELLOWSHIP DARIL BROWN KS0DB35F18</v>
      </c>
    </row>
    <row r="5098" spans="1:4">
      <c r="A5098" t="s">
        <v>32653</v>
      </c>
      <c r="B5098" t="s">
        <v>32654</v>
      </c>
      <c r="D5098" t="str">
        <f t="shared" si="79"/>
        <v>K30RLKLMT3 Lusardi RLF 17268 Klamath Acoustic Study K30RLKLMT3</v>
      </c>
    </row>
    <row r="5099" spans="1:4">
      <c r="A5099" t="s">
        <v>32655</v>
      </c>
      <c r="B5099" t="s">
        <v>32656</v>
      </c>
      <c r="D5099" t="str">
        <f t="shared" si="79"/>
        <v>KS0TTTK555 TRUONG TAKEDA PROTOCOL TAK 555 3010 KS0TTTK555</v>
      </c>
    </row>
    <row r="5100" spans="1:4">
      <c r="A5100" t="s">
        <v>32657</v>
      </c>
      <c r="B5100" t="s">
        <v>32658</v>
      </c>
      <c r="D5100" t="str">
        <f t="shared" si="79"/>
        <v>KS0CTAM800 MED IMCT ABEDI KITE PHARMA INC KS0CTAM800</v>
      </c>
    </row>
    <row r="5101" spans="1:4">
      <c r="A5101" t="s">
        <v>32659</v>
      </c>
      <c r="B5101" t="s">
        <v>32660</v>
      </c>
      <c r="D5101" t="str">
        <f t="shared" si="79"/>
        <v>KS0PMAJ302 MED IMPM ADAMS MILITARY PACCMAN 22 01 KS0PMAJ302</v>
      </c>
    </row>
    <row r="5102" spans="1:4">
      <c r="A5102" t="s">
        <v>32661</v>
      </c>
      <c r="B5102" t="s">
        <v>32662</v>
      </c>
      <c r="D5102" t="str">
        <f t="shared" si="79"/>
        <v>K30FANG112 WFCB FANGUE WINTER RUN CHINOOK K30FANG112</v>
      </c>
    </row>
    <row r="5103" spans="1:4">
      <c r="A5103" t="s">
        <v>32663</v>
      </c>
      <c r="B5103" t="s">
        <v>32664</v>
      </c>
      <c r="D5103" t="str">
        <f t="shared" si="79"/>
        <v>K30SALMON2 Meyer SCOE Spinning Salmon Project K30SALMON2</v>
      </c>
    </row>
    <row r="5104" spans="1:4">
      <c r="A5104" t="s">
        <v>32665</v>
      </c>
      <c r="B5104" t="s">
        <v>32666</v>
      </c>
      <c r="D5104" t="str">
        <f t="shared" si="79"/>
        <v>K304877120 Tal Hewlett Jenn Funding Request K304877120</v>
      </c>
    </row>
    <row r="5105" spans="1:4">
      <c r="A5105" t="s">
        <v>32667</v>
      </c>
      <c r="B5105" t="s">
        <v>32668</v>
      </c>
      <c r="D5105" t="str">
        <f t="shared" si="79"/>
        <v>K306877015 Sperling PI Support Prime Account K306877015</v>
      </c>
    </row>
    <row r="5106" spans="1:4">
      <c r="A5106" t="s">
        <v>32669</v>
      </c>
      <c r="B5106" t="s">
        <v>32670</v>
      </c>
      <c r="D5106" t="str">
        <f t="shared" si="79"/>
        <v>K30MLLAAAS EVE LaForgia LOreal USA Flwsp A23 2976 K30MLLAAAS</v>
      </c>
    </row>
    <row r="5107" spans="1:4">
      <c r="A5107" t="s">
        <v>32671</v>
      </c>
      <c r="B5107" t="s">
        <v>32672</v>
      </c>
      <c r="D5107" t="str">
        <f t="shared" si="79"/>
        <v>K30FNDNA01 National Institute of Justice DNA K30FNDNA01</v>
      </c>
    </row>
    <row r="5108" spans="1:4">
      <c r="A5108" t="s">
        <v>32673</v>
      </c>
      <c r="B5108" t="s">
        <v>32674</v>
      </c>
      <c r="D5108" t="str">
        <f t="shared" si="79"/>
        <v>KS0MKAT023 KNIGHT 2023 CALOES CHAT VOCA FUNDS KS0MKAT023</v>
      </c>
    </row>
    <row r="5109" spans="1:4">
      <c r="A5109" t="s">
        <v>32675</v>
      </c>
      <c r="B5109" t="s">
        <v>32676</v>
      </c>
      <c r="D5109" t="str">
        <f t="shared" si="79"/>
        <v>KS0RHFMRP1 Hagerman Simons Foundation KS0RHFMRP1</v>
      </c>
    </row>
    <row r="5110" spans="1:4">
      <c r="A5110" t="s">
        <v>32677</v>
      </c>
      <c r="B5110" t="s">
        <v>32678</v>
      </c>
      <c r="D5110" t="str">
        <f t="shared" si="79"/>
        <v>K30MLTSC08 Dept Toxic Substances Control Leadership K30MLTSC08</v>
      </c>
    </row>
    <row r="5111" spans="1:4">
      <c r="A5111" t="s">
        <v>32679</v>
      </c>
      <c r="B5111" t="s">
        <v>32680</v>
      </c>
      <c r="D5111" t="str">
        <f t="shared" si="79"/>
        <v>KS0IDDA300 MED IMID DESAI BOSTON CHILDRENS HOSP KS0IDDA300</v>
      </c>
    </row>
    <row r="5112" spans="1:4">
      <c r="A5112" t="s">
        <v>32681</v>
      </c>
      <c r="B5112" t="s">
        <v>32682</v>
      </c>
      <c r="D5112" t="str">
        <f t="shared" si="79"/>
        <v>K30CCCCBLA CHEM BERBEN DOE C4 ADVANCE K30CCCCBLA</v>
      </c>
    </row>
    <row r="5113" spans="1:4">
      <c r="A5113" t="s">
        <v>32683</v>
      </c>
      <c r="B5113" t="s">
        <v>32684</v>
      </c>
      <c r="D5113" t="str">
        <f t="shared" si="79"/>
        <v>KS0EWEMBLM Waetjen UCSF TheraNova LLC eMBLEM KS0EWEMBLM</v>
      </c>
    </row>
    <row r="5114" spans="1:4">
      <c r="A5114" t="s">
        <v>32685</v>
      </c>
      <c r="B5114" t="s">
        <v>32686</v>
      </c>
      <c r="D5114" t="str">
        <f t="shared" si="79"/>
        <v>K30S4MKCTP CEE KLEE ARB Updating CA Temp Profiles K30S4MKCTP</v>
      </c>
    </row>
    <row r="5115" spans="1:4">
      <c r="A5115" t="s">
        <v>32687</v>
      </c>
      <c r="B5115" t="s">
        <v>32688</v>
      </c>
      <c r="D5115" t="str">
        <f t="shared" si="79"/>
        <v>K30AKCFSVB UBA AMERICAN KENNEL CLUB CANINE HE A23 2 K30AKCFSVB</v>
      </c>
    </row>
    <row r="5116" spans="1:4">
      <c r="A5116" t="s">
        <v>32689</v>
      </c>
      <c r="B5116" t="s">
        <v>32690</v>
      </c>
      <c r="D5116" t="str">
        <f t="shared" si="79"/>
        <v>K30DMR5F40 Natl Fish and Wildlife Fdn 129 403 66 K30DMR5F40</v>
      </c>
    </row>
    <row r="5117" spans="1:4">
      <c r="A5117" t="s">
        <v>32691</v>
      </c>
      <c r="B5117" t="s">
        <v>32692</v>
      </c>
      <c r="D5117" t="str">
        <f t="shared" si="79"/>
        <v>K30MOR5F41 ENT C Morisseau U of Alabama K30MOR5F41</v>
      </c>
    </row>
    <row r="5118" spans="1:4">
      <c r="A5118" t="s">
        <v>32693</v>
      </c>
      <c r="B5118" t="s">
        <v>32694</v>
      </c>
      <c r="D5118" t="str">
        <f t="shared" si="79"/>
        <v>K30MOR5F42 ENT C Morisseau U of Alabama K30MOR5F42</v>
      </c>
    </row>
    <row r="5119" spans="1:4">
      <c r="A5119" t="s">
        <v>32695</v>
      </c>
      <c r="B5119" t="s">
        <v>32696</v>
      </c>
      <c r="D5119" t="str">
        <f t="shared" si="79"/>
        <v>K30GEKVNFX USDA Vietnam VetScience Faculty Exchange K30GEKVNFX</v>
      </c>
    </row>
    <row r="5120" spans="1:4">
      <c r="A5120" t="s">
        <v>32697</v>
      </c>
      <c r="B5120" t="s">
        <v>32698</v>
      </c>
      <c r="D5120" t="str">
        <f t="shared" si="79"/>
        <v>K30HB35F43 ANTS CU ANSCHUTZ B HENN 35F43 K30HB35F43</v>
      </c>
    </row>
    <row r="5121" spans="1:4">
      <c r="A5121" t="s">
        <v>32699</v>
      </c>
      <c r="B5121" t="s">
        <v>32700</v>
      </c>
      <c r="D5121" t="str">
        <f t="shared" si="79"/>
        <v>K30GLC5F44 US Israel Binational Ag Research Dev K30GLC5F44</v>
      </c>
    </row>
    <row r="5122" spans="1:4">
      <c r="A5122" t="s">
        <v>32701</v>
      </c>
      <c r="B5122" t="s">
        <v>32702</v>
      </c>
      <c r="D5122" t="str">
        <f t="shared" si="79"/>
        <v>KS0PMGE303 MED IMPM GONCHAROVA UNIV ARIZONA 682081 KS0PMGE303</v>
      </c>
    </row>
    <row r="5123" spans="1:4">
      <c r="A5123" t="s">
        <v>32703</v>
      </c>
      <c r="B5123" t="s">
        <v>32704</v>
      </c>
      <c r="D5123" t="str">
        <f t="shared" ref="D5123:D5186" si="80">A5123&amp;" "&amp;B5123</f>
        <v>K30ASIOREI ASI Undergrad Organic Ag Ed UC UCANR Res K30ASIOREI</v>
      </c>
    </row>
    <row r="5124" spans="1:4">
      <c r="A5124" t="s">
        <v>32705</v>
      </c>
      <c r="B5124" t="s">
        <v>32706</v>
      </c>
      <c r="D5124" t="str">
        <f t="shared" si="80"/>
        <v>K30SFMOREI ASI Undergrad Organic Ag Ed UC UCANR Res K30SFMOREI</v>
      </c>
    </row>
    <row r="5125" spans="1:4">
      <c r="A5125" t="s">
        <v>32707</v>
      </c>
      <c r="B5125" t="s">
        <v>32708</v>
      </c>
      <c r="D5125" t="str">
        <f t="shared" si="80"/>
        <v>KS0SCUCSF1 CROSSEN UCSF R01 GRANT SUBAWARD KS0SCUCSF1</v>
      </c>
    </row>
    <row r="5126" spans="1:4">
      <c r="A5126" t="s">
        <v>32709</v>
      </c>
      <c r="B5126" t="s">
        <v>32710</v>
      </c>
      <c r="D5126" t="str">
        <f t="shared" si="80"/>
        <v>KS0HOCM330 MED IMHO CHEN HRSA AMPLA HEALTH KS0HOCM330</v>
      </c>
    </row>
    <row r="5127" spans="1:4">
      <c r="A5127" t="s">
        <v>32711</v>
      </c>
      <c r="B5127" t="s">
        <v>32712</v>
      </c>
      <c r="D5127" t="str">
        <f t="shared" si="80"/>
        <v>K30LHY5F50 Characterizing Natal Origin Host Plant K30LHY5F50</v>
      </c>
    </row>
    <row r="5128" spans="1:4">
      <c r="A5128" t="s">
        <v>32713</v>
      </c>
      <c r="B5128" t="s">
        <v>32714</v>
      </c>
      <c r="D5128" t="str">
        <f t="shared" si="80"/>
        <v>K30GMCGPGM GMC GEORGE MASON UNIVERSITY IHS016552 K30GMCGPGM</v>
      </c>
    </row>
    <row r="5129" spans="1:4">
      <c r="A5129" t="s">
        <v>32715</v>
      </c>
      <c r="B5129" t="s">
        <v>32716</v>
      </c>
      <c r="D5129" t="str">
        <f t="shared" si="80"/>
        <v>K306875014 EF DAgostino Large Scale Decarb K306875014</v>
      </c>
    </row>
    <row r="5130" spans="1:4">
      <c r="A5130" t="s">
        <v>32717</v>
      </c>
      <c r="B5130" t="s">
        <v>32718</v>
      </c>
      <c r="D5130" t="str">
        <f t="shared" si="80"/>
        <v>KS0PMSN810 MED IMPM SOOD ACCELERON PHARMA A011 12 KS0PMSN810</v>
      </c>
    </row>
    <row r="5131" spans="1:4">
      <c r="A5131" t="s">
        <v>32719</v>
      </c>
      <c r="B5131" t="s">
        <v>32720</v>
      </c>
      <c r="D5131" t="str">
        <f t="shared" si="80"/>
        <v>KS0ABPRESA MED OTO BEWLEY Presage Biosciences award KS0ABPRESA</v>
      </c>
    </row>
    <row r="5132" spans="1:4">
      <c r="A5132" t="s">
        <v>32721</v>
      </c>
      <c r="B5132" t="s">
        <v>32722</v>
      </c>
      <c r="D5132" t="str">
        <f t="shared" si="80"/>
        <v>K30FGHGRAC NUTR Sugar Assoc INC LeBleu Grace A K30FGHGRAC</v>
      </c>
    </row>
    <row r="5133" spans="1:4">
      <c r="A5133" t="s">
        <v>32723</v>
      </c>
      <c r="B5133" t="s">
        <v>32724</v>
      </c>
      <c r="D5133" t="str">
        <f t="shared" si="80"/>
        <v>KS0KMOPTIC Dr Moussas OPTICS study KS0KMOPTIC</v>
      </c>
    </row>
    <row r="5134" spans="1:4">
      <c r="A5134" t="s">
        <v>32725</v>
      </c>
      <c r="B5134" t="s">
        <v>32726</v>
      </c>
      <c r="D5134" t="str">
        <f t="shared" si="80"/>
        <v>KS0CDJBJS1 H LE JBJS Robert Bucholz 6 30 2024 KS0CDJBJS1</v>
      </c>
    </row>
    <row r="5135" spans="1:4">
      <c r="A5135" t="s">
        <v>32727</v>
      </c>
      <c r="B5135" t="s">
        <v>32728</v>
      </c>
      <c r="D5135" t="str">
        <f t="shared" si="80"/>
        <v>K30OSM5F58 CCRB UCR S 001618 0 K30OSM5F58</v>
      </c>
    </row>
    <row r="5136" spans="1:4">
      <c r="A5136" t="s">
        <v>32729</v>
      </c>
      <c r="B5136" t="s">
        <v>32730</v>
      </c>
      <c r="D5136" t="str">
        <f t="shared" si="80"/>
        <v>K30MLSCO04 SAC CNTY DWR TRAINING K30MLSCO04</v>
      </c>
    </row>
    <row r="5137" spans="1:4">
      <c r="A5137" t="s">
        <v>32731</v>
      </c>
      <c r="B5137" t="s">
        <v>32732</v>
      </c>
      <c r="D5137" t="str">
        <f t="shared" si="80"/>
        <v>KS0STMTS23 THORPE MTS 4 30 2024 KS0STMTS23</v>
      </c>
    </row>
    <row r="5138" spans="1:4">
      <c r="A5138" t="s">
        <v>32733</v>
      </c>
      <c r="B5138" t="s">
        <v>32734</v>
      </c>
      <c r="D5138" t="str">
        <f t="shared" si="80"/>
        <v>KS0GMMV500 MED IMGM MISHRA AMA DIGITAL HEALTH KS0GMMV500</v>
      </c>
    </row>
    <row r="5139" spans="1:4">
      <c r="A5139" t="s">
        <v>32735</v>
      </c>
      <c r="B5139" t="s">
        <v>32736</v>
      </c>
      <c r="D5139" t="str">
        <f t="shared" si="80"/>
        <v>K30BJB2041 NUTR Bennett NACA 58 2032 2 041 K30BJB2041</v>
      </c>
    </row>
    <row r="5140" spans="1:4">
      <c r="A5140" t="s">
        <v>32737</v>
      </c>
      <c r="B5140" t="s">
        <v>32738</v>
      </c>
      <c r="D5140" t="str">
        <f t="shared" si="80"/>
        <v>K30AEXKRM8 ANS Kebreab RUMIN8 PTY LTD A23 3009 K30AEXKRM8</v>
      </c>
    </row>
    <row r="5141" spans="1:4">
      <c r="A5141" t="s">
        <v>32739</v>
      </c>
      <c r="B5141" t="s">
        <v>32740</v>
      </c>
      <c r="D5141" t="str">
        <f t="shared" si="80"/>
        <v>K30BPCEZ35 CNPRC Tarantal NIH R24OD034056 0 K30BPCEZ35</v>
      </c>
    </row>
    <row r="5142" spans="1:4">
      <c r="A5142" t="s">
        <v>32741</v>
      </c>
      <c r="B5142" t="s">
        <v>32742</v>
      </c>
      <c r="D5142" t="str">
        <f t="shared" si="80"/>
        <v>K30VPCEZ68 CNPRC Tarantal NIH R24 EQUIPMENT K30VPCEZ68</v>
      </c>
    </row>
    <row r="5143" spans="1:4">
      <c r="A5143" t="s">
        <v>32743</v>
      </c>
      <c r="B5143" t="s">
        <v>32744</v>
      </c>
      <c r="D5143" t="str">
        <f t="shared" si="80"/>
        <v>K30PSYRFC9 PSY Trainor UC Riverside NSF K30PSYRFC9</v>
      </c>
    </row>
    <row r="5144" spans="1:4">
      <c r="A5144" t="s">
        <v>32745</v>
      </c>
      <c r="B5144" t="s">
        <v>32746</v>
      </c>
      <c r="D5144" t="str">
        <f t="shared" si="80"/>
        <v>K30DACFNG3 6 30 23 CDFA Fungal Trunk Diseases Yr 3 K30DACFNG3</v>
      </c>
    </row>
    <row r="5145" spans="1:4">
      <c r="A5145" t="s">
        <v>32747</v>
      </c>
      <c r="B5145" t="s">
        <v>32748</v>
      </c>
      <c r="D5145" t="str">
        <f t="shared" si="80"/>
        <v>KS0HORJ825 MED IMHO RIESS KINNATE BIOPHARMA KS0HORJ825</v>
      </c>
    </row>
    <row r="5146" spans="1:4">
      <c r="A5146" t="s">
        <v>32749</v>
      </c>
      <c r="B5146" t="s">
        <v>32750</v>
      </c>
      <c r="D5146" t="str">
        <f t="shared" si="80"/>
        <v>K30JLF8DIA HE Falbe Am Diabetes Assn 35F70 K30JLF8DIA</v>
      </c>
    </row>
    <row r="5147" spans="1:4">
      <c r="A5147" t="s">
        <v>32751</v>
      </c>
      <c r="B5147" t="s">
        <v>32752</v>
      </c>
      <c r="D5147" t="str">
        <f t="shared" si="80"/>
        <v>K30CTRBC73 CALIFORNIA TRIBAL COLLEGE C000114171 K30CTRBC73</v>
      </c>
    </row>
    <row r="5148" spans="1:4">
      <c r="A5148" t="s">
        <v>32753</v>
      </c>
      <c r="B5148" t="s">
        <v>32754</v>
      </c>
      <c r="D5148" t="str">
        <f t="shared" si="80"/>
        <v>KS0PMHR804 MED IMPM HARPER LYSOVANT LSVT 1701 2001 KS0PMHR804</v>
      </c>
    </row>
    <row r="5149" spans="1:4">
      <c r="A5149" t="s">
        <v>32755</v>
      </c>
      <c r="B5149" t="s">
        <v>32756</v>
      </c>
      <c r="D5149" t="str">
        <f t="shared" si="80"/>
        <v>K30V4SCMS1 CMSTP T32 RESEARCH ACCOUNT Year 1 K30V4SCMS1</v>
      </c>
    </row>
    <row r="5150" spans="1:4">
      <c r="A5150" t="s">
        <v>32757</v>
      </c>
      <c r="B5150" t="s">
        <v>32758</v>
      </c>
      <c r="D5150" t="str">
        <f t="shared" si="80"/>
        <v>K30V4SMSC1 CMSTP T32 CHILD CARE Year 1 K30V4SMSC1</v>
      </c>
    </row>
    <row r="5151" spans="1:4">
      <c r="A5151" t="s">
        <v>32759</v>
      </c>
      <c r="B5151" t="s">
        <v>32760</v>
      </c>
      <c r="D5151" t="str">
        <f t="shared" si="80"/>
        <v>K30V7SCMS1 CMSTP T32 STIPEND ACCOUNT Year 1 K30V7SCMS1</v>
      </c>
    </row>
    <row r="5152" spans="1:4">
      <c r="A5152" t="s">
        <v>32761</v>
      </c>
      <c r="B5152" t="s">
        <v>32762</v>
      </c>
      <c r="D5152" t="str">
        <f t="shared" si="80"/>
        <v>KS0MKPRHE1 MED PHS KOGA REPRODUCTIVE HEALTH EQUITY KS0MKPRHE1</v>
      </c>
    </row>
    <row r="5153" spans="1:4">
      <c r="A5153" t="s">
        <v>32763</v>
      </c>
      <c r="B5153" t="s">
        <v>32764</v>
      </c>
      <c r="D5153" t="str">
        <f t="shared" si="80"/>
        <v>KS0MKPRHE2 MED PHS KOGA REPRODUCTIVE HEALTH EQUITY KS0MKPRHE2</v>
      </c>
    </row>
    <row r="5154" spans="1:4">
      <c r="A5154" t="s">
        <v>32765</v>
      </c>
      <c r="B5154" t="s">
        <v>32766</v>
      </c>
      <c r="D5154" t="str">
        <f t="shared" si="80"/>
        <v>KS0MKPRHF1 MED PHS KOGA REPRODUCTIVE HEALTH EQUITY KS0MKPRHF1</v>
      </c>
    </row>
    <row r="5155" spans="1:4">
      <c r="A5155" t="s">
        <v>32767</v>
      </c>
      <c r="B5155" t="s">
        <v>32768</v>
      </c>
      <c r="D5155" t="str">
        <f t="shared" si="80"/>
        <v>KS0SFWFCOG FARIAS Wake Forest V Cog 3 1 22 2 28 27 KS0SFWFCOG</v>
      </c>
    </row>
    <row r="5156" spans="1:4">
      <c r="A5156" t="s">
        <v>32769</v>
      </c>
      <c r="B5156" t="s">
        <v>32770</v>
      </c>
      <c r="D5156" t="str">
        <f t="shared" si="80"/>
        <v>K303879030 TO 4 Aerosol Sealing Prime Harrington K303879030</v>
      </c>
    </row>
    <row r="5157" spans="1:4">
      <c r="A5157" t="s">
        <v>32771</v>
      </c>
      <c r="B5157" t="s">
        <v>32772</v>
      </c>
      <c r="D5157" t="str">
        <f t="shared" si="80"/>
        <v>K303879031 TO 4 Aerosol Sealing Prime Admin K303879031</v>
      </c>
    </row>
    <row r="5158" spans="1:4">
      <c r="A5158" t="s">
        <v>32773</v>
      </c>
      <c r="B5158" t="s">
        <v>32774</v>
      </c>
      <c r="D5158" t="str">
        <f t="shared" si="80"/>
        <v>K303879032 TO 4 Aerosol Sealing Prime Outreach K303879032</v>
      </c>
    </row>
    <row r="5159" spans="1:4">
      <c r="A5159" t="s">
        <v>32775</v>
      </c>
      <c r="B5159" t="s">
        <v>32776</v>
      </c>
      <c r="D5159" t="str">
        <f t="shared" si="80"/>
        <v>K30APSFB52 PS VAN DEYNZE 2022 SCRI WI 59 5090 2 004 K30APSFB52</v>
      </c>
    </row>
    <row r="5160" spans="1:4">
      <c r="A5160" t="s">
        <v>32777</v>
      </c>
      <c r="B5160" t="s">
        <v>32778</v>
      </c>
      <c r="D5160" t="str">
        <f t="shared" si="80"/>
        <v>K30DAS5CAC ARE SUMNER SCRI CA Carrots K30DAS5CAC</v>
      </c>
    </row>
    <row r="5161" spans="1:4">
      <c r="A5161" t="s">
        <v>32779</v>
      </c>
      <c r="B5161" t="s">
        <v>32780</v>
      </c>
      <c r="D5161" t="str">
        <f t="shared" si="80"/>
        <v>KS0AT35F80 Tarantal A23 1494 KS0AT35F80</v>
      </c>
    </row>
    <row r="5162" spans="1:4">
      <c r="A5162" t="s">
        <v>32781</v>
      </c>
      <c r="B5162" t="s">
        <v>32782</v>
      </c>
      <c r="D5162" t="str">
        <f t="shared" si="80"/>
        <v>KS0FINAF80 Tarantal FINA for AT35F80 KS0FINAF80</v>
      </c>
    </row>
    <row r="5163" spans="1:4">
      <c r="A5163" t="s">
        <v>32783</v>
      </c>
      <c r="B5163" t="s">
        <v>32784</v>
      </c>
      <c r="D5163" t="str">
        <f t="shared" si="80"/>
        <v>KS0ERMA502 MERM PHI BRIDGE NAVIGATOR PROG MOULIN KS0ERMA502</v>
      </c>
    </row>
    <row r="5164" spans="1:4">
      <c r="A5164" t="s">
        <v>32785</v>
      </c>
      <c r="B5164" t="s">
        <v>32786</v>
      </c>
      <c r="D5164" t="str">
        <f t="shared" si="80"/>
        <v>KS0DSZOLL1 SANKARAN ZOLL FOUNDATION GRANT KS0DSZOLL1</v>
      </c>
    </row>
    <row r="5165" spans="1:4">
      <c r="A5165" t="s">
        <v>32787</v>
      </c>
      <c r="B5165" t="s">
        <v>32788</v>
      </c>
      <c r="D5165" t="str">
        <f t="shared" si="80"/>
        <v>K30CXN5F84 Bayer AG 2023 K30CXN5F84</v>
      </c>
    </row>
    <row r="5166" spans="1:4">
      <c r="A5166" t="s">
        <v>32789</v>
      </c>
      <c r="B5166" t="s">
        <v>32790</v>
      </c>
      <c r="D5166" t="str">
        <f t="shared" si="80"/>
        <v>KS0JSHLTHR Health Research R01HD109750 0 A22 2838 KS0JSHLTHR</v>
      </c>
    </row>
    <row r="5167" spans="1:4">
      <c r="A5167" t="s">
        <v>32791</v>
      </c>
      <c r="B5167" t="s">
        <v>32792</v>
      </c>
      <c r="D5167" t="str">
        <f t="shared" si="80"/>
        <v>KS0AVENUEM MED OME GREEN GNCRHH KS0AVENUEM</v>
      </c>
    </row>
    <row r="5168" spans="1:4">
      <c r="A5168" t="s">
        <v>32793</v>
      </c>
      <c r="B5168" t="s">
        <v>32794</v>
      </c>
      <c r="D5168" t="str">
        <f t="shared" si="80"/>
        <v>K30NCCCH03 Chabot Las Positas Humboldt Consult K30NCCCH03</v>
      </c>
    </row>
    <row r="5169" spans="1:4">
      <c r="A5169" t="s">
        <v>32795</v>
      </c>
      <c r="B5169" t="s">
        <v>32796</v>
      </c>
      <c r="D5169" t="str">
        <f t="shared" si="80"/>
        <v>KS0KAPEFST MED PHS AIEMJOY MASS GEN HOSP GATES KS0KAPEFST</v>
      </c>
    </row>
    <row r="5170" spans="1:4">
      <c r="A5170" t="s">
        <v>32797</v>
      </c>
      <c r="B5170" t="s">
        <v>32798</v>
      </c>
      <c r="D5170" t="str">
        <f t="shared" si="80"/>
        <v>KS0IDCS314 MED IMID COHEN UC IRVINE 1R01HS029005 KS0IDCS314</v>
      </c>
    </row>
    <row r="5171" spans="1:4">
      <c r="A5171" t="s">
        <v>32799</v>
      </c>
      <c r="B5171" t="s">
        <v>32800</v>
      </c>
      <c r="D5171" t="str">
        <f t="shared" si="80"/>
        <v>K30WPESS22 FY22 23 CSMP ESSA Funds K30WPESS22</v>
      </c>
    </row>
    <row r="5172" spans="1:4">
      <c r="A5172" t="s">
        <v>32801</v>
      </c>
      <c r="B5172" t="s">
        <v>32802</v>
      </c>
      <c r="D5172" t="str">
        <f t="shared" si="80"/>
        <v>K30L22508J LAW STATE BAR IOLTA GRANT 2023 K30L22508J</v>
      </c>
    </row>
    <row r="5173" spans="1:4">
      <c r="A5173" t="s">
        <v>32803</v>
      </c>
      <c r="B5173" t="s">
        <v>32804</v>
      </c>
      <c r="D5173" t="str">
        <f t="shared" si="80"/>
        <v>K30L22344J LAW STATE BAR EAF GRANT 2023 K30L22344J</v>
      </c>
    </row>
    <row r="5174" spans="1:4">
      <c r="A5174" t="s">
        <v>32805</v>
      </c>
      <c r="B5174" t="s">
        <v>32806</v>
      </c>
      <c r="D5174" t="str">
        <f t="shared" si="80"/>
        <v>K30V4S7028 Arzi ECHF Allogeneic Adipose Derived K30V4S7028</v>
      </c>
    </row>
    <row r="5175" spans="1:4">
      <c r="A5175" t="s">
        <v>32807</v>
      </c>
      <c r="B5175" t="s">
        <v>32808</v>
      </c>
      <c r="D5175" t="str">
        <f t="shared" si="80"/>
        <v>K3035F95LI CVS HEALTH FND MNGT SCHOLARSHIP K3035F95LI</v>
      </c>
    </row>
    <row r="5176" spans="1:4">
      <c r="A5176" t="s">
        <v>32809</v>
      </c>
      <c r="B5176" t="s">
        <v>32810</v>
      </c>
      <c r="D5176" t="str">
        <f t="shared" si="80"/>
        <v>K30PKBAFRL NPB BAAR Momentous AFRL STTR Phase I K30PKBAFRL</v>
      </c>
    </row>
    <row r="5177" spans="1:4">
      <c r="A5177" t="s">
        <v>32811</v>
      </c>
      <c r="B5177" t="s">
        <v>32812</v>
      </c>
      <c r="D5177" t="str">
        <f t="shared" si="80"/>
        <v>K30APSD266 PS CRUMP CDFA SUBAWARD UCANR 6 30 25 K30APSD266</v>
      </c>
    </row>
    <row r="5178" spans="1:4">
      <c r="A5178" t="s">
        <v>32813</v>
      </c>
      <c r="B5178" t="s">
        <v>32814</v>
      </c>
      <c r="D5178" t="str">
        <f t="shared" si="80"/>
        <v>KS0RSFBLD2 MED PHS SCHMIDT BUILD MARBLES RENEWAL KS0RSFBLD2</v>
      </c>
    </row>
    <row r="5179" spans="1:4">
      <c r="A5179" t="s">
        <v>32815</v>
      </c>
      <c r="B5179" t="s">
        <v>32816</v>
      </c>
      <c r="D5179" t="str">
        <f t="shared" si="80"/>
        <v>KS0RSFBLD3 MED PHS SCHMIDT BUILD MARBLES RENEWAL KS0RSFBLD3</v>
      </c>
    </row>
    <row r="5180" spans="1:4">
      <c r="A5180" t="s">
        <v>32817</v>
      </c>
      <c r="B5180" t="s">
        <v>32818</v>
      </c>
      <c r="D5180" t="str">
        <f t="shared" si="80"/>
        <v>K30TOD3715 WFCB TODD BLM 3715 K30TOD3715</v>
      </c>
    </row>
    <row r="5181" spans="1:4">
      <c r="A5181" t="s">
        <v>32819</v>
      </c>
      <c r="B5181" t="s">
        <v>32820</v>
      </c>
      <c r="D5181" t="str">
        <f t="shared" si="80"/>
        <v>K30YUTUCSF YUT NIH Literacy Acquisition Immersion K30YUTUCSF</v>
      </c>
    </row>
    <row r="5182" spans="1:4">
      <c r="A5182" t="s">
        <v>32821</v>
      </c>
      <c r="B5182" t="s">
        <v>32822</v>
      </c>
      <c r="D5182" t="str">
        <f t="shared" si="80"/>
        <v>KS0ASAIRB3 MED PSYCH STAHMER HRSA 0915 0816 KS0ASAIRB3</v>
      </c>
    </row>
    <row r="5183" spans="1:4">
      <c r="A5183" t="s">
        <v>32823</v>
      </c>
      <c r="B5183" t="s">
        <v>32824</v>
      </c>
      <c r="D5183" t="str">
        <f t="shared" si="80"/>
        <v>KS0ASAIRB4 MED PSYCH STAHMER HRSA 0919 0820 KS0ASAIRB4</v>
      </c>
    </row>
    <row r="5184" spans="1:4">
      <c r="A5184" t="s">
        <v>32825</v>
      </c>
      <c r="B5184" t="s">
        <v>32826</v>
      </c>
      <c r="D5184" t="str">
        <f t="shared" si="80"/>
        <v>KS0ASIRBUD MED PSYCH STAHMER HRSA 0915 0816 KS0ASIRBUD</v>
      </c>
    </row>
    <row r="5185" spans="1:4">
      <c r="A5185" t="s">
        <v>32827</v>
      </c>
      <c r="B5185" t="s">
        <v>32828</v>
      </c>
      <c r="D5185" t="str">
        <f t="shared" si="80"/>
        <v>KS0HOAM700 MED IMHO ABEDI CIRM CLIN2 08289 OM 1 KS0HOAM700</v>
      </c>
    </row>
    <row r="5186" spans="1:4">
      <c r="A5186" t="s">
        <v>32829</v>
      </c>
      <c r="B5186" t="s">
        <v>32830</v>
      </c>
      <c r="D5186" t="str">
        <f t="shared" si="80"/>
        <v>KS0HOAM701 IMED IMHO ABEDI CIRM INDIANA UNIV OM 1 KS0HOAM701</v>
      </c>
    </row>
    <row r="5187" spans="1:4">
      <c r="A5187" t="s">
        <v>32831</v>
      </c>
      <c r="B5187" t="s">
        <v>32832</v>
      </c>
      <c r="D5187" t="str">
        <f t="shared" ref="D5187:D5250" si="81">A5187&amp;" "&amp;B5187</f>
        <v>KS0HOAM702 MED IMHO ABEDI CIRM CLIN2 08289 OM 2 KS0HOAM702</v>
      </c>
    </row>
    <row r="5188" spans="1:4">
      <c r="A5188" t="s">
        <v>32833</v>
      </c>
      <c r="B5188" t="s">
        <v>32834</v>
      </c>
      <c r="D5188" t="str">
        <f t="shared" si="81"/>
        <v>KS0HOAM703 IMED IMHO ABEDI CIRM INDIANA UNIV OM 2 KS0HOAM703</v>
      </c>
    </row>
    <row r="5189" spans="1:4">
      <c r="A5189" t="s">
        <v>32835</v>
      </c>
      <c r="B5189" t="s">
        <v>32836</v>
      </c>
      <c r="D5189" t="str">
        <f t="shared" si="81"/>
        <v>KS0HOAM704 MED IMCT ABEDI CIRM CLIN2 08289 OM 3 KS0HOAM704</v>
      </c>
    </row>
    <row r="5190" spans="1:4">
      <c r="A5190" t="s">
        <v>32837</v>
      </c>
      <c r="B5190" t="s">
        <v>32838</v>
      </c>
      <c r="D5190" t="str">
        <f t="shared" si="81"/>
        <v>KS0HOAM705 IMED IMHO ABEDI CIRM INDIANA UNIV OM 3 KS0HOAM705</v>
      </c>
    </row>
    <row r="5191" spans="1:4">
      <c r="A5191" t="s">
        <v>32839</v>
      </c>
      <c r="B5191" t="s">
        <v>32840</v>
      </c>
      <c r="D5191" t="str">
        <f t="shared" si="81"/>
        <v>KS0HOAM7IN MED IMCT ABEDI INTEREST FROM ADV PYMT KS0HOAM7IN</v>
      </c>
    </row>
    <row r="5192" spans="1:4">
      <c r="A5192" t="s">
        <v>32841</v>
      </c>
      <c r="B5192" t="s">
        <v>32842</v>
      </c>
      <c r="D5192" t="str">
        <f t="shared" si="81"/>
        <v>KS0IDPR719 MED IMID POLLARD CIRM IMMUNOLOGY LAB KS0IDPR719</v>
      </c>
    </row>
    <row r="5193" spans="1:4">
      <c r="A5193" t="s">
        <v>32843</v>
      </c>
      <c r="B5193" t="s">
        <v>32844</v>
      </c>
      <c r="D5193" t="str">
        <f t="shared" si="81"/>
        <v>KS0IDPR720 MED IMID POLLARD CIRM IMMUNOLOGY OM 2 KS0IDPR720</v>
      </c>
    </row>
    <row r="5194" spans="1:4">
      <c r="A5194" t="s">
        <v>32845</v>
      </c>
      <c r="B5194" t="s">
        <v>32846</v>
      </c>
      <c r="D5194" t="str">
        <f t="shared" si="81"/>
        <v>KS0IDPR721 MED IMID POLLARD CIRM IMMUNOLOGY OM 3 KS0IDPR721</v>
      </c>
    </row>
    <row r="5195" spans="1:4">
      <c r="A5195" t="s">
        <v>32847</v>
      </c>
      <c r="B5195" t="s">
        <v>32848</v>
      </c>
      <c r="D5195" t="str">
        <f t="shared" si="81"/>
        <v>KS0STAJ101 STEM CELL CIRM ABEDI ANDERSON KS0STAJ101</v>
      </c>
    </row>
    <row r="5196" spans="1:4">
      <c r="A5196" t="s">
        <v>32849</v>
      </c>
      <c r="B5196" t="s">
        <v>32850</v>
      </c>
      <c r="D5196" t="str">
        <f t="shared" si="81"/>
        <v>KS0STAJ102 STEM CELL CIRM ABEDI ANDERSON KS0STAJ102</v>
      </c>
    </row>
    <row r="5197" spans="1:4">
      <c r="A5197" t="s">
        <v>32851</v>
      </c>
      <c r="B5197" t="s">
        <v>32852</v>
      </c>
      <c r="D5197" t="str">
        <f t="shared" si="81"/>
        <v>KS0STAJ103 MED IMID ANDERSON CIRM ABEDI CLIN2 0828 KS0STAJ103</v>
      </c>
    </row>
    <row r="5198" spans="1:4">
      <c r="A5198" t="s">
        <v>32853</v>
      </c>
      <c r="B5198" t="s">
        <v>32854</v>
      </c>
      <c r="D5198" t="str">
        <f t="shared" si="81"/>
        <v>KS0HOKK600 MED IMHO KELLY KAISER FDN PCORI KS0HOKK600</v>
      </c>
    </row>
    <row r="5199" spans="1:4">
      <c r="A5199" t="s">
        <v>32855</v>
      </c>
      <c r="B5199" t="s">
        <v>32856</v>
      </c>
      <c r="D5199" t="str">
        <f t="shared" si="81"/>
        <v>KS0CAVA500 MED IMCA VILLABLANCA NORA ECCLES TREADWE KS0CAVA500</v>
      </c>
    </row>
    <row r="5200" spans="1:4">
      <c r="A5200" t="s">
        <v>32857</v>
      </c>
      <c r="B5200" t="s">
        <v>32858</v>
      </c>
      <c r="D5200" t="str">
        <f t="shared" si="81"/>
        <v>KS0CAVA501 MED IMCA VILLABLANCA TREADWELL RED DRESS KS0CAVA501</v>
      </c>
    </row>
    <row r="5201" spans="1:4">
      <c r="A5201" t="s">
        <v>32859</v>
      </c>
      <c r="B5201" t="s">
        <v>32860</v>
      </c>
      <c r="D5201" t="str">
        <f t="shared" si="81"/>
        <v>K30TENSTC2 Ten Strands Current Context Environm K30TENSTC2</v>
      </c>
    </row>
    <row r="5202" spans="1:4">
      <c r="A5202" t="s">
        <v>32861</v>
      </c>
      <c r="B5202" t="s">
        <v>32862</v>
      </c>
      <c r="D5202" t="str">
        <f t="shared" si="81"/>
        <v>K30TENSTC3 Ten Strands Current Context Envir Am3 K30TENSTC3</v>
      </c>
    </row>
    <row r="5203" spans="1:4">
      <c r="A5203" t="s">
        <v>32863</v>
      </c>
      <c r="B5203" t="s">
        <v>32864</v>
      </c>
      <c r="D5203" t="str">
        <f t="shared" si="81"/>
        <v>K30TENSTCC Ten Strands Current Context Environm K30TENSTCC</v>
      </c>
    </row>
    <row r="5204" spans="1:4">
      <c r="A5204" t="s">
        <v>32865</v>
      </c>
      <c r="B5204" t="s">
        <v>32866</v>
      </c>
      <c r="D5204" t="str">
        <f t="shared" si="81"/>
        <v>K30TENSTCS Ten Strands Current Context Source K30TENSTCS</v>
      </c>
    </row>
    <row r="5205" spans="1:4">
      <c r="A5205" t="s">
        <v>32867</v>
      </c>
      <c r="B5205" t="s">
        <v>32868</v>
      </c>
      <c r="D5205" t="str">
        <f t="shared" si="81"/>
        <v>K30BJ36B21 ECNS CAL ARB LCFS J BUSHNELL 36B21 K30BJ36B21</v>
      </c>
    </row>
    <row r="5206" spans="1:4">
      <c r="A5206" t="s">
        <v>32869</v>
      </c>
      <c r="B5206" t="s">
        <v>32870</v>
      </c>
      <c r="D5206" t="str">
        <f t="shared" si="81"/>
        <v>KS0MCK23Y1 MED OBGYN CHEN NIH K23 KS0MCK23Y1</v>
      </c>
    </row>
    <row r="5207" spans="1:4">
      <c r="A5207" t="s">
        <v>32871</v>
      </c>
      <c r="B5207" t="s">
        <v>32872</v>
      </c>
      <c r="D5207" t="str">
        <f t="shared" si="81"/>
        <v>KS0HOSJ206 MED IMHO SUTCLIFFE NCI U01CA217665 KS0HOSJ206</v>
      </c>
    </row>
    <row r="5208" spans="1:4">
      <c r="A5208" t="s">
        <v>32873</v>
      </c>
      <c r="B5208" t="s">
        <v>32874</v>
      </c>
      <c r="D5208" t="str">
        <f t="shared" si="81"/>
        <v>KS0HOSJ208 MED IMHO SUTCLIFFE NCI U01CA217665 Y2 KS0HOSJ208</v>
      </c>
    </row>
    <row r="5209" spans="1:4">
      <c r="A5209" t="s">
        <v>32875</v>
      </c>
      <c r="B5209" t="s">
        <v>32876</v>
      </c>
      <c r="D5209" t="str">
        <f t="shared" si="81"/>
        <v>KS0HOSJ209 MED IMHO SUTCLIFFE NCI U01CA217665 Y3 KS0HOSJ209</v>
      </c>
    </row>
    <row r="5210" spans="1:4">
      <c r="A5210" t="s">
        <v>32877</v>
      </c>
      <c r="B5210" t="s">
        <v>32878</v>
      </c>
      <c r="D5210" t="str">
        <f t="shared" si="81"/>
        <v>KS0HOSJ210 MED IMHO SUTCLIFFE NCI U01CA217665 Y4 KS0HOSJ210</v>
      </c>
    </row>
    <row r="5211" spans="1:4">
      <c r="A5211" t="s">
        <v>32879</v>
      </c>
      <c r="B5211" t="s">
        <v>32880</v>
      </c>
      <c r="D5211" t="str">
        <f t="shared" si="81"/>
        <v>KS0HOSJ211 MED IMHO SUTCLIFFE NCI U01 COVID KS0HOSJ211</v>
      </c>
    </row>
    <row r="5212" spans="1:4">
      <c r="A5212" t="s">
        <v>32881</v>
      </c>
      <c r="B5212" t="s">
        <v>32882</v>
      </c>
      <c r="D5212" t="str">
        <f t="shared" si="81"/>
        <v>KS0HOSJ213 MED IMHO SUTCLIFFE NCI U01CA217665 Y5 KS0HOSJ213</v>
      </c>
    </row>
    <row r="5213" spans="1:4">
      <c r="A5213" t="s">
        <v>32883</v>
      </c>
      <c r="B5213" t="s">
        <v>32884</v>
      </c>
      <c r="D5213" t="str">
        <f t="shared" si="81"/>
        <v>KS0HOSJ2C1 MED IMHO SUTCLIFFE NCI U01CA217665 CF KS0HOSJ2C1</v>
      </c>
    </row>
    <row r="5214" spans="1:4">
      <c r="A5214" t="s">
        <v>32885</v>
      </c>
      <c r="B5214" t="s">
        <v>32886</v>
      </c>
      <c r="D5214" t="str">
        <f t="shared" si="81"/>
        <v>KS0HOSJ2C2 MED IMHO SUTCLIFFE NCI U01CA217665 2CF KS0HOSJ2C2</v>
      </c>
    </row>
    <row r="5215" spans="1:4">
      <c r="A5215" t="s">
        <v>32887</v>
      </c>
      <c r="B5215" t="s">
        <v>32888</v>
      </c>
      <c r="D5215" t="str">
        <f t="shared" si="81"/>
        <v>K30NGUY743 ETOX NGUYEN NSF ICARUS K30NGUY743</v>
      </c>
    </row>
    <row r="5216" spans="1:4">
      <c r="A5216" t="s">
        <v>32889</v>
      </c>
      <c r="B5216" t="s">
        <v>32890</v>
      </c>
      <c r="D5216" t="str">
        <f t="shared" si="81"/>
        <v>K30NGUY744 ETOX NGUYEN NSF ICARUS SUPPLEMENT K30NGUY744</v>
      </c>
    </row>
    <row r="5217" spans="1:4">
      <c r="A5217" t="s">
        <v>32891</v>
      </c>
      <c r="B5217" t="s">
        <v>32892</v>
      </c>
      <c r="D5217" t="str">
        <f t="shared" si="81"/>
        <v>KS0BC36B38 CORD SILK ROAD MEDICAL NITE1 12 22 KS0BC36B38</v>
      </c>
    </row>
    <row r="5218" spans="1:4">
      <c r="A5218" t="s">
        <v>32893</v>
      </c>
      <c r="B5218" t="s">
        <v>32894</v>
      </c>
      <c r="D5218" t="str">
        <f t="shared" si="81"/>
        <v>K30HED1169 LAWR DAHLKE UCM subaward USDA K30HED1169</v>
      </c>
    </row>
    <row r="5219" spans="1:4">
      <c r="A5219" t="s">
        <v>32895</v>
      </c>
      <c r="B5219" t="s">
        <v>32896</v>
      </c>
      <c r="D5219" t="str">
        <f t="shared" si="81"/>
        <v>K30BYF0056 ECE YOO Hemispheri Phased Array Beam K30BYF0056</v>
      </c>
    </row>
    <row r="5220" spans="1:4">
      <c r="A5220" t="s">
        <v>32897</v>
      </c>
      <c r="B5220" t="s">
        <v>32898</v>
      </c>
      <c r="D5220" t="str">
        <f t="shared" si="81"/>
        <v>K30V450657 Bureau of Reclamation Kit Fox Genomics K30V450657</v>
      </c>
    </row>
    <row r="5221" spans="1:4">
      <c r="A5221" t="s">
        <v>32899</v>
      </c>
      <c r="B5221" t="s">
        <v>32900</v>
      </c>
      <c r="D5221" t="str">
        <f t="shared" si="81"/>
        <v>K30V4AAAPI UOH Safe Fruit and Vegetable Production K30V4AAAPI</v>
      </c>
    </row>
    <row r="5222" spans="1:4">
      <c r="A5222" t="s">
        <v>32901</v>
      </c>
      <c r="B5222" t="s">
        <v>32902</v>
      </c>
      <c r="D5222" t="str">
        <f t="shared" si="81"/>
        <v>K30AWWCBMG JMIE ANNW CAL TROUT T O 31 CA WCB K30AWWCBMG</v>
      </c>
    </row>
    <row r="5223" spans="1:4">
      <c r="A5223" t="s">
        <v>32903</v>
      </c>
      <c r="B5223" t="s">
        <v>32904</v>
      </c>
      <c r="D5223" t="str">
        <f t="shared" si="81"/>
        <v>K30RLWCBMG JMIE RAL1 CAL TROUT T O 31 CA WCB K30RLWCBMG</v>
      </c>
    </row>
    <row r="5224" spans="1:4">
      <c r="A5224" t="s">
        <v>32905</v>
      </c>
      <c r="B5224" t="s">
        <v>32906</v>
      </c>
      <c r="D5224" t="str">
        <f t="shared" si="81"/>
        <v>KS0PMMB842 MED IMPM MORRISSEY VERTEX VX20 121 102 KS0PMMB842</v>
      </c>
    </row>
    <row r="5225" spans="1:4">
      <c r="A5225" t="s">
        <v>32907</v>
      </c>
      <c r="B5225" t="s">
        <v>32908</v>
      </c>
      <c r="D5225" t="str">
        <f t="shared" si="81"/>
        <v>KS0PMMB843 MED IMPM MORRISSEY VERTEX VX20 121 103 KS0PMMB843</v>
      </c>
    </row>
    <row r="5226" spans="1:4">
      <c r="A5226" t="s">
        <v>32909</v>
      </c>
      <c r="B5226" t="s">
        <v>32910</v>
      </c>
      <c r="D5226" t="str">
        <f t="shared" si="81"/>
        <v>KS0LB36C08 MED PHYSIO MEM BIO NIH BORODINSKY NIH KS0LB36C08</v>
      </c>
    </row>
    <row r="5227" spans="1:4">
      <c r="A5227" t="s">
        <v>32911</v>
      </c>
      <c r="B5227" t="s">
        <v>32912</v>
      </c>
      <c r="D5227" t="str">
        <f t="shared" si="81"/>
        <v>K304873249 CARB Project Outcomes K304873249</v>
      </c>
    </row>
    <row r="5228" spans="1:4">
      <c r="A5228" t="s">
        <v>32913</v>
      </c>
      <c r="B5228" t="s">
        <v>32914</v>
      </c>
      <c r="D5228" t="str">
        <f t="shared" si="81"/>
        <v>K306873004 CARB Project Outcomes K306873004</v>
      </c>
    </row>
    <row r="5229" spans="1:4">
      <c r="A5229" t="s">
        <v>32915</v>
      </c>
      <c r="B5229" t="s">
        <v>32916</v>
      </c>
      <c r="D5229" t="str">
        <f t="shared" si="81"/>
        <v>K30V425099 CAHFS EACL PHARM TRANSCRIPTOMICS K30V425099</v>
      </c>
    </row>
    <row r="5230" spans="1:4">
      <c r="A5230" t="s">
        <v>32917</v>
      </c>
      <c r="B5230" t="s">
        <v>32918</v>
      </c>
      <c r="D5230" t="str">
        <f t="shared" si="81"/>
        <v>KS0RHZYN17 HAGERMAN ZYNERBA CT PROTOCOL ZYN2 CL 017 KS0RHZYN17</v>
      </c>
    </row>
    <row r="5231" spans="1:4">
      <c r="A5231" t="s">
        <v>32919</v>
      </c>
      <c r="B5231" t="s">
        <v>32920</v>
      </c>
      <c r="D5231" t="str">
        <f t="shared" si="81"/>
        <v>K30MATLS01 LStarkston NSF 2019 22 x24 K30MATLS01</v>
      </c>
    </row>
    <row r="5232" spans="1:4">
      <c r="A5232" t="s">
        <v>32921</v>
      </c>
      <c r="B5232" t="s">
        <v>32922</v>
      </c>
      <c r="D5232" t="str">
        <f t="shared" si="81"/>
        <v>K30MBCSF23 MCB CSF 2R01GM092927 05 2019 04 2024 K30MBCSF23</v>
      </c>
    </row>
    <row r="5233" spans="1:4">
      <c r="A5233" t="s">
        <v>32923</v>
      </c>
      <c r="B5233" t="s">
        <v>32924</v>
      </c>
      <c r="D5233" t="str">
        <f t="shared" si="81"/>
        <v>KS0HOAM815 MED IMHO ABEDI BIOVERATIV 003SCD101 KS0HOAM815</v>
      </c>
    </row>
    <row r="5234" spans="1:4">
      <c r="A5234" t="s">
        <v>32925</v>
      </c>
      <c r="B5234" t="s">
        <v>32926</v>
      </c>
      <c r="D5234" t="str">
        <f t="shared" si="81"/>
        <v>KS0HOPM803 MED IMHO PARIKH BMS CA017 078 0048 KS0HOPM803</v>
      </c>
    </row>
    <row r="5235" spans="1:4">
      <c r="A5235" t="s">
        <v>32927</v>
      </c>
      <c r="B5235" t="s">
        <v>32928</v>
      </c>
      <c r="D5235" t="str">
        <f t="shared" si="81"/>
        <v>K30206EASN CHEM Atsumi MCA UCSD K30206EASN</v>
      </c>
    </row>
    <row r="5236" spans="1:4">
      <c r="A5236" t="s">
        <v>32929</v>
      </c>
      <c r="B5236" t="s">
        <v>32930</v>
      </c>
      <c r="D5236" t="str">
        <f t="shared" si="81"/>
        <v>K30GQCARER CAREER ENVIRONMENTAL PERTURBATIONS K30GQCARER</v>
      </c>
    </row>
    <row r="5237" spans="1:4">
      <c r="A5237" t="s">
        <v>32931</v>
      </c>
      <c r="B5237" t="s">
        <v>32932</v>
      </c>
      <c r="D5237" t="str">
        <f t="shared" si="81"/>
        <v>K30MBGQNSF CAREER ENVIRONMENTAL PERTURBATIONS K30MBGQNSF</v>
      </c>
    </row>
    <row r="5238" spans="1:4">
      <c r="A5238" t="s">
        <v>32933</v>
      </c>
      <c r="B5238" t="s">
        <v>32934</v>
      </c>
      <c r="D5238" t="str">
        <f t="shared" si="81"/>
        <v>K30S4TY003 CEE YOUNG CDPR QUANT ANALYSIS WASTEWATER K30S4TY003</v>
      </c>
    </row>
    <row r="5239" spans="1:4">
      <c r="A5239" t="s">
        <v>32935</v>
      </c>
      <c r="B5239" t="s">
        <v>32936</v>
      </c>
      <c r="D5239" t="str">
        <f t="shared" si="81"/>
        <v>K30PHR7SGC CLOSED ESP Huber SGC Project with DWR K30PHR7SGC</v>
      </c>
    </row>
    <row r="5240" spans="1:4">
      <c r="A5240" t="s">
        <v>32937</v>
      </c>
      <c r="B5240" t="s">
        <v>32938</v>
      </c>
      <c r="D5240" t="str">
        <f t="shared" si="81"/>
        <v>K30PHSGC01 HUBER SGC PROJECT WITH DWR K30PHSGC01</v>
      </c>
    </row>
    <row r="5241" spans="1:4">
      <c r="A5241" t="s">
        <v>32939</v>
      </c>
      <c r="B5241" t="s">
        <v>32940</v>
      </c>
      <c r="D5241" t="str">
        <f t="shared" si="81"/>
        <v>K30PRH7SGC CLOSED ESP Huber SGC Project with DWR K30PRH7SGC</v>
      </c>
    </row>
    <row r="5242" spans="1:4">
      <c r="A5242" t="s">
        <v>32941</v>
      </c>
      <c r="B5242" t="s">
        <v>32942</v>
      </c>
      <c r="D5242" t="str">
        <f t="shared" si="81"/>
        <v>K30AMINIFA HDE Iaccopucci A USDA NIFA Reno Proj K30AMINIFA</v>
      </c>
    </row>
    <row r="5243" spans="1:4">
      <c r="A5243" t="s">
        <v>32943</v>
      </c>
      <c r="B5243" t="s">
        <v>32944</v>
      </c>
      <c r="D5243" t="str">
        <f t="shared" si="81"/>
        <v>K30MZ36C53 POLS DOD BURDEN SHARING Z MAOZ 36C53 K30MZ36C53</v>
      </c>
    </row>
    <row r="5244" spans="1:4">
      <c r="A5244" t="s">
        <v>32945</v>
      </c>
      <c r="B5244" t="s">
        <v>32946</v>
      </c>
      <c r="D5244" t="str">
        <f t="shared" si="81"/>
        <v>K30NSF19SA CHEM Atsumi NSF Award 2019 K30NSF19SA</v>
      </c>
    </row>
    <row r="5245" spans="1:4">
      <c r="A5245" t="s">
        <v>32947</v>
      </c>
      <c r="B5245" t="s">
        <v>32948</v>
      </c>
      <c r="D5245" t="str">
        <f t="shared" si="81"/>
        <v>K30EAGLETG CHEM GUO EAGLEWAY INTL LIMITED A19 4043 K30EAGLETG</v>
      </c>
    </row>
    <row r="5246" spans="1:4">
      <c r="A5246" t="s">
        <v>32949</v>
      </c>
      <c r="B5246" t="s">
        <v>32950</v>
      </c>
      <c r="D5246" t="str">
        <f t="shared" si="81"/>
        <v>K30RCPART2 CALISI NSF CAREER PARTCIPANT SUPPORT K30RCPART2</v>
      </c>
    </row>
    <row r="5247" spans="1:4">
      <c r="A5247" t="s">
        <v>32951</v>
      </c>
      <c r="B5247" t="s">
        <v>32952</v>
      </c>
      <c r="D5247" t="str">
        <f t="shared" si="81"/>
        <v>K30RMCNSF2 NSF Career K30RMCNSF2</v>
      </c>
    </row>
    <row r="5248" spans="1:4">
      <c r="A5248" t="s">
        <v>32953</v>
      </c>
      <c r="B5248" t="s">
        <v>32954</v>
      </c>
      <c r="D5248" t="str">
        <f t="shared" si="81"/>
        <v>KS0APELTRO PAWAR NOVARTIS ELTROMBOPAG CT KS0APELTRO</v>
      </c>
    </row>
    <row r="5249" spans="1:4">
      <c r="A5249" t="s">
        <v>32955</v>
      </c>
      <c r="B5249" t="s">
        <v>32956</v>
      </c>
      <c r="D5249" t="str">
        <f t="shared" si="81"/>
        <v>K30BLWOME7 Study of Womens Health Across the Nation K30BLWOME7</v>
      </c>
    </row>
    <row r="5250" spans="1:4">
      <c r="A5250" t="s">
        <v>32957</v>
      </c>
      <c r="B5250" t="s">
        <v>32958</v>
      </c>
      <c r="D5250" t="str">
        <f t="shared" si="81"/>
        <v>K30BLWOME8 Study of Womens Health Across the Nation K30BLWOME8</v>
      </c>
    </row>
    <row r="5251" spans="1:4">
      <c r="A5251" t="s">
        <v>32959</v>
      </c>
      <c r="B5251" t="s">
        <v>32960</v>
      </c>
      <c r="D5251" t="str">
        <f t="shared" ref="D5251:D5314" si="82">A5251&amp;" "&amp;B5251</f>
        <v>K30BLWOME9 Study of Womens Health Across the Nation K30BLWOME9</v>
      </c>
    </row>
    <row r="5252" spans="1:4">
      <c r="A5252" t="s">
        <v>32961</v>
      </c>
      <c r="B5252" t="s">
        <v>32962</v>
      </c>
      <c r="D5252" t="str">
        <f t="shared" si="82"/>
        <v>KS0IDCS844 MED IMID COHEN AMGEN COMMUNITY KS0IDCS844</v>
      </c>
    </row>
    <row r="5253" spans="1:4">
      <c r="A5253" t="s">
        <v>32963</v>
      </c>
      <c r="B5253" t="s">
        <v>32964</v>
      </c>
      <c r="D5253" t="str">
        <f t="shared" si="82"/>
        <v>KS0JAGAAS1 Med Surgery Jennifer Geiger AAS grant KS0JAGAAS1</v>
      </c>
    </row>
    <row r="5254" spans="1:4">
      <c r="A5254" t="s">
        <v>32965</v>
      </c>
      <c r="B5254" t="s">
        <v>32966</v>
      </c>
      <c r="D5254" t="str">
        <f t="shared" si="82"/>
        <v>K30TERC244 TENV Valley Water Greenhouse Gas SCC K30TERC244</v>
      </c>
    </row>
    <row r="5255" spans="1:4">
      <c r="A5255" t="s">
        <v>32967</v>
      </c>
      <c r="B5255" t="s">
        <v>32968</v>
      </c>
      <c r="D5255" t="str">
        <f t="shared" si="82"/>
        <v>K30IMG6D33 CDPR Alternatives to Chlorpyrifos K30IMG6D33</v>
      </c>
    </row>
    <row r="5256" spans="1:4">
      <c r="A5256" t="s">
        <v>32969</v>
      </c>
      <c r="B5256" t="s">
        <v>32970</v>
      </c>
      <c r="D5256" t="str">
        <f t="shared" si="82"/>
        <v>K30CTLDP14 LDP Mid Level Managers FY 20 21 K30CTLDP14</v>
      </c>
    </row>
    <row r="5257" spans="1:4">
      <c r="A5257" t="s">
        <v>32971</v>
      </c>
      <c r="B5257" t="s">
        <v>32972</v>
      </c>
      <c r="D5257" t="str">
        <f t="shared" si="82"/>
        <v>K30CTLDP15 LDP Mid Level Managers FY 21 22 K30CTLDP15</v>
      </c>
    </row>
    <row r="5258" spans="1:4">
      <c r="A5258" t="s">
        <v>32973</v>
      </c>
      <c r="B5258" t="s">
        <v>32974</v>
      </c>
      <c r="D5258" t="str">
        <f t="shared" si="82"/>
        <v>K30CTLDP16 LDP Mid Level Managers FY 22 23 K30CTLDP16</v>
      </c>
    </row>
    <row r="5259" spans="1:4">
      <c r="A5259" t="s">
        <v>32975</v>
      </c>
      <c r="B5259" t="s">
        <v>32976</v>
      </c>
      <c r="D5259" t="str">
        <f t="shared" si="82"/>
        <v>K30LUC745B CMB LUCK NIH CONT ERPLAB K30LUC745B</v>
      </c>
    </row>
    <row r="5260" spans="1:4">
      <c r="A5260" t="s">
        <v>32977</v>
      </c>
      <c r="B5260" t="s">
        <v>32978</v>
      </c>
      <c r="D5260" t="str">
        <f t="shared" si="82"/>
        <v>K30NEA3052 LAWR NEARING UOFA GRAZING LAND CEAP K30NEA3052</v>
      </c>
    </row>
    <row r="5261" spans="1:4">
      <c r="A5261" t="s">
        <v>32979</v>
      </c>
      <c r="B5261" t="s">
        <v>32980</v>
      </c>
      <c r="D5261" t="str">
        <f t="shared" si="82"/>
        <v>K30APSPR76 PS MONROE CPRB A PISTACHIO PAN GENOME FO K30APSPR76</v>
      </c>
    </row>
    <row r="5262" spans="1:4">
      <c r="A5262" t="s">
        <v>32981</v>
      </c>
      <c r="B5262" t="s">
        <v>32982</v>
      </c>
      <c r="D5262" t="str">
        <f t="shared" si="82"/>
        <v>K30DACGROV 8 31 25 NIF Approaches for Grove Success K30DACGROV</v>
      </c>
    </row>
    <row r="5263" spans="1:4">
      <c r="A5263" t="s">
        <v>32983</v>
      </c>
      <c r="B5263" t="s">
        <v>32984</v>
      </c>
      <c r="D5263" t="str">
        <f t="shared" si="82"/>
        <v>K302875000 CWEE CMU CG 2311 Optimal Integration K302875000</v>
      </c>
    </row>
    <row r="5264" spans="1:4">
      <c r="A5264" t="s">
        <v>32985</v>
      </c>
      <c r="B5264" t="s">
        <v>32986</v>
      </c>
      <c r="D5264" t="str">
        <f t="shared" si="82"/>
        <v>K30FPT6D47 CPRB Eval pistachio rootstock tolerance K30FPT6D47</v>
      </c>
    </row>
    <row r="5265" spans="1:4">
      <c r="A5265" t="s">
        <v>32987</v>
      </c>
      <c r="B5265" t="s">
        <v>32988</v>
      </c>
      <c r="D5265" t="str">
        <f t="shared" si="82"/>
        <v>K30NCCRP01 CRP CDSS CCLD Training FY20 21 K30NCCRP01</v>
      </c>
    </row>
    <row r="5266" spans="1:4">
      <c r="A5266" t="s">
        <v>32989</v>
      </c>
      <c r="B5266" t="s">
        <v>32990</v>
      </c>
      <c r="D5266" t="str">
        <f t="shared" si="82"/>
        <v>K30NCCRP02 CRP CDSS CCLD Training FY21 22 K30NCCRP02</v>
      </c>
    </row>
    <row r="5267" spans="1:4">
      <c r="A5267" t="s">
        <v>32991</v>
      </c>
      <c r="B5267" t="s">
        <v>32992</v>
      </c>
      <c r="D5267" t="str">
        <f t="shared" si="82"/>
        <v>K30NCCRP03 CRP CDSS CCLD Training FY22 23 K30NCCRP03</v>
      </c>
    </row>
    <row r="5268" spans="1:4">
      <c r="A5268" t="s">
        <v>32993</v>
      </c>
      <c r="B5268" t="s">
        <v>32994</v>
      </c>
      <c r="D5268" t="str">
        <f t="shared" si="82"/>
        <v>K30NCCRP04 CRP CDSS CCLD Training FY23 24 K30NCCRP04</v>
      </c>
    </row>
    <row r="5269" spans="1:4">
      <c r="A5269" t="s">
        <v>32995</v>
      </c>
      <c r="B5269" t="s">
        <v>32996</v>
      </c>
      <c r="D5269" t="str">
        <f t="shared" si="82"/>
        <v>K30CCR5023 CCR5023 CDSS FY20 21 IV E 50 K30CCR5023</v>
      </c>
    </row>
    <row r="5270" spans="1:4">
      <c r="A5270" t="s">
        <v>32997</v>
      </c>
      <c r="B5270" t="s">
        <v>32998</v>
      </c>
      <c r="D5270" t="str">
        <f t="shared" si="82"/>
        <v>K30CCR5024 CCR5024 CDSS FY21 22 IV E 50 K30CCR5024</v>
      </c>
    </row>
    <row r="5271" spans="1:4">
      <c r="A5271" t="s">
        <v>32999</v>
      </c>
      <c r="B5271" t="s">
        <v>33000</v>
      </c>
      <c r="D5271" t="str">
        <f t="shared" si="82"/>
        <v>K30CCR7523 CCR7523 CDSS FY20 21 IV E 75 K30CCR7523</v>
      </c>
    </row>
    <row r="5272" spans="1:4">
      <c r="A5272" t="s">
        <v>33001</v>
      </c>
      <c r="B5272" t="s">
        <v>33002</v>
      </c>
      <c r="D5272" t="str">
        <f t="shared" si="82"/>
        <v>K30CCR7524 CCR7524 CDSS FY21 22 IV E 75 K30CCR7524</v>
      </c>
    </row>
    <row r="5273" spans="1:4">
      <c r="A5273" t="s">
        <v>33003</v>
      </c>
      <c r="B5273" t="s">
        <v>33004</v>
      </c>
      <c r="D5273" t="str">
        <f t="shared" si="82"/>
        <v>K30RCCAP23 RCCAP23 CDSS FY20 21 CAPTA 0 K30RCCAP23</v>
      </c>
    </row>
    <row r="5274" spans="1:4">
      <c r="A5274" t="s">
        <v>33005</v>
      </c>
      <c r="B5274" t="s">
        <v>33006</v>
      </c>
      <c r="D5274" t="str">
        <f t="shared" si="82"/>
        <v>K30RCCAP24 RCCAP24 CDSS FY21 22 CAPTA 0 K30RCCAP24</v>
      </c>
    </row>
    <row r="5275" spans="1:4">
      <c r="A5275" t="s">
        <v>33007</v>
      </c>
      <c r="B5275" t="s">
        <v>33008</v>
      </c>
      <c r="D5275" t="str">
        <f t="shared" si="82"/>
        <v>K30RCE5023 RCE5023 CDSS FY20 21 IV E 50 K30RCE5023</v>
      </c>
    </row>
    <row r="5276" spans="1:4">
      <c r="A5276" t="s">
        <v>33009</v>
      </c>
      <c r="B5276" t="s">
        <v>33010</v>
      </c>
      <c r="D5276" t="str">
        <f t="shared" si="82"/>
        <v>K30RCE5024 RCE5024 CDSS FY21 22 IV E 50 K30RCE5024</v>
      </c>
    </row>
    <row r="5277" spans="1:4">
      <c r="A5277" t="s">
        <v>33011</v>
      </c>
      <c r="B5277" t="s">
        <v>33012</v>
      </c>
      <c r="D5277" t="str">
        <f t="shared" si="82"/>
        <v>K30RCE7523 RCE7523 CDSS FY20 21 IV E 75 K30RCE7523</v>
      </c>
    </row>
    <row r="5278" spans="1:4">
      <c r="A5278" t="s">
        <v>33013</v>
      </c>
      <c r="B5278" t="s">
        <v>33014</v>
      </c>
      <c r="D5278" t="str">
        <f t="shared" si="82"/>
        <v>K30RCE7524 RCE7524 CDSS FY21 22 IV E 75 K30RCE7524</v>
      </c>
    </row>
    <row r="5279" spans="1:4">
      <c r="A5279" t="s">
        <v>33015</v>
      </c>
      <c r="B5279" t="s">
        <v>33016</v>
      </c>
      <c r="D5279" t="str">
        <f t="shared" si="82"/>
        <v>K30RCEPWB1 RCEPWB1 Well Being CDSS FY 20 21 K30RCEPWB1</v>
      </c>
    </row>
    <row r="5280" spans="1:4">
      <c r="A5280" t="s">
        <v>33017</v>
      </c>
      <c r="B5280" t="s">
        <v>33018</v>
      </c>
      <c r="D5280" t="str">
        <f t="shared" si="82"/>
        <v>K30RCEPWB2 RCEPWB2 Well Being CDSS FY 21 22 K30RCEPWB2</v>
      </c>
    </row>
    <row r="5281" spans="1:4">
      <c r="A5281" t="s">
        <v>33019</v>
      </c>
      <c r="B5281" t="s">
        <v>33020</v>
      </c>
      <c r="D5281" t="str">
        <f t="shared" si="82"/>
        <v>K30RCNEC23 RCNEC23 NEICE ICPC CDSS FY20 21 K30RCNEC23</v>
      </c>
    </row>
    <row r="5282" spans="1:4">
      <c r="A5282" t="s">
        <v>33021</v>
      </c>
      <c r="B5282" t="s">
        <v>33022</v>
      </c>
      <c r="D5282" t="str">
        <f t="shared" si="82"/>
        <v>K30RCNEC24 RCNEC24 NEICE ICPC CDSS FY21 22 K30RCNEC24</v>
      </c>
    </row>
    <row r="5283" spans="1:4">
      <c r="A5283" t="s">
        <v>33023</v>
      </c>
      <c r="B5283" t="s">
        <v>33024</v>
      </c>
      <c r="D5283" t="str">
        <f t="shared" si="82"/>
        <v>K30RCSST23 RCSST23 State Staff Training FY20 21 K30RCSST23</v>
      </c>
    </row>
    <row r="5284" spans="1:4">
      <c r="A5284" t="s">
        <v>33025</v>
      </c>
      <c r="B5284" t="s">
        <v>33026</v>
      </c>
      <c r="D5284" t="str">
        <f t="shared" si="82"/>
        <v>K30RCSST24 RCSST24 State Staff Training FY21 22 K30RCSST24</v>
      </c>
    </row>
    <row r="5285" spans="1:4">
      <c r="A5285" t="s">
        <v>33027</v>
      </c>
      <c r="B5285" t="s">
        <v>33028</v>
      </c>
      <c r="D5285" t="str">
        <f t="shared" si="82"/>
        <v>K30APSPR86 PS PISTACHIO 21 22 HANSON K30APSPR86</v>
      </c>
    </row>
    <row r="5286" spans="1:4">
      <c r="A5286" t="s">
        <v>33029</v>
      </c>
      <c r="B5286" t="s">
        <v>33030</v>
      </c>
      <c r="D5286" t="str">
        <f t="shared" si="82"/>
        <v>KS0SARE201 MCDONALD SAREPTA 5051 201 7 1 2025 KS0SARE201</v>
      </c>
    </row>
    <row r="5287" spans="1:4">
      <c r="A5287" t="s">
        <v>33031</v>
      </c>
      <c r="B5287" t="s">
        <v>33032</v>
      </c>
      <c r="D5287" t="str">
        <f t="shared" si="82"/>
        <v>K30AQMF005 Fischer CEC DAIRY DIGESTER CA K30AQMF005</v>
      </c>
    </row>
    <row r="5288" spans="1:4">
      <c r="A5288" t="s">
        <v>33033</v>
      </c>
      <c r="B5288" t="s">
        <v>33034</v>
      </c>
      <c r="D5288" t="str">
        <f t="shared" si="82"/>
        <v>K30DMCCEC1 AN SCI MEYER CEC DAIRY DIGESTER CA K30DMCCEC1</v>
      </c>
    </row>
    <row r="5289" spans="1:4">
      <c r="A5289" t="s">
        <v>33035</v>
      </c>
      <c r="B5289" t="s">
        <v>33036</v>
      </c>
      <c r="D5289" t="str">
        <f t="shared" si="82"/>
        <v>KS0CRAS620 CRHD MED BOARD OF CA AGUILAR GAXIOLA KS0CRAS620</v>
      </c>
    </row>
    <row r="5290" spans="1:4">
      <c r="A5290" t="s">
        <v>33037</v>
      </c>
      <c r="B5290" t="s">
        <v>33038</v>
      </c>
      <c r="D5290" t="str">
        <f t="shared" si="82"/>
        <v>KS0CRAS621 CRHD MED BOARD OF CA AGUILAR GAXIOLA YR2 KS0CRAS621</v>
      </c>
    </row>
    <row r="5291" spans="1:4">
      <c r="A5291" t="s">
        <v>33039</v>
      </c>
      <c r="B5291" t="s">
        <v>33040</v>
      </c>
      <c r="D5291" t="str">
        <f t="shared" si="82"/>
        <v>KS0CRAS622 CRHD MED BOARD OF CA AGUILAR GAXIOLA YR3 KS0CRAS622</v>
      </c>
    </row>
    <row r="5292" spans="1:4">
      <c r="A5292" t="s">
        <v>33041</v>
      </c>
      <c r="B5292" t="s">
        <v>33042</v>
      </c>
      <c r="D5292" t="str">
        <f t="shared" si="82"/>
        <v>KS0CRAS623 CRHD MED BOARD OF CA AGUILAR GAXIOLA YR4 KS0CRAS623</v>
      </c>
    </row>
    <row r="5293" spans="1:4">
      <c r="A5293" t="s">
        <v>33043</v>
      </c>
      <c r="B5293" t="s">
        <v>33044</v>
      </c>
      <c r="D5293" t="str">
        <f t="shared" si="82"/>
        <v>K30MUNSAGA CMB SAGA INNOVATIONS Spark Math K30MUNSAGA</v>
      </c>
    </row>
    <row r="5294" spans="1:4">
      <c r="A5294" t="s">
        <v>33045</v>
      </c>
      <c r="B5294" t="s">
        <v>33046</v>
      </c>
      <c r="D5294" t="str">
        <f t="shared" si="82"/>
        <v>K30CNSGR18 CNS Recanzone NIH R01AG067791 K30CNSGR18</v>
      </c>
    </row>
    <row r="5295" spans="1:4">
      <c r="A5295" t="s">
        <v>33047</v>
      </c>
      <c r="B5295" t="s">
        <v>33048</v>
      </c>
      <c r="D5295" t="str">
        <f t="shared" si="82"/>
        <v>K30CNSGREQ CNS Recanzone R01AG067791 Hear Sy CLOSED K30CNSGREQ</v>
      </c>
    </row>
    <row r="5296" spans="1:4">
      <c r="A5296" t="s">
        <v>33049</v>
      </c>
      <c r="B5296" t="s">
        <v>33050</v>
      </c>
      <c r="D5296" t="str">
        <f t="shared" si="82"/>
        <v>KS0JBMAL01 MRAD Boone Malcova NIHSBIR subcontract KS0JBMAL01</v>
      </c>
    </row>
    <row r="5297" spans="1:4">
      <c r="A5297" t="s">
        <v>33051</v>
      </c>
      <c r="B5297" t="s">
        <v>33052</v>
      </c>
      <c r="D5297" t="str">
        <f t="shared" si="82"/>
        <v>KS0CLR3701 MED URO R37 PROTEOSTASIS 7 21 6 26 KS0CLR3701</v>
      </c>
    </row>
    <row r="5298" spans="1:4">
      <c r="A5298" t="s">
        <v>33053</v>
      </c>
      <c r="B5298" t="s">
        <v>33054</v>
      </c>
      <c r="D5298" t="str">
        <f t="shared" si="82"/>
        <v>KS0EMNIH26 Maverakis NIH Mentoring Trnsltnl Scntst KS0EMNIH26</v>
      </c>
    </row>
    <row r="5299" spans="1:4">
      <c r="A5299" t="s">
        <v>33055</v>
      </c>
      <c r="B5299" t="s">
        <v>33056</v>
      </c>
      <c r="D5299" t="str">
        <f t="shared" si="82"/>
        <v>KS0SHFDDR1 MED PHS HUSSAIN CEDARS SINAI COVID KS0SHFDDR1</v>
      </c>
    </row>
    <row r="5300" spans="1:4">
      <c r="A5300" t="s">
        <v>33057</v>
      </c>
      <c r="B5300" t="s">
        <v>33058</v>
      </c>
      <c r="D5300" t="str">
        <f t="shared" si="82"/>
        <v>KS0SHFDDR2 MED PHS HUSSAIN CEDARS SINAI COVID KS0SHFDDR2</v>
      </c>
    </row>
    <row r="5301" spans="1:4">
      <c r="A5301" t="s">
        <v>33059</v>
      </c>
      <c r="B5301" t="s">
        <v>33060</v>
      </c>
      <c r="D5301" t="str">
        <f t="shared" si="82"/>
        <v>KS0ERWG648 MERM NEW VENTURE FUND WINTEMUTE KS0ERWG648</v>
      </c>
    </row>
    <row r="5302" spans="1:4">
      <c r="A5302" t="s">
        <v>33061</v>
      </c>
      <c r="B5302" t="s">
        <v>33062</v>
      </c>
      <c r="D5302" t="str">
        <f t="shared" si="82"/>
        <v>K30JHL6D74 USDA Regaining Market Access Strawberry K30JHL6D74</v>
      </c>
    </row>
    <row r="5303" spans="1:4">
      <c r="A5303" t="s">
        <v>33063</v>
      </c>
      <c r="B5303" t="s">
        <v>33064</v>
      </c>
      <c r="D5303" t="str">
        <f t="shared" si="82"/>
        <v>K30GUYNIH3 Guyer NIH R01MH125873 K30GUYNIH3</v>
      </c>
    </row>
    <row r="5304" spans="1:4">
      <c r="A5304" t="s">
        <v>33065</v>
      </c>
      <c r="B5304" t="s">
        <v>33066</v>
      </c>
      <c r="D5304" t="str">
        <f t="shared" si="82"/>
        <v>KS0LTNIH01 Laura Tully NIH SPO 21 1748 KS0LTNIH01</v>
      </c>
    </row>
    <row r="5305" spans="1:4">
      <c r="A5305" t="s">
        <v>33067</v>
      </c>
      <c r="B5305" t="s">
        <v>33068</v>
      </c>
      <c r="D5305" t="str">
        <f t="shared" si="82"/>
        <v>K30CNSAN17 CNS NORD NIHR21MH126400 K30CNSAN17</v>
      </c>
    </row>
    <row r="5306" spans="1:4">
      <c r="A5306" t="s">
        <v>33069</v>
      </c>
      <c r="B5306" t="s">
        <v>33070</v>
      </c>
      <c r="D5306" t="str">
        <f t="shared" si="82"/>
        <v>K30LW36D77 SPENCER FND TJ INTERSECTION OF S TE K30LW36D77</v>
      </c>
    </row>
    <row r="5307" spans="1:4">
      <c r="A5307" t="s">
        <v>33071</v>
      </c>
      <c r="B5307" t="s">
        <v>33072</v>
      </c>
      <c r="D5307" t="str">
        <f t="shared" si="82"/>
        <v>K30PSYRFB9 PSY Ferrer UCB NIH 00010644 0 K30PSYRFB9</v>
      </c>
    </row>
    <row r="5308" spans="1:4">
      <c r="A5308" t="s">
        <v>33073</v>
      </c>
      <c r="B5308" t="s">
        <v>33074</v>
      </c>
      <c r="D5308" t="str">
        <f t="shared" si="82"/>
        <v>K30MBRHCLN MCB RHC LLNL B645173 B623353 0 K30MBRHCLN</v>
      </c>
    </row>
    <row r="5309" spans="1:4">
      <c r="A5309" t="s">
        <v>33075</v>
      </c>
      <c r="B5309" t="s">
        <v>33076</v>
      </c>
      <c r="D5309" t="str">
        <f t="shared" si="82"/>
        <v>KS0ERMA640 MERM CA DEPT OF HEALTH MOULIN KS0ERMA640</v>
      </c>
    </row>
    <row r="5310" spans="1:4">
      <c r="A5310" t="s">
        <v>33077</v>
      </c>
      <c r="B5310" t="s">
        <v>33078</v>
      </c>
      <c r="D5310" t="str">
        <f t="shared" si="82"/>
        <v>K30AYTKETO 2 28 23 Ketone ester diet K30AYTKETO</v>
      </c>
    </row>
    <row r="5311" spans="1:4">
      <c r="A5311" t="s">
        <v>33079</v>
      </c>
      <c r="B5311" t="s">
        <v>33080</v>
      </c>
      <c r="D5311" t="str">
        <f t="shared" si="82"/>
        <v>K30CMSKETO NUTR SLUPSKY NIH KETONE ESTER DIET K30CMSKETO</v>
      </c>
    </row>
    <row r="5312" spans="1:4">
      <c r="A5312" t="s">
        <v>33081</v>
      </c>
      <c r="B5312" t="s">
        <v>33082</v>
      </c>
      <c r="D5312" t="str">
        <f t="shared" si="82"/>
        <v>KS0HOGA811 MED IMHO GIERMASZ BIOMARIN 270 303 KS0HOGA811</v>
      </c>
    </row>
    <row r="5313" spans="1:4">
      <c r="A5313" t="s">
        <v>33083</v>
      </c>
      <c r="B5313" t="s">
        <v>33084</v>
      </c>
      <c r="D5313" t="str">
        <f t="shared" si="82"/>
        <v>K30APSPR80 PS AFNC CPRB 022822 K30APSPR80</v>
      </c>
    </row>
    <row r="5314" spans="1:4">
      <c r="A5314" t="s">
        <v>33085</v>
      </c>
      <c r="B5314" t="s">
        <v>33086</v>
      </c>
      <c r="D5314" t="str">
        <f t="shared" si="82"/>
        <v>K30APSPR82 PS AFNC CPRB 022822 K30APSPR82</v>
      </c>
    </row>
    <row r="5315" spans="1:4">
      <c r="A5315" t="s">
        <v>33087</v>
      </c>
      <c r="B5315" t="s">
        <v>33088</v>
      </c>
      <c r="D5315" t="str">
        <f t="shared" ref="D5315:D5378" si="83">A5315&amp;" "&amp;B5315</f>
        <v>KS0RG36D87 Green Michael J Fox Foundation 12472 KS0RG36D87</v>
      </c>
    </row>
    <row r="5316" spans="1:4">
      <c r="A5316" t="s">
        <v>33089</v>
      </c>
      <c r="B5316" t="s">
        <v>33090</v>
      </c>
      <c r="D5316" t="str">
        <f t="shared" si="83"/>
        <v>K30NAEMRLF NAS E MIDDLETON RESOURCES LEGACY FUND K30NAEMRLF</v>
      </c>
    </row>
    <row r="5317" spans="1:4">
      <c r="A5317" t="s">
        <v>33091</v>
      </c>
      <c r="B5317" t="s">
        <v>33092</v>
      </c>
      <c r="D5317" t="str">
        <f t="shared" si="83"/>
        <v>KS0CACALVP Med Surg Christy Adams CalVIP KS0CACALVP</v>
      </c>
    </row>
    <row r="5318" spans="1:4">
      <c r="A5318" t="s">
        <v>33093</v>
      </c>
      <c r="B5318" t="s">
        <v>33094</v>
      </c>
      <c r="D5318" t="str">
        <f t="shared" si="83"/>
        <v>K30FHCREER Hormozdiari NSF 2042518 CAREER K30FHCREER</v>
      </c>
    </row>
    <row r="5319" spans="1:4">
      <c r="A5319" t="s">
        <v>33095</v>
      </c>
      <c r="B5319" t="s">
        <v>33096</v>
      </c>
      <c r="D5319" t="str">
        <f t="shared" si="83"/>
        <v>K30KISED97 LAWR Kisekka CTRI Satellite based K30KISED97</v>
      </c>
    </row>
    <row r="5320" spans="1:4">
      <c r="A5320" t="s">
        <v>33097</v>
      </c>
      <c r="B5320" t="s">
        <v>33098</v>
      </c>
      <c r="D5320" t="str">
        <f t="shared" si="83"/>
        <v>K30BPCEZ39 CNPRC Ardeshir UFlorida R01HD102252 K30BPCEZ39</v>
      </c>
    </row>
    <row r="5321" spans="1:4">
      <c r="A5321" t="s">
        <v>33099</v>
      </c>
      <c r="B5321" t="s">
        <v>33100</v>
      </c>
      <c r="D5321" t="str">
        <f t="shared" si="83"/>
        <v>K30SYCHIMP Yarnell Hayes Point Blue 2727 UCD 1 Impl K30SYCHIMP</v>
      </c>
    </row>
    <row r="5322" spans="1:4">
      <c r="A5322" t="s">
        <v>33101</v>
      </c>
      <c r="B5322" t="s">
        <v>33102</v>
      </c>
      <c r="D5322" t="str">
        <f t="shared" si="83"/>
        <v>K30F4SNBPP CEE Nassiri USDA NIFA BPP K30F4SNBPP</v>
      </c>
    </row>
    <row r="5323" spans="1:4">
      <c r="A5323" t="s">
        <v>33103</v>
      </c>
      <c r="B5323" t="s">
        <v>33104</v>
      </c>
      <c r="D5323" t="str">
        <f t="shared" si="83"/>
        <v>K30APSFB71 PS PUTNAM JBEI IV SORGHUM BIOFUELS K30APSFB71</v>
      </c>
    </row>
    <row r="5324" spans="1:4">
      <c r="A5324" t="s">
        <v>33105</v>
      </c>
      <c r="B5324" t="s">
        <v>33106</v>
      </c>
      <c r="D5324" t="str">
        <f t="shared" si="83"/>
        <v>KS0JWINCAR WU Inst Cancer Research 03 14 24 KS0JWINCAR</v>
      </c>
    </row>
    <row r="5325" spans="1:4">
      <c r="A5325" t="s">
        <v>33107</v>
      </c>
      <c r="B5325" t="s">
        <v>33108</v>
      </c>
      <c r="D5325" t="str">
        <f t="shared" si="83"/>
        <v>KS0KLPRVNT Lam Institute for Cancer Research KS0KLPRVNT</v>
      </c>
    </row>
    <row r="5326" spans="1:4">
      <c r="A5326" t="s">
        <v>33109</v>
      </c>
      <c r="B5326" t="s">
        <v>33110</v>
      </c>
      <c r="D5326" t="str">
        <f t="shared" si="83"/>
        <v>KS0YW36F04 06 30 23 Institue for Cancer Research KS0YW36F04</v>
      </c>
    </row>
    <row r="5327" spans="1:4">
      <c r="A5327" t="s">
        <v>33111</v>
      </c>
      <c r="B5327" t="s">
        <v>33112</v>
      </c>
      <c r="D5327" t="str">
        <f t="shared" si="83"/>
        <v>K30RM36F05 Majors AW Mellon Digital Book Access K30RM36F05</v>
      </c>
    </row>
    <row r="5328" spans="1:4">
      <c r="A5328" t="s">
        <v>33113</v>
      </c>
      <c r="B5328" t="s">
        <v>33114</v>
      </c>
      <c r="D5328" t="str">
        <f t="shared" si="83"/>
        <v>K304877121 Brk En Fnd Fulton Aviat Mari Trans K304877121</v>
      </c>
    </row>
    <row r="5329" spans="1:4">
      <c r="A5329" t="s">
        <v>33115</v>
      </c>
      <c r="B5329" t="s">
        <v>33116</v>
      </c>
      <c r="D5329" t="str">
        <f t="shared" si="83"/>
        <v>K30ULL6605 LAWR DOE INTERSECTORAL DYNAMICS 9 1 22 K30ULL6605</v>
      </c>
    </row>
    <row r="5330" spans="1:4">
      <c r="A5330" t="s">
        <v>33117</v>
      </c>
      <c r="B5330" t="s">
        <v>33118</v>
      </c>
      <c r="D5330" t="str">
        <f t="shared" si="83"/>
        <v>K30V4B4730 Vapn Univ of Florida immunotherapy RA K30V4B4730</v>
      </c>
    </row>
    <row r="5331" spans="1:4">
      <c r="A5331" t="s">
        <v>33119</v>
      </c>
      <c r="B5331" t="s">
        <v>33120</v>
      </c>
      <c r="D5331" t="str">
        <f t="shared" si="83"/>
        <v>K30DNM3F11 USDA UNIV OF FLORIDA HLB RESEARCH K30DNM3F11</v>
      </c>
    </row>
    <row r="5332" spans="1:4">
      <c r="A5332" t="s">
        <v>33121</v>
      </c>
      <c r="B5332" t="s">
        <v>33122</v>
      </c>
      <c r="D5332" t="str">
        <f t="shared" si="83"/>
        <v>K30DNM3F1A USDA UNIV OF FLORIDA SUB USDA ARS K30DNM3F1A</v>
      </c>
    </row>
    <row r="5333" spans="1:4">
      <c r="A5333" t="s">
        <v>33123</v>
      </c>
      <c r="B5333" t="s">
        <v>33124</v>
      </c>
      <c r="D5333" t="str">
        <f t="shared" si="83"/>
        <v>K30HDS5NPS ESP Safford National Parks Service K30HDS5NPS</v>
      </c>
    </row>
    <row r="5334" spans="1:4">
      <c r="A5334" t="s">
        <v>33125</v>
      </c>
      <c r="B5334" t="s">
        <v>33126</v>
      </c>
      <c r="D5334" t="str">
        <f t="shared" si="83"/>
        <v>K306877017 McCullough EJ Leaders Program K306877017</v>
      </c>
    </row>
    <row r="5335" spans="1:4">
      <c r="A5335" t="s">
        <v>33127</v>
      </c>
      <c r="B5335" t="s">
        <v>33128</v>
      </c>
      <c r="D5335" t="str">
        <f t="shared" si="83"/>
        <v>KS0IDCS315 MED IMID COHEN UCLA UM1AI068636 KS0IDCS315</v>
      </c>
    </row>
    <row r="5336" spans="1:4">
      <c r="A5336" t="s">
        <v>33129</v>
      </c>
      <c r="B5336" t="s">
        <v>33130</v>
      </c>
      <c r="D5336" t="str">
        <f t="shared" si="83"/>
        <v>K30ESTO5EX CalNEXT IBCS Execution TO 5 Tks 4 5 K30ESTO5EX</v>
      </c>
    </row>
    <row r="5337" spans="1:4">
      <c r="A5337" t="s">
        <v>33131</v>
      </c>
      <c r="B5337" t="s">
        <v>33132</v>
      </c>
      <c r="D5337" t="str">
        <f t="shared" si="83"/>
        <v>K30ESTO5PL CalNEXT IBCS Planning TO 5 Tks 1 3 K30ESTO5PL</v>
      </c>
    </row>
    <row r="5338" spans="1:4">
      <c r="A5338" t="s">
        <v>33133</v>
      </c>
      <c r="B5338" t="s">
        <v>33134</v>
      </c>
      <c r="D5338" t="str">
        <f t="shared" si="83"/>
        <v>K30ESTO5TR CalNEXT IBCS Tech TO 5 Tks 6 7 K30ESTO5TR</v>
      </c>
    </row>
    <row r="5339" spans="1:4">
      <c r="A5339" t="s">
        <v>33135</v>
      </c>
      <c r="B5339" t="s">
        <v>33136</v>
      </c>
      <c r="D5339" t="str">
        <f t="shared" si="83"/>
        <v>K30RCAREER BME Carney NSF CAREER 7 1 23 6 30 28 K30RCAREER</v>
      </c>
    </row>
    <row r="5340" spans="1:4">
      <c r="A5340" t="s">
        <v>33137</v>
      </c>
      <c r="B5340" t="s">
        <v>33138</v>
      </c>
      <c r="D5340" t="str">
        <f t="shared" si="83"/>
        <v>K30V435GHR Global Health Research Training Program K30V435GHR</v>
      </c>
    </row>
    <row r="5341" spans="1:4">
      <c r="A5341" t="s">
        <v>33139</v>
      </c>
      <c r="B5341" t="s">
        <v>33140</v>
      </c>
      <c r="D5341" t="str">
        <f t="shared" si="83"/>
        <v>K30HPESS22 FY22 23 CSMP ESSA Funds K30HPESS22</v>
      </c>
    </row>
    <row r="5342" spans="1:4">
      <c r="A5342" t="s">
        <v>33141</v>
      </c>
      <c r="B5342" t="s">
        <v>33142</v>
      </c>
      <c r="D5342" t="str">
        <f t="shared" si="83"/>
        <v>K30TPSSCJA Western Region TPS Climate Justice K30TPSSCJA</v>
      </c>
    </row>
    <row r="5343" spans="1:4">
      <c r="A5343" t="s">
        <v>33143</v>
      </c>
      <c r="B5343" t="s">
        <v>33144</v>
      </c>
      <c r="D5343" t="str">
        <f t="shared" si="83"/>
        <v>K30GRSCDR5 WHITHAUS CDRF GRANT 2023 K30GRSCDR5</v>
      </c>
    </row>
    <row r="5344" spans="1:4">
      <c r="A5344" t="s">
        <v>33145</v>
      </c>
      <c r="B5344" t="s">
        <v>33146</v>
      </c>
      <c r="D5344" t="str">
        <f t="shared" si="83"/>
        <v>K30JDM6F21 CNPS Support for nursery accreditation K30JDM6F21</v>
      </c>
    </row>
    <row r="5345" spans="1:4">
      <c r="A5345" t="s">
        <v>33147</v>
      </c>
      <c r="B5345" t="s">
        <v>33148</v>
      </c>
      <c r="D5345" t="str">
        <f t="shared" si="83"/>
        <v>K30ESS6F22 6 30 25 LEAP Waste Derived Fertilizers K30ESS6F22</v>
      </c>
    </row>
    <row r="5346" spans="1:4">
      <c r="A5346" t="s">
        <v>33149</v>
      </c>
      <c r="B5346" t="s">
        <v>33150</v>
      </c>
      <c r="D5346" t="str">
        <f t="shared" si="83"/>
        <v>KS0TOSKLIF OYEGBILE CHIDI SK LIFE SCIENCE YKP3089 KS0TOSKLIF</v>
      </c>
    </row>
    <row r="5347" spans="1:4">
      <c r="A5347" t="s">
        <v>33151</v>
      </c>
      <c r="B5347" t="s">
        <v>33152</v>
      </c>
      <c r="D5347" t="str">
        <f t="shared" si="83"/>
        <v>K30MBJALEC MCB JAL AHA AWARD E CASTELLANO 36F26 K30MBJALEC</v>
      </c>
    </row>
    <row r="5348" spans="1:4">
      <c r="A5348" t="s">
        <v>33153</v>
      </c>
      <c r="B5348" t="s">
        <v>33154</v>
      </c>
      <c r="D5348" t="str">
        <f t="shared" si="83"/>
        <v>K30MBJALMH MCB JAL GSR AYALA AHA AWD 36F27 K30MBJALMH</v>
      </c>
    </row>
    <row r="5349" spans="1:4">
      <c r="A5349" t="s">
        <v>33155</v>
      </c>
      <c r="B5349" t="s">
        <v>33156</v>
      </c>
      <c r="D5349" t="str">
        <f t="shared" si="83"/>
        <v>K30V4S7029 Wittenburg NIH R03 cytoplasmic Core Bin K30V4S7029</v>
      </c>
    </row>
    <row r="5350" spans="1:4">
      <c r="A5350" t="s">
        <v>33157</v>
      </c>
      <c r="B5350" t="s">
        <v>33158</v>
      </c>
      <c r="D5350" t="str">
        <f t="shared" si="83"/>
        <v>K30BPCEZ37 CNPRC Thomasy Stevens K30BPCEZ37</v>
      </c>
    </row>
    <row r="5351" spans="1:4">
      <c r="A5351" t="s">
        <v>33159</v>
      </c>
      <c r="B5351" t="s">
        <v>33160</v>
      </c>
      <c r="D5351" t="str">
        <f t="shared" si="83"/>
        <v>K30V451AUB PHR Atwill Empowering Growers Research K30V451AUB</v>
      </c>
    </row>
    <row r="5352" spans="1:4">
      <c r="A5352" t="s">
        <v>33161</v>
      </c>
      <c r="B5352" t="s">
        <v>33162</v>
      </c>
      <c r="D5352" t="str">
        <f t="shared" si="83"/>
        <v>KS0ACLNR61 MRAD A Chaudhari R61 TB PET Myofascial KS0ACLNR61</v>
      </c>
    </row>
    <row r="5353" spans="1:4">
      <c r="A5353" t="s">
        <v>33163</v>
      </c>
      <c r="B5353" t="s">
        <v>33164</v>
      </c>
      <c r="D5353" t="str">
        <f t="shared" si="83"/>
        <v>K30BY78JMP Penn St Univ SRC CHIMES K30BY78JMP</v>
      </c>
    </row>
    <row r="5354" spans="1:4">
      <c r="A5354" t="s">
        <v>33165</v>
      </c>
      <c r="B5354" t="s">
        <v>33166</v>
      </c>
      <c r="D5354" t="str">
        <f t="shared" si="83"/>
        <v>K30JWKELP1 Walter U Virginia AWD 002415 GR100550 K30JWKELP1</v>
      </c>
    </row>
    <row r="5355" spans="1:4">
      <c r="A5355" t="s">
        <v>33167</v>
      </c>
      <c r="B5355" t="s">
        <v>33168</v>
      </c>
      <c r="D5355" t="str">
        <f t="shared" si="83"/>
        <v>K30V435F34 Mississippi State Year 2 A23 2998 K30V435F34</v>
      </c>
    </row>
    <row r="5356" spans="1:4">
      <c r="A5356" t="s">
        <v>33169</v>
      </c>
      <c r="B5356" t="s">
        <v>33170</v>
      </c>
      <c r="D5356" t="str">
        <f t="shared" si="83"/>
        <v>KS0GIMV213 MED IMGI MEDICI USDA 58 2032 3 005 KS0GIMV213</v>
      </c>
    </row>
    <row r="5357" spans="1:4">
      <c r="A5357" t="s">
        <v>33171</v>
      </c>
      <c r="B5357" t="s">
        <v>33172</v>
      </c>
      <c r="D5357" t="str">
        <f t="shared" si="83"/>
        <v>K30V451FIF Rossow CDRF Feed Industry Fellowship K30V451FIF</v>
      </c>
    </row>
    <row r="5358" spans="1:4">
      <c r="A5358" t="s">
        <v>33173</v>
      </c>
      <c r="B5358" t="s">
        <v>33174</v>
      </c>
      <c r="D5358" t="str">
        <f t="shared" si="83"/>
        <v>K30NIH22MH CHEM Heffern NIH Misc Agencies K30NIH22MH</v>
      </c>
    </row>
    <row r="5359" spans="1:4">
      <c r="A5359" t="s">
        <v>33175</v>
      </c>
      <c r="B5359" t="s">
        <v>33176</v>
      </c>
      <c r="D5359" t="str">
        <f t="shared" si="83"/>
        <v>KS0GICE801 MED IMGI CHAK GSK 206882 KS0GICE801</v>
      </c>
    </row>
    <row r="5360" spans="1:4">
      <c r="A5360" t="s">
        <v>33177</v>
      </c>
      <c r="B5360" t="s">
        <v>33178</v>
      </c>
      <c r="D5360" t="str">
        <f t="shared" si="83"/>
        <v>KS0IDCS849 MED IMID COHEN AICURIS GMBH EAP KS0IDCS849</v>
      </c>
    </row>
    <row r="5361" spans="1:4">
      <c r="A5361" t="s">
        <v>33179</v>
      </c>
      <c r="B5361" t="s">
        <v>33180</v>
      </c>
      <c r="D5361" t="str">
        <f t="shared" si="83"/>
        <v>KS0TNRFMH1 RFMH Prime NIH 158896 0 A21 1632 KS0TNRFMH1</v>
      </c>
    </row>
    <row r="5362" spans="1:4">
      <c r="A5362" t="s">
        <v>33181</v>
      </c>
      <c r="B5362" t="s">
        <v>33182</v>
      </c>
      <c r="D5362" t="str">
        <f t="shared" si="83"/>
        <v>K30V4B4622 Kol R21 MSCs to enhance cytotoxic T cel K30V4B4622</v>
      </c>
    </row>
    <row r="5363" spans="1:4">
      <c r="A5363" t="s">
        <v>33183</v>
      </c>
      <c r="B5363" t="s">
        <v>33184</v>
      </c>
      <c r="D5363" t="str">
        <f t="shared" si="83"/>
        <v>KS0GMHS301 MED IMGM HENRY INDIANA UNIVERSITY 9559 KS0GMHS301</v>
      </c>
    </row>
    <row r="5364" spans="1:4">
      <c r="A5364" t="s">
        <v>33185</v>
      </c>
      <c r="B5364" t="s">
        <v>33186</v>
      </c>
      <c r="D5364" t="str">
        <f t="shared" si="83"/>
        <v>K30JD36F43 CHPR CDPH Effectiveness Study K30JD36F43</v>
      </c>
    </row>
    <row r="5365" spans="1:4">
      <c r="A5365" t="s">
        <v>33187</v>
      </c>
      <c r="B5365" t="s">
        <v>33188</v>
      </c>
      <c r="D5365" t="str">
        <f t="shared" si="83"/>
        <v>KS0DJCDPGL JOHNSON CDPH Good Life 11 1 22 6 30 24 KS0DJCDPGL</v>
      </c>
    </row>
    <row r="5366" spans="1:4">
      <c r="A5366" t="s">
        <v>33189</v>
      </c>
      <c r="B5366" t="s">
        <v>33190</v>
      </c>
      <c r="D5366" t="str">
        <f t="shared" si="83"/>
        <v>K30AIFSAR2 AIFS student research opportuns at ARS K30AIFSAR2</v>
      </c>
    </row>
    <row r="5367" spans="1:4">
      <c r="A5367" t="s">
        <v>33191</v>
      </c>
      <c r="B5367" t="s">
        <v>33192</v>
      </c>
      <c r="D5367" t="str">
        <f t="shared" si="83"/>
        <v>K30AIFSFIR AIFIS FINA account K30AIFSFIR</v>
      </c>
    </row>
    <row r="5368" spans="1:4">
      <c r="A5368" t="s">
        <v>33193</v>
      </c>
      <c r="B5368" t="s">
        <v>33194</v>
      </c>
      <c r="D5368" t="str">
        <f t="shared" si="83"/>
        <v>K30AIFSINT AIFS international collaboration K30AIFSINT</v>
      </c>
    </row>
    <row r="5369" spans="1:4">
      <c r="A5369" t="s">
        <v>33195</v>
      </c>
      <c r="B5369" t="s">
        <v>33196</v>
      </c>
      <c r="D5369" t="str">
        <f t="shared" si="83"/>
        <v>KS0HORJ826 MED IMHO RIESS SEAGEN UCDCC 298 KS0HORJ826</v>
      </c>
    </row>
    <row r="5370" spans="1:4">
      <c r="A5370" t="s">
        <v>33197</v>
      </c>
      <c r="B5370" t="s">
        <v>33198</v>
      </c>
      <c r="D5370" t="str">
        <f t="shared" si="83"/>
        <v>K30CNSKZ46 CNS ZITO PI SAM PETSHOW FINA F31 K30CNSKZ46</v>
      </c>
    </row>
    <row r="5371" spans="1:4">
      <c r="A5371" t="s">
        <v>33199</v>
      </c>
      <c r="B5371" t="s">
        <v>33200</v>
      </c>
      <c r="D5371" t="str">
        <f t="shared" si="83"/>
        <v>K30JWTURTL CHE WAN TURTLE MF approach eff lact prod K30JWTURTL</v>
      </c>
    </row>
    <row r="5372" spans="1:4">
      <c r="A5372" t="s">
        <v>33201</v>
      </c>
      <c r="B5372" t="s">
        <v>33202</v>
      </c>
      <c r="D5372" t="str">
        <f t="shared" si="83"/>
        <v>K30APSFB72 PS HEINITZ USDA RSA 58 2032 3 004ACQUIS K30APSFB72</v>
      </c>
    </row>
    <row r="5373" spans="1:4">
      <c r="A5373" t="s">
        <v>33203</v>
      </c>
      <c r="B5373" t="s">
        <v>33204</v>
      </c>
      <c r="D5373" t="str">
        <f t="shared" si="83"/>
        <v>KS0NT36F50 QIAGEN SCIENCES LLC A23 3078 0 KS0NT36F50</v>
      </c>
    </row>
    <row r="5374" spans="1:4">
      <c r="A5374" t="s">
        <v>33205</v>
      </c>
      <c r="B5374" t="s">
        <v>33206</v>
      </c>
      <c r="D5374" t="str">
        <f t="shared" si="83"/>
        <v>K303DOPS02 3D Organic Polymer Silk Stage 2 K303DOPS02</v>
      </c>
    </row>
    <row r="5375" spans="1:4">
      <c r="A5375" t="s">
        <v>33207</v>
      </c>
      <c r="B5375" t="s">
        <v>33208</v>
      </c>
      <c r="D5375" t="str">
        <f t="shared" si="83"/>
        <v>K30OPS2FIN 3D Organic Polymer Silk Stage 2 K30OPS2FIN</v>
      </c>
    </row>
    <row r="5376" spans="1:4">
      <c r="A5376" t="s">
        <v>33209</v>
      </c>
      <c r="B5376" t="s">
        <v>33210</v>
      </c>
      <c r="D5376" t="str">
        <f t="shared" si="83"/>
        <v>KS0NN111MA NN111 M ANSARI GEN HOSP 08 31 2026 KS0NN111MA</v>
      </c>
    </row>
    <row r="5377" spans="1:4">
      <c r="A5377" t="s">
        <v>33211</v>
      </c>
      <c r="B5377" t="s">
        <v>33212</v>
      </c>
      <c r="D5377" t="str">
        <f t="shared" si="83"/>
        <v>K30GLHCGP4 EPS HWANG NSF COMP INFRAS GEODYN 4 K30GLHCGP4</v>
      </c>
    </row>
    <row r="5378" spans="1:4">
      <c r="A5378" t="s">
        <v>33213</v>
      </c>
      <c r="B5378" t="s">
        <v>33214</v>
      </c>
      <c r="D5378" t="str">
        <f t="shared" si="83"/>
        <v>K30GLHCIG4 EPS HWANG LORRAINE NSF CIG IV K30GLHCIG4</v>
      </c>
    </row>
    <row r="5379" spans="1:4">
      <c r="A5379" t="s">
        <v>33215</v>
      </c>
      <c r="B5379" t="s">
        <v>33216</v>
      </c>
      <c r="D5379" t="str">
        <f t="shared" ref="D5379:D5442" si="84">A5379&amp;" "&amp;B5379</f>
        <v>K30APSL040 PS BARD US 5515 22C K30APSL040</v>
      </c>
    </row>
    <row r="5380" spans="1:4">
      <c r="A5380" t="s">
        <v>33217</v>
      </c>
      <c r="B5380" t="s">
        <v>33218</v>
      </c>
      <c r="D5380" t="str">
        <f t="shared" si="84"/>
        <v>K30CJCHOXY Jeffres USBR R22AC00633 Otolith Temp K30CJCHOXY</v>
      </c>
    </row>
    <row r="5381" spans="1:4">
      <c r="A5381" t="s">
        <v>33219</v>
      </c>
      <c r="B5381" t="s">
        <v>33220</v>
      </c>
      <c r="D5381" t="str">
        <f t="shared" si="84"/>
        <v>K30GTCJHRS GTC IRSF RETT SYNDROMRE K30GTCJHRS</v>
      </c>
    </row>
    <row r="5382" spans="1:4">
      <c r="A5382" t="s">
        <v>33221</v>
      </c>
      <c r="B5382" t="s">
        <v>33222</v>
      </c>
      <c r="D5382" t="str">
        <f t="shared" si="84"/>
        <v>KS0APPPHGS MED PHS POPEJOY PUBLIC HEALTH GENOMICS KS0APPPHGS</v>
      </c>
    </row>
    <row r="5383" spans="1:4">
      <c r="A5383" t="s">
        <v>33223</v>
      </c>
      <c r="B5383" t="s">
        <v>33224</v>
      </c>
      <c r="D5383" t="str">
        <f t="shared" si="84"/>
        <v>K30CRCSGC1 CRC SGC CAPACITY BUILDING RSCH PARTNERS K30CRCSGC1</v>
      </c>
    </row>
    <row r="5384" spans="1:4">
      <c r="A5384" t="s">
        <v>33225</v>
      </c>
      <c r="B5384" t="s">
        <v>33226</v>
      </c>
      <c r="D5384" t="str">
        <f t="shared" si="84"/>
        <v>K30CRCSGC2 CRC YR 2 SGC CAP BUILDING RSCH PARTNERS K30CRCSGC2</v>
      </c>
    </row>
    <row r="5385" spans="1:4">
      <c r="A5385" t="s">
        <v>33227</v>
      </c>
      <c r="B5385" t="s">
        <v>33228</v>
      </c>
      <c r="D5385" t="str">
        <f t="shared" si="84"/>
        <v>K30RGSAZOK APGA 2023 ARIZONA SCOUTING COLLECTING K30RGSAZOK</v>
      </c>
    </row>
    <row r="5386" spans="1:4">
      <c r="A5386" t="s">
        <v>33229</v>
      </c>
      <c r="B5386" t="s">
        <v>33230</v>
      </c>
      <c r="D5386" t="str">
        <f t="shared" si="84"/>
        <v>K30MKIESTC Kurlaender IES Teachers College K30MKIESTC</v>
      </c>
    </row>
    <row r="5387" spans="1:4">
      <c r="A5387" t="s">
        <v>33231</v>
      </c>
      <c r="B5387" t="s">
        <v>33232</v>
      </c>
      <c r="D5387" t="str">
        <f t="shared" si="84"/>
        <v>K3023CDPH1 CS CDPH Alzheimer Disease Pgm YR 1 K3023CDPH1</v>
      </c>
    </row>
    <row r="5388" spans="1:4">
      <c r="A5388" t="s">
        <v>33233</v>
      </c>
      <c r="B5388" t="s">
        <v>33234</v>
      </c>
      <c r="D5388" t="str">
        <f t="shared" si="84"/>
        <v>K3023CDPH2 CS CDPH Alzheimer Disease Pgm YR 2 K3023CDPH2</v>
      </c>
    </row>
    <row r="5389" spans="1:4">
      <c r="A5389" t="s">
        <v>33235</v>
      </c>
      <c r="B5389" t="s">
        <v>33236</v>
      </c>
      <c r="D5389" t="str">
        <f t="shared" si="84"/>
        <v>KS0YW36F62 06 30 23 CDPH Alzheimer Disease Pgm YR 1 KS0YW36F62</v>
      </c>
    </row>
    <row r="5390" spans="1:4">
      <c r="A5390" t="s">
        <v>33237</v>
      </c>
      <c r="B5390" t="s">
        <v>33238</v>
      </c>
      <c r="D5390" t="str">
        <f t="shared" si="84"/>
        <v>KS0YW36F63 06 30 24 CDPH Alzheimer Disease Pgm YR 2 KS0YW36F63</v>
      </c>
    </row>
    <row r="5391" spans="1:4">
      <c r="A5391" t="s">
        <v>33239</v>
      </c>
      <c r="B5391" t="s">
        <v>33240</v>
      </c>
      <c r="D5391" t="str">
        <f t="shared" si="84"/>
        <v>KS0SECYTO1 MED SURG CYTOSORBENTS CORP KS0SECYTO1</v>
      </c>
    </row>
    <row r="5392" spans="1:4">
      <c r="A5392" t="s">
        <v>33241</v>
      </c>
      <c r="B5392" t="s">
        <v>33242</v>
      </c>
      <c r="D5392" t="str">
        <f t="shared" si="84"/>
        <v>KS0GIBC848 MED IMGI BOWLUS CHEMOMAB CM 101 PSC 101 KS0GIBC848</v>
      </c>
    </row>
    <row r="5393" spans="1:4">
      <c r="A5393" t="s">
        <v>33243</v>
      </c>
      <c r="B5393" t="s">
        <v>33244</v>
      </c>
      <c r="D5393" t="str">
        <f t="shared" si="84"/>
        <v>KS0CTRA800 MED IMCT ROSENBERG BIOMEA FUSION KS0CTRA800</v>
      </c>
    </row>
    <row r="5394" spans="1:4">
      <c r="A5394" t="s">
        <v>33245</v>
      </c>
      <c r="B5394" t="s">
        <v>33246</v>
      </c>
      <c r="D5394" t="str">
        <f t="shared" si="84"/>
        <v>KS0MMCAHA1 Munoz Camus Year 1 Stipend KS0MMCAHA1</v>
      </c>
    </row>
    <row r="5395" spans="1:4">
      <c r="A5395" t="s">
        <v>33247</v>
      </c>
      <c r="B5395" t="s">
        <v>33248</v>
      </c>
      <c r="D5395" t="str">
        <f t="shared" si="84"/>
        <v>KS0MMCAHA2 Munoz Camus Year 2 Stipend KS0MMCAHA2</v>
      </c>
    </row>
    <row r="5396" spans="1:4">
      <c r="A5396" t="s">
        <v>33249</v>
      </c>
      <c r="B5396" t="s">
        <v>33250</v>
      </c>
      <c r="D5396" t="str">
        <f t="shared" si="84"/>
        <v>K30AVKNIHR EVE Kopp NIH MIRA Renewal 2R35GM122592 K30AVKNIHR</v>
      </c>
    </row>
    <row r="5397" spans="1:4">
      <c r="A5397" t="s">
        <v>33251</v>
      </c>
      <c r="B5397" t="s">
        <v>33252</v>
      </c>
      <c r="D5397" t="str">
        <f t="shared" si="84"/>
        <v>K30TERC269 TENV CA Delta Stewardship Council K30TERC269</v>
      </c>
    </row>
    <row r="5398" spans="1:4">
      <c r="A5398" t="s">
        <v>33253</v>
      </c>
      <c r="B5398" t="s">
        <v>33254</v>
      </c>
      <c r="D5398" t="str">
        <f t="shared" si="84"/>
        <v>K30TERC271 TENV CA Delta Stewardship Council Yr 2 K30TERC271</v>
      </c>
    </row>
    <row r="5399" spans="1:4">
      <c r="A5399" t="s">
        <v>33255</v>
      </c>
      <c r="B5399" t="s">
        <v>33256</v>
      </c>
      <c r="D5399" t="str">
        <f t="shared" si="84"/>
        <v>K30APSFB67 PS BROWN 2022 CDFA SCBG BORON K30APSFB67</v>
      </c>
    </row>
    <row r="5400" spans="1:4">
      <c r="A5400" t="s">
        <v>33257</v>
      </c>
      <c r="B5400" t="s">
        <v>33258</v>
      </c>
      <c r="D5400" t="str">
        <f t="shared" si="84"/>
        <v>K30OFDUKE1 DUKE UNIV ALZHEIMERS GUT MICROBIOME K30OFDUKE1</v>
      </c>
    </row>
    <row r="5401" spans="1:4">
      <c r="A5401" t="s">
        <v>33259</v>
      </c>
      <c r="B5401" t="s">
        <v>33260</v>
      </c>
      <c r="D5401" t="str">
        <f t="shared" si="84"/>
        <v>KS0MMCOGSB MALOGOLOWKIN COG ST BALDRICK SUPPLEMENT KS0MMCOGSB</v>
      </c>
    </row>
    <row r="5402" spans="1:4">
      <c r="A5402" t="s">
        <v>33261</v>
      </c>
      <c r="B5402" t="s">
        <v>33262</v>
      </c>
      <c r="D5402" t="str">
        <f t="shared" si="84"/>
        <v>K30APSFB54 PS HEINITZ USDA ARS 58 2032 3 010 K30APSFB54</v>
      </c>
    </row>
    <row r="5403" spans="1:4">
      <c r="A5403" t="s">
        <v>33263</v>
      </c>
      <c r="B5403" t="s">
        <v>33264</v>
      </c>
      <c r="D5403" t="str">
        <f t="shared" si="84"/>
        <v>K30APSPAR2 PS SHACKEL ABC 22 26 DETERMINING SENS K30APSPAR2</v>
      </c>
    </row>
    <row r="5404" spans="1:4">
      <c r="A5404" t="s">
        <v>33265</v>
      </c>
      <c r="B5404" t="s">
        <v>33266</v>
      </c>
      <c r="D5404" t="str">
        <f t="shared" si="84"/>
        <v>K304872153 DDETFP Student Award Justin Flynn K304872153</v>
      </c>
    </row>
    <row r="5405" spans="1:4">
      <c r="A5405" t="s">
        <v>33267</v>
      </c>
      <c r="B5405" t="s">
        <v>33268</v>
      </c>
      <c r="D5405" t="str">
        <f t="shared" si="84"/>
        <v>K307972153 FINA Justin Flynn DDETFP Award K307972153</v>
      </c>
    </row>
    <row r="5406" spans="1:4">
      <c r="A5406" t="s">
        <v>33269</v>
      </c>
      <c r="B5406" t="s">
        <v>33270</v>
      </c>
      <c r="D5406" t="str">
        <f t="shared" si="84"/>
        <v>K304872152 DDETFP Student Award Jean Ji K304872152</v>
      </c>
    </row>
    <row r="5407" spans="1:4">
      <c r="A5407" t="s">
        <v>33271</v>
      </c>
      <c r="B5407" t="s">
        <v>33272</v>
      </c>
      <c r="D5407" t="str">
        <f t="shared" si="84"/>
        <v>K307972152 FINA Jean Ji DDETFP Award K307972152</v>
      </c>
    </row>
    <row r="5408" spans="1:4">
      <c r="A5408" t="s">
        <v>33273</v>
      </c>
      <c r="B5408" t="s">
        <v>33274</v>
      </c>
      <c r="D5408" t="str">
        <f t="shared" si="84"/>
        <v>K30FTKR011 NPB Kuo NIH NIDDK R01DK132227 K30FTKR011</v>
      </c>
    </row>
    <row r="5409" spans="1:4">
      <c r="A5409" t="s">
        <v>33275</v>
      </c>
      <c r="B5409" t="s">
        <v>33276</v>
      </c>
      <c r="D5409" t="str">
        <f t="shared" si="84"/>
        <v>KS0HLSDSF1 H LE SAN DIEGO SPINE FOUND 1 31 2024 KS0HLSDSF1</v>
      </c>
    </row>
    <row r="5410" spans="1:4">
      <c r="A5410" t="s">
        <v>33277</v>
      </c>
      <c r="B5410" t="s">
        <v>33278</v>
      </c>
      <c r="D5410" t="str">
        <f t="shared" si="84"/>
        <v>KS0PMAT845 MED IMPM ALBERTSON DIRECT BIOLOGICS KS0PMAT845</v>
      </c>
    </row>
    <row r="5411" spans="1:4">
      <c r="A5411" t="s">
        <v>33279</v>
      </c>
      <c r="B5411" t="s">
        <v>33280</v>
      </c>
      <c r="D5411" t="str">
        <f t="shared" si="84"/>
        <v>K30RMMDAM5 Meyer RLF 2023 Citizen Science Prog K30RMMDAM5</v>
      </c>
    </row>
    <row r="5412" spans="1:4">
      <c r="A5412" t="s">
        <v>33281</v>
      </c>
      <c r="B5412" t="s">
        <v>33282</v>
      </c>
      <c r="D5412" t="str">
        <f t="shared" si="84"/>
        <v>K30BM36F82 ECNS RWJF BERKELEY M BITLER 36F82 K30BM36F82</v>
      </c>
    </row>
    <row r="5413" spans="1:4">
      <c r="A5413" t="s">
        <v>33283</v>
      </c>
      <c r="B5413" t="s">
        <v>33284</v>
      </c>
      <c r="D5413" t="str">
        <f t="shared" si="84"/>
        <v>K30AFSC61F Section 6 White Abalone Year 1 K30AFSC61F</v>
      </c>
    </row>
    <row r="5414" spans="1:4">
      <c r="A5414" t="s">
        <v>33285</v>
      </c>
      <c r="B5414" t="s">
        <v>33286</v>
      </c>
      <c r="D5414" t="str">
        <f t="shared" si="84"/>
        <v>K30OTSBIKE PEDESTRIAN BICYCLE SAFETY PROGRAM K30OTSBIKE</v>
      </c>
    </row>
    <row r="5415" spans="1:4">
      <c r="A5415" t="s">
        <v>33287</v>
      </c>
      <c r="B5415" t="s">
        <v>33288</v>
      </c>
      <c r="D5415" t="str">
        <f t="shared" si="84"/>
        <v>K3022HUMPH 2022 2023 Humphrey Fellowship Program K3022HUMPH</v>
      </c>
    </row>
    <row r="5416" spans="1:4">
      <c r="A5416" t="s">
        <v>33289</v>
      </c>
      <c r="B5416" t="s">
        <v>33290</v>
      </c>
      <c r="D5416" t="str">
        <f t="shared" si="84"/>
        <v>K30PSHFP22 2022 2023 Humphrey Fellowship Program K30PSHFP22</v>
      </c>
    </row>
    <row r="5417" spans="1:4">
      <c r="A5417" t="s">
        <v>33291</v>
      </c>
      <c r="B5417" t="s">
        <v>33292</v>
      </c>
      <c r="D5417" t="str">
        <f t="shared" si="84"/>
        <v>KS0MCMYOVA MED OBGYN MYOVANT MVT 601 050 KS0MCMYOVA</v>
      </c>
    </row>
    <row r="5418" spans="1:4">
      <c r="A5418" t="s">
        <v>33293</v>
      </c>
      <c r="B5418" t="s">
        <v>33294</v>
      </c>
      <c r="D5418" t="str">
        <f t="shared" si="84"/>
        <v>K30V4B30C2 Coffey CVMVCD Eval metagenomic arbov K30V4B30C2</v>
      </c>
    </row>
    <row r="5419" spans="1:4">
      <c r="A5419" t="s">
        <v>33295</v>
      </c>
      <c r="B5419" t="s">
        <v>33296</v>
      </c>
      <c r="D5419" t="str">
        <f t="shared" si="84"/>
        <v>KS0TOBH311 OYEGBILE CHIDI BIOHAVEN BHV3000 311 KS0TOBH311</v>
      </c>
    </row>
    <row r="5420" spans="1:4">
      <c r="A5420" t="s">
        <v>33297</v>
      </c>
      <c r="B5420" t="s">
        <v>33298</v>
      </c>
      <c r="D5420" t="str">
        <f t="shared" si="84"/>
        <v>KS0JERIS22 Enriquez RISE UP 2022 2023 KS0JERIS22</v>
      </c>
    </row>
    <row r="5421" spans="1:4">
      <c r="A5421" t="s">
        <v>33299</v>
      </c>
      <c r="B5421" t="s">
        <v>33300</v>
      </c>
      <c r="D5421" t="str">
        <f t="shared" si="84"/>
        <v>K30EKM6F92 CAREER HARNESSING HERBARIUM SPECIMENS K30EKM6F92</v>
      </c>
    </row>
    <row r="5422" spans="1:4">
      <c r="A5422" t="s">
        <v>33301</v>
      </c>
      <c r="B5422" t="s">
        <v>33302</v>
      </c>
      <c r="D5422" t="str">
        <f t="shared" si="84"/>
        <v>K30PLA22E1 PLA Placer Co EW 2022 25 C000114362 K30PLA22E1</v>
      </c>
    </row>
    <row r="5423" spans="1:4">
      <c r="A5423" t="s">
        <v>33303</v>
      </c>
      <c r="B5423" t="s">
        <v>33304</v>
      </c>
      <c r="D5423" t="str">
        <f t="shared" si="84"/>
        <v>K30NAP22T1 NAP Napa County GENT 20221 23 C000114277 K30NAP22T1</v>
      </c>
    </row>
    <row r="5424" spans="1:4">
      <c r="A5424" t="s">
        <v>33305</v>
      </c>
      <c r="B5424" t="s">
        <v>33306</v>
      </c>
      <c r="D5424" t="str">
        <f t="shared" si="84"/>
        <v>K30FMHCOH1 NBP Huising NIH HIRN City of Hope K30FMHCOH1</v>
      </c>
    </row>
    <row r="5425" spans="1:4">
      <c r="A5425" t="s">
        <v>33307</v>
      </c>
      <c r="B5425" t="s">
        <v>33308</v>
      </c>
      <c r="D5425" t="str">
        <f t="shared" si="84"/>
        <v>K30SYNHR01 BME Molecular Force Sensing Keratin Net K30SYNHR01</v>
      </c>
    </row>
    <row r="5426" spans="1:4">
      <c r="A5426" t="s">
        <v>33309</v>
      </c>
      <c r="B5426" t="s">
        <v>33310</v>
      </c>
      <c r="D5426" t="str">
        <f t="shared" si="84"/>
        <v>KS0HOCH830 MED IMHO CHEW ELI LILLY I3Y MC JPCW KS0HOCH830</v>
      </c>
    </row>
    <row r="5427" spans="1:4">
      <c r="A5427" t="s">
        <v>33311</v>
      </c>
      <c r="B5427" t="s">
        <v>33312</v>
      </c>
      <c r="D5427" t="str">
        <f t="shared" si="84"/>
        <v>K30V450663 CDFW KANGAROO RAT SUBSPECIES STATUS K30V450663</v>
      </c>
    </row>
    <row r="5428" spans="1:4">
      <c r="A5428" t="s">
        <v>33313</v>
      </c>
      <c r="B5428" t="s">
        <v>33314</v>
      </c>
      <c r="D5428" t="str">
        <f t="shared" si="84"/>
        <v>K30PAS0366 LAWR YUBA COUNTY LOWER YUBA RIVER CEQA K30PAS0366</v>
      </c>
    </row>
    <row r="5429" spans="1:4">
      <c r="A5429" t="s">
        <v>33315</v>
      </c>
      <c r="B5429" t="s">
        <v>33316</v>
      </c>
      <c r="D5429" t="str">
        <f t="shared" si="84"/>
        <v>K30FAN0738 WBCB Lower Yuba River 9 30 19 K30FAN0738</v>
      </c>
    </row>
    <row r="5430" spans="1:4">
      <c r="A5430" t="s">
        <v>33317</v>
      </c>
      <c r="B5430" t="s">
        <v>33318</v>
      </c>
      <c r="D5430" t="str">
        <f t="shared" si="84"/>
        <v>K304872147 CTECH Handy Fitch CEE K304872147</v>
      </c>
    </row>
    <row r="5431" spans="1:4">
      <c r="A5431" t="s">
        <v>33319</v>
      </c>
      <c r="B5431" t="s">
        <v>33320</v>
      </c>
      <c r="D5431" t="str">
        <f t="shared" si="84"/>
        <v>K30CCCORNE ECE CHUAH CTECH K30CCCORNE</v>
      </c>
    </row>
    <row r="5432" spans="1:4">
      <c r="A5432" t="s">
        <v>33321</v>
      </c>
      <c r="B5432" t="s">
        <v>33322</v>
      </c>
      <c r="D5432" t="str">
        <f t="shared" si="84"/>
        <v>K30CORMJ09 CEE CORNELL UNIV DOT K30CORMJ09</v>
      </c>
    </row>
    <row r="5433" spans="1:4">
      <c r="A5433" t="s">
        <v>33323</v>
      </c>
      <c r="B5433" t="s">
        <v>33324</v>
      </c>
      <c r="D5433" t="str">
        <f t="shared" si="84"/>
        <v>K30CTECHMZ CEE CTECH Yr 4 COVID Zhang K30CTECHMZ</v>
      </c>
    </row>
    <row r="5434" spans="1:4">
      <c r="A5434" t="s">
        <v>33325</v>
      </c>
      <c r="B5434" t="s">
        <v>33326</v>
      </c>
      <c r="D5434" t="str">
        <f t="shared" si="84"/>
        <v>K30F4CTMK1 CTECH yr4 10 1 19 9 30 20 99 990 K30F4CTMK1</v>
      </c>
    </row>
    <row r="5435" spans="1:4">
      <c r="A5435" t="s">
        <v>33327</v>
      </c>
      <c r="B5435" t="s">
        <v>33328</v>
      </c>
      <c r="D5435" t="str">
        <f t="shared" si="84"/>
        <v>K30F4JLCO2 CEE Jia Li CTECH Year 6 K30F4JLCO2</v>
      </c>
    </row>
    <row r="5436" spans="1:4">
      <c r="A5436" t="s">
        <v>33329</v>
      </c>
      <c r="B5436" t="s">
        <v>33330</v>
      </c>
      <c r="D5436" t="str">
        <f t="shared" si="84"/>
        <v>K30F4JLCOR CEE J Lia Cornell CTECH project K30F4JLCOR</v>
      </c>
    </row>
    <row r="5437" spans="1:4">
      <c r="A5437" t="s">
        <v>33331</v>
      </c>
      <c r="B5437" t="s">
        <v>33332</v>
      </c>
      <c r="D5437" t="str">
        <f t="shared" si="84"/>
        <v>K30F4MJCOR CEE Miguel Jaller CTECH Year 6 K30F4MJCOR</v>
      </c>
    </row>
    <row r="5438" spans="1:4">
      <c r="A5438" t="s">
        <v>33333</v>
      </c>
      <c r="B5438" t="s">
        <v>33334</v>
      </c>
      <c r="D5438" t="str">
        <f t="shared" si="84"/>
        <v>K30F4MZ001 CEE CORNELL UNIV DOT K30F4MZ001</v>
      </c>
    </row>
    <row r="5439" spans="1:4">
      <c r="A5439" t="s">
        <v>33335</v>
      </c>
      <c r="B5439" t="s">
        <v>33336</v>
      </c>
      <c r="D5439" t="str">
        <f t="shared" si="84"/>
        <v>K30F4YF002 CEE CORNELL UNIV DOT K30F4YF002</v>
      </c>
    </row>
    <row r="5440" spans="1:4">
      <c r="A5440" t="s">
        <v>33337</v>
      </c>
      <c r="B5440" t="s">
        <v>33338</v>
      </c>
      <c r="D5440" t="str">
        <f t="shared" si="84"/>
        <v>K30F7PRIMZ FINA CORNELL DOT AWARD CTECH K30F7PRIMZ</v>
      </c>
    </row>
    <row r="5441" spans="1:4">
      <c r="A5441" t="s">
        <v>33339</v>
      </c>
      <c r="B5441" t="s">
        <v>33340</v>
      </c>
      <c r="D5441" t="str">
        <f t="shared" si="84"/>
        <v>K30FMS8CT3 CLOSED ESP Shilling CTECHAmend 3 M Zhang K30FMS8CT3</v>
      </c>
    </row>
    <row r="5442" spans="1:4">
      <c r="A5442" t="s">
        <v>33341</v>
      </c>
      <c r="B5442" t="s">
        <v>33342</v>
      </c>
      <c r="D5442" t="str">
        <f t="shared" si="84"/>
        <v>K30FMS8CTK CLOSED ESP Shilling CTECH Conference K30FMS8CTK</v>
      </c>
    </row>
    <row r="5443" spans="1:4">
      <c r="A5443" t="s">
        <v>33343</v>
      </c>
      <c r="B5443" t="s">
        <v>33344</v>
      </c>
      <c r="D5443" t="str">
        <f t="shared" ref="D5443:D5506" si="85">A5443&amp;" "&amp;B5443</f>
        <v>K30PRIMZ34 CEE CORNELL UNIV DOT K30PRIMZ34</v>
      </c>
    </row>
    <row r="5444" spans="1:4">
      <c r="A5444" t="s">
        <v>33345</v>
      </c>
      <c r="B5444" t="s">
        <v>33346</v>
      </c>
      <c r="D5444" t="str">
        <f t="shared" si="85"/>
        <v>K30Y3CORNE YEAR 3 CORNELL UNIV DOT CTECH K30Y3CORNE</v>
      </c>
    </row>
    <row r="5445" spans="1:4">
      <c r="A5445" t="s">
        <v>33347</v>
      </c>
      <c r="B5445" t="s">
        <v>33348</v>
      </c>
      <c r="D5445" t="str">
        <f t="shared" si="85"/>
        <v>K30Y4CORNE YEAR 4 CORNELL UNIV DOT CTECH K30Y4CORNE</v>
      </c>
    </row>
    <row r="5446" spans="1:4">
      <c r="A5446" t="s">
        <v>33349</v>
      </c>
      <c r="B5446" t="s">
        <v>33350</v>
      </c>
      <c r="D5446" t="str">
        <f t="shared" si="85"/>
        <v>K30Y5CORNE CEE CTECH Yr 5 Zhang K30Y5CORNE</v>
      </c>
    </row>
    <row r="5447" spans="1:4">
      <c r="A5447" t="s">
        <v>33351</v>
      </c>
      <c r="B5447" t="s">
        <v>33352</v>
      </c>
      <c r="D5447" t="str">
        <f t="shared" si="85"/>
        <v>K30Y5MJCOR CEE CTECH Yr 5 Jaller K30Y5MJCOR</v>
      </c>
    </row>
    <row r="5448" spans="1:4">
      <c r="A5448" t="s">
        <v>33353</v>
      </c>
      <c r="B5448" t="s">
        <v>33354</v>
      </c>
      <c r="D5448" t="str">
        <f t="shared" si="85"/>
        <v>K30Y6CORNE CEE CTECH Yr 6 Zhang K30Y6CORNE</v>
      </c>
    </row>
    <row r="5449" spans="1:4">
      <c r="A5449" t="s">
        <v>33355</v>
      </c>
      <c r="B5449" t="s">
        <v>33356</v>
      </c>
      <c r="D5449" t="str">
        <f t="shared" si="85"/>
        <v>KS0HOPC809 MED IMHO PARIKH SGN22E 001 Seattle Gen KS0HOPC809</v>
      </c>
    </row>
    <row r="5450" spans="1:4">
      <c r="A5450" t="s">
        <v>33357</v>
      </c>
      <c r="B5450" t="s">
        <v>33358</v>
      </c>
      <c r="D5450" t="str">
        <f t="shared" si="85"/>
        <v>KS0HOCH824 MED IMHO CHEW CO40016 GENENTECH KS0HOCH824</v>
      </c>
    </row>
    <row r="5451" spans="1:4">
      <c r="A5451" t="s">
        <v>33359</v>
      </c>
      <c r="B5451" t="s">
        <v>33360</v>
      </c>
      <c r="D5451" t="str">
        <f t="shared" si="85"/>
        <v>KS0NRBJ300 NIH SYMMETRYHF KS0NRBJ300</v>
      </c>
    </row>
    <row r="5452" spans="1:4">
      <c r="A5452" t="s">
        <v>33361</v>
      </c>
      <c r="B5452" t="s">
        <v>33362</v>
      </c>
      <c r="D5452" t="str">
        <f t="shared" si="85"/>
        <v>KS0NRBJ301 NIH SYMMETRYHF KS0NRBJ301</v>
      </c>
    </row>
    <row r="5453" spans="1:4">
      <c r="A5453" t="s">
        <v>33363</v>
      </c>
      <c r="B5453" t="s">
        <v>33364</v>
      </c>
      <c r="D5453" t="str">
        <f t="shared" si="85"/>
        <v>K30DAS5VTM ARE DAS Viral Threat to Melons K30DAS5VTM</v>
      </c>
    </row>
    <row r="5454" spans="1:4">
      <c r="A5454" t="s">
        <v>33365</v>
      </c>
      <c r="B5454" t="s">
        <v>33366</v>
      </c>
      <c r="D5454" t="str">
        <f t="shared" si="85"/>
        <v>KS0HOGA801 MED IMHO GIERMASZ SPK 8011 101 KS0HOGA801</v>
      </c>
    </row>
    <row r="5455" spans="1:4">
      <c r="A5455" t="s">
        <v>33367</v>
      </c>
      <c r="B5455" t="s">
        <v>33368</v>
      </c>
      <c r="D5455" t="str">
        <f t="shared" si="85"/>
        <v>KS0HOAM706 MED IMCT ABEDI UCSF CIRM S 13331SC KS0HOAM706</v>
      </c>
    </row>
    <row r="5456" spans="1:4">
      <c r="A5456" t="s">
        <v>33369</v>
      </c>
      <c r="B5456" t="s">
        <v>33370</v>
      </c>
      <c r="D5456" t="str">
        <f t="shared" si="85"/>
        <v>KS0RSBC508 CHRISTIANSEN NIH R01 7 31 2023 KS0RSBC508</v>
      </c>
    </row>
    <row r="5457" spans="1:4">
      <c r="A5457" t="s">
        <v>33371</v>
      </c>
      <c r="B5457" t="s">
        <v>33372</v>
      </c>
      <c r="D5457" t="str">
        <f t="shared" si="85"/>
        <v>KS0RB37C06 Winscon Astrocyte synapse 3 31 24 KS0RB37C06</v>
      </c>
    </row>
    <row r="5458" spans="1:4">
      <c r="A5458" t="s">
        <v>33373</v>
      </c>
      <c r="B5458" t="s">
        <v>33374</v>
      </c>
      <c r="D5458" t="str">
        <f t="shared" si="85"/>
        <v>K30NS19JGH Chem Gervay Hague NSF 2019 K30NS19JGH</v>
      </c>
    </row>
    <row r="5459" spans="1:4">
      <c r="A5459" t="s">
        <v>33375</v>
      </c>
      <c r="B5459" t="s">
        <v>33376</v>
      </c>
      <c r="D5459" t="str">
        <f t="shared" si="85"/>
        <v>K30MBTG19A MCB MCBTG 2019 20 TVL ENTERTAIN K30MBTG19A</v>
      </c>
    </row>
    <row r="5460" spans="1:4">
      <c r="A5460" t="s">
        <v>33377</v>
      </c>
      <c r="B5460" t="s">
        <v>33378</v>
      </c>
      <c r="D5460" t="str">
        <f t="shared" si="85"/>
        <v>K30MBTG19S MCB MCBTG 2019 20 STIPENDS K30MBTG19S</v>
      </c>
    </row>
    <row r="5461" spans="1:4">
      <c r="A5461" t="s">
        <v>33379</v>
      </c>
      <c r="B5461" t="s">
        <v>33380</v>
      </c>
      <c r="D5461" t="str">
        <f t="shared" si="85"/>
        <v>K30MBTG20A MCB MCBTG 2020 21 ALLOWANCE K30MBTG20A</v>
      </c>
    </row>
    <row r="5462" spans="1:4">
      <c r="A5462" t="s">
        <v>33381</v>
      </c>
      <c r="B5462" t="s">
        <v>33382</v>
      </c>
      <c r="D5462" t="str">
        <f t="shared" si="85"/>
        <v>K30MBTG20S MCB MCBTG 2020 21 STIPENDS K30MBTG20S</v>
      </c>
    </row>
    <row r="5463" spans="1:4">
      <c r="A5463" t="s">
        <v>33383</v>
      </c>
      <c r="B5463" t="s">
        <v>33384</v>
      </c>
      <c r="D5463" t="str">
        <f t="shared" si="85"/>
        <v>K30MBTG21A MCB MCBTG 2021 22 ALLOWANCE K30MBTG21A</v>
      </c>
    </row>
    <row r="5464" spans="1:4">
      <c r="A5464" t="s">
        <v>33385</v>
      </c>
      <c r="B5464" t="s">
        <v>33386</v>
      </c>
      <c r="D5464" t="str">
        <f t="shared" si="85"/>
        <v>K30MBTG21S MCB MCBTG 2021 22 STIPENDS K30MBTG21S</v>
      </c>
    </row>
    <row r="5465" spans="1:4">
      <c r="A5465" t="s">
        <v>33387</v>
      </c>
      <c r="B5465" t="s">
        <v>33388</v>
      </c>
      <c r="D5465" t="str">
        <f t="shared" si="85"/>
        <v>K30MBTG221 MCB MCBTG 2022 23 STIPENDS SUPPLEMENT K30MBTG221</v>
      </c>
    </row>
    <row r="5466" spans="1:4">
      <c r="A5466" t="s">
        <v>33389</v>
      </c>
      <c r="B5466" t="s">
        <v>33390</v>
      </c>
      <c r="D5466" t="str">
        <f t="shared" si="85"/>
        <v>K30MBTG222 MCB MCBTG 2022 23 ALLOWANCE SUPPLEMENT K30MBTG222</v>
      </c>
    </row>
    <row r="5467" spans="1:4">
      <c r="A5467" t="s">
        <v>33391</v>
      </c>
      <c r="B5467" t="s">
        <v>33392</v>
      </c>
      <c r="D5467" t="str">
        <f t="shared" si="85"/>
        <v>K30MBTG22A MCB MCBTG 2022 23 ALLOWANCE K30MBTG22A</v>
      </c>
    </row>
    <row r="5468" spans="1:4">
      <c r="A5468" t="s">
        <v>33393</v>
      </c>
      <c r="B5468" t="s">
        <v>33394</v>
      </c>
      <c r="D5468" t="str">
        <f t="shared" si="85"/>
        <v>K30MBTG22C MCB MCBTG 2022 23 CHILDCARE ALLOWANCE K30MBTG22C</v>
      </c>
    </row>
    <row r="5469" spans="1:4">
      <c r="A5469" t="s">
        <v>33395</v>
      </c>
      <c r="B5469" t="s">
        <v>33396</v>
      </c>
      <c r="D5469" t="str">
        <f t="shared" si="85"/>
        <v>K30MBTG22F MCB MCBTG 2022 23 FINA CHILDCARE ALLOW K30MBTG22F</v>
      </c>
    </row>
    <row r="5470" spans="1:4">
      <c r="A5470" t="s">
        <v>33397</v>
      </c>
      <c r="B5470" t="s">
        <v>33398</v>
      </c>
      <c r="D5470" t="str">
        <f t="shared" si="85"/>
        <v>K30MBTG22S MCB MCBTG 2022 23 STIPENDS K30MBTG22S</v>
      </c>
    </row>
    <row r="5471" spans="1:4">
      <c r="A5471" t="s">
        <v>33399</v>
      </c>
      <c r="B5471" t="s">
        <v>33400</v>
      </c>
      <c r="D5471" t="str">
        <f t="shared" si="85"/>
        <v>K30MBTG23A MCB MCBTG 2023 24ALLOWANCE K30MBTG23A</v>
      </c>
    </row>
    <row r="5472" spans="1:4">
      <c r="A5472" t="s">
        <v>33401</v>
      </c>
      <c r="B5472" t="s">
        <v>33402</v>
      </c>
      <c r="D5472" t="str">
        <f t="shared" si="85"/>
        <v>K30MBTG23C MCB MCBTG 2023 24 CHILDCARE ALLOWANCE K30MBTG23C</v>
      </c>
    </row>
    <row r="5473" spans="1:4">
      <c r="A5473" t="s">
        <v>33403</v>
      </c>
      <c r="B5473" t="s">
        <v>33404</v>
      </c>
      <c r="D5473" t="str">
        <f t="shared" si="85"/>
        <v>K30MBTG23S MCB MCBTG 2023 24 STIPENDS K30MBTG23S</v>
      </c>
    </row>
    <row r="5474" spans="1:4">
      <c r="A5474" t="s">
        <v>33405</v>
      </c>
      <c r="B5474" t="s">
        <v>33406</v>
      </c>
      <c r="D5474" t="str">
        <f t="shared" si="85"/>
        <v>KS0RWPPNT2 MED PHS WHITMER POINTER WAKE FOREST KS0RWPPNT2</v>
      </c>
    </row>
    <row r="5475" spans="1:4">
      <c r="A5475" t="s">
        <v>33407</v>
      </c>
      <c r="B5475" t="s">
        <v>33408</v>
      </c>
      <c r="D5475" t="str">
        <f t="shared" si="85"/>
        <v>KS0RWPPNT3 MED PHS WHITMER POINTER WAKE FOREST KS0RWPPNT3</v>
      </c>
    </row>
    <row r="5476" spans="1:4">
      <c r="A5476" t="s">
        <v>33409</v>
      </c>
      <c r="B5476" t="s">
        <v>33410</v>
      </c>
      <c r="D5476" t="str">
        <f t="shared" si="85"/>
        <v>KS0RWPPNT4 MED PHS WHITMER POINTER WAKE FOREST KS0RWPPNT4</v>
      </c>
    </row>
    <row r="5477" spans="1:4">
      <c r="A5477" t="s">
        <v>33411</v>
      </c>
      <c r="B5477" t="s">
        <v>33412</v>
      </c>
      <c r="D5477" t="str">
        <f t="shared" si="85"/>
        <v>KS0RWPPNT5 MED PHS WHITMER POINTER WAKE FOREST KS0RWPPNT5</v>
      </c>
    </row>
    <row r="5478" spans="1:4">
      <c r="A5478" t="s">
        <v>33413</v>
      </c>
      <c r="B5478" t="s">
        <v>33414</v>
      </c>
      <c r="D5478" t="str">
        <f t="shared" si="85"/>
        <v>KS0RWPPNT6 MED PHS WHITMER POINTER WAKE FOREST KS0RWPPNT6</v>
      </c>
    </row>
    <row r="5479" spans="1:4">
      <c r="A5479" t="s">
        <v>33415</v>
      </c>
      <c r="B5479" t="s">
        <v>33416</v>
      </c>
      <c r="D5479" t="str">
        <f t="shared" si="85"/>
        <v>KS0RWPPNT7 MED PHS WHITMER POINTER WAKE FOREST KS0RWPPNT7</v>
      </c>
    </row>
    <row r="5480" spans="1:4">
      <c r="A5480" t="s">
        <v>33417</v>
      </c>
      <c r="B5480" t="s">
        <v>33418</v>
      </c>
      <c r="D5480" t="str">
        <f t="shared" si="85"/>
        <v>KS0NJACCEL JOYCE ACCELERON A083 04 FSHD 12 23 KS0NJACCEL</v>
      </c>
    </row>
    <row r="5481" spans="1:4">
      <c r="A5481" t="s">
        <v>33419</v>
      </c>
      <c r="B5481" t="s">
        <v>33420</v>
      </c>
      <c r="D5481" t="str">
        <f t="shared" si="85"/>
        <v>KS0HOCH827 MED IMHO CHEW MERCK MK 3475 756 KS0HOCH827</v>
      </c>
    </row>
    <row r="5482" spans="1:4">
      <c r="A5482" t="s">
        <v>33421</v>
      </c>
      <c r="B5482" t="s">
        <v>33422</v>
      </c>
      <c r="D5482" t="str">
        <f t="shared" si="85"/>
        <v>K30APSM574 PS FAXL POSTDOC FSHIP DUDNEY 6 1 2022 K30APSM574</v>
      </c>
    </row>
    <row r="5483" spans="1:4">
      <c r="A5483" t="s">
        <v>33423</v>
      </c>
      <c r="B5483" t="s">
        <v>33424</v>
      </c>
      <c r="D5483" t="str">
        <f t="shared" si="85"/>
        <v>KS0ASDREX1 Stahmer Drexel 800198 4 19 3 22 KS0ASDREX1</v>
      </c>
    </row>
    <row r="5484" spans="1:4">
      <c r="A5484" t="s">
        <v>33425</v>
      </c>
      <c r="B5484" t="s">
        <v>33426</v>
      </c>
      <c r="D5484" t="str">
        <f t="shared" si="85"/>
        <v>K30HARTWEL CHEM HERFERN HARTWELL FOUNDATION A19 265 K30HARTWEL</v>
      </c>
    </row>
    <row r="5485" spans="1:4">
      <c r="A5485" t="s">
        <v>33427</v>
      </c>
      <c r="B5485" t="s">
        <v>33428</v>
      </c>
      <c r="D5485" t="str">
        <f t="shared" si="85"/>
        <v>KS0HOTJ700 MED IMCT TUSCANO CIRM UCSD KS0HOTJ700</v>
      </c>
    </row>
    <row r="5486" spans="1:4">
      <c r="A5486" t="s">
        <v>33429</v>
      </c>
      <c r="B5486" t="s">
        <v>33430</v>
      </c>
      <c r="D5486" t="str">
        <f t="shared" si="85"/>
        <v>K30PSW37C3 Camponotine Ants and their Little Helper K30PSW37C3</v>
      </c>
    </row>
    <row r="5487" spans="1:4">
      <c r="A5487" t="s">
        <v>33431</v>
      </c>
      <c r="B5487" t="s">
        <v>33432</v>
      </c>
      <c r="D5487" t="str">
        <f t="shared" si="85"/>
        <v>K30KNOCHIC Univ of Chicago Subagreement K30KNOCHIC</v>
      </c>
    </row>
    <row r="5488" spans="1:4">
      <c r="A5488" t="s">
        <v>33433</v>
      </c>
      <c r="B5488" t="s">
        <v>33434</v>
      </c>
      <c r="D5488" t="str">
        <f t="shared" si="85"/>
        <v>KS0MMHOS01 MARTIN SHIRE HOS REGISTRY AGREEMENT KS0MMHOS01</v>
      </c>
    </row>
    <row r="5489" spans="1:4">
      <c r="A5489" t="s">
        <v>33435</v>
      </c>
      <c r="B5489" t="s">
        <v>33436</v>
      </c>
      <c r="D5489" t="str">
        <f t="shared" si="85"/>
        <v>KS0JLTENNE Subaward from University of Tennessee KS0JLTENNE</v>
      </c>
    </row>
    <row r="5490" spans="1:4">
      <c r="A5490" t="s">
        <v>33437</v>
      </c>
      <c r="B5490" t="s">
        <v>33438</v>
      </c>
      <c r="D5490" t="str">
        <f t="shared" si="85"/>
        <v>K30APSF9DK PS KLIEBENSTEIN NSF EMP TESTING 6 30 23 K30APSF9DK</v>
      </c>
    </row>
    <row r="5491" spans="1:4">
      <c r="A5491" t="s">
        <v>33439</v>
      </c>
      <c r="B5491" t="s">
        <v>33440</v>
      </c>
      <c r="D5491" t="str">
        <f t="shared" si="85"/>
        <v>KS0HOKK829 MED IMHO KIM TRISHULA THERAP TTX 030 001 KS0HOKK829</v>
      </c>
    </row>
    <row r="5492" spans="1:4">
      <c r="A5492" t="s">
        <v>33441</v>
      </c>
      <c r="B5492" t="s">
        <v>33442</v>
      </c>
      <c r="D5492" t="str">
        <f t="shared" si="85"/>
        <v>KS0MNNIH19 MPHA NAVEDO 2019 NIH AWARD KS0MNNIH19</v>
      </c>
    </row>
    <row r="5493" spans="1:4">
      <c r="A5493" t="s">
        <v>33443</v>
      </c>
      <c r="B5493" t="s">
        <v>33444</v>
      </c>
      <c r="D5493" t="str">
        <f t="shared" si="85"/>
        <v>KS0MNSUP19 MPHA NAVEDO 2019 NIH AWARD SUP KS0MNSUP19</v>
      </c>
    </row>
    <row r="5494" spans="1:4">
      <c r="A5494" t="s">
        <v>33445</v>
      </c>
      <c r="B5494" t="s">
        <v>33446</v>
      </c>
      <c r="D5494" t="str">
        <f t="shared" si="85"/>
        <v>KS0RC37C79 MED PHYSIO MEM BIO AHA CUDMORE KS0RC37C79</v>
      </c>
    </row>
    <row r="5495" spans="1:4">
      <c r="A5495" t="s">
        <v>33447</v>
      </c>
      <c r="B5495" t="s">
        <v>33448</v>
      </c>
      <c r="D5495" t="str">
        <f t="shared" si="85"/>
        <v>KS0RC37C80 MED PHYSIO MEM BIO AHA CUDMORE KS0RC37C80</v>
      </c>
    </row>
    <row r="5496" spans="1:4">
      <c r="A5496" t="s">
        <v>33449</v>
      </c>
      <c r="B5496" t="s">
        <v>33450</v>
      </c>
      <c r="D5496" t="str">
        <f t="shared" si="85"/>
        <v>K30DNM7C83 NIFA Farm Bill Combat HLB K30DNM7C83</v>
      </c>
    </row>
    <row r="5497" spans="1:4">
      <c r="A5497" t="s">
        <v>33451</v>
      </c>
      <c r="B5497" t="s">
        <v>33452</v>
      </c>
      <c r="D5497" t="str">
        <f t="shared" si="85"/>
        <v>K30GLC7C83 NIFA Farm Bill Combat HLB K30GLC7C83</v>
      </c>
    </row>
    <row r="5498" spans="1:4">
      <c r="A5498" t="s">
        <v>33453</v>
      </c>
      <c r="B5498" t="s">
        <v>33454</v>
      </c>
      <c r="D5498" t="str">
        <f t="shared" si="85"/>
        <v>K30GLCFLOR NIFA Florida Subcontract K30GLCFLOR</v>
      </c>
    </row>
    <row r="5499" spans="1:4">
      <c r="A5499" t="s">
        <v>33455</v>
      </c>
      <c r="B5499" t="s">
        <v>33456</v>
      </c>
      <c r="D5499" t="str">
        <f t="shared" si="85"/>
        <v>K30GLCTAMU NIFA Texas A M Subcontract K30GLCTAMU</v>
      </c>
    </row>
    <row r="5500" spans="1:4">
      <c r="A5500" t="s">
        <v>33457</v>
      </c>
      <c r="B5500" t="s">
        <v>33458</v>
      </c>
      <c r="D5500" t="str">
        <f t="shared" si="85"/>
        <v>K30GLCUCR1 NIFA UCR Subcontract K30GLCUCR1</v>
      </c>
    </row>
    <row r="5501" spans="1:4">
      <c r="A5501" t="s">
        <v>33459</v>
      </c>
      <c r="B5501" t="s">
        <v>33460</v>
      </c>
      <c r="D5501" t="str">
        <f t="shared" si="85"/>
        <v>K30GLCUSDA NIFA USDA Subcontract K30GLCUSDA</v>
      </c>
    </row>
    <row r="5502" spans="1:4">
      <c r="A5502" t="s">
        <v>33461</v>
      </c>
      <c r="B5502" t="s">
        <v>33462</v>
      </c>
      <c r="D5502" t="str">
        <f t="shared" si="85"/>
        <v>K30PRC7C83 NIFA FINA ACCOUNT FOR P REYES CALDAS K30PRC7C83</v>
      </c>
    </row>
    <row r="5503" spans="1:4">
      <c r="A5503" t="s">
        <v>33463</v>
      </c>
      <c r="B5503" t="s">
        <v>33464</v>
      </c>
      <c r="D5503" t="str">
        <f t="shared" si="85"/>
        <v>K30BPCCZ46 CNPRC Noctor NIH R21NS111313 K30BPCCZ46</v>
      </c>
    </row>
    <row r="5504" spans="1:4">
      <c r="A5504" t="s">
        <v>33465</v>
      </c>
      <c r="B5504" t="s">
        <v>33466</v>
      </c>
      <c r="D5504" t="str">
        <f t="shared" si="85"/>
        <v>K30ACUCSC1 BME CMGI NIH sub from UCSC K30ACUCSC1</v>
      </c>
    </row>
    <row r="5505" spans="1:4">
      <c r="A5505" t="s">
        <v>33467</v>
      </c>
      <c r="B5505" t="s">
        <v>33468</v>
      </c>
      <c r="D5505" t="str">
        <f t="shared" si="85"/>
        <v>KS0MAALTOS Apperson ALITHIOS 06 08 26 KS0MAALTOS</v>
      </c>
    </row>
    <row r="5506" spans="1:4">
      <c r="A5506" t="s">
        <v>33469</v>
      </c>
      <c r="B5506" t="s">
        <v>33470</v>
      </c>
      <c r="D5506" t="str">
        <f t="shared" si="85"/>
        <v>KS0GISS812 MED IMGI SARKAR ENANTA EDP 305 102 KS0GISS812</v>
      </c>
    </row>
    <row r="5507" spans="1:4">
      <c r="A5507" t="s">
        <v>33471</v>
      </c>
      <c r="B5507" t="s">
        <v>33472</v>
      </c>
      <c r="D5507" t="str">
        <f t="shared" ref="D5507:D5570" si="86">A5507&amp;" "&amp;B5507</f>
        <v>K30WRFBLEN Eff 4 1 2020 DUC Fellowship Award K30WRFBLEN</v>
      </c>
    </row>
    <row r="5508" spans="1:4">
      <c r="A5508" t="s">
        <v>33473</v>
      </c>
      <c r="B5508" t="s">
        <v>33474</v>
      </c>
      <c r="D5508" t="str">
        <f t="shared" si="86"/>
        <v>K30SMPOPCG CCFRP MPA Monitoring OPC Subaward K30SMPOPCG</v>
      </c>
    </row>
    <row r="5509" spans="1:4">
      <c r="A5509" t="s">
        <v>33475</v>
      </c>
      <c r="B5509" t="s">
        <v>33476</v>
      </c>
      <c r="D5509" t="str">
        <f t="shared" si="86"/>
        <v>KS0CELTECH MRAD CELLSIGHT TECH 3 37D04 A21 3451 0 KS0CELTECH</v>
      </c>
    </row>
    <row r="5510" spans="1:4">
      <c r="A5510" t="s">
        <v>33477</v>
      </c>
      <c r="B5510" t="s">
        <v>33478</v>
      </c>
      <c r="D5510" t="str">
        <f t="shared" si="86"/>
        <v>K30DOE21FO CHEM Osterloh DOE Renewal 2021 K30DOE21FO</v>
      </c>
    </row>
    <row r="5511" spans="1:4">
      <c r="A5511" t="s">
        <v>33479</v>
      </c>
      <c r="B5511" t="s">
        <v>33480</v>
      </c>
      <c r="D5511" t="str">
        <f t="shared" si="86"/>
        <v>K30AHUCLBZ NUTR HALL UCL Biofortification with Z K30AHUCLBZ</v>
      </c>
    </row>
    <row r="5512" spans="1:4">
      <c r="A5512" t="s">
        <v>33481</v>
      </c>
      <c r="B5512" t="s">
        <v>33482</v>
      </c>
      <c r="D5512" t="str">
        <f t="shared" si="86"/>
        <v>KS0NRSK101 CA OFFICE OF STATE NP TRAINING KS0NRSK101</v>
      </c>
    </row>
    <row r="5513" spans="1:4">
      <c r="A5513" t="s">
        <v>33483</v>
      </c>
      <c r="B5513" t="s">
        <v>33484</v>
      </c>
      <c r="D5513" t="str">
        <f t="shared" si="86"/>
        <v>K30NIH21XC CHEM Chen NIGMS R01 2021 K30NIH21XC</v>
      </c>
    </row>
    <row r="5514" spans="1:4">
      <c r="A5514" t="s">
        <v>33485</v>
      </c>
      <c r="B5514" t="s">
        <v>33486</v>
      </c>
      <c r="D5514" t="str">
        <f t="shared" si="86"/>
        <v>K30GREMASE MGRE HST GO 16198 0014 A A21 2157 K30GREMASE</v>
      </c>
    </row>
    <row r="5515" spans="1:4">
      <c r="A5515" t="s">
        <v>33487</v>
      </c>
      <c r="B5515" t="s">
        <v>33488</v>
      </c>
      <c r="D5515" t="str">
        <f t="shared" si="86"/>
        <v>K30AMOAKC1 AN SCI OBERBAUER AMERICAN KENNEL CLUB K30AMOAKC1</v>
      </c>
    </row>
    <row r="5516" spans="1:4">
      <c r="A5516" t="s">
        <v>33489</v>
      </c>
      <c r="B5516" t="s">
        <v>33490</v>
      </c>
      <c r="D5516" t="str">
        <f t="shared" si="86"/>
        <v>K30AMOAKC2 AN SCI OBERBAUER AKC FINA Kinsey K30AMOAKC2</v>
      </c>
    </row>
    <row r="5517" spans="1:4">
      <c r="A5517" t="s">
        <v>33491</v>
      </c>
      <c r="B5517" t="s">
        <v>33492</v>
      </c>
      <c r="D5517" t="str">
        <f t="shared" si="86"/>
        <v>KS0HSNSF21 SIEFKES NSF INNOVATION CORPS GRANT KS0HSNSF21</v>
      </c>
    </row>
    <row r="5518" spans="1:4">
      <c r="A5518" t="s">
        <v>33493</v>
      </c>
      <c r="B5518" t="s">
        <v>33494</v>
      </c>
      <c r="D5518" t="str">
        <f t="shared" si="86"/>
        <v>K30APLLN23 ECE PHAM WIRELESS COMMUN SENSING K30APLLN23</v>
      </c>
    </row>
    <row r="5519" spans="1:4">
      <c r="A5519" t="s">
        <v>33495</v>
      </c>
      <c r="B5519" t="s">
        <v>33496</v>
      </c>
      <c r="D5519" t="str">
        <f t="shared" si="86"/>
        <v>KS0JKMARIN KENNEDY MARINUS 1042 SE 3003 12 22 KS0JKMARIN</v>
      </c>
    </row>
    <row r="5520" spans="1:4">
      <c r="A5520" t="s">
        <v>33497</v>
      </c>
      <c r="B5520" t="s">
        <v>33498</v>
      </c>
      <c r="D5520" t="str">
        <f t="shared" si="86"/>
        <v>K30A4MKCR2 CEE KLEEMAN 2021 CRC PROJECT K30A4MKCR2</v>
      </c>
    </row>
    <row r="5521" spans="1:4">
      <c r="A5521" t="s">
        <v>33499</v>
      </c>
      <c r="B5521" t="s">
        <v>33500</v>
      </c>
      <c r="D5521" t="str">
        <f t="shared" si="86"/>
        <v>K30PCR7D22 NSF IOS 1954929 K30PCR7D22</v>
      </c>
    </row>
    <row r="5522" spans="1:4">
      <c r="A5522" t="s">
        <v>33501</v>
      </c>
      <c r="B5522" t="s">
        <v>33502</v>
      </c>
      <c r="D5522" t="str">
        <f t="shared" si="86"/>
        <v>K30SMS7D22 NSF IOS 1954929 w Pam Ronald K30SMS7D22</v>
      </c>
    </row>
    <row r="5523" spans="1:4">
      <c r="A5523" t="s">
        <v>33503</v>
      </c>
      <c r="B5523" t="s">
        <v>33504</v>
      </c>
      <c r="D5523" t="str">
        <f t="shared" si="86"/>
        <v>KS0FLEM012 Temperature Data Collection using Masimo KS0FLEM012</v>
      </c>
    </row>
    <row r="5524" spans="1:4">
      <c r="A5524" t="s">
        <v>33505</v>
      </c>
      <c r="B5524" t="s">
        <v>33506</v>
      </c>
      <c r="D5524" t="str">
        <f t="shared" si="86"/>
        <v>K30P4SMJJF CEE MILLER J J RESEARCH WISTMd2 K30P4SMJJF</v>
      </c>
    </row>
    <row r="5525" spans="1:4">
      <c r="A5525" t="s">
        <v>33507</v>
      </c>
      <c r="B5525" t="s">
        <v>33508</v>
      </c>
      <c r="D5525" t="str">
        <f t="shared" si="86"/>
        <v>K30P7SMJJF CEE MILLER J J RESEARCH FINA K30P7SMJJF</v>
      </c>
    </row>
    <row r="5526" spans="1:4">
      <c r="A5526" t="s">
        <v>33509</v>
      </c>
      <c r="B5526" t="s">
        <v>33510</v>
      </c>
      <c r="D5526" t="str">
        <f t="shared" si="86"/>
        <v>K30KBNSF21 STAT BALASUBRAMANIAN NSF DMS 2053918 K30KBNSF21</v>
      </c>
    </row>
    <row r="5527" spans="1:4">
      <c r="A5527" t="s">
        <v>33511</v>
      </c>
      <c r="B5527" t="s">
        <v>33512</v>
      </c>
      <c r="D5527" t="str">
        <f t="shared" si="86"/>
        <v>K30CHNIH01 MMG CHANG IL HWANG NIH R37 CA249007 0 K30CHNIH01</v>
      </c>
    </row>
    <row r="5528" spans="1:4">
      <c r="A5528" t="s">
        <v>33513</v>
      </c>
      <c r="B5528" t="s">
        <v>33514</v>
      </c>
      <c r="D5528" t="str">
        <f t="shared" si="86"/>
        <v>K30P4AKWBK CEE Kendall World Bank K30P4AKWBK</v>
      </c>
    </row>
    <row r="5529" spans="1:4">
      <c r="A5529" t="s">
        <v>33515</v>
      </c>
      <c r="B5529" t="s">
        <v>33516</v>
      </c>
      <c r="D5529" t="str">
        <f t="shared" si="86"/>
        <v>KS0MJDODNU Nuclear ErbB3 Predicts Sensitivity KS0MJDODNU</v>
      </c>
    </row>
    <row r="5530" spans="1:4">
      <c r="A5530" t="s">
        <v>33517</v>
      </c>
      <c r="B5530" t="s">
        <v>33518</v>
      </c>
      <c r="D5530" t="str">
        <f t="shared" si="86"/>
        <v>K30OSM7D42 UCR CCCPN MCA S 001421 K30OSM7D42</v>
      </c>
    </row>
    <row r="5531" spans="1:4">
      <c r="A5531" t="s">
        <v>33519</v>
      </c>
      <c r="B5531" t="s">
        <v>33520</v>
      </c>
      <c r="D5531" t="str">
        <f t="shared" si="86"/>
        <v>KS0OMR0121 MEYER R01 1 31 2026 KS0OMR0121</v>
      </c>
    </row>
    <row r="5532" spans="1:4">
      <c r="A5532" t="s">
        <v>33521</v>
      </c>
      <c r="B5532" t="s">
        <v>33522</v>
      </c>
      <c r="D5532" t="str">
        <f t="shared" si="86"/>
        <v>KS0IDCS845 MED IMID COHEN AICURIS KS0IDCS845</v>
      </c>
    </row>
    <row r="5533" spans="1:4">
      <c r="A5533" t="s">
        <v>33523</v>
      </c>
      <c r="B5533" t="s">
        <v>33524</v>
      </c>
      <c r="D5533" t="str">
        <f t="shared" si="86"/>
        <v>KS0HOGD856 MED IMHO GANDARA GENENTECH BO41932 KS0HOGD856</v>
      </c>
    </row>
    <row r="5534" spans="1:4">
      <c r="A5534" t="s">
        <v>33525</v>
      </c>
      <c r="B5534" t="s">
        <v>33526</v>
      </c>
      <c r="D5534" t="str">
        <f t="shared" si="86"/>
        <v>KS0KNBMSC1 NG BRISTOL MYERS SQUIBB CV010031 12 24 KS0KNBMSC1</v>
      </c>
    </row>
    <row r="5535" spans="1:4">
      <c r="A5535" t="s">
        <v>33527</v>
      </c>
      <c r="B5535" t="s">
        <v>33528</v>
      </c>
      <c r="D5535" t="str">
        <f t="shared" si="86"/>
        <v>KS0MCSCOPE Scope Chemo Research S L LPRI 424 303 KS0MCSCOPE</v>
      </c>
    </row>
    <row r="5536" spans="1:4">
      <c r="A5536" t="s">
        <v>33529</v>
      </c>
      <c r="B5536" t="s">
        <v>33530</v>
      </c>
      <c r="D5536" t="str">
        <f t="shared" si="86"/>
        <v>K30AYTNIFA 3 14 24 Lipids for Human Health Taha K30AYTNIFA</v>
      </c>
    </row>
    <row r="5537" spans="1:4">
      <c r="A5537" t="s">
        <v>33531</v>
      </c>
      <c r="B5537" t="s">
        <v>33532</v>
      </c>
      <c r="D5537" t="str">
        <f t="shared" si="86"/>
        <v>K30TKB5UOM ARE BEATTY UNIV OF MN K30TKB5UOM</v>
      </c>
    </row>
    <row r="5538" spans="1:4">
      <c r="A5538" t="s">
        <v>33533</v>
      </c>
      <c r="B5538" t="s">
        <v>33534</v>
      </c>
      <c r="D5538" t="str">
        <f t="shared" si="86"/>
        <v>K30JMENIFA 2 29 24 NIFA Data efficient AI platform K30JMENIFA</v>
      </c>
    </row>
    <row r="5539" spans="1:4">
      <c r="A5539" t="s">
        <v>33535</v>
      </c>
      <c r="B5539" t="s">
        <v>33536</v>
      </c>
      <c r="D5539" t="str">
        <f t="shared" si="86"/>
        <v>K30NNNDATA 2 29 24 NIFA Data efficient AI platform K30NNNDATA</v>
      </c>
    </row>
    <row r="5540" spans="1:4">
      <c r="A5540" t="s">
        <v>33537</v>
      </c>
      <c r="B5540" t="s">
        <v>33538</v>
      </c>
      <c r="D5540" t="str">
        <f t="shared" si="86"/>
        <v>K30BPCDZ52 CNPRC Bales NIH R01 MH125411 K30BPCDZ52</v>
      </c>
    </row>
    <row r="5541" spans="1:4">
      <c r="A5541" t="s">
        <v>33539</v>
      </c>
      <c r="B5541" t="s">
        <v>33540</v>
      </c>
      <c r="D5541" t="str">
        <f t="shared" si="86"/>
        <v>KS0DFUCSFN Med Surgery Diana Farmer UCSF Novarti KS0DFUCSFN</v>
      </c>
    </row>
    <row r="5542" spans="1:4">
      <c r="A5542" t="s">
        <v>33541</v>
      </c>
      <c r="B5542" t="s">
        <v>33542</v>
      </c>
      <c r="D5542" t="str">
        <f t="shared" si="86"/>
        <v>KS0LZNEURO ZHANG NEURODERM ND0612 317 12 24 KS0LZNEURO</v>
      </c>
    </row>
    <row r="5543" spans="1:4">
      <c r="A5543" t="s">
        <v>33543</v>
      </c>
      <c r="B5543" t="s">
        <v>33544</v>
      </c>
      <c r="D5543" t="str">
        <f t="shared" si="86"/>
        <v>KS0KTCL600 MED IMKT CHEN TRANSPLANT GENOMICS TGRP06 KS0KTCL600</v>
      </c>
    </row>
    <row r="5544" spans="1:4">
      <c r="A5544" t="s">
        <v>33545</v>
      </c>
      <c r="B5544" t="s">
        <v>33546</v>
      </c>
      <c r="D5544" t="str">
        <f t="shared" si="86"/>
        <v>K30V451ND0 Conley NDSU USDA Fetal pregnanes metab K30V451ND0</v>
      </c>
    </row>
    <row r="5545" spans="1:4">
      <c r="A5545" t="s">
        <v>33547</v>
      </c>
      <c r="B5545" t="s">
        <v>33548</v>
      </c>
      <c r="D5545" t="str">
        <f t="shared" si="86"/>
        <v>KS0RACHUMA Med Surg R Callcut Humacyte Atlantic KS0RACHUMA</v>
      </c>
    </row>
    <row r="5546" spans="1:4">
      <c r="A5546" t="s">
        <v>33549</v>
      </c>
      <c r="B5546" t="s">
        <v>33550</v>
      </c>
      <c r="D5546" t="str">
        <f t="shared" si="86"/>
        <v>KS0DBMITO2 MPHA BERS NIH CCH MITO KS0DBMITO2</v>
      </c>
    </row>
    <row r="5547" spans="1:4">
      <c r="A5547" t="s">
        <v>33551</v>
      </c>
      <c r="B5547" t="s">
        <v>33552</v>
      </c>
      <c r="D5547" t="str">
        <f t="shared" si="86"/>
        <v>KS0AY37D81 A21 1847 NCI R01CA253230 KS0AY37D81</v>
      </c>
    </row>
    <row r="5548" spans="1:4">
      <c r="A5548" t="s">
        <v>33553</v>
      </c>
      <c r="B5548" t="s">
        <v>33554</v>
      </c>
      <c r="D5548" t="str">
        <f t="shared" si="86"/>
        <v>K30V4D2410 Marcellin Little HEALS Subaward PARVIR K30V4D2410</v>
      </c>
    </row>
    <row r="5549" spans="1:4">
      <c r="A5549" t="s">
        <v>33555</v>
      </c>
      <c r="B5549" t="s">
        <v>33556</v>
      </c>
      <c r="D5549" t="str">
        <f t="shared" si="86"/>
        <v>K30JNRF1AL NIH 1RF1AG071665 UCDMC ALZHEIMER K30JNRF1AL</v>
      </c>
    </row>
    <row r="5550" spans="1:4">
      <c r="A5550" t="s">
        <v>33557</v>
      </c>
      <c r="B5550" t="s">
        <v>33558</v>
      </c>
      <c r="D5550" t="str">
        <f t="shared" si="86"/>
        <v>KS0IM37D85 3 31 24 NIH 1RF1AG071665 IZUMI KS0IM37D85</v>
      </c>
    </row>
    <row r="5551" spans="1:4">
      <c r="A5551" t="s">
        <v>33559</v>
      </c>
      <c r="B5551" t="s">
        <v>33560</v>
      </c>
      <c r="D5551" t="str">
        <f t="shared" si="86"/>
        <v>KS0MTTEDI1 Talbott NIH R21HD105161 KS0MTTEDI1</v>
      </c>
    </row>
    <row r="5552" spans="1:4">
      <c r="A5552" t="s">
        <v>33561</v>
      </c>
      <c r="B5552" t="s">
        <v>33562</v>
      </c>
      <c r="D5552" t="str">
        <f t="shared" si="86"/>
        <v>KS0MTTEDIS Talbott NIH 3R21HD105161 02S1 KS0MTTEDIS</v>
      </c>
    </row>
    <row r="5553" spans="1:4">
      <c r="A5553" t="s">
        <v>33563</v>
      </c>
      <c r="B5553" t="s">
        <v>33564</v>
      </c>
      <c r="D5553" t="str">
        <f t="shared" si="86"/>
        <v>KS0HOKT301 MED IMHO KEEGAN KAISER NCI Cores A B KS0HOKT301</v>
      </c>
    </row>
    <row r="5554" spans="1:4">
      <c r="A5554" t="s">
        <v>33565</v>
      </c>
      <c r="B5554" t="s">
        <v>33566</v>
      </c>
      <c r="D5554" t="str">
        <f t="shared" si="86"/>
        <v>K30V435TTS Pires APHIS Train the Trainer BML K30V435TTS</v>
      </c>
    </row>
    <row r="5555" spans="1:4">
      <c r="A5555" t="s">
        <v>33567</v>
      </c>
      <c r="B5555" t="s">
        <v>33568</v>
      </c>
      <c r="D5555" t="str">
        <f t="shared" si="86"/>
        <v>K30V4ATTTA Pires APHIS Train the Trainer Approach K30V4ATTTA</v>
      </c>
    </row>
    <row r="5556" spans="1:4">
      <c r="A5556" t="s">
        <v>33569</v>
      </c>
      <c r="B5556" t="s">
        <v>33570</v>
      </c>
      <c r="D5556" t="str">
        <f t="shared" si="86"/>
        <v>K30V4ATTTS Pires APHIS Train the Trainer Subawards K30V4ATTTS</v>
      </c>
    </row>
    <row r="5557" spans="1:4">
      <c r="A5557" t="s">
        <v>33571</v>
      </c>
      <c r="B5557" t="s">
        <v>33572</v>
      </c>
      <c r="D5557" t="str">
        <f t="shared" si="86"/>
        <v>K30SDCCFIA CRAFT CONSULT FELLOWSHIP AGU 37D93 K30SDCCFIA</v>
      </c>
    </row>
    <row r="5558" spans="1:4">
      <c r="A5558" t="s">
        <v>33573</v>
      </c>
      <c r="B5558" t="s">
        <v>33574</v>
      </c>
      <c r="D5558" t="str">
        <f t="shared" si="86"/>
        <v>KS0RCNCIR3 Med Surg Robert Canter NCI R03 KS0RCNCIR3</v>
      </c>
    </row>
    <row r="5559" spans="1:4">
      <c r="A5559" t="s">
        <v>33575</v>
      </c>
      <c r="B5559" t="s">
        <v>33576</v>
      </c>
      <c r="D5559" t="str">
        <f t="shared" si="86"/>
        <v>KS0LAAIRP1 Abbeduto AIR P 2021 KS0LAAIRP1</v>
      </c>
    </row>
    <row r="5560" spans="1:4">
      <c r="A5560" t="s">
        <v>33577</v>
      </c>
      <c r="B5560" t="s">
        <v>33578</v>
      </c>
      <c r="D5560" t="str">
        <f t="shared" si="86"/>
        <v>K30APSFB16 PS HANSON 2022 IR 4 VIA CDFA HORAK K30APSFB16</v>
      </c>
    </row>
    <row r="5561" spans="1:4">
      <c r="A5561" t="s">
        <v>33579</v>
      </c>
      <c r="B5561" t="s">
        <v>33580</v>
      </c>
      <c r="D5561" t="str">
        <f t="shared" si="86"/>
        <v>K30CXN7D97 IR 4 CDFA Register Crop 1 31 2024 K30CXN7D97</v>
      </c>
    </row>
    <row r="5562" spans="1:4">
      <c r="A5562" t="s">
        <v>33581</v>
      </c>
      <c r="B5562" t="s">
        <v>33582</v>
      </c>
      <c r="D5562" t="str">
        <f t="shared" si="86"/>
        <v>K30IR4C4Y1 IR 4 CDFA Register Crop 1 31 2024 K30IR4C4Y1</v>
      </c>
    </row>
    <row r="5563" spans="1:4">
      <c r="A5563" t="s">
        <v>33583</v>
      </c>
      <c r="B5563" t="s">
        <v>33584</v>
      </c>
      <c r="D5563" t="str">
        <f t="shared" si="86"/>
        <v>K30V435MYX Myxomatous Mitral Valve Disease K30V435MYX</v>
      </c>
    </row>
    <row r="5564" spans="1:4">
      <c r="A5564" t="s">
        <v>33585</v>
      </c>
      <c r="B5564" t="s">
        <v>33586</v>
      </c>
      <c r="D5564" t="str">
        <f t="shared" si="86"/>
        <v>KS0GIBC835 MED IMGI BOWLUS MIRUM VLX 301 VISTAS KS0GIBC835</v>
      </c>
    </row>
    <row r="5565" spans="1:4">
      <c r="A5565" t="s">
        <v>33587</v>
      </c>
      <c r="B5565" t="s">
        <v>33588</v>
      </c>
      <c r="D5565" t="str">
        <f t="shared" si="86"/>
        <v>KS0OB37F00 MNSG Bloch National Cancer Institute KS0OB37F00</v>
      </c>
    </row>
    <row r="5566" spans="1:4">
      <c r="A5566" t="s">
        <v>33589</v>
      </c>
      <c r="B5566" t="s">
        <v>33590</v>
      </c>
      <c r="D5566" t="str">
        <f t="shared" si="86"/>
        <v>K30CHESS22 SO ESSA Funds FY22 23 K30CHESS22</v>
      </c>
    </row>
    <row r="5567" spans="1:4">
      <c r="A5567" t="s">
        <v>33591</v>
      </c>
      <c r="B5567" t="s">
        <v>33592</v>
      </c>
      <c r="D5567" t="str">
        <f t="shared" si="86"/>
        <v>K30CACES24 CAC Exposure grant 2023 2024 seasons K30CACES24</v>
      </c>
    </row>
    <row r="5568" spans="1:4">
      <c r="A5568" t="s">
        <v>33593</v>
      </c>
      <c r="B5568" t="s">
        <v>33594</v>
      </c>
      <c r="D5568" t="str">
        <f t="shared" si="86"/>
        <v>K30CMRPOST CHI M RAMIREZ UCOP PRES MELLON POSTDOC K30CMRPOST</v>
      </c>
    </row>
    <row r="5569" spans="1:4">
      <c r="A5569" t="s">
        <v>33595</v>
      </c>
      <c r="B5569" t="s">
        <v>33596</v>
      </c>
      <c r="D5569" t="str">
        <f t="shared" si="86"/>
        <v>K30RLSUGAF Lusardi SWRC A23 3184 Eyes and Ears FINA K30RLSUGAF</v>
      </c>
    </row>
    <row r="5570" spans="1:4">
      <c r="A5570" t="s">
        <v>33597</v>
      </c>
      <c r="B5570" t="s">
        <v>33598</v>
      </c>
      <c r="D5570" t="str">
        <f t="shared" si="86"/>
        <v>K30RLSUGAR Lusardi SWRC A23 3184 Eyes and Ears K30RLSUGAR</v>
      </c>
    </row>
    <row r="5571" spans="1:4">
      <c r="A5571" t="s">
        <v>33599</v>
      </c>
      <c r="B5571" t="s">
        <v>33600</v>
      </c>
      <c r="D5571" t="str">
        <f t="shared" ref="D5571:D5634" si="87">A5571&amp;" "&amp;B5571</f>
        <v>K30S4AKCRB CEE Kendall Citrus Research Board K30S4AKCRB</v>
      </c>
    </row>
    <row r="5572" spans="1:4">
      <c r="A5572" t="s">
        <v>33601</v>
      </c>
      <c r="B5572" t="s">
        <v>33602</v>
      </c>
      <c r="D5572" t="str">
        <f t="shared" si="87"/>
        <v>KS0IDAJ601 MED IMID ANDERSON CIRM CLIN1 14006 KS0IDAJ601</v>
      </c>
    </row>
    <row r="5573" spans="1:4">
      <c r="A5573" t="s">
        <v>33603</v>
      </c>
      <c r="B5573" t="s">
        <v>33604</v>
      </c>
      <c r="D5573" t="str">
        <f t="shared" si="87"/>
        <v>KS0IDAJ700 MED IMID ANDERSON CIRM CLIN1 14006 KS0IDAJ700</v>
      </c>
    </row>
    <row r="5574" spans="1:4">
      <c r="A5574" t="s">
        <v>33605</v>
      </c>
      <c r="B5574" t="s">
        <v>33606</v>
      </c>
      <c r="D5574" t="str">
        <f t="shared" si="87"/>
        <v>K30RSNAP01 Napa County RSNAP01 K30RSNAP01</v>
      </c>
    </row>
    <row r="5575" spans="1:4">
      <c r="A5575" t="s">
        <v>33607</v>
      </c>
      <c r="B5575" t="s">
        <v>33608</v>
      </c>
      <c r="D5575" t="str">
        <f t="shared" si="87"/>
        <v>K30BPCEZ40 CNPRC Kuroda UFlorida NIH SUB3551 K30BPCEZ40</v>
      </c>
    </row>
    <row r="5576" spans="1:4">
      <c r="A5576" t="s">
        <v>33609</v>
      </c>
      <c r="B5576" t="s">
        <v>33610</v>
      </c>
      <c r="D5576" t="str">
        <f t="shared" si="87"/>
        <v>K30GMBCADI 12 31 25 Computer aided design instruct K30GMBCADI</v>
      </c>
    </row>
    <row r="5577" spans="1:4">
      <c r="A5577" t="s">
        <v>33611</v>
      </c>
      <c r="B5577" t="s">
        <v>33612</v>
      </c>
      <c r="D5577" t="str">
        <f t="shared" si="87"/>
        <v>K30RLFOODW Lusardi Humboldt St 0007102569 Food Webs K30RLFOODW</v>
      </c>
    </row>
    <row r="5578" spans="1:4">
      <c r="A5578" t="s">
        <v>33613</v>
      </c>
      <c r="B5578" t="s">
        <v>33614</v>
      </c>
      <c r="D5578" t="str">
        <f t="shared" si="87"/>
        <v>K30CMSNAIL AN SCI MOODY ASPCA NAIL TRIMS STRESS K30CMSNAIL</v>
      </c>
    </row>
    <row r="5579" spans="1:4">
      <c r="A5579" t="s">
        <v>33615</v>
      </c>
      <c r="B5579" t="s">
        <v>33616</v>
      </c>
      <c r="D5579" t="str">
        <f t="shared" si="87"/>
        <v>K30WHNR025 NUTR Stephensen RSA 58 2032 2 011 K30WHNR025</v>
      </c>
    </row>
    <row r="5580" spans="1:4">
      <c r="A5580" t="s">
        <v>33617</v>
      </c>
      <c r="B5580" t="s">
        <v>33618</v>
      </c>
      <c r="D5580" t="str">
        <f t="shared" si="87"/>
        <v>K30SLO22T1 SLO San Luis Obsipo GENT 2020 52 FY22 23 K30SLO22T1</v>
      </c>
    </row>
    <row r="5581" spans="1:4">
      <c r="A5581" t="s">
        <v>33619</v>
      </c>
      <c r="B5581" t="s">
        <v>33620</v>
      </c>
      <c r="D5581" t="str">
        <f t="shared" si="87"/>
        <v>K30RB37F16 WFCB eff 4 1 22 20F66 IPM APPROACH K30RB37F16</v>
      </c>
    </row>
    <row r="5582" spans="1:4">
      <c r="A5582" t="s">
        <v>33621</v>
      </c>
      <c r="B5582" t="s">
        <v>33622</v>
      </c>
      <c r="D5582" t="str">
        <f t="shared" si="87"/>
        <v>K30HHCLOAK ECE HOMAYOUN IC CLOAK K30HHCLOAK</v>
      </c>
    </row>
    <row r="5583" spans="1:4">
      <c r="A5583" t="s">
        <v>33623</v>
      </c>
      <c r="B5583" t="s">
        <v>33624</v>
      </c>
      <c r="D5583" t="str">
        <f t="shared" si="87"/>
        <v>K30AEX7F18 University of MN Completing Grapevine K30AEX7F18</v>
      </c>
    </row>
    <row r="5584" spans="1:4">
      <c r="A5584" t="s">
        <v>33625</v>
      </c>
      <c r="B5584" t="s">
        <v>33626</v>
      </c>
      <c r="D5584" t="str">
        <f t="shared" si="87"/>
        <v>K30DAC7F18 8 31 23 UMIN Powdery Mildew Resistant K30DAC7F18</v>
      </c>
    </row>
    <row r="5585" spans="1:4">
      <c r="A5585" t="s">
        <v>33627</v>
      </c>
      <c r="B5585" t="s">
        <v>33628</v>
      </c>
      <c r="D5585" t="str">
        <f t="shared" si="87"/>
        <v>K30LDG7F18 8 31 23 UMIN Powdery Mildew Resistant K30LDG7F18</v>
      </c>
    </row>
    <row r="5586" spans="1:4">
      <c r="A5586" t="s">
        <v>33629</v>
      </c>
      <c r="B5586" t="s">
        <v>33630</v>
      </c>
      <c r="D5586" t="str">
        <f t="shared" si="87"/>
        <v>K30EECWSU1 EVE Crone USFS WSU 143164 SPC004811 0 K30EECWSU1</v>
      </c>
    </row>
    <row r="5587" spans="1:4">
      <c r="A5587" t="s">
        <v>33631</v>
      </c>
      <c r="B5587" t="s">
        <v>33632</v>
      </c>
      <c r="D5587" t="str">
        <f t="shared" si="87"/>
        <v>KS0HORJ827 MED IMHO RIESS REVOLUTION MED RMC 6291 KS0HORJ827</v>
      </c>
    </row>
    <row r="5588" spans="1:4">
      <c r="A5588" t="s">
        <v>33633</v>
      </c>
      <c r="B5588" t="s">
        <v>33634</v>
      </c>
      <c r="D5588" t="str">
        <f t="shared" si="87"/>
        <v>K30NCCCL03 NCW Chabot Lake Consult 22 23 K30NCCCL03</v>
      </c>
    </row>
    <row r="5589" spans="1:4">
      <c r="A5589" t="s">
        <v>33635</v>
      </c>
      <c r="B5589" t="s">
        <v>33636</v>
      </c>
      <c r="D5589" t="str">
        <f t="shared" si="87"/>
        <v>K30SBWKPSC NSF Wkshp Participant Support Costs K30SBWKPSC</v>
      </c>
    </row>
    <row r="5590" spans="1:4">
      <c r="A5590" t="s">
        <v>33637</v>
      </c>
      <c r="B5590" t="s">
        <v>33638</v>
      </c>
      <c r="D5590" t="str">
        <f t="shared" si="87"/>
        <v>K30SBWKSHP NSF Workshop Envisioning Develop Bio K30SBWKSHP</v>
      </c>
    </row>
    <row r="5591" spans="1:4">
      <c r="A5591" t="s">
        <v>33639</v>
      </c>
      <c r="B5591" t="s">
        <v>33640</v>
      </c>
      <c r="D5591" t="str">
        <f t="shared" si="87"/>
        <v>K30HED0692 LAWR DAHLKE UCB Enhanced Aquifier K30HED0692</v>
      </c>
    </row>
    <row r="5592" spans="1:4">
      <c r="A5592" t="s">
        <v>33641</v>
      </c>
      <c r="B5592" t="s">
        <v>33642</v>
      </c>
      <c r="D5592" t="str">
        <f t="shared" si="87"/>
        <v>KS0SS37F24 NSG STAVISKY ALS ASSOC 23 SGP 652 KS0SS37F24</v>
      </c>
    </row>
    <row r="5593" spans="1:4">
      <c r="A5593" t="s">
        <v>33643</v>
      </c>
      <c r="B5593" t="s">
        <v>33644</v>
      </c>
      <c r="D5593" t="str">
        <f t="shared" si="87"/>
        <v>K303879034 TO 7 Swimming Pools as HS ENG K303879034</v>
      </c>
    </row>
    <row r="5594" spans="1:4">
      <c r="A5594" t="s">
        <v>33645</v>
      </c>
      <c r="B5594" t="s">
        <v>33646</v>
      </c>
      <c r="D5594" t="str">
        <f t="shared" si="87"/>
        <v>K303879035 TO 7 Swimming Pools as HS ADM K303879035</v>
      </c>
    </row>
    <row r="5595" spans="1:4">
      <c r="A5595" t="s">
        <v>33647</v>
      </c>
      <c r="B5595" t="s">
        <v>33648</v>
      </c>
      <c r="D5595" t="str">
        <f t="shared" si="87"/>
        <v>K303879036 TO 7 Swimming Pools as HS OUT K303879036</v>
      </c>
    </row>
    <row r="5596" spans="1:4">
      <c r="A5596" t="s">
        <v>33649</v>
      </c>
      <c r="B5596" t="s">
        <v>33650</v>
      </c>
      <c r="D5596" t="str">
        <f t="shared" si="87"/>
        <v>K30EST08LS CalNEXT POE Microgrid TO 8 Tasks 2 4 K30EST08LS</v>
      </c>
    </row>
    <row r="5597" spans="1:4">
      <c r="A5597" t="s">
        <v>33651</v>
      </c>
      <c r="B5597" t="s">
        <v>33652</v>
      </c>
      <c r="D5597" t="str">
        <f t="shared" si="87"/>
        <v>K30EST08MS CalNEXT POE Microgrid TO 8 Tks 1 K30EST08MS</v>
      </c>
    </row>
    <row r="5598" spans="1:4">
      <c r="A5598" t="s">
        <v>33653</v>
      </c>
      <c r="B5598" t="s">
        <v>33654</v>
      </c>
      <c r="D5598" t="str">
        <f t="shared" si="87"/>
        <v>K30EST08TR CalNEXT POE Microgrid TO 8 Tks 5 6 K30EST08TR</v>
      </c>
    </row>
    <row r="5599" spans="1:4">
      <c r="A5599" t="s">
        <v>33655</v>
      </c>
      <c r="B5599" t="s">
        <v>33656</v>
      </c>
      <c r="D5599" t="str">
        <f t="shared" si="87"/>
        <v>K30V4B31H4 Barker Arbov Surv Resp CA HH 22 23 K30V4B31H4</v>
      </c>
    </row>
    <row r="5600" spans="1:4">
      <c r="A5600" t="s">
        <v>33657</v>
      </c>
      <c r="B5600" t="s">
        <v>33658</v>
      </c>
      <c r="D5600" t="str">
        <f t="shared" si="87"/>
        <v>KS0ERCJ800 MERM PHASEBIO PHARM CHENOWETH KS0ERCJ800</v>
      </c>
    </row>
    <row r="5601" spans="1:4">
      <c r="A5601" t="s">
        <v>33659</v>
      </c>
      <c r="B5601" t="s">
        <v>33660</v>
      </c>
      <c r="D5601" t="str">
        <f t="shared" si="87"/>
        <v>KS0TOBH312 OYEGBILE CHIDI BIOHAVEN BHV3000 312 KS0TOBH312</v>
      </c>
    </row>
    <row r="5602" spans="1:4">
      <c r="A5602" t="s">
        <v>33661</v>
      </c>
      <c r="B5602" t="s">
        <v>33662</v>
      </c>
      <c r="D5602" t="str">
        <f t="shared" si="87"/>
        <v>KS0GSSAFFR SOLES SAFFRON 01 01 2025 KS0GSSAFFR</v>
      </c>
    </row>
    <row r="5603" spans="1:4">
      <c r="A5603" t="s">
        <v>33663</v>
      </c>
      <c r="B5603" t="s">
        <v>33664</v>
      </c>
      <c r="D5603" t="str">
        <f t="shared" si="87"/>
        <v>K30JBE7F32 NSF CAREER Leveraging soil viromics K30JBE7F32</v>
      </c>
    </row>
    <row r="5604" spans="1:4">
      <c r="A5604" t="s">
        <v>33665</v>
      </c>
      <c r="B5604" t="s">
        <v>33666</v>
      </c>
      <c r="D5604" t="str">
        <f t="shared" si="87"/>
        <v>K30ELD7F33 7 31 25 antibiotic resistance vegetables K30ELD7F33</v>
      </c>
    </row>
    <row r="5605" spans="1:4">
      <c r="A5605" t="s">
        <v>33667</v>
      </c>
      <c r="B5605" t="s">
        <v>33668</v>
      </c>
      <c r="D5605" t="str">
        <f t="shared" si="87"/>
        <v>K30TRIPFSU FSU Sub No R000003097 Innosense Inc K30TRIPFSU</v>
      </c>
    </row>
    <row r="5606" spans="1:4">
      <c r="A5606" t="s">
        <v>33669</v>
      </c>
      <c r="B5606" t="s">
        <v>33670</v>
      </c>
      <c r="D5606" t="str">
        <f t="shared" si="87"/>
        <v>KS0RL37F35 COLUMBIA UNIVERSITY RF1MH128969 KS0RL37F35</v>
      </c>
    </row>
    <row r="5607" spans="1:4">
      <c r="A5607" t="s">
        <v>33671</v>
      </c>
      <c r="B5607" t="s">
        <v>33672</v>
      </c>
      <c r="D5607" t="str">
        <f t="shared" si="87"/>
        <v>K30DAM7F36 6 30 24 D Mills Bovine milk and non K30DAM7F36</v>
      </c>
    </row>
    <row r="5608" spans="1:4">
      <c r="A5608" t="s">
        <v>33673</v>
      </c>
      <c r="B5608" t="s">
        <v>33674</v>
      </c>
      <c r="D5608" t="str">
        <f t="shared" si="87"/>
        <v>K30DXB7F36 FST 6 30 24 Bovine milk and non dairy K30DXB7F36</v>
      </c>
    </row>
    <row r="5609" spans="1:4">
      <c r="A5609" t="s">
        <v>33675</v>
      </c>
      <c r="B5609" t="s">
        <v>33676</v>
      </c>
      <c r="D5609" t="str">
        <f t="shared" si="87"/>
        <v>K30GTCJHZC GTC UPENN ZCH42 K30GTCJHZC</v>
      </c>
    </row>
    <row r="5610" spans="1:4">
      <c r="A5610" t="s">
        <v>33677</v>
      </c>
      <c r="B5610" t="s">
        <v>33678</v>
      </c>
      <c r="D5610" t="str">
        <f t="shared" si="87"/>
        <v>K30RSCOL01 Colusa County RSCOL01 K30RSCOL01</v>
      </c>
    </row>
    <row r="5611" spans="1:4">
      <c r="A5611" t="s">
        <v>33679</v>
      </c>
      <c r="B5611" t="s">
        <v>33680</v>
      </c>
      <c r="D5611" t="str">
        <f t="shared" si="87"/>
        <v>KS0GYUWUG1 YIU UW MADISON NEI UG1 2022 2026 KS0GYUWUG1</v>
      </c>
    </row>
    <row r="5612" spans="1:4">
      <c r="A5612" t="s">
        <v>33681</v>
      </c>
      <c r="B5612" t="s">
        <v>33682</v>
      </c>
      <c r="D5612" t="str">
        <f t="shared" si="87"/>
        <v>KS0SAEDNHS MCDONALD eDNHS Leadership Group 12 18 25 KS0SAEDNHS</v>
      </c>
    </row>
    <row r="5613" spans="1:4">
      <c r="A5613" t="s">
        <v>33683</v>
      </c>
      <c r="B5613" t="s">
        <v>33684</v>
      </c>
      <c r="D5613" t="str">
        <f t="shared" si="87"/>
        <v>K30DOE22JV CHEM Velazquez DOE DE SC0023427 K30DOE22JV</v>
      </c>
    </row>
    <row r="5614" spans="1:4">
      <c r="A5614" t="s">
        <v>33685</v>
      </c>
      <c r="B5614" t="s">
        <v>33686</v>
      </c>
      <c r="D5614" t="str">
        <f t="shared" si="87"/>
        <v>K30BCD5HEL HE HD Chambers Heluna Health K30BCD5HEL</v>
      </c>
    </row>
    <row r="5615" spans="1:4">
      <c r="A5615" t="s">
        <v>33687</v>
      </c>
      <c r="B5615" t="s">
        <v>33688</v>
      </c>
      <c r="D5615" t="str">
        <f t="shared" si="87"/>
        <v>K30V4B1314 Osburn RDPC FY22 K30V4B1314</v>
      </c>
    </row>
    <row r="5616" spans="1:4">
      <c r="A5616" t="s">
        <v>33689</v>
      </c>
      <c r="B5616" t="s">
        <v>33690</v>
      </c>
      <c r="D5616" t="str">
        <f t="shared" si="87"/>
        <v>K30PKBEVER NPB BAAR Evergrain Protein K30PKBEVER</v>
      </c>
    </row>
    <row r="5617" spans="1:4">
      <c r="A5617" t="s">
        <v>33691</v>
      </c>
      <c r="B5617" t="s">
        <v>33692</v>
      </c>
      <c r="D5617" t="str">
        <f t="shared" si="87"/>
        <v>K30ANPLAWR BME LLNL sub 6 1 22 9 30 23 K30ANPLAWR</v>
      </c>
    </row>
    <row r="5618" spans="1:4">
      <c r="A5618" t="s">
        <v>33693</v>
      </c>
      <c r="B5618" t="s">
        <v>33694</v>
      </c>
      <c r="D5618" t="str">
        <f t="shared" si="87"/>
        <v>K30BKG8TGC ARE GOODRICH CA TABLE GRAPE K30BKG8TGC</v>
      </c>
    </row>
    <row r="5619" spans="1:4">
      <c r="A5619" t="s">
        <v>33695</v>
      </c>
      <c r="B5619" t="s">
        <v>33696</v>
      </c>
      <c r="D5619" t="str">
        <f t="shared" si="87"/>
        <v>KS0STXY023 TIMMER 2023 CALOES XY VOCA FUNDS KS0STXY023</v>
      </c>
    </row>
    <row r="5620" spans="1:4">
      <c r="A5620" t="s">
        <v>33697</v>
      </c>
      <c r="B5620" t="s">
        <v>33698</v>
      </c>
      <c r="D5620" t="str">
        <f t="shared" si="87"/>
        <v>K303879033 TO 11 2025 CASE Cooling Towers Vernon K303879033</v>
      </c>
    </row>
    <row r="5621" spans="1:4">
      <c r="A5621" t="s">
        <v>33699</v>
      </c>
      <c r="B5621" t="s">
        <v>33700</v>
      </c>
      <c r="D5621" t="str">
        <f t="shared" si="87"/>
        <v>K30PCR7F52 NIH NIGMS 2023 2028 K30PCR7F52</v>
      </c>
    </row>
    <row r="5622" spans="1:4">
      <c r="A5622" t="s">
        <v>33701</v>
      </c>
      <c r="B5622" t="s">
        <v>33702</v>
      </c>
      <c r="D5622" t="str">
        <f t="shared" si="87"/>
        <v>K30EXKCAD4 ANS CA Dairy Research Found A23 2783 K30EXKCAD4</v>
      </c>
    </row>
    <row r="5623" spans="1:4">
      <c r="A5623" t="s">
        <v>33703</v>
      </c>
      <c r="B5623" t="s">
        <v>33704</v>
      </c>
      <c r="D5623" t="str">
        <f t="shared" si="87"/>
        <v>K30SUV7F54 LAWR SUVOCAREV Gen Mills eff 1 1 23 K30SUV7F54</v>
      </c>
    </row>
    <row r="5624" spans="1:4">
      <c r="A5624" t="s">
        <v>33705</v>
      </c>
      <c r="B5624" t="s">
        <v>33706</v>
      </c>
      <c r="D5624" t="str">
        <f t="shared" si="87"/>
        <v>K30RMMOTC2 Meyer RLF MPA Protocal Pilot Program K30RMMOTC2</v>
      </c>
    </row>
    <row r="5625" spans="1:4">
      <c r="A5625" t="s">
        <v>33707</v>
      </c>
      <c r="B5625" t="s">
        <v>33708</v>
      </c>
      <c r="D5625" t="str">
        <f t="shared" si="87"/>
        <v>K30AKLLN81 CHE KULKARNI LLNL Multiscale modeling K30AKLLN81</v>
      </c>
    </row>
    <row r="5626" spans="1:4">
      <c r="A5626" t="s">
        <v>33709</v>
      </c>
      <c r="B5626" t="s">
        <v>33710</v>
      </c>
      <c r="D5626" t="str">
        <f t="shared" si="87"/>
        <v>K30SJKETOT BARNSTORM BETA HYDROXY BUTYRATE K30SJKETOT</v>
      </c>
    </row>
    <row r="5627" spans="1:4">
      <c r="A5627" t="s">
        <v>33711</v>
      </c>
      <c r="B5627" t="s">
        <v>33712</v>
      </c>
      <c r="D5627" t="str">
        <f t="shared" si="87"/>
        <v>KS0IDSW500 MED IMID WINTER BURROUGHS WELLCOME FUND KS0IDSW500</v>
      </c>
    </row>
    <row r="5628" spans="1:4">
      <c r="A5628" t="s">
        <v>33713</v>
      </c>
      <c r="B5628" t="s">
        <v>33714</v>
      </c>
      <c r="D5628" t="str">
        <f t="shared" si="87"/>
        <v>K30MEN22T1 MEN Mendocino Co GENT 2022 46 C000114362 K30MEN22T1</v>
      </c>
    </row>
    <row r="5629" spans="1:4">
      <c r="A5629" t="s">
        <v>33715</v>
      </c>
      <c r="B5629" t="s">
        <v>33716</v>
      </c>
      <c r="D5629" t="str">
        <f t="shared" si="87"/>
        <v>KS0MHSHWAV Shockwave Medical Trial Dr Humphries KS0MHSHWAV</v>
      </c>
    </row>
    <row r="5630" spans="1:4">
      <c r="A5630" t="s">
        <v>33717</v>
      </c>
      <c r="B5630" t="s">
        <v>33718</v>
      </c>
      <c r="D5630" t="str">
        <f t="shared" si="87"/>
        <v>K30V451KI2 Lima Kemin Dairy Cow Reproductive Rsch K30V451KI2</v>
      </c>
    </row>
    <row r="5631" spans="1:4">
      <c r="A5631" t="s">
        <v>33719</v>
      </c>
      <c r="B5631" t="s">
        <v>33720</v>
      </c>
      <c r="D5631" t="str">
        <f t="shared" si="87"/>
        <v>K305877015 IAC Decarb Assessment Kissock K305877015</v>
      </c>
    </row>
    <row r="5632" spans="1:4">
      <c r="A5632" t="s">
        <v>33721</v>
      </c>
      <c r="B5632" t="s">
        <v>33722</v>
      </c>
      <c r="D5632" t="str">
        <f t="shared" si="87"/>
        <v>K30IMG7F66 2023 Cotton INC Mgmt of Key Cotton K30IMG7F66</v>
      </c>
    </row>
    <row r="5633" spans="1:4">
      <c r="A5633" t="s">
        <v>33723</v>
      </c>
      <c r="B5633" t="s">
        <v>33724</v>
      </c>
      <c r="D5633" t="str">
        <f t="shared" si="87"/>
        <v>K30MLPCSC3 Placer County Superior Courts Training K30MLPCSC3</v>
      </c>
    </row>
    <row r="5634" spans="1:4">
      <c r="A5634" t="s">
        <v>33725</v>
      </c>
      <c r="B5634" t="s">
        <v>33726</v>
      </c>
      <c r="D5634" t="str">
        <f t="shared" si="87"/>
        <v>K30CRCYOB2 CRC YR 2 YOLO COUNTY BASIC INCOME STUDY K30CRCYOB2</v>
      </c>
    </row>
    <row r="5635" spans="1:4">
      <c r="A5635" t="s">
        <v>33727</v>
      </c>
      <c r="B5635" t="s">
        <v>33728</v>
      </c>
      <c r="D5635" t="str">
        <f t="shared" ref="D5635:D5698" si="88">A5635&amp;" "&amp;B5635</f>
        <v>K30CRCYOB3 CRC YR 3 YOLO COUNTY BASIC INCOME STUDY K30CRCYOB3</v>
      </c>
    </row>
    <row r="5636" spans="1:4">
      <c r="A5636" t="s">
        <v>33729</v>
      </c>
      <c r="B5636" t="s">
        <v>33730</v>
      </c>
      <c r="D5636" t="str">
        <f t="shared" si="88"/>
        <v>K30CRCYOBI CRC YR 1 YOLO COUNTY BASIC INCOME STUDY K30CRCYOBI</v>
      </c>
    </row>
    <row r="5637" spans="1:4">
      <c r="A5637" t="s">
        <v>33731</v>
      </c>
      <c r="B5637" t="s">
        <v>33732</v>
      </c>
      <c r="D5637" t="str">
        <f t="shared" si="88"/>
        <v>K30DECYOBI HE HD Choe D YOBI PROJECT SUPPORT K30DECYOBI</v>
      </c>
    </row>
    <row r="5638" spans="1:4">
      <c r="A5638" t="s">
        <v>33733</v>
      </c>
      <c r="B5638" t="s">
        <v>33734</v>
      </c>
      <c r="D5638" t="str">
        <f t="shared" si="88"/>
        <v>KS0ERKR935 MERM YOBI PROJECT KAGAWA KS0ERKR935</v>
      </c>
    </row>
    <row r="5639" spans="1:4">
      <c r="A5639" t="s">
        <v>33735</v>
      </c>
      <c r="B5639" t="s">
        <v>33736</v>
      </c>
      <c r="D5639" t="str">
        <f t="shared" si="88"/>
        <v>KS0ERND200 MERM NIH NINDS NORCARES NISHIJIMA KS0ERND200</v>
      </c>
    </row>
    <row r="5640" spans="1:4">
      <c r="A5640" t="s">
        <v>33737</v>
      </c>
      <c r="B5640" t="s">
        <v>33738</v>
      </c>
      <c r="D5640" t="str">
        <f t="shared" si="88"/>
        <v>KS0NRNA100 HCAI PMHNP PROGRAM KS0NRNA100</v>
      </c>
    </row>
    <row r="5641" spans="1:4">
      <c r="A5641" t="s">
        <v>33739</v>
      </c>
      <c r="B5641" t="s">
        <v>33740</v>
      </c>
      <c r="D5641" t="str">
        <f t="shared" si="88"/>
        <v>KS0NRHY100 CA DEPT OF AGING PILOT PROJECT KS0NRHY100</v>
      </c>
    </row>
    <row r="5642" spans="1:4">
      <c r="A5642" t="s">
        <v>33741</v>
      </c>
      <c r="B5642" t="s">
        <v>33742</v>
      </c>
      <c r="D5642" t="str">
        <f t="shared" si="88"/>
        <v>KS0JOU19Y2 OLICHNEY Alzheimers Gut 9 1 22 8 31 23 KS0JOU19Y2</v>
      </c>
    </row>
    <row r="5643" spans="1:4">
      <c r="A5643" t="s">
        <v>33743</v>
      </c>
      <c r="B5643" t="s">
        <v>33744</v>
      </c>
      <c r="D5643" t="str">
        <f t="shared" si="88"/>
        <v>K30PODSCH1 POD CHC Contract S Haynes K30PODSCH1</v>
      </c>
    </row>
    <row r="5644" spans="1:4">
      <c r="A5644" t="s">
        <v>33745</v>
      </c>
      <c r="B5644" t="s">
        <v>33746</v>
      </c>
      <c r="D5644" t="str">
        <f t="shared" si="88"/>
        <v>KS0FIPIVOT ING PIVOTAL GRANT SUBAWARD KS0FIPIVOT</v>
      </c>
    </row>
    <row r="5645" spans="1:4">
      <c r="A5645" t="s">
        <v>33747</v>
      </c>
      <c r="B5645" t="s">
        <v>33748</v>
      </c>
      <c r="D5645" t="str">
        <f t="shared" si="88"/>
        <v>K30BPCEZ43 CNPRC Tarantal US Army W81XWH 22 1 0401 K30BPCEZ43</v>
      </c>
    </row>
    <row r="5646" spans="1:4">
      <c r="A5646" t="s">
        <v>33749</v>
      </c>
      <c r="B5646" t="s">
        <v>33750</v>
      </c>
      <c r="D5646" t="str">
        <f t="shared" si="88"/>
        <v>KS0EMKYMB1 MAVERAKIS KYMAB LIMITED A23 2984 0 KS0EMKYMB1</v>
      </c>
    </row>
    <row r="5647" spans="1:4">
      <c r="A5647" t="s">
        <v>33751</v>
      </c>
      <c r="B5647" t="s">
        <v>33752</v>
      </c>
      <c r="D5647" t="str">
        <f t="shared" si="88"/>
        <v>K30RJTURTL NUT JIANG TURTLETREE LACTOFERRIN K30RJTURTL</v>
      </c>
    </row>
    <row r="5648" spans="1:4">
      <c r="A5648" t="s">
        <v>33753</v>
      </c>
      <c r="B5648" t="s">
        <v>33754</v>
      </c>
      <c r="D5648" t="str">
        <f t="shared" si="88"/>
        <v>K30V683303 HSUSS 2023 Animal Care Expo Travel Grnt K30V683303</v>
      </c>
    </row>
    <row r="5649" spans="1:4">
      <c r="A5649" t="s">
        <v>33755</v>
      </c>
      <c r="B5649" t="s">
        <v>33756</v>
      </c>
      <c r="D5649" t="str">
        <f t="shared" si="88"/>
        <v>KS0CAZX201 MED IMCA ZHANG NIH R01HL158961 KS0CAZX201</v>
      </c>
    </row>
    <row r="5650" spans="1:4">
      <c r="A5650" t="s">
        <v>33757</v>
      </c>
      <c r="B5650" t="s">
        <v>33758</v>
      </c>
      <c r="D5650" t="str">
        <f t="shared" si="88"/>
        <v>K30VALYIZE Dong NASA High Cadence UV Light Supernov K30VALYIZE</v>
      </c>
    </row>
    <row r="5651" spans="1:4">
      <c r="A5651" t="s">
        <v>33759</v>
      </c>
      <c r="B5651" t="s">
        <v>33760</v>
      </c>
      <c r="D5651" t="str">
        <f t="shared" si="88"/>
        <v>K30F4HLLAG CEE Leverenz Lagoon Wastewater Systems K30F4HLLAG</v>
      </c>
    </row>
    <row r="5652" spans="1:4">
      <c r="A5652" t="s">
        <v>33761</v>
      </c>
      <c r="B5652" t="s">
        <v>33762</v>
      </c>
      <c r="D5652" t="str">
        <f t="shared" si="88"/>
        <v>K30FIEHNKE Keck Foundation Oliver Fiehn K30FIEHNKE</v>
      </c>
    </row>
    <row r="5653" spans="1:4">
      <c r="A5653" t="s">
        <v>33763</v>
      </c>
      <c r="B5653" t="s">
        <v>33764</v>
      </c>
      <c r="D5653" t="str">
        <f t="shared" si="88"/>
        <v>K30KECKDEO OLSON KECK FOUNDATION K30KECKDEO</v>
      </c>
    </row>
    <row r="5654" spans="1:4">
      <c r="A5654" t="s">
        <v>33765</v>
      </c>
      <c r="B5654" t="s">
        <v>33766</v>
      </c>
      <c r="D5654" t="str">
        <f t="shared" si="88"/>
        <v>K30MILLSKE Keck Foundation David Mills K30MILLSKE</v>
      </c>
    </row>
    <row r="5655" spans="1:4">
      <c r="A5655" t="s">
        <v>33767</v>
      </c>
      <c r="B5655" t="s">
        <v>33768</v>
      </c>
      <c r="D5655" t="str">
        <f t="shared" si="88"/>
        <v>K30SIEGLKE Keck Foundation Justin Siegel K30SIEGLKE</v>
      </c>
    </row>
    <row r="5656" spans="1:4">
      <c r="A5656" t="s">
        <v>33769</v>
      </c>
      <c r="B5656" t="s">
        <v>33770</v>
      </c>
      <c r="D5656" t="str">
        <f t="shared" si="88"/>
        <v>K30TIANKEC Keck Foundation Lin Tian K30TIANKEC</v>
      </c>
    </row>
    <row r="5657" spans="1:4">
      <c r="A5657" t="s">
        <v>33771</v>
      </c>
      <c r="B5657" t="s">
        <v>33772</v>
      </c>
      <c r="D5657" t="str">
        <f t="shared" si="88"/>
        <v>KS0ASAOYIG SAIZ AO NA YOUNG INVESTIGATOR 9 30 2024 KS0ASAOYIG</v>
      </c>
    </row>
    <row r="5658" spans="1:4">
      <c r="A5658" t="s">
        <v>33773</v>
      </c>
      <c r="B5658" t="s">
        <v>33774</v>
      </c>
      <c r="D5658" t="str">
        <f t="shared" si="88"/>
        <v>K30JLF5R01 HE Falbe NIIH R01 Healthy Checkout37F93 K30JLF5R01</v>
      </c>
    </row>
    <row r="5659" spans="1:4">
      <c r="A5659" t="s">
        <v>33775</v>
      </c>
      <c r="B5659" t="s">
        <v>33776</v>
      </c>
      <c r="D5659" t="str">
        <f t="shared" si="88"/>
        <v>KS0RRARCHL ROBERTO Arch Laminoplasty 11 01 23 KS0RRARCHL</v>
      </c>
    </row>
    <row r="5660" spans="1:4">
      <c r="A5660" t="s">
        <v>33777</v>
      </c>
      <c r="B5660" t="s">
        <v>33778</v>
      </c>
      <c r="D5660" t="str">
        <f t="shared" si="88"/>
        <v>KS0DRCABI3 RICHMAN CABALETTA Phase 1 12 31 39 KS0DRCABI3</v>
      </c>
    </row>
    <row r="5661" spans="1:4">
      <c r="A5661" t="s">
        <v>33779</v>
      </c>
      <c r="B5661" t="s">
        <v>33780</v>
      </c>
      <c r="D5661" t="str">
        <f t="shared" si="88"/>
        <v>KS0KAPTPS1 MED PHS AIEMJOY TYPHOID SURV IMPACT KS0KAPTPS1</v>
      </c>
    </row>
    <row r="5662" spans="1:4">
      <c r="A5662" t="s">
        <v>33781</v>
      </c>
      <c r="B5662" t="s">
        <v>33782</v>
      </c>
      <c r="D5662" t="str">
        <f t="shared" si="88"/>
        <v>K30P4MKALI CEE Kleeman Aliso Canyon Community Study K30P4MKALI</v>
      </c>
    </row>
    <row r="5663" spans="1:4">
      <c r="A5663" t="s">
        <v>33783</v>
      </c>
      <c r="B5663" t="s">
        <v>33784</v>
      </c>
      <c r="D5663" t="str">
        <f t="shared" si="88"/>
        <v>K30CHSSF98 CHSS K16 Humboldt State K30CHSSF98</v>
      </c>
    </row>
    <row r="5664" spans="1:4">
      <c r="A5664" t="s">
        <v>33785</v>
      </c>
      <c r="B5664" t="s">
        <v>33786</v>
      </c>
      <c r="D5664" t="str">
        <f t="shared" si="88"/>
        <v>K30EMUAF98 EMUA K16 Humboldt State K30EMUAF98</v>
      </c>
    </row>
    <row r="5665" spans="1:4">
      <c r="A5665" t="s">
        <v>33787</v>
      </c>
      <c r="B5665" t="s">
        <v>33788</v>
      </c>
      <c r="D5665" t="str">
        <f t="shared" si="88"/>
        <v>K30RT37F98 K16 Humboldt State K30RT37F98</v>
      </c>
    </row>
    <row r="5666" spans="1:4">
      <c r="A5666" t="s">
        <v>33789</v>
      </c>
      <c r="B5666" t="s">
        <v>33790</v>
      </c>
      <c r="D5666" t="str">
        <f t="shared" si="88"/>
        <v>K30SOEDF98 SOE K16 Humboldt State K30SOEDF98</v>
      </c>
    </row>
    <row r="5667" spans="1:4">
      <c r="A5667" t="s">
        <v>33791</v>
      </c>
      <c r="B5667" t="s">
        <v>33792</v>
      </c>
      <c r="D5667" t="str">
        <f t="shared" si="88"/>
        <v>K30STEMF98 STEM K16 Humboldt State K30STEMF98</v>
      </c>
    </row>
    <row r="5668" spans="1:4">
      <c r="A5668" t="s">
        <v>33793</v>
      </c>
      <c r="B5668" t="s">
        <v>33794</v>
      </c>
      <c r="D5668" t="str">
        <f t="shared" si="88"/>
        <v>K30V4B2NBA PMI Smith Baumgarth NIH R01 B 1 Cells K30V4B2NBA</v>
      </c>
    </row>
    <row r="5669" spans="1:4">
      <c r="A5669" t="s">
        <v>33795</v>
      </c>
      <c r="B5669" t="s">
        <v>33796</v>
      </c>
      <c r="D5669" t="str">
        <f t="shared" si="88"/>
        <v>K30ALA16E1 ALA Alameda EW 2016 42 C000113317 K30ALA16E1</v>
      </c>
    </row>
    <row r="5670" spans="1:4">
      <c r="A5670" t="s">
        <v>33797</v>
      </c>
      <c r="B5670" t="s">
        <v>33798</v>
      </c>
      <c r="D5670" t="str">
        <f t="shared" si="88"/>
        <v>KS0ASACE01 Stahmer Drexel nih R01MH115715 9 17 5 22 KS0ASACE01</v>
      </c>
    </row>
    <row r="5671" spans="1:4">
      <c r="A5671" t="s">
        <v>33799</v>
      </c>
      <c r="B5671" t="s">
        <v>33800</v>
      </c>
      <c r="D5671" t="str">
        <f t="shared" si="88"/>
        <v>K30SGVCPRB 2 28 23 CA Pistachio Research Board K30SGVCPRB</v>
      </c>
    </row>
    <row r="5672" spans="1:4">
      <c r="A5672" t="s">
        <v>33801</v>
      </c>
      <c r="B5672" t="s">
        <v>33802</v>
      </c>
      <c r="D5672" t="str">
        <f t="shared" si="88"/>
        <v>KS0IDTG809 MED IMID THOMPSON SCYNEXIS SCY 078 301 KS0IDTG809</v>
      </c>
    </row>
    <row r="5673" spans="1:4">
      <c r="A5673" t="s">
        <v>33803</v>
      </c>
      <c r="B5673" t="s">
        <v>33804</v>
      </c>
      <c r="D5673" t="str">
        <f t="shared" si="88"/>
        <v>K30CNSCR17 CNS RANGANATH ONR MURI N00014 17 1 296 K30CNSCR17</v>
      </c>
    </row>
    <row r="5674" spans="1:4">
      <c r="A5674" t="s">
        <v>33805</v>
      </c>
      <c r="B5674" t="s">
        <v>33806</v>
      </c>
      <c r="D5674" t="str">
        <f t="shared" si="88"/>
        <v>K30APSFA67 PS MAGNEY USDA IMPROV REMOTE SEN LAWR K30APSFA67</v>
      </c>
    </row>
    <row r="5675" spans="1:4">
      <c r="A5675" t="s">
        <v>33807</v>
      </c>
      <c r="B5675" t="s">
        <v>33808</v>
      </c>
      <c r="D5675" t="str">
        <f t="shared" si="88"/>
        <v>K30JIN3600 LAWR USDA IMPROVED REMOTE SENSING K30JIN3600</v>
      </c>
    </row>
    <row r="5676" spans="1:4">
      <c r="A5676" t="s">
        <v>33809</v>
      </c>
      <c r="B5676" t="s">
        <v>33810</v>
      </c>
      <c r="D5676" t="str">
        <f t="shared" si="88"/>
        <v>K30ZAC0833 LAWR ZACCARIA USDA IMPROVE REMOTE SENSI K30ZAC0833</v>
      </c>
    </row>
    <row r="5677" spans="1:4">
      <c r="A5677" t="s">
        <v>33811</v>
      </c>
      <c r="B5677" t="s">
        <v>33812</v>
      </c>
      <c r="D5677" t="str">
        <f t="shared" si="88"/>
        <v>KS0PMOJ800 MED IMPM OLDHAM BOEHRINGER 1199 247 KS0PMOJ800</v>
      </c>
    </row>
    <row r="5678" spans="1:4">
      <c r="A5678" t="s">
        <v>33813</v>
      </c>
      <c r="B5678" t="s">
        <v>33814</v>
      </c>
      <c r="D5678" t="str">
        <f t="shared" si="88"/>
        <v>K30JIN3278 SGC Innovation Center UCI JIN K30JIN3278</v>
      </c>
    </row>
    <row r="5679" spans="1:4">
      <c r="A5679" t="s">
        <v>33815</v>
      </c>
      <c r="B5679" t="s">
        <v>33816</v>
      </c>
      <c r="D5679" t="str">
        <f t="shared" si="88"/>
        <v>K30JIN3279 SGC Innovation Center UCI JIN K30JIN3279</v>
      </c>
    </row>
    <row r="5680" spans="1:4">
      <c r="A5680" t="s">
        <v>33817</v>
      </c>
      <c r="B5680" t="s">
        <v>33818</v>
      </c>
      <c r="D5680" t="str">
        <f t="shared" si="88"/>
        <v>K30OGE3278 LAWR SGC Innovation Center UCI OGEEN K30OGE3278</v>
      </c>
    </row>
    <row r="5681" spans="1:4">
      <c r="A5681" t="s">
        <v>33819</v>
      </c>
      <c r="B5681" t="s">
        <v>33820</v>
      </c>
      <c r="D5681" t="str">
        <f t="shared" si="88"/>
        <v>K30OGE327A LAWR SGC Innovation Center UCI OGEEN YR2 K30OGE327A</v>
      </c>
    </row>
    <row r="5682" spans="1:4">
      <c r="A5682" t="s">
        <v>33821</v>
      </c>
      <c r="B5682" t="s">
        <v>33822</v>
      </c>
      <c r="D5682" t="str">
        <f t="shared" si="88"/>
        <v>K30DK32582 Dinesh Kumar NIH 1R01GM132582 K30DK32582</v>
      </c>
    </row>
    <row r="5683" spans="1:4">
      <c r="A5683" t="s">
        <v>33823</v>
      </c>
      <c r="B5683" t="s">
        <v>33824</v>
      </c>
      <c r="D5683" t="str">
        <f t="shared" si="88"/>
        <v>K30DKNIH19 PLB Dinesh Kumar NIH 1R01GM132582 K30DKNIH19</v>
      </c>
    </row>
    <row r="5684" spans="1:4">
      <c r="A5684" t="s">
        <v>33825</v>
      </c>
      <c r="B5684" t="s">
        <v>33826</v>
      </c>
      <c r="D5684" t="str">
        <f t="shared" si="88"/>
        <v>KS0PMAR869 MED IMPM ALLEN PHASEBIO PB1046 PT CL 004 KS0PMAR869</v>
      </c>
    </row>
    <row r="5685" spans="1:4">
      <c r="A5685" t="s">
        <v>33827</v>
      </c>
      <c r="B5685" t="s">
        <v>33828</v>
      </c>
      <c r="D5685" t="str">
        <f t="shared" si="88"/>
        <v>K30V451OT2 OT UMD COMMON FUND DATA ECOSYSTEM K30V451OT2</v>
      </c>
    </row>
    <row r="5686" spans="1:4">
      <c r="A5686" t="s">
        <v>33829</v>
      </c>
      <c r="B5686" t="s">
        <v>33830</v>
      </c>
      <c r="D5686" t="str">
        <f t="shared" si="88"/>
        <v>K30V451OT3 OT UMD COMMON FUND DATA ECOSYSTEM2 K30V451OT3</v>
      </c>
    </row>
    <row r="5687" spans="1:4">
      <c r="A5687" t="s">
        <v>33831</v>
      </c>
      <c r="B5687" t="s">
        <v>33832</v>
      </c>
      <c r="D5687" t="str">
        <f t="shared" si="88"/>
        <v>K30APSM580 PS BRC CANNABIS SATIVA TAYLOR K30APSM580</v>
      </c>
    </row>
    <row r="5688" spans="1:4">
      <c r="A5688" t="s">
        <v>33833</v>
      </c>
      <c r="B5688" t="s">
        <v>33834</v>
      </c>
      <c r="D5688" t="str">
        <f t="shared" si="88"/>
        <v>KS0SJCRS10 San Joaquin Eval HBI PH Full 10 TC KS0SJCRS10</v>
      </c>
    </row>
    <row r="5689" spans="1:4">
      <c r="A5689" t="s">
        <v>33835</v>
      </c>
      <c r="B5689" t="s">
        <v>33836</v>
      </c>
      <c r="D5689" t="str">
        <f t="shared" si="88"/>
        <v>KS0SJCRS15 San Joaquin Eval HBI PH Full 15 TC KS0SJCRS15</v>
      </c>
    </row>
    <row r="5690" spans="1:4">
      <c r="A5690" t="s">
        <v>33837</v>
      </c>
      <c r="B5690" t="s">
        <v>33838</v>
      </c>
      <c r="D5690" t="str">
        <f t="shared" si="88"/>
        <v>KS0SJCRSPH San Joaquin Eval PH 15 TC KS0SJCRSPH</v>
      </c>
    </row>
    <row r="5691" spans="1:4">
      <c r="A5691" t="s">
        <v>33839</v>
      </c>
      <c r="B5691" t="s">
        <v>33840</v>
      </c>
      <c r="D5691" t="str">
        <f t="shared" si="88"/>
        <v>KS0SJRSBS3 SAN JOAQUIN EVAL HBI BSCC 19 20 10 TC KS0SJRSBS3</v>
      </c>
    </row>
    <row r="5692" spans="1:4">
      <c r="A5692" t="s">
        <v>33841</v>
      </c>
      <c r="B5692" t="s">
        <v>33842</v>
      </c>
      <c r="D5692" t="str">
        <f t="shared" si="88"/>
        <v>KS0SJRSIN3 SAN JOAQUIN EVAL HBI INN 19 20 15 TC KS0SJRSIN3</v>
      </c>
    </row>
    <row r="5693" spans="1:4">
      <c r="A5693" t="s">
        <v>33843</v>
      </c>
      <c r="B5693" t="s">
        <v>33844</v>
      </c>
      <c r="D5693" t="str">
        <f t="shared" si="88"/>
        <v>KS0SJRSMCA San Joaquin HBI PH UCSF MCA 15 TC KS0SJRSMCA</v>
      </c>
    </row>
    <row r="5694" spans="1:4">
      <c r="A5694" t="s">
        <v>33845</v>
      </c>
      <c r="B5694" t="s">
        <v>33846</v>
      </c>
      <c r="D5694" t="str">
        <f t="shared" si="88"/>
        <v>KS0SJRSPH3 SAN JOAQUIN EVAL PH INN 19 20 15 TC KS0SJRSPH3</v>
      </c>
    </row>
    <row r="5695" spans="1:4">
      <c r="A5695" t="s">
        <v>33847</v>
      </c>
      <c r="B5695" t="s">
        <v>33848</v>
      </c>
      <c r="D5695" t="str">
        <f t="shared" si="88"/>
        <v>KS0TDLFINA FY 22 23 FINA TRACY DE LOS SANTOS KS0TDLFINA</v>
      </c>
    </row>
    <row r="5696" spans="1:4">
      <c r="A5696" t="s">
        <v>33849</v>
      </c>
      <c r="B5696" t="s">
        <v>33850</v>
      </c>
      <c r="D5696" t="str">
        <f t="shared" si="88"/>
        <v>KS0DAT3221 AMARAL T32MH073124 20 21 KS0DAT3221</v>
      </c>
    </row>
    <row r="5697" spans="1:4">
      <c r="A5697" t="s">
        <v>33851</v>
      </c>
      <c r="B5697" t="s">
        <v>33852</v>
      </c>
      <c r="D5697" t="str">
        <f t="shared" si="88"/>
        <v>KS0DAT32S1 AMARAL T32MH073124 20 21 KS0DAT32S1</v>
      </c>
    </row>
    <row r="5698" spans="1:4">
      <c r="A5698" t="s">
        <v>33853</v>
      </c>
      <c r="B5698" t="s">
        <v>33854</v>
      </c>
      <c r="D5698" t="str">
        <f t="shared" si="88"/>
        <v>KS0DAT32S2 AMARAL T32MH073124 20 21 KS0DAT32S2</v>
      </c>
    </row>
    <row r="5699" spans="1:4">
      <c r="A5699" t="s">
        <v>33855</v>
      </c>
      <c r="B5699" t="s">
        <v>33856</v>
      </c>
      <c r="D5699" t="str">
        <f t="shared" ref="D5699:D5762" si="89">A5699&amp;" "&amp;B5699</f>
        <v>KS0DAT32S3 AMARAL T32MH073124 20 21 KS0DAT32S3</v>
      </c>
    </row>
    <row r="5700" spans="1:4">
      <c r="A5700" t="s">
        <v>33857</v>
      </c>
      <c r="B5700" t="s">
        <v>33858</v>
      </c>
      <c r="D5700" t="str">
        <f t="shared" si="89"/>
        <v>KS0DAT32T1 AMARAL T32MH073124 20 21 KS0DAT32T1</v>
      </c>
    </row>
    <row r="5701" spans="1:4">
      <c r="A5701" t="s">
        <v>33859</v>
      </c>
      <c r="B5701" t="s">
        <v>33860</v>
      </c>
      <c r="D5701" t="str">
        <f t="shared" si="89"/>
        <v>KS0DAT32T2 AMARAL T32MH073124 20 21 KS0DAT32T2</v>
      </c>
    </row>
    <row r="5702" spans="1:4">
      <c r="A5702" t="s">
        <v>33861</v>
      </c>
      <c r="B5702" t="s">
        <v>33862</v>
      </c>
      <c r="D5702" t="str">
        <f t="shared" si="89"/>
        <v>KS0MST32S1 Solomon T32 2022 2023 KS0MST32S1</v>
      </c>
    </row>
    <row r="5703" spans="1:4">
      <c r="A5703" t="s">
        <v>33863</v>
      </c>
      <c r="B5703" t="s">
        <v>33864</v>
      </c>
      <c r="D5703" t="str">
        <f t="shared" si="89"/>
        <v>KS0MST32S2 Solomon T32 FY24 Stipends KS0MST32S2</v>
      </c>
    </row>
    <row r="5704" spans="1:4">
      <c r="A5704" t="s">
        <v>33865</v>
      </c>
      <c r="B5704" t="s">
        <v>33866</v>
      </c>
      <c r="D5704" t="str">
        <f t="shared" si="89"/>
        <v>KS0MST32T1 Solomon T32 2022 2023 KS0MST32T1</v>
      </c>
    </row>
    <row r="5705" spans="1:4">
      <c r="A5705" t="s">
        <v>33867</v>
      </c>
      <c r="B5705" t="s">
        <v>33868</v>
      </c>
      <c r="D5705" t="str">
        <f t="shared" si="89"/>
        <v>KS0MST32T2 Solomon T32 FY24 KS0MST32T2</v>
      </c>
    </row>
    <row r="5706" spans="1:4">
      <c r="A5706" t="s">
        <v>33869</v>
      </c>
      <c r="B5706" t="s">
        <v>33870</v>
      </c>
      <c r="D5706" t="str">
        <f t="shared" si="89"/>
        <v>KS0SRT32S1 Rogers T32MH073124 19 24 KS0SRT32S1</v>
      </c>
    </row>
    <row r="5707" spans="1:4">
      <c r="A5707" t="s">
        <v>33871</v>
      </c>
      <c r="B5707" t="s">
        <v>33872</v>
      </c>
      <c r="D5707" t="str">
        <f t="shared" si="89"/>
        <v>KS0SRT32T1 Rogers T32MH073124 19 24 KS0SRT32T1</v>
      </c>
    </row>
    <row r="5708" spans="1:4">
      <c r="A5708" t="s">
        <v>33873</v>
      </c>
      <c r="B5708" t="s">
        <v>33874</v>
      </c>
      <c r="D5708" t="str">
        <f t="shared" si="89"/>
        <v>KS0T32CAR2 Solomon T32 FY 24 Child Care KS0T32CAR2</v>
      </c>
    </row>
    <row r="5709" spans="1:4">
      <c r="A5709" t="s">
        <v>33875</v>
      </c>
      <c r="B5709" t="s">
        <v>33876</v>
      </c>
      <c r="D5709" t="str">
        <f t="shared" si="89"/>
        <v>KS0T32CARE Solomon T32 2022 2023 Child Care Costs KS0T32CARE</v>
      </c>
    </row>
    <row r="5710" spans="1:4">
      <c r="A5710" t="s">
        <v>33877</v>
      </c>
      <c r="B5710" t="s">
        <v>33878</v>
      </c>
      <c r="D5710" t="str">
        <f t="shared" si="89"/>
        <v>KS0HOCM800 MED IMHO CHO BEIGENE BGB A317 305 KS0HOCM800</v>
      </c>
    </row>
    <row r="5711" spans="1:4">
      <c r="A5711" t="s">
        <v>33879</v>
      </c>
      <c r="B5711" t="s">
        <v>33880</v>
      </c>
      <c r="D5711" t="str">
        <f t="shared" si="89"/>
        <v>KS0HOMC806 MED IMHO KIM BEIGENE BGB A317 305 KS0HOMC806</v>
      </c>
    </row>
    <row r="5712" spans="1:4">
      <c r="A5712" t="s">
        <v>33881</v>
      </c>
      <c r="B5712" t="s">
        <v>33882</v>
      </c>
      <c r="D5712" t="str">
        <f t="shared" si="89"/>
        <v>KS0FTCK100 KREUEN WRIGHT BONE GRAFT STUDY 12 23 KS0FTCK100</v>
      </c>
    </row>
    <row r="5713" spans="1:4">
      <c r="A5713" t="s">
        <v>33883</v>
      </c>
      <c r="B5713" t="s">
        <v>33884</v>
      </c>
      <c r="D5713" t="str">
        <f t="shared" si="89"/>
        <v>K30LVAZNA1 Mechanisms of Naphthalene tox in Lung K30LVAZNA1</v>
      </c>
    </row>
    <row r="5714" spans="1:4">
      <c r="A5714" t="s">
        <v>33885</v>
      </c>
      <c r="B5714" t="s">
        <v>33886</v>
      </c>
      <c r="D5714" t="str">
        <f t="shared" si="89"/>
        <v>K30GANHR21 BME Arino Estrada R21 3 31 23 K30GANHR21</v>
      </c>
    </row>
    <row r="5715" spans="1:4">
      <c r="A5715" t="s">
        <v>33887</v>
      </c>
      <c r="B5715" t="s">
        <v>33888</v>
      </c>
      <c r="D5715" t="str">
        <f t="shared" si="89"/>
        <v>K30RGSPEST APGA Pest Monitoring Project K30RGSPEST</v>
      </c>
    </row>
    <row r="5716" spans="1:4">
      <c r="A5716" t="s">
        <v>33889</v>
      </c>
      <c r="B5716" t="s">
        <v>33890</v>
      </c>
      <c r="D5716" t="str">
        <f t="shared" si="89"/>
        <v>K30KSRNIH1 RALSTON NIH R01AI146914 0 K30KSRNIH1</v>
      </c>
    </row>
    <row r="5717" spans="1:4">
      <c r="A5717" t="s">
        <v>33891</v>
      </c>
      <c r="B5717" t="s">
        <v>33892</v>
      </c>
      <c r="D5717" t="str">
        <f t="shared" si="89"/>
        <v>K30JFQ5R5E ESP Quinn CalFire R5 Ecology K30JFQ5R5E</v>
      </c>
    </row>
    <row r="5718" spans="1:4">
      <c r="A5718" t="s">
        <v>33893</v>
      </c>
      <c r="B5718" t="s">
        <v>33894</v>
      </c>
      <c r="D5718" t="str">
        <f t="shared" si="89"/>
        <v>K30DASSLOA Alfred P Sloan Fellowship FG 2019 11627 K30DASSLOA</v>
      </c>
    </row>
    <row r="5719" spans="1:4">
      <c r="A5719" t="s">
        <v>33895</v>
      </c>
      <c r="B5719" t="s">
        <v>33896</v>
      </c>
      <c r="D5719" t="str">
        <f t="shared" si="89"/>
        <v>K30VISSLOA Alfred P Sloan Fellowship FG 2019 12170 K30VISSLOA</v>
      </c>
    </row>
    <row r="5720" spans="1:4">
      <c r="A5720" t="s">
        <v>33897</v>
      </c>
      <c r="B5720" t="s">
        <v>33898</v>
      </c>
      <c r="D5720" t="str">
        <f t="shared" si="89"/>
        <v>K30MATNS12 N Saito NSF 2019 22 x24 K30MATNS12</v>
      </c>
    </row>
    <row r="5721" spans="1:4">
      <c r="A5721" t="s">
        <v>33899</v>
      </c>
      <c r="B5721" t="s">
        <v>33900</v>
      </c>
      <c r="D5721" t="str">
        <f t="shared" si="89"/>
        <v>K30BYF63KH ECE YOO KUMIHIMO 2 K30BYF63KH</v>
      </c>
    </row>
    <row r="5722" spans="1:4">
      <c r="A5722" t="s">
        <v>33901</v>
      </c>
      <c r="B5722" t="s">
        <v>33902</v>
      </c>
      <c r="D5722" t="str">
        <f t="shared" si="89"/>
        <v>KS0MHSVS23 Med Surg Misty Humphries SVS K23 Yr1 KS0MHSVS23</v>
      </c>
    </row>
    <row r="5723" spans="1:4">
      <c r="A5723" t="s">
        <v>33903</v>
      </c>
      <c r="B5723" t="s">
        <v>33904</v>
      </c>
      <c r="D5723" t="str">
        <f t="shared" si="89"/>
        <v>K30SU2CIM4 JMIE USTIN USTIN CIMIS MAINTENANCE YR 4 K30SU2CIM4</v>
      </c>
    </row>
    <row r="5724" spans="1:4">
      <c r="A5724" t="s">
        <v>33905</v>
      </c>
      <c r="B5724" t="s">
        <v>33906</v>
      </c>
      <c r="D5724" t="str">
        <f t="shared" si="89"/>
        <v>K30SU3CIM4 JMIE USTIN USTIN CIMIS MAINTENANCE YR 3 K30SU3CIM4</v>
      </c>
    </row>
    <row r="5725" spans="1:4">
      <c r="A5725" t="s">
        <v>33907</v>
      </c>
      <c r="B5725" t="s">
        <v>33908</v>
      </c>
      <c r="D5725" t="str">
        <f t="shared" si="89"/>
        <v>K30SU3CIM5 JMIE USTIN USTIN CIMIS MAINTENANCE YR 5 K30SU3CIM5</v>
      </c>
    </row>
    <row r="5726" spans="1:4">
      <c r="A5726" t="s">
        <v>33909</v>
      </c>
      <c r="B5726" t="s">
        <v>33910</v>
      </c>
      <c r="D5726" t="str">
        <f t="shared" si="89"/>
        <v>K30SUCIMI4 JMIE USTIN USTIN CIMIS MAINTENANCE YR 4 K30SUCIMI4</v>
      </c>
    </row>
    <row r="5727" spans="1:4">
      <c r="A5727" t="s">
        <v>33911</v>
      </c>
      <c r="B5727" t="s">
        <v>33912</v>
      </c>
      <c r="D5727" t="str">
        <f t="shared" si="89"/>
        <v>K30MATJA01 J Arsuaga NSF 2019 22 x24 K30MATJA01</v>
      </c>
    </row>
    <row r="5728" spans="1:4">
      <c r="A5728" t="s">
        <v>33913</v>
      </c>
      <c r="B5728" t="s">
        <v>33914</v>
      </c>
      <c r="D5728" t="str">
        <f t="shared" si="89"/>
        <v>K30TERC145 TERC Sadro Determining Seasonal Sensit K30TERC145</v>
      </c>
    </row>
    <row r="5729" spans="1:4">
      <c r="A5729" t="s">
        <v>33915</v>
      </c>
      <c r="B5729" t="s">
        <v>33916</v>
      </c>
      <c r="D5729" t="str">
        <f t="shared" si="89"/>
        <v>K30TERC211 TENV Sadro Determining Seasonal Sensit K30TERC211</v>
      </c>
    </row>
    <row r="5730" spans="1:4">
      <c r="A5730" t="s">
        <v>33917</v>
      </c>
      <c r="B5730" t="s">
        <v>33918</v>
      </c>
      <c r="D5730" t="str">
        <f t="shared" si="89"/>
        <v>K30TERC230 TENV Sadro Determining Seasonal YEAR 2 K30TERC230</v>
      </c>
    </row>
    <row r="5731" spans="1:4">
      <c r="A5731" t="s">
        <v>33919</v>
      </c>
      <c r="B5731" t="s">
        <v>33920</v>
      </c>
      <c r="D5731" t="str">
        <f t="shared" si="89"/>
        <v>K30TERC247 TENV Sadro Determining Seasonal YEAR 3 K30TERC247</v>
      </c>
    </row>
    <row r="5732" spans="1:4">
      <c r="A5732" t="s">
        <v>33921</v>
      </c>
      <c r="B5732" t="s">
        <v>33922</v>
      </c>
      <c r="D5732" t="str">
        <f t="shared" si="89"/>
        <v>K30CHENWAN Newmann Colloboration Research Wan YR5 K30CHENWAN</v>
      </c>
    </row>
    <row r="5733" spans="1:4">
      <c r="A5733" t="s">
        <v>33923</v>
      </c>
      <c r="B5733" t="s">
        <v>33924</v>
      </c>
      <c r="D5733" t="str">
        <f t="shared" si="89"/>
        <v>KS0LWJC101 06 30 21 CDPH Alzheimers YR2 Lead Wan KS0LWJC101</v>
      </c>
    </row>
    <row r="5734" spans="1:4">
      <c r="A5734" t="s">
        <v>33925</v>
      </c>
      <c r="B5734" t="s">
        <v>33926</v>
      </c>
      <c r="D5734" t="str">
        <f t="shared" si="89"/>
        <v>KS0MPYW100 06 30 20 CDPH Alzheimers YR1 KS0MPYW100</v>
      </c>
    </row>
    <row r="5735" spans="1:4">
      <c r="A5735" t="s">
        <v>33927</v>
      </c>
      <c r="B5735" t="s">
        <v>33928</v>
      </c>
      <c r="D5735" t="str">
        <f t="shared" si="89"/>
        <v>KS0MPYW101 06 30 21 CDPH Alzheimers YR2 KS0MPYW101</v>
      </c>
    </row>
    <row r="5736" spans="1:4">
      <c r="A5736" t="s">
        <v>33929</v>
      </c>
      <c r="B5736" t="s">
        <v>33930</v>
      </c>
      <c r="D5736" t="str">
        <f t="shared" si="89"/>
        <v>KS0MPYW103 06 30 22 CDPH Alzheimer Disease Pgm YR 3 KS0MPYW103</v>
      </c>
    </row>
    <row r="5737" spans="1:4">
      <c r="A5737" t="s">
        <v>33931</v>
      </c>
      <c r="B5737" t="s">
        <v>33932</v>
      </c>
      <c r="D5737" t="str">
        <f t="shared" si="89"/>
        <v>KS0MPYW104 06 30 23 CDPH Alzheimer Disease Pgm YR 4 KS0MPYW104</v>
      </c>
    </row>
    <row r="5738" spans="1:4">
      <c r="A5738" t="s">
        <v>33933</v>
      </c>
      <c r="B5738" t="s">
        <v>33934</v>
      </c>
      <c r="D5738" t="str">
        <f t="shared" si="89"/>
        <v>KS0MPYW105 06 30 24 CDPH Alzheimer Disease Pgm YR 5 KS0MPYW105</v>
      </c>
    </row>
    <row r="5739" spans="1:4">
      <c r="A5739" t="s">
        <v>33935</v>
      </c>
      <c r="B5739" t="s">
        <v>33936</v>
      </c>
      <c r="D5739" t="str">
        <f t="shared" si="89"/>
        <v>K30RJH8GAI ESP Hijmans Guide Acid Soil Investment K30RJH8GAI</v>
      </c>
    </row>
    <row r="5740" spans="1:4">
      <c r="A5740" t="s">
        <v>33937</v>
      </c>
      <c r="B5740" t="s">
        <v>33938</v>
      </c>
      <c r="D5740" t="str">
        <f t="shared" si="89"/>
        <v>KS0ERLM649 MERM ROCHE MOLECULAR SYSTEM MAY KS0ERLM649</v>
      </c>
    </row>
    <row r="5741" spans="1:4">
      <c r="A5741" t="s">
        <v>33939</v>
      </c>
      <c r="B5741" t="s">
        <v>33940</v>
      </c>
      <c r="D5741" t="str">
        <f t="shared" si="89"/>
        <v>K304873270 Handy Carb Small Area Vehicle Miles K304873270</v>
      </c>
    </row>
    <row r="5742" spans="1:4">
      <c r="A5742" t="s">
        <v>33941</v>
      </c>
      <c r="B5742" t="s">
        <v>33942</v>
      </c>
      <c r="D5742" t="str">
        <f t="shared" si="89"/>
        <v>K30IMG8D08 21 22 CA Rice Research Board K30IMG8D08</v>
      </c>
    </row>
    <row r="5743" spans="1:4">
      <c r="A5743" t="s">
        <v>33943</v>
      </c>
      <c r="B5743" t="s">
        <v>33944</v>
      </c>
      <c r="D5743" t="str">
        <f t="shared" si="89"/>
        <v>K30P4SM004 CEE MILLER RICE BOARD RICE STRAW K30P4SM004</v>
      </c>
    </row>
    <row r="5744" spans="1:4">
      <c r="A5744" t="s">
        <v>33945</v>
      </c>
      <c r="B5744" t="s">
        <v>33946</v>
      </c>
      <c r="D5744" t="str">
        <f t="shared" si="89"/>
        <v>KS0HOPM808 MED IMHO PARIKH KARYOPHARM THERAPUTCS KS0HOPM808</v>
      </c>
    </row>
    <row r="5745" spans="1:4">
      <c r="A5745" t="s">
        <v>33947</v>
      </c>
      <c r="B5745" t="s">
        <v>33948</v>
      </c>
      <c r="D5745" t="str">
        <f t="shared" si="89"/>
        <v>K30290NLCB CHEM Lebrilla NIGMS 2021 K30290NLCB</v>
      </c>
    </row>
    <row r="5746" spans="1:4">
      <c r="A5746" t="s">
        <v>33949</v>
      </c>
      <c r="B5746" t="s">
        <v>33950</v>
      </c>
      <c r="D5746" t="str">
        <f t="shared" si="89"/>
        <v>K30NAEMFOF NAS E MIDDLETON FUTURE OF FIRE POSTDOC K30NAEMFOF</v>
      </c>
    </row>
    <row r="5747" spans="1:4">
      <c r="A5747" t="s">
        <v>33951</v>
      </c>
      <c r="B5747" t="s">
        <v>33952</v>
      </c>
      <c r="D5747" t="str">
        <f t="shared" si="89"/>
        <v>K30APSAR94 PS RRB 2021 HANSON K30APSAR94</v>
      </c>
    </row>
    <row r="5748" spans="1:4">
      <c r="A5748" t="s">
        <v>33953</v>
      </c>
      <c r="B5748" t="s">
        <v>33954</v>
      </c>
      <c r="D5748" t="str">
        <f t="shared" si="89"/>
        <v>KS0HORA804 MED IMCT ROSENBERG AEVI GENOMIC KS0HORA804</v>
      </c>
    </row>
    <row r="5749" spans="1:4">
      <c r="A5749" t="s">
        <v>33955</v>
      </c>
      <c r="B5749" t="s">
        <v>33956</v>
      </c>
      <c r="D5749" t="str">
        <f t="shared" si="89"/>
        <v>KS0GISS813 MED IMGI SARKAR HANMI PHARM HM TRIA 201 KS0GISS813</v>
      </c>
    </row>
    <row r="5750" spans="1:4">
      <c r="A5750" t="s">
        <v>33957</v>
      </c>
      <c r="B5750" t="s">
        <v>33958</v>
      </c>
      <c r="D5750" t="str">
        <f t="shared" si="89"/>
        <v>KS0HOJB828 MED IMCT JONAS IMMUNE ONC KS0HOJB828</v>
      </c>
    </row>
    <row r="5751" spans="1:4">
      <c r="A5751" t="s">
        <v>33959</v>
      </c>
      <c r="B5751" t="s">
        <v>33960</v>
      </c>
      <c r="D5751" t="str">
        <f t="shared" si="89"/>
        <v>KS0HOKE818 MED IMHO KIM EMD SERONO KS0HOKE818</v>
      </c>
    </row>
    <row r="5752" spans="1:4">
      <c r="A5752" t="s">
        <v>33961</v>
      </c>
      <c r="B5752" t="s">
        <v>33962</v>
      </c>
      <c r="D5752" t="str">
        <f t="shared" si="89"/>
        <v>KS0VWPROOF WHEELOCK PRILENIA PROOF HD 03 23 KS0VWPROOF</v>
      </c>
    </row>
    <row r="5753" spans="1:4">
      <c r="A5753" t="s">
        <v>33963</v>
      </c>
      <c r="B5753" t="s">
        <v>33964</v>
      </c>
      <c r="D5753" t="str">
        <f t="shared" si="89"/>
        <v>K304877101 LBNL Grid Integrated Electric Mobility K304877101</v>
      </c>
    </row>
    <row r="5754" spans="1:4">
      <c r="A5754" t="s">
        <v>33965</v>
      </c>
      <c r="B5754" t="s">
        <v>33966</v>
      </c>
      <c r="D5754" t="str">
        <f t="shared" si="89"/>
        <v>K30PHCCDFA AN SCI CARVALHO CDFA ANTIMICROBIAL RES K30PHCCDFA</v>
      </c>
    </row>
    <row r="5755" spans="1:4">
      <c r="A5755" t="s">
        <v>33967</v>
      </c>
      <c r="B5755" t="s">
        <v>33968</v>
      </c>
      <c r="D5755" t="str">
        <f t="shared" si="89"/>
        <v>K30XYCCADF ANS CALIFORNIA DEPARTMENT OF FOOD K30XYCCADF</v>
      </c>
    </row>
    <row r="5756" spans="1:4">
      <c r="A5756" t="s">
        <v>33969</v>
      </c>
      <c r="B5756" t="s">
        <v>33970</v>
      </c>
      <c r="D5756" t="str">
        <f t="shared" si="89"/>
        <v>KS0RHLAVEN HAGERMAN ACADIA LAVENDER CT ACP 2566 003 KS0RHLAVEN</v>
      </c>
    </row>
    <row r="5757" spans="1:4">
      <c r="A5757" t="s">
        <v>33971</v>
      </c>
      <c r="B5757" t="s">
        <v>33972</v>
      </c>
      <c r="D5757" t="str">
        <f t="shared" si="89"/>
        <v>KS0JSULTRA Silverman Ultragenyx Pharma A21 3862 KS0JSULTRA</v>
      </c>
    </row>
    <row r="5758" spans="1:4">
      <c r="A5758" t="s">
        <v>33973</v>
      </c>
      <c r="B5758" t="s">
        <v>33974</v>
      </c>
      <c r="D5758" t="str">
        <f t="shared" si="89"/>
        <v>K30CHNS2CK Chem NSF Crabtree 2042257 K30CHNS2CK</v>
      </c>
    </row>
    <row r="5759" spans="1:4">
      <c r="A5759" t="s">
        <v>33975</v>
      </c>
      <c r="B5759" t="s">
        <v>33976</v>
      </c>
      <c r="D5759" t="str">
        <f t="shared" si="89"/>
        <v>K30ALVWSU1 AN SCI VAN EENENNAAM WSU GENOME EDITIN K30ALVWSU1</v>
      </c>
    </row>
    <row r="5760" spans="1:4">
      <c r="A5760" t="s">
        <v>33977</v>
      </c>
      <c r="B5760" t="s">
        <v>33978</v>
      </c>
      <c r="D5760" t="str">
        <f t="shared" si="89"/>
        <v>KS0HOKT302 MED IMHO KEEGAN KAISER AYA PROJ 3 KS0HOKT302</v>
      </c>
    </row>
    <row r="5761" spans="1:4">
      <c r="A5761" t="s">
        <v>33979</v>
      </c>
      <c r="B5761" t="s">
        <v>33980</v>
      </c>
      <c r="D5761" t="str">
        <f t="shared" si="89"/>
        <v>K30MULDCDA Fermilab 314361 COLDDATA K30MULDCDA</v>
      </c>
    </row>
    <row r="5762" spans="1:4">
      <c r="A5762" t="s">
        <v>33981</v>
      </c>
      <c r="B5762" t="s">
        <v>33982</v>
      </c>
      <c r="D5762" t="str">
        <f t="shared" si="89"/>
        <v>KS0EDKC708 MED IMGM KEENAN SONG BROWN 8 KS0EDKC708</v>
      </c>
    </row>
    <row r="5763" spans="1:4">
      <c r="A5763" t="s">
        <v>33983</v>
      </c>
      <c r="B5763" t="s">
        <v>33984</v>
      </c>
      <c r="D5763" t="str">
        <f t="shared" ref="D5763:D5826" si="90">A5763&amp;" "&amp;B5763</f>
        <v>KS0NRCS603 SEATTLE INSTITUTE FOR BIOMEDIC YR2 KS0NRCS603</v>
      </c>
    </row>
    <row r="5764" spans="1:4">
      <c r="A5764" t="s">
        <v>33985</v>
      </c>
      <c r="B5764" t="s">
        <v>33986</v>
      </c>
      <c r="D5764" t="str">
        <f t="shared" si="90"/>
        <v>KS0NRCS604 SEATTLE INSTITUTE FOR BIOMEDIC YR3 KS0NRCS604</v>
      </c>
    </row>
    <row r="5765" spans="1:4">
      <c r="A5765" t="s">
        <v>33987</v>
      </c>
      <c r="B5765" t="s">
        <v>33988</v>
      </c>
      <c r="D5765" t="str">
        <f t="shared" si="90"/>
        <v>KS0NRCS605 SEATTLE INSTITUTE FOR BIOMEDIC YR4 KS0NRCS605</v>
      </c>
    </row>
    <row r="5766" spans="1:4">
      <c r="A5766" t="s">
        <v>33989</v>
      </c>
      <c r="B5766" t="s">
        <v>33990</v>
      </c>
      <c r="D5766" t="str">
        <f t="shared" si="90"/>
        <v>KS0NRCS606 SEATTLE INSTITUTE FOR BIOMEDIC YR5 KS0NRCS606</v>
      </c>
    </row>
    <row r="5767" spans="1:4">
      <c r="A5767" t="s">
        <v>33991</v>
      </c>
      <c r="B5767" t="s">
        <v>33992</v>
      </c>
      <c r="D5767" t="str">
        <f t="shared" si="90"/>
        <v>KS0EAHHOW2 ALVAREZ HYUNDAI HOPE ON WHEELS YIA KS0EAHHOW2</v>
      </c>
    </row>
    <row r="5768" spans="1:4">
      <c r="A5768" t="s">
        <v>33993</v>
      </c>
      <c r="B5768" t="s">
        <v>33994</v>
      </c>
      <c r="D5768" t="str">
        <f t="shared" si="90"/>
        <v>K30WETNSFC AWET NSF Early Career A22 0081 K30WETNSFC</v>
      </c>
    </row>
    <row r="5769" spans="1:4">
      <c r="A5769" t="s">
        <v>33995</v>
      </c>
      <c r="B5769" t="s">
        <v>33996</v>
      </c>
      <c r="D5769" t="str">
        <f t="shared" si="90"/>
        <v>K30WETNSFP AWET NSF A22 0081 Part Support Costs K30WETNSFP</v>
      </c>
    </row>
    <row r="5770" spans="1:4">
      <c r="A5770" t="s">
        <v>33997</v>
      </c>
      <c r="B5770" t="s">
        <v>33998</v>
      </c>
      <c r="D5770" t="str">
        <f t="shared" si="90"/>
        <v>KS0EMAB194 Maverakis AbbvieM19 164 Protocol KS0EMAB194</v>
      </c>
    </row>
    <row r="5771" spans="1:4">
      <c r="A5771" t="s">
        <v>33999</v>
      </c>
      <c r="B5771" t="s">
        <v>34000</v>
      </c>
      <c r="D5771" t="str">
        <f t="shared" si="90"/>
        <v>KS0MCLEVO3 CMDOC 0062 Levocept Phase III KS0MCLEVO3</v>
      </c>
    </row>
    <row r="5772" spans="1:4">
      <c r="A5772" t="s">
        <v>34001</v>
      </c>
      <c r="B5772" t="s">
        <v>34002</v>
      </c>
      <c r="D5772" t="str">
        <f t="shared" si="90"/>
        <v>K30VP70060 CNPRC DIRECTORS OFFICE K30VP70060</v>
      </c>
    </row>
    <row r="5773" spans="1:4">
      <c r="A5773" t="s">
        <v>34003</v>
      </c>
      <c r="B5773" t="s">
        <v>34004</v>
      </c>
      <c r="D5773" t="str">
        <f t="shared" si="90"/>
        <v>K30VP70160 CNPRC ADMINISTRATION AND OPERATIONS K30VP70160</v>
      </c>
    </row>
    <row r="5774" spans="1:4">
      <c r="A5774" t="s">
        <v>34005</v>
      </c>
      <c r="B5774" t="s">
        <v>34006</v>
      </c>
      <c r="D5774" t="str">
        <f t="shared" si="90"/>
        <v>K30VP70260 CNPRC COLONY MANAGEMENT AND RESEARCH SRV K30VP70260</v>
      </c>
    </row>
    <row r="5775" spans="1:4">
      <c r="A5775" t="s">
        <v>34007</v>
      </c>
      <c r="B5775" t="s">
        <v>34008</v>
      </c>
      <c r="D5775" t="str">
        <f t="shared" si="90"/>
        <v>K30VP70360 CNPRC INFORMATION TECHNOLOGY K30VP70360</v>
      </c>
    </row>
    <row r="5776" spans="1:4">
      <c r="A5776" t="s">
        <v>34009</v>
      </c>
      <c r="B5776" t="s">
        <v>34010</v>
      </c>
      <c r="D5776" t="str">
        <f t="shared" si="90"/>
        <v>K30VP71060 CNPRC OUTREACH K30VP71060</v>
      </c>
    </row>
    <row r="5777" spans="1:4">
      <c r="A5777" t="s">
        <v>34011</v>
      </c>
      <c r="B5777" t="s">
        <v>34012</v>
      </c>
      <c r="D5777" t="str">
        <f t="shared" si="90"/>
        <v>K30VP71160 CNPRC MULTIMODAL IMAGING CORE K30VP71160</v>
      </c>
    </row>
    <row r="5778" spans="1:4">
      <c r="A5778" t="s">
        <v>34013</v>
      </c>
      <c r="B5778" t="s">
        <v>34014</v>
      </c>
      <c r="D5778" t="str">
        <f t="shared" si="90"/>
        <v>K30VP71260 CNPRC FLOW CYTOMETRY CORE K30VP71260</v>
      </c>
    </row>
    <row r="5779" spans="1:4">
      <c r="A5779" t="s">
        <v>34015</v>
      </c>
      <c r="B5779" t="s">
        <v>34016</v>
      </c>
      <c r="D5779" t="str">
        <f t="shared" si="90"/>
        <v>K30VP71560 CNPRC INHALATION CORE K30VP71560</v>
      </c>
    </row>
    <row r="5780" spans="1:4">
      <c r="A5780" t="s">
        <v>34017</v>
      </c>
      <c r="B5780" t="s">
        <v>34018</v>
      </c>
      <c r="D5780" t="str">
        <f t="shared" si="90"/>
        <v>K30VP71960 CNPRC GENETICS MANAGEMENT SRVS K30VP71960</v>
      </c>
    </row>
    <row r="5781" spans="1:4">
      <c r="A5781" t="s">
        <v>34019</v>
      </c>
      <c r="B5781" t="s">
        <v>34020</v>
      </c>
      <c r="D5781" t="str">
        <f t="shared" si="90"/>
        <v>K30VP72360 CNPRC ANIMAL PER CLEARING K30VP72360</v>
      </c>
    </row>
    <row r="5782" spans="1:4">
      <c r="A5782" t="s">
        <v>34021</v>
      </c>
      <c r="B5782" t="s">
        <v>34022</v>
      </c>
      <c r="D5782" t="str">
        <f t="shared" si="90"/>
        <v>K30VP72560 CNPRC PRIMATE MEDICINE SRVS K30VP72560</v>
      </c>
    </row>
    <row r="5783" spans="1:4">
      <c r="A5783" t="s">
        <v>34023</v>
      </c>
      <c r="B5783" t="s">
        <v>34024</v>
      </c>
      <c r="D5783" t="str">
        <f t="shared" si="90"/>
        <v>K30VP72860 CNPRC NATIONAL INSTITUTE ON AGING COLONY K30VP72860</v>
      </c>
    </row>
    <row r="5784" spans="1:4">
      <c r="A5784" t="s">
        <v>34025</v>
      </c>
      <c r="B5784" t="s">
        <v>34026</v>
      </c>
      <c r="D5784" t="str">
        <f t="shared" si="90"/>
        <v>K30VP73160 CNPRC POPULATION BEHAVIOR HEALTH SERVICE K30VP73160</v>
      </c>
    </row>
    <row r="5785" spans="1:4">
      <c r="A5785" t="s">
        <v>34027</v>
      </c>
      <c r="B5785" t="s">
        <v>34028</v>
      </c>
      <c r="D5785" t="str">
        <f t="shared" si="90"/>
        <v>K30VP73260 CNPRC NEUROSCIENCE BEHAVIOR RSCH UNIT K30VP73260</v>
      </c>
    </row>
    <row r="5786" spans="1:4">
      <c r="A5786" t="s">
        <v>34029</v>
      </c>
      <c r="B5786" t="s">
        <v>34030</v>
      </c>
      <c r="D5786" t="str">
        <f t="shared" si="90"/>
        <v>K30VP73560 CNPRC CONSORTIUM K30VP73560</v>
      </c>
    </row>
    <row r="5787" spans="1:4">
      <c r="A5787" t="s">
        <v>34031</v>
      </c>
      <c r="B5787" t="s">
        <v>34032</v>
      </c>
      <c r="D5787" t="str">
        <f t="shared" si="90"/>
        <v>K30VP74360 CNPRC YR59 SUP3 TB184 SURG RENOVATION K30VP74360</v>
      </c>
    </row>
    <row r="5788" spans="1:4">
      <c r="A5788" t="s">
        <v>34033</v>
      </c>
      <c r="B5788" t="s">
        <v>34034</v>
      </c>
      <c r="D5788" t="str">
        <f t="shared" si="90"/>
        <v>K30VP74760 CNPRC PILOT RESEARCH PROGRAM K30VP74760</v>
      </c>
    </row>
    <row r="5789" spans="1:4">
      <c r="A5789" t="s">
        <v>34035</v>
      </c>
      <c r="B5789" t="s">
        <v>34036</v>
      </c>
      <c r="D5789" t="str">
        <f t="shared" si="90"/>
        <v>K30VP75060 CNPRC REPRODUCTIVE SCIENCE REGENERATVE K30VP75060</v>
      </c>
    </row>
    <row r="5790" spans="1:4">
      <c r="A5790" t="s">
        <v>34037</v>
      </c>
      <c r="B5790" t="s">
        <v>34038</v>
      </c>
      <c r="D5790" t="str">
        <f t="shared" si="90"/>
        <v>K30VP75260 CNPRC methylnaltrexone bromide CM Jepkes K30VP75260</v>
      </c>
    </row>
    <row r="5791" spans="1:4">
      <c r="A5791" t="s">
        <v>34039</v>
      </c>
      <c r="B5791" t="s">
        <v>34040</v>
      </c>
      <c r="D5791" t="str">
        <f t="shared" si="90"/>
        <v>K30VP75460 CNPRC YR59 SUP1 NIA EXPANSION K30VP75460</v>
      </c>
    </row>
    <row r="5792" spans="1:4">
      <c r="A5792" t="s">
        <v>34041</v>
      </c>
      <c r="B5792" t="s">
        <v>34042</v>
      </c>
      <c r="D5792" t="str">
        <f t="shared" si="90"/>
        <v>K30VP75560 CNPRC RESPIRATORY DISEASE RESEARCH UNIT K30VP75560</v>
      </c>
    </row>
    <row r="5793" spans="1:4">
      <c r="A5793" t="s">
        <v>34043</v>
      </c>
      <c r="B5793" t="s">
        <v>34044</v>
      </c>
      <c r="D5793" t="str">
        <f t="shared" si="90"/>
        <v>K30VP75960 CNPRC DIVERSITY N SIEGEL YR 3 K30VP75960</v>
      </c>
    </row>
    <row r="5794" spans="1:4">
      <c r="A5794" t="s">
        <v>34045</v>
      </c>
      <c r="B5794" t="s">
        <v>34046</v>
      </c>
      <c r="D5794" t="str">
        <f t="shared" si="90"/>
        <v>K30VP76460 CNPRC FACILITIES IMPROVEMENT K30VP76460</v>
      </c>
    </row>
    <row r="5795" spans="1:4">
      <c r="A5795" t="s">
        <v>34047</v>
      </c>
      <c r="B5795" t="s">
        <v>34048</v>
      </c>
      <c r="D5795" t="str">
        <f t="shared" si="90"/>
        <v>K30VP76560 CNPRC PRIMATE ASSAY LABORATORY CORE K30VP76560</v>
      </c>
    </row>
    <row r="5796" spans="1:4">
      <c r="A5796" t="s">
        <v>34049</v>
      </c>
      <c r="B5796" t="s">
        <v>34050</v>
      </c>
      <c r="D5796" t="str">
        <f t="shared" si="90"/>
        <v>K30VP76860 CNPRC YR58 SUP1 FIRE READINESS K30VP76860</v>
      </c>
    </row>
    <row r="5797" spans="1:4">
      <c r="A5797" t="s">
        <v>34051</v>
      </c>
      <c r="B5797" t="s">
        <v>34052</v>
      </c>
      <c r="D5797" t="str">
        <f t="shared" si="90"/>
        <v>K30VP76960 CNPRC YR60 SUP3 Baylor Jeff Roberts K30VP76960</v>
      </c>
    </row>
    <row r="5798" spans="1:4">
      <c r="A5798" t="s">
        <v>34053</v>
      </c>
      <c r="B5798" t="s">
        <v>34054</v>
      </c>
      <c r="D5798" t="str">
        <f t="shared" si="90"/>
        <v>K30VP77460 CNPRC YR58 PILOT CHUA BLISS MOREAU K30VP77460</v>
      </c>
    </row>
    <row r="5799" spans="1:4">
      <c r="A5799" t="s">
        <v>34055</v>
      </c>
      <c r="B5799" t="s">
        <v>34056</v>
      </c>
      <c r="D5799" t="str">
        <f t="shared" si="90"/>
        <v>K30VP77960 CNPRC YR58 PILOT HILDEMAN HARTIGAN OC K30VP77960</v>
      </c>
    </row>
    <row r="5800" spans="1:4">
      <c r="A5800" t="s">
        <v>34057</v>
      </c>
      <c r="B5800" t="s">
        <v>34058</v>
      </c>
      <c r="D5800" t="str">
        <f t="shared" si="90"/>
        <v>K30VP78060 CNPRC YR59 PILOT BLASI VANROMPAY IYER K30VP78060</v>
      </c>
    </row>
    <row r="5801" spans="1:4">
      <c r="A5801" t="s">
        <v>34059</v>
      </c>
      <c r="B5801" t="s">
        <v>34060</v>
      </c>
      <c r="D5801" t="str">
        <f t="shared" si="90"/>
        <v>K30VP78260 CNPRC YR60 PILOT ROAN IYER K30VP78260</v>
      </c>
    </row>
    <row r="5802" spans="1:4">
      <c r="A5802" t="s">
        <v>34061</v>
      </c>
      <c r="B5802" t="s">
        <v>34062</v>
      </c>
      <c r="D5802" t="str">
        <f t="shared" si="90"/>
        <v>K30VP78460 CNPRC ANATOMICAL AND CLINICAL PATHOLOGY K30VP78460</v>
      </c>
    </row>
    <row r="5803" spans="1:4">
      <c r="A5803" t="s">
        <v>34063</v>
      </c>
      <c r="B5803" t="s">
        <v>34064</v>
      </c>
      <c r="D5803" t="str">
        <f t="shared" si="90"/>
        <v>K30VP78560 CNPRC YR60 PILOT FREIZE VAN ROMPAY K30VP78560</v>
      </c>
    </row>
    <row r="5804" spans="1:4">
      <c r="A5804" t="s">
        <v>34065</v>
      </c>
      <c r="B5804" t="s">
        <v>34066</v>
      </c>
      <c r="D5804" t="str">
        <f t="shared" si="90"/>
        <v>K30VP78660 CNPRC YR60 PILOT VENKATA L MILLER K30VP78660</v>
      </c>
    </row>
    <row r="5805" spans="1:4">
      <c r="A5805" t="s">
        <v>34067</v>
      </c>
      <c r="B5805" t="s">
        <v>34068</v>
      </c>
      <c r="D5805" t="str">
        <f t="shared" si="90"/>
        <v>K30VP78760 CNPRC YR59 PILOT BHASKAR VANROMPAY JHM K30VP78760</v>
      </c>
    </row>
    <row r="5806" spans="1:4">
      <c r="A5806" t="s">
        <v>34069</v>
      </c>
      <c r="B5806" t="s">
        <v>34070</v>
      </c>
      <c r="D5806" t="str">
        <f t="shared" si="90"/>
        <v>K30VP78860 CNPRC YR59 SUP5 Corral Covers K30VP78860</v>
      </c>
    </row>
    <row r="5807" spans="1:4">
      <c r="A5807" t="s">
        <v>34071</v>
      </c>
      <c r="B5807" t="s">
        <v>34072</v>
      </c>
      <c r="D5807" t="str">
        <f t="shared" si="90"/>
        <v>K30VP79060 CNPRC Gen Genomic Project CM McCowan K30VP79060</v>
      </c>
    </row>
    <row r="5808" spans="1:4">
      <c r="A5808" t="s">
        <v>34073</v>
      </c>
      <c r="B5808" t="s">
        <v>34074</v>
      </c>
      <c r="D5808" t="str">
        <f t="shared" si="90"/>
        <v>K30VP79160 CNPRC INFECTIOUS DISEASES RESEARCH UNIT K30VP79160</v>
      </c>
    </row>
    <row r="5809" spans="1:4">
      <c r="A5809" t="s">
        <v>34075</v>
      </c>
      <c r="B5809" t="s">
        <v>34076</v>
      </c>
      <c r="D5809" t="str">
        <f t="shared" si="90"/>
        <v>K30VP79560 CNPRC Deslorelin Assessment CM Carroll K30VP79560</v>
      </c>
    </row>
    <row r="5810" spans="1:4">
      <c r="A5810" t="s">
        <v>34077</v>
      </c>
      <c r="B5810" t="s">
        <v>34078</v>
      </c>
      <c r="D5810" t="str">
        <f t="shared" si="90"/>
        <v>K30VP79660 CNPRC WILDLIFE SURVEY CM J Short K30VP79660</v>
      </c>
    </row>
    <row r="5811" spans="1:4">
      <c r="A5811" t="s">
        <v>34079</v>
      </c>
      <c r="B5811" t="s">
        <v>34080</v>
      </c>
      <c r="D5811" t="str">
        <f t="shared" si="90"/>
        <v>K30VP79760 CNPRC YR59 SUP2 BioBehaviorial Assess K30VP79760</v>
      </c>
    </row>
    <row r="5812" spans="1:4">
      <c r="A5812" t="s">
        <v>34081</v>
      </c>
      <c r="B5812" t="s">
        <v>34082</v>
      </c>
      <c r="D5812" t="str">
        <f t="shared" si="90"/>
        <v>KS0MCNIF23 Campbell NIFA Mdv Pathogenesis KS0MCNIF23</v>
      </c>
    </row>
    <row r="5813" spans="1:4">
      <c r="A5813" t="s">
        <v>34083</v>
      </c>
      <c r="B5813" t="s">
        <v>34084</v>
      </c>
      <c r="D5813" t="str">
        <f t="shared" si="90"/>
        <v>K30TJM8D65 CDPB Cytospora in Prune K30TJM8D65</v>
      </c>
    </row>
    <row r="5814" spans="1:4">
      <c r="A5814" t="s">
        <v>34085</v>
      </c>
      <c r="B5814" t="s">
        <v>34086</v>
      </c>
      <c r="D5814" t="str">
        <f t="shared" si="90"/>
        <v>K30NXB8SPF HE CD Brazil Spencer Fdn Award K30NXB8SPF</v>
      </c>
    </row>
    <row r="5815" spans="1:4">
      <c r="A5815" t="s">
        <v>34087</v>
      </c>
      <c r="B5815" t="s">
        <v>34088</v>
      </c>
      <c r="D5815" t="str">
        <f t="shared" si="90"/>
        <v>K30V435D69 Rubino Bay Area Lyme Foundation Research K30V435D69</v>
      </c>
    </row>
    <row r="5816" spans="1:4">
      <c r="A5816" t="s">
        <v>34089</v>
      </c>
      <c r="B5816" t="s">
        <v>34090</v>
      </c>
      <c r="D5816" t="str">
        <f t="shared" si="90"/>
        <v>KS0KLBONE1 LEACH LONG BONE REPAIR R01 02 26 KS0KLBONE1</v>
      </c>
    </row>
    <row r="5817" spans="1:4">
      <c r="A5817" t="s">
        <v>34091</v>
      </c>
      <c r="B5817" t="s">
        <v>34092</v>
      </c>
      <c r="D5817" t="str">
        <f t="shared" si="90"/>
        <v>KS0PMCC301 MED IMPM CHEN EFFECTORBIO NHLBI KS0PMCC301</v>
      </c>
    </row>
    <row r="5818" spans="1:4">
      <c r="A5818" t="s">
        <v>34093</v>
      </c>
      <c r="B5818" t="s">
        <v>34094</v>
      </c>
      <c r="D5818" t="str">
        <f t="shared" si="90"/>
        <v>K30PODAHG1 POD Center Aurrera Health Grant K30PODAHG1</v>
      </c>
    </row>
    <row r="5819" spans="1:4">
      <c r="A5819" t="s">
        <v>34095</v>
      </c>
      <c r="B5819" t="s">
        <v>34096</v>
      </c>
      <c r="D5819" t="str">
        <f t="shared" si="90"/>
        <v>K30PODAHGF POD Aurrera Contract FINA Account K30PODAHGF</v>
      </c>
    </row>
    <row r="5820" spans="1:4">
      <c r="A5820" t="s">
        <v>34097</v>
      </c>
      <c r="B5820" t="s">
        <v>34098</v>
      </c>
      <c r="D5820" t="str">
        <f t="shared" si="90"/>
        <v>K30CCMADY6 CNS Carter Conte 2P50MH106438 YR6 Admin K30CCMADY6</v>
      </c>
    </row>
    <row r="5821" spans="1:4">
      <c r="A5821" t="s">
        <v>34099</v>
      </c>
      <c r="B5821" t="s">
        <v>34100</v>
      </c>
      <c r="D5821" t="str">
        <f t="shared" si="90"/>
        <v>K30CCMADY7 CNS Carter Conte 2P50MH106438 YR7 Admin K30CCMADY7</v>
      </c>
    </row>
    <row r="5822" spans="1:4">
      <c r="A5822" t="s">
        <v>34101</v>
      </c>
      <c r="B5822" t="s">
        <v>34102</v>
      </c>
      <c r="D5822" t="str">
        <f t="shared" si="90"/>
        <v>K30CCMADY8 CNS Carter Conte 2P50MH106438 YR8 Admin K30CCMADY8</v>
      </c>
    </row>
    <row r="5823" spans="1:4">
      <c r="A5823" t="s">
        <v>34103</v>
      </c>
      <c r="B5823" t="s">
        <v>34104</v>
      </c>
      <c r="D5823" t="str">
        <f t="shared" si="90"/>
        <v>K30CCMBSY6 CNS Carter Conte2P50MH106438 YR6 Biostat K30CCMBSY6</v>
      </c>
    </row>
    <row r="5824" spans="1:4">
      <c r="A5824" t="s">
        <v>34105</v>
      </c>
      <c r="B5824" t="s">
        <v>34106</v>
      </c>
      <c r="D5824" t="str">
        <f t="shared" si="90"/>
        <v>K30CCMBSY7 CNS Carter Conte2P50MH106438 YR7 Biostat K30CCMBSY7</v>
      </c>
    </row>
    <row r="5825" spans="1:4">
      <c r="A5825" t="s">
        <v>34107</v>
      </c>
      <c r="B5825" t="s">
        <v>34108</v>
      </c>
      <c r="D5825" t="str">
        <f t="shared" si="90"/>
        <v>K30CCMBSY8 CNS Carter Conte2P50MH106438 YR8 Biostat K30CCMBSY8</v>
      </c>
    </row>
    <row r="5826" spans="1:4">
      <c r="A5826" t="s">
        <v>34109</v>
      </c>
      <c r="B5826" t="s">
        <v>34110</v>
      </c>
      <c r="D5826" t="str">
        <f t="shared" si="90"/>
        <v>K30CCMP1Y6 CNS Carter Conte 2P50MH106438 YR6 Proj 1 K30CCMP1Y6</v>
      </c>
    </row>
    <row r="5827" spans="1:4">
      <c r="A5827" t="s">
        <v>34111</v>
      </c>
      <c r="B5827" t="s">
        <v>34112</v>
      </c>
      <c r="D5827" t="str">
        <f t="shared" ref="D5827:D5890" si="91">A5827&amp;" "&amp;B5827</f>
        <v>K30CCMP1Y7 CNS Carter Conte 2P50MH106438 YR7 Proj 1 K30CCMP1Y7</v>
      </c>
    </row>
    <row r="5828" spans="1:4">
      <c r="A5828" t="s">
        <v>34113</v>
      </c>
      <c r="B5828" t="s">
        <v>34114</v>
      </c>
      <c r="D5828" t="str">
        <f t="shared" si="91"/>
        <v>K30CCMP1Y8 CNS Carter Conte 2P50MH106438 YR8 Proj 1 K30CCMP1Y8</v>
      </c>
    </row>
    <row r="5829" spans="1:4">
      <c r="A5829" t="s">
        <v>34115</v>
      </c>
      <c r="B5829" t="s">
        <v>34116</v>
      </c>
      <c r="D5829" t="str">
        <f t="shared" si="91"/>
        <v>K30CCMP2Y6 CNS Carter Conte 2P50MH106438 YR6 Proj 2 K30CCMP2Y6</v>
      </c>
    </row>
    <row r="5830" spans="1:4">
      <c r="A5830" t="s">
        <v>34117</v>
      </c>
      <c r="B5830" t="s">
        <v>34118</v>
      </c>
      <c r="D5830" t="str">
        <f t="shared" si="91"/>
        <v>K30CCMP2Y7 CNS Carter Conte 2P50MH106438 YR7 Proj 2 K30CCMP2Y7</v>
      </c>
    </row>
    <row r="5831" spans="1:4">
      <c r="A5831" t="s">
        <v>34119</v>
      </c>
      <c r="B5831" t="s">
        <v>34120</v>
      </c>
      <c r="D5831" t="str">
        <f t="shared" si="91"/>
        <v>K30CCMP2Y8 CNS Carter Conte 2P50MH106438 YR8 Proj 2 K30CCMP2Y8</v>
      </c>
    </row>
    <row r="5832" spans="1:4">
      <c r="A5832" t="s">
        <v>34121</v>
      </c>
      <c r="B5832" t="s">
        <v>34122</v>
      </c>
      <c r="D5832" t="str">
        <f t="shared" si="91"/>
        <v>K30CCMP3Y6 CNS Carter Conte 2P50MH106438 YR6 Proj 3 K30CCMP3Y6</v>
      </c>
    </row>
    <row r="5833" spans="1:4">
      <c r="A5833" t="s">
        <v>34123</v>
      </c>
      <c r="B5833" t="s">
        <v>34124</v>
      </c>
      <c r="D5833" t="str">
        <f t="shared" si="91"/>
        <v>K30CCMP3Y7 CNS Carter Conte 2P50MH106438 YR7 Proj 3 K30CCMP3Y7</v>
      </c>
    </row>
    <row r="5834" spans="1:4">
      <c r="A5834" t="s">
        <v>34125</v>
      </c>
      <c r="B5834" t="s">
        <v>34126</v>
      </c>
      <c r="D5834" t="str">
        <f t="shared" si="91"/>
        <v>K30CCMP3Y8 CNS Carter Conte 2P50MH106438 YR8 Proj 3 K30CCMP3Y8</v>
      </c>
    </row>
    <row r="5835" spans="1:4">
      <c r="A5835" t="s">
        <v>34127</v>
      </c>
      <c r="B5835" t="s">
        <v>34128</v>
      </c>
      <c r="D5835" t="str">
        <f t="shared" si="91"/>
        <v>K30CCMP4Y6 CNS Carter Conte 2P50MH106438 YR6 Proj 4 K30CCMP4Y6</v>
      </c>
    </row>
    <row r="5836" spans="1:4">
      <c r="A5836" t="s">
        <v>34129</v>
      </c>
      <c r="B5836" t="s">
        <v>34130</v>
      </c>
      <c r="D5836" t="str">
        <f t="shared" si="91"/>
        <v>K30CCMP4Y7 CNS Carter Conte 2P50MH106438 YR7 Proj 4 K30CCMP4Y7</v>
      </c>
    </row>
    <row r="5837" spans="1:4">
      <c r="A5837" t="s">
        <v>34131</v>
      </c>
      <c r="B5837" t="s">
        <v>34132</v>
      </c>
      <c r="D5837" t="str">
        <f t="shared" si="91"/>
        <v>K30CCMP4Y8 CNS Carter Conte 2P50MH106438 YR8 Proj 4 K30CCMP4Y8</v>
      </c>
    </row>
    <row r="5838" spans="1:4">
      <c r="A5838" t="s">
        <v>34133</v>
      </c>
      <c r="B5838" t="s">
        <v>34134</v>
      </c>
      <c r="D5838" t="str">
        <f t="shared" si="91"/>
        <v>K30CCMP5Y6 CNS Carter Conte 2P50MH106438 YR6 Proj 5 K30CCMP5Y6</v>
      </c>
    </row>
    <row r="5839" spans="1:4">
      <c r="A5839" t="s">
        <v>34135</v>
      </c>
      <c r="B5839" t="s">
        <v>34136</v>
      </c>
      <c r="D5839" t="str">
        <f t="shared" si="91"/>
        <v>K30CCMP5Y7 CNS Carter Conte 2P50MH106438 YR7 Proj 5 K30CCMP5Y7</v>
      </c>
    </row>
    <row r="5840" spans="1:4">
      <c r="A5840" t="s">
        <v>34137</v>
      </c>
      <c r="B5840" t="s">
        <v>34138</v>
      </c>
      <c r="D5840" t="str">
        <f t="shared" si="91"/>
        <v>K30CCMP5Y8 CNS Carter Conte 2P50MH106438 YR8 Proj 5 K30CCMP5Y8</v>
      </c>
    </row>
    <row r="5841" spans="1:4">
      <c r="A5841" t="s">
        <v>34139</v>
      </c>
      <c r="B5841" t="s">
        <v>34140</v>
      </c>
      <c r="D5841" t="str">
        <f t="shared" si="91"/>
        <v>K30CPCP3Y6 CNS CONTE II PROJECT 4 CNPRC YR6 K30CPCP3Y6</v>
      </c>
    </row>
    <row r="5842" spans="1:4">
      <c r="A5842" t="s">
        <v>34141</v>
      </c>
      <c r="B5842" t="s">
        <v>34142</v>
      </c>
      <c r="D5842" t="str">
        <f t="shared" si="91"/>
        <v>K30CPCP3Y7 CNS CONTE II PROJECT 4 CNPRC YR7 K30CPCP3Y7</v>
      </c>
    </row>
    <row r="5843" spans="1:4">
      <c r="A5843" t="s">
        <v>34143</v>
      </c>
      <c r="B5843" t="s">
        <v>34144</v>
      </c>
      <c r="D5843" t="str">
        <f t="shared" si="91"/>
        <v>K30CPCP3Y8 CNS CONTE II PROJECT 4 CNPRC YR8 K30CPCP3Y8</v>
      </c>
    </row>
    <row r="5844" spans="1:4">
      <c r="A5844" t="s">
        <v>34145</v>
      </c>
      <c r="B5844" t="s">
        <v>34146</v>
      </c>
      <c r="D5844" t="str">
        <f t="shared" si="91"/>
        <v>KS0MAAT205 ASCC ATARA ATA129 EBV 205 4 21 6 25 KS0MAAT205</v>
      </c>
    </row>
    <row r="5845" spans="1:4">
      <c r="A5845" t="s">
        <v>34147</v>
      </c>
      <c r="B5845" t="s">
        <v>34148</v>
      </c>
      <c r="D5845" t="str">
        <f t="shared" si="91"/>
        <v>K30MRS5GCD ESP Springborn Glen Canyon Dam Program K30MRS5GCD</v>
      </c>
    </row>
    <row r="5846" spans="1:4">
      <c r="A5846" t="s">
        <v>34149</v>
      </c>
      <c r="B5846" t="s">
        <v>34150</v>
      </c>
      <c r="D5846" t="str">
        <f t="shared" si="91"/>
        <v>K30IMG8D78 CLG thrips and aphids in lettuce K30IMG8D78</v>
      </c>
    </row>
    <row r="5847" spans="1:4">
      <c r="A5847" t="s">
        <v>34151</v>
      </c>
      <c r="B5847" t="s">
        <v>34152</v>
      </c>
      <c r="D5847" t="str">
        <f t="shared" si="91"/>
        <v>K30RMLG21V CLGRB 2021 GENETIC VARIATION IN LETTUCE K30RMLG21V</v>
      </c>
    </row>
    <row r="5848" spans="1:4">
      <c r="A5848" t="s">
        <v>34153</v>
      </c>
      <c r="B5848" t="s">
        <v>34154</v>
      </c>
      <c r="D5848" t="str">
        <f t="shared" si="91"/>
        <v>KS0GIME600 MED IMGI MAO GLYCOMINDS UCRI 1020 KS0GIME600</v>
      </c>
    </row>
    <row r="5849" spans="1:4">
      <c r="A5849" t="s">
        <v>34155</v>
      </c>
      <c r="B5849" t="s">
        <v>34156</v>
      </c>
      <c r="D5849" t="str">
        <f t="shared" si="91"/>
        <v>KS0HOKT303 MED IMHO KEEGAN KAISER AYA PROJ 2 KS0HOKT303</v>
      </c>
    </row>
    <row r="5850" spans="1:4">
      <c r="A5850" t="s">
        <v>34157</v>
      </c>
      <c r="B5850" t="s">
        <v>34158</v>
      </c>
      <c r="D5850" t="str">
        <f t="shared" si="91"/>
        <v>K30RMLG21B CLGRB BREEDING CRISPHEAD LEAF LETTUCE K30RMLG21B</v>
      </c>
    </row>
    <row r="5851" spans="1:4">
      <c r="A5851" t="s">
        <v>34159</v>
      </c>
      <c r="B5851" t="s">
        <v>34160</v>
      </c>
      <c r="D5851" t="str">
        <f t="shared" si="91"/>
        <v>K30VKSMIC2 PLB Sundar2021 NIFA award K30VKSMIC2</v>
      </c>
    </row>
    <row r="5852" spans="1:4">
      <c r="A5852" t="s">
        <v>34161</v>
      </c>
      <c r="B5852" t="s">
        <v>34162</v>
      </c>
      <c r="D5852" t="str">
        <f t="shared" si="91"/>
        <v>KS0SHFMAC1 MED PHS HUSSAIN UCLA MACS WIHS KS0SHFMAC1</v>
      </c>
    </row>
    <row r="5853" spans="1:4">
      <c r="A5853" t="s">
        <v>34163</v>
      </c>
      <c r="B5853" t="s">
        <v>34164</v>
      </c>
      <c r="D5853" t="str">
        <f t="shared" si="91"/>
        <v>KS0SHFMAC2 MED PHS HUSSAIN UCLA MACS WIHS KS0SHFMAC2</v>
      </c>
    </row>
    <row r="5854" spans="1:4">
      <c r="A5854" t="s">
        <v>34165</v>
      </c>
      <c r="B5854" t="s">
        <v>34166</v>
      </c>
      <c r="D5854" t="str">
        <f t="shared" si="91"/>
        <v>KS0SHFMAC3 MED PHS HUSSAIN UCLA MACS WIHS KS0SHFMAC3</v>
      </c>
    </row>
    <row r="5855" spans="1:4">
      <c r="A5855" t="s">
        <v>34167</v>
      </c>
      <c r="B5855" t="s">
        <v>34168</v>
      </c>
      <c r="D5855" t="str">
        <f t="shared" si="91"/>
        <v>KS0SHFMAC4 MED PHS HUSSAIN UCLA MACS WIHS KS0SHFMAC4</v>
      </c>
    </row>
    <row r="5856" spans="1:4">
      <c r="A5856" t="s">
        <v>34169</v>
      </c>
      <c r="B5856" t="s">
        <v>34170</v>
      </c>
      <c r="D5856" t="str">
        <f t="shared" si="91"/>
        <v>KS0PSTAKED Med Surg Payam Saadai Takeda Pharma KS0PSTAKED</v>
      </c>
    </row>
    <row r="5857" spans="1:4">
      <c r="A5857" t="s">
        <v>34171</v>
      </c>
      <c r="B5857" t="s">
        <v>34172</v>
      </c>
      <c r="D5857" t="str">
        <f t="shared" si="91"/>
        <v>KS0HOJB829 MED IMCT JONAS TREADWELL THERAPEUTICS KS0HOJB829</v>
      </c>
    </row>
    <row r="5858" spans="1:4">
      <c r="A5858" t="s">
        <v>34173</v>
      </c>
      <c r="B5858" t="s">
        <v>34174</v>
      </c>
      <c r="D5858" t="str">
        <f t="shared" si="91"/>
        <v>KS0MBAHA21 MPHA MIGUEL AHA YR 1 KS0MBAHA21</v>
      </c>
    </row>
    <row r="5859" spans="1:4">
      <c r="A5859" t="s">
        <v>34175</v>
      </c>
      <c r="B5859" t="s">
        <v>34176</v>
      </c>
      <c r="D5859" t="str">
        <f t="shared" si="91"/>
        <v>KS0MBAHA22 MPHA MIGUEL AHA YR 2 KS0MBAHA22</v>
      </c>
    </row>
    <row r="5860" spans="1:4">
      <c r="A5860" t="s">
        <v>34177</v>
      </c>
      <c r="B5860" t="s">
        <v>34178</v>
      </c>
      <c r="D5860" t="str">
        <f t="shared" si="91"/>
        <v>KS0JCAHA21 MPHA JESSICA AHA YR1 KS0JCAHA21</v>
      </c>
    </row>
    <row r="5861" spans="1:4">
      <c r="A5861" t="s">
        <v>34179</v>
      </c>
      <c r="B5861" t="s">
        <v>34180</v>
      </c>
      <c r="D5861" t="str">
        <f t="shared" si="91"/>
        <v>KS0JCAHA22 MPHA JESSICA AHA YR2 KS0JCAHA22</v>
      </c>
    </row>
    <row r="5862" spans="1:4">
      <c r="A5862" t="s">
        <v>34181</v>
      </c>
      <c r="B5862" t="s">
        <v>34182</v>
      </c>
      <c r="D5862" t="str">
        <f t="shared" si="91"/>
        <v>KS0YWAHA21 MPHA YING WANG AHA YR1 KS0YWAHA21</v>
      </c>
    </row>
    <row r="5863" spans="1:4">
      <c r="A5863" t="s">
        <v>34183</v>
      </c>
      <c r="B5863" t="s">
        <v>34184</v>
      </c>
      <c r="D5863" t="str">
        <f t="shared" si="91"/>
        <v>KS0YWAHA22 MPHA YING WANG AHA YR2 KS0YWAHA22</v>
      </c>
    </row>
    <row r="5864" spans="1:4">
      <c r="A5864" t="s">
        <v>34185</v>
      </c>
      <c r="B5864" t="s">
        <v>34186</v>
      </c>
      <c r="D5864" t="str">
        <f t="shared" si="91"/>
        <v>KS0PMSY500 MED IMPM SHEN AHA TSC2 grant KS0PMSY500</v>
      </c>
    </row>
    <row r="5865" spans="1:4">
      <c r="A5865" t="s">
        <v>34187</v>
      </c>
      <c r="B5865" t="s">
        <v>34188</v>
      </c>
      <c r="D5865" t="str">
        <f t="shared" si="91"/>
        <v>KS0PMSY501 MED IMPM SHEN AHA TSC2 PAH YR 2 KS0PMSY501</v>
      </c>
    </row>
    <row r="5866" spans="1:4">
      <c r="A5866" t="s">
        <v>34189</v>
      </c>
      <c r="B5866" t="s">
        <v>34190</v>
      </c>
      <c r="D5866" t="str">
        <f t="shared" si="91"/>
        <v>KS0BSCMSUP Cytomegalovirus CMV Supplement for Rama KS0BSCMSUP</v>
      </c>
    </row>
    <row r="5867" spans="1:4">
      <c r="A5867" t="s">
        <v>34191</v>
      </c>
      <c r="B5867" t="s">
        <v>34192</v>
      </c>
      <c r="D5867" t="str">
        <f t="shared" si="91"/>
        <v>KS0BSCMVGR Cytomegalovirus CMV KS0BSCMVGR</v>
      </c>
    </row>
    <row r="5868" spans="1:4">
      <c r="A5868" t="s">
        <v>34193</v>
      </c>
      <c r="B5868" t="s">
        <v>34194</v>
      </c>
      <c r="D5868" t="str">
        <f t="shared" si="91"/>
        <v>KS0BSCMVLA Cytomegalovirus CMV Subaward to UCLA KS0BSCMVLA</v>
      </c>
    </row>
    <row r="5869" spans="1:4">
      <c r="A5869" t="s">
        <v>34195</v>
      </c>
      <c r="B5869" t="s">
        <v>34196</v>
      </c>
      <c r="D5869" t="str">
        <f t="shared" si="91"/>
        <v>KS0BSCMVSD Cytomegalovirus CMV Subaward to UCSD KS0BSCMVSD</v>
      </c>
    </row>
    <row r="5870" spans="1:4">
      <c r="A5870" t="s">
        <v>34197</v>
      </c>
      <c r="B5870" t="s">
        <v>34198</v>
      </c>
      <c r="D5870" t="str">
        <f t="shared" si="91"/>
        <v>KS0BSCMVSF Cytomegalovirus CMV Subaward to UCSF KS0BSCMVSF</v>
      </c>
    </row>
    <row r="5871" spans="1:4">
      <c r="A5871" t="s">
        <v>34199</v>
      </c>
      <c r="B5871" t="s">
        <v>34200</v>
      </c>
      <c r="D5871" t="str">
        <f t="shared" si="91"/>
        <v>K30KVS8D97 CLGR Sclerotinia resistance breeding K30KVS8D97</v>
      </c>
    </row>
    <row r="5872" spans="1:4">
      <c r="A5872" t="s">
        <v>34201</v>
      </c>
      <c r="B5872" t="s">
        <v>34202</v>
      </c>
      <c r="D5872" t="str">
        <f t="shared" si="91"/>
        <v>K30SYNGVKS PLB Sundar Syngenta match on FFAR award K30SYNGVKS</v>
      </c>
    </row>
    <row r="5873" spans="1:4">
      <c r="A5873" t="s">
        <v>34203</v>
      </c>
      <c r="B5873" t="s">
        <v>34204</v>
      </c>
      <c r="D5873" t="str">
        <f t="shared" si="91"/>
        <v>K30V435D00 CDFW TEST VIRUS SAMPLES Year 2 K30V435D00</v>
      </c>
    </row>
    <row r="5874" spans="1:4">
      <c r="A5874" t="s">
        <v>34205</v>
      </c>
      <c r="B5874" t="s">
        <v>34206</v>
      </c>
      <c r="D5874" t="str">
        <f t="shared" si="91"/>
        <v>K30V435D02 CDFW TEST VIRUS SAMPLES Year 3 K30V435D02</v>
      </c>
    </row>
    <row r="5875" spans="1:4">
      <c r="A5875" t="s">
        <v>34207</v>
      </c>
      <c r="B5875" t="s">
        <v>34208</v>
      </c>
      <c r="D5875" t="str">
        <f t="shared" si="91"/>
        <v>K30V435D99 CDFW TEST VIRUS SAMPLES Year 1 K30V435D99</v>
      </c>
    </row>
    <row r="5876" spans="1:4">
      <c r="A5876" t="s">
        <v>34209</v>
      </c>
      <c r="B5876" t="s">
        <v>34210</v>
      </c>
      <c r="D5876" t="str">
        <f t="shared" si="91"/>
        <v>K30CHELPGS LPC GS Wei Wei Fermilab Sub 696543 K30CHELPGS</v>
      </c>
    </row>
    <row r="5877" spans="1:4">
      <c r="A5877" t="s">
        <v>34211</v>
      </c>
      <c r="B5877" t="s">
        <v>34212</v>
      </c>
      <c r="D5877" t="str">
        <f t="shared" si="91"/>
        <v>K30RSLAS01 Lassen County RSLAS01 K30RSLAS01</v>
      </c>
    </row>
    <row r="5878" spans="1:4">
      <c r="A5878" t="s">
        <v>34213</v>
      </c>
      <c r="B5878" t="s">
        <v>34214</v>
      </c>
      <c r="D5878" t="str">
        <f t="shared" si="91"/>
        <v>K30RSSIE01 RSE Sierra County K30RSSIE01</v>
      </c>
    </row>
    <row r="5879" spans="1:4">
      <c r="A5879" t="s">
        <v>34215</v>
      </c>
      <c r="B5879" t="s">
        <v>34216</v>
      </c>
      <c r="D5879" t="str">
        <f t="shared" si="91"/>
        <v>KS0JNCBSS1 STEM NOLTA CIRM BRIDGES SAC STATE Y1 KS0JNCBSS1</v>
      </c>
    </row>
    <row r="5880" spans="1:4">
      <c r="A5880" t="s">
        <v>34217</v>
      </c>
      <c r="B5880" t="s">
        <v>34218</v>
      </c>
      <c r="D5880" t="str">
        <f t="shared" si="91"/>
        <v>K30APSM684 PS YOUNGNATURE CONSER DRONE BASED 123125 K30APSM684</v>
      </c>
    </row>
    <row r="5881" spans="1:4">
      <c r="A5881" t="s">
        <v>34219</v>
      </c>
      <c r="B5881" t="s">
        <v>34220</v>
      </c>
      <c r="D5881" t="str">
        <f t="shared" si="91"/>
        <v>KS0MMECPCR MALOGOLOWKIN COG EVERY CHILD SUPP PCR KS0MMECPCR</v>
      </c>
    </row>
    <row r="5882" spans="1:4">
      <c r="A5882" t="s">
        <v>34221</v>
      </c>
      <c r="B5882" t="s">
        <v>34222</v>
      </c>
      <c r="D5882" t="str">
        <f t="shared" si="91"/>
        <v>K30PANMSDS NSF M1 IP Darkside Princeton SUB0000665 K30PANMSDS</v>
      </c>
    </row>
    <row r="5883" spans="1:4">
      <c r="A5883" t="s">
        <v>34223</v>
      </c>
      <c r="B5883" t="s">
        <v>34224</v>
      </c>
      <c r="D5883" t="str">
        <f t="shared" si="91"/>
        <v>K30MDASDZF Dennis NIH Parallel Neurodevelopment K30MDASDZF</v>
      </c>
    </row>
    <row r="5884" spans="1:4">
      <c r="A5884" t="s">
        <v>34225</v>
      </c>
      <c r="B5884" t="s">
        <v>34226</v>
      </c>
      <c r="D5884" t="str">
        <f t="shared" si="91"/>
        <v>K30MDASDZS Dennis NIH Parallel Neurodevelopment Sup K30MDASDZS</v>
      </c>
    </row>
    <row r="5885" spans="1:4">
      <c r="A5885" t="s">
        <v>34227</v>
      </c>
      <c r="B5885" t="s">
        <v>34228</v>
      </c>
      <c r="D5885" t="str">
        <f t="shared" si="91"/>
        <v>K30APSFB77 PS TAYLOR 2023 DOE VIA ORNL BIO INNOV K30APSFB77</v>
      </c>
    </row>
    <row r="5886" spans="1:4">
      <c r="A5886" t="s">
        <v>34229</v>
      </c>
      <c r="B5886" t="s">
        <v>34230</v>
      </c>
      <c r="D5886" t="str">
        <f t="shared" si="91"/>
        <v>KS0TGRIR13 Griffith A23 1208 R13 KS0TGRIR13</v>
      </c>
    </row>
    <row r="5887" spans="1:4">
      <c r="A5887" t="s">
        <v>34231</v>
      </c>
      <c r="B5887" t="s">
        <v>34232</v>
      </c>
      <c r="D5887" t="str">
        <f t="shared" si="91"/>
        <v>K30V4B2NB5 PMI Tran Baumgarth JHU NIH R01AI157007 K30V4B2NB5</v>
      </c>
    </row>
    <row r="5888" spans="1:4">
      <c r="A5888" t="s">
        <v>34233</v>
      </c>
      <c r="B5888" t="s">
        <v>34234</v>
      </c>
      <c r="D5888" t="str">
        <f t="shared" si="91"/>
        <v>KS0PWOTA23 WISE ORTHO TRAUMA ASSOC 12 31 2023 KS0PWOTA23</v>
      </c>
    </row>
    <row r="5889" spans="1:4">
      <c r="A5889" t="s">
        <v>34235</v>
      </c>
      <c r="B5889" t="s">
        <v>34236</v>
      </c>
      <c r="D5889" t="str">
        <f t="shared" si="91"/>
        <v>K30DMCDQ23 AN SCI MEYER CDQAP Support 2023 K30DMCDQ23</v>
      </c>
    </row>
    <row r="5890" spans="1:4">
      <c r="A5890" t="s">
        <v>34237</v>
      </c>
      <c r="B5890" t="s">
        <v>34238</v>
      </c>
      <c r="D5890" t="str">
        <f t="shared" si="91"/>
        <v>K30V4B1323 CDQAP Support 2023 Michael Payne K30V4B1323</v>
      </c>
    </row>
    <row r="5891" spans="1:4">
      <c r="A5891" t="s">
        <v>34239</v>
      </c>
      <c r="B5891" t="s">
        <v>34240</v>
      </c>
      <c r="D5891" t="str">
        <f t="shared" ref="D5891:D5954" si="92">A5891&amp;" "&amp;B5891</f>
        <v>KS0GIAA305 MED IMGI ATREJA BOSTON CHILDRENS HOSPITA KS0GIAA305</v>
      </c>
    </row>
    <row r="5892" spans="1:4">
      <c r="A5892" t="s">
        <v>34241</v>
      </c>
      <c r="B5892" t="s">
        <v>34242</v>
      </c>
      <c r="D5892" t="str">
        <f t="shared" si="92"/>
        <v>K30SNNIH04 MMG NAMEKAWA NIH R21HD110146 K30SNNIH04</v>
      </c>
    </row>
    <row r="5893" spans="1:4">
      <c r="A5893" t="s">
        <v>34243</v>
      </c>
      <c r="B5893" t="s">
        <v>34244</v>
      </c>
      <c r="D5893" t="str">
        <f t="shared" si="92"/>
        <v>K30APSFB76 PS AEMS CORP FDA SBIR K30APSFB76</v>
      </c>
    </row>
    <row r="5894" spans="1:4">
      <c r="A5894" t="s">
        <v>34245</v>
      </c>
      <c r="B5894" t="s">
        <v>34246</v>
      </c>
      <c r="D5894" t="str">
        <f t="shared" si="92"/>
        <v>K30V4B20MA Brostoff MAF FIP mRNA Vaccine Rsch K30V4B20MA</v>
      </c>
    </row>
    <row r="5895" spans="1:4">
      <c r="A5895" t="s">
        <v>34247</v>
      </c>
      <c r="B5895" t="s">
        <v>34248</v>
      </c>
      <c r="D5895" t="str">
        <f t="shared" si="92"/>
        <v>K30V7DF483 2023 BIVSP Fellowship Funds K30V7DF483</v>
      </c>
    </row>
    <row r="5896" spans="1:4">
      <c r="A5896" t="s">
        <v>34249</v>
      </c>
      <c r="B5896" t="s">
        <v>34250</v>
      </c>
      <c r="D5896" t="str">
        <f t="shared" si="92"/>
        <v>K30ESTO9LR CalNEXT Lit Rev Prod TO 9 Tks 1 2 K30ESTO9LR</v>
      </c>
    </row>
    <row r="5897" spans="1:4">
      <c r="A5897" t="s">
        <v>34251</v>
      </c>
      <c r="B5897" t="s">
        <v>34252</v>
      </c>
      <c r="D5897" t="str">
        <f t="shared" si="92"/>
        <v>K30ESTO9MD CalNEXT Modeling Analysis TO 9 Tsk 3 K30ESTO9MD</v>
      </c>
    </row>
    <row r="5898" spans="1:4">
      <c r="A5898" t="s">
        <v>34253</v>
      </c>
      <c r="B5898" t="s">
        <v>34254</v>
      </c>
      <c r="D5898" t="str">
        <f t="shared" si="92"/>
        <v>K30ESTO9RP CalNEXT Reporting TO 9 Tsk 5 K30ESTO9RP</v>
      </c>
    </row>
    <row r="5899" spans="1:4">
      <c r="A5899" t="s">
        <v>34255</v>
      </c>
      <c r="B5899" t="s">
        <v>34256</v>
      </c>
      <c r="D5899" t="str">
        <f t="shared" si="92"/>
        <v>K30ESTO9SV CalNEXT Surveys TO 9 Tsk 4 K30ESTO9SV</v>
      </c>
    </row>
    <row r="5900" spans="1:4">
      <c r="A5900" t="s">
        <v>34257</v>
      </c>
      <c r="B5900" t="s">
        <v>34258</v>
      </c>
      <c r="D5900" t="str">
        <f t="shared" si="92"/>
        <v>K30EST10DV CALNEXT Dev Testbed Con TO 10 Tsks 1 3 K30EST10DV</v>
      </c>
    </row>
    <row r="5901" spans="1:4">
      <c r="A5901" t="s">
        <v>34259</v>
      </c>
      <c r="B5901" t="s">
        <v>34260</v>
      </c>
      <c r="D5901" t="str">
        <f t="shared" si="92"/>
        <v>K30EST10TA CALNEXT Test Analysis TO 10 Tsk 4 K30EST10TA</v>
      </c>
    </row>
    <row r="5902" spans="1:4">
      <c r="A5902" t="s">
        <v>34261</v>
      </c>
      <c r="B5902" t="s">
        <v>34262</v>
      </c>
      <c r="D5902" t="str">
        <f t="shared" si="92"/>
        <v>K30EST10TR CALNEXT Tech Trans Rep TO 10 Tsks 5 6 K30EST10TR</v>
      </c>
    </row>
    <row r="5903" spans="1:4">
      <c r="A5903" t="s">
        <v>34263</v>
      </c>
      <c r="B5903" t="s">
        <v>34264</v>
      </c>
      <c r="D5903" t="str">
        <f t="shared" si="92"/>
        <v>KS0MEYRMRF DR SUMMER MEYER MRF A23 2954 0 KS0MEYRMRF</v>
      </c>
    </row>
    <row r="5904" spans="1:4">
      <c r="A5904" t="s">
        <v>34265</v>
      </c>
      <c r="B5904" t="s">
        <v>34266</v>
      </c>
      <c r="D5904" t="str">
        <f t="shared" si="92"/>
        <v>K30QGJUMP3 ECE GU CogniSense K30QGJUMP3</v>
      </c>
    </row>
    <row r="5905" spans="1:4">
      <c r="A5905" t="s">
        <v>34267</v>
      </c>
      <c r="B5905" t="s">
        <v>34268</v>
      </c>
      <c r="D5905" t="str">
        <f t="shared" si="92"/>
        <v>K30DJPSND1 MAE Delplanque Sandia A23 3106 K30DJPSND1</v>
      </c>
    </row>
    <row r="5906" spans="1:4">
      <c r="A5906" t="s">
        <v>34269</v>
      </c>
      <c r="B5906" t="s">
        <v>34270</v>
      </c>
      <c r="D5906" t="str">
        <f t="shared" si="92"/>
        <v>K30VPCEZ44 CNPRC Amaral VandeVoort Angelman Syndrom K30VPCEZ44</v>
      </c>
    </row>
    <row r="5907" spans="1:4">
      <c r="A5907" t="s">
        <v>34271</v>
      </c>
      <c r="B5907" t="s">
        <v>34272</v>
      </c>
      <c r="D5907" t="str">
        <f t="shared" si="92"/>
        <v>KS0KNGEN01 NG GENENTECH STARTUP WC42759 KS0KNGEN01</v>
      </c>
    </row>
    <row r="5908" spans="1:4">
      <c r="A5908" t="s">
        <v>34273</v>
      </c>
      <c r="B5908" t="s">
        <v>34274</v>
      </c>
      <c r="D5908" t="str">
        <f t="shared" si="92"/>
        <v>KS0KK38F31 KIM STEMCYTE STARTUP US105D KS0KK38F31</v>
      </c>
    </row>
    <row r="5909" spans="1:4">
      <c r="A5909" t="s">
        <v>34275</v>
      </c>
      <c r="B5909" t="s">
        <v>34276</v>
      </c>
      <c r="D5909" t="str">
        <f t="shared" si="92"/>
        <v>KS0ASPHAS1 MED PSYCH Stahmer Drexel 910006 KS0ASPHAS1</v>
      </c>
    </row>
    <row r="5910" spans="1:4">
      <c r="A5910" t="s">
        <v>34277</v>
      </c>
      <c r="B5910" t="s">
        <v>34278</v>
      </c>
      <c r="D5910" t="str">
        <f t="shared" si="92"/>
        <v>KS0ASPHASE MED PSYCH Stahmer Drexel 910006 KS0ASPHASE</v>
      </c>
    </row>
    <row r="5911" spans="1:4">
      <c r="A5911" t="s">
        <v>34279</v>
      </c>
      <c r="B5911" t="s">
        <v>34280</v>
      </c>
      <c r="D5911" t="str">
        <f t="shared" si="92"/>
        <v>K30HF23PEW 23 Humphrey Fellowship Program Enhanc K30HF23PEW</v>
      </c>
    </row>
    <row r="5912" spans="1:4">
      <c r="A5912" t="s">
        <v>34281</v>
      </c>
      <c r="B5912" t="s">
        <v>34282</v>
      </c>
      <c r="D5912" t="str">
        <f t="shared" si="92"/>
        <v>K30HF23PSU 23 HF Participant Supp Acct K30HF23PSU</v>
      </c>
    </row>
    <row r="5913" spans="1:4">
      <c r="A5913" t="s">
        <v>34283</v>
      </c>
      <c r="B5913" t="s">
        <v>34284</v>
      </c>
      <c r="D5913" t="str">
        <f t="shared" si="92"/>
        <v>KS0NPCURE1 MNEU PEDERSEN ACCT CURE 2023 KS0NPCURE1</v>
      </c>
    </row>
    <row r="5914" spans="1:4">
      <c r="A5914" t="s">
        <v>34285</v>
      </c>
      <c r="B5914" t="s">
        <v>34286</v>
      </c>
      <c r="D5914" t="str">
        <f t="shared" si="92"/>
        <v>K30DCSNL01 MAE DAVIS CRISTINA Sandia A23 2508 K30DCSNL01</v>
      </c>
    </row>
    <row r="5915" spans="1:4">
      <c r="A5915" t="s">
        <v>34287</v>
      </c>
      <c r="B5915" t="s">
        <v>34288</v>
      </c>
      <c r="D5915" t="str">
        <f t="shared" si="92"/>
        <v>K30U4SKUNR CEE KUNNATH UNR Assessment Temp Bridges K30U4SKUNR</v>
      </c>
    </row>
    <row r="5916" spans="1:4">
      <c r="A5916" t="s">
        <v>34289</v>
      </c>
      <c r="B5916" t="s">
        <v>34290</v>
      </c>
      <c r="D5916" t="str">
        <f t="shared" si="92"/>
        <v>K30CLPMOPC GILEAD ADV CANCER PARTICIPANT COSTS K30CLPMOPC</v>
      </c>
    </row>
    <row r="5917" spans="1:4">
      <c r="A5917" t="s">
        <v>34291</v>
      </c>
      <c r="B5917" t="s">
        <v>34292</v>
      </c>
      <c r="D5917" t="str">
        <f t="shared" si="92"/>
        <v>K30CLPROMO GILEAD Advancing Cancer Health Equity K30CLPROMO</v>
      </c>
    </row>
    <row r="5918" spans="1:4">
      <c r="A5918" t="s">
        <v>34293</v>
      </c>
      <c r="B5918" t="s">
        <v>34294</v>
      </c>
      <c r="D5918" t="str">
        <f t="shared" si="92"/>
        <v>K30HDS5CP2 ESP Safford CA State Parks Veg Treat YR2 K30HDS5CP2</v>
      </c>
    </row>
    <row r="5919" spans="1:4">
      <c r="A5919" t="s">
        <v>34295</v>
      </c>
      <c r="B5919" t="s">
        <v>34296</v>
      </c>
      <c r="D5919" t="str">
        <f t="shared" si="92"/>
        <v>K30HDS5CP3 ESP Safford CA State Parks Veg Treat YR3 K30HDS5CP3</v>
      </c>
    </row>
    <row r="5920" spans="1:4">
      <c r="A5920" t="s">
        <v>34297</v>
      </c>
      <c r="B5920" t="s">
        <v>34298</v>
      </c>
      <c r="D5920" t="str">
        <f t="shared" si="92"/>
        <v>K30HDS5CSP ESP Safford CA State Parks Veg Treat K30HDS5CSP</v>
      </c>
    </row>
    <row r="5921" spans="1:4">
      <c r="A5921" t="s">
        <v>34299</v>
      </c>
      <c r="B5921" t="s">
        <v>34300</v>
      </c>
      <c r="D5921" t="str">
        <f t="shared" si="92"/>
        <v>K30MLPCR01 CITY OF ROSEVILLE TRAINING K30MLPCR01</v>
      </c>
    </row>
    <row r="5922" spans="1:4">
      <c r="A5922" t="s">
        <v>34301</v>
      </c>
      <c r="B5922" t="s">
        <v>34302</v>
      </c>
      <c r="D5922" t="str">
        <f t="shared" si="92"/>
        <v>KS0RHTE204 HAGERMAN TETRA PROTCOL BPN14770 CNS 204 KS0RHTE204</v>
      </c>
    </row>
    <row r="5923" spans="1:4">
      <c r="A5923" t="s">
        <v>34303</v>
      </c>
      <c r="B5923" t="s">
        <v>34304</v>
      </c>
      <c r="D5923" t="str">
        <f t="shared" si="92"/>
        <v>K30KXT8UTA HE TRZESNIEWSKI U TEXAS AUSTIN K30KXT8UTA</v>
      </c>
    </row>
    <row r="5924" spans="1:4">
      <c r="A5924" t="s">
        <v>34305</v>
      </c>
      <c r="B5924" t="s">
        <v>34306</v>
      </c>
      <c r="D5924" t="str">
        <f t="shared" si="92"/>
        <v>KS0MAASCC2 STEM ABEDI CIRM ALPHA CLINIC 1 23 12 28 KS0MAASCC2</v>
      </c>
    </row>
    <row r="5925" spans="1:4">
      <c r="A5925" t="s">
        <v>34307</v>
      </c>
      <c r="B5925" t="s">
        <v>34308</v>
      </c>
      <c r="D5925" t="str">
        <f t="shared" si="92"/>
        <v>KS0DFHARTN Farmer Harrington Grant KS0DFHARTN</v>
      </c>
    </row>
    <row r="5926" spans="1:4">
      <c r="A5926" t="s">
        <v>34309</v>
      </c>
      <c r="B5926" t="s">
        <v>34310</v>
      </c>
      <c r="D5926" t="str">
        <f t="shared" si="92"/>
        <v>KS0CRASD70 CRHD TOGETHER FOR WELLNESS KS0CRASD70</v>
      </c>
    </row>
    <row r="5927" spans="1:4">
      <c r="A5927" t="s">
        <v>34311</v>
      </c>
      <c r="B5927" t="s">
        <v>34312</v>
      </c>
      <c r="D5927" t="str">
        <f t="shared" si="92"/>
        <v>K30MATAK04 A Krener AFOSR Workshop 2023 K30MATAK04</v>
      </c>
    </row>
    <row r="5928" spans="1:4">
      <c r="A5928" t="s">
        <v>34313</v>
      </c>
      <c r="B5928" t="s">
        <v>34314</v>
      </c>
      <c r="D5928" t="str">
        <f t="shared" si="92"/>
        <v>K30MATAK4P A Krener AFOSR Workshop 2023 PS K30MATAK4P</v>
      </c>
    </row>
    <row r="5929" spans="1:4">
      <c r="A5929" t="s">
        <v>34315</v>
      </c>
      <c r="B5929" t="s">
        <v>34316</v>
      </c>
      <c r="D5929" t="str">
        <f t="shared" si="92"/>
        <v>KS0KTWA800 MED IMKT WANG CAREDX ADIVKT KS0KTWA800</v>
      </c>
    </row>
    <row r="5930" spans="1:4">
      <c r="A5930" t="s">
        <v>34317</v>
      </c>
      <c r="B5930" t="s">
        <v>34318</v>
      </c>
      <c r="D5930" t="str">
        <f t="shared" si="92"/>
        <v>K30APSPAN3 PS BROWN 2023 ABC OFF GROUND HARVEST K30APSPAN3</v>
      </c>
    </row>
    <row r="5931" spans="1:4">
      <c r="A5931" t="s">
        <v>34319</v>
      </c>
      <c r="B5931" t="s">
        <v>34320</v>
      </c>
      <c r="D5931" t="str">
        <f t="shared" si="92"/>
        <v>KS0ERBS501 MERM UNIVERSITY OF ILLINOIS BUGGS KS0ERBS501</v>
      </c>
    </row>
    <row r="5932" spans="1:4">
      <c r="A5932" t="s">
        <v>34321</v>
      </c>
      <c r="B5932" t="s">
        <v>34322</v>
      </c>
      <c r="D5932" t="str">
        <f t="shared" si="92"/>
        <v>K30FTKUCSF NPB Kuo NIH NIDDK UCSF P30DK098722 K30FTKUCSF</v>
      </c>
    </row>
    <row r="5933" spans="1:4">
      <c r="A5933" t="s">
        <v>34323</v>
      </c>
      <c r="B5933" t="s">
        <v>34324</v>
      </c>
      <c r="D5933" t="str">
        <f t="shared" si="92"/>
        <v>KS0ERBS645 MERM PUBLIC HEALTH ADVOCATES BUGGS KS0ERBS645</v>
      </c>
    </row>
    <row r="5934" spans="1:4">
      <c r="A5934" t="s">
        <v>34325</v>
      </c>
      <c r="B5934" t="s">
        <v>34326</v>
      </c>
      <c r="D5934" t="str">
        <f t="shared" si="92"/>
        <v>K30JDM8F57 USDA Detection of Phytophthora Infection K30JDM8F57</v>
      </c>
    </row>
    <row r="5935" spans="1:4">
      <c r="A5935" t="s">
        <v>34327</v>
      </c>
      <c r="B5935" t="s">
        <v>34328</v>
      </c>
      <c r="D5935" t="str">
        <f t="shared" si="92"/>
        <v>KS0SCPROTH CAMPBELL PROTHROMPLEX TOTAL 09 01 2024 KS0SCPROTH</v>
      </c>
    </row>
    <row r="5936" spans="1:4">
      <c r="A5936" t="s">
        <v>34329</v>
      </c>
      <c r="B5936" t="s">
        <v>34330</v>
      </c>
      <c r="D5936" t="str">
        <f t="shared" si="92"/>
        <v>K30GAGPHAT EPS GRIFFIN SEALION pHAT SENSOR K30GAGPHAT</v>
      </c>
    </row>
    <row r="5937" spans="1:4">
      <c r="A5937" t="s">
        <v>34331</v>
      </c>
      <c r="B5937" t="s">
        <v>34332</v>
      </c>
      <c r="D5937" t="str">
        <f t="shared" si="92"/>
        <v>K30JMTAMU1 ECE Munday TAMU Engineering Exp K30JMTAMU1</v>
      </c>
    </row>
    <row r="5938" spans="1:4">
      <c r="A5938" t="s">
        <v>34333</v>
      </c>
      <c r="B5938" t="s">
        <v>34334</v>
      </c>
      <c r="D5938" t="str">
        <f t="shared" si="92"/>
        <v>K30FTKSTAN NPB Kuo Stanford Diabetes P30 K30FTKSTAN</v>
      </c>
    </row>
    <row r="5939" spans="1:4">
      <c r="A5939" t="s">
        <v>34335</v>
      </c>
      <c r="B5939" t="s">
        <v>34336</v>
      </c>
      <c r="D5939" t="str">
        <f t="shared" si="92"/>
        <v>K30VP70062 CNPRC DIRECTORS OFFICE K30VP70062</v>
      </c>
    </row>
    <row r="5940" spans="1:4">
      <c r="A5940" t="s">
        <v>34337</v>
      </c>
      <c r="B5940" t="s">
        <v>34338</v>
      </c>
      <c r="D5940" t="str">
        <f t="shared" si="92"/>
        <v>K30VP70162 CNPRC ADMINISTRATION AND OPERATIONS K30VP70162</v>
      </c>
    </row>
    <row r="5941" spans="1:4">
      <c r="A5941" t="s">
        <v>34339</v>
      </c>
      <c r="B5941" t="s">
        <v>34340</v>
      </c>
      <c r="D5941" t="str">
        <f t="shared" si="92"/>
        <v>K30VP70262 CNPRC ANIMAL CARE AND RESEARCH SRV K30VP70262</v>
      </c>
    </row>
    <row r="5942" spans="1:4">
      <c r="A5942" t="s">
        <v>34341</v>
      </c>
      <c r="B5942" t="s">
        <v>34342</v>
      </c>
      <c r="D5942" t="str">
        <f t="shared" si="92"/>
        <v>K30VP70362 CNPRC INFORMATION TECHNOLOGY K30VP70362</v>
      </c>
    </row>
    <row r="5943" spans="1:4">
      <c r="A5943" t="s">
        <v>34343</v>
      </c>
      <c r="B5943" t="s">
        <v>34344</v>
      </c>
      <c r="D5943" t="str">
        <f t="shared" si="92"/>
        <v>K30VP70862 CNPRC COLONY MANAGEMENT AND RESEARCH SRV K30VP70862</v>
      </c>
    </row>
    <row r="5944" spans="1:4">
      <c r="A5944" t="s">
        <v>34345</v>
      </c>
      <c r="B5944" t="s">
        <v>34346</v>
      </c>
      <c r="D5944" t="str">
        <f t="shared" si="92"/>
        <v>K30VP71062 CNPRC OUTREACH K30VP71062</v>
      </c>
    </row>
    <row r="5945" spans="1:4">
      <c r="A5945" t="s">
        <v>34347</v>
      </c>
      <c r="B5945" t="s">
        <v>34348</v>
      </c>
      <c r="D5945" t="str">
        <f t="shared" si="92"/>
        <v>K30VP71162 CNPRC MULTIMODAL IMAGING CORE K30VP71162</v>
      </c>
    </row>
    <row r="5946" spans="1:4">
      <c r="A5946" t="s">
        <v>34349</v>
      </c>
      <c r="B5946" t="s">
        <v>34350</v>
      </c>
      <c r="D5946" t="str">
        <f t="shared" si="92"/>
        <v>K30VP71262 CNPRC FLOW CYTOMETRY CORE K30VP71262</v>
      </c>
    </row>
    <row r="5947" spans="1:4">
      <c r="A5947" t="s">
        <v>34351</v>
      </c>
      <c r="B5947" t="s">
        <v>34352</v>
      </c>
      <c r="D5947" t="str">
        <f t="shared" si="92"/>
        <v>K30VP71562 CNPRC INHALATION CORE K30VP71562</v>
      </c>
    </row>
    <row r="5948" spans="1:4">
      <c r="A5948" t="s">
        <v>34353</v>
      </c>
      <c r="B5948" t="s">
        <v>34354</v>
      </c>
      <c r="D5948" t="str">
        <f t="shared" si="92"/>
        <v>K30VP71962 CNPRC GENETICS MANAGEMENT SRVS K30VP71962</v>
      </c>
    </row>
    <row r="5949" spans="1:4">
      <c r="A5949" t="s">
        <v>34355</v>
      </c>
      <c r="B5949" t="s">
        <v>34356</v>
      </c>
      <c r="D5949" t="str">
        <f t="shared" si="92"/>
        <v>K30VP72362 CNPRC ANIMAL PER CLEARING K30VP72362</v>
      </c>
    </row>
    <row r="5950" spans="1:4">
      <c r="A5950" t="s">
        <v>34357</v>
      </c>
      <c r="B5950" t="s">
        <v>34358</v>
      </c>
      <c r="D5950" t="str">
        <f t="shared" si="92"/>
        <v>K30VP72562 CNPRC PRIMATE MEDICINE SRVS K30VP72562</v>
      </c>
    </row>
    <row r="5951" spans="1:4">
      <c r="A5951" t="s">
        <v>34359</v>
      </c>
      <c r="B5951" t="s">
        <v>34360</v>
      </c>
      <c r="D5951" t="str">
        <f t="shared" si="92"/>
        <v>K30VP72862 CNPRC NATIONAL INSTITUTE ON AGING COLONY K30VP72862</v>
      </c>
    </row>
    <row r="5952" spans="1:4">
      <c r="A5952" t="s">
        <v>34361</v>
      </c>
      <c r="B5952" t="s">
        <v>34362</v>
      </c>
      <c r="D5952" t="str">
        <f t="shared" si="92"/>
        <v>K30VP73162 CNPRC POPULATION BEHAVIOR HEALTH SERVICE K30VP73162</v>
      </c>
    </row>
    <row r="5953" spans="1:4">
      <c r="A5953" t="s">
        <v>34363</v>
      </c>
      <c r="B5953" t="s">
        <v>34364</v>
      </c>
      <c r="D5953" t="str">
        <f t="shared" si="92"/>
        <v>K30VP73262 CNPRC NEUROSCIENCE BEHAVIOR RSCH UNIT K30VP73262</v>
      </c>
    </row>
    <row r="5954" spans="1:4">
      <c r="A5954" t="s">
        <v>34365</v>
      </c>
      <c r="B5954" t="s">
        <v>34366</v>
      </c>
      <c r="D5954" t="str">
        <f t="shared" si="92"/>
        <v>K30VP74362 CNPRC YR59 SUP3 TB184 SURG RENOVATION K30VP74362</v>
      </c>
    </row>
    <row r="5955" spans="1:4">
      <c r="A5955" t="s">
        <v>34367</v>
      </c>
      <c r="B5955" t="s">
        <v>34368</v>
      </c>
      <c r="D5955" t="str">
        <f t="shared" ref="D5955:D6018" si="93">A5955&amp;" "&amp;B5955</f>
        <v>K30VP74762 CNPRC PILOT RESEARCH PROGRAM K30VP74762</v>
      </c>
    </row>
    <row r="5956" spans="1:4">
      <c r="A5956" t="s">
        <v>34369</v>
      </c>
      <c r="B5956" t="s">
        <v>34370</v>
      </c>
      <c r="D5956" t="str">
        <f t="shared" si="93"/>
        <v>K30VP75062 CNPRC REPRODUCTIVE SCIENCE REGENERATVE K30VP75062</v>
      </c>
    </row>
    <row r="5957" spans="1:4">
      <c r="A5957" t="s">
        <v>34371</v>
      </c>
      <c r="B5957" t="s">
        <v>34372</v>
      </c>
      <c r="D5957" t="str">
        <f t="shared" si="93"/>
        <v>K30VP75162 CNPRC mirtazapine CM Bissinger K30VP75162</v>
      </c>
    </row>
    <row r="5958" spans="1:4">
      <c r="A5958" t="s">
        <v>34373</v>
      </c>
      <c r="B5958" t="s">
        <v>34374</v>
      </c>
      <c r="D5958" t="str">
        <f t="shared" si="93"/>
        <v>K30VP75562 CNPRC CARDIO RESPIRATORY DISEASE UNIT K30VP75562</v>
      </c>
    </row>
    <row r="5959" spans="1:4">
      <c r="A5959" t="s">
        <v>34375</v>
      </c>
      <c r="B5959" t="s">
        <v>34376</v>
      </c>
      <c r="D5959" t="str">
        <f t="shared" si="93"/>
        <v>K30VP76462 CNPRC FACILITIES IMPROVEMENT K30VP76462</v>
      </c>
    </row>
    <row r="5960" spans="1:4">
      <c r="A5960" t="s">
        <v>34377</v>
      </c>
      <c r="B5960" t="s">
        <v>34378</v>
      </c>
      <c r="D5960" t="str">
        <f t="shared" si="93"/>
        <v>K30VP76562 CNPRC PRIMATE ASSAY LABORATORY CORE K30VP76562</v>
      </c>
    </row>
    <row r="5961" spans="1:4">
      <c r="A5961" t="s">
        <v>34379</v>
      </c>
      <c r="B5961" t="s">
        <v>34380</v>
      </c>
      <c r="D5961" t="str">
        <f t="shared" si="93"/>
        <v>K30VP76962 CNPRC YR60 SUP3 Baylor Jeff Roberts K30VP76962</v>
      </c>
    </row>
    <row r="5962" spans="1:4">
      <c r="A5962" t="s">
        <v>34381</v>
      </c>
      <c r="B5962" t="s">
        <v>34382</v>
      </c>
      <c r="D5962" t="str">
        <f t="shared" si="93"/>
        <v>K30VP77062 CNPRC YR62 PILOT BRYNE THOMASY K30VP77062</v>
      </c>
    </row>
    <row r="5963" spans="1:4">
      <c r="A5963" t="s">
        <v>34383</v>
      </c>
      <c r="B5963" t="s">
        <v>34384</v>
      </c>
      <c r="D5963" t="str">
        <f t="shared" si="93"/>
        <v>K30VP77162 CNPRC YR62 PILOT LI VAN ROMPAY K30VP77162</v>
      </c>
    </row>
    <row r="5964" spans="1:4">
      <c r="A5964" t="s">
        <v>34385</v>
      </c>
      <c r="B5964" t="s">
        <v>34386</v>
      </c>
      <c r="D5964" t="str">
        <f t="shared" si="93"/>
        <v>K30VP77262 CNPRC YR62 PILOT SURANA TARANTAL K30VP77262</v>
      </c>
    </row>
    <row r="5965" spans="1:4">
      <c r="A5965" t="s">
        <v>34387</v>
      </c>
      <c r="B5965" t="s">
        <v>34388</v>
      </c>
      <c r="D5965" t="str">
        <f t="shared" si="93"/>
        <v>K30VP77362 CNPRC YR62 PILOT WERNIG L MILLER K30VP77362</v>
      </c>
    </row>
    <row r="5966" spans="1:4">
      <c r="A5966" t="s">
        <v>34389</v>
      </c>
      <c r="B5966" t="s">
        <v>34390</v>
      </c>
      <c r="D5966" t="str">
        <f t="shared" si="93"/>
        <v>K30VP77562 CNPRC YR61 PILOT ROSSI VAN ROMPAY K30VP77562</v>
      </c>
    </row>
    <row r="5967" spans="1:4">
      <c r="A5967" t="s">
        <v>34391</v>
      </c>
      <c r="B5967" t="s">
        <v>34392</v>
      </c>
      <c r="D5967" t="str">
        <f t="shared" si="93"/>
        <v>K30VP77662 CNPRC YR61 PILOT SCHMIDT KINNALLY K30VP77662</v>
      </c>
    </row>
    <row r="5968" spans="1:4">
      <c r="A5968" t="s">
        <v>34393</v>
      </c>
      <c r="B5968" t="s">
        <v>34394</v>
      </c>
      <c r="D5968" t="str">
        <f t="shared" si="93"/>
        <v>K30VP78062 CNPRC YR61 SUP5 NPRC Consortium Tulane K30VP78062</v>
      </c>
    </row>
    <row r="5969" spans="1:4">
      <c r="A5969" t="s">
        <v>34395</v>
      </c>
      <c r="B5969" t="s">
        <v>34396</v>
      </c>
      <c r="D5969" t="str">
        <f t="shared" si="93"/>
        <v>K30VP78262 CNPRC YR60 PILOT ROAN VAN ROMPAY K30VP78262</v>
      </c>
    </row>
    <row r="5970" spans="1:4">
      <c r="A5970" t="s">
        <v>34397</v>
      </c>
      <c r="B5970" t="s">
        <v>34398</v>
      </c>
      <c r="D5970" t="str">
        <f t="shared" si="93"/>
        <v>K30VP78462 CNPRC ANATOMICAL AND CLINICAL PATHOLOGY K30VP78462</v>
      </c>
    </row>
    <row r="5971" spans="1:4">
      <c r="A5971" t="s">
        <v>34399</v>
      </c>
      <c r="B5971" t="s">
        <v>34400</v>
      </c>
      <c r="D5971" t="str">
        <f t="shared" si="93"/>
        <v>K30VP78662 CNPRC YR60 PILOT VENKATA L MILLER K30VP78662</v>
      </c>
    </row>
    <row r="5972" spans="1:4">
      <c r="A5972" t="s">
        <v>34401</v>
      </c>
      <c r="B5972" t="s">
        <v>34402</v>
      </c>
      <c r="D5972" t="str">
        <f t="shared" si="93"/>
        <v>K30VP78862 CNPRC YR59 SUP5 Corral Covers K30VP78862</v>
      </c>
    </row>
    <row r="5973" spans="1:4">
      <c r="A5973" t="s">
        <v>34403</v>
      </c>
      <c r="B5973" t="s">
        <v>34404</v>
      </c>
      <c r="D5973" t="str">
        <f t="shared" si="93"/>
        <v>K30VP79162 CNPRC INFECTIOUS DISEASES RESEARCH UNIT K30VP79162</v>
      </c>
    </row>
    <row r="5974" spans="1:4">
      <c r="A5974" t="s">
        <v>34405</v>
      </c>
      <c r="B5974" t="s">
        <v>34406</v>
      </c>
      <c r="D5974" t="str">
        <f t="shared" si="93"/>
        <v>K30VP79762 CNPRC BIO BEHAVIORIAL ASSESSMENT K30VP79762</v>
      </c>
    </row>
    <row r="5975" spans="1:4">
      <c r="A5975" t="s">
        <v>34407</v>
      </c>
      <c r="B5975" t="s">
        <v>34408</v>
      </c>
      <c r="D5975" t="str">
        <f t="shared" si="93"/>
        <v>K30VP79862 CNPRC YR61 SUP4 TB184 HVAC RENOVATION K30VP79862</v>
      </c>
    </row>
    <row r="5976" spans="1:4">
      <c r="A5976" t="s">
        <v>34409</v>
      </c>
      <c r="B5976" t="s">
        <v>34410</v>
      </c>
      <c r="D5976" t="str">
        <f t="shared" si="93"/>
        <v>KS0JTAHA23 MPHA J Taylor AHA YR 1 KS0JTAHA23</v>
      </c>
    </row>
    <row r="5977" spans="1:4">
      <c r="A5977" t="s">
        <v>34411</v>
      </c>
      <c r="B5977" t="s">
        <v>34412</v>
      </c>
      <c r="D5977" t="str">
        <f t="shared" si="93"/>
        <v>K30RSMAR01 Mariposa County RSMAR01 K30RSMAR01</v>
      </c>
    </row>
    <row r="5978" spans="1:4">
      <c r="A5978" t="s">
        <v>34413</v>
      </c>
      <c r="B5978" t="s">
        <v>34414</v>
      </c>
      <c r="D5978" t="str">
        <f t="shared" si="93"/>
        <v>K303879037 TO 6 CalNEXT Residential Multi Function K303879037</v>
      </c>
    </row>
    <row r="5979" spans="1:4">
      <c r="A5979" t="s">
        <v>34415</v>
      </c>
      <c r="B5979" t="s">
        <v>34416</v>
      </c>
      <c r="D5979" t="str">
        <f t="shared" si="93"/>
        <v>KS0CDADNY8 DeCarli ADNI4 NCI UCSF 07 31 23 KS0CDADNY8</v>
      </c>
    </row>
    <row r="5980" spans="1:4">
      <c r="A5980" t="s">
        <v>34417</v>
      </c>
      <c r="B5980" t="s">
        <v>34418</v>
      </c>
      <c r="D5980" t="str">
        <f t="shared" si="93"/>
        <v>KS0CDADNY9 DeCarli ADNI4 NCI UCSF 07 31 24 KS0CDADNY9</v>
      </c>
    </row>
    <row r="5981" spans="1:4">
      <c r="A5981" t="s">
        <v>34419</v>
      </c>
      <c r="B5981" t="s">
        <v>34420</v>
      </c>
      <c r="D5981" t="str">
        <f t="shared" si="93"/>
        <v>KS0NEWN600 MED IMNE WIEGLEY TRAVERE THERAPEUTICS KS0NEWN600</v>
      </c>
    </row>
    <row r="5982" spans="1:4">
      <c r="A5982" t="s">
        <v>34421</v>
      </c>
      <c r="B5982" t="s">
        <v>34422</v>
      </c>
      <c r="D5982" t="str">
        <f t="shared" si="93"/>
        <v>K30V4S7048 Vernau OKC Morbidity and Mortality K30V4S7048</v>
      </c>
    </row>
    <row r="5983" spans="1:4">
      <c r="A5983" t="s">
        <v>34423</v>
      </c>
      <c r="B5983" t="s">
        <v>34424</v>
      </c>
      <c r="D5983" t="str">
        <f t="shared" si="93"/>
        <v>K30BPMAYO1 MAYO CLINIC ALZHEIMERS K30BPMAYO1</v>
      </c>
    </row>
    <row r="5984" spans="1:4">
      <c r="A5984" t="s">
        <v>34425</v>
      </c>
      <c r="B5984" t="s">
        <v>34426</v>
      </c>
      <c r="D5984" t="str">
        <f t="shared" si="93"/>
        <v>K30LYBR371 LAWR LYBRAND NASA FOOD MARS 2023 K30LYBR371</v>
      </c>
    </row>
    <row r="5985" spans="1:4">
      <c r="A5985" t="s">
        <v>34427</v>
      </c>
      <c r="B5985" t="s">
        <v>34428</v>
      </c>
      <c r="D5985" t="str">
        <f t="shared" si="93"/>
        <v>K30ONR23MM Chem Mascal Office of Naval Research K30ONR23MM</v>
      </c>
    </row>
    <row r="5986" spans="1:4">
      <c r="A5986" t="s">
        <v>34429</v>
      </c>
      <c r="B5986" t="s">
        <v>34430</v>
      </c>
      <c r="D5986" t="str">
        <f t="shared" si="93"/>
        <v>K30IR4C6Y1 ETOX Hengel CDFA Proj 6 K30IR4C6Y1</v>
      </c>
    </row>
    <row r="5987" spans="1:4">
      <c r="A5987" t="s">
        <v>34431</v>
      </c>
      <c r="B5987" t="s">
        <v>34432</v>
      </c>
      <c r="D5987" t="str">
        <f t="shared" si="93"/>
        <v>K30GRE7212 STScI Abell 1185 HST GO 17212 002 A K30GRE7212</v>
      </c>
    </row>
    <row r="5988" spans="1:4">
      <c r="A5988" t="s">
        <v>34433</v>
      </c>
      <c r="B5988" t="s">
        <v>34434</v>
      </c>
      <c r="D5988" t="str">
        <f t="shared" si="93"/>
        <v>K30TERC270 TENV TRUCKEE TAHOE COMMUNITY FUND K30TERC270</v>
      </c>
    </row>
    <row r="5989" spans="1:4">
      <c r="A5989" t="s">
        <v>34435</v>
      </c>
      <c r="B5989" t="s">
        <v>34436</v>
      </c>
      <c r="D5989" t="str">
        <f t="shared" si="93"/>
        <v>KS0NT38F79 Roche A23 2730 Nam Tran KS0NT38F79</v>
      </c>
    </row>
    <row r="5990" spans="1:4">
      <c r="A5990" t="s">
        <v>34437</v>
      </c>
      <c r="B5990" t="s">
        <v>34438</v>
      </c>
      <c r="D5990" t="str">
        <f t="shared" si="93"/>
        <v>K30SCW8F80 9 1 23 Evergrain Phenolic Compounds K30SCW8F80</v>
      </c>
    </row>
    <row r="5991" spans="1:4">
      <c r="A5991" t="s">
        <v>34439</v>
      </c>
      <c r="B5991" t="s">
        <v>34440</v>
      </c>
      <c r="D5991" t="str">
        <f t="shared" si="93"/>
        <v>KS0RSFGEAR MED PHS SCHMIDT GEARS ASD KS0RSFGEAR</v>
      </c>
    </row>
    <row r="5992" spans="1:4">
      <c r="A5992" t="s">
        <v>34441</v>
      </c>
      <c r="B5992" t="s">
        <v>34442</v>
      </c>
      <c r="D5992" t="str">
        <f t="shared" si="93"/>
        <v>K30APSPAR3 PS GAUDIN ALMOND MULTI SCALE EVAL OF STA K30APSPAR3</v>
      </c>
    </row>
    <row r="5993" spans="1:4">
      <c r="A5993" t="s">
        <v>34443</v>
      </c>
      <c r="B5993" t="s">
        <v>34444</v>
      </c>
      <c r="D5993" t="str">
        <f t="shared" si="93"/>
        <v>K30APSPAR4 PS GAUDIN ALMOND EAST STANISLAUS K30APSPAR4</v>
      </c>
    </row>
    <row r="5994" spans="1:4">
      <c r="A5994" t="s">
        <v>34445</v>
      </c>
      <c r="B5994" t="s">
        <v>34446</v>
      </c>
      <c r="D5994" t="str">
        <f t="shared" si="93"/>
        <v>K30APSPAR5 PS GAUDIN ALMOND UC MERCED K30APSPAR5</v>
      </c>
    </row>
    <row r="5995" spans="1:4">
      <c r="A5995" t="s">
        <v>34447</v>
      </c>
      <c r="B5995" t="s">
        <v>34448</v>
      </c>
      <c r="D5995" t="str">
        <f t="shared" si="93"/>
        <v>K30HAR228G LAWR HARTER ALMND BRD HFLC NITROGEN K30HAR228G</v>
      </c>
    </row>
    <row r="5996" spans="1:4">
      <c r="A5996" t="s">
        <v>34449</v>
      </c>
      <c r="B5996" t="s">
        <v>34450</v>
      </c>
      <c r="D5996" t="str">
        <f t="shared" si="93"/>
        <v>KS0WMCIRMT DERM Murphy CIRM TRAN1 13996 KS0WMCIRMT</v>
      </c>
    </row>
    <row r="5997" spans="1:4">
      <c r="A5997" t="s">
        <v>34451</v>
      </c>
      <c r="B5997" t="s">
        <v>34452</v>
      </c>
      <c r="D5997" t="str">
        <f t="shared" si="93"/>
        <v>K30IMG8F86 CA Leafy Greens insecticide resistance K30IMG8F86</v>
      </c>
    </row>
    <row r="5998" spans="1:4">
      <c r="A5998" t="s">
        <v>34453</v>
      </c>
      <c r="B5998" t="s">
        <v>34454</v>
      </c>
      <c r="D5998" t="str">
        <f t="shared" si="93"/>
        <v>K30LLNSF23 LAI ECE NSF CIF Small K30LLNSF23</v>
      </c>
    </row>
    <row r="5999" spans="1:4">
      <c r="A5999" t="s">
        <v>34455</v>
      </c>
      <c r="B5999" t="s">
        <v>34456</v>
      </c>
      <c r="D5999" t="str">
        <f t="shared" si="93"/>
        <v>K30APSPAN4 PS MARINO ABC 23 24 USING GROWTH REG K30APSPAN4</v>
      </c>
    </row>
    <row r="6000" spans="1:4">
      <c r="A6000" t="s">
        <v>34457</v>
      </c>
      <c r="B6000" t="s">
        <v>34458</v>
      </c>
      <c r="D6000" t="str">
        <f t="shared" si="93"/>
        <v>K30APSPAN5 PS BROWN 2023 ABC OPTIMIZING POTASSIUM K30APSPAN5</v>
      </c>
    </row>
    <row r="6001" spans="1:4">
      <c r="A6001" t="s">
        <v>34459</v>
      </c>
      <c r="B6001" t="s">
        <v>34460</v>
      </c>
      <c r="D6001" t="str">
        <f t="shared" si="93"/>
        <v>K30BPCEZ46 CNPRC Thomasy NEI R01EY033733 0 K30BPCEZ46</v>
      </c>
    </row>
    <row r="6002" spans="1:4">
      <c r="A6002" t="s">
        <v>34461</v>
      </c>
      <c r="B6002" t="s">
        <v>34462</v>
      </c>
      <c r="D6002" t="str">
        <f t="shared" si="93"/>
        <v>K30BPCEZ64 CNPRC Thomasy NEI Supplement 1 K30BPCEZ64</v>
      </c>
    </row>
    <row r="6003" spans="1:4">
      <c r="A6003" t="s">
        <v>34463</v>
      </c>
      <c r="B6003" t="s">
        <v>34464</v>
      </c>
      <c r="D6003" t="str">
        <f t="shared" si="93"/>
        <v>K30KCLC065 OR MBP MPMOD YR 1 ADMIN CORE K30KCLC065</v>
      </c>
    </row>
    <row r="6004" spans="1:4">
      <c r="A6004" t="s">
        <v>34465</v>
      </c>
      <c r="B6004" t="s">
        <v>34466</v>
      </c>
      <c r="D6004" t="str">
        <f t="shared" si="93"/>
        <v>K30KCLC066 OR MBP MPMOD YR 1 ANIMAL CORE K30KCLC066</v>
      </c>
    </row>
    <row r="6005" spans="1:4">
      <c r="A6005" t="s">
        <v>34467</v>
      </c>
      <c r="B6005" t="s">
        <v>34468</v>
      </c>
      <c r="D6005" t="str">
        <f t="shared" si="93"/>
        <v>K30KCLC072 OR MBP MPMOD YR 1 ADMIN CORE Supplement K30KCLC072</v>
      </c>
    </row>
    <row r="6006" spans="1:4">
      <c r="A6006" t="s">
        <v>34469</v>
      </c>
      <c r="B6006" t="s">
        <v>34470</v>
      </c>
      <c r="D6006" t="str">
        <f t="shared" si="93"/>
        <v>KS0JSMPMOD K Lloyd J Silverman Physio Behavior Core KS0JSMPMOD</v>
      </c>
    </row>
    <row r="6007" spans="1:4">
      <c r="A6007" t="s">
        <v>34471</v>
      </c>
      <c r="B6007" t="s">
        <v>34472</v>
      </c>
      <c r="D6007" t="str">
        <f t="shared" si="93"/>
        <v>KS0SAMPMOD SA MBP MPMOD YR 1 ANIMAL CORE KS0SAMPMOD</v>
      </c>
    </row>
    <row r="6008" spans="1:4">
      <c r="A6008" t="s">
        <v>34473</v>
      </c>
      <c r="B6008" t="s">
        <v>34474</v>
      </c>
      <c r="D6008" t="str">
        <f t="shared" si="93"/>
        <v>K30AMRCMEL AMS R CARTWRIGHT MELLON GRANT K30AMRCMEL</v>
      </c>
    </row>
    <row r="6009" spans="1:4">
      <c r="A6009" t="s">
        <v>34475</v>
      </c>
      <c r="B6009" t="s">
        <v>34476</v>
      </c>
      <c r="D6009" t="str">
        <f t="shared" si="93"/>
        <v>K30MBWSLFN MCB WSL FUNDECTIRUS AWARD K30MBWSLFN</v>
      </c>
    </row>
    <row r="6010" spans="1:4">
      <c r="A6010" t="s">
        <v>34477</v>
      </c>
      <c r="B6010" t="s">
        <v>34478</v>
      </c>
      <c r="D6010" t="str">
        <f t="shared" si="93"/>
        <v>KS0GMWR864 MED IMGM WHITE THROMBOSIS RESEARCH INST KS0GMWR864</v>
      </c>
    </row>
    <row r="6011" spans="1:4">
      <c r="A6011" t="s">
        <v>34479</v>
      </c>
      <c r="B6011" t="s">
        <v>34480</v>
      </c>
      <c r="D6011" t="str">
        <f t="shared" si="93"/>
        <v>K30CPCBZ61 CNPRC Tarantal Genentech TSK 015485 K30CPCBZ61</v>
      </c>
    </row>
    <row r="6012" spans="1:4">
      <c r="A6012" t="s">
        <v>34481</v>
      </c>
      <c r="B6012" t="s">
        <v>34482</v>
      </c>
      <c r="D6012" t="str">
        <f t="shared" si="93"/>
        <v>K30APSF984 SyPro Poplar Improving Poplar Biomass P K30APSF984</v>
      </c>
    </row>
    <row r="6013" spans="1:4">
      <c r="A6013" t="s">
        <v>34483</v>
      </c>
      <c r="B6013" t="s">
        <v>34484</v>
      </c>
      <c r="D6013" t="str">
        <f t="shared" si="93"/>
        <v>K30ACECAR2 CMB Center for Develop ACE cryfrwd 2022 K30ACECAR2</v>
      </c>
    </row>
    <row r="6014" spans="1:4">
      <c r="A6014" t="s">
        <v>34485</v>
      </c>
      <c r="B6014" t="s">
        <v>34486</v>
      </c>
      <c r="D6014" t="str">
        <f t="shared" si="93"/>
        <v>K30ACECARF CMB Center for Develop ACE carryforward K30ACECARF</v>
      </c>
    </row>
    <row r="6015" spans="1:4">
      <c r="A6015" t="s">
        <v>34487</v>
      </c>
      <c r="B6015" t="s">
        <v>34488</v>
      </c>
      <c r="D6015" t="str">
        <f t="shared" si="93"/>
        <v>K30ACECRF3 CMB Center for Develop ACE carryf 20 21 K30ACECRF3</v>
      </c>
    </row>
    <row r="6016" spans="1:4">
      <c r="A6016" t="s">
        <v>34489</v>
      </c>
      <c r="B6016" t="s">
        <v>34490</v>
      </c>
      <c r="D6016" t="str">
        <f t="shared" si="93"/>
        <v>K30RIVACE2 CMB NIH Center for the Development ACE K30RIVACE2</v>
      </c>
    </row>
    <row r="6017" spans="1:4">
      <c r="A6017" t="s">
        <v>34491</v>
      </c>
      <c r="B6017" t="s">
        <v>34492</v>
      </c>
      <c r="D6017" t="str">
        <f t="shared" si="93"/>
        <v>K30RIVACE3 CMB NIH Center for the Development ACE K30RIVACE3</v>
      </c>
    </row>
    <row r="6018" spans="1:4">
      <c r="A6018" t="s">
        <v>34493</v>
      </c>
      <c r="B6018" t="s">
        <v>34494</v>
      </c>
      <c r="D6018" t="str">
        <f t="shared" si="93"/>
        <v>K30RIVACE4 CMB NIH Center for the Development ACE K30RIVACE4</v>
      </c>
    </row>
    <row r="6019" spans="1:4">
      <c r="A6019" t="s">
        <v>34495</v>
      </c>
      <c r="B6019" t="s">
        <v>34496</v>
      </c>
      <c r="D6019" t="str">
        <f t="shared" ref="D6019:D6082" si="94">A6019&amp;" "&amp;B6019</f>
        <v>K30RIVACE5 CMB NIH Center for the Development ACE K30RIVACE5</v>
      </c>
    </row>
    <row r="6020" spans="1:4">
      <c r="A6020" t="s">
        <v>34497</v>
      </c>
      <c r="B6020" t="s">
        <v>34498</v>
      </c>
      <c r="D6020" t="str">
        <f t="shared" si="94"/>
        <v>K30RIVACE6 CMB NIH Center for the Development ACE K30RIVACE6</v>
      </c>
    </row>
    <row r="6021" spans="1:4">
      <c r="A6021" t="s">
        <v>34499</v>
      </c>
      <c r="B6021" t="s">
        <v>34500</v>
      </c>
      <c r="D6021" t="str">
        <f t="shared" si="94"/>
        <v>K30RIVACEC CMB NIH Center for Develop ACE carryfor K30RIVACEC</v>
      </c>
    </row>
    <row r="6022" spans="1:4">
      <c r="A6022" t="s">
        <v>34501</v>
      </c>
      <c r="B6022" t="s">
        <v>34502</v>
      </c>
      <c r="D6022" t="str">
        <f t="shared" si="94"/>
        <v>KS0DAACCF2 Amaral NIH P50HD093079 9 7 17 7 31 18 KS0DAACCF2</v>
      </c>
    </row>
    <row r="6023" spans="1:4">
      <c r="A6023" t="s">
        <v>34503</v>
      </c>
      <c r="B6023" t="s">
        <v>34504</v>
      </c>
      <c r="D6023" t="str">
        <f t="shared" si="94"/>
        <v>KS0DAACCF3 Amaral NIH P50HD093079 8 1 19 7 31 20 KS0DAACCF3</v>
      </c>
    </row>
    <row r="6024" spans="1:4">
      <c r="A6024" t="s">
        <v>34505</v>
      </c>
      <c r="B6024" t="s">
        <v>34506</v>
      </c>
      <c r="D6024" t="str">
        <f t="shared" si="94"/>
        <v>KS0DAACCF4 Amaral NIH P50HD093079 8 1 20 7 31 21 KS0DAACCF4</v>
      </c>
    </row>
    <row r="6025" spans="1:4">
      <c r="A6025" t="s">
        <v>34507</v>
      </c>
      <c r="B6025" t="s">
        <v>34508</v>
      </c>
      <c r="D6025" t="str">
        <f t="shared" si="94"/>
        <v>KS0DAACCF5 Amaral NIH P50HD093079 8 1 21 7 31 22 KS0DAACCF5</v>
      </c>
    </row>
    <row r="6026" spans="1:4">
      <c r="A6026" t="s">
        <v>34509</v>
      </c>
      <c r="B6026" t="s">
        <v>34510</v>
      </c>
      <c r="D6026" t="str">
        <f t="shared" si="94"/>
        <v>KS0DAACE01 Amaral NIH P50HD093079 9 7 17 7 31 18 KS0DAACE01</v>
      </c>
    </row>
    <row r="6027" spans="1:4">
      <c r="A6027" t="s">
        <v>34511</v>
      </c>
      <c r="B6027" t="s">
        <v>34512</v>
      </c>
      <c r="D6027" t="str">
        <f t="shared" si="94"/>
        <v>KS0DAACE02 Amaral NIH P50HD093079 9 7 17 7 31 18 KS0DAACE02</v>
      </c>
    </row>
    <row r="6028" spans="1:4">
      <c r="A6028" t="s">
        <v>34513</v>
      </c>
      <c r="B6028" t="s">
        <v>34514</v>
      </c>
      <c r="D6028" t="str">
        <f t="shared" si="94"/>
        <v>KS0DAACE03 Amaral NIH P50HD093079 8 1 19 7 31 20 KS0DAACE03</v>
      </c>
    </row>
    <row r="6029" spans="1:4">
      <c r="A6029" t="s">
        <v>34515</v>
      </c>
      <c r="B6029" t="s">
        <v>34516</v>
      </c>
      <c r="D6029" t="str">
        <f t="shared" si="94"/>
        <v>KS0DAACE04 Amaral NIH P50HD093079 8 1 20 7 31 21 KS0DAACE04</v>
      </c>
    </row>
    <row r="6030" spans="1:4">
      <c r="A6030" t="s">
        <v>34517</v>
      </c>
      <c r="B6030" t="s">
        <v>34518</v>
      </c>
      <c r="D6030" t="str">
        <f t="shared" si="94"/>
        <v>KS0DAACE05 Amaral NIH P50HD093079 8 1 21 7 31 22 KS0DAACE05</v>
      </c>
    </row>
    <row r="6031" spans="1:4">
      <c r="A6031" t="s">
        <v>34519</v>
      </c>
      <c r="B6031" t="s">
        <v>34520</v>
      </c>
      <c r="D6031" t="str">
        <f t="shared" si="94"/>
        <v>K30HSR01OP Opioid Overdose Henry K30HSR01OP</v>
      </c>
    </row>
    <row r="6032" spans="1:4">
      <c r="A6032" t="s">
        <v>34521</v>
      </c>
      <c r="B6032" t="s">
        <v>34522</v>
      </c>
      <c r="D6032" t="str">
        <f t="shared" si="94"/>
        <v>K30MFHHMED HOWARD HUGHES MED INST K30MFHHMED</v>
      </c>
    </row>
    <row r="6033" spans="1:4">
      <c r="A6033" t="s">
        <v>34523</v>
      </c>
      <c r="B6033" t="s">
        <v>34524</v>
      </c>
      <c r="D6033" t="str">
        <f t="shared" si="94"/>
        <v>K30ACU5410 CMGI CACT yr 10 Pam Lein PI K30ACU5410</v>
      </c>
    </row>
    <row r="6034" spans="1:4">
      <c r="A6034" t="s">
        <v>34525</v>
      </c>
      <c r="B6034" t="s">
        <v>34526</v>
      </c>
      <c r="D6034" t="str">
        <f t="shared" si="94"/>
        <v>K30ACU54Y6 CMGI CACT yr 6 Pam Lein PI K30ACU54Y6</v>
      </c>
    </row>
    <row r="6035" spans="1:4">
      <c r="A6035" t="s">
        <v>34527</v>
      </c>
      <c r="B6035" t="s">
        <v>34528</v>
      </c>
      <c r="D6035" t="str">
        <f t="shared" si="94"/>
        <v>K30ACU54Y7 CMGI CACT yr 7 Pam Lein PI K30ACU54Y7</v>
      </c>
    </row>
    <row r="6036" spans="1:4">
      <c r="A6036" t="s">
        <v>34529</v>
      </c>
      <c r="B6036" t="s">
        <v>34530</v>
      </c>
      <c r="D6036" t="str">
        <f t="shared" si="94"/>
        <v>K30ACU54Y8 CMGI CACT yr 8 Pam Lein PI K30ACU54Y8</v>
      </c>
    </row>
    <row r="6037" spans="1:4">
      <c r="A6037" t="s">
        <v>34531</v>
      </c>
      <c r="B6037" t="s">
        <v>34532</v>
      </c>
      <c r="D6037" t="str">
        <f t="shared" si="94"/>
        <v>K30ACU54Y9 CMGI CACT yr 9 Pam Lein PI K30ACU54Y9</v>
      </c>
    </row>
    <row r="6038" spans="1:4">
      <c r="A6038" t="s">
        <v>34533</v>
      </c>
      <c r="B6038" t="s">
        <v>34534</v>
      </c>
      <c r="D6038" t="str">
        <f t="shared" si="94"/>
        <v>K30HAMAC10 ENT CACT CORE A YR 10 K30HAMAC10</v>
      </c>
    </row>
    <row r="6039" spans="1:4">
      <c r="A6039" t="s">
        <v>34535</v>
      </c>
      <c r="B6039" t="s">
        <v>34536</v>
      </c>
      <c r="D6039" t="str">
        <f t="shared" si="94"/>
        <v>K30HAMACT6 ENT CACT CORE A YR 6 K30HAMACT6</v>
      </c>
    </row>
    <row r="6040" spans="1:4">
      <c r="A6040" t="s">
        <v>34537</v>
      </c>
      <c r="B6040" t="s">
        <v>34538</v>
      </c>
      <c r="D6040" t="str">
        <f t="shared" si="94"/>
        <v>K30HAMACT7 ENT CACT CORE A YR 7 K30HAMACT7</v>
      </c>
    </row>
    <row r="6041" spans="1:4">
      <c r="A6041" t="s">
        <v>34539</v>
      </c>
      <c r="B6041" t="s">
        <v>34540</v>
      </c>
      <c r="D6041" t="str">
        <f t="shared" si="94"/>
        <v>K30HAMACT8 ENT CACT CORE A YR 8 K30HAMACT8</v>
      </c>
    </row>
    <row r="6042" spans="1:4">
      <c r="A6042" t="s">
        <v>34541</v>
      </c>
      <c r="B6042" t="s">
        <v>34542</v>
      </c>
      <c r="D6042" t="str">
        <f t="shared" si="94"/>
        <v>K30HAMACT9 ENT CACT CORE A YR 9 K30HAMACT9</v>
      </c>
    </row>
    <row r="6043" spans="1:4">
      <c r="A6043" t="s">
        <v>34543</v>
      </c>
      <c r="B6043" t="s">
        <v>34544</v>
      </c>
      <c r="D6043" t="str">
        <f t="shared" si="94"/>
        <v>K30V440CA0 CACT ADMIN LEIN VMB YR 10 K30V440CA0</v>
      </c>
    </row>
    <row r="6044" spans="1:4">
      <c r="A6044" t="s">
        <v>34545</v>
      </c>
      <c r="B6044" t="s">
        <v>34546</v>
      </c>
      <c r="D6044" t="str">
        <f t="shared" si="94"/>
        <v>K30V440CA6 CACT ADMIN LEIN VMB YR 6 K30V440CA6</v>
      </c>
    </row>
    <row r="6045" spans="1:4">
      <c r="A6045" t="s">
        <v>34547</v>
      </c>
      <c r="B6045" t="s">
        <v>34548</v>
      </c>
      <c r="D6045" t="str">
        <f t="shared" si="94"/>
        <v>K30V440CA7 CACT ADMIN LEIN VMB YR 7 K30V440CA7</v>
      </c>
    </row>
    <row r="6046" spans="1:4">
      <c r="A6046" t="s">
        <v>34549</v>
      </c>
      <c r="B6046" t="s">
        <v>34550</v>
      </c>
      <c r="D6046" t="str">
        <f t="shared" si="94"/>
        <v>K30V440CA8 CACT ADMIN LEIN VMB YR 8 K30V440CA8</v>
      </c>
    </row>
    <row r="6047" spans="1:4">
      <c r="A6047" t="s">
        <v>34551</v>
      </c>
      <c r="B6047" t="s">
        <v>34552</v>
      </c>
      <c r="D6047" t="str">
        <f t="shared" si="94"/>
        <v>K30V440CA9 CACT ADMIN LEIN VMB YR 9 K30V440CA9</v>
      </c>
    </row>
    <row r="6048" spans="1:4">
      <c r="A6048" t="s">
        <v>34553</v>
      </c>
      <c r="B6048" t="s">
        <v>34554</v>
      </c>
      <c r="D6048" t="str">
        <f t="shared" si="94"/>
        <v>K30V440CC1 CACT CONF SUPPLEMENT LEIN VM MOL BIO K30V440CC1</v>
      </c>
    </row>
    <row r="6049" spans="1:4">
      <c r="A6049" t="s">
        <v>34555</v>
      </c>
      <c r="B6049" t="s">
        <v>34556</v>
      </c>
      <c r="D6049" t="str">
        <f t="shared" si="94"/>
        <v>K30V440CT0 CACT REC LEIN VMB YR 10 K30V440CT0</v>
      </c>
    </row>
    <row r="6050" spans="1:4">
      <c r="A6050" t="s">
        <v>34557</v>
      </c>
      <c r="B6050" t="s">
        <v>34558</v>
      </c>
      <c r="D6050" t="str">
        <f t="shared" si="94"/>
        <v>K30V440CT6 CACT REC LEIN VMB YR 6 K30V440CT6</v>
      </c>
    </row>
    <row r="6051" spans="1:4">
      <c r="A6051" t="s">
        <v>34559</v>
      </c>
      <c r="B6051" t="s">
        <v>34560</v>
      </c>
      <c r="D6051" t="str">
        <f t="shared" si="94"/>
        <v>K30V440CT7 CACT REC LEIN VMB YR 7 K30V440CT7</v>
      </c>
    </row>
    <row r="6052" spans="1:4">
      <c r="A6052" t="s">
        <v>34561</v>
      </c>
      <c r="B6052" t="s">
        <v>34562</v>
      </c>
      <c r="D6052" t="str">
        <f t="shared" si="94"/>
        <v>K30V440CT8 CACT REC LEIN VMB YR 8 K30V440CT8</v>
      </c>
    </row>
    <row r="6053" spans="1:4">
      <c r="A6053" t="s">
        <v>34563</v>
      </c>
      <c r="B6053" t="s">
        <v>34564</v>
      </c>
      <c r="D6053" t="str">
        <f t="shared" si="94"/>
        <v>K30V440CT9 CACT REC LEIN VMB YR 9 K30V440CT9</v>
      </c>
    </row>
    <row r="6054" spans="1:4">
      <c r="A6054" t="s">
        <v>34565</v>
      </c>
      <c r="B6054" t="s">
        <v>34566</v>
      </c>
      <c r="D6054" t="str">
        <f t="shared" si="94"/>
        <v>K30V440L67 VMB LEIN CounterACT PROJ 3 YR 6 K30V440L67</v>
      </c>
    </row>
    <row r="6055" spans="1:4">
      <c r="A6055" t="s">
        <v>34567</v>
      </c>
      <c r="B6055" t="s">
        <v>34568</v>
      </c>
      <c r="D6055" t="str">
        <f t="shared" si="94"/>
        <v>K30V440L73 VMB LEIN CounterACT PROJ 3 YR 7 K30V440L73</v>
      </c>
    </row>
    <row r="6056" spans="1:4">
      <c r="A6056" t="s">
        <v>34569</v>
      </c>
      <c r="B6056" t="s">
        <v>34570</v>
      </c>
      <c r="D6056" t="str">
        <f t="shared" si="94"/>
        <v>K30V440L80 VMB LEIN CounterACT PROJ 3 YR 8 K30V440L80</v>
      </c>
    </row>
    <row r="6057" spans="1:4">
      <c r="A6057" t="s">
        <v>34571</v>
      </c>
      <c r="B6057" t="s">
        <v>34572</v>
      </c>
      <c r="D6057" t="str">
        <f t="shared" si="94"/>
        <v>K30V440L85 VMB LEIN CounterACT PROJ 3 YR 9 K30V440L85</v>
      </c>
    </row>
    <row r="6058" spans="1:4">
      <c r="A6058" t="s">
        <v>34573</v>
      </c>
      <c r="B6058" t="s">
        <v>34574</v>
      </c>
      <c r="D6058" t="str">
        <f t="shared" si="94"/>
        <v>K30V440L90 VMB LEIN CounterACT PROJ 3 YR 10 K30V440L90</v>
      </c>
    </row>
    <row r="6059" spans="1:4">
      <c r="A6059" t="s">
        <v>34575</v>
      </c>
      <c r="B6059" t="s">
        <v>34576</v>
      </c>
      <c r="D6059" t="str">
        <f t="shared" si="94"/>
        <v>K30V440N43 VMB CACT PROJ 1 YR6 PESSAH INP K30V440N43</v>
      </c>
    </row>
    <row r="6060" spans="1:4">
      <c r="A6060" t="s">
        <v>34577</v>
      </c>
      <c r="B6060" t="s">
        <v>34578</v>
      </c>
      <c r="D6060" t="str">
        <f t="shared" si="94"/>
        <v>K30V440N45 VMB CACT PROJ 1 YR7 PESSAH INP K30V440N45</v>
      </c>
    </row>
    <row r="6061" spans="1:4">
      <c r="A6061" t="s">
        <v>34579</v>
      </c>
      <c r="B6061" t="s">
        <v>34580</v>
      </c>
      <c r="D6061" t="str">
        <f t="shared" si="94"/>
        <v>K30V440N48 VMB CACT PROJ 1 YR8 PESSAH INP K30V440N48</v>
      </c>
    </row>
    <row r="6062" spans="1:4">
      <c r="A6062" t="s">
        <v>34581</v>
      </c>
      <c r="B6062" t="s">
        <v>34582</v>
      </c>
      <c r="D6062" t="str">
        <f t="shared" si="94"/>
        <v>K30V440N50 VMB CACT PROJ 1 YR9 PESSAH INP K30V440N50</v>
      </c>
    </row>
    <row r="6063" spans="1:4">
      <c r="A6063" t="s">
        <v>34583</v>
      </c>
      <c r="B6063" t="s">
        <v>34584</v>
      </c>
      <c r="D6063" t="str">
        <f t="shared" si="94"/>
        <v>K30V440N52 VMB CACT PROJ 1 YR10 PESSAH INP K30V440N52</v>
      </c>
    </row>
    <row r="6064" spans="1:4">
      <c r="A6064" t="s">
        <v>34585</v>
      </c>
      <c r="B6064" t="s">
        <v>34586</v>
      </c>
      <c r="D6064" t="str">
        <f t="shared" si="94"/>
        <v>KS0DTCAC10 TANCREDI CORE C COUNTERACT PROJECT YR 10 KS0DTCAC10</v>
      </c>
    </row>
    <row r="6065" spans="1:4">
      <c r="A6065" t="s">
        <v>34587</v>
      </c>
      <c r="B6065" t="s">
        <v>34588</v>
      </c>
      <c r="D6065" t="str">
        <f t="shared" si="94"/>
        <v>KS0DTCACT6 TANCREDI CORE C COUNTERACT PROJECT YR 6 KS0DTCACT6</v>
      </c>
    </row>
    <row r="6066" spans="1:4">
      <c r="A6066" t="s">
        <v>34589</v>
      </c>
      <c r="B6066" t="s">
        <v>34590</v>
      </c>
      <c r="D6066" t="str">
        <f t="shared" si="94"/>
        <v>KS0DTCACT7 TANCREDI CORE C COUNTERACT PROJECT YR 7 KS0DTCACT7</v>
      </c>
    </row>
    <row r="6067" spans="1:4">
      <c r="A6067" t="s">
        <v>34591</v>
      </c>
      <c r="B6067" t="s">
        <v>34592</v>
      </c>
      <c r="D6067" t="str">
        <f t="shared" si="94"/>
        <v>KS0DTCACT8 TANCREDI CORE C COUNTERACT PROJECT YR 8 KS0DTCACT8</v>
      </c>
    </row>
    <row r="6068" spans="1:4">
      <c r="A6068" t="s">
        <v>34593</v>
      </c>
      <c r="B6068" t="s">
        <v>34594</v>
      </c>
      <c r="D6068" t="str">
        <f t="shared" si="94"/>
        <v>KS0DTCACT9 TANCREDI CORE C COUNTERACT PROJECT YR 9 KS0DTCACT9</v>
      </c>
    </row>
    <row r="6069" spans="1:4">
      <c r="A6069" t="s">
        <v>34595</v>
      </c>
      <c r="B6069" t="s">
        <v>34596</v>
      </c>
      <c r="D6069" t="str">
        <f t="shared" si="94"/>
        <v>KS0G239B77 Gurkoff Lein Counteract Y 10 05 31 23 KS0G239B77</v>
      </c>
    </row>
    <row r="6070" spans="1:4">
      <c r="A6070" t="s">
        <v>34597</v>
      </c>
      <c r="B6070" t="s">
        <v>34598</v>
      </c>
      <c r="D6070" t="str">
        <f t="shared" si="94"/>
        <v>KS0GG39B77 Gurkoff Lein Counteract YR9 5 31 21 KS0GG39B77</v>
      </c>
    </row>
    <row r="6071" spans="1:4">
      <c r="A6071" t="s">
        <v>34599</v>
      </c>
      <c r="B6071" t="s">
        <v>34600</v>
      </c>
      <c r="D6071" t="str">
        <f t="shared" si="94"/>
        <v>KS0HWACT06 MPHA WULFF ACT NIH KS0HWACT06</v>
      </c>
    </row>
    <row r="6072" spans="1:4">
      <c r="A6072" t="s">
        <v>34601</v>
      </c>
      <c r="B6072" t="s">
        <v>34602</v>
      </c>
      <c r="D6072" t="str">
        <f t="shared" si="94"/>
        <v>KS0HWACT07 MPHA WULFF ACT NIH KS0HWACT07</v>
      </c>
    </row>
    <row r="6073" spans="1:4">
      <c r="A6073" t="s">
        <v>34603</v>
      </c>
      <c r="B6073" t="s">
        <v>34604</v>
      </c>
      <c r="D6073" t="str">
        <f t="shared" si="94"/>
        <v>KS0HWACT08 MPHA WULFF ACT NIH KS0HWACT08</v>
      </c>
    </row>
    <row r="6074" spans="1:4">
      <c r="A6074" t="s">
        <v>34605</v>
      </c>
      <c r="B6074" t="s">
        <v>34606</v>
      </c>
      <c r="D6074" t="str">
        <f t="shared" si="94"/>
        <v>KS0HWACT09 MPHA WULFF ACT NIH KS0HWACT09</v>
      </c>
    </row>
    <row r="6075" spans="1:4">
      <c r="A6075" t="s">
        <v>34607</v>
      </c>
      <c r="B6075" t="s">
        <v>34608</v>
      </c>
      <c r="D6075" t="str">
        <f t="shared" si="94"/>
        <v>KS0HWACT10 MPHA WULFF ACT NIH KS0HWACT10</v>
      </c>
    </row>
    <row r="6076" spans="1:4">
      <c r="A6076" t="s">
        <v>34609</v>
      </c>
      <c r="B6076" t="s">
        <v>34610</v>
      </c>
      <c r="D6076" t="str">
        <f t="shared" si="94"/>
        <v>KS0HWACTCA MPHA WULFF ACT NIH CORE A KS0HWACTCA</v>
      </c>
    </row>
    <row r="6077" spans="1:4">
      <c r="A6077" t="s">
        <v>34611</v>
      </c>
      <c r="B6077" t="s">
        <v>34612</v>
      </c>
      <c r="D6077" t="str">
        <f t="shared" si="94"/>
        <v>KS0HWBRU10 MPHA WULFF ACT NIH BRUCE10 KS0HWBRU10</v>
      </c>
    </row>
    <row r="6078" spans="1:4">
      <c r="A6078" t="s">
        <v>34613</v>
      </c>
      <c r="B6078" t="s">
        <v>34614</v>
      </c>
      <c r="D6078" t="str">
        <f t="shared" si="94"/>
        <v>KS0HWBRUC6 MPHA WULFF ACT BRUCE KS0HWBRUC6</v>
      </c>
    </row>
    <row r="6079" spans="1:4">
      <c r="A6079" t="s">
        <v>34615</v>
      </c>
      <c r="B6079" t="s">
        <v>34616</v>
      </c>
      <c r="D6079" t="str">
        <f t="shared" si="94"/>
        <v>KS0HWBRUC7 MPHA WULFF ACT BRUCE KS0HWBRUC7</v>
      </c>
    </row>
    <row r="6080" spans="1:4">
      <c r="A6080" t="s">
        <v>34617</v>
      </c>
      <c r="B6080" t="s">
        <v>34618</v>
      </c>
      <c r="D6080" t="str">
        <f t="shared" si="94"/>
        <v>KS0HWBRUC8 MPHA WULFF ACT NIH KS0HWBRUC8</v>
      </c>
    </row>
    <row r="6081" spans="1:4">
      <c r="A6081" t="s">
        <v>34619</v>
      </c>
      <c r="B6081" t="s">
        <v>34620</v>
      </c>
      <c r="D6081" t="str">
        <f t="shared" si="94"/>
        <v>KS0HWBRUC9 MPHA WULFF ACT NIH KS0HWBRUC9</v>
      </c>
    </row>
    <row r="6082" spans="1:4">
      <c r="A6082" t="s">
        <v>34621</v>
      </c>
      <c r="B6082" t="s">
        <v>34622</v>
      </c>
      <c r="D6082" t="str">
        <f t="shared" si="94"/>
        <v>KS0HWCRA07 MPHA WULFF ACT NIH CORE A KS0HWCRA07</v>
      </c>
    </row>
    <row r="6083" spans="1:4">
      <c r="A6083" t="s">
        <v>34623</v>
      </c>
      <c r="B6083" t="s">
        <v>34624</v>
      </c>
      <c r="D6083" t="str">
        <f t="shared" ref="D6083:D6146" si="95">A6083&amp;" "&amp;B6083</f>
        <v>KS0HWCRA08 MPHA WULFF ACT NIH KS0HWCRA08</v>
      </c>
    </row>
    <row r="6084" spans="1:4">
      <c r="A6084" t="s">
        <v>34625</v>
      </c>
      <c r="B6084" t="s">
        <v>34626</v>
      </c>
      <c r="D6084" t="str">
        <f t="shared" si="95"/>
        <v>KS0HWCRA09 MPHA WULFF ACT NIH KS0HWCRA09</v>
      </c>
    </row>
    <row r="6085" spans="1:4">
      <c r="A6085" t="s">
        <v>34627</v>
      </c>
      <c r="B6085" t="s">
        <v>34628</v>
      </c>
      <c r="D6085" t="str">
        <f t="shared" si="95"/>
        <v>KS0HWCRA10 MPHA WULFF ACT NIH CORE A KS0HWCRA10</v>
      </c>
    </row>
    <row r="6086" spans="1:4">
      <c r="A6086" t="s">
        <v>34629</v>
      </c>
      <c r="B6086" t="s">
        <v>34630</v>
      </c>
      <c r="D6086" t="str">
        <f t="shared" si="95"/>
        <v>KS0MRACT06 ROGAWSKI PROJECT 1 COUNTERACT 05 18 KS0MRACT06</v>
      </c>
    </row>
    <row r="6087" spans="1:4">
      <c r="A6087" t="s">
        <v>34631</v>
      </c>
      <c r="B6087" t="s">
        <v>34632</v>
      </c>
      <c r="D6087" t="str">
        <f t="shared" si="95"/>
        <v>KS0MRACT07 ROGAWSKI PROJECT 1 COUNTERACT 05 19 KS0MRACT07</v>
      </c>
    </row>
    <row r="6088" spans="1:4">
      <c r="A6088" t="s">
        <v>34633</v>
      </c>
      <c r="B6088" t="s">
        <v>34634</v>
      </c>
      <c r="D6088" t="str">
        <f t="shared" si="95"/>
        <v>KS0MRACT08 ROGAWSKI PROJECT COUNTERACT YR8 5 20 KS0MRACT08</v>
      </c>
    </row>
    <row r="6089" spans="1:4">
      <c r="A6089" t="s">
        <v>34635</v>
      </c>
      <c r="B6089" t="s">
        <v>34636</v>
      </c>
      <c r="D6089" t="str">
        <f t="shared" si="95"/>
        <v>KS0MRACT09 ROGAWSKI PROJECT COUNTERACT YR9 5 21 KS0MRACT09</v>
      </c>
    </row>
    <row r="6090" spans="1:4">
      <c r="A6090" t="s">
        <v>34637</v>
      </c>
      <c r="B6090" t="s">
        <v>34638</v>
      </c>
      <c r="D6090" t="str">
        <f t="shared" si="95"/>
        <v>KS0MRACT10 ROGAWSKI Lien CounterACT YR10 5 31 23 KS0MRACT10</v>
      </c>
    </row>
    <row r="6091" spans="1:4">
      <c r="A6091" t="s">
        <v>34639</v>
      </c>
      <c r="B6091" t="s">
        <v>34640</v>
      </c>
      <c r="D6091" t="str">
        <f t="shared" si="95"/>
        <v>K30AQSR002 USDA FOREST SERVICE AGREEMENT K30AQSR002</v>
      </c>
    </row>
    <row r="6092" spans="1:4">
      <c r="A6092" t="s">
        <v>34641</v>
      </c>
      <c r="B6092" t="s">
        <v>34642</v>
      </c>
      <c r="D6092" t="str">
        <f t="shared" si="95"/>
        <v>K30APSM577 PS BROWN 2019 FAR 4R IPNI K30APSM577</v>
      </c>
    </row>
    <row r="6093" spans="1:4">
      <c r="A6093" t="s">
        <v>34643</v>
      </c>
      <c r="B6093" t="s">
        <v>34644</v>
      </c>
      <c r="D6093" t="str">
        <f t="shared" si="95"/>
        <v>KS0SPEK804 KLINEBERG ISSG PCD2 STUDY 04 30 KS0SPEK804</v>
      </c>
    </row>
    <row r="6094" spans="1:4">
      <c r="A6094" t="s">
        <v>34645</v>
      </c>
      <c r="B6094" t="s">
        <v>34646</v>
      </c>
      <c r="D6094" t="str">
        <f t="shared" si="95"/>
        <v>K30TLKBUFF CHE KUHL BUFFALO STATE 6230 K30TLKBUFF</v>
      </c>
    </row>
    <row r="6095" spans="1:4">
      <c r="A6095" t="s">
        <v>34647</v>
      </c>
      <c r="B6095" t="s">
        <v>34648</v>
      </c>
      <c r="D6095" t="str">
        <f t="shared" si="95"/>
        <v>K30LIUSPIN PLB Liu NSF award 1920358 01 K30LIUSPIN</v>
      </c>
    </row>
    <row r="6096" spans="1:4">
      <c r="A6096" t="s">
        <v>34649</v>
      </c>
      <c r="B6096" t="s">
        <v>34650</v>
      </c>
      <c r="D6096" t="str">
        <f t="shared" si="95"/>
        <v>KS0JCNOV01 CHUNG NOVARTIS CT PROTOCOL CSEG101B2201 KS0JCNOV01</v>
      </c>
    </row>
    <row r="6097" spans="1:4">
      <c r="A6097" t="s">
        <v>34651</v>
      </c>
      <c r="B6097" t="s">
        <v>34652</v>
      </c>
      <c r="D6097" t="str">
        <f t="shared" si="95"/>
        <v>KS0LZADAPT ZHANG PD 1105 12 01 2021 KS0LZADAPT</v>
      </c>
    </row>
    <row r="6098" spans="1:4">
      <c r="A6098" t="s">
        <v>34653</v>
      </c>
      <c r="B6098" t="s">
        <v>34654</v>
      </c>
      <c r="D6098" t="str">
        <f t="shared" si="95"/>
        <v>K30PSW39C2 Collaborative Research Ants of the World K30PSW39C2</v>
      </c>
    </row>
    <row r="6099" spans="1:4">
      <c r="A6099" t="s">
        <v>34655</v>
      </c>
      <c r="B6099" t="s">
        <v>34656</v>
      </c>
      <c r="D6099" t="str">
        <f t="shared" si="95"/>
        <v>K30KMKIRIN CHE MCDONALD Kirin Company Ltd Contract K30KMKIRIN</v>
      </c>
    </row>
    <row r="6100" spans="1:4">
      <c r="A6100" t="s">
        <v>34657</v>
      </c>
      <c r="B6100" t="s">
        <v>34658</v>
      </c>
      <c r="D6100" t="str">
        <f t="shared" si="95"/>
        <v>K30KMKIRPY CHE MCDONALD Kirin Company Ltd PAYROLL K30KMKIRPY</v>
      </c>
    </row>
    <row r="6101" spans="1:4">
      <c r="A6101" t="s">
        <v>34659</v>
      </c>
      <c r="B6101" t="s">
        <v>34660</v>
      </c>
      <c r="D6101" t="str">
        <f t="shared" si="95"/>
        <v>K30FKBNIA5 NPB BAAR NIA PPG Year 5 K30FKBNIA5</v>
      </c>
    </row>
    <row r="6102" spans="1:4">
      <c r="A6102" t="s">
        <v>34661</v>
      </c>
      <c r="B6102" t="s">
        <v>34662</v>
      </c>
      <c r="D6102" t="str">
        <f t="shared" si="95"/>
        <v>K30KCLC019 OR LLOYD CORTOPASSI NIH PPG YR02 K30KCLC019</v>
      </c>
    </row>
    <row r="6103" spans="1:4">
      <c r="A6103" t="s">
        <v>34663</v>
      </c>
      <c r="B6103" t="s">
        <v>34664</v>
      </c>
      <c r="D6103" t="str">
        <f t="shared" si="95"/>
        <v>K30KCLC031 OR LLOYD CORTOPASSI NIH PPG YR03 K30KCLC031</v>
      </c>
    </row>
    <row r="6104" spans="1:4">
      <c r="A6104" t="s">
        <v>34665</v>
      </c>
      <c r="B6104" t="s">
        <v>34666</v>
      </c>
      <c r="D6104" t="str">
        <f t="shared" si="95"/>
        <v>K30KCLC055 OR LLOYD CORTOPASSI NIH PPG YR04 K30KCLC055</v>
      </c>
    </row>
    <row r="6105" spans="1:4">
      <c r="A6105" t="s">
        <v>34667</v>
      </c>
      <c r="B6105" t="s">
        <v>34668</v>
      </c>
      <c r="D6105" t="str">
        <f t="shared" si="95"/>
        <v>K30KCLC067 OR LLOYD CORTOPASSI NIH PPG YR05 K30KCLC067</v>
      </c>
    </row>
    <row r="6106" spans="1:4">
      <c r="A6106" t="s">
        <v>34669</v>
      </c>
      <c r="B6106" t="s">
        <v>34670</v>
      </c>
      <c r="D6106" t="str">
        <f t="shared" si="95"/>
        <v>K30KXBNIA1 KEITH BAAR ACCOUNT K30KXBNIA1</v>
      </c>
    </row>
    <row r="6107" spans="1:4">
      <c r="A6107" t="s">
        <v>34671</v>
      </c>
      <c r="B6107" t="s">
        <v>34672</v>
      </c>
      <c r="D6107" t="str">
        <f t="shared" si="95"/>
        <v>K30KXBNIA2 KEITH BAAR ACCOUNT K30KXBNIA2</v>
      </c>
    </row>
    <row r="6108" spans="1:4">
      <c r="A6108" t="s">
        <v>34673</v>
      </c>
      <c r="B6108" t="s">
        <v>34674</v>
      </c>
      <c r="D6108" t="str">
        <f t="shared" si="95"/>
        <v>K30KXBNIA3 NPB BAAR NIA PPG Year 3 K30KXBNIA3</v>
      </c>
    </row>
    <row r="6109" spans="1:4">
      <c r="A6109" t="s">
        <v>34675</v>
      </c>
      <c r="B6109" t="s">
        <v>34676</v>
      </c>
      <c r="D6109" t="str">
        <f t="shared" si="95"/>
        <v>K30KXBNIA4 NPB BAAR NIA PPG Year 4 K30KXBNIA4</v>
      </c>
    </row>
    <row r="6110" spans="1:4">
      <c r="A6110" t="s">
        <v>34677</v>
      </c>
      <c r="B6110" t="s">
        <v>34678</v>
      </c>
      <c r="D6110" t="str">
        <f t="shared" si="95"/>
        <v>K30V440AG1 VMB CORTOPASSI NIA PPG ADMIN CORE Y1 K30V440AG1</v>
      </c>
    </row>
    <row r="6111" spans="1:4">
      <c r="A6111" t="s">
        <v>34679</v>
      </c>
      <c r="B6111" t="s">
        <v>34680</v>
      </c>
      <c r="D6111" t="str">
        <f t="shared" si="95"/>
        <v>K30V440AG2 VMB CORTOPASSI NIA PPG ADMIN CORE Y2 K30V440AG2</v>
      </c>
    </row>
    <row r="6112" spans="1:4">
      <c r="A6112" t="s">
        <v>34681</v>
      </c>
      <c r="B6112" t="s">
        <v>34682</v>
      </c>
      <c r="D6112" t="str">
        <f t="shared" si="95"/>
        <v>K30V440AG3 VMB CORTOPASSI NIA PPG ADMIN CORE Y3 K30V440AG3</v>
      </c>
    </row>
    <row r="6113" spans="1:4">
      <c r="A6113" t="s">
        <v>34683</v>
      </c>
      <c r="B6113" t="s">
        <v>34684</v>
      </c>
      <c r="D6113" t="str">
        <f t="shared" si="95"/>
        <v>K30V440AG4 VMB CORTOPASSI NIA PPG ADMIN CORE Y4 K30V440AG4</v>
      </c>
    </row>
    <row r="6114" spans="1:4">
      <c r="A6114" t="s">
        <v>34685</v>
      </c>
      <c r="B6114" t="s">
        <v>34686</v>
      </c>
      <c r="D6114" t="str">
        <f t="shared" si="95"/>
        <v>K30V440AG5 VMB CORTOPASSI NIA PPG ADMIN CORE Y5 K30V440AG5</v>
      </c>
    </row>
    <row r="6115" spans="1:4">
      <c r="A6115" t="s">
        <v>34687</v>
      </c>
      <c r="B6115" t="s">
        <v>34688</v>
      </c>
      <c r="D6115" t="str">
        <f t="shared" si="95"/>
        <v>K30V440AN1 VMB CORTOPASSI RAMSEY ANIMAL CORE C Y1 K30V440AN1</v>
      </c>
    </row>
    <row r="6116" spans="1:4">
      <c r="A6116" t="s">
        <v>34689</v>
      </c>
      <c r="B6116" t="s">
        <v>34690</v>
      </c>
      <c r="D6116" t="str">
        <f t="shared" si="95"/>
        <v>K30V440AN2 VMB CORTOPASSI RAMSEY ANIMAL CORE C Y2 K30V440AN2</v>
      </c>
    </row>
    <row r="6117" spans="1:4">
      <c r="A6117" t="s">
        <v>34691</v>
      </c>
      <c r="B6117" t="s">
        <v>34692</v>
      </c>
      <c r="D6117" t="str">
        <f t="shared" si="95"/>
        <v>K30V440AN3 VMB CORTOPASSI RAMSEY ANIMAL CORE C Y3 K30V440AN3</v>
      </c>
    </row>
    <row r="6118" spans="1:4">
      <c r="A6118" t="s">
        <v>34693</v>
      </c>
      <c r="B6118" t="s">
        <v>34694</v>
      </c>
      <c r="D6118" t="str">
        <f t="shared" si="95"/>
        <v>K30V440AN4 VMB CORTOPASSI RAMSEY ANIMAL CORE C Y4 K30V440AN4</v>
      </c>
    </row>
    <row r="6119" spans="1:4">
      <c r="A6119" t="s">
        <v>34695</v>
      </c>
      <c r="B6119" t="s">
        <v>34696</v>
      </c>
      <c r="D6119" t="str">
        <f t="shared" si="95"/>
        <v>K30V440AN5 VMB CORTOPASSI RAMSEY ANIMAL CORE C Y5 K30V440AN5</v>
      </c>
    </row>
    <row r="6120" spans="1:4">
      <c r="A6120" t="s">
        <v>34697</v>
      </c>
      <c r="B6120" t="s">
        <v>34698</v>
      </c>
      <c r="D6120" t="str">
        <f t="shared" si="95"/>
        <v>K30V440C78 VMB CORTOPASSI NIA PPG PROJ 1 Y1 K30V440C78</v>
      </c>
    </row>
    <row r="6121" spans="1:4">
      <c r="A6121" t="s">
        <v>34699</v>
      </c>
      <c r="B6121" t="s">
        <v>34700</v>
      </c>
      <c r="D6121" t="str">
        <f t="shared" si="95"/>
        <v>K30V440C82 VMB CORTOPASSI NIA PPG PROJ 1 Y2 K30V440C82</v>
      </c>
    </row>
    <row r="6122" spans="1:4">
      <c r="A6122" t="s">
        <v>34701</v>
      </c>
      <c r="B6122" t="s">
        <v>34702</v>
      </c>
      <c r="D6122" t="str">
        <f t="shared" si="95"/>
        <v>K30V440C83 VMB CORTOPASSI NIA PPG DIV SUPP C GARCIA K30V440C83</v>
      </c>
    </row>
    <row r="6123" spans="1:4">
      <c r="A6123" t="s">
        <v>34703</v>
      </c>
      <c r="B6123" t="s">
        <v>34704</v>
      </c>
      <c r="D6123" t="str">
        <f t="shared" si="95"/>
        <v>K30V440C85 VMB CORTO NIA PPG DIV SUPPL J A SANDOVAL K30V440C85</v>
      </c>
    </row>
    <row r="6124" spans="1:4">
      <c r="A6124" t="s">
        <v>34705</v>
      </c>
      <c r="B6124" t="s">
        <v>34706</v>
      </c>
      <c r="D6124" t="str">
        <f t="shared" si="95"/>
        <v>K30V440C87 VMB CORTOPASSI NIA PPG PROJ 1 Y3 K30V440C87</v>
      </c>
    </row>
    <row r="6125" spans="1:4">
      <c r="A6125" t="s">
        <v>34707</v>
      </c>
      <c r="B6125" t="s">
        <v>34708</v>
      </c>
      <c r="D6125" t="str">
        <f t="shared" si="95"/>
        <v>K30V440C88 VMB CORTOPASSI NIA PPG DIV SUPP C GARCIA K30V440C88</v>
      </c>
    </row>
    <row r="6126" spans="1:4">
      <c r="A6126" t="s">
        <v>34709</v>
      </c>
      <c r="B6126" t="s">
        <v>34710</v>
      </c>
      <c r="D6126" t="str">
        <f t="shared" si="95"/>
        <v>K30V440C89 VMB CORTO NIA PPG DIV SUPPL J A SANDOVAL K30V440C89</v>
      </c>
    </row>
    <row r="6127" spans="1:4">
      <c r="A6127" t="s">
        <v>34711</v>
      </c>
      <c r="B6127" t="s">
        <v>34712</v>
      </c>
      <c r="D6127" t="str">
        <f t="shared" si="95"/>
        <v>K30V440C91 VMB CORTOPASSI NIA PPG PROJ 1 Y4 K30V440C91</v>
      </c>
    </row>
    <row r="6128" spans="1:4">
      <c r="A6128" t="s">
        <v>34713</v>
      </c>
      <c r="B6128" t="s">
        <v>34714</v>
      </c>
      <c r="D6128" t="str">
        <f t="shared" si="95"/>
        <v>K30V440C92 VMB CORTOPASSI NIA PPG DIV SUPP C GARCIA K30V440C92</v>
      </c>
    </row>
    <row r="6129" spans="1:4">
      <c r="A6129" t="s">
        <v>34715</v>
      </c>
      <c r="B6129" t="s">
        <v>34716</v>
      </c>
      <c r="D6129" t="str">
        <f t="shared" si="95"/>
        <v>K30V440C95 VMB CORTOPASSI NIA PPG PROJ 1 Y5 K30V440C95</v>
      </c>
    </row>
    <row r="6130" spans="1:4">
      <c r="A6130" t="s">
        <v>34717</v>
      </c>
      <c r="B6130" t="s">
        <v>34718</v>
      </c>
      <c r="D6130" t="str">
        <f t="shared" si="95"/>
        <v>K30V440J32 VMB RAMSEY NIA PPG PROJ 4 Y1 K30V440J32</v>
      </c>
    </row>
    <row r="6131" spans="1:4">
      <c r="A6131" t="s">
        <v>34719</v>
      </c>
      <c r="B6131" t="s">
        <v>34720</v>
      </c>
      <c r="D6131" t="str">
        <f t="shared" si="95"/>
        <v>K30V440J34 VMB RAMSEY NIA PPG PROJ 4 Y2 K30V440J34</v>
      </c>
    </row>
    <row r="6132" spans="1:4">
      <c r="A6132" t="s">
        <v>34721</v>
      </c>
      <c r="B6132" t="s">
        <v>34722</v>
      </c>
      <c r="D6132" t="str">
        <f t="shared" si="95"/>
        <v>K30V440J37 VMB RAMSEY NIA PPG PROJ 4 Y3 K30V440J37</v>
      </c>
    </row>
    <row r="6133" spans="1:4">
      <c r="A6133" t="s">
        <v>34723</v>
      </c>
      <c r="B6133" t="s">
        <v>34724</v>
      </c>
      <c r="D6133" t="str">
        <f t="shared" si="95"/>
        <v>K30V440J39 VMB RAMSEY NIA PPG PROJ 4 Y4 K30V440J39</v>
      </c>
    </row>
    <row r="6134" spans="1:4">
      <c r="A6134" t="s">
        <v>34725</v>
      </c>
      <c r="B6134" t="s">
        <v>34726</v>
      </c>
      <c r="D6134" t="str">
        <f t="shared" si="95"/>
        <v>K30V440J42 VMB RAMSEY NIA PPG PROJ 4 Y5 K30V440J42</v>
      </c>
    </row>
    <row r="6135" spans="1:4">
      <c r="A6135" t="s">
        <v>34727</v>
      </c>
      <c r="B6135" t="s">
        <v>34728</v>
      </c>
      <c r="D6135" t="str">
        <f t="shared" si="95"/>
        <v>K30V440J43 VMB RAMSEY NIA PPG PROJ 4 Y5 K30V440J43</v>
      </c>
    </row>
    <row r="6136" spans="1:4">
      <c r="A6136" t="s">
        <v>34729</v>
      </c>
      <c r="B6136" t="s">
        <v>34730</v>
      </c>
      <c r="D6136" t="str">
        <f t="shared" si="95"/>
        <v>KS0JSKETO1 G Cortopassi Jill Silverman NIA PPG Yr 1 KS0JSKETO1</v>
      </c>
    </row>
    <row r="6137" spans="1:4">
      <c r="A6137" t="s">
        <v>34731</v>
      </c>
      <c r="B6137" t="s">
        <v>34732</v>
      </c>
      <c r="D6137" t="str">
        <f t="shared" si="95"/>
        <v>KS0JSKETO2 G Cortopassi Jill Silverman NIA PPG Yr 2 KS0JSKETO2</v>
      </c>
    </row>
    <row r="6138" spans="1:4">
      <c r="A6138" t="s">
        <v>34733</v>
      </c>
      <c r="B6138" t="s">
        <v>34734</v>
      </c>
      <c r="D6138" t="str">
        <f t="shared" si="95"/>
        <v>KS0JSKETO3 G Cortopassi Jill Silverman NIA PPG Yr 3 KS0JSKETO3</v>
      </c>
    </row>
    <row r="6139" spans="1:4">
      <c r="A6139" t="s">
        <v>34735</v>
      </c>
      <c r="B6139" t="s">
        <v>34736</v>
      </c>
      <c r="D6139" t="str">
        <f t="shared" si="95"/>
        <v>KS0KCLC001 OR LLOYD CORTOPASSI NIH PPG YR01 KS0KCLC001</v>
      </c>
    </row>
    <row r="6140" spans="1:4">
      <c r="A6140" t="s">
        <v>34737</v>
      </c>
      <c r="B6140" t="s">
        <v>34738</v>
      </c>
      <c r="D6140" t="str">
        <f t="shared" si="95"/>
        <v>KS0KCLC019 OR LLOYD CORTOPASSI NIH PPG YR02 KS0KCLC019</v>
      </c>
    </row>
    <row r="6141" spans="1:4">
      <c r="A6141" t="s">
        <v>34739</v>
      </c>
      <c r="B6141" t="s">
        <v>34740</v>
      </c>
      <c r="D6141" t="str">
        <f t="shared" si="95"/>
        <v>KS0KKFTKF1 MED PHS KIM COTOPASSI NIA PPG P01 KS0KKFTKF1</v>
      </c>
    </row>
    <row r="6142" spans="1:4">
      <c r="A6142" t="s">
        <v>34741</v>
      </c>
      <c r="B6142" t="s">
        <v>34742</v>
      </c>
      <c r="D6142" t="str">
        <f t="shared" si="95"/>
        <v>KS0KKFTKF2 MED PHS KIM CORTOPASSI NIA PPG P01 KS0KKFTKF2</v>
      </c>
    </row>
    <row r="6143" spans="1:4">
      <c r="A6143" t="s">
        <v>34743</v>
      </c>
      <c r="B6143" t="s">
        <v>34744</v>
      </c>
      <c r="D6143" t="str">
        <f t="shared" si="95"/>
        <v>KS0KKFTKF3 MED PHS KIM CORTOPASSI NIA PPG P01 KS0KKFTKF3</v>
      </c>
    </row>
    <row r="6144" spans="1:4">
      <c r="A6144" t="s">
        <v>34745</v>
      </c>
      <c r="B6144" t="s">
        <v>34746</v>
      </c>
      <c r="D6144" t="str">
        <f t="shared" si="95"/>
        <v>KS0KKFTKF4 MED PHS KIM CORTOPASSI NIA PPG P01 KS0KKFTKF4</v>
      </c>
    </row>
    <row r="6145" spans="1:4">
      <c r="A6145" t="s">
        <v>34747</v>
      </c>
      <c r="B6145" t="s">
        <v>34748</v>
      </c>
      <c r="D6145" t="str">
        <f t="shared" si="95"/>
        <v>KS0KKFTKF5 MED PHS KIM CORTOPASSI NIA PPG P01 KS0KKFTKF5</v>
      </c>
    </row>
    <row r="6146" spans="1:4">
      <c r="A6146" t="s">
        <v>34749</v>
      </c>
      <c r="B6146" t="s">
        <v>34750</v>
      </c>
      <c r="D6146" t="str">
        <f t="shared" si="95"/>
        <v>KS0LLOYD57 MED CCM LLOYD CORTOPASSI NIH PPG YR01 KS0LLOYD57</v>
      </c>
    </row>
    <row r="6147" spans="1:4">
      <c r="A6147" t="s">
        <v>34751</v>
      </c>
      <c r="B6147" t="s">
        <v>34752</v>
      </c>
      <c r="D6147" t="str">
        <f t="shared" ref="D6147:D6210" si="96">A6147&amp;" "&amp;B6147</f>
        <v>KS0MPLJ281 G Cortopassi LW Jin NIA PPG Yr 1 KS0MPLJ281</v>
      </c>
    </row>
    <row r="6148" spans="1:4">
      <c r="A6148" t="s">
        <v>34753</v>
      </c>
      <c r="B6148" t="s">
        <v>34754</v>
      </c>
      <c r="D6148" t="str">
        <f t="shared" si="96"/>
        <v>KS0MPLJ282 04 30 21 NIA YR2 Lead Cortopassi KS0MPLJ282</v>
      </c>
    </row>
    <row r="6149" spans="1:4">
      <c r="A6149" t="s">
        <v>34755</v>
      </c>
      <c r="B6149" t="s">
        <v>34756</v>
      </c>
      <c r="D6149" t="str">
        <f t="shared" si="96"/>
        <v>KS0MPLJ283 04 30 22 NIA YR2 Lead Cortopassi KS0MPLJ283</v>
      </c>
    </row>
    <row r="6150" spans="1:4">
      <c r="A6150" t="s">
        <v>34757</v>
      </c>
      <c r="B6150" t="s">
        <v>34758</v>
      </c>
      <c r="D6150" t="str">
        <f t="shared" si="96"/>
        <v>KS0MPLJ284 NIA YR4 Lead Cortopassi KS0MPLJ284</v>
      </c>
    </row>
    <row r="6151" spans="1:4">
      <c r="A6151" t="s">
        <v>34759</v>
      </c>
      <c r="B6151" t="s">
        <v>34760</v>
      </c>
      <c r="D6151" t="str">
        <f t="shared" si="96"/>
        <v>KS0MPLJ285 NIA YR5 Lead Cortopassi KS0MPLJ285</v>
      </c>
    </row>
    <row r="6152" spans="1:4">
      <c r="A6152" t="s">
        <v>34761</v>
      </c>
      <c r="B6152" t="s">
        <v>34762</v>
      </c>
      <c r="D6152" t="str">
        <f t="shared" si="96"/>
        <v>K30BPCCZ53 CNPRC Tarantal NIH 75N92019F00074 K30BPCCZ53</v>
      </c>
    </row>
    <row r="6153" spans="1:4">
      <c r="A6153" t="s">
        <v>34763</v>
      </c>
      <c r="B6153" t="s">
        <v>34764</v>
      </c>
      <c r="D6153" t="str">
        <f t="shared" si="96"/>
        <v>K30BPCDZ09 CNPRC Tarantal NIH 75N92020F0002 K30BPCDZ09</v>
      </c>
    </row>
    <row r="6154" spans="1:4">
      <c r="A6154" t="s">
        <v>34765</v>
      </c>
      <c r="B6154" t="s">
        <v>34766</v>
      </c>
      <c r="D6154" t="str">
        <f t="shared" si="96"/>
        <v>K30CCMLA21 CNS Murphy VRC LrgAnimalCore YR21 CLOSED K30CCMLA21</v>
      </c>
    </row>
    <row r="6155" spans="1:4">
      <c r="A6155" t="s">
        <v>34767</v>
      </c>
      <c r="B6155" t="s">
        <v>34768</v>
      </c>
      <c r="D6155" t="str">
        <f t="shared" si="96"/>
        <v>K30CCMLA22 CNS Murphy VRC Lrg Anim Core YR22 CLOSED K30CCMLA22</v>
      </c>
    </row>
    <row r="6156" spans="1:4">
      <c r="A6156" t="s">
        <v>34769</v>
      </c>
      <c r="B6156" t="s">
        <v>34770</v>
      </c>
      <c r="D6156" t="str">
        <f t="shared" si="96"/>
        <v>K30CCMLA23 CNS Murphy VRC Lrg Anim Core YR23 CLOSED K30CCMLA23</v>
      </c>
    </row>
    <row r="6157" spans="1:4">
      <c r="A6157" t="s">
        <v>34771</v>
      </c>
      <c r="B6157" t="s">
        <v>34772</v>
      </c>
      <c r="D6157" t="str">
        <f t="shared" si="96"/>
        <v>K30CCMLA24 CNS Murphy VRC Large Animal Core YR24 K30CCMLA24</v>
      </c>
    </row>
    <row r="6158" spans="1:4">
      <c r="A6158" t="s">
        <v>34773</v>
      </c>
      <c r="B6158" t="s">
        <v>34774</v>
      </c>
      <c r="D6158" t="str">
        <f t="shared" si="96"/>
        <v>K30CCMLA25 CNS Thomasy VRC Large Animal Core YR25 K30CCMLA25</v>
      </c>
    </row>
    <row r="6159" spans="1:4">
      <c r="A6159" t="s">
        <v>34775</v>
      </c>
      <c r="B6159" t="s">
        <v>34776</v>
      </c>
      <c r="D6159" t="str">
        <f t="shared" si="96"/>
        <v>K30CEPSA21 CNS Pugh VRC Small Animal Cr YR21 CLOSED K30CEPSA21</v>
      </c>
    </row>
    <row r="6160" spans="1:4">
      <c r="A6160" t="s">
        <v>34777</v>
      </c>
      <c r="B6160" t="s">
        <v>34778</v>
      </c>
      <c r="D6160" t="str">
        <f t="shared" si="96"/>
        <v>K30CEPSA22 CNS Pugh VRC SmallAnim CoreYR22 CLOSED K30CEPSA22</v>
      </c>
    </row>
    <row r="6161" spans="1:4">
      <c r="A6161" t="s">
        <v>34779</v>
      </c>
      <c r="B6161" t="s">
        <v>34780</v>
      </c>
      <c r="D6161" t="str">
        <f t="shared" si="96"/>
        <v>K30CEPSA23 CNS Pugh VRC SmallAnim Core YR23 CLOSED K30CEPSA23</v>
      </c>
    </row>
    <row r="6162" spans="1:4">
      <c r="A6162" t="s">
        <v>34781</v>
      </c>
      <c r="B6162" t="s">
        <v>34782</v>
      </c>
      <c r="D6162" t="str">
        <f t="shared" si="96"/>
        <v>K30CEPSA24 CNS Pugh VRC Small Animal Core YR24 K30CEPSA24</v>
      </c>
    </row>
    <row r="6163" spans="1:4">
      <c r="A6163" t="s">
        <v>34783</v>
      </c>
      <c r="B6163" t="s">
        <v>34784</v>
      </c>
      <c r="D6163" t="str">
        <f t="shared" si="96"/>
        <v>K30CEPSA25 CNS Pugh VRC Small Animal Core YR25 K30CEPSA25</v>
      </c>
    </row>
    <row r="6164" spans="1:4">
      <c r="A6164" t="s">
        <v>34785</v>
      </c>
      <c r="B6164" t="s">
        <v>34786</v>
      </c>
      <c r="D6164" t="str">
        <f t="shared" si="96"/>
        <v>K30CMBMC21 CNS BURNS MolecularConstCore YR21 CLOSED K30CMBMC21</v>
      </c>
    </row>
    <row r="6165" spans="1:4">
      <c r="A6165" t="s">
        <v>34787</v>
      </c>
      <c r="B6165" t="s">
        <v>34788</v>
      </c>
      <c r="D6165" t="str">
        <f t="shared" si="96"/>
        <v>K30CMBMC22 CNS BURNS VRC MolecConstCoreYR22 CLOSED K30CMBMC22</v>
      </c>
    </row>
    <row r="6166" spans="1:4">
      <c r="A6166" t="s">
        <v>34789</v>
      </c>
      <c r="B6166" t="s">
        <v>34790</v>
      </c>
      <c r="D6166" t="str">
        <f t="shared" si="96"/>
        <v>K30CMBMC23 CNS BURNS VRC MolecConstCoreYR23 CLOSED K30CMBMC23</v>
      </c>
    </row>
    <row r="6167" spans="1:4">
      <c r="A6167" t="s">
        <v>34791</v>
      </c>
      <c r="B6167" t="s">
        <v>34792</v>
      </c>
      <c r="D6167" t="str">
        <f t="shared" si="96"/>
        <v>K30CMBMC24 CNS BURNS VRC Molecular Const Core YR24 K30CMBMC24</v>
      </c>
    </row>
    <row r="6168" spans="1:4">
      <c r="A6168" t="s">
        <v>34793</v>
      </c>
      <c r="B6168" t="s">
        <v>34794</v>
      </c>
      <c r="D6168" t="str">
        <f t="shared" si="96"/>
        <v>K30CMBMC25 CNS BURNS VRC Molecular Const Core YR25 K30CMBMC25</v>
      </c>
    </row>
    <row r="6169" spans="1:4">
      <c r="A6169" t="s">
        <v>34795</v>
      </c>
      <c r="B6169" t="s">
        <v>34796</v>
      </c>
      <c r="D6169" t="str">
        <f t="shared" si="96"/>
        <v>K30CMUAD21 CNS USREY VRC ADMIN CORE YR21 CLOSED K30CMUAD21</v>
      </c>
    </row>
    <row r="6170" spans="1:4">
      <c r="A6170" t="s">
        <v>34797</v>
      </c>
      <c r="B6170" t="s">
        <v>34798</v>
      </c>
      <c r="D6170" t="str">
        <f t="shared" si="96"/>
        <v>K30CMUAD22 CNS USREY VRC ADMIN CORE YR22 CLOSED K30CMUAD22</v>
      </c>
    </row>
    <row r="6171" spans="1:4">
      <c r="A6171" t="s">
        <v>34799</v>
      </c>
      <c r="B6171" t="s">
        <v>34800</v>
      </c>
      <c r="D6171" t="str">
        <f t="shared" si="96"/>
        <v>K30CMUAD23 CNS USREY VRC ADMIN CORE YR23 CLOSED K30CMUAD23</v>
      </c>
    </row>
    <row r="6172" spans="1:4">
      <c r="A6172" t="s">
        <v>34801</v>
      </c>
      <c r="B6172" t="s">
        <v>34802</v>
      </c>
      <c r="D6172" t="str">
        <f t="shared" si="96"/>
        <v>K30CMUAD24 CNS USREY VRC ADMIN CORE YR24 K30CMUAD24</v>
      </c>
    </row>
    <row r="6173" spans="1:4">
      <c r="A6173" t="s">
        <v>34803</v>
      </c>
      <c r="B6173" t="s">
        <v>34804</v>
      </c>
      <c r="D6173" t="str">
        <f t="shared" si="96"/>
        <v>K30CMUAD25 CNS USREY VRC ADMIN CORE YR25 K30CMUAD25</v>
      </c>
    </row>
    <row r="6174" spans="1:4">
      <c r="A6174" t="s">
        <v>34805</v>
      </c>
      <c r="B6174" t="s">
        <v>34806</v>
      </c>
      <c r="D6174" t="str">
        <f t="shared" si="96"/>
        <v>K30CMUSE21 CNS USREY VRC Software Engin YR21 CLOSED K30CMUSE21</v>
      </c>
    </row>
    <row r="6175" spans="1:4">
      <c r="A6175" t="s">
        <v>34807</v>
      </c>
      <c r="B6175" t="s">
        <v>34808</v>
      </c>
      <c r="D6175" t="str">
        <f t="shared" si="96"/>
        <v>K30CMUSE22 CNS USREY VRC Software Engin YR22 CLOSED K30CMUSE22</v>
      </c>
    </row>
    <row r="6176" spans="1:4">
      <c r="A6176" t="s">
        <v>34809</v>
      </c>
      <c r="B6176" t="s">
        <v>34810</v>
      </c>
      <c r="D6176" t="str">
        <f t="shared" si="96"/>
        <v>K30CMUSE23 CNS USREY VRC Software Engin YR23 CLOSED K30CMUSE23</v>
      </c>
    </row>
    <row r="6177" spans="1:4">
      <c r="A6177" t="s">
        <v>34811</v>
      </c>
      <c r="B6177" t="s">
        <v>34812</v>
      </c>
      <c r="D6177" t="str">
        <f t="shared" si="96"/>
        <v>K30CMUSE24 CNS USREY VRC Software Engin YR24 K30CMUSE24</v>
      </c>
    </row>
    <row r="6178" spans="1:4">
      <c r="A6178" t="s">
        <v>34813</v>
      </c>
      <c r="B6178" t="s">
        <v>34814</v>
      </c>
      <c r="D6178" t="str">
        <f t="shared" si="96"/>
        <v>K30CMUSE25 CNS USREY VRC Software Engin YR25 K30CMUSE25</v>
      </c>
    </row>
    <row r="6179" spans="1:4">
      <c r="A6179" t="s">
        <v>34815</v>
      </c>
      <c r="B6179" t="s">
        <v>34816</v>
      </c>
      <c r="D6179" t="str">
        <f t="shared" si="96"/>
        <v>K30CPFMT21 CNS FitzGerald VRC MicroCore YR21 CLOSED K30CPFMT21</v>
      </c>
    </row>
    <row r="6180" spans="1:4">
      <c r="A6180" t="s">
        <v>34817</v>
      </c>
      <c r="B6180" t="s">
        <v>34818</v>
      </c>
      <c r="D6180" t="str">
        <f t="shared" si="96"/>
        <v>K30CPFMT22 CNS FitzGerald VRC Microscopy Core YR22 K30CPFMT22</v>
      </c>
    </row>
    <row r="6181" spans="1:4">
      <c r="A6181" t="s">
        <v>34819</v>
      </c>
      <c r="B6181" t="s">
        <v>34820</v>
      </c>
      <c r="D6181" t="str">
        <f t="shared" si="96"/>
        <v>K30CPFMT23 CNS FitzGerald VRC Microscopy Core YR23 K30CPFMT23</v>
      </c>
    </row>
    <row r="6182" spans="1:4">
      <c r="A6182" t="s">
        <v>34821</v>
      </c>
      <c r="B6182" t="s">
        <v>34822</v>
      </c>
      <c r="D6182" t="str">
        <f t="shared" si="96"/>
        <v>K30CPFMT24 CNS FitzGerald VRC Microscopy Core YR24 K30CPFMT24</v>
      </c>
    </row>
    <row r="6183" spans="1:4">
      <c r="A6183" t="s">
        <v>34823</v>
      </c>
      <c r="B6183" t="s">
        <v>34824</v>
      </c>
      <c r="D6183" t="str">
        <f t="shared" si="96"/>
        <v>K30CPFMT25 CNS FitzGerald VRC Microscopy Core YR25 K30CPFMT25</v>
      </c>
    </row>
    <row r="6184" spans="1:4">
      <c r="A6184" t="s">
        <v>34825</v>
      </c>
      <c r="B6184" t="s">
        <v>34826</v>
      </c>
      <c r="D6184" t="str">
        <f t="shared" si="96"/>
        <v>K30V435HRT Stern dogs heart failure K30V435HRT</v>
      </c>
    </row>
    <row r="6185" spans="1:4">
      <c r="A6185" t="s">
        <v>34827</v>
      </c>
      <c r="B6185" t="s">
        <v>34828</v>
      </c>
      <c r="D6185" t="str">
        <f t="shared" si="96"/>
        <v>KS0SPS2LTF MED OPH PI PARK SCORE2 LTF STUDY KS0SPS2LTF</v>
      </c>
    </row>
    <row r="6186" spans="1:4">
      <c r="A6186" t="s">
        <v>34829</v>
      </c>
      <c r="B6186" t="s">
        <v>34830</v>
      </c>
      <c r="D6186" t="str">
        <f t="shared" si="96"/>
        <v>KS0PMOJ801 MED IMPM OLDHAM BOEHRINGER 1199 0248 KS0PMOJ801</v>
      </c>
    </row>
    <row r="6187" spans="1:4">
      <c r="A6187" t="s">
        <v>34831</v>
      </c>
      <c r="B6187" t="s">
        <v>34832</v>
      </c>
      <c r="D6187" t="str">
        <f t="shared" si="96"/>
        <v>K30ALGAMES Louie CA Gov E Games award K30ALGAMES</v>
      </c>
    </row>
    <row r="6188" spans="1:4">
      <c r="A6188" t="s">
        <v>34833</v>
      </c>
      <c r="B6188" t="s">
        <v>34834</v>
      </c>
      <c r="D6188" t="str">
        <f t="shared" si="96"/>
        <v>K30DDGAMES Degand CA Gov E Games award K30DDGAMES</v>
      </c>
    </row>
    <row r="6189" spans="1:4">
      <c r="A6189" t="s">
        <v>34835</v>
      </c>
      <c r="B6189" t="s">
        <v>34836</v>
      </c>
      <c r="D6189" t="str">
        <f t="shared" si="96"/>
        <v>KS0ERKN245 MERM PECARN EMSC KUPPERMANN KS0ERKN245</v>
      </c>
    </row>
    <row r="6190" spans="1:4">
      <c r="A6190" t="s">
        <v>34837</v>
      </c>
      <c r="B6190" t="s">
        <v>34838</v>
      </c>
      <c r="D6190" t="str">
        <f t="shared" si="96"/>
        <v>KS0ERKN247 MERM PECARN EMSC KUPPERMANN KS0ERKN247</v>
      </c>
    </row>
    <row r="6191" spans="1:4">
      <c r="A6191" t="s">
        <v>34839</v>
      </c>
      <c r="B6191" t="s">
        <v>34840</v>
      </c>
      <c r="D6191" t="str">
        <f t="shared" si="96"/>
        <v>KS0ERKN248 MERM PECARN EMSC KUPPERMANN KS0ERKN248</v>
      </c>
    </row>
    <row r="6192" spans="1:4">
      <c r="A6192" t="s">
        <v>34841</v>
      </c>
      <c r="B6192" t="s">
        <v>34842</v>
      </c>
      <c r="D6192" t="str">
        <f t="shared" si="96"/>
        <v>KS0ERKN249 MERM PECARN EMSC KUPPERMANN KS0ERKN249</v>
      </c>
    </row>
    <row r="6193" spans="1:4">
      <c r="A6193" t="s">
        <v>34843</v>
      </c>
      <c r="B6193" t="s">
        <v>34844</v>
      </c>
      <c r="D6193" t="str">
        <f t="shared" si="96"/>
        <v>KS0ERKN251 MERM PECARN EMSC KUPPERMANN KS0ERKN251</v>
      </c>
    </row>
    <row r="6194" spans="1:4">
      <c r="A6194" t="s">
        <v>34845</v>
      </c>
      <c r="B6194" t="s">
        <v>34846</v>
      </c>
      <c r="D6194" t="str">
        <f t="shared" si="96"/>
        <v>K30SU2DSC3 JMIE USTI DSC Low cost satellite YR 2 5 K30SU2DSC3</v>
      </c>
    </row>
    <row r="6195" spans="1:4">
      <c r="A6195" t="s">
        <v>34847</v>
      </c>
      <c r="B6195" t="s">
        <v>34848</v>
      </c>
      <c r="D6195" t="str">
        <f t="shared" si="96"/>
        <v>K30SU3DSC3 JMIE USTI DSC Sentinel Year 3 K30SU3DSC3</v>
      </c>
    </row>
    <row r="6196" spans="1:4">
      <c r="A6196" t="s">
        <v>34849</v>
      </c>
      <c r="B6196" t="s">
        <v>34850</v>
      </c>
      <c r="D6196" t="str">
        <f t="shared" si="96"/>
        <v>K30SUDSCL3 JMIE USTI DSC Low cost satellite YR 2 5 K30SUDSCL3</v>
      </c>
    </row>
    <row r="6197" spans="1:4">
      <c r="A6197" t="s">
        <v>34851</v>
      </c>
      <c r="B6197" t="s">
        <v>34852</v>
      </c>
      <c r="D6197" t="str">
        <f t="shared" si="96"/>
        <v>K30BPCCZ55 CNPRC Van Rompay Duke A031636 K30BPCCZ55</v>
      </c>
    </row>
    <row r="6198" spans="1:4">
      <c r="A6198" t="s">
        <v>34853</v>
      </c>
      <c r="B6198" t="s">
        <v>34854</v>
      </c>
      <c r="D6198" t="str">
        <f t="shared" si="96"/>
        <v>K30V435WDI NIFA Emergence of Infectious Diseases K30V435WDI</v>
      </c>
    </row>
    <row r="6199" spans="1:4">
      <c r="A6199" t="s">
        <v>34855</v>
      </c>
      <c r="B6199" t="s">
        <v>34856</v>
      </c>
      <c r="D6199" t="str">
        <f t="shared" si="96"/>
        <v>K30SAN552A LAWR Sandoval Rio Grande Basin Year 2 K30SAN552A</v>
      </c>
    </row>
    <row r="6200" spans="1:4">
      <c r="A6200" t="s">
        <v>34857</v>
      </c>
      <c r="B6200" t="s">
        <v>34858</v>
      </c>
      <c r="D6200" t="str">
        <f t="shared" si="96"/>
        <v>K30SAND552 LAWR Sandoval Rio Grande Basin K30SAND552</v>
      </c>
    </row>
    <row r="6201" spans="1:4">
      <c r="A6201" t="s">
        <v>34859</v>
      </c>
      <c r="B6201" t="s">
        <v>34860</v>
      </c>
      <c r="D6201" t="str">
        <f t="shared" si="96"/>
        <v>K30JWNSF19 STAT Wang NSF DMS 1914917 K30JWNSF19</v>
      </c>
    </row>
    <row r="6202" spans="1:4">
      <c r="A6202" t="s">
        <v>34861</v>
      </c>
      <c r="B6202" t="s">
        <v>34862</v>
      </c>
      <c r="D6202" t="str">
        <f t="shared" si="96"/>
        <v>K30BPCCZ54 CNPRC JI HONG NIH R01AI141569 0 K30BPCCZ54</v>
      </c>
    </row>
    <row r="6203" spans="1:4">
      <c r="A6203" t="s">
        <v>34863</v>
      </c>
      <c r="B6203" t="s">
        <v>34864</v>
      </c>
      <c r="D6203" t="str">
        <f t="shared" si="96"/>
        <v>K30HAR220I LAWR Harter Scott River Groundwater K30HAR220I</v>
      </c>
    </row>
    <row r="6204" spans="1:4">
      <c r="A6204" t="s">
        <v>34865</v>
      </c>
      <c r="B6204" t="s">
        <v>34866</v>
      </c>
      <c r="D6204" t="str">
        <f t="shared" si="96"/>
        <v>KS0NRBD205 PHS HEALTH RESOURCES AND SERV NP PRACTIC KS0NRBD205</v>
      </c>
    </row>
    <row r="6205" spans="1:4">
      <c r="A6205" t="s">
        <v>34867</v>
      </c>
      <c r="B6205" t="s">
        <v>34868</v>
      </c>
      <c r="D6205" t="str">
        <f t="shared" si="96"/>
        <v>KS0NRBD207 PHS HEALTH RESOURCES AND SERV NP PRACTIC KS0NRBD207</v>
      </c>
    </row>
    <row r="6206" spans="1:4">
      <c r="A6206" t="s">
        <v>34869</v>
      </c>
      <c r="B6206" t="s">
        <v>34870</v>
      </c>
      <c r="D6206" t="str">
        <f t="shared" si="96"/>
        <v>KS0NRBD209 PHS HEALTH RESOURCES AND SERV NP PRACTIC KS0NRBD209</v>
      </c>
    </row>
    <row r="6207" spans="1:4">
      <c r="A6207" t="s">
        <v>34871</v>
      </c>
      <c r="B6207" t="s">
        <v>34872</v>
      </c>
      <c r="D6207" t="str">
        <f t="shared" si="96"/>
        <v>KS0NRBD212 PHS HEALTH RESOURCES AND SERV NP PRACTIC KS0NRBD212</v>
      </c>
    </row>
    <row r="6208" spans="1:4">
      <c r="A6208" t="s">
        <v>34873</v>
      </c>
      <c r="B6208" t="s">
        <v>34874</v>
      </c>
      <c r="D6208" t="str">
        <f t="shared" si="96"/>
        <v>KS0HOLP304 MED IMHO LARA OREGON SWOG DEPUTY CHAIR KS0HOLP304</v>
      </c>
    </row>
    <row r="6209" spans="1:4">
      <c r="A6209" t="s">
        <v>34875</v>
      </c>
      <c r="B6209" t="s">
        <v>34876</v>
      </c>
      <c r="D6209" t="str">
        <f t="shared" si="96"/>
        <v>KS0HOLP306 MED IMHO LARA OREGON SWOG DEP CHAIR Y2 KS0HOLP306</v>
      </c>
    </row>
    <row r="6210" spans="1:4">
      <c r="A6210" t="s">
        <v>34877</v>
      </c>
      <c r="B6210" t="s">
        <v>34878</v>
      </c>
      <c r="D6210" t="str">
        <f t="shared" si="96"/>
        <v>KS0HOLP308 MED IMHO LARA OREGON SWOG DEP CHAIR Y3 KS0HOLP308</v>
      </c>
    </row>
    <row r="6211" spans="1:4">
      <c r="A6211" t="s">
        <v>34879</v>
      </c>
      <c r="B6211" t="s">
        <v>34880</v>
      </c>
      <c r="D6211" t="str">
        <f t="shared" ref="D6211:D6274" si="97">A6211&amp;" "&amp;B6211</f>
        <v>KS0HOLP310 MED IMHO LARA OREGON SWOG DEP CHAIR Y4 KS0HOLP310</v>
      </c>
    </row>
    <row r="6212" spans="1:4">
      <c r="A6212" t="s">
        <v>34881</v>
      </c>
      <c r="B6212" t="s">
        <v>34882</v>
      </c>
      <c r="D6212" t="str">
        <f t="shared" si="97"/>
        <v>KS0HOLP312 MED IMHO LARA OREGON SWOG DEP CHAIR Y5 KS0HOLP312</v>
      </c>
    </row>
    <row r="6213" spans="1:4">
      <c r="A6213" t="s">
        <v>34883</v>
      </c>
      <c r="B6213" t="s">
        <v>34884</v>
      </c>
      <c r="D6213" t="str">
        <f t="shared" si="97"/>
        <v>KS0HOGD307 MED IMHO GANDARA OREGON SWOG YR6 KS0HOGD307</v>
      </c>
    </row>
    <row r="6214" spans="1:4">
      <c r="A6214" t="s">
        <v>34885</v>
      </c>
      <c r="B6214" t="s">
        <v>34886</v>
      </c>
      <c r="D6214" t="str">
        <f t="shared" si="97"/>
        <v>KS0HOGD309 MED IMHO GANDARA OREGON SWOG YR7 KS0HOGD309</v>
      </c>
    </row>
    <row r="6215" spans="1:4">
      <c r="A6215" t="s">
        <v>34887</v>
      </c>
      <c r="B6215" t="s">
        <v>34888</v>
      </c>
      <c r="D6215" t="str">
        <f t="shared" si="97"/>
        <v>KS0HOGD311 MED IMHO GANDARA OREGON SWOG YR8 KS0HOGD311</v>
      </c>
    </row>
    <row r="6216" spans="1:4">
      <c r="A6216" t="s">
        <v>34889</v>
      </c>
      <c r="B6216" t="s">
        <v>34890</v>
      </c>
      <c r="D6216" t="str">
        <f t="shared" si="97"/>
        <v>KS0HOGD313 MED IMHO GANDARA OREGON SWOG YR9 KS0HOGD313</v>
      </c>
    </row>
    <row r="6217" spans="1:4">
      <c r="A6217" t="s">
        <v>34891</v>
      </c>
      <c r="B6217" t="s">
        <v>34892</v>
      </c>
      <c r="D6217" t="str">
        <f t="shared" si="97"/>
        <v>KS0HOGD317 MED IMHO GANDARA OREGON SWOG YR10 KS0HOGD317</v>
      </c>
    </row>
    <row r="6218" spans="1:4">
      <c r="A6218" t="s">
        <v>34893</v>
      </c>
      <c r="B6218" t="s">
        <v>34894</v>
      </c>
      <c r="D6218" t="str">
        <f t="shared" si="97"/>
        <v>KS0CASS504 MED IMCA AMER HEART ASSOC SCHAEFER KS0CASS504</v>
      </c>
    </row>
    <row r="6219" spans="1:4">
      <c r="A6219" t="s">
        <v>34895</v>
      </c>
      <c r="B6219" t="s">
        <v>34896</v>
      </c>
      <c r="D6219" t="str">
        <f t="shared" si="97"/>
        <v>KS0CASS505 MED IMCA SCHAEFER AHA AWARD YR 2 KS0CASS505</v>
      </c>
    </row>
    <row r="6220" spans="1:4">
      <c r="A6220" t="s">
        <v>34897</v>
      </c>
      <c r="B6220" t="s">
        <v>34898</v>
      </c>
      <c r="D6220" t="str">
        <f t="shared" si="97"/>
        <v>KS0CASS506 MED IMCA SCHAEFER AHA AWARD YR 3 KS0CASS506</v>
      </c>
    </row>
    <row r="6221" spans="1:4">
      <c r="A6221" t="s">
        <v>34899</v>
      </c>
      <c r="B6221" t="s">
        <v>34900</v>
      </c>
      <c r="D6221" t="str">
        <f t="shared" si="97"/>
        <v>KS0MAORCA1 ASCC ORCA GRAFT M ABEDI KS0MAORCA1</v>
      </c>
    </row>
    <row r="6222" spans="1:4">
      <c r="A6222" t="s">
        <v>34901</v>
      </c>
      <c r="B6222" t="s">
        <v>34902</v>
      </c>
      <c r="D6222" t="str">
        <f t="shared" si="97"/>
        <v>KS0PHARI21 Hagerman ARI 2021 KS0PHARI21</v>
      </c>
    </row>
    <row r="6223" spans="1:4">
      <c r="A6223" t="s">
        <v>34903</v>
      </c>
      <c r="B6223" t="s">
        <v>34904</v>
      </c>
      <c r="D6223" t="str">
        <f t="shared" si="97"/>
        <v>K30APSFB00 PS BAILEY NSF CAREER LINKING CANO 063026 K30APSFB00</v>
      </c>
    </row>
    <row r="6224" spans="1:4">
      <c r="A6224" t="s">
        <v>34905</v>
      </c>
      <c r="B6224" t="s">
        <v>34906</v>
      </c>
      <c r="D6224" t="str">
        <f t="shared" si="97"/>
        <v>K30MATAS04 A Schilling NSF 2021 24 K30MATAS04</v>
      </c>
    </row>
    <row r="6225" spans="1:4">
      <c r="A6225" t="s">
        <v>34907</v>
      </c>
      <c r="B6225" t="s">
        <v>34908</v>
      </c>
      <c r="D6225" t="str">
        <f t="shared" si="97"/>
        <v>KS0IDTG304 MED IMID THOMPSON UNIV OF ALABAMA COVID KS0IDTG304</v>
      </c>
    </row>
    <row r="6226" spans="1:4">
      <c r="A6226" t="s">
        <v>34909</v>
      </c>
      <c r="B6226" t="s">
        <v>34910</v>
      </c>
      <c r="D6226" t="str">
        <f t="shared" si="97"/>
        <v>K30HORW299 LAWR CA Leafy Greens Project K30HORW299</v>
      </c>
    </row>
    <row r="6227" spans="1:4">
      <c r="A6227" t="s">
        <v>34911</v>
      </c>
      <c r="B6227" t="s">
        <v>34912</v>
      </c>
      <c r="D6227" t="str">
        <f t="shared" si="97"/>
        <v>K30V435LD2 Iowa State Livestock Disease Management K30V435LD2</v>
      </c>
    </row>
    <row r="6228" spans="1:4">
      <c r="A6228" t="s">
        <v>34913</v>
      </c>
      <c r="B6228" t="s">
        <v>34914</v>
      </c>
      <c r="D6228" t="str">
        <f t="shared" si="97"/>
        <v>K30V435LDM NIFA Livestock Disease Management K30V435LDM</v>
      </c>
    </row>
    <row r="6229" spans="1:4">
      <c r="A6229" t="s">
        <v>34915</v>
      </c>
      <c r="B6229" t="s">
        <v>34916</v>
      </c>
      <c r="D6229" t="str">
        <f t="shared" si="97"/>
        <v>KS0RDTVAH2 Dixon Lab T Voelker AHA A21 3493 YR2 KS0RDTVAH2</v>
      </c>
    </row>
    <row r="6230" spans="1:4">
      <c r="A6230" t="s">
        <v>34917</v>
      </c>
      <c r="B6230" t="s">
        <v>34918</v>
      </c>
      <c r="D6230" t="str">
        <f t="shared" si="97"/>
        <v>KS0RDTVAHA Dixon Lab Taylor Voelker AHA A21 3493 KS0RDTVAHA</v>
      </c>
    </row>
    <row r="6231" spans="1:4">
      <c r="A6231" t="s">
        <v>34919</v>
      </c>
      <c r="B6231" t="s">
        <v>34920</v>
      </c>
      <c r="D6231" t="str">
        <f t="shared" si="97"/>
        <v>KS0TVFIN01 Dixon Lab Taylor Voelker AHA FINA YR1 KS0TVFIN01</v>
      </c>
    </row>
    <row r="6232" spans="1:4">
      <c r="A6232" t="s">
        <v>34921</v>
      </c>
      <c r="B6232" t="s">
        <v>34922</v>
      </c>
      <c r="D6232" t="str">
        <f t="shared" si="97"/>
        <v>KS0TVFIN02 Dixon Lab Taylor Voelker AHA FINA YR2 KS0TVFIN02</v>
      </c>
    </row>
    <row r="6233" spans="1:4">
      <c r="A6233" t="s">
        <v>34923</v>
      </c>
      <c r="B6233" t="s">
        <v>34924</v>
      </c>
      <c r="D6233" t="str">
        <f t="shared" si="97"/>
        <v>K30AFFTAMU MAE ASSADIAN TAMU USDOT K30AFFTAMU</v>
      </c>
    </row>
    <row r="6234" spans="1:4">
      <c r="A6234" t="s">
        <v>34925</v>
      </c>
      <c r="B6234" t="s">
        <v>34926</v>
      </c>
      <c r="D6234" t="str">
        <f t="shared" si="97"/>
        <v>K30AKPRO31 CHE KULKARNI UCB PROJECT 31 K30AKPRO31</v>
      </c>
    </row>
    <row r="6235" spans="1:4">
      <c r="A6235" t="s">
        <v>34927</v>
      </c>
      <c r="B6235" t="s">
        <v>34928</v>
      </c>
      <c r="D6235" t="str">
        <f t="shared" si="97"/>
        <v>K30CNSKZ36 CNS ZITO ASTERA INSTITUTE K30CNSKZ36</v>
      </c>
    </row>
    <row r="6236" spans="1:4">
      <c r="A6236" t="s">
        <v>34929</v>
      </c>
      <c r="B6236" t="s">
        <v>34930</v>
      </c>
      <c r="D6236" t="str">
        <f t="shared" si="97"/>
        <v>K30CLKCASC NUT KEEN CA STRAWBERRY COMMISSION K30CLKCASC</v>
      </c>
    </row>
    <row r="6237" spans="1:4">
      <c r="A6237" t="s">
        <v>34931</v>
      </c>
      <c r="B6237" t="s">
        <v>34932</v>
      </c>
      <c r="D6237" t="str">
        <f t="shared" si="97"/>
        <v>KS0PMAT843 MED IMPM ALBERTSON PFIZER C4591028 KS0PMAT843</v>
      </c>
    </row>
    <row r="6238" spans="1:4">
      <c r="A6238" t="s">
        <v>34933</v>
      </c>
      <c r="B6238" t="s">
        <v>34934</v>
      </c>
      <c r="D6238" t="str">
        <f t="shared" si="97"/>
        <v>K30RO9D34A UNIVERSITY OF TEXAS ARLINGTON YEAR 2 K30RO9D34A</v>
      </c>
    </row>
    <row r="6239" spans="1:4">
      <c r="A6239" t="s">
        <v>34935</v>
      </c>
      <c r="B6239" t="s">
        <v>34936</v>
      </c>
      <c r="D6239" t="str">
        <f t="shared" si="97"/>
        <v>K30RO9D34B UNIVERSITY OF TEXAS ARLINGTON YEAR 3 K30RO9D34B</v>
      </c>
    </row>
    <row r="6240" spans="1:4">
      <c r="A6240" t="s">
        <v>34937</v>
      </c>
      <c r="B6240" t="s">
        <v>34938</v>
      </c>
      <c r="D6240" t="str">
        <f t="shared" si="97"/>
        <v>K30ROD9D34 RODRIGUES UNIVERSITY OF TEXAS ARLINGTON K30ROD9D34</v>
      </c>
    </row>
    <row r="6241" spans="1:4">
      <c r="A6241" t="s">
        <v>34939</v>
      </c>
      <c r="B6241" t="s">
        <v>34940</v>
      </c>
      <c r="D6241" t="str">
        <f t="shared" si="97"/>
        <v>K30APSTL67 PS CA LEAFY GREENS 21 22 MELOTTO K30APSTL67</v>
      </c>
    </row>
    <row r="6242" spans="1:4">
      <c r="A6242" t="s">
        <v>34941</v>
      </c>
      <c r="B6242" t="s">
        <v>34942</v>
      </c>
      <c r="D6242" t="str">
        <f t="shared" si="97"/>
        <v>K30AWCRDZA JMIE ANNW CAL TROUT TASK ORDER 26 K30AWCRDZA</v>
      </c>
    </row>
    <row r="6243" spans="1:4">
      <c r="A6243" t="s">
        <v>34943</v>
      </c>
      <c r="B6243" t="s">
        <v>34944</v>
      </c>
      <c r="D6243" t="str">
        <f t="shared" si="97"/>
        <v>K30RLCRDZA JMIE RAL1 CAL TROUT TASK ORDER 26 K30RLCRDZA</v>
      </c>
    </row>
    <row r="6244" spans="1:4">
      <c r="A6244" t="s">
        <v>34945</v>
      </c>
      <c r="B6244" t="s">
        <v>34946</v>
      </c>
      <c r="D6244" t="str">
        <f t="shared" si="97"/>
        <v>K30P4MKHEI CEE KLEEMAN HEI PROJECT FFT EPA K30P4MKHEI</v>
      </c>
    </row>
    <row r="6245" spans="1:4">
      <c r="A6245" t="s">
        <v>34947</v>
      </c>
      <c r="B6245" t="s">
        <v>34948</v>
      </c>
      <c r="D6245" t="str">
        <f t="shared" si="97"/>
        <v>K30TERC248 TENV Tahoe Fund Lake Data Early Warning K30TERC248</v>
      </c>
    </row>
    <row r="6246" spans="1:4">
      <c r="A6246" t="s">
        <v>34949</v>
      </c>
      <c r="B6246" t="s">
        <v>34950</v>
      </c>
      <c r="D6246" t="str">
        <f t="shared" si="97"/>
        <v>KS0ABMECHR Mechanism of Colonization Resistance KS0ABMECHR</v>
      </c>
    </row>
    <row r="6247" spans="1:4">
      <c r="A6247" t="s">
        <v>34951</v>
      </c>
      <c r="B6247" t="s">
        <v>34952</v>
      </c>
      <c r="D6247" t="str">
        <f t="shared" si="97"/>
        <v>KS0RTMECHR Mechanism of Colonization Resistance KS0RTMECHR</v>
      </c>
    </row>
    <row r="6248" spans="1:4">
      <c r="A6248" t="s">
        <v>34953</v>
      </c>
      <c r="B6248" t="s">
        <v>34954</v>
      </c>
      <c r="D6248" t="str">
        <f t="shared" si="97"/>
        <v>K30CD39D51 COMS SUSAN CROWN EXCH D CINGEL 39D51 K30CD39D51</v>
      </c>
    </row>
    <row r="6249" spans="1:4">
      <c r="A6249" t="s">
        <v>34955</v>
      </c>
      <c r="B6249" t="s">
        <v>34956</v>
      </c>
      <c r="D6249" t="str">
        <f t="shared" si="97"/>
        <v>KS0ABEXACE Exacerbation of colitis KS0ABEXACE</v>
      </c>
    </row>
    <row r="6250" spans="1:4">
      <c r="A6250" t="s">
        <v>34957</v>
      </c>
      <c r="B6250" t="s">
        <v>34958</v>
      </c>
      <c r="D6250" t="str">
        <f t="shared" si="97"/>
        <v>KS0SYNGAP1 Silverman Positive Impact Foundation KS0SYNGAP1</v>
      </c>
    </row>
    <row r="6251" spans="1:4">
      <c r="A6251" t="s">
        <v>34959</v>
      </c>
      <c r="B6251" t="s">
        <v>34960</v>
      </c>
      <c r="D6251" t="str">
        <f t="shared" si="97"/>
        <v>K30WC39D55 HISS PRINCETON DAVIS CTR C WALKER 39D55 K30WC39D55</v>
      </c>
    </row>
    <row r="6252" spans="1:4">
      <c r="A6252" t="s">
        <v>34961</v>
      </c>
      <c r="B6252" t="s">
        <v>34962</v>
      </c>
      <c r="D6252" t="str">
        <f t="shared" si="97"/>
        <v>KS0SONGBRN MED FCM SONG BROWN GRANT KS0SONGBRN</v>
      </c>
    </row>
    <row r="6253" spans="1:4">
      <c r="A6253" t="s">
        <v>34963</v>
      </c>
      <c r="B6253" t="s">
        <v>34964</v>
      </c>
      <c r="D6253" t="str">
        <f t="shared" si="97"/>
        <v>K30NRSFFAR PLB Sinha FFAR award K30NRSFFAR</v>
      </c>
    </row>
    <row r="6254" spans="1:4">
      <c r="A6254" t="s">
        <v>34965</v>
      </c>
      <c r="B6254" t="s">
        <v>34966</v>
      </c>
      <c r="D6254" t="str">
        <f t="shared" si="97"/>
        <v>K30VP74860 CNPRC YR59 SUP6 COVID 19 Koen VanRompay K30VP74860</v>
      </c>
    </row>
    <row r="6255" spans="1:4">
      <c r="A6255" t="s">
        <v>34967</v>
      </c>
      <c r="B6255" t="s">
        <v>34968</v>
      </c>
      <c r="D6255" t="str">
        <f t="shared" si="97"/>
        <v>K30VP78960 CNPRC YR59 SUP7 ABSL3 Expansion K30VP78960</v>
      </c>
    </row>
    <row r="6256" spans="1:4">
      <c r="A6256" t="s">
        <v>34969</v>
      </c>
      <c r="B6256" t="s">
        <v>34970</v>
      </c>
      <c r="D6256" t="str">
        <f t="shared" si="97"/>
        <v>K30VP79260 CNPRC YR59 SUP8 Colony Expansion Grant K30VP79260</v>
      </c>
    </row>
    <row r="6257" spans="1:4">
      <c r="A6257" t="s">
        <v>34971</v>
      </c>
      <c r="B6257" t="s">
        <v>34972</v>
      </c>
      <c r="D6257" t="str">
        <f t="shared" si="97"/>
        <v>K30GSSEMWO GEL STEWART EARTH LIKE PLANETS K30GSSEMWO</v>
      </c>
    </row>
    <row r="6258" spans="1:4">
      <c r="A6258" t="s">
        <v>34973</v>
      </c>
      <c r="B6258" t="s">
        <v>34974</v>
      </c>
      <c r="D6258" t="str">
        <f t="shared" si="97"/>
        <v>KS0HORA805 MED IMCT ROSENBERG GLAXOSMITHKLINE KS0HORA805</v>
      </c>
    </row>
    <row r="6259" spans="1:4">
      <c r="A6259" t="s">
        <v>34975</v>
      </c>
      <c r="B6259" t="s">
        <v>34976</v>
      </c>
      <c r="D6259" t="str">
        <f t="shared" si="97"/>
        <v>K30F4CCNSF CEE CAPPA NSF CSU COLLAB RESEARCH K30F4CCNSF</v>
      </c>
    </row>
    <row r="6260" spans="1:4">
      <c r="A6260" t="s">
        <v>34977</v>
      </c>
      <c r="B6260" t="s">
        <v>34978</v>
      </c>
      <c r="D6260" t="str">
        <f t="shared" si="97"/>
        <v>KS0KNASPR1 NG UNIV CINCINNATI ASPIRE 04 24 KS0KNASPR1</v>
      </c>
    </row>
    <row r="6261" spans="1:4">
      <c r="A6261" t="s">
        <v>34979</v>
      </c>
      <c r="B6261" t="s">
        <v>34980</v>
      </c>
      <c r="D6261" t="str">
        <f t="shared" si="97"/>
        <v>K30APSM640 PS SBC TRUST EQUIPMENT GRANT K30APSM640</v>
      </c>
    </row>
    <row r="6262" spans="1:4">
      <c r="A6262" t="s">
        <v>34981</v>
      </c>
      <c r="B6262" t="s">
        <v>34982</v>
      </c>
      <c r="D6262" t="str">
        <f t="shared" si="97"/>
        <v>KS0GIBC608 MED IMGI BOWLUS GILEAD 428 9027 KS0GIBC608</v>
      </c>
    </row>
    <row r="6263" spans="1:4">
      <c r="A6263" t="s">
        <v>34983</v>
      </c>
      <c r="B6263" t="s">
        <v>34984</v>
      </c>
      <c r="D6263" t="str">
        <f t="shared" si="97"/>
        <v>K30AVK8ISU HE Koundinya Iowa State University K30AVK8ISU</v>
      </c>
    </row>
    <row r="6264" spans="1:4">
      <c r="A6264" t="s">
        <v>34985</v>
      </c>
      <c r="B6264" t="s">
        <v>34986</v>
      </c>
      <c r="D6264" t="str">
        <f t="shared" si="97"/>
        <v>K30SMS9D73 NIFA 2021 67013 34736 K30SMS9D73</v>
      </c>
    </row>
    <row r="6265" spans="1:4">
      <c r="A6265" t="s">
        <v>34987</v>
      </c>
      <c r="B6265" t="s">
        <v>34988</v>
      </c>
      <c r="D6265" t="str">
        <f t="shared" si="97"/>
        <v>K30CDPHMH2 NUTR WIC VIRTUAL ED STAFF TRAINING K30CDPHMH2</v>
      </c>
    </row>
    <row r="6266" spans="1:4">
      <c r="A6266" t="s">
        <v>34989</v>
      </c>
      <c r="B6266" t="s">
        <v>34990</v>
      </c>
      <c r="D6266" t="str">
        <f t="shared" si="97"/>
        <v>K30CDPHMH3 NUTR WIC VIRTUAL ED STAFF TRAINING K30CDPHMH3</v>
      </c>
    </row>
    <row r="6267" spans="1:4">
      <c r="A6267" t="s">
        <v>34991</v>
      </c>
      <c r="B6267" t="s">
        <v>34992</v>
      </c>
      <c r="D6267" t="str">
        <f t="shared" si="97"/>
        <v>K30CDPHMH4 NUTR WIC VIRTUAL ED STAFF TRAINING K30CDPHMH4</v>
      </c>
    </row>
    <row r="6268" spans="1:4">
      <c r="A6268" t="s">
        <v>34993</v>
      </c>
      <c r="B6268" t="s">
        <v>34994</v>
      </c>
      <c r="D6268" t="str">
        <f t="shared" si="97"/>
        <v>K30CDPHMJH NUTR WIC VIRTUAL ED STAFF TRAINING K30CDPHMJH</v>
      </c>
    </row>
    <row r="6269" spans="1:4">
      <c r="A6269" t="s">
        <v>34995</v>
      </c>
      <c r="B6269" t="s">
        <v>34996</v>
      </c>
      <c r="D6269" t="str">
        <f t="shared" si="97"/>
        <v>KS0HSF32Y1 NIH F32 For Hannah Savage KS0HSF32Y1</v>
      </c>
    </row>
    <row r="6270" spans="1:4">
      <c r="A6270" t="s">
        <v>34997</v>
      </c>
      <c r="B6270" t="s">
        <v>34998</v>
      </c>
      <c r="D6270" t="str">
        <f t="shared" si="97"/>
        <v>KS0HSF32Y2 NIH F32 For Hannah Savage Year 2 KS0HSF32Y2</v>
      </c>
    </row>
    <row r="6271" spans="1:4">
      <c r="A6271" t="s">
        <v>34999</v>
      </c>
      <c r="B6271" t="s">
        <v>35000</v>
      </c>
      <c r="D6271" t="str">
        <f t="shared" si="97"/>
        <v>K30GANHR01 BME A ESTRADA R01 REAL TIME IN VIVO K30GANHR01</v>
      </c>
    </row>
    <row r="6272" spans="1:4">
      <c r="A6272" t="s">
        <v>35001</v>
      </c>
      <c r="B6272" t="s">
        <v>35002</v>
      </c>
      <c r="D6272" t="str">
        <f t="shared" si="97"/>
        <v>K30GBA5DWD ESP Arnold Deal with Disruption Micro K30GBA5DWD</v>
      </c>
    </row>
    <row r="6273" spans="1:4">
      <c r="A6273" t="s">
        <v>35003</v>
      </c>
      <c r="B6273" t="s">
        <v>35004</v>
      </c>
      <c r="D6273" t="str">
        <f t="shared" si="97"/>
        <v>K30RHZEPA1 1 31 2024 Zhang Environmental Protectio K30RHZEPA1</v>
      </c>
    </row>
    <row r="6274" spans="1:4">
      <c r="A6274" t="s">
        <v>35005</v>
      </c>
      <c r="B6274" t="s">
        <v>35006</v>
      </c>
      <c r="D6274" t="str">
        <f t="shared" si="97"/>
        <v>K30JAGMONT ANS Montana State Univ K30JAGMONT</v>
      </c>
    </row>
    <row r="6275" spans="1:4">
      <c r="A6275" t="s">
        <v>35007</v>
      </c>
      <c r="B6275" t="s">
        <v>35008</v>
      </c>
      <c r="D6275" t="str">
        <f t="shared" ref="D6275:D6338" si="98">A6275&amp;" "&amp;B6275</f>
        <v>K30CNSMB30 CNS BURN R01EY024320 05 K30CNSMB30</v>
      </c>
    </row>
    <row r="6276" spans="1:4">
      <c r="A6276" t="s">
        <v>35009</v>
      </c>
      <c r="B6276" t="s">
        <v>35010</v>
      </c>
      <c r="D6276" t="str">
        <f t="shared" si="98"/>
        <v>K30EPSWO08 SWRCB Open Enrollment K30EPSWO08</v>
      </c>
    </row>
    <row r="6277" spans="1:4">
      <c r="A6277" t="s">
        <v>35011</v>
      </c>
      <c r="B6277" t="s">
        <v>35012</v>
      </c>
      <c r="D6277" t="str">
        <f t="shared" si="98"/>
        <v>K30WASWD08 SWR SWRCB Training Academy Course Dev K30WASWD08</v>
      </c>
    </row>
    <row r="6278" spans="1:4">
      <c r="A6278" t="s">
        <v>35013</v>
      </c>
      <c r="B6278" t="s">
        <v>35014</v>
      </c>
      <c r="D6278" t="str">
        <f t="shared" si="98"/>
        <v>K30WASWR08 SWRCB Training Academy K30WASWR08</v>
      </c>
    </row>
    <row r="6279" spans="1:4">
      <c r="A6279" t="s">
        <v>35015</v>
      </c>
      <c r="B6279" t="s">
        <v>35016</v>
      </c>
      <c r="D6279" t="str">
        <f t="shared" si="98"/>
        <v>KS0ERJT504 MERM CHILDRENS HOSP CHICAGO JOHNSON KS0ERJT504</v>
      </c>
    </row>
    <row r="6280" spans="1:4">
      <c r="A6280" t="s">
        <v>35017</v>
      </c>
      <c r="B6280" t="s">
        <v>35018</v>
      </c>
      <c r="D6280" t="str">
        <f t="shared" si="98"/>
        <v>K30AEX9D86 Pear Pest Management Research A21 3377 K30AEX9D86</v>
      </c>
    </row>
    <row r="6281" spans="1:4">
      <c r="A6281" t="s">
        <v>35019</v>
      </c>
      <c r="B6281" t="s">
        <v>35020</v>
      </c>
      <c r="D6281" t="str">
        <f t="shared" si="98"/>
        <v>K30LXCARER MAE LIN X NSF CAREER A22 0071 K30LXCARER</v>
      </c>
    </row>
    <row r="6282" spans="1:4">
      <c r="A6282" t="s">
        <v>35021</v>
      </c>
      <c r="B6282" t="s">
        <v>35022</v>
      </c>
      <c r="D6282" t="str">
        <f t="shared" si="98"/>
        <v>K309534401 Univ Airport CalTrans YOL 1 20 1 K309534401</v>
      </c>
    </row>
    <row r="6283" spans="1:4">
      <c r="A6283" t="s">
        <v>35023</v>
      </c>
      <c r="B6283" t="s">
        <v>35024</v>
      </c>
      <c r="D6283" t="str">
        <f t="shared" si="98"/>
        <v>KS0GYTELES GYROSCOPE THERAPEUTICS LIMITED Yiu KS0GYTELES</v>
      </c>
    </row>
    <row r="6284" spans="1:4">
      <c r="A6284" t="s">
        <v>35025</v>
      </c>
      <c r="B6284" t="s">
        <v>35026</v>
      </c>
      <c r="D6284" t="str">
        <f t="shared" si="98"/>
        <v>KS0HORJ828 MED IMHO RIESS UCSF CC 22653 KS0HORJ828</v>
      </c>
    </row>
    <row r="6285" spans="1:4">
      <c r="A6285" t="s">
        <v>35027</v>
      </c>
      <c r="B6285" t="s">
        <v>35028</v>
      </c>
      <c r="D6285" t="str">
        <f t="shared" si="98"/>
        <v>K30SSNPF23 BME National Psoriasis Foundation K30SSNPF23</v>
      </c>
    </row>
    <row r="6286" spans="1:4">
      <c r="A6286" t="s">
        <v>35029</v>
      </c>
      <c r="B6286" t="s">
        <v>35030</v>
      </c>
      <c r="D6286" t="str">
        <f t="shared" si="98"/>
        <v>KS0THNPF23 HWANG NATNL PSORASIS FDTN KS0THNPF23</v>
      </c>
    </row>
    <row r="6287" spans="1:4">
      <c r="A6287" t="s">
        <v>35031</v>
      </c>
      <c r="B6287" t="s">
        <v>35032</v>
      </c>
      <c r="D6287" t="str">
        <f t="shared" si="98"/>
        <v>K30APSFB79 PS YOUNG US Geologica Characteriz 020224 K30APSFB79</v>
      </c>
    </row>
    <row r="6288" spans="1:4">
      <c r="A6288" t="s">
        <v>35033</v>
      </c>
      <c r="B6288" t="s">
        <v>35034</v>
      </c>
      <c r="D6288" t="str">
        <f t="shared" si="98"/>
        <v>K30RPNORC2 CHPR NORC HCUP Clin Y1 K30RPNORC2</v>
      </c>
    </row>
    <row r="6289" spans="1:4">
      <c r="A6289" t="s">
        <v>35035</v>
      </c>
      <c r="B6289" t="s">
        <v>35036</v>
      </c>
      <c r="D6289" t="str">
        <f t="shared" si="98"/>
        <v>K30RPNORCB CHPR NORC HCUP Base Year K30RPNORCB</v>
      </c>
    </row>
    <row r="6290" spans="1:4">
      <c r="A6290" t="s">
        <v>35037</v>
      </c>
      <c r="B6290" t="s">
        <v>35038</v>
      </c>
      <c r="D6290" t="str">
        <f t="shared" si="98"/>
        <v>K30SKNIH19 MMG NIH KOWALCZYKOWSKI R01CA276290 K30SKNIH19</v>
      </c>
    </row>
    <row r="6291" spans="1:4">
      <c r="A6291" t="s">
        <v>35039</v>
      </c>
      <c r="B6291" t="s">
        <v>35040</v>
      </c>
      <c r="D6291" t="str">
        <f t="shared" si="98"/>
        <v>KS0KMAFSUR MILLAR AMERICAN FOUNDATION 12 31 2023 KS0KMAFSUR</v>
      </c>
    </row>
    <row r="6292" spans="1:4">
      <c r="A6292" t="s">
        <v>35041</v>
      </c>
      <c r="B6292" t="s">
        <v>35042</v>
      </c>
      <c r="D6292" t="str">
        <f t="shared" si="98"/>
        <v>K30IHMIRC2 Advance Genomic Tools for Peppermint 2 K30IHMIRC2</v>
      </c>
    </row>
    <row r="6293" spans="1:4">
      <c r="A6293" t="s">
        <v>35043</v>
      </c>
      <c r="B6293" t="s">
        <v>35044</v>
      </c>
      <c r="D6293" t="str">
        <f t="shared" si="98"/>
        <v>K30FAF9F09 6 30 23 NASDA Farm2Food Accelerator K30FAF9F09</v>
      </c>
    </row>
    <row r="6294" spans="1:4">
      <c r="A6294" t="s">
        <v>35045</v>
      </c>
      <c r="B6294" t="s">
        <v>35046</v>
      </c>
      <c r="D6294" t="str">
        <f t="shared" si="98"/>
        <v>K30WITXMMC DWIT NASA 80NSSC23K0496 A23 3003 K30WITXMMC</v>
      </c>
    </row>
    <row r="6295" spans="1:4">
      <c r="A6295" t="s">
        <v>35047</v>
      </c>
      <c r="B6295" t="s">
        <v>35048</v>
      </c>
      <c r="D6295" t="str">
        <f t="shared" si="98"/>
        <v>K30LTFOTKT MAE AHMCT WSDOT T3372 AC 0 K30LTFOTKT</v>
      </c>
    </row>
    <row r="6296" spans="1:4">
      <c r="A6296" t="s">
        <v>35049</v>
      </c>
      <c r="B6296" t="s">
        <v>35050</v>
      </c>
      <c r="D6296" t="str">
        <f t="shared" si="98"/>
        <v>K30ASKTOI7 ANS Schreier Gene monitoring Kootenai K30ASKTOI7</v>
      </c>
    </row>
    <row r="6297" spans="1:4">
      <c r="A6297" t="s">
        <v>35051</v>
      </c>
      <c r="B6297" t="s">
        <v>35052</v>
      </c>
      <c r="D6297" t="str">
        <f t="shared" si="98"/>
        <v>K30V4B38BQ Miller Bioqual COVID Intervention Rsch K30V4B38BQ</v>
      </c>
    </row>
    <row r="6298" spans="1:4">
      <c r="A6298" t="s">
        <v>35053</v>
      </c>
      <c r="B6298" t="s">
        <v>35054</v>
      </c>
      <c r="D6298" t="str">
        <f t="shared" si="98"/>
        <v>KS0BPFEPO1 MED PHS POLLOCK CDPH EPO COVID RESPONSE KS0BPFEPO1</v>
      </c>
    </row>
    <row r="6299" spans="1:4">
      <c r="A6299" t="s">
        <v>35055</v>
      </c>
      <c r="B6299" t="s">
        <v>35056</v>
      </c>
      <c r="D6299" t="str">
        <f t="shared" si="98"/>
        <v>KS0BPFEPO2 MED PHS POLLOCK CDPH EPO COVID RESPONSE KS0BPFEPO2</v>
      </c>
    </row>
    <row r="6300" spans="1:4">
      <c r="A6300" t="s">
        <v>35057</v>
      </c>
      <c r="B6300" t="s">
        <v>35058</v>
      </c>
      <c r="D6300" t="str">
        <f t="shared" si="98"/>
        <v>K30EMUAF15 UA EM K16 Los Rios Comm College K30EMUAF15</v>
      </c>
    </row>
    <row r="6301" spans="1:4">
      <c r="A6301" t="s">
        <v>35059</v>
      </c>
      <c r="B6301" t="s">
        <v>35060</v>
      </c>
      <c r="D6301" t="str">
        <f t="shared" si="98"/>
        <v>K30RT39F15 K16 Los Rios Comm College A23 1393 K30RT39F15</v>
      </c>
    </row>
    <row r="6302" spans="1:4">
      <c r="A6302" t="s">
        <v>35061</v>
      </c>
      <c r="B6302" t="s">
        <v>35062</v>
      </c>
      <c r="D6302" t="str">
        <f t="shared" si="98"/>
        <v>K30SOEDF15 SOED K16 Los Rios Comm College K30SOEDF15</v>
      </c>
    </row>
    <row r="6303" spans="1:4">
      <c r="A6303" t="s">
        <v>35063</v>
      </c>
      <c r="B6303" t="s">
        <v>35064</v>
      </c>
      <c r="D6303" t="str">
        <f t="shared" si="98"/>
        <v>K30STEMF15 STEM K16 Los Rios Comm College K30STEMF15</v>
      </c>
    </row>
    <row r="6304" spans="1:4">
      <c r="A6304" t="s">
        <v>35065</v>
      </c>
      <c r="B6304" t="s">
        <v>35066</v>
      </c>
      <c r="D6304" t="str">
        <f t="shared" si="98"/>
        <v>K30CM39F16 2022 4453 Documentation of Learning SELF K30CM39F16</v>
      </c>
    </row>
    <row r="6305" spans="1:4">
      <c r="A6305" t="s">
        <v>35067</v>
      </c>
      <c r="B6305" t="s">
        <v>35068</v>
      </c>
      <c r="D6305" t="str">
        <f t="shared" si="98"/>
        <v>K30DZ39F17 PH44 DUKE UNIVERSITY Z DRAYSON 39F17 K30DZ39F17</v>
      </c>
    </row>
    <row r="6306" spans="1:4">
      <c r="A6306" t="s">
        <v>35069</v>
      </c>
      <c r="B6306" t="s">
        <v>35070</v>
      </c>
      <c r="D6306" t="str">
        <f t="shared" si="98"/>
        <v>KS0RZEYR02 ZAWADZKI NEI R01 2023 2027 KS0RZEYR02</v>
      </c>
    </row>
    <row r="6307" spans="1:4">
      <c r="A6307" t="s">
        <v>35071</v>
      </c>
      <c r="B6307" t="s">
        <v>35072</v>
      </c>
      <c r="D6307" t="str">
        <f t="shared" si="98"/>
        <v>K30SANHR21 BME R21 Folding RNAs mod nucleotides K30SANHR21</v>
      </c>
    </row>
    <row r="6308" spans="1:4">
      <c r="A6308" t="s">
        <v>35073</v>
      </c>
      <c r="B6308" t="s">
        <v>35074</v>
      </c>
      <c r="D6308" t="str">
        <f t="shared" si="98"/>
        <v>K30F4JH088 FHWA LCA Pave Tool Technical Support K30F4JH088</v>
      </c>
    </row>
    <row r="6309" spans="1:4">
      <c r="A6309" t="s">
        <v>35075</v>
      </c>
      <c r="B6309" t="s">
        <v>35076</v>
      </c>
      <c r="D6309" t="str">
        <f t="shared" si="98"/>
        <v>K30KIN22T1 KIN Kings County GENT 2022 13 C000114370 K30KIN22T1</v>
      </c>
    </row>
    <row r="6310" spans="1:4">
      <c r="A6310" t="s">
        <v>35077</v>
      </c>
      <c r="B6310" t="s">
        <v>35078</v>
      </c>
      <c r="D6310" t="str">
        <f t="shared" si="98"/>
        <v>KS0ED39F23 Simo Dickson Cayuse A23 1619 DICKSON KS0ED39F23</v>
      </c>
    </row>
    <row r="6311" spans="1:4">
      <c r="A6311" t="s">
        <v>35079</v>
      </c>
      <c r="B6311" t="s">
        <v>35080</v>
      </c>
      <c r="D6311" t="str">
        <f t="shared" si="98"/>
        <v>KS0SS39F23 Simo Dickson R01 Cayuse A23 1619 KS0SS39F23</v>
      </c>
    </row>
    <row r="6312" spans="1:4">
      <c r="A6312" t="s">
        <v>35081</v>
      </c>
      <c r="B6312" t="s">
        <v>35082</v>
      </c>
      <c r="D6312" t="str">
        <f t="shared" si="98"/>
        <v>K30CHNIH02 Hwang Subaward from Nutrition K30CHNIH02</v>
      </c>
    </row>
    <row r="6313" spans="1:4">
      <c r="A6313" t="s">
        <v>35083</v>
      </c>
      <c r="B6313" t="s">
        <v>35084</v>
      </c>
      <c r="D6313" t="str">
        <f t="shared" si="98"/>
        <v>K30GXMTGX1 NUTR Mackenzie Natl Cancer Institute K30GXMTGX1</v>
      </c>
    </row>
    <row r="6314" spans="1:4">
      <c r="A6314" t="s">
        <v>35085</v>
      </c>
      <c r="B6314" t="s">
        <v>35086</v>
      </c>
      <c r="D6314" t="str">
        <f t="shared" si="98"/>
        <v>K30BKG8ALM ARE GOODRICH ALMOND BOARD CA K30BKG8ALM</v>
      </c>
    </row>
    <row r="6315" spans="1:4">
      <c r="A6315" t="s">
        <v>35087</v>
      </c>
      <c r="B6315" t="s">
        <v>35088</v>
      </c>
      <c r="D6315" t="str">
        <f t="shared" si="98"/>
        <v>KS0PSNACAT Dr Paul Sieving NAC Attack study KS0PSNACAT</v>
      </c>
    </row>
    <row r="6316" spans="1:4">
      <c r="A6316" t="s">
        <v>35089</v>
      </c>
      <c r="B6316" t="s">
        <v>35090</v>
      </c>
      <c r="D6316" t="str">
        <f t="shared" si="98"/>
        <v>K30PSNIH04 MMG SHAH NIH R01AI17085 w Utah Sinai K30PSNIH04</v>
      </c>
    </row>
    <row r="6317" spans="1:4">
      <c r="A6317" t="s">
        <v>35091</v>
      </c>
      <c r="B6317" t="s">
        <v>35092</v>
      </c>
      <c r="D6317" t="str">
        <f t="shared" si="98"/>
        <v>K30FMH2R01 NBP Huising NIH NIDDK 2R01DK110276 K30FMH2R01</v>
      </c>
    </row>
    <row r="6318" spans="1:4">
      <c r="A6318" t="s">
        <v>35093</v>
      </c>
      <c r="B6318" t="s">
        <v>35094</v>
      </c>
      <c r="D6318" t="str">
        <f t="shared" si="98"/>
        <v>K30LCEAGR2 EAGER Targeted and specific elimination K30LCEAGR2</v>
      </c>
    </row>
    <row r="6319" spans="1:4">
      <c r="A6319" t="s">
        <v>35095</v>
      </c>
      <c r="B6319" t="s">
        <v>35096</v>
      </c>
      <c r="D6319" t="str">
        <f t="shared" si="98"/>
        <v>K30MER3015 LAWR MERRILL OEHHA PPM K30MER3015</v>
      </c>
    </row>
    <row r="6320" spans="1:4">
      <c r="A6320" t="s">
        <v>35097</v>
      </c>
      <c r="B6320" t="s">
        <v>35098</v>
      </c>
      <c r="D6320" t="str">
        <f t="shared" si="98"/>
        <v>K30TYSBRN3 Brinson Suppl Aminaei Chicago travel K30TYSBRN3</v>
      </c>
    </row>
    <row r="6321" spans="1:4">
      <c r="A6321" t="s">
        <v>35099</v>
      </c>
      <c r="B6321" t="s">
        <v>35100</v>
      </c>
      <c r="D6321" t="str">
        <f t="shared" si="98"/>
        <v>K30YUXSANL DYUX Nat Tech Eng 2460676 A23 3402 K30YUXSANL</v>
      </c>
    </row>
    <row r="6322" spans="1:4">
      <c r="A6322" t="s">
        <v>35101</v>
      </c>
      <c r="B6322" t="s">
        <v>35102</v>
      </c>
      <c r="D6322" t="str">
        <f t="shared" si="98"/>
        <v>K30IMAGF33 JGS Fellows 2022 2023 A23 3423 K30IMAGF33</v>
      </c>
    </row>
    <row r="6323" spans="1:4">
      <c r="A6323" t="s">
        <v>35103</v>
      </c>
      <c r="B6323" t="s">
        <v>35104</v>
      </c>
      <c r="D6323" t="str">
        <f t="shared" si="98"/>
        <v>K30HJC2AWI GECL CHUNG H J ANIMAL WELFARE INST K30HJC2AWI</v>
      </c>
    </row>
    <row r="6324" spans="1:4">
      <c r="A6324" t="s">
        <v>35105</v>
      </c>
      <c r="B6324" t="s">
        <v>35106</v>
      </c>
      <c r="D6324" t="str">
        <f t="shared" si="98"/>
        <v>K30DESTMGE DES NSF Germination Investigator Wkshop K30DESTMGE</v>
      </c>
    </row>
    <row r="6325" spans="1:4">
      <c r="A6325" t="s">
        <v>35107</v>
      </c>
      <c r="B6325" t="s">
        <v>35108</v>
      </c>
      <c r="D6325" t="str">
        <f t="shared" si="98"/>
        <v>K30APSM685 PS VAN DEYNZE 2022 SYNGENTA AFPBA CRISPR K30APSM685</v>
      </c>
    </row>
    <row r="6326" spans="1:4">
      <c r="A6326" t="s">
        <v>35109</v>
      </c>
      <c r="B6326" t="s">
        <v>35110</v>
      </c>
      <c r="D6326" t="str">
        <f t="shared" si="98"/>
        <v>K30AKH9F39 CLBL COMBINED BIOCHAR COMPOST K30AKH9F39</v>
      </c>
    </row>
    <row r="6327" spans="1:4">
      <c r="A6327" t="s">
        <v>35111</v>
      </c>
      <c r="B6327" t="s">
        <v>35112</v>
      </c>
      <c r="D6327" t="str">
        <f t="shared" si="98"/>
        <v>KS0CCAAP22 CALLAS AM ACADEMY OF PEDIATRICS GRANT KS0CCAAP22</v>
      </c>
    </row>
    <row r="6328" spans="1:4">
      <c r="A6328" t="s">
        <v>35113</v>
      </c>
      <c r="B6328" t="s">
        <v>35114</v>
      </c>
      <c r="D6328" t="str">
        <f t="shared" si="98"/>
        <v>KS0HODJ808 MED IMHO DUCORE BAYER 21824 KS0HODJ808</v>
      </c>
    </row>
    <row r="6329" spans="1:4">
      <c r="A6329" t="s">
        <v>35115</v>
      </c>
      <c r="B6329" t="s">
        <v>35116</v>
      </c>
      <c r="D6329" t="str">
        <f t="shared" si="98"/>
        <v>KS0HODJ809 MED IMHO DUCORE BAYER 21924 KS0HODJ809</v>
      </c>
    </row>
    <row r="6330" spans="1:4">
      <c r="A6330" t="s">
        <v>35117</v>
      </c>
      <c r="B6330" t="s">
        <v>35118</v>
      </c>
      <c r="D6330" t="str">
        <f t="shared" si="98"/>
        <v>KS0ADSAGE1 DUFFY SAGE THERAPEUTICS 718 CIH 201 KS0ADSAGE1</v>
      </c>
    </row>
    <row r="6331" spans="1:4">
      <c r="A6331" t="s">
        <v>35119</v>
      </c>
      <c r="B6331" t="s">
        <v>35120</v>
      </c>
      <c r="D6331" t="str">
        <f t="shared" si="98"/>
        <v>KS0LNNOV02 LNardo Novartis GuideView 02 KS0LNNOV02</v>
      </c>
    </row>
    <row r="6332" spans="1:4">
      <c r="A6332" t="s">
        <v>35121</v>
      </c>
      <c r="B6332" t="s">
        <v>35122</v>
      </c>
      <c r="D6332" t="str">
        <f t="shared" si="98"/>
        <v>KS0LNNOV01 L Nardo Novartis GuidePath 01 KS0LNNOV01</v>
      </c>
    </row>
    <row r="6333" spans="1:4">
      <c r="A6333" t="s">
        <v>35123</v>
      </c>
      <c r="B6333" t="s">
        <v>35124</v>
      </c>
      <c r="D6333" t="str">
        <f t="shared" si="98"/>
        <v>K30SUV9F48 LAWR SUVOCAREV CCB eff 4 1 23 K30SUV9F48</v>
      </c>
    </row>
    <row r="6334" spans="1:4">
      <c r="A6334" t="s">
        <v>35125</v>
      </c>
      <c r="B6334" t="s">
        <v>35126</v>
      </c>
      <c r="D6334" t="str">
        <f t="shared" si="98"/>
        <v>K30APSPRB2 PS Pistachio HP 2023 31 0 YEAR 2 K30APSPRB2</v>
      </c>
    </row>
    <row r="6335" spans="1:4">
      <c r="A6335" t="s">
        <v>35127</v>
      </c>
      <c r="B6335" t="s">
        <v>35128</v>
      </c>
      <c r="D6335" t="str">
        <f t="shared" si="98"/>
        <v>K30APSPRB7 PS Pistachio HP 2023 31 0 YEAR 2 K30APSPRB7</v>
      </c>
    </row>
    <row r="6336" spans="1:4">
      <c r="A6336" t="s">
        <v>35129</v>
      </c>
      <c r="B6336" t="s">
        <v>35130</v>
      </c>
      <c r="D6336" t="str">
        <f t="shared" si="98"/>
        <v>K30APSPRA4 PS DRAKAKAKI 2023 CPRB KERNAL DISCOLOR K30APSPRA4</v>
      </c>
    </row>
    <row r="6337" spans="1:4">
      <c r="A6337" t="s">
        <v>35131</v>
      </c>
      <c r="B6337" t="s">
        <v>35132</v>
      </c>
      <c r="D6337" t="str">
        <f t="shared" si="98"/>
        <v>KS0CC39F51 SWOG NCTN FIXED PRICE AGRMT OHSU KS0CC39F51</v>
      </c>
    </row>
    <row r="6338" spans="1:4">
      <c r="A6338" t="s">
        <v>35133</v>
      </c>
      <c r="B6338" t="s">
        <v>35134</v>
      </c>
      <c r="D6338" t="str">
        <f t="shared" si="98"/>
        <v>KS0HOGD315 MED IMHO GANDARA OHSU SWOG 1013080 KS0HOGD315</v>
      </c>
    </row>
    <row r="6339" spans="1:4">
      <c r="A6339" t="s">
        <v>35135</v>
      </c>
      <c r="B6339" t="s">
        <v>35136</v>
      </c>
      <c r="D6339" t="str">
        <f t="shared" ref="D6339:D6402" si="99">A6339&amp;" "&amp;B6339</f>
        <v>K30CAMPFAR Franz UC Alliance Thermo Fissher K30CAMPFAR</v>
      </c>
    </row>
    <row r="6340" spans="1:4">
      <c r="A6340" t="s">
        <v>35137</v>
      </c>
      <c r="B6340" t="s">
        <v>35138</v>
      </c>
      <c r="D6340" t="str">
        <f t="shared" si="99"/>
        <v>KS0PMKT200 MED IMPM KUDRYASHOVA NIH R01 HIPK2 KS0PMKT200</v>
      </c>
    </row>
    <row r="6341" spans="1:4">
      <c r="A6341" t="s">
        <v>35139</v>
      </c>
      <c r="B6341" t="s">
        <v>35140</v>
      </c>
      <c r="D6341" t="str">
        <f t="shared" si="99"/>
        <v>K30DHITFST DHI Food Thought Facts Science Fic K30DHITFST</v>
      </c>
    </row>
    <row r="6342" spans="1:4">
      <c r="A6342" t="s">
        <v>35141</v>
      </c>
      <c r="B6342" t="s">
        <v>35142</v>
      </c>
      <c r="D6342" t="str">
        <f t="shared" si="99"/>
        <v>K30MATLS7P L Starkston NSF CONF 2023 PS K30MATLS7P</v>
      </c>
    </row>
    <row r="6343" spans="1:4">
      <c r="A6343" t="s">
        <v>35143</v>
      </c>
      <c r="B6343" t="s">
        <v>35144</v>
      </c>
      <c r="D6343" t="str">
        <f t="shared" si="99"/>
        <v>K30TKR3523 CHEM Kuhl supplies on YE R35 2023 K30TKR3523</v>
      </c>
    </row>
    <row r="6344" spans="1:4">
      <c r="A6344" t="s">
        <v>35145</v>
      </c>
      <c r="B6344" t="s">
        <v>35146</v>
      </c>
      <c r="D6344" t="str">
        <f t="shared" si="99"/>
        <v>KS0KLR3523 MPHA Lam R35 2023 KS0KLR3523</v>
      </c>
    </row>
    <row r="6345" spans="1:4">
      <c r="A6345" t="s">
        <v>35147</v>
      </c>
      <c r="B6345" t="s">
        <v>35148</v>
      </c>
      <c r="D6345" t="str">
        <f t="shared" si="99"/>
        <v>KS0TKR3523 MPHA YE R35 2023 KS0TKR3523</v>
      </c>
    </row>
    <row r="6346" spans="1:4">
      <c r="A6346" t="s">
        <v>35149</v>
      </c>
      <c r="B6346" t="s">
        <v>35150</v>
      </c>
      <c r="D6346" t="str">
        <f t="shared" si="99"/>
        <v>KS0YCR3523 MPHA YE R35 2023 KS0YCR3523</v>
      </c>
    </row>
    <row r="6347" spans="1:4">
      <c r="A6347" t="s">
        <v>35151</v>
      </c>
      <c r="B6347" t="s">
        <v>35152</v>
      </c>
      <c r="D6347" t="str">
        <f t="shared" si="99"/>
        <v>K30WITNDMC DWIT NASA HST GO 17114 A23 2162 K30WITNDMC</v>
      </c>
    </row>
    <row r="6348" spans="1:4">
      <c r="A6348" t="s">
        <v>35153</v>
      </c>
      <c r="B6348" t="s">
        <v>35154</v>
      </c>
      <c r="D6348" t="str">
        <f t="shared" si="99"/>
        <v>KS0MKPSHAT MED PHS KOGA PHI SEHAT INITIATIVE KS0MKPSHAT</v>
      </c>
    </row>
    <row r="6349" spans="1:4">
      <c r="A6349" t="s">
        <v>35155</v>
      </c>
      <c r="B6349" t="s">
        <v>35156</v>
      </c>
      <c r="D6349" t="str">
        <f t="shared" si="99"/>
        <v>K30TJM9F62 CPRB Collaborative Pistachio Rootstock B K30TJM9F62</v>
      </c>
    </row>
    <row r="6350" spans="1:4">
      <c r="A6350" t="s">
        <v>35157</v>
      </c>
      <c r="B6350" t="s">
        <v>35158</v>
      </c>
      <c r="D6350" t="str">
        <f t="shared" si="99"/>
        <v>K30XZB0001 LAWR ZHU CALIFORNIA DEPARTMENT OF FOOD K30XZB0001</v>
      </c>
    </row>
    <row r="6351" spans="1:4">
      <c r="A6351" t="s">
        <v>35159</v>
      </c>
      <c r="B6351" t="s">
        <v>35160</v>
      </c>
      <c r="D6351" t="str">
        <f t="shared" si="99"/>
        <v>KS0EMAMGN1 MAVERAKIS AMGEN INC A23 3246 0 KS0EMAMGN1</v>
      </c>
    </row>
    <row r="6352" spans="1:4">
      <c r="A6352" t="s">
        <v>35161</v>
      </c>
      <c r="B6352" t="s">
        <v>35162</v>
      </c>
      <c r="D6352" t="str">
        <f t="shared" si="99"/>
        <v>K30MWF2023 MANDELA ADMIN COSTS 2023 K30MWF2023</v>
      </c>
    </row>
    <row r="6353" spans="1:4">
      <c r="A6353" t="s">
        <v>35163</v>
      </c>
      <c r="B6353" t="s">
        <v>35164</v>
      </c>
      <c r="D6353" t="str">
        <f t="shared" si="99"/>
        <v>K30MWFPS23 MANDELA PART SUPP COSTS 2023 K30MWFPS23</v>
      </c>
    </row>
    <row r="6354" spans="1:4">
      <c r="A6354" t="s">
        <v>35165</v>
      </c>
      <c r="B6354" t="s">
        <v>35166</v>
      </c>
      <c r="D6354" t="str">
        <f t="shared" si="99"/>
        <v>K30DMR9F71 ASSESS ALMOND ROOTSTOCK SUSCEPTIBILITY K30DMR9F71</v>
      </c>
    </row>
    <row r="6355" spans="1:4">
      <c r="A6355" t="s">
        <v>35167</v>
      </c>
      <c r="B6355" t="s">
        <v>35168</v>
      </c>
      <c r="D6355" t="str">
        <f t="shared" si="99"/>
        <v>KS0NRDR203 PHS SAMHSA TREATMENT AMEND 03 KS0NRDR203</v>
      </c>
    </row>
    <row r="6356" spans="1:4">
      <c r="A6356" t="s">
        <v>35169</v>
      </c>
      <c r="B6356" t="s">
        <v>35170</v>
      </c>
      <c r="D6356" t="str">
        <f t="shared" si="99"/>
        <v>K30DN39F73 LNGS NSF 2235106 0 N DODD 39F73 K30DN39F73</v>
      </c>
    </row>
    <row r="6357" spans="1:4">
      <c r="A6357" t="s">
        <v>35171</v>
      </c>
      <c r="B6357" t="s">
        <v>35172</v>
      </c>
      <c r="D6357" t="str">
        <f t="shared" si="99"/>
        <v>KS0TSLYRA3 MED OTO Steele Lyra study KS0TSLYRA3</v>
      </c>
    </row>
    <row r="6358" spans="1:4">
      <c r="A6358" t="s">
        <v>35173</v>
      </c>
      <c r="B6358" t="s">
        <v>35174</v>
      </c>
      <c r="D6358" t="str">
        <f t="shared" si="99"/>
        <v>K30APSPRA6 PS PJ BROWN 2023 CPRB PIP K30APSPRA6</v>
      </c>
    </row>
    <row r="6359" spans="1:4">
      <c r="A6359" t="s">
        <v>35175</v>
      </c>
      <c r="B6359" t="s">
        <v>35176</v>
      </c>
      <c r="D6359" t="str">
        <f t="shared" si="99"/>
        <v>K30APSPRA5 PS DIEPENBROCK 2023 CPRB DISSECTING K30APSPRA5</v>
      </c>
    </row>
    <row r="6360" spans="1:4">
      <c r="A6360" t="s">
        <v>35177</v>
      </c>
      <c r="B6360" t="s">
        <v>35178</v>
      </c>
      <c r="D6360" t="str">
        <f t="shared" si="99"/>
        <v>K30BPCEZ58 CNPRC ROYER ELDEC PHARMACEUTICALS K30BPCEZ58</v>
      </c>
    </row>
    <row r="6361" spans="1:4">
      <c r="A6361" t="s">
        <v>35179</v>
      </c>
      <c r="B6361" t="s">
        <v>35180</v>
      </c>
      <c r="D6361" t="str">
        <f t="shared" si="99"/>
        <v>K30ICPSLNS IGN Stewart BMGF A23 3237 K30ICPSLNS</v>
      </c>
    </row>
    <row r="6362" spans="1:4">
      <c r="A6362" t="s">
        <v>35181</v>
      </c>
      <c r="B6362" t="s">
        <v>35182</v>
      </c>
      <c r="D6362" t="str">
        <f t="shared" si="99"/>
        <v>K30ICSLNS2 IGN Stewart BMGF A23 3237 Supplement K30ICSLNS2</v>
      </c>
    </row>
    <row r="6363" spans="1:4">
      <c r="A6363" t="s">
        <v>35183</v>
      </c>
      <c r="B6363" t="s">
        <v>35184</v>
      </c>
      <c r="D6363" t="str">
        <f t="shared" si="99"/>
        <v>K30ICSUCSF IGN Stewart BMGF A23 3237 UCSF Subaward K30ICSUCSF</v>
      </c>
    </row>
    <row r="6364" spans="1:4">
      <c r="A6364" t="s">
        <v>35185</v>
      </c>
      <c r="B6364" t="s">
        <v>35186</v>
      </c>
      <c r="D6364" t="str">
        <f t="shared" si="99"/>
        <v>KS0PAJTF23 Use of Gut Organoids in Autism KS0PAJTF23</v>
      </c>
    </row>
    <row r="6365" spans="1:4">
      <c r="A6365" t="s">
        <v>35187</v>
      </c>
      <c r="B6365" t="s">
        <v>35188</v>
      </c>
      <c r="D6365" t="str">
        <f t="shared" si="99"/>
        <v>K30AQCSN23 Raffuse EPA68HERH23D00040 3 7 23 03 6 24 K30AQCSN23</v>
      </c>
    </row>
    <row r="6366" spans="1:4">
      <c r="A6366" t="s">
        <v>35189</v>
      </c>
      <c r="B6366" t="s">
        <v>35190</v>
      </c>
      <c r="D6366" t="str">
        <f t="shared" si="99"/>
        <v>K30KSCDI01 Schaefer CDI 22013IA Climate Insurance K30KSCDI01</v>
      </c>
    </row>
    <row r="6367" spans="1:4">
      <c r="A6367" t="s">
        <v>35191</v>
      </c>
      <c r="B6367" t="s">
        <v>35192</v>
      </c>
      <c r="D6367" t="str">
        <f t="shared" si="99"/>
        <v>K30BAL9F87 WFCB BALDWIN CDFA eff 2 1 23 K30BAL9F87</v>
      </c>
    </row>
    <row r="6368" spans="1:4">
      <c r="A6368" t="s">
        <v>35193</v>
      </c>
      <c r="B6368" t="s">
        <v>35194</v>
      </c>
      <c r="D6368" t="str">
        <f t="shared" si="99"/>
        <v>K30RRHCASC NUTR HOLT CASC STRAWBERRY HUMAN HEALTH K30RRHCASC</v>
      </c>
    </row>
    <row r="6369" spans="1:4">
      <c r="A6369" t="s">
        <v>35195</v>
      </c>
      <c r="B6369" t="s">
        <v>35196</v>
      </c>
      <c r="D6369" t="str">
        <f t="shared" si="99"/>
        <v>KS0PMSN811 MED IMPM SOOD AEROVATE THER AV 101 002 KS0PMSN811</v>
      </c>
    </row>
    <row r="6370" spans="1:4">
      <c r="A6370" t="s">
        <v>35197</v>
      </c>
      <c r="B6370" t="s">
        <v>35198</v>
      </c>
      <c r="D6370" t="str">
        <f t="shared" si="99"/>
        <v>KS0JBNMR21 MRAD J Boone Self Assembled X Ray Sourc KS0JBNMR21</v>
      </c>
    </row>
    <row r="6371" spans="1:4">
      <c r="A6371" t="s">
        <v>35199</v>
      </c>
      <c r="B6371" t="s">
        <v>35200</v>
      </c>
      <c r="D6371" t="str">
        <f t="shared" si="99"/>
        <v>K30LEW9F92 WFCB LEWIS USGS eff 1 30 23 YR 1 K30LEW9F92</v>
      </c>
    </row>
    <row r="6372" spans="1:4">
      <c r="A6372" t="s">
        <v>35201</v>
      </c>
      <c r="B6372" t="s">
        <v>35202</v>
      </c>
      <c r="D6372" t="str">
        <f t="shared" si="99"/>
        <v>K30POUL367 ETOX POULIN ID PWR Assessment of Mercury K30POUL367</v>
      </c>
    </row>
    <row r="6373" spans="1:4">
      <c r="A6373" t="s">
        <v>35203</v>
      </c>
      <c r="B6373" t="s">
        <v>35204</v>
      </c>
      <c r="D6373" t="str">
        <f t="shared" si="99"/>
        <v>K30APSPRB1 PS FERGUSON CPRB SALINE IRRIGA2023 24 K30APSPRB1</v>
      </c>
    </row>
    <row r="6374" spans="1:4">
      <c r="A6374" t="s">
        <v>35205</v>
      </c>
      <c r="B6374" t="s">
        <v>35206</v>
      </c>
      <c r="D6374" t="str">
        <f t="shared" si="99"/>
        <v>K30FPT9F95 CPR Collaborative Pistachio Rootstock K30FPT9F95</v>
      </c>
    </row>
    <row r="6375" spans="1:4">
      <c r="A6375" t="s">
        <v>35207</v>
      </c>
      <c r="B6375" t="s">
        <v>35208</v>
      </c>
      <c r="D6375" t="str">
        <f t="shared" si="99"/>
        <v>K30BPCEZ48 CNPRC VandeVoort Standford 63085271 KAQA K30BPCEZ48</v>
      </c>
    </row>
    <row r="6376" spans="1:4">
      <c r="A6376" t="s">
        <v>35209</v>
      </c>
      <c r="B6376" t="s">
        <v>35210</v>
      </c>
      <c r="D6376" t="str">
        <f t="shared" si="99"/>
        <v>K30APSPRA7 PS MARINO CPRB CLONAL PROPA 23 24 K30APSPRA7</v>
      </c>
    </row>
    <row r="6377" spans="1:4">
      <c r="A6377" t="s">
        <v>35211</v>
      </c>
      <c r="B6377" t="s">
        <v>35212</v>
      </c>
      <c r="D6377" t="str">
        <f t="shared" si="99"/>
        <v>K30APSPRA9 PS PJ BROWN 2023 CPRB VIA MARINO K30APSPRA9</v>
      </c>
    </row>
    <row r="6378" spans="1:4">
      <c r="A6378" t="s">
        <v>35213</v>
      </c>
      <c r="B6378" t="s">
        <v>35214</v>
      </c>
      <c r="D6378" t="str">
        <f t="shared" si="99"/>
        <v>KS0JBCHF15 CALIFORNIA HEALTHCARE FOUNDATION II 15 KS0JBCHF15</v>
      </c>
    </row>
    <row r="6379" spans="1:4">
      <c r="A6379" t="s">
        <v>35215</v>
      </c>
      <c r="B6379" t="s">
        <v>35216</v>
      </c>
      <c r="D6379" t="str">
        <f t="shared" si="99"/>
        <v>KS0SJBCHF2 CALIFORNIA HEALTHCARE FDN 02 2402 BRANDT KS0SJBCHF2</v>
      </c>
    </row>
    <row r="6380" spans="1:4">
      <c r="A6380" t="s">
        <v>35217</v>
      </c>
      <c r="B6380" t="s">
        <v>35218</v>
      </c>
      <c r="D6380" t="str">
        <f t="shared" si="99"/>
        <v>KS0SJDBCHF CALIFORNIA HEALTHCARE FDN 01 1594 BRANDT KS0SJDBCHF</v>
      </c>
    </row>
    <row r="6381" spans="1:4">
      <c r="A6381" t="s">
        <v>35219</v>
      </c>
      <c r="B6381" t="s">
        <v>35220</v>
      </c>
      <c r="D6381" t="str">
        <f t="shared" si="99"/>
        <v>KS0VWJPR08 ROBERSON WHEELOCK ENDS 09 30 2009 KS0VWJPR08</v>
      </c>
    </row>
    <row r="6382" spans="1:4">
      <c r="A6382" t="s">
        <v>35221</v>
      </c>
      <c r="B6382" t="s">
        <v>35222</v>
      </c>
      <c r="D6382" t="str">
        <f t="shared" si="99"/>
        <v>KS0VWJPR09 ROBERSON WHEELOCK ENDS 09 30 2010 KS0VWJPR09</v>
      </c>
    </row>
    <row r="6383" spans="1:4">
      <c r="A6383" t="s">
        <v>35223</v>
      </c>
      <c r="B6383" t="s">
        <v>35224</v>
      </c>
      <c r="D6383" t="str">
        <f t="shared" si="99"/>
        <v>KS0VWJPR10 ROBERSON WHEELOCK ENDS 12 31 2010 KS0VWJPR10</v>
      </c>
    </row>
    <row r="6384" spans="1:4">
      <c r="A6384" t="s">
        <v>35225</v>
      </c>
      <c r="B6384" t="s">
        <v>35226</v>
      </c>
      <c r="D6384" t="str">
        <f t="shared" si="99"/>
        <v>KS0VWJPR11 WHEELOCK ROBERSON FDTN GRANT 09 30 20 KS0VWJPR11</v>
      </c>
    </row>
    <row r="6385" spans="1:4">
      <c r="A6385" t="s">
        <v>35227</v>
      </c>
      <c r="B6385" t="s">
        <v>35228</v>
      </c>
      <c r="D6385" t="str">
        <f t="shared" si="99"/>
        <v>K30PSYRA04 PSY BALES GOOD NATURE INSTITUTE GIFT K30PSYRA04</v>
      </c>
    </row>
    <row r="6386" spans="1:4">
      <c r="A6386" t="s">
        <v>35229</v>
      </c>
      <c r="B6386" t="s">
        <v>35230</v>
      </c>
      <c r="D6386" t="str">
        <f t="shared" si="99"/>
        <v>K30PSYRA05 PSY THOMPSON THE AMINI FOUNDATION GRANT K30PSYRA05</v>
      </c>
    </row>
    <row r="6387" spans="1:4">
      <c r="A6387" t="s">
        <v>35231</v>
      </c>
      <c r="B6387" t="s">
        <v>35232</v>
      </c>
      <c r="D6387" t="str">
        <f t="shared" si="99"/>
        <v>K30APSF873 GEPTS MSU BHEARD USAID BORLAUG HIGHER ED K30APSF873</v>
      </c>
    </row>
    <row r="6388" spans="1:4">
      <c r="A6388" t="s">
        <v>35233</v>
      </c>
      <c r="B6388" t="s">
        <v>35234</v>
      </c>
      <c r="D6388" t="str">
        <f t="shared" si="99"/>
        <v>K30APSJ873 GEPTS MSU BHEARD USAID BORLAUG FINA K30APSJ873</v>
      </c>
    </row>
    <row r="6389" spans="1:4">
      <c r="A6389" t="s">
        <v>35235</v>
      </c>
      <c r="B6389" t="s">
        <v>35236</v>
      </c>
      <c r="D6389" t="str">
        <f t="shared" si="99"/>
        <v>K30CNSAY01 Yonelinas NIH R01 EY025999 K30CNSAY01</v>
      </c>
    </row>
    <row r="6390" spans="1:4">
      <c r="A6390" t="s">
        <v>35237</v>
      </c>
      <c r="B6390" t="s">
        <v>35238</v>
      </c>
      <c r="D6390" t="str">
        <f t="shared" si="99"/>
        <v>K30PSYRF73 PSY Yonelinas NIH R01 EY025999 K30PSYRF73</v>
      </c>
    </row>
    <row r="6391" spans="1:4">
      <c r="A6391" t="s">
        <v>35239</v>
      </c>
      <c r="B6391" t="s">
        <v>35240</v>
      </c>
      <c r="D6391" t="str">
        <f t="shared" si="99"/>
        <v>KS0SPYJ532 22 23 SPINE FELLOW MEDTRONIC 07 23 KS0SPYJ532</v>
      </c>
    </row>
    <row r="6392" spans="1:4">
      <c r="A6392" t="s">
        <v>35241</v>
      </c>
      <c r="B6392" t="s">
        <v>35242</v>
      </c>
      <c r="D6392" t="str">
        <f t="shared" si="99"/>
        <v>K30VPCBZ65 CNPRC Royer NIH K01OD024782 K30VPCBZ65</v>
      </c>
    </row>
    <row r="6393" spans="1:4">
      <c r="A6393" t="s">
        <v>35243</v>
      </c>
      <c r="B6393" t="s">
        <v>35244</v>
      </c>
      <c r="D6393" t="str">
        <f t="shared" si="99"/>
        <v>KS0GIRV800 MED IMGI RACHAKONDA DURECT C928 011 KS0GIRV800</v>
      </c>
    </row>
    <row r="6394" spans="1:4">
      <c r="A6394" t="s">
        <v>35245</v>
      </c>
      <c r="B6394" t="s">
        <v>35246</v>
      </c>
      <c r="D6394" t="str">
        <f t="shared" si="99"/>
        <v>KS0PMUTSA1 MAILLARD U of Texas San Antonio 8 31 26 KS0PMUTSA1</v>
      </c>
    </row>
    <row r="6395" spans="1:4">
      <c r="A6395" t="s">
        <v>35247</v>
      </c>
      <c r="B6395" t="s">
        <v>35248</v>
      </c>
      <c r="D6395" t="str">
        <f t="shared" si="99"/>
        <v>KS0PMUTSA2 MAILLARD U of Texas San Antonio 8 31 23 KS0PMUTSA2</v>
      </c>
    </row>
    <row r="6396" spans="1:4">
      <c r="A6396" t="s">
        <v>35249</v>
      </c>
      <c r="B6396" t="s">
        <v>35250</v>
      </c>
      <c r="D6396" t="str">
        <f t="shared" si="99"/>
        <v>K30JDSCWAC JMIE JRD1 SOLANO COUNTY WATER AGENCY K30JDSCWAC</v>
      </c>
    </row>
    <row r="6397" spans="1:4">
      <c r="A6397" t="s">
        <v>35251</v>
      </c>
      <c r="B6397" t="s">
        <v>35252</v>
      </c>
      <c r="D6397" t="str">
        <f t="shared" si="99"/>
        <v>KS0JMSTAR2 MARCIN STARS GRANT YR 2 KS0JMSTAR2</v>
      </c>
    </row>
    <row r="6398" spans="1:4">
      <c r="A6398" t="s">
        <v>35253</v>
      </c>
      <c r="B6398" t="s">
        <v>35254</v>
      </c>
      <c r="D6398" t="str">
        <f t="shared" si="99"/>
        <v>KS0JMSTAR3 MARCIN AHRQ STARS GRANT YR 3 KS0JMSTAR3</v>
      </c>
    </row>
    <row r="6399" spans="1:4">
      <c r="A6399" t="s">
        <v>35255</v>
      </c>
      <c r="B6399" t="s">
        <v>35256</v>
      </c>
      <c r="D6399" t="str">
        <f t="shared" si="99"/>
        <v>KS0JMSTAR4 MARCIN AHRQ STARS GRANT YR 4 KS0JMSTAR4</v>
      </c>
    </row>
    <row r="6400" spans="1:4">
      <c r="A6400" t="s">
        <v>35257</v>
      </c>
      <c r="B6400" t="s">
        <v>35258</v>
      </c>
      <c r="D6400" t="str">
        <f t="shared" si="99"/>
        <v>KS0JMSTAR5 MARCIN AHRQ STARS GRANT YR 5 KS0JMSTAR5</v>
      </c>
    </row>
    <row r="6401" spans="1:4">
      <c r="A6401" t="s">
        <v>35259</v>
      </c>
      <c r="B6401" t="s">
        <v>35260</v>
      </c>
      <c r="D6401" t="str">
        <f t="shared" si="99"/>
        <v>KS0JMSTARS MARCIN STARS R01HS025714 KS0JMSTARS</v>
      </c>
    </row>
    <row r="6402" spans="1:4">
      <c r="A6402" t="s">
        <v>35261</v>
      </c>
      <c r="B6402" t="s">
        <v>35262</v>
      </c>
      <c r="D6402" t="str">
        <f t="shared" si="99"/>
        <v>K30ABCACAO Britt Mars Cacao CenH3 Project K30ABCACAO</v>
      </c>
    </row>
    <row r="6403" spans="1:4">
      <c r="A6403" t="s">
        <v>35263</v>
      </c>
      <c r="B6403" t="s">
        <v>35264</v>
      </c>
      <c r="D6403" t="str">
        <f t="shared" ref="D6403:D6466" si="100">A6403&amp;" "&amp;B6403</f>
        <v>K30RLV70C0 NSF CAREER Nectar chemistry and ecologi K30RLV70C0</v>
      </c>
    </row>
    <row r="6404" spans="1:4">
      <c r="A6404" t="s">
        <v>35265</v>
      </c>
      <c r="B6404" t="s">
        <v>35266</v>
      </c>
      <c r="D6404" t="str">
        <f t="shared" si="100"/>
        <v>K30RLV70C1 NSF CAREER REU Funds K30RLV70C1</v>
      </c>
    </row>
    <row r="6405" spans="1:4">
      <c r="A6405" t="s">
        <v>35267</v>
      </c>
      <c r="B6405" t="s">
        <v>35268</v>
      </c>
      <c r="D6405" t="str">
        <f t="shared" si="100"/>
        <v>K30RLV70CF NSF CAREER REU Funds Undergrad FINA K30RLV70CF</v>
      </c>
    </row>
    <row r="6406" spans="1:4">
      <c r="A6406" t="s">
        <v>35269</v>
      </c>
      <c r="B6406" t="s">
        <v>35270</v>
      </c>
      <c r="D6406" t="str">
        <f t="shared" si="100"/>
        <v>K30RLV70CP NSF CAREER REPS Participant Support K30RLV70CP</v>
      </c>
    </row>
    <row r="6407" spans="1:4">
      <c r="A6407" t="s">
        <v>35271</v>
      </c>
      <c r="B6407" t="s">
        <v>35272</v>
      </c>
      <c r="D6407" t="str">
        <f t="shared" si="100"/>
        <v>K30RLV70CS NSF CAREER REPS Materials and Supplie K30RLV70CS</v>
      </c>
    </row>
    <row r="6408" spans="1:4">
      <c r="A6408" t="s">
        <v>35273</v>
      </c>
      <c r="B6408" t="s">
        <v>35274</v>
      </c>
      <c r="D6408" t="str">
        <f t="shared" si="100"/>
        <v>K30UCSCJTS CHEM Shaw UCSC MCA K30UCSCJTS</v>
      </c>
    </row>
    <row r="6409" spans="1:4">
      <c r="A6409" t="s">
        <v>35275</v>
      </c>
      <c r="B6409" t="s">
        <v>35276</v>
      </c>
      <c r="D6409" t="str">
        <f t="shared" si="100"/>
        <v>K30UCSDJTS CHEM Shaw UCSD MCA K30UCSDJTS</v>
      </c>
    </row>
    <row r="6410" spans="1:4">
      <c r="A6410" t="s">
        <v>35277</v>
      </c>
      <c r="B6410" t="s">
        <v>35278</v>
      </c>
      <c r="D6410" t="str">
        <f t="shared" si="100"/>
        <v>K30F4JDNSF CEE DEJONG NSF IN SITU K30F4JDNSF</v>
      </c>
    </row>
    <row r="6411" spans="1:4">
      <c r="A6411" t="s">
        <v>35279</v>
      </c>
      <c r="B6411" t="s">
        <v>35280</v>
      </c>
      <c r="D6411" t="str">
        <f t="shared" si="100"/>
        <v>K30MATJKH5 J Hunter NSF 2019 22 x23 K30MATJKH5</v>
      </c>
    </row>
    <row r="6412" spans="1:4">
      <c r="A6412" t="s">
        <v>35281</v>
      </c>
      <c r="B6412" t="s">
        <v>35282</v>
      </c>
      <c r="D6412" t="str">
        <f t="shared" si="100"/>
        <v>K30STAGETT LIBR JPAUL GETTYTRUST C STAHMER 70C09 K30STAGETT</v>
      </c>
    </row>
    <row r="6413" spans="1:4">
      <c r="A6413" t="s">
        <v>35283</v>
      </c>
      <c r="B6413" t="s">
        <v>35284</v>
      </c>
      <c r="D6413" t="str">
        <f t="shared" si="100"/>
        <v>KS0MESMCO1 MED OME SERVIS COMPADRE Y1 KS0MESMCO1</v>
      </c>
    </row>
    <row r="6414" spans="1:4">
      <c r="A6414" t="s">
        <v>35285</v>
      </c>
      <c r="B6414" t="s">
        <v>35286</v>
      </c>
      <c r="D6414" t="str">
        <f t="shared" si="100"/>
        <v>KS0MESMCO2 MED OME SERVIS COMPADRE Y2 KS0MESMCO2</v>
      </c>
    </row>
    <row r="6415" spans="1:4">
      <c r="A6415" t="s">
        <v>35287</v>
      </c>
      <c r="B6415" t="s">
        <v>35288</v>
      </c>
      <c r="D6415" t="str">
        <f t="shared" si="100"/>
        <v>KS0MESMCO3 MED OME SERVIS COMPADRE Y3 KS0MESMCO3</v>
      </c>
    </row>
    <row r="6416" spans="1:4">
      <c r="A6416" t="s">
        <v>35289</v>
      </c>
      <c r="B6416" t="s">
        <v>35290</v>
      </c>
      <c r="D6416" t="str">
        <f t="shared" si="100"/>
        <v>KS0MESMCO4 MED OME SERVIS COMPADRE Y4 KS0MESMCO4</v>
      </c>
    </row>
    <row r="6417" spans="1:4">
      <c r="A6417" t="s">
        <v>35291</v>
      </c>
      <c r="B6417" t="s">
        <v>35292</v>
      </c>
      <c r="D6417" t="str">
        <f t="shared" si="100"/>
        <v>KS0MESMCO5 MED OME SERVIS COMPADRE Y5 KS0MESMCO5</v>
      </c>
    </row>
    <row r="6418" spans="1:4">
      <c r="A6418" t="s">
        <v>35293</v>
      </c>
      <c r="B6418" t="s">
        <v>35294</v>
      </c>
      <c r="D6418" t="str">
        <f t="shared" si="100"/>
        <v>KS0MESMCOT MED OME SERVIS COMPADRE Y4 TRAVEL KS0MESMCOT</v>
      </c>
    </row>
    <row r="6419" spans="1:4">
      <c r="A6419" t="s">
        <v>35295</v>
      </c>
      <c r="B6419" t="s">
        <v>35296</v>
      </c>
      <c r="D6419" t="str">
        <f t="shared" si="100"/>
        <v>K30WMJGMU2 NPB Joiner GMU Sub K30WMJGMU2</v>
      </c>
    </row>
    <row r="6420" spans="1:4">
      <c r="A6420" t="s">
        <v>35297</v>
      </c>
      <c r="B6420" t="s">
        <v>35298</v>
      </c>
      <c r="D6420" t="str">
        <f t="shared" si="100"/>
        <v>KS0DSNIH19 MPHA SATO NEW NIH AWARD KS0DSNIH19</v>
      </c>
    </row>
    <row r="6421" spans="1:4">
      <c r="A6421" t="s">
        <v>35299</v>
      </c>
      <c r="B6421" t="s">
        <v>35300</v>
      </c>
      <c r="D6421" t="str">
        <f t="shared" si="100"/>
        <v>K30DMR0C33 Sudden Oak Death Monitoring 2019 23 K30DMR0C33</v>
      </c>
    </row>
    <row r="6422" spans="1:4">
      <c r="A6422" t="s">
        <v>35301</v>
      </c>
      <c r="B6422" t="s">
        <v>35302</v>
      </c>
      <c r="D6422" t="str">
        <f t="shared" si="100"/>
        <v>K30DMR0C3F Sudden Oak Death Monitoring FINA K30DMR0C3F</v>
      </c>
    </row>
    <row r="6423" spans="1:4">
      <c r="A6423" t="s">
        <v>35303</v>
      </c>
      <c r="B6423" t="s">
        <v>35304</v>
      </c>
      <c r="D6423" t="str">
        <f t="shared" si="100"/>
        <v>K30BPCCZ58 CNPRC Thomasy IIT K30BPCCZ58</v>
      </c>
    </row>
    <row r="6424" spans="1:4">
      <c r="A6424" t="s">
        <v>35305</v>
      </c>
      <c r="B6424" t="s">
        <v>35306</v>
      </c>
      <c r="D6424" t="str">
        <f t="shared" si="100"/>
        <v>KS0ITALFA2 MCDONALD ITALFARMACO GIVI 6 30 2028 KS0ITALFA2</v>
      </c>
    </row>
    <row r="6425" spans="1:4">
      <c r="A6425" t="s">
        <v>35307</v>
      </c>
      <c r="B6425" t="s">
        <v>35308</v>
      </c>
      <c r="D6425" t="str">
        <f t="shared" si="100"/>
        <v>K30HAM1900 ENT NIEHS R35ES030443 RIVER 2019 2027 K30HAM1900</v>
      </c>
    </row>
    <row r="6426" spans="1:4">
      <c r="A6426" t="s">
        <v>35309</v>
      </c>
      <c r="B6426" t="s">
        <v>35310</v>
      </c>
      <c r="D6426" t="str">
        <f t="shared" si="100"/>
        <v>K30HAM1903 ENT NIEHS R35ES030443 RIVER 2019 2027 K30HAM1903</v>
      </c>
    </row>
    <row r="6427" spans="1:4">
      <c r="A6427" t="s">
        <v>35311</v>
      </c>
      <c r="B6427" t="s">
        <v>35312</v>
      </c>
      <c r="D6427" t="str">
        <f t="shared" si="100"/>
        <v>K30HAM1904 ENT NIEHS R35ES030443 RIVER 2019 2027 K30HAM1904</v>
      </c>
    </row>
    <row r="6428" spans="1:4">
      <c r="A6428" t="s">
        <v>35313</v>
      </c>
      <c r="B6428" t="s">
        <v>35314</v>
      </c>
      <c r="D6428" t="str">
        <f t="shared" si="100"/>
        <v>K30HAM1905 ENT NIEHS R35ES030443 RIVER 2023 2024 K30HAM1905</v>
      </c>
    </row>
    <row r="6429" spans="1:4">
      <c r="A6429" t="s">
        <v>35315</v>
      </c>
      <c r="B6429" t="s">
        <v>35316</v>
      </c>
      <c r="D6429" t="str">
        <f t="shared" si="100"/>
        <v>K30LBHESIM MAE AHMCT CT 65A0749 TASK ID 3833 K30LBHESIM</v>
      </c>
    </row>
    <row r="6430" spans="1:4">
      <c r="A6430" t="s">
        <v>35317</v>
      </c>
      <c r="B6430" t="s">
        <v>35318</v>
      </c>
      <c r="D6430" t="str">
        <f t="shared" si="100"/>
        <v>K30LBORANG MAE AHMCT CT 65A0749 TASK ID 3836 K30LBORANG</v>
      </c>
    </row>
    <row r="6431" spans="1:4">
      <c r="A6431" t="s">
        <v>35319</v>
      </c>
      <c r="B6431" t="s">
        <v>35320</v>
      </c>
      <c r="D6431" t="str">
        <f t="shared" si="100"/>
        <v>K30LBRESCH MAE AHMCT CT 65A0749 TASK ID 4199 K30LBRESCH</v>
      </c>
    </row>
    <row r="6432" spans="1:4">
      <c r="A6432" t="s">
        <v>35321</v>
      </c>
      <c r="B6432" t="s">
        <v>35322</v>
      </c>
      <c r="D6432" t="str">
        <f t="shared" si="100"/>
        <v>K30LBROBOT MAE AHMCT CT 65A0749 TASK ID 4288 K30LBROBOT</v>
      </c>
    </row>
    <row r="6433" spans="1:4">
      <c r="A6433" t="s">
        <v>35323</v>
      </c>
      <c r="B6433" t="s">
        <v>35324</v>
      </c>
      <c r="D6433" t="str">
        <f t="shared" si="100"/>
        <v>K30LBTMAAC MAE AHMCT CT 65A0749 TASK ID 4158 K30LBTMAAC</v>
      </c>
    </row>
    <row r="6434" spans="1:4">
      <c r="A6434" t="s">
        <v>35325</v>
      </c>
      <c r="B6434" t="s">
        <v>35326</v>
      </c>
      <c r="D6434" t="str">
        <f t="shared" si="100"/>
        <v>K30LTACON2 MAE AHMCT CT 65A0749 TASK ID 3273 K30LTACON2</v>
      </c>
    </row>
    <row r="6435" spans="1:4">
      <c r="A6435" t="s">
        <v>35327</v>
      </c>
      <c r="B6435" t="s">
        <v>35328</v>
      </c>
      <c r="D6435" t="str">
        <f t="shared" si="100"/>
        <v>K30LTATMA2 MAE AHMCT CT 65A0749 TASK ID 3265 K30LTATMA2</v>
      </c>
    </row>
    <row r="6436" spans="1:4">
      <c r="A6436" t="s">
        <v>35329</v>
      </c>
      <c r="B6436" t="s">
        <v>35330</v>
      </c>
      <c r="D6436" t="str">
        <f t="shared" si="100"/>
        <v>K30LTBOSCH MAE AHMCT CT 65A0749 TASK ID 3948 K30LTBOSCH</v>
      </c>
    </row>
    <row r="6437" spans="1:4">
      <c r="A6437" t="s">
        <v>35331</v>
      </c>
      <c r="B6437" t="s">
        <v>35332</v>
      </c>
      <c r="D6437" t="str">
        <f t="shared" si="100"/>
        <v>K30LTBRDBR MAE AHMCT CT 65A0749 TASK ID 3704 K30LTBRDBR</v>
      </c>
    </row>
    <row r="6438" spans="1:4">
      <c r="A6438" t="s">
        <v>35333</v>
      </c>
      <c r="B6438" t="s">
        <v>35334</v>
      </c>
      <c r="D6438" t="str">
        <f t="shared" si="100"/>
        <v>K30LTCARS1 MAE AHMCT CT 65A0749 TASK ID 3739 K30LTCARS1</v>
      </c>
    </row>
    <row r="6439" spans="1:4">
      <c r="A6439" t="s">
        <v>35335</v>
      </c>
      <c r="B6439" t="s">
        <v>35336</v>
      </c>
      <c r="D6439" t="str">
        <f t="shared" si="100"/>
        <v>K30LTCCTVE MAE AHMCT CT 65A0749 TASK ID 3873 K30LTCCTVE</v>
      </c>
    </row>
    <row r="6440" spans="1:4">
      <c r="A6440" t="s">
        <v>35337</v>
      </c>
      <c r="B6440" t="s">
        <v>35338</v>
      </c>
      <c r="D6440" t="str">
        <f t="shared" si="100"/>
        <v>K30LTDRAGN MAE AHMCT CT 65A0749 TASK ID 4133 K30LTDRAGN</v>
      </c>
    </row>
    <row r="6441" spans="1:4">
      <c r="A6441" t="s">
        <v>35339</v>
      </c>
      <c r="B6441" t="s">
        <v>35340</v>
      </c>
      <c r="D6441" t="str">
        <f t="shared" si="100"/>
        <v>K30LTEVITS MAE AHMCT CT 65A0749 TASK ID 4049 K30LTEVITS</v>
      </c>
    </row>
    <row r="6442" spans="1:4">
      <c r="A6442" t="s">
        <v>35341</v>
      </c>
      <c r="B6442" t="s">
        <v>35342</v>
      </c>
      <c r="D6442" t="str">
        <f t="shared" si="100"/>
        <v>K30LTGTPG2 MAE AHMCT CT 65A0749 TASK ID 3870 K30LTGTPG2</v>
      </c>
    </row>
    <row r="6443" spans="1:4">
      <c r="A6443" t="s">
        <v>35343</v>
      </c>
      <c r="B6443" t="s">
        <v>35344</v>
      </c>
      <c r="D6443" t="str">
        <f t="shared" si="100"/>
        <v>K30LTIRGPR MAE AHMCT CT 65A0749 TASK ID 3924 K30LTIRGPR</v>
      </c>
    </row>
    <row r="6444" spans="1:4">
      <c r="A6444" t="s">
        <v>35345</v>
      </c>
      <c r="B6444" t="s">
        <v>35346</v>
      </c>
      <c r="D6444" t="str">
        <f t="shared" si="100"/>
        <v>K30LTLPIV2 MAE AHMCT CT 65A0749 TASK ID 3183 K30LTLPIV2</v>
      </c>
    </row>
    <row r="6445" spans="1:4">
      <c r="A6445" t="s">
        <v>35347</v>
      </c>
      <c r="B6445" t="s">
        <v>35348</v>
      </c>
      <c r="D6445" t="str">
        <f t="shared" si="100"/>
        <v>K30LTMDASH MAE AHMCT CT 65A0749 TASK ID 3847 K30LTMDASH</v>
      </c>
    </row>
    <row r="6446" spans="1:4">
      <c r="A6446" t="s">
        <v>35349</v>
      </c>
      <c r="B6446" t="s">
        <v>35350</v>
      </c>
      <c r="D6446" t="str">
        <f t="shared" si="100"/>
        <v>K30LTMMCOP MAE AHMCT CT 65A0749 TASK ID 4407 K30LTMMCOP</v>
      </c>
    </row>
    <row r="6447" spans="1:4">
      <c r="A6447" t="s">
        <v>35351</v>
      </c>
      <c r="B6447" t="s">
        <v>35352</v>
      </c>
      <c r="D6447" t="str">
        <f t="shared" si="100"/>
        <v>K30LTMPRO2 MAE AHMCT CT 65A0749 TASK ID 3255 K30LTMPRO2</v>
      </c>
    </row>
    <row r="6448" spans="1:4">
      <c r="A6448" t="s">
        <v>35353</v>
      </c>
      <c r="B6448" t="s">
        <v>35354</v>
      </c>
      <c r="D6448" t="str">
        <f t="shared" si="100"/>
        <v>K30LTMTL22 MAE AHMCT CT 65A0749 TASK ID 3179 K30LTMTL22</v>
      </c>
    </row>
    <row r="6449" spans="1:4">
      <c r="A6449" t="s">
        <v>35355</v>
      </c>
      <c r="B6449" t="s">
        <v>35356</v>
      </c>
      <c r="D6449" t="str">
        <f t="shared" si="100"/>
        <v>K30LTPRLM2 MAE AHMCT CT 65A0749 TASK ID 3742 K30LTPRLM2</v>
      </c>
    </row>
    <row r="6450" spans="1:4">
      <c r="A6450" t="s">
        <v>35357</v>
      </c>
      <c r="B6450" t="s">
        <v>35358</v>
      </c>
      <c r="D6450" t="str">
        <f t="shared" si="100"/>
        <v>K30LTRCMW2 MAE AHMCT CT 65A0749 TASK ID 2730 K30LTRCMW2</v>
      </c>
    </row>
    <row r="6451" spans="1:4">
      <c r="A6451" t="s">
        <v>35359</v>
      </c>
      <c r="B6451" t="s">
        <v>35360</v>
      </c>
      <c r="D6451" t="str">
        <f t="shared" si="100"/>
        <v>K30LTRSP22 MAE AHMCT CT 65A0749 TASK ID 4008 K30LTRSP22</v>
      </c>
    </row>
    <row r="6452" spans="1:4">
      <c r="A6452" t="s">
        <v>35361</v>
      </c>
      <c r="B6452" t="s">
        <v>35362</v>
      </c>
      <c r="D6452" t="str">
        <f t="shared" si="100"/>
        <v>K30LTRSPCT MAE AHMCT CT 65A0749 TASK ID 3756 K30LTRSPCT</v>
      </c>
    </row>
    <row r="6453" spans="1:4">
      <c r="A6453" t="s">
        <v>35363</v>
      </c>
      <c r="B6453" t="s">
        <v>35364</v>
      </c>
      <c r="D6453" t="str">
        <f t="shared" si="100"/>
        <v>K30LTRSPM2 MAE AHMCT CT 65A0749 TASK ID 4163 K30LTRSPM2</v>
      </c>
    </row>
    <row r="6454" spans="1:4">
      <c r="A6454" t="s">
        <v>35365</v>
      </c>
      <c r="B6454" t="s">
        <v>35366</v>
      </c>
      <c r="D6454" t="str">
        <f t="shared" si="100"/>
        <v>K30LTRSPT2 MAE AHMCT CT 65A0749 TASK ID 3098 K30LTRSPT2</v>
      </c>
    </row>
    <row r="6455" spans="1:4">
      <c r="A6455" t="s">
        <v>35367</v>
      </c>
      <c r="B6455" t="s">
        <v>35368</v>
      </c>
      <c r="D6455" t="str">
        <f t="shared" si="100"/>
        <v>K30LTSAND2 MAE AHMCT CT 65A0749 TASK ID 3300 K30LTSAND2</v>
      </c>
    </row>
    <row r="6456" spans="1:4">
      <c r="A6456" t="s">
        <v>35369</v>
      </c>
      <c r="B6456" t="s">
        <v>35370</v>
      </c>
      <c r="D6456" t="str">
        <f t="shared" si="100"/>
        <v>K30LTSECUR MAE AHMCT CT 65A0749 TASK ID 4153 K30LTSECUR</v>
      </c>
    </row>
    <row r="6457" spans="1:4">
      <c r="A6457" t="s">
        <v>35371</v>
      </c>
      <c r="B6457" t="s">
        <v>35372</v>
      </c>
      <c r="D6457" t="str">
        <f t="shared" si="100"/>
        <v>K30LTSPACE MAE AHMCT CT 65A0749 TASK ID 4059 K30LTSPACE</v>
      </c>
    </row>
    <row r="6458" spans="1:4">
      <c r="A6458" t="s">
        <v>35373</v>
      </c>
      <c r="B6458" t="s">
        <v>35374</v>
      </c>
      <c r="D6458" t="str">
        <f t="shared" si="100"/>
        <v>K30LTTMACC MAE AHMCT CT 65A0749 TASK ID 3685 K30LTTMACC</v>
      </c>
    </row>
    <row r="6459" spans="1:4">
      <c r="A6459" t="s">
        <v>35375</v>
      </c>
      <c r="B6459" t="s">
        <v>35376</v>
      </c>
      <c r="D6459" t="str">
        <f t="shared" si="100"/>
        <v>K30NSCTCAG MAE AHMCT CT 65A0749 TASK ID 3848 K30NSCTCAG</v>
      </c>
    </row>
    <row r="6460" spans="1:4">
      <c r="A6460" t="s">
        <v>35377</v>
      </c>
      <c r="B6460" t="s">
        <v>35378</v>
      </c>
      <c r="D6460" t="str">
        <f t="shared" si="100"/>
        <v>K30NSCTDFC MAE AHMCT CT 65A0749 TASK ID 4409 K30NSCTDFC</v>
      </c>
    </row>
    <row r="6461" spans="1:4">
      <c r="A6461" t="s">
        <v>35379</v>
      </c>
      <c r="B6461" t="s">
        <v>35380</v>
      </c>
      <c r="D6461" t="str">
        <f t="shared" si="100"/>
        <v>K30NSCTFCB MAE AHMCT CT 65A0749 TASK ID 4025 K30NSCTFCB</v>
      </c>
    </row>
    <row r="6462" spans="1:4">
      <c r="A6462" t="s">
        <v>35381</v>
      </c>
      <c r="B6462" t="s">
        <v>35382</v>
      </c>
      <c r="D6462" t="str">
        <f t="shared" si="100"/>
        <v>K30NSCTITM MAE AHMCT CT 65A0749 TASK ID 4159 K30NSCTITM</v>
      </c>
    </row>
    <row r="6463" spans="1:4">
      <c r="A6463" t="s">
        <v>35383</v>
      </c>
      <c r="B6463" t="s">
        <v>35384</v>
      </c>
      <c r="D6463" t="str">
        <f t="shared" si="100"/>
        <v>K30RBBLSI2 MAE AHMCT CT 65A0749 TASK ID 4193 K30RBBLSI2</v>
      </c>
    </row>
    <row r="6464" spans="1:4">
      <c r="A6464" t="s">
        <v>35385</v>
      </c>
      <c r="B6464" t="s">
        <v>35386</v>
      </c>
      <c r="D6464" t="str">
        <f t="shared" si="100"/>
        <v>K30RBCRKC2 MAE AHMCT CT 65A0749 TASK ID 3176 K30RBCRKC2</v>
      </c>
    </row>
    <row r="6465" spans="1:4">
      <c r="A6465" t="s">
        <v>35387</v>
      </c>
      <c r="B6465" t="s">
        <v>35388</v>
      </c>
      <c r="D6465" t="str">
        <f t="shared" si="100"/>
        <v>K30RBEVTMA MAE AHMCT CT 65A0749 TASK ID 4161 K30RBEVTMA</v>
      </c>
    </row>
    <row r="6466" spans="1:4">
      <c r="A6466" t="s">
        <v>35389</v>
      </c>
      <c r="B6466" t="s">
        <v>35390</v>
      </c>
      <c r="D6466" t="str">
        <f t="shared" si="100"/>
        <v>K30RBINJD2 MAE AHMCT CT 65A0749 TASK ID 3236 K30RBINJD2</v>
      </c>
    </row>
    <row r="6467" spans="1:4">
      <c r="A6467" t="s">
        <v>35391</v>
      </c>
      <c r="B6467" t="s">
        <v>35392</v>
      </c>
      <c r="D6467" t="str">
        <f t="shared" ref="D6467:D6530" si="101">A6467&amp;" "&amp;B6467</f>
        <v>K30RBPOIN2 MAE AHMCT CT 65A0749 TASK ID 3149 K30RBPOIN2</v>
      </c>
    </row>
    <row r="6468" spans="1:4">
      <c r="A6468" t="s">
        <v>35393</v>
      </c>
      <c r="B6468" t="s">
        <v>35394</v>
      </c>
      <c r="D6468" t="str">
        <f t="shared" si="101"/>
        <v>K30RBVDCM2 MAE AHMCT CT 65A0749 TASK ID 3178 K30RBVDCM2</v>
      </c>
    </row>
    <row r="6469" spans="1:4">
      <c r="A6469" t="s">
        <v>35395</v>
      </c>
      <c r="B6469" t="s">
        <v>35396</v>
      </c>
      <c r="D6469" t="str">
        <f t="shared" si="101"/>
        <v>K30RBWKSHP MAE AHMCT CT 65A0749 TASK ID 4010 K30RBWKSHP</v>
      </c>
    </row>
    <row r="6470" spans="1:4">
      <c r="A6470" t="s">
        <v>35397</v>
      </c>
      <c r="B6470" t="s">
        <v>35398</v>
      </c>
      <c r="D6470" t="str">
        <f t="shared" si="101"/>
        <v>K30RBWWDR2 MAE AHMCT CT 65A0749 TASK ID 2970 K30RBWWDR2</v>
      </c>
    </row>
    <row r="6471" spans="1:4">
      <c r="A6471" t="s">
        <v>35399</v>
      </c>
      <c r="B6471" t="s">
        <v>35400</v>
      </c>
      <c r="D6471" t="str">
        <f t="shared" si="101"/>
        <v>K30SBFLREV MAE AHMCT CT 65A0749 TASK ID 4128 K30SBFLREV</v>
      </c>
    </row>
    <row r="6472" spans="1:4">
      <c r="A6472" t="s">
        <v>35401</v>
      </c>
      <c r="B6472" t="s">
        <v>35402</v>
      </c>
      <c r="D6472" t="str">
        <f t="shared" si="101"/>
        <v>K30SIFLIRC MAE AHMCT CT 65A0749 TASK ID 3980 K30SIFLIRC</v>
      </c>
    </row>
    <row r="6473" spans="1:4">
      <c r="A6473" t="s">
        <v>35403</v>
      </c>
      <c r="B6473" t="s">
        <v>35404</v>
      </c>
      <c r="D6473" t="str">
        <f t="shared" si="101"/>
        <v>K30SIFLREV MAE AHMCT CT 65A0749 TASK ID 4128 K30SIFLREV</v>
      </c>
    </row>
    <row r="6474" spans="1:4">
      <c r="A6474" t="s">
        <v>35405</v>
      </c>
      <c r="B6474" t="s">
        <v>35406</v>
      </c>
      <c r="D6474" t="str">
        <f t="shared" si="101"/>
        <v>K30SIPCADA MAE AHMCT CT 65A0749 TASK ID 4189 K30SIPCADA</v>
      </c>
    </row>
    <row r="6475" spans="1:4">
      <c r="A6475" t="s">
        <v>35407</v>
      </c>
      <c r="B6475" t="s">
        <v>35408</v>
      </c>
      <c r="D6475" t="str">
        <f t="shared" si="101"/>
        <v>K30SITWMSG MAE AHMCT CT 65A0749 TASK ID 3919 K30SITWMSG</v>
      </c>
    </row>
    <row r="6476" spans="1:4">
      <c r="A6476" t="s">
        <v>35409</v>
      </c>
      <c r="B6476" t="s">
        <v>35410</v>
      </c>
      <c r="D6476" t="str">
        <f t="shared" si="101"/>
        <v>K30SIUSVFL MAE AHMCT CT 65A0749 TASK ID 3926 K30SIUSVFL</v>
      </c>
    </row>
    <row r="6477" spans="1:4">
      <c r="A6477" t="s">
        <v>35411</v>
      </c>
      <c r="B6477" t="s">
        <v>35412</v>
      </c>
      <c r="D6477" t="str">
        <f t="shared" si="101"/>
        <v>K30AXS3BAS Ashish Shenoy 117 172 2020 2021 MMR K30AXS3BAS</v>
      </c>
    </row>
    <row r="6478" spans="1:4">
      <c r="A6478" t="s">
        <v>35413</v>
      </c>
      <c r="B6478" t="s">
        <v>35414</v>
      </c>
      <c r="D6478" t="str">
        <f t="shared" si="101"/>
        <v>K30BASIFIN BSIS Markets Risk and Resilience K30BASIFIN</v>
      </c>
    </row>
    <row r="6479" spans="1:4">
      <c r="A6479" t="s">
        <v>35415</v>
      </c>
      <c r="B6479" t="s">
        <v>35416</v>
      </c>
      <c r="D6479" t="str">
        <f t="shared" si="101"/>
        <v>K30BASIMRR BSIS Markets Risk and Resilience K30BASIMRR</v>
      </c>
    </row>
    <row r="6480" spans="1:4">
      <c r="A6480" t="s">
        <v>35417</v>
      </c>
      <c r="B6480" t="s">
        <v>35418</v>
      </c>
      <c r="D6480" t="str">
        <f t="shared" si="101"/>
        <v>K30SRBMOZ1 S Boucher Stochastic Tech Mozambique K30SRBMOZ1</v>
      </c>
    </row>
    <row r="6481" spans="1:4">
      <c r="A6481" t="s">
        <v>35419</v>
      </c>
      <c r="B6481" t="s">
        <v>35420</v>
      </c>
      <c r="D6481" t="str">
        <f t="shared" si="101"/>
        <v>K30TJL0DNA T Lybbert MRR sub allocation 2020 K30TJL0DNA</v>
      </c>
    </row>
    <row r="6482" spans="1:4">
      <c r="A6482" t="s">
        <v>35421</v>
      </c>
      <c r="B6482" t="s">
        <v>35422</v>
      </c>
      <c r="D6482" t="str">
        <f t="shared" si="101"/>
        <v>KS0IDCS834 MED IMID COHEN EIGER INC D LIVR SD KS0IDCS834</v>
      </c>
    </row>
    <row r="6483" spans="1:4">
      <c r="A6483" t="s">
        <v>35423</v>
      </c>
      <c r="B6483" t="s">
        <v>35424</v>
      </c>
      <c r="D6483" t="str">
        <f t="shared" si="101"/>
        <v>K30VSEAGER PLB Sundaresan NSF EAGER 1936872 0 K30VSEAGER</v>
      </c>
    </row>
    <row r="6484" spans="1:4">
      <c r="A6484" t="s">
        <v>35425</v>
      </c>
      <c r="B6484" t="s">
        <v>35426</v>
      </c>
      <c r="D6484" t="str">
        <f t="shared" si="101"/>
        <v>K30CNSMUCC CNS USREY TRAINING GRANT CHILDCARE YR14 K30CNSMUCC</v>
      </c>
    </row>
    <row r="6485" spans="1:4">
      <c r="A6485" t="s">
        <v>35427</v>
      </c>
      <c r="B6485" t="s">
        <v>35428</v>
      </c>
      <c r="D6485" t="str">
        <f t="shared" si="101"/>
        <v>K30CNSMUCK CNS USREY TRAINING GRANT CHILDCARE YR15 K30CNSMUCK</v>
      </c>
    </row>
    <row r="6486" spans="1:4">
      <c r="A6486" t="s">
        <v>35429</v>
      </c>
      <c r="B6486" t="s">
        <v>35430</v>
      </c>
      <c r="D6486" t="str">
        <f t="shared" si="101"/>
        <v>K30CTMUE11 CNS USREY TRAINING GRANT EXPENSE YR11 K30CTMUE11</v>
      </c>
    </row>
    <row r="6487" spans="1:4">
      <c r="A6487" t="s">
        <v>35431</v>
      </c>
      <c r="B6487" t="s">
        <v>35432</v>
      </c>
      <c r="D6487" t="str">
        <f t="shared" si="101"/>
        <v>K30CTMUE12 CNS USREY TRAINING GRANT EXPENSE YR12 K30CTMUE12</v>
      </c>
    </row>
    <row r="6488" spans="1:4">
      <c r="A6488" t="s">
        <v>35433</v>
      </c>
      <c r="B6488" t="s">
        <v>35434</v>
      </c>
      <c r="D6488" t="str">
        <f t="shared" si="101"/>
        <v>K30CTMUE13 CNS USREY TRAINING GRANT EXPENSE YR13 K30CTMUE13</v>
      </c>
    </row>
    <row r="6489" spans="1:4">
      <c r="A6489" t="s">
        <v>35435</v>
      </c>
      <c r="B6489" t="s">
        <v>35436</v>
      </c>
      <c r="D6489" t="str">
        <f t="shared" si="101"/>
        <v>K30CTMUE14 CNS USREY TRAINING GRANT EXPENSE YR14 K30CTMUE14</v>
      </c>
    </row>
    <row r="6490" spans="1:4">
      <c r="A6490" t="s">
        <v>35437</v>
      </c>
      <c r="B6490" t="s">
        <v>35438</v>
      </c>
      <c r="D6490" t="str">
        <f t="shared" si="101"/>
        <v>K30CTMUE15 CNS USREY TRAINING GRANT EXPENSE YR15 K30CTMUE15</v>
      </c>
    </row>
    <row r="6491" spans="1:4">
      <c r="A6491" t="s">
        <v>35439</v>
      </c>
      <c r="B6491" t="s">
        <v>35440</v>
      </c>
      <c r="D6491" t="str">
        <f t="shared" si="101"/>
        <v>K30CTMUF11 CNS USREY TRAINING GRANT STIPEND YR11 K30CTMUF11</v>
      </c>
    </row>
    <row r="6492" spans="1:4">
      <c r="A6492" t="s">
        <v>35441</v>
      </c>
      <c r="B6492" t="s">
        <v>35442</v>
      </c>
      <c r="D6492" t="str">
        <f t="shared" si="101"/>
        <v>K30CTMUF12 CNS USREY TRAINING GRANT STIPEND YR12 K30CTMUF12</v>
      </c>
    </row>
    <row r="6493" spans="1:4">
      <c r="A6493" t="s">
        <v>35443</v>
      </c>
      <c r="B6493" t="s">
        <v>35444</v>
      </c>
      <c r="D6493" t="str">
        <f t="shared" si="101"/>
        <v>K30CTMUF13 CNS USREY TRAINING GRANT STIPEND YR13 K30CTMUF13</v>
      </c>
    </row>
    <row r="6494" spans="1:4">
      <c r="A6494" t="s">
        <v>35445</v>
      </c>
      <c r="B6494" t="s">
        <v>35446</v>
      </c>
      <c r="D6494" t="str">
        <f t="shared" si="101"/>
        <v>K30CTMUF14 CNS USREY TRAINING GRANT STIPEND YR14 K30CTMUF14</v>
      </c>
    </row>
    <row r="6495" spans="1:4">
      <c r="A6495" t="s">
        <v>35447</v>
      </c>
      <c r="B6495" t="s">
        <v>35448</v>
      </c>
      <c r="D6495" t="str">
        <f t="shared" si="101"/>
        <v>K30CTMUF15 CNS USREY TRAINING GRANT STIPEND YR15 K30CTMUF15</v>
      </c>
    </row>
    <row r="6496" spans="1:4">
      <c r="A6496" t="s">
        <v>35449</v>
      </c>
      <c r="B6496" t="s">
        <v>35450</v>
      </c>
      <c r="D6496" t="str">
        <f t="shared" si="101"/>
        <v>KS0GYTENAY YIU GENENTECH TENAYA STUDY KS0GYTENAY</v>
      </c>
    </row>
    <row r="6497" spans="1:4">
      <c r="A6497" t="s">
        <v>35451</v>
      </c>
      <c r="B6497" t="s">
        <v>35452</v>
      </c>
      <c r="D6497" t="str">
        <f t="shared" si="101"/>
        <v>K30TLNSF19 STAT Lee NSF DMS 1916125 K30TLNSF19</v>
      </c>
    </row>
    <row r="6498" spans="1:4">
      <c r="A6498" t="s">
        <v>35453</v>
      </c>
      <c r="B6498" t="s">
        <v>35454</v>
      </c>
      <c r="D6498" t="str">
        <f t="shared" si="101"/>
        <v>K30206SFAR CHEM Franz NSF Award 2019 K30206SFAR</v>
      </c>
    </row>
    <row r="6499" spans="1:4">
      <c r="A6499" t="s">
        <v>35455</v>
      </c>
      <c r="B6499" t="s">
        <v>35456</v>
      </c>
      <c r="D6499" t="str">
        <f t="shared" si="101"/>
        <v>K30GSRAS20 CHEM Franz NSF Award Supplement K30GSRAS20</v>
      </c>
    </row>
    <row r="6500" spans="1:4">
      <c r="A6500" t="s">
        <v>35457</v>
      </c>
      <c r="B6500" t="s">
        <v>35458</v>
      </c>
      <c r="D6500" t="str">
        <f t="shared" si="101"/>
        <v>K30GCBTECO GEL BUSBY TECTONIC CONTROLS K30GCBTECO</v>
      </c>
    </row>
    <row r="6501" spans="1:4">
      <c r="A6501" t="s">
        <v>35459</v>
      </c>
      <c r="B6501" t="s">
        <v>35460</v>
      </c>
      <c r="D6501" t="str">
        <f t="shared" si="101"/>
        <v>K30CFF3CDE Kurlaender College Futures CDE Sub K30CFF3CDE</v>
      </c>
    </row>
    <row r="6502" spans="1:4">
      <c r="A6502" t="s">
        <v>35461</v>
      </c>
      <c r="B6502" t="s">
        <v>35462</v>
      </c>
      <c r="D6502" t="str">
        <f t="shared" si="101"/>
        <v>K30MKXCFF3 Kurlaender Strengthining Pathways CEL K30MKXCFF3</v>
      </c>
    </row>
    <row r="6503" spans="1:4">
      <c r="A6503" t="s">
        <v>35463</v>
      </c>
      <c r="B6503" t="s">
        <v>35464</v>
      </c>
      <c r="D6503" t="str">
        <f t="shared" si="101"/>
        <v>KS0NJAVEX1 JOYCE AVEXIS SMA REGISTRY 12 35 KS0NJAVEX1</v>
      </c>
    </row>
    <row r="6504" spans="1:4">
      <c r="A6504" t="s">
        <v>35465</v>
      </c>
      <c r="B6504" t="s">
        <v>35466</v>
      </c>
      <c r="D6504" t="str">
        <f t="shared" si="101"/>
        <v>KS0PMAM806 MED IMPM AVDALOVIC LIQUIDIA LTI 302 KS0PMAM806</v>
      </c>
    </row>
    <row r="6505" spans="1:4">
      <c r="A6505" t="s">
        <v>35467</v>
      </c>
      <c r="B6505" t="s">
        <v>35468</v>
      </c>
      <c r="D6505" t="str">
        <f t="shared" si="101"/>
        <v>K30V451MF7 Finno MAF Sys Bio Appr to Eq Metab Synd K30V451MF7</v>
      </c>
    </row>
    <row r="6506" spans="1:4">
      <c r="A6506" t="s">
        <v>35469</v>
      </c>
      <c r="B6506" t="s">
        <v>35470</v>
      </c>
      <c r="D6506" t="str">
        <f t="shared" si="101"/>
        <v>K30JONACC3 TJON USRA 09 0023 0 A22 0780 K30JONACC3</v>
      </c>
    </row>
    <row r="6507" spans="1:4">
      <c r="A6507" t="s">
        <v>35471</v>
      </c>
      <c r="B6507" t="s">
        <v>35472</v>
      </c>
      <c r="D6507" t="str">
        <f t="shared" si="101"/>
        <v>K30APSM639 PS BLUMWALD BAYER AG BIOLOGICAL NITROGEN K30APSM639</v>
      </c>
    </row>
    <row r="6508" spans="1:4">
      <c r="A6508" t="s">
        <v>35473</v>
      </c>
      <c r="B6508" t="s">
        <v>35474</v>
      </c>
      <c r="D6508" t="str">
        <f t="shared" si="101"/>
        <v>K30RMHMBIO NUTR HACK Nat Mango Mango Microbiome K30RMHMBIO</v>
      </c>
    </row>
    <row r="6509" spans="1:4">
      <c r="A6509" t="s">
        <v>35475</v>
      </c>
      <c r="B6509" t="s">
        <v>35476</v>
      </c>
      <c r="D6509" t="str">
        <f t="shared" si="101"/>
        <v>K30RMHMSKN NUTR HACK Nat Mango Mango Microbiome K30RMHMSKN</v>
      </c>
    </row>
    <row r="6510" spans="1:4">
      <c r="A6510" t="s">
        <v>35477</v>
      </c>
      <c r="B6510" t="s">
        <v>35478</v>
      </c>
      <c r="D6510" t="str">
        <f t="shared" si="101"/>
        <v>KS0RBUCSF1 MRAD UCSF HIV PET 12568SC 0 KS0RBUCSF1</v>
      </c>
    </row>
    <row r="6511" spans="1:4">
      <c r="A6511" t="s">
        <v>35479</v>
      </c>
      <c r="B6511" t="s">
        <v>35480</v>
      </c>
      <c r="D6511" t="str">
        <f t="shared" si="101"/>
        <v>K30RSCHNG2 MAE ROBINSON NASA CHANGES A21 1617 K30RSCHNG2</v>
      </c>
    </row>
    <row r="6512" spans="1:4">
      <c r="A6512" t="s">
        <v>35481</v>
      </c>
      <c r="B6512" t="s">
        <v>35482</v>
      </c>
      <c r="D6512" t="str">
        <f t="shared" si="101"/>
        <v>K30RSCHNGS MAE ROBINSON NASA CHANGES A21 1617 K30RSCHNGS</v>
      </c>
    </row>
    <row r="6513" spans="1:4">
      <c r="A6513" t="s">
        <v>35483</v>
      </c>
      <c r="B6513" t="s">
        <v>35484</v>
      </c>
      <c r="D6513" t="str">
        <f t="shared" si="101"/>
        <v>K30APSPAM7 PS ABC HORT22 21 24 SHACKEL K30APSPAM7</v>
      </c>
    </row>
    <row r="6514" spans="1:4">
      <c r="A6514" t="s">
        <v>35485</v>
      </c>
      <c r="B6514" t="s">
        <v>35486</v>
      </c>
      <c r="D6514" t="str">
        <f t="shared" si="101"/>
        <v>K30APSPAR1 PS ABC HORT22 21 24 LAMPINEN SHACKEL K30APSPAR1</v>
      </c>
    </row>
    <row r="6515" spans="1:4">
      <c r="A6515" t="s">
        <v>35487</v>
      </c>
      <c r="B6515" t="s">
        <v>35488</v>
      </c>
      <c r="D6515" t="str">
        <f t="shared" si="101"/>
        <v>K30RSZGHD2 MAE ROBINSON NASA ZeroG HDD A21 1616 K30RSZGHD2</v>
      </c>
    </row>
    <row r="6516" spans="1:4">
      <c r="A6516" t="s">
        <v>35489</v>
      </c>
      <c r="B6516" t="s">
        <v>35490</v>
      </c>
      <c r="D6516" t="str">
        <f t="shared" si="101"/>
        <v>K30RSZGHDD MAE ROBINSON NASA ZeroG HDD A21 1616 K30RSZGHDD</v>
      </c>
    </row>
    <row r="6517" spans="1:4">
      <c r="A6517" t="s">
        <v>35491</v>
      </c>
      <c r="B6517" t="s">
        <v>35492</v>
      </c>
      <c r="D6517" t="str">
        <f t="shared" si="101"/>
        <v>KS0LHNTNSO SONOMA COUNTY LHCN NIENDAM A21 3831 KS0LHNTNSO</v>
      </c>
    </row>
    <row r="6518" spans="1:4">
      <c r="A6518" t="s">
        <v>35493</v>
      </c>
      <c r="B6518" t="s">
        <v>35494</v>
      </c>
      <c r="D6518" t="str">
        <f t="shared" si="101"/>
        <v>K302021BPA CHEM Beal NIGMS MIRA 2021 K302021BPA</v>
      </c>
    </row>
    <row r="6519" spans="1:4">
      <c r="A6519" t="s">
        <v>35495</v>
      </c>
      <c r="B6519" t="s">
        <v>35496</v>
      </c>
      <c r="D6519" t="str">
        <f t="shared" si="101"/>
        <v>KS0MCSFSTB CREININ UCSF STBF KS0MCSFSTB</v>
      </c>
    </row>
    <row r="6520" spans="1:4">
      <c r="A6520" t="s">
        <v>35497</v>
      </c>
      <c r="B6520" t="s">
        <v>35498</v>
      </c>
      <c r="D6520" t="str">
        <f t="shared" si="101"/>
        <v>KS0CBSFPRF Baker SFP Fellow Award KS0CBSFPRF</v>
      </c>
    </row>
    <row r="6521" spans="1:4">
      <c r="A6521" t="s">
        <v>35499</v>
      </c>
      <c r="B6521" t="s">
        <v>35500</v>
      </c>
      <c r="D6521" t="str">
        <f t="shared" si="101"/>
        <v>K30BPCDZ55 CNPRC Van Rompay NIH UMASS A21 4050 K30BPCDZ55</v>
      </c>
    </row>
    <row r="6522" spans="1:4">
      <c r="A6522" t="s">
        <v>35501</v>
      </c>
      <c r="B6522" t="s">
        <v>35502</v>
      </c>
      <c r="D6522" t="str">
        <f t="shared" si="101"/>
        <v>KS0PMOJ303 MED IMPM OLDHAM NIH Natl Jewish Health KS0PMOJ303</v>
      </c>
    </row>
    <row r="6523" spans="1:4">
      <c r="A6523" t="s">
        <v>35503</v>
      </c>
      <c r="B6523" t="s">
        <v>35504</v>
      </c>
      <c r="D6523" t="str">
        <f t="shared" si="101"/>
        <v>K30APSPWG8 PS CWB 21 22 HANSON K30APSPWG8</v>
      </c>
    </row>
    <row r="6524" spans="1:4">
      <c r="A6524" t="s">
        <v>35505</v>
      </c>
      <c r="B6524" t="s">
        <v>35506</v>
      </c>
      <c r="D6524" t="str">
        <f t="shared" si="101"/>
        <v>K30GTB0D30 ABC Mgmt of Almond Replant 12 31 23 K30GTB0D30</v>
      </c>
    </row>
    <row r="6525" spans="1:4">
      <c r="A6525" t="s">
        <v>35507</v>
      </c>
      <c r="B6525" t="s">
        <v>35508</v>
      </c>
      <c r="D6525" t="str">
        <f t="shared" si="101"/>
        <v>K30GTB0F3F ABC FINA Mgmt of Almond Replant 12 31 23 K30GTB0F3F</v>
      </c>
    </row>
    <row r="6526" spans="1:4">
      <c r="A6526" t="s">
        <v>35509</v>
      </c>
      <c r="B6526" t="s">
        <v>35510</v>
      </c>
      <c r="D6526" t="str">
        <f t="shared" si="101"/>
        <v>K30APSPWG9 PS CWB 21 22 SHACKEL K30APSPWG9</v>
      </c>
    </row>
    <row r="6527" spans="1:4">
      <c r="A6527" t="s">
        <v>35511</v>
      </c>
      <c r="B6527" t="s">
        <v>35512</v>
      </c>
      <c r="D6527" t="str">
        <f t="shared" si="101"/>
        <v>K30APSPWH9 PS CWB 21 22 LAMPINEN SHACKEL K30APSPWH9</v>
      </c>
    </row>
    <row r="6528" spans="1:4">
      <c r="A6528" t="s">
        <v>35513</v>
      </c>
      <c r="B6528" t="s">
        <v>35514</v>
      </c>
      <c r="D6528" t="str">
        <f t="shared" si="101"/>
        <v>K302871012 70D03 Superfund Yr 5 K302871012</v>
      </c>
    </row>
    <row r="6529" spans="1:4">
      <c r="A6529" t="s">
        <v>35515</v>
      </c>
      <c r="B6529" t="s">
        <v>35516</v>
      </c>
      <c r="D6529" t="str">
        <f t="shared" si="101"/>
        <v>K30AVGSF05 NPB SUPERFUND GOMES YEAR 5 K30AVGSF05</v>
      </c>
    </row>
    <row r="6530" spans="1:4">
      <c r="A6530" t="s">
        <v>35517</v>
      </c>
      <c r="B6530" t="s">
        <v>35518</v>
      </c>
      <c r="D6530" t="str">
        <f t="shared" si="101"/>
        <v>K30DENIC34 ETOX DENISON Superfund Core B YR34 K30DENIC34</v>
      </c>
    </row>
    <row r="6531" spans="1:4">
      <c r="A6531" t="s">
        <v>35519</v>
      </c>
      <c r="B6531" t="s">
        <v>35520</v>
      </c>
      <c r="D6531" t="str">
        <f t="shared" ref="D6531:D6594" si="102">A6531&amp;" "&amp;B6531</f>
        <v>K30F4TY007 CEE YOUNG SUPERFUND PROJECT 1 YEAR 5 K30F4TY007</v>
      </c>
    </row>
    <row r="6532" spans="1:4">
      <c r="A6532" t="s">
        <v>35521</v>
      </c>
      <c r="B6532" t="s">
        <v>35522</v>
      </c>
      <c r="D6532" t="str">
        <f t="shared" si="102"/>
        <v>K30F4TYKCD CEE SALEEBY KC DONNELLY EXTERNSHIP AWD K30F4TYKCD</v>
      </c>
    </row>
    <row r="6533" spans="1:4">
      <c r="A6533" t="s">
        <v>35523</v>
      </c>
      <c r="B6533" t="s">
        <v>35524</v>
      </c>
      <c r="D6533" t="str">
        <f t="shared" si="102"/>
        <v>K30FGHSUP6 NUTR SUPERFUND PROJECT YR 5 K30FGHSUP6</v>
      </c>
    </row>
    <row r="6534" spans="1:4">
      <c r="A6534" t="s">
        <v>35525</v>
      </c>
      <c r="B6534" t="s">
        <v>35526</v>
      </c>
      <c r="D6534" t="str">
        <f t="shared" si="102"/>
        <v>K30ITSPR22 SUPERFUND PROJECT 2021 2022 K30ITSPR22</v>
      </c>
    </row>
    <row r="6535" spans="1:4">
      <c r="A6535" t="s">
        <v>35527</v>
      </c>
      <c r="B6535" t="s">
        <v>35528</v>
      </c>
      <c r="D6535" t="str">
        <f t="shared" si="102"/>
        <v>K30JDFSF02 NPB SUPERFUND FURLOW K30JDFSF02</v>
      </c>
    </row>
    <row r="6536" spans="1:4">
      <c r="A6536" t="s">
        <v>35529</v>
      </c>
      <c r="B6536" t="s">
        <v>35530</v>
      </c>
      <c r="D6536" t="str">
        <f t="shared" si="102"/>
        <v>K30NAEMNI5 NAS B R MIDDLETON SUPERFUND CORE C YR5 K30NAEMNI5</v>
      </c>
    </row>
    <row r="6537" spans="1:4">
      <c r="A6537" t="s">
        <v>35531</v>
      </c>
      <c r="B6537" t="s">
        <v>35532</v>
      </c>
      <c r="D6537" t="str">
        <f t="shared" si="102"/>
        <v>K30SJSUPD5 SUPERFUND CORE D YEAR 5 K30SJSUPD5</v>
      </c>
    </row>
    <row r="6538" spans="1:4">
      <c r="A6538" t="s">
        <v>35533</v>
      </c>
      <c r="B6538" t="s">
        <v>35534</v>
      </c>
      <c r="D6538" t="str">
        <f t="shared" si="102"/>
        <v>K30SJSUPY5 SUPERFUND PROJECT 1 YEAR 5 K30SJSUPY5</v>
      </c>
    </row>
    <row r="6539" spans="1:4">
      <c r="A6539" t="s">
        <v>35535</v>
      </c>
      <c r="B6539" t="s">
        <v>35536</v>
      </c>
      <c r="D6539" t="str">
        <f t="shared" si="102"/>
        <v>K30SUNS5BP SUPERFUND Bofeng Pan support K30SUNS5BP</v>
      </c>
    </row>
    <row r="6540" spans="1:4">
      <c r="A6540" t="s">
        <v>35537</v>
      </c>
      <c r="B6540" t="s">
        <v>35538</v>
      </c>
      <c r="D6540" t="str">
        <f t="shared" si="102"/>
        <v>K30SUNSUP5 SUPERFUND PROJECT yr 5 ACCOUNT K30SUNSUP5</v>
      </c>
    </row>
    <row r="6541" spans="1:4">
      <c r="A6541" t="s">
        <v>35539</v>
      </c>
      <c r="B6541" t="s">
        <v>35540</v>
      </c>
      <c r="D6541" t="str">
        <f t="shared" si="102"/>
        <v>K30SUPR334 SUPERFUND Project 3 ACCOUNT YEAR 34 K30SUPR334</v>
      </c>
    </row>
    <row r="6542" spans="1:4">
      <c r="A6542" t="s">
        <v>35541</v>
      </c>
      <c r="B6542" t="s">
        <v>35542</v>
      </c>
      <c r="D6542" t="str">
        <f t="shared" si="102"/>
        <v>K30SUPR534 SUPERFUND Project 5 ACCOUNT YEAR 34 K30SUPR534</v>
      </c>
    </row>
    <row r="6543" spans="1:4">
      <c r="A6543" t="s">
        <v>35543</v>
      </c>
      <c r="B6543" t="s">
        <v>35544</v>
      </c>
      <c r="D6543" t="str">
        <f t="shared" si="102"/>
        <v>K30SUPRA34 SUPERFUND Core A ACCOUNT YEAR 34 K30SUPRA34</v>
      </c>
    </row>
    <row r="6544" spans="1:4">
      <c r="A6544" t="s">
        <v>35545</v>
      </c>
      <c r="B6544" t="s">
        <v>35546</v>
      </c>
      <c r="D6544" t="str">
        <f t="shared" si="102"/>
        <v>K30SUPRB34 SUPERFUND CORE B ACCOUNT YEAR 34 K30SUPRB34</v>
      </c>
    </row>
    <row r="6545" spans="1:4">
      <c r="A6545" t="s">
        <v>35547</v>
      </c>
      <c r="B6545" t="s">
        <v>35548</v>
      </c>
      <c r="D6545" t="str">
        <f t="shared" si="102"/>
        <v>K30SUPRD34 SUPERFUND Core D ACCOUNT YEAR 34 K30SUPRD34</v>
      </c>
    </row>
    <row r="6546" spans="1:4">
      <c r="A6546" t="s">
        <v>35549</v>
      </c>
      <c r="B6546" t="s">
        <v>35550</v>
      </c>
      <c r="D6546" t="str">
        <f t="shared" si="102"/>
        <v>K30SUPRE34 SUPERFUND Core E ACCOUNT YEAR 34 K30SUPRE34</v>
      </c>
    </row>
    <row r="6547" spans="1:4">
      <c r="A6547" t="s">
        <v>35551</v>
      </c>
      <c r="B6547" t="s">
        <v>35552</v>
      </c>
      <c r="D6547" t="str">
        <f t="shared" si="102"/>
        <v>K30SUPRF34 SUPERFUND Core F ACCOUNT YEAR 34 K30SUPRF34</v>
      </c>
    </row>
    <row r="6548" spans="1:4">
      <c r="A6548" t="s">
        <v>35553</v>
      </c>
      <c r="B6548" t="s">
        <v>35554</v>
      </c>
      <c r="D6548" t="str">
        <f t="shared" si="102"/>
        <v>K30SUPRM34 SUPERFUND MAIN ACCOUNT YEAR 34 K30SUPRM34</v>
      </c>
    </row>
    <row r="6549" spans="1:4">
      <c r="A6549" t="s">
        <v>35555</v>
      </c>
      <c r="B6549" t="s">
        <v>35556</v>
      </c>
      <c r="D6549" t="str">
        <f t="shared" si="102"/>
        <v>K30V440N53 VMB SUPERFUND CORE B 21 22 PESSAH K30V440N53</v>
      </c>
    </row>
    <row r="6550" spans="1:4">
      <c r="A6550" t="s">
        <v>35557</v>
      </c>
      <c r="B6550" t="s">
        <v>35558</v>
      </c>
      <c r="D6550" t="str">
        <f t="shared" si="102"/>
        <v>K30V440N54 VMB SUPERFUND CORE B 21 22 PESSAH K30V440N54</v>
      </c>
    </row>
    <row r="6551" spans="1:4">
      <c r="A6551" t="s">
        <v>35559</v>
      </c>
      <c r="B6551" t="s">
        <v>35560</v>
      </c>
      <c r="D6551" t="str">
        <f t="shared" si="102"/>
        <v>KS0CACN260 MED IMCA CHIAMVIMONVAT SUPERFUND YR 33 KS0CACN260</v>
      </c>
    </row>
    <row r="6552" spans="1:4">
      <c r="A6552" t="s">
        <v>35561</v>
      </c>
      <c r="B6552" t="s">
        <v>35562</v>
      </c>
      <c r="D6552" t="str">
        <f t="shared" si="102"/>
        <v>KS0DRFSP34 MED PHS SUPERFUND CORE B YEAR 33 KS0DRFSP34</v>
      </c>
    </row>
    <row r="6553" spans="1:4">
      <c r="A6553" t="s">
        <v>35563</v>
      </c>
      <c r="B6553" t="s">
        <v>35564</v>
      </c>
      <c r="D6553" t="str">
        <f t="shared" si="102"/>
        <v>KS0DTSFCB5 TANCREDI SUPERFUND CORE B YEAR 5 KS0DTSFCB5</v>
      </c>
    </row>
    <row r="6554" spans="1:4">
      <c r="A6554" t="s">
        <v>35565</v>
      </c>
      <c r="B6554" t="s">
        <v>35566</v>
      </c>
      <c r="D6554" t="str">
        <f t="shared" si="102"/>
        <v>K30KISED35 LAWR KISEKKA California Walnut Board K30KISED35</v>
      </c>
    </row>
    <row r="6555" spans="1:4">
      <c r="A6555" t="s">
        <v>35567</v>
      </c>
      <c r="B6555" t="s">
        <v>35568</v>
      </c>
      <c r="D6555" t="str">
        <f t="shared" si="102"/>
        <v>K30GTCKF01 GTC Rett Syndrome Epigenetic Therapy K30GTCKF01</v>
      </c>
    </row>
    <row r="6556" spans="1:4">
      <c r="A6556" t="s">
        <v>35569</v>
      </c>
      <c r="B6556" t="s">
        <v>35570</v>
      </c>
      <c r="D6556" t="str">
        <f t="shared" si="102"/>
        <v>K30APSTL68 PS FENNIMORE CA LEAFY GREEN PHYSI 033122 K30APSTL68</v>
      </c>
    </row>
    <row r="6557" spans="1:4">
      <c r="A6557" t="s">
        <v>35571</v>
      </c>
      <c r="B6557" t="s">
        <v>35572</v>
      </c>
      <c r="D6557" t="str">
        <f t="shared" si="102"/>
        <v>KS0ALVJ314 MED IMAL VAN DE WATER KAISER ADMIN SUPPL KS0ALVJ314</v>
      </c>
    </row>
    <row r="6558" spans="1:4">
      <c r="A6558" t="s">
        <v>35573</v>
      </c>
      <c r="B6558" t="s">
        <v>35574</v>
      </c>
      <c r="D6558" t="str">
        <f t="shared" si="102"/>
        <v>KS0HODJ311 MED IMHO DUCORE CIBDIX2020CDC KS0HODJ311</v>
      </c>
    </row>
    <row r="6559" spans="1:4">
      <c r="A6559" t="s">
        <v>35575</v>
      </c>
      <c r="B6559" t="s">
        <v>35576</v>
      </c>
      <c r="D6559" t="str">
        <f t="shared" si="102"/>
        <v>KS0HODJ313 MED IMHO DUCORE CIBDIX2020CDC UCD 02 KS0HODJ313</v>
      </c>
    </row>
    <row r="6560" spans="1:4">
      <c r="A6560" t="s">
        <v>35577</v>
      </c>
      <c r="B6560" t="s">
        <v>35578</v>
      </c>
      <c r="D6560" t="str">
        <f t="shared" si="102"/>
        <v>KS0HODJ315 MED IMHO DUCORE CIBDIX2020CDC UCD 03 KS0HODJ315</v>
      </c>
    </row>
    <row r="6561" spans="1:4">
      <c r="A6561" t="s">
        <v>35579</v>
      </c>
      <c r="B6561" t="s">
        <v>35580</v>
      </c>
      <c r="D6561" t="str">
        <f t="shared" si="102"/>
        <v>K30SUV3971 LAWR Suvocarev CRRB Quantifying Water K30SUV3971</v>
      </c>
    </row>
    <row r="6562" spans="1:4">
      <c r="A6562" t="s">
        <v>35581</v>
      </c>
      <c r="B6562" t="s">
        <v>35582</v>
      </c>
      <c r="D6562" t="str">
        <f t="shared" si="102"/>
        <v>KS0ENSD800 MED IMEN SHEELY CHIASMA KS0ENSD800</v>
      </c>
    </row>
    <row r="6563" spans="1:4">
      <c r="A6563" t="s">
        <v>35583</v>
      </c>
      <c r="B6563" t="s">
        <v>35584</v>
      </c>
      <c r="D6563" t="str">
        <f t="shared" si="102"/>
        <v>K30ELDCCOF 09 29 2023 CCOF Development for FSMA K30ELDCCOF</v>
      </c>
    </row>
    <row r="6564" spans="1:4">
      <c r="A6564" t="s">
        <v>35585</v>
      </c>
      <c r="B6564" t="s">
        <v>35586</v>
      </c>
      <c r="D6564" t="str">
        <f t="shared" si="102"/>
        <v>K30ANPNSF4 BME NSF MYELIN FIGURES PARIKH K30ANPNSF4</v>
      </c>
    </row>
    <row r="6565" spans="1:4">
      <c r="A6565" t="s">
        <v>35587</v>
      </c>
      <c r="B6565" t="s">
        <v>35588</v>
      </c>
      <c r="D6565" t="str">
        <f t="shared" si="102"/>
        <v>KS0GIBC836 MED IMGI BOWLUS GLAXOSMITHKLINE 214524 KS0GIBC836</v>
      </c>
    </row>
    <row r="6566" spans="1:4">
      <c r="A6566" t="s">
        <v>35589</v>
      </c>
      <c r="B6566" t="s">
        <v>35590</v>
      </c>
      <c r="D6566" t="str">
        <f t="shared" si="102"/>
        <v>KS0CDUTH21 DECARLI UH3 MICROGLIAL INFLAMM 07 31 21 KS0CDUTH21</v>
      </c>
    </row>
    <row r="6567" spans="1:4">
      <c r="A6567" t="s">
        <v>35591</v>
      </c>
      <c r="B6567" t="s">
        <v>35592</v>
      </c>
      <c r="D6567" t="str">
        <f t="shared" si="102"/>
        <v>K30BY69ACT ECE YOO NASA ACTS K30BY69ACT</v>
      </c>
    </row>
    <row r="6568" spans="1:4">
      <c r="A6568" t="s">
        <v>35593</v>
      </c>
      <c r="B6568" t="s">
        <v>35594</v>
      </c>
      <c r="D6568" t="str">
        <f t="shared" si="102"/>
        <v>K30DCPHMSA MAE Davis C NorthEast Gas A21 3803 K30DCPHMSA</v>
      </c>
    </row>
    <row r="6569" spans="1:4">
      <c r="A6569" t="s">
        <v>35595</v>
      </c>
      <c r="B6569" t="s">
        <v>35596</v>
      </c>
      <c r="D6569" t="str">
        <f t="shared" si="102"/>
        <v>KS0CDUNCCH DECARLI UNC Chapel Hill R01 Meyer 11 30 KS0CDUNCCH</v>
      </c>
    </row>
    <row r="6570" spans="1:4">
      <c r="A6570" t="s">
        <v>35597</v>
      </c>
      <c r="B6570" t="s">
        <v>35598</v>
      </c>
      <c r="D6570" t="str">
        <f t="shared" si="102"/>
        <v>KS0JCNEBRA Contreras Sub Univ Nebraska A21 3857 KS0JCNEBRA</v>
      </c>
    </row>
    <row r="6571" spans="1:4">
      <c r="A6571" t="s">
        <v>35599</v>
      </c>
      <c r="B6571" t="s">
        <v>35600</v>
      </c>
      <c r="D6571" t="str">
        <f t="shared" si="102"/>
        <v>K30SNBOF03 BERNARD OSHER FOUNDATION 21 22 K30SNBOF03</v>
      </c>
    </row>
    <row r="6572" spans="1:4">
      <c r="A6572" t="s">
        <v>35601</v>
      </c>
      <c r="B6572" t="s">
        <v>35602</v>
      </c>
      <c r="D6572" t="str">
        <f t="shared" si="102"/>
        <v>K30GEFFTDI USDA Feed Formulation Tool Dev K30GEFFTDI</v>
      </c>
    </row>
    <row r="6573" spans="1:4">
      <c r="A6573" t="s">
        <v>35603</v>
      </c>
      <c r="B6573" t="s">
        <v>35604</v>
      </c>
      <c r="D6573" t="str">
        <f t="shared" si="102"/>
        <v>KS0KTCL802 MED IMKT L X CHEN ALLORVIR P 105 201 KS0KTCL802</v>
      </c>
    </row>
    <row r="6574" spans="1:4">
      <c r="A6574" t="s">
        <v>35605</v>
      </c>
      <c r="B6574" t="s">
        <v>35606</v>
      </c>
      <c r="D6574" t="str">
        <f t="shared" si="102"/>
        <v>K30APSPAM3 PS BROWN 2021 ABC YIELD PREDICTION K30APSPAM3</v>
      </c>
    </row>
    <row r="6575" spans="1:4">
      <c r="A6575" t="s">
        <v>35607</v>
      </c>
      <c r="B6575" t="s">
        <v>35608</v>
      </c>
      <c r="D6575" t="str">
        <f t="shared" si="102"/>
        <v>K30SGVHORT 7 31 24 ABC Yield Prediction Patrick B K30SGVHORT</v>
      </c>
    </row>
    <row r="6576" spans="1:4">
      <c r="A6576" t="s">
        <v>35609</v>
      </c>
      <c r="B6576" t="s">
        <v>35610</v>
      </c>
      <c r="D6576" t="str">
        <f t="shared" si="102"/>
        <v>K30CNSMG46 CNS GOLDMAN Stanford R01EY031972 CLOSED K30CNSMG46</v>
      </c>
    </row>
    <row r="6577" spans="1:4">
      <c r="A6577" t="s">
        <v>35611</v>
      </c>
      <c r="B6577" t="s">
        <v>35612</v>
      </c>
      <c r="D6577" t="str">
        <f t="shared" si="102"/>
        <v>K30CNSMG50 CNS GOLDMAN Sub Stanford Consolidation K30CNSMG50</v>
      </c>
    </row>
    <row r="6578" spans="1:4">
      <c r="A6578" t="s">
        <v>35613</v>
      </c>
      <c r="B6578" t="s">
        <v>35614</v>
      </c>
      <c r="D6578" t="str">
        <f t="shared" si="102"/>
        <v>K30CNSMG53 CNS GOLDMAN Sub Stanford Consolidation K30CNSMG53</v>
      </c>
    </row>
    <row r="6579" spans="1:4">
      <c r="A6579" t="s">
        <v>35615</v>
      </c>
      <c r="B6579" t="s">
        <v>35616</v>
      </c>
      <c r="D6579" t="str">
        <f t="shared" si="102"/>
        <v>K30JFQ7SV2 ESP Quinn Salvage Logging on Forests K30JFQ7SV2</v>
      </c>
    </row>
    <row r="6580" spans="1:4">
      <c r="A6580" t="s">
        <v>35617</v>
      </c>
      <c r="B6580" t="s">
        <v>35618</v>
      </c>
      <c r="D6580" t="str">
        <f t="shared" si="102"/>
        <v>K30PLETIC1 PLETICS Agreement Management K30PLETIC1</v>
      </c>
    </row>
    <row r="6581" spans="1:4">
      <c r="A6581" t="s">
        <v>35619</v>
      </c>
      <c r="B6581" t="s">
        <v>35620</v>
      </c>
      <c r="D6581" t="str">
        <f t="shared" si="102"/>
        <v>K30PLETIC2 PLETICS Technical Tasks K30PLETIC2</v>
      </c>
    </row>
    <row r="6582" spans="1:4">
      <c r="A6582" t="s">
        <v>35621</v>
      </c>
      <c r="B6582" t="s">
        <v>35622</v>
      </c>
      <c r="D6582" t="str">
        <f t="shared" si="102"/>
        <v>K30PLETIC5 PLETICS Evaluation of Project Benefits K30PLETIC5</v>
      </c>
    </row>
    <row r="6583" spans="1:4">
      <c r="A6583" t="s">
        <v>35623</v>
      </c>
      <c r="B6583" t="s">
        <v>35624</v>
      </c>
      <c r="D6583" t="str">
        <f t="shared" si="102"/>
        <v>KS0SDDREX1 Dufek 900122 0 KS0SDDREX1</v>
      </c>
    </row>
    <row r="6584" spans="1:4">
      <c r="A6584" t="s">
        <v>35625</v>
      </c>
      <c r="B6584" t="s">
        <v>35626</v>
      </c>
      <c r="D6584" t="str">
        <f t="shared" si="102"/>
        <v>K30V4B3504 Peyton Burn Pain with Novel Therapies K30V4B3504</v>
      </c>
    </row>
    <row r="6585" spans="1:4">
      <c r="A6585" t="s">
        <v>35627</v>
      </c>
      <c r="B6585" t="s">
        <v>35628</v>
      </c>
      <c r="D6585" t="str">
        <f t="shared" si="102"/>
        <v>KS0JCIIBR1 IIBR INFORMATICS TRANSCRIPTOMES KS0JCIIBR1</v>
      </c>
    </row>
    <row r="6586" spans="1:4">
      <c r="A6586" t="s">
        <v>35629</v>
      </c>
      <c r="B6586" t="s">
        <v>35630</v>
      </c>
      <c r="D6586" t="str">
        <f t="shared" si="102"/>
        <v>K304877105 ITS 2021 2022 Climate Works K304877105</v>
      </c>
    </row>
    <row r="6587" spans="1:4">
      <c r="A6587" t="s">
        <v>35631</v>
      </c>
      <c r="B6587" t="s">
        <v>35632</v>
      </c>
      <c r="D6587" t="str">
        <f t="shared" si="102"/>
        <v>K304877106 2021 22 Climate Works Circella K304877106</v>
      </c>
    </row>
    <row r="6588" spans="1:4">
      <c r="A6588" t="s">
        <v>35633</v>
      </c>
      <c r="B6588" t="s">
        <v>35634</v>
      </c>
      <c r="D6588" t="str">
        <f t="shared" si="102"/>
        <v>K304877107 2021 22 Climate Works Tal K304877107</v>
      </c>
    </row>
    <row r="6589" spans="1:4">
      <c r="A6589" t="s">
        <v>35635</v>
      </c>
      <c r="B6589" t="s">
        <v>35636</v>
      </c>
      <c r="D6589" t="str">
        <f t="shared" si="102"/>
        <v>K304877109 2021 22 Climate Works Fulton K304877109</v>
      </c>
    </row>
    <row r="6590" spans="1:4">
      <c r="A6590" t="s">
        <v>35637</v>
      </c>
      <c r="B6590" t="s">
        <v>35638</v>
      </c>
      <c r="D6590" t="str">
        <f t="shared" si="102"/>
        <v>K304877110 2021 22 Climate Works Wang K304877110</v>
      </c>
    </row>
    <row r="6591" spans="1:4">
      <c r="A6591" t="s">
        <v>35639</v>
      </c>
      <c r="B6591" t="s">
        <v>35640</v>
      </c>
      <c r="D6591" t="str">
        <f t="shared" si="102"/>
        <v>K306877013 2021 22 Climate Works Brown K306877013</v>
      </c>
    </row>
    <row r="6592" spans="1:4">
      <c r="A6592" t="s">
        <v>35641</v>
      </c>
      <c r="B6592" t="s">
        <v>35642</v>
      </c>
      <c r="D6592" t="str">
        <f t="shared" si="102"/>
        <v>K30JEGESAM Genome encyclopedia Spacecraft Ass Micro K30JEGESAM</v>
      </c>
    </row>
    <row r="6593" spans="1:4">
      <c r="A6593" t="s">
        <v>35643</v>
      </c>
      <c r="B6593" t="s">
        <v>35644</v>
      </c>
      <c r="D6593" t="str">
        <f t="shared" si="102"/>
        <v>K30CNSCC30 CNS CARTER Subaward UCSC BRAIN RES K30CNSCC30</v>
      </c>
    </row>
    <row r="6594" spans="1:4">
      <c r="A6594" t="s">
        <v>35645</v>
      </c>
      <c r="B6594" t="s">
        <v>35646</v>
      </c>
      <c r="D6594" t="str">
        <f t="shared" si="102"/>
        <v>K30FPT70F0 CCB Improved management of bacterial K30FPT70F0</v>
      </c>
    </row>
    <row r="6595" spans="1:4">
      <c r="A6595" t="s">
        <v>35647</v>
      </c>
      <c r="B6595" t="s">
        <v>35648</v>
      </c>
      <c r="D6595" t="str">
        <f t="shared" ref="D6595:D6658" si="103">A6595&amp;" "&amp;B6595</f>
        <v>K30TJM0F01 CPRB Quantification Mgmt of Fungicide K30TJM0F01</v>
      </c>
    </row>
    <row r="6596" spans="1:4">
      <c r="A6596" t="s">
        <v>35649</v>
      </c>
      <c r="B6596" t="s">
        <v>35650</v>
      </c>
      <c r="D6596" t="str">
        <f t="shared" si="103"/>
        <v>K30PARK811 ETOX Parker CDF Fur Prote Analysis 23 24 K30PARK811</v>
      </c>
    </row>
    <row r="6597" spans="1:4">
      <c r="A6597" t="s">
        <v>35651</v>
      </c>
      <c r="B6597" t="s">
        <v>35652</v>
      </c>
      <c r="D6597" t="str">
        <f t="shared" si="103"/>
        <v>KS0ASCED24 Stahmer CEDD 2023 2024 KS0ASCED24</v>
      </c>
    </row>
    <row r="6598" spans="1:4">
      <c r="A6598" t="s">
        <v>35653</v>
      </c>
      <c r="B6598" t="s">
        <v>35654</v>
      </c>
      <c r="D6598" t="str">
        <f t="shared" si="103"/>
        <v>KS0LZ70F04 ZIMMERMANN U OF CINCINNATI 12 31 25 KS0LZ70F04</v>
      </c>
    </row>
    <row r="6599" spans="1:4">
      <c r="A6599" t="s">
        <v>35655</v>
      </c>
      <c r="B6599" t="s">
        <v>35656</v>
      </c>
      <c r="D6599" t="str">
        <f t="shared" si="103"/>
        <v>KS0CRAS615 CRHD UNIV OF FLORIDA ALL OF US KS0CRAS615</v>
      </c>
    </row>
    <row r="6600" spans="1:4">
      <c r="A6600" t="s">
        <v>35657</v>
      </c>
      <c r="B6600" t="s">
        <v>35658</v>
      </c>
      <c r="D6600" t="str">
        <f t="shared" si="103"/>
        <v>KS0CRAS616 CRHD UNIV OF FLORIDA ALL OF US KS0CRAS616</v>
      </c>
    </row>
    <row r="6601" spans="1:4">
      <c r="A6601" t="s">
        <v>35659</v>
      </c>
      <c r="B6601" t="s">
        <v>35660</v>
      </c>
      <c r="D6601" t="str">
        <f t="shared" si="103"/>
        <v>KS0SS70F06 NSG STAVISKY DOD HT94252310153 KS0SS70F06</v>
      </c>
    </row>
    <row r="6602" spans="1:4">
      <c r="A6602" t="s">
        <v>35661</v>
      </c>
      <c r="B6602" t="s">
        <v>35662</v>
      </c>
      <c r="D6602" t="str">
        <f t="shared" si="103"/>
        <v>KS0MSCADDS Solomon State of CA DDS A23 2352 KS0MSCADDS</v>
      </c>
    </row>
    <row r="6603" spans="1:4">
      <c r="A6603" t="s">
        <v>35663</v>
      </c>
      <c r="B6603" t="s">
        <v>35664</v>
      </c>
      <c r="D6603" t="str">
        <f t="shared" si="103"/>
        <v>K30APSPRA8 PS AFNC CPRB ED 2023 1 0 2 29 2024 K30APSPRA8</v>
      </c>
    </row>
    <row r="6604" spans="1:4">
      <c r="A6604" t="s">
        <v>35665</v>
      </c>
      <c r="B6604" t="s">
        <v>35666</v>
      </c>
      <c r="D6604" t="str">
        <f t="shared" si="103"/>
        <v>K30CLS0F09 MELON ADDRESSING DIAGNOSIS MANAGMENT K30CLS0F09</v>
      </c>
    </row>
    <row r="6605" spans="1:4">
      <c r="A6605" t="s">
        <v>35667</v>
      </c>
      <c r="B6605" t="s">
        <v>35668</v>
      </c>
      <c r="D6605" t="str">
        <f t="shared" si="103"/>
        <v>K30V451VIR Weimer NIFA Virulence of persistent FBP K30V451VIR</v>
      </c>
    </row>
    <row r="6606" spans="1:4">
      <c r="A6606" t="s">
        <v>35669</v>
      </c>
      <c r="B6606" t="s">
        <v>35670</v>
      </c>
      <c r="D6606" t="str">
        <f t="shared" si="103"/>
        <v>K30LFUOD01 A Public Private Partnership Strategy fo K30LFUOD01</v>
      </c>
    </row>
    <row r="6607" spans="1:4">
      <c r="A6607" t="s">
        <v>35671</v>
      </c>
      <c r="B6607" t="s">
        <v>35672</v>
      </c>
      <c r="D6607" t="str">
        <f t="shared" si="103"/>
        <v>K30LFUOD02 A Public Private Partnership Strategy K30LFUOD02</v>
      </c>
    </row>
    <row r="6608" spans="1:4">
      <c r="A6608" t="s">
        <v>35673</v>
      </c>
      <c r="B6608" t="s">
        <v>35674</v>
      </c>
      <c r="D6608" t="str">
        <f t="shared" si="103"/>
        <v>KS0ATR03HD MED PSYCH Thurman R03HD111655 KS0ATR03HD</v>
      </c>
    </row>
    <row r="6609" spans="1:4">
      <c r="A6609" t="s">
        <v>35675</v>
      </c>
      <c r="B6609" t="s">
        <v>35676</v>
      </c>
      <c r="D6609" t="str">
        <f t="shared" si="103"/>
        <v>K30COSPARF PARSONS FOUNDATION AWARD 2023 K30COSPARF</v>
      </c>
    </row>
    <row r="6610" spans="1:4">
      <c r="A6610" t="s">
        <v>35677</v>
      </c>
      <c r="B6610" t="s">
        <v>35678</v>
      </c>
      <c r="D6610" t="str">
        <f t="shared" si="103"/>
        <v>KS0PMMB846 MED IMPM MORRISSEY BOEHRINGER BI1291583 KS0PMMB846</v>
      </c>
    </row>
    <row r="6611" spans="1:4">
      <c r="A6611" t="s">
        <v>35679</v>
      </c>
      <c r="B6611" t="s">
        <v>35680</v>
      </c>
      <c r="D6611" t="str">
        <f t="shared" si="103"/>
        <v>KS0PMSN812 MED IMPM MORRISSEY BOEHRINGER BI1291583 KS0PMSN812</v>
      </c>
    </row>
    <row r="6612" spans="1:4">
      <c r="A6612" t="s">
        <v>35681</v>
      </c>
      <c r="B6612" t="s">
        <v>35682</v>
      </c>
      <c r="D6612" t="str">
        <f t="shared" si="103"/>
        <v>K30REI2986 WFCB POST REIMER K30REI2986</v>
      </c>
    </row>
    <row r="6613" spans="1:4">
      <c r="A6613" t="s">
        <v>35683</v>
      </c>
      <c r="B6613" t="s">
        <v>35684</v>
      </c>
      <c r="D6613" t="str">
        <f t="shared" si="103"/>
        <v>K30BPCEZ49 CNPRC Van Rompay Access to Advanced Heal K30BPCEZ49</v>
      </c>
    </row>
    <row r="6614" spans="1:4">
      <c r="A6614" t="s">
        <v>35685</v>
      </c>
      <c r="B6614" t="s">
        <v>35686</v>
      </c>
      <c r="D6614" t="str">
        <f t="shared" si="103"/>
        <v>KS0KLTHERA Huang Theranostec Inc 23 2263 KS0KLTHERA</v>
      </c>
    </row>
    <row r="6615" spans="1:4">
      <c r="A6615" t="s">
        <v>35687</v>
      </c>
      <c r="B6615" t="s">
        <v>35688</v>
      </c>
      <c r="D6615" t="str">
        <f t="shared" si="103"/>
        <v>K30LAK22E1 LAK Lake County EW 2022 14 C000114373 K30LAK22E1</v>
      </c>
    </row>
    <row r="6616" spans="1:4">
      <c r="A6616" t="s">
        <v>35689</v>
      </c>
      <c r="B6616" t="s">
        <v>35690</v>
      </c>
      <c r="D6616" t="str">
        <f t="shared" si="103"/>
        <v>K302370F23 NSF Correctness in Scientific Computing K302370F23</v>
      </c>
    </row>
    <row r="6617" spans="1:4">
      <c r="A6617" t="s">
        <v>35691</v>
      </c>
      <c r="B6617" t="s">
        <v>35692</v>
      </c>
      <c r="D6617" t="str">
        <f t="shared" si="103"/>
        <v>KS0HSKCHD1 SIEFKES K23 CCHD STUDY KS0HSKCHD1</v>
      </c>
    </row>
    <row r="6618" spans="1:4">
      <c r="A6618" t="s">
        <v>35693</v>
      </c>
      <c r="B6618" t="s">
        <v>35694</v>
      </c>
      <c r="D6618" t="str">
        <f t="shared" si="103"/>
        <v>KS0DBCOHER Bissig K08 3 1 23 2 29 28 COHERENCE KS0DBCOHER</v>
      </c>
    </row>
    <row r="6619" spans="1:4">
      <c r="A6619" t="s">
        <v>35695</v>
      </c>
      <c r="B6619" t="s">
        <v>35696</v>
      </c>
      <c r="D6619" t="str">
        <f t="shared" si="103"/>
        <v>K30NGM23AF CHEM Fisher NIGMS R01GM149799 K30NGM23AF</v>
      </c>
    </row>
    <row r="6620" spans="1:4">
      <c r="A6620" t="s">
        <v>35697</v>
      </c>
      <c r="B6620" t="s">
        <v>35698</v>
      </c>
      <c r="D6620" t="str">
        <f t="shared" si="103"/>
        <v>K30LFGLEAD Disrupting Barriers to Genetic Testing K30LFGLEAD</v>
      </c>
    </row>
    <row r="6621" spans="1:4">
      <c r="A6621" t="s">
        <v>35699</v>
      </c>
      <c r="B6621" t="s">
        <v>35700</v>
      </c>
      <c r="D6621" t="str">
        <f t="shared" si="103"/>
        <v>K30HMUIS23 STAT MUELLER UIS BMGF INV 047885 K30HMUIS23</v>
      </c>
    </row>
    <row r="6622" spans="1:4">
      <c r="A6622" t="s">
        <v>35701</v>
      </c>
      <c r="B6622" t="s">
        <v>35702</v>
      </c>
      <c r="D6622" t="str">
        <f t="shared" si="103"/>
        <v>K30EXN0F30 BIP 2023 Cycle Continue support K30EXN0F30</v>
      </c>
    </row>
    <row r="6623" spans="1:4">
      <c r="A6623" t="s">
        <v>35703</v>
      </c>
      <c r="B6623" t="s">
        <v>35704</v>
      </c>
      <c r="D6623" t="str">
        <f t="shared" si="103"/>
        <v>KS0EMAB696 MAVERAKIS ABBVIE INC A23 2794 0 KS0EMAB696</v>
      </c>
    </row>
    <row r="6624" spans="1:4">
      <c r="A6624" t="s">
        <v>35705</v>
      </c>
      <c r="B6624" t="s">
        <v>35706</v>
      </c>
      <c r="D6624" t="str">
        <f t="shared" si="103"/>
        <v>KS0DHR43PR R43 Subcontract fromTendel Primate KS0DHR43PR</v>
      </c>
    </row>
    <row r="6625" spans="1:4">
      <c r="A6625" t="s">
        <v>35707</v>
      </c>
      <c r="B6625" t="s">
        <v>35708</v>
      </c>
      <c r="D6625" t="str">
        <f t="shared" si="103"/>
        <v>KS0DHTER43 R43 Subcontract from Tendel Therapies KS0DHTER43</v>
      </c>
    </row>
    <row r="6626" spans="1:4">
      <c r="A6626" t="s">
        <v>35709</v>
      </c>
      <c r="B6626" t="s">
        <v>35710</v>
      </c>
      <c r="D6626" t="str">
        <f t="shared" si="103"/>
        <v>K30WAM5EXP ARE Matthews Export 21 22 K30WAM5EXP</v>
      </c>
    </row>
    <row r="6627" spans="1:4">
      <c r="A6627" t="s">
        <v>35711</v>
      </c>
      <c r="B6627" t="s">
        <v>35712</v>
      </c>
      <c r="D6627" t="str">
        <f t="shared" si="103"/>
        <v>KS0EMFSERO MED PHS MORRISON R21 SEROCALCULATOR KS0EMFSERO</v>
      </c>
    </row>
    <row r="6628" spans="1:4">
      <c r="A6628" t="s">
        <v>35713</v>
      </c>
      <c r="B6628" t="s">
        <v>35714</v>
      </c>
      <c r="D6628" t="str">
        <f t="shared" si="103"/>
        <v>K30V450664 CONS GENOMICS SANTA CRUZ KANGAROO RAT K30V450664</v>
      </c>
    </row>
    <row r="6629" spans="1:4">
      <c r="A6629" t="s">
        <v>35715</v>
      </c>
      <c r="B6629" t="s">
        <v>35716</v>
      </c>
      <c r="D6629" t="str">
        <f t="shared" si="103"/>
        <v>KS0RRAMB05 RANDALL AMB 051 07 1 1 2025 KS0RRAMB05</v>
      </c>
    </row>
    <row r="6630" spans="1:4">
      <c r="A6630" t="s">
        <v>35717</v>
      </c>
      <c r="B6630" t="s">
        <v>35718</v>
      </c>
      <c r="D6630" t="str">
        <f t="shared" si="103"/>
        <v>K30LYB3542 LAWR LYBRAND LLNL 3 15 23 K30LYB3542</v>
      </c>
    </row>
    <row r="6631" spans="1:4">
      <c r="A6631" t="s">
        <v>35719</v>
      </c>
      <c r="B6631" t="s">
        <v>35720</v>
      </c>
      <c r="D6631" t="str">
        <f t="shared" si="103"/>
        <v>K306872004 Witcover ORNL Efficient Biomass K306872004</v>
      </c>
    </row>
    <row r="6632" spans="1:4">
      <c r="A6632" t="s">
        <v>35721</v>
      </c>
      <c r="B6632" t="s">
        <v>35722</v>
      </c>
      <c r="D6632" t="str">
        <f t="shared" si="103"/>
        <v>K30LAUWEST NUTR AU WESTAT WIC Infant Feeding Prac K30LAUWEST</v>
      </c>
    </row>
    <row r="6633" spans="1:4">
      <c r="A6633" t="s">
        <v>35723</v>
      </c>
      <c r="B6633" t="s">
        <v>35724</v>
      </c>
      <c r="D6633" t="str">
        <f t="shared" si="103"/>
        <v>K30HER1333 LAWR HERNANDEZ NORIA ENERGY K30HER1333</v>
      </c>
    </row>
    <row r="6634" spans="1:4">
      <c r="A6634" t="s">
        <v>35725</v>
      </c>
      <c r="B6634" t="s">
        <v>35726</v>
      </c>
      <c r="D6634" t="str">
        <f t="shared" si="103"/>
        <v>KS0NT70F42 Roche A23 2950 Nam Tran KS0NT70F42</v>
      </c>
    </row>
    <row r="6635" spans="1:4">
      <c r="A6635" t="s">
        <v>35727</v>
      </c>
      <c r="B6635" t="s">
        <v>35728</v>
      </c>
      <c r="D6635" t="str">
        <f t="shared" si="103"/>
        <v>K30UA22LEB Lebrilla Uni Alabama 1R01NS127424 01A1 K30UA22LEB</v>
      </c>
    </row>
    <row r="6636" spans="1:4">
      <c r="A6636" t="s">
        <v>35729</v>
      </c>
      <c r="B6636" t="s">
        <v>35730</v>
      </c>
      <c r="D6636" t="str">
        <f t="shared" si="103"/>
        <v>KS0ERJT512 MERM CHOP WILLIAMSON SLEEP JOHNSON KS0ERJT512</v>
      </c>
    </row>
    <row r="6637" spans="1:4">
      <c r="A6637" t="s">
        <v>35731</v>
      </c>
      <c r="B6637" t="s">
        <v>35732</v>
      </c>
      <c r="D6637" t="str">
        <f t="shared" si="103"/>
        <v>K304873293 Barbour San Diego State White Paper K304873293</v>
      </c>
    </row>
    <row r="6638" spans="1:4">
      <c r="A6638" t="s">
        <v>35733</v>
      </c>
      <c r="B6638" t="s">
        <v>35734</v>
      </c>
      <c r="D6638" t="str">
        <f t="shared" si="103"/>
        <v>KS0GIMV803 MED IMGI MEDICI ULTRAGENYX UX701 CL301 KS0GIMV803</v>
      </c>
    </row>
    <row r="6639" spans="1:4">
      <c r="A6639" t="s">
        <v>35735</v>
      </c>
      <c r="B6639" t="s">
        <v>35736</v>
      </c>
      <c r="D6639" t="str">
        <f t="shared" si="103"/>
        <v>K30V4S7052 Toedebusch Sedars Sinai Magnetofluoresc K30V4S7052</v>
      </c>
    </row>
    <row r="6640" spans="1:4">
      <c r="A6640" t="s">
        <v>35737</v>
      </c>
      <c r="B6640" t="s">
        <v>35738</v>
      </c>
      <c r="D6640" t="str">
        <f t="shared" si="103"/>
        <v>K30CNSCK06 CNS CK KIM Kavli Foundation K30CNSCK06</v>
      </c>
    </row>
    <row r="6641" spans="1:4">
      <c r="A6641" t="s">
        <v>35739</v>
      </c>
      <c r="B6641" t="s">
        <v>35740</v>
      </c>
      <c r="D6641" t="str">
        <f t="shared" si="103"/>
        <v>K30APSPRB3 PS AFNC CPRB ED 2023 2 0 by 02 29 2024 K30APSPRB3</v>
      </c>
    </row>
    <row r="6642" spans="1:4">
      <c r="A6642" t="s">
        <v>35741</v>
      </c>
      <c r="B6642" t="s">
        <v>35742</v>
      </c>
      <c r="D6642" t="str">
        <f t="shared" si="103"/>
        <v>K30MBKOMAA MCB KOM ALZHEIMERS 23AARGD 1022898 K30MBKOMAA</v>
      </c>
    </row>
    <row r="6643" spans="1:4">
      <c r="A6643" t="s">
        <v>35743</v>
      </c>
      <c r="B6643" t="s">
        <v>35744</v>
      </c>
      <c r="D6643" t="str">
        <f t="shared" si="103"/>
        <v>K30FMSWINE AN SCI NPB SWINE RESEARCH AND EXPERTISE K30FMSWINE</v>
      </c>
    </row>
    <row r="6644" spans="1:4">
      <c r="A6644" t="s">
        <v>35745</v>
      </c>
      <c r="B6644" t="s">
        <v>35746</v>
      </c>
      <c r="D6644" t="str">
        <f t="shared" si="103"/>
        <v>KS0LAW2022 MED PSYCH Abbeduto Wash 5U01TR002764 03 KS0LAW2022</v>
      </c>
    </row>
    <row r="6645" spans="1:4">
      <c r="A6645" t="s">
        <v>35747</v>
      </c>
      <c r="B6645" t="s">
        <v>35748</v>
      </c>
      <c r="D6645" t="str">
        <f t="shared" si="103"/>
        <v>KS0LAW2023 MED PSYCH Abbeduto Wash 5U01TR002764 03 KS0LAW2023</v>
      </c>
    </row>
    <row r="6646" spans="1:4">
      <c r="A6646" t="s">
        <v>35749</v>
      </c>
      <c r="B6646" t="s">
        <v>35750</v>
      </c>
      <c r="D6646" t="str">
        <f t="shared" si="103"/>
        <v>K30PAR1001 LAWR RICE UNIV VACS NUTRIENT CAPTURE K30PAR1001</v>
      </c>
    </row>
    <row r="6647" spans="1:4">
      <c r="A6647" t="s">
        <v>35751</v>
      </c>
      <c r="B6647" t="s">
        <v>35752</v>
      </c>
      <c r="D6647" t="str">
        <f t="shared" si="103"/>
        <v>KS0DCAHEA2 Chen AHEAD 3 45 USC ATRI KS0DCAHEA2</v>
      </c>
    </row>
    <row r="6648" spans="1:4">
      <c r="A6648" t="s">
        <v>35753</v>
      </c>
      <c r="B6648" t="s">
        <v>35754</v>
      </c>
      <c r="D6648" t="str">
        <f t="shared" si="103"/>
        <v>K30PSYRAST PSY PsyRAT Univ South Florida R01 K30PSYRAST</v>
      </c>
    </row>
    <row r="6649" spans="1:4">
      <c r="A6649" t="s">
        <v>35755</v>
      </c>
      <c r="B6649" t="s">
        <v>35756</v>
      </c>
      <c r="D6649" t="str">
        <f t="shared" si="103"/>
        <v>KS0RSPMALB MED PHS SCHMIDT MANISH LINUS BIO KS0RSPMALB</v>
      </c>
    </row>
    <row r="6650" spans="1:4">
      <c r="A6650" t="s">
        <v>35757</v>
      </c>
      <c r="B6650" t="s">
        <v>35758</v>
      </c>
      <c r="D6650" t="str">
        <f t="shared" si="103"/>
        <v>K30MLOLC03 California Office of Legislative Counsel K30MLOLC03</v>
      </c>
    </row>
    <row r="6651" spans="1:4">
      <c r="A6651" t="s">
        <v>35759</v>
      </c>
      <c r="B6651" t="s">
        <v>35760</v>
      </c>
      <c r="D6651" t="str">
        <f t="shared" si="103"/>
        <v>KS0RACMINN Univ Of Minn Grant KS0RACMINN</v>
      </c>
    </row>
    <row r="6652" spans="1:4">
      <c r="A6652" t="s">
        <v>35761</v>
      </c>
      <c r="B6652" t="s">
        <v>35762</v>
      </c>
      <c r="D6652" t="str">
        <f t="shared" si="103"/>
        <v>K30AQAW071 Wexler EHS R01ES033472 K30AQAW071</v>
      </c>
    </row>
    <row r="6653" spans="1:4">
      <c r="A6653" t="s">
        <v>35763</v>
      </c>
      <c r="B6653" t="s">
        <v>35764</v>
      </c>
      <c r="D6653" t="str">
        <f t="shared" si="103"/>
        <v>K30AQAW072 Chen EHS R01ES033472 K30AQAW072</v>
      </c>
    </row>
    <row r="6654" spans="1:4">
      <c r="A6654" t="s">
        <v>35765</v>
      </c>
      <c r="B6654" t="s">
        <v>35766</v>
      </c>
      <c r="D6654" t="str">
        <f t="shared" si="103"/>
        <v>K30GRAFNSF CMB NSF Dynamics of Early Bilingual Dev K30GRAFNSF</v>
      </c>
    </row>
    <row r="6655" spans="1:4">
      <c r="A6655" t="s">
        <v>35767</v>
      </c>
      <c r="B6655" t="s">
        <v>35768</v>
      </c>
      <c r="D6655" t="str">
        <f t="shared" si="103"/>
        <v>KS0NC70F74 NSG NICHOLAS CARD AP GIANNINI FELLOWSHIP KS0NC70F74</v>
      </c>
    </row>
    <row r="6656" spans="1:4">
      <c r="A6656" t="s">
        <v>35769</v>
      </c>
      <c r="B6656" t="s">
        <v>35770</v>
      </c>
      <c r="D6656" t="str">
        <f t="shared" si="103"/>
        <v>K30DCCLAR1 MAE C Davis Detect ion LLC A23 2612 K30DCCLAR1</v>
      </c>
    </row>
    <row r="6657" spans="1:4">
      <c r="A6657" t="s">
        <v>35771</v>
      </c>
      <c r="B6657" t="s">
        <v>35772</v>
      </c>
      <c r="D6657" t="str">
        <f t="shared" si="103"/>
        <v>K30DCCLARI MAE C DAVIS DETECT ION LLC A23 2612 K30DCCLARI</v>
      </c>
    </row>
    <row r="6658" spans="1:4">
      <c r="A6658" t="s">
        <v>35773</v>
      </c>
      <c r="B6658" t="s">
        <v>35774</v>
      </c>
      <c r="D6658" t="str">
        <f t="shared" si="103"/>
        <v>K302370F78 CS Exploring Sandpile Cascades DSouza K302370F78</v>
      </c>
    </row>
    <row r="6659" spans="1:4">
      <c r="A6659" t="s">
        <v>35775</v>
      </c>
      <c r="B6659" t="s">
        <v>35776</v>
      </c>
      <c r="D6659" t="str">
        <f t="shared" ref="D6659:D6722" si="104">A6659&amp;" "&amp;B6659</f>
        <v>K30V435CWD Cornell Univeristy K30V435CWD</v>
      </c>
    </row>
    <row r="6660" spans="1:4">
      <c r="A6660" t="s">
        <v>35777</v>
      </c>
      <c r="B6660" t="s">
        <v>35778</v>
      </c>
      <c r="D6660" t="str">
        <f t="shared" si="104"/>
        <v>K30MXHCLIM AN SCI HESS CDFA CLIM3ATE Waste Riches K30MXHCLIM</v>
      </c>
    </row>
    <row r="6661" spans="1:4">
      <c r="A6661" t="s">
        <v>35779</v>
      </c>
      <c r="B6661" t="s">
        <v>35780</v>
      </c>
      <c r="D6661" t="str">
        <f t="shared" si="104"/>
        <v>K30DNM0F81 C3PA COMPREHENSIVE PEST PREVENTION PROG K30DNM0F81</v>
      </c>
    </row>
    <row r="6662" spans="1:4">
      <c r="A6662" t="s">
        <v>35781</v>
      </c>
      <c r="B6662" t="s">
        <v>35782</v>
      </c>
      <c r="D6662" t="str">
        <f t="shared" si="104"/>
        <v>K30DNM0F8A C3PA 2023 UC ANR K30DNM0F8A</v>
      </c>
    </row>
    <row r="6663" spans="1:4">
      <c r="A6663" t="s">
        <v>35783</v>
      </c>
      <c r="B6663" t="s">
        <v>35784</v>
      </c>
      <c r="D6663" t="str">
        <f t="shared" si="104"/>
        <v>K30DNM0F8B C3PA 2023 UNIVERSITY OF FLORIDA K30DNM0F8B</v>
      </c>
    </row>
    <row r="6664" spans="1:4">
      <c r="A6664" t="s">
        <v>35785</v>
      </c>
      <c r="B6664" t="s">
        <v>35786</v>
      </c>
      <c r="D6664" t="str">
        <f t="shared" si="104"/>
        <v>K30CLS0F82 EVALUATION BULB ROT PATHOGENS GARLIC K30CLS0F82</v>
      </c>
    </row>
    <row r="6665" spans="1:4">
      <c r="A6665" t="s">
        <v>35787</v>
      </c>
      <c r="B6665" t="s">
        <v>35788</v>
      </c>
      <c r="D6665" t="str">
        <f t="shared" si="104"/>
        <v>K30RSMOD01 RSE Modoc County RSMOD01 K30RSMOD01</v>
      </c>
    </row>
    <row r="6666" spans="1:4">
      <c r="A6666" t="s">
        <v>35789</v>
      </c>
      <c r="B6666" t="s">
        <v>35790</v>
      </c>
      <c r="D6666" t="str">
        <f t="shared" si="104"/>
        <v>KS0PMAT346 MED IMPM ALBERTSON UCSF PETAL EXTENSI KS0PMAT346</v>
      </c>
    </row>
    <row r="6667" spans="1:4">
      <c r="A6667" t="s">
        <v>35791</v>
      </c>
      <c r="B6667" t="s">
        <v>35792</v>
      </c>
      <c r="D6667" t="str">
        <f t="shared" si="104"/>
        <v>KS0CC70F86 FY24 ACS Patient Lodging Grant KS0CC70F86</v>
      </c>
    </row>
    <row r="6668" spans="1:4">
      <c r="A6668" t="s">
        <v>35793</v>
      </c>
      <c r="B6668" t="s">
        <v>35794</v>
      </c>
      <c r="D6668" t="str">
        <f t="shared" si="104"/>
        <v>KS0CC710F8 FY24 ACS Patient Transportation Grant KS0CC710F8</v>
      </c>
    </row>
    <row r="6669" spans="1:4">
      <c r="A6669" t="s">
        <v>35795</v>
      </c>
      <c r="B6669" t="s">
        <v>35796</v>
      </c>
      <c r="D6669" t="str">
        <f t="shared" si="104"/>
        <v>KS0BHAHA23 Bence Hegyi AHA Award KS0BHAHA23</v>
      </c>
    </row>
    <row r="6670" spans="1:4">
      <c r="A6670" t="s">
        <v>35797</v>
      </c>
      <c r="B6670" t="s">
        <v>35798</v>
      </c>
      <c r="D6670" t="str">
        <f t="shared" si="104"/>
        <v>KS0BHAHA24 Bence Hegyi AHA Award KS0BHAHA24</v>
      </c>
    </row>
    <row r="6671" spans="1:4">
      <c r="A6671" t="s">
        <v>35799</v>
      </c>
      <c r="B6671" t="s">
        <v>35800</v>
      </c>
      <c r="D6671" t="str">
        <f t="shared" si="104"/>
        <v>KS0BHAHA25 Bence Hegyi AHA Award KS0BHAHA25</v>
      </c>
    </row>
    <row r="6672" spans="1:4">
      <c r="A6672" t="s">
        <v>35801</v>
      </c>
      <c r="B6672" t="s">
        <v>35802</v>
      </c>
      <c r="D6672" t="str">
        <f t="shared" si="104"/>
        <v>K30V4S7092 Brosnan Expanesthetics EXP GA 23A dogs K30V4S7092</v>
      </c>
    </row>
    <row r="6673" spans="1:4">
      <c r="A6673" t="s">
        <v>35803</v>
      </c>
      <c r="B6673" t="s">
        <v>35804</v>
      </c>
      <c r="D6673" t="str">
        <f t="shared" si="104"/>
        <v>K30APSPQ67 PS PJ BROWN 2023 CPAB GENE EDITING SYS K30APSPQ67</v>
      </c>
    </row>
    <row r="6674" spans="1:4">
      <c r="A6674" t="s">
        <v>35805</v>
      </c>
      <c r="B6674" t="s">
        <v>35806</v>
      </c>
      <c r="D6674" t="str">
        <f t="shared" si="104"/>
        <v>K30APSPRB4 PS PJ BROWN 2023 CPRB ROOTSTOCK BREEDING K30APSPRB4</v>
      </c>
    </row>
    <row r="6675" spans="1:4">
      <c r="A6675" t="s">
        <v>35807</v>
      </c>
      <c r="B6675" t="s">
        <v>35808</v>
      </c>
      <c r="D6675" t="str">
        <f t="shared" si="104"/>
        <v>K30TJM0F98 CPRB Fungi producing Ochratoxin A in CA K30TJM0F98</v>
      </c>
    </row>
    <row r="6676" spans="1:4">
      <c r="A6676" t="s">
        <v>35809</v>
      </c>
      <c r="B6676" t="s">
        <v>35810</v>
      </c>
      <c r="D6676" t="str">
        <f t="shared" si="104"/>
        <v>K30APSPRB5 PS LAMPINEN CPRB EVALUATING 23 24 K30APSPRB5</v>
      </c>
    </row>
    <row r="6677" spans="1:4">
      <c r="A6677" t="s">
        <v>35811</v>
      </c>
      <c r="B6677" t="s">
        <v>35812</v>
      </c>
      <c r="D6677" t="str">
        <f t="shared" si="104"/>
        <v>K30MERR777 ETOX LAMERRILL EHS Perinatal DDT causes K30MERR777</v>
      </c>
    </row>
    <row r="6678" spans="1:4">
      <c r="A6678" t="s">
        <v>35813</v>
      </c>
      <c r="B6678" t="s">
        <v>35814</v>
      </c>
      <c r="D6678" t="str">
        <f t="shared" si="104"/>
        <v>KS0DSMERCK MED SUR SHATZ MERCK KS0DSMERCK</v>
      </c>
    </row>
    <row r="6679" spans="1:4">
      <c r="A6679" t="s">
        <v>35815</v>
      </c>
      <c r="B6679" t="s">
        <v>35816</v>
      </c>
      <c r="D6679" t="str">
        <f t="shared" si="104"/>
        <v>K30NAD8DDF HE ALGG N Dessouky Diamond Dev Fell K30NAD8DDF</v>
      </c>
    </row>
    <row r="6680" spans="1:4">
      <c r="A6680" t="s">
        <v>35817</v>
      </c>
      <c r="B6680" t="s">
        <v>35818</v>
      </c>
      <c r="D6680" t="str">
        <f t="shared" si="104"/>
        <v>KS0HOLP854 MED IMHO LARA TAIHO TO TAS3681 101 KS0HOLP854</v>
      </c>
    </row>
    <row r="6681" spans="1:4">
      <c r="A6681" t="s">
        <v>35819</v>
      </c>
      <c r="B6681" t="s">
        <v>35820</v>
      </c>
      <c r="D6681" t="str">
        <f t="shared" si="104"/>
        <v>K30YNC8DDF HE ALGG Y Choueiri Diamond Dev Fell K30YNC8DDF</v>
      </c>
    </row>
    <row r="6682" spans="1:4">
      <c r="A6682" t="s">
        <v>35821</v>
      </c>
      <c r="B6682" t="s">
        <v>35822</v>
      </c>
      <c r="D6682" t="str">
        <f t="shared" si="104"/>
        <v>K30CNSLK24 CNS KRUBITZER JAMES S MCDONNELL FND K30CNSLK24</v>
      </c>
    </row>
    <row r="6683" spans="1:4">
      <c r="A6683" t="s">
        <v>35823</v>
      </c>
      <c r="B6683" t="s">
        <v>35824</v>
      </c>
      <c r="D6683" t="str">
        <f t="shared" si="104"/>
        <v>K307771B37 GS MCNAIR 2017 2022 STIPENDS K307771B37</v>
      </c>
    </row>
    <row r="6684" spans="1:4">
      <c r="A6684" t="s">
        <v>35825</v>
      </c>
      <c r="B6684" t="s">
        <v>35826</v>
      </c>
      <c r="D6684" t="str">
        <f t="shared" si="104"/>
        <v>K307971B37 GS MCNAIR 2017 2022 STIPENDS K307971B37</v>
      </c>
    </row>
    <row r="6685" spans="1:4">
      <c r="A6685" t="s">
        <v>35827</v>
      </c>
      <c r="B6685" t="s">
        <v>35828</v>
      </c>
      <c r="D6685" t="str">
        <f t="shared" si="104"/>
        <v>K30GS71B37 MC NAIR SCHOLARS PROGRAM K30GS71B37</v>
      </c>
    </row>
    <row r="6686" spans="1:4">
      <c r="A6686" t="s">
        <v>35829</v>
      </c>
      <c r="B6686" t="s">
        <v>35830</v>
      </c>
      <c r="D6686" t="str">
        <f t="shared" si="104"/>
        <v>K30MCNPART MCNAIR PARTICIPANT SUPPORT K30MCNPART</v>
      </c>
    </row>
    <row r="6687" spans="1:4">
      <c r="A6687" t="s">
        <v>35831</v>
      </c>
      <c r="B6687" t="s">
        <v>35832</v>
      </c>
      <c r="D6687" t="str">
        <f t="shared" si="104"/>
        <v>K30MCNPARX MCNAIR PARTICIPANT SUPPORT K30MCNPARX</v>
      </c>
    </row>
    <row r="6688" spans="1:4">
      <c r="A6688" t="s">
        <v>35833</v>
      </c>
      <c r="B6688" t="s">
        <v>35834</v>
      </c>
      <c r="D6688" t="str">
        <f t="shared" si="104"/>
        <v>K30UG71B37 GS MCNAIR 2017 2022 STIPENDS K30UG71B37</v>
      </c>
    </row>
    <row r="6689" spans="1:4">
      <c r="A6689" t="s">
        <v>35835</v>
      </c>
      <c r="B6689" t="s">
        <v>35836</v>
      </c>
      <c r="D6689" t="str">
        <f t="shared" si="104"/>
        <v>K30ATM0183 LAWR ATM CSU UVB MONITORING SITE K30ATM0183</v>
      </c>
    </row>
    <row r="6690" spans="1:4">
      <c r="A6690" t="s">
        <v>35837</v>
      </c>
      <c r="B6690" t="s">
        <v>35838</v>
      </c>
      <c r="D6690" t="str">
        <f t="shared" si="104"/>
        <v>K30BMJCEC1 BAE California Energy Commission K30BMJCEC1</v>
      </c>
    </row>
    <row r="6691" spans="1:4">
      <c r="A6691" t="s">
        <v>35839</v>
      </c>
      <c r="B6691" t="s">
        <v>35840</v>
      </c>
      <c r="D6691" t="str">
        <f t="shared" si="104"/>
        <v>K30CRUCECP California Energy Commission BAE CRU K30CRUCECP</v>
      </c>
    </row>
    <row r="6692" spans="1:4">
      <c r="A6692" t="s">
        <v>35841</v>
      </c>
      <c r="B6692" t="s">
        <v>35842</v>
      </c>
      <c r="D6692" t="str">
        <f t="shared" si="104"/>
        <v>K30RLFRNCH JMIE RAL1 SCOTT RIVER WATERSHED COUNCIL K30RLFRNCH</v>
      </c>
    </row>
    <row r="6693" spans="1:4">
      <c r="A6693" t="s">
        <v>35843</v>
      </c>
      <c r="B6693" t="s">
        <v>35844</v>
      </c>
      <c r="D6693" t="str">
        <f t="shared" si="104"/>
        <v>K30ISYHTHI IGN Thiamine Responsive Disorders K30ISYHTHI</v>
      </c>
    </row>
    <row r="6694" spans="1:4">
      <c r="A6694" t="s">
        <v>35845</v>
      </c>
      <c r="B6694" t="s">
        <v>35846</v>
      </c>
      <c r="D6694" t="str">
        <f t="shared" si="104"/>
        <v>K30SYHTHIA NUTR Thiamine Responsive Disorders K30SYHTHIA</v>
      </c>
    </row>
    <row r="6695" spans="1:4">
      <c r="A6695" t="s">
        <v>35847</v>
      </c>
      <c r="B6695" t="s">
        <v>35848</v>
      </c>
      <c r="D6695" t="str">
        <f t="shared" si="104"/>
        <v>K30KKJ8CEE ARE Jessoe Comm Energy Eff Research K30KKJ8CEE</v>
      </c>
    </row>
    <row r="6696" spans="1:4">
      <c r="A6696" t="s">
        <v>35849</v>
      </c>
      <c r="B6696" t="s">
        <v>35850</v>
      </c>
      <c r="D6696" t="str">
        <f t="shared" si="104"/>
        <v>K30KKJ8SUB CLOSED Jessoe Sloane Subaward Acct K30KKJ8SUB</v>
      </c>
    </row>
    <row r="6697" spans="1:4">
      <c r="A6697" t="s">
        <v>35851</v>
      </c>
      <c r="B6697" t="s">
        <v>35852</v>
      </c>
      <c r="D6697" t="str">
        <f t="shared" si="104"/>
        <v>KS0ECHOED4 Peds Cardio Echo Education fund KS0ECHOED4</v>
      </c>
    </row>
    <row r="6698" spans="1:4">
      <c r="A6698" t="s">
        <v>35853</v>
      </c>
      <c r="B6698" t="s">
        <v>35854</v>
      </c>
      <c r="D6698" t="str">
        <f t="shared" si="104"/>
        <v>KS0ITALFAR MCDONALD ITALFARMACO S P A 12 31 22 KS0ITALFAR</v>
      </c>
    </row>
    <row r="6699" spans="1:4">
      <c r="A6699" t="s">
        <v>35855</v>
      </c>
      <c r="B6699" t="s">
        <v>35856</v>
      </c>
      <c r="D6699" t="str">
        <f t="shared" si="104"/>
        <v>K30700GLCB CHE Philippine CA Advanced IHITM LCB K30700GLCB</v>
      </c>
    </row>
    <row r="6700" spans="1:4">
      <c r="A6700" t="s">
        <v>35857</v>
      </c>
      <c r="B6700" t="s">
        <v>35858</v>
      </c>
      <c r="D6700" t="str">
        <f t="shared" si="104"/>
        <v>KS0HOKK828 MED IMHO LARA REGENERON R3767ONC1613 KS0HOKK828</v>
      </c>
    </row>
    <row r="6701" spans="1:4">
      <c r="A6701" t="s">
        <v>35859</v>
      </c>
      <c r="B6701" t="s">
        <v>35860</v>
      </c>
      <c r="D6701" t="str">
        <f t="shared" si="104"/>
        <v>KS0MPBD250 04 30 24 NIH NIA 1R01AG062517 01A KS0MPBD250</v>
      </c>
    </row>
    <row r="6702" spans="1:4">
      <c r="A6702" t="s">
        <v>35861</v>
      </c>
      <c r="B6702" t="s">
        <v>35862</v>
      </c>
      <c r="D6702" t="str">
        <f t="shared" si="104"/>
        <v>K30BHWLIC1 JMIE BZH1 HOULTON SGC WLIC K30BHWLIC1</v>
      </c>
    </row>
    <row r="6703" spans="1:4">
      <c r="A6703" t="s">
        <v>35863</v>
      </c>
      <c r="B6703" t="s">
        <v>35864</v>
      </c>
      <c r="D6703" t="str">
        <f t="shared" si="104"/>
        <v>K30BHWLIC2 JMIE BZH1 HOULTON SGC WLIC K30BHWLIC2</v>
      </c>
    </row>
    <row r="6704" spans="1:4">
      <c r="A6704" t="s">
        <v>35865</v>
      </c>
      <c r="B6704" t="s">
        <v>35866</v>
      </c>
      <c r="D6704" t="str">
        <f t="shared" si="104"/>
        <v>K30BHWLIC3 JMIE BZH1 HOULTON SGC WLIC YR 3 K30BHWLIC3</v>
      </c>
    </row>
    <row r="6705" spans="1:4">
      <c r="A6705" t="s">
        <v>35867</v>
      </c>
      <c r="B6705" t="s">
        <v>35868</v>
      </c>
      <c r="D6705" t="str">
        <f t="shared" si="104"/>
        <v>KS0PMKN211 MED IMPM KENYON NIH T32 FINA YR 41 KS0PMKN211</v>
      </c>
    </row>
    <row r="6706" spans="1:4">
      <c r="A6706" t="s">
        <v>35869</v>
      </c>
      <c r="B6706" t="s">
        <v>35870</v>
      </c>
      <c r="D6706" t="str">
        <f t="shared" si="104"/>
        <v>KS0PMKN212 MED IMPM KENYON NIH T32 SUPPLY YR 41 KS0PMKN212</v>
      </c>
    </row>
    <row r="6707" spans="1:4">
      <c r="A6707" t="s">
        <v>35871</v>
      </c>
      <c r="B6707" t="s">
        <v>35872</v>
      </c>
      <c r="D6707" t="str">
        <f t="shared" si="104"/>
        <v>KS0PMKN213 MED IMPM KENYON NIH T32 FINA YR 42 KS0PMKN213</v>
      </c>
    </row>
    <row r="6708" spans="1:4">
      <c r="A6708" t="s">
        <v>35873</v>
      </c>
      <c r="B6708" t="s">
        <v>35874</v>
      </c>
      <c r="D6708" t="str">
        <f t="shared" si="104"/>
        <v>KS0PMKN214 MED IMPM KENYON NIH T32 SUPPLY YR 42 KS0PMKN214</v>
      </c>
    </row>
    <row r="6709" spans="1:4">
      <c r="A6709" t="s">
        <v>35875</v>
      </c>
      <c r="B6709" t="s">
        <v>35876</v>
      </c>
      <c r="D6709" t="str">
        <f t="shared" si="104"/>
        <v>KS0PMKN215 MED IMPM KENYON NIH T32 FINA YR 43 KS0PMKN215</v>
      </c>
    </row>
    <row r="6710" spans="1:4">
      <c r="A6710" t="s">
        <v>35877</v>
      </c>
      <c r="B6710" t="s">
        <v>35878</v>
      </c>
      <c r="D6710" t="str">
        <f t="shared" si="104"/>
        <v>KS0PMKN216 MED IMPM KENYON NIH T32 SUPPLY YR 43 KS0PMKN216</v>
      </c>
    </row>
    <row r="6711" spans="1:4">
      <c r="A6711" t="s">
        <v>35879</v>
      </c>
      <c r="B6711" t="s">
        <v>35880</v>
      </c>
      <c r="D6711" t="str">
        <f t="shared" si="104"/>
        <v>KS0PMKN217 MED IMPM KENYON NIH T32 FINA YR 44 KS0PMKN217</v>
      </c>
    </row>
    <row r="6712" spans="1:4">
      <c r="A6712" t="s">
        <v>35881</v>
      </c>
      <c r="B6712" t="s">
        <v>35882</v>
      </c>
      <c r="D6712" t="str">
        <f t="shared" si="104"/>
        <v>KS0PMKN218 MED IMPM KENYON NIH T32 SUPPLY YR 44 KS0PMKN218</v>
      </c>
    </row>
    <row r="6713" spans="1:4">
      <c r="A6713" t="s">
        <v>35883</v>
      </c>
      <c r="B6713" t="s">
        <v>35884</v>
      </c>
      <c r="D6713" t="str">
        <f t="shared" si="104"/>
        <v>KS0PMKN219 MED IMPM KENYON NIH T32 CHILDCARE YR 44 KS0PMKN219</v>
      </c>
    </row>
    <row r="6714" spans="1:4">
      <c r="A6714" t="s">
        <v>35885</v>
      </c>
      <c r="B6714" t="s">
        <v>35886</v>
      </c>
      <c r="D6714" t="str">
        <f t="shared" si="104"/>
        <v>KS0PMKN220 MED IMPM KENYON NIH T32 SUPPLY YR 45 KS0PMKN220</v>
      </c>
    </row>
    <row r="6715" spans="1:4">
      <c r="A6715" t="s">
        <v>35887</v>
      </c>
      <c r="B6715" t="s">
        <v>35888</v>
      </c>
      <c r="D6715" t="str">
        <f t="shared" si="104"/>
        <v>KS0PMKN221 MED IMPM KENYON NIH T32 FINA YR 45 KS0PMKN221</v>
      </c>
    </row>
    <row r="6716" spans="1:4">
      <c r="A6716" t="s">
        <v>35889</v>
      </c>
      <c r="B6716" t="s">
        <v>35890</v>
      </c>
      <c r="D6716" t="str">
        <f t="shared" si="104"/>
        <v>KS0PMKN222 MED IMPM KENYON NIH T32 CHILDCARE YR 45 KS0PMKN222</v>
      </c>
    </row>
    <row r="6717" spans="1:4">
      <c r="A6717" t="s">
        <v>35891</v>
      </c>
      <c r="B6717" t="s">
        <v>35892</v>
      </c>
      <c r="D6717" t="str">
        <f t="shared" si="104"/>
        <v>K30APSL035 PS BARD FI 585 2019 GABAY W DUBCOVSKY K30APSL035</v>
      </c>
    </row>
    <row r="6718" spans="1:4">
      <c r="A6718" t="s">
        <v>35893</v>
      </c>
      <c r="B6718" t="s">
        <v>35894</v>
      </c>
      <c r="D6718" t="str">
        <f t="shared" si="104"/>
        <v>K30JFQ7RX1 Clsd ESP Quinn CalFire Prescribed Prog K30JFQ7RX1</v>
      </c>
    </row>
    <row r="6719" spans="1:4">
      <c r="A6719" t="s">
        <v>35895</v>
      </c>
      <c r="B6719" t="s">
        <v>35896</v>
      </c>
      <c r="D6719" t="str">
        <f t="shared" si="104"/>
        <v>K30JFQ7RX2 Clsd ESP Quinn CalFire Prescribed Prg Y2 K30JFQ7RX2</v>
      </c>
    </row>
    <row r="6720" spans="1:4">
      <c r="A6720" t="s">
        <v>35897</v>
      </c>
      <c r="B6720" t="s">
        <v>35898</v>
      </c>
      <c r="D6720" t="str">
        <f t="shared" si="104"/>
        <v>K30JFQ7RX3 ESP SAFFORD CalFire Prescribed YR 3 K30JFQ7RX3</v>
      </c>
    </row>
    <row r="6721" spans="1:4">
      <c r="A6721" t="s">
        <v>35899</v>
      </c>
      <c r="B6721" t="s">
        <v>35900</v>
      </c>
      <c r="D6721" t="str">
        <f t="shared" si="104"/>
        <v>K30JFQ7RXA ESP Quinn CalFire Pres Prog YR 2 Amend K30JFQ7RXA</v>
      </c>
    </row>
    <row r="6722" spans="1:4">
      <c r="A6722" t="s">
        <v>35901</v>
      </c>
      <c r="B6722" t="s">
        <v>35902</v>
      </c>
      <c r="D6722" t="str">
        <f t="shared" si="104"/>
        <v>K30BPCCZ60 CNPRC Tarantal NIH R01HL147147 K30BPCCZ60</v>
      </c>
    </row>
    <row r="6723" spans="1:4">
      <c r="A6723" t="s">
        <v>35903</v>
      </c>
      <c r="B6723" t="s">
        <v>35904</v>
      </c>
      <c r="D6723" t="str">
        <f t="shared" ref="D6723:D6786" si="105">A6723&amp;" "&amp;B6723</f>
        <v>KS0HOCM200 MED IMHO CHEN DHHS MINORITY HEALTH KS0HOCM200</v>
      </c>
    </row>
    <row r="6724" spans="1:4">
      <c r="A6724" t="s">
        <v>35905</v>
      </c>
      <c r="B6724" t="s">
        <v>35906</v>
      </c>
      <c r="D6724" t="str">
        <f t="shared" si="105"/>
        <v>KS0HOCM202 MED IMHO CHEN DHHS MINORITY HEALTH Y2 KS0HOCM202</v>
      </c>
    </row>
    <row r="6725" spans="1:4">
      <c r="A6725" t="s">
        <v>35907</v>
      </c>
      <c r="B6725" t="s">
        <v>35908</v>
      </c>
      <c r="D6725" t="str">
        <f t="shared" si="105"/>
        <v>KS0HOCM203 MED IMHO CHEN DHHS MINORITY HEALTH Y3 KS0HOCM203</v>
      </c>
    </row>
    <row r="6726" spans="1:4">
      <c r="A6726" t="s">
        <v>35909</v>
      </c>
      <c r="B6726" t="s">
        <v>35910</v>
      </c>
      <c r="D6726" t="str">
        <f t="shared" si="105"/>
        <v>KS0HOJB822 MED IMCT JONAS HOFFMANN LA ROCHE G040828 KS0HOJB822</v>
      </c>
    </row>
    <row r="6727" spans="1:4">
      <c r="A6727" t="s">
        <v>35911</v>
      </c>
      <c r="B6727" t="s">
        <v>35912</v>
      </c>
      <c r="D6727" t="str">
        <f t="shared" si="105"/>
        <v>KS0IDTG816 MED IMID THOMPSON MAYNE PHARMA MSG 15 0 KS0IDTG816</v>
      </c>
    </row>
    <row r="6728" spans="1:4">
      <c r="A6728" t="s">
        <v>35913</v>
      </c>
      <c r="B6728" t="s">
        <v>35914</v>
      </c>
      <c r="D6728" t="str">
        <f t="shared" si="105"/>
        <v>K30LLCIF22 ECE LAI CIF ADVERS ROBUST STATIST K30LLCIF22</v>
      </c>
    </row>
    <row r="6729" spans="1:4">
      <c r="A6729" t="s">
        <v>35915</v>
      </c>
      <c r="B6729" t="s">
        <v>35916</v>
      </c>
      <c r="D6729" t="str">
        <f t="shared" si="105"/>
        <v>KS0HOGA807 MED IMHO GIERMASZ UNIQURE CT AMT 061 02 KS0HOGA807</v>
      </c>
    </row>
    <row r="6730" spans="1:4">
      <c r="A6730" t="s">
        <v>35917</v>
      </c>
      <c r="B6730" t="s">
        <v>35918</v>
      </c>
      <c r="D6730" t="str">
        <f t="shared" si="105"/>
        <v>K30BPCCZ62 CNPRC Tarantal U Iowa S00966 01 K30BPCCZ62</v>
      </c>
    </row>
    <row r="6731" spans="1:4">
      <c r="A6731" t="s">
        <v>35919</v>
      </c>
      <c r="B6731" t="s">
        <v>35920</v>
      </c>
      <c r="D6731" t="str">
        <f t="shared" si="105"/>
        <v>K302371C45 CS NSF SaTc Secure Programming Bishop K302371C45</v>
      </c>
    </row>
    <row r="6732" spans="1:4">
      <c r="A6732" t="s">
        <v>35921</v>
      </c>
      <c r="B6732" t="s">
        <v>35922</v>
      </c>
      <c r="D6732" t="str">
        <f t="shared" si="105"/>
        <v>K30FASSTEL STScI HST GO 15652 005 A K30FASSTEL</v>
      </c>
    </row>
    <row r="6733" spans="1:4">
      <c r="A6733" t="s">
        <v>35923</v>
      </c>
      <c r="B6733" t="s">
        <v>35924</v>
      </c>
      <c r="D6733" t="str">
        <f t="shared" si="105"/>
        <v>K30F4AKNSF CEE Kanvinde NSF Buckling K30F4AKNSF</v>
      </c>
    </row>
    <row r="6734" spans="1:4">
      <c r="A6734" t="s">
        <v>35925</v>
      </c>
      <c r="B6734" t="s">
        <v>35926</v>
      </c>
      <c r="D6734" t="str">
        <f t="shared" si="105"/>
        <v>K302371C59 CS NSF Improving Numerical Methods Bai K302371C59</v>
      </c>
    </row>
    <row r="6735" spans="1:4">
      <c r="A6735" t="s">
        <v>35927</v>
      </c>
      <c r="B6735" t="s">
        <v>35928</v>
      </c>
      <c r="D6735" t="str">
        <f t="shared" si="105"/>
        <v>K30777AC77 FINA MURPPS STIPENDS K30777AC77</v>
      </c>
    </row>
    <row r="6736" spans="1:4">
      <c r="A6736" t="s">
        <v>35929</v>
      </c>
      <c r="B6736" t="s">
        <v>35930</v>
      </c>
      <c r="D6736" t="str">
        <f t="shared" si="105"/>
        <v>K30LUBNSF1 NSF 1908422 K30LUBNSF1</v>
      </c>
    </row>
    <row r="6737" spans="1:4">
      <c r="A6737" t="s">
        <v>35931</v>
      </c>
      <c r="B6737" t="s">
        <v>35932</v>
      </c>
      <c r="D6737" t="str">
        <f t="shared" si="105"/>
        <v>K30LUBNSFP NSF 1908422 Participant Support Costs K30LUBNSFP</v>
      </c>
    </row>
    <row r="6738" spans="1:4">
      <c r="A6738" t="s">
        <v>35933</v>
      </c>
      <c r="B6738" t="s">
        <v>35934</v>
      </c>
      <c r="D6738" t="str">
        <f t="shared" si="105"/>
        <v>K30RLV71C7 NSF Collaborative Research Brood cell K30RLV71C7</v>
      </c>
    </row>
    <row r="6739" spans="1:4">
      <c r="A6739" t="s">
        <v>35935</v>
      </c>
      <c r="B6739" t="s">
        <v>35936</v>
      </c>
      <c r="D6739" t="str">
        <f t="shared" si="105"/>
        <v>K30RLV71C8 NSF Brood cell Participant Support K30RLV71C8</v>
      </c>
    </row>
    <row r="6740" spans="1:4">
      <c r="A6740" t="s">
        <v>35937</v>
      </c>
      <c r="B6740" t="s">
        <v>35938</v>
      </c>
      <c r="D6740" t="str">
        <f t="shared" si="105"/>
        <v>K30RLV71CF NSF Brood cell Undergrad FINA K30RLV71CF</v>
      </c>
    </row>
    <row r="6741" spans="1:4">
      <c r="A6741" t="s">
        <v>35939</v>
      </c>
      <c r="B6741" t="s">
        <v>35940</v>
      </c>
      <c r="D6741" t="str">
        <f t="shared" si="105"/>
        <v>KS0KL71C79 A19 2831 DoD Bladder Cancer KS0KL71C79</v>
      </c>
    </row>
    <row r="6742" spans="1:4">
      <c r="A6742" t="s">
        <v>35941</v>
      </c>
      <c r="B6742" t="s">
        <v>35942</v>
      </c>
      <c r="D6742" t="str">
        <f t="shared" si="105"/>
        <v>K30REG5NIF ARE Goodhue Shennan UCSC END 8 14 23 K30REG5NIF</v>
      </c>
    </row>
    <row r="6743" spans="1:4">
      <c r="A6743" t="s">
        <v>35943</v>
      </c>
      <c r="B6743" t="s">
        <v>35944</v>
      </c>
      <c r="D6743" t="str">
        <f t="shared" si="105"/>
        <v>KS0TNOM001 Niendam One Mind 7 19 6 24 1 35 mil KS0TNOM001</v>
      </c>
    </row>
    <row r="6744" spans="1:4">
      <c r="A6744" t="s">
        <v>35945</v>
      </c>
      <c r="B6744" t="s">
        <v>35946</v>
      </c>
      <c r="D6744" t="str">
        <f t="shared" si="105"/>
        <v>K30209NAJJ CHEM Ames Natl Eye Institute 8 1 19 K30209NAJJ</v>
      </c>
    </row>
    <row r="6745" spans="1:4">
      <c r="A6745" t="s">
        <v>35947</v>
      </c>
      <c r="B6745" t="s">
        <v>35948</v>
      </c>
      <c r="D6745" t="str">
        <f t="shared" si="105"/>
        <v>KS0RD71C83 MED PHYSIO MEM BIO NIH R Dickson R01 KS0RD71C83</v>
      </c>
    </row>
    <row r="6746" spans="1:4">
      <c r="A6746" t="s">
        <v>35949</v>
      </c>
      <c r="B6746" t="s">
        <v>35950</v>
      </c>
      <c r="D6746" t="str">
        <f t="shared" si="105"/>
        <v>KS0MAANGIO ASCC ANGIOCRINE AB 205 001 KS0MAANGIO</v>
      </c>
    </row>
    <row r="6747" spans="1:4">
      <c r="A6747" t="s">
        <v>35951</v>
      </c>
      <c r="B6747" t="s">
        <v>35952</v>
      </c>
      <c r="D6747" t="str">
        <f t="shared" si="105"/>
        <v>KS0LHNIH19 MED PSYCH Hinton R01 Vietnam 8 19 3 24 KS0LHNIH19</v>
      </c>
    </row>
    <row r="6748" spans="1:4">
      <c r="A6748" t="s">
        <v>35953</v>
      </c>
      <c r="B6748" t="s">
        <v>35954</v>
      </c>
      <c r="D6748" t="str">
        <f t="shared" si="105"/>
        <v>KS0LHNIH20 MED PSYCH Hinton R01 Vietnam 8 19 3 24 KS0LHNIH20</v>
      </c>
    </row>
    <row r="6749" spans="1:4">
      <c r="A6749" t="s">
        <v>35955</v>
      </c>
      <c r="B6749" t="s">
        <v>35956</v>
      </c>
      <c r="D6749" t="str">
        <f t="shared" si="105"/>
        <v>K30APSF9CU PS BLOOM NSF CORNELL COLLB 31 Jul 22 K30APSF9CU</v>
      </c>
    </row>
    <row r="6750" spans="1:4">
      <c r="A6750" t="s">
        <v>35957</v>
      </c>
      <c r="B6750" t="s">
        <v>35958</v>
      </c>
      <c r="D6750" t="str">
        <f t="shared" si="105"/>
        <v>K30L22340J LAW IMMIGRATION CLINIC PROJ J IRVINE FD K30L22340J</v>
      </c>
    </row>
    <row r="6751" spans="1:4">
      <c r="A6751" t="s">
        <v>35959</v>
      </c>
      <c r="B6751" t="s">
        <v>35960</v>
      </c>
      <c r="D6751" t="str">
        <f t="shared" si="105"/>
        <v>KS0PAIRAUT MMI Immune regulation and autism KS0PAIRAUT</v>
      </c>
    </row>
    <row r="6752" spans="1:4">
      <c r="A6752" t="s">
        <v>35961</v>
      </c>
      <c r="B6752" t="s">
        <v>35962</v>
      </c>
      <c r="D6752" t="str">
        <f t="shared" si="105"/>
        <v>K30V440BC1 VMB Lein Bethany Cumming NIH R21 Sup K30V440BC1</v>
      </c>
    </row>
    <row r="6753" spans="1:4">
      <c r="A6753" t="s">
        <v>35963</v>
      </c>
      <c r="B6753" t="s">
        <v>35964</v>
      </c>
      <c r="D6753" t="str">
        <f t="shared" si="105"/>
        <v>KS0BCNH21B Med Surg Bethany Cumming NIH R21 Sup KS0BCNH21B</v>
      </c>
    </row>
    <row r="6754" spans="1:4">
      <c r="A6754" t="s">
        <v>35965</v>
      </c>
      <c r="B6754" t="s">
        <v>35966</v>
      </c>
      <c r="D6754" t="str">
        <f t="shared" si="105"/>
        <v>KS0BCNIH21 Med Surg Bethany Cumming NIH R21 KS0BCNIH21</v>
      </c>
    </row>
    <row r="6755" spans="1:4">
      <c r="A6755" t="s">
        <v>35967</v>
      </c>
      <c r="B6755" t="s">
        <v>35968</v>
      </c>
      <c r="D6755" t="str">
        <f t="shared" si="105"/>
        <v>K30TLSAO21 STAT LEE SAO NASA SV1 11008 K30TLSAO21</v>
      </c>
    </row>
    <row r="6756" spans="1:4">
      <c r="A6756" t="s">
        <v>35969</v>
      </c>
      <c r="B6756" t="s">
        <v>35970</v>
      </c>
      <c r="D6756" t="str">
        <f t="shared" si="105"/>
        <v>KS0GIBC609 MED IMGI BOWLUS COUR PHARM KS0GIBC609</v>
      </c>
    </row>
    <row r="6757" spans="1:4">
      <c r="A6757" t="s">
        <v>35971</v>
      </c>
      <c r="B6757" t="s">
        <v>35972</v>
      </c>
      <c r="D6757" t="str">
        <f t="shared" si="105"/>
        <v>KS0FGR0101 GUO NIH R01 02 28 2026 KS0FGR0101</v>
      </c>
    </row>
    <row r="6758" spans="1:4">
      <c r="A6758" t="s">
        <v>35973</v>
      </c>
      <c r="B6758" t="s">
        <v>35974</v>
      </c>
      <c r="D6758" t="str">
        <f t="shared" si="105"/>
        <v>K30GSMCORE GEL MUKHOPADHYAY COLLABORATIVE RESEARC K30GSMCORE</v>
      </c>
    </row>
    <row r="6759" spans="1:4">
      <c r="A6759" t="s">
        <v>35975</v>
      </c>
      <c r="B6759" t="s">
        <v>35976</v>
      </c>
      <c r="D6759" t="str">
        <f t="shared" si="105"/>
        <v>K30SONATCO JMIE OSTO Nature Conservancy 20K K30SONATCO</v>
      </c>
    </row>
    <row r="6760" spans="1:4">
      <c r="A6760" t="s">
        <v>35977</v>
      </c>
      <c r="B6760" t="s">
        <v>35978</v>
      </c>
      <c r="D6760" t="str">
        <f t="shared" si="105"/>
        <v>K30JMEALMD 7 31 24 CA Almond Board Yield prediction K30JMEALMD</v>
      </c>
    </row>
    <row r="6761" spans="1:4">
      <c r="A6761" t="s">
        <v>35979</v>
      </c>
      <c r="B6761" t="s">
        <v>35980</v>
      </c>
      <c r="D6761" t="str">
        <f t="shared" si="105"/>
        <v>K30KISED19 LAWR KISEKKA ABC HORT69 DATA DRIVEN Sm K30KISED19</v>
      </c>
    </row>
    <row r="6762" spans="1:4">
      <c r="A6762" t="s">
        <v>35981</v>
      </c>
      <c r="B6762" t="s">
        <v>35982</v>
      </c>
      <c r="D6762" t="str">
        <f t="shared" si="105"/>
        <v>K30HED4054 DAHLKE USDA 2021 2023 K30HED4054</v>
      </c>
    </row>
    <row r="6763" spans="1:4">
      <c r="A6763" t="s">
        <v>35983</v>
      </c>
      <c r="B6763" t="s">
        <v>35984</v>
      </c>
      <c r="D6763" t="str">
        <f t="shared" si="105"/>
        <v>KS0HORJ820 MED IMHO RIESS ASTRAZENECA D5084C00009 KS0HORJ820</v>
      </c>
    </row>
    <row r="6764" spans="1:4">
      <c r="A6764" t="s">
        <v>35985</v>
      </c>
      <c r="B6764" t="s">
        <v>35986</v>
      </c>
      <c r="D6764" t="str">
        <f t="shared" si="105"/>
        <v>KS0GIBC837 MED IMGI BOWLUS GENFIT GFT 505B 319 1 KS0GIBC837</v>
      </c>
    </row>
    <row r="6765" spans="1:4">
      <c r="A6765" t="s">
        <v>35987</v>
      </c>
      <c r="B6765" t="s">
        <v>35988</v>
      </c>
      <c r="D6765" t="str">
        <f t="shared" si="105"/>
        <v>K30CWSABC1 12 31 2023 Simmons Almond Board CA K30CWSABC1</v>
      </c>
    </row>
    <row r="6766" spans="1:4">
      <c r="A6766" t="s">
        <v>35989</v>
      </c>
      <c r="B6766" t="s">
        <v>35990</v>
      </c>
      <c r="D6766" t="str">
        <f t="shared" si="105"/>
        <v>K30AEXKCSU ANS Kebreab Colorado State University K30AEXKCSU</v>
      </c>
    </row>
    <row r="6767" spans="1:4">
      <c r="A6767" t="s">
        <v>35991</v>
      </c>
      <c r="B6767" t="s">
        <v>35992</v>
      </c>
      <c r="D6767" t="str">
        <f t="shared" si="105"/>
        <v>KS0CDGIDBI DEMESA GID BIO KNEE O A STUDY 12 23 KS0CDGIDBI</v>
      </c>
    </row>
    <row r="6768" spans="1:4">
      <c r="A6768" t="s">
        <v>35993</v>
      </c>
      <c r="B6768" t="s">
        <v>35994</v>
      </c>
      <c r="D6768" t="str">
        <f t="shared" si="105"/>
        <v>K30APSPAM5 PS VOLDER ABC ROOTSTOCKS 2021 24 K30APSPAM5</v>
      </c>
    </row>
    <row r="6769" spans="1:4">
      <c r="A6769" t="s">
        <v>35995</v>
      </c>
      <c r="B6769" t="s">
        <v>35996</v>
      </c>
      <c r="D6769" t="str">
        <f t="shared" si="105"/>
        <v>KS0IDTG305 MED IMID THOMPSON DUKE UNIVERSITY KS0IDTG305</v>
      </c>
    </row>
    <row r="6770" spans="1:4">
      <c r="A6770" t="s">
        <v>35997</v>
      </c>
      <c r="B6770" t="s">
        <v>35998</v>
      </c>
      <c r="D6770" t="str">
        <f t="shared" si="105"/>
        <v>KS0QG71D37 Gong A21 1838 NIH R21 KS0QG71D37</v>
      </c>
    </row>
    <row r="6771" spans="1:4">
      <c r="A6771" t="s">
        <v>35999</v>
      </c>
      <c r="B6771" t="s">
        <v>36000</v>
      </c>
      <c r="D6771" t="str">
        <f t="shared" si="105"/>
        <v>K30JDM1D41 CA Dept of Pesticide Year 1 K30JDM1D41</v>
      </c>
    </row>
    <row r="6772" spans="1:4">
      <c r="A6772" t="s">
        <v>36001</v>
      </c>
      <c r="B6772" t="s">
        <v>36002</v>
      </c>
      <c r="D6772" t="str">
        <f t="shared" si="105"/>
        <v>K30UCDSB24 SB24 Implementation 71D42 K30UCDSB24</v>
      </c>
    </row>
    <row r="6773" spans="1:4">
      <c r="A6773" t="s">
        <v>36003</v>
      </c>
      <c r="B6773" t="s">
        <v>36004</v>
      </c>
      <c r="D6773" t="str">
        <f t="shared" si="105"/>
        <v>K30ALBDQEN Los Alamos Lab Disentangling Quantum Ent K30ALBDQEN</v>
      </c>
    </row>
    <row r="6774" spans="1:4">
      <c r="A6774" t="s">
        <v>36005</v>
      </c>
      <c r="B6774" t="s">
        <v>36006</v>
      </c>
      <c r="D6774" t="str">
        <f t="shared" si="105"/>
        <v>K30ALBDQFN FINA LANL Disentangling Quantum Ent K30ALBDQFN</v>
      </c>
    </row>
    <row r="6775" spans="1:4">
      <c r="A6775" t="s">
        <v>36007</v>
      </c>
      <c r="B6775" t="s">
        <v>36008</v>
      </c>
      <c r="D6775" t="str">
        <f t="shared" si="105"/>
        <v>K30APSPAM4 PS GAUDIN ABC 21 22 MANAGING SOIL HEALTH K30APSPAM4</v>
      </c>
    </row>
    <row r="6776" spans="1:4">
      <c r="A6776" t="s">
        <v>36009</v>
      </c>
      <c r="B6776" t="s">
        <v>36010</v>
      </c>
      <c r="D6776" t="str">
        <f t="shared" si="105"/>
        <v>K304877102 71D46 Hewlett Fdtn Prgm Support K304877102</v>
      </c>
    </row>
    <row r="6777" spans="1:4">
      <c r="A6777" t="s">
        <v>36011</v>
      </c>
      <c r="B6777" t="s">
        <v>36012</v>
      </c>
      <c r="D6777" t="str">
        <f t="shared" si="105"/>
        <v>K30DCROSSU MAE Davis C Ross Univ School of Vet K30DCROSSU</v>
      </c>
    </row>
    <row r="6778" spans="1:4">
      <c r="A6778" t="s">
        <v>36013</v>
      </c>
      <c r="B6778" t="s">
        <v>36014</v>
      </c>
      <c r="D6778" t="str">
        <f t="shared" si="105"/>
        <v>K30HAMUSC1 ENT University of Southern California K30HAMUSC1</v>
      </c>
    </row>
    <row r="6779" spans="1:4">
      <c r="A6779" t="s">
        <v>36015</v>
      </c>
      <c r="B6779" t="s">
        <v>36016</v>
      </c>
      <c r="D6779" t="str">
        <f t="shared" si="105"/>
        <v>KS0HOAO500 MED IMHO ADESINA DORIS DUKE FOUNDATION KS0HOAO500</v>
      </c>
    </row>
    <row r="6780" spans="1:4">
      <c r="A6780" t="s">
        <v>36017</v>
      </c>
      <c r="B6780" t="s">
        <v>36018</v>
      </c>
      <c r="D6780" t="str">
        <f t="shared" si="105"/>
        <v>K30RICTOWN Townsend USRA SOFIA 09 0233 K30RICTOWN</v>
      </c>
    </row>
    <row r="6781" spans="1:4">
      <c r="A6781" t="s">
        <v>36019</v>
      </c>
      <c r="B6781" t="s">
        <v>36020</v>
      </c>
      <c r="D6781" t="str">
        <f t="shared" si="105"/>
        <v>K30HED1355 LAWR DAHLKE USDA ARS K30HED1355</v>
      </c>
    </row>
    <row r="6782" spans="1:4">
      <c r="A6782" t="s">
        <v>36021</v>
      </c>
      <c r="B6782" t="s">
        <v>36022</v>
      </c>
      <c r="D6782" t="str">
        <f t="shared" si="105"/>
        <v>K30BY70NOE ECE YOO NASA ACT OEWAVES K30BY70NOE</v>
      </c>
    </row>
    <row r="6783" spans="1:4">
      <c r="A6783" t="s">
        <v>36023</v>
      </c>
      <c r="B6783" t="s">
        <v>36024</v>
      </c>
      <c r="D6783" t="str">
        <f t="shared" si="105"/>
        <v>K30AKH1D63 NIFA Viruses in soil Emerson 4 30 2024 K30AKH1D63</v>
      </c>
    </row>
    <row r="6784" spans="1:4">
      <c r="A6784" t="s">
        <v>36025</v>
      </c>
      <c r="B6784" t="s">
        <v>36026</v>
      </c>
      <c r="D6784" t="str">
        <f t="shared" si="105"/>
        <v>K30JBE1D63 NIFA Viruses in soil K30JBE1D63</v>
      </c>
    </row>
    <row r="6785" spans="1:4">
      <c r="A6785" t="s">
        <v>36027</v>
      </c>
      <c r="B6785" t="s">
        <v>36028</v>
      </c>
      <c r="D6785" t="str">
        <f t="shared" si="105"/>
        <v>K30MON21C1 MON Mono Co CW 2021 21 C000114198 K30MON21C1</v>
      </c>
    </row>
    <row r="6786" spans="1:4">
      <c r="A6786" t="s">
        <v>36029</v>
      </c>
      <c r="B6786" t="s">
        <v>36030</v>
      </c>
      <c r="D6786" t="str">
        <f t="shared" si="105"/>
        <v>K30MON21E1 MON Mono Co EW 2021 21 C000114200 K30MON21E1</v>
      </c>
    </row>
    <row r="6787" spans="1:4">
      <c r="A6787" t="s">
        <v>36031</v>
      </c>
      <c r="B6787" t="s">
        <v>36032</v>
      </c>
      <c r="D6787" t="str">
        <f t="shared" ref="D6787:D6850" si="106">A6787&amp;" "&amp;B6787</f>
        <v>KS0TNEPTTA Niendam State of CA MHSO SPO 21 3954 KS0TNEPTTA</v>
      </c>
    </row>
    <row r="6788" spans="1:4">
      <c r="A6788" t="s">
        <v>36033</v>
      </c>
      <c r="B6788" t="s">
        <v>36034</v>
      </c>
      <c r="D6788" t="str">
        <f t="shared" si="106"/>
        <v>KS0DBIDEAS BISSIG AMERICAN COLLEGE RADIOLOGY 12 26 KS0DBIDEAS</v>
      </c>
    </row>
    <row r="6789" spans="1:4">
      <c r="A6789" t="s">
        <v>36035</v>
      </c>
      <c r="B6789" t="s">
        <v>36036</v>
      </c>
      <c r="D6789" t="str">
        <f t="shared" si="106"/>
        <v>K30FPT1D70 Cherry Board Sweet Cherry Planting Mat K30FPT1D70</v>
      </c>
    </row>
    <row r="6790" spans="1:4">
      <c r="A6790" t="s">
        <v>36037</v>
      </c>
      <c r="B6790" t="s">
        <v>36038</v>
      </c>
      <c r="D6790" t="str">
        <f t="shared" si="106"/>
        <v>K30ZDCCSS4 ECE DING CCSS HYPER GRAP DATA PROCESSING K30ZDCCSS4</v>
      </c>
    </row>
    <row r="6791" spans="1:4">
      <c r="A6791" t="s">
        <v>36039</v>
      </c>
      <c r="B6791" t="s">
        <v>36040</v>
      </c>
      <c r="D6791" t="str">
        <f t="shared" si="106"/>
        <v>K30LFWEST1 Fejerman Westat 6648 00 S009 K30LFWEST1</v>
      </c>
    </row>
    <row r="6792" spans="1:4">
      <c r="A6792" t="s">
        <v>36041</v>
      </c>
      <c r="B6792" t="s">
        <v>36042</v>
      </c>
      <c r="D6792" t="str">
        <f t="shared" si="106"/>
        <v>KS0LFFCUMD MED PHS FEJERMAN WESTAT KS0LFFCUMD</v>
      </c>
    </row>
    <row r="6793" spans="1:4">
      <c r="A6793" t="s">
        <v>36043</v>
      </c>
      <c r="B6793" t="s">
        <v>36044</v>
      </c>
      <c r="D6793" t="str">
        <f t="shared" si="106"/>
        <v>K30V4S6798 Panek ACVIM Role of CCL2 CXCR4 axis in K30V4S6798</v>
      </c>
    </row>
    <row r="6794" spans="1:4">
      <c r="A6794" t="s">
        <v>36045</v>
      </c>
      <c r="B6794" t="s">
        <v>36046</v>
      </c>
      <c r="D6794" t="str">
        <f t="shared" si="106"/>
        <v>KS0LZSHINE ZHANG BUKWANG LT A21 3574 SHINE 12 25 KS0LZSHINE</v>
      </c>
    </row>
    <row r="6795" spans="1:4">
      <c r="A6795" t="s">
        <v>36047</v>
      </c>
      <c r="B6795" t="s">
        <v>36048</v>
      </c>
      <c r="D6795" t="str">
        <f t="shared" si="106"/>
        <v>K30V435D87 Assessment of kinetics K30V435D87</v>
      </c>
    </row>
    <row r="6796" spans="1:4">
      <c r="A6796" t="s">
        <v>36049</v>
      </c>
      <c r="B6796" t="s">
        <v>36050</v>
      </c>
      <c r="D6796" t="str">
        <f t="shared" si="106"/>
        <v>KS0MSFCD11 MED SCHENKER CDPH COMMUNICABLE RESPONS KS0MSFCD11</v>
      </c>
    </row>
    <row r="6797" spans="1:4">
      <c r="A6797" t="s">
        <v>36051</v>
      </c>
      <c r="B6797" t="s">
        <v>36052</v>
      </c>
      <c r="D6797" t="str">
        <f t="shared" si="106"/>
        <v>KS0MSFCD12 MED SCHENKER CDPH COMMUNICABLE RESPONS KS0MSFCD12</v>
      </c>
    </row>
    <row r="6798" spans="1:4">
      <c r="A6798" t="s">
        <v>36053</v>
      </c>
      <c r="B6798" t="s">
        <v>36054</v>
      </c>
      <c r="D6798" t="str">
        <f t="shared" si="106"/>
        <v>KS0MSFCD13 MED SCHENKER CDPH COMMUNICABLE RESPONS KS0MSFCD13</v>
      </c>
    </row>
    <row r="6799" spans="1:4">
      <c r="A6799" t="s">
        <v>36055</v>
      </c>
      <c r="B6799" t="s">
        <v>36056</v>
      </c>
      <c r="D6799" t="str">
        <f t="shared" si="106"/>
        <v>K304872148 National Clean Air Fulton K304872148</v>
      </c>
    </row>
    <row r="6800" spans="1:4">
      <c r="A6800" t="s">
        <v>36057</v>
      </c>
      <c r="B6800" t="s">
        <v>36058</v>
      </c>
      <c r="D6800" t="str">
        <f t="shared" si="106"/>
        <v>K30GEIS061 LAWR ADJG Kings River Phase 2 K30GEIS061</v>
      </c>
    </row>
    <row r="6801" spans="1:4">
      <c r="A6801" t="s">
        <v>36059</v>
      </c>
      <c r="B6801" t="s">
        <v>36060</v>
      </c>
      <c r="D6801" t="str">
        <f t="shared" si="106"/>
        <v>K30NOC1D86 LAWR NOCCO ABC WATER18 K30NOC1D86</v>
      </c>
    </row>
    <row r="6802" spans="1:4">
      <c r="A6802" t="s">
        <v>36061</v>
      </c>
      <c r="B6802" t="s">
        <v>36062</v>
      </c>
      <c r="D6802" t="str">
        <f t="shared" si="106"/>
        <v>K30APSPAM8 PS KHALSA 2021 ABC YIELD PREDICTION K30APSPAM8</v>
      </c>
    </row>
    <row r="6803" spans="1:4">
      <c r="A6803" t="s">
        <v>36063</v>
      </c>
      <c r="B6803" t="s">
        <v>36064</v>
      </c>
      <c r="D6803" t="str">
        <f t="shared" si="106"/>
        <v>K30MATBN04 B Nachtergaele NSF 2021 24 K30MATBN04</v>
      </c>
    </row>
    <row r="6804" spans="1:4">
      <c r="A6804" t="s">
        <v>36065</v>
      </c>
      <c r="B6804" t="s">
        <v>36066</v>
      </c>
      <c r="D6804" t="str">
        <f t="shared" si="106"/>
        <v>K30FPT1D96 ABC Pseudomonas syringae K30FPT1D96</v>
      </c>
    </row>
    <row r="6805" spans="1:4">
      <c r="A6805" t="s">
        <v>36067</v>
      </c>
      <c r="B6805" t="s">
        <v>36068</v>
      </c>
      <c r="D6805" t="str">
        <f t="shared" si="106"/>
        <v>KS0ENYJ503 MED IMEN CYSTIC FIBROSIS FDN KS0ENYJ503</v>
      </c>
    </row>
    <row r="6806" spans="1:4">
      <c r="A6806" t="s">
        <v>36069</v>
      </c>
      <c r="B6806" t="s">
        <v>36070</v>
      </c>
      <c r="D6806" t="str">
        <f t="shared" si="106"/>
        <v>KS0ENYJ506 MED IMEN CYSTIC FIBROSIS FDN KS0ENYJ506</v>
      </c>
    </row>
    <row r="6807" spans="1:4">
      <c r="A6807" t="s">
        <v>36071</v>
      </c>
      <c r="B6807" t="s">
        <v>36072</v>
      </c>
      <c r="D6807" t="str">
        <f t="shared" si="106"/>
        <v>KS0ERLM650 MERM GILEAD MAY KS0ERLM650</v>
      </c>
    </row>
    <row r="6808" spans="1:4">
      <c r="A6808" t="s">
        <v>36073</v>
      </c>
      <c r="B6808" t="s">
        <v>36074</v>
      </c>
      <c r="D6808" t="str">
        <f t="shared" si="106"/>
        <v>KS0ERLM653 MERM GILEAD MAY KS0ERLM653</v>
      </c>
    </row>
    <row r="6809" spans="1:4">
      <c r="A6809" t="s">
        <v>36075</v>
      </c>
      <c r="B6809" t="s">
        <v>36076</v>
      </c>
      <c r="D6809" t="str">
        <f t="shared" si="106"/>
        <v>K30FPT1F00 CPR Evaluating the Efficacy of Phosphite K30FPT1F00</v>
      </c>
    </row>
    <row r="6810" spans="1:4">
      <c r="A6810" t="s">
        <v>36077</v>
      </c>
      <c r="B6810" t="s">
        <v>36078</v>
      </c>
      <c r="D6810" t="str">
        <f t="shared" si="106"/>
        <v>K30NSF23JS CHEM Shaw NSF 2247324 2023 K30NSF23JS</v>
      </c>
    </row>
    <row r="6811" spans="1:4">
      <c r="A6811" t="s">
        <v>36079</v>
      </c>
      <c r="B6811" t="s">
        <v>36080</v>
      </c>
      <c r="D6811" t="str">
        <f t="shared" si="106"/>
        <v>K30SB71F02 ECNS CARB 22RD021 B SCHIPPER 71F02 K30SB71F02</v>
      </c>
    </row>
    <row r="6812" spans="1:4">
      <c r="A6812" t="s">
        <v>36081</v>
      </c>
      <c r="B6812" t="s">
        <v>36082</v>
      </c>
      <c r="D6812" t="str">
        <f t="shared" si="106"/>
        <v>K30DW71F03 16th triannual International Conference K30DW71F03</v>
      </c>
    </row>
    <row r="6813" spans="1:4">
      <c r="A6813" t="s">
        <v>36083</v>
      </c>
      <c r="B6813" t="s">
        <v>36084</v>
      </c>
      <c r="D6813" t="str">
        <f t="shared" si="106"/>
        <v>K30MATTS08 T Strohmer UT BATTELLE ORNL DOE 2023 24 K30MATTS08</v>
      </c>
    </row>
    <row r="6814" spans="1:4">
      <c r="A6814" t="s">
        <v>36085</v>
      </c>
      <c r="B6814" t="s">
        <v>36086</v>
      </c>
      <c r="D6814" t="str">
        <f t="shared" si="106"/>
        <v>K30RSPLA01 RSE Placer County RSPLA01 K30RSPLA01</v>
      </c>
    </row>
    <row r="6815" spans="1:4">
      <c r="A6815" t="s">
        <v>36087</v>
      </c>
      <c r="B6815" t="s">
        <v>36088</v>
      </c>
      <c r="D6815" t="str">
        <f t="shared" si="106"/>
        <v>KS0ERBS646 MERM PRINCETON BUGGS KS0ERBS646</v>
      </c>
    </row>
    <row r="6816" spans="1:4">
      <c r="A6816" t="s">
        <v>36089</v>
      </c>
      <c r="B6816" t="s">
        <v>36090</v>
      </c>
      <c r="D6816" t="str">
        <f t="shared" si="106"/>
        <v>K302371F07 CS CDW A Jacobian free Newton Krylov BAI K302371F07</v>
      </c>
    </row>
    <row r="6817" spans="1:4">
      <c r="A6817" t="s">
        <v>36091</v>
      </c>
      <c r="B6817" t="s">
        <v>36092</v>
      </c>
      <c r="D6817" t="str">
        <f t="shared" si="106"/>
        <v>K30DCCTRIA MAE C Davis Calif Tomato A23 3272 K30DCCTRIA</v>
      </c>
    </row>
    <row r="6818" spans="1:4">
      <c r="A6818" t="s">
        <v>36093</v>
      </c>
      <c r="B6818" t="s">
        <v>36094</v>
      </c>
      <c r="D6818" t="str">
        <f t="shared" si="106"/>
        <v>K30NXB8RU2 HE CD Brazil Russell Sage Award 71F09 K30NXB8RU2</v>
      </c>
    </row>
    <row r="6819" spans="1:4">
      <c r="A6819" t="s">
        <v>36095</v>
      </c>
      <c r="B6819" t="s">
        <v>36096</v>
      </c>
      <c r="D6819" t="str">
        <f t="shared" si="106"/>
        <v>K30HJZHOLI AN SCI ZHOU FFAR HOLISTIC KEEL BONE K30HJZHOLI</v>
      </c>
    </row>
    <row r="6820" spans="1:4">
      <c r="A6820" t="s">
        <v>36097</v>
      </c>
      <c r="B6820" t="s">
        <v>36098</v>
      </c>
      <c r="D6820" t="str">
        <f t="shared" si="106"/>
        <v>K30JHT7BIO ESP Thorne Forest Invasive Pests K30JHT7BIO</v>
      </c>
    </row>
    <row r="6821" spans="1:4">
      <c r="A6821" t="s">
        <v>36099</v>
      </c>
      <c r="B6821" t="s">
        <v>36100</v>
      </c>
      <c r="D6821" t="str">
        <f t="shared" si="106"/>
        <v>K30MAK2LSE AAST KORB MIRA LONDON SCHOOL ECON AWD K30MAK2LSE</v>
      </c>
    </row>
    <row r="6822" spans="1:4">
      <c r="A6822" t="s">
        <v>36101</v>
      </c>
      <c r="B6822" t="s">
        <v>36102</v>
      </c>
      <c r="D6822" t="str">
        <f t="shared" si="106"/>
        <v>KS0CASU810 MED IMCA SRIVATSA IMPULSE DYNAMICS KS0CASU810</v>
      </c>
    </row>
    <row r="6823" spans="1:4">
      <c r="A6823" t="s">
        <v>36103</v>
      </c>
      <c r="B6823" t="s">
        <v>36104</v>
      </c>
      <c r="D6823" t="str">
        <f t="shared" si="106"/>
        <v>KS0IDCS850 MED IMID COHEN ACURX ACX 362E 201 KS0IDCS850</v>
      </c>
    </row>
    <row r="6824" spans="1:4">
      <c r="A6824" t="s">
        <v>36105</v>
      </c>
      <c r="B6824" t="s">
        <v>36106</v>
      </c>
      <c r="D6824" t="str">
        <f t="shared" si="106"/>
        <v>KS0CTJB200 MED IMCT JONAS NCI R50CA276013 KS0CTJB200</v>
      </c>
    </row>
    <row r="6825" spans="1:4">
      <c r="A6825" t="s">
        <v>36107</v>
      </c>
      <c r="B6825" t="s">
        <v>36108</v>
      </c>
      <c r="D6825" t="str">
        <f t="shared" si="106"/>
        <v>K302371F16 CS CDW Open source Machine Learning BAI K302371F16</v>
      </c>
    </row>
    <row r="6826" spans="1:4">
      <c r="A6826" t="s">
        <v>36109</v>
      </c>
      <c r="B6826" t="s">
        <v>36110</v>
      </c>
      <c r="D6826" t="str">
        <f t="shared" si="106"/>
        <v>K30SCW1F17 2 28 24 Pistachio Hull NOW Egg K30SCW1F17</v>
      </c>
    </row>
    <row r="6827" spans="1:4">
      <c r="A6827" t="s">
        <v>36111</v>
      </c>
      <c r="B6827" t="s">
        <v>36112</v>
      </c>
      <c r="D6827" t="str">
        <f t="shared" si="106"/>
        <v>K30APSFB85 PS Gaudin Montana State Western Sare K30APSFB85</v>
      </c>
    </row>
    <row r="6828" spans="1:4">
      <c r="A6828" t="s">
        <v>36113</v>
      </c>
      <c r="B6828" t="s">
        <v>36114</v>
      </c>
      <c r="D6828" t="str">
        <f t="shared" si="106"/>
        <v>KS0PMMB300 MED IMPM MORRISSEY DUKE UNIV WBSEA034260 KS0PMMB300</v>
      </c>
    </row>
    <row r="6829" spans="1:4">
      <c r="A6829" t="s">
        <v>36115</v>
      </c>
      <c r="B6829" t="s">
        <v>36116</v>
      </c>
      <c r="D6829" t="str">
        <f t="shared" si="106"/>
        <v>K30V431T86 Teh State Water Contractors K30V431T86</v>
      </c>
    </row>
    <row r="6830" spans="1:4">
      <c r="A6830" t="s">
        <v>36117</v>
      </c>
      <c r="B6830" t="s">
        <v>36118</v>
      </c>
      <c r="D6830" t="str">
        <f t="shared" si="106"/>
        <v>K30V451T86 Pandey State Water Contractors A23 3008 K30V451T86</v>
      </c>
    </row>
    <row r="6831" spans="1:4">
      <c r="A6831" t="s">
        <v>36119</v>
      </c>
      <c r="B6831" t="s">
        <v>36120</v>
      </c>
      <c r="D6831" t="str">
        <f t="shared" si="106"/>
        <v>K30MATKL04 K Luli NSF 2023 26 K30MATKL04</v>
      </c>
    </row>
    <row r="6832" spans="1:4">
      <c r="A6832" t="s">
        <v>36121</v>
      </c>
      <c r="B6832" t="s">
        <v>36122</v>
      </c>
      <c r="D6832" t="str">
        <f t="shared" si="106"/>
        <v>K30TJM1F23 UF Genectic Dissection Multidemnsional K30TJM1F23</v>
      </c>
    </row>
    <row r="6833" spans="1:4">
      <c r="A6833" t="s">
        <v>36123</v>
      </c>
      <c r="B6833" t="s">
        <v>36124</v>
      </c>
      <c r="D6833" t="str">
        <f t="shared" si="106"/>
        <v>K30APSFB80 PS FELDMANN IOWA STATE USDA NIFA K30APSFB80</v>
      </c>
    </row>
    <row r="6834" spans="1:4">
      <c r="A6834" t="s">
        <v>36125</v>
      </c>
      <c r="B6834" t="s">
        <v>36126</v>
      </c>
      <c r="D6834" t="str">
        <f t="shared" si="106"/>
        <v>K30SMTBWC1 EVE S Moheed TBWC A23 3657 0 K30SMTBWC1</v>
      </c>
    </row>
    <row r="6835" spans="1:4">
      <c r="A6835" t="s">
        <v>36127</v>
      </c>
      <c r="B6835" t="s">
        <v>36128</v>
      </c>
      <c r="D6835" t="str">
        <f t="shared" si="106"/>
        <v>K30EPM8TRP EPM TRPA Travel Award Advance Acct K30EPM8TRP</v>
      </c>
    </row>
    <row r="6836" spans="1:4">
      <c r="A6836" t="s">
        <v>36129</v>
      </c>
      <c r="B6836" t="s">
        <v>36130</v>
      </c>
      <c r="D6836" t="str">
        <f t="shared" si="106"/>
        <v>K30CNSMG52 CNS GOLDMAN CORNELL SUB YR1 ADVANCE K30CNSMG52</v>
      </c>
    </row>
    <row r="6837" spans="1:4">
      <c r="A6837" t="s">
        <v>36131</v>
      </c>
      <c r="B6837" t="s">
        <v>36132</v>
      </c>
      <c r="D6837" t="str">
        <f t="shared" si="106"/>
        <v>K30DAS5POL ARE Sumner Farm Bill Pollinator K30DAS5POL</v>
      </c>
    </row>
    <row r="6838" spans="1:4">
      <c r="A6838" t="s">
        <v>36133</v>
      </c>
      <c r="B6838" t="s">
        <v>36134</v>
      </c>
      <c r="D6838" t="str">
        <f t="shared" si="106"/>
        <v>K30GAGSEAG EPS GRIFFIN PATHWAYS TO MARINE SCIENCE K30GAGSEAG</v>
      </c>
    </row>
    <row r="6839" spans="1:4">
      <c r="A6839" t="s">
        <v>36135</v>
      </c>
      <c r="B6839" t="s">
        <v>36136</v>
      </c>
      <c r="D6839" t="str">
        <f t="shared" si="106"/>
        <v>K30GAGSGFG EPS SEA GRANT PATHWAYS GRAD FINA K30GAGSGFG</v>
      </c>
    </row>
    <row r="6840" spans="1:4">
      <c r="A6840" t="s">
        <v>36137</v>
      </c>
      <c r="B6840" t="s">
        <v>36138</v>
      </c>
      <c r="D6840" t="str">
        <f t="shared" si="106"/>
        <v>K30GAGSGPS EPS GRIFFIN SEA GRANT PARTICIPANT SUPP K30GAGSGPS</v>
      </c>
    </row>
    <row r="6841" spans="1:4">
      <c r="A6841" t="s">
        <v>36139</v>
      </c>
      <c r="B6841" t="s">
        <v>36140</v>
      </c>
      <c r="D6841" t="str">
        <f t="shared" si="106"/>
        <v>K30FGHOHIO NUTR HAJ OHIO UNIVERSITY K30FGHOHIO</v>
      </c>
    </row>
    <row r="6842" spans="1:4">
      <c r="A6842" t="s">
        <v>36141</v>
      </c>
      <c r="B6842" t="s">
        <v>36142</v>
      </c>
      <c r="D6842" t="str">
        <f t="shared" si="106"/>
        <v>K30CJCTEY2 Jeffres CalTrout TO 39 Eyes Year 2 K30CJCTEY2</v>
      </c>
    </row>
    <row r="6843" spans="1:4">
      <c r="A6843" t="s">
        <v>36143</v>
      </c>
      <c r="B6843" t="s">
        <v>36144</v>
      </c>
      <c r="D6843" t="str">
        <f t="shared" si="106"/>
        <v>K30CJCTEYE Jeffres CalTrout TO 39 Eyes K30CJCTEYE</v>
      </c>
    </row>
    <row r="6844" spans="1:4">
      <c r="A6844" t="s">
        <v>36145</v>
      </c>
      <c r="B6844" t="s">
        <v>36146</v>
      </c>
      <c r="D6844" t="str">
        <f t="shared" si="106"/>
        <v>K30ENGTEXA WFCB ENGILIS UNI TEXAS MED GALVESTON K30ENGTEXA</v>
      </c>
    </row>
    <row r="6845" spans="1:4">
      <c r="A6845" t="s">
        <v>36147</v>
      </c>
      <c r="B6845" t="s">
        <v>36148</v>
      </c>
      <c r="D6845" t="str">
        <f t="shared" si="106"/>
        <v>K30SJSEEID EVE S Schreiber NSF Carleton 2243076 0 K30SJSEEID</v>
      </c>
    </row>
    <row r="6846" spans="1:4">
      <c r="A6846" t="s">
        <v>36149</v>
      </c>
      <c r="B6846" t="s">
        <v>36150</v>
      </c>
      <c r="D6846" t="str">
        <f t="shared" si="106"/>
        <v>K30AMSMORF ANS Schreier Morris Animal Foundation K30AMSMORF</v>
      </c>
    </row>
    <row r="6847" spans="1:4">
      <c r="A6847" t="s">
        <v>36151</v>
      </c>
      <c r="B6847" t="s">
        <v>36152</v>
      </c>
      <c r="D6847" t="str">
        <f t="shared" si="106"/>
        <v>K30MC71F38 USC COLLEGE FUTURES K30MC71F38</v>
      </c>
    </row>
    <row r="6848" spans="1:4">
      <c r="A6848" t="s">
        <v>36153</v>
      </c>
      <c r="B6848" t="s">
        <v>36154</v>
      </c>
      <c r="D6848" t="str">
        <f t="shared" si="106"/>
        <v>K304873294 Barbour CARB Sustainable Communities K304873294</v>
      </c>
    </row>
    <row r="6849" spans="1:4">
      <c r="A6849" t="s">
        <v>36155</v>
      </c>
      <c r="B6849" t="s">
        <v>36156</v>
      </c>
      <c r="D6849" t="str">
        <f t="shared" si="106"/>
        <v>K30SJCALI1 Cooper IEPI Advancing Leaders Inst K30SJCALI1</v>
      </c>
    </row>
    <row r="6850" spans="1:4">
      <c r="A6850" t="s">
        <v>36157</v>
      </c>
      <c r="B6850" t="s">
        <v>36158</v>
      </c>
      <c r="D6850" t="str">
        <f t="shared" si="106"/>
        <v>K30S4MKCH4 CEE Kleeman CARB Biomethane Project K30S4MKCH4</v>
      </c>
    </row>
    <row r="6851" spans="1:4">
      <c r="A6851" t="s">
        <v>36159</v>
      </c>
      <c r="B6851" t="s">
        <v>36160</v>
      </c>
      <c r="D6851" t="str">
        <f t="shared" ref="D6851:D6914" si="107">A6851&amp;" "&amp;B6851</f>
        <v>K30DBW2023 DIV OF BOATING WATERWAYS GRANT 71F42 K30DBW2023</v>
      </c>
    </row>
    <row r="6852" spans="1:4">
      <c r="A6852" t="s">
        <v>36161</v>
      </c>
      <c r="B6852" t="s">
        <v>36162</v>
      </c>
      <c r="D6852" t="str">
        <f t="shared" si="107"/>
        <v>K30COSLLWW COSMOS Long Live Will Washburn K30COSLLWW</v>
      </c>
    </row>
    <row r="6853" spans="1:4">
      <c r="A6853" t="s">
        <v>36163</v>
      </c>
      <c r="B6853" t="s">
        <v>36164</v>
      </c>
      <c r="D6853" t="str">
        <f t="shared" si="107"/>
        <v>K30POUL273 ETOX POULIN USGS Rusting of Arctic River K30POUL273</v>
      </c>
    </row>
    <row r="6854" spans="1:4">
      <c r="A6854" t="s">
        <v>36165</v>
      </c>
      <c r="B6854" t="s">
        <v>36166</v>
      </c>
      <c r="D6854" t="str">
        <f t="shared" si="107"/>
        <v>K30BPCEZ54 CNPRC Van Rompay ONPRC 1017117 UCD K30BPCEZ54</v>
      </c>
    </row>
    <row r="6855" spans="1:4">
      <c r="A6855" t="s">
        <v>36167</v>
      </c>
      <c r="B6855" t="s">
        <v>36168</v>
      </c>
      <c r="D6855" t="str">
        <f t="shared" si="107"/>
        <v>KS0TAMBNIA AMBROSI NIA R00 12 31 2023 KS0TAMBNIA</v>
      </c>
    </row>
    <row r="6856" spans="1:4">
      <c r="A6856" t="s">
        <v>36169</v>
      </c>
      <c r="B6856" t="s">
        <v>36170</v>
      </c>
      <c r="D6856" t="str">
        <f t="shared" si="107"/>
        <v>K30APSPWK8 PS DANDEKAR 2023 CWB GENOME EDITING K30APSPWK8</v>
      </c>
    </row>
    <row r="6857" spans="1:4">
      <c r="A6857" t="s">
        <v>36171</v>
      </c>
      <c r="B6857" t="s">
        <v>36172</v>
      </c>
      <c r="D6857" t="str">
        <f t="shared" si="107"/>
        <v>KS0AWK23ED WEAKLEY K23 NIA 04 15 2023 03 31 2028 KS0AWK23ED</v>
      </c>
    </row>
    <row r="6858" spans="1:4">
      <c r="A6858" t="s">
        <v>36173</v>
      </c>
      <c r="B6858" t="s">
        <v>36174</v>
      </c>
      <c r="D6858" t="str">
        <f t="shared" si="107"/>
        <v>KS0AACAFPF CAFPF OVERDOSE PREVENTION GRANT KS0AACAFPF</v>
      </c>
    </row>
    <row r="6859" spans="1:4">
      <c r="A6859" t="s">
        <v>36175</v>
      </c>
      <c r="B6859" t="s">
        <v>36176</v>
      </c>
      <c r="D6859" t="str">
        <f t="shared" si="107"/>
        <v>K30CLS1F54 DISEASE DIAGNOSTICS NEW PATHOGEN MONITOR K30CLS1F54</v>
      </c>
    </row>
    <row r="6860" spans="1:4">
      <c r="A6860" t="s">
        <v>36177</v>
      </c>
      <c r="B6860" t="s">
        <v>36178</v>
      </c>
      <c r="D6860" t="str">
        <f t="shared" si="107"/>
        <v>K30CLS1F55 BROOMRAPE DEVELOP BEST EQUIPMENT PRACT K30CLS1F55</v>
      </c>
    </row>
    <row r="6861" spans="1:4">
      <c r="A6861" t="s">
        <v>36179</v>
      </c>
      <c r="B6861" t="s">
        <v>36180</v>
      </c>
      <c r="D6861" t="str">
        <f t="shared" si="107"/>
        <v>K30TXC2ABS GECL CASPI ANIMAL BEHAVIOR SOCIETY K30TXC2ABS</v>
      </c>
    </row>
    <row r="6862" spans="1:4">
      <c r="A6862" t="s">
        <v>36181</v>
      </c>
      <c r="B6862" t="s">
        <v>36182</v>
      </c>
      <c r="D6862" t="str">
        <f t="shared" si="107"/>
        <v>KS0IDGV800 MED IMID GO MERCK SHARP DOHME MK8591A054 KS0IDGV800</v>
      </c>
    </row>
    <row r="6863" spans="1:4">
      <c r="A6863" t="s">
        <v>36183</v>
      </c>
      <c r="B6863" t="s">
        <v>36184</v>
      </c>
      <c r="D6863" t="str">
        <f t="shared" si="107"/>
        <v>K30GNPIRES EPS PINTER NICHOLAS NSF IRES TRACK II K30GNPIRES</v>
      </c>
    </row>
    <row r="6864" spans="1:4">
      <c r="A6864" t="s">
        <v>36185</v>
      </c>
      <c r="B6864" t="s">
        <v>36186</v>
      </c>
      <c r="D6864" t="str">
        <f t="shared" si="107"/>
        <v>K30GNPIRPS EPS PINTER NICHOLAS NSF IRES PART SUPP K30GNPIRPS</v>
      </c>
    </row>
    <row r="6865" spans="1:4">
      <c r="A6865" t="s">
        <v>36187</v>
      </c>
      <c r="B6865" t="s">
        <v>36188</v>
      </c>
      <c r="D6865" t="str">
        <f t="shared" si="107"/>
        <v>KS0MMLCI23 Miller PHRS SPO A23 2991 KS0MMLCI23</v>
      </c>
    </row>
    <row r="6866" spans="1:4">
      <c r="A6866" t="s">
        <v>36189</v>
      </c>
      <c r="B6866" t="s">
        <v>36190</v>
      </c>
      <c r="D6866" t="str">
        <f t="shared" si="107"/>
        <v>KS0MMLCIRN Miller UCLA PHS A23 2991 KS0MMLCIRN</v>
      </c>
    </row>
    <row r="6867" spans="1:4">
      <c r="A6867" t="s">
        <v>36191</v>
      </c>
      <c r="B6867" t="s">
        <v>36192</v>
      </c>
      <c r="D6867" t="str">
        <f t="shared" si="107"/>
        <v>K30SAPUR23 BME AVIRAN SUBAWARD FROM PURDUE 2023 K30SAPUR23</v>
      </c>
    </row>
    <row r="6868" spans="1:4">
      <c r="A6868" t="s">
        <v>36193</v>
      </c>
      <c r="B6868" t="s">
        <v>36194</v>
      </c>
      <c r="D6868" t="str">
        <f t="shared" si="107"/>
        <v>K30V451GJ1 Finno Grayson Val of Biomk for Equ Neuro K30V451GJ1</v>
      </c>
    </row>
    <row r="6869" spans="1:4">
      <c r="A6869" t="s">
        <v>36195</v>
      </c>
      <c r="B6869" t="s">
        <v>36196</v>
      </c>
      <c r="D6869" t="str">
        <f t="shared" si="107"/>
        <v>K30V451GJ2 Finno Grayson Val Biomk Equ Neuro SalBen K30V451GJ2</v>
      </c>
    </row>
    <row r="6870" spans="1:4">
      <c r="A6870" t="s">
        <v>36197</v>
      </c>
      <c r="B6870" t="s">
        <v>36198</v>
      </c>
      <c r="D6870" t="str">
        <f t="shared" si="107"/>
        <v>K30AKH1F62 Characterizing Microarthopod Biodiversit K30AKH1F62</v>
      </c>
    </row>
    <row r="6871" spans="1:4">
      <c r="A6871" t="s">
        <v>36199</v>
      </c>
      <c r="B6871" t="s">
        <v>36200</v>
      </c>
      <c r="D6871" t="str">
        <f t="shared" si="107"/>
        <v>KS0IDCS851 MED IMID COHEN SERES THERAP SERES 016 KS0IDCS851</v>
      </c>
    </row>
    <row r="6872" spans="1:4">
      <c r="A6872" t="s">
        <v>36201</v>
      </c>
      <c r="B6872" t="s">
        <v>36202</v>
      </c>
      <c r="D6872" t="str">
        <f t="shared" si="107"/>
        <v>KS0IDCS852 MED IMID COHEN JANSSEN VAC52416BAC3001 KS0IDCS852</v>
      </c>
    </row>
    <row r="6873" spans="1:4">
      <c r="A6873" t="s">
        <v>36203</v>
      </c>
      <c r="B6873" t="s">
        <v>36204</v>
      </c>
      <c r="D6873" t="str">
        <f t="shared" si="107"/>
        <v>KS0GYHONU1 Yiu Genentech Intermediate Age Related KS0GYHONU1</v>
      </c>
    </row>
    <row r="6874" spans="1:4">
      <c r="A6874" t="s">
        <v>36205</v>
      </c>
      <c r="B6874" t="s">
        <v>36206</v>
      </c>
      <c r="D6874" t="str">
        <f t="shared" si="107"/>
        <v>KS0HORJ829 MED IMHO RIESS VITRAC VIC 1911 01 KS0HORJ829</v>
      </c>
    </row>
    <row r="6875" spans="1:4">
      <c r="A6875" t="s">
        <v>36207</v>
      </c>
      <c r="B6875" t="s">
        <v>36208</v>
      </c>
      <c r="D6875" t="str">
        <f t="shared" si="107"/>
        <v>K30FL71F71 ANTS RUST FDN L FLORES BLANCO 71F71 K30FL71F71</v>
      </c>
    </row>
    <row r="6876" spans="1:4">
      <c r="A6876" t="s">
        <v>36209</v>
      </c>
      <c r="B6876" t="s">
        <v>36210</v>
      </c>
      <c r="D6876" t="str">
        <f t="shared" si="107"/>
        <v>K30JIPEPIG NUTR JI NIFA PIG HEALTH AND GROWTH K30JIPEPIG</v>
      </c>
    </row>
    <row r="6877" spans="1:4">
      <c r="A6877" t="s">
        <v>36211</v>
      </c>
      <c r="B6877" t="s">
        <v>36212</v>
      </c>
      <c r="D6877" t="str">
        <f t="shared" si="107"/>
        <v>K30LIUNPIG AN SCI LIU NIFA PIG HEALTH AND GROWTH K30LIUNPIG</v>
      </c>
    </row>
    <row r="6878" spans="1:4">
      <c r="A6878" t="s">
        <v>36213</v>
      </c>
      <c r="B6878" t="s">
        <v>36214</v>
      </c>
      <c r="D6878" t="str">
        <f t="shared" si="107"/>
        <v>K30V4ALIUR RVP AnSci Liu NIFA Pig Health and Growth K30V4ALIUR</v>
      </c>
    </row>
    <row r="6879" spans="1:4">
      <c r="A6879" t="s">
        <v>36215</v>
      </c>
      <c r="B6879" t="s">
        <v>36216</v>
      </c>
      <c r="D6879" t="str">
        <f t="shared" si="107"/>
        <v>K30V4ALIUX XLi AnSci Liu NIFA Pig Health and Growth K30V4ALIUX</v>
      </c>
    </row>
    <row r="6880" spans="1:4">
      <c r="A6880" t="s">
        <v>36217</v>
      </c>
      <c r="B6880" t="s">
        <v>36218</v>
      </c>
      <c r="D6880" t="str">
        <f t="shared" si="107"/>
        <v>K30SOUSD73 JMIE OSTO Objective based Climate Ready K30SOUSD73</v>
      </c>
    </row>
    <row r="6881" spans="1:4">
      <c r="A6881" t="s">
        <v>36219</v>
      </c>
      <c r="B6881" t="s">
        <v>36220</v>
      </c>
      <c r="D6881" t="str">
        <f t="shared" si="107"/>
        <v>K30POUL148 ETOX Poulin UofPenn MEGA K30POUL148</v>
      </c>
    </row>
    <row r="6882" spans="1:4">
      <c r="A6882" t="s">
        <v>36221</v>
      </c>
      <c r="B6882" t="s">
        <v>36222</v>
      </c>
      <c r="D6882" t="str">
        <f t="shared" si="107"/>
        <v>K30SUNECKS 12 31 23 AATCC N95 Masks Eckstein K30SUNECKS</v>
      </c>
    </row>
    <row r="6883" spans="1:4">
      <c r="A6883" t="s">
        <v>36223</v>
      </c>
      <c r="B6883" t="s">
        <v>36224</v>
      </c>
      <c r="D6883" t="str">
        <f t="shared" si="107"/>
        <v>K30APSPRB6 PS Tian CPRB PISTACHIO 2 29 2024 K30APSPRB6</v>
      </c>
    </row>
    <row r="6884" spans="1:4">
      <c r="A6884" t="s">
        <v>36225</v>
      </c>
      <c r="B6884" t="s">
        <v>36226</v>
      </c>
      <c r="D6884" t="str">
        <f t="shared" si="107"/>
        <v>K30LFHER01 HER2 STATUS OF BREAST CANCER K30LFHER01</v>
      </c>
    </row>
    <row r="6885" spans="1:4">
      <c r="A6885" t="s">
        <v>36227</v>
      </c>
      <c r="B6885" t="s">
        <v>36228</v>
      </c>
      <c r="D6885" t="str">
        <f t="shared" si="107"/>
        <v>K30BPCEZ55 CNPRC Thomasy Oregon Health A23 0710 K30BPCEZ55</v>
      </c>
    </row>
    <row r="6886" spans="1:4">
      <c r="A6886" t="s">
        <v>36229</v>
      </c>
      <c r="B6886" t="s">
        <v>36230</v>
      </c>
      <c r="D6886" t="str">
        <f t="shared" si="107"/>
        <v>K30MFAGGEN VENTUREWELL AG GEN K30MFAGGEN</v>
      </c>
    </row>
    <row r="6887" spans="1:4">
      <c r="A6887" t="s">
        <v>36231</v>
      </c>
      <c r="B6887" t="s">
        <v>36232</v>
      </c>
      <c r="D6887" t="str">
        <f t="shared" si="107"/>
        <v>K30CLS1F80 FALCIFORME DEVELOPING MANAGEMENT STRATE K30CLS1F80</v>
      </c>
    </row>
    <row r="6888" spans="1:4">
      <c r="A6888" t="s">
        <v>36233</v>
      </c>
      <c r="B6888" t="s">
        <v>36234</v>
      </c>
      <c r="D6888" t="str">
        <f t="shared" si="107"/>
        <v>KS0ERCJ501 MERM CA OFFICE TRAFFIC SAFETY CHENOWETH KS0ERCJ501</v>
      </c>
    </row>
    <row r="6889" spans="1:4">
      <c r="A6889" t="s">
        <v>36235</v>
      </c>
      <c r="B6889" t="s">
        <v>36236</v>
      </c>
      <c r="D6889" t="str">
        <f t="shared" si="107"/>
        <v>KS0NRSJ600 ZOLL FOUNDATION ICU SURVIVOR KS0NRSJ600</v>
      </c>
    </row>
    <row r="6890" spans="1:4">
      <c r="A6890" t="s">
        <v>36237</v>
      </c>
      <c r="B6890" t="s">
        <v>36238</v>
      </c>
      <c r="D6890" t="str">
        <f t="shared" si="107"/>
        <v>K30APSTT72 PS CHETELAT CTRI C M RICK TOMATO 123123 K30APSTT72</v>
      </c>
    </row>
    <row r="6891" spans="1:4">
      <c r="A6891" t="s">
        <v>36239</v>
      </c>
      <c r="B6891" t="s">
        <v>36240</v>
      </c>
      <c r="D6891" t="str">
        <f t="shared" si="107"/>
        <v>K30LHA3015 NUTR Allen RSA 58 2032 3 015 K30LHA3015</v>
      </c>
    </row>
    <row r="6892" spans="1:4">
      <c r="A6892" t="s">
        <v>36241</v>
      </c>
      <c r="B6892" t="s">
        <v>36242</v>
      </c>
      <c r="D6892" t="str">
        <f t="shared" si="107"/>
        <v>K30JGNIH23 NIH Cancer Detection in biofluids K30JGNIH23</v>
      </c>
    </row>
    <row r="6893" spans="1:4">
      <c r="A6893" t="s">
        <v>36243</v>
      </c>
      <c r="B6893" t="s">
        <v>36244</v>
      </c>
      <c r="D6893" t="str">
        <f t="shared" si="107"/>
        <v>K30RCMMECS BME Carney R01 NNECS Diaz K30RCMMECS</v>
      </c>
    </row>
    <row r="6894" spans="1:4">
      <c r="A6894" t="s">
        <v>36245</v>
      </c>
      <c r="B6894" t="s">
        <v>36246</v>
      </c>
      <c r="D6894" t="str">
        <f t="shared" si="107"/>
        <v>K30VPCEZ60 CNPRC Christe IchanSchool 0266 A521 4609 K30VPCEZ60</v>
      </c>
    </row>
    <row r="6895" spans="1:4">
      <c r="A6895" t="s">
        <v>36247</v>
      </c>
      <c r="B6895" t="s">
        <v>36248</v>
      </c>
      <c r="D6895" t="str">
        <f t="shared" si="107"/>
        <v>KS0ESAHA23 MPHA Eric AHA YR1 KS0ESAHA23</v>
      </c>
    </row>
    <row r="6896" spans="1:4">
      <c r="A6896" t="s">
        <v>36249</v>
      </c>
      <c r="B6896" t="s">
        <v>36250</v>
      </c>
      <c r="D6896" t="str">
        <f t="shared" si="107"/>
        <v>KS0ESAHA24 MPHA Eric AHA YR2 KS0ESAHA24</v>
      </c>
    </row>
    <row r="6897" spans="1:4">
      <c r="A6897" t="s">
        <v>36251</v>
      </c>
      <c r="B6897" t="s">
        <v>36252</v>
      </c>
      <c r="D6897" t="str">
        <f t="shared" si="107"/>
        <v>K30BJ71F88 ECNS CARB 22ISD006 J BUSHNELL 71F88 K30BJ71F88</v>
      </c>
    </row>
    <row r="6898" spans="1:4">
      <c r="A6898" t="s">
        <v>36253</v>
      </c>
      <c r="B6898" t="s">
        <v>36254</v>
      </c>
      <c r="D6898" t="str">
        <f t="shared" si="107"/>
        <v>KS0USNACH1 SHAIKH NATIONAL ASSOC OF CHILDRENS HOSP KS0USNACH1</v>
      </c>
    </row>
    <row r="6899" spans="1:4">
      <c r="A6899" t="s">
        <v>36255</v>
      </c>
      <c r="B6899" t="s">
        <v>36256</v>
      </c>
      <c r="D6899" t="str">
        <f t="shared" si="107"/>
        <v>KS0ERLM654 MERM GILEAD MAY KS0ERLM654</v>
      </c>
    </row>
    <row r="6900" spans="1:4">
      <c r="A6900" t="s">
        <v>36257</v>
      </c>
      <c r="B6900" t="s">
        <v>36258</v>
      </c>
      <c r="D6900" t="str">
        <f t="shared" si="107"/>
        <v>KS0CLDOD01 MED URO LIU IDA CD200 CD200R 7 23 06 26 KS0CLDOD01</v>
      </c>
    </row>
    <row r="6901" spans="1:4">
      <c r="A6901" t="s">
        <v>36259</v>
      </c>
      <c r="B6901" t="s">
        <v>36260</v>
      </c>
      <c r="D6901" t="str">
        <f t="shared" si="107"/>
        <v>K30GMB1F92 5 31 27 Predictive Framework Food Prod K30GMB1F92</v>
      </c>
    </row>
    <row r="6902" spans="1:4">
      <c r="A6902" t="s">
        <v>36261</v>
      </c>
      <c r="B6902" t="s">
        <v>36262</v>
      </c>
      <c r="D6902" t="str">
        <f t="shared" si="107"/>
        <v>K30TKTRIAD CHE Triad National Security DoE K30TKTRIAD</v>
      </c>
    </row>
    <row r="6903" spans="1:4">
      <c r="A6903" t="s">
        <v>36263</v>
      </c>
      <c r="B6903" t="s">
        <v>36264</v>
      </c>
      <c r="D6903" t="str">
        <f t="shared" si="107"/>
        <v>KS0BSSTRO1 STAMOVA Whole Transcriptome 03 31 2028 KS0BSSTRO1</v>
      </c>
    </row>
    <row r="6904" spans="1:4">
      <c r="A6904" t="s">
        <v>36265</v>
      </c>
      <c r="B6904" t="s">
        <v>36266</v>
      </c>
      <c r="D6904" t="str">
        <f t="shared" si="107"/>
        <v>KS0DSCHRP1 Shapiro County of Sac A23 1311 KS0DSCHRP1</v>
      </c>
    </row>
    <row r="6905" spans="1:4">
      <c r="A6905" t="s">
        <v>36267</v>
      </c>
      <c r="B6905" t="s">
        <v>36268</v>
      </c>
      <c r="D6905" t="str">
        <f t="shared" si="107"/>
        <v>KS0DSCHRP2 Shapiro County of Sac A23 1311 KS0DSCHRP2</v>
      </c>
    </row>
    <row r="6906" spans="1:4">
      <c r="A6906" t="s">
        <v>36269</v>
      </c>
      <c r="B6906" t="s">
        <v>36270</v>
      </c>
      <c r="D6906" t="str">
        <f t="shared" si="107"/>
        <v>KS0DSCHRP3 Shapiro County of Sac A23 1311 KS0DSCHRP3</v>
      </c>
    </row>
    <row r="6907" spans="1:4">
      <c r="A6907" t="s">
        <v>36271</v>
      </c>
      <c r="B6907" t="s">
        <v>36272</v>
      </c>
      <c r="D6907" t="str">
        <f t="shared" si="107"/>
        <v>KS0DSCHRP4 Shapiro County of Sac A23 1311 KS0DSCHRP4</v>
      </c>
    </row>
    <row r="6908" spans="1:4">
      <c r="A6908" t="s">
        <v>36273</v>
      </c>
      <c r="B6908" t="s">
        <v>36274</v>
      </c>
      <c r="D6908" t="str">
        <f t="shared" si="107"/>
        <v>K30V4S7062 Spriet GJCRF 18F NaF PET MRI assessment K30V4S7062</v>
      </c>
    </row>
    <row r="6909" spans="1:4">
      <c r="A6909" t="s">
        <v>36275</v>
      </c>
      <c r="B6909" t="s">
        <v>36276</v>
      </c>
      <c r="D6909" t="str">
        <f t="shared" si="107"/>
        <v>K30FCFNASA NPB FULLER NASA AMES RESEARCH CENTER K30FCFNASA</v>
      </c>
    </row>
    <row r="6910" spans="1:4">
      <c r="A6910" t="s">
        <v>36277</v>
      </c>
      <c r="B6910" t="s">
        <v>36278</v>
      </c>
      <c r="D6910" t="str">
        <f t="shared" si="107"/>
        <v>K30APSTT73 PS FENNIMORE CA TOMATO RESEA BAND 123123 K30APSTT73</v>
      </c>
    </row>
    <row r="6911" spans="1:4">
      <c r="A6911" t="s">
        <v>36279</v>
      </c>
      <c r="B6911" t="s">
        <v>36280</v>
      </c>
      <c r="D6911" t="str">
        <f t="shared" si="107"/>
        <v>K30BJ71F99 ECNS CARB 22ISD013 J BUSHNELL 71F99 K30BJ71F99</v>
      </c>
    </row>
    <row r="6912" spans="1:4">
      <c r="A6912" t="s">
        <v>36281</v>
      </c>
      <c r="B6912" t="s">
        <v>36282</v>
      </c>
      <c r="D6912" t="str">
        <f t="shared" si="107"/>
        <v>KS0IDAD855 MED IMID WALDMAN GILEAD GS US 380 1490 KS0IDAD855</v>
      </c>
    </row>
    <row r="6913" spans="1:4">
      <c r="A6913" t="s">
        <v>36283</v>
      </c>
      <c r="B6913" t="s">
        <v>36284</v>
      </c>
      <c r="D6913" t="str">
        <f t="shared" si="107"/>
        <v>KS0IDAD856 MED IMID WALDMAN GILEAD GS US 380 1489 KS0IDAD856</v>
      </c>
    </row>
    <row r="6914" spans="1:4">
      <c r="A6914" t="s">
        <v>36285</v>
      </c>
      <c r="B6914" t="s">
        <v>36286</v>
      </c>
      <c r="D6914" t="str">
        <f t="shared" si="107"/>
        <v>KS0HOJB808 MED IMCT JONAS PHARMACYCLICS UCDCC 256 KS0HOJB808</v>
      </c>
    </row>
    <row r="6915" spans="1:4">
      <c r="A6915" t="s">
        <v>36287</v>
      </c>
      <c r="B6915" t="s">
        <v>36288</v>
      </c>
      <c r="D6915" t="str">
        <f t="shared" ref="D6915:D6978" si="108">A6915&amp;" "&amp;B6915</f>
        <v>KS0HOLP851 MED IMHO LARA INCYTE INCB 24360 202 KS0HOLP851</v>
      </c>
    </row>
    <row r="6916" spans="1:4">
      <c r="A6916" t="s">
        <v>36289</v>
      </c>
      <c r="B6916" t="s">
        <v>36290</v>
      </c>
      <c r="D6916" t="str">
        <f t="shared" si="108"/>
        <v>KS0CALJ821 MED IMCA SINGH BOSTON SCI IMPERIAL S2063 KS0CALJ821</v>
      </c>
    </row>
    <row r="6917" spans="1:4">
      <c r="A6917" t="s">
        <v>36291</v>
      </c>
      <c r="B6917" t="s">
        <v>36292</v>
      </c>
      <c r="D6917" t="str">
        <f t="shared" si="108"/>
        <v>KS0CEAST01 MED URO ASTELLAS ENZ MET 5 9 16 12 31 24 KS0CEAST01</v>
      </c>
    </row>
    <row r="6918" spans="1:4">
      <c r="A6918" t="s">
        <v>36293</v>
      </c>
      <c r="B6918" t="s">
        <v>36294</v>
      </c>
      <c r="D6918" t="str">
        <f t="shared" si="108"/>
        <v>KS0MAR3001 APPERSON RECEPTOS 3001 06 21 KS0MAR3001</v>
      </c>
    </row>
    <row r="6919" spans="1:4">
      <c r="A6919" t="s">
        <v>36295</v>
      </c>
      <c r="B6919" t="s">
        <v>36296</v>
      </c>
      <c r="D6919" t="str">
        <f t="shared" si="108"/>
        <v>KS0MAR3002 APPERSON RECEPTOS 3001 07 23 KS0MAR3002</v>
      </c>
    </row>
    <row r="6920" spans="1:4">
      <c r="A6920" t="s">
        <v>36297</v>
      </c>
      <c r="B6920" t="s">
        <v>36298</v>
      </c>
      <c r="D6920" t="str">
        <f t="shared" si="108"/>
        <v>KS0RECEPT2 RECEPTOS w Neuro Middle Charge Acct KS0RECEPT2</v>
      </c>
    </row>
    <row r="6921" spans="1:4">
      <c r="A6921" t="s">
        <v>36299</v>
      </c>
      <c r="B6921" t="s">
        <v>36300</v>
      </c>
      <c r="D6921" t="str">
        <f t="shared" si="108"/>
        <v>KS0RECEPT3 RECEPTOS w Neuro Middle Charge Acct KS0RECEPT3</v>
      </c>
    </row>
    <row r="6922" spans="1:4">
      <c r="A6922" t="s">
        <v>36301</v>
      </c>
      <c r="B6922" t="s">
        <v>36302</v>
      </c>
      <c r="D6922" t="str">
        <f t="shared" si="108"/>
        <v>KS0HOKK822 MED IMHO KELLY EMD EMR 200647 001 KS0HOKK822</v>
      </c>
    </row>
    <row r="6923" spans="1:4">
      <c r="A6923" t="s">
        <v>36303</v>
      </c>
      <c r="B6923" t="s">
        <v>36304</v>
      </c>
      <c r="D6923" t="str">
        <f t="shared" si="108"/>
        <v>KS0PMMB824 MED IMPM MORRISSEY BOEHRINGER SSC ILD KS0PMMB824</v>
      </c>
    </row>
    <row r="6924" spans="1:4">
      <c r="A6924" t="s">
        <v>36305</v>
      </c>
      <c r="B6924" t="s">
        <v>36306</v>
      </c>
      <c r="D6924" t="str">
        <f t="shared" si="108"/>
        <v>KS0PMAT824 MED IMPM ALBERTSON KADMON KD025 207 KS0PMAT824</v>
      </c>
    </row>
    <row r="6925" spans="1:4">
      <c r="A6925" t="s">
        <v>36307</v>
      </c>
      <c r="B6925" t="s">
        <v>36308</v>
      </c>
      <c r="D6925" t="str">
        <f t="shared" si="108"/>
        <v>KS0HOAM810 MED IMCT ABEDI KITE KTE C19 103 KS0HOAM810</v>
      </c>
    </row>
    <row r="6926" spans="1:4">
      <c r="A6926" t="s">
        <v>36309</v>
      </c>
      <c r="B6926" t="s">
        <v>36310</v>
      </c>
      <c r="D6926" t="str">
        <f t="shared" si="108"/>
        <v>KS0HOLP852 MED IMHO LARA PHARMACYCLICS UCDCC 262 KS0HOLP852</v>
      </c>
    </row>
    <row r="6927" spans="1:4">
      <c r="A6927" t="s">
        <v>36311</v>
      </c>
      <c r="B6927" t="s">
        <v>36312</v>
      </c>
      <c r="D6927" t="str">
        <f t="shared" si="108"/>
        <v>KS0PMMB826 MED IMPM MORRISSEY INSMED INS 212 KS0PMMB826</v>
      </c>
    </row>
    <row r="6928" spans="1:4">
      <c r="A6928" t="s">
        <v>36313</v>
      </c>
      <c r="B6928" t="s">
        <v>36314</v>
      </c>
      <c r="D6928" t="str">
        <f t="shared" si="108"/>
        <v>KS0HOPC808 MED IMHO PARIKH B MYERS CA209274 KS0HOPC808</v>
      </c>
    </row>
    <row r="6929" spans="1:4">
      <c r="A6929" t="s">
        <v>36315</v>
      </c>
      <c r="B6929" t="s">
        <v>36316</v>
      </c>
      <c r="D6929" t="str">
        <f t="shared" si="108"/>
        <v>KS0PMAR859 MED IMPM ALLEN UNITED THERA RIN PH 201 KS0PMAR859</v>
      </c>
    </row>
    <row r="6930" spans="1:4">
      <c r="A6930" t="s">
        <v>36317</v>
      </c>
      <c r="B6930" t="s">
        <v>36318</v>
      </c>
      <c r="D6930" t="str">
        <f t="shared" si="108"/>
        <v>KS0PMMB827 MED IMPM MORRISSEY VERTEX VX14 661 110 KS0PMMB827</v>
      </c>
    </row>
    <row r="6931" spans="1:4">
      <c r="A6931" t="s">
        <v>36319</v>
      </c>
      <c r="B6931" t="s">
        <v>36320</v>
      </c>
      <c r="D6931" t="str">
        <f t="shared" si="108"/>
        <v>KS0HOKK824 MED IMHO KELLY TRANSGENE UCDCC 263 KS0HOKK824</v>
      </c>
    </row>
    <row r="6932" spans="1:4">
      <c r="A6932" t="s">
        <v>36321</v>
      </c>
      <c r="B6932" t="s">
        <v>36322</v>
      </c>
      <c r="D6932" t="str">
        <f t="shared" si="108"/>
        <v>KS0ROAM263 ROCG MONJAZEB TRANSGENE UCDCC 263 STUDY KS0ROAM263</v>
      </c>
    </row>
    <row r="6933" spans="1:4">
      <c r="A6933" t="s">
        <v>36323</v>
      </c>
      <c r="B6933" t="s">
        <v>36324</v>
      </c>
      <c r="D6933" t="str">
        <f t="shared" si="108"/>
        <v>KS0GRHALO1 MED SURG DR RAFF HALO STUDY KS0GRHALO1</v>
      </c>
    </row>
    <row r="6934" spans="1:4">
      <c r="A6934" t="s">
        <v>36325</v>
      </c>
      <c r="B6934" t="s">
        <v>36326</v>
      </c>
      <c r="D6934" t="str">
        <f t="shared" si="108"/>
        <v>KS0HOJB809 MED IMCT JONAS GENENTECH GH29914 KS0HOJB809</v>
      </c>
    </row>
    <row r="6935" spans="1:4">
      <c r="A6935" t="s">
        <v>36327</v>
      </c>
      <c r="B6935" t="s">
        <v>36328</v>
      </c>
      <c r="D6935" t="str">
        <f t="shared" si="108"/>
        <v>KS0PBCOOKM Belafsky Cook Myosite Tongue Dysphagia KS0PBCOOKM</v>
      </c>
    </row>
    <row r="6936" spans="1:4">
      <c r="A6936" t="s">
        <v>36329</v>
      </c>
      <c r="B6936" t="s">
        <v>36330</v>
      </c>
      <c r="D6936" t="str">
        <f t="shared" si="108"/>
        <v>K30ARSMLTS JMIE RHOL FANGUE CDFW SMOLTS K30ARSMLTS</v>
      </c>
    </row>
    <row r="6937" spans="1:4">
      <c r="A6937" t="s">
        <v>36331</v>
      </c>
      <c r="B6937" t="s">
        <v>36332</v>
      </c>
      <c r="D6937" t="str">
        <f t="shared" si="108"/>
        <v>K30FAN2B09 WFCB FANGUE CDFW Chinook Salmon Smolts K30FAN2B09</v>
      </c>
    </row>
    <row r="6938" spans="1:4">
      <c r="A6938" t="s">
        <v>36333</v>
      </c>
      <c r="B6938" t="s">
        <v>36334</v>
      </c>
      <c r="D6938" t="str">
        <f t="shared" si="108"/>
        <v>KS0HOGA803 MED IMHO GIERMASZ BIOMARIN 270 301 KS0HOGA803</v>
      </c>
    </row>
    <row r="6939" spans="1:4">
      <c r="A6939" t="s">
        <v>36335</v>
      </c>
      <c r="B6939" t="s">
        <v>36336</v>
      </c>
      <c r="D6939" t="str">
        <f t="shared" si="108"/>
        <v>KS0SFUG301 FARIAS BRAIN HLTH ASMNT UCSF 08 18 KS0SFUG301</v>
      </c>
    </row>
    <row r="6940" spans="1:4">
      <c r="A6940" t="s">
        <v>36337</v>
      </c>
      <c r="B6940" t="s">
        <v>36338</v>
      </c>
      <c r="D6940" t="str">
        <f t="shared" si="108"/>
        <v>KS0SFUG302 FARIAS BRAIN HLTH ASMNT UCSF 08 19 KS0SFUG302</v>
      </c>
    </row>
    <row r="6941" spans="1:4">
      <c r="A6941" t="s">
        <v>36339</v>
      </c>
      <c r="B6941" t="s">
        <v>36340</v>
      </c>
      <c r="D6941" t="str">
        <f t="shared" si="108"/>
        <v>KS0SFUG303 FARIAS BRAIN HLTH ASMNT UCSF 08 20 KS0SFUG303</v>
      </c>
    </row>
    <row r="6942" spans="1:4">
      <c r="A6942" t="s">
        <v>36341</v>
      </c>
      <c r="B6942" t="s">
        <v>36342</v>
      </c>
      <c r="D6942" t="str">
        <f t="shared" si="108"/>
        <v>KS0SFUG304 FARIAS BRAIN HLTH ASMNT UCSF 08 21 KS0SFUG304</v>
      </c>
    </row>
    <row r="6943" spans="1:4">
      <c r="A6943" t="s">
        <v>36343</v>
      </c>
      <c r="B6943" t="s">
        <v>36344</v>
      </c>
      <c r="D6943" t="str">
        <f t="shared" si="108"/>
        <v>K30JET7EKM ARE Taylor Econ Impacts Kenya School M K30JET7EKM</v>
      </c>
    </row>
    <row r="6944" spans="1:4">
      <c r="A6944" t="s">
        <v>36345</v>
      </c>
      <c r="B6944" t="s">
        <v>36346</v>
      </c>
      <c r="D6944" t="str">
        <f t="shared" si="108"/>
        <v>K30ESSBIOD 3 31 24 FST CEC BIODICO SUBAWARD WASTE K30ESSBIOD</v>
      </c>
    </row>
    <row r="6945" spans="1:4">
      <c r="A6945" t="s">
        <v>36347</v>
      </c>
      <c r="B6945" t="s">
        <v>36348</v>
      </c>
      <c r="D6945" t="str">
        <f t="shared" si="108"/>
        <v>K30ESSCEC1 3 31 24 FST CEC ELECT GEN FRM WASTE K30ESSCEC1</v>
      </c>
    </row>
    <row r="6946" spans="1:4">
      <c r="A6946" t="s">
        <v>36349</v>
      </c>
      <c r="B6946" t="s">
        <v>36350</v>
      </c>
      <c r="D6946" t="str">
        <f t="shared" si="108"/>
        <v>K30TRILZTR LZ Travel LBNL 7339721 K30TRILZTR</v>
      </c>
    </row>
    <row r="6947" spans="1:4">
      <c r="A6947" t="s">
        <v>36351</v>
      </c>
      <c r="B6947" t="s">
        <v>36352</v>
      </c>
      <c r="D6947" t="str">
        <f t="shared" si="108"/>
        <v>K30PANDS20 NSF DarkSide Collaborative Equipment K30PANDS20</v>
      </c>
    </row>
    <row r="6948" spans="1:4">
      <c r="A6948" t="s">
        <v>36353</v>
      </c>
      <c r="B6948" t="s">
        <v>36354</v>
      </c>
      <c r="D6948" t="str">
        <f t="shared" si="108"/>
        <v>K30V4TH633 Royal Canin Calcium Oxalate K30V4TH633</v>
      </c>
    </row>
    <row r="6949" spans="1:4">
      <c r="A6949" t="s">
        <v>36355</v>
      </c>
      <c r="B6949" t="s">
        <v>36356</v>
      </c>
      <c r="D6949" t="str">
        <f t="shared" si="108"/>
        <v>K30IPFFPR3 Food For Progress Program K30IPFFPR3</v>
      </c>
    </row>
    <row r="6950" spans="1:4">
      <c r="A6950" t="s">
        <v>36357</v>
      </c>
      <c r="B6950" t="s">
        <v>36358</v>
      </c>
      <c r="D6950" t="str">
        <f t="shared" si="108"/>
        <v>K30SRB6FFP CLOSED Boucher Food for Progress Prog K30SRB6FFP</v>
      </c>
    </row>
    <row r="6951" spans="1:4">
      <c r="A6951" t="s">
        <v>36359</v>
      </c>
      <c r="B6951" t="s">
        <v>36360</v>
      </c>
      <c r="D6951" t="str">
        <f t="shared" si="108"/>
        <v>KS0BHVITAD B HAMMOCK VITAMIN D STUDY 03 24 KS0BHVITAD</v>
      </c>
    </row>
    <row r="6952" spans="1:4">
      <c r="A6952" t="s">
        <v>36361</v>
      </c>
      <c r="B6952" t="s">
        <v>36362</v>
      </c>
      <c r="D6952" t="str">
        <f t="shared" si="108"/>
        <v>KS0JOVISUP OLICHNEY VITAMIN D SUPPLEMENT 03 31 24 KS0JOVISUP</v>
      </c>
    </row>
    <row r="6953" spans="1:4">
      <c r="A6953" t="s">
        <v>36363</v>
      </c>
      <c r="B6953" t="s">
        <v>36364</v>
      </c>
      <c r="D6953" t="str">
        <f t="shared" si="108"/>
        <v>KS0JOVITAD OLICHNEY VITAMIN D STUDY 03 31 24 KS0JOVITAD</v>
      </c>
    </row>
    <row r="6954" spans="1:4">
      <c r="A6954" t="s">
        <v>36365</v>
      </c>
      <c r="B6954" t="s">
        <v>36366</v>
      </c>
      <c r="D6954" t="str">
        <f t="shared" si="108"/>
        <v>KS0LJVITAD LEE JIN VITAMIN D STUDY 03 24 KS0LJVITAD</v>
      </c>
    </row>
    <row r="6955" spans="1:4">
      <c r="A6955" t="s">
        <v>36367</v>
      </c>
      <c r="B6955" t="s">
        <v>36368</v>
      </c>
      <c r="D6955" t="str">
        <f t="shared" si="108"/>
        <v>KS0JOADDF1 OLICHNEY ALZ DRUG DISCOVERY 09 30 24 KS0JOADDF1</v>
      </c>
    </row>
    <row r="6956" spans="1:4">
      <c r="A6956" t="s">
        <v>36369</v>
      </c>
      <c r="B6956" t="s">
        <v>36370</v>
      </c>
      <c r="D6956" t="str">
        <f t="shared" si="108"/>
        <v>KS0LJ72B82 ALZHEIMERS DRUG DISCOVERY FOUNDATION KS0LJ72B82</v>
      </c>
    </row>
    <row r="6957" spans="1:4">
      <c r="A6957" t="s">
        <v>36371</v>
      </c>
      <c r="B6957" t="s">
        <v>36372</v>
      </c>
      <c r="D6957" t="str">
        <f t="shared" si="108"/>
        <v>K30MMMFFAR AN SCI MAKAGON FFAR LAYING HENS K30MMMFFAR</v>
      </c>
    </row>
    <row r="6958" spans="1:4">
      <c r="A6958" t="s">
        <v>36373</v>
      </c>
      <c r="B6958" t="s">
        <v>36374</v>
      </c>
      <c r="D6958" t="str">
        <f t="shared" si="108"/>
        <v>KS0ESJACKF Med Surg Edgardo Salcedo HM Jackson F KS0ESJACKF</v>
      </c>
    </row>
    <row r="6959" spans="1:4">
      <c r="A6959" t="s">
        <v>36375</v>
      </c>
      <c r="B6959" t="s">
        <v>36376</v>
      </c>
      <c r="D6959" t="str">
        <f t="shared" si="108"/>
        <v>KS0EMAB046 ABBVIE INC M16 046 KS0EMAB046</v>
      </c>
    </row>
    <row r="6960" spans="1:4">
      <c r="A6960" t="s">
        <v>36377</v>
      </c>
      <c r="B6960" t="s">
        <v>36378</v>
      </c>
      <c r="D6960" t="str">
        <f t="shared" si="108"/>
        <v>KS0EMAB833 ABBVIE INC M16 833 KS0EMAB833</v>
      </c>
    </row>
    <row r="6961" spans="1:4">
      <c r="A6961" t="s">
        <v>36379</v>
      </c>
      <c r="B6961" t="s">
        <v>36380</v>
      </c>
      <c r="D6961" t="str">
        <f t="shared" si="108"/>
        <v>K30SFO19E1 SFO San Francisco Co EW 2019 57 K30SFO19E1</v>
      </c>
    </row>
    <row r="6962" spans="1:4">
      <c r="A6962" t="s">
        <v>36381</v>
      </c>
      <c r="B6962" t="s">
        <v>36382</v>
      </c>
      <c r="D6962" t="str">
        <f t="shared" si="108"/>
        <v>K30JJNSF19 STAT Jiang NSF DMS 1914465 K30JJNSF19</v>
      </c>
    </row>
    <row r="6963" spans="1:4">
      <c r="A6963" t="s">
        <v>36383</v>
      </c>
      <c r="B6963" t="s">
        <v>36384</v>
      </c>
      <c r="D6963" t="str">
        <f t="shared" si="108"/>
        <v>KS0HOCM801 MED IMHO CHO ASTRAZENECA LP D910DC00001 KS0HOCM801</v>
      </c>
    </row>
    <row r="6964" spans="1:4">
      <c r="A6964" t="s">
        <v>36385</v>
      </c>
      <c r="B6964" t="s">
        <v>36386</v>
      </c>
      <c r="D6964" t="str">
        <f t="shared" si="108"/>
        <v>KS0HOMC807 MED IMHO KIM ASTRAZENECA D910DC00001 KS0HOMC807</v>
      </c>
    </row>
    <row r="6965" spans="1:4">
      <c r="A6965" t="s">
        <v>36387</v>
      </c>
      <c r="B6965" t="s">
        <v>36388</v>
      </c>
      <c r="D6965" t="str">
        <f t="shared" si="108"/>
        <v>K30XLNSFCA STAT Li NSF CAREER DMS 1848575 K30XLNSFCA</v>
      </c>
    </row>
    <row r="6966" spans="1:4">
      <c r="A6966" t="s">
        <v>36389</v>
      </c>
      <c r="B6966" t="s">
        <v>36390</v>
      </c>
      <c r="D6966" t="str">
        <f t="shared" si="108"/>
        <v>K302372C23 CS NSF Med Flying like an airplane Doty K302372C23</v>
      </c>
    </row>
    <row r="6967" spans="1:4">
      <c r="A6967" t="s">
        <v>36391</v>
      </c>
      <c r="B6967" t="s">
        <v>36392</v>
      </c>
      <c r="D6967" t="str">
        <f t="shared" si="108"/>
        <v>KS0DCFPVF1 MED PHS CASSADY PREVENTION FORWARD KS0DCFPVF1</v>
      </c>
    </row>
    <row r="6968" spans="1:4">
      <c r="A6968" t="s">
        <v>36393</v>
      </c>
      <c r="B6968" t="s">
        <v>36394</v>
      </c>
      <c r="D6968" t="str">
        <f t="shared" si="108"/>
        <v>KS0LGFPVF2 MED PHS GARCIA PREVENTION FORWARD KS0LGFPVF2</v>
      </c>
    </row>
    <row r="6969" spans="1:4">
      <c r="A6969" t="s">
        <v>36395</v>
      </c>
      <c r="B6969" t="s">
        <v>36396</v>
      </c>
      <c r="D6969" t="str">
        <f t="shared" si="108"/>
        <v>KS0LGFPVF3 MED PHS GARCIA PREVENTION FORWARD KS0LGFPVF3</v>
      </c>
    </row>
    <row r="6970" spans="1:4">
      <c r="A6970" t="s">
        <v>36397</v>
      </c>
      <c r="B6970" t="s">
        <v>36398</v>
      </c>
      <c r="D6970" t="str">
        <f t="shared" si="108"/>
        <v>KS0LGFPVF4 MED PHS GARCIA PREVENTION FORWARD KS0LGFPVF4</v>
      </c>
    </row>
    <row r="6971" spans="1:4">
      <c r="A6971" t="s">
        <v>36399</v>
      </c>
      <c r="B6971" t="s">
        <v>36400</v>
      </c>
      <c r="D6971" t="str">
        <f t="shared" si="108"/>
        <v>K30ISR19AS CHEM Stuchebrukhov Israel 2019 K30ISR19AS</v>
      </c>
    </row>
    <row r="6972" spans="1:4">
      <c r="A6972" t="s">
        <v>36401</v>
      </c>
      <c r="B6972" t="s">
        <v>36402</v>
      </c>
      <c r="D6972" t="str">
        <f t="shared" si="108"/>
        <v>K30MELLN20 MELLON GRANT CHILD ACCT 2019 2020 K30MELLN20</v>
      </c>
    </row>
    <row r="6973" spans="1:4">
      <c r="A6973" t="s">
        <v>36403</v>
      </c>
      <c r="B6973" t="s">
        <v>36404</v>
      </c>
      <c r="D6973" t="str">
        <f t="shared" si="108"/>
        <v>K30MELLN21 MELLON GRANT CHILD ACCT 2020 2021 K30MELLN21</v>
      </c>
    </row>
    <row r="6974" spans="1:4">
      <c r="A6974" t="s">
        <v>36405</v>
      </c>
      <c r="B6974" t="s">
        <v>36406</v>
      </c>
      <c r="D6974" t="str">
        <f t="shared" si="108"/>
        <v>K30MELLN22 MELLON GRANT CHILD ACCT 2021 2022 K30MELLN22</v>
      </c>
    </row>
    <row r="6975" spans="1:4">
      <c r="A6975" t="s">
        <v>36407</v>
      </c>
      <c r="B6975" t="s">
        <v>36408</v>
      </c>
      <c r="D6975" t="str">
        <f t="shared" si="108"/>
        <v>K30MELLNRP MELLON GRANT REPURPOSED FUND 2020 2021 K30MELLNRP</v>
      </c>
    </row>
    <row r="6976" spans="1:4">
      <c r="A6976" t="s">
        <v>36409</v>
      </c>
      <c r="B6976" t="s">
        <v>36410</v>
      </c>
      <c r="D6976" t="str">
        <f t="shared" si="108"/>
        <v>K30MELNFD3 MELLON GRANT PARENT ACCT 2019 2022 K30MELNFD3</v>
      </c>
    </row>
    <row r="6977" spans="1:4">
      <c r="A6977" t="s">
        <v>36411</v>
      </c>
      <c r="B6977" t="s">
        <v>36412</v>
      </c>
      <c r="D6977" t="str">
        <f t="shared" si="108"/>
        <v>K30APSTT89 PS BLANCO MONDELEZ TOMATO K30APSTT89</v>
      </c>
    </row>
    <row r="6978" spans="1:4">
      <c r="A6978" t="s">
        <v>36413</v>
      </c>
      <c r="B6978" t="s">
        <v>36414</v>
      </c>
      <c r="D6978" t="str">
        <f t="shared" si="108"/>
        <v>K30NNNTT89 FST Nitin Mondelez Intl Blanco Ulate K30NNNTT89</v>
      </c>
    </row>
    <row r="6979" spans="1:4">
      <c r="A6979" t="s">
        <v>36415</v>
      </c>
      <c r="B6979" t="s">
        <v>36416</v>
      </c>
      <c r="D6979" t="str">
        <f t="shared" ref="D6979:D7042" si="109">A6979&amp;" "&amp;B6979</f>
        <v>K30ADNRPR2 Usrey ADNR Participants YR 2 K30ADNRPR2</v>
      </c>
    </row>
    <row r="6980" spans="1:4">
      <c r="A6980" t="s">
        <v>36417</v>
      </c>
      <c r="B6980" t="s">
        <v>36418</v>
      </c>
      <c r="D6980" t="str">
        <f t="shared" si="109"/>
        <v>K30ADNRPRT NPB Usrey ADNR Participants K30ADNRPRT</v>
      </c>
    </row>
    <row r="6981" spans="1:4">
      <c r="A6981" t="s">
        <v>36419</v>
      </c>
      <c r="B6981" t="s">
        <v>36420</v>
      </c>
      <c r="D6981" t="str">
        <f t="shared" si="109"/>
        <v>K30WMUADNR NPB Usrey Neuroscience Research ADNR K30WMUADNR</v>
      </c>
    </row>
    <row r="6982" spans="1:4">
      <c r="A6982" t="s">
        <v>36421</v>
      </c>
      <c r="B6982" t="s">
        <v>36422</v>
      </c>
      <c r="D6982" t="str">
        <f t="shared" si="109"/>
        <v>K30BPCCZ63 CNPRC Morrison NIH UCLA 1R01HD098389 K30BPCCZ63</v>
      </c>
    </row>
    <row r="6983" spans="1:4">
      <c r="A6983" t="s">
        <v>36423</v>
      </c>
      <c r="B6983" t="s">
        <v>36424</v>
      </c>
      <c r="D6983" t="str">
        <f t="shared" si="109"/>
        <v>K30MFE2C51 Ercoli Pew Fellowship K30MFE2C51</v>
      </c>
    </row>
    <row r="6984" spans="1:4">
      <c r="A6984" t="s">
        <v>36425</v>
      </c>
      <c r="B6984" t="s">
        <v>36426</v>
      </c>
      <c r="D6984" t="str">
        <f t="shared" si="109"/>
        <v>K30MFEQUIP Ercoli Pew Fellowship Equipment K30MFEQUIP</v>
      </c>
    </row>
    <row r="6985" spans="1:4">
      <c r="A6985" t="s">
        <v>36427</v>
      </c>
      <c r="B6985" t="s">
        <v>36428</v>
      </c>
      <c r="D6985" t="str">
        <f t="shared" si="109"/>
        <v>K30BOWISRA CMB BOWMAN US ISRAELI BINATION SCIENCE K30BOWISRA</v>
      </c>
    </row>
    <row r="6986" spans="1:4">
      <c r="A6986" t="s">
        <v>36429</v>
      </c>
      <c r="B6986" t="s">
        <v>36430</v>
      </c>
      <c r="D6986" t="str">
        <f t="shared" si="109"/>
        <v>KS0RSDF106 FYHRIE NSF EAGER 7 31 2023 KS0RSDF106</v>
      </c>
    </row>
    <row r="6987" spans="1:4">
      <c r="A6987" t="s">
        <v>36431</v>
      </c>
      <c r="B6987" t="s">
        <v>36432</v>
      </c>
      <c r="D6987" t="str">
        <f t="shared" si="109"/>
        <v>K30VPCCZ70 CNPRC Haczku Lignamed LLC A20 0733 K30VPCCZ70</v>
      </c>
    </row>
    <row r="6988" spans="1:4">
      <c r="A6988" t="s">
        <v>36433</v>
      </c>
      <c r="B6988" t="s">
        <v>36434</v>
      </c>
      <c r="D6988" t="str">
        <f t="shared" si="109"/>
        <v>KS0PMHA301 MED IMPM HACZKU NIH LINGAMED STTR KS0PMHA301</v>
      </c>
    </row>
    <row r="6989" spans="1:4">
      <c r="A6989" t="s">
        <v>36435</v>
      </c>
      <c r="B6989" t="s">
        <v>36436</v>
      </c>
      <c r="D6989" t="str">
        <f t="shared" si="109"/>
        <v>KS0PMHA302 MED IMPM HACZKU NIH LINGAMED STTR KS0PMHA302</v>
      </c>
    </row>
    <row r="6990" spans="1:4">
      <c r="A6990" t="s">
        <v>36437</v>
      </c>
      <c r="B6990" t="s">
        <v>36438</v>
      </c>
      <c r="D6990" t="str">
        <f t="shared" si="109"/>
        <v>K30MFIUSE1 Facciotti NSF IUSE Award 1915724 K30MFIUSE1</v>
      </c>
    </row>
    <row r="6991" spans="1:4">
      <c r="A6991" t="s">
        <v>36439</v>
      </c>
      <c r="B6991" t="s">
        <v>36440</v>
      </c>
      <c r="D6991" t="str">
        <f t="shared" si="109"/>
        <v>K30SCNSF19 STAT S Chen NSF DMS 1916476 K30SCNSF19</v>
      </c>
    </row>
    <row r="6992" spans="1:4">
      <c r="A6992" t="s">
        <v>36441</v>
      </c>
      <c r="B6992" t="s">
        <v>36442</v>
      </c>
      <c r="D6992" t="str">
        <f t="shared" si="109"/>
        <v>KS0ACNIH02 MRAD Chaudhari R01 Total Body PET CT RA KS0ACNIH02</v>
      </c>
    </row>
    <row r="6993" spans="1:4">
      <c r="A6993" t="s">
        <v>36443</v>
      </c>
      <c r="B6993" t="s">
        <v>36444</v>
      </c>
      <c r="D6993" t="str">
        <f t="shared" si="109"/>
        <v>KS0PMAR870 MED IMPM SOOD LUNG BIOTECH RIN PH 304 KS0PMAR870</v>
      </c>
    </row>
    <row r="6994" spans="1:4">
      <c r="A6994" t="s">
        <v>36445</v>
      </c>
      <c r="B6994" t="s">
        <v>36446</v>
      </c>
      <c r="D6994" t="str">
        <f t="shared" si="109"/>
        <v>K30CNSAN15 CNS NORD R01MH120513 K30CNSAN15</v>
      </c>
    </row>
    <row r="6995" spans="1:4">
      <c r="A6995" t="s">
        <v>36447</v>
      </c>
      <c r="B6995" t="s">
        <v>36448</v>
      </c>
      <c r="D6995" t="str">
        <f t="shared" si="109"/>
        <v>K30NACAN15 NORD R01MH120513 K30NACAN15</v>
      </c>
    </row>
    <row r="6996" spans="1:4">
      <c r="A6996" t="s">
        <v>36449</v>
      </c>
      <c r="B6996" t="s">
        <v>36450</v>
      </c>
      <c r="D6996" t="str">
        <f t="shared" si="109"/>
        <v>K30BT72C67 ANTS PSU NSF 100104 T BUONASERA 72C67 K30BT72C67</v>
      </c>
    </row>
    <row r="6997" spans="1:4">
      <c r="A6997" t="s">
        <v>36451</v>
      </c>
      <c r="B6997" t="s">
        <v>36452</v>
      </c>
      <c r="D6997" t="str">
        <f t="shared" si="109"/>
        <v>K30BUON688 ETOX BUONASERA NSF PSU The Role of Diet K30BUON688</v>
      </c>
    </row>
    <row r="6998" spans="1:4">
      <c r="A6998" t="s">
        <v>36453</v>
      </c>
      <c r="B6998" t="s">
        <v>36454</v>
      </c>
      <c r="D6998" t="str">
        <f t="shared" si="109"/>
        <v>K30IELPNIH IGN Prado Ghana K30IELPNIH</v>
      </c>
    </row>
    <row r="6999" spans="1:4">
      <c r="A6999" t="s">
        <v>36455</v>
      </c>
      <c r="B6999" t="s">
        <v>36456</v>
      </c>
      <c r="D6999" t="str">
        <f t="shared" si="109"/>
        <v>K30IEPNIHG IGN Prado Ghana K30IEPNIHG</v>
      </c>
    </row>
    <row r="7000" spans="1:4">
      <c r="A7000" t="s">
        <v>36457</v>
      </c>
      <c r="B7000" t="s">
        <v>36458</v>
      </c>
      <c r="D7000" t="str">
        <f t="shared" si="109"/>
        <v>K302372C79 CS Rafatirad NSF EAGER K302372C79</v>
      </c>
    </row>
    <row r="7001" spans="1:4">
      <c r="A7001" t="s">
        <v>36459</v>
      </c>
      <c r="B7001" t="s">
        <v>36460</v>
      </c>
      <c r="D7001" t="str">
        <f t="shared" si="109"/>
        <v>K30HHEAG21 ECE HOMAYOUN NSF EAGER K30HHEAG21</v>
      </c>
    </row>
    <row r="7002" spans="1:4">
      <c r="A7002" t="s">
        <v>36461</v>
      </c>
      <c r="B7002" t="s">
        <v>36462</v>
      </c>
      <c r="D7002" t="str">
        <f t="shared" si="109"/>
        <v>K30CNSAN14 CNS NORD Subaward UCSF R01MH081880 K30CNSAN14</v>
      </c>
    </row>
    <row r="7003" spans="1:4">
      <c r="A7003" t="s">
        <v>36463</v>
      </c>
      <c r="B7003" t="s">
        <v>36464</v>
      </c>
      <c r="D7003" t="str">
        <f t="shared" si="109"/>
        <v>K30CNSAN16 CNS NORD Subaward UCSF YR2 R01MH081880 K30CNSAN16</v>
      </c>
    </row>
    <row r="7004" spans="1:4">
      <c r="A7004" t="s">
        <v>36465</v>
      </c>
      <c r="B7004" t="s">
        <v>36466</v>
      </c>
      <c r="D7004" t="str">
        <f t="shared" si="109"/>
        <v>K30FINAC82 FINA IMAG MELLON FOUNDATION K30FINAC82</v>
      </c>
    </row>
    <row r="7005" spans="1:4">
      <c r="A7005" t="s">
        <v>36467</v>
      </c>
      <c r="B7005" t="s">
        <v>36468</v>
      </c>
      <c r="D7005" t="str">
        <f t="shared" si="109"/>
        <v>K30KE72C82 IMAG MELLON FOUNDATION E KOHL 72C82 K30KE72C82</v>
      </c>
    </row>
    <row r="7006" spans="1:4">
      <c r="A7006" t="s">
        <v>36469</v>
      </c>
      <c r="B7006" t="s">
        <v>36470</v>
      </c>
      <c r="D7006" t="str">
        <f t="shared" si="109"/>
        <v>KS0JWAZALL WU UNIV AZ ALLO BRIDGING 05 31 22 KS0JWAZALL</v>
      </c>
    </row>
    <row r="7007" spans="1:4">
      <c r="A7007" t="s">
        <v>36471</v>
      </c>
      <c r="B7007" t="s">
        <v>36472</v>
      </c>
      <c r="D7007" t="str">
        <f t="shared" si="109"/>
        <v>K30KMDARE1 BME NSF DARE Moxon K30KMDARE1</v>
      </c>
    </row>
    <row r="7008" spans="1:4">
      <c r="A7008" t="s">
        <v>36473</v>
      </c>
      <c r="B7008" t="s">
        <v>36474</v>
      </c>
      <c r="D7008" t="str">
        <f t="shared" si="109"/>
        <v>K30KMDARE2 BME NSF DARE Supplement Moxon K30KMDARE2</v>
      </c>
    </row>
    <row r="7009" spans="1:4">
      <c r="A7009" t="s">
        <v>36475</v>
      </c>
      <c r="B7009" t="s">
        <v>36476</v>
      </c>
      <c r="D7009" t="str">
        <f t="shared" si="109"/>
        <v>K30KMDAREF BME NSF DARE Moxon FINA K30KMDAREF</v>
      </c>
    </row>
    <row r="7010" spans="1:4">
      <c r="A7010" t="s">
        <v>36477</v>
      </c>
      <c r="B7010" t="s">
        <v>36478</v>
      </c>
      <c r="D7010" t="str">
        <f t="shared" si="109"/>
        <v>K30JNMFERN PLB Maloof NSF IOS 1920825 Fern LEAFY K30JNMFERN</v>
      </c>
    </row>
    <row r="7011" spans="1:4">
      <c r="A7011" t="s">
        <v>36479</v>
      </c>
      <c r="B7011" t="s">
        <v>36480</v>
      </c>
      <c r="D7011" t="str">
        <f t="shared" si="109"/>
        <v>K30APSPAI6 PS GRADZIEL ALMOND BOARD ROOTSTOC1231022 K30APSPAI6</v>
      </c>
    </row>
    <row r="7012" spans="1:4">
      <c r="A7012" t="s">
        <v>36481</v>
      </c>
      <c r="B7012" t="s">
        <v>36482</v>
      </c>
      <c r="D7012" t="str">
        <f t="shared" si="109"/>
        <v>K30V450701 SENSORINEURAL DEAFNESS IN ALPACAS K30V450701</v>
      </c>
    </row>
    <row r="7013" spans="1:4">
      <c r="A7013" t="s">
        <v>36483</v>
      </c>
      <c r="B7013" t="s">
        <v>36484</v>
      </c>
      <c r="D7013" t="str">
        <f t="shared" si="109"/>
        <v>K30MKXFCCC Kurlaender FCCC College Studt Survey K30MKXFCCC</v>
      </c>
    </row>
    <row r="7014" spans="1:4">
      <c r="A7014" t="s">
        <v>36485</v>
      </c>
      <c r="B7014" t="s">
        <v>36486</v>
      </c>
      <c r="D7014" t="str">
        <f t="shared" si="109"/>
        <v>K30TERC250 TENV NDSL Delineation of Asian Clam K30TERC250</v>
      </c>
    </row>
    <row r="7015" spans="1:4">
      <c r="A7015" t="s">
        <v>36487</v>
      </c>
      <c r="B7015" t="s">
        <v>36488</v>
      </c>
      <c r="D7015" t="str">
        <f t="shared" si="109"/>
        <v>K30LYB2D05 LAWR Lybrand NSF CAREER K30LYB2D05</v>
      </c>
    </row>
    <row r="7016" spans="1:4">
      <c r="A7016" t="s">
        <v>36489</v>
      </c>
      <c r="B7016" t="s">
        <v>36490</v>
      </c>
      <c r="D7016" t="str">
        <f t="shared" si="109"/>
        <v>K304873274 CARB Post COVID Transportation Scenario K304873274</v>
      </c>
    </row>
    <row r="7017" spans="1:4">
      <c r="A7017" t="s">
        <v>36491</v>
      </c>
      <c r="B7017" t="s">
        <v>36492</v>
      </c>
      <c r="D7017" t="str">
        <f t="shared" si="109"/>
        <v>K30CRCPCTS CRC CARB Post COVID Transprton Scenario K30CRCPCTS</v>
      </c>
    </row>
    <row r="7018" spans="1:4">
      <c r="A7018" t="s">
        <v>36493</v>
      </c>
      <c r="B7018" t="s">
        <v>36494</v>
      </c>
      <c r="D7018" t="str">
        <f t="shared" si="109"/>
        <v>KS0ERLH641 MERM FIDELITY INVESTMENTS LAQUEUR KS0ERLH641</v>
      </c>
    </row>
    <row r="7019" spans="1:4">
      <c r="A7019" t="s">
        <v>36495</v>
      </c>
      <c r="B7019" t="s">
        <v>36496</v>
      </c>
      <c r="D7019" t="str">
        <f t="shared" si="109"/>
        <v>K30V035VFD Veterinary Feed Directive Online Trainin K30V035VFD</v>
      </c>
    </row>
    <row r="7020" spans="1:4">
      <c r="A7020" t="s">
        <v>36497</v>
      </c>
      <c r="B7020" t="s">
        <v>36498</v>
      </c>
      <c r="D7020" t="str">
        <f t="shared" si="109"/>
        <v>K30CCHD2OD Chem Olson Camille Henry Dreyfus Fdn K30CCHD2OD</v>
      </c>
    </row>
    <row r="7021" spans="1:4">
      <c r="A7021" t="s">
        <v>36499</v>
      </c>
      <c r="B7021" t="s">
        <v>36500</v>
      </c>
      <c r="D7021" t="str">
        <f t="shared" si="109"/>
        <v>K30CCHDDEO Chem Olson Camille Henry Dreyfus Fdn K30CCHDDEO</v>
      </c>
    </row>
    <row r="7022" spans="1:4">
      <c r="A7022" t="s">
        <v>36501</v>
      </c>
      <c r="B7022" t="s">
        <v>36502</v>
      </c>
      <c r="D7022" t="str">
        <f t="shared" si="109"/>
        <v>K30MRS5MUS ESP Springborn Mussel Risk Assessment K30MRS5MUS</v>
      </c>
    </row>
    <row r="7023" spans="1:4">
      <c r="A7023" t="s">
        <v>36503</v>
      </c>
      <c r="B7023" t="s">
        <v>36504</v>
      </c>
      <c r="D7023" t="str">
        <f t="shared" si="109"/>
        <v>KS0GICE800 MED IMGI CHAK GLAXOSMITHKLINE GSK3228836 KS0GICE800</v>
      </c>
    </row>
    <row r="7024" spans="1:4">
      <c r="A7024" t="s">
        <v>36505</v>
      </c>
      <c r="B7024" t="s">
        <v>36506</v>
      </c>
      <c r="D7024" t="str">
        <f t="shared" si="109"/>
        <v>K30MATLS05 L Starkston SLOAN FDN FELLOW 2021 23 x25 K30MATLS05</v>
      </c>
    </row>
    <row r="7025" spans="1:4">
      <c r="A7025" t="s">
        <v>36507</v>
      </c>
      <c r="B7025" t="s">
        <v>36508</v>
      </c>
      <c r="D7025" t="str">
        <f t="shared" si="109"/>
        <v>K30V4S6802 S Cal Equine Pet assess in race horses K30V4S6802</v>
      </c>
    </row>
    <row r="7026" spans="1:4">
      <c r="A7026" t="s">
        <v>36509</v>
      </c>
      <c r="B7026" t="s">
        <v>36510</v>
      </c>
      <c r="D7026" t="str">
        <f t="shared" si="109"/>
        <v>K30V4S6803 Thomasy RashmiVu NIH Corneal endotheli K30V4S6803</v>
      </c>
    </row>
    <row r="7027" spans="1:4">
      <c r="A7027" t="s">
        <v>36511</v>
      </c>
      <c r="B7027" t="s">
        <v>36512</v>
      </c>
      <c r="D7027" t="str">
        <f t="shared" si="109"/>
        <v>K30GMCCP01 GMC RSF Patler Reuniting Families K30GMCCP01</v>
      </c>
    </row>
    <row r="7028" spans="1:4">
      <c r="A7028" t="s">
        <v>36513</v>
      </c>
      <c r="B7028" t="s">
        <v>36514</v>
      </c>
      <c r="D7028" t="str">
        <f t="shared" si="109"/>
        <v>K30GMCCP1A GMC RSF Patler Reuniting Families SUBS K30GMCCP1A</v>
      </c>
    </row>
    <row r="7029" spans="1:4">
      <c r="A7029" t="s">
        <v>36515</v>
      </c>
      <c r="B7029" t="s">
        <v>36516</v>
      </c>
      <c r="D7029" t="str">
        <f t="shared" si="109"/>
        <v>K30SIS21T1 SIS Siskiyou Co GENT 2021 31 C000114183 K30SIS21T1</v>
      </c>
    </row>
    <row r="7030" spans="1:4">
      <c r="A7030" t="s">
        <v>36517</v>
      </c>
      <c r="B7030" t="s">
        <v>36518</v>
      </c>
      <c r="D7030" t="str">
        <f t="shared" si="109"/>
        <v>KS0HOLT806 MED IMHO LI RASCAL THERAPEUTICS KS0HOLT806</v>
      </c>
    </row>
    <row r="7031" spans="1:4">
      <c r="A7031" t="s">
        <v>36519</v>
      </c>
      <c r="B7031" t="s">
        <v>36520</v>
      </c>
      <c r="D7031" t="str">
        <f t="shared" si="109"/>
        <v>K30APSM644 PS CCIA 21 23 BRADFORD K30APSM644</v>
      </c>
    </row>
    <row r="7032" spans="1:4">
      <c r="A7032" t="s">
        <v>36521</v>
      </c>
      <c r="B7032" t="s">
        <v>36522</v>
      </c>
      <c r="D7032" t="str">
        <f t="shared" si="109"/>
        <v>K3079N21PB CHEM Beal FINA T32 Training 2021 K3079N21PB</v>
      </c>
    </row>
    <row r="7033" spans="1:4">
      <c r="A7033" t="s">
        <v>36523</v>
      </c>
      <c r="B7033" t="s">
        <v>36524</v>
      </c>
      <c r="D7033" t="str">
        <f t="shared" si="109"/>
        <v>K3079N22PB CHEM Beal FINA T32 Training 2022 K3079N22PB</v>
      </c>
    </row>
    <row r="7034" spans="1:4">
      <c r="A7034" t="s">
        <v>36525</v>
      </c>
      <c r="B7034" t="s">
        <v>36526</v>
      </c>
      <c r="D7034" t="str">
        <f t="shared" si="109"/>
        <v>K3079N23PB CHEM Beal FINA T32 Training 2023 K3079N23PB</v>
      </c>
    </row>
    <row r="7035" spans="1:4">
      <c r="A7035" t="s">
        <v>36527</v>
      </c>
      <c r="B7035" t="s">
        <v>36528</v>
      </c>
      <c r="D7035" t="str">
        <f t="shared" si="109"/>
        <v>K30CARE023 CHEM Beal T32 Training 2023 Childcare K30CARE023</v>
      </c>
    </row>
    <row r="7036" spans="1:4">
      <c r="A7036" t="s">
        <v>36529</v>
      </c>
      <c r="B7036" t="s">
        <v>36530</v>
      </c>
      <c r="D7036" t="str">
        <f t="shared" si="109"/>
        <v>K30T3221PB CHEM Beal NIH T32 Training 2021 K30T3221PB</v>
      </c>
    </row>
    <row r="7037" spans="1:4">
      <c r="A7037" t="s">
        <v>36531</v>
      </c>
      <c r="B7037" t="s">
        <v>36532</v>
      </c>
      <c r="D7037" t="str">
        <f t="shared" si="109"/>
        <v>K30T3222PB CHEM Beal NIH T32 Training 2021 K30T3222PB</v>
      </c>
    </row>
    <row r="7038" spans="1:4">
      <c r="A7038" t="s">
        <v>36533</v>
      </c>
      <c r="B7038" t="s">
        <v>36534</v>
      </c>
      <c r="D7038" t="str">
        <f t="shared" si="109"/>
        <v>K30T3223PB CHEM Beal NIH T32 Year 2023 24 K30T3223PB</v>
      </c>
    </row>
    <row r="7039" spans="1:4">
      <c r="A7039" t="s">
        <v>36535</v>
      </c>
      <c r="B7039" t="s">
        <v>36536</v>
      </c>
      <c r="D7039" t="str">
        <f t="shared" si="109"/>
        <v>K30T32CARE CHEM Beal NIH T32 Training 2021 K30T32CARE</v>
      </c>
    </row>
    <row r="7040" spans="1:4">
      <c r="A7040" t="s">
        <v>36537</v>
      </c>
      <c r="B7040" t="s">
        <v>36538</v>
      </c>
      <c r="D7040" t="str">
        <f t="shared" si="109"/>
        <v>K30SMTUWIN MAE SOSHI VIENNA UNIV TECH A21 4035 K30SMTUWIN</v>
      </c>
    </row>
    <row r="7041" spans="1:4">
      <c r="A7041" t="s">
        <v>36539</v>
      </c>
      <c r="B7041" t="s">
        <v>36540</v>
      </c>
      <c r="D7041" t="str">
        <f t="shared" si="109"/>
        <v>K30AJFLCTC CDFW Lahontan Cutthroat Trout Genetics K30AJFLCTC</v>
      </c>
    </row>
    <row r="7042" spans="1:4">
      <c r="A7042" t="s">
        <v>36541</v>
      </c>
      <c r="B7042" t="s">
        <v>36542</v>
      </c>
      <c r="D7042" t="str">
        <f t="shared" si="109"/>
        <v>K30AMSLCTT Schreier Lahontan Cutthroat Trout Gene K30AMSLCTT</v>
      </c>
    </row>
    <row r="7043" spans="1:4">
      <c r="A7043" t="s">
        <v>36543</v>
      </c>
      <c r="B7043" t="s">
        <v>36544</v>
      </c>
      <c r="D7043" t="str">
        <f t="shared" ref="D7043:D7106" si="110">A7043&amp;" "&amp;B7043</f>
        <v>KS0APDOVA1 PAWAR DOVA CT AVA PED 301 KS0APDOVA1</v>
      </c>
    </row>
    <row r="7044" spans="1:4">
      <c r="A7044" t="s">
        <v>36545</v>
      </c>
      <c r="B7044" t="s">
        <v>36546</v>
      </c>
      <c r="D7044" t="str">
        <f t="shared" si="110"/>
        <v>K30SGVALMN 7 31 24 ABC Almond Yield K30SGVALMN</v>
      </c>
    </row>
    <row r="7045" spans="1:4">
      <c r="A7045" t="s">
        <v>36547</v>
      </c>
      <c r="B7045" t="s">
        <v>36548</v>
      </c>
      <c r="D7045" t="str">
        <f t="shared" si="110"/>
        <v>KS0DMFRSDB MED PHS MIGLIORETTI UW LEE KS0DMFRSDB</v>
      </c>
    </row>
    <row r="7046" spans="1:4">
      <c r="A7046" t="s">
        <v>36549</v>
      </c>
      <c r="B7046" t="s">
        <v>36550</v>
      </c>
      <c r="D7046" t="str">
        <f t="shared" si="110"/>
        <v>K30APSPAM9 PS PUTNAM ABC21 22 DEVELOP OF NEW ALMOND K30APSPAM9</v>
      </c>
    </row>
    <row r="7047" spans="1:4">
      <c r="A7047" t="s">
        <v>36551</v>
      </c>
      <c r="B7047" t="s">
        <v>36552</v>
      </c>
      <c r="D7047" t="str">
        <f t="shared" si="110"/>
        <v>K304873272 CARB Estimating the Health Benefits K304873272</v>
      </c>
    </row>
    <row r="7048" spans="1:4">
      <c r="A7048" t="s">
        <v>36553</v>
      </c>
      <c r="B7048" t="s">
        <v>36554</v>
      </c>
      <c r="D7048" t="str">
        <f t="shared" si="110"/>
        <v>K30GLC2D56 Stevens USDA NIFA Predoctoral Fellowship K30GLC2D56</v>
      </c>
    </row>
    <row r="7049" spans="1:4">
      <c r="A7049" t="s">
        <v>36555</v>
      </c>
      <c r="B7049" t="s">
        <v>36556</v>
      </c>
      <c r="D7049" t="str">
        <f t="shared" si="110"/>
        <v>K30GLC2D5A Inst Allowance Stevens NIFA fellowship K30GLC2D5A</v>
      </c>
    </row>
    <row r="7050" spans="1:4">
      <c r="A7050" t="s">
        <v>36557</v>
      </c>
      <c r="B7050" t="s">
        <v>36558</v>
      </c>
      <c r="D7050" t="str">
        <f t="shared" si="110"/>
        <v>K30GLC2D5F FINA Stevens USDA NIFA Predoctoral K30GLC2D5F</v>
      </c>
    </row>
    <row r="7051" spans="1:4">
      <c r="A7051" t="s">
        <v>36559</v>
      </c>
      <c r="B7051" t="s">
        <v>36560</v>
      </c>
      <c r="D7051" t="str">
        <f t="shared" si="110"/>
        <v>KS0IDCS306 MED IMID COHEN PPD ACTIV CAMOSTAT KS0IDCS306</v>
      </c>
    </row>
    <row r="7052" spans="1:4">
      <c r="A7052" t="s">
        <v>36561</v>
      </c>
      <c r="B7052" t="s">
        <v>36562</v>
      </c>
      <c r="D7052" t="str">
        <f t="shared" si="110"/>
        <v>KS0IDCS307 MED IMID COHEN PPD ACTIV SAB 185 KS0IDCS307</v>
      </c>
    </row>
    <row r="7053" spans="1:4">
      <c r="A7053" t="s">
        <v>36563</v>
      </c>
      <c r="B7053" t="s">
        <v>36564</v>
      </c>
      <c r="D7053" t="str">
        <f t="shared" si="110"/>
        <v>K30KFCASP8 Fidelis NIH R01GM100482 CASP Y10 13 K30KFCASP8</v>
      </c>
    </row>
    <row r="7054" spans="1:4">
      <c r="A7054" t="s">
        <v>36565</v>
      </c>
      <c r="B7054" t="s">
        <v>36566</v>
      </c>
      <c r="D7054" t="str">
        <f t="shared" si="110"/>
        <v>K30KFSUP11 Fidelis NIH R01GM100482 CASP Y10 13 K30KFSUP11</v>
      </c>
    </row>
    <row r="7055" spans="1:4">
      <c r="A7055" t="s">
        <v>36567</v>
      </c>
      <c r="B7055" t="s">
        <v>36568</v>
      </c>
      <c r="D7055" t="str">
        <f t="shared" si="110"/>
        <v>K30CPCDZ59 CNPRC Roberts Gritstone A22 1492 K30CPCDZ59</v>
      </c>
    </row>
    <row r="7056" spans="1:4">
      <c r="A7056" t="s">
        <v>36569</v>
      </c>
      <c r="B7056" t="s">
        <v>36570</v>
      </c>
      <c r="D7056" t="str">
        <f t="shared" si="110"/>
        <v>K30S4TYCLI CEE YOUNG CDPR CLIMATE CHANGE PROJECT K30S4TYCLI</v>
      </c>
    </row>
    <row r="7057" spans="1:4">
      <c r="A7057" t="s">
        <v>36571</v>
      </c>
      <c r="B7057" t="s">
        <v>36572</v>
      </c>
      <c r="D7057" t="str">
        <f t="shared" si="110"/>
        <v>KS0LTMULSF A21 1551 U01NS120820 UCSF Subaward KS0LTMULSF</v>
      </c>
    </row>
    <row r="7058" spans="1:4">
      <c r="A7058" t="s">
        <v>36573</v>
      </c>
      <c r="B7058" t="s">
        <v>36574</v>
      </c>
      <c r="D7058" t="str">
        <f t="shared" si="110"/>
        <v>KS0LTMULT1 A21 1551 U01NS120820 KS0LTMULT1</v>
      </c>
    </row>
    <row r="7059" spans="1:4">
      <c r="A7059" t="s">
        <v>36575</v>
      </c>
      <c r="B7059" t="s">
        <v>36576</v>
      </c>
      <c r="D7059" t="str">
        <f t="shared" si="110"/>
        <v>KS0LTMULTB A21 1551 U01NS120820 UCB Subaward KS0LTMULTB</v>
      </c>
    </row>
    <row r="7060" spans="1:4">
      <c r="A7060" t="s">
        <v>36577</v>
      </c>
      <c r="B7060" t="s">
        <v>36578</v>
      </c>
      <c r="D7060" t="str">
        <f t="shared" si="110"/>
        <v>KS0LTMUMIT A21 1551 U01NS120820 MIT Subaward KS0LTMUMIT</v>
      </c>
    </row>
    <row r="7061" spans="1:4">
      <c r="A7061" t="s">
        <v>36579</v>
      </c>
      <c r="B7061" t="s">
        <v>36580</v>
      </c>
      <c r="D7061" t="str">
        <f t="shared" si="110"/>
        <v>KS0VYMULT1 A21 1551 U01NS120820 U01 Lin Tian KS0VYMULT1</v>
      </c>
    </row>
    <row r="7062" spans="1:4">
      <c r="A7062" t="s">
        <v>36581</v>
      </c>
      <c r="B7062" t="s">
        <v>36582</v>
      </c>
      <c r="D7062" t="str">
        <f t="shared" si="110"/>
        <v>KS0VYMULT2 U01NS120820 U01 Lin Tian VYY Yr2 KS0VYMULT2</v>
      </c>
    </row>
    <row r="7063" spans="1:4">
      <c r="A7063" t="s">
        <v>36583</v>
      </c>
      <c r="B7063" t="s">
        <v>36584</v>
      </c>
      <c r="D7063" t="str">
        <f t="shared" si="110"/>
        <v>KS0VYMULT3 U01NS120820 U01 Lin Tian VYY Yr3 KS0VYMULT3</v>
      </c>
    </row>
    <row r="7064" spans="1:4">
      <c r="A7064" t="s">
        <v>36585</v>
      </c>
      <c r="B7064" t="s">
        <v>36586</v>
      </c>
      <c r="D7064" t="str">
        <f t="shared" si="110"/>
        <v>K30LAUTUF2 NUT AU TUFTS USDA WIC TELEHEALTH CENTER K30LAUTUF2</v>
      </c>
    </row>
    <row r="7065" spans="1:4">
      <c r="A7065" t="s">
        <v>36587</v>
      </c>
      <c r="B7065" t="s">
        <v>36588</v>
      </c>
      <c r="D7065" t="str">
        <f t="shared" si="110"/>
        <v>K30LAUTUFT NUT AU TUFTS USDA WIC TELEHEALTH CENTER K30LAUTUFT</v>
      </c>
    </row>
    <row r="7066" spans="1:4">
      <c r="A7066" t="s">
        <v>36589</v>
      </c>
      <c r="B7066" t="s">
        <v>36590</v>
      </c>
      <c r="D7066" t="str">
        <f t="shared" si="110"/>
        <v>K30LLCIF24 ECE LAI CIF SMALL kNN K30LLCIF24</v>
      </c>
    </row>
    <row r="7067" spans="1:4">
      <c r="A7067" t="s">
        <v>36591</v>
      </c>
      <c r="B7067" t="s">
        <v>36592</v>
      </c>
      <c r="D7067" t="str">
        <f t="shared" si="110"/>
        <v>KS0CZAHA21 MPHA CHAOQUN AHA AWARD KS0CZAHA21</v>
      </c>
    </row>
    <row r="7068" spans="1:4">
      <c r="A7068" t="s">
        <v>36593</v>
      </c>
      <c r="B7068" t="s">
        <v>36594</v>
      </c>
      <c r="D7068" t="str">
        <f t="shared" si="110"/>
        <v>KS0CZAHA22 MPHA CHAOQUN AHA AWARD KS0CZAHA22</v>
      </c>
    </row>
    <row r="7069" spans="1:4">
      <c r="A7069" t="s">
        <v>36595</v>
      </c>
      <c r="B7069" t="s">
        <v>36596</v>
      </c>
      <c r="D7069" t="str">
        <f t="shared" si="110"/>
        <v>K30ALWTAN2 06 30 24 WSWC Adv Cond Tannin Understan K30ALWTAN2</v>
      </c>
    </row>
    <row r="7070" spans="1:4">
      <c r="A7070" t="s">
        <v>36597</v>
      </c>
      <c r="B7070" t="s">
        <v>36598</v>
      </c>
      <c r="D7070" t="str">
        <f t="shared" si="110"/>
        <v>K30ALWTANN 06 30 22 WSWC Adv Cond Tannin Understan K30ALWTANN</v>
      </c>
    </row>
    <row r="7071" spans="1:4">
      <c r="A7071" t="s">
        <v>36599</v>
      </c>
      <c r="B7071" t="s">
        <v>36600</v>
      </c>
      <c r="D7071" t="str">
        <f t="shared" si="110"/>
        <v>K30PREDOE3 677918 FERMI Extinction in the Mu2e K30PREDOE3</v>
      </c>
    </row>
    <row r="7072" spans="1:4">
      <c r="A7072" t="s">
        <v>36601</v>
      </c>
      <c r="B7072" t="s">
        <v>36602</v>
      </c>
      <c r="D7072" t="str">
        <f t="shared" si="110"/>
        <v>K30MEIERFE Nathan Meier USDA 2021 67034 35187 K30MEIERFE</v>
      </c>
    </row>
    <row r="7073" spans="1:4">
      <c r="A7073" t="s">
        <v>36603</v>
      </c>
      <c r="B7073" t="s">
        <v>36604</v>
      </c>
      <c r="D7073" t="str">
        <f t="shared" si="110"/>
        <v>K30MEIERFI Meier USDA 2021 67034 35187 GS Stipend K30MEIERFI</v>
      </c>
    </row>
    <row r="7074" spans="1:4">
      <c r="A7074" t="s">
        <v>36605</v>
      </c>
      <c r="B7074" t="s">
        <v>36606</v>
      </c>
      <c r="D7074" t="str">
        <f t="shared" si="110"/>
        <v>K30MEIERIN Meier USDA 2021 67034 35087 Inst Allowa K30MEIERIN</v>
      </c>
    </row>
    <row r="7075" spans="1:4">
      <c r="A7075" t="s">
        <v>36607</v>
      </c>
      <c r="B7075" t="s">
        <v>36608</v>
      </c>
      <c r="D7075" t="str">
        <f t="shared" si="110"/>
        <v>K30NDMINAL Meier USDA 2021 67034 35087 Inst Allowa K30NDMINAL</v>
      </c>
    </row>
    <row r="7076" spans="1:4">
      <c r="A7076" t="s">
        <v>36609</v>
      </c>
      <c r="B7076" t="s">
        <v>36610</v>
      </c>
      <c r="D7076" t="str">
        <f t="shared" si="110"/>
        <v>K30NDMSTPD Meier USDA 2021 67034 35187 GS Stipend K30NDMSTPD</v>
      </c>
    </row>
    <row r="7077" spans="1:4">
      <c r="A7077" t="s">
        <v>36611</v>
      </c>
      <c r="B7077" t="s">
        <v>36612</v>
      </c>
      <c r="D7077" t="str">
        <f t="shared" si="110"/>
        <v>K30NDMUSDA Nathan Meier USDA 2021 67034 35187 K30NDMUSDA</v>
      </c>
    </row>
    <row r="7078" spans="1:4">
      <c r="A7078" t="s">
        <v>36613</v>
      </c>
      <c r="B7078" t="s">
        <v>36614</v>
      </c>
      <c r="D7078" t="str">
        <f t="shared" si="110"/>
        <v>KS0CPAFSH1 Med Surg Clifford Pereira AFSH KS0CPAFSH1</v>
      </c>
    </row>
    <row r="7079" spans="1:4">
      <c r="A7079" t="s">
        <v>36615</v>
      </c>
      <c r="B7079" t="s">
        <v>36616</v>
      </c>
      <c r="D7079" t="str">
        <f t="shared" si="110"/>
        <v>K30STA21T1 STA Stanislaus GENT 2021 34 C000114187 K30STA21T1</v>
      </c>
    </row>
    <row r="7080" spans="1:4">
      <c r="A7080" t="s">
        <v>36617</v>
      </c>
      <c r="B7080" t="s">
        <v>36618</v>
      </c>
      <c r="D7080" t="str">
        <f t="shared" si="110"/>
        <v>K30HAMUMI1 ENT University of Michigan Subcontract K30HAMUMI1</v>
      </c>
    </row>
    <row r="7081" spans="1:4">
      <c r="A7081" t="s">
        <v>36619</v>
      </c>
      <c r="B7081" t="s">
        <v>36620</v>
      </c>
      <c r="D7081" t="str">
        <f t="shared" si="110"/>
        <v>KS0ERBS500 MERM LOCAL INITIATIVES BUGGS KS0ERBS500</v>
      </c>
    </row>
    <row r="7082" spans="1:4">
      <c r="A7082" t="s">
        <v>36621</v>
      </c>
      <c r="B7082" t="s">
        <v>36622</v>
      </c>
      <c r="D7082" t="str">
        <f t="shared" si="110"/>
        <v>KS0NRKK617 PATIENT CENTERED OUTCOME KAWASAKI COVID KS0NRKK617</v>
      </c>
    </row>
    <row r="7083" spans="1:4">
      <c r="A7083" t="s">
        <v>36623</v>
      </c>
      <c r="B7083" t="s">
        <v>36624</v>
      </c>
      <c r="D7083" t="str">
        <f t="shared" si="110"/>
        <v>K30CNSRC03 CNS Chaudhuri Alfred P Sloan Fnd award K30CNSRC03</v>
      </c>
    </row>
    <row r="7084" spans="1:4">
      <c r="A7084" t="s">
        <v>36625</v>
      </c>
      <c r="B7084" t="s">
        <v>36626</v>
      </c>
      <c r="D7084" t="str">
        <f t="shared" si="110"/>
        <v>K30ALWTAR2 6 30 23 AVF Revising Tartrate Stability2 K30ALWTAR2</v>
      </c>
    </row>
    <row r="7085" spans="1:4">
      <c r="A7085" t="s">
        <v>36627</v>
      </c>
      <c r="B7085" t="s">
        <v>36628</v>
      </c>
      <c r="D7085" t="str">
        <f t="shared" si="110"/>
        <v>K30APSTL70 PS BRUMMER 2021 CA LEAFY GREENS K30APSTL70</v>
      </c>
    </row>
    <row r="7086" spans="1:4">
      <c r="A7086" t="s">
        <v>36629</v>
      </c>
      <c r="B7086" t="s">
        <v>36630</v>
      </c>
      <c r="D7086" t="str">
        <f t="shared" si="110"/>
        <v>K30KLLNSF1 EVE LASKOWSKI NSF AWARD 2100625 0 K30KLLNSF1</v>
      </c>
    </row>
    <row r="7087" spans="1:4">
      <c r="A7087" t="s">
        <v>36631</v>
      </c>
      <c r="B7087" t="s">
        <v>36632</v>
      </c>
      <c r="D7087" t="str">
        <f t="shared" si="110"/>
        <v>K30AQKB005 BEIN NIH NIA RF1 TRAP AD K30AQKB005</v>
      </c>
    </row>
    <row r="7088" spans="1:4">
      <c r="A7088" t="s">
        <v>36633</v>
      </c>
      <c r="B7088" t="s">
        <v>36634</v>
      </c>
      <c r="D7088" t="str">
        <f t="shared" si="110"/>
        <v>K30LVTRAP1 TRAP exacerbates AD K30LVTRAP1</v>
      </c>
    </row>
    <row r="7089" spans="1:4">
      <c r="A7089" t="s">
        <v>36635</v>
      </c>
      <c r="B7089" t="s">
        <v>36636</v>
      </c>
      <c r="D7089" t="str">
        <f t="shared" si="110"/>
        <v>K30V440L91 VMB LEIN NIH NIA RF1 TRAP AD K30V440L91</v>
      </c>
    </row>
    <row r="7090" spans="1:4">
      <c r="A7090" t="s">
        <v>36637</v>
      </c>
      <c r="B7090" t="s">
        <v>36638</v>
      </c>
      <c r="D7090" t="str">
        <f t="shared" si="110"/>
        <v>K30ELVESPD NCL ELVESPEED K30ELVESPD</v>
      </c>
    </row>
    <row r="7091" spans="1:4">
      <c r="A7091" t="s">
        <v>36639</v>
      </c>
      <c r="B7091" t="s">
        <v>36640</v>
      </c>
      <c r="D7091" t="str">
        <f t="shared" si="110"/>
        <v>KS0HOJB830 MED IMCT JONAS GLYCOMIMETICS KS0HOJB830</v>
      </c>
    </row>
    <row r="7092" spans="1:4">
      <c r="A7092" t="s">
        <v>36641</v>
      </c>
      <c r="B7092" t="s">
        <v>36642</v>
      </c>
      <c r="D7092" t="str">
        <f t="shared" si="110"/>
        <v>K30ALMHUL2 AN SCI DePeters Almond Hull Composition K30ALMHUL2</v>
      </c>
    </row>
    <row r="7093" spans="1:4">
      <c r="A7093" t="s">
        <v>36643</v>
      </c>
      <c r="B7093" t="s">
        <v>36644</v>
      </c>
      <c r="D7093" t="str">
        <f t="shared" si="110"/>
        <v>K30SOAMFOR JMIE OSTO American Forests K30SOAMFOR</v>
      </c>
    </row>
    <row r="7094" spans="1:4">
      <c r="A7094" t="s">
        <v>36645</v>
      </c>
      <c r="B7094" t="s">
        <v>36646</v>
      </c>
      <c r="D7094" t="str">
        <f t="shared" si="110"/>
        <v>K30MATDM01 D Martin NSF 2023 26 K30MATDM01</v>
      </c>
    </row>
    <row r="7095" spans="1:4">
      <c r="A7095" t="s">
        <v>36647</v>
      </c>
      <c r="B7095" t="s">
        <v>36648</v>
      </c>
      <c r="D7095" t="str">
        <f t="shared" si="110"/>
        <v>K30MATJE01 J Erickson Grad Fellowship NDSEG K30MATJE01</v>
      </c>
    </row>
    <row r="7096" spans="1:4">
      <c r="A7096" t="s">
        <v>36649</v>
      </c>
      <c r="B7096" t="s">
        <v>36650</v>
      </c>
      <c r="D7096" t="str">
        <f t="shared" si="110"/>
        <v>K30MLMNCLA 5 31 24 NCI UCLA Oral microbiome K30MLMNCLA</v>
      </c>
    </row>
    <row r="7097" spans="1:4">
      <c r="A7097" t="s">
        <v>36651</v>
      </c>
      <c r="B7097" t="s">
        <v>36652</v>
      </c>
      <c r="D7097" t="str">
        <f t="shared" si="110"/>
        <v>K30GATCPET Arino Estrada R01 TOF PET TICI Crystals K30GATCPET</v>
      </c>
    </row>
    <row r="7098" spans="1:4">
      <c r="A7098" t="s">
        <v>36653</v>
      </c>
      <c r="B7098" t="s">
        <v>36654</v>
      </c>
      <c r="D7098" t="str">
        <f t="shared" si="110"/>
        <v>KS0ED72F04 E Dickson RF1 A23 1622 KS0ED72F04</v>
      </c>
    </row>
    <row r="7099" spans="1:4">
      <c r="A7099" t="s">
        <v>36655</v>
      </c>
      <c r="B7099" t="s">
        <v>36656</v>
      </c>
      <c r="D7099" t="str">
        <f t="shared" si="110"/>
        <v>KS0HORJ830 MED IMHO RIESS ARRIVENT FURMO 004 KS0HORJ830</v>
      </c>
    </row>
    <row r="7100" spans="1:4">
      <c r="A7100" t="s">
        <v>36657</v>
      </c>
      <c r="B7100" t="s">
        <v>36658</v>
      </c>
      <c r="D7100" t="str">
        <f t="shared" si="110"/>
        <v>K30APSPWK7 PS SHACKEL CWB EARLY SEASON WATER 23 24 K30APSPWK7</v>
      </c>
    </row>
    <row r="7101" spans="1:4">
      <c r="A7101" t="s">
        <v>36659</v>
      </c>
      <c r="B7101" t="s">
        <v>36660</v>
      </c>
      <c r="D7101" t="str">
        <f t="shared" si="110"/>
        <v>K30APSPWK6 PS LAMPINEN CWB WALNUT ORCHARDMGMT23 24 K30APSPWK6</v>
      </c>
    </row>
    <row r="7102" spans="1:4">
      <c r="A7102" t="s">
        <v>36661</v>
      </c>
      <c r="B7102" t="s">
        <v>36662</v>
      </c>
      <c r="D7102" t="str">
        <f t="shared" si="110"/>
        <v>K30V435F08 2023 CYTOKINETICS INC A23 3722 K30V435F08</v>
      </c>
    </row>
    <row r="7103" spans="1:4">
      <c r="A7103" t="s">
        <v>36663</v>
      </c>
      <c r="B7103" t="s">
        <v>36664</v>
      </c>
      <c r="D7103" t="str">
        <f t="shared" si="110"/>
        <v>K30V4S7060 Leonard Alcon Rabbit Corneal Inflammati K30V4S7060</v>
      </c>
    </row>
    <row r="7104" spans="1:4">
      <c r="A7104" t="s">
        <v>36665</v>
      </c>
      <c r="B7104" t="s">
        <v>36666</v>
      </c>
      <c r="D7104" t="str">
        <f t="shared" si="110"/>
        <v>K30COL23E1 COL Colusa County EW 2023 C000114395 K30COL23E1</v>
      </c>
    </row>
    <row r="7105" spans="1:4">
      <c r="A7105" t="s">
        <v>36667</v>
      </c>
      <c r="B7105" t="s">
        <v>36668</v>
      </c>
      <c r="D7105" t="str">
        <f t="shared" si="110"/>
        <v>K30COL23C1 COL Colusa Co CW 2023 05 C000114397 K30COL23C1</v>
      </c>
    </row>
    <row r="7106" spans="1:4">
      <c r="A7106" t="s">
        <v>36669</v>
      </c>
      <c r="B7106" t="s">
        <v>36670</v>
      </c>
      <c r="D7106" t="str">
        <f t="shared" si="110"/>
        <v>K30MON23T1 MON Mono Co GENT 2023 21 C000114406 K30MON23T1</v>
      </c>
    </row>
    <row r="7107" spans="1:4">
      <c r="A7107" t="s">
        <v>36671</v>
      </c>
      <c r="B7107" t="s">
        <v>36672</v>
      </c>
      <c r="D7107" t="str">
        <f t="shared" ref="D7107:D7170" si="111">A7107&amp;" "&amp;B7107</f>
        <v>KS0LZSAGE1 ZHANG SAGE THERAP A23 2968 SAGE 718 KS0LZSAGE1</v>
      </c>
    </row>
    <row r="7108" spans="1:4">
      <c r="A7108" t="s">
        <v>36673</v>
      </c>
      <c r="B7108" t="s">
        <v>36674</v>
      </c>
      <c r="D7108" t="str">
        <f t="shared" si="111"/>
        <v>K30APO2F15 12 31 23 Remote Sensing Tomato K30APO2F15</v>
      </c>
    </row>
    <row r="7109" spans="1:4">
      <c r="A7109" t="s">
        <v>36675</v>
      </c>
      <c r="B7109" t="s">
        <v>36676</v>
      </c>
      <c r="D7109" t="str">
        <f t="shared" si="111"/>
        <v>KS0PMSN813 MED IMPM SOOD ACCELERON A011 13 HYPERION KS0PMSN813</v>
      </c>
    </row>
    <row r="7110" spans="1:4">
      <c r="A7110" t="s">
        <v>36677</v>
      </c>
      <c r="B7110" t="s">
        <v>36678</v>
      </c>
      <c r="D7110" t="str">
        <f t="shared" si="111"/>
        <v>K30CWSCLF2 3 31 24 BOD Removal Rinse Water K30CWSCLF2</v>
      </c>
    </row>
    <row r="7111" spans="1:4">
      <c r="A7111" t="s">
        <v>36679</v>
      </c>
      <c r="B7111" t="s">
        <v>36680</v>
      </c>
      <c r="D7111" t="str">
        <f t="shared" si="111"/>
        <v>KS0ERND641 MERM QUEENS UNIV CAN SCHAN NISHIJIMA KS0ERND641</v>
      </c>
    </row>
    <row r="7112" spans="1:4">
      <c r="A7112" t="s">
        <v>36681</v>
      </c>
      <c r="B7112" t="s">
        <v>36682</v>
      </c>
      <c r="D7112" t="str">
        <f t="shared" si="111"/>
        <v>K30AWHOMOG BME Wang R01 4 4 23 3 31 27 K30AWHOMOG</v>
      </c>
    </row>
    <row r="7113" spans="1:4">
      <c r="A7113" t="s">
        <v>36683</v>
      </c>
      <c r="B7113" t="s">
        <v>36684</v>
      </c>
      <c r="D7113" t="str">
        <f t="shared" si="111"/>
        <v>K30RCHOMOG BME Carney R01 4 4 23 3 31 27 K30RCHOMOG</v>
      </c>
    </row>
    <row r="7114" spans="1:4">
      <c r="A7114" t="s">
        <v>36685</v>
      </c>
      <c r="B7114" t="s">
        <v>36686</v>
      </c>
      <c r="D7114" t="str">
        <f t="shared" si="111"/>
        <v>K30APSFB91 PS DANDEKAR CDFA SCBG VIA ARS KASUGA K30APSFB91</v>
      </c>
    </row>
    <row r="7115" spans="1:4">
      <c r="A7115" t="s">
        <v>36687</v>
      </c>
      <c r="B7115" t="s">
        <v>36688</v>
      </c>
      <c r="D7115" t="str">
        <f t="shared" si="111"/>
        <v>K30TEQUI10 CA Quits Renewal Year 10 K30TEQUI10</v>
      </c>
    </row>
    <row r="7116" spans="1:4">
      <c r="A7116" t="s">
        <v>36689</v>
      </c>
      <c r="B7116" t="s">
        <v>36690</v>
      </c>
      <c r="D7116" t="str">
        <f t="shared" si="111"/>
        <v>K30TEQUIT7 CA Quits Renewal Year 7 K30TEQUIT7</v>
      </c>
    </row>
    <row r="7117" spans="1:4">
      <c r="A7117" t="s">
        <v>36691</v>
      </c>
      <c r="B7117" t="s">
        <v>36692</v>
      </c>
      <c r="D7117" t="str">
        <f t="shared" si="111"/>
        <v>K30TEQUIT8 CA Quits Renewal Year 8 K30TEQUIT8</v>
      </c>
    </row>
    <row r="7118" spans="1:4">
      <c r="A7118" t="s">
        <v>36693</v>
      </c>
      <c r="B7118" t="s">
        <v>36694</v>
      </c>
      <c r="D7118" t="str">
        <f t="shared" si="111"/>
        <v>K30TEQUIT9 CA Quits Renewal Year 9 K30TEQUIT9</v>
      </c>
    </row>
    <row r="7119" spans="1:4">
      <c r="A7119" t="s">
        <v>36695</v>
      </c>
      <c r="B7119" t="s">
        <v>36696</v>
      </c>
      <c r="D7119" t="str">
        <f t="shared" si="111"/>
        <v>K30MBGTQ25 MCB G QUON UMASS SUB00000269 K30MBGTQ25</v>
      </c>
    </row>
    <row r="7120" spans="1:4">
      <c r="A7120" t="s">
        <v>36697</v>
      </c>
      <c r="B7120" t="s">
        <v>36698</v>
      </c>
      <c r="D7120" t="str">
        <f t="shared" si="111"/>
        <v>K30CKPRO51 CHE KRONAWITTER U of S CAR Project 51 K30CKPRO51</v>
      </c>
    </row>
    <row r="7121" spans="1:4">
      <c r="A7121" t="s">
        <v>36699</v>
      </c>
      <c r="B7121" t="s">
        <v>36700</v>
      </c>
      <c r="D7121" t="str">
        <f t="shared" si="111"/>
        <v>K30RCR2F26 2 29 24 U of SC Proj 51 Runnebaum K30RCR2F26</v>
      </c>
    </row>
    <row r="7122" spans="1:4">
      <c r="A7122" t="s">
        <v>36701</v>
      </c>
      <c r="B7122" t="s">
        <v>36702</v>
      </c>
      <c r="D7122" t="str">
        <f t="shared" si="111"/>
        <v>K30PCR2F27 NIFA ALEXANDRA SHIGENAGA K30PCR2F27</v>
      </c>
    </row>
    <row r="7123" spans="1:4">
      <c r="A7123" t="s">
        <v>36703</v>
      </c>
      <c r="B7123" t="s">
        <v>36704</v>
      </c>
      <c r="D7123" t="str">
        <f t="shared" si="111"/>
        <v>K30MBMEW23 MCB MEW NIH 2R01GM127571 K30MBMEW23</v>
      </c>
    </row>
    <row r="7124" spans="1:4">
      <c r="A7124" t="s">
        <v>36705</v>
      </c>
      <c r="B7124" t="s">
        <v>36706</v>
      </c>
      <c r="D7124" t="str">
        <f t="shared" si="111"/>
        <v>K30VAL7132 HST GO 17132 First Observation Supernova K30VAL7132</v>
      </c>
    </row>
    <row r="7125" spans="1:4">
      <c r="A7125" t="s">
        <v>36707</v>
      </c>
      <c r="B7125" t="s">
        <v>36708</v>
      </c>
      <c r="D7125" t="str">
        <f t="shared" si="111"/>
        <v>K30CMSCHRO AN MOODY ASPCA CHRONIC HEALTH CONDITION K30CMSCHRO</v>
      </c>
    </row>
    <row r="7126" spans="1:4">
      <c r="A7126" t="s">
        <v>36709</v>
      </c>
      <c r="B7126" t="s">
        <v>36710</v>
      </c>
      <c r="D7126" t="str">
        <f t="shared" si="111"/>
        <v>K30APSPWL1 PS PJ BROWN 2023 CWB WIP K30APSPWL1</v>
      </c>
    </row>
    <row r="7127" spans="1:4">
      <c r="A7127" t="s">
        <v>36711</v>
      </c>
      <c r="B7127" t="s">
        <v>36712</v>
      </c>
      <c r="D7127" t="str">
        <f t="shared" si="111"/>
        <v>K30TJM2F32 CA Walnut Board Determining levels Bot K30TJM2F32</v>
      </c>
    </row>
    <row r="7128" spans="1:4">
      <c r="A7128" t="s">
        <v>36713</v>
      </c>
      <c r="B7128" t="s">
        <v>36714</v>
      </c>
      <c r="D7128" t="str">
        <f t="shared" si="111"/>
        <v>K30S4CCDPH CEE Cappa CDPH IAQ K30S4CCDPH</v>
      </c>
    </row>
    <row r="7129" spans="1:4">
      <c r="A7129" t="s">
        <v>36715</v>
      </c>
      <c r="B7129" t="s">
        <v>36716</v>
      </c>
      <c r="D7129" t="str">
        <f t="shared" si="111"/>
        <v>K30DUARTE1 CMB Duarte NIMH F31MH133270 K30DUARTE1</v>
      </c>
    </row>
    <row r="7130" spans="1:4">
      <c r="A7130" t="s">
        <v>36717</v>
      </c>
      <c r="B7130" t="s">
        <v>36718</v>
      </c>
      <c r="D7130" t="str">
        <f t="shared" si="111"/>
        <v>K304877122 Fulton ZEV Transition Council K304877122</v>
      </c>
    </row>
    <row r="7131" spans="1:4">
      <c r="A7131" t="s">
        <v>36719</v>
      </c>
      <c r="B7131" t="s">
        <v>36720</v>
      </c>
      <c r="D7131" t="str">
        <f t="shared" si="111"/>
        <v>K30OMS2F40 NCPN Quality Plan II S001450 K30OMS2F40</v>
      </c>
    </row>
    <row r="7132" spans="1:4">
      <c r="A7132" t="s">
        <v>36721</v>
      </c>
      <c r="B7132" t="s">
        <v>36722</v>
      </c>
      <c r="D7132" t="str">
        <f t="shared" si="111"/>
        <v>KS0NRSK102 CA OFFICE OF STATE NP TRAINING Y2 KS0NRSK102</v>
      </c>
    </row>
    <row r="7133" spans="1:4">
      <c r="A7133" t="s">
        <v>36723</v>
      </c>
      <c r="B7133" t="s">
        <v>36724</v>
      </c>
      <c r="D7133" t="str">
        <f t="shared" si="111"/>
        <v>K30YWUFELL PSY Wu Koppitz Fellowship K30YWUFELL</v>
      </c>
    </row>
    <row r="7134" spans="1:4">
      <c r="A7134" t="s">
        <v>36725</v>
      </c>
      <c r="B7134" t="s">
        <v>36726</v>
      </c>
      <c r="D7134" t="str">
        <f t="shared" si="111"/>
        <v>K30EXN2F43 ELIZA POLLINATOR PARTNERSHIP AWARD K30EXN2F43</v>
      </c>
    </row>
    <row r="7135" spans="1:4">
      <c r="A7135" t="s">
        <v>36727</v>
      </c>
      <c r="B7135" t="s">
        <v>36728</v>
      </c>
      <c r="D7135" t="str">
        <f t="shared" si="111"/>
        <v>KS0AFR0123 FAN R01NS128179 4 15 23 3 31 28 KS0AFR0123</v>
      </c>
    </row>
    <row r="7136" spans="1:4">
      <c r="A7136" t="s">
        <v>36729</v>
      </c>
      <c r="B7136" t="s">
        <v>36730</v>
      </c>
      <c r="D7136" t="str">
        <f t="shared" si="111"/>
        <v>K30MLSPS01 SHARED PLATE STRATEGIES LLC K30MLSPS01</v>
      </c>
    </row>
    <row r="7137" spans="1:4">
      <c r="A7137" t="s">
        <v>36731</v>
      </c>
      <c r="B7137" t="s">
        <v>36732</v>
      </c>
      <c r="D7137" t="str">
        <f t="shared" si="111"/>
        <v>KS0NT72F49 Roche A23 3202 Nam Tran KS0NT72F49</v>
      </c>
    </row>
    <row r="7138" spans="1:4">
      <c r="A7138" t="s">
        <v>36733</v>
      </c>
      <c r="B7138" t="s">
        <v>36734</v>
      </c>
      <c r="D7138" t="str">
        <f t="shared" si="111"/>
        <v>K30ERBCMSC Fermilab Sub 698216 CMS Board Chair K30ERBCMSC</v>
      </c>
    </row>
    <row r="7139" spans="1:4">
      <c r="A7139" t="s">
        <v>36735</v>
      </c>
      <c r="B7139" t="s">
        <v>36736</v>
      </c>
      <c r="D7139" t="str">
        <f t="shared" si="111"/>
        <v>K30BJB3013 NUTR Bennett RSA 58 2032 3 013 K30BJB3013</v>
      </c>
    </row>
    <row r="7140" spans="1:4">
      <c r="A7140" t="s">
        <v>36737</v>
      </c>
      <c r="B7140" t="s">
        <v>36738</v>
      </c>
      <c r="D7140" t="str">
        <f t="shared" si="111"/>
        <v>K30ADAPTDL Larsen ADAPT 2023 K30ADAPTDL</v>
      </c>
    </row>
    <row r="7141" spans="1:4">
      <c r="A7141" t="s">
        <v>36739</v>
      </c>
      <c r="B7141" t="s">
        <v>36740</v>
      </c>
      <c r="D7141" t="str">
        <f t="shared" si="111"/>
        <v>KS0SPYJ534 23 24 SPINE FELLOW MEDTRONIC 07 24 KS0SPYJ534</v>
      </c>
    </row>
    <row r="7142" spans="1:4">
      <c r="A7142" t="s">
        <v>36741</v>
      </c>
      <c r="B7142" t="s">
        <v>36742</v>
      </c>
      <c r="D7142" t="str">
        <f t="shared" si="111"/>
        <v>K30APSTL75 PS FENNIMORE CA GREEN LEAFY SOIL 033124 K30APSTL75</v>
      </c>
    </row>
    <row r="7143" spans="1:4">
      <c r="A7143" t="s">
        <v>36743</v>
      </c>
      <c r="B7143" t="s">
        <v>36744</v>
      </c>
      <c r="D7143" t="str">
        <f t="shared" si="111"/>
        <v>KS0EMLKGBP MAVERAKIS ELI LILLY A23 3594 0 KS0EMLKGBP</v>
      </c>
    </row>
    <row r="7144" spans="1:4">
      <c r="A7144" t="s">
        <v>36745</v>
      </c>
      <c r="B7144" t="s">
        <v>36746</v>
      </c>
      <c r="D7144" t="str">
        <f t="shared" si="111"/>
        <v>KS0CACN507 MED IMCA CHIAMVIMONVAT AHA PRECISE CTR KS0CACN507</v>
      </c>
    </row>
    <row r="7145" spans="1:4">
      <c r="A7145" t="s">
        <v>36747</v>
      </c>
      <c r="B7145" t="s">
        <v>36748</v>
      </c>
      <c r="D7145" t="str">
        <f t="shared" si="111"/>
        <v>KS0CACN509 MED IMCA CHIAMVIMONVAT AHA CORE YEAR 2 KS0CACN509</v>
      </c>
    </row>
    <row r="7146" spans="1:4">
      <c r="A7146" t="s">
        <v>36749</v>
      </c>
      <c r="B7146" t="s">
        <v>36750</v>
      </c>
      <c r="D7146" t="str">
        <f t="shared" si="111"/>
        <v>KS0CACN510 MED IMCA CHIAMVIMONVAT AHA CORE YEAR 3 KS0CACN510</v>
      </c>
    </row>
    <row r="7147" spans="1:4">
      <c r="A7147" t="s">
        <v>36751</v>
      </c>
      <c r="B7147" t="s">
        <v>36752</v>
      </c>
      <c r="D7147" t="str">
        <f t="shared" si="111"/>
        <v>KS0CACN511 MED IMCA CHIAMVIMONVAT AHA CORE YEAR 4 KS0CACN511</v>
      </c>
    </row>
    <row r="7148" spans="1:4">
      <c r="A7148" t="s">
        <v>36753</v>
      </c>
      <c r="B7148" t="s">
        <v>36754</v>
      </c>
      <c r="D7148" t="str">
        <f t="shared" si="111"/>
        <v>K30APSFB92 PS LIETH SUB UCB BMA SARS Vaccines K30APSFB92</v>
      </c>
    </row>
    <row r="7149" spans="1:4">
      <c r="A7149" t="s">
        <v>36755</v>
      </c>
      <c r="B7149" t="s">
        <v>36756</v>
      </c>
      <c r="D7149" t="str">
        <f t="shared" si="111"/>
        <v>K30BPCEZ57 CNPRC Van Rompay Codagenix A23 1492 K30BPCEZ57</v>
      </c>
    </row>
    <row r="7150" spans="1:4">
      <c r="A7150" t="s">
        <v>36757</v>
      </c>
      <c r="B7150" t="s">
        <v>36758</v>
      </c>
      <c r="D7150" t="str">
        <f t="shared" si="111"/>
        <v>K30AWMIMET BME WANG NIH NIBIB 1R01EB034279 K30AWMIMET</v>
      </c>
    </row>
    <row r="7151" spans="1:4">
      <c r="A7151" t="s">
        <v>36759</v>
      </c>
      <c r="B7151" t="s">
        <v>36760</v>
      </c>
      <c r="D7151" t="str">
        <f t="shared" si="111"/>
        <v>K30CTNIBIB BME TAN NIH NIBIB 1R01EB034279 K30CTNIBIB</v>
      </c>
    </row>
    <row r="7152" spans="1:4">
      <c r="A7152" t="s">
        <v>36761</v>
      </c>
      <c r="B7152" t="s">
        <v>36762</v>
      </c>
      <c r="D7152" t="str">
        <f t="shared" si="111"/>
        <v>K30ESH0004 NIH NIBIB EV ENGINEERING K30ESH0004</v>
      </c>
    </row>
    <row r="7153" spans="1:4">
      <c r="A7153" t="s">
        <v>36763</v>
      </c>
      <c r="B7153" t="s">
        <v>36764</v>
      </c>
      <c r="D7153" t="str">
        <f t="shared" si="111"/>
        <v>K30RCMIMET BME Carney R01 MIMET 3 1 23 2 27 27 K30RCMIMET</v>
      </c>
    </row>
    <row r="7154" spans="1:4">
      <c r="A7154" t="s">
        <v>36765</v>
      </c>
      <c r="B7154" t="s">
        <v>36766</v>
      </c>
      <c r="D7154" t="str">
        <f t="shared" si="111"/>
        <v>K30HXCFUGE AN SCI CHENG USDA NIFA SNP levels K30HXCFUGE</v>
      </c>
    </row>
    <row r="7155" spans="1:4">
      <c r="A7155" t="s">
        <v>36767</v>
      </c>
      <c r="B7155" t="s">
        <v>36768</v>
      </c>
      <c r="D7155" t="str">
        <f t="shared" si="111"/>
        <v>KS0GLFEVER LOOTS LLNL VALLEY FEVER 9 30 2024 KS0GLFEVER</v>
      </c>
    </row>
    <row r="7156" spans="1:4">
      <c r="A7156" t="s">
        <v>36769</v>
      </c>
      <c r="B7156" t="s">
        <v>36770</v>
      </c>
      <c r="D7156" t="str">
        <f t="shared" si="111"/>
        <v>K30ISYHWFP IGN Hess A23 3181 WFP K30ISYHWFP</v>
      </c>
    </row>
    <row r="7157" spans="1:4">
      <c r="A7157" t="s">
        <v>36771</v>
      </c>
      <c r="B7157" t="s">
        <v>36772</v>
      </c>
      <c r="D7157" t="str">
        <f t="shared" si="111"/>
        <v>K30POS3700 WFCB POST NSF CARIBOU K30POS3700</v>
      </c>
    </row>
    <row r="7158" spans="1:4">
      <c r="A7158" t="s">
        <v>36773</v>
      </c>
      <c r="B7158" t="s">
        <v>36774</v>
      </c>
      <c r="D7158" t="str">
        <f t="shared" si="111"/>
        <v>K30XCYWAS2 ANS Univ of WA Subaward Yang K30XCYWAS2</v>
      </c>
    </row>
    <row r="7159" spans="1:4">
      <c r="A7159" t="s">
        <v>36775</v>
      </c>
      <c r="B7159" t="s">
        <v>36776</v>
      </c>
      <c r="D7159" t="str">
        <f t="shared" si="111"/>
        <v>K30APSFB83 PS BRUMMER 2023 USDA AFRI ALFALFA K30APSFB83</v>
      </c>
    </row>
    <row r="7160" spans="1:4">
      <c r="A7160" t="s">
        <v>36777</v>
      </c>
      <c r="B7160" t="s">
        <v>36778</v>
      </c>
      <c r="D7160" t="str">
        <f t="shared" si="111"/>
        <v>K30CLS2F70 MINNESOTA MODELING INTEGRATED MANAGME K30CLS2F70</v>
      </c>
    </row>
    <row r="7161" spans="1:4">
      <c r="A7161" t="s">
        <v>36779</v>
      </c>
      <c r="B7161" t="s">
        <v>36780</v>
      </c>
      <c r="D7161" t="str">
        <f t="shared" si="111"/>
        <v>K30PJHARKH UBA ARKANSAS CHILDRENS HOSPI 58 6026 01 K30PJHARKH</v>
      </c>
    </row>
    <row r="7162" spans="1:4">
      <c r="A7162" t="s">
        <v>36781</v>
      </c>
      <c r="B7162" t="s">
        <v>36782</v>
      </c>
      <c r="D7162" t="str">
        <f t="shared" si="111"/>
        <v>K30CMSCINC NUTR SLUPSKY UNIV OF CINC MOM2CHILD K30CMSCINC</v>
      </c>
    </row>
    <row r="7163" spans="1:4">
      <c r="A7163" t="s">
        <v>36783</v>
      </c>
      <c r="B7163" t="s">
        <v>36784</v>
      </c>
      <c r="D7163" t="str">
        <f t="shared" si="111"/>
        <v>K30APSTL76 PS TAYLOR 2023 CLGRB LETTUCE QUALITY K30APSTL76</v>
      </c>
    </row>
    <row r="7164" spans="1:4">
      <c r="A7164" t="s">
        <v>36785</v>
      </c>
      <c r="B7164" t="s">
        <v>36786</v>
      </c>
      <c r="D7164" t="str">
        <f t="shared" si="111"/>
        <v>K30JDM2F74 USDA Protect California Flora K30JDM2F74</v>
      </c>
    </row>
    <row r="7165" spans="1:4">
      <c r="A7165" t="s">
        <v>36787</v>
      </c>
      <c r="B7165" t="s">
        <v>36788</v>
      </c>
      <c r="D7165" t="str">
        <f t="shared" si="111"/>
        <v>K30GBREDMA EPS RATSCHBACHER USGS EDMAP K30GBREDMA</v>
      </c>
    </row>
    <row r="7166" spans="1:4">
      <c r="A7166" t="s">
        <v>36789</v>
      </c>
      <c r="B7166" t="s">
        <v>36790</v>
      </c>
      <c r="D7166" t="str">
        <f t="shared" si="111"/>
        <v>K30HER2F60 LAWR HERNANDEZ ARGO LAB Ecosystemsolar K30HER2F60</v>
      </c>
    </row>
    <row r="7167" spans="1:4">
      <c r="A7167" t="s">
        <v>36791</v>
      </c>
      <c r="B7167" t="s">
        <v>36792</v>
      </c>
      <c r="D7167" t="str">
        <f t="shared" si="111"/>
        <v>K30V435F78 Amargosa Basin Drought Resilience K30V435F78</v>
      </c>
    </row>
    <row r="7168" spans="1:4">
      <c r="A7168" t="s">
        <v>36793</v>
      </c>
      <c r="B7168" t="s">
        <v>36794</v>
      </c>
      <c r="D7168" t="str">
        <f t="shared" si="111"/>
        <v>K303879041 CEC HP Next Gen Heat Pump Flex Meyer K303879041</v>
      </c>
    </row>
    <row r="7169" spans="1:4">
      <c r="A7169" t="s">
        <v>36795</v>
      </c>
      <c r="B7169" t="s">
        <v>36796</v>
      </c>
      <c r="D7169" t="str">
        <f t="shared" si="111"/>
        <v>K30AEX2F81 Risk spread and control of Fusarium die K30AEX2F81</v>
      </c>
    </row>
    <row r="7170" spans="1:4">
      <c r="A7170" t="s">
        <v>36797</v>
      </c>
      <c r="B7170" t="s">
        <v>36798</v>
      </c>
      <c r="D7170" t="str">
        <f t="shared" si="111"/>
        <v>K30TERC272 TENV LYNCH CDFA INVASIVE BORERS K30TERC272</v>
      </c>
    </row>
    <row r="7171" spans="1:4">
      <c r="A7171" t="s">
        <v>36799</v>
      </c>
      <c r="B7171" t="s">
        <v>36800</v>
      </c>
      <c r="D7171" t="str">
        <f t="shared" ref="D7171:D7234" si="112">A7171&amp;" "&amp;B7171</f>
        <v>KS0PMAT847 MED IMPM ALBERTSON BOEHRINGER PF ILD KS0PMAT847</v>
      </c>
    </row>
    <row r="7172" spans="1:4">
      <c r="A7172" t="s">
        <v>36801</v>
      </c>
      <c r="B7172" t="s">
        <v>36802</v>
      </c>
      <c r="D7172" t="str">
        <f t="shared" si="112"/>
        <v>KS0PMAT848 MED IMPM ALBERTSON BOEHRINGER IPF KS0PMAT848</v>
      </c>
    </row>
    <row r="7173" spans="1:4">
      <c r="A7173" t="s">
        <v>36803</v>
      </c>
      <c r="B7173" t="s">
        <v>36804</v>
      </c>
      <c r="D7173" t="str">
        <f t="shared" si="112"/>
        <v>K30V419NEO Maier CDFA Neonatal Beef Calves in CA K30V419NEO</v>
      </c>
    </row>
    <row r="7174" spans="1:4">
      <c r="A7174" t="s">
        <v>36805</v>
      </c>
      <c r="B7174" t="s">
        <v>36806</v>
      </c>
      <c r="D7174" t="str">
        <f t="shared" si="112"/>
        <v>KS0ARF3001 Med Surg Canter F30 Aryana Razmara KS0ARF3001</v>
      </c>
    </row>
    <row r="7175" spans="1:4">
      <c r="A7175" t="s">
        <v>36807</v>
      </c>
      <c r="B7175" t="s">
        <v>36808</v>
      </c>
      <c r="D7175" t="str">
        <f t="shared" si="112"/>
        <v>K30APSARA2 PS KASSIM RICE RESEARCH WEED MANA 123123 K30APSARA2</v>
      </c>
    </row>
    <row r="7176" spans="1:4">
      <c r="A7176" t="s">
        <v>36809</v>
      </c>
      <c r="B7176" t="s">
        <v>36810</v>
      </c>
      <c r="D7176" t="str">
        <f t="shared" si="112"/>
        <v>K30APSPC29 PS MARINO CA CHERRY INVEST DORM23 24 K30APSPC29</v>
      </c>
    </row>
    <row r="7177" spans="1:4">
      <c r="A7177" t="s">
        <v>36811</v>
      </c>
      <c r="B7177" t="s">
        <v>36812</v>
      </c>
      <c r="D7177" t="str">
        <f t="shared" si="112"/>
        <v>K30V4D1502 Soltero Rivera Gallant Pet FCGS K30V4D1502</v>
      </c>
    </row>
    <row r="7178" spans="1:4">
      <c r="A7178" t="s">
        <v>36813</v>
      </c>
      <c r="B7178" t="s">
        <v>36814</v>
      </c>
      <c r="D7178" t="str">
        <f t="shared" si="112"/>
        <v>K30V470SDZ VM WHC Najera SD Zoo Society Mtn Lion K30V470SDZ</v>
      </c>
    </row>
    <row r="7179" spans="1:4">
      <c r="A7179" t="s">
        <v>36815</v>
      </c>
      <c r="B7179" t="s">
        <v>36816</v>
      </c>
      <c r="D7179" t="str">
        <f t="shared" si="112"/>
        <v>K30APSPT52 PS CDPB Prune Cultivar E D 3 31 2024 K30APSPT52</v>
      </c>
    </row>
    <row r="7180" spans="1:4">
      <c r="A7180" t="s">
        <v>36817</v>
      </c>
      <c r="B7180" t="s">
        <v>36818</v>
      </c>
      <c r="D7180" t="str">
        <f t="shared" si="112"/>
        <v>K30LEWIF91 WFCB LEWIS CDWR eff 9 1 23 K30LEWIF91</v>
      </c>
    </row>
    <row r="7181" spans="1:4">
      <c r="A7181" t="s">
        <v>36819</v>
      </c>
      <c r="B7181" t="s">
        <v>36820</v>
      </c>
      <c r="D7181" t="str">
        <f t="shared" si="112"/>
        <v>K30TLP2F97 USDA NIFA Fatal Attraction 906 707 K30TLP2F97</v>
      </c>
    </row>
    <row r="7182" spans="1:4">
      <c r="A7182" t="s">
        <v>36821</v>
      </c>
      <c r="B7182" t="s">
        <v>36822</v>
      </c>
      <c r="D7182" t="str">
        <f t="shared" si="112"/>
        <v>K30TLP2F9A USDA NIFA Fatal Attraction Univ of AZ K30TLP2F9A</v>
      </c>
    </row>
    <row r="7183" spans="1:4">
      <c r="A7183" t="s">
        <v>36823</v>
      </c>
      <c r="B7183" t="s">
        <v>36824</v>
      </c>
      <c r="D7183" t="str">
        <f t="shared" si="112"/>
        <v>KS0HODJ810 MED IMHO DUCORE BAYER 21280 KS0HODJ810</v>
      </c>
    </row>
    <row r="7184" spans="1:4">
      <c r="A7184" t="s">
        <v>36825</v>
      </c>
      <c r="B7184" t="s">
        <v>36826</v>
      </c>
      <c r="D7184" t="str">
        <f t="shared" si="112"/>
        <v>K30TKAZCXF CHE Kuhl AZU Mid Scale RI 2 Cons CXFEL K30TKAZCXF</v>
      </c>
    </row>
    <row r="7185" spans="1:4">
      <c r="A7185" t="s">
        <v>36827</v>
      </c>
      <c r="B7185" t="s">
        <v>36828</v>
      </c>
      <c r="D7185" t="str">
        <f t="shared" si="112"/>
        <v>K30AMOSPO3 ANS USDA SPOTTED OWLIII OBERBAUER K30AMOSPO3</v>
      </c>
    </row>
    <row r="7186" spans="1:4">
      <c r="A7186" t="s">
        <v>36829</v>
      </c>
      <c r="B7186" t="s">
        <v>36830</v>
      </c>
      <c r="D7186" t="str">
        <f t="shared" si="112"/>
        <v>KS0LAINCEN MED PSYCH Abbeduto SFARI 0316 0219 KS0LAINCEN</v>
      </c>
    </row>
    <row r="7187" spans="1:4">
      <c r="A7187" t="s">
        <v>36831</v>
      </c>
      <c r="B7187" t="s">
        <v>36832</v>
      </c>
      <c r="D7187" t="str">
        <f t="shared" si="112"/>
        <v>KS0LASPARK MED PSYCH Abbeduto SFARI 0316 0219 KS0LASPARK</v>
      </c>
    </row>
    <row r="7188" spans="1:4">
      <c r="A7188" t="s">
        <v>36833</v>
      </c>
      <c r="B7188" t="s">
        <v>36834</v>
      </c>
      <c r="D7188" t="str">
        <f t="shared" si="112"/>
        <v>KS0LASPRK2 MED PSYCH Abbeduto SFARI 0316 0219 yr 2 KS0LASPRK2</v>
      </c>
    </row>
    <row r="7189" spans="1:4">
      <c r="A7189" t="s">
        <v>36835</v>
      </c>
      <c r="B7189" t="s">
        <v>36836</v>
      </c>
      <c r="D7189" t="str">
        <f t="shared" si="112"/>
        <v>KS0LASPRK3 MED PSYCH Abbeduto SFARI 0316 0219 yr3 KS0LASPRK3</v>
      </c>
    </row>
    <row r="7190" spans="1:4">
      <c r="A7190" t="s">
        <v>36837</v>
      </c>
      <c r="B7190" t="s">
        <v>36838</v>
      </c>
      <c r="D7190" t="str">
        <f t="shared" si="112"/>
        <v>KS0LASPRK4 MED PSYCH Abbeduto SFARI 0316 0220 yr4 KS0LASPRK4</v>
      </c>
    </row>
    <row r="7191" spans="1:4">
      <c r="A7191" t="s">
        <v>36839</v>
      </c>
      <c r="B7191" t="s">
        <v>36840</v>
      </c>
      <c r="D7191" t="str">
        <f t="shared" si="112"/>
        <v>KS0LASPRK5 MED PSYCH Abbeduto SFARI 0316 0220 yr5 KS0LASPRK5</v>
      </c>
    </row>
    <row r="7192" spans="1:4">
      <c r="A7192" t="s">
        <v>36841</v>
      </c>
      <c r="B7192" t="s">
        <v>36842</v>
      </c>
      <c r="D7192" t="str">
        <f t="shared" si="112"/>
        <v>KS0LASPRK6 MED PSYCH Abbeduto SFARI 0316 0222 yr6 KS0LASPRK6</v>
      </c>
    </row>
    <row r="7193" spans="1:4">
      <c r="A7193" t="s">
        <v>36843</v>
      </c>
      <c r="B7193" t="s">
        <v>36844</v>
      </c>
      <c r="D7193" t="str">
        <f t="shared" si="112"/>
        <v>KS0LASPRK7 MED PSYCH Abbeduto SFARI 0316 0223 yr7 KS0LASPRK7</v>
      </c>
    </row>
    <row r="7194" spans="1:4">
      <c r="A7194" t="s">
        <v>36845</v>
      </c>
      <c r="B7194" t="s">
        <v>36846</v>
      </c>
      <c r="D7194" t="str">
        <f t="shared" si="112"/>
        <v>KS0LASPRKI MED PSYCH Abbeduto SFARI 2021 Incentive KS0LASPRKI</v>
      </c>
    </row>
    <row r="7195" spans="1:4">
      <c r="A7195" t="s">
        <v>36847</v>
      </c>
      <c r="B7195" t="s">
        <v>36848</v>
      </c>
      <c r="D7195" t="str">
        <f t="shared" si="112"/>
        <v>KS0LASPRKS MED PSYCH Abbeduto SFARI 0316 0220 Supp KS0LASPRKS</v>
      </c>
    </row>
    <row r="7196" spans="1:4">
      <c r="A7196" t="s">
        <v>36849</v>
      </c>
      <c r="B7196" t="s">
        <v>36850</v>
      </c>
      <c r="D7196" t="str">
        <f t="shared" si="112"/>
        <v>KS0HOAM811 MED IMCT ABEDI TESSA THERAPEUTICS FF01 KS0HOAM811</v>
      </c>
    </row>
    <row r="7197" spans="1:4">
      <c r="A7197" t="s">
        <v>36851</v>
      </c>
      <c r="B7197" t="s">
        <v>36852</v>
      </c>
      <c r="D7197" t="str">
        <f t="shared" si="112"/>
        <v>K30BYF0059 ECE YOO TOYOTAMOTOR K30BYF0059</v>
      </c>
    </row>
    <row r="7198" spans="1:4">
      <c r="A7198" t="s">
        <v>36853</v>
      </c>
      <c r="B7198" t="s">
        <v>36854</v>
      </c>
      <c r="D7198" t="str">
        <f t="shared" si="112"/>
        <v>KS0PMKN300 MED IMPM KENYON UCSF PRECISE SMART SA KS0PMKN300</v>
      </c>
    </row>
    <row r="7199" spans="1:4">
      <c r="A7199" t="s">
        <v>36855</v>
      </c>
      <c r="B7199" t="s">
        <v>36856</v>
      </c>
      <c r="D7199" t="str">
        <f t="shared" si="112"/>
        <v>KS0PMKN301 MED IMPM KENYON UCSF PRECISE SMART SA YR KS0PMKN301</v>
      </c>
    </row>
    <row r="7200" spans="1:4">
      <c r="A7200" t="s">
        <v>36857</v>
      </c>
      <c r="B7200" t="s">
        <v>36858</v>
      </c>
      <c r="D7200" t="str">
        <f t="shared" si="112"/>
        <v>KS0PMKN303 MED IMPM KENYON UCSF PRECISE SMART SA YR KS0PMKN303</v>
      </c>
    </row>
    <row r="7201" spans="1:4">
      <c r="A7201" t="s">
        <v>36859</v>
      </c>
      <c r="B7201" t="s">
        <v>36860</v>
      </c>
      <c r="D7201" t="str">
        <f t="shared" si="112"/>
        <v>KS0PMKN304 MED IMPM KENYON UCSF PRECISE SMARTSA YR5 KS0PMKN304</v>
      </c>
    </row>
    <row r="7202" spans="1:4">
      <c r="A7202" t="s">
        <v>36861</v>
      </c>
      <c r="B7202" t="s">
        <v>36862</v>
      </c>
      <c r="D7202" t="str">
        <f t="shared" si="112"/>
        <v>KS0PMKN305 MED IMPM KENYON UCSF PRECISE SMARTSA YR6 KS0PMKN305</v>
      </c>
    </row>
    <row r="7203" spans="1:4">
      <c r="A7203" t="s">
        <v>36863</v>
      </c>
      <c r="B7203" t="s">
        <v>36864</v>
      </c>
      <c r="D7203" t="str">
        <f t="shared" si="112"/>
        <v>K30RJSEOTO JMIE RCJ1 US FISH WILDLIFE SELENIUM K30RJSEOTO</v>
      </c>
    </row>
    <row r="7204" spans="1:4">
      <c r="A7204" t="s">
        <v>36865</v>
      </c>
      <c r="B7204" t="s">
        <v>36866</v>
      </c>
      <c r="D7204" t="str">
        <f t="shared" si="112"/>
        <v>KS0PMAT829 MED IMPM ALBERTSON CELGENE CC 90001 KS0PMAT829</v>
      </c>
    </row>
    <row r="7205" spans="1:4">
      <c r="A7205" t="s">
        <v>36867</v>
      </c>
      <c r="B7205" t="s">
        <v>36868</v>
      </c>
      <c r="D7205" t="str">
        <f t="shared" si="112"/>
        <v>KS0IDCS829 MED IMID COHEN REBIOTIX 2017 01 KS0IDCS829</v>
      </c>
    </row>
    <row r="7206" spans="1:4">
      <c r="A7206" t="s">
        <v>36869</v>
      </c>
      <c r="B7206" t="s">
        <v>36870</v>
      </c>
      <c r="D7206" t="str">
        <f t="shared" si="112"/>
        <v>K302350983 NSF CAREER Combating Numerical Bugs Rub K302350983</v>
      </c>
    </row>
    <row r="7207" spans="1:4">
      <c r="A7207" t="s">
        <v>36871</v>
      </c>
      <c r="B7207" t="s">
        <v>36872</v>
      </c>
      <c r="D7207" t="str">
        <f t="shared" si="112"/>
        <v>K302350984 NSF CAREER Participant Combating Rubio K302350984</v>
      </c>
    </row>
    <row r="7208" spans="1:4">
      <c r="A7208" t="s">
        <v>36873</v>
      </c>
      <c r="B7208" t="s">
        <v>36874</v>
      </c>
      <c r="D7208" t="str">
        <f t="shared" si="112"/>
        <v>K302350985 NSF CAREER REU Combating Rubio K302350985</v>
      </c>
    </row>
    <row r="7209" spans="1:4">
      <c r="A7209" t="s">
        <v>36875</v>
      </c>
      <c r="B7209" t="s">
        <v>36876</v>
      </c>
      <c r="D7209" t="str">
        <f t="shared" si="112"/>
        <v>KS0HOGD850 MED IMHO GANDARA GENENTECH BO29554 KS0HOGD850</v>
      </c>
    </row>
    <row r="7210" spans="1:4">
      <c r="A7210" t="s">
        <v>36877</v>
      </c>
      <c r="B7210" t="s">
        <v>36878</v>
      </c>
      <c r="D7210" t="str">
        <f t="shared" si="112"/>
        <v>K30SZAJSMF JAMES S MCDONNELL FOUND 5YR K30SZAJSMF</v>
      </c>
    </row>
    <row r="7211" spans="1:4">
      <c r="A7211" t="s">
        <v>36879</v>
      </c>
      <c r="B7211" t="s">
        <v>36880</v>
      </c>
      <c r="D7211" t="str">
        <f t="shared" si="112"/>
        <v>KS0HORJ815 MED IMHO RIESS GLAXOSMITHKLINE 208471 KS0HORJ815</v>
      </c>
    </row>
    <row r="7212" spans="1:4">
      <c r="A7212" t="s">
        <v>36881</v>
      </c>
      <c r="B7212" t="s">
        <v>36882</v>
      </c>
      <c r="D7212" t="str">
        <f t="shared" si="112"/>
        <v>K30DESJNEA DES J Young NEA Grant K30DESJNEA</v>
      </c>
    </row>
    <row r="7213" spans="1:4">
      <c r="A7213" t="s">
        <v>36883</v>
      </c>
      <c r="B7213" t="s">
        <v>36884</v>
      </c>
      <c r="D7213" t="str">
        <f t="shared" si="112"/>
        <v>K30FMS5ECO ESP Moore NSF CHN2 K30FMS5ECO</v>
      </c>
    </row>
    <row r="7214" spans="1:4">
      <c r="A7214" t="s">
        <v>36885</v>
      </c>
      <c r="B7214" t="s">
        <v>36886</v>
      </c>
      <c r="D7214" t="str">
        <f t="shared" si="112"/>
        <v>KS0HOLT803 MED IMHO LI MERCK MK3475 495 04 KS0HOLT803</v>
      </c>
    </row>
    <row r="7215" spans="1:4">
      <c r="A7215" t="s">
        <v>36887</v>
      </c>
      <c r="B7215" t="s">
        <v>36888</v>
      </c>
      <c r="D7215" t="str">
        <f t="shared" si="112"/>
        <v>K30S4FBDWR CEE Bombardelli DWR Hydraulic Modeling K30S4FBDWR</v>
      </c>
    </row>
    <row r="7216" spans="1:4">
      <c r="A7216" t="s">
        <v>36889</v>
      </c>
      <c r="B7216" t="s">
        <v>36890</v>
      </c>
      <c r="D7216" t="str">
        <f t="shared" si="112"/>
        <v>K30ERBCOX2 FERMI NATIONAL ACCELERATOR LAB 657498 K30ERBCOX2</v>
      </c>
    </row>
    <row r="7217" spans="1:4">
      <c r="A7217" t="s">
        <v>36891</v>
      </c>
      <c r="B7217" t="s">
        <v>36892</v>
      </c>
      <c r="D7217" t="str">
        <f t="shared" si="112"/>
        <v>K30APOAFRI BAE Pourreza AFRI Sub w Uof FL 5 31 23 K30APOAFRI</v>
      </c>
    </row>
    <row r="7218" spans="1:4">
      <c r="A7218" t="s">
        <v>36893</v>
      </c>
      <c r="B7218" t="s">
        <v>36894</v>
      </c>
      <c r="D7218" t="str">
        <f t="shared" si="112"/>
        <v>K30CHEFER4 FERMI NATIONAL ACCELERATOR LAB 655955 K30CHEFER4</v>
      </c>
    </row>
    <row r="7219" spans="1:4">
      <c r="A7219" t="s">
        <v>36895</v>
      </c>
      <c r="B7219" t="s">
        <v>36896</v>
      </c>
      <c r="D7219" t="str">
        <f t="shared" si="112"/>
        <v>K30CHEFER5 FERMILAB Sub No 655955 On Campus IDR K30CHEFER5</v>
      </c>
    </row>
    <row r="7220" spans="1:4">
      <c r="A7220" t="s">
        <v>36897</v>
      </c>
      <c r="B7220" t="s">
        <v>36898</v>
      </c>
      <c r="D7220" t="str">
        <f t="shared" si="112"/>
        <v>K30FORGFT5 CAC 2019 2020 K30FORGFT5</v>
      </c>
    </row>
    <row r="7221" spans="1:4">
      <c r="A7221" t="s">
        <v>36899</v>
      </c>
      <c r="B7221" t="s">
        <v>36900</v>
      </c>
      <c r="D7221" t="str">
        <f t="shared" si="112"/>
        <v>K30V4B49ND AMOR Notre Dame Adv Spatial Repellents K30V4B49ND</v>
      </c>
    </row>
    <row r="7222" spans="1:4">
      <c r="A7222" t="s">
        <v>36901</v>
      </c>
      <c r="B7222" t="s">
        <v>36902</v>
      </c>
      <c r="D7222" t="str">
        <f t="shared" si="112"/>
        <v>K30MATAF05 A Fannjiang SIMONS FDN 2019 24 K30MATAF05</v>
      </c>
    </row>
    <row r="7223" spans="1:4">
      <c r="A7223" t="s">
        <v>36903</v>
      </c>
      <c r="B7223" t="s">
        <v>36904</v>
      </c>
      <c r="D7223" t="str">
        <f t="shared" si="112"/>
        <v>K30SIMNAF1 Dept SIMONS Grant Albert Fannjiang K30SIMNAF1</v>
      </c>
    </row>
    <row r="7224" spans="1:4">
      <c r="A7224" t="s">
        <v>36905</v>
      </c>
      <c r="B7224" t="s">
        <v>36906</v>
      </c>
      <c r="D7224" t="str">
        <f t="shared" si="112"/>
        <v>K30MH73C31 POLS NSF COLLABORATIVE McKIBBEN 73C31 K30MH73C31</v>
      </c>
    </row>
    <row r="7225" spans="1:4">
      <c r="A7225" t="s">
        <v>36907</v>
      </c>
      <c r="B7225" t="s">
        <v>36908</v>
      </c>
      <c r="D7225" t="str">
        <f t="shared" si="112"/>
        <v>K30APNSFMM BME NSF MOTILE MATTER AWARD PARIKH K30APNSFMM</v>
      </c>
    </row>
    <row r="7226" spans="1:4">
      <c r="A7226" t="s">
        <v>36909</v>
      </c>
      <c r="B7226" t="s">
        <v>36910</v>
      </c>
      <c r="D7226" t="str">
        <f t="shared" si="112"/>
        <v>KS0HOKE812 MED IMHO KIM BRISTOL MYERS UCDCC 276 KS0HOKE812</v>
      </c>
    </row>
    <row r="7227" spans="1:4">
      <c r="A7227" t="s">
        <v>36911</v>
      </c>
      <c r="B7227" t="s">
        <v>36912</v>
      </c>
      <c r="D7227" t="str">
        <f t="shared" si="112"/>
        <v>KS0MAABB14 APPERSON ABBVIE INC M14 397 0 12 31 24 KS0MAABB14</v>
      </c>
    </row>
    <row r="7228" spans="1:4">
      <c r="A7228" t="s">
        <v>36913</v>
      </c>
      <c r="B7228" t="s">
        <v>36914</v>
      </c>
      <c r="D7228" t="str">
        <f t="shared" si="112"/>
        <v>KS0MAABB18 APPERSON ABBVIE INC M18 918 0 12 31 24 KS0MAABB18</v>
      </c>
    </row>
    <row r="7229" spans="1:4">
      <c r="A7229" t="s">
        <v>36915</v>
      </c>
      <c r="B7229" t="s">
        <v>36916</v>
      </c>
      <c r="D7229" t="str">
        <f t="shared" si="112"/>
        <v>K30BPCCZ61 CNPRC Morrison Bliss Moreau NIH R01 K30BPCCZ61</v>
      </c>
    </row>
    <row r="7230" spans="1:4">
      <c r="A7230" t="s">
        <v>36917</v>
      </c>
      <c r="B7230" t="s">
        <v>36918</v>
      </c>
      <c r="D7230" t="str">
        <f t="shared" si="112"/>
        <v>K30VPCCZ61 CNPRC BPCCZ61 GSR TUITION FEES K30VPCCZ61</v>
      </c>
    </row>
    <row r="7231" spans="1:4">
      <c r="A7231" t="s">
        <v>36919</v>
      </c>
      <c r="B7231" t="s">
        <v>36920</v>
      </c>
      <c r="D7231" t="str">
        <f t="shared" si="112"/>
        <v>K302373C49 CS CCRI Modernizing gem5 Lowe Power K302373C49</v>
      </c>
    </row>
    <row r="7232" spans="1:4">
      <c r="A7232" t="s">
        <v>36921</v>
      </c>
      <c r="B7232" t="s">
        <v>36922</v>
      </c>
      <c r="D7232" t="str">
        <f t="shared" si="112"/>
        <v>K302373C50 CS CCRI PARTICIPANTS Moderning gem5 Lowe K302373C50</v>
      </c>
    </row>
    <row r="7233" spans="1:4">
      <c r="A7233" t="s">
        <v>36923</v>
      </c>
      <c r="B7233" t="s">
        <v>36924</v>
      </c>
      <c r="D7233" t="str">
        <f t="shared" si="112"/>
        <v>K302373REU CS CCRI REU Moderning gem5 Lowe K302373REU</v>
      </c>
    </row>
    <row r="7234" spans="1:4">
      <c r="A7234" t="s">
        <v>36925</v>
      </c>
      <c r="B7234" t="s">
        <v>36926</v>
      </c>
      <c r="D7234" t="str">
        <f t="shared" si="112"/>
        <v>KS0RM73C51 CDMRP Post Traumatic Epilepsy 8 14 24 KS0RM73C51</v>
      </c>
    </row>
    <row r="7235" spans="1:4">
      <c r="A7235" t="s">
        <v>36927</v>
      </c>
      <c r="B7235" t="s">
        <v>36928</v>
      </c>
      <c r="D7235" t="str">
        <f t="shared" ref="D7235:D7298" si="113">A7235&amp;" "&amp;B7235</f>
        <v>KS0HKUCL01 Kales UCL 7 19 12 23 spo 20 1835 KS0HKUCL01</v>
      </c>
    </row>
    <row r="7236" spans="1:4">
      <c r="A7236" t="s">
        <v>36929</v>
      </c>
      <c r="B7236" t="s">
        <v>36930</v>
      </c>
      <c r="D7236" t="str">
        <f t="shared" si="113"/>
        <v>K30SGUH3T3 BME George UH3 HL141800 8 1 19 7 31 20 K30SGUH3T3</v>
      </c>
    </row>
    <row r="7237" spans="1:4">
      <c r="A7237" t="s">
        <v>36931</v>
      </c>
      <c r="B7237" t="s">
        <v>36932</v>
      </c>
      <c r="D7237" t="str">
        <f t="shared" si="113"/>
        <v>K30SGUH3T4 BME George UH3 HL141800 8 1 20 7 31 21 K30SGUH3T4</v>
      </c>
    </row>
    <row r="7238" spans="1:4">
      <c r="A7238" t="s">
        <v>36933</v>
      </c>
      <c r="B7238" t="s">
        <v>36934</v>
      </c>
      <c r="D7238" t="str">
        <f t="shared" si="113"/>
        <v>K30SGUH3T5 BME George UH3 HL141800 8 1 21 7 31 22 K30SGUH3T5</v>
      </c>
    </row>
    <row r="7239" spans="1:4">
      <c r="A7239" t="s">
        <v>36935</v>
      </c>
      <c r="B7239" t="s">
        <v>36936</v>
      </c>
      <c r="D7239" t="str">
        <f t="shared" si="113"/>
        <v>K30SGUH3Y3 BME George UH3 HL141800 8 1 19 7 31 20 K30SGUH3Y3</v>
      </c>
    </row>
    <row r="7240" spans="1:4">
      <c r="A7240" t="s">
        <v>36937</v>
      </c>
      <c r="B7240" t="s">
        <v>36938</v>
      </c>
      <c r="D7240" t="str">
        <f t="shared" si="113"/>
        <v>K30SGUH3Y4 BME George UH3 HL141800 8 1 20 7 31 21 K30SGUH3Y4</v>
      </c>
    </row>
    <row r="7241" spans="1:4">
      <c r="A7241" t="s">
        <v>36939</v>
      </c>
      <c r="B7241" t="s">
        <v>36940</v>
      </c>
      <c r="D7241" t="str">
        <f t="shared" si="113"/>
        <v>K30SGUH3Y5 BME George UH3 HL141800 8 1 21 7 31 22 K30SGUH3Y5</v>
      </c>
    </row>
    <row r="7242" spans="1:4">
      <c r="A7242" t="s">
        <v>36941</v>
      </c>
      <c r="B7242" t="s">
        <v>36942</v>
      </c>
      <c r="D7242" t="str">
        <f t="shared" si="113"/>
        <v>K30UH3COVD BME George UH3 Supplement 9 1 20 8 31 21 K30UH3COVD</v>
      </c>
    </row>
    <row r="7243" spans="1:4">
      <c r="A7243" t="s">
        <v>36943</v>
      </c>
      <c r="B7243" t="s">
        <v>36944</v>
      </c>
      <c r="D7243" t="str">
        <f t="shared" si="113"/>
        <v>KS0GIBC830 MED IMGI GILEAD GS US 428 4194 BOWLUS KS0GIBC830</v>
      </c>
    </row>
    <row r="7244" spans="1:4">
      <c r="A7244" t="s">
        <v>36945</v>
      </c>
      <c r="B7244" t="s">
        <v>36946</v>
      </c>
      <c r="D7244" t="str">
        <f t="shared" si="113"/>
        <v>KS0IDCS835 MED IMID COHEN MERCK MK8228 040 KS0IDCS835</v>
      </c>
    </row>
    <row r="7245" spans="1:4">
      <c r="A7245" t="s">
        <v>36947</v>
      </c>
      <c r="B7245" t="s">
        <v>36948</v>
      </c>
      <c r="D7245" t="str">
        <f t="shared" si="113"/>
        <v>KS0PMAR872 MED IMPM ALLEN PHASEBIO PB1046 PT CL 006 KS0PMAR872</v>
      </c>
    </row>
    <row r="7246" spans="1:4">
      <c r="A7246" t="s">
        <v>36949</v>
      </c>
      <c r="B7246" t="s">
        <v>36950</v>
      </c>
      <c r="D7246" t="str">
        <f t="shared" si="113"/>
        <v>K30CPGR20A FY20 UC Davis Services RSA58 2032 9 056 K30CPGR20A</v>
      </c>
    </row>
    <row r="7247" spans="1:4">
      <c r="A7247" t="s">
        <v>36951</v>
      </c>
      <c r="B7247" t="s">
        <v>36952</v>
      </c>
      <c r="D7247" t="str">
        <f t="shared" si="113"/>
        <v>K30CPGR20G FY20 GreenhouseServices RSA58 2023 9 057 K30CPGR20G</v>
      </c>
    </row>
    <row r="7248" spans="1:4">
      <c r="A7248" t="s">
        <v>36953</v>
      </c>
      <c r="B7248" t="s">
        <v>36954</v>
      </c>
      <c r="D7248" t="str">
        <f t="shared" si="113"/>
        <v>K30BOONSFC CMB BOORMAN NSF CAREER Contingent learn K30BOONSFC</v>
      </c>
    </row>
    <row r="7249" spans="1:4">
      <c r="A7249" t="s">
        <v>36955</v>
      </c>
      <c r="B7249" t="s">
        <v>36956</v>
      </c>
      <c r="D7249" t="str">
        <f t="shared" si="113"/>
        <v>K302373C69 CS NSF CNS Network Control Liu K302373C69</v>
      </c>
    </row>
    <row r="7250" spans="1:4">
      <c r="A7250" t="s">
        <v>36957</v>
      </c>
      <c r="B7250" t="s">
        <v>36958</v>
      </c>
      <c r="D7250" t="str">
        <f t="shared" si="113"/>
        <v>K30APSPAJ2 PS KHALSA 2021 23 ABC NUTRIENT CYCLING K30APSPAJ2</v>
      </c>
    </row>
    <row r="7251" spans="1:4">
      <c r="A7251" t="s">
        <v>36959</v>
      </c>
      <c r="B7251" t="s">
        <v>36960</v>
      </c>
      <c r="D7251" t="str">
        <f t="shared" si="113"/>
        <v>KS0ABAOFND MED OTO BEWLEY AO Mandibular Study KS0ABAOFND</v>
      </c>
    </row>
    <row r="7252" spans="1:4">
      <c r="A7252" t="s">
        <v>36961</v>
      </c>
      <c r="B7252" t="s">
        <v>36962</v>
      </c>
      <c r="D7252" t="str">
        <f t="shared" si="113"/>
        <v>K306877007 Energy Foundation 3RFM Policy Outreach K306877007</v>
      </c>
    </row>
    <row r="7253" spans="1:4">
      <c r="A7253" t="s">
        <v>36963</v>
      </c>
      <c r="B7253" t="s">
        <v>36964</v>
      </c>
      <c r="D7253" t="str">
        <f t="shared" si="113"/>
        <v>K30HBFORST Ballard Designing for science learning K30HBFORST</v>
      </c>
    </row>
    <row r="7254" spans="1:4">
      <c r="A7254" t="s">
        <v>36965</v>
      </c>
      <c r="B7254" t="s">
        <v>36966</v>
      </c>
      <c r="D7254" t="str">
        <f t="shared" si="113"/>
        <v>K30OMNSF22 ECE MOME ENERGY EFFICIENT SUB MM WAVE K30OMNSF22</v>
      </c>
    </row>
    <row r="7255" spans="1:4">
      <c r="A7255" t="s">
        <v>36967</v>
      </c>
      <c r="B7255" t="s">
        <v>36968</v>
      </c>
      <c r="D7255" t="str">
        <f t="shared" si="113"/>
        <v>K30QGNSF22 ECE GU ENERGY EFFICIENT SUB MM WAVE K30QGNSF22</v>
      </c>
    </row>
    <row r="7256" spans="1:4">
      <c r="A7256" t="s">
        <v>36969</v>
      </c>
      <c r="B7256" t="s">
        <v>36970</v>
      </c>
      <c r="D7256" t="str">
        <f t="shared" si="113"/>
        <v>K307903ARM MAE S JOSHI NSF GRANT FINA ACCT K307903ARM</v>
      </c>
    </row>
    <row r="7257" spans="1:4">
      <c r="A7257" t="s">
        <v>36971</v>
      </c>
      <c r="B7257" t="s">
        <v>36972</v>
      </c>
      <c r="D7257" t="str">
        <f t="shared" si="113"/>
        <v>K30JS03ARM MAE S JOSHI NSF GRANT K30JS03ARM</v>
      </c>
    </row>
    <row r="7258" spans="1:4">
      <c r="A7258" t="s">
        <v>36973</v>
      </c>
      <c r="B7258" t="s">
        <v>36974</v>
      </c>
      <c r="D7258" t="str">
        <f t="shared" si="113"/>
        <v>K30JS03RET MAE S JOSHI NSF PARTICIPANT SUPPORT K30JS03RET</v>
      </c>
    </row>
    <row r="7259" spans="1:4">
      <c r="A7259" t="s">
        <v>36975</v>
      </c>
      <c r="B7259" t="s">
        <v>36976</v>
      </c>
      <c r="D7259" t="str">
        <f t="shared" si="113"/>
        <v>K30JS03REU MAE JOSHI S REU PARTICIPANT SUPPORT K30JS03REU</v>
      </c>
    </row>
    <row r="7260" spans="1:4">
      <c r="A7260" t="s">
        <v>36977</v>
      </c>
      <c r="B7260" t="s">
        <v>36978</v>
      </c>
      <c r="D7260" t="str">
        <f t="shared" si="113"/>
        <v>K30JSMX3RC MAE S JOSHI NSF PARTICIPANT SUPPORT K30JSMX3RC</v>
      </c>
    </row>
    <row r="7261" spans="1:4">
      <c r="A7261" t="s">
        <v>36979</v>
      </c>
      <c r="B7261" t="s">
        <v>36980</v>
      </c>
      <c r="D7261" t="str">
        <f t="shared" si="113"/>
        <v>K30MIL4792 CMB Miller Joshi NSF allocation K30MIL4792</v>
      </c>
    </row>
    <row r="7262" spans="1:4">
      <c r="A7262" t="s">
        <v>36981</v>
      </c>
      <c r="B7262" t="s">
        <v>36982</v>
      </c>
      <c r="D7262" t="str">
        <f t="shared" si="113"/>
        <v>K30MHNIG20 CHEM HEFFERN NIG 1R35GM133684 K30MHNIG20</v>
      </c>
    </row>
    <row r="7263" spans="1:4">
      <c r="A7263" t="s">
        <v>36983</v>
      </c>
      <c r="B7263" t="s">
        <v>36984</v>
      </c>
      <c r="D7263" t="str">
        <f t="shared" si="113"/>
        <v>K30NIG23RF Heffern Rebecca Fernandez Suppplemental K30NIG23RF</v>
      </c>
    </row>
    <row r="7264" spans="1:4">
      <c r="A7264" t="s">
        <v>36985</v>
      </c>
      <c r="B7264" t="s">
        <v>36986</v>
      </c>
      <c r="D7264" t="str">
        <f t="shared" si="113"/>
        <v>KS0RSBC509 CHRISTIANSEN DOD IIRA 8 31 2023 KS0RSBC509</v>
      </c>
    </row>
    <row r="7265" spans="1:4">
      <c r="A7265" t="s">
        <v>36987</v>
      </c>
      <c r="B7265" t="s">
        <v>36988</v>
      </c>
      <c r="D7265" t="str">
        <f t="shared" si="113"/>
        <v>K30APSPAJ5 PS ZWIENIECKI ALMOND DEVELOPMENT 073124 K30APSPAJ5</v>
      </c>
    </row>
    <row r="7266" spans="1:4">
      <c r="A7266" t="s">
        <v>36989</v>
      </c>
      <c r="B7266" t="s">
        <v>36990</v>
      </c>
      <c r="D7266" t="str">
        <f t="shared" si="113"/>
        <v>K30JCC3C96 USDA Forest Service 2019 24 K30JCC3C96</v>
      </c>
    </row>
    <row r="7267" spans="1:4">
      <c r="A7267" t="s">
        <v>36991</v>
      </c>
      <c r="B7267" t="s">
        <v>36992</v>
      </c>
      <c r="D7267" t="str">
        <f t="shared" si="113"/>
        <v>K30JCC3C9F USDA Forest Service FINA 2019 24 K30JCC3C9F</v>
      </c>
    </row>
    <row r="7268" spans="1:4">
      <c r="A7268" t="s">
        <v>36993</v>
      </c>
      <c r="B7268" t="s">
        <v>36994</v>
      </c>
      <c r="D7268" t="str">
        <f t="shared" si="113"/>
        <v>KS0CPFINA2 PATTEN HEBB REST SUPP FINA 8 31 2022 KS0CPFINA2</v>
      </c>
    </row>
    <row r="7269" spans="1:4">
      <c r="A7269" t="s">
        <v>36995</v>
      </c>
      <c r="B7269" t="s">
        <v>36996</v>
      </c>
      <c r="D7269" t="str">
        <f t="shared" si="113"/>
        <v>KS0CPFINA3 PATTEN HEBB REST SUPP FINA 8 31 2024 KS0CPFINA3</v>
      </c>
    </row>
    <row r="7270" spans="1:4">
      <c r="A7270" t="s">
        <v>36997</v>
      </c>
      <c r="B7270" t="s">
        <v>36998</v>
      </c>
      <c r="D7270" t="str">
        <f t="shared" si="113"/>
        <v>KS0CPHEBB1 PATTEN NSF HUMAN ROBOT SYS 8 31 2024 KS0CPHEBB1</v>
      </c>
    </row>
    <row r="7271" spans="1:4">
      <c r="A7271" t="s">
        <v>36999</v>
      </c>
      <c r="B7271" t="s">
        <v>37000</v>
      </c>
      <c r="D7271" t="str">
        <f t="shared" si="113"/>
        <v>KS0CPHEBB2 PATTEN HEBB REST SUPPLEMENT 08 22 KS0CPHEBB2</v>
      </c>
    </row>
    <row r="7272" spans="1:4">
      <c r="A7272" t="s">
        <v>37001</v>
      </c>
      <c r="B7272" t="s">
        <v>37002</v>
      </c>
      <c r="D7272" t="str">
        <f t="shared" si="113"/>
        <v>K30APSF737 PS FENNIMORE 2019 IR 4 RES PROJ 083120 K30APSF737</v>
      </c>
    </row>
    <row r="7273" spans="1:4">
      <c r="A7273" t="s">
        <v>37003</v>
      </c>
      <c r="B7273" t="s">
        <v>37004</v>
      </c>
      <c r="D7273" t="str">
        <f t="shared" si="113"/>
        <v>K30APSF906 PS CZJ IR 4 BOTRYTIS CUTFLOWER 8 31 21 K30APSF906</v>
      </c>
    </row>
    <row r="7274" spans="1:4">
      <c r="A7274" t="s">
        <v>37005</v>
      </c>
      <c r="B7274" t="s">
        <v>37006</v>
      </c>
      <c r="D7274" t="str">
        <f t="shared" si="113"/>
        <v>K30APSFA05 PS USDA IR 4 19 20 HANSON K30APSFA05</v>
      </c>
    </row>
    <row r="7275" spans="1:4">
      <c r="A7275" t="s">
        <v>37007</v>
      </c>
      <c r="B7275" t="s">
        <v>37008</v>
      </c>
      <c r="D7275" t="str">
        <f t="shared" si="113"/>
        <v>K30APSFA52 PS USDA IR 4 20 21 HANSON K30APSFA52</v>
      </c>
    </row>
    <row r="7276" spans="1:4">
      <c r="A7276" t="s">
        <v>37009</v>
      </c>
      <c r="B7276" t="s">
        <v>37010</v>
      </c>
      <c r="D7276" t="str">
        <f t="shared" si="113"/>
        <v>K30APSFA53 PS FENNIMORE 20 21 IR 4 RES PROJ 083121 K30APSFA53</v>
      </c>
    </row>
    <row r="7277" spans="1:4">
      <c r="A7277" t="s">
        <v>37011</v>
      </c>
      <c r="B7277" t="s">
        <v>37012</v>
      </c>
      <c r="D7277" t="str">
        <f t="shared" si="113"/>
        <v>K30CXN3C99 2019 20 IR 4 Environmental Horticulture K30CXN3C99</v>
      </c>
    </row>
    <row r="7278" spans="1:4">
      <c r="A7278" t="s">
        <v>37013</v>
      </c>
      <c r="B7278" t="s">
        <v>37014</v>
      </c>
      <c r="D7278" t="str">
        <f t="shared" si="113"/>
        <v>K30IMG3C99 IR 4 2020 Grettenberger K30IMG3C99</v>
      </c>
    </row>
    <row r="7279" spans="1:4">
      <c r="A7279" t="s">
        <v>37015</v>
      </c>
      <c r="B7279" t="s">
        <v>37016</v>
      </c>
      <c r="D7279" t="str">
        <f t="shared" si="113"/>
        <v>K30IR419DD IR 4 2019 Residue 8 31 20 K30IR419DD</v>
      </c>
    </row>
    <row r="7280" spans="1:4">
      <c r="A7280" t="s">
        <v>37017</v>
      </c>
      <c r="B7280" t="s">
        <v>37018</v>
      </c>
      <c r="D7280" t="str">
        <f t="shared" si="113"/>
        <v>K30IR419EE IR 4 2019 Crop Safety Efficacy 8 31 20 K30IR419EE</v>
      </c>
    </row>
    <row r="7281" spans="1:4">
      <c r="A7281" t="s">
        <v>37019</v>
      </c>
      <c r="B7281" t="s">
        <v>37020</v>
      </c>
      <c r="D7281" t="str">
        <f t="shared" si="113"/>
        <v>K30IR419FF IR 4 2019 Environmental Horticu 8 31 20 K30IR419FF</v>
      </c>
    </row>
    <row r="7282" spans="1:4">
      <c r="A7282" t="s">
        <v>37021</v>
      </c>
      <c r="B7282" t="s">
        <v>37022</v>
      </c>
      <c r="D7282" t="str">
        <f t="shared" si="113"/>
        <v>K30IR419GG IR 4 2019 Integrated Solutions 8 31 20 K30IR419GG</v>
      </c>
    </row>
    <row r="7283" spans="1:4">
      <c r="A7283" t="s">
        <v>37023</v>
      </c>
      <c r="B7283" t="s">
        <v>37024</v>
      </c>
      <c r="D7283" t="str">
        <f t="shared" si="113"/>
        <v>K30IR419HH IR 4 2019 UN Allocated 8 31 20 K30IR419HH</v>
      </c>
    </row>
    <row r="7284" spans="1:4">
      <c r="A7284" t="s">
        <v>37025</v>
      </c>
      <c r="B7284" t="s">
        <v>37026</v>
      </c>
      <c r="D7284" t="str">
        <f t="shared" si="113"/>
        <v>K30IR42019 IR 4 2019 WESTERN REGION CENTER 8 31 20 K30IR42019</v>
      </c>
    </row>
    <row r="7285" spans="1:4">
      <c r="A7285" t="s">
        <v>37027</v>
      </c>
      <c r="B7285" t="s">
        <v>37028</v>
      </c>
      <c r="D7285" t="str">
        <f t="shared" si="113"/>
        <v>K30IR42020 IR 4 2020 WESTERN REGION CENTER 8 31 21 K30IR42020</v>
      </c>
    </row>
    <row r="7286" spans="1:4">
      <c r="A7286" t="s">
        <v>37029</v>
      </c>
      <c r="B7286" t="s">
        <v>37030</v>
      </c>
      <c r="D7286" t="str">
        <f t="shared" si="113"/>
        <v>K30IR420DD IR 4 2020 Residue 8 31 21 K30IR420DD</v>
      </c>
    </row>
    <row r="7287" spans="1:4">
      <c r="A7287" t="s">
        <v>37031</v>
      </c>
      <c r="B7287" t="s">
        <v>37032</v>
      </c>
      <c r="D7287" t="str">
        <f t="shared" si="113"/>
        <v>K30IR420EE IR 4 2020 Crop Safety Efficacy 8 31 21 K30IR420EE</v>
      </c>
    </row>
    <row r="7288" spans="1:4">
      <c r="A7288" t="s">
        <v>37033</v>
      </c>
      <c r="B7288" t="s">
        <v>37034</v>
      </c>
      <c r="D7288" t="str">
        <f t="shared" si="113"/>
        <v>K30IR420FF IR 4 2020 Environmental Horticu 8 31 21 K30IR420FF</v>
      </c>
    </row>
    <row r="7289" spans="1:4">
      <c r="A7289" t="s">
        <v>37035</v>
      </c>
      <c r="B7289" t="s">
        <v>37036</v>
      </c>
      <c r="D7289" t="str">
        <f t="shared" si="113"/>
        <v>K30IR420GG IR 4 2020 Integrated Solutions 8 31 21 K30IR420GG</v>
      </c>
    </row>
    <row r="7290" spans="1:4">
      <c r="A7290" t="s">
        <v>37037</v>
      </c>
      <c r="B7290" t="s">
        <v>37038</v>
      </c>
      <c r="D7290" t="str">
        <f t="shared" si="113"/>
        <v>K30IR420HH IR 4 2020 Lab Equipment 8 31 21 K30IR420HH</v>
      </c>
    </row>
    <row r="7291" spans="1:4">
      <c r="A7291" t="s">
        <v>37039</v>
      </c>
      <c r="B7291" t="s">
        <v>37040</v>
      </c>
      <c r="D7291" t="str">
        <f t="shared" si="113"/>
        <v>K30IR420JJ IR 4 2020 CONSULTANT ACCT 8 31 21 K30IR420JJ</v>
      </c>
    </row>
    <row r="7292" spans="1:4">
      <c r="A7292" t="s">
        <v>37041</v>
      </c>
      <c r="B7292" t="s">
        <v>37042</v>
      </c>
      <c r="D7292" t="str">
        <f t="shared" si="113"/>
        <v>K30IR420KK IR 4 2020 WEST REGION CTR PARTIC 8 31 21 K30IR420KK</v>
      </c>
    </row>
    <row r="7293" spans="1:4">
      <c r="A7293" t="s">
        <v>37043</v>
      </c>
      <c r="B7293" t="s">
        <v>37044</v>
      </c>
      <c r="D7293" t="str">
        <f t="shared" si="113"/>
        <v>K30IR421KK IR 4 2021 WEST REGION CTR PARTIC 7 31 22 K30IR421KK</v>
      </c>
    </row>
    <row r="7294" spans="1:4">
      <c r="A7294" t="s">
        <v>37045</v>
      </c>
      <c r="B7294" t="s">
        <v>37046</v>
      </c>
      <c r="D7294" t="str">
        <f t="shared" si="113"/>
        <v>K30IR4CNSL IR 4 2019 CONSULTANT ACCT 8 31 20 K30IR4CNSL</v>
      </c>
    </row>
    <row r="7295" spans="1:4">
      <c r="A7295" t="s">
        <v>37047</v>
      </c>
      <c r="B7295" t="s">
        <v>37048</v>
      </c>
      <c r="D7295" t="str">
        <f t="shared" si="113"/>
        <v>K30IR4EQPT IR 4 2019 Lease Lab Equipment K30IR4EQPT</v>
      </c>
    </row>
    <row r="7296" spans="1:4">
      <c r="A7296" t="s">
        <v>37049</v>
      </c>
      <c r="B7296" t="s">
        <v>37050</v>
      </c>
      <c r="D7296" t="str">
        <f t="shared" si="113"/>
        <v>K30IR4PART IR 4 2019 WEST REGION CTR PARTIC 8 31 20 K30IR4PART</v>
      </c>
    </row>
    <row r="7297" spans="1:4">
      <c r="A7297" t="s">
        <v>37051</v>
      </c>
      <c r="B7297" t="s">
        <v>37052</v>
      </c>
      <c r="D7297" t="str">
        <f t="shared" si="113"/>
        <v>K30RLG3C99 IR 4 2019 WESTERN REGION CENTER 8 31 20 K30RLG3C99</v>
      </c>
    </row>
    <row r="7298" spans="1:4">
      <c r="A7298" t="s">
        <v>37053</v>
      </c>
      <c r="B7298" t="s">
        <v>37054</v>
      </c>
      <c r="D7298" t="str">
        <f t="shared" si="113"/>
        <v>K30TJM3C99 IR 4 2019 WESTERN REGION CENTER 8 31 20 K30TJM3C99</v>
      </c>
    </row>
    <row r="7299" spans="1:4">
      <c r="A7299" t="s">
        <v>37055</v>
      </c>
      <c r="B7299" t="s">
        <v>37056</v>
      </c>
      <c r="D7299" t="str">
        <f t="shared" ref="D7299:D7362" si="114">A7299&amp;" "&amp;B7299</f>
        <v>K30EPM7DF2 EPM Dept of Conservation Prac FINA Y2 K30EPM7DF2</v>
      </c>
    </row>
    <row r="7300" spans="1:4">
      <c r="A7300" t="s">
        <v>37057</v>
      </c>
      <c r="B7300" t="s">
        <v>37058</v>
      </c>
      <c r="D7300" t="str">
        <f t="shared" si="114"/>
        <v>K30EPM7DF3 EPM Dept of Conservation PracticumsFINA K30EPM7DF3</v>
      </c>
    </row>
    <row r="7301" spans="1:4">
      <c r="A7301" t="s">
        <v>37059</v>
      </c>
      <c r="B7301" t="s">
        <v>37060</v>
      </c>
      <c r="D7301" t="str">
        <f t="shared" si="114"/>
        <v>K30EPM7DO2 EPM Dept of Conservation PracticumsY2 K30EPM7DO2</v>
      </c>
    </row>
    <row r="7302" spans="1:4">
      <c r="A7302" t="s">
        <v>37061</v>
      </c>
      <c r="B7302" t="s">
        <v>37062</v>
      </c>
      <c r="D7302" t="str">
        <f t="shared" si="114"/>
        <v>K30EPM7DO3 EPM Dept of Conservation Pract Year 3 K30EPM7DO3</v>
      </c>
    </row>
    <row r="7303" spans="1:4">
      <c r="A7303" t="s">
        <v>37063</v>
      </c>
      <c r="B7303" t="s">
        <v>37064</v>
      </c>
      <c r="D7303" t="str">
        <f t="shared" si="114"/>
        <v>K30EPM7DOC EPM Dept of Conservation Practicums K30EPM7DOC</v>
      </c>
    </row>
    <row r="7304" spans="1:4">
      <c r="A7304" t="s">
        <v>37065</v>
      </c>
      <c r="B7304" t="s">
        <v>37066</v>
      </c>
      <c r="D7304" t="str">
        <f t="shared" si="114"/>
        <v>K30EPM7DOF EPM Dept of Conservation PracticumsFINA K30EPM7DOF</v>
      </c>
    </row>
    <row r="7305" spans="1:4">
      <c r="A7305" t="s">
        <v>37067</v>
      </c>
      <c r="B7305" t="s">
        <v>37068</v>
      </c>
      <c r="D7305" t="str">
        <f t="shared" si="114"/>
        <v>K30VZCAACR Zavala AACR 21 40 18 ZAVA K30VZCAACR</v>
      </c>
    </row>
    <row r="7306" spans="1:4">
      <c r="A7306" t="s">
        <v>37069</v>
      </c>
      <c r="B7306" t="s">
        <v>37070</v>
      </c>
      <c r="D7306" t="str">
        <f t="shared" si="114"/>
        <v>KS0VZPACR1 MED PHS ZAVALA AACR FELLOWSHIP KS0VZPACR1</v>
      </c>
    </row>
    <row r="7307" spans="1:4">
      <c r="A7307" t="s">
        <v>37071</v>
      </c>
      <c r="B7307" t="s">
        <v>37072</v>
      </c>
      <c r="D7307" t="str">
        <f t="shared" si="114"/>
        <v>K30APSPT48 PS STOVER PRUNE DATABASE 3 31 22 K30APSPT48</v>
      </c>
    </row>
    <row r="7308" spans="1:4">
      <c r="A7308" t="s">
        <v>37073</v>
      </c>
      <c r="B7308" t="s">
        <v>37074</v>
      </c>
      <c r="D7308" t="str">
        <f t="shared" si="114"/>
        <v>K30ZAC73D1 LAWR ZACCARI Pistachio water use K30ZAC73D1</v>
      </c>
    </row>
    <row r="7309" spans="1:4">
      <c r="A7309" t="s">
        <v>37075</v>
      </c>
      <c r="B7309" t="s">
        <v>37076</v>
      </c>
      <c r="D7309" t="str">
        <f t="shared" si="114"/>
        <v>K30JIN3D11 LAWR JIN Almond Board HORT66YJ K30JIN3D11</v>
      </c>
    </row>
    <row r="7310" spans="1:4">
      <c r="A7310" t="s">
        <v>37077</v>
      </c>
      <c r="B7310" t="s">
        <v>37078</v>
      </c>
      <c r="D7310" t="str">
        <f t="shared" si="114"/>
        <v>K30ECU6CLS ESP Underwood Chaparral Landscapes K30ECU6CLS</v>
      </c>
    </row>
    <row r="7311" spans="1:4">
      <c r="A7311" t="s">
        <v>37079</v>
      </c>
      <c r="B7311" t="s">
        <v>37080</v>
      </c>
      <c r="D7311" t="str">
        <f t="shared" si="114"/>
        <v>K30BPCDZ60 CNPRC VanRompay Scripps NIH 5 54392 K30BPCDZ60</v>
      </c>
    </row>
    <row r="7312" spans="1:4">
      <c r="A7312" t="s">
        <v>37081</v>
      </c>
      <c r="B7312" t="s">
        <v>37082</v>
      </c>
      <c r="D7312" t="str">
        <f t="shared" si="114"/>
        <v>K30BPCEZ28 CNPRC VanRompay Scripps NIH 5 54915 K30BPCEZ28</v>
      </c>
    </row>
    <row r="7313" spans="1:4">
      <c r="A7313" t="s">
        <v>37083</v>
      </c>
      <c r="B7313" t="s">
        <v>37084</v>
      </c>
      <c r="D7313" t="str">
        <f t="shared" si="114"/>
        <v>K30BPCEZ29 CNPRC VanRompay Scripps NIH 5 54943 K30BPCEZ29</v>
      </c>
    </row>
    <row r="7314" spans="1:4">
      <c r="A7314" t="s">
        <v>37085</v>
      </c>
      <c r="B7314" t="s">
        <v>37086</v>
      </c>
      <c r="D7314" t="str">
        <f t="shared" si="114"/>
        <v>K30BPCEZ30 CNPRC VanRompay Scripps NIH 5 54938 K30BPCEZ30</v>
      </c>
    </row>
    <row r="7315" spans="1:4">
      <c r="A7315" t="s">
        <v>37087</v>
      </c>
      <c r="B7315" t="s">
        <v>37088</v>
      </c>
      <c r="D7315" t="str">
        <f t="shared" si="114"/>
        <v>K30V435D16 BLM Restoring Amargosa legacy K30V435D16</v>
      </c>
    </row>
    <row r="7316" spans="1:4">
      <c r="A7316" t="s">
        <v>37089</v>
      </c>
      <c r="B7316" t="s">
        <v>37090</v>
      </c>
      <c r="D7316" t="str">
        <f t="shared" si="114"/>
        <v>K30V435D18 Edgewise Therapeutics Research Award K30V435D18</v>
      </c>
    </row>
    <row r="7317" spans="1:4">
      <c r="A7317" t="s">
        <v>37091</v>
      </c>
      <c r="B7317" t="s">
        <v>37092</v>
      </c>
      <c r="D7317" t="str">
        <f t="shared" si="114"/>
        <v>KS0UCSFCB1 MED CTSC UCSF REACH COMEBACK FISHMAN KS0UCSFCB1</v>
      </c>
    </row>
    <row r="7318" spans="1:4">
      <c r="A7318" t="s">
        <v>37093</v>
      </c>
      <c r="B7318" t="s">
        <v>37094</v>
      </c>
      <c r="D7318" t="str">
        <f t="shared" si="114"/>
        <v>K30MTY21T1 MTY Monterey Co GENT 2021 22 C000114185 K30MTY21T1</v>
      </c>
    </row>
    <row r="7319" spans="1:4">
      <c r="A7319" t="s">
        <v>37095</v>
      </c>
      <c r="B7319" t="s">
        <v>37096</v>
      </c>
      <c r="D7319" t="str">
        <f t="shared" si="114"/>
        <v>K30S4TYBAS CEE YOUNG CDPR BASIN PROJECT K30S4TYBAS</v>
      </c>
    </row>
    <row r="7320" spans="1:4">
      <c r="A7320" t="s">
        <v>37097</v>
      </c>
      <c r="B7320" t="s">
        <v>37098</v>
      </c>
      <c r="D7320" t="str">
        <f t="shared" si="114"/>
        <v>K30SJMARSF MARS Enzyme Driven Flavor K30SJMARSF</v>
      </c>
    </row>
    <row r="7321" spans="1:4">
      <c r="A7321" t="s">
        <v>37099</v>
      </c>
      <c r="B7321" t="s">
        <v>37100</v>
      </c>
      <c r="D7321" t="str">
        <f t="shared" si="114"/>
        <v>KS0AY73D33 A21 1468 NIGMS R35GM140835 KS0AY73D33</v>
      </c>
    </row>
    <row r="7322" spans="1:4">
      <c r="A7322" t="s">
        <v>37101</v>
      </c>
      <c r="B7322" t="s">
        <v>37102</v>
      </c>
      <c r="D7322" t="str">
        <f t="shared" si="114"/>
        <v>KS0AYR3523 A21 1468 NIGMS R35GM140835 KS0AYR3523</v>
      </c>
    </row>
    <row r="7323" spans="1:4">
      <c r="A7323" t="s">
        <v>37103</v>
      </c>
      <c r="B7323" t="s">
        <v>37104</v>
      </c>
      <c r="D7323" t="str">
        <f t="shared" si="114"/>
        <v>K30OAKNYUS CMB OAKES NEW YORK UNIVERSITY sub NIH K30OAKNYUS</v>
      </c>
    </row>
    <row r="7324" spans="1:4">
      <c r="A7324" t="s">
        <v>37105</v>
      </c>
      <c r="B7324" t="s">
        <v>37106</v>
      </c>
      <c r="D7324" t="str">
        <f t="shared" si="114"/>
        <v>K30APSPWJ3 PS MITCHAM CWB 21 22 REDUCING THE RATE K30APSPWJ3</v>
      </c>
    </row>
    <row r="7325" spans="1:4">
      <c r="A7325" t="s">
        <v>37107</v>
      </c>
      <c r="B7325" t="s">
        <v>37108</v>
      </c>
      <c r="D7325" t="str">
        <f t="shared" si="114"/>
        <v>K30DCWALNT MAE Davis C Walnut Board 21 22 K30DCWALNT</v>
      </c>
    </row>
    <row r="7326" spans="1:4">
      <c r="A7326" t="s">
        <v>37109</v>
      </c>
      <c r="B7326" t="s">
        <v>37110</v>
      </c>
      <c r="D7326" t="str">
        <f t="shared" si="114"/>
        <v>K30APSPC26 PS TIAN CHERRY ASSAY 03 31 22 K30APSPC26</v>
      </c>
    </row>
    <row r="7327" spans="1:4">
      <c r="A7327" t="s">
        <v>37111</v>
      </c>
      <c r="B7327" t="s">
        <v>37112</v>
      </c>
      <c r="D7327" t="str">
        <f t="shared" si="114"/>
        <v>K302373D50 CS CTSC PILOT AWARD Liu K302373D50</v>
      </c>
    </row>
    <row r="7328" spans="1:4">
      <c r="A7328" t="s">
        <v>37113</v>
      </c>
      <c r="B7328" t="s">
        <v>37114</v>
      </c>
      <c r="D7328" t="str">
        <f t="shared" si="114"/>
        <v>K3023CTSVF CS CTSC PILOT AWARD FILKOV K3023CTSVF</v>
      </c>
    </row>
    <row r="7329" spans="1:4">
      <c r="A7329" t="s">
        <v>37115</v>
      </c>
      <c r="B7329" t="s">
        <v>37116</v>
      </c>
      <c r="D7329" t="str">
        <f t="shared" si="114"/>
        <v>K30APCTSC3 BME Passerini CTSC funds 21 22 K30APCTSC3</v>
      </c>
    </row>
    <row r="7330" spans="1:4">
      <c r="A7330" t="s">
        <v>37117</v>
      </c>
      <c r="B7330" t="s">
        <v>37118</v>
      </c>
      <c r="D7330" t="str">
        <f t="shared" si="114"/>
        <v>K30APCTSC4 BME Passerini CTSC funds 22 23 K30APCTSC4</v>
      </c>
    </row>
    <row r="7331" spans="1:4">
      <c r="A7331" t="s">
        <v>37119</v>
      </c>
      <c r="B7331" t="s">
        <v>37120</v>
      </c>
      <c r="D7331" t="str">
        <f t="shared" si="114"/>
        <v>K30APCTSC5 BME Passerini CTSC funds 23 24 K30APCTSC5</v>
      </c>
    </row>
    <row r="7332" spans="1:4">
      <c r="A7332" t="s">
        <v>37121</v>
      </c>
      <c r="B7332" t="s">
        <v>37122</v>
      </c>
      <c r="D7332" t="str">
        <f t="shared" si="114"/>
        <v>K30CNSKZ40 CNS ZITO CTSC PILOT AWARD ACCT CLOSED K30CNSKZ40</v>
      </c>
    </row>
    <row r="7333" spans="1:4">
      <c r="A7333" t="s">
        <v>37123</v>
      </c>
      <c r="B7333" t="s">
        <v>37124</v>
      </c>
      <c r="D7333" t="str">
        <f t="shared" si="114"/>
        <v>K30MILCTSC Miller CTSC Pilot HSRP Survey K30MILCTSC</v>
      </c>
    </row>
    <row r="7334" spans="1:4">
      <c r="A7334" t="s">
        <v>37125</v>
      </c>
      <c r="B7334" t="s">
        <v>37126</v>
      </c>
      <c r="D7334" t="str">
        <f t="shared" si="114"/>
        <v>K30SICTSCP MAE CTSC PILOT AWARD SOLTANI K30SICTSCP</v>
      </c>
    </row>
    <row r="7335" spans="1:4">
      <c r="A7335" t="s">
        <v>37127</v>
      </c>
      <c r="B7335" t="s">
        <v>37128</v>
      </c>
      <c r="D7335" t="str">
        <f t="shared" si="114"/>
        <v>KS0CGCTSC1 Dr Graves CTSC Award KS0CGCTSC1</v>
      </c>
    </row>
    <row r="7336" spans="1:4">
      <c r="A7336" t="s">
        <v>37129</v>
      </c>
      <c r="B7336" t="s">
        <v>37130</v>
      </c>
      <c r="D7336" t="str">
        <f t="shared" si="114"/>
        <v>KS0CPPILOT PATTENS CTSC PILOT GRANT AWARD 5 31 24 KS0CPPILOT</v>
      </c>
    </row>
    <row r="7337" spans="1:4">
      <c r="A7337" t="s">
        <v>37131</v>
      </c>
      <c r="B7337" t="s">
        <v>37132</v>
      </c>
      <c r="D7337" t="str">
        <f t="shared" si="114"/>
        <v>KS0CTSCU16 CTSC MAIN AWARD UL YR 16 NIH WUN EX 5 22 KS0CTSCU16</v>
      </c>
    </row>
    <row r="7338" spans="1:4">
      <c r="A7338" t="s">
        <v>37133</v>
      </c>
      <c r="B7338" t="s">
        <v>37134</v>
      </c>
      <c r="D7338" t="str">
        <f t="shared" si="114"/>
        <v>KS0CTSCU17 CTSC MAIN AWARD UL YR 17 NIH WUN EX 5 23 KS0CTSCU17</v>
      </c>
    </row>
    <row r="7339" spans="1:4">
      <c r="A7339" t="s">
        <v>37135</v>
      </c>
      <c r="B7339" t="s">
        <v>37136</v>
      </c>
      <c r="D7339" t="str">
        <f t="shared" si="114"/>
        <v>KS0CTSCU18 CTSC MAIN AWARD UL YR 18 NIH WUN EX 5 24 KS0CTSCU18</v>
      </c>
    </row>
    <row r="7340" spans="1:4">
      <c r="A7340" t="s">
        <v>37137</v>
      </c>
      <c r="B7340" t="s">
        <v>37138</v>
      </c>
      <c r="D7340" t="str">
        <f t="shared" si="114"/>
        <v>KS0MNFCVWR MED PHS NUNO CTSC PILOT 22 23 KS0MNFCVWR</v>
      </c>
    </row>
    <row r="7341" spans="1:4">
      <c r="A7341" t="s">
        <v>37139</v>
      </c>
      <c r="B7341" t="s">
        <v>37140</v>
      </c>
      <c r="D7341" t="str">
        <f t="shared" si="114"/>
        <v>KS0MNFMHWS MED PHS NUNO CTSC INNOVATIVE AWARD 23 24 KS0MNFMHWS</v>
      </c>
    </row>
    <row r="7342" spans="1:4">
      <c r="A7342" t="s">
        <v>37141</v>
      </c>
      <c r="B7342" t="s">
        <v>37142</v>
      </c>
      <c r="D7342" t="str">
        <f t="shared" si="114"/>
        <v>KS0NAFLMCT MED PHS ANDERSON CTSC 23 24 PILOT KS0NAFLMCT</v>
      </c>
    </row>
    <row r="7343" spans="1:4">
      <c r="A7343" t="s">
        <v>37143</v>
      </c>
      <c r="B7343" t="s">
        <v>37144</v>
      </c>
      <c r="D7343" t="str">
        <f t="shared" si="114"/>
        <v>KS0PMSJ301 MED IMPM STOCKING CTSC PILOT KS0PMSJ301</v>
      </c>
    </row>
    <row r="7344" spans="1:4">
      <c r="A7344" t="s">
        <v>37145</v>
      </c>
      <c r="B7344" t="s">
        <v>37146</v>
      </c>
      <c r="D7344" t="str">
        <f t="shared" si="114"/>
        <v>KS0QAQC7S1 CTSC QAQC SUP AWARD UL YR 7 NIH EXP 5 23 KS0QAQC7S1</v>
      </c>
    </row>
    <row r="7345" spans="1:4">
      <c r="A7345" t="s">
        <v>37147</v>
      </c>
      <c r="B7345" t="s">
        <v>37148</v>
      </c>
      <c r="D7345" t="str">
        <f t="shared" si="114"/>
        <v>KS0QAQCYR8 CTSC QAQC SUP AWARD UL YR 8 NIH EXP 5 24 KS0QAQCYR8</v>
      </c>
    </row>
    <row r="7346" spans="1:4">
      <c r="A7346" t="s">
        <v>37149</v>
      </c>
      <c r="B7346" t="s">
        <v>37150</v>
      </c>
      <c r="D7346" t="str">
        <f t="shared" si="114"/>
        <v>KS0README1 MED CTSC NIH UL1 README SUPPL EXP 5 23 KS0README1</v>
      </c>
    </row>
    <row r="7347" spans="1:4">
      <c r="A7347" t="s">
        <v>37151</v>
      </c>
      <c r="B7347" t="s">
        <v>37152</v>
      </c>
      <c r="D7347" t="str">
        <f t="shared" si="114"/>
        <v>KS0RGCTSC1 MRAD Goldman CTSC Data Analystic KS0RGCTSC1</v>
      </c>
    </row>
    <row r="7348" spans="1:4">
      <c r="A7348" t="s">
        <v>37153</v>
      </c>
      <c r="B7348" t="s">
        <v>37154</v>
      </c>
      <c r="D7348" t="str">
        <f t="shared" si="114"/>
        <v>KS0SWPILOT WILLEN CTSC PILOT GRANT AWARD KS0SWPILOT</v>
      </c>
    </row>
    <row r="7349" spans="1:4">
      <c r="A7349" t="s">
        <v>37155</v>
      </c>
      <c r="B7349" t="s">
        <v>37156</v>
      </c>
      <c r="D7349" t="str">
        <f t="shared" si="114"/>
        <v>KS0VLCTSC1 Med Surgery Victoria Lyo CTSC KS0VLCTSC1</v>
      </c>
    </row>
    <row r="7350" spans="1:4">
      <c r="A7350" t="s">
        <v>37157</v>
      </c>
      <c r="B7350" t="s">
        <v>37158</v>
      </c>
      <c r="D7350" t="str">
        <f t="shared" si="114"/>
        <v>KS0CTSCK16 CTSC LINKED KL AWARD NIH HOLMES EXP 5 22 KS0CTSCK16</v>
      </c>
    </row>
    <row r="7351" spans="1:4">
      <c r="A7351" t="s">
        <v>37159</v>
      </c>
      <c r="B7351" t="s">
        <v>37160</v>
      </c>
      <c r="D7351" t="str">
        <f t="shared" si="114"/>
        <v>KS0CTSCK17 CTSC LINKED KL AWARD NIH HOLMES EXP 5 23 KS0CTSCK17</v>
      </c>
    </row>
    <row r="7352" spans="1:4">
      <c r="A7352" t="s">
        <v>37161</v>
      </c>
      <c r="B7352" t="s">
        <v>37162</v>
      </c>
      <c r="D7352" t="str">
        <f t="shared" si="114"/>
        <v>KS0CTSCK18 CTSC LINKED KL AWARD NIH HOLMES EXP 5 24 KS0CTSCK18</v>
      </c>
    </row>
    <row r="7353" spans="1:4">
      <c r="A7353" t="s">
        <v>37163</v>
      </c>
      <c r="B7353" t="s">
        <v>37164</v>
      </c>
      <c r="D7353" t="str">
        <f t="shared" si="114"/>
        <v>KS0CTSCKL2 MED FCM Dr Razon CTSC KL2 Grant KS0CTSCKL2</v>
      </c>
    </row>
    <row r="7354" spans="1:4">
      <c r="A7354" t="s">
        <v>37165</v>
      </c>
      <c r="B7354" t="s">
        <v>37166</v>
      </c>
      <c r="D7354" t="str">
        <f t="shared" si="114"/>
        <v>KS0EAKL222 ALVAREZ FY 21 22 CTSC NIH KL2 AWARD KS0EAKL222</v>
      </c>
    </row>
    <row r="7355" spans="1:4">
      <c r="A7355" t="s">
        <v>37167</v>
      </c>
      <c r="B7355" t="s">
        <v>37168</v>
      </c>
      <c r="D7355" t="str">
        <f t="shared" si="114"/>
        <v>KS0EAKL223 ALVAREZ FY 22 23 CTSC NIH KL2 AWARD KS0EAKL223</v>
      </c>
    </row>
    <row r="7356" spans="1:4">
      <c r="A7356" t="s">
        <v>37169</v>
      </c>
      <c r="B7356" t="s">
        <v>37170</v>
      </c>
      <c r="D7356" t="str">
        <f t="shared" si="114"/>
        <v>KS0GBKL2CT BAUTISTAS CTSC GRANT KS0GBKL2CT</v>
      </c>
    </row>
    <row r="7357" spans="1:4">
      <c r="A7357" t="s">
        <v>37171</v>
      </c>
      <c r="B7357" t="s">
        <v>37172</v>
      </c>
      <c r="D7357" t="str">
        <f t="shared" si="114"/>
        <v>KS0HPAS200 MED IMHP ASCHER NIH CTSC KL2 KS0HPAS200</v>
      </c>
    </row>
    <row r="7358" spans="1:4">
      <c r="A7358" t="s">
        <v>37173</v>
      </c>
      <c r="B7358" t="s">
        <v>37174</v>
      </c>
      <c r="D7358" t="str">
        <f t="shared" si="114"/>
        <v>KS0HPAS201 MED IMHP ASCHER NIH CTSC KL2 YR 2 KS0HPAS201</v>
      </c>
    </row>
    <row r="7359" spans="1:4">
      <c r="A7359" t="s">
        <v>37175</v>
      </c>
      <c r="B7359" t="s">
        <v>37176</v>
      </c>
      <c r="D7359" t="str">
        <f t="shared" si="114"/>
        <v>KS0HSKL202 SIEFKES CTSC NIH KL2 AWARD KS0HSKL202</v>
      </c>
    </row>
    <row r="7360" spans="1:4">
      <c r="A7360" t="s">
        <v>37177</v>
      </c>
      <c r="B7360" t="s">
        <v>37178</v>
      </c>
      <c r="D7360" t="str">
        <f t="shared" si="114"/>
        <v>KS0HSKL204 SIEFKES CTSC NIH KL2 AWARD YR 3 KS0HSKL204</v>
      </c>
    </row>
    <row r="7361" spans="1:4">
      <c r="A7361" t="s">
        <v>37179</v>
      </c>
      <c r="B7361" t="s">
        <v>37180</v>
      </c>
      <c r="D7361" t="str">
        <f t="shared" si="114"/>
        <v>KS0IDBD200 MED IMID BAYS CTSC KL2 YR 1 KS0IDBD200</v>
      </c>
    </row>
    <row r="7362" spans="1:4">
      <c r="A7362" t="s">
        <v>37181</v>
      </c>
      <c r="B7362" t="s">
        <v>37182</v>
      </c>
      <c r="D7362" t="str">
        <f t="shared" si="114"/>
        <v>KS0JAKL233 MED OTO Anderson KL2 Year 3 KS0JAKL233</v>
      </c>
    </row>
    <row r="7363" spans="1:4">
      <c r="A7363" t="s">
        <v>37183</v>
      </c>
      <c r="B7363" t="s">
        <v>37184</v>
      </c>
      <c r="D7363" t="str">
        <f t="shared" ref="D7363:D7426" si="115">A7363&amp;" "&amp;B7363</f>
        <v>KS0MDFKL2B MED PHS DOVE KL2 SCHOLAR KS0MDFKL2B</v>
      </c>
    </row>
    <row r="7364" spans="1:4">
      <c r="A7364" t="s">
        <v>37185</v>
      </c>
      <c r="B7364" t="s">
        <v>37186</v>
      </c>
      <c r="D7364" t="str">
        <f t="shared" si="115"/>
        <v>KS0MMKL223 MANSKE CTSC KL2 Scholars Y1 5 31 2023 KS0MMKL223</v>
      </c>
    </row>
    <row r="7365" spans="1:4">
      <c r="A7365" t="s">
        <v>37187</v>
      </c>
      <c r="B7365" t="s">
        <v>37188</v>
      </c>
      <c r="D7365" t="str">
        <f t="shared" si="115"/>
        <v>KS0MMKL224 MANSKE CTSC KL2 Scholars Y2 5 31 2024 KS0MMKL224</v>
      </c>
    </row>
    <row r="7366" spans="1:4">
      <c r="A7366" t="s">
        <v>37189</v>
      </c>
      <c r="B7366" t="s">
        <v>37190</v>
      </c>
      <c r="D7366" t="str">
        <f t="shared" si="115"/>
        <v>KS0MMKL225 MANSKE CTSC KL2 Scholars Y3 09 30 2024 KS0MMKL225</v>
      </c>
    </row>
    <row r="7367" spans="1:4">
      <c r="A7367" t="s">
        <v>37191</v>
      </c>
      <c r="B7367" t="s">
        <v>37192</v>
      </c>
      <c r="D7367" t="str">
        <f t="shared" si="115"/>
        <v>KS0MTK2022 Talbott CTSC KL2 6 1 22 5 31 23 KS0MTK2022</v>
      </c>
    </row>
    <row r="7368" spans="1:4">
      <c r="A7368" t="s">
        <v>37193</v>
      </c>
      <c r="B7368" t="s">
        <v>37194</v>
      </c>
      <c r="D7368" t="str">
        <f t="shared" si="115"/>
        <v>KS0MTKL12S Talbott CTSC KL12 6 1 21 5 31 22 KS0MTKL12S</v>
      </c>
    </row>
    <row r="7369" spans="1:4">
      <c r="A7369" t="s">
        <v>37195</v>
      </c>
      <c r="B7369" t="s">
        <v>37196</v>
      </c>
      <c r="D7369" t="str">
        <f t="shared" si="115"/>
        <v>KS0NRJB204 UC DAVIS CTSC NIH KL2 YR 2 KS0NRJB204</v>
      </c>
    </row>
    <row r="7370" spans="1:4">
      <c r="A7370" t="s">
        <v>37197</v>
      </c>
      <c r="B7370" t="s">
        <v>37198</v>
      </c>
      <c r="D7370" t="str">
        <f t="shared" si="115"/>
        <v>KS0NRKL2Y2 MED FCM Dr Razon CTSC KL2 Year 2 KS0NRKL2Y2</v>
      </c>
    </row>
    <row r="7371" spans="1:4">
      <c r="A7371" t="s">
        <v>37199</v>
      </c>
      <c r="B7371" t="s">
        <v>37200</v>
      </c>
      <c r="D7371" t="str">
        <f t="shared" si="115"/>
        <v>KS0STKL201 TOPRANI CTSC NIH KL2 Y 1 05 31 23 KS0STKL201</v>
      </c>
    </row>
    <row r="7372" spans="1:4">
      <c r="A7372" t="s">
        <v>37201</v>
      </c>
      <c r="B7372" t="s">
        <v>37202</v>
      </c>
      <c r="D7372" t="str">
        <f t="shared" si="115"/>
        <v>KS0STKL202 TOPRANI CTSC NIH KL2 Y 2 05 31 24 KS0STKL202</v>
      </c>
    </row>
    <row r="7373" spans="1:4">
      <c r="A7373" t="s">
        <v>37203</v>
      </c>
      <c r="B7373" t="s">
        <v>37204</v>
      </c>
      <c r="D7373" t="str">
        <f t="shared" si="115"/>
        <v>KS0STKL20F TOPRANI CTSC NIH KL2 Y 1 05 31 23 FINA KS0STKL20F</v>
      </c>
    </row>
    <row r="7374" spans="1:4">
      <c r="A7374" t="s">
        <v>37205</v>
      </c>
      <c r="B7374" t="s">
        <v>37206</v>
      </c>
      <c r="D7374" t="str">
        <f t="shared" si="115"/>
        <v>KS0STKL22F TOPRANI CTSC NIH KL2 Y 1 05 31 24 FINA KS0STKL22F</v>
      </c>
    </row>
    <row r="7375" spans="1:4">
      <c r="A7375" t="s">
        <v>37207</v>
      </c>
      <c r="B7375" t="s">
        <v>37208</v>
      </c>
      <c r="D7375" t="str">
        <f t="shared" si="115"/>
        <v>KS0TOKL201 OYEGBILE CHIDI CTSC NIH KL2 AWARD KS0TOKL201</v>
      </c>
    </row>
    <row r="7376" spans="1:4">
      <c r="A7376" t="s">
        <v>37209</v>
      </c>
      <c r="B7376" t="s">
        <v>37210</v>
      </c>
      <c r="D7376" t="str">
        <f t="shared" si="115"/>
        <v>KS0TOKL202 OYEGBILE CHIDI CTSC NIH KL2 AWARD KS0TOKL202</v>
      </c>
    </row>
    <row r="7377" spans="1:4">
      <c r="A7377" t="s">
        <v>37211</v>
      </c>
      <c r="B7377" t="s">
        <v>37212</v>
      </c>
      <c r="D7377" t="str">
        <f t="shared" si="115"/>
        <v>KS0TOKL203 OYEGBILE CHIDI CTSC NIH KL2 05 31 24 KS0TOKL203</v>
      </c>
    </row>
    <row r="7378" spans="1:4">
      <c r="A7378" t="s">
        <v>37213</v>
      </c>
      <c r="B7378" t="s">
        <v>37214</v>
      </c>
      <c r="D7378" t="str">
        <f t="shared" si="115"/>
        <v>KS0CARET17 MED CTSC MEDICI NIH TL1 YR17 CHILDCARE KS0CARET17</v>
      </c>
    </row>
    <row r="7379" spans="1:4">
      <c r="A7379" t="s">
        <v>37215</v>
      </c>
      <c r="B7379" t="s">
        <v>37216</v>
      </c>
      <c r="D7379" t="str">
        <f t="shared" si="115"/>
        <v>KS0CARET18 MED CTSC MEDICI NIH TL1 YR18 CHILDCARE KS0CARET18</v>
      </c>
    </row>
    <row r="7380" spans="1:4">
      <c r="A7380" t="s">
        <v>37217</v>
      </c>
      <c r="B7380" t="s">
        <v>37218</v>
      </c>
      <c r="D7380" t="str">
        <f t="shared" si="115"/>
        <v>KS0CTSCT16 CTSC NIH LINKED TL1 MEDICI EXP 05 2022 KS0CTSCT16</v>
      </c>
    </row>
    <row r="7381" spans="1:4">
      <c r="A7381" t="s">
        <v>37219</v>
      </c>
      <c r="B7381" t="s">
        <v>37220</v>
      </c>
      <c r="D7381" t="str">
        <f t="shared" si="115"/>
        <v>KS0CTSCT17 CTSC NIH LINKED TL1 MEDICI EXP 05 2023 KS0CTSCT17</v>
      </c>
    </row>
    <row r="7382" spans="1:4">
      <c r="A7382" t="s">
        <v>37221</v>
      </c>
      <c r="B7382" t="s">
        <v>37222</v>
      </c>
      <c r="D7382" t="str">
        <f t="shared" si="115"/>
        <v>KS0CTSCT18 CTSC NIH LINKED TL1 MEDICI EXP 05 2024 KS0CTSCT18</v>
      </c>
    </row>
    <row r="7383" spans="1:4">
      <c r="A7383" t="s">
        <v>37223</v>
      </c>
      <c r="B7383" t="s">
        <v>37224</v>
      </c>
      <c r="D7383" t="str">
        <f t="shared" si="115"/>
        <v>KS0FIN17S1 MED CTSC TL1 DEIA SUPPL FINA EXP 5 23 KS0FIN17S1</v>
      </c>
    </row>
    <row r="7384" spans="1:4">
      <c r="A7384" t="s">
        <v>37225</v>
      </c>
      <c r="B7384" t="s">
        <v>37226</v>
      </c>
      <c r="D7384" t="str">
        <f t="shared" si="115"/>
        <v>KS0FINAT16 MED CTSC NIH LINKED TL1 FINA EXP 5 2022 KS0FINAT16</v>
      </c>
    </row>
    <row r="7385" spans="1:4">
      <c r="A7385" t="s">
        <v>37227</v>
      </c>
      <c r="B7385" t="s">
        <v>37228</v>
      </c>
      <c r="D7385" t="str">
        <f t="shared" si="115"/>
        <v>KS0FINAT17 MED CTSC NIH LINKED TL1 FINA EXP 5 2023 KS0FINAT17</v>
      </c>
    </row>
    <row r="7386" spans="1:4">
      <c r="A7386" t="s">
        <v>37229</v>
      </c>
      <c r="B7386" t="s">
        <v>37230</v>
      </c>
      <c r="D7386" t="str">
        <f t="shared" si="115"/>
        <v>KS0FINAT18 MED CTSC NIH LINKED TL1 FINA EXP 5 2024 KS0FINAT18</v>
      </c>
    </row>
    <row r="7387" spans="1:4">
      <c r="A7387" t="s">
        <v>37231</v>
      </c>
      <c r="B7387" t="s">
        <v>37232</v>
      </c>
      <c r="D7387" t="str">
        <f t="shared" si="115"/>
        <v>KS0TL117S1 MED CTSC TL1 DEIA SUPPLEMENT EXP 5 23 KS0TL117S1</v>
      </c>
    </row>
    <row r="7388" spans="1:4">
      <c r="A7388" t="s">
        <v>37233</v>
      </c>
      <c r="B7388" t="s">
        <v>37234</v>
      </c>
      <c r="D7388" t="str">
        <f t="shared" si="115"/>
        <v>K30V440A68 VMB CaPK20 003 Winn Feline Funding AJF K30V440A68</v>
      </c>
    </row>
    <row r="7389" spans="1:4">
      <c r="A7389" t="s">
        <v>37235</v>
      </c>
      <c r="B7389" t="s">
        <v>37236</v>
      </c>
      <c r="D7389" t="str">
        <f t="shared" si="115"/>
        <v>KS0PMAT839 MED IMPM ALBERTSON QUATUMLEAP KS0PMAT839</v>
      </c>
    </row>
    <row r="7390" spans="1:4">
      <c r="A7390" t="s">
        <v>37237</v>
      </c>
      <c r="B7390" t="s">
        <v>37238</v>
      </c>
      <c r="D7390" t="str">
        <f t="shared" si="115"/>
        <v>K30DNM3D56 GRAPE GWSS Projection Model 21 22 K30DNM3D56</v>
      </c>
    </row>
    <row r="7391" spans="1:4">
      <c r="A7391" t="s">
        <v>37239</v>
      </c>
      <c r="B7391" t="s">
        <v>37240</v>
      </c>
      <c r="D7391" t="str">
        <f t="shared" si="115"/>
        <v>K30FRE21T1 FRE Fresno Co GENT 2021 08 C000114188 K30FRE21T1</v>
      </c>
    </row>
    <row r="7392" spans="1:4">
      <c r="A7392" t="s">
        <v>37241</v>
      </c>
      <c r="B7392" t="s">
        <v>37242</v>
      </c>
      <c r="D7392" t="str">
        <f t="shared" si="115"/>
        <v>KS0CRASD62 CRHD CA MENTAL HLTH FEMA AGUILAR GAXIOLA KS0CRASD62</v>
      </c>
    </row>
    <row r="7393" spans="1:4">
      <c r="A7393" t="s">
        <v>37243</v>
      </c>
      <c r="B7393" t="s">
        <v>37244</v>
      </c>
      <c r="D7393" t="str">
        <f t="shared" si="115"/>
        <v>K30IKB3967 IGN Brown A21 3967 K30IKB3967</v>
      </c>
    </row>
    <row r="7394" spans="1:4">
      <c r="A7394" t="s">
        <v>37245</v>
      </c>
      <c r="B7394" t="s">
        <v>37246</v>
      </c>
      <c r="D7394" t="str">
        <f t="shared" si="115"/>
        <v>K30JBE3D64 UCBI Fungal Viruses in Soil K30JBE3D64</v>
      </c>
    </row>
    <row r="7395" spans="1:4">
      <c r="A7395" t="s">
        <v>37247</v>
      </c>
      <c r="B7395" t="s">
        <v>37248</v>
      </c>
      <c r="D7395" t="str">
        <f t="shared" si="115"/>
        <v>KS0MCAHA22 Nieves Cintron AHA Award KS0MCAHA22</v>
      </c>
    </row>
    <row r="7396" spans="1:4">
      <c r="A7396" t="s">
        <v>37249</v>
      </c>
      <c r="B7396" t="s">
        <v>37250</v>
      </c>
      <c r="D7396" t="str">
        <f t="shared" si="115"/>
        <v>KS0MCAHA23 Nieves Cintron AHA Award KS0MCAHA23</v>
      </c>
    </row>
    <row r="7397" spans="1:4">
      <c r="A7397" t="s">
        <v>37251</v>
      </c>
      <c r="B7397" t="s">
        <v>37252</v>
      </c>
      <c r="D7397" t="str">
        <f t="shared" si="115"/>
        <v>KS0MCAHA24 Nieves Cintron AHA Award KS0MCAHA24</v>
      </c>
    </row>
    <row r="7398" spans="1:4">
      <c r="A7398" t="s">
        <v>37253</v>
      </c>
      <c r="B7398" t="s">
        <v>37254</v>
      </c>
      <c r="D7398" t="str">
        <f t="shared" si="115"/>
        <v>KS0DHNFX05 NATIONAL FRAGILE X FOUNDATION A21 3516 0 KS0DHNFX05</v>
      </c>
    </row>
    <row r="7399" spans="1:4">
      <c r="A7399" t="s">
        <v>37255</v>
      </c>
      <c r="B7399" t="s">
        <v>37256</v>
      </c>
      <c r="D7399" t="str">
        <f t="shared" si="115"/>
        <v>K30LBGENO2 JMIE USGS BOWEN GENOME NATL PARKS 2 K30LBGENO2</v>
      </c>
    </row>
    <row r="7400" spans="1:4">
      <c r="A7400" t="s">
        <v>37257</v>
      </c>
      <c r="B7400" t="s">
        <v>37258</v>
      </c>
      <c r="D7400" t="str">
        <f t="shared" si="115"/>
        <v>K30LBGENOM JMIE USGS BOWEN GENOME NATL PARKS K30LBGENOM</v>
      </c>
    </row>
    <row r="7401" spans="1:4">
      <c r="A7401" t="s">
        <v>37259</v>
      </c>
      <c r="B7401" t="s">
        <v>37260</v>
      </c>
      <c r="D7401" t="str">
        <f t="shared" si="115"/>
        <v>K30JDDUTCH JMIE JRD1 DWR Dutch Slough Aquatic Mon K30JDDUTCH</v>
      </c>
    </row>
    <row r="7402" spans="1:4">
      <c r="A7402" t="s">
        <v>37261</v>
      </c>
      <c r="B7402" t="s">
        <v>37262</v>
      </c>
      <c r="D7402" t="str">
        <f t="shared" si="115"/>
        <v>K30DACMOLE 4 15 23 AVF Molecular biomarkers on cab K30DACMOLE</v>
      </c>
    </row>
    <row r="7403" spans="1:4">
      <c r="A7403" t="s">
        <v>37263</v>
      </c>
      <c r="B7403" t="s">
        <v>37264</v>
      </c>
      <c r="D7403" t="str">
        <f t="shared" si="115"/>
        <v>K30EJFMOLE 4 15 24 AVF Molecular biomarkers on cab K30EJFMOLE</v>
      </c>
    </row>
    <row r="7404" spans="1:4">
      <c r="A7404" t="s">
        <v>37265</v>
      </c>
      <c r="B7404" t="s">
        <v>37266</v>
      </c>
      <c r="D7404" t="str">
        <f t="shared" si="115"/>
        <v>KS0MCEVOFE MED OBGYN EVOFEM KS0MCEVOFE</v>
      </c>
    </row>
    <row r="7405" spans="1:4">
      <c r="A7405" t="s">
        <v>37267</v>
      </c>
      <c r="B7405" t="s">
        <v>37268</v>
      </c>
      <c r="D7405" t="str">
        <f t="shared" si="115"/>
        <v>K30KZ73D76 COLUNBIA UNI MED GRANT K30KZ73D76</v>
      </c>
    </row>
    <row r="7406" spans="1:4">
      <c r="A7406" t="s">
        <v>37269</v>
      </c>
      <c r="B7406" t="s">
        <v>37270</v>
      </c>
      <c r="D7406" t="str">
        <f t="shared" si="115"/>
        <v>K30MV73D79 SLOAN FND G202116830 STEM K30MV73D79</v>
      </c>
    </row>
    <row r="7407" spans="1:4">
      <c r="A7407" t="s">
        <v>37271</v>
      </c>
      <c r="B7407" t="s">
        <v>37272</v>
      </c>
      <c r="D7407" t="str">
        <f t="shared" si="115"/>
        <v>KS0AMCONDO MOSHIRI NOVARTIS CONDOR STUDY KS0AMCONDO</v>
      </c>
    </row>
    <row r="7408" spans="1:4">
      <c r="A7408" t="s">
        <v>37273</v>
      </c>
      <c r="B7408" t="s">
        <v>37274</v>
      </c>
      <c r="D7408" t="str">
        <f t="shared" si="115"/>
        <v>K30KZSONY2 MAE KONG Z SONY CORP A21 3976 K30KZSONY2</v>
      </c>
    </row>
    <row r="7409" spans="1:4">
      <c r="A7409" t="s">
        <v>37275</v>
      </c>
      <c r="B7409" t="s">
        <v>37276</v>
      </c>
      <c r="D7409" t="str">
        <f t="shared" si="115"/>
        <v>K30KZSONYC MAE KONG Z SONY CORP A21 3976 K30KZSONYC</v>
      </c>
    </row>
    <row r="7410" spans="1:4">
      <c r="A7410" t="s">
        <v>37277</v>
      </c>
      <c r="B7410" t="s">
        <v>37278</v>
      </c>
      <c r="D7410" t="str">
        <f t="shared" si="115"/>
        <v>K30CSLA021 21CSLA Project with UC Berkeley K30CSLA021</v>
      </c>
    </row>
    <row r="7411" spans="1:4">
      <c r="A7411" t="s">
        <v>37279</v>
      </c>
      <c r="B7411" t="s">
        <v>37280</v>
      </c>
      <c r="D7411" t="str">
        <f t="shared" si="115"/>
        <v>K30CSLA022 21CSLA Project with UC Berkeley 2022 23 K30CSLA022</v>
      </c>
    </row>
    <row r="7412" spans="1:4">
      <c r="A7412" t="s">
        <v>37281</v>
      </c>
      <c r="B7412" t="s">
        <v>37282</v>
      </c>
      <c r="D7412" t="str">
        <f t="shared" si="115"/>
        <v>K304875123 ITDP High Shift to Electrification Plus K304875123</v>
      </c>
    </row>
    <row r="7413" spans="1:4">
      <c r="A7413" t="s">
        <v>37283</v>
      </c>
      <c r="B7413" t="s">
        <v>37284</v>
      </c>
      <c r="D7413" t="str">
        <f t="shared" si="115"/>
        <v>KS0BWATHER ASCC ATHERSYS B01 04 MASTERS2 6 21 6 24 KS0BWATHER</v>
      </c>
    </row>
    <row r="7414" spans="1:4">
      <c r="A7414" t="s">
        <v>37285</v>
      </c>
      <c r="B7414" t="s">
        <v>37286</v>
      </c>
      <c r="D7414" t="str">
        <f t="shared" si="115"/>
        <v>K30V472SIL CNPRC IYER NIH R56 CORE ACCOUNT K30V472SIL</v>
      </c>
    </row>
    <row r="7415" spans="1:4">
      <c r="A7415" t="s">
        <v>37287</v>
      </c>
      <c r="B7415" t="s">
        <v>37288</v>
      </c>
      <c r="D7415" t="str">
        <f t="shared" si="115"/>
        <v>K30V472SIM CNPRC IYER NIH R56 PRIMATE ACCOUNT K30V472SIM</v>
      </c>
    </row>
    <row r="7416" spans="1:4">
      <c r="A7416" t="s">
        <v>37289</v>
      </c>
      <c r="B7416" t="s">
        <v>37290</v>
      </c>
      <c r="D7416" t="str">
        <f t="shared" si="115"/>
        <v>K30APSPAN2 PS ZWIENIECKI ALMOND BOARD HOW TO 073124 K30APSPAN2</v>
      </c>
    </row>
    <row r="7417" spans="1:4">
      <c r="A7417" t="s">
        <v>37291</v>
      </c>
      <c r="B7417" t="s">
        <v>37292</v>
      </c>
      <c r="D7417" t="str">
        <f t="shared" si="115"/>
        <v>K30BPCDZ69 CNPRC McCowan NIH R24OD030036 0 K30BPCDZ69</v>
      </c>
    </row>
    <row r="7418" spans="1:4">
      <c r="A7418" t="s">
        <v>37293</v>
      </c>
      <c r="B7418" t="s">
        <v>37294</v>
      </c>
      <c r="D7418" t="str">
        <f t="shared" si="115"/>
        <v>K307773F00 FEDERAL PELL GRANT PROGRAM 2023 24 K307773F00</v>
      </c>
    </row>
    <row r="7419" spans="1:4">
      <c r="A7419" t="s">
        <v>37295</v>
      </c>
      <c r="B7419" t="s">
        <v>37296</v>
      </c>
      <c r="D7419" t="str">
        <f t="shared" si="115"/>
        <v>K307773F01 FEDERAL SEOG 2023 24 K307773F01</v>
      </c>
    </row>
    <row r="7420" spans="1:4">
      <c r="A7420" t="s">
        <v>37297</v>
      </c>
      <c r="B7420" t="s">
        <v>37298</v>
      </c>
      <c r="D7420" t="str">
        <f t="shared" si="115"/>
        <v>K309023692 23 24 FED WSP UG ON CAMPUS K309023692</v>
      </c>
    </row>
    <row r="7421" spans="1:4">
      <c r="A7421" t="s">
        <v>37299</v>
      </c>
      <c r="B7421" t="s">
        <v>37300</v>
      </c>
      <c r="D7421" t="str">
        <f t="shared" si="115"/>
        <v>K309023693 23 24 FED WSP UG ON CAMPUS 2ND JOB K309023693</v>
      </c>
    </row>
    <row r="7422" spans="1:4">
      <c r="A7422" t="s">
        <v>37301</v>
      </c>
      <c r="B7422" t="s">
        <v>37302</v>
      </c>
      <c r="D7422" t="str">
        <f t="shared" si="115"/>
        <v>K309023694 23 24 FED WSP GRADUATE ACADEMIC K309023694</v>
      </c>
    </row>
    <row r="7423" spans="1:4">
      <c r="A7423" t="s">
        <v>37303</v>
      </c>
      <c r="B7423" t="s">
        <v>37304</v>
      </c>
      <c r="D7423" t="str">
        <f t="shared" si="115"/>
        <v>K309023695 23 24 FED WSP COMMUNITY SERVICE CAMPUS K309023695</v>
      </c>
    </row>
    <row r="7424" spans="1:4">
      <c r="A7424" t="s">
        <v>37305</v>
      </c>
      <c r="B7424" t="s">
        <v>37306</v>
      </c>
      <c r="D7424" t="str">
        <f t="shared" si="115"/>
        <v>K309023696 23 24 FED WSP READING FAMILY LITERACY K309023696</v>
      </c>
    </row>
    <row r="7425" spans="1:4">
      <c r="A7425" t="s">
        <v>37307</v>
      </c>
      <c r="B7425" t="s">
        <v>37308</v>
      </c>
      <c r="D7425" t="str">
        <f t="shared" si="115"/>
        <v>K309023697 23 24 FED WSP UG COMMUNITY SERVICE K309023697</v>
      </c>
    </row>
    <row r="7426" spans="1:4">
      <c r="A7426" t="s">
        <v>37309</v>
      </c>
      <c r="B7426" t="s">
        <v>37310</v>
      </c>
      <c r="D7426" t="str">
        <f t="shared" si="115"/>
        <v>K309023698 23 24 FED WSP UG OFF CAMPUS FOR PROFIT K309023698</v>
      </c>
    </row>
    <row r="7427" spans="1:4">
      <c r="A7427" t="s">
        <v>37311</v>
      </c>
      <c r="B7427" t="s">
        <v>37312</v>
      </c>
      <c r="D7427" t="str">
        <f t="shared" ref="D7427:D7490" si="116">A7427&amp;" "&amp;B7427</f>
        <v>K309023699 23 24 FED WSP UG MATH TUTORING K309023699</v>
      </c>
    </row>
    <row r="7428" spans="1:4">
      <c r="A7428" t="s">
        <v>37313</v>
      </c>
      <c r="B7428" t="s">
        <v>37314</v>
      </c>
      <c r="D7428" t="str">
        <f t="shared" si="116"/>
        <v>K309023700 23 24 FED JOB LOCATION DEVELOPMENT K309023700</v>
      </c>
    </row>
    <row r="7429" spans="1:4">
      <c r="A7429" t="s">
        <v>37315</v>
      </c>
      <c r="B7429" t="s">
        <v>37316</v>
      </c>
      <c r="D7429" t="str">
        <f t="shared" si="116"/>
        <v>KS0HORJ831 MED IMHO RIESS CRITERIUM STARTUP KS0HORJ831</v>
      </c>
    </row>
    <row r="7430" spans="1:4">
      <c r="A7430" t="s">
        <v>37317</v>
      </c>
      <c r="B7430" t="s">
        <v>37318</v>
      </c>
      <c r="D7430" t="str">
        <f t="shared" si="116"/>
        <v>K30APSARA1 PS LINQUIST CRRB RM 4 IMPROV FERT23 24 K30APSARA1</v>
      </c>
    </row>
    <row r="7431" spans="1:4">
      <c r="A7431" t="s">
        <v>37319</v>
      </c>
      <c r="B7431" t="s">
        <v>37320</v>
      </c>
      <c r="D7431" t="str">
        <f t="shared" si="116"/>
        <v>K30IMAGF05 Sac Region Comm A23 3314 K30IMAGF05</v>
      </c>
    </row>
    <row r="7432" spans="1:4">
      <c r="A7432" t="s">
        <v>37321</v>
      </c>
      <c r="B7432" t="s">
        <v>37322</v>
      </c>
      <c r="D7432" t="str">
        <f t="shared" si="116"/>
        <v>K30ZACC488 LAWR Zaccaria Pistachio Measuring ET K30ZACC488</v>
      </c>
    </row>
    <row r="7433" spans="1:4">
      <c r="A7433" t="s">
        <v>37323</v>
      </c>
      <c r="B7433" t="s">
        <v>37324</v>
      </c>
      <c r="D7433" t="str">
        <f t="shared" si="116"/>
        <v>K30SAN3F07 CA INSTITUTE FOR BIODIVERSITY K30SAN3F07</v>
      </c>
    </row>
    <row r="7434" spans="1:4">
      <c r="A7434" t="s">
        <v>37325</v>
      </c>
      <c r="B7434" t="s">
        <v>37326</v>
      </c>
      <c r="D7434" t="str">
        <f t="shared" si="116"/>
        <v>K30ZDVTS23 Valley Tech Systems Inc GSR Fellowship K30ZDVTS23</v>
      </c>
    </row>
    <row r="7435" spans="1:4">
      <c r="A7435" t="s">
        <v>37327</v>
      </c>
      <c r="B7435" t="s">
        <v>37328</v>
      </c>
      <c r="D7435" t="str">
        <f t="shared" si="116"/>
        <v>K30ZDVTSFI VTS Undergrad FINA ZDVTS23 K30ZDVTSFI</v>
      </c>
    </row>
    <row r="7436" spans="1:4">
      <c r="A7436" t="s">
        <v>37329</v>
      </c>
      <c r="B7436" t="s">
        <v>37330</v>
      </c>
      <c r="D7436" t="str">
        <f t="shared" si="116"/>
        <v>KS0RLUSA23 Liu UC Army A20 0186 KS0RLUSA23</v>
      </c>
    </row>
    <row r="7437" spans="1:4">
      <c r="A7437" t="s">
        <v>37331</v>
      </c>
      <c r="B7437" t="s">
        <v>37332</v>
      </c>
      <c r="D7437" t="str">
        <f t="shared" si="116"/>
        <v>K30NSF23KS Chem Kauzlarich NSF 2307231 K30NSF23KS</v>
      </c>
    </row>
    <row r="7438" spans="1:4">
      <c r="A7438" t="s">
        <v>37333</v>
      </c>
      <c r="B7438" t="s">
        <v>37334</v>
      </c>
      <c r="D7438" t="str">
        <f t="shared" si="116"/>
        <v>K30L33017J LAW SWRCB SAFER GRANT 22 26 AOKI CHIN K30L33017J</v>
      </c>
    </row>
    <row r="7439" spans="1:4">
      <c r="A7439" t="s">
        <v>37335</v>
      </c>
      <c r="B7439" t="s">
        <v>37336</v>
      </c>
      <c r="D7439" t="str">
        <f t="shared" si="116"/>
        <v>K30V431C45 APC CONNON SEGARRA CA DELTA STEWARDSHIP K30V431C45</v>
      </c>
    </row>
    <row r="7440" spans="1:4">
      <c r="A7440" t="s">
        <v>37337</v>
      </c>
      <c r="B7440" t="s">
        <v>37338</v>
      </c>
      <c r="D7440" t="str">
        <f t="shared" si="116"/>
        <v>K30APSFB81 PS NIFA TRITICALE HEGARTY K30APSFB81</v>
      </c>
    </row>
    <row r="7441" spans="1:4">
      <c r="A7441" t="s">
        <v>37339</v>
      </c>
      <c r="B7441" t="s">
        <v>37340</v>
      </c>
      <c r="D7441" t="str">
        <f t="shared" si="116"/>
        <v>K30APSFB82 PS VAN DEYNZE 2023 USDA AFRI PBP PEPPER K30APSFB82</v>
      </c>
    </row>
    <row r="7442" spans="1:4">
      <c r="A7442" t="s">
        <v>37341</v>
      </c>
      <c r="B7442" t="s">
        <v>37342</v>
      </c>
      <c r="D7442" t="str">
        <f t="shared" si="116"/>
        <v>K30APSTT90 PS Gaudin CA Tomato Research Ins K30APSTT90</v>
      </c>
    </row>
    <row r="7443" spans="1:4">
      <c r="A7443" t="s">
        <v>37343</v>
      </c>
      <c r="B7443" t="s">
        <v>37344</v>
      </c>
      <c r="D7443" t="str">
        <f t="shared" si="116"/>
        <v>K30KEL3F18 WFCB KELT HARRIS CADPR eff Mar 01 23 K30KEL3F18</v>
      </c>
    </row>
    <row r="7444" spans="1:4">
      <c r="A7444" t="s">
        <v>37345</v>
      </c>
      <c r="B7444" t="s">
        <v>37346</v>
      </c>
      <c r="D7444" t="str">
        <f t="shared" si="116"/>
        <v>K30AEX3F20 CA Strawberry Commission effect of soil K30AEX3F20</v>
      </c>
    </row>
    <row r="7445" spans="1:4">
      <c r="A7445" t="s">
        <v>37347</v>
      </c>
      <c r="B7445" t="s">
        <v>37348</v>
      </c>
      <c r="D7445" t="str">
        <f t="shared" si="116"/>
        <v>K30ZACC487 LAWR Zaccaria Pistachio Wint Cover 2023 K30ZACC487</v>
      </c>
    </row>
    <row r="7446" spans="1:4">
      <c r="A7446" t="s">
        <v>37349</v>
      </c>
      <c r="B7446" t="s">
        <v>37350</v>
      </c>
      <c r="D7446" t="str">
        <f t="shared" si="116"/>
        <v>K30ASRRCAR ASA R RODRIGUEZ CARLETON UNI GRANT K30ASRRCAR</v>
      </c>
    </row>
    <row r="7447" spans="1:4">
      <c r="A7447" t="s">
        <v>37351</v>
      </c>
      <c r="B7447" t="s">
        <v>37352</v>
      </c>
      <c r="D7447" t="str">
        <f t="shared" si="116"/>
        <v>K30V7S7078 Hisey NIH F30 Factors Tear Film Stabili K30V7S7078</v>
      </c>
    </row>
    <row r="7448" spans="1:4">
      <c r="A7448" t="s">
        <v>37353</v>
      </c>
      <c r="B7448" t="s">
        <v>37354</v>
      </c>
      <c r="D7448" t="str">
        <f t="shared" si="116"/>
        <v>K30HAR246B LAWR HARTER UC LBL NAWI K30HAR246B</v>
      </c>
    </row>
    <row r="7449" spans="1:4">
      <c r="A7449" t="s">
        <v>37355</v>
      </c>
      <c r="B7449" t="s">
        <v>37356</v>
      </c>
      <c r="D7449" t="str">
        <f t="shared" si="116"/>
        <v>KS0CASJ809 MED IMCA SOUTHARD EDWARDS LIFESCIENCES KS0CASJ809</v>
      </c>
    </row>
    <row r="7450" spans="1:4">
      <c r="A7450" t="s">
        <v>37357</v>
      </c>
      <c r="B7450" t="s">
        <v>37358</v>
      </c>
      <c r="D7450" t="str">
        <f t="shared" si="116"/>
        <v>K30KVS3F27 CLGR Inoculum Production K30KVS3F27</v>
      </c>
    </row>
    <row r="7451" spans="1:4">
      <c r="A7451" t="s">
        <v>37359</v>
      </c>
      <c r="B7451" t="s">
        <v>37360</v>
      </c>
      <c r="D7451" t="str">
        <f t="shared" si="116"/>
        <v>K30LW73F28 Univ of SF DOE CA MTSS K30LW73F28</v>
      </c>
    </row>
    <row r="7452" spans="1:4">
      <c r="A7452" t="s">
        <v>37361</v>
      </c>
      <c r="B7452" t="s">
        <v>37362</v>
      </c>
      <c r="D7452" t="str">
        <f t="shared" si="116"/>
        <v>KS0ERSH500 MERM MTEC MEDICAL TECHNOLOGY SHETTY KS0ERSH500</v>
      </c>
    </row>
    <row r="7453" spans="1:4">
      <c r="A7453" t="s">
        <v>37363</v>
      </c>
      <c r="B7453" t="s">
        <v>37364</v>
      </c>
      <c r="D7453" t="str">
        <f t="shared" si="116"/>
        <v>KS0HSFCHIL MED SURG Payam Saadai HS for Sick Child KS0HSFCHIL</v>
      </c>
    </row>
    <row r="7454" spans="1:4">
      <c r="A7454" t="s">
        <v>37365</v>
      </c>
      <c r="B7454" t="s">
        <v>37366</v>
      </c>
      <c r="D7454" t="str">
        <f t="shared" si="116"/>
        <v>K30V470IF1 VM 2023 SOUTHRN RIGHT WHALE MORTAL RSH K30V470IF1</v>
      </c>
    </row>
    <row r="7455" spans="1:4">
      <c r="A7455" t="s">
        <v>37367</v>
      </c>
      <c r="B7455" t="s">
        <v>37368</v>
      </c>
      <c r="D7455" t="str">
        <f t="shared" si="116"/>
        <v>K30VSK8WSU HE KOUNDINYA WASHINGTON STATE K30VSK8WSU</v>
      </c>
    </row>
    <row r="7456" spans="1:4">
      <c r="A7456" t="s">
        <v>37369</v>
      </c>
      <c r="B7456" t="s">
        <v>37370</v>
      </c>
      <c r="D7456" t="str">
        <f t="shared" si="116"/>
        <v>K30SJVATMP MAE SCHOFIELD VA TAMPA HEALTH CARE K30SJVATMP</v>
      </c>
    </row>
    <row r="7457" spans="1:4">
      <c r="A7457" t="s">
        <v>37371</v>
      </c>
      <c r="B7457" t="s">
        <v>37372</v>
      </c>
      <c r="D7457" t="str">
        <f t="shared" si="116"/>
        <v>K30FAS7199 CFAS HST GO 17199 Doubles Vs Quads K30FAS7199</v>
      </c>
    </row>
    <row r="7458" spans="1:4">
      <c r="A7458" t="s">
        <v>37373</v>
      </c>
      <c r="B7458" t="s">
        <v>37374</v>
      </c>
      <c r="D7458" t="str">
        <f t="shared" si="116"/>
        <v>KS0IDTG311 MED IMID THOMPSON UAB ASTELLAS CAPA IFI KS0IDTG311</v>
      </c>
    </row>
    <row r="7459" spans="1:4">
      <c r="A7459" t="s">
        <v>37375</v>
      </c>
      <c r="B7459" t="s">
        <v>37376</v>
      </c>
      <c r="D7459" t="str">
        <f t="shared" si="116"/>
        <v>KS0AWDISC2 Med Surg Aijun Wang DISC2 KS0AWDISC2</v>
      </c>
    </row>
    <row r="7460" spans="1:4">
      <c r="A7460" t="s">
        <v>37377</v>
      </c>
      <c r="B7460" t="s">
        <v>37378</v>
      </c>
      <c r="D7460" t="str">
        <f t="shared" si="116"/>
        <v>K30APSM686 PS OKI 2023 CANGC PCA K30APSM686</v>
      </c>
    </row>
    <row r="7461" spans="1:4">
      <c r="A7461" t="s">
        <v>37379</v>
      </c>
      <c r="B7461" t="s">
        <v>37380</v>
      </c>
      <c r="D7461" t="str">
        <f t="shared" si="116"/>
        <v>K30SNOCFMH MMG HU OPENCOLLECTIVE OVCR A23 3140 K30SNOCFMH</v>
      </c>
    </row>
    <row r="7462" spans="1:4">
      <c r="A7462" t="s">
        <v>37381</v>
      </c>
      <c r="B7462" t="s">
        <v>37382</v>
      </c>
      <c r="D7462" t="str">
        <f t="shared" si="116"/>
        <v>KS0BPFNC9A MED PHS POLLOCK PHI NCORP KS0BPFNC9A</v>
      </c>
    </row>
    <row r="7463" spans="1:4">
      <c r="A7463" t="s">
        <v>37383</v>
      </c>
      <c r="B7463" t="s">
        <v>37384</v>
      </c>
      <c r="D7463" t="str">
        <f t="shared" si="116"/>
        <v>KS0KADBP24 ANGKUSTSIRI HRSA DBP TRAINING AWARD KS0KADBP24</v>
      </c>
    </row>
    <row r="7464" spans="1:4">
      <c r="A7464" t="s">
        <v>37385</v>
      </c>
      <c r="B7464" t="s">
        <v>37386</v>
      </c>
      <c r="D7464" t="str">
        <f t="shared" si="116"/>
        <v>KS0KADBP25 ANGKUSTSIRI HRSA DBP TRAINING AWARD KS0KADBP25</v>
      </c>
    </row>
    <row r="7465" spans="1:4">
      <c r="A7465" t="s">
        <v>37387</v>
      </c>
      <c r="B7465" t="s">
        <v>37388</v>
      </c>
      <c r="D7465" t="str">
        <f t="shared" si="116"/>
        <v>KS0KADBP26 ANGKUSTSIRI HRSA DBP TRAINING AWARD KS0KADBP26</v>
      </c>
    </row>
    <row r="7466" spans="1:4">
      <c r="A7466" t="s">
        <v>37389</v>
      </c>
      <c r="B7466" t="s">
        <v>37390</v>
      </c>
      <c r="D7466" t="str">
        <f t="shared" si="116"/>
        <v>KS0KADBP27 ANGKUSTSIRI HRSA DBP TRAINING AWARD KS0KADBP27</v>
      </c>
    </row>
    <row r="7467" spans="1:4">
      <c r="A7467" t="s">
        <v>37391</v>
      </c>
      <c r="B7467" t="s">
        <v>37392</v>
      </c>
      <c r="D7467" t="str">
        <f t="shared" si="116"/>
        <v>KS0KADBP28 ANGKUSTSIRI HRSA DBP TRAINING AWARD KS0KADBP28</v>
      </c>
    </row>
    <row r="7468" spans="1:4">
      <c r="A7468" t="s">
        <v>37393</v>
      </c>
      <c r="B7468" t="s">
        <v>37394</v>
      </c>
      <c r="D7468" t="str">
        <f t="shared" si="116"/>
        <v>KS0SLSNGB3 LI SONG BROWN RESIDENCY GRANT 2023 2026 KS0SLSNGB3</v>
      </c>
    </row>
    <row r="7469" spans="1:4">
      <c r="A7469" t="s">
        <v>37395</v>
      </c>
      <c r="B7469" t="s">
        <v>37396</v>
      </c>
      <c r="D7469" t="str">
        <f t="shared" si="116"/>
        <v>KS0ENSP806 MED IMEN SURAMPUDI PROKIDNEY REGEN 006 KS0ENSP806</v>
      </c>
    </row>
    <row r="7470" spans="1:4">
      <c r="A7470" t="s">
        <v>37397</v>
      </c>
      <c r="B7470" t="s">
        <v>37398</v>
      </c>
      <c r="D7470" t="str">
        <f t="shared" si="116"/>
        <v>KS0IDCS316 MED IMID COHEN PBI STARTUP KS0IDCS316</v>
      </c>
    </row>
    <row r="7471" spans="1:4">
      <c r="A7471" t="s">
        <v>37399</v>
      </c>
      <c r="B7471" t="s">
        <v>37400</v>
      </c>
      <c r="D7471" t="str">
        <f t="shared" si="116"/>
        <v>KS0IDCS853 MED IMID COHEN PBI STARTUP KS0IDCS853</v>
      </c>
    </row>
    <row r="7472" spans="1:4">
      <c r="A7472" t="s">
        <v>37401</v>
      </c>
      <c r="B7472" t="s">
        <v>37402</v>
      </c>
      <c r="D7472" t="str">
        <f t="shared" si="116"/>
        <v>K30APSPQ68 PS AFNC CAPB PEAR 2 29 2024 K30APSPQ68</v>
      </c>
    </row>
    <row r="7473" spans="1:4">
      <c r="A7473" t="s">
        <v>37403</v>
      </c>
      <c r="B7473" t="s">
        <v>37404</v>
      </c>
      <c r="D7473" t="str">
        <f t="shared" si="116"/>
        <v>KS0CADD200 MED IMCA DILORETTO NIH F31 KS0CADD200</v>
      </c>
    </row>
    <row r="7474" spans="1:4">
      <c r="A7474" t="s">
        <v>37405</v>
      </c>
      <c r="B7474" t="s">
        <v>37406</v>
      </c>
      <c r="D7474" t="str">
        <f t="shared" si="116"/>
        <v>K30MLORL01 Effective Communication Seminar K30MLORL01</v>
      </c>
    </row>
    <row r="7475" spans="1:4">
      <c r="A7475" t="s">
        <v>37407</v>
      </c>
      <c r="B7475" t="s">
        <v>37408</v>
      </c>
      <c r="D7475" t="str">
        <f t="shared" si="116"/>
        <v>K30FPS3F55 USDA ARS RSA Diagnostic Lab 16 500 K30FPS3F55</v>
      </c>
    </row>
    <row r="7476" spans="1:4">
      <c r="A7476" t="s">
        <v>37409</v>
      </c>
      <c r="B7476" t="s">
        <v>37410</v>
      </c>
      <c r="D7476" t="str">
        <f t="shared" si="116"/>
        <v>K30HE73F56 GMCR NICHD HD107298 E HAMILTON 73F56 K30HE73F56</v>
      </c>
    </row>
    <row r="7477" spans="1:4">
      <c r="A7477" t="s">
        <v>37411</v>
      </c>
      <c r="B7477" t="s">
        <v>37412</v>
      </c>
      <c r="D7477" t="str">
        <f t="shared" si="116"/>
        <v>K30DKTOBAM PLB Dinesh USDA NIFA 20236701339900 0 K30DKTOBAM</v>
      </c>
    </row>
    <row r="7478" spans="1:4">
      <c r="A7478" t="s">
        <v>37413</v>
      </c>
      <c r="B7478" t="s">
        <v>37414</v>
      </c>
      <c r="D7478" t="str">
        <f t="shared" si="116"/>
        <v>KS0KGSCLB1 MED PHS GEORGE UCSF CAL BHR KS0KGSCLB1</v>
      </c>
    </row>
    <row r="7479" spans="1:4">
      <c r="A7479" t="s">
        <v>37415</v>
      </c>
      <c r="B7479" t="s">
        <v>37416</v>
      </c>
      <c r="D7479" t="str">
        <f t="shared" si="116"/>
        <v>KS0KGSCLB2 MED PHS GEORGE UCSF CAL BHR KS0KGSCLB2</v>
      </c>
    </row>
    <row r="7480" spans="1:4">
      <c r="A7480" t="s">
        <v>37417</v>
      </c>
      <c r="B7480" t="s">
        <v>37418</v>
      </c>
      <c r="D7480" t="str">
        <f t="shared" si="116"/>
        <v>K30JSSHRIN MAE Schofield Shriners Hosp A23 3750 K30JSSHRIN</v>
      </c>
    </row>
    <row r="7481" spans="1:4">
      <c r="A7481" t="s">
        <v>37419</v>
      </c>
      <c r="B7481" t="s">
        <v>37420</v>
      </c>
      <c r="D7481" t="str">
        <f t="shared" si="116"/>
        <v>K30PWJSHRI NPB Joiner MAE Shriners Hospital K30PWJSHRI</v>
      </c>
    </row>
    <row r="7482" spans="1:4">
      <c r="A7482" t="s">
        <v>37421</v>
      </c>
      <c r="B7482" t="s">
        <v>37422</v>
      </c>
      <c r="D7482" t="str">
        <f t="shared" si="116"/>
        <v>K30TERC274 TENV TRPA L TAHOE PELAGIC MONITOR YR 1 K30TERC274</v>
      </c>
    </row>
    <row r="7483" spans="1:4">
      <c r="A7483" t="s">
        <v>37423</v>
      </c>
      <c r="B7483" t="s">
        <v>37424</v>
      </c>
      <c r="D7483" t="str">
        <f t="shared" si="116"/>
        <v>K30TERC282 TENV TRPA L TAHOE PELAGIC MONITOR YR 2 K30TERC282</v>
      </c>
    </row>
    <row r="7484" spans="1:4">
      <c r="A7484" t="s">
        <v>37425</v>
      </c>
      <c r="B7484" t="s">
        <v>37426</v>
      </c>
      <c r="D7484" t="str">
        <f t="shared" si="116"/>
        <v>K30VP74862 CNPRC YR59 SUP6 COVID 19 Koen VanRompay K30VP74862</v>
      </c>
    </row>
    <row r="7485" spans="1:4">
      <c r="A7485" t="s">
        <v>37427</v>
      </c>
      <c r="B7485" t="s">
        <v>37428</v>
      </c>
      <c r="D7485" t="str">
        <f t="shared" si="116"/>
        <v>K30VP78962 CNPRC YR59 SUP7 ABSL3 Expansion K30VP78962</v>
      </c>
    </row>
    <row r="7486" spans="1:4">
      <c r="A7486" t="s">
        <v>37429</v>
      </c>
      <c r="B7486" t="s">
        <v>37430</v>
      </c>
      <c r="D7486" t="str">
        <f t="shared" si="116"/>
        <v>K30UCBNSF1 ECE Radulaski UCB NSF FuSe TG K30UCBNSF1</v>
      </c>
    </row>
    <row r="7487" spans="1:4">
      <c r="A7487" t="s">
        <v>37431</v>
      </c>
      <c r="B7487" t="s">
        <v>37432</v>
      </c>
      <c r="D7487" t="str">
        <f t="shared" si="116"/>
        <v>K30APSFB84 PS TORTORELLI USDA PREDICTING FOR 091425 K30APSFB84</v>
      </c>
    </row>
    <row r="7488" spans="1:4">
      <c r="A7488" t="s">
        <v>37433</v>
      </c>
      <c r="B7488" t="s">
        <v>37434</v>
      </c>
      <c r="D7488" t="str">
        <f t="shared" si="116"/>
        <v>KS0ERWG651 MERM HEISING SIMONS FDN WINTEMUTE KS0ERWG651</v>
      </c>
    </row>
    <row r="7489" spans="1:4">
      <c r="A7489" t="s">
        <v>37435</v>
      </c>
      <c r="B7489" t="s">
        <v>37436</v>
      </c>
      <c r="D7489" t="str">
        <f t="shared" si="116"/>
        <v>KS0ERWG652 MERM HEISING SIMONS FDN WINTEMUTE KS0ERWG652</v>
      </c>
    </row>
    <row r="7490" spans="1:4">
      <c r="A7490" t="s">
        <v>37437</v>
      </c>
      <c r="B7490" t="s">
        <v>37438</v>
      </c>
      <c r="D7490" t="str">
        <f t="shared" si="116"/>
        <v>KS0FFNCI23 NATIONAL CANCER INSTITUTE R01CA277527 KS0FFNCI23</v>
      </c>
    </row>
    <row r="7491" spans="1:4">
      <c r="A7491" t="s">
        <v>37439</v>
      </c>
      <c r="B7491" t="s">
        <v>37440</v>
      </c>
      <c r="D7491" t="str">
        <f t="shared" ref="D7491:D7554" si="117">A7491&amp;" "&amp;B7491</f>
        <v>KS0FTR2123 Tassone R21 Kansas A23 1211 KS0FTR2123</v>
      </c>
    </row>
    <row r="7492" spans="1:4">
      <c r="A7492" t="s">
        <v>37441</v>
      </c>
      <c r="B7492" t="s">
        <v>37442</v>
      </c>
      <c r="D7492" t="str">
        <f t="shared" si="117"/>
        <v>K30CNSMU33 CNS USREY CONTE ADV SUB PRINCETON K30CNSMU33</v>
      </c>
    </row>
    <row r="7493" spans="1:4">
      <c r="A7493" t="s">
        <v>37443</v>
      </c>
      <c r="B7493" t="s">
        <v>37444</v>
      </c>
      <c r="D7493" t="str">
        <f t="shared" si="117"/>
        <v>K30ASIODCG ASI USDA ORGANIC DATA COLCT GAP ANALYSIS K30ASIODCG</v>
      </c>
    </row>
    <row r="7494" spans="1:4">
      <c r="A7494" t="s">
        <v>37445</v>
      </c>
      <c r="B7494" t="s">
        <v>37446</v>
      </c>
      <c r="D7494" t="str">
        <f t="shared" si="117"/>
        <v>K30V435F73 A23 2492 BI Respiratory pathogens K30V435F73</v>
      </c>
    </row>
    <row r="7495" spans="1:4">
      <c r="A7495" t="s">
        <v>37447</v>
      </c>
      <c r="B7495" t="s">
        <v>37448</v>
      </c>
      <c r="D7495" t="str">
        <f t="shared" si="117"/>
        <v>K30V435F72 A23 2545 BI Equine Alphaherpesvirus K30V435F72</v>
      </c>
    </row>
    <row r="7496" spans="1:4">
      <c r="A7496" t="s">
        <v>37449</v>
      </c>
      <c r="B7496" t="s">
        <v>37450</v>
      </c>
      <c r="D7496" t="str">
        <f t="shared" si="117"/>
        <v>K30CKPRO49 CHE KRONWITTER U OF SC PROJECT 49 K30CKPRO49</v>
      </c>
    </row>
    <row r="7497" spans="1:4">
      <c r="A7497" t="s">
        <v>37451</v>
      </c>
      <c r="B7497" t="s">
        <v>37452</v>
      </c>
      <c r="D7497" t="str">
        <f t="shared" si="117"/>
        <v>KS0SMFPF11 MED PHS MCCURDY CDPH PREV MED RES PGRM KS0SMFPF11</v>
      </c>
    </row>
    <row r="7498" spans="1:4">
      <c r="A7498" t="s">
        <v>37453</v>
      </c>
      <c r="B7498" t="s">
        <v>37454</v>
      </c>
      <c r="D7498" t="str">
        <f t="shared" si="117"/>
        <v>KS0SMFPM11 MED PHS MCCURDY CDPH PREV MED RES PGRM KS0SMFPM11</v>
      </c>
    </row>
    <row r="7499" spans="1:4">
      <c r="A7499" t="s">
        <v>37455</v>
      </c>
      <c r="B7499" t="s">
        <v>37456</v>
      </c>
      <c r="D7499" t="str">
        <f t="shared" si="117"/>
        <v>K30BPCEZ59 CNPRC ROYER ELDEC PHARMACEUTICALS K30BPCEZ59</v>
      </c>
    </row>
    <row r="7500" spans="1:4">
      <c r="A7500" t="s">
        <v>37457</v>
      </c>
      <c r="B7500" t="s">
        <v>37458</v>
      </c>
      <c r="D7500" t="str">
        <f t="shared" si="117"/>
        <v>K30NGUY616 ETOX Nguyen Pfizer La Jolla C Padilla K30NGUY616</v>
      </c>
    </row>
    <row r="7501" spans="1:4">
      <c r="A7501" t="s">
        <v>37459</v>
      </c>
      <c r="B7501" t="s">
        <v>37460</v>
      </c>
      <c r="D7501" t="str">
        <f t="shared" si="117"/>
        <v>K30TJM3F79 CPRB Comparing efficacy of 2 registered K30TJM3F79</v>
      </c>
    </row>
    <row r="7502" spans="1:4">
      <c r="A7502" t="s">
        <v>37461</v>
      </c>
      <c r="B7502" t="s">
        <v>37462</v>
      </c>
      <c r="D7502" t="str">
        <f t="shared" si="117"/>
        <v>K30NAEMCHU NAS E MIDDLETON UOA CYCLES OF RENEWAL K30NAEMCHU</v>
      </c>
    </row>
    <row r="7503" spans="1:4">
      <c r="A7503" t="s">
        <v>37463</v>
      </c>
      <c r="B7503" t="s">
        <v>37464</v>
      </c>
      <c r="D7503" t="str">
        <f t="shared" si="117"/>
        <v>K30RMLG23B CLGRB Breeding Crisphead Leaf Lettuce K30RMLG23B</v>
      </c>
    </row>
    <row r="7504" spans="1:4">
      <c r="A7504" t="s">
        <v>37465</v>
      </c>
      <c r="B7504" t="s">
        <v>37466</v>
      </c>
      <c r="D7504" t="str">
        <f t="shared" si="117"/>
        <v>K30RMLG23V CLGRB 2023 GENETIC VARIATION IN LETTUCE K30RMLG23V</v>
      </c>
    </row>
    <row r="7505" spans="1:4">
      <c r="A7505" t="s">
        <v>37467</v>
      </c>
      <c r="B7505" t="s">
        <v>37468</v>
      </c>
      <c r="D7505" t="str">
        <f t="shared" si="117"/>
        <v>K30BCDFA24 AS Avian Health Project 2023 2024 K30BCDFA24</v>
      </c>
    </row>
    <row r="7506" spans="1:4">
      <c r="A7506" t="s">
        <v>37469</v>
      </c>
      <c r="B7506" t="s">
        <v>37470</v>
      </c>
      <c r="D7506" t="str">
        <f t="shared" si="117"/>
        <v>K30MATAK05 A Krener AFOSR 2023 26 K30MATAK05</v>
      </c>
    </row>
    <row r="7507" spans="1:4">
      <c r="A7507" t="s">
        <v>37471</v>
      </c>
      <c r="B7507" t="s">
        <v>37472</v>
      </c>
      <c r="D7507" t="str">
        <f t="shared" si="117"/>
        <v>KS0CTTJ800 MED IMCT TUSCANO ADC THERAP UCDCC 303 KS0CTTJ800</v>
      </c>
    </row>
    <row r="7508" spans="1:4">
      <c r="A7508" t="s">
        <v>37473</v>
      </c>
      <c r="B7508" t="s">
        <v>37474</v>
      </c>
      <c r="D7508" t="str">
        <f t="shared" si="117"/>
        <v>KS0LZ73F87 ZIMMERMANN U OF MICHIGAN ELECTRO BOOST KS0LZ73F87</v>
      </c>
    </row>
    <row r="7509" spans="1:4">
      <c r="A7509" t="s">
        <v>37475</v>
      </c>
      <c r="B7509" t="s">
        <v>37476</v>
      </c>
      <c r="D7509" t="str">
        <f t="shared" si="117"/>
        <v>K30APSM687 PS OKI 2023 HRI CLIMATE READY LANDSCAPE K30APSM687</v>
      </c>
    </row>
    <row r="7510" spans="1:4">
      <c r="A7510" t="s">
        <v>37477</v>
      </c>
      <c r="B7510" t="s">
        <v>37478</v>
      </c>
      <c r="D7510" t="str">
        <f t="shared" si="117"/>
        <v>KS0TOKAWRD Oyegbile Chidi K Award 06 30 28 KS0TOKAWRD</v>
      </c>
    </row>
    <row r="7511" spans="1:4">
      <c r="A7511" t="s">
        <v>37479</v>
      </c>
      <c r="B7511" t="s">
        <v>37480</v>
      </c>
      <c r="D7511" t="str">
        <f t="shared" si="117"/>
        <v>K30V4S7088 Leonard AKC Prolonging tear film stabil K30V4S7088</v>
      </c>
    </row>
    <row r="7512" spans="1:4">
      <c r="A7512" t="s">
        <v>37481</v>
      </c>
      <c r="B7512" t="s">
        <v>37482</v>
      </c>
      <c r="D7512" t="str">
        <f t="shared" si="117"/>
        <v>K30MJA8LSU ARE AGERTON MARK LSU METHANE EMISS K30MJA8LSU</v>
      </c>
    </row>
    <row r="7513" spans="1:4">
      <c r="A7513" t="s">
        <v>37483</v>
      </c>
      <c r="B7513" t="s">
        <v>37484</v>
      </c>
      <c r="D7513" t="str">
        <f t="shared" si="117"/>
        <v>KS0ERFJ500 MERM AM COLLEGE OF MED TOX DOTS FORD KS0ERFJ500</v>
      </c>
    </row>
    <row r="7514" spans="1:4">
      <c r="A7514" t="s">
        <v>37485</v>
      </c>
      <c r="B7514" t="s">
        <v>37486</v>
      </c>
      <c r="D7514" t="str">
        <f t="shared" si="117"/>
        <v>K30SYNCFFC Yarnell Hayes TNC Task Agmt 7 FFC K30SYNCFFC</v>
      </c>
    </row>
    <row r="7515" spans="1:4">
      <c r="A7515" t="s">
        <v>37487</v>
      </c>
      <c r="B7515" t="s">
        <v>37488</v>
      </c>
      <c r="D7515" t="str">
        <f t="shared" si="117"/>
        <v>K30WAL3827 ETOX WALSE GRAPE INVASIVE 2023 K30WAL3827</v>
      </c>
    </row>
    <row r="7516" spans="1:4">
      <c r="A7516" t="s">
        <v>37489</v>
      </c>
      <c r="B7516" t="s">
        <v>37490</v>
      </c>
      <c r="D7516" t="str">
        <f t="shared" si="117"/>
        <v>KS0CEDOD04 MED URO EVANS TSA AKR1C3 COX2 9 23 8 26 KS0CEDOD04</v>
      </c>
    </row>
    <row r="7517" spans="1:4">
      <c r="A7517" t="s">
        <v>37491</v>
      </c>
      <c r="B7517" t="s">
        <v>37492</v>
      </c>
      <c r="D7517" t="str">
        <f t="shared" si="117"/>
        <v>K30TERC273 TENV LTLP EAST SHORE ASIAN CLAM K30TERC273</v>
      </c>
    </row>
    <row r="7518" spans="1:4">
      <c r="A7518" t="s">
        <v>37493</v>
      </c>
      <c r="B7518" t="s">
        <v>37494</v>
      </c>
      <c r="D7518" t="str">
        <f t="shared" si="117"/>
        <v>KS0TRML555 23 24 TRAUMA FELLOW GRANT COTA 7 31 24 KS0TRML555</v>
      </c>
    </row>
    <row r="7519" spans="1:4">
      <c r="A7519" t="s">
        <v>37495</v>
      </c>
      <c r="B7519" t="s">
        <v>37496</v>
      </c>
      <c r="D7519" t="str">
        <f t="shared" si="117"/>
        <v>K30V4S7079 Marycz NSF I Corps Advance Account K30V4S7079</v>
      </c>
    </row>
    <row r="7520" spans="1:4">
      <c r="A7520" t="s">
        <v>37497</v>
      </c>
      <c r="B7520" t="s">
        <v>37498</v>
      </c>
      <c r="D7520" t="str">
        <f t="shared" si="117"/>
        <v>K30MRAFYIP Air Force Young Investigator K30MRAFYIP</v>
      </c>
    </row>
    <row r="7521" spans="1:4">
      <c r="A7521" t="s">
        <v>37499</v>
      </c>
      <c r="B7521" t="s">
        <v>37500</v>
      </c>
      <c r="D7521" t="str">
        <f t="shared" si="117"/>
        <v>KS0JOA4CT3 OLICHNEY A4 STUDY UCSD MCA 12 16 KS0JOA4CT3</v>
      </c>
    </row>
    <row r="7522" spans="1:4">
      <c r="A7522" t="s">
        <v>37501</v>
      </c>
      <c r="B7522" t="s">
        <v>37502</v>
      </c>
      <c r="D7522" t="str">
        <f t="shared" si="117"/>
        <v>KS0JOA4RET OLICHNEY A4 RETENTION FUNDS 12 2019 KS0JOA4RET</v>
      </c>
    </row>
    <row r="7523" spans="1:4">
      <c r="A7523" t="s">
        <v>37503</v>
      </c>
      <c r="B7523" t="s">
        <v>37504</v>
      </c>
      <c r="D7523" t="str">
        <f t="shared" si="117"/>
        <v>KS0JOELYLI OLICHNEY A4 STUDY USC ATRI 6 30 2023 KS0JOELYLI</v>
      </c>
    </row>
    <row r="7524" spans="1:4">
      <c r="A7524" t="s">
        <v>37505</v>
      </c>
      <c r="B7524" t="s">
        <v>37506</v>
      </c>
      <c r="D7524" t="str">
        <f t="shared" si="117"/>
        <v>KS0GIBC604 MED IMGI TARGETPHARMAS TARGET IBD MAO KS0GIBC604</v>
      </c>
    </row>
    <row r="7525" spans="1:4">
      <c r="A7525" t="s">
        <v>37507</v>
      </c>
      <c r="B7525" t="s">
        <v>37508</v>
      </c>
      <c r="D7525" t="str">
        <f t="shared" si="117"/>
        <v>KS0ABRVIRU Renewal Virulence Factors of Salmonella KS0ABRVIRU</v>
      </c>
    </row>
    <row r="7526" spans="1:4">
      <c r="A7526" t="s">
        <v>37509</v>
      </c>
      <c r="B7526" t="s">
        <v>37510</v>
      </c>
      <c r="D7526" t="str">
        <f t="shared" si="117"/>
        <v>K30GS74B35 AMIGA MELLON GRANT 1 195 000 74B35 K30GS74B35</v>
      </c>
    </row>
    <row r="7527" spans="1:4">
      <c r="A7527" t="s">
        <v>37511</v>
      </c>
      <c r="B7527" t="s">
        <v>37512</v>
      </c>
      <c r="D7527" t="str">
        <f t="shared" si="117"/>
        <v>K30JSAMIGA J SLATER AMIGA MELLON GRANT 74B35 K30JSAMIGA</v>
      </c>
    </row>
    <row r="7528" spans="1:4">
      <c r="A7528" t="s">
        <v>37513</v>
      </c>
      <c r="B7528" t="s">
        <v>37514</v>
      </c>
      <c r="D7528" t="str">
        <f t="shared" si="117"/>
        <v>K30PHAMIGA AMIGA MELLON GRANT 11 193 74B35 K30PHAMIGA</v>
      </c>
    </row>
    <row r="7529" spans="1:4">
      <c r="A7529" t="s">
        <v>37515</v>
      </c>
      <c r="B7529" t="s">
        <v>37516</v>
      </c>
      <c r="D7529" t="str">
        <f t="shared" si="117"/>
        <v>K30SBCAMIG LNG Santiago Barreda AMIGA awrd 74B35 K30SBCAMIG</v>
      </c>
    </row>
    <row r="7530" spans="1:4">
      <c r="A7530" t="s">
        <v>37517</v>
      </c>
      <c r="B7530" t="s">
        <v>37518</v>
      </c>
      <c r="D7530" t="str">
        <f t="shared" si="117"/>
        <v>KS0KK74B48 KIM EMPIRICAL SPINE LS17001 KS0KK74B48</v>
      </c>
    </row>
    <row r="7531" spans="1:4">
      <c r="A7531" t="s">
        <v>37519</v>
      </c>
      <c r="B7531" t="s">
        <v>37520</v>
      </c>
      <c r="D7531" t="str">
        <f t="shared" si="117"/>
        <v>K30V4D2407 Zwingenberger PET Imaging Biomarkers K30V4D2407</v>
      </c>
    </row>
    <row r="7532" spans="1:4">
      <c r="A7532" t="s">
        <v>37521</v>
      </c>
      <c r="B7532" t="s">
        <v>37522</v>
      </c>
      <c r="D7532" t="str">
        <f t="shared" si="117"/>
        <v>K30V4S6537 DEVELOPMENT PET IMAGING BIOMARKERS RES K30V4S6537</v>
      </c>
    </row>
    <row r="7533" spans="1:4">
      <c r="A7533" t="s">
        <v>37523</v>
      </c>
      <c r="B7533" t="s">
        <v>37524</v>
      </c>
      <c r="D7533" t="str">
        <f t="shared" si="117"/>
        <v>KS0HOKE807 MED IMHO KIM BOSTON BIOM CanStem111P KS0HOKE807</v>
      </c>
    </row>
    <row r="7534" spans="1:4">
      <c r="A7534" t="s">
        <v>37525</v>
      </c>
      <c r="B7534" t="s">
        <v>37526</v>
      </c>
      <c r="D7534" t="str">
        <f t="shared" si="117"/>
        <v>KS0DHHELME HERMAN UOF Effect of Helmets 12 31 2023 KS0DHHELME</v>
      </c>
    </row>
    <row r="7535" spans="1:4">
      <c r="A7535" t="s">
        <v>37527</v>
      </c>
      <c r="B7535" t="s">
        <v>37528</v>
      </c>
      <c r="D7535" t="str">
        <f t="shared" si="117"/>
        <v>KS0IDCS831 MED IMID COHEN SERES 012 KS0IDCS831</v>
      </c>
    </row>
    <row r="7536" spans="1:4">
      <c r="A7536" t="s">
        <v>37529</v>
      </c>
      <c r="B7536" t="s">
        <v>37530</v>
      </c>
      <c r="D7536" t="str">
        <f t="shared" si="117"/>
        <v>KS0IDCS830 MED IMID COHEN SERES 013 KS0IDCS830</v>
      </c>
    </row>
    <row r="7537" spans="1:4">
      <c r="A7537" t="s">
        <v>37531</v>
      </c>
      <c r="B7537" t="s">
        <v>37532</v>
      </c>
      <c r="D7537" t="str">
        <f t="shared" si="117"/>
        <v>KS0FLEM006 Calibration and Validation of a Patient KS0FLEM006</v>
      </c>
    </row>
    <row r="7538" spans="1:4">
      <c r="A7538" t="s">
        <v>37533</v>
      </c>
      <c r="B7538" t="s">
        <v>37534</v>
      </c>
      <c r="D7538" t="str">
        <f t="shared" si="117"/>
        <v>KS0APPL008 EEG Data Collection in Critically Ill Pt KS0APPL008</v>
      </c>
    </row>
    <row r="7539" spans="1:4">
      <c r="A7539" t="s">
        <v>37535</v>
      </c>
      <c r="B7539" t="s">
        <v>37536</v>
      </c>
      <c r="D7539" t="str">
        <f t="shared" si="117"/>
        <v>K30HZFAANG AN SCI ZHOU NIFA Annotation of Bov Ge K30HZFAANG</v>
      </c>
    </row>
    <row r="7540" spans="1:4">
      <c r="A7540" t="s">
        <v>37537</v>
      </c>
      <c r="B7540" t="s">
        <v>37538</v>
      </c>
      <c r="D7540" t="str">
        <f t="shared" si="117"/>
        <v>K30PRFAANG ROSS FGUSDA NIFA Annotation of Bov Gen K30PRFAANG</v>
      </c>
    </row>
    <row r="7541" spans="1:4">
      <c r="A7541" t="s">
        <v>37539</v>
      </c>
      <c r="B7541" t="s">
        <v>37540</v>
      </c>
      <c r="D7541" t="str">
        <f t="shared" si="117"/>
        <v>K30NRSPLS2 PLB Sinha UCR sub S 001188 NSF PGRP K30NRSPLS2</v>
      </c>
    </row>
    <row r="7542" spans="1:4">
      <c r="A7542" t="s">
        <v>37541</v>
      </c>
      <c r="B7542" t="s">
        <v>37542</v>
      </c>
      <c r="D7542" t="str">
        <f t="shared" si="117"/>
        <v>K30SBPGRP1 Brady UCR sub S 001188 NSF PGRP K30SBPGRP1</v>
      </c>
    </row>
    <row r="7543" spans="1:4">
      <c r="A7543" t="s">
        <v>37543</v>
      </c>
      <c r="B7543" t="s">
        <v>37544</v>
      </c>
      <c r="D7543" t="str">
        <f t="shared" si="117"/>
        <v>KS0LTHUMAN Tian Human Frontier A19 2785 KS0LTHUMAN</v>
      </c>
    </row>
    <row r="7544" spans="1:4">
      <c r="A7544" t="s">
        <v>37545</v>
      </c>
      <c r="B7544" t="s">
        <v>37546</v>
      </c>
      <c r="D7544" t="str">
        <f t="shared" si="117"/>
        <v>KS0HOCM802 MED IMHO CHO MEDIMMUNE D910CC00001 KS0HOCM802</v>
      </c>
    </row>
    <row r="7545" spans="1:4">
      <c r="A7545" t="s">
        <v>37547</v>
      </c>
      <c r="B7545" t="s">
        <v>37548</v>
      </c>
      <c r="D7545" t="str">
        <f t="shared" si="117"/>
        <v>KS0HOMC808 MED IMHO KIM MEDIMMUNE D910CC00001 KS0HOMC808</v>
      </c>
    </row>
    <row r="7546" spans="1:4">
      <c r="A7546" t="s">
        <v>37549</v>
      </c>
      <c r="B7546" t="s">
        <v>37550</v>
      </c>
      <c r="D7546" t="str">
        <f t="shared" si="117"/>
        <v>K30APSFDHP PS PUTNAM USDACOOP AGREE 58 2034 9 032 K30APSFDHP</v>
      </c>
    </row>
    <row r="7547" spans="1:4">
      <c r="A7547" t="s">
        <v>37551</v>
      </c>
      <c r="B7547" t="s">
        <v>37552</v>
      </c>
      <c r="D7547" t="str">
        <f t="shared" si="117"/>
        <v>K30JBNIH01 MMG BARLOW NIH R01GM134537 K30JBNIH01</v>
      </c>
    </row>
    <row r="7548" spans="1:4">
      <c r="A7548" t="s">
        <v>37553</v>
      </c>
      <c r="B7548" t="s">
        <v>37554</v>
      </c>
      <c r="D7548" t="str">
        <f t="shared" si="117"/>
        <v>K30JBNIH1S MMG BARLOW NIH 3R01GM134537 02S1 K30JBNIH1S</v>
      </c>
    </row>
    <row r="7549" spans="1:4">
      <c r="A7549" t="s">
        <v>37555</v>
      </c>
      <c r="B7549" t="s">
        <v>37556</v>
      </c>
      <c r="D7549" t="str">
        <f t="shared" si="117"/>
        <v>K30JBNIHS2 MMG BARLOW NIH 3R01GM134537 04S1 EQUIP K30JBNIHS2</v>
      </c>
    </row>
    <row r="7550" spans="1:4">
      <c r="A7550" t="s">
        <v>37557</v>
      </c>
      <c r="B7550" t="s">
        <v>37558</v>
      </c>
      <c r="D7550" t="str">
        <f t="shared" si="117"/>
        <v>K30CNSBCE1 CNS B Cohn Sheehy F30AG062053 Expense Y1 K30CNSBCE1</v>
      </c>
    </row>
    <row r="7551" spans="1:4">
      <c r="A7551" t="s">
        <v>37559</v>
      </c>
      <c r="B7551" t="s">
        <v>37560</v>
      </c>
      <c r="D7551" t="str">
        <f t="shared" si="117"/>
        <v>K30CNSBCE2 CNS B Cohn Sheehy F30AG062053 Expense Y2 K30CNSBCE2</v>
      </c>
    </row>
    <row r="7552" spans="1:4">
      <c r="A7552" t="s">
        <v>37561</v>
      </c>
      <c r="B7552" t="s">
        <v>37562</v>
      </c>
      <c r="D7552" t="str">
        <f t="shared" si="117"/>
        <v>K30CNSBCE3 CNS B Cohn Sheehy F30AG062053 Expense Y2 K30CNSBCE3</v>
      </c>
    </row>
    <row r="7553" spans="1:4">
      <c r="A7553" t="s">
        <v>37563</v>
      </c>
      <c r="B7553" t="s">
        <v>37564</v>
      </c>
      <c r="D7553" t="str">
        <f t="shared" si="117"/>
        <v>K30CNSBCF1 CNS B Cohn Sheehy F30AG062053 Stipend Y1 K30CNSBCF1</v>
      </c>
    </row>
    <row r="7554" spans="1:4">
      <c r="A7554" t="s">
        <v>37565</v>
      </c>
      <c r="B7554" t="s">
        <v>37566</v>
      </c>
      <c r="D7554" t="str">
        <f t="shared" si="117"/>
        <v>K30CNSBCF2 CNS B Cohn Sheehy F30AG062053 Stipend Y2 K30CNSBCF2</v>
      </c>
    </row>
    <row r="7555" spans="1:4">
      <c r="A7555" t="s">
        <v>37567</v>
      </c>
      <c r="B7555" t="s">
        <v>37568</v>
      </c>
      <c r="D7555" t="str">
        <f t="shared" ref="D7555:D7618" si="118">A7555&amp;" "&amp;B7555</f>
        <v>K30CNSBCF3 CNS B Cohn Sheehy F30AG062053 Stipend Y2 K30CNSBCF3</v>
      </c>
    </row>
    <row r="7556" spans="1:4">
      <c r="A7556" t="s">
        <v>37569</v>
      </c>
      <c r="B7556" t="s">
        <v>37570</v>
      </c>
      <c r="D7556" t="str">
        <f t="shared" si="118"/>
        <v>KS0MECBIA1 SOM B Cohn Sheehy Inst Allw FY20 21 KS0MECBIA1</v>
      </c>
    </row>
    <row r="7557" spans="1:4">
      <c r="A7557" t="s">
        <v>37571</v>
      </c>
      <c r="B7557" t="s">
        <v>37572</v>
      </c>
      <c r="D7557" t="str">
        <f t="shared" si="118"/>
        <v>KS0MECBIA2 SOM B Cohn Sheehy Inst Allw FY21 22 KS0MECBIA2</v>
      </c>
    </row>
    <row r="7558" spans="1:4">
      <c r="A7558" t="s">
        <v>37573</v>
      </c>
      <c r="B7558" t="s">
        <v>37574</v>
      </c>
      <c r="D7558" t="str">
        <f t="shared" si="118"/>
        <v>KS0MECBIA4 SOM B Cohn Sheehy Inst Allw FY22 23 KS0MECBIA4</v>
      </c>
    </row>
    <row r="7559" spans="1:4">
      <c r="A7559" t="s">
        <v>37575</v>
      </c>
      <c r="B7559" t="s">
        <v>37576</v>
      </c>
      <c r="D7559" t="str">
        <f t="shared" si="118"/>
        <v>KS0MECBST1 MED B Cohn Sheehy Stipend FY 20 21 KS0MECBST1</v>
      </c>
    </row>
    <row r="7560" spans="1:4">
      <c r="A7560" t="s">
        <v>37577</v>
      </c>
      <c r="B7560" t="s">
        <v>37578</v>
      </c>
      <c r="D7560" t="str">
        <f t="shared" si="118"/>
        <v>KS0MECBST2 MED B Cohn Sheehy Stipend FY 21 22 KS0MECBST2</v>
      </c>
    </row>
    <row r="7561" spans="1:4">
      <c r="A7561" t="s">
        <v>37579</v>
      </c>
      <c r="B7561" t="s">
        <v>37580</v>
      </c>
      <c r="D7561" t="str">
        <f t="shared" si="118"/>
        <v>KS0MECBST4 MED B Cohn Sheehy Stipend FY 22 23 KS0MECBST4</v>
      </c>
    </row>
    <row r="7562" spans="1:4">
      <c r="A7562" t="s">
        <v>37581</v>
      </c>
      <c r="B7562" t="s">
        <v>37582</v>
      </c>
      <c r="D7562" t="str">
        <f t="shared" si="118"/>
        <v>KS0RL74C17 Liu DoD A20 0186 KS0RL74C17</v>
      </c>
    </row>
    <row r="7563" spans="1:4">
      <c r="A7563" t="s">
        <v>37583</v>
      </c>
      <c r="B7563" t="s">
        <v>37584</v>
      </c>
      <c r="D7563" t="str">
        <f t="shared" si="118"/>
        <v>K30MBKOM88 MCB KOM NIH 1R35GM133688 K30MBKOM88</v>
      </c>
    </row>
    <row r="7564" spans="1:4">
      <c r="A7564" t="s">
        <v>37585</v>
      </c>
      <c r="B7564" t="s">
        <v>37586</v>
      </c>
      <c r="D7564" t="str">
        <f t="shared" si="118"/>
        <v>K30AJMGERM 7 1 23 USDA Superior Juglans Germplasm K30AJMGERM</v>
      </c>
    </row>
    <row r="7565" spans="1:4">
      <c r="A7565" t="s">
        <v>37587</v>
      </c>
      <c r="B7565" t="s">
        <v>37588</v>
      </c>
      <c r="D7565" t="str">
        <f t="shared" si="118"/>
        <v>KS0PMAR871 MED IMPM SOOD UNITED THERA ROR PH 301 KS0PMAR871</v>
      </c>
    </row>
    <row r="7566" spans="1:4">
      <c r="A7566" t="s">
        <v>37589</v>
      </c>
      <c r="B7566" t="s">
        <v>37590</v>
      </c>
      <c r="D7566" t="str">
        <f t="shared" si="118"/>
        <v>K30RHZHSP1 BAE ZHANG CDFA HEALTHY SOIL PROJECT K30RHZHSP1</v>
      </c>
    </row>
    <row r="7567" spans="1:4">
      <c r="A7567" t="s">
        <v>37591</v>
      </c>
      <c r="B7567" t="s">
        <v>37592</v>
      </c>
      <c r="D7567" t="str">
        <f t="shared" si="118"/>
        <v>K30FASNSF2 NSF 1907396 K30FASNSF2</v>
      </c>
    </row>
    <row r="7568" spans="1:4">
      <c r="A7568" t="s">
        <v>37593</v>
      </c>
      <c r="B7568" t="s">
        <v>37594</v>
      </c>
      <c r="D7568" t="str">
        <f t="shared" si="118"/>
        <v>K30MBCEJ89 MCB CEJ NIH 1R35GM133689 K30MBCEJ89</v>
      </c>
    </row>
    <row r="7569" spans="1:4">
      <c r="A7569" t="s">
        <v>37595</v>
      </c>
      <c r="B7569" t="s">
        <v>37596</v>
      </c>
      <c r="D7569" t="str">
        <f t="shared" si="118"/>
        <v>K303875090 Rocky Mtn Inst REALIZE Mass Dev Mod ZNE K303875090</v>
      </c>
    </row>
    <row r="7570" spans="1:4">
      <c r="A7570" t="s">
        <v>37597</v>
      </c>
      <c r="B7570" t="s">
        <v>37598</v>
      </c>
      <c r="D7570" t="str">
        <f t="shared" si="118"/>
        <v>K30CWHDOE2 CHEM Solution NMR from single atom quan K30CWHDOE2</v>
      </c>
    </row>
    <row r="7571" spans="1:4">
      <c r="A7571" t="s">
        <v>37599</v>
      </c>
      <c r="B7571" t="s">
        <v>37600</v>
      </c>
      <c r="D7571" t="str">
        <f t="shared" si="118"/>
        <v>K30WHCDOE2 NCAS Solution NMR from single atom quan K30WHCDOE2</v>
      </c>
    </row>
    <row r="7572" spans="1:4">
      <c r="A7572" t="s">
        <v>37601</v>
      </c>
      <c r="B7572" t="s">
        <v>37602</v>
      </c>
      <c r="D7572" t="str">
        <f t="shared" si="118"/>
        <v>K30JD76C55 CHPR CADPH LIFESTYLE DDDP K30JD76C55</v>
      </c>
    </row>
    <row r="7573" spans="1:4">
      <c r="A7573" t="s">
        <v>37603</v>
      </c>
      <c r="B7573" t="s">
        <v>37604</v>
      </c>
      <c r="D7573" t="str">
        <f t="shared" si="118"/>
        <v>KS0DJCAP20 JOHNSON CADPH LIFESTYLE GRANT 06 2020 KS0DJCAP20</v>
      </c>
    </row>
    <row r="7574" spans="1:4">
      <c r="A7574" t="s">
        <v>37605</v>
      </c>
      <c r="B7574" t="s">
        <v>37606</v>
      </c>
      <c r="D7574" t="str">
        <f t="shared" si="118"/>
        <v>KS0DJCAP21 JOHNSON CADPH LIFESTYLE GRANT 06 2021 KS0DJCAP21</v>
      </c>
    </row>
    <row r="7575" spans="1:4">
      <c r="A7575" t="s">
        <v>37607</v>
      </c>
      <c r="B7575" t="s">
        <v>37608</v>
      </c>
      <c r="D7575" t="str">
        <f t="shared" si="118"/>
        <v>KS0DJCAP22 JOHNSON CADPH LIFESTYLE GRANT 06 2022 KS0DJCAP22</v>
      </c>
    </row>
    <row r="7576" spans="1:4">
      <c r="A7576" t="s">
        <v>37609</v>
      </c>
      <c r="B7576" t="s">
        <v>37610</v>
      </c>
      <c r="D7576" t="str">
        <f t="shared" si="118"/>
        <v>KS0DJCAP23 JOHNSON CADPH LIFESTYLE GRANT 06 2023 KS0DJCAP23</v>
      </c>
    </row>
    <row r="7577" spans="1:4">
      <c r="A7577" t="s">
        <v>37611</v>
      </c>
      <c r="B7577" t="s">
        <v>37612</v>
      </c>
      <c r="D7577" t="str">
        <f t="shared" si="118"/>
        <v>KS0YJRF101 MRAD Y Jung NIH RF1 Vas React Study KS0YJRF101</v>
      </c>
    </row>
    <row r="7578" spans="1:4">
      <c r="A7578" t="s">
        <v>37613</v>
      </c>
      <c r="B7578" t="s">
        <v>37614</v>
      </c>
      <c r="D7578" t="str">
        <f t="shared" si="118"/>
        <v>KS0YJR0101 MRAD Y Jung UCBerkeley NIH R01 USPointer KS0YJR0101</v>
      </c>
    </row>
    <row r="7579" spans="1:4">
      <c r="A7579" t="s">
        <v>37615</v>
      </c>
      <c r="B7579" t="s">
        <v>37616</v>
      </c>
      <c r="D7579" t="str">
        <f t="shared" si="118"/>
        <v>KS0CASU602 MED IMCA SRIVATSA BIOTRONIK BIO LIBRA KS0CASU602</v>
      </c>
    </row>
    <row r="7580" spans="1:4">
      <c r="A7580" t="s">
        <v>37617</v>
      </c>
      <c r="B7580" t="s">
        <v>37618</v>
      </c>
      <c r="D7580" t="str">
        <f t="shared" si="118"/>
        <v>K30IR4ARSQ USDA ARS WAPATO QUALITY ASSURAN 8 1 2024 K30IR4ARSQ</v>
      </c>
    </row>
    <row r="7581" spans="1:4">
      <c r="A7581" t="s">
        <v>37619</v>
      </c>
      <c r="B7581" t="s">
        <v>37620</v>
      </c>
      <c r="D7581" t="str">
        <f t="shared" si="118"/>
        <v>K30APSFA03 PS USDA 58 2050 9 018 RUST DEL BLANCO K30APSFA03</v>
      </c>
    </row>
    <row r="7582" spans="1:4">
      <c r="A7582" t="s">
        <v>37621</v>
      </c>
      <c r="B7582" t="s">
        <v>37622</v>
      </c>
      <c r="D7582" t="str">
        <f t="shared" si="118"/>
        <v>K30APSFB04 PS USDA 9 018 RUST DEL BLANCO KRILL K30APSFB04</v>
      </c>
    </row>
    <row r="7583" spans="1:4">
      <c r="A7583" t="s">
        <v>37623</v>
      </c>
      <c r="B7583" t="s">
        <v>37624</v>
      </c>
      <c r="D7583" t="str">
        <f t="shared" si="118"/>
        <v>K302374C73 CS DOE PRECISON TUNING NUMERICAL RUBIO K302374C73</v>
      </c>
    </row>
    <row r="7584" spans="1:4">
      <c r="A7584" t="s">
        <v>37625</v>
      </c>
      <c r="B7584" t="s">
        <v>37626</v>
      </c>
      <c r="D7584" t="str">
        <f t="shared" si="118"/>
        <v>K30IMG4C74 CDPR Aphid Management in Lettuce K30IMG4C74</v>
      </c>
    </row>
    <row r="7585" spans="1:4">
      <c r="A7585" t="s">
        <v>37627</v>
      </c>
      <c r="B7585" t="s">
        <v>37628</v>
      </c>
      <c r="D7585" t="str">
        <f t="shared" si="118"/>
        <v>K30IMG4C75 CDPR Aphid Management in Lettuce AMD 1 K30IMG4C75</v>
      </c>
    </row>
    <row r="7586" spans="1:4">
      <c r="A7586" t="s">
        <v>37629</v>
      </c>
      <c r="B7586" t="s">
        <v>37630</v>
      </c>
      <c r="D7586" t="str">
        <f t="shared" si="118"/>
        <v>KS0HORJ816 MED IMHO RIESS ASTRAZENECA D5084C00007 KS0HORJ816</v>
      </c>
    </row>
    <row r="7587" spans="1:4">
      <c r="A7587" t="s">
        <v>37631</v>
      </c>
      <c r="B7587" t="s">
        <v>37632</v>
      </c>
      <c r="D7587" t="str">
        <f t="shared" si="118"/>
        <v>K30BYFAR62 ECE YOO ARO CACHLESS COMPUTER K30BYFAR62</v>
      </c>
    </row>
    <row r="7588" spans="1:4">
      <c r="A7588" t="s">
        <v>37633</v>
      </c>
      <c r="B7588" t="s">
        <v>37634</v>
      </c>
      <c r="D7588" t="str">
        <f t="shared" si="118"/>
        <v>K30BAR1275 LAWR AWRH Compost Mgmt Guidelines Calif K30BAR1275</v>
      </c>
    </row>
    <row r="7589" spans="1:4">
      <c r="A7589" t="s">
        <v>37635</v>
      </c>
      <c r="B7589" t="s">
        <v>37636</v>
      </c>
      <c r="D7589" t="str">
        <f t="shared" si="118"/>
        <v>K30V4D1477 Westropp MAF D20CA 044 0 Biotherapeutic K30V4D1477</v>
      </c>
    </row>
    <row r="7590" spans="1:4">
      <c r="A7590" t="s">
        <v>37637</v>
      </c>
      <c r="B7590" t="s">
        <v>37638</v>
      </c>
      <c r="D7590" t="str">
        <f t="shared" si="118"/>
        <v>K302374C84 CS NSF Small Explain Learning Davidson K302374C84</v>
      </c>
    </row>
    <row r="7591" spans="1:4">
      <c r="A7591" t="s">
        <v>37639</v>
      </c>
      <c r="B7591" t="s">
        <v>37640</v>
      </c>
      <c r="D7591" t="str">
        <f t="shared" si="118"/>
        <v>K3023IDFNA CS IAND FINA ACCT NSF 1910306 K3023IDFNA</v>
      </c>
    </row>
    <row r="7592" spans="1:4">
      <c r="A7592" t="s">
        <v>37641</v>
      </c>
      <c r="B7592" t="s">
        <v>37642</v>
      </c>
      <c r="D7592" t="str">
        <f t="shared" si="118"/>
        <v>K3023IDREU CS NSF Small REU Explain Learning David K3023IDREU</v>
      </c>
    </row>
    <row r="7593" spans="1:4">
      <c r="A7593" t="s">
        <v>37643</v>
      </c>
      <c r="B7593" t="s">
        <v>37644</v>
      </c>
      <c r="D7593" t="str">
        <f t="shared" si="118"/>
        <v>KS0HOKK831 MED IMHO CHEW EMD SERONO MS100070 0176 KS0HOKK831</v>
      </c>
    </row>
    <row r="7594" spans="1:4">
      <c r="A7594" t="s">
        <v>37645</v>
      </c>
      <c r="B7594" t="s">
        <v>37646</v>
      </c>
      <c r="D7594" t="str">
        <f t="shared" si="118"/>
        <v>K30V4S6701 Toedebusch K12 Scholar Year 2 K30V4S6701</v>
      </c>
    </row>
    <row r="7595" spans="1:4">
      <c r="A7595" t="s">
        <v>37647</v>
      </c>
      <c r="B7595" t="s">
        <v>37648</v>
      </c>
      <c r="D7595" t="str">
        <f t="shared" si="118"/>
        <v>K30V4S6852 Toedebusch K12 Scholar K30V4S6852</v>
      </c>
    </row>
    <row r="7596" spans="1:4">
      <c r="A7596" t="s">
        <v>37649</v>
      </c>
      <c r="B7596" t="s">
        <v>37650</v>
      </c>
      <c r="D7596" t="str">
        <f t="shared" si="118"/>
        <v>K30V4S7103 Toedebusch K12 Scholar Year 3 K30V4S7103</v>
      </c>
    </row>
    <row r="7597" spans="1:4">
      <c r="A7597" t="s">
        <v>37651</v>
      </c>
      <c r="B7597" t="s">
        <v>37652</v>
      </c>
      <c r="D7597" t="str">
        <f t="shared" si="118"/>
        <v>KS0ABIRKSA MED OTO BIRKLAND K12 award 21 22 KS0ABIRKSA</v>
      </c>
    </row>
    <row r="7598" spans="1:4">
      <c r="A7598" t="s">
        <v>37653</v>
      </c>
      <c r="B7598" t="s">
        <v>37654</v>
      </c>
      <c r="D7598" t="str">
        <f t="shared" si="118"/>
        <v>KS0CC74D00 Primo Lara K 12 Training Grant KS0CC74D00</v>
      </c>
    </row>
    <row r="7599" spans="1:4">
      <c r="A7599" t="s">
        <v>37655</v>
      </c>
      <c r="B7599" t="s">
        <v>37656</v>
      </c>
      <c r="D7599" t="str">
        <f t="shared" si="118"/>
        <v>KS0CC74D01 Primo Lara K 12 Training Grant KS0CC74D01</v>
      </c>
    </row>
    <row r="7600" spans="1:4">
      <c r="A7600" t="s">
        <v>37657</v>
      </c>
      <c r="B7600" t="s">
        <v>37658</v>
      </c>
      <c r="D7600" t="str">
        <f t="shared" si="118"/>
        <v>KS0CC74D02 Primo Lara K 12 Training Grant KS0CC74D02</v>
      </c>
    </row>
    <row r="7601" spans="1:4">
      <c r="A7601" t="s">
        <v>37659</v>
      </c>
      <c r="B7601" t="s">
        <v>37660</v>
      </c>
      <c r="D7601" t="str">
        <f t="shared" si="118"/>
        <v>KS0CTEN200 MED IMCT ESTEGHAMAT K12 PROGRAM YR1 KS0CTEN200</v>
      </c>
    </row>
    <row r="7602" spans="1:4">
      <c r="A7602" t="s">
        <v>37661</v>
      </c>
      <c r="B7602" t="s">
        <v>37662</v>
      </c>
      <c r="D7602" t="str">
        <f t="shared" si="118"/>
        <v>KS0CTEN201 MED IMCT ESTEGHAMAT K12 PROGRAM YR2 KS0CTEN201</v>
      </c>
    </row>
    <row r="7603" spans="1:4">
      <c r="A7603" t="s">
        <v>37663</v>
      </c>
      <c r="B7603" t="s">
        <v>37664</v>
      </c>
      <c r="D7603" t="str">
        <f t="shared" si="118"/>
        <v>KS0EBK1201 Med Surg Erin Brown K12 year1 KS0EBK1201</v>
      </c>
    </row>
    <row r="7604" spans="1:4">
      <c r="A7604" t="s">
        <v>37665</v>
      </c>
      <c r="B7604" t="s">
        <v>37666</v>
      </c>
      <c r="D7604" t="str">
        <f t="shared" si="118"/>
        <v>KS0EBK1202 Med Surg Erin Brown K12 year2 KS0EBK1202</v>
      </c>
    </row>
    <row r="7605" spans="1:4">
      <c r="A7605" t="s">
        <v>37667</v>
      </c>
      <c r="B7605" t="s">
        <v>37668</v>
      </c>
      <c r="D7605" t="str">
        <f t="shared" si="118"/>
        <v>KS0EBK1203 Med Surg Erin Brown K12 year3 KS0EBK1203</v>
      </c>
    </row>
    <row r="7606" spans="1:4">
      <c r="A7606" t="s">
        <v>37669</v>
      </c>
      <c r="B7606" t="s">
        <v>37670</v>
      </c>
      <c r="D7606" t="str">
        <f t="shared" si="118"/>
        <v>KS0FGK1201 MRAD GODINEZ K12 Award Yr1 KS0FGK1201</v>
      </c>
    </row>
    <row r="7607" spans="1:4">
      <c r="A7607" t="s">
        <v>37671</v>
      </c>
      <c r="B7607" t="s">
        <v>37672</v>
      </c>
      <c r="D7607" t="str">
        <f t="shared" si="118"/>
        <v>KS0FGK1202 MRAD GODINEZ K12 Award Yr2 KS0FGK1202</v>
      </c>
    </row>
    <row r="7608" spans="1:4">
      <c r="A7608" t="s">
        <v>37673</v>
      </c>
      <c r="B7608" t="s">
        <v>37674</v>
      </c>
      <c r="D7608" t="str">
        <f t="shared" si="118"/>
        <v>KS0HOCJ203 MED IMHO CARR ASCHER K12 PROGRAM Y2 KS0HOCJ203</v>
      </c>
    </row>
    <row r="7609" spans="1:4">
      <c r="A7609" t="s">
        <v>37675</v>
      </c>
      <c r="B7609" t="s">
        <v>37676</v>
      </c>
      <c r="D7609" t="str">
        <f t="shared" si="118"/>
        <v>KS0K12AL02 Liu SOM Dean Match Supp K12 Calabresi KS0K12AL02</v>
      </c>
    </row>
    <row r="7610" spans="1:4">
      <c r="A7610" t="s">
        <v>37677</v>
      </c>
      <c r="B7610" t="s">
        <v>37678</v>
      </c>
      <c r="D7610" t="str">
        <f t="shared" si="118"/>
        <v>KS0NRFA200 SON FAUER K12 Award Yr1 KS0NRFA200</v>
      </c>
    </row>
    <row r="7611" spans="1:4">
      <c r="A7611" t="s">
        <v>37679</v>
      </c>
      <c r="B7611" t="s">
        <v>37680</v>
      </c>
      <c r="D7611" t="str">
        <f t="shared" si="118"/>
        <v>KS0NRFA201 SON FAUER K12 Award Yr2 KS0NRFA201</v>
      </c>
    </row>
    <row r="7612" spans="1:4">
      <c r="A7612" t="s">
        <v>37681</v>
      </c>
      <c r="B7612" t="s">
        <v>37682</v>
      </c>
      <c r="D7612" t="str">
        <f t="shared" si="118"/>
        <v>KS0OAK12C2 ABOUD PAUL CALABRESI K12 AWARD 07 23 KS0OAK12C2</v>
      </c>
    </row>
    <row r="7613" spans="1:4">
      <c r="A7613" t="s">
        <v>37683</v>
      </c>
      <c r="B7613" t="s">
        <v>37684</v>
      </c>
      <c r="D7613" t="str">
        <f t="shared" si="118"/>
        <v>KS0OAK12C3 ABOUD PAUL CALABRESI K12 AWARD 07 24 KS0OAK12C3</v>
      </c>
    </row>
    <row r="7614" spans="1:4">
      <c r="A7614" t="s">
        <v>37685</v>
      </c>
      <c r="B7614" t="s">
        <v>37686</v>
      </c>
      <c r="D7614" t="str">
        <f t="shared" si="118"/>
        <v>KS0OAK12CC ABOUD PAUL CALABRESI K12 AWARD 07 22 KS0OAK12CC</v>
      </c>
    </row>
    <row r="7615" spans="1:4">
      <c r="A7615" t="s">
        <v>37687</v>
      </c>
      <c r="B7615" t="s">
        <v>37688</v>
      </c>
      <c r="D7615" t="str">
        <f t="shared" si="118"/>
        <v>KS0SGK1202 Med Surg Sepideh Gholami K12 Yr2 KS0SGK1202</v>
      </c>
    </row>
    <row r="7616" spans="1:4">
      <c r="A7616" t="s">
        <v>37689</v>
      </c>
      <c r="B7616" t="s">
        <v>37690</v>
      </c>
      <c r="D7616" t="str">
        <f t="shared" si="118"/>
        <v>KS0GIBC838 MED IMGI BOWLUS CYMABAY CB8025 32048 KS0GIBC838</v>
      </c>
    </row>
    <row r="7617" spans="1:4">
      <c r="A7617" t="s">
        <v>37691</v>
      </c>
      <c r="B7617" t="s">
        <v>37692</v>
      </c>
      <c r="D7617" t="str">
        <f t="shared" si="118"/>
        <v>K30SLMIRA1 LIN MIRA R35GM141855 0 K30SLMIRA1</v>
      </c>
    </row>
    <row r="7618" spans="1:4">
      <c r="A7618" t="s">
        <v>37693</v>
      </c>
      <c r="B7618" t="s">
        <v>37694</v>
      </c>
      <c r="D7618" t="str">
        <f t="shared" si="118"/>
        <v>K30AMSFAWS SCHREIER eDNA METABARCODING CRISPR K30AMSFAWS</v>
      </c>
    </row>
    <row r="7619" spans="1:4">
      <c r="A7619" t="s">
        <v>37695</v>
      </c>
      <c r="B7619" t="s">
        <v>37696</v>
      </c>
      <c r="D7619" t="str">
        <f t="shared" ref="D7619:D7682" si="119">A7619&amp;" "&amp;B7619</f>
        <v>K30ELD21T1 ELD El Dorado Co GENT 2021 07 C000114178 K30ELD21T1</v>
      </c>
    </row>
    <row r="7620" spans="1:4">
      <c r="A7620" t="s">
        <v>37697</v>
      </c>
      <c r="B7620" t="s">
        <v>37698</v>
      </c>
      <c r="D7620" t="str">
        <f t="shared" si="119"/>
        <v>K30GSMSEDI GEL MUKHOPADHYAY COLLAB RESRCH CSEDI K30GSMSEDI</v>
      </c>
    </row>
    <row r="7621" spans="1:4">
      <c r="A7621" t="s">
        <v>37699</v>
      </c>
      <c r="B7621" t="s">
        <v>37700</v>
      </c>
      <c r="D7621" t="str">
        <f t="shared" si="119"/>
        <v>K30RLV4D13 USDA NIFA Fellowship Jake Cecala K30RLV4D13</v>
      </c>
    </row>
    <row r="7622" spans="1:4">
      <c r="A7622" t="s">
        <v>37701</v>
      </c>
      <c r="B7622" t="s">
        <v>37702</v>
      </c>
      <c r="D7622" t="str">
        <f t="shared" si="119"/>
        <v>K30RLV4D14 Jake Cecala Institutional Allowance K30RLV4D14</v>
      </c>
    </row>
    <row r="7623" spans="1:4">
      <c r="A7623" t="s">
        <v>37703</v>
      </c>
      <c r="B7623" t="s">
        <v>37704</v>
      </c>
      <c r="D7623" t="str">
        <f t="shared" si="119"/>
        <v>K30GREDETE MGRE USRA 09 0151 A22 0798 fixed K30GREDETE</v>
      </c>
    </row>
    <row r="7624" spans="1:4">
      <c r="A7624" t="s">
        <v>37705</v>
      </c>
      <c r="B7624" t="s">
        <v>37706</v>
      </c>
      <c r="D7624" t="str">
        <f t="shared" si="119"/>
        <v>K30JWALZ72 CHE WAN NIH ALZ DIS CTR Unravel mecha K30JWALZ72</v>
      </c>
    </row>
    <row r="7625" spans="1:4">
      <c r="A7625" t="s">
        <v>37707</v>
      </c>
      <c r="B7625" t="s">
        <v>37708</v>
      </c>
      <c r="D7625" t="str">
        <f t="shared" si="119"/>
        <v>K30JWALZ73 CHE WAN NIH ALZ DIS CTR Unravel mecha K30JWALZ73</v>
      </c>
    </row>
    <row r="7626" spans="1:4">
      <c r="A7626" t="s">
        <v>37709</v>
      </c>
      <c r="B7626" t="s">
        <v>37710</v>
      </c>
      <c r="D7626" t="str">
        <f t="shared" si="119"/>
        <v>K30KBADC22 BORKOWSKI ADC ALZHEIMER PILOT FY21 22 K30KBADC22</v>
      </c>
    </row>
    <row r="7627" spans="1:4">
      <c r="A7627" t="s">
        <v>37711</v>
      </c>
      <c r="B7627" t="s">
        <v>37712</v>
      </c>
      <c r="D7627" t="str">
        <f t="shared" si="119"/>
        <v>K30KBADC23 BORKOWSKI ADC ALZHEIMER PILOT FY22 23 K30KBADC23</v>
      </c>
    </row>
    <row r="7628" spans="1:4">
      <c r="A7628" t="s">
        <v>37713</v>
      </c>
      <c r="B7628" t="s">
        <v>37714</v>
      </c>
      <c r="D7628" t="str">
        <f t="shared" si="119"/>
        <v>K30MBRJMAD MCB RJM ADRC 2023 K30MBRJMAD</v>
      </c>
    </row>
    <row r="7629" spans="1:4">
      <c r="A7629" t="s">
        <v>37715</v>
      </c>
      <c r="B7629" t="s">
        <v>37716</v>
      </c>
      <c r="D7629" t="str">
        <f t="shared" si="119"/>
        <v>K30MXH6PI2 HE M HUO Pilot UCD Alzheimer Year 2 K30MXH6PI2</v>
      </c>
    </row>
    <row r="7630" spans="1:4">
      <c r="A7630" t="s">
        <v>37717</v>
      </c>
      <c r="B7630" t="s">
        <v>37718</v>
      </c>
      <c r="D7630" t="str">
        <f t="shared" si="119"/>
        <v>K30MXH6PIL CLOSED HE M HUO Pilot UCD Alz 74D20 K30MXH6PIL</v>
      </c>
    </row>
    <row r="7631" spans="1:4">
      <c r="A7631" t="s">
        <v>37719</v>
      </c>
      <c r="B7631" t="s">
        <v>37720</v>
      </c>
      <c r="D7631" t="str">
        <f t="shared" si="119"/>
        <v>KS074D20Y2 JIN ADC P30 CENTER GRANT 06 2023 KS074D20Y2</v>
      </c>
    </row>
    <row r="7632" spans="1:4">
      <c r="A7632" t="s">
        <v>37721</v>
      </c>
      <c r="B7632" t="s">
        <v>37722</v>
      </c>
      <c r="D7632" t="str">
        <f t="shared" si="119"/>
        <v>KS074D20Y3 JIN ADC P30 CENTER GRANT 06 2024 KS074D20Y3</v>
      </c>
    </row>
    <row r="7633" spans="1:4">
      <c r="A7633" t="s">
        <v>37723</v>
      </c>
      <c r="B7633" t="s">
        <v>37724</v>
      </c>
      <c r="D7633" t="str">
        <f t="shared" si="119"/>
        <v>KS0ADC2122 DECARLI ADC P30 CENTER GRANT 06 30 22 KS0ADC2122</v>
      </c>
    </row>
    <row r="7634" spans="1:4">
      <c r="A7634" t="s">
        <v>37725</v>
      </c>
      <c r="B7634" t="s">
        <v>37726</v>
      </c>
      <c r="D7634" t="str">
        <f t="shared" si="119"/>
        <v>KS0ADC2223 DECARLI ADC P30 CENTER GRANT 06 30 23 KS0ADC2223</v>
      </c>
    </row>
    <row r="7635" spans="1:4">
      <c r="A7635" t="s">
        <v>37727</v>
      </c>
      <c r="B7635" t="s">
        <v>37728</v>
      </c>
      <c r="D7635" t="str">
        <f t="shared" si="119"/>
        <v>KS0ADC2324 DECARLI ADC P30 CENTER GRANT 06 30 24 KS0ADC2324</v>
      </c>
    </row>
    <row r="7636" spans="1:4">
      <c r="A7636" t="s">
        <v>37729</v>
      </c>
      <c r="B7636" t="s">
        <v>37730</v>
      </c>
      <c r="D7636" t="str">
        <f t="shared" si="119"/>
        <v>KS0ADWJ002 JOINER ADC P30 DEV Project 6 30 23 KS0ADWJ002</v>
      </c>
    </row>
    <row r="7637" spans="1:4">
      <c r="A7637" t="s">
        <v>37731</v>
      </c>
      <c r="B7637" t="s">
        <v>37732</v>
      </c>
      <c r="D7637" t="str">
        <f t="shared" si="119"/>
        <v>KS0ADWJOIN JOINER ADC P30 DEV Project 6 30 22 KS0ADWJOIN</v>
      </c>
    </row>
    <row r="7638" spans="1:4">
      <c r="A7638" t="s">
        <v>37733</v>
      </c>
      <c r="B7638" t="s">
        <v>37734</v>
      </c>
      <c r="D7638" t="str">
        <f t="shared" si="119"/>
        <v>KS0BCADRC1 MED SURG Cummings UCD ADRC KS0BCADRC1</v>
      </c>
    </row>
    <row r="7639" spans="1:4">
      <c r="A7639" t="s">
        <v>37735</v>
      </c>
      <c r="B7639" t="s">
        <v>37736</v>
      </c>
      <c r="D7639" t="str">
        <f t="shared" si="119"/>
        <v>KS0LJ74D20 JIN ADC P30 CENTER GRANT 06 2022 KS0LJ74D20</v>
      </c>
    </row>
    <row r="7640" spans="1:4">
      <c r="A7640" t="s">
        <v>37737</v>
      </c>
      <c r="B7640" t="s">
        <v>37738</v>
      </c>
      <c r="D7640" t="str">
        <f t="shared" si="119"/>
        <v>KS0LJBIO21 JIN ADC P30 CENTER GRANT 06 2022 KS0LJBIO21</v>
      </c>
    </row>
    <row r="7641" spans="1:4">
      <c r="A7641" t="s">
        <v>37739</v>
      </c>
      <c r="B7641" t="s">
        <v>37740</v>
      </c>
      <c r="D7641" t="str">
        <f t="shared" si="119"/>
        <v>KS0LJBIO22 JIN ADC P30 CENTER GRANT 06 2023 KS0LJBIO22</v>
      </c>
    </row>
    <row r="7642" spans="1:4">
      <c r="A7642" t="s">
        <v>37741</v>
      </c>
      <c r="B7642" t="s">
        <v>37742</v>
      </c>
      <c r="D7642" t="str">
        <f t="shared" si="119"/>
        <v>KS0LJBIO23 JIN ADC P30 CENTER GRANT 06 2024 KS0LJBIO23</v>
      </c>
    </row>
    <row r="7643" spans="1:4">
      <c r="A7643" t="s">
        <v>37743</v>
      </c>
      <c r="B7643" t="s">
        <v>37744</v>
      </c>
      <c r="D7643" t="str">
        <f t="shared" si="119"/>
        <v>KS0RWFAREC MED WHITMER ADC REC SCHOLARS KS0RWFAREC</v>
      </c>
    </row>
    <row r="7644" spans="1:4">
      <c r="A7644" t="s">
        <v>37745</v>
      </c>
      <c r="B7644" t="s">
        <v>37746</v>
      </c>
      <c r="D7644" t="str">
        <f t="shared" si="119"/>
        <v>K30EXN4D21 ABC 21 22 Y2 A Tough Nut to Crack K30EXN4D21</v>
      </c>
    </row>
    <row r="7645" spans="1:4">
      <c r="A7645" t="s">
        <v>37747</v>
      </c>
      <c r="B7645" t="s">
        <v>37748</v>
      </c>
      <c r="D7645" t="str">
        <f t="shared" si="119"/>
        <v>KS0MZEYR21 ZHAO NIAID R21 2021 2023 KS0MZEYR21</v>
      </c>
    </row>
    <row r="7646" spans="1:4">
      <c r="A7646" t="s">
        <v>37749</v>
      </c>
      <c r="B7646" t="s">
        <v>37750</v>
      </c>
      <c r="D7646" t="str">
        <f t="shared" si="119"/>
        <v>KS0ERMA501 MERM PUBLIC HEALTH INS CABRIDGE MOULIN KS0ERMA501</v>
      </c>
    </row>
    <row r="7647" spans="1:4">
      <c r="A7647" t="s">
        <v>37751</v>
      </c>
      <c r="B7647" t="s">
        <v>37752</v>
      </c>
      <c r="D7647" t="str">
        <f t="shared" si="119"/>
        <v>K30AEX4D27 IR 4 21 22 USDA NIFA 27 500 K30AEX4D27</v>
      </c>
    </row>
    <row r="7648" spans="1:4">
      <c r="A7648" t="s">
        <v>37753</v>
      </c>
      <c r="B7648" t="s">
        <v>37754</v>
      </c>
      <c r="D7648" t="str">
        <f t="shared" si="119"/>
        <v>K30AEXXD27 IR 4 21 22 USDA NIFA 27 500 K30AEXXD27</v>
      </c>
    </row>
    <row r="7649" spans="1:4">
      <c r="A7649" t="s">
        <v>37755</v>
      </c>
      <c r="B7649" t="s">
        <v>37756</v>
      </c>
      <c r="D7649" t="str">
        <f t="shared" si="119"/>
        <v>K30APSFA87 PS JIANG CROP SAFETY IR 4 WRC 7 31 22 K30APSFA87</v>
      </c>
    </row>
    <row r="7650" spans="1:4">
      <c r="A7650" t="s">
        <v>37757</v>
      </c>
      <c r="B7650" t="s">
        <v>37758</v>
      </c>
      <c r="D7650" t="str">
        <f t="shared" si="119"/>
        <v>K30APSFA88 PS HANSON 2021 IR 4 HENGEL K30APSFA88</v>
      </c>
    </row>
    <row r="7651" spans="1:4">
      <c r="A7651" t="s">
        <v>37759</v>
      </c>
      <c r="B7651" t="s">
        <v>37760</v>
      </c>
      <c r="D7651" t="str">
        <f t="shared" si="119"/>
        <v>K30APSFB44 IPS FENNIMORE IR 4 2022 WESTERN RE 7312 K30APSFB44</v>
      </c>
    </row>
    <row r="7652" spans="1:4">
      <c r="A7652" t="s">
        <v>37761</v>
      </c>
      <c r="B7652" t="s">
        <v>37762</v>
      </c>
      <c r="D7652" t="str">
        <f t="shared" si="119"/>
        <v>K30APSFB53 PS HANSON 2022 IR4 VIA HORAK K30APSFB53</v>
      </c>
    </row>
    <row r="7653" spans="1:4">
      <c r="A7653" t="s">
        <v>37763</v>
      </c>
      <c r="B7653" t="s">
        <v>37764</v>
      </c>
      <c r="D7653" t="str">
        <f t="shared" si="119"/>
        <v>K30CXN4D27 IR 4 2020 WESTERN REGION CENTER 7 31 22 K30CXN4D27</v>
      </c>
    </row>
    <row r="7654" spans="1:4">
      <c r="A7654" t="s">
        <v>37765</v>
      </c>
      <c r="B7654" t="s">
        <v>37766</v>
      </c>
      <c r="D7654" t="str">
        <f t="shared" si="119"/>
        <v>K30IMG4D27 IR 4 21 22 USDA NIFA 12 000 K30IMG4D27</v>
      </c>
    </row>
    <row r="7655" spans="1:4">
      <c r="A7655" t="s">
        <v>37767</v>
      </c>
      <c r="B7655" t="s">
        <v>37768</v>
      </c>
      <c r="D7655" t="str">
        <f t="shared" si="119"/>
        <v>K30IR42021 IR 4 2020 WESTERN REGION CENTER 7 31 22 K30IR42021</v>
      </c>
    </row>
    <row r="7656" spans="1:4">
      <c r="A7656" t="s">
        <v>37769</v>
      </c>
      <c r="B7656" t="s">
        <v>37770</v>
      </c>
      <c r="D7656" t="str">
        <f t="shared" si="119"/>
        <v>K30IR42022 IR 4 2022 WESTERN REGION CENTER 7 31 22 K30IR42022</v>
      </c>
    </row>
    <row r="7657" spans="1:4">
      <c r="A7657" t="s">
        <v>37771</v>
      </c>
      <c r="B7657" t="s">
        <v>37772</v>
      </c>
      <c r="D7657" t="str">
        <f t="shared" si="119"/>
        <v>K30IR421DD IR 4 2021 Residue 7 31 22 K30IR421DD</v>
      </c>
    </row>
    <row r="7658" spans="1:4">
      <c r="A7658" t="s">
        <v>37773</v>
      </c>
      <c r="B7658" t="s">
        <v>37774</v>
      </c>
      <c r="D7658" t="str">
        <f t="shared" si="119"/>
        <v>K30IR421EE IR 4 2021 Crop Safety Efficacy 7 31 22 K30IR421EE</v>
      </c>
    </row>
    <row r="7659" spans="1:4">
      <c r="A7659" t="s">
        <v>37775</v>
      </c>
      <c r="B7659" t="s">
        <v>37776</v>
      </c>
      <c r="D7659" t="str">
        <f t="shared" si="119"/>
        <v>K30IR421FF IR 4 2020 Environmental Horticu 8 31 21 K30IR421FF</v>
      </c>
    </row>
    <row r="7660" spans="1:4">
      <c r="A7660" t="s">
        <v>37777</v>
      </c>
      <c r="B7660" t="s">
        <v>37778</v>
      </c>
      <c r="D7660" t="str">
        <f t="shared" si="119"/>
        <v>K30IR421GG IR 4 2020 Integrated Solutions 7 31 22 K30IR421GG</v>
      </c>
    </row>
    <row r="7661" spans="1:4">
      <c r="A7661" t="s">
        <v>37779</v>
      </c>
      <c r="B7661" t="s">
        <v>37780</v>
      </c>
      <c r="D7661" t="str">
        <f t="shared" si="119"/>
        <v>K30IR421HH IR 4 2021 Lab Equipment 7 31 22 K30IR421HH</v>
      </c>
    </row>
    <row r="7662" spans="1:4">
      <c r="A7662" t="s">
        <v>37781</v>
      </c>
      <c r="B7662" t="s">
        <v>37782</v>
      </c>
      <c r="D7662" t="str">
        <f t="shared" si="119"/>
        <v>K30IR421JJ IR 4 2021 CONSULTANT ACCT 7 31 22 K30IR421JJ</v>
      </c>
    </row>
    <row r="7663" spans="1:4">
      <c r="A7663" t="s">
        <v>37783</v>
      </c>
      <c r="B7663" t="s">
        <v>37784</v>
      </c>
      <c r="D7663" t="str">
        <f t="shared" si="119"/>
        <v>K30IR421K2 IR 4 2021 WEST REGION CTR PARTIC 7 31 22 K30IR421K2</v>
      </c>
    </row>
    <row r="7664" spans="1:4">
      <c r="A7664" t="s">
        <v>37785</v>
      </c>
      <c r="B7664" t="s">
        <v>37786</v>
      </c>
      <c r="D7664" t="str">
        <f t="shared" si="119"/>
        <v>K30IR422DD IR 4 2022 Residue 7 31 23 K30IR422DD</v>
      </c>
    </row>
    <row r="7665" spans="1:4">
      <c r="A7665" t="s">
        <v>37787</v>
      </c>
      <c r="B7665" t="s">
        <v>37788</v>
      </c>
      <c r="D7665" t="str">
        <f t="shared" si="119"/>
        <v>K30IR422EE IR 4 2022 Crop Safety Efficacy 7 31 23 K30IR422EE</v>
      </c>
    </row>
    <row r="7666" spans="1:4">
      <c r="A7666" t="s">
        <v>37789</v>
      </c>
      <c r="B7666" t="s">
        <v>37790</v>
      </c>
      <c r="D7666" t="str">
        <f t="shared" si="119"/>
        <v>K30IR422FF IR 4 2022 Environmental Horticu 8 31 22 K30IR422FF</v>
      </c>
    </row>
    <row r="7667" spans="1:4">
      <c r="A7667" t="s">
        <v>37791</v>
      </c>
      <c r="B7667" t="s">
        <v>37792</v>
      </c>
      <c r="D7667" t="str">
        <f t="shared" si="119"/>
        <v>K30IR422GG IR 4 2022 Integrated Solutions 7 31 23 K30IR422GG</v>
      </c>
    </row>
    <row r="7668" spans="1:4">
      <c r="A7668" t="s">
        <v>37793</v>
      </c>
      <c r="B7668" t="s">
        <v>37794</v>
      </c>
      <c r="D7668" t="str">
        <f t="shared" si="119"/>
        <v>K30IR422HH IR 4 2022 Lab Equipment 7 31 23 K30IR422HH</v>
      </c>
    </row>
    <row r="7669" spans="1:4">
      <c r="A7669" t="s">
        <v>37795</v>
      </c>
      <c r="B7669" t="s">
        <v>37796</v>
      </c>
      <c r="D7669" t="str">
        <f t="shared" si="119"/>
        <v>K30IR422JJ IR 4 2022 CONSULTANT ACCT 7 31 23 K30IR422JJ</v>
      </c>
    </row>
    <row r="7670" spans="1:4">
      <c r="A7670" t="s">
        <v>37797</v>
      </c>
      <c r="B7670" t="s">
        <v>37798</v>
      </c>
      <c r="D7670" t="str">
        <f t="shared" si="119"/>
        <v>K30IR422KK IR 4 2022 WEST REGION CTR PARTIC 7 31 24 K30IR422KK</v>
      </c>
    </row>
    <row r="7671" spans="1:4">
      <c r="A7671" t="s">
        <v>37799</v>
      </c>
      <c r="B7671" t="s">
        <v>37800</v>
      </c>
      <c r="D7671" t="str">
        <f t="shared" si="119"/>
        <v>K30IR4EQT2 IR 4 2021 Lease Lab Equipment K30IR4EQT2</v>
      </c>
    </row>
    <row r="7672" spans="1:4">
      <c r="A7672" t="s">
        <v>37801</v>
      </c>
      <c r="B7672" t="s">
        <v>37802</v>
      </c>
      <c r="D7672" t="str">
        <f t="shared" si="119"/>
        <v>K30JDM2022 2022 IR4 Project USDA NIFA K30JDM2022</v>
      </c>
    </row>
    <row r="7673" spans="1:4">
      <c r="A7673" t="s">
        <v>37803</v>
      </c>
      <c r="B7673" t="s">
        <v>37804</v>
      </c>
      <c r="D7673" t="str">
        <f t="shared" si="119"/>
        <v>K30JEA4D27 2024 IR4 Project USDA NIFA K30JEA4D27</v>
      </c>
    </row>
    <row r="7674" spans="1:4">
      <c r="A7674" t="s">
        <v>37805</v>
      </c>
      <c r="B7674" t="s">
        <v>37806</v>
      </c>
      <c r="D7674" t="str">
        <f t="shared" si="119"/>
        <v>K30GMBDPEQ GEL BILLEN THERMAL SHEAR INSTABILITY K30GMBDPEQ</v>
      </c>
    </row>
    <row r="7675" spans="1:4">
      <c r="A7675" t="s">
        <v>37807</v>
      </c>
      <c r="B7675" t="s">
        <v>37808</v>
      </c>
      <c r="D7675" t="str">
        <f t="shared" si="119"/>
        <v>K30APSPAN1 PS HANSON 2021 ABC WEED RESEARCH K30APSPAN1</v>
      </c>
    </row>
    <row r="7676" spans="1:4">
      <c r="A7676" t="s">
        <v>37809</v>
      </c>
      <c r="B7676" t="s">
        <v>37810</v>
      </c>
      <c r="D7676" t="str">
        <f t="shared" si="119"/>
        <v>K30APSAB26 PS GEPTS CDBAB 21 22 PARTICIPATE IN CDBN K30APSAB26</v>
      </c>
    </row>
    <row r="7677" spans="1:4">
      <c r="A7677" t="s">
        <v>37811</v>
      </c>
      <c r="B7677" t="s">
        <v>37812</v>
      </c>
      <c r="D7677" t="str">
        <f t="shared" si="119"/>
        <v>K30PSPSM01 Pesticide Education Resource 2 0 Year1 K30PSPSM01</v>
      </c>
    </row>
    <row r="7678" spans="1:4">
      <c r="A7678" t="s">
        <v>37813</v>
      </c>
      <c r="B7678" t="s">
        <v>37814</v>
      </c>
      <c r="D7678" t="str">
        <f t="shared" si="119"/>
        <v>K30PSPSM02 Pesticide Education Resource 2 0 Year2 K30PSPSM02</v>
      </c>
    </row>
    <row r="7679" spans="1:4">
      <c r="A7679" t="s">
        <v>37815</v>
      </c>
      <c r="B7679" t="s">
        <v>37816</v>
      </c>
      <c r="D7679" t="str">
        <f t="shared" si="119"/>
        <v>K30PSPSM03 Pesticide Education Resource 2 0 Year 3 K30PSPSM03</v>
      </c>
    </row>
    <row r="7680" spans="1:4">
      <c r="A7680" t="s">
        <v>37817</v>
      </c>
      <c r="B7680" t="s">
        <v>37818</v>
      </c>
      <c r="D7680" t="str">
        <f t="shared" si="119"/>
        <v>K30PSPSMT1 PSM EPA Pesticide PERC2 0 Travel Year1 2 K30PSPSMT1</v>
      </c>
    </row>
    <row r="7681" spans="1:4">
      <c r="A7681" t="s">
        <v>37819</v>
      </c>
      <c r="B7681" t="s">
        <v>37820</v>
      </c>
      <c r="D7681" t="str">
        <f t="shared" si="119"/>
        <v>K30APSL038 PS FERGUSON BARD US 5335 21 K30APSL038</v>
      </c>
    </row>
    <row r="7682" spans="1:4">
      <c r="A7682" t="s">
        <v>37821</v>
      </c>
      <c r="B7682" t="s">
        <v>37822</v>
      </c>
      <c r="D7682" t="str">
        <f t="shared" si="119"/>
        <v>KS0MHVISTA Med Surg Misty Humphries SVS Vista Pr KS0MHVISTA</v>
      </c>
    </row>
    <row r="7683" spans="1:4">
      <c r="A7683" t="s">
        <v>37823</v>
      </c>
      <c r="B7683" t="s">
        <v>37824</v>
      </c>
      <c r="D7683" t="str">
        <f t="shared" ref="D7683:D7746" si="120">A7683&amp;" "&amp;B7683</f>
        <v>K30LMISR02 BME Marcu NIH R01 w Intuitive Surg K30LMISR02</v>
      </c>
    </row>
    <row r="7684" spans="1:4">
      <c r="A7684" t="s">
        <v>37825</v>
      </c>
      <c r="B7684" t="s">
        <v>37826</v>
      </c>
      <c r="D7684" t="str">
        <f t="shared" si="120"/>
        <v>K30V435GHO Hydromorphone in Horned Owls K30V435GHO</v>
      </c>
    </row>
    <row r="7685" spans="1:4">
      <c r="A7685" t="s">
        <v>37827</v>
      </c>
      <c r="B7685" t="s">
        <v>37828</v>
      </c>
      <c r="D7685" t="str">
        <f t="shared" si="120"/>
        <v>KS0ASCOVID Stahmer UCEDD Vaccine Clinic KS0ASCOVID</v>
      </c>
    </row>
    <row r="7686" spans="1:4">
      <c r="A7686" t="s">
        <v>37829</v>
      </c>
      <c r="B7686" t="s">
        <v>37830</v>
      </c>
      <c r="D7686" t="str">
        <f t="shared" si="120"/>
        <v>KS0NIHMF21 FERNS NIH Regulation of Kv2 potassium KS0NIHMF21</v>
      </c>
    </row>
    <row r="7687" spans="1:4">
      <c r="A7687" t="s">
        <v>37831</v>
      </c>
      <c r="B7687" t="s">
        <v>37832</v>
      </c>
      <c r="D7687" t="str">
        <f t="shared" si="120"/>
        <v>KS0JCFORMA PANIGRAHI FORMA THREAPEUTIC 4202 HEM 301 KS0JCFORMA</v>
      </c>
    </row>
    <row r="7688" spans="1:4">
      <c r="A7688" t="s">
        <v>37833</v>
      </c>
      <c r="B7688" t="s">
        <v>37834</v>
      </c>
      <c r="D7688" t="str">
        <f t="shared" si="120"/>
        <v>KS0HOKK841 MED IMHO LI JOUNCE THERAP JTX 8064 1 KS0HOKK841</v>
      </c>
    </row>
    <row r="7689" spans="1:4">
      <c r="A7689" t="s">
        <v>37835</v>
      </c>
      <c r="B7689" t="s">
        <v>37836</v>
      </c>
      <c r="D7689" t="str">
        <f t="shared" si="120"/>
        <v>KS0BPSHAI4 YR 1 MED PHS POLLOCK CDPH HAI KS0BPSHAI4</v>
      </c>
    </row>
    <row r="7690" spans="1:4">
      <c r="A7690" t="s">
        <v>37837</v>
      </c>
      <c r="B7690" t="s">
        <v>37838</v>
      </c>
      <c r="D7690" t="str">
        <f t="shared" si="120"/>
        <v>KS0BPSHAI5 YR 2 MED PHS POLLOCK CDPH HAI KS0BPSHAI5</v>
      </c>
    </row>
    <row r="7691" spans="1:4">
      <c r="A7691" t="s">
        <v>37839</v>
      </c>
      <c r="B7691" t="s">
        <v>37840</v>
      </c>
      <c r="D7691" t="str">
        <f t="shared" si="120"/>
        <v>KS0BPSHAI6 Yr 3 MED PHS POLLOCK CDPH HAI KS0BPSHAI6</v>
      </c>
    </row>
    <row r="7692" spans="1:4">
      <c r="A7692" t="s">
        <v>37841</v>
      </c>
      <c r="B7692" t="s">
        <v>37842</v>
      </c>
      <c r="D7692" t="str">
        <f t="shared" si="120"/>
        <v>KS0BPSHAI7 MED PHS POLLOCK CDPH HAI KS0BPSHAI7</v>
      </c>
    </row>
    <row r="7693" spans="1:4">
      <c r="A7693" t="s">
        <v>37843</v>
      </c>
      <c r="B7693" t="s">
        <v>37844</v>
      </c>
      <c r="D7693" t="str">
        <f t="shared" si="120"/>
        <v>KS0BPSHAI8 YR 5 MED PHS POLLOCK CDPH HAI KS0BPSHAI8</v>
      </c>
    </row>
    <row r="7694" spans="1:4">
      <c r="A7694" t="s">
        <v>37845</v>
      </c>
      <c r="B7694" t="s">
        <v>37846</v>
      </c>
      <c r="D7694" t="str">
        <f t="shared" si="120"/>
        <v>KS0JSDUKEX Med Surg Junichiro Sageshima Duke Uni KS0JSDUKEX</v>
      </c>
    </row>
    <row r="7695" spans="1:4">
      <c r="A7695" t="s">
        <v>37847</v>
      </c>
      <c r="B7695" t="s">
        <v>37848</v>
      </c>
      <c r="D7695" t="str">
        <f t="shared" si="120"/>
        <v>KS0DBSFU21 MPHA NIH BERS STANFORD R01 KS0DBSFU21</v>
      </c>
    </row>
    <row r="7696" spans="1:4">
      <c r="A7696" t="s">
        <v>37849</v>
      </c>
      <c r="B7696" t="s">
        <v>37850</v>
      </c>
      <c r="D7696" t="str">
        <f t="shared" si="120"/>
        <v>K30XDNSF21 STAT DING NSF DMS 2113489 K30XDNSF21</v>
      </c>
    </row>
    <row r="7697" spans="1:4">
      <c r="A7697" t="s">
        <v>37851</v>
      </c>
      <c r="B7697" t="s">
        <v>37852</v>
      </c>
      <c r="D7697" t="str">
        <f t="shared" si="120"/>
        <v>K30ULLR369 LAWR APAU Next Generation Model K30ULLR369</v>
      </c>
    </row>
    <row r="7698" spans="1:4">
      <c r="A7698" t="s">
        <v>37853</v>
      </c>
      <c r="B7698" t="s">
        <v>37854</v>
      </c>
      <c r="D7698" t="str">
        <f t="shared" si="120"/>
        <v>KS0OMWISCO MEYER R01 UNIV OF WISCONSIN 02 28 2026 KS0OMWISCO</v>
      </c>
    </row>
    <row r="7699" spans="1:4">
      <c r="A7699" t="s">
        <v>37855</v>
      </c>
      <c r="B7699" t="s">
        <v>37856</v>
      </c>
      <c r="D7699" t="str">
        <f t="shared" si="120"/>
        <v>KS0PMYK807 MED IMPM YONEDA GALA THERAP CSP 00006 KS0PMYK807</v>
      </c>
    </row>
    <row r="7700" spans="1:4">
      <c r="A7700" t="s">
        <v>37857</v>
      </c>
      <c r="B7700" t="s">
        <v>37858</v>
      </c>
      <c r="D7700" t="str">
        <f t="shared" si="120"/>
        <v>K30CNSCR25 CNS RANGANATH INFOSCITEX FPH14 S007 K30CNSCR25</v>
      </c>
    </row>
    <row r="7701" spans="1:4">
      <c r="A7701" t="s">
        <v>37859</v>
      </c>
      <c r="B7701" t="s">
        <v>37860</v>
      </c>
      <c r="D7701" t="str">
        <f t="shared" si="120"/>
        <v>KS0HOKK840 MED IMHO KELLY ATLASMEDX ATLAS 101 KS0HOKK840</v>
      </c>
    </row>
    <row r="7702" spans="1:4">
      <c r="A7702" t="s">
        <v>37861</v>
      </c>
      <c r="B7702" t="s">
        <v>37862</v>
      </c>
      <c r="D7702" t="str">
        <f t="shared" si="120"/>
        <v>K30SUDLT21 JMIE USTI DWR Delta Imaging Summer 2021 K30SUDLT21</v>
      </c>
    </row>
    <row r="7703" spans="1:4">
      <c r="A7703" t="s">
        <v>37863</v>
      </c>
      <c r="B7703" t="s">
        <v>37864</v>
      </c>
      <c r="D7703" t="str">
        <f t="shared" si="120"/>
        <v>K30TAUA554 VTAU SC 21 554 A22 1374 K30TAUA554</v>
      </c>
    </row>
    <row r="7704" spans="1:4">
      <c r="A7704" t="s">
        <v>37865</v>
      </c>
      <c r="B7704" t="s">
        <v>37866</v>
      </c>
      <c r="D7704" t="str">
        <f t="shared" si="120"/>
        <v>K30BY71INT ECE YOO INTEL CORPORATION K30BY71INT</v>
      </c>
    </row>
    <row r="7705" spans="1:4">
      <c r="A7705" t="s">
        <v>37867</v>
      </c>
      <c r="B7705" t="s">
        <v>37868</v>
      </c>
      <c r="D7705" t="str">
        <f t="shared" si="120"/>
        <v>K30BY73INT ECE YOO INTEL CORPORATION TASK 2 K30BY73INT</v>
      </c>
    </row>
    <row r="7706" spans="1:4">
      <c r="A7706" t="s">
        <v>37869</v>
      </c>
      <c r="B7706" t="s">
        <v>37870</v>
      </c>
      <c r="D7706" t="str">
        <f t="shared" si="120"/>
        <v>K30BY74INT ECE YOO INTEL CORPORATION TASK 3 K30BY74INT</v>
      </c>
    </row>
    <row r="7707" spans="1:4">
      <c r="A7707" t="s">
        <v>37871</v>
      </c>
      <c r="B7707" t="s">
        <v>37872</v>
      </c>
      <c r="D7707" t="str">
        <f t="shared" si="120"/>
        <v>KS0GIAA300 MED IMGI ATREJA ICAHN SCHOOL OF MED FFT KS0GIAA300</v>
      </c>
    </row>
    <row r="7708" spans="1:4">
      <c r="A7708" t="s">
        <v>37873</v>
      </c>
      <c r="B7708" t="s">
        <v>37874</v>
      </c>
      <c r="D7708" t="str">
        <f t="shared" si="120"/>
        <v>KS0GIAA301 MED IMGI ATREJA ICAHN SCHOOL OF MED YR2 KS0GIAA301</v>
      </c>
    </row>
    <row r="7709" spans="1:4">
      <c r="A7709" t="s">
        <v>37875</v>
      </c>
      <c r="B7709" t="s">
        <v>37876</v>
      </c>
      <c r="D7709" t="str">
        <f t="shared" si="120"/>
        <v>KS0GIAA302 MED IMGI ATREJA ICAHN SCHOOL OF MED YR3 KS0GIAA302</v>
      </c>
    </row>
    <row r="7710" spans="1:4">
      <c r="A7710" t="s">
        <v>37877</v>
      </c>
      <c r="B7710" t="s">
        <v>37878</v>
      </c>
      <c r="D7710" t="str">
        <f t="shared" si="120"/>
        <v>KS0GIAA303 MED IMGI ATREJA ICAHN SCHOOL OF MED YR3 KS0GIAA303</v>
      </c>
    </row>
    <row r="7711" spans="1:4">
      <c r="A7711" t="s">
        <v>37879</v>
      </c>
      <c r="B7711" t="s">
        <v>37880</v>
      </c>
      <c r="D7711" t="str">
        <f t="shared" si="120"/>
        <v>KS0GIAA304 MED IMGI ATREJA ICAHN SCHOOL OF MED YR3 KS0GIAA304</v>
      </c>
    </row>
    <row r="7712" spans="1:4">
      <c r="A7712" t="s">
        <v>37881</v>
      </c>
      <c r="B7712" t="s">
        <v>37882</v>
      </c>
      <c r="D7712" t="str">
        <f t="shared" si="120"/>
        <v>K30KER21T1 KER Kern Co GENT 2021 12 C000114180 K30KER21T1</v>
      </c>
    </row>
    <row r="7713" spans="1:4">
      <c r="A7713" t="s">
        <v>37883</v>
      </c>
      <c r="B7713" t="s">
        <v>37884</v>
      </c>
      <c r="D7713" t="str">
        <f t="shared" si="120"/>
        <v>K30ORA21T1 ORA Orange GENT 2021 47 C000114175 K30ORA21T1</v>
      </c>
    </row>
    <row r="7714" spans="1:4">
      <c r="A7714" t="s">
        <v>37885</v>
      </c>
      <c r="B7714" t="s">
        <v>37886</v>
      </c>
      <c r="D7714" t="str">
        <f t="shared" si="120"/>
        <v>KS0ERWG649 MERM CA WELLNESS FDN WINTEMUTE KS0ERWG649</v>
      </c>
    </row>
    <row r="7715" spans="1:4">
      <c r="A7715" t="s">
        <v>37887</v>
      </c>
      <c r="B7715" t="s">
        <v>37888</v>
      </c>
      <c r="D7715" t="str">
        <f t="shared" si="120"/>
        <v>K30V451CWR Finno Case Western Vit E tocopherol prot K30V451CWR</v>
      </c>
    </row>
    <row r="7716" spans="1:4">
      <c r="A7716" t="s">
        <v>37889</v>
      </c>
      <c r="B7716" t="s">
        <v>37890</v>
      </c>
      <c r="D7716" t="str">
        <f t="shared" si="120"/>
        <v>K30V435QI5 VM Tell CDFA Individual Training YR4 K30V435QI5</v>
      </c>
    </row>
    <row r="7717" spans="1:4">
      <c r="A7717" t="s">
        <v>37891</v>
      </c>
      <c r="B7717" t="s">
        <v>37892</v>
      </c>
      <c r="D7717" t="str">
        <f t="shared" si="120"/>
        <v>K30AJMNICO 01 31 2025 Bambach Almond Tree Water Use K30AJMNICO</v>
      </c>
    </row>
    <row r="7718" spans="1:4">
      <c r="A7718" t="s">
        <v>37893</v>
      </c>
      <c r="B7718" t="s">
        <v>37894</v>
      </c>
      <c r="D7718" t="str">
        <f t="shared" si="120"/>
        <v>KS0CLR0101 MED URO R01 MOD HSP70 09 21 08 26 KS0CLR0101</v>
      </c>
    </row>
    <row r="7719" spans="1:4">
      <c r="A7719" t="s">
        <v>37895</v>
      </c>
      <c r="B7719" t="s">
        <v>37896</v>
      </c>
      <c r="D7719" t="str">
        <f t="shared" si="120"/>
        <v>K30EK74D90 ECNS RUSSELL SAGE FDN K ERIKSSON 74D90 K30EK74D90</v>
      </c>
    </row>
    <row r="7720" spans="1:4">
      <c r="A7720" t="s">
        <v>37897</v>
      </c>
      <c r="B7720" t="s">
        <v>37898</v>
      </c>
      <c r="D7720" t="str">
        <f t="shared" si="120"/>
        <v>K30EK7IDCX ECNS RSF INDR EXEMPT K ERIKSSON 74D90 K30EK7IDCX</v>
      </c>
    </row>
    <row r="7721" spans="1:4">
      <c r="A7721" t="s">
        <v>37899</v>
      </c>
      <c r="B7721" t="s">
        <v>37900</v>
      </c>
      <c r="D7721" t="str">
        <f t="shared" si="120"/>
        <v>K304873276 CEC Lighting Project K304873276</v>
      </c>
    </row>
    <row r="7722" spans="1:4">
      <c r="A7722" t="s">
        <v>37901</v>
      </c>
      <c r="B7722" t="s">
        <v>37902</v>
      </c>
      <c r="D7722" t="str">
        <f t="shared" si="120"/>
        <v>K30REALTKG Agreement Management General Project Tsk K30REALTKG</v>
      </c>
    </row>
    <row r="7723" spans="1:4">
      <c r="A7723" t="s">
        <v>37903</v>
      </c>
      <c r="B7723" t="s">
        <v>37904</v>
      </c>
      <c r="D7723" t="str">
        <f t="shared" si="120"/>
        <v>K30REALTKO CEC Proj Ben Tech Transfer Task 5 6 K30REALTKO</v>
      </c>
    </row>
    <row r="7724" spans="1:4">
      <c r="A7724" t="s">
        <v>37905</v>
      </c>
      <c r="B7724" t="s">
        <v>37906</v>
      </c>
      <c r="D7724" t="str">
        <f t="shared" si="120"/>
        <v>K30REALTKT Technical Tasks SOW Tasks 2 4 K30REALTKT</v>
      </c>
    </row>
    <row r="7725" spans="1:4">
      <c r="A7725" t="s">
        <v>37907</v>
      </c>
      <c r="B7725" t="s">
        <v>37908</v>
      </c>
      <c r="D7725" t="str">
        <f t="shared" si="120"/>
        <v>K30ARPBSA1 EVE A Phillips Botanical Society of Ame K30ARPBSA1</v>
      </c>
    </row>
    <row r="7726" spans="1:4">
      <c r="A7726" t="s">
        <v>37909</v>
      </c>
      <c r="B7726" t="s">
        <v>37910</v>
      </c>
      <c r="D7726" t="str">
        <f t="shared" si="120"/>
        <v>K30SNMIRA1 MMG NAMEKAWA NIH MIRA R35GM141085 K30SNMIRA1</v>
      </c>
    </row>
    <row r="7727" spans="1:4">
      <c r="A7727" t="s">
        <v>37911</v>
      </c>
      <c r="B7727" t="s">
        <v>37912</v>
      </c>
      <c r="D7727" t="str">
        <f t="shared" si="120"/>
        <v>K30SNMIRAS MMG NAMEKAWA NIH R35GM141085 02S1 EQUIP K30SNMIRAS</v>
      </c>
    </row>
    <row r="7728" spans="1:4">
      <c r="A7728" t="s">
        <v>37913</v>
      </c>
      <c r="B7728" t="s">
        <v>37914</v>
      </c>
      <c r="D7728" t="str">
        <f t="shared" si="120"/>
        <v>K30SNMIRJE ESPARZA NIH R35GM141085 SUPPLE 2023 26 K30SNMIRJE</v>
      </c>
    </row>
    <row r="7729" spans="1:4">
      <c r="A7729" t="s">
        <v>37915</v>
      </c>
      <c r="B7729" t="s">
        <v>37916</v>
      </c>
      <c r="D7729" t="str">
        <f t="shared" si="120"/>
        <v>K30V431R41 Raybould Augusta University 35235 11 0 K30V431R41</v>
      </c>
    </row>
    <row r="7730" spans="1:4">
      <c r="A7730" t="s">
        <v>37917</v>
      </c>
      <c r="B7730" t="s">
        <v>37918</v>
      </c>
      <c r="D7730" t="str">
        <f t="shared" si="120"/>
        <v>K30GMRGEYS GEL RUDOLPH GEYSER DYNAMICS K30GMRGEYS</v>
      </c>
    </row>
    <row r="7731" spans="1:4">
      <c r="A7731" t="s">
        <v>37919</v>
      </c>
      <c r="B7731" t="s">
        <v>37920</v>
      </c>
      <c r="D7731" t="str">
        <f t="shared" si="120"/>
        <v>K30V4D2413 Kent EARLI Task Order 2 MRD Small Tumors K30V4D2413</v>
      </c>
    </row>
    <row r="7732" spans="1:4">
      <c r="A7732" t="s">
        <v>37921</v>
      </c>
      <c r="B7732" t="s">
        <v>37922</v>
      </c>
      <c r="D7732" t="str">
        <f t="shared" si="120"/>
        <v>K30V4D2414 Kent EARLI Task Order 3 Older K9 K30V4D2414</v>
      </c>
    </row>
    <row r="7733" spans="1:4">
      <c r="A7733" t="s">
        <v>37923</v>
      </c>
      <c r="B7733" t="s">
        <v>37924</v>
      </c>
      <c r="D7733" t="str">
        <f t="shared" si="120"/>
        <v>K30WR74D99 CHE RISTENPART NSF Particle 08 2024 K30WR74D99</v>
      </c>
    </row>
    <row r="7734" spans="1:4">
      <c r="A7734" t="s">
        <v>37925</v>
      </c>
      <c r="B7734" t="s">
        <v>37926</v>
      </c>
      <c r="D7734" t="str">
        <f t="shared" si="120"/>
        <v>KS0KGFRLAD MED PHS GEORGE K01 KS0KGFRLAD</v>
      </c>
    </row>
    <row r="7735" spans="1:4">
      <c r="A7735" t="s">
        <v>37927</v>
      </c>
      <c r="B7735" t="s">
        <v>37928</v>
      </c>
      <c r="D7735" t="str">
        <f t="shared" si="120"/>
        <v>K30CWMELLO C WEBSTER NEW DIRECTIONS FELLOWSHIP K30CWMELLO</v>
      </c>
    </row>
    <row r="7736" spans="1:4">
      <c r="A7736" t="s">
        <v>37929</v>
      </c>
      <c r="B7736" t="s">
        <v>37930</v>
      </c>
      <c r="D7736" t="str">
        <f t="shared" si="120"/>
        <v>KS0ERJE500 MERM CA ACADEMY FAM PHYS JOHNSON E KS0ERJE500</v>
      </c>
    </row>
    <row r="7737" spans="1:4">
      <c r="A7737" t="s">
        <v>37931</v>
      </c>
      <c r="B7737" t="s">
        <v>37932</v>
      </c>
      <c r="D7737" t="str">
        <f t="shared" si="120"/>
        <v>K30V435F03 A23 3640 THE FRIESIAN HORSE ASSOCIATION K30V435F03</v>
      </c>
    </row>
    <row r="7738" spans="1:4">
      <c r="A7738" t="s">
        <v>37933</v>
      </c>
      <c r="B7738" t="s">
        <v>37934</v>
      </c>
      <c r="D7738" t="str">
        <f t="shared" si="120"/>
        <v>K30MATSS14 S Shkoller NSF 2023 28 K30MATSS14</v>
      </c>
    </row>
    <row r="7739" spans="1:4">
      <c r="A7739" t="s">
        <v>37935</v>
      </c>
      <c r="B7739" t="s">
        <v>37936</v>
      </c>
      <c r="D7739" t="str">
        <f t="shared" si="120"/>
        <v>K30ASIYSAQ YOLO SOLANO AIR QUALITY MANAGE K30ASIYSAQ</v>
      </c>
    </row>
    <row r="7740" spans="1:4">
      <c r="A7740" t="s">
        <v>37937</v>
      </c>
      <c r="B7740" t="s">
        <v>37938</v>
      </c>
      <c r="D7740" t="str">
        <f t="shared" si="120"/>
        <v>KS0JBNMR01 MRAD J Boone A 2D Stationary X ray Sour KS0JBNMR01</v>
      </c>
    </row>
    <row r="7741" spans="1:4">
      <c r="A7741" t="s">
        <v>37939</v>
      </c>
      <c r="B7741" t="s">
        <v>37940</v>
      </c>
      <c r="D7741" t="str">
        <f t="shared" si="120"/>
        <v>KS0ERKN252 MERM LURIE CHILDRENS PEDCAP KUPPERMANN KS0ERKN252</v>
      </c>
    </row>
    <row r="7742" spans="1:4">
      <c r="A7742" t="s">
        <v>37941</v>
      </c>
      <c r="B7742" t="s">
        <v>37942</v>
      </c>
      <c r="D7742" t="str">
        <f t="shared" si="120"/>
        <v>KS0BSHART1 Ben Shalom Hartwell 3 31 26 KS0BSHART1</v>
      </c>
    </row>
    <row r="7743" spans="1:4">
      <c r="A7743" t="s">
        <v>37943</v>
      </c>
      <c r="B7743" t="s">
        <v>37944</v>
      </c>
      <c r="D7743" t="str">
        <f t="shared" si="120"/>
        <v>K30LEWIF12 WFCB LEWIS COSJ eff 5 17 23 K30LEWIF12</v>
      </c>
    </row>
    <row r="7744" spans="1:4">
      <c r="A7744" t="s">
        <v>37945</v>
      </c>
      <c r="B7744" t="s">
        <v>37946</v>
      </c>
      <c r="D7744" t="str">
        <f t="shared" si="120"/>
        <v>K30ANA5164 LAWR ANASTASIO NITRATEPHOTOCHEM 23 K30ANA5164</v>
      </c>
    </row>
    <row r="7745" spans="1:4">
      <c r="A7745" t="s">
        <v>37947</v>
      </c>
      <c r="B7745" t="s">
        <v>37948</v>
      </c>
      <c r="D7745" t="str">
        <f t="shared" si="120"/>
        <v>K30NSF23DD CHEM DONADIO NSF 2023 ANASTASIO K30NSF23DD</v>
      </c>
    </row>
    <row r="7746" spans="1:4">
      <c r="A7746" t="s">
        <v>37949</v>
      </c>
      <c r="B7746" t="s">
        <v>37950</v>
      </c>
      <c r="D7746" t="str">
        <f t="shared" si="120"/>
        <v>K30MHCRWJF HE CD COOPER ROBERT WOOD JOHNSON AWD K30MHCRWJF</v>
      </c>
    </row>
    <row r="7747" spans="1:4">
      <c r="A7747" t="s">
        <v>37951</v>
      </c>
      <c r="B7747" t="s">
        <v>37952</v>
      </c>
      <c r="D7747" t="str">
        <f t="shared" ref="D7747:D7810" si="121">A7747&amp;" "&amp;B7747</f>
        <v>KS0CAZX502 MED IMCA ZHANG AHA 23SFRNPCS1061606 KS0CAZX502</v>
      </c>
    </row>
    <row r="7748" spans="1:4">
      <c r="A7748" t="s">
        <v>37953</v>
      </c>
      <c r="B7748" t="s">
        <v>37954</v>
      </c>
      <c r="D7748" t="str">
        <f t="shared" si="121"/>
        <v>KS0CAZX503 MED IMCA ZHANG AHA SFRN PROJ 3 YR2 KS0CAZX503</v>
      </c>
    </row>
    <row r="7749" spans="1:4">
      <c r="A7749" t="s">
        <v>37955</v>
      </c>
      <c r="B7749" t="s">
        <v>37956</v>
      </c>
      <c r="D7749" t="str">
        <f t="shared" si="121"/>
        <v>KS0CAZX504 MED IMCA ZHANG AHA SFRN PROJ 3 YR3 KS0CAZX504</v>
      </c>
    </row>
    <row r="7750" spans="1:4">
      <c r="A7750" t="s">
        <v>37957</v>
      </c>
      <c r="B7750" t="s">
        <v>37958</v>
      </c>
      <c r="D7750" t="str">
        <f t="shared" si="121"/>
        <v>KS0CAZX505 MED IMCA ZHANG AHA AHA SFRN PROJ 3 YR4 KS0CAZX505</v>
      </c>
    </row>
    <row r="7751" spans="1:4">
      <c r="A7751" t="s">
        <v>37959</v>
      </c>
      <c r="B7751" t="s">
        <v>37960</v>
      </c>
      <c r="D7751" t="str">
        <f t="shared" si="121"/>
        <v>K30RJBYHEA NUT JIANG BYHEART A23 3612 K30RJBYHEA</v>
      </c>
    </row>
    <row r="7752" spans="1:4">
      <c r="A7752" t="s">
        <v>37961</v>
      </c>
      <c r="B7752" t="s">
        <v>37962</v>
      </c>
      <c r="D7752" t="str">
        <f t="shared" si="121"/>
        <v>KS0JNCCSC1 STEM NOLTA CIRM COMPASS SOLANO Y1 KS0JNCCSC1</v>
      </c>
    </row>
    <row r="7753" spans="1:4">
      <c r="A7753" t="s">
        <v>37963</v>
      </c>
      <c r="B7753" t="s">
        <v>37964</v>
      </c>
      <c r="D7753" t="str">
        <f t="shared" si="121"/>
        <v>K30RLG4F18 CTRI Investigation of unusual outbreaks K30RLG4F18</v>
      </c>
    </row>
    <row r="7754" spans="1:4">
      <c r="A7754" t="s">
        <v>37965</v>
      </c>
      <c r="B7754" t="s">
        <v>37966</v>
      </c>
      <c r="D7754" t="str">
        <f t="shared" si="121"/>
        <v>K30MLMNC05 Mariani Nut Co Training 2023 K30MLMNC05</v>
      </c>
    </row>
    <row r="7755" spans="1:4">
      <c r="A7755" t="s">
        <v>37967</v>
      </c>
      <c r="B7755" t="s">
        <v>37968</v>
      </c>
      <c r="D7755" t="str">
        <f t="shared" si="121"/>
        <v>K30APO4F20 4 30 24 Fidelibus Mineral Nutrient Grape K30APO4F20</v>
      </c>
    </row>
    <row r="7756" spans="1:4">
      <c r="A7756" t="s">
        <v>37969</v>
      </c>
      <c r="B7756" t="s">
        <v>37970</v>
      </c>
      <c r="D7756" t="str">
        <f t="shared" si="121"/>
        <v>K30MWF4F20 4 30 24 Nutrient Requirement Table Grape K30MWF4F20</v>
      </c>
    </row>
    <row r="7757" spans="1:4">
      <c r="A7757" t="s">
        <v>37971</v>
      </c>
      <c r="B7757" t="s">
        <v>37972</v>
      </c>
      <c r="D7757" t="str">
        <f t="shared" si="121"/>
        <v>K3074F21SM 2023 2024 JGS Inc K3074F21SM</v>
      </c>
    </row>
    <row r="7758" spans="1:4">
      <c r="A7758" t="s">
        <v>37973</v>
      </c>
      <c r="B7758" t="s">
        <v>37974</v>
      </c>
      <c r="D7758" t="str">
        <f t="shared" si="121"/>
        <v>K30V419AMS Okello Antimicrobial Resistance Science K30V419AMS</v>
      </c>
    </row>
    <row r="7759" spans="1:4">
      <c r="A7759" t="s">
        <v>37975</v>
      </c>
      <c r="B7759" t="s">
        <v>37976</v>
      </c>
      <c r="D7759" t="str">
        <f t="shared" si="121"/>
        <v>K30V440L96 VM VMB Lein F31 Jesse Badley K30V440L96</v>
      </c>
    </row>
    <row r="7760" spans="1:4">
      <c r="A7760" t="s">
        <v>37977</v>
      </c>
      <c r="B7760" t="s">
        <v>37978</v>
      </c>
      <c r="D7760" t="str">
        <f t="shared" si="121"/>
        <v>KS0ACBM116 Hui Chen CA116 001 Bristol Myers KS0ACBM116</v>
      </c>
    </row>
    <row r="7761" spans="1:4">
      <c r="A7761" t="s">
        <v>37979</v>
      </c>
      <c r="B7761" t="s">
        <v>37980</v>
      </c>
      <c r="D7761" t="str">
        <f t="shared" si="121"/>
        <v>K30CTSTO01 CTN City of Stockton CalVIP K30CTSTO01</v>
      </c>
    </row>
    <row r="7762" spans="1:4">
      <c r="A7762" t="s">
        <v>37981</v>
      </c>
      <c r="B7762" t="s">
        <v>37982</v>
      </c>
      <c r="D7762" t="str">
        <f t="shared" si="121"/>
        <v>K30SIS23T1 SIS Siskiyou Co GENT 2023 31 C000114411 K30SIS23T1</v>
      </c>
    </row>
    <row r="7763" spans="1:4">
      <c r="A7763" t="s">
        <v>37983</v>
      </c>
      <c r="B7763" t="s">
        <v>37984</v>
      </c>
      <c r="D7763" t="str">
        <f t="shared" si="121"/>
        <v>K30SCZ23T1 SCZ Santa Cruz GENT 2023 56 C000114410 K30SCZ23T1</v>
      </c>
    </row>
    <row r="7764" spans="1:4">
      <c r="A7764" t="s">
        <v>37985</v>
      </c>
      <c r="B7764" t="s">
        <v>37986</v>
      </c>
      <c r="D7764" t="str">
        <f t="shared" si="121"/>
        <v>K302374F30 NSF Student Travel Grant ModSim K302374F30</v>
      </c>
    </row>
    <row r="7765" spans="1:4">
      <c r="A7765" t="s">
        <v>37987</v>
      </c>
      <c r="B7765" t="s">
        <v>37988</v>
      </c>
      <c r="D7765" t="str">
        <f t="shared" si="121"/>
        <v>K30NHFREDH FRED HUTCHINSON INDENTIFYING FACTORS K30NHFREDH</v>
      </c>
    </row>
    <row r="7766" spans="1:4">
      <c r="A7766" t="s">
        <v>37989</v>
      </c>
      <c r="B7766" t="s">
        <v>37990</v>
      </c>
      <c r="D7766" t="str">
        <f t="shared" si="121"/>
        <v>KS0ABKRFOU Kenneth Rainin Foundation Award KS0ABKRFOU</v>
      </c>
    </row>
    <row r="7767" spans="1:4">
      <c r="A7767" t="s">
        <v>37991</v>
      </c>
      <c r="B7767" t="s">
        <v>37992</v>
      </c>
      <c r="D7767" t="str">
        <f t="shared" si="121"/>
        <v>KS0ERFJ501 MERM AM COLLEGE OF MED TOX FACT FORD KS0ERFJ501</v>
      </c>
    </row>
    <row r="7768" spans="1:4">
      <c r="A7768" t="s">
        <v>37993</v>
      </c>
      <c r="B7768" t="s">
        <v>37994</v>
      </c>
      <c r="D7768" t="str">
        <f t="shared" si="121"/>
        <v>KS0RHNPF23 CHARACTERIZATION OF EPIDERMAL LIPID EXPR KS0RHNPF23</v>
      </c>
    </row>
    <row r="7769" spans="1:4">
      <c r="A7769" t="s">
        <v>37995</v>
      </c>
      <c r="B7769" t="s">
        <v>37996</v>
      </c>
      <c r="D7769" t="str">
        <f t="shared" si="121"/>
        <v>K30AEX4F35 CA Table Grape Commission Mgmt powdery K30AEX4F35</v>
      </c>
    </row>
    <row r="7770" spans="1:4">
      <c r="A7770" t="s">
        <v>37997</v>
      </c>
      <c r="B7770" t="s">
        <v>37998</v>
      </c>
      <c r="D7770" t="str">
        <f t="shared" si="121"/>
        <v>K30MKCFF5A Kurlaender College Futures 5A K30MKCFF5A</v>
      </c>
    </row>
    <row r="7771" spans="1:4">
      <c r="A7771" t="s">
        <v>37999</v>
      </c>
      <c r="B7771" t="s">
        <v>38000</v>
      </c>
      <c r="D7771" t="str">
        <f t="shared" si="121"/>
        <v>KS0LARAVEN MED PSYCH Abbeduto SFARI 1153073 Raven KS0LARAVEN</v>
      </c>
    </row>
    <row r="7772" spans="1:4">
      <c r="A7772" t="s">
        <v>38001</v>
      </c>
      <c r="B7772" t="s">
        <v>38002</v>
      </c>
      <c r="D7772" t="str">
        <f t="shared" si="121"/>
        <v>K30TKB5TOM ARE BEATTY NIFA SPECIALTY CROPS PRODU K30TKB5TOM</v>
      </c>
    </row>
    <row r="7773" spans="1:4">
      <c r="A7773" t="s">
        <v>38003</v>
      </c>
      <c r="B7773" t="s">
        <v>38004</v>
      </c>
      <c r="D7773" t="str">
        <f t="shared" si="121"/>
        <v>KS0EDKC711 MED IMED KEENAN SONG BROWN 10 KS0EDKC711</v>
      </c>
    </row>
    <row r="7774" spans="1:4">
      <c r="A7774" t="s">
        <v>38005</v>
      </c>
      <c r="B7774" t="s">
        <v>38006</v>
      </c>
      <c r="D7774" t="str">
        <f t="shared" si="121"/>
        <v>KS0ERPV640 MERM UNIV OF COLORADO ANSCHUTZ PEAR KS0ERPV640</v>
      </c>
    </row>
    <row r="7775" spans="1:4">
      <c r="A7775" t="s">
        <v>38007</v>
      </c>
      <c r="B7775" t="s">
        <v>38008</v>
      </c>
      <c r="D7775" t="str">
        <f t="shared" si="121"/>
        <v>KS0ERPV641 MERM UNIV OF COLORADO ANSCHUT PEAR KS0ERPV641</v>
      </c>
    </row>
    <row r="7776" spans="1:4">
      <c r="A7776" t="s">
        <v>38009</v>
      </c>
      <c r="B7776" t="s">
        <v>38010</v>
      </c>
      <c r="D7776" t="str">
        <f t="shared" si="121"/>
        <v>KS0FTSTANF Tassone Stanford A23 3163 KS0FTSTANF</v>
      </c>
    </row>
    <row r="7777" spans="1:4">
      <c r="A7777" t="s">
        <v>38011</v>
      </c>
      <c r="B7777" t="s">
        <v>38012</v>
      </c>
      <c r="D7777" t="str">
        <f t="shared" si="121"/>
        <v>KS0KCFBRA1 MED PHS CONLON CDPH CAL BRACE KS0KCFBRA1</v>
      </c>
    </row>
    <row r="7778" spans="1:4">
      <c r="A7778" t="s">
        <v>38013</v>
      </c>
      <c r="B7778" t="s">
        <v>38014</v>
      </c>
      <c r="D7778" t="str">
        <f t="shared" si="121"/>
        <v>KS0KCFBRA2 MED PHS CONLON CDPH CAL BRACE KS0KCFBRA2</v>
      </c>
    </row>
    <row r="7779" spans="1:4">
      <c r="A7779" t="s">
        <v>38015</v>
      </c>
      <c r="B7779" t="s">
        <v>38016</v>
      </c>
      <c r="D7779" t="str">
        <f t="shared" si="121"/>
        <v>KS0DHR01OH R01 Subaward From OHSU KS0DHR01OH</v>
      </c>
    </row>
    <row r="7780" spans="1:4">
      <c r="A7780" t="s">
        <v>38017</v>
      </c>
      <c r="B7780" t="s">
        <v>38018</v>
      </c>
      <c r="D7780" t="str">
        <f t="shared" si="121"/>
        <v>KS0CACN310 MED IMCA CHIAMVIMONVAT NWU HEARTSHARE KS0CACN310</v>
      </c>
    </row>
    <row r="7781" spans="1:4">
      <c r="A7781" t="s">
        <v>38019</v>
      </c>
      <c r="B7781" t="s">
        <v>38020</v>
      </c>
      <c r="D7781" t="str">
        <f t="shared" si="121"/>
        <v>KS0JSABB02 SNIDER ABBOTT LABS MVMT 06 30 2024 KS0JSABB02</v>
      </c>
    </row>
    <row r="7782" spans="1:4">
      <c r="A7782" t="s">
        <v>38021</v>
      </c>
      <c r="B7782" t="s">
        <v>38022</v>
      </c>
      <c r="D7782" t="str">
        <f t="shared" si="121"/>
        <v>KS0NEYB501 MED IMNE YOUNG SATELLITE HEALTH FY23 24 KS0NEYB501</v>
      </c>
    </row>
    <row r="7783" spans="1:4">
      <c r="A7783" t="s">
        <v>38023</v>
      </c>
      <c r="B7783" t="s">
        <v>38024</v>
      </c>
      <c r="D7783" t="str">
        <f t="shared" si="121"/>
        <v>K30V625176 CAHFS GA Genotyping K30V625176</v>
      </c>
    </row>
    <row r="7784" spans="1:4">
      <c r="A7784" t="s">
        <v>38025</v>
      </c>
      <c r="B7784" t="s">
        <v>38026</v>
      </c>
      <c r="D7784" t="str">
        <f t="shared" si="121"/>
        <v>K30EPSCO05 Planning Environmental Review Training K30EPSCO05</v>
      </c>
    </row>
    <row r="7785" spans="1:4">
      <c r="A7785" t="s">
        <v>38027</v>
      </c>
      <c r="B7785" t="s">
        <v>38028</v>
      </c>
      <c r="D7785" t="str">
        <f t="shared" si="121"/>
        <v>K30MLSCO05 Planning Environmental Review Training K30MLSCO05</v>
      </c>
    </row>
    <row r="7786" spans="1:4">
      <c r="A7786" t="s">
        <v>38029</v>
      </c>
      <c r="B7786" t="s">
        <v>38030</v>
      </c>
      <c r="D7786" t="str">
        <f t="shared" si="121"/>
        <v>KS0DHR21OH R21 Subaward From OHSU KS0DHR21OH</v>
      </c>
    </row>
    <row r="7787" spans="1:4">
      <c r="A7787" t="s">
        <v>38031</v>
      </c>
      <c r="B7787" t="s">
        <v>38032</v>
      </c>
      <c r="D7787" t="str">
        <f t="shared" si="121"/>
        <v>KS0DHR21PR R21 Subaward From OHSU Primate KS0DHR21PR</v>
      </c>
    </row>
    <row r="7788" spans="1:4">
      <c r="A7788" t="s">
        <v>38033</v>
      </c>
      <c r="B7788" t="s">
        <v>38034</v>
      </c>
      <c r="D7788" t="str">
        <f t="shared" si="121"/>
        <v>KS0JRAAMC2 ROSENTHALS AAMC GRANT KS0JRAAMC2</v>
      </c>
    </row>
    <row r="7789" spans="1:4">
      <c r="A7789" t="s">
        <v>38035</v>
      </c>
      <c r="B7789" t="s">
        <v>38036</v>
      </c>
      <c r="D7789" t="str">
        <f t="shared" si="121"/>
        <v>KS0SAACCES MED MFCM ATTAIE RHAP ACCESS GRANT KS0SAACCES</v>
      </c>
    </row>
    <row r="7790" spans="1:4">
      <c r="A7790" t="s">
        <v>38037</v>
      </c>
      <c r="B7790" t="s">
        <v>38038</v>
      </c>
      <c r="D7790" t="str">
        <f t="shared" si="121"/>
        <v>KS0WB74F53 WALDAU MEDTRONIC NEURVAS FLLWSHIP 23 24 KS0WB74F53</v>
      </c>
    </row>
    <row r="7791" spans="1:4">
      <c r="A7791" t="s">
        <v>38039</v>
      </c>
      <c r="B7791" t="s">
        <v>38040</v>
      </c>
      <c r="D7791" t="str">
        <f t="shared" si="121"/>
        <v>KS0CACN508 MED IMCA CHIAMVIMONVAT AHA SFRN PROJ 2 KS0CACN508</v>
      </c>
    </row>
    <row r="7792" spans="1:4">
      <c r="A7792" t="s">
        <v>38041</v>
      </c>
      <c r="B7792" t="s">
        <v>38042</v>
      </c>
      <c r="D7792" t="str">
        <f t="shared" si="121"/>
        <v>KS0CACN512 MED IMCA CHIAMVIMONVAT AHASFRN PROJ2 YR2 KS0CACN512</v>
      </c>
    </row>
    <row r="7793" spans="1:4">
      <c r="A7793" t="s">
        <v>38043</v>
      </c>
      <c r="B7793" t="s">
        <v>38044</v>
      </c>
      <c r="D7793" t="str">
        <f t="shared" si="121"/>
        <v>KS0CACN513 MED IMCA CHIAMVIMONVAT AHASFRN PROJ2 YR3 KS0CACN513</v>
      </c>
    </row>
    <row r="7794" spans="1:4">
      <c r="A7794" t="s">
        <v>38045</v>
      </c>
      <c r="B7794" t="s">
        <v>38046</v>
      </c>
      <c r="D7794" t="str">
        <f t="shared" si="121"/>
        <v>KS0CACN514 MED IMCA CHIAMVIMONVAT AHASFRN PROJ2 YR4 KS0CACN514</v>
      </c>
    </row>
    <row r="7795" spans="1:4">
      <c r="A7795" t="s">
        <v>38047</v>
      </c>
      <c r="B7795" t="s">
        <v>38048</v>
      </c>
      <c r="D7795" t="str">
        <f t="shared" si="121"/>
        <v>K30APSFB86 PS Roche Montana State USDA NIFA K30APSFB86</v>
      </c>
    </row>
    <row r="7796" spans="1:4">
      <c r="A7796" t="s">
        <v>38049</v>
      </c>
      <c r="B7796" t="s">
        <v>38050</v>
      </c>
      <c r="D7796" t="str">
        <f t="shared" si="121"/>
        <v>KS0HOGS600 MED IMHO GULATI CONQUER CANCER KS0HOGS600</v>
      </c>
    </row>
    <row r="7797" spans="1:4">
      <c r="A7797" t="s">
        <v>38051</v>
      </c>
      <c r="B7797" t="s">
        <v>38052</v>
      </c>
      <c r="D7797" t="str">
        <f t="shared" si="121"/>
        <v>KS0FAERF23 Fleming MSARF 10 01 2023 Dokhanchi Jack KS0FAERF23</v>
      </c>
    </row>
    <row r="7798" spans="1:4">
      <c r="A7798" t="s">
        <v>38053</v>
      </c>
      <c r="B7798" t="s">
        <v>38054</v>
      </c>
      <c r="D7798" t="str">
        <f t="shared" si="121"/>
        <v>KS0CAPN504 MED IMCA PEZESHKIAN ABBOTT EP FLLW FY24 KS0CAPN504</v>
      </c>
    </row>
    <row r="7799" spans="1:4">
      <c r="A7799" t="s">
        <v>38055</v>
      </c>
      <c r="B7799" t="s">
        <v>38056</v>
      </c>
      <c r="D7799" t="str">
        <f t="shared" si="121"/>
        <v>K30VP76362 CNPRC YR60 SUP2 COVID 19 Lisa Miller K30VP76362</v>
      </c>
    </row>
    <row r="7800" spans="1:4">
      <c r="A7800" t="s">
        <v>38057</v>
      </c>
      <c r="B7800" t="s">
        <v>38058</v>
      </c>
      <c r="D7800" t="str">
        <f t="shared" si="121"/>
        <v>KS0IDKA800 MED IMID KOFF PFIZER C4671031 KS0IDKA800</v>
      </c>
    </row>
    <row r="7801" spans="1:4">
      <c r="A7801" t="s">
        <v>38059</v>
      </c>
      <c r="B7801" t="s">
        <v>38060</v>
      </c>
      <c r="D7801" t="str">
        <f t="shared" si="121"/>
        <v>KS0HOKE820 MED IMHO KIM VCN BIOSCIENCES P VCNA 003 KS0HOKE820</v>
      </c>
    </row>
    <row r="7802" spans="1:4">
      <c r="A7802" t="s">
        <v>38061</v>
      </c>
      <c r="B7802" t="s">
        <v>38062</v>
      </c>
      <c r="D7802" t="str">
        <f t="shared" si="121"/>
        <v>K30SJCECMC Cooper ECMC Advancing Leaders Institute K30SJCECMC</v>
      </c>
    </row>
    <row r="7803" spans="1:4">
      <c r="A7803" t="s">
        <v>38063</v>
      </c>
      <c r="B7803" t="s">
        <v>38064</v>
      </c>
      <c r="D7803" t="str">
        <f t="shared" si="121"/>
        <v>K30APSFB93 PS Travis Parker USDA NIFA Genetic c K30APSFB93</v>
      </c>
    </row>
    <row r="7804" spans="1:4">
      <c r="A7804" t="s">
        <v>38065</v>
      </c>
      <c r="B7804" t="s">
        <v>38066</v>
      </c>
      <c r="D7804" t="str">
        <f t="shared" si="121"/>
        <v>KS0CARJ528 MED IMCA ROGERS MEDTRONIC INC KS0CARJ528</v>
      </c>
    </row>
    <row r="7805" spans="1:4">
      <c r="A7805" t="s">
        <v>38067</v>
      </c>
      <c r="B7805" t="s">
        <v>38068</v>
      </c>
      <c r="D7805" t="str">
        <f t="shared" si="121"/>
        <v>KS0CLDOD02 MED URO LIU TSA AKR1C3 COX2 9 23 8 26 KS0CLDOD02</v>
      </c>
    </row>
    <row r="7806" spans="1:4">
      <c r="A7806" t="s">
        <v>38069</v>
      </c>
      <c r="B7806" t="s">
        <v>38070</v>
      </c>
      <c r="D7806" t="str">
        <f t="shared" si="121"/>
        <v>KS0PMMB847 MED IMPM MORRISSEY VERTEX VX20 121 104 KS0PMMB847</v>
      </c>
    </row>
    <row r="7807" spans="1:4">
      <c r="A7807" t="s">
        <v>38071</v>
      </c>
      <c r="B7807" t="s">
        <v>38072</v>
      </c>
      <c r="D7807" t="str">
        <f t="shared" si="121"/>
        <v>K306875015 Murphy SAF Engagement K306875015</v>
      </c>
    </row>
    <row r="7808" spans="1:4">
      <c r="A7808" t="s">
        <v>38073</v>
      </c>
      <c r="B7808" t="s">
        <v>38074</v>
      </c>
      <c r="D7808" t="str">
        <f t="shared" si="121"/>
        <v>KS0NRBD218 DEPT OF LABOR RETAIN Y1 ADVANCE KS0NRBD218</v>
      </c>
    </row>
    <row r="7809" spans="1:4">
      <c r="A7809" t="s">
        <v>38075</v>
      </c>
      <c r="B7809" t="s">
        <v>38076</v>
      </c>
      <c r="D7809" t="str">
        <f t="shared" si="121"/>
        <v>K30APSPO25 PS DRAKAKAKI 2023 COC MANZANILLO K30APSPO25</v>
      </c>
    </row>
    <row r="7810" spans="1:4">
      <c r="A7810" t="s">
        <v>38077</v>
      </c>
      <c r="B7810" t="s">
        <v>38078</v>
      </c>
      <c r="D7810" t="str">
        <f t="shared" si="121"/>
        <v>K30APSPO26 PS FERGUSON 2023 COC Manzanillo K30APSPO26</v>
      </c>
    </row>
    <row r="7811" spans="1:4">
      <c r="A7811" t="s">
        <v>38079</v>
      </c>
      <c r="B7811" t="s">
        <v>38080</v>
      </c>
      <c r="D7811" t="str">
        <f t="shared" ref="D7811:D7874" si="122">A7811&amp;" "&amp;B7811</f>
        <v>K30MATSI01 S Iyer NSF 2023 26 K30MATSI01</v>
      </c>
    </row>
    <row r="7812" spans="1:4">
      <c r="A7812" t="s">
        <v>38081</v>
      </c>
      <c r="B7812" t="s">
        <v>38082</v>
      </c>
      <c r="D7812" t="str">
        <f t="shared" si="122"/>
        <v>K30RKAFO23 MSE KUKREJA AFOSR ULTRAFAST MAGNETIZATI K30RKAFO23</v>
      </c>
    </row>
    <row r="7813" spans="1:4">
      <c r="A7813" t="s">
        <v>38083</v>
      </c>
      <c r="B7813" t="s">
        <v>38084</v>
      </c>
      <c r="D7813" t="str">
        <f t="shared" si="122"/>
        <v>K30APSFB89 PS SHUXIAO ZHANG USDA AFRI EWD K30APSFB89</v>
      </c>
    </row>
    <row r="7814" spans="1:4">
      <c r="A7814" t="s">
        <v>38085</v>
      </c>
      <c r="B7814" t="s">
        <v>38086</v>
      </c>
      <c r="D7814" t="str">
        <f t="shared" si="122"/>
        <v>K30APSJB89 PS SHUXIAO ZHANG USDA AFRI EWD FINA K30APSJB89</v>
      </c>
    </row>
    <row r="7815" spans="1:4">
      <c r="A7815" t="s">
        <v>38087</v>
      </c>
      <c r="B7815" t="s">
        <v>38088</v>
      </c>
      <c r="D7815" t="str">
        <f t="shared" si="122"/>
        <v>K30NMHSTPD Hamada USDA NIFA 2023 67011 40394 0 K30NMHSTPD</v>
      </c>
    </row>
    <row r="7816" spans="1:4">
      <c r="A7816" t="s">
        <v>38089</v>
      </c>
      <c r="B7816" t="s">
        <v>38090</v>
      </c>
      <c r="D7816" t="str">
        <f t="shared" si="122"/>
        <v>K30NMHUSDA Hamada USDA NIFA 2023 67011 40394 0 Sup K30NMHUSDA</v>
      </c>
    </row>
    <row r="7817" spans="1:4">
      <c r="A7817" t="s">
        <v>38091</v>
      </c>
      <c r="B7817" t="s">
        <v>38092</v>
      </c>
      <c r="D7817" t="str">
        <f t="shared" si="122"/>
        <v>K30V4B49TU Morrison Tulane Merck Vaccine Study K30V4B49TU</v>
      </c>
    </row>
    <row r="7818" spans="1:4">
      <c r="A7818" t="s">
        <v>38093</v>
      </c>
      <c r="B7818" t="s">
        <v>38094</v>
      </c>
      <c r="D7818" t="str">
        <f t="shared" si="122"/>
        <v>K30JAGWAS2 ANS Univ of Wash Meat Quality Gross K30JAGWAS2</v>
      </c>
    </row>
    <row r="7819" spans="1:4">
      <c r="A7819" t="s">
        <v>38095</v>
      </c>
      <c r="B7819" t="s">
        <v>38096</v>
      </c>
      <c r="D7819" t="str">
        <f t="shared" si="122"/>
        <v>K30CTREIB1 CTN Anavo Solutions REIB K30CTREIB1</v>
      </c>
    </row>
    <row r="7820" spans="1:4">
      <c r="A7820" t="s">
        <v>38097</v>
      </c>
      <c r="B7820" t="s">
        <v>38098</v>
      </c>
      <c r="D7820" t="str">
        <f t="shared" si="122"/>
        <v>K30MC74F82 NEW VENTURE FUND SERN K30MC74F82</v>
      </c>
    </row>
    <row r="7821" spans="1:4">
      <c r="A7821" t="s">
        <v>38099</v>
      </c>
      <c r="B7821" t="s">
        <v>38100</v>
      </c>
      <c r="D7821" t="str">
        <f t="shared" si="122"/>
        <v>K30SEE4F87 4 15 24 AVF Baseline Levels of Smoke K30SEE4F87</v>
      </c>
    </row>
    <row r="7822" spans="1:4">
      <c r="A7822" t="s">
        <v>38101</v>
      </c>
      <c r="B7822" t="s">
        <v>38102</v>
      </c>
      <c r="D7822" t="str">
        <f t="shared" si="122"/>
        <v>KS0CACM501 MED IMCA CADEIRAS AHA SFRN PROJECT 1 KS0CACM501</v>
      </c>
    </row>
    <row r="7823" spans="1:4">
      <c r="A7823" t="s">
        <v>38103</v>
      </c>
      <c r="B7823" t="s">
        <v>38104</v>
      </c>
      <c r="D7823" t="str">
        <f t="shared" si="122"/>
        <v>KS0CACM502 MED IMCA CADEIRAS AHA SFRN PROJ 1 YEAR 2 KS0CACM502</v>
      </c>
    </row>
    <row r="7824" spans="1:4">
      <c r="A7824" t="s">
        <v>38105</v>
      </c>
      <c r="B7824" t="s">
        <v>38106</v>
      </c>
      <c r="D7824" t="str">
        <f t="shared" si="122"/>
        <v>KS0CACM503 MED IMCA CADEIRAS AHA SFRN PROJ 1 YEAR 3 KS0CACM503</v>
      </c>
    </row>
    <row r="7825" spans="1:4">
      <c r="A7825" t="s">
        <v>38107</v>
      </c>
      <c r="B7825" t="s">
        <v>38108</v>
      </c>
      <c r="D7825" t="str">
        <f t="shared" si="122"/>
        <v>KS0CACM504 MED IMCA CADEIRAS AHA SFRN PROJ 1 YEAR 4 KS0CACM504</v>
      </c>
    </row>
    <row r="7826" spans="1:4">
      <c r="A7826" t="s">
        <v>38109</v>
      </c>
      <c r="B7826" t="s">
        <v>38110</v>
      </c>
      <c r="D7826" t="str">
        <f t="shared" si="122"/>
        <v>K302374F89 CS TROJAI DETECTING TROJANS UH K302374F89</v>
      </c>
    </row>
    <row r="7827" spans="1:4">
      <c r="A7827" t="s">
        <v>38111</v>
      </c>
      <c r="B7827" t="s">
        <v>38112</v>
      </c>
      <c r="D7827" t="str">
        <f t="shared" si="122"/>
        <v>K30APSPS71 PS Knapp CSC 2023 24 ST23 1 0 K30APSPS71</v>
      </c>
    </row>
    <row r="7828" spans="1:4">
      <c r="A7828" t="s">
        <v>38113</v>
      </c>
      <c r="B7828" t="s">
        <v>38114</v>
      </c>
      <c r="D7828" t="str">
        <f t="shared" si="122"/>
        <v>K30CAGFINA An Sci Carly Guiltinan Fina account K30CAGFINA</v>
      </c>
    </row>
    <row r="7829" spans="1:4">
      <c r="A7829" t="s">
        <v>38115</v>
      </c>
      <c r="B7829" t="s">
        <v>38116</v>
      </c>
      <c r="D7829" t="str">
        <f t="shared" si="122"/>
        <v>K30CAGNIFA ANS Guiltinan USDA bovine germline K30CAGNIFA</v>
      </c>
    </row>
    <row r="7830" spans="1:4">
      <c r="A7830" t="s">
        <v>38117</v>
      </c>
      <c r="B7830" t="s">
        <v>38118</v>
      </c>
      <c r="D7830" t="str">
        <f t="shared" si="122"/>
        <v>K30SMCFINA An Sci Stephanie McDonnell Fina account K30SMCFINA</v>
      </c>
    </row>
    <row r="7831" spans="1:4">
      <c r="A7831" t="s">
        <v>38119</v>
      </c>
      <c r="B7831" t="s">
        <v>38120</v>
      </c>
      <c r="D7831" t="str">
        <f t="shared" si="122"/>
        <v>K30SPMNIFA ANS McDonnell FIFA ovarian folliculogen K30SPMNIFA</v>
      </c>
    </row>
    <row r="7832" spans="1:4">
      <c r="A7832" t="s">
        <v>38121</v>
      </c>
      <c r="B7832" t="s">
        <v>38122</v>
      </c>
      <c r="D7832" t="str">
        <f t="shared" si="122"/>
        <v>K30RLV4F94 USDA NIFA Fellowship D Sbardellati K30RLV4F94</v>
      </c>
    </row>
    <row r="7833" spans="1:4">
      <c r="A7833" t="s">
        <v>38123</v>
      </c>
      <c r="B7833" t="s">
        <v>38124</v>
      </c>
      <c r="D7833" t="str">
        <f t="shared" si="122"/>
        <v>K30RLV4F9F USDA NIFA Fellowship D Sbardellati FINA K30RLV4F9F</v>
      </c>
    </row>
    <row r="7834" spans="1:4">
      <c r="A7834" t="s">
        <v>38125</v>
      </c>
      <c r="B7834" t="s">
        <v>38126</v>
      </c>
      <c r="D7834" t="str">
        <f t="shared" si="122"/>
        <v>K30JLCA24G LARG Yr 2 Flooding along Sheltered Shore K30JLCA24G</v>
      </c>
    </row>
    <row r="7835" spans="1:4">
      <c r="A7835" t="s">
        <v>38127</v>
      </c>
      <c r="B7835" t="s">
        <v>38128</v>
      </c>
      <c r="D7835" t="str">
        <f t="shared" si="122"/>
        <v>K30JLCA25G LARGIER Flooding along Sheltered Shore K30JLCA25G</v>
      </c>
    </row>
    <row r="7836" spans="1:4">
      <c r="A7836" t="s">
        <v>38129</v>
      </c>
      <c r="B7836" t="s">
        <v>38130</v>
      </c>
      <c r="D7836" t="str">
        <f t="shared" si="122"/>
        <v>K30JLCALPG LARGIER Flooding along Sheltered Shore K30JLCALPG</v>
      </c>
    </row>
    <row r="7837" spans="1:4">
      <c r="A7837" t="s">
        <v>38131</v>
      </c>
      <c r="B7837" t="s">
        <v>38132</v>
      </c>
      <c r="D7837" t="str">
        <f t="shared" si="122"/>
        <v>K30APSD268 PS Mitchell CDW Water Use Efficiency K30APSD268</v>
      </c>
    </row>
    <row r="7838" spans="1:4">
      <c r="A7838" t="s">
        <v>38133</v>
      </c>
      <c r="B7838" t="s">
        <v>38134</v>
      </c>
      <c r="D7838" t="str">
        <f t="shared" si="122"/>
        <v>K30USISASN Atsumi INDO US USISTEF 2023 K30USISASN</v>
      </c>
    </row>
    <row r="7839" spans="1:4">
      <c r="A7839" t="s">
        <v>38135</v>
      </c>
      <c r="B7839" t="s">
        <v>38136</v>
      </c>
      <c r="D7839" t="str">
        <f t="shared" si="122"/>
        <v>KS0AWCDR21 MED SURG AIJUN WANG NIH BIOMED KS0AWCDR21</v>
      </c>
    </row>
    <row r="7840" spans="1:4">
      <c r="A7840" t="s">
        <v>38137</v>
      </c>
      <c r="B7840" t="s">
        <v>38138</v>
      </c>
      <c r="D7840" t="str">
        <f t="shared" si="122"/>
        <v>K30APSPS72 PS Knapp CSC USDA 2023 24 ST23 3 0 K30APSPS72</v>
      </c>
    </row>
    <row r="7841" spans="1:4">
      <c r="A7841" t="s">
        <v>38139</v>
      </c>
      <c r="B7841" t="s">
        <v>38140</v>
      </c>
      <c r="D7841" t="str">
        <f t="shared" si="122"/>
        <v>KS0EABBVIE MED OBGYN ALVAREZ ABBVIE KS0EABBVIE</v>
      </c>
    </row>
    <row r="7842" spans="1:4">
      <c r="A7842" t="s">
        <v>38141</v>
      </c>
      <c r="B7842" t="s">
        <v>38142</v>
      </c>
      <c r="D7842" t="str">
        <f t="shared" si="122"/>
        <v>KS0GJDOD01 MED SUR JURKOVICH UOC DOD SUB KS0GJDOD01</v>
      </c>
    </row>
    <row r="7843" spans="1:4">
      <c r="A7843" t="s">
        <v>38143</v>
      </c>
      <c r="B7843" t="s">
        <v>38144</v>
      </c>
      <c r="D7843" t="str">
        <f t="shared" si="122"/>
        <v>KS0GJDOD02 MED SUR JURKOVICH UOC DOD SUB KS0GJDOD02</v>
      </c>
    </row>
    <row r="7844" spans="1:4">
      <c r="A7844" t="s">
        <v>38145</v>
      </c>
      <c r="B7844" t="s">
        <v>38146</v>
      </c>
      <c r="D7844" t="str">
        <f t="shared" si="122"/>
        <v>KS0GJDOD03 MED SUR JURKOVICH UOC DOD SUB KS0GJDOD03</v>
      </c>
    </row>
    <row r="7845" spans="1:4">
      <c r="A7845" t="s">
        <v>38147</v>
      </c>
      <c r="B7845" t="s">
        <v>38148</v>
      </c>
      <c r="D7845" t="str">
        <f t="shared" si="122"/>
        <v>KS0GJDOD04 MED SUR JURKOVICH UOC DOD SUB y4 KS0GJDOD04</v>
      </c>
    </row>
    <row r="7846" spans="1:4">
      <c r="A7846" t="s">
        <v>38149</v>
      </c>
      <c r="B7846" t="s">
        <v>38150</v>
      </c>
      <c r="D7846" t="str">
        <f t="shared" si="122"/>
        <v>KS0GJDOD05 MED SUR JURKOVICH UOC DOD SUB y5 KS0GJDOD05</v>
      </c>
    </row>
    <row r="7847" spans="1:4">
      <c r="A7847" t="s">
        <v>38151</v>
      </c>
      <c r="B7847" t="s">
        <v>38152</v>
      </c>
      <c r="D7847" t="str">
        <f t="shared" si="122"/>
        <v>KS0GJDOD06 MED SUR JURKOVICH UOC DOD SUB y6 KS0GJDOD06</v>
      </c>
    </row>
    <row r="7848" spans="1:4">
      <c r="A7848" t="s">
        <v>38153</v>
      </c>
      <c r="B7848" t="s">
        <v>38154</v>
      </c>
      <c r="D7848" t="str">
        <f t="shared" si="122"/>
        <v>KS0GJDOD07 MED SUR JURKOVICH UOC DOD SUB y7 KS0GJDOD07</v>
      </c>
    </row>
    <row r="7849" spans="1:4">
      <c r="A7849" t="s">
        <v>38155</v>
      </c>
      <c r="B7849" t="s">
        <v>38156</v>
      </c>
      <c r="D7849" t="str">
        <f t="shared" si="122"/>
        <v>KS0GJDODX1 MED SUR JURKOVICH UOC DOD SUB KS0GJDODX1</v>
      </c>
    </row>
    <row r="7850" spans="1:4">
      <c r="A7850" t="s">
        <v>38157</v>
      </c>
      <c r="B7850" t="s">
        <v>38158</v>
      </c>
      <c r="D7850" t="str">
        <f t="shared" si="122"/>
        <v>KS0GJDODXX MED SUR JURKOVICH UOC DOD SUB KS0GJDODXX</v>
      </c>
    </row>
    <row r="7851" spans="1:4">
      <c r="A7851" t="s">
        <v>38159</v>
      </c>
      <c r="B7851" t="s">
        <v>38160</v>
      </c>
      <c r="D7851" t="str">
        <f t="shared" si="122"/>
        <v>KS0SSINT01 MED SUR SEN INTEGRA KS0SSINT01</v>
      </c>
    </row>
    <row r="7852" spans="1:4">
      <c r="A7852" t="s">
        <v>38161</v>
      </c>
      <c r="B7852" t="s">
        <v>38162</v>
      </c>
      <c r="D7852" t="str">
        <f t="shared" si="122"/>
        <v>K304873226 SCAQMD STEPS 2015 18 Membership K304873226</v>
      </c>
    </row>
    <row r="7853" spans="1:4">
      <c r="A7853" t="s">
        <v>38163</v>
      </c>
      <c r="B7853" t="s">
        <v>38164</v>
      </c>
      <c r="D7853" t="str">
        <f t="shared" si="122"/>
        <v>KS0MPLJ260 MED PATH WAN NIH NCI R01CA222490 KS0MPLJ260</v>
      </c>
    </row>
    <row r="7854" spans="1:4">
      <c r="A7854" t="s">
        <v>38165</v>
      </c>
      <c r="B7854" t="s">
        <v>38166</v>
      </c>
      <c r="D7854" t="str">
        <f t="shared" si="122"/>
        <v>KS0MPYW260 01 31 24 NIH Cancer Institute YR4 KS0MPYW260</v>
      </c>
    </row>
    <row r="7855" spans="1:4">
      <c r="A7855" t="s">
        <v>38167</v>
      </c>
      <c r="B7855" t="s">
        <v>38168</v>
      </c>
      <c r="D7855" t="str">
        <f t="shared" si="122"/>
        <v>KS0HOTJ820 MED IMCT TUSCANO CELGENE UCDCC 253 COR KS0HOTJ820</v>
      </c>
    </row>
    <row r="7856" spans="1:4">
      <c r="A7856" t="s">
        <v>38169</v>
      </c>
      <c r="B7856" t="s">
        <v>38170</v>
      </c>
      <c r="D7856" t="str">
        <f t="shared" si="122"/>
        <v>KS0IDAD861 MED IMID ASMUTH MERCK MK 8591 011 01 KS0IDAD861</v>
      </c>
    </row>
    <row r="7857" spans="1:4">
      <c r="A7857" t="s">
        <v>38171</v>
      </c>
      <c r="B7857" t="s">
        <v>38172</v>
      </c>
      <c r="D7857" t="str">
        <f t="shared" si="122"/>
        <v>KS0CACN242 MED IMCA T32 RELATED 2018 19 CHIAMVIMON KS0CACN242</v>
      </c>
    </row>
    <row r="7858" spans="1:4">
      <c r="A7858" t="s">
        <v>38173</v>
      </c>
      <c r="B7858" t="s">
        <v>38174</v>
      </c>
      <c r="D7858" t="str">
        <f t="shared" si="122"/>
        <v>KS0CACN243 MED IMCA T32 FINA 2018 19 CHIAMVIMONV KS0CACN243</v>
      </c>
    </row>
    <row r="7859" spans="1:4">
      <c r="A7859" t="s">
        <v>38175</v>
      </c>
      <c r="B7859" t="s">
        <v>38176</v>
      </c>
      <c r="D7859" t="str">
        <f t="shared" si="122"/>
        <v>KS0CACN252 MED IMCA T32 TRE 2019 20 CHIAMVIMONVAT KS0CACN252</v>
      </c>
    </row>
    <row r="7860" spans="1:4">
      <c r="A7860" t="s">
        <v>38177</v>
      </c>
      <c r="B7860" t="s">
        <v>38178</v>
      </c>
      <c r="D7860" t="str">
        <f t="shared" si="122"/>
        <v>KS0CACN253 MED IMCA T32 FINA 2019 20 CHIAMVIMONVA KS0CACN253</v>
      </c>
    </row>
    <row r="7861" spans="1:4">
      <c r="A7861" t="s">
        <v>38179</v>
      </c>
      <c r="B7861" t="s">
        <v>38180</v>
      </c>
      <c r="D7861" t="str">
        <f t="shared" si="122"/>
        <v>KS0CACN256 MED IMCA CHIAMVIMONVAT T32 FINA FY2021 KS0CACN256</v>
      </c>
    </row>
    <row r="7862" spans="1:4">
      <c r="A7862" t="s">
        <v>38181</v>
      </c>
      <c r="B7862" t="s">
        <v>38182</v>
      </c>
      <c r="D7862" t="str">
        <f t="shared" si="122"/>
        <v>KS0CACN257 MED IMCA CHIAMVIMONVAT T32 TRE FY2021 KS0CACN257</v>
      </c>
    </row>
    <row r="7863" spans="1:4">
      <c r="A7863" t="s">
        <v>38183</v>
      </c>
      <c r="B7863" t="s">
        <v>38184</v>
      </c>
      <c r="D7863" t="str">
        <f t="shared" si="122"/>
        <v>KS0CACN261 MED IMCA CHIAMVIMONVAT T32 FINA FY2122 KS0CACN261</v>
      </c>
    </row>
    <row r="7864" spans="1:4">
      <c r="A7864" t="s">
        <v>38185</v>
      </c>
      <c r="B7864" t="s">
        <v>38186</v>
      </c>
      <c r="D7864" t="str">
        <f t="shared" si="122"/>
        <v>KS0CACN262 MED IMCA CHIAMVIMONVAT T32 TRE FY2122 KS0CACN262</v>
      </c>
    </row>
    <row r="7865" spans="1:4">
      <c r="A7865" t="s">
        <v>38187</v>
      </c>
      <c r="B7865" t="s">
        <v>38188</v>
      </c>
      <c r="D7865" t="str">
        <f t="shared" si="122"/>
        <v>KS0CACN264 MED IMCA CHIAMVIMONVAT T32 FINA FY2223 KS0CACN264</v>
      </c>
    </row>
    <row r="7866" spans="1:4">
      <c r="A7866" t="s">
        <v>38189</v>
      </c>
      <c r="B7866" t="s">
        <v>38190</v>
      </c>
      <c r="D7866" t="str">
        <f t="shared" si="122"/>
        <v>KS0CACN265 MED IMCA CHIAMVIMONVAT T32 TRE FY2223 KS0CACN265</v>
      </c>
    </row>
    <row r="7867" spans="1:4">
      <c r="A7867" t="s">
        <v>38191</v>
      </c>
      <c r="B7867" t="s">
        <v>38192</v>
      </c>
      <c r="D7867" t="str">
        <f t="shared" si="122"/>
        <v>KS0CACN266 MED IMCA CHIAMVIMONVAT T32 CHILD FY2223 KS0CACN266</v>
      </c>
    </row>
    <row r="7868" spans="1:4">
      <c r="A7868" t="s">
        <v>38193</v>
      </c>
      <c r="B7868" t="s">
        <v>38194</v>
      </c>
      <c r="D7868" t="str">
        <f t="shared" si="122"/>
        <v>KS0CACN523 MED IMCA T32 FINA 2019 20 CHIAMVIMONVA KS0CACN523</v>
      </c>
    </row>
    <row r="7869" spans="1:4">
      <c r="A7869" t="s">
        <v>38195</v>
      </c>
      <c r="B7869" t="s">
        <v>38196</v>
      </c>
      <c r="D7869" t="str">
        <f t="shared" si="122"/>
        <v>KS0PMAR867 MED IMPM SOOD BELLEROPHON PULSE PHPF001 KS0PMAR867</v>
      </c>
    </row>
    <row r="7870" spans="1:4">
      <c r="A7870" t="s">
        <v>38197</v>
      </c>
      <c r="B7870" t="s">
        <v>38198</v>
      </c>
      <c r="D7870" t="str">
        <f t="shared" si="122"/>
        <v>K30V4S6540 MECHANISM OF P73 DEPENDENT TUMOR SUPPR K30V4S6540</v>
      </c>
    </row>
    <row r="7871" spans="1:4">
      <c r="A7871" t="s">
        <v>38199</v>
      </c>
      <c r="B7871" t="s">
        <v>38200</v>
      </c>
      <c r="D7871" t="str">
        <f t="shared" si="122"/>
        <v>K30V4S6539 FERREDOXIN REDUCTASE P53 TUMOR SUPPRESSI K30V4S6539</v>
      </c>
    </row>
    <row r="7872" spans="1:4">
      <c r="A7872" t="s">
        <v>38201</v>
      </c>
      <c r="B7872" t="s">
        <v>38202</v>
      </c>
      <c r="D7872" t="str">
        <f t="shared" si="122"/>
        <v>K30NNNNIFA 1 31 24 FST NIFA CELL BASED CARRIERS K30NNNNIFA</v>
      </c>
    </row>
    <row r="7873" spans="1:4">
      <c r="A7873" t="s">
        <v>38203</v>
      </c>
      <c r="B7873" t="s">
        <v>38204</v>
      </c>
      <c r="D7873" t="str">
        <f t="shared" si="122"/>
        <v>KS0HOJB814 MED IMCT JONAS FORMA 2102 HEM 101 KS0HOJB814</v>
      </c>
    </row>
    <row r="7874" spans="1:4">
      <c r="A7874" t="s">
        <v>38205</v>
      </c>
      <c r="B7874" t="s">
        <v>38206</v>
      </c>
      <c r="D7874" t="str">
        <f t="shared" si="122"/>
        <v>K30ALNHR01 BME LOUIE NHLB NIH R01 K30ALNHR01</v>
      </c>
    </row>
    <row r="7875" spans="1:4">
      <c r="A7875" t="s">
        <v>38207</v>
      </c>
      <c r="B7875" t="s">
        <v>38208</v>
      </c>
      <c r="D7875" t="str">
        <f t="shared" ref="D7875:D7938" si="123">A7875&amp;" "&amp;B7875</f>
        <v>KS0CACN247 MED IMCA R01 BME LOUIE CHIAMVIMONVAT KS0CACN247</v>
      </c>
    </row>
    <row r="7876" spans="1:4">
      <c r="A7876" t="s">
        <v>38209</v>
      </c>
      <c r="B7876" t="s">
        <v>38210</v>
      </c>
      <c r="D7876" t="str">
        <f t="shared" si="123"/>
        <v>KS0PMMB829 MED IMPM MORRISSEY ARSANIS ASN100 201 KS0PMMB829</v>
      </c>
    </row>
    <row r="7877" spans="1:4">
      <c r="A7877" t="s">
        <v>38211</v>
      </c>
      <c r="B7877" t="s">
        <v>38212</v>
      </c>
      <c r="D7877" t="str">
        <f t="shared" si="123"/>
        <v>K30YUTUCB5 NIH Bilingual Socio Emotional Duo Lang K30YUTUCB5</v>
      </c>
    </row>
    <row r="7878" spans="1:4">
      <c r="A7878" t="s">
        <v>38213</v>
      </c>
      <c r="B7878" t="s">
        <v>38214</v>
      </c>
      <c r="D7878" t="str">
        <f t="shared" si="123"/>
        <v>KS0PMAT831 MED IMPM ALBERTSON GENENTECH CP40617 0 KS0PMAT831</v>
      </c>
    </row>
    <row r="7879" spans="1:4">
      <c r="A7879" t="s">
        <v>38215</v>
      </c>
      <c r="B7879" t="s">
        <v>38216</v>
      </c>
      <c r="D7879" t="str">
        <f t="shared" si="123"/>
        <v>K30CNSCC26 CNS CARTER NIH2R01MH084826 2019 2024 K30CNSCC26</v>
      </c>
    </row>
    <row r="7880" spans="1:4">
      <c r="A7880" t="s">
        <v>38217</v>
      </c>
      <c r="B7880" t="s">
        <v>38218</v>
      </c>
      <c r="D7880" t="str">
        <f t="shared" si="123"/>
        <v>KS0JZ75C05 MED PHYSIO MEM BIO NIH ZHENG NIH KS0JZ75C05</v>
      </c>
    </row>
    <row r="7881" spans="1:4">
      <c r="A7881" t="s">
        <v>38219</v>
      </c>
      <c r="B7881" t="s">
        <v>38220</v>
      </c>
      <c r="D7881" t="str">
        <f t="shared" si="123"/>
        <v>K30AK19DOE CHE KULKARNI DOE SC Oxidative couplin K30AK19DOE</v>
      </c>
    </row>
    <row r="7882" spans="1:4">
      <c r="A7882" t="s">
        <v>38221</v>
      </c>
      <c r="B7882" t="s">
        <v>38222</v>
      </c>
      <c r="D7882" t="str">
        <f t="shared" si="123"/>
        <v>K30CK19DOE CHE KRONAWITTER DOE SC Oxidative couplin K30CK19DOE</v>
      </c>
    </row>
    <row r="7883" spans="1:4">
      <c r="A7883" t="s">
        <v>38223</v>
      </c>
      <c r="B7883" t="s">
        <v>38224</v>
      </c>
      <c r="D7883" t="str">
        <f t="shared" si="123"/>
        <v>K30CKDOEPY CHE KRONAWITTER DOE SC PAYROLL K30CKDOEPY</v>
      </c>
    </row>
    <row r="7884" spans="1:4">
      <c r="A7884" t="s">
        <v>38225</v>
      </c>
      <c r="B7884" t="s">
        <v>38226</v>
      </c>
      <c r="D7884" t="str">
        <f t="shared" si="123"/>
        <v>K30V473CSU VM OHI CEPI Rift Valley Fever Vaccine K30V473CSU</v>
      </c>
    </row>
    <row r="7885" spans="1:4">
      <c r="A7885" t="s">
        <v>38227</v>
      </c>
      <c r="B7885" t="s">
        <v>38228</v>
      </c>
      <c r="D7885" t="str">
        <f t="shared" si="123"/>
        <v>K30V473MAC VM OHI CSU CEPI K30V473MAC</v>
      </c>
    </row>
    <row r="7886" spans="1:4">
      <c r="A7886" t="s">
        <v>38229</v>
      </c>
      <c r="B7886" t="s">
        <v>38230</v>
      </c>
      <c r="D7886" t="str">
        <f t="shared" si="123"/>
        <v>K30V473SMI VM OHI CSU CEPI K30V473SMI</v>
      </c>
    </row>
    <row r="7887" spans="1:4">
      <c r="A7887" t="s">
        <v>38231</v>
      </c>
      <c r="B7887" t="s">
        <v>38232</v>
      </c>
      <c r="D7887" t="str">
        <f t="shared" si="123"/>
        <v>K30APSPAJ7 PS GRADZIEL ALMOND ALMOND VARIETY123120 K30APSPAJ7</v>
      </c>
    </row>
    <row r="7888" spans="1:4">
      <c r="A7888" t="s">
        <v>38233</v>
      </c>
      <c r="B7888" t="s">
        <v>38234</v>
      </c>
      <c r="D7888" t="str">
        <f t="shared" si="123"/>
        <v>KS0IDTG817 MED IMID THOMPSON SCYNEXIS SCY 078 206 KS0IDTG817</v>
      </c>
    </row>
    <row r="7889" spans="1:4">
      <c r="A7889" t="s">
        <v>38235</v>
      </c>
      <c r="B7889" t="s">
        <v>38236</v>
      </c>
      <c r="D7889" t="str">
        <f t="shared" si="123"/>
        <v>KS0MRU0101 ROGAWSKI IM Form Nerve Agent Szrs 05 22 KS0MRU0101</v>
      </c>
    </row>
    <row r="7890" spans="1:4">
      <c r="A7890" t="s">
        <v>38237</v>
      </c>
      <c r="B7890" t="s">
        <v>38238</v>
      </c>
      <c r="D7890" t="str">
        <f t="shared" si="123"/>
        <v>KS0MRU0102 ROGAWSKI IM Form Nerve Agent Szrs 05 21 KS0MRU0102</v>
      </c>
    </row>
    <row r="7891" spans="1:4">
      <c r="A7891" t="s">
        <v>38239</v>
      </c>
      <c r="B7891" t="s">
        <v>38240</v>
      </c>
      <c r="D7891" t="str">
        <f t="shared" si="123"/>
        <v>KS0MRU0103 ROGAWSKI IM Form Nerve Agent Szrs 05 23 KS0MRU0103</v>
      </c>
    </row>
    <row r="7892" spans="1:4">
      <c r="A7892" t="s">
        <v>38241</v>
      </c>
      <c r="B7892" t="s">
        <v>38242</v>
      </c>
      <c r="D7892" t="str">
        <f t="shared" si="123"/>
        <v>KS0CROHNIH MPHA RIPP NIH OREGON KS0CROHNIH</v>
      </c>
    </row>
    <row r="7893" spans="1:4">
      <c r="A7893" t="s">
        <v>38243</v>
      </c>
      <c r="B7893" t="s">
        <v>38244</v>
      </c>
      <c r="D7893" t="str">
        <f t="shared" si="123"/>
        <v>KS0GIDM200 MED IMGI NIH K08 7K08DK110421 DAVE KS0GIDM200</v>
      </c>
    </row>
    <row r="7894" spans="1:4">
      <c r="A7894" t="s">
        <v>38245</v>
      </c>
      <c r="B7894" t="s">
        <v>38246</v>
      </c>
      <c r="D7894" t="str">
        <f t="shared" si="123"/>
        <v>KS0GIDM201 MED IMGI DAVE NIH NIH 3K08DK110421 06S1 KS0GIDM201</v>
      </c>
    </row>
    <row r="7895" spans="1:4">
      <c r="A7895" t="s">
        <v>38247</v>
      </c>
      <c r="B7895" t="s">
        <v>38248</v>
      </c>
      <c r="D7895" t="str">
        <f t="shared" si="123"/>
        <v>K30JWOBEEF AN SCI OLTJEN NCBA ENVIR ECON ASSESS K30JWOBEEF</v>
      </c>
    </row>
    <row r="7896" spans="1:4">
      <c r="A7896" t="s">
        <v>38249</v>
      </c>
      <c r="B7896" t="s">
        <v>38250</v>
      </c>
      <c r="D7896" t="str">
        <f t="shared" si="123"/>
        <v>KS0HOGA808 MED IMHO BAXALTA 201501 0 GIERMASZ KS0HOGA808</v>
      </c>
    </row>
    <row r="7897" spans="1:4">
      <c r="A7897" t="s">
        <v>38251</v>
      </c>
      <c r="B7897" t="s">
        <v>38252</v>
      </c>
      <c r="D7897" t="str">
        <f t="shared" si="123"/>
        <v>KS0MPKG250 08 31 24 NIH K01 re Genetic Polymorphism KS0MPKG250</v>
      </c>
    </row>
    <row r="7898" spans="1:4">
      <c r="A7898" t="s">
        <v>38253</v>
      </c>
      <c r="B7898" t="s">
        <v>38254</v>
      </c>
      <c r="D7898" t="str">
        <f t="shared" si="123"/>
        <v>K30MATNS13 N Saito NSF TRIPODS 2019 22 x24 K30MATNS13</v>
      </c>
    </row>
    <row r="7899" spans="1:4">
      <c r="A7899" t="s">
        <v>38255</v>
      </c>
      <c r="B7899" t="s">
        <v>38256</v>
      </c>
      <c r="D7899" t="str">
        <f t="shared" si="123"/>
        <v>K30CCNIH01 ECE CHUAH NIH R01 AWARD K30CCNIH01</v>
      </c>
    </row>
    <row r="7900" spans="1:4">
      <c r="A7900" t="s">
        <v>38257</v>
      </c>
      <c r="B7900" t="s">
        <v>38258</v>
      </c>
      <c r="D7900" t="str">
        <f t="shared" si="123"/>
        <v>KS0SONIHA1 Ozonoff NIH 9 19 6 20 spo 20 0907 KS0SONIHA1</v>
      </c>
    </row>
    <row r="7901" spans="1:4">
      <c r="A7901" t="s">
        <v>38259</v>
      </c>
      <c r="B7901" t="s">
        <v>38260</v>
      </c>
      <c r="D7901" t="str">
        <f t="shared" si="123"/>
        <v>KS0SOR01SU MED PSYCH Ozonoff 3R01MH121344 05S1 KS0SOR01SU</v>
      </c>
    </row>
    <row r="7902" spans="1:4">
      <c r="A7902" t="s">
        <v>38261</v>
      </c>
      <c r="B7902" t="s">
        <v>38262</v>
      </c>
      <c r="D7902" t="str">
        <f t="shared" si="123"/>
        <v>KS0ERTK200 MERM UC IRVINE TAG TEAM TYLER KS0ERTK200</v>
      </c>
    </row>
    <row r="7903" spans="1:4">
      <c r="A7903" t="s">
        <v>38263</v>
      </c>
      <c r="B7903" t="s">
        <v>38264</v>
      </c>
      <c r="D7903" t="str">
        <f t="shared" si="123"/>
        <v>KS0GMHC201 MED IMGM HIRSCH PHS HRSA TAG TEAM KS0GMHC201</v>
      </c>
    </row>
    <row r="7904" spans="1:4">
      <c r="A7904" t="s">
        <v>38265</v>
      </c>
      <c r="B7904" t="s">
        <v>38266</v>
      </c>
      <c r="D7904" t="str">
        <f t="shared" si="123"/>
        <v>KS0GMHC202 MED IMGM HIRSCH PHS HRSA TAG TEAM KS0GMHC202</v>
      </c>
    </row>
    <row r="7905" spans="1:4">
      <c r="A7905" t="s">
        <v>38267</v>
      </c>
      <c r="B7905" t="s">
        <v>38268</v>
      </c>
      <c r="D7905" t="str">
        <f t="shared" si="123"/>
        <v>KS0NRHT200 HIRSCH PHS HRSA TAG TEAM KS0NRHT200</v>
      </c>
    </row>
    <row r="7906" spans="1:4">
      <c r="A7906" t="s">
        <v>38269</v>
      </c>
      <c r="B7906" t="s">
        <v>38270</v>
      </c>
      <c r="D7906" t="str">
        <f t="shared" si="123"/>
        <v>KS0GIME800 MED IMGI ABBVIE INC M15 722 MAO KS0GIME800</v>
      </c>
    </row>
    <row r="7907" spans="1:4">
      <c r="A7907" t="s">
        <v>38271</v>
      </c>
      <c r="B7907" t="s">
        <v>38272</v>
      </c>
      <c r="D7907" t="str">
        <f t="shared" si="123"/>
        <v>K30NT1USDA TAUTGES USDA FORAGE CROPPING STRATEGIES K30NT1USDA</v>
      </c>
    </row>
    <row r="7908" spans="1:4">
      <c r="A7908" t="s">
        <v>38273</v>
      </c>
      <c r="B7908" t="s">
        <v>38274</v>
      </c>
      <c r="D7908" t="str">
        <f t="shared" si="123"/>
        <v>K30SCOWC54 LAWR SCOW USDA FORAGE CROPPING STRATEGI K30SCOWC54</v>
      </c>
    </row>
    <row r="7909" spans="1:4">
      <c r="A7909" t="s">
        <v>38275</v>
      </c>
      <c r="B7909" t="s">
        <v>38276</v>
      </c>
      <c r="D7909" t="str">
        <f t="shared" si="123"/>
        <v>K30APSFB42 PS STEWART ESP Thorne Seed Transfer K30APSFB42</v>
      </c>
    </row>
    <row r="7910" spans="1:4">
      <c r="A7910" t="s">
        <v>38277</v>
      </c>
      <c r="B7910" t="s">
        <v>38278</v>
      </c>
      <c r="D7910" t="str">
        <f t="shared" si="123"/>
        <v>K30JHT5STC ESP Thorne Seed Transfer K30JHT5STC</v>
      </c>
    </row>
    <row r="7911" spans="1:4">
      <c r="A7911" t="s">
        <v>38279</v>
      </c>
      <c r="B7911" t="s">
        <v>38280</v>
      </c>
      <c r="D7911" t="str">
        <f t="shared" si="123"/>
        <v>K30JSHOME1 MAE Sanjay Joshi CO PI Home award K30JSHOME1</v>
      </c>
    </row>
    <row r="7912" spans="1:4">
      <c r="A7912" t="s">
        <v>38281</v>
      </c>
      <c r="B7912" t="s">
        <v>38282</v>
      </c>
      <c r="D7912" t="str">
        <f t="shared" si="123"/>
        <v>K30JSHOME2 MAE Sanjay Joshi CO PI Home award YEAR2 K30JSHOME2</v>
      </c>
    </row>
    <row r="7913" spans="1:4">
      <c r="A7913" t="s">
        <v>38283</v>
      </c>
      <c r="B7913" t="s">
        <v>38284</v>
      </c>
      <c r="D7913" t="str">
        <f t="shared" si="123"/>
        <v>K30KZHOME1 MAE KONG ZHAODAN CO PI NASA HOME Award K30KZHOME1</v>
      </c>
    </row>
    <row r="7914" spans="1:4">
      <c r="A7914" t="s">
        <v>38285</v>
      </c>
      <c r="B7914" t="s">
        <v>38286</v>
      </c>
      <c r="D7914" t="str">
        <f t="shared" si="123"/>
        <v>K30KZHOME2 MAE KONG ZHAODAN CO PI NASA HOME Award K30KZHOME2</v>
      </c>
    </row>
    <row r="7915" spans="1:4">
      <c r="A7915" t="s">
        <v>38287</v>
      </c>
      <c r="B7915" t="s">
        <v>38288</v>
      </c>
      <c r="D7915" t="str">
        <f t="shared" si="123"/>
        <v>K30LXHOME1 MAE LIN XINFAN CO PI NASA HOME AWARD K30LXHOME1</v>
      </c>
    </row>
    <row r="7916" spans="1:4">
      <c r="A7916" t="s">
        <v>38289</v>
      </c>
      <c r="B7916" t="s">
        <v>38290</v>
      </c>
      <c r="D7916" t="str">
        <f t="shared" si="123"/>
        <v>K30LXHOME2 MAE LIN XINFAN CO PI NASA HOME YEAR2 K30LXHOME2</v>
      </c>
    </row>
    <row r="7917" spans="1:4">
      <c r="A7917" t="s">
        <v>38291</v>
      </c>
      <c r="B7917" t="s">
        <v>38292</v>
      </c>
      <c r="D7917" t="str">
        <f t="shared" si="123"/>
        <v>K30RBHOME1 MAE BAHRAM RAVANI CO PI HOME AWARD K30RBHOME1</v>
      </c>
    </row>
    <row r="7918" spans="1:4">
      <c r="A7918" t="s">
        <v>38293</v>
      </c>
      <c r="B7918" t="s">
        <v>38294</v>
      </c>
      <c r="D7918" t="str">
        <f t="shared" si="123"/>
        <v>K30RBHOME2 MAE BAHRAM RAVANI CO PI HOME AWARD K30RBHOME2</v>
      </c>
    </row>
    <row r="7919" spans="1:4">
      <c r="A7919" t="s">
        <v>38295</v>
      </c>
      <c r="B7919" t="s">
        <v>38296</v>
      </c>
      <c r="D7919" t="str">
        <f t="shared" si="123"/>
        <v>K30RSHOME1 MAE S Robinson NASA HOME Award K30RSHOME1</v>
      </c>
    </row>
    <row r="7920" spans="1:4">
      <c r="A7920" t="s">
        <v>38297</v>
      </c>
      <c r="B7920" t="s">
        <v>38298</v>
      </c>
      <c r="D7920" t="str">
        <f t="shared" si="123"/>
        <v>K30RSHOME2 MAE S Robinson NASA HOME YEAR 2 K30RSHOME2</v>
      </c>
    </row>
    <row r="7921" spans="1:4">
      <c r="A7921" t="s">
        <v>38299</v>
      </c>
      <c r="B7921" t="s">
        <v>38300</v>
      </c>
      <c r="D7921" t="str">
        <f t="shared" si="123"/>
        <v>KS0DHFPNT1 MED PHS HARVEY UCB US POINTER KS0DHFPNT1</v>
      </c>
    </row>
    <row r="7922" spans="1:4">
      <c r="A7922" t="s">
        <v>38301</v>
      </c>
      <c r="B7922" t="s">
        <v>38302</v>
      </c>
      <c r="D7922" t="str">
        <f t="shared" si="123"/>
        <v>KS0DHFPNT2 MED PHS HARVEY UCB US POINTER KS0DHFPNT2</v>
      </c>
    </row>
    <row r="7923" spans="1:4">
      <c r="A7923" t="s">
        <v>38303</v>
      </c>
      <c r="B7923" t="s">
        <v>38304</v>
      </c>
      <c r="D7923" t="str">
        <f t="shared" si="123"/>
        <v>KS0DHFPNT3 MED PHS HARVEY UCB US POINTER KS0DHFPNT3</v>
      </c>
    </row>
    <row r="7924" spans="1:4">
      <c r="A7924" t="s">
        <v>38305</v>
      </c>
      <c r="B7924" t="s">
        <v>38306</v>
      </c>
      <c r="D7924" t="str">
        <f t="shared" si="123"/>
        <v>KS0DHFPNT4 MED PHS HARVEY UCB US POINTER KS0DHFPNT4</v>
      </c>
    </row>
    <row r="7925" spans="1:4">
      <c r="A7925" t="s">
        <v>38307</v>
      </c>
      <c r="B7925" t="s">
        <v>38308</v>
      </c>
      <c r="D7925" t="str">
        <f t="shared" si="123"/>
        <v>KS0DHFPNT5 MED PHS HARVEY UCB US POINTER KS0DHFPNT5</v>
      </c>
    </row>
    <row r="7926" spans="1:4">
      <c r="A7926" t="s">
        <v>38309</v>
      </c>
      <c r="B7926" t="s">
        <v>38310</v>
      </c>
      <c r="D7926" t="str">
        <f t="shared" si="123"/>
        <v>K30F4CCDOE CEE C CAPPA DOE AEROSOL PARTICLES K30F4CCDOE</v>
      </c>
    </row>
    <row r="7927" spans="1:4">
      <c r="A7927" t="s">
        <v>38311</v>
      </c>
      <c r="B7927" t="s">
        <v>38312</v>
      </c>
      <c r="D7927" t="str">
        <f t="shared" si="123"/>
        <v>K30ZHAN256 ETOX ZHANG DOE DE SC0020182 Cappa Proj K30ZHAN256</v>
      </c>
    </row>
    <row r="7928" spans="1:4">
      <c r="A7928" t="s">
        <v>38313</v>
      </c>
      <c r="B7928" t="s">
        <v>38314</v>
      </c>
      <c r="D7928" t="str">
        <f t="shared" si="123"/>
        <v>K30JCC5C63 NIH Circadian Physiology K30JCC5C63</v>
      </c>
    </row>
    <row r="7929" spans="1:4">
      <c r="A7929" t="s">
        <v>38315</v>
      </c>
      <c r="B7929" t="s">
        <v>38316</v>
      </c>
      <c r="D7929" t="str">
        <f t="shared" si="123"/>
        <v>K30REG5ARS ARE GOODHUE SOIL PEST MGMT STRAW VEG CR K30REG5ARS</v>
      </c>
    </row>
    <row r="7930" spans="1:4">
      <c r="A7930" t="s">
        <v>38317</v>
      </c>
      <c r="B7930" t="s">
        <v>38318</v>
      </c>
      <c r="D7930" t="str">
        <f t="shared" si="123"/>
        <v>K30JBE5C67 DOE UCB Cross Kingdom Interactions K30JBE5C67</v>
      </c>
    </row>
    <row r="7931" spans="1:4">
      <c r="A7931" t="s">
        <v>38319</v>
      </c>
      <c r="B7931" t="s">
        <v>38320</v>
      </c>
      <c r="D7931" t="str">
        <f t="shared" si="123"/>
        <v>K30DNNSF85 MICRO NELSON NSF ARIZONA STATE YEAR 5 K30DNNSF85</v>
      </c>
    </row>
    <row r="7932" spans="1:4">
      <c r="A7932" t="s">
        <v>38321</v>
      </c>
      <c r="B7932" t="s">
        <v>38322</v>
      </c>
      <c r="D7932" t="str">
        <f t="shared" si="123"/>
        <v>K30DNNSF86 MICRO NELSON NSF ARIZONA STATE YEAR 6 K30DNNSF86</v>
      </c>
    </row>
    <row r="7933" spans="1:4">
      <c r="A7933" t="s">
        <v>38323</v>
      </c>
      <c r="B7933" t="s">
        <v>38324</v>
      </c>
      <c r="D7933" t="str">
        <f t="shared" si="123"/>
        <v>K30DNNSF87 MICRO NELSON NSF ARIZONA STATE YEAR 7 K30DNNSF87</v>
      </c>
    </row>
    <row r="7934" spans="1:4">
      <c r="A7934" t="s">
        <v>38325</v>
      </c>
      <c r="B7934" t="s">
        <v>38326</v>
      </c>
      <c r="D7934" t="str">
        <f t="shared" si="123"/>
        <v>K30DNNSF88 MICRO NELSON NSF ARIZONA STATE YEAR 8 K30DNNSF88</v>
      </c>
    </row>
    <row r="7935" spans="1:4">
      <c r="A7935" t="s">
        <v>38327</v>
      </c>
      <c r="B7935" t="s">
        <v>38328</v>
      </c>
      <c r="D7935" t="str">
        <f t="shared" si="123"/>
        <v>K30ERCAK85 CEE Kendall ERC Yr 5 K30ERCAK85</v>
      </c>
    </row>
    <row r="7936" spans="1:4">
      <c r="A7936" t="s">
        <v>38329</v>
      </c>
      <c r="B7936" t="s">
        <v>38330</v>
      </c>
      <c r="D7936" t="str">
        <f t="shared" si="123"/>
        <v>K30ERCAK86 CEE Kendall ERC Yr 6 K30ERCAK86</v>
      </c>
    </row>
    <row r="7937" spans="1:4">
      <c r="A7937" t="s">
        <v>38331</v>
      </c>
      <c r="B7937" t="s">
        <v>38332</v>
      </c>
      <c r="D7937" t="str">
        <f t="shared" si="123"/>
        <v>K30ERCAK87 CEE Kendall ERC Yr 7 K30ERCAK87</v>
      </c>
    </row>
    <row r="7938" spans="1:4">
      <c r="A7938" t="s">
        <v>38333</v>
      </c>
      <c r="B7938" t="s">
        <v>38334</v>
      </c>
      <c r="D7938" t="str">
        <f t="shared" si="123"/>
        <v>K30ERCAK88 CEE Kendall ERC Yr 8 K30ERCAK88</v>
      </c>
    </row>
    <row r="7939" spans="1:4">
      <c r="A7939" t="s">
        <v>38335</v>
      </c>
      <c r="B7939" t="s">
        <v>38336</v>
      </c>
      <c r="D7939" t="str">
        <f t="shared" ref="D7939:D8002" si="124">A7939&amp;" "&amp;B7939</f>
        <v>K30ERCAK89 CEE Kendall ERC Yr 9 K30ERCAK89</v>
      </c>
    </row>
    <row r="7940" spans="1:4">
      <c r="A7940" t="s">
        <v>38337</v>
      </c>
      <c r="B7940" t="s">
        <v>38338</v>
      </c>
      <c r="D7940" t="str">
        <f t="shared" si="124"/>
        <v>K30ERCAMB5 CEE Martinez ERC Buros YR 5 K30ERCAMB5</v>
      </c>
    </row>
    <row r="7941" spans="1:4">
      <c r="A7941" t="s">
        <v>38339</v>
      </c>
      <c r="B7941" t="s">
        <v>38340</v>
      </c>
      <c r="D7941" t="str">
        <f t="shared" si="124"/>
        <v>K30ERCAMB6 CEE Martinez ERC Buros YR 6 K30ERCAMB6</v>
      </c>
    </row>
    <row r="7942" spans="1:4">
      <c r="A7942" t="s">
        <v>38341</v>
      </c>
      <c r="B7942" t="s">
        <v>38342</v>
      </c>
      <c r="D7942" t="str">
        <f t="shared" si="124"/>
        <v>K30ERCAMP5 CEE Martinez ERC Probe YR 5 K30ERCAMP5</v>
      </c>
    </row>
    <row r="7943" spans="1:4">
      <c r="A7943" t="s">
        <v>38343</v>
      </c>
      <c r="B7943" t="s">
        <v>38344</v>
      </c>
      <c r="D7943" t="str">
        <f t="shared" si="124"/>
        <v>K30ERCAMP6 CEE Martinez ERC Probe YR 6 K30ERCAMP6</v>
      </c>
    </row>
    <row r="7944" spans="1:4">
      <c r="A7944" t="s">
        <v>38345</v>
      </c>
      <c r="B7944" t="s">
        <v>38346</v>
      </c>
      <c r="D7944" t="str">
        <f t="shared" si="124"/>
        <v>K30ERCAMP7 CEE Martinez ERC Probe YR 7 K30ERCAMP7</v>
      </c>
    </row>
    <row r="7945" spans="1:4">
      <c r="A7945" t="s">
        <v>38347</v>
      </c>
      <c r="B7945" t="s">
        <v>38348</v>
      </c>
      <c r="D7945" t="str">
        <f t="shared" si="124"/>
        <v>K30ERCAMP8 CEE Martinez ERC Probe YR 8 K30ERCAMP8</v>
      </c>
    </row>
    <row r="7946" spans="1:4">
      <c r="A7946" t="s">
        <v>38349</v>
      </c>
      <c r="B7946" t="s">
        <v>38350</v>
      </c>
      <c r="D7946" t="str">
        <f t="shared" si="124"/>
        <v>K30ERCAMP9 CEE Martinez ERC Probe YR 9 K30ERCAMP9</v>
      </c>
    </row>
    <row r="7947" spans="1:4">
      <c r="A7947" t="s">
        <v>38351</v>
      </c>
      <c r="B7947" t="s">
        <v>38352</v>
      </c>
      <c r="D7947" t="str">
        <f t="shared" si="124"/>
        <v>K30ERCAMS5 CEE Martinez ERC Surfaces YR 5 K30ERCAMS5</v>
      </c>
    </row>
    <row r="7948" spans="1:4">
      <c r="A7948" t="s">
        <v>38353</v>
      </c>
      <c r="B7948" t="s">
        <v>38354</v>
      </c>
      <c r="D7948" t="str">
        <f t="shared" si="124"/>
        <v>K30ERCAMS6 CEE Martinez ERC Surfaces YR 6 K30ERCAMS6</v>
      </c>
    </row>
    <row r="7949" spans="1:4">
      <c r="A7949" t="s">
        <v>38355</v>
      </c>
      <c r="B7949" t="s">
        <v>38356</v>
      </c>
      <c r="D7949" t="str">
        <f t="shared" si="124"/>
        <v>K30ERCAMS7 CEE Martinez ERC Surfaces YR 7 K30ERCAMS7</v>
      </c>
    </row>
    <row r="7950" spans="1:4">
      <c r="A7950" t="s">
        <v>38357</v>
      </c>
      <c r="B7950" t="s">
        <v>38358</v>
      </c>
      <c r="D7950" t="str">
        <f t="shared" si="124"/>
        <v>K30ERCAMS8 CEE Martinez ERC Surfaces YR 8 K30ERCAMS8</v>
      </c>
    </row>
    <row r="7951" spans="1:4">
      <c r="A7951" t="s">
        <v>38359</v>
      </c>
      <c r="B7951" t="s">
        <v>38360</v>
      </c>
      <c r="D7951" t="str">
        <f t="shared" si="124"/>
        <v>K30ERCAMS9 CEE Martinez ERC Surfaces YR 9 K30ERCAMS9</v>
      </c>
    </row>
    <row r="7952" spans="1:4">
      <c r="A7952" t="s">
        <v>38361</v>
      </c>
      <c r="B7952" t="s">
        <v>38362</v>
      </c>
      <c r="D7952" t="str">
        <f t="shared" si="124"/>
        <v>K30ERCCB85 CEE Bronner ERC YR 5 K30ERCCB85</v>
      </c>
    </row>
    <row r="7953" spans="1:4">
      <c r="A7953" t="s">
        <v>38363</v>
      </c>
      <c r="B7953" t="s">
        <v>38364</v>
      </c>
      <c r="D7953" t="str">
        <f t="shared" si="124"/>
        <v>K30ERCCB86 CEE Bronner ERC YR 6 K30ERCCB86</v>
      </c>
    </row>
    <row r="7954" spans="1:4">
      <c r="A7954" t="s">
        <v>38365</v>
      </c>
      <c r="B7954" t="s">
        <v>38366</v>
      </c>
      <c r="D7954" t="str">
        <f t="shared" si="124"/>
        <v>K30ERCCB87 CEE Bronner ERC Yr 7 K30ERCCB87</v>
      </c>
    </row>
    <row r="7955" spans="1:4">
      <c r="A7955" t="s">
        <v>38367</v>
      </c>
      <c r="B7955" t="s">
        <v>38368</v>
      </c>
      <c r="D7955" t="str">
        <f t="shared" si="124"/>
        <v>K30ERCCB88 CEE Bronner ERC Yr 8 K30ERCCB88</v>
      </c>
    </row>
    <row r="7956" spans="1:4">
      <c r="A7956" t="s">
        <v>38369</v>
      </c>
      <c r="B7956" t="s">
        <v>38370</v>
      </c>
      <c r="D7956" t="str">
        <f t="shared" si="124"/>
        <v>K30ERCCBM5 CEE DeJong ERC MICP YR 5 K30ERCCBM5</v>
      </c>
    </row>
    <row r="7957" spans="1:4">
      <c r="A7957" t="s">
        <v>38371</v>
      </c>
      <c r="B7957" t="s">
        <v>38372</v>
      </c>
      <c r="D7957" t="str">
        <f t="shared" si="124"/>
        <v>K30ERCDW85 CEE Wilson ERC YR 5 K30ERCDW85</v>
      </c>
    </row>
    <row r="7958" spans="1:4">
      <c r="A7958" t="s">
        <v>38373</v>
      </c>
      <c r="B7958" t="s">
        <v>38374</v>
      </c>
      <c r="D7958" t="str">
        <f t="shared" si="124"/>
        <v>K30ERCDW86 CEE Wilson ERC YR 6 K30ERCDW86</v>
      </c>
    </row>
    <row r="7959" spans="1:4">
      <c r="A7959" t="s">
        <v>38375</v>
      </c>
      <c r="B7959" t="s">
        <v>38376</v>
      </c>
      <c r="D7959" t="str">
        <f t="shared" si="124"/>
        <v>K30ERCDW87 CEE Wilson ERC YR 7 K30ERCDW87</v>
      </c>
    </row>
    <row r="7960" spans="1:4">
      <c r="A7960" t="s">
        <v>38377</v>
      </c>
      <c r="B7960" t="s">
        <v>38378</v>
      </c>
      <c r="D7960" t="str">
        <f t="shared" si="124"/>
        <v>K30ERCDW88 CEE Wilson ERC YR 8 K30ERCDW88</v>
      </c>
    </row>
    <row r="7961" spans="1:4">
      <c r="A7961" t="s">
        <v>38379</v>
      </c>
      <c r="B7961" t="s">
        <v>38380</v>
      </c>
      <c r="D7961" t="str">
        <f t="shared" si="124"/>
        <v>K30ERCJP86 CEE Pena ERC In situ YR 6 K30ERCJP86</v>
      </c>
    </row>
    <row r="7962" spans="1:4">
      <c r="A7962" t="s">
        <v>38381</v>
      </c>
      <c r="B7962" t="s">
        <v>38382</v>
      </c>
      <c r="D7962" t="str">
        <f t="shared" si="124"/>
        <v>K30ERCJP87 CEE Pena ERC In situ YR 7 K30ERCJP87</v>
      </c>
    </row>
    <row r="7963" spans="1:4">
      <c r="A7963" t="s">
        <v>38383</v>
      </c>
      <c r="B7963" t="s">
        <v>38384</v>
      </c>
      <c r="D7963" t="str">
        <f t="shared" si="124"/>
        <v>K30ERCJP88 CEE Pena ERC In situ YR 8 K30ERCJP88</v>
      </c>
    </row>
    <row r="7964" spans="1:4">
      <c r="A7964" t="s">
        <v>38385</v>
      </c>
      <c r="B7964" t="s">
        <v>38386</v>
      </c>
      <c r="D7964" t="str">
        <f t="shared" si="124"/>
        <v>K30ERCJP89 CEE Pena ERC In situ YR 9 K30ERCJP89</v>
      </c>
    </row>
    <row r="7965" spans="1:4">
      <c r="A7965" t="s">
        <v>38387</v>
      </c>
      <c r="B7965" t="s">
        <v>38388</v>
      </c>
      <c r="D7965" t="str">
        <f t="shared" si="124"/>
        <v>K30ERCKZ85 CEE Ziotopoulou ERC YR 5 K30ERCKZ85</v>
      </c>
    </row>
    <row r="7966" spans="1:4">
      <c r="A7966" t="s">
        <v>38389</v>
      </c>
      <c r="B7966" t="s">
        <v>38390</v>
      </c>
      <c r="D7966" t="str">
        <f t="shared" si="124"/>
        <v>K30ERCKZ86 CEE Ziotopoulou ERC YR 6 K30ERCKZ86</v>
      </c>
    </row>
    <row r="7967" spans="1:4">
      <c r="A7967" t="s">
        <v>38391</v>
      </c>
      <c r="B7967" t="s">
        <v>38392</v>
      </c>
      <c r="D7967" t="str">
        <f t="shared" si="124"/>
        <v>K30ERCKZ87 CEE Ziotopoulou ERC YR 7 K30ERCKZ87</v>
      </c>
    </row>
    <row r="7968" spans="1:4">
      <c r="A7968" t="s">
        <v>38393</v>
      </c>
      <c r="B7968" t="s">
        <v>38394</v>
      </c>
      <c r="D7968" t="str">
        <f t="shared" si="124"/>
        <v>K30ERCKZ88 CEE Ziotopoulou ERC YR 8 K30ERCKZ88</v>
      </c>
    </row>
    <row r="7969" spans="1:4">
      <c r="A7969" t="s">
        <v>38395</v>
      </c>
      <c r="B7969" t="s">
        <v>38396</v>
      </c>
      <c r="D7969" t="str">
        <f t="shared" si="124"/>
        <v>K30ERCKZ89 CEE Ziotopoulou ERC YR 9 K30ERCKZ89</v>
      </c>
    </row>
    <row r="7970" spans="1:4">
      <c r="A7970" t="s">
        <v>38397</v>
      </c>
      <c r="B7970" t="s">
        <v>38398</v>
      </c>
      <c r="D7970" t="str">
        <f t="shared" si="124"/>
        <v>K30ERCP185 CEE DeJong ERC MICP YR 5 K30ERCP185</v>
      </c>
    </row>
    <row r="7971" spans="1:4">
      <c r="A7971" t="s">
        <v>38399</v>
      </c>
      <c r="B7971" t="s">
        <v>38400</v>
      </c>
      <c r="D7971" t="str">
        <f t="shared" si="124"/>
        <v>K30ERCP186 CEE DeJong ERC MICP YR 6 K30ERCP186</v>
      </c>
    </row>
    <row r="7972" spans="1:4">
      <c r="A7972" t="s">
        <v>38401</v>
      </c>
      <c r="B7972" t="s">
        <v>38402</v>
      </c>
      <c r="D7972" t="str">
        <f t="shared" si="124"/>
        <v>K30ERCP187 CEE DeJong ERC MICP YR 7 K30ERCP187</v>
      </c>
    </row>
    <row r="7973" spans="1:4">
      <c r="A7973" t="s">
        <v>38403</v>
      </c>
      <c r="B7973" t="s">
        <v>38404</v>
      </c>
      <c r="D7973" t="str">
        <f t="shared" si="124"/>
        <v>K30ERCP188 CEE DeJong ERC MICP YR 8 K30ERCP188</v>
      </c>
    </row>
    <row r="7974" spans="1:4">
      <c r="A7974" t="s">
        <v>38405</v>
      </c>
      <c r="B7974" t="s">
        <v>38406</v>
      </c>
      <c r="D7974" t="str">
        <f t="shared" si="124"/>
        <v>K30ERCP189 CEE DeJong ERC MICP YR 9 K30ERCP189</v>
      </c>
    </row>
    <row r="7975" spans="1:4">
      <c r="A7975" t="s">
        <v>38407</v>
      </c>
      <c r="B7975" t="s">
        <v>38408</v>
      </c>
      <c r="D7975" t="str">
        <f t="shared" si="124"/>
        <v>K30ERCP285 CEE DeJong ERC BioFilm YR 5 K30ERCP285</v>
      </c>
    </row>
    <row r="7976" spans="1:4">
      <c r="A7976" t="s">
        <v>38409</v>
      </c>
      <c r="B7976" t="s">
        <v>38410</v>
      </c>
      <c r="D7976" t="str">
        <f t="shared" si="124"/>
        <v>K30ERCP385 CEE DeJong ERC MICP YR 5 K30ERCP385</v>
      </c>
    </row>
    <row r="7977" spans="1:4">
      <c r="A7977" t="s">
        <v>38411</v>
      </c>
      <c r="B7977" t="s">
        <v>38412</v>
      </c>
      <c r="D7977" t="str">
        <f t="shared" si="124"/>
        <v>K30ERCP386 CEE DeJong ERC MICP YR 6 K30ERCP386</v>
      </c>
    </row>
    <row r="7978" spans="1:4">
      <c r="A7978" t="s">
        <v>38413</v>
      </c>
      <c r="B7978" t="s">
        <v>38414</v>
      </c>
      <c r="D7978" t="str">
        <f t="shared" si="124"/>
        <v>K30ERCP387 CEE DeJong ERC UPSCALING YR 7 K30ERCP387</v>
      </c>
    </row>
    <row r="7979" spans="1:4">
      <c r="A7979" t="s">
        <v>38415</v>
      </c>
      <c r="B7979" t="s">
        <v>38416</v>
      </c>
      <c r="D7979" t="str">
        <f t="shared" si="124"/>
        <v>K30ERCP388 CEE DeJong ERC UPSCALING YR 8 K30ERCP388</v>
      </c>
    </row>
    <row r="7980" spans="1:4">
      <c r="A7980" t="s">
        <v>38417</v>
      </c>
      <c r="B7980" t="s">
        <v>38418</v>
      </c>
      <c r="D7980" t="str">
        <f t="shared" si="124"/>
        <v>K30ERCP389 CEE DeJong ERC UPSCALING YR 9 K30ERCP389</v>
      </c>
    </row>
    <row r="7981" spans="1:4">
      <c r="A7981" t="s">
        <v>38419</v>
      </c>
      <c r="B7981" t="s">
        <v>38420</v>
      </c>
      <c r="D7981" t="str">
        <f t="shared" si="124"/>
        <v>K30ERCPC2C CEE DeJong ERC C2C Yr 7 K30ERCPC2C</v>
      </c>
    </row>
    <row r="7982" spans="1:4">
      <c r="A7982" t="s">
        <v>38421</v>
      </c>
      <c r="B7982" t="s">
        <v>38422</v>
      </c>
      <c r="D7982" t="str">
        <f t="shared" si="124"/>
        <v>KS0HOSJ800 MED IMHO SUTCLIFFE CELL TECH STUDY KS0HOSJ800</v>
      </c>
    </row>
    <row r="7983" spans="1:4">
      <c r="A7983" t="s">
        <v>38423</v>
      </c>
      <c r="B7983" t="s">
        <v>38424</v>
      </c>
      <c r="D7983" t="str">
        <f t="shared" si="124"/>
        <v>KS0RHRS603 MED IMRH NATIONALPSORIASIS RAYCHAUDHURI KS0RHRS603</v>
      </c>
    </row>
    <row r="7984" spans="1:4">
      <c r="A7984" t="s">
        <v>38425</v>
      </c>
      <c r="B7984" t="s">
        <v>38426</v>
      </c>
      <c r="D7984" t="str">
        <f t="shared" si="124"/>
        <v>KS0PMOJ802 MED IMPM OLDHAM RESPIVANT RVT1601 KS0PMOJ802</v>
      </c>
    </row>
    <row r="7985" spans="1:4">
      <c r="A7985" t="s">
        <v>38427</v>
      </c>
      <c r="B7985" t="s">
        <v>38428</v>
      </c>
      <c r="D7985" t="str">
        <f t="shared" si="124"/>
        <v>K303873054 CEC Cow Cooling Controls Eng K303873054</v>
      </c>
    </row>
    <row r="7986" spans="1:4">
      <c r="A7986" t="s">
        <v>38429</v>
      </c>
      <c r="B7986" t="s">
        <v>38430</v>
      </c>
      <c r="D7986" t="str">
        <f t="shared" si="124"/>
        <v>K303873055 CEC Cow Cooling Controls Admin K303873055</v>
      </c>
    </row>
    <row r="7987" spans="1:4">
      <c r="A7987" t="s">
        <v>38431</v>
      </c>
      <c r="B7987" t="s">
        <v>38432</v>
      </c>
      <c r="D7987" t="str">
        <f t="shared" si="124"/>
        <v>K303873056 CEC Cow Cooling Controls Market K303873056</v>
      </c>
    </row>
    <row r="7988" spans="1:4">
      <c r="A7988" t="s">
        <v>38433</v>
      </c>
      <c r="B7988" t="s">
        <v>38434</v>
      </c>
      <c r="D7988" t="str">
        <f t="shared" si="124"/>
        <v>K303873057 CEC Cow Cooling Controls Outreach K303873057</v>
      </c>
    </row>
    <row r="7989" spans="1:4">
      <c r="A7989" t="s">
        <v>38435</v>
      </c>
      <c r="B7989" t="s">
        <v>38436</v>
      </c>
      <c r="D7989" t="str">
        <f t="shared" si="124"/>
        <v>K30ACECCBT UBA CALIFORNIA ENERGY COMMISSION EPC 20 K30ACECCBT</v>
      </c>
    </row>
    <row r="7990" spans="1:4">
      <c r="A7990" t="s">
        <v>38437</v>
      </c>
      <c r="B7990" t="s">
        <v>38438</v>
      </c>
      <c r="D7990" t="str">
        <f t="shared" si="124"/>
        <v>K30NSF21DD Chem Donadio NSF A22 0140 K30NSF21DD</v>
      </c>
    </row>
    <row r="7991" spans="1:4">
      <c r="A7991" t="s">
        <v>38439</v>
      </c>
      <c r="B7991" t="s">
        <v>38440</v>
      </c>
      <c r="D7991" t="str">
        <f t="shared" si="124"/>
        <v>K30ANAS178 LAWR ANASTASIO NSF ChemistryDuringALPACA K30ANAS178</v>
      </c>
    </row>
    <row r="7992" spans="1:4">
      <c r="A7992" t="s">
        <v>38441</v>
      </c>
      <c r="B7992" t="s">
        <v>38442</v>
      </c>
      <c r="D7992" t="str">
        <f t="shared" si="124"/>
        <v>K30NGUY178 ETOX NGUYEN NSF Chemistry During ALPACA K30NGUY178</v>
      </c>
    </row>
    <row r="7993" spans="1:4">
      <c r="A7993" t="s">
        <v>38443</v>
      </c>
      <c r="B7993" t="s">
        <v>38444</v>
      </c>
      <c r="D7993" t="str">
        <f t="shared" si="124"/>
        <v>K30TLNSF21 STAT LEE NSF DMS 2113605 K30TLNSF21</v>
      </c>
    </row>
    <row r="7994" spans="1:4">
      <c r="A7994" t="s">
        <v>38445</v>
      </c>
      <c r="B7994" t="s">
        <v>38446</v>
      </c>
      <c r="D7994" t="str">
        <f t="shared" si="124"/>
        <v>K30BOO3713 CMB Boorman NIH R01 K30BOO3713</v>
      </c>
    </row>
    <row r="7995" spans="1:4">
      <c r="A7995" t="s">
        <v>38447</v>
      </c>
      <c r="B7995" t="s">
        <v>38448</v>
      </c>
      <c r="D7995" t="str">
        <f t="shared" si="124"/>
        <v>K30RA75D11 HISS HUNTINGTON LIBR A RESENDEZ 75D11 K30RA75D11</v>
      </c>
    </row>
    <row r="7996" spans="1:4">
      <c r="A7996" t="s">
        <v>38449</v>
      </c>
      <c r="B7996" t="s">
        <v>38450</v>
      </c>
      <c r="D7996" t="str">
        <f t="shared" si="124"/>
        <v>K304873275 CEC Fulton Hydro Transition K304873275</v>
      </c>
    </row>
    <row r="7997" spans="1:4">
      <c r="A7997" t="s">
        <v>38451</v>
      </c>
      <c r="B7997" t="s">
        <v>38452</v>
      </c>
      <c r="D7997" t="str">
        <f t="shared" si="124"/>
        <v>K30JQNHR21 BME QI R21 POSITRONIUM LIFETIME IMAGING K30JQNHR21</v>
      </c>
    </row>
    <row r="7998" spans="1:4">
      <c r="A7998" t="s">
        <v>38453</v>
      </c>
      <c r="B7998" t="s">
        <v>38454</v>
      </c>
      <c r="D7998" t="str">
        <f t="shared" si="124"/>
        <v>K30GMCEH01 GMC De Facto Deported US Children in MX K30GMCEH01</v>
      </c>
    </row>
    <row r="7999" spans="1:4">
      <c r="A7999" t="s">
        <v>38455</v>
      </c>
      <c r="B7999" t="s">
        <v>38456</v>
      </c>
      <c r="D7999" t="str">
        <f t="shared" si="124"/>
        <v>KS0ALK0101 MED URO LOMBARD K01 7 21 6 26 KS0ALK0101</v>
      </c>
    </row>
    <row r="8000" spans="1:4">
      <c r="A8000" t="s">
        <v>38457</v>
      </c>
      <c r="B8000" t="s">
        <v>38458</v>
      </c>
      <c r="D8000" t="str">
        <f t="shared" si="124"/>
        <v>KS0LAWASH1 Abbeduto Washington NIH WU 21 0492 0 KS0LAWASH1</v>
      </c>
    </row>
    <row r="8001" spans="1:4">
      <c r="A8001" t="s">
        <v>38459</v>
      </c>
      <c r="B8001" t="s">
        <v>38460</v>
      </c>
      <c r="D8001" t="str">
        <f t="shared" si="124"/>
        <v>KS0LAWASH2 Abbeduto Washington NIH WU 21 0492 0 KS0LAWASH2</v>
      </c>
    </row>
    <row r="8002" spans="1:4">
      <c r="A8002" t="s">
        <v>38461</v>
      </c>
      <c r="B8002" t="s">
        <v>38462</v>
      </c>
      <c r="D8002" t="str">
        <f t="shared" si="124"/>
        <v>K30WPOSR24 ECE PUTNAM SUPERRADAINT SMITH PURCELL K30WPOSR24</v>
      </c>
    </row>
    <row r="8003" spans="1:4">
      <c r="A8003" t="s">
        <v>38463</v>
      </c>
      <c r="B8003" t="s">
        <v>38464</v>
      </c>
      <c r="D8003" t="str">
        <f t="shared" ref="D8003:D8066" si="125">A8003&amp;" "&amp;B8003</f>
        <v>KS0VHARQ01 ARCUTIS INC A21 4097 0 STUDY COSTS KS0VHARQ01</v>
      </c>
    </row>
    <row r="8004" spans="1:4">
      <c r="A8004" t="s">
        <v>38465</v>
      </c>
      <c r="B8004" t="s">
        <v>38466</v>
      </c>
      <c r="D8004" t="str">
        <f t="shared" si="125"/>
        <v>K30CMSCC21 CMGI CC P30 7 1 21 6 30 22 K30CMSCC21</v>
      </c>
    </row>
    <row r="8005" spans="1:4">
      <c r="A8005" t="s">
        <v>38467</v>
      </c>
      <c r="B8005" t="s">
        <v>38468</v>
      </c>
      <c r="D8005" t="str">
        <f t="shared" si="125"/>
        <v>K30KCLC039 OR LLOYD CC RESOURCE CORE YR 6 K30KCLC039</v>
      </c>
    </row>
    <row r="8006" spans="1:4">
      <c r="A8006" t="s">
        <v>38469</v>
      </c>
      <c r="B8006" t="s">
        <v>38470</v>
      </c>
      <c r="D8006" t="str">
        <f t="shared" si="125"/>
        <v>KS0AY75D26 YR6 CCSG20 21 Yu Molecular Pharmacology KS0AY75D26</v>
      </c>
    </row>
    <row r="8007" spans="1:4">
      <c r="A8007" t="s">
        <v>38471</v>
      </c>
      <c r="B8007" t="s">
        <v>38472</v>
      </c>
      <c r="D8007" t="str">
        <f t="shared" si="125"/>
        <v>KS0CC20S1C MED CC CCSG 21 22 CURE SUPPLEMENT KS0CC20S1C</v>
      </c>
    </row>
    <row r="8008" spans="1:4">
      <c r="A8008" t="s">
        <v>38473</v>
      </c>
      <c r="B8008" t="s">
        <v>38474</v>
      </c>
      <c r="D8008" t="str">
        <f t="shared" si="125"/>
        <v>KS0CC20S3C MED CC CCSG 21 22 COVID SUPPLEMENT KS0CC20S3C</v>
      </c>
    </row>
    <row r="8009" spans="1:4">
      <c r="A8009" t="s">
        <v>38475</v>
      </c>
      <c r="B8009" t="s">
        <v>38476</v>
      </c>
      <c r="D8009" t="str">
        <f t="shared" si="125"/>
        <v>KS0CC20S4C MED CC CCSG 21 22 COE SUPPLEMENT KS0CC20S4C</v>
      </c>
    </row>
    <row r="8010" spans="1:4">
      <c r="A8010" t="s">
        <v>38477</v>
      </c>
      <c r="B8010" t="s">
        <v>38478</v>
      </c>
      <c r="D8010" t="str">
        <f t="shared" si="125"/>
        <v>KS0CC20S5C MED CC CCSG 21 22 HPV SUPPLEMENT KS0CC20S5C</v>
      </c>
    </row>
    <row r="8011" spans="1:4">
      <c r="A8011" t="s">
        <v>38479</v>
      </c>
      <c r="B8011" t="s">
        <v>38480</v>
      </c>
      <c r="D8011" t="str">
        <f t="shared" si="125"/>
        <v>KS0CCG21CF MED CC NCI CCSG CF 21 22 KS0CCG21CF</v>
      </c>
    </row>
    <row r="8012" spans="1:4">
      <c r="A8012" t="s">
        <v>38481</v>
      </c>
      <c r="B8012" t="s">
        <v>38482</v>
      </c>
      <c r="D8012" t="str">
        <f t="shared" si="125"/>
        <v>KS0CCG21S1 MED CC CCSG 21 22 CCITLA SUPPLEMENT KS0CCG21S1</v>
      </c>
    </row>
    <row r="8013" spans="1:4">
      <c r="A8013" t="s">
        <v>38483</v>
      </c>
      <c r="B8013" t="s">
        <v>38484</v>
      </c>
      <c r="D8013" t="str">
        <f t="shared" si="125"/>
        <v>KS0CCRURA2 MED CC CCSG RURAL CF 21 22 KS0CCRURA2</v>
      </c>
    </row>
    <row r="8014" spans="1:4">
      <c r="A8014" t="s">
        <v>38485</v>
      </c>
      <c r="B8014" t="s">
        <v>38486</v>
      </c>
      <c r="D8014" t="str">
        <f t="shared" si="125"/>
        <v>KS0CCSG021 MED CC NCI CCSG 2021 22 KS0CCSG021</v>
      </c>
    </row>
    <row r="8015" spans="1:4">
      <c r="A8015" t="s">
        <v>38487</v>
      </c>
      <c r="B8015" t="s">
        <v>38488</v>
      </c>
      <c r="D8015" t="str">
        <f t="shared" si="125"/>
        <v>KS0CURFNCF MED CC CCSG 21 22 CURE SUPP FINA CF KS0CURFNCF</v>
      </c>
    </row>
    <row r="8016" spans="1:4">
      <c r="A8016" t="s">
        <v>38489</v>
      </c>
      <c r="B8016" t="s">
        <v>38490</v>
      </c>
      <c r="D8016" t="str">
        <f t="shared" si="125"/>
        <v>KS0DMFBI11 MED PHS MIGLIORETTI CCSG BIOSTAT CORE KS0DMFBI11</v>
      </c>
    </row>
    <row r="8017" spans="1:4">
      <c r="A8017" t="s">
        <v>38491</v>
      </c>
      <c r="B8017" t="s">
        <v>38492</v>
      </c>
      <c r="D8017" t="str">
        <f t="shared" si="125"/>
        <v>KS0FC75D26 MED CELL BIOLOGY CC FLOW CYTOMETRY LAB KS0FC75D26</v>
      </c>
    </row>
    <row r="8018" spans="1:4">
      <c r="A8018" t="s">
        <v>38493</v>
      </c>
      <c r="B8018" t="s">
        <v>38494</v>
      </c>
      <c r="D8018" t="str">
        <f t="shared" si="125"/>
        <v>KS0HOCJ204 MED IMHO CARR ASCHER CCSG KS0HOCJ204</v>
      </c>
    </row>
    <row r="8019" spans="1:4">
      <c r="A8019" t="s">
        <v>38495</v>
      </c>
      <c r="B8019" t="s">
        <v>38496</v>
      </c>
      <c r="D8019" t="str">
        <f t="shared" si="125"/>
        <v>KS0JMP3021 CCSG P30 3 75D26 McPherson KS0JMP3021</v>
      </c>
    </row>
    <row r="8020" spans="1:4">
      <c r="A8020" t="s">
        <v>38497</v>
      </c>
      <c r="B8020" t="s">
        <v>38498</v>
      </c>
      <c r="D8020" t="str">
        <f t="shared" si="125"/>
        <v>KS0KL75D26 CCSG21 22 Lam Comb Chem Shared Resource KS0KL75D26</v>
      </c>
    </row>
    <row r="8021" spans="1:4">
      <c r="A8021" t="s">
        <v>38499</v>
      </c>
      <c r="B8021" t="s">
        <v>38500</v>
      </c>
      <c r="D8021" t="str">
        <f t="shared" si="125"/>
        <v>KS0MPBIO21 06 30 22 CC Biorepository Lab 21 22 KS0MPBIO21</v>
      </c>
    </row>
    <row r="8022" spans="1:4">
      <c r="A8022" t="s">
        <v>38501</v>
      </c>
      <c r="B8022" t="s">
        <v>38502</v>
      </c>
      <c r="D8022" t="str">
        <f t="shared" si="125"/>
        <v>K30NC5023T SSA Northern CA Training Academy FY21 22 K30NC5023T</v>
      </c>
    </row>
    <row r="8023" spans="1:4">
      <c r="A8023" t="s">
        <v>38503</v>
      </c>
      <c r="B8023" t="s">
        <v>38504</v>
      </c>
      <c r="D8023" t="str">
        <f t="shared" si="125"/>
        <v>K30NC5024T SSA Northern CA Training Academy FY22 23 K30NC5024T</v>
      </c>
    </row>
    <row r="8024" spans="1:4">
      <c r="A8024" t="s">
        <v>38505</v>
      </c>
      <c r="B8024" t="s">
        <v>38506</v>
      </c>
      <c r="D8024" t="str">
        <f t="shared" si="125"/>
        <v>K30NC5025T SSA Northern CA Training Academy FY23 24 K30NC5025T</v>
      </c>
    </row>
    <row r="8025" spans="1:4">
      <c r="A8025" t="s">
        <v>38507</v>
      </c>
      <c r="B8025" t="s">
        <v>38508</v>
      </c>
      <c r="D8025" t="str">
        <f t="shared" si="125"/>
        <v>K30NC7523T SSA Northern CA Training Academy FY21 22 K30NC7523T</v>
      </c>
    </row>
    <row r="8026" spans="1:4">
      <c r="A8026" t="s">
        <v>38509</v>
      </c>
      <c r="B8026" t="s">
        <v>38510</v>
      </c>
      <c r="D8026" t="str">
        <f t="shared" si="125"/>
        <v>K30NC7524T SSA Northern CA Training Academy FY22 23 K30NC7524T</v>
      </c>
    </row>
    <row r="8027" spans="1:4">
      <c r="A8027" t="s">
        <v>38511</v>
      </c>
      <c r="B8027" t="s">
        <v>38512</v>
      </c>
      <c r="D8027" t="str">
        <f t="shared" si="125"/>
        <v>K30NC7525T SSA Northern CA Training Academy FY23 24 K30NC7525T</v>
      </c>
    </row>
    <row r="8028" spans="1:4">
      <c r="A8028" t="s">
        <v>38513</v>
      </c>
      <c r="B8028" t="s">
        <v>38514</v>
      </c>
      <c r="D8028" t="str">
        <f t="shared" si="125"/>
        <v>K30NCAN23T SSA Northern CA Training Academy FY21 22 K30NCAN23T</v>
      </c>
    </row>
    <row r="8029" spans="1:4">
      <c r="A8029" t="s">
        <v>38515</v>
      </c>
      <c r="B8029" t="s">
        <v>38516</v>
      </c>
      <c r="D8029" t="str">
        <f t="shared" si="125"/>
        <v>K30NCAN24T SSA Northern CA Training Academy FY22 23 K30NCAN24T</v>
      </c>
    </row>
    <row r="8030" spans="1:4">
      <c r="A8030" t="s">
        <v>38517</v>
      </c>
      <c r="B8030" t="s">
        <v>38518</v>
      </c>
      <c r="D8030" t="str">
        <f t="shared" si="125"/>
        <v>K30NCAR23T SSA Northern CA Training Academy FY21 22 K30NCAR23T</v>
      </c>
    </row>
    <row r="8031" spans="1:4">
      <c r="A8031" t="s">
        <v>38519</v>
      </c>
      <c r="B8031" t="s">
        <v>38520</v>
      </c>
      <c r="D8031" t="str">
        <f t="shared" si="125"/>
        <v>K30NCQI23T SSA CQI Nor CA Training Academy FY21 22 K30NCQI23T</v>
      </c>
    </row>
    <row r="8032" spans="1:4">
      <c r="A8032" t="s">
        <v>38521</v>
      </c>
      <c r="B8032" t="s">
        <v>38522</v>
      </c>
      <c r="D8032" t="str">
        <f t="shared" si="125"/>
        <v>K30NCQI24T SSA CQI Nor CA Training Academy FY22 23 K30NCQI24T</v>
      </c>
    </row>
    <row r="8033" spans="1:4">
      <c r="A8033" t="s">
        <v>38523</v>
      </c>
      <c r="B8033" t="s">
        <v>38524</v>
      </c>
      <c r="D8033" t="str">
        <f t="shared" si="125"/>
        <v>K30NCQI25T SSA CQI Nor CA Training Academy FY23 24 K30NCQI25T</v>
      </c>
    </row>
    <row r="8034" spans="1:4">
      <c r="A8034" t="s">
        <v>38525</v>
      </c>
      <c r="B8034" t="s">
        <v>38526</v>
      </c>
      <c r="D8034" t="str">
        <f t="shared" si="125"/>
        <v>K30NCSP23T SSA Northern CA Training Academy FY21 22 K30NCSP23T</v>
      </c>
    </row>
    <row r="8035" spans="1:4">
      <c r="A8035" t="s">
        <v>38527</v>
      </c>
      <c r="B8035" t="s">
        <v>38528</v>
      </c>
      <c r="D8035" t="str">
        <f t="shared" si="125"/>
        <v>K30NCSP24T SSA Northern CA Training Academy FY22 23 K30NCSP24T</v>
      </c>
    </row>
    <row r="8036" spans="1:4">
      <c r="A8036" t="s">
        <v>38529</v>
      </c>
      <c r="B8036" t="s">
        <v>38530</v>
      </c>
      <c r="D8036" t="str">
        <f t="shared" si="125"/>
        <v>K30NCSP25T SSA Northern CA Training Academy FY23 24 K30NCSP25T</v>
      </c>
    </row>
    <row r="8037" spans="1:4">
      <c r="A8037" t="s">
        <v>38531</v>
      </c>
      <c r="B8037" t="s">
        <v>38532</v>
      </c>
      <c r="D8037" t="str">
        <f t="shared" si="125"/>
        <v>K30NCSS23T SSA Northern CA Training Academy FY21 22 K30NCSS23T</v>
      </c>
    </row>
    <row r="8038" spans="1:4">
      <c r="A8038" t="s">
        <v>38533</v>
      </c>
      <c r="B8038" t="s">
        <v>38534</v>
      </c>
      <c r="D8038" t="str">
        <f t="shared" si="125"/>
        <v>K30NCSS24T SSA Northern CA Training Academy FY22 23 K30NCSS24T</v>
      </c>
    </row>
    <row r="8039" spans="1:4">
      <c r="A8039" t="s">
        <v>38535</v>
      </c>
      <c r="B8039" t="s">
        <v>38536</v>
      </c>
      <c r="D8039" t="str">
        <f t="shared" si="125"/>
        <v>K30NCSS25T SSA Northern CA Training Academy FY23 24 K30NCSS25T</v>
      </c>
    </row>
    <row r="8040" spans="1:4">
      <c r="A8040" t="s">
        <v>38537</v>
      </c>
      <c r="B8040" t="s">
        <v>38538</v>
      </c>
      <c r="D8040" t="str">
        <f t="shared" si="125"/>
        <v>KS0RHLILAC HAGERMAN ACADIA LILAC CT ACP 2566 004 KS0RHLILAC</v>
      </c>
    </row>
    <row r="8041" spans="1:4">
      <c r="A8041" t="s">
        <v>38539</v>
      </c>
      <c r="B8041" t="s">
        <v>38540</v>
      </c>
      <c r="D8041" t="str">
        <f t="shared" si="125"/>
        <v>K30MOOFEL2 CMB MOONEY GSR fellowship K30MOOFEL2</v>
      </c>
    </row>
    <row r="8042" spans="1:4">
      <c r="A8042" t="s">
        <v>38541</v>
      </c>
      <c r="B8042" t="s">
        <v>38542</v>
      </c>
      <c r="D8042" t="str">
        <f t="shared" si="125"/>
        <v>K30MOOFEL3 CMB MOONEY GSR fellowship K30MOOFEL3</v>
      </c>
    </row>
    <row r="8043" spans="1:4">
      <c r="A8043" t="s">
        <v>38543</v>
      </c>
      <c r="B8043" t="s">
        <v>38544</v>
      </c>
      <c r="D8043" t="str">
        <f t="shared" si="125"/>
        <v>K30MOOFELL CMB MOONEY GSR fellowship K30MOOFELL</v>
      </c>
    </row>
    <row r="8044" spans="1:4">
      <c r="A8044" t="s">
        <v>38545</v>
      </c>
      <c r="B8044" t="s">
        <v>38546</v>
      </c>
      <c r="D8044" t="str">
        <f t="shared" si="125"/>
        <v>KS0PF75D32 Fuller BIDMC Sleep Apnea 6 30 25 KS0PF75D32</v>
      </c>
    </row>
    <row r="8045" spans="1:4">
      <c r="A8045" t="s">
        <v>38547</v>
      </c>
      <c r="B8045" t="s">
        <v>38548</v>
      </c>
      <c r="D8045" t="str">
        <f t="shared" si="125"/>
        <v>K30BPCDZ66 CNPRC McCowan NIH 1R01HD104529 01 K30BPCDZ66</v>
      </c>
    </row>
    <row r="8046" spans="1:4">
      <c r="A8046" t="s">
        <v>38549</v>
      </c>
      <c r="B8046" t="s">
        <v>38550</v>
      </c>
      <c r="D8046" t="str">
        <f t="shared" si="125"/>
        <v>K30BPCDZ67 CNPRC Roberts UCSF NIH R01 K30BPCDZ67</v>
      </c>
    </row>
    <row r="8047" spans="1:4">
      <c r="A8047" t="s">
        <v>38551</v>
      </c>
      <c r="B8047" t="s">
        <v>38552</v>
      </c>
      <c r="D8047" t="str">
        <f t="shared" si="125"/>
        <v>K30BPCEZ02 CNPRC Roberts UCSF NIH R01 Yr2 K30BPCEZ02</v>
      </c>
    </row>
    <row r="8048" spans="1:4">
      <c r="A8048" t="s">
        <v>38553</v>
      </c>
      <c r="B8048" t="s">
        <v>38554</v>
      </c>
      <c r="D8048" t="str">
        <f t="shared" si="125"/>
        <v>K30BPCEZ25 CNPRC Roberts UCSF NIH R01 Yr3 K30BPCEZ25</v>
      </c>
    </row>
    <row r="8049" spans="1:4">
      <c r="A8049" t="s">
        <v>38555</v>
      </c>
      <c r="B8049" t="s">
        <v>38556</v>
      </c>
      <c r="D8049" t="str">
        <f t="shared" si="125"/>
        <v>K30WM75D40 COMS UVA GSR SUPPORT M WOJCIESZAK 75D40 K30WM75D40</v>
      </c>
    </row>
    <row r="8050" spans="1:4">
      <c r="A8050" t="s">
        <v>38557</v>
      </c>
      <c r="B8050" t="s">
        <v>38558</v>
      </c>
      <c r="D8050" t="str">
        <f t="shared" si="125"/>
        <v>KS0ABMICRS Microbiota outgrowth by Salmonella KS0ABMICRS</v>
      </c>
    </row>
    <row r="8051" spans="1:4">
      <c r="A8051" t="s">
        <v>38559</v>
      </c>
      <c r="B8051" t="s">
        <v>38560</v>
      </c>
      <c r="D8051" t="str">
        <f t="shared" si="125"/>
        <v>KS0ABMUCSD Microbiota outgrowth Subaward to UCSD KS0ABMUCSD</v>
      </c>
    </row>
    <row r="8052" spans="1:4">
      <c r="A8052" t="s">
        <v>38561</v>
      </c>
      <c r="B8052" t="s">
        <v>38562</v>
      </c>
      <c r="D8052" t="str">
        <f t="shared" si="125"/>
        <v>K30GSRDENA GEL ROESKE ARC PLUTONISM DENALI FAULT K30GSRDENA</v>
      </c>
    </row>
    <row r="8053" spans="1:4">
      <c r="A8053" t="s">
        <v>38563</v>
      </c>
      <c r="B8053" t="s">
        <v>38564</v>
      </c>
      <c r="D8053" t="str">
        <f t="shared" si="125"/>
        <v>KS0CACN300 MED IMCA CHIAMVIMONVAT STANFORD KS0CACN300</v>
      </c>
    </row>
    <row r="8054" spans="1:4">
      <c r="A8054" t="s">
        <v>38565</v>
      </c>
      <c r="B8054" t="s">
        <v>38566</v>
      </c>
      <c r="D8054" t="str">
        <f t="shared" si="125"/>
        <v>K30BPCDZ72 CNPRC Roberts U S Dep V A 36C24E21C00 K30BPCDZ72</v>
      </c>
    </row>
    <row r="8055" spans="1:4">
      <c r="A8055" t="s">
        <v>38567</v>
      </c>
      <c r="B8055" t="s">
        <v>38568</v>
      </c>
      <c r="D8055" t="str">
        <f t="shared" si="125"/>
        <v>K30BPCEZ13 CNPRC Roberts U S Dep V A 36C24E YR2 K30BPCEZ13</v>
      </c>
    </row>
    <row r="8056" spans="1:4">
      <c r="A8056" t="s">
        <v>38569</v>
      </c>
      <c r="B8056" t="s">
        <v>38570</v>
      </c>
      <c r="D8056" t="str">
        <f t="shared" si="125"/>
        <v>K30BPCEZ85 CNPRC Roberts U S Dep V A 36C24E YR3 K30BPCEZ85</v>
      </c>
    </row>
    <row r="8057" spans="1:4">
      <c r="A8057" t="s">
        <v>38571</v>
      </c>
      <c r="B8057" t="s">
        <v>38572</v>
      </c>
      <c r="D8057" t="str">
        <f t="shared" si="125"/>
        <v>K30MATJT01 J Teran ORNL 2021 x23 K30MATJT01</v>
      </c>
    </row>
    <row r="8058" spans="1:4">
      <c r="A8058" t="s">
        <v>38573</v>
      </c>
      <c r="B8058" t="s">
        <v>38574</v>
      </c>
      <c r="D8058" t="str">
        <f t="shared" si="125"/>
        <v>K30APSPT49 PS CDPB Prune Cultivar E D 03 31 22 K30APSPT49</v>
      </c>
    </row>
    <row r="8059" spans="1:4">
      <c r="A8059" t="s">
        <v>38575</v>
      </c>
      <c r="B8059" t="s">
        <v>38576</v>
      </c>
      <c r="D8059" t="str">
        <f t="shared" si="125"/>
        <v>K30VP74660 CNPRC YR60 SUP1 Colony Exp Alterations K30VP74660</v>
      </c>
    </row>
    <row r="8060" spans="1:4">
      <c r="A8060" t="s">
        <v>38577</v>
      </c>
      <c r="B8060" t="s">
        <v>38578</v>
      </c>
      <c r="D8060" t="str">
        <f t="shared" si="125"/>
        <v>K30BGIUR21 CHE GATES NSF IUCRC CERCAS Phase II K30BGIUR21</v>
      </c>
    </row>
    <row r="8061" spans="1:4">
      <c r="A8061" t="s">
        <v>38579</v>
      </c>
      <c r="B8061" t="s">
        <v>38580</v>
      </c>
      <c r="D8061" t="str">
        <f t="shared" si="125"/>
        <v>KS0ENYJ504 MED IMEN YOON STANFORD DIABETES RESEARCH KS0ENYJ504</v>
      </c>
    </row>
    <row r="8062" spans="1:4">
      <c r="A8062" t="s">
        <v>38581</v>
      </c>
      <c r="B8062" t="s">
        <v>38582</v>
      </c>
      <c r="D8062" t="str">
        <f t="shared" si="125"/>
        <v>KS0CABW702 MED IMCA BOMMER CDPH 20 10283 KS0CABW702</v>
      </c>
    </row>
    <row r="8063" spans="1:4">
      <c r="A8063" t="s">
        <v>38583</v>
      </c>
      <c r="B8063" t="s">
        <v>38584</v>
      </c>
      <c r="D8063" t="str">
        <f t="shared" si="125"/>
        <v>KS0CABW703 MED IMCA BOMMER CDPH 20 10283 YR3 KS0CABW703</v>
      </c>
    </row>
    <row r="8064" spans="1:4">
      <c r="A8064" t="s">
        <v>38585</v>
      </c>
      <c r="B8064" t="s">
        <v>38586</v>
      </c>
      <c r="D8064" t="str">
        <f t="shared" si="125"/>
        <v>KS0GIBC839 MED IMGI BOWLUS CYMABAY CB8025 31731 KS0GIBC839</v>
      </c>
    </row>
    <row r="8065" spans="1:4">
      <c r="A8065" t="s">
        <v>38587</v>
      </c>
      <c r="B8065" t="s">
        <v>38588</v>
      </c>
      <c r="D8065" t="str">
        <f t="shared" si="125"/>
        <v>KS0ERML803 MERM QUIDEL CORP MILLS KS0ERML803</v>
      </c>
    </row>
    <row r="8066" spans="1:4">
      <c r="A8066" t="s">
        <v>38589</v>
      </c>
      <c r="B8066" t="s">
        <v>38590</v>
      </c>
      <c r="D8066" t="str">
        <f t="shared" si="125"/>
        <v>KS0MNNIH21 MPHA NAVEDO NIH R01 KS0MNNIH21</v>
      </c>
    </row>
    <row r="8067" spans="1:4">
      <c r="A8067" t="s">
        <v>38591</v>
      </c>
      <c r="B8067" t="s">
        <v>38592</v>
      </c>
      <c r="D8067" t="str">
        <f t="shared" ref="D8067:D8130" si="126">A8067&amp;" "&amp;B8067</f>
        <v>K30205NDSS Chem David NCI Award Renewal K30205NDSS</v>
      </c>
    </row>
    <row r="8068" spans="1:4">
      <c r="A8068" t="s">
        <v>38593</v>
      </c>
      <c r="B8068" t="s">
        <v>38594</v>
      </c>
      <c r="D8068" t="str">
        <f t="shared" si="126"/>
        <v>K30FANGLF2 WFCB FANGUE CDWR Smelt Culture Y2 K30FANGLF2</v>
      </c>
    </row>
    <row r="8069" spans="1:4">
      <c r="A8069" t="s">
        <v>38595</v>
      </c>
      <c r="B8069" t="s">
        <v>38596</v>
      </c>
      <c r="D8069" t="str">
        <f t="shared" si="126"/>
        <v>K30FANGLF3 WFCB FANGUE CDWR Smelt Culture Y3 K30FANGLF3</v>
      </c>
    </row>
    <row r="8070" spans="1:4">
      <c r="A8070" t="s">
        <v>38597</v>
      </c>
      <c r="B8070" t="s">
        <v>38598</v>
      </c>
      <c r="D8070" t="str">
        <f t="shared" si="126"/>
        <v>K30FANGLFS WFCB FANGUE CDWR Smelt Culture Y1 K30FANGLFS</v>
      </c>
    </row>
    <row r="8071" spans="1:4">
      <c r="A8071" t="s">
        <v>38599</v>
      </c>
      <c r="B8071" t="s">
        <v>38600</v>
      </c>
      <c r="D8071" t="str">
        <f t="shared" si="126"/>
        <v>K30LEVLFS1 Eff 7 1 2021 LFSCD Program YR 1 K30LEVLFS1</v>
      </c>
    </row>
    <row r="8072" spans="1:4">
      <c r="A8072" t="s">
        <v>38601</v>
      </c>
      <c r="B8072" t="s">
        <v>38602</v>
      </c>
      <c r="D8072" t="str">
        <f t="shared" si="126"/>
        <v>K30LEVLFS2 Eff 7 1 2022 LFSCD Program YR 2 K30LEVLFS2</v>
      </c>
    </row>
    <row r="8073" spans="1:4">
      <c r="A8073" t="s">
        <v>38603</v>
      </c>
      <c r="B8073" t="s">
        <v>38604</v>
      </c>
      <c r="D8073" t="str">
        <f t="shared" si="126"/>
        <v>K30LEVLFS3 Eff 7 1 2023 LFSCD Program YR 3 K30LEVLFS3</v>
      </c>
    </row>
    <row r="8074" spans="1:4">
      <c r="A8074" t="s">
        <v>38605</v>
      </c>
      <c r="B8074" t="s">
        <v>38606</v>
      </c>
      <c r="D8074" t="str">
        <f t="shared" si="126"/>
        <v>K30TCHLFS3 6 30 22 DWR Longfin Smelt project K30TCHLFS3</v>
      </c>
    </row>
    <row r="8075" spans="1:4">
      <c r="A8075" t="s">
        <v>38607</v>
      </c>
      <c r="B8075" t="s">
        <v>38608</v>
      </c>
      <c r="D8075" t="str">
        <f t="shared" si="126"/>
        <v>K30TCHLFS4 6 30 23 DWR Longfin Smelt project K30TCHLFS4</v>
      </c>
    </row>
    <row r="8076" spans="1:4">
      <c r="A8076" t="s">
        <v>38609</v>
      </c>
      <c r="B8076" t="s">
        <v>38610</v>
      </c>
      <c r="D8076" t="str">
        <f t="shared" si="126"/>
        <v>K30TCHLFS5 6 30 24 DWF Longfin Smelt Project Y3 K30TCHLFS5</v>
      </c>
    </row>
    <row r="8077" spans="1:4">
      <c r="A8077" t="s">
        <v>38611</v>
      </c>
      <c r="B8077" t="s">
        <v>38612</v>
      </c>
      <c r="D8077" t="str">
        <f t="shared" si="126"/>
        <v>K30V431C41 APC CONNON LFSCDP K30V431C41</v>
      </c>
    </row>
    <row r="8078" spans="1:4">
      <c r="A8078" t="s">
        <v>38613</v>
      </c>
      <c r="B8078" t="s">
        <v>38614</v>
      </c>
      <c r="D8078" t="str">
        <f t="shared" si="126"/>
        <v>K30V431C42 APC CONNON LFSCDP YR2 K30V431C42</v>
      </c>
    </row>
    <row r="8079" spans="1:4">
      <c r="A8079" t="s">
        <v>38615</v>
      </c>
      <c r="B8079" t="s">
        <v>38616</v>
      </c>
      <c r="D8079" t="str">
        <f t="shared" si="126"/>
        <v>K30V431C46 APC CONNON LFSCDP YR3 K30V431C46</v>
      </c>
    </row>
    <row r="8080" spans="1:4">
      <c r="A8080" t="s">
        <v>38617</v>
      </c>
      <c r="B8080" t="s">
        <v>38618</v>
      </c>
      <c r="D8080" t="str">
        <f t="shared" si="126"/>
        <v>KS0PMAT840 MED IMPM ALBERTSON PFIZER C4591031 KS0PMAT840</v>
      </c>
    </row>
    <row r="8081" spans="1:4">
      <c r="A8081" t="s">
        <v>38619</v>
      </c>
      <c r="B8081" t="s">
        <v>38620</v>
      </c>
      <c r="D8081" t="str">
        <f t="shared" si="126"/>
        <v>KS0IDWS803 MED IMDI WALDMAN GILEAD GS US 528 9023 KS0IDWS803</v>
      </c>
    </row>
    <row r="8082" spans="1:4">
      <c r="A8082" t="s">
        <v>38621</v>
      </c>
      <c r="B8082" t="s">
        <v>38622</v>
      </c>
      <c r="D8082" t="str">
        <f t="shared" si="126"/>
        <v>KS0HOAM819 MED IMCT ABEDI POSEIDA P BCMA 101 002 KS0HOAM819</v>
      </c>
    </row>
    <row r="8083" spans="1:4">
      <c r="A8083" t="s">
        <v>38623</v>
      </c>
      <c r="B8083" t="s">
        <v>38624</v>
      </c>
      <c r="D8083" t="str">
        <f t="shared" si="126"/>
        <v>K30KBWAUBT UCSF METABOLIC DISEASE PEDIATRIC MS K30KBWAUBT</v>
      </c>
    </row>
    <row r="8084" spans="1:4">
      <c r="A8084" t="s">
        <v>38625</v>
      </c>
      <c r="B8084" t="s">
        <v>38626</v>
      </c>
      <c r="D8084" t="str">
        <f t="shared" si="126"/>
        <v>K30KW75D82 Mastercard Fnd A 26 backpack K30KW75D82</v>
      </c>
    </row>
    <row r="8085" spans="1:4">
      <c r="A8085" t="s">
        <v>38627</v>
      </c>
      <c r="B8085" t="s">
        <v>38628</v>
      </c>
      <c r="D8085" t="str">
        <f t="shared" si="126"/>
        <v>K30APSL039 PS BARD IS 5403 21CR TIAN K30APSL039</v>
      </c>
    </row>
    <row r="8086" spans="1:4">
      <c r="A8086" t="s">
        <v>38629</v>
      </c>
      <c r="B8086" t="s">
        <v>38630</v>
      </c>
      <c r="D8086" t="str">
        <f t="shared" si="126"/>
        <v>K30BPCDZ71 CNPRC Roberts UCSD 000704489 0 K30BPCDZ71</v>
      </c>
    </row>
    <row r="8087" spans="1:4">
      <c r="A8087" t="s">
        <v>38631</v>
      </c>
      <c r="B8087" t="s">
        <v>38632</v>
      </c>
      <c r="D8087" t="str">
        <f t="shared" si="126"/>
        <v>K30SLO21T1 SLO San Luis Obispo GENT 2021 52 FY21 22 K30SLO21T1</v>
      </c>
    </row>
    <row r="8088" spans="1:4">
      <c r="A8088" t="s">
        <v>38633</v>
      </c>
      <c r="B8088" t="s">
        <v>38634</v>
      </c>
      <c r="D8088" t="str">
        <f t="shared" si="126"/>
        <v>K30NAP21T1 NAP Napa County GENT 2021 23 C000114193 K30NAP21T1</v>
      </c>
    </row>
    <row r="8089" spans="1:4">
      <c r="A8089" t="s">
        <v>38635</v>
      </c>
      <c r="B8089" t="s">
        <v>38636</v>
      </c>
      <c r="D8089" t="str">
        <f t="shared" si="126"/>
        <v>K30804F779 ASUCD UNITRANS GRANT 79 CITY OF DAVIS K30804F779</v>
      </c>
    </row>
    <row r="8090" spans="1:4">
      <c r="A8090" t="s">
        <v>38637</v>
      </c>
      <c r="B8090" t="s">
        <v>38638</v>
      </c>
      <c r="D8090" t="str">
        <f t="shared" si="126"/>
        <v>K30KIS3383 LAWR KISEKKA USDA 58 2032 3 003 0 K30KIS3383</v>
      </c>
    </row>
    <row r="8091" spans="1:4">
      <c r="A8091" t="s">
        <v>38639</v>
      </c>
      <c r="B8091" t="s">
        <v>38640</v>
      </c>
      <c r="D8091" t="str">
        <f t="shared" si="126"/>
        <v>K30MLHSR01 HUMBOLDT SENIOR RESOURCE CENTE K30MLHSR01</v>
      </c>
    </row>
    <row r="8092" spans="1:4">
      <c r="A8092" t="s">
        <v>38641</v>
      </c>
      <c r="B8092" t="s">
        <v>38642</v>
      </c>
      <c r="D8092" t="str">
        <f t="shared" si="126"/>
        <v>K30JLF8UI2 HE Falbe Unv of Illinois Urb Awd2 75F02 K30JLF8UI2</v>
      </c>
    </row>
    <row r="8093" spans="1:4">
      <c r="A8093" t="s">
        <v>38643</v>
      </c>
      <c r="B8093" t="s">
        <v>38644</v>
      </c>
      <c r="D8093" t="str">
        <f t="shared" si="126"/>
        <v>KS0AFORGAN MED OBGYN FLYNN OG 8175A 023 KS0AFORGAN</v>
      </c>
    </row>
    <row r="8094" spans="1:4">
      <c r="A8094" t="s">
        <v>38645</v>
      </c>
      <c r="B8094" t="s">
        <v>38646</v>
      </c>
      <c r="D8094" t="str">
        <f t="shared" si="126"/>
        <v>KS0BM75F05 Mclaughlin A23 1651 KS0BM75F05</v>
      </c>
    </row>
    <row r="8095" spans="1:4">
      <c r="A8095" t="s">
        <v>38647</v>
      </c>
      <c r="B8095" t="s">
        <v>38648</v>
      </c>
      <c r="D8095" t="str">
        <f t="shared" si="126"/>
        <v>K30FAS2149 CFAS HST GO 17130 002 A 0 OVCR A23 2149 K30FAS2149</v>
      </c>
    </row>
    <row r="8096" spans="1:4">
      <c r="A8096" t="s">
        <v>38649</v>
      </c>
      <c r="B8096" t="s">
        <v>38650</v>
      </c>
      <c r="D8096" t="str">
        <f t="shared" si="126"/>
        <v>K30FNADAVD FINA LAWR ROD Robles NIFA 2023 2026 K30FNADAVD</v>
      </c>
    </row>
    <row r="8097" spans="1:4">
      <c r="A8097" t="s">
        <v>38651</v>
      </c>
      <c r="B8097" t="s">
        <v>38652</v>
      </c>
      <c r="D8097" t="str">
        <f t="shared" si="126"/>
        <v>K30GRADAVD LAWR ROD Robles NIFA 2023 2026 K30GRADAVD</v>
      </c>
    </row>
    <row r="8098" spans="1:4">
      <c r="A8098" t="s">
        <v>38653</v>
      </c>
      <c r="B8098" t="s">
        <v>38654</v>
      </c>
      <c r="D8098" t="str">
        <f t="shared" si="126"/>
        <v>K30BLANEP4 CHEM Berben ONR N000142312566 0 K30BLANEP4</v>
      </c>
    </row>
    <row r="8099" spans="1:4">
      <c r="A8099" t="s">
        <v>38655</v>
      </c>
      <c r="B8099" t="s">
        <v>38656</v>
      </c>
      <c r="D8099" t="str">
        <f t="shared" si="126"/>
        <v>K30APSFB90 PS KHALSA WSARE GSR SUPPORT FOR CHO K30APSFB90</v>
      </c>
    </row>
    <row r="8100" spans="1:4">
      <c r="A8100" t="s">
        <v>38657</v>
      </c>
      <c r="B8100" t="s">
        <v>38658</v>
      </c>
      <c r="D8100" t="str">
        <f t="shared" si="126"/>
        <v>K30APSTL77 PS CA Leafy Greens 23 24 K30APSTL77</v>
      </c>
    </row>
    <row r="8101" spans="1:4">
      <c r="A8101" t="s">
        <v>38659</v>
      </c>
      <c r="B8101" t="s">
        <v>38660</v>
      </c>
      <c r="D8101" t="str">
        <f t="shared" si="126"/>
        <v>K30AC23ASN Atsumi ACS SEED Propogram 2023 K30AC23ASN</v>
      </c>
    </row>
    <row r="8102" spans="1:4">
      <c r="A8102" t="s">
        <v>38661</v>
      </c>
      <c r="B8102" t="s">
        <v>38662</v>
      </c>
      <c r="D8102" t="str">
        <f t="shared" si="126"/>
        <v>K304877123 Wang Carbon Peaking 2025 K304877123</v>
      </c>
    </row>
    <row r="8103" spans="1:4">
      <c r="A8103" t="s">
        <v>38663</v>
      </c>
      <c r="B8103" t="s">
        <v>38664</v>
      </c>
      <c r="D8103" t="str">
        <f t="shared" si="126"/>
        <v>K30APSPWL2 PS HANSON 2023 CWB WEED MANAGEMENT K30APSPWL2</v>
      </c>
    </row>
    <row r="8104" spans="1:4">
      <c r="A8104" t="s">
        <v>38665</v>
      </c>
      <c r="B8104" t="s">
        <v>38666</v>
      </c>
      <c r="D8104" t="str">
        <f t="shared" si="126"/>
        <v>K30RODD036 LAWR RODRIGUES CARB PHASE I JUNE 2023 K30RODD036</v>
      </c>
    </row>
    <row r="8105" spans="1:4">
      <c r="A8105" t="s">
        <v>38667</v>
      </c>
      <c r="B8105" t="s">
        <v>38668</v>
      </c>
      <c r="D8105" t="str">
        <f t="shared" si="126"/>
        <v>KS0BPSEIS1 MED PHS POLLOCK CAL EIS FELLOWSHIP PROG KS0BPSEIS1</v>
      </c>
    </row>
    <row r="8106" spans="1:4">
      <c r="A8106" t="s">
        <v>38669</v>
      </c>
      <c r="B8106" t="s">
        <v>38670</v>
      </c>
      <c r="D8106" t="str">
        <f t="shared" si="126"/>
        <v>KS0BPSEIS2 MED PHS POLLOCK CAL EIS FELLOWSHIP YR 2 KS0BPSEIS2</v>
      </c>
    </row>
    <row r="8107" spans="1:4">
      <c r="A8107" t="s">
        <v>38671</v>
      </c>
      <c r="B8107" t="s">
        <v>38672</v>
      </c>
      <c r="D8107" t="str">
        <f t="shared" si="126"/>
        <v>K30S4MZWZS CEE Zhang Enhancing Work Zone Safety K30S4MZWZS</v>
      </c>
    </row>
    <row r="8108" spans="1:4">
      <c r="A8108" t="s">
        <v>38673</v>
      </c>
      <c r="B8108" t="s">
        <v>38674</v>
      </c>
      <c r="D8108" t="str">
        <f t="shared" si="126"/>
        <v>K30ADMSTPD DeMell USDA 2023 67011 40506 GS Stipend K30ADMSTPD</v>
      </c>
    </row>
    <row r="8109" spans="1:4">
      <c r="A8109" t="s">
        <v>38675</v>
      </c>
      <c r="B8109" t="s">
        <v>38676</v>
      </c>
      <c r="D8109" t="str">
        <f t="shared" si="126"/>
        <v>K30ADMUSDA A DeMell USDA 2023 67011 40506 K30ADMUSDA</v>
      </c>
    </row>
    <row r="8110" spans="1:4">
      <c r="A8110" t="s">
        <v>38677</v>
      </c>
      <c r="B8110" t="s">
        <v>38678</v>
      </c>
      <c r="D8110" t="str">
        <f t="shared" si="126"/>
        <v>KS0CASG803 MED IMCA SINGH LAMINAR INC KS0CASG803</v>
      </c>
    </row>
    <row r="8111" spans="1:4">
      <c r="A8111" t="s">
        <v>38679</v>
      </c>
      <c r="B8111" t="s">
        <v>38680</v>
      </c>
      <c r="D8111" t="str">
        <f t="shared" si="126"/>
        <v>K30SCW5F26 10 31 23 Sunburn Effects Walnut K30SCW5F26</v>
      </c>
    </row>
    <row r="8112" spans="1:4">
      <c r="A8112" t="s">
        <v>38681</v>
      </c>
      <c r="B8112" t="s">
        <v>38682</v>
      </c>
      <c r="D8112" t="str">
        <f t="shared" si="126"/>
        <v>KS0LGPHRMA MED SURG LEORA GOLDBLOOM HELZNER PHARM KS0LGPHRMA</v>
      </c>
    </row>
    <row r="8113" spans="1:4">
      <c r="A8113" t="s">
        <v>38683</v>
      </c>
      <c r="B8113" t="s">
        <v>38684</v>
      </c>
      <c r="D8113" t="str">
        <f t="shared" si="126"/>
        <v>K30V0D16VM AMERICAN VETERINARY MEDICAL AS A23 3847 K30V0D16VM</v>
      </c>
    </row>
    <row r="8114" spans="1:4">
      <c r="A8114" t="s">
        <v>38685</v>
      </c>
      <c r="B8114" t="s">
        <v>38686</v>
      </c>
      <c r="D8114" t="str">
        <f t="shared" si="126"/>
        <v>K30V625174 CAHFS AAZV Feline Panleukopenia K30V625174</v>
      </c>
    </row>
    <row r="8115" spans="1:4">
      <c r="A8115" t="s">
        <v>38687</v>
      </c>
      <c r="B8115" t="s">
        <v>38688</v>
      </c>
      <c r="D8115" t="str">
        <f t="shared" si="126"/>
        <v>K30V625177 CAHFS AAZV Feline Panleukopenia K30V625177</v>
      </c>
    </row>
    <row r="8116" spans="1:4">
      <c r="A8116" t="s">
        <v>38689</v>
      </c>
      <c r="B8116" t="s">
        <v>38690</v>
      </c>
      <c r="D8116" t="str">
        <f t="shared" si="126"/>
        <v>K30VANSF23 IUCRC Ctr for Memory System Rsrch K30VANSF23</v>
      </c>
    </row>
    <row r="8117" spans="1:4">
      <c r="A8117" t="s">
        <v>38691</v>
      </c>
      <c r="B8117" t="s">
        <v>38692</v>
      </c>
      <c r="D8117" t="str">
        <f t="shared" si="126"/>
        <v>K30MILGRAP NUT MILENKOVIC CA TABLE GRAPE A24 0784 K30MILGRAP</v>
      </c>
    </row>
    <row r="8118" spans="1:4">
      <c r="A8118" t="s">
        <v>38693</v>
      </c>
      <c r="B8118" t="s">
        <v>38694</v>
      </c>
      <c r="D8118" t="str">
        <f t="shared" si="126"/>
        <v>K30KLLSLNF EVE Laskowski 2023 Sloan Rsrh Flwsp K30KLLSLNF</v>
      </c>
    </row>
    <row r="8119" spans="1:4">
      <c r="A8119" t="s">
        <v>38695</v>
      </c>
      <c r="B8119" t="s">
        <v>38696</v>
      </c>
      <c r="D8119" t="str">
        <f t="shared" si="126"/>
        <v>K30SJJHURU JHU RaMP POST BAC TRNG PRGM K30SJJHURU</v>
      </c>
    </row>
    <row r="8120" spans="1:4">
      <c r="A8120" t="s">
        <v>38697</v>
      </c>
      <c r="B8120" t="s">
        <v>38698</v>
      </c>
      <c r="D8120" t="str">
        <f t="shared" si="126"/>
        <v>K30GEIS997 LAWR GEISSELER CA LEAFY GREENS NITROGEN K30GEIS997</v>
      </c>
    </row>
    <row r="8121" spans="1:4">
      <c r="A8121" t="s">
        <v>38699</v>
      </c>
      <c r="B8121" t="s">
        <v>38700</v>
      </c>
      <c r="D8121" t="str">
        <f t="shared" si="126"/>
        <v>K30APSTL78 PS BRUMMER 2023 CLGRB BABY LEAF SPINACH K30APSTL78</v>
      </c>
    </row>
    <row r="8122" spans="1:4">
      <c r="A8122" t="s">
        <v>38701</v>
      </c>
      <c r="B8122" t="s">
        <v>38702</v>
      </c>
      <c r="D8122" t="str">
        <f t="shared" si="126"/>
        <v>K30MAR5F38 AVF 2023 Sudden Vine Collapse K30MAR5F38</v>
      </c>
    </row>
    <row r="8123" spans="1:4">
      <c r="A8123" t="s">
        <v>38703</v>
      </c>
      <c r="B8123" t="s">
        <v>38704</v>
      </c>
      <c r="D8123" t="str">
        <f t="shared" si="126"/>
        <v>K30RLCOEVO WFCB LUSARDI HEADWATER RESTORATION K30RLCOEVO</v>
      </c>
    </row>
    <row r="8124" spans="1:4">
      <c r="A8124" t="s">
        <v>38705</v>
      </c>
      <c r="B8124" t="s">
        <v>38706</v>
      </c>
      <c r="D8124" t="str">
        <f t="shared" si="126"/>
        <v>KS0GLDODLL LOOTS LLNL DOD 9 30 2024 KS0GLDODLL</v>
      </c>
    </row>
    <row r="8125" spans="1:4">
      <c r="A8125" t="s">
        <v>38707</v>
      </c>
      <c r="B8125" t="s">
        <v>38708</v>
      </c>
      <c r="D8125" t="str">
        <f t="shared" si="126"/>
        <v>K30V7S7089 Thomasy Nlebedum VAF Fellowship K30V7S7089</v>
      </c>
    </row>
    <row r="8126" spans="1:4">
      <c r="A8126" t="s">
        <v>38709</v>
      </c>
      <c r="B8126" t="s">
        <v>38710</v>
      </c>
      <c r="D8126" t="str">
        <f t="shared" si="126"/>
        <v>K30MATASW1 A Wein SLOAN FDN Fellowship 2023 25 K30MATASW1</v>
      </c>
    </row>
    <row r="8127" spans="1:4">
      <c r="A8127" t="s">
        <v>38711</v>
      </c>
      <c r="B8127" t="s">
        <v>38712</v>
      </c>
      <c r="D8127" t="str">
        <f t="shared" si="126"/>
        <v>K30FTLNIH1 NPB Taryn Loomis NIH F31 Year 1 K30FTLNIH1</v>
      </c>
    </row>
    <row r="8128" spans="1:4">
      <c r="A8128" t="s">
        <v>38713</v>
      </c>
      <c r="B8128" t="s">
        <v>38714</v>
      </c>
      <c r="D8128" t="str">
        <f t="shared" si="126"/>
        <v>KS075F46S1 NCI R33CA278544 01S1 KS075F46S1</v>
      </c>
    </row>
    <row r="8129" spans="1:4">
      <c r="A8129" t="s">
        <v>38715</v>
      </c>
      <c r="B8129" t="s">
        <v>38716</v>
      </c>
      <c r="D8129" t="str">
        <f t="shared" si="126"/>
        <v>KS0RL75F46 NATIONAL CANCER INSTITUTE R33CA278544 KS0RL75F46</v>
      </c>
    </row>
    <row r="8130" spans="1:4">
      <c r="A8130" t="s">
        <v>38717</v>
      </c>
      <c r="B8130" t="s">
        <v>38718</v>
      </c>
      <c r="D8130" t="str">
        <f t="shared" si="126"/>
        <v>KS0KTWA801 MED IMKT WANG CSL BEHRING CSL300 3001 KS0KTWA801</v>
      </c>
    </row>
    <row r="8131" spans="1:4">
      <c r="A8131" t="s">
        <v>38719</v>
      </c>
      <c r="B8131" t="s">
        <v>38720</v>
      </c>
      <c r="D8131" t="str">
        <f t="shared" ref="D8131:D8194" si="127">A8131&amp;" "&amp;B8131</f>
        <v>K30ACOPEDT CHEM Tantillo ACS Arthur Cope Award K30ACOPEDT</v>
      </c>
    </row>
    <row r="8132" spans="1:4">
      <c r="A8132" t="s">
        <v>38721</v>
      </c>
      <c r="B8132" t="s">
        <v>38722</v>
      </c>
      <c r="D8132" t="str">
        <f t="shared" si="127"/>
        <v>K30APSARA3 PS LINQUIST CA Rice Res Board RM 2 K30APSARA3</v>
      </c>
    </row>
    <row r="8133" spans="1:4">
      <c r="A8133" t="s">
        <v>38723</v>
      </c>
      <c r="B8133" t="s">
        <v>38724</v>
      </c>
      <c r="D8133" t="str">
        <f t="shared" si="127"/>
        <v>K30KLBAVF7 4 15 24 AVF Outreach OTR Events K30KLBAVF7</v>
      </c>
    </row>
    <row r="8134" spans="1:4">
      <c r="A8134" t="s">
        <v>38725</v>
      </c>
      <c r="B8134" t="s">
        <v>38726</v>
      </c>
      <c r="D8134" t="str">
        <f t="shared" si="127"/>
        <v>K30IMG5F52 CA Melon Gustatory Stimulants Cucumber K30IMG5F52</v>
      </c>
    </row>
    <row r="8135" spans="1:4">
      <c r="A8135" t="s">
        <v>38727</v>
      </c>
      <c r="B8135" t="s">
        <v>38728</v>
      </c>
      <c r="D8135" t="str">
        <f t="shared" si="127"/>
        <v>K30804S781 SACOG PTMISEA Electric Bus Purchase K30804S781</v>
      </c>
    </row>
    <row r="8136" spans="1:4">
      <c r="A8136" t="s">
        <v>38729</v>
      </c>
      <c r="B8136" t="s">
        <v>38730</v>
      </c>
      <c r="D8136" t="str">
        <f t="shared" si="127"/>
        <v>K30MKBAVF1 4 15 24 water saving traits in grapevine K30MKBAVF1</v>
      </c>
    </row>
    <row r="8137" spans="1:4">
      <c r="A8137" t="s">
        <v>38731</v>
      </c>
      <c r="B8137" t="s">
        <v>38732</v>
      </c>
      <c r="D8137" t="str">
        <f t="shared" si="127"/>
        <v>K30CNSCK08 CNS KIM BECKMAN FOUND YOUNG INVESTIGAT K30CNSCK08</v>
      </c>
    </row>
    <row r="8138" spans="1:4">
      <c r="A8138" t="s">
        <v>38733</v>
      </c>
      <c r="B8138" t="s">
        <v>38734</v>
      </c>
      <c r="D8138" t="str">
        <f t="shared" si="127"/>
        <v>KS0CRASD71 CRHD TOGETHER FOR WELLNESS AGUILAR KS0CRASD71</v>
      </c>
    </row>
    <row r="8139" spans="1:4">
      <c r="A8139" t="s">
        <v>38735</v>
      </c>
      <c r="B8139" t="s">
        <v>38736</v>
      </c>
      <c r="D8139" t="str">
        <f t="shared" si="127"/>
        <v>KS0CACM301 MED IMCA UCSF NIH R56HL161475 KS0CACM301</v>
      </c>
    </row>
    <row r="8140" spans="1:4">
      <c r="A8140" t="s">
        <v>38737</v>
      </c>
      <c r="B8140" t="s">
        <v>38738</v>
      </c>
      <c r="D8140" t="str">
        <f t="shared" si="127"/>
        <v>KS0NRAK602 CAP CITY SHINES 2023 KS0NRAK602</v>
      </c>
    </row>
    <row r="8141" spans="1:4">
      <c r="A8141" t="s">
        <v>38739</v>
      </c>
      <c r="B8141" t="s">
        <v>38740</v>
      </c>
      <c r="D8141" t="str">
        <f t="shared" si="127"/>
        <v>K30HDS7PM1 ESP Safford CalFire Prescribed Monit Y1 K30HDS7PM1</v>
      </c>
    </row>
    <row r="8142" spans="1:4">
      <c r="A8142" t="s">
        <v>38741</v>
      </c>
      <c r="B8142" t="s">
        <v>38742</v>
      </c>
      <c r="D8142" t="str">
        <f t="shared" si="127"/>
        <v>K30NIG23DO Chem Olson NIG R35 2023 K30NIG23DO</v>
      </c>
    </row>
    <row r="8143" spans="1:4">
      <c r="A8143" t="s">
        <v>38743</v>
      </c>
      <c r="B8143" t="s">
        <v>38744</v>
      </c>
      <c r="D8143" t="str">
        <f t="shared" si="127"/>
        <v>K30VP74662 CNPRC YR60 SUP1 Colony Exp Alterations K30VP74662</v>
      </c>
    </row>
    <row r="8144" spans="1:4">
      <c r="A8144" t="s">
        <v>38745</v>
      </c>
      <c r="B8144" t="s">
        <v>38746</v>
      </c>
      <c r="D8144" t="str">
        <f t="shared" si="127"/>
        <v>K30MWF5F65 4 30 24 Abscission Agents Table Grapes K30MWF5F65</v>
      </c>
    </row>
    <row r="8145" spans="1:4">
      <c r="A8145" t="s">
        <v>38747</v>
      </c>
      <c r="B8145" t="s">
        <v>38748</v>
      </c>
      <c r="D8145" t="str">
        <f t="shared" si="127"/>
        <v>K30APNSFC1 CHE PALAZOGLU NSF Conference Award K30APNSFC1</v>
      </c>
    </row>
    <row r="8146" spans="1:4">
      <c r="A8146" t="s">
        <v>38749</v>
      </c>
      <c r="B8146" t="s">
        <v>38750</v>
      </c>
      <c r="D8146" t="str">
        <f t="shared" si="127"/>
        <v>K30JAGWAC2 ANS Univ of Wash Aquaculture Center K30JAGWAC2</v>
      </c>
    </row>
    <row r="8147" spans="1:4">
      <c r="A8147" t="s">
        <v>38751</v>
      </c>
      <c r="B8147" t="s">
        <v>38752</v>
      </c>
      <c r="D8147" t="str">
        <f t="shared" si="127"/>
        <v>K30CPCEZ61 CNPRC ROBERTS GRITSTONE A23 3751 K30CPCEZ61</v>
      </c>
    </row>
    <row r="8148" spans="1:4">
      <c r="A8148" t="s">
        <v>38753</v>
      </c>
      <c r="B8148" t="s">
        <v>38754</v>
      </c>
      <c r="D8148" t="str">
        <f t="shared" si="127"/>
        <v>K30NKPROTA PLB Shabek OerthBio 2023 award K30NKPROTA</v>
      </c>
    </row>
    <row r="8149" spans="1:4">
      <c r="A8149" t="s">
        <v>38755</v>
      </c>
      <c r="B8149" t="s">
        <v>38756</v>
      </c>
      <c r="D8149" t="str">
        <f t="shared" si="127"/>
        <v>KS0NEVRO23 Pritzlaff Nevro Edu Grant PAIN KS0NEVRO23</v>
      </c>
    </row>
    <row r="8150" spans="1:4">
      <c r="A8150" t="s">
        <v>38757</v>
      </c>
      <c r="B8150" t="s">
        <v>38758</v>
      </c>
      <c r="D8150" t="str">
        <f t="shared" si="127"/>
        <v>K30APSFB95 PS DUBCOVSKY DEL BLANCOnaca barley 63024 K30APSFB95</v>
      </c>
    </row>
    <row r="8151" spans="1:4">
      <c r="A8151" t="s">
        <v>38759</v>
      </c>
      <c r="B8151" t="s">
        <v>38760</v>
      </c>
      <c r="D8151" t="str">
        <f t="shared" si="127"/>
        <v>K30APSFB94 PS DUBCOVSKY DEL BLANCO NACA OAT K30APSFB94</v>
      </c>
    </row>
    <row r="8152" spans="1:4">
      <c r="A8152" t="s">
        <v>38761</v>
      </c>
      <c r="B8152" t="s">
        <v>38762</v>
      </c>
      <c r="D8152" t="str">
        <f t="shared" si="127"/>
        <v>KS0XJ75F73 AWARD 007016 IPA W RESMI RAVINDRAN KS0XJ75F73</v>
      </c>
    </row>
    <row r="8153" spans="1:4">
      <c r="A8153" t="s">
        <v>38763</v>
      </c>
      <c r="B8153" t="s">
        <v>38764</v>
      </c>
      <c r="D8153" t="str">
        <f t="shared" si="127"/>
        <v>KS0XJ75F74 AWARD 007014 IPA W DONGYAN WANG KS0XJ75F74</v>
      </c>
    </row>
    <row r="8154" spans="1:4">
      <c r="A8154" t="s">
        <v>38765</v>
      </c>
      <c r="B8154" t="s">
        <v>38766</v>
      </c>
      <c r="D8154" t="str">
        <f t="shared" si="127"/>
        <v>KS0XJ75F75 AWARD 007015 IPA W SUYAN WANG KS0XJ75F75</v>
      </c>
    </row>
    <row r="8155" spans="1:4">
      <c r="A8155" t="s">
        <v>38767</v>
      </c>
      <c r="B8155" t="s">
        <v>38768</v>
      </c>
      <c r="D8155" t="str">
        <f t="shared" si="127"/>
        <v>KS0PESANDC EMAMI GENENTECH SANDCAT5 STUDY KS0PESANDC</v>
      </c>
    </row>
    <row r="8156" spans="1:4">
      <c r="A8156" t="s">
        <v>38769</v>
      </c>
      <c r="B8156" t="s">
        <v>38770</v>
      </c>
      <c r="D8156" t="str">
        <f t="shared" si="127"/>
        <v>K30V450241 COVERDELL CQ22 YEAR 2023 2024 K30V450241</v>
      </c>
    </row>
    <row r="8157" spans="1:4">
      <c r="A8157" t="s">
        <v>38771</v>
      </c>
      <c r="B8157" t="s">
        <v>38772</v>
      </c>
      <c r="D8157" t="str">
        <f t="shared" si="127"/>
        <v>K30YWAVIAN AN SCI WANG NIFA MOLECULAR MECH AVIAN K30YWAVIAN</v>
      </c>
    </row>
    <row r="8158" spans="1:4">
      <c r="A8158" t="s">
        <v>38773</v>
      </c>
      <c r="B8158" t="s">
        <v>38774</v>
      </c>
      <c r="D8158" t="str">
        <f t="shared" si="127"/>
        <v>K30JMARPAE ECE Munday DoE ARPA E K30JMARPAE</v>
      </c>
    </row>
    <row r="8159" spans="1:4">
      <c r="A8159" t="s">
        <v>38775</v>
      </c>
      <c r="B8159" t="s">
        <v>38776</v>
      </c>
      <c r="D8159" t="str">
        <f t="shared" si="127"/>
        <v>K30V435F81 Texas AM A23 3893 K30V435F81</v>
      </c>
    </row>
    <row r="8160" spans="1:4">
      <c r="A8160" t="s">
        <v>38777</v>
      </c>
      <c r="B8160" t="s">
        <v>38778</v>
      </c>
      <c r="D8160" t="str">
        <f t="shared" si="127"/>
        <v>K30V735F81 Texas AM A23 3893 Stipend K30V735F81</v>
      </c>
    </row>
    <row r="8161" spans="1:4">
      <c r="A8161" t="s">
        <v>38779</v>
      </c>
      <c r="B8161" t="s">
        <v>38780</v>
      </c>
      <c r="D8161" t="str">
        <f t="shared" si="127"/>
        <v>K30JWLLNL1 CHE WAN LLNL Exp FD Electrolyte Trans K30JWLLNL1</v>
      </c>
    </row>
    <row r="8162" spans="1:4">
      <c r="A8162" t="s">
        <v>38781</v>
      </c>
      <c r="B8162" t="s">
        <v>38782</v>
      </c>
      <c r="D8162" t="str">
        <f t="shared" si="127"/>
        <v>K30JCC5F83 MODELING SKS IN DROSOPHILA K30JCC5F83</v>
      </c>
    </row>
    <row r="8163" spans="1:4">
      <c r="A8163" t="s">
        <v>38783</v>
      </c>
      <c r="B8163" t="s">
        <v>38784</v>
      </c>
      <c r="D8163" t="str">
        <f t="shared" si="127"/>
        <v>K30NMW5F84 Almond Board 2023 85 437 53 K30NMW5F84</v>
      </c>
    </row>
    <row r="8164" spans="1:4">
      <c r="A8164" t="s">
        <v>38785</v>
      </c>
      <c r="B8164" t="s">
        <v>38786</v>
      </c>
      <c r="D8164" t="str">
        <f t="shared" si="127"/>
        <v>KS0PMSN814 MED IMPM SOOD UNITED THER TETON RINPF301 KS0PMSN814</v>
      </c>
    </row>
    <row r="8165" spans="1:4">
      <c r="A8165" t="s">
        <v>38787</v>
      </c>
      <c r="B8165" t="s">
        <v>38788</v>
      </c>
      <c r="D8165" t="str">
        <f t="shared" si="127"/>
        <v>K30APSPWK9 PS DANDEKAR 2023 CWB WALNUT BLIGHT K30APSPWK9</v>
      </c>
    </row>
    <row r="8166" spans="1:4">
      <c r="A8166" t="s">
        <v>38789</v>
      </c>
      <c r="B8166" t="s">
        <v>38790</v>
      </c>
      <c r="D8166" t="str">
        <f t="shared" si="127"/>
        <v>K30DMR5F87 PRUNE BOARD FY 23 24 K30DMR5F87</v>
      </c>
    </row>
    <row r="8167" spans="1:4">
      <c r="A8167" t="s">
        <v>38791</v>
      </c>
      <c r="B8167" t="s">
        <v>38792</v>
      </c>
      <c r="D8167" t="str">
        <f t="shared" si="127"/>
        <v>K30V473SBV VM OHI NIH Sarbecovirus in Myanmar TSE K30V473SBV</v>
      </c>
    </row>
    <row r="8168" spans="1:4">
      <c r="A8168" t="s">
        <v>38793</v>
      </c>
      <c r="B8168" t="s">
        <v>38794</v>
      </c>
      <c r="D8168" t="str">
        <f t="shared" si="127"/>
        <v>K30NGUY130 ETOX Nguyen DCC Cannabinoids K30NGUY130</v>
      </c>
    </row>
    <row r="8169" spans="1:4">
      <c r="A8169" t="s">
        <v>38795</v>
      </c>
      <c r="B8169" t="s">
        <v>38796</v>
      </c>
      <c r="D8169" t="str">
        <f t="shared" si="127"/>
        <v>K30NICK130 ETOX Nicklisch DCC Cannabinoids K30NICK130</v>
      </c>
    </row>
    <row r="8170" spans="1:4">
      <c r="A8170" t="s">
        <v>38797</v>
      </c>
      <c r="B8170" t="s">
        <v>38798</v>
      </c>
      <c r="D8170" t="str">
        <f t="shared" si="127"/>
        <v>K30PINKC01 ETOX Nguyen DCC Cannabinoids K30PINKC01</v>
      </c>
    </row>
    <row r="8171" spans="1:4">
      <c r="A8171" t="s">
        <v>38799</v>
      </c>
      <c r="B8171" t="s">
        <v>38800</v>
      </c>
      <c r="D8171" t="str">
        <f t="shared" si="127"/>
        <v>KS0SHDREAM HAYNES DREAM STUDY KS0SHDREAM</v>
      </c>
    </row>
    <row r="8172" spans="1:4">
      <c r="A8172" t="s">
        <v>38801</v>
      </c>
      <c r="B8172" t="s">
        <v>38802</v>
      </c>
      <c r="D8172" t="str">
        <f t="shared" si="127"/>
        <v>K30CLS5F91 TR2 23 MITIGAT SPREAD OF BRANCH BROOMA K30CLS5F91</v>
      </c>
    </row>
    <row r="8173" spans="1:4">
      <c r="A8173" t="s">
        <v>38803</v>
      </c>
      <c r="B8173" t="s">
        <v>38804</v>
      </c>
      <c r="D8173" t="str">
        <f t="shared" si="127"/>
        <v>K30CUHWUCV CCUH WUCOLS DATABASE UPDATE VERSION V K30CUHWUCV</v>
      </c>
    </row>
    <row r="8174" spans="1:4">
      <c r="A8174" t="s">
        <v>38805</v>
      </c>
      <c r="B8174" t="s">
        <v>38806</v>
      </c>
      <c r="D8174" t="str">
        <f t="shared" si="127"/>
        <v>K30MD75F93 SOCS IHS017379 0 D MCCOURT 75F93 K30MD75F93</v>
      </c>
    </row>
    <row r="8175" spans="1:4">
      <c r="A8175" t="s">
        <v>38807</v>
      </c>
      <c r="B8175" t="s">
        <v>38808</v>
      </c>
      <c r="D8175" t="str">
        <f t="shared" si="127"/>
        <v>K30BPCEZ63 CNPRC ROBERTS NIH UCSD A23 0922 K30BPCEZ63</v>
      </c>
    </row>
    <row r="8176" spans="1:4">
      <c r="A8176" t="s">
        <v>38809</v>
      </c>
      <c r="B8176" t="s">
        <v>38810</v>
      </c>
      <c r="D8176" t="str">
        <f t="shared" si="127"/>
        <v>K30BPCEZ84 CNPRC Roberts NIH A23 0922 001 K30BPCEZ84</v>
      </c>
    </row>
    <row r="8177" spans="1:4">
      <c r="A8177" t="s">
        <v>38811</v>
      </c>
      <c r="B8177" t="s">
        <v>38812</v>
      </c>
      <c r="D8177" t="str">
        <f t="shared" si="127"/>
        <v>K30PQAOC24 Hall CARB PQAO 2024 Training K30PQAOC24</v>
      </c>
    </row>
    <row r="8178" spans="1:4">
      <c r="A8178" t="s">
        <v>38813</v>
      </c>
      <c r="B8178" t="s">
        <v>38814</v>
      </c>
      <c r="D8178" t="str">
        <f t="shared" si="127"/>
        <v>K30PQAOC25 Hall CARB PQAO 2024 Training K30PQAOC25</v>
      </c>
    </row>
    <row r="8179" spans="1:4">
      <c r="A8179" t="s">
        <v>38815</v>
      </c>
      <c r="B8179" t="s">
        <v>38816</v>
      </c>
      <c r="D8179" t="str">
        <f t="shared" si="127"/>
        <v>K30V625171 FY23 NAHLN Infrastructure K30V625171</v>
      </c>
    </row>
    <row r="8180" spans="1:4">
      <c r="A8180" t="s">
        <v>38817</v>
      </c>
      <c r="B8180" t="s">
        <v>38818</v>
      </c>
      <c r="D8180" t="str">
        <f t="shared" si="127"/>
        <v>KS0DBPPRSM MED PHS BENNETT VANGUARD PRISM KS0DBPPRSM</v>
      </c>
    </row>
    <row r="8181" spans="1:4">
      <c r="A8181" t="s">
        <v>38819</v>
      </c>
      <c r="B8181" t="s">
        <v>38820</v>
      </c>
      <c r="D8181" t="str">
        <f t="shared" si="127"/>
        <v>K30APSAW28 PS DUBCOVSKY CWC WHEAT 4 30 2024 K30APSAW28</v>
      </c>
    </row>
    <row r="8182" spans="1:4">
      <c r="A8182" t="s">
        <v>38821</v>
      </c>
      <c r="B8182" t="s">
        <v>38822</v>
      </c>
      <c r="D8182" t="str">
        <f t="shared" si="127"/>
        <v>K30ICAMGMB ICAM EPIQS EXCHANGE PRGM UCD 5305 0 K30ICAMGMB</v>
      </c>
    </row>
    <row r="8183" spans="1:4">
      <c r="A8183" t="s">
        <v>38823</v>
      </c>
      <c r="B8183" t="s">
        <v>38824</v>
      </c>
      <c r="D8183" t="str">
        <f t="shared" si="127"/>
        <v>K30ICAMGMC ICAM EPIQS EXCHANGE PRGM UCD 5305 0 PS K30ICAMGMC</v>
      </c>
    </row>
    <row r="8184" spans="1:4">
      <c r="A8184" t="s">
        <v>38825</v>
      </c>
      <c r="B8184" t="s">
        <v>38826</v>
      </c>
      <c r="D8184" t="str">
        <f t="shared" si="127"/>
        <v>K30ICMPGMB PHYP EPIQS EXCHANGE PRGM UCD 5305 0 K30ICMPGMB</v>
      </c>
    </row>
    <row r="8185" spans="1:4">
      <c r="A8185" t="s">
        <v>38827</v>
      </c>
      <c r="B8185" t="s">
        <v>38828</v>
      </c>
      <c r="D8185" t="str">
        <f t="shared" si="127"/>
        <v>K30ICMPGMC PHYS EPIQS EXCHANGE PRGM UCD 5305 0 PS K30ICMPGMC</v>
      </c>
    </row>
    <row r="8186" spans="1:4">
      <c r="A8186" t="s">
        <v>38829</v>
      </c>
      <c r="B8186" t="s">
        <v>38830</v>
      </c>
      <c r="D8186" t="str">
        <f t="shared" si="127"/>
        <v>K30NMW0584 Bryn Mawr A18 2026 K30NMW0584</v>
      </c>
    </row>
    <row r="8187" spans="1:4">
      <c r="A8187" t="s">
        <v>38831</v>
      </c>
      <c r="B8187" t="s">
        <v>38832</v>
      </c>
      <c r="D8187" t="str">
        <f t="shared" si="127"/>
        <v>KS0RHAZRIE Hagerman Azrieli Foundation 3 18 2 21 KS0RHAZRIE</v>
      </c>
    </row>
    <row r="8188" spans="1:4">
      <c r="A8188" t="s">
        <v>38833</v>
      </c>
      <c r="B8188" t="s">
        <v>38834</v>
      </c>
      <c r="D8188" t="str">
        <f t="shared" si="127"/>
        <v>KS0NSPHAR2 MCDONALD NS 065 NCNP 01 202 12 23 KS0NSPHAR2</v>
      </c>
    </row>
    <row r="8189" spans="1:4">
      <c r="A8189" t="s">
        <v>38835</v>
      </c>
      <c r="B8189" t="s">
        <v>38836</v>
      </c>
      <c r="D8189" t="str">
        <f t="shared" si="127"/>
        <v>K30HDVALEO MAE HORSLEY DAVID VALEO SCHALTER BSAC K30HDVALEO</v>
      </c>
    </row>
    <row r="8190" spans="1:4">
      <c r="A8190" t="s">
        <v>38837</v>
      </c>
      <c r="B8190" t="s">
        <v>38838</v>
      </c>
      <c r="D8190" t="str">
        <f t="shared" si="127"/>
        <v>KS0YTASTRD MED DERM DR TAKADA ASTRID 3 2018 2 2020 KS0YTASTRD</v>
      </c>
    </row>
    <row r="8191" spans="1:4">
      <c r="A8191" t="s">
        <v>38839</v>
      </c>
      <c r="B8191" t="s">
        <v>38840</v>
      </c>
      <c r="D8191" t="str">
        <f t="shared" si="127"/>
        <v>K30BPCBZ86 CNPRCHartigan OConnor CCHC U01ES029234 K30BPCBZ86</v>
      </c>
    </row>
    <row r="8192" spans="1:4">
      <c r="A8192" t="s">
        <v>38841</v>
      </c>
      <c r="B8192" t="s">
        <v>38842</v>
      </c>
      <c r="D8192" t="str">
        <f t="shared" si="127"/>
        <v>K30BPCCZ40 CNPRCHartigan OConnor CCHC U01ES029234 K30BPCCZ40</v>
      </c>
    </row>
    <row r="8193" spans="1:4">
      <c r="A8193" t="s">
        <v>38843</v>
      </c>
      <c r="B8193" t="s">
        <v>38844</v>
      </c>
      <c r="D8193" t="str">
        <f t="shared" si="127"/>
        <v>K30BPCCZ84 CNPRC Hartigan OConnor CCHC U01ES029234 K30BPCCZ84</v>
      </c>
    </row>
    <row r="8194" spans="1:4">
      <c r="A8194" t="s">
        <v>38845</v>
      </c>
      <c r="B8194" t="s">
        <v>38846</v>
      </c>
      <c r="D8194" t="str">
        <f t="shared" si="127"/>
        <v>K30BPCDZ28 CNPRC Hartigan OConnor CCHC U01ES029234 K30BPCDZ28</v>
      </c>
    </row>
    <row r="8195" spans="1:4">
      <c r="A8195" t="s">
        <v>38847</v>
      </c>
      <c r="B8195" t="s">
        <v>38848</v>
      </c>
      <c r="D8195" t="str">
        <f t="shared" ref="D8195:D8258" si="128">A8195&amp;" "&amp;B8195</f>
        <v>K30BPCDZ86 CNPRC Hartigan OConnor CCHC U01ES029234 K30BPCDZ86</v>
      </c>
    </row>
    <row r="8196" spans="1:4">
      <c r="A8196" t="s">
        <v>38849</v>
      </c>
      <c r="B8196" t="s">
        <v>38850</v>
      </c>
      <c r="D8196" t="str">
        <f t="shared" si="128"/>
        <v>K30APSF960 PENMETSA USDA NIFA GENETIC BIOFORTIFICAT K30APSF960</v>
      </c>
    </row>
    <row r="8197" spans="1:4">
      <c r="A8197" t="s">
        <v>38851</v>
      </c>
      <c r="B8197" t="s">
        <v>38852</v>
      </c>
      <c r="D8197" t="str">
        <f t="shared" si="128"/>
        <v>KS0RHKLING HORST Klingenstein 11 17 11 22 KS0RHKLING</v>
      </c>
    </row>
    <row r="8198" spans="1:4">
      <c r="A8198" t="s">
        <v>38853</v>
      </c>
      <c r="B8198" t="s">
        <v>38854</v>
      </c>
      <c r="D8198" t="str">
        <f t="shared" si="128"/>
        <v>K30BPCBZ89 CNPRC Roberts NIH 76B77 K30BPCBZ89</v>
      </c>
    </row>
    <row r="8199" spans="1:4">
      <c r="A8199" t="s">
        <v>38855</v>
      </c>
      <c r="B8199" t="s">
        <v>38856</v>
      </c>
      <c r="D8199" t="str">
        <f t="shared" si="128"/>
        <v>KS0PMAM600 MED IMPM AVDALOVIC UIC RELIANCE KS0PMAM600</v>
      </c>
    </row>
    <row r="8200" spans="1:4">
      <c r="A8200" t="s">
        <v>38857</v>
      </c>
      <c r="B8200" t="s">
        <v>38858</v>
      </c>
      <c r="D8200" t="str">
        <f t="shared" si="128"/>
        <v>KS0PMAM601 MED IMPM AVDALOVIC UIC RELIANCE PHASE II KS0PMAM601</v>
      </c>
    </row>
    <row r="8201" spans="1:4">
      <c r="A8201" t="s">
        <v>38859</v>
      </c>
      <c r="B8201" t="s">
        <v>38860</v>
      </c>
      <c r="D8201" t="str">
        <f t="shared" si="128"/>
        <v>KS0CZ76B86 Surface ectodermal mechanism KS0CZ76B86</v>
      </c>
    </row>
    <row r="8202" spans="1:4">
      <c r="A8202" t="s">
        <v>38861</v>
      </c>
      <c r="B8202" t="s">
        <v>38862</v>
      </c>
      <c r="D8202" t="str">
        <f t="shared" si="128"/>
        <v>KS0SLNIH01 LAKSHMINRUSIMHA NIH GRANT R01HD072929 KS0SLNIH01</v>
      </c>
    </row>
    <row r="8203" spans="1:4">
      <c r="A8203" t="s">
        <v>38863</v>
      </c>
      <c r="B8203" t="s">
        <v>38864</v>
      </c>
      <c r="D8203" t="str">
        <f t="shared" si="128"/>
        <v>K30V451ANT PEREIRA OSU ANTIMICROBIAL ON DAIRY FARMS K30V451ANT</v>
      </c>
    </row>
    <row r="8204" spans="1:4">
      <c r="A8204" t="s">
        <v>38865</v>
      </c>
      <c r="B8204" t="s">
        <v>38866</v>
      </c>
      <c r="D8204" t="str">
        <f t="shared" si="128"/>
        <v>K30V751ANT FINA OSU ANTIMICROBIAL ON DAIRY FARMS K30V751ANT</v>
      </c>
    </row>
    <row r="8205" spans="1:4">
      <c r="A8205" t="s">
        <v>38867</v>
      </c>
      <c r="B8205" t="s">
        <v>38868</v>
      </c>
      <c r="D8205" t="str">
        <f t="shared" si="128"/>
        <v>K30FJR1801 AHRQ R18 JOSHUA FENTON YR1 K30FJR1801</v>
      </c>
    </row>
    <row r="8206" spans="1:4">
      <c r="A8206" t="s">
        <v>38869</v>
      </c>
      <c r="B8206" t="s">
        <v>38870</v>
      </c>
      <c r="D8206" t="str">
        <f t="shared" si="128"/>
        <v>K30FJR1802 AHRQ R18 JOSHUA FENTON YR2 K30FJR1802</v>
      </c>
    </row>
    <row r="8207" spans="1:4">
      <c r="A8207" t="s">
        <v>38871</v>
      </c>
      <c r="B8207" t="s">
        <v>38872</v>
      </c>
      <c r="D8207" t="str">
        <f t="shared" si="128"/>
        <v>K30FJR1803 CHPR Watchful Waiting Year 3 K30FJR1803</v>
      </c>
    </row>
    <row r="8208" spans="1:4">
      <c r="A8208" t="s">
        <v>38873</v>
      </c>
      <c r="B8208" t="s">
        <v>38874</v>
      </c>
      <c r="D8208" t="str">
        <f t="shared" si="128"/>
        <v>K30FJR1804 CHPR Watchful Waiting Year 4 K30FJR1804</v>
      </c>
    </row>
    <row r="8209" spans="1:4">
      <c r="A8209" t="s">
        <v>38875</v>
      </c>
      <c r="B8209" t="s">
        <v>38876</v>
      </c>
      <c r="D8209" t="str">
        <f t="shared" si="128"/>
        <v>K30FJRFINA CHPR Watchful Waiting FINA K30FJRFINA</v>
      </c>
    </row>
    <row r="8210" spans="1:4">
      <c r="A8210" t="s">
        <v>38877</v>
      </c>
      <c r="B8210" t="s">
        <v>38878</v>
      </c>
      <c r="D8210" t="str">
        <f t="shared" si="128"/>
        <v>KS0HOJB823 MED IMCT JONAS HAMNI HM FLTI 101 KS0HOJB823</v>
      </c>
    </row>
    <row r="8211" spans="1:4">
      <c r="A8211" t="s">
        <v>38879</v>
      </c>
      <c r="B8211" t="s">
        <v>38880</v>
      </c>
      <c r="D8211" t="str">
        <f t="shared" si="128"/>
        <v>K30CNSCC27 CNS CARTER NIH R01MH119546 K30CNSCC27</v>
      </c>
    </row>
    <row r="8212" spans="1:4">
      <c r="A8212" t="s">
        <v>38881</v>
      </c>
      <c r="B8212" t="s">
        <v>38882</v>
      </c>
      <c r="D8212" t="str">
        <f t="shared" si="128"/>
        <v>K30BJB9051 NUTR BENNETT 58 2032 9 051 NACA K30BJB9051</v>
      </c>
    </row>
    <row r="8213" spans="1:4">
      <c r="A8213" t="s">
        <v>38883</v>
      </c>
      <c r="B8213" t="s">
        <v>38884</v>
      </c>
      <c r="D8213" t="str">
        <f t="shared" si="128"/>
        <v>K30JRINSFT EVE IBARRA SUB UMN NSF P007914601 0 K30JRINSFT</v>
      </c>
    </row>
    <row r="8214" spans="1:4">
      <c r="A8214" t="s">
        <v>38885</v>
      </c>
      <c r="B8214" t="s">
        <v>38886</v>
      </c>
      <c r="D8214" t="str">
        <f t="shared" si="128"/>
        <v>K30SGSDUG1 BME George UG3 UCSD 00021 8 1 19 7 31 20 K30SGSDUG1</v>
      </c>
    </row>
    <row r="8215" spans="1:4">
      <c r="A8215" t="s">
        <v>38887</v>
      </c>
      <c r="B8215" t="s">
        <v>38888</v>
      </c>
      <c r="D8215" t="str">
        <f t="shared" si="128"/>
        <v>K30SGSDUG2 BME George UG3 UCSD 00021 8 1 20 7 31 21 K30SGSDUG2</v>
      </c>
    </row>
    <row r="8216" spans="1:4">
      <c r="A8216" t="s">
        <v>38889</v>
      </c>
      <c r="B8216" t="s">
        <v>38890</v>
      </c>
      <c r="D8216" t="str">
        <f t="shared" si="128"/>
        <v>K30SGSDUH3 BME George UH3 UCSD 00021 8 1 21 7 31 22 K30SGSDUH3</v>
      </c>
    </row>
    <row r="8217" spans="1:4">
      <c r="A8217" t="s">
        <v>38891</v>
      </c>
      <c r="B8217" t="s">
        <v>38892</v>
      </c>
      <c r="D8217" t="str">
        <f t="shared" si="128"/>
        <v>K30HB76C20 ANTS NIGMS R35 B HENN 76C20 K30HB76C20</v>
      </c>
    </row>
    <row r="8218" spans="1:4">
      <c r="A8218" t="s">
        <v>38893</v>
      </c>
      <c r="B8218" t="s">
        <v>38894</v>
      </c>
      <c r="D8218" t="str">
        <f t="shared" si="128"/>
        <v>K30HB76GSR ANTS NIGMS DIVERSITY SUPP HENN 76C20 K30HB76GSR</v>
      </c>
    </row>
    <row r="8219" spans="1:4">
      <c r="A8219" t="s">
        <v>38895</v>
      </c>
      <c r="B8219" t="s">
        <v>38896</v>
      </c>
      <c r="D8219" t="str">
        <f t="shared" si="128"/>
        <v>K30HB76SUP ANTS NIGMS SUPP FUND B HENN 76C20 K30HB76SUP</v>
      </c>
    </row>
    <row r="8220" spans="1:4">
      <c r="A8220" t="s">
        <v>38897</v>
      </c>
      <c r="B8220" t="s">
        <v>38898</v>
      </c>
      <c r="D8220" t="str">
        <f t="shared" si="128"/>
        <v>KS0CC76C23 Med CC TCA AYA Oncology Program KS0CC76C23</v>
      </c>
    </row>
    <row r="8221" spans="1:4">
      <c r="A8221" t="s">
        <v>38899</v>
      </c>
      <c r="B8221" t="s">
        <v>38900</v>
      </c>
      <c r="D8221" t="str">
        <f t="shared" si="128"/>
        <v>KS0MPYH250 NIH NCI R50 Gut Microbiota KS0MPYH250</v>
      </c>
    </row>
    <row r="8222" spans="1:4">
      <c r="A8222" t="s">
        <v>38901</v>
      </c>
      <c r="B8222" t="s">
        <v>38902</v>
      </c>
      <c r="D8222" t="str">
        <f t="shared" si="128"/>
        <v>K30SMTDOE4 PLB Theg DOE award DE SC0020304 0 K30SMTDOE4</v>
      </c>
    </row>
    <row r="8223" spans="1:4">
      <c r="A8223" t="s">
        <v>38903</v>
      </c>
      <c r="B8223" t="s">
        <v>38904</v>
      </c>
      <c r="D8223" t="str">
        <f t="shared" si="128"/>
        <v>K30APSF739 PS FENNIMMORE US DEPT AGR SITE SP 073120 K30APSF739</v>
      </c>
    </row>
    <row r="8224" spans="1:4">
      <c r="A8224" t="s">
        <v>38905</v>
      </c>
      <c r="B8224" t="s">
        <v>38906</v>
      </c>
      <c r="D8224" t="str">
        <f t="shared" si="128"/>
        <v>K30APSFA30 PS MAGNEY US DEPT AGR SITE SP STRAWBERRY K30APSFA30</v>
      </c>
    </row>
    <row r="8225" spans="1:4">
      <c r="A8225" t="s">
        <v>38907</v>
      </c>
      <c r="B8225" t="s">
        <v>38908</v>
      </c>
      <c r="D8225" t="str">
        <f t="shared" si="128"/>
        <v>K30JMEF739 7 31 22 Cropping FENNIMMORE US DEPT AGR K30JMEF739</v>
      </c>
    </row>
    <row r="8226" spans="1:4">
      <c r="A8226" t="s">
        <v>38909</v>
      </c>
      <c r="B8226" t="s">
        <v>38910</v>
      </c>
      <c r="D8226" t="str">
        <f t="shared" si="128"/>
        <v>K30KRNIH03 NPB Ryan NIH R01DK121035 K30KRNIH03</v>
      </c>
    </row>
    <row r="8227" spans="1:4">
      <c r="A8227" t="s">
        <v>38911</v>
      </c>
      <c r="B8227" t="s">
        <v>38912</v>
      </c>
      <c r="D8227" t="str">
        <f t="shared" si="128"/>
        <v>KS0EDNH19S MPHA DIAZ NIH Supplement KS0EDNH19S</v>
      </c>
    </row>
    <row r="8228" spans="1:4">
      <c r="A8228" t="s">
        <v>38913</v>
      </c>
      <c r="B8228" t="s">
        <v>38914</v>
      </c>
      <c r="D8228" t="str">
        <f t="shared" si="128"/>
        <v>KS0EDNHOLG MPHA DIAZ OLGA NIH R01 SUPP KS0EDNHOLG</v>
      </c>
    </row>
    <row r="8229" spans="1:4">
      <c r="A8229" t="s">
        <v>38915</v>
      </c>
      <c r="B8229" t="s">
        <v>38916</v>
      </c>
      <c r="D8229" t="str">
        <f t="shared" si="128"/>
        <v>KS0EDNIH19 MPHA DIAZ HELL MPI NIH R01 KS0EDNIH19</v>
      </c>
    </row>
    <row r="8230" spans="1:4">
      <c r="A8230" t="s">
        <v>38917</v>
      </c>
      <c r="B8230" t="s">
        <v>38918</v>
      </c>
      <c r="D8230" t="str">
        <f t="shared" si="128"/>
        <v>KS0JHEDNIH MPHA DIAZ HELL MPI NIH R01 KS0JHEDNIH</v>
      </c>
    </row>
    <row r="8231" spans="1:4">
      <c r="A8231" t="s">
        <v>38919</v>
      </c>
      <c r="B8231" t="s">
        <v>38920</v>
      </c>
      <c r="D8231" t="str">
        <f t="shared" si="128"/>
        <v>K30SDO19E1 SDO San Diego EW 2019 51 C000113982 K30SDO19E1</v>
      </c>
    </row>
    <row r="8232" spans="1:4">
      <c r="A8232" t="s">
        <v>38921</v>
      </c>
      <c r="B8232" t="s">
        <v>38922</v>
      </c>
      <c r="D8232" t="str">
        <f t="shared" si="128"/>
        <v>KS0AMNOVAR MOSHIRI NOVARTIS CRTH258B2305 KS0AMNOVAR</v>
      </c>
    </row>
    <row r="8233" spans="1:4">
      <c r="A8233" t="s">
        <v>38923</v>
      </c>
      <c r="B8233" t="s">
        <v>38924</v>
      </c>
      <c r="D8233" t="str">
        <f t="shared" si="128"/>
        <v>KS0JOA4OL2 OLICHNEY A4 OLE STUDY USC 02 2024 KS0JOA4OL2</v>
      </c>
    </row>
    <row r="8234" spans="1:4">
      <c r="A8234" t="s">
        <v>38925</v>
      </c>
      <c r="B8234" t="s">
        <v>38926</v>
      </c>
      <c r="D8234" t="str">
        <f t="shared" si="128"/>
        <v>KS0JOA4OLE OLICHNEY A4 OLE STUDY USC 12 2023 KS0JOA4OLE</v>
      </c>
    </row>
    <row r="8235" spans="1:4">
      <c r="A8235" t="s">
        <v>38927</v>
      </c>
      <c r="B8235" t="s">
        <v>38928</v>
      </c>
      <c r="D8235" t="str">
        <f t="shared" si="128"/>
        <v>K30AXOSCR2 08 31 23 USDA NIFA SCRI SUBAWARDS K30AXOSCR2</v>
      </c>
    </row>
    <row r="8236" spans="1:4">
      <c r="A8236" t="s">
        <v>38929</v>
      </c>
      <c r="B8236" t="s">
        <v>38930</v>
      </c>
      <c r="D8236" t="str">
        <f t="shared" si="128"/>
        <v>K30AXOSCRI 08 31 23 USDA NIFA SCRI GRBV CA OR K30AXOSCRI</v>
      </c>
    </row>
    <row r="8237" spans="1:4">
      <c r="A8237" t="s">
        <v>38931</v>
      </c>
      <c r="B8237" t="s">
        <v>38932</v>
      </c>
      <c r="D8237" t="str">
        <f t="shared" si="128"/>
        <v>K30FGZSCRI 08 31 23 USDA NIFA SCRI GRBV CA OR K30FGZSCRI</v>
      </c>
    </row>
    <row r="8238" spans="1:4">
      <c r="A8238" t="s">
        <v>38933</v>
      </c>
      <c r="B8238" t="s">
        <v>38934</v>
      </c>
      <c r="D8238" t="str">
        <f t="shared" si="128"/>
        <v>K30NNNSCRI 08 31 24 USDA NIFA SCRI GRBV CA OR K30NNNSCRI</v>
      </c>
    </row>
    <row r="8239" spans="1:4">
      <c r="A8239" t="s">
        <v>38935</v>
      </c>
      <c r="B8239" t="s">
        <v>38936</v>
      </c>
      <c r="D8239" t="str">
        <f t="shared" si="128"/>
        <v>K30REG5SCR ARE GOODHUE USDA NIFA SCRI BFTV K30REG5SCR</v>
      </c>
    </row>
    <row r="8240" spans="1:4">
      <c r="A8240" t="s">
        <v>38937</v>
      </c>
      <c r="B8240" t="s">
        <v>38938</v>
      </c>
      <c r="D8240" t="str">
        <f t="shared" si="128"/>
        <v>K30REGSCRI CLOSED NIFA SCRI GOODHUE 8 31 23 K30REGSCRI</v>
      </c>
    </row>
    <row r="8241" spans="1:4">
      <c r="A8241" t="s">
        <v>38939</v>
      </c>
      <c r="B8241" t="s">
        <v>38940</v>
      </c>
      <c r="D8241" t="str">
        <f t="shared" si="128"/>
        <v>K30SKKSCRI 08 31 23 USDA NIFA SCRI GRBV CA OR K30SKKSCRI</v>
      </c>
    </row>
    <row r="8242" spans="1:4">
      <c r="A8242" t="s">
        <v>38941</v>
      </c>
      <c r="B8242" t="s">
        <v>38942</v>
      </c>
      <c r="D8242" t="str">
        <f t="shared" si="128"/>
        <v>KS0BSAOOFX MED OTO Strong AO Orbita Fractures Data KS0BSAOOFX</v>
      </c>
    </row>
    <row r="8243" spans="1:4">
      <c r="A8243" t="s">
        <v>38943</v>
      </c>
      <c r="B8243" t="s">
        <v>38944</v>
      </c>
      <c r="D8243" t="str">
        <f t="shared" si="128"/>
        <v>K30AMZJHU1 NUTR ZIVKOVIC JOHN HOPKINS UNIVERSITY K30AMZJHU1</v>
      </c>
    </row>
    <row r="8244" spans="1:4">
      <c r="A8244" t="s">
        <v>38945</v>
      </c>
      <c r="B8244" t="s">
        <v>38946</v>
      </c>
      <c r="D8244" t="str">
        <f t="shared" si="128"/>
        <v>K30AMZJHU2 NUTR ZIVKOVIC JOHN HOPKINS UNIVERSITY K30AMZJHU2</v>
      </c>
    </row>
    <row r="8245" spans="1:4">
      <c r="A8245" t="s">
        <v>38947</v>
      </c>
      <c r="B8245" t="s">
        <v>38948</v>
      </c>
      <c r="D8245" t="str">
        <f t="shared" si="128"/>
        <v>K30AMZJHU3 NUTR ZIVKOVIC JOHN HOPKINS UNIVERSITY K30AMZJHU3</v>
      </c>
    </row>
    <row r="8246" spans="1:4">
      <c r="A8246" t="s">
        <v>38949</v>
      </c>
      <c r="B8246" t="s">
        <v>38950</v>
      </c>
      <c r="D8246" t="str">
        <f t="shared" si="128"/>
        <v>K30JHCBL21 CHEM LEBRILLA JOHN HOPKINS UNIVERSITY K30JHCBL21</v>
      </c>
    </row>
    <row r="8247" spans="1:4">
      <c r="A8247" t="s">
        <v>38951</v>
      </c>
      <c r="B8247" t="s">
        <v>38952</v>
      </c>
      <c r="D8247" t="str">
        <f t="shared" si="128"/>
        <v>K30BYC63SM ECE YOO SUMITOMO K30BYC63SM</v>
      </c>
    </row>
    <row r="8248" spans="1:4">
      <c r="A8248" t="s">
        <v>38953</v>
      </c>
      <c r="B8248" t="s">
        <v>38954</v>
      </c>
      <c r="D8248" t="str">
        <f t="shared" si="128"/>
        <v>K30KISE131 LAWR KISEKKA US ISREAL BI K30KISE131</v>
      </c>
    </row>
    <row r="8249" spans="1:4">
      <c r="A8249" t="s">
        <v>38955</v>
      </c>
      <c r="B8249" t="s">
        <v>38956</v>
      </c>
      <c r="D8249" t="str">
        <f t="shared" si="128"/>
        <v>K30HAR228D LAWR HARTER CENTRAL VALLEY CNTRLVALL K30HAR228D</v>
      </c>
    </row>
    <row r="8250" spans="1:4">
      <c r="A8250" t="s">
        <v>38957</v>
      </c>
      <c r="B8250" t="s">
        <v>38958</v>
      </c>
      <c r="D8250" t="str">
        <f t="shared" si="128"/>
        <v>K30HAR245B LAWR KISEKKA CENTRAL VALLEY CNTRLVALL K30HAR245B</v>
      </c>
    </row>
    <row r="8251" spans="1:4">
      <c r="A8251" t="s">
        <v>38959</v>
      </c>
      <c r="B8251" t="s">
        <v>38960</v>
      </c>
      <c r="D8251" t="str">
        <f t="shared" si="128"/>
        <v>K30HART622 LAWR HARTER CENTRAL VALLEY CNTRLVALL K30HART622</v>
      </c>
    </row>
    <row r="8252" spans="1:4">
      <c r="A8252" t="s">
        <v>38961</v>
      </c>
      <c r="B8252" t="s">
        <v>38962</v>
      </c>
      <c r="D8252" t="str">
        <f t="shared" si="128"/>
        <v>K30S4ARMKO Ozone ARB 19 22 M Kleeman K30S4ARMKO</v>
      </c>
    </row>
    <row r="8253" spans="1:4">
      <c r="A8253" t="s">
        <v>38963</v>
      </c>
      <c r="B8253" t="s">
        <v>38964</v>
      </c>
      <c r="D8253" t="str">
        <f t="shared" si="128"/>
        <v>K30SGVPES2 07 31 22 USDA NACA Soil Pest Manage Yr 2 K30SGVPES2</v>
      </c>
    </row>
    <row r="8254" spans="1:4">
      <c r="A8254" t="s">
        <v>38965</v>
      </c>
      <c r="B8254" t="s">
        <v>38966</v>
      </c>
      <c r="D8254" t="str">
        <f t="shared" si="128"/>
        <v>K30SGVPEST 07 31 22 USDA NACA Soil Pest Management K30SGVPEST</v>
      </c>
    </row>
    <row r="8255" spans="1:4">
      <c r="A8255" t="s">
        <v>38967</v>
      </c>
      <c r="B8255" t="s">
        <v>38968</v>
      </c>
      <c r="D8255" t="str">
        <f t="shared" si="128"/>
        <v>KS0HOMC809 MED IMHO TAM UCI TAIHO ONC TAS 102 KS0HOMC809</v>
      </c>
    </row>
    <row r="8256" spans="1:4">
      <c r="A8256" t="s">
        <v>38969</v>
      </c>
      <c r="B8256" t="s">
        <v>38970</v>
      </c>
      <c r="D8256" t="str">
        <f t="shared" si="128"/>
        <v>KS0HOCH828 MED IMHO CHEW RADIUS HEALTH RAD1901 308 KS0HOCH828</v>
      </c>
    </row>
    <row r="8257" spans="1:4">
      <c r="A8257" t="s">
        <v>38971</v>
      </c>
      <c r="B8257" t="s">
        <v>38972</v>
      </c>
      <c r="D8257" t="str">
        <f t="shared" si="128"/>
        <v>K30BPCCZ79 CNPRC Walker NIH 1R61HD099750 K30BPCCZ79</v>
      </c>
    </row>
    <row r="8258" spans="1:4">
      <c r="A8258" t="s">
        <v>38973</v>
      </c>
      <c r="B8258" t="s">
        <v>38974</v>
      </c>
      <c r="D8258" t="str">
        <f t="shared" si="128"/>
        <v>K30BPCCZ80 CNPRC Walker Green NIH 1R61HD099750 K30BPCCZ80</v>
      </c>
    </row>
    <row r="8259" spans="1:4">
      <c r="A8259" t="s">
        <v>38975</v>
      </c>
      <c r="B8259" t="s">
        <v>38976</v>
      </c>
      <c r="D8259" t="str">
        <f t="shared" ref="D8259:D8322" si="129">A8259&amp;" "&amp;B8259</f>
        <v>K30BPCCZ81 CNPRC Walker Miller NIH 1R61HD099750 K30BPCCZ81</v>
      </c>
    </row>
    <row r="8260" spans="1:4">
      <c r="A8260" t="s">
        <v>38977</v>
      </c>
      <c r="B8260" t="s">
        <v>38978</v>
      </c>
      <c r="D8260" t="str">
        <f t="shared" si="129"/>
        <v>K30BPCDZ70 CNPRC Walker Silva NIH K30BPCDZ70</v>
      </c>
    </row>
    <row r="8261" spans="1:4">
      <c r="A8261" t="s">
        <v>38979</v>
      </c>
      <c r="B8261" t="s">
        <v>38980</v>
      </c>
      <c r="D8261" t="str">
        <f t="shared" si="129"/>
        <v>K30ANSGRIM AN SCI MCLEAN Development of a mule gr K30ANSGRIM</v>
      </c>
    </row>
    <row r="8262" spans="1:4">
      <c r="A8262" t="s">
        <v>38981</v>
      </c>
      <c r="B8262" t="s">
        <v>38982</v>
      </c>
      <c r="D8262" t="str">
        <f t="shared" si="129"/>
        <v>K30MLBNSF1 CMSI NSF Award 2108002 0 PI Baskett K30MLBNSF1</v>
      </c>
    </row>
    <row r="8263" spans="1:4">
      <c r="A8263" t="s">
        <v>38983</v>
      </c>
      <c r="B8263" t="s">
        <v>38984</v>
      </c>
      <c r="D8263" t="str">
        <f t="shared" si="129"/>
        <v>K30MLBNSFC CMSI NSF Award 2108002 0 Subaward UCSC K30MLBNSFC</v>
      </c>
    </row>
    <row r="8264" spans="1:4">
      <c r="A8264" t="s">
        <v>38985</v>
      </c>
      <c r="B8264" t="s">
        <v>38986</v>
      </c>
      <c r="D8264" t="str">
        <f t="shared" si="129"/>
        <v>K30MLBNSFH CMSI NSF Award 2108002 0 Subward HSU K30MLBNSFH</v>
      </c>
    </row>
    <row r="8265" spans="1:4">
      <c r="A8265" t="s">
        <v>38987</v>
      </c>
      <c r="B8265" t="s">
        <v>38988</v>
      </c>
      <c r="D8265" t="str">
        <f t="shared" si="129"/>
        <v>K30APSFA71 PS BRUMMER 2021 NNF GENOME EDITING K30APSFA71</v>
      </c>
    </row>
    <row r="8266" spans="1:4">
      <c r="A8266" t="s">
        <v>38989</v>
      </c>
      <c r="B8266" t="s">
        <v>38990</v>
      </c>
      <c r="D8266" t="str">
        <f t="shared" si="129"/>
        <v>K30APSJA71 PS BRUMMER USDA NNF FINA ACCT K30APSJA71</v>
      </c>
    </row>
    <row r="8267" spans="1:4">
      <c r="A8267" t="s">
        <v>38991</v>
      </c>
      <c r="B8267" t="s">
        <v>38992</v>
      </c>
      <c r="D8267" t="str">
        <f t="shared" si="129"/>
        <v>K30GLE21E1 GLE Glenn Co EW 2021 09 C000114182 K30GLE21E1</v>
      </c>
    </row>
    <row r="8268" spans="1:4">
      <c r="A8268" t="s">
        <v>38993</v>
      </c>
      <c r="B8268" t="s">
        <v>38994</v>
      </c>
      <c r="D8268" t="str">
        <f t="shared" si="129"/>
        <v>KS0QG76D10 Gong A21 1837 NIH R21 AI159655 KS0QG76D10</v>
      </c>
    </row>
    <row r="8269" spans="1:4">
      <c r="A8269" t="s">
        <v>38995</v>
      </c>
      <c r="B8269" t="s">
        <v>38996</v>
      </c>
      <c r="D8269" t="str">
        <f t="shared" si="129"/>
        <v>K30EPFAW08 FAW CA FISH WLDLF FY 21 22 C000114143 K30EPFAW08</v>
      </c>
    </row>
    <row r="8270" spans="1:4">
      <c r="A8270" t="s">
        <v>38997</v>
      </c>
      <c r="B8270" t="s">
        <v>38998</v>
      </c>
      <c r="D8270" t="str">
        <f t="shared" si="129"/>
        <v>K30EPFAW09 FAW CA FISH WLDLF FY 22 23 C000114143 K30EPFAW09</v>
      </c>
    </row>
    <row r="8271" spans="1:4">
      <c r="A8271" t="s">
        <v>38999</v>
      </c>
      <c r="B8271" t="s">
        <v>39000</v>
      </c>
      <c r="D8271" t="str">
        <f t="shared" si="129"/>
        <v>K30EPFAW10 FAW CA FISH WLDLF FY 23 24 C000114143 K30EPFAW10</v>
      </c>
    </row>
    <row r="8272" spans="1:4">
      <c r="A8272" t="s">
        <v>39001</v>
      </c>
      <c r="B8272" t="s">
        <v>39002</v>
      </c>
      <c r="D8272" t="str">
        <f t="shared" si="129"/>
        <v>KS0JTADDG2 Trimmer Addgene A21 1054 YEAR 2 KS0JTADDG2</v>
      </c>
    </row>
    <row r="8273" spans="1:4">
      <c r="A8273" t="s">
        <v>39003</v>
      </c>
      <c r="B8273" t="s">
        <v>39004</v>
      </c>
      <c r="D8273" t="str">
        <f t="shared" si="129"/>
        <v>KS0JTADDG3 Trimmer Addgene A21 1054 YEAR 3 KS0JTADDG3</v>
      </c>
    </row>
    <row r="8274" spans="1:4">
      <c r="A8274" t="s">
        <v>39005</v>
      </c>
      <c r="B8274" t="s">
        <v>39006</v>
      </c>
      <c r="D8274" t="str">
        <f t="shared" si="129"/>
        <v>KS0JTADDGE Trimmer Addgene A21 1054 YR 1 KS0JTADDGE</v>
      </c>
    </row>
    <row r="8275" spans="1:4">
      <c r="A8275" t="s">
        <v>39007</v>
      </c>
      <c r="B8275" t="s">
        <v>39008</v>
      </c>
      <c r="D8275" t="str">
        <f t="shared" si="129"/>
        <v>K30AXOCDFA 6 30 24 CDFA Grapevine red blotch virus K30AXOCDFA</v>
      </c>
    </row>
    <row r="8276" spans="1:4">
      <c r="A8276" t="s">
        <v>39009</v>
      </c>
      <c r="B8276" t="s">
        <v>39010</v>
      </c>
      <c r="D8276" t="str">
        <f t="shared" si="129"/>
        <v>K30V451EAF Pereira CDFA Eval Antibiogram Framework K30V451EAF</v>
      </c>
    </row>
    <row r="8277" spans="1:4">
      <c r="A8277" t="s">
        <v>39011</v>
      </c>
      <c r="B8277" t="s">
        <v>39012</v>
      </c>
      <c r="D8277" t="str">
        <f t="shared" si="129"/>
        <v>K30PXZGSRS PLB Zerbe funds for Shih GSRs K30PXZGSRS</v>
      </c>
    </row>
    <row r="8278" spans="1:4">
      <c r="A8278" t="s">
        <v>39013</v>
      </c>
      <c r="B8278" t="s">
        <v>39014</v>
      </c>
      <c r="D8278" t="str">
        <f t="shared" si="129"/>
        <v>K30CJSWRCB Jeffres SWRCB FLOW WATER QUALITY K30CJSWRCB</v>
      </c>
    </row>
    <row r="8279" spans="1:4">
      <c r="A8279" t="s">
        <v>39015</v>
      </c>
      <c r="B8279" t="s">
        <v>39016</v>
      </c>
      <c r="D8279" t="str">
        <f t="shared" si="129"/>
        <v>K30FANSWRB WFCB FANGUE SWRCB Jay Lund Project K30FANSWRB</v>
      </c>
    </row>
    <row r="8280" spans="1:4">
      <c r="A8280" t="s">
        <v>39017</v>
      </c>
      <c r="B8280" t="s">
        <v>39018</v>
      </c>
      <c r="D8280" t="str">
        <f t="shared" si="129"/>
        <v>K30JLSWRB2 JMIE JLUN SWRCB FLOW WATER QUALITY K30JLSWRB2</v>
      </c>
    </row>
    <row r="8281" spans="1:4">
      <c r="A8281" t="s">
        <v>39019</v>
      </c>
      <c r="B8281" t="s">
        <v>39020</v>
      </c>
      <c r="D8281" t="str">
        <f t="shared" si="129"/>
        <v>KS0PMAT841 MED IMPM ALBERTSON FIBROGEN FGCL 3019 09 KS0PMAT841</v>
      </c>
    </row>
    <row r="8282" spans="1:4">
      <c r="A8282" t="s">
        <v>39021</v>
      </c>
      <c r="B8282" t="s">
        <v>39022</v>
      </c>
      <c r="D8282" t="str">
        <f t="shared" si="129"/>
        <v>KS0HOJB831 MED IMCT JONAS UCI JAZZ PFIZERUCI18 105 KS0HOJB831</v>
      </c>
    </row>
    <row r="8283" spans="1:4">
      <c r="A8283" t="s">
        <v>39023</v>
      </c>
      <c r="B8283" t="s">
        <v>39024</v>
      </c>
      <c r="D8283" t="str">
        <f t="shared" si="129"/>
        <v>K30V480H31 Rossow Chr Hansen Probiotic Trt growth K30V480H31</v>
      </c>
    </row>
    <row r="8284" spans="1:4">
      <c r="A8284" t="s">
        <v>39025</v>
      </c>
      <c r="B8284" t="s">
        <v>39026</v>
      </c>
      <c r="D8284" t="str">
        <f t="shared" si="129"/>
        <v>K30LUBNASA LLUB NASA A21 1907 K30LUBNASA</v>
      </c>
    </row>
    <row r="8285" spans="1:4">
      <c r="A8285" t="s">
        <v>39027</v>
      </c>
      <c r="B8285" t="s">
        <v>39028</v>
      </c>
      <c r="D8285" t="str">
        <f t="shared" si="129"/>
        <v>K30APSFA73 PS DVORAK 2021 NSF GRASS TRIBE TRITICEAE K30APSFA73</v>
      </c>
    </row>
    <row r="8286" spans="1:4">
      <c r="A8286" t="s">
        <v>39029</v>
      </c>
      <c r="B8286" t="s">
        <v>39030</v>
      </c>
      <c r="D8286" t="str">
        <f t="shared" si="129"/>
        <v>K30APSFA74 PS DVORAK 2021 NSF TRITICEAE PART SUPP K30APSFA74</v>
      </c>
    </row>
    <row r="8287" spans="1:4">
      <c r="A8287" t="s">
        <v>39031</v>
      </c>
      <c r="B8287" t="s">
        <v>39032</v>
      </c>
      <c r="D8287" t="str">
        <f t="shared" si="129"/>
        <v>K30APSFA84 PS LUO 2021 NSF GRASS TRIBE TRITICEAE K30APSFA84</v>
      </c>
    </row>
    <row r="8288" spans="1:4">
      <c r="A8288" t="s">
        <v>39033</v>
      </c>
      <c r="B8288" t="s">
        <v>39034</v>
      </c>
      <c r="D8288" t="str">
        <f t="shared" si="129"/>
        <v>K30HMPGR21 STAT MUELLER NSF 2102953 PLANT SCI K30HMPGR21</v>
      </c>
    </row>
    <row r="8289" spans="1:4">
      <c r="A8289" t="s">
        <v>39035</v>
      </c>
      <c r="B8289" t="s">
        <v>39036</v>
      </c>
      <c r="D8289" t="str">
        <f t="shared" si="129"/>
        <v>K30MAR21T1 MAR Marin Co GENT 2021 17 C000114196 K30MAR21T1</v>
      </c>
    </row>
    <row r="8290" spans="1:4">
      <c r="A8290" t="s">
        <v>39037</v>
      </c>
      <c r="B8290" t="s">
        <v>39038</v>
      </c>
      <c r="D8290" t="str">
        <f t="shared" si="129"/>
        <v>KS0VHAVTA1 Huang Avita Medical Americas LLC KS0VHAVTA1</v>
      </c>
    </row>
    <row r="8291" spans="1:4">
      <c r="A8291" t="s">
        <v>39039</v>
      </c>
      <c r="B8291" t="s">
        <v>39040</v>
      </c>
      <c r="D8291" t="str">
        <f t="shared" si="129"/>
        <v>KS0TSOPTI2 MED OTO STEELE OPTNOSE AWARD 2 KS0TSOPTI2</v>
      </c>
    </row>
    <row r="8292" spans="1:4">
      <c r="A8292" t="s">
        <v>39041</v>
      </c>
      <c r="B8292" t="s">
        <v>39042</v>
      </c>
      <c r="D8292" t="str">
        <f t="shared" si="129"/>
        <v>KS0PMOJ806 MED IMPM OLDHAM GENENTECH PRM 151 303 KS0PMOJ806</v>
      </c>
    </row>
    <row r="8293" spans="1:4">
      <c r="A8293" t="s">
        <v>39043</v>
      </c>
      <c r="B8293" t="s">
        <v>39044</v>
      </c>
      <c r="D8293" t="str">
        <f t="shared" si="129"/>
        <v>KS0AB76D36 VENTANA MEDICAL SYSTEMS ROCHE KS0AB76D36</v>
      </c>
    </row>
    <row r="8294" spans="1:4">
      <c r="A8294" t="s">
        <v>39045</v>
      </c>
      <c r="B8294" t="s">
        <v>39046</v>
      </c>
      <c r="D8294" t="str">
        <f t="shared" si="129"/>
        <v>K30EAMUCSF AN SCI MAGA UCSF GYRENCEPHALIC MODEL K30EAMUCSF</v>
      </c>
    </row>
    <row r="8295" spans="1:4">
      <c r="A8295" t="s">
        <v>39047</v>
      </c>
      <c r="B8295" t="s">
        <v>39048</v>
      </c>
      <c r="D8295" t="str">
        <f t="shared" si="129"/>
        <v>K30EMUCSF2 AN SCI MAGA UCSF GYRENCEPHALIC YR 2 K30EMUCSF2</v>
      </c>
    </row>
    <row r="8296" spans="1:4">
      <c r="A8296" t="s">
        <v>39049</v>
      </c>
      <c r="B8296" t="s">
        <v>39050</v>
      </c>
      <c r="D8296" t="str">
        <f t="shared" si="129"/>
        <v>K30EMUCSF3 AN SCI MAGA UCSF GYRENCEPHALIC YR 3 K30EMUCSF3</v>
      </c>
    </row>
    <row r="8297" spans="1:4">
      <c r="A8297" t="s">
        <v>39051</v>
      </c>
      <c r="B8297" t="s">
        <v>39052</v>
      </c>
      <c r="D8297" t="str">
        <f t="shared" si="129"/>
        <v>K30CJWILLO JMIE CAJ1 RIVER PARTNERS WILLOW BEND K30CJWILLO</v>
      </c>
    </row>
    <row r="8298" spans="1:4">
      <c r="A8298" t="s">
        <v>39053</v>
      </c>
      <c r="B8298" t="s">
        <v>39054</v>
      </c>
      <c r="D8298" t="str">
        <f t="shared" si="129"/>
        <v>K30APSPGRP PS BLANCO HAZEL TECH GRAPE 2021 K30APSPGRP</v>
      </c>
    </row>
    <row r="8299" spans="1:4">
      <c r="A8299" t="s">
        <v>39055</v>
      </c>
      <c r="B8299" t="s">
        <v>39056</v>
      </c>
      <c r="D8299" t="str">
        <f t="shared" si="129"/>
        <v>KS0MEWMCHF MED OME Wilkes CHF Award KS0MEWMCHF</v>
      </c>
    </row>
    <row r="8300" spans="1:4">
      <c r="A8300" t="s">
        <v>39057</v>
      </c>
      <c r="B8300" t="s">
        <v>39058</v>
      </c>
      <c r="D8300" t="str">
        <f t="shared" si="129"/>
        <v>KS0PF76D47 Fuller BIDMC Mechanisms of sleep 6 30 25 KS0PF76D47</v>
      </c>
    </row>
    <row r="8301" spans="1:4">
      <c r="A8301" t="s">
        <v>39059</v>
      </c>
      <c r="B8301" t="s">
        <v>39060</v>
      </c>
      <c r="D8301" t="str">
        <f t="shared" si="129"/>
        <v>KS0ERLM651 MERM MERCK MAY KS0ERLM651</v>
      </c>
    </row>
    <row r="8302" spans="1:4">
      <c r="A8302" t="s">
        <v>39061</v>
      </c>
      <c r="B8302" t="s">
        <v>39062</v>
      </c>
      <c r="D8302" t="str">
        <f t="shared" si="129"/>
        <v>K30BDCALQU CHPR Cal Quality Care K30BDCALQU</v>
      </c>
    </row>
    <row r="8303" spans="1:4">
      <c r="A8303" t="s">
        <v>39063</v>
      </c>
      <c r="B8303" t="s">
        <v>39064</v>
      </c>
      <c r="D8303" t="str">
        <f t="shared" si="129"/>
        <v>KS0KNCSMC1 NG CEDARS SINAI 0001735758 0 06 23 KS0KNCSMC1</v>
      </c>
    </row>
    <row r="8304" spans="1:4">
      <c r="A8304" t="s">
        <v>39065</v>
      </c>
      <c r="B8304" t="s">
        <v>39066</v>
      </c>
      <c r="D8304" t="str">
        <f t="shared" si="129"/>
        <v>K30MBFLCMV Chedin FLC NSF 2054347 with M Vazquez K30MBFLCMV</v>
      </c>
    </row>
    <row r="8305" spans="1:4">
      <c r="A8305" t="s">
        <v>39067</v>
      </c>
      <c r="B8305" t="s">
        <v>39068</v>
      </c>
      <c r="D8305" t="str">
        <f t="shared" si="129"/>
        <v>K30MVNSF05 VAZQUEZ NSF COLLAB RES DMS NIGMS 2054347 K30MVNSF05</v>
      </c>
    </row>
    <row r="8306" spans="1:4">
      <c r="A8306" t="s">
        <v>39069</v>
      </c>
      <c r="B8306" t="s">
        <v>39070</v>
      </c>
      <c r="D8306" t="str">
        <f t="shared" si="129"/>
        <v>K30JAGWASH ANS Univ of Washington Gross K30JAGWASH</v>
      </c>
    </row>
    <row r="8307" spans="1:4">
      <c r="A8307" t="s">
        <v>39071</v>
      </c>
      <c r="B8307" t="s">
        <v>39072</v>
      </c>
      <c r="D8307" t="str">
        <f t="shared" si="129"/>
        <v>K30HOR279A LAWR AWRH Canola Council of Canada K30HOR279A</v>
      </c>
    </row>
    <row r="8308" spans="1:4">
      <c r="A8308" t="s">
        <v>39073</v>
      </c>
      <c r="B8308" t="s">
        <v>39074</v>
      </c>
      <c r="D8308" t="str">
        <f t="shared" si="129"/>
        <v>K30HORW279 LAWR AWRH Canola Council of Canada K30HORW279</v>
      </c>
    </row>
    <row r="8309" spans="1:4">
      <c r="A8309" t="s">
        <v>39075</v>
      </c>
      <c r="B8309" t="s">
        <v>39076</v>
      </c>
      <c r="D8309" t="str">
        <f t="shared" si="129"/>
        <v>K30WSHFINA An Sci FINA Yang under XCYWASH acct K30WSHFINA</v>
      </c>
    </row>
    <row r="8310" spans="1:4">
      <c r="A8310" t="s">
        <v>39077</v>
      </c>
      <c r="B8310" t="s">
        <v>39078</v>
      </c>
      <c r="D8310" t="str">
        <f t="shared" si="129"/>
        <v>K30XCYWASH ANS Univ of Washington Yang K30XCYWASH</v>
      </c>
    </row>
    <row r="8311" spans="1:4">
      <c r="A8311" t="s">
        <v>39079</v>
      </c>
      <c r="B8311" t="s">
        <v>39080</v>
      </c>
      <c r="D8311" t="str">
        <f t="shared" si="129"/>
        <v>KS0PMYK806 MED IMPM YONEDA NUVAIRA D0543 KS0PMYK806</v>
      </c>
    </row>
    <row r="8312" spans="1:4">
      <c r="A8312" t="s">
        <v>39081</v>
      </c>
      <c r="B8312" t="s">
        <v>39082</v>
      </c>
      <c r="D8312" t="str">
        <f t="shared" si="129"/>
        <v>K30VSCHROM PLB Sundaresan NSF 2139417 0 K30VSCHROM</v>
      </c>
    </row>
    <row r="8313" spans="1:4">
      <c r="A8313" t="s">
        <v>39083</v>
      </c>
      <c r="B8313" t="s">
        <v>39084</v>
      </c>
      <c r="D8313" t="str">
        <f t="shared" si="129"/>
        <v>KS0PMSN800 MED IMPM SOOD ACCELERON PHARMA A011 11 KS0PMSN800</v>
      </c>
    </row>
    <row r="8314" spans="1:4">
      <c r="A8314" t="s">
        <v>39085</v>
      </c>
      <c r="B8314" t="s">
        <v>39086</v>
      </c>
      <c r="D8314" t="str">
        <f t="shared" si="129"/>
        <v>KS0KTZD800 MED IMKT ZUIDEMA DEXCOM A21 3533 KS0KTZD800</v>
      </c>
    </row>
    <row r="8315" spans="1:4">
      <c r="A8315" t="s">
        <v>39087</v>
      </c>
      <c r="B8315" t="s">
        <v>39088</v>
      </c>
      <c r="D8315" t="str">
        <f t="shared" si="129"/>
        <v>KS0MLTRMPH LENAERTS ELI LILLY TRIUMPH 07 24 KS0MLTRMPH</v>
      </c>
    </row>
    <row r="8316" spans="1:4">
      <c r="A8316" t="s">
        <v>39089</v>
      </c>
      <c r="B8316" t="s">
        <v>39090</v>
      </c>
      <c r="D8316" t="str">
        <f t="shared" si="129"/>
        <v>KS0BEYM500 MED IMGM Yarborough Ventures Foundation KS0BEYM500</v>
      </c>
    </row>
    <row r="8317" spans="1:4">
      <c r="A8317" t="s">
        <v>39091</v>
      </c>
      <c r="B8317" t="s">
        <v>39092</v>
      </c>
      <c r="D8317" t="str">
        <f t="shared" si="129"/>
        <v>KS0BEYM501 MED IMGM YARBOROUGH VENTURES FND SVC CON KS0BEYM501</v>
      </c>
    </row>
    <row r="8318" spans="1:4">
      <c r="A8318" t="s">
        <v>39093</v>
      </c>
      <c r="B8318" t="s">
        <v>39094</v>
      </c>
      <c r="D8318" t="str">
        <f t="shared" si="129"/>
        <v>K30V480A67 Aly USAID Reduce AMR Algorithm Dry Cow K30V480A67</v>
      </c>
    </row>
    <row r="8319" spans="1:4">
      <c r="A8319" t="s">
        <v>39095</v>
      </c>
      <c r="B8319" t="s">
        <v>39096</v>
      </c>
      <c r="D8319" t="str">
        <f t="shared" si="129"/>
        <v>K30V072SMC VM McSorley NIH T32 TG Supply Acct K30V072SMC</v>
      </c>
    </row>
    <row r="8320" spans="1:4">
      <c r="A8320" t="s">
        <v>39097</v>
      </c>
      <c r="B8320" t="s">
        <v>39098</v>
      </c>
      <c r="D8320" t="str">
        <f t="shared" si="129"/>
        <v>K30V4D2425 SVM McSorley NIH T32 TG Supply Acct K30V4D2425</v>
      </c>
    </row>
    <row r="8321" spans="1:4">
      <c r="A8321" t="s">
        <v>39099</v>
      </c>
      <c r="B8321" t="s">
        <v>39100</v>
      </c>
      <c r="D8321" t="str">
        <f t="shared" si="129"/>
        <v>K30V4D2427 SVM McSorley NIH T32 Childcare Support K30V4D2427</v>
      </c>
    </row>
    <row r="8322" spans="1:4">
      <c r="A8322" t="s">
        <v>39101</v>
      </c>
      <c r="B8322" t="s">
        <v>39102</v>
      </c>
      <c r="D8322" t="str">
        <f t="shared" si="129"/>
        <v>K30V4D2436 McSorley NIH AMID T32 Supply Acct K30V4D2436</v>
      </c>
    </row>
    <row r="8323" spans="1:4">
      <c r="A8323" t="s">
        <v>39103</v>
      </c>
      <c r="B8323" t="s">
        <v>39104</v>
      </c>
      <c r="D8323" t="str">
        <f t="shared" ref="D8323:D8386" si="130">A8323&amp;" "&amp;B8323</f>
        <v>K30V772SMC VM McSorley NIH T32 Training Grant K30V772SMC</v>
      </c>
    </row>
    <row r="8324" spans="1:4">
      <c r="A8324" t="s">
        <v>39105</v>
      </c>
      <c r="B8324" t="s">
        <v>39106</v>
      </c>
      <c r="D8324" t="str">
        <f t="shared" si="130"/>
        <v>K30V7DF477 SVM McSorley NIH T32 Training Grant K30V7DF477</v>
      </c>
    </row>
    <row r="8325" spans="1:4">
      <c r="A8325" t="s">
        <v>39107</v>
      </c>
      <c r="B8325" t="s">
        <v>39108</v>
      </c>
      <c r="D8325" t="str">
        <f t="shared" si="130"/>
        <v>K30V7DF486 McSorley AMID NIH T32 Stipend Acct K30V7DF486</v>
      </c>
    </row>
    <row r="8326" spans="1:4">
      <c r="A8326" t="s">
        <v>39109</v>
      </c>
      <c r="B8326" t="s">
        <v>39110</v>
      </c>
      <c r="D8326" t="str">
        <f t="shared" si="130"/>
        <v>KS0IDWS804 MED IMID WALDMAN GILEAD GS US 536 5816 KS0IDWS804</v>
      </c>
    </row>
    <row r="8327" spans="1:4">
      <c r="A8327" t="s">
        <v>39111</v>
      </c>
      <c r="B8327" t="s">
        <v>39112</v>
      </c>
      <c r="D8327" t="str">
        <f t="shared" si="130"/>
        <v>K30NAEMFJV NAS E MIDDLETON USDA FS JOINT VENTURE K30NAEMFJV</v>
      </c>
    </row>
    <row r="8328" spans="1:4">
      <c r="A8328" t="s">
        <v>39113</v>
      </c>
      <c r="B8328" t="s">
        <v>39114</v>
      </c>
      <c r="D8328" t="str">
        <f t="shared" si="130"/>
        <v>K30NAEMFSG NAS E MIDDLETON USDA FS JOINT VENT FINA K30NAEMFSG</v>
      </c>
    </row>
    <row r="8329" spans="1:4">
      <c r="A8329" t="s">
        <v>39115</v>
      </c>
      <c r="B8329" t="s">
        <v>39116</v>
      </c>
      <c r="D8329" t="str">
        <f t="shared" si="130"/>
        <v>K30NAEMFSU NAS E MIDDLETON USDA FS JOINT U FINA K30NAEMFSU</v>
      </c>
    </row>
    <row r="8330" spans="1:4">
      <c r="A8330" t="s">
        <v>39117</v>
      </c>
      <c r="B8330" t="s">
        <v>39118</v>
      </c>
      <c r="D8330" t="str">
        <f t="shared" si="130"/>
        <v>KS0LTWRIG2 Wright F32 Tian Lab A22 0639 YEAR 2 KS0LTWRIG2</v>
      </c>
    </row>
    <row r="8331" spans="1:4">
      <c r="A8331" t="s">
        <v>39119</v>
      </c>
      <c r="B8331" t="s">
        <v>39120</v>
      </c>
      <c r="D8331" t="str">
        <f t="shared" si="130"/>
        <v>KS0LTWRIGH Wright F32 Tian Lab A22 0639 KS0LTWRIGH</v>
      </c>
    </row>
    <row r="8332" spans="1:4">
      <c r="A8332" t="s">
        <v>39121</v>
      </c>
      <c r="B8332" t="s">
        <v>39122</v>
      </c>
      <c r="D8332" t="str">
        <f t="shared" si="130"/>
        <v>KS0RZBFNGR ZAWADZKI BRIGHTFOCUS FDN NGR 2021 2023 KS0RZBFNGR</v>
      </c>
    </row>
    <row r="8333" spans="1:4">
      <c r="A8333" t="s">
        <v>39123</v>
      </c>
      <c r="B8333" t="s">
        <v>39124</v>
      </c>
      <c r="D8333" t="str">
        <f t="shared" si="130"/>
        <v>K30DZKBRDF ANS United States Israel Bination Kueltz K30DZKBRDF</v>
      </c>
    </row>
    <row r="8334" spans="1:4">
      <c r="A8334" t="s">
        <v>39125</v>
      </c>
      <c r="B8334" t="s">
        <v>39126</v>
      </c>
      <c r="D8334" t="str">
        <f t="shared" si="130"/>
        <v>K30V473T32 O Cords Pathogen Plasticity Funds K30V473T32</v>
      </c>
    </row>
    <row r="8335" spans="1:4">
      <c r="A8335" t="s">
        <v>39127</v>
      </c>
      <c r="B8335" t="s">
        <v>39128</v>
      </c>
      <c r="D8335" t="str">
        <f t="shared" si="130"/>
        <v>K30V473UCB UC Berkeley Pathogen Plasticity Proj K30V473UCB</v>
      </c>
    </row>
    <row r="8336" spans="1:4">
      <c r="A8336" t="s">
        <v>39129</v>
      </c>
      <c r="B8336" t="s">
        <v>39130</v>
      </c>
      <c r="D8336" t="str">
        <f t="shared" si="130"/>
        <v>K30V473VHS VM OHI NSF CKJ Virus Host Specificity K30V473VHS</v>
      </c>
    </row>
    <row r="8337" spans="1:4">
      <c r="A8337" t="s">
        <v>39131</v>
      </c>
      <c r="B8337" t="s">
        <v>39132</v>
      </c>
      <c r="D8337" t="str">
        <f t="shared" si="130"/>
        <v>K30V4B30PP Coffey Pathogen Plasticity Proj 76D93 K30V4B30PP</v>
      </c>
    </row>
    <row r="8338" spans="1:4">
      <c r="A8338" t="s">
        <v>39133</v>
      </c>
      <c r="B8338" t="s">
        <v>39134</v>
      </c>
      <c r="D8338" t="str">
        <f t="shared" si="130"/>
        <v>K30IKICSC1 Korf NIH 2U42OD010983 11 MMRRC ICSC K30IKICSC1</v>
      </c>
    </row>
    <row r="8339" spans="1:4">
      <c r="A8339" t="s">
        <v>39135</v>
      </c>
      <c r="B8339" t="s">
        <v>39136</v>
      </c>
      <c r="D8339" t="str">
        <f t="shared" si="130"/>
        <v>K30IKICSC2 Korf NIH 2U42OD010983 12 MMRRC ICSC K30IKICSC2</v>
      </c>
    </row>
    <row r="8340" spans="1:4">
      <c r="A8340" t="s">
        <v>39137</v>
      </c>
      <c r="B8340" t="s">
        <v>39138</v>
      </c>
      <c r="D8340" t="str">
        <f t="shared" si="130"/>
        <v>K30IKICSC3 Korf NIH 2U42OD010983 13 MMRRC ICSC K30IKICSC3</v>
      </c>
    </row>
    <row r="8341" spans="1:4">
      <c r="A8341" t="s">
        <v>39139</v>
      </c>
      <c r="B8341" t="s">
        <v>39140</v>
      </c>
      <c r="D8341" t="str">
        <f t="shared" si="130"/>
        <v>K30IKICSCS Korf NIH 2U42OD010983 13S1 MMRRC ICSC K30IKICSCS</v>
      </c>
    </row>
    <row r="8342" spans="1:4">
      <c r="A8342" t="s">
        <v>39141</v>
      </c>
      <c r="B8342" t="s">
        <v>39142</v>
      </c>
      <c r="D8342" t="str">
        <f t="shared" si="130"/>
        <v>KS0GWUCSC1 MRAD WANG UCSC R01 MCA KS0GWUCSC1</v>
      </c>
    </row>
    <row r="8343" spans="1:4">
      <c r="A8343" t="s">
        <v>39143</v>
      </c>
      <c r="B8343" t="s">
        <v>39144</v>
      </c>
      <c r="D8343" t="str">
        <f t="shared" si="130"/>
        <v>KS0VLSAGES Med Surg Victoria Lyo SAGES KS0VLSAGES</v>
      </c>
    </row>
    <row r="8344" spans="1:4">
      <c r="A8344" t="s">
        <v>39145</v>
      </c>
      <c r="B8344" t="s">
        <v>39146</v>
      </c>
      <c r="D8344" t="str">
        <f t="shared" si="130"/>
        <v>KS0ENYJ300 MED IMEN YOON UCSF NORC A22 1647 KS0ENYJ300</v>
      </c>
    </row>
    <row r="8345" spans="1:4">
      <c r="A8345" t="s">
        <v>39147</v>
      </c>
      <c r="B8345" t="s">
        <v>39148</v>
      </c>
      <c r="D8345" t="str">
        <f t="shared" si="130"/>
        <v>K30SLHMRNA PLB Harmer NSF 2309854 K30SLHMRNA</v>
      </c>
    </row>
    <row r="8346" spans="1:4">
      <c r="A8346" t="s">
        <v>39149</v>
      </c>
      <c r="B8346" t="s">
        <v>39150</v>
      </c>
      <c r="D8346" t="str">
        <f t="shared" si="130"/>
        <v>K30SLHMRPS PLB Harmer NSF 2309854 Participant Supp K30SLHMRPS</v>
      </c>
    </row>
    <row r="8347" spans="1:4">
      <c r="A8347" t="s">
        <v>39151</v>
      </c>
      <c r="B8347" t="s">
        <v>39152</v>
      </c>
      <c r="D8347" t="str">
        <f t="shared" si="130"/>
        <v>K30HCNSF23 STAT H CHEN NSF DMS 2311399 K30HCNSF23</v>
      </c>
    </row>
    <row r="8348" spans="1:4">
      <c r="A8348" t="s">
        <v>39153</v>
      </c>
      <c r="B8348" t="s">
        <v>39154</v>
      </c>
      <c r="D8348" t="str">
        <f t="shared" si="130"/>
        <v>K30FGHNCLS NUT NORA ECCLES TREADWELL FND K30FGHNCLS</v>
      </c>
    </row>
    <row r="8349" spans="1:4">
      <c r="A8349" t="s">
        <v>39155</v>
      </c>
      <c r="B8349" t="s">
        <v>39156</v>
      </c>
      <c r="D8349" t="str">
        <f t="shared" si="130"/>
        <v>KS0CALVIPB MED SURG Ian Brown Cal VIP KS0CALVIPB</v>
      </c>
    </row>
    <row r="8350" spans="1:4">
      <c r="A8350" t="s">
        <v>39157</v>
      </c>
      <c r="B8350" t="s">
        <v>39158</v>
      </c>
      <c r="D8350" t="str">
        <f t="shared" si="130"/>
        <v>KS0KCF3123 Free Savannah F31 2023 KS0KCF3123</v>
      </c>
    </row>
    <row r="8351" spans="1:4">
      <c r="A8351" t="s">
        <v>39159</v>
      </c>
      <c r="B8351" t="s">
        <v>39160</v>
      </c>
      <c r="D8351" t="str">
        <f t="shared" si="130"/>
        <v>K30RIDCWOP C4HA RIDEN California COVID 19 Workplac K30RIDCWOP</v>
      </c>
    </row>
    <row r="8352" spans="1:4">
      <c r="A8352" t="s">
        <v>39161</v>
      </c>
      <c r="B8352" t="s">
        <v>39162</v>
      </c>
      <c r="D8352" t="str">
        <f t="shared" si="130"/>
        <v>KS0RAFOSUN ANTONY FOSUN PHARMA PROTOCOL FCN 159 002 KS0RAFOSUN</v>
      </c>
    </row>
    <row r="8353" spans="1:4">
      <c r="A8353" t="s">
        <v>39163</v>
      </c>
      <c r="B8353" t="s">
        <v>39164</v>
      </c>
      <c r="D8353" t="str">
        <f t="shared" si="130"/>
        <v>KS0FBF2023 MPHA GRANDI FBF AWARD MAIN KS0FBF2023</v>
      </c>
    </row>
    <row r="8354" spans="1:4">
      <c r="A8354" t="s">
        <v>39165</v>
      </c>
      <c r="B8354" t="s">
        <v>39166</v>
      </c>
      <c r="D8354" t="str">
        <f t="shared" si="130"/>
        <v>K30FRE23T2 FRE Fresno Co BHGENT 2023 08 C000114433 K30FRE23T2</v>
      </c>
    </row>
    <row r="8355" spans="1:4">
      <c r="A8355" t="s">
        <v>39167</v>
      </c>
      <c r="B8355" t="s">
        <v>39168</v>
      </c>
      <c r="D8355" t="str">
        <f t="shared" si="130"/>
        <v>K30MER23C1 MER Merced County CW 2023 19 C000114422 K30MER23C1</v>
      </c>
    </row>
    <row r="8356" spans="1:4">
      <c r="A8356" t="s">
        <v>39169</v>
      </c>
      <c r="B8356" t="s">
        <v>39170</v>
      </c>
      <c r="D8356" t="str">
        <f t="shared" si="130"/>
        <v>K30MER23E1 MER Merced County EW 2023 19 C000114421 K30MER23E1</v>
      </c>
    </row>
    <row r="8357" spans="1:4">
      <c r="A8357" t="s">
        <v>39171</v>
      </c>
      <c r="B8357" t="s">
        <v>39172</v>
      </c>
      <c r="D8357" t="str">
        <f t="shared" si="130"/>
        <v>K30DEL23E1 DEL Del Norte Co EW 2023 06 C000114398 K30DEL23E1</v>
      </c>
    </row>
    <row r="8358" spans="1:4">
      <c r="A8358" t="s">
        <v>39173</v>
      </c>
      <c r="B8358" t="s">
        <v>39174</v>
      </c>
      <c r="D8358" t="str">
        <f t="shared" si="130"/>
        <v>K30DEL23C1 DEL Del Norte Co CW 2023 06 C000114413 K30DEL23C1</v>
      </c>
    </row>
    <row r="8359" spans="1:4">
      <c r="A8359" t="s">
        <v>39175</v>
      </c>
      <c r="B8359" t="s">
        <v>39176</v>
      </c>
      <c r="D8359" t="str">
        <f t="shared" si="130"/>
        <v>K30STA23E1 STA Stanislaus Co EW 2023 34 C000114404 K30STA23E1</v>
      </c>
    </row>
    <row r="8360" spans="1:4">
      <c r="A8360" t="s">
        <v>39177</v>
      </c>
      <c r="B8360" t="s">
        <v>39178</v>
      </c>
      <c r="D8360" t="str">
        <f t="shared" si="130"/>
        <v>K30HUM23T1 HUM Humboldt Co GENT 2023 10 C000114400 K30HUM23T1</v>
      </c>
    </row>
    <row r="8361" spans="1:4">
      <c r="A8361" t="s">
        <v>39179</v>
      </c>
      <c r="B8361" t="s">
        <v>39180</v>
      </c>
      <c r="D8361" t="str">
        <f t="shared" si="130"/>
        <v>KS0CDRF1AE DeCarli RF1 ISASI AE 07 31 23 KS0CDRF1AE</v>
      </c>
    </row>
    <row r="8362" spans="1:4">
      <c r="A8362" t="s">
        <v>39181</v>
      </c>
      <c r="B8362" t="s">
        <v>39182</v>
      </c>
      <c r="D8362" t="str">
        <f t="shared" si="130"/>
        <v>KS0ED76F26 E Dickson R35 A23 1447 KS0ED76F26</v>
      </c>
    </row>
    <row r="8363" spans="1:4">
      <c r="A8363" t="s">
        <v>39183</v>
      </c>
      <c r="B8363" t="s">
        <v>39184</v>
      </c>
      <c r="D8363" t="str">
        <f t="shared" si="130"/>
        <v>K30ROD0048 LAWR Rodrigues NIFA23 Crbn Accum 748k K30ROD0048</v>
      </c>
    </row>
    <row r="8364" spans="1:4">
      <c r="A8364" t="s">
        <v>39185</v>
      </c>
      <c r="B8364" t="s">
        <v>39186</v>
      </c>
      <c r="D8364" t="str">
        <f t="shared" si="130"/>
        <v>K30SCW6F28 4 30 26 CHICO STATE ENTERPRISES WANG K30SCW6F28</v>
      </c>
    </row>
    <row r="8365" spans="1:4">
      <c r="A8365" t="s">
        <v>39187</v>
      </c>
      <c r="B8365" t="s">
        <v>39188</v>
      </c>
      <c r="D8365" t="str">
        <f t="shared" si="130"/>
        <v>K30LPH3019 NUT 58 2032 3 019 RSA Huang K30LPH3019</v>
      </c>
    </row>
    <row r="8366" spans="1:4">
      <c r="A8366" t="s">
        <v>39189</v>
      </c>
      <c r="B8366" t="s">
        <v>39190</v>
      </c>
      <c r="D8366" t="str">
        <f t="shared" si="130"/>
        <v>KS0SS76F30 S Simo R21 A24 0264 KS0SS76F30</v>
      </c>
    </row>
    <row r="8367" spans="1:4">
      <c r="A8367" t="s">
        <v>39191</v>
      </c>
      <c r="B8367" t="s">
        <v>39192</v>
      </c>
      <c r="D8367" t="str">
        <f t="shared" si="130"/>
        <v>K30HMNSF23 STAT MUELLER NSF DMS 2310450 K30HMNSF23</v>
      </c>
    </row>
    <row r="8368" spans="1:4">
      <c r="A8368" t="s">
        <v>39193</v>
      </c>
      <c r="B8368" t="s">
        <v>39194</v>
      </c>
      <c r="D8368" t="str">
        <f t="shared" si="130"/>
        <v>K30SNBIRYM MUNAKATA Buck Inst GCRLE 76F32 K30SNBIRYM</v>
      </c>
    </row>
    <row r="8369" spans="1:4">
      <c r="A8369" t="s">
        <v>39195</v>
      </c>
      <c r="B8369" t="s">
        <v>39196</v>
      </c>
      <c r="D8369" t="str">
        <f t="shared" si="130"/>
        <v>KS0AYAOA01 Yee AOA Award 02 28 2025 KS0AYAOA01</v>
      </c>
    </row>
    <row r="8370" spans="1:4">
      <c r="A8370" t="s">
        <v>39197</v>
      </c>
      <c r="B8370" t="s">
        <v>39198</v>
      </c>
      <c r="D8370" t="str">
        <f t="shared" si="130"/>
        <v>K30ZHAN083 ETOX ZHANG CARB chem apport PM 2 5 SJV K30ZHAN083</v>
      </c>
    </row>
    <row r="8371" spans="1:4">
      <c r="A8371" t="s">
        <v>39199</v>
      </c>
      <c r="B8371" t="s">
        <v>39200</v>
      </c>
      <c r="D8371" t="str">
        <f t="shared" si="130"/>
        <v>K30AXOEDUC VEN Wildfire smoke research K30AXOEDUC</v>
      </c>
    </row>
    <row r="8372" spans="1:4">
      <c r="A8372" t="s">
        <v>39201</v>
      </c>
      <c r="B8372" t="s">
        <v>39202</v>
      </c>
      <c r="D8372" t="str">
        <f t="shared" si="130"/>
        <v>K30SCW6F36 6 30 2024 OOCC mandatory testing K30SCW6F36</v>
      </c>
    </row>
    <row r="8373" spans="1:4">
      <c r="A8373" t="s">
        <v>39203</v>
      </c>
      <c r="B8373" t="s">
        <v>39204</v>
      </c>
      <c r="D8373" t="str">
        <f t="shared" si="130"/>
        <v>K30MATJP01 Jennifer Page Krell K30MATJP01</v>
      </c>
    </row>
    <row r="8374" spans="1:4">
      <c r="A8374" t="s">
        <v>39205</v>
      </c>
      <c r="B8374" t="s">
        <v>39206</v>
      </c>
      <c r="D8374" t="str">
        <f t="shared" si="130"/>
        <v>KS0ALGE300 MED IMAL GERSHWIN EPIGEN BIOSCIENCES KS0ALGE300</v>
      </c>
    </row>
    <row r="8375" spans="1:4">
      <c r="A8375" t="s">
        <v>39207</v>
      </c>
      <c r="B8375" t="s">
        <v>39208</v>
      </c>
      <c r="D8375" t="str">
        <f t="shared" si="130"/>
        <v>K30ASIYSA2 Carl Moyer Program Charger K30ASIYSA2</v>
      </c>
    </row>
    <row r="8376" spans="1:4">
      <c r="A8376" t="s">
        <v>39209</v>
      </c>
      <c r="B8376" t="s">
        <v>39210</v>
      </c>
      <c r="D8376" t="str">
        <f t="shared" si="130"/>
        <v>K30CHGEPD0 ECE Hunt LLNL GePD B659084 23 24 K30CHGEPD0</v>
      </c>
    </row>
    <row r="8377" spans="1:4">
      <c r="A8377" t="s">
        <v>39211</v>
      </c>
      <c r="B8377" t="s">
        <v>39212</v>
      </c>
      <c r="D8377" t="str">
        <f t="shared" si="130"/>
        <v>KS0GBHWEL1 BAUTISTAS HARTWELL GRANT KS0GBHWEL1</v>
      </c>
    </row>
    <row r="8378" spans="1:4">
      <c r="A8378" t="s">
        <v>39213</v>
      </c>
      <c r="B8378" t="s">
        <v>39214</v>
      </c>
      <c r="D8378" t="str">
        <f t="shared" si="130"/>
        <v>K30F4HOLLN CEE Oldroyd LLNL K30F4HOLLN</v>
      </c>
    </row>
    <row r="8379" spans="1:4">
      <c r="A8379" t="s">
        <v>39215</v>
      </c>
      <c r="B8379" t="s">
        <v>39216</v>
      </c>
      <c r="D8379" t="str">
        <f t="shared" si="130"/>
        <v>K30DJLLDIW MAE Delplanque JP LLNL A24 1530 K30DJLLDIW</v>
      </c>
    </row>
    <row r="8380" spans="1:4">
      <c r="A8380" t="s">
        <v>39217</v>
      </c>
      <c r="B8380" t="s">
        <v>39218</v>
      </c>
      <c r="D8380" t="str">
        <f t="shared" si="130"/>
        <v>K30SMS6F52 NSF PATTERN TRIGGERED IMMUNITY K30SMS6F52</v>
      </c>
    </row>
    <row r="8381" spans="1:4">
      <c r="A8381" t="s">
        <v>39219</v>
      </c>
      <c r="B8381" t="s">
        <v>39220</v>
      </c>
      <c r="D8381" t="str">
        <f t="shared" si="130"/>
        <v>K30NIH23DB Britt NIH R35GM126961 K30NIH23DB</v>
      </c>
    </row>
    <row r="8382" spans="1:4">
      <c r="A8382" t="s">
        <v>39221</v>
      </c>
      <c r="B8382" t="s">
        <v>39222</v>
      </c>
      <c r="D8382" t="str">
        <f t="shared" si="130"/>
        <v>K30AEX6F55 AVF Lab to Field Using Endophytic Bacter K30AEX6F55</v>
      </c>
    </row>
    <row r="8383" spans="1:4">
      <c r="A8383" t="s">
        <v>39223</v>
      </c>
      <c r="B8383" t="s">
        <v>39224</v>
      </c>
      <c r="D8383" t="str">
        <f t="shared" si="130"/>
        <v>K30LIUCDFA AN SCI LIU CDFA FEEDING GUT PIG HEALTH K30LIUCDFA</v>
      </c>
    </row>
    <row r="8384" spans="1:4">
      <c r="A8384" t="s">
        <v>39225</v>
      </c>
      <c r="B8384" t="s">
        <v>39226</v>
      </c>
      <c r="D8384" t="str">
        <f t="shared" si="130"/>
        <v>K30TJM5F57 CA Prune Board K30TJM5F57</v>
      </c>
    </row>
    <row r="8385" spans="1:4">
      <c r="A8385" t="s">
        <v>39227</v>
      </c>
      <c r="B8385" t="s">
        <v>39228</v>
      </c>
      <c r="D8385" t="str">
        <f t="shared" si="130"/>
        <v>K30VP79262 CNPRC YR62 SUP1 Colony Exp Alterations K30VP79262</v>
      </c>
    </row>
    <row r="8386" spans="1:4">
      <c r="A8386" t="s">
        <v>39229</v>
      </c>
      <c r="B8386" t="s">
        <v>39230</v>
      </c>
      <c r="D8386" t="str">
        <f t="shared" si="130"/>
        <v>KS0SARE303 MCDONALD SAREPTA SRP 9001 303 12 31 27 KS0SARE303</v>
      </c>
    </row>
    <row r="8387" spans="1:4">
      <c r="A8387" t="s">
        <v>39231</v>
      </c>
      <c r="B8387" t="s">
        <v>39232</v>
      </c>
      <c r="D8387" t="str">
        <f t="shared" ref="D8387:D8450" si="131">A8387&amp;" "&amp;B8387</f>
        <v>KS0SRP9001 MCDONALD SAREPTA 9001 303 12 31 2027 KS0SRP9001</v>
      </c>
    </row>
    <row r="8388" spans="1:4">
      <c r="A8388" t="s">
        <v>39233</v>
      </c>
      <c r="B8388" t="s">
        <v>39234</v>
      </c>
      <c r="D8388" t="str">
        <f t="shared" si="131"/>
        <v>K30MBJALAH MCB JAL GS M AYALA HERNANDEZ HHMI K30MBJALAH</v>
      </c>
    </row>
    <row r="8389" spans="1:4">
      <c r="A8389" t="s">
        <v>39235</v>
      </c>
      <c r="B8389" t="s">
        <v>39236</v>
      </c>
      <c r="D8389" t="str">
        <f t="shared" si="131"/>
        <v>K30NS23AJF FISHER NSF BSF 2315296 2023 K30NS23AJF</v>
      </c>
    </row>
    <row r="8390" spans="1:4">
      <c r="A8390" t="s">
        <v>39237</v>
      </c>
      <c r="B8390" t="s">
        <v>39238</v>
      </c>
      <c r="D8390" t="str">
        <f t="shared" si="131"/>
        <v>K30NS23BPA BEAL NSF BSF 2315296 2023 K30NS23BPA</v>
      </c>
    </row>
    <row r="8391" spans="1:4">
      <c r="A8391" t="s">
        <v>39239</v>
      </c>
      <c r="B8391" t="s">
        <v>39240</v>
      </c>
      <c r="D8391" t="str">
        <f t="shared" si="131"/>
        <v>K30BALOWL1 WFCB BALDWIN CALPOLY HUM OPTIMIZING K30BALOWL1</v>
      </c>
    </row>
    <row r="8392" spans="1:4">
      <c r="A8392" t="s">
        <v>39241</v>
      </c>
      <c r="B8392" t="s">
        <v>39242</v>
      </c>
      <c r="D8392" t="str">
        <f t="shared" si="131"/>
        <v>K30DOTJH90 Partnered Pavement Research Center K30DOTJH90</v>
      </c>
    </row>
    <row r="8393" spans="1:4">
      <c r="A8393" t="s">
        <v>39243</v>
      </c>
      <c r="B8393" t="s">
        <v>39244</v>
      </c>
      <c r="D8393" t="str">
        <f t="shared" si="131"/>
        <v>K30LSLLNL1 MAE S LEE LLNL B658643 0 A23 3426 K30LSLLNL1</v>
      </c>
    </row>
    <row r="8394" spans="1:4">
      <c r="A8394" t="s">
        <v>39245</v>
      </c>
      <c r="B8394" t="s">
        <v>39246</v>
      </c>
      <c r="D8394" t="str">
        <f t="shared" si="131"/>
        <v>K30POUL241 ETOX POULIN SC Valley Water K30POUL241</v>
      </c>
    </row>
    <row r="8395" spans="1:4">
      <c r="A8395" t="s">
        <v>39247</v>
      </c>
      <c r="B8395" t="s">
        <v>39248</v>
      </c>
      <c r="D8395" t="str">
        <f t="shared" si="131"/>
        <v>K30SYCHIM2 Yarnell Hayes Point Blue 2727 UCD 1 New K30SYCHIM2</v>
      </c>
    </row>
    <row r="8396" spans="1:4">
      <c r="A8396" t="s">
        <v>39249</v>
      </c>
      <c r="B8396" t="s">
        <v>39250</v>
      </c>
      <c r="D8396" t="str">
        <f t="shared" si="131"/>
        <v>K30SBT23T1 SBT San Benito GENT 2023 27 C114445 K30SBT23T1</v>
      </c>
    </row>
    <row r="8397" spans="1:4">
      <c r="A8397" t="s">
        <v>39251</v>
      </c>
      <c r="B8397" t="s">
        <v>39252</v>
      </c>
      <c r="D8397" t="str">
        <f t="shared" si="131"/>
        <v>K30INY23T1 INY Inyo County GENT 2023 11 C114431 K30INY23T1</v>
      </c>
    </row>
    <row r="8398" spans="1:4">
      <c r="A8398" t="s">
        <v>39253</v>
      </c>
      <c r="B8398" t="s">
        <v>39254</v>
      </c>
      <c r="D8398" t="str">
        <f t="shared" si="131"/>
        <v>K30KER23T1 KER Kern Co GENT 2023 12 C114394 K30KER23T1</v>
      </c>
    </row>
    <row r="8399" spans="1:4">
      <c r="A8399" t="s">
        <v>39255</v>
      </c>
      <c r="B8399" t="s">
        <v>39256</v>
      </c>
      <c r="D8399" t="str">
        <f t="shared" si="131"/>
        <v>KS0RHTE302 HAGERMAN TETRA PROTCOL BPN14770 CNS 302 KS0RHTE302</v>
      </c>
    </row>
    <row r="8400" spans="1:4">
      <c r="A8400" t="s">
        <v>39257</v>
      </c>
      <c r="B8400" t="s">
        <v>39258</v>
      </c>
      <c r="D8400" t="str">
        <f t="shared" si="131"/>
        <v>K30DAS7RIR ARE Sumner Reduced Irrigation Rice K30DAS7RIR</v>
      </c>
    </row>
    <row r="8401" spans="1:4">
      <c r="A8401" t="s">
        <v>39259</v>
      </c>
      <c r="B8401" t="s">
        <v>39260</v>
      </c>
      <c r="D8401" t="str">
        <f t="shared" si="131"/>
        <v>K30APSM781 PS Satoyo Oya Yamada Science Foundation K30APSM781</v>
      </c>
    </row>
    <row r="8402" spans="1:4">
      <c r="A8402" t="s">
        <v>39261</v>
      </c>
      <c r="B8402" t="s">
        <v>39262</v>
      </c>
      <c r="D8402" t="str">
        <f t="shared" si="131"/>
        <v>K30BPCEZ69 CNPRC MOSHIRI NEI R01EY034123 01 K30BPCEZ69</v>
      </c>
    </row>
    <row r="8403" spans="1:4">
      <c r="A8403" t="s">
        <v>39263</v>
      </c>
      <c r="B8403" t="s">
        <v>39264</v>
      </c>
      <c r="D8403" t="str">
        <f t="shared" si="131"/>
        <v>K30HAMMISS ENT U of Mississippi K30HAMMISS</v>
      </c>
    </row>
    <row r="8404" spans="1:4">
      <c r="A8404" t="s">
        <v>39265</v>
      </c>
      <c r="B8404" t="s">
        <v>39266</v>
      </c>
      <c r="D8404" t="str">
        <f t="shared" si="131"/>
        <v>K30SLOANJV CHEM Velazquez SLOAN Foundation 2023 K30SLOANJV</v>
      </c>
    </row>
    <row r="8405" spans="1:4">
      <c r="A8405" t="s">
        <v>39267</v>
      </c>
      <c r="B8405" t="s">
        <v>39268</v>
      </c>
      <c r="D8405" t="str">
        <f t="shared" si="131"/>
        <v>K30DW76F82 ICSP CONFERENCE TRAVEL SUPPORT K30DW76F82</v>
      </c>
    </row>
    <row r="8406" spans="1:4">
      <c r="A8406" t="s">
        <v>39269</v>
      </c>
      <c r="B8406" t="s">
        <v>39270</v>
      </c>
      <c r="D8406" t="str">
        <f t="shared" si="131"/>
        <v>KS0SS76F83 Stavisky Kinship Foundation 6 30 26 KS0SS76F83</v>
      </c>
    </row>
    <row r="8407" spans="1:4">
      <c r="A8407" t="s">
        <v>39271</v>
      </c>
      <c r="B8407" t="s">
        <v>39272</v>
      </c>
      <c r="D8407" t="str">
        <f t="shared" si="131"/>
        <v>KS0NRHY101 CDA HEALTH EQUITY KS0NRHY101</v>
      </c>
    </row>
    <row r="8408" spans="1:4">
      <c r="A8408" t="s">
        <v>39273</v>
      </c>
      <c r="B8408" t="s">
        <v>39274</v>
      </c>
      <c r="D8408" t="str">
        <f t="shared" si="131"/>
        <v>K302376F85 UCLBL Cybersecurity Scientific Computing K302376F85</v>
      </c>
    </row>
    <row r="8409" spans="1:4">
      <c r="A8409" t="s">
        <v>39275</v>
      </c>
      <c r="B8409" t="s">
        <v>39276</v>
      </c>
      <c r="D8409" t="str">
        <f t="shared" si="131"/>
        <v>K30EKM6F86 USDA FINA GSR TUITION K30EKM6F86</v>
      </c>
    </row>
    <row r="8410" spans="1:4">
      <c r="A8410" t="s">
        <v>39277</v>
      </c>
      <c r="B8410" t="s">
        <v>39278</v>
      </c>
      <c r="D8410" t="str">
        <f t="shared" si="131"/>
        <v>K30FRE23T1 FRE Fresno Co GENT 2023 08 C114432 K30FRE23T1</v>
      </c>
    </row>
    <row r="8411" spans="1:4">
      <c r="A8411" t="s">
        <v>39279</v>
      </c>
      <c r="B8411" t="s">
        <v>39280</v>
      </c>
      <c r="D8411" t="str">
        <f t="shared" si="131"/>
        <v>KS0GRANF31 S E Grant Bauman F31 A23 1273 KS0GRANF31</v>
      </c>
    </row>
    <row r="8412" spans="1:4">
      <c r="A8412" t="s">
        <v>39281</v>
      </c>
      <c r="B8412" t="s">
        <v>39282</v>
      </c>
      <c r="D8412" t="str">
        <f t="shared" si="131"/>
        <v>KS0GRANTBA S E Grant Bauman F31 A23 1273 Banne KS0GRANTBA</v>
      </c>
    </row>
    <row r="8413" spans="1:4">
      <c r="A8413" t="s">
        <v>39283</v>
      </c>
      <c r="B8413" t="s">
        <v>39284</v>
      </c>
      <c r="D8413" t="str">
        <f t="shared" si="131"/>
        <v>KS0MACK080 ASCC Cellenkos CK0804 101 1 KS0MACK080</v>
      </c>
    </row>
    <row r="8414" spans="1:4">
      <c r="A8414" t="s">
        <v>39285</v>
      </c>
      <c r="B8414" t="s">
        <v>39286</v>
      </c>
      <c r="D8414" t="str">
        <f t="shared" si="131"/>
        <v>KS0EMAMGN2 MAVERAKIS AMGEN INC A23 3548 0 KS0EMAMGN2</v>
      </c>
    </row>
    <row r="8415" spans="1:4">
      <c r="A8415" t="s">
        <v>39287</v>
      </c>
      <c r="B8415" t="s">
        <v>39288</v>
      </c>
      <c r="D8415" t="str">
        <f t="shared" si="131"/>
        <v>KS0EMUCSF1 MAVERAKIS UCSF SUB A23 2463 KS0EMUCSF1</v>
      </c>
    </row>
    <row r="8416" spans="1:4">
      <c r="A8416" t="s">
        <v>39289</v>
      </c>
      <c r="B8416" t="s">
        <v>39290</v>
      </c>
      <c r="D8416" t="str">
        <f t="shared" si="131"/>
        <v>KS0IDAJ201 MED IMID ANDERSON UCSF R01 PRIME SUBAWD KS0IDAJ201</v>
      </c>
    </row>
    <row r="8417" spans="1:4">
      <c r="A8417" t="s">
        <v>39291</v>
      </c>
      <c r="B8417" t="s">
        <v>39292</v>
      </c>
      <c r="D8417" t="str">
        <f t="shared" si="131"/>
        <v>K30ALIANZA Chem Britt Alianza UCMX K30ALIANZA</v>
      </c>
    </row>
    <row r="8418" spans="1:4">
      <c r="A8418" t="s">
        <v>39293</v>
      </c>
      <c r="B8418" t="s">
        <v>39294</v>
      </c>
      <c r="D8418" t="str">
        <f t="shared" si="131"/>
        <v>K30SCW6F93 5 31 25 CPSU Olive Byproduct K30SCW6F93</v>
      </c>
    </row>
    <row r="8419" spans="1:4">
      <c r="A8419" t="s">
        <v>39295</v>
      </c>
      <c r="B8419" t="s">
        <v>39296</v>
      </c>
      <c r="D8419" t="str">
        <f t="shared" si="131"/>
        <v>K304873295 Barajas Caltrans Equity Travel K304873295</v>
      </c>
    </row>
    <row r="8420" spans="1:4">
      <c r="A8420" t="s">
        <v>39297</v>
      </c>
      <c r="B8420" t="s">
        <v>39298</v>
      </c>
      <c r="D8420" t="str">
        <f t="shared" si="131"/>
        <v>K30SUV261E LAWR Suvocarev CA DFF Redwood Equipment K30SUV261E</v>
      </c>
    </row>
    <row r="8421" spans="1:4">
      <c r="A8421" t="s">
        <v>39299</v>
      </c>
      <c r="B8421" t="s">
        <v>39300</v>
      </c>
      <c r="D8421" t="str">
        <f t="shared" si="131"/>
        <v>K30SUVO261 LAWR Suvocarev CA DFF Redwood Forest K30SUVO261</v>
      </c>
    </row>
    <row r="8422" spans="1:4">
      <c r="A8422" t="s">
        <v>39301</v>
      </c>
      <c r="B8422" t="s">
        <v>39302</v>
      </c>
      <c r="D8422" t="str">
        <f t="shared" si="131"/>
        <v>KS0MCCHEMO MED OBGYN CREININ CHEMO RESEARCH S L KS0MCCHEMO</v>
      </c>
    </row>
    <row r="8423" spans="1:4">
      <c r="A8423" t="s">
        <v>39303</v>
      </c>
      <c r="B8423" t="s">
        <v>39304</v>
      </c>
      <c r="D8423" t="str">
        <f t="shared" si="131"/>
        <v>K30JGNSF23 NSF CHIP CMOS MEMS Infared Spectro Systm K30JGNSF23</v>
      </c>
    </row>
    <row r="8424" spans="1:4">
      <c r="A8424" t="s">
        <v>39305</v>
      </c>
      <c r="B8424" t="s">
        <v>39306</v>
      </c>
      <c r="D8424" t="str">
        <f t="shared" si="131"/>
        <v>K30QGNSF23 NSF CHIP CMOS MEMS Infared Spectro Systm K30QGNSF23</v>
      </c>
    </row>
    <row r="8425" spans="1:4">
      <c r="A8425" t="s">
        <v>39307</v>
      </c>
      <c r="B8425" t="s">
        <v>39308</v>
      </c>
      <c r="D8425" t="str">
        <f t="shared" si="131"/>
        <v>KS0CIIDABY MED CIID BOROWSKY PCORI WISDOM YR07 KS0CIIDABY</v>
      </c>
    </row>
    <row r="8426" spans="1:4">
      <c r="A8426" t="s">
        <v>39309</v>
      </c>
      <c r="B8426" t="s">
        <v>39310</v>
      </c>
      <c r="D8426" t="str">
        <f t="shared" si="131"/>
        <v>KS0CIIDWM8 MED CIID BOROWSKY PCORI WISDOM YR08 KS0CIIDWM8</v>
      </c>
    </row>
    <row r="8427" spans="1:4">
      <c r="A8427" t="s">
        <v>39311</v>
      </c>
      <c r="B8427" t="s">
        <v>39312</v>
      </c>
      <c r="D8427" t="str">
        <f t="shared" si="131"/>
        <v>KS0M444ABV MED CIID BOROWSKY PCORI WISDOM STUDY KS0M444ABV</v>
      </c>
    </row>
    <row r="8428" spans="1:4">
      <c r="A8428" t="s">
        <v>39313</v>
      </c>
      <c r="B8428" t="s">
        <v>39314</v>
      </c>
      <c r="D8428" t="str">
        <f t="shared" si="131"/>
        <v>KS0M472ABY MED CIID BOROWSKY PCORI WISDOM YR07 KS0M472ABY</v>
      </c>
    </row>
    <row r="8429" spans="1:4">
      <c r="A8429" t="s">
        <v>39315</v>
      </c>
      <c r="B8429" t="s">
        <v>39316</v>
      </c>
      <c r="D8429" t="str">
        <f t="shared" si="131"/>
        <v>K30MATFLSF F Liu SIMONS FDN 2016 21 x23 K30MATFLSF</v>
      </c>
    </row>
    <row r="8430" spans="1:4">
      <c r="A8430" t="s">
        <v>39317</v>
      </c>
      <c r="B8430" t="s">
        <v>39318</v>
      </c>
      <c r="D8430" t="str">
        <f t="shared" si="131"/>
        <v>K30SIMONFL Simons foundation funds for Dept Liu K30SIMONFL</v>
      </c>
    </row>
    <row r="8431" spans="1:4">
      <c r="A8431" t="s">
        <v>39319</v>
      </c>
      <c r="B8431" t="s">
        <v>39320</v>
      </c>
      <c r="D8431" t="str">
        <f t="shared" si="131"/>
        <v>K30GLKCGP3 GEL HWANG NSF COMP INFRAS GEODYN 3P K30GLKCGP3</v>
      </c>
    </row>
    <row r="8432" spans="1:4">
      <c r="A8432" t="s">
        <v>39321</v>
      </c>
      <c r="B8432" t="s">
        <v>39322</v>
      </c>
      <c r="D8432" t="str">
        <f t="shared" si="131"/>
        <v>K30GLKCIG3 GEL Hwang NSF COMP INFRAS GEODYN 3 K30GLKCIG3</v>
      </c>
    </row>
    <row r="8433" spans="1:4">
      <c r="A8433" t="s">
        <v>39323</v>
      </c>
      <c r="B8433" t="s">
        <v>39324</v>
      </c>
      <c r="D8433" t="str">
        <f t="shared" si="131"/>
        <v>K30EXN0419 USDA 58 2030 6 015 Acq Goods Servs K30EXN0419</v>
      </c>
    </row>
    <row r="8434" spans="1:4">
      <c r="A8434" t="s">
        <v>39325</v>
      </c>
      <c r="B8434" t="s">
        <v>39326</v>
      </c>
      <c r="D8434" t="str">
        <f t="shared" si="131"/>
        <v>KS0ERLM642 MERM ROCHE FLU MAY KS0ERLM642</v>
      </c>
    </row>
    <row r="8435" spans="1:4">
      <c r="A8435" t="s">
        <v>39327</v>
      </c>
      <c r="B8435" t="s">
        <v>39328</v>
      </c>
      <c r="D8435" t="str">
        <f t="shared" si="131"/>
        <v>K30HER2017 LAWR NASA IMPACTS OF ESTUARINE K30HER2017</v>
      </c>
    </row>
    <row r="8436" spans="1:4">
      <c r="A8436" t="s">
        <v>39329</v>
      </c>
      <c r="B8436" t="s">
        <v>39330</v>
      </c>
      <c r="D8436" t="str">
        <f t="shared" si="131"/>
        <v>K30CNSMG33 GOLDMAN SUB CORNELL R01NS104926 YR1 K30CNSMG33</v>
      </c>
    </row>
    <row r="8437" spans="1:4">
      <c r="A8437" t="s">
        <v>39331</v>
      </c>
      <c r="B8437" t="s">
        <v>39332</v>
      </c>
      <c r="D8437" t="str">
        <f t="shared" si="131"/>
        <v>K30CNSMG36 SUB CORNELL R01NS104926 YR2 CLOSED K30CNSMG36</v>
      </c>
    </row>
    <row r="8438" spans="1:4">
      <c r="A8438" t="s">
        <v>39333</v>
      </c>
      <c r="B8438" t="s">
        <v>39334</v>
      </c>
      <c r="D8438" t="str">
        <f t="shared" si="131"/>
        <v>K30CNSMG40 SUB CORNELL R01NS104926 YR3 CLOSED K30CNSMG40</v>
      </c>
    </row>
    <row r="8439" spans="1:4">
      <c r="A8439" t="s">
        <v>39335</v>
      </c>
      <c r="B8439" t="s">
        <v>39336</v>
      </c>
      <c r="D8439" t="str">
        <f t="shared" si="131"/>
        <v>K30CNSMG45 GOLDMAN SUB CORNELL R01NS104926 CLOSED K30CNSMG45</v>
      </c>
    </row>
    <row r="8440" spans="1:4">
      <c r="A8440" t="s">
        <v>39337</v>
      </c>
      <c r="B8440" t="s">
        <v>39338</v>
      </c>
      <c r="D8440" t="str">
        <f t="shared" si="131"/>
        <v>K30CNSMG49 GOLDMAN CORNELL R01NS104926 YR5 CLOSED K30CNSMG49</v>
      </c>
    </row>
    <row r="8441" spans="1:4">
      <c r="A8441" t="s">
        <v>39339</v>
      </c>
      <c r="B8441" t="s">
        <v>39340</v>
      </c>
      <c r="D8441" t="str">
        <f t="shared" si="131"/>
        <v>K30V440L69 VMB LEIN NIH NIA RO1 Exosomes in AD K30V440L69</v>
      </c>
    </row>
    <row r="8442" spans="1:4">
      <c r="A8442" t="s">
        <v>39341</v>
      </c>
      <c r="B8442" t="s">
        <v>39342</v>
      </c>
      <c r="D8442" t="str">
        <f t="shared" si="131"/>
        <v>KS0CAKA207 MED IMCA KNOWLTON NIH 1R01AG056710 KS0CAKA207</v>
      </c>
    </row>
    <row r="8443" spans="1:4">
      <c r="A8443" t="s">
        <v>39343</v>
      </c>
      <c r="B8443" t="s">
        <v>39344</v>
      </c>
      <c r="D8443" t="str">
        <f t="shared" si="131"/>
        <v>KS0HOCH825 MED IMHO CHEW ELI I3Y MC JPCF KS0HOCH825</v>
      </c>
    </row>
    <row r="8444" spans="1:4">
      <c r="A8444" t="s">
        <v>39345</v>
      </c>
      <c r="B8444" t="s">
        <v>39346</v>
      </c>
      <c r="D8444" t="str">
        <f t="shared" si="131"/>
        <v>K30TERC128 JMIE TERC CTC Prop 12 N Shore Sugar Pi K30TERC128</v>
      </c>
    </row>
    <row r="8445" spans="1:4">
      <c r="A8445" t="s">
        <v>39347</v>
      </c>
      <c r="B8445" t="s">
        <v>39348</v>
      </c>
      <c r="D8445" t="str">
        <f t="shared" si="131"/>
        <v>K30TERC202 TENV CTC Prop 12 N Shore Sugar Pine K30TERC202</v>
      </c>
    </row>
    <row r="8446" spans="1:4">
      <c r="A8446" t="s">
        <v>39349</v>
      </c>
      <c r="B8446" t="s">
        <v>39350</v>
      </c>
      <c r="D8446" t="str">
        <f t="shared" si="131"/>
        <v>K30RRHOOIL NUTR HOLT USDA NIFA OLIVE OIL K30RRHOOIL</v>
      </c>
    </row>
    <row r="8447" spans="1:4">
      <c r="A8447" t="s">
        <v>39351</v>
      </c>
      <c r="B8447" t="s">
        <v>39352</v>
      </c>
      <c r="D8447" t="str">
        <f t="shared" si="131"/>
        <v>K30JGBERMT NSF CAREER K30JGBERMT</v>
      </c>
    </row>
    <row r="8448" spans="1:4">
      <c r="A8448" t="s">
        <v>39353</v>
      </c>
      <c r="B8448" t="s">
        <v>39354</v>
      </c>
      <c r="D8448" t="str">
        <f t="shared" si="131"/>
        <v>K30S4JD001 CEE DWR PROP 50 OTHER PROCUREMENT K30S4JD001</v>
      </c>
    </row>
    <row r="8449" spans="1:4">
      <c r="A8449" t="s">
        <v>39355</v>
      </c>
      <c r="B8449" t="s">
        <v>39356</v>
      </c>
      <c r="D8449" t="str">
        <f t="shared" si="131"/>
        <v>K30S4JD003 CEE DWR PROP 50 CONSTRUCTION COSTS K30S4JD003</v>
      </c>
    </row>
    <row r="8450" spans="1:4">
      <c r="A8450" t="s">
        <v>39357</v>
      </c>
      <c r="B8450" t="s">
        <v>39358</v>
      </c>
      <c r="D8450" t="str">
        <f t="shared" si="131"/>
        <v>K30S4JD005 CEE DWR PROP 50 ENGINEERING COSTS K30S4JD005</v>
      </c>
    </row>
    <row r="8451" spans="1:4">
      <c r="A8451" t="s">
        <v>39359</v>
      </c>
      <c r="B8451" t="s">
        <v>39360</v>
      </c>
      <c r="D8451" t="str">
        <f t="shared" ref="D8451:D8514" si="132">A8451&amp;" "&amp;B8451</f>
        <v>K30S4JD007 CEE DWR PROP 50 EQUIPMENT COSTS K30S4JD007</v>
      </c>
    </row>
    <row r="8452" spans="1:4">
      <c r="A8452" t="s">
        <v>39361</v>
      </c>
      <c r="B8452" t="s">
        <v>39362</v>
      </c>
      <c r="D8452" t="str">
        <f t="shared" si="132"/>
        <v>K30S4JD009 CEE DWR PROP 50 RESEARCH COSTS K30S4JD009</v>
      </c>
    </row>
    <row r="8453" spans="1:4">
      <c r="A8453" t="s">
        <v>39363</v>
      </c>
      <c r="B8453" t="s">
        <v>39364</v>
      </c>
      <c r="D8453" t="str">
        <f t="shared" si="132"/>
        <v>K30S4JD011 CEE DWR PROP 50 O M COSTS K30S4JD011</v>
      </c>
    </row>
    <row r="8454" spans="1:4">
      <c r="A8454" t="s">
        <v>39365</v>
      </c>
      <c r="B8454" t="s">
        <v>39366</v>
      </c>
      <c r="D8454" t="str">
        <f t="shared" si="132"/>
        <v>K30ZAC2119 LAWR DANIELE ZACCARIA PISTACHIO K30ZAC2119</v>
      </c>
    </row>
    <row r="8455" spans="1:4">
      <c r="A8455" t="s">
        <v>39367</v>
      </c>
      <c r="B8455" t="s">
        <v>39368</v>
      </c>
      <c r="D8455" t="str">
        <f t="shared" si="132"/>
        <v>K30BPCBZ88 CNPRC Tarantal NIH 77B87 K30BPCBZ88</v>
      </c>
    </row>
    <row r="8456" spans="1:4">
      <c r="A8456" t="s">
        <v>39369</v>
      </c>
      <c r="B8456" t="s">
        <v>39370</v>
      </c>
      <c r="D8456" t="str">
        <f t="shared" si="132"/>
        <v>K30APSF761 PS MELOTTO USDA PI GEISSELER LAWR K30APSF761</v>
      </c>
    </row>
    <row r="8457" spans="1:4">
      <c r="A8457" t="s">
        <v>39371</v>
      </c>
      <c r="B8457" t="s">
        <v>39372</v>
      </c>
      <c r="D8457" t="str">
        <f t="shared" si="132"/>
        <v>K30GEIS798 ADJG GEIS Soil Health Stress 3 30 21 K30GEIS798</v>
      </c>
    </row>
    <row r="8458" spans="1:4">
      <c r="A8458" t="s">
        <v>39373</v>
      </c>
      <c r="B8458" t="s">
        <v>39374</v>
      </c>
      <c r="D8458" t="str">
        <f t="shared" si="132"/>
        <v>KS0MKK2320 Kiuru K23 Molecular basis of melanocyti KS0MKK2320</v>
      </c>
    </row>
    <row r="8459" spans="1:4">
      <c r="A8459" t="s">
        <v>39375</v>
      </c>
      <c r="B8459" t="s">
        <v>39376</v>
      </c>
      <c r="D8459" t="str">
        <f t="shared" si="132"/>
        <v>K30V073ACI VM OHI OHW NG ARPA COTE DIVOIRE FUNDS K30V073ACI</v>
      </c>
    </row>
    <row r="8460" spans="1:4">
      <c r="A8460" t="s">
        <v>39377</v>
      </c>
      <c r="B8460" t="s">
        <v>39378</v>
      </c>
      <c r="D8460" t="str">
        <f t="shared" si="132"/>
        <v>K30V073ACM VM OHI OHW NG ARPA CAMEROON FUNDS K30V073ACM</v>
      </c>
    </row>
    <row r="8461" spans="1:4">
      <c r="A8461" t="s">
        <v>39379</v>
      </c>
      <c r="B8461" t="s">
        <v>39380</v>
      </c>
      <c r="D8461" t="str">
        <f t="shared" si="132"/>
        <v>K30V073OHW VM OHI ONE HEALTH WORKFORCE NEXT GEN K30V073OHW</v>
      </c>
    </row>
    <row r="8462" spans="1:4">
      <c r="A8462" t="s">
        <v>39381</v>
      </c>
      <c r="B8462" t="s">
        <v>39382</v>
      </c>
      <c r="D8462" t="str">
        <f t="shared" si="132"/>
        <v>K30V073WCI VM OHI OHW NG GHSA COTE DIVOIRE FUNDS K30V073WCI</v>
      </c>
    </row>
    <row r="8463" spans="1:4">
      <c r="A8463" t="s">
        <v>39383</v>
      </c>
      <c r="B8463" t="s">
        <v>39384</v>
      </c>
      <c r="D8463" t="str">
        <f t="shared" si="132"/>
        <v>K30V073WCM VM OHI OHW NG CAMEROON T3 FUNDS K30V073WCM</v>
      </c>
    </row>
    <row r="8464" spans="1:4">
      <c r="A8464" t="s">
        <v>39385</v>
      </c>
      <c r="B8464" t="s">
        <v>39386</v>
      </c>
      <c r="D8464" t="str">
        <f t="shared" si="132"/>
        <v>K30V073WDC VM OHI OHW NG DRC KSPH MS PROGRAM K30V073WDC</v>
      </c>
    </row>
    <row r="8465" spans="1:4">
      <c r="A8465" t="s">
        <v>39387</v>
      </c>
      <c r="B8465" t="s">
        <v>39388</v>
      </c>
      <c r="D8465" t="str">
        <f t="shared" si="132"/>
        <v>K30V073WKC VM OHI OHW NG KOICA CAMBOHUN FUNDS K30V073WKC</v>
      </c>
    </row>
    <row r="8466" spans="1:4">
      <c r="A8466" t="s">
        <v>39389</v>
      </c>
      <c r="B8466" t="s">
        <v>39390</v>
      </c>
      <c r="D8466" t="str">
        <f t="shared" si="132"/>
        <v>K30V073WPG VM OHI OHW NG PHILIPPINES GHSA FUNDS K30V073WPG</v>
      </c>
    </row>
    <row r="8467" spans="1:4">
      <c r="A8467" t="s">
        <v>39391</v>
      </c>
      <c r="B8467" t="s">
        <v>39392</v>
      </c>
      <c r="D8467" t="str">
        <f t="shared" si="132"/>
        <v>K30V073WT4 VM OHI OHW NG RDMA MALAYSIA T4 FUNDS K30V073WT4</v>
      </c>
    </row>
    <row r="8468" spans="1:4">
      <c r="A8468" t="s">
        <v>39393</v>
      </c>
      <c r="B8468" t="s">
        <v>39394</v>
      </c>
      <c r="D8468" t="str">
        <f t="shared" si="132"/>
        <v>KS0MTR2101 Talbott NIH 9 19 8 20 spo A20 0886 KS0MTR2101</v>
      </c>
    </row>
    <row r="8469" spans="1:4">
      <c r="A8469" t="s">
        <v>39395</v>
      </c>
      <c r="B8469" t="s">
        <v>39396</v>
      </c>
      <c r="D8469" t="str">
        <f t="shared" si="132"/>
        <v>KS0SOYALE1 OzonoffYale year 1 7 19 6 20 spo 20 1591 KS0SOYALE1</v>
      </c>
    </row>
    <row r="8470" spans="1:4">
      <c r="A8470" t="s">
        <v>39397</v>
      </c>
      <c r="B8470" t="s">
        <v>39398</v>
      </c>
      <c r="D8470" t="str">
        <f t="shared" si="132"/>
        <v>KS0TNEPICL Niendam R01 SPO A19 3250 KS0TNEPICL</v>
      </c>
    </row>
    <row r="8471" spans="1:4">
      <c r="A8471" t="s">
        <v>39399</v>
      </c>
      <c r="B8471" t="s">
        <v>39400</v>
      </c>
      <c r="D8471" t="str">
        <f t="shared" si="132"/>
        <v>K304877084 ClimateWorks Policy Institute funds K304877084</v>
      </c>
    </row>
    <row r="8472" spans="1:4">
      <c r="A8472" t="s">
        <v>39401</v>
      </c>
      <c r="B8472" t="s">
        <v>39402</v>
      </c>
      <c r="D8472" t="str">
        <f t="shared" si="132"/>
        <v>K304877085 ClimateWorks 3REVs funding K304877085</v>
      </c>
    </row>
    <row r="8473" spans="1:4">
      <c r="A8473" t="s">
        <v>39403</v>
      </c>
      <c r="B8473" t="s">
        <v>39404</v>
      </c>
      <c r="D8473" t="str">
        <f t="shared" si="132"/>
        <v>K304877086 ClimateWorks China Center Funding K304877086</v>
      </c>
    </row>
    <row r="8474" spans="1:4">
      <c r="A8474" t="s">
        <v>39405</v>
      </c>
      <c r="B8474" t="s">
        <v>39406</v>
      </c>
      <c r="D8474" t="str">
        <f t="shared" si="132"/>
        <v>K304877087 ClimateWorks PHEV Funding Intl K304877087</v>
      </c>
    </row>
    <row r="8475" spans="1:4">
      <c r="A8475" t="s">
        <v>39407</v>
      </c>
      <c r="B8475" t="s">
        <v>39408</v>
      </c>
      <c r="D8475" t="str">
        <f t="shared" si="132"/>
        <v>K30DRC77C2 GRDC USA Ethiopia Initiative 1 632 000 K30DRC77C2</v>
      </c>
    </row>
    <row r="8476" spans="1:4">
      <c r="A8476" t="s">
        <v>39409</v>
      </c>
      <c r="B8476" t="s">
        <v>39410</v>
      </c>
      <c r="D8476" t="str">
        <f t="shared" si="132"/>
        <v>K30DRC77PS GRDC Participant Support K30DRC77PS</v>
      </c>
    </row>
    <row r="8477" spans="1:4">
      <c r="A8477" t="s">
        <v>39411</v>
      </c>
      <c r="B8477" t="s">
        <v>39412</v>
      </c>
      <c r="D8477" t="str">
        <f t="shared" si="132"/>
        <v>KS0HOAM816 MED IMCT ABEDI PACT Pharma KS0HOAM816</v>
      </c>
    </row>
    <row r="8478" spans="1:4">
      <c r="A8478" t="s">
        <v>39413</v>
      </c>
      <c r="B8478" t="s">
        <v>39414</v>
      </c>
      <c r="D8478" t="str">
        <f t="shared" si="132"/>
        <v>K30OFOMIC2 WAKE FOREST OMICS ANALYSIS OF PAIN YR 2 K30OFOMIC2</v>
      </c>
    </row>
    <row r="8479" spans="1:4">
      <c r="A8479" t="s">
        <v>39415</v>
      </c>
      <c r="B8479" t="s">
        <v>39416</v>
      </c>
      <c r="D8479" t="str">
        <f t="shared" si="132"/>
        <v>K30OFOMIC3 WAKE FOREST OMICS ANALYSIS OF PAIN YR3 K30OFOMIC3</v>
      </c>
    </row>
    <row r="8480" spans="1:4">
      <c r="A8480" t="s">
        <v>39417</v>
      </c>
      <c r="B8480" t="s">
        <v>39418</v>
      </c>
      <c r="D8480" t="str">
        <f t="shared" si="132"/>
        <v>K30OFOMIC4 WAKE FOREST OMICS ANALYSIS OF PAIN YR4 K30OFOMIC4</v>
      </c>
    </row>
    <row r="8481" spans="1:4">
      <c r="A8481" t="s">
        <v>39419</v>
      </c>
      <c r="B8481" t="s">
        <v>39420</v>
      </c>
      <c r="D8481" t="str">
        <f t="shared" si="132"/>
        <v>K30OFOMICS WAKE FOREST OMICS ANALYSIS OF PAIN K30OFOMICS</v>
      </c>
    </row>
    <row r="8482" spans="1:4">
      <c r="A8482" t="s">
        <v>39421</v>
      </c>
      <c r="B8482" t="s">
        <v>39422</v>
      </c>
      <c r="D8482" t="str">
        <f t="shared" si="132"/>
        <v>KS0RTNESUP Neutrophil Supplement for Vla Diaz Ochoa KS0RTNESUP</v>
      </c>
    </row>
    <row r="8483" spans="1:4">
      <c r="A8483" t="s">
        <v>39423</v>
      </c>
      <c r="B8483" t="s">
        <v>39424</v>
      </c>
      <c r="D8483" t="str">
        <f t="shared" si="132"/>
        <v>KS0RTNEUTR Neutrophil intrinsic role KS0RTNEUTR</v>
      </c>
    </row>
    <row r="8484" spans="1:4">
      <c r="A8484" t="s">
        <v>39425</v>
      </c>
      <c r="B8484" t="s">
        <v>39426</v>
      </c>
      <c r="D8484" t="str">
        <f t="shared" si="132"/>
        <v>K30CPCCZ82 CNPRC Morrison Takeda A19 4254 K30CPCCZ82</v>
      </c>
    </row>
    <row r="8485" spans="1:4">
      <c r="A8485" t="s">
        <v>39427</v>
      </c>
      <c r="B8485" t="s">
        <v>39428</v>
      </c>
      <c r="D8485" t="str">
        <f t="shared" si="132"/>
        <v>K30CPCCZ83 CNPRCMorrison Takeda A19 4254 Imaging K30CPCCZ83</v>
      </c>
    </row>
    <row r="8486" spans="1:4">
      <c r="A8486" t="s">
        <v>39429</v>
      </c>
      <c r="B8486" t="s">
        <v>39430</v>
      </c>
      <c r="D8486" t="str">
        <f t="shared" si="132"/>
        <v>KS0HOKK304 MED IMHO KELLY OHSU CTSU KS0HOKK304</v>
      </c>
    </row>
    <row r="8487" spans="1:4">
      <c r="A8487" t="s">
        <v>39431</v>
      </c>
      <c r="B8487" t="s">
        <v>39432</v>
      </c>
      <c r="D8487" t="str">
        <f t="shared" si="132"/>
        <v>KS0HOKK306 MED IMHO KELLY OHSU CTSU y2 KS0HOKK306</v>
      </c>
    </row>
    <row r="8488" spans="1:4">
      <c r="A8488" t="s">
        <v>39433</v>
      </c>
      <c r="B8488" t="s">
        <v>39434</v>
      </c>
      <c r="D8488" t="str">
        <f t="shared" si="132"/>
        <v>KS0HOAR800 MED IMHO ARORA EXELIXIS CANCER RES KS0HOAR800</v>
      </c>
    </row>
    <row r="8489" spans="1:4">
      <c r="A8489" t="s">
        <v>39435</v>
      </c>
      <c r="B8489" t="s">
        <v>39436</v>
      </c>
      <c r="D8489" t="str">
        <f t="shared" si="132"/>
        <v>K30ENG7C53 WENG DWR Delta Restoration 9 30 2022 K30ENG7C53</v>
      </c>
    </row>
    <row r="8490" spans="1:4">
      <c r="A8490" t="s">
        <v>39437</v>
      </c>
      <c r="B8490" t="s">
        <v>39438</v>
      </c>
      <c r="D8490" t="str">
        <f t="shared" si="132"/>
        <v>K30LSK7C53 BOHART DWR Delta Restoration 9 30 2022 K30LSK7C53</v>
      </c>
    </row>
    <row r="8491" spans="1:4">
      <c r="A8491" t="s">
        <v>39439</v>
      </c>
      <c r="B8491" t="s">
        <v>39440</v>
      </c>
      <c r="D8491" t="str">
        <f t="shared" si="132"/>
        <v>K30V473NAC VM OHI USDA NACA Bird K30V473NAC</v>
      </c>
    </row>
    <row r="8492" spans="1:4">
      <c r="A8492" t="s">
        <v>39441</v>
      </c>
      <c r="B8492" t="s">
        <v>39442</v>
      </c>
      <c r="D8492" t="str">
        <f t="shared" si="132"/>
        <v>KS0CPSFOSR PATTEN STROKE OUTCOMES UCI 03 21 KS0CPSFOSR</v>
      </c>
    </row>
    <row r="8493" spans="1:4">
      <c r="A8493" t="s">
        <v>39443</v>
      </c>
      <c r="B8493" t="s">
        <v>39444</v>
      </c>
      <c r="D8493" t="str">
        <f t="shared" si="132"/>
        <v>K30LAS5GRO HE Simmons NR NIH GROWell K30LAS5GRO</v>
      </c>
    </row>
    <row r="8494" spans="1:4">
      <c r="A8494" t="s">
        <v>39445</v>
      </c>
      <c r="B8494" t="s">
        <v>39446</v>
      </c>
      <c r="D8494" t="str">
        <f t="shared" si="132"/>
        <v>KS0IDPB201 MED IMID PENN NIAID R01 UBIQUITIN KS0IDPB201</v>
      </c>
    </row>
    <row r="8495" spans="1:4">
      <c r="A8495" t="s">
        <v>39447</v>
      </c>
      <c r="B8495" t="s">
        <v>39448</v>
      </c>
      <c r="D8495" t="str">
        <f t="shared" si="132"/>
        <v>KS0GISS809 MED IMGI CELGENE CC 90001 NASH 001 SARK KS0GISS809</v>
      </c>
    </row>
    <row r="8496" spans="1:4">
      <c r="A8496" t="s">
        <v>39449</v>
      </c>
      <c r="B8496" t="s">
        <v>39450</v>
      </c>
      <c r="D8496" t="str">
        <f t="shared" si="132"/>
        <v>K30PSYRP36 PSY NEW ALTERNATIVES A20 2809 0 K30PSYRP36</v>
      </c>
    </row>
    <row r="8497" spans="1:4">
      <c r="A8497" t="s">
        <v>39451</v>
      </c>
      <c r="B8497" t="s">
        <v>39452</v>
      </c>
      <c r="D8497" t="str">
        <f t="shared" si="132"/>
        <v>K30ASPROP1 CDFW eDNA metabarcoding protocol K30ASPROP1</v>
      </c>
    </row>
    <row r="8498" spans="1:4">
      <c r="A8498" t="s">
        <v>39453</v>
      </c>
      <c r="B8498" t="s">
        <v>39454</v>
      </c>
      <c r="D8498" t="str">
        <f t="shared" si="132"/>
        <v>K303873035 CEC PCM Enhanced insulation Finance K303873035</v>
      </c>
    </row>
    <row r="8499" spans="1:4">
      <c r="A8499" t="s">
        <v>39455</v>
      </c>
      <c r="B8499" t="s">
        <v>39456</v>
      </c>
      <c r="D8499" t="str">
        <f t="shared" si="132"/>
        <v>K303873036 CEC PCM Enhanced Insulation Engineer K303873036</v>
      </c>
    </row>
    <row r="8500" spans="1:4">
      <c r="A8500" t="s">
        <v>39457</v>
      </c>
      <c r="B8500" t="s">
        <v>39458</v>
      </c>
      <c r="D8500" t="str">
        <f t="shared" si="132"/>
        <v>K305873026 CEC PCM Enhanced insulation Market K305873026</v>
      </c>
    </row>
    <row r="8501" spans="1:4">
      <c r="A8501" t="s">
        <v>39459</v>
      </c>
      <c r="B8501" t="s">
        <v>39460</v>
      </c>
      <c r="D8501" t="str">
        <f t="shared" si="132"/>
        <v>K305873027 Expense Account for Fund 77C71 Outreach K305873027</v>
      </c>
    </row>
    <row r="8502" spans="1:4">
      <c r="A8502" t="s">
        <v>39461</v>
      </c>
      <c r="B8502" t="s">
        <v>39462</v>
      </c>
      <c r="D8502" t="str">
        <f t="shared" si="132"/>
        <v>K30NMW7C72 CDPR Pesticide impact on Bees 2019 22 K30NMW7C72</v>
      </c>
    </row>
    <row r="8503" spans="1:4">
      <c r="A8503" t="s">
        <v>39463</v>
      </c>
      <c r="B8503" t="s">
        <v>39464</v>
      </c>
      <c r="D8503" t="str">
        <f t="shared" si="132"/>
        <v>K30HER3195 LAWR APJH Wetlands in Pelagic Food Webs K30HER3195</v>
      </c>
    </row>
    <row r="8504" spans="1:4">
      <c r="A8504" t="s">
        <v>39465</v>
      </c>
      <c r="B8504" t="s">
        <v>39466</v>
      </c>
      <c r="D8504" t="str">
        <f t="shared" si="132"/>
        <v>K30V431T75 APC KUROBE CDFW K30V431T75</v>
      </c>
    </row>
    <row r="8505" spans="1:4">
      <c r="A8505" t="s">
        <v>39467</v>
      </c>
      <c r="B8505" t="s">
        <v>39468</v>
      </c>
      <c r="D8505" t="str">
        <f t="shared" si="132"/>
        <v>K30RVR19T1 RVR Riverside Co GENT 2019 48 C000114031 K30RVR19T1</v>
      </c>
    </row>
    <row r="8506" spans="1:4">
      <c r="A8506" t="s">
        <v>39469</v>
      </c>
      <c r="B8506" t="s">
        <v>39470</v>
      </c>
      <c r="D8506" t="str">
        <f t="shared" si="132"/>
        <v>KS0JKEP092 KENNEDY UCD BIOPHARM EP0092 12 31 21 KS0JKEP092</v>
      </c>
    </row>
    <row r="8507" spans="1:4">
      <c r="A8507" t="s">
        <v>39471</v>
      </c>
      <c r="B8507" t="s">
        <v>39472</v>
      </c>
      <c r="D8507" t="str">
        <f t="shared" si="132"/>
        <v>KS0PMOJ803 MED IMPM OLDHAM GALAPAGOS GLPG1690 KS0PMOJ803</v>
      </c>
    </row>
    <row r="8508" spans="1:4">
      <c r="A8508" t="s">
        <v>39473</v>
      </c>
      <c r="B8508" t="s">
        <v>39474</v>
      </c>
      <c r="D8508" t="str">
        <f t="shared" si="132"/>
        <v>KS0HOAR801 MED IMHO ARORA SEATTLE GENETICS KS0HOAR801</v>
      </c>
    </row>
    <row r="8509" spans="1:4">
      <c r="A8509" t="s">
        <v>39475</v>
      </c>
      <c r="B8509" t="s">
        <v>39476</v>
      </c>
      <c r="D8509" t="str">
        <f t="shared" si="132"/>
        <v>KS0LNNIH01 MRAD Nardo TTL BodyPET Oncology A20 0300 KS0LNNIH01</v>
      </c>
    </row>
    <row r="8510" spans="1:4">
      <c r="A8510" t="s">
        <v>39477</v>
      </c>
      <c r="B8510" t="s">
        <v>39478</v>
      </c>
      <c r="D8510" t="str">
        <f t="shared" si="132"/>
        <v>KS0SHIHDOD Shih DoD A19 2920 KS0SHIHDOD</v>
      </c>
    </row>
    <row r="8511" spans="1:4">
      <c r="A8511" t="s">
        <v>39479</v>
      </c>
      <c r="B8511" t="s">
        <v>39480</v>
      </c>
      <c r="D8511" t="str">
        <f t="shared" si="132"/>
        <v>K30GECS2CT GEL COWGILL NSF SUBDUCTION TO SUTURE K30GECS2CT</v>
      </c>
    </row>
    <row r="8512" spans="1:4">
      <c r="A8512" t="s">
        <v>39481</v>
      </c>
      <c r="B8512" t="s">
        <v>39482</v>
      </c>
      <c r="D8512" t="str">
        <f t="shared" si="132"/>
        <v>KS0LZNLY01 ZHANG NEURALY NLY01 PD 1 12 23 KS0LZNLY01</v>
      </c>
    </row>
    <row r="8513" spans="1:4">
      <c r="A8513" t="s">
        <v>39483</v>
      </c>
      <c r="B8513" t="s">
        <v>39484</v>
      </c>
      <c r="D8513" t="str">
        <f t="shared" si="132"/>
        <v>K30CNSLK29 CNS BRESEE PI F32 STIPEND YR1 2 K30CNSLK29</v>
      </c>
    </row>
    <row r="8514" spans="1:4">
      <c r="A8514" t="s">
        <v>39485</v>
      </c>
      <c r="B8514" t="s">
        <v>39486</v>
      </c>
      <c r="D8514" t="str">
        <f t="shared" si="132"/>
        <v>K30CNSLK30 CNS BRESEE PI F32 INST ALLOW YR1 2 K30CNSLK30</v>
      </c>
    </row>
    <row r="8515" spans="1:4">
      <c r="A8515" t="s">
        <v>39487</v>
      </c>
      <c r="B8515" t="s">
        <v>39488</v>
      </c>
      <c r="D8515" t="str">
        <f t="shared" ref="D8515:D8578" si="133">A8515&amp;" "&amp;B8515</f>
        <v>K30CNSLK33 CNS BRESEE PI F32 STIPEND YR3 K30CNSLK33</v>
      </c>
    </row>
    <row r="8516" spans="1:4">
      <c r="A8516" t="s">
        <v>39489</v>
      </c>
      <c r="B8516" t="s">
        <v>39490</v>
      </c>
      <c r="D8516" t="str">
        <f t="shared" si="133"/>
        <v>K30CNSLK34 CNS BRESEE PI F32 INST ALLOW YR3 K30CNSLK34</v>
      </c>
    </row>
    <row r="8517" spans="1:4">
      <c r="A8517" t="s">
        <v>39491</v>
      </c>
      <c r="B8517" t="s">
        <v>39492</v>
      </c>
      <c r="D8517" t="str">
        <f t="shared" si="133"/>
        <v>KS0PMCC218 MED IMPM CHEN DOD CDMRP KS0PMCC218</v>
      </c>
    </row>
    <row r="8518" spans="1:4">
      <c r="A8518" t="s">
        <v>39493</v>
      </c>
      <c r="B8518" t="s">
        <v>39494</v>
      </c>
      <c r="D8518" t="str">
        <f t="shared" si="133"/>
        <v>K30CWSBARD 8 31 2024 SIMMONS US ISREAL BARD K30CWSBARD</v>
      </c>
    </row>
    <row r="8519" spans="1:4">
      <c r="A8519" t="s">
        <v>39495</v>
      </c>
      <c r="B8519" t="s">
        <v>39496</v>
      </c>
      <c r="D8519" t="str">
        <f t="shared" si="133"/>
        <v>K30AAJFFWS Developing SNP Panels lahontan cutthroat K30AAJFFWS</v>
      </c>
    </row>
    <row r="8520" spans="1:4">
      <c r="A8520" t="s">
        <v>39497</v>
      </c>
      <c r="B8520" t="s">
        <v>39498</v>
      </c>
      <c r="D8520" t="str">
        <f t="shared" si="133"/>
        <v>K30AJFLCTN Developing SNP Panels lahontan cutthroat K30AJFLCTN</v>
      </c>
    </row>
    <row r="8521" spans="1:4">
      <c r="A8521" t="s">
        <v>39499</v>
      </c>
      <c r="B8521" t="s">
        <v>39500</v>
      </c>
      <c r="D8521" t="str">
        <f t="shared" si="133"/>
        <v>K30TERC252 TENV SWCA Lower Truckee River Pyramid K30TERC252</v>
      </c>
    </row>
    <row r="8522" spans="1:4">
      <c r="A8522" t="s">
        <v>39501</v>
      </c>
      <c r="B8522" t="s">
        <v>39502</v>
      </c>
      <c r="D8522" t="str">
        <f t="shared" si="133"/>
        <v>KS0NRBD211 PHS HEALTH RESOURCES AND SERVICES KS0NRBD211</v>
      </c>
    </row>
    <row r="8523" spans="1:4">
      <c r="A8523" t="s">
        <v>39503</v>
      </c>
      <c r="B8523" t="s">
        <v>39504</v>
      </c>
      <c r="D8523" t="str">
        <f t="shared" si="133"/>
        <v>KS0CMMDA23 MCDONALD MDA CARE CENTER 06 23 KS0CMMDA23</v>
      </c>
    </row>
    <row r="8524" spans="1:4">
      <c r="A8524" t="s">
        <v>39505</v>
      </c>
      <c r="B8524" t="s">
        <v>39506</v>
      </c>
      <c r="D8524" t="str">
        <f t="shared" si="133"/>
        <v>KS0CMMDA24 MCDONALD MDA CARE CENTER 06 2022 KS0CMMDA24</v>
      </c>
    </row>
    <row r="8525" spans="1:4">
      <c r="A8525" t="s">
        <v>39507</v>
      </c>
      <c r="B8525" t="s">
        <v>39508</v>
      </c>
      <c r="D8525" t="str">
        <f t="shared" si="133"/>
        <v>KS0CMMDAFL MCDONALD MDA CARE CENTER 06 24 KS0CMMDAFL</v>
      </c>
    </row>
    <row r="8526" spans="1:4">
      <c r="A8526" t="s">
        <v>39509</v>
      </c>
      <c r="B8526" t="s">
        <v>39510</v>
      </c>
      <c r="D8526" t="str">
        <f t="shared" si="133"/>
        <v>KS0MDA2024 MCDONALD MDA CARE CENTER 06 24 KS0MDA2024</v>
      </c>
    </row>
    <row r="8527" spans="1:4">
      <c r="A8527" t="s">
        <v>39511</v>
      </c>
      <c r="B8527" t="s">
        <v>39512</v>
      </c>
      <c r="D8527" t="str">
        <f t="shared" si="133"/>
        <v>KS0SPYJ531 21 23 SPINE FELLOW GRANT AOSNA 07 23 KS0SPYJ531</v>
      </c>
    </row>
    <row r="8528" spans="1:4">
      <c r="A8528" t="s">
        <v>39513</v>
      </c>
      <c r="B8528" t="s">
        <v>39514</v>
      </c>
      <c r="D8528" t="str">
        <f t="shared" si="133"/>
        <v>K30CNSTH13 CNS HANKS R01MH124818 YR1 CLOSED K30CNSTH13</v>
      </c>
    </row>
    <row r="8529" spans="1:4">
      <c r="A8529" t="s">
        <v>39515</v>
      </c>
      <c r="B8529" t="s">
        <v>39516</v>
      </c>
      <c r="D8529" t="str">
        <f t="shared" si="133"/>
        <v>K30CNSTH14 CNS HANKS R01MH124818 YR2 K30CNSTH14</v>
      </c>
    </row>
    <row r="8530" spans="1:4">
      <c r="A8530" t="s">
        <v>39517</v>
      </c>
      <c r="B8530" t="s">
        <v>39518</v>
      </c>
      <c r="D8530" t="str">
        <f t="shared" si="133"/>
        <v>K30CNSTH15 CNS HANKS R01MH124818 YR3 K30CNSTH15</v>
      </c>
    </row>
    <row r="8531" spans="1:4">
      <c r="A8531" t="s">
        <v>39519</v>
      </c>
      <c r="B8531" t="s">
        <v>39520</v>
      </c>
      <c r="D8531" t="str">
        <f t="shared" si="133"/>
        <v>KS0GMHC303 MED IMGM HIRSCH UNIV WASH CHS GRANT KS0GMHC303</v>
      </c>
    </row>
    <row r="8532" spans="1:4">
      <c r="A8532" t="s">
        <v>39521</v>
      </c>
      <c r="B8532" t="s">
        <v>39522</v>
      </c>
      <c r="D8532" t="str">
        <f t="shared" si="133"/>
        <v>KS0GMHC304 MED IMGM HIRSCH UNIV WASH CHS 2021 22 KS0GMHC304</v>
      </c>
    </row>
    <row r="8533" spans="1:4">
      <c r="A8533" t="s">
        <v>39523</v>
      </c>
      <c r="B8533" t="s">
        <v>39524</v>
      </c>
      <c r="D8533" t="str">
        <f t="shared" si="133"/>
        <v>KS0GMHC305 MED IMGM HIRSCH UNIV WASH CHS 2022 23 KS0GMHC305</v>
      </c>
    </row>
    <row r="8534" spans="1:4">
      <c r="A8534" t="s">
        <v>39525</v>
      </c>
      <c r="B8534" t="s">
        <v>39526</v>
      </c>
      <c r="D8534" t="str">
        <f t="shared" si="133"/>
        <v>K30MBJGA35 MCB JGA NIH R35GM139621 01 K30MBJGA35</v>
      </c>
    </row>
    <row r="8535" spans="1:4">
      <c r="A8535" t="s">
        <v>39527</v>
      </c>
      <c r="B8535" t="s">
        <v>39528</v>
      </c>
      <c r="D8535" t="str">
        <f t="shared" si="133"/>
        <v>K30LCPOTHI NSF PGRP HAPLOID INDUCTION IN POTATO K30LCPOTHI</v>
      </c>
    </row>
    <row r="8536" spans="1:4">
      <c r="A8536" t="s">
        <v>39529</v>
      </c>
      <c r="B8536" t="s">
        <v>39530</v>
      </c>
      <c r="D8536" t="str">
        <f t="shared" si="133"/>
        <v>K30LLSFEIA Eff 8 1 2021 Nutrient Mgmt SFEI K30LLSFEIA</v>
      </c>
    </row>
    <row r="8537" spans="1:4">
      <c r="A8537" t="s">
        <v>39531</v>
      </c>
      <c r="B8537" t="s">
        <v>39532</v>
      </c>
      <c r="D8537" t="str">
        <f t="shared" si="133"/>
        <v>K30V4BWANG NIH K99 Toxoplasma Effector Research K30V4BWANG</v>
      </c>
    </row>
    <row r="8538" spans="1:4">
      <c r="A8538" t="s">
        <v>39533</v>
      </c>
      <c r="B8538" t="s">
        <v>39534</v>
      </c>
      <c r="D8538" t="str">
        <f t="shared" si="133"/>
        <v>K30DKBARD1 Dinesh Kumar BARD IS 5386 21 R K30DKBARD1</v>
      </c>
    </row>
    <row r="8539" spans="1:4">
      <c r="A8539" t="s">
        <v>39535</v>
      </c>
      <c r="B8539" t="s">
        <v>39536</v>
      </c>
      <c r="D8539" t="str">
        <f t="shared" si="133"/>
        <v>K30SDKBARD PLB Dinesh Kumar BARD IS 5386 21 R K30SDKBARD</v>
      </c>
    </row>
    <row r="8540" spans="1:4">
      <c r="A8540" t="s">
        <v>39537</v>
      </c>
      <c r="B8540" t="s">
        <v>39538</v>
      </c>
      <c r="D8540" t="str">
        <f t="shared" si="133"/>
        <v>KS0CRNIH21 MPHA RIPPLINGER NIH KS0CRNIH21</v>
      </c>
    </row>
    <row r="8541" spans="1:4">
      <c r="A8541" t="s">
        <v>39539</v>
      </c>
      <c r="B8541" t="s">
        <v>39540</v>
      </c>
      <c r="D8541" t="str">
        <f t="shared" si="133"/>
        <v>KS0VANNSF1 AHUMADA NEWHART 21 23 NSF AWARD KS0VANNSF1</v>
      </c>
    </row>
    <row r="8542" spans="1:4">
      <c r="A8542" t="s">
        <v>39541</v>
      </c>
      <c r="B8542" t="s">
        <v>39542</v>
      </c>
      <c r="D8542" t="str">
        <f t="shared" si="133"/>
        <v>KS0MZACF01 ZHAO FIERRO ADOLPH COORS FOUNDATION KS0MZACF01</v>
      </c>
    </row>
    <row r="8543" spans="1:4">
      <c r="A8543" t="s">
        <v>39543</v>
      </c>
      <c r="B8543" t="s">
        <v>39544</v>
      </c>
      <c r="D8543" t="str">
        <f t="shared" si="133"/>
        <v>K30ROD77D3 Agricultural Research Service USDA ARS K30ROD77D3</v>
      </c>
    </row>
    <row r="8544" spans="1:4">
      <c r="A8544" t="s">
        <v>39545</v>
      </c>
      <c r="B8544" t="s">
        <v>39546</v>
      </c>
      <c r="D8544" t="str">
        <f t="shared" si="133"/>
        <v>K30AQADMAI Dillner Multi Angle Imager for Aerosols K30AQADMAI</v>
      </c>
    </row>
    <row r="8545" spans="1:4">
      <c r="A8545" t="s">
        <v>39547</v>
      </c>
      <c r="B8545" t="s">
        <v>39548</v>
      </c>
      <c r="D8545" t="str">
        <f t="shared" si="133"/>
        <v>K30CLASTS8 Classic Talent Search Grant 2021 26 K30CLASTS8</v>
      </c>
    </row>
    <row r="8546" spans="1:4">
      <c r="A8546" t="s">
        <v>39549</v>
      </c>
      <c r="B8546" t="s">
        <v>39550</v>
      </c>
      <c r="D8546" t="str">
        <f t="shared" si="133"/>
        <v>K30PS0CLAS Classic TS 21 26 Participant Supp Costs K30PS0CLAS</v>
      </c>
    </row>
    <row r="8547" spans="1:4">
      <c r="A8547" t="s">
        <v>39551</v>
      </c>
      <c r="B8547" t="s">
        <v>39552</v>
      </c>
      <c r="D8547" t="str">
        <f t="shared" si="133"/>
        <v>K30NSACTS8 North Sac Talent Search Grant 2021 26 K30NSACTS8</v>
      </c>
    </row>
    <row r="8548" spans="1:4">
      <c r="A8548" t="s">
        <v>39553</v>
      </c>
      <c r="B8548" t="s">
        <v>39554</v>
      </c>
      <c r="D8548" t="str">
        <f t="shared" si="133"/>
        <v>K30PS0NSAC Nor Sac TS 21 26 Participant Supp Costs K30PS0NSAC</v>
      </c>
    </row>
    <row r="8549" spans="1:4">
      <c r="A8549" t="s">
        <v>39555</v>
      </c>
      <c r="B8549" t="s">
        <v>39556</v>
      </c>
      <c r="D8549" t="str">
        <f t="shared" si="133"/>
        <v>K30PS0SACS So Sac TS 21 26 Participant Supp Costs K30PS0SACS</v>
      </c>
    </row>
    <row r="8550" spans="1:4">
      <c r="A8550" t="s">
        <v>39557</v>
      </c>
      <c r="B8550" t="s">
        <v>39558</v>
      </c>
      <c r="D8550" t="str">
        <f t="shared" si="133"/>
        <v>K30SACSTS8 South Sac Talent Search Grant 2021 26 K30SACSTS8</v>
      </c>
    </row>
    <row r="8551" spans="1:4">
      <c r="A8551" t="s">
        <v>39559</v>
      </c>
      <c r="B8551" t="s">
        <v>39560</v>
      </c>
      <c r="D8551" t="str">
        <f t="shared" si="133"/>
        <v>K30LLO5NIF HE ONTAI NATIONAL INSTITUTE FOR FOOD K30LLO5NIF</v>
      </c>
    </row>
    <row r="8552" spans="1:4">
      <c r="A8552" t="s">
        <v>39561</v>
      </c>
      <c r="B8552" t="s">
        <v>39562</v>
      </c>
      <c r="D8552" t="str">
        <f t="shared" si="133"/>
        <v>KS0DSUCANR STYNE UC ANR GRANT SUB AWRD KS0DSUCANR</v>
      </c>
    </row>
    <row r="8553" spans="1:4">
      <c r="A8553" t="s">
        <v>39563</v>
      </c>
      <c r="B8553" t="s">
        <v>39564</v>
      </c>
      <c r="D8553" t="str">
        <f t="shared" si="133"/>
        <v>K30RMMPKRD Meyer Role of CCS in Marine Areas K30RMMPKRD</v>
      </c>
    </row>
    <row r="8554" spans="1:4">
      <c r="A8554" t="s">
        <v>39565</v>
      </c>
      <c r="B8554" t="s">
        <v>39566</v>
      </c>
      <c r="D8554" t="str">
        <f t="shared" si="133"/>
        <v>KS0XWNPF21 WU XUESONG GRAPPA A22 1990 PILOT RSRCH KS0XWNPF21</v>
      </c>
    </row>
    <row r="8555" spans="1:4">
      <c r="A8555" t="s">
        <v>39567</v>
      </c>
      <c r="B8555" t="s">
        <v>39568</v>
      </c>
      <c r="D8555" t="str">
        <f t="shared" si="133"/>
        <v>K30APSM656 PS CELIAC DISEASE FNDN W ZHANG K30APSM656</v>
      </c>
    </row>
    <row r="8556" spans="1:4">
      <c r="A8556" t="s">
        <v>39569</v>
      </c>
      <c r="B8556" t="s">
        <v>39570</v>
      </c>
      <c r="D8556" t="str">
        <f t="shared" si="133"/>
        <v>KS0DMKNDL2 WHITMER PHS KHANDLE STUDY 05 31 22 KS0DMKNDL2</v>
      </c>
    </row>
    <row r="8557" spans="1:4">
      <c r="A8557" t="s">
        <v>39571</v>
      </c>
      <c r="B8557" t="s">
        <v>39572</v>
      </c>
      <c r="D8557" t="str">
        <f t="shared" si="133"/>
        <v>KS0DMKNDL3 WHITMER PHS KHANDLE STUDY 05 23 KS0DMKNDL3</v>
      </c>
    </row>
    <row r="8558" spans="1:4">
      <c r="A8558" t="s">
        <v>39573</v>
      </c>
      <c r="B8558" t="s">
        <v>39574</v>
      </c>
      <c r="D8558" t="str">
        <f t="shared" si="133"/>
        <v>KS0DMKNDL4 WHITMER PHS KHANDLE STUDY 05 24 KS0DMKNDL4</v>
      </c>
    </row>
    <row r="8559" spans="1:4">
      <c r="A8559" t="s">
        <v>39575</v>
      </c>
      <c r="B8559" t="s">
        <v>39576</v>
      </c>
      <c r="D8559" t="str">
        <f t="shared" si="133"/>
        <v>KS0MPBDKN2 MED PHS WHITMER KHANDLE STUDY KS0MPBDKN2</v>
      </c>
    </row>
    <row r="8560" spans="1:4">
      <c r="A8560" t="s">
        <v>39577</v>
      </c>
      <c r="B8560" t="s">
        <v>39578</v>
      </c>
      <c r="D8560" t="str">
        <f t="shared" si="133"/>
        <v>KS0MPBDKN3 MED PHS WHITMER KHANDLE STUDY KS0MPBDKN3</v>
      </c>
    </row>
    <row r="8561" spans="1:4">
      <c r="A8561" t="s">
        <v>39579</v>
      </c>
      <c r="B8561" t="s">
        <v>39580</v>
      </c>
      <c r="D8561" t="str">
        <f t="shared" si="133"/>
        <v>KS0MPBDKND MED PHS WHITMER KHANDLE STUDY KS0MPBDKND</v>
      </c>
    </row>
    <row r="8562" spans="1:4">
      <c r="A8562" t="s">
        <v>39581</v>
      </c>
      <c r="B8562" t="s">
        <v>39582</v>
      </c>
      <c r="D8562" t="str">
        <f t="shared" si="133"/>
        <v>KS0RWFKND2 MED PHS WHITMER KHANDLE STUDY KS0RWFKND2</v>
      </c>
    </row>
    <row r="8563" spans="1:4">
      <c r="A8563" t="s">
        <v>39583</v>
      </c>
      <c r="B8563" t="s">
        <v>39584</v>
      </c>
      <c r="D8563" t="str">
        <f t="shared" si="133"/>
        <v>KS0RWFKND3 MED PHS WHITMER KHANDLE STUDY KS0RWFKND3</v>
      </c>
    </row>
    <row r="8564" spans="1:4">
      <c r="A8564" t="s">
        <v>39585</v>
      </c>
      <c r="B8564" t="s">
        <v>39586</v>
      </c>
      <c r="D8564" t="str">
        <f t="shared" si="133"/>
        <v>KS0RWFKND4 MED PHS WHITMER KHANDLE STUDY KS0RWFKND4</v>
      </c>
    </row>
    <row r="8565" spans="1:4">
      <c r="A8565" t="s">
        <v>39587</v>
      </c>
      <c r="B8565" t="s">
        <v>39588</v>
      </c>
      <c r="D8565" t="str">
        <f t="shared" si="133"/>
        <v>K30APSFF00 PS FENNIMORE NIFA BAND STEAM APPL 083124 K30APSFF00</v>
      </c>
    </row>
    <row r="8566" spans="1:4">
      <c r="A8566" t="s">
        <v>39589</v>
      </c>
      <c r="B8566" t="s">
        <v>39590</v>
      </c>
      <c r="D8566" t="str">
        <f t="shared" si="133"/>
        <v>K30AJMSWPC 7 31 25 Bambach USDA Woody Crops 2 K30AJMSWPC</v>
      </c>
    </row>
    <row r="8567" spans="1:4">
      <c r="A8567" t="s">
        <v>39591</v>
      </c>
      <c r="B8567" t="s">
        <v>39592</v>
      </c>
      <c r="D8567" t="str">
        <f t="shared" si="133"/>
        <v>K30SBEXOD1 Brady NSF 2118017 IOS Exodermis K30SBEXOD1</v>
      </c>
    </row>
    <row r="8568" spans="1:4">
      <c r="A8568" t="s">
        <v>39593</v>
      </c>
      <c r="B8568" t="s">
        <v>39594</v>
      </c>
      <c r="D8568" t="str">
        <f t="shared" si="133"/>
        <v>K309876018 Harvey CCPIC 21 23 K309876018</v>
      </c>
    </row>
    <row r="8569" spans="1:4">
      <c r="A8569" t="s">
        <v>39595</v>
      </c>
      <c r="B8569" t="s">
        <v>39596</v>
      </c>
      <c r="D8569" t="str">
        <f t="shared" si="133"/>
        <v>KS0NERB800 MED IMNE ROSHANRAVAN ASTRAZENECA A214015 KS0NERB800</v>
      </c>
    </row>
    <row r="8570" spans="1:4">
      <c r="A8570" t="s">
        <v>39597</v>
      </c>
      <c r="B8570" t="s">
        <v>39598</v>
      </c>
      <c r="D8570" t="str">
        <f t="shared" si="133"/>
        <v>K302875003 CWEE EBMUD Water AMI K302875003</v>
      </c>
    </row>
    <row r="8571" spans="1:4">
      <c r="A8571" t="s">
        <v>39599</v>
      </c>
      <c r="B8571" t="s">
        <v>39600</v>
      </c>
      <c r="D8571" t="str">
        <f t="shared" si="133"/>
        <v>KS0IDTG604 MED IMID THOMPSON UCSD ASTELLAS CRES20J0 KS0IDTG604</v>
      </c>
    </row>
    <row r="8572" spans="1:4">
      <c r="A8572" t="s">
        <v>39601</v>
      </c>
      <c r="B8572" t="s">
        <v>39602</v>
      </c>
      <c r="D8572" t="str">
        <f t="shared" si="133"/>
        <v>K30HW77D61 ANTS U S EMBASSY PERU W HAAS 77D61 K30HW77D61</v>
      </c>
    </row>
    <row r="8573" spans="1:4">
      <c r="A8573" t="s">
        <v>39603</v>
      </c>
      <c r="B8573" t="s">
        <v>39604</v>
      </c>
      <c r="D8573" t="str">
        <f t="shared" si="133"/>
        <v>K30V4S6854 Brosnan Expanesthetics Four Volatile Ag K30V4S6854</v>
      </c>
    </row>
    <row r="8574" spans="1:4">
      <c r="A8574" t="s">
        <v>39605</v>
      </c>
      <c r="B8574" t="s">
        <v>39606</v>
      </c>
      <c r="D8574" t="str">
        <f t="shared" si="133"/>
        <v>K30SIE21E1 SIE Sierra Co EW 2021 30 C000114234 K30SIE21E1</v>
      </c>
    </row>
    <row r="8575" spans="1:4">
      <c r="A8575" t="s">
        <v>39607</v>
      </c>
      <c r="B8575" t="s">
        <v>39608</v>
      </c>
      <c r="D8575" t="str">
        <f t="shared" si="133"/>
        <v>KS0ASLEN22 Stahmer LEND 2021 2022 KS0ASLEN22</v>
      </c>
    </row>
    <row r="8576" spans="1:4">
      <c r="A8576" t="s">
        <v>39609</v>
      </c>
      <c r="B8576" t="s">
        <v>39610</v>
      </c>
      <c r="D8576" t="str">
        <f t="shared" si="133"/>
        <v>KS0ASLEN23 Stahmer LEND 2022 2023 KS0ASLEN23</v>
      </c>
    </row>
    <row r="8577" spans="1:4">
      <c r="A8577" t="s">
        <v>39611</v>
      </c>
      <c r="B8577" t="s">
        <v>39612</v>
      </c>
      <c r="D8577" t="str">
        <f t="shared" si="133"/>
        <v>KS0ASLEN24 Stahmer LEND FY24 KS0ASLEN24</v>
      </c>
    </row>
    <row r="8578" spans="1:4">
      <c r="A8578" t="s">
        <v>39613</v>
      </c>
      <c r="B8578" t="s">
        <v>39614</v>
      </c>
      <c r="D8578" t="str">
        <f t="shared" si="133"/>
        <v>KS0ASLEN25 Stahmer LEND FY25 KS0ASLEN25</v>
      </c>
    </row>
    <row r="8579" spans="1:4">
      <c r="A8579" t="s">
        <v>39615</v>
      </c>
      <c r="B8579" t="s">
        <v>39616</v>
      </c>
      <c r="D8579" t="str">
        <f t="shared" ref="D8579:D8642" si="134">A8579&amp;" "&amp;B8579</f>
        <v>KS0ASLEN26 Stahmer LEND FY26 KS0ASLEN26</v>
      </c>
    </row>
    <row r="8580" spans="1:4">
      <c r="A8580" t="s">
        <v>39617</v>
      </c>
      <c r="B8580" t="s">
        <v>39618</v>
      </c>
      <c r="D8580" t="str">
        <f t="shared" si="134"/>
        <v>KS0EAASCO2 ALVAREZ ASCO FOUNDATION GRANT 2021 2024 KS0EAASCO2</v>
      </c>
    </row>
    <row r="8581" spans="1:4">
      <c r="A8581" t="s">
        <v>39619</v>
      </c>
      <c r="B8581" t="s">
        <v>39620</v>
      </c>
      <c r="D8581" t="str">
        <f t="shared" si="134"/>
        <v>K30OGE77D7 USDA Maintenance and New Developments K30OGE77D7</v>
      </c>
    </row>
    <row r="8582" spans="1:4">
      <c r="A8582" t="s">
        <v>39621</v>
      </c>
      <c r="B8582" t="s">
        <v>39622</v>
      </c>
      <c r="D8582" t="str">
        <f t="shared" si="134"/>
        <v>K30APSFA78 PS LUO ARS NACA 58 2030 1 028 K30APSFA78</v>
      </c>
    </row>
    <row r="8583" spans="1:4">
      <c r="A8583" t="s">
        <v>39623</v>
      </c>
      <c r="B8583" t="s">
        <v>39624</v>
      </c>
      <c r="D8583" t="str">
        <f t="shared" si="134"/>
        <v>K30NJSIES1 N Sparapani IES Teacher Student Int K30NJSIES1</v>
      </c>
    </row>
    <row r="8584" spans="1:4">
      <c r="A8584" t="s">
        <v>39625</v>
      </c>
      <c r="B8584" t="s">
        <v>39626</v>
      </c>
      <c r="D8584" t="str">
        <f t="shared" si="134"/>
        <v>K30JHL7D82 BARD Foliar Disease K30JHL7D82</v>
      </c>
    </row>
    <row r="8585" spans="1:4">
      <c r="A8585" t="s">
        <v>39627</v>
      </c>
      <c r="B8585" t="s">
        <v>39628</v>
      </c>
      <c r="D8585" t="str">
        <f t="shared" si="134"/>
        <v>K30V435NC2 NC 2 Feline MLII breeding K30V435NC2</v>
      </c>
    </row>
    <row r="8586" spans="1:4">
      <c r="A8586" t="s">
        <v>39629</v>
      </c>
      <c r="B8586" t="s">
        <v>39630</v>
      </c>
      <c r="D8586" t="str">
        <f t="shared" si="134"/>
        <v>K30BPCDZ74 CNPRC Van Rompay Codagenix NIH A21 4194 K30BPCDZ74</v>
      </c>
    </row>
    <row r="8587" spans="1:4">
      <c r="A8587" t="s">
        <v>39631</v>
      </c>
      <c r="B8587" t="s">
        <v>39632</v>
      </c>
      <c r="D8587" t="str">
        <f t="shared" si="134"/>
        <v>KS0EMAB326 MAVERAKIS ABBVIE M20 326 A22 2250 KS0EMAB326</v>
      </c>
    </row>
    <row r="8588" spans="1:4">
      <c r="A8588" t="s">
        <v>39633</v>
      </c>
      <c r="B8588" t="s">
        <v>39634</v>
      </c>
      <c r="D8588" t="str">
        <f t="shared" si="134"/>
        <v>K30JRS5ANG HE Angelica Carranza Supplement GSR K30JRS5ANG</v>
      </c>
    </row>
    <row r="8589" spans="1:4">
      <c r="A8589" t="s">
        <v>39635</v>
      </c>
      <c r="B8589" t="s">
        <v>39636</v>
      </c>
      <c r="D8589" t="str">
        <f t="shared" si="134"/>
        <v>K30JRS5NIM HE HD Swartz NIH Mental Health 77D90 K30JRS5NIM</v>
      </c>
    </row>
    <row r="8590" spans="1:4">
      <c r="A8590" t="s">
        <v>39637</v>
      </c>
      <c r="B8590" t="s">
        <v>39638</v>
      </c>
      <c r="D8590" t="str">
        <f t="shared" si="134"/>
        <v>K30PSYRFC2 PSY Robins NIH Swartz K30PSYRFC2</v>
      </c>
    </row>
    <row r="8591" spans="1:4">
      <c r="A8591" t="s">
        <v>39639</v>
      </c>
      <c r="B8591" t="s">
        <v>39640</v>
      </c>
      <c r="D8591" t="str">
        <f t="shared" si="134"/>
        <v>K30APJBNIH GENETIC PHYSIOLOGIC REGULATION OF PIG K30APJBNIH</v>
      </c>
    </row>
    <row r="8592" spans="1:4">
      <c r="A8592" t="s">
        <v>39641</v>
      </c>
      <c r="B8592" t="s">
        <v>39642</v>
      </c>
      <c r="D8592" t="str">
        <f t="shared" si="134"/>
        <v>K30PJBNIH2 GENETIC PHYSIOLOGIC REGULATION OF PIG K30PJBNIH2</v>
      </c>
    </row>
    <row r="8593" spans="1:4">
      <c r="A8593" t="s">
        <v>39643</v>
      </c>
      <c r="B8593" t="s">
        <v>39644</v>
      </c>
      <c r="D8593" t="str">
        <f t="shared" si="134"/>
        <v>K30KLBLACH 7 31 2024 NSF Kyria Boundy Mills K30KLBLACH</v>
      </c>
    </row>
    <row r="8594" spans="1:4">
      <c r="A8594" t="s">
        <v>39645</v>
      </c>
      <c r="B8594" t="s">
        <v>39646</v>
      </c>
      <c r="D8594" t="str">
        <f t="shared" si="134"/>
        <v>K30206NDSS CHEM NIGMS R01 David K30206NDSS</v>
      </c>
    </row>
    <row r="8595" spans="1:4">
      <c r="A8595" t="s">
        <v>39647</v>
      </c>
      <c r="B8595" t="s">
        <v>39648</v>
      </c>
      <c r="D8595" t="str">
        <f t="shared" si="134"/>
        <v>KS0PMSN801 MED IMPM SOOD GOSSAMER BIO GB002 2101 KS0PMSN801</v>
      </c>
    </row>
    <row r="8596" spans="1:4">
      <c r="A8596" t="s">
        <v>39649</v>
      </c>
      <c r="B8596" t="s">
        <v>39650</v>
      </c>
      <c r="D8596" t="str">
        <f t="shared" si="134"/>
        <v>K30CAREEMH CHEM HEFFERN NSF 2048265 K30CAREEMH</v>
      </c>
    </row>
    <row r="8597" spans="1:4">
      <c r="A8597" t="s">
        <v>39651</v>
      </c>
      <c r="B8597" t="s">
        <v>39652</v>
      </c>
      <c r="D8597" t="str">
        <f t="shared" si="134"/>
        <v>K30CAREEPS CHEM HEFFERN PARTICIPANT NSF 2048265 K30CAREEPS</v>
      </c>
    </row>
    <row r="8598" spans="1:4">
      <c r="A8598" t="s">
        <v>39653</v>
      </c>
      <c r="B8598" t="s">
        <v>39654</v>
      </c>
      <c r="D8598" t="str">
        <f t="shared" si="134"/>
        <v>K30YAN087P LAWR YANG NSF Role of Vapor Buoyancy K30YAN087P</v>
      </c>
    </row>
    <row r="8599" spans="1:4">
      <c r="A8599" t="s">
        <v>39655</v>
      </c>
      <c r="B8599" t="s">
        <v>39656</v>
      </c>
      <c r="D8599" t="str">
        <f t="shared" si="134"/>
        <v>K30YANG087 LAWR YANG NSF Role of Vapor Buoyancy K30YANG087</v>
      </c>
    </row>
    <row r="8600" spans="1:4">
      <c r="A8600" t="s">
        <v>39657</v>
      </c>
      <c r="B8600" t="s">
        <v>39658</v>
      </c>
      <c r="D8600" t="str">
        <f t="shared" si="134"/>
        <v>K30REDOXLB CHEM BERBEN NSF 2054529 K30REDOXLB</v>
      </c>
    </row>
    <row r="8601" spans="1:4">
      <c r="A8601" t="s">
        <v>39659</v>
      </c>
      <c r="B8601" t="s">
        <v>39660</v>
      </c>
      <c r="D8601" t="str">
        <f t="shared" si="134"/>
        <v>KS0CASG500 MED IMCA SINGH AHA CLIN FLLW EDU PRGM KS0CASG500</v>
      </c>
    </row>
    <row r="8602" spans="1:4">
      <c r="A8602" t="s">
        <v>39661</v>
      </c>
      <c r="B8602" t="s">
        <v>39662</v>
      </c>
      <c r="D8602" t="str">
        <f t="shared" si="134"/>
        <v>K30IMG7F01 Animal and Plant Health Evaluating preda K30IMG7F01</v>
      </c>
    </row>
    <row r="8603" spans="1:4">
      <c r="A8603" t="s">
        <v>39663</v>
      </c>
      <c r="B8603" t="s">
        <v>39664</v>
      </c>
      <c r="D8603" t="str">
        <f t="shared" si="134"/>
        <v>K30DRRJH80 Use of Rubber in Dense Graded Mixes K30DRRJH80</v>
      </c>
    </row>
    <row r="8604" spans="1:4">
      <c r="A8604" t="s">
        <v>39665</v>
      </c>
      <c r="B8604" t="s">
        <v>39666</v>
      </c>
      <c r="D8604" t="str">
        <f t="shared" si="134"/>
        <v>KS0KAPSCHI MED PHS AIEMJOY SCHISTOSOMIASIS PREV KS0KAPSCHI</v>
      </c>
    </row>
    <row r="8605" spans="1:4">
      <c r="A8605" t="s">
        <v>39667</v>
      </c>
      <c r="B8605" t="s">
        <v>39668</v>
      </c>
      <c r="D8605" t="str">
        <f t="shared" si="134"/>
        <v>K304875136 Shilling WSDOT Task Order 1 K304875136</v>
      </c>
    </row>
    <row r="8606" spans="1:4">
      <c r="A8606" t="s">
        <v>39669</v>
      </c>
      <c r="B8606" t="s">
        <v>39670</v>
      </c>
      <c r="D8606" t="str">
        <f t="shared" si="134"/>
        <v>K30JCC7F05 NIH SEASONAL CUES S HIDALGOSOTELO K30JCC7F05</v>
      </c>
    </row>
    <row r="8607" spans="1:4">
      <c r="A8607" t="s">
        <v>39671</v>
      </c>
      <c r="B8607" t="s">
        <v>39672</v>
      </c>
      <c r="D8607" t="str">
        <f t="shared" si="134"/>
        <v>KS0RGDRSNA Goldman RSNA Research Scholar Grant KS0RGDRSNA</v>
      </c>
    </row>
    <row r="8608" spans="1:4">
      <c r="A8608" t="s">
        <v>39673</v>
      </c>
      <c r="B8608" t="s">
        <v>39674</v>
      </c>
      <c r="D8608" t="str">
        <f t="shared" si="134"/>
        <v>K30TRGR46A ETOX NIH TRAINING GRANT YEAR 45 K30TRGR46A</v>
      </c>
    </row>
    <row r="8609" spans="1:4">
      <c r="A8609" t="s">
        <v>39675</v>
      </c>
      <c r="B8609" t="s">
        <v>39676</v>
      </c>
      <c r="D8609" t="str">
        <f t="shared" si="134"/>
        <v>K30TRGR46C ETOX NIH TRAINING GRANT Y46 Childsupprt K30TRGR46C</v>
      </c>
    </row>
    <row r="8610" spans="1:4">
      <c r="A8610" t="s">
        <v>39677</v>
      </c>
      <c r="B8610" t="s">
        <v>39678</v>
      </c>
      <c r="D8610" t="str">
        <f t="shared" si="134"/>
        <v>K30TRGR46H ETOX NIH TG YEAR 46 HEALTH INSUR6 30 23 K30TRGR46H</v>
      </c>
    </row>
    <row r="8611" spans="1:4">
      <c r="A8611" t="s">
        <v>39679</v>
      </c>
      <c r="B8611" t="s">
        <v>39680</v>
      </c>
      <c r="D8611" t="str">
        <f t="shared" si="134"/>
        <v>K30TRGR46S ETOX NIH TG YEAR 46 STIPENDS FEES K30TRGR46S</v>
      </c>
    </row>
    <row r="8612" spans="1:4">
      <c r="A8612" t="s">
        <v>39681</v>
      </c>
      <c r="B8612" t="s">
        <v>39682</v>
      </c>
      <c r="D8612" t="str">
        <f t="shared" si="134"/>
        <v>KS0VDGRIFO DIMITRIADES GRIFOLS PROTOCOL GC2002 KS0VDGRIFO</v>
      </c>
    </row>
    <row r="8613" spans="1:4">
      <c r="A8613" t="s">
        <v>39683</v>
      </c>
      <c r="B8613" t="s">
        <v>39684</v>
      </c>
      <c r="D8613" t="str">
        <f t="shared" si="134"/>
        <v>KS0KTWA802 MED IMKT WANG APELLIS PHARMACEUTICALS KS0KTWA802</v>
      </c>
    </row>
    <row r="8614" spans="1:4">
      <c r="A8614" t="s">
        <v>39685</v>
      </c>
      <c r="B8614" t="s">
        <v>39686</v>
      </c>
      <c r="D8614" t="str">
        <f t="shared" si="134"/>
        <v>K30RIDWO23 C4HA RIDEN UC Davis Worker Occupational K30RIDWO23</v>
      </c>
    </row>
    <row r="8615" spans="1:4">
      <c r="A8615" t="s">
        <v>39687</v>
      </c>
      <c r="B8615" t="s">
        <v>39688</v>
      </c>
      <c r="D8615" t="str">
        <f t="shared" si="134"/>
        <v>K30RIDWO24 C4HA RIDEN UC Davis Worker Occupational K30RIDWO24</v>
      </c>
    </row>
    <row r="8616" spans="1:4">
      <c r="A8616" t="s">
        <v>39689</v>
      </c>
      <c r="B8616" t="s">
        <v>39690</v>
      </c>
      <c r="D8616" t="str">
        <f t="shared" si="134"/>
        <v>K30RIDWO25 C4HA RIDEN UC Davis Worker Occupational K30RIDWO25</v>
      </c>
    </row>
    <row r="8617" spans="1:4">
      <c r="A8617" t="s">
        <v>39691</v>
      </c>
      <c r="B8617" t="s">
        <v>39692</v>
      </c>
      <c r="D8617" t="str">
        <f t="shared" si="134"/>
        <v>K30RIDWO26 C4HA RIDEN UC Davis Worker Occupational K30RIDWO26</v>
      </c>
    </row>
    <row r="8618" spans="1:4">
      <c r="A8618" t="s">
        <v>39693</v>
      </c>
      <c r="B8618" t="s">
        <v>39694</v>
      </c>
      <c r="D8618" t="str">
        <f t="shared" si="134"/>
        <v>KS0CACN272 MED IMCA CHIAMVIMONVAT T32 FINA FY2324 KS0CACN272</v>
      </c>
    </row>
    <row r="8619" spans="1:4">
      <c r="A8619" t="s">
        <v>39695</v>
      </c>
      <c r="B8619" t="s">
        <v>39696</v>
      </c>
      <c r="D8619" t="str">
        <f t="shared" si="134"/>
        <v>KS0CACN273 MED IMCA CHIAMVIMONVAT T32 TRE FY2324 KS0CACN273</v>
      </c>
    </row>
    <row r="8620" spans="1:4">
      <c r="A8620" t="s">
        <v>39697</v>
      </c>
      <c r="B8620" t="s">
        <v>39698</v>
      </c>
      <c r="D8620" t="str">
        <f t="shared" si="134"/>
        <v>KS0CACN274 MED IMCA CHIAMVIMONVAT T32 CHILD FY2324 KS0CACN274</v>
      </c>
    </row>
    <row r="8621" spans="1:4">
      <c r="A8621" t="s">
        <v>39699</v>
      </c>
      <c r="B8621" t="s">
        <v>39700</v>
      </c>
      <c r="D8621" t="str">
        <f t="shared" si="134"/>
        <v>K302377F14 CS DARPA Noise resilient quantum Kim K302377F14</v>
      </c>
    </row>
    <row r="8622" spans="1:4">
      <c r="A8622" t="s">
        <v>39701</v>
      </c>
      <c r="B8622" t="s">
        <v>39702</v>
      </c>
      <c r="D8622" t="str">
        <f t="shared" si="134"/>
        <v>K30APSFC22 PS MONROE NSF EAGER CRACKING HISTONE K30APSFC22</v>
      </c>
    </row>
    <row r="8623" spans="1:4">
      <c r="A8623" t="s">
        <v>39703</v>
      </c>
      <c r="B8623" t="s">
        <v>39704</v>
      </c>
      <c r="D8623" t="str">
        <f t="shared" si="134"/>
        <v>K30RLG7F17 CA PEPPER GIL 24 VIRUS SURVEILANCE PEP K30RLG7F17</v>
      </c>
    </row>
    <row r="8624" spans="1:4">
      <c r="A8624" t="s">
        <v>39705</v>
      </c>
      <c r="B8624" t="s">
        <v>39706</v>
      </c>
      <c r="D8624" t="str">
        <f t="shared" si="134"/>
        <v>K30AXS8AUS ESP Sih Pair Bonding In Australia K30AXS8AUS</v>
      </c>
    </row>
    <row r="8625" spans="1:4">
      <c r="A8625" t="s">
        <v>39707</v>
      </c>
      <c r="B8625" t="s">
        <v>39708</v>
      </c>
      <c r="D8625" t="str">
        <f t="shared" si="134"/>
        <v>K30V431T87 TEH CA Dept of Pesticide Regulation K30V431T87</v>
      </c>
    </row>
    <row r="8626" spans="1:4">
      <c r="A8626" t="s">
        <v>39709</v>
      </c>
      <c r="B8626" t="s">
        <v>39710</v>
      </c>
      <c r="D8626" t="str">
        <f t="shared" si="134"/>
        <v>KS0JCSHA24 MPHA JAY CHEN SHAW AWARD KS0JCSHA24</v>
      </c>
    </row>
    <row r="8627" spans="1:4">
      <c r="A8627" t="s">
        <v>39711</v>
      </c>
      <c r="B8627" t="s">
        <v>39712</v>
      </c>
      <c r="D8627" t="str">
        <f t="shared" si="134"/>
        <v>KS0JSHAW24 MPHA JAY CHEN SHAW AWARD KS0JSHAW24</v>
      </c>
    </row>
    <row r="8628" spans="1:4">
      <c r="A8628" t="s">
        <v>39713</v>
      </c>
      <c r="B8628" t="s">
        <v>39714</v>
      </c>
      <c r="D8628" t="str">
        <f t="shared" si="134"/>
        <v>K30V435F21 HARRISON AVIAN A24 1799 K30V435F21</v>
      </c>
    </row>
    <row r="8629" spans="1:4">
      <c r="A8629" t="s">
        <v>39715</v>
      </c>
      <c r="B8629" t="s">
        <v>39716</v>
      </c>
      <c r="D8629" t="str">
        <f t="shared" si="134"/>
        <v>K30TLR23T1 TLR Tulare Co GENT 2023 38 C114438 K30TLR23T1</v>
      </c>
    </row>
    <row r="8630" spans="1:4">
      <c r="A8630" t="s">
        <v>39717</v>
      </c>
      <c r="B8630" t="s">
        <v>39718</v>
      </c>
      <c r="D8630" t="str">
        <f t="shared" si="134"/>
        <v>KS0GIHH300 MED IMGI HUSSAN OSU R21 SUBAWARD KS0GIHH300</v>
      </c>
    </row>
    <row r="8631" spans="1:4">
      <c r="A8631" t="s">
        <v>39719</v>
      </c>
      <c r="B8631" t="s">
        <v>39720</v>
      </c>
      <c r="D8631" t="str">
        <f t="shared" si="134"/>
        <v>K304873300 Handy Caltrans Abilities and Limitation K304873300</v>
      </c>
    </row>
    <row r="8632" spans="1:4">
      <c r="A8632" t="s">
        <v>39721</v>
      </c>
      <c r="B8632" t="s">
        <v>39722</v>
      </c>
      <c r="D8632" t="str">
        <f t="shared" si="134"/>
        <v>K30IXS7F29 2023 American Vineyard FDN K30IXS7F29</v>
      </c>
    </row>
    <row r="8633" spans="1:4">
      <c r="A8633" t="s">
        <v>39723</v>
      </c>
      <c r="B8633" t="s">
        <v>39724</v>
      </c>
      <c r="D8633" t="str">
        <f t="shared" si="134"/>
        <v>K30CNSTMCK CNS BURNS T32EY015387 CHILDCARE YR21 K30CNSTMCK</v>
      </c>
    </row>
    <row r="8634" spans="1:4">
      <c r="A8634" t="s">
        <v>39725</v>
      </c>
      <c r="B8634" t="s">
        <v>39726</v>
      </c>
      <c r="D8634" t="str">
        <f t="shared" si="134"/>
        <v>K30CNSTME6 CNS BURNS T32EY015387 EXPENSE YR21 K30CNSTME6</v>
      </c>
    </row>
    <row r="8635" spans="1:4">
      <c r="A8635" t="s">
        <v>39727</v>
      </c>
      <c r="B8635" t="s">
        <v>39728</v>
      </c>
      <c r="D8635" t="str">
        <f t="shared" si="134"/>
        <v>K30CNSTMF6 CNS BURNS T32EY015387 STIPEND YR21 K30CNSTMF6</v>
      </c>
    </row>
    <row r="8636" spans="1:4">
      <c r="A8636" t="s">
        <v>39729</v>
      </c>
      <c r="B8636" t="s">
        <v>39730</v>
      </c>
      <c r="D8636" t="str">
        <f t="shared" si="134"/>
        <v>K30XDNSF23 STAT DING NSF DMS 2306439 K30XDNSF23</v>
      </c>
    </row>
    <row r="8637" spans="1:4">
      <c r="A8637" t="s">
        <v>39731</v>
      </c>
      <c r="B8637" t="s">
        <v>39732</v>
      </c>
      <c r="D8637" t="str">
        <f t="shared" si="134"/>
        <v>K30KXK5NPR GARE Kim North Pacific Research Board K30KXK5NPR</v>
      </c>
    </row>
    <row r="8638" spans="1:4">
      <c r="A8638" t="s">
        <v>39733</v>
      </c>
      <c r="B8638" t="s">
        <v>39734</v>
      </c>
      <c r="D8638" t="str">
        <f t="shared" si="134"/>
        <v>K30V435F33 HARRISON AVIAN A24 1102 K30V435F33</v>
      </c>
    </row>
    <row r="8639" spans="1:4">
      <c r="A8639" t="s">
        <v>39735</v>
      </c>
      <c r="B8639" t="s">
        <v>39736</v>
      </c>
      <c r="D8639" t="str">
        <f t="shared" si="134"/>
        <v>K305875033 EEI Alan Meier Clean Enrgy A24 1515 K305875033</v>
      </c>
    </row>
    <row r="8640" spans="1:4">
      <c r="A8640" t="s">
        <v>39737</v>
      </c>
      <c r="B8640" t="s">
        <v>39738</v>
      </c>
      <c r="D8640" t="str">
        <f t="shared" si="134"/>
        <v>K30PJCLNEG MAE Park J Calf Clean Enrgy A24 1515 K30PJCLNEG</v>
      </c>
    </row>
    <row r="8641" spans="1:4">
      <c r="A8641" t="s">
        <v>39739</v>
      </c>
      <c r="B8641" t="s">
        <v>39740</v>
      </c>
      <c r="D8641" t="str">
        <f t="shared" si="134"/>
        <v>KS0SPYJ535 23 24 SPINE FELLOW GRANT AOSNA 07 24 KS0SPYJ535</v>
      </c>
    </row>
    <row r="8642" spans="1:4">
      <c r="A8642" t="s">
        <v>39741</v>
      </c>
      <c r="B8642" t="s">
        <v>39742</v>
      </c>
      <c r="D8642" t="str">
        <f t="shared" si="134"/>
        <v>K30RABNPS1 EVE Bay Natl Park Srvs P23AC01167 0 K30RABNPS1</v>
      </c>
    </row>
    <row r="8643" spans="1:4">
      <c r="A8643" t="s">
        <v>39743</v>
      </c>
      <c r="B8643" t="s">
        <v>39744</v>
      </c>
      <c r="D8643" t="str">
        <f t="shared" ref="D8643:D8706" si="135">A8643&amp;" "&amp;B8643</f>
        <v>K304873298 Volker Caltrans Induced Travel Effects K304873298</v>
      </c>
    </row>
    <row r="8644" spans="1:4">
      <c r="A8644" t="s">
        <v>39745</v>
      </c>
      <c r="B8644" t="s">
        <v>39746</v>
      </c>
      <c r="D8644" t="str">
        <f t="shared" si="135"/>
        <v>K30APSFC24 PS LATIMER NPS RETORA YOSEMITE 12312024 K30APSFC24</v>
      </c>
    </row>
    <row r="8645" spans="1:4">
      <c r="A8645" t="s">
        <v>39747</v>
      </c>
      <c r="B8645" t="s">
        <v>39748</v>
      </c>
      <c r="D8645" t="str">
        <f t="shared" si="135"/>
        <v>K304873296 Tal CEC Charging Infrastructure K304873296</v>
      </c>
    </row>
    <row r="8646" spans="1:4">
      <c r="A8646" t="s">
        <v>39749</v>
      </c>
      <c r="B8646" t="s">
        <v>39750</v>
      </c>
      <c r="D8646" t="str">
        <f t="shared" si="135"/>
        <v>KS0CTRA801 MED IMCT ROSENBERG TAKEDA APL2 C3G 310 KS0CTRA801</v>
      </c>
    </row>
    <row r="8647" spans="1:4">
      <c r="A8647" t="s">
        <v>39751</v>
      </c>
      <c r="B8647" t="s">
        <v>39752</v>
      </c>
      <c r="D8647" t="str">
        <f t="shared" si="135"/>
        <v>KS0RHTE301 HAGERMAN TETRA PROTCOL BPN14770 CNS 301 KS0RHTE301</v>
      </c>
    </row>
    <row r="8648" spans="1:4">
      <c r="A8648" t="s">
        <v>39753</v>
      </c>
      <c r="B8648" t="s">
        <v>39754</v>
      </c>
      <c r="D8648" t="str">
        <f t="shared" si="135"/>
        <v>K30APSM782 PS PARKER CSC U of Arizona A23 3862 K30APSM782</v>
      </c>
    </row>
    <row r="8649" spans="1:4">
      <c r="A8649" t="s">
        <v>39755</v>
      </c>
      <c r="B8649" t="s">
        <v>39756</v>
      </c>
      <c r="D8649" t="str">
        <f t="shared" si="135"/>
        <v>K30SDNIH09 MMG DAWSON NIH 1R21AI178544 RENEWAL K30SDNIH09</v>
      </c>
    </row>
    <row r="8650" spans="1:4">
      <c r="A8650" t="s">
        <v>39757</v>
      </c>
      <c r="B8650" t="s">
        <v>39758</v>
      </c>
      <c r="D8650" t="str">
        <f t="shared" si="135"/>
        <v>K30V4B3020 Coffey NIH R21 Transmission SLEV K30V4B3020</v>
      </c>
    </row>
    <row r="8651" spans="1:4">
      <c r="A8651" t="s">
        <v>39759</v>
      </c>
      <c r="B8651" t="s">
        <v>39760</v>
      </c>
      <c r="D8651" t="str">
        <f t="shared" si="135"/>
        <v>K30VPCEZ66 CNPRC Kinnally Schwab A23 3783 K30VPCEZ66</v>
      </c>
    </row>
    <row r="8652" spans="1:4">
      <c r="A8652" t="s">
        <v>39761</v>
      </c>
      <c r="B8652" t="s">
        <v>39762</v>
      </c>
      <c r="D8652" t="str">
        <f t="shared" si="135"/>
        <v>K30NIH23CP PITTS NIH 1R35GM150861 K30NIH23CP</v>
      </c>
    </row>
    <row r="8653" spans="1:4">
      <c r="A8653" t="s">
        <v>39763</v>
      </c>
      <c r="B8653" t="s">
        <v>39764</v>
      </c>
      <c r="D8653" t="str">
        <f t="shared" si="135"/>
        <v>KS0CCUWM01 MED SURG CHRISTINE COCANOUR UWM KS0CCUWM01</v>
      </c>
    </row>
    <row r="8654" spans="1:4">
      <c r="A8654" t="s">
        <v>39765</v>
      </c>
      <c r="B8654" t="s">
        <v>39766</v>
      </c>
      <c r="D8654" t="str">
        <f t="shared" si="135"/>
        <v>KS0GMDM300 MED IMGM DOSSETT BRIGHAM AND WOMENS HOS KS0GMDM300</v>
      </c>
    </row>
    <row r="8655" spans="1:4">
      <c r="A8655" t="s">
        <v>39767</v>
      </c>
      <c r="B8655" t="s">
        <v>39768</v>
      </c>
      <c r="D8655" t="str">
        <f t="shared" si="135"/>
        <v>K30APSFB98 PS Monroe CPRB HG 2023 28 Pistachio K30APSFB98</v>
      </c>
    </row>
    <row r="8656" spans="1:4">
      <c r="A8656" t="s">
        <v>39769</v>
      </c>
      <c r="B8656" t="s">
        <v>39770</v>
      </c>
      <c r="D8656" t="str">
        <f t="shared" si="135"/>
        <v>KS0HOLT808 MED IMHO LI ONCOC4 PRESERVE 003 KS0HOLT808</v>
      </c>
    </row>
    <row r="8657" spans="1:4">
      <c r="A8657" t="s">
        <v>39771</v>
      </c>
      <c r="B8657" t="s">
        <v>39772</v>
      </c>
      <c r="D8657" t="str">
        <f t="shared" si="135"/>
        <v>K302377F53 NSF SATC CORE CASE User Privacy K302377F53</v>
      </c>
    </row>
    <row r="8658" spans="1:4">
      <c r="A8658" t="s">
        <v>39773</v>
      </c>
      <c r="B8658" t="s">
        <v>39774</v>
      </c>
      <c r="D8658" t="str">
        <f t="shared" si="135"/>
        <v>K30TARCXIV An Sci Maga Transgenic Animal Conf XIV K30TARCXIV</v>
      </c>
    </row>
    <row r="8659" spans="1:4">
      <c r="A8659" t="s">
        <v>39775</v>
      </c>
      <c r="B8659" t="s">
        <v>39776</v>
      </c>
      <c r="D8659" t="str">
        <f t="shared" si="135"/>
        <v>K30AJFDWR3 ANS Finger CDWR Longfin smelt geneti K30AJFDWR3</v>
      </c>
    </row>
    <row r="8660" spans="1:4">
      <c r="A8660" t="s">
        <v>39777</v>
      </c>
      <c r="B8660" t="s">
        <v>39778</v>
      </c>
      <c r="D8660" t="str">
        <f t="shared" si="135"/>
        <v>K30AMSDWR3 ANS Schreier CDWR Longfin smelt geneti K30AMSDWR3</v>
      </c>
    </row>
    <row r="8661" spans="1:4">
      <c r="A8661" t="s">
        <v>39779</v>
      </c>
      <c r="B8661" t="s">
        <v>39780</v>
      </c>
      <c r="D8661" t="str">
        <f t="shared" si="135"/>
        <v>K30NXP2024 6 30 2024 UCLRFP Lab K30NXP2024</v>
      </c>
    </row>
    <row r="8662" spans="1:4">
      <c r="A8662" t="s">
        <v>39781</v>
      </c>
      <c r="B8662" t="s">
        <v>39782</v>
      </c>
      <c r="D8662" t="str">
        <f t="shared" si="135"/>
        <v>K30AA77F57 ECNS RSF 2301 41880 0 ABDELFATTAH 77F57 K30AA77F57</v>
      </c>
    </row>
    <row r="8663" spans="1:4">
      <c r="A8663" t="s">
        <v>39783</v>
      </c>
      <c r="B8663" t="s">
        <v>39784</v>
      </c>
      <c r="D8663" t="str">
        <f t="shared" si="135"/>
        <v>K30AA77F5F ECNS RSF ALAA ABDELFATTAH FINA 35C82 K30AA77F5F</v>
      </c>
    </row>
    <row r="8664" spans="1:4">
      <c r="A8664" t="s">
        <v>39785</v>
      </c>
      <c r="B8664" t="s">
        <v>39786</v>
      </c>
      <c r="D8664" t="str">
        <f t="shared" si="135"/>
        <v>K30FEMA77F FEMA CLAIM REIMBURSEMENT K30FEMA77F</v>
      </c>
    </row>
    <row r="8665" spans="1:4">
      <c r="A8665" t="s">
        <v>39787</v>
      </c>
      <c r="B8665" t="s">
        <v>39788</v>
      </c>
      <c r="D8665" t="str">
        <f t="shared" si="135"/>
        <v>K30BPCEZ67 CNPRC Kinnally NIA R21 A23 1780 K30BPCEZ67</v>
      </c>
    </row>
    <row r="8666" spans="1:4">
      <c r="A8666" t="s">
        <v>39789</v>
      </c>
      <c r="B8666" t="s">
        <v>39790</v>
      </c>
      <c r="D8666" t="str">
        <f t="shared" si="135"/>
        <v>K30BOWHIGH CMB Bowman NIHCD Lehigh Univ K30BOWHIGH</v>
      </c>
    </row>
    <row r="8667" spans="1:4">
      <c r="A8667" t="s">
        <v>39791</v>
      </c>
      <c r="B8667" t="s">
        <v>39792</v>
      </c>
      <c r="D8667" t="str">
        <f t="shared" si="135"/>
        <v>KS077F64FB Stavisky Pershing Sq Fabrication 5 30 26 KS077F64FB</v>
      </c>
    </row>
    <row r="8668" spans="1:4">
      <c r="A8668" t="s">
        <v>39793</v>
      </c>
      <c r="B8668" t="s">
        <v>39794</v>
      </c>
      <c r="D8668" t="str">
        <f t="shared" si="135"/>
        <v>KS0SS77F64 Stavisky Pershing Square 5 30 26 KS0SS77F64</v>
      </c>
    </row>
    <row r="8669" spans="1:4">
      <c r="A8669" t="s">
        <v>39795</v>
      </c>
      <c r="B8669" t="s">
        <v>39796</v>
      </c>
      <c r="D8669" t="str">
        <f t="shared" si="135"/>
        <v>KS0MRKNF01 FLEMING MERCK 101346 IIT KS0MRKNF01</v>
      </c>
    </row>
    <row r="8670" spans="1:4">
      <c r="A8670" t="s">
        <v>39797</v>
      </c>
      <c r="B8670" t="s">
        <v>39798</v>
      </c>
      <c r="D8670" t="str">
        <f t="shared" si="135"/>
        <v>K30V625173 CAHFS UPITT Amino Acid Trans K30V625173</v>
      </c>
    </row>
    <row r="8671" spans="1:4">
      <c r="A8671" t="s">
        <v>39799</v>
      </c>
      <c r="B8671" t="s">
        <v>39800</v>
      </c>
      <c r="D8671" t="str">
        <f t="shared" si="135"/>
        <v>KS0RHGP501 Hagerman GP5 R01HD036071 KS0RHGP501</v>
      </c>
    </row>
    <row r="8672" spans="1:4">
      <c r="A8672" t="s">
        <v>39801</v>
      </c>
      <c r="B8672" t="s">
        <v>39802</v>
      </c>
      <c r="D8672" t="str">
        <f t="shared" si="135"/>
        <v>K30ALR21NH BME Louie R21EB033689 K30ALR21NH</v>
      </c>
    </row>
    <row r="8673" spans="1:4">
      <c r="A8673" t="s">
        <v>39803</v>
      </c>
      <c r="B8673" t="s">
        <v>39804</v>
      </c>
      <c r="D8673" t="str">
        <f t="shared" si="135"/>
        <v>KS0MK77F70 MED DERM KIURU NIH R03CA277645 KS0MK77F70</v>
      </c>
    </row>
    <row r="8674" spans="1:4">
      <c r="A8674" t="s">
        <v>39805</v>
      </c>
      <c r="B8674" t="s">
        <v>39806</v>
      </c>
      <c r="D8674" t="str">
        <f t="shared" si="135"/>
        <v>KS0TOGWRCH Oyegbile Chidi GWRsch CinEMAS 12 31 2026 KS0TOGWRCH</v>
      </c>
    </row>
    <row r="8675" spans="1:4">
      <c r="A8675" t="s">
        <v>39807</v>
      </c>
      <c r="B8675" t="s">
        <v>39808</v>
      </c>
      <c r="D8675" t="str">
        <f t="shared" si="135"/>
        <v>KS0CTTJ801 MED IMCT TUSCANO ASTRAZENECA UCHMC2125 KS0CTTJ801</v>
      </c>
    </row>
    <row r="8676" spans="1:4">
      <c r="A8676" t="s">
        <v>39809</v>
      </c>
      <c r="B8676" t="s">
        <v>39810</v>
      </c>
      <c r="D8676" t="str">
        <f t="shared" si="135"/>
        <v>K30DEB7F73 9 30 2023 CAMP Good Food Inst K30DEB7F73</v>
      </c>
    </row>
    <row r="8677" spans="1:4">
      <c r="A8677" t="s">
        <v>39811</v>
      </c>
      <c r="B8677" t="s">
        <v>39812</v>
      </c>
      <c r="D8677" t="str">
        <f t="shared" si="135"/>
        <v>K30V4B3021 Coffey NIH R21 SLEV CC K30V4B3021</v>
      </c>
    </row>
    <row r="8678" spans="1:4">
      <c r="A8678" t="s">
        <v>39813</v>
      </c>
      <c r="B8678" t="s">
        <v>39814</v>
      </c>
      <c r="D8678" t="str">
        <f t="shared" si="135"/>
        <v>K30APSM788 PS HEGARTY CCIA 2023 24 Variety Testing K30APSM788</v>
      </c>
    </row>
    <row r="8679" spans="1:4">
      <c r="A8679" t="s">
        <v>39815</v>
      </c>
      <c r="B8679" t="s">
        <v>39816</v>
      </c>
      <c r="D8679" t="str">
        <f t="shared" si="135"/>
        <v>KS0CCRCDMV CCRC DMV Project 23 085 Exp 6 25 KS0CCRCDMV</v>
      </c>
    </row>
    <row r="8680" spans="1:4">
      <c r="A8680" t="s">
        <v>39817</v>
      </c>
      <c r="B8680" t="s">
        <v>39818</v>
      </c>
      <c r="D8680" t="str">
        <f t="shared" si="135"/>
        <v>K304873297 Fitch CARB Accessibility Metrics K304873297</v>
      </c>
    </row>
    <row r="8681" spans="1:4">
      <c r="A8681" t="s">
        <v>39819</v>
      </c>
      <c r="B8681" t="s">
        <v>39820</v>
      </c>
      <c r="D8681" t="str">
        <f t="shared" si="135"/>
        <v>K30CHEP003 LAWR CHEN ARB PBLHs K30CHEP003</v>
      </c>
    </row>
    <row r="8682" spans="1:4">
      <c r="A8682" t="s">
        <v>39821</v>
      </c>
      <c r="B8682" t="s">
        <v>39822</v>
      </c>
      <c r="D8682" t="str">
        <f t="shared" si="135"/>
        <v>K30BKG8CWC ARE GOODRICH CA WALNUT COMMISSION K30BKG8CWC</v>
      </c>
    </row>
    <row r="8683" spans="1:4">
      <c r="A8683" t="s">
        <v>39823</v>
      </c>
      <c r="B8683" t="s">
        <v>39824</v>
      </c>
      <c r="D8683" t="str">
        <f t="shared" si="135"/>
        <v>K30SJD2DUG NSF DESIGN2DATA UNDERGRADUATES K30SJD2DUG</v>
      </c>
    </row>
    <row r="8684" spans="1:4">
      <c r="A8684" t="s">
        <v>39825</v>
      </c>
      <c r="B8684" t="s">
        <v>39826</v>
      </c>
      <c r="D8684" t="str">
        <f t="shared" si="135"/>
        <v>K30LAS7CPH HE Simmons CA Public Health Postpartum K30LAS7CPH</v>
      </c>
    </row>
    <row r="8685" spans="1:4">
      <c r="A8685" t="s">
        <v>39827</v>
      </c>
      <c r="B8685" t="s">
        <v>39828</v>
      </c>
      <c r="D8685" t="str">
        <f t="shared" si="135"/>
        <v>KS0ERBA640 MERM SAN MATEO COUNTY BAYER KS0ERBA640</v>
      </c>
    </row>
    <row r="8686" spans="1:4">
      <c r="A8686" t="s">
        <v>39829</v>
      </c>
      <c r="B8686" t="s">
        <v>39830</v>
      </c>
      <c r="D8686" t="str">
        <f t="shared" si="135"/>
        <v>K30NAP23T1 NAP Napa County GENT 2023 23 C114415 K30NAP23T1</v>
      </c>
    </row>
    <row r="8687" spans="1:4">
      <c r="A8687" t="s">
        <v>39831</v>
      </c>
      <c r="B8687" t="s">
        <v>39832</v>
      </c>
      <c r="D8687" t="str">
        <f t="shared" si="135"/>
        <v>K30NAP23C1 NAP Napa County CW 2023 24 C114414 K30NAP23C1</v>
      </c>
    </row>
    <row r="8688" spans="1:4">
      <c r="A8688" t="s">
        <v>39833</v>
      </c>
      <c r="B8688" t="s">
        <v>39834</v>
      </c>
      <c r="D8688" t="str">
        <f t="shared" si="135"/>
        <v>K30APSFB97 PS LUNDY PPIC USDA AFRI A24 0105 K30APSFB97</v>
      </c>
    </row>
    <row r="8689" spans="1:4">
      <c r="A8689" t="s">
        <v>39835</v>
      </c>
      <c r="B8689" t="s">
        <v>39836</v>
      </c>
      <c r="D8689" t="str">
        <f t="shared" si="135"/>
        <v>KS0HORJ832 MED IMHO RIESS SEAGEN SGNPDL1V 001 KS0HORJ832</v>
      </c>
    </row>
    <row r="8690" spans="1:4">
      <c r="A8690" t="s">
        <v>39837</v>
      </c>
      <c r="B8690" t="s">
        <v>39838</v>
      </c>
      <c r="D8690" t="str">
        <f t="shared" si="135"/>
        <v>KS0FLEM016 FLEM0016 MAP Data Collection KS0FLEM016</v>
      </c>
    </row>
    <row r="8691" spans="1:4">
      <c r="A8691" t="s">
        <v>39839</v>
      </c>
      <c r="B8691" t="s">
        <v>39840</v>
      </c>
      <c r="D8691" t="str">
        <f t="shared" si="135"/>
        <v>K30MBCEJHM MCB CEJ F31GM149176 0 H MORRIS LITTLE K30MBCEJHM</v>
      </c>
    </row>
    <row r="8692" spans="1:4">
      <c r="A8692" t="s">
        <v>39841</v>
      </c>
      <c r="B8692" t="s">
        <v>39842</v>
      </c>
      <c r="D8692" t="str">
        <f t="shared" si="135"/>
        <v>K30BCD5PHS HE Chambers PHS Abundant Birth Project K30BCD5PHS</v>
      </c>
    </row>
    <row r="8693" spans="1:4">
      <c r="A8693" t="s">
        <v>39843</v>
      </c>
      <c r="B8693" t="s">
        <v>39844</v>
      </c>
      <c r="D8693" t="str">
        <f t="shared" si="135"/>
        <v>K30APSFB87 PS BAILEY USDA EVALUATING MODEL 04032025 K30APSFB87</v>
      </c>
    </row>
    <row r="8694" spans="1:4">
      <c r="A8694" t="s">
        <v>39845</v>
      </c>
      <c r="B8694" t="s">
        <v>39846</v>
      </c>
      <c r="D8694" t="str">
        <f t="shared" si="135"/>
        <v>KS0NRBD219 NP RESIDENCY Y1 KS0NRBD219</v>
      </c>
    </row>
    <row r="8695" spans="1:4">
      <c r="A8695" t="s">
        <v>39847</v>
      </c>
      <c r="B8695" t="s">
        <v>39848</v>
      </c>
      <c r="D8695" t="str">
        <f t="shared" si="135"/>
        <v>K30V450667 FWS CORE SURVEYS SIERRA NEVADA RED FOX K30V450667</v>
      </c>
    </row>
    <row r="8696" spans="1:4">
      <c r="A8696" t="s">
        <v>39849</v>
      </c>
      <c r="B8696" t="s">
        <v>39850</v>
      </c>
      <c r="D8696" t="str">
        <f t="shared" si="135"/>
        <v>K30REI1758 WFCB REIMER FWS ALASKA ASSESSING K30REI1758</v>
      </c>
    </row>
    <row r="8697" spans="1:4">
      <c r="A8697" t="s">
        <v>39851</v>
      </c>
      <c r="B8697" t="s">
        <v>39852</v>
      </c>
      <c r="D8697" t="str">
        <f t="shared" si="135"/>
        <v>K30APSM783 PS HEGARTY CCIA 2023 24 K30APSM783</v>
      </c>
    </row>
    <row r="8698" spans="1:4">
      <c r="A8698" t="s">
        <v>39853</v>
      </c>
      <c r="B8698" t="s">
        <v>39854</v>
      </c>
      <c r="D8698" t="str">
        <f t="shared" si="135"/>
        <v>K30SUT23T1 SUT Sutter Co GENT 2023 35 C114424 K30SUT23T1</v>
      </c>
    </row>
    <row r="8699" spans="1:4">
      <c r="A8699" t="s">
        <v>39855</v>
      </c>
      <c r="B8699" t="s">
        <v>39856</v>
      </c>
      <c r="D8699" t="str">
        <f t="shared" si="135"/>
        <v>K30WHNIH18 HEYER NIH CA273911 2023 24 K30WHNIH18</v>
      </c>
    </row>
    <row r="8700" spans="1:4">
      <c r="A8700" t="s">
        <v>39857</v>
      </c>
      <c r="B8700" t="s">
        <v>39858</v>
      </c>
      <c r="D8700" t="str">
        <f t="shared" si="135"/>
        <v>K30APSM688 PS MESGARAN BARD WATCHING WEEDS FR 93026 K30APSM688</v>
      </c>
    </row>
    <row r="8701" spans="1:4">
      <c r="A8701" t="s">
        <v>39859</v>
      </c>
      <c r="B8701" t="s">
        <v>39860</v>
      </c>
      <c r="D8701" t="str">
        <f t="shared" si="135"/>
        <v>KS0ERWG653 MERM JOHN MOHME FDN WINTEMUTE KS0ERWG653</v>
      </c>
    </row>
    <row r="8702" spans="1:4">
      <c r="A8702" t="s">
        <v>39861</v>
      </c>
      <c r="B8702" t="s">
        <v>39862</v>
      </c>
      <c r="D8702" t="str">
        <f t="shared" si="135"/>
        <v>K30MJFABRI BME M JUDENHOFER FABRICATION PROJECT K30MJFABRI</v>
      </c>
    </row>
    <row r="8703" spans="1:4">
      <c r="A8703" t="s">
        <v>39863</v>
      </c>
      <c r="B8703" t="s">
        <v>39864</v>
      </c>
      <c r="D8703" t="str">
        <f t="shared" si="135"/>
        <v>K30MJNIH01 BME R Badawi R01 EB021395 K30MJNIH01</v>
      </c>
    </row>
    <row r="8704" spans="1:4">
      <c r="A8704" t="s">
        <v>39865</v>
      </c>
      <c r="B8704" t="s">
        <v>39866</v>
      </c>
      <c r="D8704" t="str">
        <f t="shared" si="135"/>
        <v>KS0FGBMEPR MRAD F Godinez BME 3 MJNIH01 proj funds KS0FGBMEPR</v>
      </c>
    </row>
    <row r="8705" spans="1:4">
      <c r="A8705" t="s">
        <v>39867</v>
      </c>
      <c r="B8705" t="s">
        <v>39868</v>
      </c>
      <c r="D8705" t="str">
        <f t="shared" si="135"/>
        <v>K30ALWPA58 2 28 20 NU SKIN ENTERPRISES 2016017 K30ALWPA58</v>
      </c>
    </row>
    <row r="8706" spans="1:4">
      <c r="A8706" t="s">
        <v>39869</v>
      </c>
      <c r="B8706" t="s">
        <v>39870</v>
      </c>
      <c r="D8706" t="str">
        <f t="shared" si="135"/>
        <v>K30DAMPA58 6 30 18 NU SKIN ENTERPRISES DAM K30DAMPA58</v>
      </c>
    </row>
    <row r="8707" spans="1:4">
      <c r="A8707" t="s">
        <v>39871</v>
      </c>
      <c r="B8707" t="s">
        <v>39872</v>
      </c>
      <c r="D8707" t="str">
        <f t="shared" ref="D8707:D8770" si="136">A8707&amp;" "&amp;B8707</f>
        <v>K30PIOSKIN NUTR OTEIZA NU SKIN ENTERPRISES 2016017 K30PIOSKIN</v>
      </c>
    </row>
    <row r="8708" spans="1:4">
      <c r="A8708" t="s">
        <v>39873</v>
      </c>
      <c r="B8708" t="s">
        <v>39874</v>
      </c>
      <c r="D8708" t="str">
        <f t="shared" si="136"/>
        <v>K30NNNPART 3 14 24 NIFA Particle Based Sanitizer K30NNNPART</v>
      </c>
    </row>
    <row r="8709" spans="1:4">
      <c r="A8709" t="s">
        <v>39875</v>
      </c>
      <c r="B8709" t="s">
        <v>39876</v>
      </c>
      <c r="D8709" t="str">
        <f t="shared" si="136"/>
        <v>K30SUNPART TXC NIFA Part Based Sanitizer 3 14 22 K30SUNPART</v>
      </c>
    </row>
    <row r="8710" spans="1:4">
      <c r="A8710" t="s">
        <v>39877</v>
      </c>
      <c r="B8710" t="s">
        <v>39878</v>
      </c>
      <c r="D8710" t="str">
        <f t="shared" si="136"/>
        <v>K30PCR8B16 P Ronald JEBI UC LAWRENCE BERKELEY LAB K30PCR8B16</v>
      </c>
    </row>
    <row r="8711" spans="1:4">
      <c r="A8711" t="s">
        <v>39879</v>
      </c>
      <c r="B8711" t="s">
        <v>39880</v>
      </c>
      <c r="D8711" t="str">
        <f t="shared" si="136"/>
        <v>K30PCRJBST JBEI P RONALD STIPEND 2018 K30PCRJBST</v>
      </c>
    </row>
    <row r="8712" spans="1:4">
      <c r="A8712" t="s">
        <v>39881</v>
      </c>
      <c r="B8712" t="s">
        <v>39882</v>
      </c>
      <c r="D8712" t="str">
        <f t="shared" si="136"/>
        <v>KS0PMOJ600 MED IMPM SOOD DUKE UNIV IPF PRO KS0PMOJ600</v>
      </c>
    </row>
    <row r="8713" spans="1:4">
      <c r="A8713" t="s">
        <v>39883</v>
      </c>
      <c r="B8713" t="s">
        <v>39884</v>
      </c>
      <c r="D8713" t="str">
        <f t="shared" si="136"/>
        <v>K30BRDSIMM CHEM BRITT NIH R35GM126961 0 K30BRDSIMM</v>
      </c>
    </row>
    <row r="8714" spans="1:4">
      <c r="A8714" t="s">
        <v>39885</v>
      </c>
      <c r="B8714" t="s">
        <v>39886</v>
      </c>
      <c r="D8714" t="str">
        <f t="shared" si="136"/>
        <v>KS0IDCS833 MED IMID COHEN MERCK MK8228 002 KS0IDCS833</v>
      </c>
    </row>
    <row r="8715" spans="1:4">
      <c r="A8715" t="s">
        <v>39887</v>
      </c>
      <c r="B8715" t="s">
        <v>39888</v>
      </c>
      <c r="D8715" t="str">
        <f t="shared" si="136"/>
        <v>K30PSMTV01 PME EPA Pesticide Edu Med Prof Part Trav K30PSMTV01</v>
      </c>
    </row>
    <row r="8716" spans="1:4">
      <c r="A8716" t="s">
        <v>39889</v>
      </c>
      <c r="B8716" t="s">
        <v>39890</v>
      </c>
      <c r="D8716" t="str">
        <f t="shared" si="136"/>
        <v>K30PSMTV02 PME EPA Pesticide Edu Med Prof Part Trav K30PSMTV02</v>
      </c>
    </row>
    <row r="8717" spans="1:4">
      <c r="A8717" t="s">
        <v>39891</v>
      </c>
      <c r="B8717" t="s">
        <v>39892</v>
      </c>
      <c r="D8717" t="str">
        <f t="shared" si="136"/>
        <v>K30PSMTV03 PME EPA Pesticide Edu Med Prof Part Trav K30PSMTV03</v>
      </c>
    </row>
    <row r="8718" spans="1:4">
      <c r="A8718" t="s">
        <v>39893</v>
      </c>
      <c r="B8718" t="s">
        <v>39894</v>
      </c>
      <c r="D8718" t="str">
        <f t="shared" si="136"/>
        <v>K30PSMTV04 PME EPA Pesticide Education for Med Prof K30PSMTV04</v>
      </c>
    </row>
    <row r="8719" spans="1:4">
      <c r="A8719" t="s">
        <v>39895</v>
      </c>
      <c r="B8719" t="s">
        <v>39896</v>
      </c>
      <c r="D8719" t="str">
        <f t="shared" si="136"/>
        <v>K30PSMTV05 PME EPA Pesticide Edu Med Prof Part Trav K30PSMTV05</v>
      </c>
    </row>
    <row r="8720" spans="1:4">
      <c r="A8720" t="s">
        <v>39897</v>
      </c>
      <c r="B8720" t="s">
        <v>39898</v>
      </c>
      <c r="D8720" t="str">
        <f t="shared" si="136"/>
        <v>K30PSPME01 PME EPA Pesticide Education for Med Prof K30PSPME01</v>
      </c>
    </row>
    <row r="8721" spans="1:4">
      <c r="A8721" t="s">
        <v>39899</v>
      </c>
      <c r="B8721" t="s">
        <v>39900</v>
      </c>
      <c r="D8721" t="str">
        <f t="shared" si="136"/>
        <v>K30PSPME02 PME EPA Pesticide Education for Med Prof K30PSPME02</v>
      </c>
    </row>
    <row r="8722" spans="1:4">
      <c r="A8722" t="s">
        <v>39901</v>
      </c>
      <c r="B8722" t="s">
        <v>39902</v>
      </c>
      <c r="D8722" t="str">
        <f t="shared" si="136"/>
        <v>K30PSPME03 PME EPA Pesticide Education for Med Prof K30PSPME03</v>
      </c>
    </row>
    <row r="8723" spans="1:4">
      <c r="A8723" t="s">
        <v>39903</v>
      </c>
      <c r="B8723" t="s">
        <v>39904</v>
      </c>
      <c r="D8723" t="str">
        <f t="shared" si="136"/>
        <v>K30PSPME04 PME EPA Pesticide Education for Med Prof K30PSPME04</v>
      </c>
    </row>
    <row r="8724" spans="1:4">
      <c r="A8724" t="s">
        <v>39905</v>
      </c>
      <c r="B8724" t="s">
        <v>39906</v>
      </c>
      <c r="D8724" t="str">
        <f t="shared" si="136"/>
        <v>K30PSPME05 PME EPA Pesticide Education for Med Prof K30PSPME05</v>
      </c>
    </row>
    <row r="8725" spans="1:4">
      <c r="A8725" t="s">
        <v>39907</v>
      </c>
      <c r="B8725" t="s">
        <v>39908</v>
      </c>
      <c r="D8725" t="str">
        <f t="shared" si="136"/>
        <v>KS0CSNIH06 Schumann nih renewal MH097236 06 2018 23 KS0CSNIH06</v>
      </c>
    </row>
    <row r="8726" spans="1:4">
      <c r="A8726" t="s">
        <v>39909</v>
      </c>
      <c r="B8726" t="s">
        <v>39910</v>
      </c>
      <c r="D8726" t="str">
        <f t="shared" si="136"/>
        <v>K30AQKOR17 Hyslop Korea IMPROVE Sites 2018 K30AQKOR17</v>
      </c>
    </row>
    <row r="8727" spans="1:4">
      <c r="A8727" t="s">
        <v>39911</v>
      </c>
      <c r="B8727" t="s">
        <v>39912</v>
      </c>
      <c r="D8727" t="str">
        <f t="shared" si="136"/>
        <v>K30ERCIF83 CEE DeJong ERC Industry Yr 3 K30ERCIF83</v>
      </c>
    </row>
    <row r="8728" spans="1:4">
      <c r="A8728" t="s">
        <v>39913</v>
      </c>
      <c r="B8728" t="s">
        <v>39914</v>
      </c>
      <c r="D8728" t="str">
        <f t="shared" si="136"/>
        <v>K30ERCJDIN CEE DeJong ERC IndustryYr7 K30ERCJDIN</v>
      </c>
    </row>
    <row r="8729" spans="1:4">
      <c r="A8729" t="s">
        <v>39915</v>
      </c>
      <c r="B8729" t="s">
        <v>39916</v>
      </c>
      <c r="D8729" t="str">
        <f t="shared" si="136"/>
        <v>K30DACFUI4 3 31 24 UC IRVINE GENOMIC DIVERSITY DAC K30DACFUI4</v>
      </c>
    </row>
    <row r="8730" spans="1:4">
      <c r="A8730" t="s">
        <v>39917</v>
      </c>
      <c r="B8730" t="s">
        <v>39918</v>
      </c>
      <c r="D8730" t="str">
        <f t="shared" si="136"/>
        <v>K30MAWFUI4 12 31 21 UC IRVINE GENOMIC DIVERSITY MAW K30MAWFUI4</v>
      </c>
    </row>
    <row r="8731" spans="1:4">
      <c r="A8731" t="s">
        <v>39919</v>
      </c>
      <c r="B8731" t="s">
        <v>39920</v>
      </c>
      <c r="D8731" t="str">
        <f t="shared" si="136"/>
        <v>KS0HOGD851 MED IMHO GANDARA GENENTECH G040241 KS0HOGD851</v>
      </c>
    </row>
    <row r="8732" spans="1:4">
      <c r="A8732" t="s">
        <v>39921</v>
      </c>
      <c r="B8732" t="s">
        <v>39922</v>
      </c>
      <c r="D8732" t="str">
        <f t="shared" si="136"/>
        <v>K30JMA5AIP ARE Alston NIFA Ag Inputs and Prod K30JMA5AIP</v>
      </c>
    </row>
    <row r="8733" spans="1:4">
      <c r="A8733" t="s">
        <v>39923</v>
      </c>
      <c r="B8733" t="s">
        <v>39924</v>
      </c>
      <c r="D8733" t="str">
        <f t="shared" si="136"/>
        <v>KS0HOPC814 MED IMHO PARIK USC Merck Sharp Dohme KS0HOPC814</v>
      </c>
    </row>
    <row r="8734" spans="1:4">
      <c r="A8734" t="s">
        <v>39925</v>
      </c>
      <c r="B8734" t="s">
        <v>39926</v>
      </c>
      <c r="D8734" t="str">
        <f t="shared" si="136"/>
        <v>K30GMM2FIN HE MANSERS Beard Ntl Scholars Prgm FINA K30GMM2FIN</v>
      </c>
    </row>
    <row r="8735" spans="1:4">
      <c r="A8735" t="s">
        <v>39927</v>
      </c>
      <c r="B8735" t="s">
        <v>39928</v>
      </c>
      <c r="D8735" t="str">
        <f t="shared" si="136"/>
        <v>K30GMM2JBF HE MANSERS Beard Ntl Scholars Prgm K30GMM2JBF</v>
      </c>
    </row>
    <row r="8736" spans="1:4">
      <c r="A8736" t="s">
        <v>39929</v>
      </c>
      <c r="B8736" t="s">
        <v>39930</v>
      </c>
      <c r="D8736" t="str">
        <f t="shared" si="136"/>
        <v>KS0HORJ817 MED IMHO RIESS Astrazeneca ORCHARD KS0HORJ817</v>
      </c>
    </row>
    <row r="8737" spans="1:4">
      <c r="A8737" t="s">
        <v>39931</v>
      </c>
      <c r="B8737" t="s">
        <v>39932</v>
      </c>
      <c r="D8737" t="str">
        <f t="shared" si="136"/>
        <v>KS0HOJB824 MED IMCT JONAS UCLA PFIZER KS0HOJB824</v>
      </c>
    </row>
    <row r="8738" spans="1:4">
      <c r="A8738" t="s">
        <v>39933</v>
      </c>
      <c r="B8738" t="s">
        <v>39934</v>
      </c>
      <c r="D8738" t="str">
        <f t="shared" si="136"/>
        <v>K30APSL036 PS BECKLES BARD IS 5196 19 K30APSL036</v>
      </c>
    </row>
    <row r="8739" spans="1:4">
      <c r="A8739" t="s">
        <v>39935</v>
      </c>
      <c r="B8739" t="s">
        <v>39936</v>
      </c>
      <c r="D8739" t="str">
        <f t="shared" si="136"/>
        <v>KS0LT78C36 Tian UCSD Cayuse A20 0578 KS0LT78C36</v>
      </c>
    </row>
    <row r="8740" spans="1:4">
      <c r="A8740" t="s">
        <v>39937</v>
      </c>
      <c r="B8740" t="s">
        <v>39938</v>
      </c>
      <c r="D8740" t="str">
        <f t="shared" si="136"/>
        <v>KS0LTUCSD2 Tian UCSD Cayuse A20 0578 YR2 KS0LTUCSD2</v>
      </c>
    </row>
    <row r="8741" spans="1:4">
      <c r="A8741" t="s">
        <v>39939</v>
      </c>
      <c r="B8741" t="s">
        <v>39940</v>
      </c>
      <c r="D8741" t="str">
        <f t="shared" si="136"/>
        <v>KS0LTUCSD3 Tian UCSD Cayuse A20 0578 YR3 KS0LTUCSD3</v>
      </c>
    </row>
    <row r="8742" spans="1:4">
      <c r="A8742" t="s">
        <v>39941</v>
      </c>
      <c r="B8742" t="s">
        <v>39942</v>
      </c>
      <c r="D8742" t="str">
        <f t="shared" si="136"/>
        <v>K30GHEU34D CMB GHETTI U34 Planning for a Cohort K30GHEU34D</v>
      </c>
    </row>
    <row r="8743" spans="1:4">
      <c r="A8743" t="s">
        <v>39943</v>
      </c>
      <c r="B8743" t="s">
        <v>39944</v>
      </c>
      <c r="D8743" t="str">
        <f t="shared" si="136"/>
        <v>K30GHEU3Y2 CMB GHETTI U34 Planning for a Cohort K30GHEU3Y2</v>
      </c>
    </row>
    <row r="8744" spans="1:4">
      <c r="A8744" t="s">
        <v>39945</v>
      </c>
      <c r="B8744" t="s">
        <v>39946</v>
      </c>
      <c r="D8744" t="str">
        <f t="shared" si="136"/>
        <v>K30NVARPAE MAE NARAYANAN CMU ARPA E K30NVARPAE</v>
      </c>
    </row>
    <row r="8745" spans="1:4">
      <c r="A8745" t="s">
        <v>39947</v>
      </c>
      <c r="B8745" t="s">
        <v>39948</v>
      </c>
      <c r="D8745" t="str">
        <f t="shared" si="136"/>
        <v>K30JSP8C49 JESS ISRAEL INST TEACH FELLOW 78C49 K30JSP8C49</v>
      </c>
    </row>
    <row r="8746" spans="1:4">
      <c r="A8746" t="s">
        <v>39949</v>
      </c>
      <c r="B8746" t="s">
        <v>39950</v>
      </c>
      <c r="D8746" t="str">
        <f t="shared" si="136"/>
        <v>K30PRELIF2 Life E Dept of Energy Phase II K30PRELIF2</v>
      </c>
    </row>
    <row r="8747" spans="1:4">
      <c r="A8747" t="s">
        <v>39951</v>
      </c>
      <c r="B8747" t="s">
        <v>39952</v>
      </c>
      <c r="D8747" t="str">
        <f t="shared" si="136"/>
        <v>KS0RWFADA1 MED PHS WHITMER UCLA ALZHEIMERS COHORT KS0RWFADA1</v>
      </c>
    </row>
    <row r="8748" spans="1:4">
      <c r="A8748" t="s">
        <v>39953</v>
      </c>
      <c r="B8748" t="s">
        <v>39954</v>
      </c>
      <c r="D8748" t="str">
        <f t="shared" si="136"/>
        <v>KS0RWFADA2 MED PHS WHITMER UCLA ALZHEIMERS COHORT KS0RWFADA2</v>
      </c>
    </row>
    <row r="8749" spans="1:4">
      <c r="A8749" t="s">
        <v>39955</v>
      </c>
      <c r="B8749" t="s">
        <v>39956</v>
      </c>
      <c r="D8749" t="str">
        <f t="shared" si="136"/>
        <v>K30EPDWR01 ECO Dept of Water Resources C000114025 K30EPDWR01</v>
      </c>
    </row>
    <row r="8750" spans="1:4">
      <c r="A8750" t="s">
        <v>39957</v>
      </c>
      <c r="B8750" t="s">
        <v>39958</v>
      </c>
      <c r="D8750" t="str">
        <f t="shared" si="136"/>
        <v>K30V431T76 VM APC DWR C000114025 B Hammock K30V431T76</v>
      </c>
    </row>
    <row r="8751" spans="1:4">
      <c r="A8751" t="s">
        <v>39959</v>
      </c>
      <c r="B8751" t="s">
        <v>39960</v>
      </c>
      <c r="D8751" t="str">
        <f t="shared" si="136"/>
        <v>K30IRESCUB IGN Advance FORTIFIED BOUILLON CUBE K30IRESCUB</v>
      </c>
    </row>
    <row r="8752" spans="1:4">
      <c r="A8752" t="s">
        <v>39961</v>
      </c>
      <c r="B8752" t="s">
        <v>39962</v>
      </c>
      <c r="D8752" t="str">
        <f t="shared" si="136"/>
        <v>KS0HOKE813 MED IMHO KIM EUREKA THERAPEUTICS KS0HOKE813</v>
      </c>
    </row>
    <row r="8753" spans="1:4">
      <c r="A8753" t="s">
        <v>39963</v>
      </c>
      <c r="B8753" t="s">
        <v>39964</v>
      </c>
      <c r="D8753" t="str">
        <f t="shared" si="136"/>
        <v>KS0LHNTNSD SAN DIEGO COUNTY LHCN NIENDAM A19 4529 KS0LHNTNSD</v>
      </c>
    </row>
    <row r="8754" spans="1:4">
      <c r="A8754" t="s">
        <v>39965</v>
      </c>
      <c r="B8754" t="s">
        <v>39966</v>
      </c>
      <c r="D8754" t="str">
        <f t="shared" si="136"/>
        <v>K305875024 LADWP Service Agreement K305875024</v>
      </c>
    </row>
    <row r="8755" spans="1:4">
      <c r="A8755" t="s">
        <v>39967</v>
      </c>
      <c r="B8755" t="s">
        <v>39968</v>
      </c>
      <c r="D8755" t="str">
        <f t="shared" si="136"/>
        <v>K30V1D6192 ASSOCIATION OF AMERICAN VETERI A19 3805 K30V1D6192</v>
      </c>
    </row>
    <row r="8756" spans="1:4">
      <c r="A8756" t="s">
        <v>39969</v>
      </c>
      <c r="B8756" t="s">
        <v>39970</v>
      </c>
      <c r="D8756" t="str">
        <f t="shared" si="136"/>
        <v>KS0AGDOD06 MED URO GAO DOD STUB1 9 19 9 23 KS0AGDOD06</v>
      </c>
    </row>
    <row r="8757" spans="1:4">
      <c r="A8757" t="s">
        <v>39971</v>
      </c>
      <c r="B8757" t="s">
        <v>39972</v>
      </c>
      <c r="D8757" t="str">
        <f t="shared" si="136"/>
        <v>KS0HORJ818 MED IMHO RIESS UCSF ASTRAZENECA KS0HORJ818</v>
      </c>
    </row>
    <row r="8758" spans="1:4">
      <c r="A8758" t="s">
        <v>39973</v>
      </c>
      <c r="B8758" t="s">
        <v>39974</v>
      </c>
      <c r="D8758" t="str">
        <f t="shared" si="136"/>
        <v>K30DJBNIHM EVE D BEGUN NIH MIRA R35 GM134930 K30DJBNIHM</v>
      </c>
    </row>
    <row r="8759" spans="1:4">
      <c r="A8759" t="s">
        <v>39975</v>
      </c>
      <c r="B8759" t="s">
        <v>39976</v>
      </c>
      <c r="D8759" t="str">
        <f t="shared" si="136"/>
        <v>K30DJBNIHS EVE BEGUN NIH MIRA R35 GM134930 SUPPLMT K30DJBNIHS</v>
      </c>
    </row>
    <row r="8760" spans="1:4">
      <c r="A8760" t="s">
        <v>39977</v>
      </c>
      <c r="B8760" t="s">
        <v>39978</v>
      </c>
      <c r="D8760" t="str">
        <f t="shared" si="136"/>
        <v>K30804F775 ASUCD UNITRANS GRANT 75 CITY OF DAVIS K30804F775</v>
      </c>
    </row>
    <row r="8761" spans="1:4">
      <c r="A8761" t="s">
        <v>39979</v>
      </c>
      <c r="B8761" t="s">
        <v>39980</v>
      </c>
      <c r="D8761" t="str">
        <f t="shared" si="136"/>
        <v>K30HC78D00 DoD Prostate cancer 22 0165 K30HC78D00</v>
      </c>
    </row>
    <row r="8762" spans="1:4">
      <c r="A8762" t="s">
        <v>39981</v>
      </c>
      <c r="B8762" t="s">
        <v>39982</v>
      </c>
      <c r="D8762" t="str">
        <f t="shared" si="136"/>
        <v>KS0HC78D00 DoD Prostate cancer 22 0165 KS0HC78D00</v>
      </c>
    </row>
    <row r="8763" spans="1:4">
      <c r="A8763" t="s">
        <v>39983</v>
      </c>
      <c r="B8763" t="s">
        <v>39984</v>
      </c>
      <c r="D8763" t="str">
        <f t="shared" si="136"/>
        <v>K30YUXNSF2 DYUX 2105161 A22 0416 K30YUXNSF2</v>
      </c>
    </row>
    <row r="8764" spans="1:4">
      <c r="A8764" t="s">
        <v>39985</v>
      </c>
      <c r="B8764" t="s">
        <v>39986</v>
      </c>
      <c r="D8764" t="str">
        <f t="shared" si="136"/>
        <v>K30YUXNSFF DYUX 2105161 MOD 1 A22 0416 002 K30YUXNSFF</v>
      </c>
    </row>
    <row r="8765" spans="1:4">
      <c r="A8765" t="s">
        <v>39987</v>
      </c>
      <c r="B8765" t="s">
        <v>39988</v>
      </c>
      <c r="D8765" t="str">
        <f t="shared" si="136"/>
        <v>KS0DHR2100 MED PSYCH HESSL NIH R21HD106144 0 KS0DHR2100</v>
      </c>
    </row>
    <row r="8766" spans="1:4">
      <c r="A8766" t="s">
        <v>39989</v>
      </c>
      <c r="B8766" t="s">
        <v>39990</v>
      </c>
      <c r="D8766" t="str">
        <f t="shared" si="136"/>
        <v>K30JONNSF1 TJON NSF A22 0479 K30JONNSF1</v>
      </c>
    </row>
    <row r="8767" spans="1:4">
      <c r="A8767" t="s">
        <v>39991</v>
      </c>
      <c r="B8767" t="s">
        <v>39992</v>
      </c>
      <c r="D8767" t="str">
        <f t="shared" si="136"/>
        <v>K30WETNSFM AWET NSF A22 0847 K30WETNSFM</v>
      </c>
    </row>
    <row r="8768" spans="1:4">
      <c r="A8768" t="s">
        <v>39993</v>
      </c>
      <c r="B8768" t="s">
        <v>39994</v>
      </c>
      <c r="D8768" t="str">
        <f t="shared" si="136"/>
        <v>K30WETNSMP AWET NSF A22 0847 Part Support Costs K30WETNSMP</v>
      </c>
    </row>
    <row r="8769" spans="1:4">
      <c r="A8769" t="s">
        <v>39995</v>
      </c>
      <c r="B8769" t="s">
        <v>39996</v>
      </c>
      <c r="D8769" t="str">
        <f t="shared" si="136"/>
        <v>KS0ST3SM22 TIMMER SAMHSA CAT 3 FOSTER CARE AWARD KS0ST3SM22</v>
      </c>
    </row>
    <row r="8770" spans="1:4">
      <c r="A8770" t="s">
        <v>39997</v>
      </c>
      <c r="B8770" t="s">
        <v>39998</v>
      </c>
      <c r="D8770" t="str">
        <f t="shared" si="136"/>
        <v>KS0ST3SM23 TIMMER SAMHSA CAT 3 FOSTER CARE YR 2 KS0ST3SM23</v>
      </c>
    </row>
    <row r="8771" spans="1:4">
      <c r="A8771" t="s">
        <v>39999</v>
      </c>
      <c r="B8771" t="s">
        <v>40000</v>
      </c>
      <c r="D8771" t="str">
        <f t="shared" ref="D8771:D8834" si="137">A8771&amp;" "&amp;B8771</f>
        <v>KS0ST3SM24 TIMMER SAMHSA CAT 3 FOSTER CARE YR 3 KS0ST3SM24</v>
      </c>
    </row>
    <row r="8772" spans="1:4">
      <c r="A8772" t="s">
        <v>40001</v>
      </c>
      <c r="B8772" t="s">
        <v>40002</v>
      </c>
      <c r="D8772" t="str">
        <f t="shared" si="137"/>
        <v>KS0ST2SM22 TIMMER SAMHSA CAT 2 PC CARE AWARD KS0ST2SM22</v>
      </c>
    </row>
    <row r="8773" spans="1:4">
      <c r="A8773" t="s">
        <v>40003</v>
      </c>
      <c r="B8773" t="s">
        <v>40004</v>
      </c>
      <c r="D8773" t="str">
        <f t="shared" si="137"/>
        <v>KS0ST2SM23 TIMMER SAMHSA CAT 2 PC CARE AWARD YR 2 KS0ST2SM23</v>
      </c>
    </row>
    <row r="8774" spans="1:4">
      <c r="A8774" t="s">
        <v>40005</v>
      </c>
      <c r="B8774" t="s">
        <v>40006</v>
      </c>
      <c r="D8774" t="str">
        <f t="shared" si="137"/>
        <v>KS0ST2SM24 TIMMER SAMHSA CAT 2 PC CARE AWARD YR 3 KS0ST2SM24</v>
      </c>
    </row>
    <row r="8775" spans="1:4">
      <c r="A8775" t="s">
        <v>40007</v>
      </c>
      <c r="B8775" t="s">
        <v>40008</v>
      </c>
      <c r="D8775" t="str">
        <f t="shared" si="137"/>
        <v>K30DZKSOMA AN SCI KUELTZ NSF BSF SOMATIC CELL EVO K30DZKSOMA</v>
      </c>
    </row>
    <row r="8776" spans="1:4">
      <c r="A8776" t="s">
        <v>40009</v>
      </c>
      <c r="B8776" t="s">
        <v>40010</v>
      </c>
      <c r="D8776" t="str">
        <f t="shared" si="137"/>
        <v>K30LHY8D08 NSF A222 1150 Integrative Research Insec K30LHY8D08</v>
      </c>
    </row>
    <row r="8777" spans="1:4">
      <c r="A8777" t="s">
        <v>40011</v>
      </c>
      <c r="B8777" t="s">
        <v>40012</v>
      </c>
      <c r="D8777" t="str">
        <f t="shared" si="137"/>
        <v>K30V435GCJ GloCal Health Fellowship 21 22 Jalika J K30V435GCJ</v>
      </c>
    </row>
    <row r="8778" spans="1:4">
      <c r="A8778" t="s">
        <v>40013</v>
      </c>
      <c r="B8778" t="s">
        <v>40014</v>
      </c>
      <c r="D8778" t="str">
        <f t="shared" si="137"/>
        <v>K30V435GCM GloCal Health Fellowship 21 22 Mariah C K30V435GCM</v>
      </c>
    </row>
    <row r="8779" spans="1:4">
      <c r="A8779" t="s">
        <v>40015</v>
      </c>
      <c r="B8779" t="s">
        <v>40016</v>
      </c>
      <c r="D8779" t="str">
        <f t="shared" si="137"/>
        <v>K30V435GCN GloCal Health Fellowship 21 22 Nicole C K30V435GCN</v>
      </c>
    </row>
    <row r="8780" spans="1:4">
      <c r="A8780" t="s">
        <v>40017</v>
      </c>
      <c r="B8780" t="s">
        <v>40018</v>
      </c>
      <c r="D8780" t="str">
        <f t="shared" si="137"/>
        <v>K30V735GCM GloCal Health Fellowship 21 22 Mariah C K30V735GCM</v>
      </c>
    </row>
    <row r="8781" spans="1:4">
      <c r="A8781" t="s">
        <v>40019</v>
      </c>
      <c r="B8781" t="s">
        <v>40020</v>
      </c>
      <c r="D8781" t="str">
        <f t="shared" si="137"/>
        <v>K30DWYAUTI CMB DWYER AUTISM SPEAKS K30DWYAUTI</v>
      </c>
    </row>
    <row r="8782" spans="1:4">
      <c r="A8782" t="s">
        <v>40021</v>
      </c>
      <c r="B8782" t="s">
        <v>40022</v>
      </c>
      <c r="D8782" t="str">
        <f t="shared" si="137"/>
        <v>K30ZHAN801 ETOX ZHANG DOE Aqueous Phase Processing K30ZHAN801</v>
      </c>
    </row>
    <row r="8783" spans="1:4">
      <c r="A8783" t="s">
        <v>40023</v>
      </c>
      <c r="B8783" t="s">
        <v>40024</v>
      </c>
      <c r="D8783" t="str">
        <f t="shared" si="137"/>
        <v>K30APSFA79 PS DIEPENBROCK USDA ARS PCHI K30APSFA79</v>
      </c>
    </row>
    <row r="8784" spans="1:4">
      <c r="A8784" t="s">
        <v>40025</v>
      </c>
      <c r="B8784" t="s">
        <v>40026</v>
      </c>
      <c r="D8784" t="str">
        <f t="shared" si="137"/>
        <v>K30V435ECH Zoonotic Diseases Eco2Health K30V435ECH</v>
      </c>
    </row>
    <row r="8785" spans="1:4">
      <c r="A8785" t="s">
        <v>40027</v>
      </c>
      <c r="B8785" t="s">
        <v>40028</v>
      </c>
      <c r="D8785" t="str">
        <f t="shared" si="137"/>
        <v>KS0CACM600 MED IMCA CADEIRAS BRIGHAM WOMENS HOSP KS0CACM600</v>
      </c>
    </row>
    <row r="8786" spans="1:4">
      <c r="A8786" t="s">
        <v>40029</v>
      </c>
      <c r="B8786" t="s">
        <v>40030</v>
      </c>
      <c r="D8786" t="str">
        <f t="shared" si="137"/>
        <v>K30CWSBIOM 7 31 24 Biosolarization U Maryland K30CWSBIOM</v>
      </c>
    </row>
    <row r="8787" spans="1:4">
      <c r="A8787" t="s">
        <v>40031</v>
      </c>
      <c r="B8787" t="s">
        <v>40032</v>
      </c>
      <c r="D8787" t="str">
        <f t="shared" si="137"/>
        <v>K30CWSPEST 7 31 24 UMD Pest Suppression K30CWSPEST</v>
      </c>
    </row>
    <row r="8788" spans="1:4">
      <c r="A8788" t="s">
        <v>40033</v>
      </c>
      <c r="B8788" t="s">
        <v>40034</v>
      </c>
      <c r="D8788" t="str">
        <f t="shared" si="137"/>
        <v>KS0JSNIHK1 Smucny NIH K01 SPO A21 0891 KS0JSNIHK1</v>
      </c>
    </row>
    <row r="8789" spans="1:4">
      <c r="A8789" t="s">
        <v>40035</v>
      </c>
      <c r="B8789" t="s">
        <v>40036</v>
      </c>
      <c r="D8789" t="str">
        <f t="shared" si="137"/>
        <v>K30JIN8D27 LAWR JIN USIB IS 5430 21 K30JIN8D27</v>
      </c>
    </row>
    <row r="8790" spans="1:4">
      <c r="A8790" t="s">
        <v>40037</v>
      </c>
      <c r="B8790" t="s">
        <v>40038</v>
      </c>
      <c r="D8790" t="str">
        <f t="shared" si="137"/>
        <v>K30V4B4618 Kol R21 Multi pronged therapy of MIS C K30V4B4618</v>
      </c>
    </row>
    <row r="8791" spans="1:4">
      <c r="A8791" t="s">
        <v>40039</v>
      </c>
      <c r="B8791" t="s">
        <v>40040</v>
      </c>
      <c r="D8791" t="str">
        <f t="shared" si="137"/>
        <v>KS0EDNOTRE E Dickson A22 1403 Univ of Notre Dame KS0EDNOTRE</v>
      </c>
    </row>
    <row r="8792" spans="1:4">
      <c r="A8792" t="s">
        <v>40041</v>
      </c>
      <c r="B8792" t="s">
        <v>40042</v>
      </c>
      <c r="D8792" t="str">
        <f t="shared" si="137"/>
        <v>K30MBJGA30 MCB JGA NSF EAGER AWD 2136040 0 K30MBJGA30</v>
      </c>
    </row>
    <row r="8793" spans="1:4">
      <c r="A8793" t="s">
        <v>40043</v>
      </c>
      <c r="B8793" t="s">
        <v>40044</v>
      </c>
      <c r="D8793" t="str">
        <f t="shared" si="137"/>
        <v>K30RMTDM22 USDA APHIS TOOLS DOWNY MILDEW 8 31 22 K30RMTDM22</v>
      </c>
    </row>
    <row r="8794" spans="1:4">
      <c r="A8794" t="s">
        <v>40045</v>
      </c>
      <c r="B8794" t="s">
        <v>40046</v>
      </c>
      <c r="D8794" t="str">
        <f t="shared" si="137"/>
        <v>K30POUL127 ETOX POULIN DOI Biogeochemical Framework K30POUL127</v>
      </c>
    </row>
    <row r="8795" spans="1:4">
      <c r="A8795" t="s">
        <v>40047</v>
      </c>
      <c r="B8795" t="s">
        <v>40048</v>
      </c>
      <c r="D8795" t="str">
        <f t="shared" si="137"/>
        <v>K30AQNP025 IMPROVE 08 01 2021 01 31 2022 K30AQNP025</v>
      </c>
    </row>
    <row r="8796" spans="1:4">
      <c r="A8796" t="s">
        <v>40049</v>
      </c>
      <c r="B8796" t="s">
        <v>40050</v>
      </c>
      <c r="D8796" t="str">
        <f t="shared" si="137"/>
        <v>K30AQNP028 Hyslop IMPROVE 2 1 2023 7 31 2023 K30AQNP028</v>
      </c>
    </row>
    <row r="8797" spans="1:4">
      <c r="A8797" t="s">
        <v>40051</v>
      </c>
      <c r="B8797" t="s">
        <v>40052</v>
      </c>
      <c r="D8797" t="str">
        <f t="shared" si="137"/>
        <v>K30AQNP029 Hyslop IMPROVE 7 29 23 01 28 24 K30AQNP029</v>
      </c>
    </row>
    <row r="8798" spans="1:4">
      <c r="A8798" t="s">
        <v>40053</v>
      </c>
      <c r="B8798" t="s">
        <v>40054</v>
      </c>
      <c r="D8798" t="str">
        <f t="shared" si="137"/>
        <v>K30MHCRIN2 NPB Huising Crinetics 2 K30MHCRIN2</v>
      </c>
    </row>
    <row r="8799" spans="1:4">
      <c r="A8799" t="s">
        <v>40055</v>
      </c>
      <c r="B8799" t="s">
        <v>40056</v>
      </c>
      <c r="D8799" t="str">
        <f t="shared" si="137"/>
        <v>K30BPCDZ75 CNPRC Tarantal UH3EB028910 K30BPCDZ75</v>
      </c>
    </row>
    <row r="8800" spans="1:4">
      <c r="A8800" t="s">
        <v>40057</v>
      </c>
      <c r="B8800" t="s">
        <v>40058</v>
      </c>
      <c r="D8800" t="str">
        <f t="shared" si="137"/>
        <v>K30F4TYKID CEE T YOUNG EPA KIDS AND DUST BENNETT K30F4TYKID</v>
      </c>
    </row>
    <row r="8801" spans="1:4">
      <c r="A8801" t="s">
        <v>40059</v>
      </c>
      <c r="B8801" t="s">
        <v>40060</v>
      </c>
      <c r="D8801" t="str">
        <f t="shared" si="137"/>
        <v>KS0DBFKDDT MED PHS BENNETT EPA KIDS AND DUST KS0DBFKDDT</v>
      </c>
    </row>
    <row r="8802" spans="1:4">
      <c r="A8802" t="s">
        <v>40061</v>
      </c>
      <c r="B8802" t="s">
        <v>40062</v>
      </c>
      <c r="D8802" t="str">
        <f t="shared" si="137"/>
        <v>K30AHIKBDH AHI Burnett DHI Funds Exp 5 31 23 K30AHIKBDH</v>
      </c>
    </row>
    <row r="8803" spans="1:4">
      <c r="A8803" t="s">
        <v>40063</v>
      </c>
      <c r="B8803" t="s">
        <v>40064</v>
      </c>
      <c r="D8803" t="str">
        <f t="shared" si="137"/>
        <v>K30APSG387 PS DRA KEMP DHI Funding LATIMER K30APSG387</v>
      </c>
    </row>
    <row r="8804" spans="1:4">
      <c r="A8804" t="s">
        <v>40065</v>
      </c>
      <c r="B8804" t="s">
        <v>40066</v>
      </c>
      <c r="D8804" t="str">
        <f t="shared" si="137"/>
        <v>K30ASTDMCV AST Darrin Martin Creative Viz K30ASTDMCV</v>
      </c>
    </row>
    <row r="8805" spans="1:4">
      <c r="A8805" t="s">
        <v>40067</v>
      </c>
      <c r="B8805" t="s">
        <v>40068</v>
      </c>
      <c r="D8805" t="str">
        <f t="shared" si="137"/>
        <v>K30DHIMILL ENL Miller DHI Funding K30DHIMILL</v>
      </c>
    </row>
    <row r="8806" spans="1:4">
      <c r="A8806" t="s">
        <v>40069</v>
      </c>
      <c r="B8806" t="s">
        <v>40070</v>
      </c>
      <c r="D8806" t="str">
        <f t="shared" si="137"/>
        <v>K30DHISJGH Gervay Hague DHI Stipend K30DHISJGH</v>
      </c>
    </row>
    <row r="8807" spans="1:4">
      <c r="A8807" t="s">
        <v>40071</v>
      </c>
      <c r="B8807" t="s">
        <v>40072</v>
      </c>
      <c r="D8807" t="str">
        <f t="shared" si="137"/>
        <v>K30DRAMKDH DRA KEMP DHI Funds Exp 5 31 23 K30DRAMKDH</v>
      </c>
    </row>
    <row r="8808" spans="1:4">
      <c r="A8808" t="s">
        <v>40073</v>
      </c>
      <c r="B8808" t="s">
        <v>40074</v>
      </c>
      <c r="D8808" t="str">
        <f t="shared" si="137"/>
        <v>K30GARNFAH DHI NFAH HUMANITES GRANT K30GARNFAH</v>
      </c>
    </row>
    <row r="8809" spans="1:4">
      <c r="A8809" t="s">
        <v>40075</v>
      </c>
      <c r="B8809" t="s">
        <v>40076</v>
      </c>
      <c r="D8809" t="str">
        <f t="shared" si="137"/>
        <v>K30GDSDHIN GEL SUMNER RACISM AND CLIMATE CHANGE K30GDSDHIN</v>
      </c>
    </row>
    <row r="8810" spans="1:4">
      <c r="A8810" t="s">
        <v>40077</v>
      </c>
      <c r="B8810" t="s">
        <v>40078</v>
      </c>
      <c r="D8810" t="str">
        <f t="shared" si="137"/>
        <v>K30MLM8D39 Intersection of STEM and Humanities K30MLM8D39</v>
      </c>
    </row>
    <row r="8811" spans="1:4">
      <c r="A8811" t="s">
        <v>40079</v>
      </c>
      <c r="B8811" t="s">
        <v>40080</v>
      </c>
      <c r="D8811" t="str">
        <f t="shared" si="137"/>
        <v>K30NAJPDHR NAS J PEREA DHI RESEARCH FUNDS K30NAJPDHR</v>
      </c>
    </row>
    <row r="8812" spans="1:4">
      <c r="A8812" t="s">
        <v>40081</v>
      </c>
      <c r="B8812" t="s">
        <v>40082</v>
      </c>
      <c r="D8812" t="str">
        <f t="shared" si="137"/>
        <v>K30NAJPHFI NAS J PEREA DHI RESEARCH FUNDS FINA K30NAJPHFI</v>
      </c>
    </row>
    <row r="8813" spans="1:4">
      <c r="A8813" t="s">
        <v>40083</v>
      </c>
      <c r="B8813" t="s">
        <v>40084</v>
      </c>
      <c r="D8813" t="str">
        <f t="shared" si="137"/>
        <v>K30NALGSCE NAS L GRANDIA DHI SENT SITIVITY FUNDS K30NALGSCE</v>
      </c>
    </row>
    <row r="8814" spans="1:4">
      <c r="A8814" t="s">
        <v>40085</v>
      </c>
      <c r="B8814" t="s">
        <v>40086</v>
      </c>
      <c r="D8814" t="str">
        <f t="shared" si="137"/>
        <v>K30NALGSCF NAS L GRANDIA DHI RESEARCH FUNDS FINA K30NALGSCF</v>
      </c>
    </row>
    <row r="8815" spans="1:4">
      <c r="A8815" t="s">
        <v>40087</v>
      </c>
      <c r="B8815" t="s">
        <v>40088</v>
      </c>
      <c r="D8815" t="str">
        <f t="shared" si="137"/>
        <v>K30RICE883 ETOX RICE DHI Intersection of STEM K30RICE883</v>
      </c>
    </row>
    <row r="8816" spans="1:4">
      <c r="A8816" t="s">
        <v>40089</v>
      </c>
      <c r="B8816" t="s">
        <v>40090</v>
      </c>
      <c r="D8816" t="str">
        <f t="shared" si="137"/>
        <v>K30TERNDHI JTER Terning DHI Funding K30TERNDHI</v>
      </c>
    </row>
    <row r="8817" spans="1:4">
      <c r="A8817" t="s">
        <v>40091</v>
      </c>
      <c r="B8817" t="s">
        <v>40092</v>
      </c>
      <c r="D8817" t="str">
        <f t="shared" si="137"/>
        <v>KS0MSSCCW1 MED PHS SCHENKER CANNABIS WORKERS KS0MSSCCW1</v>
      </c>
    </row>
    <row r="8818" spans="1:4">
      <c r="A8818" t="s">
        <v>40093</v>
      </c>
      <c r="B8818" t="s">
        <v>40094</v>
      </c>
      <c r="D8818" t="str">
        <f t="shared" si="137"/>
        <v>K30WPNSF24 ECE PUTNAM QUANTUM COHERENT INTERACTIO K30WPNSF24</v>
      </c>
    </row>
    <row r="8819" spans="1:4">
      <c r="A8819" t="s">
        <v>40095</v>
      </c>
      <c r="B8819" t="s">
        <v>40096</v>
      </c>
      <c r="D8819" t="str">
        <f t="shared" si="137"/>
        <v>K30FH78D43 NPB Hamada R01GM107582 K30FH78D43</v>
      </c>
    </row>
    <row r="8820" spans="1:4">
      <c r="A8820" t="s">
        <v>40097</v>
      </c>
      <c r="B8820" t="s">
        <v>40098</v>
      </c>
      <c r="D8820" t="str">
        <f t="shared" si="137"/>
        <v>K30FHSUPPF NPB Hamada R01GM107582 Supplement K30FHSUPPF</v>
      </c>
    </row>
    <row r="8821" spans="1:4">
      <c r="A8821" t="s">
        <v>40099</v>
      </c>
      <c r="B8821" t="s">
        <v>40100</v>
      </c>
      <c r="D8821" t="str">
        <f t="shared" si="137"/>
        <v>KS0PMMB527 MED IMPM MORRISSEY CFF REGISTRY GRANT KS0PMMB527</v>
      </c>
    </row>
    <row r="8822" spans="1:4">
      <c r="A8822" t="s">
        <v>40101</v>
      </c>
      <c r="B8822" t="s">
        <v>40102</v>
      </c>
      <c r="D8822" t="str">
        <f t="shared" si="137"/>
        <v>KS0PMMB571 MED IMPM MORRISSEY CYSTIC FIBROSIS FDN KS0PMMB571</v>
      </c>
    </row>
    <row r="8823" spans="1:4">
      <c r="A8823" t="s">
        <v>40103</v>
      </c>
      <c r="B8823" t="s">
        <v>40104</v>
      </c>
      <c r="D8823" t="str">
        <f t="shared" si="137"/>
        <v>K30TKNIH21 CHE KUHL R01 2021 K30TKNIH21</v>
      </c>
    </row>
    <row r="8824" spans="1:4">
      <c r="A8824" t="s">
        <v>40105</v>
      </c>
      <c r="B8824" t="s">
        <v>40106</v>
      </c>
      <c r="D8824" t="str">
        <f t="shared" si="137"/>
        <v>KS0KLNIH21 MPHA YE R01 2021 KS0KLNIH21</v>
      </c>
    </row>
    <row r="8825" spans="1:4">
      <c r="A8825" t="s">
        <v>40107</v>
      </c>
      <c r="B8825" t="s">
        <v>40108</v>
      </c>
      <c r="D8825" t="str">
        <f t="shared" si="137"/>
        <v>KS0TKNIH21 MPHA YE R01 2021 KS0TKNIH21</v>
      </c>
    </row>
    <row r="8826" spans="1:4">
      <c r="A8826" t="s">
        <v>40109</v>
      </c>
      <c r="B8826" t="s">
        <v>40110</v>
      </c>
      <c r="D8826" t="str">
        <f t="shared" si="137"/>
        <v>KS0YCNIH21 MPHA YE R01 2021 KS0YCNIH21</v>
      </c>
    </row>
    <row r="8827" spans="1:4">
      <c r="A8827" t="s">
        <v>40111</v>
      </c>
      <c r="B8827" t="s">
        <v>40112</v>
      </c>
      <c r="D8827" t="str">
        <f t="shared" si="137"/>
        <v>K30V4B4615 Kol Everycat PPARa as metabolic target K30V4B4615</v>
      </c>
    </row>
    <row r="8828" spans="1:4">
      <c r="A8828" t="s">
        <v>40113</v>
      </c>
      <c r="B8828" t="s">
        <v>40114</v>
      </c>
      <c r="D8828" t="str">
        <f t="shared" si="137"/>
        <v>K30QGMRI22 ECE GU MRI ACCQUISITION OF UNLTRA HIGH K30QGMRI22</v>
      </c>
    </row>
    <row r="8829" spans="1:4">
      <c r="A8829" t="s">
        <v>40115</v>
      </c>
      <c r="B8829" t="s">
        <v>40116</v>
      </c>
      <c r="D8829" t="str">
        <f t="shared" si="137"/>
        <v>K30FRNSFER FRI NSF Award 78D53 K30FRNSFER</v>
      </c>
    </row>
    <row r="8830" spans="1:4">
      <c r="A8830" t="s">
        <v>40117</v>
      </c>
      <c r="B8830" t="s">
        <v>40118</v>
      </c>
      <c r="D8830" t="str">
        <f t="shared" si="137"/>
        <v>K30NSFERPS NSF ADQ Participant Support Account K30NSFERPS</v>
      </c>
    </row>
    <row r="8831" spans="1:4">
      <c r="A8831" t="s">
        <v>40119</v>
      </c>
      <c r="B8831" t="s">
        <v>40120</v>
      </c>
      <c r="D8831" t="str">
        <f t="shared" si="137"/>
        <v>KS0EGNIH21 MPHA GRANDI NIH 2021 KS0EGNIH21</v>
      </c>
    </row>
    <row r="8832" spans="1:4">
      <c r="A8832" t="s">
        <v>40121</v>
      </c>
      <c r="B8832" t="s">
        <v>40122</v>
      </c>
      <c r="D8832" t="str">
        <f t="shared" si="137"/>
        <v>K30GQDP2MH NIH DP2 MULTMODAL DATA INTEGRATION K30GQDP2MH</v>
      </c>
    </row>
    <row r="8833" spans="1:4">
      <c r="A8833" t="s">
        <v>40123</v>
      </c>
      <c r="B8833" t="s">
        <v>40124</v>
      </c>
      <c r="D8833" t="str">
        <f t="shared" si="137"/>
        <v>K30GQSP2MH NIH DP2 MULTMODAL DATA INTEGRATION K30GQSP2MH</v>
      </c>
    </row>
    <row r="8834" spans="1:4">
      <c r="A8834" t="s">
        <v>40125</v>
      </c>
      <c r="B8834" t="s">
        <v>40126</v>
      </c>
      <c r="D8834" t="str">
        <f t="shared" si="137"/>
        <v>K30MBGQDP2 MCB QUON NIH DP2MH129987 K30MBGQDP2</v>
      </c>
    </row>
    <row r="8835" spans="1:4">
      <c r="A8835" t="s">
        <v>40127</v>
      </c>
      <c r="B8835" t="s">
        <v>40128</v>
      </c>
      <c r="D8835" t="str">
        <f t="shared" ref="D8835:D8898" si="138">A8835&amp;" "&amp;B8835</f>
        <v>K30MKIESDE M Kurlaender IES Ed Dual Enrollment K30MKIESDE</v>
      </c>
    </row>
    <row r="8836" spans="1:4">
      <c r="A8836" t="s">
        <v>40129</v>
      </c>
      <c r="B8836" t="s">
        <v>40130</v>
      </c>
      <c r="D8836" t="str">
        <f t="shared" si="138"/>
        <v>K30ULLR495 LAWR Ullrich NOAA An Open Framework K30ULLR495</v>
      </c>
    </row>
    <row r="8837" spans="1:4">
      <c r="A8837" t="s">
        <v>40131</v>
      </c>
      <c r="B8837" t="s">
        <v>40132</v>
      </c>
      <c r="D8837" t="str">
        <f t="shared" si="138"/>
        <v>K30LE78D66 SOCS RWJ FDN E LOPEZ 78D66 K30LE78D66</v>
      </c>
    </row>
    <row r="8838" spans="1:4">
      <c r="A8838" t="s">
        <v>40133</v>
      </c>
      <c r="B8838" t="s">
        <v>40134</v>
      </c>
      <c r="D8838" t="str">
        <f t="shared" si="138"/>
        <v>K30CRUWHAL Templeton WCF Grokking K30CRUWHAL</v>
      </c>
    </row>
    <row r="8839" spans="1:4">
      <c r="A8839" t="s">
        <v>40135</v>
      </c>
      <c r="B8839" t="s">
        <v>40136</v>
      </c>
      <c r="D8839" t="str">
        <f t="shared" si="138"/>
        <v>K30RLKLDAM JMIE RAL1 USFWS UPPER KLAMATH BASIN OR K30RLKLDAM</v>
      </c>
    </row>
    <row r="8840" spans="1:4">
      <c r="A8840" t="s">
        <v>40137</v>
      </c>
      <c r="B8840" t="s">
        <v>40138</v>
      </c>
      <c r="D8840" t="str">
        <f t="shared" si="138"/>
        <v>K30PS0SHAS Shasta 1 TS 21 26 Participant Supp Costs K30PS0SHAS</v>
      </c>
    </row>
    <row r="8841" spans="1:4">
      <c r="A8841" t="s">
        <v>40139</v>
      </c>
      <c r="B8841" t="s">
        <v>40140</v>
      </c>
      <c r="D8841" t="str">
        <f t="shared" si="138"/>
        <v>K30SHASTS8 Shasta 1 Talent Search Grant 2021 26 K30SHASTS8</v>
      </c>
    </row>
    <row r="8842" spans="1:4">
      <c r="A8842" t="s">
        <v>40141</v>
      </c>
      <c r="B8842" t="s">
        <v>40142</v>
      </c>
      <c r="D8842" t="str">
        <f t="shared" si="138"/>
        <v>K30TERC253 TENV CNRA Clear Lake Watershed YEAR 1 K30TERC253</v>
      </c>
    </row>
    <row r="8843" spans="1:4">
      <c r="A8843" t="s">
        <v>40143</v>
      </c>
      <c r="B8843" t="s">
        <v>40144</v>
      </c>
      <c r="D8843" t="str">
        <f t="shared" si="138"/>
        <v>KS0PMSN802 MED IMPM SOOD MERKSHARP MK 5475 007 00 KS0PMSN802</v>
      </c>
    </row>
    <row r="8844" spans="1:4">
      <c r="A8844" t="s">
        <v>40145</v>
      </c>
      <c r="B8844" t="s">
        <v>40146</v>
      </c>
      <c r="D8844" t="str">
        <f t="shared" si="138"/>
        <v>K30DNM8D80 USDA APHIS NPDN Analysis 19 390 K30DNM8D80</v>
      </c>
    </row>
    <row r="8845" spans="1:4">
      <c r="A8845" t="s">
        <v>40147</v>
      </c>
      <c r="B8845" t="s">
        <v>40148</v>
      </c>
      <c r="D8845" t="str">
        <f t="shared" si="138"/>
        <v>K30DNM8D8U APHIS NPDN Analysis UTRGV K30DNM8D8U</v>
      </c>
    </row>
    <row r="8846" spans="1:4">
      <c r="A8846" t="s">
        <v>40149</v>
      </c>
      <c r="B8846" t="s">
        <v>40150</v>
      </c>
      <c r="D8846" t="str">
        <f t="shared" si="138"/>
        <v>K30JSW8D83 NIFA Soil Nitrogen Cycling K30JSW8D83</v>
      </c>
    </row>
    <row r="8847" spans="1:4">
      <c r="A8847" t="s">
        <v>40151</v>
      </c>
      <c r="B8847" t="s">
        <v>40152</v>
      </c>
      <c r="D8847" t="str">
        <f t="shared" si="138"/>
        <v>K30JSW8D84 Inst Allow NIFA Soil Nitrogen Cycling K30JSW8D84</v>
      </c>
    </row>
    <row r="8848" spans="1:4">
      <c r="A8848" t="s">
        <v>40153</v>
      </c>
      <c r="B8848" t="s">
        <v>40154</v>
      </c>
      <c r="D8848" t="str">
        <f t="shared" si="138"/>
        <v>K30LJHAB21 01 31 23 ABC Almond Crop Microbial Study K30LJHAB21</v>
      </c>
    </row>
    <row r="8849" spans="1:4">
      <c r="A8849" t="s">
        <v>40155</v>
      </c>
      <c r="B8849" t="s">
        <v>40156</v>
      </c>
      <c r="D8849" t="str">
        <f t="shared" si="138"/>
        <v>K30HJTOBA1 CHPR Healthy Living Clinic Init YR 1 K30HJTOBA1</v>
      </c>
    </row>
    <row r="8850" spans="1:4">
      <c r="A8850" t="s">
        <v>40157</v>
      </c>
      <c r="B8850" t="s">
        <v>40158</v>
      </c>
      <c r="D8850" t="str">
        <f t="shared" si="138"/>
        <v>K30HJTOBA2 CHPR Healthy Living Clinic Init YR 2 K30HJTOBA2</v>
      </c>
    </row>
    <row r="8851" spans="1:4">
      <c r="A8851" t="s">
        <v>40159</v>
      </c>
      <c r="B8851" t="s">
        <v>40160</v>
      </c>
      <c r="D8851" t="str">
        <f t="shared" si="138"/>
        <v>K30HJTOBA3 CHPR Healthy Living Clinic Init YR 3 K30HJTOBA3</v>
      </c>
    </row>
    <row r="8852" spans="1:4">
      <c r="A8852" t="s">
        <v>40161</v>
      </c>
      <c r="B8852" t="s">
        <v>40162</v>
      </c>
      <c r="D8852" t="str">
        <f t="shared" si="138"/>
        <v>K30HJTOBA4 CHPR Healthy Living Clinic Init YR 4 K30HJTOBA4</v>
      </c>
    </row>
    <row r="8853" spans="1:4">
      <c r="A8853" t="s">
        <v>40163</v>
      </c>
      <c r="B8853" t="s">
        <v>40164</v>
      </c>
      <c r="D8853" t="str">
        <f t="shared" si="138"/>
        <v>K30HJTOBA5 CHPR Healthy Living Clinic Init YR 5 K30HJTOBA5</v>
      </c>
    </row>
    <row r="8854" spans="1:4">
      <c r="A8854" t="s">
        <v>40165</v>
      </c>
      <c r="B8854" t="s">
        <v>40166</v>
      </c>
      <c r="D8854" t="str">
        <f t="shared" si="138"/>
        <v>K30DEL21C1 DEL Del Norte Co CW 2021 06 C000114228 K30DEL21C1</v>
      </c>
    </row>
    <row r="8855" spans="1:4">
      <c r="A8855" t="s">
        <v>40167</v>
      </c>
      <c r="B8855" t="s">
        <v>40168</v>
      </c>
      <c r="D8855" t="str">
        <f t="shared" si="138"/>
        <v>K30NOC8D92 LAWR NOCCO USGS Climate smart Actions K30NOC8D92</v>
      </c>
    </row>
    <row r="8856" spans="1:4">
      <c r="A8856" t="s">
        <v>40169</v>
      </c>
      <c r="B8856" t="s">
        <v>40170</v>
      </c>
      <c r="D8856" t="str">
        <f t="shared" si="138"/>
        <v>K30NOCC075 LAWR NOCCO USGS CLIMATE SMART ACTION YR2 K30NOCC075</v>
      </c>
    </row>
    <row r="8857" spans="1:4">
      <c r="A8857" t="s">
        <v>40171</v>
      </c>
      <c r="B8857" t="s">
        <v>40172</v>
      </c>
      <c r="D8857" t="str">
        <f t="shared" si="138"/>
        <v>K30SAN5009 LAWR SANDOVAL USGS CLIMATE SMART ACTIONS K30SAN5009</v>
      </c>
    </row>
    <row r="8858" spans="1:4">
      <c r="A8858" t="s">
        <v>40173</v>
      </c>
      <c r="B8858" t="s">
        <v>40174</v>
      </c>
      <c r="D8858" t="str">
        <f t="shared" si="138"/>
        <v>K30SXS5DL2 ESP Sadro Disentangle Lake Productivity K30SXS5DL2</v>
      </c>
    </row>
    <row r="8859" spans="1:4">
      <c r="A8859" t="s">
        <v>40175</v>
      </c>
      <c r="B8859" t="s">
        <v>40176</v>
      </c>
      <c r="D8859" t="str">
        <f t="shared" si="138"/>
        <v>K30SXS5DLP CLOSED ESP Sadro DisentangleLakePrdctvty K30SXS5DLP</v>
      </c>
    </row>
    <row r="8860" spans="1:4">
      <c r="A8860" t="s">
        <v>40177</v>
      </c>
      <c r="B8860" t="s">
        <v>40178</v>
      </c>
      <c r="D8860" t="str">
        <f t="shared" si="138"/>
        <v>KS0AUNYU22 URQUIZA NYU SUBAWARD FY 21 22 KS0AUNYU22</v>
      </c>
    </row>
    <row r="8861" spans="1:4">
      <c r="A8861" t="s">
        <v>40179</v>
      </c>
      <c r="B8861" t="s">
        <v>40180</v>
      </c>
      <c r="D8861" t="str">
        <f t="shared" si="138"/>
        <v>K30CJNOAA1 JMIE CAJ1 NOAA CESU MARINE FOOD WEBS K30CJNOAA1</v>
      </c>
    </row>
    <row r="8862" spans="1:4">
      <c r="A8862" t="s">
        <v>40181</v>
      </c>
      <c r="B8862" t="s">
        <v>40182</v>
      </c>
      <c r="D8862" t="str">
        <f t="shared" si="138"/>
        <v>K30EES5USD HE LDA Schlickman USDA 78D96 K30EES5USD</v>
      </c>
    </row>
    <row r="8863" spans="1:4">
      <c r="A8863" t="s">
        <v>40183</v>
      </c>
      <c r="B8863" t="s">
        <v>40184</v>
      </c>
      <c r="D8863" t="str">
        <f t="shared" si="138"/>
        <v>KS0RCUPENN Med Surg Robert Canter U Pennsylvania KS0RCUPENN</v>
      </c>
    </row>
    <row r="8864" spans="1:4">
      <c r="A8864" t="s">
        <v>40185</v>
      </c>
      <c r="B8864" t="s">
        <v>40186</v>
      </c>
      <c r="D8864" t="str">
        <f t="shared" si="138"/>
        <v>KS0MEDTRN3 Pritzlaff Medtronic Edu Grant PAIN 2023 KS0MEDTRN3</v>
      </c>
    </row>
    <row r="8865" spans="1:4">
      <c r="A8865" t="s">
        <v>40187</v>
      </c>
      <c r="B8865" t="s">
        <v>40188</v>
      </c>
      <c r="D8865" t="str">
        <f t="shared" si="138"/>
        <v>K30NNNFUMA 5 14 26 FUMA Processing of Plant Protein K30NNNFUMA</v>
      </c>
    </row>
    <row r="8866" spans="1:4">
      <c r="A8866" t="s">
        <v>40189</v>
      </c>
      <c r="B8866" t="s">
        <v>40190</v>
      </c>
      <c r="D8866" t="str">
        <f t="shared" si="138"/>
        <v>K30AEX8F02 CA Table Grape Commission Mgmt Sour Rot K30AEX8F02</v>
      </c>
    </row>
    <row r="8867" spans="1:4">
      <c r="A8867" t="s">
        <v>40191</v>
      </c>
      <c r="B8867" t="s">
        <v>40192</v>
      </c>
      <c r="D8867" t="str">
        <f t="shared" si="138"/>
        <v>K30LM78F03 SOCS CCK FDN GS010A220 M LO 78F03 K30LM78F03</v>
      </c>
    </row>
    <row r="8868" spans="1:4">
      <c r="A8868" t="s">
        <v>40193</v>
      </c>
      <c r="B8868" t="s">
        <v>40194</v>
      </c>
      <c r="D8868" t="str">
        <f t="shared" si="138"/>
        <v>K30NSF3D23 NSF 3D Nanoprinting 2304986 2023 K30NSF3D23</v>
      </c>
    </row>
    <row r="8869" spans="1:4">
      <c r="A8869" t="s">
        <v>40195</v>
      </c>
      <c r="B8869" t="s">
        <v>40196</v>
      </c>
      <c r="D8869" t="str">
        <f t="shared" si="138"/>
        <v>K30APSFC27 PS BUCKLEY 2023 NSF DRST K30APSFC27</v>
      </c>
    </row>
    <row r="8870" spans="1:4">
      <c r="A8870" t="s">
        <v>40197</v>
      </c>
      <c r="B8870" t="s">
        <v>40198</v>
      </c>
      <c r="D8870" t="str">
        <f t="shared" si="138"/>
        <v>K30SJCCFF5 Cooper College Futures Gen Oper 2023 K30SJCCFF5</v>
      </c>
    </row>
    <row r="8871" spans="1:4">
      <c r="A8871" t="s">
        <v>40199</v>
      </c>
      <c r="B8871" t="s">
        <v>40200</v>
      </c>
      <c r="D8871" t="str">
        <f t="shared" si="138"/>
        <v>KS0MSFEP9A MED PHS SCHENKER CDPH EMERG KS0MSFEP9A</v>
      </c>
    </row>
    <row r="8872" spans="1:4">
      <c r="A8872" t="s">
        <v>40201</v>
      </c>
      <c r="B8872" t="s">
        <v>40202</v>
      </c>
      <c r="D8872" t="str">
        <f t="shared" si="138"/>
        <v>K30VPCEZ74 CNPRC 40TH NHP AIDS SYMPOSIUM EVENT ACCT K30VPCEZ74</v>
      </c>
    </row>
    <row r="8873" spans="1:4">
      <c r="A8873" t="s">
        <v>40203</v>
      </c>
      <c r="B8873" t="s">
        <v>40204</v>
      </c>
      <c r="D8873" t="str">
        <f t="shared" si="138"/>
        <v>K30JDSOC24 CHPR Standard of Care The Good Life K30JDSOC24</v>
      </c>
    </row>
    <row r="8874" spans="1:4">
      <c r="A8874" t="s">
        <v>40205</v>
      </c>
      <c r="B8874" t="s">
        <v>40206</v>
      </c>
      <c r="D8874" t="str">
        <f t="shared" si="138"/>
        <v>K30BUT23E1 BUT Butte County EW 2023 03 C114417 K30BUT23E1</v>
      </c>
    </row>
    <row r="8875" spans="1:4">
      <c r="A8875" t="s">
        <v>40207</v>
      </c>
      <c r="B8875" t="s">
        <v>40208</v>
      </c>
      <c r="D8875" t="str">
        <f t="shared" si="138"/>
        <v>KS0NRDJ102 UOA HIV YR 2 KS0NRDJ102</v>
      </c>
    </row>
    <row r="8876" spans="1:4">
      <c r="A8876" t="s">
        <v>40209</v>
      </c>
      <c r="B8876" t="s">
        <v>40210</v>
      </c>
      <c r="D8876" t="str">
        <f t="shared" si="138"/>
        <v>K30PSYRFD1 PSY TRAINOR UoT Subaward K30PSYRFD1</v>
      </c>
    </row>
    <row r="8877" spans="1:4">
      <c r="A8877" t="s">
        <v>40211</v>
      </c>
      <c r="B8877" t="s">
        <v>40212</v>
      </c>
      <c r="D8877" t="str">
        <f t="shared" si="138"/>
        <v>K30CNSGR20 CNS RECANZONE R01 CRCNS K30CNSGR20</v>
      </c>
    </row>
    <row r="8878" spans="1:4">
      <c r="A8878" t="s">
        <v>40213</v>
      </c>
      <c r="B8878" t="s">
        <v>40214</v>
      </c>
      <c r="D8878" t="str">
        <f t="shared" si="138"/>
        <v>K30TERC275 TENV SMITS TRPA NEARSHORE MONITORING K30TERC275</v>
      </c>
    </row>
    <row r="8879" spans="1:4">
      <c r="A8879" t="s">
        <v>40215</v>
      </c>
      <c r="B8879" t="s">
        <v>40216</v>
      </c>
      <c r="D8879" t="str">
        <f t="shared" si="138"/>
        <v>K30FKDDIET NPB Konshua Duman Red Crossbill Diet K30FKDDIET</v>
      </c>
    </row>
    <row r="8880" spans="1:4">
      <c r="A8880" t="s">
        <v>40217</v>
      </c>
      <c r="B8880" t="s">
        <v>40218</v>
      </c>
      <c r="D8880" t="str">
        <f t="shared" si="138"/>
        <v>KS0IDKA801 MED IMID KOFF ASTRAZENECA AB KS0IDKA801</v>
      </c>
    </row>
    <row r="8881" spans="1:4">
      <c r="A8881" t="s">
        <v>40219</v>
      </c>
      <c r="B8881" t="s">
        <v>40220</v>
      </c>
      <c r="D8881" t="str">
        <f t="shared" si="138"/>
        <v>K30COSPARG PARSONS FOUNDATION AWARD 2023 K30COSPARG</v>
      </c>
    </row>
    <row r="8882" spans="1:4">
      <c r="A8882" t="s">
        <v>40221</v>
      </c>
      <c r="B8882" t="s">
        <v>40222</v>
      </c>
      <c r="D8882" t="str">
        <f t="shared" si="138"/>
        <v>KS0LMAAMC1 MEISELS AAMC GRANT KS0LMAAMC1</v>
      </c>
    </row>
    <row r="8883" spans="1:4">
      <c r="A8883" t="s">
        <v>40223</v>
      </c>
      <c r="B8883" t="s">
        <v>40224</v>
      </c>
      <c r="D8883" t="str">
        <f t="shared" si="138"/>
        <v>KS0GICE802 MED IMGI CHAK GLAXOSMITHKLINE KS0GICE802</v>
      </c>
    </row>
    <row r="8884" spans="1:4">
      <c r="A8884" t="s">
        <v>40225</v>
      </c>
      <c r="B8884" t="s">
        <v>40226</v>
      </c>
      <c r="D8884" t="str">
        <f t="shared" si="138"/>
        <v>KS0HOAR804 MED IMHO ARORA ELI LILLY J2J MC JZLH KS0HOAR804</v>
      </c>
    </row>
    <row r="8885" spans="1:4">
      <c r="A8885" t="s">
        <v>40227</v>
      </c>
      <c r="B8885" t="s">
        <v>40228</v>
      </c>
      <c r="D8885" t="str">
        <f t="shared" si="138"/>
        <v>K30SDMCNF1 Diaz Munoz NSF Conference K30SDMCNF1</v>
      </c>
    </row>
    <row r="8886" spans="1:4">
      <c r="A8886" t="s">
        <v>40229</v>
      </c>
      <c r="B8886" t="s">
        <v>40230</v>
      </c>
      <c r="D8886" t="str">
        <f t="shared" si="138"/>
        <v>K30SDMCNF2 MMG Social Lives of Viruses Mtg Diaz K30SDMCNF2</v>
      </c>
    </row>
    <row r="8887" spans="1:4">
      <c r="A8887" t="s">
        <v>40231</v>
      </c>
      <c r="B8887" t="s">
        <v>40232</v>
      </c>
      <c r="D8887" t="str">
        <f t="shared" si="138"/>
        <v>K30APSM784 PS DEL BLANCO CCIA 2023 24 BARLEY K30APSM784</v>
      </c>
    </row>
    <row r="8888" spans="1:4">
      <c r="A8888" t="s">
        <v>40233</v>
      </c>
      <c r="B8888" t="s">
        <v>40234</v>
      </c>
      <c r="D8888" t="str">
        <f t="shared" si="138"/>
        <v>K30CNSMG54 CNS GOLDMAN SIMON FDN YR1 K30CNSMG54</v>
      </c>
    </row>
    <row r="8889" spans="1:4">
      <c r="A8889" t="s">
        <v>40235</v>
      </c>
      <c r="B8889" t="s">
        <v>40236</v>
      </c>
      <c r="D8889" t="str">
        <f t="shared" si="138"/>
        <v>K309276999 CARB Barajas Impacts CA Housing K309276999</v>
      </c>
    </row>
    <row r="8890" spans="1:4">
      <c r="A8890" t="s">
        <v>40237</v>
      </c>
      <c r="B8890" t="s">
        <v>40238</v>
      </c>
      <c r="D8890" t="str">
        <f t="shared" si="138"/>
        <v>K30FPS8F26 CDFA 2023 2024 IAB Support 1 564 342 K30FPS8F26</v>
      </c>
    </row>
    <row r="8891" spans="1:4">
      <c r="A8891" t="s">
        <v>40239</v>
      </c>
      <c r="B8891" t="s">
        <v>40240</v>
      </c>
      <c r="D8891" t="str">
        <f t="shared" si="138"/>
        <v>K30MILSPAO NUT MILENKOVIC SAO PAOLA A24 1577 K30MILSPAO</v>
      </c>
    </row>
    <row r="8892" spans="1:4">
      <c r="A8892" t="s">
        <v>40241</v>
      </c>
      <c r="B8892" t="s">
        <v>40242</v>
      </c>
      <c r="D8892" t="str">
        <f t="shared" si="138"/>
        <v>K30POUL910 ETOX Poulin Lets Talk About Water K30POUL910</v>
      </c>
    </row>
    <row r="8893" spans="1:4">
      <c r="A8893" t="s">
        <v>40243</v>
      </c>
      <c r="B8893" t="s">
        <v>40244</v>
      </c>
      <c r="D8893" t="str">
        <f t="shared" si="138"/>
        <v>K30V451FOW VGAL USDA APHIS Gamefowl Qual Assurance K30V451FOW</v>
      </c>
    </row>
    <row r="8894" spans="1:4">
      <c r="A8894" t="s">
        <v>40245</v>
      </c>
      <c r="B8894" t="s">
        <v>40246</v>
      </c>
      <c r="D8894" t="str">
        <f t="shared" si="138"/>
        <v>K30V751FOW FINA USDA APHIS Gamefowl Qual Assurance K30V751FOW</v>
      </c>
    </row>
    <row r="8895" spans="1:4">
      <c r="A8895" t="s">
        <v>40247</v>
      </c>
      <c r="B8895" t="s">
        <v>40248</v>
      </c>
      <c r="D8895" t="str">
        <f t="shared" si="138"/>
        <v>KS0DJCADC1 JOHNSON CADC 23 28 KS0DJCADC1</v>
      </c>
    </row>
    <row r="8896" spans="1:4">
      <c r="A8896" t="s">
        <v>40249</v>
      </c>
      <c r="B8896" t="s">
        <v>40250</v>
      </c>
      <c r="D8896" t="str">
        <f t="shared" si="138"/>
        <v>K30JXCFINA Denicol Juliana Candelaria NIH FINA acct K30JXCFINA</v>
      </c>
    </row>
    <row r="8897" spans="1:4">
      <c r="A8897" t="s">
        <v>40251</v>
      </c>
      <c r="B8897" t="s">
        <v>40252</v>
      </c>
      <c r="D8897" t="str">
        <f t="shared" si="138"/>
        <v>K30JXCNIHF Denicol Juliana Candelaria NIHfellowship K30JXCNIHF</v>
      </c>
    </row>
    <row r="8898" spans="1:4">
      <c r="A8898" t="s">
        <v>40253</v>
      </c>
      <c r="B8898" t="s">
        <v>40254</v>
      </c>
      <c r="D8898" t="str">
        <f t="shared" si="138"/>
        <v>KS0FFNIHFD STEM FIERRO NIH UCSF FD KS0FFNIHFD</v>
      </c>
    </row>
    <row r="8899" spans="1:4">
      <c r="A8899" t="s">
        <v>40255</v>
      </c>
      <c r="B8899" t="s">
        <v>40256</v>
      </c>
      <c r="D8899" t="str">
        <f t="shared" ref="D8899:D8962" si="139">A8899&amp;" "&amp;B8899</f>
        <v>K30SOUSD35 IE OSTOJA USDA CLIMATE LITERACY K30SOUSD35</v>
      </c>
    </row>
    <row r="8900" spans="1:4">
      <c r="A8900" t="s">
        <v>40257</v>
      </c>
      <c r="B8900" t="s">
        <v>40258</v>
      </c>
      <c r="D8900" t="str">
        <f t="shared" si="139"/>
        <v>KS0JSMED02 Snider Medtronic Brain Therapies 6 30 24 KS0JSMED02</v>
      </c>
    </row>
    <row r="8901" spans="1:4">
      <c r="A8901" t="s">
        <v>40259</v>
      </c>
      <c r="B8901" t="s">
        <v>40260</v>
      </c>
      <c r="D8901" t="str">
        <f t="shared" si="139"/>
        <v>K30RSSBR01 San Bernardino County K30RSSBR01</v>
      </c>
    </row>
    <row r="8902" spans="1:4">
      <c r="A8902" t="s">
        <v>40261</v>
      </c>
      <c r="B8902" t="s">
        <v>40262</v>
      </c>
      <c r="D8902" t="str">
        <f t="shared" si="139"/>
        <v>KS0CARJ529 MED IMCA ROGERS MEDTRONIC SH FLLW FY24 KS0CARJ529</v>
      </c>
    </row>
    <row r="8903" spans="1:4">
      <c r="A8903" t="s">
        <v>40263</v>
      </c>
      <c r="B8903" t="s">
        <v>40264</v>
      </c>
      <c r="D8903" t="str">
        <f t="shared" si="139"/>
        <v>KS0ASESDMI MED PSYCH Stahmer R01MH131703 KS0ASESDMI</v>
      </c>
    </row>
    <row r="8904" spans="1:4">
      <c r="A8904" t="s">
        <v>40265</v>
      </c>
      <c r="B8904" t="s">
        <v>40266</v>
      </c>
      <c r="D8904" t="str">
        <f t="shared" si="139"/>
        <v>KS0SFCADC1 FARIAS CADPH CENTER GRANT 6 302024 KS0SFCADC1</v>
      </c>
    </row>
    <row r="8905" spans="1:4">
      <c r="A8905" t="s">
        <v>40267</v>
      </c>
      <c r="B8905" t="s">
        <v>40268</v>
      </c>
      <c r="D8905" t="str">
        <f t="shared" si="139"/>
        <v>K30TERC276 TENV FORREST LAKE MASSAWIPPI MODELING K30TERC276</v>
      </c>
    </row>
    <row r="8906" spans="1:4">
      <c r="A8906" t="s">
        <v>40269</v>
      </c>
      <c r="B8906" t="s">
        <v>40270</v>
      </c>
      <c r="D8906" t="str">
        <f t="shared" si="139"/>
        <v>K30V4D2439 Rebhun NIH Osteosarcoma VCCT Trial K30V4D2439</v>
      </c>
    </row>
    <row r="8907" spans="1:4">
      <c r="A8907" t="s">
        <v>40271</v>
      </c>
      <c r="B8907" t="s">
        <v>40272</v>
      </c>
      <c r="D8907" t="str">
        <f t="shared" si="139"/>
        <v>K30V4D2440 Rebhun NIH Osteosarcoma VCCT Salary K30V4D2440</v>
      </c>
    </row>
    <row r="8908" spans="1:4">
      <c r="A8908" t="s">
        <v>40273</v>
      </c>
      <c r="B8908" t="s">
        <v>40274</v>
      </c>
      <c r="D8908" t="str">
        <f t="shared" si="139"/>
        <v>K30V4D2441 Rebhun NIH Osteosarcoma VCCT Subawards K30V4D2441</v>
      </c>
    </row>
    <row r="8909" spans="1:4">
      <c r="A8909" t="s">
        <v>40275</v>
      </c>
      <c r="B8909" t="s">
        <v>40276</v>
      </c>
      <c r="D8909" t="str">
        <f t="shared" si="139"/>
        <v>K30V4S7106 Rebhun NIH U01 Osteosarcoma in Dogs K30V4S7106</v>
      </c>
    </row>
    <row r="8910" spans="1:4">
      <c r="A8910" t="s">
        <v>40277</v>
      </c>
      <c r="B8910" t="s">
        <v>40278</v>
      </c>
      <c r="D8910" t="str">
        <f t="shared" si="139"/>
        <v>KS0AMJLS23 ROCG Dr Monjazeb KS0AMJLS23</v>
      </c>
    </row>
    <row r="8911" spans="1:4">
      <c r="A8911" t="s">
        <v>40279</v>
      </c>
      <c r="B8911" t="s">
        <v>40280</v>
      </c>
      <c r="D8911" t="str">
        <f t="shared" si="139"/>
        <v>K304871130 TAL CARB Used ZEV Study K304871130</v>
      </c>
    </row>
    <row r="8912" spans="1:4">
      <c r="A8912" t="s">
        <v>40281</v>
      </c>
      <c r="B8912" t="s">
        <v>40282</v>
      </c>
      <c r="D8912" t="str">
        <f t="shared" si="139"/>
        <v>K30QGNSF26 ECE JGU NSF FACTCoP Sensor for Ubiq K30QGNSF26</v>
      </c>
    </row>
    <row r="8913" spans="1:4">
      <c r="A8913" t="s">
        <v>40283</v>
      </c>
      <c r="B8913" t="s">
        <v>40284</v>
      </c>
      <c r="D8913" t="str">
        <f t="shared" si="139"/>
        <v>K30SOUSD47 IE OSTOJA California Winegrower Strateg K30SOUSD47</v>
      </c>
    </row>
    <row r="8914" spans="1:4">
      <c r="A8914" t="s">
        <v>40285</v>
      </c>
      <c r="B8914" t="s">
        <v>40286</v>
      </c>
      <c r="D8914" t="str">
        <f t="shared" si="139"/>
        <v>K30APSPWL3 PS STOVER CA WALNUT BOARD 23 24 K30APSPWL3</v>
      </c>
    </row>
    <row r="8915" spans="1:4">
      <c r="A8915" t="s">
        <v>40287</v>
      </c>
      <c r="B8915" t="s">
        <v>40288</v>
      </c>
      <c r="D8915" t="str">
        <f t="shared" si="139"/>
        <v>K30HJUBC01 CHPR U of British Columbia Sub HOCH K30HJUBC01</v>
      </c>
    </row>
    <row r="8916" spans="1:4">
      <c r="A8916" t="s">
        <v>40289</v>
      </c>
      <c r="B8916" t="s">
        <v>40290</v>
      </c>
      <c r="D8916" t="str">
        <f t="shared" si="139"/>
        <v>KS0RCMIBAT MED SURG ROBERT CANTER MIB AGENTS INC KS0RCMIBAT</v>
      </c>
    </row>
    <row r="8917" spans="1:4">
      <c r="A8917" t="s">
        <v>40291</v>
      </c>
      <c r="B8917" t="s">
        <v>40292</v>
      </c>
      <c r="D8917" t="str">
        <f t="shared" si="139"/>
        <v>K30NCCMS15 County of Glenn K30NCCMS15</v>
      </c>
    </row>
    <row r="8918" spans="1:4">
      <c r="A8918" t="s">
        <v>40293</v>
      </c>
      <c r="B8918" t="s">
        <v>40294</v>
      </c>
      <c r="D8918" t="str">
        <f t="shared" si="139"/>
        <v>K30LEWI702 WFCB LEWIS STILLWATER SCIENCES K30LEWI702</v>
      </c>
    </row>
    <row r="8919" spans="1:4">
      <c r="A8919" t="s">
        <v>40295</v>
      </c>
      <c r="B8919" t="s">
        <v>40296</v>
      </c>
      <c r="D8919" t="str">
        <f t="shared" si="139"/>
        <v>K30HUNTNH1 NATIONAL EYE INSTITUTE F32EY034017 K30HUNTNH1</v>
      </c>
    </row>
    <row r="8920" spans="1:4">
      <c r="A8920" t="s">
        <v>40297</v>
      </c>
      <c r="B8920" t="s">
        <v>40298</v>
      </c>
      <c r="D8920" t="str">
        <f t="shared" si="139"/>
        <v>KS0PEDCFF9 JHAWAR CFF GRANT FY 23 24 KS0PEDCFF9</v>
      </c>
    </row>
    <row r="8921" spans="1:4">
      <c r="A8921" t="s">
        <v>40299</v>
      </c>
      <c r="B8921" t="s">
        <v>40300</v>
      </c>
      <c r="D8921" t="str">
        <f t="shared" si="139"/>
        <v>K30CNSBW12 CNS Wiltgen 1R01NS129217 K30CNSBW12</v>
      </c>
    </row>
    <row r="8922" spans="1:4">
      <c r="A8922" t="s">
        <v>40301</v>
      </c>
      <c r="B8922" t="s">
        <v>40302</v>
      </c>
      <c r="D8922" t="str">
        <f t="shared" si="139"/>
        <v>K30AQCV010 Vogel UCH Lymphoma Ah Receptor K30AQCV010</v>
      </c>
    </row>
    <row r="8923" spans="1:4">
      <c r="A8923" t="s">
        <v>40303</v>
      </c>
      <c r="B8923" t="s">
        <v>40304</v>
      </c>
      <c r="D8923" t="str">
        <f t="shared" si="139"/>
        <v>K30AQKB010 Bein UCH Lymphoma Ah Receptor K30AQKB010</v>
      </c>
    </row>
    <row r="8924" spans="1:4">
      <c r="A8924" t="s">
        <v>40305</v>
      </c>
      <c r="B8924" t="s">
        <v>40306</v>
      </c>
      <c r="D8924" t="str">
        <f t="shared" si="139"/>
        <v>K30CMSCC23 CMGI P30 Cancer Center K30CMSCC23</v>
      </c>
    </row>
    <row r="8925" spans="1:4">
      <c r="A8925" t="s">
        <v>40307</v>
      </c>
      <c r="B8925" t="s">
        <v>40308</v>
      </c>
      <c r="D8925" t="str">
        <f t="shared" si="139"/>
        <v>K30F4JPNCI CEE PENA CCSG FY 23 24 K30F4JPNCI</v>
      </c>
    </row>
    <row r="8926" spans="1:4">
      <c r="A8926" t="s">
        <v>40309</v>
      </c>
      <c r="B8926" t="s">
        <v>40310</v>
      </c>
      <c r="D8926" t="str">
        <f t="shared" si="139"/>
        <v>K30KCLC068 OR LLOYD CC RESOURCE CORE YR 8 K30KCLC068</v>
      </c>
    </row>
    <row r="8927" spans="1:4">
      <c r="A8927" t="s">
        <v>40311</v>
      </c>
      <c r="B8927" t="s">
        <v>40312</v>
      </c>
      <c r="D8927" t="str">
        <f t="shared" si="139"/>
        <v>K30MBJNCPT MCB JNC CCSG P30 FY23 24 K30MBJNCPT</v>
      </c>
    </row>
    <row r="8928" spans="1:4">
      <c r="A8928" t="s">
        <v>40313</v>
      </c>
      <c r="B8928" t="s">
        <v>40314</v>
      </c>
      <c r="D8928" t="str">
        <f t="shared" si="139"/>
        <v>K30SCCCSG3 COLLINS UCDCCC CCSG IRG Pilot 2022 2024 K30SCCCSG3</v>
      </c>
    </row>
    <row r="8929" spans="1:4">
      <c r="A8929" t="s">
        <v>40315</v>
      </c>
      <c r="B8929" t="s">
        <v>40316</v>
      </c>
      <c r="D8929" t="str">
        <f t="shared" si="139"/>
        <v>KS0AYP3023 CCSG P30 FY23 24 Mol Pharm Yu KS0AYP3023</v>
      </c>
    </row>
    <row r="8930" spans="1:4">
      <c r="A8930" t="s">
        <v>40317</v>
      </c>
      <c r="B8930" t="s">
        <v>40318</v>
      </c>
      <c r="D8930" t="str">
        <f t="shared" si="139"/>
        <v>KS0CCSG023 MED CC NCI CCSG 2023 24 KS0CCSG023</v>
      </c>
    </row>
    <row r="8931" spans="1:4">
      <c r="A8931" t="s">
        <v>40319</v>
      </c>
      <c r="B8931" t="s">
        <v>40320</v>
      </c>
      <c r="D8931" t="str">
        <f t="shared" si="139"/>
        <v>KS0FC78F57 NCI CCSG Flow Cyto 23 24 KS0FC78F57</v>
      </c>
    </row>
    <row r="8932" spans="1:4">
      <c r="A8932" t="s">
        <v>40321</v>
      </c>
      <c r="B8932" t="s">
        <v>40322</v>
      </c>
      <c r="D8932" t="str">
        <f t="shared" si="139"/>
        <v>KS0JMP3023 CCSG P30 FY23 24 GSR McPherson KS0JMP3023</v>
      </c>
    </row>
    <row r="8933" spans="1:4">
      <c r="A8933" t="s">
        <v>40323</v>
      </c>
      <c r="B8933" t="s">
        <v>40324</v>
      </c>
      <c r="D8933" t="str">
        <f t="shared" si="139"/>
        <v>KS0KLP3023 CCSG P30 FY23 24 Combi Chem Lam KS0KLP3023</v>
      </c>
    </row>
    <row r="8934" spans="1:4">
      <c r="A8934" t="s">
        <v>40325</v>
      </c>
      <c r="B8934" t="s">
        <v>40326</v>
      </c>
      <c r="D8934" t="str">
        <f t="shared" si="139"/>
        <v>KS0LQFBI13 MED PHS QI CCSG BIOSTAT CORE KS0LQFBI13</v>
      </c>
    </row>
    <row r="8935" spans="1:4">
      <c r="A8935" t="s">
        <v>40327</v>
      </c>
      <c r="B8935" t="s">
        <v>40328</v>
      </c>
      <c r="D8935" t="str">
        <f t="shared" si="139"/>
        <v>KS0MPBIO23 06 30 24 CC Biorepository Lab 23 24 KS0MPBIO23</v>
      </c>
    </row>
    <row r="8936" spans="1:4">
      <c r="A8936" t="s">
        <v>40329</v>
      </c>
      <c r="B8936" t="s">
        <v>40330</v>
      </c>
      <c r="D8936" t="str">
        <f t="shared" si="139"/>
        <v>KS0SHFWFA2 MED PHS HUSSAIN CCSG IRG 22 24 KS0SHFWFA2</v>
      </c>
    </row>
    <row r="8937" spans="1:4">
      <c r="A8937" t="s">
        <v>40331</v>
      </c>
      <c r="B8937" t="s">
        <v>40332</v>
      </c>
      <c r="D8937" t="str">
        <f t="shared" si="139"/>
        <v>K30APSFB99 PS GREWELL USDA RSA 58 2030 3 029 K30APSFB99</v>
      </c>
    </row>
    <row r="8938" spans="1:4">
      <c r="A8938" t="s">
        <v>40333</v>
      </c>
      <c r="B8938" t="s">
        <v>40334</v>
      </c>
      <c r="D8938" t="str">
        <f t="shared" si="139"/>
        <v>K30KIS0319 LAWR KISEKKA NIFA ALFALFA YIELD K30KIS0319</v>
      </c>
    </row>
    <row r="8939" spans="1:4">
      <c r="A8939" t="s">
        <v>40335</v>
      </c>
      <c r="B8939" t="s">
        <v>40336</v>
      </c>
      <c r="D8939" t="str">
        <f t="shared" si="139"/>
        <v>KS0PENKTEF EMAMI KTEF AWARD 2023 2024 KS0PENKTEF</v>
      </c>
    </row>
    <row r="8940" spans="1:4">
      <c r="A8940" t="s">
        <v>40337</v>
      </c>
      <c r="B8940" t="s">
        <v>40338</v>
      </c>
      <c r="D8940" t="str">
        <f t="shared" si="139"/>
        <v>K30LBHEDGE PLB Bogar NSF 2316523 K30LBHEDGE</v>
      </c>
    </row>
    <row r="8941" spans="1:4">
      <c r="A8941" t="s">
        <v>40339</v>
      </c>
      <c r="B8941" t="s">
        <v>40340</v>
      </c>
      <c r="D8941" t="str">
        <f t="shared" si="139"/>
        <v>K30TERC277 TENV NV TOURISM MARKETING SCIENCE CTR K30TERC277</v>
      </c>
    </row>
    <row r="8942" spans="1:4">
      <c r="A8942" t="s">
        <v>40341</v>
      </c>
      <c r="B8942" t="s">
        <v>40342</v>
      </c>
      <c r="D8942" t="str">
        <f t="shared" si="139"/>
        <v>KS0ERBS647 MERM ARNOLD VENTURES BUGGS KS0ERBS647</v>
      </c>
    </row>
    <row r="8943" spans="1:4">
      <c r="A8943" t="s">
        <v>40343</v>
      </c>
      <c r="B8943" t="s">
        <v>40344</v>
      </c>
      <c r="D8943" t="str">
        <f t="shared" si="139"/>
        <v>KS0ERBS648 MERM ARNOLD VENTURES BUGGS KS0ERBS648</v>
      </c>
    </row>
    <row r="8944" spans="1:4">
      <c r="A8944" t="s">
        <v>40345</v>
      </c>
      <c r="B8944" t="s">
        <v>40346</v>
      </c>
      <c r="D8944" t="str">
        <f t="shared" si="139"/>
        <v>K30CD78F64 COMS MONKIMUN INC D CINGEL 78F64 K30CD78F64</v>
      </c>
    </row>
    <row r="8945" spans="1:4">
      <c r="A8945" t="s">
        <v>40347</v>
      </c>
      <c r="B8945" t="s">
        <v>40348</v>
      </c>
      <c r="D8945" t="str">
        <f t="shared" si="139"/>
        <v>K30V431M18 Gareau NIH R21ES034806 K30V431M18</v>
      </c>
    </row>
    <row r="8946" spans="1:4">
      <c r="A8946" t="s">
        <v>40349</v>
      </c>
      <c r="B8946" t="s">
        <v>40350</v>
      </c>
      <c r="D8946" t="str">
        <f t="shared" si="139"/>
        <v>K30APSFC23 PS BRUMMER 2023 USDA SAS VIA MISSOURI K30APSFC23</v>
      </c>
    </row>
    <row r="8947" spans="1:4">
      <c r="A8947" t="s">
        <v>40351</v>
      </c>
      <c r="B8947" t="s">
        <v>40352</v>
      </c>
      <c r="D8947" t="str">
        <f t="shared" si="139"/>
        <v>KS0TTBMSOZ TRUONG BRISTOL MYERS SQUIBB OZANIMOD CT KS0TTBMSOZ</v>
      </c>
    </row>
    <row r="8948" spans="1:4">
      <c r="A8948" t="s">
        <v>40353</v>
      </c>
      <c r="B8948" t="s">
        <v>40354</v>
      </c>
      <c r="D8948" t="str">
        <f t="shared" si="139"/>
        <v>KS0FLEM015 FLEM0015 INVSENSOR00047 Data Collect KS0FLEM015</v>
      </c>
    </row>
    <row r="8949" spans="1:4">
      <c r="A8949" t="s">
        <v>40355</v>
      </c>
      <c r="B8949" t="s">
        <v>40356</v>
      </c>
      <c r="D8949" t="str">
        <f t="shared" si="139"/>
        <v>KS0ADGEN01 DUFFY GENENTECH INC 12 31 26 KS0ADGEN01</v>
      </c>
    </row>
    <row r="8950" spans="1:4">
      <c r="A8950" t="s">
        <v>40357</v>
      </c>
      <c r="B8950" t="s">
        <v>40358</v>
      </c>
      <c r="D8950" t="str">
        <f t="shared" si="139"/>
        <v>K304871129 Fulton Fluxx Grant K304871129</v>
      </c>
    </row>
    <row r="8951" spans="1:4">
      <c r="A8951" t="s">
        <v>40359</v>
      </c>
      <c r="B8951" t="s">
        <v>40360</v>
      </c>
      <c r="D8951" t="str">
        <f t="shared" si="139"/>
        <v>KS0KTCL803 MED IMKT CHEN MEMO THERAPEUTICS AG KS0KTCL803</v>
      </c>
    </row>
    <row r="8952" spans="1:4">
      <c r="A8952" t="s">
        <v>40361</v>
      </c>
      <c r="B8952" t="s">
        <v>40362</v>
      </c>
      <c r="D8952" t="str">
        <f t="shared" si="139"/>
        <v>K30JONADAP NASA ADAP 80NSSC23K1132 K30JONADAP</v>
      </c>
    </row>
    <row r="8953" spans="1:4">
      <c r="A8953" t="s">
        <v>40363</v>
      </c>
      <c r="B8953" t="s">
        <v>40364</v>
      </c>
      <c r="D8953" t="str">
        <f t="shared" si="139"/>
        <v>K30BHMTWFI 8 31 26 Wechsler NDS Grant Fellowship K30BHMTWFI</v>
      </c>
    </row>
    <row r="8954" spans="1:4">
      <c r="A8954" t="s">
        <v>40365</v>
      </c>
      <c r="B8954" t="s">
        <v>40366</v>
      </c>
      <c r="D8954" t="str">
        <f t="shared" si="139"/>
        <v>K30PT78F74 HISS HARVARD UNIVERSITY T PARKER 78F74 K30PT78F74</v>
      </c>
    </row>
    <row r="8955" spans="1:4">
      <c r="A8955" t="s">
        <v>40367</v>
      </c>
      <c r="B8955" t="s">
        <v>40368</v>
      </c>
      <c r="D8955" t="str">
        <f t="shared" si="139"/>
        <v>K30TUO23E1 TUO Tuolumne Co EW 2023 39 C114440 K30TUO23E1</v>
      </c>
    </row>
    <row r="8956" spans="1:4">
      <c r="A8956" t="s">
        <v>40369</v>
      </c>
      <c r="B8956" t="s">
        <v>40370</v>
      </c>
      <c r="D8956" t="str">
        <f t="shared" si="139"/>
        <v>K30TUO23C1 TUO Tuolumne Co CW 2023 39 C114441 K30TUO23C1</v>
      </c>
    </row>
    <row r="8957" spans="1:4">
      <c r="A8957" t="s">
        <v>40371</v>
      </c>
      <c r="B8957" t="s">
        <v>40372</v>
      </c>
      <c r="D8957" t="str">
        <f t="shared" si="139"/>
        <v>K30SIE23E1 SIE Sierra Co EW 2023 30 C114442 K30SIE23E1</v>
      </c>
    </row>
    <row r="8958" spans="1:4">
      <c r="A8958" t="s">
        <v>40373</v>
      </c>
      <c r="B8958" t="s">
        <v>40374</v>
      </c>
      <c r="D8958" t="str">
        <f t="shared" si="139"/>
        <v>KS0STAES02 TOPRANI AES AWARD 05 01 2023 KS0STAES02</v>
      </c>
    </row>
    <row r="8959" spans="1:4">
      <c r="A8959" t="s">
        <v>40375</v>
      </c>
      <c r="B8959" t="s">
        <v>40376</v>
      </c>
      <c r="D8959" t="str">
        <f t="shared" si="139"/>
        <v>K304877124 Sperling Asilomar Sponsorship 2023 K304877124</v>
      </c>
    </row>
    <row r="8960" spans="1:4">
      <c r="A8960" t="s">
        <v>40377</v>
      </c>
      <c r="B8960" t="s">
        <v>40378</v>
      </c>
      <c r="D8960" t="str">
        <f t="shared" si="139"/>
        <v>KS0DB78F81 Brown Burroughs Wellcome Fund 8 31 26 KS0DB78F81</v>
      </c>
    </row>
    <row r="8961" spans="1:4">
      <c r="A8961" t="s">
        <v>40379</v>
      </c>
      <c r="B8961" t="s">
        <v>40380</v>
      </c>
      <c r="D8961" t="str">
        <f t="shared" si="139"/>
        <v>KS0ABBOT23 Pritzlaff Abbott Edu Grant PAIN 2023 KS0ABBOT23</v>
      </c>
    </row>
    <row r="8962" spans="1:4">
      <c r="A8962" t="s">
        <v>40381</v>
      </c>
      <c r="B8962" t="s">
        <v>40382</v>
      </c>
      <c r="D8962" t="str">
        <f t="shared" si="139"/>
        <v>K30ABTHETA PLB Britt NSF 2330028 K30ABTHETA</v>
      </c>
    </row>
    <row r="8963" spans="1:4">
      <c r="A8963" t="s">
        <v>40383</v>
      </c>
      <c r="B8963" t="s">
        <v>40384</v>
      </c>
      <c r="D8963" t="str">
        <f t="shared" ref="D8963:D9026" si="140">A8963&amp;" "&amp;B8963</f>
        <v>K30V451KI3 Lima Kemin Methionine on metabolism cows K30V451KI3</v>
      </c>
    </row>
    <row r="8964" spans="1:4">
      <c r="A8964" t="s">
        <v>40385</v>
      </c>
      <c r="B8964" t="s">
        <v>40386</v>
      </c>
      <c r="D8964" t="str">
        <f t="shared" si="140"/>
        <v>K30SRCNIH2 Collins Biomedical Research Award 23 27 K30SRCNIH2</v>
      </c>
    </row>
    <row r="8965" spans="1:4">
      <c r="A8965" t="s">
        <v>40387</v>
      </c>
      <c r="B8965" t="s">
        <v>40388</v>
      </c>
      <c r="D8965" t="str">
        <f t="shared" si="140"/>
        <v>KS0SLNIH02 SATYANS R01 GRANT KS0SLNIH02</v>
      </c>
    </row>
    <row r="8966" spans="1:4">
      <c r="A8966" t="s">
        <v>40389</v>
      </c>
      <c r="B8966" t="s">
        <v>40390</v>
      </c>
      <c r="D8966" t="str">
        <f t="shared" si="140"/>
        <v>K30CNSJW11 CNS Whistler 1R21DA058216 K30CNSJW11</v>
      </c>
    </row>
    <row r="8967" spans="1:4">
      <c r="A8967" t="s">
        <v>40391</v>
      </c>
      <c r="B8967" t="s">
        <v>40392</v>
      </c>
      <c r="D8967" t="str">
        <f t="shared" si="140"/>
        <v>KS0NNEXT24 MCDONALD NIH NEURONEXT 06 30 2024 KS0NNEXT24</v>
      </c>
    </row>
    <row r="8968" spans="1:4">
      <c r="A8968" t="s">
        <v>40393</v>
      </c>
      <c r="B8968" t="s">
        <v>40394</v>
      </c>
      <c r="D8968" t="str">
        <f t="shared" si="140"/>
        <v>KS0ERKN253 MERM PECARN KUPPERMANN KS0ERKN253</v>
      </c>
    </row>
    <row r="8969" spans="1:4">
      <c r="A8969" t="s">
        <v>40395</v>
      </c>
      <c r="B8969" t="s">
        <v>40396</v>
      </c>
      <c r="D8969" t="str">
        <f t="shared" si="140"/>
        <v>KS0RGPE001 MRAD Goldman PE Tract KS0RGPE001</v>
      </c>
    </row>
    <row r="8970" spans="1:4">
      <c r="A8970" t="s">
        <v>40397</v>
      </c>
      <c r="B8970" t="s">
        <v>40398</v>
      </c>
      <c r="D8970" t="str">
        <f t="shared" si="140"/>
        <v>K30APSPML2 PS Blanco SYNGENTA MELON A24 1993 K30APSPML2</v>
      </c>
    </row>
    <row r="8971" spans="1:4">
      <c r="A8971" t="s">
        <v>40399</v>
      </c>
      <c r="B8971" t="s">
        <v>40400</v>
      </c>
      <c r="D8971" t="str">
        <f t="shared" si="140"/>
        <v>K30APSJ776 PS PHOO PYE ZONE PITTELKOW IFPRI FELL K30APSJ776</v>
      </c>
    </row>
    <row r="8972" spans="1:4">
      <c r="A8972" t="s">
        <v>40401</v>
      </c>
      <c r="B8972" t="s">
        <v>40402</v>
      </c>
      <c r="D8972" t="str">
        <f t="shared" si="140"/>
        <v>K30EECNPS1 EVE Crone Natl Park Srvc P23AC01535 0 K30EECNPS1</v>
      </c>
    </row>
    <row r="8973" spans="1:4">
      <c r="A8973" t="s">
        <v>40403</v>
      </c>
      <c r="B8973" t="s">
        <v>40404</v>
      </c>
      <c r="D8973" t="str">
        <f t="shared" si="140"/>
        <v>K302378F94 CS NSA SWEEPS MBishop K302378F94</v>
      </c>
    </row>
    <row r="8974" spans="1:4">
      <c r="A8974" t="s">
        <v>40405</v>
      </c>
      <c r="B8974" t="s">
        <v>40406</v>
      </c>
      <c r="D8974" t="str">
        <f t="shared" si="140"/>
        <v>K30CYNSA01 CPE NSA SWEEPS K30CYNSA01</v>
      </c>
    </row>
    <row r="8975" spans="1:4">
      <c r="A8975" t="s">
        <v>40407</v>
      </c>
      <c r="B8975" t="s">
        <v>40408</v>
      </c>
      <c r="D8975" t="str">
        <f t="shared" si="140"/>
        <v>K30RMTDM23 USDA APHIS TOOLS DOWNY MILDEW 8 31 2024 K30RMTDM23</v>
      </c>
    </row>
    <row r="8976" spans="1:4">
      <c r="A8976" t="s">
        <v>40409</v>
      </c>
      <c r="B8976" t="s">
        <v>40410</v>
      </c>
      <c r="D8976" t="str">
        <f t="shared" si="140"/>
        <v>K30GMANNSF CMB Mangun NSF 2318886 K30GMANNSF</v>
      </c>
    </row>
    <row r="8977" spans="1:4">
      <c r="A8977" t="s">
        <v>40411</v>
      </c>
      <c r="B8977" t="s">
        <v>40412</v>
      </c>
      <c r="D8977" t="str">
        <f t="shared" si="140"/>
        <v>K30OFDUKE2 DUKE ALZHEIMERS GUT SUPLMT K30OFDUKE2</v>
      </c>
    </row>
    <row r="8978" spans="1:4">
      <c r="A8978" t="s">
        <v>40413</v>
      </c>
      <c r="B8978" t="s">
        <v>40414</v>
      </c>
      <c r="D8978" t="str">
        <f t="shared" si="140"/>
        <v>KS0CAPT200 MED IMCA TRINH NIH F31HL170698 KS0CAPT200</v>
      </c>
    </row>
    <row r="8979" spans="1:4">
      <c r="A8979" t="s">
        <v>40415</v>
      </c>
      <c r="B8979" t="s">
        <v>40416</v>
      </c>
      <c r="D8979" t="str">
        <f t="shared" si="140"/>
        <v>KS0CCTJ806 MED IMCT TUSCANO CELGENE RVNHL PI0163 KS0CCTJ806</v>
      </c>
    </row>
    <row r="8980" spans="1:4">
      <c r="A8980" t="s">
        <v>40417</v>
      </c>
      <c r="B8980" t="s">
        <v>40418</v>
      </c>
      <c r="D8980" t="str">
        <f t="shared" si="140"/>
        <v>KS0HOTJ806 MED IMCT TUSCANO CELGENE RVNHL PI0163 KS0HOTJ806</v>
      </c>
    </row>
    <row r="8981" spans="1:4">
      <c r="A8981" t="s">
        <v>40419</v>
      </c>
      <c r="B8981" t="s">
        <v>40420</v>
      </c>
      <c r="D8981" t="str">
        <f t="shared" si="140"/>
        <v>KS0HOTJ810 MED IMCT TUSCANO CELGENE CORRELATIVES KS0HOTJ810</v>
      </c>
    </row>
    <row r="8982" spans="1:4">
      <c r="A8982" t="s">
        <v>40421</v>
      </c>
      <c r="B8982" t="s">
        <v>40422</v>
      </c>
      <c r="D8982" t="str">
        <f t="shared" si="140"/>
        <v>KS0IDPR842 MED IMHO CELGENE CORRELATIVES TUSCANO KS0IDPR842</v>
      </c>
    </row>
    <row r="8983" spans="1:4">
      <c r="A8983" t="s">
        <v>40423</v>
      </c>
      <c r="B8983" t="s">
        <v>40424</v>
      </c>
      <c r="D8983" t="str">
        <f t="shared" si="140"/>
        <v>K304479A59 ENG S STEM PES21 K304479A59</v>
      </c>
    </row>
    <row r="8984" spans="1:4">
      <c r="A8984" t="s">
        <v>40425</v>
      </c>
      <c r="B8984" t="s">
        <v>40426</v>
      </c>
      <c r="D8984" t="str">
        <f t="shared" si="140"/>
        <v>K304779A59 ENG S STEM PES21 PARTICIPANT SUPPORT COS K304779A59</v>
      </c>
    </row>
    <row r="8985" spans="1:4">
      <c r="A8985" t="s">
        <v>40427</v>
      </c>
      <c r="B8985" t="s">
        <v>40428</v>
      </c>
      <c r="D8985" t="str">
        <f t="shared" si="140"/>
        <v>K307979A59 ENG S STEM PES21 STUDENT STIPEND K307979A59</v>
      </c>
    </row>
    <row r="8986" spans="1:4">
      <c r="A8986" t="s">
        <v>40429</v>
      </c>
      <c r="B8986" t="s">
        <v>40430</v>
      </c>
      <c r="D8986" t="str">
        <f t="shared" si="140"/>
        <v>K30JCW8049 WINGFIELD NSF AWARD 1558049 K30JCW8049</v>
      </c>
    </row>
    <row r="8987" spans="1:4">
      <c r="A8987" t="s">
        <v>40431</v>
      </c>
      <c r="B8987" t="s">
        <v>40432</v>
      </c>
      <c r="D8987" t="str">
        <f t="shared" si="140"/>
        <v>K30APSF555 PS ROSS IBARRA NSF RESEARCH PGR MAIZE K30APSF555</v>
      </c>
    </row>
    <row r="8988" spans="1:4">
      <c r="A8988" t="s">
        <v>40433</v>
      </c>
      <c r="B8988" t="s">
        <v>40434</v>
      </c>
      <c r="D8988" t="str">
        <f t="shared" si="140"/>
        <v>K30APSF556 PS ROSS IBARRA NSF PARTICIPANT SUPPORT K30APSF556</v>
      </c>
    </row>
    <row r="8989" spans="1:4">
      <c r="A8989" t="s">
        <v>40435</v>
      </c>
      <c r="B8989" t="s">
        <v>40436</v>
      </c>
      <c r="D8989" t="str">
        <f t="shared" si="140"/>
        <v>K30APSF557 PS RUNCIE NSF RESEARCH PGR MAIZE K30APSF557</v>
      </c>
    </row>
    <row r="8990" spans="1:4">
      <c r="A8990" t="s">
        <v>40437</v>
      </c>
      <c r="B8990" t="s">
        <v>40438</v>
      </c>
      <c r="D8990" t="str">
        <f t="shared" si="140"/>
        <v>K30GMCNSF3 EVE G Coop NSF PGR Co PI K30GMCNSF3</v>
      </c>
    </row>
    <row r="8991" spans="1:4">
      <c r="A8991" t="s">
        <v>40439</v>
      </c>
      <c r="B8991" t="s">
        <v>40440</v>
      </c>
      <c r="D8991" t="str">
        <f t="shared" si="140"/>
        <v>K30JRINSAP EVE IBARRA NSF IOS 1546719 USDA PSTDC K30JRINSAP</v>
      </c>
    </row>
    <row r="8992" spans="1:4">
      <c r="A8992" t="s">
        <v>40441</v>
      </c>
      <c r="B8992" t="s">
        <v>40442</v>
      </c>
      <c r="D8992" t="str">
        <f t="shared" si="140"/>
        <v>K30JRINSFA EVE IBARRA NSF IOS 1546719 USDA ARS MS K30JRINSFA</v>
      </c>
    </row>
    <row r="8993" spans="1:4">
      <c r="A8993" t="s">
        <v>40443</v>
      </c>
      <c r="B8993" t="s">
        <v>40444</v>
      </c>
      <c r="D8993" t="str">
        <f t="shared" si="140"/>
        <v>K30JRINSFI EVE IBARRA NSF IOS 1546719 ISU YR2 K30JRINSFI</v>
      </c>
    </row>
    <row r="8994" spans="1:4">
      <c r="A8994" t="s">
        <v>40445</v>
      </c>
      <c r="B8994" t="s">
        <v>40446</v>
      </c>
      <c r="D8994" t="str">
        <f t="shared" si="140"/>
        <v>K30JRINSFL EVE IBARRA NSF IOS 1546719 LANGEBIO SUB K30JRINSFL</v>
      </c>
    </row>
    <row r="8995" spans="1:4">
      <c r="A8995" t="s">
        <v>40447</v>
      </c>
      <c r="B8995" t="s">
        <v>40448</v>
      </c>
      <c r="D8995" t="str">
        <f t="shared" si="140"/>
        <v>K30JRINSFM EVE ROSS IBARRA NSF IOS 1546719 PGR K30JRINSFM</v>
      </c>
    </row>
    <row r="8996" spans="1:4">
      <c r="A8996" t="s">
        <v>40449</v>
      </c>
      <c r="B8996" t="s">
        <v>40450</v>
      </c>
      <c r="D8996" t="str">
        <f t="shared" si="140"/>
        <v>K30JRINSFP EVE IBARRA NSF IOS 1546719 PARTICIPNT K30JRINSFP</v>
      </c>
    </row>
    <row r="8997" spans="1:4">
      <c r="A8997" t="s">
        <v>40451</v>
      </c>
      <c r="B8997" t="s">
        <v>40452</v>
      </c>
      <c r="D8997" t="str">
        <f t="shared" si="140"/>
        <v>K30LNGBIO2 NSF PGR MAIZE LANGEBIO SUBAWARD K30LNGBIO2</v>
      </c>
    </row>
    <row r="8998" spans="1:4">
      <c r="A8998" t="s">
        <v>40453</v>
      </c>
      <c r="B8998" t="s">
        <v>40454</v>
      </c>
      <c r="D8998" t="str">
        <f t="shared" si="140"/>
        <v>K30NSFARS3 NSF PGR MAIZE USDA ARS MISSOURI EX 8 21 K30NSFARS3</v>
      </c>
    </row>
    <row r="8999" spans="1:4">
      <c r="A8999" t="s">
        <v>40455</v>
      </c>
      <c r="B8999" t="s">
        <v>40456</v>
      </c>
      <c r="D8999" t="str">
        <f t="shared" si="140"/>
        <v>K30NSFISU2 NSF PGR MAIZE IOWA STATE UNIV YR2 K30NSFISU2</v>
      </c>
    </row>
    <row r="9000" spans="1:4">
      <c r="A9000" t="s">
        <v>40457</v>
      </c>
      <c r="B9000" t="s">
        <v>40458</v>
      </c>
      <c r="D9000" t="str">
        <f t="shared" si="140"/>
        <v>K30NSFPOST NSF PGR MAIZE SHERRY POSTDOC K30NSFPOST</v>
      </c>
    </row>
    <row r="9001" spans="1:4">
      <c r="A9001" t="s">
        <v>40459</v>
      </c>
      <c r="B9001" t="s">
        <v>40460</v>
      </c>
      <c r="D9001" t="str">
        <f t="shared" si="140"/>
        <v>K30BPCBZ92 CNPRC Miller NIH R01AI138553 K30BPCBZ92</v>
      </c>
    </row>
    <row r="9002" spans="1:4">
      <c r="A9002" t="s">
        <v>40461</v>
      </c>
      <c r="B9002" t="s">
        <v>40462</v>
      </c>
      <c r="D9002" t="str">
        <f t="shared" si="140"/>
        <v>K30BPCCZ07 CNPRC Miller NIH R01AI138553 S01 K30BPCCZ07</v>
      </c>
    </row>
    <row r="9003" spans="1:4">
      <c r="A9003" t="s">
        <v>40463</v>
      </c>
      <c r="B9003" t="s">
        <v>40464</v>
      </c>
      <c r="D9003" t="str">
        <f t="shared" si="140"/>
        <v>K30VPCEZ70 CNPRC Miller FINA R01AI138553 K30VPCEZ70</v>
      </c>
    </row>
    <row r="9004" spans="1:4">
      <c r="A9004" t="s">
        <v>40465</v>
      </c>
      <c r="B9004" t="s">
        <v>40466</v>
      </c>
      <c r="D9004" t="str">
        <f t="shared" si="140"/>
        <v>K30VPCEZ75 CNPRC Miller FINA R01AI138553 K30VPCEZ75</v>
      </c>
    </row>
    <row r="9005" spans="1:4">
      <c r="A9005" t="s">
        <v>40467</v>
      </c>
      <c r="B9005" t="s">
        <v>40468</v>
      </c>
      <c r="D9005" t="str">
        <f t="shared" si="140"/>
        <v>KS0HORJ809 MED IMHO RIESS MERCK MK 3475 689 KS0HORJ809</v>
      </c>
    </row>
    <row r="9006" spans="1:4">
      <c r="A9006" t="s">
        <v>40469</v>
      </c>
      <c r="B9006" t="s">
        <v>40470</v>
      </c>
      <c r="D9006" t="str">
        <f t="shared" si="140"/>
        <v>K30WYBWF01 ECE YANG BURROUGHS WELLCOME FUND K30WYBWF01</v>
      </c>
    </row>
    <row r="9007" spans="1:4">
      <c r="A9007" t="s">
        <v>40471</v>
      </c>
      <c r="B9007" t="s">
        <v>40472</v>
      </c>
      <c r="D9007" t="str">
        <f t="shared" si="140"/>
        <v>KS0PMMB830 MED IMPM MORRISSEY SAVARA SAV005 04 KS0PMMB830</v>
      </c>
    </row>
    <row r="9008" spans="1:4">
      <c r="A9008" t="s">
        <v>40473</v>
      </c>
      <c r="B9008" t="s">
        <v>40474</v>
      </c>
      <c r="D9008" t="str">
        <f t="shared" si="140"/>
        <v>K30V4TH638 Anpac Biomedical CDA Tech Trial 2 K30V4TH638</v>
      </c>
    </row>
    <row r="9009" spans="1:4">
      <c r="A9009" t="s">
        <v>40475</v>
      </c>
      <c r="B9009" t="s">
        <v>40476</v>
      </c>
      <c r="D9009" t="str">
        <f t="shared" si="140"/>
        <v>K30OFMCFP4 COLUMBIA UNIV CNTR 4 SOLUTIONS Y4 PREAWD K30OFMCFP4</v>
      </c>
    </row>
    <row r="9010" spans="1:4">
      <c r="A9010" t="s">
        <v>40477</v>
      </c>
      <c r="B9010" t="s">
        <v>40478</v>
      </c>
      <c r="D9010" t="str">
        <f t="shared" si="140"/>
        <v>K30OFMCFS2 COLUMBIA UNIV CENTER FOR SOLUTIONS YR K30OFMCFS2</v>
      </c>
    </row>
    <row r="9011" spans="1:4">
      <c r="A9011" t="s">
        <v>40479</v>
      </c>
      <c r="B9011" t="s">
        <v>40480</v>
      </c>
      <c r="D9011" t="str">
        <f t="shared" si="140"/>
        <v>K30OFMCFS3 COLUMBIA UNIV CENTER FOR SOLUTIONS Y3 K30OFMCFS3</v>
      </c>
    </row>
    <row r="9012" spans="1:4">
      <c r="A9012" t="s">
        <v>40481</v>
      </c>
      <c r="B9012" t="s">
        <v>40482</v>
      </c>
      <c r="D9012" t="str">
        <f t="shared" si="140"/>
        <v>K30OFMCFS4 COLUMBIA UNIV CENTER FOR SOLUTIONS Y4 K30OFMCFS4</v>
      </c>
    </row>
    <row r="9013" spans="1:4">
      <c r="A9013" t="s">
        <v>40483</v>
      </c>
      <c r="B9013" t="s">
        <v>40484</v>
      </c>
      <c r="D9013" t="str">
        <f t="shared" si="140"/>
        <v>K30OFMCFS5 COLUMBIA UNIV CENTER FOR SOLUTIONS Y5 K30OFMCFS5</v>
      </c>
    </row>
    <row r="9014" spans="1:4">
      <c r="A9014" t="s">
        <v>40485</v>
      </c>
      <c r="B9014" t="s">
        <v>40486</v>
      </c>
      <c r="D9014" t="str">
        <f t="shared" si="140"/>
        <v>K30OFMCFS6 COLUMBIA UNIV CENTER FOR SOLUTIONS Y6 K30OFMCFS6</v>
      </c>
    </row>
    <row r="9015" spans="1:4">
      <c r="A9015" t="s">
        <v>40487</v>
      </c>
      <c r="B9015" t="s">
        <v>40488</v>
      </c>
      <c r="D9015" t="str">
        <f t="shared" si="140"/>
        <v>K30OFMECFS COLUMBIA UNIV CENTER FOR SOLUTIONS K30OFMECFS</v>
      </c>
    </row>
    <row r="9016" spans="1:4">
      <c r="A9016" t="s">
        <v>40489</v>
      </c>
      <c r="B9016" t="s">
        <v>40490</v>
      </c>
      <c r="D9016" t="str">
        <f t="shared" si="140"/>
        <v>K30HHCNS24 ECE HOMAYOUN NSF CHEST K30HHCNS24</v>
      </c>
    </row>
    <row r="9017" spans="1:4">
      <c r="A9017" t="s">
        <v>40491</v>
      </c>
      <c r="B9017" t="s">
        <v>40492</v>
      </c>
      <c r="D9017" t="str">
        <f t="shared" si="140"/>
        <v>KS0HOLP305 MED IMHO LARA NCI OREGON HEALTH SCI KS0HOLP305</v>
      </c>
    </row>
    <row r="9018" spans="1:4">
      <c r="A9018" t="s">
        <v>40493</v>
      </c>
      <c r="B9018" t="s">
        <v>40494</v>
      </c>
      <c r="D9018" t="str">
        <f t="shared" si="140"/>
        <v>KS0HOLP307 MED IMHO LARA NCI OREGON HEALTH SCI KS0HOLP307</v>
      </c>
    </row>
    <row r="9019" spans="1:4">
      <c r="A9019" t="s">
        <v>40495</v>
      </c>
      <c r="B9019" t="s">
        <v>40496</v>
      </c>
      <c r="D9019" t="str">
        <f t="shared" si="140"/>
        <v>KS0HOLP309 MED IMHO LARA NCI OREGON H S YEAR 3 KS0HOLP309</v>
      </c>
    </row>
    <row r="9020" spans="1:4">
      <c r="A9020" t="s">
        <v>40497</v>
      </c>
      <c r="B9020" t="s">
        <v>40498</v>
      </c>
      <c r="D9020" t="str">
        <f t="shared" si="140"/>
        <v>KS0HOLP311 MED IMHO LARA NCI OREGON H S YEAR 4 KS0HOLP311</v>
      </c>
    </row>
    <row r="9021" spans="1:4">
      <c r="A9021" t="s">
        <v>40499</v>
      </c>
      <c r="B9021" t="s">
        <v>40500</v>
      </c>
      <c r="D9021" t="str">
        <f t="shared" si="140"/>
        <v>KS0HOLP313 MED IMHO LARA NCI OREGON H S YEAR 5 KS0HOLP313</v>
      </c>
    </row>
    <row r="9022" spans="1:4">
      <c r="A9022" t="s">
        <v>40501</v>
      </c>
      <c r="B9022" t="s">
        <v>40502</v>
      </c>
      <c r="D9022" t="str">
        <f t="shared" si="140"/>
        <v>K30APO9C12 Fund Share w Gail Taylor Plant Sciences K30APO9C12</v>
      </c>
    </row>
    <row r="9023" spans="1:4">
      <c r="A9023" t="s">
        <v>40503</v>
      </c>
      <c r="B9023" t="s">
        <v>40504</v>
      </c>
      <c r="D9023" t="str">
        <f t="shared" si="140"/>
        <v>K30APSFA13 PS DOE DROUGHT TOLERANCE TAYLOR K30APSFA13</v>
      </c>
    </row>
    <row r="9024" spans="1:4">
      <c r="A9024" t="s">
        <v>40505</v>
      </c>
      <c r="B9024" t="s">
        <v>40506</v>
      </c>
      <c r="D9024" t="str">
        <f t="shared" si="140"/>
        <v>K30SYVNTO3 JMIE HAYE SYRCL TO3 Van Norden Meadow K30SYVNTO3</v>
      </c>
    </row>
    <row r="9025" spans="1:4">
      <c r="A9025" t="s">
        <v>40507</v>
      </c>
      <c r="B9025" t="s">
        <v>40508</v>
      </c>
      <c r="D9025" t="str">
        <f t="shared" si="140"/>
        <v>K30V4D2404 STAT 3 to enhance anti tumor immunity K30V4D2404</v>
      </c>
    </row>
    <row r="9026" spans="1:4">
      <c r="A9026" t="s">
        <v>40509</v>
      </c>
      <c r="B9026" t="s">
        <v>40510</v>
      </c>
      <c r="D9026" t="str">
        <f t="shared" si="140"/>
        <v>K30V4S6668 STAT 3 to enhance anti tumor immunity K30V4S6668</v>
      </c>
    </row>
    <row r="9027" spans="1:4">
      <c r="A9027" t="s">
        <v>40511</v>
      </c>
      <c r="B9027" t="s">
        <v>40512</v>
      </c>
      <c r="D9027" t="str">
        <f t="shared" ref="D9027:D9090" si="141">A9027&amp;" "&amp;B9027</f>
        <v>KS0HOKK832 MED IMHO LI ASTELLAS PHARMA GLOBAL KS0HOKK832</v>
      </c>
    </row>
    <row r="9028" spans="1:4">
      <c r="A9028" t="s">
        <v>40513</v>
      </c>
      <c r="B9028" t="s">
        <v>40514</v>
      </c>
      <c r="D9028" t="str">
        <f t="shared" si="141"/>
        <v>K30SKKWATT 09 30 22 NextWatts Inc Cover Cropping K30SKKWATT</v>
      </c>
    </row>
    <row r="9029" spans="1:4">
      <c r="A9029" t="s">
        <v>40515</v>
      </c>
      <c r="B9029" t="s">
        <v>40516</v>
      </c>
      <c r="D9029" t="str">
        <f t="shared" si="141"/>
        <v>K30APSFA08 PS MAGNEY CALTECH NSF MRA SEASONALIT K30APSFA08</v>
      </c>
    </row>
    <row r="9030" spans="1:4">
      <c r="A9030" t="s">
        <v>40517</v>
      </c>
      <c r="B9030" t="s">
        <v>40518</v>
      </c>
      <c r="D9030" t="str">
        <f t="shared" si="141"/>
        <v>K30AECREG8 ARE GOODHUE ECON EFFECTS CDPR REGULAT K30AECREG8</v>
      </c>
    </row>
    <row r="9031" spans="1:4">
      <c r="A9031" t="s">
        <v>40519</v>
      </c>
      <c r="B9031" t="s">
        <v>40520</v>
      </c>
      <c r="D9031" t="str">
        <f t="shared" si="141"/>
        <v>K30REG5CDP CLOSED GOODHUE ECON EFFECTS CDPR REGULAT K30REG5CDP</v>
      </c>
    </row>
    <row r="9032" spans="1:4">
      <c r="A9032" t="s">
        <v>40521</v>
      </c>
      <c r="B9032" t="s">
        <v>40522</v>
      </c>
      <c r="D9032" t="str">
        <f t="shared" si="141"/>
        <v>KS0HKDREX1 Kales DU NIH 8 19 7 20 spo 20 2590 KS0HKDREX1</v>
      </c>
    </row>
    <row r="9033" spans="1:4">
      <c r="A9033" t="s">
        <v>40523</v>
      </c>
      <c r="B9033" t="s">
        <v>40524</v>
      </c>
      <c r="D9033" t="str">
        <f t="shared" si="141"/>
        <v>KS0HKDREX2 Kales yr 2 DU NIH 5 20 4 21 spo 20 2590 KS0HKDREX2</v>
      </c>
    </row>
    <row r="9034" spans="1:4">
      <c r="A9034" t="s">
        <v>40525</v>
      </c>
      <c r="B9034" t="s">
        <v>40526</v>
      </c>
      <c r="D9034" t="str">
        <f t="shared" si="141"/>
        <v>K30VSTAN23 BME STANFORD UNIVERSITY NIH SRINIV K30VSTAN23</v>
      </c>
    </row>
    <row r="9035" spans="1:4">
      <c r="A9035" t="s">
        <v>40527</v>
      </c>
      <c r="B9035" t="s">
        <v>40528</v>
      </c>
      <c r="D9035" t="str">
        <f t="shared" si="141"/>
        <v>K30VSTAN25 BME STANFORD UNIVERSITY NIH SRINIV K30VSTAN25</v>
      </c>
    </row>
    <row r="9036" spans="1:4">
      <c r="A9036" t="s">
        <v>40529</v>
      </c>
      <c r="B9036" t="s">
        <v>40530</v>
      </c>
      <c r="D9036" t="str">
        <f t="shared" si="141"/>
        <v>KS0HOPC815 MED IMHO PARIKH USC VASGENE THERAP KS0HOPC815</v>
      </c>
    </row>
    <row r="9037" spans="1:4">
      <c r="A9037" t="s">
        <v>40531</v>
      </c>
      <c r="B9037" t="s">
        <v>40532</v>
      </c>
      <c r="D9037" t="str">
        <f t="shared" si="141"/>
        <v>KS0PMMB837 MED IMPM MORRISSEY VERTEX VX18 445 104 KS0PMMB837</v>
      </c>
    </row>
    <row r="9038" spans="1:4">
      <c r="A9038" t="s">
        <v>40533</v>
      </c>
      <c r="B9038" t="s">
        <v>40534</v>
      </c>
      <c r="D9038" t="str">
        <f t="shared" si="141"/>
        <v>K30APSFA11 PS MAGNEY JPL NASA MULTI DECADAL TIME K30APSFA11</v>
      </c>
    </row>
    <row r="9039" spans="1:4">
      <c r="A9039" t="s">
        <v>40535</v>
      </c>
      <c r="B9039" t="s">
        <v>40536</v>
      </c>
      <c r="D9039" t="str">
        <f t="shared" si="141"/>
        <v>KS0HOKE815 MED IMHO KIM FIBROGEN INC KS0HOKE815</v>
      </c>
    </row>
    <row r="9040" spans="1:4">
      <c r="A9040" t="s">
        <v>40537</v>
      </c>
      <c r="B9040" t="s">
        <v>40538</v>
      </c>
      <c r="D9040" t="str">
        <f t="shared" si="141"/>
        <v>K30RCACS01 BME Carney ACS Award 12 31 23 K30RCACS01</v>
      </c>
    </row>
    <row r="9041" spans="1:4">
      <c r="A9041" t="s">
        <v>40539</v>
      </c>
      <c r="B9041" t="s">
        <v>40540</v>
      </c>
      <c r="D9041" t="str">
        <f t="shared" si="141"/>
        <v>KS0PMMB838 MED IMPM MORRISSEY VERTEX VX18 445 110 KS0PMMB838</v>
      </c>
    </row>
    <row r="9042" spans="1:4">
      <c r="A9042" t="s">
        <v>40541</v>
      </c>
      <c r="B9042" t="s">
        <v>40542</v>
      </c>
      <c r="D9042" t="str">
        <f t="shared" si="141"/>
        <v>K30SJCGATE S Cooper Gates Fnd Cap Bldg Support K30SJCGATE</v>
      </c>
    </row>
    <row r="9043" spans="1:4">
      <c r="A9043" t="s">
        <v>40543</v>
      </c>
      <c r="B9043" t="s">
        <v>40544</v>
      </c>
      <c r="D9043" t="str">
        <f t="shared" si="141"/>
        <v>KS0CASJ807 MED IMCA SOUTHARD BOSTON SCI ACURATE KS0CASJ807</v>
      </c>
    </row>
    <row r="9044" spans="1:4">
      <c r="A9044" t="s">
        <v>40545</v>
      </c>
      <c r="B9044" t="s">
        <v>40546</v>
      </c>
      <c r="D9044" t="str">
        <f t="shared" si="141"/>
        <v>KS0HOLT300 MED IMHO LI NVIGEN INC KS0HOLT300</v>
      </c>
    </row>
    <row r="9045" spans="1:4">
      <c r="A9045" t="s">
        <v>40547</v>
      </c>
      <c r="B9045" t="s">
        <v>40548</v>
      </c>
      <c r="D9045" t="str">
        <f t="shared" si="141"/>
        <v>K30APSM587 PS LATIMER GABMF MEGAFIRES CONDIT 123121 K30APSM587</v>
      </c>
    </row>
    <row r="9046" spans="1:4">
      <c r="A9046" t="s">
        <v>40549</v>
      </c>
      <c r="B9046" t="s">
        <v>40550</v>
      </c>
      <c r="D9046" t="str">
        <f t="shared" si="141"/>
        <v>KS0MESMCT1 MED OME SERVIS COMPADRE Travel KS0MESMCT1</v>
      </c>
    </row>
    <row r="9047" spans="1:4">
      <c r="A9047" t="s">
        <v>40551</v>
      </c>
      <c r="B9047" t="s">
        <v>40552</v>
      </c>
      <c r="D9047" t="str">
        <f t="shared" si="141"/>
        <v>KS0MESMCT2 MED OME SERVIS COMPADRE Travel Y2 KS0MESMCT2</v>
      </c>
    </row>
    <row r="9048" spans="1:4">
      <c r="A9048" t="s">
        <v>40553</v>
      </c>
      <c r="B9048" t="s">
        <v>40554</v>
      </c>
      <c r="D9048" t="str">
        <f t="shared" si="141"/>
        <v>KS0MESMCT3 MED OME SERVIS COMPADRE Travel Y3 KS0MESMCT3</v>
      </c>
    </row>
    <row r="9049" spans="1:4">
      <c r="A9049" t="s">
        <v>40555</v>
      </c>
      <c r="B9049" t="s">
        <v>40556</v>
      </c>
      <c r="D9049" t="str">
        <f t="shared" si="141"/>
        <v>KS0MESMCT4 MED OME SERVIS COMPADRE Travel Y4 KS0MESMCT4</v>
      </c>
    </row>
    <row r="9050" spans="1:4">
      <c r="A9050" t="s">
        <v>40557</v>
      </c>
      <c r="B9050" t="s">
        <v>40558</v>
      </c>
      <c r="D9050" t="str">
        <f t="shared" si="141"/>
        <v>KS0MESMCT5 MED OME SERVIS COMPADRE Travel Y5 KS0MESMCT5</v>
      </c>
    </row>
    <row r="9051" spans="1:4">
      <c r="A9051" t="s">
        <v>40559</v>
      </c>
      <c r="B9051" t="s">
        <v>40560</v>
      </c>
      <c r="D9051" t="str">
        <f t="shared" si="141"/>
        <v>KS0RHORCAT ASCC ORCA TRGFT 201 PI R HOEG KS0RHORCAT</v>
      </c>
    </row>
    <row r="9052" spans="1:4">
      <c r="A9052" t="s">
        <v>40561</v>
      </c>
      <c r="B9052" t="s">
        <v>40562</v>
      </c>
      <c r="D9052" t="str">
        <f t="shared" si="141"/>
        <v>KS0SBAUSCH Shih Bausch Health Agreement A20 2999 KS0SBAUSCH</v>
      </c>
    </row>
    <row r="9053" spans="1:4">
      <c r="A9053" t="s">
        <v>40563</v>
      </c>
      <c r="B9053" t="s">
        <v>40564</v>
      </c>
      <c r="D9053" t="str">
        <f t="shared" si="141"/>
        <v>KS0DHEFFEC Effective CMV based SIV Vaccine Regimens KS0DHEFFEC</v>
      </c>
    </row>
    <row r="9054" spans="1:4">
      <c r="A9054" t="s">
        <v>40565</v>
      </c>
      <c r="B9054" t="s">
        <v>40566</v>
      </c>
      <c r="D9054" t="str">
        <f t="shared" si="141"/>
        <v>KS0DHEFFPR Effective CMV based SIV Vaccine Primate KS0DHEFFPR</v>
      </c>
    </row>
    <row r="9055" spans="1:4">
      <c r="A9055" t="s">
        <v>40567</v>
      </c>
      <c r="B9055" t="s">
        <v>40568</v>
      </c>
      <c r="D9055" t="str">
        <f t="shared" si="141"/>
        <v>K30APSFA14 PS GAUDIN CDFAGRAZINGWINTER COVERTAUTGES K30APSFA14</v>
      </c>
    </row>
    <row r="9056" spans="1:4">
      <c r="A9056" t="s">
        <v>40569</v>
      </c>
      <c r="B9056" t="s">
        <v>40570</v>
      </c>
      <c r="D9056" t="str">
        <f t="shared" si="141"/>
        <v>K30NTCDFA2 TAUTGES CDFA GRAZING WINTER COVER CROPS K30NTCDFA2</v>
      </c>
    </row>
    <row r="9057" spans="1:4">
      <c r="A9057" t="s">
        <v>40571</v>
      </c>
      <c r="B9057" t="s">
        <v>40572</v>
      </c>
      <c r="D9057" t="str">
        <f t="shared" si="141"/>
        <v>K30V451GWC J R Pires CDFA Grazing Wtr Cover Crop K30V451GWC</v>
      </c>
    </row>
    <row r="9058" spans="1:4">
      <c r="A9058" t="s">
        <v>40573</v>
      </c>
      <c r="B9058" t="s">
        <v>40574</v>
      </c>
      <c r="D9058" t="str">
        <f t="shared" si="141"/>
        <v>K30V465274 JAY RUSSELL CDFA GRAZING K30V465274</v>
      </c>
    </row>
    <row r="9059" spans="1:4">
      <c r="A9059" t="s">
        <v>40575</v>
      </c>
      <c r="B9059" t="s">
        <v>40576</v>
      </c>
      <c r="D9059" t="str">
        <f t="shared" si="141"/>
        <v>K30V4AGWCC Pires CDFA Grazing Winter Cover Crops K30V4AGWCC</v>
      </c>
    </row>
    <row r="9060" spans="1:4">
      <c r="A9060" t="s">
        <v>40577</v>
      </c>
      <c r="B9060" t="s">
        <v>40578</v>
      </c>
      <c r="D9060" t="str">
        <f t="shared" si="141"/>
        <v>K30EJFCDFA 6 30 22 CDFA SCBGP Vineyard Irrigation K30EJFCDFA</v>
      </c>
    </row>
    <row r="9061" spans="1:4">
      <c r="A9061" t="s">
        <v>40579</v>
      </c>
      <c r="B9061" t="s">
        <v>40580</v>
      </c>
      <c r="D9061" t="str">
        <f t="shared" si="141"/>
        <v>KS0SAREPCP MCDONALD SAREPTA 4658 403 06 23 KS0SAREPCP</v>
      </c>
    </row>
    <row r="9062" spans="1:4">
      <c r="A9062" t="s">
        <v>40581</v>
      </c>
      <c r="B9062" t="s">
        <v>40582</v>
      </c>
      <c r="D9062" t="str">
        <f t="shared" si="141"/>
        <v>K30GMFCASC GEL FRATERS LINKING SURFACE DEFORMATIO K30GMFCASC</v>
      </c>
    </row>
    <row r="9063" spans="1:4">
      <c r="A9063" t="s">
        <v>40583</v>
      </c>
      <c r="B9063" t="s">
        <v>40584</v>
      </c>
      <c r="D9063" t="str">
        <f t="shared" si="141"/>
        <v>K30PACFINA LAWR YANG PACKARD 3 YAN3214 FINA K30PACFINA</v>
      </c>
    </row>
    <row r="9064" spans="1:4">
      <c r="A9064" t="s">
        <v>40585</v>
      </c>
      <c r="B9064" t="s">
        <v>40586</v>
      </c>
      <c r="D9064" t="str">
        <f t="shared" si="141"/>
        <v>K30YAN3214 LAWR YANG PACKARD New Physics of Rains K30YAN3214</v>
      </c>
    </row>
    <row r="9065" spans="1:4">
      <c r="A9065" t="s">
        <v>40587</v>
      </c>
      <c r="B9065" t="s">
        <v>40588</v>
      </c>
      <c r="D9065" t="str">
        <f t="shared" si="141"/>
        <v>K30GM79C94 GSM SON LEADERS AND INNOVATORS PROGRAM K30GM79C94</v>
      </c>
    </row>
    <row r="9066" spans="1:4">
      <c r="A9066" t="s">
        <v>40589</v>
      </c>
      <c r="B9066" t="s">
        <v>40590</v>
      </c>
      <c r="D9066" t="str">
        <f t="shared" si="141"/>
        <v>KS0NRCF612 MOORE FOUNDATION H YOUNG FELLOWSHIP KS0NRCF612</v>
      </c>
    </row>
    <row r="9067" spans="1:4">
      <c r="A9067" t="s">
        <v>40591</v>
      </c>
      <c r="B9067" t="s">
        <v>40592</v>
      </c>
      <c r="D9067" t="str">
        <f t="shared" si="141"/>
        <v>KS0NRHY612 GBMF NURSE LEADERS INNOVATORS KS0NRHY612</v>
      </c>
    </row>
    <row r="9068" spans="1:4">
      <c r="A9068" t="s">
        <v>40593</v>
      </c>
      <c r="B9068" t="s">
        <v>40594</v>
      </c>
      <c r="D9068" t="str">
        <f t="shared" si="141"/>
        <v>KS0NRHY613 GBMF NURSE LEADERS INNOVATORS NO IDR KS0NRHY613</v>
      </c>
    </row>
    <row r="9069" spans="1:4">
      <c r="A9069" t="s">
        <v>40595</v>
      </c>
      <c r="B9069" t="s">
        <v>40596</v>
      </c>
      <c r="D9069" t="str">
        <f t="shared" si="141"/>
        <v>KS0NRHY621 GBMF NURSE LEADERS INNOVATORS UCD FELL KS0NRHY621</v>
      </c>
    </row>
    <row r="9070" spans="1:4">
      <c r="A9070" t="s">
        <v>40597</v>
      </c>
      <c r="B9070" t="s">
        <v>40598</v>
      </c>
      <c r="D9070" t="str">
        <f t="shared" si="141"/>
        <v>K30APSFA06 PS YOUNG NSF LTREB KLEE ADVANCE ACCOUNT K30APSFA06</v>
      </c>
    </row>
    <row r="9071" spans="1:4">
      <c r="A9071" t="s">
        <v>40599</v>
      </c>
      <c r="B9071" t="s">
        <v>40600</v>
      </c>
      <c r="D9071" t="str">
        <f t="shared" si="141"/>
        <v>K30APSFA18 PS YOUNG NSF LTREB KLEE PARTICIPANT SUP K30APSFA18</v>
      </c>
    </row>
    <row r="9072" spans="1:4">
      <c r="A9072" t="s">
        <v>40601</v>
      </c>
      <c r="B9072" t="s">
        <v>40602</v>
      </c>
      <c r="D9072" t="str">
        <f t="shared" si="141"/>
        <v>KS0ERTK640 MERM GARY MARY WEST SEMCN TYLER KS0ERTK640</v>
      </c>
    </row>
    <row r="9073" spans="1:4">
      <c r="A9073" t="s">
        <v>40603</v>
      </c>
      <c r="B9073" t="s">
        <v>40604</v>
      </c>
      <c r="D9073" t="str">
        <f t="shared" si="141"/>
        <v>K30CLS9D02 Reducing Fungus in Seedless Watermelon K30CLS9D02</v>
      </c>
    </row>
    <row r="9074" spans="1:4">
      <c r="A9074" t="s">
        <v>40605</v>
      </c>
      <c r="B9074" t="s">
        <v>40606</v>
      </c>
      <c r="D9074" t="str">
        <f t="shared" si="141"/>
        <v>K30AEMABC1 7 31 23 Cyanogenic Clycoside CA Almond B K30AEMABC1</v>
      </c>
    </row>
    <row r="9075" spans="1:4">
      <c r="A9075" t="s">
        <v>40607</v>
      </c>
      <c r="B9075" t="s">
        <v>40608</v>
      </c>
      <c r="D9075" t="str">
        <f t="shared" si="141"/>
        <v>K30CH79D05 Prof Dev Studnet Outcome in Comm Colle K30CH79D05</v>
      </c>
    </row>
    <row r="9076" spans="1:4">
      <c r="A9076" t="s">
        <v>40609</v>
      </c>
      <c r="B9076" t="s">
        <v>40610</v>
      </c>
      <c r="D9076" t="str">
        <f t="shared" si="141"/>
        <v>K30TPS2021 LOC Sources of Justice Scholar Series K30TPS2021</v>
      </c>
    </row>
    <row r="9077" spans="1:4">
      <c r="A9077" t="s">
        <v>40611</v>
      </c>
      <c r="B9077" t="s">
        <v>40612</v>
      </c>
      <c r="D9077" t="str">
        <f t="shared" si="141"/>
        <v>K30TPS2022 LOC TPS SOJ Series 2022 23 K30TPS2022</v>
      </c>
    </row>
    <row r="9078" spans="1:4">
      <c r="A9078" t="s">
        <v>40613</v>
      </c>
      <c r="B9078" t="s">
        <v>40614</v>
      </c>
      <c r="D9078" t="str">
        <f t="shared" si="141"/>
        <v>K30TPS2023 LOC TPS SOJ Series 2023 24 K30TPS2023</v>
      </c>
    </row>
    <row r="9079" spans="1:4">
      <c r="A9079" t="s">
        <v>40615</v>
      </c>
      <c r="B9079" t="s">
        <v>40616</v>
      </c>
      <c r="D9079" t="str">
        <f t="shared" si="141"/>
        <v>K30CMSDBDC NUT SLUPSKY DIETARY BIOMARKER DEV CNTR K30CMSDBDC</v>
      </c>
    </row>
    <row r="9080" spans="1:4">
      <c r="A9080" t="s">
        <v>40617</v>
      </c>
      <c r="B9080" t="s">
        <v>40618</v>
      </c>
      <c r="D9080" t="str">
        <f t="shared" si="141"/>
        <v>K30OFDIETB FIEHN UCD DIETARY BIOMARKER DEV CNTR K30OFDIETB</v>
      </c>
    </row>
    <row r="9081" spans="1:4">
      <c r="A9081" t="s">
        <v>40619</v>
      </c>
      <c r="B9081" t="s">
        <v>40620</v>
      </c>
      <c r="D9081" t="str">
        <f t="shared" si="141"/>
        <v>K30OFSDBDC FIEHN SLUPSKY DIETARY BIOMARKR DEV CNTR K30OFSDBDC</v>
      </c>
    </row>
    <row r="9082" spans="1:4">
      <c r="A9082" t="s">
        <v>40621</v>
      </c>
      <c r="B9082" t="s">
        <v>40622</v>
      </c>
      <c r="D9082" t="str">
        <f t="shared" si="141"/>
        <v>K30VISIBSF IVIS US IBS A22 0565 K30VISIBSF</v>
      </c>
    </row>
    <row r="9083" spans="1:4">
      <c r="A9083" t="s">
        <v>40623</v>
      </c>
      <c r="B9083" t="s">
        <v>40624</v>
      </c>
      <c r="D9083" t="str">
        <f t="shared" si="141"/>
        <v>K30RHENEL1 JMIE HERNANDEZ Enel Year 1 K30RHENEL1</v>
      </c>
    </row>
    <row r="9084" spans="1:4">
      <c r="A9084" t="s">
        <v>40625</v>
      </c>
      <c r="B9084" t="s">
        <v>40626</v>
      </c>
      <c r="D9084" t="str">
        <f t="shared" si="141"/>
        <v>KS0ECOMHL2 ECOM Medical Response Time Liu Hong KS0ECOMHL2</v>
      </c>
    </row>
    <row r="9085" spans="1:4">
      <c r="A9085" t="s">
        <v>40627</v>
      </c>
      <c r="B9085" t="s">
        <v>40628</v>
      </c>
      <c r="D9085" t="str">
        <f t="shared" si="141"/>
        <v>K30APSFB39 PS KASSIUSDA Pesticide Overview Training K30APSFB39</v>
      </c>
    </row>
    <row r="9086" spans="1:4">
      <c r="A9086" t="s">
        <v>40629</v>
      </c>
      <c r="B9086" t="s">
        <v>40630</v>
      </c>
      <c r="D9086" t="str">
        <f t="shared" si="141"/>
        <v>K30GEKPEST USDA US Pesticide Overview Training K30GEKPEST</v>
      </c>
    </row>
    <row r="9087" spans="1:4">
      <c r="A9087" t="s">
        <v>40631</v>
      </c>
      <c r="B9087" t="s">
        <v>40632</v>
      </c>
      <c r="D9087" t="str">
        <f t="shared" si="141"/>
        <v>KS0GYAVONE YIU AVONELLE X STUDY KS0GYAVONE</v>
      </c>
    </row>
    <row r="9088" spans="1:4">
      <c r="A9088" t="s">
        <v>40633</v>
      </c>
      <c r="B9088" t="s">
        <v>40634</v>
      </c>
      <c r="D9088" t="str">
        <f t="shared" si="141"/>
        <v>K30JRIUSDA EVE ROSS IBARRA USDA ARS 58 5070 1 013 0 K30JRIUSDA</v>
      </c>
    </row>
    <row r="9089" spans="1:4">
      <c r="A9089" t="s">
        <v>40635</v>
      </c>
      <c r="B9089" t="s">
        <v>40636</v>
      </c>
      <c r="D9089" t="str">
        <f t="shared" si="141"/>
        <v>KS0RHLN304 MED IMRH LANE UCSF NIH 12969SC KS0RHLN304</v>
      </c>
    </row>
    <row r="9090" spans="1:4">
      <c r="A9090" t="s">
        <v>40637</v>
      </c>
      <c r="B9090" t="s">
        <v>40638</v>
      </c>
      <c r="D9090" t="str">
        <f t="shared" si="141"/>
        <v>K30PSYRFC3 PSY Hostinar NIH R01HD104185 K30PSYRFC3</v>
      </c>
    </row>
    <row r="9091" spans="1:4">
      <c r="A9091" t="s">
        <v>40639</v>
      </c>
      <c r="B9091" t="s">
        <v>40640</v>
      </c>
      <c r="D9091" t="str">
        <f t="shared" ref="D9091:D9154" si="142">A9091&amp;" "&amp;B9091</f>
        <v>KS0SSFINFO MED PHS STEWART UCI COVID KS0SSFINFO</v>
      </c>
    </row>
    <row r="9092" spans="1:4">
      <c r="A9092" t="s">
        <v>40641</v>
      </c>
      <c r="B9092" t="s">
        <v>40642</v>
      </c>
      <c r="D9092" t="str">
        <f t="shared" si="142"/>
        <v>KS0HOAM820 MED IMCT ABEDI TAKEDA VEDOLIZUMAB 3035 KS0HOAM820</v>
      </c>
    </row>
    <row r="9093" spans="1:4">
      <c r="A9093" t="s">
        <v>40643</v>
      </c>
      <c r="B9093" t="s">
        <v>40644</v>
      </c>
      <c r="D9093" t="str">
        <f t="shared" si="142"/>
        <v>K30CNSJFE1 CNS ZITO J Flores Inst Allow YR1 CLOSED K30CNSJFE1</v>
      </c>
    </row>
    <row r="9094" spans="1:4">
      <c r="A9094" t="s">
        <v>40645</v>
      </c>
      <c r="B9094" t="s">
        <v>40646</v>
      </c>
      <c r="D9094" t="str">
        <f t="shared" si="142"/>
        <v>K30CNSJFE2 CNS ZITO Juan Flores PI Travel YR2 K30CNSJFE2</v>
      </c>
    </row>
    <row r="9095" spans="1:4">
      <c r="A9095" t="s">
        <v>40647</v>
      </c>
      <c r="B9095" t="s">
        <v>40648</v>
      </c>
      <c r="D9095" t="str">
        <f t="shared" si="142"/>
        <v>K30CNSJFF1 CNS ZITO Juan Flores PI FINA YR1 CLOSED K30CNSJFF1</v>
      </c>
    </row>
    <row r="9096" spans="1:4">
      <c r="A9096" t="s">
        <v>40649</v>
      </c>
      <c r="B9096" t="s">
        <v>40650</v>
      </c>
      <c r="D9096" t="str">
        <f t="shared" si="142"/>
        <v>K30CNSJFF2 CNS ZITO Juan Flores PI FINA YR2 CLOSED K30CNSJFF2</v>
      </c>
    </row>
    <row r="9097" spans="1:4">
      <c r="A9097" t="s">
        <v>40651</v>
      </c>
      <c r="B9097" t="s">
        <v>40652</v>
      </c>
      <c r="D9097" t="str">
        <f t="shared" si="142"/>
        <v>K30ARRICE3 JMIE RYPL CA RICE COMMISSION SALMON CON K30ARRICE3</v>
      </c>
    </row>
    <row r="9098" spans="1:4">
      <c r="A9098" t="s">
        <v>40653</v>
      </c>
      <c r="B9098" t="s">
        <v>40654</v>
      </c>
      <c r="D9098" t="str">
        <f t="shared" si="142"/>
        <v>K30ARRICE4 JMIE RYPL 2021 CA RICE COMMISSION YR 2 K30ARRICE4</v>
      </c>
    </row>
    <row r="9099" spans="1:4">
      <c r="A9099" t="s">
        <v>40655</v>
      </c>
      <c r="B9099" t="s">
        <v>40656</v>
      </c>
      <c r="D9099" t="str">
        <f t="shared" si="142"/>
        <v>K30ARRICE5 JMIE RYPL 2021 CA RICE COMMISSION YR 3 K30ARRICE5</v>
      </c>
    </row>
    <row r="9100" spans="1:4">
      <c r="A9100" t="s">
        <v>40657</v>
      </c>
      <c r="B9100" t="s">
        <v>40658</v>
      </c>
      <c r="D9100" t="str">
        <f t="shared" si="142"/>
        <v>K30CALFR22 CalFresh State Office Administration 22 K30CALFR22</v>
      </c>
    </row>
    <row r="9101" spans="1:4">
      <c r="A9101" t="s">
        <v>40659</v>
      </c>
      <c r="B9101" t="s">
        <v>40660</v>
      </c>
      <c r="D9101" t="str">
        <f t="shared" si="142"/>
        <v>K30FMSFS22 NUTR CalFresh CDSS USDA 21 22 K30FMSFS22</v>
      </c>
    </row>
    <row r="9102" spans="1:4">
      <c r="A9102" t="s">
        <v>40661</v>
      </c>
      <c r="B9102" t="s">
        <v>40662</v>
      </c>
      <c r="D9102" t="str">
        <f t="shared" si="142"/>
        <v>K30FSNCF22 GENERAL FFY 2022 CARRY FWD UC CALFRESH K30FSNCF22</v>
      </c>
    </row>
    <row r="9103" spans="1:4">
      <c r="A9103" t="s">
        <v>40663</v>
      </c>
      <c r="B9103" t="s">
        <v>40664</v>
      </c>
      <c r="D9103" t="str">
        <f t="shared" si="142"/>
        <v>K30HEPCF22 NUTR CARRY FWD CalFresh CDSS USDA 22 23 K30HEPCF22</v>
      </c>
    </row>
    <row r="9104" spans="1:4">
      <c r="A9104" t="s">
        <v>40665</v>
      </c>
      <c r="B9104" t="s">
        <v>40666</v>
      </c>
      <c r="D9104" t="str">
        <f t="shared" si="142"/>
        <v>K30NERFS22 Erbstein CalFresh CDSS USDA 21 22 K30NERFS22</v>
      </c>
    </row>
    <row r="9105" spans="1:4">
      <c r="A9105" t="s">
        <v>40667</v>
      </c>
      <c r="B9105" t="s">
        <v>40668</v>
      </c>
      <c r="D9105" t="str">
        <f t="shared" si="142"/>
        <v>K30APSPC13 PS MARINO ZWIENI CHERRY DORMANCY 113023 K30APSPC13</v>
      </c>
    </row>
    <row r="9106" spans="1:4">
      <c r="A9106" t="s">
        <v>40669</v>
      </c>
      <c r="B9106" t="s">
        <v>40670</v>
      </c>
      <c r="D9106" t="str">
        <f t="shared" si="142"/>
        <v>K30APSPC27 PS MARINO CA CHERRY INVESTIGATIONIN DORM K30APSPC27</v>
      </c>
    </row>
    <row r="9107" spans="1:4">
      <c r="A9107" t="s">
        <v>40671</v>
      </c>
      <c r="B9107" t="s">
        <v>40672</v>
      </c>
      <c r="D9107" t="str">
        <f t="shared" si="142"/>
        <v>K30PD79D34 CS DEVANBU NSF Bimodality Software 79D34 K30PD79D34</v>
      </c>
    </row>
    <row r="9108" spans="1:4">
      <c r="A9108" t="s">
        <v>40673</v>
      </c>
      <c r="B9108" t="s">
        <v>40674</v>
      </c>
      <c r="D9108" t="str">
        <f t="shared" si="142"/>
        <v>K30NALPRWJ NAS L PETERS ROBERT WOOD JOHNSON AWARD K30NALPRWJ</v>
      </c>
    </row>
    <row r="9109" spans="1:4">
      <c r="A9109" t="s">
        <v>40675</v>
      </c>
      <c r="B9109" t="s">
        <v>40676</v>
      </c>
      <c r="D9109" t="str">
        <f t="shared" si="142"/>
        <v>K30GMOFINE GEL OSKIN RODRIGUEZ PADILLA FINESST K30GMOFINE</v>
      </c>
    </row>
    <row r="9110" spans="1:4">
      <c r="A9110" t="s">
        <v>40677</v>
      </c>
      <c r="B9110" t="s">
        <v>40678</v>
      </c>
      <c r="D9110" t="str">
        <f t="shared" si="142"/>
        <v>K30GMOFINF GEL OSKIN RODRIGUEZ PADILLA FINA K30GMOFINF</v>
      </c>
    </row>
    <row r="9111" spans="1:4">
      <c r="A9111" t="s">
        <v>40679</v>
      </c>
      <c r="B9111" t="s">
        <v>40680</v>
      </c>
      <c r="D9111" t="str">
        <f t="shared" si="142"/>
        <v>K30SJHCCSM MAE J Schofield NSF 2133879 2 K30SJHCCSM</v>
      </c>
    </row>
    <row r="9112" spans="1:4">
      <c r="A9112" t="s">
        <v>40681</v>
      </c>
      <c r="B9112" t="s">
        <v>40682</v>
      </c>
      <c r="D9112" t="str">
        <f t="shared" si="142"/>
        <v>K30WJHCCSM NPB Joiner NSF HCC Small K30WJHCCSM</v>
      </c>
    </row>
    <row r="9113" spans="1:4">
      <c r="A9113" t="s">
        <v>40683</v>
      </c>
      <c r="B9113" t="s">
        <v>40684</v>
      </c>
      <c r="D9113" t="str">
        <f t="shared" si="142"/>
        <v>K30GDGBIOM GEL GOLD CAREER EVOLUTIONRY FRAMEWORK K30GDGBIOM</v>
      </c>
    </row>
    <row r="9114" spans="1:4">
      <c r="A9114" t="s">
        <v>40685</v>
      </c>
      <c r="B9114" t="s">
        <v>40686</v>
      </c>
      <c r="D9114" t="str">
        <f t="shared" si="142"/>
        <v>K30GDGBIOP GEL GOLD NSF CAREER PARTICIPANT SUPPORT K30GDGBIOP</v>
      </c>
    </row>
    <row r="9115" spans="1:4">
      <c r="A9115" t="s">
        <v>40687</v>
      </c>
      <c r="B9115" t="s">
        <v>40688</v>
      </c>
      <c r="D9115" t="str">
        <f t="shared" si="142"/>
        <v>K30IGE9D43 LAWR A Igel DOE Observing Assessment K30IGE9D43</v>
      </c>
    </row>
    <row r="9116" spans="1:4">
      <c r="A9116" t="s">
        <v>40689</v>
      </c>
      <c r="B9116" t="s">
        <v>40690</v>
      </c>
      <c r="D9116" t="str">
        <f t="shared" si="142"/>
        <v>K30APSXS01 PS HortInnLab Making Cents S001 Mitcham K30APSXS01</v>
      </c>
    </row>
    <row r="9117" spans="1:4">
      <c r="A9117" t="s">
        <v>40691</v>
      </c>
      <c r="B9117" t="s">
        <v>40692</v>
      </c>
      <c r="D9117" t="str">
        <f t="shared" si="142"/>
        <v>K30APSXS02 PS HortInnLab ICED Kenya S002 Mitcham K30APSXS02</v>
      </c>
    </row>
    <row r="9118" spans="1:4">
      <c r="A9118" t="s">
        <v>40693</v>
      </c>
      <c r="B9118" t="s">
        <v>40694</v>
      </c>
      <c r="D9118" t="str">
        <f t="shared" si="142"/>
        <v>K30APSXS03 PS HortInnLab Zamorano HON S003 Mitcham K30APSXS03</v>
      </c>
    </row>
    <row r="9119" spans="1:4">
      <c r="A9119" t="s">
        <v>40695</v>
      </c>
      <c r="B9119" t="s">
        <v>40696</v>
      </c>
      <c r="D9119" t="str">
        <f t="shared" si="142"/>
        <v>K30APSXS04 PS HortInnLab Univ of Ghana S004 Mitcham K30APSXS04</v>
      </c>
    </row>
    <row r="9120" spans="1:4">
      <c r="A9120" t="s">
        <v>40697</v>
      </c>
      <c r="B9120" t="s">
        <v>40698</v>
      </c>
      <c r="D9120" t="str">
        <f t="shared" si="142"/>
        <v>K30APSXS05 PS HortInnLab FORWARD Nepal S005 Mitcham K30APSXS05</v>
      </c>
    </row>
    <row r="9121" spans="1:4">
      <c r="A9121" t="s">
        <v>40699</v>
      </c>
      <c r="B9121" t="s">
        <v>40700</v>
      </c>
      <c r="D9121" t="str">
        <f t="shared" si="142"/>
        <v>K30APSXS06 PS HortInnLab StichtingWR S006 Mitcham K30APSXS06</v>
      </c>
    </row>
    <row r="9122" spans="1:4">
      <c r="A9122" t="s">
        <v>40701</v>
      </c>
      <c r="B9122" t="s">
        <v>40702</v>
      </c>
      <c r="D9122" t="str">
        <f t="shared" si="142"/>
        <v>K30APSXS07 PS HortInnLab WorldVegAVRDC S007 Mitcham K30APSXS07</v>
      </c>
    </row>
    <row r="9123" spans="1:4">
      <c r="A9123" t="s">
        <v>40703</v>
      </c>
      <c r="B9123" t="s">
        <v>40704</v>
      </c>
      <c r="D9123" t="str">
        <f t="shared" si="142"/>
        <v>K30APSXS08 PS HortInnLab ICEDRegHub S008 Mitcham K30APSXS08</v>
      </c>
    </row>
    <row r="9124" spans="1:4">
      <c r="A9124" t="s">
        <v>40705</v>
      </c>
      <c r="B9124" t="s">
        <v>40706</v>
      </c>
      <c r="D9124" t="str">
        <f t="shared" si="142"/>
        <v>K30APSXS09 PS HortInnLab ZamoRegHub S009 Mitcham K30APSXS09</v>
      </c>
    </row>
    <row r="9125" spans="1:4">
      <c r="A9125" t="s">
        <v>40707</v>
      </c>
      <c r="B9125" t="s">
        <v>40708</v>
      </c>
      <c r="D9125" t="str">
        <f t="shared" si="142"/>
        <v>K30APSXS10 PS HortInnLab UofGhanRegHub S010 Mitcham K30APSXS10</v>
      </c>
    </row>
    <row r="9126" spans="1:4">
      <c r="A9126" t="s">
        <v>40709</v>
      </c>
      <c r="B9126" t="s">
        <v>40710</v>
      </c>
      <c r="D9126" t="str">
        <f t="shared" si="142"/>
        <v>K30APSXS11 PS HortInnLab FAMUTrellis S011 Mitcham K30APSXS11</v>
      </c>
    </row>
    <row r="9127" spans="1:4">
      <c r="A9127" t="s">
        <v>40711</v>
      </c>
      <c r="B9127" t="s">
        <v>40712</v>
      </c>
      <c r="D9127" t="str">
        <f t="shared" si="142"/>
        <v>K30APSXS12 PS HortInnLab GrootsCEP1 S012 Mitcham K30APSXS12</v>
      </c>
    </row>
    <row r="9128" spans="1:4">
      <c r="A9128" t="s">
        <v>40713</v>
      </c>
      <c r="B9128" t="s">
        <v>40714</v>
      </c>
      <c r="D9128" t="str">
        <f t="shared" si="142"/>
        <v>K30APSXS13 PS HortInnLab JKUATCEP1 S013 Mitcham K30APSXS13</v>
      </c>
    </row>
    <row r="9129" spans="1:4">
      <c r="A9129" t="s">
        <v>40715</v>
      </c>
      <c r="B9129" t="s">
        <v>40716</v>
      </c>
      <c r="D9129" t="str">
        <f t="shared" si="142"/>
        <v>K30APSXS14 PS HortInnLab FORWARDRegHub S014 Mitcham K30APSXS14</v>
      </c>
    </row>
    <row r="9130" spans="1:4">
      <c r="A9130" t="s">
        <v>40717</v>
      </c>
      <c r="B9130" t="s">
        <v>40718</v>
      </c>
      <c r="D9130" t="str">
        <f t="shared" si="142"/>
        <v>K30APSXS15 PS HortInnLab Kajobe Muni S015 Mitcham K30APSXS15</v>
      </c>
    </row>
    <row r="9131" spans="1:4">
      <c r="A9131" t="s">
        <v>40719</v>
      </c>
      <c r="B9131" t="s">
        <v>40720</v>
      </c>
      <c r="D9131" t="str">
        <f t="shared" si="142"/>
        <v>K30APSXS18 PS HortInnLab Khadka NARC S018 Mitcham K30APSXS18</v>
      </c>
    </row>
    <row r="9132" spans="1:4">
      <c r="A9132" t="s">
        <v>40721</v>
      </c>
      <c r="B9132" t="s">
        <v>40722</v>
      </c>
      <c r="D9132" t="str">
        <f t="shared" si="142"/>
        <v>K30APSXX01 PS Hort Innovation Lab 21 22 Mitcham K30APSXX01</v>
      </c>
    </row>
    <row r="9133" spans="1:4">
      <c r="A9133" t="s">
        <v>40723</v>
      </c>
      <c r="B9133" t="s">
        <v>40724</v>
      </c>
      <c r="D9133" t="str">
        <f t="shared" si="142"/>
        <v>K30APSXX02 PS Hort Innovation Lab 22 23 Mitcham K30APSXX02</v>
      </c>
    </row>
    <row r="9134" spans="1:4">
      <c r="A9134" t="s">
        <v>40725</v>
      </c>
      <c r="B9134" t="s">
        <v>40726</v>
      </c>
      <c r="D9134" t="str">
        <f t="shared" si="142"/>
        <v>K30APSXX03 PS Hort Innovation Lab 23 24 Mitcham K30APSXX03</v>
      </c>
    </row>
    <row r="9135" spans="1:4">
      <c r="A9135" t="s">
        <v>40727</v>
      </c>
      <c r="B9135" t="s">
        <v>40728</v>
      </c>
      <c r="D9135" t="str">
        <f t="shared" si="142"/>
        <v>K30APSXXFF PS Hort Inn Lab Forward Funding Mitcham K30APSXXFF</v>
      </c>
    </row>
    <row r="9136" spans="1:4">
      <c r="A9136" t="s">
        <v>40729</v>
      </c>
      <c r="B9136" t="s">
        <v>40730</v>
      </c>
      <c r="D9136" t="str">
        <f t="shared" si="142"/>
        <v>K30IDGXX02 9 29 26 PS Hort InnLab 22 23 Mitcham IDG K30IDGXX02</v>
      </c>
    </row>
    <row r="9137" spans="1:4">
      <c r="A9137" t="s">
        <v>40731</v>
      </c>
      <c r="B9137" t="s">
        <v>40732</v>
      </c>
      <c r="D9137" t="str">
        <f t="shared" si="142"/>
        <v>K30DRC9D45 USDA ARS 58 3060 1 044 100 289 K30DRC9D45</v>
      </c>
    </row>
    <row r="9138" spans="1:4">
      <c r="A9138" t="s">
        <v>40733</v>
      </c>
      <c r="B9138" t="s">
        <v>40734</v>
      </c>
      <c r="D9138" t="str">
        <f t="shared" si="142"/>
        <v>K30GMCCP02 GMC NSF Reunited Families K30GMCCP02</v>
      </c>
    </row>
    <row r="9139" spans="1:4">
      <c r="A9139" t="s">
        <v>40735</v>
      </c>
      <c r="B9139" t="s">
        <v>40736</v>
      </c>
      <c r="D9139" t="str">
        <f t="shared" si="142"/>
        <v>K30DACBEET 8 17 2023 Beet Leafhopper Genome K30DACBEET</v>
      </c>
    </row>
    <row r="9140" spans="1:4">
      <c r="A9140" t="s">
        <v>40737</v>
      </c>
      <c r="B9140" t="s">
        <v>40738</v>
      </c>
      <c r="D9140" t="str">
        <f t="shared" si="142"/>
        <v>K30RLG9D50 DEPT OF AG BEET LEAFHOPPER GENOME K30RLG9D50</v>
      </c>
    </row>
    <row r="9141" spans="1:4">
      <c r="A9141" t="s">
        <v>40739</v>
      </c>
      <c r="B9141" t="s">
        <v>40740</v>
      </c>
      <c r="D9141" t="str">
        <f t="shared" si="142"/>
        <v>K30CBS1047 NUTR Stephensen NACA 58 2032 1 047 K30CBS1047</v>
      </c>
    </row>
    <row r="9142" spans="1:4">
      <c r="A9142" t="s">
        <v>40741</v>
      </c>
      <c r="B9142" t="s">
        <v>40742</v>
      </c>
      <c r="D9142" t="str">
        <f t="shared" si="142"/>
        <v>K30WETFINE AWET NASA FINESST 80NSSC21K1845 K30WETFINE</v>
      </c>
    </row>
    <row r="9143" spans="1:4">
      <c r="A9143" t="s">
        <v>40743</v>
      </c>
      <c r="B9143" t="s">
        <v>40744</v>
      </c>
      <c r="D9143" t="str">
        <f t="shared" si="142"/>
        <v>K30WETFINF AWET NASA FINESST 80NSSC21K1845 Travel K30WETFINF</v>
      </c>
    </row>
    <row r="9144" spans="1:4">
      <c r="A9144" t="s">
        <v>40745</v>
      </c>
      <c r="B9144" t="s">
        <v>40746</v>
      </c>
      <c r="D9144" t="str">
        <f t="shared" si="142"/>
        <v>K30FMPROP1 WFCB FANGUE CDFW Florian Mauduit Project K30FMPROP1</v>
      </c>
    </row>
    <row r="9145" spans="1:4">
      <c r="A9145" t="s">
        <v>40747</v>
      </c>
      <c r="B9145" t="s">
        <v>40748</v>
      </c>
      <c r="D9145" t="str">
        <f t="shared" si="142"/>
        <v>K302379D58 CS DOE Rigorous Testing Rubio Gonzalez K302379D58</v>
      </c>
    </row>
    <row r="9146" spans="1:4">
      <c r="A9146" t="s">
        <v>40749</v>
      </c>
      <c r="B9146" t="s">
        <v>40750</v>
      </c>
      <c r="D9146" t="str">
        <f t="shared" si="142"/>
        <v>K30CBNIF23 INC NATIONAL INSTITUTE FOR 2021 70007 3 K30CBNIF23</v>
      </c>
    </row>
    <row r="9147" spans="1:4">
      <c r="A9147" t="s">
        <v>40751</v>
      </c>
      <c r="B9147" t="s">
        <v>40752</v>
      </c>
      <c r="D9147" t="str">
        <f t="shared" si="142"/>
        <v>K30CBUSDAF USDA Impact of OsHV 1 microvariants K30CBUSDAF</v>
      </c>
    </row>
    <row r="9148" spans="1:4">
      <c r="A9148" t="s">
        <v>40753</v>
      </c>
      <c r="B9148" t="s">
        <v>40754</v>
      </c>
      <c r="D9148" t="str">
        <f t="shared" si="142"/>
        <v>K30BJB1043 NUTR Bennett NACA 58 2032 1 043 K30BJB1043</v>
      </c>
    </row>
    <row r="9149" spans="1:4">
      <c r="A9149" t="s">
        <v>40755</v>
      </c>
      <c r="B9149" t="s">
        <v>40756</v>
      </c>
      <c r="D9149" t="str">
        <f t="shared" si="142"/>
        <v>KS0CCSAFE2 Clancy A21 1329 In silico KS0CCSAFE2</v>
      </c>
    </row>
    <row r="9150" spans="1:4">
      <c r="A9150" t="s">
        <v>40757</v>
      </c>
      <c r="B9150" t="s">
        <v>40758</v>
      </c>
      <c r="D9150" t="str">
        <f t="shared" si="142"/>
        <v>KS0CRSAFE2 Clancy A21 1329 In silico Ripplinger KS0CRSAFE2</v>
      </c>
    </row>
    <row r="9151" spans="1:4">
      <c r="A9151" t="s">
        <v>40759</v>
      </c>
      <c r="B9151" t="s">
        <v>40760</v>
      </c>
      <c r="D9151" t="str">
        <f t="shared" si="142"/>
        <v>KS0FSSAFE2 Clancy A21 1329 In silico Santana KS0FSSAFE2</v>
      </c>
    </row>
    <row r="9152" spans="1:4">
      <c r="A9152" t="s">
        <v>40761</v>
      </c>
      <c r="B9152" t="s">
        <v>40762</v>
      </c>
      <c r="D9152" t="str">
        <f t="shared" si="142"/>
        <v>KS0HWSAFE2 Clancy A21 1329 In silico Wulff KS0HWSAFE2</v>
      </c>
    </row>
    <row r="9153" spans="1:4">
      <c r="A9153" t="s">
        <v>40763</v>
      </c>
      <c r="B9153" t="s">
        <v>40764</v>
      </c>
      <c r="D9153" t="str">
        <f t="shared" si="142"/>
        <v>KS0IGSAFE2 Clancy A21 1329 In silico IGOR KS0IGSAFE2</v>
      </c>
    </row>
    <row r="9154" spans="1:4">
      <c r="A9154" t="s">
        <v>40765</v>
      </c>
      <c r="B9154" t="s">
        <v>40766</v>
      </c>
      <c r="D9154" t="str">
        <f t="shared" si="142"/>
        <v>KS0JSSAFE2 Clancy A21 1329 In silico SACK KS0JSSAFE2</v>
      </c>
    </row>
    <row r="9155" spans="1:4">
      <c r="A9155" t="s">
        <v>40767</v>
      </c>
      <c r="B9155" t="s">
        <v>40768</v>
      </c>
      <c r="D9155" t="str">
        <f t="shared" ref="D9155:D9218" si="143">A9155&amp;" "&amp;B9155</f>
        <v>KS0TLSAFE2 Clancy A21 1329 In silico Lewis KS0TLSAFE2</v>
      </c>
    </row>
    <row r="9156" spans="1:4">
      <c r="A9156" t="s">
        <v>40769</v>
      </c>
      <c r="B9156" t="s">
        <v>40770</v>
      </c>
      <c r="D9156" t="str">
        <f t="shared" si="143"/>
        <v>KS0VYSAFE2 Clancy A21 1329 In silico Vladimir KS0VYSAFE2</v>
      </c>
    </row>
    <row r="9157" spans="1:4">
      <c r="A9157" t="s">
        <v>40771</v>
      </c>
      <c r="B9157" t="s">
        <v>40772</v>
      </c>
      <c r="D9157" t="str">
        <f t="shared" si="143"/>
        <v>KS0SBTRIMA TRIM37 is a genetic determinant KS0SBTRIMA</v>
      </c>
    </row>
    <row r="9158" spans="1:4">
      <c r="A9158" t="s">
        <v>40773</v>
      </c>
      <c r="B9158" t="s">
        <v>40774</v>
      </c>
      <c r="D9158" t="str">
        <f t="shared" si="143"/>
        <v>KS0SBTRIRE TRIM37 NIH R01 Restricted fund KS0SBTRIRE</v>
      </c>
    </row>
    <row r="9159" spans="1:4">
      <c r="A9159" t="s">
        <v>40775</v>
      </c>
      <c r="B9159" t="s">
        <v>40776</v>
      </c>
      <c r="D9159" t="str">
        <f t="shared" si="143"/>
        <v>KS0SBTRSUP TRIM37 Supplement for Rachisan Tihagam KS0SBTRSUP</v>
      </c>
    </row>
    <row r="9160" spans="1:4">
      <c r="A9160" t="s">
        <v>40777</v>
      </c>
      <c r="B9160" t="s">
        <v>40778</v>
      </c>
      <c r="D9160" t="str">
        <f t="shared" si="143"/>
        <v>K30DAS7CEN ARE DAS Cannabis Environmental Impacts K30DAS7CEN</v>
      </c>
    </row>
    <row r="9161" spans="1:4">
      <c r="A9161" t="s">
        <v>40779</v>
      </c>
      <c r="B9161" t="s">
        <v>40780</v>
      </c>
      <c r="D9161" t="str">
        <f t="shared" si="143"/>
        <v>K30CNSMG48 CNS Goldman subStanford 2R01DC004154 K30CNSMG48</v>
      </c>
    </row>
    <row r="9162" spans="1:4">
      <c r="A9162" t="s">
        <v>40781</v>
      </c>
      <c r="B9162" t="s">
        <v>40782</v>
      </c>
      <c r="D9162" t="str">
        <f t="shared" si="143"/>
        <v>K30BPCDZ78 CNPRC Morrison NIH R24AG073138 K30BPCDZ78</v>
      </c>
    </row>
    <row r="9163" spans="1:4">
      <c r="A9163" t="s">
        <v>40783</v>
      </c>
      <c r="B9163" t="s">
        <v>40784</v>
      </c>
      <c r="D9163" t="str">
        <f t="shared" si="143"/>
        <v>K30SKLUOY1 BME KWON NIH R01 HIGH PERF COST EFFECT K30SKLUOY1</v>
      </c>
    </row>
    <row r="9164" spans="1:4">
      <c r="A9164" t="s">
        <v>40785</v>
      </c>
      <c r="B9164" t="s">
        <v>40786</v>
      </c>
      <c r="D9164" t="str">
        <f t="shared" si="143"/>
        <v>K30MBCEJWK MCB CEJ WM KECK RICE UNIV K30MBCEJWK</v>
      </c>
    </row>
    <row r="9165" spans="1:4">
      <c r="A9165" t="s">
        <v>40787</v>
      </c>
      <c r="B9165" t="s">
        <v>40788</v>
      </c>
      <c r="D9165" t="str">
        <f t="shared" si="143"/>
        <v>K30V435D73 ASSOCIATION OF AVIAN VETERINAR A22 1987 K30V435D73</v>
      </c>
    </row>
    <row r="9166" spans="1:4">
      <c r="A9166" t="s">
        <v>40789</v>
      </c>
      <c r="B9166" t="s">
        <v>40790</v>
      </c>
      <c r="D9166" t="str">
        <f t="shared" si="143"/>
        <v>K30WHIT213 ETOX WHITEHEAD EHS Gene by environment K30WHIT213</v>
      </c>
    </row>
    <row r="9167" spans="1:4">
      <c r="A9167" t="s">
        <v>40791</v>
      </c>
      <c r="B9167" t="s">
        <v>40792</v>
      </c>
      <c r="D9167" t="str">
        <f t="shared" si="143"/>
        <v>K306875013 ClimateWorks Alternative Jet Fuel K306875013</v>
      </c>
    </row>
    <row r="9168" spans="1:4">
      <c r="A9168" t="s">
        <v>40793</v>
      </c>
      <c r="B9168" t="s">
        <v>40794</v>
      </c>
      <c r="D9168" t="str">
        <f t="shared" si="143"/>
        <v>K30F4JH005 FAA LCA Tool for Airports K30F4JH005</v>
      </c>
    </row>
    <row r="9169" spans="1:4">
      <c r="A9169" t="s">
        <v>40795</v>
      </c>
      <c r="B9169" t="s">
        <v>40796</v>
      </c>
      <c r="D9169" t="str">
        <f t="shared" si="143"/>
        <v>K30SGR01BM BME George R01EB030410 9 15 21 5 21 25 K30SGR01BM</v>
      </c>
    </row>
    <row r="9170" spans="1:4">
      <c r="A9170" t="s">
        <v>40797</v>
      </c>
      <c r="B9170" t="s">
        <v>40798</v>
      </c>
      <c r="D9170" t="str">
        <f t="shared" si="143"/>
        <v>K30SGR01DV BME George R01EB030410 01A1S1 Div Suplmt K30SGR01DV</v>
      </c>
    </row>
    <row r="9171" spans="1:4">
      <c r="A9171" t="s">
        <v>40799</v>
      </c>
      <c r="B9171" t="s">
        <v>40800</v>
      </c>
      <c r="D9171" t="str">
        <f t="shared" si="143"/>
        <v>K30SSR01BM BME SIMON R01EB030410 9 15 21 5 21 25 K30SSR01BM</v>
      </c>
    </row>
    <row r="9172" spans="1:4">
      <c r="A9172" t="s">
        <v>40801</v>
      </c>
      <c r="B9172" t="s">
        <v>40802</v>
      </c>
      <c r="D9172" t="str">
        <f t="shared" si="143"/>
        <v>K30CTNIH35 BME TAN NIH R35 AWARD A22 0230 K30CTNIH35</v>
      </c>
    </row>
    <row r="9173" spans="1:4">
      <c r="A9173" t="s">
        <v>40803</v>
      </c>
      <c r="B9173" t="s">
        <v>40804</v>
      </c>
      <c r="D9173" t="str">
        <f t="shared" si="143"/>
        <v>K30CTNIH3E BME TAN NIH R35 A22 0230 EQUIP SUPPL K30CTNIH3E</v>
      </c>
    </row>
    <row r="9174" spans="1:4">
      <c r="A9174" t="s">
        <v>40805</v>
      </c>
      <c r="B9174" t="s">
        <v>40806</v>
      </c>
      <c r="D9174" t="str">
        <f t="shared" si="143"/>
        <v>K30FRICXD4 FRI NSF Award 79D80 K30FRICXD4</v>
      </c>
    </row>
    <row r="9175" spans="1:4">
      <c r="A9175" t="s">
        <v>40807</v>
      </c>
      <c r="B9175" t="s">
        <v>40808</v>
      </c>
      <c r="D9175" t="str">
        <f t="shared" si="143"/>
        <v>K30FRINSF2 FRI NSF Award 79D80 K30FRINSF2</v>
      </c>
    </row>
    <row r="9176" spans="1:4">
      <c r="A9176" t="s">
        <v>40809</v>
      </c>
      <c r="B9176" t="s">
        <v>40810</v>
      </c>
      <c r="D9176" t="str">
        <f t="shared" si="143"/>
        <v>K30FRNSFP2 FRI NSF Award 79D80 K30FRNSFP2</v>
      </c>
    </row>
    <row r="9177" spans="1:4">
      <c r="A9177" t="s">
        <v>40811</v>
      </c>
      <c r="B9177" t="s">
        <v>40812</v>
      </c>
      <c r="D9177" t="str">
        <f t="shared" si="143"/>
        <v>K30FRNSFPS NSF NNA Planning Participant Support K30FRNSFPS</v>
      </c>
    </row>
    <row r="9178" spans="1:4">
      <c r="A9178" t="s">
        <v>40813</v>
      </c>
      <c r="B9178" t="s">
        <v>40814</v>
      </c>
      <c r="D9178" t="str">
        <f t="shared" si="143"/>
        <v>K30BJB1041 NUTR Bennett NACA 58 2032 1 041 K30BJB1041</v>
      </c>
    </row>
    <row r="9179" spans="1:4">
      <c r="A9179" t="s">
        <v>40815</v>
      </c>
      <c r="B9179" t="s">
        <v>40816</v>
      </c>
      <c r="D9179" t="str">
        <f t="shared" si="143"/>
        <v>K30V425108 CAHFS CA NAHLN INFRASTRUCTURE II FY 21 K30V425108</v>
      </c>
    </row>
    <row r="9180" spans="1:4">
      <c r="A9180" t="s">
        <v>40817</v>
      </c>
      <c r="B9180" t="s">
        <v>40818</v>
      </c>
      <c r="D9180" t="str">
        <f t="shared" si="143"/>
        <v>K30V625165 CAHFS CA NAHLN INFRASTRUCTURE II FY 21 K30V625165</v>
      </c>
    </row>
    <row r="9181" spans="1:4">
      <c r="A9181" t="s">
        <v>40819</v>
      </c>
      <c r="B9181" t="s">
        <v>40820</v>
      </c>
      <c r="D9181" t="str">
        <f t="shared" si="143"/>
        <v>K30JDWOMF1 CHE WAN OMF microfluidic based diagnosti K30JDWOMF1</v>
      </c>
    </row>
    <row r="9182" spans="1:4">
      <c r="A9182" t="s">
        <v>40821</v>
      </c>
      <c r="B9182" t="s">
        <v>40822</v>
      </c>
      <c r="D9182" t="str">
        <f t="shared" si="143"/>
        <v>KS0PMAT842 MED IMPM ALBERTSON BRISTOLMYERSIM027040 KS0PMAT842</v>
      </c>
    </row>
    <row r="9183" spans="1:4">
      <c r="A9183" t="s">
        <v>40823</v>
      </c>
      <c r="B9183" t="s">
        <v>40824</v>
      </c>
      <c r="D9183" t="str">
        <f t="shared" si="143"/>
        <v>KS0HPFIZER MED OBGYN HERMAN HEDRIANA PFIZER INC KS0HPFIZER</v>
      </c>
    </row>
    <row r="9184" spans="1:4">
      <c r="A9184" t="s">
        <v>40825</v>
      </c>
      <c r="B9184" t="s">
        <v>40826</v>
      </c>
      <c r="D9184" t="str">
        <f t="shared" si="143"/>
        <v>KS0TPPOLYX Med Surg Tina Palmieri Polynovo BTM KS0TPPOLYX</v>
      </c>
    </row>
    <row r="9185" spans="1:4">
      <c r="A9185" t="s">
        <v>40827</v>
      </c>
      <c r="B9185" t="s">
        <v>40828</v>
      </c>
      <c r="D9185" t="str">
        <f t="shared" si="143"/>
        <v>K30LAUWICS NUT AU NIH R03 WIC SERV OBESITY RISK K30LAUWICS</v>
      </c>
    </row>
    <row r="9186" spans="1:4">
      <c r="A9186" t="s">
        <v>40829</v>
      </c>
      <c r="B9186" t="s">
        <v>40830</v>
      </c>
      <c r="D9186" t="str">
        <f t="shared" si="143"/>
        <v>K30APSFA94 PS USDA SCRI MICHELMORE TAYLOR K30APSFA94</v>
      </c>
    </row>
    <row r="9187" spans="1:4">
      <c r="A9187" t="s">
        <v>40831</v>
      </c>
      <c r="B9187" t="s">
        <v>40832</v>
      </c>
      <c r="D9187" t="str">
        <f t="shared" si="143"/>
        <v>K30RMSCRI3 USDA NIFA SCRI ENHANCING LETTUCE PROD K30RMSCRI3</v>
      </c>
    </row>
    <row r="9188" spans="1:4">
      <c r="A9188" t="s">
        <v>40833</v>
      </c>
      <c r="B9188" t="s">
        <v>40834</v>
      </c>
      <c r="D9188" t="str">
        <f t="shared" si="143"/>
        <v>K30APSFA99 PS BROWN 2021 NIFA VIA KISEKKA K30APSFA99</v>
      </c>
    </row>
    <row r="9189" spans="1:4">
      <c r="A9189" t="s">
        <v>40835</v>
      </c>
      <c r="B9189" t="s">
        <v>40836</v>
      </c>
      <c r="D9189" t="str">
        <f t="shared" si="143"/>
        <v>K30KISED92 LAWR KISEKKA NIF Sustaining Groundwater K30KISED92</v>
      </c>
    </row>
    <row r="9190" spans="1:4">
      <c r="A9190" t="s">
        <v>40837</v>
      </c>
      <c r="B9190" t="s">
        <v>40838</v>
      </c>
      <c r="D9190" t="str">
        <f t="shared" si="143"/>
        <v>K30AQCSU21 Dillner NATIONAL PARK SERVICE P21AC11294 K30AQCSU21</v>
      </c>
    </row>
    <row r="9191" spans="1:4">
      <c r="A9191" t="s">
        <v>40839</v>
      </c>
      <c r="B9191" t="s">
        <v>40840</v>
      </c>
      <c r="D9191" t="str">
        <f t="shared" si="143"/>
        <v>K30MLCDT07 CA Dept of Technology 21 23 C000114252 K30MLCDT07</v>
      </c>
    </row>
    <row r="9192" spans="1:4">
      <c r="A9192" t="s">
        <v>40841</v>
      </c>
      <c r="B9192" t="s">
        <v>40842</v>
      </c>
      <c r="D9192" t="str">
        <f t="shared" si="143"/>
        <v>K30JHCULTR French American Culture Exchg K30JHCULTR</v>
      </c>
    </row>
    <row r="9193" spans="1:4">
      <c r="A9193" t="s">
        <v>40843</v>
      </c>
      <c r="B9193" t="s">
        <v>40844</v>
      </c>
      <c r="D9193" t="str">
        <f t="shared" si="143"/>
        <v>K30RMHCONF NUTR Hack USDA Nuts and berries K30RMHCONF</v>
      </c>
    </row>
    <row r="9194" spans="1:4">
      <c r="A9194" t="s">
        <v>40845</v>
      </c>
      <c r="B9194" t="s">
        <v>40846</v>
      </c>
      <c r="D9194" t="str">
        <f t="shared" si="143"/>
        <v>K30RMHPART NUTR Hack USDA Nuts and Berries PART K30RMHPART</v>
      </c>
    </row>
    <row r="9195" spans="1:4">
      <c r="A9195" t="s">
        <v>40847</v>
      </c>
      <c r="B9195" t="s">
        <v>40848</v>
      </c>
      <c r="D9195" t="str">
        <f t="shared" si="143"/>
        <v>K30APSFA82 PS HANSON 2021 OREI VIA OSU ELECTRICWEED K30APSFA82</v>
      </c>
    </row>
    <row r="9196" spans="1:4">
      <c r="A9196" t="s">
        <v>40849</v>
      </c>
      <c r="B9196" t="s">
        <v>40850</v>
      </c>
      <c r="D9196" t="str">
        <f t="shared" si="143"/>
        <v>K30ASBCCHR ASA BULOSAN CTR CAL HUMANITIES RELIEF K30ASBCCHR</v>
      </c>
    </row>
    <row r="9197" spans="1:4">
      <c r="A9197" t="s">
        <v>40851</v>
      </c>
      <c r="B9197" t="s">
        <v>40852</v>
      </c>
      <c r="D9197" t="str">
        <f t="shared" si="143"/>
        <v>K30BALOWL2 WFCB BALDWIN CALPOLY VEG MGMT K30BALOWL2</v>
      </c>
    </row>
    <row r="9198" spans="1:4">
      <c r="A9198" t="s">
        <v>40853</v>
      </c>
      <c r="B9198" t="s">
        <v>40854</v>
      </c>
      <c r="D9198" t="str">
        <f t="shared" si="143"/>
        <v>K30AQTAH23 Hyslop Tahoe 7 1 23 6 30 24 K30AQTAH23</v>
      </c>
    </row>
    <row r="9199" spans="1:4">
      <c r="A9199" t="s">
        <v>40855</v>
      </c>
      <c r="B9199" t="s">
        <v>40856</v>
      </c>
      <c r="D9199" t="str">
        <f t="shared" si="143"/>
        <v>K30LFFFHPV Farrah Fawcett Foundation HPV Awareness K30LFFFHPV</v>
      </c>
    </row>
    <row r="9200" spans="1:4">
      <c r="A9200" t="s">
        <v>40857</v>
      </c>
      <c r="B9200" t="s">
        <v>40858</v>
      </c>
      <c r="D9200" t="str">
        <f t="shared" si="143"/>
        <v>K30L52305J LAW ILSSP CATHOLIC LEGAL IMM NET GRANT K30L52305J</v>
      </c>
    </row>
    <row r="9201" spans="1:4">
      <c r="A9201" t="s">
        <v>40859</v>
      </c>
      <c r="B9201" t="s">
        <v>40860</v>
      </c>
      <c r="D9201" t="str">
        <f t="shared" si="143"/>
        <v>KS0GIMV502 MED IMGI MEDICI ORPHALAN SA KS0GIMV502</v>
      </c>
    </row>
    <row r="9202" spans="1:4">
      <c r="A9202" t="s">
        <v>40861</v>
      </c>
      <c r="B9202" t="s">
        <v>40862</v>
      </c>
      <c r="D9202" t="str">
        <f t="shared" si="143"/>
        <v>KS0GIMV503 MED IMGI MEDICI ORPHALAN SA KS0GIMV503</v>
      </c>
    </row>
    <row r="9203" spans="1:4">
      <c r="A9203" t="s">
        <v>40863</v>
      </c>
      <c r="B9203" t="s">
        <v>40864</v>
      </c>
      <c r="D9203" t="str">
        <f t="shared" si="143"/>
        <v>KS0CALD200 MED IMCA LIEU NIH R01HL159492 KS0CALD200</v>
      </c>
    </row>
    <row r="9204" spans="1:4">
      <c r="A9204" t="s">
        <v>40865</v>
      </c>
      <c r="B9204" t="s">
        <v>40866</v>
      </c>
      <c r="D9204" t="str">
        <f t="shared" si="143"/>
        <v>KS0HOKE821 MED IMHO KIM ASTELLA 2074 CL 0101 KS0HOKE821</v>
      </c>
    </row>
    <row r="9205" spans="1:4">
      <c r="A9205" t="s">
        <v>40867</v>
      </c>
      <c r="B9205" t="s">
        <v>40868</v>
      </c>
      <c r="D9205" t="str">
        <f t="shared" si="143"/>
        <v>KS0HOKE822 MED IMHO KIM EXELIXIS XB002 101 KS0HOKE822</v>
      </c>
    </row>
    <row r="9206" spans="1:4">
      <c r="A9206" t="s">
        <v>40869</v>
      </c>
      <c r="B9206" t="s">
        <v>40870</v>
      </c>
      <c r="D9206" t="str">
        <f t="shared" si="143"/>
        <v>KS0EDG5506 MCDONALD EDG 5506 210 12 31 2026 KS0EDG5506</v>
      </c>
    </row>
    <row r="9207" spans="1:4">
      <c r="A9207" t="s">
        <v>40871</v>
      </c>
      <c r="B9207" t="s">
        <v>40872</v>
      </c>
      <c r="D9207" t="str">
        <f t="shared" si="143"/>
        <v>K30SOCOWAT WFCB KARP SCWA EXTREME HEAT REDUCES K30SOCOWAT</v>
      </c>
    </row>
    <row r="9208" spans="1:4">
      <c r="A9208" t="s">
        <v>40873</v>
      </c>
      <c r="B9208" t="s">
        <v>40874</v>
      </c>
      <c r="D9208" t="str">
        <f t="shared" si="143"/>
        <v>K30RMGSADM USDA Award 58 2038 3 027 0 Downey Mildew K30RMGSADM</v>
      </c>
    </row>
    <row r="9209" spans="1:4">
      <c r="A9209" t="s">
        <v>40875</v>
      </c>
      <c r="B9209" t="s">
        <v>40876</v>
      </c>
      <c r="D9209" t="str">
        <f t="shared" si="143"/>
        <v>K30NEV23E1 NEV Nevada Co EW 2023 24 C114437 K30NEV23E1</v>
      </c>
    </row>
    <row r="9210" spans="1:4">
      <c r="A9210" t="s">
        <v>40877</v>
      </c>
      <c r="B9210" t="s">
        <v>40878</v>
      </c>
      <c r="D9210" t="str">
        <f t="shared" si="143"/>
        <v>K30NHGSTRC AACR GASTRIC HISPANIC LATINOS FLLWSHIP K30NHGSTRC</v>
      </c>
    </row>
    <row r="9211" spans="1:4">
      <c r="A9211" t="s">
        <v>40879</v>
      </c>
      <c r="B9211" t="s">
        <v>40880</v>
      </c>
      <c r="D9211" t="str">
        <f t="shared" si="143"/>
        <v>KS0HOLT809 MED IMHO LI XILIO XTX301 01 02 001 KS0HOLT809</v>
      </c>
    </row>
    <row r="9212" spans="1:4">
      <c r="A9212" t="s">
        <v>40881</v>
      </c>
      <c r="B9212" t="s">
        <v>40882</v>
      </c>
      <c r="D9212" t="str">
        <f t="shared" si="143"/>
        <v>KS0OB79F17 MNSG Bloch GMT 103 KS0OB79F17</v>
      </c>
    </row>
    <row r="9213" spans="1:4">
      <c r="A9213" t="s">
        <v>40883</v>
      </c>
      <c r="B9213" t="s">
        <v>40884</v>
      </c>
      <c r="D9213" t="str">
        <f t="shared" si="143"/>
        <v>K30APSM785 PS Del Blanco CCIA 2023 24 by 6 30 24 K30APSM785</v>
      </c>
    </row>
    <row r="9214" spans="1:4">
      <c r="A9214" t="s">
        <v>40885</v>
      </c>
      <c r="B9214" t="s">
        <v>40886</v>
      </c>
      <c r="D9214" t="str">
        <f t="shared" si="143"/>
        <v>K30V419CHS Maier VSGP Vet Practice Careers HS K30V419CHS</v>
      </c>
    </row>
    <row r="9215" spans="1:4">
      <c r="A9215" t="s">
        <v>40887</v>
      </c>
      <c r="B9215" t="s">
        <v>40888</v>
      </c>
      <c r="D9215" t="str">
        <f t="shared" si="143"/>
        <v>KS0ERND201 MERM CDC NISHIJIMA KS0ERND201</v>
      </c>
    </row>
    <row r="9216" spans="1:4">
      <c r="A9216" t="s">
        <v>40889</v>
      </c>
      <c r="B9216" t="s">
        <v>40890</v>
      </c>
      <c r="D9216" t="str">
        <f t="shared" si="143"/>
        <v>K30RLYUROK WFCB LUSARDI KLAMATH DAMS YUROK TRIBE K30RLYUROK</v>
      </c>
    </row>
    <row r="9217" spans="1:4">
      <c r="A9217" t="s">
        <v>40891</v>
      </c>
      <c r="B9217" t="s">
        <v>40892</v>
      </c>
      <c r="D9217" t="str">
        <f t="shared" si="143"/>
        <v>KS0RMAMPLO Maselli AMPLO Biotechnology 5 31 24 KS0RMAMPLO</v>
      </c>
    </row>
    <row r="9218" spans="1:4">
      <c r="A9218" t="s">
        <v>40893</v>
      </c>
      <c r="B9218" t="s">
        <v>40894</v>
      </c>
      <c r="D9218" t="str">
        <f t="shared" si="143"/>
        <v>K30SJMFHMI MAE Schofield NSF CMMI A22 2858 K30SJMFHMI</v>
      </c>
    </row>
    <row r="9219" spans="1:4">
      <c r="A9219" t="s">
        <v>40895</v>
      </c>
      <c r="B9219" t="s">
        <v>40896</v>
      </c>
      <c r="D9219" t="str">
        <f t="shared" ref="D9219:D9282" si="144">A9219&amp;" "&amp;B9219</f>
        <v>KS0DSNHCA1 SANKARANS CHD GRANT KS0DSNHCA1</v>
      </c>
    </row>
    <row r="9220" spans="1:4">
      <c r="A9220" t="s">
        <v>40897</v>
      </c>
      <c r="B9220" t="s">
        <v>40898</v>
      </c>
      <c r="D9220" t="str">
        <f t="shared" si="144"/>
        <v>K30WR79F29 CHE RISTENPART NSF Salivary Rheology K30WR79F29</v>
      </c>
    </row>
    <row r="9221" spans="1:4">
      <c r="A9221" t="s">
        <v>40899</v>
      </c>
      <c r="B9221" t="s">
        <v>40900</v>
      </c>
      <c r="D9221" t="str">
        <f t="shared" si="144"/>
        <v>KS0DCNSFAW MED OTO Cates NSF award KS0DCNSFAW</v>
      </c>
    </row>
    <row r="9222" spans="1:4">
      <c r="A9222" t="s">
        <v>40901</v>
      </c>
      <c r="B9222" t="s">
        <v>40902</v>
      </c>
      <c r="D9222" t="str">
        <f t="shared" si="144"/>
        <v>K30ARSBIRD WFCB KARP USDA QUANTIFYING FOODBORNE K30ARSBIRD</v>
      </c>
    </row>
    <row r="9223" spans="1:4">
      <c r="A9223" t="s">
        <v>40903</v>
      </c>
      <c r="B9223" t="s">
        <v>40904</v>
      </c>
      <c r="D9223" t="str">
        <f t="shared" si="144"/>
        <v>KS0GYJMCDF YIU MACULA SOCIETY JMCDF AWARD FY23 24 KS0GYJMCDF</v>
      </c>
    </row>
    <row r="9224" spans="1:4">
      <c r="A9224" t="s">
        <v>40905</v>
      </c>
      <c r="B9224" t="s">
        <v>40906</v>
      </c>
      <c r="D9224" t="str">
        <f t="shared" si="144"/>
        <v>K30PM79F33 ECNS UTAH 10060482 01 UCD M PAGE 79F33 K30PM79F33</v>
      </c>
    </row>
    <row r="9225" spans="1:4">
      <c r="A9225" t="s">
        <v>40907</v>
      </c>
      <c r="B9225" t="s">
        <v>40908</v>
      </c>
      <c r="D9225" t="str">
        <f t="shared" si="144"/>
        <v>KS0BOK9925 BEN OSIPOV NIH K99 07 31 2025 KS0BOK9925</v>
      </c>
    </row>
    <row r="9226" spans="1:4">
      <c r="A9226" t="s">
        <v>40909</v>
      </c>
      <c r="B9226" t="s">
        <v>40910</v>
      </c>
      <c r="D9226" t="str">
        <f t="shared" si="144"/>
        <v>K30HDQQRVO MAE Horsley QQRVO INC A23 3758 K30HDQQRVO</v>
      </c>
    </row>
    <row r="9227" spans="1:4">
      <c r="A9227" t="s">
        <v>40911</v>
      </c>
      <c r="B9227" t="s">
        <v>40912</v>
      </c>
      <c r="D9227" t="str">
        <f t="shared" si="144"/>
        <v>K30CLSA023 21CSLA Project with UC Berkeley 2023 24 K30CLSA023</v>
      </c>
    </row>
    <row r="9228" spans="1:4">
      <c r="A9228" t="s">
        <v>40913</v>
      </c>
      <c r="B9228" t="s">
        <v>40914</v>
      </c>
      <c r="D9228" t="str">
        <f t="shared" si="144"/>
        <v>K30F4AKAPX CEE Kendall DOE APEX K30F4AKAPX</v>
      </c>
    </row>
    <row r="9229" spans="1:4">
      <c r="A9229" t="s">
        <v>40915</v>
      </c>
      <c r="B9229" t="s">
        <v>40916</v>
      </c>
      <c r="D9229" t="str">
        <f t="shared" si="144"/>
        <v>K30TEWISCO CHPR Wisconsin Offering Cessation K30TEWISCO</v>
      </c>
    </row>
    <row r="9230" spans="1:4">
      <c r="A9230" t="s">
        <v>40917</v>
      </c>
      <c r="B9230" t="s">
        <v>40918</v>
      </c>
      <c r="D9230" t="str">
        <f t="shared" si="144"/>
        <v>KS0IDHN810 MED IMID NGUYEN DOMPE PHARMACEUTICAL KS0IDHN810</v>
      </c>
    </row>
    <row r="9231" spans="1:4">
      <c r="A9231" t="s">
        <v>40919</v>
      </c>
      <c r="B9231" t="s">
        <v>40920</v>
      </c>
      <c r="D9231" t="str">
        <f t="shared" si="144"/>
        <v>KS0EDWARD5 Edwards Smart Trends KS0EDWARD5</v>
      </c>
    </row>
    <row r="9232" spans="1:4">
      <c r="A9232" t="s">
        <v>40921</v>
      </c>
      <c r="B9232" t="s">
        <v>40922</v>
      </c>
      <c r="D9232" t="str">
        <f t="shared" si="144"/>
        <v>KS0ROSTRM2 ROSTRUM ICU KS0ROSTRM2</v>
      </c>
    </row>
    <row r="9233" spans="1:4">
      <c r="A9233" t="s">
        <v>40923</v>
      </c>
      <c r="B9233" t="s">
        <v>40924</v>
      </c>
      <c r="D9233" t="str">
        <f t="shared" si="144"/>
        <v>K30RLATAGS Lusardi NFWF 0208 23 078585 Tags K30RLATAGS</v>
      </c>
    </row>
    <row r="9234" spans="1:4">
      <c r="A9234" t="s">
        <v>40925</v>
      </c>
      <c r="B9234" t="s">
        <v>40926</v>
      </c>
      <c r="D9234" t="str">
        <f t="shared" si="144"/>
        <v>K30APSM786 PS Dubcovsky CCIA 2023 24 by 6 30 2024 K30APSM786</v>
      </c>
    </row>
    <row r="9235" spans="1:4">
      <c r="A9235" t="s">
        <v>40927</v>
      </c>
      <c r="B9235" t="s">
        <v>40928</v>
      </c>
      <c r="D9235" t="str">
        <f t="shared" si="144"/>
        <v>KS0KXNIH23 MED MPHA K Xiang NIH A24 0306 KS0KXNIH23</v>
      </c>
    </row>
    <row r="9236" spans="1:4">
      <c r="A9236" t="s">
        <v>40929</v>
      </c>
      <c r="B9236" t="s">
        <v>40930</v>
      </c>
      <c r="D9236" t="str">
        <f t="shared" si="144"/>
        <v>KS0CARJ530 MED IMCA ROGERS ABBOTT SH FELLOW FY 24 KS0CARJ530</v>
      </c>
    </row>
    <row r="9237" spans="1:4">
      <c r="A9237" t="s">
        <v>40931</v>
      </c>
      <c r="B9237" t="s">
        <v>40932</v>
      </c>
      <c r="D9237" t="str">
        <f t="shared" si="144"/>
        <v>K30BKG7CDF ARE Goodrich CA Dept Food CRS Corn K30BKG7CDF</v>
      </c>
    </row>
    <row r="9238" spans="1:4">
      <c r="A9238" t="s">
        <v>40933</v>
      </c>
      <c r="B9238" t="s">
        <v>40934</v>
      </c>
      <c r="D9238" t="str">
        <f t="shared" si="144"/>
        <v>K30MLOLC04 Biennial Leadership Education K30MLOLC04</v>
      </c>
    </row>
    <row r="9239" spans="1:4">
      <c r="A9239" t="s">
        <v>40935</v>
      </c>
      <c r="B9239" t="s">
        <v>40936</v>
      </c>
      <c r="D9239" t="str">
        <f t="shared" si="144"/>
        <v>K30EPNBD01 NBRC Leadership Education Training K30EPNBD01</v>
      </c>
    </row>
    <row r="9240" spans="1:4">
      <c r="A9240" t="s">
        <v>40937</v>
      </c>
      <c r="B9240" t="s">
        <v>40938</v>
      </c>
      <c r="D9240" t="str">
        <f t="shared" si="144"/>
        <v>K30BCS3018 NUT 58 2032 3 018 RSA Casswell K30BCS3018</v>
      </c>
    </row>
    <row r="9241" spans="1:4">
      <c r="A9241" t="s">
        <v>40939</v>
      </c>
      <c r="B9241" t="s">
        <v>40940</v>
      </c>
      <c r="D9241" t="str">
        <f t="shared" si="144"/>
        <v>K30ZACC774 LAWR Zaccaria CDWR State Water Proj K30ZACC774</v>
      </c>
    </row>
    <row r="9242" spans="1:4">
      <c r="A9242" t="s">
        <v>40941</v>
      </c>
      <c r="B9242" t="s">
        <v>40942</v>
      </c>
      <c r="D9242" t="str">
        <f t="shared" si="144"/>
        <v>K30MATTL07 T Lewis UNIV ARIZONA SUB NIH 2023 24 K30MATTL07</v>
      </c>
    </row>
    <row r="9243" spans="1:4">
      <c r="A9243" t="s">
        <v>40943</v>
      </c>
      <c r="B9243" t="s">
        <v>40944</v>
      </c>
      <c r="D9243" t="str">
        <f t="shared" si="144"/>
        <v>K30APSD269 PS DANDEKAR 2023 CDFA PD PERMIT MNGMNT K30APSD269</v>
      </c>
    </row>
    <row r="9244" spans="1:4">
      <c r="A9244" t="s">
        <v>40945</v>
      </c>
      <c r="B9244" t="s">
        <v>40946</v>
      </c>
      <c r="D9244" t="str">
        <f t="shared" si="144"/>
        <v>K30V625172 CAHFS NAHLN 23 24 K30V625172</v>
      </c>
    </row>
    <row r="9245" spans="1:4">
      <c r="A9245" t="s">
        <v>40947</v>
      </c>
      <c r="B9245" t="s">
        <v>40948</v>
      </c>
      <c r="D9245" t="str">
        <f t="shared" si="144"/>
        <v>K30V435F59 CDFA VFD award A24 2001 K30V435F59</v>
      </c>
    </row>
    <row r="9246" spans="1:4">
      <c r="A9246" t="s">
        <v>40949</v>
      </c>
      <c r="B9246" t="s">
        <v>40950</v>
      </c>
      <c r="D9246" t="str">
        <f t="shared" si="144"/>
        <v>K30V0D9567 VMDO Equine Med Director CHRB 2023 24 K30V0D9567</v>
      </c>
    </row>
    <row r="9247" spans="1:4">
      <c r="A9247" t="s">
        <v>40951</v>
      </c>
      <c r="B9247" t="s">
        <v>40952</v>
      </c>
      <c r="D9247" t="str">
        <f t="shared" si="144"/>
        <v>K30VP76762 CNPRC YR62 SUP2 Corral Covers K30VP76762</v>
      </c>
    </row>
    <row r="9248" spans="1:4">
      <c r="A9248" t="s">
        <v>40953</v>
      </c>
      <c r="B9248" t="s">
        <v>40954</v>
      </c>
      <c r="D9248" t="str">
        <f t="shared" si="144"/>
        <v>K30JANSF02 Arsuaga National Science Award 23 26 K30JANSF02</v>
      </c>
    </row>
    <row r="9249" spans="1:4">
      <c r="A9249" t="s">
        <v>40955</v>
      </c>
      <c r="B9249" t="s">
        <v>40956</v>
      </c>
      <c r="D9249" t="str">
        <f t="shared" si="144"/>
        <v>K30CWSBRGW 9 30 2024 Brittany Greenwood Bayer Grant K30CWSBRGW</v>
      </c>
    </row>
    <row r="9250" spans="1:4">
      <c r="A9250" t="s">
        <v>40957</v>
      </c>
      <c r="B9250" t="s">
        <v>40958</v>
      </c>
      <c r="D9250" t="str">
        <f t="shared" si="144"/>
        <v>KS0DHP01AM HIV AIDS P01 UCD Admin Core KS0DHP01AM</v>
      </c>
    </row>
    <row r="9251" spans="1:4">
      <c r="A9251" t="s">
        <v>40959</v>
      </c>
      <c r="B9251" t="s">
        <v>40960</v>
      </c>
      <c r="D9251" t="str">
        <f t="shared" si="144"/>
        <v>KS0DHP01IC HIV AIDS P01 IrsiCaixa Subaward KS0DHP01IC</v>
      </c>
    </row>
    <row r="9252" spans="1:4">
      <c r="A9252" t="s">
        <v>40961</v>
      </c>
      <c r="B9252" t="s">
        <v>40962</v>
      </c>
      <c r="D9252" t="str">
        <f t="shared" si="144"/>
        <v>KS0DHP01P2 HIV AIDS P01 UCD Project 2 KS0DHP01P2</v>
      </c>
    </row>
    <row r="9253" spans="1:4">
      <c r="A9253" t="s">
        <v>40963</v>
      </c>
      <c r="B9253" t="s">
        <v>40964</v>
      </c>
      <c r="D9253" t="str">
        <f t="shared" si="144"/>
        <v>KS0DHP01PT HIV AIDS P01 UCD Project 2 Primate KS0DHP01PT</v>
      </c>
    </row>
    <row r="9254" spans="1:4">
      <c r="A9254" t="s">
        <v>40965</v>
      </c>
      <c r="B9254" t="s">
        <v>40966</v>
      </c>
      <c r="D9254" t="str">
        <f t="shared" si="144"/>
        <v>KS0DHP01SF HIV AIDS P01 UCSF Subaward KS0DHP01SF</v>
      </c>
    </row>
    <row r="9255" spans="1:4">
      <c r="A9255" t="s">
        <v>40967</v>
      </c>
      <c r="B9255" t="s">
        <v>40968</v>
      </c>
      <c r="D9255" t="str">
        <f t="shared" si="144"/>
        <v>K30V473SND VM NOAA Sarcocystis Neurona Diagnostics K30V473SND</v>
      </c>
    </row>
    <row r="9256" spans="1:4">
      <c r="A9256" t="s">
        <v>40969</v>
      </c>
      <c r="B9256" t="s">
        <v>40970</v>
      </c>
      <c r="D9256" t="str">
        <f t="shared" si="144"/>
        <v>K309872800 NCST G3 Holding Account K309872800</v>
      </c>
    </row>
    <row r="9257" spans="1:4">
      <c r="A9257" t="s">
        <v>40971</v>
      </c>
      <c r="B9257" t="s">
        <v>40972</v>
      </c>
      <c r="D9257" t="str">
        <f t="shared" si="144"/>
        <v>K309872801 NCST G3 Administration K309872801</v>
      </c>
    </row>
    <row r="9258" spans="1:4">
      <c r="A9258" t="s">
        <v>40973</v>
      </c>
      <c r="B9258" t="s">
        <v>40974</v>
      </c>
      <c r="D9258" t="str">
        <f t="shared" si="144"/>
        <v>K309872802 NCST G3 Education K309872802</v>
      </c>
    </row>
    <row r="9259" spans="1:4">
      <c r="A9259" t="s">
        <v>40975</v>
      </c>
      <c r="B9259" t="s">
        <v>40976</v>
      </c>
      <c r="D9259" t="str">
        <f t="shared" si="144"/>
        <v>K309872803 NCST G3 Engagement K309872803</v>
      </c>
    </row>
    <row r="9260" spans="1:4">
      <c r="A9260" t="s">
        <v>40977</v>
      </c>
      <c r="B9260" t="s">
        <v>40978</v>
      </c>
      <c r="D9260" t="str">
        <f t="shared" si="144"/>
        <v>K309872804 NCST G3 USC Subaward K309872804</v>
      </c>
    </row>
    <row r="9261" spans="1:4">
      <c r="A9261" t="s">
        <v>40979</v>
      </c>
      <c r="B9261" t="s">
        <v>40980</v>
      </c>
      <c r="D9261" t="str">
        <f t="shared" si="144"/>
        <v>K309872805 NCST G3 CSULB Subaward K309872805</v>
      </c>
    </row>
    <row r="9262" spans="1:4">
      <c r="A9262" t="s">
        <v>40981</v>
      </c>
      <c r="B9262" t="s">
        <v>40982</v>
      </c>
      <c r="D9262" t="str">
        <f t="shared" si="144"/>
        <v>K309872806 NCST G3 GA Tech Subaward K309872806</v>
      </c>
    </row>
    <row r="9263" spans="1:4">
      <c r="A9263" t="s">
        <v>40983</v>
      </c>
      <c r="B9263" t="s">
        <v>40984</v>
      </c>
      <c r="D9263" t="str">
        <f t="shared" si="144"/>
        <v>K309872807 NCST G3 UCR Subaward K309872807</v>
      </c>
    </row>
    <row r="9264" spans="1:4">
      <c r="A9264" t="s">
        <v>40985</v>
      </c>
      <c r="B9264" t="s">
        <v>40986</v>
      </c>
      <c r="D9264" t="str">
        <f t="shared" si="144"/>
        <v>K309872808 NCST G3 TSU Subaward K309872808</v>
      </c>
    </row>
    <row r="9265" spans="1:4">
      <c r="A9265" t="s">
        <v>40987</v>
      </c>
      <c r="B9265" t="s">
        <v>40988</v>
      </c>
      <c r="D9265" t="str">
        <f t="shared" si="144"/>
        <v>K309872809 NCST G3 UVM Subaward K309872809</v>
      </c>
    </row>
    <row r="9266" spans="1:4">
      <c r="A9266" t="s">
        <v>40989</v>
      </c>
      <c r="B9266" t="s">
        <v>40990</v>
      </c>
      <c r="D9266" t="str">
        <f t="shared" si="144"/>
        <v>K309872850 NCST G3 Undistributed Research support K309872850</v>
      </c>
    </row>
    <row r="9267" spans="1:4">
      <c r="A9267" t="s">
        <v>40991</v>
      </c>
      <c r="B9267" t="s">
        <v>40992</v>
      </c>
      <c r="D9267" t="str">
        <f t="shared" si="144"/>
        <v>K30CXN9F69 NewLeaf Beet Leafhopper 48 000 K30CXN9F69</v>
      </c>
    </row>
    <row r="9268" spans="1:4">
      <c r="A9268" t="s">
        <v>40993</v>
      </c>
      <c r="B9268" t="s">
        <v>40994</v>
      </c>
      <c r="D9268" t="str">
        <f t="shared" si="144"/>
        <v>KS0DCCOMPO Chen ACTC AHEAD Component KS0DCCOMPO</v>
      </c>
    </row>
    <row r="9269" spans="1:4">
      <c r="A9269" t="s">
        <v>40995</v>
      </c>
      <c r="B9269" t="s">
        <v>40996</v>
      </c>
      <c r="D9269" t="str">
        <f t="shared" si="144"/>
        <v>K30CNSJW12 CNS Whistler R21DA058887 K30CNSJW12</v>
      </c>
    </row>
    <row r="9270" spans="1:4">
      <c r="A9270" t="s">
        <v>40997</v>
      </c>
      <c r="B9270" t="s">
        <v>40998</v>
      </c>
      <c r="D9270" t="str">
        <f t="shared" si="144"/>
        <v>K309872700 NCST G3 Holding Account K309872700</v>
      </c>
    </row>
    <row r="9271" spans="1:4">
      <c r="A9271" t="s">
        <v>40999</v>
      </c>
      <c r="B9271" t="s">
        <v>41000</v>
      </c>
      <c r="D9271" t="str">
        <f t="shared" si="144"/>
        <v>K309872701 NCST G3 Administration K309872701</v>
      </c>
    </row>
    <row r="9272" spans="1:4">
      <c r="A9272" t="s">
        <v>41001</v>
      </c>
      <c r="B9272" t="s">
        <v>41002</v>
      </c>
      <c r="D9272" t="str">
        <f t="shared" si="144"/>
        <v>K309872702 NCST G3 Education K309872702</v>
      </c>
    </row>
    <row r="9273" spans="1:4">
      <c r="A9273" t="s">
        <v>41003</v>
      </c>
      <c r="B9273" t="s">
        <v>41004</v>
      </c>
      <c r="D9273" t="str">
        <f t="shared" si="144"/>
        <v>K30BPCEZ73 CNPRC Van Rompay Cornell NIH 5P01AI12985 K30BPCEZ73</v>
      </c>
    </row>
    <row r="9274" spans="1:4">
      <c r="A9274" t="s">
        <v>41005</v>
      </c>
      <c r="B9274" t="s">
        <v>41006</v>
      </c>
      <c r="D9274" t="str">
        <f t="shared" si="144"/>
        <v>K30JMB8DES ESP Barajas Mobility Desegregation K30JMB8DES</v>
      </c>
    </row>
    <row r="9275" spans="1:4">
      <c r="A9275" t="s">
        <v>41007</v>
      </c>
      <c r="B9275" t="s">
        <v>41008</v>
      </c>
      <c r="D9275" t="str">
        <f t="shared" si="144"/>
        <v>K30CLUCATS U54 UCATS PROJECT 2 Y1 CARVAJAL CARMONA K30CLUCATS</v>
      </c>
    </row>
    <row r="9276" spans="1:4">
      <c r="A9276" t="s">
        <v>41009</v>
      </c>
      <c r="B9276" t="s">
        <v>41010</v>
      </c>
      <c r="D9276" t="str">
        <f t="shared" si="144"/>
        <v>K30KCLC071 OR LLOYD UCaTS PDX CORE K30KCLC071</v>
      </c>
    </row>
    <row r="9277" spans="1:4">
      <c r="A9277" t="s">
        <v>41011</v>
      </c>
      <c r="B9277" t="s">
        <v>41012</v>
      </c>
      <c r="D9277" t="str">
        <f t="shared" si="144"/>
        <v>KS0U54BIO1 U54UCATS BIOINFORMATICS CORE Y1 CARVAJAL KS0U54BIO1</v>
      </c>
    </row>
    <row r="9278" spans="1:4">
      <c r="A9278" t="s">
        <v>41013</v>
      </c>
      <c r="B9278" t="s">
        <v>41014</v>
      </c>
      <c r="D9278" t="str">
        <f t="shared" si="144"/>
        <v>KS0U54GAS1 U54 UCATS PROJECT 1 Y1 CARVAJAL CARMONA KS0U54GAS1</v>
      </c>
    </row>
    <row r="9279" spans="1:4">
      <c r="A9279" t="s">
        <v>41015</v>
      </c>
      <c r="B9279" t="s">
        <v>41016</v>
      </c>
      <c r="D9279" t="str">
        <f t="shared" si="144"/>
        <v>KS0U54PPT1 U54 UCATS PPTNAC Y1 CARVAJAL CARMONA KS0U54PPT1</v>
      </c>
    </row>
    <row r="9280" spans="1:4">
      <c r="A9280" t="s">
        <v>41017</v>
      </c>
      <c r="B9280" t="s">
        <v>41018</v>
      </c>
      <c r="D9280" t="str">
        <f t="shared" si="144"/>
        <v>KS0UCATSY1 U54 UCATS ADMIN CORE Y1 CARVAJAL CARMONA KS0UCATSY1</v>
      </c>
    </row>
    <row r="9281" spans="1:4">
      <c r="A9281" t="s">
        <v>41019</v>
      </c>
      <c r="B9281" t="s">
        <v>41020</v>
      </c>
      <c r="D9281" t="str">
        <f t="shared" si="144"/>
        <v>K30APSD270 PS DANDEKAR 2023 CDFA PD FIELD TESTING K30APSD270</v>
      </c>
    </row>
    <row r="9282" spans="1:4">
      <c r="A9282" t="s">
        <v>41021</v>
      </c>
      <c r="B9282" t="s">
        <v>41022</v>
      </c>
      <c r="D9282" t="str">
        <f t="shared" si="144"/>
        <v>K30SHRANDY SHRO THE ANDY WARHOL FOUNDATION A24 1 K30SHRANDY</v>
      </c>
    </row>
    <row r="9283" spans="1:4">
      <c r="A9283" t="s">
        <v>41023</v>
      </c>
      <c r="B9283" t="s">
        <v>41024</v>
      </c>
      <c r="D9283" t="str">
        <f t="shared" ref="D9283:D9346" si="145">A9283&amp;" "&amp;B9283</f>
        <v>K30PG79F78 GMCR RSF 2211 41017 0 G Peri 79F78 K30PG79F78</v>
      </c>
    </row>
    <row r="9284" spans="1:4">
      <c r="A9284" t="s">
        <v>41025</v>
      </c>
      <c r="B9284" t="s">
        <v>41026</v>
      </c>
      <c r="D9284" t="str">
        <f t="shared" si="145"/>
        <v>K30LW79F83 Univ of SF DOE CA MTSS K30LW79F83</v>
      </c>
    </row>
    <row r="9285" spans="1:4">
      <c r="A9285" t="s">
        <v>41027</v>
      </c>
      <c r="B9285" t="s">
        <v>41028</v>
      </c>
      <c r="D9285" t="str">
        <f t="shared" si="145"/>
        <v>K30DKMAIPS PLB Dinesh NSF 2303522 PARTICIPANT SUPP K30DKMAIPS</v>
      </c>
    </row>
    <row r="9286" spans="1:4">
      <c r="A9286" t="s">
        <v>41029</v>
      </c>
      <c r="B9286" t="s">
        <v>41030</v>
      </c>
      <c r="D9286" t="str">
        <f t="shared" si="145"/>
        <v>K30DKMAIZE PLB Dinesh NSF 2303522 A23 2593 K30DKMAIZE</v>
      </c>
    </row>
    <row r="9287" spans="1:4">
      <c r="A9287" t="s">
        <v>41031</v>
      </c>
      <c r="B9287" t="s">
        <v>41032</v>
      </c>
      <c r="D9287" t="str">
        <f t="shared" si="145"/>
        <v>K30CPCEZ79 CNPRC Van Rompay A24 1582 K30CPCEZ79</v>
      </c>
    </row>
    <row r="9288" spans="1:4">
      <c r="A9288" t="s">
        <v>41033</v>
      </c>
      <c r="B9288" t="s">
        <v>41034</v>
      </c>
      <c r="D9288" t="str">
        <f t="shared" si="145"/>
        <v>K303879042 Caltestbed Prabhu Energy Lab Vinod K303879042</v>
      </c>
    </row>
    <row r="9289" spans="1:4">
      <c r="A9289" t="s">
        <v>41035</v>
      </c>
      <c r="B9289" t="s">
        <v>41036</v>
      </c>
      <c r="D9289" t="str">
        <f t="shared" si="145"/>
        <v>K30AKPRO53 CHE KULK S CAROLINA PRO53 K30AKPRO53</v>
      </c>
    </row>
    <row r="9290" spans="1:4">
      <c r="A9290" t="s">
        <v>41037</v>
      </c>
      <c r="B9290" t="s">
        <v>41038</v>
      </c>
      <c r="D9290" t="str">
        <f t="shared" si="145"/>
        <v>K30CHMGXI3 ECE Hunt LLNL MGXI Y3 K30CHMGXI3</v>
      </c>
    </row>
    <row r="9291" spans="1:4">
      <c r="A9291" t="s">
        <v>41039</v>
      </c>
      <c r="B9291" t="s">
        <v>41040</v>
      </c>
      <c r="D9291" t="str">
        <f t="shared" si="145"/>
        <v>K30JJSNSF0 EVE STACHOWICZ NSF 2311578 0 K30JJSNSF0</v>
      </c>
    </row>
    <row r="9292" spans="1:4">
      <c r="A9292" t="s">
        <v>41041</v>
      </c>
      <c r="B9292" t="s">
        <v>41042</v>
      </c>
      <c r="D9292" t="str">
        <f t="shared" si="145"/>
        <v>K30DMR9F90 SUDDEN OAK DEATH MONITORING 23 24 K30DMR9F90</v>
      </c>
    </row>
    <row r="9293" spans="1:4">
      <c r="A9293" t="s">
        <v>41043</v>
      </c>
      <c r="B9293" t="s">
        <v>41044</v>
      </c>
      <c r="D9293" t="str">
        <f t="shared" si="145"/>
        <v>K30DMR9F9F Sudden Oak Death Monitoring FINA K30DMR9F9F</v>
      </c>
    </row>
    <row r="9294" spans="1:4">
      <c r="A9294" t="s">
        <v>41045</v>
      </c>
      <c r="B9294" t="s">
        <v>41046</v>
      </c>
      <c r="D9294" t="str">
        <f t="shared" si="145"/>
        <v>K30SMO23T2 SMO San Mateo GENT2 2023 53 C114467 K30SMO23T2</v>
      </c>
    </row>
    <row r="9295" spans="1:4">
      <c r="A9295" t="s">
        <v>41047</v>
      </c>
      <c r="B9295" t="s">
        <v>41048</v>
      </c>
      <c r="D9295" t="str">
        <f t="shared" si="145"/>
        <v>KS0NRJB619 SNOWLINE HOSPICE KS0NRJB619</v>
      </c>
    </row>
    <row r="9296" spans="1:4">
      <c r="A9296" t="s">
        <v>41049</v>
      </c>
      <c r="B9296" t="s">
        <v>41050</v>
      </c>
      <c r="D9296" t="str">
        <f t="shared" si="145"/>
        <v>K30BPCEZ78 CNPRC Van Rompay 1P01AI178377 K30BPCEZ78</v>
      </c>
    </row>
    <row r="9297" spans="1:4">
      <c r="A9297" t="s">
        <v>41051</v>
      </c>
      <c r="B9297" t="s">
        <v>41052</v>
      </c>
      <c r="D9297" t="str">
        <f t="shared" si="145"/>
        <v>K30DGG9F94 PROTECT GRAPEVINE BY DUAL DNA K30DGG9F94</v>
      </c>
    </row>
    <row r="9298" spans="1:4">
      <c r="A9298" t="s">
        <v>41053</v>
      </c>
      <c r="B9298" t="s">
        <v>41054</v>
      </c>
      <c r="D9298" t="str">
        <f t="shared" si="145"/>
        <v>K30APSFC25 PS OSSOLA USDAFS CALIFORNIA SCHOOLYARDS K30APSFC25</v>
      </c>
    </row>
    <row r="9299" spans="1:4">
      <c r="A9299" t="s">
        <v>41055</v>
      </c>
      <c r="B9299" t="s">
        <v>41056</v>
      </c>
      <c r="D9299" t="str">
        <f t="shared" si="145"/>
        <v>K30LCR01Y2 CHPR R01 REACH Year 2 K30LCR01Y2</v>
      </c>
    </row>
    <row r="9300" spans="1:4">
      <c r="A9300" t="s">
        <v>41057</v>
      </c>
      <c r="B9300" t="s">
        <v>41058</v>
      </c>
      <c r="D9300" t="str">
        <f t="shared" si="145"/>
        <v>K30LCR01Y3 CHPR R01 REACH K30LCR01Y3</v>
      </c>
    </row>
    <row r="9301" spans="1:4">
      <c r="A9301" t="s">
        <v>41059</v>
      </c>
      <c r="B9301" t="s">
        <v>41060</v>
      </c>
      <c r="D9301" t="str">
        <f t="shared" si="145"/>
        <v>K30SJQ23E1 SJQ San Joaquin Co EW 2023 28 C114425 K30SJQ23E1</v>
      </c>
    </row>
    <row r="9302" spans="1:4">
      <c r="A9302" t="s">
        <v>41061</v>
      </c>
      <c r="B9302" t="s">
        <v>41062</v>
      </c>
      <c r="D9302" t="str">
        <f t="shared" si="145"/>
        <v>K30SJQ23C1 SJQ San Joaquin Co CW 2023 28 C114405 K30SJQ23C1</v>
      </c>
    </row>
    <row r="9303" spans="1:4">
      <c r="A9303" t="s">
        <v>41063</v>
      </c>
      <c r="B9303" t="s">
        <v>41064</v>
      </c>
      <c r="D9303" t="str">
        <f t="shared" si="145"/>
        <v>K30LAK23T1 LAK Lake Co GENT 2023 14 C114444 K30LAK23T1</v>
      </c>
    </row>
    <row r="9304" spans="1:4">
      <c r="A9304" t="s">
        <v>41065</v>
      </c>
      <c r="B9304" t="s">
        <v>41066</v>
      </c>
      <c r="D9304" t="str">
        <f t="shared" si="145"/>
        <v>K30JXG0177 7 31 23 Panda Express Consumer Research K30JXG0177</v>
      </c>
    </row>
    <row r="9305" spans="1:4">
      <c r="A9305" t="s">
        <v>41067</v>
      </c>
      <c r="B9305" t="s">
        <v>41068</v>
      </c>
      <c r="D9305" t="str">
        <f t="shared" si="145"/>
        <v>K30JXGNRST FST PANDA EXPRESS STUDENT FEES K30JXGNRST</v>
      </c>
    </row>
    <row r="9306" spans="1:4">
      <c r="A9306" t="s">
        <v>41069</v>
      </c>
      <c r="B9306" t="s">
        <v>41070</v>
      </c>
      <c r="D9306" t="str">
        <f t="shared" si="145"/>
        <v>K30201EPPP CHEM POWER DE FG02 07ER46475 K30201EPPP</v>
      </c>
    </row>
    <row r="9307" spans="1:4">
      <c r="A9307" t="s">
        <v>41071</v>
      </c>
      <c r="B9307" t="s">
        <v>41072</v>
      </c>
      <c r="D9307" t="str">
        <f t="shared" si="145"/>
        <v>K30202EPPP CHEM POWER DE FG02 07ER46475 K30202EPPP</v>
      </c>
    </row>
    <row r="9308" spans="1:4">
      <c r="A9308" t="s">
        <v>41073</v>
      </c>
      <c r="B9308" t="s">
        <v>41074</v>
      </c>
      <c r="D9308" t="str">
        <f t="shared" si="145"/>
        <v>KS0FEERB09 NIH BADAWI STUDENT FEE KS0FEERB09</v>
      </c>
    </row>
    <row r="9309" spans="1:4">
      <c r="A9309" t="s">
        <v>41075</v>
      </c>
      <c r="B9309" t="s">
        <v>41076</v>
      </c>
      <c r="D9309" t="str">
        <f t="shared" si="145"/>
        <v>KS0RBNIH09 MRAD Badawi Breast PET CT 02 29 16 KS0RBNIH09</v>
      </c>
    </row>
    <row r="9310" spans="1:4">
      <c r="A9310" t="s">
        <v>41077</v>
      </c>
      <c r="B9310" t="s">
        <v>41078</v>
      </c>
      <c r="D9310" t="str">
        <f t="shared" si="145"/>
        <v>KS0RBR01S2 MRAD Badawi Breast PET CT Suppl2 KS0RBR01S2</v>
      </c>
    </row>
    <row r="9311" spans="1:4">
      <c r="A9311" t="s">
        <v>41079</v>
      </c>
      <c r="B9311" t="s">
        <v>41080</v>
      </c>
      <c r="D9311" t="str">
        <f t="shared" si="145"/>
        <v>KS0RBR01SP MRAD Badawi Breast PET CT Suppl 2 29 16 KS0RBR01SP</v>
      </c>
    </row>
    <row r="9312" spans="1:4">
      <c r="A9312" t="s">
        <v>41081</v>
      </c>
      <c r="B9312" t="s">
        <v>41082</v>
      </c>
      <c r="D9312" t="str">
        <f t="shared" si="145"/>
        <v>K30PSYRA33 PSY GOODMAN AMINI FND Authenticity K30PSYRA33</v>
      </c>
    </row>
    <row r="9313" spans="1:4">
      <c r="A9313" t="s">
        <v>41083</v>
      </c>
      <c r="B9313" t="s">
        <v>41084</v>
      </c>
      <c r="D9313" t="str">
        <f t="shared" si="145"/>
        <v>K30HJ80A45 SOCS WILLIAM T GRANT FDN JACOB HIBEL K30HJ80A45</v>
      </c>
    </row>
    <row r="9314" spans="1:4">
      <c r="A9314" t="s">
        <v>41085</v>
      </c>
      <c r="B9314" t="s">
        <v>41086</v>
      </c>
      <c r="D9314" t="str">
        <f t="shared" si="145"/>
        <v>K30MORSD01 ENT University of San Diego K30MORSD01</v>
      </c>
    </row>
    <row r="9315" spans="1:4">
      <c r="A9315" t="s">
        <v>41087</v>
      </c>
      <c r="B9315" t="s">
        <v>41088</v>
      </c>
      <c r="D9315" t="str">
        <f t="shared" si="145"/>
        <v>K30IHMINT1 HENRY MINT CLONES FOR LONG TERM K30IHMINT1</v>
      </c>
    </row>
    <row r="9316" spans="1:4">
      <c r="A9316" t="s">
        <v>41089</v>
      </c>
      <c r="B9316" t="s">
        <v>41090</v>
      </c>
      <c r="D9316" t="str">
        <f t="shared" si="145"/>
        <v>K30IHMINT2 HENRY MINT CLONES FOR LONG TERM K30IHMINT2</v>
      </c>
    </row>
    <row r="9317" spans="1:4">
      <c r="A9317" t="s">
        <v>41091</v>
      </c>
      <c r="B9317" t="s">
        <v>41092</v>
      </c>
      <c r="D9317" t="str">
        <f t="shared" si="145"/>
        <v>K30PXZMINT ZERBE MINT CLONES FOR LONG TERM K30PXZMINT</v>
      </c>
    </row>
    <row r="9318" spans="1:4">
      <c r="A9318" t="s">
        <v>41093</v>
      </c>
      <c r="B9318" t="s">
        <v>41094</v>
      </c>
      <c r="D9318" t="str">
        <f t="shared" si="145"/>
        <v>K30V440DS2 VMB NIH R01HL137716 OASIS Postdoc Supp K30V440DS2</v>
      </c>
    </row>
    <row r="9319" spans="1:4">
      <c r="A9319" t="s">
        <v>41095</v>
      </c>
      <c r="B9319" t="s">
        <v>41096</v>
      </c>
      <c r="D9319" t="str">
        <f t="shared" si="145"/>
        <v>K30V440DS3 VMB NIH R01HL137716 Postdoc Supp DS K30V440DS3</v>
      </c>
    </row>
    <row r="9320" spans="1:4">
      <c r="A9320" t="s">
        <v>41097</v>
      </c>
      <c r="B9320" t="s">
        <v>41098</v>
      </c>
      <c r="D9320" t="str">
        <f t="shared" si="145"/>
        <v>K30V440DSS VMB NIH R01HL137716 OASIS Postdoc Supp K30V440DSS</v>
      </c>
    </row>
    <row r="9321" spans="1:4">
      <c r="A9321" t="s">
        <v>41099</v>
      </c>
      <c r="B9321" t="s">
        <v>41100</v>
      </c>
      <c r="D9321" t="str">
        <f t="shared" si="145"/>
        <v>K30V440KS1 VMB NIH R01HL137716 OASIS Project K30V440KS1</v>
      </c>
    </row>
    <row r="9322" spans="1:4">
      <c r="A9322" t="s">
        <v>41101</v>
      </c>
      <c r="B9322" t="s">
        <v>41102</v>
      </c>
      <c r="D9322" t="str">
        <f t="shared" si="145"/>
        <v>K30V440KS2 VMB NIH R01HL137716 OASIS Project YR2 K30V440KS2</v>
      </c>
    </row>
    <row r="9323" spans="1:4">
      <c r="A9323" t="s">
        <v>41103</v>
      </c>
      <c r="B9323" t="s">
        <v>41104</v>
      </c>
      <c r="D9323" t="str">
        <f t="shared" si="145"/>
        <v>K30V440KS3 VMB NIH R01HL137716 OASIS Project YR3 K30V440KS3</v>
      </c>
    </row>
    <row r="9324" spans="1:4">
      <c r="A9324" t="s">
        <v>41105</v>
      </c>
      <c r="B9324" t="s">
        <v>41106</v>
      </c>
      <c r="D9324" t="str">
        <f t="shared" si="145"/>
        <v>K30V440KS4 VMB NIH R01HL137716 OASIS Project YR4 K30V440KS4</v>
      </c>
    </row>
    <row r="9325" spans="1:4">
      <c r="A9325" t="s">
        <v>41107</v>
      </c>
      <c r="B9325" t="s">
        <v>41108</v>
      </c>
      <c r="D9325" t="str">
        <f t="shared" si="145"/>
        <v>K30V440KS5 VMB NIH R01HL137716 OASIS Project YR5 K30V440KS5</v>
      </c>
    </row>
    <row r="9326" spans="1:4">
      <c r="A9326" t="s">
        <v>41109</v>
      </c>
      <c r="B9326" t="s">
        <v>41110</v>
      </c>
      <c r="D9326" t="str">
        <f t="shared" si="145"/>
        <v>K30V440SYB VMB NIH R01HL137716 OASIS Supplemental K30V440SYB</v>
      </c>
    </row>
    <row r="9327" spans="1:4">
      <c r="A9327" t="s">
        <v>41111</v>
      </c>
      <c r="B9327" t="s">
        <v>41112</v>
      </c>
      <c r="D9327" t="str">
        <f t="shared" si="145"/>
        <v>K30V440YB2 NIH R01HL137716 OASIS Diversity Sup Y2 K30V440YB2</v>
      </c>
    </row>
    <row r="9328" spans="1:4">
      <c r="A9328" t="s">
        <v>41113</v>
      </c>
      <c r="B9328" t="s">
        <v>41114</v>
      </c>
      <c r="D9328" t="str">
        <f t="shared" si="145"/>
        <v>K30V440YB3 NIH R01HL137716 OASIS Diversity Sup Y3 K30V440YB3</v>
      </c>
    </row>
    <row r="9329" spans="1:4">
      <c r="A9329" t="s">
        <v>41115</v>
      </c>
      <c r="B9329" t="s">
        <v>41116</v>
      </c>
      <c r="D9329" t="str">
        <f t="shared" si="145"/>
        <v>K30MBMEW18 MCB MEW NIH R01GM127571 EFHC GENE K30MBMEW18</v>
      </c>
    </row>
    <row r="9330" spans="1:4">
      <c r="A9330" t="s">
        <v>41117</v>
      </c>
      <c r="B9330" t="s">
        <v>41118</v>
      </c>
      <c r="D9330" t="str">
        <f t="shared" si="145"/>
        <v>KS0HORA800 MED IMCT ROSENBERG AMGEN 20150161 KS0HORA800</v>
      </c>
    </row>
    <row r="9331" spans="1:4">
      <c r="A9331" t="s">
        <v>41119</v>
      </c>
      <c r="B9331" t="s">
        <v>41120</v>
      </c>
      <c r="D9331" t="str">
        <f t="shared" si="145"/>
        <v>K303DNSLGY CHEM LIU NSF 3D Nanprinting K303DNSLGY</v>
      </c>
    </row>
    <row r="9332" spans="1:4">
      <c r="A9332" t="s">
        <v>41121</v>
      </c>
      <c r="B9332" t="s">
        <v>41122</v>
      </c>
      <c r="D9332" t="str">
        <f t="shared" si="145"/>
        <v>K303DS2LGY CHEM LIU NSF 3D Nanprinting K303DS2LGY</v>
      </c>
    </row>
    <row r="9333" spans="1:4">
      <c r="A9333" t="s">
        <v>41123</v>
      </c>
      <c r="B9333" t="s">
        <v>41124</v>
      </c>
      <c r="D9333" t="str">
        <f t="shared" si="145"/>
        <v>K30NSFGL22 CHEM Liu NSF Supplemental K30NSFGL22</v>
      </c>
    </row>
    <row r="9334" spans="1:4">
      <c r="A9334" t="s">
        <v>41125</v>
      </c>
      <c r="B9334" t="s">
        <v>41126</v>
      </c>
      <c r="D9334" t="str">
        <f t="shared" si="145"/>
        <v>K30YT18NSF MSE TAKAMURA NSF Tailoring Exchange Inte K30YT18NSF</v>
      </c>
    </row>
    <row r="9335" spans="1:4">
      <c r="A9335" t="s">
        <v>41127</v>
      </c>
      <c r="B9335" t="s">
        <v>41128</v>
      </c>
      <c r="D9335" t="str">
        <f t="shared" si="145"/>
        <v>K30YT18PS1 MSE TAKAMURA NSF Participant Support K30YT18PS1</v>
      </c>
    </row>
    <row r="9336" spans="1:4">
      <c r="A9336" t="s">
        <v>41129</v>
      </c>
      <c r="B9336" t="s">
        <v>41130</v>
      </c>
      <c r="D9336" t="str">
        <f t="shared" si="145"/>
        <v>K30YTNSFPY MSE TAKAMURA NSF Tailoring PAYROLL K30YTNSFPY</v>
      </c>
    </row>
    <row r="9337" spans="1:4">
      <c r="A9337" t="s">
        <v>41131</v>
      </c>
      <c r="B9337" t="s">
        <v>41132</v>
      </c>
      <c r="D9337" t="str">
        <f t="shared" si="145"/>
        <v>K30MBLSRNR MCB LSR NIH Renewal K30MBLSRNR</v>
      </c>
    </row>
    <row r="9338" spans="1:4">
      <c r="A9338" t="s">
        <v>41133</v>
      </c>
      <c r="B9338" t="s">
        <v>41134</v>
      </c>
      <c r="D9338" t="str">
        <f t="shared" si="145"/>
        <v>K30GEIS736 Nitro Uptake irrigation water in veg K30GEIS736</v>
      </c>
    </row>
    <row r="9339" spans="1:4">
      <c r="A9339" t="s">
        <v>41135</v>
      </c>
      <c r="B9339" t="s">
        <v>41136</v>
      </c>
      <c r="D9339" t="str">
        <f t="shared" si="145"/>
        <v>KS0HORJ810 MED IMHO RIESS SPECTRUM SPI POZ 202 KS0HORJ810</v>
      </c>
    </row>
    <row r="9340" spans="1:4">
      <c r="A9340" t="s">
        <v>41137</v>
      </c>
      <c r="B9340" t="s">
        <v>41138</v>
      </c>
      <c r="D9340" t="str">
        <f t="shared" si="145"/>
        <v>K30GMRMORB GEL RUDOLPH ORIGINS OF MORB K30GMRMORB</v>
      </c>
    </row>
    <row r="9341" spans="1:4">
      <c r="A9341" t="s">
        <v>41139</v>
      </c>
      <c r="B9341" t="s">
        <v>41140</v>
      </c>
      <c r="D9341" t="str">
        <f t="shared" si="145"/>
        <v>KS0MPAB251 03 31 19 NIH Consortium YR1 Prime UCSD KS0MPAB251</v>
      </c>
    </row>
    <row r="9342" spans="1:4">
      <c r="A9342" t="s">
        <v>41141</v>
      </c>
      <c r="B9342" t="s">
        <v>41142</v>
      </c>
      <c r="D9342" t="str">
        <f t="shared" si="145"/>
        <v>KS0MPAB252 03 31 20 NIH Consortium YR2 Prime UCSD KS0MPAB252</v>
      </c>
    </row>
    <row r="9343" spans="1:4">
      <c r="A9343" t="s">
        <v>41143</v>
      </c>
      <c r="B9343" t="s">
        <v>41144</v>
      </c>
      <c r="D9343" t="str">
        <f t="shared" si="145"/>
        <v>KS0MPAB253 03 31 21 NIH Consortium YR3 Prime UCSD KS0MPAB253</v>
      </c>
    </row>
    <row r="9344" spans="1:4">
      <c r="A9344" t="s">
        <v>41145</v>
      </c>
      <c r="B9344" t="s">
        <v>41146</v>
      </c>
      <c r="D9344" t="str">
        <f t="shared" si="145"/>
        <v>KS0MPAB254 03 31 22 NIH Consortium YR4 Prime UCSD KS0MPAB254</v>
      </c>
    </row>
    <row r="9345" spans="1:4">
      <c r="A9345" t="s">
        <v>41147</v>
      </c>
      <c r="B9345" t="s">
        <v>41148</v>
      </c>
      <c r="D9345" t="str">
        <f t="shared" si="145"/>
        <v>KS0MPAB255 03 31 23 NIH Consortium YR5 Prime UCSD KS0MPAB255</v>
      </c>
    </row>
    <row r="9346" spans="1:4">
      <c r="A9346" t="s">
        <v>41149</v>
      </c>
      <c r="B9346" t="s">
        <v>41150</v>
      </c>
      <c r="D9346" t="str">
        <f t="shared" si="145"/>
        <v>KS0NRKK203 NIH CA PRECISION MED CONSORT ALL OF US KS0NRKK203</v>
      </c>
    </row>
    <row r="9347" spans="1:4">
      <c r="A9347" t="s">
        <v>41151</v>
      </c>
      <c r="B9347" t="s">
        <v>41152</v>
      </c>
      <c r="D9347" t="str">
        <f t="shared" ref="D9347:D9410" si="146">A9347&amp;" "&amp;B9347</f>
        <v>KS0NRKK204 NIH CA PRECISION MED CONSORT ALL OF US KS0NRKK204</v>
      </c>
    </row>
    <row r="9348" spans="1:4">
      <c r="A9348" t="s">
        <v>41153</v>
      </c>
      <c r="B9348" t="s">
        <v>41154</v>
      </c>
      <c r="D9348" t="str">
        <f t="shared" si="146"/>
        <v>KS0NRKK205 NIH CA PRECISION MED CONSORT ALL OF US KS0NRKK205</v>
      </c>
    </row>
    <row r="9349" spans="1:4">
      <c r="A9349" t="s">
        <v>41155</v>
      </c>
      <c r="B9349" t="s">
        <v>41156</v>
      </c>
      <c r="D9349" t="str">
        <f t="shared" si="146"/>
        <v>KS0NRKK208 NIH CA PRECISION MED CONSORT ALL OF US KS0NRKK208</v>
      </c>
    </row>
    <row r="9350" spans="1:4">
      <c r="A9350" t="s">
        <v>41157</v>
      </c>
      <c r="B9350" t="s">
        <v>41158</v>
      </c>
      <c r="D9350" t="str">
        <f t="shared" si="146"/>
        <v>K30GNPCDWR GEL PINTER ANALYSIS OF FLOOD RISK K30GNPCDWR</v>
      </c>
    </row>
    <row r="9351" spans="1:4">
      <c r="A9351" t="s">
        <v>41159</v>
      </c>
      <c r="B9351" t="s">
        <v>41160</v>
      </c>
      <c r="D9351" t="str">
        <f t="shared" si="146"/>
        <v>K30GNPDWR2 GEL PINTER FLOOD RISK TASKS 1 2 1 6 K30GNPDWR2</v>
      </c>
    </row>
    <row r="9352" spans="1:4">
      <c r="A9352" t="s">
        <v>41161</v>
      </c>
      <c r="B9352" t="s">
        <v>41162</v>
      </c>
      <c r="D9352" t="str">
        <f t="shared" si="146"/>
        <v>K30GNPDWR3 GEL PINTER FLD RISK TSKS 1 7 1 8 1 9 K30GNPDWR3</v>
      </c>
    </row>
    <row r="9353" spans="1:4">
      <c r="A9353" t="s">
        <v>41163</v>
      </c>
      <c r="B9353" t="s">
        <v>41164</v>
      </c>
      <c r="D9353" t="str">
        <f t="shared" si="146"/>
        <v>KS0EMLJAIW Maverakis Eli Lilly CO I4V MC JAIW KS0EMLJAIW</v>
      </c>
    </row>
    <row r="9354" spans="1:4">
      <c r="A9354" t="s">
        <v>41165</v>
      </c>
      <c r="B9354" t="s">
        <v>41166</v>
      </c>
      <c r="D9354" t="str">
        <f t="shared" si="146"/>
        <v>KS0HOJB815 MED IMCT JONAS ABBVIE M16 186 KS0HOJB815</v>
      </c>
    </row>
    <row r="9355" spans="1:4">
      <c r="A9355" t="s">
        <v>41167</v>
      </c>
      <c r="B9355" t="s">
        <v>41168</v>
      </c>
      <c r="D9355" t="str">
        <f t="shared" si="146"/>
        <v>K30GEN3855 CMB GENG NIMH R01MH113855 K30GEN3855</v>
      </c>
    </row>
    <row r="9356" spans="1:4">
      <c r="A9356" t="s">
        <v>41169</v>
      </c>
      <c r="B9356" t="s">
        <v>41170</v>
      </c>
      <c r="D9356" t="str">
        <f t="shared" si="146"/>
        <v>KS0CDPTR20 DECARLI POINTER UCB LANDAU 03 31 24 KS0CDPTR20</v>
      </c>
    </row>
    <row r="9357" spans="1:4">
      <c r="A9357" t="s">
        <v>41171</v>
      </c>
      <c r="B9357" t="s">
        <v>41172</v>
      </c>
      <c r="D9357" t="str">
        <f t="shared" si="146"/>
        <v>K304877089 ClimateWorks All Electric Transp PHEV K304877089</v>
      </c>
    </row>
    <row r="9358" spans="1:4">
      <c r="A9358" t="s">
        <v>41173</v>
      </c>
      <c r="B9358" t="s">
        <v>41174</v>
      </c>
      <c r="D9358" t="str">
        <f t="shared" si="146"/>
        <v>K306877009 ClimateWorks All Electric World K306877009</v>
      </c>
    </row>
    <row r="9359" spans="1:4">
      <c r="A9359" t="s">
        <v>41175</v>
      </c>
      <c r="B9359" t="s">
        <v>41176</v>
      </c>
      <c r="D9359" t="str">
        <f t="shared" si="146"/>
        <v>K30APSFA15 PS JSI USAID ADVANCING NUTRITION CRUMP K30APSFA15</v>
      </c>
    </row>
    <row r="9360" spans="1:4">
      <c r="A9360" t="s">
        <v>41177</v>
      </c>
      <c r="B9360" t="s">
        <v>41178</v>
      </c>
      <c r="D9360" t="str">
        <f t="shared" si="146"/>
        <v>K30APSFA44 PS JSI USAID ADV NUTRITION 20 21 CRUMP K30APSFA44</v>
      </c>
    </row>
    <row r="9361" spans="1:4">
      <c r="A9361" t="s">
        <v>41179</v>
      </c>
      <c r="B9361" t="s">
        <v>41180</v>
      </c>
      <c r="D9361" t="str">
        <f t="shared" si="146"/>
        <v>K30APSFA85 PS JSI USAID ADV NUTRITION 21 22 CRUMP K30APSFA85</v>
      </c>
    </row>
    <row r="9362" spans="1:4">
      <c r="A9362" t="s">
        <v>41181</v>
      </c>
      <c r="B9362" t="s">
        <v>41182</v>
      </c>
      <c r="D9362" t="str">
        <f t="shared" si="146"/>
        <v>K30ICAWO08 IGN Arnold USAID WO 08 K30ICAWO08</v>
      </c>
    </row>
    <row r="9363" spans="1:4">
      <c r="A9363" t="s">
        <v>41183</v>
      </c>
      <c r="B9363" t="s">
        <v>41184</v>
      </c>
      <c r="D9363" t="str">
        <f t="shared" si="146"/>
        <v>K30ICAWO09 IGN Arnold USAID WO 09 K30ICAWO09</v>
      </c>
    </row>
    <row r="9364" spans="1:4">
      <c r="A9364" t="s">
        <v>41185</v>
      </c>
      <c r="B9364" t="s">
        <v>41186</v>
      </c>
      <c r="D9364" t="str">
        <f t="shared" si="146"/>
        <v>K30ICAWO10 IGN Arnold USAID WO 10 K30ICAWO10</v>
      </c>
    </row>
    <row r="9365" spans="1:4">
      <c r="A9365" t="s">
        <v>41187</v>
      </c>
      <c r="B9365" t="s">
        <v>41188</v>
      </c>
      <c r="D9365" t="str">
        <f t="shared" si="146"/>
        <v>K30ICAWO11 IGN Arnold USAID WO 11 K30ICAWO11</v>
      </c>
    </row>
    <row r="9366" spans="1:4">
      <c r="A9366" t="s">
        <v>41189</v>
      </c>
      <c r="B9366" t="s">
        <v>41190</v>
      </c>
      <c r="D9366" t="str">
        <f t="shared" si="146"/>
        <v>K30ICAWO12 IGN Arnold USAID WO 12 K30ICAWO12</v>
      </c>
    </row>
    <row r="9367" spans="1:4">
      <c r="A9367" t="s">
        <v>41191</v>
      </c>
      <c r="B9367" t="s">
        <v>41192</v>
      </c>
      <c r="D9367" t="str">
        <f t="shared" si="146"/>
        <v>K30ICAWO13 IGN Arnold USAID WO 13 K30ICAWO13</v>
      </c>
    </row>
    <row r="9368" spans="1:4">
      <c r="A9368" t="s">
        <v>41193</v>
      </c>
      <c r="B9368" t="s">
        <v>41194</v>
      </c>
      <c r="D9368" t="str">
        <f t="shared" si="146"/>
        <v>K30ICSWO14 IGN Stewart USAID WO 14 K30ICSWO14</v>
      </c>
    </row>
    <row r="9369" spans="1:4">
      <c r="A9369" t="s">
        <v>41195</v>
      </c>
      <c r="B9369" t="s">
        <v>41196</v>
      </c>
      <c r="D9369" t="str">
        <f t="shared" si="146"/>
        <v>K30ICSWO16 IGN Stewart USAID WO 16 K30ICSWO16</v>
      </c>
    </row>
    <row r="9370" spans="1:4">
      <c r="A9370" t="s">
        <v>41197</v>
      </c>
      <c r="B9370" t="s">
        <v>41198</v>
      </c>
      <c r="D9370" t="str">
        <f t="shared" si="146"/>
        <v>K30ICSWO20 IGN Stewart USAID WO 20 K30ICSWO20</v>
      </c>
    </row>
    <row r="9371" spans="1:4">
      <c r="A9371" t="s">
        <v>41199</v>
      </c>
      <c r="B9371" t="s">
        <v>41200</v>
      </c>
      <c r="D9371" t="str">
        <f t="shared" si="146"/>
        <v>K30ICSWO21 IGN Stewart USAID WO 21 K30ICSWO21</v>
      </c>
    </row>
    <row r="9372" spans="1:4">
      <c r="A9372" t="s">
        <v>41201</v>
      </c>
      <c r="B9372" t="s">
        <v>41202</v>
      </c>
      <c r="D9372" t="str">
        <f t="shared" si="146"/>
        <v>K30IKAWO17 IGN Adams USAID WO 17 K30IKAWO17</v>
      </c>
    </row>
    <row r="9373" spans="1:4">
      <c r="A9373" t="s">
        <v>41203</v>
      </c>
      <c r="B9373" t="s">
        <v>41204</v>
      </c>
      <c r="D9373" t="str">
        <f t="shared" si="146"/>
        <v>K30IKAWO22 IGN Adams USAID WO 22 K30IKAWO22</v>
      </c>
    </row>
    <row r="9374" spans="1:4">
      <c r="A9374" t="s">
        <v>41205</v>
      </c>
      <c r="B9374" t="s">
        <v>41206</v>
      </c>
      <c r="D9374" t="str">
        <f t="shared" si="146"/>
        <v>K30IKPAUAN IGN Adams USAID Advancing Nutrition K30IKPAUAN</v>
      </c>
    </row>
    <row r="9375" spans="1:4">
      <c r="A9375" t="s">
        <v>41207</v>
      </c>
      <c r="B9375" t="s">
        <v>41208</v>
      </c>
      <c r="D9375" t="str">
        <f t="shared" si="146"/>
        <v>K30IKPAUSA IGN Adams USAID Oct 2020 K30IKPAUSA</v>
      </c>
    </row>
    <row r="9376" spans="1:4">
      <c r="A9376" t="s">
        <v>41209</v>
      </c>
      <c r="B9376" t="s">
        <v>41210</v>
      </c>
      <c r="D9376" t="str">
        <f t="shared" si="146"/>
        <v>K30IRESW15 IGN Engle Stone USAID WO 15 K30IRESW15</v>
      </c>
    </row>
    <row r="9377" spans="1:4">
      <c r="A9377" t="s">
        <v>41211</v>
      </c>
      <c r="B9377" t="s">
        <v>41212</v>
      </c>
      <c r="D9377" t="str">
        <f t="shared" si="146"/>
        <v>K30IRESW19 IGN Engle Stone USAID WO 19 K30IRESW19</v>
      </c>
    </row>
    <row r="9378" spans="1:4">
      <c r="A9378" t="s">
        <v>41213</v>
      </c>
      <c r="B9378" t="s">
        <v>41214</v>
      </c>
      <c r="D9378" t="str">
        <f t="shared" si="146"/>
        <v>K30ISHWO18 IGN Hess USAID WO 18 K30ISHWO18</v>
      </c>
    </row>
    <row r="9379" spans="1:4">
      <c r="A9379" t="s">
        <v>41215</v>
      </c>
      <c r="B9379" t="s">
        <v>41216</v>
      </c>
      <c r="D9379" t="str">
        <f t="shared" si="146"/>
        <v>K30SAV5NSF CLOSED VOSTI NSF USAID ADV NUTRITION K30SAV5NSF</v>
      </c>
    </row>
    <row r="9380" spans="1:4">
      <c r="A9380" t="s">
        <v>41217</v>
      </c>
      <c r="B9380" t="s">
        <v>41218</v>
      </c>
      <c r="D9380" t="str">
        <f t="shared" si="146"/>
        <v>K30TJL5NSF CLOSED LYBBERT NSF USAID ADV NUT K30TJL5NSF</v>
      </c>
    </row>
    <row r="9381" spans="1:4">
      <c r="A9381" t="s">
        <v>41219</v>
      </c>
      <c r="B9381" t="s">
        <v>41220</v>
      </c>
      <c r="D9381" t="str">
        <f t="shared" si="146"/>
        <v>KS0IDCS836 MED IMID ANSUN BIOPHARMA DAS181 3 01 CO KS0IDCS836</v>
      </c>
    </row>
    <row r="9382" spans="1:4">
      <c r="A9382" t="s">
        <v>41221</v>
      </c>
      <c r="B9382" t="s">
        <v>41222</v>
      </c>
      <c r="D9382" t="str">
        <f t="shared" si="146"/>
        <v>KS0CRPPGY1 MPHA PPG NIH CRYSTAL DONS KS0CRPPGY1</v>
      </c>
    </row>
    <row r="9383" spans="1:4">
      <c r="A9383" t="s">
        <v>41223</v>
      </c>
      <c r="B9383" t="s">
        <v>41224</v>
      </c>
      <c r="D9383" t="str">
        <f t="shared" si="146"/>
        <v>KS0DBPPGY1 MPHA PPG NIH KS0DBPPGY1</v>
      </c>
    </row>
    <row r="9384" spans="1:4">
      <c r="A9384" t="s">
        <v>41225</v>
      </c>
      <c r="B9384" t="s">
        <v>41226</v>
      </c>
      <c r="D9384" t="str">
        <f t="shared" si="146"/>
        <v>KS0IBASA01 Med Surg Ian Brown American Surgical A KS0IBASA01</v>
      </c>
    </row>
    <row r="9385" spans="1:4">
      <c r="A9385" t="s">
        <v>41227</v>
      </c>
      <c r="B9385" t="s">
        <v>41228</v>
      </c>
      <c r="D9385" t="str">
        <f t="shared" si="146"/>
        <v>K30BHRNIH1 EVE B RANNALA NIH ADANCE K30BHRNIH1</v>
      </c>
    </row>
    <row r="9386" spans="1:4">
      <c r="A9386" t="s">
        <v>41229</v>
      </c>
      <c r="B9386" t="s">
        <v>41230</v>
      </c>
      <c r="D9386" t="str">
        <f t="shared" si="146"/>
        <v>K30BHRNIHS EVE B RANNALA NIH SUPPL GM123306 K30BHRNIHS</v>
      </c>
    </row>
    <row r="9387" spans="1:4">
      <c r="A9387" t="s">
        <v>41231</v>
      </c>
      <c r="B9387" t="s">
        <v>41232</v>
      </c>
      <c r="D9387" t="str">
        <f t="shared" si="146"/>
        <v>KS0APNGAM1 PAWAR OCTAPHARMA STUDY PROTOCOL NGAM 10 KS0APNGAM1</v>
      </c>
    </row>
    <row r="9388" spans="1:4">
      <c r="A9388" t="s">
        <v>41233</v>
      </c>
      <c r="B9388" t="s">
        <v>41234</v>
      </c>
      <c r="D9388" t="str">
        <f t="shared" si="146"/>
        <v>K306877010 ITS Kendall Cal Recycle K306877010</v>
      </c>
    </row>
    <row r="9389" spans="1:4">
      <c r="A9389" t="s">
        <v>41235</v>
      </c>
      <c r="B9389" t="s">
        <v>41236</v>
      </c>
      <c r="D9389" t="str">
        <f t="shared" si="146"/>
        <v>K30GRI2361 LAWR GRISMER USDA CENT VALLEY CEAP K30GRI2361</v>
      </c>
    </row>
    <row r="9390" spans="1:4">
      <c r="A9390" t="s">
        <v>41237</v>
      </c>
      <c r="B9390" t="s">
        <v>41238</v>
      </c>
      <c r="D9390" t="str">
        <f t="shared" si="146"/>
        <v>K30PH80C45 LAWR GRISMER USDA CENT VALLEY CEAP K30PH80C45</v>
      </c>
    </row>
    <row r="9391" spans="1:4">
      <c r="A9391" t="s">
        <v>41239</v>
      </c>
      <c r="B9391" t="s">
        <v>41240</v>
      </c>
      <c r="D9391" t="str">
        <f t="shared" si="146"/>
        <v>K30NCLARPA NCL ARPA USPR K30NCLARPA</v>
      </c>
    </row>
    <row r="9392" spans="1:4">
      <c r="A9392" t="s">
        <v>41241</v>
      </c>
      <c r="B9392" t="s">
        <v>41242</v>
      </c>
      <c r="D9392" t="str">
        <f t="shared" si="146"/>
        <v>KS0ATCSU01 Thurman Colorado State SPO 20 0154 KS0ATCSU01</v>
      </c>
    </row>
    <row r="9393" spans="1:4">
      <c r="A9393" t="s">
        <v>41243</v>
      </c>
      <c r="B9393" t="s">
        <v>41244</v>
      </c>
      <c r="D9393" t="str">
        <f t="shared" si="146"/>
        <v>K30FS80C51 COMS SYRACUSE NSF SETH FREY 80C51 K30FS80C51</v>
      </c>
    </row>
    <row r="9394" spans="1:4">
      <c r="A9394" t="s">
        <v>41245</v>
      </c>
      <c r="B9394" t="s">
        <v>41246</v>
      </c>
      <c r="D9394" t="str">
        <f t="shared" si="146"/>
        <v>K30WOSHT10 WOSHTEP WORKER OCCUPATIONAL SAFETY K30WOSHT10</v>
      </c>
    </row>
    <row r="9395" spans="1:4">
      <c r="A9395" t="s">
        <v>41247</v>
      </c>
      <c r="B9395" t="s">
        <v>41248</v>
      </c>
      <c r="D9395" t="str">
        <f t="shared" si="146"/>
        <v>K30WOSHT11 WOSHTEP WORKER OCCUPATIONAL SAFETY K30WOSHT11</v>
      </c>
    </row>
    <row r="9396" spans="1:4">
      <c r="A9396" t="s">
        <v>41249</v>
      </c>
      <c r="B9396" t="s">
        <v>41250</v>
      </c>
      <c r="D9396" t="str">
        <f t="shared" si="146"/>
        <v>K30WOSHT12 WOSHTEP WORKER OCCUPATIONAL SAFETY K30WOSHT12</v>
      </c>
    </row>
    <row r="9397" spans="1:4">
      <c r="A9397" t="s">
        <v>41251</v>
      </c>
      <c r="B9397" t="s">
        <v>41252</v>
      </c>
      <c r="D9397" t="str">
        <f t="shared" si="146"/>
        <v>K30WOSHT13 WOSHTEP WORKER OCCUPATIONAL SAFETY K30WOSHT13</v>
      </c>
    </row>
    <row r="9398" spans="1:4">
      <c r="A9398" t="s">
        <v>41253</v>
      </c>
      <c r="B9398" t="s">
        <v>41254</v>
      </c>
      <c r="D9398" t="str">
        <f t="shared" si="146"/>
        <v>K30SARGOOG CMB SARON GOOGLE INC AWARD K30SARGOOG</v>
      </c>
    </row>
    <row r="9399" spans="1:4">
      <c r="A9399" t="s">
        <v>41255</v>
      </c>
      <c r="B9399" t="s">
        <v>41256</v>
      </c>
      <c r="D9399" t="str">
        <f t="shared" si="146"/>
        <v>KS0CASG800 MED IMCA SING ABBOTT VASC ABT CIP 10249 KS0CASG800</v>
      </c>
    </row>
    <row r="9400" spans="1:4">
      <c r="A9400" t="s">
        <v>41257</v>
      </c>
      <c r="B9400" t="s">
        <v>41258</v>
      </c>
      <c r="D9400" t="str">
        <f t="shared" si="146"/>
        <v>K30ULLR788 LAWR ULLRICH PACIFIC NORTHWEST NATIONAL K30ULLR788</v>
      </c>
    </row>
    <row r="9401" spans="1:4">
      <c r="A9401" t="s">
        <v>41259</v>
      </c>
      <c r="B9401" t="s">
        <v>41260</v>
      </c>
      <c r="D9401" t="str">
        <f t="shared" si="146"/>
        <v>K30CLGOV19 CA GOVERNORS OFC MULT TIERED APPROACH K30CLGOV19</v>
      </c>
    </row>
    <row r="9402" spans="1:4">
      <c r="A9402" t="s">
        <v>41261</v>
      </c>
      <c r="B9402" t="s">
        <v>41262</v>
      </c>
      <c r="D9402" t="str">
        <f t="shared" si="146"/>
        <v>K30CLGOVY3 LCC CA GOV OFC MULT TIERED APPROACH Y3 K30CLGOVY3</v>
      </c>
    </row>
    <row r="9403" spans="1:4">
      <c r="A9403" t="s">
        <v>41263</v>
      </c>
      <c r="B9403" t="s">
        <v>41264</v>
      </c>
      <c r="D9403" t="str">
        <f t="shared" si="146"/>
        <v>K30LFCIAPM Fejerman CA GOV OFC MULT TIERED APPROACH K30LFCIAPM</v>
      </c>
    </row>
    <row r="9404" spans="1:4">
      <c r="A9404" t="s">
        <v>41265</v>
      </c>
      <c r="B9404" t="s">
        <v>41266</v>
      </c>
      <c r="D9404" t="str">
        <f t="shared" si="146"/>
        <v>K30GENENA2 GENENTECH UCD STUDENT AWARDS YR 2 K30GENENA2</v>
      </c>
    </row>
    <row r="9405" spans="1:4">
      <c r="A9405" t="s">
        <v>41267</v>
      </c>
      <c r="B9405" t="s">
        <v>41268</v>
      </c>
      <c r="D9405" t="str">
        <f t="shared" si="146"/>
        <v>K30GENENA3 GENENTECH UCD STUDENT AWARDS YR 3 K30GENENA3</v>
      </c>
    </row>
    <row r="9406" spans="1:4">
      <c r="A9406" t="s">
        <v>41269</v>
      </c>
      <c r="B9406" t="s">
        <v>41270</v>
      </c>
      <c r="D9406" t="str">
        <f t="shared" si="146"/>
        <v>K30GENENA4 GENENTECH SCHOLAR AWARDS YR 4 K30GENENA4</v>
      </c>
    </row>
    <row r="9407" spans="1:4">
      <c r="A9407" t="s">
        <v>41271</v>
      </c>
      <c r="B9407" t="s">
        <v>41272</v>
      </c>
      <c r="D9407" t="str">
        <f t="shared" si="146"/>
        <v>K30GENENAW GENENTECH UCD STUDENT AWARDS K30GENENAW</v>
      </c>
    </row>
    <row r="9408" spans="1:4">
      <c r="A9408" t="s">
        <v>41273</v>
      </c>
      <c r="B9408" t="s">
        <v>41274</v>
      </c>
      <c r="D9408" t="str">
        <f t="shared" si="146"/>
        <v>K30GENENS2 GENENTECH UCD STUDENT STIPENDS YR 2 K30GENENS2</v>
      </c>
    </row>
    <row r="9409" spans="1:4">
      <c r="A9409" t="s">
        <v>41275</v>
      </c>
      <c r="B9409" t="s">
        <v>41276</v>
      </c>
      <c r="D9409" t="str">
        <f t="shared" si="146"/>
        <v>K30GENENS3 GENENTECH UCD STUDENT STIPENDS YR 3 K30GENENS3</v>
      </c>
    </row>
    <row r="9410" spans="1:4">
      <c r="A9410" t="s">
        <v>41277</v>
      </c>
      <c r="B9410" t="s">
        <v>41278</v>
      </c>
      <c r="D9410" t="str">
        <f t="shared" si="146"/>
        <v>K30GENENS4 GENENTECH UCD STUDENT STIPENDS YR 4 K30GENENS4</v>
      </c>
    </row>
    <row r="9411" spans="1:4">
      <c r="A9411" t="s">
        <v>41279</v>
      </c>
      <c r="B9411" t="s">
        <v>41280</v>
      </c>
      <c r="D9411" t="str">
        <f t="shared" ref="D9411:D9474" si="147">A9411&amp;" "&amp;B9411</f>
        <v>K30GENENST GENENTECH UCD STUDENT STIPENDS K30GENENST</v>
      </c>
    </row>
    <row r="9412" spans="1:4">
      <c r="A9412" t="s">
        <v>41281</v>
      </c>
      <c r="B9412" t="s">
        <v>41282</v>
      </c>
      <c r="D9412" t="str">
        <f t="shared" si="147"/>
        <v>K30GENENT2 GENENTECH FOUNDATION YR 2 K30GENENT2</v>
      </c>
    </row>
    <row r="9413" spans="1:4">
      <c r="A9413" t="s">
        <v>41283</v>
      </c>
      <c r="B9413" t="s">
        <v>41284</v>
      </c>
      <c r="D9413" t="str">
        <f t="shared" si="147"/>
        <v>K30GENENT3 GENENTECH FOUNDATION YR 3 K30GENENT3</v>
      </c>
    </row>
    <row r="9414" spans="1:4">
      <c r="A9414" t="s">
        <v>41285</v>
      </c>
      <c r="B9414" t="s">
        <v>41286</v>
      </c>
      <c r="D9414" t="str">
        <f t="shared" si="147"/>
        <v>K30GENENT4 GENENTECH FOUNDATION YR 3 K30GENENT4</v>
      </c>
    </row>
    <row r="9415" spans="1:4">
      <c r="A9415" t="s">
        <v>41287</v>
      </c>
      <c r="B9415" t="s">
        <v>41288</v>
      </c>
      <c r="D9415" t="str">
        <f t="shared" si="147"/>
        <v>K30GENENTE GENENTECH FOUNDATION GRANT K30GENENTE</v>
      </c>
    </row>
    <row r="9416" spans="1:4">
      <c r="A9416" t="s">
        <v>41289</v>
      </c>
      <c r="B9416" t="s">
        <v>41290</v>
      </c>
      <c r="D9416" t="str">
        <f t="shared" si="147"/>
        <v>K30MFGENE2 Facciotti STEM GENENTECH YR 2 K30MFGENE2</v>
      </c>
    </row>
    <row r="9417" spans="1:4">
      <c r="A9417" t="s">
        <v>41291</v>
      </c>
      <c r="B9417" t="s">
        <v>41292</v>
      </c>
      <c r="D9417" t="str">
        <f t="shared" si="147"/>
        <v>K30MFGENE3 Facciotti STEM GENENTECH YR 3 K30MFGENE3</v>
      </c>
    </row>
    <row r="9418" spans="1:4">
      <c r="A9418" t="s">
        <v>41293</v>
      </c>
      <c r="B9418" t="s">
        <v>41294</v>
      </c>
      <c r="D9418" t="str">
        <f t="shared" si="147"/>
        <v>K30STMNGF2 GENENTECH FOUNDATION YR 2 K30STMNGF2</v>
      </c>
    </row>
    <row r="9419" spans="1:4">
      <c r="A9419" t="s">
        <v>41295</v>
      </c>
      <c r="B9419" t="s">
        <v>41296</v>
      </c>
      <c r="D9419" t="str">
        <f t="shared" si="147"/>
        <v>K30STMNGF3 GENENTECH FOUNDATION YR 3 K30STMNGF3</v>
      </c>
    </row>
    <row r="9420" spans="1:4">
      <c r="A9420" t="s">
        <v>41297</v>
      </c>
      <c r="B9420" t="s">
        <v>41298</v>
      </c>
      <c r="D9420" t="str">
        <f t="shared" si="147"/>
        <v>K30STMNGFG GENENTECH FOUNDATION GRANT K30STMNGFG</v>
      </c>
    </row>
    <row r="9421" spans="1:4">
      <c r="A9421" t="s">
        <v>41299</v>
      </c>
      <c r="B9421" t="s">
        <v>41300</v>
      </c>
      <c r="D9421" t="str">
        <f t="shared" si="147"/>
        <v>K30BGBBAYR 11 24 2020 Bayer K30BGBBAYR</v>
      </c>
    </row>
    <row r="9422" spans="1:4">
      <c r="A9422" t="s">
        <v>41301</v>
      </c>
      <c r="B9422" t="s">
        <v>41302</v>
      </c>
      <c r="D9422" t="str">
        <f t="shared" si="147"/>
        <v>KS0LINIH19 MPHA NIH R01 IZU KS0LINIH19</v>
      </c>
    </row>
    <row r="9423" spans="1:4">
      <c r="A9423" t="s">
        <v>41303</v>
      </c>
      <c r="B9423" t="s">
        <v>41304</v>
      </c>
      <c r="D9423" t="str">
        <f t="shared" si="147"/>
        <v>K3080C81CG 12 14 20 Arla Foods Bovine Milk Osacc K3080C81CG</v>
      </c>
    </row>
    <row r="9424" spans="1:4">
      <c r="A9424" t="s">
        <v>41305</v>
      </c>
      <c r="B9424" t="s">
        <v>41306</v>
      </c>
      <c r="D9424" t="str">
        <f t="shared" si="147"/>
        <v>K30DAMARLA 12 31 22 Arla Foods Bovine Milk Osacc K30DAMARLA</v>
      </c>
    </row>
    <row r="9425" spans="1:4">
      <c r="A9425" t="s">
        <v>41307</v>
      </c>
      <c r="B9425" t="s">
        <v>41308</v>
      </c>
      <c r="D9425" t="str">
        <f t="shared" si="147"/>
        <v>K30DXBARLA 12 31 22 Arla Foods Bovine Milk Osacc K30DXBARLA</v>
      </c>
    </row>
    <row r="9426" spans="1:4">
      <c r="A9426" t="s">
        <v>41309</v>
      </c>
      <c r="B9426" t="s">
        <v>41310</v>
      </c>
      <c r="D9426" t="str">
        <f t="shared" si="147"/>
        <v>K30VPCCZ90 CNPRC Stern MyoKardia K30VPCCZ90</v>
      </c>
    </row>
    <row r="9427" spans="1:4">
      <c r="A9427" t="s">
        <v>41311</v>
      </c>
      <c r="B9427" t="s">
        <v>41312</v>
      </c>
      <c r="D9427" t="str">
        <f t="shared" si="147"/>
        <v>KS0CEJAN02 MED URO JANSSEN APALUTAMIDE 12 19 12 27 KS0CEJAN02</v>
      </c>
    </row>
    <row r="9428" spans="1:4">
      <c r="A9428" t="s">
        <v>41313</v>
      </c>
      <c r="B9428" t="s">
        <v>41314</v>
      </c>
      <c r="D9428" t="str">
        <f t="shared" si="147"/>
        <v>K30BAR0498 LAWR ZHU BARKER COVER CROP STRATEGIES K30BAR0498</v>
      </c>
    </row>
    <row r="9429" spans="1:4">
      <c r="A9429" t="s">
        <v>41315</v>
      </c>
      <c r="B9429" t="s">
        <v>41316</v>
      </c>
      <c r="D9429" t="str">
        <f t="shared" si="147"/>
        <v>K30LHA1032 NUTR Allen NACA 58 2032 1 032 K30LHA1032</v>
      </c>
    </row>
    <row r="9430" spans="1:4">
      <c r="A9430" t="s">
        <v>41317</v>
      </c>
      <c r="B9430" t="s">
        <v>41318</v>
      </c>
      <c r="D9430" t="str">
        <f t="shared" si="147"/>
        <v>KS0CASG801 MED IMCA SINGH BOSTON SCIENTIFIC S2436 KS0CASG801</v>
      </c>
    </row>
    <row r="9431" spans="1:4">
      <c r="A9431" t="s">
        <v>41319</v>
      </c>
      <c r="B9431" t="s">
        <v>41320</v>
      </c>
      <c r="D9431" t="str">
        <f t="shared" si="147"/>
        <v>K30OMF0006 LOW PWR MICROW OSILATOR LMO PHS II AOS K30OMF0006</v>
      </c>
    </row>
    <row r="9432" spans="1:4">
      <c r="A9432" t="s">
        <v>41321</v>
      </c>
      <c r="B9432" t="s">
        <v>41322</v>
      </c>
      <c r="D9432" t="str">
        <f t="shared" si="147"/>
        <v>KS0RCMAPMA Cudmore NIH A20 2537 KS0RCMAPMA</v>
      </c>
    </row>
    <row r="9433" spans="1:4">
      <c r="A9433" t="s">
        <v>41323</v>
      </c>
      <c r="B9433" t="s">
        <v>41324</v>
      </c>
      <c r="D9433" t="str">
        <f t="shared" si="147"/>
        <v>K30MXH5NI2 HE M HUO Aging NIH NIA 80D07 59 5 K30MXH5NI2</v>
      </c>
    </row>
    <row r="9434" spans="1:4">
      <c r="A9434" t="s">
        <v>41325</v>
      </c>
      <c r="B9434" t="s">
        <v>41326</v>
      </c>
      <c r="D9434" t="str">
        <f t="shared" si="147"/>
        <v>K30MXH5NIA HE M HUO Aging NIH NIA 80D07 K30MXH5NIA</v>
      </c>
    </row>
    <row r="9435" spans="1:4">
      <c r="A9435" t="s">
        <v>41327</v>
      </c>
      <c r="B9435" t="s">
        <v>41328</v>
      </c>
      <c r="D9435" t="str">
        <f t="shared" si="147"/>
        <v>K30MOLEHDM CHEM MURRAY NIH R35GM142892 0 K30MOLEHDM</v>
      </c>
    </row>
    <row r="9436" spans="1:4">
      <c r="A9436" t="s">
        <v>41329</v>
      </c>
      <c r="B9436" t="s">
        <v>41330</v>
      </c>
      <c r="D9436" t="str">
        <f t="shared" si="147"/>
        <v>K30LERAPID MAE S LEE NASA 80NSSC21M0070 K30LERAPID</v>
      </c>
    </row>
    <row r="9437" spans="1:4">
      <c r="A9437" t="s">
        <v>41331</v>
      </c>
      <c r="B9437" t="s">
        <v>41332</v>
      </c>
      <c r="D9437" t="str">
        <f t="shared" si="147"/>
        <v>K302380D10 CS IBS Architectural Structures Panetta K302380D10</v>
      </c>
    </row>
    <row r="9438" spans="1:4">
      <c r="A9438" t="s">
        <v>41333</v>
      </c>
      <c r="B9438" t="s">
        <v>41334</v>
      </c>
      <c r="D9438" t="str">
        <f t="shared" si="147"/>
        <v>K30RKDOE21 INC DEPARTMENT OF ENERGY OFFICE DE SC002 K30RKDOE21</v>
      </c>
    </row>
    <row r="9439" spans="1:4">
      <c r="A9439" t="s">
        <v>41335</v>
      </c>
      <c r="B9439" t="s">
        <v>41336</v>
      </c>
      <c r="D9439" t="str">
        <f t="shared" si="147"/>
        <v>KS0IDTG307 MED IMID THOMPSON MAYO CLINIC KS0IDTG307</v>
      </c>
    </row>
    <row r="9440" spans="1:4">
      <c r="A9440" t="s">
        <v>41337</v>
      </c>
      <c r="B9440" t="s">
        <v>41338</v>
      </c>
      <c r="D9440" t="str">
        <f t="shared" si="147"/>
        <v>K30DSELA01 Segal NIH R21ES033460 ELA K30DSELA01</v>
      </c>
    </row>
    <row r="9441" spans="1:4">
      <c r="A9441" t="s">
        <v>41339</v>
      </c>
      <c r="B9441" t="s">
        <v>41340</v>
      </c>
      <c r="D9441" t="str">
        <f t="shared" si="147"/>
        <v>K30IMCSHYU CHEM Yu IMCS 2021 K30IMCSHYU</v>
      </c>
    </row>
    <row r="9442" spans="1:4">
      <c r="A9442" t="s">
        <v>41341</v>
      </c>
      <c r="B9442" t="s">
        <v>41342</v>
      </c>
      <c r="D9442" t="str">
        <f t="shared" si="147"/>
        <v>K30RVDNIH2 NPB Dekock NIH Fellowship Award Yr 2 K30RVDNIH2</v>
      </c>
    </row>
    <row r="9443" spans="1:4">
      <c r="A9443" t="s">
        <v>41343</v>
      </c>
      <c r="B9443" t="s">
        <v>41344</v>
      </c>
      <c r="D9443" t="str">
        <f t="shared" si="147"/>
        <v>K30RVDNIHF NPB Dekock NIH Fellowship award K30RVDNIHF</v>
      </c>
    </row>
    <row r="9444" spans="1:4">
      <c r="A9444" t="s">
        <v>41345</v>
      </c>
      <c r="B9444" t="s">
        <v>41346</v>
      </c>
      <c r="D9444" t="str">
        <f t="shared" si="147"/>
        <v>K30VCPIVMJ MAE VAN DAM C P NASA A22 1969 K30VCPIVMJ</v>
      </c>
    </row>
    <row r="9445" spans="1:4">
      <c r="A9445" t="s">
        <v>41347</v>
      </c>
      <c r="B9445" t="s">
        <v>41348</v>
      </c>
      <c r="D9445" t="str">
        <f t="shared" si="147"/>
        <v>KS0NEYB500 MED IMNE YOUNG SATELLITE HEALTHCARE KS0NEYB500</v>
      </c>
    </row>
    <row r="9446" spans="1:4">
      <c r="A9446" t="s">
        <v>41349</v>
      </c>
      <c r="B9446" t="s">
        <v>41350</v>
      </c>
      <c r="D9446" t="str">
        <f t="shared" si="147"/>
        <v>KS0RHLN203 MED IMRH LANE NIH 1R01AG070647 KS0RHLN203</v>
      </c>
    </row>
    <row r="9447" spans="1:4">
      <c r="A9447" t="s">
        <v>41351</v>
      </c>
      <c r="B9447" t="s">
        <v>41352</v>
      </c>
      <c r="D9447" t="str">
        <f t="shared" si="147"/>
        <v>KS0GMBS202 MED IMGM BROWN NIH R01DK122087 KS0GMBS202</v>
      </c>
    </row>
    <row r="9448" spans="1:4">
      <c r="A9448" t="s">
        <v>41353</v>
      </c>
      <c r="B9448" t="s">
        <v>41354</v>
      </c>
      <c r="D9448" t="str">
        <f t="shared" si="147"/>
        <v>K30SBHFSP1 Brady HFSP RGP0067 2021 K30SBHFSP1</v>
      </c>
    </row>
    <row r="9449" spans="1:4">
      <c r="A9449" t="s">
        <v>41355</v>
      </c>
      <c r="B9449" t="s">
        <v>41356</v>
      </c>
      <c r="D9449" t="str">
        <f t="shared" si="147"/>
        <v>K30DWYAIR2 CMB DWYER PHS HEALTH RESOURCES UCLA K30DWYAIR2</v>
      </c>
    </row>
    <row r="9450" spans="1:4">
      <c r="A9450" t="s">
        <v>41357</v>
      </c>
      <c r="B9450" t="s">
        <v>41358</v>
      </c>
      <c r="D9450" t="str">
        <f t="shared" si="147"/>
        <v>K30DWYAIRP CMB DWYER PHS HEALTH RESOURCES UCLA K30DWYAIRP</v>
      </c>
    </row>
    <row r="9451" spans="1:4">
      <c r="A9451" t="s">
        <v>41359</v>
      </c>
      <c r="B9451" t="s">
        <v>41360</v>
      </c>
      <c r="D9451" t="str">
        <f t="shared" si="147"/>
        <v>K30DWYAIRQ CMB DWYER PHS HEALTH RESOURCES UCLA K30DWYAIRQ</v>
      </c>
    </row>
    <row r="9452" spans="1:4">
      <c r="A9452" t="s">
        <v>41361</v>
      </c>
      <c r="B9452" t="s">
        <v>41362</v>
      </c>
      <c r="D9452" t="str">
        <f t="shared" si="147"/>
        <v>KS0CLORGAN C LEE ORGANOGENESIS INC 5 31 2024 KS0CLORGAN</v>
      </c>
    </row>
    <row r="9453" spans="1:4">
      <c r="A9453" t="s">
        <v>41363</v>
      </c>
      <c r="B9453" t="s">
        <v>41364</v>
      </c>
      <c r="D9453" t="str">
        <f t="shared" si="147"/>
        <v>KS0SBNIH02 BOYD DENTAL CRANIO NIH R03 GRANT Y1 KS0SBNIH02</v>
      </c>
    </row>
    <row r="9454" spans="1:4">
      <c r="A9454" t="s">
        <v>41365</v>
      </c>
      <c r="B9454" t="s">
        <v>41366</v>
      </c>
      <c r="D9454" t="str">
        <f t="shared" si="147"/>
        <v>K30NF80D29 WFCB Eff 10 1 2021 sub award from UCSC K30NF80D29</v>
      </c>
    </row>
    <row r="9455" spans="1:4">
      <c r="A9455" t="s">
        <v>41367</v>
      </c>
      <c r="B9455" t="s">
        <v>41368</v>
      </c>
      <c r="D9455" t="str">
        <f t="shared" si="147"/>
        <v>KS0NT80D31 MEDPATH ABBOTT POC CS 2021 0008 KS0NT80D31</v>
      </c>
    </row>
    <row r="9456" spans="1:4">
      <c r="A9456" t="s">
        <v>41369</v>
      </c>
      <c r="B9456" t="s">
        <v>41370</v>
      </c>
      <c r="D9456" t="str">
        <f t="shared" si="147"/>
        <v>K30BKG5USD ARE GOODRICH USDA CITRUS GREENING K30BKG5USD</v>
      </c>
    </row>
    <row r="9457" spans="1:4">
      <c r="A9457" t="s">
        <v>41371</v>
      </c>
      <c r="B9457" t="s">
        <v>41372</v>
      </c>
      <c r="D9457" t="str">
        <f t="shared" si="147"/>
        <v>K30TMA2FN2 ARE Anderson T Sea Grant Yr 2 FINA K30TMA2FN2</v>
      </c>
    </row>
    <row r="9458" spans="1:4">
      <c r="A9458" t="s">
        <v>41373</v>
      </c>
      <c r="B9458" t="s">
        <v>41374</v>
      </c>
      <c r="D9458" t="str">
        <f t="shared" si="147"/>
        <v>K30TMA2SEA ARE Anderson T Sea Grant Yr 1 FINA K30TMA2SEA</v>
      </c>
    </row>
    <row r="9459" spans="1:4">
      <c r="A9459" t="s">
        <v>41375</v>
      </c>
      <c r="B9459" t="s">
        <v>41376</v>
      </c>
      <c r="D9459" t="str">
        <f t="shared" si="147"/>
        <v>K30TMA2SG2 ARE Anderson T Sea Grant Yr 2 Acct K30TMA2SG2</v>
      </c>
    </row>
    <row r="9460" spans="1:4">
      <c r="A9460" t="s">
        <v>41377</v>
      </c>
      <c r="B9460" t="s">
        <v>41378</v>
      </c>
      <c r="D9460" t="str">
        <f t="shared" si="147"/>
        <v>K30TMA2SGR ARE Thomas Anderson Sea Grant K30TMA2SGR</v>
      </c>
    </row>
    <row r="9461" spans="1:4">
      <c r="A9461" t="s">
        <v>41379</v>
      </c>
      <c r="B9461" t="s">
        <v>41380</v>
      </c>
      <c r="D9461" t="str">
        <f t="shared" si="147"/>
        <v>K30KB80D36 FULBRIGHT COLOMBIA A22 2441 K30KB80D36</v>
      </c>
    </row>
    <row r="9462" spans="1:4">
      <c r="A9462" t="s">
        <v>41381</v>
      </c>
      <c r="B9462" t="s">
        <v>41382</v>
      </c>
      <c r="D9462" t="str">
        <f t="shared" si="147"/>
        <v>K302380D37 CS NSF Heterogenous Network Zhang K302380D37</v>
      </c>
    </row>
    <row r="9463" spans="1:4">
      <c r="A9463" t="s">
        <v>41383</v>
      </c>
      <c r="B9463" t="s">
        <v>41384</v>
      </c>
      <c r="D9463" t="str">
        <f t="shared" si="147"/>
        <v>K30JOUSG23 ECE OWENS HEC RAS 2D GRAPHICS PROCESSOR K30JOUSG23</v>
      </c>
    </row>
    <row r="9464" spans="1:4">
      <c r="A9464" t="s">
        <v>41385</v>
      </c>
      <c r="B9464" t="s">
        <v>41386</v>
      </c>
      <c r="D9464" t="str">
        <f t="shared" si="147"/>
        <v>K30JOUSG24 USGS HEC RAS 2D GPU Yr 2 K30JOUSG24</v>
      </c>
    </row>
    <row r="9465" spans="1:4">
      <c r="A9465" t="s">
        <v>41387</v>
      </c>
      <c r="B9465" t="s">
        <v>41388</v>
      </c>
      <c r="D9465" t="str">
        <f t="shared" si="147"/>
        <v>K30APSFB08 PS KHALSA 2022 23 DRI FFAR VIA MEYER K30APSFB08</v>
      </c>
    </row>
    <row r="9466" spans="1:4">
      <c r="A9466" t="s">
        <v>41389</v>
      </c>
      <c r="B9466" t="s">
        <v>41390</v>
      </c>
      <c r="D9466" t="str">
        <f t="shared" si="147"/>
        <v>K30APSFB78 PS KHALSA 2022 23 DRI FFAR VIA MEYER YR3 K30APSFB78</v>
      </c>
    </row>
    <row r="9467" spans="1:4">
      <c r="A9467" t="s">
        <v>41391</v>
      </c>
      <c r="B9467" t="s">
        <v>41392</v>
      </c>
      <c r="D9467" t="str">
        <f t="shared" si="147"/>
        <v>K30DMMDRI2 AN SCI MEYER DRI US DAIRY K30DMMDRI2</v>
      </c>
    </row>
    <row r="9468" spans="1:4">
      <c r="A9468" t="s">
        <v>41393</v>
      </c>
      <c r="B9468" t="s">
        <v>41394</v>
      </c>
      <c r="D9468" t="str">
        <f t="shared" si="147"/>
        <v>K30DMMDRI3 AN SCI MEYER DRI US DAIRY YR 3 K30DMMDRI3</v>
      </c>
    </row>
    <row r="9469" spans="1:4">
      <c r="A9469" t="s">
        <v>41395</v>
      </c>
      <c r="B9469" t="s">
        <v>41396</v>
      </c>
      <c r="D9469" t="str">
        <f t="shared" si="147"/>
        <v>K30DMMDRIA AN SCI MEYER DRI US DAIRY K30DMMDRIA</v>
      </c>
    </row>
    <row r="9470" spans="1:4">
      <c r="A9470" t="s">
        <v>41397</v>
      </c>
      <c r="B9470" t="s">
        <v>41398</v>
      </c>
      <c r="D9470" t="str">
        <f t="shared" si="147"/>
        <v>K30HOR310A LAWR AWRH DAIRY PI MEYER YEAR 3 K30HOR310A</v>
      </c>
    </row>
    <row r="9471" spans="1:4">
      <c r="A9471" t="s">
        <v>41399</v>
      </c>
      <c r="B9471" t="s">
        <v>41400</v>
      </c>
      <c r="D9471" t="str">
        <f t="shared" si="147"/>
        <v>K30HORW310 LAWR AWRH DAIRYRESINST DR MEYER DAIRY K30HORW310</v>
      </c>
    </row>
    <row r="9472" spans="1:4">
      <c r="A9472" t="s">
        <v>41401</v>
      </c>
      <c r="B9472" t="s">
        <v>41402</v>
      </c>
      <c r="D9472" t="str">
        <f t="shared" si="147"/>
        <v>K30FOG0D42 LAWR FOGLIA NSF Integrated Assessment o K30FOG0D42</v>
      </c>
    </row>
    <row r="9473" spans="1:4">
      <c r="A9473" t="s">
        <v>41403</v>
      </c>
      <c r="B9473" t="s">
        <v>41404</v>
      </c>
      <c r="D9473" t="str">
        <f t="shared" si="147"/>
        <v>K30TERC254 TENV USBR Deployment of in situ Sensors K30TERC254</v>
      </c>
    </row>
    <row r="9474" spans="1:4">
      <c r="A9474" t="s">
        <v>41405</v>
      </c>
      <c r="B9474" t="s">
        <v>41406</v>
      </c>
      <c r="D9474" t="str">
        <f t="shared" si="147"/>
        <v>K302379D90 CS NSF Foundations for Correct Gonzalez K302379D90</v>
      </c>
    </row>
    <row r="9475" spans="1:4">
      <c r="A9475" t="s">
        <v>41407</v>
      </c>
      <c r="B9475" t="s">
        <v>41408</v>
      </c>
      <c r="D9475" t="str">
        <f t="shared" ref="D9475:D9538" si="148">A9475&amp;" "&amp;B9475</f>
        <v>K30SIVNIH5 BME NIH AWD R01GM121885 K30SIVNIH5</v>
      </c>
    </row>
    <row r="9476" spans="1:4">
      <c r="A9476" t="s">
        <v>41409</v>
      </c>
      <c r="B9476" t="s">
        <v>41410</v>
      </c>
      <c r="D9476" t="str">
        <f t="shared" si="148"/>
        <v>K30IMONSF1 JMIE MNTZ NSF CO2PIP COLLAB K30IMONSF1</v>
      </c>
    </row>
    <row r="9477" spans="1:4">
      <c r="A9477" t="s">
        <v>41411</v>
      </c>
      <c r="B9477" t="s">
        <v>41412</v>
      </c>
      <c r="D9477" t="str">
        <f t="shared" si="148"/>
        <v>K30IMONSFP JMIE MNTZ NSF PARTICIPANT SUPPORT K30IMONSFP</v>
      </c>
    </row>
    <row r="9478" spans="1:4">
      <c r="A9478" t="s">
        <v>41413</v>
      </c>
      <c r="B9478" t="s">
        <v>41414</v>
      </c>
      <c r="D9478" t="str">
        <f t="shared" si="148"/>
        <v>KS0HOKK842 MED IMHO LI NOVARTIS CINC280AUS12 KS0HOKK842</v>
      </c>
    </row>
    <row r="9479" spans="1:4">
      <c r="A9479" t="s">
        <v>41415</v>
      </c>
      <c r="B9479" t="s">
        <v>41416</v>
      </c>
      <c r="D9479" t="str">
        <f t="shared" si="148"/>
        <v>K30BYF76EP IARPA 3D EPIC FAINCING K30BYF76EP</v>
      </c>
    </row>
    <row r="9480" spans="1:4">
      <c r="A9480" t="s">
        <v>41417</v>
      </c>
      <c r="B9480" t="s">
        <v>41418</v>
      </c>
      <c r="D9480" t="str">
        <f t="shared" si="148"/>
        <v>K30BYF77EP IARPA PHASE B K30BYF77EP</v>
      </c>
    </row>
    <row r="9481" spans="1:4">
      <c r="A9481" t="s">
        <v>41419</v>
      </c>
      <c r="B9481" t="s">
        <v>41420</v>
      </c>
      <c r="D9481" t="str">
        <f t="shared" si="148"/>
        <v>K30BJ80D52 ECNS U CHICAGO NSF J BUSHNELL 80D52 K30BJ80D52</v>
      </c>
    </row>
    <row r="9482" spans="1:4">
      <c r="A9482" t="s">
        <v>41421</v>
      </c>
      <c r="B9482" t="s">
        <v>41422</v>
      </c>
      <c r="D9482" t="str">
        <f t="shared" si="148"/>
        <v>K304873277 Rodier CARB San Joaquin Council Gov K304873277</v>
      </c>
    </row>
    <row r="9483" spans="1:4">
      <c r="A9483" t="s">
        <v>41423</v>
      </c>
      <c r="B9483" t="s">
        <v>41424</v>
      </c>
      <c r="D9483" t="str">
        <f t="shared" si="148"/>
        <v>K30SXS5DDC ESP Sadro Disentangle Drivers of Cycling K30SXS5DDC</v>
      </c>
    </row>
    <row r="9484" spans="1:4">
      <c r="A9484" t="s">
        <v>41425</v>
      </c>
      <c r="B9484" t="s">
        <v>41426</v>
      </c>
      <c r="D9484" t="str">
        <f t="shared" si="148"/>
        <v>KS0NERB202 MED IMNE ROSHANRAVAN NIH R01DK129793 KS0NERB202</v>
      </c>
    </row>
    <row r="9485" spans="1:4">
      <c r="A9485" t="s">
        <v>41427</v>
      </c>
      <c r="B9485" t="s">
        <v>41428</v>
      </c>
      <c r="D9485" t="str">
        <f t="shared" si="148"/>
        <v>K30CHDOEDD Chem Donadio DOE grant A22 0453 K30CHDOEDD</v>
      </c>
    </row>
    <row r="9486" spans="1:4">
      <c r="A9486" t="s">
        <v>41429</v>
      </c>
      <c r="B9486" t="s">
        <v>41430</v>
      </c>
      <c r="D9486" t="str">
        <f t="shared" si="148"/>
        <v>K30KKT5ED2 HE Twibell US Dept Education YR2 K30KKT5ED2</v>
      </c>
    </row>
    <row r="9487" spans="1:4">
      <c r="A9487" t="s">
        <v>41431</v>
      </c>
      <c r="B9487" t="s">
        <v>41432</v>
      </c>
      <c r="D9487" t="str">
        <f t="shared" si="148"/>
        <v>K30KKT5EDU HE Twibell US Dept Education YR1 K30KKT5EDU</v>
      </c>
    </row>
    <row r="9488" spans="1:4">
      <c r="A9488" t="s">
        <v>41433</v>
      </c>
      <c r="B9488" t="s">
        <v>41434</v>
      </c>
      <c r="D9488" t="str">
        <f t="shared" si="148"/>
        <v>K30HAR249A LAWR HARTER USDA Watershed models K30HAR249A</v>
      </c>
    </row>
    <row r="9489" spans="1:4">
      <c r="A9489" t="s">
        <v>41435</v>
      </c>
      <c r="B9489" t="s">
        <v>41436</v>
      </c>
      <c r="D9489" t="str">
        <f t="shared" si="148"/>
        <v>K30MBJGA83 MCB JGA 1R01HL151983 01A1 K30MBJGA83</v>
      </c>
    </row>
    <row r="9490" spans="1:4">
      <c r="A9490" t="s">
        <v>41437</v>
      </c>
      <c r="B9490" t="s">
        <v>41438</v>
      </c>
      <c r="D9490" t="str">
        <f t="shared" si="148"/>
        <v>KS0PMZA209 MED IMPM ZEKI ALBECK NIH R01 KS0PMZA209</v>
      </c>
    </row>
    <row r="9491" spans="1:4">
      <c r="A9491" t="s">
        <v>41439</v>
      </c>
      <c r="B9491" t="s">
        <v>41440</v>
      </c>
      <c r="D9491" t="str">
        <f t="shared" si="148"/>
        <v>KS0WMUMM26 DERM MURPHY UnivOfMinnesota 4 21 3 2026 KS0WMUMM26</v>
      </c>
    </row>
    <row r="9492" spans="1:4">
      <c r="A9492" t="s">
        <v>41441</v>
      </c>
      <c r="B9492" t="s">
        <v>41442</v>
      </c>
      <c r="D9492" t="str">
        <f t="shared" si="148"/>
        <v>K30APSFA83 PS BRUMMER USDA SAC HEMP GERMPLASM K30APSFA83</v>
      </c>
    </row>
    <row r="9493" spans="1:4">
      <c r="A9493" t="s">
        <v>41443</v>
      </c>
      <c r="B9493" t="s">
        <v>41444</v>
      </c>
      <c r="D9493" t="str">
        <f t="shared" si="148"/>
        <v>K30S4LKSBF CEE DWR Sacramento Basin Forecasting K30S4LKSBF</v>
      </c>
    </row>
    <row r="9494" spans="1:4">
      <c r="A9494" t="s">
        <v>41445</v>
      </c>
      <c r="B9494" t="s">
        <v>41446</v>
      </c>
      <c r="D9494" t="str">
        <f t="shared" si="148"/>
        <v>K30APSM653 PS TRICAL HEGARTY K30APSM653</v>
      </c>
    </row>
    <row r="9495" spans="1:4">
      <c r="A9495" t="s">
        <v>41447</v>
      </c>
      <c r="B9495" t="s">
        <v>41448</v>
      </c>
      <c r="D9495" t="str">
        <f t="shared" si="148"/>
        <v>K30JTSRBEN 6 30 22 Reckitt Benckiser NAD AA Milk K30JTSRBEN</v>
      </c>
    </row>
    <row r="9496" spans="1:4">
      <c r="A9496" t="s">
        <v>41449</v>
      </c>
      <c r="B9496" t="s">
        <v>41450</v>
      </c>
      <c r="D9496" t="str">
        <f t="shared" si="148"/>
        <v>K30SCWRBEN 6 30 22 Reckitt Benckiser NAD AA Milk K30SCWRBEN</v>
      </c>
    </row>
    <row r="9497" spans="1:4">
      <c r="A9497" t="s">
        <v>41451</v>
      </c>
      <c r="B9497" t="s">
        <v>41452</v>
      </c>
      <c r="D9497" t="str">
        <f t="shared" si="148"/>
        <v>K30JCC0D74 Gabe Foote Exotic Bark Beetle K30JCC0D74</v>
      </c>
    </row>
    <row r="9498" spans="1:4">
      <c r="A9498" t="s">
        <v>41453</v>
      </c>
      <c r="B9498" t="s">
        <v>41454</v>
      </c>
      <c r="D9498" t="str">
        <f t="shared" si="148"/>
        <v>K30CLWYETH Carvajal Krueger v Wyeth Settlement K30CLWYETH</v>
      </c>
    </row>
    <row r="9499" spans="1:4">
      <c r="A9499" t="s">
        <v>41455</v>
      </c>
      <c r="B9499" t="s">
        <v>41456</v>
      </c>
      <c r="D9499" t="str">
        <f t="shared" si="148"/>
        <v>KS0CAVA503 MED IMCA VILLABLANCA KRUEGER V WYETH KS0CAVA503</v>
      </c>
    </row>
    <row r="9500" spans="1:4">
      <c r="A9500" t="s">
        <v>41457</v>
      </c>
      <c r="B9500" t="s">
        <v>41458</v>
      </c>
      <c r="D9500" t="str">
        <f t="shared" si="148"/>
        <v>KS0CAVA504 MED IMCA VILLABLANCA KRUEGER V WYETH BS KS0CAVA504</v>
      </c>
    </row>
    <row r="9501" spans="1:4">
      <c r="A9501" t="s">
        <v>41459</v>
      </c>
      <c r="B9501" t="s">
        <v>41460</v>
      </c>
      <c r="D9501" t="str">
        <f t="shared" si="148"/>
        <v>KS0CAVA505 MED IMCA VILLABLANCA KRUEGER V WYETH DB KS0CAVA505</v>
      </c>
    </row>
    <row r="9502" spans="1:4">
      <c r="A9502" t="s">
        <v>41461</v>
      </c>
      <c r="B9502" t="s">
        <v>41462</v>
      </c>
      <c r="D9502" t="str">
        <f t="shared" si="148"/>
        <v>KS0DMPWHP1 MED PHS MIGLIORETTI WYETH WOMENS HEALTH KS0DMPWHP1</v>
      </c>
    </row>
    <row r="9503" spans="1:4">
      <c r="A9503" t="s">
        <v>41463</v>
      </c>
      <c r="B9503" t="s">
        <v>41464</v>
      </c>
      <c r="D9503" t="str">
        <f t="shared" si="148"/>
        <v>KS0MRAH600 MED RES KRUEGER V WYETH SETTLEMENT KS0MRAH600</v>
      </c>
    </row>
    <row r="9504" spans="1:4">
      <c r="A9504" t="s">
        <v>41465</v>
      </c>
      <c r="B9504" t="s">
        <v>41466</v>
      </c>
      <c r="D9504" t="str">
        <f t="shared" si="148"/>
        <v>KS0MRAH601 MED RES KRUEGER V WYETH SETTLEMENT KS0MRAH601</v>
      </c>
    </row>
    <row r="9505" spans="1:4">
      <c r="A9505" t="s">
        <v>41467</v>
      </c>
      <c r="B9505" t="s">
        <v>41468</v>
      </c>
      <c r="D9505" t="str">
        <f t="shared" si="148"/>
        <v>KS0RWPOCE1 MED PHS WHITMER WYETH OWASIS CEE CORE KS0RWPOCE1</v>
      </c>
    </row>
    <row r="9506" spans="1:4">
      <c r="A9506" t="s">
        <v>41469</v>
      </c>
      <c r="B9506" t="s">
        <v>41470</v>
      </c>
      <c r="D9506" t="str">
        <f t="shared" si="148"/>
        <v>KS0RWPOCL1 MED PHS WHITMER WYETH OWASIS CLINICAL KS0RWPOCL1</v>
      </c>
    </row>
    <row r="9507" spans="1:4">
      <c r="A9507" t="s">
        <v>41471</v>
      </c>
      <c r="B9507" t="s">
        <v>41472</v>
      </c>
      <c r="D9507" t="str">
        <f t="shared" si="148"/>
        <v>KS0RWPOWA1 MED PHS WHITMER WYETH OWASIS ADMIN KS0RWPOWA1</v>
      </c>
    </row>
    <row r="9508" spans="1:4">
      <c r="A9508" t="s">
        <v>41473</v>
      </c>
      <c r="B9508" t="s">
        <v>41474</v>
      </c>
      <c r="D9508" t="str">
        <f t="shared" si="148"/>
        <v>K30VPCDZ80 CNPRC Morrison C06OD030083 0 K30VPCDZ80</v>
      </c>
    </row>
    <row r="9509" spans="1:4">
      <c r="A9509" t="s">
        <v>41475</v>
      </c>
      <c r="B9509" t="s">
        <v>41476</v>
      </c>
      <c r="D9509" t="str">
        <f t="shared" si="148"/>
        <v>KS0CACN263 MED IMCA CHIAMVIMONVAT NIH U01HL160274 KS0CACN263</v>
      </c>
    </row>
    <row r="9510" spans="1:4">
      <c r="A9510" t="s">
        <v>41477</v>
      </c>
      <c r="B9510" t="s">
        <v>41478</v>
      </c>
      <c r="D9510" t="str">
        <f t="shared" si="148"/>
        <v>KS0CACN268 MED IMCA CHIAMVIMONVAT NIH U01 DIV SUPPL KS0CACN268</v>
      </c>
    </row>
    <row r="9511" spans="1:4">
      <c r="A9511" t="s">
        <v>41479</v>
      </c>
      <c r="B9511" t="s">
        <v>41480</v>
      </c>
      <c r="D9511" t="str">
        <f t="shared" si="148"/>
        <v>KS0CACN269 MED IMCA CHIAMVIMONVAT NIH U01 DIV SUPY2 KS0CACN269</v>
      </c>
    </row>
    <row r="9512" spans="1:4">
      <c r="A9512" t="s">
        <v>41481</v>
      </c>
      <c r="B9512" t="s">
        <v>41482</v>
      </c>
      <c r="D9512" t="str">
        <f t="shared" si="148"/>
        <v>KS0CACN270 MED IMCA NIP NIH U01HL160274 YEAR 2 KS0CACN270</v>
      </c>
    </row>
    <row r="9513" spans="1:4">
      <c r="A9513" t="s">
        <v>41483</v>
      </c>
      <c r="B9513" t="s">
        <v>41484</v>
      </c>
      <c r="D9513" t="str">
        <f t="shared" si="148"/>
        <v>KS0CACN271 MED IMCA NIP NIH U01HL160274 YEAR 3 KS0CACN271</v>
      </c>
    </row>
    <row r="9514" spans="1:4">
      <c r="A9514" t="s">
        <v>41485</v>
      </c>
      <c r="B9514" t="s">
        <v>41486</v>
      </c>
      <c r="D9514" t="str">
        <f t="shared" si="148"/>
        <v>K3023KMDDD CS K MA NSF Track D Data Driven 2134901 K3023KMDDD</v>
      </c>
    </row>
    <row r="9515" spans="1:4">
      <c r="A9515" t="s">
        <v>41487</v>
      </c>
      <c r="B9515" t="s">
        <v>41488</v>
      </c>
      <c r="D9515" t="str">
        <f t="shared" si="148"/>
        <v>K3023VFDDD CS FILKOV NSF Track DData Driven 2134901 K3023VFDDD</v>
      </c>
    </row>
    <row r="9516" spans="1:4">
      <c r="A9516" t="s">
        <v>41489</v>
      </c>
      <c r="B9516" t="s">
        <v>41490</v>
      </c>
      <c r="D9516" t="str">
        <f t="shared" si="148"/>
        <v>K3023XLDDD CS LIU NSF Track D Data Driven 2134901 K3023XLDDD</v>
      </c>
    </row>
    <row r="9517" spans="1:4">
      <c r="A9517" t="s">
        <v>41491</v>
      </c>
      <c r="B9517" t="s">
        <v>41492</v>
      </c>
      <c r="D9517" t="str">
        <f t="shared" si="148"/>
        <v>K30V435DDD Track D Data Driven Disease Prevention K30V435DDD</v>
      </c>
    </row>
    <row r="9518" spans="1:4">
      <c r="A9518" t="s">
        <v>41493</v>
      </c>
      <c r="B9518" t="s">
        <v>41494</v>
      </c>
      <c r="D9518" t="str">
        <f t="shared" si="148"/>
        <v>K30V735DDD FINA Track D Data Driven Disease Preven K30V735DDD</v>
      </c>
    </row>
    <row r="9519" spans="1:4">
      <c r="A9519" t="s">
        <v>41495</v>
      </c>
      <c r="B9519" t="s">
        <v>41496</v>
      </c>
      <c r="D9519" t="str">
        <f t="shared" si="148"/>
        <v>K30FMSACCF NUTR ENHANCE HEART FAILURE OUTCOMES K30FMSACCF</v>
      </c>
    </row>
    <row r="9520" spans="1:4">
      <c r="A9520" t="s">
        <v>41497</v>
      </c>
      <c r="B9520" t="s">
        <v>41498</v>
      </c>
      <c r="D9520" t="str">
        <f t="shared" si="148"/>
        <v>K30AEX80D8 USDA NIFA 2021 2022 WPDN McRoberts K30AEX80D8</v>
      </c>
    </row>
    <row r="9521" spans="1:4">
      <c r="A9521" t="s">
        <v>41499</v>
      </c>
      <c r="B9521" t="s">
        <v>41500</v>
      </c>
      <c r="D9521" t="str">
        <f t="shared" si="148"/>
        <v>K30CLS80D8 USDA NIFA 2021 2022 WPDN McRoberts K30CLS80D8</v>
      </c>
    </row>
    <row r="9522" spans="1:4">
      <c r="A9522" t="s">
        <v>41501</v>
      </c>
      <c r="B9522" t="s">
        <v>41502</v>
      </c>
      <c r="D9522" t="str">
        <f t="shared" si="148"/>
        <v>K30DNM80D8 USDA NIFA 2021 2023 WPDN K30DNM80D8</v>
      </c>
    </row>
    <row r="9523" spans="1:4">
      <c r="A9523" t="s">
        <v>41503</v>
      </c>
      <c r="B9523" t="s">
        <v>41504</v>
      </c>
      <c r="D9523" t="str">
        <f t="shared" si="148"/>
        <v>K30DNM80DA USDA NIFA 2021 22 WPDN CDFA K30DNM80DA</v>
      </c>
    </row>
    <row r="9524" spans="1:4">
      <c r="A9524" t="s">
        <v>41505</v>
      </c>
      <c r="B9524" t="s">
        <v>41506</v>
      </c>
      <c r="D9524" t="str">
        <f t="shared" si="148"/>
        <v>K30DNM80DB USDA NIFA 2021 22 WPDN Alaska K30DNM80DB</v>
      </c>
    </row>
    <row r="9525" spans="1:4">
      <c r="A9525" t="s">
        <v>41507</v>
      </c>
      <c r="B9525" t="s">
        <v>41508</v>
      </c>
      <c r="D9525" t="str">
        <f t="shared" si="148"/>
        <v>K30DNM80DC USDA NIFA 2021 22 WPDN Arizona K30DNM80DC</v>
      </c>
    </row>
    <row r="9526" spans="1:4">
      <c r="A9526" t="s">
        <v>41509</v>
      </c>
      <c r="B9526" t="s">
        <v>41510</v>
      </c>
      <c r="D9526" t="str">
        <f t="shared" si="148"/>
        <v>K30DNM80DD USDA NIFA 2021 22 WPDN Guam K30DNM80DD</v>
      </c>
    </row>
    <row r="9527" spans="1:4">
      <c r="A9527" t="s">
        <v>41511</v>
      </c>
      <c r="B9527" t="s">
        <v>41512</v>
      </c>
      <c r="D9527" t="str">
        <f t="shared" si="148"/>
        <v>K30DNM80DE USDA NIFA 2021 22 WPDN Hawaii K30DNM80DE</v>
      </c>
    </row>
    <row r="9528" spans="1:4">
      <c r="A9528" t="s">
        <v>41513</v>
      </c>
      <c r="B9528" t="s">
        <v>41514</v>
      </c>
      <c r="D9528" t="str">
        <f t="shared" si="148"/>
        <v>K30DNM80DF USDA NIFA 2021 23 WPDN Idaho K30DNM80DF</v>
      </c>
    </row>
    <row r="9529" spans="1:4">
      <c r="A9529" t="s">
        <v>41515</v>
      </c>
      <c r="B9529" t="s">
        <v>41516</v>
      </c>
      <c r="D9529" t="str">
        <f t="shared" si="148"/>
        <v>K30DNM80DG USDA NIFA 2021 22 WPDN Nevada K30DNM80DG</v>
      </c>
    </row>
    <row r="9530" spans="1:4">
      <c r="A9530" t="s">
        <v>41517</v>
      </c>
      <c r="B9530" t="s">
        <v>41518</v>
      </c>
      <c r="D9530" t="str">
        <f t="shared" si="148"/>
        <v>K30DNM80DH USDA NIFA 2021 22 WPDN New Mexico K30DNM80DH</v>
      </c>
    </row>
    <row r="9531" spans="1:4">
      <c r="A9531" t="s">
        <v>41519</v>
      </c>
      <c r="B9531" t="s">
        <v>41520</v>
      </c>
      <c r="D9531" t="str">
        <f t="shared" si="148"/>
        <v>K30DNM80DI USDA NIFA 2021 22 WPDN Oregon K30DNM80DI</v>
      </c>
    </row>
    <row r="9532" spans="1:4">
      <c r="A9532" t="s">
        <v>41521</v>
      </c>
      <c r="B9532" t="s">
        <v>41522</v>
      </c>
      <c r="D9532" t="str">
        <f t="shared" si="148"/>
        <v>K30DNM80DJ USDA NIFA 2021 23 WPDN Utah K30DNM80DJ</v>
      </c>
    </row>
    <row r="9533" spans="1:4">
      <c r="A9533" t="s">
        <v>41523</v>
      </c>
      <c r="B9533" t="s">
        <v>41524</v>
      </c>
      <c r="D9533" t="str">
        <f t="shared" si="148"/>
        <v>K30DNM80DK USDA NIFA 2021 22 WPDN Washington K30DNM80DK</v>
      </c>
    </row>
    <row r="9534" spans="1:4">
      <c r="A9534" t="s">
        <v>41525</v>
      </c>
      <c r="B9534" t="s">
        <v>41526</v>
      </c>
      <c r="D9534" t="str">
        <f t="shared" si="148"/>
        <v>K30DNM80DX USDA NIFA 2021 2022 WPDN National Mtg K30DNM80DX</v>
      </c>
    </row>
    <row r="9535" spans="1:4">
      <c r="A9535" t="s">
        <v>41527</v>
      </c>
      <c r="B9535" t="s">
        <v>41528</v>
      </c>
      <c r="D9535" t="str">
        <f t="shared" si="148"/>
        <v>K30JMD80D8 USDA NIFA 2021 2022 WPDN McRoberts K30JMD80D8</v>
      </c>
    </row>
    <row r="9536" spans="1:4">
      <c r="A9536" t="s">
        <v>41529</v>
      </c>
      <c r="B9536" t="s">
        <v>41530</v>
      </c>
      <c r="D9536" t="str">
        <f t="shared" si="148"/>
        <v>K30RESPLAT NUTR USDA ERS PURCHASE TO PLATE TOOLS K30RESPLAT</v>
      </c>
    </row>
    <row r="9537" spans="1:4">
      <c r="A9537" t="s">
        <v>41531</v>
      </c>
      <c r="B9537" t="s">
        <v>41532</v>
      </c>
      <c r="D9537" t="str">
        <f t="shared" si="148"/>
        <v>K30TKB5PTP ARE BEATTY USDA ERS PURCH TO PLATE TOOL K30TKB5PTP</v>
      </c>
    </row>
    <row r="9538" spans="1:4">
      <c r="A9538" t="s">
        <v>41533</v>
      </c>
      <c r="B9538" t="s">
        <v>41534</v>
      </c>
      <c r="D9538" t="str">
        <f t="shared" si="148"/>
        <v>K30APSJMF2 PS LAPORTE KRELL VIA DOE FINA YR2 K30APSJMF2</v>
      </c>
    </row>
    <row r="9539" spans="1:4">
      <c r="A9539" t="s">
        <v>41535</v>
      </c>
      <c r="B9539" t="s">
        <v>41536</v>
      </c>
      <c r="D9539" t="str">
        <f t="shared" ref="D9539:D9602" si="149">A9539&amp;" "&amp;B9539</f>
        <v>K30APSJMF3 PS LAPORTE KRELL VIA DOE FINA YR3 K30APSJMF3</v>
      </c>
    </row>
    <row r="9540" spans="1:4">
      <c r="A9540" t="s">
        <v>41537</v>
      </c>
      <c r="B9540" t="s">
        <v>41538</v>
      </c>
      <c r="D9540" t="str">
        <f t="shared" si="149"/>
        <v>K30BYFQW75 DOE ASCR QUANTUM WRAPPER NETWORK K30BYFQW75</v>
      </c>
    </row>
    <row r="9541" spans="1:4">
      <c r="A9541" t="s">
        <v>41539</v>
      </c>
      <c r="B9541" t="s">
        <v>41540</v>
      </c>
      <c r="D9541" t="str">
        <f t="shared" si="149"/>
        <v>KS0GIMV802 MED IMGI MEDICI VIVET THERA VTX 801 KS0GIMV802</v>
      </c>
    </row>
    <row r="9542" spans="1:4">
      <c r="A9542" t="s">
        <v>41541</v>
      </c>
      <c r="B9542" t="s">
        <v>41542</v>
      </c>
      <c r="D9542" t="str">
        <f t="shared" si="149"/>
        <v>KS0PMSN803 MED IMPM SOOD ALTAVANT SCI RVT 1201 2002 KS0PMSN803</v>
      </c>
    </row>
    <row r="9543" spans="1:4">
      <c r="A9543" t="s">
        <v>41543</v>
      </c>
      <c r="B9543" t="s">
        <v>41544</v>
      </c>
      <c r="D9543" t="str">
        <f t="shared" si="149"/>
        <v>K30SJD2PRT NSF RCN UBE DESIGN DATA NET PARTICIPANT K30SJD2PRT</v>
      </c>
    </row>
    <row r="9544" spans="1:4">
      <c r="A9544" t="s">
        <v>41545</v>
      </c>
      <c r="B9544" t="s">
        <v>41546</v>
      </c>
      <c r="D9544" t="str">
        <f t="shared" si="149"/>
        <v>K30SJRCND2 NSF RCN UBE DESIGN TO DATA NETWORK K30SJRCND2</v>
      </c>
    </row>
    <row r="9545" spans="1:4">
      <c r="A9545" t="s">
        <v>41547</v>
      </c>
      <c r="B9545" t="s">
        <v>41548</v>
      </c>
      <c r="D9545" t="str">
        <f t="shared" si="149"/>
        <v>K30RB80D90 WFCB Eff 9 1 2020 Mgmt for Voles K30RB80D90</v>
      </c>
    </row>
    <row r="9546" spans="1:4">
      <c r="A9546" t="s">
        <v>41549</v>
      </c>
      <c r="B9546" t="s">
        <v>41550</v>
      </c>
      <c r="D9546" t="str">
        <f t="shared" si="149"/>
        <v>K30V451EP1 Dini AAEP Elucidating host pathogen int K30V451EP1</v>
      </c>
    </row>
    <row r="9547" spans="1:4">
      <c r="A9547" t="s">
        <v>41551</v>
      </c>
      <c r="B9547" t="s">
        <v>41552</v>
      </c>
      <c r="D9547" t="str">
        <f t="shared" si="149"/>
        <v>K30V451EP0 Dini AAEP Equine placenta in lab K30V451EP0</v>
      </c>
    </row>
    <row r="9548" spans="1:4">
      <c r="A9548" t="s">
        <v>41553</v>
      </c>
      <c r="B9548" t="s">
        <v>41554</v>
      </c>
      <c r="D9548" t="str">
        <f t="shared" si="149"/>
        <v>K30DAS7ECC ARE DAS CACASA Economic Contributions K30DAS7ECC</v>
      </c>
    </row>
    <row r="9549" spans="1:4">
      <c r="A9549" t="s">
        <v>41555</v>
      </c>
      <c r="B9549" t="s">
        <v>41556</v>
      </c>
      <c r="D9549" t="str">
        <f t="shared" si="149"/>
        <v>K30YLO21T1 YLO Yolo County GENT 2021 40 C000114231 K30YLO21T1</v>
      </c>
    </row>
    <row r="9550" spans="1:4">
      <c r="A9550" t="s">
        <v>41557</v>
      </c>
      <c r="B9550" t="s">
        <v>41558</v>
      </c>
      <c r="D9550" t="str">
        <f t="shared" si="149"/>
        <v>K30DAS7CEC ARE DAS Cannabis Economics K30DAS7CEC</v>
      </c>
    </row>
    <row r="9551" spans="1:4">
      <c r="A9551" t="s">
        <v>41559</v>
      </c>
      <c r="B9551" t="s">
        <v>41560</v>
      </c>
      <c r="D9551" t="str">
        <f t="shared" si="149"/>
        <v>K30SLO23T1 SLO San Luis Obsipo GENT 2023 52 K30SLO23T1</v>
      </c>
    </row>
    <row r="9552" spans="1:4">
      <c r="A9552" t="s">
        <v>41561</v>
      </c>
      <c r="B9552" t="s">
        <v>41562</v>
      </c>
      <c r="D9552" t="str">
        <f t="shared" si="149"/>
        <v>K30SOL23T1 SOL Solano Co GENT 2023 32 C114401 K30SOL23T1</v>
      </c>
    </row>
    <row r="9553" spans="1:4">
      <c r="A9553" t="s">
        <v>41563</v>
      </c>
      <c r="B9553" t="s">
        <v>41564</v>
      </c>
      <c r="D9553" t="str">
        <f t="shared" si="149"/>
        <v>K30PLU23C1 PLU Plumas Co CW 2023 26 C114455 K30PLU23C1</v>
      </c>
    </row>
    <row r="9554" spans="1:4">
      <c r="A9554" t="s">
        <v>41565</v>
      </c>
      <c r="B9554" t="s">
        <v>41566</v>
      </c>
      <c r="D9554" t="str">
        <f t="shared" si="149"/>
        <v>K30PLU23E1 PLU Plumas Co EW 2023 26 C114454 K30PLU23E1</v>
      </c>
    </row>
    <row r="9555" spans="1:4">
      <c r="A9555" t="s">
        <v>41567</v>
      </c>
      <c r="B9555" t="s">
        <v>41568</v>
      </c>
      <c r="D9555" t="str">
        <f t="shared" si="149"/>
        <v>KS0PMVCID2 Maillard ADVANCE Mark VCID 8 1 23 KS0PMVCID2</v>
      </c>
    </row>
    <row r="9556" spans="1:4">
      <c r="A9556" t="s">
        <v>41569</v>
      </c>
      <c r="B9556" t="s">
        <v>41570</v>
      </c>
      <c r="D9556" t="str">
        <f t="shared" si="149"/>
        <v>KS0CTTJ803 MED IMCT TUSCANO FATE FT819 101 KS0CTTJ803</v>
      </c>
    </row>
    <row r="9557" spans="1:4">
      <c r="A9557" t="s">
        <v>41571</v>
      </c>
      <c r="B9557" t="s">
        <v>41572</v>
      </c>
      <c r="D9557" t="str">
        <f t="shared" si="149"/>
        <v>KS0CTTJ802 MED IMCT TUSCANO UCSF CC 202529 KS0CTTJ802</v>
      </c>
    </row>
    <row r="9558" spans="1:4">
      <c r="A9558" t="s">
        <v>41573</v>
      </c>
      <c r="B9558" t="s">
        <v>41574</v>
      </c>
      <c r="D9558" t="str">
        <f t="shared" si="149"/>
        <v>KS0AYPIT23 Pittsburgh A23 1330 KS0AYPIT23</v>
      </c>
    </row>
    <row r="9559" spans="1:4">
      <c r="A9559" t="s">
        <v>41575</v>
      </c>
      <c r="B9559" t="s">
        <v>41576</v>
      </c>
      <c r="D9559" t="str">
        <f t="shared" si="149"/>
        <v>KS0PMSJ200 MED IMPM STOCKING NIH K01 KS0PMSJ200</v>
      </c>
    </row>
    <row r="9560" spans="1:4">
      <c r="A9560" t="s">
        <v>41577</v>
      </c>
      <c r="B9560" t="s">
        <v>41578</v>
      </c>
      <c r="D9560" t="str">
        <f t="shared" si="149"/>
        <v>K30AJM0F09 10 31 23 NP 305 Crop Production AJM K30AJM0F09</v>
      </c>
    </row>
    <row r="9561" spans="1:4">
      <c r="A9561" t="s">
        <v>41579</v>
      </c>
      <c r="B9561" t="s">
        <v>41580</v>
      </c>
      <c r="D9561" t="str">
        <f t="shared" si="149"/>
        <v>K30WITSORT Wittman NASA 80F10 A24 1375 X SORTER K30WITSORT</v>
      </c>
    </row>
    <row r="9562" spans="1:4">
      <c r="A9562" t="s">
        <v>41581</v>
      </c>
      <c r="B9562" t="s">
        <v>41582</v>
      </c>
      <c r="D9562" t="str">
        <f t="shared" si="149"/>
        <v>KS0PAEXPOS Ashwood R21 Exposure On Allergic Asthma KS0PAEXPOS</v>
      </c>
    </row>
    <row r="9563" spans="1:4">
      <c r="A9563" t="s">
        <v>41583</v>
      </c>
      <c r="B9563" t="s">
        <v>41584</v>
      </c>
      <c r="D9563" t="str">
        <f t="shared" si="149"/>
        <v>KS0OPHW13S MED CANCER CENTER CANCER REGISTRY YR 2 KS0OPHW13S</v>
      </c>
    </row>
    <row r="9564" spans="1:4">
      <c r="A9564" t="s">
        <v>41585</v>
      </c>
      <c r="B9564" t="s">
        <v>41586</v>
      </c>
      <c r="D9564" t="str">
        <f t="shared" si="149"/>
        <v>K30AEX0F14 CA Pear Advisory Screening Fungicides K30AEX0F14</v>
      </c>
    </row>
    <row r="9565" spans="1:4">
      <c r="A9565" t="s">
        <v>41587</v>
      </c>
      <c r="B9565" t="s">
        <v>41588</v>
      </c>
      <c r="D9565" t="str">
        <f t="shared" si="149"/>
        <v>KS0HORJ833 MED IMHO RIESS NUVALENT NVL 655 01 KS0HORJ833</v>
      </c>
    </row>
    <row r="9566" spans="1:4">
      <c r="A9566" t="s">
        <v>41589</v>
      </c>
      <c r="B9566" t="s">
        <v>41590</v>
      </c>
      <c r="D9566" t="str">
        <f t="shared" si="149"/>
        <v>K30HHP1922 HH CHEST P19 22 Fingerprinting K30HHP1922</v>
      </c>
    </row>
    <row r="9567" spans="1:4">
      <c r="A9567" t="s">
        <v>41591</v>
      </c>
      <c r="B9567" t="s">
        <v>41592</v>
      </c>
      <c r="D9567" t="str">
        <f t="shared" si="149"/>
        <v>K30JRINSFD EVE ROSS IBARRA NSF DISES 2307175 0 K30JRINSFD</v>
      </c>
    </row>
    <row r="9568" spans="1:4">
      <c r="A9568" t="s">
        <v>41593</v>
      </c>
      <c r="B9568" t="s">
        <v>41594</v>
      </c>
      <c r="D9568" t="str">
        <f t="shared" si="149"/>
        <v>K30KIS3963 LAWR KISEKKA EF POLYMER K30KIS3963</v>
      </c>
    </row>
    <row r="9569" spans="1:4">
      <c r="A9569" t="s">
        <v>41595</v>
      </c>
      <c r="B9569" t="s">
        <v>41596</v>
      </c>
      <c r="D9569" t="str">
        <f t="shared" si="149"/>
        <v>K302380F19 CS NSF IIS III Small Towards Davidson K302380F19</v>
      </c>
    </row>
    <row r="9570" spans="1:4">
      <c r="A9570" t="s">
        <v>41597</v>
      </c>
      <c r="B9570" t="s">
        <v>41598</v>
      </c>
      <c r="D9570" t="str">
        <f t="shared" si="149"/>
        <v>KS0CARJ531 MED IMCA ROGERS BOSTON SCI SH FLLW FY24 KS0CARJ531</v>
      </c>
    </row>
    <row r="9571" spans="1:4">
      <c r="A9571" t="s">
        <v>41599</v>
      </c>
      <c r="B9571" t="s">
        <v>41600</v>
      </c>
      <c r="D9571" t="str">
        <f t="shared" si="149"/>
        <v>KS0JNCBHS3 STEM NOLTA CIRM BRIDGES 3 0 HSU Y3 KS0JNCBHS3</v>
      </c>
    </row>
    <row r="9572" spans="1:4">
      <c r="A9572" t="s">
        <v>41601</v>
      </c>
      <c r="B9572" t="s">
        <v>41602</v>
      </c>
      <c r="D9572" t="str">
        <f t="shared" si="149"/>
        <v>K30RMHGOJI NUT HACKMAN NIFA GOJI BERRY INTAKE K30RMHGOJI</v>
      </c>
    </row>
    <row r="9573" spans="1:4">
      <c r="A9573" t="s">
        <v>41603</v>
      </c>
      <c r="B9573" t="s">
        <v>41604</v>
      </c>
      <c r="D9573" t="str">
        <f t="shared" si="149"/>
        <v>K30HHP2022 ECE Homayoun CHEST P20 22 K30HHP2022</v>
      </c>
    </row>
    <row r="9574" spans="1:4">
      <c r="A9574" t="s">
        <v>41605</v>
      </c>
      <c r="B9574" t="s">
        <v>41606</v>
      </c>
      <c r="D9574" t="str">
        <f t="shared" si="149"/>
        <v>KS0CTJB801 MED IMCT JONAS OHIO STATE UNIV OSU 19060 KS0CTJB801</v>
      </c>
    </row>
    <row r="9575" spans="1:4">
      <c r="A9575" t="s">
        <v>41607</v>
      </c>
      <c r="B9575" t="s">
        <v>41608</v>
      </c>
      <c r="D9575" t="str">
        <f t="shared" si="149"/>
        <v>KS0HOSJ501 MED IMHO SUTCLIFFE SNMMI MARS SHOT KS0HOSJ501</v>
      </c>
    </row>
    <row r="9576" spans="1:4">
      <c r="A9576" t="s">
        <v>41609</v>
      </c>
      <c r="B9576" t="s">
        <v>41610</v>
      </c>
      <c r="D9576" t="str">
        <f t="shared" si="149"/>
        <v>K30FPS0F26 USDA APHIS FY2023 2024 NCPN 1 945 266 K30FPS0F26</v>
      </c>
    </row>
    <row r="9577" spans="1:4">
      <c r="A9577" t="s">
        <v>41611</v>
      </c>
      <c r="B9577" t="s">
        <v>41612</v>
      </c>
      <c r="D9577" t="str">
        <f t="shared" si="149"/>
        <v>K30APLLN26 ECE Pham LLNL RF Energy Harvesting K30APLLN26</v>
      </c>
    </row>
    <row r="9578" spans="1:4">
      <c r="A9578" t="s">
        <v>41613</v>
      </c>
      <c r="B9578" t="s">
        <v>41614</v>
      </c>
      <c r="D9578" t="str">
        <f t="shared" si="149"/>
        <v>K304877130 Jenn Technical Support on HEVI LOAD K304877130</v>
      </c>
    </row>
    <row r="9579" spans="1:4">
      <c r="A9579" t="s">
        <v>41615</v>
      </c>
      <c r="B9579" t="s">
        <v>41616</v>
      </c>
      <c r="D9579" t="str">
        <f t="shared" si="149"/>
        <v>K30SJ80F30 ECNS AFA A24 2012 J STEARNS 80F30 K30SJ80F30</v>
      </c>
    </row>
    <row r="9580" spans="1:4">
      <c r="A9580" t="s">
        <v>41617</v>
      </c>
      <c r="B9580" t="s">
        <v>41618</v>
      </c>
      <c r="D9580" t="str">
        <f t="shared" si="149"/>
        <v>KS0RHPURE1 Hagerman PureTech DoD KS0RHPURE1</v>
      </c>
    </row>
    <row r="9581" spans="1:4">
      <c r="A9581" t="s">
        <v>41619</v>
      </c>
      <c r="B9581" t="s">
        <v>41620</v>
      </c>
      <c r="D9581" t="str">
        <f t="shared" si="149"/>
        <v>KS0NRJB205 LEARNING SKILLS CASE WESTERN KS0NRJB205</v>
      </c>
    </row>
    <row r="9582" spans="1:4">
      <c r="A9582" t="s">
        <v>41621</v>
      </c>
      <c r="B9582" t="s">
        <v>41622</v>
      </c>
      <c r="D9582" t="str">
        <f t="shared" si="149"/>
        <v>K30EXKCDFA ANS KEBREAB CDFA 22 1692 000 SG K30EXKCDFA</v>
      </c>
    </row>
    <row r="9583" spans="1:4">
      <c r="A9583" t="s">
        <v>41623</v>
      </c>
      <c r="B9583" t="s">
        <v>41624</v>
      </c>
      <c r="D9583" t="str">
        <f t="shared" si="149"/>
        <v>KS0MTR01TD Talbott NIH R01HD112362 0 KS0MTR01TD</v>
      </c>
    </row>
    <row r="9584" spans="1:4">
      <c r="A9584" t="s">
        <v>41625</v>
      </c>
      <c r="B9584" t="s">
        <v>41626</v>
      </c>
      <c r="D9584" t="str">
        <f t="shared" si="149"/>
        <v>K30HSR6101 CHPR R61 R33 Multi System Opioid K30HSR6101</v>
      </c>
    </row>
    <row r="9585" spans="1:4">
      <c r="A9585" t="s">
        <v>41627</v>
      </c>
      <c r="B9585" t="s">
        <v>41628</v>
      </c>
      <c r="D9585" t="str">
        <f t="shared" si="149"/>
        <v>KS0DHR44PR R43 Subcontract from Tendel Primate KS0DHR44PR</v>
      </c>
    </row>
    <row r="9586" spans="1:4">
      <c r="A9586" t="s">
        <v>41629</v>
      </c>
      <c r="B9586" t="s">
        <v>41630</v>
      </c>
      <c r="D9586" t="str">
        <f t="shared" si="149"/>
        <v>KS0DHTER44 R44 Subcontract from Tendel Therapies KS0DHTER44</v>
      </c>
    </row>
    <row r="9587" spans="1:4">
      <c r="A9587" t="s">
        <v>41631</v>
      </c>
      <c r="B9587" t="s">
        <v>41632</v>
      </c>
      <c r="D9587" t="str">
        <f t="shared" si="149"/>
        <v>K30APSFC26 PS GREWELL USDA RSA 58 2030 3 031 K30APSFC26</v>
      </c>
    </row>
    <row r="9588" spans="1:4">
      <c r="A9588" t="s">
        <v>41633</v>
      </c>
      <c r="B9588" t="s">
        <v>41634</v>
      </c>
      <c r="D9588" t="str">
        <f t="shared" si="149"/>
        <v>K30AAMJMEL AAS M JERNG MELLON HUMANITIES GRANT K30AAMJMEL</v>
      </c>
    </row>
    <row r="9589" spans="1:4">
      <c r="A9589" t="s">
        <v>41635</v>
      </c>
      <c r="B9589" t="s">
        <v>41636</v>
      </c>
      <c r="D9589" t="str">
        <f t="shared" si="149"/>
        <v>KS0REACTAF MED CTSC NW REACT AF SRIVATSA KS0REACTAF</v>
      </c>
    </row>
    <row r="9590" spans="1:4">
      <c r="A9590" t="s">
        <v>41637</v>
      </c>
      <c r="B9590" t="s">
        <v>41638</v>
      </c>
      <c r="D9590" t="str">
        <f t="shared" si="149"/>
        <v>K30LPPMC01 Pulmonary Pathophysiologic Mechanism Chl K30LPPMC01</v>
      </c>
    </row>
    <row r="9591" spans="1:4">
      <c r="A9591" t="s">
        <v>41639</v>
      </c>
      <c r="B9591" t="s">
        <v>41640</v>
      </c>
      <c r="D9591" t="str">
        <f t="shared" si="149"/>
        <v>K30ST80F45 ANTS NSF 2234847 0 TSTEELE 80F45 K30ST80F45</v>
      </c>
    </row>
    <row r="9592" spans="1:4">
      <c r="A9592" t="s">
        <v>41641</v>
      </c>
      <c r="B9592" t="s">
        <v>41642</v>
      </c>
      <c r="D9592" t="str">
        <f t="shared" si="149"/>
        <v>K30FR80F46 SOCS RTI A23 2946 R FARIS 80F46 K30FR80F46</v>
      </c>
    </row>
    <row r="9593" spans="1:4">
      <c r="A9593" t="s">
        <v>41643</v>
      </c>
      <c r="B9593" t="s">
        <v>41644</v>
      </c>
      <c r="D9593" t="str">
        <f t="shared" si="149"/>
        <v>K30MKGATES Kurlaender Calif Math Pathways Res K30MKGATES</v>
      </c>
    </row>
    <row r="9594" spans="1:4">
      <c r="A9594" t="s">
        <v>41645</v>
      </c>
      <c r="B9594" t="s">
        <v>41646</v>
      </c>
      <c r="D9594" t="str">
        <f t="shared" si="149"/>
        <v>K30BPCEZ77 CNPRC Tarantal NIH 1U42OD035737 01 K30BPCEZ77</v>
      </c>
    </row>
    <row r="9595" spans="1:4">
      <c r="A9595" t="s">
        <v>41647</v>
      </c>
      <c r="B9595" t="s">
        <v>41648</v>
      </c>
      <c r="D9595" t="str">
        <f t="shared" si="149"/>
        <v>K30V435F15 A24 1732 FARAD Award 20234148041036 K30V435F15</v>
      </c>
    </row>
    <row r="9596" spans="1:4">
      <c r="A9596" t="s">
        <v>41649</v>
      </c>
      <c r="B9596" t="s">
        <v>41650</v>
      </c>
      <c r="D9596" t="str">
        <f t="shared" si="149"/>
        <v>K30CNSMU34 CNS USREY P50 CONTE ADMIN CORE YR1 K30CNSMU34</v>
      </c>
    </row>
    <row r="9597" spans="1:4">
      <c r="A9597" t="s">
        <v>41651</v>
      </c>
      <c r="B9597" t="s">
        <v>41652</v>
      </c>
      <c r="D9597" t="str">
        <f t="shared" si="149"/>
        <v>K30SJQ23Q1 SJQ San Joaquin XX 2023 28 C114426 K30SJQ23Q1</v>
      </c>
    </row>
    <row r="9598" spans="1:4">
      <c r="A9598" t="s">
        <v>41653</v>
      </c>
      <c r="B9598" t="s">
        <v>41654</v>
      </c>
      <c r="D9598" t="str">
        <f t="shared" si="149"/>
        <v>K30SJQ23W1 SJQ San Joaquin GENT 2023 28 C114427 K30SJQ23W1</v>
      </c>
    </row>
    <row r="9599" spans="1:4">
      <c r="A9599" t="s">
        <v>41655</v>
      </c>
      <c r="B9599" t="s">
        <v>41656</v>
      </c>
      <c r="D9599" t="str">
        <f t="shared" si="149"/>
        <v>K30SJQ23T1 SJQ San Joaquin GENT 2023 28 C4428 K30SJQ23T1</v>
      </c>
    </row>
    <row r="9600" spans="1:4">
      <c r="A9600" t="s">
        <v>41657</v>
      </c>
      <c r="B9600" t="s">
        <v>41658</v>
      </c>
      <c r="D9600" t="str">
        <f t="shared" si="149"/>
        <v>K30BCD6COL HE Chambers Columbia PAWS K30BCD6COL</v>
      </c>
    </row>
    <row r="9601" spans="1:4">
      <c r="A9601" t="s">
        <v>41659</v>
      </c>
      <c r="B9601" t="s">
        <v>41660</v>
      </c>
      <c r="D9601" t="str">
        <f t="shared" si="149"/>
        <v>K30OFUSDA2 USDA Acquisition of Goods and Services K30OFUSDA2</v>
      </c>
    </row>
    <row r="9602" spans="1:4">
      <c r="A9602" t="s">
        <v>41661</v>
      </c>
      <c r="B9602" t="s">
        <v>41662</v>
      </c>
      <c r="D9602" t="str">
        <f t="shared" si="149"/>
        <v>K30BERNPF2 PSY BERN Polyamory Foundation Grant K30BERNPF2</v>
      </c>
    </row>
    <row r="9603" spans="1:4">
      <c r="A9603" t="s">
        <v>41663</v>
      </c>
      <c r="B9603" t="s">
        <v>41664</v>
      </c>
      <c r="D9603" t="str">
        <f t="shared" ref="D9603:D9666" si="150">A9603&amp;" "&amp;B9603</f>
        <v>K30VP79562 CNPRC YR62 SUP3 DIVERSITY CENICEROS K30VP79562</v>
      </c>
    </row>
    <row r="9604" spans="1:4">
      <c r="A9604" t="s">
        <v>41665</v>
      </c>
      <c r="B9604" t="s">
        <v>41666</v>
      </c>
      <c r="D9604" t="str">
        <f t="shared" si="150"/>
        <v>K30FGZ0F63 CDFA Biology and Role of Treehoppers K30FGZ0F63</v>
      </c>
    </row>
    <row r="9605" spans="1:4">
      <c r="A9605" t="s">
        <v>41667</v>
      </c>
      <c r="B9605" t="s">
        <v>41668</v>
      </c>
      <c r="D9605" t="str">
        <f t="shared" si="150"/>
        <v>K30NNNPOMW 9 30 24 Extend Pomegranate Arils K30NNNPOMW</v>
      </c>
    </row>
    <row r="9606" spans="1:4">
      <c r="A9606" t="s">
        <v>41669</v>
      </c>
      <c r="B9606" t="s">
        <v>41670</v>
      </c>
      <c r="D9606" t="str">
        <f t="shared" si="150"/>
        <v>K30SCWPOMW 9 30 24 Extend Pomegranate Arils K30SCWPOMW</v>
      </c>
    </row>
    <row r="9607" spans="1:4">
      <c r="A9607" t="s">
        <v>41671</v>
      </c>
      <c r="B9607" t="s">
        <v>41672</v>
      </c>
      <c r="D9607" t="str">
        <f t="shared" si="150"/>
        <v>K30APSM790 PS LUNDY CCIA 23 24 A24 1990 K30APSM790</v>
      </c>
    </row>
    <row r="9608" spans="1:4">
      <c r="A9608" t="s">
        <v>41673</v>
      </c>
      <c r="B9608" t="s">
        <v>41674</v>
      </c>
      <c r="D9608" t="str">
        <f t="shared" si="150"/>
        <v>K30APSM789 PS Brukental Knapp BARD Fellow A24 2345 K30APSM789</v>
      </c>
    </row>
    <row r="9609" spans="1:4">
      <c r="A9609" t="s">
        <v>41675</v>
      </c>
      <c r="B9609" t="s">
        <v>41676</v>
      </c>
      <c r="D9609" t="str">
        <f t="shared" si="150"/>
        <v>K30V451EI3 Gallardo ISUEIC Preventing IBV pathology K30V451EI3</v>
      </c>
    </row>
    <row r="9610" spans="1:4">
      <c r="A9610" t="s">
        <v>41677</v>
      </c>
      <c r="B9610" t="s">
        <v>41678</v>
      </c>
      <c r="D9610" t="str">
        <f t="shared" si="150"/>
        <v>KS0RB0FAPI MRAD AvidLily FAPI Study R BADAWI KS0RB0FAPI</v>
      </c>
    </row>
    <row r="9611" spans="1:4">
      <c r="A9611" t="s">
        <v>41679</v>
      </c>
      <c r="B9611" t="s">
        <v>41680</v>
      </c>
      <c r="D9611" t="str">
        <f t="shared" si="150"/>
        <v>K30JXN2038 USDA Acquisition of Goods and Services K30JXN2038</v>
      </c>
    </row>
    <row r="9612" spans="1:4">
      <c r="A9612" t="s">
        <v>41681</v>
      </c>
      <c r="B9612" t="s">
        <v>41682</v>
      </c>
      <c r="D9612" t="str">
        <f t="shared" si="150"/>
        <v>K30TERC278 TENV FORREST NSF BLUES K30TERC278</v>
      </c>
    </row>
    <row r="9613" spans="1:4">
      <c r="A9613" t="s">
        <v>41683</v>
      </c>
      <c r="B9613" t="s">
        <v>41684</v>
      </c>
      <c r="D9613" t="str">
        <f t="shared" si="150"/>
        <v>K30F4SMNIS CEE Miller Natl Inst of Standards K30F4SMNIS</v>
      </c>
    </row>
    <row r="9614" spans="1:4">
      <c r="A9614" t="s">
        <v>41685</v>
      </c>
      <c r="B9614" t="s">
        <v>41686</v>
      </c>
      <c r="D9614" t="str">
        <f t="shared" si="150"/>
        <v>KS0PMAT846 MED IMPM ALBERTSON UNITED THERAPEUTICS KS0PMAT846</v>
      </c>
    </row>
    <row r="9615" spans="1:4">
      <c r="A9615" t="s">
        <v>41687</v>
      </c>
      <c r="B9615" t="s">
        <v>41688</v>
      </c>
      <c r="D9615" t="str">
        <f t="shared" si="150"/>
        <v>K30NCKUDEV 12 31 23 NCKU Chemistry of Millets K30NCKUDEV</v>
      </c>
    </row>
    <row r="9616" spans="1:4">
      <c r="A9616" t="s">
        <v>41689</v>
      </c>
      <c r="B9616" t="s">
        <v>41690</v>
      </c>
      <c r="D9616" t="str">
        <f t="shared" si="150"/>
        <v>K30CNSCK09 CNS C KIM NIH DP2MH136588 YR1 K30CNSCK09</v>
      </c>
    </row>
    <row r="9617" spans="1:4">
      <c r="A9617" t="s">
        <v>41691</v>
      </c>
      <c r="B9617" t="s">
        <v>41692</v>
      </c>
      <c r="D9617" t="str">
        <f t="shared" si="150"/>
        <v>KS0AWLSR01 MED SURG AIJUN WANG NHIP KS0AWLSR01</v>
      </c>
    </row>
    <row r="9618" spans="1:4">
      <c r="A9618" t="s">
        <v>41693</v>
      </c>
      <c r="B9618" t="s">
        <v>41694</v>
      </c>
      <c r="D9618" t="str">
        <f t="shared" si="150"/>
        <v>KS0JLPLACE Placental Identified NHIP KS0JLPLACE</v>
      </c>
    </row>
    <row r="9619" spans="1:4">
      <c r="A9619" t="s">
        <v>41695</v>
      </c>
      <c r="B9619" t="s">
        <v>41696</v>
      </c>
      <c r="D9619" t="str">
        <f t="shared" si="150"/>
        <v>K30MNTWMP1 EVE M Turelli WMP A24 1774 0 K30MNTWMP1</v>
      </c>
    </row>
    <row r="9620" spans="1:4">
      <c r="A9620" t="s">
        <v>41697</v>
      </c>
      <c r="B9620" t="s">
        <v>41698</v>
      </c>
      <c r="D9620" t="str">
        <f t="shared" si="150"/>
        <v>K30HED80F8 LAWR DAHLKE NSF MAR Rapid K30HED80F8</v>
      </c>
    </row>
    <row r="9621" spans="1:4">
      <c r="A9621" t="s">
        <v>41699</v>
      </c>
      <c r="B9621" t="s">
        <v>41700</v>
      </c>
      <c r="D9621" t="str">
        <f t="shared" si="150"/>
        <v>K30EL80F81 MSE LA PLANTE NSF Career Alt Cements K30EL80F81</v>
      </c>
    </row>
    <row r="9622" spans="1:4">
      <c r="A9622" t="s">
        <v>41701</v>
      </c>
      <c r="B9622" t="s">
        <v>41702</v>
      </c>
      <c r="D9622" t="str">
        <f t="shared" si="150"/>
        <v>K30EL80FPS MSE LA PLANTE NSF Career Part Support K30EL80FPS</v>
      </c>
    </row>
    <row r="9623" spans="1:4">
      <c r="A9623" t="s">
        <v>41703</v>
      </c>
      <c r="B9623" t="s">
        <v>41704</v>
      </c>
      <c r="D9623" t="str">
        <f t="shared" si="150"/>
        <v>K30RJS5AMS ARE Sexton Goodhue USDA AMS Coop Agrmnt K30RJS5AMS</v>
      </c>
    </row>
    <row r="9624" spans="1:4">
      <c r="A9624" t="s">
        <v>41705</v>
      </c>
      <c r="B9624" t="s">
        <v>41706</v>
      </c>
      <c r="D9624" t="str">
        <f t="shared" si="150"/>
        <v>KS0NRHY102 CDA LOCAL AGING AND DISABILITY ACTION KS0NRHY102</v>
      </c>
    </row>
    <row r="9625" spans="1:4">
      <c r="A9625" t="s">
        <v>41707</v>
      </c>
      <c r="B9625" t="s">
        <v>41708</v>
      </c>
      <c r="D9625" t="str">
        <f t="shared" si="150"/>
        <v>K30LJHWC23 WCFS Renewal Year 01 Atwill K30LJHWC23</v>
      </c>
    </row>
    <row r="9626" spans="1:4">
      <c r="A9626" t="s">
        <v>41709</v>
      </c>
      <c r="B9626" t="s">
        <v>41710</v>
      </c>
      <c r="D9626" t="str">
        <f t="shared" si="150"/>
        <v>K30V451M01 WCFS Year 11 JayRussell K30V451M01</v>
      </c>
    </row>
    <row r="9627" spans="1:4">
      <c r="A9627" t="s">
        <v>41711</v>
      </c>
      <c r="B9627" t="s">
        <v>41712</v>
      </c>
      <c r="D9627" t="str">
        <f t="shared" si="150"/>
        <v>K30V451R01 WCFS Year 11 Atwill K30V451R01</v>
      </c>
    </row>
    <row r="9628" spans="1:4">
      <c r="A9628" t="s">
        <v>41713</v>
      </c>
      <c r="B9628" t="s">
        <v>41714</v>
      </c>
      <c r="D9628" t="str">
        <f t="shared" si="150"/>
        <v>K30V451X01 WCFS Year 11 Xunde Dairy Project K30V451X01</v>
      </c>
    </row>
    <row r="9629" spans="1:4">
      <c r="A9629" t="s">
        <v>41715</v>
      </c>
      <c r="B9629" t="s">
        <v>41716</v>
      </c>
      <c r="D9629" t="str">
        <f t="shared" si="150"/>
        <v>K30MEN23E1 MEN Mendocino Co EW 2023 46 C114465 K30MEN23E1</v>
      </c>
    </row>
    <row r="9630" spans="1:4">
      <c r="A9630" t="s">
        <v>41717</v>
      </c>
      <c r="B9630" t="s">
        <v>41718</v>
      </c>
      <c r="D9630" t="str">
        <f t="shared" si="150"/>
        <v>K30MOD23T1 MOD Modoc County GENT 2023 20 C114392 K30MOD23T1</v>
      </c>
    </row>
    <row r="9631" spans="1:4">
      <c r="A9631" t="s">
        <v>41719</v>
      </c>
      <c r="B9631" t="s">
        <v>41720</v>
      </c>
      <c r="D9631" t="str">
        <f t="shared" si="150"/>
        <v>K30CTLDP17 LDP Mid Level Managers FY 23 24 K30CTLDP17</v>
      </c>
    </row>
    <row r="9632" spans="1:4">
      <c r="A9632" t="s">
        <v>41721</v>
      </c>
      <c r="B9632" t="s">
        <v>41722</v>
      </c>
      <c r="D9632" t="str">
        <f t="shared" si="150"/>
        <v>K30CTREIB2 CTN Anavo REIB Learning Collab Wave 1 K30CTREIB2</v>
      </c>
    </row>
    <row r="9633" spans="1:4">
      <c r="A9633" t="s">
        <v>41723</v>
      </c>
      <c r="B9633" t="s">
        <v>41724</v>
      </c>
      <c r="D9633" t="str">
        <f t="shared" si="150"/>
        <v>K30MATEG06 E Gorskiy NSF 2023 26 K30MATEG06</v>
      </c>
    </row>
    <row r="9634" spans="1:4">
      <c r="A9634" t="s">
        <v>41725</v>
      </c>
      <c r="B9634" t="s">
        <v>41726</v>
      </c>
      <c r="D9634" t="str">
        <f t="shared" si="150"/>
        <v>K30SOTRPA1 JMIE OSTO TAHOE REGIONAL PLANNING AGENC K30SOTRPA1</v>
      </c>
    </row>
    <row r="9635" spans="1:4">
      <c r="A9635" t="s">
        <v>41727</v>
      </c>
      <c r="B9635" t="s">
        <v>41728</v>
      </c>
      <c r="D9635" t="str">
        <f t="shared" si="150"/>
        <v>K30MSARPVS Climate smart solution with RPVS K30MSARPVS</v>
      </c>
    </row>
    <row r="9636" spans="1:4">
      <c r="A9636" t="s">
        <v>41729</v>
      </c>
      <c r="B9636" t="s">
        <v>41730</v>
      </c>
      <c r="D9636" t="str">
        <f t="shared" si="150"/>
        <v>K30MOG0F94 12 31 25 MSU WESTERN SARE MOGA K30MOG0F94</v>
      </c>
    </row>
    <row r="9637" spans="1:4">
      <c r="A9637" t="s">
        <v>41731</v>
      </c>
      <c r="B9637" t="s">
        <v>41732</v>
      </c>
      <c r="D9637" t="str">
        <f t="shared" si="150"/>
        <v>K30TERC279 TENV FORREST NSF LID K30TERC279</v>
      </c>
    </row>
    <row r="9638" spans="1:4">
      <c r="A9638" t="s">
        <v>41733</v>
      </c>
      <c r="B9638" t="s">
        <v>41734</v>
      </c>
      <c r="D9638" t="str">
        <f t="shared" si="150"/>
        <v>KS0EDNOTR2 E Dickson A24 1436 Notre Dame 2 KS0EDNOTR2</v>
      </c>
    </row>
    <row r="9639" spans="1:4">
      <c r="A9639" t="s">
        <v>41735</v>
      </c>
      <c r="B9639" t="s">
        <v>41736</v>
      </c>
      <c r="D9639" t="str">
        <f t="shared" si="150"/>
        <v>KS0GMDM201 MED IMGM DOSSETT NIH R01AG078283 0 KS0GMDM201</v>
      </c>
    </row>
    <row r="9640" spans="1:4">
      <c r="A9640" t="s">
        <v>41737</v>
      </c>
      <c r="B9640" t="s">
        <v>41738</v>
      </c>
      <c r="D9640" t="str">
        <f t="shared" si="150"/>
        <v>K30BPCEZ82 CNPRC Bliss Moreau NIA R21AG080198 01A1 K30BPCEZ82</v>
      </c>
    </row>
    <row r="9641" spans="1:4">
      <c r="A9641" t="s">
        <v>41739</v>
      </c>
      <c r="B9641" t="s">
        <v>41740</v>
      </c>
      <c r="D9641" t="str">
        <f t="shared" si="150"/>
        <v>K30ORA16E1 ORA Orange EW 2016 47 C00011314 K30ORA16E1</v>
      </c>
    </row>
    <row r="9642" spans="1:4">
      <c r="A9642" t="s">
        <v>41741</v>
      </c>
      <c r="B9642" t="s">
        <v>41742</v>
      </c>
      <c r="D9642" t="str">
        <f t="shared" si="150"/>
        <v>KS0CC81A48 SWOG PURCHASE SVC AGRMT U MICH KS0CC81A48</v>
      </c>
    </row>
    <row r="9643" spans="1:4">
      <c r="A9643" t="s">
        <v>41743</v>
      </c>
      <c r="B9643" t="s">
        <v>41744</v>
      </c>
      <c r="D9643" t="str">
        <f t="shared" si="150"/>
        <v>KS0CRAS105 CRHD LATINO TECH ASSIST PROV AGUILAR GAX KS0CRAS105</v>
      </c>
    </row>
    <row r="9644" spans="1:4">
      <c r="A9644" t="s">
        <v>41745</v>
      </c>
      <c r="B9644" t="s">
        <v>41746</v>
      </c>
      <c r="D9644" t="str">
        <f t="shared" si="150"/>
        <v>KS0CDCUR21 DECARLI PRECURSORS OF STROKE 02 28 23 KS0CDCUR21</v>
      </c>
    </row>
    <row r="9645" spans="1:4">
      <c r="A9645" t="s">
        <v>41747</v>
      </c>
      <c r="B9645" t="s">
        <v>41748</v>
      </c>
      <c r="D9645" t="str">
        <f t="shared" si="150"/>
        <v>KS0CDCURS2 DECARLI PRECURSORS OF STROKE 02 28 20 KS0CDCURS2</v>
      </c>
    </row>
    <row r="9646" spans="1:4">
      <c r="A9646" t="s">
        <v>41749</v>
      </c>
      <c r="B9646" t="s">
        <v>41750</v>
      </c>
      <c r="D9646" t="str">
        <f t="shared" si="150"/>
        <v>KS0CDUTEX3 DECARLI PRECURSORS OF STROKE 02 28 19 KS0CDUTEX3</v>
      </c>
    </row>
    <row r="9647" spans="1:4">
      <c r="A9647" t="s">
        <v>41751</v>
      </c>
      <c r="B9647" t="s">
        <v>41752</v>
      </c>
      <c r="D9647" t="str">
        <f t="shared" si="150"/>
        <v>K30VPCBZ95 CNPRC Kinnally Guggenheim Foundation K30VPCBZ95</v>
      </c>
    </row>
    <row r="9648" spans="1:4">
      <c r="A9648" t="s">
        <v>41753</v>
      </c>
      <c r="B9648" t="s">
        <v>41754</v>
      </c>
      <c r="D9648" t="str">
        <f t="shared" si="150"/>
        <v>K30AEXKFLR ANS KEBREAB UNV FLORIDA UFDSP00012114 K30AEXKFLR</v>
      </c>
    </row>
    <row r="9649" spans="1:4">
      <c r="A9649" t="s">
        <v>41755</v>
      </c>
      <c r="B9649" t="s">
        <v>41756</v>
      </c>
      <c r="D9649" t="str">
        <f t="shared" si="150"/>
        <v>K30SK81B35 SOCS NSF SBP NETWK CON K SHAUMAN 81B35 K30SK81B35</v>
      </c>
    </row>
    <row r="9650" spans="1:4">
      <c r="A9650" t="s">
        <v>41757</v>
      </c>
      <c r="B9650" t="s">
        <v>41758</v>
      </c>
      <c r="D9650" t="str">
        <f t="shared" si="150"/>
        <v>KS0HODJ807 MED IMHO DUCORE SPARK 9001 LTFU 101 KS0HODJ807</v>
      </c>
    </row>
    <row r="9651" spans="1:4">
      <c r="A9651" t="s">
        <v>41759</v>
      </c>
      <c r="B9651" t="s">
        <v>41760</v>
      </c>
      <c r="D9651" t="str">
        <f t="shared" si="150"/>
        <v>KS0HTC4289 MED CTSC SPARK DUCORE 4289 KS0HTC4289</v>
      </c>
    </row>
    <row r="9652" spans="1:4">
      <c r="A9652" t="s">
        <v>41761</v>
      </c>
      <c r="B9652" t="s">
        <v>41762</v>
      </c>
      <c r="D9652" t="str">
        <f t="shared" si="150"/>
        <v>K30CKB5NSF HE CD Brinkley NSF CAREER K30CKB5NSF</v>
      </c>
    </row>
    <row r="9653" spans="1:4">
      <c r="A9653" t="s">
        <v>41763</v>
      </c>
      <c r="B9653" t="s">
        <v>41764</v>
      </c>
      <c r="D9653" t="str">
        <f t="shared" si="150"/>
        <v>KS0HOTJ601 MED IMCT TUSCANO CELGENE 9924 PHI 79 KS0HOTJ601</v>
      </c>
    </row>
    <row r="9654" spans="1:4">
      <c r="A9654" t="s">
        <v>41765</v>
      </c>
      <c r="B9654" t="s">
        <v>41766</v>
      </c>
      <c r="D9654" t="str">
        <f t="shared" si="150"/>
        <v>KS0HOGA804 MED IMHO GIERMASZ BIOMARIN 270 302 KS0HOGA804</v>
      </c>
    </row>
    <row r="9655" spans="1:4">
      <c r="A9655" t="s">
        <v>41767</v>
      </c>
      <c r="B9655" t="s">
        <v>41768</v>
      </c>
      <c r="D9655" t="str">
        <f t="shared" si="150"/>
        <v>KS0HTC4290 MED CTSC BIOMARIN GIERMASZ 4290 KS0HTC4290</v>
      </c>
    </row>
    <row r="9656" spans="1:4">
      <c r="A9656" t="s">
        <v>41769</v>
      </c>
      <c r="B9656" t="s">
        <v>41770</v>
      </c>
      <c r="D9656" t="str">
        <f t="shared" si="150"/>
        <v>KS0DMR13AP MUNGAS Conf on Adv Psychometric 3 31 24 KS0DMR13AP</v>
      </c>
    </row>
    <row r="9657" spans="1:4">
      <c r="A9657" t="s">
        <v>41771</v>
      </c>
      <c r="B9657" t="s">
        <v>41772</v>
      </c>
      <c r="D9657" t="str">
        <f t="shared" si="150"/>
        <v>KS0HORJ811 MED IMHO RIESS MERCK UCDCC 259 KS0HORJ811</v>
      </c>
    </row>
    <row r="9658" spans="1:4">
      <c r="A9658" t="s">
        <v>41773</v>
      </c>
      <c r="B9658" t="s">
        <v>41774</v>
      </c>
      <c r="D9658" t="str">
        <f t="shared" si="150"/>
        <v>K30MJSASU1 STEMSS CRUISE 2017 2022 K30MJSASU1</v>
      </c>
    </row>
    <row r="9659" spans="1:4">
      <c r="A9659" t="s">
        <v>41775</v>
      </c>
      <c r="B9659" t="s">
        <v>41776</v>
      </c>
      <c r="D9659" t="str">
        <f t="shared" si="150"/>
        <v>K30MJSASU2 STEMSS CRUISE 2018 2019 K30MJSASU2</v>
      </c>
    </row>
    <row r="9660" spans="1:4">
      <c r="A9660" t="s">
        <v>41777</v>
      </c>
      <c r="B9660" t="s">
        <v>41778</v>
      </c>
      <c r="D9660" t="str">
        <f t="shared" si="150"/>
        <v>K30MJSASU3 STEMSS CRUISE 2019 2020 K30MJSASU3</v>
      </c>
    </row>
    <row r="9661" spans="1:4">
      <c r="A9661" t="s">
        <v>41779</v>
      </c>
      <c r="B9661" t="s">
        <v>41780</v>
      </c>
      <c r="D9661" t="str">
        <f t="shared" si="150"/>
        <v>K30MJSASU4 STEMSS CRUISE 2020 2021 K30MJSASU4</v>
      </c>
    </row>
    <row r="9662" spans="1:4">
      <c r="A9662" t="s">
        <v>41781</v>
      </c>
      <c r="B9662" t="s">
        <v>41782</v>
      </c>
      <c r="D9662" t="str">
        <f t="shared" si="150"/>
        <v>K30MJSASU5 STEMSS CRUISE 2021 2022 K30MJSASU5</v>
      </c>
    </row>
    <row r="9663" spans="1:4">
      <c r="A9663" t="s">
        <v>41783</v>
      </c>
      <c r="B9663" t="s">
        <v>41784</v>
      </c>
      <c r="D9663" t="str">
        <f t="shared" si="150"/>
        <v>K30APSD193 PS KAFFKA CARB AMMP K30APSD193</v>
      </c>
    </row>
    <row r="9664" spans="1:4">
      <c r="A9664" t="s">
        <v>41785</v>
      </c>
      <c r="B9664" t="s">
        <v>41786</v>
      </c>
      <c r="D9664" t="str">
        <f t="shared" si="150"/>
        <v>K30APSD196 PS KAFFKA CARB AMMP YR2 K30APSD196</v>
      </c>
    </row>
    <row r="9665" spans="1:4">
      <c r="A9665" t="s">
        <v>41787</v>
      </c>
      <c r="B9665" t="s">
        <v>41788</v>
      </c>
      <c r="D9665" t="str">
        <f t="shared" si="150"/>
        <v>KS0HOJB817 MED IMCT JONAS AROG ARO 021 KS0HOJB817</v>
      </c>
    </row>
    <row r="9666" spans="1:4">
      <c r="A9666" t="s">
        <v>41789</v>
      </c>
      <c r="B9666" t="s">
        <v>41790</v>
      </c>
      <c r="D9666" t="str">
        <f t="shared" si="150"/>
        <v>K30BJ81B89 ECNS UCB RATE DATABASE J BUSHNELL 81B89 K30BJ81B89</v>
      </c>
    </row>
    <row r="9667" spans="1:4">
      <c r="A9667" t="s">
        <v>41791</v>
      </c>
      <c r="B9667" t="s">
        <v>41792</v>
      </c>
      <c r="D9667" t="str">
        <f t="shared" ref="D9667:D9730" si="151">A9667&amp;" "&amp;B9667</f>
        <v>K30S4HB002 CEE BISCHEL DEPT OF PESTICIDE REG YR1 K30S4HB002</v>
      </c>
    </row>
    <row r="9668" spans="1:4">
      <c r="A9668" t="s">
        <v>41793</v>
      </c>
      <c r="B9668" t="s">
        <v>41794</v>
      </c>
      <c r="D9668" t="str">
        <f t="shared" si="151"/>
        <v>K30S4HB003 CEE BISCHEL DEPT OF PESTICIDE REG YR2 K30S4HB003</v>
      </c>
    </row>
    <row r="9669" spans="1:4">
      <c r="A9669" t="s">
        <v>41795</v>
      </c>
      <c r="B9669" t="s">
        <v>41796</v>
      </c>
      <c r="D9669" t="str">
        <f t="shared" si="151"/>
        <v>K30S4HB004 CEE BISCHEL DEPT OF PESTICIDE REG YR3 K30S4HB004</v>
      </c>
    </row>
    <row r="9670" spans="1:4">
      <c r="A9670" t="s">
        <v>41797</v>
      </c>
      <c r="B9670" t="s">
        <v>41798</v>
      </c>
      <c r="D9670" t="str">
        <f t="shared" si="151"/>
        <v>K30ZLPPEEL 04 30 22 CDFA Dry Peeling K30ZLPPEEL</v>
      </c>
    </row>
    <row r="9671" spans="1:4">
      <c r="A9671" t="s">
        <v>41799</v>
      </c>
      <c r="B9671" t="s">
        <v>41800</v>
      </c>
      <c r="D9671" t="str">
        <f t="shared" si="151"/>
        <v>K30V472MKI CNPRC KURODA EVMS CSF1R PROJECT CORE K30V472MKI</v>
      </c>
    </row>
    <row r="9672" spans="1:4">
      <c r="A9672" t="s">
        <v>41801</v>
      </c>
      <c r="B9672" t="s">
        <v>41802</v>
      </c>
      <c r="D9672" t="str">
        <f t="shared" si="151"/>
        <v>K30V472MKJ CNPRC KURODA EVMS CSF1R PROJECT CNPRC K30V472MKJ</v>
      </c>
    </row>
    <row r="9673" spans="1:4">
      <c r="A9673" t="s">
        <v>41803</v>
      </c>
      <c r="B9673" t="s">
        <v>41804</v>
      </c>
      <c r="D9673" t="str">
        <f t="shared" si="151"/>
        <v>KS0CBEPITH Novel Defensins in Human Epithelial Tiss KS0CBEPITH</v>
      </c>
    </row>
    <row r="9674" spans="1:4">
      <c r="A9674" t="s">
        <v>41805</v>
      </c>
      <c r="B9674" t="s">
        <v>41806</v>
      </c>
      <c r="D9674" t="str">
        <f t="shared" si="151"/>
        <v>KS0CBEPUMB Novel Defensins Subaward to UMB KS0CBEPUMB</v>
      </c>
    </row>
    <row r="9675" spans="1:4">
      <c r="A9675" t="s">
        <v>41807</v>
      </c>
      <c r="B9675" t="s">
        <v>41808</v>
      </c>
      <c r="D9675" t="str">
        <f t="shared" si="151"/>
        <v>K30AEX1C14 Epidemiological Dynamics FusariumDieback K30AEX1C14</v>
      </c>
    </row>
    <row r="9676" spans="1:4">
      <c r="A9676" t="s">
        <v>41809</v>
      </c>
      <c r="B9676" t="s">
        <v>41810</v>
      </c>
      <c r="D9676" t="str">
        <f t="shared" si="151"/>
        <v>K30AEX1C15 Epidemiological Dynamics FusariumDieback K30AEX1C15</v>
      </c>
    </row>
    <row r="9677" spans="1:4">
      <c r="A9677" t="s">
        <v>41811</v>
      </c>
      <c r="B9677" t="s">
        <v>41812</v>
      </c>
      <c r="D9677" t="str">
        <f t="shared" si="151"/>
        <v>K30JHT7SHB CLOSED ESP Thorne InvasiveShotHoleBorer K30JHT7SHB</v>
      </c>
    </row>
    <row r="9678" spans="1:4">
      <c r="A9678" t="s">
        <v>41813</v>
      </c>
      <c r="B9678" t="s">
        <v>41814</v>
      </c>
      <c r="D9678" t="str">
        <f t="shared" si="151"/>
        <v>K30KMJ7ISH CLOSED JETTER K INVASIVE SHOT HOLE BORER K30KMJ7ISH</v>
      </c>
    </row>
    <row r="9679" spans="1:4">
      <c r="A9679" t="s">
        <v>41815</v>
      </c>
      <c r="B9679" t="s">
        <v>41816</v>
      </c>
      <c r="D9679" t="str">
        <f t="shared" si="151"/>
        <v>KS0HOKE814 MED IMHO KIM NGM BIOPHARMACEUTICALS KS0HOKE814</v>
      </c>
    </row>
    <row r="9680" spans="1:4">
      <c r="A9680" t="s">
        <v>41817</v>
      </c>
      <c r="B9680" t="s">
        <v>41818</v>
      </c>
      <c r="D9680" t="str">
        <f t="shared" si="151"/>
        <v>KS0MDJAN01 MED URO JANSSEN PARP 12 19 2 24 KS0MDJAN01</v>
      </c>
    </row>
    <row r="9681" spans="1:4">
      <c r="A9681" t="s">
        <v>41819</v>
      </c>
      <c r="B9681" t="s">
        <v>41820</v>
      </c>
      <c r="D9681" t="str">
        <f t="shared" si="151"/>
        <v>KS0EGPPGY1 MPHA ELE PPG STANFORD YR1 KS0EGPPGY1</v>
      </c>
    </row>
    <row r="9682" spans="1:4">
      <c r="A9682" t="s">
        <v>41821</v>
      </c>
      <c r="B9682" t="s">
        <v>41822</v>
      </c>
      <c r="D9682" t="str">
        <f t="shared" si="151"/>
        <v>K30BND1C24 NSF Trapdoor Spiders California Florist K30BND1C24</v>
      </c>
    </row>
    <row r="9683" spans="1:4">
      <c r="A9683" t="s">
        <v>41823</v>
      </c>
      <c r="B9683" t="s">
        <v>41824</v>
      </c>
      <c r="D9683" t="str">
        <f t="shared" si="151"/>
        <v>K30BND1C2F FINA NSF Trapdoor Spiders California K30BND1C2F</v>
      </c>
    </row>
    <row r="9684" spans="1:4">
      <c r="A9684" t="s">
        <v>41825</v>
      </c>
      <c r="B9684" t="s">
        <v>41826</v>
      </c>
      <c r="D9684" t="str">
        <f t="shared" si="151"/>
        <v>K30BND1C2P NSF Trapdoor Participant Support K30BND1C2P</v>
      </c>
    </row>
    <row r="9685" spans="1:4">
      <c r="A9685" t="s">
        <v>41827</v>
      </c>
      <c r="B9685" t="s">
        <v>41828</v>
      </c>
      <c r="D9685" t="str">
        <f t="shared" si="151"/>
        <v>KS0AMESKEK MPHA HELL KECK AWARD AMES ACCT KS0AMESKEK</v>
      </c>
    </row>
    <row r="9686" spans="1:4">
      <c r="A9686" t="s">
        <v>41829</v>
      </c>
      <c r="B9686" t="s">
        <v>41830</v>
      </c>
      <c r="D9686" t="str">
        <f t="shared" si="151"/>
        <v>KS0JHKECK1 MPHA HELL KECK AWARD KS0JHKECK1</v>
      </c>
    </row>
    <row r="9687" spans="1:4">
      <c r="A9687" t="s">
        <v>41831</v>
      </c>
      <c r="B9687" t="s">
        <v>41832</v>
      </c>
      <c r="D9687" t="str">
        <f t="shared" si="151"/>
        <v>K30APSD212 PS OKI 2020 DPR VIA ANR PEST MANAGEMENT K30APSD212</v>
      </c>
    </row>
    <row r="9688" spans="1:4">
      <c r="A9688" t="s">
        <v>41833</v>
      </c>
      <c r="B9688" t="s">
        <v>41834</v>
      </c>
      <c r="D9688" t="str">
        <f t="shared" si="151"/>
        <v>K30FASSTDM AURA HST GO 15923 002 A 0 2019 2022 K30FASSTDM</v>
      </c>
    </row>
    <row r="9689" spans="1:4">
      <c r="A9689" t="s">
        <v>41835</v>
      </c>
      <c r="B9689" t="s">
        <v>41836</v>
      </c>
      <c r="D9689" t="str">
        <f t="shared" si="151"/>
        <v>KS0LHNTNOC ORANGE COUNTY CALMHSA LHCN NIENDAM KS0LHNTNOC</v>
      </c>
    </row>
    <row r="9690" spans="1:4">
      <c r="A9690" t="s">
        <v>41837</v>
      </c>
      <c r="B9690" t="s">
        <v>41838</v>
      </c>
      <c r="D9690" t="str">
        <f t="shared" si="151"/>
        <v>K309873422 Caltrans TO 22 Ioannou USC K309873422</v>
      </c>
    </row>
    <row r="9691" spans="1:4">
      <c r="A9691" t="s">
        <v>41839</v>
      </c>
      <c r="B9691" t="s">
        <v>41840</v>
      </c>
      <c r="D9691" t="str">
        <f t="shared" si="151"/>
        <v>K309873423 Caltrans TO 23 Jaller K309873423</v>
      </c>
    </row>
    <row r="9692" spans="1:4">
      <c r="A9692" t="s">
        <v>41841</v>
      </c>
      <c r="B9692" t="s">
        <v>41842</v>
      </c>
      <c r="D9692" t="str">
        <f t="shared" si="151"/>
        <v>K309873424 Caltrans TO 24 Fitch K309873424</v>
      </c>
    </row>
    <row r="9693" spans="1:4">
      <c r="A9693" t="s">
        <v>41843</v>
      </c>
      <c r="B9693" t="s">
        <v>41844</v>
      </c>
      <c r="D9693" t="str">
        <f t="shared" si="151"/>
        <v>K309873425 Caltrans TO 25 Niemeier K309873425</v>
      </c>
    </row>
    <row r="9694" spans="1:4">
      <c r="A9694" t="s">
        <v>41845</v>
      </c>
      <c r="B9694" t="s">
        <v>41846</v>
      </c>
      <c r="D9694" t="str">
        <f t="shared" si="151"/>
        <v>K309873426 Caltrans TO 26 Sabbie Miller K309873426</v>
      </c>
    </row>
    <row r="9695" spans="1:4">
      <c r="A9695" t="s">
        <v>41847</v>
      </c>
      <c r="B9695" t="s">
        <v>41848</v>
      </c>
      <c r="D9695" t="str">
        <f t="shared" si="151"/>
        <v>K309873427 Caltrans TO 27 Sabbie Miller K309873427</v>
      </c>
    </row>
    <row r="9696" spans="1:4">
      <c r="A9696" t="s">
        <v>41849</v>
      </c>
      <c r="B9696" t="s">
        <v>41850</v>
      </c>
      <c r="D9696" t="str">
        <f t="shared" si="151"/>
        <v>K309873429 Caltrans G2 Handy Sinetos Synthesis K309873429</v>
      </c>
    </row>
    <row r="9697" spans="1:4">
      <c r="A9697" t="s">
        <v>41851</v>
      </c>
      <c r="B9697" t="s">
        <v>41852</v>
      </c>
      <c r="D9697" t="str">
        <f t="shared" si="151"/>
        <v>K309873430 Caltrans TO 30 Barbour K309873430</v>
      </c>
    </row>
    <row r="9698" spans="1:4">
      <c r="A9698" t="s">
        <v>41853</v>
      </c>
      <c r="B9698" t="s">
        <v>41854</v>
      </c>
      <c r="D9698" t="str">
        <f t="shared" si="151"/>
        <v>K309873432 Caltrans TO 32 Chakraborty K309873432</v>
      </c>
    </row>
    <row r="9699" spans="1:4">
      <c r="A9699" t="s">
        <v>41855</v>
      </c>
      <c r="B9699" t="s">
        <v>41856</v>
      </c>
      <c r="D9699" t="str">
        <f t="shared" si="151"/>
        <v>K309873433 Caltrans TO 33 Ambrose K309873433</v>
      </c>
    </row>
    <row r="9700" spans="1:4">
      <c r="A9700" t="s">
        <v>41857</v>
      </c>
      <c r="B9700" t="s">
        <v>41858</v>
      </c>
      <c r="D9700" t="str">
        <f t="shared" si="151"/>
        <v>K309873434 Caltrans TO 34 Rodier K309873434</v>
      </c>
    </row>
    <row r="9701" spans="1:4">
      <c r="A9701" t="s">
        <v>41859</v>
      </c>
      <c r="B9701" t="s">
        <v>41860</v>
      </c>
      <c r="D9701" t="str">
        <f t="shared" si="151"/>
        <v>K309873435 Caltrans TO 35 Largier K309873435</v>
      </c>
    </row>
    <row r="9702" spans="1:4">
      <c r="A9702" t="s">
        <v>41861</v>
      </c>
      <c r="B9702" t="s">
        <v>41862</v>
      </c>
      <c r="D9702" t="str">
        <f t="shared" si="151"/>
        <v>K309873436 Caltrans TO 36 Harvey K309873436</v>
      </c>
    </row>
    <row r="9703" spans="1:4">
      <c r="A9703" t="s">
        <v>41863</v>
      </c>
      <c r="B9703" t="s">
        <v>41864</v>
      </c>
      <c r="D9703" t="str">
        <f t="shared" si="151"/>
        <v>K309873437 Caltrans TO 37 Circella K309873437</v>
      </c>
    </row>
    <row r="9704" spans="1:4">
      <c r="A9704" t="s">
        <v>41865</v>
      </c>
      <c r="B9704" t="s">
        <v>41866</v>
      </c>
      <c r="D9704" t="str">
        <f t="shared" si="151"/>
        <v>K309873438 Caltrans TO 38 Thorne K309873438</v>
      </c>
    </row>
    <row r="9705" spans="1:4">
      <c r="A9705" t="s">
        <v>41867</v>
      </c>
      <c r="B9705" t="s">
        <v>41868</v>
      </c>
      <c r="D9705" t="str">
        <f t="shared" si="151"/>
        <v>K309873439 Caltrans TO 39 Niemeier K309873439</v>
      </c>
    </row>
    <row r="9706" spans="1:4">
      <c r="A9706" t="s">
        <v>41869</v>
      </c>
      <c r="B9706" t="s">
        <v>41870</v>
      </c>
      <c r="D9706" t="str">
        <f t="shared" si="151"/>
        <v>K309873440 Caltrans TO 51 Andrew Burke K309873440</v>
      </c>
    </row>
    <row r="9707" spans="1:4">
      <c r="A9707" t="s">
        <v>41871</v>
      </c>
      <c r="B9707" t="s">
        <v>41872</v>
      </c>
      <c r="D9707" t="str">
        <f t="shared" si="151"/>
        <v>K309873441 Caltrans TO 41 Handy K309873441</v>
      </c>
    </row>
    <row r="9708" spans="1:4">
      <c r="A9708" t="s">
        <v>41873</v>
      </c>
      <c r="B9708" t="s">
        <v>41874</v>
      </c>
      <c r="D9708" t="str">
        <f t="shared" si="151"/>
        <v>K309873442 Caltrans TO 42 Handy K309873442</v>
      </c>
    </row>
    <row r="9709" spans="1:4">
      <c r="A9709" t="s">
        <v>41875</v>
      </c>
      <c r="B9709" t="s">
        <v>41876</v>
      </c>
      <c r="D9709" t="str">
        <f t="shared" si="151"/>
        <v>K309873443 Caltrans TO 43 Razaviyayn USC K309873443</v>
      </c>
    </row>
    <row r="9710" spans="1:4">
      <c r="A9710" t="s">
        <v>41877</v>
      </c>
      <c r="B9710" t="s">
        <v>41878</v>
      </c>
      <c r="D9710" t="str">
        <f t="shared" si="151"/>
        <v>K309873444 Caltrans TO 44 Giuliano USC K309873444</v>
      </c>
    </row>
    <row r="9711" spans="1:4">
      <c r="A9711" t="s">
        <v>41879</v>
      </c>
      <c r="B9711" t="s">
        <v>41880</v>
      </c>
      <c r="D9711" t="str">
        <f t="shared" si="151"/>
        <v>K309873445 Caltrans TO 45 Jung UCR K309873445</v>
      </c>
    </row>
    <row r="9712" spans="1:4">
      <c r="A9712" t="s">
        <v>41881</v>
      </c>
      <c r="B9712" t="s">
        <v>41882</v>
      </c>
      <c r="D9712" t="str">
        <f t="shared" si="151"/>
        <v>K309873446 Caltrans TO 46 Miguel Jaller K309873446</v>
      </c>
    </row>
    <row r="9713" spans="1:4">
      <c r="A9713" t="s">
        <v>41883</v>
      </c>
      <c r="B9713" t="s">
        <v>41884</v>
      </c>
      <c r="D9713" t="str">
        <f t="shared" si="151"/>
        <v>K309873447 Caltrans TO 47 Mollie DAgostino K309873447</v>
      </c>
    </row>
    <row r="9714" spans="1:4">
      <c r="A9714" t="s">
        <v>41885</v>
      </c>
      <c r="B9714" t="s">
        <v>41886</v>
      </c>
      <c r="D9714" t="str">
        <f t="shared" si="151"/>
        <v>K309873448 Caltrans TO 48 Handy Volker K309873448</v>
      </c>
    </row>
    <row r="9715" spans="1:4">
      <c r="A9715" t="s">
        <v>41887</v>
      </c>
      <c r="B9715" t="s">
        <v>41888</v>
      </c>
      <c r="D9715" t="str">
        <f t="shared" si="151"/>
        <v>K309873449 Caltrans TO 49 Barbour K309873449</v>
      </c>
    </row>
    <row r="9716" spans="1:4">
      <c r="A9716" t="s">
        <v>41889</v>
      </c>
      <c r="B9716" t="s">
        <v>41890</v>
      </c>
      <c r="D9716" t="str">
        <f t="shared" si="151"/>
        <v>K309873450 Caltrans TO 50 Giuliano USC K309873450</v>
      </c>
    </row>
    <row r="9717" spans="1:4">
      <c r="A9717" t="s">
        <v>41891</v>
      </c>
      <c r="B9717" t="s">
        <v>41892</v>
      </c>
      <c r="D9717" t="str">
        <f t="shared" si="151"/>
        <v>K309873451 Caltrans TO 52 Yan Xing K309873451</v>
      </c>
    </row>
    <row r="9718" spans="1:4">
      <c r="A9718" t="s">
        <v>41893</v>
      </c>
      <c r="B9718" t="s">
        <v>41894</v>
      </c>
      <c r="D9718" t="str">
        <f t="shared" si="151"/>
        <v>K309873452 Caltrans TO 53 Xiaodong Qian K309873452</v>
      </c>
    </row>
    <row r="9719" spans="1:4">
      <c r="A9719" t="s">
        <v>41895</v>
      </c>
      <c r="B9719" t="s">
        <v>41896</v>
      </c>
      <c r="D9719" t="str">
        <f t="shared" si="151"/>
        <v>K309873453 Caltrans TO 55 Giuliano OBrien K309873453</v>
      </c>
    </row>
    <row r="9720" spans="1:4">
      <c r="A9720" t="s">
        <v>41897</v>
      </c>
      <c r="B9720" t="s">
        <v>41898</v>
      </c>
      <c r="D9720" t="str">
        <f t="shared" si="151"/>
        <v>K309873454 Caltrans TO 54 Volker K309873454</v>
      </c>
    </row>
    <row r="9721" spans="1:4">
      <c r="A9721" t="s">
        <v>41899</v>
      </c>
      <c r="B9721" t="s">
        <v>41900</v>
      </c>
      <c r="D9721" t="str">
        <f t="shared" si="151"/>
        <v>K309873456 Caltrans TO 56 Scora UCR K309873456</v>
      </c>
    </row>
    <row r="9722" spans="1:4">
      <c r="A9722" t="s">
        <v>41901</v>
      </c>
      <c r="B9722" t="s">
        <v>41902</v>
      </c>
      <c r="D9722" t="str">
        <f t="shared" si="151"/>
        <v>K309873457 Caltrans TO 57 Davis K309873457</v>
      </c>
    </row>
    <row r="9723" spans="1:4">
      <c r="A9723" t="s">
        <v>41903</v>
      </c>
      <c r="B9723" t="s">
        <v>41904</v>
      </c>
      <c r="D9723" t="str">
        <f t="shared" si="151"/>
        <v>K309873458 Caltrans TO 58 Jaller K309873458</v>
      </c>
    </row>
    <row r="9724" spans="1:4">
      <c r="A9724" t="s">
        <v>41905</v>
      </c>
      <c r="B9724" t="s">
        <v>41906</v>
      </c>
      <c r="D9724" t="str">
        <f t="shared" si="151"/>
        <v>K309873459 Caltrans TO 59 Circella K309873459</v>
      </c>
    </row>
    <row r="9725" spans="1:4">
      <c r="A9725" t="s">
        <v>41907</v>
      </c>
      <c r="B9725" t="s">
        <v>41908</v>
      </c>
      <c r="D9725" t="str">
        <f t="shared" si="151"/>
        <v>K309873460 Caltrans TO 60 Fitch K309873460</v>
      </c>
    </row>
    <row r="9726" spans="1:4">
      <c r="A9726" t="s">
        <v>41909</v>
      </c>
      <c r="B9726" t="s">
        <v>41910</v>
      </c>
      <c r="D9726" t="str">
        <f t="shared" si="151"/>
        <v>K309873461 Caltrans TO 61 Handy K309873461</v>
      </c>
    </row>
    <row r="9727" spans="1:4">
      <c r="A9727" t="s">
        <v>41911</v>
      </c>
      <c r="B9727" t="s">
        <v>41912</v>
      </c>
      <c r="D9727" t="str">
        <f t="shared" si="151"/>
        <v>K309873462 Caltrans TO 62 Barbour K309873462</v>
      </c>
    </row>
    <row r="9728" spans="1:4">
      <c r="A9728" t="s">
        <v>41913</v>
      </c>
      <c r="B9728" t="s">
        <v>41914</v>
      </c>
      <c r="D9728" t="str">
        <f t="shared" si="151"/>
        <v>K309873463 Caltrans TO 63 Pike K309873463</v>
      </c>
    </row>
    <row r="9729" spans="1:4">
      <c r="A9729" t="s">
        <v>41915</v>
      </c>
      <c r="B9729" t="s">
        <v>41916</v>
      </c>
      <c r="D9729" t="str">
        <f t="shared" si="151"/>
        <v>K309873464 Caltrans TO 64 Barajas K309873464</v>
      </c>
    </row>
    <row r="9730" spans="1:4">
      <c r="A9730" t="s">
        <v>41917</v>
      </c>
      <c r="B9730" t="s">
        <v>41918</v>
      </c>
      <c r="D9730" t="str">
        <f t="shared" si="151"/>
        <v>K309873465 Caltrans TO 65 Pike K309873465</v>
      </c>
    </row>
    <row r="9731" spans="1:4">
      <c r="A9731" t="s">
        <v>41919</v>
      </c>
      <c r="B9731" t="s">
        <v>41920</v>
      </c>
      <c r="D9731" t="str">
        <f t="shared" ref="D9731:D9794" si="152">A9731&amp;" "&amp;B9731</f>
        <v>K309873466 Caltrans TO 66 Jaller K309873466</v>
      </c>
    </row>
    <row r="9732" spans="1:4">
      <c r="A9732" t="s">
        <v>41921</v>
      </c>
      <c r="B9732" t="s">
        <v>41922</v>
      </c>
      <c r="D9732" t="str">
        <f t="shared" si="152"/>
        <v>K309873467 Caltrans TO 67 Barajas K309873467</v>
      </c>
    </row>
    <row r="9733" spans="1:4">
      <c r="A9733" t="s">
        <v>41923</v>
      </c>
      <c r="B9733" t="s">
        <v>41924</v>
      </c>
      <c r="D9733" t="str">
        <f t="shared" si="152"/>
        <v>K309873468 Caltrans TO 68 Ferguson K309873468</v>
      </c>
    </row>
    <row r="9734" spans="1:4">
      <c r="A9734" t="s">
        <v>41925</v>
      </c>
      <c r="B9734" t="s">
        <v>41926</v>
      </c>
      <c r="D9734" t="str">
        <f t="shared" si="152"/>
        <v>K309873469 Caltrans TO 69 Dessouky USC K309873469</v>
      </c>
    </row>
    <row r="9735" spans="1:4">
      <c r="A9735" t="s">
        <v>41927</v>
      </c>
      <c r="B9735" t="s">
        <v>41928</v>
      </c>
      <c r="D9735" t="str">
        <f t="shared" si="152"/>
        <v>K309873470 Caltrans TO 70 Ioannou USC K309873470</v>
      </c>
    </row>
    <row r="9736" spans="1:4">
      <c r="A9736" t="s">
        <v>41929</v>
      </c>
      <c r="B9736" t="s">
        <v>41930</v>
      </c>
      <c r="D9736" t="str">
        <f t="shared" si="152"/>
        <v>K309873471 Caltrans TO 71 Boarnet USC K309873471</v>
      </c>
    </row>
    <row r="9737" spans="1:4">
      <c r="A9737" t="s">
        <v>41931</v>
      </c>
      <c r="B9737" t="s">
        <v>41932</v>
      </c>
      <c r="D9737" t="str">
        <f t="shared" si="152"/>
        <v>K309873472 Caltrans TO 72 Barbour K309873472</v>
      </c>
    </row>
    <row r="9738" spans="1:4">
      <c r="A9738" t="s">
        <v>41933</v>
      </c>
      <c r="B9738" t="s">
        <v>41934</v>
      </c>
      <c r="D9738" t="str">
        <f t="shared" si="152"/>
        <v>K309873474 Caltrans TO 74 Fitch K309873474</v>
      </c>
    </row>
    <row r="9739" spans="1:4">
      <c r="A9739" t="s">
        <v>41935</v>
      </c>
      <c r="B9739" t="s">
        <v>41936</v>
      </c>
      <c r="D9739" t="str">
        <f t="shared" si="152"/>
        <v>K309873475 Caltrans TO 75 Harvey K309873475</v>
      </c>
    </row>
    <row r="9740" spans="1:4">
      <c r="A9740" t="s">
        <v>41937</v>
      </c>
      <c r="B9740" t="s">
        <v>41938</v>
      </c>
      <c r="D9740" t="str">
        <f t="shared" si="152"/>
        <v>K309873476 Caltrans TO 76 Jaller K309873476</v>
      </c>
    </row>
    <row r="9741" spans="1:4">
      <c r="A9741" t="s">
        <v>41939</v>
      </c>
      <c r="B9741" t="s">
        <v>41940</v>
      </c>
      <c r="D9741" t="str">
        <f t="shared" si="152"/>
        <v>K309873478 Caltrans TO 78 Rodier K309873478</v>
      </c>
    </row>
    <row r="9742" spans="1:4">
      <c r="A9742" t="s">
        <v>41941</v>
      </c>
      <c r="B9742" t="s">
        <v>41942</v>
      </c>
      <c r="D9742" t="str">
        <f t="shared" si="152"/>
        <v>K309873479 Caltrans TO 79 Rodier K309873479</v>
      </c>
    </row>
    <row r="9743" spans="1:4">
      <c r="A9743" t="s">
        <v>41943</v>
      </c>
      <c r="B9743" t="s">
        <v>41944</v>
      </c>
      <c r="D9743" t="str">
        <f t="shared" si="152"/>
        <v>K309873480 Caltrans TO 80 Xing K309873480</v>
      </c>
    </row>
    <row r="9744" spans="1:4">
      <c r="A9744" t="s">
        <v>41945</v>
      </c>
      <c r="B9744" t="s">
        <v>41946</v>
      </c>
      <c r="D9744" t="str">
        <f t="shared" si="152"/>
        <v>K309873481 Caltrans TO 81 Ioannou USC K309873481</v>
      </c>
    </row>
    <row r="9745" spans="1:4">
      <c r="A9745" t="s">
        <v>41947</v>
      </c>
      <c r="B9745" t="s">
        <v>41948</v>
      </c>
      <c r="D9745" t="str">
        <f t="shared" si="152"/>
        <v>K309873497 Caltrans TO 77 Miller K309873497</v>
      </c>
    </row>
    <row r="9746" spans="1:4">
      <c r="A9746" t="s">
        <v>41949</v>
      </c>
      <c r="B9746" t="s">
        <v>41950</v>
      </c>
      <c r="D9746" t="str">
        <f t="shared" si="152"/>
        <v>K30HASNYU2 CMB HASTINGS NYU HUMANITARIAN PROJECT K30HASNYU2</v>
      </c>
    </row>
    <row r="9747" spans="1:4">
      <c r="A9747" t="s">
        <v>41951</v>
      </c>
      <c r="B9747" t="s">
        <v>41952</v>
      </c>
      <c r="D9747" t="str">
        <f t="shared" si="152"/>
        <v>K30WETM31S Assoc of Univ HST Tracing 2019 2022 K30WETM31S</v>
      </c>
    </row>
    <row r="9748" spans="1:4">
      <c r="A9748" t="s">
        <v>41953</v>
      </c>
      <c r="B9748" t="s">
        <v>41954</v>
      </c>
      <c r="D9748" t="str">
        <f t="shared" si="152"/>
        <v>K30SYWCBEF JMIE HAYE CA WCB EFLOW RECOMMENDATIONS K30SYWCBEF</v>
      </c>
    </row>
    <row r="9749" spans="1:4">
      <c r="A9749" t="s">
        <v>41955</v>
      </c>
      <c r="B9749" t="s">
        <v>41956</v>
      </c>
      <c r="D9749" t="str">
        <f t="shared" si="152"/>
        <v>K30SYWCBSA JMIE HAYE CA WCB SUBAWARDS K30SYWCBSA</v>
      </c>
    </row>
    <row r="9750" spans="1:4">
      <c r="A9750" t="s">
        <v>41957</v>
      </c>
      <c r="B9750" t="s">
        <v>41958</v>
      </c>
      <c r="D9750" t="str">
        <f t="shared" si="152"/>
        <v>KS0PH81C49 Epirium Bio Contract A20 3075 KS0PH81C49</v>
      </c>
    </row>
    <row r="9751" spans="1:4">
      <c r="A9751" t="s">
        <v>41959</v>
      </c>
      <c r="B9751" t="s">
        <v>41960</v>
      </c>
      <c r="D9751" t="str">
        <f t="shared" si="152"/>
        <v>K30WETREIO Assoc of Univ HST Probing 2019 2022 K30WETREIO</v>
      </c>
    </row>
    <row r="9752" spans="1:4">
      <c r="A9752" t="s">
        <v>41961</v>
      </c>
      <c r="B9752" t="s">
        <v>41962</v>
      </c>
      <c r="D9752" t="str">
        <f t="shared" si="152"/>
        <v>K30CLKNHBD NUTR KEEN NHB HONEY FLAVORED YOGURT K30CLKNHBD</v>
      </c>
    </row>
    <row r="9753" spans="1:4">
      <c r="A9753" t="s">
        <v>41963</v>
      </c>
      <c r="B9753" t="s">
        <v>41964</v>
      </c>
      <c r="D9753" t="str">
        <f t="shared" si="152"/>
        <v>KS0MMNCORP MALOGOLOWKIN COG NCORP FY 19 26 KS0MMNCORP</v>
      </c>
    </row>
    <row r="9754" spans="1:4">
      <c r="A9754" t="s">
        <v>41965</v>
      </c>
      <c r="B9754" t="s">
        <v>41966</v>
      </c>
      <c r="D9754" t="str">
        <f t="shared" si="152"/>
        <v>KS0OMR2420 MEYER R24 UCSF 05 31 2020 KS0OMR2420</v>
      </c>
    </row>
    <row r="9755" spans="1:4">
      <c r="A9755" t="s">
        <v>41967</v>
      </c>
      <c r="B9755" t="s">
        <v>41968</v>
      </c>
      <c r="D9755" t="str">
        <f t="shared" si="152"/>
        <v>KS0OMR2421 MEYER R24 UCSF 05 31 2023 KS0OMR2421</v>
      </c>
    </row>
    <row r="9756" spans="1:4">
      <c r="A9756" t="s">
        <v>41969</v>
      </c>
      <c r="B9756" t="s">
        <v>41970</v>
      </c>
      <c r="D9756" t="str">
        <f t="shared" si="152"/>
        <v>KS0OMR2422 MEYER R24 UCSF 05 31 2022 KS0OMR2422</v>
      </c>
    </row>
    <row r="9757" spans="1:4">
      <c r="A9757" t="s">
        <v>41971</v>
      </c>
      <c r="B9757" t="s">
        <v>41972</v>
      </c>
      <c r="D9757" t="str">
        <f t="shared" si="152"/>
        <v>KS0OMR2423 MEYER R24 UCSF 05 31 22 KS0OMR2423</v>
      </c>
    </row>
    <row r="9758" spans="1:4">
      <c r="A9758" t="s">
        <v>41973</v>
      </c>
      <c r="B9758" t="s">
        <v>41974</v>
      </c>
      <c r="D9758" t="str">
        <f t="shared" si="152"/>
        <v>KS0OMR24S1 MEYER R24 SUPPLEMENT UCSF 05 31 2021 KS0OMR24S1</v>
      </c>
    </row>
    <row r="9759" spans="1:4">
      <c r="A9759" t="s">
        <v>41975</v>
      </c>
      <c r="B9759" t="s">
        <v>41976</v>
      </c>
      <c r="D9759" t="str">
        <f t="shared" si="152"/>
        <v>KS0OMR24S2 MEYER R24 SUPPLEMENT UCSF 05 31 23 NCE KS0OMR24S2</v>
      </c>
    </row>
    <row r="9760" spans="1:4">
      <c r="A9760" t="s">
        <v>41977</v>
      </c>
      <c r="B9760" t="s">
        <v>41978</v>
      </c>
      <c r="D9760" t="str">
        <f t="shared" si="152"/>
        <v>K30ZHAN399 LAWR ZHANG ANALYSES ON PESTICIDE USE K30ZHAN399</v>
      </c>
    </row>
    <row r="9761" spans="1:4">
      <c r="A9761" t="s">
        <v>41979</v>
      </c>
      <c r="B9761" t="s">
        <v>41980</v>
      </c>
      <c r="D9761" t="str">
        <f t="shared" si="152"/>
        <v>KS0LB81C64 MED PHYSIO MEM BIO NIH BORODINSKY NIH KS0LB81C64</v>
      </c>
    </row>
    <row r="9762" spans="1:4">
      <c r="A9762" t="s">
        <v>41981</v>
      </c>
      <c r="B9762" t="s">
        <v>41982</v>
      </c>
      <c r="D9762" t="str">
        <f t="shared" si="152"/>
        <v>K30AETFWS1 USFWS Safeguarding Delta Smelt K30AETFWS1</v>
      </c>
    </row>
    <row r="9763" spans="1:4">
      <c r="A9763" t="s">
        <v>41983</v>
      </c>
      <c r="B9763" t="s">
        <v>41984</v>
      </c>
      <c r="D9763" t="str">
        <f t="shared" si="152"/>
        <v>K30FANFWS1 WFCB FANGUE USFWS Todgham Project K30FANFWS1</v>
      </c>
    </row>
    <row r="9764" spans="1:4">
      <c r="A9764" t="s">
        <v>41985</v>
      </c>
      <c r="B9764" t="s">
        <v>41986</v>
      </c>
      <c r="D9764" t="str">
        <f t="shared" si="152"/>
        <v>K30TCH1C65 1 31 23 USFWS Safeguarding Delta Smelt K30TCH1C65</v>
      </c>
    </row>
    <row r="9765" spans="1:4">
      <c r="A9765" t="s">
        <v>41987</v>
      </c>
      <c r="B9765" t="s">
        <v>41988</v>
      </c>
      <c r="D9765" t="str">
        <f t="shared" si="152"/>
        <v>K30V431C38 APC CONNON USFWS Subaward K30V431C38</v>
      </c>
    </row>
    <row r="9766" spans="1:4">
      <c r="A9766" t="s">
        <v>41989</v>
      </c>
      <c r="B9766" t="s">
        <v>41990</v>
      </c>
      <c r="D9766" t="str">
        <f t="shared" si="152"/>
        <v>KS0RHANOLE HAGERMAN ANAVEX PROTOCOL ANAVEX2 73 OLE KS0RHANOLE</v>
      </c>
    </row>
    <row r="9767" spans="1:4">
      <c r="A9767" t="s">
        <v>41991</v>
      </c>
      <c r="B9767" t="s">
        <v>41992</v>
      </c>
      <c r="D9767" t="str">
        <f t="shared" si="152"/>
        <v>K30APSD213 PS KHALSA CDFA VIA ANR N MANAGEMENT K30APSD213</v>
      </c>
    </row>
    <row r="9768" spans="1:4">
      <c r="A9768" t="s">
        <v>41993</v>
      </c>
      <c r="B9768" t="s">
        <v>41994</v>
      </c>
      <c r="D9768" t="str">
        <f t="shared" si="152"/>
        <v>KS0HOKE816 MED IMHO KIM ERYTECH PHARMA KS0HOKE816</v>
      </c>
    </row>
    <row r="9769" spans="1:4">
      <c r="A9769" t="s">
        <v>41995</v>
      </c>
      <c r="B9769" t="s">
        <v>41996</v>
      </c>
      <c r="D9769" t="str">
        <f t="shared" si="152"/>
        <v>K30MATRC02 R Casals NSF CAREER 2020 25 K30MATRC02</v>
      </c>
    </row>
    <row r="9770" spans="1:4">
      <c r="A9770" t="s">
        <v>41997</v>
      </c>
      <c r="B9770" t="s">
        <v>41998</v>
      </c>
      <c r="D9770" t="str">
        <f t="shared" si="152"/>
        <v>K30MATRC2P R Casals NSF CAREER 2020 25 K30MATRC2P</v>
      </c>
    </row>
    <row r="9771" spans="1:4">
      <c r="A9771" t="s">
        <v>41999</v>
      </c>
      <c r="B9771" t="s">
        <v>42000</v>
      </c>
      <c r="D9771" t="str">
        <f t="shared" si="152"/>
        <v>KS0MPROTAC Med Ophthalmology Protocol AC KS0MPROTAC</v>
      </c>
    </row>
    <row r="9772" spans="1:4">
      <c r="A9772" t="s">
        <v>42001</v>
      </c>
      <c r="B9772" t="s">
        <v>42002</v>
      </c>
      <c r="D9772" t="str">
        <f t="shared" si="152"/>
        <v>KS0PMOJ804 MED IMPM OLDHAM TORAY INDUSTRY TRK 250 KS0PMOJ804</v>
      </c>
    </row>
    <row r="9773" spans="1:4">
      <c r="A9773" t="s">
        <v>42003</v>
      </c>
      <c r="B9773" t="s">
        <v>42004</v>
      </c>
      <c r="D9773" t="str">
        <f t="shared" si="152"/>
        <v>KS0PMAM807 MED IMPM AVDALOVIC ALTAVANT RVT 1201 200 KS0PMAM807</v>
      </c>
    </row>
    <row r="9774" spans="1:4">
      <c r="A9774" t="s">
        <v>42005</v>
      </c>
      <c r="B9774" t="s">
        <v>42006</v>
      </c>
      <c r="D9774" t="str">
        <f t="shared" si="152"/>
        <v>KS0MPRL200 Case Western Subaward KS0MPRL200</v>
      </c>
    </row>
    <row r="9775" spans="1:4">
      <c r="A9775" t="s">
        <v>42007</v>
      </c>
      <c r="B9775" t="s">
        <v>42008</v>
      </c>
      <c r="D9775" t="str">
        <f t="shared" si="152"/>
        <v>K30HAR228E ATHH HARTER CDF IRRIGATION AND NITROGE K30HAR228E</v>
      </c>
    </row>
    <row r="9776" spans="1:4">
      <c r="A9776" t="s">
        <v>42009</v>
      </c>
      <c r="B9776" t="s">
        <v>42010</v>
      </c>
      <c r="D9776" t="str">
        <f t="shared" si="152"/>
        <v>K30APSD227 PS CDFA FREP 20 22 LUNDY K30APSD227</v>
      </c>
    </row>
    <row r="9777" spans="1:4">
      <c r="A9777" t="s">
        <v>42011</v>
      </c>
      <c r="B9777" t="s">
        <v>42012</v>
      </c>
      <c r="D9777" t="str">
        <f t="shared" si="152"/>
        <v>K30DAS7CIN ARE DAS Cannabis Industry K30DAS7CIN</v>
      </c>
    </row>
    <row r="9778" spans="1:4">
      <c r="A9778" t="s">
        <v>42013</v>
      </c>
      <c r="B9778" t="s">
        <v>42014</v>
      </c>
      <c r="D9778" t="str">
        <f t="shared" si="152"/>
        <v>K30DCSTTR1 MAE DAVIS C SENSIT VENTURES A22 0579 K30DCSTTR1</v>
      </c>
    </row>
    <row r="9779" spans="1:4">
      <c r="A9779" t="s">
        <v>42015</v>
      </c>
      <c r="B9779" t="s">
        <v>42016</v>
      </c>
      <c r="D9779" t="str">
        <f t="shared" si="152"/>
        <v>K30CHUJIMA MAE H Cheng NSF Ujima GIRL Camp K30CHUJIMA</v>
      </c>
    </row>
    <row r="9780" spans="1:4">
      <c r="A9780" t="s">
        <v>42017</v>
      </c>
      <c r="B9780" t="s">
        <v>42018</v>
      </c>
      <c r="D9780" t="str">
        <f t="shared" si="152"/>
        <v>K30CHUJMPS MAE Cheng NSF Ujima Participant Support K30CHUJMPS</v>
      </c>
    </row>
    <row r="9781" spans="1:4">
      <c r="A9781" t="s">
        <v>42019</v>
      </c>
      <c r="B9781" t="s">
        <v>42020</v>
      </c>
      <c r="D9781" t="str">
        <f t="shared" si="152"/>
        <v>K30SOECHNG F Mustafaa GSR funding support Cheng K30SOECHNG</v>
      </c>
    </row>
    <row r="9782" spans="1:4">
      <c r="A9782" t="s">
        <v>42021</v>
      </c>
      <c r="B9782" t="s">
        <v>42022</v>
      </c>
      <c r="D9782" t="str">
        <f t="shared" si="152"/>
        <v>K30GATETS8 Shasta 2 Gateway ETS Grant 2021 26 K30GATETS8</v>
      </c>
    </row>
    <row r="9783" spans="1:4">
      <c r="A9783" t="s">
        <v>42023</v>
      </c>
      <c r="B9783" t="s">
        <v>42024</v>
      </c>
      <c r="D9783" t="str">
        <f t="shared" si="152"/>
        <v>K30PS0GATE Shasta 2 Gateway TS 21 26 Part Supp Cost K30PS0GATE</v>
      </c>
    </row>
    <row r="9784" spans="1:4">
      <c r="A9784" t="s">
        <v>42025</v>
      </c>
      <c r="B9784" t="s">
        <v>42026</v>
      </c>
      <c r="D9784" t="str">
        <f t="shared" si="152"/>
        <v>K30SIBPI22 BANPIL Highly Eff III v Sensors 2021 22 K30SIBPI22</v>
      </c>
    </row>
    <row r="9785" spans="1:4">
      <c r="A9785" t="s">
        <v>42027</v>
      </c>
      <c r="B9785" t="s">
        <v>42028</v>
      </c>
      <c r="D9785" t="str">
        <f t="shared" si="152"/>
        <v>KS0CAGM501 MED IMCA GIBSON AMERICAN COLLEGE OF CARD KS0CAGM501</v>
      </c>
    </row>
    <row r="9786" spans="1:4">
      <c r="A9786" t="s">
        <v>42029</v>
      </c>
      <c r="B9786" t="s">
        <v>42030</v>
      </c>
      <c r="D9786" t="str">
        <f t="shared" si="152"/>
        <v>KS0MMED360 MED OBGYN MELISSA MATULICH MEDICINES360 KS0MMED360</v>
      </c>
    </row>
    <row r="9787" spans="1:4">
      <c r="A9787" t="s">
        <v>42031</v>
      </c>
      <c r="B9787" t="s">
        <v>42032</v>
      </c>
      <c r="D9787" t="str">
        <f t="shared" si="152"/>
        <v>K30YHBVREO 8 31 24 BAE VIREO CELLULOSE NANOMTRLS K30YHBVREO</v>
      </c>
    </row>
    <row r="9788" spans="1:4">
      <c r="A9788" t="s">
        <v>42033</v>
      </c>
      <c r="B9788" t="s">
        <v>42034</v>
      </c>
      <c r="D9788" t="str">
        <f t="shared" si="152"/>
        <v>K30V431C40 APC CONNON CDFW Q2196003 K30V431C40</v>
      </c>
    </row>
    <row r="9789" spans="1:4">
      <c r="A9789" t="s">
        <v>42035</v>
      </c>
      <c r="B9789" t="s">
        <v>42036</v>
      </c>
      <c r="D9789" t="str">
        <f t="shared" si="152"/>
        <v>K30AETHNB1 AN SCI TODGHAM CDFW RAPID RESPONSE K30AETHNB1</v>
      </c>
    </row>
    <row r="9790" spans="1:4">
      <c r="A9790" t="s">
        <v>42037</v>
      </c>
      <c r="B9790" t="s">
        <v>42038</v>
      </c>
      <c r="D9790" t="str">
        <f t="shared" si="152"/>
        <v>K30CJCHNB1 JMIE CAJ1 CDFW RAPID RESPONSE TO UNDERS K30CJCHNB1</v>
      </c>
    </row>
    <row r="9791" spans="1:4">
      <c r="A9791" t="s">
        <v>42039</v>
      </c>
      <c r="B9791" t="s">
        <v>42040</v>
      </c>
      <c r="D9791" t="str">
        <f t="shared" si="152"/>
        <v>K30SALMON1 CFWS CCCS Funding K30SALMON1</v>
      </c>
    </row>
    <row r="9792" spans="1:4">
      <c r="A9792" t="s">
        <v>42041</v>
      </c>
      <c r="B9792" t="s">
        <v>42042</v>
      </c>
      <c r="D9792" t="str">
        <f t="shared" si="152"/>
        <v>K30V435D11 Soto CDFW RAPID RESPONSE TO UNDERS K30V435D11</v>
      </c>
    </row>
    <row r="9793" spans="1:4">
      <c r="A9793" t="s">
        <v>42043</v>
      </c>
      <c r="B9793" t="s">
        <v>42044</v>
      </c>
      <c r="D9793" t="str">
        <f t="shared" si="152"/>
        <v>KS0EBASF01 Bartov 11 21 10 23 spo A22 1178 KS0EBASF01</v>
      </c>
    </row>
    <row r="9794" spans="1:4">
      <c r="A9794" t="s">
        <v>42045</v>
      </c>
      <c r="B9794" t="s">
        <v>42046</v>
      </c>
      <c r="D9794" t="str">
        <f t="shared" si="152"/>
        <v>K30BLLALPC NUT LONNERDAL BYHEART ASSAY LACTOFERRIN K30BLLALPC</v>
      </c>
    </row>
    <row r="9795" spans="1:4">
      <c r="A9795" t="s">
        <v>42047</v>
      </c>
      <c r="B9795" t="s">
        <v>42048</v>
      </c>
      <c r="D9795" t="str">
        <f t="shared" ref="D9795:D9858" si="153">A9795&amp;" "&amp;B9795</f>
        <v>K30SJCCFF4 S Cooper CFF Core Support K30SJCCFF4</v>
      </c>
    </row>
    <row r="9796" spans="1:4">
      <c r="A9796" t="s">
        <v>42049</v>
      </c>
      <c r="B9796" t="s">
        <v>42050</v>
      </c>
      <c r="D9796" t="str">
        <f t="shared" si="153"/>
        <v>K30FANSAM1 WFCB FANGUE UCSC Standard Asses Moodel K30FANSAM1</v>
      </c>
    </row>
    <row r="9797" spans="1:4">
      <c r="A9797" t="s">
        <v>42051</v>
      </c>
      <c r="B9797" t="s">
        <v>42052</v>
      </c>
      <c r="D9797" t="str">
        <f t="shared" si="153"/>
        <v>K30TLS8OSU ARE SAITONE OKLAHOMA STATE UNIVERSITY K30TLS8OSU</v>
      </c>
    </row>
    <row r="9798" spans="1:4">
      <c r="A9798" t="s">
        <v>42053</v>
      </c>
      <c r="B9798" t="s">
        <v>42054</v>
      </c>
      <c r="D9798" t="str">
        <f t="shared" si="153"/>
        <v>KS0MHPCCRN DR HANS PEDIATRIC CRTCL CARE GRANT Y1 KS0MHPCCRN</v>
      </c>
    </row>
    <row r="9799" spans="1:4">
      <c r="A9799" t="s">
        <v>42055</v>
      </c>
      <c r="B9799" t="s">
        <v>42056</v>
      </c>
      <c r="D9799" t="str">
        <f t="shared" si="153"/>
        <v>K30SOUSDA7 JMIE OSTO USDA 369 187 ADVANCING APPL K30SOUSDA7</v>
      </c>
    </row>
    <row r="9800" spans="1:4">
      <c r="A9800" t="s">
        <v>42057</v>
      </c>
      <c r="B9800" t="s">
        <v>42058</v>
      </c>
      <c r="D9800" t="str">
        <f t="shared" si="153"/>
        <v>KS0GIBC843 MED IMGI BOWLUS COUR PHARM CNP 104 5 001 KS0GIBC843</v>
      </c>
    </row>
    <row r="9801" spans="1:4">
      <c r="A9801" t="s">
        <v>42059</v>
      </c>
      <c r="B9801" t="s">
        <v>42060</v>
      </c>
      <c r="D9801" t="str">
        <f t="shared" si="153"/>
        <v>KS0HWUW021 MPHA WULFF UW NIH KS0HWUW021</v>
      </c>
    </row>
    <row r="9802" spans="1:4">
      <c r="A9802" t="s">
        <v>42061</v>
      </c>
      <c r="B9802" t="s">
        <v>42062</v>
      </c>
      <c r="D9802" t="str">
        <f t="shared" si="153"/>
        <v>K30F4TYPFA CEE YOUNG UCB NIEHS PFAS PROJECT K30F4TYPFA</v>
      </c>
    </row>
    <row r="9803" spans="1:4">
      <c r="A9803" t="s">
        <v>42063</v>
      </c>
      <c r="B9803" t="s">
        <v>42064</v>
      </c>
      <c r="D9803" t="str">
        <f t="shared" si="153"/>
        <v>KS0VW40955 WHEELOCK GENENTECH BN40955 05 22 KS0VW40955</v>
      </c>
    </row>
    <row r="9804" spans="1:4">
      <c r="A9804" t="s">
        <v>42065</v>
      </c>
      <c r="B9804" t="s">
        <v>42066</v>
      </c>
      <c r="D9804" t="str">
        <f t="shared" si="153"/>
        <v>KS0VW41885 WHEELOCK GENENTECH ML41885 05 22 KS0VW41885</v>
      </c>
    </row>
    <row r="9805" spans="1:4">
      <c r="A9805" t="s">
        <v>42067</v>
      </c>
      <c r="B9805" t="s">
        <v>42068</v>
      </c>
      <c r="D9805" t="str">
        <f t="shared" si="153"/>
        <v>K30MBJCL37 MCB JCL DOE DE SC0002395 0 2021 2023 K30MBJCL37</v>
      </c>
    </row>
    <row r="9806" spans="1:4">
      <c r="A9806" t="s">
        <v>42069</v>
      </c>
      <c r="B9806" t="s">
        <v>42070</v>
      </c>
      <c r="D9806" t="str">
        <f t="shared" si="153"/>
        <v>KS0XJ81D38 Allander Biotechnologies Dr XJ Wang KS0XJ81D38</v>
      </c>
    </row>
    <row r="9807" spans="1:4">
      <c r="A9807" t="s">
        <v>42071</v>
      </c>
      <c r="B9807" t="s">
        <v>42072</v>
      </c>
      <c r="D9807" t="str">
        <f t="shared" si="153"/>
        <v>KS0HOAO202 MED IMHO ADESINA NIH K23 KS0HOAO202</v>
      </c>
    </row>
    <row r="9808" spans="1:4">
      <c r="A9808" t="s">
        <v>42073</v>
      </c>
      <c r="B9808" t="s">
        <v>42074</v>
      </c>
      <c r="D9808" t="str">
        <f t="shared" si="153"/>
        <v>K30CNSCK01 CNS C KIM BURROUGHS WELLCOME YR1 K30CNSCK01</v>
      </c>
    </row>
    <row r="9809" spans="1:4">
      <c r="A9809" t="s">
        <v>42075</v>
      </c>
      <c r="B9809" t="s">
        <v>42076</v>
      </c>
      <c r="D9809" t="str">
        <f t="shared" si="153"/>
        <v>K30DAK1D43 USDA ARS 58 2032 1 051 0 11 855 80 K30DAK1D43</v>
      </c>
    </row>
    <row r="9810" spans="1:4">
      <c r="A9810" t="s">
        <v>42077</v>
      </c>
      <c r="B9810" t="s">
        <v>42078</v>
      </c>
      <c r="D9810" t="str">
        <f t="shared" si="153"/>
        <v>K30DAK1D44 USDA ARS 58 2032 1 050 83 160 K30DAK1D44</v>
      </c>
    </row>
    <row r="9811" spans="1:4">
      <c r="A9811" t="s">
        <v>42079</v>
      </c>
      <c r="B9811" t="s">
        <v>42080</v>
      </c>
      <c r="D9811" t="str">
        <f t="shared" si="153"/>
        <v>K30DAK1D45 USDA ARS 58 2032 1 051 0 39 600 K30DAK1D45</v>
      </c>
    </row>
    <row r="9812" spans="1:4">
      <c r="A9812" t="s">
        <v>42081</v>
      </c>
      <c r="B9812" t="s">
        <v>42082</v>
      </c>
      <c r="D9812" t="str">
        <f t="shared" si="153"/>
        <v>K30DAK1D47 USDA 58 2032 1 064 K30DAK1D47</v>
      </c>
    </row>
    <row r="9813" spans="1:4">
      <c r="A9813" t="s">
        <v>42083</v>
      </c>
      <c r="B9813" t="s">
        <v>42084</v>
      </c>
      <c r="D9813" t="str">
        <f t="shared" si="153"/>
        <v>K30MXS1D47 USDA 58 2032 1 064 SUB K30MXS1D47</v>
      </c>
    </row>
    <row r="9814" spans="1:4">
      <c r="A9814" t="s">
        <v>42085</v>
      </c>
      <c r="B9814" t="s">
        <v>42086</v>
      </c>
      <c r="D9814" t="str">
        <f t="shared" si="153"/>
        <v>K30SIBPI21 BANPIL PHOTONICS 2021 22 K30SIBPI21</v>
      </c>
    </row>
    <row r="9815" spans="1:4">
      <c r="A9815" t="s">
        <v>42087</v>
      </c>
      <c r="B9815" t="s">
        <v>42088</v>
      </c>
      <c r="D9815" t="str">
        <f t="shared" si="153"/>
        <v>KS0HOLT807 MED IMHO LI LABRYX IMMUNOLOGICAL THERAP KS0HOLT807</v>
      </c>
    </row>
    <row r="9816" spans="1:4">
      <c r="A9816" t="s">
        <v>42089</v>
      </c>
      <c r="B9816" t="s">
        <v>42090</v>
      </c>
      <c r="D9816" t="str">
        <f t="shared" si="153"/>
        <v>KS0GIME804 MED IMGI MAO ABBVIE M20 259 KS0GIME804</v>
      </c>
    </row>
    <row r="9817" spans="1:4">
      <c r="A9817" t="s">
        <v>42091</v>
      </c>
      <c r="B9817" t="s">
        <v>42092</v>
      </c>
      <c r="D9817" t="str">
        <f t="shared" si="153"/>
        <v>KS0SARE501 MCDONALD SRP LGMD 501 NHS 12 23 KS0SARE501</v>
      </c>
    </row>
    <row r="9818" spans="1:4">
      <c r="A9818" t="s">
        <v>42093</v>
      </c>
      <c r="B9818" t="s">
        <v>42094</v>
      </c>
      <c r="D9818" t="str">
        <f t="shared" si="153"/>
        <v>KS0CABR500 MED IMCA BUKKAPATNAM ACC KS0CABR500</v>
      </c>
    </row>
    <row r="9819" spans="1:4">
      <c r="A9819" t="s">
        <v>42095</v>
      </c>
      <c r="B9819" t="s">
        <v>42096</v>
      </c>
      <c r="D9819" t="str">
        <f t="shared" si="153"/>
        <v>K30ULLR674 LAWR Ullrich LBNL Calibrated and System K30ULLR674</v>
      </c>
    </row>
    <row r="9820" spans="1:4">
      <c r="A9820" t="s">
        <v>42097</v>
      </c>
      <c r="B9820" t="s">
        <v>42098</v>
      </c>
      <c r="D9820" t="str">
        <f t="shared" si="153"/>
        <v>KS0LTSALK1 Tian A22 0016 U19 from SALK KS0LTSALK1</v>
      </c>
    </row>
    <row r="9821" spans="1:4">
      <c r="A9821" t="s">
        <v>42099</v>
      </c>
      <c r="B9821" t="s">
        <v>42100</v>
      </c>
      <c r="D9821" t="str">
        <f t="shared" si="153"/>
        <v>KS0LTSALK2 Tian A22 0016 U19 from SALK KS0LTSALK2</v>
      </c>
    </row>
    <row r="9822" spans="1:4">
      <c r="A9822" t="s">
        <v>42101</v>
      </c>
      <c r="B9822" t="s">
        <v>42102</v>
      </c>
      <c r="D9822" t="str">
        <f t="shared" si="153"/>
        <v>K30APSM700 PS DIEPENBROCK BMGF GEMINI K30APSM700</v>
      </c>
    </row>
    <row r="9823" spans="1:4">
      <c r="A9823" t="s">
        <v>42103</v>
      </c>
      <c r="B9823" t="s">
        <v>42104</v>
      </c>
      <c r="D9823" t="str">
        <f t="shared" si="153"/>
        <v>K30APSM701 PS BAILEY BMGF GEMINI K30APSM701</v>
      </c>
    </row>
    <row r="9824" spans="1:4">
      <c r="A9824" t="s">
        <v>42105</v>
      </c>
      <c r="B9824" t="s">
        <v>42106</v>
      </c>
      <c r="D9824" t="str">
        <f t="shared" si="153"/>
        <v>K30JMEGEMI 10 31 25 GEMINI Intelligence 4 climate K30JMEGEMI</v>
      </c>
    </row>
    <row r="9825" spans="1:4">
      <c r="A9825" t="s">
        <v>42107</v>
      </c>
      <c r="B9825" t="s">
        <v>42108</v>
      </c>
      <c r="D9825" t="str">
        <f t="shared" si="153"/>
        <v>KS0EMANB19 Maverakis AnaptysBio ANB019 208 KS0EMANB19</v>
      </c>
    </row>
    <row r="9826" spans="1:4">
      <c r="A9826" t="s">
        <v>42109</v>
      </c>
      <c r="B9826" t="s">
        <v>42110</v>
      </c>
      <c r="D9826" t="str">
        <f t="shared" si="153"/>
        <v>KS0JBCOAST COAST Salary Support Non Patient Care KS0JBCOAST</v>
      </c>
    </row>
    <row r="9827" spans="1:4">
      <c r="A9827" t="s">
        <v>42111</v>
      </c>
      <c r="B9827" t="s">
        <v>42112</v>
      </c>
      <c r="D9827" t="str">
        <f t="shared" si="153"/>
        <v>KS0ERTE640 MERM CTR FOR INSTITUTIONAL COUR TOMSICH KS0ERTE640</v>
      </c>
    </row>
    <row r="9828" spans="1:4">
      <c r="A9828" t="s">
        <v>42113</v>
      </c>
      <c r="B9828" t="s">
        <v>42114</v>
      </c>
      <c r="D9828" t="str">
        <f t="shared" si="153"/>
        <v>K30SHA21T1 SHA Shasta Co GENT 2021 29 C000114207 K30SHA21T1</v>
      </c>
    </row>
    <row r="9829" spans="1:4">
      <c r="A9829" t="s">
        <v>42115</v>
      </c>
      <c r="B9829" t="s">
        <v>42116</v>
      </c>
      <c r="D9829" t="str">
        <f t="shared" si="153"/>
        <v>K30APSPG27 PS DANDEKAR 2021 CGRIC STACKING RESIST K30APSPG27</v>
      </c>
    </row>
    <row r="9830" spans="1:4">
      <c r="A9830" t="s">
        <v>42117</v>
      </c>
      <c r="B9830" t="s">
        <v>42118</v>
      </c>
      <c r="D9830" t="str">
        <f t="shared" si="153"/>
        <v>K30DESAMUN DES 9 30 26 American Univ RECIPES Spang K30DESAMUN</v>
      </c>
    </row>
    <row r="9831" spans="1:4">
      <c r="A9831" t="s">
        <v>42119</v>
      </c>
      <c r="B9831" t="s">
        <v>42120</v>
      </c>
      <c r="D9831" t="str">
        <f t="shared" si="153"/>
        <v>K30ESSAMUN 09 30 2026 American University RECIPES K30ESSAMUN</v>
      </c>
    </row>
    <row r="9832" spans="1:4">
      <c r="A9832" t="s">
        <v>42121</v>
      </c>
      <c r="B9832" t="s">
        <v>42122</v>
      </c>
      <c r="D9832" t="str">
        <f t="shared" si="153"/>
        <v>K302381D75 CS DOE Automatic Infusion of Learn Thaku K302381D75</v>
      </c>
    </row>
    <row r="9833" spans="1:4">
      <c r="A9833" t="s">
        <v>42123</v>
      </c>
      <c r="B9833" t="s">
        <v>42124</v>
      </c>
      <c r="D9833" t="str">
        <f t="shared" si="153"/>
        <v>KS0APFCHR1 MED PHS POPEJOY UCSC HUMAN PANGENOME KS0APFCHR1</v>
      </c>
    </row>
    <row r="9834" spans="1:4">
      <c r="A9834" t="s">
        <v>42125</v>
      </c>
      <c r="B9834" t="s">
        <v>42126</v>
      </c>
      <c r="D9834" t="str">
        <f t="shared" si="153"/>
        <v>KS0APFCHR2 MED PHS POPEJOY UCSC HUMAN PANGENOME KS0APFCHR2</v>
      </c>
    </row>
    <row r="9835" spans="1:4">
      <c r="A9835" t="s">
        <v>42127</v>
      </c>
      <c r="B9835" t="s">
        <v>42128</v>
      </c>
      <c r="D9835" t="str">
        <f t="shared" si="153"/>
        <v>KS0APFCHR3 MED PHS POPEJOY UCSC HUMAN PANGENOME KS0APFCHR3</v>
      </c>
    </row>
    <row r="9836" spans="1:4">
      <c r="A9836" t="s">
        <v>42129</v>
      </c>
      <c r="B9836" t="s">
        <v>42130</v>
      </c>
      <c r="D9836" t="str">
        <f t="shared" si="153"/>
        <v>K3079STEMD MAE M HILL GFSD LANL FLWSHP LAKEY K3079STEMD</v>
      </c>
    </row>
    <row r="9837" spans="1:4">
      <c r="A9837" t="s">
        <v>42131</v>
      </c>
      <c r="B9837" t="s">
        <v>42132</v>
      </c>
      <c r="D9837" t="str">
        <f t="shared" si="153"/>
        <v>K30PSYRFC4 PSY Bales NIH R56AG074542 K30PSYRFC4</v>
      </c>
    </row>
    <row r="9838" spans="1:4">
      <c r="A9838" t="s">
        <v>42133</v>
      </c>
      <c r="B9838" t="s">
        <v>42134</v>
      </c>
      <c r="D9838" t="str">
        <f t="shared" si="153"/>
        <v>K30DHICRLF DHI Public Scholars Program RLF 81D88 K30DHICRLF</v>
      </c>
    </row>
    <row r="9839" spans="1:4">
      <c r="A9839" t="s">
        <v>42135</v>
      </c>
      <c r="B9839" t="s">
        <v>42136</v>
      </c>
      <c r="D9839" t="str">
        <f t="shared" si="153"/>
        <v>KS0MLSARC1 Marshall Lammer Student Aid KS0MLSARC1</v>
      </c>
    </row>
    <row r="9840" spans="1:4">
      <c r="A9840" t="s">
        <v>42137</v>
      </c>
      <c r="B9840" t="s">
        <v>42138</v>
      </c>
      <c r="D9840" t="str">
        <f t="shared" si="153"/>
        <v>KS0RCVFOUD MED Surg Robert Canter V Foundation KS0RCVFOUD</v>
      </c>
    </row>
    <row r="9841" spans="1:4">
      <c r="A9841" t="s">
        <v>42139</v>
      </c>
      <c r="B9841" t="s">
        <v>42140</v>
      </c>
      <c r="D9841" t="str">
        <f t="shared" si="153"/>
        <v>K30AKH1D96 MSU with UCB K30AKH1D96</v>
      </c>
    </row>
    <row r="9842" spans="1:4">
      <c r="A9842" t="s">
        <v>42141</v>
      </c>
      <c r="B9842" t="s">
        <v>42142</v>
      </c>
      <c r="D9842" t="str">
        <f t="shared" si="153"/>
        <v>K30MXCUCSF NUTR Chondronikola UCSF Nutrition Obesi K30MXCUCSF</v>
      </c>
    </row>
    <row r="9843" spans="1:4">
      <c r="A9843" t="s">
        <v>42143</v>
      </c>
      <c r="B9843" t="s">
        <v>42144</v>
      </c>
      <c r="D9843" t="str">
        <f t="shared" si="153"/>
        <v>K30NIH23JS CHEM Shaw NIH R35 2023 K30NIH23JS</v>
      </c>
    </row>
    <row r="9844" spans="1:4">
      <c r="A9844" t="s">
        <v>42145</v>
      </c>
      <c r="B9844" t="s">
        <v>42146</v>
      </c>
      <c r="D9844" t="str">
        <f t="shared" si="153"/>
        <v>K30TERC280 TENV SCHLADOW TAHOE MARITIME FOUNDATION K30TERC280</v>
      </c>
    </row>
    <row r="9845" spans="1:4">
      <c r="A9845" t="s">
        <v>42147</v>
      </c>
      <c r="B9845" t="s">
        <v>42148</v>
      </c>
      <c r="D9845" t="str">
        <f t="shared" si="153"/>
        <v>KS0YTUOP01 U of Pittsburg Prime NIMH A23 3909 KS0YTUOP01</v>
      </c>
    </row>
    <row r="9846" spans="1:4">
      <c r="A9846" t="s">
        <v>42149</v>
      </c>
      <c r="B9846" t="s">
        <v>42150</v>
      </c>
      <c r="D9846" t="str">
        <f t="shared" si="153"/>
        <v>KS0YTUOP02 U of Pittsburg Prime NIMH A23 3909 KS0YTUOP02</v>
      </c>
    </row>
    <row r="9847" spans="1:4">
      <c r="A9847" t="s">
        <v>42151</v>
      </c>
      <c r="B9847" t="s">
        <v>42152</v>
      </c>
      <c r="D9847" t="str">
        <f t="shared" si="153"/>
        <v>KS0YTUOP03 U of Pittsburg Prime NIMH A23 3909 KS0YTUOP03</v>
      </c>
    </row>
    <row r="9848" spans="1:4">
      <c r="A9848" t="s">
        <v>42153</v>
      </c>
      <c r="B9848" t="s">
        <v>42154</v>
      </c>
      <c r="D9848" t="str">
        <f t="shared" si="153"/>
        <v>KS0YTUOP04 U of Pittsburg Prime NIMH A23 3909 KS0YTUOP04</v>
      </c>
    </row>
    <row r="9849" spans="1:4">
      <c r="A9849" t="s">
        <v>42155</v>
      </c>
      <c r="B9849" t="s">
        <v>42156</v>
      </c>
      <c r="D9849" t="str">
        <f t="shared" si="153"/>
        <v>KS0YTUOP05 U of Pittsburg Prime NIMH A23 3909 KS0YTUOP05</v>
      </c>
    </row>
    <row r="9850" spans="1:4">
      <c r="A9850" t="s">
        <v>42157</v>
      </c>
      <c r="B9850" t="s">
        <v>42158</v>
      </c>
      <c r="D9850" t="str">
        <f t="shared" si="153"/>
        <v>K30GSMFINE EPS MUKHOPADHYAY KROEMER NASA FINESST K30GSMFINE</v>
      </c>
    </row>
    <row r="9851" spans="1:4">
      <c r="A9851" t="s">
        <v>42159</v>
      </c>
      <c r="B9851" t="s">
        <v>42160</v>
      </c>
      <c r="D9851" t="str">
        <f t="shared" si="153"/>
        <v>K30GSMFINF EPS GRAD FINA KROEMER NASA FINESST K30GSMFINF</v>
      </c>
    </row>
    <row r="9852" spans="1:4">
      <c r="A9852" t="s">
        <v>42161</v>
      </c>
      <c r="B9852" t="s">
        <v>42162</v>
      </c>
      <c r="D9852" t="str">
        <f t="shared" si="153"/>
        <v>KS0JKCART1 MED SURG JINHWAN KIM NCI R00CA263016 0 KS0JKCART1</v>
      </c>
    </row>
    <row r="9853" spans="1:4">
      <c r="A9853" t="s">
        <v>42163</v>
      </c>
      <c r="B9853" t="s">
        <v>42164</v>
      </c>
      <c r="D9853" t="str">
        <f t="shared" si="153"/>
        <v>K30ZDNSF02 NSF SWIFT SAT Ntwrk Adaption K30ZDNSF02</v>
      </c>
    </row>
    <row r="9854" spans="1:4">
      <c r="A9854" t="s">
        <v>42165</v>
      </c>
      <c r="B9854" t="s">
        <v>42166</v>
      </c>
      <c r="D9854" t="str">
        <f t="shared" si="153"/>
        <v>K30OURFSUB Ballard Sierra Streams Subaward K30OURFSUB</v>
      </c>
    </row>
    <row r="9855" spans="1:4">
      <c r="A9855" t="s">
        <v>42167</v>
      </c>
      <c r="B9855" t="s">
        <v>42168</v>
      </c>
      <c r="D9855" t="str">
        <f t="shared" si="153"/>
        <v>K30APSFC30 PS Herbarium USDA Forest Svc 4 27 2028 K30APSFC30</v>
      </c>
    </row>
    <row r="9856" spans="1:4">
      <c r="A9856" t="s">
        <v>42169</v>
      </c>
      <c r="B9856" t="s">
        <v>42170</v>
      </c>
      <c r="D9856" t="str">
        <f t="shared" si="153"/>
        <v>K30XXD5BIO ESP Dong Dryland Change Prediction K30XXD5BIO</v>
      </c>
    </row>
    <row r="9857" spans="1:4">
      <c r="A9857" t="s">
        <v>42171</v>
      </c>
      <c r="B9857" t="s">
        <v>42172</v>
      </c>
      <c r="D9857" t="str">
        <f t="shared" si="153"/>
        <v>KS0NT81F12 Radiometer A23 3918 Nam Tran KS0NT81F12</v>
      </c>
    </row>
    <row r="9858" spans="1:4">
      <c r="A9858" t="s">
        <v>42173</v>
      </c>
      <c r="B9858" t="s">
        <v>42174</v>
      </c>
      <c r="D9858" t="str">
        <f t="shared" si="153"/>
        <v>K30RLG1F13 CA Melon Continued investigation whitefl K30RLG1F13</v>
      </c>
    </row>
    <row r="9859" spans="1:4">
      <c r="A9859" t="s">
        <v>42175</v>
      </c>
      <c r="B9859" t="s">
        <v>42176</v>
      </c>
      <c r="D9859" t="str">
        <f t="shared" ref="D9859:D9922" si="154">A9859&amp;" "&amp;B9859</f>
        <v>K30HHLEITE ECE HH Leite DARPA K30HHLEITE</v>
      </c>
    </row>
    <row r="9860" spans="1:4">
      <c r="A9860" t="s">
        <v>42177</v>
      </c>
      <c r="B9860" t="s">
        <v>42178</v>
      </c>
      <c r="D9860" t="str">
        <f t="shared" si="154"/>
        <v>K30JMLEITE ECE Munday Leite DARPA K30JMLEITE</v>
      </c>
    </row>
    <row r="9861" spans="1:4">
      <c r="A9861" t="s">
        <v>42179</v>
      </c>
      <c r="B9861" t="s">
        <v>42180</v>
      </c>
      <c r="D9861" t="str">
        <f t="shared" si="154"/>
        <v>K30MLDAR44 MSE LEITE DOD DARPA Switching Photonics K30MLDAR44</v>
      </c>
    </row>
    <row r="9862" spans="1:4">
      <c r="A9862" t="s">
        <v>42181</v>
      </c>
      <c r="B9862" t="s">
        <v>42182</v>
      </c>
      <c r="D9862" t="str">
        <f t="shared" si="154"/>
        <v>K30EESUSD2 HE LDA SCHLICKMAN USDA OUTDOOR REC K30EESUSD2</v>
      </c>
    </row>
    <row r="9863" spans="1:4">
      <c r="A9863" t="s">
        <v>42183</v>
      </c>
      <c r="B9863" t="s">
        <v>42184</v>
      </c>
      <c r="D9863" t="str">
        <f t="shared" si="154"/>
        <v>K30KB81F16 POLS ONR FA9550 23 1 0471 B KINNE 81F16 K30KB81F16</v>
      </c>
    </row>
    <row r="9864" spans="1:4">
      <c r="A9864" t="s">
        <v>42185</v>
      </c>
      <c r="B9864" t="s">
        <v>42186</v>
      </c>
      <c r="D9864" t="str">
        <f t="shared" si="154"/>
        <v>KS0JDFHPCV MED PHS DANG K01 KS0JDFHPCV</v>
      </c>
    </row>
    <row r="9865" spans="1:4">
      <c r="A9865" t="s">
        <v>42187</v>
      </c>
      <c r="B9865" t="s">
        <v>42188</v>
      </c>
      <c r="D9865" t="str">
        <f t="shared" si="154"/>
        <v>K30FAF1F19 8 30 204 California Agr Ability Project K30FAF1F19</v>
      </c>
    </row>
    <row r="9866" spans="1:4">
      <c r="A9866" t="s">
        <v>42189</v>
      </c>
      <c r="B9866" t="s">
        <v>42190</v>
      </c>
      <c r="D9866" t="str">
        <f t="shared" si="154"/>
        <v>K30KXB1F22 ACQ OF GOODS SERVICES 58 2032 3 042 0 K30KXB1F22</v>
      </c>
    </row>
    <row r="9867" spans="1:4">
      <c r="A9867" t="s">
        <v>42191</v>
      </c>
      <c r="B9867" t="s">
        <v>42192</v>
      </c>
      <c r="D9867" t="str">
        <f t="shared" si="154"/>
        <v>K30F4MGAHR CEE Gardner RAPID Collab Ahr Valley NSF K30F4MGAHR</v>
      </c>
    </row>
    <row r="9868" spans="1:4">
      <c r="A9868" t="s">
        <v>42193</v>
      </c>
      <c r="B9868" t="s">
        <v>42194</v>
      </c>
      <c r="D9868" t="str">
        <f t="shared" si="154"/>
        <v>K30SJVINEF American Vineyard Enzymatic Degradation K30SJVINEF</v>
      </c>
    </row>
    <row r="9869" spans="1:4">
      <c r="A9869" t="s">
        <v>42195</v>
      </c>
      <c r="B9869" t="s">
        <v>42196</v>
      </c>
      <c r="D9869" t="str">
        <f t="shared" si="154"/>
        <v>K30MESSA24 UC Davis Math Project Essa Funds K30MESSA24</v>
      </c>
    </row>
    <row r="9870" spans="1:4">
      <c r="A9870" t="s">
        <v>42197</v>
      </c>
      <c r="B9870" t="s">
        <v>42198</v>
      </c>
      <c r="D9870" t="str">
        <f t="shared" si="154"/>
        <v>K30PLA23C1 PLA Placer County CW 2023 25 C114457 K30PLA23C1</v>
      </c>
    </row>
    <row r="9871" spans="1:4">
      <c r="A9871" t="s">
        <v>42199</v>
      </c>
      <c r="B9871" t="s">
        <v>42200</v>
      </c>
      <c r="D9871" t="str">
        <f t="shared" si="154"/>
        <v>K30YBA23T1 YBA Yuba County GENT 2023 41 C114461 K30YBA23T1</v>
      </c>
    </row>
    <row r="9872" spans="1:4">
      <c r="A9872" t="s">
        <v>42201</v>
      </c>
      <c r="B9872" t="s">
        <v>42202</v>
      </c>
      <c r="D9872" t="str">
        <f t="shared" si="154"/>
        <v>K30VPCEZ83 CNPRC Bauman Burroughs Wellcome A23 3022 K30VPCEZ83</v>
      </c>
    </row>
    <row r="9873" spans="1:4">
      <c r="A9873" t="s">
        <v>42203</v>
      </c>
      <c r="B9873" t="s">
        <v>42204</v>
      </c>
      <c r="D9873" t="str">
        <f t="shared" si="154"/>
        <v>KS0MB81F31 Bauman Burroughs Wellcome Fund A23 3022 KS0MB81F31</v>
      </c>
    </row>
    <row r="9874" spans="1:4">
      <c r="A9874" t="s">
        <v>42205</v>
      </c>
      <c r="B9874" t="s">
        <v>42206</v>
      </c>
      <c r="D9874" t="str">
        <f t="shared" si="154"/>
        <v>K30F4MGMBS CEE Gardner Multi Block System NSF K30F4MGMBS</v>
      </c>
    </row>
    <row r="9875" spans="1:4">
      <c r="A9875" t="s">
        <v>42207</v>
      </c>
      <c r="B9875" t="s">
        <v>42208</v>
      </c>
      <c r="D9875" t="str">
        <f t="shared" si="154"/>
        <v>K30TERC283 TENV SCHLADOW TRPA WO 118 UCD K30TERC283</v>
      </c>
    </row>
    <row r="9876" spans="1:4">
      <c r="A9876" t="s">
        <v>42209</v>
      </c>
      <c r="B9876" t="s">
        <v>42210</v>
      </c>
      <c r="D9876" t="str">
        <f t="shared" si="154"/>
        <v>KS0SS81F35 SURFiN Simons Foundation 05 31 2024 KS0SS81F35</v>
      </c>
    </row>
    <row r="9877" spans="1:4">
      <c r="A9877" t="s">
        <v>42211</v>
      </c>
      <c r="B9877" t="s">
        <v>42212</v>
      </c>
      <c r="D9877" t="str">
        <f t="shared" si="154"/>
        <v>K302381F37 CS DOE Office of Science Basic Energy K302381F37</v>
      </c>
    </row>
    <row r="9878" spans="1:4">
      <c r="A9878" t="s">
        <v>42213</v>
      </c>
      <c r="B9878" t="s">
        <v>42214</v>
      </c>
      <c r="D9878" t="str">
        <f t="shared" si="154"/>
        <v>K30PANDS26 NSF Collab DarkSide 2310048 end 08 26 K30PANDS26</v>
      </c>
    </row>
    <row r="9879" spans="1:4">
      <c r="A9879" t="s">
        <v>42215</v>
      </c>
      <c r="B9879" t="s">
        <v>42216</v>
      </c>
      <c r="D9879" t="str">
        <f t="shared" si="154"/>
        <v>KS0KAFCLAD MED PHS AIEMJOY CRDF KS0KAFCLAD</v>
      </c>
    </row>
    <row r="9880" spans="1:4">
      <c r="A9880" t="s">
        <v>42217</v>
      </c>
      <c r="B9880" t="s">
        <v>42218</v>
      </c>
      <c r="D9880" t="str">
        <f t="shared" si="154"/>
        <v>K309876029 PSR Venkataram TO 71 K309876029</v>
      </c>
    </row>
    <row r="9881" spans="1:4">
      <c r="A9881" t="s">
        <v>42219</v>
      </c>
      <c r="B9881" t="s">
        <v>42220</v>
      </c>
      <c r="D9881" t="str">
        <f t="shared" si="154"/>
        <v>K30V473DDV VM CEPI DDVax Rift Valley Fever K30V473DDV</v>
      </c>
    </row>
    <row r="9882" spans="1:4">
      <c r="A9882" t="s">
        <v>42221</v>
      </c>
      <c r="B9882" t="s">
        <v>42222</v>
      </c>
      <c r="D9882" t="str">
        <f t="shared" si="154"/>
        <v>K30TERC281 TENV SADRO NSF ECOSYSTEM MODEL K30TERC281</v>
      </c>
    </row>
    <row r="9883" spans="1:4">
      <c r="A9883" t="s">
        <v>42223</v>
      </c>
      <c r="B9883" t="s">
        <v>42224</v>
      </c>
      <c r="D9883" t="str">
        <f t="shared" si="154"/>
        <v>K30WITNSF2 NSF Galaxy Clusters Awd 2308383 K30WITNSF2</v>
      </c>
    </row>
    <row r="9884" spans="1:4">
      <c r="A9884" t="s">
        <v>42225</v>
      </c>
      <c r="B9884" t="s">
        <v>42226</v>
      </c>
      <c r="D9884" t="str">
        <f t="shared" si="154"/>
        <v>K30APSM689 PS PUTNAM CA A AND F Testing Yi 06302024 K30APSM689</v>
      </c>
    </row>
    <row r="9885" spans="1:4">
      <c r="A9885" t="s">
        <v>42227</v>
      </c>
      <c r="B9885" t="s">
        <v>42228</v>
      </c>
      <c r="D9885" t="str">
        <f t="shared" si="154"/>
        <v>K30APSFC31 PS BRUMMER 2023 ARS NAFA 58 2034 3 446 K30APSFC31</v>
      </c>
    </row>
    <row r="9886" spans="1:4">
      <c r="A9886" t="s">
        <v>42229</v>
      </c>
      <c r="B9886" t="s">
        <v>42230</v>
      </c>
      <c r="D9886" t="str">
        <f t="shared" si="154"/>
        <v>K30AAKNNEH AAS K NETTLES NEH BEYOND THE KITCHEN K30AAKNNEH</v>
      </c>
    </row>
    <row r="9887" spans="1:4">
      <c r="A9887" t="s">
        <v>42231</v>
      </c>
      <c r="B9887" t="s">
        <v>42232</v>
      </c>
      <c r="D9887" t="str">
        <f t="shared" si="154"/>
        <v>K30CALFR24 GENERAL FFY 24 UC CALFRESH STATE OFFICE K30CALFR24</v>
      </c>
    </row>
    <row r="9888" spans="1:4">
      <c r="A9888" t="s">
        <v>42233</v>
      </c>
      <c r="B9888" t="s">
        <v>42234</v>
      </c>
      <c r="D9888" t="str">
        <f t="shared" si="154"/>
        <v>K309872620 PSR G2 Holding Account K309872620</v>
      </c>
    </row>
    <row r="9889" spans="1:4">
      <c r="A9889" t="s">
        <v>42235</v>
      </c>
      <c r="B9889" t="s">
        <v>42236</v>
      </c>
      <c r="D9889" t="str">
        <f t="shared" si="154"/>
        <v>K309872621 PSR G2 Administration K309872621</v>
      </c>
    </row>
    <row r="9890" spans="1:4">
      <c r="A9890" t="s">
        <v>42237</v>
      </c>
      <c r="B9890" t="s">
        <v>42238</v>
      </c>
      <c r="D9890" t="str">
        <f t="shared" si="154"/>
        <v>K309872622 PSR G2 Education K309872622</v>
      </c>
    </row>
    <row r="9891" spans="1:4">
      <c r="A9891" t="s">
        <v>42239</v>
      </c>
      <c r="B9891" t="s">
        <v>42240</v>
      </c>
      <c r="D9891" t="str">
        <f t="shared" si="154"/>
        <v>K309872623 PSR G2 Engagement K309872623</v>
      </c>
    </row>
    <row r="9892" spans="1:4">
      <c r="A9892" t="s">
        <v>42241</v>
      </c>
      <c r="B9892" t="s">
        <v>42242</v>
      </c>
      <c r="D9892" t="str">
        <f t="shared" si="154"/>
        <v>K309872640 PSR G2 Undistributed Research Support K309872640</v>
      </c>
    </row>
    <row r="9893" spans="1:4">
      <c r="A9893" t="s">
        <v>42243</v>
      </c>
      <c r="B9893" t="s">
        <v>42244</v>
      </c>
      <c r="D9893" t="str">
        <f t="shared" si="154"/>
        <v>K309872642 PSR G2 Rodier Grassroots Shared Mob K309872642</v>
      </c>
    </row>
    <row r="9894" spans="1:4">
      <c r="A9894" t="s">
        <v>42245</v>
      </c>
      <c r="B9894" t="s">
        <v>42246</v>
      </c>
      <c r="D9894" t="str">
        <f t="shared" si="154"/>
        <v>K30NMW1F50 BARD IS 5573 23 147 000 K30NMW1F50</v>
      </c>
    </row>
    <row r="9895" spans="1:4">
      <c r="A9895" t="s">
        <v>42247</v>
      </c>
      <c r="B9895" t="s">
        <v>42248</v>
      </c>
      <c r="D9895" t="str">
        <f t="shared" si="154"/>
        <v>K30AMH5SPA ESP Hastings Spatial Synchrony K30AMH5SPA</v>
      </c>
    </row>
    <row r="9896" spans="1:4">
      <c r="A9896" t="s">
        <v>42249</v>
      </c>
      <c r="B9896" t="s">
        <v>42250</v>
      </c>
      <c r="D9896" t="str">
        <f t="shared" si="154"/>
        <v>K30V431C47 APC CONNON SWC K30V431C47</v>
      </c>
    </row>
    <row r="9897" spans="1:4">
      <c r="A9897" t="s">
        <v>42251</v>
      </c>
      <c r="B9897" t="s">
        <v>42252</v>
      </c>
      <c r="D9897" t="str">
        <f t="shared" si="154"/>
        <v>KS0CRNRSPI DR ROTTKAMPS RESPIRATORY SUPPORT GRANT KS0CRNRSPI</v>
      </c>
    </row>
    <row r="9898" spans="1:4">
      <c r="A9898" t="s">
        <v>42253</v>
      </c>
      <c r="B9898" t="s">
        <v>42254</v>
      </c>
      <c r="D9898" t="str">
        <f t="shared" si="154"/>
        <v>K303879043 CalSHAPE Technical Support Pistochini K303879043</v>
      </c>
    </row>
    <row r="9899" spans="1:4">
      <c r="A9899" t="s">
        <v>42255</v>
      </c>
      <c r="B9899" t="s">
        <v>42256</v>
      </c>
      <c r="D9899" t="str">
        <f t="shared" si="154"/>
        <v>K303879044 CalSHAPE Technical Support ADM K303879044</v>
      </c>
    </row>
    <row r="9900" spans="1:4">
      <c r="A9900" t="s">
        <v>42257</v>
      </c>
      <c r="B9900" t="s">
        <v>42258</v>
      </c>
      <c r="D9900" t="str">
        <f t="shared" si="154"/>
        <v>K303879045 CalSHAPE Technical Support Pistochini K303879045</v>
      </c>
    </row>
    <row r="9901" spans="1:4">
      <c r="A9901" t="s">
        <v>42259</v>
      </c>
      <c r="B9901" t="s">
        <v>42260</v>
      </c>
      <c r="D9901" t="str">
        <f t="shared" si="154"/>
        <v>KS0RBYALE1 MRAD R01 Yale subcontract R Badawi subPI KS0RBYALE1</v>
      </c>
    </row>
    <row r="9902" spans="1:4">
      <c r="A9902" t="s">
        <v>42261</v>
      </c>
      <c r="B9902" t="s">
        <v>42262</v>
      </c>
      <c r="D9902" t="str">
        <f t="shared" si="154"/>
        <v>K30V473BMH VM Bwindi mHealth Project R21 33 K30V473BMH</v>
      </c>
    </row>
    <row r="9903" spans="1:4">
      <c r="A9903" t="s">
        <v>42263</v>
      </c>
      <c r="B9903" t="s">
        <v>42264</v>
      </c>
      <c r="D9903" t="str">
        <f t="shared" si="154"/>
        <v>K30BBSRI23 SRI Internatl Main Spnsr DARPA 2023 27 K30BBSRI23</v>
      </c>
    </row>
    <row r="9904" spans="1:4">
      <c r="A9904" t="s">
        <v>42265</v>
      </c>
      <c r="B9904" t="s">
        <v>42266</v>
      </c>
      <c r="D9904" t="str">
        <f t="shared" si="154"/>
        <v>K30RLSPRNG Lusardi CalTrout TO 40 Spring Fed Rivers K30RLSPRNG</v>
      </c>
    </row>
    <row r="9905" spans="1:4">
      <c r="A9905" t="s">
        <v>42267</v>
      </c>
      <c r="B9905" t="s">
        <v>42268</v>
      </c>
      <c r="D9905" t="str">
        <f t="shared" si="154"/>
        <v>K30NEAR978 LAWR AGRN University of Arizona K30NEAR978</v>
      </c>
    </row>
    <row r="9906" spans="1:4">
      <c r="A9906" t="s">
        <v>42269</v>
      </c>
      <c r="B9906" t="s">
        <v>42270</v>
      </c>
      <c r="D9906" t="str">
        <f t="shared" si="154"/>
        <v>K30MFB2B01 FACCIOTTI BRIDGES TO BACCALAUREATE K30MFB2B01</v>
      </c>
    </row>
    <row r="9907" spans="1:4">
      <c r="A9907" t="s">
        <v>42271</v>
      </c>
      <c r="B9907" t="s">
        <v>42272</v>
      </c>
      <c r="D9907" t="str">
        <f t="shared" si="154"/>
        <v>K30DXBMONO 9 14 25 GLUTATHIONE MONO DI SACC DAB K30DXBMONO</v>
      </c>
    </row>
    <row r="9908" spans="1:4">
      <c r="A9908" t="s">
        <v>42273</v>
      </c>
      <c r="B9908" t="s">
        <v>42274</v>
      </c>
      <c r="D9908" t="str">
        <f t="shared" si="154"/>
        <v>KS0RHRW200 MED IMRH RIDGWAY NIH R01 R01DK136815 KS0RHRW200</v>
      </c>
    </row>
    <row r="9909" spans="1:4">
      <c r="A9909" t="s">
        <v>42275</v>
      </c>
      <c r="B9909" t="s">
        <v>42276</v>
      </c>
      <c r="D9909" t="str">
        <f t="shared" si="154"/>
        <v>KS0LAWISCO MED PSYCH Abbeduto Advance A23 0205 KS0LAWISCO</v>
      </c>
    </row>
    <row r="9910" spans="1:4">
      <c r="A9910" t="s">
        <v>42277</v>
      </c>
      <c r="B9910" t="s">
        <v>42278</v>
      </c>
      <c r="D9910" t="str">
        <f t="shared" si="154"/>
        <v>K30UCRNCXX CHEN UC Riverside NIH Glyco 2023 K30UCRNCXX</v>
      </c>
    </row>
    <row r="9911" spans="1:4">
      <c r="A9911" t="s">
        <v>42279</v>
      </c>
      <c r="B9911" t="s">
        <v>42280</v>
      </c>
      <c r="D9911" t="str">
        <f t="shared" si="154"/>
        <v>K30ASNSF26 ECE Sasan NSF SHF Small Improving Eff K30ASNSF26</v>
      </c>
    </row>
    <row r="9912" spans="1:4">
      <c r="A9912" t="s">
        <v>42281</v>
      </c>
      <c r="B9912" t="s">
        <v>42282</v>
      </c>
      <c r="D9912" t="str">
        <f t="shared" si="154"/>
        <v>K302381F68 NSF SATC CORE Foreign Function Interface K302381F68</v>
      </c>
    </row>
    <row r="9913" spans="1:4">
      <c r="A9913" t="s">
        <v>42283</v>
      </c>
      <c r="B9913" t="s">
        <v>42284</v>
      </c>
      <c r="D9913" t="str">
        <f t="shared" si="154"/>
        <v>K30LEWI526 WFCB LEWIS USDI CALIFORNIA CV STEELHEAD K30LEWI526</v>
      </c>
    </row>
    <row r="9914" spans="1:4">
      <c r="A9914" t="s">
        <v>42285</v>
      </c>
      <c r="B9914" t="s">
        <v>42286</v>
      </c>
      <c r="D9914" t="str">
        <f t="shared" si="154"/>
        <v>K30STA23T2 STA Stanislaus GENT 2023 34 C114463 K30STA23T2</v>
      </c>
    </row>
    <row r="9915" spans="1:4">
      <c r="A9915" t="s">
        <v>42287</v>
      </c>
      <c r="B9915" t="s">
        <v>42288</v>
      </c>
      <c r="D9915" t="str">
        <f t="shared" si="154"/>
        <v>KS0BJATS22 Jastrzembskis ATS22 study KS0BJATS22</v>
      </c>
    </row>
    <row r="9916" spans="1:4">
      <c r="A9916" t="s">
        <v>42289</v>
      </c>
      <c r="B9916" t="s">
        <v>42290</v>
      </c>
      <c r="D9916" t="str">
        <f t="shared" si="154"/>
        <v>K30USISRKK Koski US Israel Award 2022021 K30USISRKK</v>
      </c>
    </row>
    <row r="9917" spans="1:4">
      <c r="A9917" t="s">
        <v>42291</v>
      </c>
      <c r="B9917" t="s">
        <v>42292</v>
      </c>
      <c r="D9917" t="str">
        <f t="shared" si="154"/>
        <v>K30KMNCS01 BME Moxon NSF NCS 9 1 23 8 31 26 K30KMNCS01</v>
      </c>
    </row>
    <row r="9918" spans="1:4">
      <c r="A9918" t="s">
        <v>42293</v>
      </c>
      <c r="B9918" t="s">
        <v>42294</v>
      </c>
      <c r="D9918" t="str">
        <f t="shared" si="154"/>
        <v>K30APSFC29 PS BRUMMER 2023 USDA OREI SCOPE 3 0 K30APSFC29</v>
      </c>
    </row>
    <row r="9919" spans="1:4">
      <c r="A9919" t="s">
        <v>42295</v>
      </c>
      <c r="B9919" t="s">
        <v>42296</v>
      </c>
      <c r="D9919" t="str">
        <f t="shared" si="154"/>
        <v>K30APSFC28 PS BRUMMER 2023 USDA ASAFSP ALFALFA K30APSFC28</v>
      </c>
    </row>
    <row r="9920" spans="1:4">
      <c r="A9920" t="s">
        <v>42297</v>
      </c>
      <c r="B9920" t="s">
        <v>42298</v>
      </c>
      <c r="D9920" t="str">
        <f t="shared" si="154"/>
        <v>K30SGVBERR Optimization Precision Strawberry Yield K30SGVBERR</v>
      </c>
    </row>
    <row r="9921" spans="1:4">
      <c r="A9921" t="s">
        <v>42299</v>
      </c>
      <c r="B9921" t="s">
        <v>42300</v>
      </c>
      <c r="D9921" t="str">
        <f t="shared" si="154"/>
        <v>K30ALA23E1 ALA Alameda EW 2023 01 C114418 K30ALA23E1</v>
      </c>
    </row>
    <row r="9922" spans="1:4">
      <c r="A9922" t="s">
        <v>42301</v>
      </c>
      <c r="B9922" t="s">
        <v>42302</v>
      </c>
      <c r="D9922" t="str">
        <f t="shared" si="154"/>
        <v>K30APSM690 PS KHANDAY 2023 CCIA TOMATOSEED DORMANCY K30APSM690</v>
      </c>
    </row>
    <row r="9923" spans="1:4">
      <c r="A9923" t="s">
        <v>42303</v>
      </c>
      <c r="B9923" t="s">
        <v>42304</v>
      </c>
      <c r="D9923" t="str">
        <f t="shared" ref="D9923:D9986" si="155">A9923&amp;" "&amp;B9923</f>
        <v>K30NSF23DT Tantillo 2023 NSF Award 2247836 K30NSF23DT</v>
      </c>
    </row>
    <row r="9924" spans="1:4">
      <c r="A9924" t="s">
        <v>42305</v>
      </c>
      <c r="B9924" t="s">
        <v>42306</v>
      </c>
      <c r="D9924" t="str">
        <f t="shared" si="155"/>
        <v>K30V470HDS VM OWCN Hazing and Deterrence Support K30V470HDS</v>
      </c>
    </row>
    <row r="9925" spans="1:4">
      <c r="A9925" t="s">
        <v>42307</v>
      </c>
      <c r="B9925" t="s">
        <v>42308</v>
      </c>
      <c r="D9925" t="str">
        <f t="shared" si="155"/>
        <v>K302381F86 CS DOE Tachyon Intelligent Ma K302381F86</v>
      </c>
    </row>
    <row r="9926" spans="1:4">
      <c r="A9926" t="s">
        <v>42309</v>
      </c>
      <c r="B9926" t="s">
        <v>42310</v>
      </c>
      <c r="D9926" t="str">
        <f t="shared" si="155"/>
        <v>K30DLM3039 NUTR Lemay RSA 58 2032 3 3039 K30DLM3039</v>
      </c>
    </row>
    <row r="9927" spans="1:4">
      <c r="A9927" t="s">
        <v>42311</v>
      </c>
      <c r="B9927" t="s">
        <v>42312</v>
      </c>
      <c r="D9927" t="str">
        <f t="shared" si="155"/>
        <v>K30CBS3041 NUTR Stephensen RSA 58 2032 3 041 K30CBS3041</v>
      </c>
    </row>
    <row r="9928" spans="1:4">
      <c r="A9928" t="s">
        <v>42313</v>
      </c>
      <c r="B9928" t="s">
        <v>42314</v>
      </c>
      <c r="D9928" t="str">
        <f t="shared" si="155"/>
        <v>K30ATP1F89 Acquisition of Goods and Services 043 K30ATP1F89</v>
      </c>
    </row>
    <row r="9929" spans="1:4">
      <c r="A9929" t="s">
        <v>42315</v>
      </c>
      <c r="B9929" t="s">
        <v>42316</v>
      </c>
      <c r="D9929" t="str">
        <f t="shared" si="155"/>
        <v>K30ATP1F80 Acquisition of Goods and Services 044 K30ATP1F80</v>
      </c>
    </row>
    <row r="9930" spans="1:4">
      <c r="A9930" t="s">
        <v>42317</v>
      </c>
      <c r="B9930" t="s">
        <v>42318</v>
      </c>
      <c r="D9930" t="str">
        <f t="shared" si="155"/>
        <v>KS0SS81F93 Stavisky Simons Foundation 9 30 2025 KS0SS81F93</v>
      </c>
    </row>
    <row r="9931" spans="1:4">
      <c r="A9931" t="s">
        <v>42319</v>
      </c>
      <c r="B9931" t="s">
        <v>42320</v>
      </c>
      <c r="D9931" t="str">
        <f t="shared" si="155"/>
        <v>K30MAR1F94 USDA ARS HTS CORVALLIS 114 593 K30MAR1F94</v>
      </c>
    </row>
    <row r="9932" spans="1:4">
      <c r="A9932" t="s">
        <v>42321</v>
      </c>
      <c r="B9932" t="s">
        <v>42322</v>
      </c>
      <c r="D9932" t="str">
        <f t="shared" si="155"/>
        <v>K30V625179 CAHFS PHS FDA FISH PATH K30V625179</v>
      </c>
    </row>
    <row r="9933" spans="1:4">
      <c r="A9933" t="s">
        <v>42323</v>
      </c>
      <c r="B9933" t="s">
        <v>42324</v>
      </c>
      <c r="D9933" t="str">
        <f t="shared" si="155"/>
        <v>K30SINSF23 NSF PFI TT Photodetector Chips K30SINSF23</v>
      </c>
    </row>
    <row r="9934" spans="1:4">
      <c r="A9934" t="s">
        <v>42325</v>
      </c>
      <c r="B9934" t="s">
        <v>42326</v>
      </c>
      <c r="D9934" t="str">
        <f t="shared" si="155"/>
        <v>K30TXK1F97 Acquisition of Goods and Services 037 K30TXK1F97</v>
      </c>
    </row>
    <row r="9935" spans="1:4">
      <c r="A9935" t="s">
        <v>42327</v>
      </c>
      <c r="B9935" t="s">
        <v>42328</v>
      </c>
      <c r="D9935" t="str">
        <f t="shared" si="155"/>
        <v>K30APSFC36 PS FENNIMORE USDA ARS Precision A 073124 K30APSFC36</v>
      </c>
    </row>
    <row r="9936" spans="1:4">
      <c r="A9936" t="s">
        <v>42329</v>
      </c>
      <c r="B9936" t="s">
        <v>42330</v>
      </c>
      <c r="D9936" t="str">
        <f t="shared" si="155"/>
        <v>KS0CASP200 MED IMCA SIRISH NIH R56HL167932 KS0CASP200</v>
      </c>
    </row>
    <row r="9937" spans="1:4">
      <c r="A9937" t="s">
        <v>42331</v>
      </c>
      <c r="B9937" t="s">
        <v>42332</v>
      </c>
      <c r="D9937" t="str">
        <f t="shared" si="155"/>
        <v>K30TYSAUR2 AURA Agreement NSF K30TYSAUR2</v>
      </c>
    </row>
    <row r="9938" spans="1:4">
      <c r="A9938" t="s">
        <v>42333</v>
      </c>
      <c r="B9938" t="s">
        <v>42334</v>
      </c>
      <c r="D9938" t="str">
        <f t="shared" si="155"/>
        <v>K30TYSAURA AURA Agreement NSF K30TYSAURA</v>
      </c>
    </row>
    <row r="9939" spans="1:4">
      <c r="A9939" t="s">
        <v>42335</v>
      </c>
      <c r="B9939" t="s">
        <v>42336</v>
      </c>
      <c r="D9939" t="str">
        <f t="shared" si="155"/>
        <v>K30TYSRADI AURA Agreement N56981C NSF K30TYSRADI</v>
      </c>
    </row>
    <row r="9940" spans="1:4">
      <c r="A9940" t="s">
        <v>42337</v>
      </c>
      <c r="B9940" t="s">
        <v>42338</v>
      </c>
      <c r="D9940" t="str">
        <f t="shared" si="155"/>
        <v>K30PAS625W LAWR YUBA COUNTY WYRICK K30PAS625W</v>
      </c>
    </row>
    <row r="9941" spans="1:4">
      <c r="A9941" t="s">
        <v>42339</v>
      </c>
      <c r="B9941" t="s">
        <v>42340</v>
      </c>
      <c r="D9941" t="str">
        <f t="shared" si="155"/>
        <v>K30PAS625X LAWR YUBA COUNTY WYRICK K30PAS625X</v>
      </c>
    </row>
    <row r="9942" spans="1:4">
      <c r="A9942" t="s">
        <v>42341</v>
      </c>
      <c r="B9942" t="s">
        <v>42342</v>
      </c>
      <c r="D9942" t="str">
        <f t="shared" si="155"/>
        <v>K30KFT2R16 BME FERRARAS NIH CA112356 CONTINUATIO K30KFT2R16</v>
      </c>
    </row>
    <row r="9943" spans="1:4">
      <c r="A9943" t="s">
        <v>42343</v>
      </c>
      <c r="B9943" t="s">
        <v>42344</v>
      </c>
      <c r="D9943" t="str">
        <f t="shared" si="155"/>
        <v>K30KFT2R17 BME FERRARAS CA112356 EL2 salary cap K30KFT2R17</v>
      </c>
    </row>
    <row r="9944" spans="1:4">
      <c r="A9944" t="s">
        <v>42345</v>
      </c>
      <c r="B9944" t="s">
        <v>42346</v>
      </c>
      <c r="D9944" t="str">
        <f t="shared" si="155"/>
        <v>13300094N1 13300094N1 Optical Beam Steering</v>
      </c>
    </row>
    <row r="9945" spans="1:4">
      <c r="A9945" t="s">
        <v>42347</v>
      </c>
      <c r="B9945" t="s">
        <v>42348</v>
      </c>
      <c r="D9945" t="str">
        <f t="shared" si="155"/>
        <v>K30BYM0005 ECE YOO INTEL GRANT 20107229 K30BYM0005</v>
      </c>
    </row>
    <row r="9946" spans="1:4">
      <c r="A9946" t="s">
        <v>42349</v>
      </c>
      <c r="B9946" t="s">
        <v>42350</v>
      </c>
      <c r="D9946" t="str">
        <f t="shared" si="155"/>
        <v>K30BYM0006 ECE YOO INTEL GRANT 2013 funding K30BYM0006</v>
      </c>
    </row>
    <row r="9947" spans="1:4">
      <c r="A9947" t="s">
        <v>42351</v>
      </c>
      <c r="B9947" t="s">
        <v>42352</v>
      </c>
      <c r="D9947" t="str">
        <f t="shared" si="155"/>
        <v>K30PSYRA17 PSY THOMPSON AMINI FND 2011 CHILDRENS K30PSYRA17</v>
      </c>
    </row>
    <row r="9948" spans="1:4">
      <c r="A9948" t="s">
        <v>42353</v>
      </c>
      <c r="B9948" t="s">
        <v>42354</v>
      </c>
      <c r="D9948" t="str">
        <f t="shared" si="155"/>
        <v>KS0PTCGD16 MCDONALD PTC PTC124 GD 016 DMD 4 27 23 KS0PTCGD16</v>
      </c>
    </row>
    <row r="9949" spans="1:4">
      <c r="A9949" t="s">
        <v>42355</v>
      </c>
      <c r="B9949" t="s">
        <v>42356</v>
      </c>
      <c r="D9949" t="str">
        <f t="shared" si="155"/>
        <v>K30IXS2348 NSF IOS ALTERNATIVE SPLICING PLANT FUNGI K30IXS2348</v>
      </c>
    </row>
    <row r="9950" spans="1:4">
      <c r="A9950" t="s">
        <v>42357</v>
      </c>
      <c r="B9950" t="s">
        <v>42358</v>
      </c>
      <c r="D9950" t="str">
        <f t="shared" si="155"/>
        <v>KS0FGTCF71 GUO NIH TCF712 IN CNS MYELIN 06 22 KS0FGTCF71</v>
      </c>
    </row>
    <row r="9951" spans="1:4">
      <c r="A9951" t="s">
        <v>42359</v>
      </c>
      <c r="B9951" t="s">
        <v>42360</v>
      </c>
      <c r="D9951" t="str">
        <f t="shared" si="155"/>
        <v>K30HMMPC11 VM CCM MMPC U24DK092993 CORE C HAVEL K30HMMPC11</v>
      </c>
    </row>
    <row r="9952" spans="1:4">
      <c r="A9952" t="s">
        <v>42361</v>
      </c>
      <c r="B9952" t="s">
        <v>42362</v>
      </c>
      <c r="D9952" t="str">
        <f t="shared" si="155"/>
        <v>K30KCLC022 OR LLOYD MMPC YR10 K30KCLC022</v>
      </c>
    </row>
    <row r="9953" spans="1:4">
      <c r="A9953" t="s">
        <v>42363</v>
      </c>
      <c r="B9953" t="s">
        <v>42364</v>
      </c>
      <c r="D9953" t="str">
        <f t="shared" si="155"/>
        <v>K30KCLC036 OR LLOYD MMPC YR11 K30KCLC036</v>
      </c>
    </row>
    <row r="9954" spans="1:4">
      <c r="A9954" t="s">
        <v>42365</v>
      </c>
      <c r="B9954" t="s">
        <v>42366</v>
      </c>
      <c r="D9954" t="str">
        <f t="shared" si="155"/>
        <v>K30KCLC037 OR LLOYD MMPC YR 11 Core B K30KCLC037</v>
      </c>
    </row>
    <row r="9955" spans="1:4">
      <c r="A9955" t="s">
        <v>42367</v>
      </c>
      <c r="B9955" t="s">
        <v>42368</v>
      </c>
      <c r="D9955" t="str">
        <f t="shared" si="155"/>
        <v>K30KCLC038 OR LLOYD MMPC YR 10 CF K30KCLC038</v>
      </c>
    </row>
    <row r="9956" spans="1:4">
      <c r="A9956" t="s">
        <v>42369</v>
      </c>
      <c r="B9956" t="s">
        <v>42370</v>
      </c>
      <c r="D9956" t="str">
        <f t="shared" si="155"/>
        <v>K30PHMMPC6 VM CCM MMPC U24DK092993 Core C P Havel K30PHMMPC6</v>
      </c>
    </row>
    <row r="9957" spans="1:4">
      <c r="A9957" t="s">
        <v>42371</v>
      </c>
      <c r="B9957" t="s">
        <v>42372</v>
      </c>
      <c r="D9957" t="str">
        <f t="shared" si="155"/>
        <v>K30PHMMPC7 VM CCM MMPC U24DK092993 CORE C HAVEL K30PHMMPC7</v>
      </c>
    </row>
    <row r="9958" spans="1:4">
      <c r="A9958" t="s">
        <v>42373</v>
      </c>
      <c r="B9958" t="s">
        <v>42374</v>
      </c>
      <c r="D9958" t="str">
        <f t="shared" si="155"/>
        <v>K30PHMMPC8 VM CCM MMPC U24DK092993 CORE C HAVEL K30PHMMPC8</v>
      </c>
    </row>
    <row r="9959" spans="1:4">
      <c r="A9959" t="s">
        <v>42375</v>
      </c>
      <c r="B9959" t="s">
        <v>42376</v>
      </c>
      <c r="D9959" t="str">
        <f t="shared" si="155"/>
        <v>K30PHMMPC9 VM CCM MMPC U24DK092993 CORE C HAVEL K30PHMMPC9</v>
      </c>
    </row>
    <row r="9960" spans="1:4">
      <c r="A9960" t="s">
        <v>42377</v>
      </c>
      <c r="B9960" t="s">
        <v>42378</v>
      </c>
      <c r="D9960" t="str">
        <f t="shared" si="155"/>
        <v>K30PHMMPCX VM CCM MMPC U24DK092993 CORE C HAVEL K30PHMMPCX</v>
      </c>
    </row>
    <row r="9961" spans="1:4">
      <c r="A9961" t="s">
        <v>42379</v>
      </c>
      <c r="B9961" t="s">
        <v>42380</v>
      </c>
      <c r="D9961" t="str">
        <f t="shared" si="155"/>
        <v>K30V401R39 APC Raybould MMPC RESEARCH YEAR 11 K30V401R39</v>
      </c>
    </row>
    <row r="9962" spans="1:4">
      <c r="A9962" t="s">
        <v>42381</v>
      </c>
      <c r="B9962" t="s">
        <v>42382</v>
      </c>
      <c r="D9962" t="str">
        <f t="shared" si="155"/>
        <v>K30V431HR4 APC Raybould MMPC CORE U2CDK092993 K30V431HR4</v>
      </c>
    </row>
    <row r="9963" spans="1:4">
      <c r="A9963" t="s">
        <v>42383</v>
      </c>
      <c r="B9963" t="s">
        <v>42384</v>
      </c>
      <c r="D9963" t="str">
        <f t="shared" si="155"/>
        <v>K30V431HR5 APC Raybould MMPC Resrer U2CDK092993 K30V431HR5</v>
      </c>
    </row>
    <row r="9964" spans="1:4">
      <c r="A9964" t="s">
        <v>42385</v>
      </c>
      <c r="B9964" t="s">
        <v>42386</v>
      </c>
      <c r="D9964" t="str">
        <f t="shared" si="155"/>
        <v>K30V431HR6 APC Raybould MMPC CORE U2CDK092993 K30V431HR6</v>
      </c>
    </row>
    <row r="9965" spans="1:4">
      <c r="A9965" t="s">
        <v>42387</v>
      </c>
      <c r="B9965" t="s">
        <v>42388</v>
      </c>
      <c r="D9965" t="str">
        <f t="shared" si="155"/>
        <v>K30V431HR7 APC Raybould MMPC RESEARCH YEAR 2 K30V431HR7</v>
      </c>
    </row>
    <row r="9966" spans="1:4">
      <c r="A9966" t="s">
        <v>42389</v>
      </c>
      <c r="B9966" t="s">
        <v>42390</v>
      </c>
      <c r="D9966" t="str">
        <f t="shared" si="155"/>
        <v>K30V431HR8 APC Raybould MMPC CORE E YEAR 2 K30V431HR8</v>
      </c>
    </row>
    <row r="9967" spans="1:4">
      <c r="A9967" t="s">
        <v>42391</v>
      </c>
      <c r="B9967" t="s">
        <v>42392</v>
      </c>
      <c r="D9967" t="str">
        <f t="shared" si="155"/>
        <v>K30V431R26 APC Raybould MMPC RESEARCH YEAR 3 K30V431R26</v>
      </c>
    </row>
    <row r="9968" spans="1:4">
      <c r="A9968" t="s">
        <v>42393</v>
      </c>
      <c r="B9968" t="s">
        <v>42394</v>
      </c>
      <c r="D9968" t="str">
        <f t="shared" si="155"/>
        <v>K30V431R27 APC Raybould MMPC CORE E YEAR 3 K30V431R27</v>
      </c>
    </row>
    <row r="9969" spans="1:4">
      <c r="A9969" t="s">
        <v>42395</v>
      </c>
      <c r="B9969" t="s">
        <v>42396</v>
      </c>
      <c r="D9969" t="str">
        <f t="shared" si="155"/>
        <v>K30V431R31 APC Raybould MMPC RESEARCH YEAR 4 K30V431R31</v>
      </c>
    </row>
    <row r="9970" spans="1:4">
      <c r="A9970" t="s">
        <v>42397</v>
      </c>
      <c r="B9970" t="s">
        <v>42398</v>
      </c>
      <c r="D9970" t="str">
        <f t="shared" si="155"/>
        <v>K30V431R32 APC Raybould MMPC CORE E YEAR 4 K30V431R32</v>
      </c>
    </row>
    <row r="9971" spans="1:4">
      <c r="A9971" t="s">
        <v>42399</v>
      </c>
      <c r="B9971" t="s">
        <v>42400</v>
      </c>
      <c r="D9971" t="str">
        <f t="shared" si="155"/>
        <v>K30V431R34 APC Raybould MMPC RESEARCH YEAR 5 K30V431R34</v>
      </c>
    </row>
    <row r="9972" spans="1:4">
      <c r="A9972" t="s">
        <v>42401</v>
      </c>
      <c r="B9972" t="s">
        <v>42402</v>
      </c>
      <c r="D9972" t="str">
        <f t="shared" si="155"/>
        <v>K30V431R36 APC Raybould MMPC CORE E YEAR 5 K30V431R36</v>
      </c>
    </row>
    <row r="9973" spans="1:4">
      <c r="A9973" t="s">
        <v>42403</v>
      </c>
      <c r="B9973" t="s">
        <v>42404</v>
      </c>
      <c r="D9973" t="str">
        <f t="shared" si="155"/>
        <v>K30V431R39 APC Raybould MMPC RESEARCH YEAR 11 K30V431R39</v>
      </c>
    </row>
    <row r="9974" spans="1:4">
      <c r="A9974" t="s">
        <v>42405</v>
      </c>
      <c r="B9974" t="s">
        <v>42406</v>
      </c>
      <c r="D9974" t="str">
        <f t="shared" si="155"/>
        <v>K30V431R40 APC Raybould MMPC CORE E YEAR 11 K30V431R40</v>
      </c>
    </row>
    <row r="9975" spans="1:4">
      <c r="A9975" t="s">
        <v>42407</v>
      </c>
      <c r="B9975" t="s">
        <v>42408</v>
      </c>
      <c r="D9975" t="str">
        <f t="shared" si="155"/>
        <v>K30V440J26 VMB RAMSEY MMPC CORE D U2CDK092993 YR06 K30V440J26</v>
      </c>
    </row>
    <row r="9976" spans="1:4">
      <c r="A9976" t="s">
        <v>42409</v>
      </c>
      <c r="B9976" t="s">
        <v>42410</v>
      </c>
      <c r="D9976" t="str">
        <f t="shared" si="155"/>
        <v>K30V440J27 VMB RAMSEY MMPC CORE D U2CDK092993 YR07 K30V440J27</v>
      </c>
    </row>
    <row r="9977" spans="1:4">
      <c r="A9977" t="s">
        <v>42411</v>
      </c>
      <c r="B9977" t="s">
        <v>42412</v>
      </c>
      <c r="D9977" t="str">
        <f t="shared" si="155"/>
        <v>K30V440J28 VMB RAMSEY MMPC CORE D U2CDK092993 YR08 K30V440J28</v>
      </c>
    </row>
    <row r="9978" spans="1:4">
      <c r="A9978" t="s">
        <v>42413</v>
      </c>
      <c r="B9978" t="s">
        <v>42414</v>
      </c>
      <c r="D9978" t="str">
        <f t="shared" si="155"/>
        <v>K30V440J31 VMB RAMSEY MMPC CORE D U2CDK092993 YR09 K30V440J31</v>
      </c>
    </row>
    <row r="9979" spans="1:4">
      <c r="A9979" t="s">
        <v>42415</v>
      </c>
      <c r="B9979" t="s">
        <v>42416</v>
      </c>
      <c r="D9979" t="str">
        <f t="shared" si="155"/>
        <v>K30V440J36 VMB RAMSEY MMPC CORE D U2CDK092993 YR10 K30V440J36</v>
      </c>
    </row>
    <row r="9980" spans="1:4">
      <c r="A9980" t="s">
        <v>42417</v>
      </c>
      <c r="B9980" t="s">
        <v>42418</v>
      </c>
      <c r="D9980" t="str">
        <f t="shared" si="155"/>
        <v>K30V440J38 VMB RAMSEY MMPC CORE D U2CDK092993 YR11 K30V440J38</v>
      </c>
    </row>
    <row r="9981" spans="1:4">
      <c r="A9981" t="s">
        <v>42419</v>
      </c>
      <c r="B9981" t="s">
        <v>42420</v>
      </c>
      <c r="D9981" t="str">
        <f t="shared" si="155"/>
        <v>KS0CARJ214 MED IMCA MMPC YR 06 CORE E RUTLEDGE KS0CARJ214</v>
      </c>
    </row>
    <row r="9982" spans="1:4">
      <c r="A9982" t="s">
        <v>42421</v>
      </c>
      <c r="B9982" t="s">
        <v>42422</v>
      </c>
      <c r="D9982" t="str">
        <f t="shared" si="155"/>
        <v>KS0KCLC009 OR LLOYD MMPC YR09 KS0KCLC009</v>
      </c>
    </row>
    <row r="9983" spans="1:4">
      <c r="A9983" t="s">
        <v>42423</v>
      </c>
      <c r="B9983" t="s">
        <v>42424</v>
      </c>
      <c r="D9983" t="str">
        <f t="shared" si="155"/>
        <v>KS0KCLC022 OR LLOYD MMPC YR10 KS0KCLC022</v>
      </c>
    </row>
    <row r="9984" spans="1:4">
      <c r="A9984" t="s">
        <v>42425</v>
      </c>
      <c r="B9984" t="s">
        <v>42426</v>
      </c>
      <c r="D9984" t="str">
        <f t="shared" si="155"/>
        <v>KS0LLOYD25 MED CCM LLOYD U2CDK092993 MMPC YR06 KS0LLOYD25</v>
      </c>
    </row>
    <row r="9985" spans="1:4">
      <c r="A9985" t="s">
        <v>42427</v>
      </c>
      <c r="B9985" t="s">
        <v>42428</v>
      </c>
      <c r="D9985" t="str">
        <f t="shared" si="155"/>
        <v>KS0LLOYD38 MED CCM LLOYD U2CDK092993 MMPC YR07 KS0LLOYD38</v>
      </c>
    </row>
    <row r="9986" spans="1:4">
      <c r="A9986" t="s">
        <v>42429</v>
      </c>
      <c r="B9986" t="s">
        <v>42430</v>
      </c>
      <c r="D9986" t="str">
        <f t="shared" si="155"/>
        <v>KS0LLOYD44 MED CCM LLOYD U2CDK092993 MMPC YR08 KS0LLOYD44</v>
      </c>
    </row>
    <row r="9987" spans="1:4">
      <c r="A9987" t="s">
        <v>42431</v>
      </c>
      <c r="B9987" t="s">
        <v>42432</v>
      </c>
      <c r="D9987" t="str">
        <f t="shared" ref="D9987:D10050" si="156">A9987&amp;" "&amp;B9987</f>
        <v>KS0LLOYD54 MED LLOYD MMPC YR09 KS0LLOYD54</v>
      </c>
    </row>
    <row r="9988" spans="1:4">
      <c r="A9988" t="s">
        <v>42433</v>
      </c>
      <c r="B9988" t="s">
        <v>42434</v>
      </c>
      <c r="D9988" t="str">
        <f t="shared" si="156"/>
        <v>K30RLCLTRT JMIE RAL1 TO15 Coldwater Wild Fish Rsch K30RLCLTRT</v>
      </c>
    </row>
    <row r="9989" spans="1:4">
      <c r="A9989" t="s">
        <v>42435</v>
      </c>
      <c r="B9989" t="s">
        <v>42436</v>
      </c>
      <c r="D9989" t="str">
        <f t="shared" si="156"/>
        <v>KS0HOJB816 MED IMCT JONAS AROG ARO 013 KS0HOJB816</v>
      </c>
    </row>
    <row r="9990" spans="1:4">
      <c r="A9990" t="s">
        <v>42437</v>
      </c>
      <c r="B9990" t="s">
        <v>42438</v>
      </c>
      <c r="D9990" t="str">
        <f t="shared" si="156"/>
        <v>KS0HOGA805 MED IMHO GIERMASZ PFIZER SB 525 1603 KS0HOGA805</v>
      </c>
    </row>
    <row r="9991" spans="1:4">
      <c r="A9991" t="s">
        <v>42439</v>
      </c>
      <c r="B9991" t="s">
        <v>42440</v>
      </c>
      <c r="D9991" t="str">
        <f t="shared" si="156"/>
        <v>KS0HTC4288 MED CTSC PFIZER GIERMASZ 4288 KS0HTC4288</v>
      </c>
    </row>
    <row r="9992" spans="1:4">
      <c r="A9992" t="s">
        <v>42441</v>
      </c>
      <c r="B9992" t="s">
        <v>42442</v>
      </c>
      <c r="D9992" t="str">
        <f t="shared" si="156"/>
        <v>K30APSD195 PS DWR WATER USE EFFICIENCY MITCHELL K30APSD195</v>
      </c>
    </row>
    <row r="9993" spans="1:4">
      <c r="A9993" t="s">
        <v>42443</v>
      </c>
      <c r="B9993" t="s">
        <v>42444</v>
      </c>
      <c r="D9993" t="str">
        <f t="shared" si="156"/>
        <v>K30APSD214 PS DWR HSP C S MITCHELL K30APSD214</v>
      </c>
    </row>
    <row r="9994" spans="1:4">
      <c r="A9994" t="s">
        <v>42445</v>
      </c>
      <c r="B9994" t="s">
        <v>42446</v>
      </c>
      <c r="D9994" t="str">
        <f t="shared" si="156"/>
        <v>K30JHT7DWR CLOSED ESP Thorne Sloan Rice DWR K30JHT7DWR</v>
      </c>
    </row>
    <row r="9995" spans="1:4">
      <c r="A9995" t="s">
        <v>42447</v>
      </c>
      <c r="B9995" t="s">
        <v>42448</v>
      </c>
      <c r="D9995" t="str">
        <f t="shared" si="156"/>
        <v>KS0JBNIH10 MRAD Boone Modeling Observ Perf 01 22 KS0JBNIH10</v>
      </c>
    </row>
    <row r="9996" spans="1:4">
      <c r="A9996" t="s">
        <v>42449</v>
      </c>
      <c r="B9996" t="s">
        <v>42450</v>
      </c>
      <c r="D9996" t="str">
        <f t="shared" si="156"/>
        <v>K30CNSTMCC CNS BURNS CHILDCARE COSTS FOR TRAINEES K30CNSTMCC</v>
      </c>
    </row>
    <row r="9997" spans="1:4">
      <c r="A9997" t="s">
        <v>42451</v>
      </c>
      <c r="B9997" t="s">
        <v>42452</v>
      </c>
      <c r="D9997" t="str">
        <f t="shared" si="156"/>
        <v>K30CNSTME1 BURN T32 VISION TRAINING EXP CLOSED K30CNSTME1</v>
      </c>
    </row>
    <row r="9998" spans="1:4">
      <c r="A9998" t="s">
        <v>42453</v>
      </c>
      <c r="B9998" t="s">
        <v>42454</v>
      </c>
      <c r="D9998" t="str">
        <f t="shared" si="156"/>
        <v>K30CNSTME2 BURN T32EY015387 EXPENSE YR17 CLOSED K30CNSTME2</v>
      </c>
    </row>
    <row r="9999" spans="1:4">
      <c r="A9999" t="s">
        <v>42455</v>
      </c>
      <c r="B9999" t="s">
        <v>42456</v>
      </c>
      <c r="D9999" t="str">
        <f t="shared" si="156"/>
        <v>K30CNSTME3 BURN T32EY015387 EXPENSE YR18 CLOSED K30CNSTME3</v>
      </c>
    </row>
    <row r="10000" spans="1:4">
      <c r="A10000" t="s">
        <v>42457</v>
      </c>
      <c r="B10000" t="s">
        <v>42458</v>
      </c>
      <c r="D10000" t="str">
        <f t="shared" si="156"/>
        <v>K30CNSTME4 CNS BURN T32EY015387 EXPENSE YR19 K30CNSTME4</v>
      </c>
    </row>
    <row r="10001" spans="1:4">
      <c r="A10001" t="s">
        <v>42459</v>
      </c>
      <c r="B10001" t="s">
        <v>42460</v>
      </c>
      <c r="D10001" t="str">
        <f t="shared" si="156"/>
        <v>K30CNSTME5 CNS BURN T32EY015387 EXPENSE YR20 K30CNSTME5</v>
      </c>
    </row>
    <row r="10002" spans="1:4">
      <c r="A10002" t="s">
        <v>42461</v>
      </c>
      <c r="B10002" t="s">
        <v>42462</v>
      </c>
      <c r="D10002" t="str">
        <f t="shared" si="156"/>
        <v>K30CNSTMF1 BURNS T32 VISION TRAINING STIP CLOSED K30CNSTMF1</v>
      </c>
    </row>
    <row r="10003" spans="1:4">
      <c r="A10003" t="s">
        <v>42463</v>
      </c>
      <c r="B10003" t="s">
        <v>42464</v>
      </c>
      <c r="D10003" t="str">
        <f t="shared" si="156"/>
        <v>K30CNSTMF2 BURNS T32EY015387 STIPEND YR17 CLOSED K30CNSTMF2</v>
      </c>
    </row>
    <row r="10004" spans="1:4">
      <c r="A10004" t="s">
        <v>42465</v>
      </c>
      <c r="B10004" t="s">
        <v>42466</v>
      </c>
      <c r="D10004" t="str">
        <f t="shared" si="156"/>
        <v>K30CNSTMF3 BURNS T32EY015387 STIPEND YR18 CLOSED K30CNSTMF3</v>
      </c>
    </row>
    <row r="10005" spans="1:4">
      <c r="A10005" t="s">
        <v>42467</v>
      </c>
      <c r="B10005" t="s">
        <v>42468</v>
      </c>
      <c r="D10005" t="str">
        <f t="shared" si="156"/>
        <v>K30CNSTMF4 CNS BURNS T32EY015387 17 STIPEND YR19 K30CNSTMF4</v>
      </c>
    </row>
    <row r="10006" spans="1:4">
      <c r="A10006" t="s">
        <v>42469</v>
      </c>
      <c r="B10006" t="s">
        <v>42470</v>
      </c>
      <c r="D10006" t="str">
        <f t="shared" si="156"/>
        <v>K30CNSTMF5 CNS BURNS T32EY015387 17 STIPEND YR20 K30CNSTMF5</v>
      </c>
    </row>
    <row r="10007" spans="1:4">
      <c r="A10007" t="s">
        <v>42471</v>
      </c>
      <c r="B10007" t="s">
        <v>42472</v>
      </c>
      <c r="D10007" t="str">
        <f t="shared" si="156"/>
        <v>K30ULLR687 CANGA Coupling approaches next generatn K30ULLR687</v>
      </c>
    </row>
    <row r="10008" spans="1:4">
      <c r="A10008" t="s">
        <v>42473</v>
      </c>
      <c r="B10008" t="s">
        <v>42474</v>
      </c>
      <c r="D10008" t="str">
        <f t="shared" si="156"/>
        <v>K30SAYSYPL SMAC YOUTH POET LAUREATES K30SAYSYPL</v>
      </c>
    </row>
    <row r="10009" spans="1:4">
      <c r="A10009" t="s">
        <v>42475</v>
      </c>
      <c r="B10009" t="s">
        <v>42476</v>
      </c>
      <c r="D10009" t="str">
        <f t="shared" si="156"/>
        <v>K30YPLSAY2 2ND YEAR SMAC YOUTH POET LAUREATES K30YPLSAY2</v>
      </c>
    </row>
    <row r="10010" spans="1:4">
      <c r="A10010" t="s">
        <v>42477</v>
      </c>
      <c r="B10010" t="s">
        <v>42478</v>
      </c>
      <c r="D10010" t="str">
        <f t="shared" si="156"/>
        <v>K30YPLSAY3 3ND YEAR SMAC CULTURAL ARTS AWARD K30YPLSAY3</v>
      </c>
    </row>
    <row r="10011" spans="1:4">
      <c r="A10011" t="s">
        <v>42479</v>
      </c>
      <c r="B10011" t="s">
        <v>42480</v>
      </c>
      <c r="D10011" t="str">
        <f t="shared" si="156"/>
        <v>K30YPLSAYS SMAC YOUTH POET LAUREATES K30YPLSAYS</v>
      </c>
    </row>
    <row r="10012" spans="1:4">
      <c r="A10012" t="s">
        <v>42481</v>
      </c>
      <c r="B10012" t="s">
        <v>42482</v>
      </c>
      <c r="D10012" t="str">
        <f t="shared" si="156"/>
        <v>K30804F773 ASUCD UNITRANS GRANT 73 CITY OF DAVIS K30804F773</v>
      </c>
    </row>
    <row r="10013" spans="1:4">
      <c r="A10013" t="s">
        <v>42483</v>
      </c>
      <c r="B10013" t="s">
        <v>42484</v>
      </c>
      <c r="D10013" t="str">
        <f t="shared" si="156"/>
        <v>KS0LSMARIS Li AMD Ryan Initiative Study ARIS KS0LSMARIS</v>
      </c>
    </row>
    <row r="10014" spans="1:4">
      <c r="A10014" t="s">
        <v>42485</v>
      </c>
      <c r="B10014" t="s">
        <v>42486</v>
      </c>
      <c r="D10014" t="str">
        <f t="shared" si="156"/>
        <v>K30FETZERS CMB SARON FETZER INSTITUTE AWARD K30FETZERS</v>
      </c>
    </row>
    <row r="10015" spans="1:4">
      <c r="A10015" t="s">
        <v>42487</v>
      </c>
      <c r="B10015" t="s">
        <v>42488</v>
      </c>
      <c r="D10015" t="str">
        <f t="shared" si="156"/>
        <v>K30KISE345 LAWR Kisekka Auburn U Data Driven K30KISE345</v>
      </c>
    </row>
    <row r="10016" spans="1:4">
      <c r="A10016" t="s">
        <v>42489</v>
      </c>
      <c r="B10016" t="s">
        <v>42490</v>
      </c>
      <c r="D10016" t="str">
        <f t="shared" si="156"/>
        <v>K30S4LKDWR CEE Kavvas DWR Estimation of Black Swa K30S4LKDWR</v>
      </c>
    </row>
    <row r="10017" spans="1:4">
      <c r="A10017" t="s">
        <v>42491</v>
      </c>
      <c r="B10017" t="s">
        <v>42492</v>
      </c>
      <c r="D10017" t="str">
        <f t="shared" si="156"/>
        <v>K30LMNKI01 CME Marcu Netherlands Cancer Institute K30LMNKI01</v>
      </c>
    </row>
    <row r="10018" spans="1:4">
      <c r="A10018" t="s">
        <v>42493</v>
      </c>
      <c r="B10018" t="s">
        <v>42494</v>
      </c>
      <c r="D10018" t="str">
        <f t="shared" si="156"/>
        <v>K307782C17 WALTER A ROBINSON SMASH SCHOLARSHIP K307782C17</v>
      </c>
    </row>
    <row r="10019" spans="1:4">
      <c r="A10019" t="s">
        <v>42495</v>
      </c>
      <c r="B10019" t="s">
        <v>42496</v>
      </c>
      <c r="D10019" t="str">
        <f t="shared" si="156"/>
        <v>KS0GIBC831 MED IMGI CYMABAY CB8025 21838 BOWLUS KS0GIBC831</v>
      </c>
    </row>
    <row r="10020" spans="1:4">
      <c r="A10020" t="s">
        <v>42497</v>
      </c>
      <c r="B10020" t="s">
        <v>42498</v>
      </c>
      <c r="D10020" t="str">
        <f t="shared" si="156"/>
        <v>KS0PMAM808 MED IMPM AVDALOVIC GOSSAMER GB002 1101 KS0PMAM808</v>
      </c>
    </row>
    <row r="10021" spans="1:4">
      <c r="A10021" t="s">
        <v>42499</v>
      </c>
      <c r="B10021" t="s">
        <v>42500</v>
      </c>
      <c r="D10021" t="str">
        <f t="shared" si="156"/>
        <v>KS0HOMC810 MED IMHO CHO IMMUNOCORE LIMITED KS0HOMC810</v>
      </c>
    </row>
    <row r="10022" spans="1:4">
      <c r="A10022" t="s">
        <v>42501</v>
      </c>
      <c r="B10022" t="s">
        <v>42502</v>
      </c>
      <c r="D10022" t="str">
        <f t="shared" si="156"/>
        <v>K30F4AMCRR CEE MARTINEZ NSF CAREER K30F4AMCRR</v>
      </c>
    </row>
    <row r="10023" spans="1:4">
      <c r="A10023" t="s">
        <v>42503</v>
      </c>
      <c r="B10023" t="s">
        <v>42504</v>
      </c>
      <c r="D10023" t="str">
        <f t="shared" si="156"/>
        <v>K30F4AMRE2 CEE MARTINEZ NSF CAREER REU SUPPLEMENT K30F4AMRE2</v>
      </c>
    </row>
    <row r="10024" spans="1:4">
      <c r="A10024" t="s">
        <v>42505</v>
      </c>
      <c r="B10024" t="s">
        <v>42506</v>
      </c>
      <c r="D10024" t="str">
        <f t="shared" si="156"/>
        <v>K30GQMASS1 MASSACHUSETTS GEN HOSPITAL HUMAN LIVER K30GQMASS1</v>
      </c>
    </row>
    <row r="10025" spans="1:4">
      <c r="A10025" t="s">
        <v>42507</v>
      </c>
      <c r="B10025" t="s">
        <v>42508</v>
      </c>
      <c r="D10025" t="str">
        <f t="shared" si="156"/>
        <v>K30GQMASS2 MASS GEN HOSPITAL HUMAN LIVER YR2 K30GQMASS2</v>
      </c>
    </row>
    <row r="10026" spans="1:4">
      <c r="A10026" t="s">
        <v>42509</v>
      </c>
      <c r="B10026" t="s">
        <v>42510</v>
      </c>
      <c r="D10026" t="str">
        <f t="shared" si="156"/>
        <v>K30GQMASS3 MASS GEN HOSPITAL HUMAN LIVER YR3 K30GQMASS3</v>
      </c>
    </row>
    <row r="10027" spans="1:4">
      <c r="A10027" t="s">
        <v>42511</v>
      </c>
      <c r="B10027" t="s">
        <v>42512</v>
      </c>
      <c r="D10027" t="str">
        <f t="shared" si="156"/>
        <v>K30PSNPC01 National Pesticide Info Center OSU K30PSNPC01</v>
      </c>
    </row>
    <row r="10028" spans="1:4">
      <c r="A10028" t="s">
        <v>42513</v>
      </c>
      <c r="B10028" t="s">
        <v>42514</v>
      </c>
      <c r="D10028" t="str">
        <f t="shared" si="156"/>
        <v>K30PSNPC02 National Pesticide Info Center OSU K30PSNPC02</v>
      </c>
    </row>
    <row r="10029" spans="1:4">
      <c r="A10029" t="s">
        <v>42515</v>
      </c>
      <c r="B10029" t="s">
        <v>42516</v>
      </c>
      <c r="D10029" t="str">
        <f t="shared" si="156"/>
        <v>K30PSNPC03 National Pesticide Info Center OSU K30PSNPC03</v>
      </c>
    </row>
    <row r="10030" spans="1:4">
      <c r="A10030" t="s">
        <v>42517</v>
      </c>
      <c r="B10030" t="s">
        <v>42518</v>
      </c>
      <c r="D10030" t="str">
        <f t="shared" si="156"/>
        <v>K30PSNPC04 National Pesticide Info Center OSU K30PSNPC04</v>
      </c>
    </row>
    <row r="10031" spans="1:4">
      <c r="A10031" t="s">
        <v>42519</v>
      </c>
      <c r="B10031" t="s">
        <v>42520</v>
      </c>
      <c r="D10031" t="str">
        <f t="shared" si="156"/>
        <v>KS0HORJ819 MED IMHO RIESS REVOLUTION RMC 4630 02 KS0HORJ819</v>
      </c>
    </row>
    <row r="10032" spans="1:4">
      <c r="A10032" t="s">
        <v>42521</v>
      </c>
      <c r="B10032" t="s">
        <v>42522</v>
      </c>
      <c r="D10032" t="str">
        <f t="shared" si="156"/>
        <v>K30DOE2020 EH S DOE LEHR REMEDY GRANT Period 1 K30DOE2020</v>
      </c>
    </row>
    <row r="10033" spans="1:4">
      <c r="A10033" t="s">
        <v>42523</v>
      </c>
      <c r="B10033" t="s">
        <v>42524</v>
      </c>
      <c r="D10033" t="str">
        <f t="shared" si="156"/>
        <v>K30DOE2022 EH S DOE LEHR REMEDY GRANT Period 2 K30DOE2022</v>
      </c>
    </row>
    <row r="10034" spans="1:4">
      <c r="A10034" t="s">
        <v>42525</v>
      </c>
      <c r="B10034" t="s">
        <v>42526</v>
      </c>
      <c r="D10034" t="str">
        <f t="shared" si="156"/>
        <v>K30WRTPS20 West Region Teaching with Primary Source K30WRTPS20</v>
      </c>
    </row>
    <row r="10035" spans="1:4">
      <c r="A10035" t="s">
        <v>42527</v>
      </c>
      <c r="B10035" t="s">
        <v>42528</v>
      </c>
      <c r="D10035" t="str">
        <f t="shared" si="156"/>
        <v>KS0CAJR517 MED IMCA ROGERS EVALVE MITRACLIP EXPND 4 KS0CAJR517</v>
      </c>
    </row>
    <row r="10036" spans="1:4">
      <c r="A10036" t="s">
        <v>42529</v>
      </c>
      <c r="B10036" t="s">
        <v>42530</v>
      </c>
      <c r="D10036" t="str">
        <f t="shared" si="156"/>
        <v>K30TERC216 TENV TRPA Water Quality Monitoring K30TERC216</v>
      </c>
    </row>
    <row r="10037" spans="1:4">
      <c r="A10037" t="s">
        <v>42531</v>
      </c>
      <c r="B10037" t="s">
        <v>42532</v>
      </c>
      <c r="D10037" t="str">
        <f t="shared" si="156"/>
        <v>K30TERC234 TENV TRPA Water Quality Monitoring YR 2 K30TERC234</v>
      </c>
    </row>
    <row r="10038" spans="1:4">
      <c r="A10038" t="s">
        <v>42533</v>
      </c>
      <c r="B10038" t="s">
        <v>42534</v>
      </c>
      <c r="D10038" t="str">
        <f t="shared" si="156"/>
        <v>K30TERC238 TENV TRPA Water Quality Monitoring YR 3 K30TERC238</v>
      </c>
    </row>
    <row r="10039" spans="1:4">
      <c r="A10039" t="s">
        <v>42535</v>
      </c>
      <c r="B10039" t="s">
        <v>42536</v>
      </c>
      <c r="D10039" t="str">
        <f t="shared" si="156"/>
        <v>K30PSYRFB1 PSY TRAINOR NIH A20 0857 K30PSYRFB1</v>
      </c>
    </row>
    <row r="10040" spans="1:4">
      <c r="A10040" t="s">
        <v>42537</v>
      </c>
      <c r="B10040" t="s">
        <v>42538</v>
      </c>
      <c r="D10040" t="str">
        <f t="shared" si="156"/>
        <v>K30PSYRFC1 PSY TRAINOR NIH A20 0857 K30PSYRFC1</v>
      </c>
    </row>
    <row r="10041" spans="1:4">
      <c r="A10041" t="s">
        <v>42539</v>
      </c>
      <c r="B10041" t="s">
        <v>42540</v>
      </c>
      <c r="D10041" t="str">
        <f t="shared" si="156"/>
        <v>K30PSYRFVS PSY TRAINOR NIH A20 0857 K30PSYRFVS</v>
      </c>
    </row>
    <row r="10042" spans="1:4">
      <c r="A10042" t="s">
        <v>42541</v>
      </c>
      <c r="B10042" t="s">
        <v>42542</v>
      </c>
      <c r="D10042" t="str">
        <f t="shared" si="156"/>
        <v>K30NRSEMOR PLB Sinha Emory sub A234203 NSF EAGER K30NRSEMOR</v>
      </c>
    </row>
    <row r="10043" spans="1:4">
      <c r="A10043" t="s">
        <v>42543</v>
      </c>
      <c r="B10043" t="s">
        <v>42544</v>
      </c>
      <c r="D10043" t="str">
        <f t="shared" si="156"/>
        <v>K30NRSEMPS PLB Sinha Emory sub A234203 NSF EAGER K30NRSEMPS</v>
      </c>
    </row>
    <row r="10044" spans="1:4">
      <c r="A10044" t="s">
        <v>42545</v>
      </c>
      <c r="B10044" t="s">
        <v>42546</v>
      </c>
      <c r="D10044" t="str">
        <f t="shared" si="156"/>
        <v>K30SBEMORY Brady Emory sub A234203 NSF EAGER K30SBEMORY</v>
      </c>
    </row>
    <row r="10045" spans="1:4">
      <c r="A10045" t="s">
        <v>42547</v>
      </c>
      <c r="B10045" t="s">
        <v>42548</v>
      </c>
      <c r="D10045" t="str">
        <f t="shared" si="156"/>
        <v>K30SBFINA6 Brady Emory sub Participation Account K30SBFINA6</v>
      </c>
    </row>
    <row r="10046" spans="1:4">
      <c r="A10046" t="s">
        <v>42549</v>
      </c>
      <c r="B10046" t="s">
        <v>42550</v>
      </c>
      <c r="D10046" t="str">
        <f t="shared" si="156"/>
        <v>K30AYT2C55 FST 11 30 20 TAHA Sunnybrook Project K30AYT2C55</v>
      </c>
    </row>
    <row r="10047" spans="1:4">
      <c r="A10047" t="s">
        <v>42551</v>
      </c>
      <c r="B10047" t="s">
        <v>42552</v>
      </c>
      <c r="D10047" t="str">
        <f t="shared" si="156"/>
        <v>K30V4S6672 Mechanotransduciton in cornneal disorder K30V4S6672</v>
      </c>
    </row>
    <row r="10048" spans="1:4">
      <c r="A10048" t="s">
        <v>42553</v>
      </c>
      <c r="B10048" t="s">
        <v>42554</v>
      </c>
      <c r="D10048" t="str">
        <f t="shared" si="156"/>
        <v>K30V4S6927 Mechanotransduciton in cornneal disorder K30V4S6927</v>
      </c>
    </row>
    <row r="10049" spans="1:4">
      <c r="A10049" t="s">
        <v>42555</v>
      </c>
      <c r="B10049" t="s">
        <v>42556</v>
      </c>
      <c r="D10049" t="str">
        <f t="shared" si="156"/>
        <v>KS0IDCS837 MED IMID COHEN REBIOTIX INC 2019 01 KS0IDCS837</v>
      </c>
    </row>
    <row r="10050" spans="1:4">
      <c r="A10050" t="s">
        <v>42557</v>
      </c>
      <c r="B10050" t="s">
        <v>42558</v>
      </c>
      <c r="D10050" t="str">
        <f t="shared" si="156"/>
        <v>KS0GMBS300 MED IMGM BROWN KAISER NIH RNG210151 KS0GMBS300</v>
      </c>
    </row>
    <row r="10051" spans="1:4">
      <c r="A10051" t="s">
        <v>42559</v>
      </c>
      <c r="B10051" t="s">
        <v>42560</v>
      </c>
      <c r="D10051" t="str">
        <f t="shared" ref="D10051:D10114" si="157">A10051&amp;" "&amp;B10051</f>
        <v>K30APSAW27 PS CWC FFAR MATCHING LUNDY K30APSAW27</v>
      </c>
    </row>
    <row r="10052" spans="1:4">
      <c r="A10052" t="s">
        <v>42561</v>
      </c>
      <c r="B10052" t="s">
        <v>42562</v>
      </c>
      <c r="D10052" t="str">
        <f t="shared" si="157"/>
        <v>K30SOBDOF1 JMIE OSTO UCB SUBAWARD FM TASK FORCE K30SOBDOF1</v>
      </c>
    </row>
    <row r="10053" spans="1:4">
      <c r="A10053" t="s">
        <v>42563</v>
      </c>
      <c r="B10053" t="s">
        <v>42564</v>
      </c>
      <c r="D10053" t="str">
        <f t="shared" si="157"/>
        <v>KS0PMAJ301 MED IMPM ADAMS MHRF FA8650 20 2 6104 KS0PMAJ301</v>
      </c>
    </row>
    <row r="10054" spans="1:4">
      <c r="A10054" t="s">
        <v>42565</v>
      </c>
      <c r="B10054" t="s">
        <v>42566</v>
      </c>
      <c r="D10054" t="str">
        <f t="shared" si="157"/>
        <v>K30HAR239B JMIE HRTR SWRCB ANTIDEGRADATION POLICY K30HAR239B</v>
      </c>
    </row>
    <row r="10055" spans="1:4">
      <c r="A10055" t="s">
        <v>42567</v>
      </c>
      <c r="B10055" t="s">
        <v>42568</v>
      </c>
      <c r="D10055" t="str">
        <f t="shared" si="157"/>
        <v>K30IMSD01A NPB Gomes IMSD at UC Davis K30IMSD01A</v>
      </c>
    </row>
    <row r="10056" spans="1:4">
      <c r="A10056" t="s">
        <v>42569</v>
      </c>
      <c r="B10056" t="s">
        <v>42570</v>
      </c>
      <c r="D10056" t="str">
        <f t="shared" si="157"/>
        <v>K30IMSD01S NPB Gomes IMSD at UC Davis Stipend K30IMSD01S</v>
      </c>
    </row>
    <row r="10057" spans="1:4">
      <c r="A10057" t="s">
        <v>42571</v>
      </c>
      <c r="B10057" t="s">
        <v>42572</v>
      </c>
      <c r="D10057" t="str">
        <f t="shared" si="157"/>
        <v>K30IMSD02A NPB Gomes IMSD at UC Davis 2021 2022 K30IMSD02A</v>
      </c>
    </row>
    <row r="10058" spans="1:4">
      <c r="A10058" t="s">
        <v>42573</v>
      </c>
      <c r="B10058" t="s">
        <v>42574</v>
      </c>
      <c r="D10058" t="str">
        <f t="shared" si="157"/>
        <v>K30IMSD02S NPB Gomes IMSD at UC Davis Stipend K30IMSD02S</v>
      </c>
    </row>
    <row r="10059" spans="1:4">
      <c r="A10059" t="s">
        <v>42575</v>
      </c>
      <c r="B10059" t="s">
        <v>42576</v>
      </c>
      <c r="D10059" t="str">
        <f t="shared" si="157"/>
        <v>K30IMSD03A NPB Gomes IMSD at UC Davis 2021 2022 K30IMSD03A</v>
      </c>
    </row>
    <row r="10060" spans="1:4">
      <c r="A10060" t="s">
        <v>42577</v>
      </c>
      <c r="B10060" t="s">
        <v>42578</v>
      </c>
      <c r="D10060" t="str">
        <f t="shared" si="157"/>
        <v>K30IMSD03S NPB Gomes IMSD at UC Davis Stipend K30IMSD03S</v>
      </c>
    </row>
    <row r="10061" spans="1:4">
      <c r="A10061" t="s">
        <v>42579</v>
      </c>
      <c r="B10061" t="s">
        <v>42580</v>
      </c>
      <c r="D10061" t="str">
        <f t="shared" si="157"/>
        <v>K30IMSD04A NPB Gomes IMSD at UC Davis 2023 2024 K30IMSD04A</v>
      </c>
    </row>
    <row r="10062" spans="1:4">
      <c r="A10062" t="s">
        <v>42581</v>
      </c>
      <c r="B10062" t="s">
        <v>42582</v>
      </c>
      <c r="D10062" t="str">
        <f t="shared" si="157"/>
        <v>K30IMSD04C NPB Gomes IMSD at UC Davis Child Care K30IMSD04C</v>
      </c>
    </row>
    <row r="10063" spans="1:4">
      <c r="A10063" t="s">
        <v>42583</v>
      </c>
      <c r="B10063" t="s">
        <v>42584</v>
      </c>
      <c r="D10063" t="str">
        <f t="shared" si="157"/>
        <v>K30IMSD04S NPB Gomes IMSD at UC Davis Stipend K30IMSD04S</v>
      </c>
    </row>
    <row r="10064" spans="1:4">
      <c r="A10064" t="s">
        <v>42585</v>
      </c>
      <c r="B10064" t="s">
        <v>42586</v>
      </c>
      <c r="D10064" t="str">
        <f t="shared" si="157"/>
        <v>K30IMSDSUP NPB Gomes IMSD at UC Davis Supplement K30IMSDSUP</v>
      </c>
    </row>
    <row r="10065" spans="1:4">
      <c r="A10065" t="s">
        <v>42587</v>
      </c>
      <c r="B10065" t="s">
        <v>42588</v>
      </c>
      <c r="D10065" t="str">
        <f t="shared" si="157"/>
        <v>KS0DLMIRNA LIU NIH R01 MicroRNA for TBI 01 31 25 KS0DLMIRNA</v>
      </c>
    </row>
    <row r="10066" spans="1:4">
      <c r="A10066" t="s">
        <v>42589</v>
      </c>
      <c r="B10066" t="s">
        <v>42590</v>
      </c>
      <c r="D10066" t="str">
        <f t="shared" si="157"/>
        <v>K30MSL1NPY MSE LEITE NSF PAY ALLOYS K30MSL1NPY</v>
      </c>
    </row>
    <row r="10067" spans="1:4">
      <c r="A10067" t="s">
        <v>42591</v>
      </c>
      <c r="B10067" t="s">
        <v>42592</v>
      </c>
      <c r="D10067" t="str">
        <f t="shared" si="157"/>
        <v>K30MSL1NSF MSE LEITE NSF ALLOYS ALL K30MSL1NSF</v>
      </c>
    </row>
    <row r="10068" spans="1:4">
      <c r="A10068" t="s">
        <v>42593</v>
      </c>
      <c r="B10068" t="s">
        <v>42594</v>
      </c>
      <c r="D10068" t="str">
        <f t="shared" si="157"/>
        <v>KS0ORBRAC2 MRAD BRACCO GMRA 104 RASLAN KS0ORBRAC2</v>
      </c>
    </row>
    <row r="10069" spans="1:4">
      <c r="A10069" t="s">
        <v>42595</v>
      </c>
      <c r="B10069" t="s">
        <v>42596</v>
      </c>
      <c r="D10069" t="str">
        <f t="shared" si="157"/>
        <v>K30PSYRFB2 PSY Trainor NSF 1937335 0 K30PSYRFB2</v>
      </c>
    </row>
    <row r="10070" spans="1:4">
      <c r="A10070" t="s">
        <v>42597</v>
      </c>
      <c r="B10070" t="s">
        <v>42598</v>
      </c>
      <c r="D10070" t="str">
        <f t="shared" si="157"/>
        <v>KS0CC82C97 MED CC Breast Cancer Research Placer KS0CC82C97</v>
      </c>
    </row>
    <row r="10071" spans="1:4">
      <c r="A10071" t="s">
        <v>42599</v>
      </c>
      <c r="B10071" t="s">
        <v>42600</v>
      </c>
      <c r="D10071" t="str">
        <f t="shared" si="157"/>
        <v>KS0GIBC607 MED IMGI BOWLUS BRISTOL MYERS SQUIB PSC KS0GIBC607</v>
      </c>
    </row>
    <row r="10072" spans="1:4">
      <c r="A10072" t="s">
        <v>42601</v>
      </c>
      <c r="B10072" t="s">
        <v>42602</v>
      </c>
      <c r="D10072" t="str">
        <f t="shared" si="157"/>
        <v>K30ALVSIRE Surrogate Sire Project K30ALVSIRE</v>
      </c>
    </row>
    <row r="10073" spans="1:4">
      <c r="A10073" t="s">
        <v>42603</v>
      </c>
      <c r="B10073" t="s">
        <v>42604</v>
      </c>
      <c r="D10073" t="str">
        <f t="shared" si="157"/>
        <v>K30CRFACPT USDA Monitor ACP with program traps K30CRFACPT</v>
      </c>
    </row>
    <row r="10074" spans="1:4">
      <c r="A10074" t="s">
        <v>42605</v>
      </c>
      <c r="B10074" t="s">
        <v>42606</v>
      </c>
      <c r="D10074" t="str">
        <f t="shared" si="157"/>
        <v>KS0SS28D02 NSG Stavisky Simons Foundation 09 30 23 KS0SS28D02</v>
      </c>
    </row>
    <row r="10075" spans="1:4">
      <c r="A10075" t="s">
        <v>42607</v>
      </c>
      <c r="B10075" t="s">
        <v>42608</v>
      </c>
      <c r="D10075" t="str">
        <f t="shared" si="157"/>
        <v>K30CLKSONO NUTR KEEN SONOMACEUTICALS CHARDONNAY K30CLKSONO</v>
      </c>
    </row>
    <row r="10076" spans="1:4">
      <c r="A10076" t="s">
        <v>42609</v>
      </c>
      <c r="B10076" t="s">
        <v>42610</v>
      </c>
      <c r="D10076" t="str">
        <f t="shared" si="157"/>
        <v>K30NNNCPS3 6 30 24 CPS Cross contamination Nitin K30NNNCPS3</v>
      </c>
    </row>
    <row r="10077" spans="1:4">
      <c r="A10077" t="s">
        <v>42611</v>
      </c>
      <c r="B10077" t="s">
        <v>42612</v>
      </c>
      <c r="D10077" t="str">
        <f t="shared" si="157"/>
        <v>K30DAMSON3 3 30 23 Sonomaceuticals Phase 3 K30DAMSON3</v>
      </c>
    </row>
    <row r="10078" spans="1:4">
      <c r="A10078" t="s">
        <v>42613</v>
      </c>
      <c r="B10078" t="s">
        <v>42614</v>
      </c>
      <c r="D10078" t="str">
        <f t="shared" si="157"/>
        <v>K30DXBSON3 12 31 22 Sonomaceuticals phase 3 K30DXBSON3</v>
      </c>
    </row>
    <row r="10079" spans="1:4">
      <c r="A10079" t="s">
        <v>42615</v>
      </c>
      <c r="B10079" t="s">
        <v>42616</v>
      </c>
      <c r="D10079" t="str">
        <f t="shared" si="157"/>
        <v>K30DXBSON4 8 31 23 Sonomaceuticals phase 4 K30DXBSON4</v>
      </c>
    </row>
    <row r="10080" spans="1:4">
      <c r="A10080" t="s">
        <v>42617</v>
      </c>
      <c r="B10080" t="s">
        <v>42618</v>
      </c>
      <c r="D10080" t="str">
        <f t="shared" si="157"/>
        <v>K30V435D08 BLM Restoration of desert wetlands K30V435D08</v>
      </c>
    </row>
    <row r="10081" spans="1:4">
      <c r="A10081" t="s">
        <v>42619</v>
      </c>
      <c r="B10081" t="s">
        <v>42620</v>
      </c>
      <c r="D10081" t="str">
        <f t="shared" si="157"/>
        <v>K30SCW2D12 7 31 22 Bio Compounds Chardonnay Phase 3 K30SCW2D12</v>
      </c>
    </row>
    <row r="10082" spans="1:4">
      <c r="A10082" t="s">
        <v>42621</v>
      </c>
      <c r="B10082" t="s">
        <v>42622</v>
      </c>
      <c r="D10082" t="str">
        <f t="shared" si="157"/>
        <v>KS0SAREP06 MCDONALD SAREPTA 9001 301 12 31 2024 KS0SAREP06</v>
      </c>
    </row>
    <row r="10083" spans="1:4">
      <c r="A10083" t="s">
        <v>42623</v>
      </c>
      <c r="B10083" t="s">
        <v>42624</v>
      </c>
      <c r="D10083" t="str">
        <f t="shared" si="157"/>
        <v>K30PSU21IT I TUCKER UNIVERSITAS 21 GRANT A22 2831 K30PSU21IT</v>
      </c>
    </row>
    <row r="10084" spans="1:4">
      <c r="A10084" t="s">
        <v>42625</v>
      </c>
      <c r="B10084" t="s">
        <v>42626</v>
      </c>
      <c r="D10084" t="str">
        <f t="shared" si="157"/>
        <v>KS0CRAS624 CRHD CA DEPT OF PUBLIC HEALTH GAXIOLA KS0CRAS624</v>
      </c>
    </row>
    <row r="10085" spans="1:4">
      <c r="A10085" t="s">
        <v>42627</v>
      </c>
      <c r="B10085" t="s">
        <v>42628</v>
      </c>
      <c r="D10085" t="str">
        <f t="shared" si="157"/>
        <v>KS0CRAS625 CRHD CDPH TEST TO TREAT EQUITY GAXIOLA KS0CRAS625</v>
      </c>
    </row>
    <row r="10086" spans="1:4">
      <c r="A10086" t="s">
        <v>42629</v>
      </c>
      <c r="B10086" t="s">
        <v>42630</v>
      </c>
      <c r="D10086" t="str">
        <f t="shared" si="157"/>
        <v>KS0CRASAMB CRHD AMB CADPH GAXIOLA AMBULATORY KS0CRASAMB</v>
      </c>
    </row>
    <row r="10087" spans="1:4">
      <c r="A10087" t="s">
        <v>42631</v>
      </c>
      <c r="B10087" t="s">
        <v>42632</v>
      </c>
      <c r="D10087" t="str">
        <f t="shared" si="157"/>
        <v>K30CLS2D17 CA Potato Research Southern Bligh 9 22 K30CLS2D17</v>
      </c>
    </row>
    <row r="10088" spans="1:4">
      <c r="A10088" t="s">
        <v>42633</v>
      </c>
      <c r="B10088" t="s">
        <v>42634</v>
      </c>
      <c r="D10088" t="str">
        <f t="shared" si="157"/>
        <v>KS0FIBRO02 MCDONALD FGCL 3019 094 12 24 KS0FIBRO02</v>
      </c>
    </row>
    <row r="10089" spans="1:4">
      <c r="A10089" t="s">
        <v>42635</v>
      </c>
      <c r="B10089" t="s">
        <v>42636</v>
      </c>
      <c r="D10089" t="str">
        <f t="shared" si="157"/>
        <v>KS0ASCPR21 MED PSYCH Stahmer CPRT 9 1 20 8 31 23 KS0ASCPR21</v>
      </c>
    </row>
    <row r="10090" spans="1:4">
      <c r="A10090" t="s">
        <v>42637</v>
      </c>
      <c r="B10090" t="s">
        <v>42638</v>
      </c>
      <c r="D10090" t="str">
        <f t="shared" si="157"/>
        <v>K30APSM658 PS MONROE FFAR LEVERAGING LANDRACE YEAR1 K30APSM658</v>
      </c>
    </row>
    <row r="10091" spans="1:4">
      <c r="A10091" t="s">
        <v>42639</v>
      </c>
      <c r="B10091" t="s">
        <v>42640</v>
      </c>
      <c r="D10091" t="str">
        <f t="shared" si="157"/>
        <v>K30APSM659 PS MONROE FFAR LEVERAGING LANDRACE YEAR2 K30APSM659</v>
      </c>
    </row>
    <row r="10092" spans="1:4">
      <c r="A10092" t="s">
        <v>42641</v>
      </c>
      <c r="B10092" t="s">
        <v>42642</v>
      </c>
      <c r="D10092" t="str">
        <f t="shared" si="157"/>
        <v>K30APSM660 PS MONROE FFAR LEVERAGING LANDRACE YEAR3 K30APSM660</v>
      </c>
    </row>
    <row r="10093" spans="1:4">
      <c r="A10093" t="s">
        <v>42643</v>
      </c>
      <c r="B10093" t="s">
        <v>42644</v>
      </c>
      <c r="D10093" t="str">
        <f t="shared" si="157"/>
        <v>K30APSM661 PS MONROE FFAR LEVERAGING LANDRACE YEAR4 K30APSM661</v>
      </c>
    </row>
    <row r="10094" spans="1:4">
      <c r="A10094" t="s">
        <v>42645</v>
      </c>
      <c r="B10094" t="s">
        <v>42646</v>
      </c>
      <c r="D10094" t="str">
        <f t="shared" si="157"/>
        <v>KS0RKEDP93 KAMERMAN KRETZMER ENANTA CT EDP 938 201 KS0RKEDP93</v>
      </c>
    </row>
    <row r="10095" spans="1:4">
      <c r="A10095" t="s">
        <v>42647</v>
      </c>
      <c r="B10095" t="s">
        <v>42648</v>
      </c>
      <c r="D10095" t="str">
        <f t="shared" si="157"/>
        <v>K30MN82D22 NAGN Patwin NAGPRA Proj Phase 1 K30MN82D22</v>
      </c>
    </row>
    <row r="10096" spans="1:4">
      <c r="A10096" t="s">
        <v>42649</v>
      </c>
      <c r="B10096" t="s">
        <v>42650</v>
      </c>
      <c r="D10096" t="str">
        <f t="shared" si="157"/>
        <v>K30NNNTUFT 8 31 26 Tufts University USDA prime K30NNNTUFT</v>
      </c>
    </row>
    <row r="10097" spans="1:4">
      <c r="A10097" t="s">
        <v>42651</v>
      </c>
      <c r="B10097" t="s">
        <v>42652</v>
      </c>
      <c r="D10097" t="str">
        <f t="shared" si="157"/>
        <v>K30APSD244 PS MAGNEY CA DEPT OF FORESTRY AN OPEN SO K30APSD244</v>
      </c>
    </row>
    <row r="10098" spans="1:4">
      <c r="A10098" t="s">
        <v>42653</v>
      </c>
      <c r="B10098" t="s">
        <v>42654</v>
      </c>
      <c r="D10098" t="str">
        <f t="shared" si="157"/>
        <v>KS0SMNIHR1 DR MCELROYS FETAL EXPOSURE GRANT Y1 KS0SMNIHR1</v>
      </c>
    </row>
    <row r="10099" spans="1:4">
      <c r="A10099" t="s">
        <v>42655</v>
      </c>
      <c r="B10099" t="s">
        <v>42656</v>
      </c>
      <c r="D10099" t="str">
        <f t="shared" si="157"/>
        <v>KS0CRAS210 CRHD UNIV OF FLORIDA GAXIOLA 21 22 KS0CRAS210</v>
      </c>
    </row>
    <row r="10100" spans="1:4">
      <c r="A10100" t="s">
        <v>42657</v>
      </c>
      <c r="B10100" t="s">
        <v>42658</v>
      </c>
      <c r="D10100" t="str">
        <f t="shared" si="157"/>
        <v>KS0CRAS211 CRHD UNIV OF FLORIDA GAXIOLA 21 22 KS0CRAS211</v>
      </c>
    </row>
    <row r="10101" spans="1:4">
      <c r="A10101" t="s">
        <v>42659</v>
      </c>
      <c r="B10101" t="s">
        <v>42660</v>
      </c>
      <c r="D10101" t="str">
        <f t="shared" si="157"/>
        <v>KS0CRAS212 CRHD UNIV OF FLORIDA GAXIOLA 22 23 KS0CRAS212</v>
      </c>
    </row>
    <row r="10102" spans="1:4">
      <c r="A10102" t="s">
        <v>42661</v>
      </c>
      <c r="B10102" t="s">
        <v>42662</v>
      </c>
      <c r="D10102" t="str">
        <f t="shared" si="157"/>
        <v>K30HUBPENN Univ of Pennsylvania DOE DE SC0020360 K30HUBPENN</v>
      </c>
    </row>
    <row r="10103" spans="1:4">
      <c r="A10103" t="s">
        <v>42663</v>
      </c>
      <c r="B10103" t="s">
        <v>42664</v>
      </c>
      <c r="D10103" t="str">
        <f t="shared" si="157"/>
        <v>K30OSM2D29 21 22 UCR CCCPN MCA S 001476 K30OSM2D29</v>
      </c>
    </row>
    <row r="10104" spans="1:4">
      <c r="A10104" t="s">
        <v>42665</v>
      </c>
      <c r="B10104" t="s">
        <v>42666</v>
      </c>
      <c r="D10104" t="str">
        <f t="shared" si="157"/>
        <v>K30DACFNG2 6 30 23 CDFA Fungal Trunk Diseases Yr 2 K30DACFNG2</v>
      </c>
    </row>
    <row r="10105" spans="1:4">
      <c r="A10105" t="s">
        <v>42667</v>
      </c>
      <c r="B10105" t="s">
        <v>42668</v>
      </c>
      <c r="D10105" t="str">
        <f t="shared" si="157"/>
        <v>KS0NERB300 MED IMNE ROSHANRAVAN VANDERBILT R01 KS0NERB300</v>
      </c>
    </row>
    <row r="10106" spans="1:4">
      <c r="A10106" t="s">
        <v>42669</v>
      </c>
      <c r="B10106" t="s">
        <v>42670</v>
      </c>
      <c r="D10106" t="str">
        <f t="shared" si="157"/>
        <v>KS0NERB301 MED IMNE ROSHANRAVAN VANDERBILT R01 KS0NERB301</v>
      </c>
    </row>
    <row r="10107" spans="1:4">
      <c r="A10107" t="s">
        <v>42671</v>
      </c>
      <c r="B10107" t="s">
        <v>42672</v>
      </c>
      <c r="D10107" t="str">
        <f t="shared" si="157"/>
        <v>KS0NERB302 MED IMNE ROSHANRAVAN VANDERBILT R01 KS0NERB302</v>
      </c>
    </row>
    <row r="10108" spans="1:4">
      <c r="A10108" t="s">
        <v>42673</v>
      </c>
      <c r="B10108" t="s">
        <v>42674</v>
      </c>
      <c r="D10108" t="str">
        <f t="shared" si="157"/>
        <v>K30MBJAL82 MCB JAL DOE DE SC0022293 0 K30MBJAL82</v>
      </c>
    </row>
    <row r="10109" spans="1:4">
      <c r="A10109" t="s">
        <v>42675</v>
      </c>
      <c r="B10109" t="s">
        <v>42676</v>
      </c>
      <c r="D10109" t="str">
        <f t="shared" si="157"/>
        <v>K30RPRABOS JMIE PEEK UC SANTA BARBARA USFWS K30RPRABOS</v>
      </c>
    </row>
    <row r="10110" spans="1:4">
      <c r="A10110" t="s">
        <v>42677</v>
      </c>
      <c r="B10110" t="s">
        <v>42678</v>
      </c>
      <c r="D10110" t="str">
        <f t="shared" si="157"/>
        <v>K30AM82D38 CA Humanities Relief Grant K30AM82D38</v>
      </c>
    </row>
    <row r="10111" spans="1:4">
      <c r="A10111" t="s">
        <v>42679</v>
      </c>
      <c r="B10111" t="s">
        <v>42680</v>
      </c>
      <c r="D10111" t="str">
        <f t="shared" si="157"/>
        <v>K30SCADOE2 RSCA UTK DOE OVCR A22 0491 S002 K30SCADOE2</v>
      </c>
    </row>
    <row r="10112" spans="1:4">
      <c r="A10112" t="s">
        <v>42681</v>
      </c>
      <c r="B10112" t="s">
        <v>42682</v>
      </c>
      <c r="D10112" t="str">
        <f t="shared" si="157"/>
        <v>K30BKM7MWD HE LDA Milligan METRO WTR DIST MWD K30BKM7MWD</v>
      </c>
    </row>
    <row r="10113" spans="1:4">
      <c r="A10113" t="s">
        <v>42683</v>
      </c>
      <c r="B10113" t="s">
        <v>42684</v>
      </c>
      <c r="D10113" t="str">
        <f t="shared" si="157"/>
        <v>KS0GIBC840 MED IMGI BOWLUS GLAXOSMITHKLINE 212620 KS0GIBC840</v>
      </c>
    </row>
    <row r="10114" spans="1:4">
      <c r="A10114" t="s">
        <v>42685</v>
      </c>
      <c r="B10114" t="s">
        <v>42686</v>
      </c>
      <c r="D10114" t="str">
        <f t="shared" si="157"/>
        <v>K30P4AFKOP CEE FORREST 2021 22 KOPRI CONTRACT K30P4AFKOP</v>
      </c>
    </row>
    <row r="10115" spans="1:4">
      <c r="A10115" t="s">
        <v>42687</v>
      </c>
      <c r="B10115" t="s">
        <v>42688</v>
      </c>
      <c r="D10115" t="str">
        <f t="shared" ref="D10115:D10178" si="158">A10115&amp;" "&amp;B10115</f>
        <v>KS0JTNOVEL A Novel Symbiotic Approach KS0JTNOVEL</v>
      </c>
    </row>
    <row r="10116" spans="1:4">
      <c r="A10116" t="s">
        <v>42689</v>
      </c>
      <c r="B10116" t="s">
        <v>42690</v>
      </c>
      <c r="D10116" t="str">
        <f t="shared" si="158"/>
        <v>KS0HOKT304 MED IMHO KEEGAN KAISER INFRA PATHWAYS KS0HOKT304</v>
      </c>
    </row>
    <row r="10117" spans="1:4">
      <c r="A10117" t="s">
        <v>42691</v>
      </c>
      <c r="B10117" t="s">
        <v>42692</v>
      </c>
      <c r="D10117" t="str">
        <f t="shared" si="158"/>
        <v>KS0HOKT305 MED IMHO KEEGAN KAISER INFRA PATHWAYS KS0HOKT305</v>
      </c>
    </row>
    <row r="10118" spans="1:4">
      <c r="A10118" t="s">
        <v>42693</v>
      </c>
      <c r="B10118" t="s">
        <v>42694</v>
      </c>
      <c r="D10118" t="str">
        <f t="shared" si="158"/>
        <v>KS0HOKT307 MED IMHO KEEGAN KAISER INFRA PATHWAYS KS0HOKT307</v>
      </c>
    </row>
    <row r="10119" spans="1:4">
      <c r="A10119" t="s">
        <v>42695</v>
      </c>
      <c r="B10119" t="s">
        <v>42696</v>
      </c>
      <c r="D10119" t="str">
        <f t="shared" si="158"/>
        <v>KS0DHOFALK FALK IL 10 Blockade To Boost Flu Shop KS0DHOFALK</v>
      </c>
    </row>
    <row r="10120" spans="1:4">
      <c r="A10120" t="s">
        <v>42697</v>
      </c>
      <c r="B10120" t="s">
        <v>42698</v>
      </c>
      <c r="D10120" t="str">
        <f t="shared" si="158"/>
        <v>KS0DHOFAPR FALK Flu Shop Primate Costs KS0DHOFAPR</v>
      </c>
    </row>
    <row r="10121" spans="1:4">
      <c r="A10121" t="s">
        <v>42699</v>
      </c>
      <c r="B10121" t="s">
        <v>42700</v>
      </c>
      <c r="D10121" t="str">
        <f t="shared" si="158"/>
        <v>KS0SOTAP01 MED PSYCH Ozonoff VUMC95241 0 KS0SOTAP01</v>
      </c>
    </row>
    <row r="10122" spans="1:4">
      <c r="A10122" t="s">
        <v>42701</v>
      </c>
      <c r="B10122" t="s">
        <v>42702</v>
      </c>
      <c r="D10122" t="str">
        <f t="shared" si="158"/>
        <v>KS0SOTAP02 MED PSYCH Ozonoff VUMC95241 0 KS0SOTAP02</v>
      </c>
    </row>
    <row r="10123" spans="1:4">
      <c r="A10123" t="s">
        <v>42703</v>
      </c>
      <c r="B10123" t="s">
        <v>42704</v>
      </c>
      <c r="D10123" t="str">
        <f t="shared" si="158"/>
        <v>KS0AMNIDCR MOSHIRI NIDCR R03 2021 2022 KS0AMNIDCR</v>
      </c>
    </row>
    <row r="10124" spans="1:4">
      <c r="A10124" t="s">
        <v>42705</v>
      </c>
      <c r="B10124" t="s">
        <v>42706</v>
      </c>
      <c r="D10124" t="str">
        <f t="shared" si="158"/>
        <v>K30JDSCWAD JMIE JRD1 SOLANO CO WATER AGENCY 21 22 K30JDSCWAD</v>
      </c>
    </row>
    <row r="10125" spans="1:4">
      <c r="A10125" t="s">
        <v>42707</v>
      </c>
      <c r="B10125" t="s">
        <v>42708</v>
      </c>
      <c r="D10125" t="str">
        <f t="shared" si="158"/>
        <v>K303875142 NPT Ventilation Optimization WCEC Eng K303875142</v>
      </c>
    </row>
    <row r="10126" spans="1:4">
      <c r="A10126" t="s">
        <v>42709</v>
      </c>
      <c r="B10126" t="s">
        <v>42710</v>
      </c>
      <c r="D10126" t="str">
        <f t="shared" si="158"/>
        <v>K303875143 NPT Ventilation Optimization Admin K303875143</v>
      </c>
    </row>
    <row r="10127" spans="1:4">
      <c r="A10127" t="s">
        <v>42711</v>
      </c>
      <c r="B10127" t="s">
        <v>42712</v>
      </c>
      <c r="D10127" t="str">
        <f t="shared" si="158"/>
        <v>K303875144 NPT Ventilation Optimization Outreach K303875144</v>
      </c>
    </row>
    <row r="10128" spans="1:4">
      <c r="A10128" t="s">
        <v>42713</v>
      </c>
      <c r="B10128" t="s">
        <v>42714</v>
      </c>
      <c r="D10128" t="str">
        <f t="shared" si="158"/>
        <v>KS0DBPOVSO MED PHS BENNETT NATL PHILANTHROPIC KS0DBPOVSO</v>
      </c>
    </row>
    <row r="10129" spans="1:4">
      <c r="A10129" t="s">
        <v>42715</v>
      </c>
      <c r="B10129" t="s">
        <v>42716</v>
      </c>
      <c r="D10129" t="str">
        <f t="shared" si="158"/>
        <v>K30MKSTRT4 Stuart Potrait of Adolescents K30MKSTRT4</v>
      </c>
    </row>
    <row r="10130" spans="1:4">
      <c r="A10130" t="s">
        <v>42717</v>
      </c>
      <c r="B10130" t="s">
        <v>42718</v>
      </c>
      <c r="D10130" t="str">
        <f t="shared" si="158"/>
        <v>K30HED2D56 LAWR DAHLKE USDA ARS 045 K30HED2D56</v>
      </c>
    </row>
    <row r="10131" spans="1:4">
      <c r="A10131" t="s">
        <v>42719</v>
      </c>
      <c r="B10131" t="s">
        <v>42720</v>
      </c>
      <c r="D10131" t="str">
        <f t="shared" si="158"/>
        <v>K30V4D2416 Kent Earli Task Order 4 Cytokine Control K30V4D2416</v>
      </c>
    </row>
    <row r="10132" spans="1:4">
      <c r="A10132" t="s">
        <v>42721</v>
      </c>
      <c r="B10132" t="s">
        <v>42722</v>
      </c>
      <c r="D10132" t="str">
        <f t="shared" si="158"/>
        <v>KS0CPRICEU PATTEN R01 RICE UNIVERSITY 05 31 2025 KS0CPRICEU</v>
      </c>
    </row>
    <row r="10133" spans="1:4">
      <c r="A10133" t="s">
        <v>42723</v>
      </c>
      <c r="B10133" t="s">
        <v>42724</v>
      </c>
      <c r="D10133" t="str">
        <f t="shared" si="158"/>
        <v>KS0CPRICY3 PATTEN R01 RICE UNIV YR 3 05 31 2024 KS0CPRICY3</v>
      </c>
    </row>
    <row r="10134" spans="1:4">
      <c r="A10134" t="s">
        <v>42725</v>
      </c>
      <c r="B10134" t="s">
        <v>42726</v>
      </c>
      <c r="D10134" t="str">
        <f t="shared" si="158"/>
        <v>K30CNSCC31 CNS Carter Cannabis K30CNSCC31</v>
      </c>
    </row>
    <row r="10135" spans="1:4">
      <c r="A10135" t="s">
        <v>42727</v>
      </c>
      <c r="B10135" t="s">
        <v>42728</v>
      </c>
      <c r="D10135" t="str">
        <f t="shared" si="158"/>
        <v>K30KARD61A WFCB Karp CPS Symposium Funds K30KARD61A</v>
      </c>
    </row>
    <row r="10136" spans="1:4">
      <c r="A10136" t="s">
        <v>42729</v>
      </c>
      <c r="B10136" t="s">
        <v>42730</v>
      </c>
      <c r="D10136" t="str">
        <f t="shared" si="158"/>
        <v>K30KARPD61 WFCB Karp Center for produce safety K30KARPD61</v>
      </c>
    </row>
    <row r="10137" spans="1:4">
      <c r="A10137" t="s">
        <v>42731</v>
      </c>
      <c r="B10137" t="s">
        <v>42732</v>
      </c>
      <c r="D10137" t="str">
        <f t="shared" si="158"/>
        <v>K30SFPRSFT WFCB Karp Center for produce safety K30SFPRSFT</v>
      </c>
    </row>
    <row r="10138" spans="1:4">
      <c r="A10138" t="s">
        <v>42733</v>
      </c>
      <c r="B10138" t="s">
        <v>42734</v>
      </c>
      <c r="D10138" t="str">
        <f t="shared" si="158"/>
        <v>K30EECUOWB Carstens UNIVERSITY OF WESTERN BRITTANY K30EECUOWB</v>
      </c>
    </row>
    <row r="10139" spans="1:4">
      <c r="A10139" t="s">
        <v>42735</v>
      </c>
      <c r="B10139" t="s">
        <v>42736</v>
      </c>
      <c r="D10139" t="str">
        <f t="shared" si="158"/>
        <v>K302382D66 NSF CS Self Supervised Recom J Zhang K302382D66</v>
      </c>
    </row>
    <row r="10140" spans="1:4">
      <c r="A10140" t="s">
        <v>42737</v>
      </c>
      <c r="B10140" t="s">
        <v>42738</v>
      </c>
      <c r="D10140" t="str">
        <f t="shared" si="158"/>
        <v>KS0HOKE819 MED IMHO KIM SEATTLE GENETICS SGNTUC 022 KS0HOKE819</v>
      </c>
    </row>
    <row r="10141" spans="1:4">
      <c r="A10141" t="s">
        <v>42739</v>
      </c>
      <c r="B10141" t="s">
        <v>42740</v>
      </c>
      <c r="D10141" t="str">
        <f t="shared" si="158"/>
        <v>K30PRH6ICE JMIE HUBE Huber ICICLE K30PRH6ICE</v>
      </c>
    </row>
    <row r="10142" spans="1:4">
      <c r="A10142" t="s">
        <v>42741</v>
      </c>
      <c r="B10142" t="s">
        <v>42742</v>
      </c>
      <c r="D10142" t="str">
        <f t="shared" si="158"/>
        <v>K30V435D71 A22 1115 MAF D22FE 027 K30V435D71</v>
      </c>
    </row>
    <row r="10143" spans="1:4">
      <c r="A10143" t="s">
        <v>42743</v>
      </c>
      <c r="B10143" t="s">
        <v>42744</v>
      </c>
      <c r="D10143" t="str">
        <f t="shared" si="158"/>
        <v>K30JLARS01 JMIE JLUN USDA ARS COOPERATIVE AGMT K30JLARS01</v>
      </c>
    </row>
    <row r="10144" spans="1:4">
      <c r="A10144" t="s">
        <v>42745</v>
      </c>
      <c r="B10144" t="s">
        <v>42746</v>
      </c>
      <c r="D10144" t="str">
        <f t="shared" si="158"/>
        <v>K30MXH6HOT ESP Holyoak Drivers of Warming Aridity K30MXH6HOT</v>
      </c>
    </row>
    <row r="10145" spans="1:4">
      <c r="A10145" t="s">
        <v>42747</v>
      </c>
      <c r="B10145" t="s">
        <v>42748</v>
      </c>
      <c r="D10145" t="str">
        <f t="shared" si="158"/>
        <v>KS0IDPB501 MED IMID PENN PEW CHARITABLE 0035231 KS0IDPB501</v>
      </c>
    </row>
    <row r="10146" spans="1:4">
      <c r="A10146" t="s">
        <v>42749</v>
      </c>
      <c r="B10146" t="s">
        <v>42750</v>
      </c>
      <c r="D10146" t="str">
        <f t="shared" si="158"/>
        <v>K30BKM7MW1 HE LDA Milligan Metro Wtr Dist Tuit K30BKM7MW1</v>
      </c>
    </row>
    <row r="10147" spans="1:4">
      <c r="A10147" t="s">
        <v>42751</v>
      </c>
      <c r="B10147" t="s">
        <v>42752</v>
      </c>
      <c r="D10147" t="str">
        <f t="shared" si="158"/>
        <v>KS0ABGENEN MED OTO BEWLEY Genentich award KS0ABGENEN</v>
      </c>
    </row>
    <row r="10148" spans="1:4">
      <c r="A10148" t="s">
        <v>42753</v>
      </c>
      <c r="B10148" t="s">
        <v>42754</v>
      </c>
      <c r="D10148" t="str">
        <f t="shared" si="158"/>
        <v>KS0IDWS805 MED IMID WALDMAN MERCKSHARP 033 02 KS0IDWS805</v>
      </c>
    </row>
    <row r="10149" spans="1:4">
      <c r="A10149" t="s">
        <v>42755</v>
      </c>
      <c r="B10149" t="s">
        <v>42756</v>
      </c>
      <c r="D10149" t="str">
        <f t="shared" si="158"/>
        <v>KS0RHZYN33 HAGERMAN ZYNERBA CT PROTOCOL ZYN2 CL 033 KS0RHZYN33</v>
      </c>
    </row>
    <row r="10150" spans="1:4">
      <c r="A10150" t="s">
        <v>42757</v>
      </c>
      <c r="B10150" t="s">
        <v>42758</v>
      </c>
      <c r="D10150" t="str">
        <f t="shared" si="158"/>
        <v>K30GEASHIP GEL ATEKWANA ELIOT GO SHIP CRUISES K30GEASHIP</v>
      </c>
    </row>
    <row r="10151" spans="1:4">
      <c r="A10151" t="s">
        <v>42759</v>
      </c>
      <c r="B10151" t="s">
        <v>42760</v>
      </c>
      <c r="D10151" t="str">
        <f t="shared" si="158"/>
        <v>K30KIS2D92 LAWR KISEKKA USDA Enhancing Water Adapt K30KIS2D92</v>
      </c>
    </row>
    <row r="10152" spans="1:4">
      <c r="A10152" t="s">
        <v>42761</v>
      </c>
      <c r="B10152" t="s">
        <v>42762</v>
      </c>
      <c r="D10152" t="str">
        <f t="shared" si="158"/>
        <v>K30APSM665 PS MONSANTO DUBCOVSKY K30APSM665</v>
      </c>
    </row>
    <row r="10153" spans="1:4">
      <c r="A10153" t="s">
        <v>42763</v>
      </c>
      <c r="B10153" t="s">
        <v>42764</v>
      </c>
      <c r="D10153" t="str">
        <f t="shared" si="158"/>
        <v>K30RD82D95 ECNS MIT JPAL S5435 D RAPSON 82D95 K30RD82D95</v>
      </c>
    </row>
    <row r="10154" spans="1:4">
      <c r="A10154" t="s">
        <v>42765</v>
      </c>
      <c r="B10154" t="s">
        <v>42766</v>
      </c>
      <c r="D10154" t="str">
        <f t="shared" si="158"/>
        <v>KS0TSUMUR1 TSUMURA USA PI R Applegate MD KS0TSUMUR1</v>
      </c>
    </row>
    <row r="10155" spans="1:4">
      <c r="A10155" t="s">
        <v>42767</v>
      </c>
      <c r="B10155" t="s">
        <v>42768</v>
      </c>
      <c r="D10155" t="str">
        <f t="shared" si="158"/>
        <v>K30TRINSC3 NNSC3 UCB MCA 00010836 DE NA0003996 K30TRINSC3</v>
      </c>
    </row>
    <row r="10156" spans="1:4">
      <c r="A10156" t="s">
        <v>42769</v>
      </c>
      <c r="B10156" t="s">
        <v>42770</v>
      </c>
      <c r="D10156" t="str">
        <f t="shared" si="158"/>
        <v>K30TRINSCP NNSC3 Participant Support K30TRINSCP</v>
      </c>
    </row>
    <row r="10157" spans="1:4">
      <c r="A10157" t="s">
        <v>42771</v>
      </c>
      <c r="B10157" t="s">
        <v>42772</v>
      </c>
      <c r="D10157" t="str">
        <f t="shared" si="158"/>
        <v>KS0LTSAM01 Laura Tully SAMSHA SPO A22 0903 KS0LTSAM01</v>
      </c>
    </row>
    <row r="10158" spans="1:4">
      <c r="A10158" t="s">
        <v>42773</v>
      </c>
      <c r="B10158" t="s">
        <v>42774</v>
      </c>
      <c r="D10158" t="str">
        <f t="shared" si="158"/>
        <v>KS0LTSAM02 GALVEZ SAMSHA SPO A22 0903 KS0LTSAM02</v>
      </c>
    </row>
    <row r="10159" spans="1:4">
      <c r="A10159" t="s">
        <v>42775</v>
      </c>
      <c r="B10159" t="s">
        <v>42776</v>
      </c>
      <c r="D10159" t="str">
        <f t="shared" si="158"/>
        <v>KS0LTSAM03 GALVEZ SAMSHA SPO A22 0903 KS0LTSAM03</v>
      </c>
    </row>
    <row r="10160" spans="1:4">
      <c r="A10160" t="s">
        <v>42777</v>
      </c>
      <c r="B10160" t="s">
        <v>42778</v>
      </c>
      <c r="D10160" t="str">
        <f t="shared" si="158"/>
        <v>K30V435D28 Morris Foundation Fellowship Proposal K30V435D28</v>
      </c>
    </row>
    <row r="10161" spans="1:4">
      <c r="A10161" t="s">
        <v>42779</v>
      </c>
      <c r="B10161" t="s">
        <v>42780</v>
      </c>
      <c r="D10161" t="str">
        <f t="shared" si="158"/>
        <v>K30V735JLK FINA Joanna L Kaplan link to V435D28 K30V735JLK</v>
      </c>
    </row>
    <row r="10162" spans="1:4">
      <c r="A10162" t="s">
        <v>42781</v>
      </c>
      <c r="B10162" t="s">
        <v>42782</v>
      </c>
      <c r="D10162" t="str">
        <f t="shared" si="158"/>
        <v>K30APSM792 PS Del Blanco AMBA by 6 30 2024 K30APSM792</v>
      </c>
    </row>
    <row r="10163" spans="1:4">
      <c r="A10163" t="s">
        <v>42783</v>
      </c>
      <c r="B10163" t="s">
        <v>42784</v>
      </c>
      <c r="D10163" t="str">
        <f t="shared" si="158"/>
        <v>K30VSR6100 BME Shirure R61 8 1 23 7 31 26 K30VSR6100</v>
      </c>
    </row>
    <row r="10164" spans="1:4">
      <c r="A10164" t="s">
        <v>42785</v>
      </c>
      <c r="B10164" t="s">
        <v>42786</v>
      </c>
      <c r="D10164" t="str">
        <f t="shared" si="158"/>
        <v>KS0IHFECH8 MED PHS HERTZ PICCIOTTO ECHO ACTIVITIES KS0IHFECH8</v>
      </c>
    </row>
    <row r="10165" spans="1:4">
      <c r="A10165" t="s">
        <v>42787</v>
      </c>
      <c r="B10165" t="s">
        <v>42788</v>
      </c>
      <c r="D10165" t="str">
        <f t="shared" si="158"/>
        <v>K30MAR2F06 CDFA 23 Sentinel Vines 56 564 K30MAR2F06</v>
      </c>
    </row>
    <row r="10166" spans="1:4">
      <c r="A10166" t="s">
        <v>42789</v>
      </c>
      <c r="B10166" t="s">
        <v>42790</v>
      </c>
      <c r="D10166" t="str">
        <f t="shared" si="158"/>
        <v>K30AMNEB01 CHE MCCORMICK NEBRASKA R01 K30AMNEB01</v>
      </c>
    </row>
    <row r="10167" spans="1:4">
      <c r="A10167" t="s">
        <v>42791</v>
      </c>
      <c r="B10167" t="s">
        <v>42792</v>
      </c>
      <c r="D10167" t="str">
        <f t="shared" si="158"/>
        <v>K30JCC2F11 NIH CERCADIAN PHYSIOLOGY 2023 24 K30JCC2F11</v>
      </c>
    </row>
    <row r="10168" spans="1:4">
      <c r="A10168" t="s">
        <v>42793</v>
      </c>
      <c r="B10168" t="s">
        <v>42794</v>
      </c>
      <c r="D10168" t="str">
        <f t="shared" si="158"/>
        <v>K30AACDNIF NATIONAL INSTITUTE FOR 2023 67015 4 K30AACDNIF</v>
      </c>
    </row>
    <row r="10169" spans="1:4">
      <c r="A10169" t="s">
        <v>42795</v>
      </c>
      <c r="B10169" t="s">
        <v>42796</v>
      </c>
      <c r="D10169" t="str">
        <f t="shared" si="158"/>
        <v>K30HAMEYE1 HAM NIEHS Augusta University sub K30HAMEYE1</v>
      </c>
    </row>
    <row r="10170" spans="1:4">
      <c r="A10170" t="s">
        <v>42797</v>
      </c>
      <c r="B10170" t="s">
        <v>42798</v>
      </c>
      <c r="D10170" t="str">
        <f t="shared" si="158"/>
        <v>K30CLS2F16 CDRP Current and Future Fungicide Use K30CLS2F16</v>
      </c>
    </row>
    <row r="10171" spans="1:4">
      <c r="A10171" t="s">
        <v>42799</v>
      </c>
      <c r="B10171" t="s">
        <v>42800</v>
      </c>
      <c r="D10171" t="str">
        <f t="shared" si="158"/>
        <v>K30CLS2F1A CDRP Pennsylvania State U David Geiser K30CLS2F1A</v>
      </c>
    </row>
    <row r="10172" spans="1:4">
      <c r="A10172" t="s">
        <v>42801</v>
      </c>
      <c r="B10172" t="s">
        <v>42802</v>
      </c>
      <c r="D10172" t="str">
        <f t="shared" si="158"/>
        <v>K30CLS2F1B CDRP USDA ARS Salinas Martin Frank K30CLS2F1B</v>
      </c>
    </row>
    <row r="10173" spans="1:4">
      <c r="A10173" t="s">
        <v>42803</v>
      </c>
      <c r="B10173" t="s">
        <v>42804</v>
      </c>
      <c r="D10173" t="str">
        <f t="shared" si="158"/>
        <v>K304875137 I 8 Peninsular Bighorn Sheep Fraser K304875137</v>
      </c>
    </row>
    <row r="10174" spans="1:4">
      <c r="A10174" t="s">
        <v>42805</v>
      </c>
      <c r="B10174" t="s">
        <v>42806</v>
      </c>
      <c r="D10174" t="str">
        <f t="shared" si="158"/>
        <v>K30AURGEM1 MSE Urdaneta Carrera GEM Fellowship K30AURGEM1</v>
      </c>
    </row>
    <row r="10175" spans="1:4">
      <c r="A10175" t="s">
        <v>42807</v>
      </c>
      <c r="B10175" t="s">
        <v>42808</v>
      </c>
      <c r="D10175" t="str">
        <f t="shared" si="158"/>
        <v>K30GKAMARY EPS ALLISON UMD NSF COLL RESEARCH K30GKAMARY</v>
      </c>
    </row>
    <row r="10176" spans="1:4">
      <c r="A10176" t="s">
        <v>42809</v>
      </c>
      <c r="B10176" t="s">
        <v>42810</v>
      </c>
      <c r="D10176" t="str">
        <f t="shared" si="158"/>
        <v>K30AMNYMC1 CHE MCCORMICK NYMC R21 K30AMNYMC1</v>
      </c>
    </row>
    <row r="10177" spans="1:4">
      <c r="A10177" t="s">
        <v>42811</v>
      </c>
      <c r="B10177" t="s">
        <v>42812</v>
      </c>
      <c r="D10177" t="str">
        <f t="shared" si="158"/>
        <v>K30CNSMG55 CNS GOLDMAN YR1 PRINCETON SUB U19 ADV K30CNSMG55</v>
      </c>
    </row>
    <row r="10178" spans="1:4">
      <c r="A10178" t="s">
        <v>42813</v>
      </c>
      <c r="B10178" t="s">
        <v>42814</v>
      </c>
      <c r="D10178" t="str">
        <f t="shared" si="158"/>
        <v>K30JWJRGOS WATSON GLADDEN ORTHO 05 31 2023 K30JWJRGOS</v>
      </c>
    </row>
    <row r="10179" spans="1:4">
      <c r="A10179" t="s">
        <v>42815</v>
      </c>
      <c r="B10179" t="s">
        <v>42816</v>
      </c>
      <c r="D10179" t="str">
        <f t="shared" ref="D10179:D10242" si="159">A10179&amp;" "&amp;B10179</f>
        <v>K30CMSPHLY AN MOODY OPEN PHILANTHROPY PROJECT K30CMSPHLY</v>
      </c>
    </row>
    <row r="10180" spans="1:4">
      <c r="A10180" t="s">
        <v>42817</v>
      </c>
      <c r="B10180" t="s">
        <v>42818</v>
      </c>
      <c r="D10180" t="str">
        <f t="shared" si="159"/>
        <v>K30V4B3604 USDA Bat xSpecies Transmission Rsch K30V4B3604</v>
      </c>
    </row>
    <row r="10181" spans="1:4">
      <c r="A10181" t="s">
        <v>42819</v>
      </c>
      <c r="B10181" t="s">
        <v>42820</v>
      </c>
      <c r="D10181" t="str">
        <f t="shared" si="159"/>
        <v>K30SMO23T1 SMO San Mateo GENT 2023 53 C114469 K30SMO23T1</v>
      </c>
    </row>
    <row r="10182" spans="1:4">
      <c r="A10182" t="s">
        <v>42821</v>
      </c>
      <c r="B10182" t="s">
        <v>42822</v>
      </c>
      <c r="D10182" t="str">
        <f t="shared" si="159"/>
        <v>K30SMO23E1 SMO San Mateo EW 2022 53 C114476 K30SMO23E1</v>
      </c>
    </row>
    <row r="10183" spans="1:4">
      <c r="A10183" t="s">
        <v>42823</v>
      </c>
      <c r="B10183" t="s">
        <v>42824</v>
      </c>
      <c r="D10183" t="str">
        <f t="shared" si="159"/>
        <v>K30TEH23T1 TEH Tehama Co GENT 2023 36 C114447 K30TEH23T1</v>
      </c>
    </row>
    <row r="10184" spans="1:4">
      <c r="A10184" t="s">
        <v>42825</v>
      </c>
      <c r="B10184" t="s">
        <v>42826</v>
      </c>
      <c r="D10184" t="str">
        <f t="shared" si="159"/>
        <v>K30TEH23W1 TEH Tehama Co WK 2023 36 C114446 K30TEH23W1</v>
      </c>
    </row>
    <row r="10185" spans="1:4">
      <c r="A10185" t="s">
        <v>42827</v>
      </c>
      <c r="B10185" t="s">
        <v>42828</v>
      </c>
      <c r="D10185" t="str">
        <f t="shared" si="159"/>
        <v>K30TEH23Q1 TEH Tehama Co XX 2023 36 C114448 K30TEH23Q1</v>
      </c>
    </row>
    <row r="10186" spans="1:4">
      <c r="A10186" t="s">
        <v>42829</v>
      </c>
      <c r="B10186" t="s">
        <v>42830</v>
      </c>
      <c r="D10186" t="str">
        <f t="shared" si="159"/>
        <v>K30TEH23E1 TEH Tehama Co EW 2023 36 C114449 K30TEH23E1</v>
      </c>
    </row>
    <row r="10187" spans="1:4">
      <c r="A10187" t="s">
        <v>42831</v>
      </c>
      <c r="B10187" t="s">
        <v>42832</v>
      </c>
      <c r="D10187" t="str">
        <f t="shared" si="159"/>
        <v>K30TEH23C1 TEH Tehama Co CW 2023 36 C114450 K30TEH23C1</v>
      </c>
    </row>
    <row r="10188" spans="1:4">
      <c r="A10188" t="s">
        <v>42833</v>
      </c>
      <c r="B10188" t="s">
        <v>42834</v>
      </c>
      <c r="D10188" t="str">
        <f t="shared" si="159"/>
        <v>KS0JSIBSF0 MED PSYCH Schweitzer 2022024 KS0JSIBSF0</v>
      </c>
    </row>
    <row r="10189" spans="1:4">
      <c r="A10189" t="s">
        <v>42835</v>
      </c>
      <c r="B10189" t="s">
        <v>42836</v>
      </c>
      <c r="D10189" t="str">
        <f t="shared" si="159"/>
        <v>K30GMRCRYP EPS RUDOLPH NSF AFTER THE CATACLYSM K30GMRCRYP</v>
      </c>
    </row>
    <row r="10190" spans="1:4">
      <c r="A10190" t="s">
        <v>42837</v>
      </c>
      <c r="B10190" t="s">
        <v>42838</v>
      </c>
      <c r="D10190" t="str">
        <f t="shared" si="159"/>
        <v>KS0JHZOE01 NIH Hell Zoe Estrada 24 1331 KS0JHZOE01</v>
      </c>
    </row>
    <row r="10191" spans="1:4">
      <c r="A10191" t="s">
        <v>42839</v>
      </c>
      <c r="B10191" t="s">
        <v>42840</v>
      </c>
      <c r="D10191" t="str">
        <f t="shared" si="159"/>
        <v>KS0ZOEFINA MPHA NIH ZOE FINA ACCT KS0ZOEFINA</v>
      </c>
    </row>
    <row r="10192" spans="1:4">
      <c r="A10192" t="s">
        <v>42841</v>
      </c>
      <c r="B10192" t="s">
        <v>42842</v>
      </c>
      <c r="D10192" t="str">
        <f t="shared" si="159"/>
        <v>K30CNSLK35 CNS PINEDA F31 EY034400 YR1 FINA K30CNSLK35</v>
      </c>
    </row>
    <row r="10193" spans="1:4">
      <c r="A10193" t="s">
        <v>42843</v>
      </c>
      <c r="B10193" t="s">
        <v>42844</v>
      </c>
      <c r="D10193" t="str">
        <f t="shared" si="159"/>
        <v>KS0PMAT347 MED IMPM ALBERTSON VANDERBILT STRIVE KS0PMAT347</v>
      </c>
    </row>
    <row r="10194" spans="1:4">
      <c r="A10194" t="s">
        <v>42845</v>
      </c>
      <c r="B10194" t="s">
        <v>42846</v>
      </c>
      <c r="D10194" t="str">
        <f t="shared" si="159"/>
        <v>KS0LAR2100 MED PSYCH Abbeduto R21HD109597 KS0LAR2100</v>
      </c>
    </row>
    <row r="10195" spans="1:4">
      <c r="A10195" t="s">
        <v>42847</v>
      </c>
      <c r="B10195" t="s">
        <v>42848</v>
      </c>
      <c r="D10195" t="str">
        <f t="shared" si="159"/>
        <v>KS0CTEN600 MED IMCT ESTEGHAMAT UCLA KITE PHARMA KS0CTEN600</v>
      </c>
    </row>
    <row r="10196" spans="1:4">
      <c r="A10196" t="s">
        <v>42849</v>
      </c>
      <c r="B10196" t="s">
        <v>42850</v>
      </c>
      <c r="D10196" t="str">
        <f t="shared" si="159"/>
        <v>KS0HCDOD23 Chen DoD A24 0044 KS0HCDOD23</v>
      </c>
    </row>
    <row r="10197" spans="1:4">
      <c r="A10197" t="s">
        <v>42851</v>
      </c>
      <c r="B10197" t="s">
        <v>42852</v>
      </c>
      <c r="D10197" t="str">
        <f t="shared" si="159"/>
        <v>KS0EGNIWIS MPHA NIH GRANDI WISCONSIN KS0EGNIWIS</v>
      </c>
    </row>
    <row r="10198" spans="1:4">
      <c r="A10198" t="s">
        <v>42853</v>
      </c>
      <c r="B10198" t="s">
        <v>42854</v>
      </c>
      <c r="D10198" t="str">
        <f t="shared" si="159"/>
        <v>KS0TRML556 23 24 TRAUMA FELLOW GT AO TNA 7 31 24 KS0TRML556</v>
      </c>
    </row>
    <row r="10199" spans="1:4">
      <c r="A10199" t="s">
        <v>42855</v>
      </c>
      <c r="B10199" t="s">
        <v>42856</v>
      </c>
      <c r="D10199" t="str">
        <f t="shared" si="159"/>
        <v>K30ANO5SEA GECL Odell A Sea Grant Award K30ANO5SEA</v>
      </c>
    </row>
    <row r="10200" spans="1:4">
      <c r="A10200" t="s">
        <v>42857</v>
      </c>
      <c r="B10200" t="s">
        <v>42858</v>
      </c>
      <c r="D10200" t="str">
        <f t="shared" si="159"/>
        <v>K30GENMPK1 USDA FAS SCRP UC Davis Pakistan K30GENMPK1</v>
      </c>
    </row>
    <row r="10201" spans="1:4">
      <c r="A10201" t="s">
        <v>42859</v>
      </c>
      <c r="B10201" t="s">
        <v>42860</v>
      </c>
      <c r="D10201" t="str">
        <f t="shared" si="159"/>
        <v>K30BCPSU24 MAE BADRYA VLRCOE PSU K30BCPSU24</v>
      </c>
    </row>
    <row r="10202" spans="1:4">
      <c r="A10202" t="s">
        <v>42861</v>
      </c>
      <c r="B10202" t="s">
        <v>42862</v>
      </c>
      <c r="D10202" t="str">
        <f t="shared" si="159"/>
        <v>K30PREDESC UCSC MCA A24 0496 S001 DOE Part Beam K30PREDESC</v>
      </c>
    </row>
    <row r="10203" spans="1:4">
      <c r="A10203" t="s">
        <v>42863</v>
      </c>
      <c r="B10203" t="s">
        <v>42864</v>
      </c>
      <c r="D10203" t="str">
        <f t="shared" si="159"/>
        <v>KS0RHBWH01 MED DERM Haughton BRIGHAM A24 1806 KS0RHBWH01</v>
      </c>
    </row>
    <row r="10204" spans="1:4">
      <c r="A10204" t="s">
        <v>42865</v>
      </c>
      <c r="B10204" t="s">
        <v>42866</v>
      </c>
      <c r="D10204" t="str">
        <f t="shared" si="159"/>
        <v>K30EECUSFS EVE Crone USDA FS 23 CR 11132726 504 0 K30EECUSFS</v>
      </c>
    </row>
    <row r="10205" spans="1:4">
      <c r="A10205" t="s">
        <v>42867</v>
      </c>
      <c r="B10205" t="s">
        <v>42868</v>
      </c>
      <c r="D10205" t="str">
        <f t="shared" si="159"/>
        <v>KS0ASDIST0 MED PSYCH Stahmer 000706354 KS0ASDIST0</v>
      </c>
    </row>
    <row r="10206" spans="1:4">
      <c r="A10206" t="s">
        <v>42869</v>
      </c>
      <c r="B10206" t="s">
        <v>42870</v>
      </c>
      <c r="D10206" t="str">
        <f t="shared" si="159"/>
        <v>K30F4CCNOA CEE Cappa NOAA Award K30F4CCNOA</v>
      </c>
    </row>
    <row r="10207" spans="1:4">
      <c r="A10207" t="s">
        <v>42871</v>
      </c>
      <c r="B10207" t="s">
        <v>42872</v>
      </c>
      <c r="D10207" t="str">
        <f t="shared" si="159"/>
        <v>K30MSA2F83 8 31 26 NAS Novel WEFE Renewable K30MSA2F83</v>
      </c>
    </row>
    <row r="10208" spans="1:4">
      <c r="A10208" t="s">
        <v>42873</v>
      </c>
      <c r="B10208" t="s">
        <v>42874</v>
      </c>
      <c r="D10208" t="str">
        <f t="shared" si="159"/>
        <v>K30NVPRABU MAE Narayanan Prabhu EngyLabs A23 3964 K30NVPRABU</v>
      </c>
    </row>
    <row r="10209" spans="1:4">
      <c r="A10209" t="s">
        <v>42875</v>
      </c>
      <c r="B10209" t="s">
        <v>42876</v>
      </c>
      <c r="D10209" t="str">
        <f t="shared" si="159"/>
        <v>K30GLE23E1 GLE Glenn Co EW 2023 09 C114456 K30GLE23E1</v>
      </c>
    </row>
    <row r="10210" spans="1:4">
      <c r="A10210" t="s">
        <v>42877</v>
      </c>
      <c r="B10210" t="s">
        <v>42878</v>
      </c>
      <c r="D10210" t="str">
        <f t="shared" si="159"/>
        <v>K30POUL610 ETOX Poulin USGS Biogeochem stressors K30POUL610</v>
      </c>
    </row>
    <row r="10211" spans="1:4">
      <c r="A10211" t="s">
        <v>42879</v>
      </c>
      <c r="B10211" t="s">
        <v>42880</v>
      </c>
      <c r="D10211" t="str">
        <f t="shared" si="159"/>
        <v>K30AMJSMEL AMS J SZE PPFP MELLON HSI K30AMJSMEL</v>
      </c>
    </row>
    <row r="10212" spans="1:4">
      <c r="A10212" t="s">
        <v>42881</v>
      </c>
      <c r="B10212" t="s">
        <v>42882</v>
      </c>
      <c r="D10212" t="str">
        <f t="shared" si="159"/>
        <v>K30CD82F93 ANTS MAX PLNK A24 2162 0 DCAILLAUD 82F93 K30CD82F93</v>
      </c>
    </row>
    <row r="10213" spans="1:4">
      <c r="A10213" t="s">
        <v>42883</v>
      </c>
      <c r="B10213" t="s">
        <v>42884</v>
      </c>
      <c r="D10213" t="str">
        <f t="shared" si="159"/>
        <v>K30APSFC34 PS JIAN USDA 58 2032 3 035by 8 31 2024 K30APSFC34</v>
      </c>
    </row>
    <row r="10214" spans="1:4">
      <c r="A10214" t="s">
        <v>42885</v>
      </c>
      <c r="B10214" t="s">
        <v>42886</v>
      </c>
      <c r="D10214" t="str">
        <f t="shared" si="159"/>
        <v>K30APSFC32 PS PJBROWN 2023 ARS NACA 58 2032 3 046 K30APSFC32</v>
      </c>
    </row>
    <row r="10215" spans="1:4">
      <c r="A10215" t="s">
        <v>42887</v>
      </c>
      <c r="B10215" t="s">
        <v>42888</v>
      </c>
      <c r="D10215" t="str">
        <f t="shared" si="159"/>
        <v>K30CBUSD24 BURGE USDA K30CBUSD24</v>
      </c>
    </row>
    <row r="10216" spans="1:4">
      <c r="A10216" t="s">
        <v>42889</v>
      </c>
      <c r="B10216" t="s">
        <v>42890</v>
      </c>
      <c r="D10216" t="str">
        <f t="shared" si="159"/>
        <v>K30AA82F99 ECNS WASHINGTON CTR A24 2614 0 AA 82F99 K30AA82F99</v>
      </c>
    </row>
    <row r="10217" spans="1:4">
      <c r="A10217" t="s">
        <v>42891</v>
      </c>
      <c r="B10217" t="s">
        <v>42892</v>
      </c>
      <c r="D10217" t="str">
        <f t="shared" si="159"/>
        <v>K30BYF0042 ECE Yoo DARPA DODOS K30BYF0042</v>
      </c>
    </row>
    <row r="10218" spans="1:4">
      <c r="A10218" t="s">
        <v>42893</v>
      </c>
      <c r="B10218" t="s">
        <v>42894</v>
      </c>
      <c r="D10218" t="str">
        <f t="shared" si="159"/>
        <v>K30KRPEW01 DR RALSTON PEW CHARITABLE TRUSTS K30KRPEW01</v>
      </c>
    </row>
    <row r="10219" spans="1:4">
      <c r="A10219" t="s">
        <v>42895</v>
      </c>
      <c r="B10219" t="s">
        <v>42896</v>
      </c>
      <c r="D10219" t="str">
        <f t="shared" si="159"/>
        <v>K30PSYRF80 PSY Stolzenberg NIH HD087709 K30PSYRF80</v>
      </c>
    </row>
    <row r="10220" spans="1:4">
      <c r="A10220" t="s">
        <v>42897</v>
      </c>
      <c r="B10220" t="s">
        <v>42898</v>
      </c>
      <c r="D10220" t="str">
        <f t="shared" si="159"/>
        <v>K30ZHAN613 AMHZ NATIONAL PARK SERVICE 9 30 17 K30ZHAN613</v>
      </c>
    </row>
    <row r="10221" spans="1:4">
      <c r="A10221" t="s">
        <v>42899</v>
      </c>
      <c r="B10221" t="s">
        <v>42900</v>
      </c>
      <c r="D10221" t="str">
        <f t="shared" si="159"/>
        <v>K30ULLR457 APAU DOE hydroclimate system 8 31 19 K30ULLR457</v>
      </c>
    </row>
    <row r="10222" spans="1:4">
      <c r="A10222" t="s">
        <v>42901</v>
      </c>
      <c r="B10222" t="s">
        <v>42902</v>
      </c>
      <c r="D10222" t="str">
        <f t="shared" si="159"/>
        <v>K30ULLR458 APAU DOE hydroclimate participant sprt K30ULLR458</v>
      </c>
    </row>
    <row r="10223" spans="1:4">
      <c r="A10223" t="s">
        <v>42903</v>
      </c>
      <c r="B10223" t="s">
        <v>42904</v>
      </c>
      <c r="D10223" t="str">
        <f t="shared" si="159"/>
        <v>K30ULLR459 APAU DOE hydroclimate system 8 31 19 K30ULLR459</v>
      </c>
    </row>
    <row r="10224" spans="1:4">
      <c r="A10224" t="s">
        <v>42905</v>
      </c>
      <c r="B10224" t="s">
        <v>42906</v>
      </c>
      <c r="D10224" t="str">
        <f t="shared" si="159"/>
        <v>K30ULLR460 APAU DOE hydroclimate participant sprt K30ULLR460</v>
      </c>
    </row>
    <row r="10225" spans="1:4">
      <c r="A10225" t="s">
        <v>42907</v>
      </c>
      <c r="B10225" t="s">
        <v>42908</v>
      </c>
      <c r="D10225" t="str">
        <f t="shared" si="159"/>
        <v>K30MATJD12 J DeLoera NSF 2018 21 x23 K30MATJD12</v>
      </c>
    </row>
    <row r="10226" spans="1:4">
      <c r="A10226" t="s">
        <v>42909</v>
      </c>
      <c r="B10226" t="s">
        <v>42910</v>
      </c>
      <c r="D10226" t="str">
        <f t="shared" si="159"/>
        <v>KS0EMLJAIX Maverakis LILLY USA LLC I4V MC JAIX KS0EMLJAIX</v>
      </c>
    </row>
    <row r="10227" spans="1:4">
      <c r="A10227" t="s">
        <v>42911</v>
      </c>
      <c r="B10227" t="s">
        <v>42912</v>
      </c>
      <c r="D10227" t="str">
        <f t="shared" si="159"/>
        <v>KS0PMMB831 MED IMPM MORRISSEY INSMED INS1007 201 KS0PMMB831</v>
      </c>
    </row>
    <row r="10228" spans="1:4">
      <c r="A10228" t="s">
        <v>42913</v>
      </c>
      <c r="B10228" t="s">
        <v>42914</v>
      </c>
      <c r="D10228" t="str">
        <f t="shared" si="159"/>
        <v>KS0KTAD803 MED IMKT ALNIMIRI ANGION 001 15 KS0KTAD803</v>
      </c>
    </row>
    <row r="10229" spans="1:4">
      <c r="A10229" t="s">
        <v>42915</v>
      </c>
      <c r="B10229" t="s">
        <v>42916</v>
      </c>
      <c r="D10229" t="str">
        <f t="shared" si="159"/>
        <v>KS0HOJB819 MED IMCT JONAS PHARMACYCLICS UCDCC 265 KS0HOJB819</v>
      </c>
    </row>
    <row r="10230" spans="1:4">
      <c r="A10230" t="s">
        <v>42917</v>
      </c>
      <c r="B10230" t="s">
        <v>42918</v>
      </c>
      <c r="D10230" t="str">
        <f t="shared" si="159"/>
        <v>KS0HOJB818 MED IMCT JONAS CELGENE UCDCC 265 KS0HOJB818</v>
      </c>
    </row>
    <row r="10231" spans="1:4">
      <c r="A10231" t="s">
        <v>42919</v>
      </c>
      <c r="B10231" t="s">
        <v>42920</v>
      </c>
      <c r="D10231" t="str">
        <f t="shared" si="159"/>
        <v>K30V472SME VM CIID MCSORLEY NIH R01AI134910 K30V472SME</v>
      </c>
    </row>
    <row r="10232" spans="1:4">
      <c r="A10232" t="s">
        <v>42921</v>
      </c>
      <c r="B10232" t="s">
        <v>42922</v>
      </c>
      <c r="D10232" t="str">
        <f t="shared" si="159"/>
        <v>K30BND0628 NSF Collaborative Research K30BND0628</v>
      </c>
    </row>
    <row r="10233" spans="1:4">
      <c r="A10233" t="s">
        <v>42923</v>
      </c>
      <c r="B10233" t="s">
        <v>42924</v>
      </c>
      <c r="D10233" t="str">
        <f t="shared" si="159"/>
        <v>K30BND062F FINA stipends NSF Collaborative Research K30BND062F</v>
      </c>
    </row>
    <row r="10234" spans="1:4">
      <c r="A10234" t="s">
        <v>42925</v>
      </c>
      <c r="B10234" t="s">
        <v>42926</v>
      </c>
      <c r="D10234" t="str">
        <f t="shared" si="159"/>
        <v>K30BND628P NSF Participant Support K30BND628P</v>
      </c>
    </row>
    <row r="10235" spans="1:4">
      <c r="A10235" t="s">
        <v>42927</v>
      </c>
      <c r="B10235" t="s">
        <v>42928</v>
      </c>
      <c r="D10235" t="str">
        <f t="shared" si="159"/>
        <v>K30V440L76 VMB LEIN PEBBLES YEAR 1 K30V440L76</v>
      </c>
    </row>
    <row r="10236" spans="1:4">
      <c r="A10236" t="s">
        <v>42929</v>
      </c>
      <c r="B10236" t="s">
        <v>42930</v>
      </c>
      <c r="D10236" t="str">
        <f t="shared" si="159"/>
        <v>KS0JLPBSUP PEBB Lasting Effects Study Supplement KS0JLPBSUP</v>
      </c>
    </row>
    <row r="10237" spans="1:4">
      <c r="A10237" t="s">
        <v>42931</v>
      </c>
      <c r="B10237" t="s">
        <v>42932</v>
      </c>
      <c r="D10237" t="str">
        <f t="shared" si="159"/>
        <v>KS0JLPEBBL PEBB Lasting Effects Study KS0JLPEBBL</v>
      </c>
    </row>
    <row r="10238" spans="1:4">
      <c r="A10238" t="s">
        <v>42933</v>
      </c>
      <c r="B10238" t="s">
        <v>42934</v>
      </c>
      <c r="D10238" t="str">
        <f t="shared" si="159"/>
        <v>KS0JLPEBUI PEBB Lasting Effects Study Sub UI KS0JLPEBUI</v>
      </c>
    </row>
    <row r="10239" spans="1:4">
      <c r="A10239" t="s">
        <v>42935</v>
      </c>
      <c r="B10239" t="s">
        <v>42936</v>
      </c>
      <c r="D10239" t="str">
        <f t="shared" si="159"/>
        <v>K30ANA1336 LAWR ANASTASIO NSF PHOTOCHEMISTRY K30ANA1336</v>
      </c>
    </row>
    <row r="10240" spans="1:4">
      <c r="A10240" t="s">
        <v>42937</v>
      </c>
      <c r="B10240" t="s">
        <v>42938</v>
      </c>
      <c r="D10240" t="str">
        <f t="shared" si="159"/>
        <v>K30NSF18DD CHEM Donadio NSF 2018 Anastasio K30NSF18DD</v>
      </c>
    </row>
    <row r="10241" spans="1:4">
      <c r="A10241" t="s">
        <v>42939</v>
      </c>
      <c r="B10241" t="s">
        <v>42940</v>
      </c>
      <c r="D10241" t="str">
        <f t="shared" si="159"/>
        <v>K304873232 CARB Emission Impacts K304873232</v>
      </c>
    </row>
    <row r="10242" spans="1:4">
      <c r="A10242" t="s">
        <v>42941</v>
      </c>
      <c r="B10242" t="s">
        <v>42942</v>
      </c>
      <c r="D10242" t="str">
        <f t="shared" si="159"/>
        <v>K30MAN7991 CMB MANGUN R01 Mechanisms of attentional K30MAN7991</v>
      </c>
    </row>
    <row r="10243" spans="1:4">
      <c r="A10243" t="s">
        <v>42943</v>
      </c>
      <c r="B10243" t="s">
        <v>42944</v>
      </c>
      <c r="D10243" t="str">
        <f t="shared" ref="D10243:D10306" si="160">A10243&amp;" "&amp;B10243</f>
        <v>K30V4C2ML3 VM CCM MILLER DANA FARBER R01 CORE ACCT K30V4C2ML3</v>
      </c>
    </row>
    <row r="10244" spans="1:4">
      <c r="A10244" t="s">
        <v>42945</v>
      </c>
      <c r="B10244" t="s">
        <v>42946</v>
      </c>
      <c r="D10244" t="str">
        <f t="shared" si="160"/>
        <v>K30V4C2ML4 VM CCM MILLER DANA FARBER R01 CNPRC K30V4C2ML4</v>
      </c>
    </row>
    <row r="10245" spans="1:4">
      <c r="A10245" t="s">
        <v>42947</v>
      </c>
      <c r="B10245" t="s">
        <v>42948</v>
      </c>
      <c r="D10245" t="str">
        <f t="shared" si="160"/>
        <v>K30V4C2MLA VM CCM MILLER DANA FARBER R01 CORE ACCT K30V4C2MLA</v>
      </c>
    </row>
    <row r="10246" spans="1:4">
      <c r="A10246" t="s">
        <v>42949</v>
      </c>
      <c r="B10246" t="s">
        <v>42950</v>
      </c>
      <c r="D10246" t="str">
        <f t="shared" si="160"/>
        <v>K30V4C2MLB VM CCM MILLER DANA FARBER R01 CNPRC K30V4C2MLB</v>
      </c>
    </row>
    <row r="10247" spans="1:4">
      <c r="A10247" t="s">
        <v>42951</v>
      </c>
      <c r="B10247" t="s">
        <v>42952</v>
      </c>
      <c r="D10247" t="str">
        <f t="shared" si="160"/>
        <v>K30V4C2MLC VM CIID MILLER DANA FARBER CORE ACCT K30V4C2MLC</v>
      </c>
    </row>
    <row r="10248" spans="1:4">
      <c r="A10248" t="s">
        <v>42953</v>
      </c>
      <c r="B10248" t="s">
        <v>42954</v>
      </c>
      <c r="D10248" t="str">
        <f t="shared" si="160"/>
        <v>K30V4C2MLD VM CIID MILLER DANA FARBER CNPRC ACCT K30V4C2MLD</v>
      </c>
    </row>
    <row r="10249" spans="1:4">
      <c r="A10249" t="s">
        <v>42955</v>
      </c>
      <c r="B10249" t="s">
        <v>42956</v>
      </c>
      <c r="D10249" t="str">
        <f t="shared" si="160"/>
        <v>K30V4C2MLI CNPRC C MILLER DANA FARBER CORE ACCT K30V4C2MLI</v>
      </c>
    </row>
    <row r="10250" spans="1:4">
      <c r="A10250" t="s">
        <v>42957</v>
      </c>
      <c r="B10250" t="s">
        <v>42958</v>
      </c>
      <c r="D10250" t="str">
        <f t="shared" si="160"/>
        <v>K30V4C2MLJ CNPRC C MILLER DANA FARBER CNPRC ACCT K30V4C2MLJ</v>
      </c>
    </row>
    <row r="10251" spans="1:4">
      <c r="A10251" t="s">
        <v>42959</v>
      </c>
      <c r="B10251" t="s">
        <v>42960</v>
      </c>
      <c r="D10251" t="str">
        <f t="shared" si="160"/>
        <v>K30CLGSTRC NIH R01 HISPANIC GASTRIC CANCER K30CLGSTRC</v>
      </c>
    </row>
    <row r="10252" spans="1:4">
      <c r="A10252" t="s">
        <v>42961</v>
      </c>
      <c r="B10252" t="s">
        <v>42962</v>
      </c>
      <c r="D10252" t="str">
        <f t="shared" si="160"/>
        <v>K30CLR01S1 SUPPLEMENT NCI R01 MORALES K30CLR01S1</v>
      </c>
    </row>
    <row r="10253" spans="1:4">
      <c r="A10253" t="s">
        <v>42963</v>
      </c>
      <c r="B10253" t="s">
        <v>42964</v>
      </c>
      <c r="D10253" t="str">
        <f t="shared" si="160"/>
        <v>K30CLR01S2 SUPPLEMENT NCI R01 VANG K30CLR01S2</v>
      </c>
    </row>
    <row r="10254" spans="1:4">
      <c r="A10254" t="s">
        <v>42965</v>
      </c>
      <c r="B10254" t="s">
        <v>42966</v>
      </c>
      <c r="D10254" t="str">
        <f t="shared" si="160"/>
        <v>K30CLR01SR Carvajal NIH NCI R01CA223978 03 Suppl K30CLR01SR</v>
      </c>
    </row>
    <row r="10255" spans="1:4">
      <c r="A10255" t="s">
        <v>42967</v>
      </c>
      <c r="B10255" t="s">
        <v>42968</v>
      </c>
      <c r="D10255" t="str">
        <f t="shared" si="160"/>
        <v>KS0GISS805 MED IMGI GILEAD GS US 454 4378 SARKAR KS0GISS805</v>
      </c>
    </row>
    <row r="10256" spans="1:4">
      <c r="A10256" t="s">
        <v>42969</v>
      </c>
      <c r="B10256" t="s">
        <v>42970</v>
      </c>
      <c r="D10256" t="str">
        <f t="shared" si="160"/>
        <v>KS0DRR2101 RICHMAN MGFA Antigen specific 0531 21 KS0DRR2101</v>
      </c>
    </row>
    <row r="10257" spans="1:4">
      <c r="A10257" t="s">
        <v>42971</v>
      </c>
      <c r="B10257" t="s">
        <v>42972</v>
      </c>
      <c r="D10257" t="str">
        <f t="shared" si="160"/>
        <v>K304873257 CARB Determinants Truck Fleet Turnover K304873257</v>
      </c>
    </row>
    <row r="10258" spans="1:4">
      <c r="A10258" t="s">
        <v>42973</v>
      </c>
      <c r="B10258" t="s">
        <v>42974</v>
      </c>
      <c r="D10258" t="str">
        <f t="shared" si="160"/>
        <v>K30FAN3C06 WFCB FANGUE CDFW Environmental Stressors K30FAN3C06</v>
      </c>
    </row>
    <row r="10259" spans="1:4">
      <c r="A10259" t="s">
        <v>42975</v>
      </c>
      <c r="B10259" t="s">
        <v>42976</v>
      </c>
      <c r="D10259" t="str">
        <f t="shared" si="160"/>
        <v>K30FF83C06 DCM Requisition Projects Fund 83C06 K30FF83C06</v>
      </c>
    </row>
    <row r="10260" spans="1:4">
      <c r="A10260" t="s">
        <v>42977</v>
      </c>
      <c r="B10260" t="s">
        <v>42978</v>
      </c>
      <c r="D10260" t="str">
        <f t="shared" si="160"/>
        <v>K304875109 Kern COG I 5 Freight ZeroEmissions Study K304875109</v>
      </c>
    </row>
    <row r="10261" spans="1:4">
      <c r="A10261" t="s">
        <v>42979</v>
      </c>
      <c r="B10261" t="s">
        <v>42980</v>
      </c>
      <c r="D10261" t="str">
        <f t="shared" si="160"/>
        <v>K30WHIT398 ETOX HEAD CDFW Quantifying genetic varia K30WHIT398</v>
      </c>
    </row>
    <row r="10262" spans="1:4">
      <c r="A10262" t="s">
        <v>42981</v>
      </c>
      <c r="B10262" t="s">
        <v>42982</v>
      </c>
      <c r="D10262" t="str">
        <f t="shared" si="160"/>
        <v>K30AJFOMCS ANS Finger Fish and Wildlife Service K30AJFOMCS</v>
      </c>
    </row>
    <row r="10263" spans="1:4">
      <c r="A10263" t="s">
        <v>42983</v>
      </c>
      <c r="B10263" t="s">
        <v>42984</v>
      </c>
      <c r="D10263" t="str">
        <f t="shared" si="160"/>
        <v>K30AMSOMCS ANS Schreier Fish and Wildlife Service K30AMSOMCS</v>
      </c>
    </row>
    <row r="10264" spans="1:4">
      <c r="A10264" t="s">
        <v>42985</v>
      </c>
      <c r="B10264" t="s">
        <v>42986</v>
      </c>
      <c r="D10264" t="str">
        <f t="shared" si="160"/>
        <v>K30TCHOMCS ANS Hung Fish and Wildlife Service K30TCHOMCS</v>
      </c>
    </row>
    <row r="10265" spans="1:4">
      <c r="A10265" t="s">
        <v>42987</v>
      </c>
      <c r="B10265" t="s">
        <v>42988</v>
      </c>
      <c r="D10265" t="str">
        <f t="shared" si="160"/>
        <v>K30MUN8532 CMB MUNAKATA R01 DEVELOPING INHIBITORY K30MUN8532</v>
      </c>
    </row>
    <row r="10266" spans="1:4">
      <c r="A10266" t="s">
        <v>42989</v>
      </c>
      <c r="B10266" t="s">
        <v>42990</v>
      </c>
      <c r="D10266" t="str">
        <f t="shared" si="160"/>
        <v>KS0JMUCSF1 MARCIN UCSF PEDIATRIC DISASTER CARE KS0JMUCSF1</v>
      </c>
    </row>
    <row r="10267" spans="1:4">
      <c r="A10267" t="s">
        <v>42991</v>
      </c>
      <c r="B10267" t="s">
        <v>42992</v>
      </c>
      <c r="D10267" t="str">
        <f t="shared" si="160"/>
        <v>KS0JMUCSF2 MARCIN UCSF PED DISASTER CARE FY 22 23 KS0JMUCSF2</v>
      </c>
    </row>
    <row r="10268" spans="1:4">
      <c r="A10268" t="s">
        <v>42993</v>
      </c>
      <c r="B10268" t="s">
        <v>42994</v>
      </c>
      <c r="D10268" t="str">
        <f t="shared" si="160"/>
        <v>KS0JMUCSF3 MARCINS WRAP EM STUDY KS0JMUCSF3</v>
      </c>
    </row>
    <row r="10269" spans="1:4">
      <c r="A10269" t="s">
        <v>42995</v>
      </c>
      <c r="B10269" t="s">
        <v>42996</v>
      </c>
      <c r="D10269" t="str">
        <f t="shared" si="160"/>
        <v>KS0KL83C22 Lam HER2 targeting A20 1604 KS0KL83C22</v>
      </c>
    </row>
    <row r="10270" spans="1:4">
      <c r="A10270" t="s">
        <v>42997</v>
      </c>
      <c r="B10270" t="s">
        <v>42998</v>
      </c>
      <c r="D10270" t="str">
        <f t="shared" si="160"/>
        <v>KS0KLR1SUP Lam HER2 targeting A20 1604 SUPPLEMENT KS0KLR1SUP</v>
      </c>
    </row>
    <row r="10271" spans="1:4">
      <c r="A10271" t="s">
        <v>42999</v>
      </c>
      <c r="B10271" t="s">
        <v>43000</v>
      </c>
      <c r="D10271" t="str">
        <f t="shared" si="160"/>
        <v>KS0ALGE234 MED IMAL NIH R01 MURINE PBC GERSHWIN KS0ALGE234</v>
      </c>
    </row>
    <row r="10272" spans="1:4">
      <c r="A10272" t="s">
        <v>43001</v>
      </c>
      <c r="B10272" t="s">
        <v>43002</v>
      </c>
      <c r="D10272" t="str">
        <f t="shared" si="160"/>
        <v>KS0KNCHARM NG CHARM 12 31 2022 KS0KNCHARM</v>
      </c>
    </row>
    <row r="10273" spans="1:4">
      <c r="A10273" t="s">
        <v>43003</v>
      </c>
      <c r="B10273" t="s">
        <v>43004</v>
      </c>
      <c r="D10273" t="str">
        <f t="shared" si="160"/>
        <v>KS0HOLP856 MED IMHO LARA USC PFIZER 4k 16 5 KS0HOLP856</v>
      </c>
    </row>
    <row r="10274" spans="1:4">
      <c r="A10274" t="s">
        <v>43005</v>
      </c>
      <c r="B10274" t="s">
        <v>43006</v>
      </c>
      <c r="D10274" t="str">
        <f t="shared" si="160"/>
        <v>KS0HOMC811 MED IMHO TAM BRISTOL MYERS CA2098HW KS0HOMC811</v>
      </c>
    </row>
    <row r="10275" spans="1:4">
      <c r="A10275" t="s">
        <v>43007</v>
      </c>
      <c r="B10275" t="s">
        <v>43008</v>
      </c>
      <c r="D10275" t="str">
        <f t="shared" si="160"/>
        <v>KS0HODJ600 MED IMHO DUCORE BAYER KS0HODJ600</v>
      </c>
    </row>
    <row r="10276" spans="1:4">
      <c r="A10276" t="s">
        <v>43009</v>
      </c>
      <c r="B10276" t="s">
        <v>43010</v>
      </c>
      <c r="D10276" t="str">
        <f t="shared" si="160"/>
        <v>K30AJFBOR1 ANS Finger Bureau of Reclamation K30AJFBOR1</v>
      </c>
    </row>
    <row r="10277" spans="1:4">
      <c r="A10277" t="s">
        <v>43011</v>
      </c>
      <c r="B10277" t="s">
        <v>43012</v>
      </c>
      <c r="D10277" t="str">
        <f t="shared" si="160"/>
        <v>K30AJFFINA Grace Auringer FINA ACCOUNT K30AJFFINA</v>
      </c>
    </row>
    <row r="10278" spans="1:4">
      <c r="A10278" t="s">
        <v>43013</v>
      </c>
      <c r="B10278" t="s">
        <v>43014</v>
      </c>
      <c r="D10278" t="str">
        <f t="shared" si="160"/>
        <v>K30AMSBOR1 ANS Schreier Bureau of Reclamation K30AMSBOR1</v>
      </c>
    </row>
    <row r="10279" spans="1:4">
      <c r="A10279" t="s">
        <v>43015</v>
      </c>
      <c r="B10279" t="s">
        <v>43016</v>
      </c>
      <c r="D10279" t="str">
        <f t="shared" si="160"/>
        <v>K30TCHBOR1 2 28 25 Fish Lab Bureau of Reclamation K30TCHBOR1</v>
      </c>
    </row>
    <row r="10280" spans="1:4">
      <c r="A10280" t="s">
        <v>43017</v>
      </c>
      <c r="B10280" t="s">
        <v>43018</v>
      </c>
      <c r="D10280" t="str">
        <f t="shared" si="160"/>
        <v>KS0PMKB802 MED IMPM KUHN ASTRAZENECA D5241C00001 0 KS0PMKB802</v>
      </c>
    </row>
    <row r="10281" spans="1:4">
      <c r="A10281" t="s">
        <v>43019</v>
      </c>
      <c r="B10281" t="s">
        <v>43020</v>
      </c>
      <c r="D10281" t="str">
        <f t="shared" si="160"/>
        <v>K30APSM592 PS BRUMMER FINA GRASSLANDS MATT FRANCIS K30APSM592</v>
      </c>
    </row>
    <row r="10282" spans="1:4">
      <c r="A10282" t="s">
        <v>43021</v>
      </c>
      <c r="B10282" t="s">
        <v>43022</v>
      </c>
      <c r="D10282" t="str">
        <f t="shared" si="160"/>
        <v>K30KXBJCTF NPB Baar The Joe and Clara Tsai funds K30KXBJCTF</v>
      </c>
    </row>
    <row r="10283" spans="1:4">
      <c r="A10283" t="s">
        <v>43023</v>
      </c>
      <c r="B10283" t="s">
        <v>43024</v>
      </c>
      <c r="D10283" t="str">
        <f t="shared" si="160"/>
        <v>K30MJMJCTF Mienaltowski Baar The Joe and Clara Tsai K30MJMJCTF</v>
      </c>
    </row>
    <row r="10284" spans="1:4">
      <c r="A10284" t="s">
        <v>43025</v>
      </c>
      <c r="B10284" t="s">
        <v>43026</v>
      </c>
      <c r="D10284" t="str">
        <f t="shared" si="160"/>
        <v>K30BPCCZ97 CNPRC Amaral VandeVoort NIH R01MH121447 K30BPCCZ97</v>
      </c>
    </row>
    <row r="10285" spans="1:4">
      <c r="A10285" t="s">
        <v>43027</v>
      </c>
      <c r="B10285" t="s">
        <v>43028</v>
      </c>
      <c r="D10285" t="str">
        <f t="shared" si="160"/>
        <v>KS0DAGMNKY Amaral NIMH RO1 2 15 2020 12 31 2024 KS0DAGMNKY</v>
      </c>
    </row>
    <row r="10286" spans="1:4">
      <c r="A10286" t="s">
        <v>43029</v>
      </c>
      <c r="B10286" t="s">
        <v>43030</v>
      </c>
      <c r="D10286" t="str">
        <f t="shared" si="160"/>
        <v>K30KCLC015 OR MBP MMRRC YR 21 K30KCLC015</v>
      </c>
    </row>
    <row r="10287" spans="1:4">
      <c r="A10287" t="s">
        <v>43031</v>
      </c>
      <c r="B10287" t="s">
        <v>43032</v>
      </c>
      <c r="D10287" t="str">
        <f t="shared" si="160"/>
        <v>K30KCLC016 OR MBP MMRRC YR21 RESOURCE K30KCLC016</v>
      </c>
    </row>
    <row r="10288" spans="1:4">
      <c r="A10288" t="s">
        <v>43033</v>
      </c>
      <c r="B10288" t="s">
        <v>43034</v>
      </c>
      <c r="D10288" t="str">
        <f t="shared" si="160"/>
        <v>K30KCLC024 OR MBP MMRRC SUPP YR21 S1 K30KCLC024</v>
      </c>
    </row>
    <row r="10289" spans="1:4">
      <c r="A10289" t="s">
        <v>43035</v>
      </c>
      <c r="B10289" t="s">
        <v>43036</v>
      </c>
      <c r="D10289" t="str">
        <f t="shared" si="160"/>
        <v>K30KCLC025 OR MBP MMRRC SUPP YR21 S2 K30KCLC025</v>
      </c>
    </row>
    <row r="10290" spans="1:4">
      <c r="A10290" t="s">
        <v>43037</v>
      </c>
      <c r="B10290" t="s">
        <v>43038</v>
      </c>
      <c r="D10290" t="str">
        <f t="shared" si="160"/>
        <v>K30KCLC026 OR MBP MMRRC YR 20 CF K30KCLC026</v>
      </c>
    </row>
    <row r="10291" spans="1:4">
      <c r="A10291" t="s">
        <v>43039</v>
      </c>
      <c r="B10291" t="s">
        <v>43040</v>
      </c>
      <c r="D10291" t="str">
        <f t="shared" si="160"/>
        <v>K30KCLC028 OR MBP MMRRC YR22 RESOURCE K30KCLC028</v>
      </c>
    </row>
    <row r="10292" spans="1:4">
      <c r="A10292" t="s">
        <v>43041</v>
      </c>
      <c r="B10292" t="s">
        <v>43042</v>
      </c>
      <c r="D10292" t="str">
        <f t="shared" si="160"/>
        <v>K30KCLC029 OR MBP MMRRC YR 21 Research 1 2 K30KCLC029</v>
      </c>
    </row>
    <row r="10293" spans="1:4">
      <c r="A10293" t="s">
        <v>43043</v>
      </c>
      <c r="B10293" t="s">
        <v>43044</v>
      </c>
      <c r="D10293" t="str">
        <f t="shared" si="160"/>
        <v>K30KCLC030 OR MBP MMRRC YR 22 Project 3 K30KCLC030</v>
      </c>
    </row>
    <row r="10294" spans="1:4">
      <c r="A10294" t="s">
        <v>43045</v>
      </c>
      <c r="B10294" t="s">
        <v>43046</v>
      </c>
      <c r="D10294" t="str">
        <f t="shared" si="160"/>
        <v>K30KCLC032 OR MBP MMRRC SUPP YR21 S1 CF K30KCLC032</v>
      </c>
    </row>
    <row r="10295" spans="1:4">
      <c r="A10295" t="s">
        <v>43047</v>
      </c>
      <c r="B10295" t="s">
        <v>43048</v>
      </c>
      <c r="D10295" t="str">
        <f t="shared" si="160"/>
        <v>K30KCLC033 OR MBP MMRRC SUPP YR21 S2 K30KCLC033</v>
      </c>
    </row>
    <row r="10296" spans="1:4">
      <c r="A10296" t="s">
        <v>43049</v>
      </c>
      <c r="B10296" t="s">
        <v>43050</v>
      </c>
      <c r="D10296" t="str">
        <f t="shared" si="160"/>
        <v>K30KCLC034 OR MBP MMRRC YR 20 CF Cont K30KCLC034</v>
      </c>
    </row>
    <row r="10297" spans="1:4">
      <c r="A10297" t="s">
        <v>43051</v>
      </c>
      <c r="B10297" t="s">
        <v>43052</v>
      </c>
      <c r="D10297" t="str">
        <f t="shared" si="160"/>
        <v>K30KCLC035 OR MBP MMRRC SUPP YR 22 S1 K30KCLC035</v>
      </c>
    </row>
    <row r="10298" spans="1:4">
      <c r="A10298" t="s">
        <v>43053</v>
      </c>
      <c r="B10298" t="s">
        <v>43054</v>
      </c>
      <c r="D10298" t="str">
        <f t="shared" si="160"/>
        <v>K30KCLC044 OR MBP MMRRC SUPP YR 22 S2 ABSL3 K30KCLC044</v>
      </c>
    </row>
    <row r="10299" spans="1:4">
      <c r="A10299" t="s">
        <v>43055</v>
      </c>
      <c r="B10299" t="s">
        <v>43056</v>
      </c>
      <c r="D10299" t="str">
        <f t="shared" si="160"/>
        <v>K30KCLC045 OR MBP MMRRC YR23 RESOURCE K30KCLC045</v>
      </c>
    </row>
    <row r="10300" spans="1:4">
      <c r="A10300" t="s">
        <v>43057</v>
      </c>
      <c r="B10300" t="s">
        <v>43058</v>
      </c>
      <c r="D10300" t="str">
        <f t="shared" si="160"/>
        <v>K30KCLC046 OR MBP MMRRC YR 23 Research 3 K30KCLC046</v>
      </c>
    </row>
    <row r="10301" spans="1:4">
      <c r="A10301" t="s">
        <v>43059</v>
      </c>
      <c r="B10301" t="s">
        <v>43060</v>
      </c>
      <c r="D10301" t="str">
        <f t="shared" si="160"/>
        <v>K30KCLC047 OR MBP MMRRC YR 23 Project 2 K30KCLC047</v>
      </c>
    </row>
    <row r="10302" spans="1:4">
      <c r="A10302" t="s">
        <v>43061</v>
      </c>
      <c r="B10302" t="s">
        <v>43062</v>
      </c>
      <c r="D10302" t="str">
        <f t="shared" si="160"/>
        <v>K30KCLC048 OR MBP MMRRC YR22 RESOURCE CF K30KCLC048</v>
      </c>
    </row>
    <row r="10303" spans="1:4">
      <c r="A10303" t="s">
        <v>43063</v>
      </c>
      <c r="B10303" t="s">
        <v>43064</v>
      </c>
      <c r="D10303" t="str">
        <f t="shared" si="160"/>
        <v>K30KCLC049 OR MBP MMRRC YR 22 Research 1 2 CF K30KCLC049</v>
      </c>
    </row>
    <row r="10304" spans="1:4">
      <c r="A10304" t="s">
        <v>43065</v>
      </c>
      <c r="B10304" t="s">
        <v>43066</v>
      </c>
      <c r="D10304" t="str">
        <f t="shared" si="160"/>
        <v>K30KCLC050 OR MBP MMRRC YR 22 Project 3 CF K30KCLC050</v>
      </c>
    </row>
    <row r="10305" spans="1:4">
      <c r="A10305" t="s">
        <v>43067</v>
      </c>
      <c r="B10305" t="s">
        <v>43068</v>
      </c>
      <c r="D10305" t="str">
        <f t="shared" si="160"/>
        <v>K30KCLC051 OR MBP MRRC YR 21 S1 COVID CF K30KCLC051</v>
      </c>
    </row>
    <row r="10306" spans="1:4">
      <c r="A10306" t="s">
        <v>43069</v>
      </c>
      <c r="B10306" t="s">
        <v>43070</v>
      </c>
      <c r="D10306" t="str">
        <f t="shared" si="160"/>
        <v>K30KCLC052 OR MBP MRRC YR 21 S2 Wmns Hlth CF K30KCLC052</v>
      </c>
    </row>
    <row r="10307" spans="1:4">
      <c r="A10307" t="s">
        <v>43071</v>
      </c>
      <c r="B10307" t="s">
        <v>43072</v>
      </c>
      <c r="D10307" t="str">
        <f t="shared" ref="D10307:D10370" si="161">A10307&amp;" "&amp;B10307</f>
        <v>K30KCLC053 OR MBP MRRC YR 22 S1 COVID VAR CF K30KCLC053</v>
      </c>
    </row>
    <row r="10308" spans="1:4">
      <c r="A10308" t="s">
        <v>43073</v>
      </c>
      <c r="B10308" t="s">
        <v>43074</v>
      </c>
      <c r="D10308" t="str">
        <f t="shared" si="161"/>
        <v>K30KCLC054 OR MBP MMRRC SUPP YR 22 S2 ABSL3 K30KCLC054</v>
      </c>
    </row>
    <row r="10309" spans="1:4">
      <c r="A10309" t="s">
        <v>43075</v>
      </c>
      <c r="B10309" t="s">
        <v>43076</v>
      </c>
      <c r="D10309" t="str">
        <f t="shared" si="161"/>
        <v>K30KCLC059 OR MBP MMRRC YR 23 S1 HIV 1 Mouse Model K30KCLC059</v>
      </c>
    </row>
    <row r="10310" spans="1:4">
      <c r="A10310" t="s">
        <v>43077</v>
      </c>
      <c r="B10310" t="s">
        <v>43078</v>
      </c>
      <c r="D10310" t="str">
        <f t="shared" si="161"/>
        <v>K30KCLC060 OR MBP MMRRC YR 23 S2 Equipment K30KCLC060</v>
      </c>
    </row>
    <row r="10311" spans="1:4">
      <c r="A10311" t="s">
        <v>43079</v>
      </c>
      <c r="B10311" t="s">
        <v>43080</v>
      </c>
      <c r="D10311" t="str">
        <f t="shared" si="161"/>
        <v>K30KCLC061 OR MBP MMRRC YR 23 S3 C19 Patient Var K30KCLC061</v>
      </c>
    </row>
    <row r="10312" spans="1:4">
      <c r="A10312" t="s">
        <v>43081</v>
      </c>
      <c r="B10312" t="s">
        <v>43082</v>
      </c>
      <c r="D10312" t="str">
        <f t="shared" si="161"/>
        <v>K30KCLC062 OR MBP MMRRC YR24 RESOURCE K30KCLC062</v>
      </c>
    </row>
    <row r="10313" spans="1:4">
      <c r="A10313" t="s">
        <v>43083</v>
      </c>
      <c r="B10313" t="s">
        <v>43084</v>
      </c>
      <c r="D10313" t="str">
        <f t="shared" si="161"/>
        <v>K30KCLC063 OR MBP MMRRC YR 24 Research 3 K30KCLC063</v>
      </c>
    </row>
    <row r="10314" spans="1:4">
      <c r="A10314" t="s">
        <v>43085</v>
      </c>
      <c r="B10314" t="s">
        <v>43086</v>
      </c>
      <c r="D10314" t="str">
        <f t="shared" si="161"/>
        <v>K30KCLC064 OR MBP MMRRC YR 24 Project 2 K30KCLC064</v>
      </c>
    </row>
    <row r="10315" spans="1:4">
      <c r="A10315" t="s">
        <v>43087</v>
      </c>
      <c r="B10315" t="s">
        <v>43088</v>
      </c>
      <c r="D10315" t="str">
        <f t="shared" si="161"/>
        <v>K30KCLC069 OR MBP MMRRC YR24 S1 Equipment K30KCLC069</v>
      </c>
    </row>
    <row r="10316" spans="1:4">
      <c r="A10316" t="s">
        <v>43089</v>
      </c>
      <c r="B10316" t="s">
        <v>43090</v>
      </c>
      <c r="D10316" t="str">
        <f t="shared" si="161"/>
        <v>KS0KCLC015 OR MBP MMRRC YR 21 KS0KCLC015</v>
      </c>
    </row>
    <row r="10317" spans="1:4">
      <c r="A10317" t="s">
        <v>43091</v>
      </c>
      <c r="B10317" t="s">
        <v>43092</v>
      </c>
      <c r="D10317" t="str">
        <f t="shared" si="161"/>
        <v>KS0KCLC016 OR MBP MMRRC YR21 RESOURCE KS0KCLC016</v>
      </c>
    </row>
    <row r="10318" spans="1:4">
      <c r="A10318" t="s">
        <v>43093</v>
      </c>
      <c r="B10318" t="s">
        <v>43094</v>
      </c>
      <c r="D10318" t="str">
        <f t="shared" si="161"/>
        <v>KS0KCLC024 OR MBP MMRRC SUPP YR21 S1 KS0KCLC024</v>
      </c>
    </row>
    <row r="10319" spans="1:4">
      <c r="A10319" t="s">
        <v>43095</v>
      </c>
      <c r="B10319" t="s">
        <v>43096</v>
      </c>
      <c r="D10319" t="str">
        <f t="shared" si="161"/>
        <v>KS0IDWS800 MED IMID WALDMAN MERCK DOHME MK 8591A 01 KS0IDWS800</v>
      </c>
    </row>
    <row r="10320" spans="1:4">
      <c r="A10320" t="s">
        <v>43097</v>
      </c>
      <c r="B10320" t="s">
        <v>43098</v>
      </c>
      <c r="D10320" t="str">
        <f t="shared" si="161"/>
        <v>K30RHZDARY 12 31 2023 Ruihong Zhang CDFA K30RHZDARY</v>
      </c>
    </row>
    <row r="10321" spans="1:4">
      <c r="A10321" t="s">
        <v>43099</v>
      </c>
      <c r="B10321" t="s">
        <v>43100</v>
      </c>
      <c r="D10321" t="str">
        <f t="shared" si="161"/>
        <v>K30MBDAS59 MCB DAS NIH 1R35GM134859 0 K30MBDAS59</v>
      </c>
    </row>
    <row r="10322" spans="1:4">
      <c r="A10322" t="s">
        <v>43101</v>
      </c>
      <c r="B10322" t="s">
        <v>43102</v>
      </c>
      <c r="D10322" t="str">
        <f t="shared" si="161"/>
        <v>K30MBDASEQ MCB DAS NIH EQUIP 3R35GM134859 04S1 K30MBDASEQ</v>
      </c>
    </row>
    <row r="10323" spans="1:4">
      <c r="A10323" t="s">
        <v>43103</v>
      </c>
      <c r="B10323" t="s">
        <v>43104</v>
      </c>
      <c r="D10323" t="str">
        <f t="shared" si="161"/>
        <v>K30MBDASLL MCB DAS NIH 1R35GM134859 0 K30MBDASLL</v>
      </c>
    </row>
    <row r="10324" spans="1:4">
      <c r="A10324" t="s">
        <v>43105</v>
      </c>
      <c r="B10324" t="s">
        <v>43106</v>
      </c>
      <c r="D10324" t="str">
        <f t="shared" si="161"/>
        <v>KS0SRMOLEC Molecular Mechanisms And Ramifications KS0SRMOLEC</v>
      </c>
    </row>
    <row r="10325" spans="1:4">
      <c r="A10325" t="s">
        <v>43107</v>
      </c>
      <c r="B10325" t="s">
        <v>43108</v>
      </c>
      <c r="D10325" t="str">
        <f t="shared" si="161"/>
        <v>K30BYF64IP ECE YOO NASA IIP K30BYF64IP</v>
      </c>
    </row>
    <row r="10326" spans="1:4">
      <c r="A10326" t="s">
        <v>43109</v>
      </c>
      <c r="B10326" t="s">
        <v>43110</v>
      </c>
      <c r="D10326" t="str">
        <f t="shared" si="161"/>
        <v>K30BUCKG21 Buck Education Grant Montogmery 20 21 K30BUCKG21</v>
      </c>
    </row>
    <row r="10327" spans="1:4">
      <c r="A10327" t="s">
        <v>43111</v>
      </c>
      <c r="B10327" t="s">
        <v>43112</v>
      </c>
      <c r="D10327" t="str">
        <f t="shared" si="161"/>
        <v>K30APSM593 PS VAN DEYNZE HM CLAUS MELON PH2 K30APSM593</v>
      </c>
    </row>
    <row r="10328" spans="1:4">
      <c r="A10328" t="s">
        <v>43113</v>
      </c>
      <c r="B10328" t="s">
        <v>43114</v>
      </c>
      <c r="D10328" t="str">
        <f t="shared" si="161"/>
        <v>KS0EDKC707 MED IMGM KEENAN SONG BROWN 7 GA19 KS0EDKC707</v>
      </c>
    </row>
    <row r="10329" spans="1:4">
      <c r="A10329" t="s">
        <v>43115</v>
      </c>
      <c r="B10329" t="s">
        <v>43116</v>
      </c>
      <c r="D10329" t="str">
        <f t="shared" si="161"/>
        <v>K30V4BOPHI VPMI Lanzaro Open Philanthropy K30V4BOPHI</v>
      </c>
    </row>
    <row r="10330" spans="1:4">
      <c r="A10330" t="s">
        <v>43117</v>
      </c>
      <c r="B10330" t="s">
        <v>43118</v>
      </c>
      <c r="D10330" t="str">
        <f t="shared" si="161"/>
        <v>K30SGSPINE ECE Ghiasi Bladder Volume Awareness K30SGSPINE</v>
      </c>
    </row>
    <row r="10331" spans="1:4">
      <c r="A10331" t="s">
        <v>43119</v>
      </c>
      <c r="B10331" t="s">
        <v>43120</v>
      </c>
      <c r="D10331" t="str">
        <f t="shared" si="161"/>
        <v>KS0SMSONGB MED FAMILY PRACTICE SONG BROWN GRANT KS0SMSONGB</v>
      </c>
    </row>
    <row r="10332" spans="1:4">
      <c r="A10332" t="s">
        <v>43121</v>
      </c>
      <c r="B10332" t="s">
        <v>43122</v>
      </c>
      <c r="D10332" t="str">
        <f t="shared" si="161"/>
        <v>K30BPCCZ96 CNPRC Tarantal Med Coll of Wisc A20 2938 K30BPCCZ96</v>
      </c>
    </row>
    <row r="10333" spans="1:4">
      <c r="A10333" t="s">
        <v>43123</v>
      </c>
      <c r="B10333" t="s">
        <v>43124</v>
      </c>
      <c r="D10333" t="str">
        <f t="shared" si="161"/>
        <v>K30BPCCZ95 CNPRC Tarantal Med Coll Wisc A20 2921 K30BPCCZ95</v>
      </c>
    </row>
    <row r="10334" spans="1:4">
      <c r="A10334" t="s">
        <v>43125</v>
      </c>
      <c r="B10334" t="s">
        <v>43126</v>
      </c>
      <c r="D10334" t="str">
        <f t="shared" si="161"/>
        <v>K30BPCCZ94 CNPRC Tarantal Stanford NIH 139609 K30BPCCZ94</v>
      </c>
    </row>
    <row r="10335" spans="1:4">
      <c r="A10335" t="s">
        <v>43127</v>
      </c>
      <c r="B10335" t="s">
        <v>43128</v>
      </c>
      <c r="D10335" t="str">
        <f t="shared" si="161"/>
        <v>KS0LHNTNST STANISLAUS COUNTY LHCN NIENDAM A21 3831 KS0LHNTNST</v>
      </c>
    </row>
    <row r="10336" spans="1:4">
      <c r="A10336" t="s">
        <v>43129</v>
      </c>
      <c r="B10336" t="s">
        <v>43130</v>
      </c>
      <c r="D10336" t="str">
        <f t="shared" si="161"/>
        <v>KS0RWFPNV1 MED PHS WHITMER NV STUDY KS0RWFPNV1</v>
      </c>
    </row>
    <row r="10337" spans="1:4">
      <c r="A10337" t="s">
        <v>43131</v>
      </c>
      <c r="B10337" t="s">
        <v>43132</v>
      </c>
      <c r="D10337" t="str">
        <f t="shared" si="161"/>
        <v>K30APSFA89 PS BRUMMER USDA SAS VIA WISCONSIN K30APSFA89</v>
      </c>
    </row>
    <row r="10338" spans="1:4">
      <c r="A10338" t="s">
        <v>43133</v>
      </c>
      <c r="B10338" t="s">
        <v>43134</v>
      </c>
      <c r="D10338" t="str">
        <f t="shared" si="161"/>
        <v>K30SAN3D07 WWF Rio Grande Resilient Basin Report K30SAN3D07</v>
      </c>
    </row>
    <row r="10339" spans="1:4">
      <c r="A10339" t="s">
        <v>43135</v>
      </c>
      <c r="B10339" t="s">
        <v>43136</v>
      </c>
      <c r="D10339" t="str">
        <f t="shared" si="161"/>
        <v>K30MAD21E1 MAD Madera County EW 2021 16 C000114247 K30MAD21E1</v>
      </c>
    </row>
    <row r="10340" spans="1:4">
      <c r="A10340" t="s">
        <v>43137</v>
      </c>
      <c r="B10340" t="s">
        <v>43138</v>
      </c>
      <c r="D10340" t="str">
        <f t="shared" si="161"/>
        <v>K30KIN21T1 KIN Kings County GENT 2021 13 C000114249 K30KIN21T1</v>
      </c>
    </row>
    <row r="10341" spans="1:4">
      <c r="A10341" t="s">
        <v>43139</v>
      </c>
      <c r="B10341" t="s">
        <v>43140</v>
      </c>
      <c r="D10341" t="str">
        <f t="shared" si="161"/>
        <v>K30TLP3D16 USDA Ralstonia in Water 273 394 K30TLP3D16</v>
      </c>
    </row>
    <row r="10342" spans="1:4">
      <c r="A10342" t="s">
        <v>43141</v>
      </c>
      <c r="B10342" t="s">
        <v>43142</v>
      </c>
      <c r="D10342" t="str">
        <f t="shared" si="161"/>
        <v>KS0PMSN804 MED IMPM SOOD LUNG THERAP LTI 01 2001 KS0PMSN804</v>
      </c>
    </row>
    <row r="10343" spans="1:4">
      <c r="A10343" t="s">
        <v>43143</v>
      </c>
      <c r="B10343" t="s">
        <v>43144</v>
      </c>
      <c r="D10343" t="str">
        <f t="shared" si="161"/>
        <v>K30V4S6893 Thomasy PlexPharma NIH CAP4196 in vivo K30V4S6893</v>
      </c>
    </row>
    <row r="10344" spans="1:4">
      <c r="A10344" t="s">
        <v>43145</v>
      </c>
      <c r="B10344" t="s">
        <v>43146</v>
      </c>
      <c r="D10344" t="str">
        <f t="shared" si="161"/>
        <v>K30APSFA90 PS USDA NIFA JUVENILE PHASE DUBCOVSKY K30APSFA90</v>
      </c>
    </row>
    <row r="10345" spans="1:4">
      <c r="A10345" t="s">
        <v>43147</v>
      </c>
      <c r="B10345" t="s">
        <v>43148</v>
      </c>
      <c r="D10345" t="str">
        <f t="shared" si="161"/>
        <v>K30V435F13 VM Tell FARAD 2021 2023 K30V435F13</v>
      </c>
    </row>
    <row r="10346" spans="1:4">
      <c r="A10346" t="s">
        <v>43149</v>
      </c>
      <c r="B10346" t="s">
        <v>43150</v>
      </c>
      <c r="D10346" t="str">
        <f t="shared" si="161"/>
        <v>K30MULFER2 Fermilab Sub No 683587 DUNE K30MULFER2</v>
      </c>
    </row>
    <row r="10347" spans="1:4">
      <c r="A10347" t="s">
        <v>43151</v>
      </c>
      <c r="B10347" t="s">
        <v>43152</v>
      </c>
      <c r="D10347" t="str">
        <f t="shared" si="161"/>
        <v>K30F4JDBOR CEE US Bureau of Reclamation J DeJong K30F4JDBOR</v>
      </c>
    </row>
    <row r="10348" spans="1:4">
      <c r="A10348" t="s">
        <v>43153</v>
      </c>
      <c r="B10348" t="s">
        <v>43154</v>
      </c>
      <c r="D10348" t="str">
        <f t="shared" si="161"/>
        <v>K30WHAPGDR REITZ AP GIANNINI FELLOWSHIP A22 1278 K30WHAPGDR</v>
      </c>
    </row>
    <row r="10349" spans="1:4">
      <c r="A10349" t="s">
        <v>43155</v>
      </c>
      <c r="B10349" t="s">
        <v>43156</v>
      </c>
      <c r="D10349" t="str">
        <f t="shared" si="161"/>
        <v>K30HJZCTGA AN SCI ZHOU NIFA COMPLEX TRAIT GENETIC K30HJZCTGA</v>
      </c>
    </row>
    <row r="10350" spans="1:4">
      <c r="A10350" t="s">
        <v>43157</v>
      </c>
      <c r="B10350" t="s">
        <v>43158</v>
      </c>
      <c r="D10350" t="str">
        <f t="shared" si="161"/>
        <v>K30GXMWIR2 ANS Mackenzie Joanna Wirkus award K30GXMWIR2</v>
      </c>
    </row>
    <row r="10351" spans="1:4">
      <c r="A10351" t="s">
        <v>43159</v>
      </c>
      <c r="B10351" t="s">
        <v>43160</v>
      </c>
      <c r="D10351" t="str">
        <f t="shared" si="161"/>
        <v>K30APSFB19 PS MAGNEY NSF MALOOF 2129589 0 K30APSFB19</v>
      </c>
    </row>
    <row r="10352" spans="1:4">
      <c r="A10352" t="s">
        <v>43161</v>
      </c>
      <c r="B10352" t="s">
        <v>43162</v>
      </c>
      <c r="D10352" t="str">
        <f t="shared" si="161"/>
        <v>K30DJMNSF1 BIOT Maloof NSF 2129589 0 K30DJMNSF1</v>
      </c>
    </row>
    <row r="10353" spans="1:4">
      <c r="A10353" t="s">
        <v>43163</v>
      </c>
      <c r="B10353" t="s">
        <v>43164</v>
      </c>
      <c r="D10353" t="str">
        <f t="shared" si="161"/>
        <v>K30JMPOPDY PLB Maloof NSF 2129589 0 K30JMPOPDY</v>
      </c>
    </row>
    <row r="10354" spans="1:4">
      <c r="A10354" t="s">
        <v>43165</v>
      </c>
      <c r="B10354" t="s">
        <v>43166</v>
      </c>
      <c r="D10354" t="str">
        <f t="shared" si="161"/>
        <v>K30JMPOPPS PLB Maloof NSF 2129589 0 Participt supt K30JMPOPPS</v>
      </c>
    </row>
    <row r="10355" spans="1:4">
      <c r="A10355" t="s">
        <v>43167</v>
      </c>
      <c r="B10355" t="s">
        <v>43168</v>
      </c>
      <c r="D10355" t="str">
        <f t="shared" si="161"/>
        <v>K30JRGNSF2 EVE J Gremer NSF 2129589 0 K30JRGNSF2</v>
      </c>
    </row>
    <row r="10356" spans="1:4">
      <c r="A10356" t="s">
        <v>43169</v>
      </c>
      <c r="B10356" t="s">
        <v>43170</v>
      </c>
      <c r="D10356" t="str">
        <f t="shared" si="161"/>
        <v>K30MLYUB04 City of Yuba City Training C000114260 K30MLYUB04</v>
      </c>
    </row>
    <row r="10357" spans="1:4">
      <c r="A10357" t="s">
        <v>43171</v>
      </c>
      <c r="B10357" t="s">
        <v>43172</v>
      </c>
      <c r="D10357" t="str">
        <f t="shared" si="161"/>
        <v>K30STPROP1 Eff 11 4 2021 A Steel Prop 1 K30STPROP1</v>
      </c>
    </row>
    <row r="10358" spans="1:4">
      <c r="A10358" t="s">
        <v>43173</v>
      </c>
      <c r="B10358" t="s">
        <v>43174</v>
      </c>
      <c r="D10358" t="str">
        <f t="shared" si="161"/>
        <v>KS0ICORP04 MED CTSC UAB ICORPS EXP 04 30 22 KS0ICORP04</v>
      </c>
    </row>
    <row r="10359" spans="1:4">
      <c r="A10359" t="s">
        <v>43175</v>
      </c>
      <c r="B10359" t="s">
        <v>43176</v>
      </c>
      <c r="D10359" t="str">
        <f t="shared" si="161"/>
        <v>KS0ICORP05 MED CTSC UAB ICORPS EXP 04 30 23 KS0ICORP05</v>
      </c>
    </row>
    <row r="10360" spans="1:4">
      <c r="A10360" t="s">
        <v>43177</v>
      </c>
      <c r="B10360" t="s">
        <v>43178</v>
      </c>
      <c r="D10360" t="str">
        <f t="shared" si="161"/>
        <v>K30CNSMS09 CNS SUTTER R01DC002514 YR26 27 K30CNSMS09</v>
      </c>
    </row>
    <row r="10361" spans="1:4">
      <c r="A10361" t="s">
        <v>43179</v>
      </c>
      <c r="B10361" t="s">
        <v>43180</v>
      </c>
      <c r="D10361" t="str">
        <f t="shared" si="161"/>
        <v>K30HER993A LAWR Hernes Delta How Delta food webs K30HER993A</v>
      </c>
    </row>
    <row r="10362" spans="1:4">
      <c r="A10362" t="s">
        <v>43181</v>
      </c>
      <c r="B10362" t="s">
        <v>43182</v>
      </c>
      <c r="D10362" t="str">
        <f t="shared" si="161"/>
        <v>K30HER993C LAWR Hernes Delta food webs YEAR 3 K30HER993C</v>
      </c>
    </row>
    <row r="10363" spans="1:4">
      <c r="A10363" t="s">
        <v>43183</v>
      </c>
      <c r="B10363" t="s">
        <v>43184</v>
      </c>
      <c r="D10363" t="str">
        <f t="shared" si="161"/>
        <v>K30HERN993 LAWR Hernes Delta How Delta food webs K30HERN993</v>
      </c>
    </row>
    <row r="10364" spans="1:4">
      <c r="A10364" t="s">
        <v>43185</v>
      </c>
      <c r="B10364" t="s">
        <v>43186</v>
      </c>
      <c r="D10364" t="str">
        <f t="shared" si="161"/>
        <v>K30ARG7FOR GESP GRUPENHOFF CA DEPT OF FORESTRY K30ARG7FOR</v>
      </c>
    </row>
    <row r="10365" spans="1:4">
      <c r="A10365" t="s">
        <v>43187</v>
      </c>
      <c r="B10365" t="s">
        <v>43188</v>
      </c>
      <c r="D10365" t="str">
        <f t="shared" si="161"/>
        <v>K30CM83D45 STUART Award 2021 4005 K30CM83D45</v>
      </c>
    </row>
    <row r="10366" spans="1:4">
      <c r="A10366" t="s">
        <v>43189</v>
      </c>
      <c r="B10366" t="s">
        <v>43190</v>
      </c>
      <c r="D10366" t="str">
        <f t="shared" si="161"/>
        <v>K30AQYZCZ3 Zhao SXRF Data Analysis for ICPF Czech K30AQYZCZ3</v>
      </c>
    </row>
    <row r="10367" spans="1:4">
      <c r="A10367" t="s">
        <v>43191</v>
      </c>
      <c r="B10367" t="s">
        <v>43192</v>
      </c>
      <c r="D10367" t="str">
        <f t="shared" si="161"/>
        <v>K30EPH2PWR MAE ERICKSON H2 POWERTECH A22 2882 K30EPH2PWR</v>
      </c>
    </row>
    <row r="10368" spans="1:4">
      <c r="A10368" t="s">
        <v>43193</v>
      </c>
      <c r="B10368" t="s">
        <v>43194</v>
      </c>
      <c r="D10368" t="str">
        <f t="shared" si="161"/>
        <v>K30IMG3D49 CMR Improved monitoring Western Striped K30IMG3D49</v>
      </c>
    </row>
    <row r="10369" spans="1:4">
      <c r="A10369" t="s">
        <v>43195</v>
      </c>
      <c r="B10369" t="s">
        <v>43196</v>
      </c>
      <c r="D10369" t="str">
        <f t="shared" si="161"/>
        <v>K30F4AKNPS CEE Kanvinde NSF Participant Support K30F4AKNPS</v>
      </c>
    </row>
    <row r="10370" spans="1:4">
      <c r="A10370" t="s">
        <v>43197</v>
      </c>
      <c r="B10370" t="s">
        <v>43198</v>
      </c>
      <c r="D10370" t="str">
        <f t="shared" si="161"/>
        <v>K30F4AKNS2 CEE Kanvinde NSF Collab Weldments K30F4AKNS2</v>
      </c>
    </row>
    <row r="10371" spans="1:4">
      <c r="A10371" t="s">
        <v>43199</v>
      </c>
      <c r="B10371" t="s">
        <v>43200</v>
      </c>
      <c r="D10371" t="str">
        <f t="shared" ref="D10371:D10434" si="162">A10371&amp;" "&amp;B10371</f>
        <v>KS0HOWT308 MED IMHO WUN CIBD CIBDIX2021HRSA UCD 08 KS0HOWT308</v>
      </c>
    </row>
    <row r="10372" spans="1:4">
      <c r="A10372" t="s">
        <v>43201</v>
      </c>
      <c r="B10372" t="s">
        <v>43202</v>
      </c>
      <c r="D10372" t="str">
        <f t="shared" si="162"/>
        <v>KS0HOWT310 MED IMHO WUN CIBD CIBDIX2021HRSA UCD 09 KS0HOWT310</v>
      </c>
    </row>
    <row r="10373" spans="1:4">
      <c r="A10373" t="s">
        <v>43203</v>
      </c>
      <c r="B10373" t="s">
        <v>43204</v>
      </c>
      <c r="D10373" t="str">
        <f t="shared" si="162"/>
        <v>KS0HOWT311 MED IMHO WUN CIBD CIBDIX2021HRSA UCD 09 KS0HOWT311</v>
      </c>
    </row>
    <row r="10374" spans="1:4">
      <c r="A10374" t="s">
        <v>43205</v>
      </c>
      <c r="B10374" t="s">
        <v>43206</v>
      </c>
      <c r="D10374" t="str">
        <f t="shared" si="162"/>
        <v>K30CMSNIF2 FST 12 31 24 NITIN SYNERGISTIC POLY K30CMSNIF2</v>
      </c>
    </row>
    <row r="10375" spans="1:4">
      <c r="A10375" t="s">
        <v>43207</v>
      </c>
      <c r="B10375" t="s">
        <v>43208</v>
      </c>
      <c r="D10375" t="str">
        <f t="shared" si="162"/>
        <v>K30NNNNIF2 FST 12 31 24 NITIN SYNERGISTIC POLY K30NNNNIF2</v>
      </c>
    </row>
    <row r="10376" spans="1:4">
      <c r="A10376" t="s">
        <v>43209</v>
      </c>
      <c r="B10376" t="s">
        <v>43210</v>
      </c>
      <c r="D10376" t="str">
        <f t="shared" si="162"/>
        <v>K30JOCIFMD ECE OWENS NSF CIF MATTHEW DESCHER K30JOCIFMD</v>
      </c>
    </row>
    <row r="10377" spans="1:4">
      <c r="A10377" t="s">
        <v>43211</v>
      </c>
      <c r="B10377" t="s">
        <v>43212</v>
      </c>
      <c r="D10377" t="str">
        <f t="shared" si="162"/>
        <v>KS0HOAO600 MED IMHO ADESINA CIBD A22 1824 KS0HOAO600</v>
      </c>
    </row>
    <row r="10378" spans="1:4">
      <c r="A10378" t="s">
        <v>43213</v>
      </c>
      <c r="B10378" t="s">
        <v>43214</v>
      </c>
      <c r="D10378" t="str">
        <f t="shared" si="162"/>
        <v>K30PRH5HVM JMIE HUBE Creating High Value Market O K30PRH5HVM</v>
      </c>
    </row>
    <row r="10379" spans="1:4">
      <c r="A10379" t="s">
        <v>43215</v>
      </c>
      <c r="B10379" t="s">
        <v>43216</v>
      </c>
      <c r="D10379" t="str">
        <f t="shared" si="162"/>
        <v>KS0LHNTNNC NAPA COUNTY LHCN NIENDAM A22 1989 KS0LHNTNNC</v>
      </c>
    </row>
    <row r="10380" spans="1:4">
      <c r="A10380" t="s">
        <v>43217</v>
      </c>
      <c r="B10380" t="s">
        <v>43218</v>
      </c>
      <c r="D10380" t="str">
        <f t="shared" si="162"/>
        <v>K30APSTT69 PS HANSON 2021 CTRI BROOMRAPE MANAGEMENT K30APSTT69</v>
      </c>
    </row>
    <row r="10381" spans="1:4">
      <c r="A10381" t="s">
        <v>43219</v>
      </c>
      <c r="B10381" t="s">
        <v>43220</v>
      </c>
      <c r="D10381" t="str">
        <f t="shared" si="162"/>
        <v>KS0CDNACC6 DECARLI NACC Univ of Wash 05 31 22 KS0CDNACC6</v>
      </c>
    </row>
    <row r="10382" spans="1:4">
      <c r="A10382" t="s">
        <v>43221</v>
      </c>
      <c r="B10382" t="s">
        <v>43222</v>
      </c>
      <c r="D10382" t="str">
        <f t="shared" si="162"/>
        <v>KS0CDNACC7 DECARLI NACC Univ of Wash 05 31 23 KS0CDNACC7</v>
      </c>
    </row>
    <row r="10383" spans="1:4">
      <c r="A10383" t="s">
        <v>43223</v>
      </c>
      <c r="B10383" t="s">
        <v>43224</v>
      </c>
      <c r="D10383" t="str">
        <f t="shared" si="162"/>
        <v>KS0CDNACC8 DECARLI NACC Univ of Wash 05 31 24 KS0CDNACC8</v>
      </c>
    </row>
    <row r="10384" spans="1:4">
      <c r="A10384" t="s">
        <v>43225</v>
      </c>
      <c r="B10384" t="s">
        <v>43226</v>
      </c>
      <c r="D10384" t="str">
        <f t="shared" si="162"/>
        <v>K30RGSWATR Flood Protection Habitat Enhancement K30RGSWATR</v>
      </c>
    </row>
    <row r="10385" spans="1:4">
      <c r="A10385" t="s">
        <v>43227</v>
      </c>
      <c r="B10385" t="s">
        <v>43228</v>
      </c>
      <c r="D10385" t="str">
        <f t="shared" si="162"/>
        <v>K30CNSAN18 CNS NORD R21MH126413 0 NIMH K30CNSAN18</v>
      </c>
    </row>
    <row r="10386" spans="1:4">
      <c r="A10386" t="s">
        <v>43229</v>
      </c>
      <c r="B10386" t="s">
        <v>43230</v>
      </c>
      <c r="D10386" t="str">
        <f t="shared" si="162"/>
        <v>K30ELDPPCA 7 1 2025 USDA Pathogen Contamination K30ELDPPCA</v>
      </c>
    </row>
    <row r="10387" spans="1:4">
      <c r="A10387" t="s">
        <v>43231</v>
      </c>
      <c r="B10387" t="s">
        <v>43232</v>
      </c>
      <c r="D10387" t="str">
        <f t="shared" si="162"/>
        <v>K30APOPIST 4 30 24 CDFA Irrigation Strategies K30APOPIST</v>
      </c>
    </row>
    <row r="10388" spans="1:4">
      <c r="A10388" t="s">
        <v>43233</v>
      </c>
      <c r="B10388" t="s">
        <v>43234</v>
      </c>
      <c r="D10388" t="str">
        <f t="shared" si="162"/>
        <v>K30APSFA91 PS FERGUSON CDFA SCBG LONG TERM SALINE K30APSFA91</v>
      </c>
    </row>
    <row r="10389" spans="1:4">
      <c r="A10389" t="s">
        <v>43235</v>
      </c>
      <c r="B10389" t="s">
        <v>43236</v>
      </c>
      <c r="D10389" t="str">
        <f t="shared" si="162"/>
        <v>K30V4S6895 Thomasy AKC Genetics of X link retinal K30V4S6895</v>
      </c>
    </row>
    <row r="10390" spans="1:4">
      <c r="A10390" t="s">
        <v>43237</v>
      </c>
      <c r="B10390" t="s">
        <v>43238</v>
      </c>
      <c r="D10390" t="str">
        <f t="shared" si="162"/>
        <v>K30DSBIOGE Segal Biogen SRA K30DSBIOGE</v>
      </c>
    </row>
    <row r="10391" spans="1:4">
      <c r="A10391" t="s">
        <v>43239</v>
      </c>
      <c r="B10391" t="s">
        <v>43240</v>
      </c>
      <c r="D10391" t="str">
        <f t="shared" si="162"/>
        <v>K30V431T80 Teh CA Dept of Pesticide Regulation K30V431T80</v>
      </c>
    </row>
    <row r="10392" spans="1:4">
      <c r="A10392" t="s">
        <v>43241</v>
      </c>
      <c r="B10392" t="s">
        <v>43242</v>
      </c>
      <c r="D10392" t="str">
        <f t="shared" si="162"/>
        <v>K30MRC8GFI GATES Foundation M Carter FINA K30MRC8GFI</v>
      </c>
    </row>
    <row r="10393" spans="1:4">
      <c r="A10393" t="s">
        <v>43243</v>
      </c>
      <c r="B10393" t="s">
        <v>43244</v>
      </c>
      <c r="D10393" t="str">
        <f t="shared" si="162"/>
        <v>K30MRCGATE GATES Foundation M Carter 21 26 K30MRCGATE</v>
      </c>
    </row>
    <row r="10394" spans="1:4">
      <c r="A10394" t="s">
        <v>43245</v>
      </c>
      <c r="B10394" t="s">
        <v>43246</v>
      </c>
      <c r="D10394" t="str">
        <f t="shared" si="162"/>
        <v>K302383D74 CS HRL AMAZING H PIRSIAVASH K302383D74</v>
      </c>
    </row>
    <row r="10395" spans="1:4">
      <c r="A10395" t="s">
        <v>43247</v>
      </c>
      <c r="B10395" t="s">
        <v>43248</v>
      </c>
      <c r="D10395" t="str">
        <f t="shared" si="162"/>
        <v>K30SACASEF Combes E Fellows Postdoc Program K30SACASEF</v>
      </c>
    </row>
    <row r="10396" spans="1:4">
      <c r="A10396" t="s">
        <v>43249</v>
      </c>
      <c r="B10396" t="s">
        <v>43250</v>
      </c>
      <c r="D10396" t="str">
        <f t="shared" si="162"/>
        <v>K30MNMFELW Martinez Gates Fellowship FINA K30MNMFELW</v>
      </c>
    </row>
    <row r="10397" spans="1:4">
      <c r="A10397" t="s">
        <v>43251</v>
      </c>
      <c r="B10397" t="s">
        <v>43252</v>
      </c>
      <c r="D10397" t="str">
        <f t="shared" si="162"/>
        <v>K30SCGATE2 Cooper Gates General Operating Support K30SCGATE2</v>
      </c>
    </row>
    <row r="10398" spans="1:4">
      <c r="A10398" t="s">
        <v>43253</v>
      </c>
      <c r="B10398" t="s">
        <v>43254</v>
      </c>
      <c r="D10398" t="str">
        <f t="shared" si="162"/>
        <v>K30SCGFINA Cooper Gates General Operating Support K30SCGFINA</v>
      </c>
    </row>
    <row r="10399" spans="1:4">
      <c r="A10399" t="s">
        <v>43255</v>
      </c>
      <c r="B10399" t="s">
        <v>43256</v>
      </c>
      <c r="D10399" t="str">
        <f t="shared" si="162"/>
        <v>K30DSCIRM3 Segal CIRM DISC2 12577 K30DSCIRM3</v>
      </c>
    </row>
    <row r="10400" spans="1:4">
      <c r="A10400" t="s">
        <v>43257</v>
      </c>
      <c r="B10400" t="s">
        <v>43258</v>
      </c>
      <c r="D10400" t="str">
        <f t="shared" si="162"/>
        <v>KS0PAION01 PAION Clinical Trial KS0PAION01</v>
      </c>
    </row>
    <row r="10401" spans="1:4">
      <c r="A10401" t="s">
        <v>43259</v>
      </c>
      <c r="B10401" t="s">
        <v>43260</v>
      </c>
      <c r="D10401" t="str">
        <f t="shared" si="162"/>
        <v>K30P4JPSNF CEE Pena Swiss NSF U of Lausanne sub K30P4JPSNF</v>
      </c>
    </row>
    <row r="10402" spans="1:4">
      <c r="A10402" t="s">
        <v>43261</v>
      </c>
      <c r="B10402" t="s">
        <v>43262</v>
      </c>
      <c r="D10402" t="str">
        <f t="shared" si="162"/>
        <v>K30GEAFAFI GEL ATEKWANA FAC FOR THE FUTURE FINA K30GEAFAFI</v>
      </c>
    </row>
    <row r="10403" spans="1:4">
      <c r="A10403" t="s">
        <v>43263</v>
      </c>
      <c r="B10403" t="s">
        <v>43264</v>
      </c>
      <c r="D10403" t="str">
        <f t="shared" si="162"/>
        <v>K30GEAFAFU GEL ATEKWANA FACULTY FOR THE FUTURE K30GEAFAFU</v>
      </c>
    </row>
    <row r="10404" spans="1:4">
      <c r="A10404" t="s">
        <v>43265</v>
      </c>
      <c r="B10404" t="s">
        <v>43266</v>
      </c>
      <c r="D10404" t="str">
        <f t="shared" si="162"/>
        <v>K30GEAFFTU GEL ATEKWANA FAC FOR FUTURE TUITION K30GEAFFTU</v>
      </c>
    </row>
    <row r="10405" spans="1:4">
      <c r="A10405" t="s">
        <v>43267</v>
      </c>
      <c r="B10405" t="s">
        <v>43268</v>
      </c>
      <c r="D10405" t="str">
        <f t="shared" si="162"/>
        <v>K30RABDLP1 EVE BAY PACKARD F 2021 72989 0 K30RABDLP1</v>
      </c>
    </row>
    <row r="10406" spans="1:4">
      <c r="A10406" t="s">
        <v>43269</v>
      </c>
      <c r="B10406" t="s">
        <v>43270</v>
      </c>
      <c r="D10406" t="str">
        <f t="shared" si="162"/>
        <v>K30F4BJNSF CEE Jeremic NSF Collab Seismic K30F4BJNSF</v>
      </c>
    </row>
    <row r="10407" spans="1:4">
      <c r="A10407" t="s">
        <v>43271</v>
      </c>
      <c r="B10407" t="s">
        <v>43272</v>
      </c>
      <c r="D10407" t="str">
        <f t="shared" si="162"/>
        <v>K30NRSPLS3 PLB Sinha UCR sub S 001484 PGRP K30NRSPLS3</v>
      </c>
    </row>
    <row r="10408" spans="1:4">
      <c r="A10408" t="s">
        <v>43273</v>
      </c>
      <c r="B10408" t="s">
        <v>43274</v>
      </c>
      <c r="D10408" t="str">
        <f t="shared" si="162"/>
        <v>K30SBPGRP2 Brady UCR sub S 001484 PGRP K30SBPGRP2</v>
      </c>
    </row>
    <row r="10409" spans="1:4">
      <c r="A10409" t="s">
        <v>43275</v>
      </c>
      <c r="B10409" t="s">
        <v>43276</v>
      </c>
      <c r="D10409" t="str">
        <f t="shared" si="162"/>
        <v>K30SBPGRPC Brady UCR sub S 001484 PGRP Participan K30SBPGRPC</v>
      </c>
    </row>
    <row r="10410" spans="1:4">
      <c r="A10410" t="s">
        <v>43277</v>
      </c>
      <c r="B10410" t="s">
        <v>43278</v>
      </c>
      <c r="D10410" t="str">
        <f t="shared" si="162"/>
        <v>K30APSD245 PS YOUNG CA DEPT OF FOR USING EAR 033125 K30APSD245</v>
      </c>
    </row>
    <row r="10411" spans="1:4">
      <c r="A10411" t="s">
        <v>43279</v>
      </c>
      <c r="B10411" t="s">
        <v>43280</v>
      </c>
      <c r="D10411" t="str">
        <f t="shared" si="162"/>
        <v>KS0GIBC841 MED IMGI BOWLUS CYMABAY CB8025 21838 KS0GIBC841</v>
      </c>
    </row>
    <row r="10412" spans="1:4">
      <c r="A10412" t="s">
        <v>43281</v>
      </c>
      <c r="B10412" t="s">
        <v>43282</v>
      </c>
      <c r="D10412" t="str">
        <f t="shared" si="162"/>
        <v>KS0GIME805 MED IMGI MAO JANSSEN CNTO1959CRD3001 KS0GIME805</v>
      </c>
    </row>
    <row r="10413" spans="1:4">
      <c r="A10413" t="s">
        <v>43283</v>
      </c>
      <c r="B10413" t="s">
        <v>43284</v>
      </c>
      <c r="D10413" t="str">
        <f t="shared" si="162"/>
        <v>K30ELDEFSF 8 31 24 WRC to Enhance Food Safety ELD K30ELDEFSF</v>
      </c>
    </row>
    <row r="10414" spans="1:4">
      <c r="A10414" t="s">
        <v>43285</v>
      </c>
      <c r="B10414" t="s">
        <v>43286</v>
      </c>
      <c r="D10414" t="str">
        <f t="shared" si="162"/>
        <v>K30APSFFLA PS POTTER FLANNELBUSH SIERRA K30APSFFLA</v>
      </c>
    </row>
    <row r="10415" spans="1:4">
      <c r="A10415" t="s">
        <v>43287</v>
      </c>
      <c r="B10415" t="s">
        <v>43288</v>
      </c>
      <c r="D10415" t="str">
        <f t="shared" si="162"/>
        <v>K30RGSBLM2 BLM Flannelbush in the Sierra Foothills K30RGSBLM2</v>
      </c>
    </row>
    <row r="10416" spans="1:4">
      <c r="A10416" t="s">
        <v>43289</v>
      </c>
      <c r="B10416" t="s">
        <v>43290</v>
      </c>
      <c r="D10416" t="str">
        <f t="shared" si="162"/>
        <v>K30AKPRO52 CHE KULK S CAROLINA PRO52 K30AKPRO52</v>
      </c>
    </row>
    <row r="10417" spans="1:4">
      <c r="A10417" t="s">
        <v>43291</v>
      </c>
      <c r="B10417" t="s">
        <v>43292</v>
      </c>
      <c r="D10417" t="str">
        <f t="shared" si="162"/>
        <v>K30CKPRO56 CHE KRONAWITTER S CAROLINA PRO56 K30CKPRO56</v>
      </c>
    </row>
    <row r="10418" spans="1:4">
      <c r="A10418" t="s">
        <v>43293</v>
      </c>
      <c r="B10418" t="s">
        <v>43294</v>
      </c>
      <c r="D10418" t="str">
        <f t="shared" si="162"/>
        <v>K30BND3F03 COLLAB RSCH SPATIAL PHYLOGENOMIC K30BND3F03</v>
      </c>
    </row>
    <row r="10419" spans="1:4">
      <c r="A10419" t="s">
        <v>43295</v>
      </c>
      <c r="B10419" t="s">
        <v>43296</v>
      </c>
      <c r="D10419" t="str">
        <f t="shared" si="162"/>
        <v>K30HCDURIP MAE C HARVEY DOD W911NF 23 1 0404 K30HCDURIP</v>
      </c>
    </row>
    <row r="10420" spans="1:4">
      <c r="A10420" t="s">
        <v>43297</v>
      </c>
      <c r="B10420" t="s">
        <v>43298</v>
      </c>
      <c r="D10420" t="str">
        <f t="shared" si="162"/>
        <v>K30JQYALE4 BME Qi Yale subaward FFT K30JQYALE4</v>
      </c>
    </row>
    <row r="10421" spans="1:4">
      <c r="A10421" t="s">
        <v>43299</v>
      </c>
      <c r="B10421" t="s">
        <v>43300</v>
      </c>
      <c r="D10421" t="str">
        <f t="shared" si="162"/>
        <v>K30TA83F10 ANTS DoEd P022A230015 0 ATRUJILLO 83F10 K30TA83F10</v>
      </c>
    </row>
    <row r="10422" spans="1:4">
      <c r="A10422" t="s">
        <v>43301</v>
      </c>
      <c r="B10422" t="s">
        <v>43302</v>
      </c>
      <c r="D10422" t="str">
        <f t="shared" si="162"/>
        <v>K30TA83F1F ANTS DoEd ANAMARIA TRUJILLO FINA 83F10 K30TA83F1F</v>
      </c>
    </row>
    <row r="10423" spans="1:4">
      <c r="A10423" t="s">
        <v>43303</v>
      </c>
      <c r="B10423" t="s">
        <v>43304</v>
      </c>
      <c r="D10423" t="str">
        <f t="shared" si="162"/>
        <v>K30CPEDNAF eDNA biodiversity surveys at Point Reyes K30CPEDNAF</v>
      </c>
    </row>
    <row r="10424" spans="1:4">
      <c r="A10424" t="s">
        <v>43305</v>
      </c>
      <c r="B10424" t="s">
        <v>43306</v>
      </c>
      <c r="D10424" t="str">
        <f t="shared" si="162"/>
        <v>KS0IDCS854 MED IMID COHEN AN2 THERAPEUTICS KS0IDCS854</v>
      </c>
    </row>
    <row r="10425" spans="1:4">
      <c r="A10425" t="s">
        <v>43307</v>
      </c>
      <c r="B10425" t="s">
        <v>43308</v>
      </c>
      <c r="D10425" t="str">
        <f t="shared" si="162"/>
        <v>K30F4JPMCA CEE Pena NSF MCA K30F4JPMCA</v>
      </c>
    </row>
    <row r="10426" spans="1:4">
      <c r="A10426" t="s">
        <v>43309</v>
      </c>
      <c r="B10426" t="s">
        <v>43310</v>
      </c>
      <c r="D10426" t="str">
        <f t="shared" si="162"/>
        <v>KS0JHSBEHE MED PHS HOCH MERCED CDPH CHSI KS0JHSBEHE</v>
      </c>
    </row>
    <row r="10427" spans="1:4">
      <c r="A10427" t="s">
        <v>43311</v>
      </c>
      <c r="B10427" t="s">
        <v>43312</v>
      </c>
      <c r="D10427" t="str">
        <f t="shared" si="162"/>
        <v>K30CM83F24 21CSLA Principals Coll Nkw NorthStat K30CM83F24</v>
      </c>
    </row>
    <row r="10428" spans="1:4">
      <c r="A10428" t="s">
        <v>43313</v>
      </c>
      <c r="B10428" t="s">
        <v>43314</v>
      </c>
      <c r="D10428" t="str">
        <f t="shared" si="162"/>
        <v>K30AJM3F26 12 31 23 Year 1 Woody Perennial K30AJM3F26</v>
      </c>
    </row>
    <row r="10429" spans="1:4">
      <c r="A10429" t="s">
        <v>43315</v>
      </c>
      <c r="B10429" t="s">
        <v>43316</v>
      </c>
      <c r="D10429" t="str">
        <f t="shared" si="162"/>
        <v>K30APSFC33 PS CHETELAT USDA ARS Maintenance 092228 K30APSFC33</v>
      </c>
    </row>
    <row r="10430" spans="1:4">
      <c r="A10430" t="s">
        <v>43317</v>
      </c>
      <c r="B10430" t="s">
        <v>43318</v>
      </c>
      <c r="D10430" t="str">
        <f t="shared" si="162"/>
        <v>K30MKB3054 NUTR RSA 58 2032 3 054 Kable K30MKB3054</v>
      </c>
    </row>
    <row r="10431" spans="1:4">
      <c r="A10431" t="s">
        <v>43319</v>
      </c>
      <c r="B10431" t="s">
        <v>43320</v>
      </c>
      <c r="D10431" t="str">
        <f t="shared" si="162"/>
        <v>K30MEN23T1 MEN Mendocino Co GENT 2023 46 C114458 K30MEN23T1</v>
      </c>
    </row>
    <row r="10432" spans="1:4">
      <c r="A10432" t="s">
        <v>43321</v>
      </c>
      <c r="B10432" t="s">
        <v>43322</v>
      </c>
      <c r="D10432" t="str">
        <f t="shared" si="162"/>
        <v>K30MRP23T1 MRP Mariposa Co GENT 2023 18 C114459 K30MRP23T1</v>
      </c>
    </row>
    <row r="10433" spans="1:4">
      <c r="A10433" t="s">
        <v>43323</v>
      </c>
      <c r="B10433" t="s">
        <v>43324</v>
      </c>
      <c r="D10433" t="str">
        <f t="shared" si="162"/>
        <v>K30SBA23T1 SBA Santa Barbara GENT 2023 54 C114439 K30SBA23T1</v>
      </c>
    </row>
    <row r="10434" spans="1:4">
      <c r="A10434" t="s">
        <v>43325</v>
      </c>
      <c r="B10434" t="s">
        <v>43326</v>
      </c>
      <c r="D10434" t="str">
        <f t="shared" si="162"/>
        <v>KS0CAPN505 MED IMCA PEZESHKIAN METRONIC EP FLW FY24 KS0CAPN505</v>
      </c>
    </row>
    <row r="10435" spans="1:4">
      <c r="A10435" t="s">
        <v>43327</v>
      </c>
      <c r="B10435" t="s">
        <v>43328</v>
      </c>
      <c r="D10435" t="str">
        <f t="shared" ref="D10435:D10498" si="163">A10435&amp;" "&amp;B10435</f>
        <v>K304875138 I 5 Wildlife Connectivity Planning FS K304875138</v>
      </c>
    </row>
    <row r="10436" spans="1:4">
      <c r="A10436" t="s">
        <v>43329</v>
      </c>
      <c r="B10436" t="s">
        <v>43330</v>
      </c>
      <c r="D10436" t="str">
        <f t="shared" si="163"/>
        <v>KS0CAAS501 MED IMCA ATREJA LU ACC AFC QI AWARD KS0CAAS501</v>
      </c>
    </row>
    <row r="10437" spans="1:4">
      <c r="A10437" t="s">
        <v>43331</v>
      </c>
      <c r="B10437" t="s">
        <v>43332</v>
      </c>
      <c r="D10437" t="str">
        <f t="shared" si="163"/>
        <v>K30ABZWAAN BRITT PRIVATE AWARD NETHERLANDS K30ABZWAAN</v>
      </c>
    </row>
    <row r="10438" spans="1:4">
      <c r="A10438" t="s">
        <v>43333</v>
      </c>
      <c r="B10438" t="s">
        <v>43334</v>
      </c>
      <c r="D10438" t="str">
        <f t="shared" si="163"/>
        <v>K30SCZWAAN CHAN PRIVATE AWARD NETHERLANDS K30SCZWAAN</v>
      </c>
    </row>
    <row r="10439" spans="1:4">
      <c r="A10439" t="s">
        <v>43335</v>
      </c>
      <c r="B10439" t="s">
        <v>43336</v>
      </c>
      <c r="D10439" t="str">
        <f t="shared" si="163"/>
        <v>KS0B202CRC MED Neurology Actelion B202 EXT Study KS0B202CRC</v>
      </c>
    </row>
    <row r="10440" spans="1:4">
      <c r="A10440" t="s">
        <v>43337</v>
      </c>
      <c r="B10440" t="s">
        <v>43338</v>
      </c>
      <c r="D10440" t="str">
        <f t="shared" si="163"/>
        <v>KS0CAACTE1 MED IMCA ACTELION EXTENSION STUDY LOW KS0CAACTE1</v>
      </c>
    </row>
    <row r="10441" spans="1:4">
      <c r="A10441" t="s">
        <v>43339</v>
      </c>
      <c r="B10441" t="s">
        <v>43340</v>
      </c>
      <c r="D10441" t="str">
        <f t="shared" si="163"/>
        <v>KS0MAACTL2 APPERSON ACTELION AC 058B202 06 24 KS0MAACTL2</v>
      </c>
    </row>
    <row r="10442" spans="1:4">
      <c r="A10442" t="s">
        <v>43341</v>
      </c>
      <c r="B10442" t="s">
        <v>43342</v>
      </c>
      <c r="D10442" t="str">
        <f t="shared" si="163"/>
        <v>KS0PMAJ801 MED IMPM ADAMS ACTELION EXTENSION STUDY KS0PMAJ801</v>
      </c>
    </row>
    <row r="10443" spans="1:4">
      <c r="A10443" t="s">
        <v>43343</v>
      </c>
      <c r="B10443" t="s">
        <v>43344</v>
      </c>
      <c r="D10443" t="str">
        <f t="shared" si="163"/>
        <v>KS0PMSC801 MED IMPM SEBAT ACTELION EXTENSION STUDY KS0PMSC801</v>
      </c>
    </row>
    <row r="10444" spans="1:4">
      <c r="A10444" t="s">
        <v>43345</v>
      </c>
      <c r="B10444" t="s">
        <v>43346</v>
      </c>
      <c r="D10444" t="str">
        <f t="shared" si="163"/>
        <v>KS0PMSM801 MED IMPM SISITKI ACTELION EXTENSION KS0PMSM801</v>
      </c>
    </row>
    <row r="10445" spans="1:4">
      <c r="A10445" t="s">
        <v>43347</v>
      </c>
      <c r="B10445" t="s">
        <v>43348</v>
      </c>
      <c r="D10445" t="str">
        <f t="shared" si="163"/>
        <v>KS0HOTJ809 MED IMCT TUSCANO CELGENE RV PI NHL 044 KS0HOTJ809</v>
      </c>
    </row>
    <row r="10446" spans="1:4">
      <c r="A10446" t="s">
        <v>43349</v>
      </c>
      <c r="B10446" t="s">
        <v>43350</v>
      </c>
      <c r="D10446" t="str">
        <f t="shared" si="163"/>
        <v>KS0HOTJ814 MED IMCT TUSCANO CELGENE CO RVNHLPI0488 KS0HOTJ814</v>
      </c>
    </row>
    <row r="10447" spans="1:4">
      <c r="A10447" t="s">
        <v>43351</v>
      </c>
      <c r="B10447" t="s">
        <v>43352</v>
      </c>
      <c r="D10447" t="str">
        <f t="shared" si="163"/>
        <v>KS0KK84695 KIM PLGA Poly L Lysine Scaffold Pilot KS0KK84695</v>
      </c>
    </row>
    <row r="10448" spans="1:4">
      <c r="A10448" t="s">
        <v>43353</v>
      </c>
      <c r="B10448" t="s">
        <v>43354</v>
      </c>
      <c r="D10448" t="str">
        <f t="shared" si="163"/>
        <v>KS0FTEG801 GIZA ZIMMER PROSP POST MKT 03 24 KS0FTEG801</v>
      </c>
    </row>
    <row r="10449" spans="1:4">
      <c r="A10449" t="s">
        <v>43355</v>
      </c>
      <c r="B10449" t="s">
        <v>43356</v>
      </c>
      <c r="D10449" t="str">
        <f t="shared" si="163"/>
        <v>KS0MDPRI01 MDxHealth PRIORITY 3 18 12 21 KS0MDPRI01</v>
      </c>
    </row>
    <row r="10450" spans="1:4">
      <c r="A10450" t="s">
        <v>43357</v>
      </c>
      <c r="B10450" t="s">
        <v>43358</v>
      </c>
      <c r="D10450" t="str">
        <f t="shared" si="163"/>
        <v>KS0NNEXT10 MCDONALD NIH NEURONEXT YEAR 10 06 21 KS0NNEXT10</v>
      </c>
    </row>
    <row r="10451" spans="1:4">
      <c r="A10451" t="s">
        <v>43359</v>
      </c>
      <c r="B10451" t="s">
        <v>43360</v>
      </c>
      <c r="D10451" t="str">
        <f t="shared" si="163"/>
        <v>KS0NNEXT11 MCDONALD NIH NEURONEXT YEAR 11 06 22 KS0NNEXT11</v>
      </c>
    </row>
    <row r="10452" spans="1:4">
      <c r="A10452" t="s">
        <v>43361</v>
      </c>
      <c r="B10452" t="s">
        <v>43362</v>
      </c>
      <c r="D10452" t="str">
        <f t="shared" si="163"/>
        <v>KS0NNEXT12 MCDONALD NIH NEURONEXT YEAR 12 06 23 KS0NNEXT12</v>
      </c>
    </row>
    <row r="10453" spans="1:4">
      <c r="A10453" t="s">
        <v>43363</v>
      </c>
      <c r="B10453" t="s">
        <v>43364</v>
      </c>
      <c r="D10453" t="str">
        <f t="shared" si="163"/>
        <v>KS0PMNEXT8 MCDONALD NIH NEURONEXT YEAR 8 06 19 KS0PMNEXT8</v>
      </c>
    </row>
    <row r="10454" spans="1:4">
      <c r="A10454" t="s">
        <v>43365</v>
      </c>
      <c r="B10454" t="s">
        <v>43366</v>
      </c>
      <c r="D10454" t="str">
        <f t="shared" si="163"/>
        <v>KS0PMNEXT9 MCDONALD NIH NEURONEXT YEAR 9 06 20 KS0PMNEXT9</v>
      </c>
    </row>
    <row r="10455" spans="1:4">
      <c r="A10455" t="s">
        <v>43367</v>
      </c>
      <c r="B10455" t="s">
        <v>43368</v>
      </c>
      <c r="D10455" t="str">
        <f t="shared" si="163"/>
        <v>K30TEQUIT1 CA Quits State Contract Tong Year 1 K30TEQUIT1</v>
      </c>
    </row>
    <row r="10456" spans="1:4">
      <c r="A10456" t="s">
        <v>43369</v>
      </c>
      <c r="B10456" t="s">
        <v>43370</v>
      </c>
      <c r="D10456" t="str">
        <f t="shared" si="163"/>
        <v>K30TEQUIT2 CA Quits State Contract Tong Year 2 K30TEQUIT2</v>
      </c>
    </row>
    <row r="10457" spans="1:4">
      <c r="A10457" t="s">
        <v>43371</v>
      </c>
      <c r="B10457" t="s">
        <v>43372</v>
      </c>
      <c r="D10457" t="str">
        <f t="shared" si="163"/>
        <v>K30TEQUIT3 CA Quits State Contract Tong Year 3 K30TEQUIT3</v>
      </c>
    </row>
    <row r="10458" spans="1:4">
      <c r="A10458" t="s">
        <v>43373</v>
      </c>
      <c r="B10458" t="s">
        <v>43374</v>
      </c>
      <c r="D10458" t="str">
        <f t="shared" si="163"/>
        <v>K30TEQUIT4 CA Quits State Contract Tong Year 4 K30TEQUIT4</v>
      </c>
    </row>
    <row r="10459" spans="1:4">
      <c r="A10459" t="s">
        <v>43375</v>
      </c>
      <c r="B10459" t="s">
        <v>43376</v>
      </c>
      <c r="D10459" t="str">
        <f t="shared" si="163"/>
        <v>K30TEQUIT5 CA Quits State Contract Tong Year 5 K30TEQUIT5</v>
      </c>
    </row>
    <row r="10460" spans="1:4">
      <c r="A10460" t="s">
        <v>43377</v>
      </c>
      <c r="B10460" t="s">
        <v>43378</v>
      </c>
      <c r="D10460" t="str">
        <f t="shared" si="163"/>
        <v>K30TEQUIT6 CA Quits State Contract Tong Year 6 K30TEQUIT6</v>
      </c>
    </row>
    <row r="10461" spans="1:4">
      <c r="A10461" t="s">
        <v>43379</v>
      </c>
      <c r="B10461" t="s">
        <v>43380</v>
      </c>
      <c r="D10461" t="str">
        <f t="shared" si="163"/>
        <v>KS0YISPA01 Izumiya NCI R01 225266 Spatiotemporal KS0YISPA01</v>
      </c>
    </row>
    <row r="10462" spans="1:4">
      <c r="A10462" t="s">
        <v>43381</v>
      </c>
      <c r="B10462" t="s">
        <v>43382</v>
      </c>
      <c r="D10462" t="str">
        <f t="shared" si="163"/>
        <v>KS0SPTRU10 MED OPH PI PARK NEI UG1 2018 2023 KS0SPTRU10</v>
      </c>
    </row>
    <row r="10463" spans="1:4">
      <c r="A10463" t="s">
        <v>43383</v>
      </c>
      <c r="B10463" t="s">
        <v>43384</v>
      </c>
      <c r="D10463" t="str">
        <f t="shared" si="163"/>
        <v>KS0SPTRU11 MED OPH PI PARK NEI UG1 RESTRICTED FUNDS KS0SPTRU11</v>
      </c>
    </row>
    <row r="10464" spans="1:4">
      <c r="A10464" t="s">
        <v>43385</v>
      </c>
      <c r="B10464" t="s">
        <v>43386</v>
      </c>
      <c r="D10464" t="str">
        <f t="shared" si="163"/>
        <v>KS0SPTRU12 MED OPH PI PARK NEI UG1 RESTRICTED FUNDS KS0SPTRU12</v>
      </c>
    </row>
    <row r="10465" spans="1:4">
      <c r="A10465" t="s">
        <v>43387</v>
      </c>
      <c r="B10465" t="s">
        <v>43388</v>
      </c>
      <c r="D10465" t="str">
        <f t="shared" si="163"/>
        <v>KS0SPTRU13 MED OPH PI PARK NEI UG1 2018 2023 KS0SPTRU13</v>
      </c>
    </row>
    <row r="10466" spans="1:4">
      <c r="A10466" t="s">
        <v>43389</v>
      </c>
      <c r="B10466" t="s">
        <v>43390</v>
      </c>
      <c r="D10466" t="str">
        <f t="shared" si="163"/>
        <v>KS0SPTRU14 MED OPH PI PARK NEI UG1 RESTRICTED FUNDS KS0SPTRU14</v>
      </c>
    </row>
    <row r="10467" spans="1:4">
      <c r="A10467" t="s">
        <v>43391</v>
      </c>
      <c r="B10467" t="s">
        <v>43392</v>
      </c>
      <c r="D10467" t="str">
        <f t="shared" si="163"/>
        <v>KS0SPTRU15 MED OPH PI PARK NEI UG1 RESTRICTED FUNDS KS0SPTRU15</v>
      </c>
    </row>
    <row r="10468" spans="1:4">
      <c r="A10468" t="s">
        <v>43393</v>
      </c>
      <c r="B10468" t="s">
        <v>43394</v>
      </c>
      <c r="D10468" t="str">
        <f t="shared" si="163"/>
        <v>KS0SPTRU16 MED OPH PI PARK NEI UG1 2018 2023 KS0SPTRU16</v>
      </c>
    </row>
    <row r="10469" spans="1:4">
      <c r="A10469" t="s">
        <v>43395</v>
      </c>
      <c r="B10469" t="s">
        <v>43396</v>
      </c>
      <c r="D10469" t="str">
        <f t="shared" si="163"/>
        <v>KS0SPTRU17 MED OPH PI PARK NEI UG1 RESTRICTED FUNDS KS0SPTRU17</v>
      </c>
    </row>
    <row r="10470" spans="1:4">
      <c r="A10470" t="s">
        <v>43397</v>
      </c>
      <c r="B10470" t="s">
        <v>43398</v>
      </c>
      <c r="D10470" t="str">
        <f t="shared" si="163"/>
        <v>KS0SPTRU18 MED OPH PI PARK NEI UG1 RESTRICTED FUNDS KS0SPTRU18</v>
      </c>
    </row>
    <row r="10471" spans="1:4">
      <c r="A10471" t="s">
        <v>43399</v>
      </c>
      <c r="B10471" t="s">
        <v>43400</v>
      </c>
      <c r="D10471" t="str">
        <f t="shared" si="163"/>
        <v>KS0SPTRUS2 MED OPH PI PARK NEI UG1 RESTRICTED FUNDS KS0SPTRUS2</v>
      </c>
    </row>
    <row r="10472" spans="1:4">
      <c r="A10472" t="s">
        <v>43401</v>
      </c>
      <c r="B10472" t="s">
        <v>43402</v>
      </c>
      <c r="D10472" t="str">
        <f t="shared" si="163"/>
        <v>KS0SPTRUS3 MED OPH PI PARK NEI UG1 RESTRICTED FUNDS KS0SPTRUS3</v>
      </c>
    </row>
    <row r="10473" spans="1:4">
      <c r="A10473" t="s">
        <v>43403</v>
      </c>
      <c r="B10473" t="s">
        <v>43404</v>
      </c>
      <c r="D10473" t="str">
        <f t="shared" si="163"/>
        <v>KS0SPTRUS4 MED OPH PI PARK NEI UG1 2018 2023 KS0SPTRUS4</v>
      </c>
    </row>
    <row r="10474" spans="1:4">
      <c r="A10474" t="s">
        <v>43405</v>
      </c>
      <c r="B10474" t="s">
        <v>43406</v>
      </c>
      <c r="D10474" t="str">
        <f t="shared" si="163"/>
        <v>KS0SPTRUS5 MED OPH PI PARK NEI UG1 RESTRICTED FUNDS KS0SPTRUS5</v>
      </c>
    </row>
    <row r="10475" spans="1:4">
      <c r="A10475" t="s">
        <v>43407</v>
      </c>
      <c r="B10475" t="s">
        <v>43408</v>
      </c>
      <c r="D10475" t="str">
        <f t="shared" si="163"/>
        <v>KS0SPTRUS6 MED OPH PI PARK NEI UG1 RESTRICTED FUNDS KS0SPTRUS6</v>
      </c>
    </row>
    <row r="10476" spans="1:4">
      <c r="A10476" t="s">
        <v>43409</v>
      </c>
      <c r="B10476" t="s">
        <v>43410</v>
      </c>
      <c r="D10476" t="str">
        <f t="shared" si="163"/>
        <v>KS0SPTRUS7 MED OPH PI PARK NEI UG1 2018 2023 KS0SPTRUS7</v>
      </c>
    </row>
    <row r="10477" spans="1:4">
      <c r="A10477" t="s">
        <v>43411</v>
      </c>
      <c r="B10477" t="s">
        <v>43412</v>
      </c>
      <c r="D10477" t="str">
        <f t="shared" si="163"/>
        <v>KS0SPTRUS8 MED OPH PI PARK NEI UG1 RESTRICTED FUNDS KS0SPTRUS8</v>
      </c>
    </row>
    <row r="10478" spans="1:4">
      <c r="A10478" t="s">
        <v>43413</v>
      </c>
      <c r="B10478" t="s">
        <v>43414</v>
      </c>
      <c r="D10478" t="str">
        <f t="shared" si="163"/>
        <v>KS0SPTRUS9 MED OPH PI PARK NEI UG1 RESTRICTED FUNDS KS0SPTRUS9</v>
      </c>
    </row>
    <row r="10479" spans="1:4">
      <c r="A10479" t="s">
        <v>43415</v>
      </c>
      <c r="B10479" t="s">
        <v>43416</v>
      </c>
      <c r="D10479" t="str">
        <f t="shared" si="163"/>
        <v>KS0SPTRUST MED OPH PI PARK NEI UG1 2018 2023 KS0SPTRUST</v>
      </c>
    </row>
    <row r="10480" spans="1:4">
      <c r="A10480" t="s">
        <v>43417</v>
      </c>
      <c r="B10480" t="s">
        <v>43418</v>
      </c>
      <c r="D10480" t="str">
        <f t="shared" si="163"/>
        <v>KS0JZ84B33 MED PHYSIO MEM BIO NIH ZHENG NIH KS0JZ84B33</v>
      </c>
    </row>
    <row r="10481" spans="1:4">
      <c r="A10481" t="s">
        <v>43419</v>
      </c>
      <c r="B10481" t="s">
        <v>43420</v>
      </c>
      <c r="D10481" t="str">
        <f t="shared" si="163"/>
        <v>KS0JZSUPPL Zheng NH Supplemental Funding KS0JZSUPPL</v>
      </c>
    </row>
    <row r="10482" spans="1:4">
      <c r="A10482" t="s">
        <v>43421</v>
      </c>
      <c r="B10482" t="s">
        <v>43422</v>
      </c>
      <c r="D10482" t="str">
        <f t="shared" si="163"/>
        <v>KS0HOMC800 MED IMHO CHO ADURO BIOTECH ADU CL 12 KS0HOMC800</v>
      </c>
    </row>
    <row r="10483" spans="1:4">
      <c r="A10483" t="s">
        <v>43423</v>
      </c>
      <c r="B10483" t="s">
        <v>43424</v>
      </c>
      <c r="D10483" t="str">
        <f t="shared" si="163"/>
        <v>KS0MRMALLI Rogawski Mallinckrodt 6 30 23 KS0MRMALLI</v>
      </c>
    </row>
    <row r="10484" spans="1:4">
      <c r="A10484" t="s">
        <v>43425</v>
      </c>
      <c r="B10484" t="s">
        <v>43426</v>
      </c>
      <c r="D10484" t="str">
        <f t="shared" si="163"/>
        <v>KS0LB84B63 MED PHYSIO MEM BIO NSF BORODINSKY KS0LB84B63</v>
      </c>
    </row>
    <row r="10485" spans="1:4">
      <c r="A10485" t="s">
        <v>43427</v>
      </c>
      <c r="B10485" t="s">
        <v>43428</v>
      </c>
      <c r="D10485" t="str">
        <f t="shared" si="163"/>
        <v>K30APSF967 DRAKAKAKI NSF DISSECTING MOLECULAR MECHA K30APSF967</v>
      </c>
    </row>
    <row r="10486" spans="1:4">
      <c r="A10486" t="s">
        <v>43429</v>
      </c>
      <c r="B10486" t="s">
        <v>43430</v>
      </c>
      <c r="D10486" t="str">
        <f t="shared" si="163"/>
        <v>K30APSF969 DRAKAKAKI NSF PARTICIPANT SUPPORT K30APSF969</v>
      </c>
    </row>
    <row r="10487" spans="1:4">
      <c r="A10487" t="s">
        <v>43431</v>
      </c>
      <c r="B10487" t="s">
        <v>43432</v>
      </c>
      <c r="D10487" t="str">
        <f t="shared" si="163"/>
        <v>K30APSJ112 PS DRAKAKAKI NSF FINA K30APSJ112</v>
      </c>
    </row>
    <row r="10488" spans="1:4">
      <c r="A10488" t="s">
        <v>43433</v>
      </c>
      <c r="B10488" t="s">
        <v>43434</v>
      </c>
      <c r="D10488" t="str">
        <f t="shared" si="163"/>
        <v>K30COXZAKI F2020 Zaki Jawaid GSR K30COXZAKI</v>
      </c>
    </row>
    <row r="10489" spans="1:4">
      <c r="A10489" t="s">
        <v>43435</v>
      </c>
      <c r="B10489" t="s">
        <v>43436</v>
      </c>
      <c r="D10489" t="str">
        <f t="shared" si="163"/>
        <v>K30JTNIH71 NPB Trimmer NIH SantanaMPIR01 K30JTNIH71</v>
      </c>
    </row>
    <row r="10490" spans="1:4">
      <c r="A10490" t="s">
        <v>43437</v>
      </c>
      <c r="B10490" t="s">
        <v>43438</v>
      </c>
      <c r="D10490" t="str">
        <f t="shared" si="163"/>
        <v>KS0FS84B71 MED PHYSIO MEM BIO NIH SantanaMPIR01 KS0FS84B71</v>
      </c>
    </row>
    <row r="10491" spans="1:4">
      <c r="A10491" t="s">
        <v>43439</v>
      </c>
      <c r="B10491" t="s">
        <v>43440</v>
      </c>
      <c r="D10491" t="str">
        <f t="shared" si="163"/>
        <v>KS0JTNIH72 NPB Trimmer NIH SantanaMPIR01 KS0JTNIH72</v>
      </c>
    </row>
    <row r="10492" spans="1:4">
      <c r="A10492" t="s">
        <v>43441</v>
      </c>
      <c r="B10492" t="s">
        <v>43442</v>
      </c>
      <c r="D10492" t="str">
        <f t="shared" si="163"/>
        <v>K30TRGR41A ETOX NIH TRAINING GRANT YEAR 41 6 30 19 K30TRGR41A</v>
      </c>
    </row>
    <row r="10493" spans="1:4">
      <c r="A10493" t="s">
        <v>43443</v>
      </c>
      <c r="B10493" t="s">
        <v>43444</v>
      </c>
      <c r="D10493" t="str">
        <f t="shared" si="163"/>
        <v>K30TRGR41H ETOX NIH TG YEAR 41 HEALTH INSUR6 30 19 K30TRGR41H</v>
      </c>
    </row>
    <row r="10494" spans="1:4">
      <c r="A10494" t="s">
        <v>43445</v>
      </c>
      <c r="B10494" t="s">
        <v>43446</v>
      </c>
      <c r="D10494" t="str">
        <f t="shared" si="163"/>
        <v>K30TRGR41S ETOX NIH TG YEAR 41 STIPENDS FEES K30TRGR41S</v>
      </c>
    </row>
    <row r="10495" spans="1:4">
      <c r="A10495" t="s">
        <v>43447</v>
      </c>
      <c r="B10495" t="s">
        <v>43448</v>
      </c>
      <c r="D10495" t="str">
        <f t="shared" si="163"/>
        <v>K30TRGR42A ETOX NIH TRAINING GRANT YEAR 42 6 30 20 K30TRGR42A</v>
      </c>
    </row>
    <row r="10496" spans="1:4">
      <c r="A10496" t="s">
        <v>43449</v>
      </c>
      <c r="B10496" t="s">
        <v>43450</v>
      </c>
      <c r="D10496" t="str">
        <f t="shared" si="163"/>
        <v>K30TRGR42H ETOX NIH TG YEAR 42 HEALTH INSUR6 30 20 K30TRGR42H</v>
      </c>
    </row>
    <row r="10497" spans="1:4">
      <c r="A10497" t="s">
        <v>43451</v>
      </c>
      <c r="B10497" t="s">
        <v>43452</v>
      </c>
      <c r="D10497" t="str">
        <f t="shared" si="163"/>
        <v>K30TRGR42S ETOX NIH TG YEAR 42 STIPENDS FEES K30TRGR42S</v>
      </c>
    </row>
    <row r="10498" spans="1:4">
      <c r="A10498" t="s">
        <v>43453</v>
      </c>
      <c r="B10498" t="s">
        <v>43454</v>
      </c>
      <c r="D10498" t="str">
        <f t="shared" si="163"/>
        <v>K30TRGR43A ETOX NIH TRAINING GRANT YEAR 43 6 30 21 K30TRGR43A</v>
      </c>
    </row>
    <row r="10499" spans="1:4">
      <c r="A10499" t="s">
        <v>43455</v>
      </c>
      <c r="B10499" t="s">
        <v>43456</v>
      </c>
      <c r="D10499" t="str">
        <f t="shared" ref="D10499:D10562" si="164">A10499&amp;" "&amp;B10499</f>
        <v>K30TRGR43H ETOX NIH TG YEAR 43 HEALTH INSUR6 30 21 K30TRGR43H</v>
      </c>
    </row>
    <row r="10500" spans="1:4">
      <c r="A10500" t="s">
        <v>43457</v>
      </c>
      <c r="B10500" t="s">
        <v>43458</v>
      </c>
      <c r="D10500" t="str">
        <f t="shared" si="164"/>
        <v>K30TRGR43S ETOX NIH TG YEAR 43 STIPENDS FEES K30TRGR43S</v>
      </c>
    </row>
    <row r="10501" spans="1:4">
      <c r="A10501" t="s">
        <v>43459</v>
      </c>
      <c r="B10501" t="s">
        <v>43460</v>
      </c>
      <c r="D10501" t="str">
        <f t="shared" si="164"/>
        <v>K30TRGR44A ETOX NIH TRAINING GRANT YEAR 44 6 30 22 K30TRGR44A</v>
      </c>
    </row>
    <row r="10502" spans="1:4">
      <c r="A10502" t="s">
        <v>43461</v>
      </c>
      <c r="B10502" t="s">
        <v>43462</v>
      </c>
      <c r="D10502" t="str">
        <f t="shared" si="164"/>
        <v>K30TRGR44H ETOX NIH TG YEAR 44 HEALTH INSUR6 30 22 K30TRGR44H</v>
      </c>
    </row>
    <row r="10503" spans="1:4">
      <c r="A10503" t="s">
        <v>43463</v>
      </c>
      <c r="B10503" t="s">
        <v>43464</v>
      </c>
      <c r="D10503" t="str">
        <f t="shared" si="164"/>
        <v>K30TRGR44S ETOX NIH TG YEAR 44 STIPENDS FEES K30TRGR44S</v>
      </c>
    </row>
    <row r="10504" spans="1:4">
      <c r="A10504" t="s">
        <v>43465</v>
      </c>
      <c r="B10504" t="s">
        <v>43466</v>
      </c>
      <c r="D10504" t="str">
        <f t="shared" si="164"/>
        <v>K30TRGR45A ETOX NIH TRAINING GRANT YEAR 45 K30TRGR45A</v>
      </c>
    </row>
    <row r="10505" spans="1:4">
      <c r="A10505" t="s">
        <v>43467</v>
      </c>
      <c r="B10505" t="s">
        <v>43468</v>
      </c>
      <c r="D10505" t="str">
        <f t="shared" si="164"/>
        <v>K30TRGR45C ETOX NIH TRAINING GRANT Y45 Childsupprt K30TRGR45C</v>
      </c>
    </row>
    <row r="10506" spans="1:4">
      <c r="A10506" t="s">
        <v>43469</v>
      </c>
      <c r="B10506" t="s">
        <v>43470</v>
      </c>
      <c r="D10506" t="str">
        <f t="shared" si="164"/>
        <v>K30TRGR45H ETOX NIH TG YEAR 45 HEALTH INSUR6 30 23 K30TRGR45H</v>
      </c>
    </row>
    <row r="10507" spans="1:4">
      <c r="A10507" t="s">
        <v>43471</v>
      </c>
      <c r="B10507" t="s">
        <v>43472</v>
      </c>
      <c r="D10507" t="str">
        <f t="shared" si="164"/>
        <v>K30TRGR45S ETOX NIH TG YEAR 45 STIPENDS FEES K30TRGR45S</v>
      </c>
    </row>
    <row r="10508" spans="1:4">
      <c r="A10508" t="s">
        <v>43473</v>
      </c>
      <c r="B10508" t="s">
        <v>43474</v>
      </c>
      <c r="D10508" t="str">
        <f t="shared" si="164"/>
        <v>K30P4AM001 CEE ELECTRIC POWER RESEARCH INSTIT K30P4AM001</v>
      </c>
    </row>
    <row r="10509" spans="1:4">
      <c r="A10509" t="s">
        <v>43475</v>
      </c>
      <c r="B10509" t="s">
        <v>43476</v>
      </c>
      <c r="D10509" t="str">
        <f t="shared" si="164"/>
        <v>K30KA2060F SG OPTIMIZING TEMP DISEASE MANAGEMENT K30KA2060F</v>
      </c>
    </row>
    <row r="10510" spans="1:4">
      <c r="A10510" t="s">
        <v>43477</v>
      </c>
      <c r="B10510" t="s">
        <v>43478</v>
      </c>
      <c r="D10510" t="str">
        <f t="shared" si="164"/>
        <v>K30KA2060T SG OPTIMIZING TEMP DISEASE TRAINEE K30KA2060T</v>
      </c>
    </row>
    <row r="10511" spans="1:4">
      <c r="A10511" t="s">
        <v>43479</v>
      </c>
      <c r="B10511" t="s">
        <v>43480</v>
      </c>
      <c r="D10511" t="str">
        <f t="shared" si="164"/>
        <v>KS0ASSDSU1 Stahmer SDSU IES 7 19 6 24 spo A20 009 KS0ASSDSU1</v>
      </c>
    </row>
    <row r="10512" spans="1:4">
      <c r="A10512" t="s">
        <v>43481</v>
      </c>
      <c r="B10512" t="s">
        <v>43482</v>
      </c>
      <c r="D10512" t="str">
        <f t="shared" si="164"/>
        <v>KS0ASSDSU2 Stahmer SDSU IES 7 19 6 24 spo A20 009 KS0ASSDSU2</v>
      </c>
    </row>
    <row r="10513" spans="1:4">
      <c r="A10513" t="s">
        <v>43483</v>
      </c>
      <c r="B10513" t="s">
        <v>43484</v>
      </c>
      <c r="D10513" t="str">
        <f t="shared" si="164"/>
        <v>KS0ASSDSU3 Stahmer SDSU IES 7 19 6 24 spo A20 009 KS0ASSDSU3</v>
      </c>
    </row>
    <row r="10514" spans="1:4">
      <c r="A10514" t="s">
        <v>43485</v>
      </c>
      <c r="B10514" t="s">
        <v>43486</v>
      </c>
      <c r="D10514" t="str">
        <f t="shared" si="164"/>
        <v>KS0ASSDSU4 Stahmer SDSU IES 7 19 6 24 spo A20 009 KS0ASSDSU4</v>
      </c>
    </row>
    <row r="10515" spans="1:4">
      <c r="A10515" t="s">
        <v>43487</v>
      </c>
      <c r="B10515" t="s">
        <v>43488</v>
      </c>
      <c r="D10515" t="str">
        <f t="shared" si="164"/>
        <v>KS0ASSDSUS Stahmer SDSU IES 7 19 6 24 spo A20 009 KS0ASSDSUS</v>
      </c>
    </row>
    <row r="10516" spans="1:4">
      <c r="A10516" t="s">
        <v>43489</v>
      </c>
      <c r="B10516" t="s">
        <v>43490</v>
      </c>
      <c r="D10516" t="str">
        <f t="shared" si="164"/>
        <v>K30SG84C05 GSM IDIPA Grant Garcia K30SG84C05</v>
      </c>
    </row>
    <row r="10517" spans="1:4">
      <c r="A10517" t="s">
        <v>43491</v>
      </c>
      <c r="B10517" t="s">
        <v>43492</v>
      </c>
      <c r="D10517" t="str">
        <f t="shared" si="164"/>
        <v>K30PSYRFB3 PSY Ledgerwood NSF 1941440 0 K30PSYRFB3</v>
      </c>
    </row>
    <row r="10518" spans="1:4">
      <c r="A10518" t="s">
        <v>43493</v>
      </c>
      <c r="B10518" t="s">
        <v>43494</v>
      </c>
      <c r="D10518" t="str">
        <f t="shared" si="164"/>
        <v>KS0SLSONGB LI SONG BROWN RESIDENCY GRANT FY20 23 KS0SLSONGB</v>
      </c>
    </row>
    <row r="10519" spans="1:4">
      <c r="A10519" t="s">
        <v>43495</v>
      </c>
      <c r="B10519" t="s">
        <v>43496</v>
      </c>
      <c r="D10519" t="str">
        <f t="shared" si="164"/>
        <v>K30PT20BPA BEAL ProQR Thereapeutics Award 2020 K30PT20BPA</v>
      </c>
    </row>
    <row r="10520" spans="1:4">
      <c r="A10520" t="s">
        <v>43497</v>
      </c>
      <c r="B10520" t="s">
        <v>43498</v>
      </c>
      <c r="D10520" t="str">
        <f t="shared" si="164"/>
        <v>K30PT22BPA BEAL ProQR Thereapeutics Award 2022 K30PT22BPA</v>
      </c>
    </row>
    <row r="10521" spans="1:4">
      <c r="A10521" t="s">
        <v>43499</v>
      </c>
      <c r="B10521" t="s">
        <v>43500</v>
      </c>
      <c r="D10521" t="str">
        <f t="shared" si="164"/>
        <v>KS0RSBC510 CHRISTIANSEN NIH R01 11 24 KS0RSBC510</v>
      </c>
    </row>
    <row r="10522" spans="1:4">
      <c r="A10522" t="s">
        <v>43501</v>
      </c>
      <c r="B10522" t="s">
        <v>43502</v>
      </c>
      <c r="D10522" t="str">
        <f t="shared" si="164"/>
        <v>KS0RSBC512 CHRISTIANSEN NIH R01 ADMIN SUP 12 31 24 KS0RSBC512</v>
      </c>
    </row>
    <row r="10523" spans="1:4">
      <c r="A10523" t="s">
        <v>43503</v>
      </c>
      <c r="B10523" t="s">
        <v>43504</v>
      </c>
      <c r="D10523" t="str">
        <f t="shared" si="164"/>
        <v>KS0KTAM600 MED IMKT ALNIMRI NATERA A20 3487 0 KS0KTAM600</v>
      </c>
    </row>
    <row r="10524" spans="1:4">
      <c r="A10524" t="s">
        <v>43505</v>
      </c>
      <c r="B10524" t="s">
        <v>43506</v>
      </c>
      <c r="D10524" t="str">
        <f t="shared" si="164"/>
        <v>KS0HOGD852 MED IMHO GANDARA AMGEN 20190135 KS0HOGD852</v>
      </c>
    </row>
    <row r="10525" spans="1:4">
      <c r="A10525" t="s">
        <v>43507</v>
      </c>
      <c r="B10525" t="s">
        <v>43508</v>
      </c>
      <c r="D10525" t="str">
        <f t="shared" si="164"/>
        <v>K304873258 CalEPA Policy Inst Carbon Neutrality K304873258</v>
      </c>
    </row>
    <row r="10526" spans="1:4">
      <c r="A10526" t="s">
        <v>43509</v>
      </c>
      <c r="B10526" t="s">
        <v>43510</v>
      </c>
      <c r="D10526" t="str">
        <f t="shared" si="164"/>
        <v>K304873259 CalEPA PHEV Carbon Neutrality Studies K304873259</v>
      </c>
    </row>
    <row r="10527" spans="1:4">
      <c r="A10527" t="s">
        <v>43511</v>
      </c>
      <c r="B10527" t="s">
        <v>43512</v>
      </c>
      <c r="D10527" t="str">
        <f t="shared" si="164"/>
        <v>K304873260 CalEPA Energy Futures Carbon Neutrality K304873260</v>
      </c>
    </row>
    <row r="10528" spans="1:4">
      <c r="A10528" t="s">
        <v>43513</v>
      </c>
      <c r="B10528" t="s">
        <v>43514</v>
      </c>
      <c r="D10528" t="str">
        <f t="shared" si="164"/>
        <v>K304873261 CalEPA Sustain Freight Carb Neutrality K304873261</v>
      </c>
    </row>
    <row r="10529" spans="1:4">
      <c r="A10529" t="s">
        <v>43515</v>
      </c>
      <c r="B10529" t="s">
        <v>43516</v>
      </c>
      <c r="D10529" t="str">
        <f t="shared" si="164"/>
        <v>K304873262 CalEPA CRC Carbon Neutrality K304873262</v>
      </c>
    </row>
    <row r="10530" spans="1:4">
      <c r="A10530" t="s">
        <v>43517</v>
      </c>
      <c r="B10530" t="s">
        <v>43518</v>
      </c>
      <c r="D10530" t="str">
        <f t="shared" si="164"/>
        <v>K306873005 CalEPA Policy Inst Carbon Neutrality K306873005</v>
      </c>
    </row>
    <row r="10531" spans="1:4">
      <c r="A10531" t="s">
        <v>43519</v>
      </c>
      <c r="B10531" t="s">
        <v>43520</v>
      </c>
      <c r="D10531" t="str">
        <f t="shared" si="164"/>
        <v>K30JMNEX20 ECE MUNDAY SOLAR CRUISER PHASE A K30JMNEX20</v>
      </c>
    </row>
    <row r="10532" spans="1:4">
      <c r="A10532" t="s">
        <v>43521</v>
      </c>
      <c r="B10532" t="s">
        <v>43522</v>
      </c>
      <c r="D10532" t="str">
        <f t="shared" si="164"/>
        <v>K30CUHLAWN The SmartLawn Project K30CUHLAWN</v>
      </c>
    </row>
    <row r="10533" spans="1:4">
      <c r="A10533" t="s">
        <v>43523</v>
      </c>
      <c r="B10533" t="s">
        <v>43524</v>
      </c>
      <c r="D10533" t="str">
        <f t="shared" si="164"/>
        <v>K30DACLAWN BAE SmartLawn Project K30DACLAWN</v>
      </c>
    </row>
    <row r="10534" spans="1:4">
      <c r="A10534" t="s">
        <v>43525</v>
      </c>
      <c r="B10534" t="s">
        <v>43526</v>
      </c>
      <c r="D10534" t="str">
        <f t="shared" si="164"/>
        <v>K30P4TYPHI CEE T YOUNG PHI WILDFIRE PROJECT K30P4TYPHI</v>
      </c>
    </row>
    <row r="10535" spans="1:4">
      <c r="A10535" t="s">
        <v>43527</v>
      </c>
      <c r="B10535" t="s">
        <v>43528</v>
      </c>
      <c r="D10535" t="str">
        <f t="shared" si="164"/>
        <v>K30NOC3814 LAWR NOCCO CTRI UNDERSTANDING SOIL K30NOC3814</v>
      </c>
    </row>
    <row r="10536" spans="1:4">
      <c r="A10536" t="s">
        <v>43529</v>
      </c>
      <c r="B10536" t="s">
        <v>43530</v>
      </c>
      <c r="D10536" t="str">
        <f t="shared" si="164"/>
        <v>KS0MCSMFM1 MED OBGYN SOCIETY OF MATERNAL FETAL MED KS0MCSMFM1</v>
      </c>
    </row>
    <row r="10537" spans="1:4">
      <c r="A10537" t="s">
        <v>43531</v>
      </c>
      <c r="B10537" t="s">
        <v>43532</v>
      </c>
      <c r="D10537" t="str">
        <f t="shared" si="164"/>
        <v>KS0HWLSU20 MPHA WULFF LSU NIH 2020 AWARD KS0HWLSU20</v>
      </c>
    </row>
    <row r="10538" spans="1:4">
      <c r="A10538" t="s">
        <v>43533</v>
      </c>
      <c r="B10538" t="s">
        <v>43534</v>
      </c>
      <c r="D10538" t="str">
        <f t="shared" si="164"/>
        <v>KS0HOTJ821 MED IMCT TUSCANO ASTEX PHARMA ASTX660 KS0HOTJ821</v>
      </c>
    </row>
    <row r="10539" spans="1:4">
      <c r="A10539" t="s">
        <v>43535</v>
      </c>
      <c r="B10539" t="s">
        <v>43536</v>
      </c>
      <c r="D10539" t="str">
        <f t="shared" si="164"/>
        <v>KS0PMKB803 MED IMPM KUHN ARROWHEAD PHARM AROAAT2001 KS0PMKB803</v>
      </c>
    </row>
    <row r="10540" spans="1:4">
      <c r="A10540" t="s">
        <v>43537</v>
      </c>
      <c r="B10540" t="s">
        <v>43538</v>
      </c>
      <c r="D10540" t="str">
        <f t="shared" si="164"/>
        <v>KS0PMOJ302 MED IMPM OLDHAM NHLBI CORNELL KS0PMOJ302</v>
      </c>
    </row>
    <row r="10541" spans="1:4">
      <c r="A10541" t="s">
        <v>43539</v>
      </c>
      <c r="B10541" t="s">
        <v>43540</v>
      </c>
      <c r="D10541" t="str">
        <f t="shared" si="164"/>
        <v>KS0PMOJ304 MED IMPM OLDHAM NHLBI CORNELL YR 2 KS0PMOJ304</v>
      </c>
    </row>
    <row r="10542" spans="1:4">
      <c r="A10542" t="s">
        <v>43541</v>
      </c>
      <c r="B10542" t="s">
        <v>43542</v>
      </c>
      <c r="D10542" t="str">
        <f t="shared" si="164"/>
        <v>K30V0D16RO VMDO This Is How We Role K30V0D16RO</v>
      </c>
    </row>
    <row r="10543" spans="1:4">
      <c r="A10543" t="s">
        <v>43543</v>
      </c>
      <c r="B10543" t="s">
        <v>43544</v>
      </c>
      <c r="D10543" t="str">
        <f t="shared" si="164"/>
        <v>K30V0D16ST VMDO See Us Be Us Inspiring future Vet K30V0D16ST</v>
      </c>
    </row>
    <row r="10544" spans="1:4">
      <c r="A10544" t="s">
        <v>43545</v>
      </c>
      <c r="B10544" t="s">
        <v>43546</v>
      </c>
      <c r="D10544" t="str">
        <f t="shared" si="164"/>
        <v>K30V0V0011 This is how we role inspiring future res K30V0V0011</v>
      </c>
    </row>
    <row r="10545" spans="1:4">
      <c r="A10545" t="s">
        <v>43547</v>
      </c>
      <c r="B10545" t="s">
        <v>43548</v>
      </c>
      <c r="D10545" t="str">
        <f t="shared" si="164"/>
        <v>K30V7D16RO VMDO This Is How We Role K30V7D16RO</v>
      </c>
    </row>
    <row r="10546" spans="1:4">
      <c r="A10546" t="s">
        <v>43549</v>
      </c>
      <c r="B10546" t="s">
        <v>43550</v>
      </c>
      <c r="D10546" t="str">
        <f t="shared" si="164"/>
        <v>K30CRFTA20 CDFA invasion of Tuta absoluta into CA K30CRFTA20</v>
      </c>
    </row>
    <row r="10547" spans="1:4">
      <c r="A10547" t="s">
        <v>43551</v>
      </c>
      <c r="B10547" t="s">
        <v>43552</v>
      </c>
      <c r="D10547" t="str">
        <f t="shared" si="164"/>
        <v>K30IMG4C91 CDFA invasion of Tuta absoluta into CA K30IMG4C91</v>
      </c>
    </row>
    <row r="10548" spans="1:4">
      <c r="A10548" t="s">
        <v>43553</v>
      </c>
      <c r="B10548" t="s">
        <v>43554</v>
      </c>
      <c r="D10548" t="str">
        <f t="shared" si="164"/>
        <v>KS0HOMC812 MED IMHO CHO BRISTOL MYERS CA039001 KS0HOMC812</v>
      </c>
    </row>
    <row r="10549" spans="1:4">
      <c r="A10549" t="s">
        <v>43555</v>
      </c>
      <c r="B10549" t="s">
        <v>43556</v>
      </c>
      <c r="D10549" t="str">
        <f t="shared" si="164"/>
        <v>K30H4SNLAB MAE M HILL Sandia Natl Lab 2321995 K30H4SNLAB</v>
      </c>
    </row>
    <row r="10550" spans="1:4">
      <c r="A10550" t="s">
        <v>43557</v>
      </c>
      <c r="B10550" t="s">
        <v>43558</v>
      </c>
      <c r="D10550" t="str">
        <f t="shared" si="164"/>
        <v>K30IMG4D03 Purdue Cucumber Beetle IPM K30IMG4D03</v>
      </c>
    </row>
    <row r="10551" spans="1:4">
      <c r="A10551" t="s">
        <v>43559</v>
      </c>
      <c r="B10551" t="s">
        <v>43560</v>
      </c>
      <c r="D10551" t="str">
        <f t="shared" si="164"/>
        <v>K30AEFAACR Estrada Florez AACR 21 40 69 ESTR K30AEFAACR</v>
      </c>
    </row>
    <row r="10552" spans="1:4">
      <c r="A10552" t="s">
        <v>43561</v>
      </c>
      <c r="B10552" t="s">
        <v>43562</v>
      </c>
      <c r="D10552" t="str">
        <f t="shared" si="164"/>
        <v>K30ANA4D05 LAWR ANASTASIO CDFA P2196002 Ext Scie K30ANA4D05</v>
      </c>
    </row>
    <row r="10553" spans="1:4">
      <c r="A10553" t="s">
        <v>43563</v>
      </c>
      <c r="B10553" t="s">
        <v>43564</v>
      </c>
      <c r="D10553" t="str">
        <f t="shared" si="164"/>
        <v>K30RPAHQIS CHPR Area Level Quality Indicators K30RPAHQIS</v>
      </c>
    </row>
    <row r="10554" spans="1:4">
      <c r="A10554" t="s">
        <v>43565</v>
      </c>
      <c r="B10554" t="s">
        <v>43566</v>
      </c>
      <c r="D10554" t="str">
        <f t="shared" si="164"/>
        <v>K30TKLLNL1 CHE KULK LLNL K30TKLLNL1</v>
      </c>
    </row>
    <row r="10555" spans="1:4">
      <c r="A10555" t="s">
        <v>43567</v>
      </c>
      <c r="B10555" t="s">
        <v>43568</v>
      </c>
      <c r="D10555" t="str">
        <f t="shared" si="164"/>
        <v>K30YBA21T1 YBA Yuba County GENT 2021 41 C000114222 K30YBA21T1</v>
      </c>
    </row>
    <row r="10556" spans="1:4">
      <c r="A10556" t="s">
        <v>43569</v>
      </c>
      <c r="B10556" t="s">
        <v>43570</v>
      </c>
      <c r="D10556" t="str">
        <f t="shared" si="164"/>
        <v>K30ZYMOASN CHEM Atsumi Zymochem contract K30ZYMOASN</v>
      </c>
    </row>
    <row r="10557" spans="1:4">
      <c r="A10557" t="s">
        <v>43571</v>
      </c>
      <c r="B10557" t="s">
        <v>43572</v>
      </c>
      <c r="D10557" t="str">
        <f t="shared" si="164"/>
        <v>K30ZYMOCLB CHEM Berben Zymochem Inc contract K30ZYMOCLB</v>
      </c>
    </row>
    <row r="10558" spans="1:4">
      <c r="A10558" t="s">
        <v>43573</v>
      </c>
      <c r="B10558" t="s">
        <v>43574</v>
      </c>
      <c r="D10558" t="str">
        <f t="shared" si="164"/>
        <v>K30S4EMCFA CEE Marvinney CDFA Life Cycle K30S4EMCFA</v>
      </c>
    </row>
    <row r="10559" spans="1:4">
      <c r="A10559" t="s">
        <v>43575</v>
      </c>
      <c r="B10559" t="s">
        <v>43576</v>
      </c>
      <c r="D10559" t="str">
        <f t="shared" si="164"/>
        <v>KS0MLOTA23 M LEE ORTHOPAEDIC TRAUMA ASSOC 12 31 23 KS0MLOTA23</v>
      </c>
    </row>
    <row r="10560" spans="1:4">
      <c r="A10560" t="s">
        <v>43577</v>
      </c>
      <c r="B10560" t="s">
        <v>43578</v>
      </c>
      <c r="D10560" t="str">
        <f t="shared" si="164"/>
        <v>KS0BWMASGH WISE MASS GENERAL HOS 10 31 2023 KS0BWMASGH</v>
      </c>
    </row>
    <row r="10561" spans="1:4">
      <c r="A10561" t="s">
        <v>43579</v>
      </c>
      <c r="B10561" t="s">
        <v>43580</v>
      </c>
      <c r="D10561" t="str">
        <f t="shared" si="164"/>
        <v>K30NNNLIGT 3 31 2026 NIFA Light activated sant K30NNNLIGT</v>
      </c>
    </row>
    <row r="10562" spans="1:4">
      <c r="A10562" t="s">
        <v>43581</v>
      </c>
      <c r="B10562" t="s">
        <v>43582</v>
      </c>
      <c r="D10562" t="str">
        <f t="shared" si="164"/>
        <v>K30NAEMUA2 NAS E MIDDLETON UOA TRADITIONAL BURNING K30NAEMUA2</v>
      </c>
    </row>
    <row r="10563" spans="1:4">
      <c r="A10563" t="s">
        <v>43583</v>
      </c>
      <c r="B10563" t="s">
        <v>43584</v>
      </c>
      <c r="D10563" t="str">
        <f t="shared" ref="D10563:D10626" si="165">A10563&amp;" "&amp;B10563</f>
        <v>K30NAEMUOA NAS E MIDDLETON UOA TRADITIONAL BURNING K30NAEMUOA</v>
      </c>
    </row>
    <row r="10564" spans="1:4">
      <c r="A10564" t="s">
        <v>43585</v>
      </c>
      <c r="B10564" t="s">
        <v>43586</v>
      </c>
      <c r="D10564" t="str">
        <f t="shared" si="165"/>
        <v>KS0GICE604 MED IMGI CHAK TARGET PHARM TARGET HBV2 KS0GICE604</v>
      </c>
    </row>
    <row r="10565" spans="1:4">
      <c r="A10565" t="s">
        <v>43587</v>
      </c>
      <c r="B10565" t="s">
        <v>43588</v>
      </c>
      <c r="D10565" t="str">
        <f t="shared" si="165"/>
        <v>K30TERC256 TENV AGU Horton Research Grant Thirkill K30TERC256</v>
      </c>
    </row>
    <row r="10566" spans="1:4">
      <c r="A10566" t="s">
        <v>43589</v>
      </c>
      <c r="B10566" t="s">
        <v>43590</v>
      </c>
      <c r="D10566" t="str">
        <f t="shared" si="165"/>
        <v>K30SCHSLAC SLAC Sub No 216333 K30SCHSLAC</v>
      </c>
    </row>
    <row r="10567" spans="1:4">
      <c r="A10567" t="s">
        <v>43591</v>
      </c>
      <c r="B10567" t="s">
        <v>43592</v>
      </c>
      <c r="D10567" t="str">
        <f t="shared" si="165"/>
        <v>KS0CALD702 MED IMCA LIEU CIRM DISC2 12263 KS0CALD702</v>
      </c>
    </row>
    <row r="10568" spans="1:4">
      <c r="A10568" t="s">
        <v>43593</v>
      </c>
      <c r="B10568" t="s">
        <v>43594</v>
      </c>
      <c r="D10568" t="str">
        <f t="shared" si="165"/>
        <v>KS0KLCIRMG LEACH CIRM D LIEU 10 31 2023 KS0KLCIRMG</v>
      </c>
    </row>
    <row r="10569" spans="1:4">
      <c r="A10569" t="s">
        <v>43595</v>
      </c>
      <c r="B10569" t="s">
        <v>43596</v>
      </c>
      <c r="D10569" t="str">
        <f t="shared" si="165"/>
        <v>KS0MNNIH22 MPHA NAVEDO NIH 2022 KS0MNNIH22</v>
      </c>
    </row>
    <row r="10570" spans="1:4">
      <c r="A10570" t="s">
        <v>43597</v>
      </c>
      <c r="B10570" t="s">
        <v>43598</v>
      </c>
      <c r="D10570" t="str">
        <f t="shared" si="165"/>
        <v>K30JC22PRF CHE Curtis ACS PRF Attrition in Flowing K30JC22PRF</v>
      </c>
    </row>
    <row r="10571" spans="1:4">
      <c r="A10571" t="s">
        <v>43599</v>
      </c>
      <c r="B10571" t="s">
        <v>43600</v>
      </c>
      <c r="D10571" t="str">
        <f t="shared" si="165"/>
        <v>K30SHNSF22 MSE HONG NSF CAREER K30SHNSF22</v>
      </c>
    </row>
    <row r="10572" spans="1:4">
      <c r="A10572" t="s">
        <v>43601</v>
      </c>
      <c r="B10572" t="s">
        <v>43602</v>
      </c>
      <c r="D10572" t="str">
        <f t="shared" si="165"/>
        <v>K30SHNSFPS MSE HONG NSF CAREER Van der Wals PS K30SHNSFPS</v>
      </c>
    </row>
    <row r="10573" spans="1:4">
      <c r="A10573" t="s">
        <v>43603</v>
      </c>
      <c r="B10573" t="s">
        <v>43604</v>
      </c>
      <c r="D10573" t="str">
        <f t="shared" si="165"/>
        <v>K30RKNSF22 NSF CAREER INTERPLAY OF MAGNETISM K30RKNSF22</v>
      </c>
    </row>
    <row r="10574" spans="1:4">
      <c r="A10574" t="s">
        <v>43605</v>
      </c>
      <c r="B10574" t="s">
        <v>43606</v>
      </c>
      <c r="D10574" t="str">
        <f t="shared" si="165"/>
        <v>K30RKNSFPS NSF CAREER PART SUPP INTERPLAY OF MAG K30RKNSFPS</v>
      </c>
    </row>
    <row r="10575" spans="1:4">
      <c r="A10575" t="s">
        <v>43607</v>
      </c>
      <c r="B10575" t="s">
        <v>43608</v>
      </c>
      <c r="D10575" t="str">
        <f t="shared" si="165"/>
        <v>K30CMHRSA2 CHPR UCSF HRSA Subaward K30CMHRSA2</v>
      </c>
    </row>
    <row r="10576" spans="1:4">
      <c r="A10576" t="s">
        <v>43609</v>
      </c>
      <c r="B10576" t="s">
        <v>43610</v>
      </c>
      <c r="D10576" t="str">
        <f t="shared" si="165"/>
        <v>K30CMHRSA3 CHPR UCSF HRSA Subaward Year 2 K30CMHRSA3</v>
      </c>
    </row>
    <row r="10577" spans="1:4">
      <c r="A10577" t="s">
        <v>43611</v>
      </c>
      <c r="B10577" t="s">
        <v>43612</v>
      </c>
      <c r="D10577" t="str">
        <f t="shared" si="165"/>
        <v>K30RCF31FN BME Carney R Mizenko FINA F31NS120590 K30RCF31FN</v>
      </c>
    </row>
    <row r="10578" spans="1:4">
      <c r="A10578" t="s">
        <v>43613</v>
      </c>
      <c r="B10578" t="s">
        <v>43614</v>
      </c>
      <c r="D10578" t="str">
        <f t="shared" si="165"/>
        <v>K30RCF32FN BME Carney R Mizenko FINA F31NS120590 K30RCF32FN</v>
      </c>
    </row>
    <row r="10579" spans="1:4">
      <c r="A10579" t="s">
        <v>43615</v>
      </c>
      <c r="B10579" t="s">
        <v>43616</v>
      </c>
      <c r="D10579" t="str">
        <f t="shared" si="165"/>
        <v>K30RCRMF31 BME Carney R Mizenko F31NS120590 01A1 K30RCRMF31</v>
      </c>
    </row>
    <row r="10580" spans="1:4">
      <c r="A10580" t="s">
        <v>43617</v>
      </c>
      <c r="B10580" t="s">
        <v>43618</v>
      </c>
      <c r="D10580" t="str">
        <f t="shared" si="165"/>
        <v>K30RCRMF32 BME Carney R Mizenko F31NS120590 01A1 K30RCRMF32</v>
      </c>
    </row>
    <row r="10581" spans="1:4">
      <c r="A10581" t="s">
        <v>43619</v>
      </c>
      <c r="B10581" t="s">
        <v>43620</v>
      </c>
      <c r="D10581" t="str">
        <f t="shared" si="165"/>
        <v>KS0SODRX21 MED PSYCH Ozonoff Drexel NIH 900169 yr6 KS0SODRX21</v>
      </c>
    </row>
    <row r="10582" spans="1:4">
      <c r="A10582" t="s">
        <v>43621</v>
      </c>
      <c r="B10582" t="s">
        <v>43622</v>
      </c>
      <c r="D10582" t="str">
        <f t="shared" si="165"/>
        <v>KS0SODRX22 MED PSYCH Ozonoff Drexel NIH 900169 yr6 KS0SODRX22</v>
      </c>
    </row>
    <row r="10583" spans="1:4">
      <c r="A10583" t="s">
        <v>43623</v>
      </c>
      <c r="B10583" t="s">
        <v>43624</v>
      </c>
      <c r="D10583" t="str">
        <f t="shared" si="165"/>
        <v>KS0PF84D40 Fuller R01 Arousal Circuit 4 30 22 KS0PF84D40</v>
      </c>
    </row>
    <row r="10584" spans="1:4">
      <c r="A10584" t="s">
        <v>43625</v>
      </c>
      <c r="B10584" t="s">
        <v>43626</v>
      </c>
      <c r="D10584" t="str">
        <f t="shared" si="165"/>
        <v>K30AKH4D41 CDFA Recycled olive waste K30AKH4D41</v>
      </c>
    </row>
    <row r="10585" spans="1:4">
      <c r="A10585" t="s">
        <v>43627</v>
      </c>
      <c r="B10585" t="s">
        <v>43628</v>
      </c>
      <c r="D10585" t="str">
        <f t="shared" si="165"/>
        <v>K30CWS4D41 4 30 24 CDFA Olive Waste PI Hodson K30CWS4D41</v>
      </c>
    </row>
    <row r="10586" spans="1:4">
      <c r="A10586" t="s">
        <v>43629</v>
      </c>
      <c r="B10586" t="s">
        <v>43630</v>
      </c>
      <c r="D10586" t="str">
        <f t="shared" si="165"/>
        <v>K30APSD246 PS VAN DEYNZE 2021 CDFA SPBG TSVW PEPPER K30APSD246</v>
      </c>
    </row>
    <row r="10587" spans="1:4">
      <c r="A10587" t="s">
        <v>43631</v>
      </c>
      <c r="B10587" t="s">
        <v>43632</v>
      </c>
      <c r="D10587" t="str">
        <f t="shared" si="165"/>
        <v>K30RLG4D43 CDFA TOMATO SPOTTED WILT VIRUS IN PEPPER K30RLG4D43</v>
      </c>
    </row>
    <row r="10588" spans="1:4">
      <c r="A10588" t="s">
        <v>43633</v>
      </c>
      <c r="B10588" t="s">
        <v>43634</v>
      </c>
      <c r="D10588" t="str">
        <f t="shared" si="165"/>
        <v>K30SJARPA2 ARPA E CARBON EFFICIENT CONVERSION K30SJARPA2</v>
      </c>
    </row>
    <row r="10589" spans="1:4">
      <c r="A10589" t="s">
        <v>43635</v>
      </c>
      <c r="B10589" t="s">
        <v>43636</v>
      </c>
      <c r="D10589" t="str">
        <f t="shared" si="165"/>
        <v>K30FGZ4D45 CDFA Spotted Wing Drosophila K30FGZ4D45</v>
      </c>
    </row>
    <row r="10590" spans="1:4">
      <c r="A10590" t="s">
        <v>43637</v>
      </c>
      <c r="B10590" t="s">
        <v>43638</v>
      </c>
      <c r="D10590" t="str">
        <f t="shared" si="165"/>
        <v>K30JCC4D45 Spotted Wing Drosophila K30JCC4D45</v>
      </c>
    </row>
    <row r="10591" spans="1:4">
      <c r="A10591" t="s">
        <v>43639</v>
      </c>
      <c r="B10591" t="s">
        <v>43640</v>
      </c>
      <c r="D10591" t="str">
        <f t="shared" si="165"/>
        <v>K30JMLALMD 4 30 2024 CDFA Almond Milk K30JMLALMD</v>
      </c>
    </row>
    <row r="10592" spans="1:4">
      <c r="A10592" t="s">
        <v>43641</v>
      </c>
      <c r="B10592" t="s">
        <v>43642</v>
      </c>
      <c r="D10592" t="str">
        <f t="shared" si="165"/>
        <v>K30JXDALMD 4 30 2024 CDFA Almond Milk K30JXDALMD</v>
      </c>
    </row>
    <row r="10593" spans="1:4">
      <c r="A10593" t="s">
        <v>43643</v>
      </c>
      <c r="B10593" t="s">
        <v>43644</v>
      </c>
      <c r="D10593" t="str">
        <f t="shared" si="165"/>
        <v>K30MKBROOT 04 30 24 SCBGP Drought tolerance roots K30MKBROOT</v>
      </c>
    </row>
    <row r="10594" spans="1:4">
      <c r="A10594" t="s">
        <v>43645</v>
      </c>
      <c r="B10594" t="s">
        <v>43646</v>
      </c>
      <c r="D10594" t="str">
        <f t="shared" si="165"/>
        <v>K30SCWDATA 8 31 23 Dev of Meta Genomic Data K30SCWDATA</v>
      </c>
    </row>
    <row r="10595" spans="1:4">
      <c r="A10595" t="s">
        <v>43647</v>
      </c>
      <c r="B10595" t="s">
        <v>43648</v>
      </c>
      <c r="D10595" t="str">
        <f t="shared" si="165"/>
        <v>K30BCD5NIM HE HD Chambers NIH NIMHHD 84D50 K30BCD5NIM</v>
      </c>
    </row>
    <row r="10596" spans="1:4">
      <c r="A10596" t="s">
        <v>43649</v>
      </c>
      <c r="B10596" t="s">
        <v>43650</v>
      </c>
      <c r="D10596" t="str">
        <f t="shared" si="165"/>
        <v>K30AXOPHEN 04 30 24 SCBGP Volatile Phenol Absorb K30AXOPHEN</v>
      </c>
    </row>
    <row r="10597" spans="1:4">
      <c r="A10597" t="s">
        <v>43651</v>
      </c>
      <c r="B10597" t="s">
        <v>43652</v>
      </c>
      <c r="D10597" t="str">
        <f t="shared" si="165"/>
        <v>K30F4LKUSA CEE Co PI Kavvas USACE Green Sturgeon K30F4LKUSA</v>
      </c>
    </row>
    <row r="10598" spans="1:4">
      <c r="A10598" t="s">
        <v>43653</v>
      </c>
      <c r="B10598" t="s">
        <v>43654</v>
      </c>
      <c r="D10598" t="str">
        <f t="shared" si="165"/>
        <v>K30FANACE1 WFCB FANGUE USACE Grn Stugeon Impacts Y1 K30FANACE1</v>
      </c>
    </row>
    <row r="10599" spans="1:4">
      <c r="A10599" t="s">
        <v>43655</v>
      </c>
      <c r="B10599" t="s">
        <v>43656</v>
      </c>
      <c r="D10599" t="str">
        <f t="shared" si="165"/>
        <v>K30KXBGELT BAAR GELTOR INC K30KXBGELT</v>
      </c>
    </row>
    <row r="10600" spans="1:4">
      <c r="A10600" t="s">
        <v>43657</v>
      </c>
      <c r="B10600" t="s">
        <v>43658</v>
      </c>
      <c r="D10600" t="str">
        <f t="shared" si="165"/>
        <v>KS0HOAO601 MED IMHO ADESINA ASH A22 2856 KS0HOAO601</v>
      </c>
    </row>
    <row r="10601" spans="1:4">
      <c r="A10601" t="s">
        <v>43659</v>
      </c>
      <c r="B10601" t="s">
        <v>43660</v>
      </c>
      <c r="D10601" t="str">
        <f t="shared" si="165"/>
        <v>KS0HOAO60F MED IMHO ADESINA ASH A22 2856 FINA KS0HOAO60F</v>
      </c>
    </row>
    <row r="10602" spans="1:4">
      <c r="A10602" t="s">
        <v>43661</v>
      </c>
      <c r="B10602" t="s">
        <v>43662</v>
      </c>
      <c r="D10602" t="str">
        <f t="shared" si="165"/>
        <v>KS0GIBC842 MED IMGI BOWLUS ESCIENT PHARM EP 547 201 KS0GIBC842</v>
      </c>
    </row>
    <row r="10603" spans="1:4">
      <c r="A10603" t="s">
        <v>43663</v>
      </c>
      <c r="B10603" t="s">
        <v>43664</v>
      </c>
      <c r="D10603" t="str">
        <f t="shared" si="165"/>
        <v>KS0PMMB839 MED IMPM MORRISSEY INSMED INC INS1007 30 KS0PMMB839</v>
      </c>
    </row>
    <row r="10604" spans="1:4">
      <c r="A10604" t="s">
        <v>43665</v>
      </c>
      <c r="B10604" t="s">
        <v>43666</v>
      </c>
      <c r="D10604" t="str">
        <f t="shared" si="165"/>
        <v>K30IR4NCSU ETOX HENGEL NCSU SUBAWARD K30IR4NCSU</v>
      </c>
    </row>
    <row r="10605" spans="1:4">
      <c r="A10605" t="s">
        <v>43667</v>
      </c>
      <c r="B10605" t="s">
        <v>43668</v>
      </c>
      <c r="D10605" t="str">
        <f t="shared" si="165"/>
        <v>K30V4S6907 Toedebusch AAVMC Multi Inst Bioreposito K30V4S6907</v>
      </c>
    </row>
    <row r="10606" spans="1:4">
      <c r="A10606" t="s">
        <v>43669</v>
      </c>
      <c r="B10606" t="s">
        <v>43670</v>
      </c>
      <c r="D10606" t="str">
        <f t="shared" si="165"/>
        <v>KS0BSBRAIN MED OTO Strong Brainlab AG award KS0BSBRAIN</v>
      </c>
    </row>
    <row r="10607" spans="1:4">
      <c r="A10607" t="s">
        <v>43671</v>
      </c>
      <c r="B10607" t="s">
        <v>43672</v>
      </c>
      <c r="D10607" t="str">
        <f t="shared" si="165"/>
        <v>K30APSFA98 PS ROCHE UCANR USDA NIFA MULTIFACETED P K30APSFA98</v>
      </c>
    </row>
    <row r="10608" spans="1:4">
      <c r="A10608" t="s">
        <v>43673</v>
      </c>
      <c r="B10608" t="s">
        <v>43674</v>
      </c>
      <c r="D10608" t="str">
        <f t="shared" si="165"/>
        <v>K30MHC3CLI HE CD COOPER NIFA Climate Hub K30MHC3CLI</v>
      </c>
    </row>
    <row r="10609" spans="1:4">
      <c r="A10609" t="s">
        <v>43675</v>
      </c>
      <c r="B10609" t="s">
        <v>43676</v>
      </c>
      <c r="D10609" t="str">
        <f t="shared" si="165"/>
        <v>K30MJDDCF1 Jung DDCF SEED Grant K30MJDDCF1</v>
      </c>
    </row>
    <row r="10610" spans="1:4">
      <c r="A10610" t="s">
        <v>43677</v>
      </c>
      <c r="B10610" t="s">
        <v>43678</v>
      </c>
      <c r="D10610" t="str">
        <f t="shared" si="165"/>
        <v>KS0EADDCF1 Alvarez DDCF SEED Grant KS0EADDCF1</v>
      </c>
    </row>
    <row r="10611" spans="1:4">
      <c r="A10611" t="s">
        <v>43679</v>
      </c>
      <c r="B10611" t="s">
        <v>43680</v>
      </c>
      <c r="D10611" t="str">
        <f t="shared" si="165"/>
        <v>KS0HLDDCF1 Le DDCF SEED Grant KS0HLDDCF1</v>
      </c>
    </row>
    <row r="10612" spans="1:4">
      <c r="A10612" t="s">
        <v>43681</v>
      </c>
      <c r="B10612" t="s">
        <v>43682</v>
      </c>
      <c r="D10612" t="str">
        <f t="shared" si="165"/>
        <v>KS0JADDCF1 Carr Acher DDCF SEED Grant KS0JADDCF1</v>
      </c>
    </row>
    <row r="10613" spans="1:4">
      <c r="A10613" t="s">
        <v>43683</v>
      </c>
      <c r="B10613" t="s">
        <v>43684</v>
      </c>
      <c r="D10613" t="str">
        <f t="shared" si="165"/>
        <v>KS0LTDDCF1 Tazi DDCF SEED grant KS0LTDDCF1</v>
      </c>
    </row>
    <row r="10614" spans="1:4">
      <c r="A10614" t="s">
        <v>43685</v>
      </c>
      <c r="B10614" t="s">
        <v>43686</v>
      </c>
      <c r="D10614" t="str">
        <f t="shared" si="165"/>
        <v>KS0MBDDCF1 Bauman DDCF 2021 2023 KS0MBDDCF1</v>
      </c>
    </row>
    <row r="10615" spans="1:4">
      <c r="A10615" t="s">
        <v>43687</v>
      </c>
      <c r="B10615" t="s">
        <v>43688</v>
      </c>
      <c r="D10615" t="str">
        <f t="shared" si="165"/>
        <v>KS0MJDDCF1 Jung DDCF SEED Grant KS0MJDDCF1</v>
      </c>
    </row>
    <row r="10616" spans="1:4">
      <c r="A10616" t="s">
        <v>43689</v>
      </c>
      <c r="B10616" t="s">
        <v>43690</v>
      </c>
      <c r="D10616" t="str">
        <f t="shared" si="165"/>
        <v>KS0REDDCF1 Roncali DDCF SEED Grant KS0REDDCF1</v>
      </c>
    </row>
    <row r="10617" spans="1:4">
      <c r="A10617" t="s">
        <v>43691</v>
      </c>
      <c r="B10617" t="s">
        <v>43692</v>
      </c>
      <c r="D10617" t="str">
        <f t="shared" si="165"/>
        <v>KS0SCDDCF1 Sauder DDCF SEED Grant KS0SCDDCF1</v>
      </c>
    </row>
    <row r="10618" spans="1:4">
      <c r="A10618" t="s">
        <v>43693</v>
      </c>
      <c r="B10618" t="s">
        <v>43694</v>
      </c>
      <c r="D10618" t="str">
        <f t="shared" si="165"/>
        <v>KS0SMDDCF1 Morotti DDCF SEED Grant KS0SMDDCF1</v>
      </c>
    </row>
    <row r="10619" spans="1:4">
      <c r="A10619" t="s">
        <v>43695</v>
      </c>
      <c r="B10619" t="s">
        <v>43696</v>
      </c>
      <c r="D10619" t="str">
        <f t="shared" si="165"/>
        <v>KS0TGDDCF1 Griffith DDCF SEED Grant KS0TGDDCF1</v>
      </c>
    </row>
    <row r="10620" spans="1:4">
      <c r="A10620" t="s">
        <v>43697</v>
      </c>
      <c r="B10620" t="s">
        <v>43698</v>
      </c>
      <c r="D10620" t="str">
        <f t="shared" si="165"/>
        <v>K30JZCCSS4 ECE ZHANG CCSS COLLABORATIVE RESEARCH K30JZCCSS4</v>
      </c>
    </row>
    <row r="10621" spans="1:4">
      <c r="A10621" t="s">
        <v>43699</v>
      </c>
      <c r="B10621" t="s">
        <v>43700</v>
      </c>
      <c r="D10621" t="str">
        <f t="shared" si="165"/>
        <v>K302384D72 CS IBM Fellowship S Nyatsanga K302384D72</v>
      </c>
    </row>
    <row r="10622" spans="1:4">
      <c r="A10622" t="s">
        <v>43701</v>
      </c>
      <c r="B10622" t="s">
        <v>43702</v>
      </c>
      <c r="D10622" t="str">
        <f t="shared" si="165"/>
        <v>K307984D72 CS IBM Fellowship Nyatsanga K307984D72</v>
      </c>
    </row>
    <row r="10623" spans="1:4">
      <c r="A10623" t="s">
        <v>43703</v>
      </c>
      <c r="B10623" t="s">
        <v>43704</v>
      </c>
      <c r="D10623" t="str">
        <f t="shared" si="165"/>
        <v>K30VPCDZ89 CNPRC Fox CalTech ASAP ASAP 020495 K30VPCDZ89</v>
      </c>
    </row>
    <row r="10624" spans="1:4">
      <c r="A10624" t="s">
        <v>43705</v>
      </c>
      <c r="B10624" t="s">
        <v>43706</v>
      </c>
      <c r="D10624" t="str">
        <f t="shared" si="165"/>
        <v>K30VPCDZ96 CNPRC Fox CalTech ASAP 020495 Tian Lab K30VPCDZ96</v>
      </c>
    </row>
    <row r="10625" spans="1:4">
      <c r="A10625" t="s">
        <v>43707</v>
      </c>
      <c r="B10625" t="s">
        <v>43708</v>
      </c>
      <c r="D10625" t="str">
        <f t="shared" si="165"/>
        <v>K30MESS22R T Lewis CMP ESSA 2021 22 K30MESS22R</v>
      </c>
    </row>
    <row r="10626" spans="1:4">
      <c r="A10626" t="s">
        <v>43709</v>
      </c>
      <c r="B10626" t="s">
        <v>43710</v>
      </c>
      <c r="D10626" t="str">
        <f t="shared" si="165"/>
        <v>K30HPESS21 FY21 22 CSMP ESSA Funds K30HPESS21</v>
      </c>
    </row>
    <row r="10627" spans="1:4">
      <c r="A10627" t="s">
        <v>43711</v>
      </c>
      <c r="B10627" t="s">
        <v>43712</v>
      </c>
      <c r="D10627" t="str">
        <f t="shared" ref="D10627:D10690" si="166">A10627&amp;" "&amp;B10627</f>
        <v>K30CHESS21 SO ESSA Funds FY21 22 K30CHESS21</v>
      </c>
    </row>
    <row r="10628" spans="1:4">
      <c r="A10628" t="s">
        <v>43713</v>
      </c>
      <c r="B10628" t="s">
        <v>43714</v>
      </c>
      <c r="D10628" t="str">
        <f t="shared" si="166"/>
        <v>K30APSFA93 PS MAGNEY COLORADO ST NASA USING FIELD K30APSFA93</v>
      </c>
    </row>
    <row r="10629" spans="1:4">
      <c r="A10629" t="s">
        <v>43715</v>
      </c>
      <c r="B10629" t="s">
        <v>43716</v>
      </c>
      <c r="D10629" t="str">
        <f t="shared" si="166"/>
        <v>K30RD84D79 ECNS PCEA A22 1836 D RAPSON 84D79 K30RD84D79</v>
      </c>
    </row>
    <row r="10630" spans="1:4">
      <c r="A10630" t="s">
        <v>43717</v>
      </c>
      <c r="B10630" t="s">
        <v>43718</v>
      </c>
      <c r="D10630" t="str">
        <f t="shared" si="166"/>
        <v>K30EXKDMI3 ANS KEBREAB DAIRY MANAGEMENT INC K30EXKDMI3</v>
      </c>
    </row>
    <row r="10631" spans="1:4">
      <c r="A10631" t="s">
        <v>43719</v>
      </c>
      <c r="B10631" t="s">
        <v>43720</v>
      </c>
      <c r="D10631" t="str">
        <f t="shared" si="166"/>
        <v>K30LESPRNL MAE S LEE SUPERNAL K30LESPRNL</v>
      </c>
    </row>
    <row r="10632" spans="1:4">
      <c r="A10632" t="s">
        <v>43721</v>
      </c>
      <c r="B10632" t="s">
        <v>43722</v>
      </c>
      <c r="D10632" t="str">
        <f t="shared" si="166"/>
        <v>KS0RBSCN2A Ben Shalom FamiliesCN2A 2 23 KS0RBSCN2A</v>
      </c>
    </row>
    <row r="10633" spans="1:4">
      <c r="A10633" t="s">
        <v>43723</v>
      </c>
      <c r="B10633" t="s">
        <v>43724</v>
      </c>
      <c r="D10633" t="str">
        <f t="shared" si="166"/>
        <v>K30BPCDZ88 CNPR Fox CalTech NIH 1UF1MH128336 K30BPCDZ88</v>
      </c>
    </row>
    <row r="10634" spans="1:4">
      <c r="A10634" t="s">
        <v>43725</v>
      </c>
      <c r="B10634" t="s">
        <v>43726</v>
      </c>
      <c r="D10634" t="str">
        <f t="shared" si="166"/>
        <v>K30BPCDZ95 CNPR Fox CalTech NIH 1UF1MH128336 Tian K30BPCDZ95</v>
      </c>
    </row>
    <row r="10635" spans="1:4">
      <c r="A10635" t="s">
        <v>43727</v>
      </c>
      <c r="B10635" t="s">
        <v>43728</v>
      </c>
      <c r="D10635" t="str">
        <f t="shared" si="166"/>
        <v>K30GEAIREF GEL ATEKWANA ELIOT IRES TRACK I FINA K30GEAIREF</v>
      </c>
    </row>
    <row r="10636" spans="1:4">
      <c r="A10636" t="s">
        <v>43729</v>
      </c>
      <c r="B10636" t="s">
        <v>43730</v>
      </c>
      <c r="D10636" t="str">
        <f t="shared" si="166"/>
        <v>K30GEAIRES GEL ATEKWANA ELIOT IRES TRACK I K30GEAIRES</v>
      </c>
    </row>
    <row r="10637" spans="1:4">
      <c r="A10637" t="s">
        <v>43731</v>
      </c>
      <c r="B10637" t="s">
        <v>43732</v>
      </c>
      <c r="D10637" t="str">
        <f t="shared" si="166"/>
        <v>K30GEAIRFI EPS ATEKWANA ELIOT IRES TRACK I FINA K30GEAIRFI</v>
      </c>
    </row>
    <row r="10638" spans="1:4">
      <c r="A10638" t="s">
        <v>43733</v>
      </c>
      <c r="B10638" t="s">
        <v>43734</v>
      </c>
      <c r="D10638" t="str">
        <f t="shared" si="166"/>
        <v>K30GEAIRPS EPS ATEKWANA IRES TRACK I PART SUPPORT K30GEAIRPS</v>
      </c>
    </row>
    <row r="10639" spans="1:4">
      <c r="A10639" t="s">
        <v>43735</v>
      </c>
      <c r="B10639" t="s">
        <v>43736</v>
      </c>
      <c r="D10639" t="str">
        <f t="shared" si="166"/>
        <v>K30BPCDZ90 CNPRC BLISS MOREAU NIH R56AG071486 K30BPCDZ90</v>
      </c>
    </row>
    <row r="10640" spans="1:4">
      <c r="A10640" t="s">
        <v>43737</v>
      </c>
      <c r="B10640" t="s">
        <v>43738</v>
      </c>
      <c r="D10640" t="str">
        <f t="shared" si="166"/>
        <v>K30CTNCI01 BME TAN NIH NCI R21 CA267427 K30CTNCI01</v>
      </c>
    </row>
    <row r="10641" spans="1:4">
      <c r="A10641" t="s">
        <v>43739</v>
      </c>
      <c r="B10641" t="s">
        <v>43740</v>
      </c>
      <c r="D10641" t="str">
        <f t="shared" si="166"/>
        <v>K309876023 PSR Venkataram Cross Sectional Study K309876023</v>
      </c>
    </row>
    <row r="10642" spans="1:4">
      <c r="A10642" t="s">
        <v>43741</v>
      </c>
      <c r="B10642" t="s">
        <v>43742</v>
      </c>
      <c r="D10642" t="str">
        <f t="shared" si="166"/>
        <v>K30P2V4D90 CPIR 2 WISCON MADISON J HIBEL 84D90 K30P2V4D90</v>
      </c>
    </row>
    <row r="10643" spans="1:4">
      <c r="A10643" t="s">
        <v>43743</v>
      </c>
      <c r="B10643" t="s">
        <v>43744</v>
      </c>
      <c r="D10643" t="str">
        <f t="shared" si="166"/>
        <v>K30P3V4D90 CPIR 3 WISCON MADISON J HIBEL 84D90 K30P3V4D90</v>
      </c>
    </row>
    <row r="10644" spans="1:4">
      <c r="A10644" t="s">
        <v>43745</v>
      </c>
      <c r="B10644" t="s">
        <v>43746</v>
      </c>
      <c r="D10644" t="str">
        <f t="shared" si="166"/>
        <v>K30POV4D90 CPIR WISCONSIN MADISION J HIBEL 84D90 K30POV4D90</v>
      </c>
    </row>
    <row r="10645" spans="1:4">
      <c r="A10645" t="s">
        <v>43747</v>
      </c>
      <c r="B10645" t="s">
        <v>43748</v>
      </c>
      <c r="D10645" t="str">
        <f t="shared" si="166"/>
        <v>KS0RS84D91 Derm Sivamani Almond Board Acne Vulgari KS0RS84D91</v>
      </c>
    </row>
    <row r="10646" spans="1:4">
      <c r="A10646" t="s">
        <v>43749</v>
      </c>
      <c r="B10646" t="s">
        <v>43750</v>
      </c>
      <c r="D10646" t="str">
        <f t="shared" si="166"/>
        <v>K30BM84D93 ECNS KAISER FDN RSCH M BITLER 84D93 K30BM84D93</v>
      </c>
    </row>
    <row r="10647" spans="1:4">
      <c r="A10647" t="s">
        <v>43751</v>
      </c>
      <c r="B10647" t="s">
        <v>43752</v>
      </c>
      <c r="D10647" t="str">
        <f t="shared" si="166"/>
        <v>KS0PWACDS1 Derm Peggy Wu Chidubem Okeke ACDS 2021 KS0PWACDS1</v>
      </c>
    </row>
    <row r="10648" spans="1:4">
      <c r="A10648" t="s">
        <v>43753</v>
      </c>
      <c r="B10648" t="s">
        <v>43754</v>
      </c>
      <c r="D10648" t="str">
        <f t="shared" si="166"/>
        <v>KS0LWPHARN WILLIAMS PHARNEXT SA 12 31 2024 KS0LWPHARN</v>
      </c>
    </row>
    <row r="10649" spans="1:4">
      <c r="A10649" t="s">
        <v>43755</v>
      </c>
      <c r="B10649" t="s">
        <v>43756</v>
      </c>
      <c r="D10649" t="str">
        <f t="shared" si="166"/>
        <v>KS0LSCHF00 MED PSYCH SCHER CHF G 31782 KS0LSCHF00</v>
      </c>
    </row>
    <row r="10650" spans="1:4">
      <c r="A10650" t="s">
        <v>43757</v>
      </c>
      <c r="B10650" t="s">
        <v>43758</v>
      </c>
      <c r="D10650" t="str">
        <f t="shared" si="166"/>
        <v>K30JLWTRSG LARGIER PESCADERO WATERSHED SCIENCES K30JLWTRSG</v>
      </c>
    </row>
    <row r="10651" spans="1:4">
      <c r="A10651" t="s">
        <v>43759</v>
      </c>
      <c r="B10651" t="s">
        <v>43760</v>
      </c>
      <c r="D10651" t="str">
        <f t="shared" si="166"/>
        <v>K30PSYRA07 PSY THOMPSON AMINI FOUNDATION GRANT 09 K30PSYRA07</v>
      </c>
    </row>
    <row r="10652" spans="1:4">
      <c r="A10652" t="s">
        <v>43761</v>
      </c>
      <c r="B10652" t="s">
        <v>43762</v>
      </c>
      <c r="D10652" t="str">
        <f t="shared" si="166"/>
        <v>K30PSYRP15 PSY THOMPSON AMINI FOUNDATION DEVELOP K30PSYRP15</v>
      </c>
    </row>
    <row r="10653" spans="1:4">
      <c r="A10653" t="s">
        <v>43763</v>
      </c>
      <c r="B10653" t="s">
        <v>43764</v>
      </c>
      <c r="D10653" t="str">
        <f t="shared" si="166"/>
        <v>KS0BIMACAD SON ACADEMIC SUPPORT KS0BIMACAD</v>
      </c>
    </row>
    <row r="10654" spans="1:4">
      <c r="A10654" t="s">
        <v>43765</v>
      </c>
      <c r="B10654" t="s">
        <v>43766</v>
      </c>
      <c r="D10654" t="str">
        <f t="shared" si="166"/>
        <v>KS0BIMFINA SON ACADEMIC SUPPORT FINA KS0BIMFINA</v>
      </c>
    </row>
    <row r="10655" spans="1:4">
      <c r="A10655" t="s">
        <v>43767</v>
      </c>
      <c r="B10655" t="s">
        <v>43768</v>
      </c>
      <c r="D10655" t="str">
        <f t="shared" si="166"/>
        <v>KS0BIMMSTR NURS MASTERS STUDENT SUPPORT KS0BIMMSTR</v>
      </c>
    </row>
    <row r="10656" spans="1:4">
      <c r="A10656" t="s">
        <v>43769</v>
      </c>
      <c r="B10656" t="s">
        <v>43770</v>
      </c>
      <c r="D10656" t="str">
        <f t="shared" si="166"/>
        <v>KS0BIMOPER SON OPERATING EXPENSES KS0BIMOPER</v>
      </c>
    </row>
    <row r="10657" spans="1:4">
      <c r="A10657" t="s">
        <v>43771</v>
      </c>
      <c r="B10657" t="s">
        <v>43772</v>
      </c>
      <c r="D10657" t="str">
        <f t="shared" si="166"/>
        <v>KS0BIMPHDS NURS PHD STUDENT SUPPORT KS0BIMPHDS</v>
      </c>
    </row>
    <row r="10658" spans="1:4">
      <c r="A10658" t="s">
        <v>43773</v>
      </c>
      <c r="B10658" t="s">
        <v>43774</v>
      </c>
      <c r="D10658" t="str">
        <f t="shared" si="166"/>
        <v>KS0BIMRSCH SON RESEARCH PROJECTS KS0BIMRSCH</v>
      </c>
    </row>
    <row r="10659" spans="1:4">
      <c r="A10659" t="s">
        <v>43775</v>
      </c>
      <c r="B10659" t="s">
        <v>43776</v>
      </c>
      <c r="D10659" t="str">
        <f t="shared" si="166"/>
        <v>KS0BIMSTAF SON STAFF SUPPORT KS0BIMSTAF</v>
      </c>
    </row>
    <row r="10660" spans="1:4">
      <c r="A10660" t="s">
        <v>43777</v>
      </c>
      <c r="B10660" t="s">
        <v>43778</v>
      </c>
      <c r="D10660" t="str">
        <f t="shared" si="166"/>
        <v>KS0BIMSTDT SON STUDENT SUPPORT KS0BIMSTDT</v>
      </c>
    </row>
    <row r="10661" spans="1:4">
      <c r="A10661" t="s">
        <v>43779</v>
      </c>
      <c r="B10661" t="s">
        <v>43780</v>
      </c>
      <c r="D10661" t="str">
        <f t="shared" si="166"/>
        <v>KS0BIMSTIP SON OPERATING EXPENSES KS0BIMSTIP</v>
      </c>
    </row>
    <row r="10662" spans="1:4">
      <c r="A10662" t="s">
        <v>43781</v>
      </c>
      <c r="B10662" t="s">
        <v>43782</v>
      </c>
      <c r="D10662" t="str">
        <f t="shared" si="166"/>
        <v>K30JQTOSHI BME J QI TOSHIBA MED RSRCH INST AWARD K30JQTOSHI</v>
      </c>
    </row>
    <row r="10663" spans="1:4">
      <c r="A10663" t="s">
        <v>43783</v>
      </c>
      <c r="B10663" t="s">
        <v>43784</v>
      </c>
      <c r="D10663" t="str">
        <f t="shared" si="166"/>
        <v>KS0GRGENZY GENZYME POLYCLONALS KS0GRGENZY</v>
      </c>
    </row>
    <row r="10664" spans="1:4">
      <c r="A10664" t="s">
        <v>43785</v>
      </c>
      <c r="B10664" t="s">
        <v>43786</v>
      </c>
      <c r="D10664" t="str">
        <f t="shared" si="166"/>
        <v>KS0AMPROTW Med Ophthalmology Protocol W KS0AMPROTW</v>
      </c>
    </row>
    <row r="10665" spans="1:4">
      <c r="A10665" t="s">
        <v>43787</v>
      </c>
      <c r="B10665" t="s">
        <v>43788</v>
      </c>
      <c r="D10665" t="str">
        <f t="shared" si="166"/>
        <v>KS0HOGD303 MED IMHO GANDARA OSHU 1004086 001 UCD KS0HOGD303</v>
      </c>
    </row>
    <row r="10666" spans="1:4">
      <c r="A10666" t="s">
        <v>43789</v>
      </c>
      <c r="B10666" t="s">
        <v>43790</v>
      </c>
      <c r="D10666" t="str">
        <f t="shared" si="166"/>
        <v>KS0HOGD306 MED IMHO GANDARA OSHU 1004086 001 UCD KS0HOGD306</v>
      </c>
    </row>
    <row r="10667" spans="1:4">
      <c r="A10667" t="s">
        <v>43791</v>
      </c>
      <c r="B10667" t="s">
        <v>43792</v>
      </c>
      <c r="D10667" t="str">
        <f t="shared" si="166"/>
        <v>KS0HOGD308 MED IMHO GANDARA OSHU 1004086 001 UCD KS0HOGD308</v>
      </c>
    </row>
    <row r="10668" spans="1:4">
      <c r="A10668" t="s">
        <v>43793</v>
      </c>
      <c r="B10668" t="s">
        <v>43794</v>
      </c>
      <c r="D10668" t="str">
        <f t="shared" si="166"/>
        <v>KS0HOGD310 MED IMHO GANDARA OSHU 1004086 001 UCD KS0HOGD310</v>
      </c>
    </row>
    <row r="10669" spans="1:4">
      <c r="A10669" t="s">
        <v>43795</v>
      </c>
      <c r="B10669" t="s">
        <v>43796</v>
      </c>
      <c r="D10669" t="str">
        <f t="shared" si="166"/>
        <v>KS0HOGD312 MED IMHO GANDARA OSHU 1004086 001 UCD KS0HOGD312</v>
      </c>
    </row>
    <row r="10670" spans="1:4">
      <c r="A10670" t="s">
        <v>43797</v>
      </c>
      <c r="B10670" t="s">
        <v>43798</v>
      </c>
      <c r="D10670" t="str">
        <f t="shared" si="166"/>
        <v>KS0HOGD314 MED IMHO GANDARA OSHU 1004086 001 UCD KS0HOGD314</v>
      </c>
    </row>
    <row r="10671" spans="1:4">
      <c r="A10671" t="s">
        <v>43799</v>
      </c>
      <c r="B10671" t="s">
        <v>43800</v>
      </c>
      <c r="D10671" t="str">
        <f t="shared" si="166"/>
        <v>KS0HOGD316 MED IMHO GANDARA OSHU 1004086 001 UCD KS0HOGD316</v>
      </c>
    </row>
    <row r="10672" spans="1:4">
      <c r="A10672" t="s">
        <v>43801</v>
      </c>
      <c r="B10672" t="s">
        <v>43802</v>
      </c>
      <c r="D10672" t="str">
        <f t="shared" si="166"/>
        <v>K30SBHUGH2 Brady Howard Hughes Medical Inst Award K30SBHUGH2</v>
      </c>
    </row>
    <row r="10673" spans="1:4">
      <c r="A10673" t="s">
        <v>43803</v>
      </c>
      <c r="B10673" t="s">
        <v>43804</v>
      </c>
      <c r="D10673" t="str">
        <f t="shared" si="166"/>
        <v>K30SBHUGH3 Brady Howard Hughes Medical Inst Award K30SBHUGH3</v>
      </c>
    </row>
    <row r="10674" spans="1:4">
      <c r="A10674" t="s">
        <v>43805</v>
      </c>
      <c r="B10674" t="s">
        <v>43806</v>
      </c>
      <c r="D10674" t="str">
        <f t="shared" si="166"/>
        <v>K30SBHUGH4 Brady Howard Hughes Medical Inst Award K30SBHUGH4</v>
      </c>
    </row>
    <row r="10675" spans="1:4">
      <c r="A10675" t="s">
        <v>43807</v>
      </c>
      <c r="B10675" t="s">
        <v>43808</v>
      </c>
      <c r="D10675" t="str">
        <f t="shared" si="166"/>
        <v>K30SBHUGH5 Brady Howard Hughes Medical Inst Award K30SBHUGH5</v>
      </c>
    </row>
    <row r="10676" spans="1:4">
      <c r="A10676" t="s">
        <v>43809</v>
      </c>
      <c r="B10676" t="s">
        <v>43810</v>
      </c>
      <c r="D10676" t="str">
        <f t="shared" si="166"/>
        <v>K30SBHUGHS Brady Howard Hughes Medical Inst Award K30SBHUGHS</v>
      </c>
    </row>
    <row r="10677" spans="1:4">
      <c r="A10677" t="s">
        <v>43811</v>
      </c>
      <c r="B10677" t="s">
        <v>43812</v>
      </c>
      <c r="D10677" t="str">
        <f t="shared" si="166"/>
        <v>KS0CEDOD03 MED URO EVANS DOD IMPACT 10 16 9 20 KS0CEDOD03</v>
      </c>
    </row>
    <row r="10678" spans="1:4">
      <c r="A10678" t="s">
        <v>43813</v>
      </c>
      <c r="B10678" t="s">
        <v>43814</v>
      </c>
      <c r="D10678" t="str">
        <f t="shared" si="166"/>
        <v>KS0AGDOD05 MED URO GAO DOD IMPACT 10 16 9 20 KS0AGDOD05</v>
      </c>
    </row>
    <row r="10679" spans="1:4">
      <c r="A10679" t="s">
        <v>43815</v>
      </c>
      <c r="B10679" t="s">
        <v>43816</v>
      </c>
      <c r="D10679" t="str">
        <f t="shared" si="166"/>
        <v>KS0AGDOD5A MED URO GAO DOD IMPACT 10 16 9 20 KS0AGDOD5A</v>
      </c>
    </row>
    <row r="10680" spans="1:4">
      <c r="A10680" t="s">
        <v>43817</v>
      </c>
      <c r="B10680" t="s">
        <v>43818</v>
      </c>
      <c r="D10680" t="str">
        <f t="shared" si="166"/>
        <v>KS0HOPC211 MED IMHO PARIKH W81XWH 16 1 0625 KS0HOPC211</v>
      </c>
    </row>
    <row r="10681" spans="1:4">
      <c r="A10681" t="s">
        <v>43819</v>
      </c>
      <c r="B10681" t="s">
        <v>43820</v>
      </c>
      <c r="D10681" t="str">
        <f t="shared" si="166"/>
        <v>K30V035Z40 Zoetis UCD Squared Program K30V035Z40</v>
      </c>
    </row>
    <row r="10682" spans="1:4">
      <c r="A10682" t="s">
        <v>43821</v>
      </c>
      <c r="B10682" t="s">
        <v>43822</v>
      </c>
      <c r="D10682" t="str">
        <f t="shared" si="166"/>
        <v>K30V451ZOE Weimer Zoetis UCD2 Program K30V451ZOE</v>
      </c>
    </row>
    <row r="10683" spans="1:4">
      <c r="A10683" t="s">
        <v>43823</v>
      </c>
      <c r="B10683" t="s">
        <v>43824</v>
      </c>
      <c r="D10683" t="str">
        <f t="shared" si="166"/>
        <v>K30V480A61 Aly Zoetis Prophylactic Vaccine VTEC K30V480A61</v>
      </c>
    </row>
    <row r="10684" spans="1:4">
      <c r="A10684" t="s">
        <v>43825</v>
      </c>
      <c r="B10684" t="s">
        <v>43826</v>
      </c>
      <c r="D10684" t="str">
        <f t="shared" si="166"/>
        <v>K30V4B3011 Coffey UCD Squared Program K30V4B3011</v>
      </c>
    </row>
    <row r="10685" spans="1:4">
      <c r="A10685" t="s">
        <v>43827</v>
      </c>
      <c r="B10685" t="s">
        <v>43828</v>
      </c>
      <c r="D10685" t="str">
        <f t="shared" si="166"/>
        <v>K30V4D1440 Zoetis UCD Squared Program K30V4D1440</v>
      </c>
    </row>
    <row r="10686" spans="1:4">
      <c r="A10686" t="s">
        <v>43829</v>
      </c>
      <c r="B10686" t="s">
        <v>43830</v>
      </c>
      <c r="D10686" t="str">
        <f t="shared" si="166"/>
        <v>K30V735Z40 Zoetis UCD Squared Program Stipend K30V735Z40</v>
      </c>
    </row>
    <row r="10687" spans="1:4">
      <c r="A10687" t="s">
        <v>43831</v>
      </c>
      <c r="B10687" t="s">
        <v>43832</v>
      </c>
      <c r="D10687" t="str">
        <f t="shared" si="166"/>
        <v>KS0YINANO1 Izumiya NCI 2382845 Nano Therapeutic KS0YINANO1</v>
      </c>
    </row>
    <row r="10688" spans="1:4">
      <c r="A10688" t="s">
        <v>43833</v>
      </c>
      <c r="B10688" t="s">
        <v>43834</v>
      </c>
      <c r="D10688" t="str">
        <f t="shared" si="166"/>
        <v>KS0YINANO2 DERM IZUMIYA NANO CO PI YUANPEI LI KS0YINANO2</v>
      </c>
    </row>
    <row r="10689" spans="1:4">
      <c r="A10689" t="s">
        <v>43835</v>
      </c>
      <c r="B10689" t="s">
        <v>43836</v>
      </c>
      <c r="D10689" t="str">
        <f t="shared" si="166"/>
        <v>KS0YINANOE DERM IZUMIYA NANO1 EQUIPMENT SUPPLEMENT KS0YINANOE</v>
      </c>
    </row>
    <row r="10690" spans="1:4">
      <c r="A10690" t="s">
        <v>43837</v>
      </c>
      <c r="B10690" t="s">
        <v>43838</v>
      </c>
      <c r="D10690" t="str">
        <f t="shared" si="166"/>
        <v>KS0YISHMDA DERM IZUMIYA SUPP M SHIMODA 7 19 6 2023 KS0YISHMDA</v>
      </c>
    </row>
    <row r="10691" spans="1:4">
      <c r="A10691" t="s">
        <v>43839</v>
      </c>
      <c r="B10691" t="s">
        <v>43840</v>
      </c>
      <c r="D10691" t="str">
        <f t="shared" ref="D10691:D10754" si="167">A10691&amp;" "&amp;B10691</f>
        <v>K30AETANT2 Ani Sci NSF 7 15 18 6 30 22 K30AETANT2</v>
      </c>
    </row>
    <row r="10692" spans="1:4">
      <c r="A10692" t="s">
        <v>43841</v>
      </c>
      <c r="B10692" t="s">
        <v>43842</v>
      </c>
      <c r="D10692" t="str">
        <f t="shared" si="167"/>
        <v>K30BLLBALC NUTR LONNERDAL BALCHEM IRON CHELATES K30BLLBALC</v>
      </c>
    </row>
    <row r="10693" spans="1:4">
      <c r="A10693" t="s">
        <v>43843</v>
      </c>
      <c r="B10693" t="s">
        <v>43844</v>
      </c>
      <c r="D10693" t="str">
        <f t="shared" si="167"/>
        <v>K30MATCAT6 C Tracy NSF 2018 21 x23 K30MATCAT6</v>
      </c>
    </row>
    <row r="10694" spans="1:4">
      <c r="A10694" t="s">
        <v>43845</v>
      </c>
      <c r="B10694" t="s">
        <v>43846</v>
      </c>
      <c r="D10694" t="str">
        <f t="shared" si="167"/>
        <v>KS0KA20DBP HRSA DBP TRAINING AWARD FY 18 19 KS0KA20DBP</v>
      </c>
    </row>
    <row r="10695" spans="1:4">
      <c r="A10695" t="s">
        <v>43847</v>
      </c>
      <c r="B10695" t="s">
        <v>43848</v>
      </c>
      <c r="D10695" t="str">
        <f t="shared" si="167"/>
        <v>KS0KADBP23 ANGKUSTSIRI HRSA DBP TRAINING AWARD KS0KADBP23</v>
      </c>
    </row>
    <row r="10696" spans="1:4">
      <c r="A10696" t="s">
        <v>43849</v>
      </c>
      <c r="B10696" t="s">
        <v>43850</v>
      </c>
      <c r="D10696" t="str">
        <f t="shared" si="167"/>
        <v>KS0KADBPED ANGKUSTSIRI HRSA DBP TRAINING AWARD KS0KADBPED</v>
      </c>
    </row>
    <row r="10697" spans="1:4">
      <c r="A10697" t="s">
        <v>43851</v>
      </c>
      <c r="B10697" t="s">
        <v>43852</v>
      </c>
      <c r="D10697" t="str">
        <f t="shared" si="167"/>
        <v>KS0RHMCHB6 HANSEN HRSA DBP TRAINING AWARD FY 19 20 KS0RHMCHB6</v>
      </c>
    </row>
    <row r="10698" spans="1:4">
      <c r="A10698" t="s">
        <v>43853</v>
      </c>
      <c r="B10698" t="s">
        <v>43854</v>
      </c>
      <c r="D10698" t="str">
        <f t="shared" si="167"/>
        <v>KS0NMAONHG MED OPH PI MARSH ARMSTRONG NEI R01 18 23 KS0NMAONHG</v>
      </c>
    </row>
    <row r="10699" spans="1:4">
      <c r="A10699" t="s">
        <v>43855</v>
      </c>
      <c r="B10699" t="s">
        <v>43856</v>
      </c>
      <c r="D10699" t="str">
        <f t="shared" si="167"/>
        <v>K30V435632 CDFW TEST VIRUS SAMPLES 2018 21 K30V435632</v>
      </c>
    </row>
    <row r="10700" spans="1:4">
      <c r="A10700" t="s">
        <v>43857</v>
      </c>
      <c r="B10700" t="s">
        <v>43858</v>
      </c>
      <c r="D10700" t="str">
        <f t="shared" si="167"/>
        <v>KS0EMABBV1 Maverakis M16 766 KS0EMABBV1</v>
      </c>
    </row>
    <row r="10701" spans="1:4">
      <c r="A10701" t="s">
        <v>43859</v>
      </c>
      <c r="B10701" t="s">
        <v>43860</v>
      </c>
      <c r="D10701" t="str">
        <f t="shared" si="167"/>
        <v>KS0HOKE809 MED IMHO KIM ASTELLAS A18 2581 KS0HOKE809</v>
      </c>
    </row>
    <row r="10702" spans="1:4">
      <c r="A10702" t="s">
        <v>43861</v>
      </c>
      <c r="B10702" t="s">
        <v>43862</v>
      </c>
      <c r="D10702" t="str">
        <f t="shared" si="167"/>
        <v>KS0ATECDS1 Thurman 1R01HD093654 18 23 KS0ATECDS1</v>
      </c>
    </row>
    <row r="10703" spans="1:4">
      <c r="A10703" t="s">
        <v>43863</v>
      </c>
      <c r="B10703" t="s">
        <v>43864</v>
      </c>
      <c r="D10703" t="str">
        <f t="shared" si="167"/>
        <v>K30V4V0031 Exploring the p53 Rbm38 eIF4E pathway K30V4V0031</v>
      </c>
    </row>
    <row r="10704" spans="1:4">
      <c r="A10704" t="s">
        <v>43865</v>
      </c>
      <c r="B10704" t="s">
        <v>43866</v>
      </c>
      <c r="D10704" t="str">
        <f t="shared" si="167"/>
        <v>K30MATSM01 S Ma NSF 2020 23 K30MATSM01</v>
      </c>
    </row>
    <row r="10705" spans="1:4">
      <c r="A10705" t="s">
        <v>43867</v>
      </c>
      <c r="B10705" t="s">
        <v>43868</v>
      </c>
      <c r="D10705" t="str">
        <f t="shared" si="167"/>
        <v>K30MATJA02 J Arsuaga NSF REU 2020 23 K30MATJA02</v>
      </c>
    </row>
    <row r="10706" spans="1:4">
      <c r="A10706" t="s">
        <v>43869</v>
      </c>
      <c r="B10706" t="s">
        <v>43870</v>
      </c>
      <c r="D10706" t="str">
        <f t="shared" si="167"/>
        <v>K30MATJA2P J Arsuaga NSF REU 2020 23 PS K30MATJA2P</v>
      </c>
    </row>
    <row r="10707" spans="1:4">
      <c r="A10707" t="s">
        <v>43871</v>
      </c>
      <c r="B10707" t="s">
        <v>43872</v>
      </c>
      <c r="D10707" t="str">
        <f t="shared" si="167"/>
        <v>K30IMG5C21 ANR CDF Swede Midge Cole Crops K30IMG5C21</v>
      </c>
    </row>
    <row r="10708" spans="1:4">
      <c r="A10708" t="s">
        <v>43873</v>
      </c>
      <c r="B10708" t="s">
        <v>43874</v>
      </c>
      <c r="D10708" t="str">
        <f t="shared" si="167"/>
        <v>K30PXZMYCO PLB Zerbe Mycorrhizal Applications 2020 K30PXZMYCO</v>
      </c>
    </row>
    <row r="10709" spans="1:4">
      <c r="A10709" t="s">
        <v>43875</v>
      </c>
      <c r="B10709" t="s">
        <v>43876</v>
      </c>
      <c r="D10709" t="str">
        <f t="shared" si="167"/>
        <v>KS0NRHY614 FAMILY CAREGIVER ALLIANCE H YOUNG KS0NRHY614</v>
      </c>
    </row>
    <row r="10710" spans="1:4">
      <c r="A10710" t="s">
        <v>43877</v>
      </c>
      <c r="B10710" t="s">
        <v>43878</v>
      </c>
      <c r="D10710" t="str">
        <f t="shared" si="167"/>
        <v>KS0NRHY616 FAMILY CAREGIVER ALLIANCE H YOUNG KS0NRHY616</v>
      </c>
    </row>
    <row r="10711" spans="1:4">
      <c r="A10711" t="s">
        <v>43879</v>
      </c>
      <c r="B10711" t="s">
        <v>43880</v>
      </c>
      <c r="D10711" t="str">
        <f t="shared" si="167"/>
        <v>KS0NRHY620 FAMILY CAREGIVER ALLIANCE H YOUNG KS0NRHY620</v>
      </c>
    </row>
    <row r="10712" spans="1:4">
      <c r="A10712" t="s">
        <v>43881</v>
      </c>
      <c r="B10712" t="s">
        <v>43882</v>
      </c>
      <c r="D10712" t="str">
        <f t="shared" si="167"/>
        <v>KS0NRHY622 FAMILY CAREGIVER ALLIANCE H YOUNG YR 4 KS0NRHY622</v>
      </c>
    </row>
    <row r="10713" spans="1:4">
      <c r="A10713" t="s">
        <v>43883</v>
      </c>
      <c r="B10713" t="s">
        <v>43884</v>
      </c>
      <c r="D10713" t="str">
        <f t="shared" si="167"/>
        <v>K30APSF769 PS BAILEY USDA NIFA INTERDISCIP 03232025 K30APSF769</v>
      </c>
    </row>
    <row r="10714" spans="1:4">
      <c r="A10714" t="s">
        <v>43885</v>
      </c>
      <c r="B10714" t="s">
        <v>43886</v>
      </c>
      <c r="D10714" t="str">
        <f t="shared" si="167"/>
        <v>K30APSF773 PS BAILEY USDA NIFA INDIRECT COST 032325 K30APSF773</v>
      </c>
    </row>
    <row r="10715" spans="1:4">
      <c r="A10715" t="s">
        <v>43887</v>
      </c>
      <c r="B10715" t="s">
        <v>43888</v>
      </c>
      <c r="D10715" t="str">
        <f t="shared" si="167"/>
        <v>K30APSJ769 PS BAILEY USDA NIFA FINA 03232025 K30APSJ769</v>
      </c>
    </row>
    <row r="10716" spans="1:4">
      <c r="A10716" t="s">
        <v>43889</v>
      </c>
      <c r="B10716" t="s">
        <v>43890</v>
      </c>
      <c r="D10716" t="str">
        <f t="shared" si="167"/>
        <v>K30AQADJET DILLNER Airborne Particle MAIA K30AQADJET</v>
      </c>
    </row>
    <row r="10717" spans="1:4">
      <c r="A10717" t="s">
        <v>43891</v>
      </c>
      <c r="B10717" t="s">
        <v>43892</v>
      </c>
      <c r="D10717" t="str">
        <f t="shared" si="167"/>
        <v>K30V4D1485 Vetoquinol Elbow Osteoarthritis K30V4D1485</v>
      </c>
    </row>
    <row r="10718" spans="1:4">
      <c r="A10718" t="s">
        <v>43893</v>
      </c>
      <c r="B10718" t="s">
        <v>43894</v>
      </c>
      <c r="D10718" t="str">
        <f t="shared" si="167"/>
        <v>KS0FS85C40 Santana NIH Trimmer MPIR01 KS0FS85C40</v>
      </c>
    </row>
    <row r="10719" spans="1:4">
      <c r="A10719" t="s">
        <v>43895</v>
      </c>
      <c r="B10719" t="s">
        <v>43896</v>
      </c>
      <c r="D10719" t="str">
        <f t="shared" si="167"/>
        <v>KS0JT85C40 Trimmer NIH Santana KS0JT85C40</v>
      </c>
    </row>
    <row r="10720" spans="1:4">
      <c r="A10720" t="s">
        <v>43897</v>
      </c>
      <c r="B10720" t="s">
        <v>43898</v>
      </c>
      <c r="D10720" t="str">
        <f t="shared" si="167"/>
        <v>KS0ERND801 MERM BIODIRECTION BDI TBIT NISHIJIMA KS0ERND801</v>
      </c>
    </row>
    <row r="10721" spans="1:4">
      <c r="A10721" t="s">
        <v>43899</v>
      </c>
      <c r="B10721" t="s">
        <v>43900</v>
      </c>
      <c r="D10721" t="str">
        <f t="shared" si="167"/>
        <v>K302385C44 CS NSF Quantum Computing CS Chair K302385C44</v>
      </c>
    </row>
    <row r="10722" spans="1:4">
      <c r="A10722" t="s">
        <v>43901</v>
      </c>
      <c r="B10722" t="s">
        <v>43902</v>
      </c>
      <c r="D10722" t="str">
        <f t="shared" si="167"/>
        <v>KS0PMKN302 MED IMPM KENYON UNC PRECISE FY1922 KS0PMKN302</v>
      </c>
    </row>
    <row r="10723" spans="1:4">
      <c r="A10723" t="s">
        <v>43903</v>
      </c>
      <c r="B10723" t="s">
        <v>43904</v>
      </c>
      <c r="D10723" t="str">
        <f t="shared" si="167"/>
        <v>KS0JSMINNE Med Surg J Sageshima U of Minnesota KS0JSMINNE</v>
      </c>
    </row>
    <row r="10724" spans="1:4">
      <c r="A10724" t="s">
        <v>43905</v>
      </c>
      <c r="B10724" t="s">
        <v>43906</v>
      </c>
      <c r="D10724" t="str">
        <f t="shared" si="167"/>
        <v>K30SJBIOIS IOWA STATE NIH BIOSYN DI TERPENE K30SJBIOIS</v>
      </c>
    </row>
    <row r="10725" spans="1:4">
      <c r="A10725" t="s">
        <v>43907</v>
      </c>
      <c r="B10725" t="s">
        <v>43908</v>
      </c>
      <c r="D10725" t="str">
        <f t="shared" si="167"/>
        <v>KS0GMBS200 MED IMGM BROWN NHLB R01HL142996 KS0GMBS200</v>
      </c>
    </row>
    <row r="10726" spans="1:4">
      <c r="A10726" t="s">
        <v>43909</v>
      </c>
      <c r="B10726" t="s">
        <v>43910</v>
      </c>
      <c r="D10726" t="str">
        <f t="shared" si="167"/>
        <v>KS0GMBS201 MED IMGI BROWN NIH R01HL142996 03S1 KS0GMBS201</v>
      </c>
    </row>
    <row r="10727" spans="1:4">
      <c r="A10727" t="s">
        <v>43911</v>
      </c>
      <c r="B10727" t="s">
        <v>43912</v>
      </c>
      <c r="D10727" t="str">
        <f t="shared" si="167"/>
        <v>KS0IDNH809 MED IMID NGUYEN DEBIO KS0IDNH809</v>
      </c>
    </row>
    <row r="10728" spans="1:4">
      <c r="A10728" t="s">
        <v>43913</v>
      </c>
      <c r="B10728" t="s">
        <v>43914</v>
      </c>
      <c r="D10728" t="str">
        <f t="shared" si="167"/>
        <v>K30RCGBMF2 NPB Calisis Moore foundation YR2 award K30RCGBMF2</v>
      </c>
    </row>
    <row r="10729" spans="1:4">
      <c r="A10729" t="s">
        <v>43915</v>
      </c>
      <c r="B10729" t="s">
        <v>43916</v>
      </c>
      <c r="D10729" t="str">
        <f t="shared" si="167"/>
        <v>K30RMCGBMF NPB Calisis Moore foundation award K30RMCGBMF</v>
      </c>
    </row>
    <row r="10730" spans="1:4">
      <c r="A10730" t="s">
        <v>43917</v>
      </c>
      <c r="B10730" t="s">
        <v>43918</v>
      </c>
      <c r="D10730" t="str">
        <f t="shared" si="167"/>
        <v>K30APSM596 PS FFAR DUBCOVSKY K30APSM596</v>
      </c>
    </row>
    <row r="10731" spans="1:4">
      <c r="A10731" t="s">
        <v>43919</v>
      </c>
      <c r="B10731" t="s">
        <v>43920</v>
      </c>
      <c r="D10731" t="str">
        <f t="shared" si="167"/>
        <v>K30APSM597 PS FFAR LUNDY K30APSM597</v>
      </c>
    </row>
    <row r="10732" spans="1:4">
      <c r="A10732" t="s">
        <v>43921</v>
      </c>
      <c r="B10732" t="s">
        <v>43922</v>
      </c>
      <c r="D10732" t="str">
        <f t="shared" si="167"/>
        <v>KS0JRK2320 Rosenthal K23HD101550 0 FY20 24 KS0JRK2320</v>
      </c>
    </row>
    <row r="10733" spans="1:4">
      <c r="A10733" t="s">
        <v>43923</v>
      </c>
      <c r="B10733" t="s">
        <v>43924</v>
      </c>
      <c r="D10733" t="str">
        <f t="shared" si="167"/>
        <v>KS0JRK23SP ROSENTHAL K23 SUPPLEMENTAL FUNDING KS0JRK23SP</v>
      </c>
    </row>
    <row r="10734" spans="1:4">
      <c r="A10734" t="s">
        <v>43925</v>
      </c>
      <c r="B10734" t="s">
        <v>43926</v>
      </c>
      <c r="D10734" t="str">
        <f t="shared" si="167"/>
        <v>K30APSFA20 PS BUCKLEY USDANIFA A SYNOPTIC APPROACH K30APSFA20</v>
      </c>
    </row>
    <row r="10735" spans="1:4">
      <c r="A10735" t="s">
        <v>43927</v>
      </c>
      <c r="B10735" t="s">
        <v>43928</v>
      </c>
      <c r="D10735" t="str">
        <f t="shared" si="167"/>
        <v>KS0PMAT338 MED IMPM Albertson Regeneron COVID 19 KS0PMAT338</v>
      </c>
    </row>
    <row r="10736" spans="1:4">
      <c r="A10736" t="s">
        <v>43929</v>
      </c>
      <c r="B10736" t="s">
        <v>43930</v>
      </c>
      <c r="D10736" t="str">
        <f t="shared" si="167"/>
        <v>K30SCOWRLD LAWR SCOW World Bank K30SCOWRLD</v>
      </c>
    </row>
    <row r="10737" spans="1:4">
      <c r="A10737" t="s">
        <v>43931</v>
      </c>
      <c r="B10737" t="s">
        <v>43932</v>
      </c>
      <c r="D10737" t="str">
        <f t="shared" si="167"/>
        <v>K30MERRC74 ETOX La Merrill UCS Effects of DDE K30MERRC74</v>
      </c>
    </row>
    <row r="10738" spans="1:4">
      <c r="A10738" t="s">
        <v>43933</v>
      </c>
      <c r="B10738" t="s">
        <v>43934</v>
      </c>
      <c r="D10738" t="str">
        <f t="shared" si="167"/>
        <v>K30GLC5C79 NSF BSF Investigating the role of a tan K30GLC5C79</v>
      </c>
    </row>
    <row r="10739" spans="1:4">
      <c r="A10739" t="s">
        <v>43935</v>
      </c>
      <c r="B10739" t="s">
        <v>43936</v>
      </c>
      <c r="D10739" t="str">
        <f t="shared" si="167"/>
        <v>K30EDG7PS2 ESP Grosholz P Shukla Sea Grant College K30EDG7PS2</v>
      </c>
    </row>
    <row r="10740" spans="1:4">
      <c r="A10740" t="s">
        <v>43937</v>
      </c>
      <c r="B10740" t="s">
        <v>43938</v>
      </c>
      <c r="D10740" t="str">
        <f t="shared" si="167"/>
        <v>K30EDG7PSG CLOSED ESP Grosholz Shukla Sea Grant K30EDG7PSG</v>
      </c>
    </row>
    <row r="10741" spans="1:4">
      <c r="A10741" t="s">
        <v>43939</v>
      </c>
      <c r="B10741" t="s">
        <v>43940</v>
      </c>
      <c r="D10741" t="str">
        <f t="shared" si="167"/>
        <v>K30EDG7PSX ESP Grosholz P Shukla Sea Grant College K30EDG7PSX</v>
      </c>
    </row>
    <row r="10742" spans="1:4">
      <c r="A10742" t="s">
        <v>43941</v>
      </c>
      <c r="B10742" t="s">
        <v>43942</v>
      </c>
      <c r="D10742" t="str">
        <f t="shared" si="167"/>
        <v>K30LTCLRRD MAE AHMCT MnDOT CONTRACT 1034818 K30LTCLRRD</v>
      </c>
    </row>
    <row r="10743" spans="1:4">
      <c r="A10743" t="s">
        <v>43943</v>
      </c>
      <c r="B10743" t="s">
        <v>43944</v>
      </c>
      <c r="D10743" t="str">
        <f t="shared" si="167"/>
        <v>K30SGVARMS 03 31 24 NIFA Fruit Harvestg Robot Arms K30SGVARMS</v>
      </c>
    </row>
    <row r="10744" spans="1:4">
      <c r="A10744" t="s">
        <v>43945</v>
      </c>
      <c r="B10744" t="s">
        <v>43946</v>
      </c>
      <c r="D10744" t="str">
        <f t="shared" si="167"/>
        <v>KS0CC85CPT CC BRICOH UM1 YR 02 PARTICIPANT COSTS KS0CC85CPT</v>
      </c>
    </row>
    <row r="10745" spans="1:4">
      <c r="A10745" t="s">
        <v>43947</v>
      </c>
      <c r="B10745" t="s">
        <v>43948</v>
      </c>
      <c r="D10745" t="str">
        <f t="shared" si="167"/>
        <v>KS0CC85CY1 CC BRICOH UM1 YR 01 KS0CC85CY1</v>
      </c>
    </row>
    <row r="10746" spans="1:4">
      <c r="A10746" t="s">
        <v>43949</v>
      </c>
      <c r="B10746" t="s">
        <v>43950</v>
      </c>
      <c r="D10746" t="str">
        <f t="shared" si="167"/>
        <v>KS0CC85CY2 CC BRICOH UM1 YR 02 KS0CC85CY2</v>
      </c>
    </row>
    <row r="10747" spans="1:4">
      <c r="A10747" t="s">
        <v>43951</v>
      </c>
      <c r="B10747" t="s">
        <v>43952</v>
      </c>
      <c r="D10747" t="str">
        <f t="shared" si="167"/>
        <v>KS0CC85CY3 CC BRICOH UM1 YR 03 KS0CC85CY3</v>
      </c>
    </row>
    <row r="10748" spans="1:4">
      <c r="A10748" t="s">
        <v>43953</v>
      </c>
      <c r="B10748" t="s">
        <v>43954</v>
      </c>
      <c r="D10748" t="str">
        <f t="shared" si="167"/>
        <v>KS0CC85CY4 CC BRICOH UM1 YR 04 KS0CC85CY4</v>
      </c>
    </row>
    <row r="10749" spans="1:4">
      <c r="A10749" t="s">
        <v>43955</v>
      </c>
      <c r="B10749" t="s">
        <v>43956</v>
      </c>
      <c r="D10749" t="str">
        <f t="shared" si="167"/>
        <v>KS0CC85PC3 CC BRICOH UM1 YR 03 PARTICIPANT COSTS KS0CC85PC3</v>
      </c>
    </row>
    <row r="10750" spans="1:4">
      <c r="A10750" t="s">
        <v>43957</v>
      </c>
      <c r="B10750" t="s">
        <v>43958</v>
      </c>
      <c r="D10750" t="str">
        <f t="shared" si="167"/>
        <v>KS0HOJB304 MED IMCT JONAS CITY OF HOPE KS0HOJB304</v>
      </c>
    </row>
    <row r="10751" spans="1:4">
      <c r="A10751" t="s">
        <v>43959</v>
      </c>
      <c r="B10751" t="s">
        <v>43960</v>
      </c>
      <c r="D10751" t="str">
        <f t="shared" si="167"/>
        <v>KS0HOTJ300 MED IMHO TUSCANO CITY OF HOPE MAVERAKIS KS0HOTJ300</v>
      </c>
    </row>
    <row r="10752" spans="1:4">
      <c r="A10752" t="s">
        <v>43961</v>
      </c>
      <c r="B10752" t="s">
        <v>43962</v>
      </c>
      <c r="D10752" t="str">
        <f t="shared" si="167"/>
        <v>KS0HOKK833 MED IMHO KELLY ABBVIE INC M16 438 KS0HOKK833</v>
      </c>
    </row>
    <row r="10753" spans="1:4">
      <c r="A10753" t="s">
        <v>43963</v>
      </c>
      <c r="B10753" t="s">
        <v>43964</v>
      </c>
      <c r="D10753" t="str">
        <f t="shared" si="167"/>
        <v>K30AEMABSF NPB Amy Miles ABS fellowship K30AEMABSF</v>
      </c>
    </row>
    <row r="10754" spans="1:4">
      <c r="A10754" t="s">
        <v>43965</v>
      </c>
      <c r="B10754" t="s">
        <v>43966</v>
      </c>
      <c r="D10754" t="str">
        <f t="shared" si="167"/>
        <v>KS0CN017PC MED OBGYN LUNDQUIST INSTITUTE CCN017 KS0CN017PC</v>
      </c>
    </row>
    <row r="10755" spans="1:4">
      <c r="A10755" t="s">
        <v>43967</v>
      </c>
      <c r="B10755" t="s">
        <v>43968</v>
      </c>
      <c r="D10755" t="str">
        <f t="shared" ref="D10755:D10818" si="168">A10755&amp;" "&amp;B10755</f>
        <v>KS0MCCN017 MED OBGYN LUNDQUIST INSTITUTE CCN017 KS0MCCN017</v>
      </c>
    </row>
    <row r="10756" spans="1:4">
      <c r="A10756" t="s">
        <v>43969</v>
      </c>
      <c r="B10756" t="s">
        <v>43970</v>
      </c>
      <c r="D10756" t="str">
        <f t="shared" si="168"/>
        <v>K30V431Z02 APC REARDON NIH R01 K30V431Z02</v>
      </c>
    </row>
    <row r="10757" spans="1:4">
      <c r="A10757" t="s">
        <v>43971</v>
      </c>
      <c r="B10757" t="s">
        <v>43972</v>
      </c>
      <c r="D10757" t="str">
        <f t="shared" si="168"/>
        <v>K30V731Z02 APC REARDON PIs Supplement K30V731Z02</v>
      </c>
    </row>
    <row r="10758" spans="1:4">
      <c r="A10758" t="s">
        <v>43973</v>
      </c>
      <c r="B10758" t="s">
        <v>43974</v>
      </c>
      <c r="D10758" t="str">
        <f t="shared" si="168"/>
        <v>K30VPCDC02 CNPRC Miller CA ARB 19RD005 K30VPCDC02</v>
      </c>
    </row>
    <row r="10759" spans="1:4">
      <c r="A10759" t="s">
        <v>43975</v>
      </c>
      <c r="B10759" t="s">
        <v>43976</v>
      </c>
      <c r="D10759" t="str">
        <f t="shared" si="168"/>
        <v>K30VPCDZ02 CNPRC Miller CA ARB 19RD005 K30VPCDZ02</v>
      </c>
    </row>
    <row r="10760" spans="1:4">
      <c r="A10760" t="s">
        <v>43977</v>
      </c>
      <c r="B10760" t="s">
        <v>43978</v>
      </c>
      <c r="D10760" t="str">
        <f t="shared" si="168"/>
        <v>K30BM85D00 ECNS UCSF CDC 12423sc M BITLER 85D00 K30BM85D00</v>
      </c>
    </row>
    <row r="10761" spans="1:4">
      <c r="A10761" t="s">
        <v>43979</v>
      </c>
      <c r="B10761" t="s">
        <v>43980</v>
      </c>
      <c r="D10761" t="str">
        <f t="shared" si="168"/>
        <v>K30BM85DA2 ECNS UCSF CDC 12423sc02 M BITLER 85D00 K30BM85DA2</v>
      </c>
    </row>
    <row r="10762" spans="1:4">
      <c r="A10762" t="s">
        <v>43981</v>
      </c>
      <c r="B10762" t="s">
        <v>43982</v>
      </c>
      <c r="D10762" t="str">
        <f t="shared" si="168"/>
        <v>K30MOD21T1 MOD Modoc County GENT 2021 20 C000114248 K30MOD21T1</v>
      </c>
    </row>
    <row r="10763" spans="1:4">
      <c r="A10763" t="s">
        <v>43983</v>
      </c>
      <c r="B10763" t="s">
        <v>43984</v>
      </c>
      <c r="D10763" t="str">
        <f t="shared" si="168"/>
        <v>K30JGKECK1 KECK FOUNDATION K30JGKECK1</v>
      </c>
    </row>
    <row r="10764" spans="1:4">
      <c r="A10764" t="s">
        <v>43985</v>
      </c>
      <c r="B10764" t="s">
        <v>43986</v>
      </c>
      <c r="D10764" t="str">
        <f t="shared" si="168"/>
        <v>K30JHKECK2 KECK FOUNDATION K30JHKECK2</v>
      </c>
    </row>
    <row r="10765" spans="1:4">
      <c r="A10765" t="s">
        <v>43987</v>
      </c>
      <c r="B10765" t="s">
        <v>43988</v>
      </c>
      <c r="D10765" t="str">
        <f t="shared" si="168"/>
        <v>K30DM85D08 A Proleptic Re Design 202100276 K30DM85D08</v>
      </c>
    </row>
    <row r="10766" spans="1:4">
      <c r="A10766" t="s">
        <v>43989</v>
      </c>
      <c r="B10766" t="s">
        <v>43990</v>
      </c>
      <c r="D10766" t="str">
        <f t="shared" si="168"/>
        <v>K30SUB85D0 Sub Awards Spencer 202100276 K30SUB85D0</v>
      </c>
    </row>
    <row r="10767" spans="1:4">
      <c r="A10767" t="s">
        <v>43991</v>
      </c>
      <c r="B10767" t="s">
        <v>43992</v>
      </c>
      <c r="D10767" t="str">
        <f t="shared" si="168"/>
        <v>K30AQADASC DILLNER Mid scale RI 1 M1 IP ASCENT K30AQADASC</v>
      </c>
    </row>
    <row r="10768" spans="1:4">
      <c r="A10768" t="s">
        <v>43993</v>
      </c>
      <c r="B10768" t="s">
        <v>43994</v>
      </c>
      <c r="D10768" t="str">
        <f t="shared" si="168"/>
        <v>K30RAHEP26 ECE Amirtharajah HEP IC DESIGN K30RAHEP26</v>
      </c>
    </row>
    <row r="10769" spans="1:4">
      <c r="A10769" t="s">
        <v>43995</v>
      </c>
      <c r="B10769" t="s">
        <v>43996</v>
      </c>
      <c r="D10769" t="str">
        <f t="shared" si="168"/>
        <v>K30RAHFINA ECE Amirtharajah HEP IC DESIGN FINA K30RAHFINA</v>
      </c>
    </row>
    <row r="10770" spans="1:4">
      <c r="A10770" t="s">
        <v>43997</v>
      </c>
      <c r="B10770" t="s">
        <v>43998</v>
      </c>
      <c r="D10770" t="str">
        <f t="shared" si="168"/>
        <v>KS0SBMETAV The mechanisms of oncogenic TRIM37 KS0SBMETAV</v>
      </c>
    </row>
    <row r="10771" spans="1:4">
      <c r="A10771" t="s">
        <v>43999</v>
      </c>
      <c r="B10771" t="s">
        <v>44000</v>
      </c>
      <c r="D10771" t="str">
        <f t="shared" si="168"/>
        <v>KS0SLDOXIE SATYAN DOXIE GRANT Y1 SHARP HLTHCARE KS0SLDOXIE</v>
      </c>
    </row>
    <row r="10772" spans="1:4">
      <c r="A10772" t="s">
        <v>44001</v>
      </c>
      <c r="B10772" t="s">
        <v>44002</v>
      </c>
      <c r="D10772" t="str">
        <f t="shared" si="168"/>
        <v>K30CDMWHIT CDM AZ Whiting Foundation K30CDMWHIT</v>
      </c>
    </row>
    <row r="10773" spans="1:4">
      <c r="A10773" t="s">
        <v>44003</v>
      </c>
      <c r="B10773" t="s">
        <v>44004</v>
      </c>
      <c r="D10773" t="str">
        <f t="shared" si="168"/>
        <v>K30CLS5D14 CDFA DISEASE INTERACTIONS TOMATOS 4 24 K30CLS5D14</v>
      </c>
    </row>
    <row r="10774" spans="1:4">
      <c r="A10774" t="s">
        <v>44005</v>
      </c>
      <c r="B10774" t="s">
        <v>44006</v>
      </c>
      <c r="D10774" t="str">
        <f t="shared" si="168"/>
        <v>K30NOC8D14 LAWR CDFA DISEASE INTERACTIONS K30NOC8D14</v>
      </c>
    </row>
    <row r="10775" spans="1:4">
      <c r="A10775" t="s">
        <v>44007</v>
      </c>
      <c r="B10775" t="s">
        <v>44008</v>
      </c>
      <c r="D10775" t="str">
        <f t="shared" si="168"/>
        <v>K309876024 PSR Chakraborty TO 52 K309876024</v>
      </c>
    </row>
    <row r="10776" spans="1:4">
      <c r="A10776" t="s">
        <v>44009</v>
      </c>
      <c r="B10776" t="s">
        <v>44010</v>
      </c>
      <c r="D10776" t="str">
        <f t="shared" si="168"/>
        <v>K304875125 Circella BMW Road Pricing in LA K304875125</v>
      </c>
    </row>
    <row r="10777" spans="1:4">
      <c r="A10777" t="s">
        <v>44011</v>
      </c>
      <c r="B10777" t="s">
        <v>44012</v>
      </c>
      <c r="D10777" t="str">
        <f t="shared" si="168"/>
        <v>KS0MKCS022 KNIGHT 2022 CALOES CSAT VOCA FUNDS KS0MKCS022</v>
      </c>
    </row>
    <row r="10778" spans="1:4">
      <c r="A10778" t="s">
        <v>44013</v>
      </c>
      <c r="B10778" t="s">
        <v>44014</v>
      </c>
      <c r="D10778" t="str">
        <f t="shared" si="168"/>
        <v>KS0MKCSS22 KNIGHT 2022 CALOES CSAT CSAE VCGF FUNDS KS0MKCSS22</v>
      </c>
    </row>
    <row r="10779" spans="1:4">
      <c r="A10779" t="s">
        <v>44015</v>
      </c>
      <c r="B10779" t="s">
        <v>44016</v>
      </c>
      <c r="D10779" t="str">
        <f t="shared" si="168"/>
        <v>KS0HOKK843 MED IMHO LI LUNG CANCER FDN LEADER KS0HOKK843</v>
      </c>
    </row>
    <row r="10780" spans="1:4">
      <c r="A10780" t="s">
        <v>44017</v>
      </c>
      <c r="B10780" t="s">
        <v>44018</v>
      </c>
      <c r="D10780" t="str">
        <f t="shared" si="168"/>
        <v>K30CNSCK02 2021 BBRF Young Investigator Award K30CNSCK02</v>
      </c>
    </row>
    <row r="10781" spans="1:4">
      <c r="A10781" t="s">
        <v>44019</v>
      </c>
      <c r="B10781" t="s">
        <v>44020</v>
      </c>
      <c r="D10781" t="str">
        <f t="shared" si="168"/>
        <v>K30JXGCOLD 12 31 23 New Cold Brew Method OXO K30JXGCOLD</v>
      </c>
    </row>
    <row r="10782" spans="1:4">
      <c r="A10782" t="s">
        <v>44021</v>
      </c>
      <c r="B10782" t="s">
        <v>44022</v>
      </c>
      <c r="D10782" t="str">
        <f t="shared" si="168"/>
        <v>K30ESSER22 CSMP ESSER Funds FY21 22 K30ESSER22</v>
      </c>
    </row>
    <row r="10783" spans="1:4">
      <c r="A10783" t="s">
        <v>44023</v>
      </c>
      <c r="B10783" t="s">
        <v>44024</v>
      </c>
      <c r="D10783" t="str">
        <f t="shared" si="168"/>
        <v>KS0HC85D26 Chen NIH R01 Prostate Cancer KS0HC85D26</v>
      </c>
    </row>
    <row r="10784" spans="1:4">
      <c r="A10784" t="s">
        <v>44025</v>
      </c>
      <c r="B10784" t="s">
        <v>44026</v>
      </c>
      <c r="D10784" t="str">
        <f t="shared" si="168"/>
        <v>K30V625166 CAHFS USDA NIFA NAHLN FY21 22 K30V625166</v>
      </c>
    </row>
    <row r="10785" spans="1:4">
      <c r="A10785" t="s">
        <v>44027</v>
      </c>
      <c r="B10785" t="s">
        <v>44028</v>
      </c>
      <c r="D10785" t="str">
        <f t="shared" si="168"/>
        <v>K30APSFC00 PS USDA NIFA WHEAT CAP 22 26 DUBCOVSKY K30APSFC00</v>
      </c>
    </row>
    <row r="10786" spans="1:4">
      <c r="A10786" t="s">
        <v>44029</v>
      </c>
      <c r="B10786" t="s">
        <v>44030</v>
      </c>
      <c r="D10786" t="str">
        <f t="shared" si="168"/>
        <v>K30APSFC01 PS USDA NIFA WHEAT CAP ARS KS DUBCOVSKY K30APSFC01</v>
      </c>
    </row>
    <row r="10787" spans="1:4">
      <c r="A10787" t="s">
        <v>44031</v>
      </c>
      <c r="B10787" t="s">
        <v>44032</v>
      </c>
      <c r="D10787" t="str">
        <f t="shared" si="168"/>
        <v>K30APSFC02 PS USDA NIFA WHEAT CAP ARS NC DUBCOVSKY K30APSFC02</v>
      </c>
    </row>
    <row r="10788" spans="1:4">
      <c r="A10788" t="s">
        <v>44033</v>
      </c>
      <c r="B10788" t="s">
        <v>44034</v>
      </c>
      <c r="D10788" t="str">
        <f t="shared" si="168"/>
        <v>K30APSFC03 PS USDA NIFA WHEAT CAP ARS ND DUBCOVSKY K30APSFC03</v>
      </c>
    </row>
    <row r="10789" spans="1:4">
      <c r="A10789" t="s">
        <v>44035</v>
      </c>
      <c r="B10789" t="s">
        <v>44036</v>
      </c>
      <c r="D10789" t="str">
        <f t="shared" si="168"/>
        <v>K30APSFC04 PS USDA NIFA WHEAT CAP ARS WA DUBCOVSKY K30APSFC04</v>
      </c>
    </row>
    <row r="10790" spans="1:4">
      <c r="A10790" t="s">
        <v>44037</v>
      </c>
      <c r="B10790" t="s">
        <v>44038</v>
      </c>
      <c r="D10790" t="str">
        <f t="shared" si="168"/>
        <v>K30APSFC05 PS USDA NIFA WHEAT CAP CSU DUBCOVSKY K30APSFC05</v>
      </c>
    </row>
    <row r="10791" spans="1:4">
      <c r="A10791" t="s">
        <v>44039</v>
      </c>
      <c r="B10791" t="s">
        <v>44040</v>
      </c>
      <c r="D10791" t="str">
        <f t="shared" si="168"/>
        <v>K30APSFC06 PS USDA NIFA WHEAT CAP IDAHO DUBCOVSKY K30APSFC06</v>
      </c>
    </row>
    <row r="10792" spans="1:4">
      <c r="A10792" t="s">
        <v>44041</v>
      </c>
      <c r="B10792" t="s">
        <v>44042</v>
      </c>
      <c r="D10792" t="str">
        <f t="shared" si="168"/>
        <v>K30APSFC07 PS USDA NIFA WHEAT CAP ILLINOIS DUBCOVSK K30APSFC07</v>
      </c>
    </row>
    <row r="10793" spans="1:4">
      <c r="A10793" t="s">
        <v>44043</v>
      </c>
      <c r="B10793" t="s">
        <v>44044</v>
      </c>
      <c r="D10793" t="str">
        <f t="shared" si="168"/>
        <v>K30APSFC08 PS USDA NIFA WHEAT CAP KSU DUBCOVSKY K30APSFC08</v>
      </c>
    </row>
    <row r="10794" spans="1:4">
      <c r="A10794" t="s">
        <v>44045</v>
      </c>
      <c r="B10794" t="s">
        <v>44046</v>
      </c>
      <c r="D10794" t="str">
        <f t="shared" si="168"/>
        <v>K30APSFC09 PS USDA NIFA WHEAT CAP MICH DUBCOVSKY K30APSFC09</v>
      </c>
    </row>
    <row r="10795" spans="1:4">
      <c r="A10795" t="s">
        <v>44047</v>
      </c>
      <c r="B10795" t="s">
        <v>44048</v>
      </c>
      <c r="D10795" t="str">
        <f t="shared" si="168"/>
        <v>K30APSFC10 PS USDA NIFA WHEAT CAP MINN DUBCOVSKY K30APSFC10</v>
      </c>
    </row>
    <row r="10796" spans="1:4">
      <c r="A10796" t="s">
        <v>44049</v>
      </c>
      <c r="B10796" t="s">
        <v>44050</v>
      </c>
      <c r="D10796" t="str">
        <f t="shared" si="168"/>
        <v>K30APSFC11 PS USDA NIFA WHEAT CAP MONTANA DUBCOVSKY K30APSFC11</v>
      </c>
    </row>
    <row r="10797" spans="1:4">
      <c r="A10797" t="s">
        <v>44051</v>
      </c>
      <c r="B10797" t="s">
        <v>44052</v>
      </c>
      <c r="D10797" t="str">
        <f t="shared" si="168"/>
        <v>K30APSFC12 PS USDA NIFA WHEAT CAP CIMMYT DUBCOVSKY K30APSFC12</v>
      </c>
    </row>
    <row r="10798" spans="1:4">
      <c r="A10798" t="s">
        <v>44053</v>
      </c>
      <c r="B10798" t="s">
        <v>44054</v>
      </c>
      <c r="D10798" t="str">
        <f t="shared" si="168"/>
        <v>K30APSFC13 PS USDA NIFA WHEAT CAP UNL DUBCOVSKY K30APSFC13</v>
      </c>
    </row>
    <row r="10799" spans="1:4">
      <c r="A10799" t="s">
        <v>44055</v>
      </c>
      <c r="B10799" t="s">
        <v>44056</v>
      </c>
      <c r="D10799" t="str">
        <f t="shared" si="168"/>
        <v>K30APSFC14 PS USDA NIFA WHEAT CAP CORNELL DUBCOVSKY K30APSFC14</v>
      </c>
    </row>
    <row r="10800" spans="1:4">
      <c r="A10800" t="s">
        <v>44057</v>
      </c>
      <c r="B10800" t="s">
        <v>44058</v>
      </c>
      <c r="D10800" t="str">
        <f t="shared" si="168"/>
        <v>K30APSFC15 PS USDA NIFA WHEAT CAP OK DUBCOVSKY K30APSFC15</v>
      </c>
    </row>
    <row r="10801" spans="1:4">
      <c r="A10801" t="s">
        <v>44059</v>
      </c>
      <c r="B10801" t="s">
        <v>44060</v>
      </c>
      <c r="D10801" t="str">
        <f t="shared" si="168"/>
        <v>K30APSFC16 PS USDA NIFA WHEAT CAP SDSU DUBCOVSKY K30APSFC16</v>
      </c>
    </row>
    <row r="10802" spans="1:4">
      <c r="A10802" t="s">
        <v>44061</v>
      </c>
      <c r="B10802" t="s">
        <v>44062</v>
      </c>
      <c r="D10802" t="str">
        <f t="shared" si="168"/>
        <v>K30APSFC17 PS USDA NIFA WHEAT CAP TEXAS DUBCOVSKY K30APSFC17</v>
      </c>
    </row>
    <row r="10803" spans="1:4">
      <c r="A10803" t="s">
        <v>44063</v>
      </c>
      <c r="B10803" t="s">
        <v>44064</v>
      </c>
      <c r="D10803" t="str">
        <f t="shared" si="168"/>
        <v>K30APSFC18 PS USDA NIFA WHEAT CAP UTAH DUBCOVSKY K30APSFC18</v>
      </c>
    </row>
    <row r="10804" spans="1:4">
      <c r="A10804" t="s">
        <v>44065</v>
      </c>
      <c r="B10804" t="s">
        <v>44066</v>
      </c>
      <c r="D10804" t="str">
        <f t="shared" si="168"/>
        <v>K30APSFC19 PS USDA NIFA WHEAT CAP VA TECH DUBCOVSKY K30APSFC19</v>
      </c>
    </row>
    <row r="10805" spans="1:4">
      <c r="A10805" t="s">
        <v>44067</v>
      </c>
      <c r="B10805" t="s">
        <v>44068</v>
      </c>
      <c r="D10805" t="str">
        <f t="shared" si="168"/>
        <v>K30APSFC20 PS USDA NIFA WHEAT CAP WASH DUBCOVSKY K30APSFC20</v>
      </c>
    </row>
    <row r="10806" spans="1:4">
      <c r="A10806" t="s">
        <v>44069</v>
      </c>
      <c r="B10806" t="s">
        <v>44070</v>
      </c>
      <c r="D10806" t="str">
        <f t="shared" si="168"/>
        <v>K30APSFC21 PS USDA NIFA WHEAT CAP WISC DUBCOVSKY K30APSFC21</v>
      </c>
    </row>
    <row r="10807" spans="1:4">
      <c r="A10807" t="s">
        <v>44071</v>
      </c>
      <c r="B10807" t="s">
        <v>44072</v>
      </c>
      <c r="D10807" t="str">
        <f t="shared" si="168"/>
        <v>K30RLV5D29 USDA NIFA Fellowship D Rutkowski K30RLV5D29</v>
      </c>
    </row>
    <row r="10808" spans="1:4">
      <c r="A10808" t="s">
        <v>44073</v>
      </c>
      <c r="B10808" t="s">
        <v>44074</v>
      </c>
      <c r="D10808" t="str">
        <f t="shared" si="168"/>
        <v>K30RLV5D2F USDA NIFA Fellowship D Rutkowski FINA K30RLV5D2F</v>
      </c>
    </row>
    <row r="10809" spans="1:4">
      <c r="A10809" t="s">
        <v>44075</v>
      </c>
      <c r="B10809" t="s">
        <v>44076</v>
      </c>
      <c r="D10809" t="str">
        <f t="shared" si="168"/>
        <v>KS0KK85D30 KIM ABBVIE M16 077 ELEZANUMAB 12 25 KS0KK85D30</v>
      </c>
    </row>
    <row r="10810" spans="1:4">
      <c r="A10810" t="s">
        <v>44077</v>
      </c>
      <c r="B10810" t="s">
        <v>44078</v>
      </c>
      <c r="D10810" t="str">
        <f t="shared" si="168"/>
        <v>K30V431RG4 VM APC ROGERS NSF CAREER 2143217 K30V431RG4</v>
      </c>
    </row>
    <row r="10811" spans="1:4">
      <c r="A10811" t="s">
        <v>44079</v>
      </c>
      <c r="B10811" t="s">
        <v>44080</v>
      </c>
      <c r="D10811" t="str">
        <f t="shared" si="168"/>
        <v>K30V431RG5 VM APC ROGERS NSF CAREER 2143217 PARTICI K30V431RG5</v>
      </c>
    </row>
    <row r="10812" spans="1:4">
      <c r="A10812" t="s">
        <v>44081</v>
      </c>
      <c r="B10812" t="s">
        <v>44082</v>
      </c>
      <c r="D10812" t="str">
        <f t="shared" si="168"/>
        <v>K30GRMHTME CN GORMAN MUSEUM H TSINHNAHJI MELLON K30GRMHTME</v>
      </c>
    </row>
    <row r="10813" spans="1:4">
      <c r="A10813" t="s">
        <v>44083</v>
      </c>
      <c r="B10813" t="s">
        <v>44084</v>
      </c>
      <c r="D10813" t="str">
        <f t="shared" si="168"/>
        <v>K30HER5D36 LAWR Hernandez EPRI Ecological Restor K30HER5D36</v>
      </c>
    </row>
    <row r="10814" spans="1:4">
      <c r="A10814" t="s">
        <v>44085</v>
      </c>
      <c r="B10814" t="s">
        <v>44086</v>
      </c>
      <c r="D10814" t="str">
        <f t="shared" si="168"/>
        <v>K30V4BOPH2 Lanzaro Open Philanthropy Prjct Stage 2 K30V4BOPH2</v>
      </c>
    </row>
    <row r="10815" spans="1:4">
      <c r="A10815" t="s">
        <v>44087</v>
      </c>
      <c r="B10815" t="s">
        <v>44088</v>
      </c>
      <c r="D10815" t="str">
        <f t="shared" si="168"/>
        <v>KS0RHRW302 MED IMRH RIDGWAY MEDICAL COLLEGE WIS YR3 KS0RHRW302</v>
      </c>
    </row>
    <row r="10816" spans="1:4">
      <c r="A10816" t="s">
        <v>44089</v>
      </c>
      <c r="B10816" t="s">
        <v>44090</v>
      </c>
      <c r="D10816" t="str">
        <f t="shared" si="168"/>
        <v>KS0RHRW303 MED IMRH RIDGWAY MEDICAL COLLEGE WIS YR4 KS0RHRW303</v>
      </c>
    </row>
    <row r="10817" spans="1:4">
      <c r="A10817" t="s">
        <v>44091</v>
      </c>
      <c r="B10817" t="s">
        <v>44092</v>
      </c>
      <c r="D10817" t="str">
        <f t="shared" si="168"/>
        <v>K30KBSTANF BAAR Stanford University K30KBSTANF</v>
      </c>
    </row>
    <row r="10818" spans="1:4">
      <c r="A10818" t="s">
        <v>44093</v>
      </c>
      <c r="B10818" t="s">
        <v>44094</v>
      </c>
      <c r="D10818" t="str">
        <f t="shared" si="168"/>
        <v>K30V4B1311 Osburn RDPC FY20 K30V4B1311</v>
      </c>
    </row>
    <row r="10819" spans="1:4">
      <c r="A10819" t="s">
        <v>44095</v>
      </c>
      <c r="B10819" t="s">
        <v>44096</v>
      </c>
      <c r="D10819" t="str">
        <f t="shared" ref="D10819:D10882" si="169">A10819&amp;" "&amp;B10819</f>
        <v>K30V435D48 VM MAF A22 1162 Cardiac Remodeling K30V435D48</v>
      </c>
    </row>
    <row r="10820" spans="1:4">
      <c r="A10820" t="s">
        <v>44097</v>
      </c>
      <c r="B10820" t="s">
        <v>44098</v>
      </c>
      <c r="D10820" t="str">
        <f t="shared" si="169"/>
        <v>K30JDM5D50 USDA NIFA 2022 2023 CARE K30JDM5D50</v>
      </c>
    </row>
    <row r="10821" spans="1:4">
      <c r="A10821" t="s">
        <v>44099</v>
      </c>
      <c r="B10821" t="s">
        <v>44100</v>
      </c>
      <c r="D10821" t="str">
        <f t="shared" si="169"/>
        <v>K30JDM5D5A USDA NIFA 2022 2023 CARE Arkansas K30JDM5D5A</v>
      </c>
    </row>
    <row r="10822" spans="1:4">
      <c r="A10822" t="s">
        <v>44101</v>
      </c>
      <c r="B10822" t="s">
        <v>44102</v>
      </c>
      <c r="D10822" t="str">
        <f t="shared" si="169"/>
        <v>K30JZCNS24 ECE ZHANG CNS CORE SMALL WIRELESS SCHED K30JZCNS24</v>
      </c>
    </row>
    <row r="10823" spans="1:4">
      <c r="A10823" t="s">
        <v>44103</v>
      </c>
      <c r="B10823" t="s">
        <v>44104</v>
      </c>
      <c r="D10823" t="str">
        <f t="shared" si="169"/>
        <v>KS0SPSHORE Dr Park SHORE REACH KS0SPSHORE</v>
      </c>
    </row>
    <row r="10824" spans="1:4">
      <c r="A10824" t="s">
        <v>44105</v>
      </c>
      <c r="B10824" t="s">
        <v>44106</v>
      </c>
      <c r="D10824" t="str">
        <f t="shared" si="169"/>
        <v>K30LUC5079 CMB LUCK DUKE UNIV 283 5079 0 K30LUC5079</v>
      </c>
    </row>
    <row r="10825" spans="1:4">
      <c r="A10825" t="s">
        <v>44107</v>
      </c>
      <c r="B10825" t="s">
        <v>44108</v>
      </c>
      <c r="D10825" t="str">
        <f t="shared" si="169"/>
        <v>KS0CALY500 MED IMCA LYU AMERICAN HEART ASSOC YR 1 KS0CALY500</v>
      </c>
    </row>
    <row r="10826" spans="1:4">
      <c r="A10826" t="s">
        <v>44109</v>
      </c>
      <c r="B10826" t="s">
        <v>44110</v>
      </c>
      <c r="D10826" t="str">
        <f t="shared" si="169"/>
        <v>KS0CALY501 MED IMCA LYU AMERICAN HEART ASSOC YR 2 KS0CALY501</v>
      </c>
    </row>
    <row r="10827" spans="1:4">
      <c r="A10827" t="s">
        <v>44111</v>
      </c>
      <c r="B10827" t="s">
        <v>44112</v>
      </c>
      <c r="D10827" t="str">
        <f t="shared" si="169"/>
        <v>KS0IDTG825 MED IMID THOMPSON MERCK SHARP MK 4482 13 KS0IDTG825</v>
      </c>
    </row>
    <row r="10828" spans="1:4">
      <c r="A10828" t="s">
        <v>44113</v>
      </c>
      <c r="B10828" t="s">
        <v>44114</v>
      </c>
      <c r="D10828" t="str">
        <f t="shared" si="169"/>
        <v>KS0PMMB841 MED IMPM MORRISSEY INSMED INS 415 ARISE KS0PMMB841</v>
      </c>
    </row>
    <row r="10829" spans="1:4">
      <c r="A10829" t="s">
        <v>44115</v>
      </c>
      <c r="B10829" t="s">
        <v>44116</v>
      </c>
      <c r="D10829" t="str">
        <f t="shared" si="169"/>
        <v>KS0PMMB840 MED IMPM MORRISSEY INSMED INS 416 ENCORE KS0PMMB840</v>
      </c>
    </row>
    <row r="10830" spans="1:4">
      <c r="A10830" t="s">
        <v>44117</v>
      </c>
      <c r="B10830" t="s">
        <v>44118</v>
      </c>
      <c r="D10830" t="str">
        <f t="shared" si="169"/>
        <v>K30NAJSMEL NAS J SPENCE MELLON FOUNDATION GRANT K30NAJSMEL</v>
      </c>
    </row>
    <row r="10831" spans="1:4">
      <c r="A10831" t="s">
        <v>44119</v>
      </c>
      <c r="B10831" t="s">
        <v>44120</v>
      </c>
      <c r="D10831" t="str">
        <f t="shared" si="169"/>
        <v>KS0ERND505 MERM BAYLOR COLLEGE OF MED NISHIJIMA KS0ERND505</v>
      </c>
    </row>
    <row r="10832" spans="1:4">
      <c r="A10832" t="s">
        <v>44121</v>
      </c>
      <c r="B10832" t="s">
        <v>44122</v>
      </c>
      <c r="D10832" t="str">
        <f t="shared" si="169"/>
        <v>KS0ERND507 MERM BAYLOR COLLEGE OF MED NISHIJIMA KS0ERND507</v>
      </c>
    </row>
    <row r="10833" spans="1:4">
      <c r="A10833" t="s">
        <v>44123</v>
      </c>
      <c r="B10833" t="s">
        <v>44124</v>
      </c>
      <c r="D10833" t="str">
        <f t="shared" si="169"/>
        <v>KS0ENBE207 MED IMEN BYAMBAA NIH R01HL157535 KS0ENBE207</v>
      </c>
    </row>
    <row r="10834" spans="1:4">
      <c r="A10834" t="s">
        <v>44125</v>
      </c>
      <c r="B10834" t="s">
        <v>44126</v>
      </c>
      <c r="D10834" t="str">
        <f t="shared" si="169"/>
        <v>K30BYMITAP MIT ASCENT PROWESS Optical WavEfront K30BYMITAP</v>
      </c>
    </row>
    <row r="10835" spans="1:4">
      <c r="A10835" t="s">
        <v>44127</v>
      </c>
      <c r="B10835" t="s">
        <v>44128</v>
      </c>
      <c r="D10835" t="str">
        <f t="shared" si="169"/>
        <v>K30GMBDARY 12 31 23 Yogurt Matrix CA Dairy Rsch K30GMBDARY</v>
      </c>
    </row>
    <row r="10836" spans="1:4">
      <c r="A10836" t="s">
        <v>44129</v>
      </c>
      <c r="B10836" t="s">
        <v>44130</v>
      </c>
      <c r="D10836" t="str">
        <f t="shared" si="169"/>
        <v>K30MLMDAR2 12 31 23 Yogurt Matrix CA Dairy Rsch Yr2 K30MLMDAR2</v>
      </c>
    </row>
    <row r="10837" spans="1:4">
      <c r="A10837" t="s">
        <v>44131</v>
      </c>
      <c r="B10837" t="s">
        <v>44132</v>
      </c>
      <c r="D10837" t="str">
        <f t="shared" si="169"/>
        <v>K30MLMDARY 12 31 23 Yogurt Matrix CA Dairy Rsch K30MLMDARY</v>
      </c>
    </row>
    <row r="10838" spans="1:4">
      <c r="A10838" t="s">
        <v>44133</v>
      </c>
      <c r="B10838" t="s">
        <v>44134</v>
      </c>
      <c r="D10838" t="str">
        <f t="shared" si="169"/>
        <v>K30ASBCHEW ASA BULOSAN CTR HEWLETT FOUNDATION K30ASBCHEW</v>
      </c>
    </row>
    <row r="10839" spans="1:4">
      <c r="A10839" t="s">
        <v>44135</v>
      </c>
      <c r="B10839" t="s">
        <v>44136</v>
      </c>
      <c r="D10839" t="str">
        <f t="shared" si="169"/>
        <v>KS0RWFGUT1 MED PHS WHITMER MICROBIOME GUT KS0RWFGUT1</v>
      </c>
    </row>
    <row r="10840" spans="1:4">
      <c r="A10840" t="s">
        <v>44137</v>
      </c>
      <c r="B10840" t="s">
        <v>44138</v>
      </c>
      <c r="D10840" t="str">
        <f t="shared" si="169"/>
        <v>KS0251SUPP NIH R01 SUPP Adriana Pantoja KS0251SUPP</v>
      </c>
    </row>
    <row r="10841" spans="1:4">
      <c r="A10841" t="s">
        <v>44139</v>
      </c>
      <c r="B10841" t="s">
        <v>44140</v>
      </c>
      <c r="D10841" t="str">
        <f t="shared" si="169"/>
        <v>KS0MPVM251 NIH R01 YRS 11 15 KS0MPVM251</v>
      </c>
    </row>
    <row r="10842" spans="1:4">
      <c r="A10842" t="s">
        <v>44141</v>
      </c>
      <c r="B10842" t="s">
        <v>44142</v>
      </c>
      <c r="D10842" t="str">
        <f t="shared" si="169"/>
        <v>KS0HOLT301 MED IMHO LI UNIV OF MARYLAND F303314 1 KS0HOLT301</v>
      </c>
    </row>
    <row r="10843" spans="1:4">
      <c r="A10843" t="s">
        <v>44143</v>
      </c>
      <c r="B10843" t="s">
        <v>44144</v>
      </c>
      <c r="D10843" t="str">
        <f t="shared" si="169"/>
        <v>KS0LJ85D79 Jao A22 0821 R01 KS0LJ85D79</v>
      </c>
    </row>
    <row r="10844" spans="1:4">
      <c r="A10844" t="s">
        <v>44145</v>
      </c>
      <c r="B10844" t="s">
        <v>44146</v>
      </c>
      <c r="D10844" t="str">
        <f t="shared" si="169"/>
        <v>KS0FFDDK22 DIABETES DIGESTIVE KIDNEY R01DK131189 KS0FFDDK22</v>
      </c>
    </row>
    <row r="10845" spans="1:4">
      <c r="A10845" t="s">
        <v>44147</v>
      </c>
      <c r="B10845" t="s">
        <v>44148</v>
      </c>
      <c r="D10845" t="str">
        <f t="shared" si="169"/>
        <v>K30FPS5D81 CGRR Premier US Grape Collection 6 24 K30FPS5D81</v>
      </c>
    </row>
    <row r="10846" spans="1:4">
      <c r="A10846" t="s">
        <v>44149</v>
      </c>
      <c r="B10846" t="s">
        <v>44150</v>
      </c>
      <c r="D10846" t="str">
        <f t="shared" si="169"/>
        <v>K30F4AKBEE CEE Kendall UCSD DOE BEEPS K30F4AKBEE</v>
      </c>
    </row>
    <row r="10847" spans="1:4">
      <c r="A10847" t="s">
        <v>44151</v>
      </c>
      <c r="B10847" t="s">
        <v>44152</v>
      </c>
      <c r="D10847" t="str">
        <f t="shared" si="169"/>
        <v>KS0JNCIRMF STEM JAN NOLTA CIRM SCHOLAR FINA ACCT KS0JNCIRMF</v>
      </c>
    </row>
    <row r="10848" spans="1:4">
      <c r="A10848" t="s">
        <v>44153</v>
      </c>
      <c r="B10848" t="s">
        <v>44154</v>
      </c>
      <c r="D10848" t="str">
        <f t="shared" si="169"/>
        <v>KS0JNCIRMS STEM JAN NOLTA CIRM SCHOLAR 11 21 10 26 KS0JNCIRMS</v>
      </c>
    </row>
    <row r="10849" spans="1:4">
      <c r="A10849" t="s">
        <v>44155</v>
      </c>
      <c r="B10849" t="s">
        <v>44156</v>
      </c>
      <c r="D10849" t="str">
        <f t="shared" si="169"/>
        <v>KS0JNCSAS1 STEM NOLTA CIRM SCHOLAR FINA A SANDOVAL KS0JNCSAS1</v>
      </c>
    </row>
    <row r="10850" spans="1:4">
      <c r="A10850" t="s">
        <v>44157</v>
      </c>
      <c r="B10850" t="s">
        <v>44158</v>
      </c>
      <c r="D10850" t="str">
        <f t="shared" si="169"/>
        <v>KS0JNCSAT1 STEM NOLTA CIRM SCHOLAR A TSUMURA Y1 KS0JNCSAT1</v>
      </c>
    </row>
    <row r="10851" spans="1:4">
      <c r="A10851" t="s">
        <v>44159</v>
      </c>
      <c r="B10851" t="s">
        <v>44160</v>
      </c>
      <c r="D10851" t="str">
        <f t="shared" si="169"/>
        <v>KS0JNCSDR2 STEM NOLTA CIRM SCHOLAR D RODRIGUEZ PD KS0JNCSDR2</v>
      </c>
    </row>
    <row r="10852" spans="1:4">
      <c r="A10852" t="s">
        <v>44161</v>
      </c>
      <c r="B10852" t="s">
        <v>44162</v>
      </c>
      <c r="D10852" t="str">
        <f t="shared" si="169"/>
        <v>KS0JNCSEB1 STEM NOLTA CIRM SCHOLAR FINA E BYRD KS0JNCSEB1</v>
      </c>
    </row>
    <row r="10853" spans="1:4">
      <c r="A10853" t="s">
        <v>44163</v>
      </c>
      <c r="B10853" t="s">
        <v>44164</v>
      </c>
      <c r="D10853" t="str">
        <f t="shared" si="169"/>
        <v>KS0JNCSEW1 STEM NOLTA CIRM SCHOLAR FINA E WHEELER KS0JNCSEW1</v>
      </c>
    </row>
    <row r="10854" spans="1:4">
      <c r="A10854" t="s">
        <v>44165</v>
      </c>
      <c r="B10854" t="s">
        <v>44166</v>
      </c>
      <c r="D10854" t="str">
        <f t="shared" si="169"/>
        <v>KS0JNCSHK2 STEM NOLTA CIRM SCHOLAR FINA H KAO Y2 KS0JNCSHK2</v>
      </c>
    </row>
    <row r="10855" spans="1:4">
      <c r="A10855" t="s">
        <v>44167</v>
      </c>
      <c r="B10855" t="s">
        <v>44168</v>
      </c>
      <c r="D10855" t="str">
        <f t="shared" si="169"/>
        <v>KS0JNCSJH1 STEM NOLTA CIRM SCHOLAR J HALMAI PD KS0JNCSJH1</v>
      </c>
    </row>
    <row r="10856" spans="1:4">
      <c r="A10856" t="s">
        <v>44169</v>
      </c>
      <c r="B10856" t="s">
        <v>44170</v>
      </c>
      <c r="D10856" t="str">
        <f t="shared" si="169"/>
        <v>KS0JNCSKW1 STEM NOLTA CIRM SCHOLAR K WELDON GSR KS0JNCSKW1</v>
      </c>
    </row>
    <row r="10857" spans="1:4">
      <c r="A10857" t="s">
        <v>44171</v>
      </c>
      <c r="B10857" t="s">
        <v>44172</v>
      </c>
      <c r="D10857" t="str">
        <f t="shared" si="169"/>
        <v>KS0JNCSKWF STEM NOLTA CIRM SCHOLAR K WELDON FINA KS0JNCSKWF</v>
      </c>
    </row>
    <row r="10858" spans="1:4">
      <c r="A10858" t="s">
        <v>44173</v>
      </c>
      <c r="B10858" t="s">
        <v>44174</v>
      </c>
      <c r="D10858" t="str">
        <f t="shared" si="169"/>
        <v>KS0JNCSMH1 STEM NOLTA CIRM SCHOLAR FINA M HASSAN KS0JNCSMH1</v>
      </c>
    </row>
    <row r="10859" spans="1:4">
      <c r="A10859" t="s">
        <v>44175</v>
      </c>
      <c r="B10859" t="s">
        <v>44176</v>
      </c>
      <c r="D10859" t="str">
        <f t="shared" si="169"/>
        <v>KS0JNCSRF2 STEM NOLTA CIRM SCHOLAR FINA R FRATES Y2 KS0JNCSRF2</v>
      </c>
    </row>
    <row r="10860" spans="1:4">
      <c r="A10860" t="s">
        <v>44177</v>
      </c>
      <c r="B10860" t="s">
        <v>44178</v>
      </c>
      <c r="D10860" t="str">
        <f t="shared" si="169"/>
        <v>KS0JNCSZS1 STEM NOLTA CIRM SCHOLAR Z SAENZ CF KS0JNCSZS1</v>
      </c>
    </row>
    <row r="10861" spans="1:4">
      <c r="A10861" t="s">
        <v>44179</v>
      </c>
      <c r="B10861" t="s">
        <v>44180</v>
      </c>
      <c r="D10861" t="str">
        <f t="shared" si="169"/>
        <v>KS0JNSCHK2 STEM NOLTA CIRM SCHOLAR FINA H KAO Y2 KS0JNSCHK2</v>
      </c>
    </row>
    <row r="10862" spans="1:4">
      <c r="A10862" t="s">
        <v>44181</v>
      </c>
      <c r="B10862" t="s">
        <v>44182</v>
      </c>
      <c r="D10862" t="str">
        <f t="shared" si="169"/>
        <v>KS0SLMETSP METAvivor Research And Support Song Lou KS0SLMETSP</v>
      </c>
    </row>
    <row r="10863" spans="1:4">
      <c r="A10863" t="s">
        <v>44183</v>
      </c>
      <c r="B10863" t="s">
        <v>44184</v>
      </c>
      <c r="D10863" t="str">
        <f t="shared" si="169"/>
        <v>K30ULLR082 LAWR APAU DOE Simplifying ESM Analysis K30ULLR082</v>
      </c>
    </row>
    <row r="10864" spans="1:4">
      <c r="A10864" t="s">
        <v>44185</v>
      </c>
      <c r="B10864" t="s">
        <v>44186</v>
      </c>
      <c r="D10864" t="str">
        <f t="shared" si="169"/>
        <v>K30APSFA96 PS KLUEPFEL USDA RSA 58 2032 2 008 K30APSFA96</v>
      </c>
    </row>
    <row r="10865" spans="1:4">
      <c r="A10865" t="s">
        <v>44187</v>
      </c>
      <c r="B10865" t="s">
        <v>44188</v>
      </c>
      <c r="D10865" t="str">
        <f t="shared" si="169"/>
        <v>K30V080H08 Rossow Feed IndustryFellowship FY2022 23 K30V080H08</v>
      </c>
    </row>
    <row r="10866" spans="1:4">
      <c r="A10866" t="s">
        <v>44189</v>
      </c>
      <c r="B10866" t="s">
        <v>44190</v>
      </c>
      <c r="D10866" t="str">
        <f t="shared" si="169"/>
        <v>K30AB85D93 CHILD H H DEVELOP NUTRITION UG1HD107711 K30AB85D93</v>
      </c>
    </row>
    <row r="10867" spans="1:4">
      <c r="A10867" t="s">
        <v>44191</v>
      </c>
      <c r="B10867" t="s">
        <v>44192</v>
      </c>
      <c r="D10867" t="str">
        <f t="shared" si="169"/>
        <v>KS085D93S1 CHILD H H DEVELOP NUTRITION UG1HD107711 KS085D93S1</v>
      </c>
    </row>
    <row r="10868" spans="1:4">
      <c r="A10868" t="s">
        <v>44193</v>
      </c>
      <c r="B10868" t="s">
        <v>44194</v>
      </c>
      <c r="D10868" t="str">
        <f t="shared" si="169"/>
        <v>KS085D93Y1 CHILD H H DEVELOP NUTRITION UG1HD107711 KS085D93Y1</v>
      </c>
    </row>
    <row r="10869" spans="1:4">
      <c r="A10869" t="s">
        <v>44195</v>
      </c>
      <c r="B10869" t="s">
        <v>44196</v>
      </c>
      <c r="D10869" t="str">
        <f t="shared" si="169"/>
        <v>KS085D93Y2 CHILD H H DEVELOP NUTRITION UG1HD107711 KS085D93Y2</v>
      </c>
    </row>
    <row r="10870" spans="1:4">
      <c r="A10870" t="s">
        <v>44197</v>
      </c>
      <c r="B10870" t="s">
        <v>44198</v>
      </c>
      <c r="D10870" t="str">
        <f t="shared" si="169"/>
        <v>K30ZIEREB7 NSF REU 2150515 Base Support K30ZIEREB7</v>
      </c>
    </row>
    <row r="10871" spans="1:4">
      <c r="A10871" t="s">
        <v>44199</v>
      </c>
      <c r="B10871" t="s">
        <v>44200</v>
      </c>
      <c r="D10871" t="str">
        <f t="shared" si="169"/>
        <v>K30ZIEREU7 NSF REU 2150515 Participant Support K30ZIEREU7</v>
      </c>
    </row>
    <row r="10872" spans="1:4">
      <c r="A10872" t="s">
        <v>44201</v>
      </c>
      <c r="B10872" t="s">
        <v>44202</v>
      </c>
      <c r="D10872" t="str">
        <f t="shared" si="169"/>
        <v>K30LAZ5D95 LAWR LAZCANO USDA RSA 58 2032 1 039 K30LAZ5D95</v>
      </c>
    </row>
    <row r="10873" spans="1:4">
      <c r="A10873" t="s">
        <v>44203</v>
      </c>
      <c r="B10873" t="s">
        <v>44204</v>
      </c>
      <c r="D10873" t="str">
        <f t="shared" si="169"/>
        <v>K30OFTDY22 NIH U01 UoF TEDDY VALIDATION METABOLO K30OFTDY22</v>
      </c>
    </row>
    <row r="10874" spans="1:4">
      <c r="A10874" t="s">
        <v>44205</v>
      </c>
      <c r="B10874" t="s">
        <v>44206</v>
      </c>
      <c r="D10874" t="str">
        <f t="shared" si="169"/>
        <v>K30OFTDYA2 NIH UosF TEDDY VALIDATION METABOL AMD 2 K30OFTDYA2</v>
      </c>
    </row>
    <row r="10875" spans="1:4">
      <c r="A10875" t="s">
        <v>44207</v>
      </c>
      <c r="B10875" t="s">
        <v>44208</v>
      </c>
      <c r="D10875" t="str">
        <f t="shared" si="169"/>
        <v>K30FKHMCR2 9 29 2025 Marshfield Youth OP Vehicles 2 K30FKHMCR2</v>
      </c>
    </row>
    <row r="10876" spans="1:4">
      <c r="A10876" t="s">
        <v>44209</v>
      </c>
      <c r="B10876" t="s">
        <v>44210</v>
      </c>
      <c r="D10876" t="str">
        <f t="shared" si="169"/>
        <v>K30CNSMG16 CNS GOLDMAN HHMI AWARD 52008137 K30CNSMG16</v>
      </c>
    </row>
    <row r="10877" spans="1:4">
      <c r="A10877" t="s">
        <v>44211</v>
      </c>
      <c r="B10877" t="s">
        <v>44212</v>
      </c>
      <c r="D10877" t="str">
        <f t="shared" si="169"/>
        <v>K30CNSMG17 CNS GOLDMAN HHMI AWARD 52008137 YR 2 K30CNSMG17</v>
      </c>
    </row>
    <row r="10878" spans="1:4">
      <c r="A10878" t="s">
        <v>44213</v>
      </c>
      <c r="B10878" t="s">
        <v>44214</v>
      </c>
      <c r="D10878" t="str">
        <f t="shared" si="169"/>
        <v>K30CNSMG18 CNS GOLDMAN HHMI 52008137 YR 3 CLOSED K30CNSMG18</v>
      </c>
    </row>
    <row r="10879" spans="1:4">
      <c r="A10879" t="s">
        <v>44215</v>
      </c>
      <c r="B10879" t="s">
        <v>44216</v>
      </c>
      <c r="D10879" t="str">
        <f t="shared" si="169"/>
        <v>K30CNSMG19 CNS GOLDMAN HHMI AWARD 52008137 YEAR 4 K30CNSMG19</v>
      </c>
    </row>
    <row r="10880" spans="1:4">
      <c r="A10880" t="s">
        <v>44217</v>
      </c>
      <c r="B10880" t="s">
        <v>44218</v>
      </c>
      <c r="D10880" t="str">
        <f t="shared" si="169"/>
        <v>K30CNSMG20 CNS GOLDMAN HHMI 52008137 YR 5 CLOSED K30CNSMG20</v>
      </c>
    </row>
    <row r="10881" spans="1:4">
      <c r="A10881" t="s">
        <v>44219</v>
      </c>
      <c r="B10881" t="s">
        <v>44220</v>
      </c>
      <c r="D10881" t="str">
        <f t="shared" si="169"/>
        <v>K30CNSMG39 CNS GOLDMAN HHMI 52008137 YR 6 CLOSED K30CNSMG39</v>
      </c>
    </row>
    <row r="10882" spans="1:4">
      <c r="A10882" t="s">
        <v>44221</v>
      </c>
      <c r="B10882" t="s">
        <v>44222</v>
      </c>
      <c r="D10882" t="str">
        <f t="shared" si="169"/>
        <v>K30CNSMG43 CNS GOLDMAN HHMI AWARD 52008137 YEAR 7 K30CNSMG43</v>
      </c>
    </row>
    <row r="10883" spans="1:4">
      <c r="A10883" t="s">
        <v>44223</v>
      </c>
      <c r="B10883" t="s">
        <v>44224</v>
      </c>
      <c r="D10883" t="str">
        <f t="shared" ref="D10883:D10946" si="170">A10883&amp;" "&amp;B10883</f>
        <v>K30MBFJAHH MCB FJA HHMI FUNDING FROM M GOLDMAN K30MBFJAHH</v>
      </c>
    </row>
    <row r="10884" spans="1:4">
      <c r="A10884" t="s">
        <v>44225</v>
      </c>
      <c r="B10884" t="s">
        <v>44226</v>
      </c>
      <c r="D10884" t="str">
        <f t="shared" si="170"/>
        <v>KS0MSSIT01 MED SCHENKER CDPH ITSD KS0MSSIT01</v>
      </c>
    </row>
    <row r="10885" spans="1:4">
      <c r="A10885" t="s">
        <v>44227</v>
      </c>
      <c r="B10885" t="s">
        <v>44228</v>
      </c>
      <c r="D10885" t="str">
        <f t="shared" si="170"/>
        <v>KS0MSSIT02 MED SCHENKER CDPH ITSD KS0MSSIT02</v>
      </c>
    </row>
    <row r="10886" spans="1:4">
      <c r="A10886" t="s">
        <v>44229</v>
      </c>
      <c r="B10886" t="s">
        <v>44230</v>
      </c>
      <c r="D10886" t="str">
        <f t="shared" si="170"/>
        <v>KS0MSSIT03 MED SCHENKER CDPH ITSD KS0MSSIT03</v>
      </c>
    </row>
    <row r="10887" spans="1:4">
      <c r="A10887" t="s">
        <v>44231</v>
      </c>
      <c r="B10887" t="s">
        <v>44232</v>
      </c>
      <c r="D10887" t="str">
        <f t="shared" si="170"/>
        <v>K30ARNHIR1 Respiratory Ocular Tox of Inaled Nano K30ARNHIR1</v>
      </c>
    </row>
    <row r="10888" spans="1:4">
      <c r="A10888" t="s">
        <v>44233</v>
      </c>
      <c r="B10888" t="s">
        <v>44234</v>
      </c>
      <c r="D10888" t="str">
        <f t="shared" si="170"/>
        <v>K30ARNHIR2 Respiratory Ocular Tox of Inaled Nano K30ARNHIR2</v>
      </c>
    </row>
    <row r="10889" spans="1:4">
      <c r="A10889" t="s">
        <v>44235</v>
      </c>
      <c r="B10889" t="s">
        <v>44236</v>
      </c>
      <c r="D10889" t="str">
        <f t="shared" si="170"/>
        <v>K30ARNHIR3 Respiratory Ocular Tox of Inaled Nano K30ARNHIR3</v>
      </c>
    </row>
    <row r="10890" spans="1:4">
      <c r="A10890" t="s">
        <v>44237</v>
      </c>
      <c r="B10890" t="s">
        <v>44238</v>
      </c>
      <c r="D10890" t="str">
        <f t="shared" si="170"/>
        <v>K30ARNHIR4 Respiratory Ocular Tox of Inaled Nano K30ARNHIR4</v>
      </c>
    </row>
    <row r="10891" spans="1:4">
      <c r="A10891" t="s">
        <v>44239</v>
      </c>
      <c r="B10891" t="s">
        <v>44240</v>
      </c>
      <c r="D10891" t="str">
        <f t="shared" si="170"/>
        <v>K30KPNHIR1 Respiratory Ocular Tox of Inaled Nano K30KPNHIR1</v>
      </c>
    </row>
    <row r="10892" spans="1:4">
      <c r="A10892" t="s">
        <v>44241</v>
      </c>
      <c r="B10892" t="s">
        <v>44242</v>
      </c>
      <c r="D10892" t="str">
        <f t="shared" si="170"/>
        <v>K30KPNHIR2 Respiratory Ocular Tox of Inaled Nano K30KPNHIR2</v>
      </c>
    </row>
    <row r="10893" spans="1:4">
      <c r="A10893" t="s">
        <v>44243</v>
      </c>
      <c r="B10893" t="s">
        <v>44244</v>
      </c>
      <c r="D10893" t="str">
        <f t="shared" si="170"/>
        <v>K30KPNHIR3 Respiratory Ocular Tox of Inaled Nano K30KPNHIR3</v>
      </c>
    </row>
    <row r="10894" spans="1:4">
      <c r="A10894" t="s">
        <v>44245</v>
      </c>
      <c r="B10894" t="s">
        <v>44246</v>
      </c>
      <c r="D10894" t="str">
        <f t="shared" si="170"/>
        <v>K30KPNHIR4 Respiratory Ocular Tox of Inaled Nano K30KPNHIR4</v>
      </c>
    </row>
    <row r="10895" spans="1:4">
      <c r="A10895" t="s">
        <v>44247</v>
      </c>
      <c r="B10895" t="s">
        <v>44248</v>
      </c>
      <c r="D10895" t="str">
        <f t="shared" si="170"/>
        <v>K30KPNHIR5 Respiratory Ocular Tox of Inaled Nano K30KPNHIR5</v>
      </c>
    </row>
    <row r="10896" spans="1:4">
      <c r="A10896" t="s">
        <v>44249</v>
      </c>
      <c r="B10896" t="s">
        <v>44250</v>
      </c>
      <c r="D10896" t="str">
        <f t="shared" si="170"/>
        <v>K30LVNHIR1 Respiratory Ocular Tox of Inaled Nano K30LVNHIR1</v>
      </c>
    </row>
    <row r="10897" spans="1:4">
      <c r="A10897" t="s">
        <v>44251</v>
      </c>
      <c r="B10897" t="s">
        <v>44252</v>
      </c>
      <c r="D10897" t="str">
        <f t="shared" si="170"/>
        <v>K30LVNHIR2 Respiratory Ocular Tox of Inaled Nano K30LVNHIR2</v>
      </c>
    </row>
    <row r="10898" spans="1:4">
      <c r="A10898" t="s">
        <v>44253</v>
      </c>
      <c r="B10898" t="s">
        <v>44254</v>
      </c>
      <c r="D10898" t="str">
        <f t="shared" si="170"/>
        <v>K30LVNHIR3 Respiratory Ocular Tox of Inaled Nano K30LVNHIR3</v>
      </c>
    </row>
    <row r="10899" spans="1:4">
      <c r="A10899" t="s">
        <v>44255</v>
      </c>
      <c r="B10899" t="s">
        <v>44256</v>
      </c>
      <c r="D10899" t="str">
        <f t="shared" si="170"/>
        <v>K30LVNHIR4 Respiratory Ocular Tox of Inaled Nano K30LVNHIR4</v>
      </c>
    </row>
    <row r="10900" spans="1:4">
      <c r="A10900" t="s">
        <v>44257</v>
      </c>
      <c r="B10900" t="s">
        <v>44258</v>
      </c>
      <c r="D10900" t="str">
        <f t="shared" si="170"/>
        <v>K30STNHIR1 Respiratory Ocular Tox of Inaled Nano K30STNHIR1</v>
      </c>
    </row>
    <row r="10901" spans="1:4">
      <c r="A10901" t="s">
        <v>44259</v>
      </c>
      <c r="B10901" t="s">
        <v>44260</v>
      </c>
      <c r="D10901" t="str">
        <f t="shared" si="170"/>
        <v>K30STNHIR2 Respiratory Ocular Tox of Inaled Nano K30STNHIR2</v>
      </c>
    </row>
    <row r="10902" spans="1:4">
      <c r="A10902" t="s">
        <v>44261</v>
      </c>
      <c r="B10902" t="s">
        <v>44262</v>
      </c>
      <c r="D10902" t="str">
        <f t="shared" si="170"/>
        <v>K30STNHIR3 Respiratory Ocular Tox of Inaled Nano K30STNHIR3</v>
      </c>
    </row>
    <row r="10903" spans="1:4">
      <c r="A10903" t="s">
        <v>44263</v>
      </c>
      <c r="B10903" t="s">
        <v>44264</v>
      </c>
      <c r="D10903" t="str">
        <f t="shared" si="170"/>
        <v>K30STNHIR4 Respiratory Ocular Tox of Inaled Nano K30STNHIR4</v>
      </c>
    </row>
    <row r="10904" spans="1:4">
      <c r="A10904" t="s">
        <v>44265</v>
      </c>
      <c r="B10904" t="s">
        <v>44266</v>
      </c>
      <c r="D10904" t="str">
        <f t="shared" si="170"/>
        <v>K30JJHNSF3 HARADA NSF WITH UCLA 2016 K30JJHNSF3</v>
      </c>
    </row>
    <row r="10905" spans="1:4">
      <c r="A10905" t="s">
        <v>44267</v>
      </c>
      <c r="B10905" t="s">
        <v>44268</v>
      </c>
      <c r="D10905" t="str">
        <f t="shared" si="170"/>
        <v>K30BYF0046 ECE YOO NASA MULTI SPECTRAL PHOTONIC K30BYF0046</v>
      </c>
    </row>
    <row r="10906" spans="1:4">
      <c r="A10906" t="s">
        <v>44269</v>
      </c>
      <c r="B10906" t="s">
        <v>44270</v>
      </c>
      <c r="D10906" t="str">
        <f t="shared" si="170"/>
        <v>K30BYF0047 ECE YOO DOE FUTURE SDN HPON K30BYF0047</v>
      </c>
    </row>
    <row r="10907" spans="1:4">
      <c r="A10907" t="s">
        <v>44271</v>
      </c>
      <c r="B10907" t="s">
        <v>44272</v>
      </c>
      <c r="D10907" t="str">
        <f t="shared" si="170"/>
        <v>K30APSM511 GAUDIN FFAR GOING BACK TO THE ROOTS TO K30APSM511</v>
      </c>
    </row>
    <row r="10908" spans="1:4">
      <c r="A10908" t="s">
        <v>44273</v>
      </c>
      <c r="B10908" t="s">
        <v>44274</v>
      </c>
      <c r="D10908" t="str">
        <f t="shared" si="170"/>
        <v>K30APSM521 GAUDIN FFAR GOING BACK TO ROOTSYR2 12 19 K30APSM521</v>
      </c>
    </row>
    <row r="10909" spans="1:4">
      <c r="A10909" t="s">
        <v>44275</v>
      </c>
      <c r="B10909" t="s">
        <v>44276</v>
      </c>
      <c r="D10909" t="str">
        <f t="shared" si="170"/>
        <v>K30APSF897 PS BLOOM NIFA WHEAT CARBON 31 Oct 21 K30APSF897</v>
      </c>
    </row>
    <row r="10910" spans="1:4">
      <c r="A10910" t="s">
        <v>44277</v>
      </c>
      <c r="B10910" t="s">
        <v>44278</v>
      </c>
      <c r="D10910" t="str">
        <f t="shared" si="170"/>
        <v>K30APSF903 PS BLOOM NIFA WHEAT PARTICIP 31 Oct 21 K30APSF903</v>
      </c>
    </row>
    <row r="10911" spans="1:4">
      <c r="A10911" t="s">
        <v>44279</v>
      </c>
      <c r="B10911" t="s">
        <v>44280</v>
      </c>
      <c r="D10911" t="str">
        <f t="shared" si="170"/>
        <v>K30BLANS18 CHEM BERBEN NSF CHE 1763821 K30BLANS18</v>
      </c>
    </row>
    <row r="10912" spans="1:4">
      <c r="A10912" t="s">
        <v>44281</v>
      </c>
      <c r="B10912" t="s">
        <v>44282</v>
      </c>
      <c r="D10912" t="str">
        <f t="shared" si="170"/>
        <v>K30NSF18JS CHEM Shaw NSF Award 2018 K30NSF18JS</v>
      </c>
    </row>
    <row r="10913" spans="1:4">
      <c r="A10913" t="s">
        <v>44283</v>
      </c>
      <c r="B10913" t="s">
        <v>44284</v>
      </c>
      <c r="D10913" t="str">
        <f t="shared" si="170"/>
        <v>K30NSF19DG CHEM Shaw NSF Supplement Gutierrez K30NSF19DG</v>
      </c>
    </row>
    <row r="10914" spans="1:4">
      <c r="A10914" t="s">
        <v>44285</v>
      </c>
      <c r="B10914" t="s">
        <v>44286</v>
      </c>
      <c r="D10914" t="str">
        <f t="shared" si="170"/>
        <v>K30CPNWJMF Passmore NU Developing a Model JMF K30CPNWJMF</v>
      </c>
    </row>
    <row r="10915" spans="1:4">
      <c r="A10915" t="s">
        <v>44287</v>
      </c>
      <c r="B10915" t="s">
        <v>44288</v>
      </c>
      <c r="D10915" t="str">
        <f t="shared" si="170"/>
        <v>K30V4TH640 Nestle Purina Hypoallergenic Diet Study K30V4TH640</v>
      </c>
    </row>
    <row r="10916" spans="1:4">
      <c r="A10916" t="s">
        <v>44289</v>
      </c>
      <c r="B10916" t="s">
        <v>44290</v>
      </c>
      <c r="D10916" t="str">
        <f t="shared" si="170"/>
        <v>KS0KTCL800 MED IMKT L X CHEN VELOXIS HRP 503 KS0KTCL800</v>
      </c>
    </row>
    <row r="10917" spans="1:4">
      <c r="A10917" t="s">
        <v>44291</v>
      </c>
      <c r="B10917" t="s">
        <v>44292</v>
      </c>
      <c r="D10917" t="str">
        <f t="shared" si="170"/>
        <v>KS0FTABBED Tassone Abbeduto 2R01HD024356 24 KS0FTABBED</v>
      </c>
    </row>
    <row r="10918" spans="1:4">
      <c r="A10918" t="s">
        <v>44293</v>
      </c>
      <c r="B10918" t="s">
        <v>44294</v>
      </c>
      <c r="D10918" t="str">
        <f t="shared" si="170"/>
        <v>KS0LAFRAGX Abbeduto 2R01HD024356 24 18 23 KS0LAFRAGX</v>
      </c>
    </row>
    <row r="10919" spans="1:4">
      <c r="A10919" t="s">
        <v>44295</v>
      </c>
      <c r="B10919" t="s">
        <v>44296</v>
      </c>
      <c r="D10919" t="str">
        <f t="shared" si="170"/>
        <v>K30APSF743 PS ROSS IBARRA NSF COLLAB EX 12 31 22 K30APSF743</v>
      </c>
    </row>
    <row r="10920" spans="1:4">
      <c r="A10920" t="s">
        <v>44297</v>
      </c>
      <c r="B10920" t="s">
        <v>44298</v>
      </c>
      <c r="D10920" t="str">
        <f t="shared" si="170"/>
        <v>K30JRINSFZ EVE ROSS IBARRA NSF DEB 1754098 K30JRINSFZ</v>
      </c>
    </row>
    <row r="10921" spans="1:4">
      <c r="A10921" t="s">
        <v>44299</v>
      </c>
      <c r="B10921" t="s">
        <v>44300</v>
      </c>
      <c r="D10921" t="str">
        <f t="shared" si="170"/>
        <v>KS0IFSLEP1 Feinberg 2R01HL116490 05A1 18 22 KS0IFSLEP1</v>
      </c>
    </row>
    <row r="10922" spans="1:4">
      <c r="A10922" t="s">
        <v>44301</v>
      </c>
      <c r="B10922" t="s">
        <v>44302</v>
      </c>
      <c r="D10922" t="str">
        <f t="shared" si="170"/>
        <v>K303873030 CEC Cal Energy Product Evaluation Hub K303873030</v>
      </c>
    </row>
    <row r="10923" spans="1:4">
      <c r="A10923" t="s">
        <v>44303</v>
      </c>
      <c r="B10923" t="s">
        <v>44304</v>
      </c>
      <c r="D10923" t="str">
        <f t="shared" si="170"/>
        <v>K303873032 CEC Cal Energy Product Evaluate Hub WCEC K303873032</v>
      </c>
    </row>
    <row r="10924" spans="1:4">
      <c r="A10924" t="s">
        <v>44305</v>
      </c>
      <c r="B10924" t="s">
        <v>44306</v>
      </c>
      <c r="D10924" t="str">
        <f t="shared" si="170"/>
        <v>K303873033 CEC CA Energy Product Eval Hub Facility K303873033</v>
      </c>
    </row>
    <row r="10925" spans="1:4">
      <c r="A10925" t="s">
        <v>44307</v>
      </c>
      <c r="B10925" t="s">
        <v>44308</v>
      </c>
      <c r="D10925" t="str">
        <f t="shared" si="170"/>
        <v>K305873024 CEC Cal Energy Product Evaluate Hub MKT K305873024</v>
      </c>
    </row>
    <row r="10926" spans="1:4">
      <c r="A10926" t="s">
        <v>44309</v>
      </c>
      <c r="B10926" t="s">
        <v>44310</v>
      </c>
      <c r="D10926" t="str">
        <f t="shared" si="170"/>
        <v>K305873025 CEC Cal Energy Product Eval Hub Outreach K305873025</v>
      </c>
    </row>
    <row r="10927" spans="1:4">
      <c r="A10927" t="s">
        <v>44311</v>
      </c>
      <c r="B10927" t="s">
        <v>44312</v>
      </c>
      <c r="D10927" t="str">
        <f t="shared" si="170"/>
        <v>K30CALEPE1 CLTC CEC CAL EPE Hub K30CALEPE1</v>
      </c>
    </row>
    <row r="10928" spans="1:4">
      <c r="A10928" t="s">
        <v>44313</v>
      </c>
      <c r="B10928" t="s">
        <v>44314</v>
      </c>
      <c r="D10928" t="str">
        <f t="shared" si="170"/>
        <v>K30EPEEMBC CLTC CAL EPE Luminaries K30EPEEMBC</v>
      </c>
    </row>
    <row r="10929" spans="1:4">
      <c r="A10929" t="s">
        <v>44315</v>
      </c>
      <c r="B10929" t="s">
        <v>44316</v>
      </c>
      <c r="D10929" t="str">
        <f t="shared" si="170"/>
        <v>K30EPEEVSE CLTC CALEPE Electric Vehicle Service K30EPEEVSE</v>
      </c>
    </row>
    <row r="10930" spans="1:4">
      <c r="A10930" t="s">
        <v>44317</v>
      </c>
      <c r="B10930" t="s">
        <v>44318</v>
      </c>
      <c r="D10930" t="str">
        <f t="shared" si="170"/>
        <v>K30KSCECHB SCOW CEC PRODUCT EVALUATION HUB K30KSCECHB</v>
      </c>
    </row>
    <row r="10931" spans="1:4">
      <c r="A10931" t="s">
        <v>44319</v>
      </c>
      <c r="B10931" t="s">
        <v>44320</v>
      </c>
      <c r="D10931" t="str">
        <f t="shared" si="170"/>
        <v>K30PJCALEP MAE PARK CEC EPC 17 034 CAL EPE HUB K30PJCALEP</v>
      </c>
    </row>
    <row r="10932" spans="1:4">
      <c r="A10932" t="s">
        <v>44321</v>
      </c>
      <c r="B10932" t="s">
        <v>44322</v>
      </c>
      <c r="D10932" t="str">
        <f t="shared" si="170"/>
        <v>K30SCOWB37 LAWR SCOW CEC ASI Fund Source K30SCOWB37</v>
      </c>
    </row>
    <row r="10933" spans="1:4">
      <c r="A10933" t="s">
        <v>44323</v>
      </c>
      <c r="B10933" t="s">
        <v>44324</v>
      </c>
      <c r="D10933" t="str">
        <f t="shared" si="170"/>
        <v>K302386B40 CS NSF Robust Machine Learning Chen K302386B40</v>
      </c>
    </row>
    <row r="10934" spans="1:4">
      <c r="A10934" t="s">
        <v>44325</v>
      </c>
      <c r="B10934" t="s">
        <v>44326</v>
      </c>
      <c r="D10934" t="str">
        <f t="shared" si="170"/>
        <v>K30JGTWEEZ OP Hyperbolic nano optical tweezers K30JGTWEEZ</v>
      </c>
    </row>
    <row r="10935" spans="1:4">
      <c r="A10935" t="s">
        <v>44327</v>
      </c>
      <c r="B10935" t="s">
        <v>44328</v>
      </c>
      <c r="D10935" t="str">
        <f t="shared" si="170"/>
        <v>K30CPMBER2 C Passmore NSF Extend Invstg MBER K30CPMBER2</v>
      </c>
    </row>
    <row r="10936" spans="1:4">
      <c r="A10936" t="s">
        <v>44329</v>
      </c>
      <c r="B10936" t="s">
        <v>44330</v>
      </c>
      <c r="D10936" t="str">
        <f t="shared" si="170"/>
        <v>K30CPMBERP C Passmore MBER Participant Support K30CPMBERP</v>
      </c>
    </row>
    <row r="10937" spans="1:4">
      <c r="A10937" t="s">
        <v>44331</v>
      </c>
      <c r="B10937" t="s">
        <v>44332</v>
      </c>
      <c r="D10937" t="str">
        <f t="shared" si="170"/>
        <v>KS0JSMDR01 ASCC MEDEOR MDR 101 MLK J SAGESHIMA KS0JSMDR01</v>
      </c>
    </row>
    <row r="10938" spans="1:4">
      <c r="A10938" t="s">
        <v>44333</v>
      </c>
      <c r="B10938" t="s">
        <v>44334</v>
      </c>
      <c r="D10938" t="str">
        <f t="shared" si="170"/>
        <v>K30V4TH639 Novartis Irish Wolfhound Study K30V4TH639</v>
      </c>
    </row>
    <row r="10939" spans="1:4">
      <c r="A10939" t="s">
        <v>44335</v>
      </c>
      <c r="B10939" t="s">
        <v>44336</v>
      </c>
      <c r="D10939" t="str">
        <f t="shared" si="170"/>
        <v>K30DMR2657 FS Sugar Whitebark Limber Foxtail K30DMR2657</v>
      </c>
    </row>
    <row r="10940" spans="1:4">
      <c r="A10940" t="s">
        <v>44337</v>
      </c>
      <c r="B10940" t="s">
        <v>44338</v>
      </c>
      <c r="D10940" t="str">
        <f t="shared" si="170"/>
        <v>K30JJSNSF8 EVE STACHOWICZ NSF COLLA RSCH 1829992 K30JJSNSF8</v>
      </c>
    </row>
    <row r="10941" spans="1:4">
      <c r="A10941" t="s">
        <v>44339</v>
      </c>
      <c r="B10941" t="s">
        <v>44340</v>
      </c>
      <c r="D10941" t="str">
        <f t="shared" si="170"/>
        <v>K30ANPNSF2 BME EAGER NSF A21 1013 K30ANPNSF2</v>
      </c>
    </row>
    <row r="10942" spans="1:4">
      <c r="A10942" t="s">
        <v>44341</v>
      </c>
      <c r="B10942" t="s">
        <v>44342</v>
      </c>
      <c r="D10942" t="str">
        <f t="shared" si="170"/>
        <v>K30SIVNSF2 BME NSF EAGER A21 1013 SANJEEVI ATUL K30SIVNSF2</v>
      </c>
    </row>
    <row r="10943" spans="1:4">
      <c r="A10943" t="s">
        <v>44343</v>
      </c>
      <c r="B10943" t="s">
        <v>44344</v>
      </c>
      <c r="D10943" t="str">
        <f t="shared" si="170"/>
        <v>K30CRFBIOS USDA NIFA Tuta Absoluta 2020 24 K30CRFBIOS</v>
      </c>
    </row>
    <row r="10944" spans="1:4">
      <c r="A10944" t="s">
        <v>44345</v>
      </c>
      <c r="B10944" t="s">
        <v>44346</v>
      </c>
      <c r="D10944" t="str">
        <f t="shared" si="170"/>
        <v>K30JCC6C07 USDA NIFA Tuta Absoluta 2020 24 K30JCC6C07</v>
      </c>
    </row>
    <row r="10945" spans="1:4">
      <c r="A10945" t="s">
        <v>44347</v>
      </c>
      <c r="B10945" t="s">
        <v>44348</v>
      </c>
      <c r="D10945" t="str">
        <f t="shared" si="170"/>
        <v>KS0JBPOSTD MRAD JBoone CanonAwardPostDoc EXP93022 KS0JBPOSTD</v>
      </c>
    </row>
    <row r="10946" spans="1:4">
      <c r="A10946" t="s">
        <v>44349</v>
      </c>
      <c r="B10946" t="s">
        <v>44350</v>
      </c>
      <c r="D10946" t="str">
        <f t="shared" si="170"/>
        <v>K30F4AMGOL CEE A MARTINEZ NSF GOALI FUNDS K30F4AMGOL</v>
      </c>
    </row>
    <row r="10947" spans="1:4">
      <c r="A10947" t="s">
        <v>44351</v>
      </c>
      <c r="B10947" t="s">
        <v>44352</v>
      </c>
      <c r="D10947" t="str">
        <f t="shared" ref="D10947:D11010" si="171">A10947&amp;" "&amp;B10947</f>
        <v>KS0RTIISNG Innate Immune Sensing of ER Stress KS0RTIISNG</v>
      </c>
    </row>
    <row r="10948" spans="1:4">
      <c r="A10948" t="s">
        <v>44353</v>
      </c>
      <c r="B10948" t="s">
        <v>44354</v>
      </c>
      <c r="D10948" t="str">
        <f t="shared" si="171"/>
        <v>KS0RTIISPD Innate Immune Sensing Sub Purdue KS0RTIISPD</v>
      </c>
    </row>
    <row r="10949" spans="1:4">
      <c r="A10949" t="s">
        <v>44355</v>
      </c>
      <c r="B10949" t="s">
        <v>44356</v>
      </c>
      <c r="D10949" t="str">
        <f t="shared" si="171"/>
        <v>K30V4D1487 VMDO 2020 NIH STAR Funds K30V4D1487</v>
      </c>
    </row>
    <row r="10950" spans="1:4">
      <c r="A10950" t="s">
        <v>44357</v>
      </c>
      <c r="B10950" t="s">
        <v>44358</v>
      </c>
      <c r="D10950" t="str">
        <f t="shared" si="171"/>
        <v>K30V4D2405 VMDO 2021 NIH STAR Funds K30V4D2405</v>
      </c>
    </row>
    <row r="10951" spans="1:4">
      <c r="A10951" t="s">
        <v>44359</v>
      </c>
      <c r="B10951" t="s">
        <v>44360</v>
      </c>
      <c r="D10951" t="str">
        <f t="shared" si="171"/>
        <v>K30V4D2422 VMDO 2022 NIH STAR Funds K30V4D2422</v>
      </c>
    </row>
    <row r="10952" spans="1:4">
      <c r="A10952" t="s">
        <v>44361</v>
      </c>
      <c r="B10952" t="s">
        <v>44362</v>
      </c>
      <c r="D10952" t="str">
        <f t="shared" si="171"/>
        <v>K30V4D2435 VMDO 2023 NIH STAR Funds K30V4D2435</v>
      </c>
    </row>
    <row r="10953" spans="1:4">
      <c r="A10953" t="s">
        <v>44363</v>
      </c>
      <c r="B10953" t="s">
        <v>44364</v>
      </c>
      <c r="D10953" t="str">
        <f t="shared" si="171"/>
        <v>K30V7DF456 VMDO 2020 NIH STAR Stipend Funds K30V7DF456</v>
      </c>
    </row>
    <row r="10954" spans="1:4">
      <c r="A10954" t="s">
        <v>44365</v>
      </c>
      <c r="B10954" t="s">
        <v>44366</v>
      </c>
      <c r="D10954" t="str">
        <f t="shared" si="171"/>
        <v>K30V7DF461 VMDO 2021 NIH STAR Stipend Funds K30V7DF461</v>
      </c>
    </row>
    <row r="10955" spans="1:4">
      <c r="A10955" t="s">
        <v>44367</v>
      </c>
      <c r="B10955" t="s">
        <v>44368</v>
      </c>
      <c r="D10955" t="str">
        <f t="shared" si="171"/>
        <v>K30V7DF474 VMDO 2022 NIH STAR Stipend Funds K30V7DF474</v>
      </c>
    </row>
    <row r="10956" spans="1:4">
      <c r="A10956" t="s">
        <v>44369</v>
      </c>
      <c r="B10956" t="s">
        <v>44370</v>
      </c>
      <c r="D10956" t="str">
        <f t="shared" si="171"/>
        <v>K30V7DF484 VMDO 2023 NIH STAR Stipend Funds K30V7DF484</v>
      </c>
    </row>
    <row r="10957" spans="1:4">
      <c r="A10957" t="s">
        <v>44371</v>
      </c>
      <c r="B10957" t="s">
        <v>44372</v>
      </c>
      <c r="D10957" t="str">
        <f t="shared" si="171"/>
        <v>K30ESH0002 NIH MICROFABRICATED MODEL OF ENTER K30ESH0002</v>
      </c>
    </row>
    <row r="10958" spans="1:4">
      <c r="A10958" t="s">
        <v>44373</v>
      </c>
      <c r="B10958" t="s">
        <v>44374</v>
      </c>
      <c r="D10958" t="str">
        <f t="shared" si="171"/>
        <v>K30MLMXR21 03 31 22 NIH R21 w Erkin Seker Lead K30MLMXR21</v>
      </c>
    </row>
    <row r="10959" spans="1:4">
      <c r="A10959" t="s">
        <v>44375</v>
      </c>
      <c r="B10959" t="s">
        <v>44376</v>
      </c>
      <c r="D10959" t="str">
        <f t="shared" si="171"/>
        <v>K30V431R33 APC Raybould R21 Dr E Seker K30V431R33</v>
      </c>
    </row>
    <row r="10960" spans="1:4">
      <c r="A10960" t="s">
        <v>44377</v>
      </c>
      <c r="B10960" t="s">
        <v>44378</v>
      </c>
      <c r="D10960" t="str">
        <f t="shared" si="171"/>
        <v>K30CLCFNCI CARVAJAL CANCER CTR NCI CCSG CARRYFWD K30CLCFNCI</v>
      </c>
    </row>
    <row r="10961" spans="1:4">
      <c r="A10961" t="s">
        <v>44379</v>
      </c>
      <c r="B10961" t="s">
        <v>44380</v>
      </c>
      <c r="D10961" t="str">
        <f t="shared" si="171"/>
        <v>K30CMSCC20 CMGI CC P30 7 1 20 6 30 21 K30CMSCC20</v>
      </c>
    </row>
    <row r="10962" spans="1:4">
      <c r="A10962" t="s">
        <v>44381</v>
      </c>
      <c r="B10962" t="s">
        <v>44382</v>
      </c>
      <c r="D10962" t="str">
        <f t="shared" si="171"/>
        <v>K30KCLC017 OR LLOYD CC RESOURCE CORE YR 5 K30KCLC017</v>
      </c>
    </row>
    <row r="10963" spans="1:4">
      <c r="A10963" t="s">
        <v>44383</v>
      </c>
      <c r="B10963" t="s">
        <v>44384</v>
      </c>
      <c r="D10963" t="str">
        <f t="shared" si="171"/>
        <v>K30SCCCSG1 COLLINS UCDCCC CCSG IRG Pilot 2020 21 K30SCCCSG1</v>
      </c>
    </row>
    <row r="10964" spans="1:4">
      <c r="A10964" t="s">
        <v>44385</v>
      </c>
      <c r="B10964" t="s">
        <v>44386</v>
      </c>
      <c r="D10964" t="str">
        <f t="shared" si="171"/>
        <v>KS0AY86C19 YR5 CCSG20 21 Yu Molecular Pharmacology KS0AY86C19</v>
      </c>
    </row>
    <row r="10965" spans="1:4">
      <c r="A10965" t="s">
        <v>44387</v>
      </c>
      <c r="B10965" t="s">
        <v>44388</v>
      </c>
      <c r="D10965" t="str">
        <f t="shared" si="171"/>
        <v>KS0CCCHE17 MED CC CCSG NON CHE CF 17 18 KS0CCCHE17</v>
      </c>
    </row>
    <row r="10966" spans="1:4">
      <c r="A10966" t="s">
        <v>44389</v>
      </c>
      <c r="B10966" t="s">
        <v>44390</v>
      </c>
      <c r="D10966" t="str">
        <f t="shared" si="171"/>
        <v>KS0CCG20S1 MED CC CCSG 20 21 CURE SUPPLEMENT KS0CCG20S1</v>
      </c>
    </row>
    <row r="10967" spans="1:4">
      <c r="A10967" t="s">
        <v>44391</v>
      </c>
      <c r="B10967" t="s">
        <v>44392</v>
      </c>
      <c r="D10967" t="str">
        <f t="shared" si="171"/>
        <v>KS0CCG20S2 MED CC CCSG 20 21 CCITLA SUPPLEMENT KS0CCG20S2</v>
      </c>
    </row>
    <row r="10968" spans="1:4">
      <c r="A10968" t="s">
        <v>44393</v>
      </c>
      <c r="B10968" t="s">
        <v>44394</v>
      </c>
      <c r="D10968" t="str">
        <f t="shared" si="171"/>
        <v>KS0CCG20S3 MED CC CCSG 20 21 COVID SUPPLEMENT KS0CCG20S3</v>
      </c>
    </row>
    <row r="10969" spans="1:4">
      <c r="A10969" t="s">
        <v>44395</v>
      </c>
      <c r="B10969" t="s">
        <v>44396</v>
      </c>
      <c r="D10969" t="str">
        <f t="shared" si="171"/>
        <v>KS0CCG20S4 MED CC CCSG 20 21 COE SUPPLEMENT KS0CCG20S4</v>
      </c>
    </row>
    <row r="10970" spans="1:4">
      <c r="A10970" t="s">
        <v>44397</v>
      </c>
      <c r="B10970" t="s">
        <v>44398</v>
      </c>
      <c r="D10970" t="str">
        <f t="shared" si="171"/>
        <v>KS0CCG20S5 MED CC CCSG 20 21 HPV SUPPLEMENT KS0CCG20S5</v>
      </c>
    </row>
    <row r="10971" spans="1:4">
      <c r="A10971" t="s">
        <v>44399</v>
      </c>
      <c r="B10971" t="s">
        <v>44400</v>
      </c>
      <c r="D10971" t="str">
        <f t="shared" si="171"/>
        <v>KS0CCRURA1 MED CC CCSG RURAL CF 19 20 KS0CCRURA1</v>
      </c>
    </row>
    <row r="10972" spans="1:4">
      <c r="A10972" t="s">
        <v>44401</v>
      </c>
      <c r="B10972" t="s">
        <v>44402</v>
      </c>
      <c r="D10972" t="str">
        <f t="shared" si="171"/>
        <v>KS0CCSG020 MED CC NCI CCSG 2020 21 KS0CCSG020</v>
      </c>
    </row>
    <row r="10973" spans="1:4">
      <c r="A10973" t="s">
        <v>44403</v>
      </c>
      <c r="B10973" t="s">
        <v>44404</v>
      </c>
      <c r="D10973" t="str">
        <f t="shared" si="171"/>
        <v>KS0CURFN20 MED CC CCSG 20 21 CURE SUPP FINA KS0CURFN20</v>
      </c>
    </row>
    <row r="10974" spans="1:4">
      <c r="A10974" t="s">
        <v>44405</v>
      </c>
      <c r="B10974" t="s">
        <v>44406</v>
      </c>
      <c r="D10974" t="str">
        <f t="shared" si="171"/>
        <v>KS0DMFBI10 MED PHS MIGLIORETTI CCSG BIOSTAT CORE KS0DMFBI10</v>
      </c>
    </row>
    <row r="10975" spans="1:4">
      <c r="A10975" t="s">
        <v>44407</v>
      </c>
      <c r="B10975" t="s">
        <v>44408</v>
      </c>
      <c r="D10975" t="str">
        <f t="shared" si="171"/>
        <v>KS0EMAVR21 MAVR FY20 21Immuothrpy Biomrkrs Supp KS0EMAVR21</v>
      </c>
    </row>
    <row r="10976" spans="1:4">
      <c r="A10976" t="s">
        <v>44409</v>
      </c>
      <c r="B10976" t="s">
        <v>44410</v>
      </c>
      <c r="D10976" t="str">
        <f t="shared" si="171"/>
        <v>KS0FC34C87 CC FLOW CYTOMETRY LAB KS0FC34C87</v>
      </c>
    </row>
    <row r="10977" spans="1:4">
      <c r="A10977" t="s">
        <v>44411</v>
      </c>
      <c r="B10977" t="s">
        <v>44412</v>
      </c>
      <c r="D10977" t="str">
        <f t="shared" si="171"/>
        <v>KS0GWCCSG5 MRAD G WANG CCSG Y5 KS0GWCCSG5</v>
      </c>
    </row>
    <row r="10978" spans="1:4">
      <c r="A10978" t="s">
        <v>44413</v>
      </c>
      <c r="B10978" t="s">
        <v>44414</v>
      </c>
      <c r="D10978" t="str">
        <f t="shared" si="171"/>
        <v>KS0HOCJ201 MED IMHO CARR ASCHER CCSG IRG KS0HOCJ201</v>
      </c>
    </row>
    <row r="10979" spans="1:4">
      <c r="A10979" t="s">
        <v>44415</v>
      </c>
      <c r="B10979" t="s">
        <v>44416</v>
      </c>
      <c r="D10979" t="str">
        <f t="shared" si="171"/>
        <v>KS0HOTJ205 MED IMHO LARA CCSG IRG KS0HOTJ205</v>
      </c>
    </row>
    <row r="10980" spans="1:4">
      <c r="A10980" t="s">
        <v>44417</v>
      </c>
      <c r="B10980" t="s">
        <v>44418</v>
      </c>
      <c r="D10980" t="str">
        <f t="shared" si="171"/>
        <v>KS0JM86C19 CCSG McPherson leader for the Genomics KS0JM86C19</v>
      </c>
    </row>
    <row r="10981" spans="1:4">
      <c r="A10981" t="s">
        <v>44419</v>
      </c>
      <c r="B10981" t="s">
        <v>44420</v>
      </c>
      <c r="D10981" t="str">
        <f t="shared" si="171"/>
        <v>KS0KC86C19 YR5 CCSG20 21 Carraway Pilot award KS0KC86C19</v>
      </c>
    </row>
    <row r="10982" spans="1:4">
      <c r="A10982" t="s">
        <v>44421</v>
      </c>
      <c r="B10982" t="s">
        <v>44422</v>
      </c>
      <c r="D10982" t="str">
        <f t="shared" si="171"/>
        <v>KS0KCLC017 OR LLOYD CC RESOURCE CORE YR 5 KS0KCLC017</v>
      </c>
    </row>
    <row r="10983" spans="1:4">
      <c r="A10983" t="s">
        <v>44423</v>
      </c>
      <c r="B10983" t="s">
        <v>44424</v>
      </c>
      <c r="D10983" t="str">
        <f t="shared" si="171"/>
        <v>KS0KL86C19 CCSG20 21 Lam Comb Chem Shared Resource KS0KL86C19</v>
      </c>
    </row>
    <row r="10984" spans="1:4">
      <c r="A10984" t="s">
        <v>44425</v>
      </c>
      <c r="B10984" t="s">
        <v>44426</v>
      </c>
      <c r="D10984" t="str">
        <f t="shared" si="171"/>
        <v>KS0M072AB4 MED CIID BOROWSKY 2020 CCSG IRG AWARD KS0M072AB4</v>
      </c>
    </row>
    <row r="10985" spans="1:4">
      <c r="A10985" t="s">
        <v>44427</v>
      </c>
      <c r="B10985" t="s">
        <v>44428</v>
      </c>
      <c r="D10985" t="str">
        <f t="shared" si="171"/>
        <v>KS0MAVCR21 MAVR FY20 21 P30 cancer ctr sprt grant KS0MAVCR21</v>
      </c>
    </row>
    <row r="10986" spans="1:4">
      <c r="A10986" t="s">
        <v>44429</v>
      </c>
      <c r="B10986" t="s">
        <v>44430</v>
      </c>
      <c r="D10986" t="str">
        <f t="shared" si="171"/>
        <v>KS0MPBIO20 06 30 21 CC Biorepository Lab 20 21 KS0MPBIO20</v>
      </c>
    </row>
    <row r="10987" spans="1:4">
      <c r="A10987" t="s">
        <v>44431</v>
      </c>
      <c r="B10987" t="s">
        <v>44432</v>
      </c>
      <c r="D10987" t="str">
        <f t="shared" si="171"/>
        <v>KS0SGCCC2X Med Surg Sepideh Gholami CCC KS0SGCCC2X</v>
      </c>
    </row>
    <row r="10988" spans="1:4">
      <c r="A10988" t="s">
        <v>44433</v>
      </c>
      <c r="B10988" t="s">
        <v>44434</v>
      </c>
      <c r="D10988" t="str">
        <f t="shared" si="171"/>
        <v>KS0YIDEV21 DERM IZUMIYA CCSG DEVELOPMENT AWARD20 21 KS0YIDEV21</v>
      </c>
    </row>
    <row r="10989" spans="1:4">
      <c r="A10989" t="s">
        <v>44435</v>
      </c>
      <c r="B10989" t="s">
        <v>44436</v>
      </c>
      <c r="D10989" t="str">
        <f t="shared" si="171"/>
        <v>KS0YL86C19 YR5 CCGS20 21 Li KS0YL86C19</v>
      </c>
    </row>
    <row r="10990" spans="1:4">
      <c r="A10990" t="s">
        <v>44437</v>
      </c>
      <c r="B10990" t="s">
        <v>44438</v>
      </c>
      <c r="D10990" t="str">
        <f t="shared" si="171"/>
        <v>K30APSPAL6 PS GRADZIEL ALMOND BOARD ACCELERAT123125 K30APSPAL6</v>
      </c>
    </row>
    <row r="10991" spans="1:4">
      <c r="A10991" t="s">
        <v>44439</v>
      </c>
      <c r="B10991" t="s">
        <v>44440</v>
      </c>
      <c r="D10991" t="str">
        <f t="shared" si="171"/>
        <v>KS0PCACIE1 NEURO Mora Amer Councl Intl Ed 12 31 21 KS0PCACIE1</v>
      </c>
    </row>
    <row r="10992" spans="1:4">
      <c r="A10992" t="s">
        <v>44441</v>
      </c>
      <c r="B10992" t="s">
        <v>44442</v>
      </c>
      <c r="D10992" t="str">
        <f t="shared" si="171"/>
        <v>KS0GIMV800 MED IMGI MEDICI ALEXION PHARM WTX101 301 KS0GIMV800</v>
      </c>
    </row>
    <row r="10993" spans="1:4">
      <c r="A10993" t="s">
        <v>44443</v>
      </c>
      <c r="B10993" t="s">
        <v>44444</v>
      </c>
      <c r="D10993" t="str">
        <f t="shared" si="171"/>
        <v>K30DPTRISH STAT PAUL NASA TRISH K30DPTRISH</v>
      </c>
    </row>
    <row r="10994" spans="1:4">
      <c r="A10994" t="s">
        <v>44445</v>
      </c>
      <c r="B10994" t="s">
        <v>44446</v>
      </c>
      <c r="D10994" t="str">
        <f t="shared" si="171"/>
        <v>K30DPTRSH2 STAT PAUL NASA TRISH YEAR 2 K30DPTRSH2</v>
      </c>
    </row>
    <row r="10995" spans="1:4">
      <c r="A10995" t="s">
        <v>44447</v>
      </c>
      <c r="B10995" t="s">
        <v>44448</v>
      </c>
      <c r="D10995" t="str">
        <f t="shared" si="171"/>
        <v>K30KM2TRPY CHE MCDONALD Yr2 PAY Baylor NASA TRISH K30KM2TRPY</v>
      </c>
    </row>
    <row r="10996" spans="1:4">
      <c r="A10996" t="s">
        <v>44449</v>
      </c>
      <c r="B10996" t="s">
        <v>44450</v>
      </c>
      <c r="D10996" t="str">
        <f t="shared" si="171"/>
        <v>K30KM2TRSH CHE MCDONALD Yr2 Baylor NASA TRISH BRASH K30KM2TRSH</v>
      </c>
    </row>
    <row r="10997" spans="1:4">
      <c r="A10997" t="s">
        <v>44451</v>
      </c>
      <c r="B10997" t="s">
        <v>44452</v>
      </c>
      <c r="D10997" t="str">
        <f t="shared" si="171"/>
        <v>K30KMTRIPY CHE MCDONALD Baylor NASA TRISH PAYROLL K30KMTRIPY</v>
      </c>
    </row>
    <row r="10998" spans="1:4">
      <c r="A10998" t="s">
        <v>44453</v>
      </c>
      <c r="B10998" t="s">
        <v>44454</v>
      </c>
      <c r="D10998" t="str">
        <f t="shared" si="171"/>
        <v>K30KMTRISH CHE MCDONALD Baylor NASA TRISH BRASH K30KMTRISH</v>
      </c>
    </row>
    <row r="10999" spans="1:4">
      <c r="A10999" t="s">
        <v>44455</v>
      </c>
      <c r="B10999" t="s">
        <v>44456</v>
      </c>
      <c r="D10999" t="str">
        <f t="shared" si="171"/>
        <v>KS0CMHRTRI CMHR Baylor NASA TRISH BRASH KS0CMHRTRI</v>
      </c>
    </row>
    <row r="11000" spans="1:4">
      <c r="A11000" t="s">
        <v>44457</v>
      </c>
      <c r="B11000" t="s">
        <v>44458</v>
      </c>
      <c r="D11000" t="str">
        <f t="shared" si="171"/>
        <v>KS0RHLN302 MED IMRH LANE BAYLOR COLLEGE NASA TRISH KS0RHLN302</v>
      </c>
    </row>
    <row r="11001" spans="1:4">
      <c r="A11001" t="s">
        <v>44459</v>
      </c>
      <c r="B11001" t="s">
        <v>44460</v>
      </c>
      <c r="D11001" t="str">
        <f t="shared" si="171"/>
        <v>KS0RHLN303 MED IMRH LANE BAYLOR COLL NASA TRISH YR2 KS0RHLN303</v>
      </c>
    </row>
    <row r="11002" spans="1:4">
      <c r="A11002" t="s">
        <v>44461</v>
      </c>
      <c r="B11002" t="s">
        <v>44462</v>
      </c>
      <c r="D11002" t="str">
        <f t="shared" si="171"/>
        <v>K30IKPAMAP IGN Adams MAPS Nottingham K30IKPAMAP</v>
      </c>
    </row>
    <row r="11003" spans="1:4">
      <c r="A11003" t="s">
        <v>44463</v>
      </c>
      <c r="B11003" t="s">
        <v>44464</v>
      </c>
      <c r="D11003" t="str">
        <f t="shared" si="171"/>
        <v>KS0GIBC832 MED IMGI BOWLUS GLAXOSMITHKLINE 212358 KS0GIBC832</v>
      </c>
    </row>
    <row r="11004" spans="1:4">
      <c r="A11004" t="s">
        <v>44465</v>
      </c>
      <c r="B11004" t="s">
        <v>44466</v>
      </c>
      <c r="D11004" t="str">
        <f t="shared" si="171"/>
        <v>KS0SDCORPR CORRAL AND KILL Strategy Primate KS0SDCORPR</v>
      </c>
    </row>
    <row r="11005" spans="1:4">
      <c r="A11005" t="s">
        <v>44467</v>
      </c>
      <c r="B11005" t="s">
        <v>44468</v>
      </c>
      <c r="D11005" t="str">
        <f t="shared" si="171"/>
        <v>KS0SDCORRA CORRAL AND KILL Strategy for HIV Eradica KS0SDCORRA</v>
      </c>
    </row>
    <row r="11006" spans="1:4">
      <c r="A11006" t="s">
        <v>44469</v>
      </c>
      <c r="B11006" t="s">
        <v>44470</v>
      </c>
      <c r="D11006" t="str">
        <f t="shared" si="171"/>
        <v>K30MBFJM41 MCB FJM NIH R35 K30MBFJM41</v>
      </c>
    </row>
    <row r="11007" spans="1:4">
      <c r="A11007" t="s">
        <v>44471</v>
      </c>
      <c r="B11007" t="s">
        <v>44472</v>
      </c>
      <c r="D11007" t="str">
        <f t="shared" si="171"/>
        <v>K30MBFJMEQ MCB FJM NIH R35 EQUIP SUPP K30MBFJMEQ</v>
      </c>
    </row>
    <row r="11008" spans="1:4">
      <c r="A11008" t="s">
        <v>44473</v>
      </c>
      <c r="B11008" t="s">
        <v>44474</v>
      </c>
      <c r="D11008" t="str">
        <f t="shared" si="171"/>
        <v>K30BPCDZ03 CNPRC Roberts NIH SPF U42OD010990 20 K30BPCDZ03</v>
      </c>
    </row>
    <row r="11009" spans="1:4">
      <c r="A11009" t="s">
        <v>44475</v>
      </c>
      <c r="B11009" t="s">
        <v>44476</v>
      </c>
      <c r="D11009" t="str">
        <f t="shared" si="171"/>
        <v>K30BPCDZ45 CNPRC Roberts NIH SPF U42OD010990 20 K30BPCDZ45</v>
      </c>
    </row>
    <row r="11010" spans="1:4">
      <c r="A11010" t="s">
        <v>44477</v>
      </c>
      <c r="B11010" t="s">
        <v>44478</v>
      </c>
      <c r="D11010" t="str">
        <f t="shared" si="171"/>
        <v>K30BPCDZ93 CNPRC Roberts NIH SPF U42OD010990 20 Yr2 K30BPCDZ93</v>
      </c>
    </row>
    <row r="11011" spans="1:4">
      <c r="A11011" t="s">
        <v>44479</v>
      </c>
      <c r="B11011" t="s">
        <v>44480</v>
      </c>
      <c r="D11011" t="str">
        <f t="shared" ref="D11011:D11074" si="172">A11011&amp;" "&amp;B11011</f>
        <v>K30BPCEZ62 CNPRC Roberts NIH SPF U42OD010990 23 K30BPCEZ62</v>
      </c>
    </row>
    <row r="11012" spans="1:4">
      <c r="A11012" t="s">
        <v>44481</v>
      </c>
      <c r="B11012" t="s">
        <v>44482</v>
      </c>
      <c r="D11012" t="str">
        <f t="shared" si="172"/>
        <v>K30BPCEZ81 CNPRC Roberts NIH SPF U42OD010990 23S1 K30BPCEZ81</v>
      </c>
    </row>
    <row r="11013" spans="1:4">
      <c r="A11013" t="s">
        <v>44483</v>
      </c>
      <c r="B11013" t="s">
        <v>44484</v>
      </c>
      <c r="D11013" t="str">
        <f t="shared" si="172"/>
        <v>K30VPCDZ56 CNPRC Roberts NIH SPF U42OD010990 21S1 K30VPCDZ56</v>
      </c>
    </row>
    <row r="11014" spans="1:4">
      <c r="A11014" t="s">
        <v>44485</v>
      </c>
      <c r="B11014" t="s">
        <v>44486</v>
      </c>
      <c r="D11014" t="str">
        <f t="shared" si="172"/>
        <v>K30VPCDZ73 CNPRC Roberts NIH SPF U42OD010990 21S2 K30VPCDZ73</v>
      </c>
    </row>
    <row r="11015" spans="1:4">
      <c r="A11015" t="s">
        <v>44487</v>
      </c>
      <c r="B11015" t="s">
        <v>44488</v>
      </c>
      <c r="D11015" t="str">
        <f t="shared" si="172"/>
        <v>KS0ERLM646 MERM INFLAMMATIX MAY KS0ERLM646</v>
      </c>
    </row>
    <row r="11016" spans="1:4">
      <c r="A11016" t="s">
        <v>44489</v>
      </c>
      <c r="B11016" t="s">
        <v>44490</v>
      </c>
      <c r="D11016" t="str">
        <f t="shared" si="172"/>
        <v>K30AKSLACC CHE KULKARNI SLAC NATIONAL ACCELERATOR K30AKSLACC</v>
      </c>
    </row>
    <row r="11017" spans="1:4">
      <c r="A11017" t="s">
        <v>44491</v>
      </c>
      <c r="B11017" t="s">
        <v>44492</v>
      </c>
      <c r="D11017" t="str">
        <f t="shared" si="172"/>
        <v>K30CLS6C61 NIFA AFRI Pathogenomics based developme K30CLS6C61</v>
      </c>
    </row>
    <row r="11018" spans="1:4">
      <c r="A11018" t="s">
        <v>44493</v>
      </c>
      <c r="B11018" t="s">
        <v>44494</v>
      </c>
      <c r="D11018" t="str">
        <f t="shared" si="172"/>
        <v>K30CLSARSS NIFA AFRI Pathogenomics based developme K30CLSARSS</v>
      </c>
    </row>
    <row r="11019" spans="1:4">
      <c r="A11019" t="s">
        <v>44495</v>
      </c>
      <c r="B11019" t="s">
        <v>44496</v>
      </c>
      <c r="D11019" t="str">
        <f t="shared" si="172"/>
        <v>K30CLSC61P NIFA AFRI PARTICIPANT SUPPORT K30CLSC61P</v>
      </c>
    </row>
    <row r="11020" spans="1:4">
      <c r="A11020" t="s">
        <v>44497</v>
      </c>
      <c r="B11020" t="s">
        <v>44498</v>
      </c>
      <c r="D11020" t="str">
        <f t="shared" si="172"/>
        <v>K30CLSFLOR NIFA AFRI FLORIDA UNIVERSITY K30CLSFLOR</v>
      </c>
    </row>
    <row r="11021" spans="1:4">
      <c r="A11021" t="s">
        <v>44499</v>
      </c>
      <c r="B11021" t="s">
        <v>44500</v>
      </c>
      <c r="D11021" t="str">
        <f t="shared" si="172"/>
        <v>K30CLSPENN NIFA AFRI PENN STATE K30CLSPENN</v>
      </c>
    </row>
    <row r="11022" spans="1:4">
      <c r="A11022" t="s">
        <v>44501</v>
      </c>
      <c r="B11022" t="s">
        <v>44502</v>
      </c>
      <c r="D11022" t="str">
        <f t="shared" si="172"/>
        <v>K30CLSPOST NIFA AFRI USDA POST DOC K30CLSPOST</v>
      </c>
    </row>
    <row r="11023" spans="1:4">
      <c r="A11023" t="s">
        <v>44503</v>
      </c>
      <c r="B11023" t="s">
        <v>44504</v>
      </c>
      <c r="D11023" t="str">
        <f t="shared" si="172"/>
        <v>K30IMG6C63 CDFA Advise on Effects of Insecticides K30IMG6C63</v>
      </c>
    </row>
    <row r="11024" spans="1:4">
      <c r="A11024" t="s">
        <v>44505</v>
      </c>
      <c r="B11024" t="s">
        <v>44506</v>
      </c>
      <c r="D11024" t="str">
        <f t="shared" si="172"/>
        <v>K30ZAC4060 LAWR ZACCARIA PISTACHIO INV EFFECTS K30ZAC4060</v>
      </c>
    </row>
    <row r="11025" spans="1:4">
      <c r="A11025" t="s">
        <v>44507</v>
      </c>
      <c r="B11025" t="s">
        <v>44508</v>
      </c>
      <c r="D11025" t="str">
        <f t="shared" si="172"/>
        <v>K30HER6C69 LAWR Hernandez UCF DOE Floating Photovol K30HER6C69</v>
      </c>
    </row>
    <row r="11026" spans="1:4">
      <c r="A11026" t="s">
        <v>44509</v>
      </c>
      <c r="B11026" t="s">
        <v>44510</v>
      </c>
      <c r="D11026" t="str">
        <f t="shared" si="172"/>
        <v>KS0HOMC813 MED IMHO KIM UCSF BAYER HEALTHCARE174523 KS0HOMC813</v>
      </c>
    </row>
    <row r="11027" spans="1:4">
      <c r="A11027" t="s">
        <v>44511</v>
      </c>
      <c r="B11027" t="s">
        <v>44512</v>
      </c>
      <c r="D11027" t="str">
        <f t="shared" si="172"/>
        <v>KS0HOTJ822 MED IMCT TUSCANO SUTRO BIOPHARMA KS0HOTJ822</v>
      </c>
    </row>
    <row r="11028" spans="1:4">
      <c r="A11028" t="s">
        <v>44513</v>
      </c>
      <c r="B11028" t="s">
        <v>44514</v>
      </c>
      <c r="D11028" t="str">
        <f t="shared" si="172"/>
        <v>K30TKB5RET ARE BEATTY RETAIL FED FOOD ASST 60 YRS K30TKB5RET</v>
      </c>
    </row>
    <row r="11029" spans="1:4">
      <c r="A11029" t="s">
        <v>44515</v>
      </c>
      <c r="B11029" t="s">
        <v>44516</v>
      </c>
      <c r="D11029" t="str">
        <f t="shared" si="172"/>
        <v>K30RLS1063 LAWR ZACCARIA UPDATING INFO EVAP K30RLS1063</v>
      </c>
    </row>
    <row r="11030" spans="1:4">
      <c r="A11030" t="s">
        <v>44517</v>
      </c>
      <c r="B11030" t="s">
        <v>44518</v>
      </c>
      <c r="D11030" t="str">
        <f t="shared" si="172"/>
        <v>K3023LBLJP CS LBL Hardware Software Co Design Lowe K3023LBLJP</v>
      </c>
    </row>
    <row r="11031" spans="1:4">
      <c r="A11031" t="s">
        <v>44519</v>
      </c>
      <c r="B11031" t="s">
        <v>44520</v>
      </c>
      <c r="D11031" t="str">
        <f t="shared" si="172"/>
        <v>K30GLC6C91 NIH Immune perception of bacterial path K30GLC6C91</v>
      </c>
    </row>
    <row r="11032" spans="1:4">
      <c r="A11032" t="s">
        <v>44521</v>
      </c>
      <c r="B11032" t="s">
        <v>44522</v>
      </c>
      <c r="D11032" t="str">
        <f t="shared" si="172"/>
        <v>K30GLC6C9F NIH FINA Bardo Castro K30GLC6C9F</v>
      </c>
    </row>
    <row r="11033" spans="1:4">
      <c r="A11033" t="s">
        <v>44523</v>
      </c>
      <c r="B11033" t="s">
        <v>44524</v>
      </c>
      <c r="D11033" t="str">
        <f t="shared" si="172"/>
        <v>KS0MPBD100 06 30 20 CDPH Alzheimers YR 1 KS0MPBD100</v>
      </c>
    </row>
    <row r="11034" spans="1:4">
      <c r="A11034" t="s">
        <v>44525</v>
      </c>
      <c r="B11034" t="s">
        <v>44526</v>
      </c>
      <c r="D11034" t="str">
        <f t="shared" si="172"/>
        <v>KS0MPBD101 06 30 21 CDPH Alzheimers YR 2 KS0MPBD101</v>
      </c>
    </row>
    <row r="11035" spans="1:4">
      <c r="A11035" t="s">
        <v>44527</v>
      </c>
      <c r="B11035" t="s">
        <v>44528</v>
      </c>
      <c r="D11035" t="str">
        <f t="shared" si="172"/>
        <v>KS0MPBD102 06 30 22 CDPH Alzheimers YR 3 KS0MPBD102</v>
      </c>
    </row>
    <row r="11036" spans="1:4">
      <c r="A11036" t="s">
        <v>44529</v>
      </c>
      <c r="B11036" t="s">
        <v>44530</v>
      </c>
      <c r="D11036" t="str">
        <f t="shared" si="172"/>
        <v>K30GMCNIHM EVE G COOP NIH MIRA R35GM136290 K30GMCNIHM</v>
      </c>
    </row>
    <row r="11037" spans="1:4">
      <c r="A11037" t="s">
        <v>44531</v>
      </c>
      <c r="B11037" t="s">
        <v>44532</v>
      </c>
      <c r="D11037" t="str">
        <f t="shared" si="172"/>
        <v>K30280NLCB CHEM Lebrilla R01 Diabetes K30280NLCB</v>
      </c>
    </row>
    <row r="11038" spans="1:4">
      <c r="A11038" t="s">
        <v>44533</v>
      </c>
      <c r="B11038" t="s">
        <v>44534</v>
      </c>
      <c r="D11038" t="str">
        <f t="shared" si="172"/>
        <v>K30DAMCARB 12 31 24 Carb Structures CL PI Mills Co K30DAMCARB</v>
      </c>
    </row>
    <row r="11039" spans="1:4">
      <c r="A11039" t="s">
        <v>44535</v>
      </c>
      <c r="B11039" t="s">
        <v>44536</v>
      </c>
      <c r="D11039" t="str">
        <f t="shared" si="172"/>
        <v>K30JTSDDKL FST R01 Diabetes lead Lebrilla K30JTSDDKL</v>
      </c>
    </row>
    <row r="11040" spans="1:4">
      <c r="A11040" t="s">
        <v>44537</v>
      </c>
      <c r="B11040" t="s">
        <v>44538</v>
      </c>
      <c r="D11040" t="str">
        <f t="shared" si="172"/>
        <v>KS0PF86D00 Fuller R01 Suprachiasmatic Clock 5 31 26 KS0PF86D00</v>
      </c>
    </row>
    <row r="11041" spans="1:4">
      <c r="A11041" t="s">
        <v>44539</v>
      </c>
      <c r="B11041" t="s">
        <v>44540</v>
      </c>
      <c r="D11041" t="str">
        <f t="shared" si="172"/>
        <v>KS0GISS814 MED IMGI SARKAR NOVO NORDISK NN9931 4553 KS0GISS814</v>
      </c>
    </row>
    <row r="11042" spans="1:4">
      <c r="A11042" t="s">
        <v>44541</v>
      </c>
      <c r="B11042" t="s">
        <v>44542</v>
      </c>
      <c r="D11042" t="str">
        <f t="shared" si="172"/>
        <v>K30IMG6D03 Montana State Alfalfa Weevils 217 641 K30IMG6D03</v>
      </c>
    </row>
    <row r="11043" spans="1:4">
      <c r="A11043" t="s">
        <v>44543</v>
      </c>
      <c r="B11043" t="s">
        <v>44544</v>
      </c>
      <c r="D11043" t="str">
        <f t="shared" si="172"/>
        <v>K30KIS6D06 LAWR KISEKKA USDA 58 2032 Linking Measu K30KIS6D06</v>
      </c>
    </row>
    <row r="11044" spans="1:4">
      <c r="A11044" t="s">
        <v>44545</v>
      </c>
      <c r="B11044" t="s">
        <v>44546</v>
      </c>
      <c r="D11044" t="str">
        <f t="shared" si="172"/>
        <v>KS0ERTK500 MERM MASSACHUSETTS GENERAL HOSP TYLER KS0ERTK500</v>
      </c>
    </row>
    <row r="11045" spans="1:4">
      <c r="A11045" t="s">
        <v>44547</v>
      </c>
      <c r="B11045" t="s">
        <v>44548</v>
      </c>
      <c r="D11045" t="str">
        <f t="shared" si="172"/>
        <v>K30HHNATE2 ECE HOUMAN NATE K30HHNATE2</v>
      </c>
    </row>
    <row r="11046" spans="1:4">
      <c r="A11046" t="s">
        <v>44549</v>
      </c>
      <c r="B11046" t="s">
        <v>44550</v>
      </c>
      <c r="D11046" t="str">
        <f t="shared" si="172"/>
        <v>K30HHCUP21 ECE HOUMAN P21 2021 SHERLOCK K30HHCUP21</v>
      </c>
    </row>
    <row r="11047" spans="1:4">
      <c r="A11047" t="s">
        <v>44551</v>
      </c>
      <c r="B11047" t="s">
        <v>44552</v>
      </c>
      <c r="D11047" t="str">
        <f t="shared" si="172"/>
        <v>K30HHCELL2 ECE HOUMAN P22 21 CELL LIBRARY K30HHCELL2</v>
      </c>
    </row>
    <row r="11048" spans="1:4">
      <c r="A11048" t="s">
        <v>44553</v>
      </c>
      <c r="B11048" t="s">
        <v>44554</v>
      </c>
      <c r="D11048" t="str">
        <f t="shared" si="172"/>
        <v>KS0ERVC503 MERM CHOP PER PATIENT PAYMENT VANCE KS0ERVC503</v>
      </c>
    </row>
    <row r="11049" spans="1:4">
      <c r="A11049" t="s">
        <v>44555</v>
      </c>
      <c r="B11049" t="s">
        <v>44556</v>
      </c>
      <c r="D11049" t="str">
        <f t="shared" si="172"/>
        <v>KS0CAJL507 MED IMCA LOPEZ ACC COBRE PF KS0CAJL507</v>
      </c>
    </row>
    <row r="11050" spans="1:4">
      <c r="A11050" t="s">
        <v>44557</v>
      </c>
      <c r="B11050" t="s">
        <v>44558</v>
      </c>
      <c r="D11050" t="str">
        <f t="shared" si="172"/>
        <v>K30NCDDN18 DDN CDSS CCLD Training FY21 22 K30NCDDN18</v>
      </c>
    </row>
    <row r="11051" spans="1:4">
      <c r="A11051" t="s">
        <v>44559</v>
      </c>
      <c r="B11051" t="s">
        <v>44560</v>
      </c>
      <c r="D11051" t="str">
        <f t="shared" si="172"/>
        <v>K30NCDDN19 DDN CDSS CCLD Training FY22 23 K30NCDDN19</v>
      </c>
    </row>
    <row r="11052" spans="1:4">
      <c r="A11052" t="s">
        <v>44561</v>
      </c>
      <c r="B11052" t="s">
        <v>44562</v>
      </c>
      <c r="D11052" t="str">
        <f t="shared" si="172"/>
        <v>K30NCDDN20 DDN CDSS CCLD Training FY23 24 K30NCDDN20</v>
      </c>
    </row>
    <row r="11053" spans="1:4">
      <c r="A11053" t="s">
        <v>44563</v>
      </c>
      <c r="B11053" t="s">
        <v>44564</v>
      </c>
      <c r="D11053" t="str">
        <f t="shared" si="172"/>
        <v>KS0SLDOXP2 SATYAN DOXIE GRANT PT INCOME P2 KS0SLDOXP2</v>
      </c>
    </row>
    <row r="11054" spans="1:4">
      <c r="A11054" t="s">
        <v>44565</v>
      </c>
      <c r="B11054" t="s">
        <v>44566</v>
      </c>
      <c r="D11054" t="str">
        <f t="shared" si="172"/>
        <v>KS0SLDOXPP SATYAN DOXIE GRANT PATIENT INCOME KS0SLDOXPP</v>
      </c>
    </row>
    <row r="11055" spans="1:4">
      <c r="A11055" t="s">
        <v>44567</v>
      </c>
      <c r="B11055" t="s">
        <v>44568</v>
      </c>
      <c r="D11055" t="str">
        <f t="shared" si="172"/>
        <v>K30JAR6D20 CDPR Pesticide Use in CA Role of PCA K30JAR6D20</v>
      </c>
    </row>
    <row r="11056" spans="1:4">
      <c r="A11056" t="s">
        <v>44569</v>
      </c>
      <c r="B11056" t="s">
        <v>44570</v>
      </c>
      <c r="D11056" t="str">
        <f t="shared" si="172"/>
        <v>K30EDJHEM3 ANSCI Hemp Residue as a Ruminant Feed 3 K30EDJHEM3</v>
      </c>
    </row>
    <row r="11057" spans="1:4">
      <c r="A11057" t="s">
        <v>44571</v>
      </c>
      <c r="B11057" t="s">
        <v>44572</v>
      </c>
      <c r="D11057" t="str">
        <f t="shared" si="172"/>
        <v>K30FSV5PP1 ESP Valdovinos Plant Pollinator Supplem K30FSV5PP1</v>
      </c>
    </row>
    <row r="11058" spans="1:4">
      <c r="A11058" t="s">
        <v>44573</v>
      </c>
      <c r="B11058" t="s">
        <v>44574</v>
      </c>
      <c r="D11058" t="str">
        <f t="shared" si="172"/>
        <v>K30FSV5PPN ESP Valdovinos Plant Pollinator Network K30FSV5PPN</v>
      </c>
    </row>
    <row r="11059" spans="1:4">
      <c r="A11059" t="s">
        <v>44575</v>
      </c>
      <c r="B11059" t="s">
        <v>44576</v>
      </c>
      <c r="D11059" t="str">
        <f t="shared" si="172"/>
        <v>K30JCC6D23 Pew Fellowship Sergio Hidalgo Sotelo K30JCC6D23</v>
      </c>
    </row>
    <row r="11060" spans="1:4">
      <c r="A11060" t="s">
        <v>44577</v>
      </c>
      <c r="B11060" t="s">
        <v>44578</v>
      </c>
      <c r="D11060" t="str">
        <f t="shared" si="172"/>
        <v>K30KXFUSDA EVE K FISHER USDA NIFA PSTDC FLWSP K30KXFUSDA</v>
      </c>
    </row>
    <row r="11061" spans="1:4">
      <c r="A11061" t="s">
        <v>44579</v>
      </c>
      <c r="B11061" t="s">
        <v>44580</v>
      </c>
      <c r="D11061" t="str">
        <f t="shared" si="172"/>
        <v>K30RMS2025 RMS 2025 Energy Code Cleanup Account K30RMS2025</v>
      </c>
    </row>
    <row r="11062" spans="1:4">
      <c r="A11062" t="s">
        <v>44581</v>
      </c>
      <c r="B11062" t="s">
        <v>44582</v>
      </c>
      <c r="D11062" t="str">
        <f t="shared" si="172"/>
        <v>K302386D26 CS NSF CAREER Hdware Sftware Co Design K302386D26</v>
      </c>
    </row>
    <row r="11063" spans="1:4">
      <c r="A11063" t="s">
        <v>44583</v>
      </c>
      <c r="B11063" t="s">
        <v>44584</v>
      </c>
      <c r="D11063" t="str">
        <f t="shared" si="172"/>
        <v>K3023REUJL CS NSF REU CAR Hdware Sftware Co Design K3023REUJL</v>
      </c>
    </row>
    <row r="11064" spans="1:4">
      <c r="A11064" t="s">
        <v>44585</v>
      </c>
      <c r="B11064" t="s">
        <v>44586</v>
      </c>
      <c r="D11064" t="str">
        <f t="shared" si="172"/>
        <v>K30CNSAN19 CNS NORD R35GM119831 06 K30CNSAN19</v>
      </c>
    </row>
    <row r="11065" spans="1:4">
      <c r="A11065" t="s">
        <v>44587</v>
      </c>
      <c r="B11065" t="s">
        <v>44588</v>
      </c>
      <c r="D11065" t="str">
        <f t="shared" si="172"/>
        <v>K30CNSAN21 CNS NORD R35GM119831 06 K30CNSAN21</v>
      </c>
    </row>
    <row r="11066" spans="1:4">
      <c r="A11066" t="s">
        <v>44589</v>
      </c>
      <c r="B11066" t="s">
        <v>44590</v>
      </c>
      <c r="D11066" t="str">
        <f t="shared" si="172"/>
        <v>K30APSFA97 PS GAUDIN UCANR ORGANIC FARMING RESEARC K30APSFA97</v>
      </c>
    </row>
    <row r="11067" spans="1:4">
      <c r="A11067" t="s">
        <v>44591</v>
      </c>
      <c r="B11067" t="s">
        <v>44592</v>
      </c>
      <c r="D11067" t="str">
        <f t="shared" si="172"/>
        <v>K30EXN6D31 CDFA Promoting Plant Sales in CA K30EXN6D31</v>
      </c>
    </row>
    <row r="11068" spans="1:4">
      <c r="A11068" t="s">
        <v>44593</v>
      </c>
      <c r="B11068" t="s">
        <v>44594</v>
      </c>
      <c r="D11068" t="str">
        <f t="shared" si="172"/>
        <v>K30JBE6D32 SFA LLNL Soil Microbiome K30JBE6D32</v>
      </c>
    </row>
    <row r="11069" spans="1:4">
      <c r="A11069" t="s">
        <v>44595</v>
      </c>
      <c r="B11069" t="s">
        <v>44596</v>
      </c>
      <c r="D11069" t="str">
        <f t="shared" si="172"/>
        <v>KS0LTKECK1 Tian Keck Foundation A22 2284 KS0LTKECK1</v>
      </c>
    </row>
    <row r="11070" spans="1:4">
      <c r="A11070" t="s">
        <v>44597</v>
      </c>
      <c r="B11070" t="s">
        <v>44598</v>
      </c>
      <c r="D11070" t="str">
        <f t="shared" si="172"/>
        <v>KS0LTKECKB Tian Keck Found A22 2284 UCB Sub KS0LTKECKB</v>
      </c>
    </row>
    <row r="11071" spans="1:4">
      <c r="A11071" t="s">
        <v>44599</v>
      </c>
      <c r="B11071" t="s">
        <v>44600</v>
      </c>
      <c r="D11071" t="str">
        <f t="shared" si="172"/>
        <v>K30AMSHLK3 CDWR FISH WILDLIFE K30AMSHLK3</v>
      </c>
    </row>
    <row r="11072" spans="1:4">
      <c r="A11072" t="s">
        <v>44601</v>
      </c>
      <c r="B11072" t="s">
        <v>44602</v>
      </c>
      <c r="D11072" t="str">
        <f t="shared" si="172"/>
        <v>K30AMSHLK4 CDWR FISH WILDLIFE YR 2 K30AMSHLK4</v>
      </c>
    </row>
    <row r="11073" spans="1:4">
      <c r="A11073" t="s">
        <v>44603</v>
      </c>
      <c r="B11073" t="s">
        <v>44604</v>
      </c>
      <c r="D11073" t="str">
        <f t="shared" si="172"/>
        <v>K30AMSHLK5 CDWR FISH WILDLIFE YR 3 K30AMSHLK5</v>
      </c>
    </row>
    <row r="11074" spans="1:4">
      <c r="A11074" t="s">
        <v>44605</v>
      </c>
      <c r="B11074" t="s">
        <v>44606</v>
      </c>
      <c r="D11074" t="str">
        <f t="shared" si="172"/>
        <v>K30AMSHLK6 CDWR FISH WILDLIFE YR 4 K30AMSHLK6</v>
      </c>
    </row>
    <row r="11075" spans="1:4">
      <c r="A11075" t="s">
        <v>44607</v>
      </c>
      <c r="B11075" t="s">
        <v>44608</v>
      </c>
      <c r="D11075" t="str">
        <f t="shared" ref="D11075:D11138" si="173">A11075&amp;" "&amp;B11075</f>
        <v>KS0PEADJUS Dr Emami Naeini ADJUST KS0PEADJUS</v>
      </c>
    </row>
    <row r="11076" spans="1:4">
      <c r="A11076" t="s">
        <v>44609</v>
      </c>
      <c r="B11076" t="s">
        <v>44610</v>
      </c>
      <c r="D11076" t="str">
        <f t="shared" si="173"/>
        <v>KS0RSPSFR1 MED PHS SCHMIDT SIMMONS SAFARI KS0RSPSFR1</v>
      </c>
    </row>
    <row r="11077" spans="1:4">
      <c r="A11077" t="s">
        <v>44611</v>
      </c>
      <c r="B11077" t="s">
        <v>44612</v>
      </c>
      <c r="D11077" t="str">
        <f t="shared" si="173"/>
        <v>K30V4B4723 Vapniarsky EveryCat feline adMSC immuno K30V4B4723</v>
      </c>
    </row>
    <row r="11078" spans="1:4">
      <c r="A11078" t="s">
        <v>44613</v>
      </c>
      <c r="B11078" t="s">
        <v>44614</v>
      </c>
      <c r="D11078" t="str">
        <f t="shared" si="173"/>
        <v>K30CNSKM36 CNS McALLISTER R21AG071884 K30CNSKM36</v>
      </c>
    </row>
    <row r="11079" spans="1:4">
      <c r="A11079" t="s">
        <v>44615</v>
      </c>
      <c r="B11079" t="s">
        <v>44616</v>
      </c>
      <c r="D11079" t="str">
        <f t="shared" si="173"/>
        <v>K30CNSXC01 CNS CHEN NAT EYE INST 4R00EY029759 K30CNSXC01</v>
      </c>
    </row>
    <row r="11080" spans="1:4">
      <c r="A11080" t="s">
        <v>44617</v>
      </c>
      <c r="B11080" t="s">
        <v>44618</v>
      </c>
      <c r="D11080" t="str">
        <f t="shared" si="173"/>
        <v>K30GESADRF EPS ATEKWANA ESTELLA UG FINA K30GESADRF</v>
      </c>
    </row>
    <row r="11081" spans="1:4">
      <c r="A11081" t="s">
        <v>44619</v>
      </c>
      <c r="B11081" t="s">
        <v>44620</v>
      </c>
      <c r="D11081" t="str">
        <f t="shared" si="173"/>
        <v>K30GESADRP GEL ATEKWANA ELIOT DRIAR PART SUPP K30GESADRP</v>
      </c>
    </row>
    <row r="11082" spans="1:4">
      <c r="A11082" t="s">
        <v>44621</v>
      </c>
      <c r="B11082" t="s">
        <v>44622</v>
      </c>
      <c r="D11082" t="str">
        <f t="shared" si="173"/>
        <v>K30GESADRY GEL ATEKWANA ELIOT DRIAR UGANDA K30GESADRY</v>
      </c>
    </row>
    <row r="11083" spans="1:4">
      <c r="A11083" t="s">
        <v>44623</v>
      </c>
      <c r="B11083" t="s">
        <v>44624</v>
      </c>
      <c r="D11083" t="str">
        <f t="shared" si="173"/>
        <v>K30LMATH01 BME Marcu NIH ATH R01 MPI Marcu Bouma K30LMATH01</v>
      </c>
    </row>
    <row r="11084" spans="1:4">
      <c r="A11084" t="s">
        <v>44625</v>
      </c>
      <c r="B11084" t="s">
        <v>44626</v>
      </c>
      <c r="D11084" t="str">
        <f t="shared" si="173"/>
        <v>KS0ACMKGOG Dr Chen Merck MK 3475 GOG 3047 KS0ACMKGOG</v>
      </c>
    </row>
    <row r="11085" spans="1:4">
      <c r="A11085" t="s">
        <v>44627</v>
      </c>
      <c r="B11085" t="s">
        <v>44628</v>
      </c>
      <c r="D11085" t="str">
        <f t="shared" si="173"/>
        <v>KS0EDWDHL1 Autoregulation Algorithm Development KS0EDWDHL1</v>
      </c>
    </row>
    <row r="11086" spans="1:4">
      <c r="A11086" t="s">
        <v>44629</v>
      </c>
      <c r="B11086" t="s">
        <v>44630</v>
      </c>
      <c r="D11086" t="str">
        <f t="shared" si="173"/>
        <v>KS0HOKK844 MED IMHO CHEN SEAGEN SGNSTNV 001 0 KS0HOKK844</v>
      </c>
    </row>
    <row r="11087" spans="1:4">
      <c r="A11087" t="s">
        <v>44631</v>
      </c>
      <c r="B11087" t="s">
        <v>44632</v>
      </c>
      <c r="D11087" t="str">
        <f t="shared" si="173"/>
        <v>K3023KMR01 CS MA NIHR01A270454 EHR Data Analytics K3023KMR01</v>
      </c>
    </row>
    <row r="11088" spans="1:4">
      <c r="A11088" t="s">
        <v>44633</v>
      </c>
      <c r="B11088" t="s">
        <v>44634</v>
      </c>
      <c r="D11088" t="str">
        <f t="shared" si="173"/>
        <v>KS0GMTS200 MED IMGM TU NATL CANCER INS R01CA270454 KS0GMTS200</v>
      </c>
    </row>
    <row r="11089" spans="1:4">
      <c r="A11089" t="s">
        <v>44635</v>
      </c>
      <c r="B11089" t="s">
        <v>44636</v>
      </c>
      <c r="D11089" t="str">
        <f t="shared" si="173"/>
        <v>KS0LAPCORI Abbeduto PCORI Year 1 KS0LAPCORI</v>
      </c>
    </row>
    <row r="11090" spans="1:4">
      <c r="A11090" t="s">
        <v>44637</v>
      </c>
      <c r="B11090" t="s">
        <v>44638</v>
      </c>
      <c r="D11090" t="str">
        <f t="shared" si="173"/>
        <v>K30V4B31H3 Barker Arbov Surv Resp CA HH 21 22 K30V4B31H3</v>
      </c>
    </row>
    <row r="11091" spans="1:4">
      <c r="A11091" t="s">
        <v>44639</v>
      </c>
      <c r="B11091" t="s">
        <v>44640</v>
      </c>
      <c r="D11091" t="str">
        <f t="shared" si="173"/>
        <v>K30NXP5FIN HE GGG PINZON NIFA FARM WILDFIRE FINA K30NXP5FIN</v>
      </c>
    </row>
    <row r="11092" spans="1:4">
      <c r="A11092" t="s">
        <v>44641</v>
      </c>
      <c r="B11092" t="s">
        <v>44642</v>
      </c>
      <c r="D11092" t="str">
        <f t="shared" si="173"/>
        <v>K30NXP5INS HE GGG PINZON NIFA WILDFIRE INSTITUTION K30NXP5INS</v>
      </c>
    </row>
    <row r="11093" spans="1:4">
      <c r="A11093" t="s">
        <v>44643</v>
      </c>
      <c r="B11093" t="s">
        <v>44644</v>
      </c>
      <c r="D11093" t="str">
        <f t="shared" si="173"/>
        <v>K30NXP5NIF HE GGG PINZON N NIFA FARM WILDFIRE K30NXP5NIF</v>
      </c>
    </row>
    <row r="11094" spans="1:4">
      <c r="A11094" t="s">
        <v>44645</v>
      </c>
      <c r="B11094" t="s">
        <v>44646</v>
      </c>
      <c r="D11094" t="str">
        <f t="shared" si="173"/>
        <v>KS0AWUF1CF Maillard UCSF UF1 07 31 23 KS0AWUF1CF</v>
      </c>
    </row>
    <row r="11095" spans="1:4">
      <c r="A11095" t="s">
        <v>44647</v>
      </c>
      <c r="B11095" t="s">
        <v>44648</v>
      </c>
      <c r="D11095" t="str">
        <f t="shared" si="173"/>
        <v>KS0PMUF1S2 MAILLARD UCSF UF1 07 31 23 KS0PMUF1S2</v>
      </c>
    </row>
    <row r="11096" spans="1:4">
      <c r="A11096" t="s">
        <v>44649</v>
      </c>
      <c r="B11096" t="s">
        <v>44650</v>
      </c>
      <c r="D11096" t="str">
        <f t="shared" si="173"/>
        <v>KS0PMUF1SF MAILLARD UCSF UF1 07 31 23 KS0PMUF1SF</v>
      </c>
    </row>
    <row r="11097" spans="1:4">
      <c r="A11097" t="s">
        <v>44651</v>
      </c>
      <c r="B11097" t="s">
        <v>44652</v>
      </c>
      <c r="D11097" t="str">
        <f t="shared" si="173"/>
        <v>KS0EWR01MB Waetjen R01 Subaward UMB NIA KS0EWR01MB</v>
      </c>
    </row>
    <row r="11098" spans="1:4">
      <c r="A11098" t="s">
        <v>44653</v>
      </c>
      <c r="B11098" t="s">
        <v>44654</v>
      </c>
      <c r="D11098" t="str">
        <f t="shared" si="173"/>
        <v>KS0EWR01Y2 Waetjen R01 Subaward UMB NIA Year 2 KS0EWR01Y2</v>
      </c>
    </row>
    <row r="11099" spans="1:4">
      <c r="A11099" t="s">
        <v>44655</v>
      </c>
      <c r="B11099" t="s">
        <v>44656</v>
      </c>
      <c r="D11099" t="str">
        <f t="shared" si="173"/>
        <v>K30APSD247 PS OKI 2022 CDFA FREP VEG TRANSPLANT K30APSD247</v>
      </c>
    </row>
    <row r="11100" spans="1:4">
      <c r="A11100" t="s">
        <v>44657</v>
      </c>
      <c r="B11100" t="s">
        <v>44658</v>
      </c>
      <c r="D11100" t="str">
        <f t="shared" si="173"/>
        <v>K30V4B49LA Morrison LANL Model Driven Data Fusion K30V4B49LA</v>
      </c>
    </row>
    <row r="11101" spans="1:4">
      <c r="A11101" t="s">
        <v>44659</v>
      </c>
      <c r="B11101" t="s">
        <v>44660</v>
      </c>
      <c r="D11101" t="str">
        <f t="shared" si="173"/>
        <v>K30RRK6D69 D Mertens Fellowship Dutch Council K30RRK6D69</v>
      </c>
    </row>
    <row r="11102" spans="1:4">
      <c r="A11102" t="s">
        <v>44661</v>
      </c>
      <c r="B11102" t="s">
        <v>44662</v>
      </c>
      <c r="D11102" t="str">
        <f t="shared" si="173"/>
        <v>K30V473CMD DTRA IPA C MONAGIN K30V473CMD</v>
      </c>
    </row>
    <row r="11103" spans="1:4">
      <c r="A11103" t="s">
        <v>44663</v>
      </c>
      <c r="B11103" t="s">
        <v>44664</v>
      </c>
      <c r="D11103" t="str">
        <f t="shared" si="173"/>
        <v>KS0IDCS846 MED IMID COHEN MOLECULAR MP0420 CP302 KS0IDCS846</v>
      </c>
    </row>
    <row r="11104" spans="1:4">
      <c r="A11104" t="s">
        <v>44665</v>
      </c>
      <c r="B11104" t="s">
        <v>44666</v>
      </c>
      <c r="D11104" t="str">
        <f t="shared" si="173"/>
        <v>K30F4AKPOL CEE Kendall UCSD DOE polyurethane K30F4AKPOL</v>
      </c>
    </row>
    <row r="11105" spans="1:4">
      <c r="A11105" t="s">
        <v>44667</v>
      </c>
      <c r="B11105" t="s">
        <v>44668</v>
      </c>
      <c r="D11105" t="str">
        <f t="shared" si="173"/>
        <v>K30CNSBW09 CNS WILTGEN R21MH126496 NIMH K30CNSBW09</v>
      </c>
    </row>
    <row r="11106" spans="1:4">
      <c r="A11106" t="s">
        <v>44669</v>
      </c>
      <c r="B11106" t="s">
        <v>44670</v>
      </c>
      <c r="D11106" t="str">
        <f t="shared" si="173"/>
        <v>K30SMAFOS2 MSE MCCORMACK AFORS 7 2022 1 2025 K30SMAFOS2</v>
      </c>
    </row>
    <row r="11107" spans="1:4">
      <c r="A11107" t="s">
        <v>44671</v>
      </c>
      <c r="B11107" t="s">
        <v>44672</v>
      </c>
      <c r="D11107" t="str">
        <f t="shared" si="173"/>
        <v>K30SMAFOSR MSE MCCORMACK AFORS 2 2022 1 2025 K30SMAFOSR</v>
      </c>
    </row>
    <row r="11108" spans="1:4">
      <c r="A11108" t="s">
        <v>44673</v>
      </c>
      <c r="B11108" t="s">
        <v>44674</v>
      </c>
      <c r="D11108" t="str">
        <f t="shared" si="173"/>
        <v>K30BPCDZ94 CNPRC Bales U AZ Barnes 2R01AG003376 K30BPCDZ94</v>
      </c>
    </row>
    <row r="11109" spans="1:4">
      <c r="A11109" t="s">
        <v>44675</v>
      </c>
      <c r="B11109" t="s">
        <v>44676</v>
      </c>
      <c r="D11109" t="str">
        <f t="shared" si="173"/>
        <v>K30BPCEZ41 CNPRC Bales U AZ Barnes 2R01AG00 YR2 K30BPCEZ41</v>
      </c>
    </row>
    <row r="11110" spans="1:4">
      <c r="A11110" t="s">
        <v>44677</v>
      </c>
      <c r="B11110" t="s">
        <v>44678</v>
      </c>
      <c r="D11110" t="str">
        <f t="shared" si="173"/>
        <v>K30BPCEZ65 CNPRC Bales U AZ Barnes R01AG0033 YR3 K30BPCEZ65</v>
      </c>
    </row>
    <row r="11111" spans="1:4">
      <c r="A11111" t="s">
        <v>44679</v>
      </c>
      <c r="B11111" t="s">
        <v>44680</v>
      </c>
      <c r="D11111" t="str">
        <f t="shared" si="173"/>
        <v>K30MDCREER Dennis NSF 2145885 CAREER K30MDCREER</v>
      </c>
    </row>
    <row r="11112" spans="1:4">
      <c r="A11112" t="s">
        <v>44681</v>
      </c>
      <c r="B11112" t="s">
        <v>44682</v>
      </c>
      <c r="D11112" t="str">
        <f t="shared" si="173"/>
        <v>K30CTCTTP1 CTC CTTP Tribal TANF 21 23 K30CTCTTP1</v>
      </c>
    </row>
    <row r="11113" spans="1:4">
      <c r="A11113" t="s">
        <v>44683</v>
      </c>
      <c r="B11113" t="s">
        <v>44684</v>
      </c>
      <c r="D11113" t="str">
        <f t="shared" si="173"/>
        <v>K304875126 Rodier San Joaquin Reg Transit K304875126</v>
      </c>
    </row>
    <row r="11114" spans="1:4">
      <c r="A11114" t="s">
        <v>44685</v>
      </c>
      <c r="B11114" t="s">
        <v>44686</v>
      </c>
      <c r="D11114" t="str">
        <f t="shared" si="173"/>
        <v>K30APVGFII ANS VAHMANI GOOD FOOD INST INC K30APVGFII</v>
      </c>
    </row>
    <row r="11115" spans="1:4">
      <c r="A11115" t="s">
        <v>44687</v>
      </c>
      <c r="B11115" t="s">
        <v>44688</v>
      </c>
      <c r="D11115" t="str">
        <f t="shared" si="173"/>
        <v>K30KLBGFIY 12 31 22 GFI ANIMAL FAT BY YEASTS K30KLBGFIY</v>
      </c>
    </row>
    <row r="11116" spans="1:4">
      <c r="A11116" t="s">
        <v>44689</v>
      </c>
      <c r="B11116" t="s">
        <v>44690</v>
      </c>
      <c r="D11116" t="str">
        <f t="shared" si="173"/>
        <v>K30F4SMCRR CEE S MILLER NSF CAREER K30F4SMCRR</v>
      </c>
    </row>
    <row r="11117" spans="1:4">
      <c r="A11117" t="s">
        <v>44691</v>
      </c>
      <c r="B11117" t="s">
        <v>44692</v>
      </c>
      <c r="D11117" t="str">
        <f t="shared" si="173"/>
        <v>KS0BEYM200 MED IMBE YARBOROUGH NNINDS R01NS119622 KS0BEYM200</v>
      </c>
    </row>
    <row r="11118" spans="1:4">
      <c r="A11118" t="s">
        <v>44693</v>
      </c>
      <c r="B11118" t="s">
        <v>44694</v>
      </c>
      <c r="D11118" t="str">
        <f t="shared" si="173"/>
        <v>KS0BEYM201 MED IMBE YARBOROUGH NNINDS R01 YR 2 KS0BEYM201</v>
      </c>
    </row>
    <row r="11119" spans="1:4">
      <c r="A11119" t="s">
        <v>44695</v>
      </c>
      <c r="B11119" t="s">
        <v>44696</v>
      </c>
      <c r="D11119" t="str">
        <f t="shared" si="173"/>
        <v>KS0BEYM202 MED IMBE YARBOROUGH NNINDS R01 YR3 KS0BEYM202</v>
      </c>
    </row>
    <row r="11120" spans="1:4">
      <c r="A11120" t="s">
        <v>44697</v>
      </c>
      <c r="B11120" t="s">
        <v>44698</v>
      </c>
      <c r="D11120" t="str">
        <f t="shared" si="173"/>
        <v>KS0EBAWS22 AWS Dr Erin Brown KS0EBAWS22</v>
      </c>
    </row>
    <row r="11121" spans="1:4">
      <c r="A11121" t="s">
        <v>44699</v>
      </c>
      <c r="B11121" t="s">
        <v>44700</v>
      </c>
      <c r="D11121" t="str">
        <f t="shared" si="173"/>
        <v>KS0IHFOR3A MED PHS HERTZ ORALE COVID 19 KS0IHFOR3A</v>
      </c>
    </row>
    <row r="11122" spans="1:4">
      <c r="A11122" t="s">
        <v>44701</v>
      </c>
      <c r="B11122" t="s">
        <v>44702</v>
      </c>
      <c r="D11122" t="str">
        <f t="shared" si="173"/>
        <v>KS0MNFSUC1 MED PHS NUNO EHSC RADX SUPPLEMENT KS0MNFSUC1</v>
      </c>
    </row>
    <row r="11123" spans="1:4">
      <c r="A11123" t="s">
        <v>44703</v>
      </c>
      <c r="B11123" t="s">
        <v>44704</v>
      </c>
      <c r="D11123" t="str">
        <f t="shared" si="173"/>
        <v>KS0MNFSUC2 MED PHS NUNO EHSC RADX SUPPLEMENT KS0MNFSUC2</v>
      </c>
    </row>
    <row r="11124" spans="1:4">
      <c r="A11124" t="s">
        <v>44705</v>
      </c>
      <c r="B11124" t="s">
        <v>44706</v>
      </c>
      <c r="D11124" t="str">
        <f t="shared" si="173"/>
        <v>K30JLGLD1F CeNCOOS GLDR FY21REG021 T 000 010 ARENA K30JLGLD1F</v>
      </c>
    </row>
    <row r="11125" spans="1:4">
      <c r="A11125" t="s">
        <v>44707</v>
      </c>
      <c r="B11125" t="s">
        <v>44708</v>
      </c>
      <c r="D11125" t="str">
        <f t="shared" si="173"/>
        <v>K30JLGLD2F CeNCOOS GLIDER FY22REG022 T 001 004 GOM K30JLGLD2F</v>
      </c>
    </row>
    <row r="11126" spans="1:4">
      <c r="A11126" t="s">
        <v>44709</v>
      </c>
      <c r="B11126" t="s">
        <v>44710</v>
      </c>
      <c r="D11126" t="str">
        <f t="shared" si="173"/>
        <v>K30JLGLD3F CeNCOOS Glider FY23REG023 T 002 001 GOM K30JLGLD3F</v>
      </c>
    </row>
    <row r="11127" spans="1:4">
      <c r="A11127" t="s">
        <v>44711</v>
      </c>
      <c r="B11127" t="s">
        <v>44712</v>
      </c>
      <c r="D11127" t="str">
        <f t="shared" si="173"/>
        <v>K30JLHAB1F CeNCOOS HAB FY21REG021 T 000 010 HABMAP K30JLHAB1F</v>
      </c>
    </row>
    <row r="11128" spans="1:4">
      <c r="A11128" t="s">
        <v>44713</v>
      </c>
      <c r="B11128" t="s">
        <v>44714</v>
      </c>
      <c r="D11128" t="str">
        <f t="shared" si="173"/>
        <v>K30JLHAB2F CeNCOOS HAB FY22REG022 T 001 004 HABMAP K30JLHAB2F</v>
      </c>
    </row>
    <row r="11129" spans="1:4">
      <c r="A11129" t="s">
        <v>44715</v>
      </c>
      <c r="B11129" t="s">
        <v>44716</v>
      </c>
      <c r="D11129" t="str">
        <f t="shared" si="173"/>
        <v>K30JLHAB3F CeNCOOS HAB FY23REG023 T 002 001 HABMAP K30JLHAB3F</v>
      </c>
    </row>
    <row r="11130" spans="1:4">
      <c r="A11130" t="s">
        <v>44717</v>
      </c>
      <c r="B11130" t="s">
        <v>44718</v>
      </c>
      <c r="D11130" t="str">
        <f t="shared" si="173"/>
        <v>K30JLHFR1F CeNCOOS HFR FY21REG021 T 000 010 BASE K30JLHFR1F</v>
      </c>
    </row>
    <row r="11131" spans="1:4">
      <c r="A11131" t="s">
        <v>44719</v>
      </c>
      <c r="B11131" t="s">
        <v>44720</v>
      </c>
      <c r="D11131" t="str">
        <f t="shared" si="173"/>
        <v>K30JLHFR23 CeNCOOS HFR FY23REG023 T 002 001 HFROM K30JLHFR23</v>
      </c>
    </row>
    <row r="11132" spans="1:4">
      <c r="A11132" t="s">
        <v>44721</v>
      </c>
      <c r="B11132" t="s">
        <v>44722</v>
      </c>
      <c r="D11132" t="str">
        <f t="shared" si="173"/>
        <v>K30JLHFR2F CeNCOOS HFR FY22REG022 T 001 004 HFROM K30JLHFR2F</v>
      </c>
    </row>
    <row r="11133" spans="1:4">
      <c r="A11133" t="s">
        <v>44723</v>
      </c>
      <c r="B11133" t="s">
        <v>44724</v>
      </c>
      <c r="D11133" t="str">
        <f t="shared" si="173"/>
        <v>K30JLIFCB1 CeNCOOS IFCB FY21REG021 T 000 010 HABON K30JLIFCB1</v>
      </c>
    </row>
    <row r="11134" spans="1:4">
      <c r="A11134" t="s">
        <v>44725</v>
      </c>
      <c r="B11134" t="s">
        <v>44726</v>
      </c>
      <c r="D11134" t="str">
        <f t="shared" si="173"/>
        <v>K30JLIFCB2 CeNCOOS IFCB FY22REG022 T 001 004 IFCBOM K30JLIFCB2</v>
      </c>
    </row>
    <row r="11135" spans="1:4">
      <c r="A11135" t="s">
        <v>44727</v>
      </c>
      <c r="B11135" t="s">
        <v>44728</v>
      </c>
      <c r="D11135" t="str">
        <f t="shared" si="173"/>
        <v>K30JLOAH1F CeNCOOS OAH FY21REG021 T 000 010 OAH K30JLOAH1F</v>
      </c>
    </row>
    <row r="11136" spans="1:4">
      <c r="A11136" t="s">
        <v>44729</v>
      </c>
      <c r="B11136" t="s">
        <v>44730</v>
      </c>
      <c r="D11136" t="str">
        <f t="shared" si="173"/>
        <v>K30JLOAH2F CeNCOOS OAH FY22REG022 T 001 004 OAH K30JLOAH2F</v>
      </c>
    </row>
    <row r="11137" spans="1:4">
      <c r="A11137" t="s">
        <v>44731</v>
      </c>
      <c r="B11137" t="s">
        <v>44732</v>
      </c>
      <c r="D11137" t="str">
        <f t="shared" si="173"/>
        <v>K30JLOAH3F CeNCOOS OAH FY23REG023 T 002 001 OAH K30JLOAH3F</v>
      </c>
    </row>
    <row r="11138" spans="1:4">
      <c r="A11138" t="s">
        <v>44733</v>
      </c>
      <c r="B11138" t="s">
        <v>44734</v>
      </c>
      <c r="D11138" t="str">
        <f t="shared" si="173"/>
        <v>K30JLSHR1F CeNCOOS SHOR FY21REG021 T 000 010 SHORE K30JLSHR1F</v>
      </c>
    </row>
    <row r="11139" spans="1:4">
      <c r="A11139" t="s">
        <v>44735</v>
      </c>
      <c r="B11139" t="s">
        <v>44736</v>
      </c>
      <c r="D11139" t="str">
        <f t="shared" ref="D11139:D11202" si="174">A11139&amp;" "&amp;B11139</f>
        <v>K30JLSHR2F CeNCOOS SHORE FY22REG022 T 001 004 SSOM K30JLSHR2F</v>
      </c>
    </row>
    <row r="11140" spans="1:4">
      <c r="A11140" t="s">
        <v>44737</v>
      </c>
      <c r="B11140" t="s">
        <v>44738</v>
      </c>
      <c r="D11140" t="str">
        <f t="shared" si="174"/>
        <v>K30JLSHR3F CeNCOOS SHORE FY23REG023 T 002 001 SSOM K30JLSHR3F</v>
      </c>
    </row>
    <row r="11141" spans="1:4">
      <c r="A11141" t="s">
        <v>44739</v>
      </c>
      <c r="B11141" t="s">
        <v>44740</v>
      </c>
      <c r="D11141" t="str">
        <f t="shared" si="174"/>
        <v>K30OMIDR03 ESTABLISHING 3 OMIDR03 K30OMIDR03</v>
      </c>
    </row>
    <row r="11142" spans="1:4">
      <c r="A11142" t="s">
        <v>44741</v>
      </c>
      <c r="B11142" t="s">
        <v>44742</v>
      </c>
      <c r="D11142" t="str">
        <f t="shared" si="174"/>
        <v>KS0RJEYR01 JONNAL NEI R01 2022 2027 KS0RJEYR01</v>
      </c>
    </row>
    <row r="11143" spans="1:4">
      <c r="A11143" t="s">
        <v>44743</v>
      </c>
      <c r="B11143" t="s">
        <v>44744</v>
      </c>
      <c r="D11143" t="str">
        <f t="shared" si="174"/>
        <v>K30DKARMY1 Dinesh Kumar ISU 024784A US Army CEERD K30DKARMY1</v>
      </c>
    </row>
    <row r="11144" spans="1:4">
      <c r="A11144" t="s">
        <v>44745</v>
      </c>
      <c r="B11144" t="s">
        <v>44746</v>
      </c>
      <c r="D11144" t="str">
        <f t="shared" si="174"/>
        <v>K30SDKARMY PLB Dinesh Kumar ISU 024784A Army CEERD K30SDKARMY</v>
      </c>
    </row>
    <row r="11145" spans="1:4">
      <c r="A11145" t="s">
        <v>44747</v>
      </c>
      <c r="B11145" t="s">
        <v>44748</v>
      </c>
      <c r="D11145" t="str">
        <f t="shared" si="174"/>
        <v>K30APSAG39 PS HUTMACHER CCGGA PIMA COTTON NI 010123 K30APSAG39</v>
      </c>
    </row>
    <row r="11146" spans="1:4">
      <c r="A11146" t="s">
        <v>44749</v>
      </c>
      <c r="B11146" t="s">
        <v>44750</v>
      </c>
      <c r="D11146" t="str">
        <f t="shared" si="174"/>
        <v>K30CAL21E1 CAL Calaveras Co EW 2021 04 C000114190 K30CAL21E1</v>
      </c>
    </row>
    <row r="11147" spans="1:4">
      <c r="A11147" t="s">
        <v>44751</v>
      </c>
      <c r="B11147" t="s">
        <v>44752</v>
      </c>
      <c r="D11147" t="str">
        <f t="shared" si="174"/>
        <v>KS0HPAS300 EXP MED IMHP ASCHER NCIRE R01AG034853 KS0HPAS300</v>
      </c>
    </row>
    <row r="11148" spans="1:4">
      <c r="A11148" t="s">
        <v>44753</v>
      </c>
      <c r="B11148" t="s">
        <v>44754</v>
      </c>
      <c r="D11148" t="str">
        <f t="shared" si="174"/>
        <v>KS0HPAS301 MED IMHP ASCHER NCIRE R01AG034853 YR2 KS0HPAS301</v>
      </c>
    </row>
    <row r="11149" spans="1:4">
      <c r="A11149" t="s">
        <v>44755</v>
      </c>
      <c r="B11149" t="s">
        <v>44756</v>
      </c>
      <c r="D11149" t="str">
        <f t="shared" si="174"/>
        <v>KS0HPAS302 MED IMHP ASCHER NCIRE R01AG034853 YR3 KS0HPAS302</v>
      </c>
    </row>
    <row r="11150" spans="1:4">
      <c r="A11150" t="s">
        <v>44757</v>
      </c>
      <c r="B11150" t="s">
        <v>44758</v>
      </c>
      <c r="D11150" t="str">
        <f t="shared" si="174"/>
        <v>KS0KLNANO1 LAM TARGETING NANOTHERAPEUTICS 2R01EB1 KS0KLNANO1</v>
      </c>
    </row>
    <row r="11151" spans="1:4">
      <c r="A11151" t="s">
        <v>44759</v>
      </c>
      <c r="B11151" t="s">
        <v>44760</v>
      </c>
      <c r="D11151" t="str">
        <f t="shared" si="174"/>
        <v>K30V6TH641 Petco Blue Buffalo Cancer Treatment Supp K30V6TH641</v>
      </c>
    </row>
    <row r="11152" spans="1:4">
      <c r="A11152" t="s">
        <v>44761</v>
      </c>
      <c r="B11152" t="s">
        <v>44762</v>
      </c>
      <c r="D11152" t="str">
        <f t="shared" si="174"/>
        <v>K30UST0796 LAWR DWR Delta Smelt K30UST0796</v>
      </c>
    </row>
    <row r="11153" spans="1:4">
      <c r="A11153" t="s">
        <v>44763</v>
      </c>
      <c r="B11153" t="s">
        <v>44764</v>
      </c>
      <c r="D11153" t="str">
        <f t="shared" si="174"/>
        <v>K30JMNSF07 MEEKS NSF COLLAB RES W CORNEL 1831552 0 K30JMNSF07</v>
      </c>
    </row>
    <row r="11154" spans="1:4">
      <c r="A11154" t="s">
        <v>44765</v>
      </c>
      <c r="B11154" t="s">
        <v>44766</v>
      </c>
      <c r="D11154" t="str">
        <f t="shared" si="174"/>
        <v>KS0PMMB833 MED IMPM MORRISSEY LAURENT LAU 14 01 KS0PMMB833</v>
      </c>
    </row>
    <row r="11155" spans="1:4">
      <c r="A11155" t="s">
        <v>44767</v>
      </c>
      <c r="B11155" t="s">
        <v>44768</v>
      </c>
      <c r="D11155" t="str">
        <f t="shared" si="174"/>
        <v>K30APSM527 PS VAN DEYNZE GENE EDITING SYSTEM K30APSM527</v>
      </c>
    </row>
    <row r="11156" spans="1:4">
      <c r="A11156" t="s">
        <v>44769</v>
      </c>
      <c r="B11156" t="s">
        <v>44770</v>
      </c>
      <c r="D11156" t="str">
        <f t="shared" si="174"/>
        <v>K30BPCCZ08 CNPRC Bliss Moreau R21 A18 1552 K30BPCCZ08</v>
      </c>
    </row>
    <row r="11157" spans="1:4">
      <c r="A11157" t="s">
        <v>44771</v>
      </c>
      <c r="B11157" t="s">
        <v>44772</v>
      </c>
      <c r="D11157" t="str">
        <f t="shared" si="174"/>
        <v>K30CLTCUAG CLTC UAG Mexico Lighting Center K30CLTCUAG</v>
      </c>
    </row>
    <row r="11158" spans="1:4">
      <c r="A11158" t="s">
        <v>44773</v>
      </c>
      <c r="B11158" t="s">
        <v>44774</v>
      </c>
      <c r="D11158" t="str">
        <f t="shared" si="174"/>
        <v>K30UAGGRAD UAG GRAD Fellowship K30UAGGRAD</v>
      </c>
    </row>
    <row r="11159" spans="1:4">
      <c r="A11159" t="s">
        <v>44775</v>
      </c>
      <c r="B11159" t="s">
        <v>44776</v>
      </c>
      <c r="D11159" t="str">
        <f t="shared" si="174"/>
        <v>K30MATJH05 J Hass NSF FRG 2018 21 x23 K30MATJH05</v>
      </c>
    </row>
    <row r="11160" spans="1:4">
      <c r="A11160" t="s">
        <v>44777</v>
      </c>
      <c r="B11160" t="s">
        <v>44778</v>
      </c>
      <c r="D11160" t="str">
        <f t="shared" si="174"/>
        <v>K30MATJH5P J Hass NSF FRG 2018 21 x23 PART SUP K30MATJH5P</v>
      </c>
    </row>
    <row r="11161" spans="1:4">
      <c r="A11161" t="s">
        <v>44779</v>
      </c>
      <c r="B11161" t="s">
        <v>44780</v>
      </c>
      <c r="D11161" t="str">
        <f t="shared" si="174"/>
        <v>KS0GISS807 MED IMGI INTERCEPT 747 304 BOWLUS KS0GISS807</v>
      </c>
    </row>
    <row r="11162" spans="1:4">
      <c r="A11162" t="s">
        <v>44781</v>
      </c>
      <c r="B11162" t="s">
        <v>44782</v>
      </c>
      <c r="D11162" t="str">
        <f t="shared" si="174"/>
        <v>KS0GISS806 MED IMGI GENFIT GFT505 315 1 SARKAR KS0GISS806</v>
      </c>
    </row>
    <row r="11163" spans="1:4">
      <c r="A11163" t="s">
        <v>44783</v>
      </c>
      <c r="B11163" t="s">
        <v>44784</v>
      </c>
      <c r="D11163" t="str">
        <f t="shared" si="174"/>
        <v>K30NALGRWJ NAS L GALVEZ ROBERT WOOD JOHNSON STPND K30NALGRWJ</v>
      </c>
    </row>
    <row r="11164" spans="1:4">
      <c r="A11164" t="s">
        <v>44785</v>
      </c>
      <c r="B11164" t="s">
        <v>44786</v>
      </c>
      <c r="D11164" t="str">
        <f t="shared" si="174"/>
        <v>K30IA87B41 SOCS R WOOD JOHNSON FDN A IVEY 87B41 K30IA87B41</v>
      </c>
    </row>
    <row r="11165" spans="1:4">
      <c r="A11165" t="s">
        <v>44787</v>
      </c>
      <c r="B11165" t="s">
        <v>44788</v>
      </c>
      <c r="D11165" t="str">
        <f t="shared" si="174"/>
        <v>K30IA87B4F SOCS R WOOD JHNSON FDN A IVEY FINA K30IA87B4F</v>
      </c>
    </row>
    <row r="11166" spans="1:4">
      <c r="A11166" t="s">
        <v>44789</v>
      </c>
      <c r="B11166" t="s">
        <v>44790</v>
      </c>
      <c r="D11166" t="str">
        <f t="shared" si="174"/>
        <v>K30BPCCZ09 CNPRC Miller NIH R21HL142485 K30BPCCZ09</v>
      </c>
    </row>
    <row r="11167" spans="1:4">
      <c r="A11167" t="s">
        <v>44791</v>
      </c>
      <c r="B11167" t="s">
        <v>44792</v>
      </c>
      <c r="D11167" t="str">
        <f t="shared" si="174"/>
        <v>K30BPCCZ45 CNPRC Miller NIH R21HL142485 K30BPCCZ45</v>
      </c>
    </row>
    <row r="11168" spans="1:4">
      <c r="A11168" t="s">
        <v>44793</v>
      </c>
      <c r="B11168" t="s">
        <v>44794</v>
      </c>
      <c r="D11168" t="str">
        <f t="shared" si="174"/>
        <v>K30NI218OD CHEM NIHR01GM128997 Olson K30NI218OD</v>
      </c>
    </row>
    <row r="11169" spans="1:4">
      <c r="A11169" t="s">
        <v>44795</v>
      </c>
      <c r="B11169" t="s">
        <v>44796</v>
      </c>
      <c r="D11169" t="str">
        <f t="shared" si="174"/>
        <v>K30NI2GMOD CHEM NIHR01GM128997 Olson K30NI2GMOD</v>
      </c>
    </row>
    <row r="11170" spans="1:4">
      <c r="A11170" t="s">
        <v>44797</v>
      </c>
      <c r="B11170" t="s">
        <v>44798</v>
      </c>
      <c r="D11170" t="str">
        <f t="shared" si="174"/>
        <v>K30NIH18OD CHEM NIHR01GM128997 Olson K30NIH18OD</v>
      </c>
    </row>
    <row r="11171" spans="1:4">
      <c r="A11171" t="s">
        <v>44799</v>
      </c>
      <c r="B11171" t="s">
        <v>44800</v>
      </c>
      <c r="D11171" t="str">
        <f t="shared" si="174"/>
        <v>KS0MPIK250 05 31 21 India US Science Tech Grant KS0MPIK250</v>
      </c>
    </row>
    <row r="11172" spans="1:4">
      <c r="A11172" t="s">
        <v>44801</v>
      </c>
      <c r="B11172" t="s">
        <v>44802</v>
      </c>
      <c r="D11172" t="str">
        <f t="shared" si="174"/>
        <v>K30STA18T1 STA Stanislaus County GENT 2018 34 K30STA18T1</v>
      </c>
    </row>
    <row r="11173" spans="1:4">
      <c r="A11173" t="s">
        <v>44803</v>
      </c>
      <c r="B11173" t="s">
        <v>44804</v>
      </c>
      <c r="D11173" t="str">
        <f t="shared" si="174"/>
        <v>K30GMB7B60 4 30 23 BAE Cornell University Bornhorst K30GMB7B60</v>
      </c>
    </row>
    <row r="11174" spans="1:4">
      <c r="A11174" t="s">
        <v>44805</v>
      </c>
      <c r="B11174" t="s">
        <v>44806</v>
      </c>
      <c r="D11174" t="str">
        <f t="shared" si="174"/>
        <v>K30FXMIES2 Martorell IES Evaluating Incentives K30FXMIES2</v>
      </c>
    </row>
    <row r="11175" spans="1:4">
      <c r="A11175" t="s">
        <v>44807</v>
      </c>
      <c r="B11175" t="s">
        <v>44808</v>
      </c>
      <c r="D11175" t="str">
        <f t="shared" si="174"/>
        <v>K30NADMRWJ NAS D MARTINEZ ROBERT WOOD JOHNSON STPND K30NADMRWJ</v>
      </c>
    </row>
    <row r="11176" spans="1:4">
      <c r="A11176" t="s">
        <v>44809</v>
      </c>
      <c r="B11176" t="s">
        <v>44810</v>
      </c>
      <c r="D11176" t="str">
        <f t="shared" si="174"/>
        <v>K30IGE9073 LAWR A IGEL DOE MIXED PHASE ARCTIC CLOUD K30IGE9073</v>
      </c>
    </row>
    <row r="11177" spans="1:4">
      <c r="A11177" t="s">
        <v>44811</v>
      </c>
      <c r="B11177" t="s">
        <v>44812</v>
      </c>
      <c r="D11177" t="str">
        <f t="shared" si="174"/>
        <v>KS0HOPC810 MED IMHO PARIKH ASTELLAS 7465 CL 0301 KS0HOPC810</v>
      </c>
    </row>
    <row r="11178" spans="1:4">
      <c r="A11178" t="s">
        <v>44813</v>
      </c>
      <c r="B11178" t="s">
        <v>44814</v>
      </c>
      <c r="D11178" t="str">
        <f t="shared" si="174"/>
        <v>K30JNMGERM PLB J Maloof NSF Dimensions 1831913 K30JNMGERM</v>
      </c>
    </row>
    <row r="11179" spans="1:4">
      <c r="A11179" t="s">
        <v>44815</v>
      </c>
      <c r="B11179" t="s">
        <v>44816</v>
      </c>
      <c r="D11179" t="str">
        <f t="shared" si="174"/>
        <v>K30JRGNSFD EVE J Gremer NSF Dimensions 1831913 K30JRGNSFD</v>
      </c>
    </row>
    <row r="11180" spans="1:4">
      <c r="A11180" t="s">
        <v>44817</v>
      </c>
      <c r="B11180" t="s">
        <v>44818</v>
      </c>
      <c r="D11180" t="str">
        <f t="shared" si="174"/>
        <v>K30JRGNSFS EVE REPS Supplement Dimensions 1831913 K30JRGNSFS</v>
      </c>
    </row>
    <row r="11181" spans="1:4">
      <c r="A11181" t="s">
        <v>44819</v>
      </c>
      <c r="B11181" t="s">
        <v>44820</v>
      </c>
      <c r="D11181" t="str">
        <f t="shared" si="174"/>
        <v>K30NSF18AB Chem Balch NSF K30NSF18AB</v>
      </c>
    </row>
    <row r="11182" spans="1:4">
      <c r="A11182" t="s">
        <v>44821</v>
      </c>
      <c r="B11182" t="s">
        <v>44822</v>
      </c>
      <c r="D11182" t="str">
        <f t="shared" si="174"/>
        <v>KS0NSPHAR3 MCDONALD NS PHARMA 301 12 23 KS0NSPHAR3</v>
      </c>
    </row>
    <row r="11183" spans="1:4">
      <c r="A11183" t="s">
        <v>44823</v>
      </c>
      <c r="B11183" t="s">
        <v>44824</v>
      </c>
      <c r="D11183" t="str">
        <f t="shared" si="174"/>
        <v>K30DOLTSK1 CLTC Dept of Labor Task 1 K30DOLTSK1</v>
      </c>
    </row>
    <row r="11184" spans="1:4">
      <c r="A11184" t="s">
        <v>44825</v>
      </c>
      <c r="B11184" t="s">
        <v>44826</v>
      </c>
      <c r="D11184" t="str">
        <f t="shared" si="174"/>
        <v>K30DOLTSK2 CLTC Dept of Labor Task 2 K30DOLTSK2</v>
      </c>
    </row>
    <row r="11185" spans="1:4">
      <c r="A11185" t="s">
        <v>44827</v>
      </c>
      <c r="B11185" t="s">
        <v>44828</v>
      </c>
      <c r="D11185" t="str">
        <f t="shared" si="174"/>
        <v>K30DOLTSK3 CLTC Dept of Labor Task 3 K30DOLTSK3</v>
      </c>
    </row>
    <row r="11186" spans="1:4">
      <c r="A11186" t="s">
        <v>44829</v>
      </c>
      <c r="B11186" t="s">
        <v>44830</v>
      </c>
      <c r="D11186" t="str">
        <f t="shared" si="174"/>
        <v>K30DOLTSK4 CLTC Dept of Labor Task 4 K30DOLTSK4</v>
      </c>
    </row>
    <row r="11187" spans="1:4">
      <c r="A11187" t="s">
        <v>44831</v>
      </c>
      <c r="B11187" t="s">
        <v>44832</v>
      </c>
      <c r="D11187" t="str">
        <f t="shared" si="174"/>
        <v>K30IGE2458 LAWR IGEL MICROPHYSICAL MODELING K30IGE2458</v>
      </c>
    </row>
    <row r="11188" spans="1:4">
      <c r="A11188" t="s">
        <v>44833</v>
      </c>
      <c r="B11188" t="s">
        <v>44834</v>
      </c>
      <c r="D11188" t="str">
        <f t="shared" si="174"/>
        <v>KS0IDCS839 IDCS COHEN DEINOVE 001C16 KS0IDCS839</v>
      </c>
    </row>
    <row r="11189" spans="1:4">
      <c r="A11189" t="s">
        <v>44835</v>
      </c>
      <c r="B11189" t="s">
        <v>44836</v>
      </c>
      <c r="D11189" t="str">
        <f t="shared" si="174"/>
        <v>K30APSFA25 PS RUNCIE USDAGENOMIC PREDICTION 5 31 23 K30APSFA25</v>
      </c>
    </row>
    <row r="11190" spans="1:4">
      <c r="A11190" t="s">
        <v>44837</v>
      </c>
      <c r="B11190" t="s">
        <v>44838</v>
      </c>
      <c r="D11190" t="str">
        <f t="shared" si="174"/>
        <v>K30LXWAQUA 4 30 24 NIFA AQUACULTURE K30LXWAQUA</v>
      </c>
    </row>
    <row r="11191" spans="1:4">
      <c r="A11191" t="s">
        <v>44839</v>
      </c>
      <c r="B11191" t="s">
        <v>44840</v>
      </c>
      <c r="D11191" t="str">
        <f t="shared" si="174"/>
        <v>K30V435C24 4 30 24 NIFA AQUACULTURE K30V435C24</v>
      </c>
    </row>
    <row r="11192" spans="1:4">
      <c r="A11192" t="s">
        <v>44841</v>
      </c>
      <c r="B11192" t="s">
        <v>44842</v>
      </c>
      <c r="D11192" t="str">
        <f t="shared" si="174"/>
        <v>K30HJZNIFA AN SCI ZHOU USDA NIFA CHICKEN GENOME K30HJZNIFA</v>
      </c>
    </row>
    <row r="11193" spans="1:4">
      <c r="A11193" t="s">
        <v>44843</v>
      </c>
      <c r="B11193" t="s">
        <v>44844</v>
      </c>
      <c r="D11193" t="str">
        <f t="shared" si="174"/>
        <v>K30HJZMARY AN SCI ZHOU UMD RAINBOW TROUT GENOME K30HJZMARY</v>
      </c>
    </row>
    <row r="11194" spans="1:4">
      <c r="A11194" t="s">
        <v>44845</v>
      </c>
      <c r="B11194" t="s">
        <v>44846</v>
      </c>
      <c r="D11194" t="str">
        <f t="shared" si="174"/>
        <v>K3079ALAMS MAE M HILL FINA ACCOUNT K3079ALAMS</v>
      </c>
    </row>
    <row r="11195" spans="1:4">
      <c r="A11195" t="s">
        <v>44847</v>
      </c>
      <c r="B11195" t="s">
        <v>44848</v>
      </c>
      <c r="D11195" t="str">
        <f t="shared" si="174"/>
        <v>K30H4ALAMS MAE M HILL LANS 581414 K30H4ALAMS</v>
      </c>
    </row>
    <row r="11196" spans="1:4">
      <c r="A11196" t="s">
        <v>44849</v>
      </c>
      <c r="B11196" t="s">
        <v>44850</v>
      </c>
      <c r="D11196" t="str">
        <f t="shared" si="174"/>
        <v>K30AQAWELA Wexler EHSCC Elemental Analysis K30AQAWELA</v>
      </c>
    </row>
    <row r="11197" spans="1:4">
      <c r="A11197" t="s">
        <v>44851</v>
      </c>
      <c r="B11197" t="s">
        <v>44852</v>
      </c>
      <c r="D11197" t="str">
        <f t="shared" si="174"/>
        <v>K30AQAWURB AQRC Wexler EHSCC Wildland Urban K30AQAWURB</v>
      </c>
    </row>
    <row r="11198" spans="1:4">
      <c r="A11198" t="s">
        <v>44853</v>
      </c>
      <c r="B11198" t="s">
        <v>44854</v>
      </c>
      <c r="D11198" t="str">
        <f t="shared" si="174"/>
        <v>K30CKB6EH2 CLSD Brinkley EHSCC Pilot Proj Cor YR2 K30CKB6EH2</v>
      </c>
    </row>
    <row r="11199" spans="1:4">
      <c r="A11199" t="s">
        <v>44855</v>
      </c>
      <c r="B11199" t="s">
        <v>44856</v>
      </c>
      <c r="D11199" t="str">
        <f t="shared" si="174"/>
        <v>K30CXCEHC3 CLSD HE Cannon EHSCC Pilot Proj CE Core2 K30CXCEHC3</v>
      </c>
    </row>
    <row r="11200" spans="1:4">
      <c r="A11200" t="s">
        <v>44857</v>
      </c>
      <c r="B11200" t="s">
        <v>44858</v>
      </c>
      <c r="D11200" t="str">
        <f t="shared" si="174"/>
        <v>K30CXCEHS3 Clsd HE Cannon EHSCC Pilot ProjectPrgm2 K30CXCEHS3</v>
      </c>
    </row>
    <row r="11201" spans="1:4">
      <c r="A11201" t="s">
        <v>44859</v>
      </c>
      <c r="B11201" t="s">
        <v>44860</v>
      </c>
      <c r="D11201" t="str">
        <f t="shared" si="174"/>
        <v>K30DESGBEH DES Berk EHSC Seed Award K30DESGBEH</v>
      </c>
    </row>
    <row r="11202" spans="1:4">
      <c r="A11202" t="s">
        <v>44861</v>
      </c>
      <c r="B11202" t="s">
        <v>44862</v>
      </c>
      <c r="D11202" t="str">
        <f t="shared" si="174"/>
        <v>K30F4TYEH2 CEE YOUNG EHSCC FUNDS SCHMIDT K30F4TYEH2</v>
      </c>
    </row>
    <row r="11203" spans="1:4">
      <c r="A11203" t="s">
        <v>44863</v>
      </c>
      <c r="B11203" t="s">
        <v>44864</v>
      </c>
      <c r="D11203" t="str">
        <f t="shared" ref="D11203:D11266" si="175">A11203&amp;" "&amp;B11203</f>
        <v>K30JKL5YR6 Clsd London NIEHS P30 Core Grant Yr6 K30JKL5YR6</v>
      </c>
    </row>
    <row r="11204" spans="1:4">
      <c r="A11204" t="s">
        <v>44865</v>
      </c>
      <c r="B11204" t="s">
        <v>44866</v>
      </c>
      <c r="D11204" t="str">
        <f t="shared" si="175"/>
        <v>K30KZEHSSD MAE KONG Z EHSCC SEED AWARD K30KZEHSSD</v>
      </c>
    </row>
    <row r="11205" spans="1:4">
      <c r="A11205" t="s">
        <v>44867</v>
      </c>
      <c r="B11205" t="s">
        <v>44868</v>
      </c>
      <c r="D11205" t="str">
        <f t="shared" si="175"/>
        <v>K30NKEHSCC PLB N Shabek EHSCC award K30NKEHSCC</v>
      </c>
    </row>
    <row r="11206" spans="1:4">
      <c r="A11206" t="s">
        <v>44869</v>
      </c>
      <c r="B11206" t="s">
        <v>44870</v>
      </c>
      <c r="D11206" t="str">
        <f t="shared" si="175"/>
        <v>K30RCEHS01 BME CARNEY EHS Award K30RCEHS01</v>
      </c>
    </row>
    <row r="11207" spans="1:4">
      <c r="A11207" t="s">
        <v>44871</v>
      </c>
      <c r="B11207" t="s">
        <v>44872</v>
      </c>
      <c r="D11207" t="str">
        <f t="shared" si="175"/>
        <v>K30V431ESB APC SCHELEGLE EHSCC PILOT PROJECT Y2 K30V431ESB</v>
      </c>
    </row>
    <row r="11208" spans="1:4">
      <c r="A11208" t="s">
        <v>44873</v>
      </c>
      <c r="B11208" t="s">
        <v>44874</v>
      </c>
      <c r="D11208" t="str">
        <f t="shared" si="175"/>
        <v>K30V431HJC VM APC HONG EHS SCHOLAR AWARD Y2 K30V431HJC</v>
      </c>
    </row>
    <row r="11209" spans="1:4">
      <c r="A11209" t="s">
        <v>44875</v>
      </c>
      <c r="B11209" t="s">
        <v>44876</v>
      </c>
      <c r="D11209" t="str">
        <f t="shared" si="175"/>
        <v>K30V431RG1 VM APC ROGERS EHSCC PILOT PROJECT 2020 K30V431RG1</v>
      </c>
    </row>
    <row r="11210" spans="1:4">
      <c r="A11210" t="s">
        <v>44877</v>
      </c>
      <c r="B11210" t="s">
        <v>44878</v>
      </c>
      <c r="D11210" t="str">
        <f t="shared" si="175"/>
        <v>K30V440H43 VMB EHSCC Pilot Award Havel K30V440H43</v>
      </c>
    </row>
    <row r="11211" spans="1:4">
      <c r="A11211" t="s">
        <v>44879</v>
      </c>
      <c r="B11211" t="s">
        <v>44880</v>
      </c>
      <c r="D11211" t="str">
        <f t="shared" si="175"/>
        <v>K30VPCDZ16 CNPRC Miller EHSCC K30VPCDZ16</v>
      </c>
    </row>
    <row r="11212" spans="1:4">
      <c r="A11212" t="s">
        <v>44881</v>
      </c>
      <c r="B11212" t="s">
        <v>44882</v>
      </c>
      <c r="D11212" t="str">
        <f t="shared" si="175"/>
        <v>KS0DBFEPE2 MED PHS BENNETT EHSCC PPP KS0DBFEPE2</v>
      </c>
    </row>
    <row r="11213" spans="1:4">
      <c r="A11213" t="s">
        <v>44883</v>
      </c>
      <c r="B11213" t="s">
        <v>44884</v>
      </c>
      <c r="D11213" t="str">
        <f t="shared" si="175"/>
        <v>KS0IHFP3A6 MED PHS HERTZ PICCIOTTO EHSC ADMIN CORE KS0IHFP3A6</v>
      </c>
    </row>
    <row r="11214" spans="1:4">
      <c r="A11214" t="s">
        <v>44885</v>
      </c>
      <c r="B11214" t="s">
        <v>44886</v>
      </c>
      <c r="D11214" t="str">
        <f t="shared" si="175"/>
        <v>KS0IHFP3C6 MED PHS HERTZ PICCIOTTO EHSC CAREER CORE KS0IHFP3C6</v>
      </c>
    </row>
    <row r="11215" spans="1:4">
      <c r="A11215" t="s">
        <v>44887</v>
      </c>
      <c r="B11215" t="s">
        <v>44888</v>
      </c>
      <c r="D11215" t="str">
        <f t="shared" si="175"/>
        <v>KS0IHFP3E6 MED PHS HERTZ PICCIOTTO EHSC EXPOSURE KS0IHFP3E6</v>
      </c>
    </row>
    <row r="11216" spans="1:4">
      <c r="A11216" t="s">
        <v>44889</v>
      </c>
      <c r="B11216" t="s">
        <v>44890</v>
      </c>
      <c r="D11216" t="str">
        <f t="shared" si="175"/>
        <v>KS0IHFP3I6 MED PHS HERTZ PICCIOTTO EHSC IHSFC CORE KS0IHFP3I6</v>
      </c>
    </row>
    <row r="11217" spans="1:4">
      <c r="A11217" t="s">
        <v>44891</v>
      </c>
      <c r="B11217" t="s">
        <v>44892</v>
      </c>
      <c r="D11217" t="str">
        <f t="shared" si="175"/>
        <v>KS0IHFP3O6 MED PHS HERTZ PICCIOTTO EHSC OUTREACH KS0IHFP3O6</v>
      </c>
    </row>
    <row r="11218" spans="1:4">
      <c r="A11218" t="s">
        <v>44893</v>
      </c>
      <c r="B11218" t="s">
        <v>44894</v>
      </c>
      <c r="D11218" t="str">
        <f t="shared" si="175"/>
        <v>KS0IHFP3P6 MED PHS HERTZ PICCIOTTO EHSC PILOT CORE KS0IHFP3P6</v>
      </c>
    </row>
    <row r="11219" spans="1:4">
      <c r="A11219" t="s">
        <v>44895</v>
      </c>
      <c r="B11219" t="s">
        <v>44896</v>
      </c>
      <c r="D11219" t="str">
        <f t="shared" si="175"/>
        <v>KS0RSFBBS2 MED PHS SCHMDIT JI SEED AWARD KS0RSFBBS2</v>
      </c>
    </row>
    <row r="11220" spans="1:4">
      <c r="A11220" t="s">
        <v>44897</v>
      </c>
      <c r="B11220" t="s">
        <v>44898</v>
      </c>
      <c r="D11220" t="str">
        <f t="shared" si="175"/>
        <v>KS0RSFNFBC MED PHS SCHMDIT JI SEED AWARD KS0RSFNFBC</v>
      </c>
    </row>
    <row r="11221" spans="1:4">
      <c r="A11221" t="s">
        <v>44899</v>
      </c>
      <c r="B11221" t="s">
        <v>44900</v>
      </c>
      <c r="D11221" t="str">
        <f t="shared" si="175"/>
        <v>KS0RSFSWE3 MED PHS SCHMIDT EHSCC PPP KS0RSFSWE3</v>
      </c>
    </row>
    <row r="11222" spans="1:4">
      <c r="A11222" t="s">
        <v>44901</v>
      </c>
      <c r="B11222" t="s">
        <v>44902</v>
      </c>
      <c r="D11222" t="str">
        <f t="shared" si="175"/>
        <v>KS0TPEHSCP MED SURG Tina Palmieri EHSC Pilot Gran KS0TPEHSCP</v>
      </c>
    </row>
    <row r="11223" spans="1:4">
      <c r="A11223" t="s">
        <v>44903</v>
      </c>
      <c r="B11223" t="s">
        <v>44904</v>
      </c>
      <c r="D11223" t="str">
        <f t="shared" si="175"/>
        <v>KS0PBTACT1 MED OTO Belafsky Tactile Medical Study KS0PBTACT1</v>
      </c>
    </row>
    <row r="11224" spans="1:4">
      <c r="A11224" t="s">
        <v>44905</v>
      </c>
      <c r="B11224" t="s">
        <v>44906</v>
      </c>
      <c r="D11224" t="str">
        <f t="shared" si="175"/>
        <v>K30RCNIH01 Carney R01CA241666 K30RCNIH01</v>
      </c>
    </row>
    <row r="11225" spans="1:4">
      <c r="A11225" t="s">
        <v>44907</v>
      </c>
      <c r="B11225" t="s">
        <v>44908</v>
      </c>
      <c r="D11225" t="str">
        <f t="shared" si="175"/>
        <v>KS0AGAMELI MPHA GELLI NIH R01 Amelia Supplement KS0AGAMELI</v>
      </c>
    </row>
    <row r="11226" spans="1:4">
      <c r="A11226" t="s">
        <v>44909</v>
      </c>
      <c r="B11226" t="s">
        <v>44910</v>
      </c>
      <c r="D11226" t="str">
        <f t="shared" si="175"/>
        <v>KS0AGNH20S MPHA GELLI NIH R01 Supplement KS0AGNH20S</v>
      </c>
    </row>
    <row r="11227" spans="1:4">
      <c r="A11227" t="s">
        <v>44911</v>
      </c>
      <c r="B11227" t="s">
        <v>44912</v>
      </c>
      <c r="D11227" t="str">
        <f t="shared" si="175"/>
        <v>KS0AGNIH20 MPHA GELLI NIH R01 KS0AGNIH20</v>
      </c>
    </row>
    <row r="11228" spans="1:4">
      <c r="A11228" t="s">
        <v>44913</v>
      </c>
      <c r="B11228" t="s">
        <v>44914</v>
      </c>
      <c r="D11228" t="str">
        <f t="shared" si="175"/>
        <v>KS0CACM300 MED IMCA CADEIRAS UNIV OF PENNSYLVANIA KS0CACM300</v>
      </c>
    </row>
    <row r="11229" spans="1:4">
      <c r="A11229" t="s">
        <v>44915</v>
      </c>
      <c r="B11229" t="s">
        <v>44916</v>
      </c>
      <c r="D11229" t="str">
        <f t="shared" si="175"/>
        <v>K30APO7C46 12 31 24 Almond Board HORT46 K30APO7C46</v>
      </c>
    </row>
    <row r="11230" spans="1:4">
      <c r="A11230" t="s">
        <v>44917</v>
      </c>
      <c r="B11230" t="s">
        <v>44918</v>
      </c>
      <c r="D11230" t="str">
        <f t="shared" si="175"/>
        <v>K30APSPA44 PS SIDELI ALMOND BOARD THE APPLIC 123124 K30APSPA44</v>
      </c>
    </row>
    <row r="11231" spans="1:4">
      <c r="A11231" t="s">
        <v>44919</v>
      </c>
      <c r="B11231" t="s">
        <v>44920</v>
      </c>
      <c r="D11231" t="str">
        <f t="shared" si="175"/>
        <v>K30SCWHORT 12 31 24 Almond Board HORT46 K30SCWHORT</v>
      </c>
    </row>
    <row r="11232" spans="1:4">
      <c r="A11232" t="s">
        <v>44921</v>
      </c>
      <c r="B11232" t="s">
        <v>44922</v>
      </c>
      <c r="D11232" t="str">
        <f t="shared" si="175"/>
        <v>K30AQAW062 Wexler EHSC Wildfire Smoke Toxicity K30AQAW062</v>
      </c>
    </row>
    <row r="11233" spans="1:4">
      <c r="A11233" t="s">
        <v>44923</v>
      </c>
      <c r="B11233" t="s">
        <v>44924</v>
      </c>
      <c r="D11233" t="str">
        <f t="shared" si="175"/>
        <v>K30AQKB008 Bein Wildfire Toxicology Fingerprinting K30AQKB008</v>
      </c>
    </row>
    <row r="11234" spans="1:4">
      <c r="A11234" t="s">
        <v>44925</v>
      </c>
      <c r="B11234" t="s">
        <v>44926</v>
      </c>
      <c r="D11234" t="str">
        <f t="shared" si="175"/>
        <v>K30CVMME02 Vogel EHSCC Seed Grant K30CVMME02</v>
      </c>
    </row>
    <row r="11235" spans="1:4">
      <c r="A11235" t="s">
        <v>44927</v>
      </c>
      <c r="B11235" t="s">
        <v>44928</v>
      </c>
      <c r="D11235" t="str">
        <f t="shared" si="175"/>
        <v>K30DGEHSC2 CS EHSC PILOT CORE GHOSAL YEAR2 K30DGEHSC2</v>
      </c>
    </row>
    <row r="11236" spans="1:4">
      <c r="A11236" t="s">
        <v>44929</v>
      </c>
      <c r="B11236" t="s">
        <v>44930</v>
      </c>
      <c r="D11236" t="str">
        <f t="shared" si="175"/>
        <v>K30F4JPNI2 CEE Pena NIEHS EHSC Fire Project Year 2 K30F4JPNI2</v>
      </c>
    </row>
    <row r="11237" spans="1:4">
      <c r="A11237" t="s">
        <v>44931</v>
      </c>
      <c r="B11237" t="s">
        <v>44932</v>
      </c>
      <c r="D11237" t="str">
        <f t="shared" si="175"/>
        <v>K30FAL7C48 LAWR EHSCC Pilot Award K30FAL7C48</v>
      </c>
    </row>
    <row r="11238" spans="1:4">
      <c r="A11238" t="s">
        <v>44933</v>
      </c>
      <c r="B11238" t="s">
        <v>44934</v>
      </c>
      <c r="D11238" t="str">
        <f t="shared" si="175"/>
        <v>K30I4JPEHS CEE Pena EHS Scholar 22 23 K30I4JPEHS</v>
      </c>
    </row>
    <row r="11239" spans="1:4">
      <c r="A11239" t="s">
        <v>44935</v>
      </c>
      <c r="B11239" t="s">
        <v>44936</v>
      </c>
      <c r="D11239" t="str">
        <f t="shared" si="175"/>
        <v>K30I4TYEHS CEE Young NIEHS EHSC Wristband Analysis K30I4TYEHS</v>
      </c>
    </row>
    <row r="11240" spans="1:4">
      <c r="A11240" t="s">
        <v>44937</v>
      </c>
      <c r="B11240" t="s">
        <v>44938</v>
      </c>
      <c r="D11240" t="str">
        <f t="shared" si="175"/>
        <v>K30JKL5YR8 Clsd London NIEHS P30 Core Grant 87C48 K30JKL5YR8</v>
      </c>
    </row>
    <row r="11241" spans="1:4">
      <c r="A11241" t="s">
        <v>44939</v>
      </c>
      <c r="B11241" t="s">
        <v>44940</v>
      </c>
      <c r="D11241" t="str">
        <f t="shared" si="175"/>
        <v>K30LVEHSC1 VanWinkle Env Hlth Sci Core Center K30LVEHSC1</v>
      </c>
    </row>
    <row r="11242" spans="1:4">
      <c r="A11242" t="s">
        <v>44941</v>
      </c>
      <c r="B11242" t="s">
        <v>44942</v>
      </c>
      <c r="D11242" t="str">
        <f t="shared" si="175"/>
        <v>K30NAEMEHS NAS E MIDDLETON EHSC PILOT K30NAEMEHS</v>
      </c>
    </row>
    <row r="11243" spans="1:4">
      <c r="A11243" t="s">
        <v>44943</v>
      </c>
      <c r="B11243" t="s">
        <v>44944</v>
      </c>
      <c r="D11243" t="str">
        <f t="shared" si="175"/>
        <v>K30V431HJF VM APC HONG EHSCC PILOT PROJECT 21 NCE K30V431HJF</v>
      </c>
    </row>
    <row r="11244" spans="1:4">
      <c r="A11244" t="s">
        <v>44945</v>
      </c>
      <c r="B11244" t="s">
        <v>44946</v>
      </c>
      <c r="D11244" t="str">
        <f t="shared" si="175"/>
        <v>K30V431HJG VM APC HONG EHSC SEED AWARD 2022 K30V431HJG</v>
      </c>
    </row>
    <row r="11245" spans="1:4">
      <c r="A11245" t="s">
        <v>44947</v>
      </c>
      <c r="B11245" t="s">
        <v>44948</v>
      </c>
      <c r="D11245" t="str">
        <f t="shared" si="175"/>
        <v>K30V440H46 VMB EHSCC Pilot Award Havel K30V440H46</v>
      </c>
    </row>
    <row r="11246" spans="1:4">
      <c r="A11246" t="s">
        <v>44949</v>
      </c>
      <c r="B11246" t="s">
        <v>44950</v>
      </c>
      <c r="D11246" t="str">
        <f t="shared" si="175"/>
        <v>K30VPCEZ03 CNPRC Miller EHSCC YR2 extension K30VPCEZ03</v>
      </c>
    </row>
    <row r="11247" spans="1:4">
      <c r="A11247" t="s">
        <v>44951</v>
      </c>
      <c r="B11247" t="s">
        <v>44952</v>
      </c>
      <c r="D11247" t="str">
        <f t="shared" si="175"/>
        <v>KS0ANEHSCC NGUYEN EHSCC GRANT PILOT AWARD KS0ANEHSCC</v>
      </c>
    </row>
    <row r="11248" spans="1:4">
      <c r="A11248" t="s">
        <v>44953</v>
      </c>
      <c r="B11248" t="s">
        <v>44954</v>
      </c>
      <c r="D11248" t="str">
        <f t="shared" si="175"/>
        <v>KS0DBFEPE4 MED PHS BENNETT EHSCC PPP KS0DBFEPE4</v>
      </c>
    </row>
    <row r="11249" spans="1:4">
      <c r="A11249" t="s">
        <v>44955</v>
      </c>
      <c r="B11249" t="s">
        <v>44956</v>
      </c>
      <c r="D11249" t="str">
        <f t="shared" si="175"/>
        <v>KS0DHEHSC2 EHSC Pilot Presentation KS0DHEHSC2</v>
      </c>
    </row>
    <row r="11250" spans="1:4">
      <c r="A11250" t="s">
        <v>44957</v>
      </c>
      <c r="B11250" t="s">
        <v>44958</v>
      </c>
      <c r="D11250" t="str">
        <f t="shared" si="175"/>
        <v>KS0IDHN200 MED IMID HAUSER EHSCC PILOT KS0IDHN200</v>
      </c>
    </row>
    <row r="11251" spans="1:4">
      <c r="A11251" t="s">
        <v>44959</v>
      </c>
      <c r="B11251" t="s">
        <v>44960</v>
      </c>
      <c r="D11251" t="str">
        <f t="shared" si="175"/>
        <v>KS0IHFNMAW MED PHS HERTZ P 22 23 EHSC SEED AWARD KS0IHFNMAW</v>
      </c>
    </row>
    <row r="11252" spans="1:4">
      <c r="A11252" t="s">
        <v>44961</v>
      </c>
      <c r="B11252" t="s">
        <v>44962</v>
      </c>
      <c r="D11252" t="str">
        <f t="shared" si="175"/>
        <v>KS0IHFP3A8 MED PHS HERTZ PICCIOTTO EHSC ADMIN CORE KS0IHFP3A8</v>
      </c>
    </row>
    <row r="11253" spans="1:4">
      <c r="A11253" t="s">
        <v>44963</v>
      </c>
      <c r="B11253" t="s">
        <v>44964</v>
      </c>
      <c r="D11253" t="str">
        <f t="shared" si="175"/>
        <v>KS0IHFP3E8 MED PHS HERTZ PICCIOTTO EHSC EXPOSURE KS0IHFP3E8</v>
      </c>
    </row>
    <row r="11254" spans="1:4">
      <c r="A11254" t="s">
        <v>44965</v>
      </c>
      <c r="B11254" t="s">
        <v>44966</v>
      </c>
      <c r="D11254" t="str">
        <f t="shared" si="175"/>
        <v>KS0IHFP3I8 MED PHS HERTZ PICCIOTTO EHSC IHSFC CORE KS0IHFP3I8</v>
      </c>
    </row>
    <row r="11255" spans="1:4">
      <c r="A11255" t="s">
        <v>44967</v>
      </c>
      <c r="B11255" t="s">
        <v>44968</v>
      </c>
      <c r="D11255" t="str">
        <f t="shared" si="175"/>
        <v>KS0IHFP3O8 MED PHS HERTZ PICCIOTTO EHSC OUTREACH KS0IHFP3O8</v>
      </c>
    </row>
    <row r="11256" spans="1:4">
      <c r="A11256" t="s">
        <v>44969</v>
      </c>
      <c r="B11256" t="s">
        <v>44970</v>
      </c>
      <c r="D11256" t="str">
        <f t="shared" si="175"/>
        <v>KS0IHFP3P8 MED PHS HERTZ PICCIOTTO EHSC PILOT CORE KS0IHFP3P8</v>
      </c>
    </row>
    <row r="11257" spans="1:4">
      <c r="A11257" t="s">
        <v>44971</v>
      </c>
      <c r="B11257" t="s">
        <v>44972</v>
      </c>
      <c r="D11257" t="str">
        <f t="shared" si="175"/>
        <v>KS0IMHN200 MED IMID HAUSER EHSCC PILOT KS0IMHN200</v>
      </c>
    </row>
    <row r="11258" spans="1:4">
      <c r="A11258" t="s">
        <v>44973</v>
      </c>
      <c r="B11258" t="s">
        <v>44974</v>
      </c>
      <c r="D11258" t="str">
        <f t="shared" si="175"/>
        <v>KS0RSFBSWE MED PHS SCHMIDT 22 23 EHSC SEED AWARD KS0RSFBSWE</v>
      </c>
    </row>
    <row r="11259" spans="1:4">
      <c r="A11259" t="s">
        <v>44975</v>
      </c>
      <c r="B11259" t="s">
        <v>44976</v>
      </c>
      <c r="D11259" t="str">
        <f t="shared" si="175"/>
        <v>KS0RSFSWE5 MED PHS SCHMIDT EHSCC PPP KS0RSFSWE5</v>
      </c>
    </row>
    <row r="11260" spans="1:4">
      <c r="A11260" t="s">
        <v>44977</v>
      </c>
      <c r="B11260" t="s">
        <v>44978</v>
      </c>
      <c r="D11260" t="str">
        <f t="shared" si="175"/>
        <v>KS0TPEHSCY Med Surg Tina Palmieri EHSC NCE KS0TPEHSCY</v>
      </c>
    </row>
    <row r="11261" spans="1:4">
      <c r="A11261" t="s">
        <v>44979</v>
      </c>
      <c r="B11261" t="s">
        <v>44980</v>
      </c>
      <c r="D11261" t="str">
        <f t="shared" si="175"/>
        <v>K30AQNS005 SPADA EHSCC NIH PILOT PROGRAM K30AQNS005</v>
      </c>
    </row>
    <row r="11262" spans="1:4">
      <c r="A11262" t="s">
        <v>44981</v>
      </c>
      <c r="B11262" t="s">
        <v>44982</v>
      </c>
      <c r="D11262" t="str">
        <f t="shared" si="175"/>
        <v>K30AYTSEED 3 31 24 Lipidomic assessment K30AYTSEED</v>
      </c>
    </row>
    <row r="11263" spans="1:4">
      <c r="A11263" t="s">
        <v>44983</v>
      </c>
      <c r="B11263" t="s">
        <v>44984</v>
      </c>
      <c r="D11263" t="str">
        <f t="shared" si="175"/>
        <v>K30EHRLEHS ETOX EHRLICH 2022 2023 EHS Scholars Prog K30EHRLEHS</v>
      </c>
    </row>
    <row r="11264" spans="1:4">
      <c r="A11264" t="s">
        <v>44985</v>
      </c>
      <c r="B11264" t="s">
        <v>44986</v>
      </c>
      <c r="D11264" t="str">
        <f t="shared" si="175"/>
        <v>K30ESEHSCC EHSCC Envirmtl Health Sciences Core Ctr K30ESEHSCC</v>
      </c>
    </row>
    <row r="11265" spans="1:4">
      <c r="A11265" t="s">
        <v>44987</v>
      </c>
      <c r="B11265" t="s">
        <v>44988</v>
      </c>
      <c r="D11265" t="str">
        <f t="shared" si="175"/>
        <v>K30JKL5YR9 London NIEHS P30 Core Grant 87C49 K30JKL5YR9</v>
      </c>
    </row>
    <row r="11266" spans="1:4">
      <c r="A11266" t="s">
        <v>44989</v>
      </c>
      <c r="B11266" t="s">
        <v>44990</v>
      </c>
      <c r="D11266" t="str">
        <f t="shared" si="175"/>
        <v>K30LAS5EHS HE Simmons EHSC Pilot Award K30LAS5EHS</v>
      </c>
    </row>
    <row r="11267" spans="1:4">
      <c r="A11267" t="s">
        <v>44991</v>
      </c>
      <c r="B11267" t="s">
        <v>44992</v>
      </c>
      <c r="D11267" t="str">
        <f t="shared" ref="D11267:D11330" si="176">A11267&amp;" "&amp;B11267</f>
        <v>K30LVEHSC2 VanWinkle Env Hlth Sci Core Center K30LVEHSC2</v>
      </c>
    </row>
    <row r="11268" spans="1:4">
      <c r="A11268" t="s">
        <v>44993</v>
      </c>
      <c r="B11268" t="s">
        <v>44994</v>
      </c>
      <c r="D11268" t="str">
        <f t="shared" si="176"/>
        <v>K30MBSMBPI MCB SMB Pilot award EHSCC K30MBSMBPI</v>
      </c>
    </row>
    <row r="11269" spans="1:4">
      <c r="A11269" t="s">
        <v>44995</v>
      </c>
      <c r="B11269" t="s">
        <v>44996</v>
      </c>
      <c r="D11269" t="str">
        <f t="shared" si="176"/>
        <v>K30NAEMEH3 NAS E MIDDLETON EHSC PILOT Y2 K30NAEMEH3</v>
      </c>
    </row>
    <row r="11270" spans="1:4">
      <c r="A11270" t="s">
        <v>44997</v>
      </c>
      <c r="B11270" t="s">
        <v>44998</v>
      </c>
      <c r="D11270" t="str">
        <f t="shared" si="176"/>
        <v>K30VPCEZ71 CNPRC Miller EHSCC Seed Award K30VPCEZ71</v>
      </c>
    </row>
    <row r="11271" spans="1:4">
      <c r="A11271" t="s">
        <v>44999</v>
      </c>
      <c r="B11271" t="s">
        <v>45000</v>
      </c>
      <c r="D11271" t="str">
        <f t="shared" si="176"/>
        <v>KS0ANEHSC1 NGUYEN EHSCC GRANT PILOT AWARD NCTE KS0ANEHSC1</v>
      </c>
    </row>
    <row r="11272" spans="1:4">
      <c r="A11272" t="s">
        <v>45001</v>
      </c>
      <c r="B11272" t="s">
        <v>45002</v>
      </c>
      <c r="D11272" t="str">
        <f t="shared" si="176"/>
        <v>KS0DHEHSC3 EHSC Pilot Presentation KS0DHEHSC3</v>
      </c>
    </row>
    <row r="11273" spans="1:4">
      <c r="A11273" t="s">
        <v>45003</v>
      </c>
      <c r="B11273" t="s">
        <v>45004</v>
      </c>
      <c r="D11273" t="str">
        <f t="shared" si="176"/>
        <v>KS0IDHN201 MED IMID HAUSER EHSCC PILOT KS0IDHN201</v>
      </c>
    </row>
    <row r="11274" spans="1:4">
      <c r="A11274" t="s">
        <v>45005</v>
      </c>
      <c r="B11274" t="s">
        <v>45006</v>
      </c>
      <c r="D11274" t="str">
        <f t="shared" si="176"/>
        <v>KS0IHFP3A9 MED PHS HERTZ PICCIOTTO EHSC ADMIN CORE KS0IHFP3A9</v>
      </c>
    </row>
    <row r="11275" spans="1:4">
      <c r="A11275" t="s">
        <v>45007</v>
      </c>
      <c r="B11275" t="s">
        <v>45008</v>
      </c>
      <c r="D11275" t="str">
        <f t="shared" si="176"/>
        <v>KS0IHFP3E9 MED PHS HERTZ PICCIOTTO EHSC EXPOSURE KS0IHFP3E9</v>
      </c>
    </row>
    <row r="11276" spans="1:4">
      <c r="A11276" t="s">
        <v>45009</v>
      </c>
      <c r="B11276" t="s">
        <v>45010</v>
      </c>
      <c r="D11276" t="str">
        <f t="shared" si="176"/>
        <v>KS0IHFP3I9 MED PHS HERTZ PICCIOTTO EHSC IHSFC CORE KS0IHFP3I9</v>
      </c>
    </row>
    <row r="11277" spans="1:4">
      <c r="A11277" t="s">
        <v>45011</v>
      </c>
      <c r="B11277" t="s">
        <v>45012</v>
      </c>
      <c r="D11277" t="str">
        <f t="shared" si="176"/>
        <v>KS0IHFP3O9 MED PHS HERTZ PICCIOTTO EHSC OUTREACH KS0IHFP3O9</v>
      </c>
    </row>
    <row r="11278" spans="1:4">
      <c r="A11278" t="s">
        <v>45013</v>
      </c>
      <c r="B11278" t="s">
        <v>45014</v>
      </c>
      <c r="D11278" t="str">
        <f t="shared" si="176"/>
        <v>KS0IHFP3P9 MED PHS HERTZ PICCIOTTO EHSC PILOT CORE KS0IHFP3P9</v>
      </c>
    </row>
    <row r="11279" spans="1:4">
      <c r="A11279" t="s">
        <v>45015</v>
      </c>
      <c r="B11279" t="s">
        <v>45016</v>
      </c>
      <c r="D11279" t="str">
        <f t="shared" si="176"/>
        <v>KS0SBSEEDG SEED Grant By EHSCC KS0SBSEEDG</v>
      </c>
    </row>
    <row r="11280" spans="1:4">
      <c r="A11280" t="s">
        <v>45017</v>
      </c>
      <c r="B11280" t="s">
        <v>45018</v>
      </c>
      <c r="D11280" t="str">
        <f t="shared" si="176"/>
        <v>K30APSF9FS PS BLANCO USDA NIFA PI WANG FOOD SCI K30APSF9FS</v>
      </c>
    </row>
    <row r="11281" spans="1:4">
      <c r="A11281" t="s">
        <v>45019</v>
      </c>
      <c r="B11281" t="s">
        <v>45020</v>
      </c>
      <c r="D11281" t="str">
        <f t="shared" si="176"/>
        <v>K30LXWLGHT 4 30 24 USDA NIFA Light driven K30LXWLGHT</v>
      </c>
    </row>
    <row r="11282" spans="1:4">
      <c r="A11282" t="s">
        <v>45021</v>
      </c>
      <c r="B11282" t="s">
        <v>45022</v>
      </c>
      <c r="D11282" t="str">
        <f t="shared" si="176"/>
        <v>K30SUNLGHT 4 30 24 USDA NIFA Light driven K30SUNLGHT</v>
      </c>
    </row>
    <row r="11283" spans="1:4">
      <c r="A11283" t="s">
        <v>45023</v>
      </c>
      <c r="B11283" t="s">
        <v>45024</v>
      </c>
      <c r="D11283" t="str">
        <f t="shared" si="176"/>
        <v>KS0CC87C55 MPHA COLLEEN NIH R01 AWARD KS0CC87C55</v>
      </c>
    </row>
    <row r="11284" spans="1:4">
      <c r="A11284" t="s">
        <v>45025</v>
      </c>
      <c r="B11284" t="s">
        <v>45026</v>
      </c>
      <c r="D11284" t="str">
        <f t="shared" si="176"/>
        <v>KS0FS87C55 MPHA SANTANA NIH R01 AWARD KS0FS87C55</v>
      </c>
    </row>
    <row r="11285" spans="1:4">
      <c r="A11285" t="s">
        <v>45027</v>
      </c>
      <c r="B11285" t="s">
        <v>45028</v>
      </c>
      <c r="D11285" t="str">
        <f t="shared" si="176"/>
        <v>KS0FSRCSUP SANTANA NIH R01 Cudmore Supplement KS0FSRCSUP</v>
      </c>
    </row>
    <row r="11286" spans="1:4">
      <c r="A11286" t="s">
        <v>45029</v>
      </c>
      <c r="B11286" t="s">
        <v>45030</v>
      </c>
      <c r="D11286" t="str">
        <f t="shared" si="176"/>
        <v>KS0IV87C55 MPHA VOROBYOV NIH R01 AWARD KS0IV87C55</v>
      </c>
    </row>
    <row r="11287" spans="1:4">
      <c r="A11287" t="s">
        <v>45031</v>
      </c>
      <c r="B11287" t="s">
        <v>45032</v>
      </c>
      <c r="D11287" t="str">
        <f t="shared" si="176"/>
        <v>K304877090 Energy Foundation ZEV Mandate Comm Veh K304877090</v>
      </c>
    </row>
    <row r="11288" spans="1:4">
      <c r="A11288" t="s">
        <v>45033</v>
      </c>
      <c r="B11288" t="s">
        <v>45034</v>
      </c>
      <c r="D11288" t="str">
        <f t="shared" si="176"/>
        <v>KS0FLEM009 Feasibility of Noninvasive PaO2 Measurem KS0FLEM009</v>
      </c>
    </row>
    <row r="11289" spans="1:4">
      <c r="A11289" t="s">
        <v>45035</v>
      </c>
      <c r="B11289" t="s">
        <v>45036</v>
      </c>
      <c r="D11289" t="str">
        <f t="shared" si="176"/>
        <v>KS0HOJB600 MED IMCT JONAS FORTY SEVEN INC KS0HOJB600</v>
      </c>
    </row>
    <row r="11290" spans="1:4">
      <c r="A11290" t="s">
        <v>45037</v>
      </c>
      <c r="B11290" t="s">
        <v>45038</v>
      </c>
      <c r="D11290" t="str">
        <f t="shared" si="176"/>
        <v>K30JONKAPA UCSD Moore Fdn A20 3824 K30JONKAPA</v>
      </c>
    </row>
    <row r="11291" spans="1:4">
      <c r="A11291" t="s">
        <v>45039</v>
      </c>
      <c r="B11291" t="s">
        <v>45040</v>
      </c>
      <c r="D11291" t="str">
        <f t="shared" si="176"/>
        <v>KS0RSFSCBD MED PHS SCHMIDT JOHNS HOPKINS EARLI KS0RSFSCBD</v>
      </c>
    </row>
    <row r="11292" spans="1:4">
      <c r="A11292" t="s">
        <v>45041</v>
      </c>
      <c r="B11292" t="s">
        <v>45042</v>
      </c>
      <c r="D11292" t="str">
        <f t="shared" si="176"/>
        <v>K30PXZSTAN PLB Zerbe Stanford NIH R01 K30PXZSTAN</v>
      </c>
    </row>
    <row r="11293" spans="1:4">
      <c r="A11293" t="s">
        <v>45043</v>
      </c>
      <c r="B11293" t="s">
        <v>45044</v>
      </c>
      <c r="D11293" t="str">
        <f t="shared" si="176"/>
        <v>K30BYF66OP ECE YOO OPTELLIGENT PHASE II K30BYF66OP</v>
      </c>
    </row>
    <row r="11294" spans="1:4">
      <c r="A11294" t="s">
        <v>45045</v>
      </c>
      <c r="B11294" t="s">
        <v>45046</v>
      </c>
      <c r="D11294" t="str">
        <f t="shared" si="176"/>
        <v>KS0HOMC814 MED IMHO CHEN IMMUNOCORE IMC F106C KS0HOMC814</v>
      </c>
    </row>
    <row r="11295" spans="1:4">
      <c r="A11295" t="s">
        <v>45047</v>
      </c>
      <c r="B11295" t="s">
        <v>45048</v>
      </c>
      <c r="D11295" t="str">
        <f t="shared" si="176"/>
        <v>K30APSF9EB PS KLIEBENSTEIN USDA BRASSICACEAE K30APSF9EB</v>
      </c>
    </row>
    <row r="11296" spans="1:4">
      <c r="A11296" t="s">
        <v>45049</v>
      </c>
      <c r="B11296" t="s">
        <v>45050</v>
      </c>
      <c r="D11296" t="str">
        <f t="shared" si="176"/>
        <v>K30G21MARC MARC UNDERGRAD TUITION FEES K30G21MARC</v>
      </c>
    </row>
    <row r="11297" spans="1:4">
      <c r="A11297" t="s">
        <v>45051</v>
      </c>
      <c r="B11297" t="s">
        <v>45052</v>
      </c>
      <c r="D11297" t="str">
        <f t="shared" si="176"/>
        <v>K30G22MARC MARC UNDERGRAD TUITION FEES K30G22MARC</v>
      </c>
    </row>
    <row r="11298" spans="1:4">
      <c r="A11298" t="s">
        <v>45053</v>
      </c>
      <c r="B11298" t="s">
        <v>45054</v>
      </c>
      <c r="D11298" t="str">
        <f t="shared" si="176"/>
        <v>K30MARC23G MARC SCHOLAR PROGRAM GOMES PI YR 2 K30MARC23G</v>
      </c>
    </row>
    <row r="11299" spans="1:4">
      <c r="A11299" t="s">
        <v>45055</v>
      </c>
      <c r="B11299" t="s">
        <v>45056</v>
      </c>
      <c r="D11299" t="str">
        <f t="shared" si="176"/>
        <v>K30MARC23S MARC23 Stipend Tuition Fees K30MARC23S</v>
      </c>
    </row>
    <row r="11300" spans="1:4">
      <c r="A11300" t="s">
        <v>45057</v>
      </c>
      <c r="B11300" t="s">
        <v>45058</v>
      </c>
      <c r="D11300" t="str">
        <f t="shared" si="176"/>
        <v>K30MARC24G MARC SCHOLAR PROGRAM GOMES PI YR 4 K30MARC24G</v>
      </c>
    </row>
    <row r="11301" spans="1:4">
      <c r="A11301" t="s">
        <v>45059</v>
      </c>
      <c r="B11301" t="s">
        <v>45060</v>
      </c>
      <c r="D11301" t="str">
        <f t="shared" si="176"/>
        <v>K30MARC24S MARC YR 4 Stipend Tuition Fees K30MARC24S</v>
      </c>
    </row>
    <row r="11302" spans="1:4">
      <c r="A11302" t="s">
        <v>45061</v>
      </c>
      <c r="B11302" t="s">
        <v>45062</v>
      </c>
      <c r="D11302" t="str">
        <f t="shared" si="176"/>
        <v>K30S21MARC MARC SCHOLAR SUMMER TRAVEL YEAR 1 K30S21MARC</v>
      </c>
    </row>
    <row r="11303" spans="1:4">
      <c r="A11303" t="s">
        <v>45063</v>
      </c>
      <c r="B11303" t="s">
        <v>45064</v>
      </c>
      <c r="D11303" t="str">
        <f t="shared" si="176"/>
        <v>K30S22MARC MARC SCHOLAR SUMMER TRAVEL YEAR 2 K30S22MARC</v>
      </c>
    </row>
    <row r="11304" spans="1:4">
      <c r="A11304" t="s">
        <v>45065</v>
      </c>
      <c r="B11304" t="s">
        <v>45066</v>
      </c>
      <c r="D11304" t="str">
        <f t="shared" si="176"/>
        <v>K30T21MARC MARC SCHOLAR PROGRAM GOMES PI YR 1 K30T21MARC</v>
      </c>
    </row>
    <row r="11305" spans="1:4">
      <c r="A11305" t="s">
        <v>45067</v>
      </c>
      <c r="B11305" t="s">
        <v>45068</v>
      </c>
      <c r="D11305" t="str">
        <f t="shared" si="176"/>
        <v>K30T22MARC MARC SCHOLAR PROGRAM GOMES PI YR 2 K30T22MARC</v>
      </c>
    </row>
    <row r="11306" spans="1:4">
      <c r="A11306" t="s">
        <v>45069</v>
      </c>
      <c r="B11306" t="s">
        <v>45070</v>
      </c>
      <c r="D11306" t="str">
        <f t="shared" si="176"/>
        <v>K30U21MARC MARC UNDERGRADTUITION Stipend K30U21MARC</v>
      </c>
    </row>
    <row r="11307" spans="1:4">
      <c r="A11307" t="s">
        <v>45071</v>
      </c>
      <c r="B11307" t="s">
        <v>45072</v>
      </c>
      <c r="D11307" t="str">
        <f t="shared" si="176"/>
        <v>K30U22MARC MARC UNDERGRADTUITION Stipend K30U22MARC</v>
      </c>
    </row>
    <row r="11308" spans="1:4">
      <c r="A11308" t="s">
        <v>45073</v>
      </c>
      <c r="B11308" t="s">
        <v>45074</v>
      </c>
      <c r="D11308" t="str">
        <f t="shared" si="176"/>
        <v>K30APSFA23 PS USDA NIFA FOOD SAFETY MELOTTO K30APSFA23</v>
      </c>
    </row>
    <row r="11309" spans="1:4">
      <c r="A11309" t="s">
        <v>45075</v>
      </c>
      <c r="B11309" t="s">
        <v>45076</v>
      </c>
      <c r="D11309" t="str">
        <f t="shared" si="176"/>
        <v>K30APSPAL8 PS STOVER AFNC ABC STRATEGIC 12 31 23 K30APSPAL8</v>
      </c>
    </row>
    <row r="11310" spans="1:4">
      <c r="A11310" t="s">
        <v>45077</v>
      </c>
      <c r="B11310" t="s">
        <v>45078</v>
      </c>
      <c r="D11310" t="str">
        <f t="shared" si="176"/>
        <v>K30HMECHO6 STAT MUELLER ECHO 8 31 20 K30HMECHO6</v>
      </c>
    </row>
    <row r="11311" spans="1:4">
      <c r="A11311" t="s">
        <v>45079</v>
      </c>
      <c r="B11311" t="s">
        <v>45080</v>
      </c>
      <c r="D11311" t="str">
        <f t="shared" si="176"/>
        <v>K30HMECHO7 STAT MUELLER ECHO YEAR 7 8 31 21 K30HMECHO7</v>
      </c>
    </row>
    <row r="11312" spans="1:4">
      <c r="A11312" t="s">
        <v>45081</v>
      </c>
      <c r="B11312" t="s">
        <v>45082</v>
      </c>
      <c r="D11312" t="str">
        <f t="shared" si="176"/>
        <v>K30HMECHO8 STAT MUELLER ECHO YEAR 8 8 31 22 K30HMECHO8</v>
      </c>
    </row>
    <row r="11313" spans="1:4">
      <c r="A11313" t="s">
        <v>45083</v>
      </c>
      <c r="B11313" t="s">
        <v>45084</v>
      </c>
      <c r="D11313" t="str">
        <f t="shared" si="176"/>
        <v>K30HMECHO9 STAT MUELLER ECHO YEAR 9 8 31 23 K30HMECHO9</v>
      </c>
    </row>
    <row r="11314" spans="1:4">
      <c r="A11314" t="s">
        <v>45085</v>
      </c>
      <c r="B11314" t="s">
        <v>45086</v>
      </c>
      <c r="D11314" t="str">
        <f t="shared" si="176"/>
        <v>K30SKNIB01 BME SUN IL KWON TIME OF FLIGHT POSITRON K30SKNIB01</v>
      </c>
    </row>
    <row r="11315" spans="1:4">
      <c r="A11315" t="s">
        <v>45087</v>
      </c>
      <c r="B11315" t="s">
        <v>45088</v>
      </c>
      <c r="D11315" t="str">
        <f t="shared" si="176"/>
        <v>K30SKNIBSP BME KWON TIME OF FLIGHT supplemental K30SKNIBSP</v>
      </c>
    </row>
    <row r="11316" spans="1:4">
      <c r="A11316" t="s">
        <v>45089</v>
      </c>
      <c r="B11316" t="s">
        <v>45090</v>
      </c>
      <c r="D11316" t="str">
        <f t="shared" si="176"/>
        <v>K30GESAEMP GEL ATEKWANA EST COLL RES PART SUPP K30GESAEMP</v>
      </c>
    </row>
    <row r="11317" spans="1:4">
      <c r="A11317" t="s">
        <v>45091</v>
      </c>
      <c r="B11317" t="s">
        <v>45092</v>
      </c>
      <c r="D11317" t="str">
        <f t="shared" si="176"/>
        <v>K30GESAEMS GEL ATEKWANA ESTELLA COLLAB RESEARCH K30GESAEMS</v>
      </c>
    </row>
    <row r="11318" spans="1:4">
      <c r="A11318" t="s">
        <v>45093</v>
      </c>
      <c r="B11318" t="s">
        <v>45094</v>
      </c>
      <c r="D11318" t="str">
        <f t="shared" si="176"/>
        <v>KS0PMHR803 MED IMPM HARPER GENENTECH ML41615 KS0PMHR803</v>
      </c>
    </row>
    <row r="11319" spans="1:4">
      <c r="A11319" t="s">
        <v>45095</v>
      </c>
      <c r="B11319" t="s">
        <v>45096</v>
      </c>
      <c r="D11319" t="str">
        <f t="shared" si="176"/>
        <v>K30CLKZINC NUTR KEEN NCBA CELLULAR ZINC STATUS K30CLKZINC</v>
      </c>
    </row>
    <row r="11320" spans="1:4">
      <c r="A11320" t="s">
        <v>45097</v>
      </c>
      <c r="B11320" t="s">
        <v>45098</v>
      </c>
      <c r="D11320" t="str">
        <f t="shared" si="176"/>
        <v>K30APSFB88 PS Magney Sub Oregon State U USDA SCRI K30APSFB88</v>
      </c>
    </row>
    <row r="11321" spans="1:4">
      <c r="A11321" t="s">
        <v>45099</v>
      </c>
      <c r="B11321" t="s">
        <v>45100</v>
      </c>
      <c r="D11321" t="str">
        <f t="shared" si="176"/>
        <v>K30AQAW063 Wexler OSU Grapes in Vineyard K30AQAW063</v>
      </c>
    </row>
    <row r="11322" spans="1:4">
      <c r="A11322" t="s">
        <v>45101</v>
      </c>
      <c r="B11322" t="s">
        <v>45102</v>
      </c>
      <c r="D11322" t="str">
        <f t="shared" si="176"/>
        <v>K30AXOSMKE 12 30 25 Grape Smoke Exposure OSU K30AXOSMKE</v>
      </c>
    </row>
    <row r="11323" spans="1:4">
      <c r="A11323" t="s">
        <v>45103</v>
      </c>
      <c r="B11323" t="s">
        <v>45104</v>
      </c>
      <c r="D11323" t="str">
        <f t="shared" si="176"/>
        <v>K30EJFSMKE 12 30 25 Grape Smoke Exposure OSU Anita K30EJFSMKE</v>
      </c>
    </row>
    <row r="11324" spans="1:4">
      <c r="A11324" t="s">
        <v>45105</v>
      </c>
      <c r="B11324" t="s">
        <v>45106</v>
      </c>
      <c r="D11324" t="str">
        <f t="shared" si="176"/>
        <v>K30F4MKOSU CEE KLEEMAN OSU USDA PROJECT K30F4MKOSU</v>
      </c>
    </row>
    <row r="11325" spans="1:4">
      <c r="A11325" t="s">
        <v>45107</v>
      </c>
      <c r="B11325" t="s">
        <v>45108</v>
      </c>
      <c r="D11325" t="str">
        <f t="shared" si="176"/>
        <v>K30F4TYOSU CEE YOUNG OSU USDA PROJECT K30F4TYOSU</v>
      </c>
    </row>
    <row r="11326" spans="1:4">
      <c r="A11326" t="s">
        <v>45109</v>
      </c>
      <c r="B11326" t="s">
        <v>45110</v>
      </c>
      <c r="D11326" t="str">
        <f t="shared" si="176"/>
        <v>K30DLPSSE1 EVE D Pascua Society for Study of Evol K30DLPSSE1</v>
      </c>
    </row>
    <row r="11327" spans="1:4">
      <c r="A11327" t="s">
        <v>45111</v>
      </c>
      <c r="B11327" t="s">
        <v>45112</v>
      </c>
      <c r="D11327" t="str">
        <f t="shared" si="176"/>
        <v>KS0JHNIH22 MPHA HELL NIH R01 2022 KS0JHNIH22</v>
      </c>
    </row>
    <row r="11328" spans="1:4">
      <c r="A11328" t="s">
        <v>45113</v>
      </c>
      <c r="B11328" t="s">
        <v>45114</v>
      </c>
      <c r="D11328" t="str">
        <f t="shared" si="176"/>
        <v>KS0HH87D12 H Ho R35 A22 0678 KS0HH87D12</v>
      </c>
    </row>
    <row r="11329" spans="1:4">
      <c r="A11329" t="s">
        <v>45115</v>
      </c>
      <c r="B11329" t="s">
        <v>45116</v>
      </c>
      <c r="D11329" t="str">
        <f t="shared" si="176"/>
        <v>K30BGINVRF INVERTEBRATE CALCIFICATION AND BEHAVIOR K30BGINVRF</v>
      </c>
    </row>
    <row r="11330" spans="1:4">
      <c r="A11330" t="s">
        <v>45117</v>
      </c>
      <c r="B11330" t="s">
        <v>45118</v>
      </c>
      <c r="D11330" t="str">
        <f t="shared" si="176"/>
        <v>K304873285 Jaller CARB Urban Freight in CA K304873285</v>
      </c>
    </row>
    <row r="11331" spans="1:4">
      <c r="A11331" t="s">
        <v>45119</v>
      </c>
      <c r="B11331" t="s">
        <v>45120</v>
      </c>
      <c r="D11331" t="str">
        <f t="shared" ref="D11331:D11394" si="177">A11331&amp;" "&amp;B11331</f>
        <v>K30JDM7D15 HRI Phytophthora species in Crops K30JDM7D15</v>
      </c>
    </row>
    <row r="11332" spans="1:4">
      <c r="A11332" t="s">
        <v>45121</v>
      </c>
      <c r="B11332" t="s">
        <v>45122</v>
      </c>
      <c r="D11332" t="str">
        <f t="shared" si="177"/>
        <v>KS0ERND506 MERM COLUMBIA UNIV PACES NISHIJIMA KS0ERND506</v>
      </c>
    </row>
    <row r="11333" spans="1:4">
      <c r="A11333" t="s">
        <v>45123</v>
      </c>
      <c r="B11333" t="s">
        <v>45124</v>
      </c>
      <c r="D11333" t="str">
        <f t="shared" si="177"/>
        <v>K30RICSWR2 SWRI Q99021EH Archiving IRTF TEXES K30RICSWR2</v>
      </c>
    </row>
    <row r="11334" spans="1:4">
      <c r="A11334" t="s">
        <v>45125</v>
      </c>
      <c r="B11334" t="s">
        <v>45126</v>
      </c>
      <c r="D11334" t="str">
        <f t="shared" si="177"/>
        <v>K30RICSWR3 Richter SWRI Archiving 20 yrs IRTF TEXES K30RICSWR3</v>
      </c>
    </row>
    <row r="11335" spans="1:4">
      <c r="A11335" t="s">
        <v>45127</v>
      </c>
      <c r="B11335" t="s">
        <v>45128</v>
      </c>
      <c r="D11335" t="str">
        <f t="shared" si="177"/>
        <v>K30EEOPPRE EEOP NIH PREP Renewal K30EEOPPRE</v>
      </c>
    </row>
    <row r="11336" spans="1:4">
      <c r="A11336" t="s">
        <v>45129</v>
      </c>
      <c r="B11336" t="s">
        <v>45130</v>
      </c>
      <c r="D11336" t="str">
        <f t="shared" si="177"/>
        <v>K30MBDASPR MCB DAS NIH PREP Renewal K30MBDASPR</v>
      </c>
    </row>
    <row r="11337" spans="1:4">
      <c r="A11337" t="s">
        <v>45131</v>
      </c>
      <c r="B11337" t="s">
        <v>45132</v>
      </c>
      <c r="D11337" t="str">
        <f t="shared" si="177"/>
        <v>K30GSSLDAP GEL STEWART MAGNETIC ANOMALIES K30GSSLDAP</v>
      </c>
    </row>
    <row r="11338" spans="1:4">
      <c r="A11338" t="s">
        <v>45133</v>
      </c>
      <c r="B11338" t="s">
        <v>45134</v>
      </c>
      <c r="D11338" t="str">
        <f t="shared" si="177"/>
        <v>KS0JPCOMSE PLANT COMSEP GRANT KS0JPCOMSE</v>
      </c>
    </row>
    <row r="11339" spans="1:4">
      <c r="A11339" t="s">
        <v>45135</v>
      </c>
      <c r="B11339" t="s">
        <v>45136</v>
      </c>
      <c r="D11339" t="str">
        <f t="shared" si="177"/>
        <v>K30ASCCOF1 ENGR ASSOC SPECIALTY COFFEE RESEARCH K30ASCCOF1</v>
      </c>
    </row>
    <row r="11340" spans="1:4">
      <c r="A11340" t="s">
        <v>45137</v>
      </c>
      <c r="B11340" t="s">
        <v>45138</v>
      </c>
      <c r="D11340" t="str">
        <f t="shared" si="177"/>
        <v>K30HED0240 LAWR DAHLKE LLNL WatershedSimulation K30HED0240</v>
      </c>
    </row>
    <row r="11341" spans="1:4">
      <c r="A11341" t="s">
        <v>45139</v>
      </c>
      <c r="B11341" t="s">
        <v>45140</v>
      </c>
      <c r="D11341" t="str">
        <f t="shared" si="177"/>
        <v>K30HED024B LAWR DAHLKE LLNL WatershedSimulation K30HED024B</v>
      </c>
    </row>
    <row r="11342" spans="1:4">
      <c r="A11342" t="s">
        <v>45141</v>
      </c>
      <c r="B11342" t="s">
        <v>45142</v>
      </c>
      <c r="D11342" t="str">
        <f t="shared" si="177"/>
        <v>K30APSPO04 PS DRAKAKAKI COC CHARACT OF OLIVE FRUIT K30APSPO04</v>
      </c>
    </row>
    <row r="11343" spans="1:4">
      <c r="A11343" t="s">
        <v>45143</v>
      </c>
      <c r="B11343" t="s">
        <v>45144</v>
      </c>
      <c r="D11343" t="str">
        <f t="shared" si="177"/>
        <v>K30APSPO22 PS FERGUSON COC CHARACT OF OLIVE FRUIT K30APSPO22</v>
      </c>
    </row>
    <row r="11344" spans="1:4">
      <c r="A11344" t="s">
        <v>45145</v>
      </c>
      <c r="B11344" t="s">
        <v>45146</v>
      </c>
      <c r="D11344" t="str">
        <f t="shared" si="177"/>
        <v>K30GIL7D28 GILEAD COSMOS PROG SUPPORT 2023 K30GIL7D28</v>
      </c>
    </row>
    <row r="11345" spans="1:4">
      <c r="A11345" t="s">
        <v>45147</v>
      </c>
      <c r="B11345" t="s">
        <v>45148</v>
      </c>
      <c r="D11345" t="str">
        <f t="shared" si="177"/>
        <v>K30MATEC02 E Carlsson USC ONR 2021 24 K30MATEC02</v>
      </c>
    </row>
    <row r="11346" spans="1:4">
      <c r="A11346" t="s">
        <v>45149</v>
      </c>
      <c r="B11346" t="s">
        <v>45150</v>
      </c>
      <c r="D11346" t="str">
        <f t="shared" si="177"/>
        <v>KS0HOJB832 MED IMCT JONAS ABBVIE INC UCDCC 293 KS0HOJB832</v>
      </c>
    </row>
    <row r="11347" spans="1:4">
      <c r="A11347" t="s">
        <v>45151</v>
      </c>
      <c r="B11347" t="s">
        <v>45152</v>
      </c>
      <c r="D11347" t="str">
        <f t="shared" si="177"/>
        <v>KS0NRKH600 WOUND PRACTICE 3M CORP KS0NRKH600</v>
      </c>
    </row>
    <row r="11348" spans="1:4">
      <c r="A11348" t="s">
        <v>45153</v>
      </c>
      <c r="B11348" t="s">
        <v>45154</v>
      </c>
      <c r="D11348" t="str">
        <f t="shared" si="177"/>
        <v>K30AQNP026 Raffuse IMPROVE 02 01 2022 07 31 2022 K30AQNP026</v>
      </c>
    </row>
    <row r="11349" spans="1:4">
      <c r="A11349" t="s">
        <v>45155</v>
      </c>
      <c r="B11349" t="s">
        <v>45156</v>
      </c>
      <c r="D11349" t="str">
        <f t="shared" si="177"/>
        <v>KS0BHARY1I Harris F31 YR1 Institutional Allowance KS0BHARY1I</v>
      </c>
    </row>
    <row r="11350" spans="1:4">
      <c r="A11350" t="s">
        <v>45157</v>
      </c>
      <c r="B11350" t="s">
        <v>45158</v>
      </c>
      <c r="D11350" t="str">
        <f t="shared" si="177"/>
        <v>KS0BHARY1S Harris F31 YR1 Stipend and Fees KS0BHARY1S</v>
      </c>
    </row>
    <row r="11351" spans="1:4">
      <c r="A11351" t="s">
        <v>45159</v>
      </c>
      <c r="B11351" t="s">
        <v>45160</v>
      </c>
      <c r="D11351" t="str">
        <f t="shared" si="177"/>
        <v>KS0BHARY2S Harris F31 YR2 Stipend and Fees KS0BHARY2S</v>
      </c>
    </row>
    <row r="11352" spans="1:4">
      <c r="A11352" t="s">
        <v>45161</v>
      </c>
      <c r="B11352" t="s">
        <v>45162</v>
      </c>
      <c r="D11352" t="str">
        <f t="shared" si="177"/>
        <v>K30HERN526 LAWR APJH NASA Arctic Deltas and Coastal K30HERN526</v>
      </c>
    </row>
    <row r="11353" spans="1:4">
      <c r="A11353" t="s">
        <v>45163</v>
      </c>
      <c r="B11353" t="s">
        <v>45164</v>
      </c>
      <c r="D11353" t="str">
        <f t="shared" si="177"/>
        <v>K30BPCDZ98 CNPRC Ji Cedars Sinai NIH 1979745 K30BPCDZ98</v>
      </c>
    </row>
    <row r="11354" spans="1:4">
      <c r="A11354" t="s">
        <v>45165</v>
      </c>
      <c r="B11354" t="s">
        <v>45166</v>
      </c>
      <c r="D11354" t="str">
        <f t="shared" si="177"/>
        <v>K30TRIHEPF FINA DOE HEPCAT DE SC0022313 K30TRIHEPF</v>
      </c>
    </row>
    <row r="11355" spans="1:4">
      <c r="A11355" t="s">
        <v>45167</v>
      </c>
      <c r="B11355" t="s">
        <v>45168</v>
      </c>
      <c r="D11355" t="str">
        <f t="shared" si="177"/>
        <v>K30TRIHPCP DOE HEPCAT Participant Support K30TRIHPCP</v>
      </c>
    </row>
    <row r="11356" spans="1:4">
      <c r="A11356" t="s">
        <v>45169</v>
      </c>
      <c r="B11356" t="s">
        <v>45170</v>
      </c>
      <c r="D11356" t="str">
        <f t="shared" si="177"/>
        <v>K30TRIHPCT DOE HEPCAT DE SC0022313 K30TRIHPCT</v>
      </c>
    </row>
    <row r="11357" spans="1:4">
      <c r="A11357" t="s">
        <v>45171</v>
      </c>
      <c r="B11357" t="s">
        <v>45172</v>
      </c>
      <c r="D11357" t="str">
        <f t="shared" si="177"/>
        <v>K30TYSHPCT Tyson Supplies HEPCAT DE SC0022313 K30TYSHPCT</v>
      </c>
    </row>
    <row r="11358" spans="1:4">
      <c r="A11358" t="s">
        <v>45173</v>
      </c>
      <c r="B11358" t="s">
        <v>45174</v>
      </c>
      <c r="D11358" t="str">
        <f t="shared" si="177"/>
        <v>K30BHMNSFN 1 31 2026 MONTPETIT Natl Sci Fndtn K30BHMNSFN</v>
      </c>
    </row>
    <row r="11359" spans="1:4">
      <c r="A11359" t="s">
        <v>45175</v>
      </c>
      <c r="B11359" t="s">
        <v>45176</v>
      </c>
      <c r="D11359" t="str">
        <f t="shared" si="177"/>
        <v>KS0HSCECAP DR SIEFKES ICECAP GRANT KS0HSCECAP</v>
      </c>
    </row>
    <row r="11360" spans="1:4">
      <c r="A11360" t="s">
        <v>45177</v>
      </c>
      <c r="B11360" t="s">
        <v>45178</v>
      </c>
      <c r="D11360" t="str">
        <f t="shared" si="177"/>
        <v>K30APONR25 ECE PHAM BRANDWIDTH LOW SPEED WAVEFORM K30APONR25</v>
      </c>
    </row>
    <row r="11361" spans="1:4">
      <c r="A11361" t="s">
        <v>45179</v>
      </c>
      <c r="B11361" t="s">
        <v>45180</v>
      </c>
      <c r="D11361" t="str">
        <f t="shared" si="177"/>
        <v>KS0AMPROAF MOSHIRI RANDOMIZED TRIAL EVALUATING KS0AMPROAF</v>
      </c>
    </row>
    <row r="11362" spans="1:4">
      <c r="A11362" t="s">
        <v>45181</v>
      </c>
      <c r="B11362" t="s">
        <v>45182</v>
      </c>
      <c r="D11362" t="str">
        <f t="shared" si="177"/>
        <v>KS0AMPROAM MOSHIRI JAEB CENTER FOR HEALTH KS0AMPROAM</v>
      </c>
    </row>
    <row r="11363" spans="1:4">
      <c r="A11363" t="s">
        <v>45183</v>
      </c>
      <c r="B11363" t="s">
        <v>45184</v>
      </c>
      <c r="D11363" t="str">
        <f t="shared" si="177"/>
        <v>K30ZAC87D4 CPR Investigating the effects of winter K30ZAC87D4</v>
      </c>
    </row>
    <row r="11364" spans="1:4">
      <c r="A11364" t="s">
        <v>45185</v>
      </c>
      <c r="B11364" t="s">
        <v>45186</v>
      </c>
      <c r="D11364" t="str">
        <f t="shared" si="177"/>
        <v>K30ARVTRWL MAE R Aldredge Venturewell K30ARVTRWL</v>
      </c>
    </row>
    <row r="11365" spans="1:4">
      <c r="A11365" t="s">
        <v>45187</v>
      </c>
      <c r="B11365" t="s">
        <v>45188</v>
      </c>
      <c r="D11365" t="str">
        <f t="shared" si="177"/>
        <v>KS0MMPHIWL MALOGOLOWKIN PHI NCTN WORKLOAD INTENSITY KS0MMPHIWL</v>
      </c>
    </row>
    <row r="11366" spans="1:4">
      <c r="A11366" t="s">
        <v>45189</v>
      </c>
      <c r="B11366" t="s">
        <v>45190</v>
      </c>
      <c r="D11366" t="str">
        <f t="shared" si="177"/>
        <v>KS0MMPHI22 MALOGOLOWKIN MASTER COG NCTN PCR KS0MMPHI22</v>
      </c>
    </row>
    <row r="11367" spans="1:4">
      <c r="A11367" t="s">
        <v>45191</v>
      </c>
      <c r="B11367" t="s">
        <v>45192</v>
      </c>
      <c r="D11367" t="str">
        <f t="shared" si="177"/>
        <v>K30DSCNIH1 EX account for award 1R01HL163515 01 K30DSCNIH1</v>
      </c>
    </row>
    <row r="11368" spans="1:4">
      <c r="A11368" t="s">
        <v>45193</v>
      </c>
      <c r="B11368" t="s">
        <v>45194</v>
      </c>
      <c r="D11368" t="str">
        <f t="shared" si="177"/>
        <v>K30MATTS07 T Strohmer NIH 2 2022 xfer 1 23 11 25 K30MATTS07</v>
      </c>
    </row>
    <row r="11369" spans="1:4">
      <c r="A11369" t="s">
        <v>45195</v>
      </c>
      <c r="B11369" t="s">
        <v>45196</v>
      </c>
      <c r="D11369" t="str">
        <f t="shared" si="177"/>
        <v>K303879013 LBNL Connected Communities K303879013</v>
      </c>
    </row>
    <row r="11370" spans="1:4">
      <c r="A11370" t="s">
        <v>45197</v>
      </c>
      <c r="B11370" t="s">
        <v>45198</v>
      </c>
      <c r="D11370" t="str">
        <f t="shared" si="177"/>
        <v>KS0MMPHINC MALOGOLOWKIN PHI NCORP PCR KS0MMPHINC</v>
      </c>
    </row>
    <row r="11371" spans="1:4">
      <c r="A11371" t="s">
        <v>45199</v>
      </c>
      <c r="B11371" t="s">
        <v>45200</v>
      </c>
      <c r="D11371" t="str">
        <f t="shared" si="177"/>
        <v>K30V435RAS ACVIM RAAS Polymorphisms K30V435RAS</v>
      </c>
    </row>
    <row r="11372" spans="1:4">
      <c r="A11372" t="s">
        <v>45201</v>
      </c>
      <c r="B11372" t="s">
        <v>45202</v>
      </c>
      <c r="D11372" t="str">
        <f t="shared" si="177"/>
        <v>K302387D55 CS GYGI ARGONNNE NATL LAB 1F 60586 0 K302387D55</v>
      </c>
    </row>
    <row r="11373" spans="1:4">
      <c r="A11373" t="s">
        <v>45203</v>
      </c>
      <c r="B11373" t="s">
        <v>45204</v>
      </c>
      <c r="D11373" t="str">
        <f t="shared" si="177"/>
        <v>KS0GMBS302 MED IMGM BROWN KAISTER P30 DREAMS CDTR KS0GMBS302</v>
      </c>
    </row>
    <row r="11374" spans="1:4">
      <c r="A11374" t="s">
        <v>45205</v>
      </c>
      <c r="B11374" t="s">
        <v>45206</v>
      </c>
      <c r="D11374" t="str">
        <f t="shared" si="177"/>
        <v>KS0GMBS303 MED IMGM BROWN KAISTER P30 DREAMS YR2 KS0GMBS303</v>
      </c>
    </row>
    <row r="11375" spans="1:4">
      <c r="A11375" t="s">
        <v>45207</v>
      </c>
      <c r="B11375" t="s">
        <v>45208</v>
      </c>
      <c r="D11375" t="str">
        <f t="shared" si="177"/>
        <v>KS0GMBS304 MED IMGM BROWN KAISTER P30 DREAMS YR3 KS0GMBS304</v>
      </c>
    </row>
    <row r="11376" spans="1:4">
      <c r="A11376" t="s">
        <v>45209</v>
      </c>
      <c r="B11376" t="s">
        <v>45210</v>
      </c>
      <c r="D11376" t="str">
        <f t="shared" si="177"/>
        <v>K30V451CDF CDF Urban Farmers Outreach Training K30V451CDF</v>
      </c>
    </row>
    <row r="11377" spans="1:4">
      <c r="A11377" t="s">
        <v>45211</v>
      </c>
      <c r="B11377" t="s">
        <v>45212</v>
      </c>
      <c r="D11377" t="str">
        <f t="shared" si="177"/>
        <v>K30APSFB12 PS KHALSA 2022 CIG VIA NOCCO LAWR K30APSFB12</v>
      </c>
    </row>
    <row r="11378" spans="1:4">
      <c r="A11378" t="s">
        <v>45213</v>
      </c>
      <c r="B11378" t="s">
        <v>45214</v>
      </c>
      <c r="D11378" t="str">
        <f t="shared" si="177"/>
        <v>K30NOC7D58 LAWR NOCCO USDA Climate smart irrigatio K30NOC7D58</v>
      </c>
    </row>
    <row r="11379" spans="1:4">
      <c r="A11379" t="s">
        <v>45215</v>
      </c>
      <c r="B11379" t="s">
        <v>45216</v>
      </c>
      <c r="D11379" t="str">
        <f t="shared" si="177"/>
        <v>K30DIX22OD Chem Delix 22 Grant K30DIX22OD</v>
      </c>
    </row>
    <row r="11380" spans="1:4">
      <c r="A11380" t="s">
        <v>45217</v>
      </c>
      <c r="B11380" t="s">
        <v>45218</v>
      </c>
      <c r="D11380" t="str">
        <f t="shared" si="177"/>
        <v>KS0SWANCO2 MED OBGYN Dr Waetjen SWAN Supplement KS0SWANCO2</v>
      </c>
    </row>
    <row r="11381" spans="1:4">
      <c r="A11381" t="s">
        <v>45219</v>
      </c>
      <c r="B11381" t="s">
        <v>45220</v>
      </c>
      <c r="D11381" t="str">
        <f t="shared" si="177"/>
        <v>KS0SWANCOV MED OBGYN Dr Waetjen SWAN Supplement KS0SWANCOV</v>
      </c>
    </row>
    <row r="11382" spans="1:4">
      <c r="A11382" t="s">
        <v>45221</v>
      </c>
      <c r="B11382" t="s">
        <v>45222</v>
      </c>
      <c r="D11382" t="str">
        <f t="shared" si="177"/>
        <v>K30V470VRT ASPCA VERT Award K30V470VRT</v>
      </c>
    </row>
    <row r="11383" spans="1:4">
      <c r="A11383" t="s">
        <v>45223</v>
      </c>
      <c r="B11383" t="s">
        <v>45224</v>
      </c>
      <c r="D11383" t="str">
        <f t="shared" si="177"/>
        <v>K30FB87D63 COMS COLUMBIA UNIVERSITY B FENG 87D63 K30FB87D63</v>
      </c>
    </row>
    <row r="11384" spans="1:4">
      <c r="A11384" t="s">
        <v>45225</v>
      </c>
      <c r="B11384" t="s">
        <v>45226</v>
      </c>
      <c r="D11384" t="str">
        <f t="shared" si="177"/>
        <v>KS0SBDODCR Critical Role of Protein Condensation KS0SBDODCR</v>
      </c>
    </row>
    <row r="11385" spans="1:4">
      <c r="A11385" t="s">
        <v>45227</v>
      </c>
      <c r="B11385" t="s">
        <v>45228</v>
      </c>
      <c r="D11385" t="str">
        <f t="shared" si="177"/>
        <v>K30AJFLNF1 SWC Larval Smelt ID Logfin Smelt K30AJFLNF1</v>
      </c>
    </row>
    <row r="11386" spans="1:4">
      <c r="A11386" t="s">
        <v>45229</v>
      </c>
      <c r="B11386" t="s">
        <v>45230</v>
      </c>
      <c r="D11386" t="str">
        <f t="shared" si="177"/>
        <v>K309591340 Univ Airport AIP Grant 30600590082021 K309591340</v>
      </c>
    </row>
    <row r="11387" spans="1:4">
      <c r="A11387" t="s">
        <v>45231</v>
      </c>
      <c r="B11387" t="s">
        <v>45232</v>
      </c>
      <c r="D11387" t="str">
        <f t="shared" si="177"/>
        <v>KS0AMPRAM1 MOSHIRI JAEB CENTER FOR HEALTH KS0AMPRAM1</v>
      </c>
    </row>
    <row r="11388" spans="1:4">
      <c r="A11388" t="s">
        <v>45233</v>
      </c>
      <c r="B11388" t="s">
        <v>45234</v>
      </c>
      <c r="D11388" t="str">
        <f t="shared" si="177"/>
        <v>K30APSFB01 PS BRUMMER USDA SAS VIA OSU HEMP K30APSFB01</v>
      </c>
    </row>
    <row r="11389" spans="1:4">
      <c r="A11389" t="s">
        <v>45235</v>
      </c>
      <c r="B11389" t="s">
        <v>45236</v>
      </c>
      <c r="D11389" t="str">
        <f t="shared" si="177"/>
        <v>K30APSFB07 PS PUTNAM USDA SAS VIA OSU HEMP K30APSFB07</v>
      </c>
    </row>
    <row r="11390" spans="1:4">
      <c r="A11390" t="s">
        <v>45237</v>
      </c>
      <c r="B11390" t="s">
        <v>45238</v>
      </c>
      <c r="D11390" t="str">
        <f t="shared" si="177"/>
        <v>KS0IDAJ500 MED IMID ANDERSON RETT SYNDROME RESEARCH KS0IDAJ500</v>
      </c>
    </row>
    <row r="11391" spans="1:4">
      <c r="A11391" t="s">
        <v>45239</v>
      </c>
      <c r="B11391" t="s">
        <v>45240</v>
      </c>
      <c r="D11391" t="str">
        <f t="shared" si="177"/>
        <v>KS0NRHY619 MAYDAY AJN PUBLICATIONS KS0NRHY619</v>
      </c>
    </row>
    <row r="11392" spans="1:4">
      <c r="A11392" t="s">
        <v>45241</v>
      </c>
      <c r="B11392" t="s">
        <v>45242</v>
      </c>
      <c r="D11392" t="str">
        <f t="shared" si="177"/>
        <v>K30POUL061 ETOX POULIN NSF Geochemical Biomineral K30POUL061</v>
      </c>
    </row>
    <row r="11393" spans="1:4">
      <c r="A11393" t="s">
        <v>45243</v>
      </c>
      <c r="B11393" t="s">
        <v>45244</v>
      </c>
      <c r="D11393" t="str">
        <f t="shared" si="177"/>
        <v>K30LEPNNST MAE S Lee Penn State U US Army K30LEPNNST</v>
      </c>
    </row>
    <row r="11394" spans="1:4">
      <c r="A11394" t="s">
        <v>45245</v>
      </c>
      <c r="B11394" t="s">
        <v>45246</v>
      </c>
      <c r="D11394" t="str">
        <f t="shared" si="177"/>
        <v>KS0VDCSCID DIMITRIADES UCSF SUBAWARD CAL SCID KS0VDCSCID</v>
      </c>
    </row>
    <row r="11395" spans="1:4">
      <c r="A11395" t="s">
        <v>45247</v>
      </c>
      <c r="B11395" t="s">
        <v>45248</v>
      </c>
      <c r="D11395" t="str">
        <f t="shared" ref="D11395:D11458" si="178">A11395&amp;" "&amp;B11395</f>
        <v>K30EDBYPRD ANSCI Feedstuffs to Livestock and Env K30EDBYPRD</v>
      </c>
    </row>
    <row r="11396" spans="1:4">
      <c r="A11396" t="s">
        <v>45249</v>
      </c>
      <c r="B11396" t="s">
        <v>45250</v>
      </c>
      <c r="D11396" t="str">
        <f t="shared" si="178"/>
        <v>KS0GBCIRMS STEM GERHARD BAUER CIRM SPARK KS0GBCIRMS</v>
      </c>
    </row>
    <row r="11397" spans="1:4">
      <c r="A11397" t="s">
        <v>45251</v>
      </c>
      <c r="B11397" t="s">
        <v>45252</v>
      </c>
      <c r="D11397" t="str">
        <f t="shared" si="178"/>
        <v>K30APSM702 PS DIEPENBROCK FFAR COMMON BEAN COWPEA K30APSM702</v>
      </c>
    </row>
    <row r="11398" spans="1:4">
      <c r="A11398" t="s">
        <v>45253</v>
      </c>
      <c r="B11398" t="s">
        <v>45254</v>
      </c>
      <c r="D11398" t="str">
        <f t="shared" si="178"/>
        <v>KS0HORJ300 MED IMHO RIESS SLOAN KETTERING C21930143 KS0HORJ300</v>
      </c>
    </row>
    <row r="11399" spans="1:4">
      <c r="A11399" t="s">
        <v>45255</v>
      </c>
      <c r="B11399" t="s">
        <v>45256</v>
      </c>
      <c r="D11399" t="str">
        <f t="shared" si="178"/>
        <v>KS0HORJ301 MED IMHO RIESS SLOAN KETTERING C21930143 KS0HORJ301</v>
      </c>
    </row>
    <row r="11400" spans="1:4">
      <c r="A11400" t="s">
        <v>45257</v>
      </c>
      <c r="B11400" t="s">
        <v>45258</v>
      </c>
      <c r="D11400" t="str">
        <f t="shared" si="178"/>
        <v>KS0HORJ302 MED IMHO RIESS SLOAN KETTERING C21930143 KS0HORJ302</v>
      </c>
    </row>
    <row r="11401" spans="1:4">
      <c r="A11401" t="s">
        <v>45259</v>
      </c>
      <c r="B11401" t="s">
        <v>45260</v>
      </c>
      <c r="D11401" t="str">
        <f t="shared" si="178"/>
        <v>K30GJ87D80 PHIS JTF 62385 0 J GRIESEMER 87D80 K30GJ87D80</v>
      </c>
    </row>
    <row r="11402" spans="1:4">
      <c r="A11402" t="s">
        <v>45261</v>
      </c>
      <c r="B11402" t="s">
        <v>45262</v>
      </c>
      <c r="D11402" t="str">
        <f t="shared" si="178"/>
        <v>K30APSD248 PS KAFFKA 2022 CDFA DDRDP AMMP K30APSD248</v>
      </c>
    </row>
    <row r="11403" spans="1:4">
      <c r="A11403" t="s">
        <v>45263</v>
      </c>
      <c r="B11403" t="s">
        <v>45264</v>
      </c>
      <c r="D11403" t="str">
        <f t="shared" si="178"/>
        <v>K30APSD258 PS KAFFKA 2022 CDFA DDRDP AMMP ANR K30APSD258</v>
      </c>
    </row>
    <row r="11404" spans="1:4">
      <c r="A11404" t="s">
        <v>45265</v>
      </c>
      <c r="B11404" t="s">
        <v>45266</v>
      </c>
      <c r="D11404" t="str">
        <f t="shared" si="178"/>
        <v>K30RHZ7D81 12 31 24 CDFA Dairy Methane Reduction K30RHZ7D81</v>
      </c>
    </row>
    <row r="11405" spans="1:4">
      <c r="A11405" t="s">
        <v>45267</v>
      </c>
      <c r="B11405" t="s">
        <v>45268</v>
      </c>
      <c r="D11405" t="str">
        <f t="shared" si="178"/>
        <v>K30RHZ7D8H 12 31 24 El Mashad Dairy Methane Reduct K30RHZ7D8H</v>
      </c>
    </row>
    <row r="11406" spans="1:4">
      <c r="A11406" t="s">
        <v>45269</v>
      </c>
      <c r="B11406" t="s">
        <v>45270</v>
      </c>
      <c r="D11406" t="str">
        <f t="shared" si="178"/>
        <v>K30V4ADMRP Pandey CDFA Dairy Methane Reduction Prg K30V4ADMRP</v>
      </c>
    </row>
    <row r="11407" spans="1:4">
      <c r="A11407" t="s">
        <v>45271</v>
      </c>
      <c r="B11407" t="s">
        <v>45272</v>
      </c>
      <c r="D11407" t="str">
        <f t="shared" si="178"/>
        <v>K30NCGLN01 NCW Glenn CSA C000114262 2 2022 6 2023 K30NCGLN01</v>
      </c>
    </row>
    <row r="11408" spans="1:4">
      <c r="A11408" t="s">
        <v>45273</v>
      </c>
      <c r="B11408" t="s">
        <v>45274</v>
      </c>
      <c r="D11408" t="str">
        <f t="shared" si="178"/>
        <v>K30APSFB03 PS MAGNEY NASA COSIF COMBINING CARBONYL K30APSFB03</v>
      </c>
    </row>
    <row r="11409" spans="1:4">
      <c r="A11409" t="s">
        <v>45275</v>
      </c>
      <c r="B11409" t="s">
        <v>45276</v>
      </c>
      <c r="D11409" t="str">
        <f t="shared" si="178"/>
        <v>KS0KTGF500 MED IMKT FRIEDMAN ACAD OF DIET NUTRI KS0KTGF500</v>
      </c>
    </row>
    <row r="11410" spans="1:4">
      <c r="A11410" t="s">
        <v>45277</v>
      </c>
      <c r="B11410" t="s">
        <v>45278</v>
      </c>
      <c r="D11410" t="str">
        <f t="shared" si="178"/>
        <v>KS0YIALC01 DERM IZUMIYA R01AI167663 Chromatin KS0YIALC01</v>
      </c>
    </row>
    <row r="11411" spans="1:4">
      <c r="A11411" t="s">
        <v>45279</v>
      </c>
      <c r="B11411" t="s">
        <v>45280</v>
      </c>
      <c r="D11411" t="str">
        <f t="shared" si="178"/>
        <v>K30V419VND Pitesky USDA vND Research K30V419VND</v>
      </c>
    </row>
    <row r="11412" spans="1:4">
      <c r="A11412" t="s">
        <v>45281</v>
      </c>
      <c r="B11412" t="s">
        <v>45282</v>
      </c>
      <c r="D11412" t="str">
        <f t="shared" si="178"/>
        <v>K30ZJ87D88 COMS VMED NIFA 68014 366 J ZHANG 87D88 K30ZJ87D88</v>
      </c>
    </row>
    <row r="11413" spans="1:4">
      <c r="A11413" t="s">
        <v>45283</v>
      </c>
      <c r="B11413" t="s">
        <v>45284</v>
      </c>
      <c r="D11413" t="str">
        <f t="shared" si="178"/>
        <v>KS0JASYNG1 MED IMID ANDERSON SYNGAP IND STUDIES KS0JASYNG1</v>
      </c>
    </row>
    <row r="11414" spans="1:4">
      <c r="A11414" t="s">
        <v>45285</v>
      </c>
      <c r="B11414" t="s">
        <v>45286</v>
      </c>
      <c r="D11414" t="str">
        <f t="shared" si="178"/>
        <v>K30V440C90 VMB CORTOPASSI BUTO NOVEL SHC BLOCKERS K30V440C90</v>
      </c>
    </row>
    <row r="11415" spans="1:4">
      <c r="A11415" t="s">
        <v>45287</v>
      </c>
      <c r="B11415" t="s">
        <v>45288</v>
      </c>
      <c r="D11415" t="str">
        <f t="shared" si="178"/>
        <v>K30V4S6930 Thomasy Story ACVO Pathology of Tay Sac K30V4S6930</v>
      </c>
    </row>
    <row r="11416" spans="1:4">
      <c r="A11416" t="s">
        <v>45289</v>
      </c>
      <c r="B11416" t="s">
        <v>45290</v>
      </c>
      <c r="D11416" t="str">
        <f t="shared" si="178"/>
        <v>KS0EDWARD3 EDWARDS HPI SMART BP STUDY PI FLEMING KS0EDWARD3</v>
      </c>
    </row>
    <row r="11417" spans="1:4">
      <c r="A11417" t="s">
        <v>45291</v>
      </c>
      <c r="B11417" t="s">
        <v>45292</v>
      </c>
      <c r="D11417" t="str">
        <f t="shared" si="178"/>
        <v>KS0KFADNP1 ADNP KIDS RESEARCH FOUNDATION KS0KFADNP1</v>
      </c>
    </row>
    <row r="11418" spans="1:4">
      <c r="A11418" t="s">
        <v>45293</v>
      </c>
      <c r="B11418" t="s">
        <v>45294</v>
      </c>
      <c r="D11418" t="str">
        <f t="shared" si="178"/>
        <v>K30KIS7D99 LAWR KISEKKA Sony Soil Moisture Sensors K30KIS7D99</v>
      </c>
    </row>
    <row r="11419" spans="1:4">
      <c r="A11419" t="s">
        <v>45295</v>
      </c>
      <c r="B11419" t="s">
        <v>45296</v>
      </c>
      <c r="D11419" t="str">
        <f t="shared" si="178"/>
        <v>K30KISE114 LAWR KISEKKA CC PRO FEE HOLDING ACCT K30KISE114</v>
      </c>
    </row>
    <row r="11420" spans="1:4">
      <c r="A11420" t="s">
        <v>45297</v>
      </c>
      <c r="B11420" t="s">
        <v>45298</v>
      </c>
      <c r="D11420" t="str">
        <f t="shared" si="178"/>
        <v>K30V625SVL CAHFS SOUTH VALLEY LAB PROJECT K30V625SVL</v>
      </c>
    </row>
    <row r="11421" spans="1:4">
      <c r="A11421" t="s">
        <v>45299</v>
      </c>
      <c r="B11421" t="s">
        <v>45300</v>
      </c>
      <c r="D11421" t="str">
        <f t="shared" si="178"/>
        <v>K30SLHSNU2 PLB Harmer NSF PGRP IOS 1759942 K30SLHSNU2</v>
      </c>
    </row>
    <row r="11422" spans="1:4">
      <c r="A11422" t="s">
        <v>45301</v>
      </c>
      <c r="B11422" t="s">
        <v>45302</v>
      </c>
      <c r="D11422" t="str">
        <f t="shared" si="178"/>
        <v>K30SLHSUN2 PLB Harmer NSF PGRP IOS 1759942 K30SLHSUN2</v>
      </c>
    </row>
    <row r="11423" spans="1:4">
      <c r="A11423" t="s">
        <v>45303</v>
      </c>
      <c r="B11423" t="s">
        <v>45304</v>
      </c>
      <c r="D11423" t="str">
        <f t="shared" si="178"/>
        <v>K30SUN2PSC PLB Harmer NSF PGRP IOS 1759942 K30SUN2PSC</v>
      </c>
    </row>
    <row r="11424" spans="1:4">
      <c r="A11424" t="s">
        <v>45305</v>
      </c>
      <c r="B11424" t="s">
        <v>45306</v>
      </c>
      <c r="D11424" t="str">
        <f t="shared" si="178"/>
        <v>KS0HOGA806 MED IMHO GIERMASZ CSL BEHR CTA AMT 061 KS0HOGA806</v>
      </c>
    </row>
    <row r="11425" spans="1:4">
      <c r="A11425" t="s">
        <v>45307</v>
      </c>
      <c r="B11425" t="s">
        <v>45308</v>
      </c>
      <c r="D11425" t="str">
        <f t="shared" si="178"/>
        <v>K30CSMCADQ CST M CRUZ ASKING DIFFERENT QUESTIONS K30CSMCADQ</v>
      </c>
    </row>
    <row r="11426" spans="1:4">
      <c r="A11426" t="s">
        <v>45309</v>
      </c>
      <c r="B11426" t="s">
        <v>45310</v>
      </c>
      <c r="D11426" t="str">
        <f t="shared" si="178"/>
        <v>K30DUVARSH UWP Research M Duvall 88B25 K30DUVARSH</v>
      </c>
    </row>
    <row r="11427" spans="1:4">
      <c r="A11427" t="s">
        <v>45311</v>
      </c>
      <c r="B11427" t="s">
        <v>45312</v>
      </c>
      <c r="D11427" t="str">
        <f t="shared" si="178"/>
        <v>K30FRICXD3 FRI NSF Award 88B25 K30FRICXD3</v>
      </c>
    </row>
    <row r="11428" spans="1:4">
      <c r="A11428" t="s">
        <v>45313</v>
      </c>
      <c r="B11428" t="s">
        <v>45314</v>
      </c>
      <c r="D11428" t="str">
        <f t="shared" si="178"/>
        <v>K30GWSGIG2 GSW MCCULLOUGH NSF IGE PARTICIPANT SUPP K30GWSGIG2</v>
      </c>
    </row>
    <row r="11429" spans="1:4">
      <c r="A11429" t="s">
        <v>45315</v>
      </c>
      <c r="B11429" t="s">
        <v>45316</v>
      </c>
      <c r="D11429" t="str">
        <f t="shared" si="178"/>
        <v>K30GWSGIGE GSW S GIORDANO NSF IGE GRANT K30GWSGIGE</v>
      </c>
    </row>
    <row r="11430" spans="1:4">
      <c r="A11430" t="s">
        <v>45317</v>
      </c>
      <c r="B11430" t="s">
        <v>45318</v>
      </c>
      <c r="D11430" t="str">
        <f t="shared" si="178"/>
        <v>K30PFSATAD PFS A Teodorson Taggart ADQ program K30PFSATAD</v>
      </c>
    </row>
    <row r="11431" spans="1:4">
      <c r="A11431" t="s">
        <v>45319</v>
      </c>
      <c r="B11431" t="s">
        <v>45320</v>
      </c>
      <c r="D11431" t="str">
        <f t="shared" si="178"/>
        <v>K30SHMSTIP Seon Hye Moon FRI Stipend Account K30SHMSTIP</v>
      </c>
    </row>
    <row r="11432" spans="1:4">
      <c r="A11432" t="s">
        <v>45321</v>
      </c>
      <c r="B11432" t="s">
        <v>45322</v>
      </c>
      <c r="D11432" t="str">
        <f t="shared" si="178"/>
        <v>K30APSF999 PS BERRY USDA TREES FIT FOR THE FUTURE K30APSF999</v>
      </c>
    </row>
    <row r="11433" spans="1:4">
      <c r="A11433" t="s">
        <v>45323</v>
      </c>
      <c r="B11433" t="s">
        <v>45324</v>
      </c>
      <c r="D11433" t="str">
        <f t="shared" si="178"/>
        <v>KS0KK88B33 KIM Seikagaku Corporation KS0KK88B33</v>
      </c>
    </row>
    <row r="11434" spans="1:4">
      <c r="A11434" t="s">
        <v>45325</v>
      </c>
      <c r="B11434" t="s">
        <v>45326</v>
      </c>
      <c r="D11434" t="str">
        <f t="shared" si="178"/>
        <v>K30MATTLC2 TLewis CClancy NIH SPARC YR1 2018 19 K30MATTLC2</v>
      </c>
    </row>
    <row r="11435" spans="1:4">
      <c r="A11435" t="s">
        <v>45327</v>
      </c>
      <c r="B11435" t="s">
        <v>45328</v>
      </c>
      <c r="D11435" t="str">
        <f t="shared" si="178"/>
        <v>K30MATTLC5 TLewis CClancy NIH SPARC YR2 2019 20 K30MATTLC5</v>
      </c>
    </row>
    <row r="11436" spans="1:4">
      <c r="A11436" t="s">
        <v>45329</v>
      </c>
      <c r="B11436" t="s">
        <v>45330</v>
      </c>
      <c r="D11436" t="str">
        <f t="shared" si="178"/>
        <v>K30MATTLC6 TLewis CClancy NIH SPARC YR3 2020 21 K30MATTLC6</v>
      </c>
    </row>
    <row r="11437" spans="1:4">
      <c r="A11437" t="s">
        <v>45331</v>
      </c>
      <c r="B11437" t="s">
        <v>45332</v>
      </c>
      <c r="D11437" t="str">
        <f t="shared" si="178"/>
        <v>K30MATTLC7 TLewis CClancy NIH SPARC YR4 2021 22 K30MATTLC7</v>
      </c>
    </row>
    <row r="11438" spans="1:4">
      <c r="A11438" t="s">
        <v>45333</v>
      </c>
      <c r="B11438" t="s">
        <v>45334</v>
      </c>
      <c r="D11438" t="str">
        <f t="shared" si="178"/>
        <v>KS0CC88B35 MPHA CLANCY NIH SPARC AWARD KS0CC88B35</v>
      </c>
    </row>
    <row r="11439" spans="1:4">
      <c r="A11439" t="s">
        <v>45335</v>
      </c>
      <c r="B11439" t="s">
        <v>45336</v>
      </c>
      <c r="D11439" t="str">
        <f t="shared" si="178"/>
        <v>KS0CC88B36 CLANCY NIH SPARC AWARD KS0CC88B36</v>
      </c>
    </row>
    <row r="11440" spans="1:4">
      <c r="A11440" t="s">
        <v>45337</v>
      </c>
      <c r="B11440" t="s">
        <v>45338</v>
      </c>
      <c r="D11440" t="str">
        <f t="shared" si="178"/>
        <v>KS0CC88B37 MPHA CLANCY NIH SPARC AWARD KS0CC88B37</v>
      </c>
    </row>
    <row r="11441" spans="1:4">
      <c r="A11441" t="s">
        <v>45339</v>
      </c>
      <c r="B11441" t="s">
        <v>45340</v>
      </c>
      <c r="D11441" t="str">
        <f t="shared" si="178"/>
        <v>KS0CRSPARC MPHA CRYSTAL SPARC CLANCY NIH KS0CRSPARC</v>
      </c>
    </row>
    <row r="11442" spans="1:4">
      <c r="A11442" t="s">
        <v>45341</v>
      </c>
      <c r="B11442" t="s">
        <v>45342</v>
      </c>
      <c r="D11442" t="str">
        <f t="shared" si="178"/>
        <v>KS0CRSPRC2 MPHA CRYSTAL SPARC CLANCY NIH KS0CRSPRC2</v>
      </c>
    </row>
    <row r="11443" spans="1:4">
      <c r="A11443" t="s">
        <v>45343</v>
      </c>
      <c r="B11443" t="s">
        <v>45344</v>
      </c>
      <c r="D11443" t="str">
        <f t="shared" si="178"/>
        <v>KS0CRSPRC3 MPHA CRYSTAL SPARC CLANCY NIH KS0CRSPRC3</v>
      </c>
    </row>
    <row r="11444" spans="1:4">
      <c r="A11444" t="s">
        <v>45345</v>
      </c>
      <c r="B11444" t="s">
        <v>45346</v>
      </c>
      <c r="D11444" t="str">
        <f t="shared" si="178"/>
        <v>KS0CRSPRC4 MPHA CRYSTAL SPARC CLANCY NIH KS0CRSPRC4</v>
      </c>
    </row>
    <row r="11445" spans="1:4">
      <c r="A11445" t="s">
        <v>45347</v>
      </c>
      <c r="B11445" t="s">
        <v>45348</v>
      </c>
      <c r="D11445" t="str">
        <f t="shared" si="178"/>
        <v>KS0CSPARCS CLANCY NIH SPARC AWARD Year 4 KS0CSPARCS</v>
      </c>
    </row>
    <row r="11446" spans="1:4">
      <c r="A11446" t="s">
        <v>45349</v>
      </c>
      <c r="B11446" t="s">
        <v>45350</v>
      </c>
      <c r="D11446" t="str">
        <f t="shared" si="178"/>
        <v>KS0CYSPARC MPHA CHAO SPARC CLANCY NIH KS0CYSPARC</v>
      </c>
    </row>
    <row r="11447" spans="1:4">
      <c r="A11447" t="s">
        <v>45351</v>
      </c>
      <c r="B11447" t="s">
        <v>45352</v>
      </c>
      <c r="D11447" t="str">
        <f t="shared" si="178"/>
        <v>KS0CYSPRC2 MPHA CHAO SPARC CLANCY NIH KS0CYSPRC2</v>
      </c>
    </row>
    <row r="11448" spans="1:4">
      <c r="A11448" t="s">
        <v>45353</v>
      </c>
      <c r="B11448" t="s">
        <v>45354</v>
      </c>
      <c r="D11448" t="str">
        <f t="shared" si="178"/>
        <v>KS0CYSPRC3 MPHA CHAO SPARC CLANCY NIH KS0CYSPRC3</v>
      </c>
    </row>
    <row r="11449" spans="1:4">
      <c r="A11449" t="s">
        <v>45355</v>
      </c>
      <c r="B11449" t="s">
        <v>45356</v>
      </c>
      <c r="D11449" t="str">
        <f t="shared" si="178"/>
        <v>KS0CYSPRC4 MPHA CHAO SPARC CLANCY NIH KS0CYSPRC4</v>
      </c>
    </row>
    <row r="11450" spans="1:4">
      <c r="A11450" t="s">
        <v>45357</v>
      </c>
      <c r="B11450" t="s">
        <v>45358</v>
      </c>
      <c r="D11450" t="str">
        <f t="shared" si="178"/>
        <v>KS0EGSPARC MPHA ELE SPARC CLANCY NIH KS0EGSPARC</v>
      </c>
    </row>
    <row r="11451" spans="1:4">
      <c r="A11451" t="s">
        <v>45359</v>
      </c>
      <c r="B11451" t="s">
        <v>45360</v>
      </c>
      <c r="D11451" t="str">
        <f t="shared" si="178"/>
        <v>KS0EGSPRC2 MPHA ELE SPARC CLANCY NIH KS0EGSPRC2</v>
      </c>
    </row>
    <row r="11452" spans="1:4">
      <c r="A11452" t="s">
        <v>45361</v>
      </c>
      <c r="B11452" t="s">
        <v>45362</v>
      </c>
      <c r="D11452" t="str">
        <f t="shared" si="178"/>
        <v>KS0EGSPRC3 MPHA ELE SPARC CLANCY NIH KS0EGSPRC3</v>
      </c>
    </row>
    <row r="11453" spans="1:4">
      <c r="A11453" t="s">
        <v>45363</v>
      </c>
      <c r="B11453" t="s">
        <v>45364</v>
      </c>
      <c r="D11453" t="str">
        <f t="shared" si="178"/>
        <v>KS0EGSPRC4 MPHA ELE SPARC CLANCY NIH KS0EGSPRC4</v>
      </c>
    </row>
    <row r="11454" spans="1:4">
      <c r="A11454" t="s">
        <v>45365</v>
      </c>
      <c r="B11454" t="s">
        <v>45366</v>
      </c>
      <c r="D11454" t="str">
        <f t="shared" si="178"/>
        <v>KS0FS88B35 MPHA SANTANA Clancy NIH SPARC AWARD KS0FS88B35</v>
      </c>
    </row>
    <row r="11455" spans="1:4">
      <c r="A11455" t="s">
        <v>45367</v>
      </c>
      <c r="B11455" t="s">
        <v>45368</v>
      </c>
      <c r="D11455" t="str">
        <f t="shared" si="178"/>
        <v>KS0FS88B36 MPHA SANTANA Clancy NIH SPARC AWARD KS0FS88B36</v>
      </c>
    </row>
    <row r="11456" spans="1:4">
      <c r="A11456" t="s">
        <v>45369</v>
      </c>
      <c r="B11456" t="s">
        <v>45370</v>
      </c>
      <c r="D11456" t="str">
        <f t="shared" si="178"/>
        <v>KS0FS88B37 MPHA SANTANA NIH SPARC AWARD KS0FS88B37</v>
      </c>
    </row>
    <row r="11457" spans="1:4">
      <c r="A11457" t="s">
        <v>45371</v>
      </c>
      <c r="B11457" t="s">
        <v>45372</v>
      </c>
      <c r="D11457" t="str">
        <f t="shared" si="178"/>
        <v>KS0FSSPAR4 Santana SPARC Year 4 KS0FSSPAR4</v>
      </c>
    </row>
    <row r="11458" spans="1:4">
      <c r="A11458" t="s">
        <v>45373</v>
      </c>
      <c r="B11458" t="s">
        <v>45374</v>
      </c>
      <c r="D11458" t="str">
        <f t="shared" si="178"/>
        <v>KS0IV88B35 MPHA CLANCY NIH SPARC Award KS0IV88B35</v>
      </c>
    </row>
    <row r="11459" spans="1:4">
      <c r="A11459" t="s">
        <v>45375</v>
      </c>
      <c r="B11459" t="s">
        <v>45376</v>
      </c>
      <c r="D11459" t="str">
        <f t="shared" ref="D11459:D11522" si="179">A11459&amp;" "&amp;B11459</f>
        <v>KS0IV88B36 MPHA IGOR Clancy SPARC Award KS0IV88B36</v>
      </c>
    </row>
    <row r="11460" spans="1:4">
      <c r="A11460" t="s">
        <v>45377</v>
      </c>
      <c r="B11460" t="s">
        <v>45378</v>
      </c>
      <c r="D11460" t="str">
        <f t="shared" si="179"/>
        <v>KS0IV88B37 MPHA CLANCY NIH SPARC Award KS0IV88B37</v>
      </c>
    </row>
    <row r="11461" spans="1:4">
      <c r="A11461" t="s">
        <v>45379</v>
      </c>
      <c r="B11461" t="s">
        <v>45380</v>
      </c>
      <c r="D11461" t="str">
        <f t="shared" si="179"/>
        <v>KS0IVSPAR4 Igor SPARC Year 4 KS0IVSPAR4</v>
      </c>
    </row>
    <row r="11462" spans="1:4">
      <c r="A11462" t="s">
        <v>45381</v>
      </c>
      <c r="B11462" t="s">
        <v>45382</v>
      </c>
      <c r="D11462" t="str">
        <f t="shared" si="179"/>
        <v>KS0JHSPRC4 MPHA Jay SPARC CLANCY NIH KS0JHSPRC4</v>
      </c>
    </row>
    <row r="11463" spans="1:4">
      <c r="A11463" t="s">
        <v>45383</v>
      </c>
      <c r="B11463" t="s">
        <v>45384</v>
      </c>
      <c r="D11463" t="str">
        <f t="shared" si="179"/>
        <v>KS0SD88B35 MPHA CLANCY UCSD S C NIH SPARC AWARD KS0SD88B35</v>
      </c>
    </row>
    <row r="11464" spans="1:4">
      <c r="A11464" t="s">
        <v>45385</v>
      </c>
      <c r="B11464" t="s">
        <v>45386</v>
      </c>
      <c r="D11464" t="str">
        <f t="shared" si="179"/>
        <v>K30PJRNIH3 NIH YR2 Chromatin Remodeling K30PJRNIH3</v>
      </c>
    </row>
    <row r="11465" spans="1:4">
      <c r="A11465" t="s">
        <v>45387</v>
      </c>
      <c r="B11465" t="s">
        <v>45388</v>
      </c>
      <c r="D11465" t="str">
        <f t="shared" si="179"/>
        <v>K30SCHNIH3 NIH SCHULTZ SUPPORT BOV EMBRYO K30SCHNIH3</v>
      </c>
    </row>
    <row r="11466" spans="1:4">
      <c r="A11466" t="s">
        <v>45389</v>
      </c>
      <c r="B11466" t="s">
        <v>45390</v>
      </c>
      <c r="D11466" t="str">
        <f t="shared" si="179"/>
        <v>KS0PTCGD41 MCDONALD PTC124 GD 041 DMD 12 23 KS0PTCGD41</v>
      </c>
    </row>
    <row r="11467" spans="1:4">
      <c r="A11467" t="s">
        <v>45391</v>
      </c>
      <c r="B11467" t="s">
        <v>45392</v>
      </c>
      <c r="D11467" t="str">
        <f t="shared" si="179"/>
        <v>KS0LAHART1 Abbeduto Hartwell Foundation 8 18 7 21 KS0LAHART1</v>
      </c>
    </row>
    <row r="11468" spans="1:4">
      <c r="A11468" t="s">
        <v>45393</v>
      </c>
      <c r="B11468" t="s">
        <v>45394</v>
      </c>
      <c r="D11468" t="str">
        <f t="shared" si="179"/>
        <v>K30V4TH642 ASU VACCS Study K30V4TH642</v>
      </c>
    </row>
    <row r="11469" spans="1:4">
      <c r="A11469" t="s">
        <v>45395</v>
      </c>
      <c r="B11469" t="s">
        <v>45396</v>
      </c>
      <c r="D11469" t="str">
        <f t="shared" si="179"/>
        <v>K30JJSNSF9 EVE STACHOWICZ NSF OCE 1829976 K30JJSNSF9</v>
      </c>
    </row>
    <row r="11470" spans="1:4">
      <c r="A11470" t="s">
        <v>45397</v>
      </c>
      <c r="B11470" t="s">
        <v>45398</v>
      </c>
      <c r="D11470" t="str">
        <f t="shared" si="179"/>
        <v>KS0AT88B56 U OF WISCONSIN S C TARANTAL KS0AT88B56</v>
      </c>
    </row>
    <row r="11471" spans="1:4">
      <c r="A11471" t="s">
        <v>45399</v>
      </c>
      <c r="B11471" t="s">
        <v>45400</v>
      </c>
      <c r="D11471" t="str">
        <f t="shared" si="179"/>
        <v>K30JEPCARI PHILIPPINES MANAGING ANTIOBIOTICS K30JEPCARI</v>
      </c>
    </row>
    <row r="11472" spans="1:4">
      <c r="A11472" t="s">
        <v>45401</v>
      </c>
      <c r="B11472" t="s">
        <v>45402</v>
      </c>
      <c r="D11472" t="str">
        <f t="shared" si="179"/>
        <v>K30MBKOMP2 MCB KOM PEW 2019 20 K30MBKOMP2</v>
      </c>
    </row>
    <row r="11473" spans="1:4">
      <c r="A11473" t="s">
        <v>45403</v>
      </c>
      <c r="B11473" t="s">
        <v>45404</v>
      </c>
      <c r="D11473" t="str">
        <f t="shared" si="179"/>
        <v>K30MBKOMP3 MCB KOM PEW 2020 24 K30MBKOMP3</v>
      </c>
    </row>
    <row r="11474" spans="1:4">
      <c r="A11474" t="s">
        <v>45405</v>
      </c>
      <c r="B11474" t="s">
        <v>45406</v>
      </c>
      <c r="D11474" t="str">
        <f t="shared" si="179"/>
        <v>K30MBKOMP4 MCB KOM PEW 2021 22 K30MBKOMP4</v>
      </c>
    </row>
    <row r="11475" spans="1:4">
      <c r="A11475" t="s">
        <v>45407</v>
      </c>
      <c r="B11475" t="s">
        <v>45408</v>
      </c>
      <c r="D11475" t="str">
        <f t="shared" si="179"/>
        <v>K30MBKOMPE MCB KOM PEW 2018 19 K30MBKOMPE</v>
      </c>
    </row>
    <row r="11476" spans="1:4">
      <c r="A11476" t="s">
        <v>45409</v>
      </c>
      <c r="B11476" t="s">
        <v>45410</v>
      </c>
      <c r="D11476" t="str">
        <f t="shared" si="179"/>
        <v>KS0RSFECH3 MED PHS SCHMIDT DREXEL ECHO KS0RSFECH3</v>
      </c>
    </row>
    <row r="11477" spans="1:4">
      <c r="A11477" t="s">
        <v>45411</v>
      </c>
      <c r="B11477" t="s">
        <v>45412</v>
      </c>
      <c r="D11477" t="str">
        <f t="shared" si="179"/>
        <v>KS0RSFECH4 MED PHS SCHMIDT DREXEL ECHO KS0RSFECH4</v>
      </c>
    </row>
    <row r="11478" spans="1:4">
      <c r="A11478" t="s">
        <v>45413</v>
      </c>
      <c r="B11478" t="s">
        <v>45414</v>
      </c>
      <c r="D11478" t="str">
        <f t="shared" si="179"/>
        <v>KS0RSFECH5 MED PHS SCHMIDT DREXEL ECHO KS0RSFECH5</v>
      </c>
    </row>
    <row r="11479" spans="1:4">
      <c r="A11479" t="s">
        <v>45415</v>
      </c>
      <c r="B11479" t="s">
        <v>45416</v>
      </c>
      <c r="D11479" t="str">
        <f t="shared" si="179"/>
        <v>KS0RSFECH6 MED PHS SCHMIDT DREXEL ECHO KS0RSFECH6</v>
      </c>
    </row>
    <row r="11480" spans="1:4">
      <c r="A11480" t="s">
        <v>45417</v>
      </c>
      <c r="B11480" t="s">
        <v>45418</v>
      </c>
      <c r="D11480" t="str">
        <f t="shared" si="179"/>
        <v>KS0RSFECH7 MED PHS SCHMIDT DREXEL ECHO KS0RSFECH7</v>
      </c>
    </row>
    <row r="11481" spans="1:4">
      <c r="A11481" t="s">
        <v>45419</v>
      </c>
      <c r="B11481" t="s">
        <v>45420</v>
      </c>
      <c r="D11481" t="str">
        <f t="shared" si="179"/>
        <v>K30DEU0636 NIFA How Insect Vectors and Plants K30DEU0636</v>
      </c>
    </row>
    <row r="11482" spans="1:4">
      <c r="A11482" t="s">
        <v>45421</v>
      </c>
      <c r="B11482" t="s">
        <v>45422</v>
      </c>
      <c r="D11482" t="str">
        <f t="shared" si="179"/>
        <v>K30MRCQUIC USAID QUIIC Project K30MRCQUIC</v>
      </c>
    </row>
    <row r="11483" spans="1:4">
      <c r="A11483" t="s">
        <v>45423</v>
      </c>
      <c r="B11483" t="s">
        <v>45424</v>
      </c>
      <c r="D11483" t="str">
        <f t="shared" si="179"/>
        <v>KS0KXNIH18 MPHA XIANG NIH 2018 AWARD KS0KXNIH18</v>
      </c>
    </row>
    <row r="11484" spans="1:4">
      <c r="A11484" t="s">
        <v>45425</v>
      </c>
      <c r="B11484" t="s">
        <v>45426</v>
      </c>
      <c r="D11484" t="str">
        <f t="shared" si="179"/>
        <v>KS0KXNIHEQ MPHA XIANG NIH 2018 AWARD KS0KXNIHEQ</v>
      </c>
    </row>
    <row r="11485" spans="1:4">
      <c r="A11485" t="s">
        <v>45427</v>
      </c>
      <c r="B11485" t="s">
        <v>45428</v>
      </c>
      <c r="D11485" t="str">
        <f t="shared" si="179"/>
        <v>K30ZHAN039 ETOX ZHANG NSF Aerosols Nitrogen Oxides K30ZHAN039</v>
      </c>
    </row>
    <row r="11486" spans="1:4">
      <c r="A11486" t="s">
        <v>45429</v>
      </c>
      <c r="B11486" t="s">
        <v>45430</v>
      </c>
      <c r="D11486" t="str">
        <f t="shared" si="179"/>
        <v>K30V431C37 APC CONNON FISH AND WILDLIFE K30V431C37</v>
      </c>
    </row>
    <row r="11487" spans="1:4">
      <c r="A11487" t="s">
        <v>45431</v>
      </c>
      <c r="B11487" t="s">
        <v>45432</v>
      </c>
      <c r="D11487" t="str">
        <f t="shared" si="179"/>
        <v>KS0JDNCBIO DAYANANTHAN NEUROCR BIOSCI 12 31 2022 KS0JDNCBIO</v>
      </c>
    </row>
    <row r="11488" spans="1:4">
      <c r="A11488" t="s">
        <v>45433</v>
      </c>
      <c r="B11488" t="s">
        <v>45434</v>
      </c>
      <c r="D11488" t="str">
        <f t="shared" si="179"/>
        <v>KS0ADUIA01 DUFFY UNVOF IA ADVANCE 08 31 20 KS0ADUIA01</v>
      </c>
    </row>
    <row r="11489" spans="1:4">
      <c r="A11489" t="s">
        <v>45435</v>
      </c>
      <c r="B11489" t="s">
        <v>45436</v>
      </c>
      <c r="D11489" t="str">
        <f t="shared" si="179"/>
        <v>KS0ADUIA02 DUFFY UNIV OF IA CHANGEHD Y2 08 31 21 KS0ADUIA02</v>
      </c>
    </row>
    <row r="11490" spans="1:4">
      <c r="A11490" t="s">
        <v>45437</v>
      </c>
      <c r="B11490" t="s">
        <v>45438</v>
      </c>
      <c r="D11490" t="str">
        <f t="shared" si="179"/>
        <v>KS0ADUIA03 DUFFY UNIV OF IA CHANGEHD Y3 08 31 22 KS0ADUIA03</v>
      </c>
    </row>
    <row r="11491" spans="1:4">
      <c r="A11491" t="s">
        <v>45439</v>
      </c>
      <c r="B11491" t="s">
        <v>45440</v>
      </c>
      <c r="D11491" t="str">
        <f t="shared" si="179"/>
        <v>KS0ADUIA04 DUFFY UNIV OF IA CHANGEHD Y4 08 31 23 KS0ADUIA04</v>
      </c>
    </row>
    <row r="11492" spans="1:4">
      <c r="A11492" t="s">
        <v>45441</v>
      </c>
      <c r="B11492" t="s">
        <v>45442</v>
      </c>
      <c r="D11492" t="str">
        <f t="shared" si="179"/>
        <v>KS0ADUIA05 DUFFY UNIV OF IA CHANGEHD Y5 08 31 24 KS0ADUIA05</v>
      </c>
    </row>
    <row r="11493" spans="1:4">
      <c r="A11493" t="s">
        <v>45443</v>
      </c>
      <c r="B11493" t="s">
        <v>45444</v>
      </c>
      <c r="D11493" t="str">
        <f t="shared" si="179"/>
        <v>K30KISE840 LAWR Kisekka Recycled Water Irrigation K30KISE840</v>
      </c>
    </row>
    <row r="11494" spans="1:4">
      <c r="A11494" t="s">
        <v>45445</v>
      </c>
      <c r="B11494" t="s">
        <v>45446</v>
      </c>
      <c r="D11494" t="str">
        <f t="shared" si="179"/>
        <v>K30V440L84 VMB LEIN IOWA SUB PCB MEDIATED DYSBIOSIS K30V440L84</v>
      </c>
    </row>
    <row r="11495" spans="1:4">
      <c r="A11495" t="s">
        <v>45447</v>
      </c>
      <c r="B11495" t="s">
        <v>45448</v>
      </c>
      <c r="D11495" t="str">
        <f t="shared" si="179"/>
        <v>K30APSPAM1 PS BAILEY ALMOND BOARD THREE DIME 123123 K30APSPAM1</v>
      </c>
    </row>
    <row r="11496" spans="1:4">
      <c r="A11496" t="s">
        <v>45449</v>
      </c>
      <c r="B11496" t="s">
        <v>45450</v>
      </c>
      <c r="D11496" t="str">
        <f t="shared" si="179"/>
        <v>K30LXWNIFA 5 31 24 Reusable Ice Cubes NIFA K30LXWNIFA</v>
      </c>
    </row>
    <row r="11497" spans="1:4">
      <c r="A11497" t="s">
        <v>45451</v>
      </c>
      <c r="B11497" t="s">
        <v>45452</v>
      </c>
      <c r="D11497" t="str">
        <f t="shared" si="179"/>
        <v>K30SUNNIFA 5 23 USDA Development of green reusable K30SUNNIFA</v>
      </c>
    </row>
    <row r="11498" spans="1:4">
      <c r="A11498" t="s">
        <v>45453</v>
      </c>
      <c r="B11498" t="s">
        <v>45454</v>
      </c>
      <c r="D11498" t="str">
        <f t="shared" si="179"/>
        <v>K30DSFASTI Segal FAST Research Infrastructure Grant K30DSFASTI</v>
      </c>
    </row>
    <row r="11499" spans="1:4">
      <c r="A11499" t="s">
        <v>45455</v>
      </c>
      <c r="B11499" t="s">
        <v>45456</v>
      </c>
      <c r="D11499" t="str">
        <f t="shared" si="179"/>
        <v>KS0JSFTINF Silverman FAST Research Infrastructure KS0JSFTINF</v>
      </c>
    </row>
    <row r="11500" spans="1:4">
      <c r="A11500" t="s">
        <v>45457</v>
      </c>
      <c r="B11500" t="s">
        <v>45458</v>
      </c>
      <c r="D11500" t="str">
        <f t="shared" si="179"/>
        <v>KS0KFFASTI FINK FAST Research Infrastructure KS0KFFASTI</v>
      </c>
    </row>
    <row r="11501" spans="1:4">
      <c r="A11501" t="s">
        <v>45459</v>
      </c>
      <c r="B11501" t="s">
        <v>45460</v>
      </c>
      <c r="D11501" t="str">
        <f t="shared" si="179"/>
        <v>K30BYF64NH ECE YOO NHANCED SEMICONDUCTORS PHASE II K30BYF64NH</v>
      </c>
    </row>
    <row r="11502" spans="1:4">
      <c r="A11502" t="s">
        <v>45461</v>
      </c>
      <c r="B11502" t="s">
        <v>45462</v>
      </c>
      <c r="D11502" t="str">
        <f t="shared" si="179"/>
        <v>K30RCHNIF2 AN SCI USDA NIFA SECRETORY ACTIV LACT K30RCHNIF2</v>
      </c>
    </row>
    <row r="11503" spans="1:4">
      <c r="A11503" t="s">
        <v>45463</v>
      </c>
      <c r="B11503" t="s">
        <v>45464</v>
      </c>
      <c r="D11503" t="str">
        <f t="shared" si="179"/>
        <v>K30GLHFRON GEL HWANG FRONTERA OPERATIONS K30GLHFRON</v>
      </c>
    </row>
    <row r="11504" spans="1:4">
      <c r="A11504" t="s">
        <v>45465</v>
      </c>
      <c r="B11504" t="s">
        <v>45466</v>
      </c>
      <c r="D11504" t="str">
        <f t="shared" si="179"/>
        <v>KS0SSSTAT1 Med Surg S Sen ABA STAT STudy KS0SSSTAT1</v>
      </c>
    </row>
    <row r="11505" spans="1:4">
      <c r="A11505" t="s">
        <v>45467</v>
      </c>
      <c r="B11505" t="s">
        <v>45468</v>
      </c>
      <c r="D11505" t="str">
        <f t="shared" si="179"/>
        <v>KS0TPSTAT1 Med Surg T Palmieri ABA STAT DCC KS0TPSTAT1</v>
      </c>
    </row>
    <row r="11506" spans="1:4">
      <c r="A11506" t="s">
        <v>45469</v>
      </c>
      <c r="B11506" t="s">
        <v>45470</v>
      </c>
      <c r="D11506" t="str">
        <f t="shared" si="179"/>
        <v>K302388C47 CS NSF SaTC Electronic Voting TechBishop K302388C47</v>
      </c>
    </row>
    <row r="11507" spans="1:4">
      <c r="A11507" t="s">
        <v>45471</v>
      </c>
      <c r="B11507" t="s">
        <v>45472</v>
      </c>
      <c r="D11507" t="str">
        <f t="shared" si="179"/>
        <v>K3088C47PS CS NSF PARTICIPANT SUP SaTC Electronic K3088C47PS</v>
      </c>
    </row>
    <row r="11508" spans="1:4">
      <c r="A11508" t="s">
        <v>45473</v>
      </c>
      <c r="B11508" t="s">
        <v>45474</v>
      </c>
      <c r="D11508" t="str">
        <f t="shared" si="179"/>
        <v>K30JMDENZ0 ECE MUNDAY ENG QUANTUM FLUCTUATIONS ENZ K30JMDENZ0</v>
      </c>
    </row>
    <row r="11509" spans="1:4">
      <c r="A11509" t="s">
        <v>45475</v>
      </c>
      <c r="B11509" t="s">
        <v>45476</v>
      </c>
      <c r="D11509" t="str">
        <f t="shared" si="179"/>
        <v>KS0HOGD854 MED IMHO GANDARA ASTEX PHARMA KS0HOGD854</v>
      </c>
    </row>
    <row r="11510" spans="1:4">
      <c r="A11510" t="s">
        <v>45477</v>
      </c>
      <c r="B11510" t="s">
        <v>45478</v>
      </c>
      <c r="D11510" t="str">
        <f t="shared" si="179"/>
        <v>K30TERC223 TENV Forest Svc 2020 Gene Conservation K30TERC223</v>
      </c>
    </row>
    <row r="11511" spans="1:4">
      <c r="A11511" t="s">
        <v>45479</v>
      </c>
      <c r="B11511" t="s">
        <v>45480</v>
      </c>
      <c r="D11511" t="str">
        <f t="shared" si="179"/>
        <v>KS0HOCM201 MED IMHO CHEN UCSF NIMHHD KS0HOCM201</v>
      </c>
    </row>
    <row r="11512" spans="1:4">
      <c r="A11512" t="s">
        <v>45481</v>
      </c>
      <c r="B11512" t="s">
        <v>45482</v>
      </c>
      <c r="D11512" t="str">
        <f t="shared" si="179"/>
        <v>K30ESF0003 ECE SEKER NSF DMR TMRP K30ESF0003</v>
      </c>
    </row>
    <row r="11513" spans="1:4">
      <c r="A11513" t="s">
        <v>45483</v>
      </c>
      <c r="B11513" t="s">
        <v>45484</v>
      </c>
      <c r="D11513" t="str">
        <f t="shared" si="179"/>
        <v>K30JMESNSF MSE MASON SEKER NSF DMR TMRP K30JMESNSF</v>
      </c>
    </row>
    <row r="11514" spans="1:4">
      <c r="A11514" t="s">
        <v>45485</v>
      </c>
      <c r="B11514" t="s">
        <v>45486</v>
      </c>
      <c r="D11514" t="str">
        <f t="shared" si="179"/>
        <v>KS0HOKK834 MED IMHO LI ABBVIE INC M17 327 KS0HOKK834</v>
      </c>
    </row>
    <row r="11515" spans="1:4">
      <c r="A11515" t="s">
        <v>45487</v>
      </c>
      <c r="B11515" t="s">
        <v>45488</v>
      </c>
      <c r="D11515" t="str">
        <f t="shared" si="179"/>
        <v>K30CHENC80 LAWR NASA HEADQUARTERS 88C80 K30CHENC80</v>
      </c>
    </row>
    <row r="11516" spans="1:4">
      <c r="A11516" t="s">
        <v>45489</v>
      </c>
      <c r="B11516" t="s">
        <v>45490</v>
      </c>
      <c r="D11516" t="str">
        <f t="shared" si="179"/>
        <v>KS0HOAR802 MED IMHO ARORA ELI LILLY CO KS0HOAR802</v>
      </c>
    </row>
    <row r="11517" spans="1:4">
      <c r="A11517" t="s">
        <v>45491</v>
      </c>
      <c r="B11517" t="s">
        <v>45492</v>
      </c>
      <c r="D11517" t="str">
        <f t="shared" si="179"/>
        <v>K30ALVANIH ANS Van Eenennaam NIH K30ALVANIH</v>
      </c>
    </row>
    <row r="11518" spans="1:4">
      <c r="A11518" t="s">
        <v>45493</v>
      </c>
      <c r="B11518" t="s">
        <v>45494</v>
      </c>
      <c r="D11518" t="str">
        <f t="shared" si="179"/>
        <v>K30LAIDD20 Abbeduto IDDRC 2020 2021 K30LAIDD20</v>
      </c>
    </row>
    <row r="11519" spans="1:4">
      <c r="A11519" t="s">
        <v>45495</v>
      </c>
      <c r="B11519" t="s">
        <v>45496</v>
      </c>
      <c r="D11519" t="str">
        <f t="shared" si="179"/>
        <v>KS0LAIDD20 Abbeduto IDDRC 2020 2021 KS0LAIDD20</v>
      </c>
    </row>
    <row r="11520" spans="1:4">
      <c r="A11520" t="s">
        <v>45497</v>
      </c>
      <c r="B11520" t="s">
        <v>45498</v>
      </c>
      <c r="D11520" t="str">
        <f t="shared" si="179"/>
        <v>KS0LAIDD21 Abbeduto IDDRC 2021 2022 KS0LAIDD21</v>
      </c>
    </row>
    <row r="11521" spans="1:4">
      <c r="A11521" t="s">
        <v>45499</v>
      </c>
      <c r="B11521" t="s">
        <v>45500</v>
      </c>
      <c r="D11521" t="str">
        <f t="shared" si="179"/>
        <v>KS0LAIDD22 Abbeduto IDDRC 2022 2023 KS0LAIDD22</v>
      </c>
    </row>
    <row r="11522" spans="1:4">
      <c r="A11522" t="s">
        <v>45501</v>
      </c>
      <c r="B11522" t="s">
        <v>45502</v>
      </c>
      <c r="D11522" t="str">
        <f t="shared" si="179"/>
        <v>KS0LAIDD24 Abbeduto IDDRC FY24 KS0LAIDD24</v>
      </c>
    </row>
    <row r="11523" spans="1:4">
      <c r="A11523" t="s">
        <v>45503</v>
      </c>
      <c r="B11523" t="s">
        <v>45504</v>
      </c>
      <c r="D11523" t="str">
        <f t="shared" ref="D11523:D11586" si="180">A11523&amp;" "&amp;B11523</f>
        <v>KS0LAIDD25 Abbeduto IDDRC FY25 KS0LAIDD25</v>
      </c>
    </row>
    <row r="11524" spans="1:4">
      <c r="A11524" t="s">
        <v>45505</v>
      </c>
      <c r="B11524" t="s">
        <v>45506</v>
      </c>
      <c r="D11524" t="str">
        <f t="shared" si="180"/>
        <v>KS0DBFTTH1 MED PHS BENNETT TOOTH STUDY KS0DBFTTH1</v>
      </c>
    </row>
    <row r="11525" spans="1:4">
      <c r="A11525" t="s">
        <v>45507</v>
      </c>
      <c r="B11525" t="s">
        <v>45508</v>
      </c>
      <c r="D11525" t="str">
        <f t="shared" si="180"/>
        <v>KS0DBFTTH2 MED PHS BENNETT TOOTH STUDY KS0DBFTTH2</v>
      </c>
    </row>
    <row r="11526" spans="1:4">
      <c r="A11526" t="s">
        <v>45509</v>
      </c>
      <c r="B11526" t="s">
        <v>45510</v>
      </c>
      <c r="D11526" t="str">
        <f t="shared" si="180"/>
        <v>KS0DBFTTH3 MED PHS BENNETT TOOTH STUDY KS0DBFTTH3</v>
      </c>
    </row>
    <row r="11527" spans="1:4">
      <c r="A11527" t="s">
        <v>45511</v>
      </c>
      <c r="B11527" t="s">
        <v>45512</v>
      </c>
      <c r="D11527" t="str">
        <f t="shared" si="180"/>
        <v>KS0DBFTTH4 MED PHS BENNETT TOOTH STUDY KS0DBFTTH4</v>
      </c>
    </row>
    <row r="11528" spans="1:4">
      <c r="A11528" t="s">
        <v>45513</v>
      </c>
      <c r="B11528" t="s">
        <v>45514</v>
      </c>
      <c r="D11528" t="str">
        <f t="shared" si="180"/>
        <v>KS0DBFTTH5 MED PHS BENNETT TOOTH STUDY KS0DBFTTH5</v>
      </c>
    </row>
    <row r="11529" spans="1:4">
      <c r="A11529" t="s">
        <v>45515</v>
      </c>
      <c r="B11529" t="s">
        <v>45516</v>
      </c>
      <c r="D11529" t="str">
        <f t="shared" si="180"/>
        <v>KS0FLEM010 Data Collection Continuous Temp COVID19 KS0FLEM010</v>
      </c>
    </row>
    <row r="11530" spans="1:4">
      <c r="A11530" t="s">
        <v>45517</v>
      </c>
      <c r="B11530" t="s">
        <v>45518</v>
      </c>
      <c r="D11530" t="str">
        <f t="shared" si="180"/>
        <v>K30MLPCSC1 MLC Placer Ct Superior Courts C000114287 K30MLPCSC1</v>
      </c>
    </row>
    <row r="11531" spans="1:4">
      <c r="A11531" t="s">
        <v>45519</v>
      </c>
      <c r="B11531" t="s">
        <v>45520</v>
      </c>
      <c r="D11531" t="str">
        <f t="shared" si="180"/>
        <v>K30CVTOLL1 Impact of Aryl hydrocarbon receptor K30CVTOLL1</v>
      </c>
    </row>
    <row r="11532" spans="1:4">
      <c r="A11532" t="s">
        <v>45521</v>
      </c>
      <c r="B11532" t="s">
        <v>45522</v>
      </c>
      <c r="D11532" t="str">
        <f t="shared" si="180"/>
        <v>K30FMMCARG AN SCI MITLOEHNER CARGILL RAP MCP K30FMMCARG</v>
      </c>
    </row>
    <row r="11533" spans="1:4">
      <c r="A11533" t="s">
        <v>45523</v>
      </c>
      <c r="B11533" t="s">
        <v>45524</v>
      </c>
      <c r="D11533" t="str">
        <f t="shared" si="180"/>
        <v>K30LUC3329 CMB LUCK NIH R01EY033329 K30LUC3329</v>
      </c>
    </row>
    <row r="11534" spans="1:4">
      <c r="A11534" t="s">
        <v>45525</v>
      </c>
      <c r="B11534" t="s">
        <v>45526</v>
      </c>
      <c r="D11534" t="str">
        <f t="shared" si="180"/>
        <v>KS0PCABPN1 Chadha ABPN SPO A22 2320 KS0PCABPN1</v>
      </c>
    </row>
    <row r="11535" spans="1:4">
      <c r="A11535" t="s">
        <v>45527</v>
      </c>
      <c r="B11535" t="s">
        <v>45528</v>
      </c>
      <c r="D11535" t="str">
        <f t="shared" si="180"/>
        <v>KS0IDTG826 MED IMID THOMPSON F2G LTD F90131 0041 KS0IDTG826</v>
      </c>
    </row>
    <row r="11536" spans="1:4">
      <c r="A11536" t="s">
        <v>45529</v>
      </c>
      <c r="B11536" t="s">
        <v>45530</v>
      </c>
      <c r="D11536" t="str">
        <f t="shared" si="180"/>
        <v>K303879014 Frontier Energy 3 Fuction Hear Pump K303879014</v>
      </c>
    </row>
    <row r="11537" spans="1:4">
      <c r="A11537" t="s">
        <v>45531</v>
      </c>
      <c r="B11537" t="s">
        <v>45532</v>
      </c>
      <c r="D11537" t="str">
        <f t="shared" si="180"/>
        <v>KS0CDRUSH1 DeCarli RUSH RAJAN NIA 05 31 23 KS0CDRUSH1</v>
      </c>
    </row>
    <row r="11538" spans="1:4">
      <c r="A11538" t="s">
        <v>45533</v>
      </c>
      <c r="B11538" t="s">
        <v>45534</v>
      </c>
      <c r="D11538" t="str">
        <f t="shared" si="180"/>
        <v>K30LFSLLP1 Eff 2 18 2022 CDFW Prop 1 K30LFSLLP1</v>
      </c>
    </row>
    <row r="11539" spans="1:4">
      <c r="A11539" t="s">
        <v>45535</v>
      </c>
      <c r="B11539" t="s">
        <v>45536</v>
      </c>
      <c r="D11539" t="str">
        <f t="shared" si="180"/>
        <v>K30CHLSMNF EVE C LANGLEY SIMONS FNDTN 877843 0 K30CHLSMNF</v>
      </c>
    </row>
    <row r="11540" spans="1:4">
      <c r="A11540" t="s">
        <v>45537</v>
      </c>
      <c r="B11540" t="s">
        <v>45538</v>
      </c>
      <c r="D11540" t="str">
        <f t="shared" si="180"/>
        <v>K30NRSCTRI PLB Sinha Calif Tomato Research Inst K30NRSCTRI</v>
      </c>
    </row>
    <row r="11541" spans="1:4">
      <c r="A11541" t="s">
        <v>45539</v>
      </c>
      <c r="B11541" t="s">
        <v>45540</v>
      </c>
      <c r="D11541" t="str">
        <f t="shared" si="180"/>
        <v>K30EXKCAD3 ANS CA Dairy Research Found A22 2107 K30EXKCAD3</v>
      </c>
    </row>
    <row r="11542" spans="1:4">
      <c r="A11542" t="s">
        <v>45541</v>
      </c>
      <c r="B11542" t="s">
        <v>45542</v>
      </c>
      <c r="D11542" t="str">
        <f t="shared" si="180"/>
        <v>K30SCW8D17 12 31 22 Methane Emissions Kebreab K30SCW8D17</v>
      </c>
    </row>
    <row r="11543" spans="1:4">
      <c r="A11543" t="s">
        <v>45543</v>
      </c>
      <c r="B11543" t="s">
        <v>45544</v>
      </c>
      <c r="D11543" t="str">
        <f t="shared" si="180"/>
        <v>K30RHZPATH 06 30 2024 CDRF Pathogen Free Pelletized K30RHZPATH</v>
      </c>
    </row>
    <row r="11544" spans="1:4">
      <c r="A11544" t="s">
        <v>45545</v>
      </c>
      <c r="B11544" t="s">
        <v>45546</v>
      </c>
      <c r="D11544" t="str">
        <f t="shared" si="180"/>
        <v>K30SNCATPR CHE NANDI BioMADE Project Caterpillar K30SNCATPR</v>
      </c>
    </row>
    <row r="11545" spans="1:4">
      <c r="A11545" t="s">
        <v>45547</v>
      </c>
      <c r="B11545" t="s">
        <v>45548</v>
      </c>
      <c r="D11545" t="str">
        <f t="shared" si="180"/>
        <v>K30IR4C5Y1 CDFA PROJ 5 REGISTER CROP 12 24 K30IR4C5Y1</v>
      </c>
    </row>
    <row r="11546" spans="1:4">
      <c r="A11546" t="s">
        <v>45549</v>
      </c>
      <c r="B11546" t="s">
        <v>45550</v>
      </c>
      <c r="D11546" t="str">
        <f t="shared" si="180"/>
        <v>K30V4B33BB Shapiro CDFW Black Bear Health Rsch K30V4B33BB</v>
      </c>
    </row>
    <row r="11547" spans="1:4">
      <c r="A11547" t="s">
        <v>45551</v>
      </c>
      <c r="B11547" t="s">
        <v>45552</v>
      </c>
      <c r="D11547" t="str">
        <f t="shared" si="180"/>
        <v>K30FOXBUBB 9 30 22 Rice Properties Mochi Bubbies K30FOXBUBB</v>
      </c>
    </row>
    <row r="11548" spans="1:4">
      <c r="A11548" t="s">
        <v>45553</v>
      </c>
      <c r="B11548" t="s">
        <v>45554</v>
      </c>
      <c r="D11548" t="str">
        <f t="shared" si="180"/>
        <v>K30OSM8D25 NCPN Quality Plan S001450 8 31 23 K30OSM8D25</v>
      </c>
    </row>
    <row r="11549" spans="1:4">
      <c r="A11549" t="s">
        <v>45555</v>
      </c>
      <c r="B11549" t="s">
        <v>45556</v>
      </c>
      <c r="D11549" t="str">
        <f t="shared" si="180"/>
        <v>K30CNSCMK1 CNS KEESHEN NIMH F31MH130187 FINA K30CNSCMK1</v>
      </c>
    </row>
    <row r="11550" spans="1:4">
      <c r="A11550" t="s">
        <v>45557</v>
      </c>
      <c r="B11550" t="s">
        <v>45558</v>
      </c>
      <c r="D11550" t="str">
        <f t="shared" si="180"/>
        <v>K30CNSCMK2 CNS KEESHEN F31MH130187 INST ALLOW K30CNSCMK2</v>
      </c>
    </row>
    <row r="11551" spans="1:4">
      <c r="A11551" t="s">
        <v>45559</v>
      </c>
      <c r="B11551" t="s">
        <v>45560</v>
      </c>
      <c r="D11551" t="str">
        <f t="shared" si="180"/>
        <v>K30CNSCMK3 CNS KEESHEN NIMH F31MH130187 FINA K30CNSCMK3</v>
      </c>
    </row>
    <row r="11552" spans="1:4">
      <c r="A11552" t="s">
        <v>45561</v>
      </c>
      <c r="B11552" t="s">
        <v>45562</v>
      </c>
      <c r="D11552" t="str">
        <f t="shared" si="180"/>
        <v>K30CNSCMK4 CNS KEESHEN F31MH130187 INST ALLOW K30CNSCMK4</v>
      </c>
    </row>
    <row r="11553" spans="1:4">
      <c r="A11553" t="s">
        <v>45563</v>
      </c>
      <c r="B11553" t="s">
        <v>45564</v>
      </c>
      <c r="D11553" t="str">
        <f t="shared" si="180"/>
        <v>KS0LAMASS1 MED PSYCH Abbeduto Mass 530879 KS0LAMASS1</v>
      </c>
    </row>
    <row r="11554" spans="1:4">
      <c r="A11554" t="s">
        <v>45565</v>
      </c>
      <c r="B11554" t="s">
        <v>45566</v>
      </c>
      <c r="D11554" t="str">
        <f t="shared" si="180"/>
        <v>KS0LAMASS2 MED PSYCH Abbeduto Mass 530879 KS0LAMASS2</v>
      </c>
    </row>
    <row r="11555" spans="1:4">
      <c r="A11555" t="s">
        <v>45567</v>
      </c>
      <c r="B11555" t="s">
        <v>45568</v>
      </c>
      <c r="D11555" t="str">
        <f t="shared" si="180"/>
        <v>KS0LAMASS3 MED PSYCH Abbeduto Mass 530879 KS0LAMASS3</v>
      </c>
    </row>
    <row r="11556" spans="1:4">
      <c r="A11556" t="s">
        <v>45569</v>
      </c>
      <c r="B11556" t="s">
        <v>45570</v>
      </c>
      <c r="D11556" t="str">
        <f t="shared" si="180"/>
        <v>KS0TPVANC1 Vanderbilt subaward Palmieiri Clinical KS0TPVANC1</v>
      </c>
    </row>
    <row r="11557" spans="1:4">
      <c r="A11557" t="s">
        <v>45571</v>
      </c>
      <c r="B11557" t="s">
        <v>45572</v>
      </c>
      <c r="D11557" t="str">
        <f t="shared" si="180"/>
        <v>KS0TPVANU1 Vanderbilt subaward Palmieiri KS0TPVANU1</v>
      </c>
    </row>
    <row r="11558" spans="1:4">
      <c r="A11558" t="s">
        <v>45573</v>
      </c>
      <c r="B11558" t="s">
        <v>45574</v>
      </c>
      <c r="D11558" t="str">
        <f t="shared" si="180"/>
        <v>K30SJRUBI1 SFIT RECONSTRUCT EVOLUTION PHOTOSYNTHES K30SJRUBI1</v>
      </c>
    </row>
    <row r="11559" spans="1:4">
      <c r="A11559" t="s">
        <v>45575</v>
      </c>
      <c r="B11559" t="s">
        <v>45576</v>
      </c>
      <c r="D11559" t="str">
        <f t="shared" si="180"/>
        <v>K30H3NAMES MAE M Hafez 80NSSC22M0066 K30H3NAMES</v>
      </c>
    </row>
    <row r="11560" spans="1:4">
      <c r="A11560" t="s">
        <v>45577</v>
      </c>
      <c r="B11560" t="s">
        <v>45578</v>
      </c>
      <c r="D11560" t="str">
        <f t="shared" si="180"/>
        <v>K30LYB8D33 LAWR Lybrand LLN Advancing carbon K30LYB8D33</v>
      </c>
    </row>
    <row r="11561" spans="1:4">
      <c r="A11561" t="s">
        <v>45579</v>
      </c>
      <c r="B11561" t="s">
        <v>45580</v>
      </c>
      <c r="D11561" t="str">
        <f t="shared" si="180"/>
        <v>K30APSPR91 PS BLANCO PISTACHIO 2022 23 K30APSPR91</v>
      </c>
    </row>
    <row r="11562" spans="1:4">
      <c r="A11562" t="s">
        <v>45581</v>
      </c>
      <c r="B11562" t="s">
        <v>45582</v>
      </c>
      <c r="D11562" t="str">
        <f t="shared" si="180"/>
        <v>K30APSPR96 PS MARINO PISTACHIO 2022 23 K30APSPR96</v>
      </c>
    </row>
    <row r="11563" spans="1:4">
      <c r="A11563" t="s">
        <v>45583</v>
      </c>
      <c r="B11563" t="s">
        <v>45584</v>
      </c>
      <c r="D11563" t="str">
        <f t="shared" si="180"/>
        <v>K30APSPR98 PS BLANCO PISTACHIO HULL RIPENING K30APSPR98</v>
      </c>
    </row>
    <row r="11564" spans="1:4">
      <c r="A11564" t="s">
        <v>45585</v>
      </c>
      <c r="B11564" t="s">
        <v>45586</v>
      </c>
      <c r="D11564" t="str">
        <f t="shared" si="180"/>
        <v>K30APSPR90 PS DRAKAKAKI CPRB DISSECTION OF PISTACHI K30APSPR90</v>
      </c>
    </row>
    <row r="11565" spans="1:4">
      <c r="A11565" t="s">
        <v>45587</v>
      </c>
      <c r="B11565" t="s">
        <v>45588</v>
      </c>
      <c r="D11565" t="str">
        <f t="shared" si="180"/>
        <v>K30APSPR94 PS PJBROWN 2022 CPRB PIP K30APSPR94</v>
      </c>
    </row>
    <row r="11566" spans="1:4">
      <c r="A11566" t="s">
        <v>45589</v>
      </c>
      <c r="B11566" t="s">
        <v>45590</v>
      </c>
      <c r="D11566" t="str">
        <f t="shared" si="180"/>
        <v>K30APSPR93 PS PJBROWN 2022 CPRB ROOTSTOCK BREEDING K30APSPR93</v>
      </c>
    </row>
    <row r="11567" spans="1:4">
      <c r="A11567" t="s">
        <v>45591</v>
      </c>
      <c r="B11567" t="s">
        <v>45592</v>
      </c>
      <c r="D11567" t="str">
        <f t="shared" si="180"/>
        <v>K30APSJ114 PS MONROE CPRB 2022 FINA K30APSJ114</v>
      </c>
    </row>
    <row r="11568" spans="1:4">
      <c r="A11568" t="s">
        <v>45593</v>
      </c>
      <c r="B11568" t="s">
        <v>45594</v>
      </c>
      <c r="D11568" t="str">
        <f t="shared" si="180"/>
        <v>K30APSPR92 PS MONROE CPRB PISTACHIO PAN GENOME K30APSPR92</v>
      </c>
    </row>
    <row r="11569" spans="1:4">
      <c r="A11569" t="s">
        <v>45595</v>
      </c>
      <c r="B11569" t="s">
        <v>45596</v>
      </c>
      <c r="D11569" t="str">
        <f t="shared" si="180"/>
        <v>K30APSPR95 PS Tian CPRB PISTACHIO 2 28 2023 K30APSPR95</v>
      </c>
    </row>
    <row r="11570" spans="1:4">
      <c r="A11570" t="s">
        <v>45597</v>
      </c>
      <c r="B11570" t="s">
        <v>45598</v>
      </c>
      <c r="D11570" t="str">
        <f t="shared" si="180"/>
        <v>KS0HOWT309 MED IMHO WUN UCSF 13289sc KS0HOWT309</v>
      </c>
    </row>
    <row r="11571" spans="1:4">
      <c r="A11571" t="s">
        <v>45599</v>
      </c>
      <c r="B11571" t="s">
        <v>45600</v>
      </c>
      <c r="D11571" t="str">
        <f t="shared" si="180"/>
        <v>K30FPT8D43 CPRB Rootstock Breeding 22 23 K30FPT8D43</v>
      </c>
    </row>
    <row r="11572" spans="1:4">
      <c r="A11572" t="s">
        <v>45601</v>
      </c>
      <c r="B11572" t="s">
        <v>45602</v>
      </c>
      <c r="D11572" t="str">
        <f t="shared" si="180"/>
        <v>KS0HOLT302 MED IMHO LI STANFORD R01 62703383 189734 KS0HOLT302</v>
      </c>
    </row>
    <row r="11573" spans="1:4">
      <c r="A11573" t="s">
        <v>45603</v>
      </c>
      <c r="B11573" t="s">
        <v>45604</v>
      </c>
      <c r="D11573" t="str">
        <f t="shared" si="180"/>
        <v>KS0HOLT303 MED IMHO LI STANFORD R01 62703383 189734 KS0HOLT303</v>
      </c>
    </row>
    <row r="11574" spans="1:4">
      <c r="A11574" t="s">
        <v>45605</v>
      </c>
      <c r="B11574" t="s">
        <v>45606</v>
      </c>
      <c r="D11574" t="str">
        <f t="shared" si="180"/>
        <v>KS0EDKC710 MED IMED KEENAN SONG BROWN 9 KS0EDKC710</v>
      </c>
    </row>
    <row r="11575" spans="1:4">
      <c r="A11575" t="s">
        <v>45607</v>
      </c>
      <c r="B11575" t="s">
        <v>45608</v>
      </c>
      <c r="D11575" t="str">
        <f t="shared" si="180"/>
        <v>KS0SONGB22 MED FCM FY 22 25 SONG BROWN GRANT KS0SONGB22</v>
      </c>
    </row>
    <row r="11576" spans="1:4">
      <c r="A11576" t="s">
        <v>45609</v>
      </c>
      <c r="B11576" t="s">
        <v>45610</v>
      </c>
      <c r="D11576" t="str">
        <f t="shared" si="180"/>
        <v>K30SMO21T1 SMO San Mateo GENT 2021 53 C000114219 K30SMO21T1</v>
      </c>
    </row>
    <row r="11577" spans="1:4">
      <c r="A11577" t="s">
        <v>45611</v>
      </c>
      <c r="B11577" t="s">
        <v>45612</v>
      </c>
      <c r="D11577" t="str">
        <f t="shared" si="180"/>
        <v>K30LAS21T1 LAS Lassen Co GENT 2021 15 C000114245 K30LAS21T1</v>
      </c>
    </row>
    <row r="11578" spans="1:4">
      <c r="A11578" t="s">
        <v>45613</v>
      </c>
      <c r="B11578" t="s">
        <v>45614</v>
      </c>
      <c r="D11578" t="str">
        <f t="shared" si="180"/>
        <v>KS0STOP192 MED CTSC UCLA STOP COVID19 EXP 03 22 KS0STOP192</v>
      </c>
    </row>
    <row r="11579" spans="1:4">
      <c r="A11579" t="s">
        <v>45615</v>
      </c>
      <c r="B11579" t="s">
        <v>45616</v>
      </c>
      <c r="D11579" t="str">
        <f t="shared" si="180"/>
        <v>KS0STOP193 MED CTSC UCLA STOP COVID19 EXP 07 23 KS0STOP193</v>
      </c>
    </row>
    <row r="11580" spans="1:4">
      <c r="A11580" t="s">
        <v>45617</v>
      </c>
      <c r="B11580" t="s">
        <v>45618</v>
      </c>
      <c r="D11580" t="str">
        <f t="shared" si="180"/>
        <v>KS0STOP194 MED CTSC UCLA STOP COVID19 EXP 03 24 KS0STOP194</v>
      </c>
    </row>
    <row r="11581" spans="1:4">
      <c r="A11581" t="s">
        <v>45619</v>
      </c>
      <c r="B11581" t="s">
        <v>45620</v>
      </c>
      <c r="D11581" t="str">
        <f t="shared" si="180"/>
        <v>K30TJM8D57 Comparing Efficacy of 2 registered strai K30TJM8D57</v>
      </c>
    </row>
    <row r="11582" spans="1:4">
      <c r="A11582" t="s">
        <v>45621</v>
      </c>
      <c r="B11582" t="s">
        <v>45622</v>
      </c>
      <c r="D11582" t="str">
        <f t="shared" si="180"/>
        <v>K30TJM8D58 A survey of fungi producing Ochratoxin A K30TJM8D58</v>
      </c>
    </row>
    <row r="11583" spans="1:4">
      <c r="A11583" t="s">
        <v>45623</v>
      </c>
      <c r="B11583" t="s">
        <v>45624</v>
      </c>
      <c r="D11583" t="str">
        <f t="shared" si="180"/>
        <v>K30TJM8D59 CPRB Quantification and mgmt of fungici K30TJM8D59</v>
      </c>
    </row>
    <row r="11584" spans="1:4">
      <c r="A11584" t="s">
        <v>45625</v>
      </c>
      <c r="B11584" t="s">
        <v>45626</v>
      </c>
      <c r="D11584" t="str">
        <f t="shared" si="180"/>
        <v>K30BPCDZ99 CNPRC TARANTAL MCW U24HG010423 K30BPCDZ99</v>
      </c>
    </row>
    <row r="11585" spans="1:4">
      <c r="A11585" t="s">
        <v>45627</v>
      </c>
      <c r="B11585" t="s">
        <v>45628</v>
      </c>
      <c r="D11585" t="str">
        <f t="shared" si="180"/>
        <v>K30BPCEZ00 CNPRC TARANTAL MCW U24HG010423 K30BPCEZ00</v>
      </c>
    </row>
    <row r="11586" spans="1:4">
      <c r="A11586" t="s">
        <v>45629</v>
      </c>
      <c r="B11586" t="s">
        <v>45630</v>
      </c>
      <c r="D11586" t="str">
        <f t="shared" si="180"/>
        <v>K30NEHJONE SPA NEH RZ 279836 22 NICK JONES K30NEHJONE</v>
      </c>
    </row>
    <row r="11587" spans="1:4">
      <c r="A11587" t="s">
        <v>45631</v>
      </c>
      <c r="B11587" t="s">
        <v>45632</v>
      </c>
      <c r="D11587" t="str">
        <f t="shared" ref="D11587:D11650" si="181">A11587&amp;" "&amp;B11587</f>
        <v>K30MLB8AKO ESP Baskett Nechako White Sturgeon K30MLB8AKO</v>
      </c>
    </row>
    <row r="11588" spans="1:4">
      <c r="A11588" t="s">
        <v>45633</v>
      </c>
      <c r="B11588" t="s">
        <v>45634</v>
      </c>
      <c r="D11588" t="str">
        <f t="shared" si="181"/>
        <v>K30MLBFINA ESP Baskett FINA 88D63 K30MLBFINA</v>
      </c>
    </row>
    <row r="11589" spans="1:4">
      <c r="A11589" t="s">
        <v>45635</v>
      </c>
      <c r="B11589" t="s">
        <v>45636</v>
      </c>
      <c r="D11589" t="str">
        <f t="shared" si="181"/>
        <v>K30JON6667 STSci Final Frontier HST GO 16667 008 K30JON6667</v>
      </c>
    </row>
    <row r="11590" spans="1:4">
      <c r="A11590" t="s">
        <v>45637</v>
      </c>
      <c r="B11590" t="s">
        <v>45638</v>
      </c>
      <c r="D11590" t="str">
        <f t="shared" si="181"/>
        <v>K30JON6773 STSci SNAPshot Legacy HST GO 16773 002 K30JON6773</v>
      </c>
    </row>
    <row r="11591" spans="1:4">
      <c r="A11591" t="s">
        <v>45639</v>
      </c>
      <c r="B11591" t="s">
        <v>45640</v>
      </c>
      <c r="D11591" t="str">
        <f t="shared" si="181"/>
        <v>KS0NT88D66 3 88D66 ABBOTT LABORATORIES CS 2020 00 KS0NT88D66</v>
      </c>
    </row>
    <row r="11592" spans="1:4">
      <c r="A11592" t="s">
        <v>45641</v>
      </c>
      <c r="B11592" t="s">
        <v>45642</v>
      </c>
      <c r="D11592" t="str">
        <f t="shared" si="181"/>
        <v>KS0EFU01U2 FLETCHER U01 UT Genetics 6 30 23 KS0EFU01U2</v>
      </c>
    </row>
    <row r="11593" spans="1:4">
      <c r="A11593" t="s">
        <v>45643</v>
      </c>
      <c r="B11593" t="s">
        <v>45644</v>
      </c>
      <c r="D11593" t="str">
        <f t="shared" si="181"/>
        <v>KS0EFU01U3 FLETCHER U01 UT Genetics 6 30 24 KS0EFU01U3</v>
      </c>
    </row>
    <row r="11594" spans="1:4">
      <c r="A11594" t="s">
        <v>45645</v>
      </c>
      <c r="B11594" t="s">
        <v>45646</v>
      </c>
      <c r="D11594" t="str">
        <f t="shared" si="181"/>
        <v>KS0EFU01UT FLETCHER U01 UT 06 30 22 KS0EFU01UT</v>
      </c>
    </row>
    <row r="11595" spans="1:4">
      <c r="A11595" t="s">
        <v>45647</v>
      </c>
      <c r="B11595" t="s">
        <v>45648</v>
      </c>
      <c r="D11595" t="str">
        <f t="shared" si="181"/>
        <v>KS0VWECHO1 WHEELOCK MED IQ ECHO HD 12 22 KS0VWECHO1</v>
      </c>
    </row>
    <row r="11596" spans="1:4">
      <c r="A11596" t="s">
        <v>45649</v>
      </c>
      <c r="B11596" t="s">
        <v>45650</v>
      </c>
      <c r="D11596" t="str">
        <f t="shared" si="181"/>
        <v>KS0BD88D69 EMORY UNIVERSITY A569724 KS0BD88D69</v>
      </c>
    </row>
    <row r="11597" spans="1:4">
      <c r="A11597" t="s">
        <v>45651</v>
      </c>
      <c r="B11597" t="s">
        <v>45652</v>
      </c>
      <c r="D11597" t="str">
        <f t="shared" si="181"/>
        <v>K30TJM8D70 CPRD Collaborative Pistachio Rootstock K30TJM8D70</v>
      </c>
    </row>
    <row r="11598" spans="1:4">
      <c r="A11598" t="s">
        <v>45653</v>
      </c>
      <c r="B11598" t="s">
        <v>45654</v>
      </c>
      <c r="D11598" t="str">
        <f t="shared" si="181"/>
        <v>K30APSM666 PS LIETH ROBERT LIEN CHEN FAMILYA22 3074 K30APSM666</v>
      </c>
    </row>
    <row r="11599" spans="1:4">
      <c r="A11599" t="s">
        <v>45655</v>
      </c>
      <c r="B11599" t="s">
        <v>45656</v>
      </c>
      <c r="D11599" t="str">
        <f t="shared" si="181"/>
        <v>KS0SS88D73 STAVISKY BURROUGHS WELLCOME FUND 09 26 KS0SS88D73</v>
      </c>
    </row>
    <row r="11600" spans="1:4">
      <c r="A11600" t="s">
        <v>45657</v>
      </c>
      <c r="B11600" t="s">
        <v>45658</v>
      </c>
      <c r="D11600" t="str">
        <f t="shared" si="181"/>
        <v>K30AWKLMT2 JMIE ANNW CAL TROUT T O 33 KLAMATH DAMS K30AWKLMT2</v>
      </c>
    </row>
    <row r="11601" spans="1:4">
      <c r="A11601" t="s">
        <v>45659</v>
      </c>
      <c r="B11601" t="s">
        <v>45660</v>
      </c>
      <c r="D11601" t="str">
        <f t="shared" si="181"/>
        <v>K30RLKLMT2 JMIE RAL1 CAL TROUT T O 33 KLAMATH DAMS K30RLKLMT2</v>
      </c>
    </row>
    <row r="11602" spans="1:4">
      <c r="A11602" t="s">
        <v>45661</v>
      </c>
      <c r="B11602" t="s">
        <v>45662</v>
      </c>
      <c r="D11602" t="str">
        <f t="shared" si="181"/>
        <v>K30MLHPH01 MLC HP HOOD C000114263 K30MLHPH01</v>
      </c>
    </row>
    <row r="11603" spans="1:4">
      <c r="A11603" t="s">
        <v>45663</v>
      </c>
      <c r="B11603" t="s">
        <v>45664</v>
      </c>
      <c r="D11603" t="str">
        <f t="shared" si="181"/>
        <v>KS0PMAM300 MED IMPM AVDALOVIC UPENN R01 KS0PMAM300</v>
      </c>
    </row>
    <row r="11604" spans="1:4">
      <c r="A11604" t="s">
        <v>45665</v>
      </c>
      <c r="B11604" t="s">
        <v>45666</v>
      </c>
      <c r="D11604" t="str">
        <f t="shared" si="181"/>
        <v>K30OFPOLAR LABEL FREE POLAR METABOLITE K30OFPOLAR</v>
      </c>
    </row>
    <row r="11605" spans="1:4">
      <c r="A11605" t="s">
        <v>45667</v>
      </c>
      <c r="B11605" t="s">
        <v>45668</v>
      </c>
      <c r="D11605" t="str">
        <f t="shared" si="181"/>
        <v>K30APSM668 PS INARI AG HEGARTY K30APSM668</v>
      </c>
    </row>
    <row r="11606" spans="1:4">
      <c r="A11606" t="s">
        <v>45669</v>
      </c>
      <c r="B11606" t="s">
        <v>45670</v>
      </c>
      <c r="D11606" t="str">
        <f t="shared" si="181"/>
        <v>K30BAYDATE 9 30 23 Date Paste App Strategies K30BAYDATE</v>
      </c>
    </row>
    <row r="11607" spans="1:4">
      <c r="A11607" t="s">
        <v>45671</v>
      </c>
      <c r="B11607" t="s">
        <v>45672</v>
      </c>
      <c r="D11607" t="str">
        <f t="shared" si="181"/>
        <v>K30CNSTWF2 CNS TRACY WARREN F31MH129135 FINA K30CNSTWF2</v>
      </c>
    </row>
    <row r="11608" spans="1:4">
      <c r="A11608" t="s">
        <v>45673</v>
      </c>
      <c r="B11608" t="s">
        <v>45674</v>
      </c>
      <c r="D11608" t="str">
        <f t="shared" si="181"/>
        <v>K30CNSTWFN CNS TRACY WARREN F31MH129135 FINA K30CNSTWFN</v>
      </c>
    </row>
    <row r="11609" spans="1:4">
      <c r="A11609" t="s">
        <v>45675</v>
      </c>
      <c r="B11609" t="s">
        <v>45676</v>
      </c>
      <c r="D11609" t="str">
        <f t="shared" si="181"/>
        <v>K30CNSTWI2 CNS Tracy Warren F31MH129135 Inst Allow K30CNSTWI2</v>
      </c>
    </row>
    <row r="11610" spans="1:4">
      <c r="A11610" t="s">
        <v>45677</v>
      </c>
      <c r="B11610" t="s">
        <v>45678</v>
      </c>
      <c r="D11610" t="str">
        <f t="shared" si="181"/>
        <v>K30CNSTWIA CNS Tracy Warren F31MH129135 Inst Allow K30CNSTWIA</v>
      </c>
    </row>
    <row r="11611" spans="1:4">
      <c r="A11611" t="s">
        <v>45679</v>
      </c>
      <c r="B11611" t="s">
        <v>45680</v>
      </c>
      <c r="D11611" t="str">
        <f t="shared" si="181"/>
        <v>K30CHERLPC Fermilab Sub No 324489 Feng Zhang LPC K30CHERLPC</v>
      </c>
    </row>
    <row r="11612" spans="1:4">
      <c r="A11612" t="s">
        <v>45681</v>
      </c>
      <c r="B11612" t="s">
        <v>45682</v>
      </c>
      <c r="D11612" t="str">
        <f t="shared" si="181"/>
        <v>K30BKG8ABC ARE Goodrich ALMOND BOARD OF CALIFORNIA K30BKG8ABC</v>
      </c>
    </row>
    <row r="11613" spans="1:4">
      <c r="A11613" t="s">
        <v>45683</v>
      </c>
      <c r="B11613" t="s">
        <v>45684</v>
      </c>
      <c r="D11613" t="str">
        <f t="shared" si="181"/>
        <v>K30SCWEGGS 2 28 23 Pistachio Hull Shell CPRB K30SCWEGGS</v>
      </c>
    </row>
    <row r="11614" spans="1:4">
      <c r="A11614" t="s">
        <v>45685</v>
      </c>
      <c r="B11614" t="s">
        <v>45686</v>
      </c>
      <c r="D11614" t="str">
        <f t="shared" si="181"/>
        <v>KS0DHNFX21 MED PSYCH HESSL NFX 21010101 Sub01 KS0DHNFX21</v>
      </c>
    </row>
    <row r="11615" spans="1:4">
      <c r="A11615" t="s">
        <v>45687</v>
      </c>
      <c r="B11615" t="s">
        <v>45688</v>
      </c>
      <c r="D11615" t="str">
        <f t="shared" si="181"/>
        <v>KS0DHNFX22 MED PSYCH HESSL NFX 21010101 Sub01 KS0DHNFX22</v>
      </c>
    </row>
    <row r="11616" spans="1:4">
      <c r="A11616" t="s">
        <v>45689</v>
      </c>
      <c r="B11616" t="s">
        <v>45690</v>
      </c>
      <c r="D11616" t="str">
        <f t="shared" si="181"/>
        <v>KS0DHNFX23 MED PSYCH HESSL NFX 21010101 Sub01 KS0DHNFX23</v>
      </c>
    </row>
    <row r="11617" spans="1:4">
      <c r="A11617" t="s">
        <v>45691</v>
      </c>
      <c r="B11617" t="s">
        <v>45692</v>
      </c>
      <c r="D11617" t="str">
        <f t="shared" si="181"/>
        <v>K30SC88D98 COMS NSF SaTC 2150716 C SHEN 88D98 K30SC88D98</v>
      </c>
    </row>
    <row r="11618" spans="1:4">
      <c r="A11618" t="s">
        <v>45693</v>
      </c>
      <c r="B11618" t="s">
        <v>45694</v>
      </c>
      <c r="D11618" t="str">
        <f t="shared" si="181"/>
        <v>KS0RHNNEX1 HAGERMAN RUSH NEURONEXT AFQ056 SUB AWARD KS0RHNNEX1</v>
      </c>
    </row>
    <row r="11619" spans="1:4">
      <c r="A11619" t="s">
        <v>45695</v>
      </c>
      <c r="B11619" t="s">
        <v>45696</v>
      </c>
      <c r="D11619" t="str">
        <f t="shared" si="181"/>
        <v>KS0RHNNEX2 HAGERMAN RUSH NEURONEXT AFQ056 SUB AWARD KS0RHNNEX2</v>
      </c>
    </row>
    <row r="11620" spans="1:4">
      <c r="A11620" t="s">
        <v>45697</v>
      </c>
      <c r="B11620" t="s">
        <v>45698</v>
      </c>
      <c r="D11620" t="str">
        <f t="shared" si="181"/>
        <v>KS0RHNNEX3 HAGERMAN RUSH NEURONEXT AFQ056 SUB AWARD KS0RHNNEX3</v>
      </c>
    </row>
    <row r="11621" spans="1:4">
      <c r="A11621" t="s">
        <v>45699</v>
      </c>
      <c r="B11621" t="s">
        <v>45700</v>
      </c>
      <c r="D11621" t="str">
        <f t="shared" si="181"/>
        <v>KS0RHNNEX4 HAGERMAN RUSH NEURONEXT AFQ056 SUB AWARD KS0RHNNEX4</v>
      </c>
    </row>
    <row r="11622" spans="1:4">
      <c r="A11622" t="s">
        <v>45701</v>
      </c>
      <c r="B11622" t="s">
        <v>45702</v>
      </c>
      <c r="D11622" t="str">
        <f t="shared" si="181"/>
        <v>KS0RHNNEX5 HAGERMAN RUSH NEURONEXT AFQ056 SUB AWARD KS0RHNNEX5</v>
      </c>
    </row>
    <row r="11623" spans="1:4">
      <c r="A11623" t="s">
        <v>45703</v>
      </c>
      <c r="B11623" t="s">
        <v>45704</v>
      </c>
      <c r="D11623" t="str">
        <f t="shared" si="181"/>
        <v>K30BPCAZ90 CNPRC Miller UCSF U01 Chapman K30BPCAZ90</v>
      </c>
    </row>
    <row r="11624" spans="1:4">
      <c r="A11624" t="s">
        <v>45705</v>
      </c>
      <c r="B11624" t="s">
        <v>45706</v>
      </c>
      <c r="D11624" t="str">
        <f t="shared" si="181"/>
        <v>K30BPCBZ63 CNPRC Miller UCSF U01 Chapman K30BPCBZ63</v>
      </c>
    </row>
    <row r="11625" spans="1:4">
      <c r="A11625" t="s">
        <v>45707</v>
      </c>
      <c r="B11625" t="s">
        <v>45708</v>
      </c>
      <c r="D11625" t="str">
        <f t="shared" si="181"/>
        <v>K30BPCCZ10 CNPRC Miller UCSF 9746sc K30BPCCZ10</v>
      </c>
    </row>
    <row r="11626" spans="1:4">
      <c r="A11626" t="s">
        <v>45709</v>
      </c>
      <c r="B11626" t="s">
        <v>45710</v>
      </c>
      <c r="D11626" t="str">
        <f t="shared" si="181"/>
        <v>K30BPCCZ59 CNPRC Miller UCSF 9746sc K30BPCCZ59</v>
      </c>
    </row>
    <row r="11627" spans="1:4">
      <c r="A11627" t="s">
        <v>45711</v>
      </c>
      <c r="B11627" t="s">
        <v>45712</v>
      </c>
      <c r="D11627" t="str">
        <f t="shared" si="181"/>
        <v>K30BPCDZ30 CNPRC Miller UCSF 9746sc K30BPCDZ30</v>
      </c>
    </row>
    <row r="11628" spans="1:4">
      <c r="A11628" t="s">
        <v>45713</v>
      </c>
      <c r="B11628" t="s">
        <v>45714</v>
      </c>
      <c r="D11628" t="str">
        <f t="shared" si="181"/>
        <v>K30IMG9C05 CMRB Cucumber Beetle in Melon Production K30IMG9C05</v>
      </c>
    </row>
    <row r="11629" spans="1:4">
      <c r="A11629" t="s">
        <v>45715</v>
      </c>
      <c r="B11629" t="s">
        <v>45716</v>
      </c>
      <c r="D11629" t="str">
        <f t="shared" si="181"/>
        <v>K30YT20DMR MSE TAKAMURA NSF DMR TMRP Field Control K30YT20DMR</v>
      </c>
    </row>
    <row r="11630" spans="1:4">
      <c r="A11630" t="s">
        <v>45717</v>
      </c>
      <c r="B11630" t="s">
        <v>45718</v>
      </c>
      <c r="D11630" t="str">
        <f t="shared" si="181"/>
        <v>K30YTDMRPY MSE TAKAMURA NSF DMR TMRP PAYROLL K30YTDMRPY</v>
      </c>
    </row>
    <row r="11631" spans="1:4">
      <c r="A11631" t="s">
        <v>45719</v>
      </c>
      <c r="B11631" t="s">
        <v>45720</v>
      </c>
      <c r="D11631" t="str">
        <f t="shared" si="181"/>
        <v>K30CHNIHAJ Chem Ames NIH R01GM130925 0 K30CHNIHAJ</v>
      </c>
    </row>
    <row r="11632" spans="1:4">
      <c r="A11632" t="s">
        <v>45721</v>
      </c>
      <c r="B11632" t="s">
        <v>45722</v>
      </c>
      <c r="D11632" t="str">
        <f t="shared" si="181"/>
        <v>K30EAMESC1 AN SCI MAGA NIFA MULTIPLEX GENE EDITING K30EAMESC1</v>
      </c>
    </row>
    <row r="11633" spans="1:4">
      <c r="A11633" t="s">
        <v>45723</v>
      </c>
      <c r="B11633" t="s">
        <v>45724</v>
      </c>
      <c r="D11633" t="str">
        <f t="shared" si="181"/>
        <v>K30EAMSTEM ANS Maga NIH Multiplex Gene Editing K30EAMSTEM</v>
      </c>
    </row>
    <row r="11634" spans="1:4">
      <c r="A11634" t="s">
        <v>45725</v>
      </c>
      <c r="B11634" t="s">
        <v>45726</v>
      </c>
      <c r="D11634" t="str">
        <f t="shared" si="181"/>
        <v>K30PJRESC1 ANS Ross NIH K30PJRESC1</v>
      </c>
    </row>
    <row r="11635" spans="1:4">
      <c r="A11635" t="s">
        <v>45727</v>
      </c>
      <c r="B11635" t="s">
        <v>45728</v>
      </c>
      <c r="D11635" t="str">
        <f t="shared" si="181"/>
        <v>K30SDMNIF1 MMG Diaz Munoz USDA NIFA Real time Water K30SDMNIF1</v>
      </c>
    </row>
    <row r="11636" spans="1:4">
      <c r="A11636" t="s">
        <v>45729</v>
      </c>
      <c r="B11636" t="s">
        <v>45730</v>
      </c>
      <c r="D11636" t="str">
        <f t="shared" si="181"/>
        <v>K30V419RWM Pitesky Real time Waterfowl Mapping App K30V419RWM</v>
      </c>
    </row>
    <row r="11637" spans="1:4">
      <c r="A11637" t="s">
        <v>45731</v>
      </c>
      <c r="B11637" t="s">
        <v>45732</v>
      </c>
      <c r="D11637" t="str">
        <f t="shared" si="181"/>
        <v>K30V419RWS Real time Waterfowl Mapping Subawards K30V419RWS</v>
      </c>
    </row>
    <row r="11638" spans="1:4">
      <c r="A11638" t="s">
        <v>45733</v>
      </c>
      <c r="B11638" t="s">
        <v>45734</v>
      </c>
      <c r="D11638" t="str">
        <f t="shared" si="181"/>
        <v>K30MBCSFTU MCB CSF NIH TUFTS UNIVERSITY K30MBCSFTU</v>
      </c>
    </row>
    <row r="11639" spans="1:4">
      <c r="A11639" t="s">
        <v>45735</v>
      </c>
      <c r="B11639" t="s">
        <v>45736</v>
      </c>
      <c r="D11639" t="str">
        <f t="shared" si="181"/>
        <v>K30DOTJH75 Partnered Pavement Research Center K30DOTJH75</v>
      </c>
    </row>
    <row r="11640" spans="1:4">
      <c r="A11640" t="s">
        <v>45737</v>
      </c>
      <c r="B11640" t="s">
        <v>45738</v>
      </c>
      <c r="D11640" t="str">
        <f t="shared" si="181"/>
        <v>K30DOTJH76 Partnered Pavement Research Center K30DOTJH76</v>
      </c>
    </row>
    <row r="11641" spans="1:4">
      <c r="A11641" t="s">
        <v>45739</v>
      </c>
      <c r="B11641" t="s">
        <v>45740</v>
      </c>
      <c r="D11641" t="str">
        <f t="shared" si="181"/>
        <v>K30APSM603 PS KASSIM BASF CORP MCA UCB We 05312022 K30APSM603</v>
      </c>
    </row>
    <row r="11642" spans="1:4">
      <c r="A11642" t="s">
        <v>45741</v>
      </c>
      <c r="B11642" t="s">
        <v>45742</v>
      </c>
      <c r="D11642" t="str">
        <f t="shared" si="181"/>
        <v>K30KORET01 KORET FOUNDATION AVENUE E K30KORET01</v>
      </c>
    </row>
    <row r="11643" spans="1:4">
      <c r="A11643" t="s">
        <v>45743</v>
      </c>
      <c r="B11643" t="s">
        <v>45744</v>
      </c>
      <c r="D11643" t="str">
        <f t="shared" si="181"/>
        <v>K30KORETGD KORET GRAD FINA ACCT K30KORETGD</v>
      </c>
    </row>
    <row r="11644" spans="1:4">
      <c r="A11644" t="s">
        <v>45745</v>
      </c>
      <c r="B11644" t="s">
        <v>45746</v>
      </c>
      <c r="D11644" t="str">
        <f t="shared" si="181"/>
        <v>K30KORETST KORET FOUNDATION STIP ACCOUNT K30KORETST</v>
      </c>
    </row>
    <row r="11645" spans="1:4">
      <c r="A11645" t="s">
        <v>45747</v>
      </c>
      <c r="B11645" t="s">
        <v>45748</v>
      </c>
      <c r="D11645" t="str">
        <f t="shared" si="181"/>
        <v>KS0AKAMGEN Med Surg Amanda Kirane Amgen trial KS0AKAMGEN</v>
      </c>
    </row>
    <row r="11646" spans="1:4">
      <c r="A11646" t="s">
        <v>45749</v>
      </c>
      <c r="B11646" t="s">
        <v>45750</v>
      </c>
      <c r="D11646" t="str">
        <f t="shared" si="181"/>
        <v>KS0DMFSUS1 MED PHS MIGLIORETTI VERMONT KS0DMFSUS1</v>
      </c>
    </row>
    <row r="11647" spans="1:4">
      <c r="A11647" t="s">
        <v>45751</v>
      </c>
      <c r="B11647" t="s">
        <v>45752</v>
      </c>
      <c r="D11647" t="str">
        <f t="shared" si="181"/>
        <v>K30AQTAH20 Hyslop Tahoe 7 1 20 6 30 21 K30AQTAH20</v>
      </c>
    </row>
    <row r="11648" spans="1:4">
      <c r="A11648" t="s">
        <v>45753</v>
      </c>
      <c r="B11648" t="s">
        <v>45754</v>
      </c>
      <c r="D11648" t="str">
        <f t="shared" si="181"/>
        <v>K30AQTAH21 Hyslop Tahoe 7 1 21 6 30 22 K30AQTAH21</v>
      </c>
    </row>
    <row r="11649" spans="1:4">
      <c r="A11649" t="s">
        <v>45755</v>
      </c>
      <c r="B11649" t="s">
        <v>45756</v>
      </c>
      <c r="D11649" t="str">
        <f t="shared" si="181"/>
        <v>K30AQTAH22 Hyslop Tahoe 7 1 22 6 30 23 K30AQTAH22</v>
      </c>
    </row>
    <row r="11650" spans="1:4">
      <c r="A11650" t="s">
        <v>45757</v>
      </c>
      <c r="B11650" t="s">
        <v>45758</v>
      </c>
      <c r="D11650" t="str">
        <f t="shared" si="181"/>
        <v>KS0ONST501 THORPE S MCMASTER SAFETY 7 31 2023 KS0ONST501</v>
      </c>
    </row>
    <row r="11651" spans="1:4">
      <c r="A11651" t="s">
        <v>45759</v>
      </c>
      <c r="B11651" t="s">
        <v>45760</v>
      </c>
      <c r="D11651" t="str">
        <f t="shared" ref="D11651:D11714" si="182">A11651&amp;" "&amp;B11651</f>
        <v>KS0ERAC640 MERM RUSSELL SAGE FOUND CHARBONNEAU KS0ERAC640</v>
      </c>
    </row>
    <row r="11652" spans="1:4">
      <c r="A11652" t="s">
        <v>45761</v>
      </c>
      <c r="B11652" t="s">
        <v>45762</v>
      </c>
      <c r="D11652" t="str">
        <f t="shared" si="182"/>
        <v>KS0FTCK101 KREULEN DYNANAIL 3 1 2024 KS0FTCK101</v>
      </c>
    </row>
    <row r="11653" spans="1:4">
      <c r="A11653" t="s">
        <v>45763</v>
      </c>
      <c r="B11653" t="s">
        <v>45764</v>
      </c>
      <c r="D11653" t="str">
        <f t="shared" si="182"/>
        <v>KS0LBFCBI1 MED PHS BECKETT LLNL B639943 KS0LBFCBI1</v>
      </c>
    </row>
    <row r="11654" spans="1:4">
      <c r="A11654" t="s">
        <v>45765</v>
      </c>
      <c r="B11654" t="s">
        <v>45766</v>
      </c>
      <c r="D11654" t="str">
        <f t="shared" si="182"/>
        <v>KS0LBFCBI2 MED PHS BECKETT LLNL B639943 KS0LBFCBI2</v>
      </c>
    </row>
    <row r="11655" spans="1:4">
      <c r="A11655" t="s">
        <v>45767</v>
      </c>
      <c r="B11655" t="s">
        <v>45768</v>
      </c>
      <c r="D11655" t="str">
        <f t="shared" si="182"/>
        <v>KS0LBFCBI3 MED PHS BECKETT LLNL B639943 KS0LBFCBI3</v>
      </c>
    </row>
    <row r="11656" spans="1:4">
      <c r="A11656" t="s">
        <v>45769</v>
      </c>
      <c r="B11656" t="s">
        <v>45770</v>
      </c>
      <c r="D11656" t="str">
        <f t="shared" si="182"/>
        <v>KS0LBFCBI4 MED PHS BECKETT LLNL B639943 KS0LBFCBI4</v>
      </c>
    </row>
    <row r="11657" spans="1:4">
      <c r="A11657" t="s">
        <v>45771</v>
      </c>
      <c r="B11657" t="s">
        <v>45772</v>
      </c>
      <c r="D11657" t="str">
        <f t="shared" si="182"/>
        <v>KS0RASW201 ANTONY SPRINGWORKS PROTOCOL MEK NF 201 KS0RASW201</v>
      </c>
    </row>
    <row r="11658" spans="1:4">
      <c r="A11658" t="s">
        <v>45773</v>
      </c>
      <c r="B11658" t="s">
        <v>45774</v>
      </c>
      <c r="D11658" t="str">
        <f t="shared" si="182"/>
        <v>KS0DGABRP2 Med Surg David Greenhalgh ABRUPT 2 KS0DGABRP2</v>
      </c>
    </row>
    <row r="11659" spans="1:4">
      <c r="A11659" t="s">
        <v>45775</v>
      </c>
      <c r="B11659" t="s">
        <v>45776</v>
      </c>
      <c r="D11659" t="str">
        <f t="shared" si="182"/>
        <v>KS0TPABRP2 Med Surg Tina Palmieri ABA Abrupt2 KS0TPABRP2</v>
      </c>
    </row>
    <row r="11660" spans="1:4">
      <c r="A11660" t="s">
        <v>45777</v>
      </c>
      <c r="B11660" t="s">
        <v>45778</v>
      </c>
      <c r="D11660" t="str">
        <f t="shared" si="182"/>
        <v>K30F4MKNIH CEE Kleeman NIH CHARGE study K30F4MKNIH</v>
      </c>
    </row>
    <row r="11661" spans="1:4">
      <c r="A11661" t="s">
        <v>45779</v>
      </c>
      <c r="B11661" t="s">
        <v>45780</v>
      </c>
      <c r="D11661" t="str">
        <f t="shared" si="182"/>
        <v>KS0IHF10CG MED PHS HERTZ PICCIOTTO CHARGE KS0IHF10CG</v>
      </c>
    </row>
    <row r="11662" spans="1:4">
      <c r="A11662" t="s">
        <v>45781</v>
      </c>
      <c r="B11662" t="s">
        <v>45782</v>
      </c>
      <c r="D11662" t="str">
        <f t="shared" si="182"/>
        <v>K30APSF772 PS OKI 2020 CDFA SCMP CLIMATE READY K30APSF772</v>
      </c>
    </row>
    <row r="11663" spans="1:4">
      <c r="A11663" t="s">
        <v>45783</v>
      </c>
      <c r="B11663" t="s">
        <v>45784</v>
      </c>
      <c r="D11663" t="str">
        <f t="shared" si="182"/>
        <v>K30APSFA72 PS OKI 2020 CDFA SCMP CLIMATE READY SUBS K30APSFA72</v>
      </c>
    </row>
    <row r="11664" spans="1:4">
      <c r="A11664" t="s">
        <v>45785</v>
      </c>
      <c r="B11664" t="s">
        <v>45786</v>
      </c>
      <c r="D11664" t="str">
        <f t="shared" si="182"/>
        <v>K302389C66 CS CDTFA Tax audit analysis Tagkopoulos K302389C66</v>
      </c>
    </row>
    <row r="11665" spans="1:4">
      <c r="A11665" t="s">
        <v>45787</v>
      </c>
      <c r="B11665" t="s">
        <v>45788</v>
      </c>
      <c r="D11665" t="str">
        <f t="shared" si="182"/>
        <v>KS0LTCSHL1 A20 2449 Tian CSHL KS0LTCSHL1</v>
      </c>
    </row>
    <row r="11666" spans="1:4">
      <c r="A11666" t="s">
        <v>45789</v>
      </c>
      <c r="B11666" t="s">
        <v>45790</v>
      </c>
      <c r="D11666" t="str">
        <f t="shared" si="182"/>
        <v>KS0LTCSHL2 A20 2449 Tian CSHL KS0LTCSHL2</v>
      </c>
    </row>
    <row r="11667" spans="1:4">
      <c r="A11667" t="s">
        <v>45791</v>
      </c>
      <c r="B11667" t="s">
        <v>45792</v>
      </c>
      <c r="D11667" t="str">
        <f t="shared" si="182"/>
        <v>KS0LTCSHL3 A20 2449 Tian CSHL YR3 KS0LTCSHL3</v>
      </c>
    </row>
    <row r="11668" spans="1:4">
      <c r="A11668" t="s">
        <v>45793</v>
      </c>
      <c r="B11668" t="s">
        <v>45794</v>
      </c>
      <c r="D11668" t="str">
        <f t="shared" si="182"/>
        <v>KS0LTCSHL4 A20 2449 Tian CSHL YR4 KS0LTCSHL4</v>
      </c>
    </row>
    <row r="11669" spans="1:4">
      <c r="A11669" t="s">
        <v>45795</v>
      </c>
      <c r="B11669" t="s">
        <v>45796</v>
      </c>
      <c r="D11669" t="str">
        <f t="shared" si="182"/>
        <v>K30GC89C73 PHIS U ADELAIDE C GILMORE 89C73 K30GC89C73</v>
      </c>
    </row>
    <row r="11670" spans="1:4">
      <c r="A11670" t="s">
        <v>45797</v>
      </c>
      <c r="B11670" t="s">
        <v>45798</v>
      </c>
      <c r="D11670" t="str">
        <f t="shared" si="182"/>
        <v>K30RHYBRID JMIE RHOL CDFW CACHE SLOUGH COMPLEX K30RHYBRID</v>
      </c>
    </row>
    <row r="11671" spans="1:4">
      <c r="A11671" t="s">
        <v>45799</v>
      </c>
      <c r="B11671" t="s">
        <v>45800</v>
      </c>
      <c r="D11671" t="str">
        <f t="shared" si="182"/>
        <v>K30SCOC82A LAWR SCOW NIH SUSTAINABLE DEVELOPMENT K30SCOC82A</v>
      </c>
    </row>
    <row r="11672" spans="1:4">
      <c r="A11672" t="s">
        <v>45801</v>
      </c>
      <c r="B11672" t="s">
        <v>45802</v>
      </c>
      <c r="D11672" t="str">
        <f t="shared" si="182"/>
        <v>K30SCOWC82 LAWR SCOW NIH SUSTAINABLE DEVELOPMENT K30SCOWC82</v>
      </c>
    </row>
    <row r="11673" spans="1:4">
      <c r="A11673" t="s">
        <v>45803</v>
      </c>
      <c r="B11673" t="s">
        <v>45804</v>
      </c>
      <c r="D11673" t="str">
        <f t="shared" si="182"/>
        <v>K30P4SM003 CEE MILLER RICE BOARD TREATMENT K30P4SM003</v>
      </c>
    </row>
    <row r="11674" spans="1:4">
      <c r="A11674" t="s">
        <v>45805</v>
      </c>
      <c r="B11674" t="s">
        <v>45806</v>
      </c>
      <c r="D11674" t="str">
        <f t="shared" si="182"/>
        <v>KS0PMKY804 MED IMPM YONEDA CSA REJUVENAIR KS0PMKY804</v>
      </c>
    </row>
    <row r="11675" spans="1:4">
      <c r="A11675" t="s">
        <v>45807</v>
      </c>
      <c r="B11675" t="s">
        <v>45808</v>
      </c>
      <c r="D11675" t="str">
        <f t="shared" si="182"/>
        <v>KS0PMYK804 MED IMPM YONEDA CSA REJUVENAIR KS0PMYK804</v>
      </c>
    </row>
    <row r="11676" spans="1:4">
      <c r="A11676" t="s">
        <v>45809</v>
      </c>
      <c r="B11676" t="s">
        <v>45810</v>
      </c>
      <c r="D11676" t="str">
        <f t="shared" si="182"/>
        <v>KS0HOKK835 MED IMHO LI GENENTECH ML41591 KS0HOKK835</v>
      </c>
    </row>
    <row r="11677" spans="1:4">
      <c r="A11677" t="s">
        <v>45811</v>
      </c>
      <c r="B11677" t="s">
        <v>45812</v>
      </c>
      <c r="D11677" t="str">
        <f t="shared" si="182"/>
        <v>K30LAZ3608 LAWR LAZCANO AMER VINEYARD FOUND K30LAZ3608</v>
      </c>
    </row>
    <row r="11678" spans="1:4">
      <c r="A11678" t="s">
        <v>45813</v>
      </c>
      <c r="B11678" t="s">
        <v>45814</v>
      </c>
      <c r="D11678" t="str">
        <f t="shared" si="182"/>
        <v>K30AMDMR20 CHE MOULE NSF DMR 2005210 FUND 89C93 K30AMDMR20</v>
      </c>
    </row>
    <row r="11679" spans="1:4">
      <c r="A11679" t="s">
        <v>45815</v>
      </c>
      <c r="B11679" t="s">
        <v>45816</v>
      </c>
      <c r="D11679" t="str">
        <f t="shared" si="182"/>
        <v>K30ZIMDMR2 PHY Zimanyi NSF DMR 2005210 FUND 89C93 K30ZIMDMR2</v>
      </c>
    </row>
    <row r="11680" spans="1:4">
      <c r="A11680" t="s">
        <v>45817</v>
      </c>
      <c r="B11680" t="s">
        <v>45818</v>
      </c>
      <c r="D11680" t="str">
        <f t="shared" si="182"/>
        <v>K30JNS5SAF ESP Sanchirico Sust Alaska Fisheries K30JNS5SAF</v>
      </c>
    </row>
    <row r="11681" spans="1:4">
      <c r="A11681" t="s">
        <v>45819</v>
      </c>
      <c r="B11681" t="s">
        <v>45820</v>
      </c>
      <c r="D11681" t="str">
        <f t="shared" si="182"/>
        <v>K30DKNIFA1 Dinesh Kumar USDA NIFA 2020 67013 31544 K30DKNIFA1</v>
      </c>
    </row>
    <row r="11682" spans="1:4">
      <c r="A11682" t="s">
        <v>45821</v>
      </c>
      <c r="B11682" t="s">
        <v>45822</v>
      </c>
      <c r="D11682" t="str">
        <f t="shared" si="182"/>
        <v>K30SDKNIFA PLB Dinesh Kumar NIFA 2020 67013 31544 K30SDKNIFA</v>
      </c>
    </row>
    <row r="11683" spans="1:4">
      <c r="A11683" t="s">
        <v>45823</v>
      </c>
      <c r="B11683" t="s">
        <v>45824</v>
      </c>
      <c r="D11683" t="str">
        <f t="shared" si="182"/>
        <v>K30V4B33MF Sinnott MAF Sarcocystis Neurona Rsch K30V4B33MF</v>
      </c>
    </row>
    <row r="11684" spans="1:4">
      <c r="A11684" t="s">
        <v>45825</v>
      </c>
      <c r="B11684" t="s">
        <v>45826</v>
      </c>
      <c r="D11684" t="str">
        <f t="shared" si="182"/>
        <v>K30V7B33MF Sinnott MAF Sarcocystis Neurona Rsch K30V7B33MF</v>
      </c>
    </row>
    <row r="11685" spans="1:4">
      <c r="A11685" t="s">
        <v>45827</v>
      </c>
      <c r="B11685" t="s">
        <v>45828</v>
      </c>
      <c r="D11685" t="str">
        <f t="shared" si="182"/>
        <v>K30VPCEZ01 CNPRC Amaral Angelman Syndrome A22 3105 K30VPCEZ01</v>
      </c>
    </row>
    <row r="11686" spans="1:4">
      <c r="A11686" t="s">
        <v>45829</v>
      </c>
      <c r="B11686" t="s">
        <v>45830</v>
      </c>
      <c r="D11686" t="str">
        <f t="shared" si="182"/>
        <v>KS0LRMOTIO RANDALL DECIPHERA PHARMA 06 01 2025 KS0LRMOTIO</v>
      </c>
    </row>
    <row r="11687" spans="1:4">
      <c r="A11687" t="s">
        <v>45831</v>
      </c>
      <c r="B11687" t="s">
        <v>45832</v>
      </c>
      <c r="D11687" t="str">
        <f t="shared" si="182"/>
        <v>K30SBCTRI0 Brady CTRI 2022 K30SBCTRI0</v>
      </c>
    </row>
    <row r="11688" spans="1:4">
      <c r="A11688" t="s">
        <v>45833</v>
      </c>
      <c r="B11688" t="s">
        <v>45834</v>
      </c>
      <c r="D11688" t="str">
        <f t="shared" si="182"/>
        <v>K30GT89D10 SOCS STATE OF CA T GRATTET 89D10 K30GT89D10</v>
      </c>
    </row>
    <row r="11689" spans="1:4">
      <c r="A11689" t="s">
        <v>45835</v>
      </c>
      <c r="B11689" t="s">
        <v>45836</v>
      </c>
      <c r="D11689" t="str">
        <f t="shared" si="182"/>
        <v>KS0NAPDHIP MED PHS ANDERSON UCB LINGNAN KS0NAPDHIP</v>
      </c>
    </row>
    <row r="11690" spans="1:4">
      <c r="A11690" t="s">
        <v>45837</v>
      </c>
      <c r="B11690" t="s">
        <v>45838</v>
      </c>
      <c r="D11690" t="str">
        <f t="shared" si="182"/>
        <v>K30V419IAS Busch Antibiotic Stewardship Research K30V419IAS</v>
      </c>
    </row>
    <row r="11691" spans="1:4">
      <c r="A11691" t="s">
        <v>45839</v>
      </c>
      <c r="B11691" t="s">
        <v>45840</v>
      </c>
      <c r="D11691" t="str">
        <f t="shared" si="182"/>
        <v>KS0NJPLSNH JOYCE PLS Natural History PNHS 7 31 23 KS0NJPLSNH</v>
      </c>
    </row>
    <row r="11692" spans="1:4">
      <c r="A11692" t="s">
        <v>45841</v>
      </c>
      <c r="B11692" t="s">
        <v>45842</v>
      </c>
      <c r="D11692" t="str">
        <f t="shared" si="182"/>
        <v>K30IHMIRC1 Advance Genomic Tools for Peppermint Imp K30IHMIRC1</v>
      </c>
    </row>
    <row r="11693" spans="1:4">
      <c r="A11693" t="s">
        <v>45843</v>
      </c>
      <c r="B11693" t="s">
        <v>45844</v>
      </c>
      <c r="D11693" t="str">
        <f t="shared" si="182"/>
        <v>KS0MZAFOSR ZHAO AFOSR DURIP 2022 2023 KS0MZAFOSR</v>
      </c>
    </row>
    <row r="11694" spans="1:4">
      <c r="A11694" t="s">
        <v>45845</v>
      </c>
      <c r="B11694" t="s">
        <v>45846</v>
      </c>
      <c r="D11694" t="str">
        <f t="shared" si="182"/>
        <v>K30CNSBW10 CNS WILTGEN 1R21DA055440 NIDA K30CNSBW10</v>
      </c>
    </row>
    <row r="11695" spans="1:4">
      <c r="A11695" t="s">
        <v>45847</v>
      </c>
      <c r="B11695" t="s">
        <v>45848</v>
      </c>
      <c r="D11695" t="str">
        <f t="shared" si="182"/>
        <v>KS0ERJT507 MERM WAYNE STATE BEEPER JOHNSON KS0ERJT507</v>
      </c>
    </row>
    <row r="11696" spans="1:4">
      <c r="A11696" t="s">
        <v>45849</v>
      </c>
      <c r="B11696" t="s">
        <v>45850</v>
      </c>
      <c r="D11696" t="str">
        <f t="shared" si="182"/>
        <v>KS0ERJT508 MERM WAYNE STATE BEEPER JOHNSON KS0ERJT508</v>
      </c>
    </row>
    <row r="11697" spans="1:4">
      <c r="A11697" t="s">
        <v>45851</v>
      </c>
      <c r="B11697" t="s">
        <v>45852</v>
      </c>
      <c r="D11697" t="str">
        <f t="shared" si="182"/>
        <v>KS0ERJT513 MERM WAYNE STATE BEEPER JOHNSON main KS0ERJT513</v>
      </c>
    </row>
    <row r="11698" spans="1:4">
      <c r="A11698" t="s">
        <v>45853</v>
      </c>
      <c r="B11698" t="s">
        <v>45854</v>
      </c>
      <c r="D11698" t="str">
        <f t="shared" si="182"/>
        <v>KS0ERJT514 MERM WAYNE STATE BEEPER JOHNSON patient KS0ERJT514</v>
      </c>
    </row>
    <row r="11699" spans="1:4">
      <c r="A11699" t="s">
        <v>45855</v>
      </c>
      <c r="B11699" t="s">
        <v>45856</v>
      </c>
      <c r="D11699" t="str">
        <f t="shared" si="182"/>
        <v>K30CNSLF00 CNS LINDSEY FELTH INST ALLOWANCE K30CNSLF00</v>
      </c>
    </row>
    <row r="11700" spans="1:4">
      <c r="A11700" t="s">
        <v>45857</v>
      </c>
      <c r="B11700" t="s">
        <v>45858</v>
      </c>
      <c r="D11700" t="str">
        <f t="shared" si="182"/>
        <v>K30CNSLF01 CNS LINDSEY FELTH F31DA056222 FINA K30CNSLF01</v>
      </c>
    </row>
    <row r="11701" spans="1:4">
      <c r="A11701" t="s">
        <v>45859</v>
      </c>
      <c r="B11701" t="s">
        <v>45860</v>
      </c>
      <c r="D11701" t="str">
        <f t="shared" si="182"/>
        <v>K30CNSLF02 CNS LINDSEY FELTH F31DA056222 FINA K30CNSLF02</v>
      </c>
    </row>
    <row r="11702" spans="1:4">
      <c r="A11702" t="s">
        <v>45861</v>
      </c>
      <c r="B11702" t="s">
        <v>45862</v>
      </c>
      <c r="D11702" t="str">
        <f t="shared" si="182"/>
        <v>K30CNSLFIA CNS LINDSEY FELTH INST ALLOWANCE K30CNSLFIA</v>
      </c>
    </row>
    <row r="11703" spans="1:4">
      <c r="A11703" t="s">
        <v>45863</v>
      </c>
      <c r="B11703" t="s">
        <v>45864</v>
      </c>
      <c r="D11703" t="str">
        <f t="shared" si="182"/>
        <v>K30CNSAW00 CNS ASHLEY WILLIAMS R36MH130100 K30CNSAW00</v>
      </c>
    </row>
    <row r="11704" spans="1:4">
      <c r="A11704" t="s">
        <v>45865</v>
      </c>
      <c r="B11704" t="s">
        <v>45866</v>
      </c>
      <c r="D11704" t="str">
        <f t="shared" si="182"/>
        <v>K30LRSGFIA NPB Smith The Good Food Institute Award K30LRSGFIA</v>
      </c>
    </row>
    <row r="11705" spans="1:4">
      <c r="A11705" t="s">
        <v>45867</v>
      </c>
      <c r="B11705" t="s">
        <v>45868</v>
      </c>
      <c r="D11705" t="str">
        <f t="shared" si="182"/>
        <v>K30FAA0001 FAA CRRSA Airport Grant K30FAA0001</v>
      </c>
    </row>
    <row r="11706" spans="1:4">
      <c r="A11706" t="s">
        <v>45869</v>
      </c>
      <c r="B11706" t="s">
        <v>45870</v>
      </c>
      <c r="D11706" t="str">
        <f t="shared" si="182"/>
        <v>KS0KFPHRF1 STEM FINK PITT HOPKINS RF KS0KFPHRF1</v>
      </c>
    </row>
    <row r="11707" spans="1:4">
      <c r="A11707" t="s">
        <v>45871</v>
      </c>
      <c r="B11707" t="s">
        <v>45872</v>
      </c>
      <c r="D11707" t="str">
        <f t="shared" si="182"/>
        <v>K30L33046J LAW JOHN PAUL STEVENS FELLOWSHIP GRANT K30L33046J</v>
      </c>
    </row>
    <row r="11708" spans="1:4">
      <c r="A11708" t="s">
        <v>45873</v>
      </c>
      <c r="B11708" t="s">
        <v>45874</v>
      </c>
      <c r="D11708" t="str">
        <f t="shared" si="182"/>
        <v>K30APSFB05 PS YOUNG NSF COLLABORATIVE RES 08312027 K30APSFB05</v>
      </c>
    </row>
    <row r="11709" spans="1:4">
      <c r="A11709" t="s">
        <v>45875</v>
      </c>
      <c r="B11709" t="s">
        <v>45876</v>
      </c>
      <c r="D11709" t="str">
        <f t="shared" si="182"/>
        <v>KS0JMRPPN1 MARCIN REGIONAL PED PANDEMIC NETWORK KS0JMRPPN1</v>
      </c>
    </row>
    <row r="11710" spans="1:4">
      <c r="A11710" t="s">
        <v>45877</v>
      </c>
      <c r="B11710" t="s">
        <v>45878</v>
      </c>
      <c r="D11710" t="str">
        <f t="shared" si="182"/>
        <v>K304873279 ARB Measuring the Emissions K304873279</v>
      </c>
    </row>
    <row r="11711" spans="1:4">
      <c r="A11711" t="s">
        <v>45879</v>
      </c>
      <c r="B11711" t="s">
        <v>45880</v>
      </c>
      <c r="D11711" t="str">
        <f t="shared" si="182"/>
        <v>K30KMCSR01 BME Moxon NIH Sub from Mount Sinai K30KMCSR01</v>
      </c>
    </row>
    <row r="11712" spans="1:4">
      <c r="A11712" t="s">
        <v>45881</v>
      </c>
      <c r="B11712" t="s">
        <v>45882</v>
      </c>
      <c r="D11712" t="str">
        <f t="shared" si="182"/>
        <v>K30KMMSR02 BME Moxon NIH Sub from Mount Sinai Y2 K30KMMSR02</v>
      </c>
    </row>
    <row r="11713" spans="1:4">
      <c r="A11713" t="s">
        <v>45883</v>
      </c>
      <c r="B11713" t="s">
        <v>45884</v>
      </c>
      <c r="D11713" t="str">
        <f t="shared" si="182"/>
        <v>K30GMBMOSD GEL BILLEN METASTABLE OLIVINE K30GMBMOSD</v>
      </c>
    </row>
    <row r="11714" spans="1:4">
      <c r="A11714" t="s">
        <v>45885</v>
      </c>
      <c r="B11714" t="s">
        <v>45886</v>
      </c>
      <c r="D11714" t="str">
        <f t="shared" si="182"/>
        <v>K30SUNPPEH 9 29 25 PPE for Healthcare Workers Iowa K30SUNPPEH</v>
      </c>
    </row>
    <row r="11715" spans="1:4">
      <c r="A11715" t="s">
        <v>45887</v>
      </c>
      <c r="B11715" t="s">
        <v>45888</v>
      </c>
      <c r="D11715" t="str">
        <f t="shared" ref="D11715:D11778" si="183">A11715&amp;" "&amp;B11715</f>
        <v>KS0SLSNGB2 DR LIS SONG BROWN RESIDENCY GRANT 2 KS0SLSNGB2</v>
      </c>
    </row>
    <row r="11716" spans="1:4">
      <c r="A11716" t="s">
        <v>45889</v>
      </c>
      <c r="B11716" t="s">
        <v>45890</v>
      </c>
      <c r="D11716" t="str">
        <f t="shared" si="183"/>
        <v>KS0CACN506 MED IMCA CHIAMVIMONVAT JANSSEN HRT DAY19 KS0CACN506</v>
      </c>
    </row>
    <row r="11717" spans="1:4">
      <c r="A11717" t="s">
        <v>45891</v>
      </c>
      <c r="B11717" t="s">
        <v>45892</v>
      </c>
      <c r="D11717" t="str">
        <f t="shared" si="183"/>
        <v>K30FAA0002 FAA CARES Act Grant K30FAA0002</v>
      </c>
    </row>
    <row r="11718" spans="1:4">
      <c r="A11718" t="s">
        <v>45893</v>
      </c>
      <c r="B11718" t="s">
        <v>45894</v>
      </c>
      <c r="D11718" t="str">
        <f t="shared" si="183"/>
        <v>KS0DBBHMIP BLACKER DHCS BEHAVIORAL HEALTH MIP KS0DBBHMIP</v>
      </c>
    </row>
    <row r="11719" spans="1:4">
      <c r="A11719" t="s">
        <v>45895</v>
      </c>
      <c r="B11719" t="s">
        <v>45896</v>
      </c>
      <c r="D11719" t="str">
        <f t="shared" si="183"/>
        <v>KS0DBBHSTP BLACKER DHCS BHMIP INTERN STIPENDS KS0DBBHSTP</v>
      </c>
    </row>
    <row r="11720" spans="1:4">
      <c r="A11720" t="s">
        <v>45897</v>
      </c>
      <c r="B11720" t="s">
        <v>45898</v>
      </c>
      <c r="D11720" t="str">
        <f t="shared" si="183"/>
        <v>K30AMSGST2 CDWR Development of Genetic Assays SJD K30AMSGST2</v>
      </c>
    </row>
    <row r="11721" spans="1:4">
      <c r="A11721" t="s">
        <v>45899</v>
      </c>
      <c r="B11721" t="s">
        <v>45900</v>
      </c>
      <c r="D11721" t="str">
        <f t="shared" si="183"/>
        <v>K30AMSGST3 CDWR Development of Genetic Assays SJD K30AMSGST3</v>
      </c>
    </row>
    <row r="11722" spans="1:4">
      <c r="A11722" t="s">
        <v>45901</v>
      </c>
      <c r="B11722" t="s">
        <v>45902</v>
      </c>
      <c r="D11722" t="str">
        <f t="shared" si="183"/>
        <v>K30AMSGSTG CDWR Development of Genetic Assays SJD K30AMSGSTG</v>
      </c>
    </row>
    <row r="11723" spans="1:4">
      <c r="A11723" t="s">
        <v>45903</v>
      </c>
      <c r="B11723" t="s">
        <v>45904</v>
      </c>
      <c r="D11723" t="str">
        <f t="shared" si="183"/>
        <v>K30CJCLSC2 JMIE CAJ1 CA DSC SALMON CLASSIC Y2 K30CJCLSC2</v>
      </c>
    </row>
    <row r="11724" spans="1:4">
      <c r="A11724" t="s">
        <v>45905</v>
      </c>
      <c r="B11724" t="s">
        <v>45906</v>
      </c>
      <c r="D11724" t="str">
        <f t="shared" si="183"/>
        <v>K30CJCLSC3 JMIE CAJ1 CA DSC SALMON CLASSIC Y3 K30CJCLSC3</v>
      </c>
    </row>
    <row r="11725" spans="1:4">
      <c r="A11725" t="s">
        <v>45907</v>
      </c>
      <c r="B11725" t="s">
        <v>45908</v>
      </c>
      <c r="D11725" t="str">
        <f t="shared" si="183"/>
        <v>K30CJCLSIC JMIE CAJ1 CA DSC SALMON CLASSIC PROJ K30CJCLSIC</v>
      </c>
    </row>
    <row r="11726" spans="1:4">
      <c r="A11726" t="s">
        <v>45909</v>
      </c>
      <c r="B11726" t="s">
        <v>45910</v>
      </c>
      <c r="D11726" t="str">
        <f t="shared" si="183"/>
        <v>KS0ERRJ640 MERM BURN FIRST AID 20CRW EM STUDY ROSE KS0ERRJ640</v>
      </c>
    </row>
    <row r="11727" spans="1:4">
      <c r="A11727" t="s">
        <v>45911</v>
      </c>
      <c r="B11727" t="s">
        <v>45912</v>
      </c>
      <c r="D11727" t="str">
        <f t="shared" si="183"/>
        <v>KS0TPGRIFF Griffith Univ Sub Award KS0TPGRIFF</v>
      </c>
    </row>
    <row r="11728" spans="1:4">
      <c r="A11728" t="s">
        <v>45913</v>
      </c>
      <c r="B11728" t="s">
        <v>45914</v>
      </c>
      <c r="D11728" t="str">
        <f t="shared" si="183"/>
        <v>K30MATMF4P M Fraas NSF QMATH15 2022 24 PS K30MATMF4P</v>
      </c>
    </row>
    <row r="11729" spans="1:4">
      <c r="A11729" t="s">
        <v>45915</v>
      </c>
      <c r="B11729" t="s">
        <v>45916</v>
      </c>
      <c r="D11729" t="str">
        <f t="shared" si="183"/>
        <v>KS0HSR0300 SIEFKES PULSE OX NEOPOD GRANT KS0HSR0300</v>
      </c>
    </row>
    <row r="11730" spans="1:4">
      <c r="A11730" t="s">
        <v>45917</v>
      </c>
      <c r="B11730" t="s">
        <v>45918</v>
      </c>
      <c r="D11730" t="str">
        <f t="shared" si="183"/>
        <v>K30HARVLCB CHEM Lebrilla Harvard Subaward K30HARVLCB</v>
      </c>
    </row>
    <row r="11731" spans="1:4">
      <c r="A11731" t="s">
        <v>45919</v>
      </c>
      <c r="B11731" t="s">
        <v>45920</v>
      </c>
      <c r="D11731" t="str">
        <f t="shared" si="183"/>
        <v>K30JS89D61 ANTS ACLS A23 0458 S JOSEPH 89D61 K30JS89D61</v>
      </c>
    </row>
    <row r="11732" spans="1:4">
      <c r="A11732" t="s">
        <v>45921</v>
      </c>
      <c r="B11732" t="s">
        <v>45922</v>
      </c>
      <c r="D11732" t="str">
        <f t="shared" si="183"/>
        <v>K30GHKSEAF GEL KEMPF HANNAH SEA GRANT FINA K30GHKSEAF</v>
      </c>
    </row>
    <row r="11733" spans="1:4">
      <c r="A11733" t="s">
        <v>45923</v>
      </c>
      <c r="B11733" t="s">
        <v>45924</v>
      </c>
      <c r="D11733" t="str">
        <f t="shared" si="183"/>
        <v>K30GHKSEAG GEL KEMPF HANNAH SEA GRANT K30GHKSEAG</v>
      </c>
    </row>
    <row r="11734" spans="1:4">
      <c r="A11734" t="s">
        <v>45925</v>
      </c>
      <c r="B11734" t="s">
        <v>45926</v>
      </c>
      <c r="D11734" t="str">
        <f t="shared" si="183"/>
        <v>K30SYRFSN1 JMIE HAYE NSF VIA VIRGINIA COMMONWEALTH K30SYRFSN1</v>
      </c>
    </row>
    <row r="11735" spans="1:4">
      <c r="A11735" t="s">
        <v>45927</v>
      </c>
      <c r="B11735" t="s">
        <v>45928</v>
      </c>
      <c r="D11735" t="str">
        <f t="shared" si="183"/>
        <v>K30LAZ9D65 LAWR Lazcano CDFA Assessing the potenti K30LAZ9D65</v>
      </c>
    </row>
    <row r="11736" spans="1:4">
      <c r="A11736" t="s">
        <v>45929</v>
      </c>
      <c r="B11736" t="s">
        <v>45930</v>
      </c>
      <c r="D11736" t="str">
        <f t="shared" si="183"/>
        <v>KS0RCNCIAA NCI Uo1 FY 23 KS0RCNCIAA</v>
      </c>
    </row>
    <row r="11737" spans="1:4">
      <c r="A11737" t="s">
        <v>45931</v>
      </c>
      <c r="B11737" t="s">
        <v>45932</v>
      </c>
      <c r="D11737" t="str">
        <f t="shared" si="183"/>
        <v>K304872150 Tal Electrification of Transport UCMX K304872150</v>
      </c>
    </row>
    <row r="11738" spans="1:4">
      <c r="A11738" t="s">
        <v>45933</v>
      </c>
      <c r="B11738" t="s">
        <v>45934</v>
      </c>
      <c r="D11738" t="str">
        <f t="shared" si="183"/>
        <v>K30V435D68 Research award BALF A22 3523 K30V435D68</v>
      </c>
    </row>
    <row r="11739" spans="1:4">
      <c r="A11739" t="s">
        <v>45935</v>
      </c>
      <c r="B11739" t="s">
        <v>45936</v>
      </c>
      <c r="D11739" t="str">
        <f t="shared" si="183"/>
        <v>K30MOHFFA4 NBP Huising NIH NIDDK R01DK132597 K30MOHFFA4</v>
      </c>
    </row>
    <row r="11740" spans="1:4">
      <c r="A11740" t="s">
        <v>45937</v>
      </c>
      <c r="B11740" t="s">
        <v>45938</v>
      </c>
      <c r="D11740" t="str">
        <f t="shared" si="183"/>
        <v>K30APSM667 PS PUTNAM FORAGE GENETICS UC ALF TRIAL K30APSM667</v>
      </c>
    </row>
    <row r="11741" spans="1:4">
      <c r="A11741" t="s">
        <v>45939</v>
      </c>
      <c r="B11741" t="s">
        <v>45940</v>
      </c>
      <c r="D11741" t="str">
        <f t="shared" si="183"/>
        <v>KS0EMNL201 Maverakis Nimbus Lakshmi 4858 201 KS0EMNL201</v>
      </c>
    </row>
    <row r="11742" spans="1:4">
      <c r="A11742" t="s">
        <v>45941</v>
      </c>
      <c r="B11742" t="s">
        <v>45942</v>
      </c>
      <c r="D11742" t="str">
        <f t="shared" si="183"/>
        <v>K30AEX9D75 CA Strawberry Commission Effect of Soil K30AEX9D75</v>
      </c>
    </row>
    <row r="11743" spans="1:4">
      <c r="A11743" t="s">
        <v>45943</v>
      </c>
      <c r="B11743" t="s">
        <v>45944</v>
      </c>
      <c r="D11743" t="str">
        <f t="shared" si="183"/>
        <v>K30V470SL1 SNL SME Gaps and Needs Assessment K30V470SL1</v>
      </c>
    </row>
    <row r="11744" spans="1:4">
      <c r="A11744" t="s">
        <v>45945</v>
      </c>
      <c r="B11744" t="s">
        <v>45946</v>
      </c>
      <c r="D11744" t="str">
        <f t="shared" si="183"/>
        <v>KS0NT89D78 QIAGEN SCIENCES LLC SMF 21 2526 0 001 KS0NT89D78</v>
      </c>
    </row>
    <row r="11745" spans="1:4">
      <c r="A11745" t="s">
        <v>45947</v>
      </c>
      <c r="B11745" t="s">
        <v>45948</v>
      </c>
      <c r="D11745" t="str">
        <f t="shared" si="183"/>
        <v>K30V435D79 CDFW research Contract A23 0789 K30V435D79</v>
      </c>
    </row>
    <row r="11746" spans="1:4">
      <c r="A11746" t="s">
        <v>45949</v>
      </c>
      <c r="B11746" t="s">
        <v>45950</v>
      </c>
      <c r="D11746" t="str">
        <f t="shared" si="183"/>
        <v>K30V435D80 Amend CDFW research Contract A23 0789 K30V435D80</v>
      </c>
    </row>
    <row r="11747" spans="1:4">
      <c r="A11747" t="s">
        <v>45951</v>
      </c>
      <c r="B11747" t="s">
        <v>45952</v>
      </c>
      <c r="D11747" t="str">
        <f t="shared" si="183"/>
        <v>K30V435D81 Y2 CDFW research Contract A23 0789 K30V435D81</v>
      </c>
    </row>
    <row r="11748" spans="1:4">
      <c r="A11748" t="s">
        <v>45953</v>
      </c>
      <c r="B11748" t="s">
        <v>45954</v>
      </c>
      <c r="D11748" t="str">
        <f t="shared" si="183"/>
        <v>K30PSNIH01 MMG SHAH NIH R21AI168716 w Pirbright K30PSNIH01</v>
      </c>
    </row>
    <row r="11749" spans="1:4">
      <c r="A11749" t="s">
        <v>45955</v>
      </c>
      <c r="B11749" t="s">
        <v>45956</v>
      </c>
      <c r="D11749" t="str">
        <f t="shared" si="183"/>
        <v>KS0FFUPFDM STEM FIERRO UPENN FD MAS KS0FFUPFDM</v>
      </c>
    </row>
    <row r="11750" spans="1:4">
      <c r="A11750" t="s">
        <v>45957</v>
      </c>
      <c r="B11750" t="s">
        <v>45958</v>
      </c>
      <c r="D11750" t="str">
        <f t="shared" si="183"/>
        <v>KS0TOILLUM OYEGBILE CHIDI GW RSRCH GWEP19022 12 27 KS0TOILLUM</v>
      </c>
    </row>
    <row r="11751" spans="1:4">
      <c r="A11751" t="s">
        <v>45959</v>
      </c>
      <c r="B11751" t="s">
        <v>45960</v>
      </c>
      <c r="D11751" t="str">
        <f t="shared" si="183"/>
        <v>K30MP89D84 ANTS NSF 2152718 0 P MCNEILL 89D84 K30MP89D84</v>
      </c>
    </row>
    <row r="11752" spans="1:4">
      <c r="A11752" t="s">
        <v>45961</v>
      </c>
      <c r="B11752" t="s">
        <v>45962</v>
      </c>
      <c r="D11752" t="str">
        <f t="shared" si="183"/>
        <v>K30AUR2223 GIGG 22 23 UCSGP Grace Auringer K30AUR2223</v>
      </c>
    </row>
    <row r="11753" spans="1:4">
      <c r="A11753" t="s">
        <v>45963</v>
      </c>
      <c r="B11753" t="s">
        <v>45964</v>
      </c>
      <c r="D11753" t="str">
        <f t="shared" si="183"/>
        <v>K30GMASGCP GIGG 22 23 UCSGP Grace Auringer K30GMASGCP</v>
      </c>
    </row>
    <row r="11754" spans="1:4">
      <c r="A11754" t="s">
        <v>45965</v>
      </c>
      <c r="B11754" t="s">
        <v>45966</v>
      </c>
      <c r="D11754" t="str">
        <f t="shared" si="183"/>
        <v>K30PJANDRL MAE PARK ANDURIL INDUST A22 3103 K30PJANDRL</v>
      </c>
    </row>
    <row r="11755" spans="1:4">
      <c r="A11755" t="s">
        <v>45967</v>
      </c>
      <c r="B11755" t="s">
        <v>45968</v>
      </c>
      <c r="D11755" t="str">
        <f t="shared" si="183"/>
        <v>K30APSPWJ7 PS DANDEKAR 2022 CWB GENOME EDITING K30APSPWJ7</v>
      </c>
    </row>
    <row r="11756" spans="1:4">
      <c r="A11756" t="s">
        <v>45969</v>
      </c>
      <c r="B11756" t="s">
        <v>45970</v>
      </c>
      <c r="D11756" t="str">
        <f t="shared" si="183"/>
        <v>K30FPS8D89 CDFA Foundation Greenhouse 6 30 2024 K30FPS8D89</v>
      </c>
    </row>
    <row r="11757" spans="1:4">
      <c r="A11757" t="s">
        <v>45971</v>
      </c>
      <c r="B11757" t="s">
        <v>45972</v>
      </c>
      <c r="D11757" t="str">
        <f t="shared" si="183"/>
        <v>K30PLANING Planning funds 89D91 K30PLANING</v>
      </c>
    </row>
    <row r="11758" spans="1:4">
      <c r="A11758" t="s">
        <v>45973</v>
      </c>
      <c r="B11758" t="s">
        <v>45974</v>
      </c>
      <c r="D11758" t="str">
        <f t="shared" si="183"/>
        <v>K30SFMSVCC SF SVCC Mini Grant K30SFMSVCC</v>
      </c>
    </row>
    <row r="11759" spans="1:4">
      <c r="A11759" t="s">
        <v>45975</v>
      </c>
      <c r="B11759" t="s">
        <v>45976</v>
      </c>
      <c r="D11759" t="str">
        <f t="shared" si="183"/>
        <v>K30SVCCBCK SVCC Background Checks Fellows 89D91 K30SVCCBCK</v>
      </c>
    </row>
    <row r="11760" spans="1:4">
      <c r="A11760" t="s">
        <v>45977</v>
      </c>
      <c r="B11760" t="s">
        <v>45978</v>
      </c>
      <c r="D11760" t="str">
        <f t="shared" si="183"/>
        <v>K30SVCCCON SVCC Regional Conference Cohort 1 89D91 K30SVCCCON</v>
      </c>
    </row>
    <row r="11761" spans="1:4">
      <c r="A11761" t="s">
        <v>45979</v>
      </c>
      <c r="B11761" t="s">
        <v>45980</v>
      </c>
      <c r="D11761" t="str">
        <f t="shared" si="183"/>
        <v>K30SVCCHR2 Cohort2 Holding account 89D91 K30SVCCHR2</v>
      </c>
    </row>
    <row r="11762" spans="1:4">
      <c r="A11762" t="s">
        <v>45981</v>
      </c>
      <c r="B11762" t="s">
        <v>45982</v>
      </c>
      <c r="D11762" t="str">
        <f t="shared" si="183"/>
        <v>K30SVCCMAT SVCC Materials and Supplies 89D91 K30SVCCMAT</v>
      </c>
    </row>
    <row r="11763" spans="1:4">
      <c r="A11763" t="s">
        <v>45983</v>
      </c>
      <c r="B11763" t="s">
        <v>45984</v>
      </c>
      <c r="D11763" t="str">
        <f t="shared" si="183"/>
        <v>K30SVCCSAL Sac Valley CAforAll Cons Staff SFRF K30SVCCSAL</v>
      </c>
    </row>
    <row r="11764" spans="1:4">
      <c r="A11764" t="s">
        <v>45985</v>
      </c>
      <c r="B11764" t="s">
        <v>45986</v>
      </c>
      <c r="D11764" t="str">
        <f t="shared" si="183"/>
        <v>K30SVCCSC1 SVCC Sac City Subaward K30SVCCSC1</v>
      </c>
    </row>
    <row r="11765" spans="1:4">
      <c r="A11765" t="s">
        <v>45987</v>
      </c>
      <c r="B11765" t="s">
        <v>45988</v>
      </c>
      <c r="D11765" t="str">
        <f t="shared" si="183"/>
        <v>K30SVCCSSU SVCC Sac State Subaward 89D91 K30SVCCSSU</v>
      </c>
    </row>
    <row r="11766" spans="1:4">
      <c r="A11766" t="s">
        <v>45989</v>
      </c>
      <c r="B11766" t="s">
        <v>45990</v>
      </c>
      <c r="D11766" t="str">
        <f t="shared" si="183"/>
        <v>K30SVCCSTI SVCC Stipends Cohort1 Fed Port 89D91 K30SVCCSTI</v>
      </c>
    </row>
    <row r="11767" spans="1:4">
      <c r="A11767" t="s">
        <v>45991</v>
      </c>
      <c r="B11767" t="s">
        <v>45992</v>
      </c>
      <c r="D11767" t="str">
        <f t="shared" si="183"/>
        <v>K30SVCCTRD SVCC Training Develop 89D91 K30SVCCTRD</v>
      </c>
    </row>
    <row r="11768" spans="1:4">
      <c r="A11768" t="s">
        <v>45993</v>
      </c>
      <c r="B11768" t="s">
        <v>45994</v>
      </c>
      <c r="D11768" t="str">
        <f t="shared" si="183"/>
        <v>K30SVCCWC1 SVCC Woodland College Subaward 89D91 K30SVCCWC1</v>
      </c>
    </row>
    <row r="11769" spans="1:4">
      <c r="A11769" t="s">
        <v>45995</v>
      </c>
      <c r="B11769" t="s">
        <v>45996</v>
      </c>
      <c r="D11769" t="str">
        <f t="shared" si="183"/>
        <v>K30SVCTRAV SVCC Travel 89D91 K30SVCTRAV</v>
      </c>
    </row>
    <row r="11770" spans="1:4">
      <c r="A11770" t="s">
        <v>45997</v>
      </c>
      <c r="B11770" t="s">
        <v>45998</v>
      </c>
      <c r="D11770" t="str">
        <f t="shared" si="183"/>
        <v>K30UCDFDST UCD Stipend FINA Account Federal 89D91 K30UCDFDST</v>
      </c>
    </row>
    <row r="11771" spans="1:4">
      <c r="A11771" t="s">
        <v>45999</v>
      </c>
      <c r="B11771" t="s">
        <v>46000</v>
      </c>
      <c r="D11771" t="str">
        <f t="shared" si="183"/>
        <v>K30CNSDF17 CNS FIORAVANTE 1R01MH128744 K30CNSDF17</v>
      </c>
    </row>
    <row r="11772" spans="1:4">
      <c r="A11772" t="s">
        <v>46001</v>
      </c>
      <c r="B11772" t="s">
        <v>46002</v>
      </c>
      <c r="D11772" t="str">
        <f t="shared" si="183"/>
        <v>KS0VWRDP01 WHEELOCK UNIV AT BUFFALO RDP YR1 06 23 KS0VWRDP01</v>
      </c>
    </row>
    <row r="11773" spans="1:4">
      <c r="A11773" t="s">
        <v>46003</v>
      </c>
      <c r="B11773" t="s">
        <v>46004</v>
      </c>
      <c r="D11773" t="str">
        <f t="shared" si="183"/>
        <v>K30MLACRC1 MLP ALTA Leadership Training C000114292 K30MLACRC1</v>
      </c>
    </row>
    <row r="11774" spans="1:4">
      <c r="A11774" t="s">
        <v>46005</v>
      </c>
      <c r="B11774" t="s">
        <v>46006</v>
      </c>
      <c r="D11774" t="str">
        <f t="shared" si="183"/>
        <v>K30P4MKBRI CEE Michael Kleeman BRI Research Award K30P4MKBRI</v>
      </c>
    </row>
    <row r="11775" spans="1:4">
      <c r="A11775" t="s">
        <v>46007</v>
      </c>
      <c r="B11775" t="s">
        <v>46008</v>
      </c>
      <c r="D11775" t="str">
        <f t="shared" si="183"/>
        <v>K30WPMIT22 ECE PUTNAM NANOSCALE FREE ELECTRON LAS K30WPMIT22</v>
      </c>
    </row>
    <row r="11776" spans="1:4">
      <c r="A11776" t="s">
        <v>46009</v>
      </c>
      <c r="B11776" t="s">
        <v>46010</v>
      </c>
      <c r="D11776" t="str">
        <f t="shared" si="183"/>
        <v>KS0KS89D98 Shahalie Boston Sci Contract 05 31 24 KS0KS89D98</v>
      </c>
    </row>
    <row r="11777" spans="1:4">
      <c r="A11777" t="s">
        <v>46011</v>
      </c>
      <c r="B11777" t="s">
        <v>46012</v>
      </c>
      <c r="D11777" t="str">
        <f t="shared" si="183"/>
        <v>K30LUB6684 HST GO 16684 Peak Eff Supercluster form K30LUB6684</v>
      </c>
    </row>
    <row r="11778" spans="1:4">
      <c r="A11778" t="s">
        <v>46013</v>
      </c>
      <c r="B11778" t="s">
        <v>46014</v>
      </c>
      <c r="D11778" t="str">
        <f t="shared" si="183"/>
        <v>KL0239SJMG 06 22 SAN JOAQUIN MASTER GARDENER KL0239SJMG</v>
      </c>
    </row>
    <row r="11779" spans="1:4">
      <c r="A11779" t="s">
        <v>46015</v>
      </c>
      <c r="B11779" t="s">
        <v>46016</v>
      </c>
      <c r="D11779" t="str">
        <f t="shared" ref="D11779:D11842" si="184">A11779&amp;" "&amp;B11779</f>
        <v>KL0730AGR2 04 25 ORANGE CO WTR QLTY CORE FUNDING KL0730AGR2</v>
      </c>
    </row>
    <row r="11780" spans="1:4">
      <c r="A11780" t="s">
        <v>46017</v>
      </c>
      <c r="B11780" t="s">
        <v>46018</v>
      </c>
      <c r="D11780" t="str">
        <f t="shared" si="184"/>
        <v>KL0730GR12 ORANGE COUNTY SUPPORT OFFICE OPERATIONS KL0730GR12</v>
      </c>
    </row>
    <row r="11781" spans="1:4">
      <c r="A11781" t="s">
        <v>46019</v>
      </c>
      <c r="B11781" t="s">
        <v>46020</v>
      </c>
      <c r="D11781" t="str">
        <f t="shared" si="184"/>
        <v>KL0730GRC2 ORANGE COUNTY SUPPORT OFFICE OPERATIONS KL0730GRC2</v>
      </c>
    </row>
    <row r="11782" spans="1:4">
      <c r="A11782" t="s">
        <v>46021</v>
      </c>
      <c r="B11782" t="s">
        <v>46022</v>
      </c>
      <c r="D11782" t="str">
        <f t="shared" si="184"/>
        <v>KL0730WQP1 ORANGE CO WTR QLTY CORE FUNDING 20 25 KL0730WQP1</v>
      </c>
    </row>
    <row r="11783" spans="1:4">
      <c r="A11783" t="s">
        <v>46023</v>
      </c>
      <c r="B11783" t="s">
        <v>46024</v>
      </c>
      <c r="D11783" t="str">
        <f t="shared" si="184"/>
        <v>KL0713ACI1 18 22 Imperial Cnty Altern Crops Irrig KL0713ACI1</v>
      </c>
    </row>
    <row r="11784" spans="1:4">
      <c r="A11784" t="s">
        <v>46025</v>
      </c>
      <c r="B11784" t="s">
        <v>46026</v>
      </c>
      <c r="D11784" t="str">
        <f t="shared" si="184"/>
        <v>KL0NPISF01 NPI WOODWARD LOPEZ UCSF CDPH TOBACCO POL KL0NPISF01</v>
      </c>
    </row>
    <row r="11785" spans="1:4">
      <c r="A11785" t="s">
        <v>46027</v>
      </c>
      <c r="B11785" t="s">
        <v>46028</v>
      </c>
      <c r="D11785" t="str">
        <f t="shared" si="184"/>
        <v>KL0NPISF02 NPI WOODWARD LOPEZ UCSF CDPH PROJECT SPA KL0NPISF02</v>
      </c>
    </row>
    <row r="11786" spans="1:4">
      <c r="A11786" t="s">
        <v>46029</v>
      </c>
      <c r="B11786" t="s">
        <v>46030</v>
      </c>
      <c r="D11786" t="str">
        <f t="shared" si="184"/>
        <v>KL0NPISF03 NPI WOODWARD LOPEZ UCSF CDPH TOBACCO POL KL0NPISF03</v>
      </c>
    </row>
    <row r="11787" spans="1:4">
      <c r="A11787" t="s">
        <v>46031</v>
      </c>
      <c r="B11787" t="s">
        <v>46032</v>
      </c>
      <c r="D11787" t="str">
        <f t="shared" si="184"/>
        <v>KL0NPISF04 NPI WOODWARD LOPEZ UCSF CDPH SPACEYR2 KL0NPISF04</v>
      </c>
    </row>
    <row r="11788" spans="1:4">
      <c r="A11788" t="s">
        <v>46033</v>
      </c>
      <c r="B11788" t="s">
        <v>46034</v>
      </c>
      <c r="D11788" t="str">
        <f t="shared" si="184"/>
        <v>KL0NPISF05 NPI WOODWARD LOPEZ UCSF CDPH TOBACCO POL KL0NPISF05</v>
      </c>
    </row>
    <row r="11789" spans="1:4">
      <c r="A11789" t="s">
        <v>46035</v>
      </c>
      <c r="B11789" t="s">
        <v>46036</v>
      </c>
      <c r="D11789" t="str">
        <f t="shared" si="184"/>
        <v>KL0NPISF06 NPI WOODWARD LOPEZ UCSF CDPH SPACEYR3 KL0NPISF06</v>
      </c>
    </row>
    <row r="11790" spans="1:4">
      <c r="A11790" t="s">
        <v>46037</v>
      </c>
      <c r="B11790" t="s">
        <v>46038</v>
      </c>
      <c r="D11790" t="str">
        <f t="shared" si="184"/>
        <v>KL0NPISF07 NPI WOODWARD LOPEZ UCSF CDPH TOBACCO POL KL0NPISF07</v>
      </c>
    </row>
    <row r="11791" spans="1:4">
      <c r="A11791" t="s">
        <v>46039</v>
      </c>
      <c r="B11791" t="s">
        <v>46040</v>
      </c>
      <c r="D11791" t="str">
        <f t="shared" si="184"/>
        <v>KL0NPISF08 NPI WOODWARD LOPEZ UCSF CDPH TOBACCO POL KL0NPISF08</v>
      </c>
    </row>
    <row r="11792" spans="1:4">
      <c r="A11792" t="s">
        <v>46041</v>
      </c>
      <c r="B11792" t="s">
        <v>46042</v>
      </c>
      <c r="D11792" t="str">
        <f t="shared" si="184"/>
        <v>KL0KKBDISA Bali USDA ARS Alfalfa Irrigation KL0KKBDISA</v>
      </c>
    </row>
    <row r="11793" spans="1:4">
      <c r="A11793" t="s">
        <v>46043</v>
      </c>
      <c r="B11793" t="s">
        <v>46044</v>
      </c>
      <c r="D11793" t="str">
        <f t="shared" si="184"/>
        <v>KL0735DPB1 20 24 CAL FIRE Dev Prescribed Burn KL0735DPB1</v>
      </c>
    </row>
    <row r="11794" spans="1:4">
      <c r="A11794" t="s">
        <v>46045</v>
      </c>
      <c r="B11794" t="s">
        <v>46046</v>
      </c>
      <c r="D11794" t="str">
        <f t="shared" si="184"/>
        <v>KL0701ACP7 20 22 Alameda County Partnership UCCE KL0701ACP7</v>
      </c>
    </row>
    <row r="11795" spans="1:4">
      <c r="A11795" t="s">
        <v>46047</v>
      </c>
      <c r="B11795" t="s">
        <v>46048</v>
      </c>
      <c r="D11795" t="str">
        <f t="shared" si="184"/>
        <v>KL0450ESW2 22 23 Early Season Water Management KL0450ESW2</v>
      </c>
    </row>
    <row r="11796" spans="1:4">
      <c r="A11796" t="s">
        <v>46049</v>
      </c>
      <c r="B11796" t="s">
        <v>46050</v>
      </c>
      <c r="D11796" t="str">
        <f t="shared" si="184"/>
        <v>KL0104IPM4 22 24 Supporting IPM Adoption in CA Agri KL0104IPM4</v>
      </c>
    </row>
    <row r="11797" spans="1:4">
      <c r="A11797" t="s">
        <v>46051</v>
      </c>
      <c r="B11797" t="s">
        <v>46052</v>
      </c>
      <c r="D11797" t="str">
        <f t="shared" si="184"/>
        <v>KL0317RKN0 23 24 Org Herbicide Orchard Weed Control KL0317RKN0</v>
      </c>
    </row>
    <row r="11798" spans="1:4">
      <c r="A11798" t="s">
        <v>46053</v>
      </c>
      <c r="B11798" t="s">
        <v>46054</v>
      </c>
      <c r="D11798" t="str">
        <f t="shared" si="184"/>
        <v>KL0415RKN5 22 26 Root Knot Nematicides Carrots KL0415RKN5</v>
      </c>
    </row>
    <row r="11799" spans="1:4">
      <c r="A11799" t="s">
        <v>46055</v>
      </c>
      <c r="B11799" t="s">
        <v>46056</v>
      </c>
      <c r="D11799" t="str">
        <f t="shared" si="184"/>
        <v>KL05P20E31 IPM Farrar IPM Adoption in California KL05P20E31</v>
      </c>
    </row>
    <row r="11800" spans="1:4">
      <c r="A11800" t="s">
        <v>46057</v>
      </c>
      <c r="B11800" t="s">
        <v>46058</v>
      </c>
      <c r="D11800" t="str">
        <f t="shared" si="184"/>
        <v>KL05PTROUI IPM Farrar CDFA UCD Trouillas Sub KL05PTROUI</v>
      </c>
    </row>
    <row r="11801" spans="1:4">
      <c r="A11801" t="s">
        <v>46059</v>
      </c>
      <c r="B11801" t="s">
        <v>46060</v>
      </c>
      <c r="D11801" t="str">
        <f t="shared" si="184"/>
        <v>KL0733IPMW 23 24 IPM Waisen IPM Adoption in Cal KL0733IPMW</v>
      </c>
    </row>
    <row r="11802" spans="1:4">
      <c r="A11802" t="s">
        <v>46061</v>
      </c>
      <c r="B11802" t="s">
        <v>46062</v>
      </c>
      <c r="D11802" t="str">
        <f t="shared" si="184"/>
        <v>KL0741ERE1 UC Elkus Ranch Environmental Ed KL0741ERE1</v>
      </c>
    </row>
    <row r="11803" spans="1:4">
      <c r="A11803" t="s">
        <v>46063</v>
      </c>
      <c r="B11803" t="s">
        <v>46064</v>
      </c>
      <c r="D11803" t="str">
        <f t="shared" si="184"/>
        <v>KL0727EMT1 21 24 MONTEREY BAY CDFA USDA Evapotransp KL0727EMT1</v>
      </c>
    </row>
    <row r="11804" spans="1:4">
      <c r="A11804" t="s">
        <v>46065</v>
      </c>
      <c r="B11804" t="s">
        <v>46066</v>
      </c>
      <c r="D11804" t="str">
        <f t="shared" si="184"/>
        <v>KL0410IHP0 21 24 UCR Integration host plant resist KL0410IHP0</v>
      </c>
    </row>
    <row r="11805" spans="1:4">
      <c r="A11805" t="s">
        <v>46067</v>
      </c>
      <c r="B11805" t="s">
        <v>46068</v>
      </c>
      <c r="D11805" t="str">
        <f t="shared" si="184"/>
        <v>KL0GFCDF2S FEENSTRA CDFA FARM TO SCHOOL F2S KL0GFCDF2S</v>
      </c>
    </row>
    <row r="11806" spans="1:4">
      <c r="A11806" t="s">
        <v>46069</v>
      </c>
      <c r="B11806" t="s">
        <v>46070</v>
      </c>
      <c r="D11806" t="str">
        <f t="shared" si="184"/>
        <v>KL0IGSFTS1 CDFA FARM TO SCHOOL IGIS PORTION KL0IGSFTS1</v>
      </c>
    </row>
    <row r="11807" spans="1:4">
      <c r="A11807" t="s">
        <v>46071</v>
      </c>
      <c r="B11807" t="s">
        <v>46072</v>
      </c>
      <c r="D11807" t="str">
        <f t="shared" si="184"/>
        <v>KL0JETFTS1 CDFA FARM TO SCHOOL AIC PORTION KL0JETFTS1</v>
      </c>
    </row>
    <row r="11808" spans="1:4">
      <c r="A11808" t="s">
        <v>46073</v>
      </c>
      <c r="B11808" t="s">
        <v>46074</v>
      </c>
      <c r="D11808" t="str">
        <f t="shared" si="184"/>
        <v>KL0450ITOW 22 23 Improv Treatment Orangeworm Walnu KL0450ITOW</v>
      </c>
    </row>
    <row r="11809" spans="1:4">
      <c r="A11809" t="s">
        <v>46075</v>
      </c>
      <c r="B11809" t="s">
        <v>46076</v>
      </c>
      <c r="D11809" t="str">
        <f t="shared" si="184"/>
        <v>KL02344HHH 2022 Healthy Habits Ambassadors KL02344HHH</v>
      </c>
    </row>
    <row r="11810" spans="1:4">
      <c r="A11810" t="s">
        <v>46077</v>
      </c>
      <c r="B11810" t="s">
        <v>46078</v>
      </c>
      <c r="D11810" t="str">
        <f t="shared" si="184"/>
        <v>KL04H20F16 2022 Healthy Habits Ambassadors KL04H20F16</v>
      </c>
    </row>
    <row r="11811" spans="1:4">
      <c r="A11811" t="s">
        <v>46079</v>
      </c>
      <c r="B11811" t="s">
        <v>46080</v>
      </c>
      <c r="D11811" t="str">
        <f t="shared" si="184"/>
        <v>KL0CSN4HHH 2022 Healthy Habits Ambassadors KL0CSN4HHH</v>
      </c>
    </row>
    <row r="11812" spans="1:4">
      <c r="A11812" t="s">
        <v>46081</v>
      </c>
      <c r="B11812" t="s">
        <v>46082</v>
      </c>
      <c r="D11812" t="str">
        <f t="shared" si="184"/>
        <v>KL0104RD22 22 23 Rice Disease Research Mgmt KL0104RD22</v>
      </c>
    </row>
    <row r="11813" spans="1:4">
      <c r="A11813" t="s">
        <v>46083</v>
      </c>
      <c r="B11813" t="s">
        <v>46084</v>
      </c>
      <c r="D11813" t="str">
        <f t="shared" si="184"/>
        <v>KL0104AMPT 22 23 Armyworm monitoring usng pheromene KL0104AMPT</v>
      </c>
    </row>
    <row r="11814" spans="1:4">
      <c r="A11814" t="s">
        <v>46085</v>
      </c>
      <c r="B11814" t="s">
        <v>46086</v>
      </c>
      <c r="D11814" t="str">
        <f t="shared" si="184"/>
        <v>KL0151CCV1 22 23 CA RICE BD Cover Crop Variety Tria KL0151CCV1</v>
      </c>
    </row>
    <row r="11815" spans="1:4">
      <c r="A11815" t="s">
        <v>46087</v>
      </c>
      <c r="B11815" t="s">
        <v>46088</v>
      </c>
      <c r="D11815" t="str">
        <f t="shared" si="184"/>
        <v>KL0151WRC6 22 23 CA RICE BD Weedy Rice Control in R KL0151WRC6</v>
      </c>
    </row>
    <row r="11816" spans="1:4">
      <c r="A11816" t="s">
        <v>46089</v>
      </c>
      <c r="B11816" t="s">
        <v>46090</v>
      </c>
      <c r="D11816" t="str">
        <f t="shared" si="184"/>
        <v>KL0151EMI2 22 23 CA RICE RES BD Emerging Issues Ric KL0151EMI2</v>
      </c>
    </row>
    <row r="11817" spans="1:4">
      <c r="A11817" t="s">
        <v>46091</v>
      </c>
      <c r="B11817" t="s">
        <v>46092</v>
      </c>
      <c r="D11817" t="str">
        <f t="shared" si="184"/>
        <v>KL0743GUA1 22 23 CAF Growing Urban Agriculture KL0743GUA1</v>
      </c>
    </row>
    <row r="11818" spans="1:4">
      <c r="A11818" t="s">
        <v>46093</v>
      </c>
      <c r="B11818" t="s">
        <v>46094</v>
      </c>
      <c r="D11818" t="str">
        <f t="shared" si="184"/>
        <v>KL0104LWR3 22 23 LAWRA L Milliron KL0104LWR3</v>
      </c>
    </row>
    <row r="11819" spans="1:4">
      <c r="A11819" t="s">
        <v>46095</v>
      </c>
      <c r="B11819" t="s">
        <v>46096</v>
      </c>
      <c r="D11819" t="str">
        <f t="shared" si="184"/>
        <v>KL0151LAW1 22 23 Local Applied Walnut Research LAWR KL0151LAW1</v>
      </c>
    </row>
    <row r="11820" spans="1:4">
      <c r="A11820" t="s">
        <v>46097</v>
      </c>
      <c r="B11820" t="s">
        <v>46098</v>
      </c>
      <c r="D11820" t="str">
        <f t="shared" si="184"/>
        <v>KL0151LWR3 22 23 LAWRA J Hasey KL0151LWR3</v>
      </c>
    </row>
    <row r="11821" spans="1:4">
      <c r="A11821" t="s">
        <v>46099</v>
      </c>
      <c r="B11821" t="s">
        <v>46100</v>
      </c>
      <c r="D11821" t="str">
        <f t="shared" si="184"/>
        <v>KL0239LWR3 22 23 LAWRA M Nouri KL0239LWR3</v>
      </c>
    </row>
    <row r="11822" spans="1:4">
      <c r="A11822" t="s">
        <v>46101</v>
      </c>
      <c r="B11822" t="s">
        <v>46102</v>
      </c>
      <c r="D11822" t="str">
        <f t="shared" si="184"/>
        <v>KL0317LWR3 22 23 LAWRA R Elkins KL0317LWR3</v>
      </c>
    </row>
    <row r="11823" spans="1:4">
      <c r="A11823" t="s">
        <v>46103</v>
      </c>
      <c r="B11823" t="s">
        <v>46104</v>
      </c>
      <c r="D11823" t="str">
        <f t="shared" si="184"/>
        <v>KL0349LWR3 22 23 Local Applied Walnut Research LAWR KL0349LWR3</v>
      </c>
    </row>
    <row r="11824" spans="1:4">
      <c r="A11824" t="s">
        <v>46105</v>
      </c>
      <c r="B11824" t="s">
        <v>46106</v>
      </c>
      <c r="D11824" t="str">
        <f t="shared" si="184"/>
        <v>KL0450LWR4 22 23 LAWRA K Arnold KL0450LWR4</v>
      </c>
    </row>
    <row r="11825" spans="1:4">
      <c r="A11825" t="s">
        <v>46107</v>
      </c>
      <c r="B11825" t="s">
        <v>46108</v>
      </c>
      <c r="D11825" t="str">
        <f t="shared" si="184"/>
        <v>KL0450LWRI 22 23 LAWRA J Rijal KL0450LWRI</v>
      </c>
    </row>
    <row r="11826" spans="1:4">
      <c r="A11826" t="s">
        <v>46109</v>
      </c>
      <c r="B11826" t="s">
        <v>46110</v>
      </c>
      <c r="D11826" t="str">
        <f t="shared" si="184"/>
        <v>KL0707LWR3 22 23 LAWRA K Aram KL0707LWR3</v>
      </c>
    </row>
    <row r="11827" spans="1:4">
      <c r="A11827" t="s">
        <v>46111</v>
      </c>
      <c r="B11827" t="s">
        <v>46112</v>
      </c>
      <c r="D11827" t="str">
        <f t="shared" si="184"/>
        <v>KL0239TRN4 22 23 CWB Remedies Nematode Infestations KL0239TRN4</v>
      </c>
    </row>
    <row r="11828" spans="1:4">
      <c r="A11828" t="s">
        <v>46113</v>
      </c>
      <c r="B11828" t="s">
        <v>46114</v>
      </c>
      <c r="D11828" t="str">
        <f t="shared" si="184"/>
        <v>KL0257TRN4 22 23 CWB Remedies Nematode Infestations KL0257TRN4</v>
      </c>
    </row>
    <row r="11829" spans="1:4">
      <c r="A11829" t="s">
        <v>46115</v>
      </c>
      <c r="B11829" t="s">
        <v>46116</v>
      </c>
      <c r="D11829" t="str">
        <f t="shared" si="184"/>
        <v>KL0454TRN0 22 23 CWB Remedies Nematode Infestations KL0454TRN0</v>
      </c>
    </row>
    <row r="11830" spans="1:4">
      <c r="A11830" t="s">
        <v>46117</v>
      </c>
      <c r="B11830" t="s">
        <v>46118</v>
      </c>
      <c r="D11830" t="str">
        <f t="shared" si="184"/>
        <v>KL0257FSM1 22 24 CDFA FSMA Training Tech Ast YOLO KL0257FSM1</v>
      </c>
    </row>
    <row r="11831" spans="1:4">
      <c r="A11831" t="s">
        <v>46119</v>
      </c>
      <c r="B11831" t="s">
        <v>46120</v>
      </c>
      <c r="D11831" t="str">
        <f t="shared" si="184"/>
        <v>KL0410FSM1 22 24 CDFA FSMA Training Tech Ast FRES KL0410FSM1</v>
      </c>
    </row>
    <row r="11832" spans="1:4">
      <c r="A11832" t="s">
        <v>46121</v>
      </c>
      <c r="B11832" t="s">
        <v>46122</v>
      </c>
      <c r="D11832" t="str">
        <f t="shared" si="184"/>
        <v>KL0737FSM1 22 24 CDFA FSMA Training Tech Ast DIEG KL0737FSM1</v>
      </c>
    </row>
    <row r="11833" spans="1:4">
      <c r="A11833" t="s">
        <v>46123</v>
      </c>
      <c r="B11833" t="s">
        <v>46124</v>
      </c>
      <c r="D11833" t="str">
        <f t="shared" si="184"/>
        <v>KL0743FSM1 22 24 CDFA FSMA Training Tech Ast SNTC KL0743FSM1</v>
      </c>
    </row>
    <row r="11834" spans="1:4">
      <c r="A11834" t="s">
        <v>46125</v>
      </c>
      <c r="B11834" t="s">
        <v>46126</v>
      </c>
      <c r="D11834" t="str">
        <f t="shared" si="184"/>
        <v>KL0743FSM2 23 24 CDFA FSMA Training Tech Assist KL0743FSM2</v>
      </c>
    </row>
    <row r="11835" spans="1:4">
      <c r="A11835" t="s">
        <v>46127</v>
      </c>
      <c r="B11835" t="s">
        <v>46128</v>
      </c>
      <c r="D11835" t="str">
        <f t="shared" si="184"/>
        <v>KL0AASAO01 FFF OBERBAUER ODD 2250 AH KL0AASAO01</v>
      </c>
    </row>
    <row r="11836" spans="1:4">
      <c r="A11836" t="s">
        <v>46129</v>
      </c>
      <c r="B11836" t="s">
        <v>46130</v>
      </c>
      <c r="D11836" t="str">
        <f t="shared" si="184"/>
        <v>KL0V435PKE CFAH22 23 Vaccine Against Bovine Pinkeye KL0V435PKE</v>
      </c>
    </row>
    <row r="11837" spans="1:4">
      <c r="A11837" t="s">
        <v>46131</v>
      </c>
      <c r="B11837" t="s">
        <v>46132</v>
      </c>
      <c r="D11837" t="str">
        <f t="shared" si="184"/>
        <v>KL0V4D1460 VMDO ANIMAL HEALTH FORMULA FUNDS ODD YR KL0V4D1460</v>
      </c>
    </row>
    <row r="11838" spans="1:4">
      <c r="A11838" t="s">
        <v>46133</v>
      </c>
      <c r="B11838" t="s">
        <v>46134</v>
      </c>
      <c r="D11838" t="str">
        <f t="shared" si="184"/>
        <v>KL0AASAO00 FFF OBERBAUER EVEN 2250 AH KL0AASAO00</v>
      </c>
    </row>
    <row r="11839" spans="1:4">
      <c r="A11839" t="s">
        <v>46135</v>
      </c>
      <c r="B11839" t="s">
        <v>46136</v>
      </c>
      <c r="D11839" t="str">
        <f t="shared" si="184"/>
        <v>KL0V480L18 T LehenbauerCFAH 21 22 Disbud and dehorn KL0V480L18</v>
      </c>
    </row>
    <row r="11840" spans="1:4">
      <c r="A11840" t="s">
        <v>46137</v>
      </c>
      <c r="B11840" t="s">
        <v>46138</v>
      </c>
      <c r="D11840" t="str">
        <f t="shared" si="184"/>
        <v>KL0V4D1459 VMDO ANIMAL HEALTH FORMULA FUND EVEN YR KL0V4D1459</v>
      </c>
    </row>
    <row r="11841" spans="1:4">
      <c r="A11841" t="s">
        <v>46139</v>
      </c>
      <c r="B11841" t="s">
        <v>46140</v>
      </c>
      <c r="D11841" t="str">
        <f t="shared" si="184"/>
        <v>KL0AASAT03 FFF TODGHAM ODD 2252 H KL0AASAT03</v>
      </c>
    </row>
    <row r="11842" spans="1:4">
      <c r="A11842" t="s">
        <v>46141</v>
      </c>
      <c r="B11842" t="s">
        <v>46142</v>
      </c>
      <c r="D11842" t="str">
        <f t="shared" si="184"/>
        <v>KL0ABATZ01 FFF ZICARI ODD 2031 H KL0ABATZ01</v>
      </c>
    </row>
    <row r="11843" spans="1:4">
      <c r="A11843" t="s">
        <v>46143</v>
      </c>
      <c r="B11843" t="s">
        <v>46144</v>
      </c>
      <c r="D11843" t="str">
        <f t="shared" ref="D11843:D11906" si="185">A11843&amp;" "&amp;B11843</f>
        <v>KL0ABAYH01 FFF HSIEH ODD 6706 H KL0ABAYH01</v>
      </c>
    </row>
    <row r="11844" spans="1:4">
      <c r="A11844" t="s">
        <v>46145</v>
      </c>
      <c r="B11844" t="s">
        <v>46146</v>
      </c>
      <c r="D11844" t="str">
        <f t="shared" si="185"/>
        <v>KL0ABAZF05 FFF FAN Z ODD 2503 H KL0ABAZF05</v>
      </c>
    </row>
    <row r="11845" spans="1:4">
      <c r="A11845" t="s">
        <v>46147</v>
      </c>
      <c r="B11845" t="s">
        <v>46148</v>
      </c>
      <c r="D11845" t="str">
        <f t="shared" si="185"/>
        <v>KL0AECCC01 FFF CARTER ODD 7820 H KL0AECCC01</v>
      </c>
    </row>
    <row r="11846" spans="1:4">
      <c r="A11846" t="s">
        <v>46149</v>
      </c>
      <c r="B11846" t="s">
        <v>46150</v>
      </c>
      <c r="D11846" t="str">
        <f t="shared" si="185"/>
        <v>KL0AECKN01 FFF NOVAN ODD 2470 H KL0AECKN01</v>
      </c>
    </row>
    <row r="11847" spans="1:4">
      <c r="A11847" t="s">
        <v>46151</v>
      </c>
      <c r="B11847" t="s">
        <v>46152</v>
      </c>
      <c r="D11847" t="str">
        <f t="shared" si="185"/>
        <v>KL0AECMA01 FFF AGERTON ODD 2538 H KL0AECMA01</v>
      </c>
    </row>
    <row r="11848" spans="1:4">
      <c r="A11848" t="s">
        <v>46153</v>
      </c>
      <c r="B11848" t="s">
        <v>46154</v>
      </c>
      <c r="D11848" t="str">
        <f t="shared" si="185"/>
        <v>KL0AETRR01 FFF RICE ODD 2152 H KL0AETRR01</v>
      </c>
    </row>
    <row r="11849" spans="1:4">
      <c r="A11849" t="s">
        <v>46155</v>
      </c>
      <c r="B11849" t="s">
        <v>46156</v>
      </c>
      <c r="D11849" t="str">
        <f t="shared" si="185"/>
        <v>KL0AEVAS01 FFF SHAPIRO ODD 2265 H KL0AEVAS01</v>
      </c>
    </row>
    <row r="11850" spans="1:4">
      <c r="A11850" t="s">
        <v>46157</v>
      </c>
      <c r="B11850" t="s">
        <v>46158</v>
      </c>
      <c r="D11850" t="str">
        <f t="shared" si="185"/>
        <v>KL0AEVGP01 FFF PATRICELLI ODD 2264 H KL0AEVGP01</v>
      </c>
    </row>
    <row r="11851" spans="1:4">
      <c r="A11851" t="s">
        <v>46159</v>
      </c>
      <c r="B11851" t="s">
        <v>46160</v>
      </c>
      <c r="D11851" t="str">
        <f t="shared" si="185"/>
        <v>KL0AEVJR01 FFF ROSS IBARRA ODD 2550 H KL0AEVJR01</v>
      </c>
    </row>
    <row r="11852" spans="1:4">
      <c r="A11852" t="s">
        <v>46161</v>
      </c>
      <c r="B11852" t="s">
        <v>46162</v>
      </c>
      <c r="D11852" t="str">
        <f t="shared" si="185"/>
        <v>KL0AFSSD01 FFF DUNGAN ODD 6097 H KL0AFSSD01</v>
      </c>
    </row>
    <row r="11853" spans="1:4">
      <c r="A11853" t="s">
        <v>46163</v>
      </c>
      <c r="B11853" t="s">
        <v>46164</v>
      </c>
      <c r="D11853" t="str">
        <f t="shared" si="185"/>
        <v>KL0ALWJR01 FFF RODRIGUES ODD 2616 H KL0ALWJR01</v>
      </c>
    </row>
    <row r="11854" spans="1:4">
      <c r="A11854" t="s">
        <v>46165</v>
      </c>
      <c r="B11854" t="s">
        <v>46166</v>
      </c>
      <c r="D11854" t="str">
        <f t="shared" si="185"/>
        <v>KL0ALWML01 FFF LAZCANO ODD 2590 H KL0ALWML01</v>
      </c>
    </row>
    <row r="11855" spans="1:4">
      <c r="A11855" t="s">
        <v>46167</v>
      </c>
      <c r="B11855" t="s">
        <v>46168</v>
      </c>
      <c r="D11855" t="str">
        <f t="shared" si="185"/>
        <v>KL0ALWTN01 FFF NATHAN ODD 5332 H KL0ALWTN01</v>
      </c>
    </row>
    <row r="11856" spans="1:4">
      <c r="A11856" t="s">
        <v>46169</v>
      </c>
      <c r="B11856" t="s">
        <v>46170</v>
      </c>
      <c r="D11856" t="str">
        <f t="shared" si="185"/>
        <v>KL0AMBAF01 FFF FISHER ODD 2629 H KL0AMBAF01</v>
      </c>
    </row>
    <row r="11857" spans="1:4">
      <c r="A11857" t="s">
        <v>46171</v>
      </c>
      <c r="B11857" t="s">
        <v>46172</v>
      </c>
      <c r="D11857" t="str">
        <f t="shared" si="185"/>
        <v>KL0AMBLR01 FFF ROSE ODD 6239 H KL0AMBLR01</v>
      </c>
    </row>
    <row r="11858" spans="1:4">
      <c r="A11858" t="s">
        <v>46173</v>
      </c>
      <c r="B11858" t="s">
        <v>46174</v>
      </c>
      <c r="D11858" t="str">
        <f t="shared" si="185"/>
        <v>KL0AMBRC01 FFF CHENG ODD 7399 H KL0AMBRC01</v>
      </c>
    </row>
    <row r="11859" spans="1:4">
      <c r="A11859" t="s">
        <v>46175</v>
      </c>
      <c r="B11859" t="s">
        <v>46176</v>
      </c>
      <c r="D11859" t="str">
        <f t="shared" si="185"/>
        <v>KL0AMIRP01 FFF PARALES ODD 7235 H KL0AMIRP01</v>
      </c>
    </row>
    <row r="11860" spans="1:4">
      <c r="A11860" t="s">
        <v>46177</v>
      </c>
      <c r="B11860" t="s">
        <v>46178</v>
      </c>
      <c r="D11860" t="str">
        <f t="shared" si="185"/>
        <v>KL0ANPGN01 FFF NEVITT ODD 3509 H KL0ANPGN01</v>
      </c>
    </row>
    <row r="11861" spans="1:4">
      <c r="A11861" t="s">
        <v>46179</v>
      </c>
      <c r="B11861" t="s">
        <v>46180</v>
      </c>
      <c r="D11861" t="str">
        <f t="shared" si="185"/>
        <v>KL0ANPTC01 FFF COOMBS HAHN ODD 2484 H KL0ANPTC01</v>
      </c>
    </row>
    <row r="11862" spans="1:4">
      <c r="A11862" t="s">
        <v>46181</v>
      </c>
      <c r="B11862" t="s">
        <v>46182</v>
      </c>
      <c r="D11862" t="str">
        <f t="shared" si="185"/>
        <v>KL0ANTCH01 FFF STEWART ODD 2092 H KL0ANTCH01</v>
      </c>
    </row>
    <row r="11863" spans="1:4">
      <c r="A11863" t="s">
        <v>46183</v>
      </c>
      <c r="B11863" t="s">
        <v>46184</v>
      </c>
      <c r="D11863" t="str">
        <f t="shared" si="185"/>
        <v>KL0ANTFH01 FFF HAJ ODD 7836 H KL0ANTFH01</v>
      </c>
    </row>
    <row r="11864" spans="1:4">
      <c r="A11864" t="s">
        <v>46185</v>
      </c>
      <c r="B11864" t="s">
        <v>46186</v>
      </c>
      <c r="D11864" t="str">
        <f t="shared" si="185"/>
        <v>KL0ANTPO01 FFF OTEIZA ODD 7244 H KL0ANTPO01</v>
      </c>
    </row>
    <row r="11865" spans="1:4">
      <c r="A11865" t="s">
        <v>46187</v>
      </c>
      <c r="B11865" t="s">
        <v>46188</v>
      </c>
      <c r="D11865" t="str">
        <f t="shared" si="185"/>
        <v>KL0APBBL01 FFF LIU ODD 2536 H KL0APBBL01</v>
      </c>
    </row>
    <row r="11866" spans="1:4">
      <c r="A11866" t="s">
        <v>46189</v>
      </c>
      <c r="B11866" t="s">
        <v>46190</v>
      </c>
      <c r="D11866" t="str">
        <f t="shared" si="185"/>
        <v>KL0APBJM01 FFF MALOOF ODD 2465 H KL0APBJM01</v>
      </c>
    </row>
    <row r="11867" spans="1:4">
      <c r="A11867" t="s">
        <v>46191</v>
      </c>
      <c r="B11867" t="s">
        <v>46192</v>
      </c>
      <c r="D11867" t="str">
        <f t="shared" si="185"/>
        <v>KL0APSY103 FFF BLOOM ODD 2073 H KL0APSY103</v>
      </c>
    </row>
    <row r="11868" spans="1:4">
      <c r="A11868" t="s">
        <v>46193</v>
      </c>
      <c r="B11868" t="s">
        <v>46194</v>
      </c>
      <c r="D11868" t="str">
        <f t="shared" si="185"/>
        <v>KL0APSY105 FFF CHETELAT ODD 6315 H KL0APSY105</v>
      </c>
    </row>
    <row r="11869" spans="1:4">
      <c r="A11869" t="s">
        <v>46195</v>
      </c>
      <c r="B11869" t="s">
        <v>46196</v>
      </c>
      <c r="D11869" t="str">
        <f t="shared" si="185"/>
        <v>KL0APSY137 FFF EVINER ODD 2410 H KL0APSY137</v>
      </c>
    </row>
    <row r="11870" spans="1:4">
      <c r="A11870" t="s">
        <v>46197</v>
      </c>
      <c r="B11870" t="s">
        <v>46198</v>
      </c>
      <c r="D11870" t="str">
        <f t="shared" si="185"/>
        <v>KL0APSY145 FFF BECKLES ODD 2404 H KL0APSY145</v>
      </c>
    </row>
    <row r="11871" spans="1:4">
      <c r="A11871" t="s">
        <v>46199</v>
      </c>
      <c r="B11871" t="s">
        <v>46200</v>
      </c>
      <c r="D11871" t="str">
        <f t="shared" si="185"/>
        <v>KL0APSY147 FFF POTTER ODD 6273 H KL0APSY147</v>
      </c>
    </row>
    <row r="11872" spans="1:4">
      <c r="A11872" t="s">
        <v>46201</v>
      </c>
      <c r="B11872" t="s">
        <v>46202</v>
      </c>
      <c r="D11872" t="str">
        <f t="shared" si="185"/>
        <v>KL0APSY149 FFF RUNCIE ODD 2721 H KL0APSY149</v>
      </c>
    </row>
    <row r="11873" spans="1:4">
      <c r="A11873" t="s">
        <v>46203</v>
      </c>
      <c r="B11873" t="s">
        <v>46204</v>
      </c>
      <c r="D11873" t="str">
        <f t="shared" si="185"/>
        <v>KL0APSY212 FFF ST CLAIR ODD 5983 H KL0APSY212</v>
      </c>
    </row>
    <row r="11874" spans="1:4">
      <c r="A11874" t="s">
        <v>46205</v>
      </c>
      <c r="B11874" t="s">
        <v>46206</v>
      </c>
      <c r="D11874" t="str">
        <f t="shared" si="185"/>
        <v>KL0APSY216 FFF LATIMER ODD 2017 H KL0APSY216</v>
      </c>
    </row>
    <row r="11875" spans="1:4">
      <c r="A11875" t="s">
        <v>46207</v>
      </c>
      <c r="B11875" t="s">
        <v>46208</v>
      </c>
      <c r="D11875" t="str">
        <f t="shared" si="185"/>
        <v>KL0APSY221 FFF TIAN ODD 7869 H KL0APSY221</v>
      </c>
    </row>
    <row r="11876" spans="1:4">
      <c r="A11876" t="s">
        <v>46209</v>
      </c>
      <c r="B11876" t="s">
        <v>46210</v>
      </c>
      <c r="D11876" t="str">
        <f t="shared" si="185"/>
        <v>KL0AVEAK01 FFF KOPP ODD 2241 H KL0AVEAK01</v>
      </c>
    </row>
    <row r="11877" spans="1:4">
      <c r="A11877" t="s">
        <v>46211</v>
      </c>
      <c r="B11877" t="s">
        <v>46212</v>
      </c>
      <c r="D11877" t="str">
        <f t="shared" si="185"/>
        <v>KL0AVESE01 FFF EBELER ODD 6013 H KL0AVESE01</v>
      </c>
    </row>
    <row r="11878" spans="1:4">
      <c r="A11878" t="s">
        <v>46213</v>
      </c>
      <c r="B11878" t="s">
        <v>46214</v>
      </c>
      <c r="D11878" t="str">
        <f t="shared" si="185"/>
        <v>KL0AWFDK01 FFF KELT ODD 6126 H KL0AWFDK01</v>
      </c>
    </row>
    <row r="11879" spans="1:4">
      <c r="A11879" t="s">
        <v>46215</v>
      </c>
      <c r="B11879" t="s">
        <v>46216</v>
      </c>
      <c r="D11879" t="str">
        <f t="shared" si="185"/>
        <v>KL0FIN44HO ANR FINANCIAL SERVICES KL0FIN44HO</v>
      </c>
    </row>
    <row r="11880" spans="1:4">
      <c r="A11880" t="s">
        <v>46217</v>
      </c>
      <c r="B11880" t="s">
        <v>46218</v>
      </c>
      <c r="D11880" t="str">
        <f t="shared" si="185"/>
        <v>KL0RPMGNIH RPM GEN HATCH FUNDS NON INTEGRATED ODD KL0RPMGNIH</v>
      </c>
    </row>
    <row r="11881" spans="1:4">
      <c r="A11881" t="s">
        <v>46219</v>
      </c>
      <c r="B11881" t="s">
        <v>46220</v>
      </c>
      <c r="D11881" t="str">
        <f t="shared" si="185"/>
        <v>KL0AASAT02 FFF TODGHAM EVEN 2252 H KL0AASAT02</v>
      </c>
    </row>
    <row r="11882" spans="1:4">
      <c r="A11882" t="s">
        <v>46221</v>
      </c>
      <c r="B11882" t="s">
        <v>46222</v>
      </c>
      <c r="D11882" t="str">
        <f t="shared" si="185"/>
        <v>KL0AASRZ00 FFF ZINN EVN 6578 H KL0AASRZ00</v>
      </c>
    </row>
    <row r="11883" spans="1:4">
      <c r="A11883" t="s">
        <v>46223</v>
      </c>
      <c r="B11883" t="s">
        <v>46224</v>
      </c>
      <c r="D11883" t="str">
        <f t="shared" si="185"/>
        <v>KL0ABAFF00 FFF FATHALLAH EVEN 2483 H KL0ABAFF00</v>
      </c>
    </row>
    <row r="11884" spans="1:4">
      <c r="A11884" t="s">
        <v>46225</v>
      </c>
      <c r="B11884" t="s">
        <v>46226</v>
      </c>
      <c r="D11884" t="str">
        <f t="shared" si="185"/>
        <v>KL0ABATZ00 FFF ZICARI EVN 2031 H KL0ABATZ00</v>
      </c>
    </row>
    <row r="11885" spans="1:4">
      <c r="A11885" t="s">
        <v>46227</v>
      </c>
      <c r="B11885" t="s">
        <v>46228</v>
      </c>
      <c r="D11885" t="str">
        <f t="shared" si="185"/>
        <v>KL0AECPM00 FFF MEREL EVN 2251 H KL0AECPM00</v>
      </c>
    </row>
    <row r="11886" spans="1:4">
      <c r="A11886" t="s">
        <v>46229</v>
      </c>
      <c r="B11886" t="s">
        <v>46230</v>
      </c>
      <c r="D11886" t="str">
        <f t="shared" si="185"/>
        <v>KL0AECRS00 FFF SEXTON EVN 2412 H KL0AECRS00</v>
      </c>
    </row>
    <row r="11887" spans="1:4">
      <c r="A11887" t="s">
        <v>46231</v>
      </c>
      <c r="B11887" t="s">
        <v>46232</v>
      </c>
      <c r="D11887" t="str">
        <f t="shared" si="185"/>
        <v>KL0AENRC02 FFF CAREY EVEN 2478 H KL0AENRC02</v>
      </c>
    </row>
    <row r="11888" spans="1:4">
      <c r="A11888" t="s">
        <v>46233</v>
      </c>
      <c r="B11888" t="s">
        <v>46234</v>
      </c>
      <c r="D11888" t="str">
        <f t="shared" si="185"/>
        <v>KL0AENRK00 FFF KARBAN EVEN 4278 H KL0AENRK00</v>
      </c>
    </row>
    <row r="11889" spans="1:4">
      <c r="A11889" t="s">
        <v>46235</v>
      </c>
      <c r="B11889" t="s">
        <v>46236</v>
      </c>
      <c r="D11889" t="str">
        <f t="shared" si="185"/>
        <v>KL0AENSN00 FFF NADLER EVEN 6851 H KL0AENSN00</v>
      </c>
    </row>
    <row r="11890" spans="1:4">
      <c r="A11890" t="s">
        <v>46237</v>
      </c>
      <c r="B11890" t="s">
        <v>46238</v>
      </c>
      <c r="D11890" t="str">
        <f t="shared" si="185"/>
        <v>KL0AETRR00 FFF RICE EVN 2152 H KL0AETRR00</v>
      </c>
    </row>
    <row r="11891" spans="1:4">
      <c r="A11891" t="s">
        <v>46239</v>
      </c>
      <c r="B11891" t="s">
        <v>46240</v>
      </c>
      <c r="D11891" t="str">
        <f t="shared" si="185"/>
        <v>KL0AEVCL00 FFF LANGLEY EVN 2268 H KL0AEVCL00</v>
      </c>
    </row>
    <row r="11892" spans="1:4">
      <c r="A11892" t="s">
        <v>46241</v>
      </c>
      <c r="B11892" t="s">
        <v>46242</v>
      </c>
      <c r="D11892" t="str">
        <f t="shared" si="185"/>
        <v>KL0AEVGP00 FFF PATRICELLI EVEN 2264 H KL0AEVGP00</v>
      </c>
    </row>
    <row r="11893" spans="1:4">
      <c r="A11893" t="s">
        <v>46243</v>
      </c>
      <c r="B11893" t="s">
        <v>46244</v>
      </c>
      <c r="D11893" t="str">
        <f t="shared" si="185"/>
        <v>KL0AEVJR00 FFF ROSS IBARRA EVEN 2550 H KL0AEVJR00</v>
      </c>
    </row>
    <row r="11894" spans="1:4">
      <c r="A11894" t="s">
        <v>46245</v>
      </c>
      <c r="B11894" t="s">
        <v>46246</v>
      </c>
      <c r="D11894" t="str">
        <f t="shared" si="185"/>
        <v>KL0AEVRG00 FFF GROSBERG EVN 2427 H KL0AEVRG00</v>
      </c>
    </row>
    <row r="11895" spans="1:4">
      <c r="A11895" t="s">
        <v>46247</v>
      </c>
      <c r="B11895" t="s">
        <v>46248</v>
      </c>
      <c r="D11895" t="str">
        <f t="shared" si="185"/>
        <v>KL0AFSJD00 FFF DELARUE EVEN 2670 H KL0AFSJD00</v>
      </c>
    </row>
    <row r="11896" spans="1:4">
      <c r="A11896" t="s">
        <v>46249</v>
      </c>
      <c r="B11896" t="s">
        <v>46250</v>
      </c>
      <c r="D11896" t="str">
        <f t="shared" si="185"/>
        <v>KL0ALWKP00 FFF PAW U EVEN 4526 H KL0ALWKP00</v>
      </c>
    </row>
    <row r="11897" spans="1:4">
      <c r="A11897" t="s">
        <v>46251</v>
      </c>
      <c r="B11897" t="s">
        <v>46252</v>
      </c>
      <c r="D11897" t="str">
        <f t="shared" si="185"/>
        <v>KL0ALWTN00 FFF NATHAN EVEN 5332 H KL0ALWTN00</v>
      </c>
    </row>
    <row r="11898" spans="1:4">
      <c r="A11898" t="s">
        <v>46253</v>
      </c>
      <c r="B11898" t="s">
        <v>46254</v>
      </c>
      <c r="D11898" t="str">
        <f t="shared" si="185"/>
        <v>KL0AMBEB00 FFF BALDWIN EVN 2488 H KL0AMBEB00</v>
      </c>
    </row>
    <row r="11899" spans="1:4">
      <c r="A11899" t="s">
        <v>46255</v>
      </c>
      <c r="B11899" t="s">
        <v>46256</v>
      </c>
      <c r="D11899" t="str">
        <f t="shared" si="185"/>
        <v>KL0AMBKK00 FFF KAPLAN EVEN 6731 H KL0AMBKK00</v>
      </c>
    </row>
    <row r="11900" spans="1:4">
      <c r="A11900" t="s">
        <v>46257</v>
      </c>
      <c r="B11900" t="s">
        <v>46258</v>
      </c>
      <c r="D11900" t="str">
        <f t="shared" si="185"/>
        <v>KL0AMIMS00 FFF SINGER EVN 7473 H KL0AMIMS00</v>
      </c>
    </row>
    <row r="11901" spans="1:4">
      <c r="A11901" t="s">
        <v>46259</v>
      </c>
      <c r="B11901" t="s">
        <v>46260</v>
      </c>
      <c r="D11901" t="str">
        <f t="shared" si="185"/>
        <v>KL0ANPDF00 FFF FURLOW EVEN 2531 H KL0ANPDF00</v>
      </c>
    </row>
    <row r="11902" spans="1:4">
      <c r="A11902" t="s">
        <v>46261</v>
      </c>
      <c r="B11902" t="s">
        <v>46262</v>
      </c>
      <c r="D11902" t="str">
        <f t="shared" si="185"/>
        <v>KL0ANTCS00 FFF STEWART EVEN 2092 H KL0ANTCS00</v>
      </c>
    </row>
    <row r="11903" spans="1:4">
      <c r="A11903" t="s">
        <v>46263</v>
      </c>
      <c r="B11903" t="s">
        <v>46264</v>
      </c>
      <c r="D11903" t="str">
        <f t="shared" si="185"/>
        <v>KL0ANTEP00 FFF PRADO EVEN 2493 H KL0ANTEP00</v>
      </c>
    </row>
    <row r="11904" spans="1:4">
      <c r="A11904" t="s">
        <v>46265</v>
      </c>
      <c r="B11904" t="s">
        <v>46266</v>
      </c>
      <c r="D11904" t="str">
        <f t="shared" si="185"/>
        <v>KL0ANTPO00 FFF OTEIZA EVEN 7244 H KL0ANTPO00</v>
      </c>
    </row>
    <row r="11905" spans="1:4">
      <c r="A11905" t="s">
        <v>46267</v>
      </c>
      <c r="B11905" t="s">
        <v>46268</v>
      </c>
      <c r="D11905" t="str">
        <f t="shared" si="185"/>
        <v>KL0APBAB04 FFF BRITT EVEN 2691 H KL0APBAB04</v>
      </c>
    </row>
    <row r="11906" spans="1:4">
      <c r="A11906" t="s">
        <v>46269</v>
      </c>
      <c r="B11906" t="s">
        <v>46270</v>
      </c>
      <c r="D11906" t="str">
        <f t="shared" si="185"/>
        <v>KL0APBNS06 FFF SINHA EVEN 7412 H KL0APBNS06</v>
      </c>
    </row>
    <row r="11907" spans="1:4">
      <c r="A11907" t="s">
        <v>46271</v>
      </c>
      <c r="B11907" t="s">
        <v>46272</v>
      </c>
      <c r="D11907" t="str">
        <f t="shared" ref="D11907:D11970" si="186">A11907&amp;" "&amp;B11907</f>
        <v>KL0APSY110 FFF CHETELAT EVEN 6315 H KL0APSY110</v>
      </c>
    </row>
    <row r="11908" spans="1:4">
      <c r="A11908" t="s">
        <v>46273</v>
      </c>
      <c r="B11908" t="s">
        <v>46274</v>
      </c>
      <c r="D11908" t="str">
        <f t="shared" si="186"/>
        <v>KL0APSY130 FFF JASIENIUK EVN 2235 H KL0APSY130</v>
      </c>
    </row>
    <row r="11909" spans="1:4">
      <c r="A11909" t="s">
        <v>46275</v>
      </c>
      <c r="B11909" t="s">
        <v>46276</v>
      </c>
      <c r="D11909" t="str">
        <f t="shared" si="186"/>
        <v>KL0APSY136 FFF EVINER EVEN 2410 H KL0APSY136</v>
      </c>
    </row>
    <row r="11910" spans="1:4">
      <c r="A11910" t="s">
        <v>46277</v>
      </c>
      <c r="B11910" t="s">
        <v>46278</v>
      </c>
      <c r="D11910" t="str">
        <f t="shared" si="186"/>
        <v>KL0APSY144 FFF BECKLES EVEN 2404 H KL0APSY144</v>
      </c>
    </row>
    <row r="11911" spans="1:4">
      <c r="A11911" t="s">
        <v>46279</v>
      </c>
      <c r="B11911" t="s">
        <v>46280</v>
      </c>
      <c r="D11911" t="str">
        <f t="shared" si="186"/>
        <v>KL0APSY146 FFF MESGARAN EVEN 2511 H KL0APSY146</v>
      </c>
    </row>
    <row r="11912" spans="1:4">
      <c r="A11912" t="s">
        <v>46281</v>
      </c>
      <c r="B11912" t="s">
        <v>46282</v>
      </c>
      <c r="D11912" t="str">
        <f t="shared" si="186"/>
        <v>KL0APSY160 FFF ZWIENIECKI EVN 2224 H KL0APSY160</v>
      </c>
    </row>
    <row r="11913" spans="1:4">
      <c r="A11913" t="s">
        <v>46283</v>
      </c>
      <c r="B11913" t="s">
        <v>46284</v>
      </c>
      <c r="D11913" t="str">
        <f t="shared" si="186"/>
        <v>KL0APSY214 FFF ST CLAIR EVEN 5983 H KL0APSY214</v>
      </c>
    </row>
    <row r="11914" spans="1:4">
      <c r="A11914" t="s">
        <v>46285</v>
      </c>
      <c r="B11914" t="s">
        <v>46286</v>
      </c>
      <c r="D11914" t="str">
        <f t="shared" si="186"/>
        <v>KL0APSY222 FFF TIAN EVN 7869 H KL0APSY222</v>
      </c>
    </row>
    <row r="11915" spans="1:4">
      <c r="A11915" t="s">
        <v>46287</v>
      </c>
      <c r="B11915" t="s">
        <v>46288</v>
      </c>
      <c r="D11915" t="str">
        <f t="shared" si="186"/>
        <v>KL0AVEDB00 FFF BLOCK EVN 7728 H KL0AVEDB00</v>
      </c>
    </row>
    <row r="11916" spans="1:4">
      <c r="A11916" t="s">
        <v>46289</v>
      </c>
      <c r="B11916" t="s">
        <v>46290</v>
      </c>
      <c r="D11916" t="str">
        <f t="shared" si="186"/>
        <v>KL0AWFDK00 FFF KELT EVEN 6126 H KL0AWFDK00</v>
      </c>
    </row>
    <row r="11917" spans="1:4">
      <c r="A11917" t="s">
        <v>46291</v>
      </c>
      <c r="B11917" t="s">
        <v>46292</v>
      </c>
      <c r="D11917" t="str">
        <f t="shared" si="186"/>
        <v>KL0FIN44HE ANR FINANCIAL SERVICES KL0FIN44HE</v>
      </c>
    </row>
    <row r="11918" spans="1:4">
      <c r="A11918" t="s">
        <v>46293</v>
      </c>
      <c r="B11918" t="s">
        <v>46294</v>
      </c>
      <c r="D11918" t="str">
        <f t="shared" si="186"/>
        <v>KL0PPEGNHE PPE GENERAL HATCH EVEN YEAR KL0PPEGNHE</v>
      </c>
    </row>
    <row r="11919" spans="1:4">
      <c r="A11919" t="s">
        <v>46295</v>
      </c>
      <c r="B11919" t="s">
        <v>46296</v>
      </c>
      <c r="D11919" t="str">
        <f t="shared" si="186"/>
        <v>KL0RPMGNHE RPM GEN HATCH FUNDS EVEN YEAR KL0RPMGNHE</v>
      </c>
    </row>
    <row r="11920" spans="1:4">
      <c r="A11920" t="s">
        <v>46297</v>
      </c>
      <c r="B11920" t="s">
        <v>46298</v>
      </c>
      <c r="D11920" t="str">
        <f t="shared" si="186"/>
        <v>KL0SPRGNHE SWPR GEN HATCH EVEN YEAR KL0SPRGNHE</v>
      </c>
    </row>
    <row r="11921" spans="1:4">
      <c r="A11921" t="s">
        <v>46299</v>
      </c>
      <c r="B11921" t="s">
        <v>46300</v>
      </c>
      <c r="D11921" t="str">
        <f t="shared" si="186"/>
        <v>KL0AECJT01 FFF TAYLOR ODD 2197 H KL0AECJT01</v>
      </c>
    </row>
    <row r="11922" spans="1:4">
      <c r="A11922" t="s">
        <v>46301</v>
      </c>
      <c r="B11922" t="s">
        <v>46302</v>
      </c>
      <c r="D11922" t="str">
        <f t="shared" si="186"/>
        <v>KL0AECKJ03 FFF JESSOE ODD 2695 H KL0AECKJ03</v>
      </c>
    </row>
    <row r="11923" spans="1:4">
      <c r="A11923" t="s">
        <v>46303</v>
      </c>
      <c r="B11923" t="s">
        <v>46304</v>
      </c>
      <c r="D11923" t="str">
        <f t="shared" si="186"/>
        <v>KL0AECTL01 FFF LYBBERT ODD 2254 H KL0AECTL01</v>
      </c>
    </row>
    <row r="11924" spans="1:4">
      <c r="A11924" t="s">
        <v>46305</v>
      </c>
      <c r="B11924" t="s">
        <v>46306</v>
      </c>
      <c r="D11924" t="str">
        <f t="shared" si="186"/>
        <v>KL0AENAC11 FFF CORNEL ODD 2456 H KL0AENAC11</v>
      </c>
    </row>
    <row r="11925" spans="1:4">
      <c r="A11925" t="s">
        <v>46307</v>
      </c>
      <c r="B11925" t="s">
        <v>46308</v>
      </c>
      <c r="D11925" t="str">
        <f t="shared" si="186"/>
        <v>KL0AENCN01 FFF NANSEN ODD 2309 H KL0AENCN01</v>
      </c>
    </row>
    <row r="11926" spans="1:4">
      <c r="A11926" t="s">
        <v>46309</v>
      </c>
      <c r="B11926" t="s">
        <v>46310</v>
      </c>
      <c r="D11926" t="str">
        <f t="shared" si="186"/>
        <v>KL0AENDU01 FFF ULLMAN ODD 6020 H KL0AENDU01</v>
      </c>
    </row>
    <row r="11927" spans="1:4">
      <c r="A11927" t="s">
        <v>46311</v>
      </c>
      <c r="B11927" t="s">
        <v>46312</v>
      </c>
      <c r="D11927" t="str">
        <f t="shared" si="186"/>
        <v>KL0AENGA01 FFF ATTARDO ODD 2477 H KL0AENGA01</v>
      </c>
    </row>
    <row r="11928" spans="1:4">
      <c r="A11928" t="s">
        <v>46313</v>
      </c>
      <c r="B11928" t="s">
        <v>46314</v>
      </c>
      <c r="D11928" t="str">
        <f t="shared" si="186"/>
        <v>KL0AESRH01 FFF HIJMANS ODD 2547 H KL0AESRH01</v>
      </c>
    </row>
    <row r="11929" spans="1:4">
      <c r="A11929" t="s">
        <v>46315</v>
      </c>
      <c r="B11929" t="s">
        <v>46316</v>
      </c>
      <c r="D11929" t="str">
        <f t="shared" si="186"/>
        <v>KL0AESSH03 FFF HARRISON ODD 2627 H KL0AESSH03</v>
      </c>
    </row>
    <row r="11930" spans="1:4">
      <c r="A11930" t="s">
        <v>46317</v>
      </c>
      <c r="B11930" t="s">
        <v>46318</v>
      </c>
      <c r="D11930" t="str">
        <f t="shared" si="186"/>
        <v>KL0AESTT01 FFF TOMICH ODD 7766 H KL0AESTT01</v>
      </c>
    </row>
    <row r="11931" spans="1:4">
      <c r="A11931" t="s">
        <v>46319</v>
      </c>
      <c r="B11931" t="s">
        <v>46320</v>
      </c>
      <c r="D11931" t="str">
        <f t="shared" si="186"/>
        <v>KL0AFSGF01 FFF FOX ODD 2592 H KL0AFSGF01</v>
      </c>
    </row>
    <row r="11932" spans="1:4">
      <c r="A11932" t="s">
        <v>46321</v>
      </c>
      <c r="B11932" t="s">
        <v>46322</v>
      </c>
      <c r="D11932" t="str">
        <f t="shared" si="186"/>
        <v>KL0AHEAK01 FFF KIERS ODD 2533 H KL0AHEAK01</v>
      </c>
    </row>
    <row r="11933" spans="1:4">
      <c r="A11933" t="s">
        <v>46323</v>
      </c>
      <c r="B11933" t="s">
        <v>46324</v>
      </c>
      <c r="D11933" t="str">
        <f t="shared" si="186"/>
        <v>KL0AHEAN03 FFF NISHINA ODD 2697 H KL0AHEAN03</v>
      </c>
    </row>
    <row r="11934" spans="1:4">
      <c r="A11934" t="s">
        <v>46325</v>
      </c>
      <c r="B11934" t="s">
        <v>46326</v>
      </c>
      <c r="D11934" t="str">
        <f t="shared" si="186"/>
        <v>KL0AHEEC01 FFF CHU ODD 2632 H KL0AHEEC01</v>
      </c>
    </row>
    <row r="11935" spans="1:4">
      <c r="A11935" t="s">
        <v>46327</v>
      </c>
      <c r="B11935" t="s">
        <v>46328</v>
      </c>
      <c r="D11935" t="str">
        <f t="shared" si="186"/>
        <v>KL0AHENB01 FFF BRAZIL ODD 2469 H KL0AHENB01</v>
      </c>
    </row>
    <row r="11936" spans="1:4">
      <c r="A11936" t="s">
        <v>46329</v>
      </c>
      <c r="B11936" t="s">
        <v>46330</v>
      </c>
      <c r="D11936" t="str">
        <f t="shared" si="186"/>
        <v>KL0AHERG01 FFF GALT ODD 2748 H KL0AHERG01</v>
      </c>
    </row>
    <row r="11937" spans="1:4">
      <c r="A11937" t="s">
        <v>46331</v>
      </c>
      <c r="B11937" t="s">
        <v>46332</v>
      </c>
      <c r="D11937" t="str">
        <f t="shared" si="186"/>
        <v>KL0ALWHD01 FFF DAHLKE ODD 2513 H KL0ALWHD01</v>
      </c>
    </row>
    <row r="11938" spans="1:4">
      <c r="A11938" t="s">
        <v>46333</v>
      </c>
      <c r="B11938" t="s">
        <v>46334</v>
      </c>
      <c r="D11938" t="str">
        <f t="shared" si="186"/>
        <v>KL0APPDC01 FFF COOK ODD 7536 H KL0APPDC01</v>
      </c>
    </row>
    <row r="11939" spans="1:4">
      <c r="A11939" t="s">
        <v>46335</v>
      </c>
      <c r="B11939" t="s">
        <v>46336</v>
      </c>
      <c r="D11939" t="str">
        <f t="shared" si="186"/>
        <v>KL0APPDR01 FFF RIZZO ODD 6738 H KL0APPDR01</v>
      </c>
    </row>
    <row r="11940" spans="1:4">
      <c r="A11940" t="s">
        <v>46337</v>
      </c>
      <c r="B11940" t="s">
        <v>46338</v>
      </c>
      <c r="D11940" t="str">
        <f t="shared" si="186"/>
        <v>KL0APSY115 FFF GRADZIEL ODD 5884 H KL0APSY115</v>
      </c>
    </row>
    <row r="11941" spans="1:4">
      <c r="A11941" t="s">
        <v>46339</v>
      </c>
      <c r="B11941" t="s">
        <v>46340</v>
      </c>
      <c r="D11941" t="str">
        <f t="shared" si="186"/>
        <v>KL0APSY125 FFF VOLDER ODD 2247 H KL0APSY125</v>
      </c>
    </row>
    <row r="11942" spans="1:4">
      <c r="A11942" t="s">
        <v>46341</v>
      </c>
      <c r="B11942" t="s">
        <v>46342</v>
      </c>
      <c r="D11942" t="str">
        <f t="shared" si="186"/>
        <v>KL0APSY129 FFF GILBERT ODD 2219 H KL0APSY129</v>
      </c>
    </row>
    <row r="11943" spans="1:4">
      <c r="A11943" t="s">
        <v>46343</v>
      </c>
      <c r="B11943" t="s">
        <v>46344</v>
      </c>
      <c r="D11943" t="str">
        <f t="shared" si="186"/>
        <v>KL0APSY151 FFF GAUDIN ODD 2332 H KL0APSY151</v>
      </c>
    </row>
    <row r="11944" spans="1:4">
      <c r="A11944" t="s">
        <v>46345</v>
      </c>
      <c r="B11944" t="s">
        <v>46346</v>
      </c>
      <c r="D11944" t="str">
        <f t="shared" si="186"/>
        <v>KL0APSY227 FFF PITTELKOW ODD 2633 H KL0APSY227</v>
      </c>
    </row>
    <row r="11945" spans="1:4">
      <c r="A11945" t="s">
        <v>46347</v>
      </c>
      <c r="B11945" t="s">
        <v>46348</v>
      </c>
      <c r="D11945" t="str">
        <f t="shared" si="186"/>
        <v>KL0IGISHIO AES INFORMATICS AND GIS ODD KL0IGISHIO</v>
      </c>
    </row>
    <row r="11946" spans="1:4">
      <c r="A11946" t="s">
        <v>46349</v>
      </c>
      <c r="B11946" t="s">
        <v>46350</v>
      </c>
      <c r="D11946" t="str">
        <f t="shared" si="186"/>
        <v>KL0V419CVS Maier CFAH 22 23 Food Animal Practice KL0V419CVS</v>
      </c>
    </row>
    <row r="11947" spans="1:4">
      <c r="A11947" t="s">
        <v>46351</v>
      </c>
      <c r="B11947" t="s">
        <v>46352</v>
      </c>
      <c r="D11947" t="str">
        <f t="shared" si="186"/>
        <v>KL0V419MP4 Pitesky 2020 2021 CFAH Funds KL0V419MP4</v>
      </c>
    </row>
    <row r="11948" spans="1:4">
      <c r="A11948" t="s">
        <v>46353</v>
      </c>
      <c r="B11948" t="s">
        <v>46354</v>
      </c>
      <c r="D11948" t="str">
        <f t="shared" si="186"/>
        <v>KL0V435731 SOTO CFAH 20 21 awarded 2022 KL0V435731</v>
      </c>
    </row>
    <row r="11949" spans="1:4">
      <c r="A11949" t="s">
        <v>46355</v>
      </c>
      <c r="B11949" t="s">
        <v>46356</v>
      </c>
      <c r="D11949" t="str">
        <f t="shared" si="186"/>
        <v>KL0V435735 Award CA V VME 4132 H KL0V435735</v>
      </c>
    </row>
    <row r="11950" spans="1:4">
      <c r="A11950" t="s">
        <v>46357</v>
      </c>
      <c r="B11950" t="s">
        <v>46358</v>
      </c>
      <c r="D11950" t="str">
        <f t="shared" si="186"/>
        <v>KL0V451DUS Lima CFAH 20 21 Doppler Ultrasound Rsch KL0V451DUS</v>
      </c>
    </row>
    <row r="11951" spans="1:4">
      <c r="A11951" t="s">
        <v>46359</v>
      </c>
      <c r="B11951" t="s">
        <v>46360</v>
      </c>
      <c r="D11951" t="str">
        <f t="shared" si="186"/>
        <v>KL0V451L00 Lima Improving feed eff pred through bio KL0V451L00</v>
      </c>
    </row>
    <row r="11952" spans="1:4">
      <c r="A11952" t="s">
        <v>46361</v>
      </c>
      <c r="B11952" t="s">
        <v>46362</v>
      </c>
      <c r="D11952" t="str">
        <f t="shared" si="186"/>
        <v>KL0V480EO5 Okello CFAH 22 23 NIFA Research Project KL0V480EO5</v>
      </c>
    </row>
    <row r="11953" spans="1:4">
      <c r="A11953" t="s">
        <v>46363</v>
      </c>
      <c r="B11953" t="s">
        <v>46364</v>
      </c>
      <c r="D11953" t="str">
        <f t="shared" si="186"/>
        <v>KL0V4D1439 VMDO HATCH INTEGRATED ODD YEAR KL0V4D1439</v>
      </c>
    </row>
    <row r="11954" spans="1:4">
      <c r="A11954" t="s">
        <v>46365</v>
      </c>
      <c r="B11954" t="s">
        <v>46366</v>
      </c>
      <c r="D11954" t="str">
        <f t="shared" si="186"/>
        <v>KL0V751L00 FINA Lima Improv feed eff pred thru bio KL0V751L00</v>
      </c>
    </row>
    <row r="11955" spans="1:4">
      <c r="A11955" t="s">
        <v>46367</v>
      </c>
      <c r="B11955" t="s">
        <v>46368</v>
      </c>
      <c r="D11955" t="str">
        <f t="shared" si="186"/>
        <v>KL0AECAS00 FFF SHENOY EVEN 2394 H KL0AECAS00</v>
      </c>
    </row>
    <row r="11956" spans="1:4">
      <c r="A11956" t="s">
        <v>46369</v>
      </c>
      <c r="B11956" t="s">
        <v>46370</v>
      </c>
      <c r="D11956" t="str">
        <f t="shared" si="186"/>
        <v>KL0AECKJ00 FFF JESSOE EVN 2695 H KL0AECKJ00</v>
      </c>
    </row>
    <row r="11957" spans="1:4">
      <c r="A11957" t="s">
        <v>46371</v>
      </c>
      <c r="B11957" t="s">
        <v>46372</v>
      </c>
      <c r="D11957" t="str">
        <f t="shared" si="186"/>
        <v>KL0AENAC02 FFF CORNEL EVEN 2456 H KL0AENAC02</v>
      </c>
    </row>
    <row r="11958" spans="1:4">
      <c r="A11958" t="s">
        <v>46373</v>
      </c>
      <c r="B11958" t="s">
        <v>46374</v>
      </c>
      <c r="D11958" t="str">
        <f t="shared" si="186"/>
        <v>KL0AENDU00 FFF ULLMAN EVN 6020 H KL0AENDU00</v>
      </c>
    </row>
    <row r="11959" spans="1:4">
      <c r="A11959" t="s">
        <v>46375</v>
      </c>
      <c r="B11959" t="s">
        <v>46376</v>
      </c>
      <c r="D11959" t="str">
        <f t="shared" si="186"/>
        <v>KL0AENGA00 FFF ATTARDO EVEN 2477 H KL0AENGA00</v>
      </c>
    </row>
    <row r="11960" spans="1:4">
      <c r="A11960" t="s">
        <v>46377</v>
      </c>
      <c r="B11960" t="s">
        <v>46378</v>
      </c>
      <c r="D11960" t="str">
        <f t="shared" si="186"/>
        <v>KL0AESRH02 FFF HIJMANS EVEN 2547 H KL0AESRH02</v>
      </c>
    </row>
    <row r="11961" spans="1:4">
      <c r="A11961" t="s">
        <v>46379</v>
      </c>
      <c r="B11961" t="s">
        <v>46380</v>
      </c>
      <c r="D11961" t="str">
        <f t="shared" si="186"/>
        <v>KL0AESSH02 FFF HARRISON EVEN 2627 H KL0AESSH02</v>
      </c>
    </row>
    <row r="11962" spans="1:4">
      <c r="A11962" t="s">
        <v>46381</v>
      </c>
      <c r="B11962" t="s">
        <v>46382</v>
      </c>
      <c r="D11962" t="str">
        <f t="shared" si="186"/>
        <v>KL0AESTT00 FFF TOMICH EVN 7766 H KL0AESTT00</v>
      </c>
    </row>
    <row r="11963" spans="1:4">
      <c r="A11963" t="s">
        <v>46383</v>
      </c>
      <c r="B11963" t="s">
        <v>46384</v>
      </c>
      <c r="D11963" t="str">
        <f t="shared" si="186"/>
        <v>KL0AFSJG00 FFF GERMAN EVEN 2409 H KL0AFSJG00</v>
      </c>
    </row>
    <row r="11964" spans="1:4">
      <c r="A11964" t="s">
        <v>46385</v>
      </c>
      <c r="B11964" t="s">
        <v>46386</v>
      </c>
      <c r="D11964" t="str">
        <f t="shared" si="186"/>
        <v>KL0AHEAK00 FFF KIERS EVEN 2533 H KL0AHEAK00</v>
      </c>
    </row>
    <row r="11965" spans="1:4">
      <c r="A11965" t="s">
        <v>46387</v>
      </c>
      <c r="B11965" t="s">
        <v>46388</v>
      </c>
      <c r="D11965" t="str">
        <f t="shared" si="186"/>
        <v>KL0AHECC00 FFF CANNON EVEN 2454 H KL0AHECC00</v>
      </c>
    </row>
    <row r="11966" spans="1:4">
      <c r="A11966" t="s">
        <v>46389</v>
      </c>
      <c r="B11966" t="s">
        <v>46390</v>
      </c>
      <c r="D11966" t="str">
        <f t="shared" si="186"/>
        <v>KL0AHEEC00 FFF CHU EVEN 2632 H KL0AHEEC00</v>
      </c>
    </row>
    <row r="11967" spans="1:4">
      <c r="A11967" t="s">
        <v>46391</v>
      </c>
      <c r="B11967" t="s">
        <v>46392</v>
      </c>
      <c r="D11967" t="str">
        <f t="shared" si="186"/>
        <v>KL0AHEZC00 FFF CHEN EVEN 2361 H KL0AHEZC00</v>
      </c>
    </row>
    <row r="11968" spans="1:4">
      <c r="A11968" t="s">
        <v>46393</v>
      </c>
      <c r="B11968" t="s">
        <v>46394</v>
      </c>
      <c r="D11968" t="str">
        <f t="shared" si="186"/>
        <v>KL0ALWHD00 FFF DAHLKE EVEN 2513 H KL0ALWHD00</v>
      </c>
    </row>
    <row r="11969" spans="1:4">
      <c r="A11969" t="s">
        <v>46395</v>
      </c>
      <c r="B11969" t="s">
        <v>46396</v>
      </c>
      <c r="D11969" t="str">
        <f t="shared" si="186"/>
        <v>KL0APPDC00 FFF COOK EVEN 7536 H KL0APPDC00</v>
      </c>
    </row>
    <row r="11970" spans="1:4">
      <c r="A11970" t="s">
        <v>46397</v>
      </c>
      <c r="B11970" t="s">
        <v>46398</v>
      </c>
      <c r="D11970" t="str">
        <f t="shared" si="186"/>
        <v>KL0APSY114 FFF GRADZIEL EVN 5884 H KL0APSY114</v>
      </c>
    </row>
    <row r="11971" spans="1:4">
      <c r="A11971" t="s">
        <v>46399</v>
      </c>
      <c r="B11971" t="s">
        <v>46400</v>
      </c>
      <c r="D11971" t="str">
        <f t="shared" ref="D11971:D12034" si="187">A11971&amp;" "&amp;B11971</f>
        <v>KL0APSY128 FFF GILBERT EVEN 2219 H KL0APSY128</v>
      </c>
    </row>
    <row r="11972" spans="1:4">
      <c r="A11972" t="s">
        <v>46401</v>
      </c>
      <c r="B11972" t="s">
        <v>46402</v>
      </c>
      <c r="D11972" t="str">
        <f t="shared" si="187"/>
        <v>KL0APSY228 FFF PITTELKOW EVEN 2633 H KL0APSY228</v>
      </c>
    </row>
    <row r="11973" spans="1:4">
      <c r="A11973" t="s">
        <v>46403</v>
      </c>
      <c r="B11973" t="s">
        <v>46404</v>
      </c>
      <c r="D11973" t="str">
        <f t="shared" si="187"/>
        <v>KL0V435732 Soto 21 22 CFAH project KL0V435732</v>
      </c>
    </row>
    <row r="11974" spans="1:4">
      <c r="A11974" t="s">
        <v>46405</v>
      </c>
      <c r="B11974" t="s">
        <v>46406</v>
      </c>
      <c r="D11974" t="str">
        <f t="shared" si="187"/>
        <v>KL0V435733 Award CA V VME 4123 H KL0V435733</v>
      </c>
    </row>
    <row r="11975" spans="1:4">
      <c r="A11975" t="s">
        <v>46407</v>
      </c>
      <c r="B11975" t="s">
        <v>46408</v>
      </c>
      <c r="D11975" t="str">
        <f t="shared" si="187"/>
        <v>KL0V451MET Lima CFAH 21 22 Metritis Cure Rsch KL0V451MET</v>
      </c>
    </row>
    <row r="11976" spans="1:4">
      <c r="A11976" t="s">
        <v>46409</v>
      </c>
      <c r="B11976" t="s">
        <v>46410</v>
      </c>
      <c r="D11976" t="str">
        <f t="shared" si="187"/>
        <v>KL0V480A73 Aly CFAH 21 22 Antimicrobial resistance KL0V480A73</v>
      </c>
    </row>
    <row r="11977" spans="1:4">
      <c r="A11977" t="s">
        <v>46411</v>
      </c>
      <c r="B11977" t="s">
        <v>46412</v>
      </c>
      <c r="D11977" t="str">
        <f t="shared" si="187"/>
        <v>KL0V480A74 Aly CFAH 21 22 Simplified group housing KL0V480A74</v>
      </c>
    </row>
    <row r="11978" spans="1:4">
      <c r="A11978" t="s">
        <v>46413</v>
      </c>
      <c r="B11978" t="s">
        <v>46414</v>
      </c>
      <c r="D11978" t="str">
        <f t="shared" si="187"/>
        <v>KL0V4B1265 Murphy CFAH 21 22 KL0V4B1265</v>
      </c>
    </row>
    <row r="11979" spans="1:4">
      <c r="A11979" t="s">
        <v>46415</v>
      </c>
      <c r="B11979" t="s">
        <v>46416</v>
      </c>
      <c r="D11979" t="str">
        <f t="shared" si="187"/>
        <v>KL0V4B3307 Shapiro CFAH 2021 2022 KL0V4B3307</v>
      </c>
    </row>
    <row r="11980" spans="1:4">
      <c r="A11980" t="s">
        <v>46417</v>
      </c>
      <c r="B11980" t="s">
        <v>46418</v>
      </c>
      <c r="D11980" t="str">
        <f t="shared" si="187"/>
        <v>KL0V4D1440 VMDO HATCH INTEGRATED EVEN YEAR KL0V4D1440</v>
      </c>
    </row>
    <row r="11981" spans="1:4">
      <c r="A11981" t="s">
        <v>46419</v>
      </c>
      <c r="B11981" t="s">
        <v>46420</v>
      </c>
      <c r="D11981" t="str">
        <f t="shared" si="187"/>
        <v>KL0V751MET Lima CFAH 21 22 Metritis Cure Rsch KL0V751MET</v>
      </c>
    </row>
    <row r="11982" spans="1:4">
      <c r="A11982" t="s">
        <v>46421</v>
      </c>
      <c r="B11982" t="s">
        <v>46422</v>
      </c>
      <c r="D11982" t="str">
        <f t="shared" si="187"/>
        <v>KL0283CTGN ANR 4 H CTS GENERAL PROGRAMS KL0283CTGN</v>
      </c>
    </row>
    <row r="11983" spans="1:4">
      <c r="A11983" t="s">
        <v>46423</v>
      </c>
      <c r="B11983" t="s">
        <v>46424</v>
      </c>
      <c r="D11983" t="str">
        <f t="shared" si="187"/>
        <v>KL0V419AP5 Pires 22 23 CFAH STEC Research KL0V419AP5</v>
      </c>
    </row>
    <row r="11984" spans="1:4">
      <c r="A11984" t="s">
        <v>46425</v>
      </c>
      <c r="B11984" t="s">
        <v>46426</v>
      </c>
      <c r="D11984" t="str">
        <f t="shared" si="187"/>
        <v>KL0V419MP7 Pitesky 16 17 CFAH Resistance Genes KL0V419MP7</v>
      </c>
    </row>
    <row r="11985" spans="1:4">
      <c r="A11985" t="s">
        <v>46427</v>
      </c>
      <c r="B11985" t="s">
        <v>46428</v>
      </c>
      <c r="D11985" t="str">
        <f t="shared" si="187"/>
        <v>KL0V419RB0 Busch CFAH 22 23 Ewe Mastitis Research KL0V419RB0</v>
      </c>
    </row>
    <row r="11986" spans="1:4">
      <c r="A11986" t="s">
        <v>46429</v>
      </c>
      <c r="B11986" t="s">
        <v>46430</v>
      </c>
      <c r="D11986" t="str">
        <f t="shared" si="187"/>
        <v>KL0V419VAC Maier CFAH 20 21 Fecal Shedding Rsch KL0V419VAC</v>
      </c>
    </row>
    <row r="11987" spans="1:4">
      <c r="A11987" t="s">
        <v>46431</v>
      </c>
      <c r="B11987" t="s">
        <v>46432</v>
      </c>
      <c r="D11987" t="str">
        <f t="shared" si="187"/>
        <v>KL0V435728 SOTO CFAH 20 21 KL0V435728</v>
      </c>
    </row>
    <row r="11988" spans="1:4">
      <c r="A11988" t="s">
        <v>46433</v>
      </c>
      <c r="B11988" t="s">
        <v>46434</v>
      </c>
      <c r="D11988" t="str">
        <f t="shared" si="187"/>
        <v>KL0V435729 SOTO CALV AH 408 KL0V435729</v>
      </c>
    </row>
    <row r="11989" spans="1:4">
      <c r="A11989" t="s">
        <v>46435</v>
      </c>
      <c r="B11989" t="s">
        <v>46436</v>
      </c>
      <c r="D11989" t="str">
        <f t="shared" si="187"/>
        <v>KL0V435730 FY 20 21 CFAH award KL0V435730</v>
      </c>
    </row>
    <row r="11990" spans="1:4">
      <c r="A11990" t="s">
        <v>46437</v>
      </c>
      <c r="B11990" t="s">
        <v>46438</v>
      </c>
      <c r="D11990" t="str">
        <f t="shared" si="187"/>
        <v>KL0V451427 Li CFAH 22 23 Cull Dairy Cattle Rsch KL0V451427</v>
      </c>
    </row>
    <row r="11991" spans="1:4">
      <c r="A11991" t="s">
        <v>46439</v>
      </c>
      <c r="B11991" t="s">
        <v>46440</v>
      </c>
      <c r="D11991" t="str">
        <f t="shared" si="187"/>
        <v>KL0V451428 Li CFAH 22 23 Enterococcus retain chkn KL0V451428</v>
      </c>
    </row>
    <row r="11992" spans="1:4">
      <c r="A11992" t="s">
        <v>46441</v>
      </c>
      <c r="B11992" t="s">
        <v>46442</v>
      </c>
      <c r="D11992" t="str">
        <f t="shared" si="187"/>
        <v>KL0V451430 FLS CFAH Mannheimia hemolytica vax lambs KL0V451430</v>
      </c>
    </row>
    <row r="11993" spans="1:4">
      <c r="A11993" t="s">
        <v>46443</v>
      </c>
      <c r="B11993" t="s">
        <v>46444</v>
      </c>
      <c r="D11993" t="str">
        <f t="shared" si="187"/>
        <v>KL0V480A70 S Aly FY 20 21 Cryptosporidiosis KL0V480A70</v>
      </c>
    </row>
    <row r="11994" spans="1:4">
      <c r="A11994" t="s">
        <v>46445</v>
      </c>
      <c r="B11994" t="s">
        <v>46446</v>
      </c>
      <c r="D11994" t="str">
        <f t="shared" si="187"/>
        <v>KL0V480EO4 Okello CFAH 22 23 NIFA Research Novel KL0V480EO4</v>
      </c>
    </row>
    <row r="11995" spans="1:4">
      <c r="A11995" t="s">
        <v>46447</v>
      </c>
      <c r="B11995" t="s">
        <v>46448</v>
      </c>
      <c r="D11995" t="str">
        <f t="shared" si="187"/>
        <v>KL0V4D1461 USDA ANIMAL HEALTH RESEARCH ODD YEAR KL0V4D1461</v>
      </c>
    </row>
    <row r="11996" spans="1:4">
      <c r="A11996" t="s">
        <v>46449</v>
      </c>
      <c r="B11996" t="s">
        <v>46450</v>
      </c>
      <c r="D11996" t="str">
        <f t="shared" si="187"/>
        <v>KL0V419GM4 Maier CFAH 21 22 Anthelmintics Rsch KL0V419GM4</v>
      </c>
    </row>
    <row r="11997" spans="1:4">
      <c r="A11997" t="s">
        <v>46451</v>
      </c>
      <c r="B11997" t="s">
        <v>46452</v>
      </c>
      <c r="D11997" t="str">
        <f t="shared" si="187"/>
        <v>KL0V419MP5 Pitesky CFAH 2021 2022 Funds KL0V419MP5</v>
      </c>
    </row>
    <row r="11998" spans="1:4">
      <c r="A11998" t="s">
        <v>46453</v>
      </c>
      <c r="B11998" t="s">
        <v>46454</v>
      </c>
      <c r="D11998" t="str">
        <f t="shared" si="187"/>
        <v>KL0V419MP6 Pitesky CFAH CALE Mobile App KL0V419MP6</v>
      </c>
    </row>
    <row r="11999" spans="1:4">
      <c r="A11999" t="s">
        <v>46455</v>
      </c>
      <c r="B11999" t="s">
        <v>46456</v>
      </c>
      <c r="D11999" t="str">
        <f t="shared" si="187"/>
        <v>KL0V435734 Award CALV AH 426 KL0V435734</v>
      </c>
    </row>
    <row r="12000" spans="1:4">
      <c r="A12000" t="s">
        <v>46457</v>
      </c>
      <c r="B12000" t="s">
        <v>46458</v>
      </c>
      <c r="D12000" t="str">
        <f t="shared" si="187"/>
        <v>KL0V435CUA Caprine Uterine Amyloid Syndrome KL0V435CUA</v>
      </c>
    </row>
    <row r="12001" spans="1:4">
      <c r="A12001" t="s">
        <v>46459</v>
      </c>
      <c r="B12001" t="s">
        <v>46460</v>
      </c>
      <c r="D12001" t="str">
        <f t="shared" si="187"/>
        <v>KL0V435LPC BML FY 21 22 Animal Health Project KL0V435LPC</v>
      </c>
    </row>
    <row r="12002" spans="1:4">
      <c r="A12002" t="s">
        <v>46461</v>
      </c>
      <c r="B12002" t="s">
        <v>46462</v>
      </c>
      <c r="D12002" t="str">
        <f t="shared" si="187"/>
        <v>KL0V480A71 Aly Climatic Conditions Predictor CFAH KL0V480A71</v>
      </c>
    </row>
    <row r="12003" spans="1:4">
      <c r="A12003" t="s">
        <v>46463</v>
      </c>
      <c r="B12003" t="s">
        <v>46464</v>
      </c>
      <c r="D12003" t="str">
        <f t="shared" si="187"/>
        <v>KL0V480A72 Aly CFAH 21 22 Assembly free metagenomic KL0V480A72</v>
      </c>
    </row>
    <row r="12004" spans="1:4">
      <c r="A12004" t="s">
        <v>46465</v>
      </c>
      <c r="B12004" t="s">
        <v>46466</v>
      </c>
      <c r="D12004" t="str">
        <f t="shared" si="187"/>
        <v>KL0V4ACART Gallardo CFAH 21 22 Cartography Tool KL0V4ACART</v>
      </c>
    </row>
    <row r="12005" spans="1:4">
      <c r="A12005" t="s">
        <v>46467</v>
      </c>
      <c r="B12005" t="s">
        <v>46468</v>
      </c>
      <c r="D12005" t="str">
        <f t="shared" si="187"/>
        <v>KL0V4D1458 USDA ANIMAL HEALTH RESEARCH EVEN YEAR KL0V4D1458</v>
      </c>
    </row>
    <row r="12006" spans="1:4">
      <c r="A12006" t="s">
        <v>46469</v>
      </c>
      <c r="B12006" t="s">
        <v>46470</v>
      </c>
      <c r="D12006" t="str">
        <f t="shared" si="187"/>
        <v>KL0V7ACART Gallardo FINA CFAH 21 22 Cartography KL0V7ACART</v>
      </c>
    </row>
    <row r="12007" spans="1:4">
      <c r="A12007" t="s">
        <v>46471</v>
      </c>
      <c r="B12007" t="s">
        <v>46472</v>
      </c>
      <c r="D12007" t="str">
        <f t="shared" si="187"/>
        <v>KL0AASAK03 FFF KING ODD 2703 RR KL0AASAK03</v>
      </c>
    </row>
    <row r="12008" spans="1:4">
      <c r="A12008" t="s">
        <v>46473</v>
      </c>
      <c r="B12008" t="s">
        <v>46474</v>
      </c>
      <c r="D12008" t="str">
        <f t="shared" si="187"/>
        <v>KL0AASCM01 FFF MOODY ODD 2660 RR KL0AASCM01</v>
      </c>
    </row>
    <row r="12009" spans="1:4">
      <c r="A12009" t="s">
        <v>46475</v>
      </c>
      <c r="B12009" t="s">
        <v>46476</v>
      </c>
      <c r="D12009" t="str">
        <f t="shared" si="187"/>
        <v>KL0AASKH01 FFF HORBACK ODD 2371 RR KL0AASKH01</v>
      </c>
    </row>
    <row r="12010" spans="1:4">
      <c r="A12010" t="s">
        <v>46477</v>
      </c>
      <c r="B12010" t="s">
        <v>46478</v>
      </c>
      <c r="D12010" t="str">
        <f t="shared" si="187"/>
        <v>KL0AASMM11 FFF MAKAGON STUART ODD 2509 RR KL0AASMM11</v>
      </c>
    </row>
    <row r="12011" spans="1:4">
      <c r="A12011" t="s">
        <v>46479</v>
      </c>
      <c r="B12011" t="s">
        <v>46480</v>
      </c>
      <c r="D12011" t="str">
        <f t="shared" si="187"/>
        <v>KL0ABADS01 FFF SLAUGHTER ODD 7808 RR KL0ABADS01</v>
      </c>
    </row>
    <row r="12012" spans="1:4">
      <c r="A12012" t="s">
        <v>46481</v>
      </c>
      <c r="B12012" t="s">
        <v>46482</v>
      </c>
      <c r="D12012" t="str">
        <f t="shared" si="187"/>
        <v>KL0ABASV01 FFF VOUGIOUKAS ODD 2190 RR KL0ABASV01</v>
      </c>
    </row>
    <row r="12013" spans="1:4">
      <c r="A12013" t="s">
        <v>46483</v>
      </c>
      <c r="B12013" t="s">
        <v>46484</v>
      </c>
      <c r="D12013" t="str">
        <f t="shared" si="187"/>
        <v>KL0AFSJL03 FFF LEITE ODD 2348 RR KL0AFSJL03</v>
      </c>
    </row>
    <row r="12014" spans="1:4">
      <c r="A12014" t="s">
        <v>46485</v>
      </c>
      <c r="B12014" t="s">
        <v>46486</v>
      </c>
      <c r="D12014" t="str">
        <f t="shared" si="187"/>
        <v>KL0AFSLW01 FFF WANG L ODD 2496 RR KL0AFSLW01</v>
      </c>
    </row>
    <row r="12015" spans="1:4">
      <c r="A12015" t="s">
        <v>46487</v>
      </c>
      <c r="B12015" t="s">
        <v>46488</v>
      </c>
      <c r="D12015" t="str">
        <f t="shared" si="187"/>
        <v>KL0AHECB03 FFF BRINKLEY ODD 2750 RR KL0AHECB03</v>
      </c>
    </row>
    <row r="12016" spans="1:4">
      <c r="A12016" t="s">
        <v>46489</v>
      </c>
      <c r="B12016" t="s">
        <v>46490</v>
      </c>
      <c r="D12016" t="str">
        <f t="shared" si="187"/>
        <v>KL0ALWMA01 FFF ABOU NAJM ODD 2514 RR KL0ALWMA01</v>
      </c>
    </row>
    <row r="12017" spans="1:4">
      <c r="A12017" t="s">
        <v>46491</v>
      </c>
      <c r="B12017" t="s">
        <v>46492</v>
      </c>
      <c r="D12017" t="str">
        <f t="shared" si="187"/>
        <v>KL0APSY209 FFF SHACKEL ODD 2555 RR KL0APSY209</v>
      </c>
    </row>
    <row r="12018" spans="1:4">
      <c r="A12018" t="s">
        <v>46493</v>
      </c>
      <c r="B12018" t="s">
        <v>46494</v>
      </c>
      <c r="D12018" t="str">
        <f t="shared" si="187"/>
        <v>KL0AVEEF03 FFF FORRESTEL ODD 2595 RR KL0AVEEF03</v>
      </c>
    </row>
    <row r="12019" spans="1:4">
      <c r="A12019" t="s">
        <v>46495</v>
      </c>
      <c r="B12019" t="s">
        <v>46496</v>
      </c>
      <c r="D12019" t="str">
        <f t="shared" si="187"/>
        <v>KL0V419RB1 Busch CFAH 22 23 Lamb Survivability Rsc KL0V419RB1</v>
      </c>
    </row>
    <row r="12020" spans="1:4">
      <c r="A12020" t="s">
        <v>46497</v>
      </c>
      <c r="B12020" t="s">
        <v>46498</v>
      </c>
      <c r="D12020" t="str">
        <f t="shared" si="187"/>
        <v>KL0V419RBT Busch CFAH 22 23 USDA NIMSS Travel KL0V419RBT</v>
      </c>
    </row>
    <row r="12021" spans="1:4">
      <c r="A12021" t="s">
        <v>46499</v>
      </c>
      <c r="B12021" t="s">
        <v>46500</v>
      </c>
      <c r="D12021" t="str">
        <f t="shared" si="187"/>
        <v>KL0V480H37 Rossow CFAH Precision Feeding Dairy Pens KL0V480H37</v>
      </c>
    </row>
    <row r="12022" spans="1:4">
      <c r="A12022" t="s">
        <v>46501</v>
      </c>
      <c r="B12022" t="s">
        <v>46502</v>
      </c>
      <c r="D12022" t="str">
        <f t="shared" si="187"/>
        <v>KL0V4D1456 VMDO MULTI STATE INTEGRATED ODD YEAR KL0V4D1456</v>
      </c>
    </row>
    <row r="12023" spans="1:4">
      <c r="A12023" t="s">
        <v>46503</v>
      </c>
      <c r="B12023" t="s">
        <v>46504</v>
      </c>
      <c r="D12023" t="str">
        <f t="shared" si="187"/>
        <v>KL0W106ODD CA ES DO W 106 MULTISTATE FUNDS ODD YR KL0W106ODD</v>
      </c>
    </row>
    <row r="12024" spans="1:4">
      <c r="A12024" t="s">
        <v>46505</v>
      </c>
      <c r="B12024" t="s">
        <v>46506</v>
      </c>
      <c r="D12024" t="str">
        <f t="shared" si="187"/>
        <v>KL0AASKH00 FFF HORBACK EVN 2371 RR KL0AASKH00</v>
      </c>
    </row>
    <row r="12025" spans="1:4">
      <c r="A12025" t="s">
        <v>46507</v>
      </c>
      <c r="B12025" t="s">
        <v>46508</v>
      </c>
      <c r="D12025" t="str">
        <f t="shared" si="187"/>
        <v>KL0AASMS02 FFF MAKAGON STUART EVEN 2509 RR KL0AASMS02</v>
      </c>
    </row>
    <row r="12026" spans="1:4">
      <c r="A12026" t="s">
        <v>46509</v>
      </c>
      <c r="B12026" t="s">
        <v>46510</v>
      </c>
      <c r="D12026" t="str">
        <f t="shared" si="187"/>
        <v>KL0AASPV00 FFF VAHMANI EVEN 2609 RR KL0AASPV00</v>
      </c>
    </row>
    <row r="12027" spans="1:4">
      <c r="A12027" t="s">
        <v>46511</v>
      </c>
      <c r="B12027" t="s">
        <v>46512</v>
      </c>
      <c r="D12027" t="str">
        <f t="shared" si="187"/>
        <v>KL0ABAAD00 FFF DACCACHE EVEN 2475 RR KL0ABAAD00</v>
      </c>
    </row>
    <row r="12028" spans="1:4">
      <c r="A12028" t="s">
        <v>46513</v>
      </c>
      <c r="B12028" t="s">
        <v>46514</v>
      </c>
      <c r="D12028" t="str">
        <f t="shared" si="187"/>
        <v>KL0ABAGB00 FFF BORNHORST EVEN 2277 RR KL0ABAGB00</v>
      </c>
    </row>
    <row r="12029" spans="1:4">
      <c r="A12029" t="s">
        <v>46515</v>
      </c>
      <c r="B12029" t="s">
        <v>46516</v>
      </c>
      <c r="D12029" t="str">
        <f t="shared" si="187"/>
        <v>KL0AENLY00 FFF YANG EVEN 2387 RR KL0AENLY00</v>
      </c>
    </row>
    <row r="12030" spans="1:4">
      <c r="A12030" t="s">
        <v>46517</v>
      </c>
      <c r="B12030" t="s">
        <v>46518</v>
      </c>
      <c r="D12030" t="str">
        <f t="shared" si="187"/>
        <v>KL0AFSLW00 FFF WANG L EVEN 2496 RR KL0AFSLW00</v>
      </c>
    </row>
    <row r="12031" spans="1:4">
      <c r="A12031" t="s">
        <v>46519</v>
      </c>
      <c r="B12031" t="s">
        <v>46520</v>
      </c>
      <c r="D12031" t="str">
        <f t="shared" si="187"/>
        <v>KL0AHECB02 FFF BRINKLEY EVEN 2680 RR KL0AHECB02</v>
      </c>
    </row>
    <row r="12032" spans="1:4">
      <c r="A12032" t="s">
        <v>46521</v>
      </c>
      <c r="B12032" t="s">
        <v>46522</v>
      </c>
      <c r="D12032" t="str">
        <f t="shared" si="187"/>
        <v>KL0ALWMA00 FFF ABOU NAJM EVEN 2514 RR KL0ALWMA00</v>
      </c>
    </row>
    <row r="12033" spans="1:4">
      <c r="A12033" t="s">
        <v>46523</v>
      </c>
      <c r="B12033" t="s">
        <v>46524</v>
      </c>
      <c r="D12033" t="str">
        <f t="shared" si="187"/>
        <v>KL0APPKS00 FFF SUBBARAO EVEN 7268 RR KL0APPKS00</v>
      </c>
    </row>
    <row r="12034" spans="1:4">
      <c r="A12034" t="s">
        <v>46525</v>
      </c>
      <c r="B12034" t="s">
        <v>46526</v>
      </c>
      <c r="D12034" t="str">
        <f t="shared" si="187"/>
        <v>KL0APPRG02 FFF GILBERTSON EVEN 2615 RR KL0APPRG02</v>
      </c>
    </row>
    <row r="12035" spans="1:4">
      <c r="A12035" t="s">
        <v>46527</v>
      </c>
      <c r="B12035" t="s">
        <v>46528</v>
      </c>
      <c r="D12035" t="str">
        <f t="shared" ref="D12035:D12098" si="188">A12035&amp;" "&amp;B12035</f>
        <v>KL0AVEEF00 FFF FORRESTEL EVEN 2595 RR KL0AVEEF00</v>
      </c>
    </row>
    <row r="12036" spans="1:4">
      <c r="A12036" t="s">
        <v>46529</v>
      </c>
      <c r="B12036" t="s">
        <v>46530</v>
      </c>
      <c r="D12036" t="str">
        <f t="shared" si="188"/>
        <v>KL0V419NS9 Silva del Rio CFAH 2021 2022 KL0V419NS9</v>
      </c>
    </row>
    <row r="12037" spans="1:4">
      <c r="A12037" t="s">
        <v>46531</v>
      </c>
      <c r="B12037" t="s">
        <v>46532</v>
      </c>
      <c r="D12037" t="str">
        <f t="shared" si="188"/>
        <v>KL0V451TRG Gallardo CFAH 22 23 Multi State Travel KL0V451TRG</v>
      </c>
    </row>
    <row r="12038" spans="1:4">
      <c r="A12038" t="s">
        <v>46533</v>
      </c>
      <c r="B12038" t="s">
        <v>46534</v>
      </c>
      <c r="D12038" t="str">
        <f t="shared" si="188"/>
        <v>KL0V480H35 Rossow Monitoring addition DCAD CFAH KL0V480H35</v>
      </c>
    </row>
    <row r="12039" spans="1:4">
      <c r="A12039" t="s">
        <v>46535</v>
      </c>
      <c r="B12039" t="s">
        <v>46536</v>
      </c>
      <c r="D12039" t="str">
        <f t="shared" si="188"/>
        <v>KL0V480H36 Rossow CFAH Using Mitochondria Function KL0V480H36</v>
      </c>
    </row>
    <row r="12040" spans="1:4">
      <c r="A12040" t="s">
        <v>46537</v>
      </c>
      <c r="B12040" t="s">
        <v>46538</v>
      </c>
      <c r="D12040" t="str">
        <f t="shared" si="188"/>
        <v>KL0V480TRL E Okello FY 21 22 Multi State Travel KL0V480TRL</v>
      </c>
    </row>
    <row r="12041" spans="1:4">
      <c r="A12041" t="s">
        <v>46539</v>
      </c>
      <c r="B12041" t="s">
        <v>46540</v>
      </c>
      <c r="D12041" t="str">
        <f t="shared" si="188"/>
        <v>KL0V4ACORY Gallardo CFAH 22 23 Infectious Coryza KL0V4ACORY</v>
      </c>
    </row>
    <row r="12042" spans="1:4">
      <c r="A12042" t="s">
        <v>46541</v>
      </c>
      <c r="B12042" t="s">
        <v>46542</v>
      </c>
      <c r="D12042" t="str">
        <f t="shared" si="188"/>
        <v>KL0V719NS9 Silva del Rio CFAH 2021 2022 KL0V719NS9</v>
      </c>
    </row>
    <row r="12043" spans="1:4">
      <c r="A12043" t="s">
        <v>46543</v>
      </c>
      <c r="B12043" t="s">
        <v>46544</v>
      </c>
      <c r="D12043" t="str">
        <f t="shared" si="188"/>
        <v>KL0W106EVN CA ES DO W 106 MULTISTATE FUNDS EVEN YR KL0W106EVN</v>
      </c>
    </row>
    <row r="12044" spans="1:4">
      <c r="A12044" t="s">
        <v>46545</v>
      </c>
      <c r="B12044" t="s">
        <v>46546</v>
      </c>
      <c r="D12044" t="str">
        <f t="shared" si="188"/>
        <v>KL0AASAV11 FFF VAN EENENNAAM ODD 2003 RR KL0AASAV11</v>
      </c>
    </row>
    <row r="12045" spans="1:4">
      <c r="A12045" t="s">
        <v>46547</v>
      </c>
      <c r="B12045" t="s">
        <v>46548</v>
      </c>
      <c r="D12045" t="str">
        <f t="shared" si="188"/>
        <v>KL0AASCT01 FFF TUCKER ODD 2138 RR KL0AASCT01</v>
      </c>
    </row>
    <row r="12046" spans="1:4">
      <c r="A12046" t="s">
        <v>46549</v>
      </c>
      <c r="B12046" t="s">
        <v>46550</v>
      </c>
      <c r="D12046" t="str">
        <f t="shared" si="188"/>
        <v>KL0AASDM01 FFF MEYER ODD 2485 RR KL0AASDM01</v>
      </c>
    </row>
    <row r="12047" spans="1:4">
      <c r="A12047" t="s">
        <v>46551</v>
      </c>
      <c r="B12047" t="s">
        <v>46552</v>
      </c>
      <c r="D12047" t="str">
        <f t="shared" si="188"/>
        <v>KL0AASMH03 FFF HESS ODD 2304 RR KL0AASMH03</v>
      </c>
    </row>
    <row r="12048" spans="1:4">
      <c r="A12048" t="s">
        <v>46553</v>
      </c>
      <c r="B12048" t="s">
        <v>46554</v>
      </c>
      <c r="D12048" t="str">
        <f t="shared" si="188"/>
        <v>KL0AASMM03 FFF MIENALTOWSKI ODD 2303 RR KL0AASMM03</v>
      </c>
    </row>
    <row r="12049" spans="1:4">
      <c r="A12049" t="s">
        <v>46555</v>
      </c>
      <c r="B12049" t="s">
        <v>46556</v>
      </c>
      <c r="D12049" t="str">
        <f t="shared" si="188"/>
        <v>KL0AASRH01 FFF HOVEY ODD 2002 RR KL0AASRH01</v>
      </c>
    </row>
    <row r="12050" spans="1:4">
      <c r="A12050" t="s">
        <v>46557</v>
      </c>
      <c r="B12050" t="s">
        <v>46558</v>
      </c>
      <c r="D12050" t="str">
        <f t="shared" si="188"/>
        <v>KL0AASTB01 FFF BERGER ODD 7366 RR KL0AASTB01</v>
      </c>
    </row>
    <row r="12051" spans="1:4">
      <c r="A12051" t="s">
        <v>46559</v>
      </c>
      <c r="B12051" t="s">
        <v>46560</v>
      </c>
      <c r="D12051" t="str">
        <f t="shared" si="188"/>
        <v>KL0AASTH01 FFF HACKMANN ODD 2543 RR KL0AASTH01</v>
      </c>
    </row>
    <row r="12052" spans="1:4">
      <c r="A12052" t="s">
        <v>46561</v>
      </c>
      <c r="B12052" t="s">
        <v>46562</v>
      </c>
      <c r="D12052" t="str">
        <f t="shared" si="188"/>
        <v>KL0ADOCT01 FFF TREXLER ODD 7613 RR KL0ADOCT01</v>
      </c>
    </row>
    <row r="12053" spans="1:4">
      <c r="A12053" t="s">
        <v>46563</v>
      </c>
      <c r="B12053" t="s">
        <v>46564</v>
      </c>
      <c r="D12053" t="str">
        <f t="shared" si="188"/>
        <v>KL0AECBG01 FFF GAFAROV ODD 2471 RR KL0AECBG01</v>
      </c>
    </row>
    <row r="12054" spans="1:4">
      <c r="A12054" t="s">
        <v>46565</v>
      </c>
      <c r="B12054" t="s">
        <v>46566</v>
      </c>
      <c r="D12054" t="str">
        <f t="shared" si="188"/>
        <v>KL0AENRK01 FFF KARBAN ODD 7314 RR KL0AENRK01</v>
      </c>
    </row>
    <row r="12055" spans="1:4">
      <c r="A12055" t="s">
        <v>46567</v>
      </c>
      <c r="B12055" t="s">
        <v>46568</v>
      </c>
      <c r="D12055" t="str">
        <f t="shared" si="188"/>
        <v>KL0AENSS01 FFF SIDDIQUE ODD 2562 RR KL0AENSS01</v>
      </c>
    </row>
    <row r="12056" spans="1:4">
      <c r="A12056" t="s">
        <v>46569</v>
      </c>
      <c r="B12056" t="s">
        <v>46570</v>
      </c>
      <c r="D12056" t="str">
        <f t="shared" si="188"/>
        <v>KL0AETAE01 FFF EHRLICH ODD 2612 RR KL0AETAE01</v>
      </c>
    </row>
    <row r="12057" spans="1:4">
      <c r="A12057" t="s">
        <v>46571</v>
      </c>
      <c r="B12057" t="s">
        <v>46572</v>
      </c>
      <c r="D12057" t="str">
        <f t="shared" si="188"/>
        <v>KL0AHELM01 FFF MILLER ODD 2687 RR KL0AHELM01</v>
      </c>
    </row>
    <row r="12058" spans="1:4">
      <c r="A12058" t="s">
        <v>46573</v>
      </c>
      <c r="B12058" t="s">
        <v>46574</v>
      </c>
      <c r="D12058" t="str">
        <f t="shared" si="188"/>
        <v>KL0ALWCA01 FFF ANASTASIO ODD 6403 RR KL0ALWCA01</v>
      </c>
    </row>
    <row r="12059" spans="1:4">
      <c r="A12059" t="s">
        <v>46575</v>
      </c>
      <c r="B12059" t="s">
        <v>46576</v>
      </c>
      <c r="D12059" t="str">
        <f t="shared" si="188"/>
        <v>KL0ANRSAV1 NRSP 8 VAN EENENNAAM AES ODD YR KL0ANRSAV1</v>
      </c>
    </row>
    <row r="12060" spans="1:4">
      <c r="A12060" t="s">
        <v>46577</v>
      </c>
      <c r="B12060" t="s">
        <v>46578</v>
      </c>
      <c r="D12060" t="str">
        <f t="shared" si="188"/>
        <v>KL0ANRSHZ1 NRSP 8 ZHOU AES ODD YEAR KL0ANRSHZ1</v>
      </c>
    </row>
    <row r="12061" spans="1:4">
      <c r="A12061" t="s">
        <v>46579</v>
      </c>
      <c r="B12061" t="s">
        <v>46580</v>
      </c>
      <c r="D12061" t="str">
        <f t="shared" si="188"/>
        <v>KL0ANTPJ01 FFF JI ODD 2428 RR KL0ANTPJ01</v>
      </c>
    </row>
    <row r="12062" spans="1:4">
      <c r="A12062" t="s">
        <v>46581</v>
      </c>
      <c r="B12062" t="s">
        <v>46582</v>
      </c>
      <c r="D12062" t="str">
        <f t="shared" si="188"/>
        <v>KL0APPJL03 FFF LEVEAU ODD 2565 RR KL0APPJL03</v>
      </c>
    </row>
    <row r="12063" spans="1:4">
      <c r="A12063" t="s">
        <v>46583</v>
      </c>
      <c r="B12063" t="s">
        <v>46584</v>
      </c>
      <c r="D12063" t="str">
        <f t="shared" si="188"/>
        <v>KL0AASAD00 FFF DENICOL EVN 2390 RR KL0AASAD00</v>
      </c>
    </row>
    <row r="12064" spans="1:4">
      <c r="A12064" t="s">
        <v>46585</v>
      </c>
      <c r="B12064" t="s">
        <v>46586</v>
      </c>
      <c r="D12064" t="str">
        <f t="shared" si="188"/>
        <v>KL0AASEM00 FFF MAGA EVEN 2494 RR KL0AASEM00</v>
      </c>
    </row>
    <row r="12065" spans="1:4">
      <c r="A12065" t="s">
        <v>46587</v>
      </c>
      <c r="B12065" t="s">
        <v>46588</v>
      </c>
      <c r="D12065" t="str">
        <f t="shared" si="188"/>
        <v>KL0AASHZ00 FFF ZHOU EVEN 2188 RR KL0AASHZ00</v>
      </c>
    </row>
    <row r="12066" spans="1:4">
      <c r="A12066" t="s">
        <v>46589</v>
      </c>
      <c r="B12066" t="s">
        <v>46590</v>
      </c>
      <c r="D12066" t="str">
        <f t="shared" si="188"/>
        <v>KL0AASMH02 FFF HESS EVEN 2304 RR KL0AASMH02</v>
      </c>
    </row>
    <row r="12067" spans="1:4">
      <c r="A12067" t="s">
        <v>46591</v>
      </c>
      <c r="B12067" t="s">
        <v>46592</v>
      </c>
      <c r="D12067" t="str">
        <f t="shared" si="188"/>
        <v>KL0AASMM10 FFF MIENALTOWSKI EVEN 2306 RR KL0AASMM10</v>
      </c>
    </row>
    <row r="12068" spans="1:4">
      <c r="A12068" t="s">
        <v>46593</v>
      </c>
      <c r="B12068" t="s">
        <v>46594</v>
      </c>
      <c r="D12068" t="str">
        <f t="shared" si="188"/>
        <v>KL0AASRH00 FFF HOVEY EVEN 2002 RR KL0AASRH00</v>
      </c>
    </row>
    <row r="12069" spans="1:4">
      <c r="A12069" t="s">
        <v>46595</v>
      </c>
      <c r="B12069" t="s">
        <v>46596</v>
      </c>
      <c r="D12069" t="str">
        <f t="shared" si="188"/>
        <v>KL0AASYL00 FFF LIU EVN2339 RR KL0AASYL00</v>
      </c>
    </row>
    <row r="12070" spans="1:4">
      <c r="A12070" t="s">
        <v>46597</v>
      </c>
      <c r="B12070" t="s">
        <v>46598</v>
      </c>
      <c r="D12070" t="str">
        <f t="shared" si="188"/>
        <v>KL0ADOCT02 FFF TREXLER EVN 7613 RR 21016 KL0ADOCT02</v>
      </c>
    </row>
    <row r="12071" spans="1:4">
      <c r="A12071" t="s">
        <v>46599</v>
      </c>
      <c r="B12071" t="s">
        <v>46600</v>
      </c>
      <c r="D12071" t="str">
        <f t="shared" si="188"/>
        <v>KL0AECJH00 FFF HILSCHER EVEN 2473 RR KL0AECJH00</v>
      </c>
    </row>
    <row r="12072" spans="1:4">
      <c r="A12072" t="s">
        <v>46601</v>
      </c>
      <c r="B12072" t="s">
        <v>46602</v>
      </c>
      <c r="D12072" t="str">
        <f t="shared" si="188"/>
        <v>KL0AENJR02 FFF ROSENHEIM EVN 5671 RR 21016NI KL0AENJR02</v>
      </c>
    </row>
    <row r="12073" spans="1:4">
      <c r="A12073" t="s">
        <v>46603</v>
      </c>
      <c r="B12073" t="s">
        <v>46604</v>
      </c>
      <c r="D12073" t="str">
        <f t="shared" si="188"/>
        <v>KL0AENRV02 FFF VANNETTE EVEN 2354 RR KL0AENRV02</v>
      </c>
    </row>
    <row r="12074" spans="1:4">
      <c r="A12074" t="s">
        <v>46605</v>
      </c>
      <c r="B12074" t="s">
        <v>46606</v>
      </c>
      <c r="D12074" t="str">
        <f t="shared" si="188"/>
        <v>KL0AENSS00 FFF SIDDIQUE EVEN 2562 RR KL0AENSS00</v>
      </c>
    </row>
    <row r="12075" spans="1:4">
      <c r="A12075" t="s">
        <v>46607</v>
      </c>
      <c r="B12075" t="s">
        <v>46608</v>
      </c>
      <c r="D12075" t="str">
        <f t="shared" si="188"/>
        <v>KL0AETAE00 FFF EHRLICH EVEN 2612 RR KL0AETAE00</v>
      </c>
    </row>
    <row r="12076" spans="1:4">
      <c r="A12076" t="s">
        <v>46609</v>
      </c>
      <c r="B12076" t="s">
        <v>46610</v>
      </c>
      <c r="D12076" t="str">
        <f t="shared" si="188"/>
        <v>KL0AFSAG00 FFF GRAVELLE EVEN 2747 RR KL0AFSAG00</v>
      </c>
    </row>
    <row r="12077" spans="1:4">
      <c r="A12077" t="s">
        <v>46611</v>
      </c>
      <c r="B12077" t="s">
        <v>46612</v>
      </c>
      <c r="D12077" t="str">
        <f t="shared" si="188"/>
        <v>KL0AFSJL00 FFF LIETE NOBREGA DE MOURA EVN 2348 RR KL0AFSJL00</v>
      </c>
    </row>
    <row r="12078" spans="1:4">
      <c r="A12078" t="s">
        <v>46613</v>
      </c>
      <c r="B12078" t="s">
        <v>46614</v>
      </c>
      <c r="D12078" t="str">
        <f t="shared" si="188"/>
        <v>KL0AHELM00 FFF MILLER EVEN 2687 RR KL0AHELM00</v>
      </c>
    </row>
    <row r="12079" spans="1:4">
      <c r="A12079" t="s">
        <v>46615</v>
      </c>
      <c r="B12079" t="s">
        <v>46616</v>
      </c>
      <c r="D12079" t="str">
        <f t="shared" si="188"/>
        <v>KL0ALWCA00 FFF ANASTASIO EVN 6403 RR KL0ALWCA00</v>
      </c>
    </row>
    <row r="12080" spans="1:4">
      <c r="A12080" t="s">
        <v>46617</v>
      </c>
      <c r="B12080" t="s">
        <v>46618</v>
      </c>
      <c r="D12080" t="str">
        <f t="shared" si="188"/>
        <v>KL0ANRSAV2 NRSP 8 VAN EENENNAAM AES EVN YR KL0ANRSAV2</v>
      </c>
    </row>
    <row r="12081" spans="1:4">
      <c r="A12081" t="s">
        <v>46619</v>
      </c>
      <c r="B12081" t="s">
        <v>46620</v>
      </c>
      <c r="D12081" t="str">
        <f t="shared" si="188"/>
        <v>KL0ANRSHZ2 NRSP 8 ZHOU AES EVN YEAR KL0ANRSHZ2</v>
      </c>
    </row>
    <row r="12082" spans="1:4">
      <c r="A12082" t="s">
        <v>46621</v>
      </c>
      <c r="B12082" t="s">
        <v>46622</v>
      </c>
      <c r="D12082" t="str">
        <f t="shared" si="188"/>
        <v>KL0ANTPJ00 FFF JI EVN 2428 RR KL0ANTPJ00</v>
      </c>
    </row>
    <row r="12083" spans="1:4">
      <c r="A12083" t="s">
        <v>46623</v>
      </c>
      <c r="B12083" t="s">
        <v>46624</v>
      </c>
      <c r="D12083" t="str">
        <f t="shared" si="188"/>
        <v>KL0APPJL02 FFF LEVEAU EVEN 2565 RR KL0APPJL02</v>
      </c>
    </row>
    <row r="12084" spans="1:4">
      <c r="A12084" t="s">
        <v>46625</v>
      </c>
      <c r="B12084" t="s">
        <v>46626</v>
      </c>
      <c r="D12084" t="str">
        <f t="shared" si="188"/>
        <v>KL0APSY200 FFF GEPTS EVN 7514 RR KL0APSY200</v>
      </c>
    </row>
    <row r="12085" spans="1:4">
      <c r="A12085" t="s">
        <v>46627</v>
      </c>
      <c r="B12085" t="s">
        <v>46628</v>
      </c>
      <c r="D12085" t="str">
        <f t="shared" si="188"/>
        <v>KL0104ASVV Advisor Support Veronica VanCleave Hunt KL0104ASVV</v>
      </c>
    </row>
    <row r="12086" spans="1:4">
      <c r="A12086" t="s">
        <v>46629</v>
      </c>
      <c r="B12086" t="s">
        <v>46630</v>
      </c>
      <c r="D12086" t="str">
        <f t="shared" si="188"/>
        <v>KL0104CEGS UCCE Butte General Support KL0104CEGS</v>
      </c>
    </row>
    <row r="12087" spans="1:4">
      <c r="A12087" t="s">
        <v>46631</v>
      </c>
      <c r="B12087" t="s">
        <v>46632</v>
      </c>
      <c r="D12087" t="str">
        <f t="shared" si="188"/>
        <v>KL0104PDSL UCCE BUTTE PROGRAM SUPPORT KL0104PDSL</v>
      </c>
    </row>
    <row r="12088" spans="1:4">
      <c r="A12088" t="s">
        <v>46633</v>
      </c>
      <c r="B12088" t="s">
        <v>46634</v>
      </c>
      <c r="D12088" t="str">
        <f t="shared" si="188"/>
        <v>KL0106CEGS UCCE Colusa General Support KL0106CEGS</v>
      </c>
    </row>
    <row r="12089" spans="1:4">
      <c r="A12089" t="s">
        <v>46635</v>
      </c>
      <c r="B12089" t="s">
        <v>46636</v>
      </c>
      <c r="D12089" t="str">
        <f t="shared" si="188"/>
        <v>KL0106PDSL UCCE COLUSA PROGRAM SUPPORT KL0106PDSL</v>
      </c>
    </row>
    <row r="12090" spans="1:4">
      <c r="A12090" t="s">
        <v>46637</v>
      </c>
      <c r="B12090" t="s">
        <v>46638</v>
      </c>
      <c r="D12090" t="str">
        <f t="shared" si="188"/>
        <v>KL0111ASRD Advisor Support Rebecca Wheeler Dykes KL0111ASRD</v>
      </c>
    </row>
    <row r="12091" spans="1:4">
      <c r="A12091" t="s">
        <v>46639</v>
      </c>
      <c r="B12091" t="s">
        <v>46640</v>
      </c>
      <c r="D12091" t="str">
        <f t="shared" si="188"/>
        <v>KL0111CEGS UCCE Glenn General Support KL0111CEGS</v>
      </c>
    </row>
    <row r="12092" spans="1:4">
      <c r="A12092" t="s">
        <v>46641</v>
      </c>
      <c r="B12092" t="s">
        <v>46642</v>
      </c>
      <c r="D12092" t="str">
        <f t="shared" si="188"/>
        <v>KL0111PDSL UCCE GLENN PROGRAM SUPPORT KL0111PDSL</v>
      </c>
    </row>
    <row r="12093" spans="1:4">
      <c r="A12093" t="s">
        <v>46643</v>
      </c>
      <c r="B12093" t="s">
        <v>46644</v>
      </c>
      <c r="D12093" t="str">
        <f t="shared" si="188"/>
        <v>KL0112CEGS UCCE Humboldt General Support KL0112CEGS</v>
      </c>
    </row>
    <row r="12094" spans="1:4">
      <c r="A12094" t="s">
        <v>46645</v>
      </c>
      <c r="B12094" t="s">
        <v>46646</v>
      </c>
      <c r="D12094" t="str">
        <f t="shared" si="188"/>
        <v>KL0112PDSL UCCE HUMBOLDT PROGRAM SUPPORT KL0112PDSL</v>
      </c>
    </row>
    <row r="12095" spans="1:4">
      <c r="A12095" t="s">
        <v>46647</v>
      </c>
      <c r="B12095" t="s">
        <v>46648</v>
      </c>
      <c r="D12095" t="str">
        <f t="shared" si="188"/>
        <v>KL0114CEGS UCCE Inyo Mono General Support KL0114CEGS</v>
      </c>
    </row>
    <row r="12096" spans="1:4">
      <c r="A12096" t="s">
        <v>46649</v>
      </c>
      <c r="B12096" t="s">
        <v>46650</v>
      </c>
      <c r="D12096" t="str">
        <f t="shared" si="188"/>
        <v>KL0114PDSL UCCE INYO MONO PROGRAM SUPPORT KL0114PDSL</v>
      </c>
    </row>
    <row r="12097" spans="1:4">
      <c r="A12097" t="s">
        <v>46651</v>
      </c>
      <c r="B12097" t="s">
        <v>46652</v>
      </c>
      <c r="D12097" t="str">
        <f t="shared" si="188"/>
        <v>KL0117CEGS UCCE Lake General Support KL0117CEGS</v>
      </c>
    </row>
    <row r="12098" spans="1:4">
      <c r="A12098" t="s">
        <v>46653</v>
      </c>
      <c r="B12098" t="s">
        <v>46654</v>
      </c>
      <c r="D12098" t="str">
        <f t="shared" si="188"/>
        <v>KL0117PDSL UCCE LAKE PROGRAM Support KL0117PDSL</v>
      </c>
    </row>
    <row r="12099" spans="1:4">
      <c r="A12099" t="s">
        <v>46655</v>
      </c>
      <c r="B12099" t="s">
        <v>46656</v>
      </c>
      <c r="D12099" t="str">
        <f t="shared" ref="D12099:D12162" si="189">A12099&amp;" "&amp;B12099</f>
        <v>KL0118CEGS UCCE Lassen General Support KL0118CEGS</v>
      </c>
    </row>
    <row r="12100" spans="1:4">
      <c r="A12100" t="s">
        <v>46657</v>
      </c>
      <c r="B12100" t="s">
        <v>46658</v>
      </c>
      <c r="D12100" t="str">
        <f t="shared" si="189"/>
        <v>KL0118PDSL UCCE LASSEN PROGRAM SUPPORT KL0118PDSL</v>
      </c>
    </row>
    <row r="12101" spans="1:4">
      <c r="A12101" t="s">
        <v>46659</v>
      </c>
      <c r="B12101" t="s">
        <v>46660</v>
      </c>
      <c r="D12101" t="str">
        <f t="shared" si="189"/>
        <v>KL0123CEGS UCCE Mendocino General Support KL0123CEGS</v>
      </c>
    </row>
    <row r="12102" spans="1:4">
      <c r="A12102" t="s">
        <v>46661</v>
      </c>
      <c r="B12102" t="s">
        <v>46662</v>
      </c>
      <c r="D12102" t="str">
        <f t="shared" si="189"/>
        <v>KL0123PDSL UCCE MENDOCINO PROGRAM SUPPORT KL0123PDSL</v>
      </c>
    </row>
    <row r="12103" spans="1:4">
      <c r="A12103" t="s">
        <v>46663</v>
      </c>
      <c r="B12103" t="s">
        <v>46664</v>
      </c>
      <c r="D12103" t="str">
        <f t="shared" si="189"/>
        <v>KL0125CEGS UCCE Modoc General Support KL0125CEGS</v>
      </c>
    </row>
    <row r="12104" spans="1:4">
      <c r="A12104" t="s">
        <v>46665</v>
      </c>
      <c r="B12104" t="s">
        <v>46666</v>
      </c>
      <c r="D12104" t="str">
        <f t="shared" si="189"/>
        <v>KL0125PDSL UCCE MODOC PROGRAM SUPPORT KL0125PDSL</v>
      </c>
    </row>
    <row r="12105" spans="1:4">
      <c r="A12105" t="s">
        <v>46667</v>
      </c>
      <c r="B12105" t="s">
        <v>46668</v>
      </c>
      <c r="D12105" t="str">
        <f t="shared" si="189"/>
        <v>KL0131CEGS UCCE Placer Nevada General Support KL0131CEGS</v>
      </c>
    </row>
    <row r="12106" spans="1:4">
      <c r="A12106" t="s">
        <v>46669</v>
      </c>
      <c r="B12106" t="s">
        <v>46670</v>
      </c>
      <c r="D12106" t="str">
        <f t="shared" si="189"/>
        <v>KL0131PDSL UCCE PLACER PROGRAM SUPPORT KL0131PDSL</v>
      </c>
    </row>
    <row r="12107" spans="1:4">
      <c r="A12107" t="s">
        <v>46671</v>
      </c>
      <c r="B12107" t="s">
        <v>46672</v>
      </c>
      <c r="D12107" t="str">
        <f t="shared" si="189"/>
        <v>KL0132CEGS UCCE Plumas Sierra General Support KL0132CEGS</v>
      </c>
    </row>
    <row r="12108" spans="1:4">
      <c r="A12108" t="s">
        <v>46673</v>
      </c>
      <c r="B12108" t="s">
        <v>46674</v>
      </c>
      <c r="D12108" t="str">
        <f t="shared" si="189"/>
        <v>KL0132PDSL UCCE PLUMAS SIERRA PROGRAM SUPPORT KL0132PDSL</v>
      </c>
    </row>
    <row r="12109" spans="1:4">
      <c r="A12109" t="s">
        <v>46675</v>
      </c>
      <c r="B12109" t="s">
        <v>46676</v>
      </c>
      <c r="D12109" t="str">
        <f t="shared" si="189"/>
        <v>KL0145CEGS UCCE Shasta General Support KL0145CEGS</v>
      </c>
    </row>
    <row r="12110" spans="1:4">
      <c r="A12110" t="s">
        <v>46677</v>
      </c>
      <c r="B12110" t="s">
        <v>46678</v>
      </c>
      <c r="D12110" t="str">
        <f t="shared" si="189"/>
        <v>KL0145PDSL UCCE SHASTA PROGRAM SUPPORT KL0145PDSL</v>
      </c>
    </row>
    <row r="12111" spans="1:4">
      <c r="A12111" t="s">
        <v>46679</v>
      </c>
      <c r="B12111" t="s">
        <v>46680</v>
      </c>
      <c r="D12111" t="str">
        <f t="shared" si="189"/>
        <v>KL0147CEGS UCCE Siskiyou General Support KL0147CEGS</v>
      </c>
    </row>
    <row r="12112" spans="1:4">
      <c r="A12112" t="s">
        <v>46681</v>
      </c>
      <c r="B12112" t="s">
        <v>46682</v>
      </c>
      <c r="D12112" t="str">
        <f t="shared" si="189"/>
        <v>KL0147PDSL UCCE SISKIYOU PROGRAM SUPPORT KL0147PDSL</v>
      </c>
    </row>
    <row r="12113" spans="1:4">
      <c r="A12113" t="s">
        <v>46683</v>
      </c>
      <c r="B12113" t="s">
        <v>46684</v>
      </c>
      <c r="D12113" t="str">
        <f t="shared" si="189"/>
        <v>KL0151ASCR Advisor Support Clarissa Reyes SUTY KL0151ASCR</v>
      </c>
    </row>
    <row r="12114" spans="1:4">
      <c r="A12114" t="s">
        <v>46685</v>
      </c>
      <c r="B12114" t="s">
        <v>46686</v>
      </c>
      <c r="D12114" t="str">
        <f t="shared" si="189"/>
        <v>KL0151CEGS UCCE Sutter Yuba General Support KL0151CEGS</v>
      </c>
    </row>
    <row r="12115" spans="1:4">
      <c r="A12115" t="s">
        <v>46687</v>
      </c>
      <c r="B12115" t="s">
        <v>46688</v>
      </c>
      <c r="D12115" t="str">
        <f t="shared" si="189"/>
        <v>KL0151PDSL UCCE SUTTER YUBA PROGRAM SUPPORT KL0151PDSL</v>
      </c>
    </row>
    <row r="12116" spans="1:4">
      <c r="A12116" t="s">
        <v>46689</v>
      </c>
      <c r="B12116" t="s">
        <v>46690</v>
      </c>
      <c r="D12116" t="str">
        <f t="shared" si="189"/>
        <v>KL0152CEGS UCCE Tehama General Support KL0152CEGS</v>
      </c>
    </row>
    <row r="12117" spans="1:4">
      <c r="A12117" t="s">
        <v>46691</v>
      </c>
      <c r="B12117" t="s">
        <v>46692</v>
      </c>
      <c r="D12117" t="str">
        <f t="shared" si="189"/>
        <v>KL0152PDSL UCCE TEHAMA PROGRAM SUPPORT KL0152PDSL</v>
      </c>
    </row>
    <row r="12118" spans="1:4">
      <c r="A12118" t="s">
        <v>46693</v>
      </c>
      <c r="B12118" t="s">
        <v>46694</v>
      </c>
      <c r="D12118" t="str">
        <f t="shared" si="189"/>
        <v>KL0221CEGS UCCE Marin General Support KL0221CEGS</v>
      </c>
    </row>
    <row r="12119" spans="1:4">
      <c r="A12119" t="s">
        <v>46695</v>
      </c>
      <c r="B12119" t="s">
        <v>46696</v>
      </c>
      <c r="D12119" t="str">
        <f t="shared" si="189"/>
        <v>KL0221PDSL UCCE MARIN PROGRAM SUPPORT KL0221PDSL</v>
      </c>
    </row>
    <row r="12120" spans="1:4">
      <c r="A12120" t="s">
        <v>46697</v>
      </c>
      <c r="B12120" t="s">
        <v>46698</v>
      </c>
      <c r="D12120" t="str">
        <f t="shared" si="189"/>
        <v>KL0228CEGS UCCE Napa General Support KL0228CEGS</v>
      </c>
    </row>
    <row r="12121" spans="1:4">
      <c r="A12121" t="s">
        <v>46699</v>
      </c>
      <c r="B12121" t="s">
        <v>46700</v>
      </c>
      <c r="D12121" t="str">
        <f t="shared" si="189"/>
        <v>KL0228PDSL UCCE NAPA PROGRAM SUPPORT KL0228PDSL</v>
      </c>
    </row>
    <row r="12122" spans="1:4">
      <c r="A12122" t="s">
        <v>46701</v>
      </c>
      <c r="B12122" t="s">
        <v>46702</v>
      </c>
      <c r="D12122" t="str">
        <f t="shared" si="189"/>
        <v>KL0239CEGS UCCE San Joaquin General Support KL0239CEGS</v>
      </c>
    </row>
    <row r="12123" spans="1:4">
      <c r="A12123" t="s">
        <v>46703</v>
      </c>
      <c r="B12123" t="s">
        <v>46704</v>
      </c>
      <c r="D12123" t="str">
        <f t="shared" si="189"/>
        <v>KL0239PDSL UCCE SAN JOAQUIN PROGRAM SUPPORT KL0239PDSL</v>
      </c>
    </row>
    <row r="12124" spans="1:4">
      <c r="A12124" t="s">
        <v>46705</v>
      </c>
      <c r="B12124" t="s">
        <v>46706</v>
      </c>
      <c r="D12124" t="str">
        <f t="shared" si="189"/>
        <v>KL0249CEGS UCCE Sonoma General Support KL0249CEGS</v>
      </c>
    </row>
    <row r="12125" spans="1:4">
      <c r="A12125" t="s">
        <v>46707</v>
      </c>
      <c r="B12125" t="s">
        <v>46708</v>
      </c>
      <c r="D12125" t="str">
        <f t="shared" si="189"/>
        <v>KL0249PDSL UCCE SONOMA PROGRAM SUPPORT KL0249PDSL</v>
      </c>
    </row>
    <row r="12126" spans="1:4">
      <c r="A12126" t="s">
        <v>46709</v>
      </c>
      <c r="B12126" t="s">
        <v>46710</v>
      </c>
      <c r="D12126" t="str">
        <f t="shared" si="189"/>
        <v>KL0257ASSE Advisor Support Susan Ellsworth KL0257ASSE</v>
      </c>
    </row>
    <row r="12127" spans="1:4">
      <c r="A12127" t="s">
        <v>46711</v>
      </c>
      <c r="B12127" t="s">
        <v>46712</v>
      </c>
      <c r="D12127" t="str">
        <f t="shared" si="189"/>
        <v>KL0321ASZH Advisor Support Htoo Zaw Wai KL0321ASZH</v>
      </c>
    </row>
    <row r="12128" spans="1:4">
      <c r="A12128" t="s">
        <v>46713</v>
      </c>
      <c r="B12128" t="s">
        <v>46714</v>
      </c>
      <c r="D12128" t="str">
        <f t="shared" si="189"/>
        <v>KL0322CEGS UCCE Mariposa General Support KL0322CEGS</v>
      </c>
    </row>
    <row r="12129" spans="1:4">
      <c r="A12129" t="s">
        <v>46715</v>
      </c>
      <c r="B12129" t="s">
        <v>46716</v>
      </c>
      <c r="D12129" t="str">
        <f t="shared" si="189"/>
        <v>KL0322PDSL UCCE MARIPOSA PROGRAM SUPPORT KL0322PDSL</v>
      </c>
    </row>
    <row r="12130" spans="1:4">
      <c r="A12130" t="s">
        <v>46717</v>
      </c>
      <c r="B12130" t="s">
        <v>46718</v>
      </c>
      <c r="D12130" t="str">
        <f t="shared" si="189"/>
        <v>KL0410ASKR Advisor Support K Randhawa KL0410ASKR</v>
      </c>
    </row>
    <row r="12131" spans="1:4">
      <c r="A12131" t="s">
        <v>46719</v>
      </c>
      <c r="B12131" t="s">
        <v>46720</v>
      </c>
      <c r="D12131" t="str">
        <f t="shared" si="189"/>
        <v>KL0415ASMR Advisor Support Mandeep Riar KL0415ASMR</v>
      </c>
    </row>
    <row r="12132" spans="1:4">
      <c r="A12132" t="s">
        <v>46721</v>
      </c>
      <c r="B12132" t="s">
        <v>46722</v>
      </c>
      <c r="D12132" t="str">
        <f t="shared" si="189"/>
        <v>KL0415CEGS UCCE Kern General Support KL0415CEGS</v>
      </c>
    </row>
    <row r="12133" spans="1:4">
      <c r="A12133" t="s">
        <v>46723</v>
      </c>
      <c r="B12133" t="s">
        <v>46724</v>
      </c>
      <c r="D12133" t="str">
        <f t="shared" si="189"/>
        <v>KL0415PDSL UCCE KERN PROGRAM SUPPORT KL0415PDSL</v>
      </c>
    </row>
    <row r="12134" spans="1:4">
      <c r="A12134" t="s">
        <v>46725</v>
      </c>
      <c r="B12134" t="s">
        <v>46726</v>
      </c>
      <c r="D12134" t="str">
        <f t="shared" si="189"/>
        <v>KL0416ASDA Advisor Support Doug Amaral KL0416ASDA</v>
      </c>
    </row>
    <row r="12135" spans="1:4">
      <c r="A12135" t="s">
        <v>46727</v>
      </c>
      <c r="B12135" t="s">
        <v>46728</v>
      </c>
      <c r="D12135" t="str">
        <f t="shared" si="189"/>
        <v>KL0416ASNC Advisor Support Nicholas E Clark KL0416ASNC</v>
      </c>
    </row>
    <row r="12136" spans="1:4">
      <c r="A12136" t="s">
        <v>46729</v>
      </c>
      <c r="B12136" t="s">
        <v>46730</v>
      </c>
      <c r="D12136" t="str">
        <f t="shared" si="189"/>
        <v>KL0416CEGS UCCE Kings General Support KL0416CEGS</v>
      </c>
    </row>
    <row r="12137" spans="1:4">
      <c r="A12137" t="s">
        <v>46731</v>
      </c>
      <c r="B12137" t="s">
        <v>46732</v>
      </c>
      <c r="D12137" t="str">
        <f t="shared" si="189"/>
        <v>KL0416PDSL UCCE KINGS PROGRAM SUPPORT KL0416PDSL</v>
      </c>
    </row>
    <row r="12138" spans="1:4">
      <c r="A12138" t="s">
        <v>46733</v>
      </c>
      <c r="B12138" t="s">
        <v>46734</v>
      </c>
      <c r="D12138" t="str">
        <f t="shared" si="189"/>
        <v>KL0424ASCS Advisor support C Scott Stoddard Merced KL0424ASCS</v>
      </c>
    </row>
    <row r="12139" spans="1:4">
      <c r="A12139" t="s">
        <v>46735</v>
      </c>
      <c r="B12139" t="s">
        <v>46736</v>
      </c>
      <c r="D12139" t="str">
        <f t="shared" si="189"/>
        <v>KL0424ASCZ Advisor Support Cameron Zuber UCCE Mercd KL0424ASCZ</v>
      </c>
    </row>
    <row r="12140" spans="1:4">
      <c r="A12140" t="s">
        <v>46737</v>
      </c>
      <c r="B12140" t="s">
        <v>46738</v>
      </c>
      <c r="D12140" t="str">
        <f t="shared" si="189"/>
        <v>KL0424ASGG Advisor Support Guiliano Galdi UCCE Merc KL0424ASGG</v>
      </c>
    </row>
    <row r="12141" spans="1:4">
      <c r="A12141" t="s">
        <v>46739</v>
      </c>
      <c r="B12141" t="s">
        <v>46740</v>
      </c>
      <c r="D12141" t="str">
        <f t="shared" si="189"/>
        <v>KL0424CEGS UCCE Merced General Support KL0424CEGS</v>
      </c>
    </row>
    <row r="12142" spans="1:4">
      <c r="A12142" t="s">
        <v>46741</v>
      </c>
      <c r="B12142" t="s">
        <v>46742</v>
      </c>
      <c r="D12142" t="str">
        <f t="shared" si="189"/>
        <v>KL0424PDSL UCCE MERCED PROGRAM SUPPORT KL0424PDSL</v>
      </c>
    </row>
    <row r="12143" spans="1:4">
      <c r="A12143" t="s">
        <v>46743</v>
      </c>
      <c r="B12143" t="s">
        <v>46744</v>
      </c>
      <c r="D12143" t="str">
        <f t="shared" si="189"/>
        <v>KL0450ASJR Advisory Support Jhalendra Rijal KL0450ASJR</v>
      </c>
    </row>
    <row r="12144" spans="1:4">
      <c r="A12144" t="s">
        <v>46745</v>
      </c>
      <c r="B12144" t="s">
        <v>46746</v>
      </c>
      <c r="D12144" t="str">
        <f t="shared" si="189"/>
        <v>KL0450ASRD Advisory Support Roger Duncan KL0450ASRD</v>
      </c>
    </row>
    <row r="12145" spans="1:4">
      <c r="A12145" t="s">
        <v>46747</v>
      </c>
      <c r="B12145" t="s">
        <v>46748</v>
      </c>
      <c r="D12145" t="str">
        <f t="shared" si="189"/>
        <v>KL0450CEGS UCCE Stanislaus General Support KL0450CEGS</v>
      </c>
    </row>
    <row r="12146" spans="1:4">
      <c r="A12146" t="s">
        <v>46749</v>
      </c>
      <c r="B12146" t="s">
        <v>46750</v>
      </c>
      <c r="D12146" t="str">
        <f t="shared" si="189"/>
        <v>KL0450PDSL UCCE STANISLAUS PROGRAM SUPPORT KL0450PDSL</v>
      </c>
    </row>
    <row r="12147" spans="1:4">
      <c r="A12147" t="s">
        <v>46751</v>
      </c>
      <c r="B12147" t="s">
        <v>46752</v>
      </c>
      <c r="D12147" t="str">
        <f t="shared" si="189"/>
        <v>KL0454ASEF Advisor Support Elizabeth J Fichtner KL0454ASEF</v>
      </c>
    </row>
    <row r="12148" spans="1:4">
      <c r="A12148" t="s">
        <v>46753</v>
      </c>
      <c r="B12148" t="s">
        <v>46754</v>
      </c>
      <c r="D12148" t="str">
        <f t="shared" si="189"/>
        <v>KL0454ASIP Advisor Support Irene O Padasas KL0454ASIP</v>
      </c>
    </row>
    <row r="12149" spans="1:4">
      <c r="A12149" t="s">
        <v>46755</v>
      </c>
      <c r="B12149" t="s">
        <v>46756</v>
      </c>
      <c r="D12149" t="str">
        <f t="shared" si="189"/>
        <v>KL0454ASJA ANR New CE Advisor Acct Jorge Angeles KL0454ASJA</v>
      </c>
    </row>
    <row r="12150" spans="1:4">
      <c r="A12150" t="s">
        <v>46757</v>
      </c>
      <c r="B12150" t="s">
        <v>46758</v>
      </c>
      <c r="D12150" t="str">
        <f t="shared" si="189"/>
        <v>KL0454CEGS UCCE Tulare General Support KL0454CEGS</v>
      </c>
    </row>
    <row r="12151" spans="1:4">
      <c r="A12151" t="s">
        <v>46759</v>
      </c>
      <c r="B12151" t="s">
        <v>46760</v>
      </c>
      <c r="D12151" t="str">
        <f t="shared" si="189"/>
        <v>KL0454PDSL UCCE TULARE PROGRAM SUPPORT KL0454PDSL</v>
      </c>
    </row>
    <row r="12152" spans="1:4">
      <c r="A12152" t="s">
        <v>46761</v>
      </c>
      <c r="B12152" t="s">
        <v>46762</v>
      </c>
      <c r="D12152" t="str">
        <f t="shared" si="189"/>
        <v>KL0471PDSL BALDWIN PROGRAM DEVELOPMENT KL0471PDSL</v>
      </c>
    </row>
    <row r="12153" spans="1:4">
      <c r="A12153" t="s">
        <v>46763</v>
      </c>
      <c r="B12153" t="s">
        <v>46764</v>
      </c>
      <c r="D12153" t="str">
        <f t="shared" si="189"/>
        <v>KL0473PDSL STAPLETON PROGRAM SUPPORT KL0473PDSL</v>
      </c>
    </row>
    <row r="12154" spans="1:4">
      <c r="A12154" t="s">
        <v>46765</v>
      </c>
      <c r="B12154" t="s">
        <v>46766</v>
      </c>
      <c r="D12154" t="str">
        <f t="shared" si="189"/>
        <v>KL05CGPDSL Greer Program Support Funds KL05CGPDSL</v>
      </c>
    </row>
    <row r="12155" spans="1:4">
      <c r="A12155" t="s">
        <v>46767</v>
      </c>
      <c r="B12155" t="s">
        <v>46768</v>
      </c>
      <c r="D12155" t="str">
        <f t="shared" si="189"/>
        <v>KL05IPASCG Advisor Support Christopher Greer KL05IPASCG</v>
      </c>
    </row>
    <row r="12156" spans="1:4">
      <c r="A12156" t="s">
        <v>46769</v>
      </c>
      <c r="B12156" t="s">
        <v>46770</v>
      </c>
      <c r="D12156" t="str">
        <f t="shared" si="189"/>
        <v>KL05IPASJS Advisor Support James Stapleton KL05IPASJS</v>
      </c>
    </row>
    <row r="12157" spans="1:4">
      <c r="A12157" t="s">
        <v>46771</v>
      </c>
      <c r="B12157" t="s">
        <v>46772</v>
      </c>
      <c r="D12157" t="str">
        <f t="shared" si="189"/>
        <v>KL05IPASKW Advisor Support Karey Windbiel KL05IPASKW</v>
      </c>
    </row>
    <row r="12158" spans="1:4">
      <c r="A12158" t="s">
        <v>46773</v>
      </c>
      <c r="B12158" t="s">
        <v>46774</v>
      </c>
      <c r="D12158" t="str">
        <f t="shared" si="189"/>
        <v>KL05IPASSG Advisor Support Sandipa Gautam KL05IPASSG</v>
      </c>
    </row>
    <row r="12159" spans="1:4">
      <c r="A12159" t="s">
        <v>46775</v>
      </c>
      <c r="B12159" t="s">
        <v>46776</v>
      </c>
      <c r="D12159" t="str">
        <f t="shared" si="189"/>
        <v>KL05P21050 IPM GENERAL SL EXTENSION KL05P21050</v>
      </c>
    </row>
    <row r="12160" spans="1:4">
      <c r="A12160" t="s">
        <v>46777</v>
      </c>
      <c r="B12160" t="s">
        <v>46778</v>
      </c>
      <c r="D12160" t="str">
        <f t="shared" si="189"/>
        <v>KL05RIFSL4 ROSENBERG INTL FORUM KL05RIFSL4</v>
      </c>
    </row>
    <row r="12161" spans="1:4">
      <c r="A12161" t="s">
        <v>46779</v>
      </c>
      <c r="B12161" t="s">
        <v>46780</v>
      </c>
      <c r="D12161" t="str">
        <f t="shared" si="189"/>
        <v>KL05S21050 PROFESSIONAL DEVELOPMENT FUNDS KL05S21050</v>
      </c>
    </row>
    <row r="12162" spans="1:4">
      <c r="A12162" t="s">
        <v>46781</v>
      </c>
      <c r="B12162" t="s">
        <v>46782</v>
      </c>
      <c r="D12162" t="str">
        <f t="shared" si="189"/>
        <v>KL05SFCFD3 SMALL FARM PROGRAM KL05SFCFD3</v>
      </c>
    </row>
    <row r="12163" spans="1:4">
      <c r="A12163" t="s">
        <v>46783</v>
      </c>
      <c r="B12163" t="s">
        <v>46784</v>
      </c>
      <c r="D12163" t="str">
        <f t="shared" ref="D12163:D12226" si="190">A12163&amp;" "&amp;B12163</f>
        <v>KL05SML050 SAREP SMALL GRANTS PROGRAM 21050 KL05SML050</v>
      </c>
    </row>
    <row r="12164" spans="1:4">
      <c r="A12164" t="s">
        <v>46785</v>
      </c>
      <c r="B12164" t="s">
        <v>46786</v>
      </c>
      <c r="D12164" t="str">
        <f t="shared" si="190"/>
        <v>KL06A21050 ANR PROGRAM DEVELOPMENT KL06A21050</v>
      </c>
    </row>
    <row r="12165" spans="1:4">
      <c r="A12165" t="s">
        <v>46787</v>
      </c>
      <c r="B12165" t="s">
        <v>46788</v>
      </c>
      <c r="D12165" t="str">
        <f t="shared" si="190"/>
        <v>KL06AO6250 REC AO 21050 SMITH LEVER GENERAL FUNDS KL06AO6250</v>
      </c>
    </row>
    <row r="12166" spans="1:4">
      <c r="A12166" t="s">
        <v>46789</v>
      </c>
      <c r="B12166" t="s">
        <v>46790</v>
      </c>
      <c r="D12166" t="str">
        <f t="shared" si="190"/>
        <v>KL06IIASAK IREC Advisor Support Ahmed Kayad KL06IIASAK</v>
      </c>
    </row>
    <row r="12167" spans="1:4">
      <c r="A12167" t="s">
        <v>46791</v>
      </c>
      <c r="B12167" t="s">
        <v>46792</v>
      </c>
      <c r="D12167" t="str">
        <f t="shared" si="190"/>
        <v>KL06KKASMS KREC MANPREET SINGH ADVISOR SUPPORT KL06KKASMS</v>
      </c>
    </row>
    <row r="12168" spans="1:4">
      <c r="A12168" t="s">
        <v>46793</v>
      </c>
      <c r="B12168" t="s">
        <v>46794</v>
      </c>
      <c r="D12168" t="str">
        <f t="shared" si="190"/>
        <v>KL06SCASGJ Advisor Support Grant Johnson KL06SCASGJ</v>
      </c>
    </row>
    <row r="12169" spans="1:4">
      <c r="A12169" t="s">
        <v>46795</v>
      </c>
      <c r="B12169" t="s">
        <v>46796</v>
      </c>
      <c r="D12169" t="str">
        <f t="shared" si="190"/>
        <v>KL06SCASSM Advisor Support Stephanie Mar KL06SCASSM</v>
      </c>
    </row>
    <row r="12170" spans="1:4">
      <c r="A12170" t="s">
        <v>46797</v>
      </c>
      <c r="B12170" t="s">
        <v>46798</v>
      </c>
      <c r="D12170" t="str">
        <f t="shared" si="190"/>
        <v>KL0701ASCM Advisor Support Cristina MurilloBarrick KL0701ASCM</v>
      </c>
    </row>
    <row r="12171" spans="1:4">
      <c r="A12171" t="s">
        <v>46799</v>
      </c>
      <c r="B12171" t="s">
        <v>46800</v>
      </c>
      <c r="D12171" t="str">
        <f t="shared" si="190"/>
        <v>KL0701CEGS UCCE Alameda General Support KL0701CEGS</v>
      </c>
    </row>
    <row r="12172" spans="1:4">
      <c r="A12172" t="s">
        <v>46801</v>
      </c>
      <c r="B12172" t="s">
        <v>46802</v>
      </c>
      <c r="D12172" t="str">
        <f t="shared" si="190"/>
        <v>KL0701PDSL UCCE ALAMEDA PROGRAM SUPPORT KL0701PDSL</v>
      </c>
    </row>
    <row r="12173" spans="1:4">
      <c r="A12173" t="s">
        <v>46803</v>
      </c>
      <c r="B12173" t="s">
        <v>46804</v>
      </c>
      <c r="D12173" t="str">
        <f t="shared" si="190"/>
        <v>KL0707CEGS UCCE Contra Costa General Support KL0707CEGS</v>
      </c>
    </row>
    <row r="12174" spans="1:4">
      <c r="A12174" t="s">
        <v>46805</v>
      </c>
      <c r="B12174" t="s">
        <v>46806</v>
      </c>
      <c r="D12174" t="str">
        <f t="shared" si="190"/>
        <v>KL0707PDSL UCCE CONTRA COSTA PROGRAM SUPPORT KL0707PDSL</v>
      </c>
    </row>
    <row r="12175" spans="1:4">
      <c r="A12175" t="s">
        <v>46807</v>
      </c>
      <c r="B12175" t="s">
        <v>46808</v>
      </c>
      <c r="D12175" t="str">
        <f t="shared" si="190"/>
        <v>KL0713ASBL Advisory Support Brooke Latack KL0713ASBL</v>
      </c>
    </row>
    <row r="12176" spans="1:4">
      <c r="A12176" t="s">
        <v>46809</v>
      </c>
      <c r="B12176" t="s">
        <v>46810</v>
      </c>
      <c r="D12176" t="str">
        <f t="shared" si="190"/>
        <v>KL0713ASCN Advisory Support C Nguyen KL0713ASCN</v>
      </c>
    </row>
    <row r="12177" spans="1:4">
      <c r="A12177" t="s">
        <v>46811</v>
      </c>
      <c r="B12177" t="s">
        <v>46812</v>
      </c>
      <c r="D12177" t="str">
        <f t="shared" si="190"/>
        <v>KL0713ASOB Advisory Support Oli Bachie KL0713ASOB</v>
      </c>
    </row>
    <row r="12178" spans="1:4">
      <c r="A12178" t="s">
        <v>46813</v>
      </c>
      <c r="B12178" t="s">
        <v>46814</v>
      </c>
      <c r="D12178" t="str">
        <f t="shared" si="190"/>
        <v>KL0713ASYM Advisory Support Yu Meng KL0713ASYM</v>
      </c>
    </row>
    <row r="12179" spans="1:4">
      <c r="A12179" t="s">
        <v>46815</v>
      </c>
      <c r="B12179" t="s">
        <v>46816</v>
      </c>
      <c r="D12179" t="str">
        <f t="shared" si="190"/>
        <v>KL0713CEGS UCCE Imperial General Support KL0713CEGS</v>
      </c>
    </row>
    <row r="12180" spans="1:4">
      <c r="A12180" t="s">
        <v>46817</v>
      </c>
      <c r="B12180" t="s">
        <v>46818</v>
      </c>
      <c r="D12180" t="str">
        <f t="shared" si="190"/>
        <v>KL0713FED7 IMPERIAL CPMRE COTTON VARIETIES KL0713FED7</v>
      </c>
    </row>
    <row r="12181" spans="1:4">
      <c r="A12181" t="s">
        <v>46819</v>
      </c>
      <c r="B12181" t="s">
        <v>46820</v>
      </c>
      <c r="D12181" t="str">
        <f t="shared" si="190"/>
        <v>KL0713PDSL UCCE IMPERIAL PROGRAM SUPPORT KL0713PDSL</v>
      </c>
    </row>
    <row r="12182" spans="1:4">
      <c r="A12182" t="s">
        <v>46821</v>
      </c>
      <c r="B12182" t="s">
        <v>46822</v>
      </c>
      <c r="D12182" t="str">
        <f t="shared" si="190"/>
        <v>KL0719ASAH Advisor Support Ashley Michelle Hooper KL0719ASAH</v>
      </c>
    </row>
    <row r="12183" spans="1:4">
      <c r="A12183" t="s">
        <v>46823</v>
      </c>
      <c r="B12183" t="s">
        <v>46824</v>
      </c>
      <c r="D12183" t="str">
        <f t="shared" si="190"/>
        <v>KL0719ASCS advisor support Chris Shogren UCCE LA KL0719ASCS</v>
      </c>
    </row>
    <row r="12184" spans="1:4">
      <c r="A12184" t="s">
        <v>46825</v>
      </c>
      <c r="B12184" t="s">
        <v>46826</v>
      </c>
      <c r="D12184" t="str">
        <f t="shared" si="190"/>
        <v>KL0719ASNP Advisor Support Natalie Price UCCE LA KL0719ASNP</v>
      </c>
    </row>
    <row r="12185" spans="1:4">
      <c r="A12185" t="s">
        <v>46827</v>
      </c>
      <c r="B12185" t="s">
        <v>46828</v>
      </c>
      <c r="D12185" t="str">
        <f t="shared" si="190"/>
        <v>KL0719ASRS Advisor Support Rachel Surls UCCE LA KL0719ASRS</v>
      </c>
    </row>
    <row r="12186" spans="1:4">
      <c r="A12186" t="s">
        <v>46829</v>
      </c>
      <c r="B12186" t="s">
        <v>46830</v>
      </c>
      <c r="D12186" t="str">
        <f t="shared" si="190"/>
        <v>KL0719CEGS UCCE Los Angelesl General Support KL0719CEGS</v>
      </c>
    </row>
    <row r="12187" spans="1:4">
      <c r="A12187" t="s">
        <v>46831</v>
      </c>
      <c r="B12187" t="s">
        <v>46832</v>
      </c>
      <c r="D12187" t="str">
        <f t="shared" si="190"/>
        <v>KL0719PDSL UCCE LOS ANGELES PROGRAM SUPPORT KL0719PDSL</v>
      </c>
    </row>
    <row r="12188" spans="1:4">
      <c r="A12188" t="s">
        <v>46833</v>
      </c>
      <c r="B12188" t="s">
        <v>46834</v>
      </c>
      <c r="D12188" t="str">
        <f t="shared" si="190"/>
        <v>KL0727ASDG Advisor Support D Gonzalves Monterey KL0727ASDG</v>
      </c>
    </row>
    <row r="12189" spans="1:4">
      <c r="A12189" t="s">
        <v>46835</v>
      </c>
      <c r="B12189" t="s">
        <v>46836</v>
      </c>
      <c r="D12189" t="str">
        <f t="shared" si="190"/>
        <v>KL0727ASKP Advisor support Kirsten Pearsons Montere KL0727ASKP</v>
      </c>
    </row>
    <row r="12190" spans="1:4">
      <c r="A12190" t="s">
        <v>46837</v>
      </c>
      <c r="B12190" t="s">
        <v>46838</v>
      </c>
      <c r="D12190" t="str">
        <f t="shared" si="190"/>
        <v>KL0727ASMD Advisor Support Maria De La Fuente Monte KL0727ASMD</v>
      </c>
    </row>
    <row r="12191" spans="1:4">
      <c r="A12191" t="s">
        <v>46839</v>
      </c>
      <c r="B12191" t="s">
        <v>46840</v>
      </c>
      <c r="D12191" t="str">
        <f t="shared" si="190"/>
        <v>KL0727ASRS Advisor Support Richard Smith UCCE Monte KL0727ASRS</v>
      </c>
    </row>
    <row r="12192" spans="1:4">
      <c r="A12192" t="s">
        <v>46841</v>
      </c>
      <c r="B12192" t="s">
        <v>46842</v>
      </c>
      <c r="D12192" t="str">
        <f t="shared" si="190"/>
        <v>KL0727CEGS UCCE Monterey General Support KL0727CEGS</v>
      </c>
    </row>
    <row r="12193" spans="1:4">
      <c r="A12193" t="s">
        <v>46843</v>
      </c>
      <c r="B12193" t="s">
        <v>46844</v>
      </c>
      <c r="D12193" t="str">
        <f t="shared" si="190"/>
        <v>KL0727PDSL UCCE MONTEREY PROGRAM SUPPORT KL0727PDSL</v>
      </c>
    </row>
    <row r="12194" spans="1:4">
      <c r="A12194" t="s">
        <v>46845</v>
      </c>
      <c r="B12194" t="s">
        <v>46846</v>
      </c>
      <c r="D12194" t="str">
        <f t="shared" si="190"/>
        <v>KL0730CEGS UCCE Orange General Support KL0730CEGS</v>
      </c>
    </row>
    <row r="12195" spans="1:4">
      <c r="A12195" t="s">
        <v>46847</v>
      </c>
      <c r="B12195" t="s">
        <v>46848</v>
      </c>
      <c r="D12195" t="str">
        <f t="shared" si="190"/>
        <v>KL0730PDSL UCCE ORANGE PROGRAM SUPPORT KL0730PDSL</v>
      </c>
    </row>
    <row r="12196" spans="1:4">
      <c r="A12196" t="s">
        <v>46849</v>
      </c>
      <c r="B12196" t="s">
        <v>46850</v>
      </c>
      <c r="D12196" t="str">
        <f t="shared" si="190"/>
        <v>KL0733ASHG Advisor Support Haris Gilani UCCE River KL0733ASHG</v>
      </c>
    </row>
    <row r="12197" spans="1:4">
      <c r="A12197" t="s">
        <v>46851</v>
      </c>
      <c r="B12197" t="s">
        <v>46852</v>
      </c>
      <c r="D12197" t="str">
        <f t="shared" si="190"/>
        <v>KL0733ASPW Advisor Support Philip Waisen KL0733ASPW</v>
      </c>
    </row>
    <row r="12198" spans="1:4">
      <c r="A12198" t="s">
        <v>46853</v>
      </c>
      <c r="B12198" t="s">
        <v>46854</v>
      </c>
      <c r="D12198" t="str">
        <f t="shared" si="190"/>
        <v>KL0733ASRC Advisor Support R Clemons Riverside KL0733ASRC</v>
      </c>
    </row>
    <row r="12199" spans="1:4">
      <c r="A12199" t="s">
        <v>46855</v>
      </c>
      <c r="B12199" t="s">
        <v>46856</v>
      </c>
      <c r="D12199" t="str">
        <f t="shared" si="190"/>
        <v>KL0733ASST Advisor Support Siavash Taravati UCCE Ri KL0733ASST</v>
      </c>
    </row>
    <row r="12200" spans="1:4">
      <c r="A12200" t="s">
        <v>46857</v>
      </c>
      <c r="B12200" t="s">
        <v>46858</v>
      </c>
      <c r="D12200" t="str">
        <f t="shared" si="190"/>
        <v>KL0733CEGS UCCE Riverside General Support KL0733CEGS</v>
      </c>
    </row>
    <row r="12201" spans="1:4">
      <c r="A12201" t="s">
        <v>46859</v>
      </c>
      <c r="B12201" t="s">
        <v>46860</v>
      </c>
      <c r="D12201" t="str">
        <f t="shared" si="190"/>
        <v>KL0733PDSL UCCE RIVERSIDE PROGRAM SUPPORT KL0733PDSL</v>
      </c>
    </row>
    <row r="12202" spans="1:4">
      <c r="A12202" t="s">
        <v>46861</v>
      </c>
      <c r="B12202" t="s">
        <v>46862</v>
      </c>
      <c r="D12202" t="str">
        <f t="shared" si="190"/>
        <v>KL0735ASBS Advisor Support Barbara Satink Wolfson KL0735ASBS</v>
      </c>
    </row>
    <row r="12203" spans="1:4">
      <c r="A12203" t="s">
        <v>46863</v>
      </c>
      <c r="B12203" t="s">
        <v>46864</v>
      </c>
      <c r="D12203" t="str">
        <f t="shared" si="190"/>
        <v>KL0735CEGS UCCE San Benito General Support KL0735CEGS</v>
      </c>
    </row>
    <row r="12204" spans="1:4">
      <c r="A12204" t="s">
        <v>46865</v>
      </c>
      <c r="B12204" t="s">
        <v>46866</v>
      </c>
      <c r="D12204" t="str">
        <f t="shared" si="190"/>
        <v>KL0735PDSL UCCE SAN BENITO PROGRAM SUPPORT KL0735PDSL</v>
      </c>
    </row>
    <row r="12205" spans="1:4">
      <c r="A12205" t="s">
        <v>46867</v>
      </c>
      <c r="B12205" t="s">
        <v>46868</v>
      </c>
      <c r="D12205" t="str">
        <f t="shared" si="190"/>
        <v>KL0736ASCM Advisor support Chris McDonald San Bern KL0736ASCM</v>
      </c>
    </row>
    <row r="12206" spans="1:4">
      <c r="A12206" t="s">
        <v>46869</v>
      </c>
      <c r="B12206" t="s">
        <v>46870</v>
      </c>
      <c r="D12206" t="str">
        <f t="shared" si="190"/>
        <v>KL0736ASET Advisor Support Etaferahu Takele San Ber KL0736ASET</v>
      </c>
    </row>
    <row r="12207" spans="1:4">
      <c r="A12207" t="s">
        <v>46871</v>
      </c>
      <c r="B12207" t="s">
        <v>46872</v>
      </c>
      <c r="D12207" t="str">
        <f t="shared" si="190"/>
        <v>KL0736ASJH Advisor Support Janet Hartin San Bern KL0736ASJH</v>
      </c>
    </row>
    <row r="12208" spans="1:4">
      <c r="A12208" t="s">
        <v>46873</v>
      </c>
      <c r="B12208" t="s">
        <v>46874</v>
      </c>
      <c r="D12208" t="str">
        <f t="shared" si="190"/>
        <v>KL0736CEGS UCCE San Bernadino General Support KL0736CEGS</v>
      </c>
    </row>
    <row r="12209" spans="1:4">
      <c r="A12209" t="s">
        <v>46875</v>
      </c>
      <c r="B12209" t="s">
        <v>46876</v>
      </c>
      <c r="D12209" t="str">
        <f t="shared" si="190"/>
        <v>KL0736PDSL UCCE SAN BERNADINO PROGRAM SUPPORT KL0736PDSL</v>
      </c>
    </row>
    <row r="12210" spans="1:4">
      <c r="A12210" t="s">
        <v>46877</v>
      </c>
      <c r="B12210" t="s">
        <v>46878</v>
      </c>
      <c r="D12210" t="str">
        <f t="shared" si="190"/>
        <v>KL0737ASEM Advisor Support Eric Gordon Middleton KL0737ASEM</v>
      </c>
    </row>
    <row r="12211" spans="1:4">
      <c r="A12211" t="s">
        <v>46879</v>
      </c>
      <c r="B12211" t="s">
        <v>46880</v>
      </c>
      <c r="D12211" t="str">
        <f t="shared" si="190"/>
        <v>KL0737CEGS UCCE San Diego General Support KL0737CEGS</v>
      </c>
    </row>
    <row r="12212" spans="1:4">
      <c r="A12212" t="s">
        <v>46881</v>
      </c>
      <c r="B12212" t="s">
        <v>46882</v>
      </c>
      <c r="D12212" t="str">
        <f t="shared" si="190"/>
        <v>KL0737PDSL UCCE SAN DIEGO PROGRAM SUPPORT KL0737PDSL</v>
      </c>
    </row>
    <row r="12213" spans="1:4">
      <c r="A12213" t="s">
        <v>46883</v>
      </c>
      <c r="B12213" t="s">
        <v>46884</v>
      </c>
      <c r="D12213" t="str">
        <f t="shared" si="190"/>
        <v>KL0740ASKS Advisor Support Katherine Soule UCCESLO KL0740ASKS</v>
      </c>
    </row>
    <row r="12214" spans="1:4">
      <c r="A12214" t="s">
        <v>46885</v>
      </c>
      <c r="B12214" t="s">
        <v>46886</v>
      </c>
      <c r="D12214" t="str">
        <f t="shared" si="190"/>
        <v>KL0740ASLR Advisor Support Royce Larsen UCCE SLO KL0740ASLR</v>
      </c>
    </row>
    <row r="12215" spans="1:4">
      <c r="A12215" t="s">
        <v>46887</v>
      </c>
      <c r="B12215" t="s">
        <v>46888</v>
      </c>
      <c r="D12215" t="str">
        <f t="shared" si="190"/>
        <v>KL0740ASLV Advisor Support Liliana Vega UCCE SLO KL0740ASLV</v>
      </c>
    </row>
    <row r="12216" spans="1:4">
      <c r="A12216" t="s">
        <v>46889</v>
      </c>
      <c r="B12216" t="s">
        <v>46890</v>
      </c>
      <c r="D12216" t="str">
        <f t="shared" si="190"/>
        <v>KL0740ASMB Advisor Support Mark Battany UCCE SLO KL0740ASMB</v>
      </c>
    </row>
    <row r="12217" spans="1:4">
      <c r="A12217" t="s">
        <v>46891</v>
      </c>
      <c r="B12217" t="s">
        <v>46892</v>
      </c>
      <c r="D12217" t="str">
        <f t="shared" si="190"/>
        <v>KL0740CEGS UCCE San Luis Obispo General Support KL0740CEGS</v>
      </c>
    </row>
    <row r="12218" spans="1:4">
      <c r="A12218" t="s">
        <v>46893</v>
      </c>
      <c r="B12218" t="s">
        <v>46894</v>
      </c>
      <c r="D12218" t="str">
        <f t="shared" si="190"/>
        <v>KL0740PDSL UCCE SAN LUIS OBISPO PROGRAM SUPPORT KL0740PDSL</v>
      </c>
    </row>
    <row r="12219" spans="1:4">
      <c r="A12219" t="s">
        <v>46895</v>
      </c>
      <c r="B12219" t="s">
        <v>46896</v>
      </c>
      <c r="D12219" t="str">
        <f t="shared" si="190"/>
        <v>KL0741ASCW Advisor Support Carolyn Whitesell KL0741ASCW</v>
      </c>
    </row>
    <row r="12220" spans="1:4">
      <c r="A12220" t="s">
        <v>46897</v>
      </c>
      <c r="B12220" t="s">
        <v>46898</v>
      </c>
      <c r="D12220" t="str">
        <f t="shared" si="190"/>
        <v>KL0741ASIL Advisor Support Igor Lacan KL0741ASIL</v>
      </c>
    </row>
    <row r="12221" spans="1:4">
      <c r="A12221" t="s">
        <v>46899</v>
      </c>
      <c r="B12221" t="s">
        <v>46900</v>
      </c>
      <c r="D12221" t="str">
        <f t="shared" si="190"/>
        <v>KL0741CEGS UCCE San Mateo San Francisco General Sup KL0741CEGS</v>
      </c>
    </row>
    <row r="12222" spans="1:4">
      <c r="A12222" t="s">
        <v>46901</v>
      </c>
      <c r="B12222" t="s">
        <v>46902</v>
      </c>
      <c r="D12222" t="str">
        <f t="shared" si="190"/>
        <v>KL0741EEL0 21 22 SAREP Eval Effects of Livestock Gu KL0741EEL0</v>
      </c>
    </row>
    <row r="12223" spans="1:4">
      <c r="A12223" t="s">
        <v>46903</v>
      </c>
      <c r="B12223" t="s">
        <v>46904</v>
      </c>
      <c r="D12223" t="str">
        <f t="shared" si="190"/>
        <v>KL0741PDSL UCCE SAN FRANCISCO SAN MATEO PROG SUP KL0741PDSL</v>
      </c>
    </row>
    <row r="12224" spans="1:4">
      <c r="A12224" t="s">
        <v>46905</v>
      </c>
      <c r="B12224" t="s">
        <v>46906</v>
      </c>
      <c r="D12224" t="str">
        <f t="shared" si="190"/>
        <v>KL0742PDSL UCCE SANTA BARBARA PROGRAM DEVELOPMENT KL0742PDSL</v>
      </c>
    </row>
    <row r="12225" spans="1:4">
      <c r="A12225" t="s">
        <v>46907</v>
      </c>
      <c r="B12225" t="s">
        <v>46908</v>
      </c>
      <c r="D12225" t="str">
        <f t="shared" si="190"/>
        <v>KL0743CEGS UCCE Santa Clara General Support KL0743CEGS</v>
      </c>
    </row>
    <row r="12226" spans="1:4">
      <c r="A12226" t="s">
        <v>46909</v>
      </c>
      <c r="B12226" t="s">
        <v>46910</v>
      </c>
      <c r="D12226" t="str">
        <f t="shared" si="190"/>
        <v>KL0743PDSL UCCE SANTA CLARA PROGRAM SUPPORT KL0743PDSL</v>
      </c>
    </row>
    <row r="12227" spans="1:4">
      <c r="A12227" t="s">
        <v>46911</v>
      </c>
      <c r="B12227" t="s">
        <v>46912</v>
      </c>
      <c r="D12227" t="str">
        <f t="shared" ref="D12227:D12290" si="191">A12227&amp;" "&amp;B12227</f>
        <v>KL0744ASMB Advisor Support Mark P Bolda KL0744ASMB</v>
      </c>
    </row>
    <row r="12228" spans="1:4">
      <c r="A12228" t="s">
        <v>46913</v>
      </c>
      <c r="B12228" t="s">
        <v>46914</v>
      </c>
      <c r="D12228" t="str">
        <f t="shared" si="191"/>
        <v>KL0744ASYW Advisor Support Yu Chen Wang KL0744ASYW</v>
      </c>
    </row>
    <row r="12229" spans="1:4">
      <c r="A12229" t="s">
        <v>46915</v>
      </c>
      <c r="B12229" t="s">
        <v>46916</v>
      </c>
      <c r="D12229" t="str">
        <f t="shared" si="191"/>
        <v>KL0744CEGS UCCE Santa Cruz General Support KL0744CEGS</v>
      </c>
    </row>
    <row r="12230" spans="1:4">
      <c r="A12230" t="s">
        <v>46917</v>
      </c>
      <c r="B12230" t="s">
        <v>46918</v>
      </c>
      <c r="D12230" t="str">
        <f t="shared" si="191"/>
        <v>KL0744PDSL UCCE SANTA CRUZ PROGRAM SUPPORT KL0744PDSL</v>
      </c>
    </row>
    <row r="12231" spans="1:4">
      <c r="A12231" t="s">
        <v>46919</v>
      </c>
      <c r="B12231" t="s">
        <v>46920</v>
      </c>
      <c r="D12231" t="str">
        <f t="shared" si="191"/>
        <v>KL0756ASBF Advisor Support Ben Faber UCCE Ventura KL0756ASBF</v>
      </c>
    </row>
    <row r="12232" spans="1:4">
      <c r="A12232" t="s">
        <v>46921</v>
      </c>
      <c r="B12232" t="s">
        <v>46922</v>
      </c>
      <c r="D12232" t="str">
        <f t="shared" si="191"/>
        <v>KL0756ASHC Advisor Support Hamutahl Cohen Ventura KL0756ASHC</v>
      </c>
    </row>
    <row r="12233" spans="1:4">
      <c r="A12233" t="s">
        <v>46923</v>
      </c>
      <c r="B12233" t="s">
        <v>46924</v>
      </c>
      <c r="D12233" t="str">
        <f t="shared" si="191"/>
        <v>KL0756ASMS Advisor Support Matthew Shapero UCCE Ven KL0756ASMS</v>
      </c>
    </row>
    <row r="12234" spans="1:4">
      <c r="A12234" t="s">
        <v>46925</v>
      </c>
      <c r="B12234" t="s">
        <v>46926</v>
      </c>
      <c r="D12234" t="str">
        <f t="shared" si="191"/>
        <v>KL0756ASOD Advisor Support Oleg Daugovish KL0756ASOD</v>
      </c>
    </row>
    <row r="12235" spans="1:4">
      <c r="A12235" t="s">
        <v>46927</v>
      </c>
      <c r="B12235" t="s">
        <v>46928</v>
      </c>
      <c r="D12235" t="str">
        <f t="shared" si="191"/>
        <v>KL0756CEGS UCCE Ventura General Support KL0756CEGS</v>
      </c>
    </row>
    <row r="12236" spans="1:4">
      <c r="A12236" t="s">
        <v>46929</v>
      </c>
      <c r="B12236" t="s">
        <v>46930</v>
      </c>
      <c r="D12236" t="str">
        <f t="shared" si="191"/>
        <v>KL0756PDSL UCCE VENTURA PROGRAM SUPPORT KL0756PDSL</v>
      </c>
    </row>
    <row r="12237" spans="1:4">
      <c r="A12237" t="s">
        <v>46931</v>
      </c>
      <c r="B12237" t="s">
        <v>46932</v>
      </c>
      <c r="D12237" t="str">
        <f t="shared" si="191"/>
        <v>KL08620308 COOP EXT PROV FOR ACAD RVRSN 21050 KL08620308</v>
      </c>
    </row>
    <row r="12238" spans="1:4">
      <c r="A12238" t="s">
        <v>46933</v>
      </c>
      <c r="B12238" t="s">
        <v>46934</v>
      </c>
      <c r="D12238" t="str">
        <f t="shared" si="191"/>
        <v>KL0AACGLSL Academic Assembly General Smith Lever KL0AACGLSL</v>
      </c>
    </row>
    <row r="12239" spans="1:4">
      <c r="A12239" t="s">
        <v>46935</v>
      </c>
      <c r="B12239" t="s">
        <v>46936</v>
      </c>
      <c r="D12239" t="str">
        <f t="shared" si="191"/>
        <v>KL0APUSLPD ACADEMIC PERSONNEL PROGRAM DEVELOPMENT KL0APUSLPD</v>
      </c>
    </row>
    <row r="12240" spans="1:4">
      <c r="A12240" t="s">
        <v>46937</v>
      </c>
      <c r="B12240" t="s">
        <v>46938</v>
      </c>
      <c r="D12240" t="str">
        <f t="shared" si="191"/>
        <v>KL0AVPPDSL Vice Provost Program Support Funds KL0AVPPDSL</v>
      </c>
    </row>
    <row r="12241" spans="1:4">
      <c r="A12241" t="s">
        <v>46939</v>
      </c>
      <c r="B12241" t="s">
        <v>46940</v>
      </c>
      <c r="D12241" t="str">
        <f t="shared" si="191"/>
        <v>KL0CECESSL CE COMM EDUC SPEC STAFF SUPPORT KL0CECESSL</v>
      </c>
    </row>
    <row r="12242" spans="1:4">
      <c r="A12242" t="s">
        <v>46941</v>
      </c>
      <c r="B12242" t="s">
        <v>46942</v>
      </c>
      <c r="D12242" t="str">
        <f t="shared" si="191"/>
        <v>KL0CECPDSL ANR UCCE PROGRAM SUPPORT KL0CECPDSL</v>
      </c>
    </row>
    <row r="12243" spans="1:4">
      <c r="A12243" t="s">
        <v>46943</v>
      </c>
      <c r="B12243" t="s">
        <v>46944</v>
      </c>
      <c r="D12243" t="str">
        <f t="shared" si="191"/>
        <v>KL0CEGENGS UCCE General Support KL0CEGENGS</v>
      </c>
    </row>
    <row r="12244" spans="1:4">
      <c r="A12244" t="s">
        <v>46945</v>
      </c>
      <c r="B12244" t="s">
        <v>46946</v>
      </c>
      <c r="D12244" t="str">
        <f t="shared" si="191"/>
        <v>KL0CEGENSL CE Advisors General Support KL0CEGENSL</v>
      </c>
    </row>
    <row r="12245" spans="1:4">
      <c r="A12245" t="s">
        <v>46947</v>
      </c>
      <c r="B12245" t="s">
        <v>46948</v>
      </c>
      <c r="D12245" t="str">
        <f t="shared" si="191"/>
        <v>KL0CEGSLFY CE GENL SL FAM YOUTH COMM KL0CEGSLFY</v>
      </c>
    </row>
    <row r="12246" spans="1:4">
      <c r="A12246" t="s">
        <v>46949</v>
      </c>
      <c r="B12246" t="s">
        <v>46950</v>
      </c>
      <c r="D12246" t="str">
        <f t="shared" si="191"/>
        <v>KL0CEGSLNH CE GENL SL NUTRITION FOOD SAFETY HEA KL0CEGSLNH</v>
      </c>
    </row>
    <row r="12247" spans="1:4">
      <c r="A12247" t="s">
        <v>46951</v>
      </c>
      <c r="B12247" t="s">
        <v>46952</v>
      </c>
      <c r="D12247" t="str">
        <f t="shared" si="191"/>
        <v>KL0CEGSLNR CE GENL SL NATL RESOURCES ENVIRON KL0CEGSLNR</v>
      </c>
    </row>
    <row r="12248" spans="1:4">
      <c r="A12248" t="s">
        <v>46953</v>
      </c>
      <c r="B12248" t="s">
        <v>46954</v>
      </c>
      <c r="D12248" t="str">
        <f t="shared" si="191"/>
        <v>KL0CEGSLPS CE GENL SL PLANT SYSTEMS KL0CEGSLPS</v>
      </c>
    </row>
    <row r="12249" spans="1:4">
      <c r="A12249" t="s">
        <v>46955</v>
      </c>
      <c r="B12249" t="s">
        <v>46956</v>
      </c>
      <c r="D12249" t="str">
        <f t="shared" si="191"/>
        <v>KL0CNECTOT ANR ONE TIME CONNECTIVITY PROJECT KL0CNECTOT</v>
      </c>
    </row>
    <row r="12250" spans="1:4">
      <c r="A12250" t="s">
        <v>46957</v>
      </c>
      <c r="B12250" t="s">
        <v>46958</v>
      </c>
      <c r="D12250" t="str">
        <f t="shared" si="191"/>
        <v>KL0CNECTRC ANR CONNECTIVITY PROJECT KL0CNECTRC</v>
      </c>
    </row>
    <row r="12251" spans="1:4">
      <c r="A12251" t="s">
        <v>46959</v>
      </c>
      <c r="B12251" t="s">
        <v>46960</v>
      </c>
      <c r="D12251" t="str">
        <f t="shared" si="191"/>
        <v>KL0CNPGNSL CNP CE General Smith Lever KL0CNPGNSL</v>
      </c>
    </row>
    <row r="12252" spans="1:4">
      <c r="A12252" t="s">
        <v>46961</v>
      </c>
      <c r="B12252" t="s">
        <v>46962</v>
      </c>
      <c r="D12252" t="str">
        <f t="shared" si="191"/>
        <v>KL0CPCCEGS UCCE CPCRMCP General Support KL0CPCCEGS</v>
      </c>
    </row>
    <row r="12253" spans="1:4">
      <c r="A12253" t="s">
        <v>46963</v>
      </c>
      <c r="B12253" t="s">
        <v>46964</v>
      </c>
      <c r="D12253" t="str">
        <f t="shared" si="191"/>
        <v>KL0CPCPDSL UCCE CPCRMCP Program Support KL0CPCPDSL</v>
      </c>
    </row>
    <row r="12254" spans="1:4">
      <c r="A12254" t="s">
        <v>46965</v>
      </c>
      <c r="B12254" t="s">
        <v>46966</v>
      </c>
      <c r="D12254" t="str">
        <f t="shared" si="191"/>
        <v>KL0CSNCEGS UCCE CSNMCP General Support KL0CSNCEGS</v>
      </c>
    </row>
    <row r="12255" spans="1:4">
      <c r="A12255" t="s">
        <v>46967</v>
      </c>
      <c r="B12255" t="s">
        <v>46968</v>
      </c>
      <c r="D12255" t="str">
        <f t="shared" si="191"/>
        <v>KL0CSNPDSL UCCE CSNP Program Support KL0CSNPDSL</v>
      </c>
    </row>
    <row r="12256" spans="1:4">
      <c r="A12256" t="s">
        <v>46969</v>
      </c>
      <c r="B12256" t="s">
        <v>46970</v>
      </c>
      <c r="D12256" t="str">
        <f t="shared" si="191"/>
        <v>KL0DIVIDIP YFC INTERCULTURAL DEVELOPMENT KL0DIVIDIP</v>
      </c>
    </row>
    <row r="12257" spans="1:4">
      <c r="A12257" t="s">
        <v>46971</v>
      </c>
      <c r="B12257" t="s">
        <v>46972</v>
      </c>
      <c r="D12257" t="str">
        <f t="shared" si="191"/>
        <v>KL0FRMSFTY GENERAL SMITH LEVER FARM SAFETY KL0FRMSFTY</v>
      </c>
    </row>
    <row r="12258" spans="1:4">
      <c r="A12258" t="s">
        <v>46973</v>
      </c>
      <c r="B12258" t="s">
        <v>46974</v>
      </c>
      <c r="D12258" t="str">
        <f t="shared" si="191"/>
        <v>KL0FSMCEGS UCCE Fresno Madera MCP General Support KL0FSMCEGS</v>
      </c>
    </row>
    <row r="12259" spans="1:4">
      <c r="A12259" t="s">
        <v>46975</v>
      </c>
      <c r="B12259" t="s">
        <v>46976</v>
      </c>
      <c r="D12259" t="str">
        <f t="shared" si="191"/>
        <v>KL0FSMPDSL UCCE FRESNO MADERA MCP PROG SUP KL0FSMPDSL</v>
      </c>
    </row>
    <row r="12260" spans="1:4">
      <c r="A12260" t="s">
        <v>46977</v>
      </c>
      <c r="B12260" t="s">
        <v>46978</v>
      </c>
      <c r="D12260" t="str">
        <f t="shared" si="191"/>
        <v>KL0IGISPDF IGIS ANR PROGRAM DEVELOPMENT FUNDS KL0IGISPDF</v>
      </c>
    </row>
    <row r="12261" spans="1:4">
      <c r="A12261" t="s">
        <v>46979</v>
      </c>
      <c r="B12261" t="s">
        <v>46980</v>
      </c>
      <c r="D12261" t="str">
        <f t="shared" si="191"/>
        <v>KL0KACGSLV KAC GENERAL SMITH LEVER FUNDS KL0KACGSLV</v>
      </c>
    </row>
    <row r="12262" spans="1:4">
      <c r="A12262" t="s">
        <v>46981</v>
      </c>
      <c r="B12262" t="s">
        <v>46982</v>
      </c>
      <c r="D12262" t="str">
        <f t="shared" si="191"/>
        <v>KL0KPLPDSL KAC ANR PROGRAM DEVELOPMENT FUNDS LARBI KL0KPLPDSL</v>
      </c>
    </row>
    <row r="12263" spans="1:4">
      <c r="A12263" t="s">
        <v>46983</v>
      </c>
      <c r="B12263" t="s">
        <v>46984</v>
      </c>
      <c r="D12263" t="str">
        <f t="shared" si="191"/>
        <v>KL0MFPGSLF MASTER FOOD PRESERVERS GEN SL FUNDS KL0MFPGSLF</v>
      </c>
    </row>
    <row r="12264" spans="1:4">
      <c r="A12264" t="s">
        <v>46985</v>
      </c>
      <c r="B12264" t="s">
        <v>46986</v>
      </c>
      <c r="D12264" t="str">
        <f t="shared" si="191"/>
        <v>KL0MFPPDSL MASTER FOOD PRESERVER PROGRAM DEVELOPMEN KL0MFPPDSL</v>
      </c>
    </row>
    <row r="12265" spans="1:4">
      <c r="A12265" t="s">
        <v>46987</v>
      </c>
      <c r="B12265" t="s">
        <v>46988</v>
      </c>
      <c r="D12265" t="str">
        <f t="shared" si="191"/>
        <v>KL0NFCOPER ANR NFCS OPERATIONS KL0NFCOPER</v>
      </c>
    </row>
    <row r="12266" spans="1:4">
      <c r="A12266" t="s">
        <v>46989</v>
      </c>
      <c r="B12266" t="s">
        <v>46990</v>
      </c>
      <c r="D12266" t="str">
        <f t="shared" si="191"/>
        <v>KL0NPIANR4 NPI RITCHIE ANR OPPORT GRANT SB1192 KL0NPIANR4</v>
      </c>
    </row>
    <row r="12267" spans="1:4">
      <c r="A12267" t="s">
        <v>46991</v>
      </c>
      <c r="B12267" t="s">
        <v>46992</v>
      </c>
      <c r="D12267" t="str">
        <f t="shared" si="191"/>
        <v>KL0NPIANR5 NPI GOSLINER ANR OPPORT GRANT DISRUPT KL0NPIANR5</v>
      </c>
    </row>
    <row r="12268" spans="1:4">
      <c r="A12268" t="s">
        <v>46993</v>
      </c>
      <c r="B12268" t="s">
        <v>46994</v>
      </c>
      <c r="D12268" t="str">
        <f t="shared" si="191"/>
        <v>KL0OAVPDSL OAVP Program Support Funds KL0OAVPDSL</v>
      </c>
    </row>
    <row r="12269" spans="1:4">
      <c r="A12269" t="s">
        <v>46995</v>
      </c>
      <c r="B12269" t="s">
        <v>46996</v>
      </c>
      <c r="D12269" t="str">
        <f t="shared" si="191"/>
        <v>KL0PPEGNSL PPE CE General Smith Lever KL0PPEGNSL</v>
      </c>
    </row>
    <row r="12270" spans="1:4">
      <c r="A12270" t="s">
        <v>46997</v>
      </c>
      <c r="B12270" t="s">
        <v>46998</v>
      </c>
      <c r="D12270" t="str">
        <f t="shared" si="191"/>
        <v>KL0PR21050 PROV FOR SMITH LEVER KL0PR21050</v>
      </c>
    </row>
    <row r="12271" spans="1:4">
      <c r="A12271" t="s">
        <v>46999</v>
      </c>
      <c r="B12271" t="s">
        <v>47000</v>
      </c>
      <c r="D12271" t="str">
        <f t="shared" si="191"/>
        <v>KL0SWPSMLV SWPA GENERAL SMITH LEVER KL0SWPSMLV</v>
      </c>
    </row>
    <row r="12272" spans="1:4">
      <c r="A12272" t="s">
        <v>47001</v>
      </c>
      <c r="B12272" t="s">
        <v>47002</v>
      </c>
      <c r="D12272" t="str">
        <f t="shared" si="191"/>
        <v>KL0YFCCOMM ANR YFC Community Programs KL0YFCCOMM</v>
      </c>
    </row>
    <row r="12273" spans="1:4">
      <c r="A12273" t="s">
        <v>47003</v>
      </c>
      <c r="B12273" t="s">
        <v>47004</v>
      </c>
      <c r="D12273" t="str">
        <f t="shared" si="191"/>
        <v>KL0YFCOPER ANR 4H OPERATIONS KL0YFCOPER</v>
      </c>
    </row>
    <row r="12274" spans="1:4">
      <c r="A12274" t="s">
        <v>47005</v>
      </c>
      <c r="B12274" t="s">
        <v>47006</v>
      </c>
      <c r="D12274" t="str">
        <f t="shared" si="191"/>
        <v>KL05P21056 IPM INTEGRATED SL RESEARCH KL05P21056</v>
      </c>
    </row>
    <row r="12275" spans="1:4">
      <c r="A12275" t="s">
        <v>47007</v>
      </c>
      <c r="B12275" t="s">
        <v>47008</v>
      </c>
      <c r="D12275" t="str">
        <f t="shared" si="191"/>
        <v>KL06AO6203 REC AO INTEGRATED SMITH LEVER KL06AO6203</v>
      </c>
    </row>
    <row r="12276" spans="1:4">
      <c r="A12276" t="s">
        <v>47009</v>
      </c>
      <c r="B12276" t="s">
        <v>47010</v>
      </c>
      <c r="D12276" t="str">
        <f t="shared" si="191"/>
        <v>KL06DD6203 DREC INTEGRATED SMITH LEVER KL06DD6203</v>
      </c>
    </row>
    <row r="12277" spans="1:4">
      <c r="A12277" t="s">
        <v>47011</v>
      </c>
      <c r="B12277" t="s">
        <v>47012</v>
      </c>
      <c r="D12277" t="str">
        <f t="shared" si="191"/>
        <v>KL06II6201 IREC INTEGRATED SMITH LEVER FUNDS KL06II6201</v>
      </c>
    </row>
    <row r="12278" spans="1:4">
      <c r="A12278" t="s">
        <v>47013</v>
      </c>
      <c r="B12278" t="s">
        <v>47014</v>
      </c>
      <c r="D12278" t="str">
        <f t="shared" si="191"/>
        <v>KL06SC6203 SCRC INTEGRATED SMITH LEVER KL06SC6203</v>
      </c>
    </row>
    <row r="12279" spans="1:4">
      <c r="A12279" t="s">
        <v>47015</v>
      </c>
      <c r="B12279" t="s">
        <v>47016</v>
      </c>
      <c r="D12279" t="str">
        <f t="shared" si="191"/>
        <v>KL06WS6203 WSRC INTEGRATED SMITH LEVER KL06WS6203</v>
      </c>
    </row>
    <row r="12280" spans="1:4">
      <c r="A12280" t="s">
        <v>47017</v>
      </c>
      <c r="B12280" t="s">
        <v>47018</v>
      </c>
      <c r="D12280" t="str">
        <f t="shared" si="191"/>
        <v>KL0AVPPSLF INTEGRATED SMITH LEVER FUNDS KL0AVPPSLF</v>
      </c>
    </row>
    <row r="12281" spans="1:4">
      <c r="A12281" t="s">
        <v>47019</v>
      </c>
      <c r="B12281" t="s">
        <v>47020</v>
      </c>
      <c r="D12281" t="str">
        <f t="shared" si="191"/>
        <v>KL0BESAM56 UCB Merenlender Integrated Smith Lever KL0BESAM56</v>
      </c>
    </row>
    <row r="12282" spans="1:4">
      <c r="A12282" t="s">
        <v>47021</v>
      </c>
      <c r="B12282" t="s">
        <v>47022</v>
      </c>
      <c r="D12282" t="str">
        <f t="shared" si="191"/>
        <v>KL0BESMK56 UCB Kelly Integrated Smith Lever KL0BESMK56</v>
      </c>
    </row>
    <row r="12283" spans="1:4">
      <c r="A12283" t="s">
        <v>47023</v>
      </c>
      <c r="B12283" t="s">
        <v>47024</v>
      </c>
      <c r="D12283" t="str">
        <f t="shared" si="191"/>
        <v>KL0BESTS56 UCB Scott Integrated Smith Lever KL0BESTS56</v>
      </c>
    </row>
    <row r="12284" spans="1:4">
      <c r="A12284" t="s">
        <v>47025</v>
      </c>
      <c r="B12284" t="s">
        <v>47026</v>
      </c>
      <c r="D12284" t="str">
        <f t="shared" si="191"/>
        <v>KL0CEISLNR CE INTEGRATED SL NATL RESOURCES ENVIRO KL0CEISLNR</v>
      </c>
    </row>
    <row r="12285" spans="1:4">
      <c r="A12285" t="s">
        <v>47027</v>
      </c>
      <c r="B12285" t="s">
        <v>47028</v>
      </c>
      <c r="D12285" t="str">
        <f t="shared" si="191"/>
        <v>KL0CEISLPS CE INTEGRATED SL PLANT SYSTEMS KL0CEISLPS</v>
      </c>
    </row>
    <row r="12286" spans="1:4">
      <c r="A12286" t="s">
        <v>47029</v>
      </c>
      <c r="B12286" t="s">
        <v>47030</v>
      </c>
      <c r="D12286" t="str">
        <f t="shared" si="191"/>
        <v>KL0CWRINSL CWRI INTEGRATED SMITH LEVER FUNDS KL0CWRINSL</v>
      </c>
    </row>
    <row r="12287" spans="1:4">
      <c r="A12287" t="s">
        <v>47031</v>
      </c>
      <c r="B12287" t="s">
        <v>47032</v>
      </c>
      <c r="D12287" t="str">
        <f t="shared" si="191"/>
        <v>KL0IGISISL IGIS INTEGRATED SMITH LEVER FUNDS KL0IGISISL</v>
      </c>
    </row>
    <row r="12288" spans="1:4">
      <c r="A12288" t="s">
        <v>47033</v>
      </c>
      <c r="B12288" t="s">
        <v>47034</v>
      </c>
      <c r="D12288" t="str">
        <f t="shared" si="191"/>
        <v>KL0NPIINSL NPI INTEGRATED SMITH LEVER KL0NPIINSL</v>
      </c>
    </row>
    <row r="12289" spans="1:4">
      <c r="A12289" t="s">
        <v>47035</v>
      </c>
      <c r="B12289" t="s">
        <v>47036</v>
      </c>
      <c r="D12289" t="str">
        <f t="shared" si="191"/>
        <v>KL0PR21056 PROV FOR SMITH LEVER KL0PR21056</v>
      </c>
    </row>
    <row r="12290" spans="1:4">
      <c r="A12290" t="s">
        <v>47037</v>
      </c>
      <c r="B12290" t="s">
        <v>47038</v>
      </c>
      <c r="D12290" t="str">
        <f t="shared" si="191"/>
        <v>KL0V619SLI VMEX SMITH LEVER FUNDS INTEGRATED KL0V619SLI</v>
      </c>
    </row>
    <row r="12291" spans="1:4">
      <c r="A12291" t="s">
        <v>47039</v>
      </c>
      <c r="B12291" t="s">
        <v>47040</v>
      </c>
      <c r="D12291" t="str">
        <f t="shared" ref="D12291:D12354" si="192">A12291&amp;" "&amp;B12291</f>
        <v>KL06DD6205 DREC MULTI STATE SMITH LEVER ACTIVITIES KL06DD6205</v>
      </c>
    </row>
    <row r="12292" spans="1:4">
      <c r="A12292" t="s">
        <v>47041</v>
      </c>
      <c r="B12292" t="s">
        <v>47042</v>
      </c>
      <c r="D12292" t="str">
        <f t="shared" si="192"/>
        <v>KL0BEPAL57 UCB Lemaux Integ MS Smith Lever KL0BEPAL57</v>
      </c>
    </row>
    <row r="12293" spans="1:4">
      <c r="A12293" t="s">
        <v>47043</v>
      </c>
      <c r="B12293" t="s">
        <v>47044</v>
      </c>
      <c r="D12293" t="str">
        <f t="shared" si="192"/>
        <v>KL0BESTG57 UCB Grantham Multi State Smith Lever KL0BESTG57</v>
      </c>
    </row>
    <row r="12294" spans="1:4">
      <c r="A12294" t="s">
        <v>47045</v>
      </c>
      <c r="B12294" t="s">
        <v>47046</v>
      </c>
      <c r="D12294" t="str">
        <f t="shared" si="192"/>
        <v>KL0CEMSLAS CE MULTI STATE SL ANIMAL SYSTEMS KL0CEMSLAS</v>
      </c>
    </row>
    <row r="12295" spans="1:4">
      <c r="A12295" t="s">
        <v>47047</v>
      </c>
      <c r="B12295" t="s">
        <v>47048</v>
      </c>
      <c r="D12295" t="str">
        <f t="shared" si="192"/>
        <v>KL0CEMSLFY CE MULTI STATE SL FAM YOUTH COMM KL0CEMSLFY</v>
      </c>
    </row>
    <row r="12296" spans="1:4">
      <c r="A12296" t="s">
        <v>47049</v>
      </c>
      <c r="B12296" t="s">
        <v>47050</v>
      </c>
      <c r="D12296" t="str">
        <f t="shared" si="192"/>
        <v>KL0CEMSLNH CE M STATE SL NUTRTN FOOD SAFETY HLT KL0CEMSLNH</v>
      </c>
    </row>
    <row r="12297" spans="1:4">
      <c r="A12297" t="s">
        <v>47051</v>
      </c>
      <c r="B12297" t="s">
        <v>47052</v>
      </c>
      <c r="D12297" t="str">
        <f t="shared" si="192"/>
        <v>KL0CEMSLNR CE M STATE SL NATL RESOURCES ENVIRON KL0CEMSLNR</v>
      </c>
    </row>
    <row r="12298" spans="1:4">
      <c r="A12298" t="s">
        <v>47053</v>
      </c>
      <c r="B12298" t="s">
        <v>47054</v>
      </c>
      <c r="D12298" t="str">
        <f t="shared" si="192"/>
        <v>KL0CEMSLPS CE M STATE SL PLANT SYSTEMS KL0CEMSLPS</v>
      </c>
    </row>
    <row r="12299" spans="1:4">
      <c r="A12299" t="s">
        <v>47055</v>
      </c>
      <c r="B12299" t="s">
        <v>47056</v>
      </c>
      <c r="D12299" t="str">
        <f t="shared" si="192"/>
        <v>KL0KACMSSL KAC MULTI STATE SMITH LEVER FUNDS KL0KACMSSL</v>
      </c>
    </row>
    <row r="12300" spans="1:4">
      <c r="A12300" t="s">
        <v>47057</v>
      </c>
      <c r="B12300" t="s">
        <v>47058</v>
      </c>
      <c r="D12300" t="str">
        <f t="shared" si="192"/>
        <v>KL0MGPMSSL MGP MULTI STATE SL KL0MGPMSSL</v>
      </c>
    </row>
    <row r="12301" spans="1:4">
      <c r="A12301" t="s">
        <v>47059</v>
      </c>
      <c r="B12301" t="s">
        <v>47060</v>
      </c>
      <c r="D12301" t="str">
        <f t="shared" si="192"/>
        <v>KL0NBPM057 UCR Peggy Ann Mauk Multi State Smith Lev KL0NBPM057</v>
      </c>
    </row>
    <row r="12302" spans="1:4">
      <c r="A12302" t="s">
        <v>47061</v>
      </c>
      <c r="B12302" t="s">
        <v>47062</v>
      </c>
      <c r="D12302" t="str">
        <f t="shared" si="192"/>
        <v>KL0NNAW057 UCR Andreas Westph Multi State Smith Lev KL0NNAW057</v>
      </c>
    </row>
    <row r="12303" spans="1:4">
      <c r="A12303" t="s">
        <v>47063</v>
      </c>
      <c r="B12303" t="s">
        <v>47064</v>
      </c>
      <c r="D12303" t="str">
        <f t="shared" si="192"/>
        <v>KL0PR21057 PROV FOR SMITH LEVER MULTISTATE KL0PR21057</v>
      </c>
    </row>
    <row r="12304" spans="1:4">
      <c r="A12304" t="s">
        <v>47065</v>
      </c>
      <c r="B12304" t="s">
        <v>47066</v>
      </c>
      <c r="D12304" t="str">
        <f t="shared" si="192"/>
        <v>KL0SWPMSSL SWP MULTI STATE SMITH LEVER FUNDS KL0SWPMSSL</v>
      </c>
    </row>
    <row r="12305" spans="1:4">
      <c r="A12305" t="s">
        <v>47067</v>
      </c>
      <c r="B12305" t="s">
        <v>47068</v>
      </c>
      <c r="D12305" t="str">
        <f t="shared" si="192"/>
        <v>KL0UCMMSSL UCM MULTI STATE SMITH LEVER FUNDS KL0UCMMSSL</v>
      </c>
    </row>
    <row r="12306" spans="1:4">
      <c r="A12306" t="s">
        <v>47069</v>
      </c>
      <c r="B12306" t="s">
        <v>47070</v>
      </c>
      <c r="D12306" t="str">
        <f t="shared" si="192"/>
        <v>KL0V619SLM VMEX SMITH LEVER FUNDS MULTISTATE KL0V619SLM</v>
      </c>
    </row>
    <row r="12307" spans="1:4">
      <c r="A12307" t="s">
        <v>47071</v>
      </c>
      <c r="B12307" t="s">
        <v>47072</v>
      </c>
      <c r="D12307" t="str">
        <f t="shared" si="192"/>
        <v>KL0YFCMSSL YFC MULTI STATE SL FAM YOUTH COMM KL0YFCMSSL</v>
      </c>
    </row>
    <row r="12308" spans="1:4">
      <c r="A12308" t="s">
        <v>47073</v>
      </c>
      <c r="B12308" t="s">
        <v>47074</v>
      </c>
      <c r="D12308" t="str">
        <f t="shared" si="192"/>
        <v>KL05P21058 IPM INTEGRATED MULTISTATE SL KL05P21058</v>
      </c>
    </row>
    <row r="12309" spans="1:4">
      <c r="A12309" t="s">
        <v>47075</v>
      </c>
      <c r="B12309" t="s">
        <v>47076</v>
      </c>
      <c r="D12309" t="str">
        <f t="shared" si="192"/>
        <v>KL06II6202 IREC INTEGR MULTI STATE SMITH LEVE KL06II6202</v>
      </c>
    </row>
    <row r="12310" spans="1:4">
      <c r="A12310" t="s">
        <v>47077</v>
      </c>
      <c r="B12310" t="s">
        <v>47078</v>
      </c>
      <c r="D12310" t="str">
        <f t="shared" si="192"/>
        <v>KL06KK6204 KREC INTEGRATED MULTI STATE SMITH LEVER KL06KK6204</v>
      </c>
    </row>
    <row r="12311" spans="1:4">
      <c r="A12311" t="s">
        <v>47079</v>
      </c>
      <c r="B12311" t="s">
        <v>47080</v>
      </c>
      <c r="D12311" t="str">
        <f t="shared" si="192"/>
        <v>KL0AACIMSL AAC INTEGRATED MS SMITH LEVER KL0AACIMSL</v>
      </c>
    </row>
    <row r="12312" spans="1:4">
      <c r="A12312" t="s">
        <v>47081</v>
      </c>
      <c r="B12312" t="s">
        <v>47082</v>
      </c>
      <c r="D12312" t="str">
        <f t="shared" si="192"/>
        <v>KL0AASCSAB SMITH LEVER MULTISTATE INTEGRATED KL0AASCSAB</v>
      </c>
    </row>
    <row r="12313" spans="1:4">
      <c r="A12313" t="s">
        <v>47083</v>
      </c>
      <c r="B12313" t="s">
        <v>47084</v>
      </c>
      <c r="D12313" t="str">
        <f t="shared" si="192"/>
        <v>KL0ABACSAB SMITH LEVER MULTISTATE INTEGRATED KL0ABACSAB</v>
      </c>
    </row>
    <row r="12314" spans="1:4">
      <c r="A12314" t="s">
        <v>47085</v>
      </c>
      <c r="B12314" t="s">
        <v>47086</v>
      </c>
      <c r="D12314" t="str">
        <f t="shared" si="192"/>
        <v>KL0AECCSAB SMITH LEVER MULTISTATE INTEGRATED KL0AECCSAB</v>
      </c>
    </row>
    <row r="12315" spans="1:4">
      <c r="A12315" t="s">
        <v>47087</v>
      </c>
      <c r="B12315" t="s">
        <v>47088</v>
      </c>
      <c r="D12315" t="str">
        <f t="shared" si="192"/>
        <v>KL0AESCSAB SMITH LEVER MULTISTATE INTEGRATED KL0AESCSAB</v>
      </c>
    </row>
    <row r="12316" spans="1:4">
      <c r="A12316" t="s">
        <v>47089</v>
      </c>
      <c r="B12316" t="s">
        <v>47090</v>
      </c>
      <c r="D12316" t="str">
        <f t="shared" si="192"/>
        <v>KL0AFSCSAB SMITH LEVER MULTISTATE INTEGRATED KL0AFSCSAB</v>
      </c>
    </row>
    <row r="12317" spans="1:4">
      <c r="A12317" t="s">
        <v>47091</v>
      </c>
      <c r="B12317" t="s">
        <v>47092</v>
      </c>
      <c r="D12317" t="str">
        <f t="shared" si="192"/>
        <v>KL0AHHCSAB SMITH LEVER MULTISTATE INTEGRATED KL0AHHCSAB</v>
      </c>
    </row>
    <row r="12318" spans="1:4">
      <c r="A12318" t="s">
        <v>47093</v>
      </c>
      <c r="B12318" t="s">
        <v>47094</v>
      </c>
      <c r="D12318" t="str">
        <f t="shared" si="192"/>
        <v>KL0ALWCSAB SMITH LEVER MULTISTATE INTEGRATED KL0ALWCSAB</v>
      </c>
    </row>
    <row r="12319" spans="1:4">
      <c r="A12319" t="s">
        <v>47095</v>
      </c>
      <c r="B12319" t="s">
        <v>47096</v>
      </c>
      <c r="D12319" t="str">
        <f t="shared" si="192"/>
        <v>KL0APPCSAB SMITH LEVER MULTISATE INTEGRATED KL0APPCSAB</v>
      </c>
    </row>
    <row r="12320" spans="1:4">
      <c r="A12320" t="s">
        <v>47097</v>
      </c>
      <c r="B12320" t="s">
        <v>47098</v>
      </c>
      <c r="D12320" t="str">
        <f t="shared" si="192"/>
        <v>KL0APSCSAB SMITH LEVER MULTISTATE INTEGRATED KL0APSCSAB</v>
      </c>
    </row>
    <row r="12321" spans="1:4">
      <c r="A12321" t="s">
        <v>47099</v>
      </c>
      <c r="B12321" t="s">
        <v>47100</v>
      </c>
      <c r="D12321" t="str">
        <f t="shared" si="192"/>
        <v>KL0AVECSAB SMITH LEVER MULTISATE INTEGRATED KL0AVECSAB</v>
      </c>
    </row>
    <row r="12322" spans="1:4">
      <c r="A12322" t="s">
        <v>47101</v>
      </c>
      <c r="B12322" t="s">
        <v>47102</v>
      </c>
      <c r="D12322" t="str">
        <f t="shared" si="192"/>
        <v>KL0AWFCSAB SMITH LEVER MULTISTATE INTEGRATED KL0AWFCSAB</v>
      </c>
    </row>
    <row r="12323" spans="1:4">
      <c r="A12323" t="s">
        <v>47103</v>
      </c>
      <c r="B12323" t="s">
        <v>47104</v>
      </c>
      <c r="D12323" t="str">
        <f t="shared" si="192"/>
        <v>KL0AXECSAB SMITH LEVER MULTISATE INTEGRATED KL0AXECSAB</v>
      </c>
    </row>
    <row r="12324" spans="1:4">
      <c r="A12324" t="s">
        <v>47105</v>
      </c>
      <c r="B12324" t="s">
        <v>47106</v>
      </c>
      <c r="D12324" t="str">
        <f t="shared" si="192"/>
        <v>KL0BEPAL58 UCB Lemaux Integ MS Smith Lever KL0BEPAL58</v>
      </c>
    </row>
    <row r="12325" spans="1:4">
      <c r="A12325" t="s">
        <v>47107</v>
      </c>
      <c r="B12325" t="s">
        <v>47108</v>
      </c>
      <c r="D12325" t="str">
        <f t="shared" si="192"/>
        <v>KL0BESKD58 UCB Daane Integ MS Smith Lever KL0BESKD58</v>
      </c>
    </row>
    <row r="12326" spans="1:4">
      <c r="A12326" t="s">
        <v>47109</v>
      </c>
      <c r="B12326" t="s">
        <v>47110</v>
      </c>
      <c r="D12326" t="str">
        <f t="shared" si="192"/>
        <v>KL0BESTG58 UCB Grantham Inter MS Smith Lever KL0BESTG58</v>
      </c>
    </row>
    <row r="12327" spans="1:4">
      <c r="A12327" t="s">
        <v>47111</v>
      </c>
      <c r="B12327" t="s">
        <v>47112</v>
      </c>
      <c r="D12327" t="str">
        <f t="shared" si="192"/>
        <v>KL0BESWT58 UCB Tietje Integ MS Smith Lever KL0BESWT58</v>
      </c>
    </row>
    <row r="12328" spans="1:4">
      <c r="A12328" t="s">
        <v>47113</v>
      </c>
      <c r="B12328" t="s">
        <v>47114</v>
      </c>
      <c r="D12328" t="str">
        <f t="shared" si="192"/>
        <v>KL0CEIMSAS CE INTEG M STATE ANIMAL SYSTEMS KL0CEIMSAS</v>
      </c>
    </row>
    <row r="12329" spans="1:4">
      <c r="A12329" t="s">
        <v>47115</v>
      </c>
      <c r="B12329" t="s">
        <v>47116</v>
      </c>
      <c r="D12329" t="str">
        <f t="shared" si="192"/>
        <v>KL0CEIMSFY CE INTEG MULTI STATE SL FAM YOUTH COMM KL0CEIMSFY</v>
      </c>
    </row>
    <row r="12330" spans="1:4">
      <c r="A12330" t="s">
        <v>47117</v>
      </c>
      <c r="B12330" t="s">
        <v>47118</v>
      </c>
      <c r="D12330" t="str">
        <f t="shared" si="192"/>
        <v>KL0CEIMSNR CE INTEG M STATE SL NATL RESRCS ENVI KL0CEIMSNR</v>
      </c>
    </row>
    <row r="12331" spans="1:4">
      <c r="A12331" t="s">
        <v>47119</v>
      </c>
      <c r="B12331" t="s">
        <v>47120</v>
      </c>
      <c r="D12331" t="str">
        <f t="shared" si="192"/>
        <v>KL0CEIMSPS CE INTEG M STATE SL PLANT SYSTEMS KL0CEIMSPS</v>
      </c>
    </row>
    <row r="12332" spans="1:4">
      <c r="A12332" t="s">
        <v>47121</v>
      </c>
      <c r="B12332" t="s">
        <v>47122</v>
      </c>
      <c r="D12332" t="str">
        <f t="shared" si="192"/>
        <v>KL0CWRIMSL CWRI INTEGRATED MULTI STATE SMITH LEVER KL0CWRIMSL</v>
      </c>
    </row>
    <row r="12333" spans="1:4">
      <c r="A12333" t="s">
        <v>47123</v>
      </c>
      <c r="B12333" t="s">
        <v>47124</v>
      </c>
      <c r="D12333" t="str">
        <f t="shared" si="192"/>
        <v>KL0KACIMSL KAC INTEG MULTI STATE SMITH LEVER FUNDS KL0KACIMSL</v>
      </c>
    </row>
    <row r="12334" spans="1:4">
      <c r="A12334" t="s">
        <v>47125</v>
      </c>
      <c r="B12334" t="s">
        <v>47126</v>
      </c>
      <c r="D12334" t="str">
        <f t="shared" si="192"/>
        <v>KL0MGPIMSL MGP INTEGRATED MS SMITH LEVER KL0MGPIMSL</v>
      </c>
    </row>
    <row r="12335" spans="1:4">
      <c r="A12335" t="s">
        <v>47127</v>
      </c>
      <c r="B12335" t="s">
        <v>47128</v>
      </c>
      <c r="D12335" t="str">
        <f t="shared" si="192"/>
        <v>KL0NBJB058 UCR Jim Baird Integr Multi State SL KL0NBJB058</v>
      </c>
    </row>
    <row r="12336" spans="1:4">
      <c r="A12336" t="s">
        <v>47129</v>
      </c>
      <c r="B12336" t="s">
        <v>47130</v>
      </c>
      <c r="D12336" t="str">
        <f t="shared" si="192"/>
        <v>KL0NBMA058 UCR Mary Arpaia Integr Multi State SL KL0NBMA058</v>
      </c>
    </row>
    <row r="12337" spans="1:4">
      <c r="A12337" t="s">
        <v>47131</v>
      </c>
      <c r="B12337" t="s">
        <v>47132</v>
      </c>
      <c r="D12337" t="str">
        <f t="shared" si="192"/>
        <v>KL0NBMM058 UCR Milton McGiffen Intgr Multi St SL KL0NBMM058</v>
      </c>
    </row>
    <row r="12338" spans="1:4">
      <c r="A12338" t="s">
        <v>47133</v>
      </c>
      <c r="B12338" t="s">
        <v>47134</v>
      </c>
      <c r="D12338" t="str">
        <f t="shared" si="192"/>
        <v>KL0NBPM058 UCR Peggy Ann Mauk Intgr Multi St SL KL0NBPM058</v>
      </c>
    </row>
    <row r="12339" spans="1:4">
      <c r="A12339" t="s">
        <v>47135</v>
      </c>
      <c r="B12339" t="s">
        <v>47136</v>
      </c>
      <c r="D12339" t="str">
        <f t="shared" si="192"/>
        <v>KL0NBPR058 UCR Philippe Rolshaus Intgr Multi St S KL0NBPR058</v>
      </c>
    </row>
    <row r="12340" spans="1:4">
      <c r="A12340" t="s">
        <v>47137</v>
      </c>
      <c r="B12340" t="s">
        <v>47138</v>
      </c>
      <c r="D12340" t="str">
        <f t="shared" si="192"/>
        <v>KL0NDNM058 UCR Mehdi Nemati Intgr Multi State SL KL0NDNM058</v>
      </c>
    </row>
    <row r="12341" spans="1:4">
      <c r="A12341" t="s">
        <v>47139</v>
      </c>
      <c r="B12341" t="s">
        <v>47140</v>
      </c>
      <c r="D12341" t="str">
        <f t="shared" si="192"/>
        <v>KL0NEAG058 UCR Alec Gerry Intgr Multi State SL KL0NEAG058</v>
      </c>
    </row>
    <row r="12342" spans="1:4">
      <c r="A12342" t="s">
        <v>47141</v>
      </c>
      <c r="B12342" t="s">
        <v>47142</v>
      </c>
      <c r="D12342" t="str">
        <f t="shared" si="192"/>
        <v>KL0NEAH058 UCR Amir Haghverdi Intgr Multi State S KL0NEAH058</v>
      </c>
    </row>
    <row r="12343" spans="1:4">
      <c r="A12343" t="s">
        <v>47143</v>
      </c>
      <c r="B12343" t="s">
        <v>47144</v>
      </c>
      <c r="D12343" t="str">
        <f t="shared" si="192"/>
        <v>KL0NELW058 UCR Laosheng Wu Intgr Multi State SL KL0NELW058</v>
      </c>
    </row>
    <row r="12344" spans="1:4">
      <c r="A12344" t="s">
        <v>47145</v>
      </c>
      <c r="B12344" t="s">
        <v>47146</v>
      </c>
      <c r="D12344" t="str">
        <f t="shared" si="192"/>
        <v>KL0NEMS058 UCR Mark S Hoddle Intgr Multi St SL KL0NEMS058</v>
      </c>
    </row>
    <row r="12345" spans="1:4">
      <c r="A12345" t="s">
        <v>47147</v>
      </c>
      <c r="B12345" t="s">
        <v>47148</v>
      </c>
      <c r="D12345" t="str">
        <f t="shared" si="192"/>
        <v>KL0NEWH058 UCR S Houston Wilson Intgr Multi S SL KL0NEWH058</v>
      </c>
    </row>
    <row r="12346" spans="1:4">
      <c r="A12346" t="s">
        <v>47149</v>
      </c>
      <c r="B12346" t="s">
        <v>47150</v>
      </c>
      <c r="D12346" t="str">
        <f t="shared" si="192"/>
        <v>KL0NMAP058 UCR Alex Putman Intgr Multi State SL KL0NMAP058</v>
      </c>
    </row>
    <row r="12347" spans="1:4">
      <c r="A12347" t="s">
        <v>47151</v>
      </c>
      <c r="B12347" t="s">
        <v>47152</v>
      </c>
      <c r="D12347" t="str">
        <f t="shared" si="192"/>
        <v>KL0NNOB058 UCR Ole J Becker Intgr Multi State SL KL0NNOB058</v>
      </c>
    </row>
    <row r="12348" spans="1:4">
      <c r="A12348" t="s">
        <v>47153</v>
      </c>
      <c r="B12348" t="s">
        <v>47154</v>
      </c>
      <c r="D12348" t="str">
        <f t="shared" si="192"/>
        <v>KL0SWPIMSL SW INTEGRATED MS SMITH LEVER KL0SWPIMSL</v>
      </c>
    </row>
    <row r="12349" spans="1:4">
      <c r="A12349" t="s">
        <v>47155</v>
      </c>
      <c r="B12349" t="s">
        <v>47156</v>
      </c>
      <c r="D12349" t="str">
        <f t="shared" si="192"/>
        <v>KL0UCMIMSL UCM INTEGRATED MULTI STATE SMITH LEVER KL0UCMIMSL</v>
      </c>
    </row>
    <row r="12350" spans="1:4">
      <c r="A12350" t="s">
        <v>47157</v>
      </c>
      <c r="B12350" t="s">
        <v>47158</v>
      </c>
      <c r="D12350" t="str">
        <f t="shared" si="192"/>
        <v>KL0USCIMSS UCSC INTEGRATED MS SMITH LEVER KL0USCIMSS</v>
      </c>
    </row>
    <row r="12351" spans="1:4">
      <c r="A12351" t="s">
        <v>47159</v>
      </c>
      <c r="B12351" t="s">
        <v>47160</v>
      </c>
      <c r="D12351" t="str">
        <f t="shared" si="192"/>
        <v>KL0V619SLF VMEX SMITH LEVER FUNDS COMBINED KL0V619SLF</v>
      </c>
    </row>
    <row r="12352" spans="1:4">
      <c r="A12352" t="s">
        <v>47161</v>
      </c>
      <c r="B12352" t="s">
        <v>47162</v>
      </c>
      <c r="D12352" t="str">
        <f t="shared" si="192"/>
        <v>KL0104EFPA BUTTE EFNEP ADULT KL0104EFPA</v>
      </c>
    </row>
    <row r="12353" spans="1:4">
      <c r="A12353" t="s">
        <v>47163</v>
      </c>
      <c r="B12353" t="s">
        <v>47164</v>
      </c>
      <c r="D12353" t="str">
        <f t="shared" si="192"/>
        <v>KL0207EFPA CONTRA COSTA EFNEP ADULT KL0207EFPA</v>
      </c>
    </row>
    <row r="12354" spans="1:4">
      <c r="A12354" t="s">
        <v>47165</v>
      </c>
      <c r="B12354" t="s">
        <v>47166</v>
      </c>
      <c r="D12354" t="str">
        <f t="shared" si="192"/>
        <v>KL0207EFPY CONTRA COSTA EFNEP YOUTH KL0207EFPY</v>
      </c>
    </row>
    <row r="12355" spans="1:4">
      <c r="A12355" t="s">
        <v>47167</v>
      </c>
      <c r="B12355" t="s">
        <v>47168</v>
      </c>
      <c r="D12355" t="str">
        <f t="shared" ref="D12355:D12418" si="193">A12355&amp;" "&amp;B12355</f>
        <v>KL0234EFPA SACRAMENTO EFNEP ADULT KL0234EFPA</v>
      </c>
    </row>
    <row r="12356" spans="1:4">
      <c r="A12356" t="s">
        <v>47169</v>
      </c>
      <c r="B12356" t="s">
        <v>47170</v>
      </c>
      <c r="D12356" t="str">
        <f t="shared" si="193"/>
        <v>KL0239EFPA SAN JOAQUIN EFNEP ADULT KL0239EFPA</v>
      </c>
    </row>
    <row r="12357" spans="1:4">
      <c r="A12357" t="s">
        <v>47171</v>
      </c>
      <c r="B12357" t="s">
        <v>47172</v>
      </c>
      <c r="D12357" t="str">
        <f t="shared" si="193"/>
        <v>KL0241EFPA SAN MATEO EFNEP ADULT KL0241EFPA</v>
      </c>
    </row>
    <row r="12358" spans="1:4">
      <c r="A12358" t="s">
        <v>47173</v>
      </c>
      <c r="B12358" t="s">
        <v>47174</v>
      </c>
      <c r="D12358" t="str">
        <f t="shared" si="193"/>
        <v>KL0312EFPA HUMBOLDT DEL NORTE EFNEP ADULT KL0312EFPA</v>
      </c>
    </row>
    <row r="12359" spans="1:4">
      <c r="A12359" t="s">
        <v>47175</v>
      </c>
      <c r="B12359" t="s">
        <v>47176</v>
      </c>
      <c r="D12359" t="str">
        <f t="shared" si="193"/>
        <v>KL0410EFPA FRESNO EFNEP ADULT KL0410EFPA</v>
      </c>
    </row>
    <row r="12360" spans="1:4">
      <c r="A12360" t="s">
        <v>47177</v>
      </c>
      <c r="B12360" t="s">
        <v>47178</v>
      </c>
      <c r="D12360" t="str">
        <f t="shared" si="193"/>
        <v>KL0415EFPA KERN EFNEP ADULT KL0415EFPA</v>
      </c>
    </row>
    <row r="12361" spans="1:4">
      <c r="A12361" t="s">
        <v>47179</v>
      </c>
      <c r="B12361" t="s">
        <v>47180</v>
      </c>
      <c r="D12361" t="str">
        <f t="shared" si="193"/>
        <v>KL0454EFPA TULARE EFNEP ADULT KL0454EFPA</v>
      </c>
    </row>
    <row r="12362" spans="1:4">
      <c r="A12362" t="s">
        <v>47181</v>
      </c>
      <c r="B12362" t="s">
        <v>47182</v>
      </c>
      <c r="D12362" t="str">
        <f t="shared" si="193"/>
        <v>KL0701EFPA ALAMEDA EFNEP ADULT KL0701EFPA</v>
      </c>
    </row>
    <row r="12363" spans="1:4">
      <c r="A12363" t="s">
        <v>47183</v>
      </c>
      <c r="B12363" t="s">
        <v>47184</v>
      </c>
      <c r="D12363" t="str">
        <f t="shared" si="193"/>
        <v>KL0719EFPA LOS ANGELES EFNEP ADULT KL0719EFPA</v>
      </c>
    </row>
    <row r="12364" spans="1:4">
      <c r="A12364" t="s">
        <v>47185</v>
      </c>
      <c r="B12364" t="s">
        <v>47186</v>
      </c>
      <c r="D12364" t="str">
        <f t="shared" si="193"/>
        <v>KL0730EFPA ORANGE EFNEP ADULT KL0730EFPA</v>
      </c>
    </row>
    <row r="12365" spans="1:4">
      <c r="A12365" t="s">
        <v>47187</v>
      </c>
      <c r="B12365" t="s">
        <v>47188</v>
      </c>
      <c r="D12365" t="str">
        <f t="shared" si="193"/>
        <v>KL0733EFPA RIVERSIDE EFNEP ADULT KL0733EFPA</v>
      </c>
    </row>
    <row r="12366" spans="1:4">
      <c r="A12366" t="s">
        <v>47189</v>
      </c>
      <c r="B12366" t="s">
        <v>47190</v>
      </c>
      <c r="D12366" t="str">
        <f t="shared" si="193"/>
        <v>KL0736EFPA SAN BERNARDINO EFNEP ADULT KL0736EFPA</v>
      </c>
    </row>
    <row r="12367" spans="1:4">
      <c r="A12367" t="s">
        <v>47191</v>
      </c>
      <c r="B12367" t="s">
        <v>47192</v>
      </c>
      <c r="D12367" t="str">
        <f t="shared" si="193"/>
        <v>KL0737EFPA SAN DIEGO EFNEP ADULT KL0737EFPA</v>
      </c>
    </row>
    <row r="12368" spans="1:4">
      <c r="A12368" t="s">
        <v>47193</v>
      </c>
      <c r="B12368" t="s">
        <v>47194</v>
      </c>
      <c r="D12368" t="str">
        <f t="shared" si="193"/>
        <v>KL07621064 EXPANDED FOOD NUTRITION ED PROGRAM KL07621064</v>
      </c>
    </row>
    <row r="12369" spans="1:4">
      <c r="A12369" t="s">
        <v>47195</v>
      </c>
      <c r="B12369" t="s">
        <v>47196</v>
      </c>
      <c r="D12369" t="str">
        <f t="shared" si="193"/>
        <v>KL0BOCEFNP ANR BOC EFNEP KL0BOCEFNP</v>
      </c>
    </row>
    <row r="12370" spans="1:4">
      <c r="A12370" t="s">
        <v>47197</v>
      </c>
      <c r="B12370" t="s">
        <v>47198</v>
      </c>
      <c r="D12370" t="str">
        <f t="shared" si="193"/>
        <v>KL0YFCEFST EFNEP STATE OFFICE KL0YFCEFST</v>
      </c>
    </row>
    <row r="12371" spans="1:4">
      <c r="A12371" t="s">
        <v>47199</v>
      </c>
      <c r="B12371" t="s">
        <v>47200</v>
      </c>
      <c r="D12371" t="str">
        <f t="shared" si="193"/>
        <v>KL0309REA3 22 23 RREA ANR Project 22 6911 KL0309REA3</v>
      </c>
    </row>
    <row r="12372" spans="1:4">
      <c r="A12372" t="s">
        <v>47201</v>
      </c>
      <c r="B12372" t="s">
        <v>47202</v>
      </c>
      <c r="D12372" t="str">
        <f t="shared" si="193"/>
        <v>KL0318REA6 21 22 RREA Grasshoper Impact Control KL0318REA6</v>
      </c>
    </row>
    <row r="12373" spans="1:4">
      <c r="A12373" t="s">
        <v>47203</v>
      </c>
      <c r="B12373" t="s">
        <v>47204</v>
      </c>
      <c r="D12373" t="str">
        <f t="shared" si="193"/>
        <v>KL0349RWFR 21 22 RREA Reducing Wildfire Risk KL0349RWFR</v>
      </c>
    </row>
    <row r="12374" spans="1:4">
      <c r="A12374" t="s">
        <v>47205</v>
      </c>
      <c r="B12374" t="s">
        <v>47206</v>
      </c>
      <c r="D12374" t="str">
        <f t="shared" si="193"/>
        <v>KL0415REA2 22 23 RREA EnhOutreachSmallAcreLandowner KL0415REA2</v>
      </c>
    </row>
    <row r="12375" spans="1:4">
      <c r="A12375" t="s">
        <v>47207</v>
      </c>
      <c r="B12375" t="s">
        <v>47208</v>
      </c>
      <c r="D12375" t="str">
        <f t="shared" si="193"/>
        <v>KL0733PGO1 21 22 RREA Public and Grower Outreach KL0733PGO1</v>
      </c>
    </row>
    <row r="12376" spans="1:4">
      <c r="A12376" t="s">
        <v>47209</v>
      </c>
      <c r="B12376" t="s">
        <v>47210</v>
      </c>
      <c r="D12376" t="str">
        <f t="shared" si="193"/>
        <v>KL0ANO1067 LAWR NOCCO RREA 21 22 KL0ANO1067</v>
      </c>
    </row>
    <row r="12377" spans="1:4">
      <c r="A12377" t="s">
        <v>47211</v>
      </c>
      <c r="B12377" t="s">
        <v>47212</v>
      </c>
      <c r="D12377" t="str">
        <f t="shared" si="193"/>
        <v>KL0AVK7RRE CLOSED HE Koundinya RREA 21 22 KL0AVK7RRE</v>
      </c>
    </row>
    <row r="12378" spans="1:4">
      <c r="A12378" t="s">
        <v>47213</v>
      </c>
      <c r="B12378" t="s">
        <v>47214</v>
      </c>
      <c r="D12378" t="str">
        <f t="shared" si="193"/>
        <v>KL0RRE6906 RREA 22 6906 Adina Merenlender KL0RRE6906</v>
      </c>
    </row>
    <row r="12379" spans="1:4">
      <c r="A12379" t="s">
        <v>47215</v>
      </c>
      <c r="B12379" t="s">
        <v>47216</v>
      </c>
      <c r="D12379" t="str">
        <f t="shared" si="193"/>
        <v>KL0RRE6910 RREA 22 6910 Adina Merelender KL0RRE6910</v>
      </c>
    </row>
    <row r="12380" spans="1:4">
      <c r="A12380" t="s">
        <v>47217</v>
      </c>
      <c r="B12380" t="s">
        <v>47218</v>
      </c>
      <c r="D12380" t="str">
        <f t="shared" si="193"/>
        <v>KL0RRE6913 RREA 22 6913 William Tietje KL0RRE6913</v>
      </c>
    </row>
    <row r="12381" spans="1:4">
      <c r="A12381" t="s">
        <v>47219</v>
      </c>
      <c r="B12381" t="s">
        <v>47220</v>
      </c>
      <c r="D12381" t="str">
        <f t="shared" si="193"/>
        <v>KL0SWPRREA SWPO RREA FEDERAL APPROPRIATION KL0SWPRREA</v>
      </c>
    </row>
    <row r="12382" spans="1:4">
      <c r="A12382" t="s">
        <v>47221</v>
      </c>
      <c r="B12382" t="s">
        <v>47222</v>
      </c>
      <c r="D12382" t="str">
        <f t="shared" si="193"/>
        <v>KL0707SCF1 20 21 CCRCD USDA Specialty Crop KL0707SCF1</v>
      </c>
    </row>
    <row r="12383" spans="1:4">
      <c r="A12383" t="s">
        <v>47223</v>
      </c>
      <c r="B12383" t="s">
        <v>47224</v>
      </c>
      <c r="D12383" t="str">
        <f t="shared" si="193"/>
        <v>KL0151DPFG 22 23 CDPB Measuring prune fruit growth KL0151DPFG</v>
      </c>
    </row>
    <row r="12384" spans="1:4">
      <c r="A12384" t="s">
        <v>47225</v>
      </c>
      <c r="B12384" t="s">
        <v>47226</v>
      </c>
      <c r="D12384" t="str">
        <f t="shared" si="193"/>
        <v>KL0106HBLO 22 23 CA Prune Brd Heat Bloom Risk KL0106HBLO</v>
      </c>
    </row>
    <row r="12385" spans="1:4">
      <c r="A12385" t="s">
        <v>47227</v>
      </c>
      <c r="B12385" t="s">
        <v>47228</v>
      </c>
      <c r="D12385" t="str">
        <f t="shared" si="193"/>
        <v>KL0415FCCF 22 23 FCCF Pierces Disease KL0415FCCF</v>
      </c>
    </row>
    <row r="12386" spans="1:4">
      <c r="A12386" t="s">
        <v>47229</v>
      </c>
      <c r="B12386" t="s">
        <v>47230</v>
      </c>
      <c r="D12386" t="str">
        <f t="shared" si="193"/>
        <v>KL0730CRV1 23 25 Climate Ready Vines Western US KL0730CRV1</v>
      </c>
    </row>
    <row r="12387" spans="1:4">
      <c r="A12387" t="s">
        <v>47231</v>
      </c>
      <c r="B12387" t="s">
        <v>47232</v>
      </c>
      <c r="D12387" t="str">
        <f t="shared" si="193"/>
        <v>KL0349MP12 22 23 4H Mentoring Prgm NMP12 KL0349MP12</v>
      </c>
    </row>
    <row r="12388" spans="1:4">
      <c r="A12388" t="s">
        <v>47233</v>
      </c>
      <c r="B12388" t="s">
        <v>47234</v>
      </c>
      <c r="D12388" t="str">
        <f t="shared" si="193"/>
        <v>KL0450PSFN 22 24 Promoting Small Farm use of Navel KL0450PSFN</v>
      </c>
    </row>
    <row r="12389" spans="1:4">
      <c r="A12389" t="s">
        <v>47235</v>
      </c>
      <c r="B12389" t="s">
        <v>47236</v>
      </c>
      <c r="D12389" t="str">
        <f t="shared" si="193"/>
        <v>KL0239ORCF 22 23 Orchard recycle Cherry Fungal Pat KL0239ORCF</v>
      </c>
    </row>
    <row r="12390" spans="1:4">
      <c r="A12390" t="s">
        <v>47237</v>
      </c>
      <c r="B12390" t="s">
        <v>47238</v>
      </c>
      <c r="D12390" t="str">
        <f t="shared" si="193"/>
        <v>KL0415CFS4 22 23CFCAB Funded Trials DREC projects KL0415CFS4</v>
      </c>
    </row>
    <row r="12391" spans="1:4">
      <c r="A12391" t="s">
        <v>47239</v>
      </c>
      <c r="B12391" t="s">
        <v>47240</v>
      </c>
      <c r="D12391" t="str">
        <f t="shared" si="193"/>
        <v>KL0151DIP1 22 26 UCR CDFA FT Dev Int Pest Mgmt Stra KL0151DIP1</v>
      </c>
    </row>
    <row r="12392" spans="1:4">
      <c r="A12392" t="s">
        <v>47241</v>
      </c>
      <c r="B12392" t="s">
        <v>47242</v>
      </c>
      <c r="D12392" t="str">
        <f t="shared" si="193"/>
        <v>KL0410PIT1 20 22 CPRB Pistachio Irrigation Training KL0410PIT1</v>
      </c>
    </row>
    <row r="12393" spans="1:4">
      <c r="A12393" t="s">
        <v>47243</v>
      </c>
      <c r="B12393" t="s">
        <v>47244</v>
      </c>
      <c r="D12393" t="str">
        <f t="shared" si="193"/>
        <v>KL0415PIT1 20 21 CPRB Pistachio Irrigation Training KL0415PIT1</v>
      </c>
    </row>
    <row r="12394" spans="1:4">
      <c r="A12394" t="s">
        <v>47245</v>
      </c>
      <c r="B12394" t="s">
        <v>47246</v>
      </c>
      <c r="D12394" t="str">
        <f t="shared" si="193"/>
        <v>KL0719MU22 20 23 LA COUNTY MOU KL0719MU22</v>
      </c>
    </row>
    <row r="12395" spans="1:4">
      <c r="A12395" t="s">
        <v>47247</v>
      </c>
      <c r="B12395" t="s">
        <v>47248</v>
      </c>
      <c r="D12395" t="str">
        <f t="shared" si="193"/>
        <v>KL0719MU23 21 22 LOS ANGELES HOUSING AUTH 20 23 LA KL0719MU23</v>
      </c>
    </row>
    <row r="12396" spans="1:4">
      <c r="A12396" t="s">
        <v>47249</v>
      </c>
      <c r="B12396" t="s">
        <v>47250</v>
      </c>
      <c r="D12396" t="str">
        <f t="shared" si="193"/>
        <v>KL0312WSC1 20 23 WEST SARE Certified Burn Boss KL0312WSC1</v>
      </c>
    </row>
    <row r="12397" spans="1:4">
      <c r="A12397" t="s">
        <v>47251</v>
      </c>
      <c r="B12397" t="s">
        <v>47252</v>
      </c>
      <c r="D12397" t="str">
        <f t="shared" si="193"/>
        <v>KL0756BAP1 22 26 UCR CDFA FT Building Agroecologica KL0756BAP1</v>
      </c>
    </row>
    <row r="12398" spans="1:4">
      <c r="A12398" t="s">
        <v>47253</v>
      </c>
      <c r="B12398" t="s">
        <v>47254</v>
      </c>
      <c r="D12398" t="str">
        <f t="shared" si="193"/>
        <v>KL0737HGH1 22 23 SDC HealthyGardenHealthyHome 22 27 KL0737HGH1</v>
      </c>
    </row>
    <row r="12399" spans="1:4">
      <c r="A12399" t="s">
        <v>47255</v>
      </c>
      <c r="B12399" t="s">
        <v>47256</v>
      </c>
      <c r="D12399" t="str">
        <f t="shared" si="193"/>
        <v>KL0741HWI1 22 25 SMC CSA Human Wildlfe Interactions KL0741HWI1</v>
      </c>
    </row>
    <row r="12400" spans="1:4">
      <c r="A12400" t="s">
        <v>47257</v>
      </c>
      <c r="B12400" t="s">
        <v>47258</v>
      </c>
      <c r="D12400" t="str">
        <f t="shared" si="193"/>
        <v>KL0727SRH1 22 23 CA LEAFY GREENS Screening of Romai KL0727SRH1</v>
      </c>
    </row>
    <row r="12401" spans="1:4">
      <c r="A12401" t="s">
        <v>47259</v>
      </c>
      <c r="B12401" t="s">
        <v>47260</v>
      </c>
      <c r="D12401" t="str">
        <f t="shared" si="193"/>
        <v>KL0104SHA1 22 23 Staying Healthy Around Animals KL0104SHA1</v>
      </c>
    </row>
    <row r="12402" spans="1:4">
      <c r="A12402" t="s">
        <v>47261</v>
      </c>
      <c r="B12402" t="s">
        <v>47262</v>
      </c>
      <c r="D12402" t="str">
        <f t="shared" si="193"/>
        <v>KL0111SHA1 22 23 Staying Healthy Around Animals KL0111SHA1</v>
      </c>
    </row>
    <row r="12403" spans="1:4">
      <c r="A12403" t="s">
        <v>47263</v>
      </c>
      <c r="B12403" t="s">
        <v>47264</v>
      </c>
      <c r="D12403" t="str">
        <f t="shared" si="193"/>
        <v>KL0234SHA1 22 23 CSTE Stayng Healthy Around Animals KL0234SHA1</v>
      </c>
    </row>
    <row r="12404" spans="1:4">
      <c r="A12404" t="s">
        <v>47265</v>
      </c>
      <c r="B12404" t="s">
        <v>47266</v>
      </c>
      <c r="D12404" t="str">
        <f t="shared" si="193"/>
        <v>KL0309SHA1 22 23 CSTE Stayng Healthy Around Animals KL0309SHA1</v>
      </c>
    </row>
    <row r="12405" spans="1:4">
      <c r="A12405" t="s">
        <v>47267</v>
      </c>
      <c r="B12405" t="s">
        <v>47268</v>
      </c>
      <c r="D12405" t="str">
        <f t="shared" si="193"/>
        <v>KL0345SHA1 22 23 CSTE Stayng Healthy Around Animals KL0345SHA1</v>
      </c>
    </row>
    <row r="12406" spans="1:4">
      <c r="A12406" t="s">
        <v>47269</v>
      </c>
      <c r="B12406" t="s">
        <v>47270</v>
      </c>
      <c r="D12406" t="str">
        <f t="shared" si="193"/>
        <v>KL0424SHA1 22 23 Staying Healthy Around Animals KL0424SHA1</v>
      </c>
    </row>
    <row r="12407" spans="1:4">
      <c r="A12407" t="s">
        <v>47271</v>
      </c>
      <c r="B12407" t="s">
        <v>47272</v>
      </c>
      <c r="D12407" t="str">
        <f t="shared" si="193"/>
        <v>KL04HC7799 COUNCIL OF STATE AND TERRITORI KL04HC7799</v>
      </c>
    </row>
    <row r="12408" spans="1:4">
      <c r="A12408" t="s">
        <v>47273</v>
      </c>
      <c r="B12408" t="s">
        <v>47274</v>
      </c>
      <c r="D12408" t="str">
        <f t="shared" si="193"/>
        <v>KL0707SHA1 22 23 Staying Healthy Around Animals KL0707SHA1</v>
      </c>
    </row>
    <row r="12409" spans="1:4">
      <c r="A12409" t="s">
        <v>47275</v>
      </c>
      <c r="B12409" t="s">
        <v>47276</v>
      </c>
      <c r="D12409" t="str">
        <f t="shared" si="193"/>
        <v>KL0719SHA1 22 23 Staying Healthy Around Animals KL0719SHA1</v>
      </c>
    </row>
    <row r="12410" spans="1:4">
      <c r="A12410" t="s">
        <v>47277</v>
      </c>
      <c r="B12410" t="s">
        <v>47278</v>
      </c>
      <c r="D12410" t="str">
        <f t="shared" si="193"/>
        <v>KL0727SHA1 22 23 Staying Healthy Around Animals KL0727SHA1</v>
      </c>
    </row>
    <row r="12411" spans="1:4">
      <c r="A12411" t="s">
        <v>47279</v>
      </c>
      <c r="B12411" t="s">
        <v>47280</v>
      </c>
      <c r="D12411" t="str">
        <f t="shared" si="193"/>
        <v>KL0309CFE0 22 24 WRTC ELDO AMAD PRESCRIBED BURN KL0309CFE0</v>
      </c>
    </row>
    <row r="12412" spans="1:4">
      <c r="A12412" t="s">
        <v>47281</v>
      </c>
      <c r="B12412" t="s">
        <v>47282</v>
      </c>
      <c r="D12412" t="str">
        <f t="shared" si="193"/>
        <v>KL0151WIP1 21 22 USDA NIFA Wester IPM Center KL0151WIP1</v>
      </c>
    </row>
    <row r="12413" spans="1:4">
      <c r="A12413" t="s">
        <v>47283</v>
      </c>
      <c r="B12413" t="s">
        <v>47284</v>
      </c>
      <c r="D12413" t="str">
        <f t="shared" si="193"/>
        <v>KL05PRICEC IPM RICE Crop Rotation Tool KL05PRICEC</v>
      </c>
    </row>
    <row r="12414" spans="1:4">
      <c r="A12414" t="s">
        <v>47285</v>
      </c>
      <c r="B12414" t="s">
        <v>47286</v>
      </c>
      <c r="D12414" t="str">
        <f t="shared" si="193"/>
        <v>KL0730WIP2 19 20 USDA NIFA Wester IPM Center KL0730WIP2</v>
      </c>
    </row>
    <row r="12415" spans="1:4">
      <c r="A12415" t="s">
        <v>47287</v>
      </c>
      <c r="B12415" t="s">
        <v>47288</v>
      </c>
      <c r="D12415" t="str">
        <f t="shared" si="193"/>
        <v>KL0733WIP1 21 22 USDA NIFA Wester IPM Center KL0733WIP1</v>
      </c>
    </row>
    <row r="12416" spans="1:4">
      <c r="A12416" t="s">
        <v>47289</v>
      </c>
      <c r="B12416" t="s">
        <v>47290</v>
      </c>
      <c r="D12416" t="str">
        <f t="shared" si="193"/>
        <v>KL0WIPM001 WIPM Oregon Jepson KL0WIPM001</v>
      </c>
    </row>
    <row r="12417" spans="1:4">
      <c r="A12417" t="s">
        <v>47291</v>
      </c>
      <c r="B12417" t="s">
        <v>47292</v>
      </c>
      <c r="D12417" t="str">
        <f t="shared" si="193"/>
        <v>KL0WIPM002 WIPM Arizona Ellsworth KL0WIPM002</v>
      </c>
    </row>
    <row r="12418" spans="1:4">
      <c r="A12418" t="s">
        <v>47293</v>
      </c>
      <c r="B12418" t="s">
        <v>47294</v>
      </c>
      <c r="D12418" t="str">
        <f t="shared" si="193"/>
        <v>KL0WP23C88 WIPM NIFA Funding 2018 2022 KL0WP23C88</v>
      </c>
    </row>
    <row r="12419" spans="1:4">
      <c r="A12419" t="s">
        <v>47295</v>
      </c>
      <c r="B12419" t="s">
        <v>47296</v>
      </c>
      <c r="D12419" t="str">
        <f t="shared" ref="D12419:D12482" si="194">A12419&amp;" "&amp;B12419</f>
        <v>KL0WPAK008 WIPM Alaska Hudson KL0WPAK008</v>
      </c>
    </row>
    <row r="12420" spans="1:4">
      <c r="A12420" t="s">
        <v>47297</v>
      </c>
      <c r="B12420" t="s">
        <v>47298</v>
      </c>
      <c r="D12420" t="str">
        <f t="shared" si="194"/>
        <v>KL0WPAZ030 CLOSED WIPM Arizona Ellsworth KL0WPAZ030</v>
      </c>
    </row>
    <row r="12421" spans="1:4">
      <c r="A12421" t="s">
        <v>47299</v>
      </c>
      <c r="B12421" t="s">
        <v>47300</v>
      </c>
      <c r="D12421" t="str">
        <f t="shared" si="194"/>
        <v>KL0WPAZ031 WIPM University of Arizona Bordini KL0WPAZ031</v>
      </c>
    </row>
    <row r="12422" spans="1:4">
      <c r="A12422" t="s">
        <v>47301</v>
      </c>
      <c r="B12422" t="s">
        <v>47302</v>
      </c>
      <c r="D12422" t="str">
        <f t="shared" si="194"/>
        <v>KL0WPAZ032 CLOSED WIPM U of Arizona Li KL0WPAZ032</v>
      </c>
    </row>
    <row r="12423" spans="1:4">
      <c r="A12423" t="s">
        <v>47303</v>
      </c>
      <c r="B12423" t="s">
        <v>47304</v>
      </c>
      <c r="D12423" t="str">
        <f t="shared" si="194"/>
        <v>KL0WPAZ033 CLOSED WIPM U of Arizona Gornish KL0WPAZ033</v>
      </c>
    </row>
    <row r="12424" spans="1:4">
      <c r="A12424" t="s">
        <v>47305</v>
      </c>
      <c r="B12424" t="s">
        <v>47306</v>
      </c>
      <c r="D12424" t="str">
        <f t="shared" si="194"/>
        <v>KL0WPCA049 WIPM California Invasive Plant Burger KL0WPCA049</v>
      </c>
    </row>
    <row r="12425" spans="1:4">
      <c r="A12425" t="s">
        <v>47307</v>
      </c>
      <c r="B12425" t="s">
        <v>47308</v>
      </c>
      <c r="D12425" t="str">
        <f t="shared" si="194"/>
        <v>KL0WPCA051 CLOSED WIPM UCR Gerry KL0WPCA051</v>
      </c>
    </row>
    <row r="12426" spans="1:4">
      <c r="A12426" t="s">
        <v>47309</v>
      </c>
      <c r="B12426" t="s">
        <v>47310</v>
      </c>
      <c r="D12426" t="str">
        <f t="shared" si="194"/>
        <v>KL0WPCA052 CLOSED WIPM UC Davis Aly KL0WPCA052</v>
      </c>
    </row>
    <row r="12427" spans="1:4">
      <c r="A12427" t="s">
        <v>47311</v>
      </c>
      <c r="B12427" t="s">
        <v>47312</v>
      </c>
      <c r="D12427" t="str">
        <f t="shared" si="194"/>
        <v>KL0WPCA053 CLOSED WIPM MKlamath Watershed Chapple KL0WPCA053</v>
      </c>
    </row>
    <row r="12428" spans="1:4">
      <c r="A12428" t="s">
        <v>47313</v>
      </c>
      <c r="B12428" t="s">
        <v>47314</v>
      </c>
      <c r="D12428" t="str">
        <f t="shared" si="194"/>
        <v>KL0WPCA055 WIPM CAL IPC Burger KL0WPCA055</v>
      </c>
    </row>
    <row r="12429" spans="1:4">
      <c r="A12429" t="s">
        <v>47315</v>
      </c>
      <c r="B12429" t="s">
        <v>47316</v>
      </c>
      <c r="D12429" t="str">
        <f t="shared" si="194"/>
        <v>KL0WPCA057 CLOSED WIPM Cal IPC Burger KL0WPCA057</v>
      </c>
    </row>
    <row r="12430" spans="1:4">
      <c r="A12430" t="s">
        <v>47317</v>
      </c>
      <c r="B12430" t="s">
        <v>47318</v>
      </c>
      <c r="D12430" t="str">
        <f t="shared" si="194"/>
        <v>KL0WPCA058 CLOSED WIPM Mid Klamath Watershed Chap KL0WPCA058</v>
      </c>
    </row>
    <row r="12431" spans="1:4">
      <c r="A12431" t="s">
        <v>47319</v>
      </c>
      <c r="B12431" t="s">
        <v>47320</v>
      </c>
      <c r="D12431" t="str">
        <f t="shared" si="194"/>
        <v>KL0WPCO017 WIPM COLORADO GAINES KL0WPCO017</v>
      </c>
    </row>
    <row r="12432" spans="1:4">
      <c r="A12432" t="s">
        <v>47321</v>
      </c>
      <c r="B12432" t="s">
        <v>47322</v>
      </c>
      <c r="D12432" t="str">
        <f t="shared" si="194"/>
        <v>KL0WPCO018 WIPM University of Colorado Fulladolsa KL0WPCO018</v>
      </c>
    </row>
    <row r="12433" spans="1:4">
      <c r="A12433" t="s">
        <v>47323</v>
      </c>
      <c r="B12433" t="s">
        <v>47324</v>
      </c>
      <c r="D12433" t="str">
        <f t="shared" si="194"/>
        <v>KL0WPCO019 CLOSED WIPM University of Colorado KL0WPCO019</v>
      </c>
    </row>
    <row r="12434" spans="1:4">
      <c r="A12434" t="s">
        <v>47325</v>
      </c>
      <c r="B12434" t="s">
        <v>47326</v>
      </c>
      <c r="D12434" t="str">
        <f t="shared" si="194"/>
        <v>KL0WPHI020 CLOSED WIPM Univ of Hawaii Vilalobos KL0WPHI020</v>
      </c>
    </row>
    <row r="12435" spans="1:4">
      <c r="A12435" t="s">
        <v>47327</v>
      </c>
      <c r="B12435" t="s">
        <v>47328</v>
      </c>
      <c r="D12435" t="str">
        <f t="shared" si="194"/>
        <v>KL0WPHI021 CLOSED WIPM University of Hawaii Tay KL0WPHI021</v>
      </c>
    </row>
    <row r="12436" spans="1:4">
      <c r="A12436" t="s">
        <v>47329</v>
      </c>
      <c r="B12436" t="s">
        <v>47330</v>
      </c>
      <c r="D12436" t="str">
        <f t="shared" si="194"/>
        <v>KL0WPHI022 WIPM NPSEC Cheng KL0WPHI022</v>
      </c>
    </row>
    <row r="12437" spans="1:4">
      <c r="A12437" t="s">
        <v>47331</v>
      </c>
      <c r="B12437" t="s">
        <v>47332</v>
      </c>
      <c r="D12437" t="str">
        <f t="shared" si="194"/>
        <v>KL0WPNM010 WIPM New Mexico State Creamer KL0WPNM010</v>
      </c>
    </row>
    <row r="12438" spans="1:4">
      <c r="A12438" t="s">
        <v>47333</v>
      </c>
      <c r="B12438" t="s">
        <v>47334</v>
      </c>
      <c r="D12438" t="str">
        <f t="shared" si="194"/>
        <v>KL0WPNM011 CLOSED WIPM New Mexico State Lehnoff KL0WPNM011</v>
      </c>
    </row>
    <row r="12439" spans="1:4">
      <c r="A12439" t="s">
        <v>47335</v>
      </c>
      <c r="B12439" t="s">
        <v>47336</v>
      </c>
      <c r="D12439" t="str">
        <f t="shared" si="194"/>
        <v>KL0WPNM012 CLOSED WIPM NMSU Bowers KL0WPNM012</v>
      </c>
    </row>
    <row r="12440" spans="1:4">
      <c r="A12440" t="s">
        <v>47337</v>
      </c>
      <c r="B12440" t="s">
        <v>47338</v>
      </c>
      <c r="D12440" t="str">
        <f t="shared" si="194"/>
        <v>KL0WPNV003 CLOSED WIPM Nevada Pringle KL0WPNV003</v>
      </c>
    </row>
    <row r="12441" spans="1:4">
      <c r="A12441" t="s">
        <v>47339</v>
      </c>
      <c r="B12441" t="s">
        <v>47340</v>
      </c>
      <c r="D12441" t="str">
        <f t="shared" si="194"/>
        <v>KL0WPOR046 WIPM Oregon Dung KL0WPOR046</v>
      </c>
    </row>
    <row r="12442" spans="1:4">
      <c r="A12442" t="s">
        <v>47341</v>
      </c>
      <c r="B12442" t="s">
        <v>47342</v>
      </c>
      <c r="D12442" t="str">
        <f t="shared" si="194"/>
        <v>KL0WPOR047 WIPM Oregon Hedstrom KL0WPOR047</v>
      </c>
    </row>
    <row r="12443" spans="1:4">
      <c r="A12443" t="s">
        <v>47343</v>
      </c>
      <c r="B12443" t="s">
        <v>47344</v>
      </c>
      <c r="D12443" t="str">
        <f t="shared" si="194"/>
        <v>KL0WPOR048 CLOSED WIPM Oregon Peachey KL0WPOR048</v>
      </c>
    </row>
    <row r="12444" spans="1:4">
      <c r="A12444" t="s">
        <v>47345</v>
      </c>
      <c r="B12444" t="s">
        <v>47346</v>
      </c>
      <c r="D12444" t="str">
        <f t="shared" si="194"/>
        <v>KL0WPOR049 CLOSED WIPM Oregon State Kaur KL0WPOR049</v>
      </c>
    </row>
    <row r="12445" spans="1:4">
      <c r="A12445" t="s">
        <v>47347</v>
      </c>
      <c r="B12445" t="s">
        <v>47348</v>
      </c>
      <c r="D12445" t="str">
        <f t="shared" si="194"/>
        <v>KL0WPOR050 WIPM OSU Rondon KL0WPOR050</v>
      </c>
    </row>
    <row r="12446" spans="1:4">
      <c r="A12446" t="s">
        <v>47349</v>
      </c>
      <c r="B12446" t="s">
        <v>47350</v>
      </c>
      <c r="D12446" t="str">
        <f t="shared" si="194"/>
        <v>KL0WPOR051 CLOSED WIPM OREGON OCAMB KL0WPOR051</v>
      </c>
    </row>
    <row r="12447" spans="1:4">
      <c r="A12447" t="s">
        <v>47351</v>
      </c>
      <c r="B12447" t="s">
        <v>47352</v>
      </c>
      <c r="D12447" t="str">
        <f t="shared" si="194"/>
        <v>KL0WPOR052 CLOSED WIPM Oregon State Melathopoulos KL0WPOR052</v>
      </c>
    </row>
    <row r="12448" spans="1:4">
      <c r="A12448" t="s">
        <v>47353</v>
      </c>
      <c r="B12448" t="s">
        <v>47354</v>
      </c>
      <c r="D12448" t="str">
        <f t="shared" si="194"/>
        <v>KL0WPOR053 WIPM Oregon State Lightle KL0WPOR053</v>
      </c>
    </row>
    <row r="12449" spans="1:4">
      <c r="A12449" t="s">
        <v>47355</v>
      </c>
      <c r="B12449" t="s">
        <v>47356</v>
      </c>
      <c r="D12449" t="str">
        <f t="shared" si="194"/>
        <v>KL0WPOR054 WIPM Oregon State Putnam KL0WPOR054</v>
      </c>
    </row>
    <row r="12450" spans="1:4">
      <c r="A12450" t="s">
        <v>47357</v>
      </c>
      <c r="B12450" t="s">
        <v>47358</v>
      </c>
      <c r="D12450" t="str">
        <f t="shared" si="194"/>
        <v>KL0WPOR055 CLOSED WIPM Oregon Dept of Ag de Rivera KL0WPOR055</v>
      </c>
    </row>
    <row r="12451" spans="1:4">
      <c r="A12451" t="s">
        <v>47359</v>
      </c>
      <c r="B12451" t="s">
        <v>47360</v>
      </c>
      <c r="D12451" t="str">
        <f t="shared" si="194"/>
        <v>KL0WPOR056 CLOSED WIPM Oregon State Melathopoulos KL0WPOR056</v>
      </c>
    </row>
    <row r="12452" spans="1:4">
      <c r="A12452" t="s">
        <v>47361</v>
      </c>
      <c r="B12452" t="s">
        <v>47362</v>
      </c>
      <c r="D12452" t="str">
        <f t="shared" si="194"/>
        <v>KL0WPOR057 CLOSED WIPM USDA ARS Rivedal KL0WPOR057</v>
      </c>
    </row>
    <row r="12453" spans="1:4">
      <c r="A12453" t="s">
        <v>47363</v>
      </c>
      <c r="B12453" t="s">
        <v>47364</v>
      </c>
      <c r="D12453" t="str">
        <f t="shared" si="194"/>
        <v>KL0WPUT007 CLOSED WIPM Utah State Kettenring KL0WPUT007</v>
      </c>
    </row>
    <row r="12454" spans="1:4">
      <c r="A12454" t="s">
        <v>47365</v>
      </c>
      <c r="B12454" t="s">
        <v>47366</v>
      </c>
      <c r="D12454" t="str">
        <f t="shared" si="194"/>
        <v>KL0WPUT008 CLOSED WIPM Moab Mosquito PI Rehbein KL0WPUT008</v>
      </c>
    </row>
    <row r="12455" spans="1:4">
      <c r="A12455" t="s">
        <v>47367</v>
      </c>
      <c r="B12455" t="s">
        <v>47368</v>
      </c>
      <c r="D12455" t="str">
        <f t="shared" si="194"/>
        <v>KL0WPWA030 WIPM Washington USDA ARS Cooper KL0WPWA030</v>
      </c>
    </row>
    <row r="12456" spans="1:4">
      <c r="A12456" t="s">
        <v>47369</v>
      </c>
      <c r="B12456" t="s">
        <v>47370</v>
      </c>
      <c r="D12456" t="str">
        <f t="shared" si="194"/>
        <v>KL0WPWA031 CLOSED WIPM WA ARS Schmidt Jeffris KL0WPWA031</v>
      </c>
    </row>
    <row r="12457" spans="1:4">
      <c r="A12457" t="s">
        <v>47371</v>
      </c>
      <c r="B12457" t="s">
        <v>47372</v>
      </c>
      <c r="D12457" t="str">
        <f t="shared" si="194"/>
        <v>KL0WPWA032 CLOSED WIPM Ecostudies Institute Hamman KL0WPWA032</v>
      </c>
    </row>
    <row r="12458" spans="1:4">
      <c r="A12458" t="s">
        <v>47373</v>
      </c>
      <c r="B12458" t="s">
        <v>47374</v>
      </c>
      <c r="D12458" t="str">
        <f t="shared" si="194"/>
        <v>KL0WPWA033 CLOSED WIPM 10 000 Years Institute Silv KL0WPWA033</v>
      </c>
    </row>
    <row r="12459" spans="1:4">
      <c r="A12459" t="s">
        <v>47375</v>
      </c>
      <c r="B12459" t="s">
        <v>47376</v>
      </c>
      <c r="D12459" t="str">
        <f t="shared" si="194"/>
        <v>KL0KKBAIIS Artificial Intelligence to Incr Sust of KL0KKBAIIS</v>
      </c>
    </row>
    <row r="12460" spans="1:4">
      <c r="A12460" t="s">
        <v>47377</v>
      </c>
      <c r="B12460" t="s">
        <v>47378</v>
      </c>
      <c r="D12460" t="str">
        <f t="shared" si="194"/>
        <v>KL0713IMCA 20 22 Irrigation Mgmt in SC Desert Agric KL0713IMCA</v>
      </c>
    </row>
    <row r="12461" spans="1:4">
      <c r="A12461" t="s">
        <v>47379</v>
      </c>
      <c r="B12461" t="s">
        <v>47380</v>
      </c>
      <c r="D12461" t="str">
        <f t="shared" si="194"/>
        <v>KL0727ASN1 20 23 CDFA Assessment of Nitrogen Conten KL0727ASN1</v>
      </c>
    </row>
    <row r="12462" spans="1:4">
      <c r="A12462" t="s">
        <v>47381</v>
      </c>
      <c r="B12462" t="s">
        <v>47382</v>
      </c>
      <c r="D12462" t="str">
        <f t="shared" si="194"/>
        <v>KL0743ASN1 20 23 CDFA ASSMT OF NI CONTENT KL0743ASN1</v>
      </c>
    </row>
    <row r="12463" spans="1:4">
      <c r="A12463" t="s">
        <v>47383</v>
      </c>
      <c r="B12463" t="s">
        <v>47384</v>
      </c>
      <c r="D12463" t="str">
        <f t="shared" si="194"/>
        <v>KL0756ASN1 20 23 CDFA Assmt of Ni Content KL0756ASN1</v>
      </c>
    </row>
    <row r="12464" spans="1:4">
      <c r="A12464" t="s">
        <v>47385</v>
      </c>
      <c r="B12464" t="s">
        <v>47386</v>
      </c>
      <c r="D12464" t="str">
        <f t="shared" si="194"/>
        <v>KL0106EDB1 22 23 CA TOMATO INST Eval of darkling be KL0106EDB1</v>
      </c>
    </row>
    <row r="12465" spans="1:4">
      <c r="A12465" t="s">
        <v>47387</v>
      </c>
      <c r="B12465" t="s">
        <v>47388</v>
      </c>
      <c r="D12465" t="str">
        <f t="shared" si="194"/>
        <v>KL0450FMBL 22 24 Further Monitor of Beet Leafhooper KL0450FMBL</v>
      </c>
    </row>
    <row r="12466" spans="1:4">
      <c r="A12466" t="s">
        <v>47389</v>
      </c>
      <c r="B12466" t="s">
        <v>47390</v>
      </c>
      <c r="D12466" t="str">
        <f t="shared" si="194"/>
        <v>KL0420DSI0 22 23 CPRB Determ Severity Internal Kern KL0420DSI0</v>
      </c>
    </row>
    <row r="12467" spans="1:4">
      <c r="A12467" t="s">
        <v>47391</v>
      </c>
      <c r="B12467" t="s">
        <v>47392</v>
      </c>
      <c r="D12467" t="str">
        <f t="shared" si="194"/>
        <v>KL0NPIST03 NPI Hecht C Stanford TIPS KL0NPIST03</v>
      </c>
    </row>
    <row r="12468" spans="1:4">
      <c r="A12468" t="s">
        <v>47393</v>
      </c>
      <c r="B12468" t="s">
        <v>47394</v>
      </c>
      <c r="D12468" t="str">
        <f t="shared" si="194"/>
        <v>KL0415AVF1 22 23 AVF LT Impacts of Roofstocks KL0415AVF1</v>
      </c>
    </row>
    <row r="12469" spans="1:4">
      <c r="A12469" t="s">
        <v>47395</v>
      </c>
      <c r="B12469" t="s">
        <v>47396</v>
      </c>
      <c r="D12469" t="str">
        <f t="shared" si="194"/>
        <v>KL0727EEI1 22 23 IMPROVE WATER NITROGETN LETTUCE KL0727EEI1</v>
      </c>
    </row>
    <row r="12470" spans="1:4">
      <c r="A12470" t="s">
        <v>47397</v>
      </c>
      <c r="B12470" t="s">
        <v>47398</v>
      </c>
      <c r="D12470" t="str">
        <f t="shared" si="194"/>
        <v>KL0727UCAI 22 23 UC ANR Intern KL0727UCAI</v>
      </c>
    </row>
    <row r="12471" spans="1:4">
      <c r="A12471" t="s">
        <v>47399</v>
      </c>
      <c r="B12471" t="s">
        <v>47400</v>
      </c>
      <c r="D12471" t="str">
        <f t="shared" si="194"/>
        <v>KL0727WTT2 22 23 WATER TREATMONT TECHNOLOGY KL0727WTT2</v>
      </c>
    </row>
    <row r="12472" spans="1:4">
      <c r="A12472" t="s">
        <v>47401</v>
      </c>
      <c r="B12472" t="s">
        <v>47402</v>
      </c>
      <c r="D12472" t="str">
        <f t="shared" si="194"/>
        <v>KL0742CSBD 22 23 SANTA BARBARA COUNTY DIRECT KL0742CSBD</v>
      </c>
    </row>
    <row r="12473" spans="1:4">
      <c r="A12473" t="s">
        <v>47403</v>
      </c>
      <c r="B12473" t="s">
        <v>47404</v>
      </c>
      <c r="D12473" t="str">
        <f t="shared" si="194"/>
        <v>KL0410SAFE 22 23 COVID 19 SAFE Prog Small Farms KL0410SAFE</v>
      </c>
    </row>
    <row r="12474" spans="1:4">
      <c r="A12474" t="s">
        <v>47405</v>
      </c>
      <c r="B12474" t="s">
        <v>47406</v>
      </c>
      <c r="D12474" t="str">
        <f t="shared" si="194"/>
        <v>KL0736GR41 22 23 San Bernadino Research and Ed KL0736GR41</v>
      </c>
    </row>
    <row r="12475" spans="1:4">
      <c r="A12475" t="s">
        <v>47407</v>
      </c>
      <c r="B12475" t="s">
        <v>47408</v>
      </c>
      <c r="D12475" t="str">
        <f t="shared" si="194"/>
        <v>KL0CEGNIE2 CIG NIE2 NITROGEN ED GRANT 2 KL0CEGNIE2</v>
      </c>
    </row>
    <row r="12476" spans="1:4">
      <c r="A12476" t="s">
        <v>47409</v>
      </c>
      <c r="B12476" t="s">
        <v>47410</v>
      </c>
      <c r="D12476" t="str">
        <f t="shared" si="194"/>
        <v>KL0CWRNIE2 CIG NIE2 NITROGEN ED GRANT 2 KL0CWRNIE2</v>
      </c>
    </row>
    <row r="12477" spans="1:4">
      <c r="A12477" t="s">
        <v>47411</v>
      </c>
      <c r="B12477" t="s">
        <v>47412</v>
      </c>
      <c r="D12477" t="str">
        <f t="shared" si="194"/>
        <v>KL0701ACP9 22 24 CSA Alameda County Support ofUCCE KL0701ACP9</v>
      </c>
    </row>
    <row r="12478" spans="1:4">
      <c r="A12478" t="s">
        <v>47413</v>
      </c>
      <c r="B12478" t="s">
        <v>47414</v>
      </c>
      <c r="D12478" t="str">
        <f t="shared" si="194"/>
        <v>KL0701ACS1 22 23 CSA Alameda County Support ofUCCE KL0701ACS1</v>
      </c>
    </row>
    <row r="12479" spans="1:4">
      <c r="A12479" t="s">
        <v>47415</v>
      </c>
      <c r="B12479" t="s">
        <v>47416</v>
      </c>
      <c r="D12479" t="str">
        <f t="shared" si="194"/>
        <v>KL0415CTGC 22 23 CTGC Yld Est Flsh Snsr Grndthg Wk KL0415CTGC</v>
      </c>
    </row>
    <row r="12480" spans="1:4">
      <c r="A12480" t="s">
        <v>47417</v>
      </c>
      <c r="B12480" t="s">
        <v>47418</v>
      </c>
      <c r="D12480" t="str">
        <f t="shared" si="194"/>
        <v>KL0329NC4H 22 23 CSA NEVADA County 4H Prgm KL0329NC4H</v>
      </c>
    </row>
    <row r="12481" spans="1:4">
      <c r="A12481" t="s">
        <v>47419</v>
      </c>
      <c r="B12481" t="s">
        <v>47420</v>
      </c>
      <c r="D12481" t="str">
        <f t="shared" si="194"/>
        <v>KL0331PC4H 22 23 CSA Placer County 4H Prgm KL0331PC4H</v>
      </c>
    </row>
    <row r="12482" spans="1:4">
      <c r="A12482" t="s">
        <v>47421</v>
      </c>
      <c r="B12482" t="s">
        <v>47422</v>
      </c>
      <c r="D12482" t="str">
        <f t="shared" si="194"/>
        <v>KL0743TAP1 20 22 Tech Academy Fellowship KL0743TAP1</v>
      </c>
    </row>
    <row r="12483" spans="1:4">
      <c r="A12483" t="s">
        <v>47423</v>
      </c>
      <c r="B12483" t="s">
        <v>47424</v>
      </c>
      <c r="D12483" t="str">
        <f t="shared" ref="D12483:D12546" si="195">A12483&amp;" "&amp;B12483</f>
        <v>KL05P24D53 IPM Blecker DPR Shannah KL05P24D53</v>
      </c>
    </row>
    <row r="12484" spans="1:4">
      <c r="A12484" t="s">
        <v>47425</v>
      </c>
      <c r="B12484" t="s">
        <v>47426</v>
      </c>
      <c r="D12484" t="str">
        <f t="shared" si="195"/>
        <v>KL05P24D54 IPM Blecker DPR Shannah Yr 2 KL05P24D54</v>
      </c>
    </row>
    <row r="12485" spans="1:4">
      <c r="A12485" t="s">
        <v>47427</v>
      </c>
      <c r="B12485" t="s">
        <v>47428</v>
      </c>
      <c r="D12485" t="str">
        <f t="shared" si="195"/>
        <v>KL05P24D55 IPM Blecker DPR Shannah Yr 3 KL05P24D55</v>
      </c>
    </row>
    <row r="12486" spans="1:4">
      <c r="A12486" t="s">
        <v>47429</v>
      </c>
      <c r="B12486" t="s">
        <v>47430</v>
      </c>
      <c r="D12486" t="str">
        <f t="shared" si="195"/>
        <v>KL0713IPM0 19 25 CE Area Integrated Pest Mmgt KL0713IPM0</v>
      </c>
    </row>
    <row r="12487" spans="1:4">
      <c r="A12487" t="s">
        <v>47431</v>
      </c>
      <c r="B12487" t="s">
        <v>47432</v>
      </c>
      <c r="D12487" t="str">
        <f t="shared" si="195"/>
        <v>KL0332FRSE 20 24 SNC Feather River RCD Stakeholder KL0332FRSE</v>
      </c>
    </row>
    <row r="12488" spans="1:4">
      <c r="A12488" t="s">
        <v>47433</v>
      </c>
      <c r="B12488" t="s">
        <v>47434</v>
      </c>
      <c r="D12488" t="str">
        <f t="shared" si="195"/>
        <v>KL0234BMS2 20 21 PPMR Monitoring BMSB KL0234BMS2</v>
      </c>
    </row>
    <row r="12489" spans="1:4">
      <c r="A12489" t="s">
        <v>47435</v>
      </c>
      <c r="B12489" t="s">
        <v>47436</v>
      </c>
      <c r="D12489" t="str">
        <f t="shared" si="195"/>
        <v>KL0450BSM3 20 21 PPMR Monitoring BMSB KL0450BSM3</v>
      </c>
    </row>
    <row r="12490" spans="1:4">
      <c r="A12490" t="s">
        <v>47437</v>
      </c>
      <c r="B12490" t="s">
        <v>47438</v>
      </c>
      <c r="D12490" t="str">
        <f t="shared" si="195"/>
        <v>KL0454GPD1 20 22 AVF Grape Pest and Disease Mgmt Tr KL0454GPD1</v>
      </c>
    </row>
    <row r="12491" spans="1:4">
      <c r="A12491" t="s">
        <v>47439</v>
      </c>
      <c r="B12491" t="s">
        <v>47440</v>
      </c>
      <c r="D12491" t="str">
        <f t="shared" si="195"/>
        <v>KL0733GPD1 22 23 AVF Grape Pest and Disease Mgmt Tr KL0733GPD1</v>
      </c>
    </row>
    <row r="12492" spans="1:4">
      <c r="A12492" t="s">
        <v>47441</v>
      </c>
      <c r="B12492" t="s">
        <v>47442</v>
      </c>
      <c r="D12492" t="str">
        <f t="shared" si="195"/>
        <v>KL0349TGFR 22 23 Targeted Grazing for Fuel load Red KL0349TGFR</v>
      </c>
    </row>
    <row r="12493" spans="1:4">
      <c r="A12493" t="s">
        <v>47443</v>
      </c>
      <c r="B12493" t="s">
        <v>47444</v>
      </c>
      <c r="D12493" t="str">
        <f t="shared" si="195"/>
        <v>KL0325MCP2 22 23 Modoc First 5 22 to 23 KL0325MCP2</v>
      </c>
    </row>
    <row r="12494" spans="1:4">
      <c r="A12494" t="s">
        <v>47445</v>
      </c>
      <c r="B12494" t="s">
        <v>47446</v>
      </c>
      <c r="D12494" t="str">
        <f t="shared" si="195"/>
        <v>KL0325MODO 22 23 Modoc First 5 22 to 23 KL0325MODO</v>
      </c>
    </row>
    <row r="12495" spans="1:4">
      <c r="A12495" t="s">
        <v>47447</v>
      </c>
      <c r="B12495" t="s">
        <v>47448</v>
      </c>
      <c r="D12495" t="str">
        <f t="shared" si="195"/>
        <v>KL0733IEFA 2022 INLAND EMPRIRE FOOD AG WRKFORCE KL0733IEFA</v>
      </c>
    </row>
    <row r="12496" spans="1:4">
      <c r="A12496" t="s">
        <v>47449</v>
      </c>
      <c r="B12496" t="s">
        <v>47450</v>
      </c>
      <c r="D12496" t="str">
        <f t="shared" si="195"/>
        <v>KL0OA25973 Yr 2 Organic Inst CDFA 22 0028 KL0OA25973</v>
      </c>
    </row>
    <row r="12497" spans="1:4">
      <c r="A12497" t="s">
        <v>47451</v>
      </c>
      <c r="B12497" t="s">
        <v>47452</v>
      </c>
      <c r="D12497" t="str">
        <f t="shared" si="195"/>
        <v>KL0OAI5973 Yr1 Organic Inst CDFA 22 0028 KL0OAI5973</v>
      </c>
    </row>
    <row r="12498" spans="1:4">
      <c r="A12498" t="s">
        <v>47453</v>
      </c>
      <c r="B12498" t="s">
        <v>47454</v>
      </c>
      <c r="D12498" t="str">
        <f t="shared" si="195"/>
        <v>KL0410IIG2 22 23 CGORAB Imprv Irrg N2 Mgmt Garlic KL0410IIG2</v>
      </c>
    </row>
    <row r="12499" spans="1:4">
      <c r="A12499" t="s">
        <v>47455</v>
      </c>
      <c r="B12499" t="s">
        <v>47456</v>
      </c>
      <c r="D12499" t="str">
        <f t="shared" si="195"/>
        <v>KL0410EBR0 22 23 CGORAB Eval bulb rot path Garlic KL0410EBR0</v>
      </c>
    </row>
    <row r="12500" spans="1:4">
      <c r="A12500" t="s">
        <v>47457</v>
      </c>
      <c r="B12500" t="s">
        <v>47458</v>
      </c>
      <c r="D12500" t="str">
        <f t="shared" si="195"/>
        <v>KL0321SCO3 22 23 Outreach Support CA Oak Mortality KL0321SCO3</v>
      </c>
    </row>
    <row r="12501" spans="1:4">
      <c r="A12501" t="s">
        <v>47459</v>
      </c>
      <c r="B12501" t="s">
        <v>47460</v>
      </c>
      <c r="D12501" t="str">
        <f t="shared" si="195"/>
        <v>KL0424SWP1 21 22 Sweet Potato Nematicide Trial KL0424SWP1</v>
      </c>
    </row>
    <row r="12502" spans="1:4">
      <c r="A12502" t="s">
        <v>47461</v>
      </c>
      <c r="B12502" t="s">
        <v>47462</v>
      </c>
      <c r="D12502" t="str">
        <f t="shared" si="195"/>
        <v>KL0312DSRZ 22 25 Defensible Space Regulation Zone 0 KL0312DSRZ</v>
      </c>
    </row>
    <row r="12503" spans="1:4">
      <c r="A12503" t="s">
        <v>47463</v>
      </c>
      <c r="B12503" t="s">
        <v>47464</v>
      </c>
      <c r="D12503" t="str">
        <f t="shared" si="195"/>
        <v>KL0NPIDK01 NPI RITCHIE DUKE RWJF CACFP KL0NPIDK01</v>
      </c>
    </row>
    <row r="12504" spans="1:4">
      <c r="A12504" t="s">
        <v>47465</v>
      </c>
      <c r="B12504" t="s">
        <v>47466</v>
      </c>
      <c r="D12504" t="str">
        <f t="shared" si="195"/>
        <v>KL0IGSARCD IGIS ALAMEDA CNTY RCD KL0IGSARCD</v>
      </c>
    </row>
    <row r="12505" spans="1:4">
      <c r="A12505" t="s">
        <v>47467</v>
      </c>
      <c r="B12505" t="s">
        <v>47468</v>
      </c>
      <c r="D12505" t="str">
        <f t="shared" si="195"/>
        <v>KL0730IMNT 22 25 Irrigation and nutrient management KL0730IMNT</v>
      </c>
    </row>
    <row r="12506" spans="1:4">
      <c r="A12506" t="s">
        <v>47469</v>
      </c>
      <c r="B12506" t="s">
        <v>47470</v>
      </c>
      <c r="D12506" t="str">
        <f t="shared" si="195"/>
        <v>KL0737INM0 22 25 Irrigation Nutrient Mngmt Train KL0737INM0</v>
      </c>
    </row>
    <row r="12507" spans="1:4">
      <c r="A12507" t="s">
        <v>47471</v>
      </c>
      <c r="B12507" t="s">
        <v>47472</v>
      </c>
      <c r="D12507" t="str">
        <f t="shared" si="195"/>
        <v>KL0410OAI0 22 25 CDFA Organic Agriculture Institute KL0410OAI0</v>
      </c>
    </row>
    <row r="12508" spans="1:4">
      <c r="A12508" t="s">
        <v>47473</v>
      </c>
      <c r="B12508" t="s">
        <v>47474</v>
      </c>
      <c r="D12508" t="str">
        <f t="shared" si="195"/>
        <v>KL0OA16086 Organic Inst CDFA 22 6086 KL0OA16086</v>
      </c>
    </row>
    <row r="12509" spans="1:4">
      <c r="A12509" t="s">
        <v>47475</v>
      </c>
      <c r="B12509" t="s">
        <v>47476</v>
      </c>
      <c r="D12509" t="str">
        <f t="shared" si="195"/>
        <v>KL0410OFI0 22 25 CDFA On Farm Irrigation Pump Eff KL0410OFI0</v>
      </c>
    </row>
    <row r="12510" spans="1:4">
      <c r="A12510" t="s">
        <v>47477</v>
      </c>
      <c r="B12510" t="s">
        <v>47478</v>
      </c>
      <c r="D12510" t="str">
        <f t="shared" si="195"/>
        <v>KL0743CAC1 22 23 CACC Composting Demo site 4 waste KL0743CAC1</v>
      </c>
    </row>
    <row r="12511" spans="1:4">
      <c r="A12511" t="s">
        <v>47479</v>
      </c>
      <c r="B12511" t="s">
        <v>47480</v>
      </c>
      <c r="D12511" t="str">
        <f t="shared" si="195"/>
        <v>KL0328CFI1 20 22 UCB CDFA FT Comparative field KL0328CFI1</v>
      </c>
    </row>
    <row r="12512" spans="1:4">
      <c r="A12512" t="s">
        <v>47481</v>
      </c>
      <c r="B12512" t="s">
        <v>47482</v>
      </c>
      <c r="D12512" t="str">
        <f t="shared" si="195"/>
        <v>KL0104FEPR 20 22 Field Evaluation of Prune Rootstoc KL0104FEPR</v>
      </c>
    </row>
    <row r="12513" spans="1:4">
      <c r="A12513" t="s">
        <v>47483</v>
      </c>
      <c r="B12513" t="s">
        <v>47484</v>
      </c>
      <c r="D12513" t="str">
        <f t="shared" si="195"/>
        <v>KL0321CMS3 22 23 CSA 22 23 UCCE Marin Sustainable KL0321CMS3</v>
      </c>
    </row>
    <row r="12514" spans="1:4">
      <c r="A12514" t="s">
        <v>47485</v>
      </c>
      <c r="B12514" t="s">
        <v>47486</v>
      </c>
      <c r="D12514" t="str">
        <f t="shared" si="195"/>
        <v>KL06SC5963 SHUSF Planting Seeds for Future Farmers KL06SC5963</v>
      </c>
    </row>
    <row r="12515" spans="1:4">
      <c r="A12515" t="s">
        <v>47487</v>
      </c>
      <c r="B12515" t="s">
        <v>47488</v>
      </c>
      <c r="D12515" t="str">
        <f t="shared" si="195"/>
        <v>KL0707MG10 22 23 Master Gardener Cost Reimbursable KL0707MG10</v>
      </c>
    </row>
    <row r="12516" spans="1:4">
      <c r="A12516" t="s">
        <v>47489</v>
      </c>
      <c r="B12516" t="s">
        <v>47490</v>
      </c>
      <c r="D12516" t="str">
        <f t="shared" si="195"/>
        <v>KL0707MG11 22 23 Master Gardener Fixed Price KL0707MG11</v>
      </c>
    </row>
    <row r="12517" spans="1:4">
      <c r="A12517" t="s">
        <v>47491</v>
      </c>
      <c r="B12517" t="s">
        <v>47492</v>
      </c>
      <c r="D12517" t="str">
        <f t="shared" si="195"/>
        <v>KL0736SPI7 22 23 INLAND EMPIRE RES Expanding educat KL0736SPI7</v>
      </c>
    </row>
    <row r="12518" spans="1:4">
      <c r="A12518" t="s">
        <v>47493</v>
      </c>
      <c r="B12518" t="s">
        <v>47494</v>
      </c>
      <c r="D12518" t="str">
        <f t="shared" si="195"/>
        <v>KL0730MRUC 22 24 MONITORING RODENTICIDE EXPOSURE KL0730MRUC</v>
      </c>
    </row>
    <row r="12519" spans="1:4">
      <c r="A12519" t="s">
        <v>47495</v>
      </c>
      <c r="B12519" t="s">
        <v>47496</v>
      </c>
      <c r="D12519" t="str">
        <f t="shared" si="195"/>
        <v>KL0331PCA2 22 23 CSA Placer County Ag Tech KL0331PCA2</v>
      </c>
    </row>
    <row r="12520" spans="1:4">
      <c r="A12520" t="s">
        <v>47497</v>
      </c>
      <c r="B12520" t="s">
        <v>47498</v>
      </c>
      <c r="D12520" t="str">
        <f t="shared" si="195"/>
        <v>KL0329MGP2 22 23 NEVADA MASTER GARDENER PRMG KL0329MGP2</v>
      </c>
    </row>
    <row r="12521" spans="1:4">
      <c r="A12521" t="s">
        <v>47499</v>
      </c>
      <c r="B12521" t="s">
        <v>47500</v>
      </c>
      <c r="D12521" t="str">
        <f t="shared" si="195"/>
        <v>KL0331MG10 22 23 Placer Nev County MG Prgm KL0331MG10</v>
      </c>
    </row>
    <row r="12522" spans="1:4">
      <c r="A12522" t="s">
        <v>47501</v>
      </c>
      <c r="B12522" t="s">
        <v>47502</v>
      </c>
      <c r="D12522" t="str">
        <f t="shared" si="195"/>
        <v>KL0321MFP3 22 23 Marin Food Policy Council Partner KL0321MFP3</v>
      </c>
    </row>
    <row r="12523" spans="1:4">
      <c r="A12523" t="s">
        <v>47503</v>
      </c>
      <c r="B12523" t="s">
        <v>47504</v>
      </c>
      <c r="D12523" t="str">
        <f t="shared" si="195"/>
        <v>KL0713WETA 22 25 Water efficiency tech assist prmg KL0713WETA</v>
      </c>
    </row>
    <row r="12524" spans="1:4">
      <c r="A12524" t="s">
        <v>47505</v>
      </c>
      <c r="B12524" t="s">
        <v>47506</v>
      </c>
      <c r="D12524" t="str">
        <f t="shared" si="195"/>
        <v>KL0239DIMS 22 23 Dev Integrat Mgmt Strategy Tomato KL0239DIMS</v>
      </c>
    </row>
    <row r="12525" spans="1:4">
      <c r="A12525" t="s">
        <v>47507</v>
      </c>
      <c r="B12525" t="s">
        <v>47508</v>
      </c>
      <c r="D12525" t="str">
        <f t="shared" si="195"/>
        <v>KL0410DIMS 22 CTRI Dev Integr Mgmt Strategy Tomato KL0410DIMS</v>
      </c>
    </row>
    <row r="12526" spans="1:4">
      <c r="A12526" t="s">
        <v>47509</v>
      </c>
      <c r="B12526" t="s">
        <v>47510</v>
      </c>
      <c r="D12526" t="str">
        <f t="shared" si="195"/>
        <v>KL0BOCFMMP Fresno Madera MCP ADMIN FEE KL0BOCFMMP</v>
      </c>
    </row>
    <row r="12527" spans="1:4">
      <c r="A12527" t="s">
        <v>47511</v>
      </c>
      <c r="B12527" t="s">
        <v>47512</v>
      </c>
      <c r="D12527" t="str">
        <f t="shared" si="195"/>
        <v>KL0FSMDMCP Fresno Madera Multi County Partnership KL0FSMDMCP</v>
      </c>
    </row>
    <row r="12528" spans="1:4">
      <c r="A12528" t="s">
        <v>47513</v>
      </c>
      <c r="B12528" t="s">
        <v>47514</v>
      </c>
      <c r="D12528" t="str">
        <f t="shared" si="195"/>
        <v>KL0MCPFRMD Fresno Madera MCP ADMIN FEE KL0MCPFRMD</v>
      </c>
    </row>
    <row r="12529" spans="1:4">
      <c r="A12529" t="s">
        <v>47515</v>
      </c>
      <c r="B12529" t="s">
        <v>47516</v>
      </c>
      <c r="D12529" t="str">
        <f t="shared" si="195"/>
        <v>KL0OCGFMMP Fresno Madera MCP ADMIN FEE KL0OCGFMMP</v>
      </c>
    </row>
    <row r="12530" spans="1:4">
      <c r="A12530" t="s">
        <v>47517</v>
      </c>
      <c r="B12530" t="s">
        <v>47518</v>
      </c>
      <c r="D12530" t="str">
        <f t="shared" si="195"/>
        <v>KL0SHRFMMP Fresno Madera MCP ADMIN FEE KL0SHRFMMP</v>
      </c>
    </row>
    <row r="12531" spans="1:4">
      <c r="A12531" t="s">
        <v>47519</v>
      </c>
      <c r="B12531" t="s">
        <v>47520</v>
      </c>
      <c r="D12531" t="str">
        <f t="shared" si="195"/>
        <v>KL0701BSC1 18 20 UCR CDCA Baiting Strategies Cntrl KL0701BSC1</v>
      </c>
    </row>
    <row r="12532" spans="1:4">
      <c r="A12532" t="s">
        <v>47521</v>
      </c>
      <c r="B12532" t="s">
        <v>47522</v>
      </c>
      <c r="D12532" t="str">
        <f t="shared" si="195"/>
        <v>KL0312LCMA 20 21 Lacks Creek Mgmt Area Forest Inven KL0312LCMA</v>
      </c>
    </row>
    <row r="12533" spans="1:4">
      <c r="A12533" t="s">
        <v>47523</v>
      </c>
      <c r="B12533" t="s">
        <v>47524</v>
      </c>
      <c r="D12533" t="str">
        <f t="shared" si="195"/>
        <v>KL0257YCMG 22 Yolo County Fair Yolo Cnty MG Docent KL0257YCMG</v>
      </c>
    </row>
    <row r="12534" spans="1:4">
      <c r="A12534" t="s">
        <v>47525</v>
      </c>
      <c r="B12534" t="s">
        <v>47526</v>
      </c>
      <c r="D12534" t="str">
        <f t="shared" si="195"/>
        <v>KL0415GTG2 22 23 CA TGC Eval Non Chem Weed Control KL0415GTG2</v>
      </c>
    </row>
    <row r="12535" spans="1:4">
      <c r="A12535" t="s">
        <v>47527</v>
      </c>
      <c r="B12535" t="s">
        <v>47528</v>
      </c>
      <c r="D12535" t="str">
        <f t="shared" si="195"/>
        <v>KL0317CPA1 22 23 CPAB Rtstocks Orch Syst Euro Prs KL0317CPA1</v>
      </c>
    </row>
    <row r="12536" spans="1:4">
      <c r="A12536" t="s">
        <v>47529</v>
      </c>
      <c r="B12536" t="s">
        <v>47530</v>
      </c>
      <c r="D12536" t="str">
        <f t="shared" si="195"/>
        <v>KL0735CSA4 22 23 San Benito Cnty Admin Assist Suprt KL0735CSA4</v>
      </c>
    </row>
    <row r="12537" spans="1:4">
      <c r="A12537" t="s">
        <v>47531</v>
      </c>
      <c r="B12537" t="s">
        <v>47532</v>
      </c>
      <c r="D12537" t="str">
        <f t="shared" si="195"/>
        <v>KL0735CSH2 22 23 San Benito 4H Prog Supp KL0735CSH2</v>
      </c>
    </row>
    <row r="12538" spans="1:4">
      <c r="A12538" t="s">
        <v>47533</v>
      </c>
      <c r="B12538" t="s">
        <v>47534</v>
      </c>
      <c r="D12538" t="str">
        <f t="shared" si="195"/>
        <v>KL0328WRR2 22 23 CSA Water Resources Resilience KL0328WRR2</v>
      </c>
    </row>
    <row r="12539" spans="1:4">
      <c r="A12539" t="s">
        <v>47535</v>
      </c>
      <c r="B12539" t="s">
        <v>47536</v>
      </c>
      <c r="D12539" t="str">
        <f t="shared" si="195"/>
        <v>KL0454GMS1 22 23 CTGC Grape Maturity Snsr Grndtrthg KL0454GMS1</v>
      </c>
    </row>
    <row r="12540" spans="1:4">
      <c r="A12540" t="s">
        <v>47537</v>
      </c>
      <c r="B12540" t="s">
        <v>47538</v>
      </c>
      <c r="D12540" t="str">
        <f t="shared" si="195"/>
        <v>KL0349BMW2 22 23 Biology Mgmt Walnut Husk Fly Kro KL0349BMW2</v>
      </c>
    </row>
    <row r="12541" spans="1:4">
      <c r="A12541" t="s">
        <v>47539</v>
      </c>
      <c r="B12541" t="s">
        <v>47540</v>
      </c>
      <c r="D12541" t="str">
        <f t="shared" si="195"/>
        <v>KL0450BMW2 22 23 Biology Mgmt Walnut Husk Fly Ful KL0450BMW2</v>
      </c>
    </row>
    <row r="12542" spans="1:4">
      <c r="A12542" t="s">
        <v>47541</v>
      </c>
      <c r="B12542" t="s">
        <v>47542</v>
      </c>
      <c r="D12542" t="str">
        <f t="shared" si="195"/>
        <v>KL0450BMWH 22 23 Biology Mgmt Walnut Husk Fly KL0450BMWH</v>
      </c>
    </row>
    <row r="12543" spans="1:4">
      <c r="A12543" t="s">
        <v>47543</v>
      </c>
      <c r="B12543" t="s">
        <v>47544</v>
      </c>
      <c r="D12543" t="str">
        <f t="shared" si="195"/>
        <v>KL0713ECTN 22 23 Eval of Common Thread Nutrition KL0713ECTN</v>
      </c>
    </row>
    <row r="12544" spans="1:4">
      <c r="A12544" t="s">
        <v>47545</v>
      </c>
      <c r="B12544" t="s">
        <v>47546</v>
      </c>
      <c r="D12544" t="str">
        <f t="shared" si="195"/>
        <v>KL0151WRPT 22 23 Wild Rice Herbicide Plot Testing KL0151WRPT</v>
      </c>
    </row>
    <row r="12545" spans="1:4">
      <c r="A12545" t="s">
        <v>47547</v>
      </c>
      <c r="B12545" t="s">
        <v>47548</v>
      </c>
      <c r="D12545" t="str">
        <f t="shared" si="195"/>
        <v>KL0317MGS8 22 23 Lake Cnty Master Gardener Support KL0317MGS8</v>
      </c>
    </row>
    <row r="12546" spans="1:4">
      <c r="A12546" t="s">
        <v>47549</v>
      </c>
      <c r="B12546" t="s">
        <v>47550</v>
      </c>
      <c r="D12546" t="str">
        <f t="shared" si="195"/>
        <v>KL0730OCP0 20 23 Orange C Park Project Invasive Pe KL0730OCP0</v>
      </c>
    </row>
    <row r="12547" spans="1:4">
      <c r="A12547" t="s">
        <v>47551</v>
      </c>
      <c r="B12547" t="s">
        <v>47552</v>
      </c>
      <c r="D12547" t="str">
        <f t="shared" ref="D12547:D12610" si="196">A12547&amp;" "&amp;B12547</f>
        <v>KL0730OCP3 22 23 Orange Park Project Invasive Pest KL0730OCP3</v>
      </c>
    </row>
    <row r="12548" spans="1:4">
      <c r="A12548" t="s">
        <v>47553</v>
      </c>
      <c r="B12548" t="s">
        <v>47554</v>
      </c>
      <c r="D12548" t="str">
        <f t="shared" si="196"/>
        <v>KL0730OCP4 23 24 Orange Park Project Invasive Pest KL0730OCP4</v>
      </c>
    </row>
    <row r="12549" spans="1:4">
      <c r="A12549" t="s">
        <v>47555</v>
      </c>
      <c r="B12549" t="s">
        <v>47556</v>
      </c>
      <c r="D12549" t="str">
        <f t="shared" si="196"/>
        <v>KL0701FIB1 20 23 CDPR First Eval of Inv Cockroach KL0701FIB1</v>
      </c>
    </row>
    <row r="12550" spans="1:4">
      <c r="A12550" t="s">
        <v>47557</v>
      </c>
      <c r="B12550" t="s">
        <v>47558</v>
      </c>
      <c r="D12550" t="str">
        <f t="shared" si="196"/>
        <v>KL0IGSAFIS ANR GY UCDAVIS AFIS NIFA IGIS PORTION KL0IGSAFIS</v>
      </c>
    </row>
    <row r="12551" spans="1:4">
      <c r="A12551" t="s">
        <v>47559</v>
      </c>
      <c r="B12551" t="s">
        <v>47560</v>
      </c>
      <c r="D12551" t="str">
        <f t="shared" si="196"/>
        <v>KL0INOAFI2 ANR GY UCDAVIS AFIS STUDENT STIPENDS KL0INOAFI2</v>
      </c>
    </row>
    <row r="12552" spans="1:4">
      <c r="A12552" t="s">
        <v>47561</v>
      </c>
      <c r="B12552" t="s">
        <v>47562</v>
      </c>
      <c r="D12552" t="str">
        <f t="shared" si="196"/>
        <v>KL0INOAFIF ANR GY UCDAVIS AFIS NON STUDENT FELLOWSH KL0INOAFIF</v>
      </c>
    </row>
    <row r="12553" spans="1:4">
      <c r="A12553" t="s">
        <v>47563</v>
      </c>
      <c r="B12553" t="s">
        <v>47564</v>
      </c>
      <c r="D12553" t="str">
        <f t="shared" si="196"/>
        <v>KL0INOAFIS ANR GY UCDAVIS AFIS NIFA SUBAWARD KL0INOAFIS</v>
      </c>
    </row>
    <row r="12554" spans="1:4">
      <c r="A12554" t="s">
        <v>47565</v>
      </c>
      <c r="B12554" t="s">
        <v>47566</v>
      </c>
      <c r="D12554" t="str">
        <f t="shared" si="196"/>
        <v>KL0VGYAFI2 ANR GY UCDAVIS AFIS STUDENT STIPENDS KL0VGYAFI2</v>
      </c>
    </row>
    <row r="12555" spans="1:4">
      <c r="A12555" t="s">
        <v>47567</v>
      </c>
      <c r="B12555" t="s">
        <v>47568</v>
      </c>
      <c r="D12555" t="str">
        <f t="shared" si="196"/>
        <v>KL0VGYAFIF ANR GY UCDAVIS AFIS NON STUDENT FELLOWSH KL0VGYAFIF</v>
      </c>
    </row>
    <row r="12556" spans="1:4">
      <c r="A12556" t="s">
        <v>47569</v>
      </c>
      <c r="B12556" t="s">
        <v>47570</v>
      </c>
      <c r="D12556" t="str">
        <f t="shared" si="196"/>
        <v>KL0VGYAFIS ANR GY UCDAVIS AFIS NIFA SUBAWARD KL0VGYAFIS</v>
      </c>
    </row>
    <row r="12557" spans="1:4">
      <c r="A12557" t="s">
        <v>47571</v>
      </c>
      <c r="B12557" t="s">
        <v>47572</v>
      </c>
      <c r="D12557" t="str">
        <f t="shared" si="196"/>
        <v>KL0104CF21 20 21 Carryfowrd BUTT COLU SUTY GLENN KL0104CF21</v>
      </c>
    </row>
    <row r="12558" spans="1:4">
      <c r="A12558" t="s">
        <v>47573</v>
      </c>
      <c r="B12558" t="s">
        <v>47574</v>
      </c>
      <c r="D12558" t="str">
        <f t="shared" si="196"/>
        <v>KL0104FS21 20 21 BUTT COLU SUTY GLENN UCCE CalFresh KL0104FS21</v>
      </c>
    </row>
    <row r="12559" spans="1:4">
      <c r="A12559" t="s">
        <v>47575</v>
      </c>
      <c r="B12559" t="s">
        <v>47576</v>
      </c>
      <c r="D12559" t="str">
        <f t="shared" si="196"/>
        <v>KL0234CF21 20 21 Carry forward SACRAM UCCE CalFresh KL0234CF21</v>
      </c>
    </row>
    <row r="12560" spans="1:4">
      <c r="A12560" t="s">
        <v>47577</v>
      </c>
      <c r="B12560" t="s">
        <v>47578</v>
      </c>
      <c r="D12560" t="str">
        <f t="shared" si="196"/>
        <v>KL0234FS21 20 21 SACRAMENTO UCCE CalFresh KL0234FS21</v>
      </c>
    </row>
    <row r="12561" spans="1:4">
      <c r="A12561" t="s">
        <v>47579</v>
      </c>
      <c r="B12561" t="s">
        <v>47580</v>
      </c>
      <c r="D12561" t="str">
        <f t="shared" si="196"/>
        <v>KL0239CF21 20 21 Carry forward SANJ UCCE CalFresh KL0239CF21</v>
      </c>
    </row>
    <row r="12562" spans="1:4">
      <c r="A12562" t="s">
        <v>47581</v>
      </c>
      <c r="B12562" t="s">
        <v>47582</v>
      </c>
      <c r="D12562" t="str">
        <f t="shared" si="196"/>
        <v>KL0239FS21 20 21 SANJ UCCE CalFresh KL0239FS21</v>
      </c>
    </row>
    <row r="12563" spans="1:4">
      <c r="A12563" t="s">
        <v>47583</v>
      </c>
      <c r="B12563" t="s">
        <v>47584</v>
      </c>
      <c r="D12563" t="str">
        <f t="shared" si="196"/>
        <v>KL0257FS21 20 21 YOLO UCCE CalFresh KL0257FS21</v>
      </c>
    </row>
    <row r="12564" spans="1:4">
      <c r="A12564" t="s">
        <v>47585</v>
      </c>
      <c r="B12564" t="s">
        <v>47586</v>
      </c>
      <c r="D12564" t="str">
        <f t="shared" si="196"/>
        <v>KL0331CF21 20 21 Carry forward PLAC NEVA UCCE CalFr KL0331CF21</v>
      </c>
    </row>
    <row r="12565" spans="1:4">
      <c r="A12565" t="s">
        <v>47587</v>
      </c>
      <c r="B12565" t="s">
        <v>47588</v>
      </c>
      <c r="D12565" t="str">
        <f t="shared" si="196"/>
        <v>KL0331FS21 20 21 PLAC NEVA UCCE CalFresh KL0331FS21</v>
      </c>
    </row>
    <row r="12566" spans="1:4">
      <c r="A12566" t="s">
        <v>47589</v>
      </c>
      <c r="B12566" t="s">
        <v>47590</v>
      </c>
      <c r="D12566" t="str">
        <f t="shared" si="196"/>
        <v>KL0345CF21 20 21 Carry Forward SHAS TRIN TEHA Calfr KL0345CF21</v>
      </c>
    </row>
    <row r="12567" spans="1:4">
      <c r="A12567" t="s">
        <v>47591</v>
      </c>
      <c r="B12567" t="s">
        <v>47592</v>
      </c>
      <c r="D12567" t="str">
        <f t="shared" si="196"/>
        <v>KL0345FS21 20 21 SHAS TRIN TEHA UCCE CalFresh KL0345FS21</v>
      </c>
    </row>
    <row r="12568" spans="1:4">
      <c r="A12568" t="s">
        <v>47593</v>
      </c>
      <c r="B12568" t="s">
        <v>47594</v>
      </c>
      <c r="D12568" t="str">
        <f t="shared" si="196"/>
        <v>KL0410CF21 20 21 Carry forward Fresno CFHLUC KL0410CF21</v>
      </c>
    </row>
    <row r="12569" spans="1:4">
      <c r="A12569" t="s">
        <v>47595</v>
      </c>
      <c r="B12569" t="s">
        <v>47596</v>
      </c>
      <c r="D12569" t="str">
        <f t="shared" si="196"/>
        <v>KL0410FS21 20 21 FRES MADE UCCE CalFresh KL0410FS21</v>
      </c>
    </row>
    <row r="12570" spans="1:4">
      <c r="A12570" t="s">
        <v>47597</v>
      </c>
      <c r="B12570" t="s">
        <v>47598</v>
      </c>
      <c r="D12570" t="str">
        <f t="shared" si="196"/>
        <v>KL0415CF21 20 21 KERN UCCE CalFresh CARRYFRD KL0415CF21</v>
      </c>
    </row>
    <row r="12571" spans="1:4">
      <c r="A12571" t="s">
        <v>47599</v>
      </c>
      <c r="B12571" t="s">
        <v>47600</v>
      </c>
      <c r="D12571" t="str">
        <f t="shared" si="196"/>
        <v>KL0415FS21 20 21 KERN UCCE CalFresh KL0415FS21</v>
      </c>
    </row>
    <row r="12572" spans="1:4">
      <c r="A12572" t="s">
        <v>47601</v>
      </c>
      <c r="B12572" t="s">
        <v>47602</v>
      </c>
      <c r="D12572" t="str">
        <f t="shared" si="196"/>
        <v>KL0450FS21 20 21 STAN MERC UCCE CalFresh KL0450FS21</v>
      </c>
    </row>
    <row r="12573" spans="1:4">
      <c r="A12573" t="s">
        <v>47603</v>
      </c>
      <c r="B12573" t="s">
        <v>47604</v>
      </c>
      <c r="D12573" t="str">
        <f t="shared" si="196"/>
        <v>KL0454CF21 20 21 Carry forward Tulare Kings CFHLUC KL0454CF21</v>
      </c>
    </row>
    <row r="12574" spans="1:4">
      <c r="A12574" t="s">
        <v>47605</v>
      </c>
      <c r="B12574" t="s">
        <v>47606</v>
      </c>
      <c r="D12574" t="str">
        <f t="shared" si="196"/>
        <v>KL0454FS21 20 21 TULA KINC UCCE CalFresh KL0454FS21</v>
      </c>
    </row>
    <row r="12575" spans="1:4">
      <c r="A12575" t="s">
        <v>47607</v>
      </c>
      <c r="B12575" t="s">
        <v>47608</v>
      </c>
      <c r="D12575" t="str">
        <f t="shared" si="196"/>
        <v>KL0701CF21 20 21 ALAMEDA UCCE CalFresh CARRYFRD KL0701CF21</v>
      </c>
    </row>
    <row r="12576" spans="1:4">
      <c r="A12576" t="s">
        <v>47609</v>
      </c>
      <c r="B12576" t="s">
        <v>47610</v>
      </c>
      <c r="D12576" t="str">
        <f t="shared" si="196"/>
        <v>KL0701FS21 20 21 ALAM UCCE CalFresh KL0701FS21</v>
      </c>
    </row>
    <row r="12577" spans="1:4">
      <c r="A12577" t="s">
        <v>47611</v>
      </c>
      <c r="B12577" t="s">
        <v>47612</v>
      </c>
      <c r="D12577" t="str">
        <f t="shared" si="196"/>
        <v>KL0707FS21 20 21 CONTRA COSTA UCCE CalFresh KL0707FS21</v>
      </c>
    </row>
    <row r="12578" spans="1:4">
      <c r="A12578" t="s">
        <v>47613</v>
      </c>
      <c r="B12578" t="s">
        <v>47614</v>
      </c>
      <c r="D12578" t="str">
        <f t="shared" si="196"/>
        <v>KL0713CF21 20 21 Carry forward IMPE UCCE CalFresh KL0713CF21</v>
      </c>
    </row>
    <row r="12579" spans="1:4">
      <c r="A12579" t="s">
        <v>47615</v>
      </c>
      <c r="B12579" t="s">
        <v>47616</v>
      </c>
      <c r="D12579" t="str">
        <f t="shared" si="196"/>
        <v>KL0713FS21 20 21 IMPE UCCE CalFresh KL0713FS21</v>
      </c>
    </row>
    <row r="12580" spans="1:4">
      <c r="A12580" t="s">
        <v>47617</v>
      </c>
      <c r="B12580" t="s">
        <v>47618</v>
      </c>
      <c r="D12580" t="str">
        <f t="shared" si="196"/>
        <v>KL0713SF21 20 21 IMPE UCCE CalFresh KL0713SF21</v>
      </c>
    </row>
    <row r="12581" spans="1:4">
      <c r="A12581" t="s">
        <v>47619</v>
      </c>
      <c r="B12581" t="s">
        <v>47620</v>
      </c>
      <c r="D12581" t="str">
        <f t="shared" si="196"/>
        <v>KL0719CF21 20 21 Carry Forward LOSA CalFresh KL0719CF21</v>
      </c>
    </row>
    <row r="12582" spans="1:4">
      <c r="A12582" t="s">
        <v>47621</v>
      </c>
      <c r="B12582" t="s">
        <v>47622</v>
      </c>
      <c r="D12582" t="str">
        <f t="shared" si="196"/>
        <v>KL0719CS21 20 21 Carry Forward LOSA CalFresh KL0719CS21</v>
      </c>
    </row>
    <row r="12583" spans="1:4">
      <c r="A12583" t="s">
        <v>47623</v>
      </c>
      <c r="B12583" t="s">
        <v>47624</v>
      </c>
      <c r="D12583" t="str">
        <f t="shared" si="196"/>
        <v>KL0719FS21 20 21 LOS ANGELES UCCE CalFresh KL0719FS21</v>
      </c>
    </row>
    <row r="12584" spans="1:4">
      <c r="A12584" t="s">
        <v>47625</v>
      </c>
      <c r="B12584" t="s">
        <v>47626</v>
      </c>
      <c r="D12584" t="str">
        <f t="shared" si="196"/>
        <v>KL0733CF21 20 21 RIVERSIDE UCCE CalFresh CARRYFRD KL0733CF21</v>
      </c>
    </row>
    <row r="12585" spans="1:4">
      <c r="A12585" t="s">
        <v>47627</v>
      </c>
      <c r="B12585" t="s">
        <v>47628</v>
      </c>
      <c r="D12585" t="str">
        <f t="shared" si="196"/>
        <v>KL0733FS21 20 21 RIVE UCCE CalFresh KL0733FS21</v>
      </c>
    </row>
    <row r="12586" spans="1:4">
      <c r="A12586" t="s">
        <v>47629</v>
      </c>
      <c r="B12586" t="s">
        <v>47630</v>
      </c>
      <c r="D12586" t="str">
        <f t="shared" si="196"/>
        <v>KL0740CF21 20 21 Carry Forward LUIS SBRB CalFresh KL0740CF21</v>
      </c>
    </row>
    <row r="12587" spans="1:4">
      <c r="A12587" t="s">
        <v>47631</v>
      </c>
      <c r="B12587" t="s">
        <v>47632</v>
      </c>
      <c r="D12587" t="str">
        <f t="shared" si="196"/>
        <v>KL0740FS21 20 21 LUIS SBRB UCCE CalFresh KL0740FS21</v>
      </c>
    </row>
    <row r="12588" spans="1:4">
      <c r="A12588" t="s">
        <v>47633</v>
      </c>
      <c r="B12588" t="s">
        <v>47634</v>
      </c>
      <c r="D12588" t="str">
        <f t="shared" si="196"/>
        <v>KL0743CF21 20 21 SNTC SANM SANF CF Carry Forward KL0743CF21</v>
      </c>
    </row>
    <row r="12589" spans="1:4">
      <c r="A12589" t="s">
        <v>47635</v>
      </c>
      <c r="B12589" t="s">
        <v>47636</v>
      </c>
      <c r="D12589" t="str">
        <f t="shared" si="196"/>
        <v>KL0743FS21 20 21 SNTC SANM SANF UCCE CalFresh KL0743FS21</v>
      </c>
    </row>
    <row r="12590" spans="1:4">
      <c r="A12590" t="s">
        <v>47637</v>
      </c>
      <c r="B12590" t="s">
        <v>47638</v>
      </c>
      <c r="D12590" t="str">
        <f t="shared" si="196"/>
        <v>KL0CNPFS21 20 21 CSNP Amador Cluster UCCE CalFresh KL0CNPFS21</v>
      </c>
    </row>
    <row r="12591" spans="1:4">
      <c r="A12591" t="s">
        <v>47639</v>
      </c>
      <c r="B12591" t="s">
        <v>47640</v>
      </c>
      <c r="D12591" t="str">
        <f t="shared" si="196"/>
        <v>KL0CSNCF21 120 21 Carry forward CSMP Amador Cluster KL0CSNCF21</v>
      </c>
    </row>
    <row r="12592" spans="1:4">
      <c r="A12592" t="s">
        <v>47641</v>
      </c>
      <c r="B12592" t="s">
        <v>47642</v>
      </c>
      <c r="D12592" t="str">
        <f t="shared" si="196"/>
        <v>KL0SC3USDA SPLC USDA NIFA ELDERBERRY KL0SC3USDA</v>
      </c>
    </row>
    <row r="12593" spans="1:4">
      <c r="A12593" t="s">
        <v>47643</v>
      </c>
      <c r="B12593" t="s">
        <v>47644</v>
      </c>
      <c r="D12593" t="str">
        <f t="shared" si="196"/>
        <v>KL0SC3USPS SPLC USDA NIFA ELDERBERRY PARTIC SUPT KL0SC3USPS</v>
      </c>
    </row>
    <row r="12594" spans="1:4">
      <c r="A12594" t="s">
        <v>47645</v>
      </c>
      <c r="B12594" t="s">
        <v>47646</v>
      </c>
      <c r="D12594" t="str">
        <f t="shared" si="196"/>
        <v>KL0MURNIFA Developing suppressive crop rotations KL0MURNIFA</v>
      </c>
    </row>
    <row r="12595" spans="1:4">
      <c r="A12595" t="s">
        <v>47647</v>
      </c>
      <c r="B12595" t="s">
        <v>47648</v>
      </c>
      <c r="D12595" t="str">
        <f t="shared" si="196"/>
        <v>KL0737TAS1 20 21 Technical Advisor Support for Soli KL0737TAS1</v>
      </c>
    </row>
    <row r="12596" spans="1:4">
      <c r="A12596" t="s">
        <v>47649</v>
      </c>
      <c r="B12596" t="s">
        <v>47650</v>
      </c>
      <c r="D12596" t="str">
        <f t="shared" si="196"/>
        <v>KL06KK5956 IR4 Crop Pest Protection Projects CDFA KL06KK5956</v>
      </c>
    </row>
    <row r="12597" spans="1:4">
      <c r="A12597" t="s">
        <v>47651</v>
      </c>
      <c r="B12597" t="s">
        <v>47652</v>
      </c>
      <c r="D12597" t="str">
        <f t="shared" si="196"/>
        <v>KL0349MSB2 22 23 Monitoring Brown Marm Stink Bug KL0349MSB2</v>
      </c>
    </row>
    <row r="12598" spans="1:4">
      <c r="A12598" t="s">
        <v>47653</v>
      </c>
      <c r="B12598" t="s">
        <v>47654</v>
      </c>
      <c r="D12598" t="str">
        <f t="shared" si="196"/>
        <v>KL0NPIPF05 NPI Ritchie Packard WIC KL0NPIPF05</v>
      </c>
    </row>
    <row r="12599" spans="1:4">
      <c r="A12599" t="s">
        <v>47655</v>
      </c>
      <c r="B12599" t="s">
        <v>47656</v>
      </c>
      <c r="D12599" t="str">
        <f t="shared" si="196"/>
        <v>KL0741PUF0 22 23 USDA Post fire Urban Forestry KL0741PUF0</v>
      </c>
    </row>
    <row r="12600" spans="1:4">
      <c r="A12600" t="s">
        <v>47657</v>
      </c>
      <c r="B12600" t="s">
        <v>47658</v>
      </c>
      <c r="D12600" t="str">
        <f t="shared" si="196"/>
        <v>KL0713IIDC 2123 2021 IDD Closing Local Entity Grant KL0713IIDC</v>
      </c>
    </row>
    <row r="12601" spans="1:4">
      <c r="A12601" t="s">
        <v>47659</v>
      </c>
      <c r="B12601" t="s">
        <v>47660</v>
      </c>
      <c r="D12601" t="str">
        <f t="shared" si="196"/>
        <v>KL0730PMF1 22 23 Pest Mngmnt improving rodent mngmt KL0730PMF1</v>
      </c>
    </row>
    <row r="12602" spans="1:4">
      <c r="A12602" t="s">
        <v>47661</v>
      </c>
      <c r="B12602" t="s">
        <v>47662</v>
      </c>
      <c r="D12602" t="str">
        <f t="shared" si="196"/>
        <v>KL0328OEIP 22 23 Outreach ED Improving of Pest KL0328OEIP</v>
      </c>
    </row>
    <row r="12603" spans="1:4">
      <c r="A12603" t="s">
        <v>47663</v>
      </c>
      <c r="B12603" t="s">
        <v>47664</v>
      </c>
      <c r="D12603" t="str">
        <f t="shared" si="196"/>
        <v>KL0415BSA2 22 24 Band Steam App for Weed Disease Co KL0415BSA2</v>
      </c>
    </row>
    <row r="12604" spans="1:4">
      <c r="A12604" t="s">
        <v>47665</v>
      </c>
      <c r="B12604" t="s">
        <v>47666</v>
      </c>
      <c r="D12604" t="str">
        <f t="shared" si="196"/>
        <v>KL0151DVCC 22 24 USDA build CC decision suprt tools KL0151DVCC</v>
      </c>
    </row>
    <row r="12605" spans="1:4">
      <c r="A12605" t="s">
        <v>47667</v>
      </c>
      <c r="B12605" t="s">
        <v>47668</v>
      </c>
      <c r="D12605" t="str">
        <f t="shared" si="196"/>
        <v>KL05P27F98 IPM Guatam CRB USDA TASC 22 20 KL05P27F98</v>
      </c>
    </row>
    <row r="12606" spans="1:4">
      <c r="A12606" t="s">
        <v>47669</v>
      </c>
      <c r="B12606" t="s">
        <v>47670</v>
      </c>
      <c r="D12606" t="str">
        <f t="shared" si="196"/>
        <v>KL0BOCCCMP UCCE Capitol Corridor MCP Admin Fee KL0BOCCCMP</v>
      </c>
    </row>
    <row r="12607" spans="1:4">
      <c r="A12607" t="s">
        <v>47671</v>
      </c>
      <c r="B12607" t="s">
        <v>47672</v>
      </c>
      <c r="D12607" t="str">
        <f t="shared" si="196"/>
        <v>KL0CPCRMCP UCCE Capitol Corridor MCP KL0CPCRMCP</v>
      </c>
    </row>
    <row r="12608" spans="1:4">
      <c r="A12608" t="s">
        <v>47673</v>
      </c>
      <c r="B12608" t="s">
        <v>47674</v>
      </c>
      <c r="D12608" t="str">
        <f t="shared" si="196"/>
        <v>KL0MCPCPCR UCCE Capitol Corridor MCP Admin Fee KL0MCPCPCR</v>
      </c>
    </row>
    <row r="12609" spans="1:4">
      <c r="A12609" t="s">
        <v>47675</v>
      </c>
      <c r="B12609" t="s">
        <v>47676</v>
      </c>
      <c r="D12609" t="str">
        <f t="shared" si="196"/>
        <v>KL0OCGCCMP UCCE Capitol Corridor MCP Admin Fee KL0OCGCCMP</v>
      </c>
    </row>
    <row r="12610" spans="1:4">
      <c r="A12610" t="s">
        <v>47677</v>
      </c>
      <c r="B12610" t="s">
        <v>47678</v>
      </c>
      <c r="D12610" t="str">
        <f t="shared" si="196"/>
        <v>KL0SHRCCMP UCCE Capitol Corridor MCP Admin Fee KL0SHRCCMP</v>
      </c>
    </row>
    <row r="12611" spans="1:4">
      <c r="A12611" t="s">
        <v>47679</v>
      </c>
      <c r="B12611" t="s">
        <v>47680</v>
      </c>
      <c r="D12611" t="str">
        <f t="shared" ref="D12611:D12674" si="197">A12611&amp;" "&amp;B12611</f>
        <v>KL0SPU8196 STAFF PERSONNEL MCP ACTIVITY KL0SPU8196</v>
      </c>
    </row>
    <row r="12612" spans="1:4">
      <c r="A12612" t="s">
        <v>47681</v>
      </c>
      <c r="B12612" t="s">
        <v>47682</v>
      </c>
      <c r="D12612" t="str">
        <f t="shared" si="197"/>
        <v>KL0756CTY2 15 25 UCCE Ventura County Support KL0756CTY2</v>
      </c>
    </row>
    <row r="12613" spans="1:4">
      <c r="A12613" t="s">
        <v>47683</v>
      </c>
      <c r="B12613" t="s">
        <v>47684</v>
      </c>
      <c r="D12613" t="str">
        <f t="shared" si="197"/>
        <v>KL0756CTYV 14 16 UCCE Ventura County Support KL0756CTYV</v>
      </c>
    </row>
    <row r="12614" spans="1:4">
      <c r="A12614" t="s">
        <v>47685</v>
      </c>
      <c r="B12614" t="s">
        <v>47686</v>
      </c>
      <c r="D12614" t="str">
        <f t="shared" si="197"/>
        <v>KL0737GRAG 17 21 SD Cnty Healthy Garden Healthy Hom KL0737GRAG</v>
      </c>
    </row>
    <row r="12615" spans="1:4">
      <c r="A12615" t="s">
        <v>47687</v>
      </c>
      <c r="B12615" t="s">
        <v>47688</v>
      </c>
      <c r="D12615" t="str">
        <f t="shared" si="197"/>
        <v>KL0NPIPH13 NPI WOODWARD LOPEZ CDPH NEOP FFY 2021 KL0NPIPH13</v>
      </c>
    </row>
    <row r="12616" spans="1:4">
      <c r="A12616" t="s">
        <v>47689</v>
      </c>
      <c r="B12616" t="s">
        <v>47690</v>
      </c>
      <c r="D12616" t="str">
        <f t="shared" si="197"/>
        <v>KL0NPIPH14 NPI WOODWARD LOPEZ CDPH NEOP SPACE 2021 KL0NPIPH14</v>
      </c>
    </row>
    <row r="12617" spans="1:4">
      <c r="A12617" t="s">
        <v>47691</v>
      </c>
      <c r="B12617" t="s">
        <v>47692</v>
      </c>
      <c r="D12617" t="str">
        <f t="shared" si="197"/>
        <v>KL0NPIPH17 NPI WOODWARD LOPEZ CDPH NEOP FFY 2021 KL0NPIPH17</v>
      </c>
    </row>
    <row r="12618" spans="1:4">
      <c r="A12618" t="s">
        <v>47693</v>
      </c>
      <c r="B12618" t="s">
        <v>47694</v>
      </c>
      <c r="D12618" t="str">
        <f t="shared" si="197"/>
        <v>KL0NPIPH18 NPI WOODWARD LOPEZ CDPH NEOP SPACE 2021 KL0NPIPH18</v>
      </c>
    </row>
    <row r="12619" spans="1:4">
      <c r="A12619" t="s">
        <v>47695</v>
      </c>
      <c r="B12619" t="s">
        <v>47696</v>
      </c>
      <c r="D12619" t="str">
        <f t="shared" si="197"/>
        <v>KL0NPIPH19 NPI WOODWARD LOPEZ CDPH CFHL FFY21 CARRY KL0NPIPH19</v>
      </c>
    </row>
    <row r="12620" spans="1:4">
      <c r="A12620" t="s">
        <v>47697</v>
      </c>
      <c r="B12620" t="s">
        <v>47698</v>
      </c>
      <c r="D12620" t="str">
        <f t="shared" si="197"/>
        <v>KL0NPIPH20 NPI WOODWARD LOPEZ CDPH CFHL FFY 2022 KL0NPIPH20</v>
      </c>
    </row>
    <row r="12621" spans="1:4">
      <c r="A12621" t="s">
        <v>47699</v>
      </c>
      <c r="B12621" t="s">
        <v>47700</v>
      </c>
      <c r="D12621" t="str">
        <f t="shared" si="197"/>
        <v>KL0NPIPH21 NPI WOODWARD LOPEZ CDPH CFHL FFY22 carry KL0NPIPH21</v>
      </c>
    </row>
    <row r="12622" spans="1:4">
      <c r="A12622" t="s">
        <v>47701</v>
      </c>
      <c r="B12622" t="s">
        <v>47702</v>
      </c>
      <c r="D12622" t="str">
        <f t="shared" si="197"/>
        <v>KL0NPIPH22 NPI WOODWARD LOPEZ CDPH CFHL FFY 2023 KL0NPIPH22</v>
      </c>
    </row>
    <row r="12623" spans="1:4">
      <c r="A12623" t="s">
        <v>47703</v>
      </c>
      <c r="B12623" t="s">
        <v>47704</v>
      </c>
      <c r="D12623" t="str">
        <f t="shared" si="197"/>
        <v>KL0V619CUR Smith UMN Curriculum Development KL0V619CUR</v>
      </c>
    </row>
    <row r="12624" spans="1:4">
      <c r="A12624" t="s">
        <v>47705</v>
      </c>
      <c r="B12624" t="s">
        <v>47706</v>
      </c>
      <c r="D12624" t="str">
        <f t="shared" si="197"/>
        <v>KL0415J4H2 22 23 Kern HSD Juntos 4H Program KL0415J4H2</v>
      </c>
    </row>
    <row r="12625" spans="1:4">
      <c r="A12625" t="s">
        <v>47707</v>
      </c>
      <c r="B12625" t="s">
        <v>47708</v>
      </c>
      <c r="D12625" t="str">
        <f t="shared" si="197"/>
        <v>KL06WS5987 CSU FRESNO CASSEL SHARMA HUTMACHER KL06WS5987</v>
      </c>
    </row>
    <row r="12626" spans="1:4">
      <c r="A12626" t="s">
        <v>47709</v>
      </c>
      <c r="B12626" t="s">
        <v>47710</v>
      </c>
      <c r="D12626" t="str">
        <f t="shared" si="197"/>
        <v>KL0730IRRR 22 24 Investigating Roof Rat Resistance KL0730IRRR</v>
      </c>
    </row>
    <row r="12627" spans="1:4">
      <c r="A12627" t="s">
        <v>47711</v>
      </c>
      <c r="B12627" t="s">
        <v>47712</v>
      </c>
      <c r="D12627" t="str">
        <f t="shared" si="197"/>
        <v>KL0701BMC0 22 24 CDPR Biting Mites in CA Homes Strc KL0701BMC0</v>
      </c>
    </row>
    <row r="12628" spans="1:4">
      <c r="A12628" t="s">
        <v>47713</v>
      </c>
      <c r="B12628" t="s">
        <v>47714</v>
      </c>
      <c r="D12628" t="str">
        <f t="shared" si="197"/>
        <v>KL0415SAM1 20 21 OSU Systems Appr for Managing Bac KL0415SAM1</v>
      </c>
    </row>
    <row r="12629" spans="1:4">
      <c r="A12629" t="s">
        <v>47715</v>
      </c>
      <c r="B12629" t="s">
        <v>47716</v>
      </c>
      <c r="D12629" t="str">
        <f t="shared" si="197"/>
        <v>KL0309CFSC 20 22 California Fire Science Consortium KL0309CFSC</v>
      </c>
    </row>
    <row r="12630" spans="1:4">
      <c r="A12630" t="s">
        <v>47717</v>
      </c>
      <c r="B12630" t="s">
        <v>47718</v>
      </c>
      <c r="D12630" t="str">
        <f t="shared" si="197"/>
        <v>KL0309CSF1 20 24 California Fire Science Consortium KL0309CSF1</v>
      </c>
    </row>
    <row r="12631" spans="1:4">
      <c r="A12631" t="s">
        <v>47719</v>
      </c>
      <c r="B12631" t="s">
        <v>47720</v>
      </c>
      <c r="D12631" t="str">
        <f t="shared" si="197"/>
        <v>KL0312CFSC 20 22 California Fire Science Consortium KL0312CFSC</v>
      </c>
    </row>
    <row r="12632" spans="1:4">
      <c r="A12632" t="s">
        <v>47721</v>
      </c>
      <c r="B12632" t="s">
        <v>47722</v>
      </c>
      <c r="D12632" t="str">
        <f t="shared" si="197"/>
        <v>KL0312CSF1 20 24 California Fire Science Consortium KL0312CSF1</v>
      </c>
    </row>
    <row r="12633" spans="1:4">
      <c r="A12633" t="s">
        <v>47723</v>
      </c>
      <c r="B12633" t="s">
        <v>47724</v>
      </c>
      <c r="D12633" t="str">
        <f t="shared" si="197"/>
        <v>KL0701DIT1 20 22 DPR Dev of Interactive Training KL0701DIT1</v>
      </c>
    </row>
    <row r="12634" spans="1:4">
      <c r="A12634" t="s">
        <v>47725</v>
      </c>
      <c r="B12634" t="s">
        <v>47726</v>
      </c>
      <c r="D12634" t="str">
        <f t="shared" si="197"/>
        <v>KL0SBMSUCC BRODT MONTANA STATE UN WSARE COV CROPS KL0SBMSUCC</v>
      </c>
    </row>
    <row r="12635" spans="1:4">
      <c r="A12635" t="s">
        <v>47727</v>
      </c>
      <c r="B12635" t="s">
        <v>47728</v>
      </c>
      <c r="D12635" t="str">
        <f t="shared" si="197"/>
        <v>KL0MRTUCSB MORITZ Restoration Doug Fir UCSB Grant KL0MRTUCSB</v>
      </c>
    </row>
    <row r="12636" spans="1:4">
      <c r="A12636" t="s">
        <v>47729</v>
      </c>
      <c r="B12636" t="s">
        <v>47730</v>
      </c>
      <c r="D12636" t="str">
        <f t="shared" si="197"/>
        <v>KL0ATFMPP1 AGTR ANR USDA FMPP AGTOURISM KL0ATFMPP1</v>
      </c>
    </row>
    <row r="12637" spans="1:4">
      <c r="A12637" t="s">
        <v>47731</v>
      </c>
      <c r="B12637" t="s">
        <v>47732</v>
      </c>
      <c r="D12637" t="str">
        <f t="shared" si="197"/>
        <v>KL0347CSA4 CSA 22 23 County Support for 4H Position KL0347CSA4</v>
      </c>
    </row>
    <row r="12638" spans="1:4">
      <c r="A12638" t="s">
        <v>47733</v>
      </c>
      <c r="B12638" t="s">
        <v>47734</v>
      </c>
      <c r="D12638" t="str">
        <f t="shared" si="197"/>
        <v>KL0332CSA3 22 23 CSA Plumas Cty 4H Prgm Coordinator KL0332CSA3</v>
      </c>
    </row>
    <row r="12639" spans="1:4">
      <c r="A12639" t="s">
        <v>47735</v>
      </c>
      <c r="B12639" t="s">
        <v>47736</v>
      </c>
      <c r="D12639" t="str">
        <f t="shared" si="197"/>
        <v>KL0741SVCF 22 23 SVCF Elkus Ranch Environ Sci Ed KL0741SVCF</v>
      </c>
    </row>
    <row r="12640" spans="1:4">
      <c r="A12640" t="s">
        <v>47737</v>
      </c>
      <c r="B12640" t="s">
        <v>47738</v>
      </c>
      <c r="D12640" t="str">
        <f t="shared" si="197"/>
        <v>KL0741WDF0 22 BGC Wood Decay Fungi Traning Progrm KL0741WDF0</v>
      </c>
    </row>
    <row r="12641" spans="1:4">
      <c r="A12641" t="s">
        <v>47739</v>
      </c>
      <c r="B12641" t="s">
        <v>47740</v>
      </c>
      <c r="D12641" t="str">
        <f t="shared" si="197"/>
        <v>KL0416ANP1 22 23 CPRB Asses Nitrogen Uptake Pistach KL0416ANP1</v>
      </c>
    </row>
    <row r="12642" spans="1:4">
      <c r="A12642" t="s">
        <v>47741</v>
      </c>
      <c r="B12642" t="s">
        <v>47742</v>
      </c>
      <c r="D12642" t="str">
        <f t="shared" si="197"/>
        <v>KL0CNP5711 State of CA Nat Resources Agency KL0CNP5711</v>
      </c>
    </row>
    <row r="12643" spans="1:4">
      <c r="A12643" t="s">
        <v>47743</v>
      </c>
      <c r="B12643" t="s">
        <v>47744</v>
      </c>
      <c r="D12643" t="str">
        <f t="shared" si="197"/>
        <v>KL0415AFN0 22 27 USDA Alt Fumigants Nematode Carrot KL0415AFN0</v>
      </c>
    </row>
    <row r="12644" spans="1:4">
      <c r="A12644" t="s">
        <v>47745</v>
      </c>
      <c r="B12644" t="s">
        <v>47746</v>
      </c>
      <c r="D12644" t="str">
        <f t="shared" si="197"/>
        <v>KL0MMS5211 UCM SAFEEQ INTELLIGENT HYDRO INFO SYSTEM KL0MMS5211</v>
      </c>
    </row>
    <row r="12645" spans="1:4">
      <c r="A12645" t="s">
        <v>47747</v>
      </c>
      <c r="B12645" t="s">
        <v>47748</v>
      </c>
      <c r="D12645" t="str">
        <f t="shared" si="197"/>
        <v>KL0MMS521S UCM SAFEEQ INTELLIGENT HYDRO INFO SYSTEM KL0MMS521S</v>
      </c>
    </row>
    <row r="12646" spans="1:4">
      <c r="A12646" t="s">
        <v>47749</v>
      </c>
      <c r="B12646" t="s">
        <v>47750</v>
      </c>
      <c r="D12646" t="str">
        <f t="shared" si="197"/>
        <v>KL0OAI5867 OAI Scaling Up NIFA UCSC KL0OAI5867</v>
      </c>
    </row>
    <row r="12647" spans="1:4">
      <c r="A12647" t="s">
        <v>47751</v>
      </c>
      <c r="B12647" t="s">
        <v>47752</v>
      </c>
      <c r="D12647" t="str">
        <f t="shared" si="197"/>
        <v>KL0450IAIC 22 24 Integral Artificial Intelligence KL0450IAIC</v>
      </c>
    </row>
    <row r="12648" spans="1:4">
      <c r="A12648" t="s">
        <v>47753</v>
      </c>
      <c r="B12648" t="s">
        <v>47754</v>
      </c>
      <c r="D12648" t="str">
        <f t="shared" si="197"/>
        <v>KL0NPIFA08 NPI Gosilner CDFA SC CA KL0NPIFA08</v>
      </c>
    </row>
    <row r="12649" spans="1:4">
      <c r="A12649" t="s">
        <v>47755</v>
      </c>
      <c r="B12649" t="s">
        <v>47756</v>
      </c>
      <c r="D12649" t="str">
        <f t="shared" si="197"/>
        <v>KL0239AISF 20 23 App of Compost to Alfalfa to Impro KL0239AISF</v>
      </c>
    </row>
    <row r="12650" spans="1:4">
      <c r="A12650" t="s">
        <v>47757</v>
      </c>
      <c r="B12650" t="s">
        <v>47758</v>
      </c>
      <c r="D12650" t="str">
        <f t="shared" si="197"/>
        <v>KL0BFI11HR WP BFI SCHMIDT FAMILY FOUND 11TH HOUR KL0BFI11HR</v>
      </c>
    </row>
    <row r="12651" spans="1:4">
      <c r="A12651" t="s">
        <v>47759</v>
      </c>
      <c r="B12651" t="s">
        <v>47760</v>
      </c>
      <c r="D12651" t="str">
        <f t="shared" si="197"/>
        <v>KL0151EWC1 20 23 CDFA Eval of Winter Crop Species KL0151EWC1</v>
      </c>
    </row>
    <row r="12652" spans="1:4">
      <c r="A12652" t="s">
        <v>47761</v>
      </c>
      <c r="B12652" t="s">
        <v>47762</v>
      </c>
      <c r="D12652" t="str">
        <f t="shared" si="197"/>
        <v>KL06HHHDGR HEALTHY SOIL HEDGEROW PROJECT KL06HHHDGR</v>
      </c>
    </row>
    <row r="12653" spans="1:4">
      <c r="A12653" t="s">
        <v>47763</v>
      </c>
      <c r="B12653" t="s">
        <v>47764</v>
      </c>
      <c r="D12653" t="str">
        <f t="shared" si="197"/>
        <v>KL0SC1UMIN SPLC UNIV OF MINN USDA NIFA KERNZA KL0SC1UMIN</v>
      </c>
    </row>
    <row r="12654" spans="1:4">
      <c r="A12654" t="s">
        <v>47765</v>
      </c>
      <c r="B12654" t="s">
        <v>47766</v>
      </c>
      <c r="D12654" t="str">
        <f t="shared" si="197"/>
        <v>KL0NPIPH15 NPI Strochlic UC Merced Farmworker KL0NPIPH15</v>
      </c>
    </row>
    <row r="12655" spans="1:4">
      <c r="A12655" t="s">
        <v>47767</v>
      </c>
      <c r="B12655" t="s">
        <v>47768</v>
      </c>
      <c r="D12655" t="str">
        <f t="shared" si="197"/>
        <v>KL0NPIPH16 NPI Strochlic UC Merced Farmworker sp KL0NPIPH16</v>
      </c>
    </row>
    <row r="12656" spans="1:4">
      <c r="A12656" t="s">
        <v>47769</v>
      </c>
      <c r="B12656" t="s">
        <v>47770</v>
      </c>
      <c r="D12656" t="str">
        <f t="shared" si="197"/>
        <v>KL0MMSUCM1 UCM SAFEEQ BALES FRENCH MEADOW RESTOR KL0MMSUCM1</v>
      </c>
    </row>
    <row r="12657" spans="1:4">
      <c r="A12657" t="s">
        <v>47771</v>
      </c>
      <c r="B12657" t="s">
        <v>47772</v>
      </c>
      <c r="D12657" t="str">
        <f t="shared" si="197"/>
        <v>KL0314CSA3 22 23 CSA Inyo county support UCCE 4H KL0314CSA3</v>
      </c>
    </row>
    <row r="12658" spans="1:4">
      <c r="A12658" t="s">
        <v>47773</v>
      </c>
      <c r="B12658" t="s">
        <v>47774</v>
      </c>
      <c r="D12658" t="str">
        <f t="shared" si="197"/>
        <v>KL0151DGA1 22 SHF Develop Gardning Ag Nutr Progr KL0151DGA1</v>
      </c>
    </row>
    <row r="12659" spans="1:4">
      <c r="A12659" t="s">
        <v>47775</v>
      </c>
      <c r="B12659" t="s">
        <v>47776</v>
      </c>
      <c r="D12659" t="str">
        <f t="shared" si="197"/>
        <v>KL0151CAF1 22 23 Ca Alfalfa Forage Research Found KL0151CAF1</v>
      </c>
    </row>
    <row r="12660" spans="1:4">
      <c r="A12660" t="s">
        <v>47777</v>
      </c>
      <c r="B12660" t="s">
        <v>47778</v>
      </c>
      <c r="D12660" t="str">
        <f t="shared" si="197"/>
        <v>KL0234SCS0 22 23 Sac City USD Science Literacy Pro KL0234SCS0</v>
      </c>
    </row>
    <row r="12661" spans="1:4">
      <c r="A12661" t="s">
        <v>47779</v>
      </c>
      <c r="B12661" t="s">
        <v>47780</v>
      </c>
      <c r="D12661" t="str">
        <f t="shared" si="197"/>
        <v>KL0151FITA 22 26 Forestry Institute for Teachers KL0151FITA</v>
      </c>
    </row>
    <row r="12662" spans="1:4">
      <c r="A12662" t="s">
        <v>47781</v>
      </c>
      <c r="B12662" t="s">
        <v>47782</v>
      </c>
      <c r="D12662" t="str">
        <f t="shared" si="197"/>
        <v>KL0415MOU1 15 25 Kern Cnty Vehicle MOU KL0415MOU1</v>
      </c>
    </row>
    <row r="12663" spans="1:4">
      <c r="A12663" t="s">
        <v>47783</v>
      </c>
      <c r="B12663" t="s">
        <v>47784</v>
      </c>
      <c r="D12663" t="str">
        <f t="shared" si="197"/>
        <v>KL0415MOU2 21 22 County 4H Support KL0415MOU2</v>
      </c>
    </row>
    <row r="12664" spans="1:4">
      <c r="A12664" t="s">
        <v>47785</v>
      </c>
      <c r="B12664" t="s">
        <v>47786</v>
      </c>
      <c r="D12664" t="str">
        <f t="shared" si="197"/>
        <v>KL0104TIW1 18 22 UCR USDA NIFA Tools Imprv Walnut R KL0104TIW1</v>
      </c>
    </row>
    <row r="12665" spans="1:4">
      <c r="A12665" t="s">
        <v>47787</v>
      </c>
      <c r="B12665" t="s">
        <v>47788</v>
      </c>
      <c r="D12665" t="str">
        <f t="shared" si="197"/>
        <v>KL0151TIW1 18 22 UCR USDA NIFA Tools Imprv Walnut R KL0151TIW1</v>
      </c>
    </row>
    <row r="12666" spans="1:4">
      <c r="A12666" t="s">
        <v>47789</v>
      </c>
      <c r="B12666" t="s">
        <v>47790</v>
      </c>
      <c r="D12666" t="str">
        <f t="shared" si="197"/>
        <v>KL0257TIW1 20 22 UCR USDA NIFA Tools Imprv Walnut R KL0257TIW1</v>
      </c>
    </row>
    <row r="12667" spans="1:4">
      <c r="A12667" t="s">
        <v>47791</v>
      </c>
      <c r="B12667" t="s">
        <v>47792</v>
      </c>
      <c r="D12667" t="str">
        <f t="shared" si="197"/>
        <v>KL0317TIW1 18 22 UCR USDA NIFA Tools Imprv Walnut R KL0317TIW1</v>
      </c>
    </row>
    <row r="12668" spans="1:4">
      <c r="A12668" t="s">
        <v>47793</v>
      </c>
      <c r="B12668" t="s">
        <v>47794</v>
      </c>
      <c r="D12668" t="str">
        <f t="shared" si="197"/>
        <v>KL0454TIW1 20 22 UCR USDA NIFA Tools Imprv Walnut R KL0454TIW1</v>
      </c>
    </row>
    <row r="12669" spans="1:4">
      <c r="A12669" t="s">
        <v>47795</v>
      </c>
      <c r="B12669" t="s">
        <v>47796</v>
      </c>
      <c r="D12669" t="str">
        <f t="shared" si="197"/>
        <v>KL0727ISNM 20 23 CDFA Integrated Sustainable Ni Man KL0727ISNM</v>
      </c>
    </row>
    <row r="12670" spans="1:4">
      <c r="A12670" t="s">
        <v>47797</v>
      </c>
      <c r="B12670" t="s">
        <v>47798</v>
      </c>
      <c r="D12670" t="str">
        <f t="shared" si="197"/>
        <v>KL0318BVW1 20 22 Big Valley GSP Water Meas Enhanc KL0318BVW1</v>
      </c>
    </row>
    <row r="12671" spans="1:4">
      <c r="A12671" t="s">
        <v>47799</v>
      </c>
      <c r="B12671" t="s">
        <v>47800</v>
      </c>
      <c r="D12671" t="str">
        <f t="shared" si="197"/>
        <v>KL0325BVW1 20 22 Big Valley GSP Water Meas Enhanc KL0325BVW1</v>
      </c>
    </row>
    <row r="12672" spans="1:4">
      <c r="A12672" t="s">
        <v>47801</v>
      </c>
      <c r="B12672" t="s">
        <v>47802</v>
      </c>
      <c r="D12672" t="str">
        <f t="shared" si="197"/>
        <v>KL0312BCFA 20 24 Building Community Fire Adaptation KL0312BCFA</v>
      </c>
    </row>
    <row r="12673" spans="1:4">
      <c r="A12673" t="s">
        <v>47803</v>
      </c>
      <c r="B12673" t="s">
        <v>47804</v>
      </c>
      <c r="D12673" t="str">
        <f t="shared" si="197"/>
        <v>KL0257ERI0 19 22 IRC Expanded Refugee and Immigrant KL0257ERI0</v>
      </c>
    </row>
    <row r="12674" spans="1:4">
      <c r="A12674" t="s">
        <v>47805</v>
      </c>
      <c r="B12674" t="s">
        <v>47806</v>
      </c>
      <c r="D12674" t="str">
        <f t="shared" si="197"/>
        <v>KL0415NWEC 20 23 Nitrogen Water Use in CA Carrot Pr KL0415NWEC</v>
      </c>
    </row>
    <row r="12675" spans="1:4">
      <c r="A12675" t="s">
        <v>47807</v>
      </c>
      <c r="B12675" t="s">
        <v>47808</v>
      </c>
      <c r="D12675" t="str">
        <f t="shared" ref="D12675:D12738" si="198">A12675&amp;" "&amp;B12675</f>
        <v>KL0713NWEC 21 23 Nitrogen Water Use in CA Carrot Pr KL0713NWEC</v>
      </c>
    </row>
    <row r="12676" spans="1:4">
      <c r="A12676" t="s">
        <v>47809</v>
      </c>
      <c r="B12676" t="s">
        <v>47810</v>
      </c>
      <c r="D12676" t="str">
        <f t="shared" si="198"/>
        <v>KL0740RPD1 21 22 CDFA Research Pest Detection Effic KL0740RPD1</v>
      </c>
    </row>
    <row r="12677" spans="1:4">
      <c r="A12677" t="s">
        <v>47811</v>
      </c>
      <c r="B12677" t="s">
        <v>47812</v>
      </c>
      <c r="D12677" t="str">
        <f t="shared" si="198"/>
        <v>KL0MG31D94 Research Pest Detection Efficiencies KL0MG31D94</v>
      </c>
    </row>
    <row r="12678" spans="1:4">
      <c r="A12678" t="s">
        <v>47813</v>
      </c>
      <c r="B12678" t="s">
        <v>47814</v>
      </c>
      <c r="D12678" t="str">
        <f t="shared" si="198"/>
        <v>KL0323GRDS 22 23 Grapevine Rootstock drought Suscep KL0323GRDS</v>
      </c>
    </row>
    <row r="12679" spans="1:4">
      <c r="A12679" t="s">
        <v>47815</v>
      </c>
      <c r="B12679" t="s">
        <v>47816</v>
      </c>
      <c r="D12679" t="str">
        <f t="shared" si="198"/>
        <v>KL0349ELDP 22 22 Empowering Livestock and Dairy KL0349ELDP</v>
      </c>
    </row>
    <row r="12680" spans="1:4">
      <c r="A12680" t="s">
        <v>47817</v>
      </c>
      <c r="B12680" t="s">
        <v>47818</v>
      </c>
      <c r="D12680" t="str">
        <f t="shared" si="198"/>
        <v>KL0239MMWB 23 25 Micrometeorological Measurements KL0239MMWB</v>
      </c>
    </row>
    <row r="12681" spans="1:4">
      <c r="A12681" t="s">
        <v>47819</v>
      </c>
      <c r="B12681" t="s">
        <v>47820</v>
      </c>
      <c r="D12681" t="str">
        <f t="shared" si="198"/>
        <v>KL0257DBM0 22 23 Breeding Mgmt Sol to Prvnt Loss KL0257DBM0</v>
      </c>
    </row>
    <row r="12682" spans="1:4">
      <c r="A12682" t="s">
        <v>47821</v>
      </c>
      <c r="B12682" t="s">
        <v>47822</v>
      </c>
      <c r="D12682" t="str">
        <f t="shared" si="198"/>
        <v>KL0756DTS1 22 26 Disease Threats in Strawberries KL0756DTS1</v>
      </c>
    </row>
    <row r="12683" spans="1:4">
      <c r="A12683" t="s">
        <v>47823</v>
      </c>
      <c r="B12683" t="s">
        <v>47824</v>
      </c>
      <c r="D12683" t="str">
        <f t="shared" si="198"/>
        <v>KL0104FR23 22 23 BUTT COLU SUTY GLENN UCCE CalFresh KL0104FR23</v>
      </c>
    </row>
    <row r="12684" spans="1:4">
      <c r="A12684" t="s">
        <v>47825</v>
      </c>
      <c r="B12684" t="s">
        <v>47826</v>
      </c>
      <c r="D12684" t="str">
        <f t="shared" si="198"/>
        <v>KL0234FS23 22 23 SACRAMENTO UCCE CalFresh KL0234FS23</v>
      </c>
    </row>
    <row r="12685" spans="1:4">
      <c r="A12685" t="s">
        <v>47827</v>
      </c>
      <c r="B12685" t="s">
        <v>47828</v>
      </c>
      <c r="D12685" t="str">
        <f t="shared" si="198"/>
        <v>KL0239FS23 22 23 SAN JOAQUIN UCCE CalFresh KL0239FS23</v>
      </c>
    </row>
    <row r="12686" spans="1:4">
      <c r="A12686" t="s">
        <v>47829</v>
      </c>
      <c r="B12686" t="s">
        <v>47830</v>
      </c>
      <c r="D12686" t="str">
        <f t="shared" si="198"/>
        <v>KL0257FS23 22 23 YOLO UCCE CalFresh KL0257FS23</v>
      </c>
    </row>
    <row r="12687" spans="1:4">
      <c r="A12687" t="s">
        <v>47831</v>
      </c>
      <c r="B12687" t="s">
        <v>47832</v>
      </c>
      <c r="D12687" t="str">
        <f t="shared" si="198"/>
        <v>KL0331FS23 22 23 PLACER NEVA UCCE CalFresh KL0331FS23</v>
      </c>
    </row>
    <row r="12688" spans="1:4">
      <c r="A12688" t="s">
        <v>47833</v>
      </c>
      <c r="B12688" t="s">
        <v>47834</v>
      </c>
      <c r="D12688" t="str">
        <f t="shared" si="198"/>
        <v>KL0345FS23 22 23 SHAS TRIN TEHA UCCE CalFresh KL0345FS23</v>
      </c>
    </row>
    <row r="12689" spans="1:4">
      <c r="A12689" t="s">
        <v>47835</v>
      </c>
      <c r="B12689" t="s">
        <v>47836</v>
      </c>
      <c r="D12689" t="str">
        <f t="shared" si="198"/>
        <v>KL0410FS23 22 23 FRES MADERA UCCE CalFresh KL0410FS23</v>
      </c>
    </row>
    <row r="12690" spans="1:4">
      <c r="A12690" t="s">
        <v>47837</v>
      </c>
      <c r="B12690" t="s">
        <v>47838</v>
      </c>
      <c r="D12690" t="str">
        <f t="shared" si="198"/>
        <v>KL0415FS23 22 23 KERN UCCE CalFresh KL0415FS23</v>
      </c>
    </row>
    <row r="12691" spans="1:4">
      <c r="A12691" t="s">
        <v>47839</v>
      </c>
      <c r="B12691" t="s">
        <v>47840</v>
      </c>
      <c r="D12691" t="str">
        <f t="shared" si="198"/>
        <v>KL0450FS23 22 23 STAN MERC UCCE CalFresh KL0450FS23</v>
      </c>
    </row>
    <row r="12692" spans="1:4">
      <c r="A12692" t="s">
        <v>47841</v>
      </c>
      <c r="B12692" t="s">
        <v>47842</v>
      </c>
      <c r="D12692" t="str">
        <f t="shared" si="198"/>
        <v>KL0454FS23 22 23 TULARE KINGS UCCE CalFresh KL0454FS23</v>
      </c>
    </row>
    <row r="12693" spans="1:4">
      <c r="A12693" t="s">
        <v>47843</v>
      </c>
      <c r="B12693" t="s">
        <v>47844</v>
      </c>
      <c r="D12693" t="str">
        <f t="shared" si="198"/>
        <v>KL0701FS23 22 23 ALAM UCCE CalFresh KL0701FS23</v>
      </c>
    </row>
    <row r="12694" spans="1:4">
      <c r="A12694" t="s">
        <v>47845</v>
      </c>
      <c r="B12694" t="s">
        <v>47846</v>
      </c>
      <c r="D12694" t="str">
        <f t="shared" si="198"/>
        <v>KL0707FS23 22 23 CONTRA COSTA UCCE CalFresh KL0707FS23</v>
      </c>
    </row>
    <row r="12695" spans="1:4">
      <c r="A12695" t="s">
        <v>47847</v>
      </c>
      <c r="B12695" t="s">
        <v>47848</v>
      </c>
      <c r="D12695" t="str">
        <f t="shared" si="198"/>
        <v>KL0713FS23 22 23 IMPE UCCE CalFresh KL0713FS23</v>
      </c>
    </row>
    <row r="12696" spans="1:4">
      <c r="A12696" t="s">
        <v>47849</v>
      </c>
      <c r="B12696" t="s">
        <v>47850</v>
      </c>
      <c r="D12696" t="str">
        <f t="shared" si="198"/>
        <v>KL0719FS23 22 23 LOS ANGELES UCCE CALFRESH KL0719FS23</v>
      </c>
    </row>
    <row r="12697" spans="1:4">
      <c r="A12697" t="s">
        <v>47851</v>
      </c>
      <c r="B12697" t="s">
        <v>47852</v>
      </c>
      <c r="D12697" t="str">
        <f t="shared" si="198"/>
        <v>KL0733FS23 22 23 RIVE UCCE CalFresh KL0733FS23</v>
      </c>
    </row>
    <row r="12698" spans="1:4">
      <c r="A12698" t="s">
        <v>47853</v>
      </c>
      <c r="B12698" t="s">
        <v>47854</v>
      </c>
      <c r="D12698" t="str">
        <f t="shared" si="198"/>
        <v>KL0740FS23 22 23 SLO SANTA BARB UCCE CalFresh KL0740FS23</v>
      </c>
    </row>
    <row r="12699" spans="1:4">
      <c r="A12699" t="s">
        <v>47855</v>
      </c>
      <c r="B12699" t="s">
        <v>47856</v>
      </c>
      <c r="D12699" t="str">
        <f t="shared" si="198"/>
        <v>KL0743FS23 22 23 SNTC SANM SANF UCCE CalFresh KL0743FS23</v>
      </c>
    </row>
    <row r="12700" spans="1:4">
      <c r="A12700" t="s">
        <v>47857</v>
      </c>
      <c r="B12700" t="s">
        <v>47858</v>
      </c>
      <c r="D12700" t="str">
        <f t="shared" si="198"/>
        <v>KL0CSNFS23 22 23 CSNP Amador Cluster UCCE CalFresh KL0CSNFS23</v>
      </c>
    </row>
    <row r="12701" spans="1:4">
      <c r="A12701" t="s">
        <v>47859</v>
      </c>
      <c r="B12701" t="s">
        <v>47860</v>
      </c>
      <c r="D12701" t="str">
        <f t="shared" si="198"/>
        <v>KL0NFCFS23 22 23 CalFresh KL0NFCFS23</v>
      </c>
    </row>
    <row r="12702" spans="1:4">
      <c r="A12702" t="s">
        <v>47861</v>
      </c>
      <c r="B12702" t="s">
        <v>47862</v>
      </c>
      <c r="D12702" t="str">
        <f t="shared" si="198"/>
        <v>KL0NF31F45 Fund 31F45 Extension Foundation KL0NF31F45</v>
      </c>
    </row>
    <row r="12703" spans="1:4">
      <c r="A12703" t="s">
        <v>47863</v>
      </c>
      <c r="B12703" t="s">
        <v>47864</v>
      </c>
      <c r="D12703" t="str">
        <f t="shared" si="198"/>
        <v>KL0420ENC2 22 23 Eval New Comm Avail Nematode KL0420ENC2</v>
      </c>
    </row>
    <row r="12704" spans="1:4">
      <c r="A12704" t="s">
        <v>47865</v>
      </c>
      <c r="B12704" t="s">
        <v>47866</v>
      </c>
      <c r="D12704" t="str">
        <f t="shared" si="198"/>
        <v>KL0328EGRB 22 23 ECOLOGY GRPVNE RD BLOTCH DISEASE KL0328EGRB</v>
      </c>
    </row>
    <row r="12705" spans="1:4">
      <c r="A12705" t="s">
        <v>47867</v>
      </c>
      <c r="B12705" t="s">
        <v>47868</v>
      </c>
      <c r="D12705" t="str">
        <f t="shared" si="198"/>
        <v>KL0MUR5900 UCSC MURAMOTO ORGANIC AG IN CA KL0MUR5900</v>
      </c>
    </row>
    <row r="12706" spans="1:4">
      <c r="A12706" t="s">
        <v>47869</v>
      </c>
      <c r="B12706" t="s">
        <v>47870</v>
      </c>
      <c r="D12706" t="str">
        <f t="shared" si="198"/>
        <v>KL0USC5900 UCSC MURAMOTO ORGANIC AG IN CA KL0USC5900</v>
      </c>
    </row>
    <row r="12707" spans="1:4">
      <c r="A12707" t="s">
        <v>47871</v>
      </c>
      <c r="B12707" t="s">
        <v>47872</v>
      </c>
      <c r="D12707" t="str">
        <f t="shared" si="198"/>
        <v>KL0318SRPM 22 24 SUSANVILLE RANCH PARK MOUNTAIN KL0318SRPM</v>
      </c>
    </row>
    <row r="12708" spans="1:4">
      <c r="A12708" t="s">
        <v>47873</v>
      </c>
      <c r="B12708" t="s">
        <v>47874</v>
      </c>
      <c r="D12708" t="str">
        <f t="shared" si="198"/>
        <v>KL0743BFL1 17 20 SCVOSA Begining Farmer Learning KL0743BFL1</v>
      </c>
    </row>
    <row r="12709" spans="1:4">
      <c r="A12709" t="s">
        <v>47875</v>
      </c>
      <c r="B12709" t="s">
        <v>47876</v>
      </c>
      <c r="D12709" t="str">
        <f t="shared" si="198"/>
        <v>KL0312BCH1 19 23 CALFIRE Building Capacity Humboldt KL0312BCH1</v>
      </c>
    </row>
    <row r="12710" spans="1:4">
      <c r="A12710" t="s">
        <v>47877</v>
      </c>
      <c r="B12710" t="s">
        <v>47878</v>
      </c>
      <c r="D12710" t="str">
        <f t="shared" si="198"/>
        <v>KL0713SWM1 19 20 CVRCD Soil Water Mgmt Training KL0713SWM1</v>
      </c>
    </row>
    <row r="12711" spans="1:4">
      <c r="A12711" t="s">
        <v>47879</v>
      </c>
      <c r="B12711" t="s">
        <v>47880</v>
      </c>
      <c r="D12711" t="str">
        <f t="shared" si="198"/>
        <v>KL0106ECA1 20 23 CDFA Eval of Compost App Tomato KL0106ECA1</v>
      </c>
    </row>
    <row r="12712" spans="1:4">
      <c r="A12712" t="s">
        <v>47881</v>
      </c>
      <c r="B12712" t="s">
        <v>47882</v>
      </c>
      <c r="D12712" t="str">
        <f t="shared" si="198"/>
        <v>KL0349GSWA 20 21 Garden Sense KL0349GSWA</v>
      </c>
    </row>
    <row r="12713" spans="1:4">
      <c r="A12713" t="s">
        <v>47883</v>
      </c>
      <c r="B12713" t="s">
        <v>47884</v>
      </c>
      <c r="D12713" t="str">
        <f t="shared" si="198"/>
        <v>KL0SCDMCCD SPLC UCD CDFA HOSP FD SERV SPEC CROP GR KL0SCDMCCD</v>
      </c>
    </row>
    <row r="12714" spans="1:4">
      <c r="A12714" t="s">
        <v>47885</v>
      </c>
      <c r="B12714" t="s">
        <v>47886</v>
      </c>
      <c r="D12714" t="str">
        <f t="shared" si="198"/>
        <v>KL06WS5160 Rob Hutmacher Nitrogen Response Hemp CBD KL06WS5160</v>
      </c>
    </row>
    <row r="12715" spans="1:4">
      <c r="A12715" t="s">
        <v>47887</v>
      </c>
      <c r="B12715" t="s">
        <v>47888</v>
      </c>
      <c r="D12715" t="str">
        <f t="shared" si="198"/>
        <v>KL0CFGRNTC CFDS GREEN TECH ED AND EMPL USDA KL0CFGRNTC</v>
      </c>
    </row>
    <row r="12716" spans="1:4">
      <c r="A12716" t="s">
        <v>47889</v>
      </c>
      <c r="B12716" t="s">
        <v>47890</v>
      </c>
      <c r="D12716" t="str">
        <f t="shared" si="198"/>
        <v>KL0KKBBWFI Brackish Water for Irrigation KL0KKBBWFI</v>
      </c>
    </row>
    <row r="12717" spans="1:4">
      <c r="A12717" t="s">
        <v>47891</v>
      </c>
      <c r="B12717" t="s">
        <v>47892</v>
      </c>
      <c r="D12717" t="str">
        <f t="shared" si="198"/>
        <v>KL0743IDUF 22 23 Improve drought resiliant urbn far KL0743IDUF</v>
      </c>
    </row>
    <row r="12718" spans="1:4">
      <c r="A12718" t="s">
        <v>47893</v>
      </c>
      <c r="B12718" t="s">
        <v>47894</v>
      </c>
      <c r="D12718" t="str">
        <f t="shared" si="198"/>
        <v>KL0FFI6142 22 26 Local Farm and Food Innovation KL0FFI6142</v>
      </c>
    </row>
    <row r="12719" spans="1:4">
      <c r="A12719" t="s">
        <v>47895</v>
      </c>
      <c r="B12719" t="s">
        <v>47896</v>
      </c>
      <c r="D12719" t="str">
        <f t="shared" si="198"/>
        <v>KL0744SC4H 22 23 SANTA CRUZ COUNTY 4H CES SUPPORT KL0744SC4H</v>
      </c>
    </row>
    <row r="12720" spans="1:4">
      <c r="A12720" t="s">
        <v>47897</v>
      </c>
      <c r="B12720" t="s">
        <v>47898</v>
      </c>
      <c r="D12720" t="str">
        <f t="shared" si="198"/>
        <v>KL0309JCF0 22 25 Jackson Cr Forest Watrshd Hlth Pro KL0309JCF0</v>
      </c>
    </row>
    <row r="12721" spans="1:4">
      <c r="A12721" t="s">
        <v>47899</v>
      </c>
      <c r="B12721" t="s">
        <v>47900</v>
      </c>
      <c r="D12721" t="str">
        <f t="shared" si="198"/>
        <v>KL0MUR6220 UCSC MURAMOTO ORGANIC SOIL TREATMENT KL0MUR6220</v>
      </c>
    </row>
    <row r="12722" spans="1:4">
      <c r="A12722" t="s">
        <v>47901</v>
      </c>
      <c r="B12722" t="s">
        <v>47902</v>
      </c>
      <c r="D12722" t="str">
        <f t="shared" si="198"/>
        <v>KL0WP32F52 WIPM NIFA 2022 2026 KL0WP32F52</v>
      </c>
    </row>
    <row r="12723" spans="1:4">
      <c r="A12723" t="s">
        <v>47903</v>
      </c>
      <c r="B12723" t="s">
        <v>47904</v>
      </c>
      <c r="D12723" t="str">
        <f t="shared" si="198"/>
        <v>KL0WPAK009 WIPM Homer AK PI Greenstein KL0WPAK009</v>
      </c>
    </row>
    <row r="12724" spans="1:4">
      <c r="A12724" t="s">
        <v>47905</v>
      </c>
      <c r="B12724" t="s">
        <v>47906</v>
      </c>
      <c r="D12724" t="str">
        <f t="shared" si="198"/>
        <v>KL0WPAZ100 WIPM Univ Arizona PI PEllsworth KL0WPAZ100</v>
      </c>
    </row>
    <row r="12725" spans="1:4">
      <c r="A12725" t="s">
        <v>47907</v>
      </c>
      <c r="B12725" t="s">
        <v>47908</v>
      </c>
      <c r="D12725" t="str">
        <f t="shared" si="198"/>
        <v>KL0WPCA059 WIPM Mid Klamath WC PI T Chapple KL0WPCA059</v>
      </c>
    </row>
    <row r="12726" spans="1:4">
      <c r="A12726" t="s">
        <v>47909</v>
      </c>
      <c r="B12726" t="s">
        <v>47910</v>
      </c>
      <c r="D12726" t="str">
        <f t="shared" si="198"/>
        <v>KL0WPCA060 WIPM Cal IPC PI Burger KL0WPCA060</v>
      </c>
    </row>
    <row r="12727" spans="1:4">
      <c r="A12727" t="s">
        <v>47911</v>
      </c>
      <c r="B12727" t="s">
        <v>47912</v>
      </c>
      <c r="D12727" t="str">
        <f t="shared" si="198"/>
        <v>KL0WPHI023 WIPM Univ of Hawaii PI Cheng KL0WPHI023</v>
      </c>
    </row>
    <row r="12728" spans="1:4">
      <c r="A12728" t="s">
        <v>47913</v>
      </c>
      <c r="B12728" t="s">
        <v>47914</v>
      </c>
      <c r="D12728" t="str">
        <f t="shared" si="198"/>
        <v>KL0WPID018 WIPM Boise State PI K Hopping KL0WPID018</v>
      </c>
    </row>
    <row r="12729" spans="1:4">
      <c r="A12729" t="s">
        <v>47915</v>
      </c>
      <c r="B12729" t="s">
        <v>47916</v>
      </c>
      <c r="D12729" t="str">
        <f t="shared" si="198"/>
        <v>KL0WPMT024 WIPM NPSEC PI Vantassel KL0WPMT024</v>
      </c>
    </row>
    <row r="12730" spans="1:4">
      <c r="A12730" t="s">
        <v>47917</v>
      </c>
      <c r="B12730" t="s">
        <v>47918</v>
      </c>
      <c r="D12730" t="str">
        <f t="shared" si="198"/>
        <v>KL0WPNM013 WIPM NMSU PI Lehnhoff KL0WPNM013</v>
      </c>
    </row>
    <row r="12731" spans="1:4">
      <c r="A12731" t="s">
        <v>47919</v>
      </c>
      <c r="B12731" t="s">
        <v>47920</v>
      </c>
      <c r="D12731" t="str">
        <f t="shared" si="198"/>
        <v>KL0WPOR058 WIPM OSU PI T Shrestha KL0WPOR058</v>
      </c>
    </row>
    <row r="12732" spans="1:4">
      <c r="A12732" t="s">
        <v>47921</v>
      </c>
      <c r="B12732" t="s">
        <v>47922</v>
      </c>
      <c r="D12732" t="str">
        <f t="shared" si="198"/>
        <v>KL0WPOR075 WIPM Oregon State PI S Rondon KL0WPOR075</v>
      </c>
    </row>
    <row r="12733" spans="1:4">
      <c r="A12733" t="s">
        <v>47923</v>
      </c>
      <c r="B12733" t="s">
        <v>47924</v>
      </c>
      <c r="D12733" t="str">
        <f t="shared" si="198"/>
        <v>KL0WPUT009 WIPM Utah State PI M Murray KL0WPUT009</v>
      </c>
    </row>
    <row r="12734" spans="1:4">
      <c r="A12734" t="s">
        <v>47925</v>
      </c>
      <c r="B12734" t="s">
        <v>47926</v>
      </c>
      <c r="D12734" t="str">
        <f t="shared" si="198"/>
        <v>KL0WPUT010 WIPM Salt Lake City PI Rehbein KL0WPUT010</v>
      </c>
    </row>
    <row r="12735" spans="1:4">
      <c r="A12735" t="s">
        <v>47927</v>
      </c>
      <c r="B12735" t="s">
        <v>47928</v>
      </c>
      <c r="D12735" t="str">
        <f t="shared" si="198"/>
        <v>KL0WPWA034 WIPM USDA ARS PWA PI Serrano KL0WPWA034</v>
      </c>
    </row>
    <row r="12736" spans="1:4">
      <c r="A12736" t="s">
        <v>47929</v>
      </c>
      <c r="B12736" t="s">
        <v>47930</v>
      </c>
      <c r="D12736" t="str">
        <f t="shared" si="198"/>
        <v>KL0WPWA035 WIPM WSU AK PI du Toit KL0WPWA035</v>
      </c>
    </row>
    <row r="12737" spans="1:4">
      <c r="A12737" t="s">
        <v>47931</v>
      </c>
      <c r="B12737" t="s">
        <v>47932</v>
      </c>
      <c r="D12737" t="str">
        <f t="shared" si="198"/>
        <v>KL0234EGS0 22 23 EGU Science Literacy Project KL0234EGS0</v>
      </c>
    </row>
    <row r="12738" spans="1:4">
      <c r="A12738" t="s">
        <v>47933</v>
      </c>
      <c r="B12738" t="s">
        <v>47934</v>
      </c>
      <c r="D12738" t="str">
        <f t="shared" si="198"/>
        <v>KL0151ECNC 22 26 Eval of Carbon and Nitro CA Rice KL0151ECNC</v>
      </c>
    </row>
    <row r="12739" spans="1:4">
      <c r="A12739" t="s">
        <v>47935</v>
      </c>
      <c r="B12739" t="s">
        <v>47936</v>
      </c>
      <c r="D12739" t="str">
        <f t="shared" ref="D12739:D12802" si="199">A12739&amp;" "&amp;B12739</f>
        <v>KL0239ECNC 22 26 Eval of Carbon and Nitro CA Rice KL0239ECNC</v>
      </c>
    </row>
    <row r="12740" spans="1:4">
      <c r="A12740" t="s">
        <v>47937</v>
      </c>
      <c r="B12740" t="s">
        <v>47938</v>
      </c>
      <c r="D12740" t="str">
        <f t="shared" si="199"/>
        <v>KL0321MCA0 MERRITT COLLEGE AWARD KL0321MCA0</v>
      </c>
    </row>
    <row r="12741" spans="1:4">
      <c r="A12741" t="s">
        <v>47939</v>
      </c>
      <c r="B12741" t="s">
        <v>47940</v>
      </c>
      <c r="D12741" t="str">
        <f t="shared" si="199"/>
        <v>KL04H32F91 MERRITT COLLEGE AWARD KL04H32F91</v>
      </c>
    </row>
    <row r="12742" spans="1:4">
      <c r="A12742" t="s">
        <v>47941</v>
      </c>
      <c r="B12742" t="s">
        <v>47942</v>
      </c>
      <c r="D12742" t="str">
        <f t="shared" si="199"/>
        <v>KL0743MCA0 21 24 Strengthen Workforce Experience Ed KL0743MCA0</v>
      </c>
    </row>
    <row r="12743" spans="1:4">
      <c r="A12743" t="s">
        <v>47943</v>
      </c>
      <c r="B12743" t="s">
        <v>47944</v>
      </c>
      <c r="D12743" t="str">
        <f t="shared" si="199"/>
        <v>KL0743MCA1 21 24 Strengthen Workforce Experience Ed KL0743MCA1</v>
      </c>
    </row>
    <row r="12744" spans="1:4">
      <c r="A12744" t="s">
        <v>47945</v>
      </c>
      <c r="B12744" t="s">
        <v>47946</v>
      </c>
      <c r="D12744" t="str">
        <f t="shared" si="199"/>
        <v>KL0743MCA2 21 24 Strengthen Workforce Experience Ed KL0743MCA2</v>
      </c>
    </row>
    <row r="12745" spans="1:4">
      <c r="A12745" t="s">
        <v>47947</v>
      </c>
      <c r="B12745" t="s">
        <v>47948</v>
      </c>
      <c r="D12745" t="str">
        <f t="shared" si="199"/>
        <v>KL0410IIG1 19 22 CGORAB Imprv Irrig N2 Mgmt Garli KL0410IIG1</v>
      </c>
    </row>
    <row r="12746" spans="1:4">
      <c r="A12746" t="s">
        <v>47949</v>
      </c>
      <c r="B12746" t="s">
        <v>47950</v>
      </c>
      <c r="D12746" t="str">
        <f t="shared" si="199"/>
        <v>KL0323ARF2 20 22 ARF Accessing Fungicide Resistanc KL0323ARF2</v>
      </c>
    </row>
    <row r="12747" spans="1:4">
      <c r="A12747" t="s">
        <v>47951</v>
      </c>
      <c r="B12747" t="s">
        <v>47952</v>
      </c>
      <c r="D12747" t="str">
        <f t="shared" si="199"/>
        <v>KL0410UPH0 20 21 UCR CMRB Using plant hormones viru KL0410UPH0</v>
      </c>
    </row>
    <row r="12748" spans="1:4">
      <c r="A12748" t="s">
        <v>47953</v>
      </c>
      <c r="B12748" t="s">
        <v>47954</v>
      </c>
      <c r="D12748" t="str">
        <f t="shared" si="199"/>
        <v>KL0318BSRC 20 22 Buffalo Skedaddle Rangeland Coordi KL0318BSRC</v>
      </c>
    </row>
    <row r="12749" spans="1:4">
      <c r="A12749" t="s">
        <v>47955</v>
      </c>
      <c r="B12749" t="s">
        <v>47956</v>
      </c>
      <c r="D12749" t="str">
        <f t="shared" si="199"/>
        <v>KL0727ENS1 20 22 UNIV OF AZ Expanding novel sources KL0727ENS1</v>
      </c>
    </row>
    <row r="12750" spans="1:4">
      <c r="A12750" t="s">
        <v>47957</v>
      </c>
      <c r="B12750" t="s">
        <v>47958</v>
      </c>
      <c r="D12750" t="str">
        <f t="shared" si="199"/>
        <v>KL0727ORG1 21 22 CDFA Outreach and revenue generati KL0727ORG1</v>
      </c>
    </row>
    <row r="12751" spans="1:4">
      <c r="A12751" t="s">
        <v>47959</v>
      </c>
      <c r="B12751" t="s">
        <v>47960</v>
      </c>
      <c r="D12751" t="str">
        <f t="shared" si="199"/>
        <v>KL0415EHN2 22 23 Eval Herb Nutsedge Cont Potatoes KL0415EHN2</v>
      </c>
    </row>
    <row r="12752" spans="1:4">
      <c r="A12752" t="s">
        <v>47961</v>
      </c>
      <c r="B12752" t="s">
        <v>47962</v>
      </c>
      <c r="D12752" t="str">
        <f t="shared" si="199"/>
        <v>KL0415PVS4 22 23 CPRAB Potato Variety Selection Dev KL0415PVS4</v>
      </c>
    </row>
    <row r="12753" spans="1:4">
      <c r="A12753" t="s">
        <v>47963</v>
      </c>
      <c r="B12753" t="s">
        <v>47964</v>
      </c>
      <c r="D12753" t="str">
        <f t="shared" si="199"/>
        <v>KL0318LC4H 22 23 Lassen Support of 4 H prog cord KL0318LC4H</v>
      </c>
    </row>
    <row r="12754" spans="1:4">
      <c r="A12754" t="s">
        <v>47965</v>
      </c>
      <c r="B12754" t="s">
        <v>47966</v>
      </c>
      <c r="D12754" t="str">
        <f t="shared" si="199"/>
        <v>KL06LL6250 22 23 USDA ARS RSA Eval lilac lime prod KL06LL6250</v>
      </c>
    </row>
    <row r="12755" spans="1:4">
      <c r="A12755" t="s">
        <v>47967</v>
      </c>
      <c r="B12755" t="s">
        <v>47968</v>
      </c>
      <c r="D12755" t="str">
        <f t="shared" si="199"/>
        <v>KL05P33F33 IPM Gautam Core Citrus IPM 22 23 KL05P33F33</v>
      </c>
    </row>
    <row r="12756" spans="1:4">
      <c r="A12756" t="s">
        <v>47969</v>
      </c>
      <c r="B12756" t="s">
        <v>47970</v>
      </c>
      <c r="D12756" t="str">
        <f t="shared" si="199"/>
        <v>KL0328IIBB 22 25 Integrating insectivorous BB waln KL0328IIBB</v>
      </c>
    </row>
    <row r="12757" spans="1:4">
      <c r="A12757" t="s">
        <v>47971</v>
      </c>
      <c r="B12757" t="s">
        <v>47972</v>
      </c>
      <c r="D12757" t="str">
        <f t="shared" si="199"/>
        <v>KL0420MER0 22 23 USDA Maint Eval Rootsck Germplasm KL0420MER0</v>
      </c>
    </row>
    <row r="12758" spans="1:4">
      <c r="A12758" t="s">
        <v>47973</v>
      </c>
      <c r="B12758" t="s">
        <v>47974</v>
      </c>
      <c r="D12758" t="str">
        <f t="shared" si="199"/>
        <v>KL0312BCRS 22 25 BLDG Comm Res Local Food Systems KL0312BCRS</v>
      </c>
    </row>
    <row r="12759" spans="1:4">
      <c r="A12759" t="s">
        <v>47975</v>
      </c>
      <c r="B12759" t="s">
        <v>47976</v>
      </c>
      <c r="D12759" t="str">
        <f t="shared" si="199"/>
        <v>KL0NPIEC01 NPI Gosliner Ecology Ctr FV Pilot KL0NPIEC01</v>
      </c>
    </row>
    <row r="12760" spans="1:4">
      <c r="A12760" t="s">
        <v>47977</v>
      </c>
      <c r="B12760" t="s">
        <v>47978</v>
      </c>
      <c r="D12760" t="str">
        <f t="shared" si="199"/>
        <v>KL04H33F60 UBA CHILDREN LEARNING THROUGH OUTD ADVAN KL04H33F60</v>
      </c>
    </row>
    <row r="12761" spans="1:4">
      <c r="A12761" t="s">
        <v>47979</v>
      </c>
      <c r="B12761" t="s">
        <v>47980</v>
      </c>
      <c r="D12761" t="str">
        <f t="shared" si="199"/>
        <v>KL07013F60 22 24 Conservation Ag STEM KL07013F60</v>
      </c>
    </row>
    <row r="12762" spans="1:4">
      <c r="A12762" t="s">
        <v>47981</v>
      </c>
      <c r="B12762" t="s">
        <v>47982</v>
      </c>
      <c r="D12762" t="str">
        <f t="shared" si="199"/>
        <v>KL0312CAF0 22 26 CAL FIRE SCIENCE CONSORTIUM KL0312CAF0</v>
      </c>
    </row>
    <row r="12763" spans="1:4">
      <c r="A12763" t="s">
        <v>47983</v>
      </c>
      <c r="B12763" t="s">
        <v>47984</v>
      </c>
      <c r="D12763" t="str">
        <f t="shared" si="199"/>
        <v>KL0312CAF1 22 26 CAL FIRE SCIENCE CONSORTIUM KL0312CAF1</v>
      </c>
    </row>
    <row r="12764" spans="1:4">
      <c r="A12764" t="s">
        <v>47985</v>
      </c>
      <c r="B12764" t="s">
        <v>47986</v>
      </c>
      <c r="D12764" t="str">
        <f t="shared" si="199"/>
        <v>KL0VGY6207 New Zealand Collaboration Climate Smart KL0VGY6207</v>
      </c>
    </row>
    <row r="12765" spans="1:4">
      <c r="A12765" t="s">
        <v>47987</v>
      </c>
      <c r="B12765" t="s">
        <v>47988</v>
      </c>
      <c r="D12765" t="str">
        <f t="shared" si="199"/>
        <v>KL0741SUS0 22 24 Supporting Universal School Meals KL0741SUS0</v>
      </c>
    </row>
    <row r="12766" spans="1:4">
      <c r="A12766" t="s">
        <v>47989</v>
      </c>
      <c r="B12766" t="s">
        <v>47990</v>
      </c>
      <c r="D12766" t="str">
        <f t="shared" si="199"/>
        <v>KL0713DTII 23 25 Dev Tools Info on Irrig Nitro KL0713DTII</v>
      </c>
    </row>
    <row r="12767" spans="1:4">
      <c r="A12767" t="s">
        <v>47991</v>
      </c>
      <c r="B12767" t="s">
        <v>47992</v>
      </c>
      <c r="D12767" t="str">
        <f t="shared" si="199"/>
        <v>KL0321COM2 17 23 USDA FS Outrch Oak Mortality TaskF KL0321COM2</v>
      </c>
    </row>
    <row r="12768" spans="1:4">
      <c r="A12768" t="s">
        <v>47993</v>
      </c>
      <c r="B12768" t="s">
        <v>47994</v>
      </c>
      <c r="D12768" t="str">
        <f t="shared" si="199"/>
        <v>KL0733BGR1 19 22 CGORAB Eval Biostimulant Growth Re KL0733BGR1</v>
      </c>
    </row>
    <row r="12769" spans="1:4">
      <c r="A12769" t="s">
        <v>47995</v>
      </c>
      <c r="B12769" t="s">
        <v>47996</v>
      </c>
      <c r="D12769" t="str">
        <f t="shared" si="199"/>
        <v>KL0309EPF1 19 25 CALFIRE Encourage Prescribed Fire KL0309EPF1</v>
      </c>
    </row>
    <row r="12770" spans="1:4">
      <c r="A12770" t="s">
        <v>47997</v>
      </c>
      <c r="B12770" t="s">
        <v>47998</v>
      </c>
      <c r="D12770" t="str">
        <f t="shared" si="199"/>
        <v>KL0737GR8H 19 23 CSA San Diego County Support KL0737GR8H</v>
      </c>
    </row>
    <row r="12771" spans="1:4">
      <c r="A12771" t="s">
        <v>47999</v>
      </c>
      <c r="B12771" t="s">
        <v>48000</v>
      </c>
      <c r="D12771" t="str">
        <f t="shared" si="199"/>
        <v>KL0106SOM1 21 23 CSU CHICO Sust Orchard Management KL0106SOM1</v>
      </c>
    </row>
    <row r="12772" spans="1:4">
      <c r="A12772" t="s">
        <v>48001</v>
      </c>
      <c r="B12772" t="s">
        <v>48002</v>
      </c>
      <c r="D12772" t="str">
        <f t="shared" si="199"/>
        <v>KL0CEASALC CA DEPT OF CONSERVATION SALC PARTNERSHIP KL0CEASALC</v>
      </c>
    </row>
    <row r="12773" spans="1:4">
      <c r="A12773" t="s">
        <v>48003</v>
      </c>
      <c r="B12773" t="s">
        <v>48004</v>
      </c>
      <c r="D12773" t="str">
        <f t="shared" si="199"/>
        <v>KL0SWPSALC CA DEPT OF CONSERVATION SALC PARTNERSHIP KL0SWPSALC</v>
      </c>
    </row>
    <row r="12774" spans="1:4">
      <c r="A12774" t="s">
        <v>48005</v>
      </c>
      <c r="B12774" t="s">
        <v>48006</v>
      </c>
      <c r="D12774" t="str">
        <f t="shared" si="199"/>
        <v>KL0111AFA0 20 22 Addressing On Farm Antimic Drug KL0111AFA0</v>
      </c>
    </row>
    <row r="12775" spans="1:4">
      <c r="A12775" t="s">
        <v>48007</v>
      </c>
      <c r="B12775" t="s">
        <v>48008</v>
      </c>
      <c r="D12775" t="str">
        <f t="shared" si="199"/>
        <v>KL0410AFA0 20 22 Addressing On Farm Antimic Drug KL0410AFA0</v>
      </c>
    </row>
    <row r="12776" spans="1:4">
      <c r="A12776" t="s">
        <v>48009</v>
      </c>
      <c r="B12776" t="s">
        <v>48010</v>
      </c>
      <c r="D12776" t="str">
        <f t="shared" si="199"/>
        <v>KL0257FRR0 21 23 DPR Fostering Reduced Risk Pest Ma KL0257FRR0</v>
      </c>
    </row>
    <row r="12777" spans="1:4">
      <c r="A12777" t="s">
        <v>48011</v>
      </c>
      <c r="B12777" t="s">
        <v>48012</v>
      </c>
      <c r="D12777" t="str">
        <f t="shared" si="199"/>
        <v>KL0415HBS1 20 23 Hydrogel Baiting Systems KL0415HBS1</v>
      </c>
    </row>
    <row r="12778" spans="1:4">
      <c r="A12778" t="s">
        <v>48013</v>
      </c>
      <c r="B12778" t="s">
        <v>48014</v>
      </c>
      <c r="D12778" t="str">
        <f t="shared" si="199"/>
        <v>KL05P34D67 Gautam CA DPR Baiting Systems KL05P34D67</v>
      </c>
    </row>
    <row r="12779" spans="1:4">
      <c r="A12779" t="s">
        <v>48015</v>
      </c>
      <c r="B12779" t="s">
        <v>48016</v>
      </c>
      <c r="D12779" t="str">
        <f t="shared" si="199"/>
        <v>KL0LIP5086 Gautam CA DPR Baiting Systems KL0LIP5086</v>
      </c>
    </row>
    <row r="12780" spans="1:4">
      <c r="A12780" t="s">
        <v>48017</v>
      </c>
      <c r="B12780" t="s">
        <v>48018</v>
      </c>
      <c r="D12780" t="str">
        <f t="shared" si="199"/>
        <v>KL0345PLT0 Project Learning Tree 2021 22 Caeton KL0345PLT0</v>
      </c>
    </row>
    <row r="12781" spans="1:4">
      <c r="A12781" t="s">
        <v>48019</v>
      </c>
      <c r="B12781" t="s">
        <v>48020</v>
      </c>
      <c r="D12781" t="str">
        <f t="shared" si="199"/>
        <v>KL034DAMD2 Project Learning Tree 2020 Lapsing funds KL034DAMD2</v>
      </c>
    </row>
    <row r="12782" spans="1:4">
      <c r="A12782" t="s">
        <v>48021</v>
      </c>
      <c r="B12782" t="s">
        <v>48022</v>
      </c>
      <c r="D12782" t="str">
        <f t="shared" si="199"/>
        <v>KL0CNP5433 Project Learning Tree 2022 Ira KL0CNP5433</v>
      </c>
    </row>
    <row r="12783" spans="1:4">
      <c r="A12783" t="s">
        <v>48023</v>
      </c>
      <c r="B12783" t="s">
        <v>48024</v>
      </c>
      <c r="D12783" t="str">
        <f t="shared" si="199"/>
        <v>KL0YFCCFR4 Project Learning Tree 2020 KL0YFCCFR4</v>
      </c>
    </row>
    <row r="12784" spans="1:4">
      <c r="A12784" t="s">
        <v>48025</v>
      </c>
      <c r="B12784" t="s">
        <v>48026</v>
      </c>
      <c r="D12784" t="str">
        <f t="shared" si="199"/>
        <v>KL0104DISR 22 24 Develop an IPM Approach Rice KL0104DISR</v>
      </c>
    </row>
    <row r="12785" spans="1:4">
      <c r="A12785" t="s">
        <v>48027</v>
      </c>
      <c r="B12785" t="s">
        <v>48028</v>
      </c>
      <c r="D12785" t="str">
        <f t="shared" si="199"/>
        <v>KL0701EVP0 22 24 Educational IPM Video Production KL0701EVP0</v>
      </c>
    </row>
    <row r="12786" spans="1:4">
      <c r="A12786" t="s">
        <v>48029</v>
      </c>
      <c r="B12786" t="s">
        <v>48030</v>
      </c>
      <c r="D12786" t="str">
        <f t="shared" si="199"/>
        <v>KL0743CEP2 23 CSA Composting Educational Services KL0743CEP2</v>
      </c>
    </row>
    <row r="12787" spans="1:4">
      <c r="A12787" t="s">
        <v>48031</v>
      </c>
      <c r="B12787" t="s">
        <v>48032</v>
      </c>
      <c r="D12787" t="str">
        <f t="shared" si="199"/>
        <v>KL0730PPI1 22 25 PolyPloidy Increase Drought Tolera KL0730PPI1</v>
      </c>
    </row>
    <row r="12788" spans="1:4">
      <c r="A12788" t="s">
        <v>48033</v>
      </c>
      <c r="B12788" t="s">
        <v>48034</v>
      </c>
      <c r="D12788" t="str">
        <f t="shared" si="199"/>
        <v>KL0257NBO0 22 25 Nitrgn Bdgt Organic Veg Production KL0257NBO0</v>
      </c>
    </row>
    <row r="12789" spans="1:4">
      <c r="A12789" t="s">
        <v>48035</v>
      </c>
      <c r="B12789" t="s">
        <v>48036</v>
      </c>
      <c r="D12789" t="str">
        <f t="shared" si="199"/>
        <v>KL06DD6227 22 23 CARROT BREEDING ILLINOIS SEED KL06DD6227</v>
      </c>
    </row>
    <row r="12790" spans="1:4">
      <c r="A12790" t="s">
        <v>48037</v>
      </c>
      <c r="B12790" t="s">
        <v>48038</v>
      </c>
      <c r="D12790" t="str">
        <f t="shared" si="199"/>
        <v>KL0743CE22 23 27 Santa Clara Cnty UCCE Direct Suppt KL0743CE22</v>
      </c>
    </row>
    <row r="12791" spans="1:4">
      <c r="A12791" t="s">
        <v>48039</v>
      </c>
      <c r="B12791" t="s">
        <v>48040</v>
      </c>
      <c r="D12791" t="str">
        <f t="shared" si="199"/>
        <v>KL0KKB6247 Citrus Board Appraising Uncertanties KL0KKB6247</v>
      </c>
    </row>
    <row r="12792" spans="1:4">
      <c r="A12792" t="s">
        <v>48041</v>
      </c>
      <c r="B12792" t="s">
        <v>48042</v>
      </c>
      <c r="D12792" t="str">
        <f t="shared" si="199"/>
        <v>KL05P34F53 IPM Greer Celery Breeding Year 2 KL05P34F53</v>
      </c>
    </row>
    <row r="12793" spans="1:4">
      <c r="A12793" t="s">
        <v>48043</v>
      </c>
      <c r="B12793" t="s">
        <v>48044</v>
      </c>
      <c r="D12793" t="str">
        <f t="shared" si="199"/>
        <v>KL0410ESR2 22 23 CGRIC Eval Seven Rootstock Saln Ir KL0410ESR2</v>
      </c>
    </row>
    <row r="12794" spans="1:4">
      <c r="A12794" t="s">
        <v>48045</v>
      </c>
      <c r="B12794" t="s">
        <v>48046</v>
      </c>
      <c r="D12794" t="str">
        <f t="shared" si="199"/>
        <v>KL05P34F65 IPM Gautam Impact of Brevipalpus CDFA KL05P34F65</v>
      </c>
    </row>
    <row r="12795" spans="1:4">
      <c r="A12795" t="s">
        <v>48047</v>
      </c>
      <c r="B12795" t="s">
        <v>48048</v>
      </c>
      <c r="D12795" t="str">
        <f t="shared" si="199"/>
        <v>KL0MDR626B CATHOLIC CHARITIES BELTRAN SALARY BEN KL0MDR626B</v>
      </c>
    </row>
    <row r="12796" spans="1:4">
      <c r="A12796" t="s">
        <v>48049</v>
      </c>
      <c r="B12796" t="s">
        <v>48050</v>
      </c>
      <c r="D12796" t="str">
        <f t="shared" si="199"/>
        <v>KL0MDR626D CATHOLIC CHARITIES DIAZ RIOS SALARY BEN KL0MDR626D</v>
      </c>
    </row>
    <row r="12797" spans="1:4">
      <c r="A12797" t="s">
        <v>48051</v>
      </c>
      <c r="B12797" t="s">
        <v>48052</v>
      </c>
      <c r="D12797" t="str">
        <f t="shared" si="199"/>
        <v>KL0257DSS0 22 25 CDFA Dev Strategies CA Walnut Prod KL0257DSS0</v>
      </c>
    </row>
    <row r="12798" spans="1:4">
      <c r="A12798" t="s">
        <v>48053</v>
      </c>
      <c r="B12798" t="s">
        <v>48054</v>
      </c>
      <c r="D12798" t="str">
        <f t="shared" si="199"/>
        <v>KL0312BCCS 22 25 BLDG Res Local Food Sys Costshare KL0312BCCS</v>
      </c>
    </row>
    <row r="12799" spans="1:4">
      <c r="A12799" t="s">
        <v>48055</v>
      </c>
      <c r="B12799" t="s">
        <v>48056</v>
      </c>
      <c r="D12799" t="str">
        <f t="shared" si="199"/>
        <v>KL0349BCCS 22 25 BLDG Res Local Food Sys KL0349BCCS</v>
      </c>
    </row>
    <row r="12800" spans="1:4">
      <c r="A12800" t="s">
        <v>48057</v>
      </c>
      <c r="B12800" t="s">
        <v>48058</v>
      </c>
      <c r="D12800" t="str">
        <f t="shared" si="199"/>
        <v>KL01114HS0 22 23 Glenn 4 H Non Profit Stabilization KL01114HS0</v>
      </c>
    </row>
    <row r="12801" spans="1:4">
      <c r="A12801" t="s">
        <v>48059</v>
      </c>
      <c r="B12801" t="s">
        <v>48060</v>
      </c>
      <c r="D12801" t="str">
        <f t="shared" si="199"/>
        <v>KL0730ISHB 19 23 USDA USFS Pest Management ISHB KL0730ISHB</v>
      </c>
    </row>
    <row r="12802" spans="1:4">
      <c r="A12802" t="s">
        <v>48061</v>
      </c>
      <c r="B12802" t="s">
        <v>48062</v>
      </c>
      <c r="D12802" t="str">
        <f t="shared" si="199"/>
        <v>KL0312SOD6 19 23 USDA FS Sudden Oak Death N Coast KL0312SOD6</v>
      </c>
    </row>
    <row r="12803" spans="1:4">
      <c r="A12803" t="s">
        <v>48063</v>
      </c>
      <c r="B12803" t="s">
        <v>48064</v>
      </c>
      <c r="D12803" t="str">
        <f t="shared" ref="D12803:D12866" si="200">A12803&amp;" "&amp;B12803</f>
        <v>KL06HHNADP National Atmospheric Deposition Program KL06HHNADP</v>
      </c>
    </row>
    <row r="12804" spans="1:4">
      <c r="A12804" t="s">
        <v>48065</v>
      </c>
      <c r="B12804" t="s">
        <v>48066</v>
      </c>
      <c r="D12804" t="str">
        <f t="shared" si="200"/>
        <v>KL0420ENR0 20 22 Evaluation New Root Knot Nematode KL0420ENR0</v>
      </c>
    </row>
    <row r="12805" spans="1:4">
      <c r="A12805" t="s">
        <v>48067</v>
      </c>
      <c r="B12805" t="s">
        <v>48068</v>
      </c>
      <c r="D12805" t="str">
        <f t="shared" si="200"/>
        <v>KL0420ENC0 20 22 Evaluation New Commercially Availa KL0420ENC0</v>
      </c>
    </row>
    <row r="12806" spans="1:4">
      <c r="A12806" t="s">
        <v>48069</v>
      </c>
      <c r="B12806" t="s">
        <v>48070</v>
      </c>
      <c r="D12806" t="str">
        <f t="shared" si="200"/>
        <v>KL0450FBMT 20 24 Flatheaded Borer Mgmt in Tree Crop KL0450FBMT</v>
      </c>
    </row>
    <row r="12807" spans="1:4">
      <c r="A12807" t="s">
        <v>48071</v>
      </c>
      <c r="B12807" t="s">
        <v>48072</v>
      </c>
      <c r="D12807" t="str">
        <f t="shared" si="200"/>
        <v>KL0733JCS2 20 23 JULIAN CHARTER SCHOOL KL0733JCS2</v>
      </c>
    </row>
    <row r="12808" spans="1:4">
      <c r="A12808" t="s">
        <v>48073</v>
      </c>
      <c r="B12808" t="s">
        <v>48074</v>
      </c>
      <c r="D12808" t="str">
        <f t="shared" si="200"/>
        <v>KL0424SWTP 22 25 Sweet Potato seed programs KL0424SWTP</v>
      </c>
    </row>
    <row r="12809" spans="1:4">
      <c r="A12809" t="s">
        <v>48075</v>
      </c>
      <c r="B12809" t="s">
        <v>48076</v>
      </c>
      <c r="D12809" t="str">
        <f t="shared" si="200"/>
        <v>KL0416MPU0 21 24 AAWL Monitor Potassium Use Pist Tr KL0416MPU0</v>
      </c>
    </row>
    <row r="12810" spans="1:4">
      <c r="A12810" t="s">
        <v>48077</v>
      </c>
      <c r="B12810" t="s">
        <v>48078</v>
      </c>
      <c r="D12810" t="str">
        <f t="shared" si="200"/>
        <v>KL0713DTIC 22 25 Dev tools Info on Crop Water Use KL0713DTIC</v>
      </c>
    </row>
    <row r="12811" spans="1:4">
      <c r="A12811" t="s">
        <v>48079</v>
      </c>
      <c r="B12811" t="s">
        <v>48080</v>
      </c>
      <c r="D12811" t="str">
        <f t="shared" si="200"/>
        <v>KL0111CSC0 22 23 Colostrum Storage Pre Wean Calves KL0111CSC0</v>
      </c>
    </row>
    <row r="12812" spans="1:4">
      <c r="A12812" t="s">
        <v>48081</v>
      </c>
      <c r="B12812" t="s">
        <v>48082</v>
      </c>
      <c r="D12812" t="str">
        <f t="shared" si="200"/>
        <v>KL0756CBR2 22 23 CA CELERY BD Celery Breeding for R KL0756CBR2</v>
      </c>
    </row>
    <row r="12813" spans="1:4">
      <c r="A12813" t="s">
        <v>48083</v>
      </c>
      <c r="B12813" t="s">
        <v>48084</v>
      </c>
      <c r="D12813" t="str">
        <f t="shared" si="200"/>
        <v>KL0NPINW02 NPI Ritche RWJF NWICA Multistate Survey KL0NPINW02</v>
      </c>
    </row>
    <row r="12814" spans="1:4">
      <c r="A12814" t="s">
        <v>48085</v>
      </c>
      <c r="B12814" t="s">
        <v>48086</v>
      </c>
      <c r="D12814" t="str">
        <f t="shared" si="200"/>
        <v>KL0257ICS0 22 25 CDFA Increase CA Spclty Crop Comp KL0257ICS0</v>
      </c>
    </row>
    <row r="12815" spans="1:4">
      <c r="A12815" t="s">
        <v>48087</v>
      </c>
      <c r="B12815" t="s">
        <v>48088</v>
      </c>
      <c r="D12815" t="str">
        <f t="shared" si="200"/>
        <v>KL0420ICS0 22 25 CDFA Increase CA Spclty Crop Comp KL0420ICS0</v>
      </c>
    </row>
    <row r="12816" spans="1:4">
      <c r="A12816" t="s">
        <v>48089</v>
      </c>
      <c r="B12816" t="s">
        <v>48090</v>
      </c>
      <c r="D12816" t="str">
        <f t="shared" si="200"/>
        <v>KL0NPINH01 NPI RITCHIE NIH STNFRD PATEL WATER FIRST KL0NPINH01</v>
      </c>
    </row>
    <row r="12817" spans="1:4">
      <c r="A12817" t="s">
        <v>48091</v>
      </c>
      <c r="B12817" t="s">
        <v>48092</v>
      </c>
      <c r="D12817" t="str">
        <f t="shared" si="200"/>
        <v>KL0NPINH02 NPI RITCHIE NIH STNFRD WATER PROJECT SPA KL0NPINH02</v>
      </c>
    </row>
    <row r="12818" spans="1:4">
      <c r="A12818" t="s">
        <v>48093</v>
      </c>
      <c r="B12818" t="s">
        <v>48094</v>
      </c>
      <c r="D12818" t="str">
        <f t="shared" si="200"/>
        <v>KL0309RSP1 19 24 USDA NIFA Reno Sustainable Project KL0309RSP1</v>
      </c>
    </row>
    <row r="12819" spans="1:4">
      <c r="A12819" t="s">
        <v>48095</v>
      </c>
      <c r="B12819" t="s">
        <v>48096</v>
      </c>
      <c r="D12819" t="str">
        <f t="shared" si="200"/>
        <v>KL04HCRCSP Reno Sustainable Project KL04HCRCSP</v>
      </c>
    </row>
    <row r="12820" spans="1:4">
      <c r="A12820" t="s">
        <v>48097</v>
      </c>
      <c r="B12820" t="s">
        <v>48098</v>
      </c>
      <c r="D12820" t="str">
        <f t="shared" si="200"/>
        <v>KL0740RSP1 19 24 USDA NIFA Reno Sustainable Project KL0740RSP1</v>
      </c>
    </row>
    <row r="12821" spans="1:4">
      <c r="A12821" t="s">
        <v>48099</v>
      </c>
      <c r="B12821" t="s">
        <v>48100</v>
      </c>
      <c r="D12821" t="str">
        <f t="shared" si="200"/>
        <v>KL0151PGR1 19 22 CDPB Test PGRs on Fruit Set KL0151PGR1</v>
      </c>
    </row>
    <row r="12822" spans="1:4">
      <c r="A12822" t="s">
        <v>48101</v>
      </c>
      <c r="B12822" t="s">
        <v>48102</v>
      </c>
      <c r="D12822" t="str">
        <f t="shared" si="200"/>
        <v>KL0312GFD1 19 23 USDA FS Grand Fir Decline Mortal KL0312GFD1</v>
      </c>
    </row>
    <row r="12823" spans="1:4">
      <c r="A12823" t="s">
        <v>48103</v>
      </c>
      <c r="B12823" t="s">
        <v>48104</v>
      </c>
      <c r="D12823" t="str">
        <f t="shared" si="200"/>
        <v>KL0416FAS0 21 24 CPRB New CE Farms Advisor Seed Gt KL0416FAS0</v>
      </c>
    </row>
    <row r="12824" spans="1:4">
      <c r="A12824" t="s">
        <v>48105</v>
      </c>
      <c r="B12824" t="s">
        <v>48106</v>
      </c>
      <c r="D12824" t="str">
        <f t="shared" si="200"/>
        <v>KL0416ANP0 20 22 CPRB Asses Nitrogen Uptake Pistach KL0416ANP0</v>
      </c>
    </row>
    <row r="12825" spans="1:4">
      <c r="A12825" t="s">
        <v>48107</v>
      </c>
      <c r="B12825" t="s">
        <v>48108</v>
      </c>
      <c r="D12825" t="str">
        <f t="shared" si="200"/>
        <v>KL0KPL5767 Efficacy and optimal use of alternatives KL0KPL5767</v>
      </c>
    </row>
    <row r="12826" spans="1:4">
      <c r="A12826" t="s">
        <v>48109</v>
      </c>
      <c r="B12826" t="s">
        <v>48110</v>
      </c>
      <c r="D12826" t="str">
        <f t="shared" si="200"/>
        <v>KL0KKBCDRF Automation of Surface Irrigation Systems KL0KKBCDRF</v>
      </c>
    </row>
    <row r="12827" spans="1:4">
      <c r="A12827" t="s">
        <v>48111</v>
      </c>
      <c r="B12827" t="s">
        <v>48112</v>
      </c>
      <c r="D12827" t="str">
        <f t="shared" si="200"/>
        <v>KL0MJA6346 JOINT BIOENERGY JBEI PHASE IV SORGHUM KL0MJA6346</v>
      </c>
    </row>
    <row r="12828" spans="1:4">
      <c r="A12828" t="s">
        <v>48113</v>
      </c>
      <c r="B12828" t="s">
        <v>48114</v>
      </c>
      <c r="D12828" t="str">
        <f t="shared" si="200"/>
        <v>KL0415AAP0 22 26 USDA Carrot App Avd Phen Gen Tools KL0415AAP0</v>
      </c>
    </row>
    <row r="12829" spans="1:4">
      <c r="A12829" t="s">
        <v>48115</v>
      </c>
      <c r="B12829" t="s">
        <v>48116</v>
      </c>
      <c r="D12829" t="str">
        <f t="shared" si="200"/>
        <v>KL0INO6228 CDFA Climate Smart Innovations KL0INO6228</v>
      </c>
    </row>
    <row r="12830" spans="1:4">
      <c r="A12830" t="s">
        <v>48117</v>
      </c>
      <c r="B12830" t="s">
        <v>48118</v>
      </c>
      <c r="D12830" t="str">
        <f t="shared" si="200"/>
        <v>KL0VGY6228 CDFA Climate Smart Innovations KL0VGY6228</v>
      </c>
    </row>
    <row r="12831" spans="1:4">
      <c r="A12831" t="s">
        <v>48119</v>
      </c>
      <c r="B12831" t="s">
        <v>48120</v>
      </c>
      <c r="D12831" t="str">
        <f t="shared" si="200"/>
        <v>KL0450BCDS 23 24 Benchmarking CA Dairy Sustainabili KL0450BCDS</v>
      </c>
    </row>
    <row r="12832" spans="1:4">
      <c r="A12832" t="s">
        <v>48121</v>
      </c>
      <c r="B12832" t="s">
        <v>48122</v>
      </c>
      <c r="D12832" t="str">
        <f t="shared" si="200"/>
        <v>KL0719MGDI 22 23 LA MG Diversity Equity Inclusion KL0719MGDI</v>
      </c>
    </row>
    <row r="12833" spans="1:4">
      <c r="A12833" t="s">
        <v>48123</v>
      </c>
      <c r="B12833" t="s">
        <v>48124</v>
      </c>
      <c r="D12833" t="str">
        <f t="shared" si="200"/>
        <v>KL0450CROP 22 24 Cropscope Cropmanage KL0450CROP</v>
      </c>
    </row>
    <row r="12834" spans="1:4">
      <c r="A12834" t="s">
        <v>48125</v>
      </c>
      <c r="B12834" t="s">
        <v>48126</v>
      </c>
      <c r="D12834" t="str">
        <f t="shared" si="200"/>
        <v>KL0151SWC1 22 23 Support Dev of Western Cover Crops KL0151SWC1</v>
      </c>
    </row>
    <row r="12835" spans="1:4">
      <c r="A12835" t="s">
        <v>48127</v>
      </c>
      <c r="B12835" t="s">
        <v>48128</v>
      </c>
      <c r="D12835" t="str">
        <f t="shared" si="200"/>
        <v>KL03094HPH 22 23 4 H Pollinator Habitat KL03094HPH</v>
      </c>
    </row>
    <row r="12836" spans="1:4">
      <c r="A12836" t="s">
        <v>48129</v>
      </c>
      <c r="B12836" t="s">
        <v>48130</v>
      </c>
      <c r="D12836" t="str">
        <f t="shared" si="200"/>
        <v>KL0450IOSW 20 24 Integrated Orchard Syst in Walnut KL0450IOSW</v>
      </c>
    </row>
    <row r="12837" spans="1:4">
      <c r="A12837" t="s">
        <v>48131</v>
      </c>
      <c r="B12837" t="s">
        <v>48132</v>
      </c>
      <c r="D12837" t="str">
        <f t="shared" si="200"/>
        <v>KL0AZ37D16 LAWR ZACCARI US Bureau of Reclamation KL0AZ37D16</v>
      </c>
    </row>
    <row r="12838" spans="1:4">
      <c r="A12838" t="s">
        <v>48133</v>
      </c>
      <c r="B12838" t="s">
        <v>48134</v>
      </c>
      <c r="D12838" t="str">
        <f t="shared" si="200"/>
        <v>KL0410VIB0 20 23 UCR CDFA Varietal Improvement Bean KL0410VIB0</v>
      </c>
    </row>
    <row r="12839" spans="1:4">
      <c r="A12839" t="s">
        <v>48135</v>
      </c>
      <c r="B12839" t="s">
        <v>48136</v>
      </c>
      <c r="D12839" t="str">
        <f t="shared" si="200"/>
        <v>KL0106CBA1 21 21 CA TOMATO RES INST Cost Benefit An KL0106CBA1</v>
      </c>
    </row>
    <row r="12840" spans="1:4">
      <c r="A12840" t="s">
        <v>48137</v>
      </c>
      <c r="B12840" t="s">
        <v>48138</v>
      </c>
      <c r="D12840" t="str">
        <f t="shared" si="200"/>
        <v>KL0424CBA1 21 22 CA TOMATO RES INST Cost Benefit An KL0424CBA1</v>
      </c>
    </row>
    <row r="12841" spans="1:4">
      <c r="A12841" t="s">
        <v>48139</v>
      </c>
      <c r="B12841" t="s">
        <v>48140</v>
      </c>
      <c r="D12841" t="str">
        <f t="shared" si="200"/>
        <v>KL0450MBLT 21 24 Monitoring Beet Leafhopper Tomato KL0450MBLT</v>
      </c>
    </row>
    <row r="12842" spans="1:4">
      <c r="A12842" t="s">
        <v>48141</v>
      </c>
      <c r="B12842" t="s">
        <v>48142</v>
      </c>
      <c r="D12842" t="str">
        <f t="shared" si="200"/>
        <v>KL0736SAA1 21 22 SAN BERN USD STEM and Ag in Afters KL0736SAA1</v>
      </c>
    </row>
    <row r="12843" spans="1:4">
      <c r="A12843" t="s">
        <v>48143</v>
      </c>
      <c r="B12843" t="s">
        <v>48144</v>
      </c>
      <c r="D12843" t="str">
        <f t="shared" si="200"/>
        <v>KL0151WRIS 21 24 IR 4 Wild Rice Integrated Solution KL0151WRIS</v>
      </c>
    </row>
    <row r="12844" spans="1:4">
      <c r="A12844" t="s">
        <v>48145</v>
      </c>
      <c r="B12844" t="s">
        <v>48146</v>
      </c>
      <c r="D12844" t="str">
        <f t="shared" si="200"/>
        <v>KL0257IR41 21 24 IR4 Projects UCCE Yolo Lloyd KL0257IR41</v>
      </c>
    </row>
    <row r="12845" spans="1:4">
      <c r="A12845" t="s">
        <v>48147</v>
      </c>
      <c r="B12845" t="s">
        <v>48148</v>
      </c>
      <c r="D12845" t="str">
        <f t="shared" si="200"/>
        <v>KL0349SCPM 21 24 IR 4 Specialty Crop Pest Mgmt KL0349SCPM</v>
      </c>
    </row>
    <row r="12846" spans="1:4">
      <c r="A12846" t="s">
        <v>48149</v>
      </c>
      <c r="B12846" t="s">
        <v>48150</v>
      </c>
      <c r="D12846" t="str">
        <f t="shared" si="200"/>
        <v>KL0415EBS1 21 24 UCD Eval Bud Stimulants Grape KL0415EBS1</v>
      </c>
    </row>
    <row r="12847" spans="1:4">
      <c r="A12847" t="s">
        <v>48151</v>
      </c>
      <c r="B12847" t="s">
        <v>48152</v>
      </c>
      <c r="D12847" t="str">
        <f t="shared" si="200"/>
        <v>KL06KK6151 IR4 PROJECTS CDFA 20 24 KL06KK6151</v>
      </c>
    </row>
    <row r="12848" spans="1:4">
      <c r="A12848" t="s">
        <v>48153</v>
      </c>
      <c r="B12848" t="s">
        <v>48154</v>
      </c>
      <c r="D12848" t="str">
        <f t="shared" si="200"/>
        <v>KL0733EBS2 21 24 UCD CDFA Eval Bud Stim Grape Yr2 KL0733EBS2</v>
      </c>
    </row>
    <row r="12849" spans="1:4">
      <c r="A12849" t="s">
        <v>48155</v>
      </c>
      <c r="B12849" t="s">
        <v>48156</v>
      </c>
      <c r="D12849" t="str">
        <f t="shared" si="200"/>
        <v>KL06SCBASF 22 24 BASF REMOTE TERMITE DETECTION KL06SCBASF</v>
      </c>
    </row>
    <row r="12850" spans="1:4">
      <c r="A12850" t="s">
        <v>48157</v>
      </c>
      <c r="B12850" t="s">
        <v>48158</v>
      </c>
      <c r="D12850" t="str">
        <f t="shared" si="200"/>
        <v>KL0424PLY1 22 23 POLY4 Tomato potash rate trial KL0424PLY1</v>
      </c>
    </row>
    <row r="12851" spans="1:4">
      <c r="A12851" t="s">
        <v>48159</v>
      </c>
      <c r="B12851" t="s">
        <v>48160</v>
      </c>
      <c r="D12851" t="str">
        <f t="shared" si="200"/>
        <v>KL0741SCF0 22 23 SF State College Corps Fellow KL0741SCF0</v>
      </c>
    </row>
    <row r="12852" spans="1:4">
      <c r="A12852" t="s">
        <v>48161</v>
      </c>
      <c r="B12852" t="s">
        <v>48162</v>
      </c>
      <c r="D12852" t="str">
        <f t="shared" si="200"/>
        <v>KL0701PGP0 23 Oakland USD Preschool Garden Project KL0701PGP0</v>
      </c>
    </row>
    <row r="12853" spans="1:4">
      <c r="A12853" t="s">
        <v>48163</v>
      </c>
      <c r="B12853" t="s">
        <v>48164</v>
      </c>
      <c r="D12853" t="str">
        <f t="shared" si="200"/>
        <v>KL06DD6032 22 26 CARROT OUTREACH PROGRAM KL06DD6032</v>
      </c>
    </row>
    <row r="12854" spans="1:4">
      <c r="A12854" t="s">
        <v>48165</v>
      </c>
      <c r="B12854" t="s">
        <v>48166</v>
      </c>
      <c r="D12854" t="str">
        <f t="shared" si="200"/>
        <v>KL0733COP1 22 26 CARROT OUTREACH PROGRAM KL0733COP1</v>
      </c>
    </row>
    <row r="12855" spans="1:4">
      <c r="A12855" t="s">
        <v>48167</v>
      </c>
      <c r="B12855" t="s">
        <v>48168</v>
      </c>
      <c r="D12855" t="str">
        <f t="shared" si="200"/>
        <v>KL05P37F68 IPM Martin CAL IPC Video Project KL05P37F68</v>
      </c>
    </row>
    <row r="12856" spans="1:4">
      <c r="A12856" t="s">
        <v>48169</v>
      </c>
      <c r="B12856" t="s">
        <v>48170</v>
      </c>
      <c r="D12856" t="str">
        <f t="shared" si="200"/>
        <v>KL0106P4T1 22 25 Poly4Trail Almonds in CA KL0106P4T1</v>
      </c>
    </row>
    <row r="12857" spans="1:4">
      <c r="A12857" t="s">
        <v>48171</v>
      </c>
      <c r="B12857" t="s">
        <v>48172</v>
      </c>
      <c r="D12857" t="str">
        <f t="shared" si="200"/>
        <v>KL0321MFG1 22 23 Marin Friendly Garden Walks KL0321MFG1</v>
      </c>
    </row>
    <row r="12858" spans="1:4">
      <c r="A12858" t="s">
        <v>48173</v>
      </c>
      <c r="B12858" t="s">
        <v>48174</v>
      </c>
      <c r="D12858" t="str">
        <f t="shared" si="200"/>
        <v>KL0321MFG2 23 24 Marin Friendly Garden Walks KL0321MFG2</v>
      </c>
    </row>
    <row r="12859" spans="1:4">
      <c r="A12859" t="s">
        <v>48175</v>
      </c>
      <c r="B12859" t="s">
        <v>48176</v>
      </c>
      <c r="D12859" t="str">
        <f t="shared" si="200"/>
        <v>KL0CNL603P year 3 PS CA Resilient Careers GJC KL0CNL603P</v>
      </c>
    </row>
    <row r="12860" spans="1:4">
      <c r="A12860" t="s">
        <v>48177</v>
      </c>
      <c r="B12860" t="s">
        <v>48178</v>
      </c>
      <c r="D12860" t="str">
        <f t="shared" si="200"/>
        <v>KL0CNP6001 Yr 1 CA Resilient Careers GJC KL0CNP6001</v>
      </c>
    </row>
    <row r="12861" spans="1:4">
      <c r="A12861" t="s">
        <v>48179</v>
      </c>
      <c r="B12861" t="s">
        <v>48180</v>
      </c>
      <c r="D12861" t="str">
        <f t="shared" si="200"/>
        <v>KL0CNP6002 YR 2 CA Resilient Careers GJC KL0CNP6002</v>
      </c>
    </row>
    <row r="12862" spans="1:4">
      <c r="A12862" t="s">
        <v>48181</v>
      </c>
      <c r="B12862" t="s">
        <v>48182</v>
      </c>
      <c r="D12862" t="str">
        <f t="shared" si="200"/>
        <v>KL0CNP6003 Yr 3 CA Resilient Careers GJC KL0CNP6003</v>
      </c>
    </row>
    <row r="12863" spans="1:4">
      <c r="A12863" t="s">
        <v>48183</v>
      </c>
      <c r="B12863" t="s">
        <v>48184</v>
      </c>
      <c r="D12863" t="str">
        <f t="shared" si="200"/>
        <v>KL0CNP6004 Yr 4 CA Resilient Careers GJC KL0CNP6004</v>
      </c>
    </row>
    <row r="12864" spans="1:4">
      <c r="A12864" t="s">
        <v>48185</v>
      </c>
      <c r="B12864" t="s">
        <v>48186</v>
      </c>
      <c r="D12864" t="str">
        <f t="shared" si="200"/>
        <v>KL0CNP601P Yr1 PS CA Resilient Careers GJC KL0CNP601P</v>
      </c>
    </row>
    <row r="12865" spans="1:4">
      <c r="A12865" t="s">
        <v>48187</v>
      </c>
      <c r="B12865" t="s">
        <v>48188</v>
      </c>
      <c r="D12865" t="str">
        <f t="shared" si="200"/>
        <v>KL0CNP602P YR 2 PC CA Resilient Careers GJC KL0CNP602P</v>
      </c>
    </row>
    <row r="12866" spans="1:4">
      <c r="A12866" t="s">
        <v>48189</v>
      </c>
      <c r="B12866" t="s">
        <v>48190</v>
      </c>
      <c r="D12866" t="str">
        <f t="shared" si="200"/>
        <v>KL0CNP604P Yr 4 PC CA Resilient Careers GJC KL0CNP604P</v>
      </c>
    </row>
    <row r="12867" spans="1:4">
      <c r="A12867" t="s">
        <v>48191</v>
      </c>
      <c r="B12867" t="s">
        <v>48192</v>
      </c>
      <c r="D12867" t="str">
        <f t="shared" ref="D12867:D12930" si="201">A12867&amp;" "&amp;B12867</f>
        <v>KL0NPISF09 NPI Gosliner BSCF to UCSF EITC KL0NPISF09</v>
      </c>
    </row>
    <row r="12868" spans="1:4">
      <c r="A12868" t="s">
        <v>48193</v>
      </c>
      <c r="B12868" t="s">
        <v>48194</v>
      </c>
      <c r="D12868" t="str">
        <f t="shared" si="201"/>
        <v>KL0410RSTR 17 18 UCR CIWR Remote Sense Turgrass Rsp KL0410RSTR</v>
      </c>
    </row>
    <row r="12869" spans="1:4">
      <c r="A12869" t="s">
        <v>48195</v>
      </c>
      <c r="B12869" t="s">
        <v>48196</v>
      </c>
      <c r="D12869" t="str">
        <f t="shared" si="201"/>
        <v>KL0416OIWR 18 19 USDI USGS State Water Resc Rsch In KL0416OIWR</v>
      </c>
    </row>
    <row r="12870" spans="1:4">
      <c r="A12870" t="s">
        <v>48197</v>
      </c>
      <c r="B12870" t="s">
        <v>48198</v>
      </c>
      <c r="D12870" t="str">
        <f t="shared" si="201"/>
        <v>KL0741CIWR 16 17 USDI USGS State Water Resc Rsch In KL0741CIWR</v>
      </c>
    </row>
    <row r="12871" spans="1:4">
      <c r="A12871" t="s">
        <v>48199</v>
      </c>
      <c r="B12871" t="s">
        <v>48200</v>
      </c>
      <c r="D12871" t="str">
        <f t="shared" si="201"/>
        <v>KL0APSCF02 PS USDI METHYL MERCURY ANR LINQUIST KL0APSCF02</v>
      </c>
    </row>
    <row r="12872" spans="1:4">
      <c r="A12872" t="s">
        <v>48201</v>
      </c>
      <c r="B12872" t="s">
        <v>48202</v>
      </c>
      <c r="D12872" t="str">
        <f t="shared" si="201"/>
        <v>KL0CWRNWR6 NIWR State Water Res Research 2016 KL0CWRNWR6</v>
      </c>
    </row>
    <row r="12873" spans="1:4">
      <c r="A12873" t="s">
        <v>48203</v>
      </c>
      <c r="B12873" t="s">
        <v>48204</v>
      </c>
      <c r="D12873" t="str">
        <f t="shared" si="201"/>
        <v>KL0GBA9CIW CLOSED ESP ArnoldCIWSBanHydraulicFractur KL0GBA9CIW</v>
      </c>
    </row>
    <row r="12874" spans="1:4">
      <c r="A12874" t="s">
        <v>48205</v>
      </c>
      <c r="B12874" t="s">
        <v>48206</v>
      </c>
      <c r="D12874" t="str">
        <f t="shared" si="201"/>
        <v>KL0104MHR3 19 22 CDPB Measure Heat Risk at Bloom KL0104MHR3</v>
      </c>
    </row>
    <row r="12875" spans="1:4">
      <c r="A12875" t="s">
        <v>48207</v>
      </c>
      <c r="B12875" t="s">
        <v>48208</v>
      </c>
      <c r="D12875" t="str">
        <f t="shared" si="201"/>
        <v>KL0111MHR3 19 22 CDPB Measure Heat Risk at Bloom KL0111MHR3</v>
      </c>
    </row>
    <row r="12876" spans="1:4">
      <c r="A12876" t="s">
        <v>48209</v>
      </c>
      <c r="B12876" t="s">
        <v>48210</v>
      </c>
      <c r="D12876" t="str">
        <f t="shared" si="201"/>
        <v>KL0257MHR3 19 22 CDPB Measure Heat Risk at Bloom KL0257MHR3</v>
      </c>
    </row>
    <row r="12877" spans="1:4">
      <c r="A12877" t="s">
        <v>48211</v>
      </c>
      <c r="B12877" t="s">
        <v>48212</v>
      </c>
      <c r="D12877" t="str">
        <f t="shared" si="201"/>
        <v>KL0420MHR3 19 22 CDPB Measure Heat Risk at Bloom KL0420MHR3</v>
      </c>
    </row>
    <row r="12878" spans="1:4">
      <c r="A12878" t="s">
        <v>48213</v>
      </c>
      <c r="B12878" t="s">
        <v>48214</v>
      </c>
      <c r="D12878" t="str">
        <f t="shared" si="201"/>
        <v>KL0MER6342 Collective Action for Biodiversity UCOP KL0MER6342</v>
      </c>
    </row>
    <row r="12879" spans="1:4">
      <c r="A12879" t="s">
        <v>48215</v>
      </c>
      <c r="B12879" t="s">
        <v>48216</v>
      </c>
      <c r="D12879" t="str">
        <f t="shared" si="201"/>
        <v>KL0MER634C Collective Action consultants KL0MER634C</v>
      </c>
    </row>
    <row r="12880" spans="1:4">
      <c r="A12880" t="s">
        <v>48217</v>
      </c>
      <c r="B12880" t="s">
        <v>48218</v>
      </c>
      <c r="D12880" t="str">
        <f t="shared" si="201"/>
        <v>KL0410GUA0 23 CAFF Growing Urban Agriculture in CA KL0410GUA0</v>
      </c>
    </row>
    <row r="12881" spans="1:4">
      <c r="A12881" t="s">
        <v>48219</v>
      </c>
      <c r="B12881" t="s">
        <v>48220</v>
      </c>
      <c r="D12881" t="str">
        <f t="shared" si="201"/>
        <v>KL0328MM10 23 23 Marion Mendelsohn Fund 2023 KL0328MM10</v>
      </c>
    </row>
    <row r="12882" spans="1:4">
      <c r="A12882" t="s">
        <v>48221</v>
      </c>
      <c r="B12882" t="s">
        <v>48222</v>
      </c>
      <c r="D12882" t="str">
        <f t="shared" si="201"/>
        <v>KL0331CTMP 21 24 Collab Training Mentoring Pathwa KL0331CTMP</v>
      </c>
    </row>
    <row r="12883" spans="1:4">
      <c r="A12883" t="s">
        <v>48223</v>
      </c>
      <c r="B12883" t="s">
        <v>48224</v>
      </c>
      <c r="D12883" t="str">
        <f t="shared" si="201"/>
        <v>KL0450ACMO 23 24 Adapting Crop Manage Watermelon KL0450ACMO</v>
      </c>
    </row>
    <row r="12884" spans="1:4">
      <c r="A12884" t="s">
        <v>48225</v>
      </c>
      <c r="B12884" t="s">
        <v>48226</v>
      </c>
      <c r="D12884" t="str">
        <f t="shared" si="201"/>
        <v>KL06DD6341 2023 OKRA VARIETY TRIALS KL06DD6341</v>
      </c>
    </row>
    <row r="12885" spans="1:4">
      <c r="A12885" t="s">
        <v>48227</v>
      </c>
      <c r="B12885" t="s">
        <v>48228</v>
      </c>
      <c r="D12885" t="str">
        <f t="shared" si="201"/>
        <v>KL0450MDRC 23 24 Monito Spotted Wing Drosoph Cherry KL0450MDRC</v>
      </c>
    </row>
    <row r="12886" spans="1:4">
      <c r="A12886" t="s">
        <v>48229</v>
      </c>
      <c r="B12886" t="s">
        <v>48230</v>
      </c>
      <c r="D12886" t="str">
        <f t="shared" si="201"/>
        <v>KL0450MSWD 23 24 Monitoring Spotted Drosophila Cher KL0450MSWD</v>
      </c>
    </row>
    <row r="12887" spans="1:4">
      <c r="A12887" t="s">
        <v>48231</v>
      </c>
      <c r="B12887" t="s">
        <v>48232</v>
      </c>
      <c r="D12887" t="str">
        <f t="shared" si="201"/>
        <v>KL0744LVE1 23 24 Lettuce tolerance Pythium INSV KL0744LVE1</v>
      </c>
    </row>
    <row r="12888" spans="1:4">
      <c r="A12888" t="s">
        <v>48233</v>
      </c>
      <c r="B12888" t="s">
        <v>48234</v>
      </c>
      <c r="D12888" t="str">
        <f t="shared" si="201"/>
        <v>KL0744SVA1 23 24 Salinas Valley Assess INSV Lettuce KL0744SVA1</v>
      </c>
    </row>
    <row r="12889" spans="1:4">
      <c r="A12889" t="s">
        <v>48235</v>
      </c>
      <c r="B12889" t="s">
        <v>48236</v>
      </c>
      <c r="D12889" t="str">
        <f t="shared" si="201"/>
        <v>KL0727TSV1 23 24 LGRPstudy Thrips in Salinas Valley KL0727TSV1</v>
      </c>
    </row>
    <row r="12890" spans="1:4">
      <c r="A12890" t="s">
        <v>48237</v>
      </c>
      <c r="B12890" t="s">
        <v>48238</v>
      </c>
      <c r="D12890" t="str">
        <f t="shared" si="201"/>
        <v>KL0727LGT1 23 24 Leafy Green Research Flower Thrips KL0727LGT1</v>
      </c>
    </row>
    <row r="12891" spans="1:4">
      <c r="A12891" t="s">
        <v>48239</v>
      </c>
      <c r="B12891" t="s">
        <v>48240</v>
      </c>
      <c r="D12891" t="str">
        <f t="shared" si="201"/>
        <v>KL0450UGRT 23 25 Using growth regulators to improve KL0450UGRT</v>
      </c>
    </row>
    <row r="12892" spans="1:4">
      <c r="A12892" t="s">
        <v>48241</v>
      </c>
      <c r="B12892" t="s">
        <v>48242</v>
      </c>
      <c r="D12892" t="str">
        <f t="shared" si="201"/>
        <v>KL06LLCT23 CA CITRUS NURSERY BOARD AWARD ELK 23 KL06LLCT23</v>
      </c>
    </row>
    <row r="12893" spans="1:4">
      <c r="A12893" t="s">
        <v>48243</v>
      </c>
      <c r="B12893" t="s">
        <v>48244</v>
      </c>
      <c r="D12893" t="str">
        <f t="shared" si="201"/>
        <v>KL0MMS6104 UCM SAFEEQ SIERRA NEVADA HYDROLOGY TREND KL0MMS6104</v>
      </c>
    </row>
    <row r="12894" spans="1:4">
      <c r="A12894" t="s">
        <v>48245</v>
      </c>
      <c r="B12894" t="s">
        <v>48246</v>
      </c>
      <c r="D12894" t="str">
        <f t="shared" si="201"/>
        <v>KL0713MMPO 21 22 Irrigation Mgmt Practices Onions KL0713MMPO</v>
      </c>
    </row>
    <row r="12895" spans="1:4">
      <c r="A12895" t="s">
        <v>48247</v>
      </c>
      <c r="B12895" t="s">
        <v>48248</v>
      </c>
      <c r="D12895" t="str">
        <f t="shared" si="201"/>
        <v>KL0410CSB3 21 22 CTRI Consperse StinkBug IPM Update KL0410CSB3</v>
      </c>
    </row>
    <row r="12896" spans="1:4">
      <c r="A12896" t="s">
        <v>48249</v>
      </c>
      <c r="B12896" t="s">
        <v>48250</v>
      </c>
      <c r="D12896" t="str">
        <f t="shared" si="201"/>
        <v>KL0239BBRO 21 22 Mgmt bacterial bulb rots of onion KL0239BBRO</v>
      </c>
    </row>
    <row r="12897" spans="1:4">
      <c r="A12897" t="s">
        <v>48251</v>
      </c>
      <c r="B12897" t="s">
        <v>48252</v>
      </c>
      <c r="D12897" t="str">
        <f t="shared" si="201"/>
        <v>KL0410EFP2 21 23 CGORAB Eval Fusarium Pathog Garlic KL0410EFP2</v>
      </c>
    </row>
    <row r="12898" spans="1:4">
      <c r="A12898" t="s">
        <v>48253</v>
      </c>
      <c r="B12898" t="s">
        <v>48254</v>
      </c>
      <c r="D12898" t="str">
        <f t="shared" si="201"/>
        <v>KL0257CPDP 21 23 CA Professional Dev Program KL0257CPDP</v>
      </c>
    </row>
    <row r="12899" spans="1:4">
      <c r="A12899" t="s">
        <v>48255</v>
      </c>
      <c r="B12899" t="s">
        <v>48256</v>
      </c>
      <c r="D12899" t="str">
        <f t="shared" si="201"/>
        <v>KL0312CPDP 21 23 CA Professional Dev Program KL0312CPDP</v>
      </c>
    </row>
    <row r="12900" spans="1:4">
      <c r="A12900" t="s">
        <v>48257</v>
      </c>
      <c r="B12900" t="s">
        <v>48258</v>
      </c>
      <c r="D12900" t="str">
        <f t="shared" si="201"/>
        <v>KL0321CPDP 21 23 MO State Univ CA Prof Dev Program KL0321CPDP</v>
      </c>
    </row>
    <row r="12901" spans="1:4">
      <c r="A12901" t="s">
        <v>48259</v>
      </c>
      <c r="B12901" t="s">
        <v>48260</v>
      </c>
      <c r="D12901" t="str">
        <f t="shared" si="201"/>
        <v>KL0410CPDP 21 23 CA Professional Dev Program KL0410CPDP</v>
      </c>
    </row>
    <row r="12902" spans="1:4">
      <c r="A12902" t="s">
        <v>48261</v>
      </c>
      <c r="B12902" t="s">
        <v>48262</v>
      </c>
      <c r="D12902" t="str">
        <f t="shared" si="201"/>
        <v>KL0743CPDP 21 23 CA Professional Dev Program KL0743CPDP</v>
      </c>
    </row>
    <row r="12903" spans="1:4">
      <c r="A12903" t="s">
        <v>48263</v>
      </c>
      <c r="B12903" t="s">
        <v>48264</v>
      </c>
      <c r="D12903" t="str">
        <f t="shared" si="201"/>
        <v>KL0SBMSUPD BRODT MONTANA STATE UN WSARE PROF DEV KL0SBMSUPD</v>
      </c>
    </row>
    <row r="12904" spans="1:4">
      <c r="A12904" t="s">
        <v>48265</v>
      </c>
      <c r="B12904" t="s">
        <v>48266</v>
      </c>
      <c r="D12904" t="str">
        <f t="shared" si="201"/>
        <v>KL0727TAG1 21 23 SANTA CRUZ CO RES CONS DISTR Tech KL0727TAG1</v>
      </c>
    </row>
    <row r="12905" spans="1:4">
      <c r="A12905" t="s">
        <v>48267</v>
      </c>
      <c r="B12905" t="s">
        <v>48268</v>
      </c>
      <c r="D12905" t="str">
        <f t="shared" si="201"/>
        <v>KL0151EWI6 21 22 CA RICE RES Emerging Weed Issues KL0151EWI6</v>
      </c>
    </row>
    <row r="12906" spans="1:4">
      <c r="A12906" t="s">
        <v>48269</v>
      </c>
      <c r="B12906" t="s">
        <v>48270</v>
      </c>
      <c r="D12906" t="str">
        <f t="shared" si="201"/>
        <v>KL0321CSEC 23 23 Computer Science Edu Curric Develo KL0321CSEC</v>
      </c>
    </row>
    <row r="12907" spans="1:4">
      <c r="A12907" t="s">
        <v>48271</v>
      </c>
      <c r="B12907" t="s">
        <v>48272</v>
      </c>
      <c r="D12907" t="str">
        <f t="shared" si="201"/>
        <v>KL0454IAB0 23 UCR Mitgtn Comm Table Olive Orchard KL0454IAB0</v>
      </c>
    </row>
    <row r="12908" spans="1:4">
      <c r="A12908" t="s">
        <v>48273</v>
      </c>
      <c r="B12908" t="s">
        <v>48274</v>
      </c>
      <c r="D12908" t="str">
        <f t="shared" si="201"/>
        <v>KL0331SCEL 23 23 Sutter County Expanded Learning KL0331SCEL</v>
      </c>
    </row>
    <row r="12909" spans="1:4">
      <c r="A12909" t="s">
        <v>48275</v>
      </c>
      <c r="B12909" t="s">
        <v>48276</v>
      </c>
      <c r="D12909" t="str">
        <f t="shared" si="201"/>
        <v>KL07404SG1 22 23 4H Saputo Grant UCCE SLO Vega KL07404SG1</v>
      </c>
    </row>
    <row r="12910" spans="1:4">
      <c r="A12910" t="s">
        <v>48277</v>
      </c>
      <c r="B12910" t="s">
        <v>48278</v>
      </c>
      <c r="D12910" t="str">
        <f t="shared" si="201"/>
        <v>KL0733SBS3 22 23 San Bernardino STEAM Hub KL0733SBS3</v>
      </c>
    </row>
    <row r="12911" spans="1:4">
      <c r="A12911" t="s">
        <v>48279</v>
      </c>
      <c r="B12911" t="s">
        <v>48280</v>
      </c>
      <c r="D12911" t="str">
        <f t="shared" si="201"/>
        <v>KL0321FFCF 22 25 FarmertoFarmer Carbon Farming KL0321FFCF</v>
      </c>
    </row>
    <row r="12912" spans="1:4">
      <c r="A12912" t="s">
        <v>48281</v>
      </c>
      <c r="B12912" t="s">
        <v>48282</v>
      </c>
      <c r="D12912" t="str">
        <f t="shared" si="201"/>
        <v>KL0742OCB1 21 27 Outdoor Equity Community Based KL0742OCB1</v>
      </c>
    </row>
    <row r="12913" spans="1:4">
      <c r="A12913" t="s">
        <v>48283</v>
      </c>
      <c r="B12913" t="s">
        <v>48284</v>
      </c>
      <c r="D12913" t="str">
        <f t="shared" si="201"/>
        <v>KL0742OCI1 21 27 Outdoor Equity Career Internship L KL0742OCI1</v>
      </c>
    </row>
    <row r="12914" spans="1:4">
      <c r="A12914" t="s">
        <v>48285</v>
      </c>
      <c r="B12914" t="s">
        <v>48286</v>
      </c>
      <c r="D12914" t="str">
        <f t="shared" si="201"/>
        <v>KL0742OFT1 21 27 Outdoor Equity Field Trips KL0742OFT1</v>
      </c>
    </row>
    <row r="12915" spans="1:4">
      <c r="A12915" t="s">
        <v>48287</v>
      </c>
      <c r="B12915" t="s">
        <v>48288</v>
      </c>
      <c r="D12915" t="str">
        <f t="shared" si="201"/>
        <v>KL0737MFS0 23 Gardening Food Preservation Trainings KL0737MFS0</v>
      </c>
    </row>
    <row r="12916" spans="1:4">
      <c r="A12916" t="s">
        <v>48289</v>
      </c>
      <c r="B12916" t="s">
        <v>48290</v>
      </c>
      <c r="D12916" t="str">
        <f t="shared" si="201"/>
        <v>KL0701VTC0 23 Villa Termiti Construction Renovation KL0701VTC0</v>
      </c>
    </row>
    <row r="12917" spans="1:4">
      <c r="A12917" t="s">
        <v>48291</v>
      </c>
      <c r="B12917" t="s">
        <v>48292</v>
      </c>
      <c r="D12917" t="str">
        <f t="shared" si="201"/>
        <v>KL0410ETP5 23 24 CPRB EVAL NET TRN PISTACHIO 23 24 KL0410ETP5</v>
      </c>
    </row>
    <row r="12918" spans="1:4">
      <c r="A12918" t="s">
        <v>48293</v>
      </c>
      <c r="B12918" t="s">
        <v>48294</v>
      </c>
      <c r="D12918" t="str">
        <f t="shared" si="201"/>
        <v>KL0MUR5992 IMMOBILIZING SOIL NITRATE USING ALMOND S KL0MUR5992</v>
      </c>
    </row>
    <row r="12919" spans="1:4">
      <c r="A12919" t="s">
        <v>48295</v>
      </c>
      <c r="B12919" t="s">
        <v>48296</v>
      </c>
      <c r="D12919" t="str">
        <f t="shared" si="201"/>
        <v>KL0756SSM1 17 20 UCR CDPR Site Specific Mgmt Soil P KL0756SSM1</v>
      </c>
    </row>
    <row r="12920" spans="1:4">
      <c r="A12920" t="s">
        <v>48297</v>
      </c>
      <c r="B12920" t="s">
        <v>48298</v>
      </c>
      <c r="D12920" t="str">
        <f t="shared" si="201"/>
        <v>KL0328IEO1 19 23 CDFA Imprv Extension Outcome KL0328IEO1</v>
      </c>
    </row>
    <row r="12921" spans="1:4">
      <c r="A12921" t="s">
        <v>48299</v>
      </c>
      <c r="B12921" t="s">
        <v>48300</v>
      </c>
      <c r="D12921" t="str">
        <f t="shared" si="201"/>
        <v>KL0741SAG3 19 21 San Mateo Ag Commission Partnershp KL0741SAG3</v>
      </c>
    </row>
    <row r="12922" spans="1:4">
      <c r="A12922" t="s">
        <v>48301</v>
      </c>
      <c r="B12922" t="s">
        <v>48302</v>
      </c>
      <c r="D12922" t="str">
        <f t="shared" si="201"/>
        <v>KL0743SAG3 19 21 San Mateo Ag Commission Partnershp KL0743SAG3</v>
      </c>
    </row>
    <row r="12923" spans="1:4">
      <c r="A12923" t="s">
        <v>48303</v>
      </c>
      <c r="B12923" t="s">
        <v>48304</v>
      </c>
      <c r="D12923" t="str">
        <f t="shared" si="201"/>
        <v>KL0410ECM1 20 23 CSU MONT BAY U CORP Ext of CropMan KL0410ECM1</v>
      </c>
    </row>
    <row r="12924" spans="1:4">
      <c r="A12924" t="s">
        <v>48305</v>
      </c>
      <c r="B12924" t="s">
        <v>48306</v>
      </c>
      <c r="D12924" t="str">
        <f t="shared" si="201"/>
        <v>KL0727ECM1 20 23 CSU MONT BAY U CORP Ext of CropMan KL0727ECM1</v>
      </c>
    </row>
    <row r="12925" spans="1:4">
      <c r="A12925" t="s">
        <v>48307</v>
      </c>
      <c r="B12925" t="s">
        <v>48308</v>
      </c>
      <c r="D12925" t="str">
        <f t="shared" si="201"/>
        <v>KL0740ECM1 20 23 CSU MONT BAY U CORP Ext of CropMan KL0740ECM1</v>
      </c>
    </row>
    <row r="12926" spans="1:4">
      <c r="A12926" t="s">
        <v>48309</v>
      </c>
      <c r="B12926" t="s">
        <v>48310</v>
      </c>
      <c r="D12926" t="str">
        <f t="shared" si="201"/>
        <v>KL0450IMET 22 24 Irrigation Mgmt Eval Testing KL0450IMET</v>
      </c>
    </row>
    <row r="12927" spans="1:4">
      <c r="A12927" t="s">
        <v>48311</v>
      </c>
      <c r="B12927" t="s">
        <v>48312</v>
      </c>
      <c r="D12927" t="str">
        <f t="shared" si="201"/>
        <v>KL0152DSBC 21 22 Deworming Strateg Pre weaned beef KL0152DSBC</v>
      </c>
    </row>
    <row r="12928" spans="1:4">
      <c r="A12928" t="s">
        <v>48313</v>
      </c>
      <c r="B12928" t="s">
        <v>48314</v>
      </c>
      <c r="D12928" t="str">
        <f t="shared" si="201"/>
        <v>KL0450WMYW 21 22 Water Mgmt Yield in Walnuts KL0450WMYW</v>
      </c>
    </row>
    <row r="12929" spans="1:4">
      <c r="A12929" t="s">
        <v>48315</v>
      </c>
      <c r="B12929" t="s">
        <v>48316</v>
      </c>
      <c r="D12929" t="str">
        <f t="shared" si="201"/>
        <v>KL06IIWVR2 Y21 5548 CWC TULELAKE VARIETY TESTING KL06IIWVR2</v>
      </c>
    </row>
    <row r="12930" spans="1:4">
      <c r="A12930" t="s">
        <v>48317</v>
      </c>
      <c r="B12930" t="s">
        <v>48318</v>
      </c>
      <c r="D12930" t="str">
        <f t="shared" si="201"/>
        <v>KL0104DPY2 21 22 CDPB Regional Research Support KL0104DPY2</v>
      </c>
    </row>
    <row r="12931" spans="1:4">
      <c r="A12931" t="s">
        <v>48319</v>
      </c>
      <c r="B12931" t="s">
        <v>48320</v>
      </c>
      <c r="D12931" t="str">
        <f t="shared" ref="D12931:D12994" si="202">A12931&amp;" "&amp;B12931</f>
        <v>KL0257DPY2 21 22 CDPB Regional Research Support KL0257DPY2</v>
      </c>
    </row>
    <row r="12932" spans="1:4">
      <c r="A12932" t="s">
        <v>48321</v>
      </c>
      <c r="B12932" t="s">
        <v>48322</v>
      </c>
      <c r="D12932" t="str">
        <f t="shared" si="202"/>
        <v>KL0727WTT1 21 22 CA LEAFY GREENS Water Treatment Te KL0727WTT1</v>
      </c>
    </row>
    <row r="12933" spans="1:4">
      <c r="A12933" t="s">
        <v>48323</v>
      </c>
      <c r="B12933" t="s">
        <v>48324</v>
      </c>
      <c r="D12933" t="str">
        <f t="shared" si="202"/>
        <v>KL0727OSU1 21 22 CA LEAFY GREENS Opt single use bur KL0727OSU1</v>
      </c>
    </row>
    <row r="12934" spans="1:4">
      <c r="A12934" t="s">
        <v>48325</v>
      </c>
      <c r="B12934" t="s">
        <v>48326</v>
      </c>
      <c r="D12934" t="str">
        <f t="shared" si="202"/>
        <v>KL0727PWM1 21 22 CA LEAFY GREENS Pythium Wilt Mgmt KL0727PWM1</v>
      </c>
    </row>
    <row r="12935" spans="1:4">
      <c r="A12935" t="s">
        <v>48327</v>
      </c>
      <c r="B12935" t="s">
        <v>48328</v>
      </c>
      <c r="D12935" t="str">
        <f t="shared" si="202"/>
        <v>KL0410SFN0 21 22 CDFA Small Farms Network KL0410SFN0</v>
      </c>
    </row>
    <row r="12936" spans="1:4">
      <c r="A12936" t="s">
        <v>48329</v>
      </c>
      <c r="B12936" t="s">
        <v>48330</v>
      </c>
      <c r="D12936" t="str">
        <f t="shared" si="202"/>
        <v>KL0CEACSFN 21 22 CDFA SFN ACADEMIC ACTIVITY KL0CEACSFN</v>
      </c>
    </row>
    <row r="12937" spans="1:4">
      <c r="A12937" t="s">
        <v>48331</v>
      </c>
      <c r="B12937" t="s">
        <v>48332</v>
      </c>
      <c r="D12937" t="str">
        <f t="shared" si="202"/>
        <v>KL0CEGSFN0 21 22 CDFA SFN STAFF ACTIVITY KL0CEGSFN0</v>
      </c>
    </row>
    <row r="12938" spans="1:4">
      <c r="A12938" t="s">
        <v>48333</v>
      </c>
      <c r="B12938" t="s">
        <v>48334</v>
      </c>
      <c r="D12938" t="str">
        <f t="shared" si="202"/>
        <v>KL06II6271 Y22 6271 RWilson Weed Research in Mint KL06II6271</v>
      </c>
    </row>
    <row r="12939" spans="1:4">
      <c r="A12939" t="s">
        <v>48335</v>
      </c>
      <c r="B12939" t="s">
        <v>48336</v>
      </c>
      <c r="D12939" t="str">
        <f t="shared" si="202"/>
        <v>KL0NPIFA10 Gosliner CDFA CNIP 23 25 KL0NPIFA10</v>
      </c>
    </row>
    <row r="12940" spans="1:4">
      <c r="A12940" t="s">
        <v>48337</v>
      </c>
      <c r="B12940" t="s">
        <v>48338</v>
      </c>
      <c r="D12940" t="str">
        <f t="shared" si="202"/>
        <v>KL0410QDS0 23 25 USDA Quantify Dynamic Soil Propert KL0410QDS0</v>
      </c>
    </row>
    <row r="12941" spans="1:4">
      <c r="A12941" t="s">
        <v>48339</v>
      </c>
      <c r="B12941" t="s">
        <v>48340</v>
      </c>
      <c r="D12941" t="str">
        <f t="shared" si="202"/>
        <v>KL0454TFF0 22 24 NMSU Trees for the Future Pecans KL0454TFF0</v>
      </c>
    </row>
    <row r="12942" spans="1:4">
      <c r="A12942" t="s">
        <v>48341</v>
      </c>
      <c r="B12942" t="s">
        <v>48342</v>
      </c>
      <c r="D12942" t="str">
        <f t="shared" si="202"/>
        <v>KL0410CPB0 22 23 TCT COMM PWR BLDG GATHRING KL0410CPB0</v>
      </c>
    </row>
    <row r="12943" spans="1:4">
      <c r="A12943" t="s">
        <v>48343</v>
      </c>
      <c r="B12943" t="s">
        <v>48344</v>
      </c>
      <c r="D12943" t="str">
        <f t="shared" si="202"/>
        <v>KL0410EFP3 23 24 CGORAB Eval Fusarium Pathog Garlic KL0410EFP3</v>
      </c>
    </row>
    <row r="12944" spans="1:4">
      <c r="A12944" t="s">
        <v>48345</v>
      </c>
      <c r="B12944" t="s">
        <v>48346</v>
      </c>
      <c r="D12944" t="str">
        <f t="shared" si="202"/>
        <v>KL0415BBR1 23 24 Mgmt of Bacterial Bulb Rot Onions KL0415BBR1</v>
      </c>
    </row>
    <row r="12945" spans="1:4">
      <c r="A12945" t="s">
        <v>48347</v>
      </c>
      <c r="B12945" t="s">
        <v>48348</v>
      </c>
      <c r="D12945" t="str">
        <f t="shared" si="202"/>
        <v>KL06II6440 Y23 6440 CA Garlic and Onion Eval of KL06II6440</v>
      </c>
    </row>
    <row r="12946" spans="1:4">
      <c r="A12946" t="s">
        <v>48349</v>
      </c>
      <c r="B12946" t="s">
        <v>48350</v>
      </c>
      <c r="D12946" t="str">
        <f t="shared" si="202"/>
        <v>KL0303MMF0 23 24 ARCD Mitchell Mine Fuel Break Demo KL0303MMF0</v>
      </c>
    </row>
    <row r="12947" spans="1:4">
      <c r="A12947" t="s">
        <v>48351</v>
      </c>
      <c r="B12947" t="s">
        <v>48352</v>
      </c>
      <c r="D12947" t="str">
        <f t="shared" si="202"/>
        <v>KL0111MMP0 23 25 Cost Benefit Alt Manure Mgmt Pract KL0111MMP0</v>
      </c>
    </row>
    <row r="12948" spans="1:4">
      <c r="A12948" t="s">
        <v>48353</v>
      </c>
      <c r="B12948" t="s">
        <v>48354</v>
      </c>
      <c r="D12948" t="str">
        <f t="shared" si="202"/>
        <v>KL0111MMP1 24 25 Cost Benefit Alt Manure Mgmt Pract KL0111MMP1</v>
      </c>
    </row>
    <row r="12949" spans="1:4">
      <c r="A12949" t="s">
        <v>48355</v>
      </c>
      <c r="B12949" t="s">
        <v>48356</v>
      </c>
      <c r="D12949" t="str">
        <f t="shared" si="202"/>
        <v>KL06II6236 Y23 6236 CAGarlic Onion Emergency Maggot KL06II6236</v>
      </c>
    </row>
    <row r="12950" spans="1:4">
      <c r="A12950" t="s">
        <v>48357</v>
      </c>
      <c r="B12950" t="s">
        <v>48358</v>
      </c>
      <c r="D12950" t="str">
        <f t="shared" si="202"/>
        <v>KL0713DIE1 23 24 Developing info on effective irrig KL0713DIE1</v>
      </c>
    </row>
    <row r="12951" spans="1:4">
      <c r="A12951" t="s">
        <v>48359</v>
      </c>
      <c r="B12951" t="s">
        <v>48360</v>
      </c>
      <c r="D12951" t="str">
        <f t="shared" si="202"/>
        <v>KL0727IMB1 23 25 Irrigation Mngmnt for Broccoli CPU KL0727IMB1</v>
      </c>
    </row>
    <row r="12952" spans="1:4">
      <c r="A12952" t="s">
        <v>48361</v>
      </c>
      <c r="B12952" t="s">
        <v>48362</v>
      </c>
      <c r="D12952" t="str">
        <f t="shared" si="202"/>
        <v>KL0104RAV1 19 25 Regional Almond Variety Trial KL0104RAV1</v>
      </c>
    </row>
    <row r="12953" spans="1:4">
      <c r="A12953" t="s">
        <v>48363</v>
      </c>
      <c r="B12953" t="s">
        <v>48364</v>
      </c>
      <c r="D12953" t="str">
        <f t="shared" si="202"/>
        <v>KL0420RAV2 19 25 Regional Almond Variety Trial KL0420RAV2</v>
      </c>
    </row>
    <row r="12954" spans="1:4">
      <c r="A12954" t="s">
        <v>48365</v>
      </c>
      <c r="B12954" t="s">
        <v>48366</v>
      </c>
      <c r="D12954" t="str">
        <f t="shared" si="202"/>
        <v>KL0450RAV2 19 25 Regional Almond Variety Trial KL0450RAV2</v>
      </c>
    </row>
    <row r="12955" spans="1:4">
      <c r="A12955" t="s">
        <v>48367</v>
      </c>
      <c r="B12955" t="s">
        <v>48368</v>
      </c>
      <c r="D12955" t="str">
        <f t="shared" si="202"/>
        <v>KL0345CPLT 23 23 CA PTL 2023 KL0345CPLT</v>
      </c>
    </row>
    <row r="12956" spans="1:4">
      <c r="A12956" t="s">
        <v>48369</v>
      </c>
      <c r="B12956" t="s">
        <v>48370</v>
      </c>
      <c r="D12956" t="str">
        <f t="shared" si="202"/>
        <v>KL0JET6313 COMPREHENSIVE PEST PREVENTION PROGRAM KL0JET6313</v>
      </c>
    </row>
    <row r="12957" spans="1:4">
      <c r="A12957" t="s">
        <v>48371</v>
      </c>
      <c r="B12957" t="s">
        <v>48372</v>
      </c>
      <c r="D12957" t="str">
        <f t="shared" si="202"/>
        <v>KL05P70F84 IPM Farrar Expanding IPM Adoption KL05P70F84</v>
      </c>
    </row>
    <row r="12958" spans="1:4">
      <c r="A12958" t="s">
        <v>48373</v>
      </c>
      <c r="B12958" t="s">
        <v>48374</v>
      </c>
      <c r="D12958" t="str">
        <f t="shared" si="202"/>
        <v>KL0736PTW1 23 Palm Tree Workshop SBVMWD KL0736PTW1</v>
      </c>
    </row>
    <row r="12959" spans="1:4">
      <c r="A12959" t="s">
        <v>48375</v>
      </c>
      <c r="B12959" t="s">
        <v>48376</v>
      </c>
      <c r="D12959" t="str">
        <f t="shared" si="202"/>
        <v>KL0740CFA1 22 26 CalFresh Alliance Subcontract KL0740CFA1</v>
      </c>
    </row>
    <row r="12960" spans="1:4">
      <c r="A12960" t="s">
        <v>48377</v>
      </c>
      <c r="B12960" t="s">
        <v>48378</v>
      </c>
      <c r="D12960" t="str">
        <f t="shared" si="202"/>
        <v>KL0CWRN037 CIWR Admin 104g PFAs KL0CWRN037</v>
      </c>
    </row>
    <row r="12961" spans="1:4">
      <c r="A12961" t="s">
        <v>48379</v>
      </c>
      <c r="B12961" t="s">
        <v>48380</v>
      </c>
      <c r="D12961" t="str">
        <f t="shared" si="202"/>
        <v>KL0CWRN137 PI Sedlak PFAs 104g UCB KL0CWRN137</v>
      </c>
    </row>
    <row r="12962" spans="1:4">
      <c r="A12962" t="s">
        <v>48381</v>
      </c>
      <c r="B12962" t="s">
        <v>48382</v>
      </c>
      <c r="D12962" t="str">
        <f t="shared" si="202"/>
        <v>KL0410ILR0 23 26 SWRCB Irrigated Lnds Regulatory PR KL0410ILR0</v>
      </c>
    </row>
    <row r="12963" spans="1:4">
      <c r="A12963" t="s">
        <v>48383</v>
      </c>
      <c r="B12963" t="s">
        <v>48384</v>
      </c>
      <c r="D12963" t="str">
        <f t="shared" si="202"/>
        <v>KL0410ILR1 24 25 SWRCB Irrigated Lnds Reg PR YR 2 KL0410ILR1</v>
      </c>
    </row>
    <row r="12964" spans="1:4">
      <c r="A12964" t="s">
        <v>48385</v>
      </c>
      <c r="B12964" t="s">
        <v>48386</v>
      </c>
      <c r="D12964" t="str">
        <f t="shared" si="202"/>
        <v>KL0410ILR2 25 26 SWRCB Irrigated Lnds Reg PR YR 3 KL0410ILR2</v>
      </c>
    </row>
    <row r="12965" spans="1:4">
      <c r="A12965" t="s">
        <v>48387</v>
      </c>
      <c r="B12965" t="s">
        <v>48388</v>
      </c>
      <c r="D12965" t="str">
        <f t="shared" si="202"/>
        <v>KL0AT2ERME AGTR WASHINGTON ST UNIV ERME 2 KL0AT2ERME</v>
      </c>
    </row>
    <row r="12966" spans="1:4">
      <c r="A12966" t="s">
        <v>48389</v>
      </c>
      <c r="B12966" t="s">
        <v>48390</v>
      </c>
      <c r="D12966" t="str">
        <f t="shared" si="202"/>
        <v>KL0713MAR0 23 27 Mitigating antimicrobial resistanc KL0713MAR0</v>
      </c>
    </row>
    <row r="12967" spans="1:4">
      <c r="A12967" t="s">
        <v>48391</v>
      </c>
      <c r="B12967" t="s">
        <v>48392</v>
      </c>
      <c r="D12967" t="str">
        <f t="shared" si="202"/>
        <v>KL0741SMA1 15 23 San Mateo Cnty Partnshp Measure A KL0741SMA1</v>
      </c>
    </row>
    <row r="12968" spans="1:4">
      <c r="A12968" t="s">
        <v>48393</v>
      </c>
      <c r="B12968" t="s">
        <v>48394</v>
      </c>
      <c r="D12968" t="str">
        <f t="shared" si="202"/>
        <v>KL0741SMA2 15 23 San Mateo Cnty Partnrshp Measure A KL0741SMA2</v>
      </c>
    </row>
    <row r="12969" spans="1:4">
      <c r="A12969" t="s">
        <v>48395</v>
      </c>
      <c r="B12969" t="s">
        <v>48396</v>
      </c>
      <c r="D12969" t="str">
        <f t="shared" si="202"/>
        <v>KL0309SFF1 19 21 CALFIRE Forest Stewardship Educatn KL0309SFF1</v>
      </c>
    </row>
    <row r="12970" spans="1:4">
      <c r="A12970" t="s">
        <v>48397</v>
      </c>
      <c r="B12970" t="s">
        <v>48398</v>
      </c>
      <c r="D12970" t="str">
        <f t="shared" si="202"/>
        <v>KL0309SFF2 21 22 CALFIRE Forest Stewardship Educatn KL0309SFF2</v>
      </c>
    </row>
    <row r="12971" spans="1:4">
      <c r="A12971" t="s">
        <v>48399</v>
      </c>
      <c r="B12971" t="s">
        <v>48400</v>
      </c>
      <c r="D12971" t="str">
        <f t="shared" si="202"/>
        <v>KL0309SFF4 21 23 CALFIRE Forest Stewardship Educatn KL0309SFF4</v>
      </c>
    </row>
    <row r="12972" spans="1:4">
      <c r="A12972" t="s">
        <v>48401</v>
      </c>
      <c r="B12972" t="s">
        <v>48402</v>
      </c>
      <c r="D12972" t="str">
        <f t="shared" si="202"/>
        <v>KL0309SFF5 21 24 CALFIRE Forest Stewardship Educatn KL0309SFF5</v>
      </c>
    </row>
    <row r="12973" spans="1:4">
      <c r="A12973" t="s">
        <v>48403</v>
      </c>
      <c r="B12973" t="s">
        <v>48404</v>
      </c>
      <c r="D12973" t="str">
        <f t="shared" si="202"/>
        <v>KL0450BMM0 21 23 ABC Biology monitoring and mgmt KL0450BMM0</v>
      </c>
    </row>
    <row r="12974" spans="1:4">
      <c r="A12974" t="s">
        <v>48405</v>
      </c>
      <c r="B12974" t="s">
        <v>48406</v>
      </c>
      <c r="D12974" t="str">
        <f t="shared" si="202"/>
        <v>KL0415IPE1 21 22 Imp Pruning Efficiency TGV Mech KL0415IPE1</v>
      </c>
    </row>
    <row r="12975" spans="1:4">
      <c r="A12975" t="s">
        <v>48407</v>
      </c>
      <c r="B12975" t="s">
        <v>48408</v>
      </c>
      <c r="D12975" t="str">
        <f t="shared" si="202"/>
        <v>KL0713NSVL 21 22 INSV in Imperial Valley Lettuce Pr KL0713NSVL</v>
      </c>
    </row>
    <row r="12976" spans="1:4">
      <c r="A12976" t="s">
        <v>48409</v>
      </c>
      <c r="B12976" t="s">
        <v>48410</v>
      </c>
      <c r="D12976" t="str">
        <f t="shared" si="202"/>
        <v>KL0257DBT3 21 22 CWB Dormancy Breaking Treatments KL0257DBT3</v>
      </c>
    </row>
    <row r="12977" spans="1:4">
      <c r="A12977" t="s">
        <v>48411</v>
      </c>
      <c r="B12977" t="s">
        <v>48412</v>
      </c>
      <c r="D12977" t="str">
        <f t="shared" si="202"/>
        <v>KL0239LWR2 21 22 Walnut Research Ext LAWREA KL0239LWR2</v>
      </c>
    </row>
    <row r="12978" spans="1:4">
      <c r="A12978" t="s">
        <v>48413</v>
      </c>
      <c r="B12978" t="s">
        <v>48414</v>
      </c>
      <c r="D12978" t="str">
        <f t="shared" si="202"/>
        <v>KL0317LWR2 21 22 Movemt Monitor Worm in Walnuts KL0317LWR2</v>
      </c>
    </row>
    <row r="12979" spans="1:4">
      <c r="A12979" t="s">
        <v>48415</v>
      </c>
      <c r="B12979" t="s">
        <v>48416</v>
      </c>
      <c r="D12979" t="str">
        <f t="shared" si="202"/>
        <v>KL0349LWR2 21 22 Applied Walnut Research LAWREA KL0349LWR2</v>
      </c>
    </row>
    <row r="12980" spans="1:4">
      <c r="A12980" t="s">
        <v>48417</v>
      </c>
      <c r="B12980" t="s">
        <v>48418</v>
      </c>
      <c r="D12980" t="str">
        <f t="shared" si="202"/>
        <v>KL0416LWR2 21 22 Walnut Research and Ext LAWREA KL0416LWR2</v>
      </c>
    </row>
    <row r="12981" spans="1:4">
      <c r="A12981" t="s">
        <v>48419</v>
      </c>
      <c r="B12981" t="s">
        <v>48420</v>
      </c>
      <c r="D12981" t="str">
        <f t="shared" si="202"/>
        <v>KL0450LWR2 20 21 Movemt Monitor Worm in Walnuts KL0450LWR2</v>
      </c>
    </row>
    <row r="12982" spans="1:4">
      <c r="A12982" t="s">
        <v>48421</v>
      </c>
      <c r="B12982" t="s">
        <v>48422</v>
      </c>
      <c r="D12982" t="str">
        <f t="shared" si="202"/>
        <v>KL0450LWR3 21 20 Walnut Research and Ext LAWREA KL0450LWR3</v>
      </c>
    </row>
    <row r="12983" spans="1:4">
      <c r="A12983" t="s">
        <v>48423</v>
      </c>
      <c r="B12983" t="s">
        <v>48424</v>
      </c>
      <c r="D12983" t="str">
        <f t="shared" si="202"/>
        <v>KL0257MSH2 21 22 UCD ABC Managing soil health KL0257MSH2</v>
      </c>
    </row>
    <row r="12984" spans="1:4">
      <c r="A12984" t="s">
        <v>48425</v>
      </c>
      <c r="B12984" t="s">
        <v>48426</v>
      </c>
      <c r="D12984" t="str">
        <f t="shared" si="202"/>
        <v>KL0742CSBC 21 22 CNTY OF SB CSA 2021 22 SB CNTY D KL0742CSBC</v>
      </c>
    </row>
    <row r="12985" spans="1:4">
      <c r="A12985" t="s">
        <v>48427</v>
      </c>
      <c r="B12985" t="s">
        <v>48428</v>
      </c>
      <c r="D12985" t="str">
        <f t="shared" si="202"/>
        <v>KL0741SMP4 21 23 San Mateo Cnty Partnership KL0741SMP4</v>
      </c>
    </row>
    <row r="12986" spans="1:4">
      <c r="A12986" t="s">
        <v>48429</v>
      </c>
      <c r="B12986" t="s">
        <v>48430</v>
      </c>
      <c r="D12986" t="str">
        <f t="shared" si="202"/>
        <v>KL0741SAG4 21 23 San Mateo Ag Commission Ptn KL0741SAG4</v>
      </c>
    </row>
    <row r="12987" spans="1:4">
      <c r="A12987" t="s">
        <v>48431</v>
      </c>
      <c r="B12987" t="s">
        <v>48432</v>
      </c>
      <c r="D12987" t="str">
        <f t="shared" si="202"/>
        <v>KL0713IPAC 21 22 Insecticide Prgm Alfalfa Seed Crop KL0713IPAC</v>
      </c>
    </row>
    <row r="12988" spans="1:4">
      <c r="A12988" t="s">
        <v>48433</v>
      </c>
      <c r="B12988" t="s">
        <v>48434</v>
      </c>
      <c r="D12988" t="str">
        <f t="shared" si="202"/>
        <v>KL0JET6431 BIOECONOMIC MODELING OF FOREST INVASIVE KL0JET6431</v>
      </c>
    </row>
    <row r="12989" spans="1:4">
      <c r="A12989" t="s">
        <v>48435</v>
      </c>
      <c r="B12989" t="s">
        <v>48436</v>
      </c>
      <c r="D12989" t="str">
        <f t="shared" si="202"/>
        <v>KL0733RCG0 23 25 ReFED Catalytic Grant Fund KL0733RCG0</v>
      </c>
    </row>
    <row r="12990" spans="1:4">
      <c r="A12990" t="s">
        <v>48437</v>
      </c>
      <c r="B12990" t="s">
        <v>48438</v>
      </c>
      <c r="D12990" t="str">
        <f t="shared" si="202"/>
        <v>KL0349BMSB 23 24 Monitoring of Brn Marmorated Stink KL0349BMSB</v>
      </c>
    </row>
    <row r="12991" spans="1:4">
      <c r="A12991" t="s">
        <v>48439</v>
      </c>
      <c r="B12991" t="s">
        <v>48440</v>
      </c>
      <c r="D12991" t="str">
        <f t="shared" si="202"/>
        <v>KL0349SIT0 23 24 Sterile Insect Technique SIT Comb KL0349SIT0</v>
      </c>
    </row>
    <row r="12992" spans="1:4">
      <c r="A12992" t="s">
        <v>48441</v>
      </c>
      <c r="B12992" t="s">
        <v>48442</v>
      </c>
      <c r="D12992" t="str">
        <f t="shared" si="202"/>
        <v>KL0NPIST04 NPI C Hecht Stanford OCE KL0NPIST04</v>
      </c>
    </row>
    <row r="12993" spans="1:4">
      <c r="A12993" t="s">
        <v>48443</v>
      </c>
      <c r="B12993" t="s">
        <v>48444</v>
      </c>
      <c r="D12993" t="str">
        <f t="shared" si="202"/>
        <v>KL0420DSI1 22 23 Determine Severity Internl Kern Y2 KL0420DSI1</v>
      </c>
    </row>
    <row r="12994" spans="1:4">
      <c r="A12994" t="s">
        <v>48445</v>
      </c>
      <c r="B12994" t="s">
        <v>48446</v>
      </c>
      <c r="D12994" t="str">
        <f t="shared" si="202"/>
        <v>KL0NPIPH23 NPI Ritchie CDPH WIC Survey 2023 KL0NPIPH23</v>
      </c>
    </row>
    <row r="12995" spans="1:4">
      <c r="A12995" t="s">
        <v>48447</v>
      </c>
      <c r="B12995" t="s">
        <v>48448</v>
      </c>
      <c r="D12995" t="str">
        <f t="shared" ref="D12995:D13058" si="203">A12995&amp;" "&amp;B12995</f>
        <v>KL0420DNB1 23 24 Determine non bearing Pistacio KL0420DNB1</v>
      </c>
    </row>
    <row r="12996" spans="1:4">
      <c r="A12996" t="s">
        <v>48449</v>
      </c>
      <c r="B12996" t="s">
        <v>48450</v>
      </c>
      <c r="D12996" t="str">
        <f t="shared" si="203"/>
        <v>KL0317RO10 23 24 CPAB Rootstock Orch Sys Euro Pears KL0317RO10</v>
      </c>
    </row>
    <row r="12997" spans="1:4">
      <c r="A12997" t="s">
        <v>48451</v>
      </c>
      <c r="B12997" t="s">
        <v>48452</v>
      </c>
      <c r="D12997" t="str">
        <f t="shared" si="203"/>
        <v>KL0317PBM1 23 24 Pokeweed Blckbrry Mngmt Org Pears KL0317PBM1</v>
      </c>
    </row>
    <row r="12998" spans="1:4">
      <c r="A12998" t="s">
        <v>48453</v>
      </c>
      <c r="B12998" t="s">
        <v>48454</v>
      </c>
      <c r="D12998" t="str">
        <f t="shared" si="203"/>
        <v>KL0104ELP0 23 Butte 4 H Expanded Learn Proj w BCOE KL0104ELP0</v>
      </c>
    </row>
    <row r="12999" spans="1:4">
      <c r="A12999" t="s">
        <v>48455</v>
      </c>
      <c r="B12999" t="s">
        <v>48456</v>
      </c>
      <c r="D12999" t="str">
        <f t="shared" si="203"/>
        <v>KL0SWP6488 UMinn SAI P Developing Long Term Socio T KL0SWP6488</v>
      </c>
    </row>
    <row r="13000" spans="1:4">
      <c r="A13000" t="s">
        <v>48457</v>
      </c>
      <c r="B13000" t="s">
        <v>48458</v>
      </c>
      <c r="D13000" t="str">
        <f t="shared" si="203"/>
        <v>KL06DD4609 DREC MB FOOD FOR PROGRESS PROGRAM KL06DD4609</v>
      </c>
    </row>
    <row r="13001" spans="1:4">
      <c r="A13001" t="s">
        <v>48459</v>
      </c>
      <c r="B13001" t="s">
        <v>48460</v>
      </c>
      <c r="D13001" t="str">
        <f t="shared" si="203"/>
        <v>KL0733GTF1 19 23 UCD USDA Guatemala Food for Progre KL0733GTF1</v>
      </c>
    </row>
    <row r="13002" spans="1:4">
      <c r="A13002" t="s">
        <v>48461</v>
      </c>
      <c r="B13002" t="s">
        <v>48462</v>
      </c>
      <c r="D13002" t="str">
        <f t="shared" si="203"/>
        <v>KL0737FPG1 19 23 UCD CI USDA Food for Progress Guat KL0737FPG1</v>
      </c>
    </row>
    <row r="13003" spans="1:4">
      <c r="A13003" t="s">
        <v>48463</v>
      </c>
      <c r="B13003" t="s">
        <v>48464</v>
      </c>
      <c r="D13003" t="str">
        <f t="shared" si="203"/>
        <v>KL0SWPMB01 SWP MB FOOD FOR PROGRESS PROGRAM KL0SWPMB01</v>
      </c>
    </row>
    <row r="13004" spans="1:4">
      <c r="A13004" t="s">
        <v>48465</v>
      </c>
      <c r="B13004" t="s">
        <v>48466</v>
      </c>
      <c r="D13004" t="str">
        <f t="shared" si="203"/>
        <v>KL0410TFM1 17 22 TAM RF USDA Table to Farm Melon KL0410TFM1</v>
      </c>
    </row>
    <row r="13005" spans="1:4">
      <c r="A13005" t="s">
        <v>48467</v>
      </c>
      <c r="B13005" t="s">
        <v>48468</v>
      </c>
      <c r="D13005" t="str">
        <f t="shared" si="203"/>
        <v>KL0317ROS9 21 22 CPAB Rootstock Orch Sys Euro Pears KL0317ROS9</v>
      </c>
    </row>
    <row r="13006" spans="1:4">
      <c r="A13006" t="s">
        <v>48469</v>
      </c>
      <c r="B13006" t="s">
        <v>48470</v>
      </c>
      <c r="D13006" t="str">
        <f t="shared" si="203"/>
        <v>KL0257BBT1 21 22 CALIF DRY BEAN Blackeye bean Toler KL0257BBT1</v>
      </c>
    </row>
    <row r="13007" spans="1:4">
      <c r="A13007" t="s">
        <v>48471</v>
      </c>
      <c r="B13007" t="s">
        <v>48472</v>
      </c>
      <c r="D13007" t="str">
        <f t="shared" si="203"/>
        <v>KL0424BBT1 21 22 CALIF DRY BEAN Blackeye bean Toler KL0424BBT1</v>
      </c>
    </row>
    <row r="13008" spans="1:4">
      <c r="A13008" t="s">
        <v>48473</v>
      </c>
      <c r="B13008" t="s">
        <v>48474</v>
      </c>
      <c r="D13008" t="str">
        <f t="shared" si="203"/>
        <v>KL0104CWY2 21 22 CWB Regional Research Support KL0104CWY2</v>
      </c>
    </row>
    <row r="13009" spans="1:4">
      <c r="A13009" t="s">
        <v>48475</v>
      </c>
      <c r="B13009" t="s">
        <v>48476</v>
      </c>
      <c r="D13009" t="str">
        <f t="shared" si="203"/>
        <v>KL0257CWY2 21 22 CWB Regional Research Support KL0257CWY2</v>
      </c>
    </row>
    <row r="13010" spans="1:4">
      <c r="A13010" t="s">
        <v>48477</v>
      </c>
      <c r="B13010" t="s">
        <v>48478</v>
      </c>
      <c r="D13010" t="str">
        <f t="shared" si="203"/>
        <v>KL0454CWY2 21 22 CWB Regional Research Support KL0454CWY2</v>
      </c>
    </row>
    <row r="13011" spans="1:4">
      <c r="A13011" t="s">
        <v>48479</v>
      </c>
      <c r="B13011" t="s">
        <v>48480</v>
      </c>
      <c r="D13011" t="str">
        <f t="shared" si="203"/>
        <v>KL0104ABY2 21 23 ABC Regional Research Support KL0104ABY2</v>
      </c>
    </row>
    <row r="13012" spans="1:4">
      <c r="A13012" t="s">
        <v>48481</v>
      </c>
      <c r="B13012" t="s">
        <v>48482</v>
      </c>
      <c r="D13012" t="str">
        <f t="shared" si="203"/>
        <v>KL0257ABY2 21 23 ABC Regional Research Support KL0257ABY2</v>
      </c>
    </row>
    <row r="13013" spans="1:4">
      <c r="A13013" t="s">
        <v>48483</v>
      </c>
      <c r="B13013" t="s">
        <v>48484</v>
      </c>
      <c r="D13013" t="str">
        <f t="shared" si="203"/>
        <v>KL0410ABY2 21 23 ABC Regional Research Support KL0410ABY2</v>
      </c>
    </row>
    <row r="13014" spans="1:4">
      <c r="A13014" t="s">
        <v>48485</v>
      </c>
      <c r="B13014" t="s">
        <v>48486</v>
      </c>
      <c r="D13014" t="str">
        <f t="shared" si="203"/>
        <v>KL0420ABC0 21 23 ABC Regional Research Support KL0420ABC0</v>
      </c>
    </row>
    <row r="13015" spans="1:4">
      <c r="A13015" t="s">
        <v>48487</v>
      </c>
      <c r="B13015" t="s">
        <v>48488</v>
      </c>
      <c r="D13015" t="str">
        <f t="shared" si="203"/>
        <v>KL0454ABY2 21 23 ABC Regional Research Support KL0454ABY2</v>
      </c>
    </row>
    <row r="13016" spans="1:4">
      <c r="A13016" t="s">
        <v>48489</v>
      </c>
      <c r="B13016" t="s">
        <v>48490</v>
      </c>
      <c r="D13016" t="str">
        <f t="shared" si="203"/>
        <v>KL0104PRY2 21 22 CPRB Regional Research Support KL0104PRY2</v>
      </c>
    </row>
    <row r="13017" spans="1:4">
      <c r="A13017" t="s">
        <v>48491</v>
      </c>
      <c r="B13017" t="s">
        <v>48492</v>
      </c>
      <c r="D13017" t="str">
        <f t="shared" si="203"/>
        <v>KL0257PRY2 21 22 CPRB Regional Research Support KL0257PRY2</v>
      </c>
    </row>
    <row r="13018" spans="1:4">
      <c r="A13018" t="s">
        <v>48493</v>
      </c>
      <c r="B13018" t="s">
        <v>48494</v>
      </c>
      <c r="D13018" t="str">
        <f t="shared" si="203"/>
        <v>KL0410PRY2 21 23 CPRB Regional Research Support KL0410PRY2</v>
      </c>
    </row>
    <row r="13019" spans="1:4">
      <c r="A13019" t="s">
        <v>48495</v>
      </c>
      <c r="B13019" t="s">
        <v>48496</v>
      </c>
      <c r="D13019" t="str">
        <f t="shared" si="203"/>
        <v>KL0454PRY2 21 23 CPRB Regional Research Support KL0454PRY2</v>
      </c>
    </row>
    <row r="13020" spans="1:4">
      <c r="A13020" t="s">
        <v>48497</v>
      </c>
      <c r="B13020" t="s">
        <v>48498</v>
      </c>
      <c r="D13020" t="str">
        <f t="shared" si="203"/>
        <v>KL0415MCP1 21 22 CON CNTL VALLEY Monitoring Contr KL0415MCP1</v>
      </c>
    </row>
    <row r="13021" spans="1:4">
      <c r="A13021" t="s">
        <v>48499</v>
      </c>
      <c r="B13021" t="s">
        <v>48500</v>
      </c>
      <c r="D13021" t="str">
        <f t="shared" si="203"/>
        <v>KL0NPIWT08 NPI Ritchie WESTAT Yr 9 KL0NPIWT08</v>
      </c>
    </row>
    <row r="13022" spans="1:4">
      <c r="A13022" t="s">
        <v>48501</v>
      </c>
      <c r="B13022" t="s">
        <v>48502</v>
      </c>
      <c r="D13022" t="str">
        <f t="shared" si="203"/>
        <v>KL0415VAH1 23 Virginia Alfred 4 H Avian Embryolog KL0415VAH1</v>
      </c>
    </row>
    <row r="13023" spans="1:4">
      <c r="A13023" t="s">
        <v>48503</v>
      </c>
      <c r="B13023" t="s">
        <v>48504</v>
      </c>
      <c r="D13023" t="str">
        <f t="shared" si="203"/>
        <v>KL0756ACR1 23 24 Agroclimate Research Ventura Cnty KL0756ACR1</v>
      </c>
    </row>
    <row r="13024" spans="1:4">
      <c r="A13024" t="s">
        <v>48505</v>
      </c>
      <c r="B13024" t="s">
        <v>48506</v>
      </c>
      <c r="D13024" t="str">
        <f t="shared" si="203"/>
        <v>KL0MTP6392 AGROCLIMATE RESEARCH VENTURA CO PATHAK KL0MTP6392</v>
      </c>
    </row>
    <row r="13025" spans="1:4">
      <c r="A13025" t="s">
        <v>48507</v>
      </c>
      <c r="B13025" t="s">
        <v>48508</v>
      </c>
      <c r="D13025" t="str">
        <f t="shared" si="203"/>
        <v>KL0151CCV2 23 24 CA RICE BD Cover Crop Variety Tria KL0151CCV2</v>
      </c>
    </row>
    <row r="13026" spans="1:4">
      <c r="A13026" t="s">
        <v>48509</v>
      </c>
      <c r="B13026" t="s">
        <v>48510</v>
      </c>
      <c r="D13026" t="str">
        <f t="shared" si="203"/>
        <v>KL0104DRM3 23 24 Rice Disease Research Management KL0104DRM3</v>
      </c>
    </row>
    <row r="13027" spans="1:4">
      <c r="A13027" t="s">
        <v>48511</v>
      </c>
      <c r="B13027" t="s">
        <v>48512</v>
      </c>
      <c r="D13027" t="str">
        <f t="shared" si="203"/>
        <v>KL0321GSEC 20 23 Growing Success Expanding Career KL0321GSEC</v>
      </c>
    </row>
    <row r="13028" spans="1:4">
      <c r="A13028" t="s">
        <v>48513</v>
      </c>
      <c r="B13028" t="s">
        <v>48514</v>
      </c>
      <c r="D13028" t="str">
        <f t="shared" si="203"/>
        <v>KL0KKB5938 Almond Alfalfa USDA Specialty Crop KL0KKB5938</v>
      </c>
    </row>
    <row r="13029" spans="1:4">
      <c r="A13029" t="s">
        <v>48515</v>
      </c>
      <c r="B13029" t="s">
        <v>48516</v>
      </c>
      <c r="D13029" t="str">
        <f t="shared" si="203"/>
        <v>KL0733TRN1 23 24 Treatment Root Knot Nematodes KL0733TRN1</v>
      </c>
    </row>
    <row r="13030" spans="1:4">
      <c r="A13030" t="s">
        <v>48517</v>
      </c>
      <c r="B13030" t="s">
        <v>48518</v>
      </c>
      <c r="D13030" t="str">
        <f t="shared" si="203"/>
        <v>KL0104AMP1 23 24 Armyworm Monitoring Usng Pheromone KL0104AMP1</v>
      </c>
    </row>
    <row r="13031" spans="1:4">
      <c r="A13031" t="s">
        <v>48519</v>
      </c>
      <c r="B13031" t="s">
        <v>48520</v>
      </c>
      <c r="D13031" t="str">
        <f t="shared" si="203"/>
        <v>KL0NPIDK02 NPI Gosliner RWJF Duke UCB ACCESS KL0NPIDK02</v>
      </c>
    </row>
    <row r="13032" spans="1:4">
      <c r="A13032" t="s">
        <v>48521</v>
      </c>
      <c r="B13032" t="s">
        <v>48522</v>
      </c>
      <c r="D13032" t="str">
        <f t="shared" si="203"/>
        <v>KL0450BMF1 23 24 Biology Mngmnt Walnut Husky Fly KL0450BMF1</v>
      </c>
    </row>
    <row r="13033" spans="1:4">
      <c r="A13033" t="s">
        <v>48523</v>
      </c>
      <c r="B13033" t="s">
        <v>48524</v>
      </c>
      <c r="D13033" t="str">
        <f t="shared" si="203"/>
        <v>KL0450BMW1 23 24 Biology Mgmt Walnut Husk Fly KL0450BMW1</v>
      </c>
    </row>
    <row r="13034" spans="1:4">
      <c r="A13034" t="s">
        <v>48525</v>
      </c>
      <c r="B13034" t="s">
        <v>48526</v>
      </c>
      <c r="D13034" t="str">
        <f t="shared" si="203"/>
        <v>KL0450TNO1 23 24 Treatment for Navel Orangeworm KL0450TNO1</v>
      </c>
    </row>
    <row r="13035" spans="1:4">
      <c r="A13035" t="s">
        <v>48527</v>
      </c>
      <c r="B13035" t="s">
        <v>48528</v>
      </c>
      <c r="D13035" t="str">
        <f t="shared" si="203"/>
        <v>KL0151EWI7 23 24 Emerging Weed Issues in Rice KL0151EWI7</v>
      </c>
    </row>
    <row r="13036" spans="1:4">
      <c r="A13036" t="s">
        <v>48529</v>
      </c>
      <c r="B13036" t="s">
        <v>48530</v>
      </c>
      <c r="D13036" t="str">
        <f t="shared" si="203"/>
        <v>KL0151WRC7 23 24 Weedy Rice Control in Rice KL0151WRC7</v>
      </c>
    </row>
    <row r="13037" spans="1:4">
      <c r="A13037" t="s">
        <v>48531</v>
      </c>
      <c r="B13037" t="s">
        <v>48532</v>
      </c>
      <c r="D13037" t="str">
        <f t="shared" si="203"/>
        <v>KL0744MFW0 23 24 Monitor Fusarium wilt Lettuce KL0744MFW0</v>
      </c>
    </row>
    <row r="13038" spans="1:4">
      <c r="A13038" t="s">
        <v>48533</v>
      </c>
      <c r="B13038" t="s">
        <v>48534</v>
      </c>
      <c r="D13038" t="str">
        <f t="shared" si="203"/>
        <v>KL0744INT0 23 24 Santa Cruz UC ANR Intern Wang KL0744INT0</v>
      </c>
    </row>
    <row r="13039" spans="1:4">
      <c r="A13039" t="s">
        <v>48535</v>
      </c>
      <c r="B13039" t="s">
        <v>48536</v>
      </c>
      <c r="D13039" t="str">
        <f t="shared" si="203"/>
        <v>KL0713USSS 23 24 Using Sudangrass Sorghum Sundan KL0713USSS</v>
      </c>
    </row>
    <row r="13040" spans="1:4">
      <c r="A13040" t="s">
        <v>48537</v>
      </c>
      <c r="B13040" t="s">
        <v>48538</v>
      </c>
      <c r="D13040" t="str">
        <f t="shared" si="203"/>
        <v>KL0257QEK0 23 Quantify Effects of K PAM Tomato Flds KL0257QEK0</v>
      </c>
    </row>
    <row r="13041" spans="1:4">
      <c r="A13041" t="s">
        <v>48539</v>
      </c>
      <c r="B13041" t="s">
        <v>48540</v>
      </c>
      <c r="D13041" t="str">
        <f t="shared" si="203"/>
        <v>KL0450IIPM 23 25 Improving integrated pest manageme KL0450IIPM</v>
      </c>
    </row>
    <row r="13042" spans="1:4">
      <c r="A13042" t="s">
        <v>48541</v>
      </c>
      <c r="B13042" t="s">
        <v>48542</v>
      </c>
      <c r="D13042" t="str">
        <f t="shared" si="203"/>
        <v>KL0239IWR2 19 22 Influence Whole Orchard Recyc KL0239IWR2</v>
      </c>
    </row>
    <row r="13043" spans="1:4">
      <c r="A13043" t="s">
        <v>48543</v>
      </c>
      <c r="B13043" t="s">
        <v>48544</v>
      </c>
      <c r="D13043" t="str">
        <f t="shared" si="203"/>
        <v>KL0410IWR2 19 21 ABC Influence Whole Orchard Recyc KL0410IWR2</v>
      </c>
    </row>
    <row r="13044" spans="1:4">
      <c r="A13044" t="s">
        <v>48545</v>
      </c>
      <c r="B13044" t="s">
        <v>48546</v>
      </c>
      <c r="D13044" t="str">
        <f t="shared" si="203"/>
        <v>KL0104FER1 19 22 ABC Field Evaluation of Rootstock KL0104FER1</v>
      </c>
    </row>
    <row r="13045" spans="1:4">
      <c r="A13045" t="s">
        <v>48547</v>
      </c>
      <c r="B13045" t="s">
        <v>48548</v>
      </c>
      <c r="D13045" t="str">
        <f t="shared" si="203"/>
        <v>KL0257FER1 19 22 ABC Field Evaluation of Rootstock KL0257FER1</v>
      </c>
    </row>
    <row r="13046" spans="1:4">
      <c r="A13046" t="s">
        <v>48549</v>
      </c>
      <c r="B13046" t="s">
        <v>48550</v>
      </c>
      <c r="D13046" t="str">
        <f t="shared" si="203"/>
        <v>KL0415FER1 19 22 ABC Field Evaluation of Rootstock KL0415FER1</v>
      </c>
    </row>
    <row r="13047" spans="1:4">
      <c r="A13047" t="s">
        <v>48551</v>
      </c>
      <c r="B13047" t="s">
        <v>48552</v>
      </c>
      <c r="D13047" t="str">
        <f t="shared" si="203"/>
        <v>KL0450FER1 19 22 ABC Field Evaluation of Rootstock KL0450FER1</v>
      </c>
    </row>
    <row r="13048" spans="1:4">
      <c r="A13048" t="s">
        <v>48553</v>
      </c>
      <c r="B13048" t="s">
        <v>48554</v>
      </c>
      <c r="D13048" t="str">
        <f t="shared" si="203"/>
        <v>KL0415ANH2 19 23 ABC Aspergillus niger Hull Rot KL0415ANH2</v>
      </c>
    </row>
    <row r="13049" spans="1:4">
      <c r="A13049" t="s">
        <v>48555</v>
      </c>
      <c r="B13049" t="s">
        <v>48556</v>
      </c>
      <c r="D13049" t="str">
        <f t="shared" si="203"/>
        <v>KL0415APM2 19 22 ABC Arthropod Pest Mgmt KL0415APM2</v>
      </c>
    </row>
    <row r="13050" spans="1:4">
      <c r="A13050" t="s">
        <v>48557</v>
      </c>
      <c r="B13050" t="s">
        <v>48558</v>
      </c>
      <c r="D13050" t="str">
        <f t="shared" si="203"/>
        <v>KL0701ACP8 21 23 CSA Alameda County Support KL0701ACP8</v>
      </c>
    </row>
    <row r="13051" spans="1:4">
      <c r="A13051" t="s">
        <v>48559</v>
      </c>
      <c r="B13051" t="s">
        <v>48560</v>
      </c>
      <c r="D13051" t="str">
        <f t="shared" si="203"/>
        <v>KL0416YPR0 21 24 ABC Yield prediction for resource KL0416YPR0</v>
      </c>
    </row>
    <row r="13052" spans="1:4">
      <c r="A13052" t="s">
        <v>48561</v>
      </c>
      <c r="B13052" t="s">
        <v>48562</v>
      </c>
      <c r="D13052" t="str">
        <f t="shared" si="203"/>
        <v>KL0CSNTACP 21 23 CDFA Tuolumne Agricultural Connect KL0CSNTACP</v>
      </c>
    </row>
    <row r="13053" spans="1:4">
      <c r="A13053" t="s">
        <v>48563</v>
      </c>
      <c r="B13053" t="s">
        <v>48564</v>
      </c>
      <c r="D13053" t="str">
        <f t="shared" si="203"/>
        <v>KL0CSNTACS 21 23 CDFA Tuolumne Agricultural Connect KL0CSNTACS</v>
      </c>
    </row>
    <row r="13054" spans="1:4">
      <c r="A13054" t="s">
        <v>48565</v>
      </c>
      <c r="B13054" t="s">
        <v>48566</v>
      </c>
      <c r="D13054" t="str">
        <f t="shared" si="203"/>
        <v>KL0415YEF1 21 22 Yield Estimation Flash Sensor KL0415YEF1</v>
      </c>
    </row>
    <row r="13055" spans="1:4">
      <c r="A13055" t="s">
        <v>48567</v>
      </c>
      <c r="B13055" t="s">
        <v>48568</v>
      </c>
      <c r="D13055" t="str">
        <f t="shared" si="203"/>
        <v>KL0321FLE1 21 24 MARIN WILDFIRE PREV AUTH Fire Smar KL0321FLE1</v>
      </c>
    </row>
    <row r="13056" spans="1:4">
      <c r="A13056" t="s">
        <v>48569</v>
      </c>
      <c r="B13056" t="s">
        <v>48570</v>
      </c>
      <c r="D13056" t="str">
        <f t="shared" si="203"/>
        <v>KL0332FCFR 21 22 UCB Forestry Camp Fuel Reduction KL0332FCFR</v>
      </c>
    </row>
    <row r="13057" spans="1:4">
      <c r="A13057" t="s">
        <v>48571</v>
      </c>
      <c r="B13057" t="s">
        <v>48572</v>
      </c>
      <c r="D13057" t="str">
        <f t="shared" si="203"/>
        <v>KL0415PNO1 21 23 ABC Prediction of naval orangeworm KL0415PNO1</v>
      </c>
    </row>
    <row r="13058" spans="1:4">
      <c r="A13058" t="s">
        <v>48573</v>
      </c>
      <c r="B13058" t="s">
        <v>48574</v>
      </c>
      <c r="D13058" t="str">
        <f t="shared" si="203"/>
        <v>KL0450PNO1 21 23 ABC Prediction of naval orangeworm KL0450PNO1</v>
      </c>
    </row>
    <row r="13059" spans="1:4">
      <c r="A13059" t="s">
        <v>48575</v>
      </c>
      <c r="B13059" t="s">
        <v>48576</v>
      </c>
      <c r="D13059" t="str">
        <f t="shared" ref="D13059:D13122" si="204">A13059&amp;" "&amp;B13059</f>
        <v>KL0415CFS3 21 22 CFCAB Carrot Field Support DREC KL0415CFS3</v>
      </c>
    </row>
    <row r="13060" spans="1:4">
      <c r="A13060" t="s">
        <v>48577</v>
      </c>
      <c r="B13060" t="s">
        <v>48578</v>
      </c>
      <c r="D13060" t="str">
        <f t="shared" si="204"/>
        <v>KL0727ILP1 21 22 CA LEAFY GREENS Internship in Leaf KL0727ILP1</v>
      </c>
    </row>
    <row r="13061" spans="1:4">
      <c r="A13061" t="s">
        <v>48579</v>
      </c>
      <c r="B13061" t="s">
        <v>48580</v>
      </c>
      <c r="D13061" t="str">
        <f t="shared" si="204"/>
        <v>KL0415ERN0 23 Eval hull split navel orangeworm KL0415ERN0</v>
      </c>
    </row>
    <row r="13062" spans="1:4">
      <c r="A13062" t="s">
        <v>48581</v>
      </c>
      <c r="B13062" t="s">
        <v>48582</v>
      </c>
      <c r="D13062" t="str">
        <f t="shared" si="204"/>
        <v>KL0106HBL2 23 24 CA Prune Brd Heat Bloom Risk KL0106HBL2</v>
      </c>
    </row>
    <row r="13063" spans="1:4">
      <c r="A13063" t="s">
        <v>48583</v>
      </c>
      <c r="B13063" t="s">
        <v>48584</v>
      </c>
      <c r="D13063" t="str">
        <f t="shared" si="204"/>
        <v>KL0737ECP1 23 26 Evaluating Cntrlled Envmt Prodctn KL0737ECP1</v>
      </c>
    </row>
    <row r="13064" spans="1:4">
      <c r="A13064" t="s">
        <v>48585</v>
      </c>
      <c r="B13064" t="s">
        <v>48586</v>
      </c>
      <c r="D13064" t="str">
        <f t="shared" si="204"/>
        <v>KL0737FLR0 23 Fin Literacy Risk Mgmt Hispan Farmers KL0737FLR0</v>
      </c>
    </row>
    <row r="13065" spans="1:4">
      <c r="A13065" t="s">
        <v>48587</v>
      </c>
      <c r="B13065" t="s">
        <v>48588</v>
      </c>
      <c r="D13065" t="str">
        <f t="shared" si="204"/>
        <v>KL0239SHO0 23 26 ABC Soil Heath Ntr Wtr Effecienc KL0239SHO0</v>
      </c>
    </row>
    <row r="13066" spans="1:4">
      <c r="A13066" t="s">
        <v>48589</v>
      </c>
      <c r="B13066" t="s">
        <v>48590</v>
      </c>
      <c r="D13066" t="str">
        <f t="shared" si="204"/>
        <v>KL0410SHO0 23 26 ABC Soil Heath Ntr Wtr Effecienc KL0410SHO0</v>
      </c>
    </row>
    <row r="13067" spans="1:4">
      <c r="A13067" t="s">
        <v>48591</v>
      </c>
      <c r="B13067" t="s">
        <v>48592</v>
      </c>
      <c r="D13067" t="str">
        <f t="shared" si="204"/>
        <v>KL0454GMS2 23 24 CTGC Grape Maturity Snsr Grndtrthg KL0454GMS2</v>
      </c>
    </row>
    <row r="13068" spans="1:4">
      <c r="A13068" t="s">
        <v>48593</v>
      </c>
      <c r="B13068" t="s">
        <v>48594</v>
      </c>
      <c r="D13068" t="str">
        <f t="shared" si="204"/>
        <v>KL0454MSR0 23 24 CTGC Mgmt of Sour Rot Cmplx Grapes KL0454MSR0</v>
      </c>
    </row>
    <row r="13069" spans="1:4">
      <c r="A13069" t="s">
        <v>48595</v>
      </c>
      <c r="B13069" t="s">
        <v>48596</v>
      </c>
      <c r="D13069" t="str">
        <f t="shared" si="204"/>
        <v>KL0349DRF1 23 25 Decay Rates and Fire Behavior KL0349DRF1</v>
      </c>
    </row>
    <row r="13070" spans="1:4">
      <c r="A13070" t="s">
        <v>48597</v>
      </c>
      <c r="B13070" t="s">
        <v>48598</v>
      </c>
      <c r="D13070" t="str">
        <f t="shared" si="204"/>
        <v>KL0312USAC 22 23 UNCHARTED SHORES ACADEMY KL0312USAC</v>
      </c>
    </row>
    <row r="13071" spans="1:4">
      <c r="A13071" t="s">
        <v>48599</v>
      </c>
      <c r="B13071" t="s">
        <v>48600</v>
      </c>
      <c r="D13071" t="str">
        <f t="shared" si="204"/>
        <v>KL0424LBP1 19 22 Los Banos PR 4 H Programming KL0424LBP1</v>
      </c>
    </row>
    <row r="13072" spans="1:4">
      <c r="A13072" t="s">
        <v>48601</v>
      </c>
      <c r="B13072" t="s">
        <v>48602</v>
      </c>
      <c r="D13072" t="str">
        <f t="shared" si="204"/>
        <v>KL0321NMC1 21 24 STATE WATER RES CON BD Nutri Mnmt KL0321NMC1</v>
      </c>
    </row>
    <row r="13073" spans="1:4">
      <c r="A13073" t="s">
        <v>48603</v>
      </c>
      <c r="B13073" t="s">
        <v>48604</v>
      </c>
      <c r="D13073" t="str">
        <f t="shared" si="204"/>
        <v>KL0239IR42 22 23 USDA NIFA IR4 MCA KL0239IR42</v>
      </c>
    </row>
    <row r="13074" spans="1:4">
      <c r="A13074" t="s">
        <v>48605</v>
      </c>
      <c r="B13074" t="s">
        <v>48606</v>
      </c>
      <c r="D13074" t="str">
        <f t="shared" si="204"/>
        <v>KL0410IR22 21 22 IR 4 Powdery and Downey Mildew KL0410IR22</v>
      </c>
    </row>
    <row r="13075" spans="1:4">
      <c r="A13075" t="s">
        <v>48607</v>
      </c>
      <c r="B13075" t="s">
        <v>48608</v>
      </c>
      <c r="D13075" t="str">
        <f t="shared" si="204"/>
        <v>KL0410IR47 22 23 USDA NIFA IR4 MCA KL0410IR47</v>
      </c>
    </row>
    <row r="13076" spans="1:4">
      <c r="A13076" t="s">
        <v>48609</v>
      </c>
      <c r="B13076" t="s">
        <v>48610</v>
      </c>
      <c r="D13076" t="str">
        <f t="shared" si="204"/>
        <v>KL0415IR45 21 22 IR 4 Minor Crop Pest Management 21 KL0415IR45</v>
      </c>
    </row>
    <row r="13077" spans="1:4">
      <c r="A13077" t="s">
        <v>48611</v>
      </c>
      <c r="B13077" t="s">
        <v>48612</v>
      </c>
      <c r="D13077" t="str">
        <f t="shared" si="204"/>
        <v>KL0424IR13 21 23 UCD USDA IR 4 Herbicide Sw Potato KL0424IR13</v>
      </c>
    </row>
    <row r="13078" spans="1:4">
      <c r="A13078" t="s">
        <v>48613</v>
      </c>
      <c r="B13078" t="s">
        <v>48614</v>
      </c>
      <c r="D13078" t="str">
        <f t="shared" si="204"/>
        <v>KL0450IR4I 21 22 IR4 Performance of Pyridate Basil KL0450IR4I</v>
      </c>
    </row>
    <row r="13079" spans="1:4">
      <c r="A13079" t="s">
        <v>48615</v>
      </c>
      <c r="B13079" t="s">
        <v>48616</v>
      </c>
      <c r="D13079" t="str">
        <f t="shared" si="204"/>
        <v>KL06KK5779 IR4 USDA 2021 22 KL06KK5779</v>
      </c>
    </row>
    <row r="13080" spans="1:4">
      <c r="A13080" t="s">
        <v>48617</v>
      </c>
      <c r="B13080" t="s">
        <v>48618</v>
      </c>
      <c r="D13080" t="str">
        <f t="shared" si="204"/>
        <v>KL06KK74D2 IR4 USDA 2021 22 KL06KK74D2</v>
      </c>
    </row>
    <row r="13081" spans="1:4">
      <c r="A13081" t="s">
        <v>48619</v>
      </c>
      <c r="B13081" t="s">
        <v>48620</v>
      </c>
      <c r="D13081" t="str">
        <f t="shared" si="204"/>
        <v>KL0727IR44 22 23 USDA NIFA IR4 MCA KL0727IR44</v>
      </c>
    </row>
    <row r="13082" spans="1:4">
      <c r="A13082" t="s">
        <v>48621</v>
      </c>
      <c r="B13082" t="s">
        <v>48622</v>
      </c>
      <c r="D13082" t="str">
        <f t="shared" si="204"/>
        <v>KL0744IR45 22 23 USDA NIFA IR4 MCA KL0744IR45</v>
      </c>
    </row>
    <row r="13083" spans="1:4">
      <c r="A13083" t="s">
        <v>48623</v>
      </c>
      <c r="B13083" t="s">
        <v>48624</v>
      </c>
      <c r="D13083" t="str">
        <f t="shared" si="204"/>
        <v>KL0328IDM1 21 24 CDFA Improved decision making for KL0328IDM1</v>
      </c>
    </row>
    <row r="13084" spans="1:4">
      <c r="A13084" t="s">
        <v>48625</v>
      </c>
      <c r="B13084" t="s">
        <v>48626</v>
      </c>
      <c r="D13084" t="str">
        <f t="shared" si="204"/>
        <v>KL0331PMG9 21 22 CSA Placer County MG Program KL0331PMG9</v>
      </c>
    </row>
    <row r="13085" spans="1:4">
      <c r="A13085" t="s">
        <v>48627</v>
      </c>
      <c r="B13085" t="s">
        <v>48628</v>
      </c>
      <c r="D13085" t="str">
        <f t="shared" si="204"/>
        <v>KL03314HP2 21 22 CSA Placer County 4 H Program KL03314HP2</v>
      </c>
    </row>
    <row r="13086" spans="1:4">
      <c r="A13086" t="s">
        <v>48629</v>
      </c>
      <c r="B13086" t="s">
        <v>48630</v>
      </c>
      <c r="D13086" t="str">
        <f t="shared" si="204"/>
        <v>KL0740BIT1 21 24 NATL 4H COUNCIL BIT Volunteer Rec KL0740BIT1</v>
      </c>
    </row>
    <row r="13087" spans="1:4">
      <c r="A13087" t="s">
        <v>48631</v>
      </c>
      <c r="B13087" t="s">
        <v>48632</v>
      </c>
      <c r="D13087" t="str">
        <f t="shared" si="204"/>
        <v>KL04H74D86 Evaluation of the Close to Home Program KL04H74D86</v>
      </c>
    </row>
    <row r="13088" spans="1:4">
      <c r="A13088" t="s">
        <v>48633</v>
      </c>
      <c r="B13088" t="s">
        <v>48634</v>
      </c>
      <c r="D13088" t="str">
        <f t="shared" si="204"/>
        <v>KL0349GSW1 23 26 Garden Sense 2023 2026 KL0349GSW1</v>
      </c>
    </row>
    <row r="13089" spans="1:4">
      <c r="A13089" t="s">
        <v>48635</v>
      </c>
      <c r="B13089" t="s">
        <v>48636</v>
      </c>
      <c r="D13089" t="str">
        <f t="shared" si="204"/>
        <v>KL0415YEF2 23 24 Yield Estimation Flash Sensor KL0415YEF2</v>
      </c>
    </row>
    <row r="13090" spans="1:4">
      <c r="A13090" t="s">
        <v>48637</v>
      </c>
      <c r="B13090" t="s">
        <v>48638</v>
      </c>
      <c r="D13090" t="str">
        <f t="shared" si="204"/>
        <v>KL0415EHM0 23 24 ABC Examin Hull Metabolites in Rot KL0415EHM0</v>
      </c>
    </row>
    <row r="13091" spans="1:4">
      <c r="A13091" t="s">
        <v>48639</v>
      </c>
      <c r="B13091" t="s">
        <v>48640</v>
      </c>
      <c r="D13091" t="str">
        <f t="shared" si="204"/>
        <v>KL0420EHM0 23 24 ABC Examin Hull Metabolites in Rot KL0420EHM0</v>
      </c>
    </row>
    <row r="13092" spans="1:4">
      <c r="A13092" t="s">
        <v>48641</v>
      </c>
      <c r="B13092" t="s">
        <v>48642</v>
      </c>
      <c r="D13092" t="str">
        <f t="shared" si="204"/>
        <v>KL0450EHM0 23 24 ABC Examin Hull Metabolites in Rot KL0450EHM0</v>
      </c>
    </row>
    <row r="13093" spans="1:4">
      <c r="A13093" t="s">
        <v>48643</v>
      </c>
      <c r="B13093" t="s">
        <v>48644</v>
      </c>
      <c r="D13093" t="str">
        <f t="shared" si="204"/>
        <v>KL0733HMT1 23 High Minimum Temp Cotton Fruiting KL0733HMT1</v>
      </c>
    </row>
    <row r="13094" spans="1:4">
      <c r="A13094" t="s">
        <v>48645</v>
      </c>
      <c r="B13094" t="s">
        <v>48646</v>
      </c>
      <c r="D13094" t="str">
        <f t="shared" si="204"/>
        <v>KL0257YCM1 23 Yolo County Fair MG Docent Agrmnt KL0257YCM1</v>
      </c>
    </row>
    <row r="13095" spans="1:4">
      <c r="A13095" t="s">
        <v>48647</v>
      </c>
      <c r="B13095" t="s">
        <v>48648</v>
      </c>
      <c r="D13095" t="str">
        <f t="shared" si="204"/>
        <v>KL05P74F55 Cal IPC Martin DPR Online Courses KL05P74F55</v>
      </c>
    </row>
    <row r="13096" spans="1:4">
      <c r="A13096" t="s">
        <v>48649</v>
      </c>
      <c r="B13096" t="s">
        <v>48650</v>
      </c>
      <c r="D13096" t="str">
        <f t="shared" si="204"/>
        <v>KL0727PTI1 23 24 Patentable Inventions CLGRP KL0727PTI1</v>
      </c>
    </row>
    <row r="13097" spans="1:4">
      <c r="A13097" t="s">
        <v>48651</v>
      </c>
      <c r="B13097" t="s">
        <v>48652</v>
      </c>
      <c r="D13097" t="str">
        <f t="shared" si="204"/>
        <v>KL0727ISV1 23 24 Imperial and Salinas Valley CLGRP KL0727ISV1</v>
      </c>
    </row>
    <row r="13098" spans="1:4">
      <c r="A13098" t="s">
        <v>48653</v>
      </c>
      <c r="B13098" t="s">
        <v>48654</v>
      </c>
      <c r="D13098" t="str">
        <f t="shared" si="204"/>
        <v>KL0410IIB0 22 25 CPSU Impact of Fungicide on Grapes KL0410IIB0</v>
      </c>
    </row>
    <row r="13099" spans="1:4">
      <c r="A13099" t="s">
        <v>48655</v>
      </c>
      <c r="B13099" t="s">
        <v>48656</v>
      </c>
      <c r="D13099" t="str">
        <f t="shared" si="204"/>
        <v>KL0239CTR8 23 CA TOMATO RESEARCH INST AEGERTER KL0239CTR8</v>
      </c>
    </row>
    <row r="13100" spans="1:4">
      <c r="A13100" t="s">
        <v>48657</v>
      </c>
      <c r="B13100" t="s">
        <v>48658</v>
      </c>
      <c r="D13100" t="str">
        <f t="shared" si="204"/>
        <v>KL0415CCS0 23 26 Cover Crop Sheep Graze Almond Orch KL0415CCS0</v>
      </c>
    </row>
    <row r="13101" spans="1:4">
      <c r="A13101" t="s">
        <v>48659</v>
      </c>
      <c r="B13101" t="s">
        <v>48660</v>
      </c>
      <c r="D13101" t="str">
        <f t="shared" si="204"/>
        <v>KL0328BCR1 23 24 Building community resilience KL0328BCR1</v>
      </c>
    </row>
    <row r="13102" spans="1:4">
      <c r="A13102" t="s">
        <v>48661</v>
      </c>
      <c r="B13102" t="s">
        <v>48662</v>
      </c>
      <c r="D13102" t="str">
        <f t="shared" si="204"/>
        <v>KL0CESNRCS 18 22 USDA NRCS Calif Farmers Technical KL0CESNRCS</v>
      </c>
    </row>
    <row r="13103" spans="1:4">
      <c r="A13103" t="s">
        <v>48663</v>
      </c>
      <c r="B13103" t="s">
        <v>48664</v>
      </c>
      <c r="D13103" t="str">
        <f t="shared" si="204"/>
        <v>KL0SWPNRC1 CA Farmers Tech Fulford Operations KL0SWPNRC1</v>
      </c>
    </row>
    <row r="13104" spans="1:4">
      <c r="A13104" t="s">
        <v>48665</v>
      </c>
      <c r="B13104" t="s">
        <v>48666</v>
      </c>
      <c r="D13104" t="str">
        <f t="shared" si="204"/>
        <v>KL0SWPNRC2 CA Farmers Tech Operations KL0SWPNRC2</v>
      </c>
    </row>
    <row r="13105" spans="1:4">
      <c r="A13105" t="s">
        <v>48667</v>
      </c>
      <c r="B13105" t="s">
        <v>48668</v>
      </c>
      <c r="D13105" t="str">
        <f t="shared" si="204"/>
        <v>KL0SWPNRCS California Farmers Technical Assistance KL0SWPNRCS</v>
      </c>
    </row>
    <row r="13106" spans="1:4">
      <c r="A13106" t="s">
        <v>48669</v>
      </c>
      <c r="B13106" t="s">
        <v>48670</v>
      </c>
      <c r="D13106" t="str">
        <f t="shared" si="204"/>
        <v>KL0410YVC1 19 21 YVCS Yosemite Valley Charter Schoo KL0410YVC1</v>
      </c>
    </row>
    <row r="13107" spans="1:4">
      <c r="A13107" t="s">
        <v>48671</v>
      </c>
      <c r="B13107" t="s">
        <v>48672</v>
      </c>
      <c r="D13107" t="str">
        <f t="shared" si="204"/>
        <v>KL0727YVC1 19 21 YVCS Yosemite Valley Charter Schoo KL0727YVC1</v>
      </c>
    </row>
    <row r="13108" spans="1:4">
      <c r="A13108" t="s">
        <v>48673</v>
      </c>
      <c r="B13108" t="s">
        <v>48674</v>
      </c>
      <c r="D13108" t="str">
        <f t="shared" si="204"/>
        <v>KL05P75C37 IPM GREER USDA ARS 2019 2020 KL05P75C37</v>
      </c>
    </row>
    <row r="13109" spans="1:4">
      <c r="A13109" t="s">
        <v>48675</v>
      </c>
      <c r="B13109" t="s">
        <v>48676</v>
      </c>
      <c r="D13109" t="str">
        <f t="shared" si="204"/>
        <v>KL0151SMD1 19 23 CDFA Soil Moisture Dynamics Sac Va KL0151SMD1</v>
      </c>
    </row>
    <row r="13110" spans="1:4">
      <c r="A13110" t="s">
        <v>48677</v>
      </c>
      <c r="B13110" t="s">
        <v>48678</v>
      </c>
      <c r="D13110" t="str">
        <f t="shared" si="204"/>
        <v>KL0329MGP1 21 22 Nevada County Master Gardener KL0329MGP1</v>
      </c>
    </row>
    <row r="13111" spans="1:4">
      <c r="A13111" t="s">
        <v>48679</v>
      </c>
      <c r="B13111" t="s">
        <v>48680</v>
      </c>
      <c r="D13111" t="str">
        <f t="shared" si="204"/>
        <v>KL0INOEDA2 ANR GY ECON DEVLOP ADMIN KL0INOEDA2</v>
      </c>
    </row>
    <row r="13112" spans="1:4">
      <c r="A13112" t="s">
        <v>48681</v>
      </c>
      <c r="B13112" t="s">
        <v>48682</v>
      </c>
      <c r="D13112" t="str">
        <f t="shared" si="204"/>
        <v>KL0INOEDAF ANR GY ECON DEVLOP ADMIN KL0INOEDAF</v>
      </c>
    </row>
    <row r="13113" spans="1:4">
      <c r="A13113" t="s">
        <v>48683</v>
      </c>
      <c r="B13113" t="s">
        <v>48684</v>
      </c>
      <c r="D13113" t="str">
        <f t="shared" si="204"/>
        <v>KL0VGYEDA2 ANR GY ECON DEVLOP ADMIN KL0VGYEDA2</v>
      </c>
    </row>
    <row r="13114" spans="1:4">
      <c r="A13114" t="s">
        <v>48685</v>
      </c>
      <c r="B13114" t="s">
        <v>48686</v>
      </c>
      <c r="D13114" t="str">
        <f t="shared" si="204"/>
        <v>KL0VGYEDAF ANR GY ECON DEVLOP ADMIN KL0VGYEDAF</v>
      </c>
    </row>
    <row r="13115" spans="1:4">
      <c r="A13115" t="s">
        <v>48687</v>
      </c>
      <c r="B13115" t="s">
        <v>48688</v>
      </c>
      <c r="D13115" t="str">
        <f t="shared" si="204"/>
        <v>KL03314HP1 21 22 CSA Nevada County 4H Program KL03314HP1</v>
      </c>
    </row>
    <row r="13116" spans="1:4">
      <c r="A13116" t="s">
        <v>48689</v>
      </c>
      <c r="B13116" t="s">
        <v>48690</v>
      </c>
      <c r="D13116" t="str">
        <f t="shared" si="204"/>
        <v>KL0701BUA1 21 22 Building Urban Ag Soil Health KL0701BUA1</v>
      </c>
    </row>
    <row r="13117" spans="1:4">
      <c r="A13117" t="s">
        <v>48691</v>
      </c>
      <c r="B13117" t="s">
        <v>48692</v>
      </c>
      <c r="D13117" t="str">
        <f t="shared" si="204"/>
        <v>KL0239CWOR 21 22 Cherry Whole Orchard Recycling KL0239CWOR</v>
      </c>
    </row>
    <row r="13118" spans="1:4">
      <c r="A13118" t="s">
        <v>48693</v>
      </c>
      <c r="B13118" t="s">
        <v>48694</v>
      </c>
      <c r="D13118" t="str">
        <f t="shared" si="204"/>
        <v>KL0450AIR2 21 22 Alt Insect Resist drosophila Cher KL0450AIR2</v>
      </c>
    </row>
    <row r="13119" spans="1:4">
      <c r="A13119" t="s">
        <v>48695</v>
      </c>
      <c r="B13119" t="s">
        <v>48696</v>
      </c>
      <c r="D13119" t="str">
        <f t="shared" si="204"/>
        <v>KL0UCMSORG UCM United Sorghum Checkoff Program KL0UCMSORG</v>
      </c>
    </row>
    <row r="13120" spans="1:4">
      <c r="A13120" t="s">
        <v>48697</v>
      </c>
      <c r="B13120" t="s">
        <v>48698</v>
      </c>
      <c r="D13120" t="str">
        <f t="shared" si="204"/>
        <v>KL0UCMUSCP UCM United Sorghum Checkoff Program KL0UCMUSCP</v>
      </c>
    </row>
    <row r="13121" spans="1:4">
      <c r="A13121" t="s">
        <v>48699</v>
      </c>
      <c r="B13121" t="s">
        <v>48700</v>
      </c>
      <c r="D13121" t="str">
        <f t="shared" si="204"/>
        <v>KL0309SFL0 23 24 CALFIRE Scholrship Fnds Landowners KL0309SFL0</v>
      </c>
    </row>
    <row r="13122" spans="1:4">
      <c r="A13122" t="s">
        <v>48701</v>
      </c>
      <c r="B13122" t="s">
        <v>48702</v>
      </c>
      <c r="D13122" t="str">
        <f t="shared" si="204"/>
        <v>KL0727AIS1 22 23 Adoption of Irrigation Scheduling KL0727AIS1</v>
      </c>
    </row>
    <row r="13123" spans="1:4">
      <c r="A13123" t="s">
        <v>48703</v>
      </c>
      <c r="B13123" t="s">
        <v>48704</v>
      </c>
      <c r="D13123" t="str">
        <f t="shared" ref="D13123:D13186" si="205">A13123&amp;" "&amp;B13123</f>
        <v>KL0OAI6526 Organic Farm Advisor KL0OAI6526</v>
      </c>
    </row>
    <row r="13124" spans="1:4">
      <c r="A13124" t="s">
        <v>48705</v>
      </c>
      <c r="B13124" t="s">
        <v>48706</v>
      </c>
      <c r="D13124" t="str">
        <f t="shared" si="205"/>
        <v>KL0104TDO1 23 24 Trmnt Dec Navel Orangeworm Walnuts KL0104TDO1</v>
      </c>
    </row>
    <row r="13125" spans="1:4">
      <c r="A13125" t="s">
        <v>48707</v>
      </c>
      <c r="B13125" t="s">
        <v>48708</v>
      </c>
      <c r="D13125" t="str">
        <f t="shared" si="205"/>
        <v>KL0450AWS1 23 26 Adaption of Warm Season KL0450AWS1</v>
      </c>
    </row>
    <row r="13126" spans="1:4">
      <c r="A13126" t="s">
        <v>48709</v>
      </c>
      <c r="B13126" t="s">
        <v>48710</v>
      </c>
      <c r="D13126" t="str">
        <f t="shared" si="205"/>
        <v>KL0733MSW1 23 24 Monitoring Sweetpotato Whitefly KL0733MSW1</v>
      </c>
    </row>
    <row r="13127" spans="1:4">
      <c r="A13127" t="s">
        <v>48711</v>
      </c>
      <c r="B13127" t="s">
        <v>48712</v>
      </c>
      <c r="D13127" t="str">
        <f t="shared" si="205"/>
        <v>KL0450ESW1 23 24 Early Season Water Management KL0450ESW1</v>
      </c>
    </row>
    <row r="13128" spans="1:4">
      <c r="A13128" t="s">
        <v>48713</v>
      </c>
      <c r="B13128" t="s">
        <v>48714</v>
      </c>
      <c r="D13128" t="str">
        <f t="shared" si="205"/>
        <v>KL0312HC4H 22 23 HUMB CO UCCE 4 H Program Support KL0312HC4H</v>
      </c>
    </row>
    <row r="13129" spans="1:4">
      <c r="A13129" t="s">
        <v>48715</v>
      </c>
      <c r="B13129" t="s">
        <v>48716</v>
      </c>
      <c r="D13129" t="str">
        <f t="shared" si="205"/>
        <v>KL0104LWR4 23 24 LAWRA L Milliron KL0104LWR4</v>
      </c>
    </row>
    <row r="13130" spans="1:4">
      <c r="A13130" t="s">
        <v>48717</v>
      </c>
      <c r="B13130" t="s">
        <v>48718</v>
      </c>
      <c r="D13130" t="str">
        <f t="shared" si="205"/>
        <v>KL0104LWR5 23 24 LAWRA S Gyawaly KL0104LWR5</v>
      </c>
    </row>
    <row r="13131" spans="1:4">
      <c r="A13131" t="s">
        <v>48719</v>
      </c>
      <c r="B13131" t="s">
        <v>48720</v>
      </c>
      <c r="D13131" t="str">
        <f t="shared" si="205"/>
        <v>KL0151LWR4 23 24 LAWRA Clarissa Reyes UCCE Suty KL0151LWR4</v>
      </c>
    </row>
    <row r="13132" spans="1:4">
      <c r="A13132" t="s">
        <v>48721</v>
      </c>
      <c r="B13132" t="s">
        <v>48722</v>
      </c>
      <c r="D13132" t="str">
        <f t="shared" si="205"/>
        <v>KL0239LWR4 22 23 LAWRA M Nouri KL0239LWR4</v>
      </c>
    </row>
    <row r="13133" spans="1:4">
      <c r="A13133" t="s">
        <v>48723</v>
      </c>
      <c r="B13133" t="s">
        <v>48724</v>
      </c>
      <c r="D13133" t="str">
        <f t="shared" si="205"/>
        <v>KL0317LWR1 23 24 LAWRA C Goncalves KL0317LWR1</v>
      </c>
    </row>
    <row r="13134" spans="1:4">
      <c r="A13134" t="s">
        <v>48725</v>
      </c>
      <c r="B13134" t="s">
        <v>48726</v>
      </c>
      <c r="D13134" t="str">
        <f t="shared" si="205"/>
        <v>KL0424LWR1 23 24 LAWRA Cameron Zuber UCCE Merced KL0424LWR1</v>
      </c>
    </row>
    <row r="13135" spans="1:4">
      <c r="A13135" t="s">
        <v>48727</v>
      </c>
      <c r="B13135" t="s">
        <v>48728</v>
      </c>
      <c r="D13135" t="str">
        <f t="shared" si="205"/>
        <v>KL0450LWR5 23 24 LAWRA J Rijal KL0450LWR5</v>
      </c>
    </row>
    <row r="13136" spans="1:4">
      <c r="A13136" t="s">
        <v>48729</v>
      </c>
      <c r="B13136" t="s">
        <v>48730</v>
      </c>
      <c r="D13136" t="str">
        <f t="shared" si="205"/>
        <v>KL0454LWR1 22 23 CWB LAWREA E FITCHNER KL0454LWR1</v>
      </c>
    </row>
    <row r="13137" spans="1:4">
      <c r="A13137" t="s">
        <v>48731</v>
      </c>
      <c r="B13137" t="s">
        <v>48732</v>
      </c>
      <c r="D13137" t="str">
        <f t="shared" si="205"/>
        <v>KL0707LWR4 23 24 LAWRA K Aram KL0707LWR4</v>
      </c>
    </row>
    <row r="13138" spans="1:4">
      <c r="A13138" t="s">
        <v>48733</v>
      </c>
      <c r="B13138" t="s">
        <v>48734</v>
      </c>
      <c r="D13138" t="str">
        <f t="shared" si="205"/>
        <v>KL0321HFA1 23 24 Healthy Food Access Collaborative KL0321HFA1</v>
      </c>
    </row>
    <row r="13139" spans="1:4">
      <c r="A13139" t="s">
        <v>48735</v>
      </c>
      <c r="B13139" t="s">
        <v>48736</v>
      </c>
      <c r="D13139" t="str">
        <f t="shared" si="205"/>
        <v>KL0104SMM0 23 27 Spider Mite Mgmt Walnuts Grapes KL0104SMM0</v>
      </c>
    </row>
    <row r="13140" spans="1:4">
      <c r="A13140" t="s">
        <v>48737</v>
      </c>
      <c r="B13140" t="s">
        <v>48738</v>
      </c>
      <c r="D13140" t="str">
        <f t="shared" si="205"/>
        <v>KL0756SPM1 19 24 USDA ARS Soil Pest Mgmt Site Speci KL0756SPM1</v>
      </c>
    </row>
    <row r="13141" spans="1:4">
      <c r="A13141" t="s">
        <v>48739</v>
      </c>
      <c r="B13141" t="s">
        <v>48740</v>
      </c>
      <c r="D13141" t="str">
        <f t="shared" si="205"/>
        <v>KL0312SCF1 19 20 TNC USDA FIS Support Coop Fire Mgm KL0312SCF1</v>
      </c>
    </row>
    <row r="13142" spans="1:4">
      <c r="A13142" t="s">
        <v>48741</v>
      </c>
      <c r="B13142" t="s">
        <v>48742</v>
      </c>
      <c r="D13142" t="str">
        <f t="shared" si="205"/>
        <v>KL0312SFM1 19 21 TNC USDA FS Sppt Coop Fire Mgmt KL0312SFM1</v>
      </c>
    </row>
    <row r="13143" spans="1:4">
      <c r="A13143" t="s">
        <v>48743</v>
      </c>
      <c r="B13143" t="s">
        <v>48744</v>
      </c>
      <c r="D13143" t="str">
        <f t="shared" si="205"/>
        <v>KL0312SFM2 19 21 TNC USDA FS Spt Coop Fire Mg Parti KL0312SFM2</v>
      </c>
    </row>
    <row r="13144" spans="1:4">
      <c r="A13144" t="s">
        <v>48745</v>
      </c>
      <c r="B13144" t="s">
        <v>48746</v>
      </c>
      <c r="D13144" t="str">
        <f t="shared" si="205"/>
        <v>KL06SF4839 BLUE OAK WOODLAND RESTORATION CALTRANS KL06SF4839</v>
      </c>
    </row>
    <row r="13145" spans="1:4">
      <c r="A13145" t="s">
        <v>48747</v>
      </c>
      <c r="B13145" t="s">
        <v>48748</v>
      </c>
      <c r="D13145" t="str">
        <f t="shared" si="205"/>
        <v>KL0730URP1 18 23 CDCA Urban Rodenticide Pathways KL0730URP1</v>
      </c>
    </row>
    <row r="13146" spans="1:4">
      <c r="A13146" t="s">
        <v>48749</v>
      </c>
      <c r="B13146" t="s">
        <v>48750</v>
      </c>
      <c r="D13146" t="str">
        <f t="shared" si="205"/>
        <v>KL0743WKF1 21 24 WK Kellogg Fnd National 4 H Coun KL0743WKF1</v>
      </c>
    </row>
    <row r="13147" spans="1:4">
      <c r="A13147" t="s">
        <v>48751</v>
      </c>
      <c r="B13147" t="s">
        <v>48752</v>
      </c>
      <c r="D13147" t="str">
        <f t="shared" si="205"/>
        <v>KL05P76D24 CPPM Urban 21 24 KL05P76D24</v>
      </c>
    </row>
    <row r="13148" spans="1:4">
      <c r="A13148" t="s">
        <v>48753</v>
      </c>
      <c r="B13148" t="s">
        <v>48754</v>
      </c>
      <c r="D13148" t="str">
        <f t="shared" si="205"/>
        <v>KL05P76D25 CPPM Coordination 2024 KL05P76D25</v>
      </c>
    </row>
    <row r="13149" spans="1:4">
      <c r="A13149" t="s">
        <v>48755</v>
      </c>
      <c r="B13149" t="s">
        <v>48756</v>
      </c>
      <c r="D13149" t="str">
        <f t="shared" si="205"/>
        <v>KL05P76D26 2021 CPPM Specialties KL05P76D26</v>
      </c>
    </row>
    <row r="13150" spans="1:4">
      <c r="A13150" t="s">
        <v>48757</v>
      </c>
      <c r="B13150" t="s">
        <v>48758</v>
      </c>
      <c r="D13150" t="str">
        <f t="shared" si="205"/>
        <v>KL0328JST1 21 22 NAPA VALLEY FARMWRKR FDTN Job Sati KL0328JST1</v>
      </c>
    </row>
    <row r="13151" spans="1:4">
      <c r="A13151" t="s">
        <v>48759</v>
      </c>
      <c r="B13151" t="s">
        <v>48760</v>
      </c>
      <c r="D13151" t="str">
        <f t="shared" si="205"/>
        <v>KL0730ARML 21 23 Anticoagulant rodenticides in mama KL0730ARML</v>
      </c>
    </row>
    <row r="13152" spans="1:4">
      <c r="A13152" t="s">
        <v>48761</v>
      </c>
      <c r="B13152" t="s">
        <v>48762</v>
      </c>
      <c r="D13152" t="str">
        <f t="shared" si="205"/>
        <v>KL0151WRP2 23 24 Wild Rice Herbicide Plot Testing KL0151WRP2</v>
      </c>
    </row>
    <row r="13153" spans="1:4">
      <c r="A13153" t="s">
        <v>48763</v>
      </c>
      <c r="B13153" t="s">
        <v>48764</v>
      </c>
      <c r="D13153" t="str">
        <f t="shared" si="205"/>
        <v>KL0321CMS4 23 24 CSA Marin Sustainable Agriculture KL0321CMS4</v>
      </c>
    </row>
    <row r="13154" spans="1:4">
      <c r="A13154" t="s">
        <v>48765</v>
      </c>
      <c r="B13154" t="s">
        <v>48766</v>
      </c>
      <c r="D13154" t="str">
        <f t="shared" si="205"/>
        <v>KL06II6554 Y23 6554 NUCICER INC KL06II6554</v>
      </c>
    </row>
    <row r="13155" spans="1:4">
      <c r="A13155" t="s">
        <v>48767</v>
      </c>
      <c r="B13155" t="s">
        <v>48768</v>
      </c>
      <c r="D13155" t="str">
        <f t="shared" si="205"/>
        <v>KL0733SBC1 23 28 Southwest Region Food Bus Cntr KL0733SBC1</v>
      </c>
    </row>
    <row r="13156" spans="1:4">
      <c r="A13156" t="s">
        <v>48769</v>
      </c>
      <c r="B13156" t="s">
        <v>48770</v>
      </c>
      <c r="D13156" t="str">
        <f t="shared" si="205"/>
        <v>KL0FOOD001 USDA AMS SW Regional Food Business Ctr KL0FOOD001</v>
      </c>
    </row>
    <row r="13157" spans="1:4">
      <c r="A13157" t="s">
        <v>48771</v>
      </c>
      <c r="B13157" t="s">
        <v>48772</v>
      </c>
      <c r="D13157" t="str">
        <f t="shared" si="205"/>
        <v>KL0FOODS01 USDA AMS SWRFBC S01 CDFA KL0FOODS01</v>
      </c>
    </row>
    <row r="13158" spans="1:4">
      <c r="A13158" t="s">
        <v>48773</v>
      </c>
      <c r="B13158" t="s">
        <v>48774</v>
      </c>
      <c r="D13158" t="str">
        <f t="shared" si="205"/>
        <v>KL0FOODS02 USDA AMS SWRFBC S02 CSU Chico KL0FOODS02</v>
      </c>
    </row>
    <row r="13159" spans="1:4">
      <c r="A13159" t="s">
        <v>48775</v>
      </c>
      <c r="B13159" t="s">
        <v>48776</v>
      </c>
      <c r="D13159" t="str">
        <f t="shared" si="205"/>
        <v>KL0FOODS03 USDA AMS SWRFBC S03 CSU Fresno KL0FOODS03</v>
      </c>
    </row>
    <row r="13160" spans="1:4">
      <c r="A13160" t="s">
        <v>48777</v>
      </c>
      <c r="B13160" t="s">
        <v>48778</v>
      </c>
      <c r="D13160" t="str">
        <f t="shared" si="205"/>
        <v>KL0FOODS04 USDA AMS SWRFBC S04 Occidental Coll KL0FOODS04</v>
      </c>
    </row>
    <row r="13161" spans="1:4">
      <c r="A13161" t="s">
        <v>48779</v>
      </c>
      <c r="B13161" t="s">
        <v>48780</v>
      </c>
      <c r="D13161" t="str">
        <f t="shared" si="205"/>
        <v>KL0FOODS05 USDA AMS SWRFBC S05 RFSA Comm Part KL0FOODS05</v>
      </c>
    </row>
    <row r="13162" spans="1:4">
      <c r="A13162" t="s">
        <v>48781</v>
      </c>
      <c r="B13162" t="s">
        <v>48782</v>
      </c>
      <c r="D13162" t="str">
        <f t="shared" si="205"/>
        <v>KL0FOODS06 USDA AMS SWRFBC S06 San Diego Food SA KL0FOODS06</v>
      </c>
    </row>
    <row r="13163" spans="1:4">
      <c r="A13163" t="s">
        <v>48783</v>
      </c>
      <c r="B13163" t="s">
        <v>48784</v>
      </c>
      <c r="D13163" t="str">
        <f t="shared" si="205"/>
        <v>KL0FOODS07 USDA AMS SWRFBC S07 UC Santa Cruz KL0FOODS07</v>
      </c>
    </row>
    <row r="13164" spans="1:4">
      <c r="A13164" t="s">
        <v>48785</v>
      </c>
      <c r="B13164" t="s">
        <v>48786</v>
      </c>
      <c r="D13164" t="str">
        <f t="shared" si="205"/>
        <v>KL0FOODS08 USDA AMS SWRFBC S08 Valley Vision KL0FOODS08</v>
      </c>
    </row>
    <row r="13165" spans="1:4">
      <c r="A13165" t="s">
        <v>48787</v>
      </c>
      <c r="B13165" t="s">
        <v>48788</v>
      </c>
      <c r="D13165" t="str">
        <f t="shared" si="205"/>
        <v>KL0FOODS09 USDA AMS SWRFBC S09 AZ Dept Food Ag KL0FOODS09</v>
      </c>
    </row>
    <row r="13166" spans="1:4">
      <c r="A13166" t="s">
        <v>48789</v>
      </c>
      <c r="B13166" t="s">
        <v>48790</v>
      </c>
      <c r="D13166" t="str">
        <f t="shared" si="205"/>
        <v>KL0FOODS10 USDA AMS SWRFBC S10 Local First AZ Fn KL0FOODS10</v>
      </c>
    </row>
    <row r="13167" spans="1:4">
      <c r="A13167" t="s">
        <v>48791</v>
      </c>
      <c r="B13167" t="s">
        <v>48792</v>
      </c>
      <c r="D13167" t="str">
        <f t="shared" si="205"/>
        <v>KL0FOODS11 USDA AMS SWRFBC S11 Univ of Arizona KL0FOODS11</v>
      </c>
    </row>
    <row r="13168" spans="1:4">
      <c r="A13168" t="s">
        <v>48793</v>
      </c>
      <c r="B13168" t="s">
        <v>48794</v>
      </c>
      <c r="D13168" t="str">
        <f t="shared" si="205"/>
        <v>KL0FOODS12 USDA AMS SWRFBC S12 NV Dept Food Ag KL0FOODS12</v>
      </c>
    </row>
    <row r="13169" spans="1:4">
      <c r="A13169" t="s">
        <v>48795</v>
      </c>
      <c r="B13169" t="s">
        <v>48796</v>
      </c>
      <c r="D13169" t="str">
        <f t="shared" si="205"/>
        <v>KL0FOODS13 USDA AMS SWRFBC S13 U Nevada Reno KL0FOODS13</v>
      </c>
    </row>
    <row r="13170" spans="1:4">
      <c r="A13170" t="s">
        <v>48797</v>
      </c>
      <c r="B13170" t="s">
        <v>48798</v>
      </c>
      <c r="D13170" t="str">
        <f t="shared" si="205"/>
        <v>KL0FOODS14 USDA AMS SWRFBC S14 Utah Dept Food Ag KL0FOODS14</v>
      </c>
    </row>
    <row r="13171" spans="1:4">
      <c r="A13171" t="s">
        <v>48799</v>
      </c>
      <c r="B13171" t="s">
        <v>48800</v>
      </c>
      <c r="D13171" t="str">
        <f t="shared" si="205"/>
        <v>KL0FOODS15 USDA AMS SWRFBC S15 Utah State Univ KL0FOODS15</v>
      </c>
    </row>
    <row r="13172" spans="1:4">
      <c r="A13172" t="s">
        <v>48801</v>
      </c>
      <c r="B13172" t="s">
        <v>48802</v>
      </c>
      <c r="D13172" t="str">
        <f t="shared" si="205"/>
        <v>KL0FOODS16 USDA AMS SWRFBC S16 Gold Country Food KL0FOODS16</v>
      </c>
    </row>
    <row r="13173" spans="1:4">
      <c r="A13173" t="s">
        <v>48803</v>
      </c>
      <c r="B13173" t="s">
        <v>48804</v>
      </c>
      <c r="D13173" t="str">
        <f t="shared" si="205"/>
        <v>KL0FOODS17 USDA AMS SWRFBC S17 UC Davis VM KL0FOODS17</v>
      </c>
    </row>
    <row r="13174" spans="1:4">
      <c r="A13174" t="s">
        <v>48805</v>
      </c>
      <c r="B13174" t="s">
        <v>48806</v>
      </c>
      <c r="D13174" t="str">
        <f t="shared" si="205"/>
        <v>KL0FOODS18 USDA AMS SWRFBC S18 UC Davis HCD KL0FOODS18</v>
      </c>
    </row>
    <row r="13175" spans="1:4">
      <c r="A13175" t="s">
        <v>48807</v>
      </c>
      <c r="B13175" t="s">
        <v>48808</v>
      </c>
      <c r="D13175" t="str">
        <f t="shared" si="205"/>
        <v>KL0FOODS19 USDA AMS SWRFBC S19 CAFF KL0FOODS19</v>
      </c>
    </row>
    <row r="13176" spans="1:4">
      <c r="A13176" t="s">
        <v>48809</v>
      </c>
      <c r="B13176" t="s">
        <v>48810</v>
      </c>
      <c r="D13176" t="str">
        <f t="shared" si="205"/>
        <v>KL0FOODS20 USDA AMS SWRFBC S20 Ctr for Good Food KL0FOODS20</v>
      </c>
    </row>
    <row r="13177" spans="1:4">
      <c r="A13177" t="s">
        <v>48811</v>
      </c>
      <c r="B13177" t="s">
        <v>48812</v>
      </c>
      <c r="D13177" t="str">
        <f t="shared" si="205"/>
        <v>KL0FOODS21 USDA AMS SWRFBC S21 Hlth Care w oHarm KL0FOODS21</v>
      </c>
    </row>
    <row r="13178" spans="1:4">
      <c r="A13178" t="s">
        <v>48813</v>
      </c>
      <c r="B13178" t="s">
        <v>48814</v>
      </c>
      <c r="D13178" t="str">
        <f t="shared" si="205"/>
        <v>KL0FOODS22 USDA AMS SWRFBC S22 FarmLink KL0FOODS22</v>
      </c>
    </row>
    <row r="13179" spans="1:4">
      <c r="A13179" t="s">
        <v>48815</v>
      </c>
      <c r="B13179" t="s">
        <v>48816</v>
      </c>
      <c r="D13179" t="str">
        <f t="shared" si="205"/>
        <v>KL0FOODS23 USDA AMS SWRFBC S23 Diaspora Grocerie KL0FOODS23</v>
      </c>
    </row>
    <row r="13180" spans="1:4">
      <c r="A13180" t="s">
        <v>48817</v>
      </c>
      <c r="B13180" t="s">
        <v>48818</v>
      </c>
      <c r="D13180" t="str">
        <f t="shared" si="205"/>
        <v>KL0FOODS24 USDA AMS SWRFBC S24 Larta Institute KL0FOODS24</v>
      </c>
    </row>
    <row r="13181" spans="1:4">
      <c r="A13181" t="s">
        <v>48819</v>
      </c>
      <c r="B13181" t="s">
        <v>48820</v>
      </c>
      <c r="D13181" t="str">
        <f t="shared" si="205"/>
        <v>KL0FOODS25 USDA AMS SWRFBC S25 Kitchen Table Adv KL0FOODS25</v>
      </c>
    </row>
    <row r="13182" spans="1:4">
      <c r="A13182" t="s">
        <v>48821</v>
      </c>
      <c r="B13182" t="s">
        <v>48822</v>
      </c>
      <c r="D13182" t="str">
        <f t="shared" si="205"/>
        <v>KL0FOODS26 USDA AMS SWRFBC S26 Ag L B Training KL0FOODS26</v>
      </c>
    </row>
    <row r="13183" spans="1:4">
      <c r="A13183" t="s">
        <v>48823</v>
      </c>
      <c r="B13183" t="s">
        <v>48824</v>
      </c>
      <c r="D13183" t="str">
        <f t="shared" si="205"/>
        <v>KL0FOODS27 USDA AMS SWRFBC S27 Bar C KL0FOODS27</v>
      </c>
    </row>
    <row r="13184" spans="1:4">
      <c r="A13184" t="s">
        <v>48825</v>
      </c>
      <c r="B13184" t="s">
        <v>48826</v>
      </c>
      <c r="D13184" t="str">
        <f t="shared" si="205"/>
        <v>KL0329MGP3 23 24 NEVADA MASTER GARDENER PRGRM KL0329MGP3</v>
      </c>
    </row>
    <row r="13185" spans="1:4">
      <c r="A13185" t="s">
        <v>48827</v>
      </c>
      <c r="B13185" t="s">
        <v>48828</v>
      </c>
      <c r="D13185" t="str">
        <f t="shared" si="205"/>
        <v>KL0331MG11 23 24 Placer County Master Gardener Prog KL0331MG11</v>
      </c>
    </row>
    <row r="13186" spans="1:4">
      <c r="A13186" t="s">
        <v>48829</v>
      </c>
      <c r="B13186" t="s">
        <v>48830</v>
      </c>
      <c r="D13186" t="str">
        <f t="shared" si="205"/>
        <v>KL03314HP4 23 24 CSA Nevada County 4H Program ADV KL03314HP4</v>
      </c>
    </row>
    <row r="13187" spans="1:4">
      <c r="A13187" t="s">
        <v>48831</v>
      </c>
      <c r="B13187" t="s">
        <v>48832</v>
      </c>
      <c r="D13187" t="str">
        <f t="shared" ref="D13187:D13250" si="206">A13187&amp;" "&amp;B13187</f>
        <v>KL03314HP3 23 24 CSA Placer County 4 H Program KL03314HP3</v>
      </c>
    </row>
    <row r="13188" spans="1:4">
      <c r="A13188" t="s">
        <v>48833</v>
      </c>
      <c r="B13188" t="s">
        <v>48834</v>
      </c>
      <c r="D13188" t="str">
        <f t="shared" si="206"/>
        <v>KL0415PBF1 23 24 Invstgte Perf Biofungicide Grapes KL0415PBF1</v>
      </c>
    </row>
    <row r="13189" spans="1:4">
      <c r="A13189" t="s">
        <v>48835</v>
      </c>
      <c r="B13189" t="s">
        <v>48836</v>
      </c>
      <c r="D13189" t="str">
        <f t="shared" si="206"/>
        <v>KL0KPL6268 CDPR Auto Nozzel Selector KL0KPL6268</v>
      </c>
    </row>
    <row r="13190" spans="1:4">
      <c r="A13190" t="s">
        <v>48837</v>
      </c>
      <c r="B13190" t="s">
        <v>48838</v>
      </c>
      <c r="D13190" t="str">
        <f t="shared" si="206"/>
        <v>KL0SFN6604 Small Farms Network KL0SFN6604</v>
      </c>
    </row>
    <row r="13191" spans="1:4">
      <c r="A13191" t="s">
        <v>48839</v>
      </c>
      <c r="B13191" t="s">
        <v>48840</v>
      </c>
      <c r="D13191" t="str">
        <f t="shared" si="206"/>
        <v>KL0SFNADPS SFN Advisor PS expenses KL0SFNADPS</v>
      </c>
    </row>
    <row r="13192" spans="1:4">
      <c r="A13192" t="s">
        <v>48841</v>
      </c>
      <c r="B13192" t="s">
        <v>48842</v>
      </c>
      <c r="D13192" t="str">
        <f t="shared" si="206"/>
        <v>KL0SFNOTHR SFN PI PM State expenses KL0SFNOTHR</v>
      </c>
    </row>
    <row r="13193" spans="1:4">
      <c r="A13193" t="s">
        <v>48843</v>
      </c>
      <c r="B13193" t="s">
        <v>48844</v>
      </c>
      <c r="D13193" t="str">
        <f t="shared" si="206"/>
        <v>KL0SFNSRAE SFN SRA expenses KL0SFNSRAE</v>
      </c>
    </row>
    <row r="13194" spans="1:4">
      <c r="A13194" t="s">
        <v>48845</v>
      </c>
      <c r="B13194" t="s">
        <v>48846</v>
      </c>
      <c r="D13194" t="str">
        <f t="shared" si="206"/>
        <v>KL0322PBC1 22 24 Prescribed Burn Coordinator CoMari KL0322PBC1</v>
      </c>
    </row>
    <row r="13195" spans="1:4">
      <c r="A13195" t="s">
        <v>48847</v>
      </c>
      <c r="B13195" t="s">
        <v>48848</v>
      </c>
      <c r="D13195" t="str">
        <f t="shared" si="206"/>
        <v>KL0321SOD3 23 24 USDA FS SOD Technical Assistance KL0321SOD3</v>
      </c>
    </row>
    <row r="13196" spans="1:4">
      <c r="A13196" t="s">
        <v>48849</v>
      </c>
      <c r="B13196" t="s">
        <v>48850</v>
      </c>
      <c r="D13196" t="str">
        <f t="shared" si="206"/>
        <v>KL0349SOD3 23 24 Sonoma Mendocino Outreach KL0349SOD3</v>
      </c>
    </row>
    <row r="13197" spans="1:4">
      <c r="A13197" t="s">
        <v>48851</v>
      </c>
      <c r="B13197" t="s">
        <v>48852</v>
      </c>
      <c r="D13197" t="str">
        <f t="shared" si="206"/>
        <v>KL0735CSA5 23 24 San Benito Cnty Admin Assist Suprt KL0735CSA5</v>
      </c>
    </row>
    <row r="13198" spans="1:4">
      <c r="A13198" t="s">
        <v>48853</v>
      </c>
      <c r="B13198" t="s">
        <v>48854</v>
      </c>
      <c r="D13198" t="str">
        <f t="shared" si="206"/>
        <v>KL0415PDGS 23 24 MNTR CNTRL PIERCE GLSY SHRPSHTR KL0415PDGS</v>
      </c>
    </row>
    <row r="13199" spans="1:4">
      <c r="A13199" t="s">
        <v>48855</v>
      </c>
      <c r="B13199" t="s">
        <v>48856</v>
      </c>
      <c r="D13199" t="str">
        <f t="shared" si="206"/>
        <v>KL0CNP6366 CA Parks and Recs Literacy Climate Chang KL0CNP6366</v>
      </c>
    </row>
    <row r="13200" spans="1:4">
      <c r="A13200" t="s">
        <v>48857</v>
      </c>
      <c r="B13200" t="s">
        <v>48858</v>
      </c>
      <c r="D13200" t="str">
        <f t="shared" si="206"/>
        <v>KL0736SPI8 23 24 INLAND EMPIRE RES Expanding educat KL0736SPI8</v>
      </c>
    </row>
    <row r="13201" spans="1:4">
      <c r="A13201" t="s">
        <v>48859</v>
      </c>
      <c r="B13201" t="s">
        <v>48860</v>
      </c>
      <c r="D13201" t="str">
        <f t="shared" si="206"/>
        <v>KL0345PLT3 7 01 23 10 31 23 Project Learning Tree KL0345PLT3</v>
      </c>
    </row>
    <row r="13202" spans="1:4">
      <c r="A13202" t="s">
        <v>48861</v>
      </c>
      <c r="B13202" t="s">
        <v>48862</v>
      </c>
      <c r="D13202" t="str">
        <f t="shared" si="206"/>
        <v>KL0735MTF1 19 24 USDI NPS Mgmt Tech Enhance Biodive KL0735MTF1</v>
      </c>
    </row>
    <row r="13203" spans="1:4">
      <c r="A13203" t="s">
        <v>48863</v>
      </c>
      <c r="B13203" t="s">
        <v>48864</v>
      </c>
      <c r="D13203" t="str">
        <f t="shared" si="206"/>
        <v>KL0743NEC1 21 22 4 H Nature Explorer Camp KL0743NEC1</v>
      </c>
    </row>
    <row r="13204" spans="1:4">
      <c r="A13204" t="s">
        <v>48865</v>
      </c>
      <c r="B13204" t="s">
        <v>48866</v>
      </c>
      <c r="D13204" t="str">
        <f t="shared" si="206"/>
        <v>KL0MDRNIFA DIAZ RIOS NIFA HEALTH ED IN RURAL AREAS KL0MDRNIFA</v>
      </c>
    </row>
    <row r="13205" spans="1:4">
      <c r="A13205" t="s">
        <v>48867</v>
      </c>
      <c r="B13205" t="s">
        <v>48868</v>
      </c>
      <c r="D13205" t="str">
        <f t="shared" si="206"/>
        <v>KL0415BSA1 21 24 Band Steam Application KL0415BSA1</v>
      </c>
    </row>
    <row r="13206" spans="1:4">
      <c r="A13206" t="s">
        <v>48869</v>
      </c>
      <c r="B13206" t="s">
        <v>48870</v>
      </c>
      <c r="D13206" t="str">
        <f t="shared" si="206"/>
        <v>KL0741SAG7 23 25 San Mateo Ag Commission Partnershp KL0741SAG7</v>
      </c>
    </row>
    <row r="13207" spans="1:4">
      <c r="A13207" t="s">
        <v>48871</v>
      </c>
      <c r="B13207" t="s">
        <v>48872</v>
      </c>
      <c r="D13207" t="str">
        <f t="shared" si="206"/>
        <v>KL0742CSBE 23 24 County of Santa Barbara KL0742CSBE</v>
      </c>
    </row>
    <row r="13208" spans="1:4">
      <c r="A13208" t="s">
        <v>48873</v>
      </c>
      <c r="B13208" t="s">
        <v>48874</v>
      </c>
      <c r="D13208" t="str">
        <f t="shared" si="206"/>
        <v>KL0IGSCARB IGIS Ca Air Resources Board 7 1 2025 KL0IGSCARB</v>
      </c>
    </row>
    <row r="13209" spans="1:4">
      <c r="A13209" t="s">
        <v>48875</v>
      </c>
      <c r="B13209" t="s">
        <v>48876</v>
      </c>
      <c r="D13209" t="str">
        <f t="shared" si="206"/>
        <v>KL0NPIFA11 NPI Gosliner CDFA Refrigeration 23 26 KL0NPIFA11</v>
      </c>
    </row>
    <row r="13210" spans="1:4">
      <c r="A13210" t="s">
        <v>48877</v>
      </c>
      <c r="B13210" t="s">
        <v>48878</v>
      </c>
      <c r="D13210" t="str">
        <f t="shared" si="206"/>
        <v>KL0415OCC3 Opt Chem Cntrl Gills Mealybug Pistach KL0415OCC3</v>
      </c>
    </row>
    <row r="13211" spans="1:4">
      <c r="A13211" t="s">
        <v>48879</v>
      </c>
      <c r="B13211" t="s">
        <v>48880</v>
      </c>
      <c r="D13211" t="str">
        <f t="shared" si="206"/>
        <v>KL0312SOD8 23 28 USDA FS Sudden Oak Death Six River KL0312SOD8</v>
      </c>
    </row>
    <row r="13212" spans="1:4">
      <c r="A13212" t="s">
        <v>48881</v>
      </c>
      <c r="B13212" t="s">
        <v>48882</v>
      </c>
      <c r="D13212" t="str">
        <f t="shared" si="206"/>
        <v>KL0151IBGB 23 24 Improve Blackeye Garbanzo Beans KL0151IBGB</v>
      </c>
    </row>
    <row r="13213" spans="1:4">
      <c r="A13213" t="s">
        <v>48883</v>
      </c>
      <c r="B13213" t="s">
        <v>48884</v>
      </c>
      <c r="D13213" t="str">
        <f t="shared" si="206"/>
        <v>KL0239IBGB 23 24 Improve Blackeye Garbanzo Beans KL0239IBGB</v>
      </c>
    </row>
    <row r="13214" spans="1:4">
      <c r="A13214" t="s">
        <v>48885</v>
      </c>
      <c r="B13214" t="s">
        <v>48886</v>
      </c>
      <c r="D13214" t="str">
        <f t="shared" si="206"/>
        <v>KL0416IBGB 23 24 Improve Blackeye Garbanzo Beans KL0416IBGB</v>
      </c>
    </row>
    <row r="13215" spans="1:4">
      <c r="A13215" t="s">
        <v>48887</v>
      </c>
      <c r="B13215" t="s">
        <v>48888</v>
      </c>
      <c r="D13215" t="str">
        <f t="shared" si="206"/>
        <v>KL06II6637 DOW GREEN ONION SEEDCOM MAGGOT KL06II6637</v>
      </c>
    </row>
    <row r="13216" spans="1:4">
      <c r="A13216" t="s">
        <v>48889</v>
      </c>
      <c r="B13216" t="s">
        <v>48890</v>
      </c>
      <c r="D13216" t="str">
        <f t="shared" si="206"/>
        <v>KL0104WWR1 23 24 Walnut Whole Orchard Recycling SV KL0104WWR1</v>
      </c>
    </row>
    <row r="13217" spans="1:4">
      <c r="A13217" t="s">
        <v>48891</v>
      </c>
      <c r="B13217" t="s">
        <v>48892</v>
      </c>
      <c r="D13217" t="str">
        <f t="shared" si="206"/>
        <v>KL0736GR42 23 24 Research and Ed Prog San Bern Cnty KL0736GR42</v>
      </c>
    </row>
    <row r="13218" spans="1:4">
      <c r="A13218" t="s">
        <v>48893</v>
      </c>
      <c r="B13218" t="s">
        <v>48894</v>
      </c>
      <c r="D13218" t="str">
        <f t="shared" si="206"/>
        <v>KL0454PBT1 19 21 CPRB PBTS Affected Trees Maturity KL0454PBT1</v>
      </c>
    </row>
    <row r="13219" spans="1:4">
      <c r="A13219" t="s">
        <v>48895</v>
      </c>
      <c r="B13219" t="s">
        <v>48896</v>
      </c>
      <c r="D13219" t="str">
        <f t="shared" si="206"/>
        <v>KL06IIPV10 Y20 5282 POTATO VARIETY CPRAB 03 31 22 KL06IIPV10</v>
      </c>
    </row>
    <row r="13220" spans="1:4">
      <c r="A13220" t="s">
        <v>48897</v>
      </c>
      <c r="B13220" t="s">
        <v>48898</v>
      </c>
      <c r="D13220" t="str">
        <f t="shared" si="206"/>
        <v>KL0719LAR1 21 HEAL THE BAY LA River Ecological Goal KL0719LAR1</v>
      </c>
    </row>
    <row r="13221" spans="1:4">
      <c r="A13221" t="s">
        <v>48899</v>
      </c>
      <c r="B13221" t="s">
        <v>48900</v>
      </c>
      <c r="D13221" t="str">
        <f t="shared" si="206"/>
        <v>KL0318OSD1 21 23 CDFA Master Plan for ISHB KL0318OSD1</v>
      </c>
    </row>
    <row r="13222" spans="1:4">
      <c r="A13222" t="s">
        <v>48901</v>
      </c>
      <c r="B13222" t="s">
        <v>48902</v>
      </c>
      <c r="D13222" t="str">
        <f t="shared" si="206"/>
        <v>KL0733OSD1 21 23 CA ALFALFA FORAGE One Size Does KL0733OSD1</v>
      </c>
    </row>
    <row r="13223" spans="1:4">
      <c r="A13223" t="s">
        <v>48903</v>
      </c>
      <c r="B13223" t="s">
        <v>48904</v>
      </c>
      <c r="D13223" t="str">
        <f t="shared" si="206"/>
        <v>KL0741SAG6 21 23 San Mateo Ag Commission Ptn KL0741SAG6</v>
      </c>
    </row>
    <row r="13224" spans="1:4">
      <c r="A13224" t="s">
        <v>48905</v>
      </c>
      <c r="B13224" t="s">
        <v>48906</v>
      </c>
      <c r="D13224" t="str">
        <f t="shared" si="206"/>
        <v>KL0713IMG2 21 23 UCCE Imperial MG Program KL0713IMG2</v>
      </c>
    </row>
    <row r="13225" spans="1:4">
      <c r="A13225" t="s">
        <v>48907</v>
      </c>
      <c r="B13225" t="s">
        <v>48908</v>
      </c>
      <c r="D13225" t="str">
        <f t="shared" si="206"/>
        <v>KL0713IMGP 21 22 UCCE Imperial MG Program KL0713IMGP</v>
      </c>
    </row>
    <row r="13226" spans="1:4">
      <c r="A13226" t="s">
        <v>48909</v>
      </c>
      <c r="B13226" t="s">
        <v>48910</v>
      </c>
      <c r="D13226" t="str">
        <f t="shared" si="206"/>
        <v>KL0151HPT1 21 22 CA WILD RICE BRD Wild Rice Herbici KL0151HPT1</v>
      </c>
    </row>
    <row r="13227" spans="1:4">
      <c r="A13227" t="s">
        <v>48911</v>
      </c>
      <c r="B13227" t="s">
        <v>48912</v>
      </c>
      <c r="D13227" t="str">
        <f t="shared" si="206"/>
        <v>KL0CWR5650 NIWR 21 22 State Water Resources Res KL0CWR5650</v>
      </c>
    </row>
    <row r="13228" spans="1:4">
      <c r="A13228" t="s">
        <v>48913</v>
      </c>
      <c r="B13228" t="s">
        <v>48914</v>
      </c>
      <c r="D13228" t="str">
        <f t="shared" si="206"/>
        <v>KL0CWR5652 NIWR 22 23 State Water Resources Res KL0CWR5652</v>
      </c>
    </row>
    <row r="13229" spans="1:4">
      <c r="A13229" t="s">
        <v>48915</v>
      </c>
      <c r="B13229" t="s">
        <v>48916</v>
      </c>
      <c r="D13229" t="str">
        <f t="shared" si="206"/>
        <v>KL0CWRN101 NIWR 21 22 PI Bogie San Jose Universit KL0CWRN101</v>
      </c>
    </row>
    <row r="13230" spans="1:4">
      <c r="A13230" t="s">
        <v>48917</v>
      </c>
      <c r="B13230" t="s">
        <v>48918</v>
      </c>
      <c r="D13230" t="str">
        <f t="shared" si="206"/>
        <v>KL0CWRN102 NIWR 21 22 PI Duggan Cal State Montere KL0CWRN102</v>
      </c>
    </row>
    <row r="13231" spans="1:4">
      <c r="A13231" t="s">
        <v>48919</v>
      </c>
      <c r="B13231" t="s">
        <v>48920</v>
      </c>
      <c r="D13231" t="str">
        <f t="shared" si="206"/>
        <v>KL0CWRN103 NIWR 21 22 PI Ganguli CSU Northridge KL0CWRN103</v>
      </c>
    </row>
    <row r="13232" spans="1:4">
      <c r="A13232" t="s">
        <v>48921</v>
      </c>
      <c r="B13232" t="s">
        <v>48922</v>
      </c>
      <c r="D13232" t="str">
        <f t="shared" si="206"/>
        <v>KL0CWRN104 NIWR 21 22 PI Jasechko UCSB KL0CWRN104</v>
      </c>
    </row>
    <row r="13233" spans="1:4">
      <c r="A13233" t="s">
        <v>48923</v>
      </c>
      <c r="B13233" t="s">
        <v>48924</v>
      </c>
      <c r="D13233" t="str">
        <f t="shared" si="206"/>
        <v>KL0CWRN105 NIWR 21 22 PI Nocco UC Davis KL0CWRN105</v>
      </c>
    </row>
    <row r="13234" spans="1:4">
      <c r="A13234" t="s">
        <v>48925</v>
      </c>
      <c r="B13234" t="s">
        <v>48926</v>
      </c>
      <c r="D13234" t="str">
        <f t="shared" si="206"/>
        <v>KL0CWRN106 NIWR 21 22 PI Perroni UCSB KL0CWRN106</v>
      </c>
    </row>
    <row r="13235" spans="1:4">
      <c r="A13235" t="s">
        <v>48927</v>
      </c>
      <c r="B13235" t="s">
        <v>48928</v>
      </c>
      <c r="D13235" t="str">
        <f t="shared" si="206"/>
        <v>KL0CWRN107 NIWR 21 22 PI Sadro UC Davis KL0CWRN107</v>
      </c>
    </row>
    <row r="13236" spans="1:4">
      <c r="A13236" t="s">
        <v>48929</v>
      </c>
      <c r="B13236" t="s">
        <v>48930</v>
      </c>
      <c r="D13236" t="str">
        <f t="shared" si="206"/>
        <v>KL0CWRN108 NIWR 21 22 PI Huning CSU Long Beach KL0CWRN108</v>
      </c>
    </row>
    <row r="13237" spans="1:4">
      <c r="A13237" t="s">
        <v>48931</v>
      </c>
      <c r="B13237" t="s">
        <v>48932</v>
      </c>
      <c r="D13237" t="str">
        <f t="shared" si="206"/>
        <v>KL0CWRN201 NIWR 22 23 PI Bogie San Jose State U KL0CWRN201</v>
      </c>
    </row>
    <row r="13238" spans="1:4">
      <c r="A13238" t="s">
        <v>48933</v>
      </c>
      <c r="B13238" t="s">
        <v>48934</v>
      </c>
      <c r="D13238" t="str">
        <f t="shared" si="206"/>
        <v>KL0CWRN202 NIWR 22 23 PI Duggan CSU Monterey KL0CWRN202</v>
      </c>
    </row>
    <row r="13239" spans="1:4">
      <c r="A13239" t="s">
        <v>48935</v>
      </c>
      <c r="B13239" t="s">
        <v>48936</v>
      </c>
      <c r="D13239" t="str">
        <f t="shared" si="206"/>
        <v>KL0CWRN203 NIWR 22 23 PI Ganguli CSU Northridge KL0CWRN203</v>
      </c>
    </row>
    <row r="13240" spans="1:4">
      <c r="A13240" t="s">
        <v>48937</v>
      </c>
      <c r="B13240" t="s">
        <v>48938</v>
      </c>
      <c r="D13240" t="str">
        <f t="shared" si="206"/>
        <v>KL0CWRN204 NIWR 22 23 PI Jasechko UCSB KL0CWRN204</v>
      </c>
    </row>
    <row r="13241" spans="1:4">
      <c r="A13241" t="s">
        <v>48939</v>
      </c>
      <c r="B13241" t="s">
        <v>48940</v>
      </c>
      <c r="D13241" t="str">
        <f t="shared" si="206"/>
        <v>KL0CWRN205 NIWR 22 23 PI Nocco UC Davis KL0CWRN205</v>
      </c>
    </row>
    <row r="13242" spans="1:4">
      <c r="A13242" t="s">
        <v>48941</v>
      </c>
      <c r="B13242" t="s">
        <v>48942</v>
      </c>
      <c r="D13242" t="str">
        <f t="shared" si="206"/>
        <v>KL0CWRN206 NIWR 22 23 PI Perrone UCSB KL0CWRN206</v>
      </c>
    </row>
    <row r="13243" spans="1:4">
      <c r="A13243" t="s">
        <v>48943</v>
      </c>
      <c r="B13243" t="s">
        <v>48944</v>
      </c>
      <c r="D13243" t="str">
        <f t="shared" si="206"/>
        <v>KL0CWRN207 NIWR 22 23 PI Sadro UC Davis KL0CWRN207</v>
      </c>
    </row>
    <row r="13244" spans="1:4">
      <c r="A13244" t="s">
        <v>48945</v>
      </c>
      <c r="B13244" t="s">
        <v>48946</v>
      </c>
      <c r="D13244" t="str">
        <f t="shared" si="206"/>
        <v>KL0CWRN208 NIWR 22 23 PI Huning CSU Long Beach KL0CWRN208</v>
      </c>
    </row>
    <row r="13245" spans="1:4">
      <c r="A13245" t="s">
        <v>48947</v>
      </c>
      <c r="B13245" t="s">
        <v>48948</v>
      </c>
      <c r="D13245" t="str">
        <f t="shared" si="206"/>
        <v>KL0CWRN209 NIWR 22 23 PI Solis UC Davis KL0CWRN209</v>
      </c>
    </row>
    <row r="13246" spans="1:4">
      <c r="A13246" t="s">
        <v>48949</v>
      </c>
      <c r="B13246" t="s">
        <v>48950</v>
      </c>
      <c r="D13246" t="str">
        <f t="shared" si="206"/>
        <v>KL0CWRN210 NIWR 22 23 PI Galdi UCANR KL0CWRN210</v>
      </c>
    </row>
    <row r="13247" spans="1:4">
      <c r="A13247" t="s">
        <v>48951</v>
      </c>
      <c r="B13247" t="s">
        <v>48952</v>
      </c>
      <c r="D13247" t="str">
        <f t="shared" si="206"/>
        <v>KL0733FSO1 23 25 Food Safety Outreach Inland Empire KL0733FSO1</v>
      </c>
    </row>
    <row r="13248" spans="1:4">
      <c r="A13248" t="s">
        <v>48953</v>
      </c>
      <c r="B13248" t="s">
        <v>48954</v>
      </c>
      <c r="D13248" t="str">
        <f t="shared" si="206"/>
        <v>KL06II6194 Potato Variety Development Research KL06II6194</v>
      </c>
    </row>
    <row r="13249" spans="1:4">
      <c r="A13249" t="s">
        <v>48955</v>
      </c>
      <c r="B13249" t="s">
        <v>48956</v>
      </c>
      <c r="D13249" t="str">
        <f t="shared" si="206"/>
        <v>KL0735PFM0 23 26 SJSU Prescribed Fire Monitoring KL0735PFM0</v>
      </c>
    </row>
    <row r="13250" spans="1:4">
      <c r="A13250" t="s">
        <v>48957</v>
      </c>
      <c r="B13250" t="s">
        <v>48958</v>
      </c>
      <c r="D13250" t="str">
        <f t="shared" si="206"/>
        <v>KL06KK4281 USDA BACTERIAL ENRICHMENT PATTERNS ROOTS KL06KK4281</v>
      </c>
    </row>
    <row r="13251" spans="1:4">
      <c r="A13251" t="s">
        <v>48959</v>
      </c>
      <c r="B13251" t="s">
        <v>48960</v>
      </c>
      <c r="D13251" t="str">
        <f t="shared" ref="D13251:D13314" si="207">A13251&amp;" "&amp;B13251</f>
        <v>KL0APSF014 PS HUTMACHER USDA BACTERIAL ENRIC 021423 KL0APSF014</v>
      </c>
    </row>
    <row r="13252" spans="1:4">
      <c r="A13252" t="s">
        <v>48961</v>
      </c>
      <c r="B13252" t="s">
        <v>48962</v>
      </c>
      <c r="D13252" t="str">
        <f t="shared" si="207"/>
        <v>KL0450RSFW 21 24 Reducing Soil Fumigation in Waterm KL0450RSFW</v>
      </c>
    </row>
    <row r="13253" spans="1:4">
      <c r="A13253" t="s">
        <v>48963</v>
      </c>
      <c r="B13253" t="s">
        <v>48964</v>
      </c>
      <c r="D13253" t="str">
        <f t="shared" si="207"/>
        <v>KL0707HLH1 21 Healthy Land Healthy People Carbon S KL0707HLH1</v>
      </c>
    </row>
    <row r="13254" spans="1:4">
      <c r="A13254" t="s">
        <v>48965</v>
      </c>
      <c r="B13254" t="s">
        <v>48966</v>
      </c>
      <c r="D13254" t="str">
        <f t="shared" si="207"/>
        <v>KL0707HLH3 21 Healthy Land Healthy People Task 3 KL0707HLH3</v>
      </c>
    </row>
    <row r="13255" spans="1:4">
      <c r="A13255" t="s">
        <v>48967</v>
      </c>
      <c r="B13255" t="s">
        <v>48968</v>
      </c>
      <c r="D13255" t="str">
        <f t="shared" si="207"/>
        <v>KL0707HLH4 21 Healthy Land Healthy People Task 4 KL0707HLH4</v>
      </c>
    </row>
    <row r="13256" spans="1:4">
      <c r="A13256" t="s">
        <v>48969</v>
      </c>
      <c r="B13256" t="s">
        <v>48970</v>
      </c>
      <c r="D13256" t="str">
        <f t="shared" si="207"/>
        <v>KL0707HLH5 21 Healthy Land Healthy People Task 5 KL0707HLH5</v>
      </c>
    </row>
    <row r="13257" spans="1:4">
      <c r="A13257" t="s">
        <v>48971</v>
      </c>
      <c r="B13257" t="s">
        <v>48972</v>
      </c>
      <c r="D13257" t="str">
        <f t="shared" si="207"/>
        <v>KL0727SME1 21 22 CA LEAFY GREENS Simple Methods for KL0727SME1</v>
      </c>
    </row>
    <row r="13258" spans="1:4">
      <c r="A13258" t="s">
        <v>48973</v>
      </c>
      <c r="B13258" t="s">
        <v>48974</v>
      </c>
      <c r="D13258" t="str">
        <f t="shared" si="207"/>
        <v>KL0104CF22 21 22 CRY FWRD BUTTE CLUSA GLEN SUTR YBA KL0104CF22</v>
      </c>
    </row>
    <row r="13259" spans="1:4">
      <c r="A13259" t="s">
        <v>48975</v>
      </c>
      <c r="B13259" t="s">
        <v>48976</v>
      </c>
      <c r="D13259" t="str">
        <f t="shared" si="207"/>
        <v>KL0104FS22 21 22 BUTT COLU SUTY GLENN UCCE CalFresh KL0104FS22</v>
      </c>
    </row>
    <row r="13260" spans="1:4">
      <c r="A13260" t="s">
        <v>48977</v>
      </c>
      <c r="B13260" t="s">
        <v>48978</v>
      </c>
      <c r="D13260" t="str">
        <f t="shared" si="207"/>
        <v>KL0234CF22 21 22 CARRY FORWARD SACRAMENTO UC CALFRE KL0234CF22</v>
      </c>
    </row>
    <row r="13261" spans="1:4">
      <c r="A13261" t="s">
        <v>48979</v>
      </c>
      <c r="B13261" t="s">
        <v>48980</v>
      </c>
      <c r="D13261" t="str">
        <f t="shared" si="207"/>
        <v>KL0234FS22 21 22 SACRAMENTO UCCE CalFresh KL0234FS22</v>
      </c>
    </row>
    <row r="13262" spans="1:4">
      <c r="A13262" t="s">
        <v>48981</v>
      </c>
      <c r="B13262" t="s">
        <v>48982</v>
      </c>
      <c r="D13262" t="str">
        <f t="shared" si="207"/>
        <v>KL0239CF22 21 22 CARRY FORWARD SAN JOAQUIN UC CALFR KL0239CF22</v>
      </c>
    </row>
    <row r="13263" spans="1:4">
      <c r="A13263" t="s">
        <v>48983</v>
      </c>
      <c r="B13263" t="s">
        <v>48984</v>
      </c>
      <c r="D13263" t="str">
        <f t="shared" si="207"/>
        <v>KL0239FS22 21 22 SANJ UCCE CalFresh KL0239FS22</v>
      </c>
    </row>
    <row r="13264" spans="1:4">
      <c r="A13264" t="s">
        <v>48985</v>
      </c>
      <c r="B13264" t="s">
        <v>48986</v>
      </c>
      <c r="D13264" t="str">
        <f t="shared" si="207"/>
        <v>KL0257CF22 21 22 CARRY FORWARD YOLO UC CALFRESH KL0257CF22</v>
      </c>
    </row>
    <row r="13265" spans="1:4">
      <c r="A13265" t="s">
        <v>48987</v>
      </c>
      <c r="B13265" t="s">
        <v>48988</v>
      </c>
      <c r="D13265" t="str">
        <f t="shared" si="207"/>
        <v>KL0257FS22 21 22 YOLO UCCE CalFresh KL0257FS22</v>
      </c>
    </row>
    <row r="13266" spans="1:4">
      <c r="A13266" t="s">
        <v>48989</v>
      </c>
      <c r="B13266" t="s">
        <v>48990</v>
      </c>
      <c r="D13266" t="str">
        <f t="shared" si="207"/>
        <v>KL0331CF22 21 22 CARRY FORWARD PLACER NEVADA UC CAL KL0331CF22</v>
      </c>
    </row>
    <row r="13267" spans="1:4">
      <c r="A13267" t="s">
        <v>48991</v>
      </c>
      <c r="B13267" t="s">
        <v>48992</v>
      </c>
      <c r="D13267" t="str">
        <f t="shared" si="207"/>
        <v>KL0331FS22 21 22 PLAC NEVA UCCE CalFresh KL0331FS22</v>
      </c>
    </row>
    <row r="13268" spans="1:4">
      <c r="A13268" t="s">
        <v>48993</v>
      </c>
      <c r="B13268" t="s">
        <v>48994</v>
      </c>
      <c r="D13268" t="str">
        <f t="shared" si="207"/>
        <v>KL0345CF22 21 22 Carry Forward SHAS TRIN TEHA Calfr KL0345CF22</v>
      </c>
    </row>
    <row r="13269" spans="1:4">
      <c r="A13269" t="s">
        <v>48995</v>
      </c>
      <c r="B13269" t="s">
        <v>48996</v>
      </c>
      <c r="D13269" t="str">
        <f t="shared" si="207"/>
        <v>KL0345FS22 21 22 SHAS TRIN TEHA UCCE CalFresh KL0345FS22</v>
      </c>
    </row>
    <row r="13270" spans="1:4">
      <c r="A13270" t="s">
        <v>48997</v>
      </c>
      <c r="B13270" t="s">
        <v>48998</v>
      </c>
      <c r="D13270" t="str">
        <f t="shared" si="207"/>
        <v>KL0410CF22 21 22 CARRY FORWARD FRESNO UC CALFRESH KL0410CF22</v>
      </c>
    </row>
    <row r="13271" spans="1:4">
      <c r="A13271" t="s">
        <v>48999</v>
      </c>
      <c r="B13271" t="s">
        <v>49000</v>
      </c>
      <c r="D13271" t="str">
        <f t="shared" si="207"/>
        <v>KL0410FS22 21 22 FRES MADE UCCE CalFresh KL0410FS22</v>
      </c>
    </row>
    <row r="13272" spans="1:4">
      <c r="A13272" t="s">
        <v>49001</v>
      </c>
      <c r="B13272" t="s">
        <v>49002</v>
      </c>
      <c r="D13272" t="str">
        <f t="shared" si="207"/>
        <v>KL0414CF22 21 22 CARRY FORWARD KERN UC CALFRESH KL0414CF22</v>
      </c>
    </row>
    <row r="13273" spans="1:4">
      <c r="A13273" t="s">
        <v>49003</v>
      </c>
      <c r="B13273" t="s">
        <v>49004</v>
      </c>
      <c r="D13273" t="str">
        <f t="shared" si="207"/>
        <v>KL0415CF22 21 22 CARRY FORWARD KERN UC CALFRESH KL0415CF22</v>
      </c>
    </row>
    <row r="13274" spans="1:4">
      <c r="A13274" t="s">
        <v>49005</v>
      </c>
      <c r="B13274" t="s">
        <v>49006</v>
      </c>
      <c r="D13274" t="str">
        <f t="shared" si="207"/>
        <v>KL0415FS22 21 22 KERN UCCE CalFresh KL0415FS22</v>
      </c>
    </row>
    <row r="13275" spans="1:4">
      <c r="A13275" t="s">
        <v>49007</v>
      </c>
      <c r="B13275" t="s">
        <v>49008</v>
      </c>
      <c r="D13275" t="str">
        <f t="shared" si="207"/>
        <v>KL0450CF22 21 22 CARRY FORWARD STSLS MRCD UCCalfrsh KL0450CF22</v>
      </c>
    </row>
    <row r="13276" spans="1:4">
      <c r="A13276" t="s">
        <v>49009</v>
      </c>
      <c r="B13276" t="s">
        <v>49010</v>
      </c>
      <c r="D13276" t="str">
        <f t="shared" si="207"/>
        <v>KL0450FS22 21 3060 KL0450FS22</v>
      </c>
    </row>
    <row r="13277" spans="1:4">
      <c r="A13277" t="s">
        <v>49011</v>
      </c>
      <c r="B13277" t="s">
        <v>49012</v>
      </c>
      <c r="D13277" t="str">
        <f t="shared" si="207"/>
        <v>KL0454CF22 21 22 Carry forward Tulare Kings CFHLUC KL0454CF22</v>
      </c>
    </row>
    <row r="13278" spans="1:4">
      <c r="A13278" t="s">
        <v>49013</v>
      </c>
      <c r="B13278" t="s">
        <v>49014</v>
      </c>
      <c r="D13278" t="str">
        <f t="shared" si="207"/>
        <v>KL0454FS22 21 22 TULA KINC UCCE CalFresh KL0454FS22</v>
      </c>
    </row>
    <row r="13279" spans="1:4">
      <c r="A13279" t="s">
        <v>49015</v>
      </c>
      <c r="B13279" t="s">
        <v>49016</v>
      </c>
      <c r="D13279" t="str">
        <f t="shared" si="207"/>
        <v>KL0701CF22 21 22 CARRY FORWARD ALAMEDA UC CALFRESH KL0701CF22</v>
      </c>
    </row>
    <row r="13280" spans="1:4">
      <c r="A13280" t="s">
        <v>49017</v>
      </c>
      <c r="B13280" t="s">
        <v>49018</v>
      </c>
      <c r="D13280" t="str">
        <f t="shared" si="207"/>
        <v>KL0701FS22 21 22 ALAM UCCE CalFresh KL0701FS22</v>
      </c>
    </row>
    <row r="13281" spans="1:4">
      <c r="A13281" t="s">
        <v>49019</v>
      </c>
      <c r="B13281" t="s">
        <v>49020</v>
      </c>
      <c r="D13281" t="str">
        <f t="shared" si="207"/>
        <v>KL0707CF22 21 22 CARRY FORWARD CONTRA COSTA UC CALF KL0707CF22</v>
      </c>
    </row>
    <row r="13282" spans="1:4">
      <c r="A13282" t="s">
        <v>49021</v>
      </c>
      <c r="B13282" t="s">
        <v>49022</v>
      </c>
      <c r="D13282" t="str">
        <f t="shared" si="207"/>
        <v>KL0707FS22 21 22 CONTRA COSTA UCCE CalFresh KL0707FS22</v>
      </c>
    </row>
    <row r="13283" spans="1:4">
      <c r="A13283" t="s">
        <v>49023</v>
      </c>
      <c r="B13283" t="s">
        <v>49024</v>
      </c>
      <c r="D13283" t="str">
        <f t="shared" si="207"/>
        <v>KL0713CF22 21 22 CARRY FORWARD IMPERIAL UC CALFRESH KL0713CF22</v>
      </c>
    </row>
    <row r="13284" spans="1:4">
      <c r="A13284" t="s">
        <v>49025</v>
      </c>
      <c r="B13284" t="s">
        <v>49026</v>
      </c>
      <c r="D13284" t="str">
        <f t="shared" si="207"/>
        <v>KL0713FS22 21 22 IMPE UCCE CalFresh KL0713FS22</v>
      </c>
    </row>
    <row r="13285" spans="1:4">
      <c r="A13285" t="s">
        <v>49027</v>
      </c>
      <c r="B13285" t="s">
        <v>49028</v>
      </c>
      <c r="D13285" t="str">
        <f t="shared" si="207"/>
        <v>KL0719CF22 21 22 CARRY FORWARD LOS ANGELES UC CALFR KL0719CF22</v>
      </c>
    </row>
    <row r="13286" spans="1:4">
      <c r="A13286" t="s">
        <v>49029</v>
      </c>
      <c r="B13286" t="s">
        <v>49030</v>
      </c>
      <c r="D13286" t="str">
        <f t="shared" si="207"/>
        <v>KL0719FS22 21 22 LOS ANGELES UC CALFRESH KL0719FS22</v>
      </c>
    </row>
    <row r="13287" spans="1:4">
      <c r="A13287" t="s">
        <v>49031</v>
      </c>
      <c r="B13287" t="s">
        <v>49032</v>
      </c>
      <c r="D13287" t="str">
        <f t="shared" si="207"/>
        <v>KL0733CF22 21 22 CARRY FORWARD RIVERSIDE UC CALFRE KL0733CF22</v>
      </c>
    </row>
    <row r="13288" spans="1:4">
      <c r="A13288" t="s">
        <v>49033</v>
      </c>
      <c r="B13288" t="s">
        <v>49034</v>
      </c>
      <c r="D13288" t="str">
        <f t="shared" si="207"/>
        <v>KL0733FS22 21 22 RIVE UCCE CalFresh KL0733FS22</v>
      </c>
    </row>
    <row r="13289" spans="1:4">
      <c r="A13289" t="s">
        <v>49035</v>
      </c>
      <c r="B13289" t="s">
        <v>49036</v>
      </c>
      <c r="D13289" t="str">
        <f t="shared" si="207"/>
        <v>KL0740CF22 21 22 Carry Forward LUIS SBRB CalFresh KL0740CF22</v>
      </c>
    </row>
    <row r="13290" spans="1:4">
      <c r="A13290" t="s">
        <v>49037</v>
      </c>
      <c r="B13290" t="s">
        <v>49038</v>
      </c>
      <c r="D13290" t="str">
        <f t="shared" si="207"/>
        <v>KL0740FS22 21 22 SAN LUIS OBISPO SANTA BARBARA UC C KL0740FS22</v>
      </c>
    </row>
    <row r="13291" spans="1:4">
      <c r="A13291" t="s">
        <v>49039</v>
      </c>
      <c r="B13291" t="s">
        <v>49040</v>
      </c>
      <c r="D13291" t="str">
        <f t="shared" si="207"/>
        <v>KL0743CF22 21 22 SNTC SANM SANF CF Carry Forward KL0743CF22</v>
      </c>
    </row>
    <row r="13292" spans="1:4">
      <c r="A13292" t="s">
        <v>49041</v>
      </c>
      <c r="B13292" t="s">
        <v>49042</v>
      </c>
      <c r="D13292" t="str">
        <f t="shared" si="207"/>
        <v>KL0743FS22 21 22 SNTC SANM SANF UCCE CalFresh KL0743FS22</v>
      </c>
    </row>
    <row r="13293" spans="1:4">
      <c r="A13293" t="s">
        <v>49043</v>
      </c>
      <c r="B13293" t="s">
        <v>49044</v>
      </c>
      <c r="D13293" t="str">
        <f t="shared" si="207"/>
        <v>KL0CSNCF22 21 22 CARRY FORWARD CSMCP AMADOR CLUSTER KL0CSNCF22</v>
      </c>
    </row>
    <row r="13294" spans="1:4">
      <c r="A13294" t="s">
        <v>49045</v>
      </c>
      <c r="B13294" t="s">
        <v>49046</v>
      </c>
      <c r="D13294" t="str">
        <f t="shared" si="207"/>
        <v>KL0CSNFS22 21 22 CSNP Amador Cluster UCCE CalFresh KL0CSNFS22</v>
      </c>
    </row>
    <row r="13295" spans="1:4">
      <c r="A13295" t="s">
        <v>49047</v>
      </c>
      <c r="B13295" t="s">
        <v>49048</v>
      </c>
      <c r="D13295" t="str">
        <f t="shared" si="207"/>
        <v>KL0NFCFS22 21 22 CalFresh KL0NFCFS22</v>
      </c>
    </row>
    <row r="13296" spans="1:4">
      <c r="A13296" t="s">
        <v>49049</v>
      </c>
      <c r="B13296" t="s">
        <v>49050</v>
      </c>
      <c r="D13296" t="str">
        <f t="shared" si="207"/>
        <v>KL0NPIFS22 NPI Woodward Lopez UC CFHL KL0NPIFS22</v>
      </c>
    </row>
    <row r="13297" spans="1:4">
      <c r="A13297" t="s">
        <v>49051</v>
      </c>
      <c r="B13297" t="s">
        <v>49052</v>
      </c>
      <c r="D13297" t="str">
        <f t="shared" si="207"/>
        <v>KL0239DAC1 23 MCA UCD Dormancy Agents in Cherrie KL0239DAC1</v>
      </c>
    </row>
    <row r="13298" spans="1:4">
      <c r="A13298" t="s">
        <v>49053</v>
      </c>
      <c r="B13298" t="s">
        <v>49054</v>
      </c>
      <c r="D13298" t="str">
        <f t="shared" si="207"/>
        <v>KL0415DACC 21 22 Invest into dormancy breaking age KL0415DACC</v>
      </c>
    </row>
    <row r="13299" spans="1:4">
      <c r="A13299" t="s">
        <v>49055</v>
      </c>
      <c r="B13299" t="s">
        <v>49056</v>
      </c>
      <c r="D13299" t="str">
        <f t="shared" si="207"/>
        <v>KL0450DAC1 23 MCA UCD Dormancy Agents in Cherrie KL0450DAC1</v>
      </c>
    </row>
    <row r="13300" spans="1:4">
      <c r="A13300" t="s">
        <v>49057</v>
      </c>
      <c r="B13300" t="s">
        <v>49058</v>
      </c>
      <c r="D13300" t="str">
        <f t="shared" si="207"/>
        <v>KL0450DACC 21 22 MCA UCD Dormancy Agents in Cherrie KL0450DACC</v>
      </c>
    </row>
    <row r="13301" spans="1:4">
      <c r="A13301" t="s">
        <v>49059</v>
      </c>
      <c r="B13301" t="s">
        <v>49060</v>
      </c>
      <c r="D13301" t="str">
        <f t="shared" si="207"/>
        <v>KL0349FROG 21 23 Forest Resource Ordinance Grant KL0349FROG</v>
      </c>
    </row>
    <row r="13302" spans="1:4">
      <c r="A13302" t="s">
        <v>49061</v>
      </c>
      <c r="B13302" t="s">
        <v>49062</v>
      </c>
      <c r="D13302" t="str">
        <f t="shared" si="207"/>
        <v>KL0719GTB1 21 23 OCCIDENTAL COL Growing Together B KL0719GTB1</v>
      </c>
    </row>
    <row r="13303" spans="1:4">
      <c r="A13303" t="s">
        <v>49063</v>
      </c>
      <c r="B13303" t="s">
        <v>49064</v>
      </c>
      <c r="D13303" t="str">
        <f t="shared" si="207"/>
        <v>KL0727ERU1 21 25 UCD USDA NIFA Enhancing Res Utiliz KL0727ERU1</v>
      </c>
    </row>
    <row r="13304" spans="1:4">
      <c r="A13304" t="s">
        <v>49065</v>
      </c>
      <c r="B13304" t="s">
        <v>49066</v>
      </c>
      <c r="D13304" t="str">
        <f t="shared" si="207"/>
        <v>KL0234GDS1 21 22 NIFA Groundwater depletion KL0234GDS1</v>
      </c>
    </row>
    <row r="13305" spans="1:4">
      <c r="A13305" t="s">
        <v>49067</v>
      </c>
      <c r="B13305" t="s">
        <v>49068</v>
      </c>
      <c r="D13305" t="str">
        <f t="shared" si="207"/>
        <v>KL0701GDS0 21 26 Groundwater depletion A22 1253 S KL0701GDS0</v>
      </c>
    </row>
    <row r="13306" spans="1:4">
      <c r="A13306" t="s">
        <v>49069</v>
      </c>
      <c r="B13306" t="s">
        <v>49070</v>
      </c>
      <c r="D13306" t="str">
        <f t="shared" si="207"/>
        <v>KL0701GDS1 21 22 Grndwtr dep Part SupportA22 1253 S KL0701GDS1</v>
      </c>
    </row>
    <row r="13307" spans="1:4">
      <c r="A13307" t="s">
        <v>49071</v>
      </c>
      <c r="B13307" t="s">
        <v>49072</v>
      </c>
      <c r="D13307" t="str">
        <f t="shared" si="207"/>
        <v>KL0NF79F04 Extension Foundation award EXC3 2023 KL0NF79F04</v>
      </c>
    </row>
    <row r="13308" spans="1:4">
      <c r="A13308" t="s">
        <v>49073</v>
      </c>
      <c r="B13308" t="s">
        <v>49074</v>
      </c>
      <c r="D13308" t="str">
        <f t="shared" si="207"/>
        <v>KL0730ISB1 23 26 Invasive Shothole Borers in Cali KL0730ISB1</v>
      </c>
    </row>
    <row r="13309" spans="1:4">
      <c r="A13309" t="s">
        <v>49075</v>
      </c>
      <c r="B13309" t="s">
        <v>49076</v>
      </c>
      <c r="D13309" t="str">
        <f t="shared" si="207"/>
        <v>KL0719MU24 23 24 LA County Program Support KL0719MU24</v>
      </c>
    </row>
    <row r="13310" spans="1:4">
      <c r="A13310" t="s">
        <v>49077</v>
      </c>
      <c r="B13310" t="s">
        <v>49078</v>
      </c>
      <c r="D13310" t="str">
        <f t="shared" si="207"/>
        <v>KL06DD6553 2024 FARM TO PRESCHOOL KL06DD6553</v>
      </c>
    </row>
    <row r="13311" spans="1:4">
      <c r="A13311" t="s">
        <v>49079</v>
      </c>
      <c r="B13311" t="s">
        <v>49080</v>
      </c>
      <c r="D13311" t="str">
        <f t="shared" si="207"/>
        <v>KL0730FRP1 23 28 Emerging Forest Pests OC KL0730FRP1</v>
      </c>
    </row>
    <row r="13312" spans="1:4">
      <c r="A13312" t="s">
        <v>49081</v>
      </c>
      <c r="B13312" t="s">
        <v>49082</v>
      </c>
      <c r="D13312" t="str">
        <f t="shared" si="207"/>
        <v>KL0NPIEC02 NPI Strochlic USDA FNS to EC FMPP KL0NPIEC02</v>
      </c>
    </row>
    <row r="13313" spans="1:4">
      <c r="A13313" t="s">
        <v>49083</v>
      </c>
      <c r="B13313" t="s">
        <v>49084</v>
      </c>
      <c r="D13313" t="str">
        <f t="shared" si="207"/>
        <v>KL0OAI6525 CCOF Transition and Mentorship KL0OAI6525</v>
      </c>
    </row>
    <row r="13314" spans="1:4">
      <c r="A13314" t="s">
        <v>49085</v>
      </c>
      <c r="B13314" t="s">
        <v>49086</v>
      </c>
      <c r="D13314" t="str">
        <f t="shared" si="207"/>
        <v>KL0312SOD7 23 26 USDA FS Sudden Oak Death N Coast KL0312SOD7</v>
      </c>
    </row>
    <row r="13315" spans="1:4">
      <c r="A13315" t="s">
        <v>49087</v>
      </c>
      <c r="B13315" t="s">
        <v>49088</v>
      </c>
      <c r="D13315" t="str">
        <f t="shared" ref="D13315:D13378" si="208">A13315&amp;" "&amp;B13315</f>
        <v>KL0741CSA1 23 24 CSA San Mateo County KL0741CSA1</v>
      </c>
    </row>
    <row r="13316" spans="1:4">
      <c r="A13316" t="s">
        <v>49089</v>
      </c>
      <c r="B13316" t="s">
        <v>49090</v>
      </c>
      <c r="D13316" t="str">
        <f t="shared" si="208"/>
        <v>KL0730SLS1 23 24 PMF Sanitation and Light Sabers KL0730SLS1</v>
      </c>
    </row>
    <row r="13317" spans="1:4">
      <c r="A13317" t="s">
        <v>49091</v>
      </c>
      <c r="B13317" t="s">
        <v>49092</v>
      </c>
      <c r="D13317" t="str">
        <f t="shared" si="208"/>
        <v>KL0325MCP3 23 24 Modoc First 5 FY23 24 KL0325MCP3</v>
      </c>
    </row>
    <row r="13318" spans="1:4">
      <c r="A13318" t="s">
        <v>49093</v>
      </c>
      <c r="B13318" t="s">
        <v>49094</v>
      </c>
      <c r="D13318" t="str">
        <f t="shared" si="208"/>
        <v>KL0KKB5601 UCM CDFA Water and Fertilizer KL0KKB5601</v>
      </c>
    </row>
    <row r="13319" spans="1:4">
      <c r="A13319" t="s">
        <v>49095</v>
      </c>
      <c r="B13319" t="s">
        <v>49096</v>
      </c>
      <c r="D13319" t="str">
        <f t="shared" si="208"/>
        <v>KL0NPICP02 NPI Gosliner CPS BSCF to UCB EITC KL0NPICP02</v>
      </c>
    </row>
    <row r="13320" spans="1:4">
      <c r="A13320" t="s">
        <v>49097</v>
      </c>
      <c r="B13320" t="s">
        <v>49098</v>
      </c>
      <c r="D13320" t="str">
        <f t="shared" si="208"/>
        <v>KL0707MG12 23 24 Master Gardener Prog Coordinator KL0707MG12</v>
      </c>
    </row>
    <row r="13321" spans="1:4">
      <c r="A13321" t="s">
        <v>49099</v>
      </c>
      <c r="B13321" t="s">
        <v>49100</v>
      </c>
      <c r="D13321" t="str">
        <f t="shared" si="208"/>
        <v>KL06IIMGEN Y19 4664 GENOMICS FOR MINT BREEDING KL06IIMGEN</v>
      </c>
    </row>
    <row r="13322" spans="1:4">
      <c r="A13322" t="s">
        <v>49101</v>
      </c>
      <c r="B13322" t="s">
        <v>49102</v>
      </c>
      <c r="D13322" t="str">
        <f t="shared" si="208"/>
        <v>KL0410N2U1 18 22 CDFA N2 Uptake Irrig Asian Veget KL0410N2U1</v>
      </c>
    </row>
    <row r="13323" spans="1:4">
      <c r="A13323" t="s">
        <v>49103</v>
      </c>
      <c r="B13323" t="s">
        <v>49104</v>
      </c>
      <c r="D13323" t="str">
        <f t="shared" si="208"/>
        <v>KL0743N2U1 18 22 CDFA N2 Uptake Irrig Asian Veget KL0743N2U1</v>
      </c>
    </row>
    <row r="13324" spans="1:4">
      <c r="A13324" t="s">
        <v>49105</v>
      </c>
      <c r="B13324" t="s">
        <v>49106</v>
      </c>
      <c r="D13324" t="str">
        <f t="shared" si="208"/>
        <v>KL0NPIFA05 NPI GOSLINER CDFA TECH INNOVATIONS KL0NPIFA05</v>
      </c>
    </row>
    <row r="13325" spans="1:4">
      <c r="A13325" t="s">
        <v>49107</v>
      </c>
      <c r="B13325" t="s">
        <v>49108</v>
      </c>
      <c r="D13325" t="str">
        <f t="shared" si="208"/>
        <v>KL0730MIG1 19 25 Orange Cnty Monitoring ISHB GSOB KL0730MIG1</v>
      </c>
    </row>
    <row r="13326" spans="1:4">
      <c r="A13326" t="s">
        <v>49109</v>
      </c>
      <c r="B13326" t="s">
        <v>49110</v>
      </c>
      <c r="D13326" t="str">
        <f t="shared" si="208"/>
        <v>KL0727IWE1 19 22 CDFA USDA AMS Imprv Water Efficien KL0727IWE1</v>
      </c>
    </row>
    <row r="13327" spans="1:4">
      <c r="A13327" t="s">
        <v>49111</v>
      </c>
      <c r="B13327" t="s">
        <v>49112</v>
      </c>
      <c r="D13327" t="str">
        <f t="shared" si="208"/>
        <v>KL0410NIED FIAB NIED Nitrogen Irrig Ed CULUMBER KL0410NIED</v>
      </c>
    </row>
    <row r="13328" spans="1:4">
      <c r="A13328" t="s">
        <v>49113</v>
      </c>
      <c r="B13328" t="s">
        <v>49114</v>
      </c>
      <c r="D13328" t="str">
        <f t="shared" si="208"/>
        <v>KL0415NIED FIAB NIED Nitrogen Irrig Ed YAGHMOUR KL0415NIED</v>
      </c>
    </row>
    <row r="13329" spans="1:4">
      <c r="A13329" t="s">
        <v>49115</v>
      </c>
      <c r="B13329" t="s">
        <v>49116</v>
      </c>
      <c r="D13329" t="str">
        <f t="shared" si="208"/>
        <v>KL0420NIED FIAB NIED Nitrogen Irrig Ed GORDON KL0420NIED</v>
      </c>
    </row>
    <row r="13330" spans="1:4">
      <c r="A13330" t="s">
        <v>49117</v>
      </c>
      <c r="B13330" t="s">
        <v>49118</v>
      </c>
      <c r="D13330" t="str">
        <f t="shared" si="208"/>
        <v>KL0450NIED FIAB NIED Nitrogen Irrig Ed ARNOLD KL0450NIED</v>
      </c>
    </row>
    <row r="13331" spans="1:4">
      <c r="A13331" t="s">
        <v>49119</v>
      </c>
      <c r="B13331" t="s">
        <v>49120</v>
      </c>
      <c r="D13331" t="str">
        <f t="shared" si="208"/>
        <v>KL0727NIED FIAB NIED Nitrogen Irrig Ed Cahn KL0727NIED</v>
      </c>
    </row>
    <row r="13332" spans="1:4">
      <c r="A13332" t="s">
        <v>49121</v>
      </c>
      <c r="B13332" t="s">
        <v>49122</v>
      </c>
      <c r="D13332" t="str">
        <f t="shared" si="208"/>
        <v>KL0743NIED FIAB NIED Nitrogen Irrig Ed GAZULA KL0743NIED</v>
      </c>
    </row>
    <row r="13333" spans="1:4">
      <c r="A13333" t="s">
        <v>49123</v>
      </c>
      <c r="B13333" t="s">
        <v>49124</v>
      </c>
      <c r="D13333" t="str">
        <f t="shared" si="208"/>
        <v>KL0CEGNIED FIAB NIED Nitrogen Irrig Ed Grant KL0CEGNIED</v>
      </c>
    </row>
    <row r="13334" spans="1:4">
      <c r="A13334" t="s">
        <v>49125</v>
      </c>
      <c r="B13334" t="s">
        <v>49126</v>
      </c>
      <c r="D13334" t="str">
        <f t="shared" si="208"/>
        <v>KL0CWRNIED FIAB NIED Nitrogen Irrig Ed Grant KL0CWRNIED</v>
      </c>
    </row>
    <row r="13335" spans="1:4">
      <c r="A13335" t="s">
        <v>49127</v>
      </c>
      <c r="B13335" t="s">
        <v>49128</v>
      </c>
      <c r="D13335" t="str">
        <f t="shared" si="208"/>
        <v>KL0KKBNIED FIAB NIED Nitrogen Irrig Ed BALI KL0KKBNIED</v>
      </c>
    </row>
    <row r="13336" spans="1:4">
      <c r="A13336" t="s">
        <v>49129</v>
      </c>
      <c r="B13336" t="s">
        <v>49130</v>
      </c>
      <c r="D13336" t="str">
        <f t="shared" si="208"/>
        <v>KL0SANNIED LAWR Sandoval NIED UCANR KL0SANNIED</v>
      </c>
    </row>
    <row r="13337" spans="1:4">
      <c r="A13337" t="s">
        <v>49131</v>
      </c>
      <c r="B13337" t="s">
        <v>49132</v>
      </c>
      <c r="D13337" t="str">
        <f t="shared" si="208"/>
        <v>KL0CWR5501 NIWR UCD Owens HEC RAS 2d Graphics KL0CWR5501</v>
      </c>
    </row>
    <row r="13338" spans="1:4">
      <c r="A13338" t="s">
        <v>49133</v>
      </c>
      <c r="B13338" t="s">
        <v>49134</v>
      </c>
      <c r="D13338" t="str">
        <f t="shared" si="208"/>
        <v>KL0CWR5502 NIWR HEC RAS 2D Owens ANR Yr 2 KL0CWR5502</v>
      </c>
    </row>
    <row r="13339" spans="1:4">
      <c r="A13339" t="s">
        <v>49135</v>
      </c>
      <c r="B13339" t="s">
        <v>49136</v>
      </c>
      <c r="D13339" t="str">
        <f t="shared" si="208"/>
        <v>KL0CWR5572 NIWR HEC RAS 2D Owen ANR Allocation KL0CWR5572</v>
      </c>
    </row>
    <row r="13340" spans="1:4">
      <c r="A13340" t="s">
        <v>49137</v>
      </c>
      <c r="B13340" t="s">
        <v>49138</v>
      </c>
      <c r="D13340" t="str">
        <f t="shared" si="208"/>
        <v>KL0CWR557B NIWR HEC RAS Porse ANR Allocation Yr 2 KL0CWR557B</v>
      </c>
    </row>
    <row r="13341" spans="1:4">
      <c r="A13341" t="s">
        <v>49139</v>
      </c>
      <c r="B13341" t="s">
        <v>49140</v>
      </c>
      <c r="D13341" t="str">
        <f t="shared" si="208"/>
        <v>KL0416DRI2 22 23 UCD FFAR SOW Dairy Research FFAR KL0416DRI2</v>
      </c>
    </row>
    <row r="13342" spans="1:4">
      <c r="A13342" t="s">
        <v>49141</v>
      </c>
      <c r="B13342" t="s">
        <v>49142</v>
      </c>
      <c r="D13342" t="str">
        <f t="shared" si="208"/>
        <v>KL0416DRI3 23 24 UCD FFAR SOW Dairy Research FFAR KL0416DRI3</v>
      </c>
    </row>
    <row r="13343" spans="1:4">
      <c r="A13343" t="s">
        <v>49143</v>
      </c>
      <c r="B13343" t="s">
        <v>49144</v>
      </c>
      <c r="D13343" t="str">
        <f t="shared" si="208"/>
        <v>KL0416DRIF 21 25 UCD FFAR SOW Dairy Research FFAR KL0416DRIF</v>
      </c>
    </row>
    <row r="13344" spans="1:4">
      <c r="A13344" t="s">
        <v>49145</v>
      </c>
      <c r="B13344" t="s">
        <v>49146</v>
      </c>
      <c r="D13344" t="str">
        <f t="shared" si="208"/>
        <v>KL0KB52461 21 22 Dairy Research FFAR KL0KB52461</v>
      </c>
    </row>
    <row r="13345" spans="1:4">
      <c r="A13345" t="s">
        <v>49147</v>
      </c>
      <c r="B13345" t="s">
        <v>49148</v>
      </c>
      <c r="D13345" t="str">
        <f t="shared" si="208"/>
        <v>KL0KB52463 23 24 Dairy Research FFAR KL0KB52463</v>
      </c>
    </row>
    <row r="13346" spans="1:4">
      <c r="A13346" t="s">
        <v>49149</v>
      </c>
      <c r="B13346" t="s">
        <v>49150</v>
      </c>
      <c r="D13346" t="str">
        <f t="shared" si="208"/>
        <v>KL0AZ80D42 LAWR ZACCARIA PURDUE UNIVERSITY KL0AZ80D42</v>
      </c>
    </row>
    <row r="13347" spans="1:4">
      <c r="A13347" t="s">
        <v>49151</v>
      </c>
      <c r="B13347" t="s">
        <v>49152</v>
      </c>
      <c r="D13347" t="str">
        <f t="shared" si="208"/>
        <v>KL0151EAH1 21 24 CA ALFALFA FORAGE Eval of Almond KL0151EAH1</v>
      </c>
    </row>
    <row r="13348" spans="1:4">
      <c r="A13348" t="s">
        <v>49153</v>
      </c>
      <c r="B13348" t="s">
        <v>49154</v>
      </c>
      <c r="D13348" t="str">
        <f t="shared" si="208"/>
        <v>KL0736STE1 21 22 SAN BERNARDINO CNTY SUP STEAM Hub KL0736STE1</v>
      </c>
    </row>
    <row r="13349" spans="1:4">
      <c r="A13349" t="s">
        <v>49155</v>
      </c>
      <c r="B13349" t="s">
        <v>49156</v>
      </c>
      <c r="D13349" t="str">
        <f t="shared" si="208"/>
        <v>KL0743NEC2 23 24 4 H Nature Explorer Camp KL0743NEC2</v>
      </c>
    </row>
    <row r="13350" spans="1:4">
      <c r="A13350" t="s">
        <v>49157</v>
      </c>
      <c r="B13350" t="s">
        <v>49158</v>
      </c>
      <c r="D13350" t="str">
        <f t="shared" si="208"/>
        <v>KL0331PCA3 23 24 CSA Placer County Ag Tech KL0331PCA3</v>
      </c>
    </row>
    <row r="13351" spans="1:4">
      <c r="A13351" t="s">
        <v>49159</v>
      </c>
      <c r="B13351" t="s">
        <v>49160</v>
      </c>
      <c r="D13351" t="str">
        <f t="shared" si="208"/>
        <v>KL0309NAV1 23 24 Service agreement Northern Ariz Un KL0309NAV1</v>
      </c>
    </row>
    <row r="13352" spans="1:4">
      <c r="A13352" t="s">
        <v>49161</v>
      </c>
      <c r="B13352" t="s">
        <v>49162</v>
      </c>
      <c r="D13352" t="str">
        <f t="shared" si="208"/>
        <v>KL0347CSA5 23 24 County Support for 4H Position CSA KL0347CSA5</v>
      </c>
    </row>
    <row r="13353" spans="1:4">
      <c r="A13353" t="s">
        <v>49163</v>
      </c>
      <c r="B13353" t="s">
        <v>49164</v>
      </c>
      <c r="D13353" t="str">
        <f t="shared" si="208"/>
        <v>KL0741SNE1 23 24 Support Nutrition Ed Redwood City KL0741SNE1</v>
      </c>
    </row>
    <row r="13354" spans="1:4">
      <c r="A13354" t="s">
        <v>49165</v>
      </c>
      <c r="B13354" t="s">
        <v>49166</v>
      </c>
      <c r="D13354" t="str">
        <f t="shared" si="208"/>
        <v>KL0NPINH03 NPI Ritchie NIH Milk TOT KL0NPINH03</v>
      </c>
    </row>
    <row r="13355" spans="1:4">
      <c r="A13355" t="s">
        <v>49167</v>
      </c>
      <c r="B13355" t="s">
        <v>49168</v>
      </c>
      <c r="D13355" t="str">
        <f t="shared" si="208"/>
        <v>KL0713ASI1 23 33 CA Alfalfa Seed Insecticide Eval KL0713ASI1</v>
      </c>
    </row>
    <row r="13356" spans="1:4">
      <c r="A13356" t="s">
        <v>49169</v>
      </c>
      <c r="B13356" t="s">
        <v>49170</v>
      </c>
      <c r="D13356" t="str">
        <f t="shared" si="208"/>
        <v>KL0NPIPH24 NPI Westfall CDPH CFHL FFY24 KL0NPIPH24</v>
      </c>
    </row>
    <row r="13357" spans="1:4">
      <c r="A13357" t="s">
        <v>49171</v>
      </c>
      <c r="B13357" t="s">
        <v>49172</v>
      </c>
      <c r="D13357" t="str">
        <f t="shared" si="208"/>
        <v>KL0325C4H1 14 22 Modoc Cnty Coordinator 4 H KL0325C4H1</v>
      </c>
    </row>
    <row r="13358" spans="1:4">
      <c r="A13358" t="s">
        <v>49173</v>
      </c>
      <c r="B13358" t="s">
        <v>49174</v>
      </c>
      <c r="D13358" t="str">
        <f t="shared" si="208"/>
        <v>KL0713ASTC 14 23 Vesper MOU All Stars Team Cmp Cn KL0713ASTC</v>
      </c>
    </row>
    <row r="13359" spans="1:4">
      <c r="A13359" t="s">
        <v>49175</v>
      </c>
      <c r="B13359" t="s">
        <v>49176</v>
      </c>
      <c r="D13359" t="str">
        <f t="shared" si="208"/>
        <v>KL0332PCS1 15 21 Plumas 4 H Prg Coordinator Support KL0332PCS1</v>
      </c>
    </row>
    <row r="13360" spans="1:4">
      <c r="A13360" t="s">
        <v>49177</v>
      </c>
      <c r="B13360" t="s">
        <v>49178</v>
      </c>
      <c r="D13360" t="str">
        <f t="shared" si="208"/>
        <v>KL0151ISH1 21 24 CDFA Master Plan for ISHB KL0151ISH1</v>
      </c>
    </row>
    <row r="13361" spans="1:4">
      <c r="A13361" t="s">
        <v>49179</v>
      </c>
      <c r="B13361" t="s">
        <v>49180</v>
      </c>
      <c r="D13361" t="str">
        <f t="shared" si="208"/>
        <v>KL0151ISH2 21 24 CDFA Master Plan ISHB PI Sal only KL0151ISH2</v>
      </c>
    </row>
    <row r="13362" spans="1:4">
      <c r="A13362" t="s">
        <v>49181</v>
      </c>
      <c r="B13362" t="s">
        <v>49182</v>
      </c>
      <c r="D13362" t="str">
        <f t="shared" si="208"/>
        <v>KL0309ISH1 21 24 CDFA Master Plan for ISHB KL0309ISH1</v>
      </c>
    </row>
    <row r="13363" spans="1:4">
      <c r="A13363" t="s">
        <v>49183</v>
      </c>
      <c r="B13363" t="s">
        <v>49184</v>
      </c>
      <c r="D13363" t="str">
        <f t="shared" si="208"/>
        <v>KL0312ISH1 21 24 CDFA Master Plan for ISHB Stackhou KL0312ISH1</v>
      </c>
    </row>
    <row r="13364" spans="1:4">
      <c r="A13364" t="s">
        <v>49185</v>
      </c>
      <c r="B13364" t="s">
        <v>49186</v>
      </c>
      <c r="D13364" t="str">
        <f t="shared" si="208"/>
        <v>KL0318ISH1 21 24 CDFA Master Plan for ISHB KL0318ISH1</v>
      </c>
    </row>
    <row r="13365" spans="1:4">
      <c r="A13365" t="s">
        <v>49187</v>
      </c>
      <c r="B13365" t="s">
        <v>49188</v>
      </c>
      <c r="D13365" t="str">
        <f t="shared" si="208"/>
        <v>KL0331ISH1 21 24 CDFA Master Plan for ISHB KL0331ISH1</v>
      </c>
    </row>
    <row r="13366" spans="1:4">
      <c r="A13366" t="s">
        <v>49189</v>
      </c>
      <c r="B13366" t="s">
        <v>49190</v>
      </c>
      <c r="D13366" t="str">
        <f t="shared" si="208"/>
        <v>KL05P81C14 IPM Farrar ISHB Master Grant KL05P81C14</v>
      </c>
    </row>
    <row r="13367" spans="1:4">
      <c r="A13367" t="s">
        <v>49191</v>
      </c>
      <c r="B13367" t="s">
        <v>49192</v>
      </c>
      <c r="D13367" t="str">
        <f t="shared" si="208"/>
        <v>KL05P81C15 IPM Farrar ISHB 2022 2024 KL05P81C15</v>
      </c>
    </row>
    <row r="13368" spans="1:4">
      <c r="A13368" t="s">
        <v>49193</v>
      </c>
      <c r="B13368" t="s">
        <v>49194</v>
      </c>
      <c r="D13368" t="str">
        <f t="shared" si="208"/>
        <v>KL05P81C16 IPM Farrar ISHB Master Grant KL05P81C16</v>
      </c>
    </row>
    <row r="13369" spans="1:4">
      <c r="A13369" t="s">
        <v>49195</v>
      </c>
      <c r="B13369" t="s">
        <v>49196</v>
      </c>
      <c r="D13369" t="str">
        <f t="shared" si="208"/>
        <v>KL05PESKA1 IPM Farrar ISHB Eskalen Epidemiology KL05PESKA1</v>
      </c>
    </row>
    <row r="13370" spans="1:4">
      <c r="A13370" t="s">
        <v>49197</v>
      </c>
      <c r="B13370" t="s">
        <v>49198</v>
      </c>
      <c r="D13370" t="str">
        <f t="shared" si="208"/>
        <v>KL05PESKA2 IPM Farrar ISHB Eskalen Endophytes KL05PESKA2</v>
      </c>
    </row>
    <row r="13371" spans="1:4">
      <c r="A13371" t="s">
        <v>49199</v>
      </c>
      <c r="B13371" t="s">
        <v>49200</v>
      </c>
      <c r="D13371" t="str">
        <f t="shared" si="208"/>
        <v>KL05PJETTE IPM Farrar ISHB Jetter Subaward KL05PJETTE</v>
      </c>
    </row>
    <row r="13372" spans="1:4">
      <c r="A13372" t="s">
        <v>49201</v>
      </c>
      <c r="B13372" t="s">
        <v>49202</v>
      </c>
      <c r="D13372" t="str">
        <f t="shared" si="208"/>
        <v>KL05PPAINE IPM Farrar ISHB Paine Subaward KL05PPAINE</v>
      </c>
    </row>
    <row r="13373" spans="1:4">
      <c r="A13373" t="s">
        <v>49203</v>
      </c>
      <c r="B13373" t="s">
        <v>49204</v>
      </c>
      <c r="D13373" t="str">
        <f t="shared" si="208"/>
        <v>KL05PSTOUT IPM Farrar ISHB Stouthammer subaward KL05PSTOUT</v>
      </c>
    </row>
    <row r="13374" spans="1:4">
      <c r="A13374" t="s">
        <v>49205</v>
      </c>
      <c r="B13374" t="s">
        <v>49206</v>
      </c>
      <c r="D13374" t="str">
        <f t="shared" si="208"/>
        <v>KL05PTRAPP IPM Farrar ISHB TRAPPING AGREEMENTS KL05PTRAPP</v>
      </c>
    </row>
    <row r="13375" spans="1:4">
      <c r="A13375" t="s">
        <v>49207</v>
      </c>
      <c r="B13375" t="s">
        <v>49208</v>
      </c>
      <c r="D13375" t="str">
        <f t="shared" si="208"/>
        <v>KL05PVENTU IPM Farrar ISHB Ventura Subaward KL05PVENTU</v>
      </c>
    </row>
    <row r="13376" spans="1:4">
      <c r="A13376" t="s">
        <v>49209</v>
      </c>
      <c r="B13376" t="s">
        <v>49210</v>
      </c>
      <c r="D13376" t="str">
        <f t="shared" si="208"/>
        <v>KL05PWEEDD IPM Farrar ISHB WEED SCIENCE FUNDING KL05PWEEDD</v>
      </c>
    </row>
    <row r="13377" spans="1:4">
      <c r="A13377" t="s">
        <v>49211</v>
      </c>
      <c r="B13377" t="s">
        <v>49212</v>
      </c>
      <c r="D13377" t="str">
        <f t="shared" si="208"/>
        <v>KL0719ISCS 22 23 Invasive Species Scorecard Shogren KL0719ISCS</v>
      </c>
    </row>
    <row r="13378" spans="1:4">
      <c r="A13378" t="s">
        <v>49213</v>
      </c>
      <c r="B13378" t="s">
        <v>49214</v>
      </c>
      <c r="D13378" t="str">
        <f t="shared" si="208"/>
        <v>KL0730DFIS 19 24 CDFA ISHB Master Grant KL0730DFIS</v>
      </c>
    </row>
    <row r="13379" spans="1:4">
      <c r="A13379" t="s">
        <v>49215</v>
      </c>
      <c r="B13379" t="s">
        <v>49216</v>
      </c>
      <c r="D13379" t="str">
        <f t="shared" ref="D13379:D13442" si="209">A13379&amp;" "&amp;B13379</f>
        <v>KL0730IMG1 19 24 CDFA ISHB Master Grant KL0730IMG1</v>
      </c>
    </row>
    <row r="13380" spans="1:4">
      <c r="A13380" t="s">
        <v>49217</v>
      </c>
      <c r="B13380" t="s">
        <v>49218</v>
      </c>
      <c r="D13380" t="str">
        <f t="shared" si="209"/>
        <v>KL0736ISCM 22 23 Invasive Species Scorecrd McDonald KL0736ISCM</v>
      </c>
    </row>
    <row r="13381" spans="1:4">
      <c r="A13381" t="s">
        <v>49219</v>
      </c>
      <c r="B13381" t="s">
        <v>49220</v>
      </c>
      <c r="D13381" t="str">
        <f t="shared" si="209"/>
        <v>KL0JETISHB Jetter ISHB grant IPM CDFA KL0JETISHB</v>
      </c>
    </row>
    <row r="13382" spans="1:4">
      <c r="A13382" t="s">
        <v>49221</v>
      </c>
      <c r="B13382" t="s">
        <v>49222</v>
      </c>
      <c r="D13382" t="str">
        <f t="shared" si="209"/>
        <v>KL05P81C28 IPM Windbiel DPR KL05P81C28</v>
      </c>
    </row>
    <row r="13383" spans="1:4">
      <c r="A13383" t="s">
        <v>49223</v>
      </c>
      <c r="B13383" t="s">
        <v>49224</v>
      </c>
      <c r="D13383" t="str">
        <f t="shared" si="209"/>
        <v>KL0151NGNT 20 22 CDFA NITR MGMT LIGHT LUMP SUM KL0151NGNT</v>
      </c>
    </row>
    <row r="13384" spans="1:4">
      <c r="A13384" t="s">
        <v>49225</v>
      </c>
      <c r="B13384" t="s">
        <v>49226</v>
      </c>
      <c r="D13384" t="str">
        <f t="shared" si="209"/>
        <v>KL0239NGNT 20 22 CDFA Nitr Mgmt Leinfelder Lump Sum KL0239NGNT</v>
      </c>
    </row>
    <row r="13385" spans="1:4">
      <c r="A13385" t="s">
        <v>49227</v>
      </c>
      <c r="B13385" t="s">
        <v>49228</v>
      </c>
      <c r="D13385" t="str">
        <f t="shared" si="209"/>
        <v>KL0410NGNT 20 22 CDFA Nitr Mgmt Culumber Lump Sum KL0410NGNT</v>
      </c>
    </row>
    <row r="13386" spans="1:4">
      <c r="A13386" t="s">
        <v>49229</v>
      </c>
      <c r="B13386" t="s">
        <v>49230</v>
      </c>
      <c r="D13386" t="str">
        <f t="shared" si="209"/>
        <v>KL0416NGNT 20 22 CDFA Nitr Mgmt Clark Lump Sum KL0416NGNT</v>
      </c>
    </row>
    <row r="13387" spans="1:4">
      <c r="A13387" t="s">
        <v>49231</v>
      </c>
      <c r="B13387" t="s">
        <v>49232</v>
      </c>
      <c r="D13387" t="str">
        <f t="shared" si="209"/>
        <v>KL0420NGNT 20 22 CDFA Nitr Mgmt Gordon Lump Sum KL0420NGNT</v>
      </c>
    </row>
    <row r="13388" spans="1:4">
      <c r="A13388" t="s">
        <v>49233</v>
      </c>
      <c r="B13388" t="s">
        <v>49234</v>
      </c>
      <c r="D13388" t="str">
        <f t="shared" si="209"/>
        <v>KL0756NGNT 20 22 CDFA Nitr Mgmt Faber Lump Sum KL0756NGNT</v>
      </c>
    </row>
    <row r="13389" spans="1:4">
      <c r="A13389" t="s">
        <v>49235</v>
      </c>
      <c r="B13389" t="s">
        <v>49236</v>
      </c>
      <c r="D13389" t="str">
        <f t="shared" si="209"/>
        <v>KL0CWRNGLS CDFA Next Gen Training LUMP SUM ALLOC KL0CWRNGLS</v>
      </c>
    </row>
    <row r="13390" spans="1:4">
      <c r="A13390" t="s">
        <v>49237</v>
      </c>
      <c r="B13390" t="s">
        <v>49238</v>
      </c>
      <c r="D13390" t="str">
        <f t="shared" si="209"/>
        <v>KL0CWRNGNT CDFA Next Generation N Training Crop Adv KL0CWRNGNT</v>
      </c>
    </row>
    <row r="13391" spans="1:4">
      <c r="A13391" t="s">
        <v>49239</v>
      </c>
      <c r="B13391" t="s">
        <v>49240</v>
      </c>
      <c r="D13391" t="str">
        <f t="shared" si="209"/>
        <v>KL0KKBNGNT 20 22 CDFA Nitr Training Bali Lump Sum KL0KKBNGNT</v>
      </c>
    </row>
    <row r="13392" spans="1:4">
      <c r="A13392" t="s">
        <v>49241</v>
      </c>
      <c r="B13392" t="s">
        <v>49242</v>
      </c>
      <c r="D13392" t="str">
        <f t="shared" si="209"/>
        <v>KL0727ST31 20 22 CDFA Immobilize N2 Veg Beds KL0727ST31</v>
      </c>
    </row>
    <row r="13393" spans="1:4">
      <c r="A13393" t="s">
        <v>49243</v>
      </c>
      <c r="B13393" t="s">
        <v>49244</v>
      </c>
      <c r="D13393" t="str">
        <f t="shared" si="209"/>
        <v>KL0MURST31 20 22 CDFA Immobilize N2 Veg Beds KL0MURST31</v>
      </c>
    </row>
    <row r="13394" spans="1:4">
      <c r="A13394" t="s">
        <v>49245</v>
      </c>
      <c r="B13394" t="s">
        <v>49246</v>
      </c>
      <c r="D13394" t="str">
        <f t="shared" si="209"/>
        <v>KL0MURCDF1 CDFA Developing a nitrogen mineralizat KL0MURCDF1</v>
      </c>
    </row>
    <row r="13395" spans="1:4">
      <c r="A13395" t="s">
        <v>49247</v>
      </c>
      <c r="B13395" t="s">
        <v>49248</v>
      </c>
      <c r="D13395" t="str">
        <f t="shared" si="209"/>
        <v>KL0LIP5727 Citrus Res Board USDA TASC 21 22 Gautam KL0LIP5727</v>
      </c>
    </row>
    <row r="13396" spans="1:4">
      <c r="A13396" t="s">
        <v>49249</v>
      </c>
      <c r="B13396" t="s">
        <v>49250</v>
      </c>
      <c r="D13396" t="str">
        <f t="shared" si="209"/>
        <v>KL0111CSA4 21 24 CSA 4 H Youth Development KL0111CSA4</v>
      </c>
    </row>
    <row r="13397" spans="1:4">
      <c r="A13397" t="s">
        <v>49251</v>
      </c>
      <c r="B13397" t="s">
        <v>49252</v>
      </c>
      <c r="D13397" t="str">
        <f t="shared" si="209"/>
        <v>KL0312SFNE 21 23 Supporting Five Networks KL0312SFNE</v>
      </c>
    </row>
    <row r="13398" spans="1:4">
      <c r="A13398" t="s">
        <v>49253</v>
      </c>
      <c r="B13398" t="s">
        <v>49254</v>
      </c>
      <c r="D13398" t="str">
        <f t="shared" si="209"/>
        <v>KL0MRT5635 CDF Enhanced Fire Probability Modeling 2 KL0MRT5635</v>
      </c>
    </row>
    <row r="13399" spans="1:4">
      <c r="A13399" t="s">
        <v>49255</v>
      </c>
      <c r="B13399" t="s">
        <v>49256</v>
      </c>
      <c r="D13399" t="str">
        <f t="shared" si="209"/>
        <v>KL0740FMN1 21 23 DANONE INST NOR AMER Farmers Mark KL0740FMN1</v>
      </c>
    </row>
    <row r="13400" spans="1:4">
      <c r="A13400" t="s">
        <v>49257</v>
      </c>
      <c r="B13400" t="s">
        <v>49258</v>
      </c>
      <c r="D13400" t="str">
        <f t="shared" si="209"/>
        <v>KL06DD4169 IMPERIAL COUNTY COMMUNITY ENGAGEMENT KL06DD4169</v>
      </c>
    </row>
    <row r="13401" spans="1:4">
      <c r="A13401" t="s">
        <v>49259</v>
      </c>
      <c r="B13401" t="s">
        <v>49260</v>
      </c>
      <c r="D13401" t="str">
        <f t="shared" si="209"/>
        <v>KL06DDCEPC IC COMMUNITY ENGAGEMENT PARTICIPANT COST KL06DDCEPC</v>
      </c>
    </row>
    <row r="13402" spans="1:4">
      <c r="A13402" t="s">
        <v>49261</v>
      </c>
      <c r="B13402" t="s">
        <v>49262</v>
      </c>
      <c r="D13402" t="str">
        <f t="shared" si="209"/>
        <v>KL0713IMCE 21 24 Imperial Co Community Engagement KL0713IMCE</v>
      </c>
    </row>
    <row r="13403" spans="1:4">
      <c r="A13403" t="s">
        <v>49263</v>
      </c>
      <c r="B13403" t="s">
        <v>49264</v>
      </c>
      <c r="D13403" t="str">
        <f t="shared" si="209"/>
        <v>KL0314CSA2 21 22 CSA Support for 4 H Program Suppor KL0314CSA2</v>
      </c>
    </row>
    <row r="13404" spans="1:4">
      <c r="A13404" t="s">
        <v>49265</v>
      </c>
      <c r="B13404" t="s">
        <v>49266</v>
      </c>
      <c r="D13404" t="str">
        <f t="shared" si="209"/>
        <v>KL0NPIGJ01 NPI Hecht AGJ UCBev KL0NPIGJ01</v>
      </c>
    </row>
    <row r="13405" spans="1:4">
      <c r="A13405" t="s">
        <v>49267</v>
      </c>
      <c r="B13405" t="s">
        <v>49268</v>
      </c>
      <c r="D13405" t="str">
        <f t="shared" si="209"/>
        <v>KL0SAN068A CWRI UCLA EPA Wastewater Needs Asst Y1 KL0SAN068A</v>
      </c>
    </row>
    <row r="13406" spans="1:4">
      <c r="A13406" t="s">
        <v>49269</v>
      </c>
      <c r="B13406" t="s">
        <v>49270</v>
      </c>
      <c r="D13406" t="str">
        <f t="shared" si="209"/>
        <v>KL0756INV1 23 24 Incorp native vegetation IPM Vent KL0756INV1</v>
      </c>
    </row>
    <row r="13407" spans="1:4">
      <c r="A13407" t="s">
        <v>49271</v>
      </c>
      <c r="B13407" t="s">
        <v>49272</v>
      </c>
      <c r="D13407" t="str">
        <f t="shared" si="209"/>
        <v>KL0727MTL1 23 25 Monitoring Thrips in Lettuce Crops KL0727MTL1</v>
      </c>
    </row>
    <row r="13408" spans="1:4">
      <c r="A13408" t="s">
        <v>49273</v>
      </c>
      <c r="B13408" t="s">
        <v>49274</v>
      </c>
      <c r="D13408" t="str">
        <f t="shared" si="209"/>
        <v>KL0104FR24 23 24 BUTT COLU GLENN SUTY UCCE CalFresh KL0104FR24</v>
      </c>
    </row>
    <row r="13409" spans="1:4">
      <c r="A13409" t="s">
        <v>49275</v>
      </c>
      <c r="B13409" t="s">
        <v>49276</v>
      </c>
      <c r="D13409" t="str">
        <f t="shared" si="209"/>
        <v>KL0234FS24 23 24 SACRAMENTO UC CALFRESH KL0234FS24</v>
      </c>
    </row>
    <row r="13410" spans="1:4">
      <c r="A13410" t="s">
        <v>49277</v>
      </c>
      <c r="B13410" t="s">
        <v>49278</v>
      </c>
      <c r="D13410" t="str">
        <f t="shared" si="209"/>
        <v>KL0239FS24 23 24 SAN JOAQUIN UC CALFRESH KL0239FS24</v>
      </c>
    </row>
    <row r="13411" spans="1:4">
      <c r="A13411" t="s">
        <v>49279</v>
      </c>
      <c r="B13411" t="s">
        <v>49280</v>
      </c>
      <c r="D13411" t="str">
        <f t="shared" si="209"/>
        <v>KL0257FS24 23 24 YOLO UC CALFRESH KL0257FS24</v>
      </c>
    </row>
    <row r="13412" spans="1:4">
      <c r="A13412" t="s">
        <v>49281</v>
      </c>
      <c r="B13412" t="s">
        <v>49282</v>
      </c>
      <c r="D13412" t="str">
        <f t="shared" si="209"/>
        <v>KL0331FS24 23 24 PLACER NEVADA UC CALFRESH KL0331FS24</v>
      </c>
    </row>
    <row r="13413" spans="1:4">
      <c r="A13413" t="s">
        <v>49283</v>
      </c>
      <c r="B13413" t="s">
        <v>49284</v>
      </c>
      <c r="D13413" t="str">
        <f t="shared" si="209"/>
        <v>KL0345FS24 23 24 Cal Fresh Shasta Trinity Tehama KL0345FS24</v>
      </c>
    </row>
    <row r="13414" spans="1:4">
      <c r="A13414" t="s">
        <v>49285</v>
      </c>
      <c r="B13414" t="s">
        <v>49286</v>
      </c>
      <c r="D13414" t="str">
        <f t="shared" si="209"/>
        <v>KL0410FS24 23 24 FRESNO MADERA UC CALFRESH KL0410FS24</v>
      </c>
    </row>
    <row r="13415" spans="1:4">
      <c r="A13415" t="s">
        <v>49287</v>
      </c>
      <c r="B13415" t="s">
        <v>49288</v>
      </c>
      <c r="D13415" t="str">
        <f t="shared" si="209"/>
        <v>KL0415FS24 23 24 KERN UC CALFRESH KL0415FS24</v>
      </c>
    </row>
    <row r="13416" spans="1:4">
      <c r="A13416" t="s">
        <v>49289</v>
      </c>
      <c r="B13416" t="s">
        <v>49290</v>
      </c>
      <c r="D13416" t="str">
        <f t="shared" si="209"/>
        <v>KL0450FS24 23 24 Cal Fresh KL0450FS24</v>
      </c>
    </row>
    <row r="13417" spans="1:4">
      <c r="A13417" t="s">
        <v>49291</v>
      </c>
      <c r="B13417" t="s">
        <v>49292</v>
      </c>
      <c r="D13417" t="str">
        <f t="shared" si="209"/>
        <v>KL0454FS24 23 24 TULARE KINGS UC CALFRESH KL0454FS24</v>
      </c>
    </row>
    <row r="13418" spans="1:4">
      <c r="A13418" t="s">
        <v>49293</v>
      </c>
      <c r="B13418" t="s">
        <v>49294</v>
      </c>
      <c r="D13418" t="str">
        <f t="shared" si="209"/>
        <v>KL0701FS24 23 24 ALAMEDA UC CALFRESH KL0701FS24</v>
      </c>
    </row>
    <row r="13419" spans="1:4">
      <c r="A13419" t="s">
        <v>49295</v>
      </c>
      <c r="B13419" t="s">
        <v>49296</v>
      </c>
      <c r="D13419" t="str">
        <f t="shared" si="209"/>
        <v>KL0707FS24 23 24 CONTRA COSTA UC CALFRESH KL0707FS24</v>
      </c>
    </row>
    <row r="13420" spans="1:4">
      <c r="A13420" t="s">
        <v>49297</v>
      </c>
      <c r="B13420" t="s">
        <v>49298</v>
      </c>
      <c r="D13420" t="str">
        <f t="shared" si="209"/>
        <v>KL0713FS24 23 24 Cal Fresh KL0713FS24</v>
      </c>
    </row>
    <row r="13421" spans="1:4">
      <c r="A13421" t="s">
        <v>49299</v>
      </c>
      <c r="B13421" t="s">
        <v>49300</v>
      </c>
      <c r="D13421" t="str">
        <f t="shared" si="209"/>
        <v>KL0719FS24 23 24 Cal Fresh Los Angeles KL0719FS24</v>
      </c>
    </row>
    <row r="13422" spans="1:4">
      <c r="A13422" t="s">
        <v>49301</v>
      </c>
      <c r="B13422" t="s">
        <v>49302</v>
      </c>
      <c r="D13422" t="str">
        <f t="shared" si="209"/>
        <v>KL0733FS24 23 24 Cal Fresh Riverside KL0733FS24</v>
      </c>
    </row>
    <row r="13423" spans="1:4">
      <c r="A13423" t="s">
        <v>49303</v>
      </c>
      <c r="B13423" t="s">
        <v>49304</v>
      </c>
      <c r="D13423" t="str">
        <f t="shared" si="209"/>
        <v>KL0740FS24 23 24 Cal Fresh SLO SB KL0740FS24</v>
      </c>
    </row>
    <row r="13424" spans="1:4">
      <c r="A13424" t="s">
        <v>49305</v>
      </c>
      <c r="B13424" t="s">
        <v>49306</v>
      </c>
      <c r="D13424" t="str">
        <f t="shared" si="209"/>
        <v>KL0743FS24 23 24 SANTA CLARA SAN MATEO SAN FRANCISC KL0743FS24</v>
      </c>
    </row>
    <row r="13425" spans="1:4">
      <c r="A13425" t="s">
        <v>49307</v>
      </c>
      <c r="B13425" t="s">
        <v>49308</v>
      </c>
      <c r="D13425" t="str">
        <f t="shared" si="209"/>
        <v>KL0CSNFS24 23 24 CSMCP AMADOR CLUSTER UC CALFRESH KL0CSNFS24</v>
      </c>
    </row>
    <row r="13426" spans="1:4">
      <c r="A13426" t="s">
        <v>49309</v>
      </c>
      <c r="B13426" t="s">
        <v>49310</v>
      </c>
      <c r="D13426" t="str">
        <f t="shared" si="209"/>
        <v>KL0NFCFS24 23 24 CalFresh Statewide KL0NFCFS24</v>
      </c>
    </row>
    <row r="13427" spans="1:4">
      <c r="A13427" t="s">
        <v>49311</v>
      </c>
      <c r="B13427" t="s">
        <v>49312</v>
      </c>
      <c r="D13427" t="str">
        <f t="shared" si="209"/>
        <v>KL0NPIUM06 NPI Ritchie NIH UMich NIH R21 UMich KL0NPIUM06</v>
      </c>
    </row>
    <row r="13428" spans="1:4">
      <c r="A13428" t="s">
        <v>49313</v>
      </c>
      <c r="B13428" t="s">
        <v>49314</v>
      </c>
      <c r="D13428" t="str">
        <f t="shared" si="209"/>
        <v>KL0104ELP1 23 24 Expanded Learn Proj w BCOE KL0104ELP1</v>
      </c>
    </row>
    <row r="13429" spans="1:4">
      <c r="A13429" t="s">
        <v>49315</v>
      </c>
      <c r="B13429" t="s">
        <v>49316</v>
      </c>
      <c r="D13429" t="str">
        <f t="shared" si="209"/>
        <v>KL0312SOD5 18 23 USDA FS Sudden Oak Death Six River KL0312SOD5</v>
      </c>
    </row>
    <row r="13430" spans="1:4">
      <c r="A13430" t="s">
        <v>49317</v>
      </c>
      <c r="B13430" t="s">
        <v>49318</v>
      </c>
      <c r="D13430" t="str">
        <f t="shared" si="209"/>
        <v>KL0NPIDA01 NPI RITCHIE USDA SFUSD TRANS FRESH KL0NPIDA01</v>
      </c>
    </row>
    <row r="13431" spans="1:4">
      <c r="A13431" t="s">
        <v>49319</v>
      </c>
      <c r="B13431" t="s">
        <v>49320</v>
      </c>
      <c r="D13431" t="str">
        <f t="shared" si="209"/>
        <v>KL0NPIDA02 NPI RITCHIE USDA SFUSD RENTAL EXPENSE KL0NPIDA02</v>
      </c>
    </row>
    <row r="13432" spans="1:4">
      <c r="A13432" t="s">
        <v>49321</v>
      </c>
      <c r="B13432" t="s">
        <v>49322</v>
      </c>
      <c r="D13432" t="str">
        <f t="shared" si="209"/>
        <v>KL0332BCRC 21 23 Building Capacity to Reduce Human KL0332BCRC</v>
      </c>
    </row>
    <row r="13433" spans="1:4">
      <c r="A13433" t="s">
        <v>49323</v>
      </c>
      <c r="B13433" t="s">
        <v>49324</v>
      </c>
      <c r="D13433" t="str">
        <f t="shared" si="209"/>
        <v>KL0727CSAS 21 24 CSA Tech Assist Small Scale Farme KL0727CSAS</v>
      </c>
    </row>
    <row r="13434" spans="1:4">
      <c r="A13434" t="s">
        <v>49325</v>
      </c>
      <c r="B13434" t="s">
        <v>49326</v>
      </c>
      <c r="D13434" t="str">
        <f t="shared" si="209"/>
        <v>KL0743CSAS 21 24 CSA Tech Assist Small Scale Farme KL0743CSAS</v>
      </c>
    </row>
    <row r="13435" spans="1:4">
      <c r="A13435" t="s">
        <v>49327</v>
      </c>
      <c r="B13435" t="s">
        <v>49328</v>
      </c>
      <c r="D13435" t="str">
        <f t="shared" si="209"/>
        <v>KL0743CSAT 21 24 CSA Tech Assist Small Scale Farme KL0743CSAT</v>
      </c>
    </row>
    <row r="13436" spans="1:4">
      <c r="A13436" t="s">
        <v>49329</v>
      </c>
      <c r="B13436" t="s">
        <v>49330</v>
      </c>
      <c r="D13436" t="str">
        <f t="shared" si="209"/>
        <v>KL0NPISC01 NPI Ritchie NIH South Carolina KL0NPISC01</v>
      </c>
    </row>
    <row r="13437" spans="1:4">
      <c r="A13437" t="s">
        <v>49331</v>
      </c>
      <c r="B13437" t="s">
        <v>49332</v>
      </c>
      <c r="D13437" t="str">
        <f t="shared" si="209"/>
        <v>KL0424LUS1 21 22 LIVINGSTON UNION SD 4 H Afterschoo KL0424LUS1</v>
      </c>
    </row>
    <row r="13438" spans="1:4">
      <c r="A13438" t="s">
        <v>49333</v>
      </c>
      <c r="B13438" t="s">
        <v>49334</v>
      </c>
      <c r="D13438" t="str">
        <f t="shared" si="209"/>
        <v>KL0737EOS1 21 23 NFWF Edu and Outreach Support Pro KL0737EOS1</v>
      </c>
    </row>
    <row r="13439" spans="1:4">
      <c r="A13439" t="s">
        <v>49335</v>
      </c>
      <c r="B13439" t="s">
        <v>49336</v>
      </c>
      <c r="D13439" t="str">
        <f t="shared" si="209"/>
        <v>KL0756EOS1 21 23 NFWF Edu and Outreach Support Pro KL0756EOS1</v>
      </c>
    </row>
    <row r="13440" spans="1:4">
      <c r="A13440" t="s">
        <v>49337</v>
      </c>
      <c r="B13440" t="s">
        <v>49338</v>
      </c>
      <c r="D13440" t="str">
        <f t="shared" si="209"/>
        <v>KL0JET5805 USDA NIFA UCR JETTER KL0JET5805</v>
      </c>
    </row>
    <row r="13441" spans="1:4">
      <c r="A13441" t="s">
        <v>49339</v>
      </c>
      <c r="B13441" t="s">
        <v>49340</v>
      </c>
      <c r="D13441" t="str">
        <f t="shared" si="209"/>
        <v>KL0424RDM1 22 25 NO CAROLINA STATE Rapid Dev of Mar KL0424RDM1</v>
      </c>
    </row>
    <row r="13442" spans="1:4">
      <c r="A13442" t="s">
        <v>49341</v>
      </c>
      <c r="B13442" t="s">
        <v>49342</v>
      </c>
      <c r="D13442" t="str">
        <f t="shared" si="209"/>
        <v>KL07374HIS 2023 4 H Imagine Science San Diego KL07374HIS</v>
      </c>
    </row>
    <row r="13443" spans="1:4">
      <c r="A13443" t="s">
        <v>49343</v>
      </c>
      <c r="B13443" t="s">
        <v>49344</v>
      </c>
      <c r="D13443" t="str">
        <f t="shared" ref="D13443:D13506" si="210">A13443&amp;" "&amp;B13443</f>
        <v>KL0743AHG1 23 26 Asian Hisp Grower Train Spec Crops KL0743AHG1</v>
      </c>
    </row>
    <row r="13444" spans="1:4">
      <c r="A13444" t="s">
        <v>49345</v>
      </c>
      <c r="B13444" t="s">
        <v>49346</v>
      </c>
      <c r="D13444" t="str">
        <f t="shared" si="210"/>
        <v>KL06LLLL24 23 24 USDA ARS RSA Eval Lilac production KL06LLLL24</v>
      </c>
    </row>
    <row r="13445" spans="1:4">
      <c r="A13445" t="s">
        <v>49347</v>
      </c>
      <c r="B13445" t="s">
        <v>49348</v>
      </c>
      <c r="D13445" t="str">
        <f t="shared" si="210"/>
        <v>KL0450CSA1 23 26 CSA Stanislaus CES KL0450CSA1</v>
      </c>
    </row>
    <row r="13446" spans="1:4">
      <c r="A13446" t="s">
        <v>49349</v>
      </c>
      <c r="B13446" t="s">
        <v>49350</v>
      </c>
      <c r="D13446" t="str">
        <f t="shared" si="210"/>
        <v>KL0BOCCSMP Central Sierra Multi County Partnership KL0BOCCSMP</v>
      </c>
    </row>
    <row r="13447" spans="1:4">
      <c r="A13447" t="s">
        <v>49351</v>
      </c>
      <c r="B13447" t="s">
        <v>49352</v>
      </c>
      <c r="D13447" t="str">
        <f t="shared" si="210"/>
        <v>KL0CSNVMCP Central Sierra Multi County Partnership KL0CSNVMCP</v>
      </c>
    </row>
    <row r="13448" spans="1:4">
      <c r="A13448" t="s">
        <v>49353</v>
      </c>
      <c r="B13448" t="s">
        <v>49354</v>
      </c>
      <c r="D13448" t="str">
        <f t="shared" si="210"/>
        <v>KL0MCPCSNV Central Sierra Multi County Partnership KL0MCPCSNV</v>
      </c>
    </row>
    <row r="13449" spans="1:4">
      <c r="A13449" t="s">
        <v>49355</v>
      </c>
      <c r="B13449" t="s">
        <v>49356</v>
      </c>
      <c r="D13449" t="str">
        <f t="shared" si="210"/>
        <v>KL0OCGCSMP Central Sierra Multi County Partnership KL0OCGCSMP</v>
      </c>
    </row>
    <row r="13450" spans="1:4">
      <c r="A13450" t="s">
        <v>49357</v>
      </c>
      <c r="B13450" t="s">
        <v>49358</v>
      </c>
      <c r="D13450" t="str">
        <f t="shared" si="210"/>
        <v>KL0SHRCSMP Central Sierra Multi County Partnership KL0SHRCSMP</v>
      </c>
    </row>
    <row r="13451" spans="1:4">
      <c r="A13451" t="s">
        <v>49359</v>
      </c>
      <c r="B13451" t="s">
        <v>49360</v>
      </c>
      <c r="D13451" t="str">
        <f t="shared" si="210"/>
        <v>KL0730MPR1 20 22 CA DPR Monitor Pesticide Runoff KL0730MPR1</v>
      </c>
    </row>
    <row r="13452" spans="1:4">
      <c r="A13452" t="s">
        <v>49361</v>
      </c>
      <c r="B13452" t="s">
        <v>49362</v>
      </c>
      <c r="D13452" t="str">
        <f t="shared" si="210"/>
        <v>KL0701PHI1 19 22 PHI IPM Adoption Housing Dev KL0701PHI1</v>
      </c>
    </row>
    <row r="13453" spans="1:4">
      <c r="A13453" t="s">
        <v>49363</v>
      </c>
      <c r="B13453" t="s">
        <v>49364</v>
      </c>
      <c r="D13453" t="str">
        <f t="shared" si="210"/>
        <v>KL0312PRA1 20 22 USDA FS Promotng Resilince Adaptiv KL0312PRA1</v>
      </c>
    </row>
    <row r="13454" spans="1:4">
      <c r="A13454" t="s">
        <v>49365</v>
      </c>
      <c r="B13454" t="s">
        <v>49366</v>
      </c>
      <c r="D13454" t="str">
        <f t="shared" si="210"/>
        <v>KL0349NBFC 21 24 NB Farmers Climate Smart HSP KL0349NBFC</v>
      </c>
    </row>
    <row r="13455" spans="1:4">
      <c r="A13455" t="s">
        <v>49367</v>
      </c>
      <c r="B13455" t="s">
        <v>49368</v>
      </c>
      <c r="D13455" t="str">
        <f t="shared" si="210"/>
        <v>KL0349SWEE 21 24 NB Farmers Climate Smart SWEEP KL0349SWEE</v>
      </c>
    </row>
    <row r="13456" spans="1:4">
      <c r="A13456" t="s">
        <v>49369</v>
      </c>
      <c r="B13456" t="s">
        <v>49370</v>
      </c>
      <c r="D13456" t="str">
        <f t="shared" si="210"/>
        <v>KL0415EHN1 21 22 Evaluation of Herb for Nutsedge KL0415EHN1</v>
      </c>
    </row>
    <row r="13457" spans="1:4">
      <c r="A13457" t="s">
        <v>49371</v>
      </c>
      <c r="B13457" t="s">
        <v>49372</v>
      </c>
      <c r="D13457" t="str">
        <f t="shared" si="210"/>
        <v>KL0415PVS3 21 22 CPRAB Potato Variety Selection Dev KL0415PVS3</v>
      </c>
    </row>
    <row r="13458" spans="1:4">
      <c r="A13458" t="s">
        <v>49373</v>
      </c>
      <c r="B13458" t="s">
        <v>49374</v>
      </c>
      <c r="D13458" t="str">
        <f t="shared" si="210"/>
        <v>KL0MMS5524 UCM SAFEEQ MERCED CLIMATE RES WATER KL0MMS5524</v>
      </c>
    </row>
    <row r="13459" spans="1:4">
      <c r="A13459" t="s">
        <v>49375</v>
      </c>
      <c r="B13459" t="s">
        <v>49376</v>
      </c>
      <c r="D13459" t="str">
        <f t="shared" si="210"/>
        <v>KL0312PR4H 21 22 4H Program Support HUMB KL0312PR4H</v>
      </c>
    </row>
    <row r="13460" spans="1:4">
      <c r="A13460" t="s">
        <v>49377</v>
      </c>
      <c r="B13460" t="s">
        <v>49378</v>
      </c>
      <c r="D13460" t="str">
        <f t="shared" si="210"/>
        <v>KL0713CSAA 21 24 SWEEP Climate Smart Ag Tech Assist KL0713CSAA</v>
      </c>
    </row>
    <row r="13461" spans="1:4">
      <c r="A13461" t="s">
        <v>49379</v>
      </c>
      <c r="B13461" t="s">
        <v>49380</v>
      </c>
      <c r="D13461" t="str">
        <f t="shared" si="210"/>
        <v>KL0713CSAT 21 24 HSP Climate Smart Ag Tech Assist KL0713CSAT</v>
      </c>
    </row>
    <row r="13462" spans="1:4">
      <c r="A13462" t="s">
        <v>49381</v>
      </c>
      <c r="B13462" t="s">
        <v>49382</v>
      </c>
      <c r="D13462" t="str">
        <f t="shared" si="210"/>
        <v>KL0713SWEE 21 24 SWEEP Pilot Climate Smart Ag TA KL0713SWEE</v>
      </c>
    </row>
    <row r="13463" spans="1:4">
      <c r="A13463" t="s">
        <v>49383</v>
      </c>
      <c r="B13463" t="s">
        <v>49384</v>
      </c>
      <c r="D13463" t="str">
        <f t="shared" si="210"/>
        <v>KL0KKB5531 SWEEP Tech Asst Irrigation Solar Tech KL0KKB5531</v>
      </c>
    </row>
    <row r="13464" spans="1:4">
      <c r="A13464" t="s">
        <v>49385</v>
      </c>
      <c r="B13464" t="s">
        <v>49386</v>
      </c>
      <c r="D13464" t="str">
        <f t="shared" si="210"/>
        <v>KL0106IMM1 21 22 CA MELON RES BOARD Improved Monit KL0106IMM1</v>
      </c>
    </row>
    <row r="13465" spans="1:4">
      <c r="A13465" t="s">
        <v>49387</v>
      </c>
      <c r="B13465" t="s">
        <v>49388</v>
      </c>
      <c r="D13465" t="str">
        <f t="shared" si="210"/>
        <v>KL0410ABH0 22 26 USDA NRCS Addressing Barriers SJV KL0410ABH0</v>
      </c>
    </row>
    <row r="13466" spans="1:4">
      <c r="A13466" t="s">
        <v>49389</v>
      </c>
      <c r="B13466" t="s">
        <v>49390</v>
      </c>
      <c r="D13466" t="str">
        <f t="shared" si="210"/>
        <v>KL0410AGC0 21 24 CDFA Addressing Groundwater Challe KL0410AGC0</v>
      </c>
    </row>
    <row r="13467" spans="1:4">
      <c r="A13467" t="s">
        <v>49391</v>
      </c>
      <c r="B13467" t="s">
        <v>49392</v>
      </c>
      <c r="D13467" t="str">
        <f t="shared" si="210"/>
        <v>KL0713IAR0 21 24 CDFA Improving Avocado Resource KL0713IAR0</v>
      </c>
    </row>
    <row r="13468" spans="1:4">
      <c r="A13468" t="s">
        <v>49393</v>
      </c>
      <c r="B13468" t="s">
        <v>49394</v>
      </c>
      <c r="D13468" t="str">
        <f t="shared" si="210"/>
        <v>KL0239SRO1 19 23 WSU USDA NIFA Stop the Rot Onion KL0239SRO1</v>
      </c>
    </row>
    <row r="13469" spans="1:4">
      <c r="A13469" t="s">
        <v>49395</v>
      </c>
      <c r="B13469" t="s">
        <v>49396</v>
      </c>
      <c r="D13469" t="str">
        <f t="shared" si="210"/>
        <v>KL0415SRO1 19 23 WSU USDA NIFA Stop the Rot Onion KL0415SRO1</v>
      </c>
    </row>
    <row r="13470" spans="1:4">
      <c r="A13470" t="s">
        <v>49397</v>
      </c>
      <c r="B13470" t="s">
        <v>49398</v>
      </c>
      <c r="D13470" t="str">
        <f t="shared" si="210"/>
        <v>KL06IIONR4 Y19 4599 WSU STOP THE ROT IN ONIONS KL06IIONR4</v>
      </c>
    </row>
    <row r="13471" spans="1:4">
      <c r="A13471" t="s">
        <v>49399</v>
      </c>
      <c r="B13471" t="s">
        <v>49400</v>
      </c>
      <c r="D13471" t="str">
        <f t="shared" si="210"/>
        <v>KL0NPIPH11 NPI WOODWARD LOPEZ CDPH CDC CALSPAN 2020 KL0NPIPH11</v>
      </c>
    </row>
    <row r="13472" spans="1:4">
      <c r="A13472" t="s">
        <v>49401</v>
      </c>
      <c r="B13472" t="s">
        <v>49402</v>
      </c>
      <c r="D13472" t="str">
        <f t="shared" si="210"/>
        <v>KL0NPIPH12 NPI W LOPEZ CDPH CDC CALSPAN 2020 RENT KL0NPIPH12</v>
      </c>
    </row>
    <row r="13473" spans="1:4">
      <c r="A13473" t="s">
        <v>49403</v>
      </c>
      <c r="B13473" t="s">
        <v>49404</v>
      </c>
      <c r="D13473" t="str">
        <f t="shared" si="210"/>
        <v>KL0741SBC1 19 22 4 H San Bruno SSF Club and Farm KL0741SBC1</v>
      </c>
    </row>
    <row r="13474" spans="1:4">
      <c r="A13474" t="s">
        <v>49405</v>
      </c>
      <c r="B13474" t="s">
        <v>49406</v>
      </c>
      <c r="D13474" t="str">
        <f t="shared" si="210"/>
        <v>KL0111CLS2 CDFA Climate Smart Agriculture 2 KARLE KL0111CLS2</v>
      </c>
    </row>
    <row r="13475" spans="1:4">
      <c r="A13475" t="s">
        <v>49407</v>
      </c>
      <c r="B13475" t="s">
        <v>49408</v>
      </c>
      <c r="D13475" t="str">
        <f t="shared" si="210"/>
        <v>KL0410CLS2 CDFA Climate Smart Agriculture 2 DAHL KL0410CLS2</v>
      </c>
    </row>
    <row r="13476" spans="1:4">
      <c r="A13476" t="s">
        <v>49409</v>
      </c>
      <c r="B13476" t="s">
        <v>49410</v>
      </c>
      <c r="D13476" t="str">
        <f t="shared" si="210"/>
        <v>KL0756CLS2 CDFA Climate Smart Agriculture 2 FABER KL0756CLS2</v>
      </c>
    </row>
    <row r="13477" spans="1:4">
      <c r="A13477" t="s">
        <v>49411</v>
      </c>
      <c r="B13477" t="s">
        <v>49412</v>
      </c>
      <c r="D13477" t="str">
        <f t="shared" si="210"/>
        <v>KL0CEACLS2 CDFA Adv Sal Climate Smart Ag 2 KL0CEACLS2</v>
      </c>
    </row>
    <row r="13478" spans="1:4">
      <c r="A13478" t="s">
        <v>49413</v>
      </c>
      <c r="B13478" t="s">
        <v>49414</v>
      </c>
      <c r="D13478" t="str">
        <f t="shared" si="210"/>
        <v>KL0CEGCLS2 CDFA Climate Smart Ag 2 CES Salaries KL0CEGCLS2</v>
      </c>
    </row>
    <row r="13479" spans="1:4">
      <c r="A13479" t="s">
        <v>49415</v>
      </c>
      <c r="B13479" t="s">
        <v>49416</v>
      </c>
      <c r="D13479" t="str">
        <f t="shared" si="210"/>
        <v>KL0CHZCLS2 CDFA Climate Smart Agriculture 2 ZABRON KL0CHZCLS2</v>
      </c>
    </row>
    <row r="13480" spans="1:4">
      <c r="A13480" t="s">
        <v>49417</v>
      </c>
      <c r="B13480" t="s">
        <v>49418</v>
      </c>
      <c r="D13480" t="str">
        <f t="shared" si="210"/>
        <v>KL0CWRCLS2 CDFA Climate Smart Agriculture Proj Two KL0CWRCLS2</v>
      </c>
    </row>
    <row r="13481" spans="1:4">
      <c r="A13481" t="s">
        <v>49419</v>
      </c>
      <c r="B13481" t="s">
        <v>49420</v>
      </c>
      <c r="D13481" t="str">
        <f t="shared" si="210"/>
        <v>KL0MISCWR2 CDFA Climate Smart Agriculture 2 Misc E KL0MISCWR2</v>
      </c>
    </row>
    <row r="13482" spans="1:4">
      <c r="A13482" t="s">
        <v>49421</v>
      </c>
      <c r="B13482" t="s">
        <v>49422</v>
      </c>
      <c r="D13482" t="str">
        <f t="shared" si="210"/>
        <v>KL0TRVCLS2 CDFA Climate Smart Agriculture CES Trave KL0TRVCLS2</v>
      </c>
    </row>
    <row r="13483" spans="1:4">
      <c r="A13483" t="s">
        <v>49423</v>
      </c>
      <c r="B13483" t="s">
        <v>49424</v>
      </c>
      <c r="D13483" t="str">
        <f t="shared" si="210"/>
        <v>KL0328IGR1 20 24 Napa Cnty Imprv Growr Respns Pierc KL0328IGR1</v>
      </c>
    </row>
    <row r="13484" spans="1:4">
      <c r="A13484" t="s">
        <v>49425</v>
      </c>
      <c r="B13484" t="s">
        <v>49426</v>
      </c>
      <c r="D13484" t="str">
        <f t="shared" si="210"/>
        <v>KL0322IAC1 21 24 CDFA Increasing Access and Consump KL0322IAC1</v>
      </c>
    </row>
    <row r="13485" spans="1:4">
      <c r="A13485" t="s">
        <v>49427</v>
      </c>
      <c r="B13485" t="s">
        <v>49428</v>
      </c>
      <c r="D13485" t="str">
        <f t="shared" si="210"/>
        <v>KL05P84D12 IPM Greer Celery Breeding KL05P84D12</v>
      </c>
    </row>
    <row r="13486" spans="1:4">
      <c r="A13486" t="s">
        <v>49429</v>
      </c>
      <c r="B13486" t="s">
        <v>49430</v>
      </c>
      <c r="D13486" t="str">
        <f t="shared" si="210"/>
        <v>KL0NPIWT09 Ritchie Westat FDCH KL0NPIWT09</v>
      </c>
    </row>
    <row r="13487" spans="1:4">
      <c r="A13487" t="s">
        <v>49431</v>
      </c>
      <c r="B13487" t="s">
        <v>49432</v>
      </c>
      <c r="D13487" t="str">
        <f t="shared" si="210"/>
        <v>KL0420ENC1 21 22 Eval New Commercially Available KL0420ENC1</v>
      </c>
    </row>
    <row r="13488" spans="1:4">
      <c r="A13488" t="s">
        <v>49433</v>
      </c>
      <c r="B13488" t="s">
        <v>49434</v>
      </c>
      <c r="D13488" t="str">
        <f t="shared" si="210"/>
        <v>KL0SBCDFA1 BRODT UCD CDFA LCA OF ENVIRON IMPACTS KL0SBCDFA1</v>
      </c>
    </row>
    <row r="13489" spans="1:4">
      <c r="A13489" t="s">
        <v>49435</v>
      </c>
      <c r="B13489" t="s">
        <v>49436</v>
      </c>
      <c r="D13489" t="str">
        <f t="shared" si="210"/>
        <v>KL0104COOR 21 24 Challengers Opport Organic Rice KL0104COOR</v>
      </c>
    </row>
    <row r="13490" spans="1:4">
      <c r="A13490" t="s">
        <v>49437</v>
      </c>
      <c r="B13490" t="s">
        <v>49438</v>
      </c>
      <c r="D13490" t="str">
        <f t="shared" si="210"/>
        <v>KL0415PBC2 21 22 Potato Breeding Cultivar Develop KL0415PBC2</v>
      </c>
    </row>
    <row r="13491" spans="1:4">
      <c r="A13491" t="s">
        <v>49439</v>
      </c>
      <c r="B13491" t="s">
        <v>49440</v>
      </c>
      <c r="D13491" t="str">
        <f t="shared" si="210"/>
        <v>KL06II5495 Y21 5495 USDA TEXAS A M KL06II5495</v>
      </c>
    </row>
    <row r="13492" spans="1:4">
      <c r="A13492" t="s">
        <v>49441</v>
      </c>
      <c r="B13492" t="s">
        <v>49442</v>
      </c>
      <c r="D13492" t="str">
        <f t="shared" si="210"/>
        <v>KL0MTP5804 NIFA PATHAK CLIMATE SMART AG DEV DELIVER KL0MTP5804</v>
      </c>
    </row>
    <row r="13493" spans="1:4">
      <c r="A13493" t="s">
        <v>49443</v>
      </c>
      <c r="B13493" t="s">
        <v>49444</v>
      </c>
      <c r="D13493" t="str">
        <f t="shared" si="210"/>
        <v>KL0MTP580P NIFA PARTICIPANT CLIMATE SMART AG DEV KL0MTP580P</v>
      </c>
    </row>
    <row r="13494" spans="1:4">
      <c r="A13494" t="s">
        <v>49445</v>
      </c>
      <c r="B13494" t="s">
        <v>49446</v>
      </c>
      <c r="D13494" t="str">
        <f t="shared" si="210"/>
        <v>KL0SBCLSMT BRODT USDA NIFA CLIMATE SMART AG KL0SBCLSMT</v>
      </c>
    </row>
    <row r="13495" spans="1:4">
      <c r="A13495" t="s">
        <v>49447</v>
      </c>
      <c r="B13495" t="s">
        <v>49448</v>
      </c>
      <c r="D13495" t="str">
        <f t="shared" si="210"/>
        <v>KL0NPIST02 NPI Ritchie NIH Stanford Anisha KL0NPIST02</v>
      </c>
    </row>
    <row r="13496" spans="1:4">
      <c r="A13496" t="s">
        <v>49449</v>
      </c>
      <c r="B13496" t="s">
        <v>49450</v>
      </c>
      <c r="D13496" t="str">
        <f t="shared" si="210"/>
        <v>KL0KKB5467 Mgmnt Strategies for Mitig H2O Infiltrat KL0KKB5467</v>
      </c>
    </row>
    <row r="13497" spans="1:4">
      <c r="A13497" t="s">
        <v>49451</v>
      </c>
      <c r="B13497" t="s">
        <v>49452</v>
      </c>
      <c r="D13497" t="str">
        <f t="shared" si="210"/>
        <v>KL0756ISP1 17 22 UCSC USDA NIFA Integration Strawbe KL0756ISP1</v>
      </c>
    </row>
    <row r="13498" spans="1:4">
      <c r="A13498" t="s">
        <v>49453</v>
      </c>
      <c r="B13498" t="s">
        <v>49454</v>
      </c>
      <c r="D13498" t="str">
        <f t="shared" si="210"/>
        <v>KL0727DCS1 20 23 CDFA Detect Cntrl Swede midge KL0727DCS1</v>
      </c>
    </row>
    <row r="13499" spans="1:4">
      <c r="A13499" t="s">
        <v>49455</v>
      </c>
      <c r="B13499" t="s">
        <v>49456</v>
      </c>
      <c r="D13499" t="str">
        <f t="shared" si="210"/>
        <v>KL06IIONM4 Y19 4832 CAGORAB SEED TRTMNT FOR MAGGOTS KL06IIONM4</v>
      </c>
    </row>
    <row r="13500" spans="1:4">
      <c r="A13500" t="s">
        <v>49457</v>
      </c>
      <c r="B13500" t="s">
        <v>49458</v>
      </c>
      <c r="D13500" t="str">
        <f t="shared" si="210"/>
        <v>KL0727WQR1 20 23 CDFA Effect Water Quality Regulati KL0727WQR1</v>
      </c>
    </row>
    <row r="13501" spans="1:4">
      <c r="A13501" t="s">
        <v>49459</v>
      </c>
      <c r="B13501" t="s">
        <v>49460</v>
      </c>
      <c r="D13501" t="str">
        <f t="shared" si="210"/>
        <v>KL0735ECC1 21 24 Expanding Capacity of the Central KL0735ECC1</v>
      </c>
    </row>
    <row r="13502" spans="1:4">
      <c r="A13502" t="s">
        <v>49461</v>
      </c>
      <c r="B13502" t="s">
        <v>49462</v>
      </c>
      <c r="D13502" t="str">
        <f t="shared" si="210"/>
        <v>KL0PBWEEDS 21 23 CAL FIRE COMMON RANGELAND WEEDS KL0PBWEEDS</v>
      </c>
    </row>
    <row r="13503" spans="1:4">
      <c r="A13503" t="s">
        <v>49463</v>
      </c>
      <c r="B13503" t="s">
        <v>49464</v>
      </c>
      <c r="D13503" t="str">
        <f t="shared" si="210"/>
        <v>KL0410SPM1 21 24 Sustainable Pest Management KL0410SPM1</v>
      </c>
    </row>
    <row r="13504" spans="1:4">
      <c r="A13504" t="s">
        <v>49465</v>
      </c>
      <c r="B13504" t="s">
        <v>49466</v>
      </c>
      <c r="D13504" t="str">
        <f t="shared" si="210"/>
        <v>KL0743SPM1 21 24 Sustainable Pest Management KL0743SPM1</v>
      </c>
    </row>
    <row r="13505" spans="1:4">
      <c r="A13505" t="s">
        <v>49467</v>
      </c>
      <c r="B13505" t="s">
        <v>49468</v>
      </c>
      <c r="D13505" t="str">
        <f t="shared" si="210"/>
        <v>KL0733ATC1 21 25 TEXAS A M CAP Adv Testing and Com KL0733ATC1</v>
      </c>
    </row>
    <row r="13506" spans="1:4">
      <c r="A13506" t="s">
        <v>49469</v>
      </c>
      <c r="B13506" t="s">
        <v>49470</v>
      </c>
      <c r="D13506" t="str">
        <f t="shared" si="210"/>
        <v>KL0713NFBM 22 25 Nitrogen Fertil Irrig Best Mmgmt KL0713NFBM</v>
      </c>
    </row>
    <row r="13507" spans="1:4">
      <c r="A13507" t="s">
        <v>49471</v>
      </c>
      <c r="B13507" t="s">
        <v>49472</v>
      </c>
      <c r="D13507" t="str">
        <f t="shared" ref="D13507:D13570" si="211">A13507&amp;" "&amp;B13507</f>
        <v>KL0323MWH1 22 24 Mitigating Wildfire Hazard in Red KL0323MWH1</v>
      </c>
    </row>
    <row r="13508" spans="1:4">
      <c r="A13508" t="s">
        <v>49473</v>
      </c>
      <c r="B13508" t="s">
        <v>49474</v>
      </c>
      <c r="D13508" t="str">
        <f t="shared" si="211"/>
        <v>KL0317REP3 SUPPORT FOR 4 H PROG REP KL0317REP3</v>
      </c>
    </row>
    <row r="13509" spans="1:4">
      <c r="A13509" t="s">
        <v>49475</v>
      </c>
      <c r="B13509" t="s">
        <v>49476</v>
      </c>
      <c r="D13509" t="str">
        <f t="shared" si="211"/>
        <v>KL0260ERC1 Elkus Ranch Composting Project KL0260ERC1</v>
      </c>
    </row>
    <row r="13510" spans="1:4">
      <c r="A13510" t="s">
        <v>49477</v>
      </c>
      <c r="B13510" t="s">
        <v>49478</v>
      </c>
      <c r="D13510" t="str">
        <f t="shared" si="211"/>
        <v>KL0410ISL1 21 23 AAFC CDFA Incorporating Soil Healt KL0410ISL1</v>
      </c>
    </row>
    <row r="13511" spans="1:4">
      <c r="A13511" t="s">
        <v>49479</v>
      </c>
      <c r="B13511" t="s">
        <v>49480</v>
      </c>
      <c r="D13511" t="str">
        <f t="shared" si="211"/>
        <v>KL0450CBRD 22 22 CA Cherry Board Research Director KL0450CBRD</v>
      </c>
    </row>
    <row r="13512" spans="1:4">
      <c r="A13512" t="s">
        <v>49481</v>
      </c>
      <c r="B13512" t="s">
        <v>49482</v>
      </c>
      <c r="D13512" t="str">
        <f t="shared" si="211"/>
        <v>KL0SB2OFRF BRODT OFRF CDFA SPANISH SPEAKNG FARMERS KL0SB2OFRF</v>
      </c>
    </row>
    <row r="13513" spans="1:4">
      <c r="A13513" t="s">
        <v>49483</v>
      </c>
      <c r="B13513" t="s">
        <v>49484</v>
      </c>
      <c r="D13513" t="str">
        <f t="shared" si="211"/>
        <v>KL0737PPP1 21 24 Promoting Pollinator Plant Awarene KL0737PPP1</v>
      </c>
    </row>
    <row r="13514" spans="1:4">
      <c r="A13514" t="s">
        <v>49485</v>
      </c>
      <c r="B13514" t="s">
        <v>49486</v>
      </c>
      <c r="D13514" t="str">
        <f t="shared" si="211"/>
        <v>KL0415CIO1 22 25 Carrot Improv for Organic Agricul KL0415CIO1</v>
      </c>
    </row>
    <row r="13515" spans="1:4">
      <c r="A13515" t="s">
        <v>49487</v>
      </c>
      <c r="B13515" t="s">
        <v>49488</v>
      </c>
      <c r="D13515" t="str">
        <f t="shared" si="211"/>
        <v>KL0SWP5799 SWP E BRUNO FOUND FOR FOOD AND AG KL0SWP5799</v>
      </c>
    </row>
    <row r="13516" spans="1:4">
      <c r="A13516" t="s">
        <v>49489</v>
      </c>
      <c r="B13516" t="s">
        <v>49490</v>
      </c>
      <c r="D13516" t="str">
        <f t="shared" si="211"/>
        <v>KL0415FEA0 22 26 Regional Field Eval Almond 4th gen KL0415FEA0</v>
      </c>
    </row>
    <row r="13517" spans="1:4">
      <c r="A13517" t="s">
        <v>49491</v>
      </c>
      <c r="B13517" t="s">
        <v>49492</v>
      </c>
      <c r="D13517" t="str">
        <f t="shared" si="211"/>
        <v>KL0450FEA2 22 26 Region Field Eval Almond 4Th gener KL0450FEA2</v>
      </c>
    </row>
    <row r="13518" spans="1:4">
      <c r="A13518" t="s">
        <v>49493</v>
      </c>
      <c r="B13518" t="s">
        <v>49494</v>
      </c>
      <c r="D13518" t="str">
        <f t="shared" si="211"/>
        <v>KL0349SRC1 18 21 SRCD Rangeland Landsmart Plans KL0349SRC1</v>
      </c>
    </row>
    <row r="13519" spans="1:4">
      <c r="A13519" t="s">
        <v>49495</v>
      </c>
      <c r="B13519" t="s">
        <v>49496</v>
      </c>
      <c r="D13519" t="str">
        <f t="shared" si="211"/>
        <v>KL0727PAM3 20 21 CLGRP Water Treatment Tech PAM KL0727PAM3</v>
      </c>
    </row>
    <row r="13520" spans="1:4">
      <c r="A13520" t="s">
        <v>49497</v>
      </c>
      <c r="B13520" t="s">
        <v>49498</v>
      </c>
      <c r="D13520" t="str">
        <f t="shared" si="211"/>
        <v>KL0733BGR2 20 22 CAGORAB Eval Biostimulant Growth KL0733BGR2</v>
      </c>
    </row>
    <row r="13521" spans="1:4">
      <c r="A13521" t="s">
        <v>49499</v>
      </c>
      <c r="B13521" t="s">
        <v>49500</v>
      </c>
      <c r="D13521" t="str">
        <f t="shared" si="211"/>
        <v>KL0420ESB1 20 23 CPRB Eval Sal BoronSoil Pistachio KL0420ESB1</v>
      </c>
    </row>
    <row r="13522" spans="1:4">
      <c r="A13522" t="s">
        <v>49501</v>
      </c>
      <c r="B13522" t="s">
        <v>49502</v>
      </c>
      <c r="D13522" t="str">
        <f t="shared" si="211"/>
        <v>KL0730MWDO 20 27 MWDOC Landscape Plant Irrigation KL0730MWDO</v>
      </c>
    </row>
    <row r="13523" spans="1:4">
      <c r="A13523" t="s">
        <v>49503</v>
      </c>
      <c r="B13523" t="s">
        <v>49504</v>
      </c>
      <c r="D13523" t="str">
        <f t="shared" si="211"/>
        <v>KL0323OEC1 22 23 Outreach Education Coordinator KL0323OEC1</v>
      </c>
    </row>
    <row r="13524" spans="1:4">
      <c r="A13524" t="s">
        <v>49505</v>
      </c>
      <c r="B13524" t="s">
        <v>49506</v>
      </c>
      <c r="D13524" t="str">
        <f t="shared" si="211"/>
        <v>KL0106FAG1 21 22 ALMOND BOARD of CA Farm Advisor Gr KL0106FAG1</v>
      </c>
    </row>
    <row r="13525" spans="1:4">
      <c r="A13525" t="s">
        <v>49507</v>
      </c>
      <c r="B13525" t="s">
        <v>49508</v>
      </c>
      <c r="D13525" t="str">
        <f t="shared" si="211"/>
        <v>KL0111FACP 21 23 Farm Advisor Grants Curt Pierce KL0111FACP</v>
      </c>
    </row>
    <row r="13526" spans="1:4">
      <c r="A13526" t="s">
        <v>49509</v>
      </c>
      <c r="B13526" t="s">
        <v>49510</v>
      </c>
      <c r="D13526" t="str">
        <f t="shared" si="211"/>
        <v>KL0410FAP0 21 22 FARM ADVISOR GRANTS KL0410FAP0</v>
      </c>
    </row>
    <row r="13527" spans="1:4">
      <c r="A13527" t="s">
        <v>49511</v>
      </c>
      <c r="B13527" t="s">
        <v>49512</v>
      </c>
      <c r="D13527" t="str">
        <f t="shared" si="211"/>
        <v>KL0415FAP0 21 22 FARM ADVISOR GRANTS KL0415FAP0</v>
      </c>
    </row>
    <row r="13528" spans="1:4">
      <c r="A13528" t="s">
        <v>49513</v>
      </c>
      <c r="B13528" t="s">
        <v>49514</v>
      </c>
      <c r="D13528" t="str">
        <f t="shared" si="211"/>
        <v>KL0415FAP1 21 22 FARM ADVISOR GRANTS KL0415FAP1</v>
      </c>
    </row>
    <row r="13529" spans="1:4">
      <c r="A13529" t="s">
        <v>49515</v>
      </c>
      <c r="B13529" t="s">
        <v>49516</v>
      </c>
      <c r="D13529" t="str">
        <f t="shared" si="211"/>
        <v>KL0420FAP0 21 22 FARM ADVISOR GRANTS KL0420FAP0</v>
      </c>
    </row>
    <row r="13530" spans="1:4">
      <c r="A13530" t="s">
        <v>49517</v>
      </c>
      <c r="B13530" t="s">
        <v>49518</v>
      </c>
      <c r="D13530" t="str">
        <f t="shared" si="211"/>
        <v>KL0424FACZ 21 23 Farm Advisor Grant Cameron Zuber KL0424FACZ</v>
      </c>
    </row>
    <row r="13531" spans="1:4">
      <c r="A13531" t="s">
        <v>49519</v>
      </c>
      <c r="B13531" t="s">
        <v>49520</v>
      </c>
      <c r="D13531" t="str">
        <f t="shared" si="211"/>
        <v>KL0349NBFM 22 26 NB Farmers Alternative Manure Mgmt KL0349NBFM</v>
      </c>
    </row>
    <row r="13532" spans="1:4">
      <c r="A13532" t="s">
        <v>49521</v>
      </c>
      <c r="B13532" t="s">
        <v>49522</v>
      </c>
      <c r="D13532" t="str">
        <f t="shared" si="211"/>
        <v>KL0756DIN1 21 25 N CAROLINA ST Dev Integ of Next KL0756DIN1</v>
      </c>
    </row>
    <row r="13533" spans="1:4">
      <c r="A13533" t="s">
        <v>49523</v>
      </c>
      <c r="B13533" t="s">
        <v>49524</v>
      </c>
      <c r="D13533" t="str">
        <f t="shared" si="211"/>
        <v>KL0323ARF1 20 22 Ag Rsch Fnd Fungicide Resistance KL0323ARF1</v>
      </c>
    </row>
    <row r="13534" spans="1:4">
      <c r="A13534" t="s">
        <v>49525</v>
      </c>
      <c r="B13534" t="s">
        <v>49526</v>
      </c>
      <c r="D13534" t="str">
        <f t="shared" si="211"/>
        <v>KL0450FSCR 20 24 Field Screen Controlling Rootstock KL0450FSCR</v>
      </c>
    </row>
    <row r="13535" spans="1:4">
      <c r="A13535" t="s">
        <v>49527</v>
      </c>
      <c r="B13535" t="s">
        <v>49528</v>
      </c>
      <c r="D13535" t="str">
        <f t="shared" si="211"/>
        <v>KL0454PGR4 20 22 UCR COC Olive Mgmt PGR Pruning KL0454PGR4</v>
      </c>
    </row>
    <row r="13536" spans="1:4">
      <c r="A13536" t="s">
        <v>49529</v>
      </c>
      <c r="B13536" t="s">
        <v>49530</v>
      </c>
      <c r="D13536" t="str">
        <f t="shared" si="211"/>
        <v>KL0450ICA2 20 23 CTRI Influence Compost Appl B1 KL0450ICA2</v>
      </c>
    </row>
    <row r="13537" spans="1:4">
      <c r="A13537" t="s">
        <v>49531</v>
      </c>
      <c r="B13537" t="s">
        <v>49532</v>
      </c>
      <c r="D13537" t="str">
        <f t="shared" si="211"/>
        <v>KL0104PRB1 20 21 CPRB Regional Research Support KL0104PRB1</v>
      </c>
    </row>
    <row r="13538" spans="1:4">
      <c r="A13538" t="s">
        <v>49533</v>
      </c>
      <c r="B13538" t="s">
        <v>49534</v>
      </c>
      <c r="D13538" t="str">
        <f t="shared" si="211"/>
        <v>KL0257PRB1 20 21 CPRB Regional Research Support KL0257PRB1</v>
      </c>
    </row>
    <row r="13539" spans="1:4">
      <c r="A13539" t="s">
        <v>49535</v>
      </c>
      <c r="B13539" t="s">
        <v>49536</v>
      </c>
      <c r="D13539" t="str">
        <f t="shared" si="211"/>
        <v>KL0410PRB1 20 21 CPRB Regional Research Support KL0410PRB1</v>
      </c>
    </row>
    <row r="13540" spans="1:4">
      <c r="A13540" t="s">
        <v>49537</v>
      </c>
      <c r="B13540" t="s">
        <v>49538</v>
      </c>
      <c r="D13540" t="str">
        <f t="shared" si="211"/>
        <v>KL0454PRB4 20 21 CPRB Regional Research Support KL0454PRB4</v>
      </c>
    </row>
    <row r="13541" spans="1:4">
      <c r="A13541" t="s">
        <v>49539</v>
      </c>
      <c r="B13541" t="s">
        <v>49540</v>
      </c>
      <c r="D13541" t="str">
        <f t="shared" si="211"/>
        <v>KL0415EHC1 20 22 CCVTGPDCD Exploration of Hygrogels KL0415EHC1</v>
      </c>
    </row>
    <row r="13542" spans="1:4">
      <c r="A13542" t="s">
        <v>49541</v>
      </c>
      <c r="B13542" t="s">
        <v>49542</v>
      </c>
      <c r="D13542" t="str">
        <f t="shared" si="211"/>
        <v>KL0737RCP0 22 24 IR 4 Project Crop Pest Protection KL0737RCP0</v>
      </c>
    </row>
    <row r="13543" spans="1:4">
      <c r="A13543" t="s">
        <v>49543</v>
      </c>
      <c r="B13543" t="s">
        <v>49544</v>
      </c>
      <c r="D13543" t="str">
        <f t="shared" si="211"/>
        <v>KL0416GEM0 22 23 UCD Gene expression marker enabled KL0416GEM0</v>
      </c>
    </row>
    <row r="13544" spans="1:4">
      <c r="A13544" t="s">
        <v>49545</v>
      </c>
      <c r="B13544" t="s">
        <v>49546</v>
      </c>
      <c r="D13544" t="str">
        <f t="shared" si="211"/>
        <v>KL0454CRS0 Molecular Mrkrs to identify Citrus Roots KL0454CRS0</v>
      </c>
    </row>
    <row r="13545" spans="1:4">
      <c r="A13545" t="s">
        <v>49547</v>
      </c>
      <c r="B13545" t="s">
        <v>49548</v>
      </c>
      <c r="D13545" t="str">
        <f t="shared" si="211"/>
        <v>KL0454DMM0 21 22 CCRB Develop Molecular Mrkrs Rtstk KL0454DMM0</v>
      </c>
    </row>
    <row r="13546" spans="1:4">
      <c r="A13546" t="s">
        <v>49549</v>
      </c>
      <c r="B13546" t="s">
        <v>49550</v>
      </c>
      <c r="D13546" t="str">
        <f t="shared" si="211"/>
        <v>KL0415PSB1 22 23 Pistachio Scion Breeding Eval KL0415PSB1</v>
      </c>
    </row>
    <row r="13547" spans="1:4">
      <c r="A13547" t="s">
        <v>49551</v>
      </c>
      <c r="B13547" t="s">
        <v>49552</v>
      </c>
      <c r="D13547" t="str">
        <f t="shared" si="211"/>
        <v>KL0420ESB3 22 23 CPRB Eval of Salinity Boron KL0420ESB3</v>
      </c>
    </row>
    <row r="13548" spans="1:4">
      <c r="A13548" t="s">
        <v>49553</v>
      </c>
      <c r="B13548" t="s">
        <v>49554</v>
      </c>
      <c r="D13548" t="str">
        <f t="shared" si="211"/>
        <v>KL0420DNB0 22 23 CPRB Determine Non Bearing Pistac KL0420DNB0</v>
      </c>
    </row>
    <row r="13549" spans="1:4">
      <c r="A13549" t="s">
        <v>49555</v>
      </c>
      <c r="B13549" t="s">
        <v>49556</v>
      </c>
      <c r="D13549" t="str">
        <f t="shared" si="211"/>
        <v>KL0420ECA0 22 23 CPRB Eval Comm plant water status KL0420ECA0</v>
      </c>
    </row>
    <row r="13550" spans="1:4">
      <c r="A13550" t="s">
        <v>49557</v>
      </c>
      <c r="B13550" t="s">
        <v>49558</v>
      </c>
      <c r="D13550" t="str">
        <f t="shared" si="211"/>
        <v>KL0756CBR1 21 22 CA CELERY BD Celery Breeding for R KL0756CBR1</v>
      </c>
    </row>
    <row r="13551" spans="1:4">
      <c r="A13551" t="s">
        <v>49559</v>
      </c>
      <c r="B13551" t="s">
        <v>49560</v>
      </c>
      <c r="D13551" t="str">
        <f t="shared" si="211"/>
        <v>KL0415OCC2 22 23 Optimizing Chemical Control Gills KL0415OCC2</v>
      </c>
    </row>
    <row r="13552" spans="1:4">
      <c r="A13552" t="s">
        <v>49561</v>
      </c>
      <c r="B13552" t="s">
        <v>49562</v>
      </c>
      <c r="D13552" t="str">
        <f t="shared" si="211"/>
        <v>KL0415EBC2 22 23 Eff biological control of Gills KL0415EBC2</v>
      </c>
    </row>
    <row r="13553" spans="1:4">
      <c r="A13553" t="s">
        <v>49563</v>
      </c>
      <c r="B13553" t="s">
        <v>49564</v>
      </c>
      <c r="D13553" t="str">
        <f t="shared" si="211"/>
        <v>KL0756HBA1 19 22 UCR Safety and Efficacy of Herbici KL0756HBA1</v>
      </c>
    </row>
    <row r="13554" spans="1:4">
      <c r="A13554" t="s">
        <v>49565</v>
      </c>
      <c r="B13554" t="s">
        <v>49566</v>
      </c>
      <c r="D13554" t="str">
        <f t="shared" si="211"/>
        <v>KL0106MCB2 20 21 CA MELON RES BRD Spotted Owl KL0106MCB2</v>
      </c>
    </row>
    <row r="13555" spans="1:4">
      <c r="A13555" t="s">
        <v>49567</v>
      </c>
      <c r="B13555" t="s">
        <v>49568</v>
      </c>
      <c r="D13555" t="str">
        <f t="shared" si="211"/>
        <v>KL0730CRLP 20 24 Climate Ready Landscape Plants KL0730CRLP</v>
      </c>
    </row>
    <row r="13556" spans="1:4">
      <c r="A13556" t="s">
        <v>49569</v>
      </c>
      <c r="B13556" t="s">
        <v>49570</v>
      </c>
      <c r="D13556" t="str">
        <f t="shared" si="211"/>
        <v>KL0104DRM2 20 21 Rice Disease Research Management KL0104DRM2</v>
      </c>
    </row>
    <row r="13557" spans="1:4">
      <c r="A13557" t="s">
        <v>49571</v>
      </c>
      <c r="B13557" t="s">
        <v>49572</v>
      </c>
      <c r="D13557" t="str">
        <f t="shared" si="211"/>
        <v>KL0410ETP4 22 23 CPRB Eval Training Sys for Pistach KL0410ETP4</v>
      </c>
    </row>
    <row r="13558" spans="1:4">
      <c r="A13558" t="s">
        <v>49573</v>
      </c>
      <c r="B13558" t="s">
        <v>49574</v>
      </c>
      <c r="D13558" t="str">
        <f t="shared" si="211"/>
        <v>KL05P89D52 IPM Martin Cal IPC KL05P89D52</v>
      </c>
    </row>
    <row r="13559" spans="1:4">
      <c r="A13559" t="s">
        <v>49575</v>
      </c>
      <c r="B13559" t="s">
        <v>49576</v>
      </c>
      <c r="D13559" t="str">
        <f t="shared" si="211"/>
        <v>KL0CEGNIES SCBG NIES Nitrogen Irrig Specialty Crops KL0CEGNIES</v>
      </c>
    </row>
    <row r="13560" spans="1:4">
      <c r="A13560" t="s">
        <v>49577</v>
      </c>
      <c r="B13560" t="s">
        <v>49578</v>
      </c>
      <c r="D13560" t="str">
        <f t="shared" si="211"/>
        <v>KL0CWRNIES SCBG NIES Nitrogen Irrig Specialty Crops KL0CWRNIES</v>
      </c>
    </row>
    <row r="13561" spans="1:4">
      <c r="A13561" t="s">
        <v>49579</v>
      </c>
      <c r="B13561" t="s">
        <v>49580</v>
      </c>
      <c r="D13561" t="str">
        <f t="shared" si="211"/>
        <v>KL0713IMPO 22 23 Impact Irrigation Mgmt of Onions KL0713IMPO</v>
      </c>
    </row>
    <row r="13562" spans="1:4">
      <c r="A13562" t="s">
        <v>49581</v>
      </c>
      <c r="B13562" t="s">
        <v>49582</v>
      </c>
      <c r="D13562" t="str">
        <f t="shared" si="211"/>
        <v>KL0309PFD0 22 25 USDAFS Post Fire Disaster Recovery KL0309PFD0</v>
      </c>
    </row>
    <row r="13563" spans="1:4">
      <c r="A13563" t="s">
        <v>49583</v>
      </c>
      <c r="B13563" t="s">
        <v>49584</v>
      </c>
      <c r="D13563" t="str">
        <f t="shared" si="211"/>
        <v>K305873628 SB1 Year 5 Pike UCD Transit Center K305873628</v>
      </c>
    </row>
    <row r="13564" spans="1:4">
      <c r="A13564" t="s">
        <v>49585</v>
      </c>
      <c r="B13564" t="s">
        <v>49586</v>
      </c>
      <c r="D13564" t="str">
        <f t="shared" si="211"/>
        <v>K306873622 SB1 Year 5 Harvey CCPIC K306873622</v>
      </c>
    </row>
    <row r="13565" spans="1:4">
      <c r="A13565" t="s">
        <v>49587</v>
      </c>
      <c r="B13565" t="s">
        <v>49588</v>
      </c>
      <c r="D13565" t="str">
        <f t="shared" si="211"/>
        <v>K309873531 SB1 Central Expenses yr 6 K309873531</v>
      </c>
    </row>
    <row r="13566" spans="1:4">
      <c r="A13566" t="s">
        <v>49589</v>
      </c>
      <c r="B13566" t="s">
        <v>49590</v>
      </c>
      <c r="D13566" t="str">
        <f t="shared" si="211"/>
        <v>K309876041 SB1 yr 6 Barajas Reassessing Traffic K309876041</v>
      </c>
    </row>
    <row r="13567" spans="1:4">
      <c r="A13567" t="s">
        <v>49591</v>
      </c>
      <c r="B13567" t="s">
        <v>49592</v>
      </c>
      <c r="D13567" t="str">
        <f t="shared" si="211"/>
        <v>K30V4V0059 TRDRP Exploring DNA Polymerase in NSCLC K30V4V0059</v>
      </c>
    </row>
    <row r="13568" spans="1:4">
      <c r="A13568" t="s">
        <v>49593</v>
      </c>
      <c r="B13568" t="s">
        <v>49594</v>
      </c>
      <c r="D13568" t="str">
        <f t="shared" si="211"/>
        <v>K30V67121R VM OWCN 21 22 COMPETITIVE GRANTS K30V67121R</v>
      </c>
    </row>
    <row r="13569" spans="1:4">
      <c r="A13569" t="s">
        <v>49595</v>
      </c>
      <c r="B13569" t="s">
        <v>49596</v>
      </c>
      <c r="D13569" t="str">
        <f t="shared" si="211"/>
        <v>KS0AWTRDRP Med Surg Aijun Wang TRDRP KS0AWTRDRP</v>
      </c>
    </row>
    <row r="13570" spans="1:4">
      <c r="A13570" t="s">
        <v>49597</v>
      </c>
      <c r="B13570" t="s">
        <v>49598</v>
      </c>
      <c r="D13570" t="str">
        <f t="shared" si="211"/>
        <v>K305873638 SB1 Yr 6 Tal Rural EV Charging K305873638</v>
      </c>
    </row>
    <row r="13571" spans="1:4">
      <c r="A13571" t="s">
        <v>49599</v>
      </c>
      <c r="B13571" t="s">
        <v>49600</v>
      </c>
      <c r="D13571" t="str">
        <f t="shared" ref="D13571:D13634" si="212">A13571&amp;" "&amp;B13571</f>
        <v>K309873638 SB1 Year 5 Policy Engag Outreach K309873638</v>
      </c>
    </row>
    <row r="13572" spans="1:4">
      <c r="A13572" t="s">
        <v>49601</v>
      </c>
      <c r="B13572" t="s">
        <v>49602</v>
      </c>
      <c r="D13572" t="str">
        <f t="shared" si="212"/>
        <v>K30NGUY505 ETOX NGUYEN UCOP TRDP T32IR4957 K30NGUY505</v>
      </c>
    </row>
    <row r="13573" spans="1:4">
      <c r="A13573" t="s">
        <v>49603</v>
      </c>
      <c r="B13573" t="s">
        <v>49604</v>
      </c>
      <c r="D13573" t="str">
        <f t="shared" si="212"/>
        <v>K30POUL505 ETOX POULIN UCOP TRDP T32IR4957 K30POUL505</v>
      </c>
    </row>
    <row r="13574" spans="1:4">
      <c r="A13574" t="s">
        <v>49605</v>
      </c>
      <c r="B13574" t="s">
        <v>49606</v>
      </c>
      <c r="D13574" t="str">
        <f t="shared" si="212"/>
        <v>K30V671190 OILED WILDLIFE CARE NETWORK ADMIN K30V671190</v>
      </c>
    </row>
    <row r="13575" spans="1:4">
      <c r="A13575" t="s">
        <v>49607</v>
      </c>
      <c r="B13575" t="s">
        <v>49608</v>
      </c>
      <c r="D13575" t="str">
        <f t="shared" si="212"/>
        <v>KS0FMCALMF FCM RESIDENCY CALMEDFORCE GRANT KS0FMCALMF</v>
      </c>
    </row>
    <row r="13576" spans="1:4">
      <c r="A13576" t="s">
        <v>49609</v>
      </c>
      <c r="B13576" t="s">
        <v>49610</v>
      </c>
      <c r="D13576" t="str">
        <f t="shared" si="212"/>
        <v>KS0PMHA700 MED IMPM HACZKU UC TRDRP 27IR 0053 KS0PMHA700</v>
      </c>
    </row>
    <row r="13577" spans="1:4">
      <c r="A13577" t="s">
        <v>49611</v>
      </c>
      <c r="B13577" t="s">
        <v>49612</v>
      </c>
      <c r="D13577" t="str">
        <f t="shared" si="212"/>
        <v>K305873617 SB1 Year 4 Harvey CCPIC K305873617</v>
      </c>
    </row>
    <row r="13578" spans="1:4">
      <c r="A13578" t="s">
        <v>49613</v>
      </c>
      <c r="B13578" t="s">
        <v>49614</v>
      </c>
      <c r="D13578" t="str">
        <f t="shared" si="212"/>
        <v>K306873701 SB1 Year 5 Central Expenses K306873701</v>
      </c>
    </row>
    <row r="13579" spans="1:4">
      <c r="A13579" t="s">
        <v>49615</v>
      </c>
      <c r="B13579" t="s">
        <v>49616</v>
      </c>
      <c r="D13579" t="str">
        <f t="shared" si="212"/>
        <v>K309873532 SB1 Admin Support yr 6 K309873532</v>
      </c>
    </row>
    <row r="13580" spans="1:4">
      <c r="A13580" t="s">
        <v>49617</v>
      </c>
      <c r="B13580" t="s">
        <v>49618</v>
      </c>
      <c r="D13580" t="str">
        <f t="shared" si="212"/>
        <v>K309876043 SB1 yr6 Zhang Data driven HOT Lane Mgmt K309876043</v>
      </c>
    </row>
    <row r="13581" spans="1:4">
      <c r="A13581" t="s">
        <v>49619</v>
      </c>
      <c r="B13581" t="s">
        <v>49620</v>
      </c>
      <c r="D13581" t="str">
        <f t="shared" si="212"/>
        <v>K309876049 SB1 yr5 Nassiri Road Resilience to Wild K309876049</v>
      </c>
    </row>
    <row r="13582" spans="1:4">
      <c r="A13582" t="s">
        <v>49621</v>
      </c>
      <c r="B13582" t="s">
        <v>49622</v>
      </c>
      <c r="D13582" t="str">
        <f t="shared" si="212"/>
        <v>K309876055 SB1 Year 6 Circella New Normal K309876055</v>
      </c>
    </row>
    <row r="13583" spans="1:4">
      <c r="A13583" t="s">
        <v>49623</v>
      </c>
      <c r="B13583" t="s">
        <v>49624</v>
      </c>
      <c r="D13583" t="str">
        <f t="shared" si="212"/>
        <v>K30DCTRDRP MAE DAVIS C TRDRP AWARD T31IR1614 K30DCTRDRP</v>
      </c>
    </row>
    <row r="13584" spans="1:4">
      <c r="A13584" t="s">
        <v>49625</v>
      </c>
      <c r="B13584" t="s">
        <v>49626</v>
      </c>
      <c r="D13584" t="str">
        <f t="shared" si="212"/>
        <v>KS0CALMED1 MED OBGYN RESIDENCY CALMEDFORCE KS0CALMED1</v>
      </c>
    </row>
    <row r="13585" spans="1:4">
      <c r="A13585" t="s">
        <v>49627</v>
      </c>
      <c r="B13585" t="s">
        <v>49628</v>
      </c>
      <c r="D13585" t="str">
        <f t="shared" si="212"/>
        <v>KS0SLCAMD2 LI CALMEDFORCE RESIDENCY GRANT 2022 2025 KS0SLCAMD2</v>
      </c>
    </row>
    <row r="13586" spans="1:4">
      <c r="A13586" t="s">
        <v>49629</v>
      </c>
      <c r="B13586" t="s">
        <v>49630</v>
      </c>
      <c r="D13586" t="str">
        <f t="shared" si="212"/>
        <v>K305873624 SB1 Year 5 Circella HSR Abroad K305873624</v>
      </c>
    </row>
    <row r="13587" spans="1:4">
      <c r="A13587" t="s">
        <v>49631</v>
      </c>
      <c r="B13587" t="s">
        <v>49632</v>
      </c>
      <c r="D13587" t="str">
        <f t="shared" si="212"/>
        <v>K3079CR569 CS FINA 23CR569 GSR SUPPORT FEES HCW K3079CR569</v>
      </c>
    </row>
    <row r="13588" spans="1:4">
      <c r="A13588" t="s">
        <v>49633</v>
      </c>
      <c r="B13588" t="s">
        <v>49634</v>
      </c>
      <c r="D13588" t="str">
        <f t="shared" si="212"/>
        <v>K309873534 SB1 Policy Engagement Outreach yr 6 K309873534</v>
      </c>
    </row>
    <row r="13589" spans="1:4">
      <c r="A13589" t="s">
        <v>49635</v>
      </c>
      <c r="B13589" t="s">
        <v>49636</v>
      </c>
      <c r="D13589" t="str">
        <f t="shared" si="212"/>
        <v>K309873539 SB1 UCD Travel and Supplies yr 6 K309873539</v>
      </c>
    </row>
    <row r="13590" spans="1:4">
      <c r="A13590" t="s">
        <v>49637</v>
      </c>
      <c r="B13590" t="s">
        <v>49638</v>
      </c>
      <c r="D13590" t="str">
        <f t="shared" si="212"/>
        <v>K309876052 SB1 yr6 Ferguson Shared Micromobility K309876052</v>
      </c>
    </row>
    <row r="13591" spans="1:4">
      <c r="A13591" t="s">
        <v>49639</v>
      </c>
      <c r="B13591" t="s">
        <v>49640</v>
      </c>
      <c r="D13591" t="str">
        <f t="shared" si="212"/>
        <v>K309876054 SB1 Y6 Postdoc support Basar Ozbilen K309876054</v>
      </c>
    </row>
    <row r="13592" spans="1:4">
      <c r="A13592" t="s">
        <v>49641</v>
      </c>
      <c r="B13592" t="s">
        <v>49642</v>
      </c>
      <c r="D13592" t="str">
        <f t="shared" si="212"/>
        <v>K30CHBRP22 CHPR CHBRP FY22 Melnikow K30CHBRP22</v>
      </c>
    </row>
    <row r="13593" spans="1:4">
      <c r="A13593" t="s">
        <v>49643</v>
      </c>
      <c r="B13593" t="s">
        <v>49644</v>
      </c>
      <c r="D13593" t="str">
        <f t="shared" si="212"/>
        <v>K30KPVAPE2 E cig vaping chemical composition TRDRP K30KPVAPE2</v>
      </c>
    </row>
    <row r="13594" spans="1:4">
      <c r="A13594" t="s">
        <v>49645</v>
      </c>
      <c r="B13594" t="s">
        <v>49646</v>
      </c>
      <c r="D13594" t="str">
        <f t="shared" si="212"/>
        <v>K30V671023 OILED WILDLIFE CARE NETWORK ADMIN K30V671023</v>
      </c>
    </row>
    <row r="13595" spans="1:4">
      <c r="A13595" t="s">
        <v>49647</v>
      </c>
      <c r="B13595" t="s">
        <v>49648</v>
      </c>
      <c r="D13595" t="str">
        <f t="shared" si="212"/>
        <v>K30V671324 OILED WILDLIFE CARE NETWORK ADMIN K30V671324</v>
      </c>
    </row>
    <row r="13596" spans="1:4">
      <c r="A13596" t="s">
        <v>49649</v>
      </c>
      <c r="B13596" t="s">
        <v>49650</v>
      </c>
      <c r="D13596" t="str">
        <f t="shared" si="212"/>
        <v>KS0EDKC709 MED IMED KEENAN PHC CALMEDFORCE GRANT 2 KS0EDKC709</v>
      </c>
    </row>
    <row r="13597" spans="1:4">
      <c r="A13597" t="s">
        <v>49651</v>
      </c>
      <c r="B13597" t="s">
        <v>49652</v>
      </c>
      <c r="D13597" t="str">
        <f t="shared" si="212"/>
        <v>KS0FMCALM2 FCM CALMEDFORCE GRANT 2022 2025 KS0FMCALM2</v>
      </c>
    </row>
    <row r="13598" spans="1:4">
      <c r="A13598" t="s">
        <v>49653</v>
      </c>
      <c r="B13598" t="s">
        <v>49654</v>
      </c>
      <c r="D13598" t="str">
        <f t="shared" si="212"/>
        <v>KS0KLTRDRP Tobacco Related Disease Research Program KS0KLTRDRP</v>
      </c>
    </row>
    <row r="13599" spans="1:4">
      <c r="A13599" t="s">
        <v>49655</v>
      </c>
      <c r="B13599" t="s">
        <v>49656</v>
      </c>
      <c r="D13599" t="str">
        <f t="shared" si="212"/>
        <v>KS0NECC701 MED IMNE CHEN UC TRDRP MARCKS AXL KS0NECC701</v>
      </c>
    </row>
    <row r="13600" spans="1:4">
      <c r="A13600" t="s">
        <v>49657</v>
      </c>
      <c r="B13600" t="s">
        <v>49658</v>
      </c>
      <c r="D13600" t="str">
        <f t="shared" si="212"/>
        <v>KS0PMCC701 MED IMPM CHEN UCTRDRP PULMONARY FIBROSIS KS0PMCC701</v>
      </c>
    </row>
    <row r="13601" spans="1:4">
      <c r="A13601" t="s">
        <v>49659</v>
      </c>
      <c r="B13601" t="s">
        <v>49660</v>
      </c>
      <c r="D13601" t="str">
        <f t="shared" si="212"/>
        <v>KS0UCBC110 UMBC STATE OF CA UMBILICAL CORD 18 19 KS0UCBC110</v>
      </c>
    </row>
    <row r="13602" spans="1:4">
      <c r="A13602" t="s">
        <v>49661</v>
      </c>
      <c r="B13602" t="s">
        <v>49662</v>
      </c>
      <c r="D13602" t="str">
        <f t="shared" si="212"/>
        <v>K309873533 SB1 Program Management Staff yr 6 K309873533</v>
      </c>
    </row>
    <row r="13603" spans="1:4">
      <c r="A13603" t="s">
        <v>49663</v>
      </c>
      <c r="B13603" t="s">
        <v>49664</v>
      </c>
      <c r="D13603" t="str">
        <f t="shared" si="212"/>
        <v>K309876045 SB1 yr 6 Rodier UMB Wallet Eval K309876045</v>
      </c>
    </row>
    <row r="13604" spans="1:4">
      <c r="A13604" t="s">
        <v>49665</v>
      </c>
      <c r="B13604" t="s">
        <v>49666</v>
      </c>
      <c r="D13604" t="str">
        <f t="shared" si="212"/>
        <v>K30GXMIKET NUTR MACKENZIE UC CRCC KETO CACHEXIA K30GXMIKET</v>
      </c>
    </row>
    <row r="13605" spans="1:4">
      <c r="A13605" t="s">
        <v>49667</v>
      </c>
      <c r="B13605" t="s">
        <v>49668</v>
      </c>
      <c r="D13605" t="str">
        <f t="shared" si="212"/>
        <v>K30PINK505 Pinkerton UCOP TRDPT T32IR4957 K30PINK505</v>
      </c>
    </row>
    <row r="13606" spans="1:4">
      <c r="A13606" t="s">
        <v>49669</v>
      </c>
      <c r="B13606" t="s">
        <v>49670</v>
      </c>
      <c r="D13606" t="str">
        <f t="shared" si="212"/>
        <v>K30V67120R VM OWCN 20 21 COMPETITIVE GRANTS K30V67120R</v>
      </c>
    </row>
    <row r="13607" spans="1:4">
      <c r="A13607" t="s">
        <v>49671</v>
      </c>
      <c r="B13607" t="s">
        <v>49672</v>
      </c>
      <c r="D13607" t="str">
        <f t="shared" si="212"/>
        <v>K30V671212 OILED WILDLIFE CARE NETWORK ADMIN K30V671212</v>
      </c>
    </row>
    <row r="13608" spans="1:4">
      <c r="A13608" t="s">
        <v>49673</v>
      </c>
      <c r="B13608" t="s">
        <v>49674</v>
      </c>
      <c r="D13608" t="str">
        <f t="shared" si="212"/>
        <v>KS0CSCRCC1 Med Surg Candice Sauder KS0CSCRCC1</v>
      </c>
    </row>
    <row r="13609" spans="1:4">
      <c r="A13609" t="s">
        <v>49675</v>
      </c>
      <c r="B13609" t="s">
        <v>49676</v>
      </c>
      <c r="D13609" t="str">
        <f t="shared" si="212"/>
        <v>K304871071 ITS Systemwide Allocation 2016 19 PTA K304871071</v>
      </c>
    </row>
    <row r="13610" spans="1:4">
      <c r="A13610" t="s">
        <v>49677</v>
      </c>
      <c r="B13610" t="s">
        <v>49678</v>
      </c>
      <c r="D13610" t="str">
        <f t="shared" si="212"/>
        <v>K30RHCBCRP AN SCI HOVEY CBCRP BEEF GROW PROMOTANT K30RHCBCRP</v>
      </c>
    </row>
    <row r="13611" spans="1:4">
      <c r="A13611" t="s">
        <v>49679</v>
      </c>
      <c r="B13611" t="s">
        <v>49680</v>
      </c>
      <c r="D13611" t="str">
        <f t="shared" si="212"/>
        <v>K30V671189 OILED WILDLIFE CARE NETWORK ADMIN K30V671189</v>
      </c>
    </row>
    <row r="13612" spans="1:4">
      <c r="A13612" t="s">
        <v>49681</v>
      </c>
      <c r="B13612" t="s">
        <v>49682</v>
      </c>
      <c r="D13612" t="str">
        <f t="shared" si="212"/>
        <v>K30V67122R VM OWCN 22 23 COMPETITIVE GRANTS K30V67122R</v>
      </c>
    </row>
    <row r="13613" spans="1:4">
      <c r="A13613" t="s">
        <v>49683</v>
      </c>
      <c r="B13613" t="s">
        <v>49684</v>
      </c>
      <c r="D13613" t="str">
        <f t="shared" si="212"/>
        <v>K30V67132R VM OWCN 23 24 COMPETITIVE GRANTS K30V67132R</v>
      </c>
    </row>
    <row r="13614" spans="1:4">
      <c r="A13614" t="s">
        <v>49685</v>
      </c>
      <c r="B13614" t="s">
        <v>49686</v>
      </c>
      <c r="D13614" t="str">
        <f t="shared" si="212"/>
        <v>KS0PMKN700 MED IMPM KENYON UC TRDRP 28IR 0051 KS0PMKN700</v>
      </c>
    </row>
    <row r="13615" spans="1:4">
      <c r="A13615" t="s">
        <v>49687</v>
      </c>
      <c r="B13615" t="s">
        <v>49688</v>
      </c>
      <c r="D13615" t="str">
        <f t="shared" si="212"/>
        <v>K306873706 SB1 Year 5 Program Management Staff K306873706</v>
      </c>
    </row>
    <row r="13616" spans="1:4">
      <c r="A13616" t="s">
        <v>49689</v>
      </c>
      <c r="B13616" t="s">
        <v>49690</v>
      </c>
      <c r="D13616" t="str">
        <f t="shared" si="212"/>
        <v>K309876042 SB1 yr6 Hardman Rural EV Charging Par 2 K309876042</v>
      </c>
    </row>
    <row r="13617" spans="1:4">
      <c r="A13617" t="s">
        <v>49691</v>
      </c>
      <c r="B13617" t="s">
        <v>49692</v>
      </c>
      <c r="D13617" t="str">
        <f t="shared" si="212"/>
        <v>K309876053 Postdoc support for Siddhartha Gulhare K309876053</v>
      </c>
    </row>
    <row r="13618" spans="1:4">
      <c r="A13618" t="s">
        <v>49693</v>
      </c>
      <c r="B13618" t="s">
        <v>49694</v>
      </c>
      <c r="D13618" t="str">
        <f t="shared" si="212"/>
        <v>K30V671223 OILED WILDLIFE CARE NETWORK ADMIN K30V671223</v>
      </c>
    </row>
    <row r="13619" spans="1:4">
      <c r="A13619" t="s">
        <v>49695</v>
      </c>
      <c r="B13619" t="s">
        <v>49696</v>
      </c>
      <c r="D13619" t="str">
        <f t="shared" si="212"/>
        <v>K30VPCDZ10 CNPRC Royer UCTRDRP T31IP1762 K30VPCDZ10</v>
      </c>
    </row>
    <row r="13620" spans="1:4">
      <c r="A13620" t="s">
        <v>49697</v>
      </c>
      <c r="B13620" t="s">
        <v>49698</v>
      </c>
      <c r="D13620" t="str">
        <f t="shared" si="212"/>
        <v>KS0BKICH13 MED PHS CHBRP COST TEAM KS0BKICH13</v>
      </c>
    </row>
    <row r="13621" spans="1:4">
      <c r="A13621" t="s">
        <v>49699</v>
      </c>
      <c r="B13621" t="s">
        <v>49700</v>
      </c>
      <c r="D13621" t="str">
        <f t="shared" si="212"/>
        <v>KS0NECC702 MED IMNE CHEN UC TRDRP KIDNEY CANCER KS0NECC702</v>
      </c>
    </row>
    <row r="13622" spans="1:4">
      <c r="A13622" t="s">
        <v>49701</v>
      </c>
      <c r="B13622" t="s">
        <v>49702</v>
      </c>
      <c r="D13622" t="str">
        <f t="shared" si="212"/>
        <v>K3023CR569 CS Award C23CR5696 Imp Patients w Cancer K3023CR569</v>
      </c>
    </row>
    <row r="13623" spans="1:4">
      <c r="A13623" t="s">
        <v>49703</v>
      </c>
      <c r="B13623" t="s">
        <v>49704</v>
      </c>
      <c r="D13623" t="str">
        <f t="shared" si="212"/>
        <v>K30AQAW056 TRDRP Local Lung dose smoke from product K30AQAW056</v>
      </c>
    </row>
    <row r="13624" spans="1:4">
      <c r="A13624" t="s">
        <v>49705</v>
      </c>
      <c r="B13624" t="s">
        <v>49706</v>
      </c>
      <c r="D13624" t="str">
        <f t="shared" si="212"/>
        <v>K30V671178 OILED WILDLIFE CARE NETWORK ADMIN K30V671178</v>
      </c>
    </row>
    <row r="13625" spans="1:4">
      <c r="A13625" t="s">
        <v>49707</v>
      </c>
      <c r="B13625" t="s">
        <v>49708</v>
      </c>
      <c r="D13625" t="str">
        <f t="shared" si="212"/>
        <v>KS0MDSIFTS MED PHS DOVE TRDRP T33KT6684 KS0MDSIFTS</v>
      </c>
    </row>
    <row r="13626" spans="1:4">
      <c r="A13626" t="s">
        <v>49709</v>
      </c>
      <c r="B13626" t="s">
        <v>49710</v>
      </c>
      <c r="D13626" t="str">
        <f t="shared" si="212"/>
        <v>K30V671156 OILED WILDLIFE CARE NETWORK ADMIN K30V671156</v>
      </c>
    </row>
    <row r="13627" spans="1:4">
      <c r="A13627" t="s">
        <v>49711</v>
      </c>
      <c r="B13627" t="s">
        <v>49712</v>
      </c>
      <c r="D13627" t="str">
        <f t="shared" si="212"/>
        <v>K304871063 ITS Systemwide Allocation 2015 16 K304871063</v>
      </c>
    </row>
    <row r="13628" spans="1:4">
      <c r="A13628" t="s">
        <v>49713</v>
      </c>
      <c r="B13628" t="s">
        <v>49714</v>
      </c>
      <c r="D13628" t="str">
        <f t="shared" si="212"/>
        <v>KS0JCUCOP1 20 3714 UCOP GRANT ID C21CR2104 KS0JCUCOP1</v>
      </c>
    </row>
    <row r="13629" spans="1:4">
      <c r="A13629" t="s">
        <v>49715</v>
      </c>
      <c r="B13629" t="s">
        <v>49716</v>
      </c>
      <c r="D13629" t="str">
        <f t="shared" si="212"/>
        <v>K306873704 SB1 Year 5 UCD Travel and Supplies K306873704</v>
      </c>
    </row>
    <row r="13630" spans="1:4">
      <c r="A13630" t="s">
        <v>49717</v>
      </c>
      <c r="B13630" t="s">
        <v>49718</v>
      </c>
      <c r="D13630" t="str">
        <f t="shared" si="212"/>
        <v>KS0CASP700 MED IMCA SIRISH TRDRP T32KT4729 KS0CASP700</v>
      </c>
    </row>
    <row r="13631" spans="1:4">
      <c r="A13631" t="s">
        <v>49719</v>
      </c>
      <c r="B13631" t="s">
        <v>49720</v>
      </c>
      <c r="D13631" t="str">
        <f t="shared" si="212"/>
        <v>K309876051 SB1 YR6 Venkataram Effect of Collisions K309876051</v>
      </c>
    </row>
    <row r="13632" spans="1:4">
      <c r="A13632" t="s">
        <v>49721</v>
      </c>
      <c r="B13632" t="s">
        <v>49722</v>
      </c>
      <c r="D13632" t="str">
        <f t="shared" si="212"/>
        <v>KS0GYMRPI2 YIU MRPI 2023 Program Award 2nd Acct KS0GYMRPI2</v>
      </c>
    </row>
    <row r="13633" spans="1:4">
      <c r="A13633" t="s">
        <v>49723</v>
      </c>
      <c r="B13633" t="s">
        <v>49724</v>
      </c>
      <c r="D13633" t="str">
        <f t="shared" si="212"/>
        <v>KS0SLCAMD3 LI CALMEDFORCE RESIDENCY GRANT 2023 2026 KS0SLCAMD3</v>
      </c>
    </row>
    <row r="13634" spans="1:4">
      <c r="A13634" t="s">
        <v>49725</v>
      </c>
      <c r="B13634" t="s">
        <v>49726</v>
      </c>
      <c r="D13634" t="str">
        <f t="shared" si="212"/>
        <v>FPLLAW5990 Raquel Silva SCHOOL OF LAW PPM Only</v>
      </c>
    </row>
    <row r="13635" spans="1:4">
      <c r="A13635" t="s">
        <v>49727</v>
      </c>
      <c r="B13635" t="s">
        <v>49728</v>
      </c>
      <c r="D13635" t="str">
        <f t="shared" ref="D13635:D13698" si="213">A13635&amp;" "&amp;B13635</f>
        <v>FPLLAW5991 Vikram David Amar SCHOOL OF LAW PPM Only</v>
      </c>
    </row>
    <row r="13636" spans="1:4">
      <c r="A13636" t="s">
        <v>49729</v>
      </c>
      <c r="B13636" t="s">
        <v>49730</v>
      </c>
      <c r="D13636" t="str">
        <f t="shared" si="213"/>
        <v>FPLLAW5992 Chimene Keitner SCHOOL OF LAW PPM only</v>
      </c>
    </row>
    <row r="13637" spans="1:4">
      <c r="A13637" t="s">
        <v>49731</v>
      </c>
      <c r="B13637" t="s">
        <v>49732</v>
      </c>
      <c r="D13637" t="str">
        <f t="shared" si="213"/>
        <v>FPLLAW5993 Nila Bala SCHOOL OF LAW GL PPM only</v>
      </c>
    </row>
    <row r="13638" spans="1:4">
      <c r="A13638" t="s">
        <v>49733</v>
      </c>
      <c r="B13638" t="s">
        <v>49734</v>
      </c>
      <c r="D13638" t="str">
        <f t="shared" si="213"/>
        <v>FPMRAD5989 Hamza Hussaini MED Radiology PPM Only</v>
      </c>
    </row>
    <row r="13639" spans="1:4">
      <c r="A13639" t="s">
        <v>49735</v>
      </c>
      <c r="B13639" t="s">
        <v>49736</v>
      </c>
      <c r="D13639" t="str">
        <f t="shared" si="213"/>
        <v>FPMPED5988 Anisha Srinivasan MED Pediatrics PPM Only</v>
      </c>
    </row>
    <row r="13640" spans="1:4">
      <c r="A13640" t="s">
        <v>49737</v>
      </c>
      <c r="B13640" t="s">
        <v>49738</v>
      </c>
      <c r="D13640" t="str">
        <f t="shared" si="213"/>
        <v>FPLLAW5987 Suzanne Miller SCHOOL OF LAW PPM Only</v>
      </c>
    </row>
    <row r="13641" spans="1:4">
      <c r="A13641" t="s">
        <v>49739</v>
      </c>
      <c r="B13641" t="s">
        <v>49740</v>
      </c>
      <c r="D13641" t="str">
        <f t="shared" si="213"/>
        <v>FPADES5986 Jennifer Phillips ENVIRONMENTAL SCIENCE And POLICY PPM Only</v>
      </c>
    </row>
    <row r="13642" spans="1:4">
      <c r="A13642" t="s">
        <v>49741</v>
      </c>
      <c r="B13642" t="s">
        <v>49742</v>
      </c>
      <c r="D13642" t="str">
        <f t="shared" si="213"/>
        <v>FPMHPH5985 Nuria Casals Farre MED Physiology And Membrane Biol PPM Only</v>
      </c>
    </row>
    <row r="13643" spans="1:4">
      <c r="A13643" t="s">
        <v>49743</v>
      </c>
      <c r="B13643" t="s">
        <v>49744</v>
      </c>
      <c r="D13643" t="str">
        <f t="shared" si="213"/>
        <v>FPNURS5984 Kathryn Hanks School of Nursing PPM Only</v>
      </c>
    </row>
    <row r="13644" spans="1:4">
      <c r="A13644" t="s">
        <v>49745</v>
      </c>
      <c r="B13644" t="s">
        <v>49746</v>
      </c>
      <c r="D13644" t="str">
        <f t="shared" si="213"/>
        <v>FPEMAE5983 Camli Badrya MECHANICAL And AEROSPACE ENGR PPM Only</v>
      </c>
    </row>
    <row r="13645" spans="1:4">
      <c r="A13645" t="s">
        <v>49747</v>
      </c>
      <c r="B13645" t="s">
        <v>49748</v>
      </c>
      <c r="D13645" t="str">
        <f t="shared" si="213"/>
        <v>FPMFCM5982 Alexander Knobloch MED Family And Community Med PPM Only</v>
      </c>
    </row>
    <row r="13646" spans="1:4">
      <c r="A13646" t="s">
        <v>49749</v>
      </c>
      <c r="B13646" t="s">
        <v>49750</v>
      </c>
      <c r="D13646" t="str">
        <f t="shared" si="213"/>
        <v>FPMFCM5981 Christina Tran MED Family And Community Med PPM Only</v>
      </c>
    </row>
    <row r="13647" spans="1:4">
      <c r="A13647" t="s">
        <v>49751</v>
      </c>
      <c r="B13647" t="s">
        <v>49752</v>
      </c>
      <c r="D13647" t="str">
        <f t="shared" si="213"/>
        <v>FPMSUR5980 Miquell Miller MED Surgery PPM Only</v>
      </c>
    </row>
    <row r="13648" spans="1:4">
      <c r="A13648" t="s">
        <v>49753</v>
      </c>
      <c r="B13648" t="s">
        <v>49754</v>
      </c>
      <c r="D13648" t="str">
        <f t="shared" si="213"/>
        <v>FPVHFS5979 Todd Cornish CA ANIMAL HLTH And FOOD SAFETY LAB PPM Only</v>
      </c>
    </row>
    <row r="13649" spans="1:4">
      <c r="A13649" t="s">
        <v>49755</v>
      </c>
      <c r="B13649" t="s">
        <v>49756</v>
      </c>
      <c r="D13649" t="str">
        <f t="shared" si="213"/>
        <v>FPMSUR5978 Ian Powelson MED Surgery PPM Only</v>
      </c>
    </row>
    <row r="13650" spans="1:4">
      <c r="A13650" t="s">
        <v>49757</v>
      </c>
      <c r="B13650" t="s">
        <v>49758</v>
      </c>
      <c r="D13650" t="str">
        <f t="shared" si="213"/>
        <v>FPLMUS5977 Alan Matteri MUSIC PPM Only</v>
      </c>
    </row>
    <row r="13651" spans="1:4">
      <c r="A13651" t="s">
        <v>49759</v>
      </c>
      <c r="B13651" t="s">
        <v>49760</v>
      </c>
      <c r="D13651" t="str">
        <f t="shared" si="213"/>
        <v>FPLMUS5976 David Atkinson Wells MUSIC PPM Only</v>
      </c>
    </row>
    <row r="13652" spans="1:4">
      <c r="A13652" t="s">
        <v>49761</v>
      </c>
      <c r="B13652" t="s">
        <v>49762</v>
      </c>
      <c r="D13652" t="str">
        <f t="shared" si="213"/>
        <v>FPMFCM5975 Michael Nguyen MED Family And Community Med PPM Only</v>
      </c>
    </row>
    <row r="13653" spans="1:4">
      <c r="A13653" t="s">
        <v>49763</v>
      </c>
      <c r="B13653" t="s">
        <v>49764</v>
      </c>
      <c r="D13653" t="str">
        <f t="shared" si="213"/>
        <v>FPMPED5974 Jennifer Lee MED Pediatrics PPM Only</v>
      </c>
    </row>
    <row r="13654" spans="1:4">
      <c r="A13654" t="s">
        <v>49765</v>
      </c>
      <c r="B13654" t="s">
        <v>49766</v>
      </c>
      <c r="D13654" t="str">
        <f t="shared" si="213"/>
        <v>FPMERM5973 Abhinav Chandra MED Emergency Medicine PPM Only</v>
      </c>
    </row>
    <row r="13655" spans="1:4">
      <c r="A13655" t="s">
        <v>49767</v>
      </c>
      <c r="B13655" t="s">
        <v>49768</v>
      </c>
      <c r="D13655" t="str">
        <f t="shared" si="213"/>
        <v>FPMFCM5972 Katy Schousen MED Family And Community Med PPM Only</v>
      </c>
    </row>
    <row r="13656" spans="1:4">
      <c r="A13656" t="s">
        <v>49769</v>
      </c>
      <c r="B13656" t="s">
        <v>49770</v>
      </c>
      <c r="D13656" t="str">
        <f t="shared" si="213"/>
        <v>FPMFCM5971 Diana Trang MED Family And Community Med PPM Only</v>
      </c>
    </row>
    <row r="13657" spans="1:4">
      <c r="A13657" t="s">
        <v>49771</v>
      </c>
      <c r="B13657" t="s">
        <v>49772</v>
      </c>
      <c r="D13657" t="str">
        <f t="shared" si="213"/>
        <v>FPLSTA5970 Sebastian K√ hnert STATISTICS PPM Only</v>
      </c>
    </row>
    <row r="13658" spans="1:4">
      <c r="A13658" t="s">
        <v>49773</v>
      </c>
      <c r="B13658" t="s">
        <v>49774</v>
      </c>
      <c r="D13658" t="str">
        <f t="shared" si="213"/>
        <v>FPMSUR5969 Jennifer Lynde MED Surgery PPM Only</v>
      </c>
    </row>
    <row r="13659" spans="1:4">
      <c r="A13659" t="s">
        <v>49775</v>
      </c>
      <c r="B13659" t="s">
        <v>49776</v>
      </c>
      <c r="D13659" t="str">
        <f t="shared" si="213"/>
        <v>FPANUT5968 Kendra Addie Byrd NUTRITION PPM Only</v>
      </c>
    </row>
    <row r="13660" spans="1:4">
      <c r="A13660" t="s">
        <v>49777</v>
      </c>
      <c r="B13660" t="s">
        <v>49778</v>
      </c>
      <c r="D13660" t="str">
        <f t="shared" si="213"/>
        <v>FPMOPH5967 Rebecca Chen MED Eye Center PPM Only</v>
      </c>
    </row>
    <row r="13661" spans="1:4">
      <c r="A13661" t="s">
        <v>49779</v>
      </c>
      <c r="B13661" t="s">
        <v>49780</v>
      </c>
      <c r="D13661" t="str">
        <f t="shared" si="213"/>
        <v>FPGSM15966 Christopher Joseph Ziemba GRADUATE SCHOOL OF MANAGEMENT PPM Only</v>
      </c>
    </row>
    <row r="13662" spans="1:4">
      <c r="A13662" t="s">
        <v>49781</v>
      </c>
      <c r="B13662" t="s">
        <v>49782</v>
      </c>
      <c r="D13662" t="str">
        <f t="shared" si="213"/>
        <v>FPMFCM5965 Gabriel Briscoe MED Family And Community Med PPM Only</v>
      </c>
    </row>
    <row r="13663" spans="1:4">
      <c r="A13663" t="s">
        <v>49783</v>
      </c>
      <c r="B13663" t="s">
        <v>49784</v>
      </c>
      <c r="D13663" t="str">
        <f t="shared" si="213"/>
        <v>FPGSM15964 Naga Lakshmi Damaraju GRADUATE SCHOOL OF MANAGEMENT PPM Only</v>
      </c>
    </row>
    <row r="13664" spans="1:4">
      <c r="A13664" t="s">
        <v>49785</v>
      </c>
      <c r="B13664" t="s">
        <v>49786</v>
      </c>
      <c r="D13664" t="str">
        <f t="shared" si="213"/>
        <v>FPMINT5963 Robert DeBruin MED Int Med Admin PPM Only</v>
      </c>
    </row>
    <row r="13665" spans="1:4">
      <c r="A13665" t="s">
        <v>49787</v>
      </c>
      <c r="B13665" t="s">
        <v>49788</v>
      </c>
      <c r="D13665" t="str">
        <f t="shared" si="213"/>
        <v>FPMINT5962 Maung Khin MED Int Med Admin PPM Only</v>
      </c>
    </row>
    <row r="13666" spans="1:4">
      <c r="A13666" t="s">
        <v>49789</v>
      </c>
      <c r="B13666" t="s">
        <v>49790</v>
      </c>
      <c r="D13666" t="str">
        <f t="shared" si="213"/>
        <v>FPIMCA5961 Mark Villalon MED INT MED CARDIOLOGY PPM Only</v>
      </c>
    </row>
    <row r="13667" spans="1:4">
      <c r="A13667" t="s">
        <v>49791</v>
      </c>
      <c r="B13667" t="s">
        <v>49792</v>
      </c>
      <c r="D13667" t="str">
        <f t="shared" si="213"/>
        <v>FPMNEU5960 Reena Nanjireddy MED Neurology PPM Only</v>
      </c>
    </row>
    <row r="13668" spans="1:4">
      <c r="A13668" t="s">
        <v>49793</v>
      </c>
      <c r="B13668" t="s">
        <v>49794</v>
      </c>
      <c r="D13668" t="str">
        <f t="shared" si="213"/>
        <v>FPLMUS5959 Russ Zokaites MUSIC PPM Only</v>
      </c>
    </row>
    <row r="13669" spans="1:4">
      <c r="A13669" t="s">
        <v>49795</v>
      </c>
      <c r="B13669" t="s">
        <v>49796</v>
      </c>
      <c r="D13669" t="str">
        <f t="shared" si="213"/>
        <v>FPMERM5958 David Burkholder MED Emergency Medicine PPM Only</v>
      </c>
    </row>
    <row r="13670" spans="1:4">
      <c r="A13670" t="s">
        <v>49797</v>
      </c>
      <c r="B13670" t="s">
        <v>49798</v>
      </c>
      <c r="D13670" t="str">
        <f t="shared" si="213"/>
        <v>FPMINT5957 Charanjit Bains MED Int Med Admin PPM Only</v>
      </c>
    </row>
    <row r="13671" spans="1:4">
      <c r="A13671" t="s">
        <v>49799</v>
      </c>
      <c r="B13671" t="s">
        <v>49800</v>
      </c>
      <c r="D13671" t="str">
        <f t="shared" si="213"/>
        <v>FPMINT5956 Michael Kwong MED Int Med Admin PPM Only</v>
      </c>
    </row>
    <row r="13672" spans="1:4">
      <c r="A13672" t="s">
        <v>49801</v>
      </c>
      <c r="B13672" t="s">
        <v>49802</v>
      </c>
      <c r="D13672" t="str">
        <f t="shared" si="213"/>
        <v>FPLEAL5955 Ching Hsuan Chen EAST ASIAN LANG And CULTURES PPM Only</v>
      </c>
    </row>
    <row r="13673" spans="1:4">
      <c r="A13673" t="s">
        <v>49803</v>
      </c>
      <c r="B13673" t="s">
        <v>49804</v>
      </c>
      <c r="D13673" t="str">
        <f t="shared" si="213"/>
        <v>FPAHCE5954 Gitanjali Khandagle HUMAN ECOLOGY PPM Only</v>
      </c>
    </row>
    <row r="13674" spans="1:4">
      <c r="A13674" t="s">
        <v>49805</v>
      </c>
      <c r="B13674" t="s">
        <v>49806</v>
      </c>
      <c r="D13674" t="str">
        <f t="shared" si="213"/>
        <v>FPMINT5953 Clarisse Glen MED Int Med Admin PPM Only</v>
      </c>
    </row>
    <row r="13675" spans="1:4">
      <c r="A13675" t="s">
        <v>49807</v>
      </c>
      <c r="B13675" t="s">
        <v>49808</v>
      </c>
      <c r="D13675" t="str">
        <f t="shared" si="213"/>
        <v>FPLMUS5952 Cindy Behmer MUSIC PPM Only</v>
      </c>
    </row>
    <row r="13676" spans="1:4">
      <c r="A13676" t="s">
        <v>49809</v>
      </c>
      <c r="B13676" t="s">
        <v>49810</v>
      </c>
      <c r="D13676" t="str">
        <f t="shared" si="213"/>
        <v>FPLCHE5951 Abdelbasset Farahat CHEMISTRY PPM Only</v>
      </c>
    </row>
    <row r="13677" spans="1:4">
      <c r="A13677" t="s">
        <v>49811</v>
      </c>
      <c r="B13677" t="s">
        <v>49812</v>
      </c>
      <c r="D13677" t="str">
        <f t="shared" si="213"/>
        <v>FPMSUR5950 Kate Stadeli MED Surgery PPM Only</v>
      </c>
    </row>
    <row r="13678" spans="1:4">
      <c r="A13678" t="s">
        <v>49813</v>
      </c>
      <c r="B13678" t="s">
        <v>49814</v>
      </c>
      <c r="D13678" t="str">
        <f t="shared" si="213"/>
        <v>FPMURO5949 Thenappan Chandrasekar MED Urologic Surgery PPM Only</v>
      </c>
    </row>
    <row r="13679" spans="1:4">
      <c r="A13679" t="s">
        <v>49815</v>
      </c>
      <c r="B13679" t="s">
        <v>49816</v>
      </c>
      <c r="D13679" t="str">
        <f t="shared" si="213"/>
        <v>FPMERM5948 Blake Siglock MED Emergency Medicine PPM Only</v>
      </c>
    </row>
    <row r="13680" spans="1:4">
      <c r="A13680" t="s">
        <v>49817</v>
      </c>
      <c r="B13680" t="s">
        <v>49818</v>
      </c>
      <c r="D13680" t="str">
        <f t="shared" si="213"/>
        <v>FPMRAD5947 Tracy Yarbrough MED Radiology PPM Only</v>
      </c>
    </row>
    <row r="13681" spans="1:4">
      <c r="A13681" t="s">
        <v>49819</v>
      </c>
      <c r="B13681" t="s">
        <v>49820</v>
      </c>
      <c r="D13681" t="str">
        <f t="shared" si="213"/>
        <v>FPMINT5946 Kristin Anderson MED Int Med Admin PPM Only</v>
      </c>
    </row>
    <row r="13682" spans="1:4">
      <c r="A13682" t="s">
        <v>49821</v>
      </c>
      <c r="B13682" t="s">
        <v>49822</v>
      </c>
      <c r="D13682" t="str">
        <f t="shared" si="213"/>
        <v>FPMERM5945 Philip Buss MED Emergency Medicine PPM Only</v>
      </c>
    </row>
    <row r="13683" spans="1:4">
      <c r="A13683" t="s">
        <v>49823</v>
      </c>
      <c r="B13683" t="s">
        <v>49824</v>
      </c>
      <c r="D13683" t="str">
        <f t="shared" si="213"/>
        <v>FPLAHI5944 Lydia K Greer ART And ART HISTORY PPM Only</v>
      </c>
    </row>
    <row r="13684" spans="1:4">
      <c r="A13684" t="s">
        <v>49825</v>
      </c>
      <c r="B13684" t="s">
        <v>49826</v>
      </c>
      <c r="D13684" t="str">
        <f t="shared" si="213"/>
        <v>FPNURS5943 Ashley King School of Nursing PPM Only</v>
      </c>
    </row>
    <row r="13685" spans="1:4">
      <c r="A13685" t="s">
        <v>49827</v>
      </c>
      <c r="B13685" t="s">
        <v>49828</v>
      </c>
      <c r="D13685" t="str">
        <f t="shared" si="213"/>
        <v>FPMDER5942 Lawrence Chan MED Dermatology PPM Only</v>
      </c>
    </row>
    <row r="13686" spans="1:4">
      <c r="A13686" t="s">
        <v>49829</v>
      </c>
      <c r="B13686" t="s">
        <v>49830</v>
      </c>
      <c r="D13686" t="str">
        <f t="shared" si="213"/>
        <v>FPMSUR5941 Sawyer Smith MED Surgery PPM Only</v>
      </c>
    </row>
    <row r="13687" spans="1:4">
      <c r="A13687" t="s">
        <v>49831</v>
      </c>
      <c r="B13687" t="s">
        <v>49832</v>
      </c>
      <c r="D13687" t="str">
        <f t="shared" si="213"/>
        <v>FPMSUR5940 Robert Kucejko MED Surgery PPM Only</v>
      </c>
    </row>
    <row r="13688" spans="1:4">
      <c r="A13688" t="s">
        <v>49833</v>
      </c>
      <c r="B13688" t="s">
        <v>49834</v>
      </c>
      <c r="D13688" t="str">
        <f t="shared" si="213"/>
        <v>FPMERM5939 Joshua McKamie MED Emergency Medicine PPM Only</v>
      </c>
    </row>
    <row r="13689" spans="1:4">
      <c r="A13689" t="s">
        <v>49835</v>
      </c>
      <c r="B13689" t="s">
        <v>49836</v>
      </c>
      <c r="D13689" t="str">
        <f t="shared" si="213"/>
        <v>FPMOTO5938 Anna Wertz MED Otolaryngology PPM Only</v>
      </c>
    </row>
    <row r="13690" spans="1:4">
      <c r="A13690" t="s">
        <v>49837</v>
      </c>
      <c r="B13690" t="s">
        <v>49838</v>
      </c>
      <c r="D13690" t="str">
        <f t="shared" si="213"/>
        <v>FPMANS5937 James Littlejohn MED Anesth And Pain Medicine PPM Only</v>
      </c>
    </row>
    <row r="13691" spans="1:4">
      <c r="A13691" t="s">
        <v>49839</v>
      </c>
      <c r="B13691" t="s">
        <v>49840</v>
      </c>
      <c r="D13691" t="str">
        <f t="shared" si="213"/>
        <v>FPLAHI5936 Jessica Trefethen Segall ART And ART HISTORY PPM Only</v>
      </c>
    </row>
    <row r="13692" spans="1:4">
      <c r="A13692" t="s">
        <v>49841</v>
      </c>
      <c r="B13692" t="s">
        <v>49842</v>
      </c>
      <c r="D13692" t="str">
        <f t="shared" si="213"/>
        <v>FPNURS5935 Andrew Billings School of Nursing PPM Only</v>
      </c>
    </row>
    <row r="13693" spans="1:4">
      <c r="A13693" t="s">
        <v>49843</v>
      </c>
      <c r="B13693" t="s">
        <v>49844</v>
      </c>
      <c r="D13693" t="str">
        <f t="shared" si="213"/>
        <v>FPNURS5934 Jovana Meno School of Nursing PPM Only</v>
      </c>
    </row>
    <row r="13694" spans="1:4">
      <c r="A13694" t="s">
        <v>49845</v>
      </c>
      <c r="B13694" t="s">
        <v>49846</v>
      </c>
      <c r="D13694" t="str">
        <f t="shared" si="213"/>
        <v>FPNURS5933 Sarah Gardina School of Nursing PPM Only</v>
      </c>
    </row>
    <row r="13695" spans="1:4">
      <c r="A13695" t="s">
        <v>49847</v>
      </c>
      <c r="B13695" t="s">
        <v>49848</v>
      </c>
      <c r="D13695" t="str">
        <f t="shared" si="213"/>
        <v>FPNURS5932 Melissa Song School of Nursing PPM Only</v>
      </c>
    </row>
    <row r="13696" spans="1:4">
      <c r="A13696" t="s">
        <v>49849</v>
      </c>
      <c r="B13696" t="s">
        <v>49850</v>
      </c>
      <c r="D13696" t="str">
        <f t="shared" si="213"/>
        <v>FPNURS5931 Sandra Kamba School of Nursing PPM Only</v>
      </c>
    </row>
    <row r="13697" spans="1:4">
      <c r="A13697" t="s">
        <v>49851</v>
      </c>
      <c r="B13697" t="s">
        <v>49852</v>
      </c>
      <c r="D13697" t="str">
        <f t="shared" si="213"/>
        <v>FPNURS5930 Charmaine Shearer School of Nursing PPM Only</v>
      </c>
    </row>
    <row r="13698" spans="1:4">
      <c r="A13698" t="s">
        <v>49853</v>
      </c>
      <c r="B13698" t="s">
        <v>49854</v>
      </c>
      <c r="D13698" t="str">
        <f t="shared" si="213"/>
        <v>FPNURS5929 Allison Chung School of Nursing PPM Only</v>
      </c>
    </row>
    <row r="13699" spans="1:4">
      <c r="A13699" t="s">
        <v>49855</v>
      </c>
      <c r="B13699" t="s">
        <v>49856</v>
      </c>
      <c r="D13699" t="str">
        <f t="shared" ref="D13699:D13762" si="214">A13699&amp;" "&amp;B13699</f>
        <v>FPNURS5928 Mary Joe Martinez School of Nursing PPM Only</v>
      </c>
    </row>
    <row r="13700" spans="1:4">
      <c r="A13700" t="s">
        <v>49857</v>
      </c>
      <c r="B13700" t="s">
        <v>49858</v>
      </c>
      <c r="D13700" t="str">
        <f t="shared" si="214"/>
        <v>FPNURS5927 Moemi Gossal School of Nursing PPM Only</v>
      </c>
    </row>
    <row r="13701" spans="1:4">
      <c r="A13701" t="s">
        <v>49859</v>
      </c>
      <c r="B13701" t="s">
        <v>49860</v>
      </c>
      <c r="D13701" t="str">
        <f t="shared" si="214"/>
        <v>FPNURS5926 Sumon Johnson School of Nursing PPM Only</v>
      </c>
    </row>
    <row r="13702" spans="1:4">
      <c r="A13702" t="s">
        <v>49861</v>
      </c>
      <c r="B13702" t="s">
        <v>49862</v>
      </c>
      <c r="D13702" t="str">
        <f t="shared" si="214"/>
        <v>FPMPSY5925 Christina Lee MED Psychiatry And Behav Sci PPM Only</v>
      </c>
    </row>
    <row r="13703" spans="1:4">
      <c r="A13703" t="s">
        <v>49863</v>
      </c>
      <c r="B13703" t="s">
        <v>49864</v>
      </c>
      <c r="D13703" t="str">
        <f t="shared" si="214"/>
        <v>FPMINT5924 Alexander Becka MED Int Med Admin PPM Only</v>
      </c>
    </row>
    <row r="13704" spans="1:4">
      <c r="A13704" t="s">
        <v>49865</v>
      </c>
      <c r="B13704" t="s">
        <v>49866</v>
      </c>
      <c r="D13704" t="str">
        <f t="shared" si="214"/>
        <v>FPMSUR5923 Ara Salibian MED Surgery PPM Only</v>
      </c>
    </row>
    <row r="13705" spans="1:4">
      <c r="A13705" t="s">
        <v>49867</v>
      </c>
      <c r="B13705" t="s">
        <v>49868</v>
      </c>
      <c r="D13705" t="str">
        <f t="shared" si="214"/>
        <v>FPMINT5922 Chouhan Balpreet MED Int Med Admin PPM Only</v>
      </c>
    </row>
    <row r="13706" spans="1:4">
      <c r="A13706" t="s">
        <v>49869</v>
      </c>
      <c r="B13706" t="s">
        <v>49870</v>
      </c>
      <c r="D13706" t="str">
        <f t="shared" si="214"/>
        <v>FPECSE5921 Vidhyacharan Bhaskar ENGR COMPUTER SCIENCE PPM Only</v>
      </c>
    </row>
    <row r="13707" spans="1:4">
      <c r="A13707" t="s">
        <v>49871</v>
      </c>
      <c r="B13707" t="s">
        <v>49872</v>
      </c>
      <c r="D13707" t="str">
        <f t="shared" si="214"/>
        <v>FPLEAL5920 Ling Cai EAST ASIAN LANG And CULTURES PPM Only</v>
      </c>
    </row>
    <row r="13708" spans="1:4">
      <c r="A13708" t="s">
        <v>49873</v>
      </c>
      <c r="B13708" t="s">
        <v>49874</v>
      </c>
      <c r="D13708" t="str">
        <f t="shared" si="214"/>
        <v>FPMSUR5919 Timothy Pirolli MED Surgery PPM Only</v>
      </c>
    </row>
    <row r="13709" spans="1:4">
      <c r="A13709" t="s">
        <v>49875</v>
      </c>
      <c r="B13709" t="s">
        <v>49876</v>
      </c>
      <c r="D13709" t="str">
        <f t="shared" si="214"/>
        <v>FPMPMR5918 Melita Moore MED Physical Medicine And Rehab PPM Only</v>
      </c>
    </row>
    <row r="13710" spans="1:4">
      <c r="A13710" t="s">
        <v>49877</v>
      </c>
      <c r="B13710" t="s">
        <v>49878</v>
      </c>
      <c r="D13710" t="str">
        <f t="shared" si="214"/>
        <v>FPMPMR5917 Vikram Agnish MED Physical Medicine And Rehab PPM Only</v>
      </c>
    </row>
    <row r="13711" spans="1:4">
      <c r="A13711" t="s">
        <v>49879</v>
      </c>
      <c r="B13711" t="s">
        <v>49880</v>
      </c>
      <c r="D13711" t="str">
        <f t="shared" si="214"/>
        <v>FPMNSG5916 Myung Hoon Shin MED Neurological Surgery PPM Only</v>
      </c>
    </row>
    <row r="13712" spans="1:4">
      <c r="A13712" t="s">
        <v>49881</v>
      </c>
      <c r="B13712" t="s">
        <v>49882</v>
      </c>
      <c r="D13712" t="str">
        <f t="shared" si="214"/>
        <v>FPMERM5915 Samuel Tate MED Emergency Medicine PPM Only</v>
      </c>
    </row>
    <row r="13713" spans="1:4">
      <c r="A13713" t="s">
        <v>49883</v>
      </c>
      <c r="B13713" t="s">
        <v>49884</v>
      </c>
      <c r="D13713" t="str">
        <f t="shared" si="214"/>
        <v>FPMPED5914 Nathan Stoker MED Pediatrics PPM Only</v>
      </c>
    </row>
    <row r="13714" spans="1:4">
      <c r="A13714" t="s">
        <v>49885</v>
      </c>
      <c r="B13714" t="s">
        <v>49886</v>
      </c>
      <c r="D13714" t="str">
        <f t="shared" si="214"/>
        <v>FPMPED5913 Philip Malouf MED Pediatrics PPM Only</v>
      </c>
    </row>
    <row r="13715" spans="1:4">
      <c r="A13715" t="s">
        <v>49887</v>
      </c>
      <c r="B13715" t="s">
        <v>49888</v>
      </c>
      <c r="D13715" t="str">
        <f t="shared" si="214"/>
        <v>FPMPED5912 Luz Natal Hernandez MED Pediatrics PPM Only</v>
      </c>
    </row>
    <row r="13716" spans="1:4">
      <c r="A13716" t="s">
        <v>49889</v>
      </c>
      <c r="B13716" t="s">
        <v>49890</v>
      </c>
      <c r="D13716" t="str">
        <f t="shared" si="214"/>
        <v>FPMPED5911 James Hall MED Pediatrics PPM Only</v>
      </c>
    </row>
    <row r="13717" spans="1:4">
      <c r="A13717" t="s">
        <v>49891</v>
      </c>
      <c r="B13717" t="s">
        <v>49892</v>
      </c>
      <c r="D13717" t="str">
        <f t="shared" si="214"/>
        <v>FPGSM15910 Muneet Bains GRADUATE SCHOOL OF MANAGEMENT PPM Only</v>
      </c>
    </row>
    <row r="13718" spans="1:4">
      <c r="A13718" t="s">
        <v>49893</v>
      </c>
      <c r="B13718" t="s">
        <v>49894</v>
      </c>
      <c r="D13718" t="str">
        <f t="shared" si="214"/>
        <v>FPMPED5909 Jai Autar MED Pediatrics PPM Only</v>
      </c>
    </row>
    <row r="13719" spans="1:4">
      <c r="A13719" t="s">
        <v>49895</v>
      </c>
      <c r="B13719" t="s">
        <v>49896</v>
      </c>
      <c r="D13719" t="str">
        <f t="shared" si="214"/>
        <v>FPIMRH5908 Gaurav Gulati MED Int Med Rheumatology PPM Only</v>
      </c>
    </row>
    <row r="13720" spans="1:4">
      <c r="A13720" t="s">
        <v>49897</v>
      </c>
      <c r="B13720" t="s">
        <v>49898</v>
      </c>
      <c r="D13720" t="str">
        <f t="shared" si="214"/>
        <v>FPMFCM5907 Taran Silva MED Family And Community Med PPM Only</v>
      </c>
    </row>
    <row r="13721" spans="1:4">
      <c r="A13721" t="s">
        <v>49899</v>
      </c>
      <c r="B13721" t="s">
        <v>49900</v>
      </c>
      <c r="D13721" t="str">
        <f t="shared" si="214"/>
        <v>FPIMHO5906 Shuchi Gulati MED Int Med HEMONC PPM Only</v>
      </c>
    </row>
    <row r="13722" spans="1:4">
      <c r="A13722" t="s">
        <v>49901</v>
      </c>
      <c r="B13722" t="s">
        <v>49902</v>
      </c>
      <c r="D13722" t="str">
        <f t="shared" si="214"/>
        <v>FPMINT5905 Geoffrey DCruz MED Int Med Admin PPM Only</v>
      </c>
    </row>
    <row r="13723" spans="1:4">
      <c r="A13723" t="s">
        <v>49903</v>
      </c>
      <c r="B13723" t="s">
        <v>49904</v>
      </c>
      <c r="D13723" t="str">
        <f t="shared" si="214"/>
        <v>FPMSUR5904 Ravi Sood MED Surgery PPM Only</v>
      </c>
    </row>
    <row r="13724" spans="1:4">
      <c r="A13724" t="s">
        <v>49905</v>
      </c>
      <c r="B13724" t="s">
        <v>49906</v>
      </c>
      <c r="D13724" t="str">
        <f t="shared" si="214"/>
        <v>FPMNEU5903 Nigel Pedersen MED Neurology PPM Only</v>
      </c>
    </row>
    <row r="13725" spans="1:4">
      <c r="A13725" t="s">
        <v>49907</v>
      </c>
      <c r="B13725" t="s">
        <v>49908</v>
      </c>
      <c r="D13725" t="str">
        <f t="shared" si="214"/>
        <v>FPMFCM5902 Whay Yih Cheng MED Family And Community Med PPM Only</v>
      </c>
    </row>
    <row r="13726" spans="1:4">
      <c r="A13726" t="s">
        <v>49909</v>
      </c>
      <c r="B13726" t="s">
        <v>49910</v>
      </c>
      <c r="D13726" t="str">
        <f t="shared" si="214"/>
        <v>FPMINT5901 Amogh Bhat MED Int Med Admin PPM Only</v>
      </c>
    </row>
    <row r="13727" spans="1:4">
      <c r="A13727" t="s">
        <v>49911</v>
      </c>
      <c r="B13727" t="s">
        <v>49912</v>
      </c>
      <c r="D13727" t="str">
        <f t="shared" si="214"/>
        <v>FPMFCM5900 Sara Martin MED Family And Community Med PPM Only</v>
      </c>
    </row>
    <row r="13728" spans="1:4">
      <c r="A13728" t="s">
        <v>49913</v>
      </c>
      <c r="B13728" t="s">
        <v>49914</v>
      </c>
      <c r="D13728" t="str">
        <f t="shared" si="214"/>
        <v>FPMNEU5899 Chen Zhao MED Neurology PPM Only</v>
      </c>
    </row>
    <row r="13729" spans="1:4">
      <c r="A13729" t="s">
        <v>49915</v>
      </c>
      <c r="B13729" t="s">
        <v>49916</v>
      </c>
      <c r="D13729" t="str">
        <f t="shared" si="214"/>
        <v>FPMERM5898 Deborah Dossick MED Emergency Medicine PPM Only</v>
      </c>
    </row>
    <row r="13730" spans="1:4">
      <c r="A13730" t="s">
        <v>49917</v>
      </c>
      <c r="B13730" t="s">
        <v>49918</v>
      </c>
      <c r="D13730" t="str">
        <f t="shared" si="214"/>
        <v>FPNURS5897 Kathleen Carlsen School of Nursing PPM Only</v>
      </c>
    </row>
    <row r="13731" spans="1:4">
      <c r="A13731" t="s">
        <v>49919</v>
      </c>
      <c r="B13731" t="s">
        <v>49920</v>
      </c>
      <c r="D13731" t="str">
        <f t="shared" si="214"/>
        <v>FPMFCM5896 Christina Valerio MED Family And Community Med PPM Only</v>
      </c>
    </row>
    <row r="13732" spans="1:4">
      <c r="A13732" t="s">
        <v>49921</v>
      </c>
      <c r="B13732" t="s">
        <v>49922</v>
      </c>
      <c r="D13732" t="str">
        <f t="shared" si="214"/>
        <v>FPMFCM5895 Alexander Kim MED Family And Community Med PPM Only</v>
      </c>
    </row>
    <row r="13733" spans="1:4">
      <c r="A13733" t="s">
        <v>49923</v>
      </c>
      <c r="B13733" t="s">
        <v>49924</v>
      </c>
      <c r="D13733" t="str">
        <f t="shared" si="214"/>
        <v>FPMPED5894 Sheila Saguinsin MED Pediatrics PPM Only</v>
      </c>
    </row>
    <row r="13734" spans="1:4">
      <c r="A13734" t="s">
        <v>49925</v>
      </c>
      <c r="B13734" t="s">
        <v>49926</v>
      </c>
      <c r="D13734" t="str">
        <f t="shared" si="214"/>
        <v>FPVPMI5893 Andrew Routh VM PATHOLOGY MICRO And IMMUN PPM Only</v>
      </c>
    </row>
    <row r="13735" spans="1:4">
      <c r="A13735" t="s">
        <v>49927</v>
      </c>
      <c r="B13735" t="s">
        <v>49928</v>
      </c>
      <c r="D13735" t="str">
        <f t="shared" si="214"/>
        <v>FPMINT5892 Joseph Gee MED Int Med Admin PPM Only</v>
      </c>
    </row>
    <row r="13736" spans="1:4">
      <c r="A13736" t="s">
        <v>49929</v>
      </c>
      <c r="B13736" t="s">
        <v>49930</v>
      </c>
      <c r="D13736" t="str">
        <f t="shared" si="214"/>
        <v>FPMNSG5891 Dalsung Ryu MED Neurological Surgery PPM Only</v>
      </c>
    </row>
    <row r="13737" spans="1:4">
      <c r="A13737" t="s">
        <v>49931</v>
      </c>
      <c r="B13737" t="s">
        <v>49932</v>
      </c>
      <c r="D13737" t="str">
        <f t="shared" si="214"/>
        <v>FPMFCM5890 Robert Assibey MED Family And Community Med PPM Only</v>
      </c>
    </row>
    <row r="13738" spans="1:4">
      <c r="A13738" t="s">
        <v>49933</v>
      </c>
      <c r="B13738" t="s">
        <v>49934</v>
      </c>
      <c r="D13738" t="str">
        <f t="shared" si="214"/>
        <v>FPMFCM5889 Andrew Cheung MED Family And Community Med PPM Only</v>
      </c>
    </row>
    <row r="13739" spans="1:4">
      <c r="A13739" t="s">
        <v>49935</v>
      </c>
      <c r="B13739" t="s">
        <v>49936</v>
      </c>
      <c r="D13739" t="str">
        <f t="shared" si="214"/>
        <v>FPMINT5888 Gurjeet Duhra MED Int Med Admin PPM Only</v>
      </c>
    </row>
    <row r="13740" spans="1:4">
      <c r="A13740" t="s">
        <v>49937</v>
      </c>
      <c r="B13740" t="s">
        <v>49938</v>
      </c>
      <c r="D13740" t="str">
        <f t="shared" si="214"/>
        <v>FPMPSY5887 Chong Yang MED Psychiatry And Behav Sci PPM Only</v>
      </c>
    </row>
    <row r="13741" spans="1:4">
      <c r="A13741" t="s">
        <v>49939</v>
      </c>
      <c r="B13741" t="s">
        <v>49940</v>
      </c>
      <c r="D13741" t="str">
        <f t="shared" si="214"/>
        <v>FPMFCM5886 Anna Milliren MED Family And Community Med PPM Only</v>
      </c>
    </row>
    <row r="13742" spans="1:4">
      <c r="A13742" t="s">
        <v>49941</v>
      </c>
      <c r="B13742" t="s">
        <v>49942</v>
      </c>
      <c r="D13742" t="str">
        <f t="shared" si="214"/>
        <v>FPIMGI5885 Kuldeep Tagore MED Int Med Gastroenterology PPM Only</v>
      </c>
    </row>
    <row r="13743" spans="1:4">
      <c r="A13743" t="s">
        <v>49943</v>
      </c>
      <c r="B13743" t="s">
        <v>49944</v>
      </c>
      <c r="D13743" t="str">
        <f t="shared" si="214"/>
        <v>FPAETX5884 Kimberly Rosvall ENVIRONMENTAL TOXICOLOGY PPM Only</v>
      </c>
    </row>
    <row r="13744" spans="1:4">
      <c r="A13744" t="s">
        <v>49945</v>
      </c>
      <c r="B13744" t="s">
        <v>49946</v>
      </c>
      <c r="D13744" t="str">
        <f t="shared" si="214"/>
        <v>FPMSUR5883 Erik Noren MED Surgery PPM Only</v>
      </c>
    </row>
    <row r="13745" spans="1:4">
      <c r="A13745" t="s">
        <v>49947</v>
      </c>
      <c r="B13745" t="s">
        <v>49948</v>
      </c>
      <c r="D13745" t="str">
        <f t="shared" si="214"/>
        <v>FPMSUR5882 James Taylor MED Surgery PPM Only</v>
      </c>
    </row>
    <row r="13746" spans="1:4">
      <c r="A13746" t="s">
        <v>49949</v>
      </c>
      <c r="B13746" t="s">
        <v>49950</v>
      </c>
      <c r="D13746" t="str">
        <f t="shared" si="214"/>
        <v>FPIMID5881 Niyati Narsana MED Int Med Infectious Dis PPM Only</v>
      </c>
    </row>
    <row r="13747" spans="1:4">
      <c r="A13747" t="s">
        <v>49951</v>
      </c>
      <c r="B13747" t="s">
        <v>49952</v>
      </c>
      <c r="D13747" t="str">
        <f t="shared" si="214"/>
        <v>FPLLAW5880 Wadie Edward Said SCHOOL OF LAW PPM Only</v>
      </c>
    </row>
    <row r="13748" spans="1:4">
      <c r="A13748" t="s">
        <v>49953</v>
      </c>
      <c r="B13748" t="s">
        <v>49954</v>
      </c>
      <c r="D13748" t="str">
        <f t="shared" si="214"/>
        <v>FPLMIL5879 Walter Wade MILITARY SCIENCE PPM Only</v>
      </c>
    </row>
    <row r="13749" spans="1:4">
      <c r="A13749" t="s">
        <v>49955</v>
      </c>
      <c r="B13749" t="s">
        <v>49956</v>
      </c>
      <c r="D13749" t="str">
        <f t="shared" si="214"/>
        <v>FPMNEU5878 Shubhi Agrawal MED Neurology PPM Only</v>
      </c>
    </row>
    <row r="13750" spans="1:4">
      <c r="A13750" t="s">
        <v>49957</v>
      </c>
      <c r="B13750" t="s">
        <v>49958</v>
      </c>
      <c r="D13750" t="str">
        <f t="shared" si="214"/>
        <v>FPAPLS5877 Fetien Abera PLANT SCIENCES PPM Only</v>
      </c>
    </row>
    <row r="13751" spans="1:4">
      <c r="A13751" t="s">
        <v>49959</v>
      </c>
      <c r="B13751" t="s">
        <v>49960</v>
      </c>
      <c r="D13751" t="str">
        <f t="shared" si="214"/>
        <v>FPBPLB5876 Yann Ru Lou PLANT BIOLOGY PPM Only</v>
      </c>
    </row>
    <row r="13752" spans="1:4">
      <c r="A13752" t="s">
        <v>49961</v>
      </c>
      <c r="B13752" t="s">
        <v>49962</v>
      </c>
      <c r="D13752" t="str">
        <f t="shared" si="214"/>
        <v>FPMINT5875 Thomas Chang MED Int Med Admin PPM Only</v>
      </c>
    </row>
    <row r="13753" spans="1:4">
      <c r="A13753" t="s">
        <v>49963</v>
      </c>
      <c r="B13753" t="s">
        <v>49964</v>
      </c>
      <c r="D13753" t="str">
        <f t="shared" si="214"/>
        <v>FPLMIL5874 Eric Park MILITARY SCIENCE PPM Only</v>
      </c>
    </row>
    <row r="13754" spans="1:4">
      <c r="A13754" t="s">
        <v>49965</v>
      </c>
      <c r="B13754" t="s">
        <v>49966</v>
      </c>
      <c r="D13754" t="str">
        <f t="shared" si="214"/>
        <v>FPMINT5873 Walter Shakespeare MED Int Med Admin PPM Only</v>
      </c>
    </row>
    <row r="13755" spans="1:4">
      <c r="A13755" t="s">
        <v>49967</v>
      </c>
      <c r="B13755" t="s">
        <v>49968</v>
      </c>
      <c r="D13755" t="str">
        <f t="shared" si="214"/>
        <v>FPMINT5872 Tokunboh Olaosebikan MED Int Med Admin PPM Only</v>
      </c>
    </row>
    <row r="13756" spans="1:4">
      <c r="A13756" t="s">
        <v>49969</v>
      </c>
      <c r="B13756" t="s">
        <v>49970</v>
      </c>
      <c r="D13756" t="str">
        <f t="shared" si="214"/>
        <v>FPLLAW5871 Jonathan David Greenberg SCHOOL OF LAW PPM Only</v>
      </c>
    </row>
    <row r="13757" spans="1:4">
      <c r="A13757" t="s">
        <v>49971</v>
      </c>
      <c r="B13757" t="s">
        <v>49972</v>
      </c>
      <c r="D13757" t="str">
        <f t="shared" si="214"/>
        <v>FPVVSR5870 Stephanie Goldschmidt VM SURGRAD SCIENCE PPM Only</v>
      </c>
    </row>
    <row r="13758" spans="1:4">
      <c r="A13758" t="s">
        <v>49973</v>
      </c>
      <c r="B13758" t="s">
        <v>49974</v>
      </c>
      <c r="D13758" t="str">
        <f t="shared" si="214"/>
        <v>FPMPED5869 Leo Benjamine MED Pediatrics PPM Only</v>
      </c>
    </row>
    <row r="13759" spans="1:4">
      <c r="A13759" t="s">
        <v>49975</v>
      </c>
      <c r="B13759" t="s">
        <v>49976</v>
      </c>
      <c r="D13759" t="str">
        <f t="shared" si="214"/>
        <v>FPMINT5868 Steven Cocciardi MED Int Med Admin PPM Only</v>
      </c>
    </row>
    <row r="13760" spans="1:4">
      <c r="A13760" t="s">
        <v>49977</v>
      </c>
      <c r="B13760" t="s">
        <v>49978</v>
      </c>
      <c r="D13760" t="str">
        <f t="shared" si="214"/>
        <v>FPMINT5867 Upendra Kaphle MED Int Med Admin PPM Only</v>
      </c>
    </row>
    <row r="13761" spans="1:4">
      <c r="A13761" t="s">
        <v>49979</v>
      </c>
      <c r="B13761" t="s">
        <v>49980</v>
      </c>
      <c r="D13761" t="str">
        <f t="shared" si="214"/>
        <v>FPMINT5866 Tariq Horani MED Int Med Admin PPM Only</v>
      </c>
    </row>
    <row r="13762" spans="1:4">
      <c r="A13762" t="s">
        <v>49981</v>
      </c>
      <c r="B13762" t="s">
        <v>49982</v>
      </c>
      <c r="D13762" t="str">
        <f t="shared" si="214"/>
        <v>FPMFCM5865 Antoinette Martinez MED Family And Community Med PPM Only</v>
      </c>
    </row>
    <row r="13763" spans="1:4">
      <c r="A13763" t="s">
        <v>49983</v>
      </c>
      <c r="B13763" t="s">
        <v>49984</v>
      </c>
      <c r="D13763" t="str">
        <f t="shared" ref="D13763:D13826" si="215">A13763&amp;" "&amp;B13763</f>
        <v>FPMPED5864 Ambika Chidambaram MED Pediatrics PPM Only</v>
      </c>
    </row>
    <row r="13764" spans="1:4">
      <c r="A13764" t="s">
        <v>49985</v>
      </c>
      <c r="B13764" t="s">
        <v>49986</v>
      </c>
      <c r="D13764" t="str">
        <f t="shared" si="215"/>
        <v>FPLLAW5863 Mary Ziegler SCHOOL OF LAW PPM Only</v>
      </c>
    </row>
    <row r="13765" spans="1:4">
      <c r="A13765" t="s">
        <v>49987</v>
      </c>
      <c r="B13765" t="s">
        <v>49988</v>
      </c>
      <c r="D13765" t="str">
        <f t="shared" si="215"/>
        <v>FPMFCM5862 David Klein MED Family And Community Med PPM Only</v>
      </c>
    </row>
    <row r="13766" spans="1:4">
      <c r="A13766" t="s">
        <v>49989</v>
      </c>
      <c r="B13766" t="s">
        <v>49990</v>
      </c>
      <c r="D13766" t="str">
        <f t="shared" si="215"/>
        <v>FPMFCM5861 Felicia Tang MED Family And Community Med PPM Only</v>
      </c>
    </row>
    <row r="13767" spans="1:4">
      <c r="A13767" t="s">
        <v>49991</v>
      </c>
      <c r="B13767" t="s">
        <v>49992</v>
      </c>
      <c r="D13767" t="str">
        <f t="shared" si="215"/>
        <v>FPMPED5860 Kelly Hearney MED Pediatrics PPM Only</v>
      </c>
    </row>
    <row r="13768" spans="1:4">
      <c r="A13768" t="s">
        <v>49993</v>
      </c>
      <c r="B13768" t="s">
        <v>49994</v>
      </c>
      <c r="D13768" t="str">
        <f t="shared" si="215"/>
        <v>FPMPED5859 Christina Ching MED Pediatrics PPM Only</v>
      </c>
    </row>
    <row r="13769" spans="1:4">
      <c r="A13769" t="s">
        <v>49995</v>
      </c>
      <c r="B13769" t="s">
        <v>49996</v>
      </c>
      <c r="D13769" t="str">
        <f t="shared" si="215"/>
        <v>FPLSOC5858 Kai Wen Yang SOCIOLOGY PPM Only</v>
      </c>
    </row>
    <row r="13770" spans="1:4">
      <c r="A13770" t="s">
        <v>49997</v>
      </c>
      <c r="B13770" t="s">
        <v>49998</v>
      </c>
      <c r="D13770" t="str">
        <f t="shared" si="215"/>
        <v>FPMPED5857 Yi Shiau Leu MED Pediatrics PPM Only</v>
      </c>
    </row>
    <row r="13771" spans="1:4">
      <c r="A13771" t="s">
        <v>49999</v>
      </c>
      <c r="B13771" t="s">
        <v>50000</v>
      </c>
      <c r="D13771" t="str">
        <f t="shared" si="215"/>
        <v>FPMCEL5856 Sailabala Vanguri MED Cell Biology And Human Anat PPM Only</v>
      </c>
    </row>
    <row r="13772" spans="1:4">
      <c r="A13772" t="s">
        <v>50001</v>
      </c>
      <c r="B13772" t="s">
        <v>50002</v>
      </c>
      <c r="D13772" t="str">
        <f t="shared" si="215"/>
        <v>FPMPAT5855 Jiemin Zhou MED Pathology And Lab Medicine PPM Only</v>
      </c>
    </row>
    <row r="13773" spans="1:4">
      <c r="A13773" t="s">
        <v>50003</v>
      </c>
      <c r="B13773" t="s">
        <v>50004</v>
      </c>
      <c r="D13773" t="str">
        <f t="shared" si="215"/>
        <v>FPLLAW5854 Marcus Salvato Quintanilla SCHOOL OF LAW PPM Only</v>
      </c>
    </row>
    <row r="13774" spans="1:4">
      <c r="A13774" t="s">
        <v>50005</v>
      </c>
      <c r="B13774" t="s">
        <v>50006</v>
      </c>
      <c r="D13774" t="str">
        <f t="shared" si="215"/>
        <v>FPLLAW5853 Ian Michael Fein SCHOOL OF LAW PPM Only</v>
      </c>
    </row>
    <row r="13775" spans="1:4">
      <c r="A13775" t="s">
        <v>50007</v>
      </c>
      <c r="B13775" t="s">
        <v>50008</v>
      </c>
      <c r="D13775" t="str">
        <f t="shared" si="215"/>
        <v>FPIMNE5852 Natalie Beck MED Int Med Nephrology PPM Only</v>
      </c>
    </row>
    <row r="13776" spans="1:4">
      <c r="A13776" t="s">
        <v>50009</v>
      </c>
      <c r="B13776" t="s">
        <v>50010</v>
      </c>
      <c r="D13776" t="str">
        <f t="shared" si="215"/>
        <v>FPLLAW5851 Curtis Fiorini SCHOOL OF LAW PPM Only</v>
      </c>
    </row>
    <row r="13777" spans="1:4">
      <c r="A13777" t="s">
        <v>50011</v>
      </c>
      <c r="B13777" t="s">
        <v>50012</v>
      </c>
      <c r="D13777" t="str">
        <f t="shared" si="215"/>
        <v>FPMORT5850 Michael Firtha MED Orthopaedic Surgery PPM Only</v>
      </c>
    </row>
    <row r="13778" spans="1:4">
      <c r="A13778" t="s">
        <v>50013</v>
      </c>
      <c r="B13778" t="s">
        <v>50014</v>
      </c>
      <c r="D13778" t="str">
        <f t="shared" si="215"/>
        <v>FPMORT5849 Michael Daly MED Orthopaedic Surgery PPM Only</v>
      </c>
    </row>
    <row r="13779" spans="1:4">
      <c r="A13779" t="s">
        <v>50015</v>
      </c>
      <c r="B13779" t="s">
        <v>50016</v>
      </c>
      <c r="D13779" t="str">
        <f t="shared" si="215"/>
        <v>FPMPED5848 Sara Abu Nasser MED Pediatrics PPM Only</v>
      </c>
    </row>
    <row r="13780" spans="1:4">
      <c r="A13780" t="s">
        <v>50017</v>
      </c>
      <c r="B13780" t="s">
        <v>50018</v>
      </c>
      <c r="D13780" t="str">
        <f t="shared" si="215"/>
        <v>FPMOBG5847 Minajoy Sebastian MED Obstetrics And Gynecology PPM Only</v>
      </c>
    </row>
    <row r="13781" spans="1:4">
      <c r="A13781" t="s">
        <v>50019</v>
      </c>
      <c r="B13781" t="s">
        <v>50020</v>
      </c>
      <c r="D13781" t="str">
        <f t="shared" si="215"/>
        <v>FPBEVE5846 Elizabeth Crone EVOLUTION And ECOLOGY PPM Only</v>
      </c>
    </row>
    <row r="13782" spans="1:4">
      <c r="A13782" t="s">
        <v>50021</v>
      </c>
      <c r="B13782" t="s">
        <v>50022</v>
      </c>
      <c r="D13782" t="str">
        <f t="shared" si="215"/>
        <v>FPMFCM5845 Carmen Butts MED Family And Community Med PPM Only</v>
      </c>
    </row>
    <row r="13783" spans="1:4">
      <c r="A13783" t="s">
        <v>50023</v>
      </c>
      <c r="B13783" t="s">
        <v>50024</v>
      </c>
      <c r="D13783" t="str">
        <f t="shared" si="215"/>
        <v>FPMPSY5844 Rachel Foster MED Psychiatry And Behav Sci PPM Only</v>
      </c>
    </row>
    <row r="13784" spans="1:4">
      <c r="A13784" t="s">
        <v>50025</v>
      </c>
      <c r="B13784" t="s">
        <v>50026</v>
      </c>
      <c r="D13784" t="str">
        <f t="shared" si="215"/>
        <v>FPMOBG5843 Sahar Doctorvaladan MED Obstetrics And Gynecology PPM Only</v>
      </c>
    </row>
    <row r="13785" spans="1:4">
      <c r="A13785" t="s">
        <v>50027</v>
      </c>
      <c r="B13785" t="s">
        <v>50028</v>
      </c>
      <c r="D13785" t="str">
        <f t="shared" si="215"/>
        <v>FPMFCM5842 Rashida Parween MED Family And Community Med PPM Only</v>
      </c>
    </row>
    <row r="13786" spans="1:4">
      <c r="A13786" t="s">
        <v>50029</v>
      </c>
      <c r="B13786" t="s">
        <v>50030</v>
      </c>
      <c r="D13786" t="str">
        <f t="shared" si="215"/>
        <v>FPMPED5841 Tanaporn Wilaisakditipakorn MED Pediatrics PPM Only</v>
      </c>
    </row>
    <row r="13787" spans="1:4">
      <c r="A13787" t="s">
        <v>50031</v>
      </c>
      <c r="B13787" t="s">
        <v>50032</v>
      </c>
      <c r="D13787" t="str">
        <f t="shared" si="215"/>
        <v>FPMFCM5840 Larry Feliciano MED Family And Community Med PPM Only</v>
      </c>
    </row>
    <row r="13788" spans="1:4">
      <c r="A13788" t="s">
        <v>50033</v>
      </c>
      <c r="B13788" t="s">
        <v>50034</v>
      </c>
      <c r="D13788" t="str">
        <f t="shared" si="215"/>
        <v>FPNURS5839 Gail Powell Cope School of Nursing PPM Only</v>
      </c>
    </row>
    <row r="13789" spans="1:4">
      <c r="A13789" t="s">
        <v>50035</v>
      </c>
      <c r="B13789" t="s">
        <v>50036</v>
      </c>
      <c r="D13789" t="str">
        <f t="shared" si="215"/>
        <v>FPMRAD5838 Maryam Shahrzad MED Radiology PPM Only</v>
      </c>
    </row>
    <row r="13790" spans="1:4">
      <c r="A13790" t="s">
        <v>50037</v>
      </c>
      <c r="B13790" t="s">
        <v>50038</v>
      </c>
      <c r="D13790" t="str">
        <f t="shared" si="215"/>
        <v>FPDEDU5837 Yianella Blanco EDUCATION PPM Only</v>
      </c>
    </row>
    <row r="13791" spans="1:4">
      <c r="A13791" t="s">
        <v>50039</v>
      </c>
      <c r="B13791" t="s">
        <v>50040</v>
      </c>
      <c r="D13791" t="str">
        <f t="shared" si="215"/>
        <v>FPLLAW5836 Lizzie Lockwood SCHOOL OF LAW PPM Only</v>
      </c>
    </row>
    <row r="13792" spans="1:4">
      <c r="A13792" t="s">
        <v>50041</v>
      </c>
      <c r="B13792" t="s">
        <v>50042</v>
      </c>
      <c r="D13792" t="str">
        <f t="shared" si="215"/>
        <v>FPMSUR5835 Sophoclis Alexopoulos MED Surgery PPM Only</v>
      </c>
    </row>
    <row r="13793" spans="1:4">
      <c r="A13793" t="s">
        <v>50043</v>
      </c>
      <c r="B13793" t="s">
        <v>50044</v>
      </c>
      <c r="D13793" t="str">
        <f t="shared" si="215"/>
        <v>FPEBME5834 Xianglong Wang BIOMEDICAL ENGINEERING PPM Only</v>
      </c>
    </row>
    <row r="13794" spans="1:4">
      <c r="A13794" t="s">
        <v>50045</v>
      </c>
      <c r="B13794" t="s">
        <v>50046</v>
      </c>
      <c r="D13794" t="str">
        <f t="shared" si="215"/>
        <v>FPLGSW5833 Rohma Khan GENDERSEXUALITY WOMENSSTUDIES PPM Only</v>
      </c>
    </row>
    <row r="13795" spans="1:4">
      <c r="A13795" t="s">
        <v>50047</v>
      </c>
      <c r="B13795" t="s">
        <v>50048</v>
      </c>
      <c r="D13795" t="str">
        <f t="shared" si="215"/>
        <v>FPLMIL5832 Killian Burns MILITARY SCIENCE PPM Only</v>
      </c>
    </row>
    <row r="13796" spans="1:4">
      <c r="A13796" t="s">
        <v>50049</v>
      </c>
      <c r="B13796" t="s">
        <v>50050</v>
      </c>
      <c r="D13796" t="str">
        <f t="shared" si="215"/>
        <v>FPLGSW5831 Christoph Hanssmann GENDERSEXUALITY WOMENSSTUDIES PPM Only</v>
      </c>
    </row>
    <row r="13797" spans="1:4">
      <c r="A13797" t="s">
        <v>50051</v>
      </c>
      <c r="B13797" t="s">
        <v>50052</v>
      </c>
      <c r="D13797" t="str">
        <f t="shared" si="215"/>
        <v>FPLENL5830 Carla Schaefer ENGLISH PPM Only</v>
      </c>
    </row>
    <row r="13798" spans="1:4">
      <c r="A13798" t="s">
        <v>50053</v>
      </c>
      <c r="B13798" t="s">
        <v>50054</v>
      </c>
      <c r="D13798" t="str">
        <f t="shared" si="215"/>
        <v>FPLDES5828 Tanuja Mishra DEPARTMENT OF DESIGN PPM Only</v>
      </c>
    </row>
    <row r="13799" spans="1:4">
      <c r="A13799" t="s">
        <v>50055</v>
      </c>
      <c r="B13799" t="s">
        <v>50056</v>
      </c>
      <c r="D13799" t="str">
        <f t="shared" si="215"/>
        <v>FPMPAT5827 Vihar Patel MED Pathology And Lab Medicine PPM Only</v>
      </c>
    </row>
    <row r="13800" spans="1:4">
      <c r="A13800" t="s">
        <v>50057</v>
      </c>
      <c r="B13800" t="s">
        <v>50058</v>
      </c>
      <c r="D13800" t="str">
        <f t="shared" si="215"/>
        <v>FPMMIC5826 Renato de Lima Santos MED Medical Microbiology And Imm PPM Only</v>
      </c>
    </row>
    <row r="13801" spans="1:4">
      <c r="A13801" t="s">
        <v>50059</v>
      </c>
      <c r="B13801" t="s">
        <v>50060</v>
      </c>
      <c r="D13801" t="str">
        <f t="shared" si="215"/>
        <v>FPMRAD5825 Hatice Kader Karli Oguz MED Radiology PPM Only</v>
      </c>
    </row>
    <row r="13802" spans="1:4">
      <c r="A13802" t="s">
        <v>50061</v>
      </c>
      <c r="B13802" t="s">
        <v>50062</v>
      </c>
      <c r="D13802" t="str">
        <f t="shared" si="215"/>
        <v>FPMANS5824 Rajeev Wadia MED Anesth And Pain Medicine PPM Only</v>
      </c>
    </row>
    <row r="13803" spans="1:4">
      <c r="A13803" t="s">
        <v>50063</v>
      </c>
      <c r="B13803" t="s">
        <v>50064</v>
      </c>
      <c r="D13803" t="str">
        <f t="shared" si="215"/>
        <v>FPMEPM5823 Hong Li MED Public Health Sciences PPM Only</v>
      </c>
    </row>
    <row r="13804" spans="1:4">
      <c r="A13804" t="s">
        <v>50065</v>
      </c>
      <c r="B13804" t="s">
        <v>50066</v>
      </c>
      <c r="D13804" t="str">
        <f t="shared" si="215"/>
        <v>FPLENL5822 Akua Banful ENGLISH PPM Only</v>
      </c>
    </row>
    <row r="13805" spans="1:4">
      <c r="A13805" t="s">
        <v>50067</v>
      </c>
      <c r="B13805" t="s">
        <v>50068</v>
      </c>
      <c r="D13805" t="str">
        <f t="shared" si="215"/>
        <v>FPMFCM5821 Breanna Gawrys MED Family And Community Med PPM Only</v>
      </c>
    </row>
    <row r="13806" spans="1:4">
      <c r="A13806" t="s">
        <v>50069</v>
      </c>
      <c r="B13806" t="s">
        <v>50070</v>
      </c>
      <c r="D13806" t="str">
        <f t="shared" si="215"/>
        <v>FPLECN5820 Emile Marin ECONOMICS PPM Only</v>
      </c>
    </row>
    <row r="13807" spans="1:4">
      <c r="A13807" t="s">
        <v>50071</v>
      </c>
      <c r="B13807" t="s">
        <v>50072</v>
      </c>
      <c r="D13807" t="str">
        <f t="shared" si="215"/>
        <v>FPDEDU5819 Alicia Rusoja EDUCATION PPM Only</v>
      </c>
    </row>
    <row r="13808" spans="1:4">
      <c r="A13808" t="s">
        <v>50073</v>
      </c>
      <c r="B13808" t="s">
        <v>50074</v>
      </c>
      <c r="D13808" t="str">
        <f t="shared" si="215"/>
        <v>FPMPSY5818 Belinda Bandstra MED Psychiatry And Behav Sci PPM Only</v>
      </c>
    </row>
    <row r="13809" spans="1:4">
      <c r="A13809" t="s">
        <v>50075</v>
      </c>
      <c r="B13809" t="s">
        <v>50076</v>
      </c>
      <c r="D13809" t="str">
        <f t="shared" si="215"/>
        <v>FPMFCM5817 Candace Lawson MED Family And Community Med PPM Only</v>
      </c>
    </row>
    <row r="13810" spans="1:4">
      <c r="A13810" t="s">
        <v>50077</v>
      </c>
      <c r="B13810" t="s">
        <v>50078</v>
      </c>
      <c r="D13810" t="str">
        <f t="shared" si="215"/>
        <v>FPMORT5816 Hans Bueff MED Orthopaedic Surgery PPM Only</v>
      </c>
    </row>
    <row r="13811" spans="1:4">
      <c r="A13811" t="s">
        <v>50079</v>
      </c>
      <c r="B13811" t="s">
        <v>50080</v>
      </c>
      <c r="D13811" t="str">
        <f t="shared" si="215"/>
        <v>FPMRAD5815 Sujit Jha MED Radiology PPM Only</v>
      </c>
    </row>
    <row r="13812" spans="1:4">
      <c r="A13812" t="s">
        <v>50081</v>
      </c>
      <c r="B13812" t="s">
        <v>50082</v>
      </c>
      <c r="D13812" t="str">
        <f t="shared" si="215"/>
        <v>FPBEVE5814 Anya Brown EVOLUTION And ECOLOGY PPM Only</v>
      </c>
    </row>
    <row r="13813" spans="1:4">
      <c r="A13813" t="s">
        <v>50083</v>
      </c>
      <c r="B13813" t="s">
        <v>50084</v>
      </c>
      <c r="D13813" t="str">
        <f t="shared" si="215"/>
        <v>FPEMAE5813 Christina Harvey MECHANICAL And AEROSPACE ENGR PPM Only</v>
      </c>
    </row>
    <row r="13814" spans="1:4">
      <c r="A13814" t="s">
        <v>50085</v>
      </c>
      <c r="B13814" t="s">
        <v>50086</v>
      </c>
      <c r="D13814" t="str">
        <f t="shared" si="215"/>
        <v>FPMERM5812 Cosby Arnold MED Emergency Medicine PPM Only</v>
      </c>
    </row>
    <row r="13815" spans="1:4">
      <c r="A13815" t="s">
        <v>50087</v>
      </c>
      <c r="B13815" t="s">
        <v>50088</v>
      </c>
      <c r="D13815" t="str">
        <f t="shared" si="215"/>
        <v>FPLCMN5811 Soojong Kim COMMUNICATION PPM Only</v>
      </c>
    </row>
    <row r="13816" spans="1:4">
      <c r="A13816" t="s">
        <v>50089</v>
      </c>
      <c r="B13816" t="s">
        <v>50090</v>
      </c>
      <c r="D13816" t="str">
        <f t="shared" si="215"/>
        <v>FPMANS5810 Andrew Taniguchi MED Anesth And Pain Medicine PPM Only</v>
      </c>
    </row>
    <row r="13817" spans="1:4">
      <c r="A13817" t="s">
        <v>50091</v>
      </c>
      <c r="B13817" t="s">
        <v>50092</v>
      </c>
      <c r="D13817" t="str">
        <f t="shared" si="215"/>
        <v>FPLPSC5809 ARIEL MOSLEY PSYCHOLOGY PPM Only</v>
      </c>
    </row>
    <row r="13818" spans="1:4">
      <c r="A13818" t="s">
        <v>50093</v>
      </c>
      <c r="B13818" t="s">
        <v>50094</v>
      </c>
      <c r="D13818" t="str">
        <f t="shared" si="215"/>
        <v>FPMANS5808 William Yates MED Anesth And Pain Medicine PPM Only</v>
      </c>
    </row>
    <row r="13819" spans="1:4">
      <c r="A13819" t="s">
        <v>50095</v>
      </c>
      <c r="B13819" t="s">
        <v>50096</v>
      </c>
      <c r="D13819" t="str">
        <f t="shared" si="215"/>
        <v>FPLLAW5807 Daniel Bernstein SCHOOL OF LAW PPM Only</v>
      </c>
    </row>
    <row r="13820" spans="1:4">
      <c r="A13820" t="s">
        <v>50097</v>
      </c>
      <c r="B13820" t="s">
        <v>50098</v>
      </c>
      <c r="D13820" t="str">
        <f t="shared" si="215"/>
        <v>FPECEE5806 Kari Watkins CIVIL And ENVIRONMENTAL ENGR PPM Only</v>
      </c>
    </row>
    <row r="13821" spans="1:4">
      <c r="A13821" t="s">
        <v>50099</v>
      </c>
      <c r="B13821" t="s">
        <v>50100</v>
      </c>
      <c r="D13821" t="str">
        <f t="shared" si="215"/>
        <v>FPIMID5805 Sebastian Winter MED Int Med Infectious Dis PPM Only</v>
      </c>
    </row>
    <row r="13822" spans="1:4">
      <c r="A13822" t="s">
        <v>50101</v>
      </c>
      <c r="B13822" t="s">
        <v>50102</v>
      </c>
      <c r="D13822" t="str">
        <f t="shared" si="215"/>
        <v>FPMSUR5804 Paul Mazur MED Surgery PPM Only</v>
      </c>
    </row>
    <row r="13823" spans="1:4">
      <c r="A13823" t="s">
        <v>50103</v>
      </c>
      <c r="B13823" t="s">
        <v>50104</v>
      </c>
      <c r="D13823" t="str">
        <f t="shared" si="215"/>
        <v>FPMNEU5803 Rochelle Frank MED Neurology PPM Only</v>
      </c>
    </row>
    <row r="13824" spans="1:4">
      <c r="A13824" t="s">
        <v>50105</v>
      </c>
      <c r="B13824" t="s">
        <v>50106</v>
      </c>
      <c r="D13824" t="str">
        <f t="shared" si="215"/>
        <v>FPLSTA5802 Peter Kramlinger STATISTICS PPM Only</v>
      </c>
    </row>
    <row r="13825" spans="1:4">
      <c r="A13825" t="s">
        <v>50107</v>
      </c>
      <c r="B13825" t="s">
        <v>50108</v>
      </c>
      <c r="D13825" t="str">
        <f t="shared" si="215"/>
        <v>FPLMAT5801 Melissa Zhang MATHEMATICS PPM Only</v>
      </c>
    </row>
    <row r="13826" spans="1:4">
      <c r="A13826" t="s">
        <v>50109</v>
      </c>
      <c r="B13826" t="s">
        <v>50110</v>
      </c>
      <c r="D13826" t="str">
        <f t="shared" si="215"/>
        <v>FPMOBG5800 Gerardo Hernandez MED Obstetrics And Gynecology PPM Only</v>
      </c>
    </row>
    <row r="13827" spans="1:4">
      <c r="A13827" t="s">
        <v>50111</v>
      </c>
      <c r="B13827" t="s">
        <v>50112</v>
      </c>
      <c r="D13827" t="str">
        <f t="shared" ref="D13827:D13890" si="216">A13827&amp;" "&amp;B13827</f>
        <v>FPGSM15799 Kevin Mello GRADUATE SCHOOL OF MANAGEMENT PPM Only</v>
      </c>
    </row>
    <row r="13828" spans="1:4">
      <c r="A13828" t="s">
        <v>50113</v>
      </c>
      <c r="B13828" t="s">
        <v>50114</v>
      </c>
      <c r="D13828" t="str">
        <f t="shared" si="216"/>
        <v>FPMINT5798 David Clarke MED Int Med Admin PPM Only</v>
      </c>
    </row>
    <row r="13829" spans="1:4">
      <c r="A13829" t="s">
        <v>50115</v>
      </c>
      <c r="B13829" t="s">
        <v>50116</v>
      </c>
      <c r="D13829" t="str">
        <f t="shared" si="216"/>
        <v>FPMFCM5797 April Leonardo MED Family And Community Med PPM Only</v>
      </c>
    </row>
    <row r="13830" spans="1:4">
      <c r="A13830" t="s">
        <v>50117</v>
      </c>
      <c r="B13830" t="s">
        <v>50118</v>
      </c>
      <c r="D13830" t="str">
        <f t="shared" si="216"/>
        <v>FPEECE5796 Hyoyoung Jeong ELECT And COMP ENGR PPM Only</v>
      </c>
    </row>
    <row r="13831" spans="1:4">
      <c r="A13831" t="s">
        <v>50119</v>
      </c>
      <c r="B13831" t="s">
        <v>50120</v>
      </c>
      <c r="D13831" t="str">
        <f t="shared" si="216"/>
        <v>FPLPSC5795 Emorie Beck PSYCHOLOGY PPM Only</v>
      </c>
    </row>
    <row r="13832" spans="1:4">
      <c r="A13832" t="s">
        <v>50121</v>
      </c>
      <c r="B13832" t="s">
        <v>50122</v>
      </c>
      <c r="D13832" t="str">
        <f t="shared" si="216"/>
        <v>FPAVIT5794 Luis Diaz Garcia VITICULTURE And ENOLOGY PPM Only</v>
      </c>
    </row>
    <row r="13833" spans="1:4">
      <c r="A13833" t="s">
        <v>50123</v>
      </c>
      <c r="B13833" t="s">
        <v>50124</v>
      </c>
      <c r="D13833" t="str">
        <f t="shared" si="216"/>
        <v>FPGSM15793 Kayla Stajkovic GRADUATE SCHOOL OF MANAGEMENT PPM Only</v>
      </c>
    </row>
    <row r="13834" spans="1:4">
      <c r="A13834" t="s">
        <v>50125</v>
      </c>
      <c r="B13834" t="s">
        <v>50126</v>
      </c>
      <c r="D13834" t="str">
        <f t="shared" si="216"/>
        <v>FPMPED5792 Altangerel Manal MED Pediatrics PPM Only</v>
      </c>
    </row>
    <row r="13835" spans="1:4">
      <c r="A13835" t="s">
        <v>50127</v>
      </c>
      <c r="B13835" t="s">
        <v>50128</v>
      </c>
      <c r="D13835" t="str">
        <f t="shared" si="216"/>
        <v>FPGSM15791 Keer Yang GRADUATE SCHOOL OF MANAGEMENT PPM Only</v>
      </c>
    </row>
    <row r="13836" spans="1:4">
      <c r="A13836" t="s">
        <v>50129</v>
      </c>
      <c r="B13836" t="s">
        <v>50130</v>
      </c>
      <c r="D13836" t="str">
        <f t="shared" si="216"/>
        <v>FPMPSY5790 Trisha Wallis MED Psychiatry And Behav Sci PPM Only</v>
      </c>
    </row>
    <row r="13837" spans="1:4">
      <c r="A13837" t="s">
        <v>50131</v>
      </c>
      <c r="B13837" t="s">
        <v>50132</v>
      </c>
      <c r="D13837" t="str">
        <f t="shared" si="216"/>
        <v>FPMPED5789 Lisa Ponce MED Pediatrics PPM Only</v>
      </c>
    </row>
    <row r="13838" spans="1:4">
      <c r="A13838" t="s">
        <v>50133</v>
      </c>
      <c r="B13838" t="s">
        <v>50134</v>
      </c>
      <c r="D13838" t="str">
        <f t="shared" si="216"/>
        <v>FPLMAT5788 Edward Goldsmith MATHEMATICS PPM Only</v>
      </c>
    </row>
    <row r="13839" spans="1:4">
      <c r="A13839" t="s">
        <v>50135</v>
      </c>
      <c r="B13839" t="s">
        <v>50136</v>
      </c>
      <c r="D13839" t="str">
        <f t="shared" si="216"/>
        <v>FPMOTO5787 Brent Feldt MED Otolaryngology PPM Only</v>
      </c>
    </row>
    <row r="13840" spans="1:4">
      <c r="A13840" t="s">
        <v>50137</v>
      </c>
      <c r="B13840" t="s">
        <v>50138</v>
      </c>
      <c r="D13840" t="str">
        <f t="shared" si="216"/>
        <v>FPLMAT5786 Anna Parlak MATHEMATICS PPM Only</v>
      </c>
    </row>
    <row r="13841" spans="1:4">
      <c r="A13841" t="s">
        <v>50139</v>
      </c>
      <c r="B13841" t="s">
        <v>50140</v>
      </c>
      <c r="D13841" t="str">
        <f t="shared" si="216"/>
        <v>FPGSM15785 Beth Bechky GRADUATE SCHOOL OF MANAGEMENT PPM Only</v>
      </c>
    </row>
    <row r="13842" spans="1:4">
      <c r="A13842" t="s">
        <v>50141</v>
      </c>
      <c r="B13842" t="s">
        <v>50142</v>
      </c>
      <c r="D13842" t="str">
        <f t="shared" si="216"/>
        <v>FPIMHP5784 Pushkal Jadaun MED Int Med Hospitalist PPM Only</v>
      </c>
    </row>
    <row r="13843" spans="1:4">
      <c r="A13843" t="s">
        <v>50143</v>
      </c>
      <c r="B13843" t="s">
        <v>50144</v>
      </c>
      <c r="D13843" t="str">
        <f t="shared" si="216"/>
        <v>FPLLAW5783 James Liu SCHOOL OF LAW PPM Only</v>
      </c>
    </row>
    <row r="13844" spans="1:4">
      <c r="A13844" t="s">
        <v>50145</v>
      </c>
      <c r="B13844" t="s">
        <v>50146</v>
      </c>
      <c r="D13844" t="str">
        <f t="shared" si="216"/>
        <v>FPAARE5782 Mayada Baydas AG And RESOURCE ECONOMICS PPM Only</v>
      </c>
    </row>
    <row r="13845" spans="1:4">
      <c r="A13845" t="s">
        <v>50147</v>
      </c>
      <c r="B13845" t="s">
        <v>50148</v>
      </c>
      <c r="D13845" t="str">
        <f t="shared" si="216"/>
        <v>FPLMIL5781 Justin Ottenwalter MILITARY SCIENCE PPM Only</v>
      </c>
    </row>
    <row r="13846" spans="1:4">
      <c r="A13846" t="s">
        <v>50149</v>
      </c>
      <c r="B13846" t="s">
        <v>50150</v>
      </c>
      <c r="D13846" t="str">
        <f t="shared" si="216"/>
        <v>FPLCHE5780 Elizabeth Neumann CHEMISTRY PPM Only</v>
      </c>
    </row>
    <row r="13847" spans="1:4">
      <c r="A13847" t="s">
        <v>50151</v>
      </c>
      <c r="B13847" t="s">
        <v>50152</v>
      </c>
      <c r="D13847" t="str">
        <f t="shared" si="216"/>
        <v>FPLECN5779 Xian Jiang ECONOMICS PPM Only</v>
      </c>
    </row>
    <row r="13848" spans="1:4">
      <c r="A13848" t="s">
        <v>50153</v>
      </c>
      <c r="B13848" t="s">
        <v>50154</v>
      </c>
      <c r="D13848" t="str">
        <f t="shared" si="216"/>
        <v>FPMPED5778 Beverly Young MED Pediatrics PPM Only</v>
      </c>
    </row>
    <row r="13849" spans="1:4">
      <c r="A13849" t="s">
        <v>50155</v>
      </c>
      <c r="B13849" t="s">
        <v>50156</v>
      </c>
      <c r="D13849" t="str">
        <f t="shared" si="216"/>
        <v>FPAHCE5777 Chi Yun Moon HUMAN ECOLOGY PPM Only</v>
      </c>
    </row>
    <row r="13850" spans="1:4">
      <c r="A13850" t="s">
        <v>50157</v>
      </c>
      <c r="B13850" t="s">
        <v>50158</v>
      </c>
      <c r="D13850" t="str">
        <f t="shared" si="216"/>
        <v>FPVPMI5776 Austin Viall VM PATHOLOGY MICRO And IMMUN PPM Only</v>
      </c>
    </row>
    <row r="13851" spans="1:4">
      <c r="A13851" t="s">
        <v>50159</v>
      </c>
      <c r="B13851" t="s">
        <v>50160</v>
      </c>
      <c r="D13851" t="str">
        <f t="shared" si="216"/>
        <v>FPMARO5775 Nathalie Nguyen MED Radiation Oncology PPM Only</v>
      </c>
    </row>
    <row r="13852" spans="1:4">
      <c r="A13852" t="s">
        <v>50161</v>
      </c>
      <c r="B13852" t="s">
        <v>50162</v>
      </c>
      <c r="D13852" t="str">
        <f t="shared" si="216"/>
        <v>FPMOBG5774 James Bedell MED Obstetrics And Gynecology PPM Only</v>
      </c>
    </row>
    <row r="13853" spans="1:4">
      <c r="A13853" t="s">
        <v>50163</v>
      </c>
      <c r="B13853" t="s">
        <v>50164</v>
      </c>
      <c r="D13853" t="str">
        <f t="shared" si="216"/>
        <v>FPLMAT5773 Luze Xu MATHEMATICS PPM Only</v>
      </c>
    </row>
    <row r="13854" spans="1:4">
      <c r="A13854" t="s">
        <v>50165</v>
      </c>
      <c r="B13854" t="s">
        <v>50166</v>
      </c>
      <c r="D13854" t="str">
        <f t="shared" si="216"/>
        <v>FPMPED5772 Madiha Daud MED Pediatrics PPM Only</v>
      </c>
    </row>
    <row r="13855" spans="1:4">
      <c r="A13855" t="s">
        <v>50167</v>
      </c>
      <c r="B13855" t="s">
        <v>50168</v>
      </c>
      <c r="D13855" t="str">
        <f t="shared" si="216"/>
        <v>FPMNSG5771 Kawanaa Carter MED Neurological Surgery PPM Only</v>
      </c>
    </row>
    <row r="13856" spans="1:4">
      <c r="A13856" t="s">
        <v>50169</v>
      </c>
      <c r="B13856" t="s">
        <v>50170</v>
      </c>
      <c r="D13856" t="str">
        <f t="shared" si="216"/>
        <v>FPMOBG5770 Hillary Hendryk MED Obstetrics And Gynecology PPM Only</v>
      </c>
    </row>
    <row r="13857" spans="1:4">
      <c r="A13857" t="s">
        <v>50171</v>
      </c>
      <c r="B13857" t="s">
        <v>50172</v>
      </c>
      <c r="D13857" t="str">
        <f t="shared" si="216"/>
        <v>FPMOBG5769 Sallis Yip MED Obstetrics And Gynecology PPM Only</v>
      </c>
    </row>
    <row r="13858" spans="1:4">
      <c r="A13858" t="s">
        <v>50173</v>
      </c>
      <c r="B13858" t="s">
        <v>50174</v>
      </c>
      <c r="D13858" t="str">
        <f t="shared" si="216"/>
        <v>FPMFCM5768 Daniel Lara MED Family And Community Med PPM Only</v>
      </c>
    </row>
    <row r="13859" spans="1:4">
      <c r="A13859" t="s">
        <v>50175</v>
      </c>
      <c r="B13859" t="s">
        <v>50176</v>
      </c>
      <c r="D13859" t="str">
        <f t="shared" si="216"/>
        <v>FPIMHO5767 Nicholas Mitsiades MED Int Med HEMONC PPM Only</v>
      </c>
    </row>
    <row r="13860" spans="1:4">
      <c r="A13860" t="s">
        <v>50177</v>
      </c>
      <c r="B13860" t="s">
        <v>50178</v>
      </c>
      <c r="D13860" t="str">
        <f t="shared" si="216"/>
        <v>FPMINT5766 Anthony Fu MED Int Med Admin PPM Only</v>
      </c>
    </row>
    <row r="13861" spans="1:4">
      <c r="A13861" t="s">
        <v>50179</v>
      </c>
      <c r="B13861" t="s">
        <v>50180</v>
      </c>
      <c r="D13861" t="str">
        <f t="shared" si="216"/>
        <v>FPGSM15765 Horacio Enriquez GRADUATE SCHOOL OF MANAGEMENT PPM Only</v>
      </c>
    </row>
    <row r="13862" spans="1:4">
      <c r="A13862" t="s">
        <v>50181</v>
      </c>
      <c r="B13862" t="s">
        <v>50182</v>
      </c>
      <c r="D13862" t="str">
        <f t="shared" si="216"/>
        <v>FPMFCM5764 Amy Davis MED Family And Community Med PPM Only</v>
      </c>
    </row>
    <row r="13863" spans="1:4">
      <c r="A13863" t="s">
        <v>50183</v>
      </c>
      <c r="B13863" t="s">
        <v>50184</v>
      </c>
      <c r="D13863" t="str">
        <f t="shared" si="216"/>
        <v>FPMPSY5763 Sanh Nguyen MED Psychiatry And Behav Sci PPM Only</v>
      </c>
    </row>
    <row r="13864" spans="1:4">
      <c r="A13864" t="s">
        <v>50185</v>
      </c>
      <c r="B13864" t="s">
        <v>50186</v>
      </c>
      <c r="D13864" t="str">
        <f t="shared" si="216"/>
        <v>FPMPSY5762 Mina Hah MED Psychiatry And Behav Sci PPM Only</v>
      </c>
    </row>
    <row r="13865" spans="1:4">
      <c r="A13865" t="s">
        <v>50187</v>
      </c>
      <c r="B13865" t="s">
        <v>50188</v>
      </c>
      <c r="D13865" t="str">
        <f t="shared" si="216"/>
        <v>FPLMUS5761 Heidi Moss Erickson MUSIC PPM Only</v>
      </c>
    </row>
    <row r="13866" spans="1:4">
      <c r="A13866" t="s">
        <v>50189</v>
      </c>
      <c r="B13866" t="s">
        <v>50190</v>
      </c>
      <c r="D13866" t="str">
        <f t="shared" si="216"/>
        <v>FPMPED5760 Sheryl Boon MED Pediatrics PPM Only</v>
      </c>
    </row>
    <row r="13867" spans="1:4">
      <c r="A13867" t="s">
        <v>50191</v>
      </c>
      <c r="B13867" t="s">
        <v>50192</v>
      </c>
      <c r="D13867" t="str">
        <f t="shared" si="216"/>
        <v>FPLUWP5759 Angela Morris UNIVERSITY WRITING PROGRAM PPM Only</v>
      </c>
    </row>
    <row r="13868" spans="1:4">
      <c r="A13868" t="s">
        <v>50193</v>
      </c>
      <c r="B13868" t="s">
        <v>50194</v>
      </c>
      <c r="D13868" t="str">
        <f t="shared" si="216"/>
        <v>FPIMEN5758 Jose Lado Abeal MED Int Med Endocrinology PPM Only</v>
      </c>
    </row>
    <row r="13869" spans="1:4">
      <c r="A13869" t="s">
        <v>50195</v>
      </c>
      <c r="B13869" t="s">
        <v>50196</v>
      </c>
      <c r="D13869" t="str">
        <f t="shared" si="216"/>
        <v>FPMRAD5757 Eric Diaz MED Radiology PPM Only</v>
      </c>
    </row>
    <row r="13870" spans="1:4">
      <c r="A13870" t="s">
        <v>50197</v>
      </c>
      <c r="B13870" t="s">
        <v>50198</v>
      </c>
      <c r="D13870" t="str">
        <f t="shared" si="216"/>
        <v>FPMPSY5756 Andrew Bregman MED Psychiatry And Behav Sci PPM Only</v>
      </c>
    </row>
    <row r="13871" spans="1:4">
      <c r="A13871" t="s">
        <v>50199</v>
      </c>
      <c r="B13871" t="s">
        <v>50200</v>
      </c>
      <c r="D13871" t="str">
        <f t="shared" si="216"/>
        <v>FPMNSG5755 Jonghoon Kim MED Neurological Surgery PPM Only</v>
      </c>
    </row>
    <row r="13872" spans="1:4">
      <c r="A13872" t="s">
        <v>50201</v>
      </c>
      <c r="B13872" t="s">
        <v>50202</v>
      </c>
      <c r="D13872" t="str">
        <f t="shared" si="216"/>
        <v>FPVVME5754 Grace VanHoy VM MEDICINE And EPIDEMIOLOGY PPM Only</v>
      </c>
    </row>
    <row r="13873" spans="1:4">
      <c r="A13873" t="s">
        <v>50203</v>
      </c>
      <c r="B13873" t="s">
        <v>50204</v>
      </c>
      <c r="D13873" t="str">
        <f t="shared" si="216"/>
        <v>FPVHFS5753 Fabio de Souza Mendonca CA ANIMAL HLTH And FOOD SAFETY LAB PPM Only</v>
      </c>
    </row>
    <row r="13874" spans="1:4">
      <c r="A13874" t="s">
        <v>50205</v>
      </c>
      <c r="B13874" t="s">
        <v>50206</v>
      </c>
      <c r="D13874" t="str">
        <f t="shared" si="216"/>
        <v>FPMSUR5752 Patrick Berg MED Surgery PPM Only</v>
      </c>
    </row>
    <row r="13875" spans="1:4">
      <c r="A13875" t="s">
        <v>50207</v>
      </c>
      <c r="B13875" t="s">
        <v>50208</v>
      </c>
      <c r="D13875" t="str">
        <f t="shared" si="216"/>
        <v>FPLCLC5751 Jae Yong Suk LIGHTING TECHNOLOGY CENTER PPM Only</v>
      </c>
    </row>
    <row r="13876" spans="1:4">
      <c r="A13876" t="s">
        <v>50209</v>
      </c>
      <c r="B13876" t="s">
        <v>50210</v>
      </c>
      <c r="D13876" t="str">
        <f t="shared" si="216"/>
        <v>FPLDES5751 Jae Yong Suk DEPARTMENT OF DESIGN PPM Only</v>
      </c>
    </row>
    <row r="13877" spans="1:4">
      <c r="A13877" t="s">
        <v>50211</v>
      </c>
      <c r="B13877" t="s">
        <v>50212</v>
      </c>
      <c r="D13877" t="str">
        <f t="shared" si="216"/>
        <v>FPMNSG5750 Christelle Anaclet MED Neurological Surgery PPM Only</v>
      </c>
    </row>
    <row r="13878" spans="1:4">
      <c r="A13878" t="s">
        <v>50213</v>
      </c>
      <c r="B13878" t="s">
        <v>50214</v>
      </c>
      <c r="D13878" t="str">
        <f t="shared" si="216"/>
        <v>FPLUWP5749 Brendan Johnston UNIVERSITY WRITING PROGRAM PPM Only</v>
      </c>
    </row>
    <row r="13879" spans="1:4">
      <c r="A13879" t="s">
        <v>50215</v>
      </c>
      <c r="B13879" t="s">
        <v>50216</v>
      </c>
      <c r="D13879" t="str">
        <f t="shared" si="216"/>
        <v>FPMINT5748 David Yee MED Int Med Admin PPM Only</v>
      </c>
    </row>
    <row r="13880" spans="1:4">
      <c r="A13880" t="s">
        <v>50217</v>
      </c>
      <c r="B13880" t="s">
        <v>50218</v>
      </c>
      <c r="D13880" t="str">
        <f t="shared" si="216"/>
        <v>FPMNEU5747 Jonathan Snider MED Neurology PPM Only</v>
      </c>
    </row>
    <row r="13881" spans="1:4">
      <c r="A13881" t="s">
        <v>50219</v>
      </c>
      <c r="B13881" t="s">
        <v>50220</v>
      </c>
      <c r="D13881" t="str">
        <f t="shared" si="216"/>
        <v>FPMPSY5746 Jill Ludin MED Psychiatry And Behav Sci PPM Only</v>
      </c>
    </row>
    <row r="13882" spans="1:4">
      <c r="A13882" t="s">
        <v>50221</v>
      </c>
      <c r="B13882" t="s">
        <v>50222</v>
      </c>
      <c r="D13882" t="str">
        <f t="shared" si="216"/>
        <v>FPMINT5745 Jun Yang MED Int Med Admin PPM Only</v>
      </c>
    </row>
    <row r="13883" spans="1:4">
      <c r="A13883" t="s">
        <v>50223</v>
      </c>
      <c r="B13883" t="s">
        <v>50224</v>
      </c>
      <c r="D13883" t="str">
        <f t="shared" si="216"/>
        <v>FPMPSY5744 James Worledge MED Psychiatry And Behav Sci PPM Only</v>
      </c>
    </row>
    <row r="13884" spans="1:4">
      <c r="A13884" t="s">
        <v>50225</v>
      </c>
      <c r="B13884" t="s">
        <v>50226</v>
      </c>
      <c r="D13884" t="str">
        <f t="shared" si="216"/>
        <v>FPGSM15743 Andrea Haviley GRADUATE SCHOOL OF MANAGEMENT PPM Only</v>
      </c>
    </row>
    <row r="13885" spans="1:4">
      <c r="A13885" t="s">
        <v>50227</v>
      </c>
      <c r="B13885" t="s">
        <v>50228</v>
      </c>
      <c r="D13885" t="str">
        <f t="shared" si="216"/>
        <v>FPMINT5742 Dat Lu MED Int Med Admin PPM Only</v>
      </c>
    </row>
    <row r="13886" spans="1:4">
      <c r="A13886" t="s">
        <v>50229</v>
      </c>
      <c r="B13886" t="s">
        <v>50230</v>
      </c>
      <c r="D13886" t="str">
        <f t="shared" si="216"/>
        <v>FPECEE5741 Somayeh Nassiri CIVIL And ENVIRONMENTAL ENGR PPM Only</v>
      </c>
    </row>
    <row r="13887" spans="1:4">
      <c r="A13887" t="s">
        <v>50231</v>
      </c>
      <c r="B13887" t="s">
        <v>50232</v>
      </c>
      <c r="D13887" t="str">
        <f t="shared" si="216"/>
        <v>FPMINT5740 Eric Johnson MED Int Med Admin PPM Only</v>
      </c>
    </row>
    <row r="13888" spans="1:4">
      <c r="A13888" t="s">
        <v>50233</v>
      </c>
      <c r="B13888" t="s">
        <v>50234</v>
      </c>
      <c r="D13888" t="str">
        <f t="shared" si="216"/>
        <v>FPMINT5739 Dayna Miyashiro MED Int Med Admin PPM Only</v>
      </c>
    </row>
    <row r="13889" spans="1:4">
      <c r="A13889" t="s">
        <v>50235</v>
      </c>
      <c r="B13889" t="s">
        <v>50236</v>
      </c>
      <c r="D13889" t="str">
        <f t="shared" si="216"/>
        <v>FPALAW5738 Line Tau Strand LAND AIR And WATER RESOURCES PPM Only</v>
      </c>
    </row>
    <row r="13890" spans="1:4">
      <c r="A13890" t="s">
        <v>50237</v>
      </c>
      <c r="B13890" t="s">
        <v>50238</v>
      </c>
      <c r="D13890" t="str">
        <f t="shared" si="216"/>
        <v>FPIMCA5737 Matthew Lam MED INT MED CARDIOLOGY PPM Only</v>
      </c>
    </row>
    <row r="13891" spans="1:4">
      <c r="A13891" t="s">
        <v>50239</v>
      </c>
      <c r="B13891" t="s">
        <v>50240</v>
      </c>
      <c r="D13891" t="str">
        <f t="shared" ref="D13891:D13954" si="217">A13891&amp;" "&amp;B13891</f>
        <v>FPMEPM5736 Amanda Midboe MED Public Health Sciences PPM Only</v>
      </c>
    </row>
    <row r="13892" spans="1:4">
      <c r="A13892" t="s">
        <v>50241</v>
      </c>
      <c r="B13892" t="s">
        <v>50242</v>
      </c>
      <c r="D13892" t="str">
        <f t="shared" si="217"/>
        <v>FPLLAW5735 Lydia de la Torre SCHOOL OF LAW PPM Only</v>
      </c>
    </row>
    <row r="13893" spans="1:4">
      <c r="A13893" t="s">
        <v>50243</v>
      </c>
      <c r="B13893" t="s">
        <v>50244</v>
      </c>
      <c r="D13893" t="str">
        <f t="shared" si="217"/>
        <v>FPMORT5734 Sean Campbell MED Orthopaedic Surgery PPM Only</v>
      </c>
    </row>
    <row r="13894" spans="1:4">
      <c r="A13894" t="s">
        <v>50245</v>
      </c>
      <c r="B13894" t="s">
        <v>50246</v>
      </c>
      <c r="D13894" t="str">
        <f t="shared" si="217"/>
        <v>FPGSM15733 Catherine Kendall GRADUATE SCHOOL OF MANAGEMENT PPM Only</v>
      </c>
    </row>
    <row r="13895" spans="1:4">
      <c r="A13895" t="s">
        <v>50247</v>
      </c>
      <c r="B13895" t="s">
        <v>50248</v>
      </c>
      <c r="D13895" t="str">
        <f t="shared" si="217"/>
        <v>FPMPAT5732 Katherine Marie Deem MED Pathology And Lab Medicine PPM Only</v>
      </c>
    </row>
    <row r="13896" spans="1:4">
      <c r="A13896" t="s">
        <v>50249</v>
      </c>
      <c r="B13896" t="s">
        <v>50250</v>
      </c>
      <c r="D13896" t="str">
        <f t="shared" si="217"/>
        <v>FPIMCA5731 Shirin Jimenez MED INT MED CARDIOLOGY PPM Only</v>
      </c>
    </row>
    <row r="13897" spans="1:4">
      <c r="A13897" t="s">
        <v>50251</v>
      </c>
      <c r="B13897" t="s">
        <v>50252</v>
      </c>
      <c r="D13897" t="str">
        <f t="shared" si="217"/>
        <v>FPVVME5730 Allison Gagnon VM MEDICINE And EPIDEMIOLOGY PPM Only</v>
      </c>
    </row>
    <row r="13898" spans="1:4">
      <c r="A13898" t="s">
        <v>50253</v>
      </c>
      <c r="B13898" t="s">
        <v>50254</v>
      </c>
      <c r="D13898" t="str">
        <f t="shared" si="217"/>
        <v>FPMPED5729 Minaleshoa Abye MED Pediatrics PPM Only</v>
      </c>
    </row>
    <row r="13899" spans="1:4">
      <c r="A13899" t="s">
        <v>50255</v>
      </c>
      <c r="B13899" t="s">
        <v>50256</v>
      </c>
      <c r="D13899" t="str">
        <f t="shared" si="217"/>
        <v>FPGSM15728 Edward David Arnheiter GRADUATE SCHOOL OF MANAGEMENT PPM Only</v>
      </c>
    </row>
    <row r="13900" spans="1:4">
      <c r="A13900" t="s">
        <v>50257</v>
      </c>
      <c r="B13900" t="s">
        <v>50258</v>
      </c>
      <c r="D13900" t="str">
        <f t="shared" si="217"/>
        <v>FPMDER5727 Jaehwan Kim MED Dermatology PPM Only</v>
      </c>
    </row>
    <row r="13901" spans="1:4">
      <c r="A13901" t="s">
        <v>50259</v>
      </c>
      <c r="B13901" t="s">
        <v>50260</v>
      </c>
      <c r="D13901" t="str">
        <f t="shared" si="217"/>
        <v>FPIMGM5726 Alejandro C Jimenez MED Int Med Genl Medicine PPM Only</v>
      </c>
    </row>
    <row r="13902" spans="1:4">
      <c r="A13902" t="s">
        <v>50261</v>
      </c>
      <c r="B13902" t="s">
        <v>50262</v>
      </c>
      <c r="D13902" t="str">
        <f t="shared" si="217"/>
        <v>FPMEPM5725 Sonia Jain MED Public Health Sciences PPM Only</v>
      </c>
    </row>
    <row r="13903" spans="1:4">
      <c r="A13903" t="s">
        <v>50263</v>
      </c>
      <c r="B13903" t="s">
        <v>50264</v>
      </c>
      <c r="D13903" t="str">
        <f t="shared" si="217"/>
        <v>FPLCHI5724 Sandra Pacheco CHICANO STUDIES PPM Only</v>
      </c>
    </row>
    <row r="13904" spans="1:4">
      <c r="A13904" t="s">
        <v>50265</v>
      </c>
      <c r="B13904" t="s">
        <v>50266</v>
      </c>
      <c r="D13904" t="str">
        <f t="shared" si="217"/>
        <v>FPTRAN5723 Stefan Mabit INST OF TRANSPORTATION STUDIES PPM Only</v>
      </c>
    </row>
    <row r="13905" spans="1:4">
      <c r="A13905" t="s">
        <v>50267</v>
      </c>
      <c r="B13905" t="s">
        <v>50268</v>
      </c>
      <c r="D13905" t="str">
        <f t="shared" si="217"/>
        <v>FPNURS5722 Sarah Pyle School of Nursing PPM Only</v>
      </c>
    </row>
    <row r="13906" spans="1:4">
      <c r="A13906" t="s">
        <v>50269</v>
      </c>
      <c r="B13906" t="s">
        <v>50270</v>
      </c>
      <c r="D13906" t="str">
        <f t="shared" si="217"/>
        <v>FPNURS5721 Sarah Hendricks School of Nursing PPM Only</v>
      </c>
    </row>
    <row r="13907" spans="1:4">
      <c r="A13907" t="s">
        <v>50271</v>
      </c>
      <c r="B13907" t="s">
        <v>50272</v>
      </c>
      <c r="D13907" t="str">
        <f t="shared" si="217"/>
        <v>FPNURS5720 Mona Marie Bernardo Evans School of Nursing PPM Only</v>
      </c>
    </row>
    <row r="13908" spans="1:4">
      <c r="A13908" t="s">
        <v>50273</v>
      </c>
      <c r="B13908" t="s">
        <v>50274</v>
      </c>
      <c r="D13908" t="str">
        <f t="shared" si="217"/>
        <v>FPMPSY5719 Ligia Berci MED Psychiatry And Behav Sci PPM Only</v>
      </c>
    </row>
    <row r="13909" spans="1:4">
      <c r="A13909" t="s">
        <v>50275</v>
      </c>
      <c r="B13909" t="s">
        <v>50276</v>
      </c>
      <c r="D13909" t="str">
        <f t="shared" si="217"/>
        <v>FPMANS5718 Hannah Bechtold MED Anesth And Pain Medicine PPM Only</v>
      </c>
    </row>
    <row r="13910" spans="1:4">
      <c r="A13910" t="s">
        <v>50277</v>
      </c>
      <c r="B13910" t="s">
        <v>50278</v>
      </c>
      <c r="D13910" t="str">
        <f t="shared" si="217"/>
        <v>FPMANS5717 Joshua Santos MED Anesth And Pain Medicine PPM Only</v>
      </c>
    </row>
    <row r="13911" spans="1:4">
      <c r="A13911" t="s">
        <v>50279</v>
      </c>
      <c r="B13911" t="s">
        <v>50280</v>
      </c>
      <c r="D13911" t="str">
        <f t="shared" si="217"/>
        <v>FPMINT5716 Francis Essien MED Int Med Admin PPM Only</v>
      </c>
    </row>
    <row r="13912" spans="1:4">
      <c r="A13912" t="s">
        <v>50281</v>
      </c>
      <c r="B13912" t="s">
        <v>50282</v>
      </c>
      <c r="D13912" t="str">
        <f t="shared" si="217"/>
        <v>FPMINT5715 David Patella MED Int Med Admin PPM Only</v>
      </c>
    </row>
    <row r="13913" spans="1:4">
      <c r="A13913" t="s">
        <v>50283</v>
      </c>
      <c r="B13913" t="s">
        <v>50284</v>
      </c>
      <c r="D13913" t="str">
        <f t="shared" si="217"/>
        <v>FPLPHY5714 Robert Shelton PHYSICS PPM Only</v>
      </c>
    </row>
    <row r="13914" spans="1:4">
      <c r="A13914" t="s">
        <v>50285</v>
      </c>
      <c r="B13914" t="s">
        <v>50286</v>
      </c>
      <c r="D13914" t="str">
        <f t="shared" si="217"/>
        <v>FPNURS5713 Miles Harris School of Nursing PPM Only</v>
      </c>
    </row>
    <row r="13915" spans="1:4">
      <c r="A13915" t="s">
        <v>50287</v>
      </c>
      <c r="B13915" t="s">
        <v>50288</v>
      </c>
      <c r="D13915" t="str">
        <f t="shared" si="217"/>
        <v>FPBNPB5712 Taiyi Kuo NEURO PHYSIO And BEHAVIOR PPM Only</v>
      </c>
    </row>
    <row r="13916" spans="1:4">
      <c r="A13916" t="s">
        <v>50289</v>
      </c>
      <c r="B13916" t="s">
        <v>50290</v>
      </c>
      <c r="D13916" t="str">
        <f t="shared" si="217"/>
        <v>FPIMHP5711 Dennis Whang MED Int Med Hospitalist PPM Only</v>
      </c>
    </row>
    <row r="13917" spans="1:4">
      <c r="A13917" t="s">
        <v>50291</v>
      </c>
      <c r="B13917" t="s">
        <v>50292</v>
      </c>
      <c r="D13917" t="str">
        <f t="shared" si="217"/>
        <v>FPEECE5710 Junshan Zhang ELECT And COMP ENGR PPM Only</v>
      </c>
    </row>
    <row r="13918" spans="1:4">
      <c r="A13918" t="s">
        <v>50293</v>
      </c>
      <c r="B13918" t="s">
        <v>50294</v>
      </c>
      <c r="D13918" t="str">
        <f t="shared" si="217"/>
        <v>FPGSM15709 Candice Reimers GRADUATE SCHOOL OF MANAGEMENT PPM Only</v>
      </c>
    </row>
    <row r="13919" spans="1:4">
      <c r="A13919" t="s">
        <v>50295</v>
      </c>
      <c r="B13919" t="s">
        <v>50296</v>
      </c>
      <c r="D13919" t="str">
        <f t="shared" si="217"/>
        <v>FPMPAT5708 Xiao Jing Wang MED Pathology And Lab Medicine PPM Only</v>
      </c>
    </row>
    <row r="13920" spans="1:4">
      <c r="A13920" t="s">
        <v>50297</v>
      </c>
      <c r="B13920" t="s">
        <v>50298</v>
      </c>
      <c r="D13920" t="str">
        <f t="shared" si="217"/>
        <v>FPMSUR5707 Peter Than MED Surgery PPM Only</v>
      </c>
    </row>
    <row r="13921" spans="1:4">
      <c r="A13921" t="s">
        <v>50299</v>
      </c>
      <c r="B13921" t="s">
        <v>50300</v>
      </c>
      <c r="D13921" t="str">
        <f t="shared" si="217"/>
        <v>FPLMAT5706 Christopher M Heggerud MATHEMATICS PPM Only</v>
      </c>
    </row>
    <row r="13922" spans="1:4">
      <c r="A13922" t="s">
        <v>50301</v>
      </c>
      <c r="B13922" t="s">
        <v>50302</v>
      </c>
      <c r="D13922" t="str">
        <f t="shared" si="217"/>
        <v>FPMERM5705 Henry Chan MED Emergency Medicine PPM Only</v>
      </c>
    </row>
    <row r="13923" spans="1:4">
      <c r="A13923" t="s">
        <v>50303</v>
      </c>
      <c r="B13923" t="s">
        <v>50304</v>
      </c>
      <c r="D13923" t="str">
        <f t="shared" si="217"/>
        <v>FPMERM5704 Shanthi Aribindi MED Emergency Medicine PPM Only</v>
      </c>
    </row>
    <row r="13924" spans="1:4">
      <c r="A13924" t="s">
        <v>50305</v>
      </c>
      <c r="B13924" t="s">
        <v>50306</v>
      </c>
      <c r="D13924" t="str">
        <f t="shared" si="217"/>
        <v>FPMERM5703 Rachel Baltasar MED Emergency Medicine PPM Only</v>
      </c>
    </row>
    <row r="13925" spans="1:4">
      <c r="A13925" t="s">
        <v>50307</v>
      </c>
      <c r="B13925" t="s">
        <v>50308</v>
      </c>
      <c r="D13925" t="str">
        <f t="shared" si="217"/>
        <v>FPMERM5702 Anitha Ayyalapu MED Emergency Medicine PPM Only</v>
      </c>
    </row>
    <row r="13926" spans="1:4">
      <c r="A13926" t="s">
        <v>50309</v>
      </c>
      <c r="B13926" t="s">
        <v>50310</v>
      </c>
      <c r="D13926" t="str">
        <f t="shared" si="217"/>
        <v>FPLMUS5701 Luis Talamantes MUSIC PPM Only</v>
      </c>
    </row>
    <row r="13927" spans="1:4">
      <c r="A13927" t="s">
        <v>50311</v>
      </c>
      <c r="B13927" t="s">
        <v>50312</v>
      </c>
      <c r="D13927" t="str">
        <f t="shared" si="217"/>
        <v>FPMERM5700 Brendan Thelen MED Emergency Medicine PPM Only</v>
      </c>
    </row>
    <row r="13928" spans="1:4">
      <c r="A13928" t="s">
        <v>50313</v>
      </c>
      <c r="B13928" t="s">
        <v>50314</v>
      </c>
      <c r="D13928" t="str">
        <f t="shared" si="217"/>
        <v>FPMEPM5699 Holly Jimison MED Public Health Sciences PPM Only</v>
      </c>
    </row>
    <row r="13929" spans="1:4">
      <c r="A13929" t="s">
        <v>50315</v>
      </c>
      <c r="B13929" t="s">
        <v>50316</v>
      </c>
      <c r="D13929" t="str">
        <f t="shared" si="217"/>
        <v>FPMEPM5698 Michael Pavel MED Public Health Sciences PPM Only</v>
      </c>
    </row>
    <row r="13930" spans="1:4">
      <c r="A13930" t="s">
        <v>50317</v>
      </c>
      <c r="B13930" t="s">
        <v>50318</v>
      </c>
      <c r="D13930" t="str">
        <f t="shared" si="217"/>
        <v>FPDEDU5697 Lacey Boatman EDUCATION PPM Only</v>
      </c>
    </row>
    <row r="13931" spans="1:4">
      <c r="A13931" t="s">
        <v>50319</v>
      </c>
      <c r="B13931" t="s">
        <v>50320</v>
      </c>
      <c r="D13931" t="str">
        <f t="shared" si="217"/>
        <v>FPDEDU5696 Alicia Herrera EDUCATION PPM Only</v>
      </c>
    </row>
    <row r="13932" spans="1:4">
      <c r="A13932" t="s">
        <v>50321</v>
      </c>
      <c r="B13932" t="s">
        <v>50322</v>
      </c>
      <c r="D13932" t="str">
        <f t="shared" si="217"/>
        <v>FPECHE5695 Glaucia Helena Carvalho do Prado CHEMICAL ENGINEERING PPM Only</v>
      </c>
    </row>
    <row r="13933" spans="1:4">
      <c r="A13933" t="s">
        <v>50323</v>
      </c>
      <c r="B13933" t="s">
        <v>50324</v>
      </c>
      <c r="D13933" t="str">
        <f t="shared" si="217"/>
        <v>FPMORT5694 Amanda Whitaker MED Orthopaedic Surgery PPM Only</v>
      </c>
    </row>
    <row r="13934" spans="1:4">
      <c r="A13934" t="s">
        <v>50325</v>
      </c>
      <c r="B13934" t="s">
        <v>50326</v>
      </c>
      <c r="D13934" t="str">
        <f t="shared" si="217"/>
        <v>FPMSUR5693 Cameron Gaskill MED Surgery PPM Only</v>
      </c>
    </row>
    <row r="13935" spans="1:4">
      <c r="A13935" t="s">
        <v>50327</v>
      </c>
      <c r="B13935" t="s">
        <v>50328</v>
      </c>
      <c r="D13935" t="str">
        <f t="shared" si="217"/>
        <v>FPLMUS5692 Portia Njoku MUSIC PPM Only</v>
      </c>
    </row>
    <row r="13936" spans="1:4">
      <c r="A13936" t="s">
        <v>50329</v>
      </c>
      <c r="B13936" t="s">
        <v>50330</v>
      </c>
      <c r="D13936" t="str">
        <f t="shared" si="217"/>
        <v>FPLMUS5691 Faythe Vollrath MUSIC PPM Only</v>
      </c>
    </row>
    <row r="13937" spans="1:4">
      <c r="A13937" t="s">
        <v>50331</v>
      </c>
      <c r="B13937" t="s">
        <v>50332</v>
      </c>
      <c r="D13937" t="str">
        <f t="shared" si="217"/>
        <v>FPMEPM5690 Kristen Aiemjoy MED Public Health Sciences PPM Only</v>
      </c>
    </row>
    <row r="13938" spans="1:4">
      <c r="A13938" t="s">
        <v>50333</v>
      </c>
      <c r="B13938" t="s">
        <v>50334</v>
      </c>
      <c r="D13938" t="str">
        <f t="shared" si="217"/>
        <v>FPVMDO5689 Mark Stetter VM DEANS OFFICE PPM Only</v>
      </c>
    </row>
    <row r="13939" spans="1:4">
      <c r="A13939" t="s">
        <v>50335</v>
      </c>
      <c r="B13939" t="s">
        <v>50336</v>
      </c>
      <c r="D13939" t="str">
        <f t="shared" si="217"/>
        <v>FPMURO5688 Manolis Alexander Pratsinis MED Urologic Surgery PPM Only</v>
      </c>
    </row>
    <row r="13940" spans="1:4">
      <c r="A13940" t="s">
        <v>50337</v>
      </c>
      <c r="B13940" t="s">
        <v>50338</v>
      </c>
      <c r="D13940" t="str">
        <f t="shared" si="217"/>
        <v>FPMMIC5687 Jogender Tushir Singh MED Medical Microbiology And Imm PPM Only</v>
      </c>
    </row>
    <row r="13941" spans="1:4">
      <c r="A13941" t="s">
        <v>50339</v>
      </c>
      <c r="B13941" t="s">
        <v>50340</v>
      </c>
      <c r="D13941" t="str">
        <f t="shared" si="217"/>
        <v>FPLUWP5686 Ann Michaels UNIVERSITY WRITING PROGRAM PPM Only</v>
      </c>
    </row>
    <row r="13942" spans="1:4">
      <c r="A13942" t="s">
        <v>50341</v>
      </c>
      <c r="B13942" t="s">
        <v>50342</v>
      </c>
      <c r="D13942" t="str">
        <f t="shared" si="217"/>
        <v>FPMPMR5685 Daniel Herman MED Physical Medicine And Rehab PPM Only</v>
      </c>
    </row>
    <row r="13943" spans="1:4">
      <c r="A13943" t="s">
        <v>50343</v>
      </c>
      <c r="B13943" t="s">
        <v>50344</v>
      </c>
      <c r="D13943" t="str">
        <f t="shared" si="217"/>
        <v>FPMPED5684 Samhita Bhargava MED Pediatrics PPM Only</v>
      </c>
    </row>
    <row r="13944" spans="1:4">
      <c r="A13944" t="s">
        <v>50345</v>
      </c>
      <c r="B13944" t="s">
        <v>50346</v>
      </c>
      <c r="D13944" t="str">
        <f t="shared" si="217"/>
        <v>FPMNSG5683 David Brandman MED Neurological Surgery PPM Only</v>
      </c>
    </row>
    <row r="13945" spans="1:4">
      <c r="A13945" t="s">
        <v>50347</v>
      </c>
      <c r="B13945" t="s">
        <v>50348</v>
      </c>
      <c r="D13945" t="str">
        <f t="shared" si="217"/>
        <v>FPVVMB5682 Ilknur Dursun VM MOLECULAR BIO SCIENCES PPM Only</v>
      </c>
    </row>
    <row r="13946" spans="1:4">
      <c r="A13946" t="s">
        <v>50349</v>
      </c>
      <c r="B13946" t="s">
        <v>50350</v>
      </c>
      <c r="D13946" t="str">
        <f t="shared" si="217"/>
        <v>FPDEDU5681 Doron J Markus EDUCATION PPM Only</v>
      </c>
    </row>
    <row r="13947" spans="1:4">
      <c r="A13947" t="s">
        <v>50351</v>
      </c>
      <c r="B13947" t="s">
        <v>50352</v>
      </c>
      <c r="D13947" t="str">
        <f t="shared" si="217"/>
        <v>FPMNSG5680 Sergey Stavisky MED Neurological Surgery PPM Only</v>
      </c>
    </row>
    <row r="13948" spans="1:4">
      <c r="A13948" t="s">
        <v>50353</v>
      </c>
      <c r="B13948" t="s">
        <v>50354</v>
      </c>
      <c r="D13948" t="str">
        <f t="shared" si="217"/>
        <v>FPLMAT5679 Alex Chandler MATHEMATICS PPM Only</v>
      </c>
    </row>
    <row r="13949" spans="1:4">
      <c r="A13949" t="s">
        <v>50355</v>
      </c>
      <c r="B13949" t="s">
        <v>50356</v>
      </c>
      <c r="D13949" t="str">
        <f t="shared" si="217"/>
        <v>FPLUWP5678 Catherine Niu UNIVERSITY WRITING PROGRAM PPM Only</v>
      </c>
    </row>
    <row r="13950" spans="1:4">
      <c r="A13950" t="s">
        <v>50357</v>
      </c>
      <c r="B13950" t="s">
        <v>50358</v>
      </c>
      <c r="D13950" t="str">
        <f t="shared" si="217"/>
        <v>FPLGAR5677 Jekaterina Galmant GERMAN And RUSSIAN PPM Only</v>
      </c>
    </row>
    <row r="13951" spans="1:4">
      <c r="A13951" t="s">
        <v>50359</v>
      </c>
      <c r="B13951" t="s">
        <v>50360</v>
      </c>
      <c r="D13951" t="str">
        <f t="shared" si="217"/>
        <v>FPMMIC5676 Sanchita Bhatnagar MED Medical Microbiology And Imm PPM Only</v>
      </c>
    </row>
    <row r="13952" spans="1:4">
      <c r="A13952" t="s">
        <v>50361</v>
      </c>
      <c r="B13952" t="s">
        <v>50362</v>
      </c>
      <c r="D13952" t="str">
        <f t="shared" si="217"/>
        <v>FPVVME5675 Hugues Beaufrere VM MEDICINE And EPIDEMIOLOGY PPM Only</v>
      </c>
    </row>
    <row r="13953" spans="1:4">
      <c r="A13953" t="s">
        <v>50363</v>
      </c>
      <c r="B13953" t="s">
        <v>50364</v>
      </c>
      <c r="D13953" t="str">
        <f t="shared" si="217"/>
        <v>FPMEPM5674 Jake Pry MED Public Health Sciences PPM Only</v>
      </c>
    </row>
    <row r="13954" spans="1:4">
      <c r="A13954" t="s">
        <v>50365</v>
      </c>
      <c r="B13954" t="s">
        <v>50366</v>
      </c>
      <c r="D13954" t="str">
        <f t="shared" si="217"/>
        <v>FPVVSR5673 Krzysztof Marycz VM SURGRAD SCIENCE PPM Only</v>
      </c>
    </row>
    <row r="13955" spans="1:4">
      <c r="A13955" t="s">
        <v>50367</v>
      </c>
      <c r="B13955" t="s">
        <v>50368</v>
      </c>
      <c r="D13955" t="str">
        <f t="shared" ref="D13955:D14018" si="218">A13955&amp;" "&amp;B13955</f>
        <v>FPMORT5672 Sophia Traven MED Orthopaedic Surgery PPM Only</v>
      </c>
    </row>
    <row r="13956" spans="1:4">
      <c r="A13956" t="s">
        <v>50369</v>
      </c>
      <c r="B13956" t="s">
        <v>50370</v>
      </c>
      <c r="D13956" t="str">
        <f t="shared" si="218"/>
        <v>FPMRAD5671 Mohammad Madani MED Radiology PPM Only</v>
      </c>
    </row>
    <row r="13957" spans="1:4">
      <c r="A13957" t="s">
        <v>50371</v>
      </c>
      <c r="B13957" t="s">
        <v>50372</v>
      </c>
      <c r="D13957" t="str">
        <f t="shared" si="218"/>
        <v>FPLUWP5670 Pamela Chisum UNIVERSITY WRITING PROGRAM PPM Only</v>
      </c>
    </row>
    <row r="13958" spans="1:4">
      <c r="A13958" t="s">
        <v>50373</v>
      </c>
      <c r="B13958" t="s">
        <v>50374</v>
      </c>
      <c r="D13958" t="str">
        <f t="shared" si="218"/>
        <v>FPGSM15669 Guruprasad Pundoor GRADUATE SCHOOL OF MANAGEMENT PPM Only</v>
      </c>
    </row>
    <row r="13959" spans="1:4">
      <c r="A13959" t="s">
        <v>50375</v>
      </c>
      <c r="B13959" t="s">
        <v>50376</v>
      </c>
      <c r="D13959" t="str">
        <f t="shared" si="218"/>
        <v>FPNURS5668 Mondana Zargarnian School of Nursing PPM Only</v>
      </c>
    </row>
    <row r="13960" spans="1:4">
      <c r="A13960" t="s">
        <v>50377</v>
      </c>
      <c r="B13960" t="s">
        <v>50378</v>
      </c>
      <c r="D13960" t="str">
        <f t="shared" si="218"/>
        <v>FPIMHP5667 Ali Arif Nasir MED Int Med Hospitalist PPM Only</v>
      </c>
    </row>
    <row r="13961" spans="1:4">
      <c r="A13961" t="s">
        <v>50379</v>
      </c>
      <c r="B13961" t="s">
        <v>50380</v>
      </c>
      <c r="D13961" t="str">
        <f t="shared" si="218"/>
        <v>FPVPMI5666 Joao Pinto VM PATHOLOGY MICRO And IMMUN PPM Only</v>
      </c>
    </row>
    <row r="13962" spans="1:4">
      <c r="A13962" t="s">
        <v>50381</v>
      </c>
      <c r="B13962" t="s">
        <v>50382</v>
      </c>
      <c r="D13962" t="str">
        <f t="shared" si="218"/>
        <v>FPMANS5665 Viviana Ruiz Barros MED Anesth And Pain Medicine PPM Only</v>
      </c>
    </row>
    <row r="13963" spans="1:4">
      <c r="A13963" t="s">
        <v>50383</v>
      </c>
      <c r="B13963" t="s">
        <v>50384</v>
      </c>
      <c r="D13963" t="str">
        <f t="shared" si="218"/>
        <v>FPNURS5664 Mary Gallagher School of Nursing PPM Only</v>
      </c>
    </row>
    <row r="13964" spans="1:4">
      <c r="A13964" t="s">
        <v>50385</v>
      </c>
      <c r="B13964" t="s">
        <v>50386</v>
      </c>
      <c r="D13964" t="str">
        <f t="shared" si="218"/>
        <v>FPMNEU5663 Christina Kim MED Neurology PPM Only</v>
      </c>
    </row>
    <row r="13965" spans="1:4">
      <c r="A13965" t="s">
        <v>50387</v>
      </c>
      <c r="B13965" t="s">
        <v>50388</v>
      </c>
      <c r="D13965" t="str">
        <f t="shared" si="218"/>
        <v>FPBCNS5663 Christina Kim Center for Neuroscience PPM Only</v>
      </c>
    </row>
    <row r="13966" spans="1:4">
      <c r="A13966" t="s">
        <v>50389</v>
      </c>
      <c r="B13966" t="s">
        <v>50390</v>
      </c>
      <c r="D13966" t="str">
        <f t="shared" si="218"/>
        <v>FPMPSY5662 Alexander Hazel MED Psychiatry And Behav Sci PPM Only</v>
      </c>
    </row>
    <row r="13967" spans="1:4">
      <c r="A13967" t="s">
        <v>50391</v>
      </c>
      <c r="B13967" t="s">
        <v>50392</v>
      </c>
      <c r="D13967" t="str">
        <f t="shared" si="218"/>
        <v>FPMPED5661 William Broeckel MED Pediatrics PPM Only</v>
      </c>
    </row>
    <row r="13968" spans="1:4">
      <c r="A13968" t="s">
        <v>50393</v>
      </c>
      <c r="B13968" t="s">
        <v>50394</v>
      </c>
      <c r="D13968" t="str">
        <f t="shared" si="218"/>
        <v>FPLMAT5660 Alexander Wein MATHEMATICS PPM Only</v>
      </c>
    </row>
    <row r="13969" spans="1:4">
      <c r="A13969" t="s">
        <v>50395</v>
      </c>
      <c r="B13969" t="s">
        <v>50396</v>
      </c>
      <c r="D13969" t="str">
        <f t="shared" si="218"/>
        <v>FPIMGM5659 Asadullah Khan Awan MED Int Med Genl Medicine PPM Only</v>
      </c>
    </row>
    <row r="13970" spans="1:4">
      <c r="A13970" t="s">
        <v>50397</v>
      </c>
      <c r="B13970" t="s">
        <v>50398</v>
      </c>
      <c r="D13970" t="str">
        <f t="shared" si="218"/>
        <v>FPLEPS5658 Eliot Atekwana EARTH And PLANETARY SCIENCES PPM Only</v>
      </c>
    </row>
    <row r="13971" spans="1:4">
      <c r="A13971" t="s">
        <v>50399</v>
      </c>
      <c r="B13971" t="s">
        <v>50400</v>
      </c>
      <c r="D13971" t="str">
        <f t="shared" si="218"/>
        <v>FPMPAT5657 Maryam Asif MED Pathology And Lab Medicine PPM Only</v>
      </c>
    </row>
    <row r="13972" spans="1:4">
      <c r="A13972" t="s">
        <v>50401</v>
      </c>
      <c r="B13972" t="s">
        <v>50402</v>
      </c>
      <c r="D13972" t="str">
        <f t="shared" si="218"/>
        <v>FPECEE5656 Rich Corsi CIVIL And ENVIRONMENTAL ENGR PPM Only</v>
      </c>
    </row>
    <row r="13973" spans="1:4">
      <c r="A13973" t="s">
        <v>50403</v>
      </c>
      <c r="B13973" t="s">
        <v>50404</v>
      </c>
      <c r="D13973" t="str">
        <f t="shared" si="218"/>
        <v>FPMRAD5655 Michael Larson MED Radiology PPM Only</v>
      </c>
    </row>
    <row r="13974" spans="1:4">
      <c r="A13974" t="s">
        <v>50405</v>
      </c>
      <c r="B13974" t="s">
        <v>50406</v>
      </c>
      <c r="D13974" t="str">
        <f t="shared" si="218"/>
        <v>FPMORT5654 Gillian Soles MED Orthopaedic Surgery PPM Only</v>
      </c>
    </row>
    <row r="13975" spans="1:4">
      <c r="A13975" t="s">
        <v>50407</v>
      </c>
      <c r="B13975" t="s">
        <v>50408</v>
      </c>
      <c r="D13975" t="str">
        <f t="shared" si="218"/>
        <v>FPVVME5653 Brian Speer VM MEDICINE And EPIDEMIOLOGY PPM Only</v>
      </c>
    </row>
    <row r="13976" spans="1:4">
      <c r="A13976" t="s">
        <v>50409</v>
      </c>
      <c r="B13976" t="s">
        <v>50410</v>
      </c>
      <c r="D13976" t="str">
        <f t="shared" si="218"/>
        <v>FPMDER5652 Elizabeth Rizza MED Dermatology PPM Only</v>
      </c>
    </row>
    <row r="13977" spans="1:4">
      <c r="A13977" t="s">
        <v>50411</v>
      </c>
      <c r="B13977" t="s">
        <v>50412</v>
      </c>
      <c r="D13977" t="str">
        <f t="shared" si="218"/>
        <v>FPAETX5651 M Elizabeth Marder ENVIRONMENTAL TOXICOLOGY PPM Only</v>
      </c>
    </row>
    <row r="13978" spans="1:4">
      <c r="A13978" t="s">
        <v>50413</v>
      </c>
      <c r="B13978" t="s">
        <v>50414</v>
      </c>
      <c r="D13978" t="str">
        <f t="shared" si="218"/>
        <v>FPLUWP5650 Carolyn Gubala UNIVERSITY WRITING PROGRAM PPM Only</v>
      </c>
    </row>
    <row r="13979" spans="1:4">
      <c r="A13979" t="s">
        <v>50415</v>
      </c>
      <c r="B13979" t="s">
        <v>50416</v>
      </c>
      <c r="D13979" t="str">
        <f t="shared" si="218"/>
        <v>FPLMAT5649 Calum Rickard MATHEMATICS PPM Only</v>
      </c>
    </row>
    <row r="13980" spans="1:4">
      <c r="A13980" t="s">
        <v>50417</v>
      </c>
      <c r="B13980" t="s">
        <v>50418</v>
      </c>
      <c r="D13980" t="str">
        <f t="shared" si="218"/>
        <v>FPIMHP5648 Yahanna Torres MED Int Med Hospitalist PPM Only</v>
      </c>
    </row>
    <row r="13981" spans="1:4">
      <c r="A13981" t="s">
        <v>50419</v>
      </c>
      <c r="B13981" t="s">
        <v>50420</v>
      </c>
      <c r="D13981" t="str">
        <f t="shared" si="218"/>
        <v>FPLMAT5647 Gabriel Islambouli MATHEMATICS PPM Only</v>
      </c>
    </row>
    <row r="13982" spans="1:4">
      <c r="A13982" t="s">
        <v>50421</v>
      </c>
      <c r="B13982" t="s">
        <v>50422</v>
      </c>
      <c r="D13982" t="str">
        <f t="shared" si="218"/>
        <v>FPLEPS5646 Estella Atekwana EARTH And PLANETARY SCIENCES PPM Only</v>
      </c>
    </row>
    <row r="13983" spans="1:4">
      <c r="A13983" t="s">
        <v>50423</v>
      </c>
      <c r="B13983" t="s">
        <v>50424</v>
      </c>
      <c r="D13983" t="str">
        <f t="shared" si="218"/>
        <v>FPIMHP5645 Tania Dhawan MED Int Med Hospitalist PPM Only</v>
      </c>
    </row>
    <row r="13984" spans="1:4">
      <c r="A13984" t="s">
        <v>50425</v>
      </c>
      <c r="B13984" t="s">
        <v>50426</v>
      </c>
      <c r="D13984" t="str">
        <f t="shared" si="218"/>
        <v>FPNURS5644 Michelle Touw School of Nursing PPM Only</v>
      </c>
    </row>
    <row r="13985" spans="1:4">
      <c r="A13985" t="s">
        <v>50427</v>
      </c>
      <c r="B13985" t="s">
        <v>50428</v>
      </c>
      <c r="D13985" t="str">
        <f t="shared" si="218"/>
        <v>FPLLAW5643 Jaclyn Nicole Zumaeta SCHOOL OF LAW PPM Only</v>
      </c>
    </row>
    <row r="13986" spans="1:4">
      <c r="A13986" t="s">
        <v>50429</v>
      </c>
      <c r="B13986" t="s">
        <v>50430</v>
      </c>
      <c r="D13986" t="str">
        <f t="shared" si="218"/>
        <v>FPLLAW5642 Christopher Michael Micheli SCHOOL OF LAW PPM Only</v>
      </c>
    </row>
    <row r="13987" spans="1:4">
      <c r="A13987" t="s">
        <v>50431</v>
      </c>
      <c r="B13987" t="s">
        <v>50432</v>
      </c>
      <c r="D13987" t="str">
        <f t="shared" si="218"/>
        <v>FPLLAW5641 Samuel Thomas McAdam SCHOOL OF LAW PPM Only</v>
      </c>
    </row>
    <row r="13988" spans="1:4">
      <c r="A13988" t="s">
        <v>50433</v>
      </c>
      <c r="B13988" t="s">
        <v>50434</v>
      </c>
      <c r="D13988" t="str">
        <f t="shared" si="218"/>
        <v>FPIMHP5640 Sarah L Herrman MED Int Med Hospitalist PPM Only</v>
      </c>
    </row>
    <row r="13989" spans="1:4">
      <c r="A13989" t="s">
        <v>50435</v>
      </c>
      <c r="B13989" t="s">
        <v>50436</v>
      </c>
      <c r="D13989" t="str">
        <f t="shared" si="218"/>
        <v>FPLLAW5639 Haripriya Malavika Mannan SCHOOL OF LAW PPM Only</v>
      </c>
    </row>
    <row r="13990" spans="1:4">
      <c r="A13990" t="s">
        <v>50437</v>
      </c>
      <c r="B13990" t="s">
        <v>50438</v>
      </c>
      <c r="D13990" t="str">
        <f t="shared" si="218"/>
        <v>FPLECN5638 Selva Demiralp ECONOMICS PPM Only</v>
      </c>
    </row>
    <row r="13991" spans="1:4">
      <c r="A13991" t="s">
        <v>50439</v>
      </c>
      <c r="B13991" t="s">
        <v>50440</v>
      </c>
      <c r="D13991" t="str">
        <f t="shared" si="218"/>
        <v>FPMPED5637 Daniel Dodson MED Pediatrics PPM Only</v>
      </c>
    </row>
    <row r="13992" spans="1:4">
      <c r="A13992" t="s">
        <v>50441</v>
      </c>
      <c r="B13992" t="s">
        <v>50442</v>
      </c>
      <c r="D13992" t="str">
        <f t="shared" si="218"/>
        <v>FPMPED5636 Daniel Cortez MED Pediatrics PPM Only</v>
      </c>
    </row>
    <row r="13993" spans="1:4">
      <c r="A13993" t="s">
        <v>50443</v>
      </c>
      <c r="B13993" t="s">
        <v>50444</v>
      </c>
      <c r="D13993" t="str">
        <f t="shared" si="218"/>
        <v>FPMPED5635 Christina Sollinger MED Pediatrics PPM Only</v>
      </c>
    </row>
    <row r="13994" spans="1:4">
      <c r="A13994" t="s">
        <v>50445</v>
      </c>
      <c r="B13994" t="s">
        <v>50446</v>
      </c>
      <c r="D13994" t="str">
        <f t="shared" si="218"/>
        <v>FPMOBG5634 Zeynep Uzumcu MED Obstetrics And Gynecology PPM Only</v>
      </c>
    </row>
    <row r="13995" spans="1:4">
      <c r="A13995" t="s">
        <v>50447</v>
      </c>
      <c r="B13995" t="s">
        <v>50448</v>
      </c>
      <c r="D13995" t="str">
        <f t="shared" si="218"/>
        <v>FPMFCM5634 Zeynep Uzumcu MED Family And Community Med PPM Only</v>
      </c>
    </row>
    <row r="13996" spans="1:4">
      <c r="A13996" t="s">
        <v>50449</v>
      </c>
      <c r="B13996" t="s">
        <v>50450</v>
      </c>
      <c r="D13996" t="str">
        <f t="shared" si="218"/>
        <v>FPMINT5633 Edmond Lee MED Int Med Admin PPM Only</v>
      </c>
    </row>
    <row r="13997" spans="1:4">
      <c r="A13997" t="s">
        <v>50451</v>
      </c>
      <c r="B13997" t="s">
        <v>50452</v>
      </c>
      <c r="D13997" t="str">
        <f t="shared" si="218"/>
        <v>FPLMAT5632 Sameer Iyer MATHEMATICS PPM Only</v>
      </c>
    </row>
    <row r="13998" spans="1:4">
      <c r="A13998" t="s">
        <v>50453</v>
      </c>
      <c r="B13998" t="s">
        <v>50454</v>
      </c>
      <c r="D13998" t="str">
        <f t="shared" si="218"/>
        <v>FPLLAW5631 Jessica Stein Gosney SCHOOL OF LAW PPM Only</v>
      </c>
    </row>
    <row r="13999" spans="1:4">
      <c r="A13999" t="s">
        <v>50455</v>
      </c>
      <c r="B13999" t="s">
        <v>50456</v>
      </c>
      <c r="D13999" t="str">
        <f t="shared" si="218"/>
        <v>FPBNPB5630 Brie Tripp NEURO PHYSIO And BEHAVIOR PPM Only</v>
      </c>
    </row>
    <row r="14000" spans="1:4">
      <c r="A14000" t="s">
        <v>50457</v>
      </c>
      <c r="B14000" t="s">
        <v>50458</v>
      </c>
      <c r="D14000" t="str">
        <f t="shared" si="218"/>
        <v>FPEECE5629 Avesta Sasan ELECT And COMP ENGR PPM Only</v>
      </c>
    </row>
    <row r="14001" spans="1:4">
      <c r="A14001" t="s">
        <v>50459</v>
      </c>
      <c r="B14001" t="s">
        <v>50460</v>
      </c>
      <c r="D14001" t="str">
        <f t="shared" si="218"/>
        <v>FPECSE5628 Hamed Pirsiavash ENGR COMPUTER SCIENCE PPM Only</v>
      </c>
    </row>
    <row r="14002" spans="1:4">
      <c r="A14002" t="s">
        <v>50461</v>
      </c>
      <c r="B14002" t="s">
        <v>50462</v>
      </c>
      <c r="D14002" t="str">
        <f t="shared" si="218"/>
        <v>FPLMUS5627 Erik Peregrine MUSIC PPM Only</v>
      </c>
    </row>
    <row r="14003" spans="1:4">
      <c r="A14003" t="s">
        <v>50463</v>
      </c>
      <c r="B14003" t="s">
        <v>50464</v>
      </c>
      <c r="D14003" t="str">
        <f t="shared" si="218"/>
        <v>FPEMAE5626 Zahra Sadeghizadeh MECHANICAL And AEROSPACE ENGR PPM Only</v>
      </c>
    </row>
    <row r="14004" spans="1:4">
      <c r="A14004" t="s">
        <v>50465</v>
      </c>
      <c r="B14004" t="s">
        <v>50466</v>
      </c>
      <c r="D14004" t="str">
        <f t="shared" si="218"/>
        <v>FPECSE5625 Isaac Kim ENGR COMPUTER SCIENCE PPM Only</v>
      </c>
    </row>
    <row r="14005" spans="1:4">
      <c r="A14005" t="s">
        <v>50467</v>
      </c>
      <c r="B14005" t="s">
        <v>50468</v>
      </c>
      <c r="D14005" t="str">
        <f t="shared" si="218"/>
        <v>FPBNPB5624 Xiaomo Chen NEURO PHYSIO And BEHAVIOR PPM Only</v>
      </c>
    </row>
    <row r="14006" spans="1:4">
      <c r="A14006" t="s">
        <v>50469</v>
      </c>
      <c r="B14006" t="s">
        <v>50470</v>
      </c>
      <c r="D14006" t="str">
        <f t="shared" si="218"/>
        <v>FPBCNS5624 Xiaomo Chen Center for Neuroscience PPM Only</v>
      </c>
    </row>
    <row r="14007" spans="1:4">
      <c r="A14007" t="s">
        <v>50471</v>
      </c>
      <c r="B14007" t="s">
        <v>50472</v>
      </c>
      <c r="D14007" t="str">
        <f t="shared" si="218"/>
        <v>FPLPSC5623 Maxwell Richard Hong PSYCHOLOGY PPM Only</v>
      </c>
    </row>
    <row r="14008" spans="1:4">
      <c r="A14008" t="s">
        <v>50473</v>
      </c>
      <c r="B14008" t="s">
        <v>50474</v>
      </c>
      <c r="D14008" t="str">
        <f t="shared" si="218"/>
        <v>FPLMAT5622 Daping Weng MATHEMATICS PPM Only</v>
      </c>
    </row>
    <row r="14009" spans="1:4">
      <c r="A14009" t="s">
        <v>50475</v>
      </c>
      <c r="B14009" t="s">
        <v>50476</v>
      </c>
      <c r="D14009" t="str">
        <f t="shared" si="218"/>
        <v>FPLDES5621 Meg Quarton DEPARTMENT OF DESIGN PPM Only</v>
      </c>
    </row>
    <row r="14010" spans="1:4">
      <c r="A14010" t="s">
        <v>50477</v>
      </c>
      <c r="B14010" t="s">
        <v>50478</v>
      </c>
      <c r="D14010" t="str">
        <f t="shared" si="218"/>
        <v>FPMRAD5620 Shiyang Wang MED Radiology PPM Only</v>
      </c>
    </row>
    <row r="14011" spans="1:4">
      <c r="A14011" t="s">
        <v>50479</v>
      </c>
      <c r="B14011" t="s">
        <v>50480</v>
      </c>
      <c r="D14011" t="str">
        <f t="shared" si="218"/>
        <v>FPAETX5619 Claudio Sorrentino ENVIRONMENTAL TOXICOLOGY PPM Only</v>
      </c>
    </row>
    <row r="14012" spans="1:4">
      <c r="A14012" t="s">
        <v>50481</v>
      </c>
      <c r="B14012" t="s">
        <v>50482</v>
      </c>
      <c r="D14012" t="str">
        <f t="shared" si="218"/>
        <v>FPLPSC5618 Joseph Armendarez PSYCHOLOGY PPM Only</v>
      </c>
    </row>
    <row r="14013" spans="1:4">
      <c r="A14013" t="s">
        <v>50483</v>
      </c>
      <c r="B14013" t="s">
        <v>50484</v>
      </c>
      <c r="D14013" t="str">
        <f t="shared" si="218"/>
        <v>FPLDES5617 Hyemi Kang DEPARTMENT OF DESIGN PPM Only</v>
      </c>
    </row>
    <row r="14014" spans="1:4">
      <c r="A14014" t="s">
        <v>50485</v>
      </c>
      <c r="B14014" t="s">
        <v>50486</v>
      </c>
      <c r="D14014" t="str">
        <f t="shared" si="218"/>
        <v>FPIMCA5616 Surabhi Atreja MED INT MED CARDIOLOGY PPM Only</v>
      </c>
    </row>
    <row r="14015" spans="1:4">
      <c r="A14015" t="s">
        <v>50487</v>
      </c>
      <c r="B14015" t="s">
        <v>50488</v>
      </c>
      <c r="D14015" t="str">
        <f t="shared" si="218"/>
        <v>FPLLAW5615 Daniel Joe Powell Calabretta SCHOOL OF LAW PPM Only</v>
      </c>
    </row>
    <row r="14016" spans="1:4">
      <c r="A14016" t="s">
        <v>50489</v>
      </c>
      <c r="B14016" t="s">
        <v>50490</v>
      </c>
      <c r="D14016" t="str">
        <f t="shared" si="218"/>
        <v>FPMFCM5614 Kirsten Vitrikas MED Family And Community Med PPM Only</v>
      </c>
    </row>
    <row r="14017" spans="1:4">
      <c r="A14017" t="s">
        <v>50491</v>
      </c>
      <c r="B14017" t="s">
        <v>50492</v>
      </c>
      <c r="D14017" t="str">
        <f t="shared" si="218"/>
        <v>FPLMAT5613 Enrique Alvarado MATHEMATICS PPM Only</v>
      </c>
    </row>
    <row r="14018" spans="1:4">
      <c r="A14018" t="s">
        <v>50493</v>
      </c>
      <c r="B14018" t="s">
        <v>50494</v>
      </c>
      <c r="D14018" t="str">
        <f t="shared" si="218"/>
        <v>FPLMAT5612 Zhanerke Temirgali MATHEMATICS PPM Only</v>
      </c>
    </row>
    <row r="14019" spans="1:4">
      <c r="A14019" t="s">
        <v>50495</v>
      </c>
      <c r="B14019" t="s">
        <v>50496</v>
      </c>
      <c r="D14019" t="str">
        <f t="shared" ref="D14019:D14082" si="219">A14019&amp;" "&amp;B14019</f>
        <v>FPLPHI5611 Alejandro Naranjo Sandoval PHILOSOPHY PPM Only</v>
      </c>
    </row>
    <row r="14020" spans="1:4">
      <c r="A14020" t="s">
        <v>50497</v>
      </c>
      <c r="B14020" t="s">
        <v>50498</v>
      </c>
      <c r="D14020" t="str">
        <f t="shared" si="219"/>
        <v>FPIMKT5610 Sana Shaikh MED INT MED KIDNEY TRANSPLANT PPM Only</v>
      </c>
    </row>
    <row r="14021" spans="1:4">
      <c r="A14021" t="s">
        <v>50499</v>
      </c>
      <c r="B14021" t="s">
        <v>50500</v>
      </c>
      <c r="D14021" t="str">
        <f t="shared" si="219"/>
        <v>FPLSTA5609 Ruoqi Yu STATISTICS PPM Only</v>
      </c>
    </row>
    <row r="14022" spans="1:4">
      <c r="A14022" t="s">
        <v>50501</v>
      </c>
      <c r="B14022" t="s">
        <v>50502</v>
      </c>
      <c r="D14022" t="str">
        <f t="shared" si="219"/>
        <v>FPLLAW5608 Hillary Minami Blout SCHOOL OF LAW PPM Only</v>
      </c>
    </row>
    <row r="14023" spans="1:4">
      <c r="A14023" t="s">
        <v>50503</v>
      </c>
      <c r="B14023" t="s">
        <v>50504</v>
      </c>
      <c r="D14023" t="str">
        <f t="shared" si="219"/>
        <v>FPMPED5607 Steven McElroy MED Pediatrics PPM Only</v>
      </c>
    </row>
    <row r="14024" spans="1:4">
      <c r="A14024" t="s">
        <v>50505</v>
      </c>
      <c r="B14024" t="s">
        <v>50506</v>
      </c>
      <c r="D14024" t="str">
        <f t="shared" si="219"/>
        <v>FPMSUR5606 Jorge Manuel Catrip Torres MED Surgery PPM Only</v>
      </c>
    </row>
    <row r="14025" spans="1:4">
      <c r="A14025" t="s">
        <v>50507</v>
      </c>
      <c r="B14025" t="s">
        <v>50508</v>
      </c>
      <c r="D14025" t="str">
        <f t="shared" si="219"/>
        <v>FPGSM15605 Vanessa Errecarte GRADUATE SCHOOL OF MANAGEMENT PPM Only</v>
      </c>
    </row>
    <row r="14026" spans="1:4">
      <c r="A14026" t="s">
        <v>50509</v>
      </c>
      <c r="B14026" t="s">
        <v>50510</v>
      </c>
      <c r="D14026" t="str">
        <f t="shared" si="219"/>
        <v>FPLPSC5604 Kelly King PSYCHOLOGY PPM Only</v>
      </c>
    </row>
    <row r="14027" spans="1:4">
      <c r="A14027" t="s">
        <v>50511</v>
      </c>
      <c r="B14027" t="s">
        <v>50512</v>
      </c>
      <c r="D14027" t="str">
        <f t="shared" si="219"/>
        <v>FPLPHY5603 Alexandra Thomson PHYSICS PPM Only</v>
      </c>
    </row>
    <row r="14028" spans="1:4">
      <c r="A14028" t="s">
        <v>50513</v>
      </c>
      <c r="B14028" t="s">
        <v>50514</v>
      </c>
      <c r="D14028" t="str">
        <f t="shared" si="219"/>
        <v>FPECSE5602 Jiawei Zhang ENGR COMPUTER SCIENCE PPM Only</v>
      </c>
    </row>
    <row r="14029" spans="1:4">
      <c r="A14029" t="s">
        <v>50515</v>
      </c>
      <c r="B14029" t="s">
        <v>50516</v>
      </c>
      <c r="D14029" t="str">
        <f t="shared" si="219"/>
        <v>FPLSTA5601 Bo Ning STATISTICS PPM Only</v>
      </c>
    </row>
    <row r="14030" spans="1:4">
      <c r="A14030" t="s">
        <v>50517</v>
      </c>
      <c r="B14030" t="s">
        <v>50518</v>
      </c>
      <c r="D14030" t="str">
        <f t="shared" si="219"/>
        <v>FPMPSY5600 Christopher Fischer MED Psychiatry And Behav Sci PPM Only</v>
      </c>
    </row>
    <row r="14031" spans="1:4">
      <c r="A14031" t="s">
        <v>50519</v>
      </c>
      <c r="B14031" t="s">
        <v>50520</v>
      </c>
      <c r="D14031" t="str">
        <f t="shared" si="219"/>
        <v>FPECSE5599 Slobodan Mitrovic ENGR COMPUTER SCIENCE PPM Only</v>
      </c>
    </row>
    <row r="14032" spans="1:4">
      <c r="A14032" t="s">
        <v>50521</v>
      </c>
      <c r="B14032" t="s">
        <v>50522</v>
      </c>
      <c r="D14032" t="str">
        <f t="shared" si="219"/>
        <v>FPLSTA5598 Mina Karzand STATISTICS PPM Only</v>
      </c>
    </row>
    <row r="14033" spans="1:4">
      <c r="A14033" t="s">
        <v>50523</v>
      </c>
      <c r="B14033" t="s">
        <v>50524</v>
      </c>
      <c r="D14033" t="str">
        <f t="shared" si="219"/>
        <v>FPLLAW5597 Lawrence Lin SCHOOL OF LAW PPM Only</v>
      </c>
    </row>
    <row r="14034" spans="1:4">
      <c r="A14034" t="s">
        <v>50525</v>
      </c>
      <c r="B14034" t="s">
        <v>50526</v>
      </c>
      <c r="D14034" t="str">
        <f t="shared" si="219"/>
        <v>FPMOBG5596 Anne Flynn MED Obstetrics And Gynecology PPM Only</v>
      </c>
    </row>
    <row r="14035" spans="1:4">
      <c r="A14035" t="s">
        <v>50527</v>
      </c>
      <c r="B14035" t="s">
        <v>50528</v>
      </c>
      <c r="D14035" t="str">
        <f t="shared" si="219"/>
        <v>FPLMAT5595 Alexander McDonough MATHEMATICS PPM Only</v>
      </c>
    </row>
    <row r="14036" spans="1:4">
      <c r="A14036" t="s">
        <v>50529</v>
      </c>
      <c r="B14036" t="s">
        <v>50530</v>
      </c>
      <c r="D14036" t="str">
        <f t="shared" si="219"/>
        <v>FPALAW5594 Mutez Ali Abdelrahman Ahmed LAND AIR And WATER RESOURCES PPM Only</v>
      </c>
    </row>
    <row r="14037" spans="1:4">
      <c r="A14037" t="s">
        <v>50531</v>
      </c>
      <c r="B14037" t="s">
        <v>50532</v>
      </c>
      <c r="D14037" t="str">
        <f t="shared" si="219"/>
        <v>FPLCHE5593 Cody Pitts CHEMISTRY PPM Only</v>
      </c>
    </row>
    <row r="14038" spans="1:4">
      <c r="A14038" t="s">
        <v>50533</v>
      </c>
      <c r="B14038" t="s">
        <v>50534</v>
      </c>
      <c r="D14038" t="str">
        <f t="shared" si="219"/>
        <v>FPIMKT5592 Aileen Wang MED INT MED KIDNEY TRANSPLANT PPM Only</v>
      </c>
    </row>
    <row r="14039" spans="1:4">
      <c r="A14039" t="s">
        <v>50535</v>
      </c>
      <c r="B14039" t="s">
        <v>50536</v>
      </c>
      <c r="D14039" t="str">
        <f t="shared" si="219"/>
        <v>FPMNEU5591 Sheela Toprani MED Neurology PPM Only</v>
      </c>
    </row>
    <row r="14040" spans="1:4">
      <c r="A14040" t="s">
        <v>50537</v>
      </c>
      <c r="B14040" t="s">
        <v>50538</v>
      </c>
      <c r="D14040" t="str">
        <f t="shared" si="219"/>
        <v>FPGSM15590 David Andrew Breger GRADUATE SCHOOL OF MANAGEMENT PPM Only</v>
      </c>
    </row>
    <row r="14041" spans="1:4">
      <c r="A14041" t="s">
        <v>50539</v>
      </c>
      <c r="B14041" t="s">
        <v>50540</v>
      </c>
      <c r="D14041" t="str">
        <f t="shared" si="219"/>
        <v>FPMNEU5589 Mona Rezaei MED Neurology PPM Only</v>
      </c>
    </row>
    <row r="14042" spans="1:4">
      <c r="A14042" t="s">
        <v>50541</v>
      </c>
      <c r="B14042" t="s">
        <v>50542</v>
      </c>
      <c r="D14042" t="str">
        <f t="shared" si="219"/>
        <v>FPLAAS5588 SHINGIRAI TAODZERA AFRICAN AMERICAN AFRICAN STDS PPM Only</v>
      </c>
    </row>
    <row r="14043" spans="1:4">
      <c r="A14043" t="s">
        <v>50543</v>
      </c>
      <c r="B14043" t="s">
        <v>50544</v>
      </c>
      <c r="D14043" t="str">
        <f t="shared" si="219"/>
        <v>FPMPSY5587 Alberto Lopez MED Psychiatry And Behav Sci PPM Only</v>
      </c>
    </row>
    <row r="14044" spans="1:4">
      <c r="A14044" t="s">
        <v>50545</v>
      </c>
      <c r="B14044" t="s">
        <v>50546</v>
      </c>
      <c r="D14044" t="str">
        <f t="shared" si="219"/>
        <v>FPLGAR5586 Victoria Juharyan GERMAN And RUSSIAN PPM Only</v>
      </c>
    </row>
    <row r="14045" spans="1:4">
      <c r="A14045" t="s">
        <v>50547</v>
      </c>
      <c r="B14045" t="s">
        <v>50548</v>
      </c>
      <c r="D14045" t="str">
        <f t="shared" si="219"/>
        <v>FPMINT5585 Michael Gallagher MED Internal Medicine PPM Only</v>
      </c>
    </row>
    <row r="14046" spans="1:4">
      <c r="A14046" t="s">
        <v>50549</v>
      </c>
      <c r="B14046" t="s">
        <v>50550</v>
      </c>
      <c r="D14046" t="str">
        <f t="shared" si="219"/>
        <v>FPLLAW5584 Suzanne Reuben SCHOOL OF LAW PPM Only</v>
      </c>
    </row>
    <row r="14047" spans="1:4">
      <c r="A14047" t="s">
        <v>50551</v>
      </c>
      <c r="B14047" t="s">
        <v>50552</v>
      </c>
      <c r="D14047" t="str">
        <f t="shared" si="219"/>
        <v>FPMOTO5583 Heather Thompson MED Otolaryngology PPM Only</v>
      </c>
    </row>
    <row r="14048" spans="1:4">
      <c r="A14048" t="s">
        <v>50553</v>
      </c>
      <c r="B14048" t="s">
        <v>50554</v>
      </c>
      <c r="D14048" t="str">
        <f t="shared" si="219"/>
        <v>FPMNEU5582 Marco Gonzalez Contreras MED Neurology PPM Only</v>
      </c>
    </row>
    <row r="14049" spans="1:4">
      <c r="A14049" t="s">
        <v>50555</v>
      </c>
      <c r="B14049" t="s">
        <v>50556</v>
      </c>
      <c r="D14049" t="str">
        <f t="shared" si="219"/>
        <v>FPMFCM5581 Devery Mitchell MED Family And Community Med PPM Only</v>
      </c>
    </row>
    <row r="14050" spans="1:4">
      <c r="A14050" t="s">
        <v>50557</v>
      </c>
      <c r="B14050" t="s">
        <v>50558</v>
      </c>
      <c r="D14050" t="str">
        <f t="shared" si="219"/>
        <v>FPLPOL5580 Juan Tellez POLITICAL SCIENCE PPM Only</v>
      </c>
    </row>
    <row r="14051" spans="1:4">
      <c r="A14051" t="s">
        <v>50559</v>
      </c>
      <c r="B14051" t="s">
        <v>50560</v>
      </c>
      <c r="D14051" t="str">
        <f t="shared" si="219"/>
        <v>FPMINT5579 Asima Quidwai MED Int Med Admin PPM Only</v>
      </c>
    </row>
    <row r="14052" spans="1:4">
      <c r="A14052" t="s">
        <v>50561</v>
      </c>
      <c r="B14052" t="s">
        <v>50562</v>
      </c>
      <c r="D14052" t="str">
        <f t="shared" si="219"/>
        <v>FPNURS5578 Teuta Kadiu School of Nursing PPM Only</v>
      </c>
    </row>
    <row r="14053" spans="1:4">
      <c r="A14053" t="s">
        <v>50563</v>
      </c>
      <c r="B14053" t="s">
        <v>50564</v>
      </c>
      <c r="D14053" t="str">
        <f t="shared" si="219"/>
        <v>FPAFST5577 Andrew Gravelle FOOD SCIENCE And TECHNOLOGY PPM Only</v>
      </c>
    </row>
    <row r="14054" spans="1:4">
      <c r="A14054" t="s">
        <v>50565</v>
      </c>
      <c r="B14054" t="s">
        <v>50566</v>
      </c>
      <c r="D14054" t="str">
        <f t="shared" si="219"/>
        <v>FPMFCM5576 Maria Nicora Bia MED Family And Community Med PPM Only</v>
      </c>
    </row>
    <row r="14055" spans="1:4">
      <c r="A14055" t="s">
        <v>50567</v>
      </c>
      <c r="B14055" t="s">
        <v>50568</v>
      </c>
      <c r="D14055" t="str">
        <f t="shared" si="219"/>
        <v>FPAPLS5575 George Sellu PLANT SCIENCES PPM Only</v>
      </c>
    </row>
    <row r="14056" spans="1:4">
      <c r="A14056" t="s">
        <v>50569</v>
      </c>
      <c r="B14056" t="s">
        <v>50570</v>
      </c>
      <c r="D14056" t="str">
        <f t="shared" si="219"/>
        <v>FPNURS5574 Elenitsa Sebat School of Nursing PPM Only</v>
      </c>
    </row>
    <row r="14057" spans="1:4">
      <c r="A14057" t="s">
        <v>50571</v>
      </c>
      <c r="B14057" t="s">
        <v>50572</v>
      </c>
      <c r="D14057" t="str">
        <f t="shared" si="219"/>
        <v>FPMARO5573 Jason Matney MED Radiation Oncology PPM Only</v>
      </c>
    </row>
    <row r="14058" spans="1:4">
      <c r="A14058" t="s">
        <v>50573</v>
      </c>
      <c r="B14058" t="s">
        <v>50574</v>
      </c>
      <c r="D14058" t="str">
        <f t="shared" si="219"/>
        <v>FPLENL5572 Iris Jamahl Dunkle ENGLISH PPM Only</v>
      </c>
    </row>
    <row r="14059" spans="1:4">
      <c r="A14059" t="s">
        <v>50575</v>
      </c>
      <c r="B14059" t="s">
        <v>50576</v>
      </c>
      <c r="D14059" t="str">
        <f t="shared" si="219"/>
        <v>FPMDER5571 Konstantin Grigoryan MED Dermatology PPM Only</v>
      </c>
    </row>
    <row r="14060" spans="1:4">
      <c r="A14060" t="s">
        <v>50577</v>
      </c>
      <c r="B14060" t="s">
        <v>50578</v>
      </c>
      <c r="D14060" t="str">
        <f t="shared" si="219"/>
        <v>FPMPSY5570 Jagdeep Kaur MED Psychiatry And Behav Sci PPM Only</v>
      </c>
    </row>
    <row r="14061" spans="1:4">
      <c r="A14061" t="s">
        <v>50579</v>
      </c>
      <c r="B14061" t="s">
        <v>50580</v>
      </c>
      <c r="D14061" t="str">
        <f t="shared" si="219"/>
        <v>FPLPOL5569 McCage Griffiths POLITICAL SCIENCE PPM Only</v>
      </c>
    </row>
    <row r="14062" spans="1:4">
      <c r="A14062" t="s">
        <v>50581</v>
      </c>
      <c r="B14062" t="s">
        <v>50582</v>
      </c>
      <c r="D14062" t="str">
        <f t="shared" si="219"/>
        <v>FPMSUR5568 Thomas Heafner MED Surgery PPM Only</v>
      </c>
    </row>
    <row r="14063" spans="1:4">
      <c r="A14063" t="s">
        <v>50583</v>
      </c>
      <c r="B14063" t="s">
        <v>50584</v>
      </c>
      <c r="D14063" t="str">
        <f t="shared" si="219"/>
        <v>FPMANS5567 Austin Flores MED Anesth And Pain Medicine PPM Only</v>
      </c>
    </row>
    <row r="14064" spans="1:4">
      <c r="A14064" t="s">
        <v>50585</v>
      </c>
      <c r="B14064" t="s">
        <v>50586</v>
      </c>
      <c r="D14064" t="str">
        <f t="shared" si="219"/>
        <v>FPMSUR5566 Jason Heard MED Surgery PPM Only</v>
      </c>
    </row>
    <row r="14065" spans="1:4">
      <c r="A14065" t="s">
        <v>50587</v>
      </c>
      <c r="B14065" t="s">
        <v>50588</v>
      </c>
      <c r="D14065" t="str">
        <f t="shared" si="219"/>
        <v>FPMERM5565 David Terca MED Emergency Medicine PPM Only</v>
      </c>
    </row>
    <row r="14066" spans="1:4">
      <c r="A14066" t="s">
        <v>50589</v>
      </c>
      <c r="B14066" t="s">
        <v>50590</v>
      </c>
      <c r="D14066" t="str">
        <f t="shared" si="219"/>
        <v>FPMERM5564 Bilgehan Onogul MED Emergency Medicine PPM Only</v>
      </c>
    </row>
    <row r="14067" spans="1:4">
      <c r="A14067" t="s">
        <v>50591</v>
      </c>
      <c r="B14067" t="s">
        <v>50592</v>
      </c>
      <c r="D14067" t="str">
        <f t="shared" si="219"/>
        <v>FPMEPM5563 James Greene MED Public Health Sciences PPM Only</v>
      </c>
    </row>
    <row r="14068" spans="1:4">
      <c r="A14068" t="s">
        <v>50593</v>
      </c>
      <c r="B14068" t="s">
        <v>50594</v>
      </c>
      <c r="D14068" t="str">
        <f t="shared" si="219"/>
        <v>FPMERM5562 Darilyn Falck MED Emergency Medicine PPM Only</v>
      </c>
    </row>
    <row r="14069" spans="1:4">
      <c r="A14069" t="s">
        <v>50595</v>
      </c>
      <c r="B14069" t="s">
        <v>50596</v>
      </c>
      <c r="D14069" t="str">
        <f t="shared" si="219"/>
        <v>FPMNEU5561 Sophie Teng MED Neurology PPM Only</v>
      </c>
    </row>
    <row r="14070" spans="1:4">
      <c r="A14070" t="s">
        <v>50597</v>
      </c>
      <c r="B14070" t="s">
        <v>50598</v>
      </c>
      <c r="D14070" t="str">
        <f t="shared" si="219"/>
        <v>FPNURS5560 Carrie Garland School of Nursing PPM Only</v>
      </c>
    </row>
    <row r="14071" spans="1:4">
      <c r="A14071" t="s">
        <v>50599</v>
      </c>
      <c r="B14071" t="s">
        <v>50600</v>
      </c>
      <c r="D14071" t="str">
        <f t="shared" si="219"/>
        <v>FPMSUR5559 Lindsey Nazarek MED Surgery PPM Only</v>
      </c>
    </row>
    <row r="14072" spans="1:4">
      <c r="A14072" t="s">
        <v>50601</v>
      </c>
      <c r="B14072" t="s">
        <v>50602</v>
      </c>
      <c r="D14072" t="str">
        <f t="shared" si="219"/>
        <v>FPIMGI5558 Sital Singh MED Int Med Gastroenterology PPM Only</v>
      </c>
    </row>
    <row r="14073" spans="1:4">
      <c r="A14073" t="s">
        <v>50603</v>
      </c>
      <c r="B14073" t="s">
        <v>50604</v>
      </c>
      <c r="D14073" t="str">
        <f t="shared" si="219"/>
        <v>FPIMGI5557 Marmy Shah MED Int Med Gastroenterology PPM Only</v>
      </c>
    </row>
    <row r="14074" spans="1:4">
      <c r="A14074" t="s">
        <v>50605</v>
      </c>
      <c r="B14074" t="s">
        <v>50606</v>
      </c>
      <c r="D14074" t="str">
        <f t="shared" si="219"/>
        <v>FPMHPH5556 Jorge Contreras MED Physiology And Membrane Biol PPM Only</v>
      </c>
    </row>
    <row r="14075" spans="1:4">
      <c r="A14075" t="s">
        <v>50607</v>
      </c>
      <c r="B14075" t="s">
        <v>50608</v>
      </c>
      <c r="D14075" t="str">
        <f t="shared" si="219"/>
        <v>FPMDER5555 Philip Cohen MED Dermatology PPM Only</v>
      </c>
    </row>
    <row r="14076" spans="1:4">
      <c r="A14076" t="s">
        <v>50609</v>
      </c>
      <c r="B14076" t="s">
        <v>50610</v>
      </c>
      <c r="D14076" t="str">
        <f t="shared" si="219"/>
        <v>FPNURS5554 Angelica de Leon Renteria School of Nursing PPM Only</v>
      </c>
    </row>
    <row r="14077" spans="1:4">
      <c r="A14077" t="s">
        <v>50611</v>
      </c>
      <c r="B14077" t="s">
        <v>50612</v>
      </c>
      <c r="D14077" t="str">
        <f t="shared" si="219"/>
        <v>FPGSM15553 Meredith Roberts GRADUATE SCHOOL OF MANAGEMENT PPM Only</v>
      </c>
    </row>
    <row r="14078" spans="1:4">
      <c r="A14078" t="s">
        <v>50613</v>
      </c>
      <c r="B14078" t="s">
        <v>50614</v>
      </c>
      <c r="D14078" t="str">
        <f t="shared" si="219"/>
        <v>FPAPLS5552 Robert Walsh PLANT SCIENCES PPM Only</v>
      </c>
    </row>
    <row r="14079" spans="1:4">
      <c r="A14079" t="s">
        <v>50615</v>
      </c>
      <c r="B14079" t="s">
        <v>50616</v>
      </c>
      <c r="D14079" t="str">
        <f t="shared" si="219"/>
        <v>FPMSUR5551 Bethany Cummings MED Surgery PPM Only</v>
      </c>
    </row>
    <row r="14080" spans="1:4">
      <c r="A14080" t="s">
        <v>50617</v>
      </c>
      <c r="B14080" t="s">
        <v>50618</v>
      </c>
      <c r="D14080" t="str">
        <f t="shared" si="219"/>
        <v>FPMPAT5550 Irfan Chaudhry MED Pathology And Lab Medicine PPM Only</v>
      </c>
    </row>
    <row r="14081" spans="1:4">
      <c r="A14081" t="s">
        <v>50619</v>
      </c>
      <c r="B14081" t="s">
        <v>50620</v>
      </c>
      <c r="D14081" t="str">
        <f t="shared" si="219"/>
        <v>FPNURS5549 Eileen Partridge School of Nursing PPM Only</v>
      </c>
    </row>
    <row r="14082" spans="1:4">
      <c r="A14082" t="s">
        <v>50621</v>
      </c>
      <c r="B14082" t="s">
        <v>50622</v>
      </c>
      <c r="D14082" t="str">
        <f t="shared" si="219"/>
        <v>FPIMGI5548 Ashish Atreja MED Int Med Gastroenterology PPM Only</v>
      </c>
    </row>
    <row r="14083" spans="1:4">
      <c r="A14083" t="s">
        <v>50623</v>
      </c>
      <c r="B14083" t="s">
        <v>50624</v>
      </c>
      <c r="D14083" t="str">
        <f t="shared" ref="D14083:D14146" si="220">A14083&amp;" "&amp;B14083</f>
        <v>FPIMCA5547 Armin Barekatain MED INT MED CARDIOLOGY PPM Only</v>
      </c>
    </row>
    <row r="14084" spans="1:4">
      <c r="A14084" t="s">
        <v>50625</v>
      </c>
      <c r="B14084" t="s">
        <v>50626</v>
      </c>
      <c r="D14084" t="str">
        <f t="shared" si="220"/>
        <v>FPIMCA5546 Thomas Holly MED INT MED CARDIOLOGY PPM Only</v>
      </c>
    </row>
    <row r="14085" spans="1:4">
      <c r="A14085" t="s">
        <v>50627</v>
      </c>
      <c r="B14085" t="s">
        <v>50628</v>
      </c>
      <c r="D14085" t="str">
        <f t="shared" si="220"/>
        <v>FPLEPS5545 Barbara Ratschbacher EARTH And PLANETARY SCIENCES PPM Only</v>
      </c>
    </row>
    <row r="14086" spans="1:4">
      <c r="A14086" t="s">
        <v>50629</v>
      </c>
      <c r="B14086" t="s">
        <v>50630</v>
      </c>
      <c r="D14086" t="str">
        <f t="shared" si="220"/>
        <v>FPMINT5544 Ashish Tandon MED Int Med Admin PPM Only</v>
      </c>
    </row>
    <row r="14087" spans="1:4">
      <c r="A14087" t="s">
        <v>50631</v>
      </c>
      <c r="B14087" t="s">
        <v>50632</v>
      </c>
      <c r="D14087" t="str">
        <f t="shared" si="220"/>
        <v>FPAHCE5543 Victoria Mohr Ferron HUMAN ECOLOGY PPM Only</v>
      </c>
    </row>
    <row r="14088" spans="1:4">
      <c r="A14088" t="s">
        <v>50633</v>
      </c>
      <c r="B14088" t="s">
        <v>50634</v>
      </c>
      <c r="D14088" t="str">
        <f t="shared" si="220"/>
        <v>FPLLAW5542 Eric Fish SCHOOL OF LAW PPM Only</v>
      </c>
    </row>
    <row r="14089" spans="1:4">
      <c r="A14089" t="s">
        <v>50635</v>
      </c>
      <c r="B14089" t="s">
        <v>50636</v>
      </c>
      <c r="D14089" t="str">
        <f t="shared" si="220"/>
        <v>FPMNSG5541 Patrick Fuller MED Neurological Surgery PPM Only</v>
      </c>
    </row>
    <row r="14090" spans="1:4">
      <c r="A14090" t="s">
        <v>50637</v>
      </c>
      <c r="B14090" t="s">
        <v>50638</v>
      </c>
      <c r="D14090" t="str">
        <f t="shared" si="220"/>
        <v>FPMRAD5540 Elizabeth Morris MED Radiology PPM Only</v>
      </c>
    </row>
    <row r="14091" spans="1:4">
      <c r="A14091" t="s">
        <v>50639</v>
      </c>
      <c r="B14091" t="s">
        <v>50640</v>
      </c>
      <c r="D14091" t="str">
        <f t="shared" si="220"/>
        <v>FPMFCM5539 David Holt MED Family And Community Med PPM Only</v>
      </c>
    </row>
    <row r="14092" spans="1:4">
      <c r="A14092" t="s">
        <v>50641</v>
      </c>
      <c r="B14092" t="s">
        <v>50642</v>
      </c>
      <c r="D14092" t="str">
        <f t="shared" si="220"/>
        <v>FPMFCM5538 Zoe Anaman MED Family And Community Med PPM Only</v>
      </c>
    </row>
    <row r="14093" spans="1:4">
      <c r="A14093" t="s">
        <v>50643</v>
      </c>
      <c r="B14093" t="s">
        <v>50644</v>
      </c>
      <c r="D14093" t="str">
        <f t="shared" si="220"/>
        <v>FPIMNE5537 Hiba Hamdan MED Int Med Nephrology PPM Only</v>
      </c>
    </row>
    <row r="14094" spans="1:4">
      <c r="A14094" t="s">
        <v>50645</v>
      </c>
      <c r="B14094" t="s">
        <v>50646</v>
      </c>
      <c r="D14094" t="str">
        <f t="shared" si="220"/>
        <v>FPVVME5536 Stefano Borio VM MEDICINE And EPIDEMIOLOGY PPM Only</v>
      </c>
    </row>
    <row r="14095" spans="1:4">
      <c r="A14095" t="s">
        <v>50647</v>
      </c>
      <c r="B14095" t="s">
        <v>50648</v>
      </c>
      <c r="D14095" t="str">
        <f t="shared" si="220"/>
        <v>FPLLAW5535 David Fadem SCHOOL OF LAW PPM Only</v>
      </c>
    </row>
    <row r="14096" spans="1:4">
      <c r="A14096" t="s">
        <v>50649</v>
      </c>
      <c r="B14096" t="s">
        <v>50650</v>
      </c>
      <c r="D14096" t="str">
        <f t="shared" si="220"/>
        <v>FPAANS5534 Kathryn Teixeira ANIMAL SCIENCE PPM Only</v>
      </c>
    </row>
    <row r="14097" spans="1:4">
      <c r="A14097" t="s">
        <v>50651</v>
      </c>
      <c r="B14097" t="s">
        <v>50652</v>
      </c>
      <c r="D14097" t="str">
        <f t="shared" si="220"/>
        <v>FPLLAW5533 Alix Rogers SCHOOL OF LAW PPM Only</v>
      </c>
    </row>
    <row r="14098" spans="1:4">
      <c r="A14098" t="s">
        <v>50653</v>
      </c>
      <c r="B14098" t="s">
        <v>50654</v>
      </c>
      <c r="D14098" t="str">
        <f t="shared" si="220"/>
        <v>FPIMGI5532 Vikrant Rachakonda MED Int Med Gastroenterology PPM Only</v>
      </c>
    </row>
    <row r="14099" spans="1:4">
      <c r="A14099" t="s">
        <v>50655</v>
      </c>
      <c r="B14099" t="s">
        <v>50656</v>
      </c>
      <c r="D14099" t="str">
        <f t="shared" si="220"/>
        <v>FPVVSR5531 Amandine Lejeune VM SURGRAD SCIENCE PPM Only</v>
      </c>
    </row>
    <row r="14100" spans="1:4">
      <c r="A14100" t="s">
        <v>50657</v>
      </c>
      <c r="B14100" t="s">
        <v>50658</v>
      </c>
      <c r="D14100" t="str">
        <f t="shared" si="220"/>
        <v>FPEECE5530 Mahdi Orooji ELECT And COMP ENGR PPM Only</v>
      </c>
    </row>
    <row r="14101" spans="1:4">
      <c r="A14101" t="s">
        <v>50659</v>
      </c>
      <c r="B14101" t="s">
        <v>50660</v>
      </c>
      <c r="D14101" t="str">
        <f t="shared" si="220"/>
        <v>FPMPSY5529 Vladislav Afanasevich MED Psychiatry And Behav Sci PPM Only</v>
      </c>
    </row>
    <row r="14102" spans="1:4">
      <c r="A14102" t="s">
        <v>50661</v>
      </c>
      <c r="B14102" t="s">
        <v>50662</v>
      </c>
      <c r="D14102" t="str">
        <f t="shared" si="220"/>
        <v>FPABAE5528 Md Shamim Ahamed BIOLOGICAL And AG ENGINEERING PPM Only</v>
      </c>
    </row>
    <row r="14103" spans="1:4">
      <c r="A14103" t="s">
        <v>50663</v>
      </c>
      <c r="B14103" t="s">
        <v>50664</v>
      </c>
      <c r="D14103" t="str">
        <f t="shared" si="220"/>
        <v>FPBNPB5527 Fumika Hamada NEURO PHYSIO And BEHAVIOR PPM Only</v>
      </c>
    </row>
    <row r="14104" spans="1:4">
      <c r="A14104" t="s">
        <v>50665</v>
      </c>
      <c r="B14104" t="s">
        <v>50666</v>
      </c>
      <c r="D14104" t="str">
        <f t="shared" si="220"/>
        <v>FPAANS5526 Carly Moody ANIMAL SCIENCE PPM Only</v>
      </c>
    </row>
    <row r="14105" spans="1:4">
      <c r="A14105" t="s">
        <v>50667</v>
      </c>
      <c r="B14105" t="s">
        <v>50668</v>
      </c>
      <c r="D14105" t="str">
        <f t="shared" si="220"/>
        <v>FPMARO5525 Peter Park MED Radiation Oncology PPM Only</v>
      </c>
    </row>
    <row r="14106" spans="1:4">
      <c r="A14106" t="s">
        <v>50669</v>
      </c>
      <c r="B14106" t="s">
        <v>50670</v>
      </c>
      <c r="D14106" t="str">
        <f t="shared" si="220"/>
        <v>FPALAW5524 Rebecca Lybrand LAND AIR And WATER RESOURCES PPM Only</v>
      </c>
    </row>
    <row r="14107" spans="1:4">
      <c r="A14107" t="s">
        <v>50671</v>
      </c>
      <c r="B14107" t="s">
        <v>50672</v>
      </c>
      <c r="D14107" t="str">
        <f t="shared" si="220"/>
        <v>FPLREL5523 Ryan Brizendine RELIGIOUS STUDIES PPM Only</v>
      </c>
    </row>
    <row r="14108" spans="1:4">
      <c r="A14108" t="s">
        <v>50673</v>
      </c>
      <c r="B14108" t="s">
        <v>50674</v>
      </c>
      <c r="D14108" t="str">
        <f t="shared" si="220"/>
        <v>FPMSUR5522 Jonathan Kohler MED Surgery PPM Only</v>
      </c>
    </row>
    <row r="14109" spans="1:4">
      <c r="A14109" t="s">
        <v>50675</v>
      </c>
      <c r="B14109" t="s">
        <v>50676</v>
      </c>
      <c r="D14109" t="str">
        <f t="shared" si="220"/>
        <v>FPLMSA5521 Itay Eisinger MIDDLE EAST SOUTH ASIA PROGRAM PPM Only</v>
      </c>
    </row>
    <row r="14110" spans="1:4">
      <c r="A14110" t="s">
        <v>50677</v>
      </c>
      <c r="B14110" t="s">
        <v>50678</v>
      </c>
      <c r="D14110" t="str">
        <f t="shared" si="220"/>
        <v>FPLCHI5520 Martha Gonzales CHICANO STUDIES PPM Only</v>
      </c>
    </row>
    <row r="14111" spans="1:4">
      <c r="A14111" t="s">
        <v>50679</v>
      </c>
      <c r="B14111" t="s">
        <v>50680</v>
      </c>
      <c r="D14111" t="str">
        <f t="shared" si="220"/>
        <v>FPMNEU5519 Temitayo Oyegbile Chidi MED Neurology PPM Only</v>
      </c>
    </row>
    <row r="14112" spans="1:4">
      <c r="A14112" t="s">
        <v>50681</v>
      </c>
      <c r="B14112" t="s">
        <v>50682</v>
      </c>
      <c r="D14112" t="str">
        <f t="shared" si="220"/>
        <v>FPLMUS5518 Michael Schwagerus MUSIC PPM Only</v>
      </c>
    </row>
    <row r="14113" spans="1:4">
      <c r="A14113" t="s">
        <v>50683</v>
      </c>
      <c r="B14113" t="s">
        <v>50684</v>
      </c>
      <c r="D14113" t="str">
        <f t="shared" si="220"/>
        <v>FPLREL5517 Yael Teff Seker RELIGIOUS STUDIES PPM Only</v>
      </c>
    </row>
    <row r="14114" spans="1:4">
      <c r="A14114" t="s">
        <v>50685</v>
      </c>
      <c r="B14114" t="s">
        <v>50686</v>
      </c>
      <c r="D14114" t="str">
        <f t="shared" si="220"/>
        <v>FPVPMI5516 Simon Anthony VM PATHOLOGY MICRO And IMMUN PPM Only</v>
      </c>
    </row>
    <row r="14115" spans="1:4">
      <c r="A14115" t="s">
        <v>50687</v>
      </c>
      <c r="B14115" t="s">
        <v>50688</v>
      </c>
      <c r="D14115" t="str">
        <f t="shared" si="220"/>
        <v>FPMOPH5515 Marcela Estrada MED Eye Center PPM Only</v>
      </c>
    </row>
    <row r="14116" spans="1:4">
      <c r="A14116" t="s">
        <v>50689</v>
      </c>
      <c r="B14116" t="s">
        <v>50690</v>
      </c>
      <c r="D14116" t="str">
        <f t="shared" si="220"/>
        <v>FPMFCM5514 Michelle Drobny MED Family And Community Med PPM Only</v>
      </c>
    </row>
    <row r="14117" spans="1:4">
      <c r="A14117" t="s">
        <v>50691</v>
      </c>
      <c r="B14117" t="s">
        <v>50692</v>
      </c>
      <c r="D14117" t="str">
        <f t="shared" si="220"/>
        <v>FPECEE5513 Jia Li CIVIL And ENVIRONMENTAL ENGR PPM Only</v>
      </c>
    </row>
    <row r="14118" spans="1:4">
      <c r="A14118" t="s">
        <v>50693</v>
      </c>
      <c r="B14118" t="s">
        <v>50694</v>
      </c>
      <c r="D14118" t="str">
        <f t="shared" si="220"/>
        <v>FPVVME5512 Marisa Ames VM MEDICINE And EPIDEMIOLOGY PPM Only</v>
      </c>
    </row>
    <row r="14119" spans="1:4">
      <c r="A14119" t="s">
        <v>50695</v>
      </c>
      <c r="B14119" t="s">
        <v>50696</v>
      </c>
      <c r="D14119" t="str">
        <f t="shared" si="220"/>
        <v>FPMRAD5511 Sishir Rao MED Radiology PPM Only</v>
      </c>
    </row>
    <row r="14120" spans="1:4">
      <c r="A14120" t="s">
        <v>50697</v>
      </c>
      <c r="B14120" t="s">
        <v>50698</v>
      </c>
      <c r="D14120" t="str">
        <f t="shared" si="220"/>
        <v>FPMSUR5510 Doreen Jackson MED Surgery PPM Only</v>
      </c>
    </row>
    <row r="14121" spans="1:4">
      <c r="A14121" t="s">
        <v>50699</v>
      </c>
      <c r="B14121" t="s">
        <v>50700</v>
      </c>
      <c r="D14121" t="str">
        <f t="shared" si="220"/>
        <v>FPLSTA5509 Xiucai Ding STATISTICS PPM Only</v>
      </c>
    </row>
    <row r="14122" spans="1:4">
      <c r="A14122" t="s">
        <v>50701</v>
      </c>
      <c r="B14122" t="s">
        <v>50702</v>
      </c>
      <c r="D14122" t="str">
        <f t="shared" si="220"/>
        <v>FPMHPH5508 Theanne Griffith MED Physiology And Membrane Biol PPM Only</v>
      </c>
    </row>
    <row r="14123" spans="1:4">
      <c r="A14123" t="s">
        <v>50703</v>
      </c>
      <c r="B14123" t="s">
        <v>50704</v>
      </c>
      <c r="D14123" t="str">
        <f t="shared" si="220"/>
        <v>FPMSUR5507 Naeem Goussous MED Surgery PPM Only</v>
      </c>
    </row>
    <row r="14124" spans="1:4">
      <c r="A14124" t="s">
        <v>50705</v>
      </c>
      <c r="B14124" t="s">
        <v>50706</v>
      </c>
      <c r="D14124" t="str">
        <f t="shared" si="220"/>
        <v>FPMPED5506 Shantha Parameswaran MED Pediatrics PPM Only</v>
      </c>
    </row>
    <row r="14125" spans="1:4">
      <c r="A14125" t="s">
        <v>50707</v>
      </c>
      <c r="B14125" t="s">
        <v>50708</v>
      </c>
      <c r="D14125" t="str">
        <f t="shared" si="220"/>
        <v>FPMPED5505 Stanford Ly MED Pediatrics PPM Only</v>
      </c>
    </row>
    <row r="14126" spans="1:4">
      <c r="A14126" t="s">
        <v>50709</v>
      </c>
      <c r="B14126" t="s">
        <v>50710</v>
      </c>
      <c r="D14126" t="str">
        <f t="shared" si="220"/>
        <v>FPLDES5504 Sima Pirmoradi DEPARTMENT OF DESIGN PPM Only</v>
      </c>
    </row>
    <row r="14127" spans="1:4">
      <c r="A14127" t="s">
        <v>50711</v>
      </c>
      <c r="B14127" t="s">
        <v>50712</v>
      </c>
      <c r="D14127" t="str">
        <f t="shared" si="220"/>
        <v>FPGSM15503 John Carter GRADUATE SCHOOL OF MANAGEMENT PPM Only</v>
      </c>
    </row>
    <row r="14128" spans="1:4">
      <c r="A14128" t="s">
        <v>50713</v>
      </c>
      <c r="B14128" t="s">
        <v>50714</v>
      </c>
      <c r="D14128" t="str">
        <f t="shared" si="220"/>
        <v>FPAPLS5502 Alessandro Ossola PLANT SCIENCES PPM Only</v>
      </c>
    </row>
    <row r="14129" spans="1:4">
      <c r="A14129" t="s">
        <v>50715</v>
      </c>
      <c r="B14129" t="s">
        <v>50716</v>
      </c>
      <c r="D14129" t="str">
        <f t="shared" si="220"/>
        <v>FPMARO5501 Alison J Bevan MED Radiation Oncology PPM Only</v>
      </c>
    </row>
    <row r="14130" spans="1:4">
      <c r="A14130" t="s">
        <v>50717</v>
      </c>
      <c r="B14130" t="s">
        <v>50718</v>
      </c>
      <c r="D14130" t="str">
        <f t="shared" si="220"/>
        <v>FPIMGM5500 Alia Tuqan MED Int Med Genl Medicine PPM Only</v>
      </c>
    </row>
    <row r="14131" spans="1:4">
      <c r="A14131" t="s">
        <v>50719</v>
      </c>
      <c r="B14131" t="s">
        <v>50720</v>
      </c>
      <c r="D14131" t="str">
        <f t="shared" si="220"/>
        <v>FPLUWP5499 Jane Beal UNIVERSITY WRITING PROGRAM PPM Only</v>
      </c>
    </row>
    <row r="14132" spans="1:4">
      <c r="A14132" t="s">
        <v>50721</v>
      </c>
      <c r="B14132" t="s">
        <v>50722</v>
      </c>
      <c r="D14132" t="str">
        <f t="shared" si="220"/>
        <v>FPLUWP5498 Ramesh Pokharel UNIVERSITY WRITING PROGRAM PPM Only</v>
      </c>
    </row>
    <row r="14133" spans="1:4">
      <c r="A14133" t="s">
        <v>50723</v>
      </c>
      <c r="B14133" t="s">
        <v>50724</v>
      </c>
      <c r="D14133" t="str">
        <f t="shared" si="220"/>
        <v>FPIMHO5497 Oyebimpe Adesina MED Int Med HEMONC PPM Only</v>
      </c>
    </row>
    <row r="14134" spans="1:4">
      <c r="A14134" t="s">
        <v>50725</v>
      </c>
      <c r="B14134" t="s">
        <v>50726</v>
      </c>
      <c r="D14134" t="str">
        <f t="shared" si="220"/>
        <v>FPMPED5496 Sean Munoz MED Pediatrics PPM Only</v>
      </c>
    </row>
    <row r="14135" spans="1:4">
      <c r="A14135" t="s">
        <v>50727</v>
      </c>
      <c r="B14135" t="s">
        <v>50728</v>
      </c>
      <c r="D14135" t="str">
        <f t="shared" si="220"/>
        <v>FPEMAE5495 Edward Haug MECHANICAL And AEROSPACE ENGR PPM Only</v>
      </c>
    </row>
    <row r="14136" spans="1:4">
      <c r="A14136" t="s">
        <v>50729</v>
      </c>
      <c r="B14136" t="s">
        <v>50730</v>
      </c>
      <c r="D14136" t="str">
        <f t="shared" si="220"/>
        <v>FPMPED5494 Maheen Hassan MED Pediatrics PPM Only</v>
      </c>
    </row>
    <row r="14137" spans="1:4">
      <c r="A14137" t="s">
        <v>50731</v>
      </c>
      <c r="B14137" t="s">
        <v>50732</v>
      </c>
      <c r="D14137" t="str">
        <f t="shared" si="220"/>
        <v>FPMFCM5493 Eric Wilson MED Family And Community Med PPM Only</v>
      </c>
    </row>
    <row r="14138" spans="1:4">
      <c r="A14138" t="s">
        <v>50733</v>
      </c>
      <c r="B14138" t="s">
        <v>50734</v>
      </c>
      <c r="D14138" t="str">
        <f t="shared" si="220"/>
        <v>FPMINT5492 Sumeet Batra MED Internal Medicine PPM Only</v>
      </c>
    </row>
    <row r="14139" spans="1:4">
      <c r="A14139" t="s">
        <v>50735</v>
      </c>
      <c r="B14139" t="s">
        <v>50736</v>
      </c>
      <c r="D14139" t="str">
        <f t="shared" si="220"/>
        <v>FPMFCM5491 Michael Ngo MED Family And Community Med PPM Only</v>
      </c>
    </row>
    <row r="14140" spans="1:4">
      <c r="A14140" t="s">
        <v>50737</v>
      </c>
      <c r="B14140" t="s">
        <v>50738</v>
      </c>
      <c r="D14140" t="str">
        <f t="shared" si="220"/>
        <v>FPMFCM5490 Kyle Patton MED Family And Community Med PPM Only</v>
      </c>
    </row>
    <row r="14141" spans="1:4">
      <c r="A14141" t="s">
        <v>50739</v>
      </c>
      <c r="B14141" t="s">
        <v>50740</v>
      </c>
      <c r="D14141" t="str">
        <f t="shared" si="220"/>
        <v>FPMFCM5489 Andrew Luckett MED Family And Community Med PPM Only</v>
      </c>
    </row>
    <row r="14142" spans="1:4">
      <c r="A14142" t="s">
        <v>50741</v>
      </c>
      <c r="B14142" t="s">
        <v>50742</v>
      </c>
      <c r="D14142" t="str">
        <f t="shared" si="220"/>
        <v>FPMFCM5488 Abdulhalim Khan MED Family And Community Med PPM Only</v>
      </c>
    </row>
    <row r="14143" spans="1:4">
      <c r="A14143" t="s">
        <v>50743</v>
      </c>
      <c r="B14143" t="s">
        <v>50744</v>
      </c>
      <c r="D14143" t="str">
        <f t="shared" si="220"/>
        <v>FPMFCM5487 Salma Shabaik MED Family And Community Med PPM Only</v>
      </c>
    </row>
    <row r="14144" spans="1:4">
      <c r="A14144" t="s">
        <v>50745</v>
      </c>
      <c r="B14144" t="s">
        <v>50746</v>
      </c>
      <c r="D14144" t="str">
        <f t="shared" si="220"/>
        <v>FPMFCM5486 Mahfuja Akanda MED Family And Community Med PPM Only</v>
      </c>
    </row>
    <row r="14145" spans="1:4">
      <c r="A14145" t="s">
        <v>50747</v>
      </c>
      <c r="B14145" t="s">
        <v>50748</v>
      </c>
      <c r="D14145" t="str">
        <f t="shared" si="220"/>
        <v>FPLMAT5485 Sean Griffin MATHEMATICS PPM Only</v>
      </c>
    </row>
    <row r="14146" spans="1:4">
      <c r="A14146" t="s">
        <v>50749</v>
      </c>
      <c r="B14146" t="s">
        <v>50750</v>
      </c>
      <c r="D14146" t="str">
        <f t="shared" si="220"/>
        <v>FPMFCM5484 Frances Southwick MED Family And Community Med PPM Only</v>
      </c>
    </row>
    <row r="14147" spans="1:4">
      <c r="A14147" t="s">
        <v>50751</v>
      </c>
      <c r="B14147" t="s">
        <v>50752</v>
      </c>
      <c r="D14147" t="str">
        <f t="shared" ref="D14147:D14210" si="221">A14147&amp;" "&amp;B14147</f>
        <v>FPMNEU5483 Amy Brooks Kayal MED Neurology PPM Only</v>
      </c>
    </row>
    <row r="14148" spans="1:4">
      <c r="A14148" t="s">
        <v>50753</v>
      </c>
      <c r="B14148" t="s">
        <v>50754</v>
      </c>
      <c r="D14148" t="str">
        <f t="shared" si="221"/>
        <v>FPEECE5482 Neil A Jacklin ELECT And COMP ENGR PPM Only</v>
      </c>
    </row>
    <row r="14149" spans="1:4">
      <c r="A14149" t="s">
        <v>50755</v>
      </c>
      <c r="B14149" t="s">
        <v>50756</v>
      </c>
      <c r="D14149" t="str">
        <f t="shared" si="221"/>
        <v>FPBMMG5481 Satoshi Namekawa MICROBIOLOGY And MOLEC GENETICS PPM Only</v>
      </c>
    </row>
    <row r="14150" spans="1:4">
      <c r="A14150" t="s">
        <v>50757</v>
      </c>
      <c r="B14150" t="s">
        <v>50758</v>
      </c>
      <c r="D14150" t="str">
        <f t="shared" si="221"/>
        <v>FPLSTA5480 Emanuela Furfaro STATISTICS PPM Only</v>
      </c>
    </row>
    <row r="14151" spans="1:4">
      <c r="A14151" t="s">
        <v>50759</v>
      </c>
      <c r="B14151" t="s">
        <v>50760</v>
      </c>
      <c r="D14151" t="str">
        <f t="shared" si="221"/>
        <v>FPMNSG5479 Andrew Fox MED Neurological Surgery PPM Only</v>
      </c>
    </row>
    <row r="14152" spans="1:4">
      <c r="A14152" t="s">
        <v>50761</v>
      </c>
      <c r="B14152" t="s">
        <v>50762</v>
      </c>
      <c r="D14152" t="str">
        <f t="shared" si="221"/>
        <v>FPMPSY5478 Jesse Koskey MED Psychiatry And Behav Sci PPM Only</v>
      </c>
    </row>
    <row r="14153" spans="1:4">
      <c r="A14153" t="s">
        <v>50763</v>
      </c>
      <c r="B14153" t="s">
        <v>50764</v>
      </c>
      <c r="D14153" t="str">
        <f t="shared" si="221"/>
        <v>FPDEDU5477 Susana Mayorga EDUCATION PPM Only</v>
      </c>
    </row>
    <row r="14154" spans="1:4">
      <c r="A14154" t="s">
        <v>50765</v>
      </c>
      <c r="B14154" t="s">
        <v>50766</v>
      </c>
      <c r="D14154" t="str">
        <f t="shared" si="221"/>
        <v>FPLAHI5476 Lindsay Riordan ART And ART HISTORY PPM Only</v>
      </c>
    </row>
    <row r="14155" spans="1:4">
      <c r="A14155" t="s">
        <v>50767</v>
      </c>
      <c r="B14155" t="s">
        <v>50768</v>
      </c>
      <c r="D14155" t="str">
        <f t="shared" si="221"/>
        <v>FPLCMN5475 Barbara Myslik COMMUNICATION PPM Only</v>
      </c>
    </row>
    <row r="14156" spans="1:4">
      <c r="A14156" t="s">
        <v>50769</v>
      </c>
      <c r="B14156" t="s">
        <v>50770</v>
      </c>
      <c r="D14156" t="str">
        <f t="shared" si="221"/>
        <v>FPVPMI5474 Eileen Henderson VM PATHOLOGY MICRO And IMMUN PPM Only</v>
      </c>
    </row>
    <row r="14157" spans="1:4">
      <c r="A14157" t="s">
        <v>50771</v>
      </c>
      <c r="B14157" t="s">
        <v>50772</v>
      </c>
      <c r="D14157" t="str">
        <f t="shared" si="221"/>
        <v>FPECSE5473 Setareh Rafatirad ENGR COMPUTER SCIENCE PPM Only</v>
      </c>
    </row>
    <row r="14158" spans="1:4">
      <c r="A14158" t="s">
        <v>50773</v>
      </c>
      <c r="B14158" t="s">
        <v>50774</v>
      </c>
      <c r="D14158" t="str">
        <f t="shared" si="221"/>
        <v>FPLAHI5472 Michael Yonan ART And ART HISTORY PPM Only</v>
      </c>
    </row>
    <row r="14159" spans="1:4">
      <c r="A14159" t="s">
        <v>50775</v>
      </c>
      <c r="B14159" t="s">
        <v>50776</v>
      </c>
      <c r="D14159" t="str">
        <f t="shared" si="221"/>
        <v>FPLSTS5471 Finn Brunton SCIENCE And TECHNOLOGY STUDIES PPM Only</v>
      </c>
    </row>
    <row r="14160" spans="1:4">
      <c r="A14160" t="s">
        <v>50777</v>
      </c>
      <c r="B14160" t="s">
        <v>50778</v>
      </c>
      <c r="D14160" t="str">
        <f t="shared" si="221"/>
        <v>FPMNEU5470 Orwa Aboud MED Neurology PPM Only</v>
      </c>
    </row>
    <row r="14161" spans="1:4">
      <c r="A14161" t="s">
        <v>50779</v>
      </c>
      <c r="B14161" t="s">
        <v>50780</v>
      </c>
      <c r="D14161" t="str">
        <f t="shared" si="221"/>
        <v>FPLENL5469 Zinzi Clemmons ENGLISH PPM Only</v>
      </c>
    </row>
    <row r="14162" spans="1:4">
      <c r="A14162" t="s">
        <v>50781</v>
      </c>
      <c r="B14162" t="s">
        <v>50782</v>
      </c>
      <c r="D14162" t="str">
        <f t="shared" si="221"/>
        <v>FPMNEU6332 Christopher Campos MED Neurology PPM Only</v>
      </c>
    </row>
    <row r="14163" spans="1:4">
      <c r="A14163" t="s">
        <v>50783</v>
      </c>
      <c r="B14163" t="s">
        <v>50784</v>
      </c>
      <c r="D14163" t="str">
        <f t="shared" si="221"/>
        <v>FPMNEU5468 David Bissig MED Neurology PPM Only</v>
      </c>
    </row>
    <row r="14164" spans="1:4">
      <c r="A14164" t="s">
        <v>50785</v>
      </c>
      <c r="B14164" t="s">
        <v>50786</v>
      </c>
      <c r="D14164" t="str">
        <f t="shared" si="221"/>
        <v>FPLAAS5467 Angelo A Williams AFRICAN AMERICAN AFRICAN STDS PPM Only</v>
      </c>
    </row>
    <row r="14165" spans="1:4">
      <c r="A14165" t="s">
        <v>50787</v>
      </c>
      <c r="B14165" t="s">
        <v>50788</v>
      </c>
      <c r="D14165" t="str">
        <f t="shared" si="221"/>
        <v>FPMPAT5466 Zarir Karanjawala MED Pathology And Lab Medicine PPM Only</v>
      </c>
    </row>
    <row r="14166" spans="1:4">
      <c r="A14166" t="s">
        <v>50789</v>
      </c>
      <c r="B14166" t="s">
        <v>50790</v>
      </c>
      <c r="D14166" t="str">
        <f t="shared" si="221"/>
        <v>FPMANS5465 Paul Frank MED Anesth And Pain Medicine PPM Only</v>
      </c>
    </row>
    <row r="14167" spans="1:4">
      <c r="A14167" t="s">
        <v>50791</v>
      </c>
      <c r="B14167" t="s">
        <v>50792</v>
      </c>
      <c r="D14167" t="str">
        <f t="shared" si="221"/>
        <v>FPMSUR5464 Neal Mineyev MED Surgery PPM Only</v>
      </c>
    </row>
    <row r="14168" spans="1:4">
      <c r="A14168" t="s">
        <v>50793</v>
      </c>
      <c r="B14168" t="s">
        <v>50794</v>
      </c>
      <c r="D14168" t="str">
        <f t="shared" si="221"/>
        <v>FPMPED5463 Shaina Willen MED Pediatrics PPM Only</v>
      </c>
    </row>
    <row r="14169" spans="1:4">
      <c r="A14169" t="s">
        <v>50795</v>
      </c>
      <c r="B14169" t="s">
        <v>50796</v>
      </c>
      <c r="D14169" t="str">
        <f t="shared" si="221"/>
        <v>FPLMIL5462 Nathan Rolls MILITARY SCIENCE PPM Only</v>
      </c>
    </row>
    <row r="14170" spans="1:4">
      <c r="A14170" t="s">
        <v>50797</v>
      </c>
      <c r="B14170" t="s">
        <v>50798</v>
      </c>
      <c r="D14170" t="str">
        <f t="shared" si="221"/>
        <v>FPIMHP5461 Heidi Deanne Horstman MED Int Med Hospitalist PPM Only</v>
      </c>
    </row>
    <row r="14171" spans="1:4">
      <c r="A14171" t="s">
        <v>50799</v>
      </c>
      <c r="B14171" t="s">
        <v>50800</v>
      </c>
      <c r="D14171" t="str">
        <f t="shared" si="221"/>
        <v>FPMPED5460 Mina Tahai MED Pediatrics PPM Only</v>
      </c>
    </row>
    <row r="14172" spans="1:4">
      <c r="A14172" t="s">
        <v>50801</v>
      </c>
      <c r="B14172" t="s">
        <v>50802</v>
      </c>
      <c r="D14172" t="str">
        <f t="shared" si="221"/>
        <v>FPECHE5459 David Osborn CHEMICAL ENGINEERING PPM Only</v>
      </c>
    </row>
    <row r="14173" spans="1:4">
      <c r="A14173" t="s">
        <v>50803</v>
      </c>
      <c r="B14173" t="s">
        <v>50804</v>
      </c>
      <c r="D14173" t="str">
        <f t="shared" si="221"/>
        <v>FPIMGM5458 Elora Negose MED Int Med Genl Medicine PPM Only</v>
      </c>
    </row>
    <row r="14174" spans="1:4">
      <c r="A14174" t="s">
        <v>50805</v>
      </c>
      <c r="B14174" t="s">
        <v>50806</v>
      </c>
      <c r="D14174" t="str">
        <f t="shared" si="221"/>
        <v>FPLPHI5457 Hannah Tierney PHILOSOPHY PPM Only</v>
      </c>
    </row>
    <row r="14175" spans="1:4">
      <c r="A14175" t="s">
        <v>50807</v>
      </c>
      <c r="B14175" t="s">
        <v>50808</v>
      </c>
      <c r="D14175" t="str">
        <f t="shared" si="221"/>
        <v>FPAANS5456 Pedro Carvalho ANIMAL SCIENCE PPM Only</v>
      </c>
    </row>
    <row r="14176" spans="1:4">
      <c r="A14176" t="s">
        <v>50809</v>
      </c>
      <c r="B14176" t="s">
        <v>50810</v>
      </c>
      <c r="D14176" t="str">
        <f t="shared" si="221"/>
        <v>FPECSE5455 Muhammad Zubair Shafiq ENGR COMPUTER SCIENCE PPM Only</v>
      </c>
    </row>
    <row r="14177" spans="1:4">
      <c r="A14177" t="s">
        <v>50811</v>
      </c>
      <c r="B14177" t="s">
        <v>50812</v>
      </c>
      <c r="D14177" t="str">
        <f t="shared" si="221"/>
        <v>FPLSAP5454 Emily Vazquez Enriquez SPANISH And PORTUGUESE PPM Only</v>
      </c>
    </row>
    <row r="14178" spans="1:4">
      <c r="A14178" t="s">
        <v>50813</v>
      </c>
      <c r="B14178" t="s">
        <v>50814</v>
      </c>
      <c r="D14178" t="str">
        <f t="shared" si="221"/>
        <v>FPMPAT5453 Han Lee MED Pathology And Lab Medicine PPM Only</v>
      </c>
    </row>
    <row r="14179" spans="1:4">
      <c r="A14179" t="s">
        <v>50815</v>
      </c>
      <c r="B14179" t="s">
        <v>50816</v>
      </c>
      <c r="D14179" t="str">
        <f t="shared" si="221"/>
        <v>FPMRAD5452 Eric Chonhun King MED Radiology PPM Only</v>
      </c>
    </row>
    <row r="14180" spans="1:4">
      <c r="A14180" t="s">
        <v>50817</v>
      </c>
      <c r="B14180" t="s">
        <v>50818</v>
      </c>
      <c r="D14180" t="str">
        <f t="shared" si="221"/>
        <v>FPLPHI5451 David Glick PHILOSOPHY PPM Only</v>
      </c>
    </row>
    <row r="14181" spans="1:4">
      <c r="A14181" t="s">
        <v>50819</v>
      </c>
      <c r="B14181" t="s">
        <v>50820</v>
      </c>
      <c r="D14181" t="str">
        <f t="shared" si="221"/>
        <v>FPBMCB5450 Jennifer Cash MOLECULAR And CELLULAR BIO PPM Only</v>
      </c>
    </row>
    <row r="14182" spans="1:4">
      <c r="A14182" t="s">
        <v>50821</v>
      </c>
      <c r="B14182" t="s">
        <v>50822</v>
      </c>
      <c r="D14182" t="str">
        <f t="shared" si="221"/>
        <v>FPMEPM5449 Sristi Sharma MED Public Health Sciences PPM Only</v>
      </c>
    </row>
    <row r="14183" spans="1:4">
      <c r="A14183" t="s">
        <v>50823</v>
      </c>
      <c r="B14183" t="s">
        <v>50824</v>
      </c>
      <c r="D14183" t="str">
        <f t="shared" si="221"/>
        <v>FPEMAE5448 Kelly Kissock MECHANICAL And AEROSPACE ENGR PPM Only</v>
      </c>
    </row>
    <row r="14184" spans="1:4">
      <c r="A14184" t="s">
        <v>50825</v>
      </c>
      <c r="B14184" t="s">
        <v>50826</v>
      </c>
      <c r="D14184" t="str">
        <f t="shared" si="221"/>
        <v>FPLUWP5447 Russ Carpenter UNIVERSITY WRITING PROGRAM PPM Only</v>
      </c>
    </row>
    <row r="14185" spans="1:4">
      <c r="A14185" t="s">
        <v>50827</v>
      </c>
      <c r="B14185" t="s">
        <v>50828</v>
      </c>
      <c r="D14185" t="str">
        <f t="shared" si="221"/>
        <v>FPECSE5446 Francis Panetta ENGR COMPUTER SCIENCE PPM Only</v>
      </c>
    </row>
    <row r="14186" spans="1:4">
      <c r="A14186" t="s">
        <v>50829</v>
      </c>
      <c r="B14186" t="s">
        <v>50830</v>
      </c>
      <c r="D14186" t="str">
        <f t="shared" si="221"/>
        <v>FPLUWP5445 Brit Kelley UNIVERSITY WRITING PROGRAM PPM Only</v>
      </c>
    </row>
    <row r="14187" spans="1:4">
      <c r="A14187" t="s">
        <v>50831</v>
      </c>
      <c r="B14187" t="s">
        <v>50832</v>
      </c>
      <c r="D14187" t="str">
        <f t="shared" si="221"/>
        <v>FPMSUR5444 Sean Adams MED Surgery PPM Only</v>
      </c>
    </row>
    <row r="14188" spans="1:4">
      <c r="A14188" t="s">
        <v>50833</v>
      </c>
      <c r="B14188" t="s">
        <v>50834</v>
      </c>
      <c r="D14188" t="str">
        <f t="shared" si="221"/>
        <v>FPMPED5443 Hema Bhargava MED Pediatrics PPM Only</v>
      </c>
    </row>
    <row r="14189" spans="1:4">
      <c r="A14189" t="s">
        <v>50835</v>
      </c>
      <c r="B14189" t="s">
        <v>50836</v>
      </c>
      <c r="D14189" t="str">
        <f t="shared" si="221"/>
        <v>FPAETX5442 Brett Poulin ENVIRONMENTAL TOXICOLOGY PPM Only</v>
      </c>
    </row>
    <row r="14190" spans="1:4">
      <c r="A14190" t="s">
        <v>50837</v>
      </c>
      <c r="B14190" t="s">
        <v>50838</v>
      </c>
      <c r="D14190" t="str">
        <f t="shared" si="221"/>
        <v>FPLCLA5441 Kathleen Cruz CLASSICS PPM Only</v>
      </c>
    </row>
    <row r="14191" spans="1:4">
      <c r="A14191" t="s">
        <v>50839</v>
      </c>
      <c r="B14191" t="s">
        <v>50840</v>
      </c>
      <c r="D14191" t="str">
        <f t="shared" si="221"/>
        <v>FPMRAD5440 Amol Shah MED Radiology PPM Only</v>
      </c>
    </row>
    <row r="14192" spans="1:4">
      <c r="A14192" t="s">
        <v>50841</v>
      </c>
      <c r="B14192" t="s">
        <v>50842</v>
      </c>
      <c r="D14192" t="str">
        <f t="shared" si="221"/>
        <v>FPIMID5439 Angel Desai MED Int Med Infectious Dis PPM Only</v>
      </c>
    </row>
    <row r="14193" spans="1:4">
      <c r="A14193" t="s">
        <v>50843</v>
      </c>
      <c r="B14193" t="s">
        <v>50844</v>
      </c>
      <c r="D14193" t="str">
        <f t="shared" si="221"/>
        <v>FPMNSG5438 Allan Martin MED Neurological Surgery PPM Only</v>
      </c>
    </row>
    <row r="14194" spans="1:4">
      <c r="A14194" t="s">
        <v>50845</v>
      </c>
      <c r="B14194" t="s">
        <v>50846</v>
      </c>
      <c r="D14194" t="str">
        <f t="shared" si="221"/>
        <v>FPLMAT5437 Martin Fraas MATHEMATICS PPM Only</v>
      </c>
    </row>
    <row r="14195" spans="1:4">
      <c r="A14195" t="s">
        <v>50847</v>
      </c>
      <c r="B14195" t="s">
        <v>50848</v>
      </c>
      <c r="D14195" t="str">
        <f t="shared" si="221"/>
        <v>FPIMID5436 Naomi Hauser MED Int Med Infectious Dis PPM Only</v>
      </c>
    </row>
    <row r="14196" spans="1:4">
      <c r="A14196" t="s">
        <v>50849</v>
      </c>
      <c r="B14196" t="s">
        <v>50850</v>
      </c>
      <c r="D14196" t="str">
        <f t="shared" si="221"/>
        <v>FPADES5435 Alan Meier ENVIRONMENTAL SCIENCE And POLICY PPM Only</v>
      </c>
    </row>
    <row r="14197" spans="1:4">
      <c r="A14197" t="s">
        <v>50851</v>
      </c>
      <c r="B14197" t="s">
        <v>50852</v>
      </c>
      <c r="D14197" t="str">
        <f t="shared" si="221"/>
        <v>FPLPHY5434 Slavomir Nemsak PHYSICS PPM Only</v>
      </c>
    </row>
    <row r="14198" spans="1:4">
      <c r="A14198" t="s">
        <v>50853</v>
      </c>
      <c r="B14198" t="s">
        <v>50854</v>
      </c>
      <c r="D14198" t="str">
        <f t="shared" si="221"/>
        <v>FPIMHO5433 Rashmi Verma MED Int Med HEMONC PPM Only</v>
      </c>
    </row>
    <row r="14199" spans="1:4">
      <c r="A14199" t="s">
        <v>50855</v>
      </c>
      <c r="B14199" t="s">
        <v>50856</v>
      </c>
      <c r="D14199" t="str">
        <f t="shared" si="221"/>
        <v>FPAPLS5432 Jennifer Funk PLANT SCIENCES PPM Only</v>
      </c>
    </row>
    <row r="14200" spans="1:4">
      <c r="A14200" t="s">
        <v>50857</v>
      </c>
      <c r="B14200" t="s">
        <v>50858</v>
      </c>
      <c r="D14200" t="str">
        <f t="shared" si="221"/>
        <v>FPLPSC5431 Jonathan Bernard Bystrynski PSYCHOLOGY PPM Only</v>
      </c>
    </row>
    <row r="14201" spans="1:4">
      <c r="A14201" t="s">
        <v>50859</v>
      </c>
      <c r="B14201" t="s">
        <v>50860</v>
      </c>
      <c r="D14201" t="str">
        <f t="shared" si="221"/>
        <v>FPLLAW5430 Grace Shim SCHOOL OF LAW PPM Only</v>
      </c>
    </row>
    <row r="14202" spans="1:4">
      <c r="A14202" t="s">
        <v>50861</v>
      </c>
      <c r="B14202" t="s">
        <v>50862</v>
      </c>
      <c r="D14202" t="str">
        <f t="shared" si="221"/>
        <v>FPLGSW5429 Beenash Jafri GENDERSEXUALITY WOMENSSTUDIES PPM Only</v>
      </c>
    </row>
    <row r="14203" spans="1:4">
      <c r="A14203" t="s">
        <v>50863</v>
      </c>
      <c r="B14203" t="s">
        <v>50864</v>
      </c>
      <c r="D14203" t="str">
        <f t="shared" si="221"/>
        <v>FPMFCM5428 Ron Martin G Menorca MED Family And Community Med PPM Only</v>
      </c>
    </row>
    <row r="14204" spans="1:4">
      <c r="A14204" t="s">
        <v>50865</v>
      </c>
      <c r="B14204" t="s">
        <v>50866</v>
      </c>
      <c r="D14204" t="str">
        <f t="shared" si="221"/>
        <v>FPMEPM5427 Alice Popejoy MED Public Health Sciences PPM Only</v>
      </c>
    </row>
    <row r="14205" spans="1:4">
      <c r="A14205" t="s">
        <v>50867</v>
      </c>
      <c r="B14205" t="s">
        <v>50868</v>
      </c>
      <c r="D14205" t="str">
        <f t="shared" si="221"/>
        <v>FPMEPM5426 Loralyn Taylor MED Public Health Sciences PPM Only</v>
      </c>
    </row>
    <row r="14206" spans="1:4">
      <c r="A14206" t="s">
        <v>50869</v>
      </c>
      <c r="B14206" t="s">
        <v>50870</v>
      </c>
      <c r="D14206" t="str">
        <f t="shared" si="221"/>
        <v>FPMPED5425 Lakshmi Nagaraju MED Pediatrics PPM Only</v>
      </c>
    </row>
    <row r="14207" spans="1:4">
      <c r="A14207" t="s">
        <v>50871</v>
      </c>
      <c r="B14207" t="s">
        <v>50872</v>
      </c>
      <c r="D14207" t="str">
        <f t="shared" si="221"/>
        <v>FPAPLS5424 John Monroe PLANT SCIENCES PPM Only</v>
      </c>
    </row>
    <row r="14208" spans="1:4">
      <c r="A14208" t="s">
        <v>50873</v>
      </c>
      <c r="B14208" t="s">
        <v>50874</v>
      </c>
      <c r="D14208" t="str">
        <f t="shared" si="221"/>
        <v>FPLMAT5423 Didac Martinez Granado MATHEMATICS PPM Only</v>
      </c>
    </row>
    <row r="14209" spans="1:4">
      <c r="A14209" t="s">
        <v>50875</v>
      </c>
      <c r="B14209" t="s">
        <v>50876</v>
      </c>
      <c r="D14209" t="str">
        <f t="shared" si="221"/>
        <v>FPMOPH5422 Sang Oh MED Eye Center PPM Only</v>
      </c>
    </row>
    <row r="14210" spans="1:4">
      <c r="A14210" t="s">
        <v>50877</v>
      </c>
      <c r="B14210" t="s">
        <v>50878</v>
      </c>
      <c r="D14210" t="str">
        <f t="shared" si="221"/>
        <v>FPLSTA5421 Jairo Fuquene Patino STATISTICS PPM Only</v>
      </c>
    </row>
    <row r="14211" spans="1:4">
      <c r="A14211" t="s">
        <v>50879</v>
      </c>
      <c r="B14211" t="s">
        <v>50880</v>
      </c>
      <c r="D14211" t="str">
        <f t="shared" ref="D14211:D14274" si="222">A14211&amp;" "&amp;B14211</f>
        <v>FPGSM15420 Christopher Lynch GRADUATE SCHOOL OF MANAGEMENT PPM Only</v>
      </c>
    </row>
    <row r="14212" spans="1:4">
      <c r="A14212" t="s">
        <v>50881</v>
      </c>
      <c r="B14212" t="s">
        <v>50882</v>
      </c>
      <c r="D14212" t="str">
        <f t="shared" si="222"/>
        <v>FPMSUR5419 Minna Wieck MED Surgery PPM Only</v>
      </c>
    </row>
    <row r="14213" spans="1:4">
      <c r="A14213" t="s">
        <v>50883</v>
      </c>
      <c r="B14213" t="s">
        <v>50884</v>
      </c>
      <c r="D14213" t="str">
        <f t="shared" si="222"/>
        <v>FPMRAD5418 Ahmadreza Ghasemiesfe MED Radiology PPM Only</v>
      </c>
    </row>
    <row r="14214" spans="1:4">
      <c r="A14214" t="s">
        <v>50885</v>
      </c>
      <c r="B14214" t="s">
        <v>50886</v>
      </c>
      <c r="D14214" t="str">
        <f t="shared" si="222"/>
        <v>FPLNAS5417 Kathleen Whiteley NATIVE AMERICAN STUDIES PPM Only</v>
      </c>
    </row>
    <row r="14215" spans="1:4">
      <c r="A14215" t="s">
        <v>50887</v>
      </c>
      <c r="B14215" t="s">
        <v>50888</v>
      </c>
      <c r="D14215" t="str">
        <f t="shared" si="222"/>
        <v>FPLLAW5416 Richard Sakai SCHOOL OF LAW PPM Only</v>
      </c>
    </row>
    <row r="14216" spans="1:4">
      <c r="A14216" t="s">
        <v>50889</v>
      </c>
      <c r="B14216" t="s">
        <v>50890</v>
      </c>
      <c r="D14216" t="str">
        <f t="shared" si="222"/>
        <v>FPLMAT5415 David Marsico MATHEMATICS PPM Only</v>
      </c>
    </row>
    <row r="14217" spans="1:4">
      <c r="A14217" t="s">
        <v>50891</v>
      </c>
      <c r="B14217" t="s">
        <v>50892</v>
      </c>
      <c r="D14217" t="str">
        <f t="shared" si="222"/>
        <v>FPLAAS5414 Benjamin Weber AFRICAN AMERICAN AFRICAN STDS PPM Only</v>
      </c>
    </row>
    <row r="14218" spans="1:4">
      <c r="A14218" t="s">
        <v>50893</v>
      </c>
      <c r="B14218" t="s">
        <v>50894</v>
      </c>
      <c r="D14218" t="str">
        <f t="shared" si="222"/>
        <v>FPLMAT5413 Daniel Martin MATHEMATICS PPM Only</v>
      </c>
    </row>
    <row r="14219" spans="1:4">
      <c r="A14219" t="s">
        <v>50895</v>
      </c>
      <c r="B14219" t="s">
        <v>50896</v>
      </c>
      <c r="D14219" t="str">
        <f t="shared" si="222"/>
        <v>FPLLIN5412 Masoud Jasbi LINGUISTICS PPM Only</v>
      </c>
    </row>
    <row r="14220" spans="1:4">
      <c r="A14220" t="s">
        <v>50897</v>
      </c>
      <c r="B14220" t="s">
        <v>50898</v>
      </c>
      <c r="D14220" t="str">
        <f t="shared" si="222"/>
        <v>FPMPAT5411 Jyuhn Mirng Chen MED Pathology And Lab Medicine PPM Only</v>
      </c>
    </row>
    <row r="14221" spans="1:4">
      <c r="A14221" t="s">
        <v>50899</v>
      </c>
      <c r="B14221" t="s">
        <v>50900</v>
      </c>
      <c r="D14221" t="str">
        <f t="shared" si="222"/>
        <v>FPIMPM5410 Timothy Dempsey MED Int Med Pulmonary PPM Only</v>
      </c>
    </row>
    <row r="14222" spans="1:4">
      <c r="A14222" t="s">
        <v>50901</v>
      </c>
      <c r="B14222" t="s">
        <v>50902</v>
      </c>
      <c r="D14222" t="str">
        <f t="shared" si="222"/>
        <v>FPMDER5409 Theresa Canavan MED Dermatology PPM Only</v>
      </c>
    </row>
    <row r="14223" spans="1:4">
      <c r="A14223" t="s">
        <v>50903</v>
      </c>
      <c r="B14223" t="s">
        <v>50904</v>
      </c>
      <c r="D14223" t="str">
        <f t="shared" si="222"/>
        <v>FPNURS5408 Alex Fauer School of Nursing PPM Only</v>
      </c>
    </row>
    <row r="14224" spans="1:4">
      <c r="A14224" t="s">
        <v>50905</v>
      </c>
      <c r="B14224" t="s">
        <v>50906</v>
      </c>
      <c r="D14224" t="str">
        <f t="shared" si="222"/>
        <v>FPMOBG5407 Krishna Singh MED Obstetrics And Gynecology PPM Only</v>
      </c>
    </row>
    <row r="14225" spans="1:4">
      <c r="A14225" t="s">
        <v>50907</v>
      </c>
      <c r="B14225" t="s">
        <v>50908</v>
      </c>
      <c r="D14225" t="str">
        <f t="shared" si="222"/>
        <v>FPMERM5406 Pranav Shetty MED Emergency Medicine PPM Only</v>
      </c>
    </row>
    <row r="14226" spans="1:4">
      <c r="A14226" t="s">
        <v>50909</v>
      </c>
      <c r="B14226" t="s">
        <v>50910</v>
      </c>
      <c r="D14226" t="str">
        <f t="shared" si="222"/>
        <v>FPMPED5405 Roger Akins MED Pediatrics PPM Only</v>
      </c>
    </row>
    <row r="14227" spans="1:4">
      <c r="A14227" t="s">
        <v>50911</v>
      </c>
      <c r="B14227" t="s">
        <v>50912</v>
      </c>
      <c r="D14227" t="str">
        <f t="shared" si="222"/>
        <v>FPLLAW5404 Robert Mullaney SCHOOL OF LAW PPM Only</v>
      </c>
    </row>
    <row r="14228" spans="1:4">
      <c r="A14228" t="s">
        <v>50913</v>
      </c>
      <c r="B14228" t="s">
        <v>50914</v>
      </c>
      <c r="D14228" t="str">
        <f t="shared" si="222"/>
        <v>FPMRAD5403 Benjamin Carney MED Radiology PPM Only</v>
      </c>
    </row>
    <row r="14229" spans="1:4">
      <c r="A14229" t="s">
        <v>50915</v>
      </c>
      <c r="B14229" t="s">
        <v>50916</v>
      </c>
      <c r="D14229" t="str">
        <f t="shared" si="222"/>
        <v>FPIMPM5402 Tatiana Kudryashova MED Int Med Pulmonary PPM Only</v>
      </c>
    </row>
    <row r="14230" spans="1:4">
      <c r="A14230" t="s">
        <v>50917</v>
      </c>
      <c r="B14230" t="s">
        <v>50918</v>
      </c>
      <c r="D14230" t="str">
        <f t="shared" si="222"/>
        <v>FPIMPM5401 Elena Goncharova MED Int Med Pulmonary PPM Only</v>
      </c>
    </row>
    <row r="14231" spans="1:4">
      <c r="A14231" t="s">
        <v>50919</v>
      </c>
      <c r="B14231" t="s">
        <v>50920</v>
      </c>
      <c r="D14231" t="str">
        <f t="shared" si="222"/>
        <v>FPNURS5400 Amber Ramage School of Nursing PPM Only</v>
      </c>
    </row>
    <row r="14232" spans="1:4">
      <c r="A14232" t="s">
        <v>50921</v>
      </c>
      <c r="B14232" t="s">
        <v>50922</v>
      </c>
      <c r="D14232" t="str">
        <f t="shared" si="222"/>
        <v>FPVPHR5399 Pouya Dini VM POPULATION HLTH And REPROD PPM Only</v>
      </c>
    </row>
    <row r="14233" spans="1:4">
      <c r="A14233" t="s">
        <v>50923</v>
      </c>
      <c r="B14233" t="s">
        <v>50924</v>
      </c>
      <c r="D14233" t="str">
        <f t="shared" si="222"/>
        <v>FPMFCM5398 Lee Shoop MED Family And Community Med PPM Only</v>
      </c>
    </row>
    <row r="14234" spans="1:4">
      <c r="A14234" t="s">
        <v>50925</v>
      </c>
      <c r="B14234" t="s">
        <v>50926</v>
      </c>
      <c r="D14234" t="str">
        <f t="shared" si="222"/>
        <v>FPADES5397 Fernanda Valdovinos ENVIRONMENTAL SCIENCE And POLICY PPM Only</v>
      </c>
    </row>
    <row r="14235" spans="1:4">
      <c r="A14235" t="s">
        <v>50927</v>
      </c>
      <c r="B14235" t="s">
        <v>50928</v>
      </c>
      <c r="D14235" t="str">
        <f t="shared" si="222"/>
        <v>FPLREL5396 Lynna Dhanani RELIGIOUS STUDIES PPM Only</v>
      </c>
    </row>
    <row r="14236" spans="1:4">
      <c r="A14236" t="s">
        <v>50929</v>
      </c>
      <c r="B14236" t="s">
        <v>50930</v>
      </c>
      <c r="D14236" t="str">
        <f t="shared" si="222"/>
        <v>FPEMAE5395 Iman Soltani MECHANICAL And AEROSPACE ENGR PPM Only</v>
      </c>
    </row>
    <row r="14237" spans="1:4">
      <c r="A14237" t="s">
        <v>50931</v>
      </c>
      <c r="B14237" t="s">
        <v>50932</v>
      </c>
      <c r="D14237" t="str">
        <f t="shared" si="222"/>
        <v>FPIMPM5394 Namita Sood MED Int Med Pulmonary PPM Only</v>
      </c>
    </row>
    <row r="14238" spans="1:4">
      <c r="A14238" t="s">
        <v>50933</v>
      </c>
      <c r="B14238" t="s">
        <v>50934</v>
      </c>
      <c r="D14238" t="str">
        <f t="shared" si="222"/>
        <v>FPIMGI5393 Guinea Singh Fan MED Int Med Gastroenterology PPM Only</v>
      </c>
    </row>
    <row r="14239" spans="1:4">
      <c r="A14239" t="s">
        <v>50935</v>
      </c>
      <c r="B14239" t="s">
        <v>50936</v>
      </c>
      <c r="D14239" t="str">
        <f t="shared" si="222"/>
        <v>FPIMID5392 Alan Koff MED Int Med Infectious Dis PPM Only</v>
      </c>
    </row>
    <row r="14240" spans="1:4">
      <c r="A14240" t="s">
        <v>50937</v>
      </c>
      <c r="B14240" t="s">
        <v>50938</v>
      </c>
      <c r="D14240" t="str">
        <f t="shared" si="222"/>
        <v>FPMNSG5391 Branden Cord MED Neurological Surgery PPM Only</v>
      </c>
    </row>
    <row r="14241" spans="1:4">
      <c r="A14241" t="s">
        <v>50939</v>
      </c>
      <c r="B14241" t="s">
        <v>50940</v>
      </c>
      <c r="D14241" t="str">
        <f t="shared" si="222"/>
        <v>FPNURS5390 Janet Meda School of Nursing PPM Only</v>
      </c>
    </row>
    <row r="14242" spans="1:4">
      <c r="A14242" t="s">
        <v>50941</v>
      </c>
      <c r="B14242" t="s">
        <v>50942</v>
      </c>
      <c r="D14242" t="str">
        <f t="shared" si="222"/>
        <v>FPMSUR5389 Rachel Russo MED Surgery PPM Only</v>
      </c>
    </row>
    <row r="14243" spans="1:4">
      <c r="A14243" t="s">
        <v>50943</v>
      </c>
      <c r="B14243" t="s">
        <v>50944</v>
      </c>
      <c r="D14243" t="str">
        <f t="shared" si="222"/>
        <v>FPMRAD5388 Roger Goldman MED Radiology PPM Only</v>
      </c>
    </row>
    <row r="14244" spans="1:4">
      <c r="A14244" t="s">
        <v>50945</v>
      </c>
      <c r="B14244" t="s">
        <v>50946</v>
      </c>
      <c r="D14244" t="str">
        <f t="shared" si="222"/>
        <v>FPGSM15387 Gareth Keeves GRADUATE SCHOOL OF MANAGEMENT PPM Only</v>
      </c>
    </row>
    <row r="14245" spans="1:4">
      <c r="A14245" t="s">
        <v>50947</v>
      </c>
      <c r="B14245" t="s">
        <v>50948</v>
      </c>
      <c r="D14245" t="str">
        <f t="shared" si="222"/>
        <v>FPMHPH5386 Kim Barrett MED Physiology And Membrane Biol PPM Only</v>
      </c>
    </row>
    <row r="14246" spans="1:4">
      <c r="A14246" t="s">
        <v>50949</v>
      </c>
      <c r="B14246" t="s">
        <v>50950</v>
      </c>
      <c r="D14246" t="str">
        <f t="shared" si="222"/>
        <v>FPECHE5385 Shirley Ahn CHEMICAL ENGINEERING PPM Only</v>
      </c>
    </row>
    <row r="14247" spans="1:4">
      <c r="A14247" t="s">
        <v>50951</v>
      </c>
      <c r="B14247" t="s">
        <v>50952</v>
      </c>
      <c r="D14247" t="str">
        <f t="shared" si="222"/>
        <v>FPLEPS5384 Alyssa Griffin EARTH And PLANETARY SCIENCES PPM Only</v>
      </c>
    </row>
    <row r="14248" spans="1:4">
      <c r="A14248" t="s">
        <v>50953</v>
      </c>
      <c r="B14248" t="s">
        <v>50954</v>
      </c>
      <c r="D14248" t="str">
        <f t="shared" si="222"/>
        <v>FPMOBG5382 Nicole Economou MED Obstetrics And Gynecology PPM Only</v>
      </c>
    </row>
    <row r="14249" spans="1:4">
      <c r="A14249" t="s">
        <v>50955</v>
      </c>
      <c r="B14249" t="s">
        <v>50956</v>
      </c>
      <c r="D14249" t="str">
        <f t="shared" si="222"/>
        <v>FPMPAT5381 Wesley Rubenstein MED Pathology And Lab Medicine PPM Only</v>
      </c>
    </row>
    <row r="14250" spans="1:4">
      <c r="A14250" t="s">
        <v>50957</v>
      </c>
      <c r="B14250" t="s">
        <v>50958</v>
      </c>
      <c r="D14250" t="str">
        <f t="shared" si="222"/>
        <v>FPMSUR5380 Michelle Zaldana Flynn MED Surgery PPM Only</v>
      </c>
    </row>
    <row r="14251" spans="1:4">
      <c r="A14251" t="s">
        <v>50959</v>
      </c>
      <c r="B14251" t="s">
        <v>50960</v>
      </c>
      <c r="D14251" t="str">
        <f t="shared" si="222"/>
        <v>FPIMCA5379 Muhammad Munir MED INT MED CARDIOLOGY PPM Only</v>
      </c>
    </row>
    <row r="14252" spans="1:4">
      <c r="A14252" t="s">
        <v>50961</v>
      </c>
      <c r="B14252" t="s">
        <v>50962</v>
      </c>
      <c r="D14252" t="str">
        <f t="shared" si="222"/>
        <v>FPLEAL5378 Chuchu Wang EAST ASIAN LANG And CULTURES PPM Only</v>
      </c>
    </row>
    <row r="14253" spans="1:4">
      <c r="A14253" t="s">
        <v>50963</v>
      </c>
      <c r="B14253" t="s">
        <v>50964</v>
      </c>
      <c r="D14253" t="str">
        <f t="shared" si="222"/>
        <v>FPIMGI5377 Lien Le MED Int Med Gastroenterology PPM Only</v>
      </c>
    </row>
    <row r="14254" spans="1:4">
      <c r="A14254" t="s">
        <v>50965</v>
      </c>
      <c r="B14254" t="s">
        <v>50966</v>
      </c>
      <c r="D14254" t="str">
        <f t="shared" si="222"/>
        <v>FPMSUR5376 Sean Flynn MED Surgery PPM Only</v>
      </c>
    </row>
    <row r="14255" spans="1:4">
      <c r="A14255" t="s">
        <v>50967</v>
      </c>
      <c r="B14255" t="s">
        <v>50968</v>
      </c>
      <c r="D14255" t="str">
        <f t="shared" si="222"/>
        <v>FPIMEN5375 Polly Teng MED Int Med Endocrinology PPM Only</v>
      </c>
    </row>
    <row r="14256" spans="1:4">
      <c r="A14256" t="s">
        <v>50969</v>
      </c>
      <c r="B14256" t="s">
        <v>50970</v>
      </c>
      <c r="D14256" t="str">
        <f t="shared" si="222"/>
        <v>FPMRAD5374 Priyanka Jha MED Radiology PPM Only</v>
      </c>
    </row>
    <row r="14257" spans="1:4">
      <c r="A14257" t="s">
        <v>50971</v>
      </c>
      <c r="B14257" t="s">
        <v>50972</v>
      </c>
      <c r="D14257" t="str">
        <f t="shared" si="222"/>
        <v>FPMPED5373 Serena Yang MED Pediatrics PPM Only</v>
      </c>
    </row>
    <row r="14258" spans="1:4">
      <c r="A14258" t="s">
        <v>50973</v>
      </c>
      <c r="B14258" t="s">
        <v>50974</v>
      </c>
      <c r="D14258" t="str">
        <f t="shared" si="222"/>
        <v>FPMPED5372 Armaiti Mody MED Pediatrics PPM Only</v>
      </c>
    </row>
    <row r="14259" spans="1:4">
      <c r="A14259" t="s">
        <v>50975</v>
      </c>
      <c r="B14259" t="s">
        <v>50976</v>
      </c>
      <c r="D14259" t="str">
        <f t="shared" si="222"/>
        <v>FPMNEU5371 Ivy Nguyen MED Neurology PPM Only</v>
      </c>
    </row>
    <row r="14260" spans="1:4">
      <c r="A14260" t="s">
        <v>50977</v>
      </c>
      <c r="B14260" t="s">
        <v>50978</v>
      </c>
      <c r="D14260" t="str">
        <f t="shared" si="222"/>
        <v>FPMPED5370 Sindhura Batchu MED Pediatrics PPM Only</v>
      </c>
    </row>
    <row r="14261" spans="1:4">
      <c r="A14261" t="s">
        <v>50979</v>
      </c>
      <c r="B14261" t="s">
        <v>50980</v>
      </c>
      <c r="D14261" t="str">
        <f t="shared" si="222"/>
        <v>FPBGEN5369 Laura Fejerman Genome Center PPM Only</v>
      </c>
    </row>
    <row r="14262" spans="1:4">
      <c r="A14262" t="s">
        <v>50981</v>
      </c>
      <c r="B14262" t="s">
        <v>50982</v>
      </c>
      <c r="D14262" t="str">
        <f t="shared" si="222"/>
        <v>FPMEPM5369 Laura Fejerman MED Public Health Sciences PPM Only</v>
      </c>
    </row>
    <row r="14263" spans="1:4">
      <c r="A14263" t="s">
        <v>50983</v>
      </c>
      <c r="B14263" t="s">
        <v>50984</v>
      </c>
      <c r="D14263" t="str">
        <f t="shared" si="222"/>
        <v>FPMPED5368 Emily Stieren MED Pediatrics PPM Only</v>
      </c>
    </row>
    <row r="14264" spans="1:4">
      <c r="A14264" t="s">
        <v>50985</v>
      </c>
      <c r="B14264" t="s">
        <v>50986</v>
      </c>
      <c r="D14264" t="str">
        <f t="shared" si="222"/>
        <v>FPMPSY5367 Mark Savill MED Psychiatry And Behav Sci PPM Only</v>
      </c>
    </row>
    <row r="14265" spans="1:4">
      <c r="A14265" t="s">
        <v>50987</v>
      </c>
      <c r="B14265" t="s">
        <v>50988</v>
      </c>
      <c r="D14265" t="str">
        <f t="shared" si="222"/>
        <v>FPLCMB5366 Daniel Mathalon CENTER FOR MIND And BRAIN PPM Only</v>
      </c>
    </row>
    <row r="14266" spans="1:4">
      <c r="A14266" t="s">
        <v>50989</v>
      </c>
      <c r="B14266" t="s">
        <v>50990</v>
      </c>
      <c r="D14266" t="str">
        <f t="shared" si="222"/>
        <v>FPMOPH5365 Kareem Moussa MED Eye Center PPM Only</v>
      </c>
    </row>
    <row r="14267" spans="1:4">
      <c r="A14267" t="s">
        <v>50991</v>
      </c>
      <c r="B14267" t="s">
        <v>50992</v>
      </c>
      <c r="D14267" t="str">
        <f t="shared" si="222"/>
        <v>FPMNSG5364 Jeffrey Vitt MED Neurological Surgery PPM Only</v>
      </c>
    </row>
    <row r="14268" spans="1:4">
      <c r="A14268" t="s">
        <v>50993</v>
      </c>
      <c r="B14268" t="s">
        <v>50994</v>
      </c>
      <c r="D14268" t="str">
        <f t="shared" si="222"/>
        <v>FPMINT5363 Dinithi Iddawela MED Int Med Admin PPM Only</v>
      </c>
    </row>
    <row r="14269" spans="1:4">
      <c r="A14269" t="s">
        <v>50995</v>
      </c>
      <c r="B14269" t="s">
        <v>50996</v>
      </c>
      <c r="D14269" t="str">
        <f t="shared" si="222"/>
        <v>FPMFCM5362 Jennifer Karlin MED Family And Community Med PPM Only</v>
      </c>
    </row>
    <row r="14270" spans="1:4">
      <c r="A14270" t="s">
        <v>50997</v>
      </c>
      <c r="B14270" t="s">
        <v>50998</v>
      </c>
      <c r="D14270" t="str">
        <f t="shared" si="222"/>
        <v>FPNURS5361 Rosalind De Lisser School of Nursing PPM Only</v>
      </c>
    </row>
    <row r="14271" spans="1:4">
      <c r="A14271" t="s">
        <v>50999</v>
      </c>
      <c r="B14271" t="s">
        <v>51000</v>
      </c>
      <c r="D14271" t="str">
        <f t="shared" si="222"/>
        <v>FPIMHP5360 Timothy John Muldoon MED Int Med Hospitalist PPM Only</v>
      </c>
    </row>
    <row r="14272" spans="1:4">
      <c r="A14272" t="s">
        <v>51001</v>
      </c>
      <c r="B14272" t="s">
        <v>51002</v>
      </c>
      <c r="D14272" t="str">
        <f t="shared" si="222"/>
        <v>FPMPSY5359 Regina Graham MED Psychiatry And Behav Sci PPM Only</v>
      </c>
    </row>
    <row r="14273" spans="1:4">
      <c r="A14273" t="s">
        <v>51003</v>
      </c>
      <c r="B14273" t="s">
        <v>51004</v>
      </c>
      <c r="D14273" t="str">
        <f t="shared" si="222"/>
        <v>FPMFCM5358 Naamah Razon MED Family And Community Med PPM Only</v>
      </c>
    </row>
    <row r="14274" spans="1:4">
      <c r="A14274" t="s">
        <v>51005</v>
      </c>
      <c r="B14274" t="s">
        <v>51006</v>
      </c>
      <c r="D14274" t="str">
        <f t="shared" si="222"/>
        <v>FPMPED5357 Caroline Schulmeister MED Pediatrics PPM Only</v>
      </c>
    </row>
    <row r="14275" spans="1:4">
      <c r="A14275" t="s">
        <v>51007</v>
      </c>
      <c r="B14275" t="s">
        <v>51008</v>
      </c>
      <c r="D14275" t="str">
        <f t="shared" ref="D14275:D14338" si="223">A14275&amp;" "&amp;B14275</f>
        <v>FPMNEU5356 Mai Vuong MED Neurology PPM Only</v>
      </c>
    </row>
    <row r="14276" spans="1:4">
      <c r="A14276" t="s">
        <v>51009</v>
      </c>
      <c r="B14276" t="s">
        <v>51010</v>
      </c>
      <c r="D14276" t="str">
        <f t="shared" si="223"/>
        <v>FPMPED5355 Joseph Shen MED Pediatrics PPM Only</v>
      </c>
    </row>
    <row r="14277" spans="1:4">
      <c r="A14277" t="s">
        <v>51011</v>
      </c>
      <c r="B14277" t="s">
        <v>51012</v>
      </c>
      <c r="D14277" t="str">
        <f t="shared" si="223"/>
        <v>FPAHCE5354 Brittany Chambers HUMAN ECOLOGY PPM Only</v>
      </c>
    </row>
    <row r="14278" spans="1:4">
      <c r="A14278" t="s">
        <v>51013</v>
      </c>
      <c r="B14278" t="s">
        <v>51014</v>
      </c>
      <c r="D14278" t="str">
        <f t="shared" si="223"/>
        <v>FPMNEU5353 Roy Ben Shalom MED Neurology PPM Only</v>
      </c>
    </row>
    <row r="14279" spans="1:4">
      <c r="A14279" t="s">
        <v>51015</v>
      </c>
      <c r="B14279" t="s">
        <v>51016</v>
      </c>
      <c r="D14279" t="str">
        <f t="shared" si="223"/>
        <v>FPMERM5352 David Dillon MED Emergency Medicine PPM Only</v>
      </c>
    </row>
    <row r="14280" spans="1:4">
      <c r="A14280" t="s">
        <v>51017</v>
      </c>
      <c r="B14280" t="s">
        <v>51018</v>
      </c>
      <c r="D14280" t="str">
        <f t="shared" si="223"/>
        <v>FPMPED5351 Bruce Blumberg MED Pediatrics PPM Only</v>
      </c>
    </row>
    <row r="14281" spans="1:4">
      <c r="A14281" t="s">
        <v>51019</v>
      </c>
      <c r="B14281" t="s">
        <v>51020</v>
      </c>
      <c r="D14281" t="str">
        <f t="shared" si="223"/>
        <v>FPMANS5350 Amy Chen MED Anesth And Pain Medicine PPM Only</v>
      </c>
    </row>
    <row r="14282" spans="1:4">
      <c r="A14282" t="s">
        <v>51021</v>
      </c>
      <c r="B14282" t="s">
        <v>51022</v>
      </c>
      <c r="D14282" t="str">
        <f t="shared" si="223"/>
        <v>FPMSUR5349 Claire Graves MED Surgery PPM Only</v>
      </c>
    </row>
    <row r="14283" spans="1:4">
      <c r="A14283" t="s">
        <v>51023</v>
      </c>
      <c r="B14283" t="s">
        <v>51024</v>
      </c>
      <c r="D14283" t="str">
        <f t="shared" si="223"/>
        <v>FPMERM5348 Freshta Sahak MED Emergency Medicine PPM Only</v>
      </c>
    </row>
    <row r="14284" spans="1:4">
      <c r="A14284" t="s">
        <v>51025</v>
      </c>
      <c r="B14284" t="s">
        <v>51026</v>
      </c>
      <c r="D14284" t="str">
        <f t="shared" si="223"/>
        <v>FPAETX5347 Christina Pasparakis ENVIRONMENTAL TOXICOLOGY PPM Only</v>
      </c>
    </row>
    <row r="14285" spans="1:4">
      <c r="A14285" t="s">
        <v>51027</v>
      </c>
      <c r="B14285" t="s">
        <v>51028</v>
      </c>
      <c r="D14285" t="str">
        <f t="shared" si="223"/>
        <v>FPMSUR5346 Anamaria Robles MED Surgery PPM Only</v>
      </c>
    </row>
    <row r="14286" spans="1:4">
      <c r="A14286" t="s">
        <v>51029</v>
      </c>
      <c r="B14286" t="s">
        <v>51030</v>
      </c>
      <c r="D14286" t="str">
        <f t="shared" si="223"/>
        <v>FPIMHP5345 Lannie Santo MED Int Med Hospitalist PPM Only</v>
      </c>
    </row>
    <row r="14287" spans="1:4">
      <c r="A14287" t="s">
        <v>51031</v>
      </c>
      <c r="B14287" t="s">
        <v>51032</v>
      </c>
      <c r="D14287" t="str">
        <f t="shared" si="223"/>
        <v>FPIMHP5344 Rebecca Krisman MED Int Med Hospitalist PPM Only</v>
      </c>
    </row>
    <row r="14288" spans="1:4">
      <c r="A14288" t="s">
        <v>51033</v>
      </c>
      <c r="B14288" t="s">
        <v>51034</v>
      </c>
      <c r="D14288" t="str">
        <f t="shared" si="223"/>
        <v>FPIMHP5343 Mindy Shapiro MED Int Med Hospitalist PPM Only</v>
      </c>
    </row>
    <row r="14289" spans="1:4">
      <c r="A14289" t="s">
        <v>51035</v>
      </c>
      <c r="B14289" t="s">
        <v>51036</v>
      </c>
      <c r="D14289" t="str">
        <f t="shared" si="223"/>
        <v>FPNURS5342 Chris de Belen Wilson School of Nursing PPM Only</v>
      </c>
    </row>
    <row r="14290" spans="1:4">
      <c r="A14290" t="s">
        <v>51037</v>
      </c>
      <c r="B14290" t="s">
        <v>51038</v>
      </c>
      <c r="D14290" t="str">
        <f t="shared" si="223"/>
        <v>FPNURS5341 Jill Saberman School of Nursing PPM Only</v>
      </c>
    </row>
    <row r="14291" spans="1:4">
      <c r="A14291" t="s">
        <v>51039</v>
      </c>
      <c r="B14291" t="s">
        <v>51040</v>
      </c>
      <c r="D14291" t="str">
        <f t="shared" si="223"/>
        <v>FPMANS5340 Chinar Sanghvi MED Anesth And Pain Medicine PPM Only</v>
      </c>
    </row>
    <row r="14292" spans="1:4">
      <c r="A14292" t="s">
        <v>51041</v>
      </c>
      <c r="B14292" t="s">
        <v>51042</v>
      </c>
      <c r="D14292" t="str">
        <f t="shared" si="223"/>
        <v>FPMPSY5339 Mindy Armstead MED Psychiatry And Behav Sci PPM Only</v>
      </c>
    </row>
    <row r="14293" spans="1:4">
      <c r="A14293" t="s">
        <v>51043</v>
      </c>
      <c r="B14293" t="s">
        <v>51044</v>
      </c>
      <c r="D14293" t="str">
        <f t="shared" si="223"/>
        <v>FPMERM5338 Kyle Davis MED Emergency Medicine PPM Only</v>
      </c>
    </row>
    <row r="14294" spans="1:4">
      <c r="A14294" t="s">
        <v>51045</v>
      </c>
      <c r="B14294" t="s">
        <v>51046</v>
      </c>
      <c r="D14294" t="str">
        <f t="shared" si="223"/>
        <v>FPMOBG5337 Carolyn Reyes MED Obstetrics And Gynecology PPM Only</v>
      </c>
    </row>
    <row r="14295" spans="1:4">
      <c r="A14295" t="s">
        <v>51047</v>
      </c>
      <c r="B14295" t="s">
        <v>51048</v>
      </c>
      <c r="D14295" t="str">
        <f t="shared" si="223"/>
        <v>FPGSM15336 William Cron GRADUATE SCHOOL OF MANAGEMENT PPM Only</v>
      </c>
    </row>
    <row r="14296" spans="1:4">
      <c r="A14296" t="s">
        <v>51049</v>
      </c>
      <c r="B14296" t="s">
        <v>51050</v>
      </c>
      <c r="D14296" t="str">
        <f t="shared" si="223"/>
        <v>FPMFCM5335 Thomas Balsbaugh MED Family And Community Med PPM Only</v>
      </c>
    </row>
    <row r="14297" spans="1:4">
      <c r="A14297" t="s">
        <v>51051</v>
      </c>
      <c r="B14297" t="s">
        <v>51052</v>
      </c>
      <c r="D14297" t="str">
        <f t="shared" si="223"/>
        <v>FPMANS5334 Usha Saldanha MED Anesth And Pain Medicine PPM Only</v>
      </c>
    </row>
    <row r="14298" spans="1:4">
      <c r="A14298" t="s">
        <v>51053</v>
      </c>
      <c r="B14298" t="s">
        <v>51054</v>
      </c>
      <c r="D14298" t="str">
        <f t="shared" si="223"/>
        <v>FPMERM5333 Marybelle Pe MED Emergency Medicine PPM Only</v>
      </c>
    </row>
    <row r="14299" spans="1:4">
      <c r="A14299" t="s">
        <v>51055</v>
      </c>
      <c r="B14299" t="s">
        <v>51056</v>
      </c>
      <c r="D14299" t="str">
        <f t="shared" si="223"/>
        <v>FPDEDU5332 Patti A Fejarang Herrera EDUCATION PPM Only</v>
      </c>
    </row>
    <row r="14300" spans="1:4">
      <c r="A14300" t="s">
        <v>51057</v>
      </c>
      <c r="B14300" t="s">
        <v>51058</v>
      </c>
      <c r="D14300" t="str">
        <f t="shared" si="223"/>
        <v>FPMSUR5331 Rachael Callcut MED Surgery PPM Only</v>
      </c>
    </row>
    <row r="14301" spans="1:4">
      <c r="A14301" t="s">
        <v>51059</v>
      </c>
      <c r="B14301" t="s">
        <v>51060</v>
      </c>
      <c r="D14301" t="str">
        <f t="shared" si="223"/>
        <v>FPGSM15330 Jay Olenowski GRADUATE SCHOOL OF MANAGEMENT PPM Only</v>
      </c>
    </row>
    <row r="14302" spans="1:4">
      <c r="A14302" t="s">
        <v>51061</v>
      </c>
      <c r="B14302" t="s">
        <v>51062</v>
      </c>
      <c r="D14302" t="str">
        <f t="shared" si="223"/>
        <v>FPGSM15329 Mak Ahmad GRADUATE SCHOOL OF MANAGEMENT PPM Only</v>
      </c>
    </row>
    <row r="14303" spans="1:4">
      <c r="A14303" t="s">
        <v>51063</v>
      </c>
      <c r="B14303" t="s">
        <v>51064</v>
      </c>
      <c r="D14303" t="str">
        <f t="shared" si="223"/>
        <v>FPAFST5328 Julien Delarue FOOD SCIENCE And TECHNOLOGY PPM Only</v>
      </c>
    </row>
    <row r="14304" spans="1:4">
      <c r="A14304" t="s">
        <v>51065</v>
      </c>
      <c r="B14304" t="s">
        <v>51066</v>
      </c>
      <c r="D14304" t="str">
        <f t="shared" si="223"/>
        <v>FPMINT5327 Malvika Suri MED Int Med Admin PPM Only</v>
      </c>
    </row>
    <row r="14305" spans="1:4">
      <c r="A14305" t="s">
        <v>51067</v>
      </c>
      <c r="B14305" t="s">
        <v>51068</v>
      </c>
      <c r="D14305" t="str">
        <f t="shared" si="223"/>
        <v>FPMERM5326 Erik Hofmann MED Emergency Medicine PPM Only</v>
      </c>
    </row>
    <row r="14306" spans="1:4">
      <c r="A14306" t="s">
        <v>51069</v>
      </c>
      <c r="B14306" t="s">
        <v>51070</v>
      </c>
      <c r="D14306" t="str">
        <f t="shared" si="223"/>
        <v>FPMOBG5324 Michael Chu MED Obstetrics And Gynecology PPM Only</v>
      </c>
    </row>
    <row r="14307" spans="1:4">
      <c r="A14307" t="s">
        <v>51071</v>
      </c>
      <c r="B14307" t="s">
        <v>51072</v>
      </c>
      <c r="D14307" t="str">
        <f t="shared" si="223"/>
        <v>FPGSM15323 Gary Lew GRADUATE SCHOOL OF MANAGEMENT PPM Only</v>
      </c>
    </row>
    <row r="14308" spans="1:4">
      <c r="A14308" t="s">
        <v>51073</v>
      </c>
      <c r="B14308" t="s">
        <v>51074</v>
      </c>
      <c r="D14308" t="str">
        <f t="shared" si="223"/>
        <v>FPMPSY5322 Angela Drake MED Psychiatry And Behav Sci PPM Only</v>
      </c>
    </row>
    <row r="14309" spans="1:4">
      <c r="A14309" t="s">
        <v>51075</v>
      </c>
      <c r="B14309" t="s">
        <v>51076</v>
      </c>
      <c r="D14309" t="str">
        <f t="shared" si="223"/>
        <v>FPIMRH5321 Tihong Shao MED Int Med Rheumatology PPM Only</v>
      </c>
    </row>
    <row r="14310" spans="1:4">
      <c r="A14310" t="s">
        <v>51077</v>
      </c>
      <c r="B14310" t="s">
        <v>51078</v>
      </c>
      <c r="D14310" t="str">
        <f t="shared" si="223"/>
        <v>FPLPSC5320 Azra Jahanitabesh PSYCHOLOGY PPM Only</v>
      </c>
    </row>
    <row r="14311" spans="1:4">
      <c r="A14311" t="s">
        <v>51079</v>
      </c>
      <c r="B14311" t="s">
        <v>51080</v>
      </c>
      <c r="D14311" t="str">
        <f t="shared" si="223"/>
        <v>FPIMRH5319 David Brauer MED Int Med Allergy PPM Only</v>
      </c>
    </row>
    <row r="14312" spans="1:4">
      <c r="A14312" t="s">
        <v>51081</v>
      </c>
      <c r="B14312" t="s">
        <v>51082</v>
      </c>
      <c r="D14312" t="str">
        <f t="shared" si="223"/>
        <v>FPAENM5318 Emily Meineke ENTOMOLOGY NEMATOLOGY PPM Only</v>
      </c>
    </row>
    <row r="14313" spans="1:4">
      <c r="A14313" t="s">
        <v>51083</v>
      </c>
      <c r="B14313" t="s">
        <v>51084</v>
      </c>
      <c r="D14313" t="str">
        <f t="shared" si="223"/>
        <v>FPMADM5317 Monice Kwok MED Deans Office PPM Only</v>
      </c>
    </row>
    <row r="14314" spans="1:4">
      <c r="A14314" t="s">
        <v>51085</v>
      </c>
      <c r="B14314" t="s">
        <v>51086</v>
      </c>
      <c r="D14314" t="str">
        <f t="shared" si="223"/>
        <v>FPMADM5316 Vicki Nagano MED Deans Office PPM Only</v>
      </c>
    </row>
    <row r="14315" spans="1:4">
      <c r="A14315" t="s">
        <v>51087</v>
      </c>
      <c r="B14315" t="s">
        <v>51088</v>
      </c>
      <c r="D14315" t="str">
        <f t="shared" si="223"/>
        <v>FPIMGM5315 Regina Godbout MED Int Med Genl Medicine PPM Only</v>
      </c>
    </row>
    <row r="14316" spans="1:4">
      <c r="A14316" t="s">
        <v>51089</v>
      </c>
      <c r="B14316" t="s">
        <v>51090</v>
      </c>
      <c r="D14316" t="str">
        <f t="shared" si="223"/>
        <v>FPECEE5314 Jasquelin Pena CIVIL And ENVIRONMENTAL ENGR PPM Only</v>
      </c>
    </row>
    <row r="14317" spans="1:4">
      <c r="A14317" t="s">
        <v>51091</v>
      </c>
      <c r="B14317" t="s">
        <v>51092</v>
      </c>
      <c r="D14317" t="str">
        <f t="shared" si="223"/>
        <v>FPMADM5313 Michelle Nguyen MED Deans Office PPM Only</v>
      </c>
    </row>
    <row r="14318" spans="1:4">
      <c r="A14318" t="s">
        <v>51093</v>
      </c>
      <c r="B14318" t="s">
        <v>51094</v>
      </c>
      <c r="D14318" t="str">
        <f t="shared" si="223"/>
        <v>FPVVME5312 Kristin Jankowski VM MEDICINE And EPIDEMIOLOGY PPM Only</v>
      </c>
    </row>
    <row r="14319" spans="1:4">
      <c r="A14319" t="s">
        <v>51095</v>
      </c>
      <c r="B14319" t="s">
        <v>51096</v>
      </c>
      <c r="D14319" t="str">
        <f t="shared" si="223"/>
        <v>FPGSM15311 John Werlhof GRADUATE SCHOOL OF MANAGEMENT PPM Only</v>
      </c>
    </row>
    <row r="14320" spans="1:4">
      <c r="A14320" t="s">
        <v>51097</v>
      </c>
      <c r="B14320" t="s">
        <v>51098</v>
      </c>
      <c r="D14320" t="str">
        <f t="shared" si="223"/>
        <v>FPMPSY5310 Jason Garner MED Psychiatry And Behav Sci PPM Only</v>
      </c>
    </row>
    <row r="14321" spans="1:4">
      <c r="A14321" t="s">
        <v>51099</v>
      </c>
      <c r="B14321" t="s">
        <v>51100</v>
      </c>
      <c r="D14321" t="str">
        <f t="shared" si="223"/>
        <v>FPVVSR5309 Bianca Da Costa Martins VM SURGRAD SCIENCE PPM Only</v>
      </c>
    </row>
    <row r="14322" spans="1:4">
      <c r="A14322" t="s">
        <v>51101</v>
      </c>
      <c r="B14322" t="s">
        <v>51102</v>
      </c>
      <c r="D14322" t="str">
        <f t="shared" si="223"/>
        <v>FPMPSY5308 Richard Sanchez MED Psychiatry And Behav Sci PPM Only</v>
      </c>
    </row>
    <row r="14323" spans="1:4">
      <c r="A14323" t="s">
        <v>51103</v>
      </c>
      <c r="B14323" t="s">
        <v>51104</v>
      </c>
      <c r="D14323" t="str">
        <f t="shared" si="223"/>
        <v>F9VPHR5307 Fabio Soares de Lima VM POPULATION HLTH And REPROD ANR PPM Only</v>
      </c>
    </row>
    <row r="14324" spans="1:4">
      <c r="A14324" t="s">
        <v>51105</v>
      </c>
      <c r="B14324" t="s">
        <v>51106</v>
      </c>
      <c r="D14324" t="str">
        <f t="shared" si="223"/>
        <v>FPVPHR5307 Fabio Soares de Lima VM POPULATION HLTH And REPROD PPM Only</v>
      </c>
    </row>
    <row r="14325" spans="1:4">
      <c r="A14325" t="s">
        <v>51107</v>
      </c>
      <c r="B14325" t="s">
        <v>51108</v>
      </c>
      <c r="D14325" t="str">
        <f t="shared" si="223"/>
        <v>FPVVME5306 Erik Olstad VM MEDICINE And EPIDEMIOLOGY PPM Only</v>
      </c>
    </row>
    <row r="14326" spans="1:4">
      <c r="A14326" t="s">
        <v>51109</v>
      </c>
      <c r="B14326" t="s">
        <v>51110</v>
      </c>
      <c r="D14326" t="str">
        <f t="shared" si="223"/>
        <v>FPMPSY5305 Jodee Alexander Mellerio MED Psychiatry And Behav Sci PPM Only</v>
      </c>
    </row>
    <row r="14327" spans="1:4">
      <c r="A14327" t="s">
        <v>51111</v>
      </c>
      <c r="B14327" t="s">
        <v>51112</v>
      </c>
      <c r="D14327" t="str">
        <f t="shared" si="223"/>
        <v>FPAENM5303 Christopher Fettig ENTOMOLOGY NEMATOLOGY PPM Only</v>
      </c>
    </row>
    <row r="14328" spans="1:4">
      <c r="A14328" t="s">
        <v>51113</v>
      </c>
      <c r="B14328" t="s">
        <v>51114</v>
      </c>
      <c r="D14328" t="str">
        <f t="shared" si="223"/>
        <v>FPLIBR5302 Helen Zaccari UCDLIBRARY PPM Only</v>
      </c>
    </row>
    <row r="14329" spans="1:4">
      <c r="A14329" t="s">
        <v>51115</v>
      </c>
      <c r="B14329" t="s">
        <v>51116</v>
      </c>
      <c r="D14329" t="str">
        <f t="shared" si="223"/>
        <v>FPMOPH5301 Joseph Giovannini MED Eye Center PPM Only</v>
      </c>
    </row>
    <row r="14330" spans="1:4">
      <c r="A14330" t="s">
        <v>51117</v>
      </c>
      <c r="B14330" t="s">
        <v>51118</v>
      </c>
      <c r="D14330" t="str">
        <f t="shared" si="223"/>
        <v>FPAHCE5300 Emily Elizabeth Schlickman HUMAN ECOLOGY PPM Only</v>
      </c>
    </row>
    <row r="14331" spans="1:4">
      <c r="A14331" t="s">
        <v>51119</v>
      </c>
      <c r="B14331" t="s">
        <v>51120</v>
      </c>
      <c r="D14331" t="str">
        <f t="shared" si="223"/>
        <v>FPMINT5298 Kabir Matharu MED Int Med Admin PPM Only</v>
      </c>
    </row>
    <row r="14332" spans="1:4">
      <c r="A14332" t="s">
        <v>51121</v>
      </c>
      <c r="B14332" t="s">
        <v>51122</v>
      </c>
      <c r="D14332" t="str">
        <f t="shared" si="223"/>
        <v>FPLSTA5297 Xiao Hui Tai STATISTICS PPM Only</v>
      </c>
    </row>
    <row r="14333" spans="1:4">
      <c r="A14333" t="s">
        <v>51123</v>
      </c>
      <c r="B14333" t="s">
        <v>51124</v>
      </c>
      <c r="D14333" t="str">
        <f t="shared" si="223"/>
        <v>FPMOPH5296 Jeffrey Ma MED Eye Center PPM Only</v>
      </c>
    </row>
    <row r="14334" spans="1:4">
      <c r="A14334" t="s">
        <v>51125</v>
      </c>
      <c r="B14334" t="s">
        <v>51126</v>
      </c>
      <c r="D14334" t="str">
        <f t="shared" si="223"/>
        <v>FPNURS5295 Teresa Thetford School of Nursing PPM Only</v>
      </c>
    </row>
    <row r="14335" spans="1:4">
      <c r="A14335" t="s">
        <v>51127</v>
      </c>
      <c r="B14335" t="s">
        <v>51128</v>
      </c>
      <c r="D14335" t="str">
        <f t="shared" si="223"/>
        <v>FPECSE5294 Daryl Posnett ENGR COMPUTER SCIENCE PPM Only</v>
      </c>
    </row>
    <row r="14336" spans="1:4">
      <c r="A14336" t="s">
        <v>51129</v>
      </c>
      <c r="B14336" t="s">
        <v>51130</v>
      </c>
      <c r="D14336" t="str">
        <f t="shared" si="223"/>
        <v>FPAARE5293 Matthew Reimer AG And RESOURCE ECONOMICS PPM Only</v>
      </c>
    </row>
    <row r="14337" spans="1:4">
      <c r="A14337" t="s">
        <v>51131</v>
      </c>
      <c r="B14337" t="s">
        <v>51132</v>
      </c>
      <c r="D14337" t="str">
        <f t="shared" si="223"/>
        <v>FPMOPH5292 Parisa Emami Naeini MED Eye Center PPM Only</v>
      </c>
    </row>
    <row r="14338" spans="1:4">
      <c r="A14338" t="s">
        <v>51133</v>
      </c>
      <c r="B14338" t="s">
        <v>51134</v>
      </c>
      <c r="D14338" t="str">
        <f t="shared" si="223"/>
        <v>FPVHFS5291 Javier Asin Ros CA ANIMAL HLTH And FOOD SAFETY LAB PPM Only</v>
      </c>
    </row>
    <row r="14339" spans="1:4">
      <c r="A14339" t="s">
        <v>51135</v>
      </c>
      <c r="B14339" t="s">
        <v>51136</v>
      </c>
      <c r="D14339" t="str">
        <f t="shared" ref="D14339:D14402" si="224">A14339&amp;" "&amp;B14339</f>
        <v>FPIMRH5290 William Ridgway MED Int Med Rheumatology PPM Only</v>
      </c>
    </row>
    <row r="14340" spans="1:4">
      <c r="A14340" t="s">
        <v>51137</v>
      </c>
      <c r="B14340" t="s">
        <v>51138</v>
      </c>
      <c r="D14340" t="str">
        <f t="shared" si="224"/>
        <v>FPEMAE5289 Shima Nazari MECHANICAL And AEROSPACE ENGR PPM Only</v>
      </c>
    </row>
    <row r="14341" spans="1:4">
      <c r="A14341" t="s">
        <v>51139</v>
      </c>
      <c r="B14341" t="s">
        <v>51140</v>
      </c>
      <c r="D14341" t="str">
        <f t="shared" si="224"/>
        <v>FPLAAS5288 John Johnson AFRICAN AMERICAN AFRICAN STDS PPM Only</v>
      </c>
    </row>
    <row r="14342" spans="1:4">
      <c r="A14342" t="s">
        <v>51141</v>
      </c>
      <c r="B14342" t="s">
        <v>51142</v>
      </c>
      <c r="D14342" t="str">
        <f t="shared" si="224"/>
        <v>FPIMCA5287 Katherine Yu MED INT MED CARDIOLOGY PPM Only</v>
      </c>
    </row>
    <row r="14343" spans="1:4">
      <c r="A14343" t="s">
        <v>51143</v>
      </c>
      <c r="B14343" t="s">
        <v>51144</v>
      </c>
      <c r="D14343" t="str">
        <f t="shared" si="224"/>
        <v>FPMOPH5286 Alan Roth MED Eye Center PPM Only</v>
      </c>
    </row>
    <row r="14344" spans="1:4">
      <c r="A14344" t="s">
        <v>51145</v>
      </c>
      <c r="B14344" t="s">
        <v>51146</v>
      </c>
      <c r="D14344" t="str">
        <f t="shared" si="224"/>
        <v>FPMSUR5285 Bob Kiaii MED Surgery PPM Only</v>
      </c>
    </row>
    <row r="14345" spans="1:4">
      <c r="A14345" t="s">
        <v>51147</v>
      </c>
      <c r="B14345" t="s">
        <v>51148</v>
      </c>
      <c r="D14345" t="str">
        <f t="shared" si="224"/>
        <v>FPLMSA5284 Kuldeep Singh MIDDLE EAST SOUTH ASIA PROGRAM PPM Only</v>
      </c>
    </row>
    <row r="14346" spans="1:4">
      <c r="A14346" t="s">
        <v>51149</v>
      </c>
      <c r="B14346" t="s">
        <v>51150</v>
      </c>
      <c r="D14346" t="str">
        <f t="shared" si="224"/>
        <v>FPVHFS5283 Anibal Armien CA ANIMAL HLTH And FOOD SAFETY LAB PPM Only</v>
      </c>
    </row>
    <row r="14347" spans="1:4">
      <c r="A14347" t="s">
        <v>51151</v>
      </c>
      <c r="B14347" t="s">
        <v>51152</v>
      </c>
      <c r="D14347" t="str">
        <f t="shared" si="224"/>
        <v>FPAARE5282 Brittney Goodrich AG And RESOURCE ECONOMICS PPM Only</v>
      </c>
    </row>
    <row r="14348" spans="1:4">
      <c r="A14348" t="s">
        <v>51153</v>
      </c>
      <c r="B14348" t="s">
        <v>51154</v>
      </c>
      <c r="D14348" t="str">
        <f t="shared" si="224"/>
        <v>FPMSUR5281 Elizabeth Raskin MED Surgery PPM Only</v>
      </c>
    </row>
    <row r="14349" spans="1:4">
      <c r="A14349" t="s">
        <v>51155</v>
      </c>
      <c r="B14349" t="s">
        <v>51156</v>
      </c>
      <c r="D14349" t="str">
        <f t="shared" si="224"/>
        <v>FPMOTO5280 Karen Doyle MED Otolaryngology PPM Only</v>
      </c>
    </row>
    <row r="14350" spans="1:4">
      <c r="A14350" t="s">
        <v>51157</v>
      </c>
      <c r="B14350" t="s">
        <v>51158</v>
      </c>
      <c r="D14350" t="str">
        <f t="shared" si="224"/>
        <v>FPIMHP5279 Margaret Leung MED Int Med Hospitalist PPM Only</v>
      </c>
    </row>
    <row r="14351" spans="1:4">
      <c r="A14351" t="s">
        <v>51159</v>
      </c>
      <c r="B14351" t="s">
        <v>51160</v>
      </c>
      <c r="D14351" t="str">
        <f t="shared" si="224"/>
        <v>FPLENL5278 Andre Naffis Sahely ENGLISH PPM Only</v>
      </c>
    </row>
    <row r="14352" spans="1:4">
      <c r="A14352" t="s">
        <v>51161</v>
      </c>
      <c r="B14352" t="s">
        <v>51162</v>
      </c>
      <c r="D14352" t="str">
        <f t="shared" si="224"/>
        <v>FPEBME5277 Audrey Fan BIOMEDICAL ENGINEERING PPM Only</v>
      </c>
    </row>
    <row r="14353" spans="1:4">
      <c r="A14353" t="s">
        <v>51163</v>
      </c>
      <c r="B14353" t="s">
        <v>51164</v>
      </c>
      <c r="D14353" t="str">
        <f t="shared" si="224"/>
        <v>FPLSOC5276 Tina Fitzgerald SOCIOLOGY PPM Only</v>
      </c>
    </row>
    <row r="14354" spans="1:4">
      <c r="A14354" t="s">
        <v>51165</v>
      </c>
      <c r="B14354" t="s">
        <v>51166</v>
      </c>
      <c r="D14354" t="str">
        <f t="shared" si="224"/>
        <v>FPMSUR5275 Herbert Berkoff MED Surgery PPM Only</v>
      </c>
    </row>
    <row r="14355" spans="1:4">
      <c r="A14355" t="s">
        <v>51167</v>
      </c>
      <c r="B14355" t="s">
        <v>51168</v>
      </c>
      <c r="D14355" t="str">
        <f t="shared" si="224"/>
        <v>FPMPAT5274 C Miller MED Pathology And Lab Medicine PPM Only</v>
      </c>
    </row>
    <row r="14356" spans="1:4">
      <c r="A14356" t="s">
        <v>51169</v>
      </c>
      <c r="B14356" t="s">
        <v>51170</v>
      </c>
      <c r="D14356" t="str">
        <f t="shared" si="224"/>
        <v>FPMPED5273 Veronica Ahumada Newhart MED Pediatrics PPM Only</v>
      </c>
    </row>
    <row r="14357" spans="1:4">
      <c r="A14357" t="s">
        <v>51171</v>
      </c>
      <c r="B14357" t="s">
        <v>51172</v>
      </c>
      <c r="D14357" t="str">
        <f t="shared" si="224"/>
        <v>FPMNEU5272 Jack Lin MED Neurology PPM Only</v>
      </c>
    </row>
    <row r="14358" spans="1:4">
      <c r="A14358" t="s">
        <v>51173</v>
      </c>
      <c r="B14358" t="s">
        <v>51174</v>
      </c>
      <c r="D14358" t="str">
        <f t="shared" si="224"/>
        <v>FPECSE5271 Edwin A Solares ENGR COMPUTER SCIENCE PPM Only</v>
      </c>
    </row>
    <row r="14359" spans="1:4">
      <c r="A14359" t="s">
        <v>51175</v>
      </c>
      <c r="B14359" t="s">
        <v>51176</v>
      </c>
      <c r="D14359" t="str">
        <f t="shared" si="224"/>
        <v>FPDEDU5270 Steven Sewell EDUCATION PPM Only</v>
      </c>
    </row>
    <row r="14360" spans="1:4">
      <c r="A14360" t="s">
        <v>51177</v>
      </c>
      <c r="B14360" t="s">
        <v>51178</v>
      </c>
      <c r="D14360" t="str">
        <f t="shared" si="224"/>
        <v>FPDEDU5269 Heather Schlaman EDUCATION PPM Only</v>
      </c>
    </row>
    <row r="14361" spans="1:4">
      <c r="A14361" t="s">
        <v>51179</v>
      </c>
      <c r="B14361" t="s">
        <v>51180</v>
      </c>
      <c r="D14361" t="str">
        <f t="shared" si="224"/>
        <v>FPMERM5268 Mark Sutter MED Emergency Medicine PPM Only</v>
      </c>
    </row>
    <row r="14362" spans="1:4">
      <c r="A14362" t="s">
        <v>51181</v>
      </c>
      <c r="B14362" t="s">
        <v>51182</v>
      </c>
      <c r="D14362" t="str">
        <f t="shared" si="224"/>
        <v>FPVVSR5267 Douglas Dos Santos E Castro VM SURGRAD SCIENCE PPM Only</v>
      </c>
    </row>
    <row r="14363" spans="1:4">
      <c r="A14363" t="s">
        <v>51183</v>
      </c>
      <c r="B14363" t="s">
        <v>51184</v>
      </c>
      <c r="D14363" t="str">
        <f t="shared" si="224"/>
        <v>FPMNEU5266 Elina Melamed MED Neurology PPM Only</v>
      </c>
    </row>
    <row r="14364" spans="1:4">
      <c r="A14364" t="s">
        <v>51185</v>
      </c>
      <c r="B14364" t="s">
        <v>51186</v>
      </c>
      <c r="D14364" t="str">
        <f t="shared" si="224"/>
        <v>FPIMGM5265 Susan Brown MED Int Med Genl Medicine PPM Only</v>
      </c>
    </row>
    <row r="14365" spans="1:4">
      <c r="A14365" t="s">
        <v>51187</v>
      </c>
      <c r="B14365" t="s">
        <v>51188</v>
      </c>
      <c r="D14365" t="str">
        <f t="shared" si="224"/>
        <v>FPIMPM5264 Hanine Inaty MED Int Med Pulmonary PPM Only</v>
      </c>
    </row>
    <row r="14366" spans="1:4">
      <c r="A14366" t="s">
        <v>51189</v>
      </c>
      <c r="B14366" t="s">
        <v>51190</v>
      </c>
      <c r="D14366" t="str">
        <f t="shared" si="224"/>
        <v>FPMINT5263 Jacqueline Abdalla MED Int Med Admin PPM Only</v>
      </c>
    </row>
    <row r="14367" spans="1:4">
      <c r="A14367" t="s">
        <v>51191</v>
      </c>
      <c r="B14367" t="s">
        <v>51192</v>
      </c>
      <c r="D14367" t="str">
        <f t="shared" si="224"/>
        <v>FPMOBG5262 Marwan Ali MED Obstetrics And Gynecology PPM Only</v>
      </c>
    </row>
    <row r="14368" spans="1:4">
      <c r="A14368" t="s">
        <v>51193</v>
      </c>
      <c r="B14368" t="s">
        <v>51194</v>
      </c>
      <c r="D14368" t="str">
        <f t="shared" si="224"/>
        <v>FPMPSY5261 Mitchel Adler MED Psychiatry And Behav Sci PPM Only</v>
      </c>
    </row>
    <row r="14369" spans="1:4">
      <c r="A14369" t="s">
        <v>51195</v>
      </c>
      <c r="B14369" t="s">
        <v>51196</v>
      </c>
      <c r="D14369" t="str">
        <f t="shared" si="224"/>
        <v>FPDEDU5260 Rachel L Henry EDUCATION PPM Only</v>
      </c>
    </row>
    <row r="14370" spans="1:4">
      <c r="A14370" t="s">
        <v>51197</v>
      </c>
      <c r="B14370" t="s">
        <v>51198</v>
      </c>
      <c r="D14370" t="str">
        <f t="shared" si="224"/>
        <v>FPECHE5259 Christopher Spadaccini CHEMICAL ENGINEERING PPM Only</v>
      </c>
    </row>
    <row r="14371" spans="1:4">
      <c r="A14371" t="s">
        <v>51199</v>
      </c>
      <c r="B14371" t="s">
        <v>51200</v>
      </c>
      <c r="D14371" t="str">
        <f t="shared" si="224"/>
        <v>FPAARE5258 Ryan Goodrich AG And RESOURCE ECONOMICS PPM Only</v>
      </c>
    </row>
    <row r="14372" spans="1:4">
      <c r="A14372" t="s">
        <v>51201</v>
      </c>
      <c r="B14372" t="s">
        <v>51202</v>
      </c>
      <c r="D14372" t="str">
        <f t="shared" si="224"/>
        <v>FPMDER5257 Monica Constantinescu MED Dermatology PPM Only</v>
      </c>
    </row>
    <row r="14373" spans="1:4">
      <c r="A14373" t="s">
        <v>51203</v>
      </c>
      <c r="B14373" t="s">
        <v>51204</v>
      </c>
      <c r="D14373" t="str">
        <f t="shared" si="224"/>
        <v>FPIMHP5256 Jessica Langston MED Int Med Hospitalist PPM Only</v>
      </c>
    </row>
    <row r="14374" spans="1:4">
      <c r="A14374" t="s">
        <v>51205</v>
      </c>
      <c r="B14374" t="s">
        <v>51206</v>
      </c>
      <c r="D14374" t="str">
        <f t="shared" si="224"/>
        <v>FPGSM15255 Marybeth Kavanagh GRADUATE SCHOOL OF MANAGEMENT PPM Only</v>
      </c>
    </row>
    <row r="14375" spans="1:4">
      <c r="A14375" t="s">
        <v>51207</v>
      </c>
      <c r="B14375" t="s">
        <v>51208</v>
      </c>
      <c r="D14375" t="str">
        <f t="shared" si="224"/>
        <v>FPVVMB5254 Wilson Rumbeiha VM MOLECULAR BIO SCIENCES PPM Only</v>
      </c>
    </row>
    <row r="14376" spans="1:4">
      <c r="A14376" t="s">
        <v>51209</v>
      </c>
      <c r="B14376" t="s">
        <v>51210</v>
      </c>
      <c r="D14376" t="str">
        <f t="shared" si="224"/>
        <v>FPAPLS5253 Troy Magney PLANT SCIENCES PPM Only</v>
      </c>
    </row>
    <row r="14377" spans="1:4">
      <c r="A14377" t="s">
        <v>51211</v>
      </c>
      <c r="B14377" t="s">
        <v>51212</v>
      </c>
      <c r="D14377" t="str">
        <f t="shared" si="224"/>
        <v>FPIMGM5252 Michelle Dossett MED Int Med Genl Medicine PPM Only</v>
      </c>
    </row>
    <row r="14378" spans="1:4">
      <c r="A14378" t="s">
        <v>51213</v>
      </c>
      <c r="B14378" t="s">
        <v>51214</v>
      </c>
      <c r="D14378" t="str">
        <f t="shared" si="224"/>
        <v>FPGSM15251 Abraham JB Cable GRADUATE SCHOOL OF MANAGEMENT PPM Only</v>
      </c>
    </row>
    <row r="14379" spans="1:4">
      <c r="A14379" t="s">
        <v>51215</v>
      </c>
      <c r="B14379" t="s">
        <v>51216</v>
      </c>
      <c r="D14379" t="str">
        <f t="shared" si="224"/>
        <v>FPVHFS5250 Carmen Jerry Michmali CA ANIMAL HLTH And FOOD SAFETY LAB PPM Only</v>
      </c>
    </row>
    <row r="14380" spans="1:4">
      <c r="A14380" t="s">
        <v>51217</v>
      </c>
      <c r="B14380" t="s">
        <v>51218</v>
      </c>
      <c r="D14380" t="str">
        <f t="shared" si="224"/>
        <v>FPMPED5249 Carrie Byington MED Pediatrics PPM Only</v>
      </c>
    </row>
    <row r="14381" spans="1:4">
      <c r="A14381" t="s">
        <v>51219</v>
      </c>
      <c r="B14381" t="s">
        <v>51220</v>
      </c>
      <c r="D14381" t="str">
        <f t="shared" si="224"/>
        <v>FPLAHI5248 Michael Ryan ART And ART HISTORY PPM Only</v>
      </c>
    </row>
    <row r="14382" spans="1:4">
      <c r="A14382" t="s">
        <v>51221</v>
      </c>
      <c r="B14382" t="s">
        <v>51222</v>
      </c>
      <c r="D14382" t="str">
        <f t="shared" si="224"/>
        <v>FPMOPH5247 Paul Sieving MED Eye Center PPM Only</v>
      </c>
    </row>
    <row r="14383" spans="1:4">
      <c r="A14383" t="s">
        <v>51223</v>
      </c>
      <c r="B14383" t="s">
        <v>51224</v>
      </c>
      <c r="D14383" t="str">
        <f t="shared" si="224"/>
        <v>FPGSM15246 Michael G Ueltzen GRADUATE SCHOOL OF MANAGEMENT PPM Only</v>
      </c>
    </row>
    <row r="14384" spans="1:4">
      <c r="A14384" t="s">
        <v>51225</v>
      </c>
      <c r="B14384" t="s">
        <v>51226</v>
      </c>
      <c r="D14384" t="str">
        <f t="shared" si="224"/>
        <v>FPMORT5245 Juan J Rodrigo MED Orthopaedic Surgery PPM Only</v>
      </c>
    </row>
    <row r="14385" spans="1:4">
      <c r="A14385" t="s">
        <v>51227</v>
      </c>
      <c r="B14385" t="s">
        <v>51228</v>
      </c>
      <c r="D14385" t="str">
        <f t="shared" si="224"/>
        <v>FPLMUS5244 Kerstin Allvin MUSIC PPM Only</v>
      </c>
    </row>
    <row r="14386" spans="1:4">
      <c r="A14386" t="s">
        <v>51229</v>
      </c>
      <c r="B14386" t="s">
        <v>51230</v>
      </c>
      <c r="D14386" t="str">
        <f t="shared" si="224"/>
        <v>FPMPAT5243 Michael Hogarth MED Pathology And Lab Medicine PPM Only</v>
      </c>
    </row>
    <row r="14387" spans="1:4">
      <c r="A14387" t="s">
        <v>51231</v>
      </c>
      <c r="B14387" t="s">
        <v>51232</v>
      </c>
      <c r="D14387" t="str">
        <f t="shared" si="224"/>
        <v>FPAHCE5242 Maciel Hernandez HUMAN ECOLOGY PPM Only</v>
      </c>
    </row>
    <row r="14388" spans="1:4">
      <c r="A14388" t="s">
        <v>51233</v>
      </c>
      <c r="B14388" t="s">
        <v>51234</v>
      </c>
      <c r="D14388" t="str">
        <f t="shared" si="224"/>
        <v>FPECHM5241 Seung Sae Hong MATERIALS SCIENCE And ENGINEERING PPM Only</v>
      </c>
    </row>
    <row r="14389" spans="1:4">
      <c r="A14389" t="s">
        <v>51235</v>
      </c>
      <c r="B14389" t="s">
        <v>51236</v>
      </c>
      <c r="D14389" t="str">
        <f t="shared" si="224"/>
        <v>FPLEPS5240 Ingrid Salim EARTH And PLANETARY SCIENCES PPM Only</v>
      </c>
    </row>
    <row r="14390" spans="1:4">
      <c r="A14390" t="s">
        <v>51237</v>
      </c>
      <c r="B14390" t="s">
        <v>51238</v>
      </c>
      <c r="D14390" t="str">
        <f t="shared" si="224"/>
        <v>FPMSUR5239 Eleanor E Curtis MED Surgery PPM Only</v>
      </c>
    </row>
    <row r="14391" spans="1:4">
      <c r="A14391" t="s">
        <v>51239</v>
      </c>
      <c r="B14391" t="s">
        <v>51240</v>
      </c>
      <c r="D14391" t="str">
        <f t="shared" si="224"/>
        <v>FPLGSW5238 Amber Muller GENDERSEXUALITY WOMENSSTUDIES PPM Only</v>
      </c>
    </row>
    <row r="14392" spans="1:4">
      <c r="A14392" t="s">
        <v>51241</v>
      </c>
      <c r="B14392" t="s">
        <v>51242</v>
      </c>
      <c r="D14392" t="str">
        <f t="shared" si="224"/>
        <v>FPDEDU5237 Gustavo Gonzalez EDUCATION PPM Only</v>
      </c>
    </row>
    <row r="14393" spans="1:4">
      <c r="A14393" t="s">
        <v>51243</v>
      </c>
      <c r="B14393" t="s">
        <v>51244</v>
      </c>
      <c r="D14393" t="str">
        <f t="shared" si="224"/>
        <v>FPAHCE5236 Gabino Marquez HUMAN ECOLOGY PPM Only</v>
      </c>
    </row>
    <row r="14394" spans="1:4">
      <c r="A14394" t="s">
        <v>51245</v>
      </c>
      <c r="B14394" t="s">
        <v>51246</v>
      </c>
      <c r="D14394" t="str">
        <f t="shared" si="224"/>
        <v>FPLMSA5235 Shagufta Fatema MIDDLE EAST SOUTH ASIA PROGRAM PPM Only</v>
      </c>
    </row>
    <row r="14395" spans="1:4">
      <c r="A14395" t="s">
        <v>51247</v>
      </c>
      <c r="B14395" t="s">
        <v>51248</v>
      </c>
      <c r="D14395" t="str">
        <f t="shared" si="224"/>
        <v>FPLLAW5234 Alyssa Thurston LAW LIBRARY PPM Only</v>
      </c>
    </row>
    <row r="14396" spans="1:4">
      <c r="A14396" t="s">
        <v>51249</v>
      </c>
      <c r="B14396" t="s">
        <v>51250</v>
      </c>
      <c r="D14396" t="str">
        <f t="shared" si="224"/>
        <v>FPGSM15233 Sophie Linnett GRADUATE SCHOOL OF MANAGEMENT PPM Only</v>
      </c>
    </row>
    <row r="14397" spans="1:4">
      <c r="A14397" t="s">
        <v>51251</v>
      </c>
      <c r="B14397" t="s">
        <v>51252</v>
      </c>
      <c r="D14397" t="str">
        <f t="shared" si="224"/>
        <v>FPMINT5232 Venkata Ghanta MED Int Med Admin PPM Only</v>
      </c>
    </row>
    <row r="14398" spans="1:4">
      <c r="A14398" t="s">
        <v>51253</v>
      </c>
      <c r="B14398" t="s">
        <v>51254</v>
      </c>
      <c r="D14398" t="str">
        <f t="shared" si="224"/>
        <v>FPVVSR5231 Sami Al Nadaf VM SURGRAD SCIENCE PPM Only</v>
      </c>
    </row>
    <row r="14399" spans="1:4">
      <c r="A14399" t="s">
        <v>51255</v>
      </c>
      <c r="B14399" t="s">
        <v>51256</v>
      </c>
      <c r="D14399" t="str">
        <f t="shared" si="224"/>
        <v>FPLDRA5230 Ian Wallace THEATRE And DANCE PPM Only</v>
      </c>
    </row>
    <row r="14400" spans="1:4">
      <c r="A14400" t="s">
        <v>51257</v>
      </c>
      <c r="B14400" t="s">
        <v>51258</v>
      </c>
      <c r="D14400" t="str">
        <f t="shared" si="224"/>
        <v>FPMERM5229 Norkamari Bandolin MED Emergency Medicine PPM Only</v>
      </c>
    </row>
    <row r="14401" spans="1:4">
      <c r="A14401" t="s">
        <v>51259</v>
      </c>
      <c r="B14401" t="s">
        <v>51260</v>
      </c>
      <c r="D14401" t="str">
        <f t="shared" si="224"/>
        <v>FPAHCE5228 Nicole Hollis HUMAN ECOLOGY PPM Only</v>
      </c>
    </row>
    <row r="14402" spans="1:4">
      <c r="A14402" t="s">
        <v>51261</v>
      </c>
      <c r="B14402" t="s">
        <v>51262</v>
      </c>
      <c r="D14402" t="str">
        <f t="shared" si="224"/>
        <v>FPMOBG5227 Hui Chen MED Obstetrics And Gynecology PPM Only</v>
      </c>
    </row>
    <row r="14403" spans="1:4">
      <c r="A14403" t="s">
        <v>51263</v>
      </c>
      <c r="B14403" t="s">
        <v>51264</v>
      </c>
      <c r="D14403" t="str">
        <f t="shared" ref="D14403:D14466" si="225">A14403&amp;" "&amp;B14403</f>
        <v>FPMSUR5226 Goya Raikar MED Surgery PPM Only</v>
      </c>
    </row>
    <row r="14404" spans="1:4">
      <c r="A14404" t="s">
        <v>51265</v>
      </c>
      <c r="B14404" t="s">
        <v>51266</v>
      </c>
      <c r="D14404" t="str">
        <f t="shared" si="225"/>
        <v>FPGSM15225 Stephen Garcia GRADUATE SCHOOL OF MANAGEMENT PPM Only</v>
      </c>
    </row>
    <row r="14405" spans="1:4">
      <c r="A14405" t="s">
        <v>51267</v>
      </c>
      <c r="B14405" t="s">
        <v>51268</v>
      </c>
      <c r="D14405" t="str">
        <f t="shared" si="225"/>
        <v>FPANUT5224 Roberta Hendrick Holt NUTRITION PPM Only</v>
      </c>
    </row>
    <row r="14406" spans="1:4">
      <c r="A14406" t="s">
        <v>51269</v>
      </c>
      <c r="B14406" t="s">
        <v>51270</v>
      </c>
      <c r="D14406" t="str">
        <f t="shared" si="225"/>
        <v>FPMERM5223 Christine McBeth MED Emergency Medicine PPM Only</v>
      </c>
    </row>
    <row r="14407" spans="1:4">
      <c r="A14407" t="s">
        <v>51271</v>
      </c>
      <c r="B14407" t="s">
        <v>51272</v>
      </c>
      <c r="D14407" t="str">
        <f t="shared" si="225"/>
        <v>FPMSUR5222 Steven Maximus MED Surgery PPM Only</v>
      </c>
    </row>
    <row r="14408" spans="1:4">
      <c r="A14408" t="s">
        <v>51273</v>
      </c>
      <c r="B14408" t="s">
        <v>51274</v>
      </c>
      <c r="D14408" t="str">
        <f t="shared" si="225"/>
        <v>FPMPED5221 Deepika Sankaran MED Pediatrics PPM Only</v>
      </c>
    </row>
    <row r="14409" spans="1:4">
      <c r="A14409" t="s">
        <v>51275</v>
      </c>
      <c r="B14409" t="s">
        <v>51276</v>
      </c>
      <c r="D14409" t="str">
        <f t="shared" si="225"/>
        <v>FPBPLB5220 Laura Bogar PLANT BIOLOGY PPM Only</v>
      </c>
    </row>
    <row r="14410" spans="1:4">
      <c r="A14410" t="s">
        <v>51277</v>
      </c>
      <c r="B14410" t="s">
        <v>51278</v>
      </c>
      <c r="D14410" t="str">
        <f t="shared" si="225"/>
        <v>FPVVSR5219 Casey Kohen VM SURGRAD SCIENCE PPM Only</v>
      </c>
    </row>
    <row r="14411" spans="1:4">
      <c r="A14411" t="s">
        <v>51279</v>
      </c>
      <c r="B14411" t="s">
        <v>51280</v>
      </c>
      <c r="D14411" t="str">
        <f t="shared" si="225"/>
        <v>FPIMGI5218 Michael J Lawson MED Int Med Gastroenterology PPM Only</v>
      </c>
    </row>
    <row r="14412" spans="1:4">
      <c r="A14412" t="s">
        <v>51281</v>
      </c>
      <c r="B14412" t="s">
        <v>51282</v>
      </c>
      <c r="D14412" t="str">
        <f t="shared" si="225"/>
        <v>FPIMID5217 Rebecca R Wittenberg MED Int Med Infectious Dis PPM Only</v>
      </c>
    </row>
    <row r="14413" spans="1:4">
      <c r="A14413" t="s">
        <v>51283</v>
      </c>
      <c r="B14413" t="s">
        <v>51284</v>
      </c>
      <c r="D14413" t="str">
        <f t="shared" si="225"/>
        <v>FPGSM15216 Elizabeth Harrington GRADUATE SCHOOL OF MANAGEMENT PPM Only</v>
      </c>
    </row>
    <row r="14414" spans="1:4">
      <c r="A14414" t="s">
        <v>51285</v>
      </c>
      <c r="B14414" t="s">
        <v>51286</v>
      </c>
      <c r="D14414" t="str">
        <f t="shared" si="225"/>
        <v>FPMPSY5215 Christine Osterhout MED Psychiatry And Behav Sci PPM Only</v>
      </c>
    </row>
    <row r="14415" spans="1:4">
      <c r="A14415" t="s">
        <v>51287</v>
      </c>
      <c r="B14415" t="s">
        <v>51288</v>
      </c>
      <c r="D14415" t="str">
        <f t="shared" si="225"/>
        <v>FPLAHI5214 Dianne Macleod ART And ART HISTORY PPM Only</v>
      </c>
    </row>
    <row r="14416" spans="1:4">
      <c r="A14416" t="s">
        <v>51289</v>
      </c>
      <c r="B14416" t="s">
        <v>51290</v>
      </c>
      <c r="D14416" t="str">
        <f t="shared" si="225"/>
        <v>FPMPSY5213 Jessica Ann Ferranti MED Psychiatry And Behav Sci PPM Only</v>
      </c>
    </row>
    <row r="14417" spans="1:4">
      <c r="A14417" t="s">
        <v>51291</v>
      </c>
      <c r="B14417" t="s">
        <v>51292</v>
      </c>
      <c r="D14417" t="str">
        <f t="shared" si="225"/>
        <v>FPNURS5212 Perry Gee School of Nursing PPM Only</v>
      </c>
    </row>
    <row r="14418" spans="1:4">
      <c r="A14418" t="s">
        <v>51293</v>
      </c>
      <c r="B14418" t="s">
        <v>51294</v>
      </c>
      <c r="D14418" t="str">
        <f t="shared" si="225"/>
        <v>FPIMEN5211 Gail A Wong MED Int Med Endocrinology PPM Only</v>
      </c>
    </row>
    <row r="14419" spans="1:4">
      <c r="A14419" t="s">
        <v>51295</v>
      </c>
      <c r="B14419" t="s">
        <v>51296</v>
      </c>
      <c r="D14419" t="str">
        <f t="shared" si="225"/>
        <v>FPAETX5210 Glendon Parker ENVIRONMENTAL TOXICOLOGY PPM Only</v>
      </c>
    </row>
    <row r="14420" spans="1:4">
      <c r="A14420" t="s">
        <v>51297</v>
      </c>
      <c r="B14420" t="s">
        <v>51298</v>
      </c>
      <c r="D14420" t="str">
        <f t="shared" si="225"/>
        <v>FPMSUR5209 William Ferrier MED Surgery PPM Only</v>
      </c>
    </row>
    <row r="14421" spans="1:4">
      <c r="A14421" t="s">
        <v>51299</v>
      </c>
      <c r="B14421" t="s">
        <v>51300</v>
      </c>
      <c r="D14421" t="str">
        <f t="shared" si="225"/>
        <v>FPMPMR5208 Christine Davis MED Physical Medicine And Rehab PPM Only</v>
      </c>
    </row>
    <row r="14422" spans="1:4">
      <c r="A14422" t="s">
        <v>51301</v>
      </c>
      <c r="B14422" t="s">
        <v>51302</v>
      </c>
      <c r="D14422" t="str">
        <f t="shared" si="225"/>
        <v>FPAETX5207 Jeffrey Rodzen ENVIRONMENTAL TOXICOLOGY PPM Only</v>
      </c>
    </row>
    <row r="14423" spans="1:4">
      <c r="A14423" t="s">
        <v>51303</v>
      </c>
      <c r="B14423" t="s">
        <v>51304</v>
      </c>
      <c r="D14423" t="str">
        <f t="shared" si="225"/>
        <v>FPMRAD5206 Thaddeus Laird MED Radiology PPM Only</v>
      </c>
    </row>
    <row r="14424" spans="1:4">
      <c r="A14424" t="s">
        <v>51305</v>
      </c>
      <c r="B14424" t="s">
        <v>51306</v>
      </c>
      <c r="D14424" t="str">
        <f t="shared" si="225"/>
        <v>FPAFST5205 Michael Lewis FOOD SCIENCE And TECHNOLOGY PPM Only</v>
      </c>
    </row>
    <row r="14425" spans="1:4">
      <c r="A14425" t="s">
        <v>51307</v>
      </c>
      <c r="B14425" t="s">
        <v>51308</v>
      </c>
      <c r="D14425" t="str">
        <f t="shared" si="225"/>
        <v>FPANUT5204 Kathryn Dewey NUTRITION PPM Only</v>
      </c>
    </row>
    <row r="14426" spans="1:4">
      <c r="A14426" t="s">
        <v>51309</v>
      </c>
      <c r="B14426" t="s">
        <v>51310</v>
      </c>
      <c r="D14426" t="str">
        <f t="shared" si="225"/>
        <v>FPIMCA5203 James Foerster MED INT MED CARDIOLOGY PPM Only</v>
      </c>
    </row>
    <row r="14427" spans="1:4">
      <c r="A14427" t="s">
        <v>51311</v>
      </c>
      <c r="B14427" t="s">
        <v>51312</v>
      </c>
      <c r="D14427" t="str">
        <f t="shared" si="225"/>
        <v>FPMPSY5202 Elizabeth S Loyola MED Psychiatry And Behav Sci PPM Only</v>
      </c>
    </row>
    <row r="14428" spans="1:4">
      <c r="A14428" t="s">
        <v>51313</v>
      </c>
      <c r="B14428" t="s">
        <v>51314</v>
      </c>
      <c r="D14428" t="str">
        <f t="shared" si="225"/>
        <v>FPMPED5201 Mary Metcalf MED Pediatrics PPM Only</v>
      </c>
    </row>
    <row r="14429" spans="1:4">
      <c r="A14429" t="s">
        <v>51315</v>
      </c>
      <c r="B14429" t="s">
        <v>51316</v>
      </c>
      <c r="D14429" t="str">
        <f t="shared" si="225"/>
        <v>FPNURS5200 Robyn Huey Lao School of Nursing PPM Only</v>
      </c>
    </row>
    <row r="14430" spans="1:4">
      <c r="A14430" t="s">
        <v>51317</v>
      </c>
      <c r="B14430" t="s">
        <v>51318</v>
      </c>
      <c r="D14430" t="str">
        <f t="shared" si="225"/>
        <v>FPMEPM5199 Michelle Famula MED Public Health Sciences PPM Only</v>
      </c>
    </row>
    <row r="14431" spans="1:4">
      <c r="A14431" t="s">
        <v>51319</v>
      </c>
      <c r="B14431" t="s">
        <v>51320</v>
      </c>
      <c r="D14431" t="str">
        <f t="shared" si="225"/>
        <v>FPMPAT5198 Bennet Omalu MED Pathology And Lab Medicine PPM Only</v>
      </c>
    </row>
    <row r="14432" spans="1:4">
      <c r="A14432" t="s">
        <v>51321</v>
      </c>
      <c r="B14432" t="s">
        <v>51322</v>
      </c>
      <c r="D14432" t="str">
        <f t="shared" si="225"/>
        <v>FPMPED5197 Breanna M Winder Patel MED Pediatrics PPM Only</v>
      </c>
    </row>
    <row r="14433" spans="1:4">
      <c r="A14433" t="s">
        <v>51323</v>
      </c>
      <c r="B14433" t="s">
        <v>51324</v>
      </c>
      <c r="D14433" t="str">
        <f t="shared" si="225"/>
        <v>FPLLIN5196 Ellen Lange LINGUISTICS PPM Only</v>
      </c>
    </row>
    <row r="14434" spans="1:4">
      <c r="A14434" t="s">
        <v>51325</v>
      </c>
      <c r="B14434" t="s">
        <v>51326</v>
      </c>
      <c r="D14434" t="str">
        <f t="shared" si="225"/>
        <v>FPIMID5195 Carol Berry MED Int Med Infectious Dis PPM Only</v>
      </c>
    </row>
    <row r="14435" spans="1:4">
      <c r="A14435" t="s">
        <v>51327</v>
      </c>
      <c r="B14435" t="s">
        <v>51328</v>
      </c>
      <c r="D14435" t="str">
        <f t="shared" si="225"/>
        <v>FPMPAT5194 Leonor Fernando MED Pathology And Lab Medicine PPM Only</v>
      </c>
    </row>
    <row r="14436" spans="1:4">
      <c r="A14436" t="s">
        <v>51329</v>
      </c>
      <c r="B14436" t="s">
        <v>51330</v>
      </c>
      <c r="D14436" t="str">
        <f t="shared" si="225"/>
        <v>FPLPSC5193 Karen Ericksen PSYCHOLOGY PPM Only</v>
      </c>
    </row>
    <row r="14437" spans="1:4">
      <c r="A14437" t="s">
        <v>51331</v>
      </c>
      <c r="B14437" t="s">
        <v>51332</v>
      </c>
      <c r="D14437" t="str">
        <f t="shared" si="225"/>
        <v>FPMORT5192 Kirk Lewis MED Orthopaedic Surgery PPM Only</v>
      </c>
    </row>
    <row r="14438" spans="1:4">
      <c r="A14438" t="s">
        <v>51333</v>
      </c>
      <c r="B14438" t="s">
        <v>51334</v>
      </c>
      <c r="D14438" t="str">
        <f t="shared" si="225"/>
        <v>FPMPSY5191 Karina Muro MED Psychiatry And Behav Sci PPM Only</v>
      </c>
    </row>
    <row r="14439" spans="1:4">
      <c r="A14439" t="s">
        <v>51335</v>
      </c>
      <c r="B14439" t="s">
        <v>51336</v>
      </c>
      <c r="D14439" t="str">
        <f t="shared" si="225"/>
        <v>FPIMGM5190 Thomas J Ferguson MED Int Med Genl Medicine PPM Only</v>
      </c>
    </row>
    <row r="14440" spans="1:4">
      <c r="A14440" t="s">
        <v>51337</v>
      </c>
      <c r="B14440" t="s">
        <v>51338</v>
      </c>
      <c r="D14440" t="str">
        <f t="shared" si="225"/>
        <v>FPMPED5189 Larry Corman MED Pediatrics PPM Only</v>
      </c>
    </row>
    <row r="14441" spans="1:4">
      <c r="A14441" t="s">
        <v>51339</v>
      </c>
      <c r="B14441" t="s">
        <v>51340</v>
      </c>
      <c r="D14441" t="str">
        <f t="shared" si="225"/>
        <v>FPMRAD5188 Jaideep Sohi MED Radiology PPM Only</v>
      </c>
    </row>
    <row r="14442" spans="1:4">
      <c r="A14442" t="s">
        <v>51341</v>
      </c>
      <c r="B14442" t="s">
        <v>51342</v>
      </c>
      <c r="D14442" t="str">
        <f t="shared" si="225"/>
        <v>FPMPSY5187 J Faye Dixon MED Psychiatry And Behav Sci PPM Only</v>
      </c>
    </row>
    <row r="14443" spans="1:4">
      <c r="A14443" t="s">
        <v>51343</v>
      </c>
      <c r="B14443" t="s">
        <v>51344</v>
      </c>
      <c r="D14443" t="str">
        <f t="shared" si="225"/>
        <v>FPMRAD5186 Charles Tujo MED Radiology PPM Only</v>
      </c>
    </row>
    <row r="14444" spans="1:4">
      <c r="A14444" t="s">
        <v>51345</v>
      </c>
      <c r="B14444" t="s">
        <v>51346</v>
      </c>
      <c r="D14444" t="str">
        <f t="shared" si="225"/>
        <v>FPNURS5185 Jennifer Edwards School of Nursing PPM Only</v>
      </c>
    </row>
    <row r="14445" spans="1:4">
      <c r="A14445" t="s">
        <v>51347</v>
      </c>
      <c r="B14445" t="s">
        <v>51348</v>
      </c>
      <c r="D14445" t="str">
        <f t="shared" si="225"/>
        <v>FPMPED5184 Michael Edwards MED Pediatrics PPM Only</v>
      </c>
    </row>
    <row r="14446" spans="1:4">
      <c r="A14446" t="s">
        <v>51349</v>
      </c>
      <c r="B14446" t="s">
        <v>51350</v>
      </c>
      <c r="D14446" t="str">
        <f t="shared" si="225"/>
        <v>FPMPED5183 Blake D Carmichael MED Pediatrics PPM Only</v>
      </c>
    </row>
    <row r="14447" spans="1:4">
      <c r="A14447" t="s">
        <v>51351</v>
      </c>
      <c r="B14447" t="s">
        <v>51352</v>
      </c>
      <c r="D14447" t="str">
        <f t="shared" si="225"/>
        <v>FPMPSY5182 Keather Kehoe MED Psychiatry And Behav Sci PPM Only</v>
      </c>
    </row>
    <row r="14448" spans="1:4">
      <c r="A14448" t="s">
        <v>51353</v>
      </c>
      <c r="B14448" t="s">
        <v>51354</v>
      </c>
      <c r="D14448" t="str">
        <f t="shared" si="225"/>
        <v>FPAETX5181 Mari Golub ENVIRONMENTAL TOXICOLOGY PPM Only</v>
      </c>
    </row>
    <row r="14449" spans="1:4">
      <c r="A14449" t="s">
        <v>51355</v>
      </c>
      <c r="B14449" t="s">
        <v>51356</v>
      </c>
      <c r="D14449" t="str">
        <f t="shared" si="225"/>
        <v>FPLAHI5180 Conrad Atkinson ART And ART HISTORY PPM Only</v>
      </c>
    </row>
    <row r="14450" spans="1:4">
      <c r="A14450" t="s">
        <v>51357</v>
      </c>
      <c r="B14450" t="s">
        <v>51358</v>
      </c>
      <c r="D14450" t="str">
        <f t="shared" si="225"/>
        <v>FPNURS5179 Victoria Jackson School of Nursing PPM Only</v>
      </c>
    </row>
    <row r="14451" spans="1:4">
      <c r="A14451" t="s">
        <v>51359</v>
      </c>
      <c r="B14451" t="s">
        <v>51360</v>
      </c>
      <c r="D14451" t="str">
        <f t="shared" si="225"/>
        <v>FPMORT5178 Peter Salamon MED Orthopaedic Surgery PPM Only</v>
      </c>
    </row>
    <row r="14452" spans="1:4">
      <c r="A14452" t="s">
        <v>51361</v>
      </c>
      <c r="B14452" t="s">
        <v>51362</v>
      </c>
      <c r="D14452" t="str">
        <f t="shared" si="225"/>
        <v>FPLLAW5177 Alan Brownstein SCHOOL OF LAW PPM Only</v>
      </c>
    </row>
    <row r="14453" spans="1:4">
      <c r="A14453" t="s">
        <v>51363</v>
      </c>
      <c r="B14453" t="s">
        <v>51364</v>
      </c>
      <c r="D14453" t="str">
        <f t="shared" si="225"/>
        <v>FPIMGI5176 Randall Lee MED Int Med Gastroenterology PPM Only</v>
      </c>
    </row>
    <row r="14454" spans="1:4">
      <c r="A14454" t="s">
        <v>51365</v>
      </c>
      <c r="B14454" t="s">
        <v>51366</v>
      </c>
      <c r="D14454" t="str">
        <f t="shared" si="225"/>
        <v>FPMPSY5175 Robin F Lin MED Psychiatry And Behav Sci PPM Only</v>
      </c>
    </row>
    <row r="14455" spans="1:4">
      <c r="A14455" t="s">
        <v>51367</v>
      </c>
      <c r="B14455" t="s">
        <v>51368</v>
      </c>
      <c r="D14455" t="str">
        <f t="shared" si="225"/>
        <v>FPMPSY5174 Khalima Bolden Thompson MED Psychiatry And Behav Sci PPM Only</v>
      </c>
    </row>
    <row r="14456" spans="1:4">
      <c r="A14456" t="s">
        <v>51369</v>
      </c>
      <c r="B14456" t="s">
        <v>51370</v>
      </c>
      <c r="D14456" t="str">
        <f t="shared" si="225"/>
        <v>FPVVSR5173 Maria Soltero Rivera VM SURGRAD SCIENCE PPM Only</v>
      </c>
    </row>
    <row r="14457" spans="1:4">
      <c r="A14457" t="s">
        <v>51371</v>
      </c>
      <c r="B14457" t="s">
        <v>51372</v>
      </c>
      <c r="D14457" t="str">
        <f t="shared" si="225"/>
        <v>FPEBME5172 Dawn D McGee BIOMEDICAL ENGINEERING PPM Only</v>
      </c>
    </row>
    <row r="14458" spans="1:4">
      <c r="A14458" t="s">
        <v>51373</v>
      </c>
      <c r="B14458" t="s">
        <v>51374</v>
      </c>
      <c r="D14458" t="str">
        <f t="shared" si="225"/>
        <v>FPLEPS5171 Irina Delusina EARTH And PLANETARY SCIENCES PPM Only</v>
      </c>
    </row>
    <row r="14459" spans="1:4">
      <c r="A14459" t="s">
        <v>51375</v>
      </c>
      <c r="B14459" t="s">
        <v>51376</v>
      </c>
      <c r="D14459" t="str">
        <f t="shared" si="225"/>
        <v>FPMPED5170 Mikla N Derlet MED Pediatrics PPM Only</v>
      </c>
    </row>
    <row r="14460" spans="1:4">
      <c r="A14460" t="s">
        <v>51377</v>
      </c>
      <c r="B14460" t="s">
        <v>51378</v>
      </c>
      <c r="D14460" t="str">
        <f t="shared" si="225"/>
        <v>FPVPHR5169 Bill Lasley VM POPULATION HLTH And REPROD PPM Only</v>
      </c>
    </row>
    <row r="14461" spans="1:4">
      <c r="A14461" t="s">
        <v>51379</v>
      </c>
      <c r="B14461" t="s">
        <v>51380</v>
      </c>
      <c r="D14461" t="str">
        <f t="shared" si="225"/>
        <v>FPMPSY5168 Daniel Shapiro MED Psychiatry And Behav Sci PPM Only</v>
      </c>
    </row>
    <row r="14462" spans="1:4">
      <c r="A14462" t="s">
        <v>51381</v>
      </c>
      <c r="B14462" t="s">
        <v>51382</v>
      </c>
      <c r="D14462" t="str">
        <f t="shared" si="225"/>
        <v>FPMPMR5167 Amir Ramezani MED Physical Medicine And Rehab PPM Only</v>
      </c>
    </row>
    <row r="14463" spans="1:4">
      <c r="A14463" t="s">
        <v>51383</v>
      </c>
      <c r="B14463" t="s">
        <v>51384</v>
      </c>
      <c r="D14463" t="str">
        <f t="shared" si="225"/>
        <v>FPMPED5166 Brandi N Hawk MED Pediatrics PPM Only</v>
      </c>
    </row>
    <row r="14464" spans="1:4">
      <c r="A14464" t="s">
        <v>51385</v>
      </c>
      <c r="B14464" t="s">
        <v>51386</v>
      </c>
      <c r="D14464" t="str">
        <f t="shared" si="225"/>
        <v>FPMPED5163 Susan Goff Timmer MED Pediatrics PPM Only</v>
      </c>
    </row>
    <row r="14465" spans="1:4">
      <c r="A14465" t="s">
        <v>51387</v>
      </c>
      <c r="B14465" t="s">
        <v>51388</v>
      </c>
      <c r="D14465" t="str">
        <f t="shared" si="225"/>
        <v>FPMANS5162 Charity L Hale MED Anesth And Pain Medicine PPM Only</v>
      </c>
    </row>
    <row r="14466" spans="1:4">
      <c r="A14466" t="s">
        <v>51389</v>
      </c>
      <c r="B14466" t="s">
        <v>51390</v>
      </c>
      <c r="D14466" t="str">
        <f t="shared" si="225"/>
        <v>FPMPMR5161 Martin Hoffman MED Physical Medicine And Rehab PPM Only</v>
      </c>
    </row>
    <row r="14467" spans="1:4">
      <c r="A14467" t="s">
        <v>51391</v>
      </c>
      <c r="B14467" t="s">
        <v>51392</v>
      </c>
      <c r="D14467" t="str">
        <f t="shared" ref="D14467:D14530" si="226">A14467&amp;" "&amp;B14467</f>
        <v>FPMANS5160 Brian R Jones MED Anesth And Pain Medicine PPM Only</v>
      </c>
    </row>
    <row r="14468" spans="1:4">
      <c r="A14468" t="s">
        <v>51393</v>
      </c>
      <c r="B14468" t="s">
        <v>51394</v>
      </c>
      <c r="D14468" t="str">
        <f t="shared" si="226"/>
        <v>FPVPHR5159 Carolyn Stull VM POPULATION HLTH And REPROD PPM Only</v>
      </c>
    </row>
    <row r="14469" spans="1:4">
      <c r="A14469" t="s">
        <v>51395</v>
      </c>
      <c r="B14469" t="s">
        <v>51396</v>
      </c>
      <c r="D14469" t="str">
        <f t="shared" si="226"/>
        <v>FPLCMN5158 J Vohs COMMUNICATION PPM Only</v>
      </c>
    </row>
    <row r="14470" spans="1:4">
      <c r="A14470" t="s">
        <v>51397</v>
      </c>
      <c r="B14470" t="s">
        <v>51398</v>
      </c>
      <c r="D14470" t="str">
        <f t="shared" si="226"/>
        <v>FPLSTA5157 Andrew Farris STATISTICS PPM Only</v>
      </c>
    </row>
    <row r="14471" spans="1:4">
      <c r="A14471" t="s">
        <v>51399</v>
      </c>
      <c r="B14471" t="s">
        <v>51400</v>
      </c>
      <c r="D14471" t="str">
        <f t="shared" si="226"/>
        <v>FPABAE5156 S Jett BIOLOGICAL And AG ENGINEERING PPM Only</v>
      </c>
    </row>
    <row r="14472" spans="1:4">
      <c r="A14472" t="s">
        <v>51401</v>
      </c>
      <c r="B14472" t="s">
        <v>51402</v>
      </c>
      <c r="D14472" t="str">
        <f t="shared" si="226"/>
        <v>FPIMEN5155 Michael Okimura MED Int Med Endocrinology PPM Only</v>
      </c>
    </row>
    <row r="14473" spans="1:4">
      <c r="A14473" t="s">
        <v>51403</v>
      </c>
      <c r="B14473" t="s">
        <v>51404</v>
      </c>
      <c r="D14473" t="str">
        <f t="shared" si="226"/>
        <v>FPLDRA5154 Danika Burmester THEATRE And DANCE PPM Only</v>
      </c>
    </row>
    <row r="14474" spans="1:4">
      <c r="A14474" t="s">
        <v>51405</v>
      </c>
      <c r="B14474" t="s">
        <v>51406</v>
      </c>
      <c r="D14474" t="str">
        <f t="shared" si="226"/>
        <v>FPLMUS5153 Melita Denny MUSIC PPM Only</v>
      </c>
    </row>
    <row r="14475" spans="1:4">
      <c r="A14475" t="s">
        <v>51407</v>
      </c>
      <c r="B14475" t="s">
        <v>51408</v>
      </c>
      <c r="D14475" t="str">
        <f t="shared" si="226"/>
        <v>FPLGSW5152 Carolina Novella Centellas GENDERSEXUALITY WOMENSSTUDIES PPM Only</v>
      </c>
    </row>
    <row r="14476" spans="1:4">
      <c r="A14476" t="s">
        <v>51409</v>
      </c>
      <c r="B14476" t="s">
        <v>51410</v>
      </c>
      <c r="D14476" t="str">
        <f t="shared" si="226"/>
        <v>FPMPMR5151 Alberto Panero MED Physical Medicine And Rehab PPM Only</v>
      </c>
    </row>
    <row r="14477" spans="1:4">
      <c r="A14477" t="s">
        <v>51411</v>
      </c>
      <c r="B14477" t="s">
        <v>51412</v>
      </c>
      <c r="D14477" t="str">
        <f t="shared" si="226"/>
        <v>FPAPLS5150 Ann Powell PLANT SCIENCES PPM Only</v>
      </c>
    </row>
    <row r="14478" spans="1:4">
      <c r="A14478" t="s">
        <v>51413</v>
      </c>
      <c r="B14478" t="s">
        <v>51414</v>
      </c>
      <c r="D14478" t="str">
        <f t="shared" si="226"/>
        <v>FPMPED5149 Danielle R Haener MED Pediatrics PPM Only</v>
      </c>
    </row>
    <row r="14479" spans="1:4">
      <c r="A14479" t="s">
        <v>51415</v>
      </c>
      <c r="B14479" t="s">
        <v>51416</v>
      </c>
      <c r="D14479" t="str">
        <f t="shared" si="226"/>
        <v>FPLAAS5148 Tometi K Gbedema AFRICAN AMERICAN AFRICAN STDS PPM Only</v>
      </c>
    </row>
    <row r="14480" spans="1:4">
      <c r="A14480" t="s">
        <v>51417</v>
      </c>
      <c r="B14480" t="s">
        <v>51418</v>
      </c>
      <c r="D14480" t="str">
        <f t="shared" si="226"/>
        <v>FPMRAD5147 Felipe Godinez MED Radiology PPM Only</v>
      </c>
    </row>
    <row r="14481" spans="1:4">
      <c r="A14481" t="s">
        <v>51419</v>
      </c>
      <c r="B14481" t="s">
        <v>51420</v>
      </c>
      <c r="D14481" t="str">
        <f t="shared" si="226"/>
        <v>FPLPHY5146 Armela Keqi PHYSICS PPM Only</v>
      </c>
    </row>
    <row r="14482" spans="1:4">
      <c r="A14482" t="s">
        <v>51421</v>
      </c>
      <c r="B14482" t="s">
        <v>51422</v>
      </c>
      <c r="D14482" t="str">
        <f t="shared" si="226"/>
        <v>FPLPOL5145 Joel Landis POLITICAL SCIENCE PPM Only</v>
      </c>
    </row>
    <row r="14483" spans="1:4">
      <c r="A14483" t="s">
        <v>51423</v>
      </c>
      <c r="B14483" t="s">
        <v>51424</v>
      </c>
      <c r="D14483" t="str">
        <f t="shared" si="226"/>
        <v>FPLNAS5144 Juan Avila Hernandez NATIVE AMERICAN STUDIES PPM Only</v>
      </c>
    </row>
    <row r="14484" spans="1:4">
      <c r="A14484" t="s">
        <v>51425</v>
      </c>
      <c r="B14484" t="s">
        <v>51426</v>
      </c>
      <c r="D14484" t="str">
        <f t="shared" si="226"/>
        <v>FPLECN5143 Shahar Sansani ECONOMICS PPM Only</v>
      </c>
    </row>
    <row r="14485" spans="1:4">
      <c r="A14485" t="s">
        <v>51427</v>
      </c>
      <c r="B14485" t="s">
        <v>51428</v>
      </c>
      <c r="D14485" t="str">
        <f t="shared" si="226"/>
        <v>FPMPSY5142 Joseph I Sison MED Psychiatry And Behav Sci PPM Only</v>
      </c>
    </row>
    <row r="14486" spans="1:4">
      <c r="A14486" t="s">
        <v>51429</v>
      </c>
      <c r="B14486" t="s">
        <v>51430</v>
      </c>
      <c r="D14486" t="str">
        <f t="shared" si="226"/>
        <v>FPIMPM5141 Aaron J Roberts MED Int Med Pulmonary PPM Only</v>
      </c>
    </row>
    <row r="14487" spans="1:4">
      <c r="A14487" t="s">
        <v>51431</v>
      </c>
      <c r="B14487" t="s">
        <v>51432</v>
      </c>
      <c r="D14487" t="str">
        <f t="shared" si="226"/>
        <v>FPAETX5140 T Shibamoto ENVIRONMENTAL TOXICOLOGY PPM Only</v>
      </c>
    </row>
    <row r="14488" spans="1:4">
      <c r="A14488" t="s">
        <v>51433</v>
      </c>
      <c r="B14488" t="s">
        <v>51434</v>
      </c>
      <c r="D14488" t="str">
        <f t="shared" si="226"/>
        <v>FPMPSY5139 Richelle Long MED Psychiatry And Behav Sci PPM Only</v>
      </c>
    </row>
    <row r="14489" spans="1:4">
      <c r="A14489" t="s">
        <v>51435</v>
      </c>
      <c r="B14489" t="s">
        <v>51436</v>
      </c>
      <c r="D14489" t="str">
        <f t="shared" si="226"/>
        <v>FPNURS5138 Charis Ong School of Nursing PPM Only</v>
      </c>
    </row>
    <row r="14490" spans="1:4">
      <c r="A14490" t="s">
        <v>51437</v>
      </c>
      <c r="B14490" t="s">
        <v>51438</v>
      </c>
      <c r="D14490" t="str">
        <f t="shared" si="226"/>
        <v>FPSANJ5137 Joseph Grant UCCE SAN JOAQUIN COUNTY PPM Only</v>
      </c>
    </row>
    <row r="14491" spans="1:4">
      <c r="A14491" t="s">
        <v>51439</v>
      </c>
      <c r="B14491" t="s">
        <v>51440</v>
      </c>
      <c r="D14491" t="str">
        <f t="shared" si="226"/>
        <v>FPPROG5136 Linda Manton STATEWIDE PROGRAM OPERATIONS PPM Only</v>
      </c>
    </row>
    <row r="14492" spans="1:4">
      <c r="A14492" t="s">
        <v>51441</v>
      </c>
      <c r="B14492" t="s">
        <v>51442</v>
      </c>
      <c r="D14492" t="str">
        <f t="shared" si="226"/>
        <v>FPDIEG5135 Gary Bender UCCE SAN DIEGO COUNTY PPM Only</v>
      </c>
    </row>
    <row r="14493" spans="1:4">
      <c r="A14493" t="s">
        <v>51443</v>
      </c>
      <c r="B14493" t="s">
        <v>51444</v>
      </c>
      <c r="D14493" t="str">
        <f t="shared" si="226"/>
        <v>FPLUIS5134 Shirley Peterson UCCE SAN LUIS OBISPO COUNTY PPM Only</v>
      </c>
    </row>
    <row r="14494" spans="1:4">
      <c r="A14494" t="s">
        <v>51445</v>
      </c>
      <c r="B14494" t="s">
        <v>51446</v>
      </c>
      <c r="D14494" t="str">
        <f t="shared" si="226"/>
        <v>FPVAPC5133 Crystal Rogers VM ANAT PHYSIO And CELL BIOLOGY PPM Only</v>
      </c>
    </row>
    <row r="14495" spans="1:4">
      <c r="A14495" t="s">
        <v>51447</v>
      </c>
      <c r="B14495" t="s">
        <v>51448</v>
      </c>
      <c r="D14495" t="str">
        <f t="shared" si="226"/>
        <v>FPIMHP5132 Kenneth Zhou MED Int Med Hospitalist PPM Only</v>
      </c>
    </row>
    <row r="14496" spans="1:4">
      <c r="A14496" t="s">
        <v>51449</v>
      </c>
      <c r="B14496" t="s">
        <v>51450</v>
      </c>
      <c r="D14496" t="str">
        <f t="shared" si="226"/>
        <v>FPVVME5131 Jennifer Cassano VM MEDICINE And EPIDEMIOLOGY PPM Only</v>
      </c>
    </row>
    <row r="14497" spans="1:4">
      <c r="A14497" t="s">
        <v>51451</v>
      </c>
      <c r="B14497" t="s">
        <v>51452</v>
      </c>
      <c r="D14497" t="str">
        <f t="shared" si="226"/>
        <v>FPNURS5130 Heather Young School of Nursing PPM Only</v>
      </c>
    </row>
    <row r="14498" spans="1:4">
      <c r="A14498" t="s">
        <v>51453</v>
      </c>
      <c r="B14498" t="s">
        <v>51454</v>
      </c>
      <c r="D14498" t="str">
        <f t="shared" si="226"/>
        <v>FPANUT5129 Kevin Laugero NUTRITION PPM Only</v>
      </c>
    </row>
    <row r="14499" spans="1:4">
      <c r="A14499" t="s">
        <v>51455</v>
      </c>
      <c r="B14499" t="s">
        <v>51456</v>
      </c>
      <c r="D14499" t="str">
        <f t="shared" si="226"/>
        <v>FPLEPS5128 Gordon M Moore EARTH And PLANETARY SCIENCES PPM Only</v>
      </c>
    </row>
    <row r="14500" spans="1:4">
      <c r="A14500" t="s">
        <v>51457</v>
      </c>
      <c r="B14500" t="s">
        <v>51458</v>
      </c>
      <c r="D14500" t="str">
        <f t="shared" si="226"/>
        <v>FPALAW5127 Randal Southard LAND AIR And WATER RESOURCES PPM Only</v>
      </c>
    </row>
    <row r="14501" spans="1:4">
      <c r="A14501" t="s">
        <v>51459</v>
      </c>
      <c r="B14501" t="s">
        <v>51460</v>
      </c>
      <c r="D14501" t="str">
        <f t="shared" si="226"/>
        <v>FPVPHR5126 Kenneth Lam VM POPULATION HLTH And REPROD PPM Only</v>
      </c>
    </row>
    <row r="14502" spans="1:4">
      <c r="A14502" t="s">
        <v>51461</v>
      </c>
      <c r="B14502" t="s">
        <v>51462</v>
      </c>
      <c r="D14502" t="str">
        <f t="shared" si="226"/>
        <v>FPVPHR5125 Charles Holmberg VM POPULATION HLTH And REPROD PPM Only</v>
      </c>
    </row>
    <row r="14503" spans="1:4">
      <c r="A14503" t="s">
        <v>51463</v>
      </c>
      <c r="B14503" t="s">
        <v>51464</v>
      </c>
      <c r="D14503" t="str">
        <f t="shared" si="226"/>
        <v>FPIMHO5124 Ronald Wisdom MED Int Med HEMONC PPM Only</v>
      </c>
    </row>
    <row r="14504" spans="1:4">
      <c r="A14504" t="s">
        <v>51465</v>
      </c>
      <c r="B14504" t="s">
        <v>51466</v>
      </c>
      <c r="D14504" t="str">
        <f t="shared" si="226"/>
        <v>FPABAE5123 Farzaneh Khorsandi Kouhanestani BIOLOGICAL And AG ENGINEERING PPM Only</v>
      </c>
    </row>
    <row r="14505" spans="1:4">
      <c r="A14505" t="s">
        <v>51467</v>
      </c>
      <c r="B14505" t="s">
        <v>51468</v>
      </c>
      <c r="D14505" t="str">
        <f t="shared" si="226"/>
        <v>FPABAE5122 Zhongli Pan BIOLOGICAL And AG ENGINEERING PPM Only</v>
      </c>
    </row>
    <row r="14506" spans="1:4">
      <c r="A14506" t="s">
        <v>51469</v>
      </c>
      <c r="B14506" t="s">
        <v>51470</v>
      </c>
      <c r="D14506" t="str">
        <f t="shared" si="226"/>
        <v>FPMOTO5121 David Crippen MED Otolaryngology PPM Only</v>
      </c>
    </row>
    <row r="14507" spans="1:4">
      <c r="A14507" t="s">
        <v>51471</v>
      </c>
      <c r="B14507" t="s">
        <v>51472</v>
      </c>
      <c r="D14507" t="str">
        <f t="shared" si="226"/>
        <v>FPLMUS5120 Beth Levy MUSIC PPM Only</v>
      </c>
    </row>
    <row r="14508" spans="1:4">
      <c r="A14508" t="s">
        <v>51473</v>
      </c>
      <c r="B14508" t="s">
        <v>51474</v>
      </c>
      <c r="D14508" t="str">
        <f t="shared" si="226"/>
        <v>FPMPSY5119 Harry Wang MED Psychiatry And Behav Sci PPM Only</v>
      </c>
    </row>
    <row r="14509" spans="1:4">
      <c r="A14509" t="s">
        <v>51475</v>
      </c>
      <c r="B14509" t="s">
        <v>51476</v>
      </c>
      <c r="D14509" t="str">
        <f t="shared" si="226"/>
        <v>FPALAW5118 Kosana Suvocarev LAND AIR And WATER RESOURCES PPM Only</v>
      </c>
    </row>
    <row r="14510" spans="1:4">
      <c r="A14510" t="s">
        <v>51477</v>
      </c>
      <c r="B14510" t="s">
        <v>51478</v>
      </c>
      <c r="D14510" t="str">
        <f t="shared" si="226"/>
        <v>FPAHCE5117 Marc Pilisuk HUMAN ECOLOGY PPM Only</v>
      </c>
    </row>
    <row r="14511" spans="1:4">
      <c r="A14511" t="s">
        <v>51479</v>
      </c>
      <c r="B14511" t="s">
        <v>51480</v>
      </c>
      <c r="D14511" t="str">
        <f t="shared" si="226"/>
        <v>FPMOBG5116 Donald Fadjo MED Obstetrics And Gynecology PPM Only</v>
      </c>
    </row>
    <row r="14512" spans="1:4">
      <c r="A14512" t="s">
        <v>51481</v>
      </c>
      <c r="B14512" t="s">
        <v>51482</v>
      </c>
      <c r="D14512" t="str">
        <f t="shared" si="226"/>
        <v>FPIMRH5115 Judith Van De Water MED Int Med Rheumatology PPM Only</v>
      </c>
    </row>
    <row r="14513" spans="1:4">
      <c r="A14513" t="s">
        <v>51483</v>
      </c>
      <c r="B14513" t="s">
        <v>51484</v>
      </c>
      <c r="D14513" t="str">
        <f t="shared" si="226"/>
        <v>FPMINT5114 Navinderjit Singh MED Int Med Admin PPM Only</v>
      </c>
    </row>
    <row r="14514" spans="1:4">
      <c r="A14514" t="s">
        <v>51485</v>
      </c>
      <c r="B14514" t="s">
        <v>51486</v>
      </c>
      <c r="D14514" t="str">
        <f t="shared" si="226"/>
        <v>FPAFST5113 Keith Ito FOOD SCIENCE And TECHNOLOGY PPM Only</v>
      </c>
    </row>
    <row r="14515" spans="1:4">
      <c r="A14515" t="s">
        <v>51487</v>
      </c>
      <c r="B14515" t="s">
        <v>51488</v>
      </c>
      <c r="D14515" t="str">
        <f t="shared" si="226"/>
        <v>FPVVME5112 Charles Buffington VM MEDICINE And EPIDEMIOLOGY PPM Only</v>
      </c>
    </row>
    <row r="14516" spans="1:4">
      <c r="A14516" t="s">
        <v>51489</v>
      </c>
      <c r="B14516" t="s">
        <v>51490</v>
      </c>
      <c r="D14516" t="str">
        <f t="shared" si="226"/>
        <v>FPIMCA5111 Andrew Kyle MED INT MED CARDIOLOGY PPM Only</v>
      </c>
    </row>
    <row r="14517" spans="1:4">
      <c r="A14517" t="s">
        <v>51491</v>
      </c>
      <c r="B14517" t="s">
        <v>51492</v>
      </c>
      <c r="D14517" t="str">
        <f t="shared" si="226"/>
        <v>FPMPSY5110 Thomas Nordahl MED Psychiatry And Behav Sci PPM Only</v>
      </c>
    </row>
    <row r="14518" spans="1:4">
      <c r="A14518" t="s">
        <v>51493</v>
      </c>
      <c r="B14518" t="s">
        <v>51494</v>
      </c>
      <c r="D14518" t="str">
        <f t="shared" si="226"/>
        <v>FPVVGL5109 James Statham VETERINARY GENETICS LAB PPM Only</v>
      </c>
    </row>
    <row r="14519" spans="1:4">
      <c r="A14519" t="s">
        <v>51495</v>
      </c>
      <c r="B14519" t="s">
        <v>51496</v>
      </c>
      <c r="D14519" t="str">
        <f t="shared" si="226"/>
        <v>FPECEE5108 E Schroeder CIVIL And ENVIRONMENTAL ENGR PPM Only</v>
      </c>
    </row>
    <row r="14520" spans="1:4">
      <c r="A14520" t="s">
        <v>51497</v>
      </c>
      <c r="B14520" t="s">
        <v>51498</v>
      </c>
      <c r="D14520" t="str">
        <f t="shared" si="226"/>
        <v>FPVPMI5107 Norman Baker VM PATHOLOGY MICRO And IMMUN PPM Only</v>
      </c>
    </row>
    <row r="14521" spans="1:4">
      <c r="A14521" t="s">
        <v>51499</v>
      </c>
      <c r="B14521" t="s">
        <v>51500</v>
      </c>
      <c r="D14521" t="str">
        <f t="shared" si="226"/>
        <v>FPLMSA5106 Manar Al Shatarat MIDDLE EAST SOUTH ASIA PROGRAM PPM Only</v>
      </c>
    </row>
    <row r="14522" spans="1:4">
      <c r="A14522" t="s">
        <v>51501</v>
      </c>
      <c r="B14522" t="s">
        <v>51502</v>
      </c>
      <c r="D14522" t="str">
        <f t="shared" si="226"/>
        <v>FPAPLS5105 Clyde Elmore PLANT SCIENCES PPM Only</v>
      </c>
    </row>
    <row r="14523" spans="1:4">
      <c r="A14523" t="s">
        <v>51503</v>
      </c>
      <c r="B14523" t="s">
        <v>51504</v>
      </c>
      <c r="D14523" t="str">
        <f t="shared" si="226"/>
        <v>FPIMHO5104 Eve Rodler MED Int Med HEMONC PPM Only</v>
      </c>
    </row>
    <row r="14524" spans="1:4">
      <c r="A14524" t="s">
        <v>51505</v>
      </c>
      <c r="B14524" t="s">
        <v>51506</v>
      </c>
      <c r="D14524" t="str">
        <f t="shared" si="226"/>
        <v>FPEMAE5103 Xinfan Lin MECHANICAL And AEROSPACE ENGR PPM Only</v>
      </c>
    </row>
    <row r="14525" spans="1:4">
      <c r="A14525" t="s">
        <v>51507</v>
      </c>
      <c r="B14525" t="s">
        <v>51508</v>
      </c>
      <c r="D14525" t="str">
        <f t="shared" si="226"/>
        <v>FPBPLB5101 Bo Liu PLANT BIOLOGY PPM Only</v>
      </c>
    </row>
    <row r="14526" spans="1:4">
      <c r="A14526" t="s">
        <v>51509</v>
      </c>
      <c r="B14526" t="s">
        <v>51510</v>
      </c>
      <c r="D14526" t="str">
        <f t="shared" si="226"/>
        <v>FPLLAW5100 Darien Shanske SCHOOL OF LAW PPM Only</v>
      </c>
    </row>
    <row r="14527" spans="1:4">
      <c r="A14527" t="s">
        <v>51511</v>
      </c>
      <c r="B14527" t="s">
        <v>51512</v>
      </c>
      <c r="D14527" t="str">
        <f t="shared" si="226"/>
        <v>FPAPLS5099 Judy Jernstedt PLANT SCIENCES PPM Only</v>
      </c>
    </row>
    <row r="14528" spans="1:4">
      <c r="A14528" t="s">
        <v>51513</v>
      </c>
      <c r="B14528" t="s">
        <v>51514</v>
      </c>
      <c r="D14528" t="str">
        <f t="shared" si="226"/>
        <v>FPBEVE5098 Robert Pearcy EVOLUTION And ECOLOGY PPM Only</v>
      </c>
    </row>
    <row r="14529" spans="1:4">
      <c r="A14529" t="s">
        <v>51515</v>
      </c>
      <c r="B14529" t="s">
        <v>51516</v>
      </c>
      <c r="D14529" t="str">
        <f t="shared" si="226"/>
        <v>FPLMAT5097 Roger Casals Gutierrez MATHEMATICS PPM Only</v>
      </c>
    </row>
    <row r="14530" spans="1:4">
      <c r="A14530" t="s">
        <v>51517</v>
      </c>
      <c r="B14530" t="s">
        <v>51518</v>
      </c>
      <c r="D14530" t="str">
        <f t="shared" si="226"/>
        <v>FPLANT5096 Jelmer Eerkens ANTHROPOLOGY PPM Only</v>
      </c>
    </row>
    <row r="14531" spans="1:4">
      <c r="A14531" t="s">
        <v>51519</v>
      </c>
      <c r="B14531" t="s">
        <v>51520</v>
      </c>
      <c r="D14531" t="str">
        <f t="shared" ref="D14531:D14594" si="227">A14531&amp;" "&amp;B14531</f>
        <v>FPMORT5095 Augustine Saiz MED Orthopaedic Surgery PPM Only</v>
      </c>
    </row>
    <row r="14532" spans="1:4">
      <c r="A14532" t="s">
        <v>51521</v>
      </c>
      <c r="B14532" t="s">
        <v>51522</v>
      </c>
      <c r="D14532" t="str">
        <f t="shared" si="227"/>
        <v>FPECEE5094 George Tchobanoglous CIVIL And ENVIRONMENTAL ENGR PPM Only</v>
      </c>
    </row>
    <row r="14533" spans="1:4">
      <c r="A14533" t="s">
        <v>51523</v>
      </c>
      <c r="B14533" t="s">
        <v>51524</v>
      </c>
      <c r="D14533" t="str">
        <f t="shared" si="227"/>
        <v>FPMANS5093 Hong Liu MED Anesth And Pain Medicine PPM Only</v>
      </c>
    </row>
    <row r="14534" spans="1:4">
      <c r="A14534" t="s">
        <v>51525</v>
      </c>
      <c r="B14534" t="s">
        <v>51526</v>
      </c>
      <c r="D14534" t="str">
        <f t="shared" si="227"/>
        <v>FPLAMS5092 Jay Mechling AMERICAN STUDIES PPM Only</v>
      </c>
    </row>
    <row r="14535" spans="1:4">
      <c r="A14535" t="s">
        <v>51527</v>
      </c>
      <c r="B14535" t="s">
        <v>51528</v>
      </c>
      <c r="D14535" t="str">
        <f t="shared" si="227"/>
        <v>FPECEE5091 Patricia Mokhtarian CIVIL And ENVIRONMENTAL ENGR PPM Only</v>
      </c>
    </row>
    <row r="14536" spans="1:4">
      <c r="A14536" t="s">
        <v>51529</v>
      </c>
      <c r="B14536" t="s">
        <v>51530</v>
      </c>
      <c r="D14536" t="str">
        <f t="shared" si="227"/>
        <v>FPECEE5089 Takashi Asano CIVIL And ENVIRONMENTAL ENGR PPM Only</v>
      </c>
    </row>
    <row r="14537" spans="1:4">
      <c r="A14537" t="s">
        <v>51531</v>
      </c>
      <c r="B14537" t="s">
        <v>51532</v>
      </c>
      <c r="D14537" t="str">
        <f t="shared" si="227"/>
        <v>FPIMHP5088 Tracey Bethany Gee Huey MED Int Med Hospitalist PPM Only</v>
      </c>
    </row>
    <row r="14538" spans="1:4">
      <c r="A14538" t="s">
        <v>51533</v>
      </c>
      <c r="B14538" t="s">
        <v>51534</v>
      </c>
      <c r="D14538" t="str">
        <f t="shared" si="227"/>
        <v>FPEBAE5087 Jennifer Mullin BIOLOGICAL And AG ENGINEERING PPM Only</v>
      </c>
    </row>
    <row r="14539" spans="1:4">
      <c r="A14539" t="s">
        <v>51535</v>
      </c>
      <c r="B14539" t="s">
        <v>51536</v>
      </c>
      <c r="D14539" t="str">
        <f t="shared" si="227"/>
        <v>FPAANS5086 Anita Oberbauer ANIMAL SCIENCE PPM Only</v>
      </c>
    </row>
    <row r="14540" spans="1:4">
      <c r="A14540" t="s">
        <v>51537</v>
      </c>
      <c r="B14540" t="s">
        <v>51538</v>
      </c>
      <c r="D14540" t="str">
        <f t="shared" si="227"/>
        <v>FPMMIC5085 Jose Torres MED Medical Microbiology And Imm PPM Only</v>
      </c>
    </row>
    <row r="14541" spans="1:4">
      <c r="A14541" t="s">
        <v>51539</v>
      </c>
      <c r="B14541" t="s">
        <v>51540</v>
      </c>
      <c r="D14541" t="str">
        <f t="shared" si="227"/>
        <v>FPAANS5084 Robert Ashmore ANIMAL SCIENCE PPM Only</v>
      </c>
    </row>
    <row r="14542" spans="1:4">
      <c r="A14542" t="s">
        <v>51541</v>
      </c>
      <c r="B14542" t="s">
        <v>51542</v>
      </c>
      <c r="D14542" t="str">
        <f t="shared" si="227"/>
        <v>FPMADM5083 Alireza Mahmoudieh MED Deans Office PPM Only</v>
      </c>
    </row>
    <row r="14543" spans="1:4">
      <c r="A14543" t="s">
        <v>51543</v>
      </c>
      <c r="B14543" t="s">
        <v>51544</v>
      </c>
      <c r="D14543" t="str">
        <f t="shared" si="227"/>
        <v>FPLUWP5082 Brigitte Rabie UNIVERSITY WRITING PROGRAM PPM Only</v>
      </c>
    </row>
    <row r="14544" spans="1:4">
      <c r="A14544" t="s">
        <v>51545</v>
      </c>
      <c r="B14544" t="s">
        <v>51546</v>
      </c>
      <c r="D14544" t="str">
        <f t="shared" si="227"/>
        <v>FPMEPM5081 Yong Choi MED Public Health Sciences PPM Only</v>
      </c>
    </row>
    <row r="14545" spans="1:4">
      <c r="A14545" t="s">
        <v>51547</v>
      </c>
      <c r="B14545" t="s">
        <v>51548</v>
      </c>
      <c r="D14545" t="str">
        <f t="shared" si="227"/>
        <v>FPGSM15080 Kimberly Elsbach GRADUATE SCHOOL OF MANAGEMENT PPM Only</v>
      </c>
    </row>
    <row r="14546" spans="1:4">
      <c r="A14546" t="s">
        <v>51549</v>
      </c>
      <c r="B14546" t="s">
        <v>51550</v>
      </c>
      <c r="D14546" t="str">
        <f t="shared" si="227"/>
        <v>FPMEPM5079 Farla Kaufman MED Public Health Sciences PPM Only</v>
      </c>
    </row>
    <row r="14547" spans="1:4">
      <c r="A14547" t="s">
        <v>51551</v>
      </c>
      <c r="B14547" t="s">
        <v>51552</v>
      </c>
      <c r="D14547" t="str">
        <f t="shared" si="227"/>
        <v>FPMINT5078 Cathy Xu MED Int Med Admin PPM Only</v>
      </c>
    </row>
    <row r="14548" spans="1:4">
      <c r="A14548" t="s">
        <v>51553</v>
      </c>
      <c r="B14548" t="s">
        <v>51554</v>
      </c>
      <c r="D14548" t="str">
        <f t="shared" si="227"/>
        <v>FPAHCE5077 E Maccannell HUMAN ECOLOGY PPM Only</v>
      </c>
    </row>
    <row r="14549" spans="1:4">
      <c r="A14549" t="s">
        <v>51555</v>
      </c>
      <c r="B14549" t="s">
        <v>51556</v>
      </c>
      <c r="D14549" t="str">
        <f t="shared" si="227"/>
        <v>FPLUWP5076 Julian Elias UNIVERSITY WRITING PROGRAM PPM Only</v>
      </c>
    </row>
    <row r="14550" spans="1:4">
      <c r="A14550" t="s">
        <v>51557</v>
      </c>
      <c r="B14550" t="s">
        <v>51558</v>
      </c>
      <c r="D14550" t="str">
        <f t="shared" si="227"/>
        <v>FPLSTA5075 Debashis Paul STATISTICS PPM Only</v>
      </c>
    </row>
    <row r="14551" spans="1:4">
      <c r="A14551" t="s">
        <v>51559</v>
      </c>
      <c r="B14551" t="s">
        <v>51560</v>
      </c>
      <c r="D14551" t="str">
        <f t="shared" si="227"/>
        <v>FPECSE5074 Matthew Franklin ENGR COMPUTER SCIENCE PPM Only</v>
      </c>
    </row>
    <row r="14552" spans="1:4">
      <c r="A14552" t="s">
        <v>51561</v>
      </c>
      <c r="B14552" t="s">
        <v>51562</v>
      </c>
      <c r="D14552" t="str">
        <f t="shared" si="227"/>
        <v>FPAANS5073 Frank Mitloehner ANIMAL SCIENCE PPM Only</v>
      </c>
    </row>
    <row r="14553" spans="1:4">
      <c r="A14553" t="s">
        <v>51563</v>
      </c>
      <c r="B14553" t="s">
        <v>51564</v>
      </c>
      <c r="D14553" t="str">
        <f t="shared" si="227"/>
        <v>FPBNPB5072 Carolynn Patten NEURO PHYSIO And BEHAVIOR PPM Only</v>
      </c>
    </row>
    <row r="14554" spans="1:4">
      <c r="A14554" t="s">
        <v>51565</v>
      </c>
      <c r="B14554" t="s">
        <v>51566</v>
      </c>
      <c r="D14554" t="str">
        <f t="shared" si="227"/>
        <v>FPMPMR5072 Carolynn Patten MED Physical Medicine And Rehab PPM Only</v>
      </c>
    </row>
    <row r="14555" spans="1:4">
      <c r="A14555" t="s">
        <v>51567</v>
      </c>
      <c r="B14555" t="s">
        <v>51568</v>
      </c>
      <c r="D14555" t="str">
        <f t="shared" si="227"/>
        <v>FPIMHP5071 Clara C Yang MED Int Med Hospitalist PPM Only</v>
      </c>
    </row>
    <row r="14556" spans="1:4">
      <c r="A14556" t="s">
        <v>51569</v>
      </c>
      <c r="B14556" t="s">
        <v>51570</v>
      </c>
      <c r="D14556" t="str">
        <f t="shared" si="227"/>
        <v>FPTRAN5070 Dillon Fitch Polse INST OF TRANSPORTATION STUDIES PPM Only</v>
      </c>
    </row>
    <row r="14557" spans="1:4">
      <c r="A14557" t="s">
        <v>51571</v>
      </c>
      <c r="B14557" t="s">
        <v>51572</v>
      </c>
      <c r="D14557" t="str">
        <f t="shared" si="227"/>
        <v>FPVPHR5069 Domenico Bernoco VM POPULATION HLTH And REPROD PPM Only</v>
      </c>
    </row>
    <row r="14558" spans="1:4">
      <c r="A14558" t="s">
        <v>51573</v>
      </c>
      <c r="B14558" t="s">
        <v>51574</v>
      </c>
      <c r="D14558" t="str">
        <f t="shared" si="227"/>
        <v>FPAENM5068 Robert Washino ENTOMOLOGY NEMATOLOGY PPM Only</v>
      </c>
    </row>
    <row r="14559" spans="1:4">
      <c r="A14559" t="s">
        <v>51575</v>
      </c>
      <c r="B14559" t="s">
        <v>51576</v>
      </c>
      <c r="D14559" t="str">
        <f t="shared" si="227"/>
        <v>FPMPSY5067 Rachel Robitz MED Psychiatry And Behav Sci PPM Only</v>
      </c>
    </row>
    <row r="14560" spans="1:4">
      <c r="A14560" t="s">
        <v>51577</v>
      </c>
      <c r="B14560" t="s">
        <v>51578</v>
      </c>
      <c r="D14560" t="str">
        <f t="shared" si="227"/>
        <v>FPIMHO5065 Anjlee Mahajan MED Int Med HEMONC PPM Only</v>
      </c>
    </row>
    <row r="14561" spans="1:4">
      <c r="A14561" t="s">
        <v>51579</v>
      </c>
      <c r="B14561" t="s">
        <v>51580</v>
      </c>
      <c r="D14561" t="str">
        <f t="shared" si="227"/>
        <v>FPMADM5064 Thomas Abel MED Deans Office PPM Only</v>
      </c>
    </row>
    <row r="14562" spans="1:4">
      <c r="A14562" t="s">
        <v>51581</v>
      </c>
      <c r="B14562" t="s">
        <v>51582</v>
      </c>
      <c r="D14562" t="str">
        <f t="shared" si="227"/>
        <v>FPLCMN5063 Cuihua Shen COMMUNICATION PPM Only</v>
      </c>
    </row>
    <row r="14563" spans="1:4">
      <c r="A14563" t="s">
        <v>51583</v>
      </c>
      <c r="B14563" t="s">
        <v>51584</v>
      </c>
      <c r="D14563" t="str">
        <f t="shared" si="227"/>
        <v>FPLENL5062 Alan Williamson ENGLISH PPM Only</v>
      </c>
    </row>
    <row r="14564" spans="1:4">
      <c r="A14564" t="s">
        <v>51585</v>
      </c>
      <c r="B14564" t="s">
        <v>51586</v>
      </c>
      <c r="D14564" t="str">
        <f t="shared" si="227"/>
        <v>FPMPSY5061 Richard Maddock MED Psychiatry And Behav Sci PPM Only</v>
      </c>
    </row>
    <row r="14565" spans="1:4">
      <c r="A14565" t="s">
        <v>51587</v>
      </c>
      <c r="B14565" t="s">
        <v>51588</v>
      </c>
      <c r="D14565" t="str">
        <f t="shared" si="227"/>
        <v>FPLLAW5060 David Holt LAW LIBRARY PPM Only</v>
      </c>
    </row>
    <row r="14566" spans="1:4">
      <c r="A14566" t="s">
        <v>51589</v>
      </c>
      <c r="B14566" t="s">
        <v>51590</v>
      </c>
      <c r="D14566" t="str">
        <f t="shared" si="227"/>
        <v>FPVVSR5059 Carolyn Craig VM SURGRAD SCIENCE PPM Only</v>
      </c>
    </row>
    <row r="14567" spans="1:4">
      <c r="A14567" t="s">
        <v>51591</v>
      </c>
      <c r="B14567" t="s">
        <v>51592</v>
      </c>
      <c r="D14567" t="str">
        <f t="shared" si="227"/>
        <v>FPLLAW5058 Edward Imwinkelried SCHOOL OF LAW PPM Only</v>
      </c>
    </row>
    <row r="14568" spans="1:4">
      <c r="A14568" t="s">
        <v>51593</v>
      </c>
      <c r="B14568" t="s">
        <v>51594</v>
      </c>
      <c r="D14568" t="str">
        <f t="shared" si="227"/>
        <v>FPLCOM5057 Michiko Suzuki COMPARATIVE LITERATURE PPM Only</v>
      </c>
    </row>
    <row r="14569" spans="1:4">
      <c r="A14569" t="s">
        <v>51595</v>
      </c>
      <c r="B14569" t="s">
        <v>51596</v>
      </c>
      <c r="D14569" t="str">
        <f t="shared" si="227"/>
        <v>FPECEE5056 Yannis Dafalias CIVIL And ENVIRONMENTAL ENGR PPM Only</v>
      </c>
    </row>
    <row r="14570" spans="1:4">
      <c r="A14570" t="s">
        <v>51597</v>
      </c>
      <c r="B14570" t="s">
        <v>51598</v>
      </c>
      <c r="D14570" t="str">
        <f t="shared" si="227"/>
        <v>FPMFCM5055 Kelly Burke MED Family And Community Med PPM Only</v>
      </c>
    </row>
    <row r="14571" spans="1:4">
      <c r="A14571" t="s">
        <v>51599</v>
      </c>
      <c r="B14571" t="s">
        <v>51600</v>
      </c>
      <c r="D14571" t="str">
        <f t="shared" si="227"/>
        <v>FPLCHI5054 yvonne hurtado allen CHICANO STUDIES PPM Only</v>
      </c>
    </row>
    <row r="14572" spans="1:4">
      <c r="A14572" t="s">
        <v>51601</v>
      </c>
      <c r="B14572" t="s">
        <v>51602</v>
      </c>
      <c r="D14572" t="str">
        <f t="shared" si="227"/>
        <v>FPMFCM5053 Jared Paskin MED Family And Community Med PPM Only</v>
      </c>
    </row>
    <row r="14573" spans="1:4">
      <c r="A14573" t="s">
        <v>51603</v>
      </c>
      <c r="B14573" t="s">
        <v>51604</v>
      </c>
      <c r="D14573" t="str">
        <f t="shared" si="227"/>
        <v>FPMPAT5052 Gordon Love MED Pathology And Lab Medicine PPM Only</v>
      </c>
    </row>
    <row r="14574" spans="1:4">
      <c r="A14574" t="s">
        <v>51605</v>
      </c>
      <c r="B14574" t="s">
        <v>51606</v>
      </c>
      <c r="D14574" t="str">
        <f t="shared" si="227"/>
        <v>FPAHEC5051 David Scott De La Pena HUMAN ECOLOGY PPM Only</v>
      </c>
    </row>
    <row r="14575" spans="1:4">
      <c r="A14575" t="s">
        <v>51607</v>
      </c>
      <c r="B14575" t="s">
        <v>51608</v>
      </c>
      <c r="D14575" t="str">
        <f t="shared" si="227"/>
        <v>FPALAW5050 B Weare LAND AIR And WATER RESOURCES PPM Only</v>
      </c>
    </row>
    <row r="14576" spans="1:4">
      <c r="A14576" t="s">
        <v>51609</v>
      </c>
      <c r="B14576" t="s">
        <v>51610</v>
      </c>
      <c r="D14576" t="str">
        <f t="shared" si="227"/>
        <v>FPECHE5049 Adam Moule CHEMICAL ENGINEERING PPM Only</v>
      </c>
    </row>
    <row r="14577" spans="1:4">
      <c r="A14577" t="s">
        <v>51611</v>
      </c>
      <c r="B14577" t="s">
        <v>51612</v>
      </c>
      <c r="D14577" t="str">
        <f t="shared" si="227"/>
        <v>FPLLAW5048 B Greenwood SCHOOL OF LAW PPM Only</v>
      </c>
    </row>
    <row r="14578" spans="1:4">
      <c r="A14578" t="s">
        <v>51613</v>
      </c>
      <c r="B14578" t="s">
        <v>51614</v>
      </c>
      <c r="D14578" t="str">
        <f t="shared" si="227"/>
        <v>FPMFCM5047 Ruenell Adams MED Family And Community Med PPM Only</v>
      </c>
    </row>
    <row r="14579" spans="1:4">
      <c r="A14579" t="s">
        <v>51615</v>
      </c>
      <c r="B14579" t="s">
        <v>51616</v>
      </c>
      <c r="D14579" t="str">
        <f t="shared" si="227"/>
        <v>FPALAW5046 Thomas Harter LAND AIR And WATER RESOURCES PPM Only</v>
      </c>
    </row>
    <row r="14580" spans="1:4">
      <c r="A14580" t="s">
        <v>51617</v>
      </c>
      <c r="B14580" t="s">
        <v>51618</v>
      </c>
      <c r="D14580" t="str">
        <f t="shared" si="227"/>
        <v>FPAPLS5045 Kenneth Shackel PLANT SCIENCES PPM Only</v>
      </c>
    </row>
    <row r="14581" spans="1:4">
      <c r="A14581" t="s">
        <v>51619</v>
      </c>
      <c r="B14581" t="s">
        <v>51620</v>
      </c>
      <c r="D14581" t="str">
        <f t="shared" si="227"/>
        <v>FPALAW5044 Caroline Bledsoe LAND AIR And WATER RESOURCES PPM Only</v>
      </c>
    </row>
    <row r="14582" spans="1:4">
      <c r="A14582" t="s">
        <v>51621</v>
      </c>
      <c r="B14582" t="s">
        <v>51622</v>
      </c>
      <c r="D14582" t="str">
        <f t="shared" si="227"/>
        <v>FPNURS5043 Elizabeth Rice School of Nursing PPM Only</v>
      </c>
    </row>
    <row r="14583" spans="1:4">
      <c r="A14583" t="s">
        <v>51623</v>
      </c>
      <c r="B14583" t="s">
        <v>51624</v>
      </c>
      <c r="D14583" t="str">
        <f t="shared" si="227"/>
        <v>FPMBIO5042 Megan Dennis MED Biochem And Molecular Med PPM Only</v>
      </c>
    </row>
    <row r="14584" spans="1:4">
      <c r="A14584" t="s">
        <v>51625</v>
      </c>
      <c r="B14584" t="s">
        <v>51626</v>
      </c>
      <c r="D14584" t="str">
        <f t="shared" si="227"/>
        <v>FPLHIS5041 Louis Warren HISTORY PPM Only</v>
      </c>
    </row>
    <row r="14585" spans="1:4">
      <c r="A14585" t="s">
        <v>51627</v>
      </c>
      <c r="B14585" t="s">
        <v>51628</v>
      </c>
      <c r="D14585" t="str">
        <f t="shared" si="227"/>
        <v>FPAANS5040 Kathryn Radke ANIMAL SCIENCE PPM Only</v>
      </c>
    </row>
    <row r="14586" spans="1:4">
      <c r="A14586" t="s">
        <v>51629</v>
      </c>
      <c r="B14586" t="s">
        <v>51630</v>
      </c>
      <c r="D14586" t="str">
        <f t="shared" si="227"/>
        <v>FPANUT5039 Carolyn Slupsky NUTRITION PPM Only</v>
      </c>
    </row>
    <row r="14587" spans="1:4">
      <c r="A14587" t="s">
        <v>51631</v>
      </c>
      <c r="B14587" t="s">
        <v>51632</v>
      </c>
      <c r="D14587" t="str">
        <f t="shared" si="227"/>
        <v>FPAFST5039 Carolyn Slupsky FOOD SCIENCE And TECHNOLOGY PPM Only</v>
      </c>
    </row>
    <row r="14588" spans="1:4">
      <c r="A14588" t="s">
        <v>51633</v>
      </c>
      <c r="B14588" t="s">
        <v>51634</v>
      </c>
      <c r="D14588" t="str">
        <f t="shared" si="227"/>
        <v>FPLPSC5038 Mijke Rhemtulla PSYCHOLOGY PPM Only</v>
      </c>
    </row>
    <row r="14589" spans="1:4">
      <c r="A14589" t="s">
        <v>51635</v>
      </c>
      <c r="B14589" t="s">
        <v>51636</v>
      </c>
      <c r="D14589" t="str">
        <f t="shared" si="227"/>
        <v>FPAARE5037 Dalia Adel Ghanem AG And RESOURCE ECONOMICS PPM Only</v>
      </c>
    </row>
    <row r="14590" spans="1:4">
      <c r="A14590" t="s">
        <v>51637</v>
      </c>
      <c r="B14590" t="s">
        <v>51638</v>
      </c>
      <c r="D14590" t="str">
        <f t="shared" si="227"/>
        <v>FPMORT5036 Anita Bagley MED Orthopaedic Surgery PPM Only</v>
      </c>
    </row>
    <row r="14591" spans="1:4">
      <c r="A14591" t="s">
        <v>51639</v>
      </c>
      <c r="B14591" t="s">
        <v>51640</v>
      </c>
      <c r="D14591" t="str">
        <f t="shared" si="227"/>
        <v>FPLAMS5035 Ryan Cartwright AMERICAN STUDIES PPM Only</v>
      </c>
    </row>
    <row r="14592" spans="1:4">
      <c r="A14592" t="s">
        <v>51641</v>
      </c>
      <c r="B14592" t="s">
        <v>51642</v>
      </c>
      <c r="D14592" t="str">
        <f t="shared" si="227"/>
        <v>FPLLAW5034 Robert Hillman SCHOOL OF LAW PPM Only</v>
      </c>
    </row>
    <row r="14593" spans="1:4">
      <c r="A14593" t="s">
        <v>51643</v>
      </c>
      <c r="B14593" t="s">
        <v>51644</v>
      </c>
      <c r="D14593" t="str">
        <f t="shared" si="227"/>
        <v>FPMINT5033 Robert Horvat MED Internal Medicine PPM Only</v>
      </c>
    </row>
    <row r="14594" spans="1:4">
      <c r="A14594" t="s">
        <v>51645</v>
      </c>
      <c r="B14594" t="s">
        <v>51646</v>
      </c>
      <c r="D14594" t="str">
        <f t="shared" si="227"/>
        <v>FPMOBG5032 Melissa Matulich MED Obstetrics And Gynecology PPM Only</v>
      </c>
    </row>
    <row r="14595" spans="1:4">
      <c r="A14595" t="s">
        <v>51647</v>
      </c>
      <c r="B14595" t="s">
        <v>51648</v>
      </c>
      <c r="D14595" t="str">
        <f t="shared" ref="D14595:D14658" si="228">A14595&amp;" "&amp;B14595</f>
        <v>FPIMEN5031 James Mcmonagle MED Int Med Endocrinology PPM Only</v>
      </c>
    </row>
    <row r="14596" spans="1:4">
      <c r="A14596" t="s">
        <v>51649</v>
      </c>
      <c r="B14596" t="s">
        <v>51650</v>
      </c>
      <c r="D14596" t="str">
        <f t="shared" si="228"/>
        <v>FPIMGM5030 Mark Henderson MED Int Med Genl Medicine PPM Only</v>
      </c>
    </row>
    <row r="14597" spans="1:4">
      <c r="A14597" t="s">
        <v>51651</v>
      </c>
      <c r="B14597" t="s">
        <v>51652</v>
      </c>
      <c r="D14597" t="str">
        <f t="shared" si="228"/>
        <v>FPAHCE5029 S Hutchison HUMAN ECOLOGY PPM Only</v>
      </c>
    </row>
    <row r="14598" spans="1:4">
      <c r="A14598" t="s">
        <v>51653</v>
      </c>
      <c r="B14598" t="s">
        <v>51654</v>
      </c>
      <c r="D14598" t="str">
        <f t="shared" si="228"/>
        <v>FPLNAS5028 Liza Grandia NATIVE AMERICAN STUDIES PPM Only</v>
      </c>
    </row>
    <row r="14599" spans="1:4">
      <c r="A14599" t="s">
        <v>51655</v>
      </c>
      <c r="B14599" t="s">
        <v>51656</v>
      </c>
      <c r="D14599" t="str">
        <f t="shared" si="228"/>
        <v>FPMPED5027 Gordon Isakson MED Pediatrics PPM Only</v>
      </c>
    </row>
    <row r="14600" spans="1:4">
      <c r="A14600" t="s">
        <v>51657</v>
      </c>
      <c r="B14600" t="s">
        <v>51658</v>
      </c>
      <c r="D14600" t="str">
        <f t="shared" si="228"/>
        <v>FPLPSC5026 Jeffrey Schank PSYCHOLOGY PPM Only</v>
      </c>
    </row>
    <row r="14601" spans="1:4">
      <c r="A14601" t="s">
        <v>51659</v>
      </c>
      <c r="B14601" t="s">
        <v>51660</v>
      </c>
      <c r="D14601" t="str">
        <f t="shared" si="228"/>
        <v>FPMORT5025 Anh Le MED Orthopaedic Surgery PPM Only</v>
      </c>
    </row>
    <row r="14602" spans="1:4">
      <c r="A14602" t="s">
        <v>51661</v>
      </c>
      <c r="B14602" t="s">
        <v>51662</v>
      </c>
      <c r="D14602" t="str">
        <f t="shared" si="228"/>
        <v>FPAPPA5024 Richard Davis PLANT PATHOLOGY PPM Only</v>
      </c>
    </row>
    <row r="14603" spans="1:4">
      <c r="A14603" t="s">
        <v>51663</v>
      </c>
      <c r="B14603" t="s">
        <v>51664</v>
      </c>
      <c r="D14603" t="str">
        <f t="shared" si="228"/>
        <v>FPMINT5023 Hillary Campbell MED Int Med Admin PPM Only</v>
      </c>
    </row>
    <row r="14604" spans="1:4">
      <c r="A14604" t="s">
        <v>51665</v>
      </c>
      <c r="B14604" t="s">
        <v>51666</v>
      </c>
      <c r="D14604" t="str">
        <f t="shared" si="228"/>
        <v>FPMANS5022 Thomas L Hughes MED Anesth And Pain Medicine PPM Only</v>
      </c>
    </row>
    <row r="14605" spans="1:4">
      <c r="A14605" t="s">
        <v>51667</v>
      </c>
      <c r="B14605" t="s">
        <v>51668</v>
      </c>
      <c r="D14605" t="str">
        <f t="shared" si="228"/>
        <v>FPANUT5020 Elizabeth Applegate NUTRITION PPM Only</v>
      </c>
    </row>
    <row r="14606" spans="1:4">
      <c r="A14606" t="s">
        <v>51669</v>
      </c>
      <c r="B14606" t="s">
        <v>51670</v>
      </c>
      <c r="D14606" t="str">
        <f t="shared" si="228"/>
        <v>FPVPRC5019 Paul Luciw PRIMATE CENTER PPM Only</v>
      </c>
    </row>
    <row r="14607" spans="1:4">
      <c r="A14607" t="s">
        <v>51671</v>
      </c>
      <c r="B14607" t="s">
        <v>51672</v>
      </c>
      <c r="D14607" t="str">
        <f t="shared" si="228"/>
        <v>FPMDER5018 Jayne Joo MED Dermatology PPM Only</v>
      </c>
    </row>
    <row r="14608" spans="1:4">
      <c r="A14608" t="s">
        <v>51673</v>
      </c>
      <c r="B14608" t="s">
        <v>51674</v>
      </c>
      <c r="D14608" t="str">
        <f t="shared" si="228"/>
        <v>FPMPSY5017 Carolee Tran MED Psychiatry And Behav Sci PPM Only</v>
      </c>
    </row>
    <row r="14609" spans="1:4">
      <c r="A14609" t="s">
        <v>51675</v>
      </c>
      <c r="B14609" t="s">
        <v>51676</v>
      </c>
      <c r="D14609" t="str">
        <f t="shared" si="228"/>
        <v>FPMERM5016 David Barnes MED Emergency Medicine PPM Only</v>
      </c>
    </row>
    <row r="14610" spans="1:4">
      <c r="A14610" t="s">
        <v>51677</v>
      </c>
      <c r="B14610" t="s">
        <v>51678</v>
      </c>
      <c r="D14610" t="str">
        <f t="shared" si="228"/>
        <v>FPMPSY5015 David Amaral MED Psychiatry And Behav Sci PPM Only</v>
      </c>
    </row>
    <row r="14611" spans="1:4">
      <c r="A14611" t="s">
        <v>51679</v>
      </c>
      <c r="B14611" t="s">
        <v>51680</v>
      </c>
      <c r="D14611" t="str">
        <f t="shared" si="228"/>
        <v>FPLCLA5014 Mike Chin CLASSICS PPM Only</v>
      </c>
    </row>
    <row r="14612" spans="1:4">
      <c r="A14612" t="s">
        <v>51681</v>
      </c>
      <c r="B14612" t="s">
        <v>51682</v>
      </c>
      <c r="D14612" t="str">
        <f t="shared" si="228"/>
        <v>FPLUWP5013 Mandy Proctor UNIVERSITY WRITING PROGRAM PPM Only</v>
      </c>
    </row>
    <row r="14613" spans="1:4">
      <c r="A14613" t="s">
        <v>51683</v>
      </c>
      <c r="B14613" t="s">
        <v>51684</v>
      </c>
      <c r="D14613" t="str">
        <f t="shared" si="228"/>
        <v>FPLANT5011 Li Zhang ANTHROPOLOGY PPM Only</v>
      </c>
    </row>
    <row r="14614" spans="1:4">
      <c r="A14614" t="s">
        <v>51685</v>
      </c>
      <c r="B14614" t="s">
        <v>51686</v>
      </c>
      <c r="D14614" t="str">
        <f t="shared" si="228"/>
        <v>FPBGEN5010 Ian Korf Genome Center PPM Only</v>
      </c>
    </row>
    <row r="14615" spans="1:4">
      <c r="A14615" t="s">
        <v>51687</v>
      </c>
      <c r="B14615" t="s">
        <v>51688</v>
      </c>
      <c r="D14615" t="str">
        <f t="shared" si="228"/>
        <v>FPBMCB5010 Ian Korf MOLECULAR And CELLULAR BIO PPM Only</v>
      </c>
    </row>
    <row r="14616" spans="1:4">
      <c r="A14616" t="s">
        <v>51689</v>
      </c>
      <c r="B14616" t="s">
        <v>51690</v>
      </c>
      <c r="D14616" t="str">
        <f t="shared" si="228"/>
        <v>FPLUWP5009 Erika Strandjord UNIVERSITY WRITING PROGRAM PPM Only</v>
      </c>
    </row>
    <row r="14617" spans="1:4">
      <c r="A14617" t="s">
        <v>51691</v>
      </c>
      <c r="B14617" t="s">
        <v>51692</v>
      </c>
      <c r="D14617" t="str">
        <f t="shared" si="228"/>
        <v>FPLMUS5008 Brian Rice MUSIC PPM Only</v>
      </c>
    </row>
    <row r="14618" spans="1:4">
      <c r="A14618" t="s">
        <v>51693</v>
      </c>
      <c r="B14618" t="s">
        <v>51694</v>
      </c>
      <c r="D14618" t="str">
        <f t="shared" si="228"/>
        <v>FPMDER5007 Smita Awasthi MED Dermatology PPM Only</v>
      </c>
    </row>
    <row r="14619" spans="1:4">
      <c r="A14619" t="s">
        <v>51695</v>
      </c>
      <c r="B14619" t="s">
        <v>51696</v>
      </c>
      <c r="D14619" t="str">
        <f t="shared" si="228"/>
        <v>FPIMHO5006 Kendra Hutchinson MED Int Med HEMONC PPM Only</v>
      </c>
    </row>
    <row r="14620" spans="1:4">
      <c r="A14620" t="s">
        <v>51697</v>
      </c>
      <c r="B14620" t="s">
        <v>51698</v>
      </c>
      <c r="D14620" t="str">
        <f t="shared" si="228"/>
        <v>FPVVSR5005 Julie Dechant VM SURGRAD SCIENCE PPM Only</v>
      </c>
    </row>
    <row r="14621" spans="1:4">
      <c r="A14621" t="s">
        <v>51699</v>
      </c>
      <c r="B14621" t="s">
        <v>51700</v>
      </c>
      <c r="D14621" t="str">
        <f t="shared" si="228"/>
        <v>FPIMGM5004 Kristen D Kelley MED Int Med Genl Medicine PPM Only</v>
      </c>
    </row>
    <row r="14622" spans="1:4">
      <c r="A14622" t="s">
        <v>51701</v>
      </c>
      <c r="B14622" t="s">
        <v>51702</v>
      </c>
      <c r="D14622" t="str">
        <f t="shared" si="228"/>
        <v>FPIMID5003 Natascha Tuznik MED Int Med Infectious Dis PPM Only</v>
      </c>
    </row>
    <row r="14623" spans="1:4">
      <c r="A14623" t="s">
        <v>51703</v>
      </c>
      <c r="B14623" t="s">
        <v>51704</v>
      </c>
      <c r="D14623" t="str">
        <f t="shared" si="228"/>
        <v>FPAENM5002 Steven Nadler ENTOMOLOGY NEMATOLOGY PPM Only</v>
      </c>
    </row>
    <row r="14624" spans="1:4">
      <c r="A14624" t="s">
        <v>51705</v>
      </c>
      <c r="B14624" t="s">
        <v>51706</v>
      </c>
      <c r="D14624" t="str">
        <f t="shared" si="228"/>
        <v>FPAENM5001 Ying Shin Peng ENTOMOLOGY NEMATOLOGY PPM Only</v>
      </c>
    </row>
    <row r="14625" spans="1:4">
      <c r="A14625" t="s">
        <v>51707</v>
      </c>
      <c r="B14625" t="s">
        <v>51708</v>
      </c>
      <c r="D14625" t="str">
        <f t="shared" si="228"/>
        <v>FPABAE5000 Bryan Jenkins BIOLOGICAL And AG ENGINEERING PPM Only</v>
      </c>
    </row>
    <row r="14626" spans="1:4">
      <c r="A14626" t="s">
        <v>51709</v>
      </c>
      <c r="B14626" t="s">
        <v>51710</v>
      </c>
      <c r="D14626" t="str">
        <f t="shared" si="228"/>
        <v>FPEMAE4999 Steven Velinsky MECHANICAL And AEROSPACE ENGR PPM Only</v>
      </c>
    </row>
    <row r="14627" spans="1:4">
      <c r="A14627" t="s">
        <v>51711</v>
      </c>
      <c r="B14627" t="s">
        <v>51712</v>
      </c>
      <c r="D14627" t="str">
        <f t="shared" si="228"/>
        <v>FPMOPH4998 John Keltner MED Eye Center PPM Only</v>
      </c>
    </row>
    <row r="14628" spans="1:4">
      <c r="A14628" t="s">
        <v>51713</v>
      </c>
      <c r="B14628" t="s">
        <v>51714</v>
      </c>
      <c r="D14628" t="str">
        <f t="shared" si="228"/>
        <v>FPMNEU4997 Alan Yee MED Neurology PPM Only</v>
      </c>
    </row>
    <row r="14629" spans="1:4">
      <c r="A14629" t="s">
        <v>51715</v>
      </c>
      <c r="B14629" t="s">
        <v>51716</v>
      </c>
      <c r="D14629" t="str">
        <f t="shared" si="228"/>
        <v>FPLIBR4996 Carol Larussa UCDLIBRARY PPM Only</v>
      </c>
    </row>
    <row r="14630" spans="1:4">
      <c r="A14630" t="s">
        <v>51717</v>
      </c>
      <c r="B14630" t="s">
        <v>51718</v>
      </c>
      <c r="D14630" t="str">
        <f t="shared" si="228"/>
        <v>FPAANS4995 Cassandra Tucker ANIMAL SCIENCE PPM Only</v>
      </c>
    </row>
    <row r="14631" spans="1:4">
      <c r="A14631" t="s">
        <v>51719</v>
      </c>
      <c r="B14631" t="s">
        <v>51720</v>
      </c>
      <c r="D14631" t="str">
        <f t="shared" si="228"/>
        <v>FPMEPM4994 Heejung Bang MED Public Health Sciences PPM Only</v>
      </c>
    </row>
    <row r="14632" spans="1:4">
      <c r="A14632" t="s">
        <v>51721</v>
      </c>
      <c r="B14632" t="s">
        <v>51722</v>
      </c>
      <c r="D14632" t="str">
        <f t="shared" si="228"/>
        <v>FPALAW4993 George Pettygrove LAND AIR And WATER RESOURCES PPM Only</v>
      </c>
    </row>
    <row r="14633" spans="1:4">
      <c r="A14633" t="s">
        <v>51723</v>
      </c>
      <c r="B14633" t="s">
        <v>51724</v>
      </c>
      <c r="D14633" t="str">
        <f t="shared" si="228"/>
        <v>FPLUWP4992 Mary Bly UNIVERSITY WRITING PROGRAM PPM Only</v>
      </c>
    </row>
    <row r="14634" spans="1:4">
      <c r="A14634" t="s">
        <v>51725</v>
      </c>
      <c r="B14634" t="s">
        <v>51726</v>
      </c>
      <c r="D14634" t="str">
        <f t="shared" si="228"/>
        <v>FPAPLS4991 Maciej Zwieniecki PLANT SCIENCES PPM Only</v>
      </c>
    </row>
    <row r="14635" spans="1:4">
      <c r="A14635" t="s">
        <v>51727</v>
      </c>
      <c r="B14635" t="s">
        <v>51728</v>
      </c>
      <c r="D14635" t="str">
        <f t="shared" si="228"/>
        <v>FPVVME4990 Joellen Westropp VM MEDICINE And EPIDEMIOLOGY PPM Only</v>
      </c>
    </row>
    <row r="14636" spans="1:4">
      <c r="A14636" t="s">
        <v>51729</v>
      </c>
      <c r="B14636" t="s">
        <v>51730</v>
      </c>
      <c r="D14636" t="str">
        <f t="shared" si="228"/>
        <v>FPMINT4989 Jeffrey Stenger MED Int Med Admin PPM Only</v>
      </c>
    </row>
    <row r="14637" spans="1:4">
      <c r="A14637" t="s">
        <v>51731</v>
      </c>
      <c r="B14637" t="s">
        <v>51732</v>
      </c>
      <c r="D14637" t="str">
        <f t="shared" si="228"/>
        <v>FPMNEU4988 Kwan Ng MED Neurology PPM Only</v>
      </c>
    </row>
    <row r="14638" spans="1:4">
      <c r="A14638" t="s">
        <v>51733</v>
      </c>
      <c r="B14638" t="s">
        <v>51734</v>
      </c>
      <c r="D14638" t="str">
        <f t="shared" si="228"/>
        <v>FPMEPM4987 J Paul Leigh MED Public Health Sciences PPM Only</v>
      </c>
    </row>
    <row r="14639" spans="1:4">
      <c r="A14639" t="s">
        <v>51735</v>
      </c>
      <c r="B14639" t="s">
        <v>51736</v>
      </c>
      <c r="D14639" t="str">
        <f t="shared" si="228"/>
        <v>FPLCMN4986 Drew Cingel COMMUNICATION PPM Only</v>
      </c>
    </row>
    <row r="14640" spans="1:4">
      <c r="A14640" t="s">
        <v>51737</v>
      </c>
      <c r="B14640" t="s">
        <v>51738</v>
      </c>
      <c r="D14640" t="str">
        <f t="shared" si="228"/>
        <v>FPLECN4985 Giovanni Peri ECONOMICS PPM Only</v>
      </c>
    </row>
    <row r="14641" spans="1:4">
      <c r="A14641" t="s">
        <v>51739</v>
      </c>
      <c r="B14641" t="s">
        <v>51740</v>
      </c>
      <c r="D14641" t="str">
        <f t="shared" si="228"/>
        <v>FPVHFS4984 George Cooper CA ANIMAL HLTH And FOOD SAFETY LAB PPM Only</v>
      </c>
    </row>
    <row r="14642" spans="1:4">
      <c r="A14642" t="s">
        <v>51741</v>
      </c>
      <c r="B14642" t="s">
        <v>51742</v>
      </c>
      <c r="D14642" t="str">
        <f t="shared" si="228"/>
        <v>FPLHIS4983 Sudipta Sen HISTORY PPM Only</v>
      </c>
    </row>
    <row r="14643" spans="1:4">
      <c r="A14643" t="s">
        <v>51743</v>
      </c>
      <c r="B14643" t="s">
        <v>51744</v>
      </c>
      <c r="D14643" t="str">
        <f t="shared" si="228"/>
        <v>FPDEDU4982 Lynn Fowler EDUCATION PPM Only</v>
      </c>
    </row>
    <row r="14644" spans="1:4">
      <c r="A14644" t="s">
        <v>51745</v>
      </c>
      <c r="B14644" t="s">
        <v>51746</v>
      </c>
      <c r="D14644" t="str">
        <f t="shared" si="228"/>
        <v>FPBPLB4981 Thomas Rost PLANT BIOLOGY PPM Only</v>
      </c>
    </row>
    <row r="14645" spans="1:4">
      <c r="A14645" t="s">
        <v>51747</v>
      </c>
      <c r="B14645" t="s">
        <v>51748</v>
      </c>
      <c r="D14645" t="str">
        <f t="shared" si="228"/>
        <v>FPMPED4980 Ernesto Rivera MED Pediatrics PPM Only</v>
      </c>
    </row>
    <row r="14646" spans="1:4">
      <c r="A14646" t="s">
        <v>51749</v>
      </c>
      <c r="B14646" t="s">
        <v>51750</v>
      </c>
      <c r="D14646" t="str">
        <f t="shared" si="228"/>
        <v>FPMINT4979 David Siegel MED Internal Medicine PPM Only</v>
      </c>
    </row>
    <row r="14647" spans="1:4">
      <c r="A14647" t="s">
        <v>51751</v>
      </c>
      <c r="B14647" t="s">
        <v>51752</v>
      </c>
      <c r="D14647" t="str">
        <f t="shared" si="228"/>
        <v>FPVPHR4978 Philip Kass VM POPULATION HLTH And REPROD PPM Only</v>
      </c>
    </row>
    <row r="14648" spans="1:4">
      <c r="A14648" t="s">
        <v>51753</v>
      </c>
      <c r="B14648" t="s">
        <v>51754</v>
      </c>
      <c r="D14648" t="str">
        <f t="shared" si="228"/>
        <v>FPLENL4977 Frances Dolan ENGLISH PPM Only</v>
      </c>
    </row>
    <row r="14649" spans="1:4">
      <c r="A14649" t="s">
        <v>51755</v>
      </c>
      <c r="B14649" t="s">
        <v>51756</v>
      </c>
      <c r="D14649" t="str">
        <f t="shared" si="228"/>
        <v>FPALAW4976 Gregory Pasternack LAND AIR And WATER RESOURCES PPM Only</v>
      </c>
    </row>
    <row r="14650" spans="1:4">
      <c r="A14650" t="s">
        <v>51757</v>
      </c>
      <c r="B14650" t="s">
        <v>51758</v>
      </c>
      <c r="D14650" t="str">
        <f t="shared" si="228"/>
        <v>FPAETX4975 Mathew J Hengel ENVIRONMENTAL TOXICOLOGY PPM Only</v>
      </c>
    </row>
    <row r="14651" spans="1:4">
      <c r="A14651" t="s">
        <v>51759</v>
      </c>
      <c r="B14651" t="s">
        <v>51760</v>
      </c>
      <c r="D14651" t="str">
        <f t="shared" si="228"/>
        <v>FPBPLB4974 Stacey Harmer PLANT BIOLOGY PPM Only</v>
      </c>
    </row>
    <row r="14652" spans="1:4">
      <c r="A14652" t="s">
        <v>51761</v>
      </c>
      <c r="B14652" t="s">
        <v>51762</v>
      </c>
      <c r="D14652" t="str">
        <f t="shared" si="228"/>
        <v>FPVPHR4973 Robert Bondurant VM POPULATION HLTH And REPROD PPM Only</v>
      </c>
    </row>
    <row r="14653" spans="1:4">
      <c r="A14653" t="s">
        <v>51763</v>
      </c>
      <c r="B14653" t="s">
        <v>51764</v>
      </c>
      <c r="D14653" t="str">
        <f t="shared" si="228"/>
        <v>FPLIBR4972 Bernard Kreissman UCDLIBRARY PPM Only</v>
      </c>
    </row>
    <row r="14654" spans="1:4">
      <c r="A14654" t="s">
        <v>51765</v>
      </c>
      <c r="B14654" t="s">
        <v>51766</v>
      </c>
      <c r="D14654" t="str">
        <f t="shared" si="228"/>
        <v>FPANUT4971 Roger Mcdonald NUTRITION PPM Only</v>
      </c>
    </row>
    <row r="14655" spans="1:4">
      <c r="A14655" t="s">
        <v>51767</v>
      </c>
      <c r="B14655" t="s">
        <v>51768</v>
      </c>
      <c r="D14655" t="str">
        <f t="shared" si="228"/>
        <v>FPLLAW4970 Carlton Larson SCHOOL OF LAW PPM Only</v>
      </c>
    </row>
    <row r="14656" spans="1:4">
      <c r="A14656" t="s">
        <v>51769</v>
      </c>
      <c r="B14656" t="s">
        <v>51770</v>
      </c>
      <c r="D14656" t="str">
        <f t="shared" si="228"/>
        <v>FPLCLA4969 Timothy Brelinski CLASSICS PPM Only</v>
      </c>
    </row>
    <row r="14657" spans="1:4">
      <c r="A14657" t="s">
        <v>51771</v>
      </c>
      <c r="B14657" t="s">
        <v>51772</v>
      </c>
      <c r="D14657" t="str">
        <f t="shared" si="228"/>
        <v>FPMRAD4968 Arthur Dublin MED Radiology PPM Only</v>
      </c>
    </row>
    <row r="14658" spans="1:4">
      <c r="A14658" t="s">
        <v>51773</v>
      </c>
      <c r="B14658" t="s">
        <v>51774</v>
      </c>
      <c r="D14658" t="str">
        <f t="shared" si="228"/>
        <v>FPEECE4967 Marina Radulaski ELECT And COMP ENGR PPM Only</v>
      </c>
    </row>
    <row r="14659" spans="1:4">
      <c r="A14659" t="s">
        <v>51775</v>
      </c>
      <c r="B14659" t="s">
        <v>51776</v>
      </c>
      <c r="D14659" t="str">
        <f t="shared" ref="D14659:D14722" si="229">A14659&amp;" "&amp;B14659</f>
        <v>FPLSAP4966 Eugenia Magnolia Da Silva Fernandes SPANISH And PORTUGUESE PPM Only</v>
      </c>
    </row>
    <row r="14660" spans="1:4">
      <c r="A14660" t="s">
        <v>51777</v>
      </c>
      <c r="B14660" t="s">
        <v>51778</v>
      </c>
      <c r="D14660" t="str">
        <f t="shared" si="229"/>
        <v>FPLHIS4965 Alice Harris HISTORY PPM Only</v>
      </c>
    </row>
    <row r="14661" spans="1:4">
      <c r="A14661" t="s">
        <v>51779</v>
      </c>
      <c r="B14661" t="s">
        <v>51780</v>
      </c>
      <c r="D14661" t="str">
        <f t="shared" si="229"/>
        <v>FPLIBR4964 Michael Winter UCDLIBRARY PPM Only</v>
      </c>
    </row>
    <row r="14662" spans="1:4">
      <c r="A14662" t="s">
        <v>51781</v>
      </c>
      <c r="B14662" t="s">
        <v>51782</v>
      </c>
      <c r="D14662" t="str">
        <f t="shared" si="229"/>
        <v>FPBMMG4963 Douglas Nelson MICROBIOLOGY And MOLEC GENETICS PPM Only</v>
      </c>
    </row>
    <row r="14663" spans="1:4">
      <c r="A14663" t="s">
        <v>51783</v>
      </c>
      <c r="B14663" t="s">
        <v>51784</v>
      </c>
      <c r="D14663" t="str">
        <f t="shared" si="229"/>
        <v>FPMDER4962 Daniel Eisen MED Dermatology PPM Only</v>
      </c>
    </row>
    <row r="14664" spans="1:4">
      <c r="A14664" t="s">
        <v>51785</v>
      </c>
      <c r="B14664" t="s">
        <v>51786</v>
      </c>
      <c r="D14664" t="str">
        <f t="shared" si="229"/>
        <v>FPLEAL4961 Carolyn Wheeler EAST ASIAN LANG And CULTURES PPM Only</v>
      </c>
    </row>
    <row r="14665" spans="1:4">
      <c r="A14665" t="s">
        <v>51787</v>
      </c>
      <c r="B14665" t="s">
        <v>51788</v>
      </c>
      <c r="D14665" t="str">
        <f t="shared" si="229"/>
        <v>FPMPSY4960 Cynthia Schumann MED Psychiatry And Behav Sci PPM Only</v>
      </c>
    </row>
    <row r="14666" spans="1:4">
      <c r="A14666" t="s">
        <v>51789</v>
      </c>
      <c r="B14666" t="s">
        <v>51790</v>
      </c>
      <c r="D14666" t="str">
        <f t="shared" si="229"/>
        <v>FPLMUS4959 Christopher Reynolds MUSIC PPM Only</v>
      </c>
    </row>
    <row r="14667" spans="1:4">
      <c r="A14667" t="s">
        <v>51791</v>
      </c>
      <c r="B14667" t="s">
        <v>51792</v>
      </c>
      <c r="D14667" t="str">
        <f t="shared" si="229"/>
        <v>FPLCMN4958 Jaeho Cho COMMUNICATION PPM Only</v>
      </c>
    </row>
    <row r="14668" spans="1:4">
      <c r="A14668" t="s">
        <v>51793</v>
      </c>
      <c r="B14668" t="s">
        <v>51794</v>
      </c>
      <c r="D14668" t="str">
        <f t="shared" si="229"/>
        <v>FPMCEL4957 Paul Knoepfler MED Cell Biology And Human Anat PPM Only</v>
      </c>
    </row>
    <row r="14669" spans="1:4">
      <c r="A14669" t="s">
        <v>51795</v>
      </c>
      <c r="B14669" t="s">
        <v>51796</v>
      </c>
      <c r="D14669" t="str">
        <f t="shared" si="229"/>
        <v>FPAMCB4956 John Crowe AG MOLECULAR And CELLULAR BIO PPM Only</v>
      </c>
    </row>
    <row r="14670" spans="1:4">
      <c r="A14670" t="s">
        <v>51797</v>
      </c>
      <c r="B14670" t="s">
        <v>51798</v>
      </c>
      <c r="D14670" t="str">
        <f t="shared" si="229"/>
        <v>FPVVSR4955 David Canton VM SURGRAD SCIENCE PPM Only</v>
      </c>
    </row>
    <row r="14671" spans="1:4">
      <c r="A14671" t="s">
        <v>51799</v>
      </c>
      <c r="B14671" t="s">
        <v>51800</v>
      </c>
      <c r="D14671" t="str">
        <f t="shared" si="229"/>
        <v>FPIMEN4954 Sonal Phatak MED Int Med Endocrinology PPM Only</v>
      </c>
    </row>
    <row r="14672" spans="1:4">
      <c r="A14672" t="s">
        <v>51801</v>
      </c>
      <c r="B14672" t="s">
        <v>51802</v>
      </c>
      <c r="D14672" t="str">
        <f t="shared" si="229"/>
        <v>FPMPED4953 John Holcroft MED Pediatrics PPM Only</v>
      </c>
    </row>
    <row r="14673" spans="1:4">
      <c r="A14673" t="s">
        <v>51803</v>
      </c>
      <c r="B14673" t="s">
        <v>51804</v>
      </c>
      <c r="D14673" t="str">
        <f t="shared" si="229"/>
        <v>FPECHE4952 Pieter Stroeve CHEMICAL ENGINEERING PPM Only</v>
      </c>
    </row>
    <row r="14674" spans="1:4">
      <c r="A14674" t="s">
        <v>51805</v>
      </c>
      <c r="B14674" t="s">
        <v>51806</v>
      </c>
      <c r="D14674" t="str">
        <f t="shared" si="229"/>
        <v>FPBPLB4951 David Bayer PLANT BIOLOGY PPM Only</v>
      </c>
    </row>
    <row r="14675" spans="1:4">
      <c r="A14675" t="s">
        <v>51807</v>
      </c>
      <c r="B14675" t="s">
        <v>51808</v>
      </c>
      <c r="D14675" t="str">
        <f t="shared" si="229"/>
        <v>FPMPSY4950 Christopher Horne MED Psychiatry And Behav Sci PPM Only</v>
      </c>
    </row>
    <row r="14676" spans="1:4">
      <c r="A14676" t="s">
        <v>51809</v>
      </c>
      <c r="B14676" t="s">
        <v>51810</v>
      </c>
      <c r="D14676" t="str">
        <f t="shared" si="229"/>
        <v>FPLIBR4949 Marilyn Sharrow UCDLIBRARY PPM Only</v>
      </c>
    </row>
    <row r="14677" spans="1:4">
      <c r="A14677" t="s">
        <v>51811</v>
      </c>
      <c r="B14677" t="s">
        <v>51812</v>
      </c>
      <c r="D14677" t="str">
        <f t="shared" si="229"/>
        <v>FPBPLB4948 William Lucas PLANT BIOLOGY PPM Only</v>
      </c>
    </row>
    <row r="14678" spans="1:4">
      <c r="A14678" t="s">
        <v>51813</v>
      </c>
      <c r="B14678" t="s">
        <v>51814</v>
      </c>
      <c r="D14678" t="str">
        <f t="shared" si="229"/>
        <v>FPEBME4947 Angelique Louie BIOMEDICAL ENGINEERING PPM Only</v>
      </c>
    </row>
    <row r="14679" spans="1:4">
      <c r="A14679" t="s">
        <v>51815</v>
      </c>
      <c r="B14679" t="s">
        <v>51816</v>
      </c>
      <c r="D14679" t="str">
        <f t="shared" si="229"/>
        <v>FPIMRH4946 Suzanne Teuber MED Int Med Rheumatology PPM Only</v>
      </c>
    </row>
    <row r="14680" spans="1:4">
      <c r="A14680" t="s">
        <v>51817</v>
      </c>
      <c r="B14680" t="s">
        <v>51818</v>
      </c>
      <c r="D14680" t="str">
        <f t="shared" si="229"/>
        <v>FPLENL4945 Tobias Menely ENGLISH PPM Only</v>
      </c>
    </row>
    <row r="14681" spans="1:4">
      <c r="A14681" t="s">
        <v>51819</v>
      </c>
      <c r="B14681" t="s">
        <v>51820</v>
      </c>
      <c r="D14681" t="str">
        <f t="shared" si="229"/>
        <v>FPLECN4944 Bagher Modjtahedi ECONOMICS PPM Only</v>
      </c>
    </row>
    <row r="14682" spans="1:4">
      <c r="A14682" t="s">
        <v>51821</v>
      </c>
      <c r="B14682" t="s">
        <v>51822</v>
      </c>
      <c r="D14682" t="str">
        <f t="shared" si="229"/>
        <v>FPLHIS4943 DON PRICE HISTORY PPM Only</v>
      </c>
    </row>
    <row r="14683" spans="1:4">
      <c r="A14683" t="s">
        <v>51823</v>
      </c>
      <c r="B14683" t="s">
        <v>51824</v>
      </c>
      <c r="D14683" t="str">
        <f t="shared" si="229"/>
        <v>FPIMEN4942 Pamela Prescott MED Int Med Endocrinology PPM Only</v>
      </c>
    </row>
    <row r="14684" spans="1:4">
      <c r="A14684" t="s">
        <v>51825</v>
      </c>
      <c r="B14684" t="s">
        <v>51826</v>
      </c>
      <c r="D14684" t="str">
        <f t="shared" si="229"/>
        <v>FPANUT4941 Paul Davis NUTRITION PPM Only</v>
      </c>
    </row>
    <row r="14685" spans="1:4">
      <c r="A14685" t="s">
        <v>51827</v>
      </c>
      <c r="B14685" t="s">
        <v>51828</v>
      </c>
      <c r="D14685" t="str">
        <f t="shared" si="229"/>
        <v>FPMMIC4940 Tilahun Yilma MED Medical Microbiology And Imm PPM Only</v>
      </c>
    </row>
    <row r="14686" spans="1:4">
      <c r="A14686" t="s">
        <v>51829</v>
      </c>
      <c r="B14686" t="s">
        <v>51830</v>
      </c>
      <c r="D14686" t="str">
        <f t="shared" si="229"/>
        <v>FPTRAN4939 Joan Ogden INST OF TRANSPORTATION STUDIES PPM Only</v>
      </c>
    </row>
    <row r="14687" spans="1:4">
      <c r="A14687" t="s">
        <v>51831</v>
      </c>
      <c r="B14687" t="s">
        <v>51832</v>
      </c>
      <c r="D14687" t="str">
        <f t="shared" si="229"/>
        <v>FPLEAL4938 Junko Ito EAST ASIAN LANG And CULTURES PPM Only</v>
      </c>
    </row>
    <row r="14688" spans="1:4">
      <c r="A14688" t="s">
        <v>51833</v>
      </c>
      <c r="B14688" t="s">
        <v>51834</v>
      </c>
      <c r="D14688" t="str">
        <f t="shared" si="229"/>
        <v>FPLPHY4937 J Hurley PHYSICS PPM Only</v>
      </c>
    </row>
    <row r="14689" spans="1:4">
      <c r="A14689" t="s">
        <v>51835</v>
      </c>
      <c r="B14689" t="s">
        <v>51836</v>
      </c>
      <c r="D14689" t="str">
        <f t="shared" si="229"/>
        <v>FPMPMR4936 Marcia Faustin MED Physical Medicine And Rehab PPM Only</v>
      </c>
    </row>
    <row r="14690" spans="1:4">
      <c r="A14690" t="s">
        <v>51837</v>
      </c>
      <c r="B14690" t="s">
        <v>51838</v>
      </c>
      <c r="D14690" t="str">
        <f t="shared" si="229"/>
        <v>FPVPHR4935 Terry Lehenbauer VM POPULATION HLTH And REPROD PPM Only</v>
      </c>
    </row>
    <row r="14691" spans="1:4">
      <c r="A14691" t="s">
        <v>51839</v>
      </c>
      <c r="B14691" t="s">
        <v>51840</v>
      </c>
      <c r="D14691" t="str">
        <f t="shared" si="229"/>
        <v>FPLCDM4934 Robert Ostertag CINEMA And DIGITAL MEDIA PPM Only</v>
      </c>
    </row>
    <row r="14692" spans="1:4">
      <c r="A14692" t="s">
        <v>51841</v>
      </c>
      <c r="B14692" t="s">
        <v>51842</v>
      </c>
      <c r="D14692" t="str">
        <f t="shared" si="229"/>
        <v>FPEMAE4933 Mohamed Hafez MECHANICAL And AEROSPACE ENGR PPM Only</v>
      </c>
    </row>
    <row r="14693" spans="1:4">
      <c r="A14693" t="s">
        <v>51843</v>
      </c>
      <c r="B14693" t="s">
        <v>51844</v>
      </c>
      <c r="D14693" t="str">
        <f t="shared" si="229"/>
        <v>FPLDES4932 Susan Avila DEPARTMENT OF DESIGN PPM Only</v>
      </c>
    </row>
    <row r="14694" spans="1:4">
      <c r="A14694" t="s">
        <v>51845</v>
      </c>
      <c r="B14694" t="s">
        <v>51846</v>
      </c>
      <c r="D14694" t="str">
        <f t="shared" si="229"/>
        <v>FPMFCM4931 Mark Diaz MED Family And Community Med PPM Only</v>
      </c>
    </row>
    <row r="14695" spans="1:4">
      <c r="A14695" t="s">
        <v>51847</v>
      </c>
      <c r="B14695" t="s">
        <v>51848</v>
      </c>
      <c r="D14695" t="str">
        <f t="shared" si="229"/>
        <v>FPLCHE4930 Frank Osterloh CHEMISTRY PPM Only</v>
      </c>
    </row>
    <row r="14696" spans="1:4">
      <c r="A14696" t="s">
        <v>51849</v>
      </c>
      <c r="B14696" t="s">
        <v>51850</v>
      </c>
      <c r="D14696" t="str">
        <f t="shared" si="229"/>
        <v>FPAANS4929 Yeunshin Lee ANIMAL SCIENCE PPM Only</v>
      </c>
    </row>
    <row r="14697" spans="1:4">
      <c r="A14697" t="s">
        <v>51851</v>
      </c>
      <c r="B14697" t="s">
        <v>51852</v>
      </c>
      <c r="D14697" t="str">
        <f t="shared" si="229"/>
        <v>FPMDER4928 Ann Haas MED Dermatology PPM Only</v>
      </c>
    </row>
    <row r="14698" spans="1:4">
      <c r="A14698" t="s">
        <v>51853</v>
      </c>
      <c r="B14698" t="s">
        <v>51854</v>
      </c>
      <c r="D14698" t="str">
        <f t="shared" si="229"/>
        <v>FPLCLA4927 Anna Uhlig CLASSICS PPM Only</v>
      </c>
    </row>
    <row r="14699" spans="1:4">
      <c r="A14699" t="s">
        <v>51855</v>
      </c>
      <c r="B14699" t="s">
        <v>51856</v>
      </c>
      <c r="D14699" t="str">
        <f t="shared" si="229"/>
        <v>FPAWFC4926 Deborah Elliott Fisk WILDLIFE And FISHERIES BIOLOGY PPM Only</v>
      </c>
    </row>
    <row r="14700" spans="1:4">
      <c r="A14700" t="s">
        <v>51857</v>
      </c>
      <c r="B14700" t="s">
        <v>51858</v>
      </c>
      <c r="D14700" t="str">
        <f t="shared" si="229"/>
        <v>FPMANS4925 Nina Schloemerkemper MED Anesth And Pain Medicine PPM Only</v>
      </c>
    </row>
    <row r="14701" spans="1:4">
      <c r="A14701" t="s">
        <v>51859</v>
      </c>
      <c r="B14701" t="s">
        <v>51860</v>
      </c>
      <c r="D14701" t="str">
        <f t="shared" si="229"/>
        <v>FPLCLA4924 Shennan Hutton CLASSICS PPM Only</v>
      </c>
    </row>
    <row r="14702" spans="1:4">
      <c r="A14702" t="s">
        <v>51861</v>
      </c>
      <c r="B14702" t="s">
        <v>51862</v>
      </c>
      <c r="D14702" t="str">
        <f t="shared" si="229"/>
        <v>FPMPSY4923 Anca Luminare MED Psychiatry And Behav Sci PPM Only</v>
      </c>
    </row>
    <row r="14703" spans="1:4">
      <c r="A14703" t="s">
        <v>51863</v>
      </c>
      <c r="B14703" t="s">
        <v>51864</v>
      </c>
      <c r="D14703" t="str">
        <f t="shared" si="229"/>
        <v>FPBEVE4922 Susan Lott EVOLUTION And ECOLOGY PPM Only</v>
      </c>
    </row>
    <row r="14704" spans="1:4">
      <c r="A14704" t="s">
        <v>51865</v>
      </c>
      <c r="B14704" t="s">
        <v>51866</v>
      </c>
      <c r="D14704" t="str">
        <f t="shared" si="229"/>
        <v>FPAWFC4921 Brian D Todd WILDLIFE And FISHERIES BIOLOGY PPM Only</v>
      </c>
    </row>
    <row r="14705" spans="1:4">
      <c r="A14705" t="s">
        <v>51867</v>
      </c>
      <c r="B14705" t="s">
        <v>51868</v>
      </c>
      <c r="D14705" t="str">
        <f t="shared" si="229"/>
        <v>FPBMMG4920 Michele Igo MICROBIOLOGY And MOLEC GENETICS PPM Only</v>
      </c>
    </row>
    <row r="14706" spans="1:4">
      <c r="A14706" t="s">
        <v>51869</v>
      </c>
      <c r="B14706" t="s">
        <v>51870</v>
      </c>
      <c r="D14706" t="str">
        <f t="shared" si="229"/>
        <v>FPVVMB4919 Scott Stanley VM MOLECULAR BIO SCIENCES PPM Only</v>
      </c>
    </row>
    <row r="14707" spans="1:4">
      <c r="A14707" t="s">
        <v>51871</v>
      </c>
      <c r="B14707" t="s">
        <v>51872</v>
      </c>
      <c r="D14707" t="str">
        <f t="shared" si="229"/>
        <v>FPMANS4918 David Li MED Anesth And Pain Medicine PPM Only</v>
      </c>
    </row>
    <row r="14708" spans="1:4">
      <c r="A14708" t="s">
        <v>51873</v>
      </c>
      <c r="B14708" t="s">
        <v>51874</v>
      </c>
      <c r="D14708" t="str">
        <f t="shared" si="229"/>
        <v>FPLECN4917 Steven Sheffrin ECONOMICS PPM Only</v>
      </c>
    </row>
    <row r="14709" spans="1:4">
      <c r="A14709" t="s">
        <v>51875</v>
      </c>
      <c r="B14709" t="s">
        <v>51876</v>
      </c>
      <c r="D14709" t="str">
        <f t="shared" si="229"/>
        <v>FPIMHP4916 Lia A Africa MED Int Med Hospitalist PPM Only</v>
      </c>
    </row>
    <row r="14710" spans="1:4">
      <c r="A14710" t="s">
        <v>51877</v>
      </c>
      <c r="B14710" t="s">
        <v>51878</v>
      </c>
      <c r="D14710" t="str">
        <f t="shared" si="229"/>
        <v>FPVMEX4915 Gabriele Maier VM EX Cooperative Extenstion PPM Only</v>
      </c>
    </row>
    <row r="14711" spans="1:4">
      <c r="A14711" t="s">
        <v>51879</v>
      </c>
      <c r="B14711" t="s">
        <v>51880</v>
      </c>
      <c r="D14711" t="str">
        <f t="shared" si="229"/>
        <v>FPAPLS4914 Daniel Kliebenstein PLANT SCIENCES PPM Only</v>
      </c>
    </row>
    <row r="14712" spans="1:4">
      <c r="A14712" t="s">
        <v>51881</v>
      </c>
      <c r="B14712" t="s">
        <v>51882</v>
      </c>
      <c r="D14712" t="str">
        <f t="shared" si="229"/>
        <v>FPMOPH4913 Ravi Jonnal MED Eye Center PPM Only</v>
      </c>
    </row>
    <row r="14713" spans="1:4">
      <c r="A14713" t="s">
        <v>51883</v>
      </c>
      <c r="B14713" t="s">
        <v>51884</v>
      </c>
      <c r="D14713" t="str">
        <f t="shared" si="229"/>
        <v>FPMOPH4912 Mark Mannis MED Eye Center PPM Only</v>
      </c>
    </row>
    <row r="14714" spans="1:4">
      <c r="A14714" t="s">
        <v>51885</v>
      </c>
      <c r="B14714" t="s">
        <v>51886</v>
      </c>
      <c r="D14714" t="str">
        <f t="shared" si="229"/>
        <v>FPECHM4911 David Howitt MATERIALS SCIENCE And ENGINEERING PPM Only</v>
      </c>
    </row>
    <row r="14715" spans="1:4">
      <c r="A14715" t="s">
        <v>51887</v>
      </c>
      <c r="B14715" t="s">
        <v>51888</v>
      </c>
      <c r="D14715" t="str">
        <f t="shared" si="229"/>
        <v>FPLCHE4910 Bryan Enderle CHEMISTRY PPM Only</v>
      </c>
    </row>
    <row r="14716" spans="1:4">
      <c r="A14716" t="s">
        <v>51889</v>
      </c>
      <c r="B14716" t="s">
        <v>51890</v>
      </c>
      <c r="D14716" t="str">
        <f t="shared" si="229"/>
        <v>FPMPSY4909 Kristina Antonson MED Psychiatry And Behav Sci PPM Only</v>
      </c>
    </row>
    <row r="14717" spans="1:4">
      <c r="A14717" t="s">
        <v>51891</v>
      </c>
      <c r="B14717" t="s">
        <v>51892</v>
      </c>
      <c r="D14717" t="str">
        <f t="shared" si="229"/>
        <v>FPLECN4908 Santiago Perez ECONOMICS PPM Only</v>
      </c>
    </row>
    <row r="14718" spans="1:4">
      <c r="A14718" t="s">
        <v>51893</v>
      </c>
      <c r="B14718" t="s">
        <v>51894</v>
      </c>
      <c r="D14718" t="str">
        <f t="shared" si="229"/>
        <v>FPMOTO4907 Jonathan Sykes MED Otolaryngology PPM Only</v>
      </c>
    </row>
    <row r="14719" spans="1:4">
      <c r="A14719" t="s">
        <v>51895</v>
      </c>
      <c r="B14719" t="s">
        <v>51896</v>
      </c>
      <c r="D14719" t="str">
        <f t="shared" si="229"/>
        <v>FPMNEU4906 Nazhiyath Vijayan MED Neurology PPM Only</v>
      </c>
    </row>
    <row r="14720" spans="1:4">
      <c r="A14720" t="s">
        <v>51897</v>
      </c>
      <c r="B14720" t="s">
        <v>51898</v>
      </c>
      <c r="D14720" t="str">
        <f t="shared" si="229"/>
        <v>FPMRAD4905 Sumayya Jawadi MED Radiology PPM Only</v>
      </c>
    </row>
    <row r="14721" spans="1:4">
      <c r="A14721" t="s">
        <v>51899</v>
      </c>
      <c r="B14721" t="s">
        <v>51900</v>
      </c>
      <c r="D14721" t="str">
        <f t="shared" si="229"/>
        <v>FPVVME4904 Sean Hulsebosch VM MEDICINE And EPIDEMIOLOGY PPM Only</v>
      </c>
    </row>
    <row r="14722" spans="1:4">
      <c r="A14722" t="s">
        <v>51901</v>
      </c>
      <c r="B14722" t="s">
        <v>51902</v>
      </c>
      <c r="D14722" t="str">
        <f t="shared" si="229"/>
        <v>FPAVIT4903 Dario Cantu VITICULTURE And ENOLOGY PPM Only</v>
      </c>
    </row>
    <row r="14723" spans="1:4">
      <c r="A14723" t="s">
        <v>51903</v>
      </c>
      <c r="B14723" t="s">
        <v>51904</v>
      </c>
      <c r="D14723" t="str">
        <f t="shared" ref="D14723:D14786" si="230">A14723&amp;" "&amp;B14723</f>
        <v>FPANUT4902 Lucia Kaiser NUTRITION PPM Only</v>
      </c>
    </row>
    <row r="14724" spans="1:4">
      <c r="A14724" t="s">
        <v>51905</v>
      </c>
      <c r="B14724" t="s">
        <v>51906</v>
      </c>
      <c r="D14724" t="str">
        <f t="shared" si="230"/>
        <v>FPMERM4901 Sarah Medeiros MED Emergency Medicine PPM Only</v>
      </c>
    </row>
    <row r="14725" spans="1:4">
      <c r="A14725" t="s">
        <v>51907</v>
      </c>
      <c r="B14725" t="s">
        <v>51908</v>
      </c>
      <c r="D14725" t="str">
        <f t="shared" si="230"/>
        <v>FPMPSY4900 Hendry Ton MED Psychiatry And Behav Sci PPM Only</v>
      </c>
    </row>
    <row r="14726" spans="1:4">
      <c r="A14726" t="s">
        <v>51909</v>
      </c>
      <c r="B14726" t="s">
        <v>51910</v>
      </c>
      <c r="D14726" t="str">
        <f t="shared" si="230"/>
        <v>FPBNPB4899 Marylynn Barkley NEURO PHYSIO And BEHAVIOR PPM Only</v>
      </c>
    </row>
    <row r="14727" spans="1:4">
      <c r="A14727" t="s">
        <v>51911</v>
      </c>
      <c r="B14727" t="s">
        <v>51912</v>
      </c>
      <c r="D14727" t="str">
        <f t="shared" si="230"/>
        <v>FPMPED4898 Janice Enriquez MED Pediatrics PPM Only</v>
      </c>
    </row>
    <row r="14728" spans="1:4">
      <c r="A14728" t="s">
        <v>51913</v>
      </c>
      <c r="B14728" t="s">
        <v>51914</v>
      </c>
      <c r="D14728" t="str">
        <f t="shared" si="230"/>
        <v>FPMPSY4897 Ruth Shim MED Psychiatry And Behav Sci PPM Only</v>
      </c>
    </row>
    <row r="14729" spans="1:4">
      <c r="A14729" t="s">
        <v>51915</v>
      </c>
      <c r="B14729" t="s">
        <v>51916</v>
      </c>
      <c r="D14729" t="str">
        <f t="shared" si="230"/>
        <v>FPGRAD4896 Jean Pierre Delplanque GRADUATE DIVISION PPM Only</v>
      </c>
    </row>
    <row r="14730" spans="1:4">
      <c r="A14730" t="s">
        <v>51917</v>
      </c>
      <c r="B14730" t="s">
        <v>51918</v>
      </c>
      <c r="D14730" t="str">
        <f t="shared" si="230"/>
        <v>FPTRAN4895 Alan Jenn INST OF TRANSPORTATION STUDIES PPM Only</v>
      </c>
    </row>
    <row r="14731" spans="1:4">
      <c r="A14731" t="s">
        <v>51919</v>
      </c>
      <c r="B14731" t="s">
        <v>51920</v>
      </c>
      <c r="D14731" t="str">
        <f t="shared" si="230"/>
        <v>FPMCEL4894 Paul Fitzgerald MED Cell Biology And Human Anat PPM Only</v>
      </c>
    </row>
    <row r="14732" spans="1:4">
      <c r="A14732" t="s">
        <v>51921</v>
      </c>
      <c r="B14732" t="s">
        <v>51922</v>
      </c>
      <c r="D14732" t="str">
        <f t="shared" si="230"/>
        <v>FPMRAD4893 John Mcgahan MED Radiology PPM Only</v>
      </c>
    </row>
    <row r="14733" spans="1:4">
      <c r="A14733" t="s">
        <v>51923</v>
      </c>
      <c r="B14733" t="s">
        <v>51924</v>
      </c>
      <c r="D14733" t="str">
        <f t="shared" si="230"/>
        <v>FPAENM4892 Jeffrey Granett ENTOMOLOGY NEMATOLOGY PPM Only</v>
      </c>
    </row>
    <row r="14734" spans="1:4">
      <c r="A14734" t="s">
        <v>51925</v>
      </c>
      <c r="B14734" t="s">
        <v>51926</v>
      </c>
      <c r="D14734" t="str">
        <f t="shared" si="230"/>
        <v>FPMEPM4891 Ellen Gold MED Public Health Sciences PPM Only</v>
      </c>
    </row>
    <row r="14735" spans="1:4">
      <c r="A14735" t="s">
        <v>51927</v>
      </c>
      <c r="B14735" t="s">
        <v>51928</v>
      </c>
      <c r="D14735" t="str">
        <f t="shared" si="230"/>
        <v>FPMOPH4890 Denise Satterfield MED Eye Center PPM Only</v>
      </c>
    </row>
    <row r="14736" spans="1:4">
      <c r="A14736" t="s">
        <v>51929</v>
      </c>
      <c r="B14736" t="s">
        <v>51930</v>
      </c>
      <c r="D14736" t="str">
        <f t="shared" si="230"/>
        <v>FPMANS4889 Amanda J Darling MED Anesth And Pain Medicine PPM Only</v>
      </c>
    </row>
    <row r="14737" spans="1:4">
      <c r="A14737" t="s">
        <v>51931</v>
      </c>
      <c r="B14737" t="s">
        <v>51932</v>
      </c>
      <c r="D14737" t="str">
        <f t="shared" si="230"/>
        <v>FPAWFC4888 John Eadie WILDLIFE And FISHERIES BIOLOGY PPM Only</v>
      </c>
    </row>
    <row r="14738" spans="1:4">
      <c r="A14738" t="s">
        <v>51933</v>
      </c>
      <c r="B14738" t="s">
        <v>51934</v>
      </c>
      <c r="D14738" t="str">
        <f t="shared" si="230"/>
        <v>FPMPSY4887 John Ragland MED Psychiatry And Behav Sci PPM Only</v>
      </c>
    </row>
    <row r="14739" spans="1:4">
      <c r="A14739" t="s">
        <v>51935</v>
      </c>
      <c r="B14739" t="s">
        <v>51936</v>
      </c>
      <c r="D14739" t="str">
        <f t="shared" si="230"/>
        <v>FPMPMR4886 Loren Davidson MED Physical Medicine And Rehab PPM Only</v>
      </c>
    </row>
    <row r="14740" spans="1:4">
      <c r="A14740" t="s">
        <v>51937</v>
      </c>
      <c r="B14740" t="s">
        <v>51938</v>
      </c>
      <c r="D14740" t="str">
        <f t="shared" si="230"/>
        <v>FPEMAE4885 Cornelis Van Dam MECHANICAL And AEROSPACE ENGR PPM Only</v>
      </c>
    </row>
    <row r="14741" spans="1:4">
      <c r="A14741" t="s">
        <v>51939</v>
      </c>
      <c r="B14741" t="s">
        <v>51940</v>
      </c>
      <c r="D14741" t="str">
        <f t="shared" si="230"/>
        <v>FPMFCM4884 Erin Kiesel MED Family And Community Med PPM Only</v>
      </c>
    </row>
    <row r="14742" spans="1:4">
      <c r="A14742" t="s">
        <v>51941</v>
      </c>
      <c r="B14742" t="s">
        <v>51942</v>
      </c>
      <c r="D14742" t="str">
        <f t="shared" si="230"/>
        <v>FPMOPH4883 Robert Bellinoff MED Eye Center PPM Only</v>
      </c>
    </row>
    <row r="14743" spans="1:4">
      <c r="A14743" t="s">
        <v>51943</v>
      </c>
      <c r="B14743" t="s">
        <v>51944</v>
      </c>
      <c r="D14743" t="str">
        <f t="shared" si="230"/>
        <v>FPVVME4882 Jane Sykes VM MEDICINE And EPIDEMIOLOGY PPM Only</v>
      </c>
    </row>
    <row r="14744" spans="1:4">
      <c r="A14744" t="s">
        <v>51945</v>
      </c>
      <c r="B14744" t="s">
        <v>51946</v>
      </c>
      <c r="D14744" t="str">
        <f t="shared" si="230"/>
        <v>FPLANT4881 Carolyn Wall ANTHROPOLOGY PPM Only</v>
      </c>
    </row>
    <row r="14745" spans="1:4">
      <c r="A14745" t="s">
        <v>51947</v>
      </c>
      <c r="B14745" t="s">
        <v>51948</v>
      </c>
      <c r="D14745" t="str">
        <f t="shared" si="230"/>
        <v>FPMBIO4880 Yoshihiro Izumiya MED Biochem And Molecular Med PPM Only</v>
      </c>
    </row>
    <row r="14746" spans="1:4">
      <c r="A14746" t="s">
        <v>51949</v>
      </c>
      <c r="B14746" t="s">
        <v>51950</v>
      </c>
      <c r="D14746" t="str">
        <f t="shared" si="230"/>
        <v>FPMPAT4879 Hanne Jensen MED Pathology And Lab Medicine PPM Only</v>
      </c>
    </row>
    <row r="14747" spans="1:4">
      <c r="A14747" t="s">
        <v>51951</v>
      </c>
      <c r="B14747" t="s">
        <v>51952</v>
      </c>
      <c r="D14747" t="str">
        <f t="shared" si="230"/>
        <v>FPMSUR4878 Robert Noll Jr MED Surgery PPM Only</v>
      </c>
    </row>
    <row r="14748" spans="1:4">
      <c r="A14748" t="s">
        <v>51953</v>
      </c>
      <c r="B14748" t="s">
        <v>51954</v>
      </c>
      <c r="D14748" t="str">
        <f t="shared" si="230"/>
        <v>FPIMPM4877 Jerold Last MED Int Med Pulmonary PPM Only</v>
      </c>
    </row>
    <row r="14749" spans="1:4">
      <c r="A14749" t="s">
        <v>51955</v>
      </c>
      <c r="B14749" t="s">
        <v>51956</v>
      </c>
      <c r="D14749" t="str">
        <f t="shared" si="230"/>
        <v>FPAVIT4876 David Mills VITICULTURE And ENOLOGY PPM Only</v>
      </c>
    </row>
    <row r="14750" spans="1:4">
      <c r="A14750" t="s">
        <v>51957</v>
      </c>
      <c r="B14750" t="s">
        <v>51958</v>
      </c>
      <c r="D14750" t="str">
        <f t="shared" si="230"/>
        <v>FPLUWP4875 Trish Serviss UNIVERSITY WRITING PROGRAM PPM Only</v>
      </c>
    </row>
    <row r="14751" spans="1:4">
      <c r="A14751" t="s">
        <v>51959</v>
      </c>
      <c r="B14751" t="s">
        <v>51960</v>
      </c>
      <c r="D14751" t="str">
        <f t="shared" si="230"/>
        <v>FPAANS4874 W Weathers ANIMAL SCIENCE PPM Only</v>
      </c>
    </row>
    <row r="14752" spans="1:4">
      <c r="A14752" t="s">
        <v>51961</v>
      </c>
      <c r="B14752" t="s">
        <v>51962</v>
      </c>
      <c r="D14752" t="str">
        <f t="shared" si="230"/>
        <v>FPMPSY4873 Kathleen A Marshall MED Psychiatry And Behav Sci PPM Only</v>
      </c>
    </row>
    <row r="14753" spans="1:4">
      <c r="A14753" t="s">
        <v>51963</v>
      </c>
      <c r="B14753" t="s">
        <v>51964</v>
      </c>
      <c r="D14753" t="str">
        <f t="shared" si="230"/>
        <v>FPMOPH4872 Jenny Chen MED Eye Center PPM Only</v>
      </c>
    </row>
    <row r="14754" spans="1:4">
      <c r="A14754" t="s">
        <v>51965</v>
      </c>
      <c r="B14754" t="s">
        <v>51966</v>
      </c>
      <c r="D14754" t="str">
        <f t="shared" si="230"/>
        <v>FPMDER4871 Peggy Wu MED Dermatology PPM Only</v>
      </c>
    </row>
    <row r="14755" spans="1:4">
      <c r="A14755" t="s">
        <v>51967</v>
      </c>
      <c r="B14755" t="s">
        <v>51968</v>
      </c>
      <c r="D14755" t="str">
        <f t="shared" si="230"/>
        <v>FPVVME4870 Sharon Hietala VM MEDICINE And EPIDEMIOLOGY PPM Only</v>
      </c>
    </row>
    <row r="14756" spans="1:4">
      <c r="A14756" t="s">
        <v>51969</v>
      </c>
      <c r="B14756" t="s">
        <v>51970</v>
      </c>
      <c r="D14756" t="str">
        <f t="shared" si="230"/>
        <v>FPMDER4869 Tom Liu MED Dermatology PPM Only</v>
      </c>
    </row>
    <row r="14757" spans="1:4">
      <c r="A14757" t="s">
        <v>51971</v>
      </c>
      <c r="B14757" t="s">
        <v>51972</v>
      </c>
      <c r="D14757" t="str">
        <f t="shared" si="230"/>
        <v>FPMDER4868 Barbara Burrall MED Dermatology PPM Only</v>
      </c>
    </row>
    <row r="14758" spans="1:4">
      <c r="A14758" t="s">
        <v>51973</v>
      </c>
      <c r="B14758" t="s">
        <v>51974</v>
      </c>
      <c r="D14758" t="str">
        <f t="shared" si="230"/>
        <v>FPALAW4867 Benjamin Houlton LAND AIR And WATER RESOURCES PPM Only</v>
      </c>
    </row>
    <row r="14759" spans="1:4">
      <c r="A14759" t="s">
        <v>51975</v>
      </c>
      <c r="B14759" t="s">
        <v>51976</v>
      </c>
      <c r="D14759" t="str">
        <f t="shared" si="230"/>
        <v>FPECOE4866 William Hoover ENGINEERING DEANS OFFICE PPM Only</v>
      </c>
    </row>
    <row r="14760" spans="1:4">
      <c r="A14760" t="s">
        <v>51977</v>
      </c>
      <c r="B14760" t="s">
        <v>51978</v>
      </c>
      <c r="D14760" t="str">
        <f t="shared" si="230"/>
        <v>FPEBME4865 Sharon Aviran BIOMEDICAL ENGINEERING PPM Only</v>
      </c>
    </row>
    <row r="14761" spans="1:4">
      <c r="A14761" t="s">
        <v>51979</v>
      </c>
      <c r="B14761" t="s">
        <v>51980</v>
      </c>
      <c r="D14761" t="str">
        <f t="shared" si="230"/>
        <v>FPECEE4864 John Bolander CIVIL And ENVIRONMENTAL ENGR PPM Only</v>
      </c>
    </row>
    <row r="14762" spans="1:4">
      <c r="A14762" t="s">
        <v>51981</v>
      </c>
      <c r="B14762" t="s">
        <v>51982</v>
      </c>
      <c r="D14762" t="str">
        <f t="shared" si="230"/>
        <v>FPVVSR4863 Kate Farrell VM SURGRAD SCIENCE PPM Only</v>
      </c>
    </row>
    <row r="14763" spans="1:4">
      <c r="A14763" t="s">
        <v>51983</v>
      </c>
      <c r="B14763" t="s">
        <v>51984</v>
      </c>
      <c r="D14763" t="str">
        <f t="shared" si="230"/>
        <v>FPECEE4862 Alexander Forrest CIVIL And ENVIRONMENTAL ENGR PPM Only</v>
      </c>
    </row>
    <row r="14764" spans="1:4">
      <c r="A14764" t="s">
        <v>51985</v>
      </c>
      <c r="B14764" t="s">
        <v>51986</v>
      </c>
      <c r="D14764" t="str">
        <f t="shared" si="230"/>
        <v>FPLENL4861 Gary Snyder ENGLISH PPM Only</v>
      </c>
    </row>
    <row r="14765" spans="1:4">
      <c r="A14765" t="s">
        <v>51987</v>
      </c>
      <c r="B14765" t="s">
        <v>51988</v>
      </c>
      <c r="D14765" t="str">
        <f t="shared" si="230"/>
        <v>FPECEE4860 Daniel Chang CIVIL And ENVIRONMENTAL ENGR PPM Only</v>
      </c>
    </row>
    <row r="14766" spans="1:4">
      <c r="A14766" t="s">
        <v>51989</v>
      </c>
      <c r="B14766" t="s">
        <v>51990</v>
      </c>
      <c r="D14766" t="str">
        <f t="shared" si="230"/>
        <v>FPBNPB4859 Gregg Recanzone NEURO PHYSIO And BEHAVIOR PPM Only</v>
      </c>
    </row>
    <row r="14767" spans="1:4">
      <c r="A14767" t="s">
        <v>51991</v>
      </c>
      <c r="B14767" t="s">
        <v>51992</v>
      </c>
      <c r="D14767" t="str">
        <f t="shared" si="230"/>
        <v>FPBCNS4859 Gregg Recanzone Center for Neuroscience PPM Only</v>
      </c>
    </row>
    <row r="14768" spans="1:4">
      <c r="A14768" t="s">
        <v>51993</v>
      </c>
      <c r="B14768" t="s">
        <v>51994</v>
      </c>
      <c r="D14768" t="str">
        <f t="shared" si="230"/>
        <v>FPMPHA4858 Theodore West MED Pharmacology PPM Only</v>
      </c>
    </row>
    <row r="14769" spans="1:4">
      <c r="A14769" t="s">
        <v>51995</v>
      </c>
      <c r="B14769" t="s">
        <v>51996</v>
      </c>
      <c r="D14769" t="str">
        <f t="shared" si="230"/>
        <v>FPGSM14857 Chih Ling Tsai GRADUATE SCHOOL OF MANAGEMENT PPM Only</v>
      </c>
    </row>
    <row r="14770" spans="1:4">
      <c r="A14770" t="s">
        <v>51997</v>
      </c>
      <c r="B14770" t="s">
        <v>51998</v>
      </c>
      <c r="D14770" t="str">
        <f t="shared" si="230"/>
        <v>FPMANS4856 Michael Moore MED Anesth And Pain Medicine PPM Only</v>
      </c>
    </row>
    <row r="14771" spans="1:4">
      <c r="A14771" t="s">
        <v>51999</v>
      </c>
      <c r="B14771" t="s">
        <v>52000</v>
      </c>
      <c r="D14771" t="str">
        <f t="shared" si="230"/>
        <v>FPIMHO4855 Edward Watson Williams MED Int Med HEMONC PPM Only</v>
      </c>
    </row>
    <row r="14772" spans="1:4">
      <c r="A14772" t="s">
        <v>52001</v>
      </c>
      <c r="B14772" t="s">
        <v>52002</v>
      </c>
      <c r="D14772" t="str">
        <f t="shared" si="230"/>
        <v>FPECSE4854 Xin Liu ENGR COMPUTER SCIENCE PPM Only</v>
      </c>
    </row>
    <row r="14773" spans="1:4">
      <c r="A14773" t="s">
        <v>52003</v>
      </c>
      <c r="B14773" t="s">
        <v>52004</v>
      </c>
      <c r="D14773" t="str">
        <f t="shared" si="230"/>
        <v>FPLHIS4853 Susan Miller HISTORY PPM Only</v>
      </c>
    </row>
    <row r="14774" spans="1:4">
      <c r="A14774" t="s">
        <v>52005</v>
      </c>
      <c r="B14774" t="s">
        <v>52006</v>
      </c>
      <c r="D14774" t="str">
        <f t="shared" si="230"/>
        <v>FPAETX4852 Christoph Vogel ENVIRONMENTAL TOXICOLOGY PPM Only</v>
      </c>
    </row>
    <row r="14775" spans="1:4">
      <c r="A14775" t="s">
        <v>52007</v>
      </c>
      <c r="B14775" t="s">
        <v>52008</v>
      </c>
      <c r="D14775" t="str">
        <f t="shared" si="230"/>
        <v>FPMSUR4851 David Shatz MED Surgery PPM Only</v>
      </c>
    </row>
    <row r="14776" spans="1:4">
      <c r="A14776" t="s">
        <v>52009</v>
      </c>
      <c r="B14776" t="s">
        <v>52010</v>
      </c>
      <c r="D14776" t="str">
        <f t="shared" si="230"/>
        <v>FPGSM14850 Robert Marquez GRADUATE SCHOOL OF MANAGEMENT PPM Only</v>
      </c>
    </row>
    <row r="14777" spans="1:4">
      <c r="A14777" t="s">
        <v>52011</v>
      </c>
      <c r="B14777" t="s">
        <v>52012</v>
      </c>
      <c r="D14777" t="str">
        <f t="shared" si="230"/>
        <v>FPBMCB4849 Mona Monfared MOLECULAR And CELLULAR BIO PPM Only</v>
      </c>
    </row>
    <row r="14778" spans="1:4">
      <c r="A14778" t="s">
        <v>52013</v>
      </c>
      <c r="B14778" t="s">
        <v>52014</v>
      </c>
      <c r="D14778" t="str">
        <f t="shared" si="230"/>
        <v>FPIMHP4848 Anthony Bhe MED Int Med Hospitalist PPM Only</v>
      </c>
    </row>
    <row r="14779" spans="1:4">
      <c r="A14779" t="s">
        <v>52015</v>
      </c>
      <c r="B14779" t="s">
        <v>52016</v>
      </c>
      <c r="D14779" t="str">
        <f t="shared" si="230"/>
        <v>FPAHCE4847 Earl Mcculley HUMAN ECOLOGY PPM Only</v>
      </c>
    </row>
    <row r="14780" spans="1:4">
      <c r="A14780" t="s">
        <v>52017</v>
      </c>
      <c r="B14780" t="s">
        <v>52018</v>
      </c>
      <c r="D14780" t="str">
        <f t="shared" si="230"/>
        <v>FPLCHE4846 Whitney Duim CHEMISTRY PPM Only</v>
      </c>
    </row>
    <row r="14781" spans="1:4">
      <c r="A14781" t="s">
        <v>52019</v>
      </c>
      <c r="B14781" t="s">
        <v>52020</v>
      </c>
      <c r="D14781" t="str">
        <f t="shared" si="230"/>
        <v>FPLMAT4845 Naoki Saito MATHEMATICS PPM Only</v>
      </c>
    </row>
    <row r="14782" spans="1:4">
      <c r="A14782" t="s">
        <v>52021</v>
      </c>
      <c r="B14782" t="s">
        <v>52022</v>
      </c>
      <c r="D14782" t="str">
        <f t="shared" si="230"/>
        <v>FPVVSR4844 Luke Wittenburg VM SURGRAD SCIENCE PPM Only</v>
      </c>
    </row>
    <row r="14783" spans="1:4">
      <c r="A14783" t="s">
        <v>52023</v>
      </c>
      <c r="B14783" t="s">
        <v>52024</v>
      </c>
      <c r="D14783" t="str">
        <f t="shared" si="230"/>
        <v>FPMEPM4843 Charlene K Green MED Public Health Sciences PPM Only</v>
      </c>
    </row>
    <row r="14784" spans="1:4">
      <c r="A14784" t="s">
        <v>52025</v>
      </c>
      <c r="B14784" t="s">
        <v>52026</v>
      </c>
      <c r="D14784" t="str">
        <f t="shared" si="230"/>
        <v>FPAENM4842 Lynn Kimsey ENTOMOLOGY NEMATOLOGY PPM Only</v>
      </c>
    </row>
    <row r="14785" spans="1:4">
      <c r="A14785" t="s">
        <v>52027</v>
      </c>
      <c r="B14785" t="s">
        <v>52028</v>
      </c>
      <c r="D14785" t="str">
        <f t="shared" si="230"/>
        <v>FPEBME4841 Sanjeevi Sivasankar BIOMEDICAL ENGINEERING PPM Only</v>
      </c>
    </row>
    <row r="14786" spans="1:4">
      <c r="A14786" t="s">
        <v>52029</v>
      </c>
      <c r="B14786" t="s">
        <v>52030</v>
      </c>
      <c r="D14786" t="str">
        <f t="shared" si="230"/>
        <v>FPLLAW4840 Jill Talley SCHOOL OF LAW PPM Only</v>
      </c>
    </row>
    <row r="14787" spans="1:4">
      <c r="A14787" t="s">
        <v>52031</v>
      </c>
      <c r="B14787" t="s">
        <v>52032</v>
      </c>
      <c r="D14787" t="str">
        <f t="shared" ref="D14787:D14850" si="231">A14787&amp;" "&amp;B14787</f>
        <v>FPALAW4839 William Horwath LAND AIR And WATER RESOURCES PPM Only</v>
      </c>
    </row>
    <row r="14788" spans="1:4">
      <c r="A14788" t="s">
        <v>52033</v>
      </c>
      <c r="B14788" t="s">
        <v>52034</v>
      </c>
      <c r="D14788" t="str">
        <f t="shared" si="231"/>
        <v>FPLPOL4838 Randolph Siverson POLITICAL SCIENCE PPM Only</v>
      </c>
    </row>
    <row r="14789" spans="1:4">
      <c r="A14789" t="s">
        <v>52035</v>
      </c>
      <c r="B14789" t="s">
        <v>52036</v>
      </c>
      <c r="D14789" t="str">
        <f t="shared" si="231"/>
        <v>FPVVGL4837 Felipe Avila VETERINARY GENETICS LAB PPM Only</v>
      </c>
    </row>
    <row r="14790" spans="1:4">
      <c r="A14790" t="s">
        <v>52037</v>
      </c>
      <c r="B14790" t="s">
        <v>52038</v>
      </c>
      <c r="D14790" t="str">
        <f t="shared" si="231"/>
        <v>FPEECE4835 Bevan M Baas ELECT And COMP ENGR PPM Only</v>
      </c>
    </row>
    <row r="14791" spans="1:4">
      <c r="A14791" t="s">
        <v>52039</v>
      </c>
      <c r="B14791" t="s">
        <v>52040</v>
      </c>
      <c r="D14791" t="str">
        <f t="shared" si="231"/>
        <v>FPVVME4834 Jeffrey Roberts VM MEDICINE And EPIDEMIOLOGY PPM Only</v>
      </c>
    </row>
    <row r="14792" spans="1:4">
      <c r="A14792" t="s">
        <v>52041</v>
      </c>
      <c r="B14792" t="s">
        <v>52042</v>
      </c>
      <c r="D14792" t="str">
        <f t="shared" si="231"/>
        <v>FPAHCE4833 Rosemarie Kraft HUMAN ECOLOGY PPM Only</v>
      </c>
    </row>
    <row r="14793" spans="1:4">
      <c r="A14793" t="s">
        <v>52043</v>
      </c>
      <c r="B14793" t="s">
        <v>52044</v>
      </c>
      <c r="D14793" t="str">
        <f t="shared" si="231"/>
        <v>FPBMCB4832 Peter Armstrong MOLECULAR And CELLULAR BIO PPM Only</v>
      </c>
    </row>
    <row r="14794" spans="1:4">
      <c r="A14794" t="s">
        <v>52045</v>
      </c>
      <c r="B14794" t="s">
        <v>52046</v>
      </c>
      <c r="D14794" t="str">
        <f t="shared" si="231"/>
        <v>FPMPED4831 Jong Hee Chung MED Pediatrics PPM Only</v>
      </c>
    </row>
    <row r="14795" spans="1:4">
      <c r="A14795" t="s">
        <v>52047</v>
      </c>
      <c r="B14795" t="s">
        <v>52048</v>
      </c>
      <c r="D14795" t="str">
        <f t="shared" si="231"/>
        <v>FPLCHE4830 Alexei Stuchebrukhov CHEMISTRY PPM Only</v>
      </c>
    </row>
    <row r="14796" spans="1:4">
      <c r="A14796" t="s">
        <v>52049</v>
      </c>
      <c r="B14796" t="s">
        <v>52050</v>
      </c>
      <c r="D14796" t="str">
        <f t="shared" si="231"/>
        <v>FPLMAT4829 Thomas Strohmer MATHEMATICS PPM Only</v>
      </c>
    </row>
    <row r="14797" spans="1:4">
      <c r="A14797" t="s">
        <v>52051</v>
      </c>
      <c r="B14797" t="s">
        <v>52052</v>
      </c>
      <c r="D14797" t="str">
        <f t="shared" si="231"/>
        <v>FPVHFS4828 H Shivaprasad CA ANIMAL HLTH And FOOD SAFETY LAB PPM Only</v>
      </c>
    </row>
    <row r="14798" spans="1:4">
      <c r="A14798" t="s">
        <v>52053</v>
      </c>
      <c r="B14798" t="s">
        <v>52054</v>
      </c>
      <c r="D14798" t="str">
        <f t="shared" si="231"/>
        <v>FPMORT4827 Richard Marder MED Orthopaedic Surgery PPM Only</v>
      </c>
    </row>
    <row r="14799" spans="1:4">
      <c r="A14799" t="s">
        <v>52055</v>
      </c>
      <c r="B14799" t="s">
        <v>52056</v>
      </c>
      <c r="D14799" t="str">
        <f t="shared" si="231"/>
        <v>FPIMHP4826 Pouria Kashkouli MED Int Med Hospitalist PPM Only</v>
      </c>
    </row>
    <row r="14800" spans="1:4">
      <c r="A14800" t="s">
        <v>52057</v>
      </c>
      <c r="B14800" t="s">
        <v>52058</v>
      </c>
      <c r="D14800" t="str">
        <f t="shared" si="231"/>
        <v>FPMRAD4825 Arzu Ozturk MED Radiology PPM Only</v>
      </c>
    </row>
    <row r="14801" spans="1:4">
      <c r="A14801" t="s">
        <v>52059</v>
      </c>
      <c r="B14801" t="s">
        <v>52060</v>
      </c>
      <c r="D14801" t="str">
        <f t="shared" si="231"/>
        <v>FPIMHO4824 Helen Chew MED Int Med HEMONC PPM Only</v>
      </c>
    </row>
    <row r="14802" spans="1:4">
      <c r="A14802" t="s">
        <v>52061</v>
      </c>
      <c r="B14802" t="s">
        <v>52062</v>
      </c>
      <c r="D14802" t="str">
        <f t="shared" si="231"/>
        <v>FPMSUR4823 Shushmita Ahmed MED Surgery PPM Only</v>
      </c>
    </row>
    <row r="14803" spans="1:4">
      <c r="A14803" t="s">
        <v>52063</v>
      </c>
      <c r="B14803" t="s">
        <v>52064</v>
      </c>
      <c r="D14803" t="str">
        <f t="shared" si="231"/>
        <v>FPLENL4822 Pamela Houston ENGLISH PPM Only</v>
      </c>
    </row>
    <row r="14804" spans="1:4">
      <c r="A14804" t="s">
        <v>52065</v>
      </c>
      <c r="B14804" t="s">
        <v>52066</v>
      </c>
      <c r="D14804" t="str">
        <f t="shared" si="231"/>
        <v>FPMRAD4821 Bahman Sayyar Roudsari MED Radiology PPM Only</v>
      </c>
    </row>
    <row r="14805" spans="1:4">
      <c r="A14805" t="s">
        <v>52067</v>
      </c>
      <c r="B14805" t="s">
        <v>52068</v>
      </c>
      <c r="D14805" t="str">
        <f t="shared" si="231"/>
        <v>FPMPSY4820 James Jung MED Psychiatry And Behav Sci PPM Only</v>
      </c>
    </row>
    <row r="14806" spans="1:4">
      <c r="A14806" t="s">
        <v>52069</v>
      </c>
      <c r="B14806" t="s">
        <v>52070</v>
      </c>
      <c r="D14806" t="str">
        <f t="shared" si="231"/>
        <v>FPLFAI4819 Antonella Bassi FRENCH And ITALIAN PPM Only</v>
      </c>
    </row>
    <row r="14807" spans="1:4">
      <c r="A14807" t="s">
        <v>52071</v>
      </c>
      <c r="B14807" t="s">
        <v>52072</v>
      </c>
      <c r="D14807" t="str">
        <f t="shared" si="231"/>
        <v>FPMPED4818 Jay Milstein MED Pediatrics PPM Only</v>
      </c>
    </row>
    <row r="14808" spans="1:4">
      <c r="A14808" t="s">
        <v>52073</v>
      </c>
      <c r="B14808" t="s">
        <v>52074</v>
      </c>
      <c r="D14808" t="str">
        <f t="shared" si="231"/>
        <v>FPVVSR4817 Michelle Giuffrida VM SURGRAD SCIENCE PPM Only</v>
      </c>
    </row>
    <row r="14809" spans="1:4">
      <c r="A14809" t="s">
        <v>52075</v>
      </c>
      <c r="B14809" t="s">
        <v>52076</v>
      </c>
      <c r="D14809" t="str">
        <f t="shared" si="231"/>
        <v>FPLCHE4816 William Casey CHEMISTRY PPM Only</v>
      </c>
    </row>
    <row r="14810" spans="1:4">
      <c r="A14810" t="s">
        <v>52077</v>
      </c>
      <c r="B14810" t="s">
        <v>52078</v>
      </c>
      <c r="D14810" t="str">
        <f t="shared" si="231"/>
        <v>FPNURS4815 Elena Siegel School of Nursing PPM Only</v>
      </c>
    </row>
    <row r="14811" spans="1:4">
      <c r="A14811" t="s">
        <v>52079</v>
      </c>
      <c r="B14811" t="s">
        <v>52080</v>
      </c>
      <c r="D14811" t="str">
        <f t="shared" si="231"/>
        <v>FPMANS4814 Dennis Fung MED Anesth And Pain Medicine PPM Only</v>
      </c>
    </row>
    <row r="14812" spans="1:4">
      <c r="A14812" t="s">
        <v>52081</v>
      </c>
      <c r="B14812" t="s">
        <v>52082</v>
      </c>
      <c r="D14812" t="str">
        <f t="shared" si="231"/>
        <v>FPMEPM4813 Sunny Kim MED Public Health Sciences PPM Only</v>
      </c>
    </row>
    <row r="14813" spans="1:4">
      <c r="A14813" t="s">
        <v>52083</v>
      </c>
      <c r="B14813" t="s">
        <v>52084</v>
      </c>
      <c r="D14813" t="str">
        <f t="shared" si="231"/>
        <v>FPMPED4812 Arun Kumar MED Pediatrics PPM Only</v>
      </c>
    </row>
    <row r="14814" spans="1:4">
      <c r="A14814" t="s">
        <v>52085</v>
      </c>
      <c r="B14814" t="s">
        <v>52086</v>
      </c>
      <c r="D14814" t="str">
        <f t="shared" si="231"/>
        <v>F9VVME4811 John Angelos VM MEDICINE And EPIDEMIOLOGY ANR PPM Only</v>
      </c>
    </row>
    <row r="14815" spans="1:4">
      <c r="A14815" t="s">
        <v>52087</v>
      </c>
      <c r="B14815" t="s">
        <v>52088</v>
      </c>
      <c r="D14815" t="str">
        <f t="shared" si="231"/>
        <v>FPVVME4811 John Angelos VM MEDICINE And EPIDEMIOLOGY PPM Only</v>
      </c>
    </row>
    <row r="14816" spans="1:4">
      <c r="A14816" t="s">
        <v>52089</v>
      </c>
      <c r="B14816" t="s">
        <v>52090</v>
      </c>
      <c r="D14816" t="str">
        <f t="shared" si="231"/>
        <v>FPLMAT4810 Donald Chakerian MATHEMATICS PPM Only</v>
      </c>
    </row>
    <row r="14817" spans="1:4">
      <c r="A14817" t="s">
        <v>52091</v>
      </c>
      <c r="B14817" t="s">
        <v>52092</v>
      </c>
      <c r="D14817" t="str">
        <f t="shared" si="231"/>
        <v>FPMPSY4809 Tara Neavins MED Psychiatry And Behav Sci PPM Only</v>
      </c>
    </row>
    <row r="14818" spans="1:4">
      <c r="A14818" t="s">
        <v>52093</v>
      </c>
      <c r="B14818" t="s">
        <v>52094</v>
      </c>
      <c r="D14818" t="str">
        <f t="shared" si="231"/>
        <v>FPMPED4808 Heather McKnight MED Pediatrics PPM Only</v>
      </c>
    </row>
    <row r="14819" spans="1:4">
      <c r="A14819" t="s">
        <v>52095</v>
      </c>
      <c r="B14819" t="s">
        <v>52096</v>
      </c>
      <c r="D14819" t="str">
        <f t="shared" si="231"/>
        <v>FPMPSY4807 Gregory Jaeck MED Psychiatry And Behav Sci PPM Only</v>
      </c>
    </row>
    <row r="14820" spans="1:4">
      <c r="A14820" t="s">
        <v>52097</v>
      </c>
      <c r="B14820" t="s">
        <v>52098</v>
      </c>
      <c r="D14820" t="str">
        <f t="shared" si="231"/>
        <v>FPLEAL4806 Kazuhide Takeuchi EAST ASIAN LANG And CULTURES PPM Only</v>
      </c>
    </row>
    <row r="14821" spans="1:4">
      <c r="A14821" t="s">
        <v>52099</v>
      </c>
      <c r="B14821" t="s">
        <v>52100</v>
      </c>
      <c r="D14821" t="str">
        <f t="shared" si="231"/>
        <v>FPDEDU4805 Rebecca Ambrose EDUCATION PPM Only</v>
      </c>
    </row>
    <row r="14822" spans="1:4">
      <c r="A14822" t="s">
        <v>52101</v>
      </c>
      <c r="B14822" t="s">
        <v>52102</v>
      </c>
      <c r="D14822" t="str">
        <f t="shared" si="231"/>
        <v>FPVPHR4804 James Jared Clark VM POPULATION HLTH And REPROD PPM Only</v>
      </c>
    </row>
    <row r="14823" spans="1:4">
      <c r="A14823" t="s">
        <v>52103</v>
      </c>
      <c r="B14823" t="s">
        <v>52104</v>
      </c>
      <c r="D14823" t="str">
        <f t="shared" si="231"/>
        <v>FPAPLS4803 Cai Zhong Jiang PLANT SCIENCES PPM Only</v>
      </c>
    </row>
    <row r="14824" spans="1:4">
      <c r="A14824" t="s">
        <v>52105</v>
      </c>
      <c r="B14824" t="s">
        <v>52106</v>
      </c>
      <c r="D14824" t="str">
        <f t="shared" si="231"/>
        <v>FPMNEU4802 Frank Sharp MED Neurology PPM Only</v>
      </c>
    </row>
    <row r="14825" spans="1:4">
      <c r="A14825" t="s">
        <v>52107</v>
      </c>
      <c r="B14825" t="s">
        <v>52108</v>
      </c>
      <c r="D14825" t="str">
        <f t="shared" si="231"/>
        <v>FPIMGM4801 Brittany Mary Chatterton MED Int Med Genl Medicine PPM Only</v>
      </c>
    </row>
    <row r="14826" spans="1:4">
      <c r="A14826" t="s">
        <v>52109</v>
      </c>
      <c r="B14826" t="s">
        <v>52110</v>
      </c>
      <c r="D14826" t="str">
        <f t="shared" si="231"/>
        <v>FPIMCA4800 Edris Aman MED INT MED CARDIOLOGY PPM Only</v>
      </c>
    </row>
    <row r="14827" spans="1:4">
      <c r="A14827" t="s">
        <v>52111</v>
      </c>
      <c r="B14827" t="s">
        <v>52112</v>
      </c>
      <c r="D14827" t="str">
        <f t="shared" si="231"/>
        <v>FPAANS4799 C Calvert ANIMAL SCIENCE PPM Only</v>
      </c>
    </row>
    <row r="14828" spans="1:4">
      <c r="A14828" t="s">
        <v>52113</v>
      </c>
      <c r="B14828" t="s">
        <v>52114</v>
      </c>
      <c r="D14828" t="str">
        <f t="shared" si="231"/>
        <v>FPLFAI4798 Ruth B York FRENCH And ITALIAN PPM Only</v>
      </c>
    </row>
    <row r="14829" spans="1:4">
      <c r="A14829" t="s">
        <v>52115</v>
      </c>
      <c r="B14829" t="s">
        <v>52116</v>
      </c>
      <c r="D14829" t="str">
        <f t="shared" si="231"/>
        <v>FPVVME4797 Daniel Hershberger VM MEDICINE And EPIDEMIOLOGY PPM Only</v>
      </c>
    </row>
    <row r="14830" spans="1:4">
      <c r="A14830" t="s">
        <v>52117</v>
      </c>
      <c r="B14830" t="s">
        <v>52118</v>
      </c>
      <c r="D14830" t="str">
        <f t="shared" si="231"/>
        <v>FPVVME4796 Melissa Bain VM MEDICINE And EPIDEMIOLOGY PPM Only</v>
      </c>
    </row>
    <row r="14831" spans="1:4">
      <c r="A14831" t="s">
        <v>52119</v>
      </c>
      <c r="B14831" t="s">
        <v>52120</v>
      </c>
      <c r="D14831" t="str">
        <f t="shared" si="231"/>
        <v>FPVPMI4795 Amir Kol VM PATHOLOGY MICRO And IMMUN PPM Only</v>
      </c>
    </row>
    <row r="14832" spans="1:4">
      <c r="A14832" t="s">
        <v>52121</v>
      </c>
      <c r="B14832" t="s">
        <v>52122</v>
      </c>
      <c r="D14832" t="str">
        <f t="shared" si="231"/>
        <v>FPMNEU4794 June Yu Paltzer MED Neurology PPM Only</v>
      </c>
    </row>
    <row r="14833" spans="1:4">
      <c r="A14833" t="s">
        <v>52123</v>
      </c>
      <c r="B14833" t="s">
        <v>52124</v>
      </c>
      <c r="D14833" t="str">
        <f t="shared" si="231"/>
        <v>FPECSE4793 Vladimir Filkov ENGR COMPUTER SCIENCE PPM Only</v>
      </c>
    </row>
    <row r="14834" spans="1:4">
      <c r="A14834" t="s">
        <v>52125</v>
      </c>
      <c r="B14834" t="s">
        <v>52126</v>
      </c>
      <c r="D14834" t="str">
        <f t="shared" si="231"/>
        <v>FPECEE4792 Debbie Niemeier CIVIL And ENVIRONMENTAL ENGR PPM Only</v>
      </c>
    </row>
    <row r="14835" spans="1:4">
      <c r="A14835" t="s">
        <v>52127</v>
      </c>
      <c r="B14835" t="s">
        <v>52128</v>
      </c>
      <c r="D14835" t="str">
        <f t="shared" si="231"/>
        <v>FPMOPH4791 Robert Zawadzki MED Eye Center PPM Only</v>
      </c>
    </row>
    <row r="14836" spans="1:4">
      <c r="A14836" t="s">
        <v>52129</v>
      </c>
      <c r="B14836" t="s">
        <v>52130</v>
      </c>
      <c r="D14836" t="str">
        <f t="shared" si="231"/>
        <v>FPAETX4790 Robert Rice ENVIRONMENTAL TOXICOLOGY PPM Only</v>
      </c>
    </row>
    <row r="14837" spans="1:4">
      <c r="A14837" t="s">
        <v>52131</v>
      </c>
      <c r="B14837" t="s">
        <v>52132</v>
      </c>
      <c r="D14837" t="str">
        <f t="shared" si="231"/>
        <v>FPECHM4789 Roopali Kukreja MATERIALS SCIENCE And ENGINEERING PPM Only</v>
      </c>
    </row>
    <row r="14838" spans="1:4">
      <c r="A14838" t="s">
        <v>52133</v>
      </c>
      <c r="B14838" t="s">
        <v>52134</v>
      </c>
      <c r="D14838" t="str">
        <f t="shared" si="231"/>
        <v>FPMURO4788 Shelley Godley MED Urologic Surgery PPM Only</v>
      </c>
    </row>
    <row r="14839" spans="1:4">
      <c r="A14839" t="s">
        <v>52135</v>
      </c>
      <c r="B14839" t="s">
        <v>52136</v>
      </c>
      <c r="D14839" t="str">
        <f t="shared" si="231"/>
        <v>FPDEDU4787 Gloria Rodriguez EDUCATION PPM Only</v>
      </c>
    </row>
    <row r="14840" spans="1:4">
      <c r="A14840" t="s">
        <v>52137</v>
      </c>
      <c r="B14840" t="s">
        <v>52138</v>
      </c>
      <c r="D14840" t="str">
        <f t="shared" si="231"/>
        <v>FPLENL4786 Sandra Gilbert ENGLISH PPM Only</v>
      </c>
    </row>
    <row r="14841" spans="1:4">
      <c r="A14841" t="s">
        <v>52139</v>
      </c>
      <c r="B14841" t="s">
        <v>52140</v>
      </c>
      <c r="D14841" t="str">
        <f t="shared" si="231"/>
        <v>FPMANS4785 Alon Ben Ari MED Anesth And Pain Medicine PPM Only</v>
      </c>
    </row>
    <row r="14842" spans="1:4">
      <c r="A14842" t="s">
        <v>52141</v>
      </c>
      <c r="B14842" t="s">
        <v>52142</v>
      </c>
      <c r="D14842" t="str">
        <f t="shared" si="231"/>
        <v>FPAFST4784 Edward Spang FOOD SCIENCE And TECHNOLOGY PPM Only</v>
      </c>
    </row>
    <row r="14843" spans="1:4">
      <c r="A14843" t="s">
        <v>52143</v>
      </c>
      <c r="B14843" t="s">
        <v>52144</v>
      </c>
      <c r="D14843" t="str">
        <f t="shared" si="231"/>
        <v>FPMPSY4783 Sally Ozonoff MED Psychiatry And Behav Sci PPM Only</v>
      </c>
    </row>
    <row r="14844" spans="1:4">
      <c r="A14844" t="s">
        <v>52145</v>
      </c>
      <c r="B14844" t="s">
        <v>52146</v>
      </c>
      <c r="D14844" t="str">
        <f t="shared" si="231"/>
        <v>FPEMAE4782 Bahram Ravani MECHANICAL And AEROSPACE ENGR PPM Only</v>
      </c>
    </row>
    <row r="14845" spans="1:4">
      <c r="A14845" t="s">
        <v>52147</v>
      </c>
      <c r="B14845" t="s">
        <v>52148</v>
      </c>
      <c r="D14845" t="str">
        <f t="shared" si="231"/>
        <v>FPMADM4781 Wilfred Shiu MED Deans Office PPM Only</v>
      </c>
    </row>
    <row r="14846" spans="1:4">
      <c r="A14846" t="s">
        <v>52149</v>
      </c>
      <c r="B14846" t="s">
        <v>52150</v>
      </c>
      <c r="D14846" t="str">
        <f t="shared" si="231"/>
        <v>FPMFCM4780 Mary Meux MED Family And Community Med PPM Only</v>
      </c>
    </row>
    <row r="14847" spans="1:4">
      <c r="A14847" t="s">
        <v>52151</v>
      </c>
      <c r="B14847" t="s">
        <v>52152</v>
      </c>
      <c r="D14847" t="str">
        <f t="shared" si="231"/>
        <v>FPVMDO4779 Joshua Stern VM DEANS OFFICE PPM Only</v>
      </c>
    </row>
    <row r="14848" spans="1:4">
      <c r="A14848" t="s">
        <v>52153</v>
      </c>
      <c r="B14848" t="s">
        <v>52154</v>
      </c>
      <c r="D14848" t="str">
        <f t="shared" si="231"/>
        <v>FPGSM14778 Albert Contreras GRADUATE SCHOOL OF MANAGEMENT PPM Only</v>
      </c>
    </row>
    <row r="14849" spans="1:4">
      <c r="A14849" t="s">
        <v>52155</v>
      </c>
      <c r="B14849" t="s">
        <v>52156</v>
      </c>
      <c r="D14849" t="str">
        <f t="shared" si="231"/>
        <v>FPLPSC4777 Dean Simonton PSYCHOLOGY PPM Only</v>
      </c>
    </row>
    <row r="14850" spans="1:4">
      <c r="A14850" t="s">
        <v>52157</v>
      </c>
      <c r="B14850" t="s">
        <v>52158</v>
      </c>
      <c r="D14850" t="str">
        <f t="shared" si="231"/>
        <v>FPMDER4776 Sara Dahle MED Dermatology PPM Only</v>
      </c>
    </row>
    <row r="14851" spans="1:4">
      <c r="A14851" t="s">
        <v>52159</v>
      </c>
      <c r="B14851" t="s">
        <v>52160</v>
      </c>
      <c r="D14851" t="str">
        <f t="shared" ref="D14851:D14914" si="232">A14851&amp;" "&amp;B14851</f>
        <v>FPLECN4775 L Helms ECONOMICS PPM Only</v>
      </c>
    </row>
    <row r="14852" spans="1:4">
      <c r="A14852" t="s">
        <v>52161</v>
      </c>
      <c r="B14852" t="s">
        <v>52162</v>
      </c>
      <c r="D14852" t="str">
        <f t="shared" si="232"/>
        <v>FPMOTO4774 Scott Fuller MED Otolaryngology PPM Only</v>
      </c>
    </row>
    <row r="14853" spans="1:4">
      <c r="A14853" t="s">
        <v>52163</v>
      </c>
      <c r="B14853" t="s">
        <v>52164</v>
      </c>
      <c r="D14853" t="str">
        <f t="shared" si="232"/>
        <v>FPLSOC4773 Courtney Caviness SOCIOLOGY PPM Only</v>
      </c>
    </row>
    <row r="14854" spans="1:4">
      <c r="A14854" t="s">
        <v>52165</v>
      </c>
      <c r="B14854" t="s">
        <v>52166</v>
      </c>
      <c r="D14854" t="str">
        <f t="shared" si="232"/>
        <v>FPIMEN4772 Michael Geokas MED Int Med Endocrinology PPM Only</v>
      </c>
    </row>
    <row r="14855" spans="1:4">
      <c r="A14855" t="s">
        <v>52167</v>
      </c>
      <c r="B14855" t="s">
        <v>52168</v>
      </c>
      <c r="D14855" t="str">
        <f t="shared" si="232"/>
        <v>FPMFCM4771 Paul Davainis MED Family And Community Med PPM Only</v>
      </c>
    </row>
    <row r="14856" spans="1:4">
      <c r="A14856" t="s">
        <v>52169</v>
      </c>
      <c r="B14856" t="s">
        <v>52170</v>
      </c>
      <c r="D14856" t="str">
        <f t="shared" si="232"/>
        <v>FPVVSR4770 Jamie Burkitt Creedon VM SURGRAD SCIENCE PPM Only</v>
      </c>
    </row>
    <row r="14857" spans="1:4">
      <c r="A14857" t="s">
        <v>52171</v>
      </c>
      <c r="B14857" t="s">
        <v>52172</v>
      </c>
      <c r="D14857" t="str">
        <f t="shared" si="232"/>
        <v>FPNURS4769 Jann Murray Garcia School of Nursing PPM Only</v>
      </c>
    </row>
    <row r="14858" spans="1:4">
      <c r="A14858" t="s">
        <v>52173</v>
      </c>
      <c r="B14858" t="s">
        <v>52174</v>
      </c>
      <c r="D14858" t="str">
        <f t="shared" si="232"/>
        <v>FPGSM14768 Hanumantha Unnava GRADUATE SCHOOL OF MANAGEMENT PPM Only</v>
      </c>
    </row>
    <row r="14859" spans="1:4">
      <c r="A14859" t="s">
        <v>52175</v>
      </c>
      <c r="B14859" t="s">
        <v>52176</v>
      </c>
      <c r="D14859" t="str">
        <f t="shared" si="232"/>
        <v>FPEMAE4767 Seongkyu Lee MECHANICAL And AEROSPACE ENGR PPM Only</v>
      </c>
    </row>
    <row r="14860" spans="1:4">
      <c r="A14860" t="s">
        <v>52177</v>
      </c>
      <c r="B14860" t="s">
        <v>52178</v>
      </c>
      <c r="D14860" t="str">
        <f t="shared" si="232"/>
        <v>FPLAST4766 Gina Werfel ART Studio PPM Only</v>
      </c>
    </row>
    <row r="14861" spans="1:4">
      <c r="A14861" t="s">
        <v>52179</v>
      </c>
      <c r="B14861" t="s">
        <v>52180</v>
      </c>
      <c r="D14861" t="str">
        <f t="shared" si="232"/>
        <v>FPLAHI4766 Gina Werfel ART And ART HISTORY PPM Only</v>
      </c>
    </row>
    <row r="14862" spans="1:4">
      <c r="A14862" t="s">
        <v>52181</v>
      </c>
      <c r="B14862" t="s">
        <v>52182</v>
      </c>
      <c r="D14862" t="str">
        <f t="shared" si="232"/>
        <v>FPAHCE4765 Johnna Swartz HUMAN ECOLOGY PPM Only</v>
      </c>
    </row>
    <row r="14863" spans="1:4">
      <c r="A14863" t="s">
        <v>52183</v>
      </c>
      <c r="B14863" t="s">
        <v>52184</v>
      </c>
      <c r="D14863" t="str">
        <f t="shared" si="232"/>
        <v>FPMPED4764 Kristie Brandt MED Pediatrics PPM Only</v>
      </c>
    </row>
    <row r="14864" spans="1:4">
      <c r="A14864" t="s">
        <v>52185</v>
      </c>
      <c r="B14864" t="s">
        <v>52186</v>
      </c>
      <c r="D14864" t="str">
        <f t="shared" si="232"/>
        <v>FPBEVE4763 Richard Grosberg EVOLUTION And ECOLOGY PPM Only</v>
      </c>
    </row>
    <row r="14865" spans="1:4">
      <c r="A14865" t="s">
        <v>52187</v>
      </c>
      <c r="B14865" t="s">
        <v>52188</v>
      </c>
      <c r="D14865" t="str">
        <f t="shared" si="232"/>
        <v>FPMPSY4762 Marjorie Solomon MED Psychiatry And Behav Sci PPM Only</v>
      </c>
    </row>
    <row r="14866" spans="1:4">
      <c r="A14866" t="s">
        <v>52189</v>
      </c>
      <c r="B14866" t="s">
        <v>52190</v>
      </c>
      <c r="D14866" t="str">
        <f t="shared" si="232"/>
        <v>FPIMID4761 Minh Vu Nguyen MED Int Med Infectious Dis PPM Only</v>
      </c>
    </row>
    <row r="14867" spans="1:4">
      <c r="A14867" t="s">
        <v>52191</v>
      </c>
      <c r="B14867" t="s">
        <v>52192</v>
      </c>
      <c r="D14867" t="str">
        <f t="shared" si="232"/>
        <v>FPAANS4760 James Millam ANIMAL SCIENCE PPM Only</v>
      </c>
    </row>
    <row r="14868" spans="1:4">
      <c r="A14868" t="s">
        <v>52193</v>
      </c>
      <c r="B14868" t="s">
        <v>52194</v>
      </c>
      <c r="D14868" t="str">
        <f t="shared" si="232"/>
        <v>FPMPSY4759 Samantha Kettle MED Psychiatry And Behav Sci PPM Only</v>
      </c>
    </row>
    <row r="14869" spans="1:4">
      <c r="A14869" t="s">
        <v>52195</v>
      </c>
      <c r="B14869" t="s">
        <v>52196</v>
      </c>
      <c r="D14869" t="str">
        <f t="shared" si="232"/>
        <v>FPMOBG4758 Richard Sweet MED Obstetrics And Gynecology PPM Only</v>
      </c>
    </row>
    <row r="14870" spans="1:4">
      <c r="A14870" t="s">
        <v>52197</v>
      </c>
      <c r="B14870" t="s">
        <v>52198</v>
      </c>
      <c r="D14870" t="str">
        <f t="shared" si="232"/>
        <v>FPMPAT4757 Raymond Teplitz MED Pathology And Lab Medicine PPM Only</v>
      </c>
    </row>
    <row r="14871" spans="1:4">
      <c r="A14871" t="s">
        <v>52199</v>
      </c>
      <c r="B14871" t="s">
        <v>52200</v>
      </c>
      <c r="D14871" t="str">
        <f t="shared" si="232"/>
        <v>FPLGSW4756 AMINA MAMA GENDERSEXUALITY WOMENSSTUDIES PPM Only</v>
      </c>
    </row>
    <row r="14872" spans="1:4">
      <c r="A14872" t="s">
        <v>52201</v>
      </c>
      <c r="B14872" t="s">
        <v>52202</v>
      </c>
      <c r="D14872" t="str">
        <f t="shared" si="232"/>
        <v>FPIMHO4755 Derick Lau MED Int Med HEMONC PPM Only</v>
      </c>
    </row>
    <row r="14873" spans="1:4">
      <c r="A14873" t="s">
        <v>52203</v>
      </c>
      <c r="B14873" t="s">
        <v>52204</v>
      </c>
      <c r="D14873" t="str">
        <f t="shared" si="232"/>
        <v>FPLUWP4754 Kenneth Andersen UNIVERSITY WRITING PROGRAM PPM Only</v>
      </c>
    </row>
    <row r="14874" spans="1:4">
      <c r="A14874" t="s">
        <v>52205</v>
      </c>
      <c r="B14874" t="s">
        <v>52206</v>
      </c>
      <c r="D14874" t="str">
        <f t="shared" si="232"/>
        <v>FPALAW4753 Yufang Jin LAND AIR And WATER RESOURCES PPM Only</v>
      </c>
    </row>
    <row r="14875" spans="1:4">
      <c r="A14875" t="s">
        <v>52207</v>
      </c>
      <c r="B14875" t="s">
        <v>52208</v>
      </c>
      <c r="D14875" t="str">
        <f t="shared" si="232"/>
        <v>FPAPPA4752 Ioannis Stergiopoulos PLANT PATHOLOGY PPM Only</v>
      </c>
    </row>
    <row r="14876" spans="1:4">
      <c r="A14876" t="s">
        <v>52209</v>
      </c>
      <c r="B14876" t="s">
        <v>52210</v>
      </c>
      <c r="D14876" t="str">
        <f t="shared" si="232"/>
        <v>FPMPSY4751 Keith Lui MED Psychiatry And Behav Sci PPM Only</v>
      </c>
    </row>
    <row r="14877" spans="1:4">
      <c r="A14877" t="s">
        <v>52211</v>
      </c>
      <c r="B14877" t="s">
        <v>52212</v>
      </c>
      <c r="D14877" t="str">
        <f t="shared" si="232"/>
        <v>FPVPHR4750 Richard Pereira VM POPULATION HLTH And REPROD PPM Only</v>
      </c>
    </row>
    <row r="14878" spans="1:4">
      <c r="A14878" t="s">
        <v>52213</v>
      </c>
      <c r="B14878" t="s">
        <v>52214</v>
      </c>
      <c r="D14878" t="str">
        <f t="shared" si="232"/>
        <v>FPAVIT4749 Carole Meredith VITICULTURE And ENOLOGY PPM Only</v>
      </c>
    </row>
    <row r="14879" spans="1:4">
      <c r="A14879" t="s">
        <v>52215</v>
      </c>
      <c r="B14879" t="s">
        <v>52216</v>
      </c>
      <c r="D14879" t="str">
        <f t="shared" si="232"/>
        <v>FPDEDU4748 Marcela Cuellar EDUCATION PPM Only</v>
      </c>
    </row>
    <row r="14880" spans="1:4">
      <c r="A14880" t="s">
        <v>52217</v>
      </c>
      <c r="B14880" t="s">
        <v>52218</v>
      </c>
      <c r="D14880" t="str">
        <f t="shared" si="232"/>
        <v>FPAENM4747 Rachel Vannette ENTOMOLOGY NEMATOLOGY PPM Only</v>
      </c>
    </row>
    <row r="14881" spans="1:4">
      <c r="A14881" t="s">
        <v>52219</v>
      </c>
      <c r="B14881" t="s">
        <v>52220</v>
      </c>
      <c r="D14881" t="str">
        <f t="shared" si="232"/>
        <v>FPEECE4746 Diego Yankelevich ELECT And COMP ENGR PPM Only</v>
      </c>
    </row>
    <row r="14882" spans="1:4">
      <c r="A14882" t="s">
        <v>52221</v>
      </c>
      <c r="B14882" t="s">
        <v>52222</v>
      </c>
      <c r="D14882" t="str">
        <f t="shared" si="232"/>
        <v>FPADES4745 Steven Morgan ENVIRONMENTAL SCIENCE And POLICY PPM Only</v>
      </c>
    </row>
    <row r="14883" spans="1:4">
      <c r="A14883" t="s">
        <v>52223</v>
      </c>
      <c r="B14883" t="s">
        <v>52224</v>
      </c>
      <c r="D14883" t="str">
        <f t="shared" si="232"/>
        <v>FPLUWP4744 Scott Herring UNIVERSITY WRITING PROGRAM PPM Only</v>
      </c>
    </row>
    <row r="14884" spans="1:4">
      <c r="A14884" t="s">
        <v>52225</v>
      </c>
      <c r="B14884" t="s">
        <v>52226</v>
      </c>
      <c r="D14884" t="str">
        <f t="shared" si="232"/>
        <v>FPMRAD4743 Royce Biddle MED Radiology PPM Only</v>
      </c>
    </row>
    <row r="14885" spans="1:4">
      <c r="A14885" t="s">
        <v>52227</v>
      </c>
      <c r="B14885" t="s">
        <v>52228</v>
      </c>
      <c r="D14885" t="str">
        <f t="shared" si="232"/>
        <v>FPABAE4742 Mir Shafii BIOLOGICAL And AG ENGINEERING PPM Only</v>
      </c>
    </row>
    <row r="14886" spans="1:4">
      <c r="A14886" t="s">
        <v>52229</v>
      </c>
      <c r="B14886" t="s">
        <v>52230</v>
      </c>
      <c r="D14886" t="str">
        <f t="shared" si="232"/>
        <v>FPBEVE4741 Sharon Strauss EVOLUTION And ECOLOGY PPM Only</v>
      </c>
    </row>
    <row r="14887" spans="1:4">
      <c r="A14887" t="s">
        <v>52231</v>
      </c>
      <c r="B14887" t="s">
        <v>52232</v>
      </c>
      <c r="D14887" t="str">
        <f t="shared" si="232"/>
        <v>FPAETX4740 Spencer Walse ENVIRONMENTAL TOXICOLOGY PPM Only</v>
      </c>
    </row>
    <row r="14888" spans="1:4">
      <c r="A14888" t="s">
        <v>52233</v>
      </c>
      <c r="B14888" t="s">
        <v>52234</v>
      </c>
      <c r="D14888" t="str">
        <f t="shared" si="232"/>
        <v>FPAPLS4739 Eduardo Blumwald PLANT SCIENCES PPM Only</v>
      </c>
    </row>
    <row r="14889" spans="1:4">
      <c r="A14889" t="s">
        <v>52235</v>
      </c>
      <c r="B14889" t="s">
        <v>52236</v>
      </c>
      <c r="D14889" t="str">
        <f t="shared" si="232"/>
        <v>FPLCLA4738 John Rundin CLASSICS PPM Only</v>
      </c>
    </row>
    <row r="14890" spans="1:4">
      <c r="A14890" t="s">
        <v>52237</v>
      </c>
      <c r="B14890" t="s">
        <v>52238</v>
      </c>
      <c r="D14890" t="str">
        <f t="shared" si="232"/>
        <v>FPVPHR4737 Bart Weimer VM POPULATION HLTH And REPROD PPM Only</v>
      </c>
    </row>
    <row r="14891" spans="1:4">
      <c r="A14891" t="s">
        <v>52239</v>
      </c>
      <c r="B14891" t="s">
        <v>52240</v>
      </c>
      <c r="D14891" t="str">
        <f t="shared" si="232"/>
        <v>FPBMMG4736 Valley Stewart MICROBIOLOGY And MOLEC GENETICS PPM Only</v>
      </c>
    </row>
    <row r="14892" spans="1:4">
      <c r="A14892" t="s">
        <v>52241</v>
      </c>
      <c r="B14892" t="s">
        <v>52242</v>
      </c>
      <c r="D14892" t="str">
        <f t="shared" si="232"/>
        <v>FPDEDU4735 Julius M Sassenrath EDUCATION PPM Only</v>
      </c>
    </row>
    <row r="14893" spans="1:4">
      <c r="A14893" t="s">
        <v>52243</v>
      </c>
      <c r="B14893" t="s">
        <v>52244</v>
      </c>
      <c r="D14893" t="str">
        <f t="shared" si="232"/>
        <v>FPMPSY4734 Guohua Xia MED Psychiatry And Behav Sci PPM Only</v>
      </c>
    </row>
    <row r="14894" spans="1:4">
      <c r="A14894" t="s">
        <v>52245</v>
      </c>
      <c r="B14894" t="s">
        <v>52246</v>
      </c>
      <c r="D14894" t="str">
        <f t="shared" si="232"/>
        <v>FPIMCA4733 William Lewis MED INT MED CARDIOLOGY PPM Only</v>
      </c>
    </row>
    <row r="14895" spans="1:4">
      <c r="A14895" t="s">
        <v>52247</v>
      </c>
      <c r="B14895" t="s">
        <v>52248</v>
      </c>
      <c r="D14895" t="str">
        <f t="shared" si="232"/>
        <v>FPMNEU4732 Lin Zhang MED Neurology PPM Only</v>
      </c>
    </row>
    <row r="14896" spans="1:4">
      <c r="A14896" t="s">
        <v>52249</v>
      </c>
      <c r="B14896" t="s">
        <v>52250</v>
      </c>
      <c r="D14896" t="str">
        <f t="shared" si="232"/>
        <v>FPMSUR4731 David Cooke MED Surgery PPM Only</v>
      </c>
    </row>
    <row r="14897" spans="1:4">
      <c r="A14897" t="s">
        <v>52251</v>
      </c>
      <c r="B14897" t="s">
        <v>52252</v>
      </c>
      <c r="D14897" t="str">
        <f t="shared" si="232"/>
        <v>FPLECN4730 Erich Muehlegger ECONOMICS PPM Only</v>
      </c>
    </row>
    <row r="14898" spans="1:4">
      <c r="A14898" t="s">
        <v>52253</v>
      </c>
      <c r="B14898" t="s">
        <v>52254</v>
      </c>
      <c r="D14898" t="str">
        <f t="shared" si="232"/>
        <v>FPLEPS4729 Tessa Hill EARTH And PLANETARY SCIENCES PPM Only</v>
      </c>
    </row>
    <row r="14899" spans="1:4">
      <c r="A14899" t="s">
        <v>52255</v>
      </c>
      <c r="B14899" t="s">
        <v>52256</v>
      </c>
      <c r="D14899" t="str">
        <f t="shared" si="232"/>
        <v>FPLDES4728 Patricia Harrison DEPARTMENT OF DESIGN PPM Only</v>
      </c>
    </row>
    <row r="14900" spans="1:4">
      <c r="A14900" t="s">
        <v>52257</v>
      </c>
      <c r="B14900" t="s">
        <v>52258</v>
      </c>
      <c r="D14900" t="str">
        <f t="shared" si="232"/>
        <v>FPAPLS4727 Carlos Quiros PLANT SCIENCES PPM Only</v>
      </c>
    </row>
    <row r="14901" spans="1:4">
      <c r="A14901" t="s">
        <v>52259</v>
      </c>
      <c r="B14901" t="s">
        <v>52260</v>
      </c>
      <c r="D14901" t="str">
        <f t="shared" si="232"/>
        <v>FPECEE4726 Hanjiro W Ambrose CIVIL And ENVIRONMENTAL ENGR PPM Only</v>
      </c>
    </row>
    <row r="14902" spans="1:4">
      <c r="A14902" t="s">
        <v>52261</v>
      </c>
      <c r="B14902" t="s">
        <v>52262</v>
      </c>
      <c r="D14902" t="str">
        <f t="shared" si="232"/>
        <v>FPLFAI4725 Margherita Heyer Caput FRENCH And ITALIAN PPM Only</v>
      </c>
    </row>
    <row r="14903" spans="1:4">
      <c r="A14903" t="s">
        <v>52263</v>
      </c>
      <c r="B14903" t="s">
        <v>52264</v>
      </c>
      <c r="D14903" t="str">
        <f t="shared" si="232"/>
        <v>FPVPMI4724 Kevin Woolard VM PATHOLOGY MICRO And IMMUN PPM Only</v>
      </c>
    </row>
    <row r="14904" spans="1:4">
      <c r="A14904" t="s">
        <v>52265</v>
      </c>
      <c r="B14904" t="s">
        <v>52266</v>
      </c>
      <c r="D14904" t="str">
        <f t="shared" si="232"/>
        <v>FPAVIT4723 David Block VITICULTURE And ENOLOGY PPM Only</v>
      </c>
    </row>
    <row r="14905" spans="1:4">
      <c r="A14905" t="s">
        <v>52267</v>
      </c>
      <c r="B14905" t="s">
        <v>52268</v>
      </c>
      <c r="D14905" t="str">
        <f t="shared" si="232"/>
        <v>FPLUWP4722 Heather Milton UNIVERSITY WRITING PROGRAM PPM Only</v>
      </c>
    </row>
    <row r="14906" spans="1:4">
      <c r="A14906" t="s">
        <v>52269</v>
      </c>
      <c r="B14906" t="s">
        <v>52270</v>
      </c>
      <c r="D14906" t="str">
        <f t="shared" si="232"/>
        <v>FPECEE4721 Yuk Chai CIVIL And ENVIRONMENTAL ENGR PPM Only</v>
      </c>
    </row>
    <row r="14907" spans="1:4">
      <c r="A14907" t="s">
        <v>52271</v>
      </c>
      <c r="B14907" t="s">
        <v>52272</v>
      </c>
      <c r="D14907" t="str">
        <f t="shared" si="232"/>
        <v>FPMPAT4720 Karen Matsukuma MED Pathology And Lab Medicine PPM Only</v>
      </c>
    </row>
    <row r="14908" spans="1:4">
      <c r="A14908" t="s">
        <v>52273</v>
      </c>
      <c r="B14908" t="s">
        <v>52274</v>
      </c>
      <c r="D14908" t="str">
        <f t="shared" si="232"/>
        <v>FPMPAT4719 Robert Cardiff MED Pathology And Lab Medicine PPM Only</v>
      </c>
    </row>
    <row r="14909" spans="1:4">
      <c r="A14909" t="s">
        <v>52275</v>
      </c>
      <c r="B14909" t="s">
        <v>52276</v>
      </c>
      <c r="D14909" t="str">
        <f t="shared" si="232"/>
        <v>FPMEPM4718 Diana Miglioretti MED Public Health Sciences PPM Only</v>
      </c>
    </row>
    <row r="14910" spans="1:4">
      <c r="A14910" t="s">
        <v>52277</v>
      </c>
      <c r="B14910" t="s">
        <v>52278</v>
      </c>
      <c r="D14910" t="str">
        <f t="shared" si="232"/>
        <v>FPMFCM4717 Sahaile Kristoffersen MED Family And Community Med PPM Only</v>
      </c>
    </row>
    <row r="14911" spans="1:4">
      <c r="A14911" t="s">
        <v>52279</v>
      </c>
      <c r="B14911" t="s">
        <v>52280</v>
      </c>
      <c r="D14911" t="str">
        <f t="shared" si="232"/>
        <v>FPMERM4715 Shani Buggs MED Emergency Medicine PPM Only</v>
      </c>
    </row>
    <row r="14912" spans="1:4">
      <c r="A14912" t="s">
        <v>52281</v>
      </c>
      <c r="B14912" t="s">
        <v>52282</v>
      </c>
      <c r="D14912" t="str">
        <f t="shared" si="232"/>
        <v>FPMPSY4714 Cameron Carter MED Psychiatry And Behav Sci PPM Only</v>
      </c>
    </row>
    <row r="14913" spans="1:4">
      <c r="A14913" t="s">
        <v>52283</v>
      </c>
      <c r="B14913" t="s">
        <v>52284</v>
      </c>
      <c r="D14913" t="str">
        <f t="shared" si="232"/>
        <v>FPBCNS4714 Cameron Carter Center for Neurosciences PPM Only</v>
      </c>
    </row>
    <row r="14914" spans="1:4">
      <c r="A14914" t="s">
        <v>52285</v>
      </c>
      <c r="B14914" t="s">
        <v>52286</v>
      </c>
      <c r="D14914" t="str">
        <f t="shared" si="232"/>
        <v>FPLLAW4713 Lynn Starr SCHOOL OF LAW PPM Only</v>
      </c>
    </row>
    <row r="14915" spans="1:4">
      <c r="A14915" t="s">
        <v>52287</v>
      </c>
      <c r="B14915" t="s">
        <v>52288</v>
      </c>
      <c r="D14915" t="str">
        <f t="shared" ref="D14915:D14978" si="233">A14915&amp;" "&amp;B14915</f>
        <v>FPMFCM4712 Betty Ingell MED Family And Community Med PPM Only</v>
      </c>
    </row>
    <row r="14916" spans="1:4">
      <c r="A14916" t="s">
        <v>52289</v>
      </c>
      <c r="B14916" t="s">
        <v>52290</v>
      </c>
      <c r="D14916" t="str">
        <f t="shared" si="233"/>
        <v>FPAENM4711 Amanda Hodson ENTOMOLOGY NEMATOLOGY PPM Only</v>
      </c>
    </row>
    <row r="14917" spans="1:4">
      <c r="A14917" t="s">
        <v>52291</v>
      </c>
      <c r="B14917" t="s">
        <v>52292</v>
      </c>
      <c r="D14917" t="str">
        <f t="shared" si="233"/>
        <v>FPVVMB4710 Xiaosong Jiang VM MOLECULAR BIO SCIENCES PPM Only</v>
      </c>
    </row>
    <row r="14918" spans="1:4">
      <c r="A14918" t="s">
        <v>52293</v>
      </c>
      <c r="B14918" t="s">
        <v>52294</v>
      </c>
      <c r="D14918" t="str">
        <f t="shared" si="233"/>
        <v>FPLPHY4709 Xiangdong Zhu PHYSICS PPM Only</v>
      </c>
    </row>
    <row r="14919" spans="1:4">
      <c r="A14919" t="s">
        <v>52295</v>
      </c>
      <c r="B14919" t="s">
        <v>52296</v>
      </c>
      <c r="D14919" t="str">
        <f t="shared" si="233"/>
        <v>FPLIBR4708 Rebecca Davis UCDLIBRARY PPM Only</v>
      </c>
    </row>
    <row r="14920" spans="1:4">
      <c r="A14920" t="s">
        <v>52297</v>
      </c>
      <c r="B14920" t="s">
        <v>52298</v>
      </c>
      <c r="D14920" t="str">
        <f t="shared" si="233"/>
        <v>FPBCMB4707 John Henderson Center for Mind and Brain PPM Only</v>
      </c>
    </row>
    <row r="14921" spans="1:4">
      <c r="A14921" t="s">
        <v>52299</v>
      </c>
      <c r="B14921" t="s">
        <v>52300</v>
      </c>
      <c r="D14921" t="str">
        <f t="shared" si="233"/>
        <v>FPLPSC4707 John Henderson PSYCHOLOGY PPM Only</v>
      </c>
    </row>
    <row r="14922" spans="1:4">
      <c r="A14922" t="s">
        <v>52301</v>
      </c>
      <c r="B14922" t="s">
        <v>52302</v>
      </c>
      <c r="D14922" t="str">
        <f t="shared" si="233"/>
        <v>FPGSM14706 Jerome Suran GRADUATE SCHOOL OF MANAGEMENT PPM Only</v>
      </c>
    </row>
    <row r="14923" spans="1:4">
      <c r="A14923" t="s">
        <v>52303</v>
      </c>
      <c r="B14923" t="s">
        <v>52304</v>
      </c>
      <c r="D14923" t="str">
        <f t="shared" si="233"/>
        <v>FPLSTS4704 Carlos Barragan SCIENCE And TECHNOLOGY STUDIES PPM Only</v>
      </c>
    </row>
    <row r="14924" spans="1:4">
      <c r="A14924" t="s">
        <v>52305</v>
      </c>
      <c r="B14924" t="s">
        <v>52306</v>
      </c>
      <c r="D14924" t="str">
        <f t="shared" si="233"/>
        <v>FPVOHI4703 Pranav Pandit VM ONE HEALTH INSTITUTE PPM Only</v>
      </c>
    </row>
    <row r="14925" spans="1:4">
      <c r="A14925" t="s">
        <v>52307</v>
      </c>
      <c r="B14925" t="s">
        <v>52308</v>
      </c>
      <c r="D14925" t="str">
        <f t="shared" si="233"/>
        <v>FPMRAD4702 Rosalie Hagge MED Radiology PPM Only</v>
      </c>
    </row>
    <row r="14926" spans="1:4">
      <c r="A14926" t="s">
        <v>52309</v>
      </c>
      <c r="B14926" t="s">
        <v>52310</v>
      </c>
      <c r="D14926" t="str">
        <f t="shared" si="233"/>
        <v>FPLECN4701 Emanuel Frenkel ECONOMICS PPM Only</v>
      </c>
    </row>
    <row r="14927" spans="1:4">
      <c r="A14927" t="s">
        <v>52311</v>
      </c>
      <c r="B14927" t="s">
        <v>52312</v>
      </c>
      <c r="D14927" t="str">
        <f t="shared" si="233"/>
        <v>FPLIBR4700 Elmyra Appel UCDLIBRARY PPM Only</v>
      </c>
    </row>
    <row r="14928" spans="1:4">
      <c r="A14928" t="s">
        <v>52313</v>
      </c>
      <c r="B14928" t="s">
        <v>52314</v>
      </c>
      <c r="D14928" t="str">
        <f t="shared" si="233"/>
        <v>FPBPLB4699 Joel Ledford PLANT BIOLOGY PPM Only</v>
      </c>
    </row>
    <row r="14929" spans="1:4">
      <c r="A14929" t="s">
        <v>52315</v>
      </c>
      <c r="B14929" t="s">
        <v>52316</v>
      </c>
      <c r="D14929" t="str">
        <f t="shared" si="233"/>
        <v>FPLCMN4698 Seth Frey COMMUNICATION PPM Only</v>
      </c>
    </row>
    <row r="14930" spans="1:4">
      <c r="A14930" t="s">
        <v>52317</v>
      </c>
      <c r="B14930" t="s">
        <v>52318</v>
      </c>
      <c r="D14930" t="str">
        <f t="shared" si="233"/>
        <v>FPMHPH4697 Edward Pugh Jr MED Physiology And Membrane Biol PPM Only</v>
      </c>
    </row>
    <row r="14931" spans="1:4">
      <c r="A14931" t="s">
        <v>52319</v>
      </c>
      <c r="B14931" t="s">
        <v>52320</v>
      </c>
      <c r="D14931" t="str">
        <f t="shared" si="233"/>
        <v>FPMRAD4696 Daniel Link MED Radiology PPM Only</v>
      </c>
    </row>
    <row r="14932" spans="1:4">
      <c r="A14932" t="s">
        <v>52321</v>
      </c>
      <c r="B14932" t="s">
        <v>52322</v>
      </c>
      <c r="D14932" t="str">
        <f t="shared" si="233"/>
        <v>FPMPSY4695 Christian Larsen MED Psychiatry And Behav Sci PPM Only</v>
      </c>
    </row>
    <row r="14933" spans="1:4">
      <c r="A14933" t="s">
        <v>52323</v>
      </c>
      <c r="B14933" t="s">
        <v>52324</v>
      </c>
      <c r="D14933" t="str">
        <f t="shared" si="233"/>
        <v>FPMDER4694 Michiko Ametani Shimoda MED Dermatology PPM Only</v>
      </c>
    </row>
    <row r="14934" spans="1:4">
      <c r="A14934" t="s">
        <v>52325</v>
      </c>
      <c r="B14934" t="s">
        <v>52326</v>
      </c>
      <c r="D14934" t="str">
        <f t="shared" si="233"/>
        <v>FPMERM4693 Emily Andrada Brown MED Emergency Medicine PPM Only</v>
      </c>
    </row>
    <row r="14935" spans="1:4">
      <c r="A14935" t="s">
        <v>52327</v>
      </c>
      <c r="B14935" t="s">
        <v>52328</v>
      </c>
      <c r="D14935" t="str">
        <f t="shared" si="233"/>
        <v>FPALAW4692 Terry Prichard LAND AIR And WATER RESOURCES PPM Only</v>
      </c>
    </row>
    <row r="14936" spans="1:4">
      <c r="A14936" t="s">
        <v>52329</v>
      </c>
      <c r="B14936" t="s">
        <v>52330</v>
      </c>
      <c r="D14936" t="str">
        <f t="shared" si="233"/>
        <v>FPAPLS4691 Li Tian PLANT SCIENCES PPM Only</v>
      </c>
    </row>
    <row r="14937" spans="1:4">
      <c r="A14937" t="s">
        <v>52331</v>
      </c>
      <c r="B14937" t="s">
        <v>52332</v>
      </c>
      <c r="D14937" t="str">
        <f t="shared" si="233"/>
        <v>FPMPED4690 Eunice R Kim MED Pediatrics PPM Only</v>
      </c>
    </row>
    <row r="14938" spans="1:4">
      <c r="A14938" t="s">
        <v>52333</v>
      </c>
      <c r="B14938" t="s">
        <v>52334</v>
      </c>
      <c r="D14938" t="str">
        <f t="shared" si="233"/>
        <v>FPVVSR6317 Ingrid Balsa VM SURG RAD SCIENCE PPM Only</v>
      </c>
    </row>
    <row r="14939" spans="1:4">
      <c r="A14939" t="s">
        <v>52335</v>
      </c>
      <c r="B14939" t="s">
        <v>52336</v>
      </c>
      <c r="D14939" t="str">
        <f t="shared" si="233"/>
        <v>FPVVSR6319 Lauren Charnock VM SURG RAD SCIENCE PPM Only</v>
      </c>
    </row>
    <row r="14940" spans="1:4">
      <c r="A14940" t="s">
        <v>52337</v>
      </c>
      <c r="B14940" t="s">
        <v>52338</v>
      </c>
      <c r="D14940" t="str">
        <f t="shared" si="233"/>
        <v>FPVVSR6320 Wei Chen Kuo VM SURG RAD SCIENCE PPM Only</v>
      </c>
    </row>
    <row r="14941" spans="1:4">
      <c r="A14941" t="s">
        <v>52339</v>
      </c>
      <c r="B14941" t="s">
        <v>52340</v>
      </c>
      <c r="D14941" t="str">
        <f t="shared" si="233"/>
        <v>FPVVSR6321 Jennifer Willcox VM SURG RAD SCIENCE PPM Only</v>
      </c>
    </row>
    <row r="14942" spans="1:4">
      <c r="A14942" t="s">
        <v>52341</v>
      </c>
      <c r="B14942" t="s">
        <v>52342</v>
      </c>
      <c r="D14942" t="str">
        <f t="shared" si="233"/>
        <v>FPVVSR4689 Sara M Thomasy VM SURGRAD SCIENCE PPM Only</v>
      </c>
    </row>
    <row r="14943" spans="1:4">
      <c r="A14943" t="s">
        <v>52343</v>
      </c>
      <c r="B14943" t="s">
        <v>52344</v>
      </c>
      <c r="D14943" t="str">
        <f t="shared" si="233"/>
        <v>FPLSOC4688 Maxine Craig SOCIOLOGY PPM Only</v>
      </c>
    </row>
    <row r="14944" spans="1:4">
      <c r="A14944" t="s">
        <v>52345</v>
      </c>
      <c r="B14944" t="s">
        <v>52346</v>
      </c>
      <c r="D14944" t="str">
        <f t="shared" si="233"/>
        <v>FPLDRA4687 Steven Schmidt THEATRE And DANCE PPM Only</v>
      </c>
    </row>
    <row r="14945" spans="1:4">
      <c r="A14945" t="s">
        <v>52347</v>
      </c>
      <c r="B14945" t="s">
        <v>52348</v>
      </c>
      <c r="D14945" t="str">
        <f t="shared" si="233"/>
        <v>FPMPED4686 Samrina Marshall MED Pediatrics PPM Only</v>
      </c>
    </row>
    <row r="14946" spans="1:4">
      <c r="A14946" t="s">
        <v>52349</v>
      </c>
      <c r="B14946" t="s">
        <v>52350</v>
      </c>
      <c r="D14946" t="str">
        <f t="shared" si="233"/>
        <v>FPIMHP4685 Catherine Chia MED Int Med Hospitalist PPM Only</v>
      </c>
    </row>
    <row r="14947" spans="1:4">
      <c r="A14947" t="s">
        <v>52351</v>
      </c>
      <c r="B14947" t="s">
        <v>52352</v>
      </c>
      <c r="D14947" t="str">
        <f t="shared" si="233"/>
        <v>FPECOE4684 Berni Alder ENGINEERING DEANS OFFICE PPM Only</v>
      </c>
    </row>
    <row r="14948" spans="1:4">
      <c r="A14948" t="s">
        <v>52353</v>
      </c>
      <c r="B14948" t="s">
        <v>52354</v>
      </c>
      <c r="D14948" t="str">
        <f t="shared" si="233"/>
        <v>FPMORT4683 Christopher Bayne MED Orthopaedic Surgery PPM Only</v>
      </c>
    </row>
    <row r="14949" spans="1:4">
      <c r="A14949" t="s">
        <v>52355</v>
      </c>
      <c r="B14949" t="s">
        <v>52356</v>
      </c>
      <c r="D14949" t="str">
        <f t="shared" si="233"/>
        <v>FPLEAL4682 Yuming He EAST ASIAN LANG And CULTURES PPM Only</v>
      </c>
    </row>
    <row r="14950" spans="1:4">
      <c r="A14950" t="s">
        <v>52357</v>
      </c>
      <c r="B14950" t="s">
        <v>52358</v>
      </c>
      <c r="D14950" t="str">
        <f t="shared" si="233"/>
        <v>FPLUWP4681 Janet Lane UNIVERSITY WRITING PROGRAM PPM Only</v>
      </c>
    </row>
    <row r="14951" spans="1:4">
      <c r="A14951" t="s">
        <v>52359</v>
      </c>
      <c r="B14951" t="s">
        <v>52360</v>
      </c>
      <c r="D14951" t="str">
        <f t="shared" si="233"/>
        <v>FPBMCB4680 Marina Crowder MOLECULAR And CELLULAR BIO PPM Only</v>
      </c>
    </row>
    <row r="14952" spans="1:4">
      <c r="A14952" t="s">
        <v>52361</v>
      </c>
      <c r="B14952" t="s">
        <v>52362</v>
      </c>
      <c r="D14952" t="str">
        <f t="shared" si="233"/>
        <v>FPECHM4679 James Shackelford MATERIALS SCIENCE And ENGINEERING PPM Only</v>
      </c>
    </row>
    <row r="14953" spans="1:4">
      <c r="A14953" t="s">
        <v>52363</v>
      </c>
      <c r="B14953" t="s">
        <v>52364</v>
      </c>
      <c r="D14953" t="str">
        <f t="shared" si="233"/>
        <v>FPMANS4678 Leland Hanowell MED Anesth And Pain Medicine PPM Only</v>
      </c>
    </row>
    <row r="14954" spans="1:4">
      <c r="A14954" t="s">
        <v>52365</v>
      </c>
      <c r="B14954" t="s">
        <v>52366</v>
      </c>
      <c r="D14954" t="str">
        <f t="shared" si="233"/>
        <v>FPBEVE4677 David Begun EVOLUTION And ECOLOGY PPM Only</v>
      </c>
    </row>
    <row r="14955" spans="1:4">
      <c r="A14955" t="s">
        <v>52367</v>
      </c>
      <c r="B14955" t="s">
        <v>52368</v>
      </c>
      <c r="D14955" t="str">
        <f t="shared" si="233"/>
        <v>FPMARO4676 Xiao Zhao MED Radiation Oncology PPM Only</v>
      </c>
    </row>
    <row r="14956" spans="1:4">
      <c r="A14956" t="s">
        <v>52369</v>
      </c>
      <c r="B14956" t="s">
        <v>52370</v>
      </c>
      <c r="D14956" t="str">
        <f t="shared" si="233"/>
        <v>FPLMAT4675 J Diederich MATHEMATICS PPM Only</v>
      </c>
    </row>
    <row r="14957" spans="1:4">
      <c r="A14957" t="s">
        <v>52371</v>
      </c>
      <c r="B14957" t="s">
        <v>52372</v>
      </c>
      <c r="D14957" t="str">
        <f t="shared" si="233"/>
        <v>FPMOPH4674 Alexander Vu MED Eye Center PPM Only</v>
      </c>
    </row>
    <row r="14958" spans="1:4">
      <c r="A14958" t="s">
        <v>52373</v>
      </c>
      <c r="B14958" t="s">
        <v>52374</v>
      </c>
      <c r="D14958" t="str">
        <f t="shared" si="233"/>
        <v>FPECEE4673 Colleen Bronner CIVIL And ENVIRONMENTAL ENGR PPM Only</v>
      </c>
    </row>
    <row r="14959" spans="1:4">
      <c r="A14959" t="s">
        <v>52375</v>
      </c>
      <c r="B14959" t="s">
        <v>52376</v>
      </c>
      <c r="D14959" t="str">
        <f t="shared" si="233"/>
        <v>FPMPSY4672 Amy Barnhorst MED Psychiatry And Behav Sci PPM Only</v>
      </c>
    </row>
    <row r="14960" spans="1:4">
      <c r="A14960" t="s">
        <v>52377</v>
      </c>
      <c r="B14960" t="s">
        <v>52378</v>
      </c>
      <c r="D14960" t="str">
        <f t="shared" si="233"/>
        <v>FPMEPM4671 Cindy M Schorzman MED Public Health Sciences PPM Only</v>
      </c>
    </row>
    <row r="14961" spans="1:4">
      <c r="A14961" t="s">
        <v>52379</v>
      </c>
      <c r="B14961" t="s">
        <v>52380</v>
      </c>
      <c r="D14961" t="str">
        <f t="shared" si="233"/>
        <v>FPIMRH4670 Sean Deane MED Int Med Rheumatology PPM Only</v>
      </c>
    </row>
    <row r="14962" spans="1:4">
      <c r="A14962" t="s">
        <v>52381</v>
      </c>
      <c r="B14962" t="s">
        <v>52382</v>
      </c>
      <c r="D14962" t="str">
        <f t="shared" si="233"/>
        <v>FPBMCB4669 Kenneth Kaplan MOLECULAR And CELLULAR BIO PPM Only</v>
      </c>
    </row>
    <row r="14963" spans="1:4">
      <c r="A14963" t="s">
        <v>52383</v>
      </c>
      <c r="B14963" t="s">
        <v>52384</v>
      </c>
      <c r="D14963" t="str">
        <f t="shared" si="233"/>
        <v>FPVVSR4668 David Maggs VM SURGRAD SCIENCE PPM Only</v>
      </c>
    </row>
    <row r="14964" spans="1:4">
      <c r="A14964" t="s">
        <v>52385</v>
      </c>
      <c r="B14964" t="s">
        <v>52386</v>
      </c>
      <c r="D14964" t="str">
        <f t="shared" si="233"/>
        <v>FPMOBG4667 Melissa Chen MED Obstetrics And Gynecology PPM Only</v>
      </c>
    </row>
    <row r="14965" spans="1:4">
      <c r="A14965" t="s">
        <v>52387</v>
      </c>
      <c r="B14965" t="s">
        <v>52388</v>
      </c>
      <c r="D14965" t="str">
        <f t="shared" si="233"/>
        <v>FPMPSY4666 David Smith MED Psychiatry And Behav Sci PPM Only</v>
      </c>
    </row>
    <row r="14966" spans="1:4">
      <c r="A14966" t="s">
        <v>52389</v>
      </c>
      <c r="B14966" t="s">
        <v>52390</v>
      </c>
      <c r="D14966" t="str">
        <f t="shared" si="233"/>
        <v>FPIMHO4665 Suzanne Miyamoto MED Int Med HEMONC PPM Only</v>
      </c>
    </row>
    <row r="14967" spans="1:4">
      <c r="A14967" t="s">
        <v>52391</v>
      </c>
      <c r="B14967" t="s">
        <v>52392</v>
      </c>
      <c r="D14967" t="str">
        <f t="shared" si="233"/>
        <v>FPMANS4664 Stephen Macres MED Anesth And Pain Medicine PPM Only</v>
      </c>
    </row>
    <row r="14968" spans="1:4">
      <c r="A14968" t="s">
        <v>52393</v>
      </c>
      <c r="B14968" t="s">
        <v>52394</v>
      </c>
      <c r="D14968" t="str">
        <f t="shared" si="233"/>
        <v>FPMSUR4663 J Nilas Young MED Surgery PPM Only</v>
      </c>
    </row>
    <row r="14969" spans="1:4">
      <c r="A14969" t="s">
        <v>52395</v>
      </c>
      <c r="B14969" t="s">
        <v>52396</v>
      </c>
      <c r="D14969" t="str">
        <f t="shared" si="233"/>
        <v>FPABAE4662 Margaret Rucker BIOLOGICAL And AG ENGINEERING PPM Only</v>
      </c>
    </row>
    <row r="14970" spans="1:4">
      <c r="A14970" t="s">
        <v>52397</v>
      </c>
      <c r="B14970" t="s">
        <v>52398</v>
      </c>
      <c r="D14970" t="str">
        <f t="shared" si="233"/>
        <v>FPLPHY4661 Lloyd Knox PHYSICS PPM Only</v>
      </c>
    </row>
    <row r="14971" spans="1:4">
      <c r="A14971" t="s">
        <v>52399</v>
      </c>
      <c r="B14971" t="s">
        <v>52400</v>
      </c>
      <c r="D14971" t="str">
        <f t="shared" si="233"/>
        <v>FPMNSG4660 Dennis Matthews MED Neurological Surgery PPM Only</v>
      </c>
    </row>
    <row r="14972" spans="1:4">
      <c r="A14972" t="s">
        <v>52401</v>
      </c>
      <c r="B14972" t="s">
        <v>52402</v>
      </c>
      <c r="D14972" t="str">
        <f t="shared" si="233"/>
        <v>FPMFCM4659 Apurva Parmar MED Family And Community Med PPM Only</v>
      </c>
    </row>
    <row r="14973" spans="1:4">
      <c r="A14973" t="s">
        <v>52403</v>
      </c>
      <c r="B14973" t="s">
        <v>52404</v>
      </c>
      <c r="D14973" t="str">
        <f t="shared" si="233"/>
        <v>FPLANT4658 Lynne Isbell ANTHROPOLOGY PPM Only</v>
      </c>
    </row>
    <row r="14974" spans="1:4">
      <c r="A14974" t="s">
        <v>52405</v>
      </c>
      <c r="B14974" t="s">
        <v>52406</v>
      </c>
      <c r="D14974" t="str">
        <f t="shared" si="233"/>
        <v>FPMPAT4657 Brian Nagao MED Pathology And Lab Medicine PPM Only</v>
      </c>
    </row>
    <row r="14975" spans="1:4">
      <c r="A14975" t="s">
        <v>52407</v>
      </c>
      <c r="B14975" t="s">
        <v>52408</v>
      </c>
      <c r="D14975" t="str">
        <f t="shared" si="233"/>
        <v>FPMHPH4656 Lauren Liets MED Physiology And Membrane Biol PPM Only</v>
      </c>
    </row>
    <row r="14976" spans="1:4">
      <c r="A14976" t="s">
        <v>52409</v>
      </c>
      <c r="B14976" t="s">
        <v>52410</v>
      </c>
      <c r="D14976" t="str">
        <f t="shared" si="233"/>
        <v>FPLEPS4655 Magali Billen EARTH And PLANETARY SCIENCES PPM Only</v>
      </c>
    </row>
    <row r="14977" spans="1:4">
      <c r="A14977" t="s">
        <v>52411</v>
      </c>
      <c r="B14977" t="s">
        <v>52412</v>
      </c>
      <c r="D14977" t="str">
        <f t="shared" si="233"/>
        <v>FPLENL4654 Marijane Osborn ENGLISH PPM Only</v>
      </c>
    </row>
    <row r="14978" spans="1:4">
      <c r="A14978" t="s">
        <v>52413</v>
      </c>
      <c r="B14978" t="s">
        <v>52414</v>
      </c>
      <c r="D14978" t="str">
        <f t="shared" si="233"/>
        <v>FPLAHI4652 David Hollowell ART And ART HISTORY PPM Only</v>
      </c>
    </row>
    <row r="14979" spans="1:4">
      <c r="A14979" t="s">
        <v>52415</v>
      </c>
      <c r="B14979" t="s">
        <v>52416</v>
      </c>
      <c r="D14979" t="str">
        <f t="shared" ref="D14979:D15042" si="234">A14979&amp;" "&amp;B14979</f>
        <v>FPMPED4651 Elysia Alvarez MED Pediatrics PPM Only</v>
      </c>
    </row>
    <row r="14980" spans="1:4">
      <c r="A14980" t="s">
        <v>52417</v>
      </c>
      <c r="B14980" t="s">
        <v>52418</v>
      </c>
      <c r="D14980" t="str">
        <f t="shared" si="234"/>
        <v>FPMEPM4650 Deborah Bennett MED Public Health Sciences PPM Only</v>
      </c>
    </row>
    <row r="14981" spans="1:4">
      <c r="A14981" t="s">
        <v>52419</v>
      </c>
      <c r="B14981" t="s">
        <v>52420</v>
      </c>
      <c r="D14981" t="str">
        <f t="shared" si="234"/>
        <v>FPVAPC4649 Lisa Miller VM ANAT PHYSIO And CELL BIOLOGY PPM Only</v>
      </c>
    </row>
    <row r="14982" spans="1:4">
      <c r="A14982" t="s">
        <v>52421</v>
      </c>
      <c r="B14982" t="s">
        <v>52422</v>
      </c>
      <c r="D14982" t="str">
        <f t="shared" si="234"/>
        <v>FPLPHY4648 David Webb PHYSICS PPM Only</v>
      </c>
    </row>
    <row r="14983" spans="1:4">
      <c r="A14983" t="s">
        <v>52423</v>
      </c>
      <c r="B14983" t="s">
        <v>52424</v>
      </c>
      <c r="D14983" t="str">
        <f t="shared" si="234"/>
        <v>FPVVSR4647 Steven Hollingsworth VM SURGRAD SCIENCE PPM Only</v>
      </c>
    </row>
    <row r="14984" spans="1:4">
      <c r="A14984" t="s">
        <v>52425</v>
      </c>
      <c r="B14984" t="s">
        <v>52426</v>
      </c>
      <c r="D14984" t="str">
        <f t="shared" si="234"/>
        <v>FPMFCM4646 Micaela Godzich MED Family And Community Med PPM Only</v>
      </c>
    </row>
    <row r="14985" spans="1:4">
      <c r="A14985" t="s">
        <v>52427</v>
      </c>
      <c r="B14985" t="s">
        <v>52428</v>
      </c>
      <c r="D14985" t="str">
        <f t="shared" si="234"/>
        <v>FPEMAE4645 Donald Margolis MECHANICAL And AEROSPACE ENGR PPM Only</v>
      </c>
    </row>
    <row r="14986" spans="1:4">
      <c r="A14986" t="s">
        <v>52429</v>
      </c>
      <c r="B14986" t="s">
        <v>52430</v>
      </c>
      <c r="D14986" t="str">
        <f t="shared" si="234"/>
        <v>FPMBIO4644 Hongwu Chen MED Biochem And Molecular Med PPM Only</v>
      </c>
    </row>
    <row r="14987" spans="1:4">
      <c r="A14987" t="s">
        <v>52431</v>
      </c>
      <c r="B14987" t="s">
        <v>52432</v>
      </c>
      <c r="D14987" t="str">
        <f t="shared" si="234"/>
        <v>FPLAMS4643 Julie Sze AMERICAN STUDIES PPM Only</v>
      </c>
    </row>
    <row r="14988" spans="1:4">
      <c r="A14988" t="s">
        <v>52433</v>
      </c>
      <c r="B14988" t="s">
        <v>52434</v>
      </c>
      <c r="D14988" t="str">
        <f t="shared" si="234"/>
        <v>FPLEAL4642 Ritsuko Heath EAST ASIAN LANG And CULTURES PPM Only</v>
      </c>
    </row>
    <row r="14989" spans="1:4">
      <c r="A14989" t="s">
        <v>52435</v>
      </c>
      <c r="B14989" t="s">
        <v>52436</v>
      </c>
      <c r="D14989" t="str">
        <f t="shared" si="234"/>
        <v>FPMORT4641 Alan Kawaguchi MED Orthopaedic Surgery PPM Only</v>
      </c>
    </row>
    <row r="14990" spans="1:4">
      <c r="A14990" t="s">
        <v>52437</v>
      </c>
      <c r="B14990" t="s">
        <v>52438</v>
      </c>
      <c r="D14990" t="str">
        <f t="shared" si="234"/>
        <v>FPVVSR4640 Mary Vaughan VM SURGRAD SCIENCE PPM Only</v>
      </c>
    </row>
    <row r="14991" spans="1:4">
      <c r="A14991" t="s">
        <v>52439</v>
      </c>
      <c r="B14991" t="s">
        <v>52440</v>
      </c>
      <c r="D14991" t="str">
        <f t="shared" si="234"/>
        <v>FPMPED4639 Lindsey Loomba MED Pediatrics PPM Only</v>
      </c>
    </row>
    <row r="14992" spans="1:4">
      <c r="A14992" t="s">
        <v>52441</v>
      </c>
      <c r="B14992" t="s">
        <v>52442</v>
      </c>
      <c r="D14992" t="str">
        <f t="shared" si="234"/>
        <v>FPMPED4638 Thao Doan MED Pediatrics PPM Only</v>
      </c>
    </row>
    <row r="14993" spans="1:4">
      <c r="A14993" t="s">
        <v>52443</v>
      </c>
      <c r="B14993" t="s">
        <v>52444</v>
      </c>
      <c r="D14993" t="str">
        <f t="shared" si="234"/>
        <v>FPECHM4637 Susan Gentry MATERIALS SCIENCE And ENGINEERING PPM Only</v>
      </c>
    </row>
    <row r="14994" spans="1:4">
      <c r="A14994" t="s">
        <v>52445</v>
      </c>
      <c r="B14994" t="s">
        <v>52446</v>
      </c>
      <c r="D14994" t="str">
        <f t="shared" si="234"/>
        <v>FPMNEU4636 Palak D Parikh MED Neurology PPM Only</v>
      </c>
    </row>
    <row r="14995" spans="1:4">
      <c r="A14995" t="s">
        <v>52447</v>
      </c>
      <c r="B14995" t="s">
        <v>52448</v>
      </c>
      <c r="D14995" t="str">
        <f t="shared" si="234"/>
        <v>FPAHCE4634 Cory Parker HUMAN ECOLOGY PPM Only</v>
      </c>
    </row>
    <row r="14996" spans="1:4">
      <c r="A14996" t="s">
        <v>52449</v>
      </c>
      <c r="B14996" t="s">
        <v>52450</v>
      </c>
      <c r="D14996" t="str">
        <f t="shared" si="234"/>
        <v>FPLNAS4633 Zoila Mendoza NATIVE AMERICAN STUDIES PPM Only</v>
      </c>
    </row>
    <row r="14997" spans="1:4">
      <c r="A14997" t="s">
        <v>52451</v>
      </c>
      <c r="B14997" t="s">
        <v>52452</v>
      </c>
      <c r="D14997" t="str">
        <f t="shared" si="234"/>
        <v>FPVHFS4632 Ashley Hill CA ANIMAL HLTH And FOOD SAFETY LAB PPM Only</v>
      </c>
    </row>
    <row r="14998" spans="1:4">
      <c r="A14998" t="s">
        <v>52453</v>
      </c>
      <c r="B14998" t="s">
        <v>52454</v>
      </c>
      <c r="D14998" t="str">
        <f t="shared" si="234"/>
        <v>FPAPLS4631 Jan Dvorak PLANT SCIENCES PPM Only</v>
      </c>
    </row>
    <row r="14999" spans="1:4">
      <c r="A14999" t="s">
        <v>52455</v>
      </c>
      <c r="B14999" t="s">
        <v>52456</v>
      </c>
      <c r="D14999" t="str">
        <f t="shared" si="234"/>
        <v>FPMINT4630 Francis Sousa MED Int Med Admin PPM Only</v>
      </c>
    </row>
    <row r="15000" spans="1:4">
      <c r="A15000" t="s">
        <v>52457</v>
      </c>
      <c r="B15000" t="s">
        <v>52458</v>
      </c>
      <c r="D15000" t="str">
        <f t="shared" si="234"/>
        <v>FPVVSR4629 William Culp VM SURGRAD SCIENCE PPM Only</v>
      </c>
    </row>
    <row r="15001" spans="1:4">
      <c r="A15001" t="s">
        <v>52459</v>
      </c>
      <c r="B15001" t="s">
        <v>52460</v>
      </c>
      <c r="D15001" t="str">
        <f t="shared" si="234"/>
        <v>FPMRAD4628 Maria Chondronikola MED Radiology PPM Only</v>
      </c>
    </row>
    <row r="15002" spans="1:4">
      <c r="A15002" t="s">
        <v>52461</v>
      </c>
      <c r="B15002" t="s">
        <v>52462</v>
      </c>
      <c r="D15002" t="str">
        <f t="shared" si="234"/>
        <v>FPLMAT4627 Dmitry Fuchs MATHEMATICS PPM Only</v>
      </c>
    </row>
    <row r="15003" spans="1:4">
      <c r="A15003" t="s">
        <v>52463</v>
      </c>
      <c r="B15003" t="s">
        <v>52464</v>
      </c>
      <c r="D15003" t="str">
        <f t="shared" si="234"/>
        <v>FPMPAT4626 Sarah Barnhard MED Pathology And Lab Medicine PPM Only</v>
      </c>
    </row>
    <row r="15004" spans="1:4">
      <c r="A15004" t="s">
        <v>52465</v>
      </c>
      <c r="B15004" t="s">
        <v>52466</v>
      </c>
      <c r="D15004" t="str">
        <f t="shared" si="234"/>
        <v>FPIMBE4625 Mark Yarborough MED Internal Medicine Bioethics PPM Only</v>
      </c>
    </row>
    <row r="15005" spans="1:4">
      <c r="A15005" t="s">
        <v>52467</v>
      </c>
      <c r="B15005" t="s">
        <v>52468</v>
      </c>
      <c r="D15005" t="str">
        <f t="shared" si="234"/>
        <v>FPLSOC4624 Brian Halpin SOCIOLOGY PPM Only</v>
      </c>
    </row>
    <row r="15006" spans="1:4">
      <c r="A15006" t="s">
        <v>52469</v>
      </c>
      <c r="B15006" t="s">
        <v>52470</v>
      </c>
      <c r="D15006" t="str">
        <f t="shared" si="234"/>
        <v>FPIMID4623 Joseph Anderson MED Int Med Infectious Dis PPM Only</v>
      </c>
    </row>
    <row r="15007" spans="1:4">
      <c r="A15007" t="s">
        <v>52471</v>
      </c>
      <c r="B15007" t="s">
        <v>52472</v>
      </c>
      <c r="D15007" t="str">
        <f t="shared" si="234"/>
        <v>FPAARE4622 Michael Carter AG And RESOURCE ECONOMICS PPM Only</v>
      </c>
    </row>
    <row r="15008" spans="1:4">
      <c r="A15008" t="s">
        <v>52473</v>
      </c>
      <c r="B15008" t="s">
        <v>52474</v>
      </c>
      <c r="D15008" t="str">
        <f t="shared" si="234"/>
        <v>FPLENL4621 Desiree Martin ENGLISH PPM Only</v>
      </c>
    </row>
    <row r="15009" spans="1:4">
      <c r="A15009" t="s">
        <v>52475</v>
      </c>
      <c r="B15009" t="s">
        <v>52476</v>
      </c>
      <c r="D15009" t="str">
        <f t="shared" si="234"/>
        <v>FPIMHP4620 Maha Sami MED Int Med Hospitalist PPM Only</v>
      </c>
    </row>
    <row r="15010" spans="1:4">
      <c r="A15010" t="s">
        <v>52477</v>
      </c>
      <c r="B15010" t="s">
        <v>52478</v>
      </c>
      <c r="D15010" t="str">
        <f t="shared" si="234"/>
        <v>FPMPAT4619 Murray Gardner MED Pathology And Lab Medicine PPM Only</v>
      </c>
    </row>
    <row r="15011" spans="1:4">
      <c r="A15011" t="s">
        <v>52479</v>
      </c>
      <c r="B15011" t="s">
        <v>52480</v>
      </c>
      <c r="D15011" t="str">
        <f t="shared" si="234"/>
        <v>FPIMCT4618 Jan Nolta Med Int Med HMCTBMT PPM Only</v>
      </c>
    </row>
    <row r="15012" spans="1:4">
      <c r="A15012" t="s">
        <v>52481</v>
      </c>
      <c r="B15012" t="s">
        <v>52482</v>
      </c>
      <c r="D15012" t="str">
        <f t="shared" si="234"/>
        <v>FPMPHA4617 Igor Vorobyov MED Pharmacology PPM Only</v>
      </c>
    </row>
    <row r="15013" spans="1:4">
      <c r="A15013" t="s">
        <v>52483</v>
      </c>
      <c r="B15013" t="s">
        <v>52484</v>
      </c>
      <c r="D15013" t="str">
        <f t="shared" si="234"/>
        <v>FPMHPH4617 Igor Vorobyov MED Physiology And Membrane Biol PPM Only</v>
      </c>
    </row>
    <row r="15014" spans="1:4">
      <c r="A15014" t="s">
        <v>52485</v>
      </c>
      <c r="B15014" t="s">
        <v>52486</v>
      </c>
      <c r="D15014" t="str">
        <f t="shared" si="234"/>
        <v>FPMCEL4616 Li En Jao MED Cell Biology And Human Anat PPM Only</v>
      </c>
    </row>
    <row r="15015" spans="1:4">
      <c r="A15015" t="s">
        <v>52487</v>
      </c>
      <c r="B15015" t="s">
        <v>52488</v>
      </c>
      <c r="D15015" t="str">
        <f t="shared" si="234"/>
        <v>FPMFCM4615 Barbara Spinelli MED Family And Community Med PPM Only</v>
      </c>
    </row>
    <row r="15016" spans="1:4">
      <c r="A15016" t="s">
        <v>52489</v>
      </c>
      <c r="B15016" t="s">
        <v>52490</v>
      </c>
      <c r="D15016" t="str">
        <f t="shared" si="234"/>
        <v>FPLECN4614 Scott Carrell ECONOMICS PPM Only</v>
      </c>
    </row>
    <row r="15017" spans="1:4">
      <c r="A15017" t="s">
        <v>52491</v>
      </c>
      <c r="B15017" t="s">
        <v>52492</v>
      </c>
      <c r="D15017" t="str">
        <f t="shared" si="234"/>
        <v>FPLPSC4613 Katharine Graf Estes PSYCHOLOGY PPM Only</v>
      </c>
    </row>
    <row r="15018" spans="1:4">
      <c r="A15018" t="s">
        <v>52493</v>
      </c>
      <c r="B15018" t="s">
        <v>52494</v>
      </c>
      <c r="D15018" t="str">
        <f t="shared" si="234"/>
        <v>FPVPMI4612 Natalia Vapniarsky Arzi VM PATHOLOGY MICRO And IMMUN PPM Only</v>
      </c>
    </row>
    <row r="15019" spans="1:4">
      <c r="A15019" t="s">
        <v>52495</v>
      </c>
      <c r="B15019" t="s">
        <v>52496</v>
      </c>
      <c r="D15019" t="str">
        <f t="shared" si="234"/>
        <v>FPEBME4611 Emilie Roncali BIOMEDICAL ENGINEERING PPM Only</v>
      </c>
    </row>
    <row r="15020" spans="1:4">
      <c r="A15020" t="s">
        <v>52497</v>
      </c>
      <c r="B15020" t="s">
        <v>52498</v>
      </c>
      <c r="D15020" t="str">
        <f t="shared" si="234"/>
        <v>FPAPLS4610 Kent Bradford PLANT SCIENCES PPM Only</v>
      </c>
    </row>
    <row r="15021" spans="1:4">
      <c r="A15021" t="s">
        <v>52499</v>
      </c>
      <c r="B15021" t="s">
        <v>52500</v>
      </c>
      <c r="D15021" t="str">
        <f t="shared" si="234"/>
        <v>FPIMPM4609 Amir Zeki MED Int Med Pulmonary PPM Only</v>
      </c>
    </row>
    <row r="15022" spans="1:4">
      <c r="A15022" t="s">
        <v>52501</v>
      </c>
      <c r="B15022" t="s">
        <v>52502</v>
      </c>
      <c r="D15022" t="str">
        <f t="shared" si="234"/>
        <v>FPEBME4608 Laura Marcu BIOMEDICAL ENGINEERING PPM Only</v>
      </c>
    </row>
    <row r="15023" spans="1:4">
      <c r="A15023" t="s">
        <v>52503</v>
      </c>
      <c r="B15023" t="s">
        <v>52504</v>
      </c>
      <c r="D15023" t="str">
        <f t="shared" si="234"/>
        <v>FPECSE4607 Ronald Olsson ENGR COMPUTER SCIENCE PPM Only</v>
      </c>
    </row>
    <row r="15024" spans="1:4">
      <c r="A15024" t="s">
        <v>52505</v>
      </c>
      <c r="B15024" t="s">
        <v>52506</v>
      </c>
      <c r="D15024" t="str">
        <f t="shared" si="234"/>
        <v>FPMORT4606 John Meehan MED Orthopaedic Surgery PPM Only</v>
      </c>
    </row>
    <row r="15025" spans="1:4">
      <c r="A15025" t="s">
        <v>52507</v>
      </c>
      <c r="B15025" t="s">
        <v>52508</v>
      </c>
      <c r="D15025" t="str">
        <f t="shared" si="234"/>
        <v>FPIMPM4605 Babatunde Otulana MED Int Med Pulmonary PPM Only</v>
      </c>
    </row>
    <row r="15026" spans="1:4">
      <c r="A15026" t="s">
        <v>52509</v>
      </c>
      <c r="B15026" t="s">
        <v>52510</v>
      </c>
      <c r="D15026" t="str">
        <f t="shared" si="234"/>
        <v>FPLCOM4604 Seth Schein COMPARATIVE LITERATURE PPM Only</v>
      </c>
    </row>
    <row r="15027" spans="1:4">
      <c r="A15027" t="s">
        <v>52511</v>
      </c>
      <c r="B15027" t="s">
        <v>52512</v>
      </c>
      <c r="D15027" t="str">
        <f t="shared" si="234"/>
        <v>FPLGSW4602 Anna Kuhn GENDERSEXUALITY WOMENSSTUDIES PPM Only</v>
      </c>
    </row>
    <row r="15028" spans="1:4">
      <c r="A15028" t="s">
        <v>52513</v>
      </c>
      <c r="B15028" t="s">
        <v>52514</v>
      </c>
      <c r="D15028" t="str">
        <f t="shared" si="234"/>
        <v>FPLHIS4601 R Crummey HISTORY PPM Only</v>
      </c>
    </row>
    <row r="15029" spans="1:4">
      <c r="A15029" t="s">
        <v>52515</v>
      </c>
      <c r="B15029" t="s">
        <v>52516</v>
      </c>
      <c r="D15029" t="str">
        <f t="shared" si="234"/>
        <v>FPADES4600 Eliska Rejmankova ENVIRONMENTAL SCIENCE And POLICY PPM Only</v>
      </c>
    </row>
    <row r="15030" spans="1:4">
      <c r="A15030" t="s">
        <v>52517</v>
      </c>
      <c r="B15030" t="s">
        <v>52518</v>
      </c>
      <c r="D15030" t="str">
        <f t="shared" si="234"/>
        <v>FPMPHA4599 Chao Yin Chen MED Pharmacology PPM Only</v>
      </c>
    </row>
    <row r="15031" spans="1:4">
      <c r="A15031" t="s">
        <v>52519</v>
      </c>
      <c r="B15031" t="s">
        <v>52520</v>
      </c>
      <c r="D15031" t="str">
        <f t="shared" si="234"/>
        <v>FPLPHI4598 David Copp PHILOSOPHY PPM Only</v>
      </c>
    </row>
    <row r="15032" spans="1:4">
      <c r="A15032" t="s">
        <v>52521</v>
      </c>
      <c r="B15032" t="s">
        <v>52522</v>
      </c>
      <c r="D15032" t="str">
        <f t="shared" si="234"/>
        <v>FPAANS4597 Anne Todgham ANIMAL SCIENCE PPM Only</v>
      </c>
    </row>
    <row r="15033" spans="1:4">
      <c r="A15033" t="s">
        <v>52523</v>
      </c>
      <c r="B15033" t="s">
        <v>52524</v>
      </c>
      <c r="D15033" t="str">
        <f t="shared" si="234"/>
        <v>FPMPED4596 Jean Wiedeman MED Pediatrics PPM Only</v>
      </c>
    </row>
    <row r="15034" spans="1:4">
      <c r="A15034" t="s">
        <v>52525</v>
      </c>
      <c r="B15034" t="s">
        <v>52526</v>
      </c>
      <c r="D15034" t="str">
        <f t="shared" si="234"/>
        <v>FPMOPH4595 James Brandt MED Eye Center PPM Only</v>
      </c>
    </row>
    <row r="15035" spans="1:4">
      <c r="A15035" t="s">
        <v>52527</v>
      </c>
      <c r="B15035" t="s">
        <v>52528</v>
      </c>
      <c r="D15035" t="str">
        <f t="shared" si="234"/>
        <v>FPGSM14594 Hollis Skaife GRADUATE SCHOOL OF MANAGEMENT PPM Only</v>
      </c>
    </row>
    <row r="15036" spans="1:4">
      <c r="A15036" t="s">
        <v>52529</v>
      </c>
      <c r="B15036" t="s">
        <v>52530</v>
      </c>
      <c r="D15036" t="str">
        <f t="shared" si="234"/>
        <v>FPMSUR4593 Shinjiro Hirose MED Surgery PPM Only</v>
      </c>
    </row>
    <row r="15037" spans="1:4">
      <c r="A15037" t="s">
        <v>52531</v>
      </c>
      <c r="B15037" t="s">
        <v>52532</v>
      </c>
      <c r="D15037" t="str">
        <f t="shared" si="234"/>
        <v>FPMPED4592 Ruth Mcdonald MED Pediatrics PPM Only</v>
      </c>
    </row>
    <row r="15038" spans="1:4">
      <c r="A15038" t="s">
        <v>52533</v>
      </c>
      <c r="B15038" t="s">
        <v>52534</v>
      </c>
      <c r="D15038" t="str">
        <f t="shared" si="234"/>
        <v>FPMORT4591 Robert Szabo MED Orthopaedic Surgery PPM Only</v>
      </c>
    </row>
    <row r="15039" spans="1:4">
      <c r="A15039" t="s">
        <v>52535</v>
      </c>
      <c r="B15039" t="s">
        <v>52536</v>
      </c>
      <c r="D15039" t="str">
        <f t="shared" si="234"/>
        <v>FPAPLS4590 Peter Freer Smith PLANT SCIENCES PPM Only</v>
      </c>
    </row>
    <row r="15040" spans="1:4">
      <c r="A15040" t="s">
        <v>52537</v>
      </c>
      <c r="B15040" t="s">
        <v>52538</v>
      </c>
      <c r="D15040" t="str">
        <f t="shared" si="234"/>
        <v>FPLLAW4589 Karrigan Bork SCHOOL OF LAW PPM Only</v>
      </c>
    </row>
    <row r="15041" spans="1:4">
      <c r="A15041" t="s">
        <v>52539</v>
      </c>
      <c r="B15041" t="s">
        <v>52540</v>
      </c>
      <c r="D15041" t="str">
        <f t="shared" si="234"/>
        <v>FPLDRA4588 Lynette Hunter THEATRE And DANCE PPM Only</v>
      </c>
    </row>
    <row r="15042" spans="1:4">
      <c r="A15042" t="s">
        <v>52541</v>
      </c>
      <c r="B15042" t="s">
        <v>52542</v>
      </c>
      <c r="D15042" t="str">
        <f t="shared" si="234"/>
        <v>FPMFCM4587 Magi Aurora MED Family And Community Med PPM Only</v>
      </c>
    </row>
    <row r="15043" spans="1:4">
      <c r="A15043" t="s">
        <v>52543</v>
      </c>
      <c r="B15043" t="s">
        <v>52544</v>
      </c>
      <c r="D15043" t="str">
        <f t="shared" ref="D15043:D15106" si="235">A15043&amp;" "&amp;B15043</f>
        <v>FPLAST4586 Timothy Hyde ART And ART HISTORY PPM Only</v>
      </c>
    </row>
    <row r="15044" spans="1:4">
      <c r="A15044" t="s">
        <v>52545</v>
      </c>
      <c r="B15044" t="s">
        <v>52546</v>
      </c>
      <c r="D15044" t="str">
        <f t="shared" si="235"/>
        <v>FPDEDU4585 Sophia Mattingly EDUCATION PPM Only</v>
      </c>
    </row>
    <row r="15045" spans="1:4">
      <c r="A15045" t="s">
        <v>52547</v>
      </c>
      <c r="B15045" t="s">
        <v>52548</v>
      </c>
      <c r="D15045" t="str">
        <f t="shared" si="235"/>
        <v>FPEMAE4584 Anthony Wexler MECHANICAL And AEROSPACE ENGR PPM Only</v>
      </c>
    </row>
    <row r="15046" spans="1:4">
      <c r="A15046" t="s">
        <v>52549</v>
      </c>
      <c r="B15046" t="s">
        <v>52550</v>
      </c>
      <c r="D15046" t="str">
        <f t="shared" si="235"/>
        <v>FPMMIC4582 Janine Lasalle MED Medical Microbiology And Imm PPM Only</v>
      </c>
    </row>
    <row r="15047" spans="1:4">
      <c r="A15047" t="s">
        <v>52551</v>
      </c>
      <c r="B15047" t="s">
        <v>52552</v>
      </c>
      <c r="D15047" t="str">
        <f t="shared" si="235"/>
        <v>FPBGEN4582 Janine Lasalle UC DAVIS GENOME CENTER PPM Only</v>
      </c>
    </row>
    <row r="15048" spans="1:4">
      <c r="A15048" t="s">
        <v>52553</v>
      </c>
      <c r="B15048" t="s">
        <v>52554</v>
      </c>
      <c r="D15048" t="str">
        <f t="shared" si="235"/>
        <v>FPMFCM4581 Ryan Spielvogel MED Family And Community Med PPM Only</v>
      </c>
    </row>
    <row r="15049" spans="1:4">
      <c r="A15049" t="s">
        <v>52555</v>
      </c>
      <c r="B15049" t="s">
        <v>52556</v>
      </c>
      <c r="D15049" t="str">
        <f t="shared" si="235"/>
        <v>FPLUWP4580 Cassie Hemstrom UNIVERSITY WRITING PROGRAM PPM Only</v>
      </c>
    </row>
    <row r="15050" spans="1:4">
      <c r="A15050" t="s">
        <v>52557</v>
      </c>
      <c r="B15050" t="s">
        <v>52558</v>
      </c>
      <c r="D15050" t="str">
        <f t="shared" si="235"/>
        <v>FPIMGI4579 Lorenzo Rossaro MED Int Med Gastroenterology PPM Only</v>
      </c>
    </row>
    <row r="15051" spans="1:4">
      <c r="A15051" t="s">
        <v>52559</v>
      </c>
      <c r="B15051" t="s">
        <v>52560</v>
      </c>
      <c r="D15051" t="str">
        <f t="shared" si="235"/>
        <v>FPMRAD4578 Sarah Mckenney MED Radiology PPM Only</v>
      </c>
    </row>
    <row r="15052" spans="1:4">
      <c r="A15052" t="s">
        <v>52561</v>
      </c>
      <c r="B15052" t="s">
        <v>52562</v>
      </c>
      <c r="D15052" t="str">
        <f t="shared" si="235"/>
        <v>FPMNEU4577 John Morrison MED Neurology PPM Only</v>
      </c>
    </row>
    <row r="15053" spans="1:4">
      <c r="A15053" t="s">
        <v>52563</v>
      </c>
      <c r="B15053" t="s">
        <v>52564</v>
      </c>
      <c r="D15053" t="str">
        <f t="shared" si="235"/>
        <v>FPVHFS4576 Hailu Kinde CA ANIMAL HLTH And FOOD SAFETY LAB PPM Only</v>
      </c>
    </row>
    <row r="15054" spans="1:4">
      <c r="A15054" t="s">
        <v>52565</v>
      </c>
      <c r="B15054" t="s">
        <v>52566</v>
      </c>
      <c r="D15054" t="str">
        <f t="shared" si="235"/>
        <v>FPAPLS4575 Steven Temple PLANT SCIENCES PPM Only</v>
      </c>
    </row>
    <row r="15055" spans="1:4">
      <c r="A15055" t="s">
        <v>52567</v>
      </c>
      <c r="B15055" t="s">
        <v>52568</v>
      </c>
      <c r="D15055" t="str">
        <f t="shared" si="235"/>
        <v>FPMPSY4574 Denise Kellaher MED Psychiatry And Behav Sci PPM Only</v>
      </c>
    </row>
    <row r="15056" spans="1:4">
      <c r="A15056" t="s">
        <v>52569</v>
      </c>
      <c r="B15056" t="s">
        <v>52570</v>
      </c>
      <c r="D15056" t="str">
        <f t="shared" si="235"/>
        <v>FPMFCM4573 Rodney Acuna MED Family And Community Med PPM Only</v>
      </c>
    </row>
    <row r="15057" spans="1:4">
      <c r="A15057" t="s">
        <v>52571</v>
      </c>
      <c r="B15057" t="s">
        <v>52572</v>
      </c>
      <c r="D15057" t="str">
        <f t="shared" si="235"/>
        <v>FPIMPM4572 Jason Adams MED Int Med Pulmonary PPM Only</v>
      </c>
    </row>
    <row r="15058" spans="1:4">
      <c r="A15058" t="s">
        <v>52573</v>
      </c>
      <c r="B15058" t="s">
        <v>52574</v>
      </c>
      <c r="D15058" t="str">
        <f t="shared" si="235"/>
        <v>FPLPSC4571 William Mason PSYCHOLOGY PPM Only</v>
      </c>
    </row>
    <row r="15059" spans="1:4">
      <c r="A15059" t="s">
        <v>52575</v>
      </c>
      <c r="B15059" t="s">
        <v>52576</v>
      </c>
      <c r="D15059" t="str">
        <f t="shared" si="235"/>
        <v>FPLDES4570 Susan Kaiser DEPARTMENT OF DESIGN PPM Only</v>
      </c>
    </row>
    <row r="15060" spans="1:4">
      <c r="A15060" t="s">
        <v>52577</v>
      </c>
      <c r="B15060" t="s">
        <v>52578</v>
      </c>
      <c r="D15060" t="str">
        <f t="shared" si="235"/>
        <v>FPECEE4569 Masoud Kayhanian CIVIL And ENVIRONMENTAL ENGR PPM Only</v>
      </c>
    </row>
    <row r="15061" spans="1:4">
      <c r="A15061" t="s">
        <v>52579</v>
      </c>
      <c r="B15061" t="s">
        <v>52580</v>
      </c>
      <c r="D15061" t="str">
        <f t="shared" si="235"/>
        <v>FPMEPM4568 Aimee Sisson MED Public Health Sciences PPM Only</v>
      </c>
    </row>
    <row r="15062" spans="1:4">
      <c r="A15062" t="s">
        <v>52581</v>
      </c>
      <c r="B15062" t="s">
        <v>52582</v>
      </c>
      <c r="D15062" t="str">
        <f t="shared" si="235"/>
        <v>FPMSUR4567 David Leshikar MED Surgery PPM Only</v>
      </c>
    </row>
    <row r="15063" spans="1:4">
      <c r="A15063" t="s">
        <v>52583</v>
      </c>
      <c r="B15063" t="s">
        <v>52584</v>
      </c>
      <c r="D15063" t="str">
        <f t="shared" si="235"/>
        <v>FPMERM4566 Kerry Mcmahon MED Emergency Medicine PPM Only</v>
      </c>
    </row>
    <row r="15064" spans="1:4">
      <c r="A15064" t="s">
        <v>52585</v>
      </c>
      <c r="B15064" t="s">
        <v>52586</v>
      </c>
      <c r="D15064" t="str">
        <f t="shared" si="235"/>
        <v>FPAARE4565 Jamie Hansen Lewis AG And RESOURCE ECONOMICS PPM Only</v>
      </c>
    </row>
    <row r="15065" spans="1:4">
      <c r="A15065" t="s">
        <v>52587</v>
      </c>
      <c r="B15065" t="s">
        <v>52588</v>
      </c>
      <c r="D15065" t="str">
        <f t="shared" si="235"/>
        <v>FPMDER4564 Alain Brassard MED Dermatology PPM Only</v>
      </c>
    </row>
    <row r="15066" spans="1:4">
      <c r="A15066" t="s">
        <v>52589</v>
      </c>
      <c r="B15066" t="s">
        <v>52590</v>
      </c>
      <c r="D15066" t="str">
        <f t="shared" si="235"/>
        <v>FPVPMI4563 Brian Murphy VM PATHOLOGY MICRO And IMMUN PPM Only</v>
      </c>
    </row>
    <row r="15067" spans="1:4">
      <c r="A15067" t="s">
        <v>52591</v>
      </c>
      <c r="B15067" t="s">
        <v>52592</v>
      </c>
      <c r="D15067" t="str">
        <f t="shared" si="235"/>
        <v>FPLEPS4562 James Mcclain EARTH And PLANETARY SCIENCES PPM Only</v>
      </c>
    </row>
    <row r="15068" spans="1:4">
      <c r="A15068" t="s">
        <v>52593</v>
      </c>
      <c r="B15068" t="s">
        <v>52594</v>
      </c>
      <c r="D15068" t="str">
        <f t="shared" si="235"/>
        <v>FPANUT4561 Christine Stewart NUTRITION PPM Only</v>
      </c>
    </row>
    <row r="15069" spans="1:4">
      <c r="A15069" t="s">
        <v>52595</v>
      </c>
      <c r="B15069" t="s">
        <v>52596</v>
      </c>
      <c r="D15069" t="str">
        <f t="shared" si="235"/>
        <v>FPAANS4560 Kristina Horback ANIMAL SCIENCE PPM Only</v>
      </c>
    </row>
    <row r="15070" spans="1:4">
      <c r="A15070" t="s">
        <v>52597</v>
      </c>
      <c r="B15070" t="s">
        <v>52598</v>
      </c>
      <c r="D15070" t="str">
        <f t="shared" si="235"/>
        <v>FPVHFS4559 Barbara Daft CA ANIMAL HLTH And FOOD SAFETY LAB PPM Only</v>
      </c>
    </row>
    <row r="15071" spans="1:4">
      <c r="A15071" t="s">
        <v>52599</v>
      </c>
      <c r="B15071" t="s">
        <v>52600</v>
      </c>
      <c r="D15071" t="str">
        <f t="shared" si="235"/>
        <v>FPVVME4558 Martha Monica Aleman Rivera VM MEDICINE And EPIDEMIOLOGY PPM Only</v>
      </c>
    </row>
    <row r="15072" spans="1:4">
      <c r="A15072" t="s">
        <v>52601</v>
      </c>
      <c r="B15072" t="s">
        <v>52602</v>
      </c>
      <c r="D15072" t="str">
        <f t="shared" si="235"/>
        <v>FPADES4557 Mark Lubell ENVIRONMENTAL SCIENCE And POLICY PPM Only</v>
      </c>
    </row>
    <row r="15073" spans="1:4">
      <c r="A15073" t="s">
        <v>52603</v>
      </c>
      <c r="B15073" t="s">
        <v>52604</v>
      </c>
      <c r="D15073" t="str">
        <f t="shared" si="235"/>
        <v>FPANUT4556 Debbie Fetter NUTRITION PPM Only</v>
      </c>
    </row>
    <row r="15074" spans="1:4">
      <c r="A15074" t="s">
        <v>52605</v>
      </c>
      <c r="B15074" t="s">
        <v>52606</v>
      </c>
      <c r="D15074" t="str">
        <f t="shared" si="235"/>
        <v>FPMFCM4555 Lesley Xiong MED Family And Community Med PPM Only</v>
      </c>
    </row>
    <row r="15075" spans="1:4">
      <c r="A15075" t="s">
        <v>52607</v>
      </c>
      <c r="B15075" t="s">
        <v>52608</v>
      </c>
      <c r="D15075" t="str">
        <f t="shared" si="235"/>
        <v>FPAETX4554 Gary Cherr ENVIRONMENTAL TOXICOLOGY PPM Only</v>
      </c>
    </row>
    <row r="15076" spans="1:4">
      <c r="A15076" t="s">
        <v>52609</v>
      </c>
      <c r="B15076" t="s">
        <v>52610</v>
      </c>
      <c r="D15076" t="str">
        <f t="shared" si="235"/>
        <v>FPAPLS4553 David Burger PLANT SCIENCES PPM Only</v>
      </c>
    </row>
    <row r="15077" spans="1:4">
      <c r="A15077" t="s">
        <v>52611</v>
      </c>
      <c r="B15077" t="s">
        <v>52612</v>
      </c>
      <c r="D15077" t="str">
        <f t="shared" si="235"/>
        <v>FPMPED4552 Daniel Tancredi MED Pediatrics PPM Only</v>
      </c>
    </row>
    <row r="15078" spans="1:4">
      <c r="A15078" t="s">
        <v>52613</v>
      </c>
      <c r="B15078" t="s">
        <v>52614</v>
      </c>
      <c r="D15078" t="str">
        <f t="shared" si="235"/>
        <v>FPLCDM4551 Jesse Drew CINEMA And DIGITAL MEDIA PPM Only</v>
      </c>
    </row>
    <row r="15079" spans="1:4">
      <c r="A15079" t="s">
        <v>52615</v>
      </c>
      <c r="B15079" t="s">
        <v>52616</v>
      </c>
      <c r="D15079" t="str">
        <f t="shared" si="235"/>
        <v>FPVVSR4550 Ronald Li VM SURGRAD SCIENCE PPM Only</v>
      </c>
    </row>
    <row r="15080" spans="1:4">
      <c r="A15080" t="s">
        <v>52617</v>
      </c>
      <c r="B15080" t="s">
        <v>52618</v>
      </c>
      <c r="D15080" t="str">
        <f t="shared" si="235"/>
        <v>FPAFST4549 Juliana Leite Nobrega De Moura Bell FOOD SCIENCE And TECHNOLOGY PPM Only</v>
      </c>
    </row>
    <row r="15081" spans="1:4">
      <c r="A15081" t="s">
        <v>52619</v>
      </c>
      <c r="B15081" t="s">
        <v>52620</v>
      </c>
      <c r="D15081" t="str">
        <f t="shared" si="235"/>
        <v>FPMERM4548 Julia Magana MED Emergency Medicine PPM Only</v>
      </c>
    </row>
    <row r="15082" spans="1:4">
      <c r="A15082" t="s">
        <v>52621</v>
      </c>
      <c r="B15082" t="s">
        <v>52622</v>
      </c>
      <c r="D15082" t="str">
        <f t="shared" si="235"/>
        <v>FPMFCM4547 Joshua Fenton MED Family And Community Med PPM Only</v>
      </c>
    </row>
    <row r="15083" spans="1:4">
      <c r="A15083" t="s">
        <v>52623</v>
      </c>
      <c r="B15083" t="s">
        <v>52624</v>
      </c>
      <c r="D15083" t="str">
        <f t="shared" si="235"/>
        <v>FPMSUR4546 Connor Caples MED Surgery PPM Only</v>
      </c>
    </row>
    <row r="15084" spans="1:4">
      <c r="A15084" t="s">
        <v>52625</v>
      </c>
      <c r="B15084" t="s">
        <v>52626</v>
      </c>
      <c r="D15084" t="str">
        <f t="shared" si="235"/>
        <v>FPLCDM4545 Branwen Okpako CINEMA And DIGITAL MEDIA PPM Only</v>
      </c>
    </row>
    <row r="15085" spans="1:4">
      <c r="A15085" t="s">
        <v>52627</v>
      </c>
      <c r="B15085" t="s">
        <v>52628</v>
      </c>
      <c r="D15085" t="str">
        <f t="shared" si="235"/>
        <v>FPLCDM4543 Fiamma Di Montezemolo CINEMA And DIGITAL MEDIA PPM Only</v>
      </c>
    </row>
    <row r="15086" spans="1:4">
      <c r="A15086" t="s">
        <v>52629</v>
      </c>
      <c r="B15086" t="s">
        <v>52630</v>
      </c>
      <c r="D15086" t="str">
        <f t="shared" si="235"/>
        <v>FPMFCM4542 Neal D Kohatsu MED Family And Community Med PPM Only</v>
      </c>
    </row>
    <row r="15087" spans="1:4">
      <c r="A15087" t="s">
        <v>52631</v>
      </c>
      <c r="B15087" t="s">
        <v>52632</v>
      </c>
      <c r="D15087" t="str">
        <f t="shared" si="235"/>
        <v>FPIMHP4541 Jose Tomas Zumba MED Int Med Hospitalist PPM Only</v>
      </c>
    </row>
    <row r="15088" spans="1:4">
      <c r="A15088" t="s">
        <v>52633</v>
      </c>
      <c r="B15088" t="s">
        <v>52634</v>
      </c>
      <c r="D15088" t="str">
        <f t="shared" si="235"/>
        <v>FPLFAI4540 Michele Praeger FRENCH And ITALIAN PPM Only</v>
      </c>
    </row>
    <row r="15089" spans="1:4">
      <c r="A15089" t="s">
        <v>52635</v>
      </c>
      <c r="B15089" t="s">
        <v>52636</v>
      </c>
      <c r="D15089" t="str">
        <f t="shared" si="235"/>
        <v>FPNRSD4539 Shane Waddell NATURAL RESERVE SYSTEM PPM Only</v>
      </c>
    </row>
    <row r="15090" spans="1:4">
      <c r="A15090" t="s">
        <v>52637</v>
      </c>
      <c r="B15090" t="s">
        <v>52638</v>
      </c>
      <c r="D15090" t="str">
        <f t="shared" si="235"/>
        <v>FPLPSC4538 Matthew Traxler PSYCHOLOGY PPM Only</v>
      </c>
    </row>
    <row r="15091" spans="1:4">
      <c r="A15091" t="s">
        <v>52639</v>
      </c>
      <c r="B15091" t="s">
        <v>52640</v>
      </c>
      <c r="D15091" t="str">
        <f t="shared" si="235"/>
        <v>FPLECN4537 Derek Stimel ECONOMICS PPM Only</v>
      </c>
    </row>
    <row r="15092" spans="1:4">
      <c r="A15092" t="s">
        <v>52641</v>
      </c>
      <c r="B15092" t="s">
        <v>52642</v>
      </c>
      <c r="D15092" t="str">
        <f t="shared" si="235"/>
        <v>FPMPED4536 Terrance Chang MED Pediatrics PPM Only</v>
      </c>
    </row>
    <row r="15093" spans="1:4">
      <c r="A15093" t="s">
        <v>52643</v>
      </c>
      <c r="B15093" t="s">
        <v>52644</v>
      </c>
      <c r="D15093" t="str">
        <f t="shared" si="235"/>
        <v>FPAFST4535 Selina Ching Hsuan Wang FOOD SCIENCE And TECHNOLOGY PPM Only</v>
      </c>
    </row>
    <row r="15094" spans="1:4">
      <c r="A15094" t="s">
        <v>52645</v>
      </c>
      <c r="B15094" t="s">
        <v>52646</v>
      </c>
      <c r="D15094" t="str">
        <f t="shared" si="235"/>
        <v>FPAWFC4534 Rahel Sollmann WILDLIFE And FISHERIES BIOLOGY PPM Only</v>
      </c>
    </row>
    <row r="15095" spans="1:4">
      <c r="A15095" t="s">
        <v>52647</v>
      </c>
      <c r="B15095" t="s">
        <v>52648</v>
      </c>
      <c r="D15095" t="str">
        <f t="shared" si="235"/>
        <v>FPMCEL4533 Gordon Douglas MED Cell Biology And Human Anat PPM Only</v>
      </c>
    </row>
    <row r="15096" spans="1:4">
      <c r="A15096" t="s">
        <v>52649</v>
      </c>
      <c r="B15096" t="s">
        <v>52650</v>
      </c>
      <c r="D15096" t="str">
        <f t="shared" si="235"/>
        <v>FPMOBG4532 Rachel Ruskin MED Obstetrics And Gynecology PPM Only</v>
      </c>
    </row>
    <row r="15097" spans="1:4">
      <c r="A15097" t="s">
        <v>52651</v>
      </c>
      <c r="B15097" t="s">
        <v>52652</v>
      </c>
      <c r="D15097" t="str">
        <f t="shared" si="235"/>
        <v>FPMOBG4531 Juliana Melo MED Obstetrics And Gynecology PPM Only</v>
      </c>
    </row>
    <row r="15098" spans="1:4">
      <c r="A15098" t="s">
        <v>52653</v>
      </c>
      <c r="B15098" t="s">
        <v>52654</v>
      </c>
      <c r="D15098" t="str">
        <f t="shared" si="235"/>
        <v>FPAWFC4530 Roger Baldwin WILDLIFE And FISHERIES BIOLOGY PPM Only</v>
      </c>
    </row>
    <row r="15099" spans="1:4">
      <c r="A15099" t="s">
        <v>52655</v>
      </c>
      <c r="B15099" t="s">
        <v>52656</v>
      </c>
      <c r="D15099" t="str">
        <f t="shared" si="235"/>
        <v>FPMRAD4529 Youngkyoo Jung MED Radiology PPM Only</v>
      </c>
    </row>
    <row r="15100" spans="1:4">
      <c r="A15100" t="s">
        <v>52657</v>
      </c>
      <c r="B15100" t="s">
        <v>52658</v>
      </c>
      <c r="D15100" t="str">
        <f t="shared" si="235"/>
        <v>FPBMCB4528 Joanne Engebrecht MOLECULAR And CELLULAR BIO PPM Only</v>
      </c>
    </row>
    <row r="15101" spans="1:4">
      <c r="A15101" t="s">
        <v>52659</v>
      </c>
      <c r="B15101" t="s">
        <v>52660</v>
      </c>
      <c r="D15101" t="str">
        <f t="shared" si="235"/>
        <v>FPECHM4527 Jeffery Gibeling MATERIALS SCIENCE And ENGINEERING PPM Only</v>
      </c>
    </row>
    <row r="15102" spans="1:4">
      <c r="A15102" t="s">
        <v>52661</v>
      </c>
      <c r="B15102" t="s">
        <v>52662</v>
      </c>
      <c r="D15102" t="str">
        <f t="shared" si="235"/>
        <v>FPIMPM4526 Brian Morrissey MED Int Med Pulmonary PPM Only</v>
      </c>
    </row>
    <row r="15103" spans="1:4">
      <c r="A15103" t="s">
        <v>52663</v>
      </c>
      <c r="B15103" t="s">
        <v>52664</v>
      </c>
      <c r="D15103" t="str">
        <f t="shared" si="235"/>
        <v>FPECOE4525 Paul Craig ENGINEERING DEANS OFFICE PPM Only</v>
      </c>
    </row>
    <row r="15104" spans="1:4">
      <c r="A15104" t="s">
        <v>52665</v>
      </c>
      <c r="B15104" t="s">
        <v>52666</v>
      </c>
      <c r="D15104" t="str">
        <f t="shared" si="235"/>
        <v>FPMOPH4524 Bradley Sandler MED Eye Center PPM Only</v>
      </c>
    </row>
    <row r="15105" spans="1:4">
      <c r="A15105" t="s">
        <v>52667</v>
      </c>
      <c r="B15105" t="s">
        <v>52668</v>
      </c>
      <c r="D15105" t="str">
        <f t="shared" si="235"/>
        <v>FPLANT4523 Marisol De La Cadena ANTHROPOLOGY PPM Only</v>
      </c>
    </row>
    <row r="15106" spans="1:4">
      <c r="A15106" t="s">
        <v>52669</v>
      </c>
      <c r="B15106" t="s">
        <v>52670</v>
      </c>
      <c r="D15106" t="str">
        <f t="shared" si="235"/>
        <v>FPEBME4522 Yong Duan BIOMEDICAL ENGINEERING PPM Only</v>
      </c>
    </row>
    <row r="15107" spans="1:4">
      <c r="A15107" t="s">
        <v>52671</v>
      </c>
      <c r="B15107" t="s">
        <v>52672</v>
      </c>
      <c r="D15107" t="str">
        <f t="shared" ref="D15107:D15170" si="236">A15107&amp;" "&amp;B15107</f>
        <v>FPBGEN4522 Yong Duan UC DAVIS GENOME CENTER</v>
      </c>
    </row>
    <row r="15108" spans="1:4">
      <c r="A15108" t="s">
        <v>52673</v>
      </c>
      <c r="B15108" t="s">
        <v>52674</v>
      </c>
      <c r="D15108" t="str">
        <f t="shared" si="236"/>
        <v>FPMSUR4521 Kathleen Romanowski MED Surgery PPM Only</v>
      </c>
    </row>
    <row r="15109" spans="1:4">
      <c r="A15109" t="s">
        <v>52675</v>
      </c>
      <c r="B15109" t="s">
        <v>52676</v>
      </c>
      <c r="D15109" t="str">
        <f t="shared" si="236"/>
        <v>FPAPPA4520 Mysore Sudarshana PLANT PATHOLOGY PPM Only</v>
      </c>
    </row>
    <row r="15110" spans="1:4">
      <c r="A15110" t="s">
        <v>52677</v>
      </c>
      <c r="B15110" t="s">
        <v>52678</v>
      </c>
      <c r="D15110" t="str">
        <f t="shared" si="236"/>
        <v>FPAWFC4519 Daniel Karp WILDLIFE And FISHERIES BIOLOGY PPM Only</v>
      </c>
    </row>
    <row r="15111" spans="1:4">
      <c r="A15111" t="s">
        <v>52679</v>
      </c>
      <c r="B15111" t="s">
        <v>52680</v>
      </c>
      <c r="D15111" t="str">
        <f t="shared" si="236"/>
        <v>FPVPMI4518 Mary Christopher VM PATHOLOGY MICRO And IMMUN PPM Only</v>
      </c>
    </row>
    <row r="15112" spans="1:4">
      <c r="A15112" t="s">
        <v>52681</v>
      </c>
      <c r="B15112" t="s">
        <v>52682</v>
      </c>
      <c r="D15112" t="str">
        <f t="shared" si="236"/>
        <v>FPMPED4517 Natasha Nakra MED Pediatrics PPM Only</v>
      </c>
    </row>
    <row r="15113" spans="1:4">
      <c r="A15113" t="s">
        <v>52683</v>
      </c>
      <c r="B15113" t="s">
        <v>52684</v>
      </c>
      <c r="D15113" t="str">
        <f t="shared" si="236"/>
        <v>FPMPHA4516 Mary Horne MED Pharmacology PPM Only</v>
      </c>
    </row>
    <row r="15114" spans="1:4">
      <c r="A15114" t="s">
        <v>52685</v>
      </c>
      <c r="B15114" t="s">
        <v>52686</v>
      </c>
      <c r="D15114" t="str">
        <f t="shared" si="236"/>
        <v>FPMSUR4515 Ian Brown MED Surgery PPM Only</v>
      </c>
    </row>
    <row r="15115" spans="1:4">
      <c r="A15115" t="s">
        <v>52687</v>
      </c>
      <c r="B15115" t="s">
        <v>52688</v>
      </c>
      <c r="D15115" t="str">
        <f t="shared" si="236"/>
        <v>FPMDER4514 Victor Huang MED Dermatology PPM Only</v>
      </c>
    </row>
    <row r="15116" spans="1:4">
      <c r="A15116" t="s">
        <v>52689</v>
      </c>
      <c r="B15116" t="s">
        <v>52690</v>
      </c>
      <c r="D15116" t="str">
        <f t="shared" si="236"/>
        <v>FPMERM4513 Steve Glocke MED Emergency Medicine PPM Only</v>
      </c>
    </row>
    <row r="15117" spans="1:4">
      <c r="A15117" t="s">
        <v>52691</v>
      </c>
      <c r="B15117" t="s">
        <v>52692</v>
      </c>
      <c r="D15117" t="str">
        <f t="shared" si="236"/>
        <v>FPMERM4512 Douglas Gibson MED Emergency Medicine PPM Only</v>
      </c>
    </row>
    <row r="15118" spans="1:4">
      <c r="A15118" t="s">
        <v>52693</v>
      </c>
      <c r="B15118" t="s">
        <v>52694</v>
      </c>
      <c r="D15118" t="str">
        <f t="shared" si="236"/>
        <v>FPMPAT4511 Anthony Cheung MED Pathology And Lab Medicine PPM Only</v>
      </c>
    </row>
    <row r="15119" spans="1:4">
      <c r="A15119" t="s">
        <v>52695</v>
      </c>
      <c r="B15119" t="s">
        <v>52696</v>
      </c>
      <c r="D15119" t="str">
        <f t="shared" si="236"/>
        <v>FPMPSY4510 Laura Kenkel MED Psychiatry And Behav Sci PPM Only</v>
      </c>
    </row>
    <row r="15120" spans="1:4">
      <c r="A15120" t="s">
        <v>52697</v>
      </c>
      <c r="B15120" t="s">
        <v>52698</v>
      </c>
      <c r="D15120" t="str">
        <f t="shared" si="236"/>
        <v>FPMPHA4509 Elva Diaz MED Pharmacology PPM Only</v>
      </c>
    </row>
    <row r="15121" spans="1:4">
      <c r="A15121" t="s">
        <v>52699</v>
      </c>
      <c r="B15121" t="s">
        <v>52700</v>
      </c>
      <c r="D15121" t="str">
        <f t="shared" si="236"/>
        <v>FPMMIC4508 Sumathi Sankaran Walters MED Medical Microbiology And Imm PPM Only</v>
      </c>
    </row>
    <row r="15122" spans="1:4">
      <c r="A15122" t="s">
        <v>52701</v>
      </c>
      <c r="B15122" t="s">
        <v>52702</v>
      </c>
      <c r="D15122" t="str">
        <f t="shared" si="236"/>
        <v>FPLCHI4507 A Riddell CHICANO STUDIES PPM Only</v>
      </c>
    </row>
    <row r="15123" spans="1:4">
      <c r="A15123" t="s">
        <v>52703</v>
      </c>
      <c r="B15123" t="s">
        <v>52704</v>
      </c>
      <c r="D15123" t="str">
        <f t="shared" si="236"/>
        <v>FPLUWP4506 Andrew Jones UNIVERSITY WRITING PROGRAM PPM Only</v>
      </c>
    </row>
    <row r="15124" spans="1:4">
      <c r="A15124" t="s">
        <v>52705</v>
      </c>
      <c r="B15124" t="s">
        <v>52706</v>
      </c>
      <c r="D15124" t="str">
        <f t="shared" si="236"/>
        <v>FPMFCM4505 Alexandra Hunt MED Family And Community Med PPM Only</v>
      </c>
    </row>
    <row r="15125" spans="1:4">
      <c r="A15125" t="s">
        <v>52707</v>
      </c>
      <c r="B15125" t="s">
        <v>52708</v>
      </c>
      <c r="D15125" t="str">
        <f t="shared" si="236"/>
        <v>FPDEDU4504 Jonathan Sandoval EDUCATION PPM Only</v>
      </c>
    </row>
    <row r="15126" spans="1:4">
      <c r="A15126" t="s">
        <v>52709</v>
      </c>
      <c r="B15126" t="s">
        <v>52710</v>
      </c>
      <c r="D15126" t="str">
        <f t="shared" si="236"/>
        <v>FPECSE4503 Gunther Weber ENGR COMPUTER SCIENCE PPM Only</v>
      </c>
    </row>
    <row r="15127" spans="1:4">
      <c r="A15127" t="s">
        <v>52711</v>
      </c>
      <c r="B15127" t="s">
        <v>52712</v>
      </c>
      <c r="D15127" t="str">
        <f t="shared" si="236"/>
        <v>FPMPED4502 Shellie Kendall MED Pediatrics PPM Only</v>
      </c>
    </row>
    <row r="15128" spans="1:4">
      <c r="A15128" t="s">
        <v>52713</v>
      </c>
      <c r="B15128" t="s">
        <v>52714</v>
      </c>
      <c r="D15128" t="str">
        <f t="shared" si="236"/>
        <v>FPDEDU4501 Nancy Tseng EDUCATION PPM Only</v>
      </c>
    </row>
    <row r="15129" spans="1:4">
      <c r="A15129" t="s">
        <v>52715</v>
      </c>
      <c r="B15129" t="s">
        <v>52716</v>
      </c>
      <c r="D15129" t="str">
        <f t="shared" si="236"/>
        <v>FPMOTO4500 Doron Sagiv MED Otolaryngology PPM Only</v>
      </c>
    </row>
    <row r="15130" spans="1:4">
      <c r="A15130" t="s">
        <v>52717</v>
      </c>
      <c r="B15130" t="s">
        <v>52718</v>
      </c>
      <c r="D15130" t="str">
        <f t="shared" si="236"/>
        <v>FPLSTA4499 JoAnna Whitener STATISTICS PPM Only</v>
      </c>
    </row>
    <row r="15131" spans="1:4">
      <c r="A15131" t="s">
        <v>52719</v>
      </c>
      <c r="B15131" t="s">
        <v>52720</v>
      </c>
      <c r="D15131" t="str">
        <f t="shared" si="236"/>
        <v>FPLHIS4498 Omnia El Shakry HISTORY PPM Only</v>
      </c>
    </row>
    <row r="15132" spans="1:4">
      <c r="A15132" t="s">
        <v>52721</v>
      </c>
      <c r="B15132" t="s">
        <v>52722</v>
      </c>
      <c r="D15132" t="str">
        <f t="shared" si="236"/>
        <v>FPBEVE4497 Bruce Rannala EVOLUTION And ECOLOGY PPM Only</v>
      </c>
    </row>
    <row r="15133" spans="1:4">
      <c r="A15133" t="s">
        <v>52723</v>
      </c>
      <c r="B15133" t="s">
        <v>52724</v>
      </c>
      <c r="D15133" t="str">
        <f t="shared" si="236"/>
        <v>FPAPPA4496 J Duniway PLANT PATHOLOGY PPM Only</v>
      </c>
    </row>
    <row r="15134" spans="1:4">
      <c r="A15134" t="s">
        <v>52725</v>
      </c>
      <c r="B15134" t="s">
        <v>52726</v>
      </c>
      <c r="D15134" t="str">
        <f t="shared" si="236"/>
        <v>F9AARE4495 Travis James Lybbert AG And RESOURCE ECONOMICS ANR PPM Only</v>
      </c>
    </row>
    <row r="15135" spans="1:4">
      <c r="A15135" t="s">
        <v>52727</v>
      </c>
      <c r="B15135" t="s">
        <v>52728</v>
      </c>
      <c r="D15135" t="str">
        <f t="shared" si="236"/>
        <v>FPAARE4495 Travis James Lybbert AG And RESOURCE ECONOMICS PPM Only</v>
      </c>
    </row>
    <row r="15136" spans="1:4">
      <c r="A15136" t="s">
        <v>52729</v>
      </c>
      <c r="B15136" t="s">
        <v>52730</v>
      </c>
      <c r="D15136" t="str">
        <f t="shared" si="236"/>
        <v>FPLHIS4493 R Schwab HISTORY PPM Only</v>
      </c>
    </row>
    <row r="15137" spans="1:4">
      <c r="A15137" t="s">
        <v>52731</v>
      </c>
      <c r="B15137" t="s">
        <v>52732</v>
      </c>
      <c r="D15137" t="str">
        <f t="shared" si="236"/>
        <v>FPMPED4491 Brian Nessim MED Pediatrics PPM Only</v>
      </c>
    </row>
    <row r="15138" spans="1:4">
      <c r="A15138" t="s">
        <v>52733</v>
      </c>
      <c r="B15138" t="s">
        <v>52734</v>
      </c>
      <c r="D15138" t="str">
        <f t="shared" si="236"/>
        <v>FPVHFS4490 Benjamin Moeller CA ANIMAL HLTH And FOOD SAFETY LAB PPM Only</v>
      </c>
    </row>
    <row r="15139" spans="1:4">
      <c r="A15139" t="s">
        <v>52735</v>
      </c>
      <c r="B15139" t="s">
        <v>52736</v>
      </c>
      <c r="D15139" t="str">
        <f t="shared" si="236"/>
        <v>FPAANS4489 John Dunbar ANIMAL SCIENCE PPM Only</v>
      </c>
    </row>
    <row r="15140" spans="1:4">
      <c r="A15140" t="s">
        <v>52737</v>
      </c>
      <c r="B15140" t="s">
        <v>52738</v>
      </c>
      <c r="D15140" t="str">
        <f t="shared" si="236"/>
        <v>FPLMAT4488 Fu Liu MATHEMATICS PPM Only</v>
      </c>
    </row>
    <row r="15141" spans="1:4">
      <c r="A15141" t="s">
        <v>52739</v>
      </c>
      <c r="B15141" t="s">
        <v>52740</v>
      </c>
      <c r="D15141" t="str">
        <f t="shared" si="236"/>
        <v>FPAPLS4487 Bradley Hanson PLANT SCIENCES PPM Only</v>
      </c>
    </row>
    <row r="15142" spans="1:4">
      <c r="A15142" t="s">
        <v>52741</v>
      </c>
      <c r="B15142" t="s">
        <v>52742</v>
      </c>
      <c r="D15142" t="str">
        <f t="shared" si="236"/>
        <v>FPIMPM4486 Brooks Kuhn MED Int Med Pulmonary PPM Only</v>
      </c>
    </row>
    <row r="15143" spans="1:4">
      <c r="A15143" t="s">
        <v>52743</v>
      </c>
      <c r="B15143" t="s">
        <v>52744</v>
      </c>
      <c r="D15143" t="str">
        <f t="shared" si="236"/>
        <v>FPLSTS4485 Patrick Carroll SCIENCE And TECHNOLOGY STUDIES PPM Only</v>
      </c>
    </row>
    <row r="15144" spans="1:4">
      <c r="A15144" t="s">
        <v>52745</v>
      </c>
      <c r="B15144" t="s">
        <v>52746</v>
      </c>
      <c r="D15144" t="str">
        <f t="shared" si="236"/>
        <v>FPMPSY4484 Carolina Klein MED Psychiatry And Behav Sci PPM Only</v>
      </c>
    </row>
    <row r="15145" spans="1:4">
      <c r="A15145" t="s">
        <v>52747</v>
      </c>
      <c r="B15145" t="s">
        <v>52748</v>
      </c>
      <c r="D15145" t="str">
        <f t="shared" si="236"/>
        <v>FPIMGI4483 Homayoun Shojamanesh MED Int Med Gastroenterology PPM Only</v>
      </c>
    </row>
    <row r="15146" spans="1:4">
      <c r="A15146" t="s">
        <v>52749</v>
      </c>
      <c r="B15146" t="s">
        <v>52750</v>
      </c>
      <c r="D15146" t="str">
        <f t="shared" si="236"/>
        <v>FPAHCE4482 Lisa Rapalyea HUMAN ECOLOGY PPM Only</v>
      </c>
    </row>
    <row r="15147" spans="1:4">
      <c r="A15147" t="s">
        <v>52751</v>
      </c>
      <c r="B15147" t="s">
        <v>52752</v>
      </c>
      <c r="D15147" t="str">
        <f t="shared" si="236"/>
        <v>FPADES4481 Tyler Scott ENVIRONMENTAL SCIENCE And POLICY PPM Only</v>
      </c>
    </row>
    <row r="15148" spans="1:4">
      <c r="A15148" t="s">
        <v>52753</v>
      </c>
      <c r="B15148" t="s">
        <v>52754</v>
      </c>
      <c r="D15148" t="str">
        <f t="shared" si="236"/>
        <v>FPIMID4480 David Asmuth MED Int Med Infectious Dis PPM Only</v>
      </c>
    </row>
    <row r="15149" spans="1:4">
      <c r="A15149" t="s">
        <v>52755</v>
      </c>
      <c r="B15149" t="s">
        <v>52756</v>
      </c>
      <c r="D15149" t="str">
        <f t="shared" si="236"/>
        <v>FPECSE4479 Bernd Hamann ENGR COMPUTER SCIENCE PPM Only</v>
      </c>
    </row>
    <row r="15150" spans="1:4">
      <c r="A15150" t="s">
        <v>52757</v>
      </c>
      <c r="B15150" t="s">
        <v>52758</v>
      </c>
      <c r="D15150" t="str">
        <f t="shared" si="236"/>
        <v>FPLAHI4478 M Fong ART And ART HISTORY PPM Only</v>
      </c>
    </row>
    <row r="15151" spans="1:4">
      <c r="A15151" t="s">
        <v>52759</v>
      </c>
      <c r="B15151" t="s">
        <v>52760</v>
      </c>
      <c r="D15151" t="str">
        <f t="shared" si="236"/>
        <v>FPVHFS4477 Peter Woolcock CA ANIMAL HLTH And FOOD SAFETY LAB PPM Only</v>
      </c>
    </row>
    <row r="15152" spans="1:4">
      <c r="A15152" t="s">
        <v>52761</v>
      </c>
      <c r="B15152" t="s">
        <v>52762</v>
      </c>
      <c r="D15152" t="str">
        <f t="shared" si="236"/>
        <v>FPAENM4476 Edwin Lewis ENTOMOLOGY NEMATOLOGY PPM Only</v>
      </c>
    </row>
    <row r="15153" spans="1:4">
      <c r="A15153" t="s">
        <v>52763</v>
      </c>
      <c r="B15153" t="s">
        <v>52764</v>
      </c>
      <c r="D15153" t="str">
        <f t="shared" si="236"/>
        <v>FPLEPS4475 Kenneth Verosub EARTH And PLANETARY SCIENCES PPM Only</v>
      </c>
    </row>
    <row r="15154" spans="1:4">
      <c r="A15154" t="s">
        <v>52765</v>
      </c>
      <c r="B15154" t="s">
        <v>52766</v>
      </c>
      <c r="D15154" t="str">
        <f t="shared" si="236"/>
        <v>FPLPOL4474 Lloyd Musolf POLITICAL SCIENCE PPM Only</v>
      </c>
    </row>
    <row r="15155" spans="1:4">
      <c r="A15155" t="s">
        <v>52767</v>
      </c>
      <c r="B15155" t="s">
        <v>52768</v>
      </c>
      <c r="D15155" t="str">
        <f t="shared" si="236"/>
        <v>FPLPHY4473 Johnny Terning PHYSICS PPM Only</v>
      </c>
    </row>
    <row r="15156" spans="1:4">
      <c r="A15156" t="s">
        <v>52769</v>
      </c>
      <c r="B15156" t="s">
        <v>52770</v>
      </c>
      <c r="D15156" t="str">
        <f t="shared" si="236"/>
        <v>FPLPSC4472 Evangelos Antzoulatos PSYCHOLOGY PPM Only</v>
      </c>
    </row>
    <row r="15157" spans="1:4">
      <c r="A15157" t="s">
        <v>52771</v>
      </c>
      <c r="B15157" t="s">
        <v>52772</v>
      </c>
      <c r="D15157" t="str">
        <f t="shared" si="236"/>
        <v>FPLFAI4471 Edward Bloomberg FRENCH And ITALIAN PPM Only</v>
      </c>
    </row>
    <row r="15158" spans="1:4">
      <c r="A15158" t="s">
        <v>52773</v>
      </c>
      <c r="B15158" t="s">
        <v>52774</v>
      </c>
      <c r="D15158" t="str">
        <f t="shared" si="236"/>
        <v>FPMSUR4470 Yvonne Cheng MED Surgery PPM Only</v>
      </c>
    </row>
    <row r="15159" spans="1:4">
      <c r="A15159" t="s">
        <v>52775</v>
      </c>
      <c r="B15159" t="s">
        <v>52776</v>
      </c>
      <c r="D15159" t="str">
        <f t="shared" si="236"/>
        <v>FPLAAS4469 John Stewart AFRICAN AMERICAN AFRICAN STDS PPM Only</v>
      </c>
    </row>
    <row r="15160" spans="1:4">
      <c r="A15160" t="s">
        <v>52777</v>
      </c>
      <c r="B15160" t="s">
        <v>52778</v>
      </c>
      <c r="D15160" t="str">
        <f t="shared" si="236"/>
        <v>FPVVSR4468 Marvin Goldman VM SURGRAD SCIENCE PPM Only</v>
      </c>
    </row>
    <row r="15161" spans="1:4">
      <c r="A15161" t="s">
        <v>52779</v>
      </c>
      <c r="B15161" t="s">
        <v>52780</v>
      </c>
      <c r="D15161" t="str">
        <f t="shared" si="236"/>
        <v>FPDEDU4467 Nicole J Sparapani EDUCATION PPM Only</v>
      </c>
    </row>
    <row r="15162" spans="1:4">
      <c r="A15162" t="s">
        <v>52781</v>
      </c>
      <c r="B15162" t="s">
        <v>52782</v>
      </c>
      <c r="D15162" t="str">
        <f t="shared" si="236"/>
        <v>FPMPED4466 C Abildgaard MED Pediatrics PPM Only</v>
      </c>
    </row>
    <row r="15163" spans="1:4">
      <c r="A15163" t="s">
        <v>52783</v>
      </c>
      <c r="B15163" t="s">
        <v>52784</v>
      </c>
      <c r="D15163" t="str">
        <f t="shared" si="236"/>
        <v>FPMBIO4465 David Segal MED Biochem And Molecular Med PPM Only</v>
      </c>
    </row>
    <row r="15164" spans="1:4">
      <c r="A15164" t="s">
        <v>52785</v>
      </c>
      <c r="B15164" t="s">
        <v>52786</v>
      </c>
      <c r="D15164" t="str">
        <f t="shared" si="236"/>
        <v>FPLMAT4464 Robert Guy MATHEMATICS PPM Only</v>
      </c>
    </row>
    <row r="15165" spans="1:4">
      <c r="A15165" t="s">
        <v>52787</v>
      </c>
      <c r="B15165" t="s">
        <v>52788</v>
      </c>
      <c r="D15165" t="str">
        <f t="shared" si="236"/>
        <v>FPLCHI4463 Angie Chabram CHICANO STUDIES PPM Only</v>
      </c>
    </row>
    <row r="15166" spans="1:4">
      <c r="A15166" t="s">
        <v>52789</v>
      </c>
      <c r="B15166" t="s">
        <v>52790</v>
      </c>
      <c r="D15166" t="str">
        <f t="shared" si="236"/>
        <v>FPMPAT4462 William Ellis MED Pathology And Lab Medicine PPM Only</v>
      </c>
    </row>
    <row r="15167" spans="1:4">
      <c r="A15167" t="s">
        <v>52791</v>
      </c>
      <c r="B15167" t="s">
        <v>52792</v>
      </c>
      <c r="D15167" t="str">
        <f t="shared" si="236"/>
        <v>FPAPLS4461 Leland Jackson PLANT SCIENCES PPM Only</v>
      </c>
    </row>
    <row r="15168" spans="1:4">
      <c r="A15168" t="s">
        <v>52793</v>
      </c>
      <c r="B15168" t="s">
        <v>52794</v>
      </c>
      <c r="D15168" t="str">
        <f t="shared" si="236"/>
        <v>FPLMAT4460 Ali daddel MATHEMATICS PPM Only</v>
      </c>
    </row>
    <row r="15169" spans="1:4">
      <c r="A15169" t="s">
        <v>52795</v>
      </c>
      <c r="B15169" t="s">
        <v>52796</v>
      </c>
      <c r="D15169" t="str">
        <f t="shared" si="236"/>
        <v>FPLHIS4459 Clarence Walker HISTORY PPM Only</v>
      </c>
    </row>
    <row r="15170" spans="1:4">
      <c r="A15170" t="s">
        <v>52797</v>
      </c>
      <c r="B15170" t="s">
        <v>52798</v>
      </c>
      <c r="D15170" t="str">
        <f t="shared" si="236"/>
        <v>FPMSUR4458 Robert Canter MED Surgery PPM Only</v>
      </c>
    </row>
    <row r="15171" spans="1:4">
      <c r="A15171" t="s">
        <v>52799</v>
      </c>
      <c r="B15171" t="s">
        <v>52800</v>
      </c>
      <c r="D15171" t="str">
        <f t="shared" ref="D15171:D15234" si="237">A15171&amp;" "&amp;B15171</f>
        <v>FPMNEU4457 Bruce Reed MED Neurology PPM Only</v>
      </c>
    </row>
    <row r="15172" spans="1:4">
      <c r="A15172" t="s">
        <v>52801</v>
      </c>
      <c r="B15172" t="s">
        <v>52802</v>
      </c>
      <c r="D15172" t="str">
        <f t="shared" si="237"/>
        <v>FPLENL4456 Sandra Mcpherson ENGLISH PPM Only</v>
      </c>
    </row>
    <row r="15173" spans="1:4">
      <c r="A15173" t="s">
        <v>52803</v>
      </c>
      <c r="B15173" t="s">
        <v>52804</v>
      </c>
      <c r="D15173" t="str">
        <f t="shared" si="237"/>
        <v>FPLPHY4455 Warren Pickett PHYSICS PPM Only</v>
      </c>
    </row>
    <row r="15174" spans="1:4">
      <c r="A15174" t="s">
        <v>52805</v>
      </c>
      <c r="B15174" t="s">
        <v>52806</v>
      </c>
      <c r="D15174" t="str">
        <f t="shared" si="237"/>
        <v>FPEECE4454 Soheil Ghiasihafezi ELECT And COMP ENGR PPM Only</v>
      </c>
    </row>
    <row r="15175" spans="1:4">
      <c r="A15175" t="s">
        <v>52807</v>
      </c>
      <c r="B15175" t="s">
        <v>52808</v>
      </c>
      <c r="D15175" t="str">
        <f t="shared" si="237"/>
        <v>FPECHM4453 Scott Mccormack MATERIALS SCIENCE And ENGINEERING PPM Only</v>
      </c>
    </row>
    <row r="15176" spans="1:4">
      <c r="A15176" t="s">
        <v>52809</v>
      </c>
      <c r="B15176" t="s">
        <v>52810</v>
      </c>
      <c r="D15176" t="str">
        <f t="shared" si="237"/>
        <v>FPMOTO4452 Hilary Brodie MED Otolaryngology PPM Only</v>
      </c>
    </row>
    <row r="15177" spans="1:4">
      <c r="A15177" t="s">
        <v>52811</v>
      </c>
      <c r="B15177" t="s">
        <v>52812</v>
      </c>
      <c r="D15177" t="str">
        <f t="shared" si="237"/>
        <v>FPMRAD4451 Robert Knebel MED Radiology PPM Only</v>
      </c>
    </row>
    <row r="15178" spans="1:4">
      <c r="A15178" t="s">
        <v>52813</v>
      </c>
      <c r="B15178" t="s">
        <v>52814</v>
      </c>
      <c r="D15178" t="str">
        <f t="shared" si="237"/>
        <v>FPMDER4450 Danielle Tartar MED Dermatology PPM Only</v>
      </c>
    </row>
    <row r="15179" spans="1:4">
      <c r="A15179" t="s">
        <v>52815</v>
      </c>
      <c r="B15179" t="s">
        <v>52816</v>
      </c>
      <c r="D15179" t="str">
        <f t="shared" si="237"/>
        <v>FPLIBR4449 Gail Nichols UCDLIBRARY PPM Only</v>
      </c>
    </row>
    <row r="15180" spans="1:4">
      <c r="A15180" t="s">
        <v>52817</v>
      </c>
      <c r="B15180" t="s">
        <v>52818</v>
      </c>
      <c r="D15180" t="str">
        <f t="shared" si="237"/>
        <v>FPLSTA4448 Jie Peng STATISTICS PPM Only</v>
      </c>
    </row>
    <row r="15181" spans="1:4">
      <c r="A15181" t="s">
        <v>52819</v>
      </c>
      <c r="B15181" t="s">
        <v>52820</v>
      </c>
      <c r="D15181" t="str">
        <f t="shared" si="237"/>
        <v>FPMOPH4447 Lawrence Morse MED Eye Center PPM Only</v>
      </c>
    </row>
    <row r="15182" spans="1:4">
      <c r="A15182" t="s">
        <v>52821</v>
      </c>
      <c r="B15182" t="s">
        <v>52822</v>
      </c>
      <c r="D15182" t="str">
        <f t="shared" si="237"/>
        <v>FPMARO4446 Jian Jian Li MED Radiation Oncology PPM Only</v>
      </c>
    </row>
    <row r="15183" spans="1:4">
      <c r="A15183" t="s">
        <v>52823</v>
      </c>
      <c r="B15183" t="s">
        <v>52824</v>
      </c>
      <c r="D15183" t="str">
        <f t="shared" si="237"/>
        <v>FPDEDU4445 Rebecca Rosa Stevens EDUCATION PPM Only</v>
      </c>
    </row>
    <row r="15184" spans="1:4">
      <c r="A15184" t="s">
        <v>52825</v>
      </c>
      <c r="B15184" t="s">
        <v>52826</v>
      </c>
      <c r="D15184" t="str">
        <f t="shared" si="237"/>
        <v>FPMRAD4444 Elizabeth Moore MED Radiology PPM Only</v>
      </c>
    </row>
    <row r="15185" spans="1:4">
      <c r="A15185" t="s">
        <v>52827</v>
      </c>
      <c r="B15185" t="s">
        <v>52828</v>
      </c>
      <c r="D15185" t="str">
        <f t="shared" si="237"/>
        <v>FPMOBG4443 Amy George MED Obstetrics And Gynecology PPM Only</v>
      </c>
    </row>
    <row r="15186" spans="1:4">
      <c r="A15186" t="s">
        <v>52829</v>
      </c>
      <c r="B15186" t="s">
        <v>52830</v>
      </c>
      <c r="D15186" t="str">
        <f t="shared" si="237"/>
        <v>FPMOBG4442 Michele Asch MED Obstetrics And Gynecology PPM Only</v>
      </c>
    </row>
    <row r="15187" spans="1:4">
      <c r="A15187" t="s">
        <v>52831</v>
      </c>
      <c r="B15187" t="s">
        <v>52832</v>
      </c>
      <c r="D15187" t="str">
        <f t="shared" si="237"/>
        <v>FPLHIS4441 Susan Mann HISTORY PPM Only</v>
      </c>
    </row>
    <row r="15188" spans="1:4">
      <c r="A15188" t="s">
        <v>52833</v>
      </c>
      <c r="B15188" t="s">
        <v>52834</v>
      </c>
      <c r="D15188" t="str">
        <f t="shared" si="237"/>
        <v>FPLLAW4440 M Schwartz SCHOOL OF LAW PPM Only</v>
      </c>
    </row>
    <row r="15189" spans="1:4">
      <c r="A15189" t="s">
        <v>52835</v>
      </c>
      <c r="B15189" t="s">
        <v>52836</v>
      </c>
      <c r="D15189" t="str">
        <f t="shared" si="237"/>
        <v>FPLMAT4439 Anne Schilling MATHEMATICS PPM Only</v>
      </c>
    </row>
    <row r="15190" spans="1:4">
      <c r="A15190" t="s">
        <v>52837</v>
      </c>
      <c r="B15190" t="s">
        <v>52838</v>
      </c>
      <c r="D15190" t="str">
        <f t="shared" si="237"/>
        <v>FPBNPB4438 Paul Salitsky NEURO PHYSIO And BEHAVIOR PPM Only</v>
      </c>
    </row>
    <row r="15191" spans="1:4">
      <c r="A15191" t="s">
        <v>52839</v>
      </c>
      <c r="B15191" t="s">
        <v>52840</v>
      </c>
      <c r="D15191" t="str">
        <f t="shared" si="237"/>
        <v>FPMRAD4437 Larry Stuart Deutsch MED Radiology PPM Only</v>
      </c>
    </row>
    <row r="15192" spans="1:4">
      <c r="A15192" t="s">
        <v>52841</v>
      </c>
      <c r="B15192" t="s">
        <v>52842</v>
      </c>
      <c r="D15192" t="str">
        <f t="shared" si="237"/>
        <v>FPLDES4436 Mark Kessler DEPARTMENT OF DESIGN PPM Only</v>
      </c>
    </row>
    <row r="15193" spans="1:4">
      <c r="A15193" t="s">
        <v>52843</v>
      </c>
      <c r="B15193" t="s">
        <v>52844</v>
      </c>
      <c r="D15193" t="str">
        <f t="shared" si="237"/>
        <v>FPMPED4435 Else Uglum MED Pediatrics PPM Only</v>
      </c>
    </row>
    <row r="15194" spans="1:4">
      <c r="A15194" t="s">
        <v>52845</v>
      </c>
      <c r="B15194" t="s">
        <v>52846</v>
      </c>
      <c r="D15194" t="str">
        <f t="shared" si="237"/>
        <v>FPLCMN4434 Bo Feng COMMUNICATION PPM Only</v>
      </c>
    </row>
    <row r="15195" spans="1:4">
      <c r="A15195" t="s">
        <v>52847</v>
      </c>
      <c r="B15195" t="s">
        <v>52848</v>
      </c>
      <c r="D15195" t="str">
        <f t="shared" si="237"/>
        <v>FPECEE4433 Timothy Ginn CIVIL And ENVIRONMENTAL ENGR PPM Only</v>
      </c>
    </row>
    <row r="15196" spans="1:4">
      <c r="A15196" t="s">
        <v>52849</v>
      </c>
      <c r="B15196" t="s">
        <v>52850</v>
      </c>
      <c r="D15196" t="str">
        <f t="shared" si="237"/>
        <v>FPNMRF4432 Jeff Walton NUCLEAR MAG RESONANCE FAC PPM Only</v>
      </c>
    </row>
    <row r="15197" spans="1:4">
      <c r="A15197" t="s">
        <v>52851</v>
      </c>
      <c r="B15197" t="s">
        <v>52852</v>
      </c>
      <c r="D15197" t="str">
        <f t="shared" si="237"/>
        <v>FPECEE4431 Michele Barbato CIVIL And ENVIRONMENTAL ENGR PPM Only</v>
      </c>
    </row>
    <row r="15198" spans="1:4">
      <c r="A15198" t="s">
        <v>52853</v>
      </c>
      <c r="B15198" t="s">
        <v>52854</v>
      </c>
      <c r="D15198" t="str">
        <f t="shared" si="237"/>
        <v>FPMINT4430 Elliot Goldstein MED Internal Medicine PPM Only</v>
      </c>
    </row>
    <row r="15199" spans="1:4">
      <c r="A15199" t="s">
        <v>52855</v>
      </c>
      <c r="B15199" t="s">
        <v>52856</v>
      </c>
      <c r="D15199" t="str">
        <f t="shared" si="237"/>
        <v>FPAANS4429 Bernard May ANIMAL SCIENCE PPM Only</v>
      </c>
    </row>
    <row r="15200" spans="1:4">
      <c r="A15200" t="s">
        <v>52857</v>
      </c>
      <c r="B15200" t="s">
        <v>52858</v>
      </c>
      <c r="D15200" t="str">
        <f t="shared" si="237"/>
        <v>FPLANT4428 Carol Smith ANTHROPOLOGY PPM Only</v>
      </c>
    </row>
    <row r="15201" spans="1:4">
      <c r="A15201" t="s">
        <v>52859</v>
      </c>
      <c r="B15201" t="s">
        <v>52860</v>
      </c>
      <c r="D15201" t="str">
        <f t="shared" si="237"/>
        <v>FPMOBG4427 Mitchell Creinin MED Obstetrics And Gynecology PPM Only</v>
      </c>
    </row>
    <row r="15202" spans="1:4">
      <c r="A15202" t="s">
        <v>52861</v>
      </c>
      <c r="B15202" t="s">
        <v>52862</v>
      </c>
      <c r="D15202" t="str">
        <f t="shared" si="237"/>
        <v>FPVVME6604 Joanne Paul Murphy VM MEDICINE And EPIDEMIOLOGY PPM Only</v>
      </c>
    </row>
    <row r="15203" spans="1:4">
      <c r="A15203" t="s">
        <v>52863</v>
      </c>
      <c r="B15203" t="s">
        <v>52864</v>
      </c>
      <c r="D15203" t="str">
        <f t="shared" si="237"/>
        <v>FPVVME4426 Meera Heller VM MEDICINE And EPIDEMIOLOGY PPM Only</v>
      </c>
    </row>
    <row r="15204" spans="1:4">
      <c r="A15204" t="s">
        <v>52865</v>
      </c>
      <c r="B15204" t="s">
        <v>52866</v>
      </c>
      <c r="D15204" t="str">
        <f t="shared" si="237"/>
        <v>F9VVME4426 Meera Heller VM MEDICINE And EPIDEMIOLOGY ANR PPM Only</v>
      </c>
    </row>
    <row r="15205" spans="1:4">
      <c r="A15205" t="s">
        <v>52867</v>
      </c>
      <c r="B15205" t="s">
        <v>52868</v>
      </c>
      <c r="D15205" t="str">
        <f t="shared" si="237"/>
        <v>FPLUWP4425 Elaine McCollom UNIVERSITY WRITING PROGRAM PPM Only</v>
      </c>
    </row>
    <row r="15206" spans="1:4">
      <c r="A15206" t="s">
        <v>52869</v>
      </c>
      <c r="B15206" t="s">
        <v>52870</v>
      </c>
      <c r="D15206" t="str">
        <f t="shared" si="237"/>
        <v>FPEECE4424 Neville Luhmann ELECT And COMP ENGR PPM Only</v>
      </c>
    </row>
    <row r="15207" spans="1:4">
      <c r="A15207" t="s">
        <v>52871</v>
      </c>
      <c r="B15207" t="s">
        <v>52872</v>
      </c>
      <c r="D15207" t="str">
        <f t="shared" si="237"/>
        <v>FPMURO4423 Alan Lombard MED Urologic Surgery PPM Only</v>
      </c>
    </row>
    <row r="15208" spans="1:4">
      <c r="A15208" t="s">
        <v>52873</v>
      </c>
      <c r="B15208" t="s">
        <v>52874</v>
      </c>
      <c r="D15208" t="str">
        <f t="shared" si="237"/>
        <v>FPMRAD4422 Brandon Doskocil MED Radiology PPM Only</v>
      </c>
    </row>
    <row r="15209" spans="1:4">
      <c r="A15209" t="s">
        <v>52875</v>
      </c>
      <c r="B15209" t="s">
        <v>52876</v>
      </c>
      <c r="D15209" t="str">
        <f t="shared" si="237"/>
        <v>FPAARE4421 Richard Howitt AG And RESOURCE ECONOMICS PPM Only</v>
      </c>
    </row>
    <row r="15210" spans="1:4">
      <c r="A15210" t="s">
        <v>52877</v>
      </c>
      <c r="B15210" t="s">
        <v>52878</v>
      </c>
      <c r="D15210" t="str">
        <f t="shared" si="237"/>
        <v>FPADES4420 Erica Fleishman ENVIRONMENTAL SCIENCE And POLICY PPM Only</v>
      </c>
    </row>
    <row r="15211" spans="1:4">
      <c r="A15211" t="s">
        <v>52879</v>
      </c>
      <c r="B15211" t="s">
        <v>52880</v>
      </c>
      <c r="D15211" t="str">
        <f t="shared" si="237"/>
        <v>FPLAHI4419 Lisa D Oxley ART And ART HISTORY PPM Only</v>
      </c>
    </row>
    <row r="15212" spans="1:4">
      <c r="A15212" t="s">
        <v>52881</v>
      </c>
      <c r="B15212" t="s">
        <v>52882</v>
      </c>
      <c r="D15212" t="str">
        <f t="shared" si="237"/>
        <v>FPMPSY4418 Sara Baumann MED Psychiatry And Behav Sci PPM Only</v>
      </c>
    </row>
    <row r="15213" spans="1:4">
      <c r="A15213" t="s">
        <v>52883</v>
      </c>
      <c r="B15213" t="s">
        <v>52884</v>
      </c>
      <c r="D15213" t="str">
        <f t="shared" si="237"/>
        <v>FPLENL4417 W Schleiner ENGLISH PPM Only</v>
      </c>
    </row>
    <row r="15214" spans="1:4">
      <c r="A15214" t="s">
        <v>52885</v>
      </c>
      <c r="B15214" t="s">
        <v>52886</v>
      </c>
      <c r="D15214" t="str">
        <f t="shared" si="237"/>
        <v>FPLMAT4416 Sherman Stein MATHEMATICS PPM Only</v>
      </c>
    </row>
    <row r="15215" spans="1:4">
      <c r="A15215" t="s">
        <v>52887</v>
      </c>
      <c r="B15215" t="s">
        <v>52888</v>
      </c>
      <c r="D15215" t="str">
        <f t="shared" si="237"/>
        <v>FPLPOL4415 Amber Boydstun POLITICAL SCIENCE PPM Only</v>
      </c>
    </row>
    <row r="15216" spans="1:4">
      <c r="A15216" t="s">
        <v>52889</v>
      </c>
      <c r="B15216" t="s">
        <v>52890</v>
      </c>
      <c r="D15216" t="str">
        <f t="shared" si="237"/>
        <v>FPVVMB4414 Victor Burns VM MOLECULAR BIO SCIENCES PPM Only</v>
      </c>
    </row>
    <row r="15217" spans="1:4">
      <c r="A15217" t="s">
        <v>52891</v>
      </c>
      <c r="B15217" t="s">
        <v>52892</v>
      </c>
      <c r="D15217" t="str">
        <f t="shared" si="237"/>
        <v>FPVPHR4413 Emmanuel Okello VM POPULATION HLTH And REPROD PPM Only</v>
      </c>
    </row>
    <row r="15218" spans="1:4">
      <c r="A15218" t="s">
        <v>52893</v>
      </c>
      <c r="B15218" t="s">
        <v>52894</v>
      </c>
      <c r="D15218" t="str">
        <f t="shared" si="237"/>
        <v>FPIMGI4412 Christopher Bowlus MED Int Med Gastroenterology PPM Only</v>
      </c>
    </row>
    <row r="15219" spans="1:4">
      <c r="A15219" t="s">
        <v>52895</v>
      </c>
      <c r="B15219" t="s">
        <v>52896</v>
      </c>
      <c r="D15219" t="str">
        <f t="shared" si="237"/>
        <v>FPVVSR4411 Katrina Hopper VM SURGRAD SCIENCE PPM Only</v>
      </c>
    </row>
    <row r="15220" spans="1:4">
      <c r="A15220" t="s">
        <v>52897</v>
      </c>
      <c r="B15220" t="s">
        <v>52898</v>
      </c>
      <c r="D15220" t="str">
        <f t="shared" si="237"/>
        <v>FPMANS4410 Nicole Shirakawa Wei MED Anesth And Pain Medicine PPM Only</v>
      </c>
    </row>
    <row r="15221" spans="1:4">
      <c r="A15221" t="s">
        <v>52899</v>
      </c>
      <c r="B15221" t="s">
        <v>52900</v>
      </c>
      <c r="D15221" t="str">
        <f t="shared" si="237"/>
        <v>FPLCLC4409 Michael Siminovitch LIGHTING TECHNOLOGY CENTER PPM Only</v>
      </c>
    </row>
    <row r="15222" spans="1:4">
      <c r="A15222" t="s">
        <v>52901</v>
      </c>
      <c r="B15222" t="s">
        <v>52902</v>
      </c>
      <c r="D15222" t="str">
        <f t="shared" si="237"/>
        <v>FPLENL4408 James Murphy ENGLISH PPM Only</v>
      </c>
    </row>
    <row r="15223" spans="1:4">
      <c r="A15223" t="s">
        <v>52903</v>
      </c>
      <c r="B15223" t="s">
        <v>52904</v>
      </c>
      <c r="D15223" t="str">
        <f t="shared" si="237"/>
        <v>FPIMGM4407 Richard White MED Int Med Genl Medicine PPM Only</v>
      </c>
    </row>
    <row r="15224" spans="1:4">
      <c r="A15224" t="s">
        <v>52905</v>
      </c>
      <c r="B15224" t="s">
        <v>52906</v>
      </c>
      <c r="D15224" t="str">
        <f t="shared" si="237"/>
        <v>FPMFCM4406 Sue Barton MED Family And Community Med PPM Only</v>
      </c>
    </row>
    <row r="15225" spans="1:4">
      <c r="A15225" t="s">
        <v>52907</v>
      </c>
      <c r="B15225" t="s">
        <v>52908</v>
      </c>
      <c r="D15225" t="str">
        <f t="shared" si="237"/>
        <v>FPAENM4405 Neal Williams ENTOMOLOGY NEMATOLOGY PPM Only</v>
      </c>
    </row>
    <row r="15226" spans="1:4">
      <c r="A15226" t="s">
        <v>52909</v>
      </c>
      <c r="B15226" t="s">
        <v>52910</v>
      </c>
      <c r="D15226" t="str">
        <f t="shared" si="237"/>
        <v>FPWATR4404 John Durand CENTER FOR WATERSHED SCIENCES PPM Only</v>
      </c>
    </row>
    <row r="15227" spans="1:4">
      <c r="A15227" t="s">
        <v>52911</v>
      </c>
      <c r="B15227" t="s">
        <v>52912</v>
      </c>
      <c r="D15227" t="str">
        <f t="shared" si="237"/>
        <v>FPLPOL4403 Geoffrey Wandesforde Smith POLITICAL SCIENCE PPM Only</v>
      </c>
    </row>
    <row r="15228" spans="1:4">
      <c r="A15228" t="s">
        <v>52913</v>
      </c>
      <c r="B15228" t="s">
        <v>52914</v>
      </c>
      <c r="D15228" t="str">
        <f t="shared" si="237"/>
        <v>FPMORT4402 Domingo Hallare MED Orthopaedic Surgery PPM Only</v>
      </c>
    </row>
    <row r="15229" spans="1:4">
      <c r="A15229" t="s">
        <v>52915</v>
      </c>
      <c r="B15229" t="s">
        <v>52916</v>
      </c>
      <c r="D15229" t="str">
        <f t="shared" si="237"/>
        <v>FPMFCM4401 Gayle L Sutcliffe MED Family And Community Med PPM Only</v>
      </c>
    </row>
    <row r="15230" spans="1:4">
      <c r="A15230" t="s">
        <v>52917</v>
      </c>
      <c r="B15230" t="s">
        <v>52918</v>
      </c>
      <c r="D15230" t="str">
        <f t="shared" si="237"/>
        <v>FPMPED4400 Wanda Wenman MED Pediatrics PPM Only</v>
      </c>
    </row>
    <row r="15231" spans="1:4">
      <c r="A15231" t="s">
        <v>52919</v>
      </c>
      <c r="B15231" t="s">
        <v>52920</v>
      </c>
      <c r="D15231" t="str">
        <f t="shared" si="237"/>
        <v>FPMPED4399 Theodore Zwerdling MED Pediatrics PPM Only</v>
      </c>
    </row>
    <row r="15232" spans="1:4">
      <c r="A15232" t="s">
        <v>52921</v>
      </c>
      <c r="B15232" t="s">
        <v>52922</v>
      </c>
      <c r="D15232" t="str">
        <f t="shared" si="237"/>
        <v>FPAANS4398 Russell Hovey ANIMAL SCIENCE PPM Only</v>
      </c>
    </row>
    <row r="15233" spans="1:4">
      <c r="A15233" t="s">
        <v>52923</v>
      </c>
      <c r="B15233" t="s">
        <v>52924</v>
      </c>
      <c r="D15233" t="str">
        <f t="shared" si="237"/>
        <v>FPIMHO4397 Frederick Meyers MED Int Med HEMONC PPM Only</v>
      </c>
    </row>
    <row r="15234" spans="1:4">
      <c r="A15234" t="s">
        <v>52925</v>
      </c>
      <c r="B15234" t="s">
        <v>52926</v>
      </c>
      <c r="D15234" t="str">
        <f t="shared" si="237"/>
        <v>FPLPSC4396 Priscilla San Souci PSYCHOLOGY PPM Only</v>
      </c>
    </row>
    <row r="15235" spans="1:4">
      <c r="A15235" t="s">
        <v>52927</v>
      </c>
      <c r="B15235" t="s">
        <v>52928</v>
      </c>
      <c r="D15235" t="str">
        <f t="shared" ref="D15235:D15298" si="238">A15235&amp;" "&amp;B15235</f>
        <v>FPECSE4395 Charles Martel ENGR COMPUTER SCIENCE PPM Only</v>
      </c>
    </row>
    <row r="15236" spans="1:4">
      <c r="A15236" t="s">
        <v>52929</v>
      </c>
      <c r="B15236" t="s">
        <v>52930</v>
      </c>
      <c r="D15236" t="str">
        <f t="shared" si="238"/>
        <v>FPMPAT4394 James Carlson MED Pathology And Lab Medicine PPM Only</v>
      </c>
    </row>
    <row r="15237" spans="1:4">
      <c r="A15237" t="s">
        <v>52931</v>
      </c>
      <c r="B15237" t="s">
        <v>52932</v>
      </c>
      <c r="D15237" t="str">
        <f t="shared" si="238"/>
        <v>FPAPLS4393 Daniel Putnam PLANT SCIENCES PPM Only</v>
      </c>
    </row>
    <row r="15238" spans="1:4">
      <c r="A15238" t="s">
        <v>52933</v>
      </c>
      <c r="B15238" t="s">
        <v>52934</v>
      </c>
      <c r="D15238" t="str">
        <f t="shared" si="238"/>
        <v>FPMOBG4392 Rebecca Brooks MED Obstetrics And Gynecology PPM Only</v>
      </c>
    </row>
    <row r="15239" spans="1:4">
      <c r="A15239" t="s">
        <v>52935</v>
      </c>
      <c r="B15239" t="s">
        <v>52936</v>
      </c>
      <c r="D15239" t="str">
        <f t="shared" si="238"/>
        <v>FPVVME4391 Kirsten Vk Gilardi VM MEDICINE And EPIDEMIOLOGY PPM Only</v>
      </c>
    </row>
    <row r="15240" spans="1:4">
      <c r="A15240" t="s">
        <v>52937</v>
      </c>
      <c r="B15240" t="s">
        <v>52938</v>
      </c>
      <c r="D15240" t="str">
        <f t="shared" si="238"/>
        <v>FPMDER4390 Maija Kiuru MED Dermatology PPM Only</v>
      </c>
    </row>
    <row r="15241" spans="1:4">
      <c r="A15241" t="s">
        <v>52939</v>
      </c>
      <c r="B15241" t="s">
        <v>52940</v>
      </c>
      <c r="D15241" t="str">
        <f t="shared" si="238"/>
        <v>FPIMRH4389 Nancy Lane MED Int Med Rheumatology PPM Only</v>
      </c>
    </row>
    <row r="15242" spans="1:4">
      <c r="A15242" t="s">
        <v>52941</v>
      </c>
      <c r="B15242" t="s">
        <v>52942</v>
      </c>
      <c r="D15242" t="str">
        <f t="shared" si="238"/>
        <v>FPMCEL4388 Vijaya Kumari MED Cell Biology And Human Anat PPM Only</v>
      </c>
    </row>
    <row r="15243" spans="1:4">
      <c r="A15243" t="s">
        <v>52943</v>
      </c>
      <c r="B15243" t="s">
        <v>52944</v>
      </c>
      <c r="D15243" t="str">
        <f t="shared" si="238"/>
        <v>FPMERM4387 Daniel Colby MED Emergency Medicine PPM Only</v>
      </c>
    </row>
    <row r="15244" spans="1:4">
      <c r="A15244" t="s">
        <v>52945</v>
      </c>
      <c r="B15244" t="s">
        <v>52946</v>
      </c>
      <c r="D15244" t="str">
        <f t="shared" si="238"/>
        <v>FPVVSR4386 Peter Dickinson VM SURGRAD SCIENCE PPM Only</v>
      </c>
    </row>
    <row r="15245" spans="1:4">
      <c r="A15245" t="s">
        <v>52947</v>
      </c>
      <c r="B15245" t="s">
        <v>52948</v>
      </c>
      <c r="D15245" t="str">
        <f t="shared" si="238"/>
        <v>FPIMGR6307 Rebecca Boxer MED Int Med Geriatrics PPM Only</v>
      </c>
    </row>
    <row r="15246" spans="1:4">
      <c r="A15246" t="s">
        <v>52949</v>
      </c>
      <c r="B15246" t="s">
        <v>52950</v>
      </c>
      <c r="D15246" t="str">
        <f t="shared" si="238"/>
        <v>FPIMGR4385 Gerhard Heinrich Med Int Med Geriatrics And PC PPM Only</v>
      </c>
    </row>
    <row r="15247" spans="1:4">
      <c r="A15247" t="s">
        <v>52951</v>
      </c>
      <c r="B15247" t="s">
        <v>52952</v>
      </c>
      <c r="D15247" t="str">
        <f t="shared" si="238"/>
        <v>FPLPSC4384 Robert Emmons PSYCHOLOGY PPM Only</v>
      </c>
    </row>
    <row r="15248" spans="1:4">
      <c r="A15248" t="s">
        <v>52953</v>
      </c>
      <c r="B15248" t="s">
        <v>52954</v>
      </c>
      <c r="D15248" t="str">
        <f t="shared" si="238"/>
        <v>FPLPHY4383 Nemanja Kaloper PHYSICS PPM Only</v>
      </c>
    </row>
    <row r="15249" spans="1:4">
      <c r="A15249" t="s">
        <v>52955</v>
      </c>
      <c r="B15249" t="s">
        <v>52956</v>
      </c>
      <c r="D15249" t="str">
        <f t="shared" si="238"/>
        <v>FPLIBR4382 Gail Yokote UCDLIBRARY PPM Only</v>
      </c>
    </row>
    <row r="15250" spans="1:4">
      <c r="A15250" t="s">
        <v>52957</v>
      </c>
      <c r="B15250" t="s">
        <v>52958</v>
      </c>
      <c r="D15250" t="str">
        <f t="shared" si="238"/>
        <v>FPLENL4379 Margaret Ferguson ENGLISH PPM Only</v>
      </c>
    </row>
    <row r="15251" spans="1:4">
      <c r="A15251" t="s">
        <v>52959</v>
      </c>
      <c r="B15251" t="s">
        <v>52960</v>
      </c>
      <c r="D15251" t="str">
        <f t="shared" si="238"/>
        <v>FPLCMN4378 Martin Hilbert COMMUNICATION PPM Only</v>
      </c>
    </row>
    <row r="15252" spans="1:4">
      <c r="A15252" t="s">
        <v>52961</v>
      </c>
      <c r="B15252" t="s">
        <v>52962</v>
      </c>
      <c r="D15252" t="str">
        <f t="shared" si="238"/>
        <v>FPBNPB4377 Thomas Coombs Hahn NEURO PHYSIO And BEHAVIOR PPM Only</v>
      </c>
    </row>
    <row r="15253" spans="1:4">
      <c r="A15253" t="s">
        <v>52963</v>
      </c>
      <c r="B15253" t="s">
        <v>52964</v>
      </c>
      <c r="D15253" t="str">
        <f t="shared" si="238"/>
        <v>FPANUT4376 Barbara Schneeman NUTRITION PPM Only</v>
      </c>
    </row>
    <row r="15254" spans="1:4">
      <c r="A15254" t="s">
        <v>52965</v>
      </c>
      <c r="B15254" t="s">
        <v>52966</v>
      </c>
      <c r="D15254" t="str">
        <f t="shared" si="238"/>
        <v>FPLFAI4375 Claire Goldstein FRENCH And ITALIAN PPM Only</v>
      </c>
    </row>
    <row r="15255" spans="1:4">
      <c r="A15255" t="s">
        <v>52967</v>
      </c>
      <c r="B15255" t="s">
        <v>52968</v>
      </c>
      <c r="D15255" t="str">
        <f t="shared" si="238"/>
        <v>FPECHE4374 Matthew Ellis CHEMICAL ENGINEERING PPM Only</v>
      </c>
    </row>
    <row r="15256" spans="1:4">
      <c r="A15256" t="s">
        <v>52969</v>
      </c>
      <c r="B15256" t="s">
        <v>52970</v>
      </c>
      <c r="D15256" t="str">
        <f t="shared" si="238"/>
        <v>FPIMCA4373 Lily Chen MED INT MED CARDIOLOGY PPM Only</v>
      </c>
    </row>
    <row r="15257" spans="1:4">
      <c r="A15257" t="s">
        <v>52971</v>
      </c>
      <c r="B15257" t="s">
        <v>52972</v>
      </c>
      <c r="D15257" t="str">
        <f t="shared" si="238"/>
        <v>FPMOPH4372 Charles Thirkill MED Eye Center PPM Only</v>
      </c>
    </row>
    <row r="15258" spans="1:4">
      <c r="A15258" t="s">
        <v>52973</v>
      </c>
      <c r="B15258" t="s">
        <v>52974</v>
      </c>
      <c r="D15258" t="str">
        <f t="shared" si="238"/>
        <v>FPBMCB4371 Richard McKenney MOLECULAR And CELLULAR BIO PPM Only</v>
      </c>
    </row>
    <row r="15259" spans="1:4">
      <c r="A15259" t="s">
        <v>52975</v>
      </c>
      <c r="B15259" t="s">
        <v>52976</v>
      </c>
      <c r="D15259" t="str">
        <f t="shared" si="238"/>
        <v>FPIMCA4370 Javier Lopez MED INT MED CARDIOLOGY PPM Only</v>
      </c>
    </row>
    <row r="15260" spans="1:4">
      <c r="A15260" t="s">
        <v>52977</v>
      </c>
      <c r="B15260" t="s">
        <v>52978</v>
      </c>
      <c r="D15260" t="str">
        <f t="shared" si="238"/>
        <v>FPMANS4369 Sarah Maclean MED Anesth And Pain Medicine PPM Only</v>
      </c>
    </row>
    <row r="15261" spans="1:4">
      <c r="A15261" t="s">
        <v>52979</v>
      </c>
      <c r="B15261" t="s">
        <v>52980</v>
      </c>
      <c r="D15261" t="str">
        <f t="shared" si="238"/>
        <v>FPVVSR4368 William Hornof VM SURGRAD SCIENCE PPM Only</v>
      </c>
    </row>
    <row r="15262" spans="1:4">
      <c r="A15262" t="s">
        <v>52981</v>
      </c>
      <c r="B15262" t="s">
        <v>52982</v>
      </c>
      <c r="D15262" t="str">
        <f t="shared" si="238"/>
        <v>FPBEVE4367 Sebastian Schreiber EVOLUTION And ECOLOGY PPM Only</v>
      </c>
    </row>
    <row r="15263" spans="1:4">
      <c r="A15263" t="s">
        <v>52983</v>
      </c>
      <c r="B15263" t="s">
        <v>52984</v>
      </c>
      <c r="D15263" t="str">
        <f t="shared" si="238"/>
        <v>FPMNEU4366 Kevin Keenan MED Neurology PPM Only</v>
      </c>
    </row>
    <row r="15264" spans="1:4">
      <c r="A15264" t="s">
        <v>52985</v>
      </c>
      <c r="B15264" t="s">
        <v>52986</v>
      </c>
      <c r="D15264" t="str">
        <f t="shared" si="238"/>
        <v>FPLCHE4365 Jared Shaw CHEMISTRY PPM Only</v>
      </c>
    </row>
    <row r="15265" spans="1:4">
      <c r="A15265" t="s">
        <v>52987</v>
      </c>
      <c r="B15265" t="s">
        <v>52988</v>
      </c>
      <c r="D15265" t="str">
        <f t="shared" si="238"/>
        <v>FPMERM4364 Cheryl Vance MED Emergency Medicine PPM Only</v>
      </c>
    </row>
    <row r="15266" spans="1:4">
      <c r="A15266" t="s">
        <v>52989</v>
      </c>
      <c r="B15266" t="s">
        <v>52990</v>
      </c>
      <c r="D15266" t="str">
        <f t="shared" si="238"/>
        <v>FPLMAT4363 Qinglan Xia MATHEMATICS PPM Only</v>
      </c>
    </row>
    <row r="15267" spans="1:4">
      <c r="A15267" t="s">
        <v>52991</v>
      </c>
      <c r="B15267" t="s">
        <v>52992</v>
      </c>
      <c r="D15267" t="str">
        <f t="shared" si="238"/>
        <v>FPECHE4362 Jiandi Wan CHEMICAL ENGINEERING PPM Only</v>
      </c>
    </row>
    <row r="15268" spans="1:4">
      <c r="A15268" t="s">
        <v>52993</v>
      </c>
      <c r="B15268" t="s">
        <v>52994</v>
      </c>
      <c r="D15268" t="str">
        <f t="shared" si="238"/>
        <v>FPVHFS4361 Richard Chin CA ANIMAL HLTH And FOOD SAFETY LAB PPM Only</v>
      </c>
    </row>
    <row r="15269" spans="1:4">
      <c r="A15269" t="s">
        <v>52995</v>
      </c>
      <c r="B15269" t="s">
        <v>52996</v>
      </c>
      <c r="D15269" t="str">
        <f t="shared" si="238"/>
        <v>FPLIBR4360 Axel Borg UCDLIBRARY PPM Only</v>
      </c>
    </row>
    <row r="15270" spans="1:4">
      <c r="A15270" t="s">
        <v>52997</v>
      </c>
      <c r="B15270" t="s">
        <v>52998</v>
      </c>
      <c r="D15270" t="str">
        <f t="shared" si="238"/>
        <v>FPDEDU4359 Anthony Albano EDUCATION PPM Only</v>
      </c>
    </row>
    <row r="15271" spans="1:4">
      <c r="A15271" t="s">
        <v>52999</v>
      </c>
      <c r="B15271" t="s">
        <v>53000</v>
      </c>
      <c r="D15271" t="str">
        <f t="shared" si="238"/>
        <v>FPMEPM4357 Robert W Davis MED Public Health Sciences PPM Only</v>
      </c>
    </row>
    <row r="15272" spans="1:4">
      <c r="A15272" t="s">
        <v>53001</v>
      </c>
      <c r="B15272" t="s">
        <v>53002</v>
      </c>
      <c r="D15272" t="str">
        <f t="shared" si="238"/>
        <v>FPLECN4356 Janine Wilson ECONOMICS PPM Only</v>
      </c>
    </row>
    <row r="15273" spans="1:4">
      <c r="A15273" t="s">
        <v>53003</v>
      </c>
      <c r="B15273" t="s">
        <v>53004</v>
      </c>
      <c r="D15273" t="str">
        <f t="shared" si="238"/>
        <v>FPDEDU4355 Patricia Quijada EDUCATION PPM Only</v>
      </c>
    </row>
    <row r="15274" spans="1:4">
      <c r="A15274" t="s">
        <v>53005</v>
      </c>
      <c r="B15274" t="s">
        <v>53006</v>
      </c>
      <c r="D15274" t="str">
        <f t="shared" si="238"/>
        <v>FPLSTA4354 Krishnakumar Balasubramanian STATISTICS PPM Only</v>
      </c>
    </row>
    <row r="15275" spans="1:4">
      <c r="A15275" t="s">
        <v>53007</v>
      </c>
      <c r="B15275" t="s">
        <v>53008</v>
      </c>
      <c r="D15275" t="str">
        <f t="shared" si="238"/>
        <v>FPWATR4353 Robert Lusardi CENTER FOR WATERSHED SCIENCES PPM Only</v>
      </c>
    </row>
    <row r="15276" spans="1:4">
      <c r="A15276" t="s">
        <v>53009</v>
      </c>
      <c r="B15276" t="s">
        <v>53010</v>
      </c>
      <c r="D15276" t="str">
        <f t="shared" si="238"/>
        <v>FPADES4352 Charles Goldman ENVIRONMENTAL SCIENCE And POLICY PPM Only</v>
      </c>
    </row>
    <row r="15277" spans="1:4">
      <c r="A15277" t="s">
        <v>53011</v>
      </c>
      <c r="B15277" t="s">
        <v>53012</v>
      </c>
      <c r="D15277" t="str">
        <f t="shared" si="238"/>
        <v>FPLECN4351 Louis Makowski ECONOMICS PPM Only</v>
      </c>
    </row>
    <row r="15278" spans="1:4">
      <c r="A15278" t="s">
        <v>53013</v>
      </c>
      <c r="B15278" t="s">
        <v>53014</v>
      </c>
      <c r="D15278" t="str">
        <f t="shared" si="238"/>
        <v>FPIMNE4350 Robert Weiss MED Int Med Nephrology PPM Only</v>
      </c>
    </row>
    <row r="15279" spans="1:4">
      <c r="A15279" t="s">
        <v>53015</v>
      </c>
      <c r="B15279" t="s">
        <v>53016</v>
      </c>
      <c r="D15279" t="str">
        <f t="shared" si="238"/>
        <v>FPMPSY4349 Anna Vinter MED Psychiatry And Behav Sci PPM Only</v>
      </c>
    </row>
    <row r="15280" spans="1:4">
      <c r="A15280" t="s">
        <v>53017</v>
      </c>
      <c r="B15280" t="s">
        <v>53018</v>
      </c>
      <c r="D15280" t="str">
        <f t="shared" si="238"/>
        <v>FPVVSR4348 Clare Gregory VM SURGRAD SCIENCE PPM Only</v>
      </c>
    </row>
    <row r="15281" spans="1:4">
      <c r="A15281" t="s">
        <v>53019</v>
      </c>
      <c r="B15281" t="s">
        <v>53020</v>
      </c>
      <c r="D15281" t="str">
        <f t="shared" si="238"/>
        <v>FPAVIT4347 Susan Ebeler VITICULTURE And ENOLOGY PPM Only</v>
      </c>
    </row>
    <row r="15282" spans="1:4">
      <c r="A15282" t="s">
        <v>53021</v>
      </c>
      <c r="B15282" t="s">
        <v>53022</v>
      </c>
      <c r="D15282" t="str">
        <f t="shared" si="238"/>
        <v>FPLCHE4346 Justin Siegel CHEMISTRY PPM Only</v>
      </c>
    </row>
    <row r="15283" spans="1:4">
      <c r="A15283" t="s">
        <v>53023</v>
      </c>
      <c r="B15283" t="s">
        <v>53024</v>
      </c>
      <c r="D15283" t="str">
        <f t="shared" si="238"/>
        <v>FPMBIO4346 Justin Siegel MED Biochem And Molecular Med PPM Only</v>
      </c>
    </row>
    <row r="15284" spans="1:4">
      <c r="A15284" t="s">
        <v>53025</v>
      </c>
      <c r="B15284" t="s">
        <v>53026</v>
      </c>
      <c r="D15284" t="str">
        <f t="shared" si="238"/>
        <v>FPBGEN4346 Justin Siegel UC DAVIS GENOME CENTER</v>
      </c>
    </row>
    <row r="15285" spans="1:4">
      <c r="A15285" t="s">
        <v>53027</v>
      </c>
      <c r="B15285" t="s">
        <v>53028</v>
      </c>
      <c r="D15285" t="str">
        <f t="shared" si="238"/>
        <v>FPLPSC4345 Joy Geng PSYCHOLOGY PPM Only</v>
      </c>
    </row>
    <row r="15286" spans="1:4">
      <c r="A15286" t="s">
        <v>53029</v>
      </c>
      <c r="B15286" t="s">
        <v>53030</v>
      </c>
      <c r="D15286" t="str">
        <f t="shared" si="238"/>
        <v>FPBMCB4344 Deborah Kimbrell MOLECULAR And CELLULAR BIO PPM Only</v>
      </c>
    </row>
    <row r="15287" spans="1:4">
      <c r="A15287" t="s">
        <v>53031</v>
      </c>
      <c r="B15287" t="s">
        <v>53032</v>
      </c>
      <c r="D15287" t="str">
        <f t="shared" si="238"/>
        <v>FPLCLA4343 Valentina Popescu CLASSICS PPM Only</v>
      </c>
    </row>
    <row r="15288" spans="1:4">
      <c r="A15288" t="s">
        <v>53033</v>
      </c>
      <c r="B15288" t="s">
        <v>53034</v>
      </c>
      <c r="D15288" t="str">
        <f t="shared" si="238"/>
        <v>FPEBME4342 Atul Parikh BIOMEDICAL ENGINEERING PPM Only</v>
      </c>
    </row>
    <row r="15289" spans="1:4">
      <c r="A15289" t="s">
        <v>53035</v>
      </c>
      <c r="B15289" t="s">
        <v>53036</v>
      </c>
      <c r="D15289" t="str">
        <f t="shared" si="238"/>
        <v>FPLPHY4341 Kai Liu PHYSICS PPM Only</v>
      </c>
    </row>
    <row r="15290" spans="1:4">
      <c r="A15290" t="s">
        <v>53037</v>
      </c>
      <c r="B15290" t="s">
        <v>53038</v>
      </c>
      <c r="D15290" t="str">
        <f t="shared" si="238"/>
        <v>FPMOPH4340 Yin Allison Liu MED Eye Center PPM Only</v>
      </c>
    </row>
    <row r="15291" spans="1:4">
      <c r="A15291" t="s">
        <v>53039</v>
      </c>
      <c r="B15291" t="s">
        <v>53040</v>
      </c>
      <c r="D15291" t="str">
        <f t="shared" si="238"/>
        <v>FPLPHI4339 Gerald Dworkin PHILOSOPHY PPM Only</v>
      </c>
    </row>
    <row r="15292" spans="1:4">
      <c r="A15292" t="s">
        <v>53041</v>
      </c>
      <c r="B15292" t="s">
        <v>53042</v>
      </c>
      <c r="D15292" t="str">
        <f t="shared" si="238"/>
        <v>FPIMHP4338 Carolina Candotti MED Int Med Hospitalist PPM Only</v>
      </c>
    </row>
    <row r="15293" spans="1:4">
      <c r="A15293" t="s">
        <v>53043</v>
      </c>
      <c r="B15293" t="s">
        <v>53044</v>
      </c>
      <c r="D15293" t="str">
        <f t="shared" si="238"/>
        <v>FPIMGM4337 Tonya Fancher MED Int Med Genl Medicine PPM Only</v>
      </c>
    </row>
    <row r="15294" spans="1:4">
      <c r="A15294" t="s">
        <v>53045</v>
      </c>
      <c r="B15294" t="s">
        <v>53046</v>
      </c>
      <c r="D15294" t="str">
        <f t="shared" si="238"/>
        <v>FPMPSY4336 Stacie Silva MED Psychiatry And Behav Sci PPM Only</v>
      </c>
    </row>
    <row r="15295" spans="1:4">
      <c r="A15295" t="s">
        <v>53047</v>
      </c>
      <c r="B15295" t="s">
        <v>53048</v>
      </c>
      <c r="D15295" t="str">
        <f t="shared" si="238"/>
        <v>FPMOPH4335 Ala Moshiri MED Eye Center PPM Only</v>
      </c>
    </row>
    <row r="15296" spans="1:4">
      <c r="A15296" t="s">
        <v>53049</v>
      </c>
      <c r="B15296" t="s">
        <v>53050</v>
      </c>
      <c r="D15296" t="str">
        <f t="shared" si="238"/>
        <v>FPVVSR4334 Christine Toedebusch VM SURGRAD SCIENCE PPM Only</v>
      </c>
    </row>
    <row r="15297" spans="1:4">
      <c r="A15297" t="s">
        <v>53051</v>
      </c>
      <c r="B15297" t="s">
        <v>53052</v>
      </c>
      <c r="D15297" t="str">
        <f t="shared" si="238"/>
        <v>FPIMGI4333 Joseph Leung MED Int Med Gastroenterology PPM Only</v>
      </c>
    </row>
    <row r="15298" spans="1:4">
      <c r="A15298" t="s">
        <v>53053</v>
      </c>
      <c r="B15298" t="s">
        <v>53054</v>
      </c>
      <c r="D15298" t="str">
        <f t="shared" si="238"/>
        <v>FPBEVE4332 Kate Laskowski EVOLUTION And ECOLOGY PPM Only</v>
      </c>
    </row>
    <row r="15299" spans="1:4">
      <c r="A15299" t="s">
        <v>53055</v>
      </c>
      <c r="B15299" t="s">
        <v>53056</v>
      </c>
      <c r="D15299" t="str">
        <f t="shared" ref="D15299:D15362" si="239">A15299&amp;" "&amp;B15299</f>
        <v>FPMANS4331 Sharon Ashley MED Anesth And Pain Medicine PPM Only</v>
      </c>
    </row>
    <row r="15300" spans="1:4">
      <c r="A15300" t="s">
        <v>53057</v>
      </c>
      <c r="B15300" t="s">
        <v>53058</v>
      </c>
      <c r="D15300" t="str">
        <f t="shared" si="239"/>
        <v>FPANUT6939 Andrew Hall NUTRITION PPM Only</v>
      </c>
    </row>
    <row r="15301" spans="1:4">
      <c r="A15301" t="s">
        <v>53059</v>
      </c>
      <c r="B15301" t="s">
        <v>53060</v>
      </c>
      <c r="D15301" t="str">
        <f t="shared" si="239"/>
        <v>FPANUT4330 Lindsay Allen NUTRITION PPM Only</v>
      </c>
    </row>
    <row r="15302" spans="1:4">
      <c r="A15302" t="s">
        <v>53061</v>
      </c>
      <c r="B15302" t="s">
        <v>53062</v>
      </c>
      <c r="D15302" t="str">
        <f t="shared" si="239"/>
        <v>FPLSTA4329 Shizhe Chen STATISTICS PPM Only</v>
      </c>
    </row>
    <row r="15303" spans="1:4">
      <c r="A15303" t="s">
        <v>53063</v>
      </c>
      <c r="B15303" t="s">
        <v>53064</v>
      </c>
      <c r="D15303" t="str">
        <f t="shared" si="239"/>
        <v>FPMPSY4328 Noah Phillips MED Psychiatry And Behav Sci PPM Only</v>
      </c>
    </row>
    <row r="15304" spans="1:4">
      <c r="A15304" t="s">
        <v>53065</v>
      </c>
      <c r="B15304" t="s">
        <v>53066</v>
      </c>
      <c r="D15304" t="str">
        <f t="shared" si="239"/>
        <v>FPIMID4327 Hien Nguyen MED Int Med Infectious Dis PPM Only</v>
      </c>
    </row>
    <row r="15305" spans="1:4">
      <c r="A15305" t="s">
        <v>53067</v>
      </c>
      <c r="B15305" t="s">
        <v>53068</v>
      </c>
      <c r="D15305" t="str">
        <f t="shared" si="239"/>
        <v>FPLPHY4326 Robin Erbacher PHYSICS PPM Only</v>
      </c>
    </row>
    <row r="15306" spans="1:4">
      <c r="A15306" t="s">
        <v>53069</v>
      </c>
      <c r="B15306" t="s">
        <v>53070</v>
      </c>
      <c r="D15306" t="str">
        <f t="shared" si="239"/>
        <v>FPLPOL4325 Larry Berman POLITICAL SCIENCE PPM Only</v>
      </c>
    </row>
    <row r="15307" spans="1:4">
      <c r="A15307" t="s">
        <v>53071</v>
      </c>
      <c r="B15307" t="s">
        <v>53072</v>
      </c>
      <c r="D15307" t="str">
        <f t="shared" si="239"/>
        <v>FPLFAI4324 Julia Simon FRENCH And ITALIAN PPM Only</v>
      </c>
    </row>
    <row r="15308" spans="1:4">
      <c r="A15308" t="s">
        <v>53073</v>
      </c>
      <c r="B15308" t="s">
        <v>53074</v>
      </c>
      <c r="D15308" t="str">
        <f t="shared" si="239"/>
        <v>FPLUWP4323 Cynthia Davis UNIVERSITY WRITING PROGRAM PPM Only</v>
      </c>
    </row>
    <row r="15309" spans="1:4">
      <c r="A15309" t="s">
        <v>53075</v>
      </c>
      <c r="B15309" t="s">
        <v>53076</v>
      </c>
      <c r="D15309" t="str">
        <f t="shared" si="239"/>
        <v>FPLAHI4322 Elisabeth Higgins OConnor ART And ART HISTORY PPM Only</v>
      </c>
    </row>
    <row r="15310" spans="1:4">
      <c r="A15310" t="s">
        <v>53077</v>
      </c>
      <c r="B15310" t="s">
        <v>53078</v>
      </c>
      <c r="D15310" t="str">
        <f t="shared" si="239"/>
        <v>FPIMGM4321 Lisandra Franco MED Int Med Genl Medicine PPM Only</v>
      </c>
    </row>
    <row r="15311" spans="1:4">
      <c r="A15311" t="s">
        <v>53079</v>
      </c>
      <c r="B15311" t="s">
        <v>53080</v>
      </c>
      <c r="D15311" t="str">
        <f t="shared" si="239"/>
        <v>FPVVME4320 Nicola Pusterla VM MEDICINE And EPIDEMIOLOGY PPM Only</v>
      </c>
    </row>
    <row r="15312" spans="1:4">
      <c r="A15312" t="s">
        <v>53081</v>
      </c>
      <c r="B15312" t="s">
        <v>53082</v>
      </c>
      <c r="D15312" t="str">
        <f t="shared" si="239"/>
        <v>FPADES4319 John Reuter ENVIRONMENTAL SCIENCE And POLICY PPM Only</v>
      </c>
    </row>
    <row r="15313" spans="1:4">
      <c r="A15313" t="s">
        <v>53083</v>
      </c>
      <c r="B15313" t="s">
        <v>53084</v>
      </c>
      <c r="D15313" t="str">
        <f t="shared" si="239"/>
        <v>FPEBME4318 Scott Simon BIOMEDICAL ENGINEERING PPM Only</v>
      </c>
    </row>
    <row r="15314" spans="1:4">
      <c r="A15314" t="s">
        <v>53085</v>
      </c>
      <c r="B15314" t="s">
        <v>53086</v>
      </c>
      <c r="D15314" t="str">
        <f t="shared" si="239"/>
        <v>FPLHIS4317 Jose Perez Melendez HISTORY PPM Only</v>
      </c>
    </row>
    <row r="15315" spans="1:4">
      <c r="A15315" t="s">
        <v>53087</v>
      </c>
      <c r="B15315" t="s">
        <v>53088</v>
      </c>
      <c r="D15315" t="str">
        <f t="shared" si="239"/>
        <v>FPMOTO4316 Richard Mchugh MED Otolaryngology PPM Only</v>
      </c>
    </row>
    <row r="15316" spans="1:4">
      <c r="A15316" t="s">
        <v>53089</v>
      </c>
      <c r="B15316" t="s">
        <v>53090</v>
      </c>
      <c r="D15316" t="str">
        <f t="shared" si="239"/>
        <v>FPBEVE4315 Artyom Kopp EVOLUTION And ECOLOGY PPM Only</v>
      </c>
    </row>
    <row r="15317" spans="1:4">
      <c r="A15317" t="s">
        <v>53091</v>
      </c>
      <c r="B15317" t="s">
        <v>53092</v>
      </c>
      <c r="D15317" t="str">
        <f t="shared" si="239"/>
        <v>FPMPSY4314 Randall Stenson MED Psychiatry And Behav Sci PPM Only</v>
      </c>
    </row>
    <row r="15318" spans="1:4">
      <c r="A15318" t="s">
        <v>53093</v>
      </c>
      <c r="B15318" t="s">
        <v>53094</v>
      </c>
      <c r="D15318" t="str">
        <f t="shared" si="239"/>
        <v>FPLIBR4313 Jo Anne Boorkman UCDLIBRARY PPM Only</v>
      </c>
    </row>
    <row r="15319" spans="1:4">
      <c r="A15319" t="s">
        <v>53095</v>
      </c>
      <c r="B15319" t="s">
        <v>53096</v>
      </c>
      <c r="D15319" t="str">
        <f t="shared" si="239"/>
        <v>FPMFCM4312 James Nuovo MED Family And Community Med PPM Only</v>
      </c>
    </row>
    <row r="15320" spans="1:4">
      <c r="A15320" t="s">
        <v>53097</v>
      </c>
      <c r="B15320" t="s">
        <v>53098</v>
      </c>
      <c r="D15320" t="str">
        <f t="shared" si="239"/>
        <v>FPIMGM4310 Kevin Burnham MED Int Med Genl Medicine PPM Only</v>
      </c>
    </row>
    <row r="15321" spans="1:4">
      <c r="A15321" t="s">
        <v>53099</v>
      </c>
      <c r="B15321" t="s">
        <v>53100</v>
      </c>
      <c r="D15321" t="str">
        <f t="shared" si="239"/>
        <v>FPECSE4309 Jason Lowe Power ENGR COMPUTER SCIENCE PPM Only</v>
      </c>
    </row>
    <row r="15322" spans="1:4">
      <c r="A15322" t="s">
        <v>53101</v>
      </c>
      <c r="B15322" t="s">
        <v>53102</v>
      </c>
      <c r="D15322" t="str">
        <f t="shared" si="239"/>
        <v>FPMDER4308 Yong He MED Dermatology PPM Only</v>
      </c>
    </row>
    <row r="15323" spans="1:4">
      <c r="A15323" t="s">
        <v>53103</v>
      </c>
      <c r="B15323" t="s">
        <v>53104</v>
      </c>
      <c r="D15323" t="str">
        <f t="shared" si="239"/>
        <v>FPMPSY4307 Paul Cox MED Psychiatry And Behav Sci PPM Only</v>
      </c>
    </row>
    <row r="15324" spans="1:4">
      <c r="A15324" t="s">
        <v>53105</v>
      </c>
      <c r="B15324" t="s">
        <v>53106</v>
      </c>
      <c r="D15324" t="str">
        <f t="shared" si="239"/>
        <v>FPADES4306 Thomas Tomich ENVIRONMENTAL SCIENCE And POLICY PPM Only</v>
      </c>
    </row>
    <row r="15325" spans="1:4">
      <c r="A15325" t="s">
        <v>53107</v>
      </c>
      <c r="B15325" t="s">
        <v>53108</v>
      </c>
      <c r="D15325" t="str">
        <f t="shared" si="239"/>
        <v>FPECOE4305 R Christensen ENGINEERING DEANS OFFICE PPM Only</v>
      </c>
    </row>
    <row r="15326" spans="1:4">
      <c r="A15326" t="s">
        <v>53109</v>
      </c>
      <c r="B15326" t="s">
        <v>53110</v>
      </c>
      <c r="D15326" t="str">
        <f t="shared" si="239"/>
        <v>FPMDER4304 Margaret Parsons MED Dermatology PPM Only</v>
      </c>
    </row>
    <row r="15327" spans="1:4">
      <c r="A15327" t="s">
        <v>53111</v>
      </c>
      <c r="B15327" t="s">
        <v>53112</v>
      </c>
      <c r="D15327" t="str">
        <f t="shared" si="239"/>
        <v>FPVVME4302 Larry Cowgill VM MEDICINE And EPIDEMIOLOGY PPM Only</v>
      </c>
    </row>
    <row r="15328" spans="1:4">
      <c r="A15328" t="s">
        <v>53113</v>
      </c>
      <c r="B15328" t="s">
        <v>53114</v>
      </c>
      <c r="D15328" t="str">
        <f t="shared" si="239"/>
        <v>FPLHIS4301 David Brody HISTORY PPM Only</v>
      </c>
    </row>
    <row r="15329" spans="1:4">
      <c r="A15329" t="s">
        <v>53115</v>
      </c>
      <c r="B15329" t="s">
        <v>53116</v>
      </c>
      <c r="D15329" t="str">
        <f t="shared" si="239"/>
        <v>FPEECE4300 William Gardner ELECT And COMP ENGR PPM Only</v>
      </c>
    </row>
    <row r="15330" spans="1:4">
      <c r="A15330" t="s">
        <v>53117</v>
      </c>
      <c r="B15330" t="s">
        <v>53118</v>
      </c>
      <c r="D15330" t="str">
        <f t="shared" si="239"/>
        <v>FPMSUR4299 Paul A Perry MED Surgery PPM Only</v>
      </c>
    </row>
    <row r="15331" spans="1:4">
      <c r="A15331" t="s">
        <v>53119</v>
      </c>
      <c r="B15331" t="s">
        <v>53120</v>
      </c>
      <c r="D15331" t="str">
        <f t="shared" si="239"/>
        <v>FPMURO4298 Jared Whitson MED Urologic Surgery PPM Only</v>
      </c>
    </row>
    <row r="15332" spans="1:4">
      <c r="A15332" t="s">
        <v>53121</v>
      </c>
      <c r="B15332" t="s">
        <v>53122</v>
      </c>
      <c r="D15332" t="str">
        <f t="shared" si="239"/>
        <v>FPBMCB4297 Enoch Baldwin MOLECULAR And CELLULAR BIO PPM Only</v>
      </c>
    </row>
    <row r="15333" spans="1:4">
      <c r="A15333" t="s">
        <v>53123</v>
      </c>
      <c r="B15333" t="s">
        <v>53124</v>
      </c>
      <c r="D15333" t="str">
        <f t="shared" si="239"/>
        <v>FPAPLS4296 Truman Young PLANT SCIENCES PPM Only</v>
      </c>
    </row>
    <row r="15334" spans="1:4">
      <c r="A15334" t="s">
        <v>53125</v>
      </c>
      <c r="B15334" t="s">
        <v>53126</v>
      </c>
      <c r="D15334" t="str">
        <f t="shared" si="239"/>
        <v>FPDEDU4295 Francisco Martorell EDUCATION PPM Only</v>
      </c>
    </row>
    <row r="15335" spans="1:4">
      <c r="A15335" t="s">
        <v>53127</v>
      </c>
      <c r="B15335" t="s">
        <v>53128</v>
      </c>
      <c r="D15335" t="str">
        <f t="shared" si="239"/>
        <v>FPMANS4294 Kenneth Furukawa MED Anesth And Pain Medicine PPM Only</v>
      </c>
    </row>
    <row r="15336" spans="1:4">
      <c r="A15336" t="s">
        <v>53129</v>
      </c>
      <c r="B15336" t="s">
        <v>53130</v>
      </c>
      <c r="D15336" t="str">
        <f t="shared" si="239"/>
        <v>FPNURS4293 Kathryn Sexson School of Nursing PPM Only</v>
      </c>
    </row>
    <row r="15337" spans="1:4">
      <c r="A15337" t="s">
        <v>53131</v>
      </c>
      <c r="B15337" t="s">
        <v>53132</v>
      </c>
      <c r="D15337" t="str">
        <f t="shared" si="239"/>
        <v>FPIMGM4292 Helene Margolis MED Int Med Genl Medicine PPM Only</v>
      </c>
    </row>
    <row r="15338" spans="1:4">
      <c r="A15338" t="s">
        <v>53133</v>
      </c>
      <c r="B15338" t="s">
        <v>53134</v>
      </c>
      <c r="D15338" t="str">
        <f t="shared" si="239"/>
        <v>FPVPMI4291 Dwight Hirsh VM PATHOLOGY MICRO And IMMUN PPM Only</v>
      </c>
    </row>
    <row r="15339" spans="1:4">
      <c r="A15339" t="s">
        <v>53135</v>
      </c>
      <c r="B15339" t="s">
        <v>53136</v>
      </c>
      <c r="D15339" t="str">
        <f t="shared" si="239"/>
        <v>FPLMUS4290 Samuel Nichols MUSIC PPM Only</v>
      </c>
    </row>
    <row r="15340" spans="1:4">
      <c r="A15340" t="s">
        <v>53137</v>
      </c>
      <c r="B15340" t="s">
        <v>53138</v>
      </c>
      <c r="D15340" t="str">
        <f t="shared" si="239"/>
        <v>FPMOBG4289 Amelia Mclennan MED Obstetrics And Gynecology PPM Only</v>
      </c>
    </row>
    <row r="15341" spans="1:4">
      <c r="A15341" t="s">
        <v>53139</v>
      </c>
      <c r="B15341" t="s">
        <v>53140</v>
      </c>
      <c r="D15341" t="str">
        <f t="shared" si="239"/>
        <v>FPIMGI4288 Mark Zern MED Int Med Gastroenterology PPM Only</v>
      </c>
    </row>
    <row r="15342" spans="1:4">
      <c r="A15342" t="s">
        <v>53141</v>
      </c>
      <c r="B15342" t="s">
        <v>53142</v>
      </c>
      <c r="D15342" t="str">
        <f t="shared" si="239"/>
        <v>FPLCHI4287 Gilda Posada CHICANO STUDIES PPM Only</v>
      </c>
    </row>
    <row r="15343" spans="1:4">
      <c r="A15343" t="s">
        <v>53143</v>
      </c>
      <c r="B15343" t="s">
        <v>53144</v>
      </c>
      <c r="D15343" t="str">
        <f t="shared" si="239"/>
        <v>FPANUT4286 Brian Bennett NUTRITION PPM Only</v>
      </c>
    </row>
    <row r="15344" spans="1:4">
      <c r="A15344" t="s">
        <v>53145</v>
      </c>
      <c r="B15344" t="s">
        <v>53146</v>
      </c>
      <c r="D15344" t="str">
        <f t="shared" si="239"/>
        <v>FPMFCM4285 Elizabeth Magnan MED Family And Community Med PPM Only</v>
      </c>
    </row>
    <row r="15345" spans="1:4">
      <c r="A15345" t="s">
        <v>53147</v>
      </c>
      <c r="B15345" t="s">
        <v>53148</v>
      </c>
      <c r="D15345" t="str">
        <f t="shared" si="239"/>
        <v>FPMSUR4284 Granger B Wong MED Surgery PPM Only</v>
      </c>
    </row>
    <row r="15346" spans="1:4">
      <c r="A15346" t="s">
        <v>53149</v>
      </c>
      <c r="B15346" t="s">
        <v>53150</v>
      </c>
      <c r="D15346" t="str">
        <f t="shared" si="239"/>
        <v>FPAFST4283 Stephanie Dungan FOOD SCIENCE And TECHNOLOGY PPM Only</v>
      </c>
    </row>
    <row r="15347" spans="1:4">
      <c r="A15347" t="s">
        <v>53151</v>
      </c>
      <c r="B15347" t="s">
        <v>53152</v>
      </c>
      <c r="D15347" t="str">
        <f t="shared" si="239"/>
        <v>FPECEE4282 Michael Taylor CIVIL And ENVIRONMENTAL ENGR PPM Only</v>
      </c>
    </row>
    <row r="15348" spans="1:4">
      <c r="A15348" t="s">
        <v>53153</v>
      </c>
      <c r="B15348" t="s">
        <v>53154</v>
      </c>
      <c r="D15348" t="str">
        <f t="shared" si="239"/>
        <v>FPLENL4281 Scott Shershow ENGLISH PPM Only</v>
      </c>
    </row>
    <row r="15349" spans="1:4">
      <c r="A15349" t="s">
        <v>53155</v>
      </c>
      <c r="B15349" t="s">
        <v>53156</v>
      </c>
      <c r="D15349" t="str">
        <f t="shared" si="239"/>
        <v>FPAPLS4280 Theodore Foin PLANT SCIENCES PPM Only</v>
      </c>
    </row>
    <row r="15350" spans="1:4">
      <c r="A15350" t="s">
        <v>53157</v>
      </c>
      <c r="B15350" t="s">
        <v>53158</v>
      </c>
      <c r="D15350" t="str">
        <f t="shared" si="239"/>
        <v>FPMORT4279 Kent Leach MED Orthopaedic Surgery PPM Only</v>
      </c>
    </row>
    <row r="15351" spans="1:4">
      <c r="A15351" t="s">
        <v>53159</v>
      </c>
      <c r="B15351" t="s">
        <v>53160</v>
      </c>
      <c r="D15351" t="str">
        <f t="shared" si="239"/>
        <v>FPEBME4279 Kent Leach BIOMEDICAL ENGINEERING PPM Only</v>
      </c>
    </row>
    <row r="15352" spans="1:4">
      <c r="A15352" t="s">
        <v>53161</v>
      </c>
      <c r="B15352" t="s">
        <v>53162</v>
      </c>
      <c r="D15352" t="str">
        <f t="shared" si="239"/>
        <v>FPMADM4278 Sara Choudhry MED Deans Office PPM Only</v>
      </c>
    </row>
    <row r="15353" spans="1:4">
      <c r="A15353" t="s">
        <v>53163</v>
      </c>
      <c r="B15353" t="s">
        <v>53164</v>
      </c>
      <c r="D15353" t="str">
        <f t="shared" si="239"/>
        <v>FPMURO4277 Allen Gao MED Urologic Surgery PPM Only</v>
      </c>
    </row>
    <row r="15354" spans="1:4">
      <c r="A15354" t="s">
        <v>53165</v>
      </c>
      <c r="B15354" t="s">
        <v>53166</v>
      </c>
      <c r="D15354" t="str">
        <f t="shared" si="239"/>
        <v>FPABAE4275 S Zeronian BIOLOGICAL And AG ENGINEERING PPM Only</v>
      </c>
    </row>
    <row r="15355" spans="1:4">
      <c r="A15355" t="s">
        <v>53167</v>
      </c>
      <c r="B15355" t="s">
        <v>53168</v>
      </c>
      <c r="D15355" t="str">
        <f t="shared" si="239"/>
        <v>FPMPED4274 Noriko Satake MED Pediatrics PPM Only</v>
      </c>
    </row>
    <row r="15356" spans="1:4">
      <c r="A15356" t="s">
        <v>53169</v>
      </c>
      <c r="B15356" t="s">
        <v>53170</v>
      </c>
      <c r="D15356" t="str">
        <f t="shared" si="239"/>
        <v>FPIMGM4273 Elisa Tong MED Int Med Genl Medicine PPM Only</v>
      </c>
    </row>
    <row r="15357" spans="1:4">
      <c r="A15357" t="s">
        <v>53171</v>
      </c>
      <c r="B15357" t="s">
        <v>53172</v>
      </c>
      <c r="D15357" t="str">
        <f t="shared" si="239"/>
        <v>FPMPED4272 Jonathan Dayan MED Pediatrics PPM Only</v>
      </c>
    </row>
    <row r="15358" spans="1:4">
      <c r="A15358" t="s">
        <v>53173</v>
      </c>
      <c r="B15358" t="s">
        <v>53174</v>
      </c>
      <c r="D15358" t="str">
        <f t="shared" si="239"/>
        <v>FPMORT4271 Eric Giza MED Orthopaedic Surgery PPM Only</v>
      </c>
    </row>
    <row r="15359" spans="1:4">
      <c r="A15359" t="s">
        <v>53175</v>
      </c>
      <c r="B15359" t="s">
        <v>53176</v>
      </c>
      <c r="D15359" t="str">
        <f t="shared" si="239"/>
        <v>FPMPSY4270 Hammad Khan MED Psychiatry And Behav Sci PPM Only</v>
      </c>
    </row>
    <row r="15360" spans="1:4">
      <c r="A15360" t="s">
        <v>53177</v>
      </c>
      <c r="B15360" t="s">
        <v>53178</v>
      </c>
      <c r="D15360" t="str">
        <f t="shared" si="239"/>
        <v>FPMSUR4269 Candice Sauder MED Surgery PPM Only</v>
      </c>
    </row>
    <row r="15361" spans="1:4">
      <c r="A15361" t="s">
        <v>53179</v>
      </c>
      <c r="B15361" t="s">
        <v>53180</v>
      </c>
      <c r="D15361" t="str">
        <f t="shared" si="239"/>
        <v>FPMNEU4268 William Benko MED Neurology PPM Only</v>
      </c>
    </row>
    <row r="15362" spans="1:4">
      <c r="A15362" t="s">
        <v>53181</v>
      </c>
      <c r="B15362" t="s">
        <v>53182</v>
      </c>
      <c r="D15362" t="str">
        <f t="shared" si="239"/>
        <v>FPLECN4267 Burkhard Schipper ECONOMICS PPM Only</v>
      </c>
    </row>
    <row r="15363" spans="1:4">
      <c r="A15363" t="s">
        <v>53183</v>
      </c>
      <c r="B15363" t="s">
        <v>53184</v>
      </c>
      <c r="D15363" t="str">
        <f t="shared" ref="D15363:D15426" si="240">A15363&amp;" "&amp;B15363</f>
        <v>FPMEPM4266 Karega Y Paisley MED Public Health Sciences PPM Only</v>
      </c>
    </row>
    <row r="15364" spans="1:4">
      <c r="A15364" t="s">
        <v>53185</v>
      </c>
      <c r="B15364" t="s">
        <v>53186</v>
      </c>
      <c r="D15364" t="str">
        <f t="shared" si="240"/>
        <v>FPMRAD4265 David Shelton Jr MED Radiology PPM Only</v>
      </c>
    </row>
    <row r="15365" spans="1:4">
      <c r="A15365" t="s">
        <v>53187</v>
      </c>
      <c r="B15365" t="s">
        <v>53188</v>
      </c>
      <c r="D15365" t="str">
        <f t="shared" si="240"/>
        <v>FPIMHP4264 Mooklan S Iglowitz MED Int Med Hospitalist PPM Only</v>
      </c>
    </row>
    <row r="15366" spans="1:4">
      <c r="A15366" t="s">
        <v>53189</v>
      </c>
      <c r="B15366" t="s">
        <v>53190</v>
      </c>
      <c r="D15366" t="str">
        <f t="shared" si="240"/>
        <v>FPIMHP4263 Lauren Elizabeth Damon MED Int Med Hospitalist PPM Only</v>
      </c>
    </row>
    <row r="15367" spans="1:4">
      <c r="A15367" t="s">
        <v>53191</v>
      </c>
      <c r="B15367" t="s">
        <v>53192</v>
      </c>
      <c r="D15367" t="str">
        <f t="shared" si="240"/>
        <v>FPMFCM4262 Editha Oliva MED Family And Community Med PPM Only</v>
      </c>
    </row>
    <row r="15368" spans="1:4">
      <c r="A15368" t="s">
        <v>53193</v>
      </c>
      <c r="B15368" t="s">
        <v>53194</v>
      </c>
      <c r="D15368" t="str">
        <f t="shared" si="240"/>
        <v>FPAENM4261 James R Carey ENTOMOLOGY NEMATOLOGY PPM Only</v>
      </c>
    </row>
    <row r="15369" spans="1:4">
      <c r="A15369" t="s">
        <v>53195</v>
      </c>
      <c r="B15369" t="s">
        <v>53196</v>
      </c>
      <c r="D15369" t="str">
        <f t="shared" si="240"/>
        <v>FPECEE4260 Veronica Morales CIVIL And ENVIRONMENTAL ENGR PPM Only</v>
      </c>
    </row>
    <row r="15370" spans="1:4">
      <c r="A15370" t="s">
        <v>53197</v>
      </c>
      <c r="B15370" t="s">
        <v>53198</v>
      </c>
      <c r="D15370" t="str">
        <f t="shared" si="240"/>
        <v>FPMNSG4259 Kiarash Shahlaie MED Neurological Surgery PPM Only</v>
      </c>
    </row>
    <row r="15371" spans="1:4">
      <c r="A15371" t="s">
        <v>53199</v>
      </c>
      <c r="B15371" t="s">
        <v>53200</v>
      </c>
      <c r="D15371" t="str">
        <f t="shared" si="240"/>
        <v>FPLHIS4258 Alan Taylor HISTORY PPM Only</v>
      </c>
    </row>
    <row r="15372" spans="1:4">
      <c r="A15372" t="s">
        <v>53201</v>
      </c>
      <c r="B15372" t="s">
        <v>53202</v>
      </c>
      <c r="D15372" t="str">
        <f t="shared" si="240"/>
        <v>FPNURS4257 Brent Luu School of Nursing PPM Only</v>
      </c>
    </row>
    <row r="15373" spans="1:4">
      <c r="A15373" t="s">
        <v>53203</v>
      </c>
      <c r="B15373" t="s">
        <v>53204</v>
      </c>
      <c r="D15373" t="str">
        <f t="shared" si="240"/>
        <v>FPEECE4256 John Owens ELECT And COMP ENGR PPM Only</v>
      </c>
    </row>
    <row r="15374" spans="1:4">
      <c r="A15374" t="s">
        <v>53205</v>
      </c>
      <c r="B15374" t="s">
        <v>53206</v>
      </c>
      <c r="D15374" t="str">
        <f t="shared" si="240"/>
        <v>FPIMGI4255 Eric Mao MED Int Med Gastroenterology PPM Only</v>
      </c>
    </row>
    <row r="15375" spans="1:4">
      <c r="A15375" t="s">
        <v>53207</v>
      </c>
      <c r="B15375" t="s">
        <v>53208</v>
      </c>
      <c r="D15375" t="str">
        <f t="shared" si="240"/>
        <v>FPLPSC4254 Andrew Yonelinas PSYCHOLOGY PPM Only</v>
      </c>
    </row>
    <row r="15376" spans="1:4">
      <c r="A15376" t="s">
        <v>53209</v>
      </c>
      <c r="B15376" t="s">
        <v>53210</v>
      </c>
      <c r="D15376" t="str">
        <f t="shared" si="240"/>
        <v>FPBCNS4254 Andrew Yonelinas Center for Neuroscience PPM Only</v>
      </c>
    </row>
    <row r="15377" spans="1:4">
      <c r="A15377" t="s">
        <v>53211</v>
      </c>
      <c r="B15377" t="s">
        <v>53212</v>
      </c>
      <c r="D15377" t="str">
        <f t="shared" si="240"/>
        <v>FPMPSY4253 Meghan Miller MED Psychiatry And Behav Sci PPM Only</v>
      </c>
    </row>
    <row r="15378" spans="1:4">
      <c r="A15378" t="s">
        <v>53213</v>
      </c>
      <c r="B15378" t="s">
        <v>53214</v>
      </c>
      <c r="D15378" t="str">
        <f t="shared" si="240"/>
        <v>FPLUWP4252 Theodore Geier UNIVERSITY WRITING PROGRAM PPM Only</v>
      </c>
    </row>
    <row r="15379" spans="1:4">
      <c r="A15379" t="s">
        <v>53215</v>
      </c>
      <c r="B15379" t="s">
        <v>53216</v>
      </c>
      <c r="D15379" t="str">
        <f t="shared" si="240"/>
        <v>FPMSUR4251 Salvador Guevara MED Surgery PPM Only</v>
      </c>
    </row>
    <row r="15380" spans="1:4">
      <c r="A15380" t="s">
        <v>53217</v>
      </c>
      <c r="B15380" t="s">
        <v>53218</v>
      </c>
      <c r="D15380" t="str">
        <f t="shared" si="240"/>
        <v>FPAWFC4250 Andrew Rypel WILDLIFE And FISHERIES BIOLOGY PPM Only</v>
      </c>
    </row>
    <row r="15381" spans="1:4">
      <c r="A15381" t="s">
        <v>53219</v>
      </c>
      <c r="B15381" t="s">
        <v>53220</v>
      </c>
      <c r="D15381" t="str">
        <f t="shared" si="240"/>
        <v>FPMFCM4249 James Shiovitz MED Family And Community Med PPM Only</v>
      </c>
    </row>
    <row r="15382" spans="1:4">
      <c r="A15382" t="s">
        <v>53221</v>
      </c>
      <c r="B15382" t="s">
        <v>53222</v>
      </c>
      <c r="D15382" t="str">
        <f t="shared" si="240"/>
        <v>FPAHCE4248 Leah Hibel HUMAN ECOLOGY PPM Only</v>
      </c>
    </row>
    <row r="15383" spans="1:4">
      <c r="A15383" t="s">
        <v>53223</v>
      </c>
      <c r="B15383" t="s">
        <v>53224</v>
      </c>
      <c r="D15383" t="str">
        <f t="shared" si="240"/>
        <v>FPBPLB4247 Maria Maldonado PLANT BIOLOGY PPM Only</v>
      </c>
    </row>
    <row r="15384" spans="1:4">
      <c r="A15384" t="s">
        <v>53225</v>
      </c>
      <c r="B15384" t="s">
        <v>53226</v>
      </c>
      <c r="D15384" t="str">
        <f t="shared" si="240"/>
        <v>FPMFCM4246 Edward Callahan MED Family And Community Med PPM Only</v>
      </c>
    </row>
    <row r="15385" spans="1:4">
      <c r="A15385" t="s">
        <v>53227</v>
      </c>
      <c r="B15385" t="s">
        <v>53228</v>
      </c>
      <c r="D15385" t="str">
        <f t="shared" si="240"/>
        <v>FPAPLS4245 Christine Diepenbrock PLANT SCIENCES PPM Only</v>
      </c>
    </row>
    <row r="15386" spans="1:4">
      <c r="A15386" t="s">
        <v>53229</v>
      </c>
      <c r="B15386" t="s">
        <v>53230</v>
      </c>
      <c r="D15386" t="str">
        <f t="shared" si="240"/>
        <v>FPAVIT4244 Patricia Howe VITICULTURE And ENOLOGY PPM Only</v>
      </c>
    </row>
    <row r="15387" spans="1:4">
      <c r="A15387" t="s">
        <v>53231</v>
      </c>
      <c r="B15387" t="s">
        <v>53232</v>
      </c>
      <c r="D15387" t="str">
        <f t="shared" si="240"/>
        <v>FPGSM14243 Douglas Findlay GRADUATE SCHOOL OF MANAGEMENT PPM Only</v>
      </c>
    </row>
    <row r="15388" spans="1:4">
      <c r="A15388" t="s">
        <v>53233</v>
      </c>
      <c r="B15388" t="s">
        <v>53234</v>
      </c>
      <c r="D15388" t="str">
        <f t="shared" si="240"/>
        <v>FPLPHI4242 Jonathan Dorsey PHILOSOPHY PPM Only</v>
      </c>
    </row>
    <row r="15389" spans="1:4">
      <c r="A15389" t="s">
        <v>53235</v>
      </c>
      <c r="B15389" t="s">
        <v>53236</v>
      </c>
      <c r="D15389" t="str">
        <f t="shared" si="240"/>
        <v>FPMPED4241 Iman Kahwaji MED Pediatrics PPM Only</v>
      </c>
    </row>
    <row r="15390" spans="1:4">
      <c r="A15390" t="s">
        <v>53237</v>
      </c>
      <c r="B15390" t="s">
        <v>53238</v>
      </c>
      <c r="D15390" t="str">
        <f t="shared" si="240"/>
        <v>FPMERM4240 Kelly Owen MED Emergency Medicine PPM Only</v>
      </c>
    </row>
    <row r="15391" spans="1:4">
      <c r="A15391" t="s">
        <v>53239</v>
      </c>
      <c r="B15391" t="s">
        <v>53240</v>
      </c>
      <c r="D15391" t="str">
        <f t="shared" si="240"/>
        <v>FPLIBR4239 Michael Colby UCDLIBRARY PPM Only</v>
      </c>
    </row>
    <row r="15392" spans="1:4">
      <c r="A15392" t="s">
        <v>53241</v>
      </c>
      <c r="B15392" t="s">
        <v>53242</v>
      </c>
      <c r="D15392" t="str">
        <f t="shared" si="240"/>
        <v>FPLDRA4238 Mindy Cooper Grenke THEATRE And DANCE PPM Only</v>
      </c>
    </row>
    <row r="15393" spans="1:4">
      <c r="A15393" t="s">
        <v>53243</v>
      </c>
      <c r="B15393" t="s">
        <v>53244</v>
      </c>
      <c r="D15393" t="str">
        <f t="shared" si="240"/>
        <v>FPMURO4237 Christopher Evans MED Urologic Surgery PPM Only</v>
      </c>
    </row>
    <row r="15394" spans="1:4">
      <c r="A15394" t="s">
        <v>53245</v>
      </c>
      <c r="B15394" t="s">
        <v>53246</v>
      </c>
      <c r="D15394" t="str">
        <f t="shared" si="240"/>
        <v>FPMSUR4236 Soman Sen MED Surgery PPM Only</v>
      </c>
    </row>
    <row r="15395" spans="1:4">
      <c r="A15395" t="s">
        <v>53247</v>
      </c>
      <c r="B15395" t="s">
        <v>53248</v>
      </c>
      <c r="D15395" t="str">
        <f t="shared" si="240"/>
        <v>FPEBAE4235 David Slaughter BIOLOGICAL And AG ENGINEERING PPM Only</v>
      </c>
    </row>
    <row r="15396" spans="1:4">
      <c r="A15396" t="s">
        <v>53249</v>
      </c>
      <c r="B15396" t="s">
        <v>53250</v>
      </c>
      <c r="D15396" t="str">
        <f t="shared" si="240"/>
        <v>FPAPLS4234 Daniel Potter PLANT SCIENCES PPM Only</v>
      </c>
    </row>
    <row r="15397" spans="1:4">
      <c r="A15397" t="s">
        <v>53251</v>
      </c>
      <c r="B15397" t="s">
        <v>53252</v>
      </c>
      <c r="D15397" t="str">
        <f t="shared" si="240"/>
        <v>FPVVSR4232 Peter Pascoe VM SURGRAD SCIENCE PPM Only</v>
      </c>
    </row>
    <row r="15398" spans="1:4">
      <c r="A15398" t="s">
        <v>53253</v>
      </c>
      <c r="B15398" t="s">
        <v>53254</v>
      </c>
      <c r="D15398" t="str">
        <f t="shared" si="240"/>
        <v>FPLCMB4231 Clifford Saron CENTER FOR MIND And BRAIN PPM Only</v>
      </c>
    </row>
    <row r="15399" spans="1:4">
      <c r="A15399" t="s">
        <v>53255</v>
      </c>
      <c r="B15399" t="s">
        <v>53256</v>
      </c>
      <c r="D15399" t="str">
        <f t="shared" si="240"/>
        <v>FPMEPM4230 Nicholas Anderson MED Public Health Sciences PPM Only</v>
      </c>
    </row>
    <row r="15400" spans="1:4">
      <c r="A15400" t="s">
        <v>53257</v>
      </c>
      <c r="B15400" t="s">
        <v>53258</v>
      </c>
      <c r="D15400" t="str">
        <f t="shared" si="240"/>
        <v>FPMADM4229 Clifford Fisher MED Deans Office PPM Only</v>
      </c>
    </row>
    <row r="15401" spans="1:4">
      <c r="A15401" t="s">
        <v>53259</v>
      </c>
      <c r="B15401" t="s">
        <v>53260</v>
      </c>
      <c r="D15401" t="str">
        <f t="shared" si="240"/>
        <v>FPMSUR4228 Scott Zakaluzny MED Surgery PPM Only</v>
      </c>
    </row>
    <row r="15402" spans="1:4">
      <c r="A15402" t="s">
        <v>53261</v>
      </c>
      <c r="B15402" t="s">
        <v>53262</v>
      </c>
      <c r="D15402" t="str">
        <f t="shared" si="240"/>
        <v>FPEECE4227 Vojin Oklobdzija ELECT And COMP ENGR PPM Only</v>
      </c>
    </row>
    <row r="15403" spans="1:4">
      <c r="A15403" t="s">
        <v>53263</v>
      </c>
      <c r="B15403" t="s">
        <v>53264</v>
      </c>
      <c r="D15403" t="str">
        <f t="shared" si="240"/>
        <v>FPMHPH4226 Keith Baar MED Physiology And Membrane Biol PPM Only</v>
      </c>
    </row>
    <row r="15404" spans="1:4">
      <c r="A15404" t="s">
        <v>53265</v>
      </c>
      <c r="B15404" t="s">
        <v>53266</v>
      </c>
      <c r="D15404" t="str">
        <f t="shared" si="240"/>
        <v>FPLMUS4225 David Nutter MUSIC PPM Only</v>
      </c>
    </row>
    <row r="15405" spans="1:4">
      <c r="A15405" t="s">
        <v>53267</v>
      </c>
      <c r="B15405" t="s">
        <v>53268</v>
      </c>
      <c r="D15405" t="str">
        <f t="shared" si="240"/>
        <v>FPIMHO4224 Robert Odonnell MED Int Med HEMONC PPM Only</v>
      </c>
    </row>
    <row r="15406" spans="1:4">
      <c r="A15406" t="s">
        <v>53269</v>
      </c>
      <c r="B15406" t="s">
        <v>53270</v>
      </c>
      <c r="D15406" t="str">
        <f t="shared" si="240"/>
        <v>FPDEDU4223 Ila Young EDUCATION PPM Only</v>
      </c>
    </row>
    <row r="15407" spans="1:4">
      <c r="A15407" t="s">
        <v>53271</v>
      </c>
      <c r="B15407" t="s">
        <v>53272</v>
      </c>
      <c r="D15407" t="str">
        <f t="shared" si="240"/>
        <v>FPVHFS4222 Mark Anderson CA ANIMAL HLTH And FOOD SAFETY LAB PPM Only</v>
      </c>
    </row>
    <row r="15408" spans="1:4">
      <c r="A15408" t="s">
        <v>53273</v>
      </c>
      <c r="B15408" t="s">
        <v>53274</v>
      </c>
      <c r="D15408" t="str">
        <f t="shared" si="240"/>
        <v>FPWATR4221 Sarah Yarnell Hayes CENTER FOR WATERSHED SCIENCES PPM Only</v>
      </c>
    </row>
    <row r="15409" spans="1:4">
      <c r="A15409" t="s">
        <v>53275</v>
      </c>
      <c r="B15409" t="s">
        <v>53276</v>
      </c>
      <c r="D15409" t="str">
        <f t="shared" si="240"/>
        <v>FPLSTA4220 Chun Lee STATISTICS PPM Only</v>
      </c>
    </row>
    <row r="15410" spans="1:4">
      <c r="A15410" t="s">
        <v>53277</v>
      </c>
      <c r="B15410" t="s">
        <v>53278</v>
      </c>
      <c r="D15410" t="str">
        <f t="shared" si="240"/>
        <v>FPMORT4219 Rolando Figueroa Roberto MED Orthopaedic Surgery PPM Only</v>
      </c>
    </row>
    <row r="15411" spans="1:4">
      <c r="A15411" t="s">
        <v>53279</v>
      </c>
      <c r="B15411" t="s">
        <v>53280</v>
      </c>
      <c r="D15411" t="str">
        <f t="shared" si="240"/>
        <v>FPALAW4218 Majdi Abou Najm LAND AIR And WATER RESOURCES PPM Only</v>
      </c>
    </row>
    <row r="15412" spans="1:4">
      <c r="A15412" t="s">
        <v>53281</v>
      </c>
      <c r="B15412" t="s">
        <v>53282</v>
      </c>
      <c r="D15412" t="str">
        <f t="shared" si="240"/>
        <v>FPECSE4217 Massimo Tornatore ENGR COMPUTER SCIENCE PPM Only</v>
      </c>
    </row>
    <row r="15413" spans="1:4">
      <c r="A15413" t="s">
        <v>53283</v>
      </c>
      <c r="B15413" t="s">
        <v>53284</v>
      </c>
      <c r="D15413" t="str">
        <f t="shared" si="240"/>
        <v>FPMSUR4216 Veena Manja MED Surgery PPM Only</v>
      </c>
    </row>
    <row r="15414" spans="1:4">
      <c r="A15414" t="s">
        <v>53285</v>
      </c>
      <c r="B15414" t="s">
        <v>53286</v>
      </c>
      <c r="D15414" t="str">
        <f t="shared" si="240"/>
        <v>FPLUWP4215 Anne Whitaker UNIVERSITY WRITING PROGRAM PPM Only</v>
      </c>
    </row>
    <row r="15415" spans="1:4">
      <c r="A15415" t="s">
        <v>53287</v>
      </c>
      <c r="B15415" t="s">
        <v>53288</v>
      </c>
      <c r="D15415" t="str">
        <f t="shared" si="240"/>
        <v>FPLPHY4214 Claus Schneider PHYSICS PPM Only</v>
      </c>
    </row>
    <row r="15416" spans="1:4">
      <c r="A15416" t="s">
        <v>53289</v>
      </c>
      <c r="B15416" t="s">
        <v>53290</v>
      </c>
      <c r="D15416" t="str">
        <f t="shared" si="240"/>
        <v>FPBEVE4213 Charles Langley EVOLUTION And ECOLOGY PPM Only</v>
      </c>
    </row>
    <row r="15417" spans="1:4">
      <c r="A15417" t="s">
        <v>53291</v>
      </c>
      <c r="B15417" t="s">
        <v>53292</v>
      </c>
      <c r="D15417" t="str">
        <f t="shared" si="240"/>
        <v>FPVVME4212 Janet Foley VM MEDICINE And EPIDEMIOLOGY PPM Only</v>
      </c>
    </row>
    <row r="15418" spans="1:4">
      <c r="A15418" t="s">
        <v>53293</v>
      </c>
      <c r="B15418" t="s">
        <v>53294</v>
      </c>
      <c r="D15418" t="str">
        <f t="shared" si="240"/>
        <v>FPVVME4211 Woutrina Smith VM MEDICINE And EPIDEMIOLOGY PPM Only</v>
      </c>
    </row>
    <row r="15419" spans="1:4">
      <c r="A15419" t="s">
        <v>53295</v>
      </c>
      <c r="B15419" t="s">
        <v>53296</v>
      </c>
      <c r="D15419" t="str">
        <f t="shared" si="240"/>
        <v>FPLAHI4210 W Henderson ART And ART HISTORY PPM Only</v>
      </c>
    </row>
    <row r="15420" spans="1:4">
      <c r="A15420" t="s">
        <v>53297</v>
      </c>
      <c r="B15420" t="s">
        <v>53298</v>
      </c>
      <c r="D15420" t="str">
        <f t="shared" si="240"/>
        <v>FPLMUS4209 Jonathan Nadel MUSIC PPM Only</v>
      </c>
    </row>
    <row r="15421" spans="1:4">
      <c r="A15421" t="s">
        <v>53299</v>
      </c>
      <c r="B15421" t="s">
        <v>53300</v>
      </c>
      <c r="D15421" t="str">
        <f t="shared" si="240"/>
        <v>FPTRAN4207 Scott Hardman INST OF TRANSPORTATION STUDIES PPM Only</v>
      </c>
    </row>
    <row r="15422" spans="1:4">
      <c r="A15422" t="s">
        <v>53301</v>
      </c>
      <c r="B15422" t="s">
        <v>53302</v>
      </c>
      <c r="D15422" t="str">
        <f t="shared" si="240"/>
        <v>FPMFCM4206 Susie Wenstrup MED Family And Community Med PPM Only</v>
      </c>
    </row>
    <row r="15423" spans="1:4">
      <c r="A15423" t="s">
        <v>53303</v>
      </c>
      <c r="B15423" t="s">
        <v>53304</v>
      </c>
      <c r="D15423" t="str">
        <f t="shared" si="240"/>
        <v>FPAANS4205 Amy Mclean ANIMAL SCIENCE PPM Only</v>
      </c>
    </row>
    <row r="15424" spans="1:4">
      <c r="A15424" t="s">
        <v>53305</v>
      </c>
      <c r="B15424" t="s">
        <v>53306</v>
      </c>
      <c r="D15424" t="str">
        <f t="shared" si="240"/>
        <v>FPMOTO4204 David Kiener MED Otolaryngology PPM Only</v>
      </c>
    </row>
    <row r="15425" spans="1:4">
      <c r="A15425" t="s">
        <v>53307</v>
      </c>
      <c r="B15425" t="s">
        <v>53308</v>
      </c>
      <c r="D15425" t="str">
        <f t="shared" si="240"/>
        <v>FPECHM4203 Sangtae Kim MATERIALS SCIENCE And ENGINEERING PPM Only</v>
      </c>
    </row>
    <row r="15426" spans="1:4">
      <c r="A15426" t="s">
        <v>53309</v>
      </c>
      <c r="B15426" t="s">
        <v>53310</v>
      </c>
      <c r="D15426" t="str">
        <f t="shared" si="240"/>
        <v>FPMORT4202 Robert Slater MED Orthopaedic Surgery PPM Only</v>
      </c>
    </row>
    <row r="15427" spans="1:4">
      <c r="A15427" t="s">
        <v>53311</v>
      </c>
      <c r="B15427" t="s">
        <v>53312</v>
      </c>
      <c r="D15427" t="str">
        <f t="shared" ref="D15427:D15490" si="241">A15427&amp;" "&amp;B15427</f>
        <v>FPIMHO4201 Andrea A Iannucci MED Int Med HEMONC PPM Only</v>
      </c>
    </row>
    <row r="15428" spans="1:4">
      <c r="A15428" t="s">
        <v>53313</v>
      </c>
      <c r="B15428" t="s">
        <v>53314</v>
      </c>
      <c r="D15428" t="str">
        <f t="shared" si="241"/>
        <v>FPEECE4200 G Redinbo ELECT And COMP ENGR PPM Only</v>
      </c>
    </row>
    <row r="15429" spans="1:4">
      <c r="A15429" t="s">
        <v>53315</v>
      </c>
      <c r="B15429" t="s">
        <v>53316</v>
      </c>
      <c r="D15429" t="str">
        <f t="shared" si="241"/>
        <v>FPMFCM4199 Ian Kim MED Family And Community Med PPM Only</v>
      </c>
    </row>
    <row r="15430" spans="1:4">
      <c r="A15430" t="s">
        <v>53317</v>
      </c>
      <c r="B15430" t="s">
        <v>53318</v>
      </c>
      <c r="D15430" t="str">
        <f t="shared" si="241"/>
        <v>FPMPAT4198 Kurt Schaberg MED Pathology And Lab Medicine PPM Only</v>
      </c>
    </row>
    <row r="15431" spans="1:4">
      <c r="A15431" t="s">
        <v>53319</v>
      </c>
      <c r="B15431" t="s">
        <v>53320</v>
      </c>
      <c r="D15431" t="str">
        <f t="shared" si="241"/>
        <v>FPLEAL4197 Ling Yu Lu EAST ASIAN LANG And CULTURES PPM Only</v>
      </c>
    </row>
    <row r="15432" spans="1:4">
      <c r="A15432" t="s">
        <v>53321</v>
      </c>
      <c r="B15432" t="s">
        <v>53322</v>
      </c>
      <c r="D15432" t="str">
        <f t="shared" si="241"/>
        <v>FPGSM14195 Kelly Wilson GRADUATE SCHOOL OF MANAGEMENT PPM Only</v>
      </c>
    </row>
    <row r="15433" spans="1:4">
      <c r="A15433" t="s">
        <v>53323</v>
      </c>
      <c r="B15433" t="s">
        <v>53324</v>
      </c>
      <c r="D15433" t="str">
        <f t="shared" si="241"/>
        <v>FPAANS4194 G Gall ANIMAL SCIENCE PPM Only</v>
      </c>
    </row>
    <row r="15434" spans="1:4">
      <c r="A15434" t="s">
        <v>53325</v>
      </c>
      <c r="B15434" t="s">
        <v>53326</v>
      </c>
      <c r="D15434" t="str">
        <f t="shared" si="241"/>
        <v>FPLPHY4193 Claude Garrod PHYSICS PPM Only</v>
      </c>
    </row>
    <row r="15435" spans="1:4">
      <c r="A15435" t="s">
        <v>53327</v>
      </c>
      <c r="B15435" t="s">
        <v>53328</v>
      </c>
      <c r="D15435" t="str">
        <f t="shared" si="241"/>
        <v>FPVAPC4192 Benjamin Hart VM ANAT PHYSIO And CELL BIOLOGY PPM Only</v>
      </c>
    </row>
    <row r="15436" spans="1:4">
      <c r="A15436" t="s">
        <v>53329</v>
      </c>
      <c r="B15436" t="s">
        <v>53330</v>
      </c>
      <c r="D15436" t="str">
        <f t="shared" si="241"/>
        <v>FPIMGI4191 Yesenia Ramos MED Int Med Gastroenterology PPM Only</v>
      </c>
    </row>
    <row r="15437" spans="1:4">
      <c r="A15437" t="s">
        <v>53331</v>
      </c>
      <c r="B15437" t="s">
        <v>53332</v>
      </c>
      <c r="D15437" t="str">
        <f t="shared" si="241"/>
        <v>FPMPED4190 Payam Vali MED Pediatrics PPM Only</v>
      </c>
    </row>
    <row r="15438" spans="1:4">
      <c r="A15438" t="s">
        <v>53333</v>
      </c>
      <c r="B15438" t="s">
        <v>53334</v>
      </c>
      <c r="D15438" t="str">
        <f t="shared" si="241"/>
        <v>FPALAW4189 Lawrence J Schwankl LAND AIR And WATER RESOURCES PPM Only</v>
      </c>
    </row>
    <row r="15439" spans="1:4">
      <c r="A15439" t="s">
        <v>53335</v>
      </c>
      <c r="B15439" t="s">
        <v>53336</v>
      </c>
      <c r="D15439" t="str">
        <f t="shared" si="241"/>
        <v>FPIMHP4188 Adrienne Atencio MED Int Med Hospitalist PPM Only</v>
      </c>
    </row>
    <row r="15440" spans="1:4">
      <c r="A15440" t="s">
        <v>53337</v>
      </c>
      <c r="B15440" t="s">
        <v>53338</v>
      </c>
      <c r="D15440" t="str">
        <f t="shared" si="241"/>
        <v>FPLPHY4187 Richard Scalettar PHYSICS PPM Only</v>
      </c>
    </row>
    <row r="15441" spans="1:4">
      <c r="A15441" t="s">
        <v>53339</v>
      </c>
      <c r="B15441" t="s">
        <v>53340</v>
      </c>
      <c r="D15441" t="str">
        <f t="shared" si="241"/>
        <v>FPMMIC4186 Michael Syvanen MED Medical Microbiology And Imm PPM Only</v>
      </c>
    </row>
    <row r="15442" spans="1:4">
      <c r="A15442" t="s">
        <v>53341</v>
      </c>
      <c r="B15442" t="s">
        <v>53342</v>
      </c>
      <c r="D15442" t="str">
        <f t="shared" si="241"/>
        <v>FPLUWP4185 Kelly Crosby UNIVERSITY WRITING PROGRAM PPM Only</v>
      </c>
    </row>
    <row r="15443" spans="1:4">
      <c r="A15443" t="s">
        <v>53343</v>
      </c>
      <c r="B15443" t="s">
        <v>53344</v>
      </c>
      <c r="D15443" t="str">
        <f t="shared" si="241"/>
        <v>FPMOPH4184 John Zeiter MED Eye Center PPM Only</v>
      </c>
    </row>
    <row r="15444" spans="1:4">
      <c r="A15444" t="s">
        <v>53345</v>
      </c>
      <c r="B15444" t="s">
        <v>53346</v>
      </c>
      <c r="D15444" t="str">
        <f t="shared" si="241"/>
        <v>FPLDES4183 Susan Abplanalp DEPARTMENT OF DESIGN PPM Only</v>
      </c>
    </row>
    <row r="15445" spans="1:4">
      <c r="A15445" t="s">
        <v>53347</v>
      </c>
      <c r="B15445" t="s">
        <v>53348</v>
      </c>
      <c r="D15445" t="str">
        <f t="shared" si="241"/>
        <v>FPAWFC4182 Timothy Caro WILDLIFE And FISHERIES BIOLOGY PPM Only</v>
      </c>
    </row>
    <row r="15446" spans="1:4">
      <c r="A15446" t="s">
        <v>53349</v>
      </c>
      <c r="B15446" t="s">
        <v>53350</v>
      </c>
      <c r="D15446" t="str">
        <f t="shared" si="241"/>
        <v>FPAPPA4181 Richard Bostock PLANT PATHOLOGY PPM Only</v>
      </c>
    </row>
    <row r="15447" spans="1:4">
      <c r="A15447" t="s">
        <v>53351</v>
      </c>
      <c r="B15447" t="s">
        <v>53352</v>
      </c>
      <c r="D15447" t="str">
        <f t="shared" si="241"/>
        <v>FPADES4180 Tracy Winsor ENVIRONMENTAL SCIENCE And POLICY PPM Only</v>
      </c>
    </row>
    <row r="15448" spans="1:4">
      <c r="A15448" t="s">
        <v>53353</v>
      </c>
      <c r="B15448" t="s">
        <v>53354</v>
      </c>
      <c r="D15448" t="str">
        <f t="shared" si="241"/>
        <v>FPIMGM4178 Sara Teasdale MED Int Med Genl Medicine PPM Only</v>
      </c>
    </row>
    <row r="15449" spans="1:4">
      <c r="A15449" t="s">
        <v>53355</v>
      </c>
      <c r="B15449" t="s">
        <v>53356</v>
      </c>
      <c r="D15449" t="str">
        <f t="shared" si="241"/>
        <v>FPLCOM4177 William Mclean COMPARATIVE LITERATURE PPM Only</v>
      </c>
    </row>
    <row r="15450" spans="1:4">
      <c r="A15450" t="s">
        <v>53357</v>
      </c>
      <c r="B15450" t="s">
        <v>53358</v>
      </c>
      <c r="D15450" t="str">
        <f t="shared" si="241"/>
        <v>FPVMDO4176 Hugh Lothrop VM VECTOR BORN DISEASE RES PPM Only</v>
      </c>
    </row>
    <row r="15451" spans="1:4">
      <c r="A15451" t="s">
        <v>53359</v>
      </c>
      <c r="B15451" t="s">
        <v>53360</v>
      </c>
      <c r="D15451" t="str">
        <f t="shared" si="241"/>
        <v>FPIMRH4175 Shirin Mansoor Shad MED Int Med Rheumatology PPM Only</v>
      </c>
    </row>
    <row r="15452" spans="1:4">
      <c r="A15452" t="s">
        <v>53361</v>
      </c>
      <c r="B15452" t="s">
        <v>53362</v>
      </c>
      <c r="D15452" t="str">
        <f t="shared" si="241"/>
        <v>FPAPLS4174 Sat Darshan Khalsa PLANT SCIENCES PPM Only</v>
      </c>
    </row>
    <row r="15453" spans="1:4">
      <c r="A15453" t="s">
        <v>53363</v>
      </c>
      <c r="B15453" t="s">
        <v>53364</v>
      </c>
      <c r="D15453" t="str">
        <f t="shared" si="241"/>
        <v>FPLPSC4173 Jacqueline Horn PSYCHOLOGY PPM Only</v>
      </c>
    </row>
    <row r="15454" spans="1:4">
      <c r="A15454" t="s">
        <v>53365</v>
      </c>
      <c r="B15454" t="s">
        <v>53366</v>
      </c>
      <c r="D15454" t="str">
        <f t="shared" si="241"/>
        <v>F9AARE4172 Ashish Shenoy AG And RESOURCE ECONOMICS ANR PPM Only</v>
      </c>
    </row>
    <row r="15455" spans="1:4">
      <c r="A15455" t="s">
        <v>53367</v>
      </c>
      <c r="B15455" t="s">
        <v>53368</v>
      </c>
      <c r="D15455" t="str">
        <f t="shared" si="241"/>
        <v>FPAARE4172 Ashish Shenoy AG And RESOURCE ECONOMICS PPM Only</v>
      </c>
    </row>
    <row r="15456" spans="1:4">
      <c r="A15456" t="s">
        <v>53369</v>
      </c>
      <c r="B15456" t="s">
        <v>53370</v>
      </c>
      <c r="D15456" t="str">
        <f t="shared" si="241"/>
        <v>FPABAE4171 Tien Chieh Hung BIOLOGICAL And AG ENGINEERING PPM Only</v>
      </c>
    </row>
    <row r="15457" spans="1:4">
      <c r="A15457" t="s">
        <v>53371</v>
      </c>
      <c r="B15457" t="s">
        <v>53372</v>
      </c>
      <c r="D15457" t="str">
        <f t="shared" si="241"/>
        <v>FPIMNE4170 Shubha Ananthakrishnan MED Int Med Nephrology PPM Only</v>
      </c>
    </row>
    <row r="15458" spans="1:4">
      <c r="A15458" t="s">
        <v>53373</v>
      </c>
      <c r="B15458" t="s">
        <v>53374</v>
      </c>
      <c r="D15458" t="str">
        <f t="shared" si="241"/>
        <v>FPAPLS4169 Diane Beckles PLANT SCIENCES PPM Only</v>
      </c>
    </row>
    <row r="15459" spans="1:4">
      <c r="A15459" t="s">
        <v>53375</v>
      </c>
      <c r="B15459" t="s">
        <v>53376</v>
      </c>
      <c r="D15459" t="str">
        <f t="shared" si="241"/>
        <v>FPMSUR4168 David Greenhalgh MED Surgery PPM Only</v>
      </c>
    </row>
    <row r="15460" spans="1:4">
      <c r="A15460" t="s">
        <v>53377</v>
      </c>
      <c r="B15460" t="s">
        <v>53378</v>
      </c>
      <c r="D15460" t="str">
        <f t="shared" si="241"/>
        <v>FPMPSY4167 Robert Blanco MED Psychiatry And Behav Sci PPM Only</v>
      </c>
    </row>
    <row r="15461" spans="1:4">
      <c r="A15461" t="s">
        <v>53379</v>
      </c>
      <c r="B15461" t="s">
        <v>53380</v>
      </c>
      <c r="D15461" t="str">
        <f t="shared" si="241"/>
        <v>FPMNEU4166 Constance Bowe MED Neurology PPM Only</v>
      </c>
    </row>
    <row r="15462" spans="1:4">
      <c r="A15462" t="s">
        <v>53381</v>
      </c>
      <c r="B15462" t="s">
        <v>53382</v>
      </c>
      <c r="D15462" t="str">
        <f t="shared" si="241"/>
        <v>FPMHPH4165 Jonathan Widdicombe MED Physiology And Membrane Biol PPM Only</v>
      </c>
    </row>
    <row r="15463" spans="1:4">
      <c r="A15463" t="s">
        <v>53383</v>
      </c>
      <c r="B15463" t="s">
        <v>53384</v>
      </c>
      <c r="D15463" t="str">
        <f t="shared" si="241"/>
        <v>FPMPSY4164 Charles Panadero MED Psychiatry And Behav Sci PPM Only</v>
      </c>
    </row>
    <row r="15464" spans="1:4">
      <c r="A15464" t="s">
        <v>53385</v>
      </c>
      <c r="B15464" t="s">
        <v>53386</v>
      </c>
      <c r="D15464" t="str">
        <f t="shared" si="241"/>
        <v>FPIMHO4163 Jonathan Riess MED Int Med HEMONC PPM Only</v>
      </c>
    </row>
    <row r="15465" spans="1:4">
      <c r="A15465" t="s">
        <v>53387</v>
      </c>
      <c r="B15465" t="s">
        <v>53388</v>
      </c>
      <c r="D15465" t="str">
        <f t="shared" si="241"/>
        <v>FPAANS4162 Jason Gross ANIMAL SCIENCE PPM Only</v>
      </c>
    </row>
    <row r="15466" spans="1:4">
      <c r="A15466" t="s">
        <v>53389</v>
      </c>
      <c r="B15466" t="s">
        <v>53390</v>
      </c>
      <c r="D15466" t="str">
        <f t="shared" si="241"/>
        <v>FPMEPM4161 Michael Bronshvag MED Public Health Sciences PPM Only</v>
      </c>
    </row>
    <row r="15467" spans="1:4">
      <c r="A15467" t="s">
        <v>53391</v>
      </c>
      <c r="B15467" t="s">
        <v>53392</v>
      </c>
      <c r="D15467" t="str">
        <f t="shared" si="241"/>
        <v>FPVVSR4160 Isabelle Kilcoyne VM SURGRAD SCIENCE PPM Only</v>
      </c>
    </row>
    <row r="15468" spans="1:4">
      <c r="A15468" t="s">
        <v>53393</v>
      </c>
      <c r="B15468" t="s">
        <v>53394</v>
      </c>
      <c r="D15468" t="str">
        <f t="shared" si="241"/>
        <v>FPMFCM4159 Kris Srinivasan MED Family And Community Med PPM Only</v>
      </c>
    </row>
    <row r="15469" spans="1:4">
      <c r="A15469" t="s">
        <v>53395</v>
      </c>
      <c r="B15469" t="s">
        <v>53396</v>
      </c>
      <c r="D15469" t="str">
        <f t="shared" si="241"/>
        <v>FPVPMI4158 Nicole Baumgarth VM PATHOLOGY MICRO And IMMUN PPM Only</v>
      </c>
    </row>
    <row r="15470" spans="1:4">
      <c r="A15470" t="s">
        <v>53397</v>
      </c>
      <c r="B15470" t="s">
        <v>53398</v>
      </c>
      <c r="D15470" t="str">
        <f t="shared" si="241"/>
        <v>FPAFST4157 Kathryn Mccarthy FOOD SCIENCE And TECHNOLOGY PPM Only</v>
      </c>
    </row>
    <row r="15471" spans="1:4">
      <c r="A15471" t="s">
        <v>53399</v>
      </c>
      <c r="B15471" t="s">
        <v>53400</v>
      </c>
      <c r="D15471" t="str">
        <f t="shared" si="241"/>
        <v>FPMSUR4156 Ronald Jan MED Surgery PPM Only</v>
      </c>
    </row>
    <row r="15472" spans="1:4">
      <c r="A15472" t="s">
        <v>53401</v>
      </c>
      <c r="B15472" t="s">
        <v>53402</v>
      </c>
      <c r="D15472" t="str">
        <f t="shared" si="241"/>
        <v>FPIMCA4155 Deborah Lieu MED INT MED CARDIOLOGY PPM Only</v>
      </c>
    </row>
    <row r="15473" spans="1:4">
      <c r="A15473" t="s">
        <v>53403</v>
      </c>
      <c r="B15473" t="s">
        <v>53404</v>
      </c>
      <c r="D15473" t="str">
        <f t="shared" si="241"/>
        <v>FPMMIC4154 Barbara Shacklett MED Medical Microbiology And Imm PPM Only</v>
      </c>
    </row>
    <row r="15474" spans="1:4">
      <c r="A15474" t="s">
        <v>53405</v>
      </c>
      <c r="B15474" t="s">
        <v>53406</v>
      </c>
      <c r="D15474" t="str">
        <f t="shared" si="241"/>
        <v>FPMPED4153 Christopher Kim MED Pediatrics PPM Only</v>
      </c>
    </row>
    <row r="15475" spans="1:4">
      <c r="A15475" t="s">
        <v>53407</v>
      </c>
      <c r="B15475" t="s">
        <v>53408</v>
      </c>
      <c r="D15475" t="str">
        <f t="shared" si="241"/>
        <v>FPAWFC4152 Nann Fangue WILDLIFE And FISHERIES BIOLOGY PPM Only</v>
      </c>
    </row>
    <row r="15476" spans="1:4">
      <c r="A15476" t="s">
        <v>53409</v>
      </c>
      <c r="B15476" t="s">
        <v>53410</v>
      </c>
      <c r="D15476" t="str">
        <f t="shared" si="241"/>
        <v>FPIMHO6339 Anterpreet Neki Med Int Med HEMONC PPM Only</v>
      </c>
    </row>
    <row r="15477" spans="1:4">
      <c r="A15477" t="s">
        <v>53411</v>
      </c>
      <c r="B15477" t="s">
        <v>53412</v>
      </c>
      <c r="D15477" t="str">
        <f t="shared" si="241"/>
        <v>FPIMHO4151 Karen Kelly MED Int Med HEMONC PPM Only</v>
      </c>
    </row>
    <row r="15478" spans="1:4">
      <c r="A15478" t="s">
        <v>53413</v>
      </c>
      <c r="B15478" t="s">
        <v>53414</v>
      </c>
      <c r="D15478" t="str">
        <f t="shared" si="241"/>
        <v>FPLECN4150 David Rapson ECONOMICS PPM Only</v>
      </c>
    </row>
    <row r="15479" spans="1:4">
      <c r="A15479" t="s">
        <v>53415</v>
      </c>
      <c r="B15479" t="s">
        <v>53416</v>
      </c>
      <c r="D15479" t="str">
        <f t="shared" si="241"/>
        <v>FPLIBR4149 Karen Andrews UCDLIBRARY PPM Only</v>
      </c>
    </row>
    <row r="15480" spans="1:4">
      <c r="A15480" t="s">
        <v>53417</v>
      </c>
      <c r="B15480" t="s">
        <v>53418</v>
      </c>
      <c r="D15480" t="str">
        <f t="shared" si="241"/>
        <v>FPLDRA4148 Margaret Kemp THEATRE And DANCE PPM Only</v>
      </c>
    </row>
    <row r="15481" spans="1:4">
      <c r="A15481" t="s">
        <v>53419</v>
      </c>
      <c r="B15481" t="s">
        <v>53420</v>
      </c>
      <c r="D15481" t="str">
        <f t="shared" si="241"/>
        <v>FPVVME4147 Michael H Ziccardi VM MEDICINE And EPIDEMIOLOGY PPM Only</v>
      </c>
    </row>
    <row r="15482" spans="1:4">
      <c r="A15482" t="s">
        <v>53421</v>
      </c>
      <c r="B15482" t="s">
        <v>53422</v>
      </c>
      <c r="D15482" t="str">
        <f t="shared" si="241"/>
        <v>FPAPLS4146 Fredrick Bliss PLANT SCIENCES PPM Only</v>
      </c>
    </row>
    <row r="15483" spans="1:4">
      <c r="A15483" t="s">
        <v>53423</v>
      </c>
      <c r="B15483" t="s">
        <v>53424</v>
      </c>
      <c r="D15483" t="str">
        <f t="shared" si="241"/>
        <v>FPABAE4145 Tina Jeoh BIOLOGICAL And AG ENGINEERING PPM Only</v>
      </c>
    </row>
    <row r="15484" spans="1:4">
      <c r="A15484" t="s">
        <v>53425</v>
      </c>
      <c r="B15484" t="s">
        <v>53426</v>
      </c>
      <c r="D15484" t="str">
        <f t="shared" si="241"/>
        <v>FPMOBG4144 Jacqualin Miller MED Obstetrics And Gynecology PPM Only</v>
      </c>
    </row>
    <row r="15485" spans="1:4">
      <c r="A15485" t="s">
        <v>53427</v>
      </c>
      <c r="B15485" t="s">
        <v>53428</v>
      </c>
      <c r="D15485" t="str">
        <f t="shared" si="241"/>
        <v>FPMADM4143 Mohammad Kabbesh MED Deans Office PPM Only</v>
      </c>
    </row>
    <row r="15486" spans="1:4">
      <c r="A15486" t="s">
        <v>53429</v>
      </c>
      <c r="B15486" t="s">
        <v>53430</v>
      </c>
      <c r="D15486" t="str">
        <f t="shared" si="241"/>
        <v>FPIMCT4142 Aaron Rosenberg Med Int Med HMCTBMT PPM Only</v>
      </c>
    </row>
    <row r="15487" spans="1:4">
      <c r="A15487" t="s">
        <v>53431</v>
      </c>
      <c r="B15487" t="s">
        <v>53432</v>
      </c>
      <c r="D15487" t="str">
        <f t="shared" si="241"/>
        <v>FPVVME4141 Lisle George VM MEDICINE And EPIDEMIOLOGY PPM Only</v>
      </c>
    </row>
    <row r="15488" spans="1:4">
      <c r="A15488" t="s">
        <v>53433</v>
      </c>
      <c r="B15488" t="s">
        <v>53434</v>
      </c>
      <c r="D15488" t="str">
        <f t="shared" si="241"/>
        <v>FPVVSR4140 Sonia Le Jeune VM SURGRAD SCIENCE PPM Only</v>
      </c>
    </row>
    <row r="15489" spans="1:4">
      <c r="A15489" t="s">
        <v>53435</v>
      </c>
      <c r="B15489" t="s">
        <v>53436</v>
      </c>
      <c r="D15489" t="str">
        <f t="shared" si="241"/>
        <v>FPMOPH4139 Ronald Cole MED Eye Center PPM Only</v>
      </c>
    </row>
    <row r="15490" spans="1:4">
      <c r="A15490" t="s">
        <v>53437</v>
      </c>
      <c r="B15490" t="s">
        <v>53438</v>
      </c>
      <c r="D15490" t="str">
        <f t="shared" si="241"/>
        <v>FPMPED4138 Susan Guralnick MED Pediatrics PPM Only</v>
      </c>
    </row>
    <row r="15491" spans="1:4">
      <c r="A15491" t="s">
        <v>53439</v>
      </c>
      <c r="B15491" t="s">
        <v>53440</v>
      </c>
      <c r="D15491" t="str">
        <f t="shared" ref="D15491:D15554" si="242">A15491&amp;" "&amp;B15491</f>
        <v>FPMRAD4137 John Hunter MED Radiology PPM Only</v>
      </c>
    </row>
    <row r="15492" spans="1:4">
      <c r="A15492" t="s">
        <v>53441</v>
      </c>
      <c r="B15492" t="s">
        <v>53442</v>
      </c>
      <c r="D15492" t="str">
        <f t="shared" si="242"/>
        <v>FPVPHR4136 Noelia Silva Del Rio VM POPULATION HLTH And REPROD PPM Only</v>
      </c>
    </row>
    <row r="15493" spans="1:4">
      <c r="A15493" t="s">
        <v>53443</v>
      </c>
      <c r="B15493" t="s">
        <v>53444</v>
      </c>
      <c r="D15493" t="str">
        <f t="shared" si="242"/>
        <v>FPAPPA4135 David Gilchrist PLANT PATHOLOGY PPM Only</v>
      </c>
    </row>
    <row r="15494" spans="1:4">
      <c r="A15494" t="s">
        <v>53445</v>
      </c>
      <c r="B15494" t="s">
        <v>53446</v>
      </c>
      <c r="D15494" t="str">
        <f t="shared" si="242"/>
        <v>FPGSM14134 Joseph P Dinunzio GRADUATE SCHOOL OF MANAGEMENT PPM Only</v>
      </c>
    </row>
    <row r="15495" spans="1:4">
      <c r="A15495" t="s">
        <v>53447</v>
      </c>
      <c r="B15495" t="s">
        <v>53448</v>
      </c>
      <c r="D15495" t="str">
        <f t="shared" si="242"/>
        <v>FPECEE4133 Sabbie Miller CIVIL And ENVIRONMENTAL ENGR PPM Only</v>
      </c>
    </row>
    <row r="15496" spans="1:4">
      <c r="A15496" t="s">
        <v>53449</v>
      </c>
      <c r="B15496" t="s">
        <v>53450</v>
      </c>
      <c r="D15496" t="str">
        <f t="shared" si="242"/>
        <v>FPLUWP4132 Rebekka Andersen UNIVERSITY WRITING PROGRAM PPM Only</v>
      </c>
    </row>
    <row r="15497" spans="1:4">
      <c r="A15497" t="s">
        <v>53451</v>
      </c>
      <c r="B15497" t="s">
        <v>53452</v>
      </c>
      <c r="D15497" t="str">
        <f t="shared" si="242"/>
        <v>FPLLAW4131 Martha West SCHOOL OF LAW PPM Only</v>
      </c>
    </row>
    <row r="15498" spans="1:4">
      <c r="A15498" t="s">
        <v>53453</v>
      </c>
      <c r="B15498" t="s">
        <v>53454</v>
      </c>
      <c r="D15498" t="str">
        <f t="shared" si="242"/>
        <v>FPGSM14130 J√ rn Boehnke GRADUATE SCHOOL OF MANAGEMENT PPM Only</v>
      </c>
    </row>
    <row r="15499" spans="1:4">
      <c r="A15499" t="s">
        <v>53455</v>
      </c>
      <c r="B15499" t="s">
        <v>53456</v>
      </c>
      <c r="D15499" t="str">
        <f t="shared" si="242"/>
        <v>FPMOBG4129 Yan Zhao MED Obstetrics And Gynecology PPM Only</v>
      </c>
    </row>
    <row r="15500" spans="1:4">
      <c r="A15500" t="s">
        <v>53457</v>
      </c>
      <c r="B15500" t="s">
        <v>53458</v>
      </c>
      <c r="D15500" t="str">
        <f t="shared" si="242"/>
        <v>FPBEVE4128 Gail Patricelli EVOLUTION And ECOLOGY PPM Only</v>
      </c>
    </row>
    <row r="15501" spans="1:4">
      <c r="A15501" t="s">
        <v>53459</v>
      </c>
      <c r="B15501" t="s">
        <v>53460</v>
      </c>
      <c r="D15501" t="str">
        <f t="shared" si="242"/>
        <v>FPNURS4127 Mary Montemayor Roces School of Nursing PPM Only</v>
      </c>
    </row>
    <row r="15502" spans="1:4">
      <c r="A15502" t="s">
        <v>53461</v>
      </c>
      <c r="B15502" t="s">
        <v>53462</v>
      </c>
      <c r="D15502" t="str">
        <f t="shared" si="242"/>
        <v>FPLIBR4126 Sandra Vella UCDLIBRARY PPM Only</v>
      </c>
    </row>
    <row r="15503" spans="1:4">
      <c r="A15503" t="s">
        <v>53463</v>
      </c>
      <c r="B15503" t="s">
        <v>53464</v>
      </c>
      <c r="D15503" t="str">
        <f t="shared" si="242"/>
        <v>FPMANS4125 Mathew Malkin MED Anesth And Pain Medicine PPM Only</v>
      </c>
    </row>
    <row r="15504" spans="1:4">
      <c r="A15504" t="s">
        <v>53465</v>
      </c>
      <c r="B15504" t="s">
        <v>53466</v>
      </c>
      <c r="D15504" t="str">
        <f t="shared" si="242"/>
        <v>FPMARO4124 Tokihiro Yamamoto MED Radiation Oncology PPM Only</v>
      </c>
    </row>
    <row r="15505" spans="1:4">
      <c r="A15505" t="s">
        <v>53467</v>
      </c>
      <c r="B15505" t="s">
        <v>53468</v>
      </c>
      <c r="D15505" t="str">
        <f t="shared" si="242"/>
        <v>FPECHM4122 Zuhair Munir MATERIALS SCIENCE And ENGINEERING PPM Only</v>
      </c>
    </row>
    <row r="15506" spans="1:4">
      <c r="A15506" t="s">
        <v>53469</v>
      </c>
      <c r="B15506" t="s">
        <v>53470</v>
      </c>
      <c r="D15506" t="str">
        <f t="shared" si="242"/>
        <v>FPLMUS4121 David Granger MUSIC PPM Only</v>
      </c>
    </row>
    <row r="15507" spans="1:4">
      <c r="A15507" t="s">
        <v>53471</v>
      </c>
      <c r="B15507" t="s">
        <v>53472</v>
      </c>
      <c r="D15507" t="str">
        <f t="shared" si="242"/>
        <v>FPMOTO4120 Peter Belafsky MED Otolaryngology PPM Only</v>
      </c>
    </row>
    <row r="15508" spans="1:4">
      <c r="A15508" t="s">
        <v>53473</v>
      </c>
      <c r="B15508" t="s">
        <v>53474</v>
      </c>
      <c r="D15508" t="str">
        <f t="shared" si="242"/>
        <v>FPVVME4120 Peter Belafsky VM MEDICINE And EPIDEMIOLOGY PPM Only</v>
      </c>
    </row>
    <row r="15509" spans="1:4">
      <c r="A15509" t="s">
        <v>53475</v>
      </c>
      <c r="B15509" t="s">
        <v>53476</v>
      </c>
      <c r="D15509" t="str">
        <f t="shared" si="242"/>
        <v>FPIMCA4119 Thomas Smith MED INT MED CARDIOLOGY PPM Only</v>
      </c>
    </row>
    <row r="15510" spans="1:4">
      <c r="A15510" t="s">
        <v>53477</v>
      </c>
      <c r="B15510" t="s">
        <v>53478</v>
      </c>
      <c r="D15510" t="str">
        <f t="shared" si="242"/>
        <v>FPECHE4118 Nael El Farra CHEMICAL ENGINEERING PPM Only</v>
      </c>
    </row>
    <row r="15511" spans="1:4">
      <c r="A15511" t="s">
        <v>53479</v>
      </c>
      <c r="B15511" t="s">
        <v>53480</v>
      </c>
      <c r="D15511" t="str">
        <f t="shared" si="242"/>
        <v>FPMPAT4117 Edward Larkin MED Pathology And Lab Medicine PPM Only</v>
      </c>
    </row>
    <row r="15512" spans="1:4">
      <c r="A15512" t="s">
        <v>53481</v>
      </c>
      <c r="B15512" t="s">
        <v>53482</v>
      </c>
      <c r="D15512" t="str">
        <f t="shared" si="242"/>
        <v>FPLUWP4116 Sylvia Morales UNIVERSITY WRITING PROGRAM PPM Only</v>
      </c>
    </row>
    <row r="15513" spans="1:4">
      <c r="A15513" t="s">
        <v>53483</v>
      </c>
      <c r="B15513" t="s">
        <v>53484</v>
      </c>
      <c r="D15513" t="str">
        <f t="shared" si="242"/>
        <v>FPMDER4115 Siba Raychaudhuri MED Dermatology PPM Only</v>
      </c>
    </row>
    <row r="15514" spans="1:4">
      <c r="A15514" t="s">
        <v>53485</v>
      </c>
      <c r="B15514" t="s">
        <v>53486</v>
      </c>
      <c r="D15514" t="str">
        <f t="shared" si="242"/>
        <v>FPLCHE4114 Krishnan Nambiar CHEMISTRY PPM Only</v>
      </c>
    </row>
    <row r="15515" spans="1:4">
      <c r="A15515" t="s">
        <v>53487</v>
      </c>
      <c r="B15515" t="s">
        <v>53488</v>
      </c>
      <c r="D15515" t="str">
        <f t="shared" si="242"/>
        <v>FPLPHI4112 John Malcolm PHILOSOPHY PPM Only</v>
      </c>
    </row>
    <row r="15516" spans="1:4">
      <c r="A15516" t="s">
        <v>53489</v>
      </c>
      <c r="B15516" t="s">
        <v>53490</v>
      </c>
      <c r="D15516" t="str">
        <f t="shared" si="242"/>
        <v>FPEECE4111 Lifeng Lai ELECT And COMP ENGR PPM Only</v>
      </c>
    </row>
    <row r="15517" spans="1:4">
      <c r="A15517" t="s">
        <v>53491</v>
      </c>
      <c r="B15517" t="s">
        <v>53492</v>
      </c>
      <c r="D15517" t="str">
        <f t="shared" si="242"/>
        <v>FPMNSG4110 James Boggan MED Neurological Surgery PPM Only</v>
      </c>
    </row>
    <row r="15518" spans="1:4">
      <c r="A15518" t="s">
        <v>53493</v>
      </c>
      <c r="B15518" t="s">
        <v>53494</v>
      </c>
      <c r="D15518" t="str">
        <f t="shared" si="242"/>
        <v>FPADNO4109 Andrew Waterhouse AGR And ENV SCI DEANS OFFICE PPM Only</v>
      </c>
    </row>
    <row r="15519" spans="1:4">
      <c r="A15519" t="s">
        <v>53495</v>
      </c>
      <c r="B15519" t="s">
        <v>53496</v>
      </c>
      <c r="D15519" t="str">
        <f t="shared" si="242"/>
        <v>FPMEPM4108 Richard Sun MED Public Health Sciences PPM Only</v>
      </c>
    </row>
    <row r="15520" spans="1:4">
      <c r="A15520" t="s">
        <v>53497</v>
      </c>
      <c r="B15520" t="s">
        <v>53498</v>
      </c>
      <c r="D15520" t="str">
        <f t="shared" si="242"/>
        <v>FPECEE4107 Sashi Kunnath CIVIL And ENVIRONMENTAL ENGR PPM Only</v>
      </c>
    </row>
    <row r="15521" spans="1:4">
      <c r="A15521" t="s">
        <v>53499</v>
      </c>
      <c r="B15521" t="s">
        <v>53500</v>
      </c>
      <c r="D15521" t="str">
        <f t="shared" si="242"/>
        <v>FPLLAW4106 Ryan Wagner SCHOOL OF LAW PPM Only</v>
      </c>
    </row>
    <row r="15522" spans="1:4">
      <c r="A15522" t="s">
        <v>53501</v>
      </c>
      <c r="B15522" t="s">
        <v>53502</v>
      </c>
      <c r="D15522" t="str">
        <f t="shared" si="242"/>
        <v>FPAPLS4105 Lawrence Rappaport PLANT SCIENCES PPM Only</v>
      </c>
    </row>
    <row r="15523" spans="1:4">
      <c r="A15523" t="s">
        <v>53503</v>
      </c>
      <c r="B15523" t="s">
        <v>53504</v>
      </c>
      <c r="D15523" t="str">
        <f t="shared" si="242"/>
        <v>FPGSM14104 Daniel Kennedy GRADUATE SCHOOL OF MANAGEMENT PPM Only</v>
      </c>
    </row>
    <row r="15524" spans="1:4">
      <c r="A15524" t="s">
        <v>53505</v>
      </c>
      <c r="B15524" t="s">
        <v>53506</v>
      </c>
      <c r="D15524" t="str">
        <f t="shared" si="242"/>
        <v>FPLAHI4103 Lynn Roller ART And ART HISTORY PPM Only</v>
      </c>
    </row>
    <row r="15525" spans="1:4">
      <c r="A15525" t="s">
        <v>53507</v>
      </c>
      <c r="B15525" t="s">
        <v>53508</v>
      </c>
      <c r="D15525" t="str">
        <f t="shared" si="242"/>
        <v>FPLPSC4102 Andrew Todd PSYCHOLOGY PPM Only</v>
      </c>
    </row>
    <row r="15526" spans="1:4">
      <c r="A15526" t="s">
        <v>53509</v>
      </c>
      <c r="B15526" t="s">
        <v>53510</v>
      </c>
      <c r="D15526" t="str">
        <f t="shared" si="242"/>
        <v>FPMNSG4101 Ryan Martin MED Neurological Surgery PPM Only</v>
      </c>
    </row>
    <row r="15527" spans="1:4">
      <c r="A15527" t="s">
        <v>53511</v>
      </c>
      <c r="B15527" t="s">
        <v>53512</v>
      </c>
      <c r="D15527" t="str">
        <f t="shared" si="242"/>
        <v>FPMPED4100 Reuben Antony MED Pediatrics PPM Only</v>
      </c>
    </row>
    <row r="15528" spans="1:4">
      <c r="A15528" t="s">
        <v>53513</v>
      </c>
      <c r="B15528" t="s">
        <v>53514</v>
      </c>
      <c r="D15528" t="str">
        <f t="shared" si="242"/>
        <v>FPMEPM4099 Irva Hertz Picciotto MED Public Health Sciences PPM Only</v>
      </c>
    </row>
    <row r="15529" spans="1:4">
      <c r="A15529" t="s">
        <v>53515</v>
      </c>
      <c r="B15529" t="s">
        <v>53516</v>
      </c>
      <c r="D15529" t="str">
        <f t="shared" si="242"/>
        <v>FPMFCM4098 Kaneshka Alamshahi MED Family And Community Med PPM Only</v>
      </c>
    </row>
    <row r="15530" spans="1:4">
      <c r="A15530" t="s">
        <v>53517</v>
      </c>
      <c r="B15530" t="s">
        <v>53518</v>
      </c>
      <c r="D15530" t="str">
        <f t="shared" si="242"/>
        <v>FPDEDU4097 Sandra Murphy EDUCATION PPM Only</v>
      </c>
    </row>
    <row r="15531" spans="1:4">
      <c r="A15531" t="s">
        <v>53519</v>
      </c>
      <c r="B15531" t="s">
        <v>53520</v>
      </c>
      <c r="D15531" t="str">
        <f t="shared" si="242"/>
        <v>FPMSUR4096 Nasim Hedayati MED Surgery PPM Only</v>
      </c>
    </row>
    <row r="15532" spans="1:4">
      <c r="A15532" t="s">
        <v>53521</v>
      </c>
      <c r="B15532" t="s">
        <v>53522</v>
      </c>
      <c r="D15532" t="str">
        <f t="shared" si="242"/>
        <v>FPLHIS4095 Edward Dickinson HISTORY PPM Only</v>
      </c>
    </row>
    <row r="15533" spans="1:4">
      <c r="A15533" t="s">
        <v>53523</v>
      </c>
      <c r="B15533" t="s">
        <v>53524</v>
      </c>
      <c r="D15533" t="str">
        <f t="shared" si="242"/>
        <v>FPLPHY4094 John B Rundle PHYSICS PPM Only</v>
      </c>
    </row>
    <row r="15534" spans="1:4">
      <c r="A15534" t="s">
        <v>53525</v>
      </c>
      <c r="B15534" t="s">
        <v>53526</v>
      </c>
      <c r="D15534" t="str">
        <f t="shared" si="242"/>
        <v>FPLEPS4094 John B Rundle EARTH And PLANETARY SCIENCES PPM Only</v>
      </c>
    </row>
    <row r="15535" spans="1:4">
      <c r="A15535" t="s">
        <v>53527</v>
      </c>
      <c r="B15535" t="s">
        <v>53528</v>
      </c>
      <c r="D15535" t="str">
        <f t="shared" si="242"/>
        <v>FPMPED4093 Sunpreet Kaur MED Pediatrics PPM Only</v>
      </c>
    </row>
    <row r="15536" spans="1:4">
      <c r="A15536" t="s">
        <v>53529</v>
      </c>
      <c r="B15536" t="s">
        <v>53530</v>
      </c>
      <c r="D15536" t="str">
        <f t="shared" si="242"/>
        <v>FPMRAD4092 Guobao Wang MED Radiology PPM Only</v>
      </c>
    </row>
    <row r="15537" spans="1:4">
      <c r="A15537" t="s">
        <v>53531</v>
      </c>
      <c r="B15537" t="s">
        <v>53532</v>
      </c>
      <c r="D15537" t="str">
        <f t="shared" si="242"/>
        <v>FPGSM14091 Gregory Perelman GRADUATE SCHOOL OF MANAGEMENT PPM Only</v>
      </c>
    </row>
    <row r="15538" spans="1:4">
      <c r="A15538" t="s">
        <v>53533</v>
      </c>
      <c r="B15538" t="s">
        <v>53534</v>
      </c>
      <c r="D15538" t="str">
        <f t="shared" si="242"/>
        <v>FPALAW4090 J Carroll LAND AIR And WATER RESOURCES PPM Only</v>
      </c>
    </row>
    <row r="15539" spans="1:4">
      <c r="A15539" t="s">
        <v>53535</v>
      </c>
      <c r="B15539" t="s">
        <v>53536</v>
      </c>
      <c r="D15539" t="str">
        <f t="shared" si="242"/>
        <v>FPMMIC4089 Paul Ashwood MED Medical Microbiology And Imm PPM Only</v>
      </c>
    </row>
    <row r="15540" spans="1:4">
      <c r="A15540" t="s">
        <v>53537</v>
      </c>
      <c r="B15540" t="s">
        <v>53538</v>
      </c>
      <c r="D15540" t="str">
        <f t="shared" si="242"/>
        <v>FPVVMB4088 Jon Ramsey VM MOLECULAR BIO SCIENCES PPM Only</v>
      </c>
    </row>
    <row r="15541" spans="1:4">
      <c r="A15541" t="s">
        <v>53539</v>
      </c>
      <c r="B15541" t="s">
        <v>53540</v>
      </c>
      <c r="D15541" t="str">
        <f t="shared" si="242"/>
        <v>FPAENM4087 Brian Johnson ENTOMOLOGY NEMATOLOGY PPM Only</v>
      </c>
    </row>
    <row r="15542" spans="1:4">
      <c r="A15542" t="s">
        <v>53541</v>
      </c>
      <c r="B15542" t="s">
        <v>53542</v>
      </c>
      <c r="D15542" t="str">
        <f t="shared" si="242"/>
        <v>FPBNPB4086 Karen L Bales NEURO PHYSIO And BEHAVIOR PPM Only</v>
      </c>
    </row>
    <row r="15543" spans="1:4">
      <c r="A15543" t="s">
        <v>53543</v>
      </c>
      <c r="B15543" t="s">
        <v>53544</v>
      </c>
      <c r="D15543" t="str">
        <f t="shared" si="242"/>
        <v>FPIMHP4085 John Macmillan Jr MED Int Med Hospitalist PPM Only</v>
      </c>
    </row>
    <row r="15544" spans="1:4">
      <c r="A15544" t="s">
        <v>53545</v>
      </c>
      <c r="B15544" t="s">
        <v>53546</v>
      </c>
      <c r="D15544" t="str">
        <f t="shared" si="242"/>
        <v>FPMEPM4084 Jeffrey Hoch MED Public Health Sciences PPM Only</v>
      </c>
    </row>
    <row r="15545" spans="1:4">
      <c r="A15545" t="s">
        <v>53547</v>
      </c>
      <c r="B15545" t="s">
        <v>53548</v>
      </c>
      <c r="D15545" t="str">
        <f t="shared" si="242"/>
        <v>FPMFCM4083 Ronald Chambers MED Family And Community Med PPM Only</v>
      </c>
    </row>
    <row r="15546" spans="1:4">
      <c r="A15546" t="s">
        <v>53549</v>
      </c>
      <c r="B15546" t="s">
        <v>53550</v>
      </c>
      <c r="D15546" t="str">
        <f t="shared" si="242"/>
        <v>FPDEDU4082 Peter Mundy EDUCATION PPM Only</v>
      </c>
    </row>
    <row r="15547" spans="1:4">
      <c r="A15547" t="s">
        <v>53551</v>
      </c>
      <c r="B15547" t="s">
        <v>53552</v>
      </c>
      <c r="D15547" t="str">
        <f t="shared" si="242"/>
        <v>FPLHIS4081 Kwang Ching Liu HISTORY PPM Only</v>
      </c>
    </row>
    <row r="15548" spans="1:4">
      <c r="A15548" t="s">
        <v>53553</v>
      </c>
      <c r="B15548" t="s">
        <v>53554</v>
      </c>
      <c r="D15548" t="str">
        <f t="shared" si="242"/>
        <v>FPMPAT4080 Hwai Jong Cheng MED Pathology And Lab Medicine PPM Only</v>
      </c>
    </row>
    <row r="15549" spans="1:4">
      <c r="A15549" t="s">
        <v>53555</v>
      </c>
      <c r="B15549" t="s">
        <v>53556</v>
      </c>
      <c r="D15549" t="str">
        <f t="shared" si="242"/>
        <v>FPLPHY4079 Dong Yu PHYSICS PPM Only</v>
      </c>
    </row>
    <row r="15550" spans="1:4">
      <c r="A15550" t="s">
        <v>53557</v>
      </c>
      <c r="B15550" t="s">
        <v>53558</v>
      </c>
      <c r="D15550" t="str">
        <f t="shared" si="242"/>
        <v>FPLLAW4078 Peter Lee SCHOOL OF LAW PPM Only</v>
      </c>
    </row>
    <row r="15551" spans="1:4">
      <c r="A15551" t="s">
        <v>53559</v>
      </c>
      <c r="B15551" t="s">
        <v>53560</v>
      </c>
      <c r="D15551" t="str">
        <f t="shared" si="242"/>
        <v>FPBMMG4077 Jonathan Bragg MICROBIOLOGY And MOLEC GENETICS PPM Only</v>
      </c>
    </row>
    <row r="15552" spans="1:4">
      <c r="A15552" t="s">
        <v>53561</v>
      </c>
      <c r="B15552" t="s">
        <v>53562</v>
      </c>
      <c r="D15552" t="str">
        <f t="shared" si="242"/>
        <v>FPEECE4076 Charles Hunt ELECT And COMP ENGR PPM Only</v>
      </c>
    </row>
    <row r="15553" spans="1:4">
      <c r="A15553" t="s">
        <v>53563</v>
      </c>
      <c r="B15553" t="s">
        <v>53564</v>
      </c>
      <c r="D15553" t="str">
        <f t="shared" si="242"/>
        <v>FPMFCM4075 Charlene Hauser MED Family And Community Med PPM Only</v>
      </c>
    </row>
    <row r="15554" spans="1:4">
      <c r="A15554" t="s">
        <v>53565</v>
      </c>
      <c r="B15554" t="s">
        <v>53566</v>
      </c>
      <c r="D15554" t="str">
        <f t="shared" si="242"/>
        <v>FPLCHE4074 Ting Guo CHEMISTRY PPM Only</v>
      </c>
    </row>
    <row r="15555" spans="1:4">
      <c r="A15555" t="s">
        <v>53567</v>
      </c>
      <c r="B15555" t="s">
        <v>53568</v>
      </c>
      <c r="D15555" t="str">
        <f t="shared" ref="D15555:D15618" si="243">A15555&amp;" "&amp;B15555</f>
        <v>FPMBIO4073 Paramita Ghosh MED Biochem And Molecular Med PPM Only</v>
      </c>
    </row>
    <row r="15556" spans="1:4">
      <c r="A15556" t="s">
        <v>53569</v>
      </c>
      <c r="B15556" t="s">
        <v>53570</v>
      </c>
      <c r="D15556" t="str">
        <f t="shared" si="243"/>
        <v>FPMURO4073 Paramita Ghosh MED Urologic Surgery PPM Only</v>
      </c>
    </row>
    <row r="15557" spans="1:4">
      <c r="A15557" t="s">
        <v>53571</v>
      </c>
      <c r="B15557" t="s">
        <v>53572</v>
      </c>
      <c r="D15557" t="str">
        <f t="shared" si="243"/>
        <v>FPECEE4072 Jason Dejong CIVIL And ENVIRONMENTAL ENGR PPM Only</v>
      </c>
    </row>
    <row r="15558" spans="1:4">
      <c r="A15558" t="s">
        <v>53573</v>
      </c>
      <c r="B15558" t="s">
        <v>53574</v>
      </c>
      <c r="D15558" t="str">
        <f t="shared" si="243"/>
        <v>FPADES4071 Susan Harrison ENVIRONMENTAL SCIENCE And POLICY PPM Only</v>
      </c>
    </row>
    <row r="15559" spans="1:4">
      <c r="A15559" t="s">
        <v>53575</v>
      </c>
      <c r="B15559" t="s">
        <v>53576</v>
      </c>
      <c r="D15559" t="str">
        <f t="shared" si="243"/>
        <v>FPBMMG4069 John Meeks MICROBIOLOGY And MOLEC GENETICS PPM Only</v>
      </c>
    </row>
    <row r="15560" spans="1:4">
      <c r="A15560" t="s">
        <v>53577</v>
      </c>
      <c r="B15560" t="s">
        <v>53578</v>
      </c>
      <c r="D15560" t="str">
        <f t="shared" si="243"/>
        <v>FPECSE4068 Biswanath Mukherjee ENGR COMPUTER SCIENCE PPM Only</v>
      </c>
    </row>
    <row r="15561" spans="1:4">
      <c r="A15561" t="s">
        <v>53579</v>
      </c>
      <c r="B15561" t="s">
        <v>53580</v>
      </c>
      <c r="D15561" t="str">
        <f t="shared" si="243"/>
        <v>FPLLAW4067 Donna Shestowsky SCHOOL OF LAW PPM Only</v>
      </c>
    </row>
    <row r="15562" spans="1:4">
      <c r="A15562" t="s">
        <v>53581</v>
      </c>
      <c r="B15562" t="s">
        <v>53582</v>
      </c>
      <c r="D15562" t="str">
        <f t="shared" si="243"/>
        <v>FPADES4066 Benjamin Orlove ENVIRONMENTAL SCIENCE And POLICY PPM Only</v>
      </c>
    </row>
    <row r="15563" spans="1:4">
      <c r="A15563" t="s">
        <v>53583</v>
      </c>
      <c r="B15563" t="s">
        <v>53584</v>
      </c>
      <c r="D15563" t="str">
        <f t="shared" si="243"/>
        <v>FPLMAT4065 Francisco Arsuaga MATHEMATICS PPM Only</v>
      </c>
    </row>
    <row r="15564" spans="1:4">
      <c r="A15564" t="s">
        <v>53585</v>
      </c>
      <c r="B15564" t="s">
        <v>53586</v>
      </c>
      <c r="D15564" t="str">
        <f t="shared" si="243"/>
        <v>FPBMMG4065 Francisco Arsuaga MICROBIOLOGY AND MOLEC GENETICS</v>
      </c>
    </row>
    <row r="15565" spans="1:4">
      <c r="A15565" t="s">
        <v>53587</v>
      </c>
      <c r="B15565" t="s">
        <v>53588</v>
      </c>
      <c r="D15565" t="str">
        <f t="shared" si="243"/>
        <v>FPECSE4064 Hao Chuan Wang ENGR COMPUTER SCIENCE PPM Only</v>
      </c>
    </row>
    <row r="15566" spans="1:4">
      <c r="A15566" t="s">
        <v>53589</v>
      </c>
      <c r="B15566" t="s">
        <v>53590</v>
      </c>
      <c r="D15566" t="str">
        <f t="shared" si="243"/>
        <v>FPLPHY4063 Richard Breedon PHYSICS PPM Only</v>
      </c>
    </row>
    <row r="15567" spans="1:4">
      <c r="A15567" t="s">
        <v>53591</v>
      </c>
      <c r="B15567" t="s">
        <v>53592</v>
      </c>
      <c r="D15567" t="str">
        <f t="shared" si="243"/>
        <v>FPDEDU4062 Jon Wagner EDUCATION PPM Only</v>
      </c>
    </row>
    <row r="15568" spans="1:4">
      <c r="A15568" t="s">
        <v>53593</v>
      </c>
      <c r="B15568" t="s">
        <v>53594</v>
      </c>
      <c r="D15568" t="str">
        <f t="shared" si="243"/>
        <v>FPLREL4061 Whalen Lai RELIGIOUS STUDIES PPM Only</v>
      </c>
    </row>
    <row r="15569" spans="1:4">
      <c r="A15569" t="s">
        <v>53595</v>
      </c>
      <c r="B15569" t="s">
        <v>53596</v>
      </c>
      <c r="D15569" t="str">
        <f t="shared" si="243"/>
        <v>FPMBIO4060 John Mcpherson MED Biochem And Molecular Med PPM Only</v>
      </c>
    </row>
    <row r="15570" spans="1:4">
      <c r="A15570" t="s">
        <v>53597</v>
      </c>
      <c r="B15570" t="s">
        <v>53598</v>
      </c>
      <c r="D15570" t="str">
        <f t="shared" si="243"/>
        <v>FPANUT4059 Fawaz Haj NUTRITION PPM Only</v>
      </c>
    </row>
    <row r="15571" spans="1:4">
      <c r="A15571" t="s">
        <v>53599</v>
      </c>
      <c r="B15571" t="s">
        <v>53600</v>
      </c>
      <c r="D15571" t="str">
        <f t="shared" si="243"/>
        <v>FPLIBR4058 David Lundquist UCDLIBRARY PPM Only</v>
      </c>
    </row>
    <row r="15572" spans="1:4">
      <c r="A15572" t="s">
        <v>53601</v>
      </c>
      <c r="B15572" t="s">
        <v>53602</v>
      </c>
      <c r="D15572" t="str">
        <f t="shared" si="243"/>
        <v>FPBMCB4057 Charles Gasser MOLECULAR And CELLULAR BIO PPM Only</v>
      </c>
    </row>
    <row r="15573" spans="1:4">
      <c r="A15573" t="s">
        <v>53603</v>
      </c>
      <c r="B15573" t="s">
        <v>53604</v>
      </c>
      <c r="D15573" t="str">
        <f t="shared" si="243"/>
        <v>FPIMCA4056 Charles Whitcomb MED INT MED CARDIOLOGY PPM Only</v>
      </c>
    </row>
    <row r="15574" spans="1:4">
      <c r="A15574" t="s">
        <v>53605</v>
      </c>
      <c r="B15574" t="s">
        <v>53606</v>
      </c>
      <c r="D15574" t="str">
        <f t="shared" si="243"/>
        <v>FPDEDU4055 Kimberly Holsberry EDUCATION PPM Only</v>
      </c>
    </row>
    <row r="15575" spans="1:4">
      <c r="A15575" t="s">
        <v>53607</v>
      </c>
      <c r="B15575" t="s">
        <v>53608</v>
      </c>
      <c r="D15575" t="str">
        <f t="shared" si="243"/>
        <v>FPMSUR4054 Michael Campbell MED Surgery PPM Only</v>
      </c>
    </row>
    <row r="15576" spans="1:4">
      <c r="A15576" t="s">
        <v>53609</v>
      </c>
      <c r="B15576" t="s">
        <v>53610</v>
      </c>
      <c r="D15576" t="str">
        <f t="shared" si="243"/>
        <v>FPMOPH4053 Mark Goldman MED Eye Center PPM Only</v>
      </c>
    </row>
    <row r="15577" spans="1:4">
      <c r="A15577" t="s">
        <v>53611</v>
      </c>
      <c r="B15577" t="s">
        <v>53612</v>
      </c>
      <c r="D15577" t="str">
        <f t="shared" si="243"/>
        <v>FPBNPB4053 Mark Goldman Neurobiology Physiology and Behavior PPM Only</v>
      </c>
    </row>
    <row r="15578" spans="1:4">
      <c r="A15578" t="s">
        <v>53613</v>
      </c>
      <c r="B15578" t="s">
        <v>53614</v>
      </c>
      <c r="D15578" t="str">
        <f t="shared" si="243"/>
        <v>FPBCNS4053 Mark Goldman Center for Neuroscience PPM Only</v>
      </c>
    </row>
    <row r="15579" spans="1:4">
      <c r="A15579" t="s">
        <v>53615</v>
      </c>
      <c r="B15579" t="s">
        <v>53616</v>
      </c>
      <c r="D15579" t="str">
        <f t="shared" si="243"/>
        <v>FPMERM4052 Leland Bourdon MED Emergency Medicine PPM Only</v>
      </c>
    </row>
    <row r="15580" spans="1:4">
      <c r="A15580" t="s">
        <v>53617</v>
      </c>
      <c r="B15580" t="s">
        <v>53618</v>
      </c>
      <c r="D15580" t="str">
        <f t="shared" si="243"/>
        <v>FPLLAW4051 John Hunt SCHOOL OF LAW PPM Only</v>
      </c>
    </row>
    <row r="15581" spans="1:4">
      <c r="A15581" t="s">
        <v>53619</v>
      </c>
      <c r="B15581" t="s">
        <v>53620</v>
      </c>
      <c r="D15581" t="str">
        <f t="shared" si="243"/>
        <v>FPVVME4050 Michelle Hawkins VM MEDICINE And EPIDEMIOLOGY PPM Only</v>
      </c>
    </row>
    <row r="15582" spans="1:4">
      <c r="A15582" t="s">
        <v>53621</v>
      </c>
      <c r="B15582" t="s">
        <v>53622</v>
      </c>
      <c r="D15582" t="str">
        <f t="shared" si="243"/>
        <v>FPDEDU4049 Nancy Erbstein EDUCATION PPM Only</v>
      </c>
    </row>
    <row r="15583" spans="1:4">
      <c r="A15583" t="s">
        <v>53623</v>
      </c>
      <c r="B15583" t="s">
        <v>53624</v>
      </c>
      <c r="D15583" t="str">
        <f t="shared" si="243"/>
        <v>FPAANS4048 Deanne Meyer ANIMAL SCIENCE PPM Only</v>
      </c>
    </row>
    <row r="15584" spans="1:4">
      <c r="A15584" t="s">
        <v>53625</v>
      </c>
      <c r="B15584" t="s">
        <v>53626</v>
      </c>
      <c r="D15584" t="str">
        <f t="shared" si="243"/>
        <v>FPAANS4047 Kirk Klasing ANIMAL SCIENCE PPM Only</v>
      </c>
    </row>
    <row r="15585" spans="1:4">
      <c r="A15585" t="s">
        <v>53627</v>
      </c>
      <c r="B15585" t="s">
        <v>53628</v>
      </c>
      <c r="D15585" t="str">
        <f t="shared" si="243"/>
        <v>FPMPSY4046 Annelies Rainer MED Psychiatry And Behav Sci PPM Only</v>
      </c>
    </row>
    <row r="15586" spans="1:4">
      <c r="A15586" t="s">
        <v>53629</v>
      </c>
      <c r="B15586" t="s">
        <v>53630</v>
      </c>
      <c r="D15586" t="str">
        <f t="shared" si="243"/>
        <v>FPMANS4045 Mark Holtsman MED Anesth And Pain Medicine PPM Only</v>
      </c>
    </row>
    <row r="15587" spans="1:4">
      <c r="A15587" t="s">
        <v>53631</v>
      </c>
      <c r="B15587" t="s">
        <v>53632</v>
      </c>
      <c r="D15587" t="str">
        <f t="shared" si="243"/>
        <v>FPMEPM4044 Olga Louchakova Schwartz MED Public Health Sciences PPM Only</v>
      </c>
    </row>
    <row r="15588" spans="1:4">
      <c r="A15588" t="s">
        <v>53633</v>
      </c>
      <c r="B15588" t="s">
        <v>53634</v>
      </c>
      <c r="D15588" t="str">
        <f t="shared" si="243"/>
        <v>FPLECN4043 Marianne Bitler ECONOMICS PPM Only</v>
      </c>
    </row>
    <row r="15589" spans="1:4">
      <c r="A15589" t="s">
        <v>53635</v>
      </c>
      <c r="B15589" t="s">
        <v>53636</v>
      </c>
      <c r="D15589" t="str">
        <f t="shared" si="243"/>
        <v>FPADES4042 Marcel Holyoak ENVIRONMENTAL SCIENCE And POLICY PPM Only</v>
      </c>
    </row>
    <row r="15590" spans="1:4">
      <c r="A15590" t="s">
        <v>53637</v>
      </c>
      <c r="B15590" t="s">
        <v>53638</v>
      </c>
      <c r="D15590" t="str">
        <f t="shared" si="243"/>
        <v>FPMPSY4041 Prabhakara Choudary MED Psychiatry And Behav Sci PPM Only</v>
      </c>
    </row>
    <row r="15591" spans="1:4">
      <c r="A15591" t="s">
        <v>53639</v>
      </c>
      <c r="B15591" t="s">
        <v>53640</v>
      </c>
      <c r="D15591" t="str">
        <f t="shared" si="243"/>
        <v>FPMEPM4040 Jessica Nunez De Ybarra MED Public Health Sciences PPM Only</v>
      </c>
    </row>
    <row r="15592" spans="1:4">
      <c r="A15592" t="s">
        <v>53641</v>
      </c>
      <c r="B15592" t="s">
        <v>53642</v>
      </c>
      <c r="D15592" t="str">
        <f t="shared" si="243"/>
        <v>FPLMAT4039 Dowman Varn MATHEMATICS PPM Only</v>
      </c>
    </row>
    <row r="15593" spans="1:4">
      <c r="A15593" t="s">
        <v>53643</v>
      </c>
      <c r="B15593" t="s">
        <v>53644</v>
      </c>
      <c r="D15593" t="str">
        <f t="shared" si="243"/>
        <v>FPMFCM4038 Paul Krause MED Family And Community Med PPM Only</v>
      </c>
    </row>
    <row r="15594" spans="1:4">
      <c r="A15594" t="s">
        <v>53645</v>
      </c>
      <c r="B15594" t="s">
        <v>53646</v>
      </c>
      <c r="D15594" t="str">
        <f t="shared" si="243"/>
        <v>FPMANS4037 Yu Fung Lin MED Anesth And Pain Medicine PPM Only</v>
      </c>
    </row>
    <row r="15595" spans="1:4">
      <c r="A15595" t="s">
        <v>53647</v>
      </c>
      <c r="B15595" t="s">
        <v>53648</v>
      </c>
      <c r="D15595" t="str">
        <f t="shared" si="243"/>
        <v>FPANUT4036 Francene Steinberg NUTRITION PPM Only</v>
      </c>
    </row>
    <row r="15596" spans="1:4">
      <c r="A15596" t="s">
        <v>53649</v>
      </c>
      <c r="B15596" t="s">
        <v>53650</v>
      </c>
      <c r="D15596" t="str">
        <f t="shared" si="243"/>
        <v>FPGSM14035 Shannon Anderson GRADUATE SCHOOL OF MANAGEMENT PPM Only</v>
      </c>
    </row>
    <row r="15597" spans="1:4">
      <c r="A15597" t="s">
        <v>53651</v>
      </c>
      <c r="B15597" t="s">
        <v>53652</v>
      </c>
      <c r="D15597" t="str">
        <f t="shared" si="243"/>
        <v>FPNURS4034 Shana Ruggenberg School of Nursing PPM Only</v>
      </c>
    </row>
    <row r="15598" spans="1:4">
      <c r="A15598" t="s">
        <v>53653</v>
      </c>
      <c r="B15598" t="s">
        <v>53654</v>
      </c>
      <c r="D15598" t="str">
        <f t="shared" si="243"/>
        <v>FPIMHP4033 Elise Harris MED Int Med Hospitalist PPM Only</v>
      </c>
    </row>
    <row r="15599" spans="1:4">
      <c r="A15599" t="s">
        <v>53655</v>
      </c>
      <c r="B15599" t="s">
        <v>53656</v>
      </c>
      <c r="D15599" t="str">
        <f t="shared" si="243"/>
        <v>FPLUWP4032 Amy Clarke UNIVERSITY WRITING PROGRAM PPM Only</v>
      </c>
    </row>
    <row r="15600" spans="1:4">
      <c r="A15600" t="s">
        <v>53657</v>
      </c>
      <c r="B15600" t="s">
        <v>53658</v>
      </c>
      <c r="D15600" t="str">
        <f t="shared" si="243"/>
        <v>FPALAW4031 Maria Lazcano Larkin LAND AIR And WATER RESOURCES PPM Only</v>
      </c>
    </row>
    <row r="15601" spans="1:4">
      <c r="A15601" t="s">
        <v>53659</v>
      </c>
      <c r="B15601" t="s">
        <v>53660</v>
      </c>
      <c r="D15601" t="str">
        <f t="shared" si="243"/>
        <v>FPMPHA4030 Madeline Nieves Cintron MED Pharmacology PPM Only</v>
      </c>
    </row>
    <row r="15602" spans="1:4">
      <c r="A15602" t="s">
        <v>53661</v>
      </c>
      <c r="B15602" t="s">
        <v>53662</v>
      </c>
      <c r="D15602" t="str">
        <f t="shared" si="243"/>
        <v>FPMORT4029 Timothy Bray MED Orthopaedic Surgery PPM Only</v>
      </c>
    </row>
    <row r="15603" spans="1:4">
      <c r="A15603" t="s">
        <v>53663</v>
      </c>
      <c r="B15603" t="s">
        <v>53664</v>
      </c>
      <c r="D15603" t="str">
        <f t="shared" si="243"/>
        <v>FPMEPM4028 Brian M Paciotti MED Public Health Sciences PPM Only</v>
      </c>
    </row>
    <row r="15604" spans="1:4">
      <c r="A15604" t="s">
        <v>53665</v>
      </c>
      <c r="B15604" t="s">
        <v>53666</v>
      </c>
      <c r="D15604" t="str">
        <f t="shared" si="243"/>
        <v>FPMNEU4027 Manoj Mittal MED Neurology PPM Only</v>
      </c>
    </row>
    <row r="15605" spans="1:4">
      <c r="A15605" t="s">
        <v>53667</v>
      </c>
      <c r="B15605" t="s">
        <v>53668</v>
      </c>
      <c r="D15605" t="str">
        <f t="shared" si="243"/>
        <v>FPBNPB4026 Karen Ryan NEURO PHYSIO And BEHAVIOR PPM Only</v>
      </c>
    </row>
    <row r="15606" spans="1:4">
      <c r="A15606" t="s">
        <v>53669</v>
      </c>
      <c r="B15606" t="s">
        <v>53670</v>
      </c>
      <c r="D15606" t="str">
        <f t="shared" si="243"/>
        <v>FPVVME4025 Krystle Reagan VM MEDICINE And EPIDEMIOLOGY PPM Only</v>
      </c>
    </row>
    <row r="15607" spans="1:4">
      <c r="A15607" t="s">
        <v>53671</v>
      </c>
      <c r="B15607" t="s">
        <v>53672</v>
      </c>
      <c r="D15607" t="str">
        <f t="shared" si="243"/>
        <v>FPMERM4024 Margaret Rea MED Emergency Medicine PPM Only</v>
      </c>
    </row>
    <row r="15608" spans="1:4">
      <c r="A15608" t="s">
        <v>53673</v>
      </c>
      <c r="B15608" t="s">
        <v>53674</v>
      </c>
      <c r="D15608" t="str">
        <f t="shared" si="243"/>
        <v>FPLANT4023 Christyann Darwent ANTHROPOLOGY PPM Only</v>
      </c>
    </row>
    <row r="15609" spans="1:4">
      <c r="A15609" t="s">
        <v>53675</v>
      </c>
      <c r="B15609" t="s">
        <v>53676</v>
      </c>
      <c r="D15609" t="str">
        <f t="shared" si="243"/>
        <v>FPLPSC4022 George Mangun PSYCHOLOGY PPM Only</v>
      </c>
    </row>
    <row r="15610" spans="1:4">
      <c r="A15610" t="s">
        <v>53677</v>
      </c>
      <c r="B15610" t="s">
        <v>53678</v>
      </c>
      <c r="D15610" t="str">
        <f t="shared" si="243"/>
        <v>FPLSTS4021 Gerardo Con Diaz SCIENCE And TECHNOLOGY STUDIES PPM Only</v>
      </c>
    </row>
    <row r="15611" spans="1:4">
      <c r="A15611" t="s">
        <v>53679</v>
      </c>
      <c r="B15611" t="s">
        <v>53680</v>
      </c>
      <c r="D15611" t="str">
        <f t="shared" si="243"/>
        <v>FPVAPC4020 Bruce Hammock VM ANAT PHYSIO And CELL BIOLOGY PPM Only</v>
      </c>
    </row>
    <row r="15612" spans="1:4">
      <c r="A15612" t="s">
        <v>53681</v>
      </c>
      <c r="B15612" t="s">
        <v>53682</v>
      </c>
      <c r="D15612" t="str">
        <f t="shared" si="243"/>
        <v>FPEMAE4019 Valeria La Saponara MECHANICAL And AEROSPACE ENGR PPM Only</v>
      </c>
    </row>
    <row r="15613" spans="1:4">
      <c r="A15613" t="s">
        <v>53683</v>
      </c>
      <c r="B15613" t="s">
        <v>53684</v>
      </c>
      <c r="D15613" t="str">
        <f t="shared" si="243"/>
        <v>FPLDES4018 Konstantinos Papamichael DEPARTMENT OF DESIGN PPM Only</v>
      </c>
    </row>
    <row r="15614" spans="1:4">
      <c r="A15614" t="s">
        <v>53685</v>
      </c>
      <c r="B15614" t="s">
        <v>53686</v>
      </c>
      <c r="D15614" t="str">
        <f t="shared" si="243"/>
        <v>FPVVSR4016 Kathryn Phillips VM SURGRAD SCIENCE PPM Only</v>
      </c>
    </row>
    <row r="15615" spans="1:4">
      <c r="A15615" t="s">
        <v>53687</v>
      </c>
      <c r="B15615" t="s">
        <v>53688</v>
      </c>
      <c r="D15615" t="str">
        <f t="shared" si="243"/>
        <v>FPGSM14015 Mehul Rangwala GRADUATE SCHOOL OF MANAGEMENT PPM Only</v>
      </c>
    </row>
    <row r="15616" spans="1:4">
      <c r="A15616" t="s">
        <v>53689</v>
      </c>
      <c r="B15616" t="s">
        <v>53690</v>
      </c>
      <c r="D15616" t="str">
        <f t="shared" si="243"/>
        <v>FPMPSY4014 Karl Murray MED Psychiatry And Behav Sci PPM Only</v>
      </c>
    </row>
    <row r="15617" spans="1:4">
      <c r="A15617" t="s">
        <v>53691</v>
      </c>
      <c r="B15617" t="s">
        <v>53692</v>
      </c>
      <c r="D15617" t="str">
        <f t="shared" si="243"/>
        <v>FPIMHP4013 Joanna Baginski MED Int Med Hospitalist PPM Only</v>
      </c>
    </row>
    <row r="15618" spans="1:4">
      <c r="A15618" t="s">
        <v>53693</v>
      </c>
      <c r="B15618" t="s">
        <v>53694</v>
      </c>
      <c r="D15618" t="str">
        <f t="shared" si="243"/>
        <v>FPADES4012 Marissa Baskett ENVIRONMENTAL SCIENCE And POLICY PPM Only</v>
      </c>
    </row>
    <row r="15619" spans="1:4">
      <c r="A15619" t="s">
        <v>53695</v>
      </c>
      <c r="B15619" t="s">
        <v>53696</v>
      </c>
      <c r="D15619" t="str">
        <f t="shared" ref="D15619:D15682" si="244">A15619&amp;" "&amp;B15619</f>
        <v>FPMEPM4011 Kathryn Conlon MED Public Health Sciences PPM Only</v>
      </c>
    </row>
    <row r="15620" spans="1:4">
      <c r="A15620" t="s">
        <v>53697</v>
      </c>
      <c r="B15620" t="s">
        <v>53698</v>
      </c>
      <c r="D15620" t="str">
        <f t="shared" si="244"/>
        <v>FPLECN4010 Gary Walton ECONOMICS PPM Only</v>
      </c>
    </row>
    <row r="15621" spans="1:4">
      <c r="A15621" t="s">
        <v>53699</v>
      </c>
      <c r="B15621" t="s">
        <v>53700</v>
      </c>
      <c r="D15621" t="str">
        <f t="shared" si="244"/>
        <v>FPLLIN4009 Raul Aranovich LINGUISTICS PPM Only</v>
      </c>
    </row>
    <row r="15622" spans="1:4">
      <c r="A15622" t="s">
        <v>53701</v>
      </c>
      <c r="B15622" t="s">
        <v>53702</v>
      </c>
      <c r="D15622" t="str">
        <f t="shared" si="244"/>
        <v>FPBMCB4008 Walter Leal MOLECULAR And CELLULAR BIO PPM Only</v>
      </c>
    </row>
    <row r="15623" spans="1:4">
      <c r="A15623" t="s">
        <v>53703</v>
      </c>
      <c r="B15623" t="s">
        <v>53704</v>
      </c>
      <c r="D15623" t="str">
        <f t="shared" si="244"/>
        <v>FPNURS4007 Sheryl Catz School of Nursing PPM Only</v>
      </c>
    </row>
    <row r="15624" spans="1:4">
      <c r="A15624" t="s">
        <v>53705</v>
      </c>
      <c r="B15624" t="s">
        <v>53706</v>
      </c>
      <c r="D15624" t="str">
        <f t="shared" si="244"/>
        <v>FPMBIO4006 Michael Holland MED Biochem And Molecular Med PPM Only</v>
      </c>
    </row>
    <row r="15625" spans="1:4">
      <c r="A15625" t="s">
        <v>53707</v>
      </c>
      <c r="B15625" t="s">
        <v>53708</v>
      </c>
      <c r="D15625" t="str">
        <f t="shared" si="244"/>
        <v>FPIMID4005 Archana Reddy MED Int Med Infectious Dis PPM Only</v>
      </c>
    </row>
    <row r="15626" spans="1:4">
      <c r="A15626" t="s">
        <v>53709</v>
      </c>
      <c r="B15626" t="s">
        <v>53710</v>
      </c>
      <c r="D15626" t="str">
        <f t="shared" si="244"/>
        <v>FPLSAP4004 Donald G Castanien SPANISH And PORTUGUESE PPM Only</v>
      </c>
    </row>
    <row r="15627" spans="1:4">
      <c r="A15627" t="s">
        <v>53711</v>
      </c>
      <c r="B15627" t="s">
        <v>53712</v>
      </c>
      <c r="D15627" t="str">
        <f t="shared" si="244"/>
        <v>FPMPSY4003 Marlene Mirassou MED Psychiatry And Behav Sci PPM Only</v>
      </c>
    </row>
    <row r="15628" spans="1:4">
      <c r="A15628" t="s">
        <v>53713</v>
      </c>
      <c r="B15628" t="s">
        <v>53714</v>
      </c>
      <c r="D15628" t="str">
        <f t="shared" si="244"/>
        <v>FPAPLS4002 Steffen Abel PLANT SCIENCES PPM Only</v>
      </c>
    </row>
    <row r="15629" spans="1:4">
      <c r="A15629" t="s">
        <v>53715</v>
      </c>
      <c r="B15629" t="s">
        <v>53716</v>
      </c>
      <c r="D15629" t="str">
        <f t="shared" si="244"/>
        <v>FPLNAS4001 Ines Hernandez Avila NATIVE AMERICAN STUDIES PPM Only</v>
      </c>
    </row>
    <row r="15630" spans="1:4">
      <c r="A15630" t="s">
        <v>53717</v>
      </c>
      <c r="B15630" t="s">
        <v>53718</v>
      </c>
      <c r="D15630" t="str">
        <f t="shared" si="244"/>
        <v>FPMPED4000 Elizabeth Hammel MED Pediatrics PPM Only</v>
      </c>
    </row>
    <row r="15631" spans="1:4">
      <c r="A15631" t="s">
        <v>53719</v>
      </c>
      <c r="B15631" t="s">
        <v>53720</v>
      </c>
      <c r="D15631" t="str">
        <f t="shared" si="244"/>
        <v>FPMANS3999 Orode Badakhsh MED Anesth And Pain Medicine PPM Only</v>
      </c>
    </row>
    <row r="15632" spans="1:4">
      <c r="A15632" t="s">
        <v>53721</v>
      </c>
      <c r="B15632" t="s">
        <v>53722</v>
      </c>
      <c r="D15632" t="str">
        <f t="shared" si="244"/>
        <v>FPLSTA3998 Jane Ling Wang STATISTICS PPM Only</v>
      </c>
    </row>
    <row r="15633" spans="1:4">
      <c r="A15633" t="s">
        <v>53723</v>
      </c>
      <c r="B15633" t="s">
        <v>53724</v>
      </c>
      <c r="D15633" t="str">
        <f t="shared" si="244"/>
        <v>FPVHFS3997 Robert Moeller CA ANIMAL HLTH And FOOD SAFETY LAB PPM Only</v>
      </c>
    </row>
    <row r="15634" spans="1:4">
      <c r="A15634" t="s">
        <v>53725</v>
      </c>
      <c r="B15634" t="s">
        <v>53726</v>
      </c>
      <c r="D15634" t="str">
        <f t="shared" si="244"/>
        <v>FPIMHP3996 Ivonne Eliana Martinez MED Int Med Hospitalist PPM Only</v>
      </c>
    </row>
    <row r="15635" spans="1:4">
      <c r="A15635" t="s">
        <v>53727</v>
      </c>
      <c r="B15635" t="s">
        <v>53728</v>
      </c>
      <c r="D15635" t="str">
        <f t="shared" si="244"/>
        <v>FPEECE3995 Hussain Al Asaad ELECT And COMP ENGR PPM Only</v>
      </c>
    </row>
    <row r="15636" spans="1:4">
      <c r="A15636" t="s">
        <v>53729</v>
      </c>
      <c r="B15636" t="s">
        <v>53730</v>
      </c>
      <c r="D15636" t="str">
        <f t="shared" si="244"/>
        <v>FPMINT3994 Elaine Silver MED Int Med Admin PPM Only</v>
      </c>
    </row>
    <row r="15637" spans="1:4">
      <c r="A15637" t="s">
        <v>53731</v>
      </c>
      <c r="B15637" t="s">
        <v>53732</v>
      </c>
      <c r="D15637" t="str">
        <f t="shared" si="244"/>
        <v>FPABAE3993 James Rumsey BIOLOGICAL And AG ENGINEERING PPM Only</v>
      </c>
    </row>
    <row r="15638" spans="1:4">
      <c r="A15638" t="s">
        <v>53733</v>
      </c>
      <c r="B15638" t="s">
        <v>53734</v>
      </c>
      <c r="D15638" t="str">
        <f t="shared" si="244"/>
        <v>FPMFCM3992 Sarah Marshall MED Family And Community Med PPM Only</v>
      </c>
    </row>
    <row r="15639" spans="1:4">
      <c r="A15639" t="s">
        <v>53735</v>
      </c>
      <c r="B15639" t="s">
        <v>53736</v>
      </c>
      <c r="D15639" t="str">
        <f t="shared" si="244"/>
        <v>FPMOTO3991 Andrew Birkeland MED Otolaryngology PPM Only</v>
      </c>
    </row>
    <row r="15640" spans="1:4">
      <c r="A15640" t="s">
        <v>53737</v>
      </c>
      <c r="B15640" t="s">
        <v>53738</v>
      </c>
      <c r="D15640" t="str">
        <f t="shared" si="244"/>
        <v>FPMFCM3990 Anika Godhwani MED Family And Community Med PPM Only</v>
      </c>
    </row>
    <row r="15641" spans="1:4">
      <c r="A15641" t="s">
        <v>53739</v>
      </c>
      <c r="B15641" t="s">
        <v>53740</v>
      </c>
      <c r="D15641" t="str">
        <f t="shared" si="244"/>
        <v>FPMORT3989 Eric Klineberg MED Orthopaedic Surgery PPM Only</v>
      </c>
    </row>
    <row r="15642" spans="1:4">
      <c r="A15642" t="s">
        <v>53741</v>
      </c>
      <c r="B15642" t="s">
        <v>53742</v>
      </c>
      <c r="D15642" t="str">
        <f t="shared" si="244"/>
        <v>FPMPED3988 Oleg Vayner MED Pediatrics PPM Only</v>
      </c>
    </row>
    <row r="15643" spans="1:4">
      <c r="A15643" t="s">
        <v>53743</v>
      </c>
      <c r="B15643" t="s">
        <v>53744</v>
      </c>
      <c r="D15643" t="str">
        <f t="shared" si="244"/>
        <v>FPMANS3987 Reihaneh Forghany MED Anesth And Pain Medicine PPM Only</v>
      </c>
    </row>
    <row r="15644" spans="1:4">
      <c r="A15644" t="s">
        <v>53745</v>
      </c>
      <c r="B15644" t="s">
        <v>53746</v>
      </c>
      <c r="D15644" t="str">
        <f t="shared" si="244"/>
        <v>FPLLAW3986 John Oakley SCHOOL OF LAW PPM Only</v>
      </c>
    </row>
    <row r="15645" spans="1:4">
      <c r="A15645" t="s">
        <v>53747</v>
      </c>
      <c r="B15645" t="s">
        <v>53748</v>
      </c>
      <c r="D15645" t="str">
        <f t="shared" si="244"/>
        <v>FPLSOC3985 Carole Joffe SOCIOLOGY PPM Only</v>
      </c>
    </row>
    <row r="15646" spans="1:4">
      <c r="A15646" t="s">
        <v>53749</v>
      </c>
      <c r="B15646" t="s">
        <v>53750</v>
      </c>
      <c r="D15646" t="str">
        <f t="shared" si="244"/>
        <v>FPAENM3984 Robert Page ENTOMOLOGY NEMATOLOGY PPM Only</v>
      </c>
    </row>
    <row r="15647" spans="1:4">
      <c r="A15647" t="s">
        <v>53751</v>
      </c>
      <c r="B15647" t="s">
        <v>53752</v>
      </c>
      <c r="D15647" t="str">
        <f t="shared" si="244"/>
        <v>FPMFCM3983 Bruce Greenberg MED Family And Community Med PPM Only</v>
      </c>
    </row>
    <row r="15648" spans="1:4">
      <c r="A15648" t="s">
        <v>53753</v>
      </c>
      <c r="B15648" t="s">
        <v>53754</v>
      </c>
      <c r="D15648" t="str">
        <f t="shared" si="244"/>
        <v>FPLECN3982 Monica Singhal ECONOMICS PPM Only</v>
      </c>
    </row>
    <row r="15649" spans="1:4">
      <c r="A15649" t="s">
        <v>53755</v>
      </c>
      <c r="B15649" t="s">
        <v>53756</v>
      </c>
      <c r="D15649" t="str">
        <f t="shared" si="244"/>
        <v>FPMERM3981 Michael Luszczak MED Emergency Medicine PPM Only</v>
      </c>
    </row>
    <row r="15650" spans="1:4">
      <c r="A15650" t="s">
        <v>53757</v>
      </c>
      <c r="B15650" t="s">
        <v>53758</v>
      </c>
      <c r="D15650" t="str">
        <f t="shared" si="244"/>
        <v>FPIMEN3980 Craig Smith MED Int Med Endocrinology PPM Only</v>
      </c>
    </row>
    <row r="15651" spans="1:4">
      <c r="A15651" t="s">
        <v>53759</v>
      </c>
      <c r="B15651" t="s">
        <v>53760</v>
      </c>
      <c r="D15651" t="str">
        <f t="shared" si="244"/>
        <v>FPMNEU3979 Piero Verro MED Neurology PPM Only</v>
      </c>
    </row>
    <row r="15652" spans="1:4">
      <c r="A15652" t="s">
        <v>53761</v>
      </c>
      <c r="B15652" t="s">
        <v>53762</v>
      </c>
      <c r="D15652" t="str">
        <f t="shared" si="244"/>
        <v>FPDEDU3978 Emily D N Montgomery EDUCATION PPM Only</v>
      </c>
    </row>
    <row r="15653" spans="1:4">
      <c r="A15653" t="s">
        <v>53763</v>
      </c>
      <c r="B15653" t="s">
        <v>53764</v>
      </c>
      <c r="D15653" t="str">
        <f t="shared" si="244"/>
        <v>FPLCHE3977 Warren Musker CHEMISTRY PPM Only</v>
      </c>
    </row>
    <row r="15654" spans="1:4">
      <c r="A15654" t="s">
        <v>53765</v>
      </c>
      <c r="B15654" t="s">
        <v>53766</v>
      </c>
      <c r="D15654" t="str">
        <f t="shared" si="244"/>
        <v>FPIMRH3976 James Castles MED Int Med Allergy PPM Only</v>
      </c>
    </row>
    <row r="15655" spans="1:4">
      <c r="A15655" t="s">
        <v>53767</v>
      </c>
      <c r="B15655" t="s">
        <v>53768</v>
      </c>
      <c r="D15655" t="str">
        <f t="shared" si="244"/>
        <v>FPLSOC3975 John Walton SOCIOLOGY PPM Only</v>
      </c>
    </row>
    <row r="15656" spans="1:4">
      <c r="A15656" t="s">
        <v>53769</v>
      </c>
      <c r="B15656" t="s">
        <v>53770</v>
      </c>
      <c r="D15656" t="str">
        <f t="shared" si="244"/>
        <v>FPLCHE3974 Michael Toney CHEMISTRY PPM Only</v>
      </c>
    </row>
    <row r="15657" spans="1:4">
      <c r="A15657" t="s">
        <v>53771</v>
      </c>
      <c r="B15657" t="s">
        <v>53772</v>
      </c>
      <c r="D15657" t="str">
        <f t="shared" si="244"/>
        <v>FPAANS3973 Dietmar Kueltz ANIMAL SCIENCE PPM Only</v>
      </c>
    </row>
    <row r="15658" spans="1:4">
      <c r="A15658" t="s">
        <v>53773</v>
      </c>
      <c r="B15658" t="s">
        <v>53774</v>
      </c>
      <c r="D15658" t="str">
        <f t="shared" si="244"/>
        <v>FPMFCM3972 Andrew Smith MED Family And Community Med PPM Only</v>
      </c>
    </row>
    <row r="15659" spans="1:4">
      <c r="A15659" t="s">
        <v>53775</v>
      </c>
      <c r="B15659" t="s">
        <v>53776</v>
      </c>
      <c r="D15659" t="str">
        <f t="shared" si="244"/>
        <v>FPMEPM3971 James Beaumont MED Public Health Sciences PPM Only</v>
      </c>
    </row>
    <row r="15660" spans="1:4">
      <c r="A15660" t="s">
        <v>53777</v>
      </c>
      <c r="B15660" t="s">
        <v>53778</v>
      </c>
      <c r="D15660" t="str">
        <f t="shared" si="244"/>
        <v>FPMNEU3970 David Pleasure MED Neurology PPM Only</v>
      </c>
    </row>
    <row r="15661" spans="1:4">
      <c r="A15661" t="s">
        <v>53779</v>
      </c>
      <c r="B15661" t="s">
        <v>53780</v>
      </c>
      <c r="D15661" t="str">
        <f t="shared" si="244"/>
        <v>FPAHCE3969 L V Harper HUMAN ECOLOGY PPM Only</v>
      </c>
    </row>
    <row r="15662" spans="1:4">
      <c r="A15662" t="s">
        <v>53781</v>
      </c>
      <c r="B15662" t="s">
        <v>53782</v>
      </c>
      <c r="D15662" t="str">
        <f t="shared" si="244"/>
        <v>FPIMHP3968 Jamie Lynn Metcalfe MED Int Med Hospitalist PPM Only</v>
      </c>
    </row>
    <row r="15663" spans="1:4">
      <c r="A15663" t="s">
        <v>53783</v>
      </c>
      <c r="B15663" t="s">
        <v>53784</v>
      </c>
      <c r="D15663" t="str">
        <f t="shared" si="244"/>
        <v>FPALAW3967 E Epstein LAND AIR And WATER RESOURCES PPM Only</v>
      </c>
    </row>
    <row r="15664" spans="1:4">
      <c r="A15664" t="s">
        <v>53785</v>
      </c>
      <c r="B15664" t="s">
        <v>53786</v>
      </c>
      <c r="D15664" t="str">
        <f t="shared" si="244"/>
        <v>FPMPSY3966 Srihari Bangalore MED Psychiatry And Behav Sci PPM Only</v>
      </c>
    </row>
    <row r="15665" spans="1:4">
      <c r="A15665" t="s">
        <v>53787</v>
      </c>
      <c r="B15665" t="s">
        <v>53788</v>
      </c>
      <c r="D15665" t="str">
        <f t="shared" si="244"/>
        <v>FPAHCE3965 Anjali C Gupta HUMAN ECOLOGY PPM Only</v>
      </c>
    </row>
    <row r="15666" spans="1:4">
      <c r="A15666" t="s">
        <v>53789</v>
      </c>
      <c r="B15666" t="s">
        <v>53790</v>
      </c>
      <c r="D15666" t="str">
        <f t="shared" si="244"/>
        <v>FPMPHA3964 Larry Stark MED Pharmacology PPM Only</v>
      </c>
    </row>
    <row r="15667" spans="1:4">
      <c r="A15667" t="s">
        <v>53791</v>
      </c>
      <c r="B15667" t="s">
        <v>53792</v>
      </c>
      <c r="D15667" t="str">
        <f t="shared" si="244"/>
        <v>FPMCEL3963 Andrew Hendrickx MED Cell Biology And Human Anat PPM Only</v>
      </c>
    </row>
    <row r="15668" spans="1:4">
      <c r="A15668" t="s">
        <v>53793</v>
      </c>
      <c r="B15668" t="s">
        <v>53794</v>
      </c>
      <c r="D15668" t="str">
        <f t="shared" si="244"/>
        <v>FPAHCE3962 Lisa S Miller HUMAN ECOLOGY PPM Only</v>
      </c>
    </row>
    <row r="15669" spans="1:4">
      <c r="A15669" t="s">
        <v>53795</v>
      </c>
      <c r="B15669" t="s">
        <v>53796</v>
      </c>
      <c r="D15669" t="str">
        <f t="shared" si="244"/>
        <v>FPLGAR3961 F Sammern Frankenegg GERMAN And RUSSIAN PPM Only</v>
      </c>
    </row>
    <row r="15670" spans="1:4">
      <c r="A15670" t="s">
        <v>53797</v>
      </c>
      <c r="B15670" t="s">
        <v>53798</v>
      </c>
      <c r="D15670" t="str">
        <f t="shared" si="244"/>
        <v>FPMPED3960 Sherzana Sunderji MED Pediatrics PPM Only</v>
      </c>
    </row>
    <row r="15671" spans="1:4">
      <c r="A15671" t="s">
        <v>53799</v>
      </c>
      <c r="B15671" t="s">
        <v>53800</v>
      </c>
      <c r="D15671" t="str">
        <f t="shared" si="244"/>
        <v>FPMOBG3959 L Elaine Waetjen MED Obstetrics And Gynecology PPM Only</v>
      </c>
    </row>
    <row r="15672" spans="1:4">
      <c r="A15672" t="s">
        <v>53801</v>
      </c>
      <c r="B15672" t="s">
        <v>53802</v>
      </c>
      <c r="D15672" t="str">
        <f t="shared" si="244"/>
        <v>FPEECE3958 Omeed Momeni ELECT And COMP ENGR PPM Only</v>
      </c>
    </row>
    <row r="15673" spans="1:4">
      <c r="A15673" t="s">
        <v>53803</v>
      </c>
      <c r="B15673" t="s">
        <v>53804</v>
      </c>
      <c r="D15673" t="str">
        <f t="shared" si="244"/>
        <v>FPMOBG3957 James Overstreet MED Obstetrics And Gynecology PPM Only</v>
      </c>
    </row>
    <row r="15674" spans="1:4">
      <c r="A15674" t="s">
        <v>53805</v>
      </c>
      <c r="B15674" t="s">
        <v>53806</v>
      </c>
      <c r="D15674" t="str">
        <f t="shared" si="244"/>
        <v>FPLHIS3956 Stacy Fahrenthold HISTORY PPM Only</v>
      </c>
    </row>
    <row r="15675" spans="1:4">
      <c r="A15675" t="s">
        <v>53807</v>
      </c>
      <c r="B15675" t="s">
        <v>53808</v>
      </c>
      <c r="D15675" t="str">
        <f t="shared" si="244"/>
        <v>FPLMAT3955 D Mead MATHEMATICS PPM Only</v>
      </c>
    </row>
    <row r="15676" spans="1:4">
      <c r="A15676" t="s">
        <v>53809</v>
      </c>
      <c r="B15676" t="s">
        <v>53810</v>
      </c>
      <c r="D15676" t="str">
        <f t="shared" si="244"/>
        <v>FPMERM3954 Andrew Wong MED Emergency Medicine PPM Only</v>
      </c>
    </row>
    <row r="15677" spans="1:4">
      <c r="A15677" t="s">
        <v>53811</v>
      </c>
      <c r="B15677" t="s">
        <v>53812</v>
      </c>
      <c r="D15677" t="str">
        <f t="shared" si="244"/>
        <v>FPEECE3953 Herman Fink ELECT And COMP ENGR PPM Only</v>
      </c>
    </row>
    <row r="15678" spans="1:4">
      <c r="A15678" t="s">
        <v>53813</v>
      </c>
      <c r="B15678" t="s">
        <v>53814</v>
      </c>
      <c r="D15678" t="str">
        <f t="shared" si="244"/>
        <v>FPLEAL3952 Yoko Kato EAST ASIAN LANG And CULTURES PPM Only</v>
      </c>
    </row>
    <row r="15679" spans="1:4">
      <c r="A15679" t="s">
        <v>53815</v>
      </c>
      <c r="B15679" t="s">
        <v>53816</v>
      </c>
      <c r="D15679" t="str">
        <f t="shared" si="244"/>
        <v>FPIMKT3951 Mehul Gandhi MED INT MED KIDNEY TRANSPLANT PPM Only</v>
      </c>
    </row>
    <row r="15680" spans="1:4">
      <c r="A15680" t="s">
        <v>53817</v>
      </c>
      <c r="B15680" t="s">
        <v>53818</v>
      </c>
      <c r="D15680" t="str">
        <f t="shared" si="244"/>
        <v>FPMNSG3950 Orin Bloch MED Neurological Surgery PPM Only</v>
      </c>
    </row>
    <row r="15681" spans="1:4">
      <c r="A15681" t="s">
        <v>53819</v>
      </c>
      <c r="B15681" t="s">
        <v>53820</v>
      </c>
      <c r="D15681" t="str">
        <f t="shared" si="244"/>
        <v>FPMPSY3949 Scott M Fishman MED Psychiatry And Behav Sci PPM Only</v>
      </c>
    </row>
    <row r="15682" spans="1:4">
      <c r="A15682" t="s">
        <v>53821</v>
      </c>
      <c r="B15682" t="s">
        <v>53822</v>
      </c>
      <c r="D15682" t="str">
        <f t="shared" si="244"/>
        <v>FPMNEU3946 Loren Alving MED Neurology PPM Only</v>
      </c>
    </row>
    <row r="15683" spans="1:4">
      <c r="A15683" t="s">
        <v>53823</v>
      </c>
      <c r="B15683" t="s">
        <v>53824</v>
      </c>
      <c r="D15683" t="str">
        <f t="shared" ref="D15683:D15746" si="245">A15683&amp;" "&amp;B15683</f>
        <v>FPMERM3945 Garen Wintemute MED Emergency Medicine PPM Only</v>
      </c>
    </row>
    <row r="15684" spans="1:4">
      <c r="A15684" t="s">
        <v>53825</v>
      </c>
      <c r="B15684" t="s">
        <v>53826</v>
      </c>
      <c r="D15684" t="str">
        <f t="shared" si="245"/>
        <v>FPMPAT3944 Denis Dwyre MED Pathology And Lab Medicine PPM Only</v>
      </c>
    </row>
    <row r="15685" spans="1:4">
      <c r="A15685" t="s">
        <v>53827</v>
      </c>
      <c r="B15685" t="s">
        <v>53828</v>
      </c>
      <c r="D15685" t="str">
        <f t="shared" si="245"/>
        <v>FPAHCE3943 Brett Milligan HUMAN ECOLOGY PPM Only</v>
      </c>
    </row>
    <row r="15686" spans="1:4">
      <c r="A15686" t="s">
        <v>53829</v>
      </c>
      <c r="B15686" t="s">
        <v>53830</v>
      </c>
      <c r="D15686" t="str">
        <f t="shared" si="245"/>
        <v>FPLLIN3942 Wilbur Benware LINGUISTICS PPM Only</v>
      </c>
    </row>
    <row r="15687" spans="1:4">
      <c r="A15687" t="s">
        <v>53831</v>
      </c>
      <c r="B15687" t="s">
        <v>53832</v>
      </c>
      <c r="D15687" t="str">
        <f t="shared" si="245"/>
        <v>FPAWFC3941 Don Erman WILDLIFE And FISHERIES BIOLOGY PPM Only</v>
      </c>
    </row>
    <row r="15688" spans="1:4">
      <c r="A15688" t="s">
        <v>53833</v>
      </c>
      <c r="B15688" t="s">
        <v>53834</v>
      </c>
      <c r="D15688" t="str">
        <f t="shared" si="245"/>
        <v>FPLLAW3940 Margaret Durkin LAW LIBRARY PPM Only</v>
      </c>
    </row>
    <row r="15689" spans="1:4">
      <c r="A15689" t="s">
        <v>53835</v>
      </c>
      <c r="B15689" t="s">
        <v>53836</v>
      </c>
      <c r="D15689" t="str">
        <f t="shared" si="245"/>
        <v>FPMSUR3939 Richard Bold MED Surgery PPM Only</v>
      </c>
    </row>
    <row r="15690" spans="1:4">
      <c r="A15690" t="s">
        <v>53837</v>
      </c>
      <c r="B15690" t="s">
        <v>53838</v>
      </c>
      <c r="D15690" t="str">
        <f t="shared" si="245"/>
        <v>FPMPMR3938 Erik Henricson MED Physical Medicine And Rehab PPM Only</v>
      </c>
    </row>
    <row r="15691" spans="1:4">
      <c r="A15691" t="s">
        <v>53839</v>
      </c>
      <c r="B15691" t="s">
        <v>53840</v>
      </c>
      <c r="D15691" t="str">
        <f t="shared" si="245"/>
        <v>FPBEVE3937 Marcel Rejmanek EVOLUTION And ECOLOGY PPM Only</v>
      </c>
    </row>
    <row r="15692" spans="1:4">
      <c r="A15692" t="s">
        <v>53841</v>
      </c>
      <c r="B15692" t="s">
        <v>53842</v>
      </c>
      <c r="D15692" t="str">
        <f t="shared" si="245"/>
        <v>FPMSUR3935 Richard Perez MED Surgery PPM Only</v>
      </c>
    </row>
    <row r="15693" spans="1:4">
      <c r="A15693" t="s">
        <v>53843</v>
      </c>
      <c r="B15693" t="s">
        <v>53844</v>
      </c>
      <c r="D15693" t="str">
        <f t="shared" si="245"/>
        <v>FPBMCB3934 Carl Schmid MOLECULAR And CELLULAR BIO PPM Only</v>
      </c>
    </row>
    <row r="15694" spans="1:4">
      <c r="A15694" t="s">
        <v>53845</v>
      </c>
      <c r="B15694" t="s">
        <v>53846</v>
      </c>
      <c r="D15694" t="str">
        <f t="shared" si="245"/>
        <v>FPLSTA3933 David Lang STATISTICS PPM Only</v>
      </c>
    </row>
    <row r="15695" spans="1:4">
      <c r="A15695" t="s">
        <v>53847</v>
      </c>
      <c r="B15695" t="s">
        <v>53848</v>
      </c>
      <c r="D15695" t="str">
        <f t="shared" si="245"/>
        <v>FPBPLB3932 Richard Falk PLANT BIOLOGY PPM Only</v>
      </c>
    </row>
    <row r="15696" spans="1:4">
      <c r="A15696" t="s">
        <v>53849</v>
      </c>
      <c r="B15696" t="s">
        <v>53850</v>
      </c>
      <c r="D15696" t="str">
        <f t="shared" si="245"/>
        <v>FPIMCA3930 Imo Ebong MED INT MED CARDIOLOGY PPM Only</v>
      </c>
    </row>
    <row r="15697" spans="1:4">
      <c r="A15697" t="s">
        <v>53851</v>
      </c>
      <c r="B15697" t="s">
        <v>53852</v>
      </c>
      <c r="D15697" t="str">
        <f t="shared" si="245"/>
        <v>FPLECN3929 Klaus Nehring ECONOMICS PPM Only</v>
      </c>
    </row>
    <row r="15698" spans="1:4">
      <c r="A15698" t="s">
        <v>53853</v>
      </c>
      <c r="B15698" t="s">
        <v>53854</v>
      </c>
      <c r="D15698" t="str">
        <f t="shared" si="245"/>
        <v>FPVAPC3928 Marcelo Kuroda VM ANAT PHYSIO And CELL BIOLOGY PPM Only</v>
      </c>
    </row>
    <row r="15699" spans="1:4">
      <c r="A15699" t="s">
        <v>53855</v>
      </c>
      <c r="B15699" t="s">
        <v>53856</v>
      </c>
      <c r="D15699" t="str">
        <f t="shared" si="245"/>
        <v>FPMFCM3927 William Entwistle MED Family And Community Med PPM Only</v>
      </c>
    </row>
    <row r="15700" spans="1:4">
      <c r="A15700" t="s">
        <v>53857</v>
      </c>
      <c r="B15700" t="s">
        <v>53858</v>
      </c>
      <c r="D15700" t="str">
        <f t="shared" si="245"/>
        <v>FPLPOL3926 Shalini Satkunanandan POLITICAL SCIENCE PPM Only</v>
      </c>
    </row>
    <row r="15701" spans="1:4">
      <c r="A15701" t="s">
        <v>53859</v>
      </c>
      <c r="B15701" t="s">
        <v>53860</v>
      </c>
      <c r="D15701" t="str">
        <f t="shared" si="245"/>
        <v>FPECEE3925 Mark Rashid CIVIL And ENVIRONMENTAL ENGR PPM Only</v>
      </c>
    </row>
    <row r="15702" spans="1:4">
      <c r="A15702" t="s">
        <v>53861</v>
      </c>
      <c r="B15702" t="s">
        <v>53862</v>
      </c>
      <c r="D15702" t="str">
        <f t="shared" si="245"/>
        <v>FPMSUR3924 Gregory Jurkovich MED Surgery PPM Only</v>
      </c>
    </row>
    <row r="15703" spans="1:4">
      <c r="A15703" t="s">
        <v>53863</v>
      </c>
      <c r="B15703" t="s">
        <v>53864</v>
      </c>
      <c r="D15703" t="str">
        <f t="shared" si="245"/>
        <v>FPAPLS3923 Johann Lieth PLANT SCIENCES PPM Only</v>
      </c>
    </row>
    <row r="15704" spans="1:4">
      <c r="A15704" t="s">
        <v>53865</v>
      </c>
      <c r="B15704" t="s">
        <v>53866</v>
      </c>
      <c r="D15704" t="str">
        <f t="shared" si="245"/>
        <v>FPAFST3922 John Krochta FOOD SCIENCE And TECHNOLOGY PPM Only</v>
      </c>
    </row>
    <row r="15705" spans="1:4">
      <c r="A15705" t="s">
        <v>53867</v>
      </c>
      <c r="B15705" t="s">
        <v>53868</v>
      </c>
      <c r="D15705" t="str">
        <f t="shared" si="245"/>
        <v>FPLMAT3921 Yonggyu Lee MATHEMATICS PPM Only</v>
      </c>
    </row>
    <row r="15706" spans="1:4">
      <c r="A15706" t="s">
        <v>53869</v>
      </c>
      <c r="B15706" t="s">
        <v>53870</v>
      </c>
      <c r="D15706" t="str">
        <f t="shared" si="245"/>
        <v>FPIMHP3920 Elena Kret Sudjian MED Int Med Hospitalist PPM Only</v>
      </c>
    </row>
    <row r="15707" spans="1:4">
      <c r="A15707" t="s">
        <v>53871</v>
      </c>
      <c r="B15707" t="s">
        <v>53872</v>
      </c>
      <c r="D15707" t="str">
        <f t="shared" si="245"/>
        <v>FPLMAT3919 Joel Hass MATHEMATICS PPM Only</v>
      </c>
    </row>
    <row r="15708" spans="1:4">
      <c r="A15708" t="s">
        <v>53873</v>
      </c>
      <c r="B15708" t="s">
        <v>53874</v>
      </c>
      <c r="D15708" t="str">
        <f t="shared" si="245"/>
        <v>FPNURS3918 Ester Apesoa Varano School of Nursing PPM Only</v>
      </c>
    </row>
    <row r="15709" spans="1:4">
      <c r="A15709" t="s">
        <v>53875</v>
      </c>
      <c r="B15709" t="s">
        <v>53876</v>
      </c>
      <c r="D15709" t="str">
        <f t="shared" si="245"/>
        <v>FPBMCB3917 Sean Burgess MOLECULAR And CELLULAR BIO PPM Only</v>
      </c>
    </row>
    <row r="15710" spans="1:4">
      <c r="A15710" t="s">
        <v>53877</v>
      </c>
      <c r="B15710" t="s">
        <v>53878</v>
      </c>
      <c r="D15710" t="str">
        <f t="shared" si="245"/>
        <v>FPMPED3916 Blair Colwell MED Pediatrics PPM Only</v>
      </c>
    </row>
    <row r="15711" spans="1:4">
      <c r="A15711" t="s">
        <v>53879</v>
      </c>
      <c r="B15711" t="s">
        <v>53880</v>
      </c>
      <c r="D15711" t="str">
        <f t="shared" si="245"/>
        <v>FPVVSR3915 Scott Katzman VM SURGRAD SCIENCE PPM Only</v>
      </c>
    </row>
    <row r="15712" spans="1:4">
      <c r="A15712" t="s">
        <v>53881</v>
      </c>
      <c r="B15712" t="s">
        <v>53882</v>
      </c>
      <c r="D15712" t="str">
        <f t="shared" si="245"/>
        <v>FPLIBR3914 Elaine Franco UCDLIBRARY PPM Only</v>
      </c>
    </row>
    <row r="15713" spans="1:4">
      <c r="A15713" t="s">
        <v>53883</v>
      </c>
      <c r="B15713" t="s">
        <v>53884</v>
      </c>
      <c r="D15713" t="str">
        <f t="shared" si="245"/>
        <v>FPDEDU3913 Darnel Degand EDUCATION PPM Only</v>
      </c>
    </row>
    <row r="15714" spans="1:4">
      <c r="A15714" t="s">
        <v>53885</v>
      </c>
      <c r="B15714" t="s">
        <v>53886</v>
      </c>
      <c r="D15714" t="str">
        <f t="shared" si="245"/>
        <v>FPAHCE3912 William Lacy HUMAN ECOLOGY PPM Only</v>
      </c>
    </row>
    <row r="15715" spans="1:4">
      <c r="A15715" t="s">
        <v>53887</v>
      </c>
      <c r="B15715" t="s">
        <v>53888</v>
      </c>
      <c r="D15715" t="str">
        <f t="shared" si="245"/>
        <v>FPACHE3911 Alvin Sokolow HUMAN ECOLOGY PPM Only</v>
      </c>
    </row>
    <row r="15716" spans="1:4">
      <c r="A15716" t="s">
        <v>53889</v>
      </c>
      <c r="B15716" t="s">
        <v>53890</v>
      </c>
      <c r="D15716" t="str">
        <f t="shared" si="245"/>
        <v>FPBPLB3910 Neelima Sinha PLANT BIOLOGY PPM Only</v>
      </c>
    </row>
    <row r="15717" spans="1:4">
      <c r="A15717" t="s">
        <v>53891</v>
      </c>
      <c r="B15717" t="s">
        <v>53892</v>
      </c>
      <c r="D15717" t="str">
        <f t="shared" si="245"/>
        <v>FPDEDU3909 Bridget A Crenshaw Mabunga EDUCATION PPM Only</v>
      </c>
    </row>
    <row r="15718" spans="1:4">
      <c r="A15718" t="s">
        <v>53893</v>
      </c>
      <c r="B15718" t="s">
        <v>53894</v>
      </c>
      <c r="D15718" t="str">
        <f t="shared" si="245"/>
        <v>FPIMHO3908 Elaine Kaime MED Int Med HEMONC PPM Only</v>
      </c>
    </row>
    <row r="15719" spans="1:4">
      <c r="A15719" t="s">
        <v>53895</v>
      </c>
      <c r="B15719" t="s">
        <v>53896</v>
      </c>
      <c r="D15719" t="str">
        <f t="shared" si="245"/>
        <v>FPAMCB3907 James Clegg AG MOLECULAR And CELLULAR BIO PPM Only</v>
      </c>
    </row>
    <row r="15720" spans="1:4">
      <c r="A15720" t="s">
        <v>53897</v>
      </c>
      <c r="B15720" t="s">
        <v>53898</v>
      </c>
      <c r="D15720" t="str">
        <f t="shared" si="245"/>
        <v>FPABAE3906 Raul Piedrahita BIOLOGICAL And AG ENGINEERING PPM Only</v>
      </c>
    </row>
    <row r="15721" spans="1:4">
      <c r="A15721" t="s">
        <v>53899</v>
      </c>
      <c r="B15721" t="s">
        <v>53900</v>
      </c>
      <c r="D15721" t="str">
        <f t="shared" si="245"/>
        <v>FPIMID3905 Stuart Cohen MED Int Med Infectious Dis PPM Only</v>
      </c>
    </row>
    <row r="15722" spans="1:4">
      <c r="A15722" t="s">
        <v>53901</v>
      </c>
      <c r="B15722" t="s">
        <v>53902</v>
      </c>
      <c r="D15722" t="str">
        <f t="shared" si="245"/>
        <v>FPMINT3904 Debora Paterniti MED Internal Medicine PPM Only</v>
      </c>
    </row>
    <row r="15723" spans="1:4">
      <c r="A15723" t="s">
        <v>53903</v>
      </c>
      <c r="B15723" t="s">
        <v>53904</v>
      </c>
      <c r="D15723" t="str">
        <f t="shared" si="245"/>
        <v>FPIMGI3903 Shiro Urayama MED Int Med Gastroenterology PPM Only</v>
      </c>
    </row>
    <row r="15724" spans="1:4">
      <c r="A15724" t="s">
        <v>53905</v>
      </c>
      <c r="B15724" t="s">
        <v>53906</v>
      </c>
      <c r="D15724" t="str">
        <f t="shared" si="245"/>
        <v>FPMNSG3902 Bruce Lyeth MED Neurological Surgery PPM Only</v>
      </c>
    </row>
    <row r="15725" spans="1:4">
      <c r="A15725" t="s">
        <v>53907</v>
      </c>
      <c r="B15725" t="s">
        <v>53908</v>
      </c>
      <c r="D15725" t="str">
        <f t="shared" si="245"/>
        <v>FPMOBG3901 Duane Townsend MED Obstetrics And Gynecology PPM Only</v>
      </c>
    </row>
    <row r="15726" spans="1:4">
      <c r="A15726" t="s">
        <v>53909</v>
      </c>
      <c r="B15726" t="s">
        <v>53910</v>
      </c>
      <c r="D15726" t="str">
        <f t="shared" si="245"/>
        <v>FPVPMI3900 Bennie Osburn VM PATHOLOGY MICRO And IMMUN PPM Only</v>
      </c>
    </row>
    <row r="15727" spans="1:4">
      <c r="A15727" t="s">
        <v>53911</v>
      </c>
      <c r="B15727" t="s">
        <v>53912</v>
      </c>
      <c r="D15727" t="str">
        <f t="shared" si="245"/>
        <v>FPAPLS3899 Don Durzan PLANT SCIENCES PPM Only</v>
      </c>
    </row>
    <row r="15728" spans="1:4">
      <c r="A15728" t="s">
        <v>53913</v>
      </c>
      <c r="B15728" t="s">
        <v>53914</v>
      </c>
      <c r="D15728" t="str">
        <f t="shared" si="245"/>
        <v>FPMRAD3898 Dillon Chen MED Radiology PPM Only</v>
      </c>
    </row>
    <row r="15729" spans="1:4">
      <c r="A15729" t="s">
        <v>53915</v>
      </c>
      <c r="B15729" t="s">
        <v>53916</v>
      </c>
      <c r="D15729" t="str">
        <f t="shared" si="245"/>
        <v>FPAPLS3897 Edward Brummer PLANT SCIENCES PPM Only</v>
      </c>
    </row>
    <row r="15730" spans="1:4">
      <c r="A15730" t="s">
        <v>53917</v>
      </c>
      <c r="B15730" t="s">
        <v>53918</v>
      </c>
      <c r="D15730" t="str">
        <f t="shared" si="245"/>
        <v>FPLCDM3896 Sarah Anderson CINEMA And DIGITAL MEDIA PPM Only</v>
      </c>
    </row>
    <row r="15731" spans="1:4">
      <c r="A15731" t="s">
        <v>53919</v>
      </c>
      <c r="B15731" t="s">
        <v>53920</v>
      </c>
      <c r="D15731" t="str">
        <f t="shared" si="245"/>
        <v>FPVPHR3895 Rodrigo Gallardo VM POPULATION HLTH And REPROD PPM Only</v>
      </c>
    </row>
    <row r="15732" spans="1:4">
      <c r="A15732" t="s">
        <v>53921</v>
      </c>
      <c r="B15732" t="s">
        <v>53922</v>
      </c>
      <c r="D15732" t="str">
        <f t="shared" si="245"/>
        <v>FPALAW3894 Adele Igel LAND AIR And WATER RESOURCES PPM Only</v>
      </c>
    </row>
    <row r="15733" spans="1:4">
      <c r="A15733" t="s">
        <v>53923</v>
      </c>
      <c r="B15733" t="s">
        <v>53924</v>
      </c>
      <c r="D15733" t="str">
        <f t="shared" si="245"/>
        <v>FPMSUR3893 David Dawson MED Surgery PPM Only</v>
      </c>
    </row>
    <row r="15734" spans="1:4">
      <c r="A15734" t="s">
        <v>53925</v>
      </c>
      <c r="B15734" t="s">
        <v>53926</v>
      </c>
      <c r="D15734" t="str">
        <f t="shared" si="245"/>
        <v>FPMRAD3892 Satinder Pal Khera MED Radiology PPM Only</v>
      </c>
    </row>
    <row r="15735" spans="1:4">
      <c r="A15735" t="s">
        <v>53927</v>
      </c>
      <c r="B15735" t="s">
        <v>53928</v>
      </c>
      <c r="D15735" t="str">
        <f t="shared" si="245"/>
        <v>FPLIBR3891 Opritsa Popa UCDLIBRARY PPM Only</v>
      </c>
    </row>
    <row r="15736" spans="1:4">
      <c r="A15736" t="s">
        <v>53929</v>
      </c>
      <c r="B15736" t="s">
        <v>53930</v>
      </c>
      <c r="D15736" t="str">
        <f t="shared" si="245"/>
        <v>FPIMHO3890 Mili Arora MED Int Med HEMONC PPM Only</v>
      </c>
    </row>
    <row r="15737" spans="1:4">
      <c r="A15737" t="s">
        <v>53931</v>
      </c>
      <c r="B15737" t="s">
        <v>53932</v>
      </c>
      <c r="D15737" t="str">
        <f t="shared" si="245"/>
        <v>FPLREL3889 Meaghan Okeefe RELIGIOUS STUDIES PPM Only</v>
      </c>
    </row>
    <row r="15738" spans="1:4">
      <c r="A15738" t="s">
        <v>53933</v>
      </c>
      <c r="B15738" t="s">
        <v>53934</v>
      </c>
      <c r="D15738" t="str">
        <f t="shared" si="245"/>
        <v>FPVAPC3888 Kent Pinkerton VM ANAT PHYSIO And CELL BIOLOGY PPM Only</v>
      </c>
    </row>
    <row r="15739" spans="1:4">
      <c r="A15739" t="s">
        <v>53935</v>
      </c>
      <c r="B15739" t="s">
        <v>53936</v>
      </c>
      <c r="D15739" t="str">
        <f t="shared" si="245"/>
        <v>FPEMAE3887 Ralph Aldredge MECHANICAL And AEROSPACE ENGR PPM Only</v>
      </c>
    </row>
    <row r="15740" spans="1:4">
      <c r="A15740" t="s">
        <v>53937</v>
      </c>
      <c r="B15740" t="s">
        <v>53938</v>
      </c>
      <c r="D15740" t="str">
        <f t="shared" si="245"/>
        <v>FPLCHE3886 Louise Berben CHEMISTRY PPM Only</v>
      </c>
    </row>
    <row r="15741" spans="1:4">
      <c r="A15741" t="s">
        <v>53939</v>
      </c>
      <c r="B15741" t="s">
        <v>53940</v>
      </c>
      <c r="D15741" t="str">
        <f t="shared" si="245"/>
        <v>FPLLAW3885 Lawrence Brown SCHOOL OF LAW PPM Only</v>
      </c>
    </row>
    <row r="15742" spans="1:4">
      <c r="A15742" t="s">
        <v>53941</v>
      </c>
      <c r="B15742" t="s">
        <v>53942</v>
      </c>
      <c r="D15742" t="str">
        <f t="shared" si="245"/>
        <v>FPMEPM3884 Mark Carroll MED Public Health Sciences PPM Only</v>
      </c>
    </row>
    <row r="15743" spans="1:4">
      <c r="A15743" t="s">
        <v>53943</v>
      </c>
      <c r="B15743" t="s">
        <v>53944</v>
      </c>
      <c r="D15743" t="str">
        <f t="shared" si="245"/>
        <v>FPLCHI3883 Natalia Ines Deeb Sossa CHICANO STUDIES PPM Only</v>
      </c>
    </row>
    <row r="15744" spans="1:4">
      <c r="A15744" t="s">
        <v>53945</v>
      </c>
      <c r="B15744" t="s">
        <v>53946</v>
      </c>
      <c r="D15744" t="str">
        <f t="shared" si="245"/>
        <v>FPLPSC3882 Brian Wiltgen PSYCHOLOGY PPM Only</v>
      </c>
    </row>
    <row r="15745" spans="1:4">
      <c r="A15745" t="s">
        <v>53947</v>
      </c>
      <c r="B15745" t="s">
        <v>53948</v>
      </c>
      <c r="D15745" t="str">
        <f t="shared" si="245"/>
        <v>FPBCNS3882 Brian Wiltgen Center for Neuroscience PPM Only</v>
      </c>
    </row>
    <row r="15746" spans="1:4">
      <c r="A15746" t="s">
        <v>53949</v>
      </c>
      <c r="B15746" t="s">
        <v>53950</v>
      </c>
      <c r="D15746" t="str">
        <f t="shared" si="245"/>
        <v>FPLCDM3881 Lynn Hershman CINEMA And DIGITAL MEDIA PPM Only</v>
      </c>
    </row>
    <row r="15747" spans="1:4">
      <c r="A15747" t="s">
        <v>53951</v>
      </c>
      <c r="B15747" t="s">
        <v>53952</v>
      </c>
      <c r="D15747" t="str">
        <f t="shared" ref="D15747:D15810" si="246">A15747&amp;" "&amp;B15747</f>
        <v>FPMORT3880 Candice Mcdaniel MED Orthopaedic Surgery PPM Only</v>
      </c>
    </row>
    <row r="15748" spans="1:4">
      <c r="A15748" t="s">
        <v>53953</v>
      </c>
      <c r="B15748" t="s">
        <v>53954</v>
      </c>
      <c r="D15748" t="str">
        <f t="shared" si="246"/>
        <v>FPAPPA3879 Robert Webster PLANT PATHOLOGY PPM Only</v>
      </c>
    </row>
    <row r="15749" spans="1:4">
      <c r="A15749" t="s">
        <v>53955</v>
      </c>
      <c r="B15749" t="s">
        <v>53956</v>
      </c>
      <c r="D15749" t="str">
        <f t="shared" si="246"/>
        <v>FPBMMG3878 John Roth MICROBIOLOGY And MOLEC GENETICS PPM Only</v>
      </c>
    </row>
    <row r="15750" spans="1:4">
      <c r="A15750" t="s">
        <v>53957</v>
      </c>
      <c r="B15750" t="s">
        <v>53958</v>
      </c>
      <c r="D15750" t="str">
        <f t="shared" si="246"/>
        <v>FPANUT3877 Marjorie Haskell NUTRITION PPM Only</v>
      </c>
    </row>
    <row r="15751" spans="1:4">
      <c r="A15751" t="s">
        <v>53959</v>
      </c>
      <c r="B15751" t="s">
        <v>53960</v>
      </c>
      <c r="D15751" t="str">
        <f t="shared" si="246"/>
        <v>FPAPPA3876 Krishna Subbarao PLANT PATHOLOGY PPM Only</v>
      </c>
    </row>
    <row r="15752" spans="1:4">
      <c r="A15752" t="s">
        <v>53961</v>
      </c>
      <c r="B15752" t="s">
        <v>53962</v>
      </c>
      <c r="D15752" t="str">
        <f t="shared" si="246"/>
        <v>FPMPED3875 Maha Haddad MED Pediatrics PPM Only</v>
      </c>
    </row>
    <row r="15753" spans="1:4">
      <c r="A15753" t="s">
        <v>53963</v>
      </c>
      <c r="B15753" t="s">
        <v>53964</v>
      </c>
      <c r="D15753" t="str">
        <f t="shared" si="246"/>
        <v>FPMERM3874 Aimee Moulin MED Emergency Medicine PPM Only</v>
      </c>
    </row>
    <row r="15754" spans="1:4">
      <c r="A15754" t="s">
        <v>53965</v>
      </c>
      <c r="B15754" t="s">
        <v>53966</v>
      </c>
      <c r="D15754" t="str">
        <f t="shared" si="246"/>
        <v>FPLCLA3873 Allan Charlayne CLASSICS PPM Only</v>
      </c>
    </row>
    <row r="15755" spans="1:4">
      <c r="A15755" t="s">
        <v>53967</v>
      </c>
      <c r="B15755" t="s">
        <v>53968</v>
      </c>
      <c r="D15755" t="str">
        <f t="shared" si="246"/>
        <v>FPAPLS3872 Bruce Lampinen PLANT SCIENCES PPM Only</v>
      </c>
    </row>
    <row r="15756" spans="1:4">
      <c r="A15756" t="s">
        <v>53969</v>
      </c>
      <c r="B15756" t="s">
        <v>53970</v>
      </c>
      <c r="D15756" t="str">
        <f t="shared" si="246"/>
        <v>FPAFST3871 Glen Fox FOOD SCIENCE And TECHNOLOGY PPM Only</v>
      </c>
    </row>
    <row r="15757" spans="1:4">
      <c r="A15757" t="s">
        <v>53971</v>
      </c>
      <c r="B15757" t="s">
        <v>53972</v>
      </c>
      <c r="D15757" t="str">
        <f t="shared" si="246"/>
        <v>FPAENM3870 Penelope Gullan ENTOMOLOGY NEMATOLOGY PPM Only</v>
      </c>
    </row>
    <row r="15758" spans="1:4">
      <c r="A15758" t="s">
        <v>53973</v>
      </c>
      <c r="B15758" t="s">
        <v>53974</v>
      </c>
      <c r="D15758" t="str">
        <f t="shared" si="246"/>
        <v>FPLECN3869 Christopher Meissner ECONOMICS PPM Only</v>
      </c>
    </row>
    <row r="15759" spans="1:4">
      <c r="A15759" t="s">
        <v>53975</v>
      </c>
      <c r="B15759" t="s">
        <v>53976</v>
      </c>
      <c r="D15759" t="str">
        <f t="shared" si="246"/>
        <v>FPAPLS3868 Jagdish Ladha PLANT SCIENCES PPM Only</v>
      </c>
    </row>
    <row r="15760" spans="1:4">
      <c r="A15760" t="s">
        <v>53977</v>
      </c>
      <c r="B15760" t="s">
        <v>53978</v>
      </c>
      <c r="D15760" t="str">
        <f t="shared" si="246"/>
        <v>FPLSTA3867 Bala Rajaratnam STATISTICS PPM Only</v>
      </c>
    </row>
    <row r="15761" spans="1:4">
      <c r="A15761" t="s">
        <v>53979</v>
      </c>
      <c r="B15761" t="s">
        <v>53980</v>
      </c>
      <c r="D15761" t="str">
        <f t="shared" si="246"/>
        <v>FPLECN3866 Anujit Chakraborty ECONOMICS PPM Only</v>
      </c>
    </row>
    <row r="15762" spans="1:4">
      <c r="A15762" t="s">
        <v>53981</v>
      </c>
      <c r="B15762" t="s">
        <v>53982</v>
      </c>
      <c r="D15762" t="str">
        <f t="shared" si="246"/>
        <v>FPMPED3865 Abigail Fruzza MED Pediatrics PPM Only</v>
      </c>
    </row>
    <row r="15763" spans="1:4">
      <c r="A15763" t="s">
        <v>53983</v>
      </c>
      <c r="B15763" t="s">
        <v>53984</v>
      </c>
      <c r="D15763" t="str">
        <f t="shared" si="246"/>
        <v>FPLPSC3864 Petr Janata PSYCHOLOGY PPM Only</v>
      </c>
    </row>
    <row r="15764" spans="1:4">
      <c r="A15764" t="s">
        <v>53985</v>
      </c>
      <c r="B15764" t="s">
        <v>53986</v>
      </c>
      <c r="D15764" t="str">
        <f t="shared" si="246"/>
        <v>FPLMUS3863 Donald F Roth MUSIC PPM Only</v>
      </c>
    </row>
    <row r="15765" spans="1:4">
      <c r="A15765" t="s">
        <v>53987</v>
      </c>
      <c r="B15765" t="s">
        <v>53988</v>
      </c>
      <c r="D15765" t="str">
        <f t="shared" si="246"/>
        <v>FPLENL3862 Robert Hopkins ENGLISH PPM Only</v>
      </c>
    </row>
    <row r="15766" spans="1:4">
      <c r="A15766" t="s">
        <v>53989</v>
      </c>
      <c r="B15766" t="s">
        <v>53990</v>
      </c>
      <c r="D15766" t="str">
        <f t="shared" si="246"/>
        <v>FPEMAE3861 Dean Karnopp MECHANICAL And AEROSPACE ENGR PPM Only</v>
      </c>
    </row>
    <row r="15767" spans="1:4">
      <c r="A15767" t="s">
        <v>53991</v>
      </c>
      <c r="B15767" t="s">
        <v>53992</v>
      </c>
      <c r="D15767" t="str">
        <f t="shared" si="246"/>
        <v>FPAANS3860 Thomas Adams ANIMAL SCIENCE PPM Only</v>
      </c>
    </row>
    <row r="15768" spans="1:4">
      <c r="A15768" t="s">
        <v>53993</v>
      </c>
      <c r="B15768" t="s">
        <v>53994</v>
      </c>
      <c r="D15768" t="str">
        <f t="shared" si="246"/>
        <v>FPMURO3859 Ernest Lewis MED Urologic Surgery PPM Only</v>
      </c>
    </row>
    <row r="15769" spans="1:4">
      <c r="A15769" t="s">
        <v>53995</v>
      </c>
      <c r="B15769" t="s">
        <v>53996</v>
      </c>
      <c r="D15769" t="str">
        <f t="shared" si="246"/>
        <v>FPAPLS3858 Joseph Ditomaso PLANT SCIENCES PPM Only</v>
      </c>
    </row>
    <row r="15770" spans="1:4">
      <c r="A15770" t="s">
        <v>53997</v>
      </c>
      <c r="B15770" t="s">
        <v>53998</v>
      </c>
      <c r="D15770" t="str">
        <f t="shared" si="246"/>
        <v>FPMPED3857 Deborah Stewart MED Pediatrics PPM Only</v>
      </c>
    </row>
    <row r="15771" spans="1:4">
      <c r="A15771" t="s">
        <v>53999</v>
      </c>
      <c r="B15771" t="s">
        <v>54000</v>
      </c>
      <c r="D15771" t="str">
        <f t="shared" si="246"/>
        <v>FPEECE3856 Shih Ho Wang ELECT And COMP ENGR PPM Only</v>
      </c>
    </row>
    <row r="15772" spans="1:4">
      <c r="A15772" t="s">
        <v>54001</v>
      </c>
      <c r="B15772" t="s">
        <v>54002</v>
      </c>
      <c r="D15772" t="str">
        <f t="shared" si="246"/>
        <v>FPMFCM3855 Christopher Grover MED Family And Community Med PPM Only</v>
      </c>
    </row>
    <row r="15773" spans="1:4">
      <c r="A15773" t="s">
        <v>54003</v>
      </c>
      <c r="B15773" t="s">
        <v>54004</v>
      </c>
      <c r="D15773" t="str">
        <f t="shared" si="246"/>
        <v>FPBNPB3854 Jochen Ditterich NEURO PHYSIO And BEHAVIOR PPM Only</v>
      </c>
    </row>
    <row r="15774" spans="1:4">
      <c r="A15774" t="s">
        <v>54005</v>
      </c>
      <c r="B15774" t="s">
        <v>54006</v>
      </c>
      <c r="D15774" t="str">
        <f t="shared" si="246"/>
        <v>FPBCNS3854 Jochen Ditterich Center for Neuroscience PPM Only</v>
      </c>
    </row>
    <row r="15775" spans="1:4">
      <c r="A15775" t="s">
        <v>54007</v>
      </c>
      <c r="B15775" t="s">
        <v>54008</v>
      </c>
      <c r="D15775" t="str">
        <f t="shared" si="246"/>
        <v>FPAWFC3853 James Hobbs WILDLIFE And FISHERIES BIOLOGY PPM Only</v>
      </c>
    </row>
    <row r="15776" spans="1:4">
      <c r="A15776" t="s">
        <v>54009</v>
      </c>
      <c r="B15776" t="s">
        <v>54010</v>
      </c>
      <c r="D15776" t="str">
        <f t="shared" si="246"/>
        <v>FPLASA3852 George Kagiwada ASIAN AMERICAN PPM Only</v>
      </c>
    </row>
    <row r="15777" spans="1:4">
      <c r="A15777" t="s">
        <v>54011</v>
      </c>
      <c r="B15777" t="s">
        <v>54012</v>
      </c>
      <c r="D15777" t="str">
        <f t="shared" si="246"/>
        <v>FPBNPB3851 Leo Chalupa NEURO PHYSIO And BEHAVIOR PPM Only</v>
      </c>
    </row>
    <row r="15778" spans="1:4">
      <c r="A15778" t="s">
        <v>54013</v>
      </c>
      <c r="B15778" t="s">
        <v>54014</v>
      </c>
      <c r="D15778" t="str">
        <f t="shared" si="246"/>
        <v>FPLUWP3850 Katherine Gossett UNIVERSITY WRITING PROGRAM PPM Only</v>
      </c>
    </row>
    <row r="15779" spans="1:4">
      <c r="A15779" t="s">
        <v>54015</v>
      </c>
      <c r="B15779" t="s">
        <v>54016</v>
      </c>
      <c r="D15779" t="str">
        <f t="shared" si="246"/>
        <v>FPMANS3849 Vladimir Yarov Yarovoy MED Anesth And Pain Medicine PPM Only</v>
      </c>
    </row>
    <row r="15780" spans="1:4">
      <c r="A15780" t="s">
        <v>54017</v>
      </c>
      <c r="B15780" t="s">
        <v>54018</v>
      </c>
      <c r="D15780" t="str">
        <f t="shared" si="246"/>
        <v>FPMHPH3849 Vladimir Yarov Yarovoy MED Physiology And Membrane Biol PPM Only</v>
      </c>
    </row>
    <row r="15781" spans="1:4">
      <c r="A15781" t="s">
        <v>54019</v>
      </c>
      <c r="B15781" t="s">
        <v>54020</v>
      </c>
      <c r="D15781" t="str">
        <f t="shared" si="246"/>
        <v>FPMCEL3848 Fernando Fierro MED Cell Biology And Human Anat PPM Only</v>
      </c>
    </row>
    <row r="15782" spans="1:4">
      <c r="A15782" t="s">
        <v>54021</v>
      </c>
      <c r="B15782" t="s">
        <v>54022</v>
      </c>
      <c r="D15782" t="str">
        <f t="shared" si="246"/>
        <v>FPECSE3847 Phillip Rogaway ENGR COMPUTER SCIENCE PPM Only</v>
      </c>
    </row>
    <row r="15783" spans="1:4">
      <c r="A15783" t="s">
        <v>54023</v>
      </c>
      <c r="B15783" t="s">
        <v>54024</v>
      </c>
      <c r="D15783" t="str">
        <f t="shared" si="246"/>
        <v>FPECSE3846 Aditya Thakur ENGR COMPUTER SCIENCE PPM Only</v>
      </c>
    </row>
    <row r="15784" spans="1:4">
      <c r="A15784" t="s">
        <v>54025</v>
      </c>
      <c r="B15784" t="s">
        <v>54026</v>
      </c>
      <c r="D15784" t="str">
        <f t="shared" si="246"/>
        <v>FPAMCB3845 Irwin Segel AG MOLECULAR And CELLULAR BIO PPM Only</v>
      </c>
    </row>
    <row r="15785" spans="1:4">
      <c r="A15785" t="s">
        <v>54027</v>
      </c>
      <c r="B15785" t="s">
        <v>54028</v>
      </c>
      <c r="D15785" t="str">
        <f t="shared" si="246"/>
        <v>FPADNO3844 Nicelma King AGR And ENV SCI DEANS OFFICE PPM Only</v>
      </c>
    </row>
    <row r="15786" spans="1:4">
      <c r="A15786" t="s">
        <v>54029</v>
      </c>
      <c r="B15786" t="s">
        <v>54030</v>
      </c>
      <c r="D15786" t="str">
        <f t="shared" si="246"/>
        <v>FPIMCA3843 Themis Yiaslas MED INT MED CARDIOLOGY PPM Only</v>
      </c>
    </row>
    <row r="15787" spans="1:4">
      <c r="A15787" t="s">
        <v>54031</v>
      </c>
      <c r="B15787" t="s">
        <v>54032</v>
      </c>
      <c r="D15787" t="str">
        <f t="shared" si="246"/>
        <v>FPMPAT3842 John Graff MED Pathology And Lab Medicine PPM Only</v>
      </c>
    </row>
    <row r="15788" spans="1:4">
      <c r="A15788" t="s">
        <v>54033</v>
      </c>
      <c r="B15788" t="s">
        <v>54034</v>
      </c>
      <c r="D15788" t="str">
        <f t="shared" si="246"/>
        <v>FPLANT3841 Timothy Weaver ANTHROPOLOGY PPM Only</v>
      </c>
    </row>
    <row r="15789" spans="1:4">
      <c r="A15789" t="s">
        <v>54035</v>
      </c>
      <c r="B15789" t="s">
        <v>54036</v>
      </c>
      <c r="D15789" t="str">
        <f t="shared" si="246"/>
        <v>FPMERM3840 Timothy Albertson MED Emergency Medicine PPM Only</v>
      </c>
    </row>
    <row r="15790" spans="1:4">
      <c r="A15790" t="s">
        <v>54037</v>
      </c>
      <c r="B15790" t="s">
        <v>54038</v>
      </c>
      <c r="D15790" t="str">
        <f t="shared" si="246"/>
        <v>FPMANS3840 Timothy Albertson MED Anesth And Pain Medicine PPM Only</v>
      </c>
    </row>
    <row r="15791" spans="1:4">
      <c r="A15791" t="s">
        <v>54039</v>
      </c>
      <c r="B15791" t="s">
        <v>54040</v>
      </c>
      <c r="D15791" t="str">
        <f t="shared" si="246"/>
        <v>FPMPHA3840 Timothy Albertson MED Pharmacology PPM Only</v>
      </c>
    </row>
    <row r="15792" spans="1:4">
      <c r="A15792" t="s">
        <v>54041</v>
      </c>
      <c r="B15792" t="s">
        <v>54042</v>
      </c>
      <c r="D15792" t="str">
        <f t="shared" si="246"/>
        <v>FPIMPM3840 Timothy Albertson MED Int Med Pulmonary PPM Only</v>
      </c>
    </row>
    <row r="15793" spans="1:4">
      <c r="A15793" t="s">
        <v>54043</v>
      </c>
      <c r="B15793" t="s">
        <v>54044</v>
      </c>
      <c r="D15793" t="str">
        <f t="shared" si="246"/>
        <v>FPIMNE3839 George Kaysen MED Int Med Nephrology PPM Only</v>
      </c>
    </row>
    <row r="15794" spans="1:4">
      <c r="A15794" t="s">
        <v>54045</v>
      </c>
      <c r="B15794" t="s">
        <v>54046</v>
      </c>
      <c r="D15794" t="str">
        <f t="shared" si="246"/>
        <v>FPVVME3838 David Sanchez Migallon Guzman VM MEDICINE And EPIDEMIOLOGY PPM Only</v>
      </c>
    </row>
    <row r="15795" spans="1:4">
      <c r="A15795" t="s">
        <v>54047</v>
      </c>
      <c r="B15795" t="s">
        <v>54048</v>
      </c>
      <c r="D15795" t="str">
        <f t="shared" si="246"/>
        <v>FPMFCM3837 John Paik Tesch MED Family And Community Med PPM Only</v>
      </c>
    </row>
    <row r="15796" spans="1:4">
      <c r="A15796" t="s">
        <v>54049</v>
      </c>
      <c r="B15796" t="s">
        <v>54050</v>
      </c>
      <c r="D15796" t="str">
        <f t="shared" si="246"/>
        <v>FPAPLS3836 Bruce Linquist PLANT SCIENCES PPM Only</v>
      </c>
    </row>
    <row r="15797" spans="1:4">
      <c r="A15797" t="s">
        <v>54051</v>
      </c>
      <c r="B15797" t="s">
        <v>54052</v>
      </c>
      <c r="D15797" t="str">
        <f t="shared" si="246"/>
        <v>FPAANS3835 Michael Mienaltowski ANIMAL SCIENCE PPM Only</v>
      </c>
    </row>
    <row r="15798" spans="1:4">
      <c r="A15798" t="s">
        <v>54053</v>
      </c>
      <c r="B15798" t="s">
        <v>54054</v>
      </c>
      <c r="D15798" t="str">
        <f t="shared" si="246"/>
        <v>FPLCOM3834 Timothy Parrish COMPARATIVE LITERATURE PPM Only</v>
      </c>
    </row>
    <row r="15799" spans="1:4">
      <c r="A15799" t="s">
        <v>54055</v>
      </c>
      <c r="B15799" t="s">
        <v>54056</v>
      </c>
      <c r="D15799" t="str">
        <f t="shared" si="246"/>
        <v>FPVMTH3833 Mary Lassaline VET MED TEACHING HOSPITAL PPM Only</v>
      </c>
    </row>
    <row r="15800" spans="1:4">
      <c r="A15800" t="s">
        <v>54057</v>
      </c>
      <c r="B15800" t="s">
        <v>54058</v>
      </c>
      <c r="D15800" t="str">
        <f t="shared" si="246"/>
        <v>FPAANS3832 Francine Bradley ANIMAL SCIENCE PPM Only</v>
      </c>
    </row>
    <row r="15801" spans="1:4">
      <c r="A15801" t="s">
        <v>54059</v>
      </c>
      <c r="B15801" t="s">
        <v>54060</v>
      </c>
      <c r="D15801" t="str">
        <f t="shared" si="246"/>
        <v>FPMPAT3831 Richard Levenson MED Pathology And Lab Medicine PPM Only</v>
      </c>
    </row>
    <row r="15802" spans="1:4">
      <c r="A15802" t="s">
        <v>54061</v>
      </c>
      <c r="B15802" t="s">
        <v>54062</v>
      </c>
      <c r="D15802" t="str">
        <f t="shared" si="246"/>
        <v>FPLREL3830 Mairaj Syed RELIGIOUS STUDIES PPM Only</v>
      </c>
    </row>
    <row r="15803" spans="1:4">
      <c r="A15803" t="s">
        <v>54063</v>
      </c>
      <c r="B15803" t="s">
        <v>54064</v>
      </c>
      <c r="D15803" t="str">
        <f t="shared" si="246"/>
        <v>FPMPSY3829 Mark Edelstein MED Psychiatry And Behav Sci PPM Only</v>
      </c>
    </row>
    <row r="15804" spans="1:4">
      <c r="A15804" t="s">
        <v>54065</v>
      </c>
      <c r="B15804" t="s">
        <v>54066</v>
      </c>
      <c r="D15804" t="str">
        <f t="shared" si="246"/>
        <v>FPMNEU3828 Ge Xiong MED Neurology PPM Only</v>
      </c>
    </row>
    <row r="15805" spans="1:4">
      <c r="A15805" t="s">
        <v>54067</v>
      </c>
      <c r="B15805" t="s">
        <v>54068</v>
      </c>
      <c r="D15805" t="str">
        <f t="shared" si="246"/>
        <v>FPGSM13827 Huy Tran GRADUATE SCHOOL OF MANAGEMENT PPM Only</v>
      </c>
    </row>
    <row r="15806" spans="1:4">
      <c r="A15806" t="s">
        <v>54069</v>
      </c>
      <c r="B15806" t="s">
        <v>54070</v>
      </c>
      <c r="D15806" t="str">
        <f t="shared" si="246"/>
        <v>FPIMCA3826 Ezra Amsterdam MED INT MED CARDIOLOGY PPM Only</v>
      </c>
    </row>
    <row r="15807" spans="1:4">
      <c r="A15807" t="s">
        <v>54071</v>
      </c>
      <c r="B15807" t="s">
        <v>54072</v>
      </c>
      <c r="D15807" t="str">
        <f t="shared" si="246"/>
        <v>FPIMGI3825 Juan Carlos Garcia MED Int Med Gastroenterology PPM Only</v>
      </c>
    </row>
    <row r="15808" spans="1:4">
      <c r="A15808" t="s">
        <v>54073</v>
      </c>
      <c r="B15808" t="s">
        <v>54074</v>
      </c>
      <c r="D15808" t="str">
        <f t="shared" si="246"/>
        <v>FPBNPB3824 Barbara Horwitz NEURO PHYSIO And BEHAVIOR PPM Only</v>
      </c>
    </row>
    <row r="15809" spans="1:4">
      <c r="A15809" t="s">
        <v>54075</v>
      </c>
      <c r="B15809" t="s">
        <v>54076</v>
      </c>
      <c r="D15809" t="str">
        <f t="shared" si="246"/>
        <v>FPMRAD3823 Ramit Lamba MED Radiology PPM Only</v>
      </c>
    </row>
    <row r="15810" spans="1:4">
      <c r="A15810" t="s">
        <v>54077</v>
      </c>
      <c r="B15810" t="s">
        <v>54078</v>
      </c>
      <c r="D15810" t="str">
        <f t="shared" si="246"/>
        <v>FPGSM13822 Kay Peters GRADUATE SCHOOL OF MANAGEMENT PPM Only</v>
      </c>
    </row>
    <row r="15811" spans="1:4">
      <c r="A15811" t="s">
        <v>54079</v>
      </c>
      <c r="B15811" t="s">
        <v>54080</v>
      </c>
      <c r="D15811" t="str">
        <f t="shared" ref="D15811:D15874" si="247">A15811&amp;" "&amp;B15811</f>
        <v>FPLMAT3821 John Challenor MATHEMATICS PPM Only</v>
      </c>
    </row>
    <row r="15812" spans="1:4">
      <c r="A15812" t="s">
        <v>54081</v>
      </c>
      <c r="B15812" t="s">
        <v>54082</v>
      </c>
      <c r="D15812" t="str">
        <f t="shared" si="247"/>
        <v>FPLSTA3820 Robert Shumway STATISTICS PPM Only</v>
      </c>
    </row>
    <row r="15813" spans="1:4">
      <c r="A15813" t="s">
        <v>54083</v>
      </c>
      <c r="B15813" t="s">
        <v>54084</v>
      </c>
      <c r="D15813" t="str">
        <f t="shared" si="247"/>
        <v>FPMANS3819 Peter Moore MED Anesth And Pain Medicine PPM Only</v>
      </c>
    </row>
    <row r="15814" spans="1:4">
      <c r="A15814" t="s">
        <v>54085</v>
      </c>
      <c r="B15814" t="s">
        <v>54086</v>
      </c>
      <c r="D15814" t="str">
        <f t="shared" si="247"/>
        <v>FPLUWP3818 Matthew Oliver UNIVERSITY WRITING PROGRAM PPM Only</v>
      </c>
    </row>
    <row r="15815" spans="1:4">
      <c r="A15815" t="s">
        <v>54087</v>
      </c>
      <c r="B15815" t="s">
        <v>54088</v>
      </c>
      <c r="D15815" t="str">
        <f t="shared" si="247"/>
        <v>FPLCHE3817 Donald Land CHEMISTRY PPM Only</v>
      </c>
    </row>
    <row r="15816" spans="1:4">
      <c r="A15816" t="s">
        <v>54089</v>
      </c>
      <c r="B15816" t="s">
        <v>54090</v>
      </c>
      <c r="D15816" t="str">
        <f t="shared" si="247"/>
        <v>FPANUT3816 Peng Ji NUTRITION PPM Only</v>
      </c>
    </row>
    <row r="15817" spans="1:4">
      <c r="A15817" t="s">
        <v>54091</v>
      </c>
      <c r="B15817" t="s">
        <v>54092</v>
      </c>
      <c r="D15817" t="str">
        <f t="shared" si="247"/>
        <v>FPVVME3815 Esteban Soto Martinez VM MEDICINE And EPIDEMIOLOGY PPM Only</v>
      </c>
    </row>
    <row r="15818" spans="1:4">
      <c r="A15818" t="s">
        <v>54093</v>
      </c>
      <c r="B15818" t="s">
        <v>54094</v>
      </c>
      <c r="D15818" t="str">
        <f t="shared" si="247"/>
        <v>F9VVME3815 Esteban Soto Martinez VM MEDICINE And EPIDEMIOLOGY ANR PPM Only</v>
      </c>
    </row>
    <row r="15819" spans="1:4">
      <c r="A15819" t="s">
        <v>54095</v>
      </c>
      <c r="B15819" t="s">
        <v>54096</v>
      </c>
      <c r="D15819" t="str">
        <f t="shared" si="247"/>
        <v>FPIMHP3814 Jaimie Chih Lan Wu Lanzafame MED Int Med Hospitalist PPM Only</v>
      </c>
    </row>
    <row r="15820" spans="1:4">
      <c r="A15820" t="s">
        <v>54097</v>
      </c>
      <c r="B15820" t="s">
        <v>54098</v>
      </c>
      <c r="D15820" t="str">
        <f t="shared" si="247"/>
        <v>FPLDRA3813 John Iacovelli THEATRE And DANCE PPM Only</v>
      </c>
    </row>
    <row r="15821" spans="1:4">
      <c r="A15821" t="s">
        <v>54099</v>
      </c>
      <c r="B15821" t="s">
        <v>54100</v>
      </c>
      <c r="D15821" t="str">
        <f t="shared" si="247"/>
        <v>FPLPOL3812 Lauren Young POLITICAL SCIENCE PPM Only</v>
      </c>
    </row>
    <row r="15822" spans="1:4">
      <c r="A15822" t="s">
        <v>54101</v>
      </c>
      <c r="B15822" t="s">
        <v>54102</v>
      </c>
      <c r="D15822" t="str">
        <f t="shared" si="247"/>
        <v>FPIMGM3811 Kirti Malhotra MED Int Med Genl Medicine PPM Only</v>
      </c>
    </row>
    <row r="15823" spans="1:4">
      <c r="A15823" t="s">
        <v>54103</v>
      </c>
      <c r="B15823" t="s">
        <v>54104</v>
      </c>
      <c r="D15823" t="str">
        <f t="shared" si="247"/>
        <v>FPMORT3810 Michael Fry MED Orthopaedic Surgery PPM Only</v>
      </c>
    </row>
    <row r="15824" spans="1:4">
      <c r="A15824" t="s">
        <v>54105</v>
      </c>
      <c r="B15824" t="s">
        <v>54106</v>
      </c>
      <c r="D15824" t="str">
        <f t="shared" si="247"/>
        <v>FPMRAD3809 Farhad Farzanegan MED Radiology PPM Only</v>
      </c>
    </row>
    <row r="15825" spans="1:4">
      <c r="A15825" t="s">
        <v>54107</v>
      </c>
      <c r="B15825" t="s">
        <v>54108</v>
      </c>
      <c r="D15825" t="str">
        <f t="shared" si="247"/>
        <v>FPMANS3808 Amrik Singh MED Anesth And Pain Medicine PPM Only</v>
      </c>
    </row>
    <row r="15826" spans="1:4">
      <c r="A15826" t="s">
        <v>54109</v>
      </c>
      <c r="B15826" t="s">
        <v>54110</v>
      </c>
      <c r="D15826" t="str">
        <f t="shared" si="247"/>
        <v>FPLCOM3807 Juliana Schiesari COMPARATIVE LITERATURE PPM Only</v>
      </c>
    </row>
    <row r="15827" spans="1:4">
      <c r="A15827" t="s">
        <v>54111</v>
      </c>
      <c r="B15827" t="s">
        <v>54112</v>
      </c>
      <c r="D15827" t="str">
        <f t="shared" si="247"/>
        <v>FPIMHP3806 Lucy Z Shi MED Int Med Hospitalist PPM Only</v>
      </c>
    </row>
    <row r="15828" spans="1:4">
      <c r="A15828" t="s">
        <v>54113</v>
      </c>
      <c r="B15828" t="s">
        <v>54114</v>
      </c>
      <c r="D15828" t="str">
        <f t="shared" si="247"/>
        <v>FPLPSC3805 Robert Murphey PSYCHOLOGY PPM Only</v>
      </c>
    </row>
    <row r="15829" spans="1:4">
      <c r="A15829" t="s">
        <v>54115</v>
      </c>
      <c r="B15829" t="s">
        <v>54116</v>
      </c>
      <c r="D15829" t="str">
        <f t="shared" si="247"/>
        <v>FPNURS3804 Laura Van Auker School of Nursing PPM Only</v>
      </c>
    </row>
    <row r="15830" spans="1:4">
      <c r="A15830" t="s">
        <v>54117</v>
      </c>
      <c r="B15830" t="s">
        <v>54118</v>
      </c>
      <c r="D15830" t="str">
        <f t="shared" si="247"/>
        <v>FPMPAT3803 Yu Jui Wan MED Pathology And Lab Medicine PPM Only</v>
      </c>
    </row>
    <row r="15831" spans="1:4">
      <c r="A15831" t="s">
        <v>54119</v>
      </c>
      <c r="B15831" t="s">
        <v>54120</v>
      </c>
      <c r="D15831" t="str">
        <f t="shared" si="247"/>
        <v>FPEECE3802 Stephen Lewis ELECT And COMP ENGR PPM Only</v>
      </c>
    </row>
    <row r="15832" spans="1:4">
      <c r="A15832" t="s">
        <v>54121</v>
      </c>
      <c r="B15832" t="s">
        <v>54122</v>
      </c>
      <c r="D15832" t="str">
        <f t="shared" si="247"/>
        <v>FPLCHE3801 Clyde Mccurdy CHEMISTRY PPM Only</v>
      </c>
    </row>
    <row r="15833" spans="1:4">
      <c r="A15833" t="s">
        <v>54123</v>
      </c>
      <c r="B15833" t="s">
        <v>54124</v>
      </c>
      <c r="D15833" t="str">
        <f t="shared" si="247"/>
        <v>FPLCHE3800 David Olson CHEMISTRY PPM Only</v>
      </c>
    </row>
    <row r="15834" spans="1:4">
      <c r="A15834" t="s">
        <v>54125</v>
      </c>
      <c r="B15834" t="s">
        <v>54126</v>
      </c>
      <c r="D15834" t="str">
        <f t="shared" si="247"/>
        <v>FPIMHP3799 Stephanie Y Lee MED Int Med Hospitalist PPM Only</v>
      </c>
    </row>
    <row r="15835" spans="1:4">
      <c r="A15835" t="s">
        <v>54127</v>
      </c>
      <c r="B15835" t="s">
        <v>54128</v>
      </c>
      <c r="D15835" t="str">
        <f t="shared" si="247"/>
        <v>FPECSE3798 Kristian Stevens ENGR COMPUTER SCIENCE PPM Only</v>
      </c>
    </row>
    <row r="15836" spans="1:4">
      <c r="A15836" t="s">
        <v>54129</v>
      </c>
      <c r="B15836" t="s">
        <v>54130</v>
      </c>
      <c r="D15836" t="str">
        <f t="shared" si="247"/>
        <v>FPMPSY3797 Susan Flynn MED Psychiatry And Behav Sci PPM Only</v>
      </c>
    </row>
    <row r="15837" spans="1:4">
      <c r="A15837" t="s">
        <v>54131</v>
      </c>
      <c r="B15837" t="s">
        <v>54132</v>
      </c>
      <c r="D15837" t="str">
        <f t="shared" si="247"/>
        <v>FPIMRH3796 Nayoung Kim MED Int Med Allergy PPM Only</v>
      </c>
    </row>
    <row r="15838" spans="1:4">
      <c r="A15838" t="s">
        <v>54133</v>
      </c>
      <c r="B15838" t="s">
        <v>54134</v>
      </c>
      <c r="D15838" t="str">
        <f t="shared" si="247"/>
        <v>FPMPED3795 Jonathan Thygeson MED Pediatrics PPM Only</v>
      </c>
    </row>
    <row r="15839" spans="1:4">
      <c r="A15839" t="s">
        <v>54135</v>
      </c>
      <c r="B15839" t="s">
        <v>54136</v>
      </c>
      <c r="D15839" t="str">
        <f t="shared" si="247"/>
        <v>FPECEE3794 Michael Zhang CIVIL And ENVIRONMENTAL ENGR PPM Only</v>
      </c>
    </row>
    <row r="15840" spans="1:4">
      <c r="A15840" t="s">
        <v>54137</v>
      </c>
      <c r="B15840" t="s">
        <v>54138</v>
      </c>
      <c r="D15840" t="str">
        <f t="shared" si="247"/>
        <v>FPIMRH3792 Christopher Chang MED Int Med Rheumatology PPM Only</v>
      </c>
    </row>
    <row r="15841" spans="1:4">
      <c r="A15841" t="s">
        <v>54139</v>
      </c>
      <c r="B15841" t="s">
        <v>54140</v>
      </c>
      <c r="D15841" t="str">
        <f t="shared" si="247"/>
        <v>FPMPED3791 Richard Wennberg MED Pediatrics PPM Only</v>
      </c>
    </row>
    <row r="15842" spans="1:4">
      <c r="A15842" t="s">
        <v>54141</v>
      </c>
      <c r="B15842" t="s">
        <v>54142</v>
      </c>
      <c r="D15842" t="str">
        <f t="shared" si="247"/>
        <v>FPLPOL3790 Daniel Kono POLITICAL SCIENCE PPM Only</v>
      </c>
    </row>
    <row r="15843" spans="1:4">
      <c r="A15843" t="s">
        <v>54143</v>
      </c>
      <c r="B15843" t="s">
        <v>54144</v>
      </c>
      <c r="D15843" t="str">
        <f t="shared" si="247"/>
        <v>FPLCHE3789 Neil Schore CHEMISTRY PPM Only</v>
      </c>
    </row>
    <row r="15844" spans="1:4">
      <c r="A15844" t="s">
        <v>54145</v>
      </c>
      <c r="B15844" t="s">
        <v>54146</v>
      </c>
      <c r="D15844" t="str">
        <f t="shared" si="247"/>
        <v>FPECHE3788 Karen Mcdonald CHEMICAL ENGINEERING PPM Only</v>
      </c>
    </row>
    <row r="15845" spans="1:4">
      <c r="A15845" t="s">
        <v>54147</v>
      </c>
      <c r="B15845" t="s">
        <v>54148</v>
      </c>
      <c r="D15845" t="str">
        <f t="shared" si="247"/>
        <v>FPMPSY3787 Aubyn Stahmer MED Psychiatry And Behav Sci PPM Only</v>
      </c>
    </row>
    <row r="15846" spans="1:4">
      <c r="A15846" t="s">
        <v>54149</v>
      </c>
      <c r="B15846" t="s">
        <v>54150</v>
      </c>
      <c r="D15846" t="str">
        <f t="shared" si="247"/>
        <v>FPVAPC3786 Dorothy Gietzen VM ANAT PHYSIO And CELL BIOLOGY PPM Only</v>
      </c>
    </row>
    <row r="15847" spans="1:4">
      <c r="A15847" t="s">
        <v>54151</v>
      </c>
      <c r="B15847" t="s">
        <v>54152</v>
      </c>
      <c r="D15847" t="str">
        <f t="shared" si="247"/>
        <v>FPLLAW3785 Ronald J Scholar SCHOOL OF LAW PPM Only</v>
      </c>
    </row>
    <row r="15848" spans="1:4">
      <c r="A15848" t="s">
        <v>54153</v>
      </c>
      <c r="B15848" t="s">
        <v>54154</v>
      </c>
      <c r="D15848" t="str">
        <f t="shared" si="247"/>
        <v>FPMURO3784 Noah Canvasser MED Urologic Surgery PPM Only</v>
      </c>
    </row>
    <row r="15849" spans="1:4">
      <c r="A15849" t="s">
        <v>54155</v>
      </c>
      <c r="B15849" t="s">
        <v>54156</v>
      </c>
      <c r="D15849" t="str">
        <f t="shared" si="247"/>
        <v>FPMANS6337 Gloria Belonwu MED Anest And Pain Medicine PPM Only</v>
      </c>
    </row>
    <row r="15850" spans="1:4">
      <c r="A15850" t="s">
        <v>54157</v>
      </c>
      <c r="B15850" t="s">
        <v>54158</v>
      </c>
      <c r="D15850" t="str">
        <f t="shared" si="247"/>
        <v>FPMANS6338 Nisha Kumar MED Anest And Pain Medicine PPM Only</v>
      </c>
    </row>
    <row r="15851" spans="1:4">
      <c r="A15851" t="s">
        <v>54159</v>
      </c>
      <c r="B15851" t="s">
        <v>54160</v>
      </c>
      <c r="D15851" t="str">
        <f t="shared" si="247"/>
        <v>FPMANS3783 Jon Sack MED Anesth And Pain Medicine PPM Only</v>
      </c>
    </row>
    <row r="15852" spans="1:4">
      <c r="A15852" t="s">
        <v>54161</v>
      </c>
      <c r="B15852" t="s">
        <v>54162</v>
      </c>
      <c r="D15852" t="str">
        <f t="shared" si="247"/>
        <v>FPMHPH3783 Jon Sack MED Physiology And Membrane Biol PPM Only</v>
      </c>
    </row>
    <row r="15853" spans="1:4">
      <c r="A15853" t="s">
        <v>54163</v>
      </c>
      <c r="B15853" t="s">
        <v>54164</v>
      </c>
      <c r="D15853" t="str">
        <f t="shared" si="247"/>
        <v>FPEECE3782 Vidal Algazi ELECT And COMP ENGR PPM Only</v>
      </c>
    </row>
    <row r="15854" spans="1:4">
      <c r="A15854" t="s">
        <v>54165</v>
      </c>
      <c r="B15854" t="s">
        <v>54166</v>
      </c>
      <c r="D15854" t="str">
        <f t="shared" si="247"/>
        <v>FPIMHO3781 Helen Chow MED Int Med HEMONC PPM Only</v>
      </c>
    </row>
    <row r="15855" spans="1:4">
      <c r="A15855" t="s">
        <v>54167</v>
      </c>
      <c r="B15855" t="s">
        <v>54168</v>
      </c>
      <c r="D15855" t="str">
        <f t="shared" si="247"/>
        <v>FPEECE3780 Sung Joo Ben Yoo ELECT And COMP ENGR PPM Only</v>
      </c>
    </row>
    <row r="15856" spans="1:4">
      <c r="A15856" t="s">
        <v>54169</v>
      </c>
      <c r="B15856" t="s">
        <v>54170</v>
      </c>
      <c r="D15856" t="str">
        <f t="shared" si="247"/>
        <v>FPIMHO3779 Sam Mazj MED Int Med HEMONC PPM Only</v>
      </c>
    </row>
    <row r="15857" spans="1:4">
      <c r="A15857" t="s">
        <v>54171</v>
      </c>
      <c r="B15857" t="s">
        <v>54172</v>
      </c>
      <c r="D15857" t="str">
        <f t="shared" si="247"/>
        <v>FPLPHY3778 Ramona Vogt PHYSICS PPM Only</v>
      </c>
    </row>
    <row r="15858" spans="1:4">
      <c r="A15858" t="s">
        <v>54173</v>
      </c>
      <c r="B15858" t="s">
        <v>54174</v>
      </c>
      <c r="D15858" t="str">
        <f t="shared" si="247"/>
        <v>FPMERM3777 Josefina Borbon MED Emergency Medicine PPM Only</v>
      </c>
    </row>
    <row r="15859" spans="1:4">
      <c r="A15859" t="s">
        <v>54175</v>
      </c>
      <c r="B15859" t="s">
        <v>54176</v>
      </c>
      <c r="D15859" t="str">
        <f t="shared" si="247"/>
        <v>FPLENL3776 Raymond Waddington ENGLISH PPM Only</v>
      </c>
    </row>
    <row r="15860" spans="1:4">
      <c r="A15860" t="s">
        <v>54177</v>
      </c>
      <c r="B15860" t="s">
        <v>54178</v>
      </c>
      <c r="D15860" t="str">
        <f t="shared" si="247"/>
        <v>FPLPHY3775 Michael J Mulhearn PHYSICS PPM Only</v>
      </c>
    </row>
    <row r="15861" spans="1:4">
      <c r="A15861" t="s">
        <v>54179</v>
      </c>
      <c r="B15861" t="s">
        <v>54180</v>
      </c>
      <c r="D15861" t="str">
        <f t="shared" si="247"/>
        <v>FPLMUS3774 Robert Bloch MUSIC PPM Only</v>
      </c>
    </row>
    <row r="15862" spans="1:4">
      <c r="A15862" t="s">
        <v>54181</v>
      </c>
      <c r="B15862" t="s">
        <v>54182</v>
      </c>
      <c r="D15862" t="str">
        <f t="shared" si="247"/>
        <v>FPMOPH3773 Nandini Gandhi MED Eye Center PPM Only</v>
      </c>
    </row>
    <row r="15863" spans="1:4">
      <c r="A15863" t="s">
        <v>54183</v>
      </c>
      <c r="B15863" t="s">
        <v>54184</v>
      </c>
      <c r="D15863" t="str">
        <f t="shared" si="247"/>
        <v>FPLPHY3772 Eduardo Higino Da Silva Neto PHYSICS PPM Only</v>
      </c>
    </row>
    <row r="15864" spans="1:4">
      <c r="A15864" t="s">
        <v>54185</v>
      </c>
      <c r="B15864" t="s">
        <v>54186</v>
      </c>
      <c r="D15864" t="str">
        <f t="shared" si="247"/>
        <v>FPAANS3771 Payam Vahmani ANIMAL SCIENCE PPM Only</v>
      </c>
    </row>
    <row r="15865" spans="1:4">
      <c r="A15865" t="s">
        <v>54187</v>
      </c>
      <c r="B15865" t="s">
        <v>54188</v>
      </c>
      <c r="D15865" t="str">
        <f t="shared" si="247"/>
        <v>FPMPED3769 Cherie Ginwalla MED Pediatrics PPM Only</v>
      </c>
    </row>
    <row r="15866" spans="1:4">
      <c r="A15866" t="s">
        <v>54189</v>
      </c>
      <c r="B15866" t="s">
        <v>54190</v>
      </c>
      <c r="D15866" t="str">
        <f t="shared" si="247"/>
        <v>FPECHE3768 Stephen Whitaker CHEMICAL ENGINEERING PPM Only</v>
      </c>
    </row>
    <row r="15867" spans="1:4">
      <c r="A15867" t="s">
        <v>54191</v>
      </c>
      <c r="B15867" t="s">
        <v>54192</v>
      </c>
      <c r="D15867" t="str">
        <f t="shared" si="247"/>
        <v>FPVVME3767 Ronald Hedrick VM MEDICINE And EPIDEMIOLOGY PPM Only</v>
      </c>
    </row>
    <row r="15868" spans="1:4">
      <c r="A15868" t="s">
        <v>54193</v>
      </c>
      <c r="B15868" t="s">
        <v>54194</v>
      </c>
      <c r="D15868" t="str">
        <f t="shared" si="247"/>
        <v>FPIMCA3766 Kwame Atsina MED INT MED CARDIOLOGY PPM Only</v>
      </c>
    </row>
    <row r="15869" spans="1:4">
      <c r="A15869" t="s">
        <v>54195</v>
      </c>
      <c r="B15869" t="s">
        <v>54196</v>
      </c>
      <c r="D15869" t="str">
        <f t="shared" si="247"/>
        <v>FPLUWP3765 Stephen Magagnini UNIVERSITY WRITING PROGRAM PPM Only</v>
      </c>
    </row>
    <row r="15870" spans="1:4">
      <c r="A15870" t="s">
        <v>54197</v>
      </c>
      <c r="B15870" t="s">
        <v>54198</v>
      </c>
      <c r="D15870" t="str">
        <f t="shared" si="247"/>
        <v>FPBMMG3764 Kazuhiro Shiozaki MICROBIOLOGY And MOLEC GENETICS PPM Only</v>
      </c>
    </row>
    <row r="15871" spans="1:4">
      <c r="A15871" t="s">
        <v>54199</v>
      </c>
      <c r="B15871" t="s">
        <v>54200</v>
      </c>
      <c r="D15871" t="str">
        <f t="shared" si="247"/>
        <v>FPLMAT3763 J Temple MATHEMATICS PPM Only</v>
      </c>
    </row>
    <row r="15872" spans="1:4">
      <c r="A15872" t="s">
        <v>54201</v>
      </c>
      <c r="B15872" t="s">
        <v>54202</v>
      </c>
      <c r="D15872" t="str">
        <f t="shared" si="247"/>
        <v>FPNURS3762 Stephen Cavanagh School of Nursing PPM Only</v>
      </c>
    </row>
    <row r="15873" spans="1:4">
      <c r="A15873" t="s">
        <v>54203</v>
      </c>
      <c r="B15873" t="s">
        <v>54204</v>
      </c>
      <c r="D15873" t="str">
        <f t="shared" si="247"/>
        <v>FPMERM3761 Jennifer Kristjansson MED Emergency Medicine PPM Only</v>
      </c>
    </row>
    <row r="15874" spans="1:4">
      <c r="A15874" t="s">
        <v>54205</v>
      </c>
      <c r="B15874" t="s">
        <v>54206</v>
      </c>
      <c r="D15874" t="str">
        <f t="shared" si="247"/>
        <v>FPMBIO3760 Aiming Yu MED Biochem And Molecular Med PPM Only</v>
      </c>
    </row>
    <row r="15875" spans="1:4">
      <c r="A15875" t="s">
        <v>54207</v>
      </c>
      <c r="B15875" t="s">
        <v>54208</v>
      </c>
      <c r="D15875" t="str">
        <f t="shared" ref="D15875:D15938" si="248">A15875&amp;" "&amp;B15875</f>
        <v>FPMDER3759 Yoshikazu Takada MED Dermatology PPM Only</v>
      </c>
    </row>
    <row r="15876" spans="1:4">
      <c r="A15876" t="s">
        <v>54209</v>
      </c>
      <c r="B15876" t="s">
        <v>54210</v>
      </c>
      <c r="D15876" t="str">
        <f t="shared" si="248"/>
        <v>FPALAW3758 Kerri Steenwerth LAND AIR And WATER RESOURCES PPM Only</v>
      </c>
    </row>
    <row r="15877" spans="1:4">
      <c r="A15877" t="s">
        <v>54211</v>
      </c>
      <c r="B15877" t="s">
        <v>54212</v>
      </c>
      <c r="D15877" t="str">
        <f t="shared" si="248"/>
        <v>FPLUWP3757 Marlene Clarke UNIVERSITY WRITING PROGRAM PPM Only</v>
      </c>
    </row>
    <row r="15878" spans="1:4">
      <c r="A15878" t="s">
        <v>54213</v>
      </c>
      <c r="B15878" t="s">
        <v>54214</v>
      </c>
      <c r="D15878" t="str">
        <f t="shared" si="248"/>
        <v>FPMPHA3756 Yang Xiang MED Pharmacology PPM Only</v>
      </c>
    </row>
    <row r="15879" spans="1:4">
      <c r="A15879" t="s">
        <v>54215</v>
      </c>
      <c r="B15879" t="s">
        <v>54216</v>
      </c>
      <c r="D15879" t="str">
        <f t="shared" si="248"/>
        <v>FPLUWP3755 Theresa Walsh UNIVERSITY WRITING PROGRAM PPM Only</v>
      </c>
    </row>
    <row r="15880" spans="1:4">
      <c r="A15880" t="s">
        <v>54217</v>
      </c>
      <c r="B15880" t="s">
        <v>54218</v>
      </c>
      <c r="D15880" t="str">
        <f t="shared" si="248"/>
        <v>FPAARE3753 Aaron Smith AG And RESOURCE ECONOMICS PPM Only</v>
      </c>
    </row>
    <row r="15881" spans="1:4">
      <c r="A15881" t="s">
        <v>54219</v>
      </c>
      <c r="B15881" t="s">
        <v>54220</v>
      </c>
      <c r="D15881" t="str">
        <f t="shared" si="248"/>
        <v>FPVPMI3752 Walter Boyce VM PATHOLOGY MICRO And IMMUN PPM Only</v>
      </c>
    </row>
    <row r="15882" spans="1:4">
      <c r="A15882" t="s">
        <v>54221</v>
      </c>
      <c r="B15882" t="s">
        <v>54222</v>
      </c>
      <c r="D15882" t="str">
        <f t="shared" si="248"/>
        <v>FPMERM3751 Deborah Kim MED Emergency Medicine PPM Only</v>
      </c>
    </row>
    <row r="15883" spans="1:4">
      <c r="A15883" t="s">
        <v>54223</v>
      </c>
      <c r="B15883" t="s">
        <v>54224</v>
      </c>
      <c r="D15883" t="str">
        <f t="shared" si="248"/>
        <v>FPVVME3750 Bradford Smith VM MEDICINE And EPIDEMIOLOGY PPM Only</v>
      </c>
    </row>
    <row r="15884" spans="1:4">
      <c r="A15884" t="s">
        <v>54225</v>
      </c>
      <c r="B15884" t="s">
        <v>54226</v>
      </c>
      <c r="D15884" t="str">
        <f t="shared" si="248"/>
        <v>FPLAMS3748 Javier Arbona Homar AMERICAN STUDIES PPM Only</v>
      </c>
    </row>
    <row r="15885" spans="1:4">
      <c r="A15885" t="s">
        <v>54227</v>
      </c>
      <c r="B15885" t="s">
        <v>54228</v>
      </c>
      <c r="D15885" t="str">
        <f t="shared" si="248"/>
        <v>FPLCMN3747 George Barnett COMMUNICATION PPM Only</v>
      </c>
    </row>
    <row r="15886" spans="1:4">
      <c r="A15886" t="s">
        <v>54229</v>
      </c>
      <c r="B15886" t="s">
        <v>54230</v>
      </c>
      <c r="D15886" t="str">
        <f t="shared" si="248"/>
        <v>FPIMCA3746 Uma Srivatsa MED INT MED CARDIOLOGY PPM Only</v>
      </c>
    </row>
    <row r="15887" spans="1:4">
      <c r="A15887" t="s">
        <v>54231</v>
      </c>
      <c r="B15887" t="s">
        <v>54232</v>
      </c>
      <c r="D15887" t="str">
        <f t="shared" si="248"/>
        <v>FPGSM13745 David Woodruff GRADUATE SCHOOL OF MANAGEMENT PPM Only</v>
      </c>
    </row>
    <row r="15888" spans="1:4">
      <c r="A15888" t="s">
        <v>54233</v>
      </c>
      <c r="B15888" t="s">
        <v>54234</v>
      </c>
      <c r="D15888" t="str">
        <f t="shared" si="248"/>
        <v>FPIMCT3744 Mehrdad Abedi Med Int Med HMCTBMT PPM Only</v>
      </c>
    </row>
    <row r="15889" spans="1:4">
      <c r="A15889" t="s">
        <v>54235</v>
      </c>
      <c r="B15889" t="s">
        <v>54236</v>
      </c>
      <c r="D15889" t="str">
        <f t="shared" si="248"/>
        <v>FPMPED3743 Robin Hansen MED Pediatrics PPM Only</v>
      </c>
    </row>
    <row r="15890" spans="1:4">
      <c r="A15890" t="s">
        <v>54237</v>
      </c>
      <c r="B15890" t="s">
        <v>54238</v>
      </c>
      <c r="D15890" t="str">
        <f t="shared" si="248"/>
        <v>FPMEPM3742 Soad Hafez MED Public Health Sciences PPM Only</v>
      </c>
    </row>
    <row r="15891" spans="1:4">
      <c r="A15891" t="s">
        <v>54239</v>
      </c>
      <c r="B15891" t="s">
        <v>54240</v>
      </c>
      <c r="D15891" t="str">
        <f t="shared" si="248"/>
        <v>FPLCHE3741 Ozcan Gulacar CHEMISTRY PPM Only</v>
      </c>
    </row>
    <row r="15892" spans="1:4">
      <c r="A15892" t="s">
        <v>54241</v>
      </c>
      <c r="B15892" t="s">
        <v>54242</v>
      </c>
      <c r="D15892" t="str">
        <f t="shared" si="248"/>
        <v>FPLGAR3740 Winder Mcconnell GERMAN And RUSSIAN PPM Only</v>
      </c>
    </row>
    <row r="15893" spans="1:4">
      <c r="A15893" t="s">
        <v>54243</v>
      </c>
      <c r="B15893" t="s">
        <v>54244</v>
      </c>
      <c r="D15893" t="str">
        <f t="shared" si="248"/>
        <v>FPLNAS3739 Martha Macri NATIVE AMERICAN STUDIES PPM Only</v>
      </c>
    </row>
    <row r="15894" spans="1:4">
      <c r="A15894" t="s">
        <v>54245</v>
      </c>
      <c r="B15894" t="s">
        <v>54246</v>
      </c>
      <c r="D15894" t="str">
        <f t="shared" si="248"/>
        <v>FPAPLS3738 Venkatesan Sundaresan PLANT SCIENCES PPM Only</v>
      </c>
    </row>
    <row r="15895" spans="1:4">
      <c r="A15895" t="s">
        <v>54247</v>
      </c>
      <c r="B15895" t="s">
        <v>54248</v>
      </c>
      <c r="D15895" t="str">
        <f t="shared" si="248"/>
        <v>FPBPLB3738 Venkatesan Sundaresan PLANT BIOLOGY PPM Only</v>
      </c>
    </row>
    <row r="15896" spans="1:4">
      <c r="A15896" t="s">
        <v>54249</v>
      </c>
      <c r="B15896" t="s">
        <v>54250</v>
      </c>
      <c r="D15896" t="str">
        <f t="shared" si="248"/>
        <v>FPLANT3737 Tarik Elhaik ANTHROPOLOGY PPM Only</v>
      </c>
    </row>
    <row r="15897" spans="1:4">
      <c r="A15897" t="s">
        <v>54251</v>
      </c>
      <c r="B15897" t="s">
        <v>54252</v>
      </c>
      <c r="D15897" t="str">
        <f t="shared" si="248"/>
        <v>FPLENL3736 Matthew Stratton ENGLISH PPM Only</v>
      </c>
    </row>
    <row r="15898" spans="1:4">
      <c r="A15898" t="s">
        <v>54253</v>
      </c>
      <c r="B15898" t="s">
        <v>54254</v>
      </c>
      <c r="D15898" t="str">
        <f t="shared" si="248"/>
        <v>FPMPAT3735 David Unold MED Pathology And Lab Medicine PPM Only</v>
      </c>
    </row>
    <row r="15899" spans="1:4">
      <c r="A15899" t="s">
        <v>54255</v>
      </c>
      <c r="B15899" t="s">
        <v>54256</v>
      </c>
      <c r="D15899" t="str">
        <f t="shared" si="248"/>
        <v>FPEECE3734 George Branner ELECT And COMP ENGR PPM Only</v>
      </c>
    </row>
    <row r="15900" spans="1:4">
      <c r="A15900" t="s">
        <v>54257</v>
      </c>
      <c r="B15900" t="s">
        <v>54258</v>
      </c>
      <c r="D15900" t="str">
        <f t="shared" si="248"/>
        <v>FPLLIN3733 Almerindo Ojeda LINGUISTICS PPM Only</v>
      </c>
    </row>
    <row r="15901" spans="1:4">
      <c r="A15901" t="s">
        <v>54259</v>
      </c>
      <c r="B15901" t="s">
        <v>54260</v>
      </c>
      <c r="D15901" t="str">
        <f t="shared" si="248"/>
        <v>FPMPED3732 Yvonne Otani MED Pediatrics PPM Only</v>
      </c>
    </row>
    <row r="15902" spans="1:4">
      <c r="A15902" t="s">
        <v>54261</v>
      </c>
      <c r="B15902" t="s">
        <v>54262</v>
      </c>
      <c r="D15902" t="str">
        <f t="shared" si="248"/>
        <v>FPLSTA3731 Alexander Aue STATISTICS PPM Only</v>
      </c>
    </row>
    <row r="15903" spans="1:4">
      <c r="A15903" t="s">
        <v>54263</v>
      </c>
      <c r="B15903" t="s">
        <v>54264</v>
      </c>
      <c r="D15903" t="str">
        <f t="shared" si="248"/>
        <v>FPBNPB3730 Chuck Fuller NEURO PHYSIO And BEHAVIOR PPM Only</v>
      </c>
    </row>
    <row r="15904" spans="1:4">
      <c r="A15904" t="s">
        <v>54265</v>
      </c>
      <c r="B15904" t="s">
        <v>54266</v>
      </c>
      <c r="D15904" t="str">
        <f t="shared" si="248"/>
        <v>FPMPED3729 Anh Nguyen MED Pediatrics PPM Only</v>
      </c>
    </row>
    <row r="15905" spans="1:4">
      <c r="A15905" t="s">
        <v>54267</v>
      </c>
      <c r="B15905" t="s">
        <v>54268</v>
      </c>
      <c r="D15905" t="str">
        <f t="shared" si="248"/>
        <v>FPLDRA3728 Peter Lichtenfels THEATRE And DANCE PPM Only</v>
      </c>
    </row>
    <row r="15906" spans="1:4">
      <c r="A15906" t="s">
        <v>54269</v>
      </c>
      <c r="B15906" t="s">
        <v>54270</v>
      </c>
      <c r="D15906" t="str">
        <f t="shared" si="248"/>
        <v>FPBMMG3727 Rebecca Parales MICROBIOLOGY And MOLEC GENETICS PPM Only</v>
      </c>
    </row>
    <row r="15907" spans="1:4">
      <c r="A15907" t="s">
        <v>54271</v>
      </c>
      <c r="B15907" t="s">
        <v>54272</v>
      </c>
      <c r="D15907" t="str">
        <f t="shared" si="248"/>
        <v>FPALAW3726 Ian Faloona LAND AIR And WATER RESOURCES PPM Only</v>
      </c>
    </row>
    <row r="15908" spans="1:4">
      <c r="A15908" t="s">
        <v>54273</v>
      </c>
      <c r="B15908" t="s">
        <v>54274</v>
      </c>
      <c r="D15908" t="str">
        <f t="shared" si="248"/>
        <v>FPDEDU3725 Kevin Gee EDUCATION PPM Only</v>
      </c>
    </row>
    <row r="15909" spans="1:4">
      <c r="A15909" t="s">
        <v>54275</v>
      </c>
      <c r="B15909" t="s">
        <v>54276</v>
      </c>
      <c r="D15909" t="str">
        <f t="shared" si="248"/>
        <v>FPIMHO3724 Kit Tam MED Int Med HEMONC PPM Only</v>
      </c>
    </row>
    <row r="15910" spans="1:4">
      <c r="A15910" t="s">
        <v>54277</v>
      </c>
      <c r="B15910" t="s">
        <v>54278</v>
      </c>
      <c r="D15910" t="str">
        <f t="shared" si="248"/>
        <v>FPAETX3723 Matthew Wood ENVIRONMENTAL TOXICOLOGY PPM Only</v>
      </c>
    </row>
    <row r="15911" spans="1:4">
      <c r="A15911" t="s">
        <v>54279</v>
      </c>
      <c r="B15911" t="s">
        <v>54280</v>
      </c>
      <c r="D15911" t="str">
        <f t="shared" si="248"/>
        <v>FPLAST3722 Youngsuk Suh ART And ART HISTORY PPM Only</v>
      </c>
    </row>
    <row r="15912" spans="1:4">
      <c r="A15912" t="s">
        <v>54281</v>
      </c>
      <c r="B15912" t="s">
        <v>54282</v>
      </c>
      <c r="D15912" t="str">
        <f t="shared" si="248"/>
        <v>FPIMCA3721 Benjamin Stripe MED INT MED CARDIOLOGY PPM Only</v>
      </c>
    </row>
    <row r="15913" spans="1:4">
      <c r="A15913" t="s">
        <v>54283</v>
      </c>
      <c r="B15913" t="s">
        <v>54284</v>
      </c>
      <c r="D15913" t="str">
        <f t="shared" si="248"/>
        <v>FPMOTO3720 Toby Steele MED Otolaryngology PPM Only</v>
      </c>
    </row>
    <row r="15914" spans="1:4">
      <c r="A15914" t="s">
        <v>54285</v>
      </c>
      <c r="B15914" t="s">
        <v>54286</v>
      </c>
      <c r="D15914" t="str">
        <f t="shared" si="248"/>
        <v>FPBGEN3719 Harris Lewin Genome Center PPM Only</v>
      </c>
    </row>
    <row r="15915" spans="1:4">
      <c r="A15915" t="s">
        <v>54287</v>
      </c>
      <c r="B15915" t="s">
        <v>54288</v>
      </c>
      <c r="D15915" t="str">
        <f t="shared" si="248"/>
        <v>FPBEVE3719 Harris Lewin EVOLUTION And ECOLOGY PPM Only</v>
      </c>
    </row>
    <row r="15916" spans="1:4">
      <c r="A15916" t="s">
        <v>54289</v>
      </c>
      <c r="B15916" t="s">
        <v>54290</v>
      </c>
      <c r="D15916" t="str">
        <f t="shared" si="248"/>
        <v>FPMSUR3718 Victoria Lyo MED Surgery PPM Only</v>
      </c>
    </row>
    <row r="15917" spans="1:4">
      <c r="A15917" t="s">
        <v>54291</v>
      </c>
      <c r="B15917" t="s">
        <v>54292</v>
      </c>
      <c r="D15917" t="str">
        <f t="shared" si="248"/>
        <v>FPVVME3717 Stanley L Marks VM MEDICINE And EPIDEMIOLOGY PPM Only</v>
      </c>
    </row>
    <row r="15918" spans="1:4">
      <c r="A15918" t="s">
        <v>54293</v>
      </c>
      <c r="B15918" t="s">
        <v>54294</v>
      </c>
      <c r="D15918" t="str">
        <f t="shared" si="248"/>
        <v>FPIMKT3716 Ling Xin Chen MED INT MED KIDNEY TRANSPLANT PPM Only</v>
      </c>
    </row>
    <row r="15919" spans="1:4">
      <c r="A15919" t="s">
        <v>54295</v>
      </c>
      <c r="B15919" t="s">
        <v>54296</v>
      </c>
      <c r="D15919" t="str">
        <f t="shared" si="248"/>
        <v>FPMSUR3715 Wayne Yamahata MED Surgery PPM Only</v>
      </c>
    </row>
    <row r="15920" spans="1:4">
      <c r="A15920" t="s">
        <v>54297</v>
      </c>
      <c r="B15920" t="s">
        <v>54298</v>
      </c>
      <c r="D15920" t="str">
        <f t="shared" si="248"/>
        <v>FPIMCA3714 Amparo Villablanca MED INT MED CARDIOLOGY PPM Only</v>
      </c>
    </row>
    <row r="15921" spans="1:4">
      <c r="A15921" t="s">
        <v>54299</v>
      </c>
      <c r="B15921" t="s">
        <v>54300</v>
      </c>
      <c r="D15921" t="str">
        <f t="shared" si="248"/>
        <v>FPLMUS3713 A Slawson MUSIC PPM Only</v>
      </c>
    </row>
    <row r="15922" spans="1:4">
      <c r="A15922" t="s">
        <v>54301</v>
      </c>
      <c r="B15922" t="s">
        <v>54302</v>
      </c>
      <c r="D15922" t="str">
        <f t="shared" si="248"/>
        <v>FPAFST3712 Bwalya Lungu FOOD SCIENCE And TECHNOLOGY PPM Only</v>
      </c>
    </row>
    <row r="15923" spans="1:4">
      <c r="A15923" t="s">
        <v>54303</v>
      </c>
      <c r="B15923" t="s">
        <v>54304</v>
      </c>
      <c r="D15923" t="str">
        <f t="shared" si="248"/>
        <v>FPIMKT3711 Yihung Huang MED INT MED KIDNEY TRANSPLANT PPM Only</v>
      </c>
    </row>
    <row r="15924" spans="1:4">
      <c r="A15924" t="s">
        <v>54305</v>
      </c>
      <c r="B15924" t="s">
        <v>54306</v>
      </c>
      <c r="D15924" t="str">
        <f t="shared" si="248"/>
        <v>FPMERM3710 Ian Julie MED Emergency Medicine PPM Only</v>
      </c>
    </row>
    <row r="15925" spans="1:4">
      <c r="A15925" t="s">
        <v>54307</v>
      </c>
      <c r="B15925" t="s">
        <v>54308</v>
      </c>
      <c r="D15925" t="str">
        <f t="shared" si="248"/>
        <v>FPVVME3709 Johanna Watson VM MEDICINE And EPIDEMIOLOGY PPM Only</v>
      </c>
    </row>
    <row r="15926" spans="1:4">
      <c r="A15926" t="s">
        <v>54309</v>
      </c>
      <c r="B15926" t="s">
        <v>54310</v>
      </c>
      <c r="D15926" t="str">
        <f t="shared" si="248"/>
        <v>FPAHCE3708 Heath Massey HUMAN ECOLOGY PPM Only</v>
      </c>
    </row>
    <row r="15927" spans="1:4">
      <c r="A15927" t="s">
        <v>54311</v>
      </c>
      <c r="B15927" t="s">
        <v>54312</v>
      </c>
      <c r="D15927" t="str">
        <f t="shared" si="248"/>
        <v>FPAPLS3707 Kent Tyler PLANT SCIENCES PPM Only</v>
      </c>
    </row>
    <row r="15928" spans="1:4">
      <c r="A15928" t="s">
        <v>54313</v>
      </c>
      <c r="B15928" t="s">
        <v>54314</v>
      </c>
      <c r="D15928" t="str">
        <f t="shared" si="248"/>
        <v>FPMERM3706 Samuel Turnipseed MED Emergency Medicine PPM Only</v>
      </c>
    </row>
    <row r="15929" spans="1:4">
      <c r="A15929" t="s">
        <v>54315</v>
      </c>
      <c r="B15929" t="s">
        <v>54316</v>
      </c>
      <c r="D15929" t="str">
        <f t="shared" si="248"/>
        <v>FPLMUS3705 Anna Busse Berger MUSIC PPM Only</v>
      </c>
    </row>
    <row r="15930" spans="1:4">
      <c r="A15930" t="s">
        <v>54317</v>
      </c>
      <c r="B15930" t="s">
        <v>54318</v>
      </c>
      <c r="D15930" t="str">
        <f t="shared" si="248"/>
        <v>FPVAPC3704 Colin Reardon VM ANAT PHYSIO And CELL BIOLOGY PPM Only</v>
      </c>
    </row>
    <row r="15931" spans="1:4">
      <c r="A15931" t="s">
        <v>54319</v>
      </c>
      <c r="B15931" t="s">
        <v>54320</v>
      </c>
      <c r="D15931" t="str">
        <f t="shared" si="248"/>
        <v>FPLDES3703 Kathryn Sylva DEPARTMENT OF DESIGN PPM Only</v>
      </c>
    </row>
    <row r="15932" spans="1:4">
      <c r="A15932" t="s">
        <v>54321</v>
      </c>
      <c r="B15932" t="s">
        <v>54322</v>
      </c>
      <c r="D15932" t="str">
        <f t="shared" si="248"/>
        <v>FPLMUS3702 Peter Nowlen MUSIC PPM Only</v>
      </c>
    </row>
    <row r="15933" spans="1:4">
      <c r="A15933" t="s">
        <v>54323</v>
      </c>
      <c r="B15933" t="s">
        <v>54324</v>
      </c>
      <c r="D15933" t="str">
        <f t="shared" si="248"/>
        <v>FPMSUR3701 Earl F Wolfman MED Surgery PPM Only</v>
      </c>
    </row>
    <row r="15934" spans="1:4">
      <c r="A15934" t="s">
        <v>54325</v>
      </c>
      <c r="B15934" t="s">
        <v>54326</v>
      </c>
      <c r="D15934" t="str">
        <f t="shared" si="248"/>
        <v>FPECSE3700 Raju Pandey ENGR COMPUTER SCIENCE PPM Only</v>
      </c>
    </row>
    <row r="15935" spans="1:4">
      <c r="A15935" t="s">
        <v>54327</v>
      </c>
      <c r="B15935" t="s">
        <v>54328</v>
      </c>
      <c r="D15935" t="str">
        <f t="shared" si="248"/>
        <v>FPVAPC3699 Michael Bruss VM ANAT PHYSIO And CELL BIOLOGY PPM Only</v>
      </c>
    </row>
    <row r="15936" spans="1:4">
      <c r="A15936" t="s">
        <v>54329</v>
      </c>
      <c r="B15936" t="s">
        <v>54330</v>
      </c>
      <c r="D15936" t="str">
        <f t="shared" si="248"/>
        <v>FPLPOL3698 Larry Wade POLITICAL SCIENCE PPM Only</v>
      </c>
    </row>
    <row r="15937" spans="1:4">
      <c r="A15937" t="s">
        <v>54331</v>
      </c>
      <c r="B15937" t="s">
        <v>54332</v>
      </c>
      <c r="D15937" t="str">
        <f t="shared" si="248"/>
        <v>FPUOUT3697 Joanna Regulska Global Affairs VPD Office PPM Only</v>
      </c>
    </row>
    <row r="15938" spans="1:4">
      <c r="A15938" t="s">
        <v>54333</v>
      </c>
      <c r="B15938" t="s">
        <v>54334</v>
      </c>
      <c r="D15938" t="str">
        <f t="shared" si="248"/>
        <v>FPVVME3696 Douglas R Mader VM MEDICINE And EPIDEMIOLOGY PPM Only</v>
      </c>
    </row>
    <row r="15939" spans="1:4">
      <c r="A15939" t="s">
        <v>54335</v>
      </c>
      <c r="B15939" t="s">
        <v>54336</v>
      </c>
      <c r="D15939" t="str">
        <f t="shared" ref="D15939:D16002" si="249">A15939&amp;" "&amp;B15939</f>
        <v>FPVPMI3695 Asli Mete VM PATHOLOGY MICRO And IMMUN PPM Only</v>
      </c>
    </row>
    <row r="15940" spans="1:4">
      <c r="A15940" t="s">
        <v>54337</v>
      </c>
      <c r="B15940" t="s">
        <v>54338</v>
      </c>
      <c r="D15940" t="str">
        <f t="shared" si="249"/>
        <v>FPMERM3694 Russell Jones MED Emergency Medicine PPM Only</v>
      </c>
    </row>
    <row r="15941" spans="1:4">
      <c r="A15941" t="s">
        <v>54339</v>
      </c>
      <c r="B15941" t="s">
        <v>54340</v>
      </c>
      <c r="D15941" t="str">
        <f t="shared" si="249"/>
        <v>FPLAAS3693 Kimberly Nettles Barcelon AFRICAN AMERICAN AFRICAN STDS PPM Only</v>
      </c>
    </row>
    <row r="15942" spans="1:4">
      <c r="A15942" t="s">
        <v>54341</v>
      </c>
      <c r="B15942" t="s">
        <v>54342</v>
      </c>
      <c r="D15942" t="str">
        <f t="shared" si="249"/>
        <v>FPMINT3692 Dale Obrien MED Internal Medicine PPM Only</v>
      </c>
    </row>
    <row r="15943" spans="1:4">
      <c r="A15943" t="s">
        <v>54343</v>
      </c>
      <c r="B15943" t="s">
        <v>54344</v>
      </c>
      <c r="D15943" t="str">
        <f t="shared" si="249"/>
        <v>FPMPED3691 Joanne Natale MED Pediatrics PPM Only</v>
      </c>
    </row>
    <row r="15944" spans="1:4">
      <c r="A15944" t="s">
        <v>54345</v>
      </c>
      <c r="B15944" t="s">
        <v>54346</v>
      </c>
      <c r="D15944" t="str">
        <f t="shared" si="249"/>
        <v>FPLSTS3690 Jay Kahn SCIENCE And TECHNOLOGY STUDIES PPM Only</v>
      </c>
    </row>
    <row r="15945" spans="1:4">
      <c r="A15945" t="s">
        <v>54347</v>
      </c>
      <c r="B15945" t="s">
        <v>54348</v>
      </c>
      <c r="D15945" t="str">
        <f t="shared" si="249"/>
        <v>FPIMCT3689 Joseph Tuscano Med Int Med HMCTBMT PPM Only</v>
      </c>
    </row>
    <row r="15946" spans="1:4">
      <c r="A15946" t="s">
        <v>54349</v>
      </c>
      <c r="B15946" t="s">
        <v>54350</v>
      </c>
      <c r="D15946" t="str">
        <f t="shared" si="249"/>
        <v>FPLSOC3688 Caitlin Patler SOCIOLOGY PPM Only</v>
      </c>
    </row>
    <row r="15947" spans="1:4">
      <c r="A15947" t="s">
        <v>54351</v>
      </c>
      <c r="B15947" t="s">
        <v>54352</v>
      </c>
      <c r="D15947" t="str">
        <f t="shared" si="249"/>
        <v>FPMCAN3687 Inderpreet Sekhon MED Int Med CNCR SPC Ligands PPM Only</v>
      </c>
    </row>
    <row r="15948" spans="1:4">
      <c r="A15948" t="s">
        <v>54353</v>
      </c>
      <c r="B15948" t="s">
        <v>54354</v>
      </c>
      <c r="D15948" t="str">
        <f t="shared" si="249"/>
        <v>FPMPAT3686 Regina Gandour Edwards MED Pathology And Lab Medicine PPM Only</v>
      </c>
    </row>
    <row r="15949" spans="1:4">
      <c r="A15949" t="s">
        <v>54355</v>
      </c>
      <c r="B15949" t="s">
        <v>54356</v>
      </c>
      <c r="D15949" t="str">
        <f t="shared" si="249"/>
        <v>F9AENM3685 Ian Grettenberger ENTOMOLOGY NEMATOLOGY ANR PPM Only</v>
      </c>
    </row>
    <row r="15950" spans="1:4">
      <c r="A15950" t="s">
        <v>54357</v>
      </c>
      <c r="B15950" t="s">
        <v>54358</v>
      </c>
      <c r="D15950" t="str">
        <f t="shared" si="249"/>
        <v>FPAENM3685 Ian Grettenberger ENTOMOLOGY NEMATOLOGY PPM Only</v>
      </c>
    </row>
    <row r="15951" spans="1:4">
      <c r="A15951" t="s">
        <v>54359</v>
      </c>
      <c r="B15951" t="s">
        <v>54360</v>
      </c>
      <c r="D15951" t="str">
        <f t="shared" si="249"/>
        <v>FPADES3684 Xiaoli Dong ENVIRONMENTAL SCIENCE And POLICY PPM Only</v>
      </c>
    </row>
    <row r="15952" spans="1:4">
      <c r="A15952" t="s">
        <v>54361</v>
      </c>
      <c r="B15952" t="s">
        <v>54362</v>
      </c>
      <c r="D15952" t="str">
        <f t="shared" si="249"/>
        <v>FPLLIN3683 Mary Schleppegrell LINGUISTICS PPM Only</v>
      </c>
    </row>
    <row r="15953" spans="1:4">
      <c r="A15953" t="s">
        <v>54363</v>
      </c>
      <c r="B15953" t="s">
        <v>54364</v>
      </c>
      <c r="D15953" t="str">
        <f t="shared" si="249"/>
        <v>FPMPSY3682 Jacqueline Crawley MED Psychiatry And Behav Sci PPM Only</v>
      </c>
    </row>
    <row r="15954" spans="1:4">
      <c r="A15954" t="s">
        <v>54365</v>
      </c>
      <c r="B15954" t="s">
        <v>54366</v>
      </c>
      <c r="D15954" t="str">
        <f t="shared" si="249"/>
        <v>FPMFCM3681 Jason Auriemma MED Family And Community Med PPM Only</v>
      </c>
    </row>
    <row r="15955" spans="1:4">
      <c r="A15955" t="s">
        <v>54367</v>
      </c>
      <c r="B15955" t="s">
        <v>54368</v>
      </c>
      <c r="D15955" t="str">
        <f t="shared" si="249"/>
        <v>FPLSAP3680 Diana Aramburu SPANISH And PORTUGUESE PPM Only</v>
      </c>
    </row>
    <row r="15956" spans="1:4">
      <c r="A15956" t="s">
        <v>54369</v>
      </c>
      <c r="B15956" t="s">
        <v>54370</v>
      </c>
      <c r="D15956" t="str">
        <f t="shared" si="249"/>
        <v>FPLMAT3679 D Cutler MATHEMATICS PPM Only</v>
      </c>
    </row>
    <row r="15957" spans="1:4">
      <c r="A15957" t="s">
        <v>54371</v>
      </c>
      <c r="B15957" t="s">
        <v>54372</v>
      </c>
      <c r="D15957" t="str">
        <f t="shared" si="249"/>
        <v>FPIMCA3678 Jeffrey Southard MED INT MED CARDIOLOGY PPM Only</v>
      </c>
    </row>
    <row r="15958" spans="1:4">
      <c r="A15958" t="s">
        <v>54373</v>
      </c>
      <c r="B15958" t="s">
        <v>54374</v>
      </c>
      <c r="D15958" t="str">
        <f t="shared" si="249"/>
        <v>FPMFCM3677 Daniel Parker MED Family And Community Med PPM Only</v>
      </c>
    </row>
    <row r="15959" spans="1:4">
      <c r="A15959" t="s">
        <v>54375</v>
      </c>
      <c r="B15959" t="s">
        <v>54376</v>
      </c>
      <c r="D15959" t="str">
        <f t="shared" si="249"/>
        <v>FPVVSR3676 Brian Leonard VM SURGRAD SCIENCE PPM Only</v>
      </c>
    </row>
    <row r="15960" spans="1:4">
      <c r="A15960" t="s">
        <v>54377</v>
      </c>
      <c r="B15960" t="s">
        <v>54378</v>
      </c>
      <c r="D15960" t="str">
        <f t="shared" si="249"/>
        <v>FPMFCM3675 Derrick Chan MED Family And Community Med PPM Only</v>
      </c>
    </row>
    <row r="15961" spans="1:4">
      <c r="A15961" t="s">
        <v>54379</v>
      </c>
      <c r="B15961" t="s">
        <v>54380</v>
      </c>
      <c r="D15961" t="str">
        <f t="shared" si="249"/>
        <v>FPVAPC3674 Lillian Cruz Orengo VM ANAT PHYSIO And CELL BIOLOGY PPM Only</v>
      </c>
    </row>
    <row r="15962" spans="1:4">
      <c r="A15962" t="s">
        <v>54381</v>
      </c>
      <c r="B15962" t="s">
        <v>54382</v>
      </c>
      <c r="D15962" t="str">
        <f t="shared" si="249"/>
        <v>FPLPHI3673 Elaine Landry PHILOSOPHY PPM Only</v>
      </c>
    </row>
    <row r="15963" spans="1:4">
      <c r="A15963" t="s">
        <v>54383</v>
      </c>
      <c r="B15963" t="s">
        <v>54384</v>
      </c>
      <c r="D15963" t="str">
        <f t="shared" si="249"/>
        <v>FPLPHY3672 Tucker Jones PHYSICS PPM Only</v>
      </c>
    </row>
    <row r="15964" spans="1:4">
      <c r="A15964" t="s">
        <v>54385</v>
      </c>
      <c r="B15964" t="s">
        <v>54386</v>
      </c>
      <c r="D15964" t="str">
        <f t="shared" si="249"/>
        <v>FPMERM3671 Samuel Clarke MED Emergency Medicine PPM Only</v>
      </c>
    </row>
    <row r="15965" spans="1:4">
      <c r="A15965" t="s">
        <v>54387</v>
      </c>
      <c r="B15965" t="s">
        <v>54388</v>
      </c>
      <c r="D15965" t="str">
        <f t="shared" si="249"/>
        <v>FPLCHE3670 Mark Kurth CHEMISTRY PPM Only</v>
      </c>
    </row>
    <row r="15966" spans="1:4">
      <c r="A15966" t="s">
        <v>54389</v>
      </c>
      <c r="B15966" t="s">
        <v>54390</v>
      </c>
      <c r="D15966" t="str">
        <f t="shared" si="249"/>
        <v>FPMRAD3669 John Boone MED Radiology PPM Only</v>
      </c>
    </row>
    <row r="15967" spans="1:4">
      <c r="A15967" t="s">
        <v>54391</v>
      </c>
      <c r="B15967" t="s">
        <v>54392</v>
      </c>
      <c r="D15967" t="str">
        <f t="shared" si="249"/>
        <v>FPLCMN3668 Magdalena Wojcieszak COMMUNICATION PPM Only</v>
      </c>
    </row>
    <row r="15968" spans="1:4">
      <c r="A15968" t="s">
        <v>54393</v>
      </c>
      <c r="B15968" t="s">
        <v>54394</v>
      </c>
      <c r="D15968" t="str">
        <f t="shared" si="249"/>
        <v>FPIMPM3667 Chi Leung Lai MED Int Med Pulmonary PPM Only</v>
      </c>
    </row>
    <row r="15969" spans="1:4">
      <c r="A15969" t="s">
        <v>54395</v>
      </c>
      <c r="B15969" t="s">
        <v>54396</v>
      </c>
      <c r="D15969" t="str">
        <f t="shared" si="249"/>
        <v>FPMHPH3666 F Curry MED Physiology And Membrane Biol PPM Only</v>
      </c>
    </row>
    <row r="15970" spans="1:4">
      <c r="A15970" t="s">
        <v>54397</v>
      </c>
      <c r="B15970" t="s">
        <v>54398</v>
      </c>
      <c r="D15970" t="str">
        <f t="shared" si="249"/>
        <v>FPLSAP3665 Linda Egan SPANISH And PORTUGUESE PPM Only</v>
      </c>
    </row>
    <row r="15971" spans="1:4">
      <c r="A15971" t="s">
        <v>54399</v>
      </c>
      <c r="B15971" t="s">
        <v>54400</v>
      </c>
      <c r="D15971" t="str">
        <f t="shared" si="249"/>
        <v>FPVVSR3664 James H Jones VM SURGRAD SCIENCE PPM Only</v>
      </c>
    </row>
    <row r="15972" spans="1:4">
      <c r="A15972" t="s">
        <v>54401</v>
      </c>
      <c r="B15972" t="s">
        <v>54402</v>
      </c>
      <c r="D15972" t="str">
        <f t="shared" si="249"/>
        <v>FPMPAT3663 Keng Chih Su MED Pathology And Lab Medicine PPM Only</v>
      </c>
    </row>
    <row r="15973" spans="1:4">
      <c r="A15973" t="s">
        <v>54403</v>
      </c>
      <c r="B15973" t="s">
        <v>54404</v>
      </c>
      <c r="D15973" t="str">
        <f t="shared" si="249"/>
        <v>FPEBME3662 Soichiro Yamada BIOMEDICAL ENGINEERING PPM Only</v>
      </c>
    </row>
    <row r="15974" spans="1:4">
      <c r="A15974" t="s">
        <v>54405</v>
      </c>
      <c r="B15974" t="s">
        <v>54406</v>
      </c>
      <c r="D15974" t="str">
        <f t="shared" si="249"/>
        <v>FPMFCM3661 Debra Lupeika MED Family And Community Med PPM Only</v>
      </c>
    </row>
    <row r="15975" spans="1:4">
      <c r="A15975" t="s">
        <v>54407</v>
      </c>
      <c r="B15975" t="s">
        <v>54408</v>
      </c>
      <c r="D15975" t="str">
        <f t="shared" si="249"/>
        <v>FPMSUR3659 Sabrina Evans MED Surgery PPM Only</v>
      </c>
    </row>
    <row r="15976" spans="1:4">
      <c r="A15976" t="s">
        <v>54409</v>
      </c>
      <c r="B15976" t="s">
        <v>54410</v>
      </c>
      <c r="D15976" t="str">
        <f t="shared" si="249"/>
        <v>FPIMHO3658 Gwendolyn H Ho MED Int Med HEMONC PPM Only</v>
      </c>
    </row>
    <row r="15977" spans="1:4">
      <c r="A15977" t="s">
        <v>54411</v>
      </c>
      <c r="B15977" t="s">
        <v>54412</v>
      </c>
      <c r="D15977" t="str">
        <f t="shared" si="249"/>
        <v>FPLCHE3657 Jacquelyn Gervay Hague CHEMISTRY PPM Only</v>
      </c>
    </row>
    <row r="15978" spans="1:4">
      <c r="A15978" t="s">
        <v>54413</v>
      </c>
      <c r="B15978" t="s">
        <v>54414</v>
      </c>
      <c r="D15978" t="str">
        <f t="shared" si="249"/>
        <v>FPMSUR3656 Kevin Lloyd MED Surgery PPM Only</v>
      </c>
    </row>
    <row r="15979" spans="1:4">
      <c r="A15979" t="s">
        <v>54415</v>
      </c>
      <c r="B15979" t="s">
        <v>54416</v>
      </c>
      <c r="D15979" t="str">
        <f t="shared" si="249"/>
        <v>FPMPAT3655 Anna Romanelli MED Pathology And Lab Medicine PPM Only</v>
      </c>
    </row>
    <row r="15980" spans="1:4">
      <c r="A15980" t="s">
        <v>54417</v>
      </c>
      <c r="B15980" t="s">
        <v>54418</v>
      </c>
      <c r="D15980" t="str">
        <f t="shared" si="249"/>
        <v>FPMFCM3654 Juan Lopez Solorza MED Family And Community Med PPM Only</v>
      </c>
    </row>
    <row r="15981" spans="1:4">
      <c r="A15981" t="s">
        <v>54419</v>
      </c>
      <c r="B15981" t="s">
        <v>54420</v>
      </c>
      <c r="D15981" t="str">
        <f t="shared" si="249"/>
        <v>FPMERM3653 Nathan Kuppermann MED Emergency Medicine PPM Only</v>
      </c>
    </row>
    <row r="15982" spans="1:4">
      <c r="A15982" t="s">
        <v>54421</v>
      </c>
      <c r="B15982" t="s">
        <v>54422</v>
      </c>
      <c r="D15982" t="str">
        <f t="shared" si="249"/>
        <v>FPLREL3652 Archana Venkatesan RELIGIOUS STUDIES PPM Only</v>
      </c>
    </row>
    <row r="15983" spans="1:4">
      <c r="A15983" t="s">
        <v>54423</v>
      </c>
      <c r="B15983" t="s">
        <v>54424</v>
      </c>
      <c r="D15983" t="str">
        <f t="shared" si="249"/>
        <v>FPLGAR3652 Archana Venkatesan GERMAN And RUSSIAN PPM Only</v>
      </c>
    </row>
    <row r="15984" spans="1:4">
      <c r="A15984" t="s">
        <v>54425</v>
      </c>
      <c r="B15984" t="s">
        <v>54426</v>
      </c>
      <c r="D15984" t="str">
        <f t="shared" si="249"/>
        <v>FPLCOM3652 Archana Venkatesan COMPARATIVE LITERATURE PPM Only</v>
      </c>
    </row>
    <row r="15985" spans="1:4">
      <c r="A15985" t="s">
        <v>54427</v>
      </c>
      <c r="B15985" t="s">
        <v>54428</v>
      </c>
      <c r="D15985" t="str">
        <f t="shared" si="249"/>
        <v>FPMPSY3651 Richard Yarvis MED Psychiatry And Behav Sci PPM Only</v>
      </c>
    </row>
    <row r="15986" spans="1:4">
      <c r="A15986" t="s">
        <v>54429</v>
      </c>
      <c r="B15986" t="s">
        <v>54430</v>
      </c>
      <c r="D15986" t="str">
        <f t="shared" si="249"/>
        <v>FPMANS3650 Tim Mcgonigle MED Anesth And Pain Medicine PPM Only</v>
      </c>
    </row>
    <row r="15987" spans="1:4">
      <c r="A15987" t="s">
        <v>54431</v>
      </c>
      <c r="B15987" t="s">
        <v>54432</v>
      </c>
      <c r="D15987" t="str">
        <f t="shared" si="249"/>
        <v>FPVPHR3649 Richard Mccapes VM POPULATION HLTH And REPROD PPM Only</v>
      </c>
    </row>
    <row r="15988" spans="1:4">
      <c r="A15988" t="s">
        <v>54433</v>
      </c>
      <c r="B15988" t="s">
        <v>54434</v>
      </c>
      <c r="D15988" t="str">
        <f t="shared" si="249"/>
        <v>FPAANS3648 Hao Cheng ANIMAL SCIENCE PPM Only</v>
      </c>
    </row>
    <row r="15989" spans="1:4">
      <c r="A15989" t="s">
        <v>54435</v>
      </c>
      <c r="B15989" t="s">
        <v>54436</v>
      </c>
      <c r="D15989" t="str">
        <f t="shared" si="249"/>
        <v>FPMRAD3647 Kiran Jain MED Radiology PPM Only</v>
      </c>
    </row>
    <row r="15990" spans="1:4">
      <c r="A15990" t="s">
        <v>54437</v>
      </c>
      <c r="B15990" t="s">
        <v>54438</v>
      </c>
      <c r="D15990" t="str">
        <f t="shared" si="249"/>
        <v>FPVPHR3646 Ben Norman VM POPULATION HLTH And REPROD PPM Only</v>
      </c>
    </row>
    <row r="15991" spans="1:4">
      <c r="A15991" t="s">
        <v>54439</v>
      </c>
      <c r="B15991" t="s">
        <v>54440</v>
      </c>
      <c r="D15991" t="str">
        <f t="shared" si="249"/>
        <v>FPLENL3645 Alessa Johns ENGLISH PPM Only</v>
      </c>
    </row>
    <row r="15992" spans="1:4">
      <c r="A15992" t="s">
        <v>54441</v>
      </c>
      <c r="B15992" t="s">
        <v>54442</v>
      </c>
      <c r="D15992" t="str">
        <f t="shared" si="249"/>
        <v>FPMPHA3644 Ann Bonham MED Pharmacology PPM Only</v>
      </c>
    </row>
    <row r="15993" spans="1:4">
      <c r="A15993" t="s">
        <v>54443</v>
      </c>
      <c r="B15993" t="s">
        <v>54444</v>
      </c>
      <c r="D15993" t="str">
        <f t="shared" si="249"/>
        <v>FPAWFC3643 J Cech WILDLIFE And FISHERIES BIOLOGY PPM Only</v>
      </c>
    </row>
    <row r="15994" spans="1:4">
      <c r="A15994" t="s">
        <v>54445</v>
      </c>
      <c r="B15994" t="s">
        <v>54446</v>
      </c>
      <c r="D15994" t="str">
        <f t="shared" si="249"/>
        <v>FPIMPM3642 Chinh Phan MED Int Med Pulmonary PPM Only</v>
      </c>
    </row>
    <row r="15995" spans="1:4">
      <c r="A15995" t="s">
        <v>54447</v>
      </c>
      <c r="B15995" t="s">
        <v>54448</v>
      </c>
      <c r="D15995" t="str">
        <f t="shared" si="249"/>
        <v>FPMOBG3641 Catherine Elmasian MED Obstetrics And Gynecology PPM Only</v>
      </c>
    </row>
    <row r="15996" spans="1:4">
      <c r="A15996" t="s">
        <v>54449</v>
      </c>
      <c r="B15996" t="s">
        <v>54450</v>
      </c>
      <c r="D15996" t="str">
        <f t="shared" si="249"/>
        <v>FPVAPC3640 Charles Plopper VM ANAT PHYSIO And CELL BIOLOGY PPM Only</v>
      </c>
    </row>
    <row r="15997" spans="1:4">
      <c r="A15997" t="s">
        <v>54451</v>
      </c>
      <c r="B15997" t="s">
        <v>54452</v>
      </c>
      <c r="D15997" t="str">
        <f t="shared" si="249"/>
        <v>FPALAW3639 Jorge Rodrigues LAND AIR And WATER RESOURCES PPM Only</v>
      </c>
    </row>
    <row r="15998" spans="1:4">
      <c r="A15998" t="s">
        <v>54453</v>
      </c>
      <c r="B15998" t="s">
        <v>54454</v>
      </c>
      <c r="D15998" t="str">
        <f t="shared" si="249"/>
        <v>FPLEAL3638 Mark Halperin EAST ASIAN LANG And CULTURES PPM Only</v>
      </c>
    </row>
    <row r="15999" spans="1:4">
      <c r="A15999" t="s">
        <v>54455</v>
      </c>
      <c r="B15999" t="s">
        <v>54456</v>
      </c>
      <c r="D15999" t="str">
        <f t="shared" si="249"/>
        <v>FPBPLB3637 Julin Maloof PLANT BIOLOGY PPM Only</v>
      </c>
    </row>
    <row r="16000" spans="1:4">
      <c r="A16000" t="s">
        <v>54457</v>
      </c>
      <c r="B16000" t="s">
        <v>54458</v>
      </c>
      <c r="D16000" t="str">
        <f t="shared" si="249"/>
        <v>FPECSE3636 Nelson Max ENGR COMPUTER SCIENCE PPM Only</v>
      </c>
    </row>
    <row r="16001" spans="1:4">
      <c r="A16001" t="s">
        <v>54459</v>
      </c>
      <c r="B16001" t="s">
        <v>54460</v>
      </c>
      <c r="D16001" t="str">
        <f t="shared" si="249"/>
        <v>FPLUWP3635 Kathleen Caslin UNIVERSITY WRITING PROGRAM PPM Only</v>
      </c>
    </row>
    <row r="16002" spans="1:4">
      <c r="A16002" t="s">
        <v>54461</v>
      </c>
      <c r="B16002" t="s">
        <v>54462</v>
      </c>
      <c r="D16002" t="str">
        <f t="shared" si="249"/>
        <v>FPALAW3634 Laura Foglia LAND AIR And WATER RESOURCES PPM Only</v>
      </c>
    </row>
    <row r="16003" spans="1:4">
      <c r="A16003" t="s">
        <v>54463</v>
      </c>
      <c r="B16003" t="s">
        <v>54464</v>
      </c>
      <c r="D16003" t="str">
        <f t="shared" ref="D16003:D16066" si="250">A16003&amp;" "&amp;B16003</f>
        <v>FPIMGM3633 Sharad Jain MED Int Med Genl Medicine PPM Only</v>
      </c>
    </row>
    <row r="16004" spans="1:4">
      <c r="A16004" t="s">
        <v>54465</v>
      </c>
      <c r="B16004" t="s">
        <v>54466</v>
      </c>
      <c r="D16004" t="str">
        <f t="shared" si="250"/>
        <v>FPLSTA3632 Duncan Temple Lang STATISTICS PPM Only</v>
      </c>
    </row>
    <row r="16005" spans="1:4">
      <c r="A16005" t="s">
        <v>54467</v>
      </c>
      <c r="B16005" t="s">
        <v>54468</v>
      </c>
      <c r="D16005" t="str">
        <f t="shared" si="250"/>
        <v>FPVVME3631 Richard Nelson VM MEDICINE And EPIDEMIOLOGY PPM Only</v>
      </c>
    </row>
    <row r="16006" spans="1:4">
      <c r="A16006" t="s">
        <v>54469</v>
      </c>
      <c r="B16006" t="s">
        <v>54470</v>
      </c>
      <c r="D16006" t="str">
        <f t="shared" si="250"/>
        <v>FPAARE3630 Kevin Novan AG And RESOURCE ECONOMICS PPM Only</v>
      </c>
    </row>
    <row r="16007" spans="1:4">
      <c r="A16007" t="s">
        <v>54471</v>
      </c>
      <c r="B16007" t="s">
        <v>54472</v>
      </c>
      <c r="D16007" t="str">
        <f t="shared" si="250"/>
        <v>FPAPLS3629 John Yoder PLANT SCIENCES PPM Only</v>
      </c>
    </row>
    <row r="16008" spans="1:4">
      <c r="A16008" t="s">
        <v>54473</v>
      </c>
      <c r="B16008" t="s">
        <v>54474</v>
      </c>
      <c r="D16008" t="str">
        <f t="shared" si="250"/>
        <v>FPLREL3628 Ewa Mroczek RELIGIOUS STUDIES PPM Only</v>
      </c>
    </row>
    <row r="16009" spans="1:4">
      <c r="A16009" t="s">
        <v>54475</v>
      </c>
      <c r="B16009" t="s">
        <v>54476</v>
      </c>
      <c r="D16009" t="str">
        <f t="shared" si="250"/>
        <v>FPAARE3627 Colin A Carter AG And RESOURCE ECONOMICS PPM Only</v>
      </c>
    </row>
    <row r="16010" spans="1:4">
      <c r="A16010" t="s">
        <v>54477</v>
      </c>
      <c r="B16010" t="s">
        <v>54478</v>
      </c>
      <c r="D16010" t="str">
        <f t="shared" si="250"/>
        <v>FPBNPB3626 Connie Champagne NEURO PHYSIO And BEHAVIOR PPM Only</v>
      </c>
    </row>
    <row r="16011" spans="1:4">
      <c r="A16011" t="s">
        <v>54479</v>
      </c>
      <c r="B16011" t="s">
        <v>54480</v>
      </c>
      <c r="D16011" t="str">
        <f t="shared" si="250"/>
        <v>FPGSM13625 Richard Castanias GRADUATE SCHOOL OF MANAGEMENT PPM Only</v>
      </c>
    </row>
    <row r="16012" spans="1:4">
      <c r="A16012" t="s">
        <v>54481</v>
      </c>
      <c r="B16012" t="s">
        <v>54482</v>
      </c>
      <c r="D16012" t="str">
        <f t="shared" si="250"/>
        <v>FPDEDU3624 Cassandra Hart EDUCATION PPM Only</v>
      </c>
    </row>
    <row r="16013" spans="1:4">
      <c r="A16013" t="s">
        <v>54483</v>
      </c>
      <c r="B16013" t="s">
        <v>54484</v>
      </c>
      <c r="D16013" t="str">
        <f t="shared" si="250"/>
        <v>FPAARE3623 Katrina Jessoe AG And RESOURCE ECONOMICS PPM Only</v>
      </c>
    </row>
    <row r="16014" spans="1:4">
      <c r="A16014" t="s">
        <v>54485</v>
      </c>
      <c r="B16014" t="s">
        <v>54486</v>
      </c>
      <c r="D16014" t="str">
        <f t="shared" si="250"/>
        <v>FPMPHA3622 Eleonora Grandi MED Pharmacology PPM Only</v>
      </c>
    </row>
    <row r="16015" spans="1:4">
      <c r="A16015" t="s">
        <v>54487</v>
      </c>
      <c r="B16015" t="s">
        <v>54488</v>
      </c>
      <c r="D16015" t="str">
        <f t="shared" si="250"/>
        <v>FPLMAT3621 Mariel Vazquez MATHEMATICS PPM Only</v>
      </c>
    </row>
    <row r="16016" spans="1:4">
      <c r="A16016" t="s">
        <v>54489</v>
      </c>
      <c r="B16016" t="s">
        <v>54490</v>
      </c>
      <c r="D16016" t="str">
        <f t="shared" si="250"/>
        <v>FPBMMG3621 Mariel Vazquez MICROBIOLOGY And MOLEC GENETICS PPM Only</v>
      </c>
    </row>
    <row r="16017" spans="1:4">
      <c r="A16017" t="s">
        <v>54491</v>
      </c>
      <c r="B16017" t="s">
        <v>54492</v>
      </c>
      <c r="D16017" t="str">
        <f t="shared" si="250"/>
        <v>FPLHIS3619 Kyu Kim HISTORY PPM Only</v>
      </c>
    </row>
    <row r="16018" spans="1:4">
      <c r="A16018" t="s">
        <v>54493</v>
      </c>
      <c r="B16018" t="s">
        <v>54494</v>
      </c>
      <c r="D16018" t="str">
        <f t="shared" si="250"/>
        <v>FPLEAL3618 Chia Ning Chang EAST ASIAN LANG And CULTURES PPM Only</v>
      </c>
    </row>
    <row r="16019" spans="1:4">
      <c r="A16019" t="s">
        <v>54495</v>
      </c>
      <c r="B16019" t="s">
        <v>54496</v>
      </c>
      <c r="D16019" t="str">
        <f t="shared" si="250"/>
        <v>FPMPSY3617 Prabhjot Khalsa MED Psychiatry And Behav Sci PPM Only</v>
      </c>
    </row>
    <row r="16020" spans="1:4">
      <c r="A16020" t="s">
        <v>54497</v>
      </c>
      <c r="B16020" t="s">
        <v>54498</v>
      </c>
      <c r="D16020" t="str">
        <f t="shared" si="250"/>
        <v>FPLUWP3616 Alison Bright UNIVERSITY WRITING PROGRAM PPM Only</v>
      </c>
    </row>
    <row r="16021" spans="1:4">
      <c r="A16021" t="s">
        <v>54499</v>
      </c>
      <c r="B16021" t="s">
        <v>54500</v>
      </c>
      <c r="D16021" t="str">
        <f t="shared" si="250"/>
        <v>FPALAW3615 Douglas Mackay LAND AIR And WATER RESOURCES PPM Only</v>
      </c>
    </row>
    <row r="16022" spans="1:4">
      <c r="A16022" t="s">
        <v>54501</v>
      </c>
      <c r="B16022" t="s">
        <v>54502</v>
      </c>
      <c r="D16022" t="str">
        <f t="shared" si="250"/>
        <v>FPBMMG3614 J Ingraham MICROBIOLOGY And MOLEC GENETICS PPM Only</v>
      </c>
    </row>
    <row r="16023" spans="1:4">
      <c r="A16023" t="s">
        <v>54503</v>
      </c>
      <c r="B16023" t="s">
        <v>54504</v>
      </c>
      <c r="D16023" t="str">
        <f t="shared" si="250"/>
        <v>FPMPSY3613 David Gellerman MED Psychiatry And Behav Sci PPM Only</v>
      </c>
    </row>
    <row r="16024" spans="1:4">
      <c r="A16024" t="s">
        <v>54505</v>
      </c>
      <c r="B16024" t="s">
        <v>54506</v>
      </c>
      <c r="D16024" t="str">
        <f t="shared" si="250"/>
        <v>FPBMMG3612 Jarue Manning MICROBIOLOGY And MOLEC GENETICS PPM Only</v>
      </c>
    </row>
    <row r="16025" spans="1:4">
      <c r="A16025" t="s">
        <v>54507</v>
      </c>
      <c r="B16025" t="s">
        <v>54508</v>
      </c>
      <c r="D16025" t="str">
        <f t="shared" si="250"/>
        <v>FPMANS3611 Paul Kreis MED Anesth And Pain Medicine PPM Only</v>
      </c>
    </row>
    <row r="16026" spans="1:4">
      <c r="A16026" t="s">
        <v>54509</v>
      </c>
      <c r="B16026" t="s">
        <v>54510</v>
      </c>
      <c r="D16026" t="str">
        <f t="shared" si="250"/>
        <v>FPMEPM3610 Richard Burton MED Public Health Sciences PPM Only</v>
      </c>
    </row>
    <row r="16027" spans="1:4">
      <c r="A16027" t="s">
        <v>54511</v>
      </c>
      <c r="B16027" t="s">
        <v>54512</v>
      </c>
      <c r="D16027" t="str">
        <f t="shared" si="250"/>
        <v>FPLLAW3609 Craig L Judson SCHOOL OF LAW PPM Only</v>
      </c>
    </row>
    <row r="16028" spans="1:4">
      <c r="A16028" t="s">
        <v>54513</v>
      </c>
      <c r="B16028" t="s">
        <v>54514</v>
      </c>
      <c r="D16028" t="str">
        <f t="shared" si="250"/>
        <v>FPLEPS3608 Kathlan Latimer EARTH And PLANETARY SCIENCES PPM Only</v>
      </c>
    </row>
    <row r="16029" spans="1:4">
      <c r="A16029" t="s">
        <v>54515</v>
      </c>
      <c r="B16029" t="s">
        <v>54516</v>
      </c>
      <c r="D16029" t="str">
        <f t="shared" si="250"/>
        <v>FPALAW3607 Matthew Igel LAND AIR And WATER RESOURCES PPM Only</v>
      </c>
    </row>
    <row r="16030" spans="1:4">
      <c r="A16030" t="s">
        <v>54517</v>
      </c>
      <c r="B16030" t="s">
        <v>54518</v>
      </c>
      <c r="D16030" t="str">
        <f t="shared" si="250"/>
        <v>FPMFCM3606 Sheila Attaie MED Family And Community Med PPM Only</v>
      </c>
    </row>
    <row r="16031" spans="1:4">
      <c r="A16031" t="s">
        <v>54519</v>
      </c>
      <c r="B16031" t="s">
        <v>54520</v>
      </c>
      <c r="D16031" t="str">
        <f t="shared" si="250"/>
        <v>FPIMPM3605 Marlo Maddox Kleckley MED Int Med Pulmonary PPM Only</v>
      </c>
    </row>
    <row r="16032" spans="1:4">
      <c r="A16032" t="s">
        <v>54521</v>
      </c>
      <c r="B16032" t="s">
        <v>54522</v>
      </c>
      <c r="D16032" t="str">
        <f t="shared" si="250"/>
        <v>FPMANS3604 Sampaguita Tafoya MED Anesth And Pain Medicine PPM Only</v>
      </c>
    </row>
    <row r="16033" spans="1:4">
      <c r="A16033" t="s">
        <v>54523</v>
      </c>
      <c r="B16033" t="s">
        <v>54524</v>
      </c>
      <c r="D16033" t="str">
        <f t="shared" si="250"/>
        <v>FPMEPM3603 Rebecca Schmidt MED Public Health Sciences PPM Only</v>
      </c>
    </row>
    <row r="16034" spans="1:4">
      <c r="A16034" t="s">
        <v>54525</v>
      </c>
      <c r="B16034" t="s">
        <v>54526</v>
      </c>
      <c r="D16034" t="str">
        <f t="shared" si="250"/>
        <v>FPIMGM3602 John Peters MED Int Med Genl Medicine PPM Only</v>
      </c>
    </row>
    <row r="16035" spans="1:4">
      <c r="A16035" t="s">
        <v>54527</v>
      </c>
      <c r="B16035" t="s">
        <v>54528</v>
      </c>
      <c r="D16035" t="str">
        <f t="shared" si="250"/>
        <v>FPADES3601 Michael Mccoy ENVIRONMENTAL SCIENCE And POLICY PPM Only</v>
      </c>
    </row>
    <row r="16036" spans="1:4">
      <c r="A16036" t="s">
        <v>54529</v>
      </c>
      <c r="B16036" t="s">
        <v>54530</v>
      </c>
      <c r="D16036" t="str">
        <f t="shared" si="250"/>
        <v>FPMRAD3600 James Brunberg MED Radiology PPM Only</v>
      </c>
    </row>
    <row r="16037" spans="1:4">
      <c r="A16037" t="s">
        <v>54531</v>
      </c>
      <c r="B16037" t="s">
        <v>54532</v>
      </c>
      <c r="D16037" t="str">
        <f t="shared" si="250"/>
        <v>FPMEPM3599 Marcella Gonsalves MED Public Health Sciences PPM Only</v>
      </c>
    </row>
    <row r="16038" spans="1:4">
      <c r="A16038" t="s">
        <v>54533</v>
      </c>
      <c r="B16038" t="s">
        <v>54534</v>
      </c>
      <c r="D16038" t="str">
        <f t="shared" si="250"/>
        <v>FPADES3598 Robert Johnston ENVIRONMENTAL SCIENCE And POLICY PPM Only</v>
      </c>
    </row>
    <row r="16039" spans="1:4">
      <c r="A16039" t="s">
        <v>54535</v>
      </c>
      <c r="B16039" t="s">
        <v>54536</v>
      </c>
      <c r="D16039" t="str">
        <f t="shared" si="250"/>
        <v>FPGSM13597 Michael Hagerty GRADUATE SCHOOL OF MANAGEMENT PPM Only</v>
      </c>
    </row>
    <row r="16040" spans="1:4">
      <c r="A16040" t="s">
        <v>54537</v>
      </c>
      <c r="B16040" t="s">
        <v>54538</v>
      </c>
      <c r="D16040" t="str">
        <f t="shared" si="250"/>
        <v>FPALAW3596 Richard Grotjahn LAND AIR And WATER RESOURCES PPM Only</v>
      </c>
    </row>
    <row r="16041" spans="1:4">
      <c r="A16041" t="s">
        <v>54539</v>
      </c>
      <c r="B16041" t="s">
        <v>54540</v>
      </c>
      <c r="D16041" t="str">
        <f t="shared" si="250"/>
        <v>FPMOPH3595 Nicholas Marsh Armstrong MED Eye Center PPM Only</v>
      </c>
    </row>
    <row r="16042" spans="1:4">
      <c r="A16042" t="s">
        <v>54541</v>
      </c>
      <c r="B16042" t="s">
        <v>54542</v>
      </c>
      <c r="D16042" t="str">
        <f t="shared" si="250"/>
        <v>FPMSUR3594 Edgardo Salcedo MED Surgery PPM Only</v>
      </c>
    </row>
    <row r="16043" spans="1:4">
      <c r="A16043" t="s">
        <v>54543</v>
      </c>
      <c r="B16043" t="s">
        <v>54544</v>
      </c>
      <c r="D16043" t="str">
        <f t="shared" si="250"/>
        <v>FPMOTO3593 Voltaire Viloria Sambajon MED Otolaryngology PPM Only</v>
      </c>
    </row>
    <row r="16044" spans="1:4">
      <c r="A16044" t="s">
        <v>54545</v>
      </c>
      <c r="B16044" t="s">
        <v>54546</v>
      </c>
      <c r="D16044" t="str">
        <f t="shared" si="250"/>
        <v>FPLIBR3592 Karleen Darr UCDLIBRARY PPM Only</v>
      </c>
    </row>
    <row r="16045" spans="1:4">
      <c r="A16045" t="s">
        <v>54547</v>
      </c>
      <c r="B16045" t="s">
        <v>54548</v>
      </c>
      <c r="D16045" t="str">
        <f t="shared" si="250"/>
        <v>FPLAHI3591 Alexandra Katherina Sofroniew CLASSICS PPM Only</v>
      </c>
    </row>
    <row r="16046" spans="1:4">
      <c r="A16046" t="s">
        <v>54549</v>
      </c>
      <c r="B16046" t="s">
        <v>54550</v>
      </c>
      <c r="D16046" t="str">
        <f t="shared" si="250"/>
        <v>FPECSE3590 David Doty ENGR COMPUTER SCIENCE PPM Only</v>
      </c>
    </row>
    <row r="16047" spans="1:4">
      <c r="A16047" t="s">
        <v>54551</v>
      </c>
      <c r="B16047" t="s">
        <v>54552</v>
      </c>
      <c r="D16047" t="str">
        <f t="shared" si="250"/>
        <v>FPMSUR3589 Diana Farmer MED Surgery PPM Only</v>
      </c>
    </row>
    <row r="16048" spans="1:4">
      <c r="A16048" t="s">
        <v>54553</v>
      </c>
      <c r="B16048" t="s">
        <v>54554</v>
      </c>
      <c r="D16048" t="str">
        <f t="shared" si="250"/>
        <v>FPAARE3588 Kristin Kiesel AG And RESOURCE ECONOMICS PPM Only</v>
      </c>
    </row>
    <row r="16049" spans="1:4">
      <c r="A16049" t="s">
        <v>54555</v>
      </c>
      <c r="B16049" t="s">
        <v>54556</v>
      </c>
      <c r="D16049" t="str">
        <f t="shared" si="250"/>
        <v>FPABAE3587 Jean Vandergheynst BIOLOGICAL And AG ENGINEERING PPM Only</v>
      </c>
    </row>
    <row r="16050" spans="1:4">
      <c r="A16050" t="s">
        <v>54557</v>
      </c>
      <c r="B16050" t="s">
        <v>54558</v>
      </c>
      <c r="D16050" t="str">
        <f t="shared" si="250"/>
        <v>FPLLAW3586 Bruce Wolk SCHOOL OF LAW PPM Only</v>
      </c>
    </row>
    <row r="16051" spans="1:4">
      <c r="A16051" t="s">
        <v>54559</v>
      </c>
      <c r="B16051" t="s">
        <v>54560</v>
      </c>
      <c r="D16051" t="str">
        <f t="shared" si="250"/>
        <v>FPMERM3585 HoanVu Ngoc Nguyen MED Emergency Medicine PPM Only</v>
      </c>
    </row>
    <row r="16052" spans="1:4">
      <c r="A16052" t="s">
        <v>54561</v>
      </c>
      <c r="B16052" t="s">
        <v>54562</v>
      </c>
      <c r="D16052" t="str">
        <f t="shared" si="250"/>
        <v>FPMPED3584 Kelly Haas MED Pediatrics PPM Only</v>
      </c>
    </row>
    <row r="16053" spans="1:4">
      <c r="A16053" t="s">
        <v>54563</v>
      </c>
      <c r="B16053" t="s">
        <v>54564</v>
      </c>
      <c r="D16053" t="str">
        <f t="shared" si="250"/>
        <v>FPVVSR3583 Susan Stover VM SURGRAD SCIENCE PPM Only</v>
      </c>
    </row>
    <row r="16054" spans="1:4">
      <c r="A16054" t="s">
        <v>54565</v>
      </c>
      <c r="B16054" t="s">
        <v>54566</v>
      </c>
      <c r="D16054" t="str">
        <f t="shared" si="250"/>
        <v>FPIMAG3582 Erica Kohl Arenas IMAGINING AMERICA PPM Only</v>
      </c>
    </row>
    <row r="16055" spans="1:4">
      <c r="A16055" t="s">
        <v>54567</v>
      </c>
      <c r="B16055" t="s">
        <v>54568</v>
      </c>
      <c r="D16055" t="str">
        <f t="shared" si="250"/>
        <v>FPMPED3581 Kimberly Ginsbach MED Pediatrics PPM Only</v>
      </c>
    </row>
    <row r="16056" spans="1:4">
      <c r="A16056" t="s">
        <v>54569</v>
      </c>
      <c r="B16056" t="s">
        <v>54570</v>
      </c>
      <c r="D16056" t="str">
        <f t="shared" si="250"/>
        <v>FPVPMI3580 Ernst Biberstein VM PATHOLOGY MICRO And IMMUN PPM Only</v>
      </c>
    </row>
    <row r="16057" spans="1:4">
      <c r="A16057" t="s">
        <v>54571</v>
      </c>
      <c r="B16057" t="s">
        <v>54572</v>
      </c>
      <c r="D16057" t="str">
        <f t="shared" si="250"/>
        <v>FPLDES3579 Glenda Drew DEPARTMENT OF DESIGN PPM Only</v>
      </c>
    </row>
    <row r="16058" spans="1:4">
      <c r="A16058" t="s">
        <v>54573</v>
      </c>
      <c r="B16058" t="s">
        <v>54574</v>
      </c>
      <c r="D16058" t="str">
        <f t="shared" si="250"/>
        <v>FPMPED3578 Chrishanthie J Karalakulasingam MED Pediatrics PPM Only</v>
      </c>
    </row>
    <row r="16059" spans="1:4">
      <c r="A16059" t="s">
        <v>54575</v>
      </c>
      <c r="B16059" t="s">
        <v>54576</v>
      </c>
      <c r="D16059" t="str">
        <f t="shared" si="250"/>
        <v>FPIMPM3577 Nicholas Stollenwerk MED Int Med Pulmonary PPM Only</v>
      </c>
    </row>
    <row r="16060" spans="1:4">
      <c r="A16060" t="s">
        <v>54577</v>
      </c>
      <c r="B16060" t="s">
        <v>54578</v>
      </c>
      <c r="D16060" t="str">
        <f t="shared" si="250"/>
        <v>FPLUWP3576 Gregory Miller UNIVERSITY WRITING PROGRAM PPM Only</v>
      </c>
    </row>
    <row r="16061" spans="1:4">
      <c r="A16061" t="s">
        <v>54579</v>
      </c>
      <c r="B16061" t="s">
        <v>54580</v>
      </c>
      <c r="D16061" t="str">
        <f t="shared" si="250"/>
        <v>FPMFCM3575 Amy Sekhon MED Family And Community Med PPM Only</v>
      </c>
    </row>
    <row r="16062" spans="1:4">
      <c r="A16062" t="s">
        <v>54581</v>
      </c>
      <c r="B16062" t="s">
        <v>54582</v>
      </c>
      <c r="D16062" t="str">
        <f t="shared" si="250"/>
        <v>FPMNEU3574 Olivia C Tong MED Neurology PPM Only</v>
      </c>
    </row>
    <row r="16063" spans="1:4">
      <c r="A16063" t="s">
        <v>54583</v>
      </c>
      <c r="B16063" t="s">
        <v>54584</v>
      </c>
      <c r="D16063" t="str">
        <f t="shared" si="250"/>
        <v>FPALAW3573 Helen Dahlke LAND AIR And WATER RESOURCES PPM Only</v>
      </c>
    </row>
    <row r="16064" spans="1:4">
      <c r="A16064" t="s">
        <v>54585</v>
      </c>
      <c r="B16064" t="s">
        <v>54586</v>
      </c>
      <c r="D16064" t="str">
        <f t="shared" si="250"/>
        <v>FPLPOL3572 Benjamin Highton POLITICAL SCIENCE PPM Only</v>
      </c>
    </row>
    <row r="16065" spans="1:4">
      <c r="A16065" t="s">
        <v>54587</v>
      </c>
      <c r="B16065" t="s">
        <v>54588</v>
      </c>
      <c r="D16065" t="str">
        <f t="shared" si="250"/>
        <v>FPLNAS3571 Justin Spence NATIVE AMERICAN STUDIES PPM Only</v>
      </c>
    </row>
    <row r="16066" spans="1:4">
      <c r="A16066" t="s">
        <v>54589</v>
      </c>
      <c r="B16066" t="s">
        <v>54590</v>
      </c>
      <c r="D16066" t="str">
        <f t="shared" si="250"/>
        <v>FPIMPM3570 Reen Wu MED Int Med Pulmonary PPM Only</v>
      </c>
    </row>
    <row r="16067" spans="1:4">
      <c r="A16067" t="s">
        <v>54591</v>
      </c>
      <c r="B16067" t="s">
        <v>54592</v>
      </c>
      <c r="D16067" t="str">
        <f t="shared" ref="D16067:D16130" si="251">A16067&amp;" "&amp;B16067</f>
        <v>FPMSUR3569 Lisa Brown MED Surgery PPM Only</v>
      </c>
    </row>
    <row r="16068" spans="1:4">
      <c r="A16068" t="s">
        <v>54593</v>
      </c>
      <c r="B16068" t="s">
        <v>54594</v>
      </c>
      <c r="D16068" t="str">
        <f t="shared" si="251"/>
        <v>FPLPSC3568 Leah Krubitzer PSYCHOLOGY PPM Only</v>
      </c>
    </row>
    <row r="16069" spans="1:4">
      <c r="A16069" t="s">
        <v>54595</v>
      </c>
      <c r="B16069" t="s">
        <v>54596</v>
      </c>
      <c r="D16069" t="str">
        <f t="shared" si="251"/>
        <v>FPBCNS3568 Leah Krubitzer Center for Neuroscience PPM Only</v>
      </c>
    </row>
    <row r="16070" spans="1:4">
      <c r="A16070" t="s">
        <v>54597</v>
      </c>
      <c r="B16070" t="s">
        <v>54598</v>
      </c>
      <c r="D16070" t="str">
        <f t="shared" si="251"/>
        <v>FPVVMB3567 Philip Vulliet VM MOLECULAR BIO SCIENCES PPM Only</v>
      </c>
    </row>
    <row r="16071" spans="1:4">
      <c r="A16071" t="s">
        <v>54599</v>
      </c>
      <c r="B16071" t="s">
        <v>54600</v>
      </c>
      <c r="D16071" t="str">
        <f t="shared" si="251"/>
        <v>FPEECE3566 Robert Bower ELECT And COMP ENGR PPM Only</v>
      </c>
    </row>
    <row r="16072" spans="1:4">
      <c r="A16072" t="s">
        <v>54601</v>
      </c>
      <c r="B16072" t="s">
        <v>54602</v>
      </c>
      <c r="D16072" t="str">
        <f t="shared" si="251"/>
        <v>FPMANS3565 Naileshni Singh MED Anesth And Pain Medicine PPM Only</v>
      </c>
    </row>
    <row r="16073" spans="1:4">
      <c r="A16073" t="s">
        <v>54603</v>
      </c>
      <c r="B16073" t="s">
        <v>54604</v>
      </c>
      <c r="D16073" t="str">
        <f t="shared" si="251"/>
        <v>FPVPHR3564 Holly Ernest VM POPULATION HLTH And REPROD PPM Only</v>
      </c>
    </row>
    <row r="16074" spans="1:4">
      <c r="A16074" t="s">
        <v>54605</v>
      </c>
      <c r="B16074" t="s">
        <v>54606</v>
      </c>
      <c r="D16074" t="str">
        <f t="shared" si="251"/>
        <v>FPLANT3563 Cristina Moya ANTHROPOLOGY PPM Only</v>
      </c>
    </row>
    <row r="16075" spans="1:4">
      <c r="A16075" t="s">
        <v>54607</v>
      </c>
      <c r="B16075" t="s">
        <v>54608</v>
      </c>
      <c r="D16075" t="str">
        <f t="shared" si="251"/>
        <v>FPLANT3562 D Olmsted ANTHROPOLOGY PPM Only</v>
      </c>
    </row>
    <row r="16076" spans="1:4">
      <c r="A16076" t="s">
        <v>54609</v>
      </c>
      <c r="B16076" t="s">
        <v>54610</v>
      </c>
      <c r="D16076" t="str">
        <f t="shared" si="251"/>
        <v>FPBPLB3561 Steven Theg PLANT BIOLOGY PPM Only</v>
      </c>
    </row>
    <row r="16077" spans="1:4">
      <c r="A16077" t="s">
        <v>54611</v>
      </c>
      <c r="B16077" t="s">
        <v>54612</v>
      </c>
      <c r="D16077" t="str">
        <f t="shared" si="251"/>
        <v>FPALAW3560 Ann Dillner LAND AIR And WATER RESOURCES PPM Only</v>
      </c>
    </row>
    <row r="16078" spans="1:4">
      <c r="A16078" t="s">
        <v>54613</v>
      </c>
      <c r="B16078" t="s">
        <v>54614</v>
      </c>
      <c r="D16078" t="str">
        <f t="shared" si="251"/>
        <v>FPLPHY3559 Nicholas Curro PHYSICS PPM Only</v>
      </c>
    </row>
    <row r="16079" spans="1:4">
      <c r="A16079" t="s">
        <v>54615</v>
      </c>
      <c r="B16079" t="s">
        <v>54616</v>
      </c>
      <c r="D16079" t="str">
        <f t="shared" si="251"/>
        <v>FPMERM3558 James Chenoweth MED Emergency Medicine PPM Only</v>
      </c>
    </row>
    <row r="16080" spans="1:4">
      <c r="A16080" t="s">
        <v>54617</v>
      </c>
      <c r="B16080" t="s">
        <v>54618</v>
      </c>
      <c r="D16080" t="str">
        <f t="shared" si="251"/>
        <v>FPIMEN3557 Enkhmaa Byambaa MED Int Med Endocrinology PPM Only</v>
      </c>
    </row>
    <row r="16081" spans="1:4">
      <c r="A16081" t="s">
        <v>54619</v>
      </c>
      <c r="B16081" t="s">
        <v>54620</v>
      </c>
      <c r="D16081" t="str">
        <f t="shared" si="251"/>
        <v>FPMHPH3556 Eamonn Dickson MED Physiology And Membrane Biol PPM Only</v>
      </c>
    </row>
    <row r="16082" spans="1:4">
      <c r="A16082" t="s">
        <v>54621</v>
      </c>
      <c r="B16082" t="s">
        <v>54622</v>
      </c>
      <c r="D16082" t="str">
        <f t="shared" si="251"/>
        <v>FPEMAE3555 Michael Hill MECHANICAL And AEROSPACE ENGR PPM Only</v>
      </c>
    </row>
    <row r="16083" spans="1:4">
      <c r="A16083" t="s">
        <v>54623</v>
      </c>
      <c r="B16083" t="s">
        <v>54624</v>
      </c>
      <c r="D16083" t="str">
        <f t="shared" si="251"/>
        <v>FPAARE3554 Hoy Carman AG And RESOURCE ECONOMICS PPM Only</v>
      </c>
    </row>
    <row r="16084" spans="1:4">
      <c r="A16084" t="s">
        <v>54625</v>
      </c>
      <c r="B16084" t="s">
        <v>54626</v>
      </c>
      <c r="D16084" t="str">
        <f t="shared" si="251"/>
        <v>FPMDER3553 Raja Sivamani MED Dermatology PPM Only</v>
      </c>
    </row>
    <row r="16085" spans="1:4">
      <c r="A16085" t="s">
        <v>54627</v>
      </c>
      <c r="B16085" t="s">
        <v>54628</v>
      </c>
      <c r="D16085" t="str">
        <f t="shared" si="251"/>
        <v>FPMPSY3552 Robert O Horst MED Psychiatry And Behav Sci PPM Only</v>
      </c>
    </row>
    <row r="16086" spans="1:4">
      <c r="A16086" t="s">
        <v>54629</v>
      </c>
      <c r="B16086" t="s">
        <v>54630</v>
      </c>
      <c r="D16086" t="str">
        <f t="shared" si="251"/>
        <v>FPMOBG3551 Jan Lanouette Conley MED Obstetrics And Gynecology PPM Only</v>
      </c>
    </row>
    <row r="16087" spans="1:4">
      <c r="A16087" t="s">
        <v>54631</v>
      </c>
      <c r="B16087" t="s">
        <v>54632</v>
      </c>
      <c r="D16087" t="str">
        <f t="shared" si="251"/>
        <v>FPIMHP3549 Madina Mohammadi MED Int Med Hospitalist PPM Only</v>
      </c>
    </row>
    <row r="16088" spans="1:4">
      <c r="A16088" t="s">
        <v>54633</v>
      </c>
      <c r="B16088" t="s">
        <v>54634</v>
      </c>
      <c r="D16088" t="str">
        <f t="shared" si="251"/>
        <v>FPLANT3548 Damien Caillaud ANTHROPOLOGY PPM Only</v>
      </c>
    </row>
    <row r="16089" spans="1:4">
      <c r="A16089" t="s">
        <v>54635</v>
      </c>
      <c r="B16089" t="s">
        <v>54636</v>
      </c>
      <c r="D16089" t="str">
        <f t="shared" si="251"/>
        <v>FPMPAT3547 Brittany Dugger MED Pathology And Lab Medicine PPM Only</v>
      </c>
    </row>
    <row r="16090" spans="1:4">
      <c r="A16090" t="s">
        <v>54637</v>
      </c>
      <c r="B16090" t="s">
        <v>54638</v>
      </c>
      <c r="D16090" t="str">
        <f t="shared" si="251"/>
        <v>FPMPED3546 Gary Gathman MED Pediatrics PPM Only</v>
      </c>
    </row>
    <row r="16091" spans="1:4">
      <c r="A16091" t="s">
        <v>54639</v>
      </c>
      <c r="B16091" t="s">
        <v>54640</v>
      </c>
      <c r="D16091" t="str">
        <f t="shared" si="251"/>
        <v>FPMPAT3545 Alexander Borowsky MED Pathology And Lab Medicine PPM Only</v>
      </c>
    </row>
    <row r="16092" spans="1:4">
      <c r="A16092" t="s">
        <v>54641</v>
      </c>
      <c r="B16092" t="s">
        <v>54642</v>
      </c>
      <c r="D16092" t="str">
        <f t="shared" si="251"/>
        <v>FPVAPC3544 George Cardinet VM ANAT PHYSIO And CELL BIOLOGY PPM Only</v>
      </c>
    </row>
    <row r="16093" spans="1:4">
      <c r="A16093" t="s">
        <v>54643</v>
      </c>
      <c r="B16093" t="s">
        <v>54644</v>
      </c>
      <c r="D16093" t="str">
        <f t="shared" si="251"/>
        <v>FPMERM3543 Marjan Siadat MED Emergency Medicine PPM Only</v>
      </c>
    </row>
    <row r="16094" spans="1:4">
      <c r="A16094" t="s">
        <v>54645</v>
      </c>
      <c r="B16094" t="s">
        <v>54646</v>
      </c>
      <c r="D16094" t="str">
        <f t="shared" si="251"/>
        <v>FPIMHP3542 Cecilia Sing Sing Huang MED Int Med Hospitalist PPM Only</v>
      </c>
    </row>
    <row r="16095" spans="1:4">
      <c r="A16095" t="s">
        <v>54647</v>
      </c>
      <c r="B16095" t="s">
        <v>54648</v>
      </c>
      <c r="D16095" t="str">
        <f t="shared" si="251"/>
        <v>FPMSUR3541 Joseph Galante MED Surgery PPM Only</v>
      </c>
    </row>
    <row r="16096" spans="1:4">
      <c r="A16096" t="s">
        <v>54649</v>
      </c>
      <c r="B16096" t="s">
        <v>54650</v>
      </c>
      <c r="D16096" t="str">
        <f t="shared" si="251"/>
        <v>FPIMHO3540 Jerry Powell MED Int Med HEMONC PPM Only</v>
      </c>
    </row>
    <row r="16097" spans="1:4">
      <c r="A16097" t="s">
        <v>54651</v>
      </c>
      <c r="B16097" t="s">
        <v>54652</v>
      </c>
      <c r="D16097" t="str">
        <f t="shared" si="251"/>
        <v>FPAFST3539 Michael Omahony FOOD SCIENCE And TECHNOLOGY PPM Only</v>
      </c>
    </row>
    <row r="16098" spans="1:4">
      <c r="A16098" t="s">
        <v>54653</v>
      </c>
      <c r="B16098" t="s">
        <v>54654</v>
      </c>
      <c r="D16098" t="str">
        <f t="shared" si="251"/>
        <v>FPLLAW3538 Katherina Lin SCHOOL OF LAW PPM Only</v>
      </c>
    </row>
    <row r="16099" spans="1:4">
      <c r="A16099" t="s">
        <v>54655</v>
      </c>
      <c r="B16099" t="s">
        <v>54656</v>
      </c>
      <c r="D16099" t="str">
        <f t="shared" si="251"/>
        <v>FPMMIC3537 Stefan Rothenburg MED Medical Microbiology And Imm PPM Only</v>
      </c>
    </row>
    <row r="16100" spans="1:4">
      <c r="A16100" t="s">
        <v>54657</v>
      </c>
      <c r="B16100" t="s">
        <v>54658</v>
      </c>
      <c r="D16100" t="str">
        <f t="shared" si="251"/>
        <v>FPVVMB3536 Robert Hansen VM MOLECULAR BIO SCIENCES PPM Only</v>
      </c>
    </row>
    <row r="16101" spans="1:4">
      <c r="A16101" t="s">
        <v>54659</v>
      </c>
      <c r="B16101" t="s">
        <v>54660</v>
      </c>
      <c r="D16101" t="str">
        <f t="shared" si="251"/>
        <v>FPECHE3535 Coleman Kronawitter CHEMICAL ENGINEERING PPM Only</v>
      </c>
    </row>
    <row r="16102" spans="1:4">
      <c r="A16102" t="s">
        <v>54661</v>
      </c>
      <c r="B16102" t="s">
        <v>54662</v>
      </c>
      <c r="D16102" t="str">
        <f t="shared" si="251"/>
        <v>FPADES3534 Susan Handy ENVIRONMENTAL SCIENCE And POLICY PPM Only</v>
      </c>
    </row>
    <row r="16103" spans="1:4">
      <c r="A16103" t="s">
        <v>54663</v>
      </c>
      <c r="B16103" t="s">
        <v>54664</v>
      </c>
      <c r="D16103" t="str">
        <f t="shared" si="251"/>
        <v>FPLFAI3533 Jeff Fort FRENCH And ITALIAN PPM Only</v>
      </c>
    </row>
    <row r="16104" spans="1:4">
      <c r="A16104" t="s">
        <v>54665</v>
      </c>
      <c r="B16104" t="s">
        <v>54666</v>
      </c>
      <c r="D16104" t="str">
        <f t="shared" si="251"/>
        <v>FPLAMS3532 Ari Kelman AMERICAN STUDIES PPM Only</v>
      </c>
    </row>
    <row r="16105" spans="1:4">
      <c r="A16105" t="s">
        <v>54667</v>
      </c>
      <c r="B16105" t="s">
        <v>54668</v>
      </c>
      <c r="D16105" t="str">
        <f t="shared" si="251"/>
        <v>FPBCNS3531 Charan Ranganath CENTER FOR NEUROSCIENCE PPM Only</v>
      </c>
    </row>
    <row r="16106" spans="1:4">
      <c r="A16106" t="s">
        <v>54669</v>
      </c>
      <c r="B16106" t="s">
        <v>54670</v>
      </c>
      <c r="D16106" t="str">
        <f t="shared" si="251"/>
        <v>FPLPSC3531 Charan Ranganath PSYCHOLOGY PPM Only</v>
      </c>
    </row>
    <row r="16107" spans="1:4">
      <c r="A16107" t="s">
        <v>54671</v>
      </c>
      <c r="B16107" t="s">
        <v>54672</v>
      </c>
      <c r="D16107" t="str">
        <f t="shared" si="251"/>
        <v>FPLECN3530 Marianne Page ECONOMICS PPM Only</v>
      </c>
    </row>
    <row r="16108" spans="1:4">
      <c r="A16108" t="s">
        <v>54673</v>
      </c>
      <c r="B16108" t="s">
        <v>54674</v>
      </c>
      <c r="D16108" t="str">
        <f t="shared" si="251"/>
        <v>FPVAPC3529 Stephen Mcsorley VM ANAT PHYSIO And CELL BIOLOGY PPM Only</v>
      </c>
    </row>
    <row r="16109" spans="1:4">
      <c r="A16109" t="s">
        <v>54675</v>
      </c>
      <c r="B16109" t="s">
        <v>54676</v>
      </c>
      <c r="D16109" t="str">
        <f t="shared" si="251"/>
        <v>FPVAPC6350 Gary Marty VM ANAT PHYSIO And CELL BIOLOGY PPM Only</v>
      </c>
    </row>
    <row r="16110" spans="1:4">
      <c r="A16110" t="s">
        <v>54677</v>
      </c>
      <c r="B16110" t="s">
        <v>54678</v>
      </c>
      <c r="D16110" t="str">
        <f t="shared" si="251"/>
        <v>FPMOBG3528 Ramesh Pundi MED Obstetrics And Gynecology PPM Only</v>
      </c>
    </row>
    <row r="16111" spans="1:4">
      <c r="A16111" t="s">
        <v>54679</v>
      </c>
      <c r="B16111" t="s">
        <v>54680</v>
      </c>
      <c r="D16111" t="str">
        <f t="shared" si="251"/>
        <v>FPBMCB3527 Jawdat Al Bassam MOLECULAR And CELLULAR BIO PPM Only</v>
      </c>
    </row>
    <row r="16112" spans="1:4">
      <c r="A16112" t="s">
        <v>54681</v>
      </c>
      <c r="B16112" t="s">
        <v>54682</v>
      </c>
      <c r="D16112" t="str">
        <f t="shared" si="251"/>
        <v>FPNURS3526 Mary Lou Siantz School of Nursing PPM Only</v>
      </c>
    </row>
    <row r="16113" spans="1:4">
      <c r="A16113" t="s">
        <v>54683</v>
      </c>
      <c r="B16113" t="s">
        <v>54684</v>
      </c>
      <c r="D16113" t="str">
        <f t="shared" si="251"/>
        <v>FPLPHY3525 Shirley Chiang PHYSICS PPM Only</v>
      </c>
    </row>
    <row r="16114" spans="1:4">
      <c r="A16114" t="s">
        <v>54685</v>
      </c>
      <c r="B16114" t="s">
        <v>54686</v>
      </c>
      <c r="D16114" t="str">
        <f t="shared" si="251"/>
        <v>FPMOPH3524 Jiajia Chen MED Eye Center PPM Only</v>
      </c>
    </row>
    <row r="16115" spans="1:4">
      <c r="A16115" t="s">
        <v>54687</v>
      </c>
      <c r="B16115" t="s">
        <v>54688</v>
      </c>
      <c r="D16115" t="str">
        <f t="shared" si="251"/>
        <v>FPVAPC6353 Swee Teh VM ANAT PHYSIO And CELL BIOLOGY PPM Only</v>
      </c>
    </row>
    <row r="16116" spans="1:4">
      <c r="A16116" t="s">
        <v>54689</v>
      </c>
      <c r="B16116" t="s">
        <v>54690</v>
      </c>
      <c r="D16116" t="str">
        <f t="shared" si="251"/>
        <v>FPVAPC6352 Richard Schultz VM ANAT PHYSIO And CELL BIOLOGY PPM Only</v>
      </c>
    </row>
    <row r="16117" spans="1:4">
      <c r="A16117" t="s">
        <v>54691</v>
      </c>
      <c r="B16117" t="s">
        <v>54692</v>
      </c>
      <c r="D16117" t="str">
        <f t="shared" si="251"/>
        <v>FPVAPC6351 Reen Wu VM ANAT PHYSIO And CELL BIOLOGY PPM Only</v>
      </c>
    </row>
    <row r="16118" spans="1:4">
      <c r="A16118" t="s">
        <v>54693</v>
      </c>
      <c r="B16118" t="s">
        <v>54694</v>
      </c>
      <c r="D16118" t="str">
        <f t="shared" si="251"/>
        <v>FPVAPC3523 Richard Connon VM ANAT PHYSIO And CELL BIOLOGY PPM Only</v>
      </c>
    </row>
    <row r="16119" spans="1:4">
      <c r="A16119" t="s">
        <v>54695</v>
      </c>
      <c r="B16119" t="s">
        <v>54696</v>
      </c>
      <c r="D16119" t="str">
        <f t="shared" si="251"/>
        <v>FPLMUS3522 Stacey Pelinka MUSIC PPM Only</v>
      </c>
    </row>
    <row r="16120" spans="1:4">
      <c r="A16120" t="s">
        <v>54697</v>
      </c>
      <c r="B16120" t="s">
        <v>54698</v>
      </c>
      <c r="D16120" t="str">
        <f t="shared" si="251"/>
        <v>FPLECN3521 Paul Bergin ECONOMICS PPM Only</v>
      </c>
    </row>
    <row r="16121" spans="1:4">
      <c r="A16121" t="s">
        <v>54699</v>
      </c>
      <c r="B16121" t="s">
        <v>54700</v>
      </c>
      <c r="D16121" t="str">
        <f t="shared" si="251"/>
        <v>FPLPHY3520 Eric Prebys PHYSICS PPM Only</v>
      </c>
    </row>
    <row r="16122" spans="1:4">
      <c r="A16122" t="s">
        <v>54701</v>
      </c>
      <c r="B16122" t="s">
        <v>54702</v>
      </c>
      <c r="D16122" t="str">
        <f t="shared" si="251"/>
        <v>FPECHE3519 Ann Orel CHEMICAL ENGINEERING PPM Only</v>
      </c>
    </row>
    <row r="16123" spans="1:4">
      <c r="A16123" t="s">
        <v>54703</v>
      </c>
      <c r="B16123" t="s">
        <v>54704</v>
      </c>
      <c r="D16123" t="str">
        <f t="shared" si="251"/>
        <v>FPBMCB3518 Carol Erickson MOLECULAR And CELLULAR BIO PPM Only</v>
      </c>
    </row>
    <row r="16124" spans="1:4">
      <c r="A16124" t="s">
        <v>54705</v>
      </c>
      <c r="B16124" t="s">
        <v>54706</v>
      </c>
      <c r="D16124" t="str">
        <f t="shared" si="251"/>
        <v>FPMORT3517 Blaine Christiansen MED Orthopaedic Surgery PPM Only</v>
      </c>
    </row>
    <row r="16125" spans="1:4">
      <c r="A16125" t="s">
        <v>54707</v>
      </c>
      <c r="B16125" t="s">
        <v>54708</v>
      </c>
      <c r="D16125" t="str">
        <f t="shared" si="251"/>
        <v>FPVVME3516 Nadine Lamberski VM MEDICINE And EPIDEMIOLOGY PPM Only</v>
      </c>
    </row>
    <row r="16126" spans="1:4">
      <c r="A16126" t="s">
        <v>54709</v>
      </c>
      <c r="B16126" t="s">
        <v>54710</v>
      </c>
      <c r="D16126" t="str">
        <f t="shared" si="251"/>
        <v>FPLECN3515 Jean Stratford ECONOMICS PPM Only</v>
      </c>
    </row>
    <row r="16127" spans="1:4">
      <c r="A16127" t="s">
        <v>54711</v>
      </c>
      <c r="B16127" t="s">
        <v>54712</v>
      </c>
      <c r="D16127" t="str">
        <f t="shared" si="251"/>
        <v>FPMPED3514 Timothy Errera MED Pediatrics PPM Only</v>
      </c>
    </row>
    <row r="16128" spans="1:4">
      <c r="A16128" t="s">
        <v>54713</v>
      </c>
      <c r="B16128" t="s">
        <v>54714</v>
      </c>
      <c r="D16128" t="str">
        <f t="shared" si="251"/>
        <v>FPVVME3513 Candace Sousa VM MEDICINE And EPIDEMIOLOGY PPM Only</v>
      </c>
    </row>
    <row r="16129" spans="1:4">
      <c r="A16129" t="s">
        <v>54715</v>
      </c>
      <c r="B16129" t="s">
        <v>54716</v>
      </c>
      <c r="D16129" t="str">
        <f t="shared" si="251"/>
        <v>FPIMID3512 Richard Pollard MED Int Med Infectious Dis PPM Only</v>
      </c>
    </row>
    <row r="16130" spans="1:4">
      <c r="A16130" t="s">
        <v>54717</v>
      </c>
      <c r="B16130" t="s">
        <v>54718</v>
      </c>
      <c r="D16130" t="str">
        <f t="shared" si="251"/>
        <v>FPLMAT3511 John Hunter MATHEMATICS PPM Only</v>
      </c>
    </row>
    <row r="16131" spans="1:4">
      <c r="A16131" t="s">
        <v>54719</v>
      </c>
      <c r="B16131" t="s">
        <v>54720</v>
      </c>
      <c r="D16131" t="str">
        <f t="shared" ref="D16131:D16194" si="252">A16131&amp;" "&amp;B16131</f>
        <v>FPIMPM3510 Kimberly Hardin MED Int Med Pulmonary PPM Only</v>
      </c>
    </row>
    <row r="16132" spans="1:4">
      <c r="A16132" t="s">
        <v>54721</v>
      </c>
      <c r="B16132" t="s">
        <v>54722</v>
      </c>
      <c r="D16132" t="str">
        <f t="shared" si="252"/>
        <v>FPVPHR3509 Patricia Wakenell VM POPULATION HLTH And REPROD PPM Only</v>
      </c>
    </row>
    <row r="16133" spans="1:4">
      <c r="A16133" t="s">
        <v>54723</v>
      </c>
      <c r="B16133" t="s">
        <v>54724</v>
      </c>
      <c r="D16133" t="str">
        <f t="shared" si="252"/>
        <v>FPEECE3508 David Mayne ELECT And COMP ENGR PPM Only</v>
      </c>
    </row>
    <row r="16134" spans="1:4">
      <c r="A16134" t="s">
        <v>54725</v>
      </c>
      <c r="B16134" t="s">
        <v>54726</v>
      </c>
      <c r="D16134" t="str">
        <f t="shared" si="252"/>
        <v>FPEECE3507 Renetta G Tull ELECT And COMP ENGR PPM Only</v>
      </c>
    </row>
    <row r="16135" spans="1:4">
      <c r="A16135" t="s">
        <v>54727</v>
      </c>
      <c r="B16135" t="s">
        <v>54728</v>
      </c>
      <c r="D16135" t="str">
        <f t="shared" si="252"/>
        <v>FPDEDU3506 Christian Faltis EDUCATION PPM Only</v>
      </c>
    </row>
    <row r="16136" spans="1:4">
      <c r="A16136" t="s">
        <v>54729</v>
      </c>
      <c r="B16136" t="s">
        <v>54730</v>
      </c>
      <c r="D16136" t="str">
        <f t="shared" si="252"/>
        <v>FPLEAL3505 Xiaomei Chen EAST ASIAN LANG And CULTURES PPM Only</v>
      </c>
    </row>
    <row r="16137" spans="1:4">
      <c r="A16137" t="s">
        <v>54731</v>
      </c>
      <c r="B16137" t="s">
        <v>54732</v>
      </c>
      <c r="D16137" t="str">
        <f t="shared" si="252"/>
        <v>FPLIBR3504 George Bynon UCDLIBRARY PPM Only</v>
      </c>
    </row>
    <row r="16138" spans="1:4">
      <c r="A16138" t="s">
        <v>54733</v>
      </c>
      <c r="B16138" t="s">
        <v>54734</v>
      </c>
      <c r="D16138" t="str">
        <f t="shared" si="252"/>
        <v>FPLPSC3503 Neal Kroll PSYCHOLOGY PPM Only</v>
      </c>
    </row>
    <row r="16139" spans="1:4">
      <c r="A16139" t="s">
        <v>54735</v>
      </c>
      <c r="B16139" t="s">
        <v>54736</v>
      </c>
      <c r="D16139" t="str">
        <f t="shared" si="252"/>
        <v>FPMDER3502 Kenichi Nakajima MED Dermatology PPM Only</v>
      </c>
    </row>
    <row r="16140" spans="1:4">
      <c r="A16140" t="s">
        <v>54737</v>
      </c>
      <c r="B16140" t="s">
        <v>54738</v>
      </c>
      <c r="D16140" t="str">
        <f t="shared" si="252"/>
        <v>FPBNPB3501 Alexander Nord NEURO PHYSIO And BEHAVIOR PPM Only</v>
      </c>
    </row>
    <row r="16141" spans="1:4">
      <c r="A16141" t="s">
        <v>54739</v>
      </c>
      <c r="B16141" t="s">
        <v>54740</v>
      </c>
      <c r="D16141" t="str">
        <f t="shared" si="252"/>
        <v>FPMPSY3501 Alexander Nord MED Psychiatry And Behav Sci PPM Only</v>
      </c>
    </row>
    <row r="16142" spans="1:4">
      <c r="A16142" t="s">
        <v>54741</v>
      </c>
      <c r="B16142" t="s">
        <v>54742</v>
      </c>
      <c r="D16142" t="str">
        <f t="shared" si="252"/>
        <v>FPBCNS3501 Alexander Nord Center for Neuroscience PPM Only</v>
      </c>
    </row>
    <row r="16143" spans="1:4">
      <c r="A16143" t="s">
        <v>54743</v>
      </c>
      <c r="B16143" t="s">
        <v>54744</v>
      </c>
      <c r="D16143" t="str">
        <f t="shared" si="252"/>
        <v>FPLECN3500 Gregory Clark ECONOMICS PPM Only</v>
      </c>
    </row>
    <row r="16144" spans="1:4">
      <c r="A16144" t="s">
        <v>54745</v>
      </c>
      <c r="B16144" t="s">
        <v>54746</v>
      </c>
      <c r="D16144" t="str">
        <f t="shared" si="252"/>
        <v>FPMOBG3499 Michael Trifiro MED Obstetrics And Gynecology PPM Only</v>
      </c>
    </row>
    <row r="16145" spans="1:4">
      <c r="A16145" t="s">
        <v>54747</v>
      </c>
      <c r="B16145" t="s">
        <v>54748</v>
      </c>
      <c r="D16145" t="str">
        <f t="shared" si="252"/>
        <v>FPMOPH3498 Jennifer Li MED Eye Center PPM Only</v>
      </c>
    </row>
    <row r="16146" spans="1:4">
      <c r="A16146" t="s">
        <v>54749</v>
      </c>
      <c r="B16146" t="s">
        <v>54750</v>
      </c>
      <c r="D16146" t="str">
        <f t="shared" si="252"/>
        <v>FPMRAD3497 Lisa Kang MED Radiology PPM Only</v>
      </c>
    </row>
    <row r="16147" spans="1:4">
      <c r="A16147" t="s">
        <v>54751</v>
      </c>
      <c r="B16147" t="s">
        <v>54752</v>
      </c>
      <c r="D16147" t="str">
        <f t="shared" si="252"/>
        <v>FPMANS3496 Matthew Grow MED Anesth And Pain Medicine PPM Only</v>
      </c>
    </row>
    <row r="16148" spans="1:4">
      <c r="A16148" t="s">
        <v>54753</v>
      </c>
      <c r="B16148" t="s">
        <v>54754</v>
      </c>
      <c r="D16148" t="str">
        <f t="shared" si="252"/>
        <v>FPLCMN3495 Jeanette Ruiz COMMUNICATION PPM Only</v>
      </c>
    </row>
    <row r="16149" spans="1:4">
      <c r="A16149" t="s">
        <v>54755</v>
      </c>
      <c r="B16149" t="s">
        <v>54756</v>
      </c>
      <c r="D16149" t="str">
        <f t="shared" si="252"/>
        <v>FPIMPM3494 H Bonekat MED Int Med Pulmonary PPM Only</v>
      </c>
    </row>
    <row r="16150" spans="1:4">
      <c r="A16150" t="s">
        <v>54757</v>
      </c>
      <c r="B16150" t="s">
        <v>54758</v>
      </c>
      <c r="D16150" t="str">
        <f t="shared" si="252"/>
        <v>FPMPSY3493 Charles Scott MED Psychiatry And Behav Sci PPM Only</v>
      </c>
    </row>
    <row r="16151" spans="1:4">
      <c r="A16151" t="s">
        <v>54759</v>
      </c>
      <c r="B16151" t="s">
        <v>54760</v>
      </c>
      <c r="D16151" t="str">
        <f t="shared" si="252"/>
        <v>FPLENL3492 Mj Hoffman ENGLISH PPM Only</v>
      </c>
    </row>
    <row r="16152" spans="1:4">
      <c r="A16152" t="s">
        <v>54761</v>
      </c>
      <c r="B16152" t="s">
        <v>54762</v>
      </c>
      <c r="D16152" t="str">
        <f t="shared" si="252"/>
        <v>FPMPHA3491 Stefano Morotti MED Pharmacology PPM Only</v>
      </c>
    </row>
    <row r="16153" spans="1:4">
      <c r="A16153" t="s">
        <v>54763</v>
      </c>
      <c r="B16153" t="s">
        <v>54764</v>
      </c>
      <c r="D16153" t="str">
        <f t="shared" si="252"/>
        <v>FPLUWP3490 Donald Johns UNIVERSITY WRITING PROGRAM PPM Only</v>
      </c>
    </row>
    <row r="16154" spans="1:4">
      <c r="A16154" t="s">
        <v>54765</v>
      </c>
      <c r="B16154" t="s">
        <v>54766</v>
      </c>
      <c r="D16154" t="str">
        <f t="shared" si="252"/>
        <v>FPMFCM3489 Miriam Harris MED Family And Community Med PPM Only</v>
      </c>
    </row>
    <row r="16155" spans="1:4">
      <c r="A16155" t="s">
        <v>54767</v>
      </c>
      <c r="B16155" t="s">
        <v>54768</v>
      </c>
      <c r="D16155" t="str">
        <f t="shared" si="252"/>
        <v>FPLCMN3488 John Theobald COMMUNICATION PPM Only</v>
      </c>
    </row>
    <row r="16156" spans="1:4">
      <c r="A16156" t="s">
        <v>54769</v>
      </c>
      <c r="B16156" t="s">
        <v>54770</v>
      </c>
      <c r="D16156" t="str">
        <f t="shared" si="252"/>
        <v>FPLDES3487 Ann Savageau DEPARTMENT OF DESIGN PPM Only</v>
      </c>
    </row>
    <row r="16157" spans="1:4">
      <c r="A16157" t="s">
        <v>54771</v>
      </c>
      <c r="B16157" t="s">
        <v>54772</v>
      </c>
      <c r="D16157" t="str">
        <f t="shared" si="252"/>
        <v>FPLDES3486 Thomas Maiorana DEPARTMENT OF DESIGN PPM Only</v>
      </c>
    </row>
    <row r="16158" spans="1:4">
      <c r="A16158" t="s">
        <v>54773</v>
      </c>
      <c r="B16158" t="s">
        <v>54774</v>
      </c>
      <c r="D16158" t="str">
        <f t="shared" si="252"/>
        <v>FPLPHY3485 Valentin Taufour PHYSICS PPM Only</v>
      </c>
    </row>
    <row r="16159" spans="1:4">
      <c r="A16159" t="s">
        <v>54775</v>
      </c>
      <c r="B16159" t="s">
        <v>54776</v>
      </c>
      <c r="D16159" t="str">
        <f t="shared" si="252"/>
        <v>FPMERM3484 Erik Laurin MED Emergency Medicine PPM Only</v>
      </c>
    </row>
    <row r="16160" spans="1:4">
      <c r="A16160" t="s">
        <v>54777</v>
      </c>
      <c r="B16160" t="s">
        <v>54778</v>
      </c>
      <c r="D16160" t="str">
        <f t="shared" si="252"/>
        <v>FPMERM3483 Sarah Heringer MED Emergency Medicine PPM Only</v>
      </c>
    </row>
    <row r="16161" spans="1:4">
      <c r="A16161" t="s">
        <v>54779</v>
      </c>
      <c r="B16161" t="s">
        <v>54780</v>
      </c>
      <c r="D16161" t="str">
        <f t="shared" si="252"/>
        <v>FPLHIS3482 Ali Anooshahr HISTORY PPM Only</v>
      </c>
    </row>
    <row r="16162" spans="1:4">
      <c r="A16162" t="s">
        <v>54781</v>
      </c>
      <c r="B16162" t="s">
        <v>54782</v>
      </c>
      <c r="D16162" t="str">
        <f t="shared" si="252"/>
        <v>FPABAE3481 Roger Garrett BIOLOGICAL And AG ENGINEERING PPM Only</v>
      </c>
    </row>
    <row r="16163" spans="1:4">
      <c r="A16163" t="s">
        <v>54783</v>
      </c>
      <c r="B16163" t="s">
        <v>54784</v>
      </c>
      <c r="D16163" t="str">
        <f t="shared" si="252"/>
        <v>FPMPSY3480 Sajoy Varghese MED Psychiatry And Behav Sci PPM Only</v>
      </c>
    </row>
    <row r="16164" spans="1:4">
      <c r="A16164" t="s">
        <v>54785</v>
      </c>
      <c r="B16164" t="s">
        <v>54786</v>
      </c>
      <c r="D16164" t="str">
        <f t="shared" si="252"/>
        <v>FPGSM13479 Ayako Yasuda GRADUATE SCHOOL OF MANAGEMENT PPM Only</v>
      </c>
    </row>
    <row r="16165" spans="1:4">
      <c r="A16165" t="s">
        <v>54787</v>
      </c>
      <c r="B16165" t="s">
        <v>54788</v>
      </c>
      <c r="D16165" t="str">
        <f t="shared" si="252"/>
        <v>FPMNSG3478 Griffith Harsh MED Neurological Surgery PPM Only</v>
      </c>
    </row>
    <row r="16166" spans="1:4">
      <c r="A16166" t="s">
        <v>54789</v>
      </c>
      <c r="B16166" t="s">
        <v>54790</v>
      </c>
      <c r="D16166" t="str">
        <f t="shared" si="252"/>
        <v>FPAWFC3477 Peter Moyle WILDLIFE And FISHERIES BIOLOGY PPM Only</v>
      </c>
    </row>
    <row r="16167" spans="1:4">
      <c r="A16167" t="s">
        <v>54791</v>
      </c>
      <c r="B16167" t="s">
        <v>54792</v>
      </c>
      <c r="D16167" t="str">
        <f t="shared" si="252"/>
        <v>FPMPED3476 Jesse Joad MED Pediatrics PPM Only</v>
      </c>
    </row>
    <row r="16168" spans="1:4">
      <c r="A16168" t="s">
        <v>54793</v>
      </c>
      <c r="B16168" t="s">
        <v>54794</v>
      </c>
      <c r="D16168" t="str">
        <f t="shared" si="252"/>
        <v>FPMSUR3475 Pirko Maguina MED Surgery PPM Only</v>
      </c>
    </row>
    <row r="16169" spans="1:4">
      <c r="A16169" t="s">
        <v>54795</v>
      </c>
      <c r="B16169" t="s">
        <v>54796</v>
      </c>
      <c r="D16169" t="str">
        <f t="shared" si="252"/>
        <v>FPLEPS3474 James Rustad EARTH And PLANETARY SCIENCES PPM Only</v>
      </c>
    </row>
    <row r="16170" spans="1:4">
      <c r="A16170" t="s">
        <v>54797</v>
      </c>
      <c r="B16170" t="s">
        <v>54798</v>
      </c>
      <c r="D16170" t="str">
        <f t="shared" si="252"/>
        <v>FPMNEU3473 Xinhua Zhan MED Neurology PPM Only</v>
      </c>
    </row>
    <row r="16171" spans="1:4">
      <c r="A16171" t="s">
        <v>54799</v>
      </c>
      <c r="B16171" t="s">
        <v>54800</v>
      </c>
      <c r="D16171" t="str">
        <f t="shared" si="252"/>
        <v>FPLMAT3472 Dallas Banks MATHEMATICS PPM Only</v>
      </c>
    </row>
    <row r="16172" spans="1:4">
      <c r="A16172" t="s">
        <v>54801</v>
      </c>
      <c r="B16172" t="s">
        <v>54802</v>
      </c>
      <c r="D16172" t="str">
        <f t="shared" si="252"/>
        <v>FPMPED3471 Stephanie Walton MED Pediatrics PPM Only</v>
      </c>
    </row>
    <row r="16173" spans="1:4">
      <c r="A16173" t="s">
        <v>54803</v>
      </c>
      <c r="B16173" t="s">
        <v>54804</v>
      </c>
      <c r="D16173" t="str">
        <f t="shared" si="252"/>
        <v>FPLLAW3470 Dena R Bauman SCHOOL OF LAW PPM Only</v>
      </c>
    </row>
    <row r="16174" spans="1:4">
      <c r="A16174" t="s">
        <v>54805</v>
      </c>
      <c r="B16174" t="s">
        <v>54806</v>
      </c>
      <c r="D16174" t="str">
        <f t="shared" si="252"/>
        <v>FPIMHP3469 Anita Singh MED Int Med Hospitalist PPM Only</v>
      </c>
    </row>
    <row r="16175" spans="1:4">
      <c r="A16175" t="s">
        <v>54807</v>
      </c>
      <c r="B16175" t="s">
        <v>54808</v>
      </c>
      <c r="D16175" t="str">
        <f t="shared" si="252"/>
        <v>FPLMAT3468 Roger Wets MATHEMATICS PPM Only</v>
      </c>
    </row>
    <row r="16176" spans="1:4">
      <c r="A16176" t="s">
        <v>54809</v>
      </c>
      <c r="B16176" t="s">
        <v>54810</v>
      </c>
      <c r="D16176" t="str">
        <f t="shared" si="252"/>
        <v>FPAANS3467 Lee Pettey ANIMAL SCIENCE PPM Only</v>
      </c>
    </row>
    <row r="16177" spans="1:4">
      <c r="A16177" t="s">
        <v>54811</v>
      </c>
      <c r="B16177" t="s">
        <v>54812</v>
      </c>
      <c r="D16177" t="str">
        <f t="shared" si="252"/>
        <v>FPMNEU3466 Doris Chen MED Neurology PPM Only</v>
      </c>
    </row>
    <row r="16178" spans="1:4">
      <c r="A16178" t="s">
        <v>54813</v>
      </c>
      <c r="B16178" t="s">
        <v>54814</v>
      </c>
      <c r="D16178" t="str">
        <f t="shared" si="252"/>
        <v>FPDEDU3465 Jacob S Jackson EDUCATION PPM Only</v>
      </c>
    </row>
    <row r="16179" spans="1:4">
      <c r="A16179" t="s">
        <v>54815</v>
      </c>
      <c r="B16179" t="s">
        <v>54816</v>
      </c>
      <c r="D16179" t="str">
        <f t="shared" si="252"/>
        <v>FPECHM3464 Denise Krol MATERIALS SCIENCE And ENGINEERING PPM Only</v>
      </c>
    </row>
    <row r="16180" spans="1:4">
      <c r="A16180" t="s">
        <v>54817</v>
      </c>
      <c r="B16180" t="s">
        <v>54818</v>
      </c>
      <c r="D16180" t="str">
        <f t="shared" si="252"/>
        <v>FPDEDU3463 Karen Watson Gegeo EDUCATION PPM Only</v>
      </c>
    </row>
    <row r="16181" spans="1:4">
      <c r="A16181" t="s">
        <v>54819</v>
      </c>
      <c r="B16181" t="s">
        <v>54820</v>
      </c>
      <c r="D16181" t="str">
        <f t="shared" si="252"/>
        <v>FPECSE3462 Daniel Gusfield ENGR COMPUTER SCIENCE PPM Only</v>
      </c>
    </row>
    <row r="16182" spans="1:4">
      <c r="A16182" t="s">
        <v>54821</v>
      </c>
      <c r="B16182" t="s">
        <v>54822</v>
      </c>
      <c r="D16182" t="str">
        <f t="shared" si="252"/>
        <v>FPTERC3461 Samuel Schladow TAHOE ENVIRON RESEARCH CENTER PPM Only</v>
      </c>
    </row>
    <row r="16183" spans="1:4">
      <c r="A16183" t="s">
        <v>54823</v>
      </c>
      <c r="B16183" t="s">
        <v>54824</v>
      </c>
      <c r="D16183" t="str">
        <f t="shared" si="252"/>
        <v>FPECEE3461 Samuel Schladow CIVIL And ENVIRONMENTAL ENGR PPM Only</v>
      </c>
    </row>
    <row r="16184" spans="1:4">
      <c r="A16184" t="s">
        <v>54825</v>
      </c>
      <c r="B16184" t="s">
        <v>54826</v>
      </c>
      <c r="D16184" t="str">
        <f t="shared" si="252"/>
        <v>FPGSM13460 Michelle Yetman GRADUATE SCHOOL OF MANAGEMENT PPM Only</v>
      </c>
    </row>
    <row r="16185" spans="1:4">
      <c r="A16185" t="s">
        <v>54827</v>
      </c>
      <c r="B16185" t="s">
        <v>54828</v>
      </c>
      <c r="D16185" t="str">
        <f t="shared" si="252"/>
        <v>FPABAE3459 Jeffrey Mason Earles BIOLOGICAL And AG ENGINEERING PPM Only</v>
      </c>
    </row>
    <row r="16186" spans="1:4">
      <c r="A16186" t="s">
        <v>54829</v>
      </c>
      <c r="B16186" t="s">
        <v>54830</v>
      </c>
      <c r="D16186" t="str">
        <f t="shared" si="252"/>
        <v>FPAVIT3459 Jeffrey Mason Earles VITICULTURE And ENOLOGY PPM Only</v>
      </c>
    </row>
    <row r="16187" spans="1:4">
      <c r="A16187" t="s">
        <v>54831</v>
      </c>
      <c r="B16187" t="s">
        <v>54832</v>
      </c>
      <c r="D16187" t="str">
        <f t="shared" si="252"/>
        <v>FPANUT3458 Charles Stephensen NUTRITION PPM Only</v>
      </c>
    </row>
    <row r="16188" spans="1:4">
      <c r="A16188" t="s">
        <v>54833</v>
      </c>
      <c r="B16188" t="s">
        <v>54834</v>
      </c>
      <c r="D16188" t="str">
        <f t="shared" si="252"/>
        <v>FPVVSR3457 Soohyun Kim VM SURGRAD SCIENCE PPM Only</v>
      </c>
    </row>
    <row r="16189" spans="1:4">
      <c r="A16189" t="s">
        <v>54835</v>
      </c>
      <c r="B16189" t="s">
        <v>54836</v>
      </c>
      <c r="D16189" t="str">
        <f t="shared" si="252"/>
        <v>FPBMMG3456 Miriam Markum MICROBIOLOGY And MOLEC GENETICS PPM Only</v>
      </c>
    </row>
    <row r="16190" spans="1:4">
      <c r="A16190" t="s">
        <v>54837</v>
      </c>
      <c r="B16190" t="s">
        <v>54838</v>
      </c>
      <c r="D16190" t="str">
        <f t="shared" si="252"/>
        <v>FPAARE3455 Jerry Lundblad AG And RESOURCE ECONOMICS PPM Only</v>
      </c>
    </row>
    <row r="16191" spans="1:4">
      <c r="A16191" t="s">
        <v>54839</v>
      </c>
      <c r="B16191" t="s">
        <v>54840</v>
      </c>
      <c r="D16191" t="str">
        <f t="shared" si="252"/>
        <v>FPAWFC3454 Douglas Kelt WILDLIFE And FISHERIES BIOLOGY PPM Only</v>
      </c>
    </row>
    <row r="16192" spans="1:4">
      <c r="A16192" t="s">
        <v>54841</v>
      </c>
      <c r="B16192" t="s">
        <v>54842</v>
      </c>
      <c r="D16192" t="str">
        <f t="shared" si="252"/>
        <v>FPMNEU3453 Tsung Yu Chen MED Neurology PPM Only</v>
      </c>
    </row>
    <row r="16193" spans="1:4">
      <c r="A16193" t="s">
        <v>54843</v>
      </c>
      <c r="B16193" t="s">
        <v>54844</v>
      </c>
      <c r="D16193" t="str">
        <f t="shared" si="252"/>
        <v>FPBCNS3453 Tsung Yu Chen Center for Neuroscience PPM Only</v>
      </c>
    </row>
    <row r="16194" spans="1:4">
      <c r="A16194" t="s">
        <v>54845</v>
      </c>
      <c r="B16194" t="s">
        <v>54846</v>
      </c>
      <c r="D16194" t="str">
        <f t="shared" si="252"/>
        <v>FPMADM3452 Gregory Grigoriy Tovmassian MED Deans Office PPM Only</v>
      </c>
    </row>
    <row r="16195" spans="1:4">
      <c r="A16195" t="s">
        <v>54847</v>
      </c>
      <c r="B16195" t="s">
        <v>54848</v>
      </c>
      <c r="D16195" t="str">
        <f t="shared" ref="D16195:D16258" si="253">A16195&amp;" "&amp;B16195</f>
        <v>FPVVMB3451 Quinton Rogers VM MOLECULAR BIO SCIENCES PPM Only</v>
      </c>
    </row>
    <row r="16196" spans="1:4">
      <c r="A16196" t="s">
        <v>54849</v>
      </c>
      <c r="B16196" t="s">
        <v>54850</v>
      </c>
      <c r="D16196" t="str">
        <f t="shared" si="253"/>
        <v>FPBMCB3450 Larry Sprechman MOLECULAR And CELLULAR BIO PPM Only</v>
      </c>
    </row>
    <row r="16197" spans="1:4">
      <c r="A16197" t="s">
        <v>54851</v>
      </c>
      <c r="B16197" t="s">
        <v>54852</v>
      </c>
      <c r="D16197" t="str">
        <f t="shared" si="253"/>
        <v>FPBNPB3449 Jack Goldberg NEURO PHYSIO And BEHAVIOR PPM Only</v>
      </c>
    </row>
    <row r="16198" spans="1:4">
      <c r="A16198" t="s">
        <v>54853</v>
      </c>
      <c r="B16198" t="s">
        <v>54854</v>
      </c>
      <c r="D16198" t="str">
        <f t="shared" si="253"/>
        <v>FPLPHY3448 J Anthony Tyson PHYSICS PPM Only</v>
      </c>
    </row>
    <row r="16199" spans="1:4">
      <c r="A16199" t="s">
        <v>54855</v>
      </c>
      <c r="B16199" t="s">
        <v>54856</v>
      </c>
      <c r="D16199" t="str">
        <f t="shared" si="253"/>
        <v>FPLLIN3447 John Hawkins LINGUISTICS PPM Only</v>
      </c>
    </row>
    <row r="16200" spans="1:4">
      <c r="A16200" t="s">
        <v>54857</v>
      </c>
      <c r="B16200" t="s">
        <v>54858</v>
      </c>
      <c r="D16200" t="str">
        <f t="shared" si="253"/>
        <v>FPGSM13446 Greta Hsu GRADUATE SCHOOL OF MANAGEMENT PPM Only</v>
      </c>
    </row>
    <row r="16201" spans="1:4">
      <c r="A16201" t="s">
        <v>54859</v>
      </c>
      <c r="B16201" t="s">
        <v>54860</v>
      </c>
      <c r="D16201" t="str">
        <f t="shared" si="253"/>
        <v>FPVPHR3445 Alan Conley VM POPULATION HLTH And REPROD PPM Only</v>
      </c>
    </row>
    <row r="16202" spans="1:4">
      <c r="A16202" t="s">
        <v>54861</v>
      </c>
      <c r="B16202" t="s">
        <v>54862</v>
      </c>
      <c r="D16202" t="str">
        <f t="shared" si="253"/>
        <v>FPDEDU3444 Mikael B Villalobos EDUCATION PPM Only</v>
      </c>
    </row>
    <row r="16203" spans="1:4">
      <c r="A16203" t="s">
        <v>54863</v>
      </c>
      <c r="B16203" t="s">
        <v>54864</v>
      </c>
      <c r="D16203" t="str">
        <f t="shared" si="253"/>
        <v>FPBMMG0008 Wolf D Heyer MICROBIOLOGY And MOLEC GENETICS PPM Only</v>
      </c>
    </row>
    <row r="16204" spans="1:4">
      <c r="A16204" t="s">
        <v>54865</v>
      </c>
      <c r="B16204" t="s">
        <v>54866</v>
      </c>
      <c r="D16204" t="str">
        <f t="shared" si="253"/>
        <v>FPLLAW3443 Daniel Simmons SCHOOL OF LAW PPM Only</v>
      </c>
    </row>
    <row r="16205" spans="1:4">
      <c r="A16205" t="s">
        <v>54867</v>
      </c>
      <c r="B16205" t="s">
        <v>54868</v>
      </c>
      <c r="D16205" t="str">
        <f t="shared" si="253"/>
        <v>FPEMAE3442 Jae Wan Park MECHANICAL And AEROSPACE ENGR PPM Only</v>
      </c>
    </row>
    <row r="16206" spans="1:4">
      <c r="A16206" t="s">
        <v>54869</v>
      </c>
      <c r="B16206" t="s">
        <v>54870</v>
      </c>
      <c r="D16206" t="str">
        <f t="shared" si="253"/>
        <v>FPLSAP3441 Cristina Gonzalez SPANISH And PORTUGUESE PPM Only</v>
      </c>
    </row>
    <row r="16207" spans="1:4">
      <c r="A16207" t="s">
        <v>54871</v>
      </c>
      <c r="B16207" t="s">
        <v>54872</v>
      </c>
      <c r="D16207" t="str">
        <f t="shared" si="253"/>
        <v>FPLECN3440 James Cloyne ECONOMICS PPM Only</v>
      </c>
    </row>
    <row r="16208" spans="1:4">
      <c r="A16208" t="s">
        <v>54873</v>
      </c>
      <c r="B16208" t="s">
        <v>54874</v>
      </c>
      <c r="D16208" t="str">
        <f t="shared" si="253"/>
        <v>FPVVSR3439 Robert Brosnan VM SURGRAD SCIENCE PPM Only</v>
      </c>
    </row>
    <row r="16209" spans="1:4">
      <c r="A16209" t="s">
        <v>54875</v>
      </c>
      <c r="B16209" t="s">
        <v>54876</v>
      </c>
      <c r="D16209" t="str">
        <f t="shared" si="253"/>
        <v>FPMINT3438 Daniel Slack MED Int Med Admin PPM Only</v>
      </c>
    </row>
    <row r="16210" spans="1:4">
      <c r="A16210" t="s">
        <v>54877</v>
      </c>
      <c r="B16210" t="s">
        <v>54878</v>
      </c>
      <c r="D16210" t="str">
        <f t="shared" si="253"/>
        <v>FPVAPC3437 Clare Yellowley Genetos VM ANAT PHYSIO And CELL BIOLOGY PPM Only</v>
      </c>
    </row>
    <row r="16211" spans="1:4">
      <c r="A16211" t="s">
        <v>54879</v>
      </c>
      <c r="B16211" t="s">
        <v>54880</v>
      </c>
      <c r="D16211" t="str">
        <f t="shared" si="253"/>
        <v>FPVAPC3436 Laura Van Winkle VM ANAT PHYSIO And CELL BIOLOGY PPM Only</v>
      </c>
    </row>
    <row r="16212" spans="1:4">
      <c r="A16212" t="s">
        <v>54881</v>
      </c>
      <c r="B16212" t="s">
        <v>54882</v>
      </c>
      <c r="D16212" t="str">
        <f t="shared" si="253"/>
        <v>FPIMEN3435 Deborah Plante MED Int Med Endocrinology PPM Only</v>
      </c>
    </row>
    <row r="16213" spans="1:4">
      <c r="A16213" t="s">
        <v>54883</v>
      </c>
      <c r="B16213" t="s">
        <v>54884</v>
      </c>
      <c r="D16213" t="str">
        <f t="shared" si="253"/>
        <v>FPALAW3434 Blaine Hanson LAND AIR And WATER RESOURCES PPM Only</v>
      </c>
    </row>
    <row r="16214" spans="1:4">
      <c r="A16214" t="s">
        <v>54885</v>
      </c>
      <c r="B16214" t="s">
        <v>54886</v>
      </c>
      <c r="D16214" t="str">
        <f t="shared" si="253"/>
        <v>FPMPED3433 Arundhati Kale MED Pediatrics PPM Only</v>
      </c>
    </row>
    <row r="16215" spans="1:4">
      <c r="A16215" t="s">
        <v>54887</v>
      </c>
      <c r="B16215" t="s">
        <v>54888</v>
      </c>
      <c r="D16215" t="str">
        <f t="shared" si="253"/>
        <v>FPBMMG3432 Joshua Wood MICROBIOLOGY And MOLEC GENETICS PPM Only</v>
      </c>
    </row>
    <row r="16216" spans="1:4">
      <c r="A16216" t="s">
        <v>54889</v>
      </c>
      <c r="B16216" t="s">
        <v>54890</v>
      </c>
      <c r="D16216" t="str">
        <f t="shared" si="253"/>
        <v>FPVAPC3431 Helen Raybould VM ANAT PHYSIO And CELL BIOLOGY PPM Only</v>
      </c>
    </row>
    <row r="16217" spans="1:4">
      <c r="A16217" t="s">
        <v>54891</v>
      </c>
      <c r="B16217" t="s">
        <v>54892</v>
      </c>
      <c r="D16217" t="str">
        <f t="shared" si="253"/>
        <v>FPMNSG3429 Karen Reiser MED Neurological Surgery PPM Only</v>
      </c>
    </row>
    <row r="16218" spans="1:4">
      <c r="A16218" t="s">
        <v>54893</v>
      </c>
      <c r="B16218" t="s">
        <v>54894</v>
      </c>
      <c r="D16218" t="str">
        <f t="shared" si="253"/>
        <v>FPLSOC3428 William Mccarthy SOCIOLOGY PPM Only</v>
      </c>
    </row>
    <row r="16219" spans="1:4">
      <c r="A16219" t="s">
        <v>54895</v>
      </c>
      <c r="B16219" t="s">
        <v>54896</v>
      </c>
      <c r="D16219" t="str">
        <f t="shared" si="253"/>
        <v>FPMPSY3427 Huma Yasmin Attari MED Psychiatry And Behav Sci PPM Only</v>
      </c>
    </row>
    <row r="16220" spans="1:4">
      <c r="A16220" t="s">
        <v>54897</v>
      </c>
      <c r="B16220" t="s">
        <v>54898</v>
      </c>
      <c r="D16220" t="str">
        <f t="shared" si="253"/>
        <v>FPBMCB3426 Mark Mcnamee MOLECULAR And CELLULAR BIO PPM Only</v>
      </c>
    </row>
    <row r="16221" spans="1:4">
      <c r="A16221" t="s">
        <v>54899</v>
      </c>
      <c r="B16221" t="s">
        <v>54900</v>
      </c>
      <c r="D16221" t="str">
        <f t="shared" si="253"/>
        <v>FPMINT3425 Tyler Oflahrity MED Int Med Admin PPM Only</v>
      </c>
    </row>
    <row r="16222" spans="1:4">
      <c r="A16222" t="s">
        <v>54901</v>
      </c>
      <c r="B16222" t="s">
        <v>54902</v>
      </c>
      <c r="D16222" t="str">
        <f t="shared" si="253"/>
        <v>FPIMRH3424 Melissa Itsara MED Int Med Allergy PPM Only</v>
      </c>
    </row>
    <row r="16223" spans="1:4">
      <c r="A16223" t="s">
        <v>54903</v>
      </c>
      <c r="B16223" t="s">
        <v>54904</v>
      </c>
      <c r="D16223" t="str">
        <f t="shared" si="253"/>
        <v>FPLMUS3423 Michael Sand MUSIC PPM Only</v>
      </c>
    </row>
    <row r="16224" spans="1:4">
      <c r="A16224" t="s">
        <v>54905</v>
      </c>
      <c r="B16224" t="s">
        <v>54906</v>
      </c>
      <c r="D16224" t="str">
        <f t="shared" si="253"/>
        <v>FPAANS3422 Yu Bang Lee ANIMAL SCIENCE PPM Only</v>
      </c>
    </row>
    <row r="16225" spans="1:4">
      <c r="A16225" t="s">
        <v>54907</v>
      </c>
      <c r="B16225" t="s">
        <v>54908</v>
      </c>
      <c r="D16225" t="str">
        <f t="shared" si="253"/>
        <v>FPLCMN3421 Alisa Shubb COMMUNICATION PPM Only</v>
      </c>
    </row>
    <row r="16226" spans="1:4">
      <c r="A16226" t="s">
        <v>54909</v>
      </c>
      <c r="B16226" t="s">
        <v>54910</v>
      </c>
      <c r="D16226" t="str">
        <f t="shared" si="253"/>
        <v>FPLANT3420 David Smith ANTHROPOLOGY PPM Only</v>
      </c>
    </row>
    <row r="16227" spans="1:4">
      <c r="A16227" t="s">
        <v>54911</v>
      </c>
      <c r="B16227" t="s">
        <v>54912</v>
      </c>
      <c r="D16227" t="str">
        <f t="shared" si="253"/>
        <v>FPMEPM3419 Melanie Dove MED Public Health Sciences PPM Only</v>
      </c>
    </row>
    <row r="16228" spans="1:4">
      <c r="A16228" t="s">
        <v>54913</v>
      </c>
      <c r="B16228" t="s">
        <v>54914</v>
      </c>
      <c r="D16228" t="str">
        <f t="shared" si="253"/>
        <v>FPLAHI3418 Talinn Grigor ART And ART HISTORY PPM Only</v>
      </c>
    </row>
    <row r="16229" spans="1:4">
      <c r="A16229" t="s">
        <v>54915</v>
      </c>
      <c r="B16229" t="s">
        <v>54916</v>
      </c>
      <c r="D16229" t="str">
        <f t="shared" si="253"/>
        <v>FPAARE3417 James Wilen AG And RESOURCE ECONOMICS PPM Only</v>
      </c>
    </row>
    <row r="16230" spans="1:4">
      <c r="A16230" t="s">
        <v>54917</v>
      </c>
      <c r="B16230" t="s">
        <v>54918</v>
      </c>
      <c r="D16230" t="str">
        <f t="shared" si="253"/>
        <v>FPLMEM3416 Kevin Roddy MEDIEVAL STUDIES PPM Only</v>
      </c>
    </row>
    <row r="16231" spans="1:4">
      <c r="A16231" t="s">
        <v>54919</v>
      </c>
      <c r="B16231" t="s">
        <v>54920</v>
      </c>
      <c r="D16231" t="str">
        <f t="shared" si="253"/>
        <v>FPBMCB3415 Che Kun Shen MOLECULAR And CELLULAR BIO PPM Only</v>
      </c>
    </row>
    <row r="16232" spans="1:4">
      <c r="A16232" t="s">
        <v>54921</v>
      </c>
      <c r="B16232" t="s">
        <v>54922</v>
      </c>
      <c r="D16232" t="str">
        <f t="shared" si="253"/>
        <v>FPAHCE3414 Beth Ober HUMAN ECOLOGY PPM Only</v>
      </c>
    </row>
    <row r="16233" spans="1:4">
      <c r="A16233" t="s">
        <v>54923</v>
      </c>
      <c r="B16233" t="s">
        <v>54924</v>
      </c>
      <c r="D16233" t="str">
        <f t="shared" si="253"/>
        <v>FPIMPM3413 Ken Yoneda MED Int Med Pulmonary PPM Only</v>
      </c>
    </row>
    <row r="16234" spans="1:4">
      <c r="A16234" t="s">
        <v>54925</v>
      </c>
      <c r="B16234" t="s">
        <v>54926</v>
      </c>
      <c r="D16234" t="str">
        <f t="shared" si="253"/>
        <v>FPBNPB3412 Kenneth Britten NEURO PHYSIO And BEHAVIOR PPM Only</v>
      </c>
    </row>
    <row r="16235" spans="1:4">
      <c r="A16235" t="s">
        <v>54927</v>
      </c>
      <c r="B16235" t="s">
        <v>54928</v>
      </c>
      <c r="D16235" t="str">
        <f t="shared" si="253"/>
        <v>FPIMCA3411 Yung Wei Chi MED INT MED CARDIOLOGY PPM Only</v>
      </c>
    </row>
    <row r="16236" spans="1:4">
      <c r="A16236" t="s">
        <v>54929</v>
      </c>
      <c r="B16236" t="s">
        <v>54930</v>
      </c>
      <c r="D16236" t="str">
        <f t="shared" si="253"/>
        <v>FPVVMB3410 James Angelastro VM MOLECULAR BIO SCIENCES PPM Only</v>
      </c>
    </row>
    <row r="16237" spans="1:4">
      <c r="A16237" t="s">
        <v>54931</v>
      </c>
      <c r="B16237" t="s">
        <v>54932</v>
      </c>
      <c r="D16237" t="str">
        <f t="shared" si="253"/>
        <v>FPLCHE3409 Kevin Smith CHEMISTRY PPM Only</v>
      </c>
    </row>
    <row r="16238" spans="1:4">
      <c r="A16238" t="s">
        <v>54933</v>
      </c>
      <c r="B16238" t="s">
        <v>54934</v>
      </c>
      <c r="D16238" t="str">
        <f t="shared" si="253"/>
        <v>FPMNEU3408 Erin Bigler MED Neurology PPM Only</v>
      </c>
    </row>
    <row r="16239" spans="1:4">
      <c r="A16239" t="s">
        <v>54935</v>
      </c>
      <c r="B16239" t="s">
        <v>54936</v>
      </c>
      <c r="D16239" t="str">
        <f t="shared" si="253"/>
        <v>FPECSE3407 Ian Davidson ENGR COMPUTER SCIENCE PPM Only</v>
      </c>
    </row>
    <row r="16240" spans="1:4">
      <c r="A16240" t="s">
        <v>54937</v>
      </c>
      <c r="B16240" t="s">
        <v>54938</v>
      </c>
      <c r="D16240" t="str">
        <f t="shared" si="253"/>
        <v>FPAANS3406 Silas Hung ANIMAL SCIENCE PPM Only</v>
      </c>
    </row>
    <row r="16241" spans="1:4">
      <c r="A16241" t="s">
        <v>54939</v>
      </c>
      <c r="B16241" t="s">
        <v>54940</v>
      </c>
      <c r="D16241" t="str">
        <f t="shared" si="253"/>
        <v>FPMOTO3405 Arnaud Bewley MED Otolaryngology PPM Only</v>
      </c>
    </row>
    <row r="16242" spans="1:4">
      <c r="A16242" t="s">
        <v>54941</v>
      </c>
      <c r="B16242" t="s">
        <v>54942</v>
      </c>
      <c r="D16242" t="str">
        <f t="shared" si="253"/>
        <v>FPIMCA3404 Anne Knowlton MED INT MED CARDIOLOGY PPM Only</v>
      </c>
    </row>
    <row r="16243" spans="1:4">
      <c r="A16243" t="s">
        <v>54943</v>
      </c>
      <c r="B16243" t="s">
        <v>54944</v>
      </c>
      <c r="D16243" t="str">
        <f t="shared" si="253"/>
        <v>FPAANS3403 Elisha Hull ANIMAL SCIENCE PPM Only</v>
      </c>
    </row>
    <row r="16244" spans="1:4">
      <c r="A16244" t="s">
        <v>54945</v>
      </c>
      <c r="B16244" t="s">
        <v>54946</v>
      </c>
      <c r="D16244" t="str">
        <f t="shared" si="253"/>
        <v>FPLLAW3402 John Ayer SCHOOL OF LAW PPM Only</v>
      </c>
    </row>
    <row r="16245" spans="1:4">
      <c r="A16245" t="s">
        <v>54947</v>
      </c>
      <c r="B16245" t="s">
        <v>54948</v>
      </c>
      <c r="D16245" t="str">
        <f t="shared" si="253"/>
        <v>FPMFCM3401 Joann Seibles MED Family And Community Med PPM Only</v>
      </c>
    </row>
    <row r="16246" spans="1:4">
      <c r="A16246" t="s">
        <v>54949</v>
      </c>
      <c r="B16246" t="s">
        <v>54950</v>
      </c>
      <c r="D16246" t="str">
        <f t="shared" si="253"/>
        <v>FPLFAI3400 Maria Manoliu FRENCH And ITALIAN PPM Only</v>
      </c>
    </row>
    <row r="16247" spans="1:4">
      <c r="A16247" t="s">
        <v>54951</v>
      </c>
      <c r="B16247" t="s">
        <v>54952</v>
      </c>
      <c r="D16247" t="str">
        <f t="shared" si="253"/>
        <v>FPMPSY3399 Amarsha Chakraburtty MED Psychiatry And Behav Sci PPM Only</v>
      </c>
    </row>
    <row r="16248" spans="1:4">
      <c r="A16248" t="s">
        <v>54953</v>
      </c>
      <c r="B16248" t="s">
        <v>54954</v>
      </c>
      <c r="D16248" t="str">
        <f t="shared" si="253"/>
        <v>FPALAW3398 Kate Scow LAND AIR And WATER RESOURCES PPM Only</v>
      </c>
    </row>
    <row r="16249" spans="1:4">
      <c r="A16249" t="s">
        <v>54955</v>
      </c>
      <c r="B16249" t="s">
        <v>54956</v>
      </c>
      <c r="D16249" t="str">
        <f t="shared" si="253"/>
        <v>FPEECE3397 Bernard Levy ELECT And COMP ENGR PPM Only</v>
      </c>
    </row>
    <row r="16250" spans="1:4">
      <c r="A16250" t="s">
        <v>54957</v>
      </c>
      <c r="B16250" t="s">
        <v>54958</v>
      </c>
      <c r="D16250" t="str">
        <f t="shared" si="253"/>
        <v>FPVPMI3396 Patricia Pesavento VM PATHOLOGY MICRO And IMMUN PPM Only</v>
      </c>
    </row>
    <row r="16251" spans="1:4">
      <c r="A16251" t="s">
        <v>54959</v>
      </c>
      <c r="B16251" t="s">
        <v>54960</v>
      </c>
      <c r="D16251" t="str">
        <f t="shared" si="253"/>
        <v>FPNURS3395 philippe goldin School of Nursing PPM Only</v>
      </c>
    </row>
    <row r="16252" spans="1:4">
      <c r="A16252" t="s">
        <v>54961</v>
      </c>
      <c r="B16252" t="s">
        <v>54962</v>
      </c>
      <c r="D16252" t="str">
        <f t="shared" si="253"/>
        <v>FPDEDU3394 Jamal Abedi EDUCATION PPM Only</v>
      </c>
    </row>
    <row r="16253" spans="1:4">
      <c r="A16253" t="s">
        <v>54963</v>
      </c>
      <c r="B16253" t="s">
        <v>54964</v>
      </c>
      <c r="D16253" t="str">
        <f t="shared" si="253"/>
        <v>FPMEPM3393 Maria Lucia Pecoraro MED Public Health Sciences PPM Only</v>
      </c>
    </row>
    <row r="16254" spans="1:4">
      <c r="A16254" t="s">
        <v>54965</v>
      </c>
      <c r="B16254" t="s">
        <v>54966</v>
      </c>
      <c r="D16254" t="str">
        <f t="shared" si="253"/>
        <v>FPLMAT3392 Korana Burke MATHEMATICS PPM Only</v>
      </c>
    </row>
    <row r="16255" spans="1:4">
      <c r="A16255" t="s">
        <v>54967</v>
      </c>
      <c r="B16255" t="s">
        <v>54968</v>
      </c>
      <c r="D16255" t="str">
        <f t="shared" si="253"/>
        <v>FPLECN3391 Alan Olmstead ECONOMICS PPM Only</v>
      </c>
    </row>
    <row r="16256" spans="1:4">
      <c r="A16256" t="s">
        <v>54969</v>
      </c>
      <c r="B16256" t="s">
        <v>54970</v>
      </c>
      <c r="D16256" t="str">
        <f t="shared" si="253"/>
        <v>FPMPSY3390 Simone Tamara Lew MED Psychiatry And Behav Sci PPM Only</v>
      </c>
    </row>
    <row r="16257" spans="1:4">
      <c r="A16257" t="s">
        <v>54971</v>
      </c>
      <c r="B16257" t="s">
        <v>54972</v>
      </c>
      <c r="D16257" t="str">
        <f t="shared" si="253"/>
        <v>FPMSUR3389 Jamie Anderson MED Surgery PPM Only</v>
      </c>
    </row>
    <row r="16258" spans="1:4">
      <c r="A16258" t="s">
        <v>54973</v>
      </c>
      <c r="B16258" t="s">
        <v>54974</v>
      </c>
      <c r="D16258" t="str">
        <f t="shared" si="253"/>
        <v>FPLSOC3388 James Cramer SOCIOLOGY PPM Only</v>
      </c>
    </row>
    <row r="16259" spans="1:4">
      <c r="A16259" t="s">
        <v>54975</v>
      </c>
      <c r="B16259" t="s">
        <v>54976</v>
      </c>
      <c r="D16259" t="str">
        <f t="shared" ref="D16259:D16322" si="254">A16259&amp;" "&amp;B16259</f>
        <v>FPMNEU3387 David Woods MED Neurology PPM Only</v>
      </c>
    </row>
    <row r="16260" spans="1:4">
      <c r="A16260" t="s">
        <v>54977</v>
      </c>
      <c r="B16260" t="s">
        <v>54978</v>
      </c>
      <c r="D16260" t="str">
        <f t="shared" si="254"/>
        <v>FPAARE3386 Steven Blank AG And RESOURCE ECONOMICS PPM Only</v>
      </c>
    </row>
    <row r="16261" spans="1:4">
      <c r="A16261" t="s">
        <v>54979</v>
      </c>
      <c r="B16261" t="s">
        <v>54980</v>
      </c>
      <c r="D16261" t="str">
        <f t="shared" si="254"/>
        <v>FPMDER3385 Samantha Ellis MED Dermatology PPM Only</v>
      </c>
    </row>
    <row r="16262" spans="1:4">
      <c r="A16262" t="s">
        <v>54981</v>
      </c>
      <c r="B16262" t="s">
        <v>54982</v>
      </c>
      <c r="D16262" t="str">
        <f t="shared" si="254"/>
        <v>FPMFCM3384 Simone Asare MED Family And Community Med PPM Only</v>
      </c>
    </row>
    <row r="16263" spans="1:4">
      <c r="A16263" t="s">
        <v>54983</v>
      </c>
      <c r="B16263" t="s">
        <v>54984</v>
      </c>
      <c r="D16263" t="str">
        <f t="shared" si="254"/>
        <v>FPMPMR3383 Kevin Mullins MED Physical Medicine And Rehab PPM Only</v>
      </c>
    </row>
    <row r="16264" spans="1:4">
      <c r="A16264" t="s">
        <v>54985</v>
      </c>
      <c r="B16264" t="s">
        <v>54986</v>
      </c>
      <c r="D16264" t="str">
        <f t="shared" si="254"/>
        <v>FPAVIT3382 Roger Boulton VITICULTURE And ENOLOGY PPM Only</v>
      </c>
    </row>
    <row r="16265" spans="1:4">
      <c r="A16265" t="s">
        <v>54987</v>
      </c>
      <c r="B16265" t="s">
        <v>54988</v>
      </c>
      <c r="D16265" t="str">
        <f t="shared" si="254"/>
        <v>FPIMHP3380 Brittany Anne Galgana Bartolome MED Int Med Hospitalist PPM Only</v>
      </c>
    </row>
    <row r="16266" spans="1:4">
      <c r="A16266" t="s">
        <v>54989</v>
      </c>
      <c r="B16266" t="s">
        <v>54990</v>
      </c>
      <c r="D16266" t="str">
        <f t="shared" si="254"/>
        <v>FPIMPM3379 Jamal M Mohammed MED Int Med Pulmonary PPM Only</v>
      </c>
    </row>
    <row r="16267" spans="1:4">
      <c r="A16267" t="s">
        <v>54991</v>
      </c>
      <c r="B16267" t="s">
        <v>54992</v>
      </c>
      <c r="D16267" t="str">
        <f t="shared" si="254"/>
        <v>FPMINT3378 Iris Vuong MED Int Med Admin PPM Only</v>
      </c>
    </row>
    <row r="16268" spans="1:4">
      <c r="A16268" t="s">
        <v>54993</v>
      </c>
      <c r="B16268" t="s">
        <v>54994</v>
      </c>
      <c r="D16268" t="str">
        <f t="shared" si="254"/>
        <v>FPEECE3377 Jerry Woodall ELECT And COMP ENGR PPM Only</v>
      </c>
    </row>
    <row r="16269" spans="1:4">
      <c r="A16269" t="s">
        <v>54995</v>
      </c>
      <c r="B16269" t="s">
        <v>54996</v>
      </c>
      <c r="D16269" t="str">
        <f t="shared" si="254"/>
        <v>FPLANT3376 Suzana Sawyer ANTHROPOLOGY PPM Only</v>
      </c>
    </row>
    <row r="16270" spans="1:4">
      <c r="A16270" t="s">
        <v>54997</v>
      </c>
      <c r="B16270" t="s">
        <v>54998</v>
      </c>
      <c r="D16270" t="str">
        <f t="shared" si="254"/>
        <v>FPDEDU3375 Margaret Martindale EDUCATION PPM Only</v>
      </c>
    </row>
    <row r="16271" spans="1:4">
      <c r="A16271" t="s">
        <v>54999</v>
      </c>
      <c r="B16271" t="s">
        <v>55000</v>
      </c>
      <c r="D16271" t="str">
        <f t="shared" si="254"/>
        <v>FPMSUR3374 Kimberly Evans MED Surgery PPM Only</v>
      </c>
    </row>
    <row r="16272" spans="1:4">
      <c r="A16272" t="s">
        <v>55001</v>
      </c>
      <c r="B16272" t="s">
        <v>55002</v>
      </c>
      <c r="D16272" t="str">
        <f t="shared" si="254"/>
        <v>FPVVME3373 Ian Gardner VM MEDICINE And EPIDEMIOLOGY PPM Only</v>
      </c>
    </row>
    <row r="16273" spans="1:4">
      <c r="A16273" t="s">
        <v>55003</v>
      </c>
      <c r="B16273" t="s">
        <v>55004</v>
      </c>
      <c r="D16273" t="str">
        <f t="shared" si="254"/>
        <v>FPAARE3372 Timothy Beatty AG And RESOURCE ECONOMICS PPM Only</v>
      </c>
    </row>
    <row r="16274" spans="1:4">
      <c r="A16274" t="s">
        <v>55005</v>
      </c>
      <c r="B16274" t="s">
        <v>55006</v>
      </c>
      <c r="D16274" t="str">
        <f t="shared" si="254"/>
        <v>FPVPHR6354 Sara Garcia VM POPULATION HLTH And REPROD PPM Only</v>
      </c>
    </row>
    <row r="16275" spans="1:4">
      <c r="A16275" t="s">
        <v>55007</v>
      </c>
      <c r="B16275" t="s">
        <v>55008</v>
      </c>
      <c r="D16275" t="str">
        <f t="shared" si="254"/>
        <v>FPVPHR3371 Sharif Aly VM POPULATION HLTH And REPROD PPM Only</v>
      </c>
    </row>
    <row r="16276" spans="1:4">
      <c r="A16276" t="s">
        <v>55009</v>
      </c>
      <c r="B16276" t="s">
        <v>55010</v>
      </c>
      <c r="D16276" t="str">
        <f t="shared" si="254"/>
        <v>FPMOPH3370 Gary Novack MED Eye Center PPM Only</v>
      </c>
    </row>
    <row r="16277" spans="1:4">
      <c r="A16277" t="s">
        <v>55011</v>
      </c>
      <c r="B16277" t="s">
        <v>55012</v>
      </c>
      <c r="D16277" t="str">
        <f t="shared" si="254"/>
        <v>FPLHIS3369 Norma Landau HISTORY PPM Only</v>
      </c>
    </row>
    <row r="16278" spans="1:4">
      <c r="A16278" t="s">
        <v>55013</v>
      </c>
      <c r="B16278" t="s">
        <v>55014</v>
      </c>
      <c r="D16278" t="str">
        <f t="shared" si="254"/>
        <v>FPLSAP3368 Robert Blake SPANISH And PORTUGUESE PPM Only</v>
      </c>
    </row>
    <row r="16279" spans="1:4">
      <c r="A16279" t="s">
        <v>55015</v>
      </c>
      <c r="B16279" t="s">
        <v>55016</v>
      </c>
      <c r="D16279" t="str">
        <f t="shared" si="254"/>
        <v>FPIMGM3367 Michael Mccloud MED Int Med Genl Medicine PPM Only</v>
      </c>
    </row>
    <row r="16280" spans="1:4">
      <c r="A16280" t="s">
        <v>55017</v>
      </c>
      <c r="B16280" t="s">
        <v>55018</v>
      </c>
      <c r="D16280" t="str">
        <f t="shared" si="254"/>
        <v>FPMPED3366 Jason Leu MED Pediatrics PPM Only</v>
      </c>
    </row>
    <row r="16281" spans="1:4">
      <c r="A16281" t="s">
        <v>55019</v>
      </c>
      <c r="B16281" t="s">
        <v>55020</v>
      </c>
      <c r="D16281" t="str">
        <f t="shared" si="254"/>
        <v>FPIMPM3365 Deepak Shrivastava MED Int Med Pulmonary PPM Only</v>
      </c>
    </row>
    <row r="16282" spans="1:4">
      <c r="A16282" t="s">
        <v>55021</v>
      </c>
      <c r="B16282" t="s">
        <v>55022</v>
      </c>
      <c r="D16282" t="str">
        <f t="shared" si="254"/>
        <v>FPAPLS3364 Allen Van Deynze PLANT SCIENCES PPM Only</v>
      </c>
    </row>
    <row r="16283" spans="1:4">
      <c r="A16283" t="s">
        <v>55023</v>
      </c>
      <c r="B16283" t="s">
        <v>55024</v>
      </c>
      <c r="D16283" t="str">
        <f t="shared" si="254"/>
        <v>FPLENL3363 Michael Ziser ENGLISH PPM Only</v>
      </c>
    </row>
    <row r="16284" spans="1:4">
      <c r="A16284" t="s">
        <v>55025</v>
      </c>
      <c r="B16284" t="s">
        <v>55026</v>
      </c>
      <c r="D16284" t="str">
        <f t="shared" si="254"/>
        <v>FPIMGI3362 George Meyer MED Int Med Gastroenterology PPM Only</v>
      </c>
    </row>
    <row r="16285" spans="1:4">
      <c r="A16285" t="s">
        <v>55027</v>
      </c>
      <c r="B16285" t="s">
        <v>55028</v>
      </c>
      <c r="D16285" t="str">
        <f t="shared" si="254"/>
        <v>FPECEE3361 Marion Jenkins CIVIL And ENVIRONMENTAL ENGR PPM Only</v>
      </c>
    </row>
    <row r="16286" spans="1:4">
      <c r="A16286" t="s">
        <v>55029</v>
      </c>
      <c r="B16286" t="s">
        <v>55030</v>
      </c>
      <c r="D16286" t="str">
        <f t="shared" si="254"/>
        <v>FPMADM3360 David Padilla MED Deans Office PPM Only</v>
      </c>
    </row>
    <row r="16287" spans="1:4">
      <c r="A16287" t="s">
        <v>55031</v>
      </c>
      <c r="B16287" t="s">
        <v>55032</v>
      </c>
      <c r="D16287" t="str">
        <f t="shared" si="254"/>
        <v>FPIMPM3359 Nicholas Kenyon MED Int Med Pulmonary PPM Only</v>
      </c>
    </row>
    <row r="16288" spans="1:4">
      <c r="A16288" t="s">
        <v>55033</v>
      </c>
      <c r="B16288" t="s">
        <v>55034</v>
      </c>
      <c r="D16288" t="str">
        <f t="shared" si="254"/>
        <v>FPLEAL3358 Joseph Sorensen EAST ASIAN LANG And CULTURES PPM Only</v>
      </c>
    </row>
    <row r="16289" spans="1:4">
      <c r="A16289" t="s">
        <v>55035</v>
      </c>
      <c r="B16289" t="s">
        <v>55036</v>
      </c>
      <c r="D16289" t="str">
        <f t="shared" si="254"/>
        <v>FPLANT3357 Bruce Winterhalder ANTHROPOLOGY PPM Only</v>
      </c>
    </row>
    <row r="16290" spans="1:4">
      <c r="A16290" t="s">
        <v>55037</v>
      </c>
      <c r="B16290" t="s">
        <v>55038</v>
      </c>
      <c r="D16290" t="str">
        <f t="shared" si="254"/>
        <v>FPMSUR3356 David Follette MED Surgery PPM Only</v>
      </c>
    </row>
    <row r="16291" spans="1:4">
      <c r="A16291" t="s">
        <v>55039</v>
      </c>
      <c r="B16291" t="s">
        <v>55040</v>
      </c>
      <c r="D16291" t="str">
        <f t="shared" si="254"/>
        <v>FPMOPH3355 Suma Shankar MED Eye Center PPM Only</v>
      </c>
    </row>
    <row r="16292" spans="1:4">
      <c r="A16292" t="s">
        <v>55041</v>
      </c>
      <c r="B16292" t="s">
        <v>55042</v>
      </c>
      <c r="D16292" t="str">
        <f t="shared" si="254"/>
        <v>FPMPED3355 Suma Shankar MED Pediatrics PPM Only</v>
      </c>
    </row>
    <row r="16293" spans="1:4">
      <c r="A16293" t="s">
        <v>55043</v>
      </c>
      <c r="B16293" t="s">
        <v>55044</v>
      </c>
      <c r="D16293" t="str">
        <f t="shared" si="254"/>
        <v>FPLMUS3354 Pierpaolo Polzonetti MUSIC PPM Only</v>
      </c>
    </row>
    <row r="16294" spans="1:4">
      <c r="A16294" t="s">
        <v>55045</v>
      </c>
      <c r="B16294" t="s">
        <v>55046</v>
      </c>
      <c r="D16294" t="str">
        <f t="shared" si="254"/>
        <v>FPAENM3353 A Grigarick ENTOMOLOGY NEMATOLOGY PPM Only</v>
      </c>
    </row>
    <row r="16295" spans="1:4">
      <c r="A16295" t="s">
        <v>55047</v>
      </c>
      <c r="B16295" t="s">
        <v>55048</v>
      </c>
      <c r="D16295" t="str">
        <f t="shared" si="254"/>
        <v>FPMFCM3352 Walter Morgan MED Family And Community Med PPM Only</v>
      </c>
    </row>
    <row r="16296" spans="1:4">
      <c r="A16296" t="s">
        <v>55049</v>
      </c>
      <c r="B16296" t="s">
        <v>55050</v>
      </c>
      <c r="D16296" t="str">
        <f t="shared" si="254"/>
        <v>FPLENL3351 Joshua Clover ENGLISH PPM Only</v>
      </c>
    </row>
    <row r="16297" spans="1:4">
      <c r="A16297" t="s">
        <v>55051</v>
      </c>
      <c r="B16297" t="s">
        <v>55052</v>
      </c>
      <c r="D16297" t="str">
        <f t="shared" si="254"/>
        <v>FPMNEU3349 Kumar Rajan MED Neurology PPM Only</v>
      </c>
    </row>
    <row r="16298" spans="1:4">
      <c r="A16298" t="s">
        <v>55053</v>
      </c>
      <c r="B16298" t="s">
        <v>55054</v>
      </c>
      <c r="D16298" t="str">
        <f t="shared" si="254"/>
        <v>FPMORT3348 Thomas Powers MED Orthopaedic Surgery PPM Only</v>
      </c>
    </row>
    <row r="16299" spans="1:4">
      <c r="A16299" t="s">
        <v>55055</v>
      </c>
      <c r="B16299" t="s">
        <v>55056</v>
      </c>
      <c r="D16299" t="str">
        <f t="shared" si="254"/>
        <v>FPVHFS3347 Robert Poppenga CA ANIMAL HLTH And FOOD SAFETY LAB PPM Only</v>
      </c>
    </row>
    <row r="16300" spans="1:4">
      <c r="A16300" t="s">
        <v>55057</v>
      </c>
      <c r="B16300" t="s">
        <v>55058</v>
      </c>
      <c r="D16300" t="str">
        <f t="shared" si="254"/>
        <v>FPMPMR3346 Alexandra Warrick MED Physical Medicine And Rehab PPM Only</v>
      </c>
    </row>
    <row r="16301" spans="1:4">
      <c r="A16301" t="s">
        <v>55059</v>
      </c>
      <c r="B16301" t="s">
        <v>55060</v>
      </c>
      <c r="D16301" t="str">
        <f t="shared" si="254"/>
        <v>FPMOPH3345 Daniel King MED Eye Center PPM Only</v>
      </c>
    </row>
    <row r="16302" spans="1:4">
      <c r="A16302" t="s">
        <v>55061</v>
      </c>
      <c r="B16302" t="s">
        <v>55062</v>
      </c>
      <c r="D16302" t="str">
        <f t="shared" si="254"/>
        <v>FPIMGM3344 Julianna L Burton MED Int Med Genl Medicine PPM Only</v>
      </c>
    </row>
    <row r="16303" spans="1:4">
      <c r="A16303" t="s">
        <v>55063</v>
      </c>
      <c r="B16303" t="s">
        <v>55064</v>
      </c>
      <c r="D16303" t="str">
        <f t="shared" si="254"/>
        <v>FPLCHI3343 Monica Torreiro Casal CHICANO STUDIES PPM Only</v>
      </c>
    </row>
    <row r="16304" spans="1:4">
      <c r="A16304" t="s">
        <v>55065</v>
      </c>
      <c r="B16304" t="s">
        <v>55066</v>
      </c>
      <c r="D16304" t="str">
        <f t="shared" si="254"/>
        <v>FPMURO3342 Ralph De Vere White MED Urologic Surgery PPM Only</v>
      </c>
    </row>
    <row r="16305" spans="1:4">
      <c r="A16305" t="s">
        <v>55067</v>
      </c>
      <c r="B16305" t="s">
        <v>55068</v>
      </c>
      <c r="D16305" t="str">
        <f t="shared" si="254"/>
        <v>FPMSUR3341 John Anderson MED Surgery PPM Only</v>
      </c>
    </row>
    <row r="16306" spans="1:4">
      <c r="A16306" t="s">
        <v>55069</v>
      </c>
      <c r="B16306" t="s">
        <v>55070</v>
      </c>
      <c r="D16306" t="str">
        <f t="shared" si="254"/>
        <v>FPIMEN3340 Kent Ishihara MED Int Med Endocrinology PPM Only</v>
      </c>
    </row>
    <row r="16307" spans="1:4">
      <c r="A16307" t="s">
        <v>55071</v>
      </c>
      <c r="B16307" t="s">
        <v>55072</v>
      </c>
      <c r="D16307" t="str">
        <f t="shared" si="254"/>
        <v>FPMINT3339 Zahid Iqbal MED Int Med Admin PPM Only</v>
      </c>
    </row>
    <row r="16308" spans="1:4">
      <c r="A16308" t="s">
        <v>55073</v>
      </c>
      <c r="B16308" t="s">
        <v>55074</v>
      </c>
      <c r="D16308" t="str">
        <f t="shared" si="254"/>
        <v>FPABAE3338 Gail Bornhorst BIOLOGICAL And AG ENGINEERING PPM Only</v>
      </c>
    </row>
    <row r="16309" spans="1:4">
      <c r="A16309" t="s">
        <v>55075</v>
      </c>
      <c r="B16309" t="s">
        <v>55076</v>
      </c>
      <c r="D16309" t="str">
        <f t="shared" si="254"/>
        <v>FPAPLS3337 George Martin PLANT SCIENCES PPM Only</v>
      </c>
    </row>
    <row r="16310" spans="1:4">
      <c r="A16310" t="s">
        <v>55077</v>
      </c>
      <c r="B16310" t="s">
        <v>55078</v>
      </c>
      <c r="D16310" t="str">
        <f t="shared" si="254"/>
        <v>FPMOTO3336 Linda Sheridan MED Otolaryngology PPM Only</v>
      </c>
    </row>
    <row r="16311" spans="1:4">
      <c r="A16311" t="s">
        <v>55079</v>
      </c>
      <c r="B16311" t="s">
        <v>55080</v>
      </c>
      <c r="D16311" t="str">
        <f t="shared" si="254"/>
        <v>FPIMHP3335 Wendy Garabedian MED Int Med Hospitalist PPM Only</v>
      </c>
    </row>
    <row r="16312" spans="1:4">
      <c r="A16312" t="s">
        <v>55081</v>
      </c>
      <c r="B16312" t="s">
        <v>55082</v>
      </c>
      <c r="D16312" t="str">
        <f t="shared" si="254"/>
        <v>FPAANS3334 Elizabeth Maga ANIMAL SCIENCE PPM Only</v>
      </c>
    </row>
    <row r="16313" spans="1:4">
      <c r="A16313" t="s">
        <v>55083</v>
      </c>
      <c r="B16313" t="s">
        <v>55084</v>
      </c>
      <c r="D16313" t="str">
        <f t="shared" si="254"/>
        <v>FPVVME3333 James Case VM MEDICINE And EPIDEMIOLOGY PPM Only</v>
      </c>
    </row>
    <row r="16314" spans="1:4">
      <c r="A16314" t="s">
        <v>55085</v>
      </c>
      <c r="B16314" t="s">
        <v>55086</v>
      </c>
      <c r="D16314" t="str">
        <f t="shared" si="254"/>
        <v>FPECHM3332 Marina Leite MATERIALS SCIENCE And ENGINEERING PPM Only</v>
      </c>
    </row>
    <row r="16315" spans="1:4">
      <c r="A16315" t="s">
        <v>55087</v>
      </c>
      <c r="B16315" t="s">
        <v>55088</v>
      </c>
      <c r="D16315" t="str">
        <f t="shared" si="254"/>
        <v>FPVVME3331 Nancy East VM MEDICINE And EPIDEMIOLOGY PPM Only</v>
      </c>
    </row>
    <row r="16316" spans="1:4">
      <c r="A16316" t="s">
        <v>55089</v>
      </c>
      <c r="B16316" t="s">
        <v>55090</v>
      </c>
      <c r="D16316" t="str">
        <f t="shared" si="254"/>
        <v>FPMOPH3330 Tiffany Wong MED Eye Center PPM Only</v>
      </c>
    </row>
    <row r="16317" spans="1:4">
      <c r="A16317" t="s">
        <v>55091</v>
      </c>
      <c r="B16317" t="s">
        <v>55092</v>
      </c>
      <c r="D16317" t="str">
        <f t="shared" si="254"/>
        <v>FPMOBG3329 Jenise Phelps MED Obstetrics And Gynecology PPM Only</v>
      </c>
    </row>
    <row r="16318" spans="1:4">
      <c r="A16318" t="s">
        <v>55093</v>
      </c>
      <c r="B16318" t="s">
        <v>55094</v>
      </c>
      <c r="D16318" t="str">
        <f t="shared" si="254"/>
        <v>FPMANS3328 Jeannette Tom Lerman MED Anesth And Pain Medicine PPM Only</v>
      </c>
    </row>
    <row r="16319" spans="1:4">
      <c r="A16319" t="s">
        <v>55095</v>
      </c>
      <c r="B16319" t="s">
        <v>55096</v>
      </c>
      <c r="D16319" t="str">
        <f t="shared" si="254"/>
        <v>FPMOTO3327 Rodney Diaz MED Otolaryngology PPM Only</v>
      </c>
    </row>
    <row r="16320" spans="1:4">
      <c r="A16320" t="s">
        <v>55097</v>
      </c>
      <c r="B16320" t="s">
        <v>55098</v>
      </c>
      <c r="D16320" t="str">
        <f t="shared" si="254"/>
        <v>FPBNPB3326 Martin Wilson NEURO PHYSIO And BEHAVIOR PPM Only</v>
      </c>
    </row>
    <row r="16321" spans="1:4">
      <c r="A16321" t="s">
        <v>55099</v>
      </c>
      <c r="B16321" t="s">
        <v>55100</v>
      </c>
      <c r="D16321" t="str">
        <f t="shared" si="254"/>
        <v>FPLLAW3325 Christopher Gong Ide Don SCHOOL OF LAW PPM Only</v>
      </c>
    </row>
    <row r="16322" spans="1:4">
      <c r="A16322" t="s">
        <v>55101</v>
      </c>
      <c r="B16322" t="s">
        <v>55102</v>
      </c>
      <c r="D16322" t="str">
        <f t="shared" si="254"/>
        <v>FPAPLS3324 Robert Norris PLANT SCIENCES PPM Only</v>
      </c>
    </row>
    <row r="16323" spans="1:4">
      <c r="A16323" t="s">
        <v>55103</v>
      </c>
      <c r="B16323" t="s">
        <v>55104</v>
      </c>
      <c r="D16323" t="str">
        <f t="shared" ref="D16323:D16386" si="255">A16323&amp;" "&amp;B16323</f>
        <v>FPVPMI3323 Yuan Zee VM PATHOLOGY MICRO And IMMUN PPM Only</v>
      </c>
    </row>
    <row r="16324" spans="1:4">
      <c r="A16324" t="s">
        <v>55105</v>
      </c>
      <c r="B16324" t="s">
        <v>55106</v>
      </c>
      <c r="D16324" t="str">
        <f t="shared" si="255"/>
        <v>FPEECE3322 ANHVU PHAM ELECT And COMP ENGR PPM Only</v>
      </c>
    </row>
    <row r="16325" spans="1:4">
      <c r="A16325" t="s">
        <v>55107</v>
      </c>
      <c r="B16325" t="s">
        <v>55108</v>
      </c>
      <c r="D16325" t="str">
        <f t="shared" si="255"/>
        <v>FPANUT3321 Patricia Oteiza De Fraga NUTRITION PPM Only</v>
      </c>
    </row>
    <row r="16326" spans="1:4">
      <c r="A16326" t="s">
        <v>55109</v>
      </c>
      <c r="B16326" t="s">
        <v>55110</v>
      </c>
      <c r="D16326" t="str">
        <f t="shared" si="255"/>
        <v>FPAETX3321 Patricia Oteiza De Fraga ENVIRONMENTAL TOXICOLOGY PPM Only</v>
      </c>
    </row>
    <row r="16327" spans="1:4">
      <c r="A16327" t="s">
        <v>55111</v>
      </c>
      <c r="B16327" t="s">
        <v>55112</v>
      </c>
      <c r="D16327" t="str">
        <f t="shared" si="255"/>
        <v>FPMEPM3320 David Rocke MED Public Health Sciences PPM Only</v>
      </c>
    </row>
    <row r="16328" spans="1:4">
      <c r="A16328" t="s">
        <v>55113</v>
      </c>
      <c r="B16328" t="s">
        <v>55114</v>
      </c>
      <c r="D16328" t="str">
        <f t="shared" si="255"/>
        <v>FPBEVE3319 Arthur Shapiro EVOLUTION And ECOLOGY PPM Only</v>
      </c>
    </row>
    <row r="16329" spans="1:4">
      <c r="A16329" t="s">
        <v>55115</v>
      </c>
      <c r="B16329" t="s">
        <v>55116</v>
      </c>
      <c r="D16329" t="str">
        <f t="shared" si="255"/>
        <v>FPIMGI3318 Valentina Medici MED Int Med Gastroenterology PPM Only</v>
      </c>
    </row>
    <row r="16330" spans="1:4">
      <c r="A16330" t="s">
        <v>55117</v>
      </c>
      <c r="B16330" t="s">
        <v>55118</v>
      </c>
      <c r="D16330" t="str">
        <f t="shared" si="255"/>
        <v>FPVVSR3317 Joe Morgan VM SURGRAD SCIENCE PPM Only</v>
      </c>
    </row>
    <row r="16331" spans="1:4">
      <c r="A16331" t="s">
        <v>55119</v>
      </c>
      <c r="B16331" t="s">
        <v>55120</v>
      </c>
      <c r="D16331" t="str">
        <f t="shared" si="255"/>
        <v>FPMARO3316 Ruben Fragoso MED Radiation Oncology PPM Only</v>
      </c>
    </row>
    <row r="16332" spans="1:4">
      <c r="A16332" t="s">
        <v>55121</v>
      </c>
      <c r="B16332" t="s">
        <v>55122</v>
      </c>
      <c r="D16332" t="str">
        <f t="shared" si="255"/>
        <v>FPMPED3315 Moonjoo Han MED Pediatrics PPM Only</v>
      </c>
    </row>
    <row r="16333" spans="1:4">
      <c r="A16333" t="s">
        <v>55123</v>
      </c>
      <c r="B16333" t="s">
        <v>55124</v>
      </c>
      <c r="D16333" t="str">
        <f t="shared" si="255"/>
        <v>FPLCHE3314 David Goodin CHEMISTRY PPM Only</v>
      </c>
    </row>
    <row r="16334" spans="1:4">
      <c r="A16334" t="s">
        <v>55125</v>
      </c>
      <c r="B16334" t="s">
        <v>55126</v>
      </c>
      <c r="D16334" t="str">
        <f t="shared" si="255"/>
        <v>FPAPLS3313 Michael Reid PLANT SCIENCES PPM Only</v>
      </c>
    </row>
    <row r="16335" spans="1:4">
      <c r="A16335" t="s">
        <v>55127</v>
      </c>
      <c r="B16335" t="s">
        <v>55128</v>
      </c>
      <c r="D16335" t="str">
        <f t="shared" si="255"/>
        <v>FPVAPC3312 Stuart Meyers VM ANAT PHYSIO And CELL BIOLOGY PPM Only</v>
      </c>
    </row>
    <row r="16336" spans="1:4">
      <c r="A16336" t="s">
        <v>55129</v>
      </c>
      <c r="B16336" t="s">
        <v>55130</v>
      </c>
      <c r="D16336" t="str">
        <f t="shared" si="255"/>
        <v>FPMOBG3311 Shannon L Clark MED Obstetrics And Gynecology PPM Only</v>
      </c>
    </row>
    <row r="16337" spans="1:4">
      <c r="A16337" t="s">
        <v>55131</v>
      </c>
      <c r="B16337" t="s">
        <v>55132</v>
      </c>
      <c r="D16337" t="str">
        <f t="shared" si="255"/>
        <v>FPMOBG3310 Melody Hou MED Obstetrics And Gynecology PPM Only</v>
      </c>
    </row>
    <row r="16338" spans="1:4">
      <c r="A16338" t="s">
        <v>55133</v>
      </c>
      <c r="B16338" t="s">
        <v>55134</v>
      </c>
      <c r="D16338" t="str">
        <f t="shared" si="255"/>
        <v>FPMORT3309 Philip Wolinsky MED Orthopaedic Surgery PPM Only</v>
      </c>
    </row>
    <row r="16339" spans="1:4">
      <c r="A16339" t="s">
        <v>55135</v>
      </c>
      <c r="B16339" t="s">
        <v>55136</v>
      </c>
      <c r="D16339" t="str">
        <f t="shared" si="255"/>
        <v>FPLREL3308 Wendy Terry RELIGIOUS STUDIES PPM Only</v>
      </c>
    </row>
    <row r="16340" spans="1:4">
      <c r="A16340" t="s">
        <v>55137</v>
      </c>
      <c r="B16340" t="s">
        <v>55138</v>
      </c>
      <c r="D16340" t="str">
        <f t="shared" si="255"/>
        <v>FPLPHY3307 Michael Gregg PHYSICS PPM Only</v>
      </c>
    </row>
    <row r="16341" spans="1:4">
      <c r="A16341" t="s">
        <v>55139</v>
      </c>
      <c r="B16341" t="s">
        <v>55140</v>
      </c>
      <c r="D16341" t="str">
        <f t="shared" si="255"/>
        <v>FPMFCM3306 Klea Bertakis MED Family And Community Med PPM Only</v>
      </c>
    </row>
    <row r="16342" spans="1:4">
      <c r="A16342" t="s">
        <v>55141</v>
      </c>
      <c r="B16342" t="s">
        <v>55142</v>
      </c>
      <c r="D16342" t="str">
        <f t="shared" si="255"/>
        <v>FPDEDU3305 G Cartwright EDUCATION PPM Only</v>
      </c>
    </row>
    <row r="16343" spans="1:4">
      <c r="A16343" t="s">
        <v>55143</v>
      </c>
      <c r="B16343" t="s">
        <v>55144</v>
      </c>
      <c r="D16343" t="str">
        <f t="shared" si="255"/>
        <v>FPIMID3304 Sunny Yung MED Int Med Infectious Dis PPM Only</v>
      </c>
    </row>
    <row r="16344" spans="1:4">
      <c r="A16344" t="s">
        <v>55145</v>
      </c>
      <c r="B16344" t="s">
        <v>55146</v>
      </c>
      <c r="D16344" t="str">
        <f t="shared" si="255"/>
        <v>FPMORT3303 Dominik Haudenschild MED Orthopaedic Surgery PPM Only</v>
      </c>
    </row>
    <row r="16345" spans="1:4">
      <c r="A16345" t="s">
        <v>55147</v>
      </c>
      <c r="B16345" t="s">
        <v>55148</v>
      </c>
      <c r="D16345" t="str">
        <f t="shared" si="255"/>
        <v>FPLPSC3302 Gregory Herek PSYCHOLOGY PPM Only</v>
      </c>
    </row>
    <row r="16346" spans="1:4">
      <c r="A16346" t="s">
        <v>55149</v>
      </c>
      <c r="B16346" t="s">
        <v>55150</v>
      </c>
      <c r="D16346" t="str">
        <f t="shared" si="255"/>
        <v>FPMANS3301 Craig Belon MED Anesth And Pain Medicine PPM Only</v>
      </c>
    </row>
    <row r="16347" spans="1:4">
      <c r="A16347" t="s">
        <v>55151</v>
      </c>
      <c r="B16347" t="s">
        <v>55152</v>
      </c>
      <c r="D16347" t="str">
        <f t="shared" si="255"/>
        <v>FPLUWP3300 Pamela Major UNIVERSITY WRITING PROGRAM PPM Only</v>
      </c>
    </row>
    <row r="16348" spans="1:4">
      <c r="A16348" t="s">
        <v>55153</v>
      </c>
      <c r="B16348" t="s">
        <v>55154</v>
      </c>
      <c r="D16348" t="str">
        <f t="shared" si="255"/>
        <v>FPMHPH3299 Michael Ferns MED Physiology And Membrane Biol PPM Only</v>
      </c>
    </row>
    <row r="16349" spans="1:4">
      <c r="A16349" t="s">
        <v>55155</v>
      </c>
      <c r="B16349" t="s">
        <v>55156</v>
      </c>
      <c r="D16349" t="str">
        <f t="shared" si="255"/>
        <v>FPMANS3299 Michael Ferns MED Anesth And Pain Medicine PPM Only</v>
      </c>
    </row>
    <row r="16350" spans="1:4">
      <c r="A16350" t="s">
        <v>55157</v>
      </c>
      <c r="B16350" t="s">
        <v>55158</v>
      </c>
      <c r="D16350" t="str">
        <f t="shared" si="255"/>
        <v>FPLDRA3298 Maggie Morgan THEATRE And DANCE PPM Only</v>
      </c>
    </row>
    <row r="16351" spans="1:4">
      <c r="A16351" t="s">
        <v>55159</v>
      </c>
      <c r="B16351" t="s">
        <v>55160</v>
      </c>
      <c r="D16351" t="str">
        <f t="shared" si="255"/>
        <v>FPMORT3297 Vedant Kulkarni MED Orthopaedic Surgery PPM Only</v>
      </c>
    </row>
    <row r="16352" spans="1:4">
      <c r="A16352" t="s">
        <v>55161</v>
      </c>
      <c r="B16352" t="s">
        <v>55162</v>
      </c>
      <c r="D16352" t="str">
        <f t="shared" si="255"/>
        <v>FPLENL3296 Rae Gouirand ENGLISH PPM Only</v>
      </c>
    </row>
    <row r="16353" spans="1:4">
      <c r="A16353" t="s">
        <v>55163</v>
      </c>
      <c r="B16353" t="s">
        <v>55164</v>
      </c>
      <c r="D16353" t="str">
        <f t="shared" si="255"/>
        <v>FPLEAL3295 Yumi Takeuchi EAST ASIAN LANG And CULTURES PPM Only</v>
      </c>
    </row>
    <row r="16354" spans="1:4">
      <c r="A16354" t="s">
        <v>55165</v>
      </c>
      <c r="B16354" t="s">
        <v>55166</v>
      </c>
      <c r="D16354" t="str">
        <f t="shared" si="255"/>
        <v>FPMPSY3294 Michael Meek MED Psychiatry And Behav Sci PPM Only</v>
      </c>
    </row>
    <row r="16355" spans="1:4">
      <c r="A16355" t="s">
        <v>55167</v>
      </c>
      <c r="B16355" t="s">
        <v>55168</v>
      </c>
      <c r="D16355" t="str">
        <f t="shared" si="255"/>
        <v>FPIMCA3293 Stella Yala MED INT MED CARDIOLOGY PPM Only</v>
      </c>
    </row>
    <row r="16356" spans="1:4">
      <c r="A16356" t="s">
        <v>55169</v>
      </c>
      <c r="B16356" t="s">
        <v>55170</v>
      </c>
      <c r="D16356" t="str">
        <f t="shared" si="255"/>
        <v>FPBMMG3292 Samuel Diaz MICROBIOLOGY And MOLEC GENETICS PPM Only</v>
      </c>
    </row>
    <row r="16357" spans="1:4">
      <c r="A16357" t="s">
        <v>55171</v>
      </c>
      <c r="B16357" t="s">
        <v>55172</v>
      </c>
      <c r="D16357" t="str">
        <f t="shared" si="255"/>
        <v>FPADNO3291 Carol Hillhouse AGR And ENV SCI DEANS OFFICE PPM Only</v>
      </c>
    </row>
    <row r="16358" spans="1:4">
      <c r="A16358" t="s">
        <v>55173</v>
      </c>
      <c r="B16358" t="s">
        <v>55174</v>
      </c>
      <c r="D16358" t="str">
        <f t="shared" si="255"/>
        <v>FPIMEN3290 Arthur Swislocki MED Int Med Endocrinology PPM Only</v>
      </c>
    </row>
    <row r="16359" spans="1:4">
      <c r="A16359" t="s">
        <v>55175</v>
      </c>
      <c r="B16359" t="s">
        <v>55176</v>
      </c>
      <c r="D16359" t="str">
        <f t="shared" si="255"/>
        <v>FPVVSR3289 Jan Ilkiw VM SURGRAD SCIENCE PPM Only</v>
      </c>
    </row>
    <row r="16360" spans="1:4">
      <c r="A16360" t="s">
        <v>55177</v>
      </c>
      <c r="B16360" t="s">
        <v>55178</v>
      </c>
      <c r="D16360" t="str">
        <f t="shared" si="255"/>
        <v>FPAETX3288 Tran Nguyen ENVIRONMENTAL TOXICOLOGY PPM Only</v>
      </c>
    </row>
    <row r="16361" spans="1:4">
      <c r="A16361" t="s">
        <v>55179</v>
      </c>
      <c r="B16361" t="s">
        <v>55180</v>
      </c>
      <c r="D16361" t="str">
        <f t="shared" si="255"/>
        <v>FPLPOL3287 John Owens POLITICAL SCIENCE PPM Only</v>
      </c>
    </row>
    <row r="16362" spans="1:4">
      <c r="A16362" t="s">
        <v>55181</v>
      </c>
      <c r="B16362" t="s">
        <v>55182</v>
      </c>
      <c r="D16362" t="str">
        <f t="shared" si="255"/>
        <v>FPMBIO3286 Chengji Zhou MED Biochem And Molecular Med PPM Only</v>
      </c>
    </row>
    <row r="16363" spans="1:4">
      <c r="A16363" t="s">
        <v>55183</v>
      </c>
      <c r="B16363" t="s">
        <v>55184</v>
      </c>
      <c r="D16363" t="str">
        <f t="shared" si="255"/>
        <v>FPALAW3285 Richard Snyder LAND AIR And WATER RESOURCES PPM Only</v>
      </c>
    </row>
    <row r="16364" spans="1:4">
      <c r="A16364" t="s">
        <v>55185</v>
      </c>
      <c r="B16364" t="s">
        <v>55186</v>
      </c>
      <c r="D16364" t="str">
        <f t="shared" si="255"/>
        <v>FPBNPB3284 Gabrielle Nevitt NEURO PHYSIO And BEHAVIOR PPM Only</v>
      </c>
    </row>
    <row r="16365" spans="1:4">
      <c r="A16365" t="s">
        <v>55187</v>
      </c>
      <c r="B16365" t="s">
        <v>55188</v>
      </c>
      <c r="D16365" t="str">
        <f t="shared" si="255"/>
        <v>FPMPMR3283 Keerthi Atluri MED Physical Medicine And Rehab PPM Only</v>
      </c>
    </row>
    <row r="16366" spans="1:4">
      <c r="A16366" t="s">
        <v>55189</v>
      </c>
      <c r="B16366" t="s">
        <v>55190</v>
      </c>
      <c r="D16366" t="str">
        <f t="shared" si="255"/>
        <v>FPMCEL3282 Qizhi Gong MED Cell Biology And Human Anat PPM Only</v>
      </c>
    </row>
    <row r="16367" spans="1:4">
      <c r="A16367" t="s">
        <v>55191</v>
      </c>
      <c r="B16367" t="s">
        <v>55192</v>
      </c>
      <c r="D16367" t="str">
        <f t="shared" si="255"/>
        <v>FPLPHY3281 Glen W Erickson PHYSICS PPM Only</v>
      </c>
    </row>
    <row r="16368" spans="1:4">
      <c r="A16368" t="s">
        <v>55193</v>
      </c>
      <c r="B16368" t="s">
        <v>55194</v>
      </c>
      <c r="D16368" t="str">
        <f t="shared" si="255"/>
        <v>FPMFCM3280 Daniel Fields MED Family And Community Med PPM Only</v>
      </c>
    </row>
    <row r="16369" spans="1:4">
      <c r="A16369" t="s">
        <v>55195</v>
      </c>
      <c r="B16369" t="s">
        <v>55196</v>
      </c>
      <c r="D16369" t="str">
        <f t="shared" si="255"/>
        <v>FPMERM3279 Pieter Scheerlinck MED Emergency Medicine PPM Only</v>
      </c>
    </row>
    <row r="16370" spans="1:4">
      <c r="A16370" t="s">
        <v>55197</v>
      </c>
      <c r="B16370" t="s">
        <v>55198</v>
      </c>
      <c r="D16370" t="str">
        <f t="shared" si="255"/>
        <v>FPDEDU3278 Elizabeth Montano EDUCATION PPM Only</v>
      </c>
    </row>
    <row r="16371" spans="1:4">
      <c r="A16371" t="s">
        <v>55199</v>
      </c>
      <c r="B16371" t="s">
        <v>55200</v>
      </c>
      <c r="D16371" t="str">
        <f t="shared" si="255"/>
        <v>FPLPHY3277 Sudhindra Tripathi PHYSICS PPM Only</v>
      </c>
    </row>
    <row r="16372" spans="1:4">
      <c r="A16372" t="s">
        <v>55201</v>
      </c>
      <c r="B16372" t="s">
        <v>55202</v>
      </c>
      <c r="D16372" t="str">
        <f t="shared" si="255"/>
        <v>FPMERM3276 Kara Toles MED Emergency Medicine PPM Only</v>
      </c>
    </row>
    <row r="16373" spans="1:4">
      <c r="A16373" t="s">
        <v>55203</v>
      </c>
      <c r="B16373" t="s">
        <v>55204</v>
      </c>
      <c r="D16373" t="str">
        <f t="shared" si="255"/>
        <v>FPMCEL3275 Thomas Blankenship MED Cell Biology And Human Anat PPM Only</v>
      </c>
    </row>
    <row r="16374" spans="1:4">
      <c r="A16374" t="s">
        <v>55205</v>
      </c>
      <c r="B16374" t="s">
        <v>55206</v>
      </c>
      <c r="D16374" t="str">
        <f t="shared" si="255"/>
        <v>FPAANS3274 Yanhong Liu ANIMAL SCIENCE PPM Only</v>
      </c>
    </row>
    <row r="16375" spans="1:4">
      <c r="A16375" t="s">
        <v>55207</v>
      </c>
      <c r="B16375" t="s">
        <v>55208</v>
      </c>
      <c r="D16375" t="str">
        <f t="shared" si="255"/>
        <v>FPMNEU3273 Mustafa Ansari MED Neurology PPM Only</v>
      </c>
    </row>
    <row r="16376" spans="1:4">
      <c r="A16376" t="s">
        <v>55209</v>
      </c>
      <c r="B16376" t="s">
        <v>55210</v>
      </c>
      <c r="D16376" t="str">
        <f t="shared" si="255"/>
        <v>FPMPED3272 Anthony Wartell MED Pediatrics PPM Only</v>
      </c>
    </row>
    <row r="16377" spans="1:4">
      <c r="A16377" t="s">
        <v>55211</v>
      </c>
      <c r="B16377" t="s">
        <v>55212</v>
      </c>
      <c r="D16377" t="str">
        <f t="shared" si="255"/>
        <v>FPMPSY3271 Clifford Straehley MED Psychiatry And Behav Sci PPM Only</v>
      </c>
    </row>
    <row r="16378" spans="1:4">
      <c r="A16378" t="s">
        <v>55213</v>
      </c>
      <c r="B16378" t="s">
        <v>55214</v>
      </c>
      <c r="D16378" t="str">
        <f t="shared" si="255"/>
        <v>FPLDRA3270 Jon Rossini THEATRE And DANCE PPM Only</v>
      </c>
    </row>
    <row r="16379" spans="1:4">
      <c r="A16379" t="s">
        <v>55215</v>
      </c>
      <c r="B16379" t="s">
        <v>55216</v>
      </c>
      <c r="D16379" t="str">
        <f t="shared" si="255"/>
        <v>FPMSUR3269 John Owings MED Surgery PPM Only</v>
      </c>
    </row>
    <row r="16380" spans="1:4">
      <c r="A16380" t="s">
        <v>55217</v>
      </c>
      <c r="B16380" t="s">
        <v>55218</v>
      </c>
      <c r="D16380" t="str">
        <f t="shared" si="255"/>
        <v>FPMSUR3268 Luis Godoy MED Surgery PPM Only</v>
      </c>
    </row>
    <row r="16381" spans="1:4">
      <c r="A16381" t="s">
        <v>55219</v>
      </c>
      <c r="B16381" t="s">
        <v>55220</v>
      </c>
      <c r="D16381" t="str">
        <f t="shared" si="255"/>
        <v>FPDEDU3267 Thomas Timar EDUCATION PPM Only</v>
      </c>
    </row>
    <row r="16382" spans="1:4">
      <c r="A16382" t="s">
        <v>55221</v>
      </c>
      <c r="B16382" t="s">
        <v>55222</v>
      </c>
      <c r="D16382" t="str">
        <f t="shared" si="255"/>
        <v>FPMPMR3266 Shawna Arsenault MED Physical Medicine And Rehab PPM Only</v>
      </c>
    </row>
    <row r="16383" spans="1:4">
      <c r="A16383" t="s">
        <v>55223</v>
      </c>
      <c r="B16383" t="s">
        <v>55224</v>
      </c>
      <c r="D16383" t="str">
        <f t="shared" si="255"/>
        <v>FPIMCA3265 Garrett Wong MED INT MED CARDIOLOGY PPM Only</v>
      </c>
    </row>
    <row r="16384" spans="1:4">
      <c r="A16384" t="s">
        <v>55225</v>
      </c>
      <c r="B16384" t="s">
        <v>55226</v>
      </c>
      <c r="D16384" t="str">
        <f t="shared" si="255"/>
        <v>FPAPLS3264 David Ramos PLANT SCIENCES PPM Only</v>
      </c>
    </row>
    <row r="16385" spans="1:4">
      <c r="A16385" t="s">
        <v>55227</v>
      </c>
      <c r="B16385" t="s">
        <v>55228</v>
      </c>
      <c r="D16385" t="str">
        <f t="shared" si="255"/>
        <v>F9APLS3263 Louise Ferguson PLANT SCIENCES ANR PPM Only</v>
      </c>
    </row>
    <row r="16386" spans="1:4">
      <c r="A16386" t="s">
        <v>55229</v>
      </c>
      <c r="B16386" t="s">
        <v>55230</v>
      </c>
      <c r="D16386" t="str">
        <f t="shared" si="255"/>
        <v>FPAPLS3263 Louise Ferguson PLANT SCIENCES PPM Only</v>
      </c>
    </row>
    <row r="16387" spans="1:4">
      <c r="A16387" t="s">
        <v>55231</v>
      </c>
      <c r="B16387" t="s">
        <v>55232</v>
      </c>
      <c r="D16387" t="str">
        <f t="shared" ref="D16387:D16450" si="256">A16387&amp;" "&amp;B16387</f>
        <v>FPMPED3262 Viyeka Sethi MED Pediatrics PPM Only</v>
      </c>
    </row>
    <row r="16388" spans="1:4">
      <c r="A16388" t="s">
        <v>55233</v>
      </c>
      <c r="B16388" t="s">
        <v>55234</v>
      </c>
      <c r="D16388" t="str">
        <f t="shared" si="256"/>
        <v>FPLCDM3261 Andrew Smith CINEMA And DIGITAL MEDIA PPM Only</v>
      </c>
    </row>
    <row r="16389" spans="1:4">
      <c r="A16389" t="s">
        <v>55235</v>
      </c>
      <c r="B16389" t="s">
        <v>55236</v>
      </c>
      <c r="D16389" t="str">
        <f t="shared" si="256"/>
        <v>FPIMRH3260 Rani Vatti MED Int Med Rheumatology PPM Only</v>
      </c>
    </row>
    <row r="16390" spans="1:4">
      <c r="A16390" t="s">
        <v>55237</v>
      </c>
      <c r="B16390" t="s">
        <v>55238</v>
      </c>
      <c r="D16390" t="str">
        <f t="shared" si="256"/>
        <v>FPAENM3259 Bruce Hammock ENTOMOLOGY NEMATOLOGY PPM Only</v>
      </c>
    </row>
    <row r="16391" spans="1:4">
      <c r="A16391" t="s">
        <v>55239</v>
      </c>
      <c r="B16391" t="s">
        <v>55240</v>
      </c>
      <c r="D16391" t="str">
        <f t="shared" si="256"/>
        <v>FPBMMG3258 Lifeng Xu MICROBIOLOGY And MOLEC GENETICS PPM Only</v>
      </c>
    </row>
    <row r="16392" spans="1:4">
      <c r="A16392" t="s">
        <v>55241</v>
      </c>
      <c r="B16392" t="s">
        <v>55242</v>
      </c>
      <c r="D16392" t="str">
        <f t="shared" si="256"/>
        <v>FPLMAT3257 Duane Kouba MATHEMATICS PPM Only</v>
      </c>
    </row>
    <row r="16393" spans="1:4">
      <c r="A16393" t="s">
        <v>55243</v>
      </c>
      <c r="B16393" t="s">
        <v>55244</v>
      </c>
      <c r="D16393" t="str">
        <f t="shared" si="256"/>
        <v>FPLUWP3256 Eric Schroeder UNIVERSITY WRITING PROGRAM PPM Only</v>
      </c>
    </row>
    <row r="16394" spans="1:4">
      <c r="A16394" t="s">
        <v>55245</v>
      </c>
      <c r="B16394" t="s">
        <v>55246</v>
      </c>
      <c r="D16394" t="str">
        <f t="shared" si="256"/>
        <v>FPMARO3255 Andrew Vaughan MED Radiation Oncology PPM Only</v>
      </c>
    </row>
    <row r="16395" spans="1:4">
      <c r="A16395" t="s">
        <v>55247</v>
      </c>
      <c r="B16395" t="s">
        <v>55248</v>
      </c>
      <c r="D16395" t="str">
        <f t="shared" si="256"/>
        <v>FPLLAW3254 Timothy M Taylor SCHOOL OF LAW PPM Only</v>
      </c>
    </row>
    <row r="16396" spans="1:4">
      <c r="A16396" t="s">
        <v>55249</v>
      </c>
      <c r="B16396" t="s">
        <v>55250</v>
      </c>
      <c r="D16396" t="str">
        <f t="shared" si="256"/>
        <v>FPGSM13253 Colleen Zern GRADUATE SCHOOL OF MANAGEMENT PPM Only</v>
      </c>
    </row>
    <row r="16397" spans="1:4">
      <c r="A16397" t="s">
        <v>55251</v>
      </c>
      <c r="B16397" t="s">
        <v>55252</v>
      </c>
      <c r="D16397" t="str">
        <f t="shared" si="256"/>
        <v>FPIMGM3252 Zachary Holt MED Int Med Genl Medicine PPM Only</v>
      </c>
    </row>
    <row r="16398" spans="1:4">
      <c r="A16398" t="s">
        <v>55253</v>
      </c>
      <c r="B16398" t="s">
        <v>55254</v>
      </c>
      <c r="D16398" t="str">
        <f t="shared" si="256"/>
        <v>FPLLIN3251 Santiago Barreda Castanon LINGUISTICS PPM Only</v>
      </c>
    </row>
    <row r="16399" spans="1:4">
      <c r="A16399" t="s">
        <v>55255</v>
      </c>
      <c r="B16399" t="s">
        <v>55256</v>
      </c>
      <c r="D16399" t="str">
        <f t="shared" si="256"/>
        <v>FPLPOL3250 Gabriella Montinola POLITICAL SCIENCE PPM Only</v>
      </c>
    </row>
    <row r="16400" spans="1:4">
      <c r="A16400" t="s">
        <v>55257</v>
      </c>
      <c r="B16400" t="s">
        <v>55258</v>
      </c>
      <c r="D16400" t="str">
        <f t="shared" si="256"/>
        <v>FPMBIO3249 Paul Hagerman MED Biochem And Molecular Med PPM Only</v>
      </c>
    </row>
    <row r="16401" spans="1:4">
      <c r="A16401" t="s">
        <v>55259</v>
      </c>
      <c r="B16401" t="s">
        <v>55260</v>
      </c>
      <c r="D16401" t="str">
        <f t="shared" si="256"/>
        <v>FPVVSR3248 Roy Bellhorn VM SURGRAD SCIENCE PPM Only</v>
      </c>
    </row>
    <row r="16402" spans="1:4">
      <c r="A16402" t="s">
        <v>55261</v>
      </c>
      <c r="B16402" t="s">
        <v>55262</v>
      </c>
      <c r="D16402" t="str">
        <f t="shared" si="256"/>
        <v>FPALAW3247 Jim Richards LAND AIR And WATER RESOURCES PPM Only</v>
      </c>
    </row>
    <row r="16403" spans="1:4">
      <c r="A16403" t="s">
        <v>55263</v>
      </c>
      <c r="B16403" t="s">
        <v>55264</v>
      </c>
      <c r="D16403" t="str">
        <f t="shared" si="256"/>
        <v>FPECOE3246 Richard Post ENGINEERING DEANS OFFICE PPM Only</v>
      </c>
    </row>
    <row r="16404" spans="1:4">
      <c r="A16404" t="s">
        <v>55265</v>
      </c>
      <c r="B16404" t="s">
        <v>55266</v>
      </c>
      <c r="D16404" t="str">
        <f t="shared" si="256"/>
        <v>FPIMHP3245 Oliver J Hentschel MED Int Med Hospitalist PPM Only</v>
      </c>
    </row>
    <row r="16405" spans="1:4">
      <c r="A16405" t="s">
        <v>55267</v>
      </c>
      <c r="B16405" t="s">
        <v>55268</v>
      </c>
      <c r="D16405" t="str">
        <f t="shared" si="256"/>
        <v>FPVOHI3244 Brian Bird VM ONE HEALTH INSTITUTE PPM Only</v>
      </c>
    </row>
    <row r="16406" spans="1:4">
      <c r="A16406" t="s">
        <v>55269</v>
      </c>
      <c r="B16406" t="s">
        <v>55270</v>
      </c>
      <c r="D16406" t="str">
        <f t="shared" si="256"/>
        <v>FPLLIN3243 Vaidehi Ramanathan Abbott LINGUISTICS PPM Only</v>
      </c>
    </row>
    <row r="16407" spans="1:4">
      <c r="A16407" t="s">
        <v>55271</v>
      </c>
      <c r="B16407" t="s">
        <v>55272</v>
      </c>
      <c r="D16407" t="str">
        <f t="shared" si="256"/>
        <v>FPVPMI3242 Judith Rachel Reader VM PATHOLOGY MICRO And IMMUN PPM Only</v>
      </c>
    </row>
    <row r="16408" spans="1:4">
      <c r="A16408" t="s">
        <v>55273</v>
      </c>
      <c r="B16408" t="s">
        <v>55274</v>
      </c>
      <c r="D16408" t="str">
        <f t="shared" si="256"/>
        <v>FPABAE3241 Gyongy Laky BIOLOGICAL And AG ENGINEERING PPM Only</v>
      </c>
    </row>
    <row r="16409" spans="1:4">
      <c r="A16409" t="s">
        <v>55275</v>
      </c>
      <c r="B16409" t="s">
        <v>55276</v>
      </c>
      <c r="D16409" t="str">
        <f t="shared" si="256"/>
        <v>FPAARE3240 Jens Hilscher AG And RESOURCE ECONOMICS PPM Only</v>
      </c>
    </row>
    <row r="16410" spans="1:4">
      <c r="A16410" t="s">
        <v>55277</v>
      </c>
      <c r="B16410" t="s">
        <v>55278</v>
      </c>
      <c r="D16410" t="str">
        <f t="shared" si="256"/>
        <v>FPAARE3239 John Constantine AG And RESOURCE ECONOMICS PPM Only</v>
      </c>
    </row>
    <row r="16411" spans="1:4">
      <c r="A16411" t="s">
        <v>55279</v>
      </c>
      <c r="B16411" t="s">
        <v>55280</v>
      </c>
      <c r="D16411" t="str">
        <f t="shared" si="256"/>
        <v>FPMOBG3238 Frederick Hanson MED Obstetrics And Gynecology PPM Only</v>
      </c>
    </row>
    <row r="16412" spans="1:4">
      <c r="A16412" t="s">
        <v>55281</v>
      </c>
      <c r="B16412" t="s">
        <v>55282</v>
      </c>
      <c r="D16412" t="str">
        <f t="shared" si="256"/>
        <v>FPABAE3237 Ali Moghimi BIOLOGICAL And AG ENGINEERING PPM Only</v>
      </c>
    </row>
    <row r="16413" spans="1:4">
      <c r="A16413" t="s">
        <v>55283</v>
      </c>
      <c r="B16413" t="s">
        <v>55284</v>
      </c>
      <c r="D16413" t="str">
        <f t="shared" si="256"/>
        <v>FPMPSY3236 Robert Hales MED Psychiatry And Behav Sci PPM Only</v>
      </c>
    </row>
    <row r="16414" spans="1:4">
      <c r="A16414" t="s">
        <v>55285</v>
      </c>
      <c r="B16414" t="s">
        <v>55286</v>
      </c>
      <c r="D16414" t="str">
        <f t="shared" si="256"/>
        <v>FPBNPB3235 Earl Carstens NEURO PHYSIO And BEHAVIOR PPM Only</v>
      </c>
    </row>
    <row r="16415" spans="1:4">
      <c r="A16415" t="s">
        <v>55287</v>
      </c>
      <c r="B16415" t="s">
        <v>55288</v>
      </c>
      <c r="D16415" t="str">
        <f t="shared" si="256"/>
        <v>FPNURS3234 Julie Bidwell School of Nursing PPM Only</v>
      </c>
    </row>
    <row r="16416" spans="1:4">
      <c r="A16416" t="s">
        <v>55289</v>
      </c>
      <c r="B16416" t="s">
        <v>55290</v>
      </c>
      <c r="D16416" t="str">
        <f t="shared" si="256"/>
        <v>FPMHPH3233 Robert Cudmore Jr MED Physiology And Membrane Biol PPM Only</v>
      </c>
    </row>
    <row r="16417" spans="1:4">
      <c r="A16417" t="s">
        <v>55291</v>
      </c>
      <c r="B16417" t="s">
        <v>55292</v>
      </c>
      <c r="D16417" t="str">
        <f t="shared" si="256"/>
        <v>FPIMNE3232 Hiroshi Yamauchi MED Int Med Nephrology PPM Only</v>
      </c>
    </row>
    <row r="16418" spans="1:4">
      <c r="A16418" t="s">
        <v>55293</v>
      </c>
      <c r="B16418" t="s">
        <v>55294</v>
      </c>
      <c r="D16418" t="str">
        <f t="shared" si="256"/>
        <v>FPLDRA3231 Michele Leavy THEATRE And DANCE PPM Only</v>
      </c>
    </row>
    <row r="16419" spans="1:4">
      <c r="A16419" t="s">
        <v>55295</v>
      </c>
      <c r="B16419" t="s">
        <v>55296</v>
      </c>
      <c r="D16419" t="str">
        <f t="shared" si="256"/>
        <v>FPMOTO3230 Marianne Abouyared MED Otolaryngology PPM Only</v>
      </c>
    </row>
    <row r="16420" spans="1:4">
      <c r="A16420" t="s">
        <v>55297</v>
      </c>
      <c r="B16420" t="s">
        <v>55298</v>
      </c>
      <c r="D16420" t="str">
        <f t="shared" si="256"/>
        <v>FPLCMN3229 Jingwen Zhang COMMUNICATION PPM Only</v>
      </c>
    </row>
    <row r="16421" spans="1:4">
      <c r="A16421" t="s">
        <v>55299</v>
      </c>
      <c r="B16421" t="s">
        <v>55300</v>
      </c>
      <c r="D16421" t="str">
        <f t="shared" si="256"/>
        <v>FPLAST3227 Darrin Martin ART And ART HISTORY PPM Only</v>
      </c>
    </row>
    <row r="16422" spans="1:4">
      <c r="A16422" t="s">
        <v>55301</v>
      </c>
      <c r="B16422" t="s">
        <v>55302</v>
      </c>
      <c r="D16422" t="str">
        <f t="shared" si="256"/>
        <v>FPBMMG3226 Jacqueline Barlow MICROBIOLOGY And MOLEC GENETICS PPM Only</v>
      </c>
    </row>
    <row r="16423" spans="1:4">
      <c r="A16423" t="s">
        <v>55303</v>
      </c>
      <c r="B16423" t="s">
        <v>55304</v>
      </c>
      <c r="D16423" t="str">
        <f t="shared" si="256"/>
        <v>FPMERM3225 Sonia Singh MED Emergency Medicine PPM Only</v>
      </c>
    </row>
    <row r="16424" spans="1:4">
      <c r="A16424" t="s">
        <v>55305</v>
      </c>
      <c r="B16424" t="s">
        <v>55306</v>
      </c>
      <c r="D16424" t="str">
        <f t="shared" si="256"/>
        <v>FPAANS3224 Ermias Kebreab ANIMAL SCIENCE PPM Only</v>
      </c>
    </row>
    <row r="16425" spans="1:4">
      <c r="A16425" t="s">
        <v>55307</v>
      </c>
      <c r="B16425" t="s">
        <v>55308</v>
      </c>
      <c r="D16425" t="str">
        <f t="shared" si="256"/>
        <v>FPLPSC3223 Alison Michelle Ledgerwood PSYCHOLOGY PPM Only</v>
      </c>
    </row>
    <row r="16426" spans="1:4">
      <c r="A16426" t="s">
        <v>55309</v>
      </c>
      <c r="B16426" t="s">
        <v>55310</v>
      </c>
      <c r="D16426" t="str">
        <f t="shared" si="256"/>
        <v>FPEECE3222 Juan Sebastian Gomez Diaz ELECT And COMP ENGR PPM Only</v>
      </c>
    </row>
    <row r="16427" spans="1:4">
      <c r="A16427" t="s">
        <v>55311</v>
      </c>
      <c r="B16427" t="s">
        <v>55312</v>
      </c>
      <c r="D16427" t="str">
        <f t="shared" si="256"/>
        <v>FPLAMS3221 Jemma DeCristo AMERICAN STUDIES PPM Only</v>
      </c>
    </row>
    <row r="16428" spans="1:4">
      <c r="A16428" t="s">
        <v>55313</v>
      </c>
      <c r="B16428" t="s">
        <v>55314</v>
      </c>
      <c r="D16428" t="str">
        <f t="shared" si="256"/>
        <v>FPMSUR3220 Kathrin Troppmann MED Surgery PPM Only</v>
      </c>
    </row>
    <row r="16429" spans="1:4">
      <c r="A16429" t="s">
        <v>55315</v>
      </c>
      <c r="B16429" t="s">
        <v>55316</v>
      </c>
      <c r="D16429" t="str">
        <f t="shared" si="256"/>
        <v>FPEECE3219 William Putnam ELECT And COMP ENGR PPM Only</v>
      </c>
    </row>
    <row r="16430" spans="1:4">
      <c r="A16430" t="s">
        <v>55317</v>
      </c>
      <c r="B16430" t="s">
        <v>55318</v>
      </c>
      <c r="D16430" t="str">
        <f t="shared" si="256"/>
        <v>FPMSUR3218 Curtis Wozniak MED Surgery PPM Only</v>
      </c>
    </row>
    <row r="16431" spans="1:4">
      <c r="A16431" t="s">
        <v>55319</v>
      </c>
      <c r="B16431" t="s">
        <v>55320</v>
      </c>
      <c r="D16431" t="str">
        <f t="shared" si="256"/>
        <v>FPLMUS3217 Pablo Ortiz MUSIC PPM Only</v>
      </c>
    </row>
    <row r="16432" spans="1:4">
      <c r="A16432" t="s">
        <v>55321</v>
      </c>
      <c r="B16432" t="s">
        <v>55322</v>
      </c>
      <c r="D16432" t="str">
        <f t="shared" si="256"/>
        <v>FPLPOL3216 Christopher Hare POLITICAL SCIENCE PPM Only</v>
      </c>
    </row>
    <row r="16433" spans="1:4">
      <c r="A16433" t="s">
        <v>55323</v>
      </c>
      <c r="B16433" t="s">
        <v>55324</v>
      </c>
      <c r="D16433" t="str">
        <f t="shared" si="256"/>
        <v>FPAARE3215 Roberta Cook AG And RESOURCE ECONOMICS PPM Only</v>
      </c>
    </row>
    <row r="16434" spans="1:4">
      <c r="A16434" t="s">
        <v>55325</v>
      </c>
      <c r="B16434" t="s">
        <v>55326</v>
      </c>
      <c r="D16434" t="str">
        <f t="shared" si="256"/>
        <v>FPGSM13214 Olivier Rubel GRADUATE SCHOOL OF MANAGEMENT PPM Only</v>
      </c>
    </row>
    <row r="16435" spans="1:4">
      <c r="A16435" t="s">
        <v>55327</v>
      </c>
      <c r="B16435" t="s">
        <v>55328</v>
      </c>
      <c r="D16435" t="str">
        <f t="shared" si="256"/>
        <v>FPIMPM3213 William E Dager MED Int Med Pulmonary PPM Only</v>
      </c>
    </row>
    <row r="16436" spans="1:4">
      <c r="A16436" t="s">
        <v>55329</v>
      </c>
      <c r="B16436" t="s">
        <v>55330</v>
      </c>
      <c r="D16436" t="str">
        <f t="shared" si="256"/>
        <v>FPMPAT3212 Gerald Kost MED Pathology And Lab Medicine PPM Only</v>
      </c>
    </row>
    <row r="16437" spans="1:4">
      <c r="A16437" t="s">
        <v>55331</v>
      </c>
      <c r="B16437" t="s">
        <v>55332</v>
      </c>
      <c r="D16437" t="str">
        <f t="shared" si="256"/>
        <v>FPLPSC3211 Fernanda Ferreira PSYCHOLOGY PPM Only</v>
      </c>
    </row>
    <row r="16438" spans="1:4">
      <c r="A16438" t="s">
        <v>55333</v>
      </c>
      <c r="B16438" t="s">
        <v>55334</v>
      </c>
      <c r="D16438" t="str">
        <f t="shared" si="256"/>
        <v>FPMPAT3210 Viswanathan Krishnan MED Pathology And Lab Medicine PPM Only</v>
      </c>
    </row>
    <row r="16439" spans="1:4">
      <c r="A16439" t="s">
        <v>55335</v>
      </c>
      <c r="B16439" t="s">
        <v>55336</v>
      </c>
      <c r="D16439" t="str">
        <f t="shared" si="256"/>
        <v>FPLCHE3209 Louis Longaker CHEMISTRY PPM Only</v>
      </c>
    </row>
    <row r="16440" spans="1:4">
      <c r="A16440" t="s">
        <v>55337</v>
      </c>
      <c r="B16440" t="s">
        <v>55338</v>
      </c>
      <c r="D16440" t="str">
        <f t="shared" si="256"/>
        <v>FPBNPB3208 James Shaffrath NEURO PHYSIO And BEHAVIOR PPM Only</v>
      </c>
    </row>
    <row r="16441" spans="1:4">
      <c r="A16441" t="s">
        <v>55339</v>
      </c>
      <c r="B16441" t="s">
        <v>55340</v>
      </c>
      <c r="D16441" t="str">
        <f t="shared" si="256"/>
        <v>FPMPED3207 Mark Underwood MED Pediatrics PPM Only</v>
      </c>
    </row>
    <row r="16442" spans="1:4">
      <c r="A16442" t="s">
        <v>55341</v>
      </c>
      <c r="B16442" t="s">
        <v>55342</v>
      </c>
      <c r="D16442" t="str">
        <f t="shared" si="256"/>
        <v>FPMOBG3206 William Gilbert MED Obstetrics And Gynecology PPM Only</v>
      </c>
    </row>
    <row r="16443" spans="1:4">
      <c r="A16443" t="s">
        <v>55343</v>
      </c>
      <c r="B16443" t="s">
        <v>55344</v>
      </c>
      <c r="D16443" t="str">
        <f t="shared" si="256"/>
        <v>FPECHE3205 Cong Yan Chen CHEMICAL ENGINEERING PPM Only</v>
      </c>
    </row>
    <row r="16444" spans="1:4">
      <c r="A16444" t="s">
        <v>55345</v>
      </c>
      <c r="B16444" t="s">
        <v>55346</v>
      </c>
      <c r="D16444" t="str">
        <f t="shared" si="256"/>
        <v>FPAFST3204 Carl Winter FOOD SCIENCE And TECHNOLOGY PPM Only</v>
      </c>
    </row>
    <row r="16445" spans="1:4">
      <c r="A16445" t="s">
        <v>55347</v>
      </c>
      <c r="B16445" t="s">
        <v>55348</v>
      </c>
      <c r="D16445" t="str">
        <f t="shared" si="256"/>
        <v>FPMPED3203 Reed Mellor MED Pediatrics PPM Only</v>
      </c>
    </row>
    <row r="16446" spans="1:4">
      <c r="A16446" t="s">
        <v>55349</v>
      </c>
      <c r="B16446" t="s">
        <v>55350</v>
      </c>
      <c r="D16446" t="str">
        <f t="shared" si="256"/>
        <v>FPAFST3202 Sharon Shoemaker FOOD SCIENCE And TECHNOLOGY PPM Only</v>
      </c>
    </row>
    <row r="16447" spans="1:4">
      <c r="A16447" t="s">
        <v>55351</v>
      </c>
      <c r="B16447" t="s">
        <v>55352</v>
      </c>
      <c r="D16447" t="str">
        <f t="shared" si="256"/>
        <v>FPMFCM3201 Cassy Friedrich MED Family And Community Med PPM Only</v>
      </c>
    </row>
    <row r="16448" spans="1:4">
      <c r="A16448" t="s">
        <v>55353</v>
      </c>
      <c r="B16448" t="s">
        <v>55354</v>
      </c>
      <c r="D16448" t="str">
        <f t="shared" si="256"/>
        <v>FPMFCM3200 Blanca Solis MED Family And Community Med PPM Only</v>
      </c>
    </row>
    <row r="16449" spans="1:4">
      <c r="A16449" t="s">
        <v>55355</v>
      </c>
      <c r="B16449" t="s">
        <v>55356</v>
      </c>
      <c r="D16449" t="str">
        <f t="shared" si="256"/>
        <v>FPMPSY3199 Monila Rahimi MED Psychiatry And Behav Sci PPM Only</v>
      </c>
    </row>
    <row r="16450" spans="1:4">
      <c r="A16450" t="s">
        <v>55357</v>
      </c>
      <c r="B16450" t="s">
        <v>55358</v>
      </c>
      <c r="D16450" t="str">
        <f t="shared" si="256"/>
        <v>FPLMSA3198 Poonam Chauhan MIDDLE EAST SOUTH ASIA PROGRAM PPM Only</v>
      </c>
    </row>
    <row r="16451" spans="1:4">
      <c r="A16451" t="s">
        <v>55359</v>
      </c>
      <c r="B16451" t="s">
        <v>55360</v>
      </c>
      <c r="D16451" t="str">
        <f t="shared" ref="D16451:D16514" si="257">A16451&amp;" "&amp;B16451</f>
        <v>FPECEE3197 Jonathan Herman CIVIL And ENVIRONMENTAL ENGR PPM Only</v>
      </c>
    </row>
    <row r="16452" spans="1:4">
      <c r="A16452" t="s">
        <v>55361</v>
      </c>
      <c r="B16452" t="s">
        <v>55362</v>
      </c>
      <c r="D16452" t="str">
        <f t="shared" si="257"/>
        <v>FPMNSG3196 Kern Guppy MED Neurological Surgery PPM Only</v>
      </c>
    </row>
    <row r="16453" spans="1:4">
      <c r="A16453" t="s">
        <v>55363</v>
      </c>
      <c r="B16453" t="s">
        <v>55364</v>
      </c>
      <c r="D16453" t="str">
        <f t="shared" si="257"/>
        <v>FPMNEU3195 Elizabeth Ekpo MED Neurology PPM Only</v>
      </c>
    </row>
    <row r="16454" spans="1:4">
      <c r="A16454" t="s">
        <v>55365</v>
      </c>
      <c r="B16454" t="s">
        <v>55366</v>
      </c>
      <c r="D16454" t="str">
        <f t="shared" si="257"/>
        <v>FPMOPH3194 Robert Miller MED Eye Center PPM Only</v>
      </c>
    </row>
    <row r="16455" spans="1:4">
      <c r="A16455" t="s">
        <v>55367</v>
      </c>
      <c r="B16455" t="s">
        <v>55368</v>
      </c>
      <c r="D16455" t="str">
        <f t="shared" si="257"/>
        <v>FPMFCM3193 Ramiro Zuniga MED Family And Community Med PPM Only</v>
      </c>
    </row>
    <row r="16456" spans="1:4">
      <c r="A16456" t="s">
        <v>55369</v>
      </c>
      <c r="B16456" t="s">
        <v>55370</v>
      </c>
      <c r="D16456" t="str">
        <f t="shared" si="257"/>
        <v>FPAARE3192 Eric Lee Johnson AG And RESOURCE ECONOMICS PPM Only</v>
      </c>
    </row>
    <row r="16457" spans="1:4">
      <c r="A16457" t="s">
        <v>55371</v>
      </c>
      <c r="B16457" t="s">
        <v>55372</v>
      </c>
      <c r="D16457" t="str">
        <f t="shared" si="257"/>
        <v>FPMERM3191 Christine Roland MED Emergency Medicine PPM Only</v>
      </c>
    </row>
    <row r="16458" spans="1:4">
      <c r="A16458" t="s">
        <v>55373</v>
      </c>
      <c r="B16458" t="s">
        <v>55374</v>
      </c>
      <c r="D16458" t="str">
        <f t="shared" si="257"/>
        <v>FPNURS6303 Rebecca Gibson School of Nursing PPM Only</v>
      </c>
    </row>
    <row r="16459" spans="1:4">
      <c r="A16459" t="s">
        <v>55375</v>
      </c>
      <c r="B16459" t="s">
        <v>55376</v>
      </c>
      <c r="D16459" t="str">
        <f t="shared" si="257"/>
        <v>FPNURS6304 Bimaljit Mann School of Nursing PPM Only</v>
      </c>
    </row>
    <row r="16460" spans="1:4">
      <c r="A16460" t="s">
        <v>55377</v>
      </c>
      <c r="B16460" t="s">
        <v>55378</v>
      </c>
      <c r="D16460" t="str">
        <f t="shared" si="257"/>
        <v>FPNURS6305 Rosalyn Seitz School of Nursing PPM Only</v>
      </c>
    </row>
    <row r="16461" spans="1:4">
      <c r="A16461" t="s">
        <v>55379</v>
      </c>
      <c r="B16461" t="s">
        <v>55380</v>
      </c>
      <c r="D16461" t="str">
        <f t="shared" si="257"/>
        <v>FPNURS3190 Frances Patmon School of Nursing PPM Only</v>
      </c>
    </row>
    <row r="16462" spans="1:4">
      <c r="A16462" t="s">
        <v>55381</v>
      </c>
      <c r="B16462" t="s">
        <v>55382</v>
      </c>
      <c r="D16462" t="str">
        <f t="shared" si="257"/>
        <v>FPMFCM3189 Humberto Barragan MED Family And Community Med PPM Only</v>
      </c>
    </row>
    <row r="16463" spans="1:4">
      <c r="A16463" t="s">
        <v>55383</v>
      </c>
      <c r="B16463" t="s">
        <v>55384</v>
      </c>
      <c r="D16463" t="str">
        <f t="shared" si="257"/>
        <v>FPMFCM3188 Michael Jorde MED Family And Community Med PPM Only</v>
      </c>
    </row>
    <row r="16464" spans="1:4">
      <c r="A16464" t="s">
        <v>55385</v>
      </c>
      <c r="B16464" t="s">
        <v>55386</v>
      </c>
      <c r="D16464" t="str">
        <f t="shared" si="257"/>
        <v>FPALAW3187 Mallika Nocco LAND AIR And WATER RESOURCES PPM Only</v>
      </c>
    </row>
    <row r="16465" spans="1:4">
      <c r="A16465" t="s">
        <v>55387</v>
      </c>
      <c r="B16465" t="s">
        <v>55388</v>
      </c>
      <c r="D16465" t="str">
        <f t="shared" si="257"/>
        <v>FPGSM13186 Sorin Maruster GRADUATE SCHOOL OF MANAGEMENT PPM Only</v>
      </c>
    </row>
    <row r="16466" spans="1:4">
      <c r="A16466" t="s">
        <v>55389</v>
      </c>
      <c r="B16466" t="s">
        <v>55390</v>
      </c>
      <c r="D16466" t="str">
        <f t="shared" si="257"/>
        <v>FPLPHI3185 Shawn Miller PHILOSOPHY PPM Only</v>
      </c>
    </row>
    <row r="16467" spans="1:4">
      <c r="A16467" t="s">
        <v>55391</v>
      </c>
      <c r="B16467" t="s">
        <v>55392</v>
      </c>
      <c r="D16467" t="str">
        <f t="shared" si="257"/>
        <v>FPMERM3184 Jon Buchanan MED Emergency Medicine PPM Only</v>
      </c>
    </row>
    <row r="16468" spans="1:4">
      <c r="A16468" t="s">
        <v>55393</v>
      </c>
      <c r="B16468" t="s">
        <v>55394</v>
      </c>
      <c r="D16468" t="str">
        <f t="shared" si="257"/>
        <v>FPMPED3183 Yeseli Arias MED Pediatrics PPM Only</v>
      </c>
    </row>
    <row r="16469" spans="1:4">
      <c r="A16469" t="s">
        <v>55395</v>
      </c>
      <c r="B16469" t="s">
        <v>55396</v>
      </c>
      <c r="D16469" t="str">
        <f t="shared" si="257"/>
        <v>FPMSUR3182 Lisa P Abramson MED Surgery PPM Only</v>
      </c>
    </row>
    <row r="16470" spans="1:4">
      <c r="A16470" t="s">
        <v>55397</v>
      </c>
      <c r="B16470" t="s">
        <v>55398</v>
      </c>
      <c r="D16470" t="str">
        <f t="shared" si="257"/>
        <v>FPMERM3181 Rory Stuart MED Emergency Medicine PPM Only</v>
      </c>
    </row>
    <row r="16471" spans="1:4">
      <c r="A16471" t="s">
        <v>55399</v>
      </c>
      <c r="B16471" t="s">
        <v>55400</v>
      </c>
      <c r="D16471" t="str">
        <f t="shared" si="257"/>
        <v>FPLPHI3180 Tyrus Kares Fisher PHILOSOPHY PPM Only</v>
      </c>
    </row>
    <row r="16472" spans="1:4">
      <c r="A16472" t="s">
        <v>55401</v>
      </c>
      <c r="B16472" t="s">
        <v>55402</v>
      </c>
      <c r="D16472" t="str">
        <f t="shared" si="257"/>
        <v>FPMFCM3179 Aminah Najieb MED Family And Community Med PPM Only</v>
      </c>
    </row>
    <row r="16473" spans="1:4">
      <c r="A16473" t="s">
        <v>55403</v>
      </c>
      <c r="B16473" t="s">
        <v>55404</v>
      </c>
      <c r="D16473" t="str">
        <f t="shared" si="257"/>
        <v>FPMERM3178 Geary Noguchi MED Emergency Medicine PPM Only</v>
      </c>
    </row>
    <row r="16474" spans="1:4">
      <c r="A16474" t="s">
        <v>55405</v>
      </c>
      <c r="B16474" t="s">
        <v>55406</v>
      </c>
      <c r="D16474" t="str">
        <f t="shared" si="257"/>
        <v>FPVVME3177 Jessica Morgan VM MEDICINE And EPIDEMIOLOGY PPM Only</v>
      </c>
    </row>
    <row r="16475" spans="1:4">
      <c r="A16475" t="s">
        <v>55407</v>
      </c>
      <c r="B16475" t="s">
        <v>55408</v>
      </c>
      <c r="D16475" t="str">
        <f t="shared" si="257"/>
        <v>FPMFCM3176 Norman Nasise MED Family And Community Med PPM Only</v>
      </c>
    </row>
    <row r="16476" spans="1:4">
      <c r="A16476" t="s">
        <v>55409</v>
      </c>
      <c r="B16476" t="s">
        <v>55410</v>
      </c>
      <c r="D16476" t="str">
        <f t="shared" si="257"/>
        <v>FPMFCM3175 Wetona Eidson Ton MED Family And Community Med PPM Only</v>
      </c>
    </row>
    <row r="16477" spans="1:4">
      <c r="A16477" t="s">
        <v>55411</v>
      </c>
      <c r="B16477" t="s">
        <v>55412</v>
      </c>
      <c r="D16477" t="str">
        <f t="shared" si="257"/>
        <v>FPIMEN3174 Jameson Azul MED Int Med Endocrinology PPM Only</v>
      </c>
    </row>
    <row r="16478" spans="1:4">
      <c r="A16478" t="s">
        <v>55413</v>
      </c>
      <c r="B16478" t="s">
        <v>55414</v>
      </c>
      <c r="D16478" t="str">
        <f t="shared" si="257"/>
        <v>FPEECE3173 Sen Ching Cheung ELECT And COMP ENGR PPM Only</v>
      </c>
    </row>
    <row r="16479" spans="1:4">
      <c r="A16479" t="s">
        <v>55415</v>
      </c>
      <c r="B16479" t="s">
        <v>55416</v>
      </c>
      <c r="D16479" t="str">
        <f t="shared" si="257"/>
        <v>FPVPHR3172 Fauna Smith VM POPULATION HLTH And REPROD PPM Only</v>
      </c>
    </row>
    <row r="16480" spans="1:4">
      <c r="A16480" t="s">
        <v>55417</v>
      </c>
      <c r="B16480" t="s">
        <v>55418</v>
      </c>
      <c r="D16480" t="str">
        <f t="shared" si="257"/>
        <v>FPMNSG3171 Robert Berman MED Neurological Surgery PPM Only</v>
      </c>
    </row>
    <row r="16481" spans="1:4">
      <c r="A16481" t="s">
        <v>55419</v>
      </c>
      <c r="B16481" t="s">
        <v>55420</v>
      </c>
      <c r="D16481" t="str">
        <f t="shared" si="257"/>
        <v>FPMPSY3170 Luz Contreras Arroyo MED Psychiatry And Behav Sci PPM Only</v>
      </c>
    </row>
    <row r="16482" spans="1:4">
      <c r="A16482" t="s">
        <v>55421</v>
      </c>
      <c r="B16482" t="s">
        <v>55422</v>
      </c>
      <c r="D16482" t="str">
        <f t="shared" si="257"/>
        <v>FPGSM13169 Keith C Weissglass GRADUATE SCHOOL OF MANAGEMENT PPM Only</v>
      </c>
    </row>
    <row r="16483" spans="1:4">
      <c r="A16483" t="s">
        <v>55423</v>
      </c>
      <c r="B16483" t="s">
        <v>55424</v>
      </c>
      <c r="D16483" t="str">
        <f t="shared" si="257"/>
        <v>FPDEDU3168 Carolynne Beno EDUCATION PPM Only</v>
      </c>
    </row>
    <row r="16484" spans="1:4">
      <c r="A16484" t="s">
        <v>55425</v>
      </c>
      <c r="B16484" t="s">
        <v>55426</v>
      </c>
      <c r="D16484" t="str">
        <f t="shared" si="257"/>
        <v>FPGSM13167 Julie Petersen GRADUATE SCHOOL OF MANAGEMENT PPM Only</v>
      </c>
    </row>
    <row r="16485" spans="1:4">
      <c r="A16485" t="s">
        <v>55427</v>
      </c>
      <c r="B16485" t="s">
        <v>55428</v>
      </c>
      <c r="D16485" t="str">
        <f t="shared" si="257"/>
        <v>FPMPSY3166 James Margolis MED Psychiatry And Behav Sci PPM Only</v>
      </c>
    </row>
    <row r="16486" spans="1:4">
      <c r="A16486" t="s">
        <v>55429</v>
      </c>
      <c r="B16486" t="s">
        <v>55430</v>
      </c>
      <c r="D16486" t="str">
        <f t="shared" si="257"/>
        <v>FPMPED3165 Pratima Kodali MED Pediatrics PPM Only</v>
      </c>
    </row>
    <row r="16487" spans="1:4">
      <c r="A16487" t="s">
        <v>55431</v>
      </c>
      <c r="B16487" t="s">
        <v>55432</v>
      </c>
      <c r="D16487" t="str">
        <f t="shared" si="257"/>
        <v>FPVPHR3164 Roselle Busch VM POPULATION HLTH And REPROD PPM Only</v>
      </c>
    </row>
    <row r="16488" spans="1:4">
      <c r="A16488" t="s">
        <v>55433</v>
      </c>
      <c r="B16488" t="s">
        <v>55434</v>
      </c>
      <c r="D16488" t="str">
        <f t="shared" si="257"/>
        <v>FPMERM3163 Oanh Clark MED Emergency Medicine PPM Only</v>
      </c>
    </row>
    <row r="16489" spans="1:4">
      <c r="A16489" t="s">
        <v>55435</v>
      </c>
      <c r="B16489" t="s">
        <v>55436</v>
      </c>
      <c r="D16489" t="str">
        <f t="shared" si="257"/>
        <v>FPMFCM3162 Jorge Pena MED Family And Community Med PPM Only</v>
      </c>
    </row>
    <row r="16490" spans="1:4">
      <c r="A16490" t="s">
        <v>55437</v>
      </c>
      <c r="B16490" t="s">
        <v>55438</v>
      </c>
      <c r="D16490" t="str">
        <f t="shared" si="257"/>
        <v>FPMPED3161 Zoey J Goore MED Pediatrics PPM Only</v>
      </c>
    </row>
    <row r="16491" spans="1:4">
      <c r="A16491" t="s">
        <v>55439</v>
      </c>
      <c r="B16491" t="s">
        <v>55440</v>
      </c>
      <c r="D16491" t="str">
        <f t="shared" si="257"/>
        <v>FPMFCM3160 Thomas Wenstrup MED Family And Community Med PPM Only</v>
      </c>
    </row>
    <row r="16492" spans="1:4">
      <c r="A16492" t="s">
        <v>55441</v>
      </c>
      <c r="B16492" t="s">
        <v>55442</v>
      </c>
      <c r="D16492" t="str">
        <f t="shared" si="257"/>
        <v>FPLSOC3159 Rebecca Van Stokkum SOCIOLOGY PPM Only</v>
      </c>
    </row>
    <row r="16493" spans="1:4">
      <c r="A16493" t="s">
        <v>55443</v>
      </c>
      <c r="B16493" t="s">
        <v>55444</v>
      </c>
      <c r="D16493" t="str">
        <f t="shared" si="257"/>
        <v>FPMOBG3158 Edward Baker MED Obstetrics And Gynecology PPM Only</v>
      </c>
    </row>
    <row r="16494" spans="1:4">
      <c r="A16494" t="s">
        <v>55445</v>
      </c>
      <c r="B16494" t="s">
        <v>55446</v>
      </c>
      <c r="D16494" t="str">
        <f t="shared" si="257"/>
        <v>FPLCDM3157 Colin Johnson CINEMA And DIGITAL MEDIA PPM Only</v>
      </c>
    </row>
    <row r="16495" spans="1:4">
      <c r="A16495" t="s">
        <v>55447</v>
      </c>
      <c r="B16495" t="s">
        <v>55448</v>
      </c>
      <c r="D16495" t="str">
        <f t="shared" si="257"/>
        <v>FPMPSY3156 Melissa Hopkins MED Psychiatry And Behav Sci PPM Only</v>
      </c>
    </row>
    <row r="16496" spans="1:4">
      <c r="A16496" t="s">
        <v>55449</v>
      </c>
      <c r="B16496" t="s">
        <v>55450</v>
      </c>
      <c r="D16496" t="str">
        <f t="shared" si="257"/>
        <v>FPIMHP3155 Huixia Wei MED Int Med Hospitalist PPM Only</v>
      </c>
    </row>
    <row r="16497" spans="1:4">
      <c r="A16497" t="s">
        <v>55451</v>
      </c>
      <c r="B16497" t="s">
        <v>55452</v>
      </c>
      <c r="D16497" t="str">
        <f t="shared" si="257"/>
        <v>FPLDES3154 Elizabeth Marley DEPARTMENT OF DESIGN PPM Only</v>
      </c>
    </row>
    <row r="16498" spans="1:4">
      <c r="A16498" t="s">
        <v>55453</v>
      </c>
      <c r="B16498" t="s">
        <v>55454</v>
      </c>
      <c r="D16498" t="str">
        <f t="shared" si="257"/>
        <v>FPMDER3153 Jason Ezra Hawkes MED Dermatology PPM Only</v>
      </c>
    </row>
    <row r="16499" spans="1:4">
      <c r="A16499" t="s">
        <v>55455</v>
      </c>
      <c r="B16499" t="s">
        <v>55456</v>
      </c>
      <c r="D16499" t="str">
        <f t="shared" si="257"/>
        <v>FPIMGM3152 John Landefeld MED Int Med Genl Medicine PPM Only</v>
      </c>
    </row>
    <row r="16500" spans="1:4">
      <c r="A16500" t="s">
        <v>55457</v>
      </c>
      <c r="B16500" t="s">
        <v>55458</v>
      </c>
      <c r="D16500" t="str">
        <f t="shared" si="257"/>
        <v>FPIMHP3151 Nisha Harendra Punatar MED Int Med Hospitalist PPM Only</v>
      </c>
    </row>
    <row r="16501" spans="1:4">
      <c r="A16501" t="s">
        <v>55459</v>
      </c>
      <c r="B16501" t="s">
        <v>55460</v>
      </c>
      <c r="D16501" t="str">
        <f t="shared" si="257"/>
        <v>FPLPOL3150 Matthew Shugart POLITICAL SCIENCE PPM Only</v>
      </c>
    </row>
    <row r="16502" spans="1:4">
      <c r="A16502" t="s">
        <v>55461</v>
      </c>
      <c r="B16502" t="s">
        <v>55462</v>
      </c>
      <c r="D16502" t="str">
        <f t="shared" si="257"/>
        <v>FPVPHR3149 Danika Bannasch VM POPULATION HLTH And REPROD PPM Only</v>
      </c>
    </row>
    <row r="16503" spans="1:4">
      <c r="A16503" t="s">
        <v>55463</v>
      </c>
      <c r="B16503" t="s">
        <v>55464</v>
      </c>
      <c r="D16503" t="str">
        <f t="shared" si="257"/>
        <v>FPLPOL3148 Robert Taylor POLITICAL SCIENCE PPM Only</v>
      </c>
    </row>
    <row r="16504" spans="1:4">
      <c r="A16504" t="s">
        <v>55465</v>
      </c>
      <c r="B16504" t="s">
        <v>55466</v>
      </c>
      <c r="D16504" t="str">
        <f t="shared" si="257"/>
        <v>FPEBME3147 Eduardo A Silva BIOMEDICAL ENGINEERING PPM Only</v>
      </c>
    </row>
    <row r="16505" spans="1:4">
      <c r="A16505" t="s">
        <v>55467</v>
      </c>
      <c r="B16505" t="s">
        <v>55468</v>
      </c>
      <c r="D16505" t="str">
        <f t="shared" si="257"/>
        <v>FPAPLS3146 Jorge Dubcovsky PLANT SCIENCES PPM Only</v>
      </c>
    </row>
    <row r="16506" spans="1:4">
      <c r="A16506" t="s">
        <v>55469</v>
      </c>
      <c r="B16506" t="s">
        <v>55470</v>
      </c>
      <c r="D16506" t="str">
        <f t="shared" si="257"/>
        <v>FPECEE3145 Christopher Cappa CIVIL And ENVIRONMENTAL ENGR PPM Only</v>
      </c>
    </row>
    <row r="16507" spans="1:4">
      <c r="A16507" t="s">
        <v>55471</v>
      </c>
      <c r="B16507" t="s">
        <v>55472</v>
      </c>
      <c r="D16507" t="str">
        <f t="shared" si="257"/>
        <v>FPVVSR3144 Robert Rebhun VM SURGRAD SCIENCE PPM Only</v>
      </c>
    </row>
    <row r="16508" spans="1:4">
      <c r="A16508" t="s">
        <v>55473</v>
      </c>
      <c r="B16508" t="s">
        <v>55474</v>
      </c>
      <c r="D16508" t="str">
        <f t="shared" si="257"/>
        <v>FPECHE3143 Marjorie Longo CHEMICAL ENGINEERING PPM Only</v>
      </c>
    </row>
    <row r="16509" spans="1:4">
      <c r="A16509" t="s">
        <v>55475</v>
      </c>
      <c r="B16509" t="s">
        <v>55476</v>
      </c>
      <c r="D16509" t="str">
        <f t="shared" si="257"/>
        <v>FPLCDM3142 Julie Wyman CINEMA And DIGITAL MEDIA PPM Only</v>
      </c>
    </row>
    <row r="16510" spans="1:4">
      <c r="A16510" t="s">
        <v>55477</v>
      </c>
      <c r="B16510" t="s">
        <v>55478</v>
      </c>
      <c r="D16510" t="str">
        <f t="shared" si="257"/>
        <v>FPVVME3141 K Magdesian VM MEDICINE And EPIDEMIOLOGY PPM Only</v>
      </c>
    </row>
    <row r="16511" spans="1:4">
      <c r="A16511" t="s">
        <v>55479</v>
      </c>
      <c r="B16511" t="s">
        <v>55480</v>
      </c>
      <c r="D16511" t="str">
        <f t="shared" si="257"/>
        <v>FPMNEU3140 Charles Decarli MED Neurology PPM Only</v>
      </c>
    </row>
    <row r="16512" spans="1:4">
      <c r="A16512" t="s">
        <v>55481</v>
      </c>
      <c r="B16512" t="s">
        <v>55482</v>
      </c>
      <c r="D16512" t="str">
        <f t="shared" si="257"/>
        <v>FPVPHR3139 Maurice Pitesky VM POPULATION HLTH And REPROD PPM Only</v>
      </c>
    </row>
    <row r="16513" spans="1:4">
      <c r="A16513" t="s">
        <v>55483</v>
      </c>
      <c r="B16513" t="s">
        <v>55484</v>
      </c>
      <c r="D16513" t="str">
        <f t="shared" si="257"/>
        <v>FPLMAT3138 Andrew Waldron MATHEMATICS PPM Only</v>
      </c>
    </row>
    <row r="16514" spans="1:4">
      <c r="A16514" t="s">
        <v>55485</v>
      </c>
      <c r="B16514" t="s">
        <v>55486</v>
      </c>
      <c r="D16514" t="str">
        <f t="shared" si="257"/>
        <v>FPLDES3137 Timothy Mcneil DEPARTMENT OF DESIGN PPM Only</v>
      </c>
    </row>
    <row r="16515" spans="1:4">
      <c r="A16515" t="s">
        <v>55487</v>
      </c>
      <c r="B16515" t="s">
        <v>55488</v>
      </c>
      <c r="D16515" t="str">
        <f t="shared" ref="D16515:D16578" si="258">A16515&amp;" "&amp;B16515</f>
        <v>FPLSOC3136 Thomas Beamish SOCIOLOGY PPM Only</v>
      </c>
    </row>
    <row r="16516" spans="1:4">
      <c r="A16516" t="s">
        <v>55489</v>
      </c>
      <c r="B16516" t="s">
        <v>55490</v>
      </c>
      <c r="D16516" t="str">
        <f t="shared" si="258"/>
        <v>FPLUWP3135 Melissa Bender UNIVERSITY WRITING PROGRAM PPM Only</v>
      </c>
    </row>
    <row r="16517" spans="1:4">
      <c r="A16517" t="s">
        <v>55491</v>
      </c>
      <c r="B16517" t="s">
        <v>55492</v>
      </c>
      <c r="D16517" t="str">
        <f t="shared" si="258"/>
        <v>FPLENL3134 Gina Bloom ENGLISH PPM Only</v>
      </c>
    </row>
    <row r="16518" spans="1:4">
      <c r="A16518" t="s">
        <v>55493</v>
      </c>
      <c r="B16518" t="s">
        <v>55494</v>
      </c>
      <c r="D16518" t="str">
        <f t="shared" si="258"/>
        <v>FPALAW3133 Peter Hernes LAND AIR And WATER RESOURCES PPM Only</v>
      </c>
    </row>
    <row r="16519" spans="1:4">
      <c r="A16519" t="s">
        <v>55495</v>
      </c>
      <c r="B16519" t="s">
        <v>55496</v>
      </c>
      <c r="D16519" t="str">
        <f t="shared" si="258"/>
        <v>FPECHM3132 Douglas L Medlin MATERIALS SCIENCE And ENGINEERING PPM Only</v>
      </c>
    </row>
    <row r="16520" spans="1:4">
      <c r="A16520" t="s">
        <v>55497</v>
      </c>
      <c r="B16520" t="s">
        <v>55498</v>
      </c>
      <c r="D16520" t="str">
        <f t="shared" si="258"/>
        <v>FPLIBR3131 Deanna Johnson UCDLIBRARY PPM Only</v>
      </c>
    </row>
    <row r="16521" spans="1:4">
      <c r="A16521" t="s">
        <v>55499</v>
      </c>
      <c r="B16521" t="s">
        <v>55500</v>
      </c>
      <c r="D16521" t="str">
        <f t="shared" si="258"/>
        <v>FPGSM13130 Hemant Vaidya GRADUATE SCHOOL OF MANAGEMENT PPM Only</v>
      </c>
    </row>
    <row r="16522" spans="1:4">
      <c r="A16522" t="s">
        <v>55501</v>
      </c>
      <c r="B16522" t="s">
        <v>55502</v>
      </c>
      <c r="D16522" t="str">
        <f t="shared" si="258"/>
        <v>FPMOBG3129 Mark Seaver MED Obstetrics And Gynecology PPM Only</v>
      </c>
    </row>
    <row r="16523" spans="1:4">
      <c r="A16523" t="s">
        <v>55503</v>
      </c>
      <c r="B16523" t="s">
        <v>55504</v>
      </c>
      <c r="D16523" t="str">
        <f t="shared" si="258"/>
        <v>FPLCLA3128 Melissa Stem CLASSICS PPM Only</v>
      </c>
    </row>
    <row r="16524" spans="1:4">
      <c r="A16524" t="s">
        <v>55505</v>
      </c>
      <c r="B16524" t="s">
        <v>55506</v>
      </c>
      <c r="D16524" t="str">
        <f t="shared" si="258"/>
        <v>FPLAHI3127 Jeremiah Barber ART And ART HISTORY PPM Only</v>
      </c>
    </row>
    <row r="16525" spans="1:4">
      <c r="A16525" t="s">
        <v>55507</v>
      </c>
      <c r="B16525" t="s">
        <v>55508</v>
      </c>
      <c r="D16525" t="str">
        <f t="shared" si="258"/>
        <v>FPMNSG3126 Dachling Pang MED Neurological Surgery PPM Only</v>
      </c>
    </row>
    <row r="16526" spans="1:4">
      <c r="A16526" t="s">
        <v>55509</v>
      </c>
      <c r="B16526" t="s">
        <v>55510</v>
      </c>
      <c r="D16526" t="str">
        <f t="shared" si="258"/>
        <v>FPLDES3125 Morissa Rubin DEPARTMENT OF DESIGN PPM Only</v>
      </c>
    </row>
    <row r="16527" spans="1:4">
      <c r="A16527" t="s">
        <v>55511</v>
      </c>
      <c r="B16527" t="s">
        <v>55512</v>
      </c>
      <c r="D16527" t="str">
        <f t="shared" si="258"/>
        <v>FPLDRA3124 Pamila A Gray THEATRE And DANCE PPM Only</v>
      </c>
    </row>
    <row r="16528" spans="1:4">
      <c r="A16528" t="s">
        <v>55513</v>
      </c>
      <c r="B16528" t="s">
        <v>55514</v>
      </c>
      <c r="D16528" t="str">
        <f t="shared" si="258"/>
        <v>FPLDRA3123 Mary Beth Cavanaugh THEATRE And DANCE PPM Only</v>
      </c>
    </row>
    <row r="16529" spans="1:4">
      <c r="A16529" t="s">
        <v>55515</v>
      </c>
      <c r="B16529" t="s">
        <v>55516</v>
      </c>
      <c r="D16529" t="str">
        <f t="shared" si="258"/>
        <v>FPLANT0877 Timothy Choy ANTHROPOLOGY PPM Only</v>
      </c>
    </row>
    <row r="16530" spans="1:4">
      <c r="A16530" t="s">
        <v>55517</v>
      </c>
      <c r="B16530" t="s">
        <v>55518</v>
      </c>
      <c r="D16530" t="str">
        <f t="shared" si="258"/>
        <v>FPLANT0970 Jeffrey Kahn ANTHROPOLOGY PPM Only</v>
      </c>
    </row>
    <row r="16531" spans="1:4">
      <c r="A16531" t="s">
        <v>55519</v>
      </c>
      <c r="B16531" t="s">
        <v>55520</v>
      </c>
      <c r="D16531" t="str">
        <f t="shared" si="258"/>
        <v>FPLANT2630 Joseph Dumit ANTHROPOLOGY PPM Only</v>
      </c>
    </row>
    <row r="16532" spans="1:4">
      <c r="A16532" t="s">
        <v>55521</v>
      </c>
      <c r="B16532" t="s">
        <v>55522</v>
      </c>
      <c r="D16532" t="str">
        <f t="shared" si="258"/>
        <v>FPLCDM0558 Joshua McCoy CINEMA And DIGITAL MEDIA PPM Only</v>
      </c>
    </row>
    <row r="16533" spans="1:4">
      <c r="A16533" t="s">
        <v>55523</v>
      </c>
      <c r="B16533" t="s">
        <v>55524</v>
      </c>
      <c r="D16533" t="str">
        <f t="shared" si="258"/>
        <v>FPLCDM0888 Michael Neff CINEMA And DIGITAL MEDIA PPM Only</v>
      </c>
    </row>
    <row r="16534" spans="1:4">
      <c r="A16534" t="s">
        <v>55525</v>
      </c>
      <c r="B16534" t="s">
        <v>55526</v>
      </c>
      <c r="D16534" t="str">
        <f t="shared" si="258"/>
        <v>FPLCDM1222 Patrick Lemieux CINEMA And DIGITAL MEDIA PPM Only</v>
      </c>
    </row>
    <row r="16535" spans="1:4">
      <c r="A16535" t="s">
        <v>55527</v>
      </c>
      <c r="B16535" t="s">
        <v>55528</v>
      </c>
      <c r="D16535" t="str">
        <f t="shared" si="258"/>
        <v>FPLCDM3749 Stephanie Boluk CINEMA And DIGITAL MEDIA PPM Only</v>
      </c>
    </row>
    <row r="16536" spans="1:4">
      <c r="A16536" t="s">
        <v>55529</v>
      </c>
      <c r="B16536" t="s">
        <v>55530</v>
      </c>
      <c r="D16536" t="str">
        <f t="shared" si="258"/>
        <v>FPLCDM5012 Jaimey Fisher CINEMA And DIGITAL MEDIA PPM Only</v>
      </c>
    </row>
    <row r="16537" spans="1:4">
      <c r="A16537" t="s">
        <v>55531</v>
      </c>
      <c r="B16537" t="s">
        <v>55532</v>
      </c>
      <c r="D16537" t="str">
        <f t="shared" si="258"/>
        <v>FPLCDM5471 Finn Brunton CINEMA And DIGITAL MEDIA PPM Only</v>
      </c>
    </row>
    <row r="16538" spans="1:4">
      <c r="A16538" t="s">
        <v>55533</v>
      </c>
      <c r="B16538" t="s">
        <v>55534</v>
      </c>
      <c r="D16538" t="str">
        <f t="shared" si="258"/>
        <v>FPLCLA0053 Ralph Hexter CLASSICS PPM Only</v>
      </c>
    </row>
    <row r="16539" spans="1:4">
      <c r="A16539" t="s">
        <v>55535</v>
      </c>
      <c r="B16539" t="s">
        <v>55536</v>
      </c>
      <c r="D16539" t="str">
        <f t="shared" si="258"/>
        <v>FPLCLA2710 Carey Seal CLASSICS PPM Only</v>
      </c>
    </row>
    <row r="16540" spans="1:4">
      <c r="A16540" t="s">
        <v>55537</v>
      </c>
      <c r="B16540" t="s">
        <v>55538</v>
      </c>
      <c r="D16540" t="str">
        <f t="shared" si="258"/>
        <v>FPLDES3748 Javier Arbona Homar DESIGN PPM Only</v>
      </c>
    </row>
    <row r="16541" spans="1:4">
      <c r="A16541" t="s">
        <v>55539</v>
      </c>
      <c r="B16541" t="s">
        <v>55540</v>
      </c>
      <c r="D16541" t="str">
        <f t="shared" si="258"/>
        <v>FPLEAL1814 Michael Foster EAST ASIAN LANG And CULTURES PPM Only</v>
      </c>
    </row>
    <row r="16542" spans="1:4">
      <c r="A16542" t="s">
        <v>55541</v>
      </c>
      <c r="B16542" t="s">
        <v>55542</v>
      </c>
      <c r="D16542" t="str">
        <f t="shared" si="258"/>
        <v>FPLEAL5057 Michiko Suzuki EAST ASIAN LANGUAGES And CULTURES PPM Only</v>
      </c>
    </row>
    <row r="16543" spans="1:4">
      <c r="A16543" t="s">
        <v>55543</v>
      </c>
      <c r="B16543" t="s">
        <v>55544</v>
      </c>
      <c r="D16543" t="str">
        <f t="shared" si="258"/>
        <v>FPLECN0436 Sanjay R Singh ECONOMICS PPM Only</v>
      </c>
    </row>
    <row r="16544" spans="1:4">
      <c r="A16544" t="s">
        <v>55545</v>
      </c>
      <c r="B16544" t="s">
        <v>55546</v>
      </c>
      <c r="D16544" t="str">
        <f t="shared" si="258"/>
        <v>FPLECN1521 Deborah Swenson ECONOMICS PPM Only</v>
      </c>
    </row>
    <row r="16545" spans="1:4">
      <c r="A16545" t="s">
        <v>55547</v>
      </c>
      <c r="B16545" t="s">
        <v>55548</v>
      </c>
      <c r="D16545" t="str">
        <f t="shared" si="258"/>
        <v>FPLECN3079 Giacomo Bonanno ECONOMICS PPM Only</v>
      </c>
    </row>
    <row r="16546" spans="1:4">
      <c r="A16546" t="s">
        <v>55549</v>
      </c>
      <c r="B16546" t="s">
        <v>55550</v>
      </c>
      <c r="D16546" t="str">
        <f t="shared" si="258"/>
        <v>FPLECN3107 Alan M Taylor ECONOMICS PPM Only</v>
      </c>
    </row>
    <row r="16547" spans="1:4">
      <c r="A16547" t="s">
        <v>55551</v>
      </c>
      <c r="B16547" t="s">
        <v>55552</v>
      </c>
      <c r="D16547" t="str">
        <f t="shared" si="258"/>
        <v>FPLECN3793 Katherine A Eriksson ECONOMICS PPM Only</v>
      </c>
    </row>
    <row r="16548" spans="1:4">
      <c r="A16548" t="s">
        <v>55553</v>
      </c>
      <c r="B16548" t="s">
        <v>55554</v>
      </c>
      <c r="D16548" t="str">
        <f t="shared" si="258"/>
        <v>FPLENL0503 John Marx ENGLISH PPM Only</v>
      </c>
    </row>
    <row r="16549" spans="1:4">
      <c r="A16549" t="s">
        <v>55555</v>
      </c>
      <c r="B16549" t="s">
        <v>55556</v>
      </c>
      <c r="D16549" t="str">
        <f t="shared" si="258"/>
        <v>FPLENL1115 Maceo Montoya ENGLISH PPM Only</v>
      </c>
    </row>
    <row r="16550" spans="1:4">
      <c r="A16550" t="s">
        <v>55557</v>
      </c>
      <c r="B16550" t="s">
        <v>55558</v>
      </c>
      <c r="D16550" t="str">
        <f t="shared" si="258"/>
        <v>FPLENL2109 Seeta Chaganti ENGLISH PPM Only</v>
      </c>
    </row>
    <row r="16551" spans="1:4">
      <c r="A16551" t="s">
        <v>55559</v>
      </c>
      <c r="B16551" t="s">
        <v>55560</v>
      </c>
      <c r="D16551" t="str">
        <f t="shared" si="258"/>
        <v>FPLENL2413 Colin N Milburn ENGLISH PPM Only</v>
      </c>
    </row>
    <row r="16552" spans="1:4">
      <c r="A16552" t="s">
        <v>55561</v>
      </c>
      <c r="B16552" t="s">
        <v>55562</v>
      </c>
      <c r="D16552" t="str">
        <f t="shared" si="258"/>
        <v>FPLENL3088 Elizabeth C Miller ENGLISH PPM Only</v>
      </c>
    </row>
    <row r="16553" spans="1:4">
      <c r="A16553" t="s">
        <v>55563</v>
      </c>
      <c r="B16553" t="s">
        <v>55564</v>
      </c>
      <c r="D16553" t="str">
        <f t="shared" si="258"/>
        <v>FPLENL3749 Stephanie Boluk ENGLISH PPM Only</v>
      </c>
    </row>
    <row r="16554" spans="1:4">
      <c r="A16554" t="s">
        <v>55565</v>
      </c>
      <c r="B16554" t="s">
        <v>55566</v>
      </c>
      <c r="D16554" t="str">
        <f t="shared" si="258"/>
        <v>FPLEPS2540 David Osleger EARTH And PLANETARY SCIENCES PPM Only</v>
      </c>
    </row>
    <row r="16555" spans="1:4">
      <c r="A16555" t="s">
        <v>55567</v>
      </c>
      <c r="B16555" t="s">
        <v>55568</v>
      </c>
      <c r="D16555" t="str">
        <f t="shared" si="258"/>
        <v>FPLEPS3947 Dawn Sumner EARTH And PLANETARY SCIENCES PPM Only</v>
      </c>
    </row>
    <row r="16556" spans="1:4">
      <c r="A16556" t="s">
        <v>55569</v>
      </c>
      <c r="B16556" t="s">
        <v>55570</v>
      </c>
      <c r="D16556" t="str">
        <f t="shared" si="258"/>
        <v>FPLFAI1691 Michael Subialka FRENCH And ITALIAN PPM Only</v>
      </c>
    </row>
    <row r="16557" spans="1:4">
      <c r="A16557" t="s">
        <v>55571</v>
      </c>
      <c r="B16557" t="s">
        <v>55572</v>
      </c>
      <c r="D16557" t="str">
        <f t="shared" si="258"/>
        <v>FPLGAR5012 Jaimey Fisher GERMAN And RUSSIAN PPM Only</v>
      </c>
    </row>
    <row r="16558" spans="1:4">
      <c r="A16558" t="s">
        <v>55573</v>
      </c>
      <c r="B16558" t="s">
        <v>55574</v>
      </c>
      <c r="D16558" t="str">
        <f t="shared" si="258"/>
        <v>FPLHIS0500 Andres Resendez HISTORY PPM Only</v>
      </c>
    </row>
    <row r="16559" spans="1:4">
      <c r="A16559" t="s">
        <v>55575</v>
      </c>
      <c r="B16559" t="s">
        <v>55576</v>
      </c>
      <c r="D16559" t="str">
        <f t="shared" si="258"/>
        <v>FPLHIS1614 Corrie Decker HISTORY PPM Only</v>
      </c>
    </row>
    <row r="16560" spans="1:4">
      <c r="A16560" t="s">
        <v>55577</v>
      </c>
      <c r="B16560" t="s">
        <v>55578</v>
      </c>
      <c r="D16560" t="str">
        <f t="shared" si="258"/>
        <v>FPLHIS3532 Ari Kelman HISTORY PPM Only</v>
      </c>
    </row>
    <row r="16561" spans="1:4">
      <c r="A16561" t="s">
        <v>55579</v>
      </c>
      <c r="B16561" t="s">
        <v>55580</v>
      </c>
      <c r="D16561" t="str">
        <f t="shared" si="258"/>
        <v>FPLHIS4494 Lisa G Materson HISTORY PPM Only</v>
      </c>
    </row>
    <row r="16562" spans="1:4">
      <c r="A16562" t="s">
        <v>55581</v>
      </c>
      <c r="B16562" t="s">
        <v>55582</v>
      </c>
      <c r="D16562" t="str">
        <f t="shared" si="258"/>
        <v>FPLLIN0935 Kenji Sagae LINGUISTICS PPM Only</v>
      </c>
    </row>
    <row r="16563" spans="1:4">
      <c r="A16563" t="s">
        <v>55583</v>
      </c>
      <c r="B16563" t="s">
        <v>55584</v>
      </c>
      <c r="D16563" t="str">
        <f t="shared" si="258"/>
        <v>FPLLIN3381 Julia E Menard Warwick LINGUISTICS PPM Only</v>
      </c>
    </row>
    <row r="16564" spans="1:4">
      <c r="A16564" t="s">
        <v>55585</v>
      </c>
      <c r="B16564" t="s">
        <v>55586</v>
      </c>
      <c r="D16564" t="str">
        <f t="shared" si="258"/>
        <v>FPLLIN3382 Emily Morgan LINGUISTICS PPM Only</v>
      </c>
    </row>
    <row r="16565" spans="1:4">
      <c r="A16565" t="s">
        <v>55587</v>
      </c>
      <c r="B16565" t="s">
        <v>55588</v>
      </c>
      <c r="D16565" t="str">
        <f t="shared" si="258"/>
        <v>FPLMAT0305 Becca Thomases MATHEMATICS PPM Only</v>
      </c>
    </row>
    <row r="16566" spans="1:4">
      <c r="A16566" t="s">
        <v>55589</v>
      </c>
      <c r="B16566" t="s">
        <v>55590</v>
      </c>
      <c r="D16566" t="str">
        <f t="shared" si="258"/>
        <v>FPLMAT0365 Luis Rademacher MATHEMATICS PPM Only</v>
      </c>
    </row>
    <row r="16567" spans="1:4">
      <c r="A16567" t="s">
        <v>55591</v>
      </c>
      <c r="B16567" t="s">
        <v>55592</v>
      </c>
      <c r="D16567" t="str">
        <f t="shared" si="258"/>
        <v>FPLMAT0784 Martin Luu MATHEMATICS PPM Only</v>
      </c>
    </row>
    <row r="16568" spans="1:4">
      <c r="A16568" t="s">
        <v>55593</v>
      </c>
      <c r="B16568" t="s">
        <v>55594</v>
      </c>
      <c r="D16568" t="str">
        <f t="shared" si="258"/>
        <v>FPLMAT1022 Rishidev Chaudhuri MATHEMATICS PPM Only</v>
      </c>
    </row>
    <row r="16569" spans="1:4">
      <c r="A16569" t="s">
        <v>55595</v>
      </c>
      <c r="B16569" t="s">
        <v>55596</v>
      </c>
      <c r="D16569" t="str">
        <f t="shared" si="258"/>
        <v>FPLMAT1839 Gregory J Kuperberg MATHEMATICS PPM Only</v>
      </c>
    </row>
    <row r="16570" spans="1:4">
      <c r="A16570" t="s">
        <v>55597</v>
      </c>
      <c r="B16570" t="s">
        <v>55598</v>
      </c>
      <c r="D16570" t="str">
        <f t="shared" si="258"/>
        <v>FPLMAT1977 Elena Fuchs MATHEMATICS PPM Only</v>
      </c>
    </row>
    <row r="16571" spans="1:4">
      <c r="A16571" t="s">
        <v>55599</v>
      </c>
      <c r="B16571" t="s">
        <v>55600</v>
      </c>
      <c r="D16571" t="str">
        <f t="shared" si="258"/>
        <v>FPLMAT2795 Bruno Nachtergaele MATHEMATICS PPM Only</v>
      </c>
    </row>
    <row r="16572" spans="1:4">
      <c r="A16572" t="s">
        <v>55601</v>
      </c>
      <c r="B16572" t="s">
        <v>55602</v>
      </c>
      <c r="D16572" t="str">
        <f t="shared" si="258"/>
        <v>FPLMAT4635 Jesus De Loera MATHEMATICS PPM Only</v>
      </c>
    </row>
    <row r="16573" spans="1:4">
      <c r="A16573" t="s">
        <v>55603</v>
      </c>
      <c r="B16573" t="s">
        <v>55604</v>
      </c>
      <c r="D16573" t="str">
        <f t="shared" si="258"/>
        <v>FPLMAT4705 Albert Fannjiang MATHEMATICS PPM Only</v>
      </c>
    </row>
    <row r="16574" spans="1:4">
      <c r="A16574" t="s">
        <v>55605</v>
      </c>
      <c r="B16574" t="s">
        <v>55606</v>
      </c>
      <c r="D16574" t="str">
        <f t="shared" si="258"/>
        <v>FPLMAT4716 Erik Carlsson MATHEMATICS PPM Only</v>
      </c>
    </row>
    <row r="16575" spans="1:4">
      <c r="A16575" t="s">
        <v>55607</v>
      </c>
      <c r="B16575" t="s">
        <v>55608</v>
      </c>
      <c r="D16575" t="str">
        <f t="shared" si="258"/>
        <v>FPLMSA0704 Amy Motlagh MIDDLE EAST SOUTH ASIA PROGRAM PPM Only</v>
      </c>
    </row>
    <row r="16576" spans="1:4">
      <c r="A16576" t="s">
        <v>55609</v>
      </c>
      <c r="B16576" t="s">
        <v>55610</v>
      </c>
      <c r="D16576" t="str">
        <f t="shared" si="258"/>
        <v>FPLMUS5102 Henry Spiller MUSIC PPM Only</v>
      </c>
    </row>
    <row r="16577" spans="1:4">
      <c r="A16577" t="s">
        <v>55611</v>
      </c>
      <c r="B16577" t="s">
        <v>55612</v>
      </c>
      <c r="D16577" t="str">
        <f t="shared" si="258"/>
        <v>FPLPHY1080 Mukund Rangamani PHYSICS PPM Only</v>
      </c>
    </row>
    <row r="16578" spans="1:4">
      <c r="A16578" t="s">
        <v>55613</v>
      </c>
      <c r="B16578" t="s">
        <v>55614</v>
      </c>
      <c r="D16578" t="str">
        <f t="shared" si="258"/>
        <v>FPLPHY1892 Veronika Hubeny PHYSICS PPM Only</v>
      </c>
    </row>
    <row r="16579" spans="1:4">
      <c r="A16579" t="s">
        <v>55615</v>
      </c>
      <c r="B16579" t="s">
        <v>55616</v>
      </c>
      <c r="D16579" t="str">
        <f t="shared" ref="D16579:D16642" si="259">A16579&amp;" "&amp;B16579</f>
        <v>FPLPHY2886 Jaroslav Trnka PHYSICS PPM Only</v>
      </c>
    </row>
    <row r="16580" spans="1:4">
      <c r="A16580" t="s">
        <v>55617</v>
      </c>
      <c r="B16580" t="s">
        <v>55618</v>
      </c>
      <c r="D16580" t="str">
        <f t="shared" si="259"/>
        <v>FPLPHY4017 Rena J Zieve PHYSICS PPM Only</v>
      </c>
    </row>
    <row r="16581" spans="1:4">
      <c r="A16581" t="s">
        <v>55619</v>
      </c>
      <c r="B16581" t="s">
        <v>55620</v>
      </c>
      <c r="D16581" t="str">
        <f t="shared" si="259"/>
        <v>FPLPOL3948 Bradford S Jones POLITICAL SCIENCE PPM Only</v>
      </c>
    </row>
    <row r="16582" spans="1:4">
      <c r="A16582" t="s">
        <v>55621</v>
      </c>
      <c r="B16582" t="s">
        <v>55622</v>
      </c>
      <c r="D16582" t="str">
        <f t="shared" si="259"/>
        <v>FPLPOL4544 Jeannette Money POLITICAL SCIENCE PPM Only</v>
      </c>
    </row>
    <row r="16583" spans="1:4">
      <c r="A16583" t="s">
        <v>55623</v>
      </c>
      <c r="B16583" t="s">
        <v>55624</v>
      </c>
      <c r="D16583" t="str">
        <f t="shared" si="259"/>
        <v>FPLPSC0486 Camelia Hostinar Caudill PSYCHOLOGY PPM Only</v>
      </c>
    </row>
    <row r="16584" spans="1:4">
      <c r="A16584" t="s">
        <v>55625</v>
      </c>
      <c r="B16584" t="s">
        <v>55626</v>
      </c>
      <c r="D16584" t="str">
        <f t="shared" si="259"/>
        <v>FPLCMB1721 Simona Ghetti Center for Mind and Brain PPM Only</v>
      </c>
    </row>
    <row r="16585" spans="1:4">
      <c r="A16585" t="s">
        <v>55627</v>
      </c>
      <c r="B16585" t="s">
        <v>55628</v>
      </c>
      <c r="D16585" t="str">
        <f t="shared" si="259"/>
        <v>FPLPSC1721 Simona Ghetti PSYCHOLOGY PPM Only</v>
      </c>
    </row>
    <row r="16586" spans="1:4">
      <c r="A16586" t="s">
        <v>55629</v>
      </c>
      <c r="B16586" t="s">
        <v>55630</v>
      </c>
      <c r="D16586" t="str">
        <f t="shared" si="259"/>
        <v>FPLPSC2790 Tamara Swaab PSYCHOLOGY PPM Only</v>
      </c>
    </row>
    <row r="16587" spans="1:4">
      <c r="A16587" t="s">
        <v>55631</v>
      </c>
      <c r="B16587" t="s">
        <v>55632</v>
      </c>
      <c r="D16587" t="str">
        <f t="shared" si="259"/>
        <v>FPLPSC4086 Karen L Bales PSYCHOLOGY PPM Only</v>
      </c>
    </row>
    <row r="16588" spans="1:4">
      <c r="A16588" t="s">
        <v>55633</v>
      </c>
      <c r="B16588" t="s">
        <v>55634</v>
      </c>
      <c r="D16588" t="str">
        <f t="shared" si="259"/>
        <v>FPLPSC4303 Gail Goodman PSYCHOLOGY PPM Only</v>
      </c>
    </row>
    <row r="16589" spans="1:4">
      <c r="A16589" t="s">
        <v>55635</v>
      </c>
      <c r="B16589" t="s">
        <v>55636</v>
      </c>
      <c r="D16589" t="str">
        <f t="shared" si="259"/>
        <v>FPLSAP1262 Robert P Newcomb SPANISH And PORTUGUESE PPM Only</v>
      </c>
    </row>
    <row r="16590" spans="1:4">
      <c r="A16590" t="s">
        <v>55637</v>
      </c>
      <c r="B16590" t="s">
        <v>55638</v>
      </c>
      <c r="D16590" t="str">
        <f t="shared" si="259"/>
        <v>FPLSOC3770 David Kyle SOCIOLOGY PPM Only</v>
      </c>
    </row>
    <row r="16591" spans="1:4">
      <c r="A16591" t="s">
        <v>55639</v>
      </c>
      <c r="B16591" t="s">
        <v>55640</v>
      </c>
      <c r="D16591" t="str">
        <f t="shared" si="259"/>
        <v>FPLSTS1546 Timothy Lenoir SCIENCE And TECHNOLOGY STUDIES PPM Only</v>
      </c>
    </row>
    <row r="16592" spans="1:4">
      <c r="A16592" t="s">
        <v>55641</v>
      </c>
      <c r="B16592" t="s">
        <v>55642</v>
      </c>
      <c r="D16592" t="str">
        <f t="shared" si="259"/>
        <v>FPLSTS2214 Emily Rose Merchant SCIENCE And TECHNOLOGY STUDIES PPM Only</v>
      </c>
    </row>
    <row r="16593" spans="1:4">
      <c r="A16593" t="s">
        <v>55643</v>
      </c>
      <c r="B16593" t="s">
        <v>55644</v>
      </c>
      <c r="D16593" t="str">
        <f t="shared" si="259"/>
        <v>FPLCMB2190 Amanda Guyer CENTER For MIND And BRAIN PPM Only</v>
      </c>
    </row>
    <row r="16594" spans="1:4">
      <c r="A16594" t="s">
        <v>55645</v>
      </c>
      <c r="B16594" t="s">
        <v>55646</v>
      </c>
      <c r="D16594" t="str">
        <f t="shared" si="259"/>
        <v>FPLCMB2337 Lee Miller CENTER For MIND And BRAIN PPM Only</v>
      </c>
    </row>
    <row r="16595" spans="1:4">
      <c r="A16595" t="s">
        <v>55647</v>
      </c>
      <c r="B16595" t="s">
        <v>55648</v>
      </c>
      <c r="D16595" t="str">
        <f t="shared" si="259"/>
        <v>FPMPSY3122 Shaun Rafael MED Psychiatry And Behav Sci PPM Only</v>
      </c>
    </row>
    <row r="16596" spans="1:4">
      <c r="A16596" t="s">
        <v>55649</v>
      </c>
      <c r="B16596" t="s">
        <v>55650</v>
      </c>
      <c r="D16596" t="str">
        <f t="shared" si="259"/>
        <v>FPMNEU3121 Kiran Kanth MED Neurology PPM Only</v>
      </c>
    </row>
    <row r="16597" spans="1:4">
      <c r="A16597" t="s">
        <v>55651</v>
      </c>
      <c r="B16597" t="s">
        <v>55652</v>
      </c>
      <c r="D16597" t="str">
        <f t="shared" si="259"/>
        <v>FPMEPM3120 Kristen George MED Public Health Sciences PPM Only</v>
      </c>
    </row>
    <row r="16598" spans="1:4">
      <c r="A16598" t="s">
        <v>55653</v>
      </c>
      <c r="B16598" t="s">
        <v>55654</v>
      </c>
      <c r="D16598" t="str">
        <f t="shared" si="259"/>
        <v>FPMRAD3119 Jerrold Bushberg MED Radiology PPM Only</v>
      </c>
    </row>
    <row r="16599" spans="1:4">
      <c r="A16599" t="s">
        <v>55655</v>
      </c>
      <c r="B16599" t="s">
        <v>55656</v>
      </c>
      <c r="D16599" t="str">
        <f t="shared" si="259"/>
        <v>FPMERM3118 Jamil Bitar MED Emergency Medicine PPM Only</v>
      </c>
    </row>
    <row r="16600" spans="1:4">
      <c r="A16600" t="s">
        <v>55657</v>
      </c>
      <c r="B16600" t="s">
        <v>55658</v>
      </c>
      <c r="D16600" t="str">
        <f t="shared" si="259"/>
        <v>FPLREL3117 Flagg Miller RELIGIOUS STUDIES PPM Only</v>
      </c>
    </row>
    <row r="16601" spans="1:4">
      <c r="A16601" t="s">
        <v>55659</v>
      </c>
      <c r="B16601" t="s">
        <v>55660</v>
      </c>
      <c r="D16601" t="str">
        <f t="shared" si="259"/>
        <v>FPECEE3116 Boris Jeremic CIVIL And ENVIRONMENTAL ENGR PPM Only</v>
      </c>
    </row>
    <row r="16602" spans="1:4">
      <c r="A16602" t="s">
        <v>55661</v>
      </c>
      <c r="B16602" t="s">
        <v>55662</v>
      </c>
      <c r="D16602" t="str">
        <f t="shared" si="259"/>
        <v>FPLHIS3115 David Biale HISTORY PPM Only</v>
      </c>
    </row>
    <row r="16603" spans="1:4">
      <c r="A16603" t="s">
        <v>55663</v>
      </c>
      <c r="B16603" t="s">
        <v>55664</v>
      </c>
      <c r="D16603" t="str">
        <f t="shared" si="259"/>
        <v>FPLLAW3114 Leticia Saucedo SCHOOL OF LAW PPM Only</v>
      </c>
    </row>
    <row r="16604" spans="1:4">
      <c r="A16604" t="s">
        <v>55665</v>
      </c>
      <c r="B16604" t="s">
        <v>55666</v>
      </c>
      <c r="D16604" t="str">
        <f t="shared" si="259"/>
        <v>FPLASA3113 Sunaina Maira ASIAN AMERICAN PPM Only</v>
      </c>
    </row>
    <row r="16605" spans="1:4">
      <c r="A16605" t="s">
        <v>55667</v>
      </c>
      <c r="B16605" t="s">
        <v>55668</v>
      </c>
      <c r="D16605" t="str">
        <f t="shared" si="259"/>
        <v>FPLEAL3112 Chengzhi Chu EAST ASIAN LANG And CULTURES PPM Only</v>
      </c>
    </row>
    <row r="16606" spans="1:4">
      <c r="A16606" t="s">
        <v>55669</v>
      </c>
      <c r="B16606" t="s">
        <v>55670</v>
      </c>
      <c r="D16606" t="str">
        <f t="shared" si="259"/>
        <v>FPLLAW3111 Lisa Pruitt SCHOOL OF LAW PPM Only</v>
      </c>
    </row>
    <row r="16607" spans="1:4">
      <c r="A16607" t="s">
        <v>55671</v>
      </c>
      <c r="B16607" t="s">
        <v>55672</v>
      </c>
      <c r="D16607" t="str">
        <f t="shared" si="259"/>
        <v>FPMPSY3110 Walter Ladson Hinton MED Psychiatry And Behav Sci PPM Only</v>
      </c>
    </row>
    <row r="16608" spans="1:4">
      <c r="A16608" t="s">
        <v>55673</v>
      </c>
      <c r="B16608" t="s">
        <v>55674</v>
      </c>
      <c r="D16608" t="str">
        <f t="shared" si="259"/>
        <v>FPLEPS3109 Nicholas Pinter EARTH And PLANETARY SCIENCES PPM Only</v>
      </c>
    </row>
    <row r="16609" spans="1:4">
      <c r="A16609" t="s">
        <v>55675</v>
      </c>
      <c r="B16609" t="s">
        <v>55676</v>
      </c>
      <c r="D16609" t="str">
        <f t="shared" si="259"/>
        <v>FPABAE3108 Ning Pan BIOLOGICAL And AG ENGINEERING PPM Only</v>
      </c>
    </row>
    <row r="16610" spans="1:4">
      <c r="A16610" t="s">
        <v>55677</v>
      </c>
      <c r="B16610" t="s">
        <v>55678</v>
      </c>
      <c r="D16610" t="str">
        <f t="shared" si="259"/>
        <v>FPGSM13107 Alan M Taylor GRADUATE SCHOOL OF MANAGEMENT PPM Only</v>
      </c>
    </row>
    <row r="16611" spans="1:4">
      <c r="A16611" t="s">
        <v>55679</v>
      </c>
      <c r="B16611" t="s">
        <v>55680</v>
      </c>
      <c r="D16611" t="str">
        <f t="shared" si="259"/>
        <v>FPLPHI3106 Jan Szaif PHILOSOPHY PPM Only</v>
      </c>
    </row>
    <row r="16612" spans="1:4">
      <c r="A16612" t="s">
        <v>55681</v>
      </c>
      <c r="B16612" t="s">
        <v>55682</v>
      </c>
      <c r="D16612" t="str">
        <f t="shared" si="259"/>
        <v>FPBMMG3105 Scott Dawson MICROBIOLOGY And MOLEC GENETICS PPM Only</v>
      </c>
    </row>
    <row r="16613" spans="1:4">
      <c r="A16613" t="s">
        <v>55683</v>
      </c>
      <c r="B16613" t="s">
        <v>55684</v>
      </c>
      <c r="D16613" t="str">
        <f t="shared" si="259"/>
        <v>FPLECN3103 Arman Rezaee ECONOMICS PPM Only</v>
      </c>
    </row>
    <row r="16614" spans="1:4">
      <c r="A16614" t="s">
        <v>55685</v>
      </c>
      <c r="B16614" t="s">
        <v>55686</v>
      </c>
      <c r="D16614" t="str">
        <f t="shared" si="259"/>
        <v>FPLLAW3102 Mario Biagioli SCHOOL OF LAW PPM Only</v>
      </c>
    </row>
    <row r="16615" spans="1:4">
      <c r="A16615" t="s">
        <v>55687</v>
      </c>
      <c r="B16615" t="s">
        <v>55688</v>
      </c>
      <c r="D16615" t="str">
        <f t="shared" si="259"/>
        <v>FPLPSC3101 Debra Long PSYCHOLOGY PPM Only</v>
      </c>
    </row>
    <row r="16616" spans="1:4">
      <c r="A16616" t="s">
        <v>55689</v>
      </c>
      <c r="B16616" t="s">
        <v>55690</v>
      </c>
      <c r="D16616" t="str">
        <f t="shared" si="259"/>
        <v>FPLLAW3100 Dennis Ventry SCHOOL OF LAW PPM Only</v>
      </c>
    </row>
    <row r="16617" spans="1:4">
      <c r="A16617" t="s">
        <v>55691</v>
      </c>
      <c r="B16617" t="s">
        <v>55692</v>
      </c>
      <c r="D16617" t="str">
        <f t="shared" si="259"/>
        <v>FPEBME3099 Simon Cherry BIOMEDICAL ENGINEERING PPM Only</v>
      </c>
    </row>
    <row r="16618" spans="1:4">
      <c r="A16618" t="s">
        <v>55693</v>
      </c>
      <c r="B16618" t="s">
        <v>55694</v>
      </c>
      <c r="D16618" t="str">
        <f t="shared" si="259"/>
        <v>FPMPSY3098 Carlina R Wheeler MED Psychiatry And Behav Sci PPM Only</v>
      </c>
    </row>
    <row r="16619" spans="1:4">
      <c r="A16619" t="s">
        <v>55695</v>
      </c>
      <c r="B16619" t="s">
        <v>55696</v>
      </c>
      <c r="D16619" t="str">
        <f t="shared" si="259"/>
        <v>FPLEAL3097 David Gundry EAST ASIAN LANG And CULTURES PPM Only</v>
      </c>
    </row>
    <row r="16620" spans="1:4">
      <c r="A16620" t="s">
        <v>55697</v>
      </c>
      <c r="B16620" t="s">
        <v>55698</v>
      </c>
      <c r="D16620" t="str">
        <f t="shared" si="259"/>
        <v>FPLLAW3096 Gabriel Chin SCHOOL OF LAW PPM Only</v>
      </c>
    </row>
    <row r="16621" spans="1:4">
      <c r="A16621" t="s">
        <v>55699</v>
      </c>
      <c r="B16621" t="s">
        <v>55700</v>
      </c>
      <c r="D16621" t="str">
        <f t="shared" si="259"/>
        <v>FPLFAI3095 Noah Guynn FRENCH And ITALIAN PPM Only</v>
      </c>
    </row>
    <row r="16622" spans="1:4">
      <c r="A16622" t="s">
        <v>55701</v>
      </c>
      <c r="B16622" t="s">
        <v>55702</v>
      </c>
      <c r="D16622" t="str">
        <f t="shared" si="259"/>
        <v>FPLPHI3094 Cody Gilmore PHILOSOPHY PPM Only</v>
      </c>
    </row>
    <row r="16623" spans="1:4">
      <c r="A16623" t="s">
        <v>55703</v>
      </c>
      <c r="B16623" t="s">
        <v>55704</v>
      </c>
      <c r="D16623" t="str">
        <f t="shared" si="259"/>
        <v>FPLENL3093 Joe Wenderoth ENGLISH PPM Only</v>
      </c>
    </row>
    <row r="16624" spans="1:4">
      <c r="A16624" t="s">
        <v>55705</v>
      </c>
      <c r="B16624" t="s">
        <v>55706</v>
      </c>
      <c r="D16624" t="str">
        <f t="shared" si="259"/>
        <v>FPECSE3092 Patrice Koehl ENGR COMPUTER SCIENCE PPM Only</v>
      </c>
    </row>
    <row r="16625" spans="1:4">
      <c r="A16625" t="s">
        <v>55707</v>
      </c>
      <c r="B16625" t="s">
        <v>55708</v>
      </c>
      <c r="D16625" t="str">
        <f t="shared" si="259"/>
        <v>FPLASA3091 Richard Kim ASIAN AMERICAN PPM Only</v>
      </c>
    </row>
    <row r="16626" spans="1:4">
      <c r="A16626" t="s">
        <v>55709</v>
      </c>
      <c r="B16626" t="s">
        <v>55710</v>
      </c>
      <c r="D16626" t="str">
        <f t="shared" si="259"/>
        <v>FPEMAE3090 Raissa Dsouza MECHANICAL And AEROSPACE ENGR PPM Only</v>
      </c>
    </row>
    <row r="16627" spans="1:4">
      <c r="A16627" t="s">
        <v>55711</v>
      </c>
      <c r="B16627" t="s">
        <v>55712</v>
      </c>
      <c r="D16627" t="str">
        <f t="shared" si="259"/>
        <v>FPLMUS3089 Matilda Hofman MUSIC PPM Only</v>
      </c>
    </row>
    <row r="16628" spans="1:4">
      <c r="A16628" t="s">
        <v>55713</v>
      </c>
      <c r="B16628" t="s">
        <v>55714</v>
      </c>
      <c r="D16628" t="str">
        <f t="shared" si="259"/>
        <v>FPAANS3087 James Oltjen ANIMAL SCIENCE PPM Only</v>
      </c>
    </row>
    <row r="16629" spans="1:4">
      <c r="A16629" t="s">
        <v>55715</v>
      </c>
      <c r="B16629" t="s">
        <v>55716</v>
      </c>
      <c r="D16629" t="str">
        <f t="shared" si="259"/>
        <v>FPECSE3086 Shyhtsun Wu ENGR COMPUTER SCIENCE PPM Only</v>
      </c>
    </row>
    <row r="16630" spans="1:4">
      <c r="A16630" t="s">
        <v>55717</v>
      </c>
      <c r="B16630" t="s">
        <v>55718</v>
      </c>
      <c r="D16630" t="str">
        <f t="shared" si="259"/>
        <v>FPECSE3085 Francois Gygi ENGR COMPUTER SCIENCE PPM Only</v>
      </c>
    </row>
    <row r="16631" spans="1:4">
      <c r="A16631" t="s">
        <v>55719</v>
      </c>
      <c r="B16631" t="s">
        <v>55720</v>
      </c>
      <c r="D16631" t="str">
        <f t="shared" si="259"/>
        <v>FPMINT3084 Kara Schmidt MED Int Med Admin PPM Only</v>
      </c>
    </row>
    <row r="16632" spans="1:4">
      <c r="A16632" t="s">
        <v>55721</v>
      </c>
      <c r="B16632" t="s">
        <v>55722</v>
      </c>
      <c r="D16632" t="str">
        <f t="shared" si="259"/>
        <v>FPLPHY3083 Lori Lubin PHYSICS PPM Only</v>
      </c>
    </row>
    <row r="16633" spans="1:4">
      <c r="A16633" t="s">
        <v>55723</v>
      </c>
      <c r="B16633" t="s">
        <v>55724</v>
      </c>
      <c r="D16633" t="str">
        <f t="shared" si="259"/>
        <v>FPLMAT3082 Joseph Biello MATHEMATICS PPM Only</v>
      </c>
    </row>
    <row r="16634" spans="1:4">
      <c r="A16634" t="s">
        <v>55725</v>
      </c>
      <c r="B16634" t="s">
        <v>55726</v>
      </c>
      <c r="D16634" t="str">
        <f t="shared" si="259"/>
        <v>FPVVME3081 Jonna Mazet VM MEDICINE And EPIDEMIOLOGY PPM Only</v>
      </c>
    </row>
    <row r="16635" spans="1:4">
      <c r="A16635" t="s">
        <v>55727</v>
      </c>
      <c r="B16635" t="s">
        <v>55728</v>
      </c>
      <c r="D16635" t="str">
        <f t="shared" si="259"/>
        <v>FPLENL3080 Hsuan Hsu ENGLISH PPM Only</v>
      </c>
    </row>
    <row r="16636" spans="1:4">
      <c r="A16636" t="s">
        <v>55729</v>
      </c>
      <c r="B16636" t="s">
        <v>55730</v>
      </c>
      <c r="D16636" t="str">
        <f t="shared" si="259"/>
        <v>FPLPSC3078 Shelley A Blozis Villarreal PSYCHOLOGY PPM Only</v>
      </c>
    </row>
    <row r="16637" spans="1:4">
      <c r="A16637" t="s">
        <v>55731</v>
      </c>
      <c r="B16637" t="s">
        <v>55732</v>
      </c>
      <c r="D16637" t="str">
        <f t="shared" si="259"/>
        <v>FPLMAT3077 Craig Tracy MATHEMATICS PPM Only</v>
      </c>
    </row>
    <row r="16638" spans="1:4">
      <c r="A16638" t="s">
        <v>55733</v>
      </c>
      <c r="B16638" t="s">
        <v>55734</v>
      </c>
      <c r="D16638" t="str">
        <f t="shared" si="259"/>
        <v>FPLECN3076 Takuya Ura ECONOMICS PPM Only</v>
      </c>
    </row>
    <row r="16639" spans="1:4">
      <c r="A16639" t="s">
        <v>55735</v>
      </c>
      <c r="B16639" t="s">
        <v>55736</v>
      </c>
      <c r="D16639" t="str">
        <f t="shared" si="259"/>
        <v>FPANUT3075 Peter Havel NUTRITION PPM Only</v>
      </c>
    </row>
    <row r="16640" spans="1:4">
      <c r="A16640" t="s">
        <v>55737</v>
      </c>
      <c r="B16640" t="s">
        <v>55738</v>
      </c>
      <c r="D16640" t="str">
        <f t="shared" si="259"/>
        <v>FPVVMB3075 Peter Havel VM MOLECULAR BIO SCIENCES PPM Only</v>
      </c>
    </row>
    <row r="16641" spans="1:4">
      <c r="A16641" t="s">
        <v>55739</v>
      </c>
      <c r="B16641" t="s">
        <v>55740</v>
      </c>
      <c r="D16641" t="str">
        <f t="shared" si="259"/>
        <v>FPLCMN3074 Jorge Pena COMMUNICATION PPM Only</v>
      </c>
    </row>
    <row r="16642" spans="1:4">
      <c r="A16642" t="s">
        <v>55741</v>
      </c>
      <c r="B16642" t="s">
        <v>55742</v>
      </c>
      <c r="D16642" t="str">
        <f t="shared" si="259"/>
        <v>FPIMHP3073 Garima Agrawal MED Int Med Hospitalist PPM Only</v>
      </c>
    </row>
    <row r="16643" spans="1:4">
      <c r="A16643" t="s">
        <v>55743</v>
      </c>
      <c r="B16643" t="s">
        <v>55744</v>
      </c>
      <c r="D16643" t="str">
        <f t="shared" ref="D16643:D16706" si="260">A16643&amp;" "&amp;B16643</f>
        <v>FPLENL3072 Kathleen Frederickson ENGLISH PPM Only</v>
      </c>
    </row>
    <row r="16644" spans="1:4">
      <c r="A16644" t="s">
        <v>55745</v>
      </c>
      <c r="B16644" t="s">
        <v>55746</v>
      </c>
      <c r="D16644" t="str">
        <f t="shared" si="260"/>
        <v>FPLHIS3071 Rachel Jean Baptiste HISTORY PPM Only</v>
      </c>
    </row>
    <row r="16645" spans="1:4">
      <c r="A16645" t="s">
        <v>55747</v>
      </c>
      <c r="B16645" t="s">
        <v>55748</v>
      </c>
      <c r="D16645" t="str">
        <f t="shared" si="260"/>
        <v>FPBMMG3070 Neil Hunter MICROBIOLOGY And MOLEC GENETICS PPM Only</v>
      </c>
    </row>
    <row r="16646" spans="1:4">
      <c r="A16646" t="s">
        <v>55749</v>
      </c>
      <c r="B16646" t="s">
        <v>55750</v>
      </c>
      <c r="D16646" t="str">
        <f t="shared" si="260"/>
        <v>FPLCOM3069 Noha Radwan COMPARATIVE LITERATURE PPM Only</v>
      </c>
    </row>
    <row r="16647" spans="1:4">
      <c r="A16647" t="s">
        <v>55751</v>
      </c>
      <c r="B16647" t="s">
        <v>55752</v>
      </c>
      <c r="D16647" t="str">
        <f t="shared" si="260"/>
        <v>FPIMHP3068 Theresa Duong MED Int Med Hospitalist PPM Only</v>
      </c>
    </row>
    <row r="16648" spans="1:4">
      <c r="A16648" t="s">
        <v>55753</v>
      </c>
      <c r="B16648" t="s">
        <v>55754</v>
      </c>
      <c r="D16648" t="str">
        <f t="shared" si="260"/>
        <v>FPLMAT3067 Matthias Koeppe MATHEMATICS PPM Only</v>
      </c>
    </row>
    <row r="16649" spans="1:4">
      <c r="A16649" t="s">
        <v>55755</v>
      </c>
      <c r="B16649" t="s">
        <v>55756</v>
      </c>
      <c r="D16649" t="str">
        <f t="shared" si="260"/>
        <v>FPIMHP3066 Daniel A Okamoto MED Int Med Hospitalist PPM Only</v>
      </c>
    </row>
    <row r="16650" spans="1:4">
      <c r="A16650" t="s">
        <v>55757</v>
      </c>
      <c r="B16650" t="s">
        <v>55758</v>
      </c>
      <c r="D16650" t="str">
        <f t="shared" si="260"/>
        <v>FPIMHP3065 Diana Mai Nguyen MED Int Med Hospitalist PPM Only</v>
      </c>
    </row>
    <row r="16651" spans="1:4">
      <c r="A16651" t="s">
        <v>55759</v>
      </c>
      <c r="B16651" t="s">
        <v>55760</v>
      </c>
      <c r="D16651" t="str">
        <f t="shared" si="260"/>
        <v>FPAFST3064 Jean Xavier Guinard FOOD SCIENCE And TECHNOLOGY PPM Only</v>
      </c>
    </row>
    <row r="16652" spans="1:4">
      <c r="A16652" t="s">
        <v>55761</v>
      </c>
      <c r="B16652" t="s">
        <v>55762</v>
      </c>
      <c r="D16652" t="str">
        <f t="shared" si="260"/>
        <v>FPECSE3063 Hao Chen ENGR COMPUTER SCIENCE PPM Only</v>
      </c>
    </row>
    <row r="16653" spans="1:4">
      <c r="A16653" t="s">
        <v>55763</v>
      </c>
      <c r="B16653" t="s">
        <v>55764</v>
      </c>
      <c r="D16653" t="str">
        <f t="shared" si="260"/>
        <v>FPLMUS3062 Carol Hess MUSIC PPM Only</v>
      </c>
    </row>
    <row r="16654" spans="1:4">
      <c r="A16654" t="s">
        <v>55765</v>
      </c>
      <c r="B16654" t="s">
        <v>55766</v>
      </c>
      <c r="D16654" t="str">
        <f t="shared" si="260"/>
        <v>FPIMEN3061 Alison Semrad MED Int Med Endocrinology PPM Only</v>
      </c>
    </row>
    <row r="16655" spans="1:4">
      <c r="A16655" t="s">
        <v>55767</v>
      </c>
      <c r="B16655" t="s">
        <v>55768</v>
      </c>
      <c r="D16655" t="str">
        <f t="shared" si="260"/>
        <v>FPEMAE3060 Benjamin Shaw MECHANICAL And AEROSPACE ENGR PPM Only</v>
      </c>
    </row>
    <row r="16656" spans="1:4">
      <c r="A16656" t="s">
        <v>55769</v>
      </c>
      <c r="B16656" t="s">
        <v>55770</v>
      </c>
      <c r="D16656" t="str">
        <f t="shared" si="260"/>
        <v>FPLPHY3059 Marusa Bradac PHYSICS PPM Only</v>
      </c>
    </row>
    <row r="16657" spans="1:4">
      <c r="A16657" t="s">
        <v>55771</v>
      </c>
      <c r="B16657" t="s">
        <v>55772</v>
      </c>
      <c r="D16657" t="str">
        <f t="shared" si="260"/>
        <v>FPLHIS3058 Beverly Bossler HISTORY PPM Only</v>
      </c>
    </row>
    <row r="16658" spans="1:4">
      <c r="A16658" t="s">
        <v>55773</v>
      </c>
      <c r="B16658" t="s">
        <v>55774</v>
      </c>
      <c r="D16658" t="str">
        <f t="shared" si="260"/>
        <v>FPLLAW3057 Courtney Joslin SCHOOL OF LAW PPM Only</v>
      </c>
    </row>
    <row r="16659" spans="1:4">
      <c r="A16659" t="s">
        <v>55775</v>
      </c>
      <c r="B16659" t="s">
        <v>55776</v>
      </c>
      <c r="D16659" t="str">
        <f t="shared" si="260"/>
        <v>FPLPHY3056 Christopher Fassnacht PHYSICS PPM Only</v>
      </c>
    </row>
    <row r="16660" spans="1:4">
      <c r="A16660" t="s">
        <v>55777</v>
      </c>
      <c r="B16660" t="s">
        <v>55778</v>
      </c>
      <c r="D16660" t="str">
        <f t="shared" si="260"/>
        <v>FPECHM3055 Subhash Mahajan MATERIALS SCIENCE And ENGINEERING PPM Only</v>
      </c>
    </row>
    <row r="16661" spans="1:4">
      <c r="A16661" t="s">
        <v>55779</v>
      </c>
      <c r="B16661" t="s">
        <v>55780</v>
      </c>
      <c r="D16661" t="str">
        <f t="shared" si="260"/>
        <v>FPLAST3054 William Pardee ART Studio PPM Only</v>
      </c>
    </row>
    <row r="16662" spans="1:4">
      <c r="A16662" t="s">
        <v>55781</v>
      </c>
      <c r="B16662" t="s">
        <v>55782</v>
      </c>
      <c r="D16662" t="str">
        <f t="shared" si="260"/>
        <v>FPLAHI3054 William Pardee ART And ART HISTORY PPM Only</v>
      </c>
    </row>
    <row r="16663" spans="1:4">
      <c r="A16663" t="s">
        <v>55783</v>
      </c>
      <c r="B16663" t="s">
        <v>55784</v>
      </c>
      <c r="D16663" t="str">
        <f t="shared" si="260"/>
        <v>FPLPHI3053 Roberta Millstein PHILOSOPHY PPM Only</v>
      </c>
    </row>
    <row r="16664" spans="1:4">
      <c r="A16664" t="s">
        <v>55785</v>
      </c>
      <c r="B16664" t="s">
        <v>55786</v>
      </c>
      <c r="D16664" t="str">
        <f t="shared" si="260"/>
        <v>FPAENM3052 Diane Ullman ENTOMOLOGY NEMATOLOGY PPM Only</v>
      </c>
    </row>
    <row r="16665" spans="1:4">
      <c r="A16665" t="s">
        <v>55787</v>
      </c>
      <c r="B16665" t="s">
        <v>55788</v>
      </c>
      <c r="D16665" t="str">
        <f t="shared" si="260"/>
        <v>FPEECE3051 Shuguang Cui ELECT And COMP ENGR PPM Only</v>
      </c>
    </row>
    <row r="16666" spans="1:4">
      <c r="A16666" t="s">
        <v>55789</v>
      </c>
      <c r="B16666" t="s">
        <v>55790</v>
      </c>
      <c r="D16666" t="str">
        <f t="shared" si="260"/>
        <v>FPMPED3050 Dennis Styne MED Pediatrics PPM Only</v>
      </c>
    </row>
    <row r="16667" spans="1:4">
      <c r="A16667" t="s">
        <v>55791</v>
      </c>
      <c r="B16667" t="s">
        <v>55792</v>
      </c>
      <c r="D16667" t="str">
        <f t="shared" si="260"/>
        <v>FPLMUS3049 Kurt Edward Rohde MUSIC PPM Only</v>
      </c>
    </row>
    <row r="16668" spans="1:4">
      <c r="A16668" t="s">
        <v>55793</v>
      </c>
      <c r="B16668" t="s">
        <v>55794</v>
      </c>
      <c r="D16668" t="str">
        <f t="shared" si="260"/>
        <v>FPLPOL3048 Zeev Maoz POLITICAL SCIENCE PPM Only</v>
      </c>
    </row>
    <row r="16669" spans="1:4">
      <c r="A16669" t="s">
        <v>55795</v>
      </c>
      <c r="B16669" t="s">
        <v>55796</v>
      </c>
      <c r="D16669" t="str">
        <f t="shared" si="260"/>
        <v>FPMCEL3047 Nadean Brown MED Cell Biology And Human Anat PPM Only</v>
      </c>
    </row>
    <row r="16670" spans="1:4">
      <c r="A16670" t="s">
        <v>55797</v>
      </c>
      <c r="B16670" t="s">
        <v>55798</v>
      </c>
      <c r="D16670" t="str">
        <f t="shared" si="260"/>
        <v>FPLDES3046 Jiayi Young DEPARTMENT OF DESIGN PPM Only</v>
      </c>
    </row>
    <row r="16671" spans="1:4">
      <c r="A16671" t="s">
        <v>55799</v>
      </c>
      <c r="B16671" t="s">
        <v>55800</v>
      </c>
      <c r="D16671" t="str">
        <f t="shared" si="260"/>
        <v>FPLPHY3045 Robert Svoboda PHYSICS PPM Only</v>
      </c>
    </row>
    <row r="16672" spans="1:4">
      <c r="A16672" t="s">
        <v>55801</v>
      </c>
      <c r="B16672" t="s">
        <v>55802</v>
      </c>
      <c r="D16672" t="str">
        <f t="shared" si="260"/>
        <v>FPVVSR3044 Pauline Wong VM SURGRAD SCIENCE PPM Only</v>
      </c>
    </row>
    <row r="16673" spans="1:4">
      <c r="A16673" t="s">
        <v>55803</v>
      </c>
      <c r="B16673" t="s">
        <v>55804</v>
      </c>
      <c r="D16673" t="str">
        <f t="shared" si="260"/>
        <v>FPMINT3043 Esther Hui MED Int Med Admin PPM Only</v>
      </c>
    </row>
    <row r="16674" spans="1:4">
      <c r="A16674" t="s">
        <v>55805</v>
      </c>
      <c r="B16674" t="s">
        <v>55806</v>
      </c>
      <c r="D16674" t="str">
        <f t="shared" si="260"/>
        <v>FPMSUR3042 Anders Davidson MED Surgery PPM Only</v>
      </c>
    </row>
    <row r="16675" spans="1:4">
      <c r="A16675" t="s">
        <v>55807</v>
      </c>
      <c r="B16675" t="s">
        <v>55808</v>
      </c>
      <c r="D16675" t="str">
        <f t="shared" si="260"/>
        <v>FPMERM3041 Bjork Olafsdottir Gardali MED Emergency Medicine PPM Only</v>
      </c>
    </row>
    <row r="16676" spans="1:4">
      <c r="A16676" t="s">
        <v>55809</v>
      </c>
      <c r="B16676" t="s">
        <v>55810</v>
      </c>
      <c r="D16676" t="str">
        <f t="shared" si="260"/>
        <v>FPLENL3040 Jennifer Tinonga ENGLISH PPM Only</v>
      </c>
    </row>
    <row r="16677" spans="1:4">
      <c r="A16677" t="s">
        <v>55811</v>
      </c>
      <c r="B16677" t="s">
        <v>55812</v>
      </c>
      <c r="D16677" t="str">
        <f t="shared" si="260"/>
        <v>FPLPHY3039 Joseph Mitchell PHYSICS PPM Only</v>
      </c>
    </row>
    <row r="16678" spans="1:4">
      <c r="A16678" t="s">
        <v>55813</v>
      </c>
      <c r="B16678" t="s">
        <v>55814</v>
      </c>
      <c r="D16678" t="str">
        <f t="shared" si="260"/>
        <v>FPGSM13038 Emma L ORourke Powell GRADUATE SCHOOL OF MANAGEMENT PPM Only</v>
      </c>
    </row>
    <row r="16679" spans="1:4">
      <c r="A16679" t="s">
        <v>55815</v>
      </c>
      <c r="B16679" t="s">
        <v>55816</v>
      </c>
      <c r="D16679" t="str">
        <f t="shared" si="260"/>
        <v>FPMERM3037 Roger Yang MED Emergency Medicine PPM Only</v>
      </c>
    </row>
    <row r="16680" spans="1:4">
      <c r="A16680" t="s">
        <v>55817</v>
      </c>
      <c r="B16680" t="s">
        <v>55818</v>
      </c>
      <c r="D16680" t="str">
        <f t="shared" si="260"/>
        <v>FPMFCM3036 Grace Amadi MED Family And Community Med PPM Only</v>
      </c>
    </row>
    <row r="16681" spans="1:4">
      <c r="A16681" t="s">
        <v>55819</v>
      </c>
      <c r="B16681" t="s">
        <v>55820</v>
      </c>
      <c r="D16681" t="str">
        <f t="shared" si="260"/>
        <v>FPMOBG3035 Ernest Zeringue MED Obstetrics And Gynecology PPM Only</v>
      </c>
    </row>
    <row r="16682" spans="1:4">
      <c r="A16682" t="s">
        <v>55821</v>
      </c>
      <c r="B16682" t="s">
        <v>55822</v>
      </c>
      <c r="D16682" t="str">
        <f t="shared" si="260"/>
        <v>FPMERM3034 William Durston MED Emergency Medicine PPM Only</v>
      </c>
    </row>
    <row r="16683" spans="1:4">
      <c r="A16683" t="s">
        <v>55823</v>
      </c>
      <c r="B16683" t="s">
        <v>55824</v>
      </c>
      <c r="D16683" t="str">
        <f t="shared" si="260"/>
        <v>FPMERM3033 John Wong MED Emergency Medicine PPM Only</v>
      </c>
    </row>
    <row r="16684" spans="1:4">
      <c r="A16684" t="s">
        <v>55825</v>
      </c>
      <c r="B16684" t="s">
        <v>55826</v>
      </c>
      <c r="D16684" t="str">
        <f t="shared" si="260"/>
        <v>FPBNPB3032 Grace Rosenquist NEURO PHYSIO And BEHAVIOR PPM Only</v>
      </c>
    </row>
    <row r="16685" spans="1:4">
      <c r="A16685" t="s">
        <v>55827</v>
      </c>
      <c r="B16685" t="s">
        <v>55828</v>
      </c>
      <c r="D16685" t="str">
        <f t="shared" si="260"/>
        <v>FPMPED3031 Jennifer Scoble MED Pediatrics PPM Only</v>
      </c>
    </row>
    <row r="16686" spans="1:4">
      <c r="A16686" t="s">
        <v>55829</v>
      </c>
      <c r="B16686" t="s">
        <v>55830</v>
      </c>
      <c r="D16686" t="str">
        <f t="shared" si="260"/>
        <v>FPAETX3030 Barry Miller ENVIRONMENTAL TOXICOLOGY PPM Only</v>
      </c>
    </row>
    <row r="16687" spans="1:4">
      <c r="A16687" t="s">
        <v>55831</v>
      </c>
      <c r="B16687" t="s">
        <v>55832</v>
      </c>
      <c r="D16687" t="str">
        <f t="shared" si="260"/>
        <v>FPMFCM3029 Theresa Schill MED Family And Community Med PPM Only</v>
      </c>
    </row>
    <row r="16688" spans="1:4">
      <c r="A16688" t="s">
        <v>55833</v>
      </c>
      <c r="B16688" t="s">
        <v>55834</v>
      </c>
      <c r="D16688" t="str">
        <f t="shared" si="260"/>
        <v>FPMOBG3028 Joseph Zimmerman MED Obstetrics And Gynecology PPM Only</v>
      </c>
    </row>
    <row r="16689" spans="1:4">
      <c r="A16689" t="s">
        <v>55835</v>
      </c>
      <c r="B16689" t="s">
        <v>55836</v>
      </c>
      <c r="D16689" t="str">
        <f t="shared" si="260"/>
        <v>FPMPAT3027 Dongguang Wei MED Pathology And Lab Medicine PPM Only</v>
      </c>
    </row>
    <row r="16690" spans="1:4">
      <c r="A16690" t="s">
        <v>55837</v>
      </c>
      <c r="B16690" t="s">
        <v>55838</v>
      </c>
      <c r="D16690" t="str">
        <f t="shared" si="260"/>
        <v>FPLENL3026 Jessica Gray ENGLISH PPM Only</v>
      </c>
    </row>
    <row r="16691" spans="1:4">
      <c r="A16691" t="s">
        <v>55839</v>
      </c>
      <c r="B16691" t="s">
        <v>55840</v>
      </c>
      <c r="D16691" t="str">
        <f t="shared" si="260"/>
        <v>FPBNPB3025 Marilyn Ramenofsky NEURO PHYSIO And BEHAVIOR PPM Only</v>
      </c>
    </row>
    <row r="16692" spans="1:4">
      <c r="A16692" t="s">
        <v>55841</v>
      </c>
      <c r="B16692" t="s">
        <v>55842</v>
      </c>
      <c r="D16692" t="str">
        <f t="shared" si="260"/>
        <v>FPAPLS3024 Giulia Marino PLANT SCIENCES PPM Only</v>
      </c>
    </row>
    <row r="16693" spans="1:4">
      <c r="A16693" t="s">
        <v>55843</v>
      </c>
      <c r="B16693" t="s">
        <v>55844</v>
      </c>
      <c r="D16693" t="str">
        <f t="shared" si="260"/>
        <v>FPAHCE3023 Meredith Branstad HUMAN ECOLOGY PPM Only</v>
      </c>
    </row>
    <row r="16694" spans="1:4">
      <c r="A16694" t="s">
        <v>55845</v>
      </c>
      <c r="B16694" t="s">
        <v>55846</v>
      </c>
      <c r="D16694" t="str">
        <f t="shared" si="260"/>
        <v>FPEMAE3022 James Schaaf MECHANICAL And AEROSPACE ENGR PPM Only</v>
      </c>
    </row>
    <row r="16695" spans="1:4">
      <c r="A16695" t="s">
        <v>55847</v>
      </c>
      <c r="B16695" t="s">
        <v>55848</v>
      </c>
      <c r="D16695" t="str">
        <f t="shared" si="260"/>
        <v>FPLAMS3021 Eleftheria Arapoglou AMERICAN STUDIES PPM Only</v>
      </c>
    </row>
    <row r="16696" spans="1:4">
      <c r="A16696" t="s">
        <v>55849</v>
      </c>
      <c r="B16696" t="s">
        <v>55850</v>
      </c>
      <c r="D16696" t="str">
        <f t="shared" si="260"/>
        <v>FPLSOC3020 Fred Block SOCIOLOGY PPM Only</v>
      </c>
    </row>
    <row r="16697" spans="1:4">
      <c r="A16697" t="s">
        <v>55851</v>
      </c>
      <c r="B16697" t="s">
        <v>55852</v>
      </c>
      <c r="D16697" t="str">
        <f t="shared" si="260"/>
        <v>FPEBAE3019 Kurt Kornbluth BIOLOGICAL And AG ENGINEERING PPM Only</v>
      </c>
    </row>
    <row r="16698" spans="1:4">
      <c r="A16698" t="s">
        <v>55853</v>
      </c>
      <c r="B16698" t="s">
        <v>55854</v>
      </c>
      <c r="D16698" t="str">
        <f t="shared" si="260"/>
        <v>FPMANS3018 Nicole Weiss MED Anesth And Pain Medicine PPM Only</v>
      </c>
    </row>
    <row r="16699" spans="1:4">
      <c r="A16699" t="s">
        <v>55855</v>
      </c>
      <c r="B16699" t="s">
        <v>55856</v>
      </c>
      <c r="D16699" t="str">
        <f t="shared" si="260"/>
        <v>FPMORT3017 Mauro Giordani MED Orthopaedic Surgery PPM Only</v>
      </c>
    </row>
    <row r="16700" spans="1:4">
      <c r="A16700" t="s">
        <v>55857</v>
      </c>
      <c r="B16700" t="s">
        <v>55858</v>
      </c>
      <c r="D16700" t="str">
        <f t="shared" si="260"/>
        <v>FPMERM3016 David James Betting MED Emergency Medicine PPM Only</v>
      </c>
    </row>
    <row r="16701" spans="1:4">
      <c r="A16701" t="s">
        <v>55859</v>
      </c>
      <c r="B16701" t="s">
        <v>55860</v>
      </c>
      <c r="D16701" t="str">
        <f t="shared" si="260"/>
        <v>FPAETX3015 Norman Kado ENVIRONMENTAL TOXICOLOGY PPM Only</v>
      </c>
    </row>
    <row r="16702" spans="1:4">
      <c r="A16702" t="s">
        <v>55861</v>
      </c>
      <c r="B16702" t="s">
        <v>55862</v>
      </c>
      <c r="D16702" t="str">
        <f t="shared" si="260"/>
        <v>FPBMCB3014 Marilynn Etzler MOLECULAR And CELLULAR BIO PPM Only</v>
      </c>
    </row>
    <row r="16703" spans="1:4">
      <c r="A16703" t="s">
        <v>55863</v>
      </c>
      <c r="B16703" t="s">
        <v>55864</v>
      </c>
      <c r="D16703" t="str">
        <f t="shared" si="260"/>
        <v>FPVVME3013 Donald Strombeck VM MEDICINE And EPIDEMIOLOGY PPM Only</v>
      </c>
    </row>
    <row r="16704" spans="1:4">
      <c r="A16704" t="s">
        <v>55865</v>
      </c>
      <c r="B16704" t="s">
        <v>55866</v>
      </c>
      <c r="D16704" t="str">
        <f t="shared" si="260"/>
        <v>FPLPSC3012 Victoria Cross PSYCHOLOGY PPM Only</v>
      </c>
    </row>
    <row r="16705" spans="1:4">
      <c r="A16705" t="s">
        <v>55867</v>
      </c>
      <c r="B16705" t="s">
        <v>55868</v>
      </c>
      <c r="D16705" t="str">
        <f t="shared" si="260"/>
        <v>FPMEPM3011 Hadeer Al Ani MED Public Health Sciences PPM Only</v>
      </c>
    </row>
    <row r="16706" spans="1:4">
      <c r="A16706" t="s">
        <v>55869</v>
      </c>
      <c r="B16706" t="s">
        <v>55870</v>
      </c>
      <c r="D16706" t="str">
        <f t="shared" si="260"/>
        <v>FPMNEU3010 Jeffrey Kennedy MED Neurology PPM Only</v>
      </c>
    </row>
    <row r="16707" spans="1:4">
      <c r="A16707" t="s">
        <v>55871</v>
      </c>
      <c r="B16707" t="s">
        <v>55872</v>
      </c>
      <c r="D16707" t="str">
        <f t="shared" ref="D16707:D16770" si="261">A16707&amp;" "&amp;B16707</f>
        <v>FPVPMI3009 Marta Marthas VM PATHOLOGY MICRO And IMMUN PPM Only</v>
      </c>
    </row>
    <row r="16708" spans="1:4">
      <c r="A16708" t="s">
        <v>55873</v>
      </c>
      <c r="B16708" t="s">
        <v>55874</v>
      </c>
      <c r="D16708" t="str">
        <f t="shared" si="261"/>
        <v>FPLEAL3008 Michelle Yeh EAST ASIAN LANG And CULTURES PPM Only</v>
      </c>
    </row>
    <row r="16709" spans="1:4">
      <c r="A16709" t="s">
        <v>55875</v>
      </c>
      <c r="B16709" t="s">
        <v>55876</v>
      </c>
      <c r="D16709" t="str">
        <f t="shared" si="261"/>
        <v>FPLPSC3007 Emilio Ferrer Caja PSYCHOLOGY PPM Only</v>
      </c>
    </row>
    <row r="16710" spans="1:4">
      <c r="A16710" t="s">
        <v>55877</v>
      </c>
      <c r="B16710" t="s">
        <v>55878</v>
      </c>
      <c r="D16710" t="str">
        <f t="shared" si="261"/>
        <v>FPIMPM3006 Mark Avdalovic MED Int Med Pulmonary PPM Only</v>
      </c>
    </row>
    <row r="16711" spans="1:4">
      <c r="A16711" t="s">
        <v>55879</v>
      </c>
      <c r="B16711" t="s">
        <v>55880</v>
      </c>
      <c r="D16711" t="str">
        <f t="shared" si="261"/>
        <v>FPMPED3005 Adrienne Hoyt Austin MED Pediatrics PPM Only</v>
      </c>
    </row>
    <row r="16712" spans="1:4">
      <c r="A16712" t="s">
        <v>55881</v>
      </c>
      <c r="B16712" t="s">
        <v>55882</v>
      </c>
      <c r="D16712" t="str">
        <f t="shared" si="261"/>
        <v>FPMPSY3004 Julie Schweitzer MED Psychiatry And Behav Sci PPM Only</v>
      </c>
    </row>
    <row r="16713" spans="1:4">
      <c r="A16713" t="s">
        <v>55883</v>
      </c>
      <c r="B16713" t="s">
        <v>55884</v>
      </c>
      <c r="D16713" t="str">
        <f t="shared" si="261"/>
        <v>FPBMMG3003 Stanley Artz MICROBIOLOGY And MOLEC GENETICS PPM Only</v>
      </c>
    </row>
    <row r="16714" spans="1:4">
      <c r="A16714" t="s">
        <v>55885</v>
      </c>
      <c r="B16714" t="s">
        <v>55886</v>
      </c>
      <c r="D16714" t="str">
        <f t="shared" si="261"/>
        <v>FPAANS3002 Maja Makagon Stuart ANIMAL SCIENCE PPM Only</v>
      </c>
    </row>
    <row r="16715" spans="1:4">
      <c r="A16715" t="s">
        <v>55887</v>
      </c>
      <c r="B16715" t="s">
        <v>55888</v>
      </c>
      <c r="D16715" t="str">
        <f t="shared" si="261"/>
        <v>FPMNEU3001 R Scobey MED Neurology PPM Only</v>
      </c>
    </row>
    <row r="16716" spans="1:4">
      <c r="A16716" t="s">
        <v>55889</v>
      </c>
      <c r="B16716" t="s">
        <v>55890</v>
      </c>
      <c r="D16716" t="str">
        <f t="shared" si="261"/>
        <v>FPIMPM3000 Carroll Cross MED Int Med Pulmonary PPM Only</v>
      </c>
    </row>
    <row r="16717" spans="1:4">
      <c r="A16717" t="s">
        <v>55891</v>
      </c>
      <c r="B16717" t="s">
        <v>55892</v>
      </c>
      <c r="D16717" t="str">
        <f t="shared" si="261"/>
        <v>FPVHFS2999 Bradd Barr CA ANIMAL HLTH And FOOD SAFETY LAB PPM Only</v>
      </c>
    </row>
    <row r="16718" spans="1:4">
      <c r="A16718" t="s">
        <v>55893</v>
      </c>
      <c r="B16718" t="s">
        <v>55894</v>
      </c>
      <c r="D16718" t="str">
        <f t="shared" si="261"/>
        <v>FPIMHP2998 Andrea Kim MED Int Med Hospitalist PPM Only</v>
      </c>
    </row>
    <row r="16719" spans="1:4">
      <c r="A16719" t="s">
        <v>55895</v>
      </c>
      <c r="B16719" t="s">
        <v>55896</v>
      </c>
      <c r="D16719" t="str">
        <f t="shared" si="261"/>
        <v>FPMPSY2997 Andres Sciolla MED Psychiatry And Behav Sci PPM Only</v>
      </c>
    </row>
    <row r="16720" spans="1:4">
      <c r="A16720" t="s">
        <v>55897</v>
      </c>
      <c r="B16720" t="s">
        <v>55898</v>
      </c>
      <c r="D16720" t="str">
        <f t="shared" si="261"/>
        <v>FPMOTO2996 Paul Donald MED Otolaryngology PPM Only</v>
      </c>
    </row>
    <row r="16721" spans="1:4">
      <c r="A16721" t="s">
        <v>55899</v>
      </c>
      <c r="B16721" t="s">
        <v>55900</v>
      </c>
      <c r="D16721" t="str">
        <f t="shared" si="261"/>
        <v>FPAARE2995 Lovell Jarvis AG And RESOURCE ECONOMICS PPM Only</v>
      </c>
    </row>
    <row r="16722" spans="1:4">
      <c r="A16722" t="s">
        <v>55901</v>
      </c>
      <c r="B16722" t="s">
        <v>55902</v>
      </c>
      <c r="D16722" t="str">
        <f t="shared" si="261"/>
        <v>FPBPLB2994 Anne Britt PLANT BIOLOGY PPM Only</v>
      </c>
    </row>
    <row r="16723" spans="1:4">
      <c r="A16723" t="s">
        <v>55903</v>
      </c>
      <c r="B16723" t="s">
        <v>55904</v>
      </c>
      <c r="D16723" t="str">
        <f t="shared" si="261"/>
        <v>FPLLAW2993 Kristin Brandt LAW LIBRARY PPM Only</v>
      </c>
    </row>
    <row r="16724" spans="1:4">
      <c r="A16724" t="s">
        <v>55905</v>
      </c>
      <c r="B16724" t="s">
        <v>55906</v>
      </c>
      <c r="D16724" t="str">
        <f t="shared" si="261"/>
        <v>FPMINT2992 Robert Quadro MED Int Med Admin PPM Only</v>
      </c>
    </row>
    <row r="16725" spans="1:4">
      <c r="A16725" t="s">
        <v>55907</v>
      </c>
      <c r="B16725" t="s">
        <v>55908</v>
      </c>
      <c r="D16725" t="str">
        <f t="shared" si="261"/>
        <v>FPANUT2991 Louis Grivetti NUTRITION PPM Only</v>
      </c>
    </row>
    <row r="16726" spans="1:4">
      <c r="A16726" t="s">
        <v>55909</v>
      </c>
      <c r="B16726" t="s">
        <v>55910</v>
      </c>
      <c r="D16726" t="str">
        <f t="shared" si="261"/>
        <v>FPLASA2990 Wendy Ho ASIAN AMERICAN PPM Only</v>
      </c>
    </row>
    <row r="16727" spans="1:4">
      <c r="A16727" t="s">
        <v>55911</v>
      </c>
      <c r="B16727" t="s">
        <v>55912</v>
      </c>
      <c r="D16727" t="str">
        <f t="shared" si="261"/>
        <v>FPMPSY2989 Lorin Scher MED Psychiatry And Behav Sci PPM Only</v>
      </c>
    </row>
    <row r="16728" spans="1:4">
      <c r="A16728" t="s">
        <v>55913</v>
      </c>
      <c r="B16728" t="s">
        <v>55914</v>
      </c>
      <c r="D16728" t="str">
        <f t="shared" si="261"/>
        <v>FPMPED2988 Diane Louie Chan MED Pediatrics PPM Only</v>
      </c>
    </row>
    <row r="16729" spans="1:4">
      <c r="A16729" t="s">
        <v>55915</v>
      </c>
      <c r="B16729" t="s">
        <v>55916</v>
      </c>
      <c r="D16729" t="str">
        <f t="shared" si="261"/>
        <v>FPVVME2987 Edward Feldman VM MEDICINE And EPIDEMIOLOGY PPM Only</v>
      </c>
    </row>
    <row r="16730" spans="1:4">
      <c r="A16730" t="s">
        <v>55917</v>
      </c>
      <c r="B16730" t="s">
        <v>55918</v>
      </c>
      <c r="D16730" t="str">
        <f t="shared" si="261"/>
        <v>FPEBME2986 Michael Savageau BIOMEDICAL ENGINEERING PPM Only</v>
      </c>
    </row>
    <row r="16731" spans="1:4">
      <c r="A16731" t="s">
        <v>55919</v>
      </c>
      <c r="B16731" t="s">
        <v>55920</v>
      </c>
      <c r="D16731" t="str">
        <f t="shared" si="261"/>
        <v>FPVVSR2985 Marguerite Knipe VM SURGRAD SCIENCE PPM Only</v>
      </c>
    </row>
    <row r="16732" spans="1:4">
      <c r="A16732" t="s">
        <v>55921</v>
      </c>
      <c r="B16732" t="s">
        <v>55922</v>
      </c>
      <c r="D16732" t="str">
        <f t="shared" si="261"/>
        <v>FPAHCE2984 David Campbell HUMAN ECOLOGY PPM Only</v>
      </c>
    </row>
    <row r="16733" spans="1:4">
      <c r="A16733" t="s">
        <v>55923</v>
      </c>
      <c r="B16733" t="s">
        <v>55924</v>
      </c>
      <c r="D16733" t="str">
        <f t="shared" si="261"/>
        <v>FPMOPH2983 Michael Yen MED Eye Center PPM Only</v>
      </c>
    </row>
    <row r="16734" spans="1:4">
      <c r="A16734" t="s">
        <v>55925</v>
      </c>
      <c r="B16734" t="s">
        <v>55926</v>
      </c>
      <c r="D16734" t="str">
        <f t="shared" si="261"/>
        <v>FPLPHY2982 John Gunion PHYSICS PPM Only</v>
      </c>
    </row>
    <row r="16735" spans="1:4">
      <c r="A16735" t="s">
        <v>55927</v>
      </c>
      <c r="B16735" t="s">
        <v>55928</v>
      </c>
      <c r="D16735" t="str">
        <f t="shared" si="261"/>
        <v>FPAPPA2981 Greg Browne PLANT PATHOLOGY PPM Only</v>
      </c>
    </row>
    <row r="16736" spans="1:4">
      <c r="A16736" t="s">
        <v>55929</v>
      </c>
      <c r="B16736" t="s">
        <v>55930</v>
      </c>
      <c r="D16736" t="str">
        <f t="shared" si="261"/>
        <v>FPLLAW2980 Shama Mesiwala SCHOOL OF LAW PPM Only</v>
      </c>
    </row>
    <row r="16737" spans="1:4">
      <c r="A16737" t="s">
        <v>55931</v>
      </c>
      <c r="B16737" t="s">
        <v>55932</v>
      </c>
      <c r="D16737" t="str">
        <f t="shared" si="261"/>
        <v>FPMPED2979 Frank Ing MED Pediatrics PPM Only</v>
      </c>
    </row>
    <row r="16738" spans="1:4">
      <c r="A16738" t="s">
        <v>55933</v>
      </c>
      <c r="B16738" t="s">
        <v>55934</v>
      </c>
      <c r="D16738" t="str">
        <f t="shared" si="261"/>
        <v>FPEECE2978 Mohammed Ghausi ELECT And COMP ENGR PPM Only</v>
      </c>
    </row>
    <row r="16739" spans="1:4">
      <c r="A16739" t="s">
        <v>55935</v>
      </c>
      <c r="B16739" t="s">
        <v>55936</v>
      </c>
      <c r="D16739" t="str">
        <f t="shared" si="261"/>
        <v>FPLENL2977 Margaret Ronda ENGLISH PPM Only</v>
      </c>
    </row>
    <row r="16740" spans="1:4">
      <c r="A16740" t="s">
        <v>55937</v>
      </c>
      <c r="B16740" t="s">
        <v>55938</v>
      </c>
      <c r="D16740" t="str">
        <f t="shared" si="261"/>
        <v>FPAPLS2976 Carlos Crisosto PLANT SCIENCES PPM Only</v>
      </c>
    </row>
    <row r="16741" spans="1:4">
      <c r="A16741" t="s">
        <v>55939</v>
      </c>
      <c r="B16741" t="s">
        <v>55940</v>
      </c>
      <c r="D16741" t="str">
        <f t="shared" si="261"/>
        <v>FPMSUR2975 Misty Humphries MED Surgery PPM Only</v>
      </c>
    </row>
    <row r="16742" spans="1:4">
      <c r="A16742" t="s">
        <v>55941</v>
      </c>
      <c r="B16742" t="s">
        <v>55942</v>
      </c>
      <c r="D16742" t="str">
        <f t="shared" si="261"/>
        <v>FPAHCE2974 Keith Barton HUMAN ECOLOGY PPM Only</v>
      </c>
    </row>
    <row r="16743" spans="1:4">
      <c r="A16743" t="s">
        <v>55943</v>
      </c>
      <c r="B16743" t="s">
        <v>55944</v>
      </c>
      <c r="D16743" t="str">
        <f t="shared" si="261"/>
        <v>FPIMCA2973 Jason Rogers MED INT MED CARDIOLOGY PPM Only</v>
      </c>
    </row>
    <row r="16744" spans="1:4">
      <c r="A16744" t="s">
        <v>55945</v>
      </c>
      <c r="B16744" t="s">
        <v>55946</v>
      </c>
      <c r="D16744" t="str">
        <f t="shared" si="261"/>
        <v>FPMBIO2972 Colleen Sweeney MED Biochem And Molecular Med PPM Only</v>
      </c>
    </row>
    <row r="16745" spans="1:4">
      <c r="A16745" t="s">
        <v>55947</v>
      </c>
      <c r="B16745" t="s">
        <v>55948</v>
      </c>
      <c r="D16745" t="str">
        <f t="shared" si="261"/>
        <v>FPMOPH2971 Jonathan Perlman MED Eye Center PPM Only</v>
      </c>
    </row>
    <row r="16746" spans="1:4">
      <c r="A16746" t="s">
        <v>55949</v>
      </c>
      <c r="B16746" t="s">
        <v>55950</v>
      </c>
      <c r="D16746" t="str">
        <f t="shared" si="261"/>
        <v>FPMPSY2970 Stacey Peerson MED Psychiatry And Behav Sci PPM Only</v>
      </c>
    </row>
    <row r="16747" spans="1:4">
      <c r="A16747" t="s">
        <v>55951</v>
      </c>
      <c r="B16747" t="s">
        <v>55952</v>
      </c>
      <c r="D16747" t="str">
        <f t="shared" si="261"/>
        <v>FPMPAT2969 W Toreson MED Pathology And Lab Medicine PPM Only</v>
      </c>
    </row>
    <row r="16748" spans="1:4">
      <c r="A16748" t="s">
        <v>55953</v>
      </c>
      <c r="B16748" t="s">
        <v>55954</v>
      </c>
      <c r="D16748" t="str">
        <f t="shared" si="261"/>
        <v>FPMERM2968 Nicolas Tom Sawyer MED Emergency Medicine PPM Only</v>
      </c>
    </row>
    <row r="16749" spans="1:4">
      <c r="A16749" t="s">
        <v>55955</v>
      </c>
      <c r="B16749" t="s">
        <v>55956</v>
      </c>
      <c r="D16749" t="str">
        <f t="shared" si="261"/>
        <v>FPLENL2967 Christopher Wallis ENGLISH PPM Only</v>
      </c>
    </row>
    <row r="16750" spans="1:4">
      <c r="A16750" t="s">
        <v>55957</v>
      </c>
      <c r="B16750" t="s">
        <v>55958</v>
      </c>
      <c r="D16750" t="str">
        <f t="shared" si="261"/>
        <v>FPAPLS2966 Gale Mcgranahan PLANT SCIENCES PPM Only</v>
      </c>
    </row>
    <row r="16751" spans="1:4">
      <c r="A16751" t="s">
        <v>55959</v>
      </c>
      <c r="B16751" t="s">
        <v>55960</v>
      </c>
      <c r="D16751" t="str">
        <f t="shared" si="261"/>
        <v>FPIMGI2965 Amar Al Juburi MED Int Med Gastroenterology PPM Only</v>
      </c>
    </row>
    <row r="16752" spans="1:4">
      <c r="A16752" t="s">
        <v>55961</v>
      </c>
      <c r="B16752" t="s">
        <v>55962</v>
      </c>
      <c r="D16752" t="str">
        <f t="shared" si="261"/>
        <v>FPECSE2964 Matthew Farrens ENGR COMPUTER SCIENCE PPM Only</v>
      </c>
    </row>
    <row r="16753" spans="1:4">
      <c r="A16753" t="s">
        <v>55963</v>
      </c>
      <c r="B16753" t="s">
        <v>55964</v>
      </c>
      <c r="D16753" t="str">
        <f t="shared" si="261"/>
        <v>FPMINT2963 Roblee Allen MED Internal Medicine PPM Only</v>
      </c>
    </row>
    <row r="16754" spans="1:4">
      <c r="A16754" t="s">
        <v>55965</v>
      </c>
      <c r="B16754" t="s">
        <v>55966</v>
      </c>
      <c r="D16754" t="str">
        <f t="shared" si="261"/>
        <v>FPECHM2962 Joanna Groza MATERIALS SCIENCE And ENGINEERING PPM Only</v>
      </c>
    </row>
    <row r="16755" spans="1:4">
      <c r="A16755" t="s">
        <v>55967</v>
      </c>
      <c r="B16755" t="s">
        <v>55968</v>
      </c>
      <c r="D16755" t="str">
        <f t="shared" si="261"/>
        <v>FPLAHI2961 Diana Strazdes ART And ART HISTORY PPM Only</v>
      </c>
    </row>
    <row r="16756" spans="1:4">
      <c r="A16756" t="s">
        <v>55969</v>
      </c>
      <c r="B16756" t="s">
        <v>55970</v>
      </c>
      <c r="D16756" t="str">
        <f t="shared" si="261"/>
        <v>FPEECE2960 Qun Gu ELECT And COMP ENGR PPM Only</v>
      </c>
    </row>
    <row r="16757" spans="1:4">
      <c r="A16757" t="s">
        <v>55971</v>
      </c>
      <c r="B16757" t="s">
        <v>55972</v>
      </c>
      <c r="D16757" t="str">
        <f t="shared" si="261"/>
        <v>FPMPED2958 Caroline Chantry MED Pediatrics PPM Only</v>
      </c>
    </row>
    <row r="16758" spans="1:4">
      <c r="A16758" t="s">
        <v>55973</v>
      </c>
      <c r="B16758" t="s">
        <v>55974</v>
      </c>
      <c r="D16758" t="str">
        <f t="shared" si="261"/>
        <v>FPLEAL2957 Miyo Uchida EAST ASIAN LANG And CULTURES PPM Only</v>
      </c>
    </row>
    <row r="16759" spans="1:4">
      <c r="A16759" t="s">
        <v>55975</v>
      </c>
      <c r="B16759" t="s">
        <v>55976</v>
      </c>
      <c r="D16759" t="str">
        <f t="shared" si="261"/>
        <v>FPMADM2956 Robert Rudas MED Deans Office PPM Only</v>
      </c>
    </row>
    <row r="16760" spans="1:4">
      <c r="A16760" t="s">
        <v>55977</v>
      </c>
      <c r="B16760" t="s">
        <v>55978</v>
      </c>
      <c r="D16760" t="str">
        <f t="shared" si="261"/>
        <v>FPVPMI2955 Peter Moore VM PATHOLOGY MICRO And IMMUN PPM Only</v>
      </c>
    </row>
    <row r="16761" spans="1:4">
      <c r="A16761" t="s">
        <v>55979</v>
      </c>
      <c r="B16761" t="s">
        <v>55980</v>
      </c>
      <c r="D16761" t="str">
        <f t="shared" si="261"/>
        <v>FPALAW2954 Sanjai Parikh LAND AIR And WATER RESOURCES PPM Only</v>
      </c>
    </row>
    <row r="16762" spans="1:4">
      <c r="A16762" t="s">
        <v>55981</v>
      </c>
      <c r="B16762" t="s">
        <v>55982</v>
      </c>
      <c r="D16762" t="str">
        <f t="shared" si="261"/>
        <v>FPMPSY2953 Stewart Teal MED Psychiatry And Behav Sci PPM Only</v>
      </c>
    </row>
    <row r="16763" spans="1:4">
      <c r="A16763" t="s">
        <v>55983</v>
      </c>
      <c r="B16763" t="s">
        <v>55984</v>
      </c>
      <c r="D16763" t="str">
        <f t="shared" si="261"/>
        <v>FPMPSY2952 Stephen Noctor MED Psychiatry And Behav Sci PPM Only</v>
      </c>
    </row>
    <row r="16764" spans="1:4">
      <c r="A16764" t="s">
        <v>55985</v>
      </c>
      <c r="B16764" t="s">
        <v>55986</v>
      </c>
      <c r="D16764" t="str">
        <f t="shared" si="261"/>
        <v>FPLPHY2951 Linton Corruccini PHYSICS PPM Only</v>
      </c>
    </row>
    <row r="16765" spans="1:4">
      <c r="A16765" t="s">
        <v>55987</v>
      </c>
      <c r="B16765" t="s">
        <v>55988</v>
      </c>
      <c r="D16765" t="str">
        <f t="shared" si="261"/>
        <v>FPMPED2950 Mary Beth Steinfeld MED Pediatrics PPM Only</v>
      </c>
    </row>
    <row r="16766" spans="1:4">
      <c r="A16766" t="s">
        <v>55989</v>
      </c>
      <c r="B16766" t="s">
        <v>55990</v>
      </c>
      <c r="D16766" t="str">
        <f t="shared" si="261"/>
        <v>FPMSUR2949 William Pevec MED Surgery PPM Only</v>
      </c>
    </row>
    <row r="16767" spans="1:4">
      <c r="A16767" t="s">
        <v>55991</v>
      </c>
      <c r="B16767" t="s">
        <v>55992</v>
      </c>
      <c r="D16767" t="str">
        <f t="shared" si="261"/>
        <v>FPMPED2948 Shiwaji Pawar MED Pediatrics PPM Only</v>
      </c>
    </row>
    <row r="16768" spans="1:4">
      <c r="A16768" t="s">
        <v>55993</v>
      </c>
      <c r="B16768" t="s">
        <v>55994</v>
      </c>
      <c r="D16768" t="str">
        <f t="shared" si="261"/>
        <v>FPLUWP2947 Andrea Ross UNIVERSITY WRITING PROGRAM PPM Only</v>
      </c>
    </row>
    <row r="16769" spans="1:4">
      <c r="A16769" t="s">
        <v>55995</v>
      </c>
      <c r="B16769" t="s">
        <v>55996</v>
      </c>
      <c r="D16769" t="str">
        <f t="shared" si="261"/>
        <v>FPVVME2946 Ilana Halperin VM MEDICINE And EPIDEMIOLOGY PPM Only</v>
      </c>
    </row>
    <row r="16770" spans="1:4">
      <c r="A16770" t="s">
        <v>55997</v>
      </c>
      <c r="B16770" t="s">
        <v>55998</v>
      </c>
      <c r="D16770" t="str">
        <f t="shared" si="261"/>
        <v>FPBMCB2945 Daniel Starr MOLECULAR And CELLULAR BIO PPM Only</v>
      </c>
    </row>
    <row r="16771" spans="1:4">
      <c r="A16771" t="s">
        <v>55999</v>
      </c>
      <c r="B16771" t="s">
        <v>56000</v>
      </c>
      <c r="D16771" t="str">
        <f t="shared" ref="D16771:D16834" si="262">A16771&amp;" "&amp;B16771</f>
        <v>FPLDES2944 Simon Sadler DEPARTMENT OF DESIGN PPM Only</v>
      </c>
    </row>
    <row r="16772" spans="1:4">
      <c r="A16772" t="s">
        <v>56001</v>
      </c>
      <c r="B16772" t="s">
        <v>56002</v>
      </c>
      <c r="D16772" t="str">
        <f t="shared" si="262"/>
        <v>FPMFCM2943 Amanda Mooneyham MED Family And Community Med PPM Only</v>
      </c>
    </row>
    <row r="16773" spans="1:4">
      <c r="A16773" t="s">
        <v>56003</v>
      </c>
      <c r="B16773" t="s">
        <v>56004</v>
      </c>
      <c r="D16773" t="str">
        <f t="shared" si="262"/>
        <v>FPLPHI2942 Michael Wedin PHILOSOPHY PPM Only</v>
      </c>
    </row>
    <row r="16774" spans="1:4">
      <c r="A16774" t="s">
        <v>56005</v>
      </c>
      <c r="B16774" t="s">
        <v>56006</v>
      </c>
      <c r="D16774" t="str">
        <f t="shared" si="262"/>
        <v>FPLUWP2941 Mardena Creek Michelson UNIVERSITY WRITING PROGRAM PPM Only</v>
      </c>
    </row>
    <row r="16775" spans="1:4">
      <c r="A16775" t="s">
        <v>56007</v>
      </c>
      <c r="B16775" t="s">
        <v>56008</v>
      </c>
      <c r="D16775" t="str">
        <f t="shared" si="262"/>
        <v>FPTRAN2940 Angela Sanguinetti INST OF TRANSPORTATION STUDIES PPM Only</v>
      </c>
    </row>
    <row r="16776" spans="1:4">
      <c r="A16776" t="s">
        <v>56009</v>
      </c>
      <c r="B16776" t="s">
        <v>56010</v>
      </c>
      <c r="D16776" t="str">
        <f t="shared" si="262"/>
        <v>FPLCHE2939 James Swinehart CHEMISTRY PPM Only</v>
      </c>
    </row>
    <row r="16777" spans="1:4">
      <c r="A16777" t="s">
        <v>56011</v>
      </c>
      <c r="B16777" t="s">
        <v>56012</v>
      </c>
      <c r="D16777" t="str">
        <f t="shared" si="262"/>
        <v>FPBPLB2938 Philipp Zerbe PLANT BIOLOGY PPM Only</v>
      </c>
    </row>
    <row r="16778" spans="1:4">
      <c r="A16778" t="s">
        <v>56013</v>
      </c>
      <c r="B16778" t="s">
        <v>56014</v>
      </c>
      <c r="D16778" t="str">
        <f t="shared" si="262"/>
        <v>FPMMIC2937 Michael Leibowitz MED Medical Microbiology And Imm PPM Only</v>
      </c>
    </row>
    <row r="16779" spans="1:4">
      <c r="A16779" t="s">
        <v>56015</v>
      </c>
      <c r="B16779" t="s">
        <v>56016</v>
      </c>
      <c r="D16779" t="str">
        <f t="shared" si="262"/>
        <v>FPMANS2936 John Eisele MED Anesth And Pain Medicine PPM Only</v>
      </c>
    </row>
    <row r="16780" spans="1:4">
      <c r="A16780" t="s">
        <v>56017</v>
      </c>
      <c r="B16780" t="s">
        <v>56018</v>
      </c>
      <c r="D16780" t="str">
        <f t="shared" si="262"/>
        <v>FPVVME2935 Lynelle Johnson VM MEDICINE And EPIDEMIOLOGY PPM Only</v>
      </c>
    </row>
    <row r="16781" spans="1:4">
      <c r="A16781" t="s">
        <v>56019</v>
      </c>
      <c r="B16781" t="s">
        <v>56020</v>
      </c>
      <c r="D16781" t="str">
        <f t="shared" si="262"/>
        <v>FPAHCE2934 Stephen Wheeler HUMAN ECOLOGY PPM Only</v>
      </c>
    </row>
    <row r="16782" spans="1:4">
      <c r="A16782" t="s">
        <v>56021</v>
      </c>
      <c r="B16782" t="s">
        <v>56022</v>
      </c>
      <c r="D16782" t="str">
        <f t="shared" si="262"/>
        <v>FPLCMN2933 Heather Hether COMMUNICATION PPM Only</v>
      </c>
    </row>
    <row r="16783" spans="1:4">
      <c r="A16783" t="s">
        <v>56023</v>
      </c>
      <c r="B16783" t="s">
        <v>56024</v>
      </c>
      <c r="D16783" t="str">
        <f t="shared" si="262"/>
        <v>FPBNPB2932 Mitchell Sutter NEURO PHYSIO And BEHAVIOR PPM Only</v>
      </c>
    </row>
    <row r="16784" spans="1:4">
      <c r="A16784" t="s">
        <v>56025</v>
      </c>
      <c r="B16784" t="s">
        <v>56026</v>
      </c>
      <c r="D16784" t="str">
        <f t="shared" si="262"/>
        <v>FPBCNS2932 Mitchell Sutter Center for Neuroscience PPM Only</v>
      </c>
    </row>
    <row r="16785" spans="1:4">
      <c r="A16785" t="s">
        <v>56027</v>
      </c>
      <c r="B16785" t="s">
        <v>56028</v>
      </c>
      <c r="D16785" t="str">
        <f t="shared" si="262"/>
        <v>FPDEDU2931 Cynthia Passmore EDUCATION PPM Only</v>
      </c>
    </row>
    <row r="16786" spans="1:4">
      <c r="A16786" t="s">
        <v>56029</v>
      </c>
      <c r="B16786" t="s">
        <v>56030</v>
      </c>
      <c r="D16786" t="str">
        <f t="shared" si="262"/>
        <v>FPMDER2930 Suzanne Kilmer MED Dermatology PPM Only</v>
      </c>
    </row>
    <row r="16787" spans="1:4">
      <c r="A16787" t="s">
        <v>56031</v>
      </c>
      <c r="B16787" t="s">
        <v>56032</v>
      </c>
      <c r="D16787" t="str">
        <f t="shared" si="262"/>
        <v>FPIMHP2929 Kristy P Mathes MED Int Med Hospitalist PPM Only</v>
      </c>
    </row>
    <row r="16788" spans="1:4">
      <c r="A16788" t="s">
        <v>56033</v>
      </c>
      <c r="B16788" t="s">
        <v>56034</v>
      </c>
      <c r="D16788" t="str">
        <f t="shared" si="262"/>
        <v>FPECHE2928 Gregory Miller CHEMICAL ENGINEERING PPM Only</v>
      </c>
    </row>
    <row r="16789" spans="1:4">
      <c r="A16789" t="s">
        <v>56035</v>
      </c>
      <c r="B16789" t="s">
        <v>56036</v>
      </c>
      <c r="D16789" t="str">
        <f t="shared" si="262"/>
        <v>FPAPLS2927 Robert Denison PLANT SCIENCES PPM Only</v>
      </c>
    </row>
    <row r="16790" spans="1:4">
      <c r="A16790" t="s">
        <v>56037</v>
      </c>
      <c r="B16790" t="s">
        <v>56038</v>
      </c>
      <c r="D16790" t="str">
        <f t="shared" si="262"/>
        <v>FPEECE2926 A Gundes ELECT And COMP ENGR PPM Only</v>
      </c>
    </row>
    <row r="16791" spans="1:4">
      <c r="A16791" t="s">
        <v>56039</v>
      </c>
      <c r="B16791" t="s">
        <v>56040</v>
      </c>
      <c r="D16791" t="str">
        <f t="shared" si="262"/>
        <v>FPVVMB2925 Birgit Puschner VM MOLECULAR BIO SCIENCES PPM Only</v>
      </c>
    </row>
    <row r="16792" spans="1:4">
      <c r="A16792" t="s">
        <v>56041</v>
      </c>
      <c r="B16792" t="s">
        <v>56042</v>
      </c>
      <c r="D16792" t="str">
        <f t="shared" si="262"/>
        <v>FPLENL2924 Kathleen Peterson ENGLISH PPM Only</v>
      </c>
    </row>
    <row r="16793" spans="1:4">
      <c r="A16793" t="s">
        <v>56043</v>
      </c>
      <c r="B16793" t="s">
        <v>56044</v>
      </c>
      <c r="D16793" t="str">
        <f t="shared" si="262"/>
        <v>FPMERM2923 Gilbert Arroyo MED Emergency Medicine PPM Only</v>
      </c>
    </row>
    <row r="16794" spans="1:4">
      <c r="A16794" t="s">
        <v>56045</v>
      </c>
      <c r="B16794" t="s">
        <v>56046</v>
      </c>
      <c r="D16794" t="str">
        <f t="shared" si="262"/>
        <v>FPANUT2922 Nancy Hudson NUTRITION PPM Only</v>
      </c>
    </row>
    <row r="16795" spans="1:4">
      <c r="A16795" t="s">
        <v>56047</v>
      </c>
      <c r="B16795" t="s">
        <v>56048</v>
      </c>
      <c r="D16795" t="str">
        <f t="shared" si="262"/>
        <v>FPIMPM2921 George Gallardo MED Int Med Pulmonary PPM Only</v>
      </c>
    </row>
    <row r="16796" spans="1:4">
      <c r="A16796" t="s">
        <v>56049</v>
      </c>
      <c r="B16796" t="s">
        <v>56050</v>
      </c>
      <c r="D16796" t="str">
        <f t="shared" si="262"/>
        <v>FPAENM2920 Becky Westerdahl ENTOMOLOGY NEMATOLOGY PPM Only</v>
      </c>
    </row>
    <row r="16797" spans="1:4">
      <c r="A16797" t="s">
        <v>56051</v>
      </c>
      <c r="B16797" t="s">
        <v>56052</v>
      </c>
      <c r="D16797" t="str">
        <f t="shared" si="262"/>
        <v>FPMNSG2919 Philip Schwartzkroin MED Neurological Surgery PPM Only</v>
      </c>
    </row>
    <row r="16798" spans="1:4">
      <c r="A16798" t="s">
        <v>56053</v>
      </c>
      <c r="B16798" t="s">
        <v>56054</v>
      </c>
      <c r="D16798" t="str">
        <f t="shared" si="262"/>
        <v>FPMDER2918 Fu Tong Liu MED Dermatology PPM Only</v>
      </c>
    </row>
    <row r="16799" spans="1:4">
      <c r="A16799" t="s">
        <v>56055</v>
      </c>
      <c r="B16799" t="s">
        <v>56056</v>
      </c>
      <c r="D16799" t="str">
        <f t="shared" si="262"/>
        <v>FPEECE2917 Houman Homayoun ELECT And COMP ENGR PPM Only</v>
      </c>
    </row>
    <row r="16800" spans="1:4">
      <c r="A16800" t="s">
        <v>56057</v>
      </c>
      <c r="B16800" t="s">
        <v>56058</v>
      </c>
      <c r="D16800" t="str">
        <f t="shared" si="262"/>
        <v>FPAHCE2916 Adrienne Nishina HUMAN ECOLOGY PPM Only</v>
      </c>
    </row>
    <row r="16801" spans="1:4">
      <c r="A16801" t="s">
        <v>56059</v>
      </c>
      <c r="B16801" t="s">
        <v>56060</v>
      </c>
      <c r="D16801" t="str">
        <f t="shared" si="262"/>
        <v>FPMOBG2915 Kenneth Niswander MED Obstetrics And Gynecology PPM Only</v>
      </c>
    </row>
    <row r="16802" spans="1:4">
      <c r="A16802" t="s">
        <v>56061</v>
      </c>
      <c r="B16802" t="s">
        <v>56062</v>
      </c>
      <c r="D16802" t="str">
        <f t="shared" si="262"/>
        <v>FPECEE2914 Ross Boulanger CIVIL And ENVIRONMENTAL ENGR PPM Only</v>
      </c>
    </row>
    <row r="16803" spans="1:4">
      <c r="A16803" t="s">
        <v>56063</v>
      </c>
      <c r="B16803" t="s">
        <v>56064</v>
      </c>
      <c r="D16803" t="str">
        <f t="shared" si="262"/>
        <v>FPVVMB2913 James Morris VM MOLECULAR BIO SCIENCES PPM Only</v>
      </c>
    </row>
    <row r="16804" spans="1:4">
      <c r="A16804" t="s">
        <v>56065</v>
      </c>
      <c r="B16804" t="s">
        <v>56066</v>
      </c>
      <c r="D16804" t="str">
        <f t="shared" si="262"/>
        <v>FPEBME2912 Jennifer H Choi BIOMEDICAL ENGINEERING PPM Only</v>
      </c>
    </row>
    <row r="16805" spans="1:4">
      <c r="A16805" t="s">
        <v>56067</v>
      </c>
      <c r="B16805" t="s">
        <v>56068</v>
      </c>
      <c r="D16805" t="str">
        <f t="shared" si="262"/>
        <v>FPMADM2911 Robert Hartmann MED Deans Office PPM Only</v>
      </c>
    </row>
    <row r="16806" spans="1:4">
      <c r="A16806" t="s">
        <v>56069</v>
      </c>
      <c r="B16806" t="s">
        <v>56070</v>
      </c>
      <c r="D16806" t="str">
        <f t="shared" si="262"/>
        <v>FPALAW2910 Cort Anastasio LAND AIR And WATER RESOURCES PPM Only</v>
      </c>
    </row>
    <row r="16807" spans="1:4">
      <c r="A16807" t="s">
        <v>56071</v>
      </c>
      <c r="B16807" t="s">
        <v>56072</v>
      </c>
      <c r="D16807" t="str">
        <f t="shared" si="262"/>
        <v>FPMOTO2909 Edward Strong MED Otolaryngology PPM Only</v>
      </c>
    </row>
    <row r="16808" spans="1:4">
      <c r="A16808" t="s">
        <v>56073</v>
      </c>
      <c r="B16808" t="s">
        <v>56074</v>
      </c>
      <c r="D16808" t="str">
        <f t="shared" si="262"/>
        <v>FPLENL2908 Kenneth Connally ENGLISH PPM Only</v>
      </c>
    </row>
    <row r="16809" spans="1:4">
      <c r="A16809" t="s">
        <v>56075</v>
      </c>
      <c r="B16809" t="s">
        <v>56076</v>
      </c>
      <c r="D16809" t="str">
        <f t="shared" si="262"/>
        <v>FPMHPH2907 Colleen Clancy MED Physiology And Membrane Biol PPM Only</v>
      </c>
    </row>
    <row r="16810" spans="1:4">
      <c r="A16810" t="s">
        <v>56077</v>
      </c>
      <c r="B16810" t="s">
        <v>56078</v>
      </c>
      <c r="D16810" t="str">
        <f t="shared" si="262"/>
        <v>FPIMNE2906 Suresh Appasamy MED Int Med Nephrology PPM Only</v>
      </c>
    </row>
    <row r="16811" spans="1:4">
      <c r="A16811" t="s">
        <v>56079</v>
      </c>
      <c r="B16811" t="s">
        <v>56080</v>
      </c>
      <c r="D16811" t="str">
        <f t="shared" si="262"/>
        <v>FPIMEN2905 Aili Guo MED Int Med Endocrinology PPM Only</v>
      </c>
    </row>
    <row r="16812" spans="1:4">
      <c r="A16812" t="s">
        <v>56081</v>
      </c>
      <c r="B16812" t="s">
        <v>56082</v>
      </c>
      <c r="D16812" t="str">
        <f t="shared" si="262"/>
        <v>FPAVIT2904 Ron Runnebaum VITICULTURE And ENOLOGY PPM Only</v>
      </c>
    </row>
    <row r="16813" spans="1:4">
      <c r="A16813" t="s">
        <v>56083</v>
      </c>
      <c r="B16813" t="s">
        <v>56084</v>
      </c>
      <c r="D16813" t="str">
        <f t="shared" si="262"/>
        <v>FPMOPH2903 Jeffrey Caspar MED Eye Center PPM Only</v>
      </c>
    </row>
    <row r="16814" spans="1:4">
      <c r="A16814" t="s">
        <v>56085</v>
      </c>
      <c r="B16814" t="s">
        <v>56086</v>
      </c>
      <c r="D16814" t="str">
        <f t="shared" si="262"/>
        <v>FPAHCE2902 Jay Belsky HUMAN ECOLOGY PPM Only</v>
      </c>
    </row>
    <row r="16815" spans="1:4">
      <c r="A16815" t="s">
        <v>56087</v>
      </c>
      <c r="B16815" t="s">
        <v>56088</v>
      </c>
      <c r="D16815" t="str">
        <f t="shared" si="262"/>
        <v>FPLSOC2901 Laura Grindstaff SOCIOLOGY PPM Only</v>
      </c>
    </row>
    <row r="16816" spans="1:4">
      <c r="A16816" t="s">
        <v>56089</v>
      </c>
      <c r="B16816" t="s">
        <v>56090</v>
      </c>
      <c r="D16816" t="str">
        <f t="shared" si="262"/>
        <v>FPVPMI2900 Frederick Murphy VM PATHOLOGY MICRO And IMMUN PPM Only</v>
      </c>
    </row>
    <row r="16817" spans="1:4">
      <c r="A16817" t="s">
        <v>56091</v>
      </c>
      <c r="B16817" t="s">
        <v>56092</v>
      </c>
      <c r="D16817" t="str">
        <f t="shared" si="262"/>
        <v>FPLFAI2899 Eric Louis Russell FRENCH And ITALIAN PPM Only</v>
      </c>
    </row>
    <row r="16818" spans="1:4">
      <c r="A16818" t="s">
        <v>56093</v>
      </c>
      <c r="B16818" t="s">
        <v>56094</v>
      </c>
      <c r="D16818" t="str">
        <f t="shared" si="262"/>
        <v>FPMEPM2898 Stephen Mccurdy MED Public Health Sciences PPM Only</v>
      </c>
    </row>
    <row r="16819" spans="1:4">
      <c r="A16819" t="s">
        <v>56095</v>
      </c>
      <c r="B16819" t="s">
        <v>56096</v>
      </c>
      <c r="D16819" t="str">
        <f t="shared" si="262"/>
        <v>FPVPMI2897 Nigel Maclachlan VM PATHOLOGY MICRO And IMMUN PPM Only</v>
      </c>
    </row>
    <row r="16820" spans="1:4">
      <c r="A16820" t="s">
        <v>56097</v>
      </c>
      <c r="B16820" t="s">
        <v>56098</v>
      </c>
      <c r="D16820" t="str">
        <f t="shared" si="262"/>
        <v>FPVPMI2896 Jennine Ochoa VM PATHOLOGY MICRO And IMMUN PPM Only</v>
      </c>
    </row>
    <row r="16821" spans="1:4">
      <c r="A16821" t="s">
        <v>56099</v>
      </c>
      <c r="B16821" t="s">
        <v>56100</v>
      </c>
      <c r="D16821" t="str">
        <f t="shared" si="262"/>
        <v>FPGRAD2895 Gil Tal GRADUATE DIVISION PPM Only</v>
      </c>
    </row>
    <row r="16822" spans="1:4">
      <c r="A16822" t="s">
        <v>56101</v>
      </c>
      <c r="B16822" t="s">
        <v>56102</v>
      </c>
      <c r="D16822" t="str">
        <f t="shared" si="262"/>
        <v>FPMPSY2894 Ann Bezmalinovic MED Psychiatry And Behav Sci PPM Only</v>
      </c>
    </row>
    <row r="16823" spans="1:4">
      <c r="A16823" t="s">
        <v>56103</v>
      </c>
      <c r="B16823" t="s">
        <v>56104</v>
      </c>
      <c r="D16823" t="str">
        <f t="shared" si="262"/>
        <v>FPVVME2893 Jenessa Gjeltema VM MEDICINE And EPIDEMIOLOGY PPM Only</v>
      </c>
    </row>
    <row r="16824" spans="1:4">
      <c r="A16824" t="s">
        <v>56105</v>
      </c>
      <c r="B16824" t="s">
        <v>56106</v>
      </c>
      <c r="D16824" t="str">
        <f t="shared" si="262"/>
        <v>FPMOTO2892 Daniel Cates MED Otolaryngology PPM Only</v>
      </c>
    </row>
    <row r="16825" spans="1:4">
      <c r="A16825" t="s">
        <v>56107</v>
      </c>
      <c r="B16825" t="s">
        <v>56108</v>
      </c>
      <c r="D16825" t="str">
        <f t="shared" si="262"/>
        <v>FPLCMN2891 Michael Motley COMMUNICATION PPM Only</v>
      </c>
    </row>
    <row r="16826" spans="1:4">
      <c r="A16826" t="s">
        <v>56109</v>
      </c>
      <c r="B16826" t="s">
        <v>56110</v>
      </c>
      <c r="D16826" t="str">
        <f t="shared" si="262"/>
        <v>FPVVSR2890 Amandeep Chohan VM SURGRAD SCIENCE PPM Only</v>
      </c>
    </row>
    <row r="16827" spans="1:4">
      <c r="A16827" t="s">
        <v>56111</v>
      </c>
      <c r="B16827" t="s">
        <v>56112</v>
      </c>
      <c r="D16827" t="str">
        <f t="shared" si="262"/>
        <v>FPMRAD2889 Eugenio Gerscovich MED Radiology PPM Only</v>
      </c>
    </row>
    <row r="16828" spans="1:4">
      <c r="A16828" t="s">
        <v>56113</v>
      </c>
      <c r="B16828" t="s">
        <v>56114</v>
      </c>
      <c r="D16828" t="str">
        <f t="shared" si="262"/>
        <v>FPIMPM2888 Michael Schivo MED Int Med Pulmonary PPM Only</v>
      </c>
    </row>
    <row r="16829" spans="1:4">
      <c r="A16829" t="s">
        <v>56115</v>
      </c>
      <c r="B16829" t="s">
        <v>56116</v>
      </c>
      <c r="D16829" t="str">
        <f t="shared" si="262"/>
        <v>FPIMHP2887 Hershan Johl MED Int Med Hospitalist PPM Only</v>
      </c>
    </row>
    <row r="16830" spans="1:4">
      <c r="A16830" t="s">
        <v>56117</v>
      </c>
      <c r="B16830" t="s">
        <v>56118</v>
      </c>
      <c r="D16830" t="str">
        <f t="shared" si="262"/>
        <v>FPLCHE2885 Carlito Lebrilla CHEMISTRY PPM Only</v>
      </c>
    </row>
    <row r="16831" spans="1:4">
      <c r="A16831" t="s">
        <v>56119</v>
      </c>
      <c r="B16831" t="s">
        <v>56120</v>
      </c>
      <c r="D16831" t="str">
        <f t="shared" si="262"/>
        <v>FPAPLS2884 David Neale PLANT SCIENCES PPM Only</v>
      </c>
    </row>
    <row r="16832" spans="1:4">
      <c r="A16832" t="s">
        <v>56121</v>
      </c>
      <c r="B16832" t="s">
        <v>56122</v>
      </c>
      <c r="D16832" t="str">
        <f t="shared" si="262"/>
        <v>FPMPED2883 Angel Herrera Guerra MED Pediatrics PPM Only</v>
      </c>
    </row>
    <row r="16833" spans="1:4">
      <c r="A16833" t="s">
        <v>56123</v>
      </c>
      <c r="B16833" t="s">
        <v>56124</v>
      </c>
      <c r="D16833" t="str">
        <f t="shared" si="262"/>
        <v>FPLHIS2882 Joan Cadden HISTORY PPM Only</v>
      </c>
    </row>
    <row r="16834" spans="1:4">
      <c r="A16834" t="s">
        <v>56125</v>
      </c>
      <c r="B16834" t="s">
        <v>56126</v>
      </c>
      <c r="D16834" t="str">
        <f t="shared" si="262"/>
        <v>FPBEVE2881 Johanna Schmitt EVOLUTION And ECOLOGY PPM Only</v>
      </c>
    </row>
    <row r="16835" spans="1:4">
      <c r="A16835" t="s">
        <v>56127</v>
      </c>
      <c r="B16835" t="s">
        <v>56128</v>
      </c>
      <c r="D16835" t="str">
        <f t="shared" ref="D16835:D16898" si="263">A16835&amp;" "&amp;B16835</f>
        <v>FPECHE2880 Jason White CHEMICAL ENGINEERING PPM Only</v>
      </c>
    </row>
    <row r="16836" spans="1:4">
      <c r="A16836" t="s">
        <v>56129</v>
      </c>
      <c r="B16836" t="s">
        <v>56130</v>
      </c>
      <c r="D16836" t="str">
        <f t="shared" si="263"/>
        <v>FPLSTA2879 Rudolf Beran STATISTICS PPM Only</v>
      </c>
    </row>
    <row r="16837" spans="1:4">
      <c r="A16837" t="s">
        <v>56131</v>
      </c>
      <c r="B16837" t="s">
        <v>56132</v>
      </c>
      <c r="D16837" t="str">
        <f t="shared" si="263"/>
        <v>FPMANS2878 Richard Applegate MED Anesth And Pain Medicine PPM Only</v>
      </c>
    </row>
    <row r="16838" spans="1:4">
      <c r="A16838" t="s">
        <v>56133</v>
      </c>
      <c r="B16838" t="s">
        <v>56134</v>
      </c>
      <c r="D16838" t="str">
        <f t="shared" si="263"/>
        <v>FPMANS2877 Gary Levin MED Anesth And Pain Medicine PPM Only</v>
      </c>
    </row>
    <row r="16839" spans="1:4">
      <c r="A16839" t="s">
        <v>56135</v>
      </c>
      <c r="B16839" t="s">
        <v>56136</v>
      </c>
      <c r="D16839" t="str">
        <f t="shared" si="263"/>
        <v>FPLGAR2876 Ingeborg Henderson GERMAN And RUSSIAN PPM Only</v>
      </c>
    </row>
    <row r="16840" spans="1:4">
      <c r="A16840" t="s">
        <v>56137</v>
      </c>
      <c r="B16840" t="s">
        <v>56138</v>
      </c>
      <c r="D16840" t="str">
        <f t="shared" si="263"/>
        <v>FPMNEU2875 William Usrey MED Neurology PPM Only</v>
      </c>
    </row>
    <row r="16841" spans="1:4">
      <c r="A16841" t="s">
        <v>56139</v>
      </c>
      <c r="B16841" t="s">
        <v>56140</v>
      </c>
      <c r="D16841" t="str">
        <f t="shared" si="263"/>
        <v>FPBNPB2875 William Usrey NEURO PHYSIO And BEHAVIOR PPM Only</v>
      </c>
    </row>
    <row r="16842" spans="1:4">
      <c r="A16842" t="s">
        <v>56141</v>
      </c>
      <c r="B16842" t="s">
        <v>56142</v>
      </c>
      <c r="D16842" t="str">
        <f t="shared" si="263"/>
        <v>FPBCNS2875 William Usrey Center for Neuroscience PPM Only</v>
      </c>
    </row>
    <row r="16843" spans="1:4">
      <c r="A16843" t="s">
        <v>56143</v>
      </c>
      <c r="B16843" t="s">
        <v>56144</v>
      </c>
      <c r="D16843" t="str">
        <f t="shared" si="263"/>
        <v>FPMPED2874 Alexis Toney MED Pediatrics PPM Only</v>
      </c>
    </row>
    <row r="16844" spans="1:4">
      <c r="A16844" t="s">
        <v>56145</v>
      </c>
      <c r="B16844" t="s">
        <v>56146</v>
      </c>
      <c r="D16844" t="str">
        <f t="shared" si="263"/>
        <v>FPEECE2873 Andre Knoesen ELECT And COMP ENGR PPM Only</v>
      </c>
    </row>
    <row r="16845" spans="1:4">
      <c r="A16845" t="s">
        <v>56147</v>
      </c>
      <c r="B16845" t="s">
        <v>56148</v>
      </c>
      <c r="D16845" t="str">
        <f t="shared" si="263"/>
        <v>FPIMRH2872 Dick Robbins MED Int Med Rheumatology PPM Only</v>
      </c>
    </row>
    <row r="16846" spans="1:4">
      <c r="A16846" t="s">
        <v>56149</v>
      </c>
      <c r="B16846" t="s">
        <v>56150</v>
      </c>
      <c r="D16846" t="str">
        <f t="shared" si="263"/>
        <v>FPAENM2871 Richard Karban ENTOMOLOGY NEMATOLOGY PPM Only</v>
      </c>
    </row>
    <row r="16847" spans="1:4">
      <c r="A16847" t="s">
        <v>56151</v>
      </c>
      <c r="B16847" t="s">
        <v>56152</v>
      </c>
      <c r="D16847" t="str">
        <f t="shared" si="263"/>
        <v>FPMOPH2870 John Canzano MED Eye Center PPM Only</v>
      </c>
    </row>
    <row r="16848" spans="1:4">
      <c r="A16848" t="s">
        <v>56153</v>
      </c>
      <c r="B16848" t="s">
        <v>56154</v>
      </c>
      <c r="D16848" t="str">
        <f t="shared" si="263"/>
        <v>FPMPED2869 Michael Sherman MED Pediatrics PPM Only</v>
      </c>
    </row>
    <row r="16849" spans="1:4">
      <c r="A16849" t="s">
        <v>56155</v>
      </c>
      <c r="B16849" t="s">
        <v>56156</v>
      </c>
      <c r="D16849" t="str">
        <f t="shared" si="263"/>
        <v>FPMPED2868 Madelena Martin MED Pediatrics PPM Only</v>
      </c>
    </row>
    <row r="16850" spans="1:4">
      <c r="A16850" t="s">
        <v>56157</v>
      </c>
      <c r="B16850" t="s">
        <v>56158</v>
      </c>
      <c r="D16850" t="str">
        <f t="shared" si="263"/>
        <v>FPMPSY2867 Sarah Jackson MED Psychiatry And Behav Sci PPM Only</v>
      </c>
    </row>
    <row r="16851" spans="1:4">
      <c r="A16851" t="s">
        <v>56159</v>
      </c>
      <c r="B16851" t="s">
        <v>56160</v>
      </c>
      <c r="D16851" t="str">
        <f t="shared" si="263"/>
        <v>FPMOTO2866 Maggie Kuhn MED Otolaryngology PPM Only</v>
      </c>
    </row>
    <row r="16852" spans="1:4">
      <c r="A16852" t="s">
        <v>56161</v>
      </c>
      <c r="B16852" t="s">
        <v>56162</v>
      </c>
      <c r="D16852" t="str">
        <f t="shared" si="263"/>
        <v>FPEECE2865 Gary S May ELECT And COMP ENGR PPM Only</v>
      </c>
    </row>
    <row r="16853" spans="1:4">
      <c r="A16853" t="s">
        <v>56163</v>
      </c>
      <c r="B16853" t="s">
        <v>56164</v>
      </c>
      <c r="D16853" t="str">
        <f t="shared" si="263"/>
        <v>FPMPAT2864 Peter Barry MED Pathology And Lab Medicine PPM Only</v>
      </c>
    </row>
    <row r="16854" spans="1:4">
      <c r="A16854" t="s">
        <v>56165</v>
      </c>
      <c r="B16854" t="s">
        <v>56166</v>
      </c>
      <c r="D16854" t="str">
        <f t="shared" si="263"/>
        <v>FPMINT2863 Joanna C Arnold MED Int Med Admin PPM Only</v>
      </c>
    </row>
    <row r="16855" spans="1:4">
      <c r="A16855" t="s">
        <v>56167</v>
      </c>
      <c r="B16855" t="s">
        <v>56168</v>
      </c>
      <c r="D16855" t="str">
        <f t="shared" si="263"/>
        <v>FPIMBE2862 Mark Fedyk MED Internal Medicine Bioethics PPM Only</v>
      </c>
    </row>
    <row r="16856" spans="1:4">
      <c r="A16856" t="s">
        <v>56169</v>
      </c>
      <c r="B16856" t="s">
        <v>56170</v>
      </c>
      <c r="D16856" t="str">
        <f t="shared" si="263"/>
        <v>FPMMIC2861 Jerold Theis MED Medical Microbiology And Imm PPM Only</v>
      </c>
    </row>
    <row r="16857" spans="1:4">
      <c r="A16857" t="s">
        <v>56171</v>
      </c>
      <c r="B16857" t="s">
        <v>56172</v>
      </c>
      <c r="D16857" t="str">
        <f t="shared" si="263"/>
        <v>FPVVME2860 Mark Kittleson VM MEDICINE And EPIDEMIOLOGY PPM Only</v>
      </c>
    </row>
    <row r="16858" spans="1:4">
      <c r="A16858" t="s">
        <v>56173</v>
      </c>
      <c r="B16858" t="s">
        <v>56174</v>
      </c>
      <c r="D16858" t="str">
        <f t="shared" si="263"/>
        <v>FPVVSR2859 Jin Zhang VM SURGRAD SCIENCE PPM Only</v>
      </c>
    </row>
    <row r="16859" spans="1:4">
      <c r="A16859" t="s">
        <v>56175</v>
      </c>
      <c r="B16859" t="s">
        <v>56176</v>
      </c>
      <c r="D16859" t="str">
        <f t="shared" si="263"/>
        <v>FPAPLS2858 Matthew Gilbert PLANT SCIENCES PPM Only</v>
      </c>
    </row>
    <row r="16860" spans="1:4">
      <c r="A16860" t="s">
        <v>56177</v>
      </c>
      <c r="B16860" t="s">
        <v>56178</v>
      </c>
      <c r="D16860" t="str">
        <f t="shared" si="263"/>
        <v>FPVVSR2857 Craig Glaiberman VM SURGRAD SCIENCE PPM Only</v>
      </c>
    </row>
    <row r="16861" spans="1:4">
      <c r="A16861" t="s">
        <v>56179</v>
      </c>
      <c r="B16861" t="s">
        <v>56180</v>
      </c>
      <c r="D16861" t="str">
        <f t="shared" si="263"/>
        <v>FPVVME2856 Stephen White VM MEDICINE And EPIDEMIOLOGY PPM Only</v>
      </c>
    </row>
    <row r="16862" spans="1:4">
      <c r="A16862" t="s">
        <v>56181</v>
      </c>
      <c r="B16862" t="s">
        <v>56182</v>
      </c>
      <c r="D16862" t="str">
        <f t="shared" si="263"/>
        <v>FPLMAT2855 H Weiner MATHEMATICS PPM Only</v>
      </c>
    </row>
    <row r="16863" spans="1:4">
      <c r="A16863" t="s">
        <v>56183</v>
      </c>
      <c r="B16863" t="s">
        <v>56184</v>
      </c>
      <c r="D16863" t="str">
        <f t="shared" si="263"/>
        <v>FPMRAD2854 C Rosenquist MED Radiology PPM Only</v>
      </c>
    </row>
    <row r="16864" spans="1:4">
      <c r="A16864" t="s">
        <v>56185</v>
      </c>
      <c r="B16864" t="s">
        <v>56186</v>
      </c>
      <c r="D16864" t="str">
        <f t="shared" si="263"/>
        <v>FPLUWP2853 Christopher Thaiss UNIVERSITY WRITING PROGRAM PPM Only</v>
      </c>
    </row>
    <row r="16865" spans="1:4">
      <c r="A16865" t="s">
        <v>56187</v>
      </c>
      <c r="B16865" t="s">
        <v>56188</v>
      </c>
      <c r="D16865" t="str">
        <f t="shared" si="263"/>
        <v>FPLPHY2852 Rajiv Singh PHYSICS PPM Only</v>
      </c>
    </row>
    <row r="16866" spans="1:4">
      <c r="A16866" t="s">
        <v>56189</v>
      </c>
      <c r="B16866" t="s">
        <v>56190</v>
      </c>
      <c r="D16866" t="str">
        <f t="shared" si="263"/>
        <v>FPVVSR2851 Jack Snyder VM SURGRAD SCIENCE PPM Only</v>
      </c>
    </row>
    <row r="16867" spans="1:4">
      <c r="A16867" t="s">
        <v>56191</v>
      </c>
      <c r="B16867" t="s">
        <v>56192</v>
      </c>
      <c r="D16867" t="str">
        <f t="shared" si="263"/>
        <v>FPLENL2850 David Robertson ENGLISH PPM Only</v>
      </c>
    </row>
    <row r="16868" spans="1:4">
      <c r="A16868" t="s">
        <v>56193</v>
      </c>
      <c r="B16868" t="s">
        <v>56194</v>
      </c>
      <c r="D16868" t="str">
        <f t="shared" si="263"/>
        <v>FPLPHY2849 Thomas Weideman PHYSICS PPM Only</v>
      </c>
    </row>
    <row r="16869" spans="1:4">
      <c r="A16869" t="s">
        <v>56195</v>
      </c>
      <c r="B16869" t="s">
        <v>56196</v>
      </c>
      <c r="D16869" t="str">
        <f t="shared" si="263"/>
        <v>FPECHE2848 Ahmet Palazoglu CHEMICAL ENGINEERING PPM Only</v>
      </c>
    </row>
    <row r="16870" spans="1:4">
      <c r="A16870" t="s">
        <v>56197</v>
      </c>
      <c r="B16870" t="s">
        <v>56198</v>
      </c>
      <c r="D16870" t="str">
        <f t="shared" si="263"/>
        <v>FPEECE2847 Zhi Ding ELECT And COMP ENGR PPM Only</v>
      </c>
    </row>
    <row r="16871" spans="1:4">
      <c r="A16871" t="s">
        <v>56199</v>
      </c>
      <c r="B16871" t="s">
        <v>56200</v>
      </c>
      <c r="D16871" t="str">
        <f t="shared" si="263"/>
        <v>FPMEPM2846 Laurel Beckett MED Public Health Sciences PPM Only</v>
      </c>
    </row>
    <row r="16872" spans="1:4">
      <c r="A16872" t="s">
        <v>56201</v>
      </c>
      <c r="B16872" t="s">
        <v>56202</v>
      </c>
      <c r="D16872" t="str">
        <f t="shared" si="263"/>
        <v>FPMRAD2845 Andrew Hernandez MED Radiology PPM Only</v>
      </c>
    </row>
    <row r="16873" spans="1:4">
      <c r="A16873" t="s">
        <v>56203</v>
      </c>
      <c r="B16873" t="s">
        <v>56204</v>
      </c>
      <c r="D16873" t="str">
        <f t="shared" si="263"/>
        <v>FPVVSR2844 Rachel Pollard VM SURGRAD SCIENCE PPM Only</v>
      </c>
    </row>
    <row r="16874" spans="1:4">
      <c r="A16874" t="s">
        <v>56205</v>
      </c>
      <c r="B16874" t="s">
        <v>56206</v>
      </c>
      <c r="D16874" t="str">
        <f t="shared" si="263"/>
        <v>FPVPHR2843 James Delano VM POPULATION HLTH And REPROD PPM Only</v>
      </c>
    </row>
    <row r="16875" spans="1:4">
      <c r="A16875" t="s">
        <v>56207</v>
      </c>
      <c r="B16875" t="s">
        <v>56208</v>
      </c>
      <c r="D16875" t="str">
        <f t="shared" si="263"/>
        <v>FPAPPA2842 Adib Rowhani PLANT PATHOLOGY PPM Only</v>
      </c>
    </row>
    <row r="16876" spans="1:4">
      <c r="A16876" t="s">
        <v>56209</v>
      </c>
      <c r="B16876" t="s">
        <v>56210</v>
      </c>
      <c r="D16876" t="str">
        <f t="shared" si="263"/>
        <v>FPLCHE2841 Shota Atsumi CHEMISTRY PPM Only</v>
      </c>
    </row>
    <row r="16877" spans="1:4">
      <c r="A16877" t="s">
        <v>56211</v>
      </c>
      <c r="B16877" t="s">
        <v>56212</v>
      </c>
      <c r="D16877" t="str">
        <f t="shared" si="263"/>
        <v>FPLSTA2840 Hao Chen STATISTICS PPM Only</v>
      </c>
    </row>
    <row r="16878" spans="1:4">
      <c r="A16878" t="s">
        <v>56213</v>
      </c>
      <c r="B16878" t="s">
        <v>56214</v>
      </c>
      <c r="D16878" t="str">
        <f t="shared" si="263"/>
        <v>FPAETX2839 James Seiber ENVIRONMENTAL TOXICOLOGY PPM Only</v>
      </c>
    </row>
    <row r="16879" spans="1:4">
      <c r="A16879" t="s">
        <v>56215</v>
      </c>
      <c r="B16879" t="s">
        <v>56216</v>
      </c>
      <c r="D16879" t="str">
        <f t="shared" si="263"/>
        <v>FPMPED2838 Jennifer Rosenthal MED Pediatrics PPM Only</v>
      </c>
    </row>
    <row r="16880" spans="1:4">
      <c r="A16880" t="s">
        <v>56217</v>
      </c>
      <c r="B16880" t="s">
        <v>56218</v>
      </c>
      <c r="D16880" t="str">
        <f t="shared" si="263"/>
        <v>FPLANT2837 Monique Borgerhoff Mulder ANTHROPOLOGY PPM Only</v>
      </c>
    </row>
    <row r="16881" spans="1:4">
      <c r="A16881" t="s">
        <v>56219</v>
      </c>
      <c r="B16881" t="s">
        <v>56220</v>
      </c>
      <c r="D16881" t="str">
        <f t="shared" si="263"/>
        <v>FPIMCA2836 Milind Dhond MED INT MED CARDIOLOGY PPM Only</v>
      </c>
    </row>
    <row r="16882" spans="1:4">
      <c r="A16882" t="s">
        <v>56221</v>
      </c>
      <c r="B16882" t="s">
        <v>56222</v>
      </c>
      <c r="D16882" t="str">
        <f t="shared" si="263"/>
        <v>FPMRAD2835 Ghaneh Fananapazir MED Radiology PPM Only</v>
      </c>
    </row>
    <row r="16883" spans="1:4">
      <c r="A16883" t="s">
        <v>56223</v>
      </c>
      <c r="B16883" t="s">
        <v>56224</v>
      </c>
      <c r="D16883" t="str">
        <f t="shared" si="263"/>
        <v>FPLENL2834 Erin Gray ENGLISH PPM Only</v>
      </c>
    </row>
    <row r="16884" spans="1:4">
      <c r="A16884" t="s">
        <v>56225</v>
      </c>
      <c r="B16884" t="s">
        <v>56226</v>
      </c>
      <c r="D16884" t="str">
        <f t="shared" si="263"/>
        <v>FPMRAD2833 Karen Lindfors MED Radiology PPM Only</v>
      </c>
    </row>
    <row r="16885" spans="1:4">
      <c r="A16885" t="s">
        <v>56227</v>
      </c>
      <c r="B16885" t="s">
        <v>56228</v>
      </c>
      <c r="D16885" t="str">
        <f t="shared" si="263"/>
        <v>FPVPHR2832 Michele Jay Russell VM POPULATION HLTH And REPROD PPM Only</v>
      </c>
    </row>
    <row r="16886" spans="1:4">
      <c r="A16886" t="s">
        <v>56229</v>
      </c>
      <c r="B16886" t="s">
        <v>56230</v>
      </c>
      <c r="D16886" t="str">
        <f t="shared" si="263"/>
        <v>FPBGEN2831 Richard Michelmore UC DAVIS GENOME CENTER PPM Only</v>
      </c>
    </row>
    <row r="16887" spans="1:4">
      <c r="A16887" t="s">
        <v>56231</v>
      </c>
      <c r="B16887" t="s">
        <v>56232</v>
      </c>
      <c r="D16887" t="str">
        <f t="shared" si="263"/>
        <v>FPAPLS2831 Richard Michelmore PLANT SCIENCES PPM Only</v>
      </c>
    </row>
    <row r="16888" spans="1:4">
      <c r="A16888" t="s">
        <v>56233</v>
      </c>
      <c r="B16888" t="s">
        <v>56234</v>
      </c>
      <c r="D16888" t="str">
        <f t="shared" si="263"/>
        <v>FPMPED2830 Stephanie Mateev MED Pediatrics PPM Only</v>
      </c>
    </row>
    <row r="16889" spans="1:4">
      <c r="A16889" t="s">
        <v>56235</v>
      </c>
      <c r="B16889" t="s">
        <v>56236</v>
      </c>
      <c r="D16889" t="str">
        <f t="shared" si="263"/>
        <v>FPAPLS2829 Steven Knapp PLANT SCIENCES PPM Only</v>
      </c>
    </row>
    <row r="16890" spans="1:4">
      <c r="A16890" t="s">
        <v>56237</v>
      </c>
      <c r="B16890" t="s">
        <v>56238</v>
      </c>
      <c r="D16890" t="str">
        <f t="shared" si="263"/>
        <v>FPBPLB2828 Nitzan Shabek PLANT BIOLOGY PPM Only</v>
      </c>
    </row>
    <row r="16891" spans="1:4">
      <c r="A16891" t="s">
        <v>56239</v>
      </c>
      <c r="B16891" t="s">
        <v>56240</v>
      </c>
      <c r="D16891" t="str">
        <f t="shared" si="263"/>
        <v>FPBNPB2827 W Weidner NEURO PHYSIO And BEHAVIOR PPM Only</v>
      </c>
    </row>
    <row r="16892" spans="1:4">
      <c r="A16892" t="s">
        <v>56241</v>
      </c>
      <c r="B16892" t="s">
        <v>56242</v>
      </c>
      <c r="D16892" t="str">
        <f t="shared" si="263"/>
        <v>FPMERM2826 Amanda Charbonneau MED Emergency Medicine PPM Only</v>
      </c>
    </row>
    <row r="16893" spans="1:4">
      <c r="A16893" t="s">
        <v>56243</v>
      </c>
      <c r="B16893" t="s">
        <v>56244</v>
      </c>
      <c r="D16893" t="str">
        <f t="shared" si="263"/>
        <v>FPLSAP2825 Emilio Bejel SPANISH And PORTUGUESE PPM Only</v>
      </c>
    </row>
    <row r="16894" spans="1:4">
      <c r="A16894" t="s">
        <v>56245</v>
      </c>
      <c r="B16894" t="s">
        <v>56246</v>
      </c>
      <c r="D16894" t="str">
        <f t="shared" si="263"/>
        <v>FPVVMB2824 Heather Knych VM MOLECULAR BIO SCIENCES PPM Only</v>
      </c>
    </row>
    <row r="16895" spans="1:4">
      <c r="A16895" t="s">
        <v>56247</v>
      </c>
      <c r="B16895" t="s">
        <v>56248</v>
      </c>
      <c r="D16895" t="str">
        <f t="shared" si="263"/>
        <v>FPDEDU2823 Danny Martinez EDUCATION PPM Only</v>
      </c>
    </row>
    <row r="16896" spans="1:4">
      <c r="A16896" t="s">
        <v>56249</v>
      </c>
      <c r="B16896" t="s">
        <v>56250</v>
      </c>
      <c r="D16896" t="str">
        <f t="shared" si="263"/>
        <v>FPEECE2822 Karl Current ELECT And COMP ENGR PPM Only</v>
      </c>
    </row>
    <row r="16897" spans="1:4">
      <c r="A16897" t="s">
        <v>56251</v>
      </c>
      <c r="B16897" t="s">
        <v>56252</v>
      </c>
      <c r="D16897" t="str">
        <f t="shared" si="263"/>
        <v>FPMPED2821 Mustafa Ammar MED Pediatrics PPM Only</v>
      </c>
    </row>
    <row r="16898" spans="1:4">
      <c r="A16898" t="s">
        <v>56253</v>
      </c>
      <c r="B16898" t="s">
        <v>56254</v>
      </c>
      <c r="D16898" t="str">
        <f t="shared" si="263"/>
        <v>FPLSTA2820 Jamshid Namdari STATISTICS PPM Only</v>
      </c>
    </row>
    <row r="16899" spans="1:4">
      <c r="A16899" t="s">
        <v>56255</v>
      </c>
      <c r="B16899" t="s">
        <v>56256</v>
      </c>
      <c r="D16899" t="str">
        <f t="shared" ref="D16899:D16962" si="264">A16899&amp;" "&amp;B16899</f>
        <v>FPMHPH2819 Luis Santana MED Physiology And Membrane Biol PPM Only</v>
      </c>
    </row>
    <row r="16900" spans="1:4">
      <c r="A16900" t="s">
        <v>56257</v>
      </c>
      <c r="B16900" t="s">
        <v>56258</v>
      </c>
      <c r="D16900" t="str">
        <f t="shared" si="264"/>
        <v>FPVPMI2818 William Vernau VM PATHOLOGY MICRO And IMMUN PPM Only</v>
      </c>
    </row>
    <row r="16901" spans="1:4">
      <c r="A16901" t="s">
        <v>56259</v>
      </c>
      <c r="B16901" t="s">
        <v>56260</v>
      </c>
      <c r="D16901" t="str">
        <f t="shared" si="264"/>
        <v>FPVVME2817 Sarah Depenbrock VM MEDICINE And EPIDEMIOLOGY PPM Only</v>
      </c>
    </row>
    <row r="16902" spans="1:4">
      <c r="A16902" t="s">
        <v>56261</v>
      </c>
      <c r="B16902" t="s">
        <v>56262</v>
      </c>
      <c r="D16902" t="str">
        <f t="shared" si="264"/>
        <v>FPIMHO2816 Theresa Keegan MED Int Med HEMONC PPM Only</v>
      </c>
    </row>
    <row r="16903" spans="1:4">
      <c r="A16903" t="s">
        <v>56263</v>
      </c>
      <c r="B16903" t="s">
        <v>56264</v>
      </c>
      <c r="D16903" t="str">
        <f t="shared" si="264"/>
        <v>FPDEDU2815 Michal Kurlaender EDUCATION PPM Only</v>
      </c>
    </row>
    <row r="16904" spans="1:4">
      <c r="A16904" t="s">
        <v>56265</v>
      </c>
      <c r="B16904" t="s">
        <v>56266</v>
      </c>
      <c r="D16904" t="str">
        <f t="shared" si="264"/>
        <v>FPLCHE2814 Cheuk Yiu Ng CHEMISTRY PPM Only</v>
      </c>
    </row>
    <row r="16905" spans="1:4">
      <c r="A16905" t="s">
        <v>56267</v>
      </c>
      <c r="B16905" t="s">
        <v>56268</v>
      </c>
      <c r="D16905" t="str">
        <f t="shared" si="264"/>
        <v>FPLFAI2813 Grace Delmolino FRENCH And ITALIAN PPM Only</v>
      </c>
    </row>
    <row r="16906" spans="1:4">
      <c r="A16906" t="s">
        <v>56269</v>
      </c>
      <c r="B16906" t="s">
        <v>56270</v>
      </c>
      <c r="D16906" t="str">
        <f t="shared" si="264"/>
        <v>FPLUWP2812 Dana R Ferris UNIVERSITY WRITING PROGRAM PPM Only</v>
      </c>
    </row>
    <row r="16907" spans="1:4">
      <c r="A16907" t="s">
        <v>56271</v>
      </c>
      <c r="B16907" t="s">
        <v>56272</v>
      </c>
      <c r="D16907" t="str">
        <f t="shared" si="264"/>
        <v>FPIMHO2811 Prabhu Rajappa MED Int Med HEMONC PPM Only</v>
      </c>
    </row>
    <row r="16908" spans="1:4">
      <c r="A16908" t="s">
        <v>56273</v>
      </c>
      <c r="B16908" t="s">
        <v>56274</v>
      </c>
      <c r="D16908" t="str">
        <f t="shared" si="264"/>
        <v>FPMANS2810 Robin Aldwinckle MED Anesth And Pain Medicine PPM Only</v>
      </c>
    </row>
    <row r="16909" spans="1:4">
      <c r="A16909" t="s">
        <v>56275</v>
      </c>
      <c r="B16909" t="s">
        <v>56276</v>
      </c>
      <c r="D16909" t="str">
        <f t="shared" si="264"/>
        <v>FPDEDU2809 Heidi Ballard EDUCATION PPM Only</v>
      </c>
    </row>
    <row r="16910" spans="1:4">
      <c r="A16910" t="s">
        <v>56277</v>
      </c>
      <c r="B16910" t="s">
        <v>56278</v>
      </c>
      <c r="D16910" t="str">
        <f t="shared" si="264"/>
        <v>FPMSUR2808 Victor Rodriguez MED Surgery PPM Only</v>
      </c>
    </row>
    <row r="16911" spans="1:4">
      <c r="A16911" t="s">
        <v>56279</v>
      </c>
      <c r="B16911" t="s">
        <v>56280</v>
      </c>
      <c r="D16911" t="str">
        <f t="shared" si="264"/>
        <v>FPAPLS2807 Valerie Eviner PLANT SCIENCES PPM Only</v>
      </c>
    </row>
    <row r="16912" spans="1:4">
      <c r="A16912" t="s">
        <v>56281</v>
      </c>
      <c r="B16912" t="s">
        <v>56282</v>
      </c>
      <c r="D16912" t="str">
        <f t="shared" si="264"/>
        <v>FPVPMI2806 Robert Higgins VM PATHOLOGY MICRO And IMMUN PPM Only</v>
      </c>
    </row>
    <row r="16913" spans="1:4">
      <c r="A16913" t="s">
        <v>56283</v>
      </c>
      <c r="B16913" t="s">
        <v>56284</v>
      </c>
      <c r="D16913" t="str">
        <f t="shared" si="264"/>
        <v>FPLCHE2805 Melekeh Nasiri CHEMISTRY PPM Only</v>
      </c>
    </row>
    <row r="16914" spans="1:4">
      <c r="A16914" t="s">
        <v>56285</v>
      </c>
      <c r="B16914" t="s">
        <v>56286</v>
      </c>
      <c r="D16914" t="str">
        <f t="shared" si="264"/>
        <v>FPMDER2804 Edward Gomez MED Dermatology PPM Only</v>
      </c>
    </row>
    <row r="16915" spans="1:4">
      <c r="A16915" t="s">
        <v>56287</v>
      </c>
      <c r="B16915" t="s">
        <v>56288</v>
      </c>
      <c r="D16915" t="str">
        <f t="shared" si="264"/>
        <v>FPLSTA2803 Christiana Drake STATISTICS PPM Only</v>
      </c>
    </row>
    <row r="16916" spans="1:4">
      <c r="A16916" t="s">
        <v>56289</v>
      </c>
      <c r="B16916" t="s">
        <v>56290</v>
      </c>
      <c r="D16916" t="str">
        <f t="shared" si="264"/>
        <v>FPSUST2802 Gail Feenstra SUSTAINABLE AG RESEARCH And EDU PPM Only</v>
      </c>
    </row>
    <row r="16917" spans="1:4">
      <c r="A16917" t="s">
        <v>56291</v>
      </c>
      <c r="B16917" t="s">
        <v>56292</v>
      </c>
      <c r="D16917" t="str">
        <f t="shared" si="264"/>
        <v>FPECEE2801 Mark Modera CIVIL And ENVIRONMENTAL ENGR PPM Only</v>
      </c>
    </row>
    <row r="16918" spans="1:4">
      <c r="A16918" t="s">
        <v>56293</v>
      </c>
      <c r="B16918" t="s">
        <v>56294</v>
      </c>
      <c r="D16918" t="str">
        <f t="shared" si="264"/>
        <v>FPMOBG2800 Brian Morgan MED Obstetrics And Gynecology PPM Only</v>
      </c>
    </row>
    <row r="16919" spans="1:4">
      <c r="A16919" t="s">
        <v>56295</v>
      </c>
      <c r="B16919" t="s">
        <v>56296</v>
      </c>
      <c r="D16919" t="str">
        <f t="shared" si="264"/>
        <v>FPBEVE2799 Peter Wainwright EVOLUTION And ECOLOGY PPM Only</v>
      </c>
    </row>
    <row r="16920" spans="1:4">
      <c r="A16920" t="s">
        <v>56297</v>
      </c>
      <c r="B16920" t="s">
        <v>56298</v>
      </c>
      <c r="D16920" t="str">
        <f t="shared" si="264"/>
        <v>FPMERM2798 John Rose MED Emergency Medicine PPM Only</v>
      </c>
    </row>
    <row r="16921" spans="1:4">
      <c r="A16921" t="s">
        <v>56299</v>
      </c>
      <c r="B16921" t="s">
        <v>56300</v>
      </c>
      <c r="D16921" t="str">
        <f t="shared" si="264"/>
        <v>FPAETX2796 Karen Riveles ENVIRONMENTAL TOXICOLOGY PPM Only</v>
      </c>
    </row>
    <row r="16922" spans="1:4">
      <c r="A16922" t="s">
        <v>56301</v>
      </c>
      <c r="B16922" t="s">
        <v>56302</v>
      </c>
      <c r="D16922" t="str">
        <f t="shared" si="264"/>
        <v>FPGSM12794 Paul Wong GRADUATE SCHOOL OF MANAGEMENT PPM Only</v>
      </c>
    </row>
    <row r="16923" spans="1:4">
      <c r="A16923" t="s">
        <v>56303</v>
      </c>
      <c r="B16923" t="s">
        <v>56304</v>
      </c>
      <c r="D16923" t="str">
        <f t="shared" si="264"/>
        <v>FPANUT2793 Robert Rucker NUTRITION PPM Only</v>
      </c>
    </row>
    <row r="16924" spans="1:4">
      <c r="A16924" t="s">
        <v>56305</v>
      </c>
      <c r="B16924" t="s">
        <v>56306</v>
      </c>
      <c r="D16924" t="str">
        <f t="shared" si="264"/>
        <v>FPMOPH2792 Samuel Lee MED Eye Center PPM Only</v>
      </c>
    </row>
    <row r="16925" spans="1:4">
      <c r="A16925" t="s">
        <v>56307</v>
      </c>
      <c r="B16925" t="s">
        <v>56308</v>
      </c>
      <c r="D16925" t="str">
        <f t="shared" si="264"/>
        <v>FPMBIO2791 Flora Tassone MED Biochem And Molecular Med PPM Only</v>
      </c>
    </row>
    <row r="16926" spans="1:4">
      <c r="A16926" t="s">
        <v>56309</v>
      </c>
      <c r="B16926" t="s">
        <v>56310</v>
      </c>
      <c r="D16926" t="str">
        <f t="shared" si="264"/>
        <v>FPMFCM2789 Duane Bland MED Family And Community Med PPM Only</v>
      </c>
    </row>
    <row r="16927" spans="1:4">
      <c r="A16927" t="s">
        <v>56311</v>
      </c>
      <c r="B16927" t="s">
        <v>56312</v>
      </c>
      <c r="D16927" t="str">
        <f t="shared" si="264"/>
        <v>FPLSTA2788 Yue Pok Mack STATISTICS PPM Only</v>
      </c>
    </row>
    <row r="16928" spans="1:4">
      <c r="A16928" t="s">
        <v>56313</v>
      </c>
      <c r="B16928" t="s">
        <v>56314</v>
      </c>
      <c r="D16928" t="str">
        <f t="shared" si="264"/>
        <v>FPLLAW2787 Raquel Aldana SCHOOL OF LAW PPM Only</v>
      </c>
    </row>
    <row r="16929" spans="1:4">
      <c r="A16929" t="s">
        <v>56315</v>
      </c>
      <c r="B16929" t="s">
        <v>56316</v>
      </c>
      <c r="D16929" t="str">
        <f t="shared" si="264"/>
        <v>FPMURO2786 Chengfei Liu MED Urologic Surgery PPM Only</v>
      </c>
    </row>
    <row r="16930" spans="1:4">
      <c r="A16930" t="s">
        <v>56317</v>
      </c>
      <c r="B16930" t="s">
        <v>56318</v>
      </c>
      <c r="D16930" t="str">
        <f t="shared" si="264"/>
        <v>FPMFCM2785 Joy Melnikow MED Family And Community Med PPM Only</v>
      </c>
    </row>
    <row r="16931" spans="1:4">
      <c r="A16931" t="s">
        <v>56319</v>
      </c>
      <c r="B16931" t="s">
        <v>56320</v>
      </c>
      <c r="D16931" t="str">
        <f t="shared" si="264"/>
        <v>FPMANS2784 Christian Bohringer MED Anesth And Pain Medicine PPM Only</v>
      </c>
    </row>
    <row r="16932" spans="1:4">
      <c r="A16932" t="s">
        <v>56321</v>
      </c>
      <c r="B16932" t="s">
        <v>56322</v>
      </c>
      <c r="D16932" t="str">
        <f t="shared" si="264"/>
        <v>FPMPSY2783 Poh Choo How MED Psychiatry And Behav Sci PPM Only</v>
      </c>
    </row>
    <row r="16933" spans="1:4">
      <c r="A16933" t="s">
        <v>56323</v>
      </c>
      <c r="B16933" t="s">
        <v>56324</v>
      </c>
      <c r="D16933" t="str">
        <f t="shared" si="264"/>
        <v>FPIMCA2782 W Bommer MED INT MED CARDIOLOGY PPM Only</v>
      </c>
    </row>
    <row r="16934" spans="1:4">
      <c r="A16934" t="s">
        <v>56325</v>
      </c>
      <c r="B16934" t="s">
        <v>56326</v>
      </c>
      <c r="D16934" t="str">
        <f t="shared" si="264"/>
        <v>FPALAW2781 Kyaw Paw U LAND AIR And WATER RESOURCES PPM Only</v>
      </c>
    </row>
    <row r="16935" spans="1:4">
      <c r="A16935" t="s">
        <v>56327</v>
      </c>
      <c r="B16935" t="s">
        <v>56328</v>
      </c>
      <c r="D16935" t="str">
        <f t="shared" si="264"/>
        <v>FPMSUR2780 Bruce Wolfe MED Surgery PPM Only</v>
      </c>
    </row>
    <row r="16936" spans="1:4">
      <c r="A16936" t="s">
        <v>56329</v>
      </c>
      <c r="B16936" t="s">
        <v>56330</v>
      </c>
      <c r="D16936" t="str">
        <f t="shared" si="264"/>
        <v>FPEMAE2779 Cristina Davis MECHANICAL And AEROSPACE ENGR PPM Only</v>
      </c>
    </row>
    <row r="16937" spans="1:4">
      <c r="A16937" t="s">
        <v>56331</v>
      </c>
      <c r="B16937" t="s">
        <v>56332</v>
      </c>
      <c r="D16937" t="str">
        <f t="shared" si="264"/>
        <v>FPLPHI2778 Thorian Harris PHILOSOPHY PPM Only</v>
      </c>
    </row>
    <row r="16938" spans="1:4">
      <c r="A16938" t="s">
        <v>56333</v>
      </c>
      <c r="B16938" t="s">
        <v>56334</v>
      </c>
      <c r="D16938" t="str">
        <f t="shared" si="264"/>
        <v>FPLEPS2777 Jeffrey Mount EARTH And PLANETARY SCIENCES PPM Only</v>
      </c>
    </row>
    <row r="16939" spans="1:4">
      <c r="A16939" t="s">
        <v>56335</v>
      </c>
      <c r="B16939" t="s">
        <v>56336</v>
      </c>
      <c r="D16939" t="str">
        <f t="shared" si="264"/>
        <v>FPLCOM2776 R Torrance COMPARATIVE LITERATURE PPM Only</v>
      </c>
    </row>
    <row r="16940" spans="1:4">
      <c r="A16940" t="s">
        <v>56337</v>
      </c>
      <c r="B16940" t="s">
        <v>56338</v>
      </c>
      <c r="D16940" t="str">
        <f t="shared" si="264"/>
        <v>FPVPHR2775 Benjamin Sacks VM POPULATION HLTH And REPROD PPM Only</v>
      </c>
    </row>
    <row r="16941" spans="1:4">
      <c r="A16941" t="s">
        <v>56339</v>
      </c>
      <c r="B16941" t="s">
        <v>56340</v>
      </c>
      <c r="D16941" t="str">
        <f t="shared" si="264"/>
        <v>FPMANS2774 Ravi Prasad MED Anesth And Pain Medicine PPM Only</v>
      </c>
    </row>
    <row r="16942" spans="1:4">
      <c r="A16942" t="s">
        <v>56341</v>
      </c>
      <c r="B16942" t="s">
        <v>56342</v>
      </c>
      <c r="D16942" t="str">
        <f t="shared" si="264"/>
        <v>FPMPED2773 Matthew Connors MED Pediatrics PPM Only</v>
      </c>
    </row>
    <row r="16943" spans="1:4">
      <c r="A16943" t="s">
        <v>56343</v>
      </c>
      <c r="B16943" t="s">
        <v>56344</v>
      </c>
      <c r="D16943" t="str">
        <f t="shared" si="264"/>
        <v>FPVAPC2772 Hong Ji VM ANAT PHYSIO And CELL BIOLOGY PPM Only</v>
      </c>
    </row>
    <row r="16944" spans="1:4">
      <c r="A16944" t="s">
        <v>56345</v>
      </c>
      <c r="B16944" t="s">
        <v>56346</v>
      </c>
      <c r="D16944" t="str">
        <f t="shared" si="264"/>
        <v>FPBMCB2771 R Holland Cheng MOLECULAR And CELLULAR BIO PPM Only</v>
      </c>
    </row>
    <row r="16945" spans="1:4">
      <c r="A16945" t="s">
        <v>56347</v>
      </c>
      <c r="B16945" t="s">
        <v>56348</v>
      </c>
      <c r="D16945" t="str">
        <f t="shared" si="264"/>
        <v>FPEECE2770 Rajeevan Amirtharajah ELECT And COMP ENGR PPM Only</v>
      </c>
    </row>
    <row r="16946" spans="1:4">
      <c r="A16946" t="s">
        <v>56349</v>
      </c>
      <c r="B16946" t="s">
        <v>56350</v>
      </c>
      <c r="D16946" t="str">
        <f t="shared" si="264"/>
        <v>FPGSM12769 Vasundhara Unnava GRADUATE SCHOOL OF MANAGEMENT PPM Only</v>
      </c>
    </row>
    <row r="16947" spans="1:4">
      <c r="A16947" t="s">
        <v>56351</v>
      </c>
      <c r="B16947" t="s">
        <v>56352</v>
      </c>
      <c r="D16947" t="str">
        <f t="shared" si="264"/>
        <v>FPADES2768 James Quinn ENVIRONMENTAL SCIENCE And POLICY PPM Only</v>
      </c>
    </row>
    <row r="16948" spans="1:4">
      <c r="A16948" t="s">
        <v>56353</v>
      </c>
      <c r="B16948" t="s">
        <v>56354</v>
      </c>
      <c r="D16948" t="str">
        <f t="shared" si="264"/>
        <v>FPMPAT2767 Morgan Darrow MED Pathology And Lab Medicine PPM Only</v>
      </c>
    </row>
    <row r="16949" spans="1:4">
      <c r="A16949" t="s">
        <v>56355</v>
      </c>
      <c r="B16949" t="s">
        <v>56356</v>
      </c>
      <c r="D16949" t="str">
        <f t="shared" si="264"/>
        <v>FPMRAD2766 Robert Stadalnik MED Radiology PPM Only</v>
      </c>
    </row>
    <row r="16950" spans="1:4">
      <c r="A16950" t="s">
        <v>56357</v>
      </c>
      <c r="B16950" t="s">
        <v>56358</v>
      </c>
      <c r="D16950" t="str">
        <f t="shared" si="264"/>
        <v>FPMHPH2765 Richard Carlsen MED Physiology And Membrane Biol PPM Only</v>
      </c>
    </row>
    <row r="16951" spans="1:4">
      <c r="A16951" t="s">
        <v>56359</v>
      </c>
      <c r="B16951" t="s">
        <v>56360</v>
      </c>
      <c r="D16951" t="str">
        <f t="shared" si="264"/>
        <v>FPIMCA2764 Ramin Manshadi MED INT MED CARDIOLOGY PPM Only</v>
      </c>
    </row>
    <row r="16952" spans="1:4">
      <c r="A16952" t="s">
        <v>56361</v>
      </c>
      <c r="B16952" t="s">
        <v>56362</v>
      </c>
      <c r="D16952" t="str">
        <f t="shared" si="264"/>
        <v>FPLHIS2763 Morgan Sherwood HISTORY PPM Only</v>
      </c>
    </row>
    <row r="16953" spans="1:4">
      <c r="A16953" t="s">
        <v>56363</v>
      </c>
      <c r="B16953" t="s">
        <v>56364</v>
      </c>
      <c r="D16953" t="str">
        <f t="shared" si="264"/>
        <v>FPVVSR2762 Alida Wind VM SURGRAD SCIENCE PPM Only</v>
      </c>
    </row>
    <row r="16954" spans="1:4">
      <c r="A16954" t="s">
        <v>56365</v>
      </c>
      <c r="B16954" t="s">
        <v>56366</v>
      </c>
      <c r="D16954" t="str">
        <f t="shared" si="264"/>
        <v>FPMRAD2761 Michael Reid MED Radiology PPM Only</v>
      </c>
    </row>
    <row r="16955" spans="1:4">
      <c r="A16955" t="s">
        <v>56367</v>
      </c>
      <c r="B16955" t="s">
        <v>56368</v>
      </c>
      <c r="D16955" t="str">
        <f t="shared" si="264"/>
        <v>FPMERM2760 Elizabeth Johnson MED Emergency Medicine PPM Only</v>
      </c>
    </row>
    <row r="16956" spans="1:4">
      <c r="A16956" t="s">
        <v>56369</v>
      </c>
      <c r="B16956" t="s">
        <v>56370</v>
      </c>
      <c r="D16956" t="str">
        <f t="shared" si="264"/>
        <v>FPMPSY2759 Helen Kales MED Psychiatry And Behav Sci PPM Only</v>
      </c>
    </row>
    <row r="16957" spans="1:4">
      <c r="A16957" t="s">
        <v>56371</v>
      </c>
      <c r="B16957" t="s">
        <v>56372</v>
      </c>
      <c r="D16957" t="str">
        <f t="shared" si="264"/>
        <v>FPLHIP2758 David Wilson HART INTERDISCIPLINARY PROGRAM PPM Only</v>
      </c>
    </row>
    <row r="16958" spans="1:4">
      <c r="A16958" t="s">
        <v>56373</v>
      </c>
      <c r="B16958" t="s">
        <v>56374</v>
      </c>
      <c r="D16958" t="str">
        <f t="shared" si="264"/>
        <v>FPIMNE2757 Ching Hsien Chen MED Int Med Nephrology PPM Only</v>
      </c>
    </row>
    <row r="16959" spans="1:4">
      <c r="A16959" t="s">
        <v>56375</v>
      </c>
      <c r="B16959" t="s">
        <v>56376</v>
      </c>
      <c r="D16959" t="str">
        <f t="shared" si="264"/>
        <v>FPGSM12756 Amber Beckler GRADUATE SCHOOL OF MANAGEMENT PPM Only</v>
      </c>
    </row>
    <row r="16960" spans="1:4">
      <c r="A16960" t="s">
        <v>56377</v>
      </c>
      <c r="B16960" t="s">
        <v>56378</v>
      </c>
      <c r="D16960" t="str">
        <f t="shared" si="264"/>
        <v>FPMPHA2755 Crystal Ripplinger MED Pharmacology PPM Only</v>
      </c>
    </row>
    <row r="16961" spans="1:4">
      <c r="A16961" t="s">
        <v>56379</v>
      </c>
      <c r="B16961" t="s">
        <v>56380</v>
      </c>
      <c r="D16961" t="str">
        <f t="shared" si="264"/>
        <v>FPAPLS2754 Warren Micke PLANT SCIENCES PPM Only</v>
      </c>
    </row>
    <row r="16962" spans="1:4">
      <c r="A16962" t="s">
        <v>56381</v>
      </c>
      <c r="B16962" t="s">
        <v>56382</v>
      </c>
      <c r="D16962" t="str">
        <f t="shared" si="264"/>
        <v>FPEECE2753 Jean Pierre Colinge ELECT And COMP ENGR PPM Only</v>
      </c>
    </row>
    <row r="16963" spans="1:4">
      <c r="A16963" t="s">
        <v>56383</v>
      </c>
      <c r="B16963" t="s">
        <v>56384</v>
      </c>
      <c r="D16963" t="str">
        <f t="shared" ref="D16963:D17026" si="265">A16963&amp;" "&amp;B16963</f>
        <v>FPAPLS2752 Elizabeth Mitcham PLANT SCIENCES PPM Only</v>
      </c>
    </row>
    <row r="16964" spans="1:4">
      <c r="A16964" t="s">
        <v>56385</v>
      </c>
      <c r="B16964" t="s">
        <v>56386</v>
      </c>
      <c r="D16964" t="str">
        <f t="shared" si="265"/>
        <v>FPLSOC2751 Robert Faris SOCIOLOGY PPM Only</v>
      </c>
    </row>
    <row r="16965" spans="1:4">
      <c r="A16965" t="s">
        <v>56387</v>
      </c>
      <c r="B16965" t="s">
        <v>56388</v>
      </c>
      <c r="D16965" t="str">
        <f t="shared" si="265"/>
        <v>FPLPHI2750 Christina Rulli PHILOSOPHY PPM Only</v>
      </c>
    </row>
    <row r="16966" spans="1:4">
      <c r="A16966" t="s">
        <v>56389</v>
      </c>
      <c r="B16966" t="s">
        <v>56390</v>
      </c>
      <c r="D16966" t="str">
        <f t="shared" si="265"/>
        <v>FPAENM2749 Michael Parrella ENTOMOLOGY NEMATOLOGY PPM Only</v>
      </c>
    </row>
    <row r="16967" spans="1:4">
      <c r="A16967" t="s">
        <v>56391</v>
      </c>
      <c r="B16967" t="s">
        <v>56392</v>
      </c>
      <c r="D16967" t="str">
        <f t="shared" si="265"/>
        <v>FPIMKT2748 Muna Alnimri MED INT MED KIDNEY TRANSPLANT PPM Only</v>
      </c>
    </row>
    <row r="16968" spans="1:4">
      <c r="A16968" t="s">
        <v>56393</v>
      </c>
      <c r="B16968" t="s">
        <v>56394</v>
      </c>
      <c r="D16968" t="str">
        <f t="shared" si="265"/>
        <v>FPLANT2747 Alexander Harcourt ANTHROPOLOGY PPM Only</v>
      </c>
    </row>
    <row r="16969" spans="1:4">
      <c r="A16969" t="s">
        <v>56395</v>
      </c>
      <c r="B16969" t="s">
        <v>56396</v>
      </c>
      <c r="D16969" t="str">
        <f t="shared" si="265"/>
        <v>FPLCHE2746 Kristie Koski CHEMISTRY PPM Only</v>
      </c>
    </row>
    <row r="16970" spans="1:4">
      <c r="A16970" t="s">
        <v>56397</v>
      </c>
      <c r="B16970" t="s">
        <v>56398</v>
      </c>
      <c r="D16970" t="str">
        <f t="shared" si="265"/>
        <v>FPAVIT2745 Jennifer Nelson VITICULTURE And ENOLOGY PPM Only</v>
      </c>
    </row>
    <row r="16971" spans="1:4">
      <c r="A16971" t="s">
        <v>56399</v>
      </c>
      <c r="B16971" t="s">
        <v>56400</v>
      </c>
      <c r="D16971" t="str">
        <f t="shared" si="265"/>
        <v>FPMERM2744 Edward Panacek MED Emergency Medicine PPM Only</v>
      </c>
    </row>
    <row r="16972" spans="1:4">
      <c r="A16972" t="s">
        <v>56401</v>
      </c>
      <c r="B16972" t="s">
        <v>56402</v>
      </c>
      <c r="D16972" t="str">
        <f t="shared" si="265"/>
        <v>FPLNAS2743 Beth Rose Middleton Manning NATIVE AMERICAN STUDIES PPM Only</v>
      </c>
    </row>
    <row r="16973" spans="1:4">
      <c r="A16973" t="s">
        <v>56403</v>
      </c>
      <c r="B16973" t="s">
        <v>56404</v>
      </c>
      <c r="D16973" t="str">
        <f t="shared" si="265"/>
        <v>FPMNEU2742 Bradley Ander MED Neurology PPM Only</v>
      </c>
    </row>
    <row r="16974" spans="1:4">
      <c r="A16974" t="s">
        <v>56405</v>
      </c>
      <c r="B16974" t="s">
        <v>56406</v>
      </c>
      <c r="D16974" t="str">
        <f t="shared" si="265"/>
        <v>FPNURS2741 David A Lubarsky School of Nursing PPM Only</v>
      </c>
    </row>
    <row r="16975" spans="1:4">
      <c r="A16975" t="s">
        <v>56407</v>
      </c>
      <c r="B16975" t="s">
        <v>56408</v>
      </c>
      <c r="D16975" t="str">
        <f t="shared" si="265"/>
        <v>FPLIBR2740 Mary Wood UCDLIBRARY PPM Only</v>
      </c>
    </row>
    <row r="16976" spans="1:4">
      <c r="A16976" t="s">
        <v>56409</v>
      </c>
      <c r="B16976" t="s">
        <v>56410</v>
      </c>
      <c r="D16976" t="str">
        <f t="shared" si="265"/>
        <v>FPMPSY2739 Rachel Mitchell MED Psychiatry And Behav Sci PPM Only</v>
      </c>
    </row>
    <row r="16977" spans="1:4">
      <c r="A16977" t="s">
        <v>56411</v>
      </c>
      <c r="B16977" t="s">
        <v>56412</v>
      </c>
      <c r="D16977" t="str">
        <f t="shared" si="265"/>
        <v>FPLSOC2738 Carl Jorgensen SOCIOLOGY PPM Only</v>
      </c>
    </row>
    <row r="16978" spans="1:4">
      <c r="A16978" t="s">
        <v>56413</v>
      </c>
      <c r="B16978" t="s">
        <v>56414</v>
      </c>
      <c r="D16978" t="str">
        <f t="shared" si="265"/>
        <v>FPMOBG2737 Veronique Tache MED Obstetrics And Gynecology PPM Only</v>
      </c>
    </row>
    <row r="16979" spans="1:4">
      <c r="A16979" t="s">
        <v>56415</v>
      </c>
      <c r="B16979" t="s">
        <v>56416</v>
      </c>
      <c r="D16979" t="str">
        <f t="shared" si="265"/>
        <v>FPLAHI2736 Lucy Puls ART And ART HISTORY PPM Only</v>
      </c>
    </row>
    <row r="16980" spans="1:4">
      <c r="A16980" t="s">
        <v>56417</v>
      </c>
      <c r="B16980" t="s">
        <v>56418</v>
      </c>
      <c r="D16980" t="str">
        <f t="shared" si="265"/>
        <v>FPABAE2735 Gang Sun BIOLOGICAL And AG ENGINEERING PPM Only</v>
      </c>
    </row>
    <row r="16981" spans="1:4">
      <c r="A16981" t="s">
        <v>56419</v>
      </c>
      <c r="B16981" t="s">
        <v>56420</v>
      </c>
      <c r="D16981" t="str">
        <f t="shared" si="265"/>
        <v>FPMHPH2734 John Payne MED Physiology And Membrane Biol PPM Only</v>
      </c>
    </row>
    <row r="16982" spans="1:4">
      <c r="A16982" t="s">
        <v>56421</v>
      </c>
      <c r="B16982" t="s">
        <v>56422</v>
      </c>
      <c r="D16982" t="str">
        <f t="shared" si="265"/>
        <v>FPLMUS2733 Bruce Chrisp MUSIC PPM Only</v>
      </c>
    </row>
    <row r="16983" spans="1:4">
      <c r="A16983" t="s">
        <v>56423</v>
      </c>
      <c r="B16983" t="s">
        <v>56424</v>
      </c>
      <c r="D16983" t="str">
        <f t="shared" si="265"/>
        <v>FPDEDU2732 Patricia A Turner EDUCATION PPM Only</v>
      </c>
    </row>
    <row r="16984" spans="1:4">
      <c r="A16984" t="s">
        <v>56425</v>
      </c>
      <c r="B16984" t="s">
        <v>56426</v>
      </c>
      <c r="D16984" t="str">
        <f t="shared" si="265"/>
        <v>FPVVSR2731 Linda Barter VM SURGRAD SCIENCE PPM Only</v>
      </c>
    </row>
    <row r="16985" spans="1:4">
      <c r="A16985" t="s">
        <v>56427</v>
      </c>
      <c r="B16985" t="s">
        <v>56428</v>
      </c>
      <c r="D16985" t="str">
        <f t="shared" si="265"/>
        <v>FPLMUS2730 Laurie San Martin MUSIC PPM Only</v>
      </c>
    </row>
    <row r="16986" spans="1:4">
      <c r="A16986" t="s">
        <v>56429</v>
      </c>
      <c r="B16986" t="s">
        <v>56430</v>
      </c>
      <c r="D16986" t="str">
        <f t="shared" si="265"/>
        <v>FPMOPH2729 David Chu MED Eye Center PPM Only</v>
      </c>
    </row>
    <row r="16987" spans="1:4">
      <c r="A16987" t="s">
        <v>56431</v>
      </c>
      <c r="B16987" t="s">
        <v>56432</v>
      </c>
      <c r="D16987" t="str">
        <f t="shared" si="265"/>
        <v>FPVPMI2728 April Choi VM PATHOLOGY MICRO And IMMUN PPM Only</v>
      </c>
    </row>
    <row r="16988" spans="1:4">
      <c r="A16988" t="s">
        <v>56433</v>
      </c>
      <c r="B16988" t="s">
        <v>56434</v>
      </c>
      <c r="D16988" t="str">
        <f t="shared" si="265"/>
        <v>FPIMHP2727 Quy Tran MED Int Med Hospitalist PPM Only</v>
      </c>
    </row>
    <row r="16989" spans="1:4">
      <c r="A16989" t="s">
        <v>56435</v>
      </c>
      <c r="B16989" t="s">
        <v>56436</v>
      </c>
      <c r="D16989" t="str">
        <f t="shared" si="265"/>
        <v>FPMARO2726 Julian Perks MED Radiation Oncology PPM Only</v>
      </c>
    </row>
    <row r="16990" spans="1:4">
      <c r="A16990" t="s">
        <v>56437</v>
      </c>
      <c r="B16990" t="s">
        <v>56438</v>
      </c>
      <c r="D16990" t="str">
        <f t="shared" si="265"/>
        <v>FPIMCA2725 James Joye MED INT MED CARDIOLOGY PPM Only</v>
      </c>
    </row>
    <row r="16991" spans="1:4">
      <c r="A16991" t="s">
        <v>56439</v>
      </c>
      <c r="B16991" t="s">
        <v>56440</v>
      </c>
      <c r="D16991" t="str">
        <f t="shared" si="265"/>
        <v>FPMPSY2724 Katherine Fraser MED Psychiatry And Behav Sci PPM Only</v>
      </c>
    </row>
    <row r="16992" spans="1:4">
      <c r="A16992" t="s">
        <v>56441</v>
      </c>
      <c r="B16992" t="s">
        <v>56442</v>
      </c>
      <c r="D16992" t="str">
        <f t="shared" si="265"/>
        <v>FPMPAT2723 Konstantinos Zarbalis MED Pathology And Lab Medicine PPM Only</v>
      </c>
    </row>
    <row r="16993" spans="1:4">
      <c r="A16993" t="s">
        <v>56443</v>
      </c>
      <c r="B16993" t="s">
        <v>56444</v>
      </c>
      <c r="D16993" t="str">
        <f t="shared" si="265"/>
        <v>FPDEDU2722 Lee Martin EDUCATION PPM Only</v>
      </c>
    </row>
    <row r="16994" spans="1:4">
      <c r="A16994" t="s">
        <v>56445</v>
      </c>
      <c r="B16994" t="s">
        <v>56446</v>
      </c>
      <c r="D16994" t="str">
        <f t="shared" si="265"/>
        <v>FPANUT2721 Kenneth Brown NUTRITION PPM Only</v>
      </c>
    </row>
    <row r="16995" spans="1:4">
      <c r="A16995" t="s">
        <v>56447</v>
      </c>
      <c r="B16995" t="s">
        <v>56448</v>
      </c>
      <c r="D16995" t="str">
        <f t="shared" si="265"/>
        <v>FPALAW2720 Stephen Grattan LAND AIR And WATER RESOURCES PPM Only</v>
      </c>
    </row>
    <row r="16996" spans="1:4">
      <c r="A16996" t="s">
        <v>56449</v>
      </c>
      <c r="B16996" t="s">
        <v>56450</v>
      </c>
      <c r="D16996" t="str">
        <f t="shared" si="265"/>
        <v>FPIMHP2719 Rogelio Pinon Gutierrez MED Int Med Hospitalist PPM Only</v>
      </c>
    </row>
    <row r="16997" spans="1:4">
      <c r="A16997" t="s">
        <v>56451</v>
      </c>
      <c r="B16997" t="s">
        <v>56452</v>
      </c>
      <c r="D16997" t="str">
        <f t="shared" si="265"/>
        <v>FPMFCM2718 Reini Jensen MED Family And Community Med PPM Only</v>
      </c>
    </row>
    <row r="16998" spans="1:4">
      <c r="A16998" t="s">
        <v>56453</v>
      </c>
      <c r="B16998" t="s">
        <v>56454</v>
      </c>
      <c r="D16998" t="str">
        <f t="shared" si="265"/>
        <v>FPIMCA2717 Patricia Applegate MED INT MED CARDIOLOGY PPM Only</v>
      </c>
    </row>
    <row r="16999" spans="1:4">
      <c r="A16999" t="s">
        <v>56455</v>
      </c>
      <c r="B16999" t="s">
        <v>56456</v>
      </c>
      <c r="D16999" t="str">
        <f t="shared" si="265"/>
        <v>FPLUWP2716 Raquel Scherr UNIVERSITY WRITING PROGRAM PPM Only</v>
      </c>
    </row>
    <row r="17000" spans="1:4">
      <c r="A17000" t="s">
        <v>56457</v>
      </c>
      <c r="B17000" t="s">
        <v>56458</v>
      </c>
      <c r="D17000" t="str">
        <f t="shared" si="265"/>
        <v>FPMPAT2715 Elham Vali Betts MED Pathology And Lab Medicine PPM Only</v>
      </c>
    </row>
    <row r="17001" spans="1:4">
      <c r="A17001" t="s">
        <v>56459</v>
      </c>
      <c r="B17001" t="s">
        <v>56460</v>
      </c>
      <c r="D17001" t="str">
        <f t="shared" si="265"/>
        <v>FPMPED2714 Craig Warden MED Pediatrics PPM Only</v>
      </c>
    </row>
    <row r="17002" spans="1:4">
      <c r="A17002" t="s">
        <v>56461</v>
      </c>
      <c r="B17002" t="s">
        <v>56462</v>
      </c>
      <c r="D17002" t="str">
        <f t="shared" si="265"/>
        <v>FPMPSY2713 Laura Tully MED Psychiatry And Behav Sci PPM Only</v>
      </c>
    </row>
    <row r="17003" spans="1:4">
      <c r="A17003" t="s">
        <v>56463</v>
      </c>
      <c r="B17003" t="s">
        <v>56464</v>
      </c>
      <c r="D17003" t="str">
        <f t="shared" si="265"/>
        <v>FPMANS2712 Gagan Mahajan MED Anesth And Pain Medicine PPM Only</v>
      </c>
    </row>
    <row r="17004" spans="1:4">
      <c r="A17004" t="s">
        <v>56465</v>
      </c>
      <c r="B17004" t="s">
        <v>56466</v>
      </c>
      <c r="D17004" t="str">
        <f t="shared" si="265"/>
        <v>FPVAPC2711 Melanie Gareau VM ANAT PHYSIO And CELL BIOLOGY PPM Only</v>
      </c>
    </row>
    <row r="17005" spans="1:4">
      <c r="A17005" t="s">
        <v>56467</v>
      </c>
      <c r="B17005" t="s">
        <v>56468</v>
      </c>
      <c r="D17005" t="str">
        <f t="shared" si="265"/>
        <v>FPIMNE2709 Maryam Afkarian MED Int Med Nephrology PPM Only</v>
      </c>
    </row>
    <row r="17006" spans="1:4">
      <c r="A17006" t="s">
        <v>56469</v>
      </c>
      <c r="B17006" t="s">
        <v>56470</v>
      </c>
      <c r="D17006" t="str">
        <f t="shared" si="265"/>
        <v>FPMFCM2708 Amy Keurentjes MED Family And Community Med PPM Only</v>
      </c>
    </row>
    <row r="17007" spans="1:4">
      <c r="A17007" t="s">
        <v>56471</v>
      </c>
      <c r="B17007" t="s">
        <v>56472</v>
      </c>
      <c r="D17007" t="str">
        <f t="shared" si="265"/>
        <v>FPGSM12707 Donald Palmer GRADUATE SCHOOL OF MANAGEMENT PPM Only</v>
      </c>
    </row>
    <row r="17008" spans="1:4">
      <c r="A17008" t="s">
        <v>56473</v>
      </c>
      <c r="B17008" t="s">
        <v>56474</v>
      </c>
      <c r="D17008" t="str">
        <f t="shared" si="265"/>
        <v>FPMADM2706 James Kinchsular MED Deans Office PPM Only</v>
      </c>
    </row>
    <row r="17009" spans="1:4">
      <c r="A17009" t="s">
        <v>56475</v>
      </c>
      <c r="B17009" t="s">
        <v>56476</v>
      </c>
      <c r="D17009" t="str">
        <f t="shared" si="265"/>
        <v>FPLSOC2705 Jacob Hibel SOCIOLOGY PPM Only</v>
      </c>
    </row>
    <row r="17010" spans="1:4">
      <c r="A17010" t="s">
        <v>56477</v>
      </c>
      <c r="B17010" t="s">
        <v>56478</v>
      </c>
      <c r="D17010" t="str">
        <f t="shared" si="265"/>
        <v>FPECOE2704 Richard Freeman ENGINEERING DEANS OFFICE PPM Only</v>
      </c>
    </row>
    <row r="17011" spans="1:4">
      <c r="A17011" t="s">
        <v>56479</v>
      </c>
      <c r="B17011" t="s">
        <v>56480</v>
      </c>
      <c r="D17011" t="str">
        <f t="shared" si="265"/>
        <v>FPALAW2703 Ruth Reck LAND AIR And WATER RESOURCES PPM Only</v>
      </c>
    </row>
    <row r="17012" spans="1:4">
      <c r="A17012" t="s">
        <v>56481</v>
      </c>
      <c r="B17012" t="s">
        <v>56482</v>
      </c>
      <c r="D17012" t="str">
        <f t="shared" si="265"/>
        <v>FPEMAE2702 Jonathon Schofield MECHANICAL And AEROSPACE ENGR PPM Only</v>
      </c>
    </row>
    <row r="17013" spans="1:4">
      <c r="A17013" t="s">
        <v>56483</v>
      </c>
      <c r="B17013" t="s">
        <v>56484</v>
      </c>
      <c r="D17013" t="str">
        <f t="shared" si="265"/>
        <v>FPMOPH2701 Leonard Hjelmeland MED Eye Center PPM Only</v>
      </c>
    </row>
    <row r="17014" spans="1:4">
      <c r="A17014" t="s">
        <v>56485</v>
      </c>
      <c r="B17014" t="s">
        <v>56486</v>
      </c>
      <c r="D17014" t="str">
        <f t="shared" si="265"/>
        <v>FPMEPM2700 Miriam Nuno MED Public Health Sciences PPM Only</v>
      </c>
    </row>
    <row r="17015" spans="1:4">
      <c r="A17015" t="s">
        <v>56487</v>
      </c>
      <c r="B17015" t="s">
        <v>56488</v>
      </c>
      <c r="D17015" t="str">
        <f t="shared" si="265"/>
        <v>FPAPLS2699 R Johnson PLANT SCIENCES PPM Only</v>
      </c>
    </row>
    <row r="17016" spans="1:4">
      <c r="A17016" t="s">
        <v>56489</v>
      </c>
      <c r="B17016" t="s">
        <v>56490</v>
      </c>
      <c r="D17016" t="str">
        <f t="shared" si="265"/>
        <v>FPMRAD2698 Sima Naderi MED Radiology PPM Only</v>
      </c>
    </row>
    <row r="17017" spans="1:4">
      <c r="A17017" t="s">
        <v>56491</v>
      </c>
      <c r="B17017" t="s">
        <v>56492</v>
      </c>
      <c r="D17017" t="str">
        <f t="shared" si="265"/>
        <v>FPIMGI2697 Virmeet Singh MED Int Med Gastroenterology PPM Only</v>
      </c>
    </row>
    <row r="17018" spans="1:4">
      <c r="A17018" t="s">
        <v>56493</v>
      </c>
      <c r="B17018" t="s">
        <v>56494</v>
      </c>
      <c r="D17018" t="str">
        <f t="shared" si="265"/>
        <v>FPLLAW2696 Michael Canzoneri SCHOOL OF LAW PPM Only</v>
      </c>
    </row>
    <row r="17019" spans="1:4">
      <c r="A17019" t="s">
        <v>56495</v>
      </c>
      <c r="B17019" t="s">
        <v>56496</v>
      </c>
      <c r="D17019" t="str">
        <f t="shared" si="265"/>
        <v>FPLUWP2695 Shannah Lester UNIVERSITY WRITING PROGRAM PPM Only</v>
      </c>
    </row>
    <row r="17020" spans="1:4">
      <c r="A17020" t="s">
        <v>56497</v>
      </c>
      <c r="B17020" t="s">
        <v>56498</v>
      </c>
      <c r="D17020" t="str">
        <f t="shared" si="265"/>
        <v>FPMPED2694 Richard Pan MED Pediatrics PPM Only</v>
      </c>
    </row>
    <row r="17021" spans="1:4">
      <c r="A17021" t="s">
        <v>56499</v>
      </c>
      <c r="B17021" t="s">
        <v>56500</v>
      </c>
      <c r="D17021" t="str">
        <f t="shared" si="265"/>
        <v>FPGSM12693 David Bunch GRADUATE SCHOOL OF MANAGEMENT PPM Only</v>
      </c>
    </row>
    <row r="17022" spans="1:4">
      <c r="A17022" t="s">
        <v>56501</v>
      </c>
      <c r="B17022" t="s">
        <v>56502</v>
      </c>
      <c r="D17022" t="str">
        <f t="shared" si="265"/>
        <v>FPBNPB2692 John Wingfield NEURO PHYSIO And BEHAVIOR PPM Only</v>
      </c>
    </row>
    <row r="17023" spans="1:4">
      <c r="A17023" t="s">
        <v>56503</v>
      </c>
      <c r="B17023" t="s">
        <v>56504</v>
      </c>
      <c r="D17023" t="str">
        <f t="shared" si="265"/>
        <v>FPMSUR2691 Erin Brown MED Surgery PPM Only</v>
      </c>
    </row>
    <row r="17024" spans="1:4">
      <c r="A17024" t="s">
        <v>56505</v>
      </c>
      <c r="B17024" t="s">
        <v>56506</v>
      </c>
      <c r="D17024" t="str">
        <f t="shared" si="265"/>
        <v>FPEECE2690 John Churchill ELECT And COMP ENGR PPM Only</v>
      </c>
    </row>
    <row r="17025" spans="1:4">
      <c r="A17025" t="s">
        <v>56507</v>
      </c>
      <c r="B17025" t="s">
        <v>56508</v>
      </c>
      <c r="D17025" t="str">
        <f t="shared" si="265"/>
        <v>FPMPED2689 Marcio Malogolowkin MED Pediatrics PPM Only</v>
      </c>
    </row>
    <row r="17026" spans="1:4">
      <c r="A17026" t="s">
        <v>56509</v>
      </c>
      <c r="B17026" t="s">
        <v>56510</v>
      </c>
      <c r="D17026" t="str">
        <f t="shared" si="265"/>
        <v>FPMPED2688 Michele Lim MED Pediatrics PPM Only</v>
      </c>
    </row>
    <row r="17027" spans="1:4">
      <c r="A17027" t="s">
        <v>56511</v>
      </c>
      <c r="B17027" t="s">
        <v>56512</v>
      </c>
      <c r="D17027" t="str">
        <f t="shared" ref="D17027:D17090" si="266">A17027&amp;" "&amp;B17027</f>
        <v>FPMOPH2688 Michele Lim MED Eye Center PPM Only</v>
      </c>
    </row>
    <row r="17028" spans="1:4">
      <c r="A17028" t="s">
        <v>56513</v>
      </c>
      <c r="B17028" t="s">
        <v>56514</v>
      </c>
      <c r="D17028" t="str">
        <f t="shared" si="266"/>
        <v>FPLSOC2687 Stephanie L Mudge SOCIOLOGY PPM Only</v>
      </c>
    </row>
    <row r="17029" spans="1:4">
      <c r="A17029" t="s">
        <v>56515</v>
      </c>
      <c r="B17029" t="s">
        <v>56516</v>
      </c>
      <c r="D17029" t="str">
        <f t="shared" si="266"/>
        <v>FPEECE2686 Shu Lin ELECT And COMP ENGR PPM Only</v>
      </c>
    </row>
    <row r="17030" spans="1:4">
      <c r="A17030" t="s">
        <v>56517</v>
      </c>
      <c r="B17030" t="s">
        <v>56518</v>
      </c>
      <c r="D17030" t="str">
        <f t="shared" si="266"/>
        <v>FPLEPS2685 Robert Twiss EARTH And PLANETARY SCIENCES PPM Only</v>
      </c>
    </row>
    <row r="17031" spans="1:4">
      <c r="A17031" t="s">
        <v>56519</v>
      </c>
      <c r="B17031" t="s">
        <v>56520</v>
      </c>
      <c r="D17031" t="str">
        <f t="shared" si="266"/>
        <v>FPLEPS2684 Qing Zhu Yin EARTH And PLANETARY SCIENCES PPM Only</v>
      </c>
    </row>
    <row r="17032" spans="1:4">
      <c r="A17032" t="s">
        <v>56521</v>
      </c>
      <c r="B17032" t="s">
        <v>56522</v>
      </c>
      <c r="D17032" t="str">
        <f t="shared" si="266"/>
        <v>FPGSM12683 Julie Morris GRADUATE SCHOOL OF MANAGEMENT PPM Only</v>
      </c>
    </row>
    <row r="17033" spans="1:4">
      <c r="A17033" t="s">
        <v>56523</v>
      </c>
      <c r="B17033" t="s">
        <v>56524</v>
      </c>
      <c r="D17033" t="str">
        <f t="shared" si="266"/>
        <v>FPECEE2682 Han Yang CIVIL And ENVIRONMENTAL ENGR PPM Only</v>
      </c>
    </row>
    <row r="17034" spans="1:4">
      <c r="A17034" t="s">
        <v>56525</v>
      </c>
      <c r="B17034" t="s">
        <v>56526</v>
      </c>
      <c r="D17034" t="str">
        <f t="shared" si="266"/>
        <v>FPEECE2681 Chen Nee Chuah ELECT And COMP ENGR PPM Only</v>
      </c>
    </row>
    <row r="17035" spans="1:4">
      <c r="A17035" t="s">
        <v>56527</v>
      </c>
      <c r="B17035" t="s">
        <v>56528</v>
      </c>
      <c r="D17035" t="str">
        <f t="shared" si="266"/>
        <v>FPANUT2680 Angela Zivkovic NUTRITION PPM Only</v>
      </c>
    </row>
    <row r="17036" spans="1:4">
      <c r="A17036" t="s">
        <v>56529</v>
      </c>
      <c r="B17036" t="s">
        <v>56530</v>
      </c>
      <c r="D17036" t="str">
        <f t="shared" si="266"/>
        <v>FPLECN2679 Leon Wegge ECONOMICS PPM Only</v>
      </c>
    </row>
    <row r="17037" spans="1:4">
      <c r="A17037" t="s">
        <v>56531</v>
      </c>
      <c r="B17037" t="s">
        <v>56532</v>
      </c>
      <c r="D17037" t="str">
        <f t="shared" si="266"/>
        <v>FPIMHO2678 Paul Kaesberg MED Int Med HEMONC PPM Only</v>
      </c>
    </row>
    <row r="17038" spans="1:4">
      <c r="A17038" t="s">
        <v>56533</v>
      </c>
      <c r="B17038" t="s">
        <v>56534</v>
      </c>
      <c r="D17038" t="str">
        <f t="shared" si="266"/>
        <v>FPLSAP2677 Ana Peluffo SPANISH And PORTUGUESE PPM Only</v>
      </c>
    </row>
    <row r="17039" spans="1:4">
      <c r="A17039" t="s">
        <v>56535</v>
      </c>
      <c r="B17039" t="s">
        <v>56536</v>
      </c>
      <c r="D17039" t="str">
        <f t="shared" si="266"/>
        <v>FPMPED2676 James Marcin MED Pediatrics PPM Only</v>
      </c>
    </row>
    <row r="17040" spans="1:4">
      <c r="A17040" t="s">
        <v>56537</v>
      </c>
      <c r="B17040" t="s">
        <v>56538</v>
      </c>
      <c r="D17040" t="str">
        <f t="shared" si="266"/>
        <v>FPMOBG2675 Andrea Sherman MED Obstetrics And Gynecology PPM Only</v>
      </c>
    </row>
    <row r="17041" spans="1:4">
      <c r="A17041" t="s">
        <v>56539</v>
      </c>
      <c r="B17041" t="s">
        <v>56540</v>
      </c>
      <c r="D17041" t="str">
        <f t="shared" si="266"/>
        <v>FPMOTO2674 Craig Senders MED Otolaryngology PPM Only</v>
      </c>
    </row>
    <row r="17042" spans="1:4">
      <c r="A17042" t="s">
        <v>56541</v>
      </c>
      <c r="B17042" t="s">
        <v>56542</v>
      </c>
      <c r="D17042" t="str">
        <f t="shared" si="266"/>
        <v>FPVPHR2673 Pramod Pandey VM POPULATION HLTH And REPROD PPM Only</v>
      </c>
    </row>
    <row r="17043" spans="1:4">
      <c r="A17043" t="s">
        <v>56543</v>
      </c>
      <c r="B17043" t="s">
        <v>56544</v>
      </c>
      <c r="D17043" t="str">
        <f t="shared" si="266"/>
        <v>FPAPLS2672 Kassim Al Khatib PLANT SCIENCES PPM Only</v>
      </c>
    </row>
    <row r="17044" spans="1:4">
      <c r="A17044" t="s">
        <v>56545</v>
      </c>
      <c r="B17044" t="s">
        <v>56546</v>
      </c>
      <c r="D17044" t="str">
        <f t="shared" si="266"/>
        <v>FPLPSC2671 Philippe Rast PSYCHOLOGY PPM Only</v>
      </c>
    </row>
    <row r="17045" spans="1:4">
      <c r="A17045" t="s">
        <v>56547</v>
      </c>
      <c r="B17045" t="s">
        <v>56548</v>
      </c>
      <c r="D17045" t="str">
        <f t="shared" si="266"/>
        <v>FPMPED2670 Mitch Ratanasen MED Pediatrics PPM Only</v>
      </c>
    </row>
    <row r="17046" spans="1:4">
      <c r="A17046" t="s">
        <v>56549</v>
      </c>
      <c r="B17046" t="s">
        <v>56550</v>
      </c>
      <c r="D17046" t="str">
        <f t="shared" si="266"/>
        <v>FPAANS2669 Ernest Chang ANIMAL SCIENCE PPM Only</v>
      </c>
    </row>
    <row r="17047" spans="1:4">
      <c r="A17047" t="s">
        <v>56551</v>
      </c>
      <c r="B17047" t="s">
        <v>56552</v>
      </c>
      <c r="D17047" t="str">
        <f t="shared" si="266"/>
        <v>FPLPHI2668 Robert May PHILOSOPHY PPM Only</v>
      </c>
    </row>
    <row r="17048" spans="1:4">
      <c r="A17048" t="s">
        <v>56553</v>
      </c>
      <c r="B17048" t="s">
        <v>56554</v>
      </c>
      <c r="D17048" t="str">
        <f t="shared" si="266"/>
        <v>FPIMRH2667 Arshia Islam MED Int Med Rheumatology PPM Only</v>
      </c>
    </row>
    <row r="17049" spans="1:4">
      <c r="A17049" t="s">
        <v>56555</v>
      </c>
      <c r="B17049" t="s">
        <v>56556</v>
      </c>
      <c r="D17049" t="str">
        <f t="shared" si="266"/>
        <v>FPMNEU2666 Vicki Wheelock MED Neurology PPM Only</v>
      </c>
    </row>
    <row r="17050" spans="1:4">
      <c r="A17050" t="s">
        <v>56557</v>
      </c>
      <c r="B17050" t="s">
        <v>56558</v>
      </c>
      <c r="D17050" t="str">
        <f t="shared" si="266"/>
        <v>FPAPPA2665 David Rizzo PLANT PATHOLOGY PPM Only</v>
      </c>
    </row>
    <row r="17051" spans="1:4">
      <c r="A17051" t="s">
        <v>56559</v>
      </c>
      <c r="B17051" t="s">
        <v>56560</v>
      </c>
      <c r="D17051" t="str">
        <f t="shared" si="266"/>
        <v>FPLLAW2664 Katherine Florey SCHOOL OF LAW PPM Only</v>
      </c>
    </row>
    <row r="17052" spans="1:4">
      <c r="A17052" t="s">
        <v>56561</v>
      </c>
      <c r="B17052" t="s">
        <v>56562</v>
      </c>
      <c r="D17052" t="str">
        <f t="shared" si="266"/>
        <v>FPLLIN2663 Georgia Zellou LINGUISTICS PPM Only</v>
      </c>
    </row>
    <row r="17053" spans="1:4">
      <c r="A17053" t="s">
        <v>56563</v>
      </c>
      <c r="B17053" t="s">
        <v>56564</v>
      </c>
      <c r="D17053" t="str">
        <f t="shared" si="266"/>
        <v>FPMANS2662 Huong Bach MED Anesth And Pain Medicine PPM Only</v>
      </c>
    </row>
    <row r="17054" spans="1:4">
      <c r="A17054" t="s">
        <v>56565</v>
      </c>
      <c r="B17054" t="s">
        <v>56566</v>
      </c>
      <c r="D17054" t="str">
        <f t="shared" si="266"/>
        <v>FPIMGM2662 Huong Bach MED Int Med Genl Medicine PPM Only</v>
      </c>
    </row>
    <row r="17055" spans="1:4">
      <c r="A17055" t="s">
        <v>56567</v>
      </c>
      <c r="B17055" t="s">
        <v>56568</v>
      </c>
      <c r="D17055" t="str">
        <f t="shared" si="266"/>
        <v>FPLUWP2661 Daniel Melzer UNIVERSITY WRITING PROGRAM PPM Only</v>
      </c>
    </row>
    <row r="17056" spans="1:4">
      <c r="A17056" t="s">
        <v>56569</v>
      </c>
      <c r="B17056" t="s">
        <v>56570</v>
      </c>
      <c r="D17056" t="str">
        <f t="shared" si="266"/>
        <v>FPLLAW2660 Diana B Glick SCHOOL OF LAW PPM Only</v>
      </c>
    </row>
    <row r="17057" spans="1:4">
      <c r="A17057" t="s">
        <v>56571</v>
      </c>
      <c r="B17057" t="s">
        <v>56572</v>
      </c>
      <c r="D17057" t="str">
        <f t="shared" si="266"/>
        <v>FPVPHR2659 Bruno Chomel VM POPULATION HLTH And REPROD PPM Only</v>
      </c>
    </row>
    <row r="17058" spans="1:4">
      <c r="A17058" t="s">
        <v>56573</v>
      </c>
      <c r="B17058" t="s">
        <v>56574</v>
      </c>
      <c r="D17058" t="str">
        <f t="shared" si="266"/>
        <v>FPAFST2658 Moshe Rosenberg FOOD SCIENCE And TECHNOLOGY PPM Only</v>
      </c>
    </row>
    <row r="17059" spans="1:4">
      <c r="A17059" t="s">
        <v>56575</v>
      </c>
      <c r="B17059" t="s">
        <v>56576</v>
      </c>
      <c r="D17059" t="str">
        <f t="shared" si="266"/>
        <v>FPALAW2657 Susan Ustin LAND AIR And WATER RESOURCES PPM Only</v>
      </c>
    </row>
    <row r="17060" spans="1:4">
      <c r="A17060" t="s">
        <v>56577</v>
      </c>
      <c r="B17060" t="s">
        <v>56578</v>
      </c>
      <c r="D17060" t="str">
        <f t="shared" si="266"/>
        <v>FPBEVE2656 James Doyle EVOLUTION And ECOLOGY PPM Only</v>
      </c>
    </row>
    <row r="17061" spans="1:4">
      <c r="A17061" t="s">
        <v>56579</v>
      </c>
      <c r="B17061" t="s">
        <v>56580</v>
      </c>
      <c r="D17061" t="str">
        <f t="shared" si="266"/>
        <v>FPMFCM2655 Ross Morgan MED Family And Community Med PPM Only</v>
      </c>
    </row>
    <row r="17062" spans="1:4">
      <c r="A17062" t="s">
        <v>56581</v>
      </c>
      <c r="B17062" t="s">
        <v>56582</v>
      </c>
      <c r="D17062" t="str">
        <f t="shared" si="266"/>
        <v>FPLUWP2654 Kory Ching UNIVERSITY WRITING PROGRAM PPM Only</v>
      </c>
    </row>
    <row r="17063" spans="1:4">
      <c r="A17063" t="s">
        <v>56583</v>
      </c>
      <c r="B17063" t="s">
        <v>56584</v>
      </c>
      <c r="D17063" t="str">
        <f t="shared" si="266"/>
        <v>FPAFST2653 Ameer Taha FOOD SCIENCE And TECHNOLOGY PPM Only</v>
      </c>
    </row>
    <row r="17064" spans="1:4">
      <c r="A17064" t="s">
        <v>56585</v>
      </c>
      <c r="B17064" t="s">
        <v>56586</v>
      </c>
      <c r="D17064" t="str">
        <f t="shared" si="266"/>
        <v>FPMFCM2652 Gina Barta MED Family And Community Med PPM Only</v>
      </c>
    </row>
    <row r="17065" spans="1:4">
      <c r="A17065" t="s">
        <v>56587</v>
      </c>
      <c r="B17065" t="s">
        <v>56588</v>
      </c>
      <c r="D17065" t="str">
        <f t="shared" si="266"/>
        <v>FPVPMI2651 Koen Van Rompay VM PATHOLOGY MICRO And IMMUN PPM Only</v>
      </c>
    </row>
    <row r="17066" spans="1:4">
      <c r="A17066" t="s">
        <v>56589</v>
      </c>
      <c r="B17066" t="s">
        <v>56590</v>
      </c>
      <c r="D17066" t="str">
        <f t="shared" si="266"/>
        <v>FPAENM2650 Thomas Scott ENTOMOLOGY NEMATOLOGY PPM Only</v>
      </c>
    </row>
    <row r="17067" spans="1:4">
      <c r="A17067" t="s">
        <v>56591</v>
      </c>
      <c r="B17067" t="s">
        <v>56592</v>
      </c>
      <c r="D17067" t="str">
        <f t="shared" si="266"/>
        <v>FPVVMB2649 Fredric Gorin VM MOLECULAR BIO SCIENCES PPM Only</v>
      </c>
    </row>
    <row r="17068" spans="1:4">
      <c r="A17068" t="s">
        <v>56593</v>
      </c>
      <c r="B17068" t="s">
        <v>56594</v>
      </c>
      <c r="D17068" t="str">
        <f t="shared" si="266"/>
        <v>FPECHE2648 Ronald Phillips CHEMICAL ENGINEERING PPM Only</v>
      </c>
    </row>
    <row r="17069" spans="1:4">
      <c r="A17069" t="s">
        <v>56595</v>
      </c>
      <c r="B17069" t="s">
        <v>56596</v>
      </c>
      <c r="D17069" t="str">
        <f t="shared" si="266"/>
        <v>FPBEVE2647 Graham Coop EVOLUTION And ECOLOGY PPM Only</v>
      </c>
    </row>
    <row r="17070" spans="1:4">
      <c r="A17070" t="s">
        <v>56597</v>
      </c>
      <c r="B17070" t="s">
        <v>56598</v>
      </c>
      <c r="D17070" t="str">
        <f t="shared" si="266"/>
        <v>FPBNPB2646 Robert Holly NEURO PHYSIO And BEHAVIOR PPM Only</v>
      </c>
    </row>
    <row r="17071" spans="1:4">
      <c r="A17071" t="s">
        <v>56599</v>
      </c>
      <c r="B17071" t="s">
        <v>56600</v>
      </c>
      <c r="D17071" t="str">
        <f t="shared" si="266"/>
        <v>FPMNEU2645 Kyle Fink MED Neurology PPM Only</v>
      </c>
    </row>
    <row r="17072" spans="1:4">
      <c r="A17072" t="s">
        <v>56601</v>
      </c>
      <c r="B17072" t="s">
        <v>56602</v>
      </c>
      <c r="D17072" t="str">
        <f t="shared" si="266"/>
        <v>FPMPSY2644 Scott Summers MED Psychiatry And Behav Sci PPM Only</v>
      </c>
    </row>
    <row r="17073" spans="1:4">
      <c r="A17073" t="s">
        <v>56603</v>
      </c>
      <c r="B17073" t="s">
        <v>56604</v>
      </c>
      <c r="D17073" t="str">
        <f t="shared" si="266"/>
        <v>FPMORT2643 Robert Allen MED Orthopaedic Surgery PPM Only</v>
      </c>
    </row>
    <row r="17074" spans="1:4">
      <c r="A17074" t="s">
        <v>56605</v>
      </c>
      <c r="B17074" t="s">
        <v>56606</v>
      </c>
      <c r="D17074" t="str">
        <f t="shared" si="266"/>
        <v>FPGSM12642 Yinghui Yang GRADUATE SCHOOL OF MANAGEMENT PPM Only</v>
      </c>
    </row>
    <row r="17075" spans="1:4">
      <c r="A17075" t="s">
        <v>56607</v>
      </c>
      <c r="B17075" t="s">
        <v>56608</v>
      </c>
      <c r="D17075" t="str">
        <f t="shared" si="266"/>
        <v>FPMSUR2641 Rachel Hight MED Surgery PPM Only</v>
      </c>
    </row>
    <row r="17076" spans="1:4">
      <c r="A17076" t="s">
        <v>56609</v>
      </c>
      <c r="B17076" t="s">
        <v>56610</v>
      </c>
      <c r="D17076" t="str">
        <f t="shared" si="266"/>
        <v>FPMFCM2640 Daniel Rubanowitz MED Family And Community Med PPM Only</v>
      </c>
    </row>
    <row r="17077" spans="1:4">
      <c r="A17077" t="s">
        <v>56611</v>
      </c>
      <c r="B17077" t="s">
        <v>56612</v>
      </c>
      <c r="D17077" t="str">
        <f t="shared" si="266"/>
        <v>FPMDER2639 Jasdeep Sharma MED Dermatology PPM Only</v>
      </c>
    </row>
    <row r="17078" spans="1:4">
      <c r="A17078" t="s">
        <v>56613</v>
      </c>
      <c r="B17078" t="s">
        <v>56614</v>
      </c>
      <c r="D17078" t="str">
        <f t="shared" si="266"/>
        <v>FPLEPS2638 Sandra Carlson EARTH And PLANETARY SCIENCES PPM Only</v>
      </c>
    </row>
    <row r="17079" spans="1:4">
      <c r="A17079" t="s">
        <v>56615</v>
      </c>
      <c r="B17079" t="s">
        <v>56616</v>
      </c>
      <c r="D17079" t="str">
        <f t="shared" si="266"/>
        <v>FPMNEU2637 Alexandra Duffy MED Neurology PPM Only</v>
      </c>
    </row>
    <row r="17080" spans="1:4">
      <c r="A17080" t="s">
        <v>56617</v>
      </c>
      <c r="B17080" t="s">
        <v>56618</v>
      </c>
      <c r="D17080" t="str">
        <f t="shared" si="266"/>
        <v>FPMERM2636 Leah Tzimenatos MED Emergency Medicine PPM Only</v>
      </c>
    </row>
    <row r="17081" spans="1:4">
      <c r="A17081" t="s">
        <v>56619</v>
      </c>
      <c r="B17081" t="s">
        <v>56620</v>
      </c>
      <c r="D17081" t="str">
        <f t="shared" si="266"/>
        <v>FPVPMI2635 Jeffrey Stott VM PATHOLOGY MICRO And IMMUN PPM Only</v>
      </c>
    </row>
    <row r="17082" spans="1:4">
      <c r="A17082" t="s">
        <v>56621</v>
      </c>
      <c r="B17082" t="s">
        <v>56622</v>
      </c>
      <c r="D17082" t="str">
        <f t="shared" si="266"/>
        <v>FPBMCB2634 Lesilee Rose MOLECULAR And CELLULAR BIO PPM Only</v>
      </c>
    </row>
    <row r="17083" spans="1:4">
      <c r="A17083" t="s">
        <v>56623</v>
      </c>
      <c r="B17083" t="s">
        <v>56624</v>
      </c>
      <c r="D17083" t="str">
        <f t="shared" si="266"/>
        <v>FPMPAT2633 Farzad Fereidouni MED Pathology And Lab Medicine PPM Only</v>
      </c>
    </row>
    <row r="17084" spans="1:4">
      <c r="A17084" t="s">
        <v>56625</v>
      </c>
      <c r="B17084" t="s">
        <v>56626</v>
      </c>
      <c r="D17084" t="str">
        <f t="shared" si="266"/>
        <v>FPLEPS2632 Susann Pinter EARTH And PLANETARY SCIENCES PPM Only</v>
      </c>
    </row>
    <row r="17085" spans="1:4">
      <c r="A17085" t="s">
        <v>56627</v>
      </c>
      <c r="B17085" t="s">
        <v>56628</v>
      </c>
      <c r="D17085" t="str">
        <f t="shared" si="266"/>
        <v>FPLDES2631 Barbara Shawcroft Guarino DEPARTMENT OF DESIGN PPM Only</v>
      </c>
    </row>
    <row r="17086" spans="1:4">
      <c r="A17086" t="s">
        <v>56629</v>
      </c>
      <c r="B17086" t="s">
        <v>56630</v>
      </c>
      <c r="D17086" t="str">
        <f t="shared" si="266"/>
        <v>FPLSTS2630 Joseph Dumit SCIENCE And TECHNOLOGY STUDIES PPM Only</v>
      </c>
    </row>
    <row r="17087" spans="1:4">
      <c r="A17087" t="s">
        <v>56631</v>
      </c>
      <c r="B17087" t="s">
        <v>56632</v>
      </c>
      <c r="D17087" t="str">
        <f t="shared" si="266"/>
        <v>FPECEE2629 Alejandro Martinez Vela CIVIL And ENVIRONMENTAL ENGR PPM Only</v>
      </c>
    </row>
    <row r="17088" spans="1:4">
      <c r="A17088" t="s">
        <v>56633</v>
      </c>
      <c r="B17088" t="s">
        <v>56634</v>
      </c>
      <c r="D17088" t="str">
        <f t="shared" si="266"/>
        <v>FPLAMS2628 Grace Wang ASIAN AMERICAN PPM Only</v>
      </c>
    </row>
    <row r="17089" spans="1:4">
      <c r="A17089" t="s">
        <v>56635</v>
      </c>
      <c r="B17089" t="s">
        <v>56636</v>
      </c>
      <c r="D17089" t="str">
        <f t="shared" si="266"/>
        <v>FPMFCM2627 Mary R Pena Pridemore MED Family And Community Med PPM Only</v>
      </c>
    </row>
    <row r="17090" spans="1:4">
      <c r="A17090" t="s">
        <v>56637</v>
      </c>
      <c r="B17090" t="s">
        <v>56638</v>
      </c>
      <c r="D17090" t="str">
        <f t="shared" si="266"/>
        <v>FPLSOC2626 Lyn Lofland SOCIOLOGY PPM Only</v>
      </c>
    </row>
    <row r="17091" spans="1:4">
      <c r="A17091" t="s">
        <v>56639</v>
      </c>
      <c r="B17091" t="s">
        <v>56640</v>
      </c>
      <c r="D17091" t="str">
        <f t="shared" ref="D17091:D17154" si="267">A17091&amp;" "&amp;B17091</f>
        <v>FPIMRH2625 Scott Anderson MED Int Med Rheumatology PPM Only</v>
      </c>
    </row>
    <row r="17092" spans="1:4">
      <c r="A17092" t="s">
        <v>56641</v>
      </c>
      <c r="B17092" t="s">
        <v>56642</v>
      </c>
      <c r="D17092" t="str">
        <f t="shared" si="267"/>
        <v>FPIMCA2624 Lawrence Laslett MED INT MED CARDIOLOGY PPM Only</v>
      </c>
    </row>
    <row r="17093" spans="1:4">
      <c r="A17093" t="s">
        <v>56643</v>
      </c>
      <c r="B17093" t="s">
        <v>56644</v>
      </c>
      <c r="D17093" t="str">
        <f t="shared" si="267"/>
        <v>FPMPSY2623 Elizabeth B Foraker MED Psychiatry And Behav Sci PPM Only</v>
      </c>
    </row>
    <row r="17094" spans="1:4">
      <c r="A17094" t="s">
        <v>56645</v>
      </c>
      <c r="B17094" t="s">
        <v>56646</v>
      </c>
      <c r="D17094" t="str">
        <f t="shared" si="267"/>
        <v>FPAPLS2622 Sham Goyal PLANT SCIENCES PPM Only</v>
      </c>
    </row>
    <row r="17095" spans="1:4">
      <c r="A17095" t="s">
        <v>56647</v>
      </c>
      <c r="B17095" t="s">
        <v>56648</v>
      </c>
      <c r="D17095" t="str">
        <f t="shared" si="267"/>
        <v>FPEECE2621 Weijian Yang ELECT And COMP ENGR PPM Only</v>
      </c>
    </row>
    <row r="17096" spans="1:4">
      <c r="A17096" t="s">
        <v>56649</v>
      </c>
      <c r="B17096" t="s">
        <v>56650</v>
      </c>
      <c r="D17096" t="str">
        <f t="shared" si="267"/>
        <v>FPMINT2620 Marie Rossi MED Int Med Admin PPM Only</v>
      </c>
    </row>
    <row r="17097" spans="1:4">
      <c r="A17097" t="s">
        <v>56651</v>
      </c>
      <c r="B17097" t="s">
        <v>56652</v>
      </c>
      <c r="D17097" t="str">
        <f t="shared" si="267"/>
        <v>FPMPSY2619 Jeremy Demartini MED Psychiatry And Behav Sci PPM Only</v>
      </c>
    </row>
    <row r="17098" spans="1:4">
      <c r="A17098" t="s">
        <v>56653</v>
      </c>
      <c r="B17098" t="s">
        <v>56654</v>
      </c>
      <c r="D17098" t="str">
        <f t="shared" si="267"/>
        <v>FPLHIS2618 Kathryn Olmsted HISTORY PPM Only</v>
      </c>
    </row>
    <row r="17099" spans="1:4">
      <c r="A17099" t="s">
        <v>56655</v>
      </c>
      <c r="B17099" t="s">
        <v>56656</v>
      </c>
      <c r="D17099" t="str">
        <f t="shared" si="267"/>
        <v>FPMANS2616 David White MED Anesth And Pain Medicine PPM Only</v>
      </c>
    </row>
    <row r="17100" spans="1:4">
      <c r="A17100" t="s">
        <v>56657</v>
      </c>
      <c r="B17100" t="s">
        <v>56658</v>
      </c>
      <c r="D17100" t="str">
        <f t="shared" si="267"/>
        <v>FPECEE2615 Thomas Young CIVIL And ENVIRONMENTAL ENGR PPM Only</v>
      </c>
    </row>
    <row r="17101" spans="1:4">
      <c r="A17101" t="s">
        <v>56659</v>
      </c>
      <c r="B17101" t="s">
        <v>56660</v>
      </c>
      <c r="D17101" t="str">
        <f t="shared" si="267"/>
        <v>FPECHM2614 Alexandra Navrotsky MATERIALS SCIENCE And ENGINEERING PPM Only</v>
      </c>
    </row>
    <row r="17102" spans="1:4">
      <c r="A17102" t="s">
        <v>56661</v>
      </c>
      <c r="B17102" t="s">
        <v>56662</v>
      </c>
      <c r="D17102" t="str">
        <f t="shared" si="267"/>
        <v>FPMPSY2613 Swati Rao MED Psychiatry And Behav Sci PPM Only</v>
      </c>
    </row>
    <row r="17103" spans="1:4">
      <c r="A17103" t="s">
        <v>56663</v>
      </c>
      <c r="B17103" t="s">
        <v>56664</v>
      </c>
      <c r="D17103" t="str">
        <f t="shared" si="267"/>
        <v>FPMERM2612 John Taylor MED Emergency Medicine PPM Only</v>
      </c>
    </row>
    <row r="17104" spans="1:4">
      <c r="A17104" t="s">
        <v>56665</v>
      </c>
      <c r="B17104" t="s">
        <v>56666</v>
      </c>
      <c r="D17104" t="str">
        <f t="shared" si="267"/>
        <v>FPEECE2611 Joshua Hihath ELECT And COMP ENGR PPM Only</v>
      </c>
    </row>
    <row r="17105" spans="1:4">
      <c r="A17105" t="s">
        <v>56667</v>
      </c>
      <c r="B17105" t="s">
        <v>56668</v>
      </c>
      <c r="D17105" t="str">
        <f t="shared" si="267"/>
        <v>FPMINT2610 Charles Poon MED Int Med Admin PPM Only</v>
      </c>
    </row>
    <row r="17106" spans="1:4">
      <c r="A17106" t="s">
        <v>56669</v>
      </c>
      <c r="B17106" t="s">
        <v>56670</v>
      </c>
      <c r="D17106" t="str">
        <f t="shared" si="267"/>
        <v>FPLLAW2609 J Poulos SCHOOL OF LAW PPM Only</v>
      </c>
    </row>
    <row r="17107" spans="1:4">
      <c r="A17107" t="s">
        <v>56671</v>
      </c>
      <c r="B17107" t="s">
        <v>56672</v>
      </c>
      <c r="D17107" t="str">
        <f t="shared" si="267"/>
        <v>FPLSOC2608 Orly Clerge SOCIOLOGY PPM Only</v>
      </c>
    </row>
    <row r="17108" spans="1:4">
      <c r="A17108" t="s">
        <v>56673</v>
      </c>
      <c r="B17108" t="s">
        <v>56674</v>
      </c>
      <c r="D17108" t="str">
        <f t="shared" si="267"/>
        <v>FPAPLS2607 Chris Van Kessel PLANT SCIENCES PPM Only</v>
      </c>
    </row>
    <row r="17109" spans="1:4">
      <c r="A17109" t="s">
        <v>56675</v>
      </c>
      <c r="B17109" t="s">
        <v>56676</v>
      </c>
      <c r="D17109" t="str">
        <f t="shared" si="267"/>
        <v>FPMADM2606 Meghan Hayes MED Deans Office PPM Only</v>
      </c>
    </row>
    <row r="17110" spans="1:4">
      <c r="A17110" t="s">
        <v>56677</v>
      </c>
      <c r="B17110" t="s">
        <v>56678</v>
      </c>
      <c r="D17110" t="str">
        <f t="shared" si="267"/>
        <v>FPAANS2605 Xiang Yang ANIMAL SCIENCE PPM Only</v>
      </c>
    </row>
    <row r="17111" spans="1:4">
      <c r="A17111" t="s">
        <v>56679</v>
      </c>
      <c r="B17111" t="s">
        <v>56680</v>
      </c>
      <c r="D17111" t="str">
        <f t="shared" si="267"/>
        <v>FPLLAW2604 Judy Janes LAW LIBRARY PPM Only</v>
      </c>
    </row>
    <row r="17112" spans="1:4">
      <c r="A17112" t="s">
        <v>56681</v>
      </c>
      <c r="B17112" t="s">
        <v>56682</v>
      </c>
      <c r="D17112" t="str">
        <f t="shared" si="267"/>
        <v>FPMPMR2603 Nanette Joyce MED Physical Medicine And Rehab PPM Only</v>
      </c>
    </row>
    <row r="17113" spans="1:4">
      <c r="A17113" t="s">
        <v>56683</v>
      </c>
      <c r="B17113" t="s">
        <v>56684</v>
      </c>
      <c r="D17113" t="str">
        <f t="shared" si="267"/>
        <v>FPVPMI2602 Katherine Dee Watson Whitaker VM PATHOLOGY MICRO And IMMUN PPM Only</v>
      </c>
    </row>
    <row r="17114" spans="1:4">
      <c r="A17114" t="s">
        <v>56685</v>
      </c>
      <c r="B17114" t="s">
        <v>56686</v>
      </c>
      <c r="D17114" t="str">
        <f t="shared" si="267"/>
        <v>FPIMGM2601 Harry Matthews MED Int Med Genl Medicine PPM Only</v>
      </c>
    </row>
    <row r="17115" spans="1:4">
      <c r="A17115" t="s">
        <v>56687</v>
      </c>
      <c r="B17115" t="s">
        <v>56688</v>
      </c>
      <c r="D17115" t="str">
        <f t="shared" si="267"/>
        <v>FPLMSA2600 Shayma Hassouna MIDDLE EAST SOUTH ASIA PROGRAM PPM Only</v>
      </c>
    </row>
    <row r="17116" spans="1:4">
      <c r="A17116" t="s">
        <v>56689</v>
      </c>
      <c r="B17116" t="s">
        <v>56690</v>
      </c>
      <c r="D17116" t="str">
        <f t="shared" si="267"/>
        <v>FPIMPM2599 Christian Sandrock MED Int Med Pulmonary PPM Only</v>
      </c>
    </row>
    <row r="17117" spans="1:4">
      <c r="A17117" t="s">
        <v>56691</v>
      </c>
      <c r="B17117" t="s">
        <v>56692</v>
      </c>
      <c r="D17117" t="str">
        <f t="shared" si="267"/>
        <v>FPBPLB2598 Kenneth Wells PLANT BIOLOGY PPM Only</v>
      </c>
    </row>
    <row r="17118" spans="1:4">
      <c r="A17118" t="s">
        <v>56693</v>
      </c>
      <c r="B17118" t="s">
        <v>56694</v>
      </c>
      <c r="D17118" t="str">
        <f t="shared" si="267"/>
        <v>FPLHIS2597 Ellen Hartigan OConnor HISTORY PPM Only</v>
      </c>
    </row>
    <row r="17119" spans="1:4">
      <c r="A17119" t="s">
        <v>56695</v>
      </c>
      <c r="B17119" t="s">
        <v>56696</v>
      </c>
      <c r="D17119" t="str">
        <f t="shared" si="267"/>
        <v>FPMRAD2596 David Chen MED Radiology PPM Only</v>
      </c>
    </row>
    <row r="17120" spans="1:4">
      <c r="A17120" t="s">
        <v>56697</v>
      </c>
      <c r="B17120" t="s">
        <v>56698</v>
      </c>
      <c r="D17120" t="str">
        <f t="shared" si="267"/>
        <v>FPMEPM2595 Katherine Kim MED Public Health Sciences PPM Only</v>
      </c>
    </row>
    <row r="17121" spans="1:4">
      <c r="A17121" t="s">
        <v>56699</v>
      </c>
      <c r="B17121" t="s">
        <v>56700</v>
      </c>
      <c r="D17121" t="str">
        <f t="shared" si="267"/>
        <v>FPMOTO2594 David Nolen MED Otolaryngology PPM Only</v>
      </c>
    </row>
    <row r="17122" spans="1:4">
      <c r="A17122" t="s">
        <v>56701</v>
      </c>
      <c r="B17122" t="s">
        <v>56702</v>
      </c>
      <c r="D17122" t="str">
        <f t="shared" si="267"/>
        <v>FPMPED2593 Stephanie Nguyen MED Pediatrics PPM Only</v>
      </c>
    </row>
    <row r="17123" spans="1:4">
      <c r="A17123" t="s">
        <v>56703</v>
      </c>
      <c r="B17123" t="s">
        <v>56704</v>
      </c>
      <c r="D17123" t="str">
        <f t="shared" si="267"/>
        <v>FPLSOC2592 Charlotte Siggins SOCIOLOGY PPM Only</v>
      </c>
    </row>
    <row r="17124" spans="1:4">
      <c r="A17124" t="s">
        <v>56705</v>
      </c>
      <c r="B17124" t="s">
        <v>56706</v>
      </c>
      <c r="D17124" t="str">
        <f t="shared" si="267"/>
        <v>FPLECN2591 Kevin Hoover ECONOMICS PPM Only</v>
      </c>
    </row>
    <row r="17125" spans="1:4">
      <c r="A17125" t="s">
        <v>56707</v>
      </c>
      <c r="B17125" t="s">
        <v>56708</v>
      </c>
      <c r="D17125" t="str">
        <f t="shared" si="267"/>
        <v>FPMPSY2590 Margaret Steward MED Psychiatry And Behav Sci PPM Only</v>
      </c>
    </row>
    <row r="17126" spans="1:4">
      <c r="A17126" t="s">
        <v>56709</v>
      </c>
      <c r="B17126" t="s">
        <v>56710</v>
      </c>
      <c r="D17126" t="str">
        <f t="shared" si="267"/>
        <v>FPAHCE2589 James Grieshop HUMAN ECOLOGY PPM Only</v>
      </c>
    </row>
    <row r="17127" spans="1:4">
      <c r="A17127" t="s">
        <v>56711</v>
      </c>
      <c r="B17127" t="s">
        <v>56712</v>
      </c>
      <c r="D17127" t="str">
        <f t="shared" si="267"/>
        <v>FPMANS2588 John Reitan MED Anesth And Pain Medicine PPM Only</v>
      </c>
    </row>
    <row r="17128" spans="1:4">
      <c r="A17128" t="s">
        <v>56713</v>
      </c>
      <c r="B17128" t="s">
        <v>56714</v>
      </c>
      <c r="D17128" t="str">
        <f t="shared" si="267"/>
        <v>FPLAMS2587 Michael Smith AMERICAN STUDIES PPM Only</v>
      </c>
    </row>
    <row r="17129" spans="1:4">
      <c r="A17129" t="s">
        <v>56715</v>
      </c>
      <c r="B17129" t="s">
        <v>56716</v>
      </c>
      <c r="D17129" t="str">
        <f t="shared" si="267"/>
        <v>FPBMMG2586 Katherine Ralston MICROBIOLOGY And MOLEC GENETICS PPM Only</v>
      </c>
    </row>
    <row r="17130" spans="1:4">
      <c r="A17130" t="s">
        <v>56717</v>
      </c>
      <c r="B17130" t="s">
        <v>56718</v>
      </c>
      <c r="D17130" t="str">
        <f t="shared" si="267"/>
        <v>FPLPOL2585 Scott Mackenzie POLITICAL SCIENCE PPM Only</v>
      </c>
    </row>
    <row r="17131" spans="1:4">
      <c r="A17131" t="s">
        <v>56719</v>
      </c>
      <c r="B17131" t="s">
        <v>56720</v>
      </c>
      <c r="D17131" t="str">
        <f t="shared" si="267"/>
        <v>FPBPLB2584 Deborah Delmer PLANT BIOLOGY PPM Only</v>
      </c>
    </row>
    <row r="17132" spans="1:4">
      <c r="A17132" t="s">
        <v>56721</v>
      </c>
      <c r="B17132" t="s">
        <v>56722</v>
      </c>
      <c r="D17132" t="str">
        <f t="shared" si="267"/>
        <v>FPEECE2583 S Haley ELECT And COMP ENGR PPM Only</v>
      </c>
    </row>
    <row r="17133" spans="1:4">
      <c r="A17133" t="s">
        <v>56723</v>
      </c>
      <c r="B17133" t="s">
        <v>56724</v>
      </c>
      <c r="D17133" t="str">
        <f t="shared" si="267"/>
        <v>FPMRAD2582 Matthew Bobinski MED Radiology PPM Only</v>
      </c>
    </row>
    <row r="17134" spans="1:4">
      <c r="A17134" t="s">
        <v>56725</v>
      </c>
      <c r="B17134" t="s">
        <v>56726</v>
      </c>
      <c r="D17134" t="str">
        <f t="shared" si="267"/>
        <v>FPMFCM2581 Christine Woroniecki MED Family And Community Med PPM Only</v>
      </c>
    </row>
    <row r="17135" spans="1:4">
      <c r="A17135" t="s">
        <v>56727</v>
      </c>
      <c r="B17135" t="s">
        <v>56728</v>
      </c>
      <c r="D17135" t="str">
        <f t="shared" si="267"/>
        <v>FPMNEU2580 Kathleen Baynes MED Neurology PPM Only</v>
      </c>
    </row>
    <row r="17136" spans="1:4">
      <c r="A17136" t="s">
        <v>56729</v>
      </c>
      <c r="B17136" t="s">
        <v>56730</v>
      </c>
      <c r="D17136" t="str">
        <f t="shared" si="267"/>
        <v>FPMPED2579 Nicole Glaser MED Pediatrics PPM Only</v>
      </c>
    </row>
    <row r="17137" spans="1:4">
      <c r="A17137" t="s">
        <v>56731</v>
      </c>
      <c r="B17137" t="s">
        <v>56732</v>
      </c>
      <c r="D17137" t="str">
        <f t="shared" si="267"/>
        <v>FPMPED2578 Tisha K Yeh MED Pediatrics PPM Only</v>
      </c>
    </row>
    <row r="17138" spans="1:4">
      <c r="A17138" t="s">
        <v>56733</v>
      </c>
      <c r="B17138" t="s">
        <v>56734</v>
      </c>
      <c r="D17138" t="str">
        <f t="shared" si="267"/>
        <v>FPABAE2577 Fadi Fathallah BIOLOGICAL And AG ENGINEERING PPM Only</v>
      </c>
    </row>
    <row r="17139" spans="1:4">
      <c r="A17139" t="s">
        <v>56735</v>
      </c>
      <c r="B17139" t="s">
        <v>56736</v>
      </c>
      <c r="D17139" t="str">
        <f t="shared" si="267"/>
        <v>FPVPMI2576 Stefan Keller VM PATHOLOGY MICRO And IMMUN PPM Only</v>
      </c>
    </row>
    <row r="17140" spans="1:4">
      <c r="A17140" t="s">
        <v>56737</v>
      </c>
      <c r="B17140" t="s">
        <v>56738</v>
      </c>
      <c r="D17140" t="str">
        <f t="shared" si="267"/>
        <v>FPEBME2575 Leonor Saiz BIOMEDICAL ENGINEERING PPM Only</v>
      </c>
    </row>
    <row r="17141" spans="1:4">
      <c r="A17141" t="s">
        <v>56739</v>
      </c>
      <c r="B17141" t="s">
        <v>56740</v>
      </c>
      <c r="D17141" t="str">
        <f t="shared" si="267"/>
        <v>FPLENL2574 William Byrd ENGLISH PPM Only</v>
      </c>
    </row>
    <row r="17142" spans="1:4">
      <c r="A17142" t="s">
        <v>56741</v>
      </c>
      <c r="B17142" t="s">
        <v>56742</v>
      </c>
      <c r="D17142" t="str">
        <f t="shared" si="267"/>
        <v>FPMPAT2573 Ananya Datta Mitra MED Pathology And Lab Medicine PPM Only</v>
      </c>
    </row>
    <row r="17143" spans="1:4">
      <c r="A17143" t="s">
        <v>56743</v>
      </c>
      <c r="B17143" t="s">
        <v>56744</v>
      </c>
      <c r="D17143" t="str">
        <f t="shared" si="267"/>
        <v>FPAPLS2572 Patrick H Brown PLANT SCIENCES PPM Only</v>
      </c>
    </row>
    <row r="17144" spans="1:4">
      <c r="A17144" t="s">
        <v>56745</v>
      </c>
      <c r="B17144" t="s">
        <v>56746</v>
      </c>
      <c r="D17144" t="str">
        <f t="shared" si="267"/>
        <v>FPAENM2571 Jay Rosenheim ENTOMOLOGY NEMATOLOGY PPM Only</v>
      </c>
    </row>
    <row r="17145" spans="1:4">
      <c r="A17145" t="s">
        <v>56747</v>
      </c>
      <c r="B17145" t="s">
        <v>56748</v>
      </c>
      <c r="D17145" t="str">
        <f t="shared" si="267"/>
        <v>FPADES2570 Gwendolyn Arnold ENVIRONMENTAL SCIENCE And POLICY PPM Only</v>
      </c>
    </row>
    <row r="17146" spans="1:4">
      <c r="A17146" t="s">
        <v>56749</v>
      </c>
      <c r="B17146" t="s">
        <v>56750</v>
      </c>
      <c r="D17146" t="str">
        <f t="shared" si="267"/>
        <v>FPIMPM2569 Justin Lewis MED Int Med Pulmonary PPM Only</v>
      </c>
    </row>
    <row r="17147" spans="1:4">
      <c r="A17147" t="s">
        <v>56751</v>
      </c>
      <c r="B17147" t="s">
        <v>56752</v>
      </c>
      <c r="D17147" t="str">
        <f t="shared" si="267"/>
        <v>FPMFCM2568 Janet Mentink MED Family And Community Med PPM Only</v>
      </c>
    </row>
    <row r="17148" spans="1:4">
      <c r="A17148" t="s">
        <v>56753</v>
      </c>
      <c r="B17148" t="s">
        <v>56754</v>
      </c>
      <c r="D17148" t="str">
        <f t="shared" si="267"/>
        <v>FPVPMI2567 Lark Coffey VM PATHOLOGY MICRO And IMMUN PPM Only</v>
      </c>
    </row>
    <row r="17149" spans="1:4">
      <c r="A17149" t="s">
        <v>56755</v>
      </c>
      <c r="B17149" t="s">
        <v>56756</v>
      </c>
      <c r="D17149" t="str">
        <f t="shared" si="267"/>
        <v>FPIMID2566 Jay Solnick MED Int Med Infectious Dis PPM Only</v>
      </c>
    </row>
    <row r="17150" spans="1:4">
      <c r="A17150" t="s">
        <v>56757</v>
      </c>
      <c r="B17150" t="s">
        <v>56758</v>
      </c>
      <c r="D17150" t="str">
        <f t="shared" si="267"/>
        <v>FPLHIS2565 Cecilia Tsu HISTORY PPM Only</v>
      </c>
    </row>
    <row r="17151" spans="1:4">
      <c r="A17151" t="s">
        <v>56759</v>
      </c>
      <c r="B17151" t="s">
        <v>56760</v>
      </c>
      <c r="D17151" t="str">
        <f t="shared" si="267"/>
        <v>FPLASA2564 Mark Jerng ASIAN AMERICAN PPM Only</v>
      </c>
    </row>
    <row r="17152" spans="1:4">
      <c r="A17152" t="s">
        <v>56761</v>
      </c>
      <c r="B17152" t="s">
        <v>56762</v>
      </c>
      <c r="D17152" t="str">
        <f t="shared" si="267"/>
        <v>FPLENL2564 Mark Jerng ENGLISH PPM Only</v>
      </c>
    </row>
    <row r="17153" spans="1:4">
      <c r="A17153" t="s">
        <v>56763</v>
      </c>
      <c r="B17153" t="s">
        <v>56764</v>
      </c>
      <c r="D17153" t="str">
        <f t="shared" si="267"/>
        <v>FPLEPS2563 Geerat Vermeij EARTH And PLANETARY SCIENCES PPM Only</v>
      </c>
    </row>
    <row r="17154" spans="1:4">
      <c r="A17154" t="s">
        <v>56765</v>
      </c>
      <c r="B17154" t="s">
        <v>56766</v>
      </c>
      <c r="D17154" t="str">
        <f t="shared" si="267"/>
        <v>FPMFCM2562 Yasser Mrad MED Family And Community Med PPM Only</v>
      </c>
    </row>
    <row r="17155" spans="1:4">
      <c r="A17155" t="s">
        <v>56767</v>
      </c>
      <c r="B17155" t="s">
        <v>56768</v>
      </c>
      <c r="D17155" t="str">
        <f t="shared" ref="D17155:D17218" si="268">A17155&amp;" "&amp;B17155</f>
        <v>FPMERM2561 Jonathan Ford MED Emergency Medicine PPM Only</v>
      </c>
    </row>
    <row r="17156" spans="1:4">
      <c r="A17156" t="s">
        <v>56769</v>
      </c>
      <c r="B17156" t="s">
        <v>56770</v>
      </c>
      <c r="D17156" t="str">
        <f t="shared" si="268"/>
        <v>FPMINT2560 Amerish Bera MED Internal Medicine PPM Only</v>
      </c>
    </row>
    <row r="17157" spans="1:4">
      <c r="A17157" t="s">
        <v>56771</v>
      </c>
      <c r="B17157" t="s">
        <v>56772</v>
      </c>
      <c r="D17157" t="str">
        <f t="shared" si="268"/>
        <v>FPEBME2559 Katherine Ferrara BIOMEDICAL ENGINEERING PPM Only</v>
      </c>
    </row>
    <row r="17158" spans="1:4">
      <c r="A17158" t="s">
        <v>56773</v>
      </c>
      <c r="B17158" t="s">
        <v>56774</v>
      </c>
      <c r="D17158" t="str">
        <f t="shared" si="268"/>
        <v>FPMINT2558 George Jordan MED Internal Medicine PPM Only</v>
      </c>
    </row>
    <row r="17159" spans="1:4">
      <c r="A17159" t="s">
        <v>56775</v>
      </c>
      <c r="B17159" t="s">
        <v>56776</v>
      </c>
      <c r="D17159" t="str">
        <f t="shared" si="268"/>
        <v>FPLCHI2557 Malaquias Montoya CHICANO STUDIES PPM Only</v>
      </c>
    </row>
    <row r="17160" spans="1:4">
      <c r="A17160" t="s">
        <v>56777</v>
      </c>
      <c r="B17160" t="s">
        <v>56778</v>
      </c>
      <c r="D17160" t="str">
        <f t="shared" si="268"/>
        <v>FPLECN2556 Wing Woo ECONOMICS PPM Only</v>
      </c>
    </row>
    <row r="17161" spans="1:4">
      <c r="A17161" t="s">
        <v>56779</v>
      </c>
      <c r="B17161" t="s">
        <v>56780</v>
      </c>
      <c r="D17161" t="str">
        <f t="shared" si="268"/>
        <v>FPMOPH2555 Sukhjit Johl MED Eye Center PPM Only</v>
      </c>
    </row>
    <row r="17162" spans="1:4">
      <c r="A17162" t="s">
        <v>56781</v>
      </c>
      <c r="B17162" t="s">
        <v>56782</v>
      </c>
      <c r="D17162" t="str">
        <f t="shared" si="268"/>
        <v>FPMPED2554 Brian Goudy MED Pediatrics PPM Only</v>
      </c>
    </row>
    <row r="17163" spans="1:4">
      <c r="A17163" t="s">
        <v>56783</v>
      </c>
      <c r="B17163" t="s">
        <v>56784</v>
      </c>
      <c r="D17163" t="str">
        <f t="shared" si="268"/>
        <v>FPMORT2553 Michael Klein MED Orthopaedic Surgery PPM Only</v>
      </c>
    </row>
    <row r="17164" spans="1:4">
      <c r="A17164" t="s">
        <v>56785</v>
      </c>
      <c r="B17164" t="s">
        <v>56786</v>
      </c>
      <c r="D17164" t="str">
        <f t="shared" si="268"/>
        <v>FPBEVE2552 Brian Moore EVOLUTION And ECOLOGY PPM Only</v>
      </c>
    </row>
    <row r="17165" spans="1:4">
      <c r="A17165" t="s">
        <v>56787</v>
      </c>
      <c r="B17165" t="s">
        <v>56788</v>
      </c>
      <c r="D17165" t="str">
        <f t="shared" si="268"/>
        <v>FPLGAR2551 D Rancour Laferriere GERMAN And RUSSIAN PPM Only</v>
      </c>
    </row>
    <row r="17166" spans="1:4">
      <c r="A17166" t="s">
        <v>56789</v>
      </c>
      <c r="B17166" t="s">
        <v>56790</v>
      </c>
      <c r="D17166" t="str">
        <f t="shared" si="268"/>
        <v>FPLENL2550 Lucy Corin ENGLISH PPM Only</v>
      </c>
    </row>
    <row r="17167" spans="1:4">
      <c r="A17167" t="s">
        <v>56791</v>
      </c>
      <c r="B17167" t="s">
        <v>56792</v>
      </c>
      <c r="D17167" t="str">
        <f t="shared" si="268"/>
        <v>FPMOBG2549 Nina Boe MED Obstetrics And Gynecology PPM Only</v>
      </c>
    </row>
    <row r="17168" spans="1:4">
      <c r="A17168" t="s">
        <v>56793</v>
      </c>
      <c r="B17168" t="s">
        <v>56794</v>
      </c>
      <c r="D17168" t="str">
        <f t="shared" si="268"/>
        <v>FPMFCM2548 Ronald Cotterel MED Family And Community Med PPM Only</v>
      </c>
    </row>
    <row r="17169" spans="1:4">
      <c r="A17169" t="s">
        <v>56795</v>
      </c>
      <c r="B17169" t="s">
        <v>56796</v>
      </c>
      <c r="D17169" t="str">
        <f t="shared" si="268"/>
        <v>FPMPED2547 Stephanie Yee Guardino MED Pediatrics PPM Only</v>
      </c>
    </row>
    <row r="17170" spans="1:4">
      <c r="A17170" t="s">
        <v>56797</v>
      </c>
      <c r="B17170" t="s">
        <v>56798</v>
      </c>
      <c r="D17170" t="str">
        <f t="shared" si="268"/>
        <v>FPLSAP2546 Antonio Sanchez Romeralo SPANISH And PORTUGUESE PPM Only</v>
      </c>
    </row>
    <row r="17171" spans="1:4">
      <c r="A17171" t="s">
        <v>56799</v>
      </c>
      <c r="B17171" t="s">
        <v>56800</v>
      </c>
      <c r="D17171" t="str">
        <f t="shared" si="268"/>
        <v>FPIMID2545 Claire Pomeroy MED Int Med Infectious Dis PPM Only</v>
      </c>
    </row>
    <row r="17172" spans="1:4">
      <c r="A17172" t="s">
        <v>56801</v>
      </c>
      <c r="B17172" t="s">
        <v>56802</v>
      </c>
      <c r="D17172" t="str">
        <f t="shared" si="268"/>
        <v>FPLNAS2544 Victor Montejo NATIVE AMERICAN STUDIES PPM Only</v>
      </c>
    </row>
    <row r="17173" spans="1:4">
      <c r="A17173" t="s">
        <v>56803</v>
      </c>
      <c r="B17173" t="s">
        <v>56804</v>
      </c>
      <c r="D17173" t="str">
        <f t="shared" si="268"/>
        <v>FPMANS2543 Cathleen Lammers MED Anesth And Pain Medicine PPM Only</v>
      </c>
    </row>
    <row r="17174" spans="1:4">
      <c r="A17174" t="s">
        <v>56805</v>
      </c>
      <c r="B17174" t="s">
        <v>56806</v>
      </c>
      <c r="D17174" t="str">
        <f t="shared" si="268"/>
        <v>FPEMAE2542 Zhaodan Kong MECHANICAL And AEROSPACE ENGR PPM Only</v>
      </c>
    </row>
    <row r="17175" spans="1:4">
      <c r="A17175" t="s">
        <v>56807</v>
      </c>
      <c r="B17175" t="s">
        <v>56808</v>
      </c>
      <c r="D17175" t="str">
        <f t="shared" si="268"/>
        <v>FPECHE2541 Brian Higgins CHEMICAL ENGINEERING PPM Only</v>
      </c>
    </row>
    <row r="17176" spans="1:4">
      <c r="A17176" t="s">
        <v>56809</v>
      </c>
      <c r="B17176" t="s">
        <v>56810</v>
      </c>
      <c r="D17176" t="str">
        <f t="shared" si="268"/>
        <v>FPMBIO2539 Lin Tian MED Biochem And Molecular Med PPM Only</v>
      </c>
    </row>
    <row r="17177" spans="1:4">
      <c r="A17177" t="s">
        <v>56811</v>
      </c>
      <c r="B17177" t="s">
        <v>56812</v>
      </c>
      <c r="D17177" t="str">
        <f t="shared" si="268"/>
        <v>FPECSE2538 Kenneth Joy ENGR COMPUTER SCIENCE PPM Only</v>
      </c>
    </row>
    <row r="17178" spans="1:4">
      <c r="A17178" t="s">
        <v>56813</v>
      </c>
      <c r="B17178" t="s">
        <v>56814</v>
      </c>
      <c r="D17178" t="str">
        <f t="shared" si="268"/>
        <v>FPLPOL2537 Joyce Kallgren POLITICAL SCIENCE PPM Only</v>
      </c>
    </row>
    <row r="17179" spans="1:4">
      <c r="A17179" t="s">
        <v>56815</v>
      </c>
      <c r="B17179" t="s">
        <v>56816</v>
      </c>
      <c r="D17179" t="str">
        <f t="shared" si="268"/>
        <v>FPLPHY2536 Andrew Wetzel PHYSICS PPM Only</v>
      </c>
    </row>
    <row r="17180" spans="1:4">
      <c r="A17180" t="s">
        <v>56817</v>
      </c>
      <c r="B17180" t="s">
        <v>56818</v>
      </c>
      <c r="D17180" t="str">
        <f t="shared" si="268"/>
        <v>FPLEAL2535 Nobuko Koyama EAST ASIAN LANG And CULTURES PPM Only</v>
      </c>
    </row>
    <row r="17181" spans="1:4">
      <c r="A17181" t="s">
        <v>56819</v>
      </c>
      <c r="B17181" t="s">
        <v>56820</v>
      </c>
      <c r="D17181" t="str">
        <f t="shared" si="268"/>
        <v>FPLSTA2534 Abdolrahman Azari STATISTICS PPM Only</v>
      </c>
    </row>
    <row r="17182" spans="1:4">
      <c r="A17182" t="s">
        <v>56821</v>
      </c>
      <c r="B17182" t="s">
        <v>56822</v>
      </c>
      <c r="D17182" t="str">
        <f t="shared" si="268"/>
        <v>FPMPSY2533 John Mccarthy MED Psychiatry And Behav Sci PPM Only</v>
      </c>
    </row>
    <row r="17183" spans="1:4">
      <c r="A17183" t="s">
        <v>56823</v>
      </c>
      <c r="B17183" t="s">
        <v>56824</v>
      </c>
      <c r="D17183" t="str">
        <f t="shared" si="268"/>
        <v>FPAFST2532 Kyria Boundy Mills FOOD SCIENCE And TECHNOLOGY PPM Only</v>
      </c>
    </row>
    <row r="17184" spans="1:4">
      <c r="A17184" t="s">
        <v>56825</v>
      </c>
      <c r="B17184" t="s">
        <v>56826</v>
      </c>
      <c r="D17184" t="str">
        <f t="shared" si="268"/>
        <v>FPVHFS2531 John Adaska CA ANIMAL HLTH And FOOD SAFETY LAB PPM Only</v>
      </c>
    </row>
    <row r="17185" spans="1:4">
      <c r="A17185" t="s">
        <v>56827</v>
      </c>
      <c r="B17185" t="s">
        <v>56828</v>
      </c>
      <c r="D17185" t="str">
        <f t="shared" si="268"/>
        <v>FPLPSC2530 Richard Robins PSYCHOLOGY PPM Only</v>
      </c>
    </row>
    <row r="17186" spans="1:4">
      <c r="A17186" t="s">
        <v>56829</v>
      </c>
      <c r="B17186" t="s">
        <v>56830</v>
      </c>
      <c r="D17186" t="str">
        <f t="shared" si="268"/>
        <v>FPLCMB2529 Paul Hastings Center for Mind and Brain PPM Only</v>
      </c>
    </row>
    <row r="17187" spans="1:4">
      <c r="A17187" t="s">
        <v>56831</v>
      </c>
      <c r="B17187" t="s">
        <v>56832</v>
      </c>
      <c r="D17187" t="str">
        <f t="shared" si="268"/>
        <v>FPLPSC2529 Paul Hastings PSYCHOLOGY PPM Only</v>
      </c>
    </row>
    <row r="17188" spans="1:4">
      <c r="A17188" t="s">
        <v>56833</v>
      </c>
      <c r="B17188" t="s">
        <v>56834</v>
      </c>
      <c r="D17188" t="str">
        <f t="shared" si="268"/>
        <v>FPMARO2528 James Purdy MED Radiation Oncology PPM Only</v>
      </c>
    </row>
    <row r="17189" spans="1:4">
      <c r="A17189" t="s">
        <v>56835</v>
      </c>
      <c r="B17189" t="s">
        <v>56836</v>
      </c>
      <c r="D17189" t="str">
        <f t="shared" si="268"/>
        <v>FPLLAW2527 Aaron Tang SCHOOL OF LAW PPM Only</v>
      </c>
    </row>
    <row r="17190" spans="1:4">
      <c r="A17190" t="s">
        <v>56837</v>
      </c>
      <c r="B17190" t="s">
        <v>56838</v>
      </c>
      <c r="D17190" t="str">
        <f t="shared" si="268"/>
        <v>FPAHCE2526 Miriam Wells HUMAN ECOLOGY PPM Only</v>
      </c>
    </row>
    <row r="17191" spans="1:4">
      <c r="A17191" t="s">
        <v>56839</v>
      </c>
      <c r="B17191" t="s">
        <v>56840</v>
      </c>
      <c r="D17191" t="str">
        <f t="shared" si="268"/>
        <v>FPVVMB5551 Bethany Cummings VM MOLECULAR BIO SCIENCES PPM Only</v>
      </c>
    </row>
    <row r="17192" spans="1:4">
      <c r="A17192" t="s">
        <v>56841</v>
      </c>
      <c r="B17192" t="s">
        <v>56842</v>
      </c>
      <c r="D17192" t="str">
        <f t="shared" si="268"/>
        <v>FPVVMB6331 Kimber Stanhope VM MOLECULAR BIO SCIENCES PPM Only</v>
      </c>
    </row>
    <row r="17193" spans="1:4">
      <c r="A17193" t="s">
        <v>56843</v>
      </c>
      <c r="B17193" t="s">
        <v>56844</v>
      </c>
      <c r="D17193" t="str">
        <f t="shared" si="268"/>
        <v>FPVVMB6332 Cecilia Giulivi VM MOLECULAR BIO SCIENCES PPM Only</v>
      </c>
    </row>
    <row r="17194" spans="1:4">
      <c r="A17194" t="s">
        <v>56845</v>
      </c>
      <c r="B17194" t="s">
        <v>56846</v>
      </c>
      <c r="D17194" t="str">
        <f t="shared" si="268"/>
        <v>FPVVMB2525 Gino Cortopassi VM MOLECULAR BIO SCIENCES PPM Only</v>
      </c>
    </row>
    <row r="17195" spans="1:4">
      <c r="A17195" t="s">
        <v>56847</v>
      </c>
      <c r="B17195" t="s">
        <v>56848</v>
      </c>
      <c r="D17195" t="str">
        <f t="shared" si="268"/>
        <v>FPADES2524 Hugh Safford ENVIRONMENTAL SCIENCE And POLICY PPM Only</v>
      </c>
    </row>
    <row r="17196" spans="1:4">
      <c r="A17196" t="s">
        <v>56849</v>
      </c>
      <c r="B17196" t="s">
        <v>56850</v>
      </c>
      <c r="D17196" t="str">
        <f t="shared" si="268"/>
        <v>FPMERM2523 Joseph Morris MED Emergency Medicine PPM Only</v>
      </c>
    </row>
    <row r="17197" spans="1:4">
      <c r="A17197" t="s">
        <v>56851</v>
      </c>
      <c r="B17197" t="s">
        <v>56852</v>
      </c>
      <c r="D17197" t="str">
        <f t="shared" si="268"/>
        <v>FPIMID2522 George Thompson MED Int Med Infectious Dis PPM Only</v>
      </c>
    </row>
    <row r="17198" spans="1:4">
      <c r="A17198" t="s">
        <v>56853</v>
      </c>
      <c r="B17198" t="s">
        <v>56854</v>
      </c>
      <c r="D17198" t="str">
        <f t="shared" si="268"/>
        <v>FPLECN2521 Nicolas Caramp ECONOMICS PPM Only</v>
      </c>
    </row>
    <row r="17199" spans="1:4">
      <c r="A17199" t="s">
        <v>56855</v>
      </c>
      <c r="B17199" t="s">
        <v>56856</v>
      </c>
      <c r="D17199" t="str">
        <f t="shared" si="268"/>
        <v>FPLECN2520 Kevin Salyer ECONOMICS PPM Only</v>
      </c>
    </row>
    <row r="17200" spans="1:4">
      <c r="A17200" t="s">
        <v>56857</v>
      </c>
      <c r="B17200" t="s">
        <v>56858</v>
      </c>
      <c r="D17200" t="str">
        <f t="shared" si="268"/>
        <v>FPLLAW2519 Arturo Gandara SCHOOL OF LAW PPM Only</v>
      </c>
    </row>
    <row r="17201" spans="1:4">
      <c r="A17201" t="s">
        <v>56859</v>
      </c>
      <c r="B17201" t="s">
        <v>56860</v>
      </c>
      <c r="D17201" t="str">
        <f t="shared" si="268"/>
        <v>FPECHE2518 Roland Faller CHEMICAL ENGINEERING PPM Only</v>
      </c>
    </row>
    <row r="17202" spans="1:4">
      <c r="A17202" t="s">
        <v>56861</v>
      </c>
      <c r="B17202" t="s">
        <v>56862</v>
      </c>
      <c r="D17202" t="str">
        <f t="shared" si="268"/>
        <v>FPAENM2517 Elina Nino ENTOMOLOGY NEMATOLOGY PPM Only</v>
      </c>
    </row>
    <row r="17203" spans="1:4">
      <c r="A17203" t="s">
        <v>56863</v>
      </c>
      <c r="B17203" t="s">
        <v>56864</v>
      </c>
      <c r="D17203" t="str">
        <f t="shared" si="268"/>
        <v>FPLCHE2516 Alan Balch CHEMISTRY PPM Only</v>
      </c>
    </row>
    <row r="17204" spans="1:4">
      <c r="A17204" t="s">
        <v>56865</v>
      </c>
      <c r="B17204" t="s">
        <v>56866</v>
      </c>
      <c r="D17204" t="str">
        <f t="shared" si="268"/>
        <v>FPECSE2515 Norman Matloff ENGR COMPUTER SCIENCE PPM Only</v>
      </c>
    </row>
    <row r="17205" spans="1:4">
      <c r="A17205" t="s">
        <v>56867</v>
      </c>
      <c r="B17205" t="s">
        <v>56868</v>
      </c>
      <c r="D17205" t="str">
        <f t="shared" si="268"/>
        <v>FPMNEU2514 Michael Rogawski MED Neurology PPM Only</v>
      </c>
    </row>
    <row r="17206" spans="1:4">
      <c r="A17206" t="s">
        <v>56869</v>
      </c>
      <c r="B17206" t="s">
        <v>56870</v>
      </c>
      <c r="D17206" t="str">
        <f t="shared" si="268"/>
        <v>FPLMUS2513 Christopher Froh MUSIC PPM Only</v>
      </c>
    </row>
    <row r="17207" spans="1:4">
      <c r="A17207" t="s">
        <v>56871</v>
      </c>
      <c r="B17207" t="s">
        <v>56872</v>
      </c>
      <c r="D17207" t="str">
        <f t="shared" si="268"/>
        <v>FPDEDU2512 Matt Wallace EDUCATION PPM Only</v>
      </c>
    </row>
    <row r="17208" spans="1:4">
      <c r="A17208" t="s">
        <v>56873</v>
      </c>
      <c r="B17208" t="s">
        <v>56874</v>
      </c>
      <c r="D17208" t="str">
        <f t="shared" si="268"/>
        <v>FPEBME2511 David Fyhrie BIOMEDICAL ENGINEERING PPM Only</v>
      </c>
    </row>
    <row r="17209" spans="1:4">
      <c r="A17209" t="s">
        <v>56875</v>
      </c>
      <c r="B17209" t="s">
        <v>56876</v>
      </c>
      <c r="D17209" t="str">
        <f t="shared" si="268"/>
        <v>FPLPSC2510 Nolan Zane PSYCHOLOGY PPM Only</v>
      </c>
    </row>
    <row r="17210" spans="1:4">
      <c r="A17210" t="s">
        <v>56877</v>
      </c>
      <c r="B17210" t="s">
        <v>56878</v>
      </c>
      <c r="D17210" t="str">
        <f t="shared" si="268"/>
        <v>FPIMNE2509 Jane Yeun MED Int Med Nephrology PPM Only</v>
      </c>
    </row>
    <row r="17211" spans="1:4">
      <c r="A17211" t="s">
        <v>56879</v>
      </c>
      <c r="B17211" t="s">
        <v>56880</v>
      </c>
      <c r="D17211" t="str">
        <f t="shared" si="268"/>
        <v>FPLSAP2508 Leopoldo Bernucci SPANISH And PORTUGUESE PPM Only</v>
      </c>
    </row>
    <row r="17212" spans="1:4">
      <c r="A17212" t="s">
        <v>56881</v>
      </c>
      <c r="B17212" t="s">
        <v>56882</v>
      </c>
      <c r="D17212" t="str">
        <f t="shared" si="268"/>
        <v>FPAFST2507 Gary Smith FOOD SCIENCE And TECHNOLOGY PPM Only</v>
      </c>
    </row>
    <row r="17213" spans="1:4">
      <c r="A17213" t="s">
        <v>56883</v>
      </c>
      <c r="B17213" t="s">
        <v>56884</v>
      </c>
      <c r="D17213" t="str">
        <f t="shared" si="268"/>
        <v>FPLSOC2506 Kim Shauman SOCIOLOGY PPM Only</v>
      </c>
    </row>
    <row r="17214" spans="1:4">
      <c r="A17214" t="s">
        <v>56885</v>
      </c>
      <c r="B17214" t="s">
        <v>56886</v>
      </c>
      <c r="D17214" t="str">
        <f t="shared" si="268"/>
        <v>FPBMCB2505 Christopher Fraser MOLECULAR And CELLULAR BIO PPM Only</v>
      </c>
    </row>
    <row r="17215" spans="1:4">
      <c r="A17215" t="s">
        <v>56887</v>
      </c>
      <c r="B17215" t="s">
        <v>56888</v>
      </c>
      <c r="D17215" t="str">
        <f t="shared" si="268"/>
        <v>FPMARO2504 Stanley Benedict MED Radiation Oncology PPM Only</v>
      </c>
    </row>
    <row r="17216" spans="1:4">
      <c r="A17216" t="s">
        <v>56889</v>
      </c>
      <c r="B17216" t="s">
        <v>56890</v>
      </c>
      <c r="D17216" t="str">
        <f t="shared" si="268"/>
        <v>FPMORT2503 Jennette Louise Boakes MED Orthopaedic Surgery PPM Only</v>
      </c>
    </row>
    <row r="17217" spans="1:4">
      <c r="A17217" t="s">
        <v>56891</v>
      </c>
      <c r="B17217" t="s">
        <v>56892</v>
      </c>
      <c r="D17217" t="str">
        <f t="shared" si="268"/>
        <v>FPECEE2502 I Idriss CIVIL And ENVIRONMENTAL ENGR PPM Only</v>
      </c>
    </row>
    <row r="17218" spans="1:4">
      <c r="A17218" t="s">
        <v>56893</v>
      </c>
      <c r="B17218" t="s">
        <v>56894</v>
      </c>
      <c r="D17218" t="str">
        <f t="shared" si="268"/>
        <v>FPIMHP2501 Nisa Hatami MED Int Med Hospitalist PPM Only</v>
      </c>
    </row>
    <row r="17219" spans="1:4">
      <c r="A17219" t="s">
        <v>56895</v>
      </c>
      <c r="B17219" t="s">
        <v>56896</v>
      </c>
      <c r="D17219" t="str">
        <f t="shared" ref="D17219:D17282" si="269">A17219&amp;" "&amp;B17219</f>
        <v>FPAPLS2500 V Polito PLANT SCIENCES PPM Only</v>
      </c>
    </row>
    <row r="17220" spans="1:4">
      <c r="A17220" t="s">
        <v>56897</v>
      </c>
      <c r="B17220" t="s">
        <v>56898</v>
      </c>
      <c r="D17220" t="str">
        <f t="shared" si="269"/>
        <v>FPMPSY2499 Paula Wadell MED Psychiatry And Behav Sci PPM Only</v>
      </c>
    </row>
    <row r="17221" spans="1:4">
      <c r="A17221" t="s">
        <v>56899</v>
      </c>
      <c r="B17221" t="s">
        <v>56900</v>
      </c>
      <c r="D17221" t="str">
        <f t="shared" si="269"/>
        <v>FPIMCA2498 Lindsey H Malik MED INT MED CARDIOLOGY PPM Only</v>
      </c>
    </row>
    <row r="17222" spans="1:4">
      <c r="A17222" t="s">
        <v>56901</v>
      </c>
      <c r="B17222" t="s">
        <v>56902</v>
      </c>
      <c r="D17222" t="str">
        <f t="shared" si="269"/>
        <v>FPAHCE2497 Anna Kiers HUMAN ECOLOGY PPM Only</v>
      </c>
    </row>
    <row r="17223" spans="1:4">
      <c r="A17223" t="s">
        <v>56903</v>
      </c>
      <c r="B17223" t="s">
        <v>56904</v>
      </c>
      <c r="D17223" t="str">
        <f t="shared" si="269"/>
        <v>FPLHIS2496 Eric Rauchway HISTORY PPM Only</v>
      </c>
    </row>
    <row r="17224" spans="1:4">
      <c r="A17224" t="s">
        <v>56905</v>
      </c>
      <c r="B17224" t="s">
        <v>56906</v>
      </c>
      <c r="D17224" t="str">
        <f t="shared" si="269"/>
        <v>FPLPHI2495 Marina Oshana PHILOSOPHY PPM Only</v>
      </c>
    </row>
    <row r="17225" spans="1:4">
      <c r="A17225" t="s">
        <v>56907</v>
      </c>
      <c r="B17225" t="s">
        <v>56908</v>
      </c>
      <c r="D17225" t="str">
        <f t="shared" si="269"/>
        <v>FPMSUR2494 Payam Saadai MED Surgery PPM Only</v>
      </c>
    </row>
    <row r="17226" spans="1:4">
      <c r="A17226" t="s">
        <v>56909</v>
      </c>
      <c r="B17226" t="s">
        <v>56910</v>
      </c>
      <c r="D17226" t="str">
        <f t="shared" si="269"/>
        <v>FPMPSY2493 Andrea Bates MED Psychiatry And Behav Sci PPM Only</v>
      </c>
    </row>
    <row r="17227" spans="1:4">
      <c r="A17227" t="s">
        <v>56911</v>
      </c>
      <c r="B17227" t="s">
        <v>56912</v>
      </c>
      <c r="D17227" t="str">
        <f t="shared" si="269"/>
        <v>FPMOBG2492 Clara Paik MED Obstetrics And Gynecology PPM Only</v>
      </c>
    </row>
    <row r="17228" spans="1:4">
      <c r="A17228" t="s">
        <v>56913</v>
      </c>
      <c r="B17228" t="s">
        <v>56914</v>
      </c>
      <c r="D17228" t="str">
        <f t="shared" si="269"/>
        <v>FPEBME2491 Jinyi Qi BIOMEDICAL ENGINEERING PPM Only</v>
      </c>
    </row>
    <row r="17229" spans="1:4">
      <c r="A17229" t="s">
        <v>56915</v>
      </c>
      <c r="B17229" t="s">
        <v>56916</v>
      </c>
      <c r="D17229" t="str">
        <f t="shared" si="269"/>
        <v>FPLPHY2490 Patricia Boeshaar PHYSICS PPM Only</v>
      </c>
    </row>
    <row r="17230" spans="1:4">
      <c r="A17230" t="s">
        <v>56917</v>
      </c>
      <c r="B17230" t="s">
        <v>56918</v>
      </c>
      <c r="D17230" t="str">
        <f t="shared" si="269"/>
        <v>FPAHCE2489 Meng Huo HUMAN ECOLOGY PPM Only</v>
      </c>
    </row>
    <row r="17231" spans="1:4">
      <c r="A17231" t="s">
        <v>56919</v>
      </c>
      <c r="B17231" t="s">
        <v>56920</v>
      </c>
      <c r="D17231" t="str">
        <f t="shared" si="269"/>
        <v>FPMRAD2488 Hugo Bogren MED Radiology PPM Only</v>
      </c>
    </row>
    <row r="17232" spans="1:4">
      <c r="A17232" t="s">
        <v>56921</v>
      </c>
      <c r="B17232" t="s">
        <v>56922</v>
      </c>
      <c r="D17232" t="str">
        <f t="shared" si="269"/>
        <v>FPGSM12487 Jesse Ray Catlin GRADUATE SCHOOL OF MANAGEMENT PPM Only</v>
      </c>
    </row>
    <row r="17233" spans="1:4">
      <c r="A17233" t="s">
        <v>56923</v>
      </c>
      <c r="B17233" t="s">
        <v>56924</v>
      </c>
      <c r="D17233" t="str">
        <f t="shared" si="269"/>
        <v>FPMERM2486 Dane Stevenson MED Emergency Medicine PPM Only</v>
      </c>
    </row>
    <row r="17234" spans="1:4">
      <c r="A17234" t="s">
        <v>56925</v>
      </c>
      <c r="B17234" t="s">
        <v>56926</v>
      </c>
      <c r="D17234" t="str">
        <f t="shared" si="269"/>
        <v>FPVPHR2485 V Lane VM POPULATION HLTH And REPROD PPM Only</v>
      </c>
    </row>
    <row r="17235" spans="1:4">
      <c r="A17235" t="s">
        <v>56927</v>
      </c>
      <c r="B17235" t="s">
        <v>56928</v>
      </c>
      <c r="D17235" t="str">
        <f t="shared" si="269"/>
        <v>FPADES2484 Howard Cornell ENVIRONMENTAL SCIENCE And POLICY PPM Only</v>
      </c>
    </row>
    <row r="17236" spans="1:4">
      <c r="A17236" t="s">
        <v>56929</v>
      </c>
      <c r="B17236" t="s">
        <v>56930</v>
      </c>
      <c r="D17236" t="str">
        <f t="shared" si="269"/>
        <v>FPMINT2483 John R Laird MED Internal Medicine PPM Only</v>
      </c>
    </row>
    <row r="17237" spans="1:4">
      <c r="A17237" t="s">
        <v>56931</v>
      </c>
      <c r="B17237" t="s">
        <v>56932</v>
      </c>
      <c r="D17237" t="str">
        <f t="shared" si="269"/>
        <v>FPMEPM2482 Shannon Conroy MED Public Health Sciences PPM Only</v>
      </c>
    </row>
    <row r="17238" spans="1:4">
      <c r="A17238" t="s">
        <v>56933</v>
      </c>
      <c r="B17238" t="s">
        <v>56934</v>
      </c>
      <c r="D17238" t="str">
        <f t="shared" si="269"/>
        <v>FPEMAE2481 David Hwang MECHANICAL And AEROSPACE ENGR PPM Only</v>
      </c>
    </row>
    <row r="17239" spans="1:4">
      <c r="A17239" t="s">
        <v>56935</v>
      </c>
      <c r="B17239" t="s">
        <v>56936</v>
      </c>
      <c r="D17239" t="str">
        <f t="shared" si="269"/>
        <v>FPMPSY2480 Malia Mccarthy MED Psychiatry And Behav Sci PPM Only</v>
      </c>
    </row>
    <row r="17240" spans="1:4">
      <c r="A17240" t="s">
        <v>56937</v>
      </c>
      <c r="B17240" t="s">
        <v>56938</v>
      </c>
      <c r="D17240" t="str">
        <f t="shared" si="269"/>
        <v>FPMPSY2479 Kate Richards MED Psychiatry And Behav Sci PPM Only</v>
      </c>
    </row>
    <row r="17241" spans="1:4">
      <c r="A17241" t="s">
        <v>56939</v>
      </c>
      <c r="B17241" t="s">
        <v>56940</v>
      </c>
      <c r="D17241" t="str">
        <f t="shared" si="269"/>
        <v>FPAPLS2478 S Jain PLANT SCIENCES PPM Only</v>
      </c>
    </row>
    <row r="17242" spans="1:4">
      <c r="A17242" t="s">
        <v>56941</v>
      </c>
      <c r="B17242" t="s">
        <v>56942</v>
      </c>
      <c r="D17242" t="str">
        <f t="shared" si="269"/>
        <v>FPLHIS2477 S Spyridakis HISTORY PPM Only</v>
      </c>
    </row>
    <row r="17243" spans="1:4">
      <c r="A17243" t="s">
        <v>56943</v>
      </c>
      <c r="B17243" t="s">
        <v>56944</v>
      </c>
      <c r="D17243" t="str">
        <f t="shared" si="269"/>
        <v>FPIMHO2476 Tianhong Li MED Int Med HEMONC PPM Only</v>
      </c>
    </row>
    <row r="17244" spans="1:4">
      <c r="A17244" t="s">
        <v>56945</v>
      </c>
      <c r="B17244" t="s">
        <v>56946</v>
      </c>
      <c r="D17244" t="str">
        <f t="shared" si="269"/>
        <v>FPIMHP2475 Jennifer J Fan MED Int Med Hospitalist PPM Only</v>
      </c>
    </row>
    <row r="17245" spans="1:4">
      <c r="A17245" t="s">
        <v>56947</v>
      </c>
      <c r="B17245" t="s">
        <v>56948</v>
      </c>
      <c r="D17245" t="str">
        <f t="shared" si="269"/>
        <v>FPLCHE2474 Peter Beal CHEMISTRY PPM Only</v>
      </c>
    </row>
    <row r="17246" spans="1:4">
      <c r="A17246" t="s">
        <v>56949</v>
      </c>
      <c r="B17246" t="s">
        <v>56950</v>
      </c>
      <c r="D17246" t="str">
        <f t="shared" si="269"/>
        <v>FPIMID2473 Philip Peters MED Int Med Infectious Dis PPM Only</v>
      </c>
    </row>
    <row r="17247" spans="1:4">
      <c r="A17247" t="s">
        <v>56951</v>
      </c>
      <c r="B17247" t="s">
        <v>56952</v>
      </c>
      <c r="D17247" t="str">
        <f t="shared" si="269"/>
        <v>FPMSUR2472 Edward Smeloff MED Surgery PPM Only</v>
      </c>
    </row>
    <row r="17248" spans="1:4">
      <c r="A17248" t="s">
        <v>56953</v>
      </c>
      <c r="B17248" t="s">
        <v>56954</v>
      </c>
      <c r="D17248" t="str">
        <f t="shared" si="269"/>
        <v>FPMBIO2471 William Benisek MED Biochem And Molecular Med PPM Only</v>
      </c>
    </row>
    <row r="17249" spans="1:4">
      <c r="A17249" t="s">
        <v>56955</v>
      </c>
      <c r="B17249" t="s">
        <v>56956</v>
      </c>
      <c r="D17249" t="str">
        <f t="shared" si="269"/>
        <v>FPMPED2470 Molly Desantis MED Pediatrics PPM Only</v>
      </c>
    </row>
    <row r="17250" spans="1:4">
      <c r="A17250" t="s">
        <v>56957</v>
      </c>
      <c r="B17250" t="s">
        <v>56958</v>
      </c>
      <c r="D17250" t="str">
        <f t="shared" si="269"/>
        <v>FPMOTO2469 Waleed Soliman MED Otolaryngology PPM Only</v>
      </c>
    </row>
    <row r="17251" spans="1:4">
      <c r="A17251" t="s">
        <v>56959</v>
      </c>
      <c r="B17251" t="s">
        <v>56960</v>
      </c>
      <c r="D17251" t="str">
        <f t="shared" si="269"/>
        <v>FPLPSC2468 Gary Mitchell PSYCHOLOGY PPM Only</v>
      </c>
    </row>
    <row r="17252" spans="1:4">
      <c r="A17252" t="s">
        <v>56961</v>
      </c>
      <c r="B17252" t="s">
        <v>56962</v>
      </c>
      <c r="D17252" t="str">
        <f t="shared" si="269"/>
        <v>FPLDRA2467 W Kleb THEATRE And DANCE PPM Only</v>
      </c>
    </row>
    <row r="17253" spans="1:4">
      <c r="A17253" t="s">
        <v>56963</v>
      </c>
      <c r="B17253" t="s">
        <v>56964</v>
      </c>
      <c r="D17253" t="str">
        <f t="shared" si="269"/>
        <v>FPMORT2465 Brian Haus MED Orthopaedic Surgery PPM Only</v>
      </c>
    </row>
    <row r="17254" spans="1:4">
      <c r="A17254" t="s">
        <v>56965</v>
      </c>
      <c r="B17254" t="s">
        <v>56966</v>
      </c>
      <c r="D17254" t="str">
        <f t="shared" si="269"/>
        <v>FPAARE2464 Mark Agerton AG And RESOURCE ECONOMICS PPM Only</v>
      </c>
    </row>
    <row r="17255" spans="1:4">
      <c r="A17255" t="s">
        <v>56967</v>
      </c>
      <c r="B17255" t="s">
        <v>56968</v>
      </c>
      <c r="D17255" t="str">
        <f t="shared" si="269"/>
        <v>FPLAAS2463 Bettina Ngweno AFRICAN AMERICAN AFRICAN STDS PPM Only</v>
      </c>
    </row>
    <row r="17256" spans="1:4">
      <c r="A17256" t="s">
        <v>56969</v>
      </c>
      <c r="B17256" t="s">
        <v>56970</v>
      </c>
      <c r="D17256" t="str">
        <f t="shared" si="269"/>
        <v>FPECSE2462 Ilias Tagkopoulos ENGR COMPUTER SCIENCE PPM Only</v>
      </c>
    </row>
    <row r="17257" spans="1:4">
      <c r="A17257" t="s">
        <v>56971</v>
      </c>
      <c r="B17257" t="s">
        <v>56972</v>
      </c>
      <c r="D17257" t="str">
        <f t="shared" si="269"/>
        <v>FPBGEN2462 Ilias Tagkopoulos UC DAVIS GENOME CENTER PPM Only</v>
      </c>
    </row>
    <row r="17258" spans="1:4">
      <c r="A17258" t="s">
        <v>56973</v>
      </c>
      <c r="B17258" t="s">
        <v>56974</v>
      </c>
      <c r="D17258" t="str">
        <f t="shared" si="269"/>
        <v>FPVVSR2461 Steven Epstein VM SURGRAD SCIENCE PPM Only</v>
      </c>
    </row>
    <row r="17259" spans="1:4">
      <c r="A17259" t="s">
        <v>56975</v>
      </c>
      <c r="B17259" t="s">
        <v>56976</v>
      </c>
      <c r="D17259" t="str">
        <f t="shared" si="269"/>
        <v>FPMNEU2460 Yan Wang MED Neurology PPM Only</v>
      </c>
    </row>
    <row r="17260" spans="1:4">
      <c r="A17260" t="s">
        <v>56977</v>
      </c>
      <c r="B17260" t="s">
        <v>56978</v>
      </c>
      <c r="D17260" t="str">
        <f t="shared" si="269"/>
        <v>FPMINT2459 Farida Madraswala MED Int Med Admin PPM Only</v>
      </c>
    </row>
    <row r="17261" spans="1:4">
      <c r="A17261" t="s">
        <v>56979</v>
      </c>
      <c r="B17261" t="s">
        <v>56980</v>
      </c>
      <c r="D17261" t="str">
        <f t="shared" si="269"/>
        <v>FPAETX2458 Arthur Craigmill ENVIRONMENTAL TOXICOLOGY PPM Only</v>
      </c>
    </row>
    <row r="17262" spans="1:4">
      <c r="A17262" t="s">
        <v>56981</v>
      </c>
      <c r="B17262" t="s">
        <v>56982</v>
      </c>
      <c r="D17262" t="str">
        <f t="shared" si="269"/>
        <v>FPMURO2457 Jennifer Rothschild MED Urologic Surgery PPM Only</v>
      </c>
    </row>
    <row r="17263" spans="1:4">
      <c r="A17263" t="s">
        <v>56983</v>
      </c>
      <c r="B17263" t="s">
        <v>56984</v>
      </c>
      <c r="D17263" t="str">
        <f t="shared" si="269"/>
        <v>FPAPLS2456 Marita Cantwell PLANT SCIENCES PPM Only</v>
      </c>
    </row>
    <row r="17264" spans="1:4">
      <c r="A17264" t="s">
        <v>56985</v>
      </c>
      <c r="B17264" t="s">
        <v>56986</v>
      </c>
      <c r="D17264" t="str">
        <f t="shared" si="269"/>
        <v>FPBMCB2455 Kenneth Burtis MOLECULAR And CELLULAR BIO PPM Only</v>
      </c>
    </row>
    <row r="17265" spans="1:4">
      <c r="A17265" t="s">
        <v>56987</v>
      </c>
      <c r="B17265" t="s">
        <v>56988</v>
      </c>
      <c r="D17265" t="str">
        <f t="shared" si="269"/>
        <v>FPLLAW2454 Millard Murphy SCHOOL OF LAW PPM Only</v>
      </c>
    </row>
    <row r="17266" spans="1:4">
      <c r="A17266" t="s">
        <v>56989</v>
      </c>
      <c r="B17266" t="s">
        <v>56990</v>
      </c>
      <c r="D17266" t="str">
        <f t="shared" si="269"/>
        <v>FPAVIT2453 Linda Bisson VITICULTURE And ENOLOGY PPM Only</v>
      </c>
    </row>
    <row r="17267" spans="1:4">
      <c r="A17267" t="s">
        <v>56991</v>
      </c>
      <c r="B17267" t="s">
        <v>56992</v>
      </c>
      <c r="D17267" t="str">
        <f t="shared" si="269"/>
        <v>FPIMID2452 Scott Crabtree MED Int Med Infectious Dis PPM Only</v>
      </c>
    </row>
    <row r="17268" spans="1:4">
      <c r="A17268" t="s">
        <v>56993</v>
      </c>
      <c r="B17268" t="s">
        <v>56994</v>
      </c>
      <c r="D17268" t="str">
        <f t="shared" si="269"/>
        <v>FPAARE2451 Philip Martin AG And RESOURCE ECONOMICS PPM Only</v>
      </c>
    </row>
    <row r="17269" spans="1:4">
      <c r="A17269" t="s">
        <v>56995</v>
      </c>
      <c r="B17269" t="s">
        <v>56996</v>
      </c>
      <c r="D17269" t="str">
        <f t="shared" si="269"/>
        <v>FPVPMI2450 John Osebold VM PATHOLOGY MICRO And IMMUN PPM Only</v>
      </c>
    </row>
    <row r="17270" spans="1:4">
      <c r="A17270" t="s">
        <v>56997</v>
      </c>
      <c r="B17270" t="s">
        <v>56998</v>
      </c>
      <c r="D17270" t="str">
        <f t="shared" si="269"/>
        <v>FPLSOC2449 Drew Halfmann SOCIOLOGY PPM Only</v>
      </c>
    </row>
    <row r="17271" spans="1:4">
      <c r="A17271" t="s">
        <v>56999</v>
      </c>
      <c r="B17271" t="s">
        <v>57000</v>
      </c>
      <c r="D17271" t="str">
        <f t="shared" si="269"/>
        <v>FPMNEU2448 William Cahill MED Neurology PPM Only</v>
      </c>
    </row>
    <row r="17272" spans="1:4">
      <c r="A17272" t="s">
        <v>57001</v>
      </c>
      <c r="B17272" t="s">
        <v>57002</v>
      </c>
      <c r="D17272" t="str">
        <f t="shared" si="269"/>
        <v>FPMEPM2447 Faith Boucher MED Public Health Sciences PPM Only</v>
      </c>
    </row>
    <row r="17273" spans="1:4">
      <c r="A17273" t="s">
        <v>57003</v>
      </c>
      <c r="B17273" t="s">
        <v>57004</v>
      </c>
      <c r="D17273" t="str">
        <f t="shared" si="269"/>
        <v>FPLMUS2446 Dagenais Smiley MUSIC PPM Only</v>
      </c>
    </row>
    <row r="17274" spans="1:4">
      <c r="A17274" t="s">
        <v>57005</v>
      </c>
      <c r="B17274" t="s">
        <v>57006</v>
      </c>
      <c r="D17274" t="str">
        <f t="shared" si="269"/>
        <v>FPLANT2445 Alan Klima ANTHROPOLOGY PPM Only</v>
      </c>
    </row>
    <row r="17275" spans="1:4">
      <c r="A17275" t="s">
        <v>57007</v>
      </c>
      <c r="B17275" t="s">
        <v>57008</v>
      </c>
      <c r="D17275" t="str">
        <f t="shared" si="269"/>
        <v>FPMFCM2444 Jennifer Kang MED Family And Community Med PPM Only</v>
      </c>
    </row>
    <row r="17276" spans="1:4">
      <c r="A17276" t="s">
        <v>57009</v>
      </c>
      <c r="B17276" t="s">
        <v>57010</v>
      </c>
      <c r="D17276" t="str">
        <f t="shared" si="269"/>
        <v>FPLDES2443 Adele Zhang DEPARTMENT OF DESIGN PPM Only</v>
      </c>
    </row>
    <row r="17277" spans="1:4">
      <c r="A17277" t="s">
        <v>57011</v>
      </c>
      <c r="B17277" t="s">
        <v>57012</v>
      </c>
      <c r="D17277" t="str">
        <f t="shared" si="269"/>
        <v>FPMPHA2442 Leighton Izu MED Pharmacology PPM Only</v>
      </c>
    </row>
    <row r="17278" spans="1:4">
      <c r="A17278" t="s">
        <v>57013</v>
      </c>
      <c r="B17278" t="s">
        <v>57014</v>
      </c>
      <c r="D17278" t="str">
        <f t="shared" si="269"/>
        <v>FPLSTA2441 Maxime Pouokam STATISTICS PPM Only</v>
      </c>
    </row>
    <row r="17279" spans="1:4">
      <c r="A17279" t="s">
        <v>57015</v>
      </c>
      <c r="B17279" t="s">
        <v>57016</v>
      </c>
      <c r="D17279" t="str">
        <f t="shared" si="269"/>
        <v>FPVPMI2440 Laurel Gershwin VM PATHOLOGY MICRO And IMMUN PPM Only</v>
      </c>
    </row>
    <row r="17280" spans="1:4">
      <c r="A17280" t="s">
        <v>57017</v>
      </c>
      <c r="B17280" t="s">
        <v>57018</v>
      </c>
      <c r="D17280" t="str">
        <f t="shared" si="269"/>
        <v>FPAWFC2439 Eric Post WILDLIFE And FISHERIES BIOLOGY PPM Only</v>
      </c>
    </row>
    <row r="17281" spans="1:4">
      <c r="A17281" t="s">
        <v>57019</v>
      </c>
      <c r="B17281" t="s">
        <v>57020</v>
      </c>
      <c r="D17281" t="str">
        <f t="shared" si="269"/>
        <v>FPMINT2438 Pranay Bahuguna MED Int Med Admin PPM Only</v>
      </c>
    </row>
    <row r="17282" spans="1:4">
      <c r="A17282" t="s">
        <v>57021</v>
      </c>
      <c r="B17282" t="s">
        <v>57022</v>
      </c>
      <c r="D17282" t="str">
        <f t="shared" si="269"/>
        <v>FPMSUR2437 Shaun Gifford MED Surgery PPM Only</v>
      </c>
    </row>
    <row r="17283" spans="1:4">
      <c r="A17283" t="s">
        <v>57023</v>
      </c>
      <c r="B17283" t="s">
        <v>57024</v>
      </c>
      <c r="D17283" t="str">
        <f t="shared" ref="D17283:D17346" si="270">A17283&amp;" "&amp;B17283</f>
        <v>FPLPHI2436 Paul Teller PHILOSOPHY PPM Only</v>
      </c>
    </row>
    <row r="17284" spans="1:4">
      <c r="A17284" t="s">
        <v>57025</v>
      </c>
      <c r="B17284" t="s">
        <v>57026</v>
      </c>
      <c r="D17284" t="str">
        <f t="shared" si="270"/>
        <v>FPVVME2435 Gary Carlson VM MEDICINE And EPIDEMIOLOGY PPM Only</v>
      </c>
    </row>
    <row r="17285" spans="1:4">
      <c r="A17285" t="s">
        <v>57027</v>
      </c>
      <c r="B17285" t="s">
        <v>57028</v>
      </c>
      <c r="D17285" t="str">
        <f t="shared" si="270"/>
        <v>FPECSE2434 Lawrence Kou ENGR COMPUTER SCIENCE PPM Only</v>
      </c>
    </row>
    <row r="17286" spans="1:4">
      <c r="A17286" t="s">
        <v>57029</v>
      </c>
      <c r="B17286" t="s">
        <v>57030</v>
      </c>
      <c r="D17286" t="str">
        <f t="shared" si="270"/>
        <v>FPALAW2433 D Rolston LAND AIR And WATER RESOURCES PPM Only</v>
      </c>
    </row>
    <row r="17287" spans="1:4">
      <c r="A17287" t="s">
        <v>57031</v>
      </c>
      <c r="B17287" t="s">
        <v>57032</v>
      </c>
      <c r="D17287" t="str">
        <f t="shared" si="270"/>
        <v>FPMNEU2432 Michelle Chan MED Neurology PPM Only</v>
      </c>
    </row>
    <row r="17288" spans="1:4">
      <c r="A17288" t="s">
        <v>57033</v>
      </c>
      <c r="B17288" t="s">
        <v>57034</v>
      </c>
      <c r="D17288" t="str">
        <f t="shared" si="270"/>
        <v>FPLCMN2431 Robert Bell COMMUNICATION PPM Only</v>
      </c>
    </row>
    <row r="17289" spans="1:4">
      <c r="A17289" t="s">
        <v>57035</v>
      </c>
      <c r="B17289" t="s">
        <v>57036</v>
      </c>
      <c r="D17289" t="str">
        <f t="shared" si="270"/>
        <v>FPLCDM2430 Lishan Amde CINEMA And DIGITAL MEDIA PPM Only</v>
      </c>
    </row>
    <row r="17290" spans="1:4">
      <c r="A17290" t="s">
        <v>57037</v>
      </c>
      <c r="B17290" t="s">
        <v>57038</v>
      </c>
      <c r="D17290" t="str">
        <f t="shared" si="270"/>
        <v>FPEMAE2429 Niels Gronbech Jensen MECHANICAL And AEROSPACE ENGR PPM Only</v>
      </c>
    </row>
    <row r="17291" spans="1:4">
      <c r="A17291" t="s">
        <v>57039</v>
      </c>
      <c r="B17291" t="s">
        <v>57040</v>
      </c>
      <c r="D17291" t="str">
        <f t="shared" si="270"/>
        <v>FPEBME2428 Aaron M Anderson BIOMEDICAL ENGINEERING PPM Only</v>
      </c>
    </row>
    <row r="17292" spans="1:4">
      <c r="A17292" t="s">
        <v>57041</v>
      </c>
      <c r="B17292" t="s">
        <v>57042</v>
      </c>
      <c r="D17292" t="str">
        <f t="shared" si="270"/>
        <v>FPLLAW2427 Lauri Ann Damrell SCHOOL OF LAW PPM Only</v>
      </c>
    </row>
    <row r="17293" spans="1:4">
      <c r="A17293" t="s">
        <v>57043</v>
      </c>
      <c r="B17293" t="s">
        <v>57044</v>
      </c>
      <c r="D17293" t="str">
        <f t="shared" si="270"/>
        <v>FPLSOC2426 Diane Felmlee SOCIOLOGY PPM Only</v>
      </c>
    </row>
    <row r="17294" spans="1:4">
      <c r="A17294" t="s">
        <v>57045</v>
      </c>
      <c r="B17294" t="s">
        <v>57046</v>
      </c>
      <c r="D17294" t="str">
        <f t="shared" si="270"/>
        <v>FPLDES2425 Susan Verba DEPARTMENT OF DESIGN PPM Only</v>
      </c>
    </row>
    <row r="17295" spans="1:4">
      <c r="A17295" t="s">
        <v>57047</v>
      </c>
      <c r="B17295" t="s">
        <v>57048</v>
      </c>
      <c r="D17295" t="str">
        <f t="shared" si="270"/>
        <v>FPECSE2424 Matthew Bishop ENGR COMPUTER SCIENCE PPM Only</v>
      </c>
    </row>
    <row r="17296" spans="1:4">
      <c r="A17296" t="s">
        <v>57049</v>
      </c>
      <c r="B17296" t="s">
        <v>57050</v>
      </c>
      <c r="D17296" t="str">
        <f t="shared" si="270"/>
        <v>FPLUWP2423 Brenda Rinard UNIVERSITY WRITING PROGRAM PPM Only</v>
      </c>
    </row>
    <row r="17297" spans="1:4">
      <c r="A17297" t="s">
        <v>57051</v>
      </c>
      <c r="B17297" t="s">
        <v>57052</v>
      </c>
      <c r="D17297" t="str">
        <f t="shared" si="270"/>
        <v>FPMCEL2422 Richard Tucker MED Cell Biology And Human Anat PPM Only</v>
      </c>
    </row>
    <row r="17298" spans="1:4">
      <c r="A17298" t="s">
        <v>57053</v>
      </c>
      <c r="B17298" t="s">
        <v>57054</v>
      </c>
      <c r="D17298" t="str">
        <f t="shared" si="270"/>
        <v>FPBMMG2421 Paul Baumann MICROBIOLOGY And MOLEC GENETICS PPM Only</v>
      </c>
    </row>
    <row r="17299" spans="1:4">
      <c r="A17299" t="s">
        <v>57055</v>
      </c>
      <c r="B17299" t="s">
        <v>57056</v>
      </c>
      <c r="D17299" t="str">
        <f t="shared" si="270"/>
        <v>FPAENM2420 Howard Ferris ENTOMOLOGY NEMATOLOGY PPM Only</v>
      </c>
    </row>
    <row r="17300" spans="1:4">
      <c r="A17300" t="s">
        <v>57057</v>
      </c>
      <c r="B17300" t="s">
        <v>57058</v>
      </c>
      <c r="D17300" t="str">
        <f t="shared" si="270"/>
        <v>FPLPHI2419 Adam Sennet PHILOSOPHY PPM Only</v>
      </c>
    </row>
    <row r="17301" spans="1:4">
      <c r="A17301" t="s">
        <v>57059</v>
      </c>
      <c r="B17301" t="s">
        <v>57060</v>
      </c>
      <c r="D17301" t="str">
        <f t="shared" si="270"/>
        <v>FPMOBG2418 Bob Peng MED Obstetrics And Gynecology PPM Only</v>
      </c>
    </row>
    <row r="17302" spans="1:4">
      <c r="A17302" t="s">
        <v>57061</v>
      </c>
      <c r="B17302" t="s">
        <v>57062</v>
      </c>
      <c r="D17302" t="str">
        <f t="shared" si="270"/>
        <v>FPMMIC2417 Charles Bevins MED Medical Microbiology And Imm PPM Only</v>
      </c>
    </row>
    <row r="17303" spans="1:4">
      <c r="A17303" t="s">
        <v>57063</v>
      </c>
      <c r="B17303" t="s">
        <v>57064</v>
      </c>
      <c r="D17303" t="str">
        <f t="shared" si="270"/>
        <v>FPLPHI2416 George Mattey PHILOSOPHY PPM Only</v>
      </c>
    </row>
    <row r="17304" spans="1:4">
      <c r="A17304" t="s">
        <v>57065</v>
      </c>
      <c r="B17304" t="s">
        <v>57066</v>
      </c>
      <c r="D17304" t="str">
        <f t="shared" si="270"/>
        <v>FPLUWP2415 Bohdana Demchuk UNIVERSITY WRITING PROGRAM PPM Only</v>
      </c>
    </row>
    <row r="17305" spans="1:4">
      <c r="A17305" t="s">
        <v>57067</v>
      </c>
      <c r="B17305" t="s">
        <v>57068</v>
      </c>
      <c r="D17305" t="str">
        <f t="shared" si="270"/>
        <v>FPAPPA2414 Clarence Kado PLANT PATHOLOGY PPM Only</v>
      </c>
    </row>
    <row r="17306" spans="1:4">
      <c r="A17306" t="s">
        <v>57069</v>
      </c>
      <c r="B17306" t="s">
        <v>57070</v>
      </c>
      <c r="D17306" t="str">
        <f t="shared" si="270"/>
        <v>FPLCDM2413 Colin N Milburn CINEMA And DIGITAL MEDIA PPM Only</v>
      </c>
    </row>
    <row r="17307" spans="1:4">
      <c r="A17307" t="s">
        <v>57071</v>
      </c>
      <c r="B17307" t="s">
        <v>57072</v>
      </c>
      <c r="D17307" t="str">
        <f t="shared" si="270"/>
        <v>FPLSOC2412 David M Mccourt SOCIOLOGY PPM Only</v>
      </c>
    </row>
    <row r="17308" spans="1:4">
      <c r="A17308" t="s">
        <v>57073</v>
      </c>
      <c r="B17308" t="s">
        <v>57074</v>
      </c>
      <c r="D17308" t="str">
        <f t="shared" si="270"/>
        <v>FPMBIO2411 Matthias Frank MED Biochem And Molecular Med PPM Only</v>
      </c>
    </row>
    <row r="17309" spans="1:4">
      <c r="A17309" t="s">
        <v>57075</v>
      </c>
      <c r="B17309" t="s">
        <v>57076</v>
      </c>
      <c r="D17309" t="str">
        <f t="shared" si="270"/>
        <v>FPLHIS2410 Barbara Metcalf HISTORY PPM Only</v>
      </c>
    </row>
    <row r="17310" spans="1:4">
      <c r="A17310" t="s">
        <v>57077</v>
      </c>
      <c r="B17310" t="s">
        <v>57078</v>
      </c>
      <c r="D17310" t="str">
        <f t="shared" si="270"/>
        <v>FPMFCM2409 Joseph Schad MED Family And Community Med PPM Only</v>
      </c>
    </row>
    <row r="17311" spans="1:4">
      <c r="A17311" t="s">
        <v>57079</v>
      </c>
      <c r="B17311" t="s">
        <v>57080</v>
      </c>
      <c r="D17311" t="str">
        <f t="shared" si="270"/>
        <v>FPMPED2408 Stephanie Crossen MED Pediatrics PPM Only</v>
      </c>
    </row>
    <row r="17312" spans="1:4">
      <c r="A17312" t="s">
        <v>57081</v>
      </c>
      <c r="B17312" t="s">
        <v>57082</v>
      </c>
      <c r="D17312" t="str">
        <f t="shared" si="270"/>
        <v>FPLSAP2407 F Samaniego SPANISH And PORTUGUESE PPM Only</v>
      </c>
    </row>
    <row r="17313" spans="1:4">
      <c r="A17313" t="s">
        <v>57083</v>
      </c>
      <c r="B17313" t="s">
        <v>57084</v>
      </c>
      <c r="D17313" t="str">
        <f t="shared" si="270"/>
        <v>FPMOBG2406 Herman Hedriana MED Obstetrics And Gynecology PPM Only</v>
      </c>
    </row>
    <row r="17314" spans="1:4">
      <c r="A17314" t="s">
        <v>57085</v>
      </c>
      <c r="B17314" t="s">
        <v>57086</v>
      </c>
      <c r="D17314" t="str">
        <f t="shared" si="270"/>
        <v>FPBGEN2405 Marc Facciotti Genome Center PPM Only</v>
      </c>
    </row>
    <row r="17315" spans="1:4">
      <c r="A17315" t="s">
        <v>57087</v>
      </c>
      <c r="B17315" t="s">
        <v>57088</v>
      </c>
      <c r="D17315" t="str">
        <f t="shared" si="270"/>
        <v>FPEBME2405 Marc Facciotti BIOMEDICAL ENGINEERING PPM Only</v>
      </c>
    </row>
    <row r="17316" spans="1:4">
      <c r="A17316" t="s">
        <v>57089</v>
      </c>
      <c r="B17316" t="s">
        <v>57090</v>
      </c>
      <c r="D17316" t="str">
        <f t="shared" si="270"/>
        <v>FPAANS2404 E Depeters ANIMAL SCIENCE PPM Only</v>
      </c>
    </row>
    <row r="17317" spans="1:4">
      <c r="A17317" t="s">
        <v>57091</v>
      </c>
      <c r="B17317" t="s">
        <v>57092</v>
      </c>
      <c r="D17317" t="str">
        <f t="shared" si="270"/>
        <v>FPBNPB2403 John Furlow NEURO PHYSIO And BEHAVIOR PPM Only</v>
      </c>
    </row>
    <row r="17318" spans="1:4">
      <c r="A17318" t="s">
        <v>57093</v>
      </c>
      <c r="B17318" t="s">
        <v>57094</v>
      </c>
      <c r="D17318" t="str">
        <f t="shared" si="270"/>
        <v>FPLAST2402 Robin Hill ART And ART HISTORY PPM Only</v>
      </c>
    </row>
    <row r="17319" spans="1:4">
      <c r="A17319" t="s">
        <v>57095</v>
      </c>
      <c r="B17319" t="s">
        <v>57096</v>
      </c>
      <c r="D17319" t="str">
        <f t="shared" si="270"/>
        <v>FPMORT2401 Nicole Friel MED Orthopaedic Surgery PPM Only</v>
      </c>
    </row>
    <row r="17320" spans="1:4">
      <c r="A17320" t="s">
        <v>57097</v>
      </c>
      <c r="B17320" t="s">
        <v>57098</v>
      </c>
      <c r="D17320" t="str">
        <f t="shared" si="270"/>
        <v>FPMANS2400 Fiona Scott MED Anesth And Pain Medicine PPM Only</v>
      </c>
    </row>
    <row r="17321" spans="1:4">
      <c r="A17321" t="s">
        <v>57099</v>
      </c>
      <c r="B17321" t="s">
        <v>57100</v>
      </c>
      <c r="D17321" t="str">
        <f t="shared" si="270"/>
        <v>FPMOBG2399 Jennifer Ozeir MED Obstetrics And Gynecology PPM Only</v>
      </c>
    </row>
    <row r="17322" spans="1:4">
      <c r="A17322" t="s">
        <v>57101</v>
      </c>
      <c r="B17322" t="s">
        <v>57102</v>
      </c>
      <c r="D17322" t="str">
        <f t="shared" si="270"/>
        <v>FPIMGI2398 Sooraj Tejaswi MED Int Med Gastroenterology PPM Only</v>
      </c>
    </row>
    <row r="17323" spans="1:4">
      <c r="A17323" t="s">
        <v>57103</v>
      </c>
      <c r="B17323" t="s">
        <v>57104</v>
      </c>
      <c r="D17323" t="str">
        <f t="shared" si="270"/>
        <v>FPECEE2397 Stefan Wuertz CIVIL And ENVIRONMENTAL ENGR PPM Only</v>
      </c>
    </row>
    <row r="17324" spans="1:4">
      <c r="A17324" t="s">
        <v>57105</v>
      </c>
      <c r="B17324" t="s">
        <v>57106</v>
      </c>
      <c r="D17324" t="str">
        <f t="shared" si="270"/>
        <v>FPMPED2396 Michelle Hamline MED Pediatrics PPM Only</v>
      </c>
    </row>
    <row r="17325" spans="1:4">
      <c r="A17325" t="s">
        <v>57107</v>
      </c>
      <c r="B17325" t="s">
        <v>57108</v>
      </c>
      <c r="D17325" t="str">
        <f t="shared" si="270"/>
        <v>FPLIBR2395 K Mawdsley UCDLIBRARY PPM Only</v>
      </c>
    </row>
    <row r="17326" spans="1:4">
      <c r="A17326" t="s">
        <v>57109</v>
      </c>
      <c r="B17326" t="s">
        <v>57110</v>
      </c>
      <c r="D17326" t="str">
        <f t="shared" si="270"/>
        <v>FPECHE2394 Tonya Kuhl CHEMICAL ENGINEERING PPM Only</v>
      </c>
    </row>
    <row r="17327" spans="1:4">
      <c r="A17327" t="s">
        <v>57111</v>
      </c>
      <c r="B17327" t="s">
        <v>57112</v>
      </c>
      <c r="D17327" t="str">
        <f t="shared" si="270"/>
        <v>FPMPMR2393 Carol Albanese MED Physical Medicine And Rehab PPM Only</v>
      </c>
    </row>
    <row r="17328" spans="1:4">
      <c r="A17328" t="s">
        <v>57113</v>
      </c>
      <c r="B17328" t="s">
        <v>57114</v>
      </c>
      <c r="D17328" t="str">
        <f t="shared" si="270"/>
        <v>FPMANS2392 Marissa Vadi MED Anesth And Pain Medicine PPM Only</v>
      </c>
    </row>
    <row r="17329" spans="1:4">
      <c r="A17329" t="s">
        <v>57115</v>
      </c>
      <c r="B17329" t="s">
        <v>57116</v>
      </c>
      <c r="D17329" t="str">
        <f t="shared" si="270"/>
        <v>FPLAHI2391 Deirdre White ART And ART HISTORY PPM Only</v>
      </c>
    </row>
    <row r="17330" spans="1:4">
      <c r="A17330" t="s">
        <v>57117</v>
      </c>
      <c r="B17330" t="s">
        <v>57118</v>
      </c>
      <c r="D17330" t="str">
        <f t="shared" si="270"/>
        <v>FPAETX2390 Sascha Nicklisch ENVIRONMENTAL TOXICOLOGY PPM Only</v>
      </c>
    </row>
    <row r="17331" spans="1:4">
      <c r="A17331" t="s">
        <v>57119</v>
      </c>
      <c r="B17331" t="s">
        <v>57120</v>
      </c>
      <c r="D17331" t="str">
        <f t="shared" si="270"/>
        <v>FPVAPC2389 Edward Schelegle VM ANAT PHYSIO And CELL BIOLOGY PPM Only</v>
      </c>
    </row>
    <row r="17332" spans="1:4">
      <c r="A17332" t="s">
        <v>57121</v>
      </c>
      <c r="B17332" t="s">
        <v>57122</v>
      </c>
      <c r="D17332" t="str">
        <f t="shared" si="270"/>
        <v>FPAENM2388 Bruce Eldridge ENTOMOLOGY NEMATOLOGY PPM Only</v>
      </c>
    </row>
    <row r="17333" spans="1:4">
      <c r="A17333" t="s">
        <v>57123</v>
      </c>
      <c r="B17333" t="s">
        <v>57124</v>
      </c>
      <c r="D17333" t="str">
        <f t="shared" si="270"/>
        <v>FPMPAT2387 Christian Hansen MED Pathology And Lab Medicine PPM Only</v>
      </c>
    </row>
    <row r="17334" spans="1:4">
      <c r="A17334" t="s">
        <v>57125</v>
      </c>
      <c r="B17334" t="s">
        <v>57126</v>
      </c>
      <c r="D17334" t="str">
        <f t="shared" si="270"/>
        <v>FPLUWP2386 John Boe UNIVERSITY WRITING PROGRAM PPM Only</v>
      </c>
    </row>
    <row r="17335" spans="1:4">
      <c r="A17335" t="s">
        <v>57127</v>
      </c>
      <c r="B17335" t="s">
        <v>57128</v>
      </c>
      <c r="D17335" t="str">
        <f t="shared" si="270"/>
        <v>FPAANS2385 Timothy Hackmann ANIMAL SCIENCE PPM Only</v>
      </c>
    </row>
    <row r="17336" spans="1:4">
      <c r="A17336" t="s">
        <v>57129</v>
      </c>
      <c r="B17336" t="s">
        <v>57130</v>
      </c>
      <c r="D17336" t="str">
        <f t="shared" si="270"/>
        <v>FPMEPM2384 Heike Thiel De Bocanegra MED Public Health Sciences PPM Only</v>
      </c>
    </row>
    <row r="17337" spans="1:4">
      <c r="A17337" t="s">
        <v>57131</v>
      </c>
      <c r="B17337" t="s">
        <v>57132</v>
      </c>
      <c r="D17337" t="str">
        <f t="shared" si="270"/>
        <v>FPAHCE2383 Frank Hirtz HUMAN ECOLOGY PPM Only</v>
      </c>
    </row>
    <row r="17338" spans="1:4">
      <c r="A17338" t="s">
        <v>57133</v>
      </c>
      <c r="B17338" t="s">
        <v>57134</v>
      </c>
      <c r="D17338" t="str">
        <f t="shared" si="270"/>
        <v>FPIMCA2382 Hana Anderson MED INT MED CARDIOLOGY PPM Only</v>
      </c>
    </row>
    <row r="17339" spans="1:4">
      <c r="A17339" t="s">
        <v>57135</v>
      </c>
      <c r="B17339" t="s">
        <v>57136</v>
      </c>
      <c r="D17339" t="str">
        <f t="shared" si="270"/>
        <v>FPGSM12381 Eitan Gerstner GRADUATE SCHOOL OF MANAGEMENT PPM Only</v>
      </c>
    </row>
    <row r="17340" spans="1:4">
      <c r="A17340" t="s">
        <v>57137</v>
      </c>
      <c r="B17340" t="s">
        <v>57138</v>
      </c>
      <c r="D17340" t="str">
        <f t="shared" si="270"/>
        <v>FPBMCB2380 Diana Myles MOLECULAR And CELLULAR BIO PPM Only</v>
      </c>
    </row>
    <row r="17341" spans="1:4">
      <c r="A17341" t="s">
        <v>57139</v>
      </c>
      <c r="B17341" t="s">
        <v>57140</v>
      </c>
      <c r="D17341" t="str">
        <f t="shared" si="270"/>
        <v>FPIMEN2379 Prasanth Surampudi MED Int Med Endocrinology PPM Only</v>
      </c>
    </row>
    <row r="17342" spans="1:4">
      <c r="A17342" t="s">
        <v>57141</v>
      </c>
      <c r="B17342" t="s">
        <v>57142</v>
      </c>
      <c r="D17342" t="str">
        <f t="shared" si="270"/>
        <v>FPLPOL2378 Josephine Andrews POLITICAL SCIENCE PPM Only</v>
      </c>
    </row>
    <row r="17343" spans="1:4">
      <c r="A17343" t="s">
        <v>57143</v>
      </c>
      <c r="B17343" t="s">
        <v>57144</v>
      </c>
      <c r="D17343" t="str">
        <f t="shared" si="270"/>
        <v>FPEBME2377 Anthony Passerini BIOMEDICAL ENGINEERING PPM Only</v>
      </c>
    </row>
    <row r="17344" spans="1:4">
      <c r="A17344" t="s">
        <v>57145</v>
      </c>
      <c r="B17344" t="s">
        <v>57146</v>
      </c>
      <c r="D17344" t="str">
        <f t="shared" si="270"/>
        <v>FPIMID2376 Sarah Waldman MED Int Med Infectious Dis PPM Only</v>
      </c>
    </row>
    <row r="17345" spans="1:4">
      <c r="A17345" t="s">
        <v>57147</v>
      </c>
      <c r="B17345" t="s">
        <v>57148</v>
      </c>
      <c r="D17345" t="str">
        <f t="shared" si="270"/>
        <v>FPMSUR2375 Robert Gunther MED Surgery PPM Only</v>
      </c>
    </row>
    <row r="17346" spans="1:4">
      <c r="A17346" t="s">
        <v>57149</v>
      </c>
      <c r="B17346" t="s">
        <v>57150</v>
      </c>
      <c r="D17346" t="str">
        <f t="shared" si="270"/>
        <v>FPMHPH2374 Laura Borodinsky MED Physiology And Membrane Biol PPM Only</v>
      </c>
    </row>
    <row r="17347" spans="1:4">
      <c r="A17347" t="s">
        <v>57151</v>
      </c>
      <c r="B17347" t="s">
        <v>57152</v>
      </c>
      <c r="D17347" t="str">
        <f t="shared" ref="D17347:D17410" si="271">A17347&amp;" "&amp;B17347</f>
        <v>FPIMHO2373 Theodore Wun MED Int Med HEMONC PPM Only</v>
      </c>
    </row>
    <row r="17348" spans="1:4">
      <c r="A17348" t="s">
        <v>57153</v>
      </c>
      <c r="B17348" t="s">
        <v>57154</v>
      </c>
      <c r="D17348" t="str">
        <f t="shared" si="271"/>
        <v>FPMCEL2372 Kent Erickson MED Cell Biology And Human Anat PPM Only</v>
      </c>
    </row>
    <row r="17349" spans="1:4">
      <c r="A17349" t="s">
        <v>57155</v>
      </c>
      <c r="B17349" t="s">
        <v>57156</v>
      </c>
      <c r="D17349" t="str">
        <f t="shared" si="271"/>
        <v>FPLMAT2371 William Tavernetti MATHEMATICS PPM Only</v>
      </c>
    </row>
    <row r="17350" spans="1:4">
      <c r="A17350" t="s">
        <v>57157</v>
      </c>
      <c r="B17350" t="s">
        <v>57158</v>
      </c>
      <c r="D17350" t="str">
        <f t="shared" si="271"/>
        <v>FPVPHR2370 Richard Yamamoto VM POPULATION HLTH And REPROD PPM Only</v>
      </c>
    </row>
    <row r="17351" spans="1:4">
      <c r="A17351" t="s">
        <v>57159</v>
      </c>
      <c r="B17351" t="s">
        <v>57160</v>
      </c>
      <c r="D17351" t="str">
        <f t="shared" si="271"/>
        <v>FPMOTO2369 Travis Tollefson MED Otolaryngology PPM Only</v>
      </c>
    </row>
    <row r="17352" spans="1:4">
      <c r="A17352" t="s">
        <v>57161</v>
      </c>
      <c r="B17352" t="s">
        <v>57162</v>
      </c>
      <c r="D17352" t="str">
        <f t="shared" si="271"/>
        <v>FPAHCE2368 Janet Momsen HUMAN ECOLOGY PPM Only</v>
      </c>
    </row>
    <row r="17353" spans="1:4">
      <c r="A17353" t="s">
        <v>57163</v>
      </c>
      <c r="B17353" t="s">
        <v>57164</v>
      </c>
      <c r="D17353" t="str">
        <f t="shared" si="271"/>
        <v>FPAPPA2367 Gitta Coaker PLANT PATHOLOGY PPM Only</v>
      </c>
    </row>
    <row r="17354" spans="1:4">
      <c r="A17354" t="s">
        <v>57165</v>
      </c>
      <c r="B17354" t="s">
        <v>57166</v>
      </c>
      <c r="D17354" t="str">
        <f t="shared" si="271"/>
        <v>FPLFAI2366 Gustavo Foscarini FRENCH And ITALIAN PPM Only</v>
      </c>
    </row>
    <row r="17355" spans="1:4">
      <c r="A17355" t="s">
        <v>57167</v>
      </c>
      <c r="B17355" t="s">
        <v>57168</v>
      </c>
      <c r="D17355" t="str">
        <f t="shared" si="271"/>
        <v>FPMPSY2365 Debra Kahn MED Psychiatry And Behav Sci PPM Only</v>
      </c>
    </row>
    <row r="17356" spans="1:4">
      <c r="A17356" t="s">
        <v>57169</v>
      </c>
      <c r="B17356" t="s">
        <v>57170</v>
      </c>
      <c r="D17356" t="str">
        <f t="shared" si="271"/>
        <v>FPMPSY2363 Barbara McDermott MED Psychiatry And Behav Sci PPM Only</v>
      </c>
    </row>
    <row r="17357" spans="1:4">
      <c r="A17357" t="s">
        <v>57171</v>
      </c>
      <c r="B17357" t="s">
        <v>57172</v>
      </c>
      <c r="D17357" t="str">
        <f t="shared" si="271"/>
        <v>FPMPSY2362 Haim Weinberg MED Psychiatry And Behav Sci PPM Only</v>
      </c>
    </row>
    <row r="17358" spans="1:4">
      <c r="A17358" t="s">
        <v>57173</v>
      </c>
      <c r="B17358" t="s">
        <v>57174</v>
      </c>
      <c r="D17358" t="str">
        <f t="shared" si="271"/>
        <v>FPMPHA2361 Daisuke Sato MED Pharmacology PPM Only</v>
      </c>
    </row>
    <row r="17359" spans="1:4">
      <c r="A17359" t="s">
        <v>57175</v>
      </c>
      <c r="B17359" t="s">
        <v>57176</v>
      </c>
      <c r="D17359" t="str">
        <f t="shared" si="271"/>
        <v>FPVPMI2360 Nemi Jain VM PATHOLOGY MICRO And IMMUN PPM Only</v>
      </c>
    </row>
    <row r="17360" spans="1:4">
      <c r="A17360" t="s">
        <v>57177</v>
      </c>
      <c r="B17360" t="s">
        <v>57178</v>
      </c>
      <c r="D17360" t="str">
        <f t="shared" si="271"/>
        <v>FPLANT2359 Cristiana Giordano ANTHROPOLOGY PPM Only</v>
      </c>
    </row>
    <row r="17361" spans="1:4">
      <c r="A17361" t="s">
        <v>57179</v>
      </c>
      <c r="B17361" t="s">
        <v>57180</v>
      </c>
      <c r="D17361" t="str">
        <f t="shared" si="271"/>
        <v>FPMPED2358 Katherine Eastham MED Pediatrics PPM Only</v>
      </c>
    </row>
    <row r="17362" spans="1:4">
      <c r="A17362" t="s">
        <v>57181</v>
      </c>
      <c r="B17362" t="s">
        <v>57182</v>
      </c>
      <c r="D17362" t="str">
        <f t="shared" si="271"/>
        <v>FPMOTO2357 Debbie Aizenberg MED Otolaryngology PPM Only</v>
      </c>
    </row>
    <row r="17363" spans="1:4">
      <c r="A17363" t="s">
        <v>57183</v>
      </c>
      <c r="B17363" t="s">
        <v>57184</v>
      </c>
      <c r="D17363" t="str">
        <f t="shared" si="271"/>
        <v>FPGSM12356 Robert Yetman GRADUATE SCHOOL OF MANAGEMENT PPM Only</v>
      </c>
    </row>
    <row r="17364" spans="1:4">
      <c r="A17364" t="s">
        <v>57185</v>
      </c>
      <c r="B17364" t="s">
        <v>57186</v>
      </c>
      <c r="D17364" t="str">
        <f t="shared" si="271"/>
        <v>FPLMAT2355 Michael Kapovich MATHEMATICS PPM Only</v>
      </c>
    </row>
    <row r="17365" spans="1:4">
      <c r="A17365" t="s">
        <v>57187</v>
      </c>
      <c r="B17365" t="s">
        <v>57188</v>
      </c>
      <c r="D17365" t="str">
        <f t="shared" si="271"/>
        <v>FPMPED2354 Kara Kuhn Riordon MED Pediatrics PPM Only</v>
      </c>
    </row>
    <row r="17366" spans="1:4">
      <c r="A17366" t="s">
        <v>57189</v>
      </c>
      <c r="B17366" t="s">
        <v>57190</v>
      </c>
      <c r="D17366" t="str">
        <f t="shared" si="271"/>
        <v>FPNURS2353 Lisa Adamek School of Nursing PPM Only</v>
      </c>
    </row>
    <row r="17367" spans="1:4">
      <c r="A17367" t="s">
        <v>57191</v>
      </c>
      <c r="B17367" t="s">
        <v>57192</v>
      </c>
      <c r="D17367" t="str">
        <f t="shared" si="271"/>
        <v>FPIMCA2352 John Iskikian MED INT MED CARDIOLOGY PPM Only</v>
      </c>
    </row>
    <row r="17368" spans="1:4">
      <c r="A17368" t="s">
        <v>57193</v>
      </c>
      <c r="B17368" t="s">
        <v>57194</v>
      </c>
      <c r="D17368" t="str">
        <f t="shared" si="271"/>
        <v>FPMOBG2351 Lloyd Smith MED Obstetrics And Gynecology PPM Only</v>
      </c>
    </row>
    <row r="17369" spans="1:4">
      <c r="A17369" t="s">
        <v>57195</v>
      </c>
      <c r="B17369" t="s">
        <v>57196</v>
      </c>
      <c r="D17369" t="str">
        <f t="shared" si="271"/>
        <v>FPDEDU2350 Chantal Lacrampe Mace EDUCATION PPM Only</v>
      </c>
    </row>
    <row r="17370" spans="1:4">
      <c r="A17370" t="s">
        <v>57197</v>
      </c>
      <c r="B17370" t="s">
        <v>57198</v>
      </c>
      <c r="D17370" t="str">
        <f t="shared" si="271"/>
        <v>FPLCHE2349 Dean Tantillo CHEMISTRY PPM Only</v>
      </c>
    </row>
    <row r="17371" spans="1:4">
      <c r="A17371" t="s">
        <v>57199</v>
      </c>
      <c r="B17371" t="s">
        <v>57200</v>
      </c>
      <c r="D17371" t="str">
        <f t="shared" si="271"/>
        <v>FPMPED2348 Karen Barretto MED Pediatrics PPM Only</v>
      </c>
    </row>
    <row r="17372" spans="1:4">
      <c r="A17372" t="s">
        <v>57201</v>
      </c>
      <c r="B17372" t="s">
        <v>57202</v>
      </c>
      <c r="D17372" t="str">
        <f t="shared" si="271"/>
        <v>FPLMUS2347 Christian Baldini MUSIC PPM Only</v>
      </c>
    </row>
    <row r="17373" spans="1:4">
      <c r="A17373" t="s">
        <v>57203</v>
      </c>
      <c r="B17373" t="s">
        <v>57204</v>
      </c>
      <c r="D17373" t="str">
        <f t="shared" si="271"/>
        <v>FPIMHO2346 Malcolm R Mackenzie MED Int Med HEMONC PPM Only</v>
      </c>
    </row>
    <row r="17374" spans="1:4">
      <c r="A17374" t="s">
        <v>57205</v>
      </c>
      <c r="B17374" t="s">
        <v>57206</v>
      </c>
      <c r="D17374" t="str">
        <f t="shared" si="271"/>
        <v>FPMFCM2345 Alicia Agnoli MED Family And Community Med PPM Only</v>
      </c>
    </row>
    <row r="17375" spans="1:4">
      <c r="A17375" t="s">
        <v>57207</v>
      </c>
      <c r="B17375" t="s">
        <v>57208</v>
      </c>
      <c r="D17375" t="str">
        <f t="shared" si="271"/>
        <v>FPDEDU2344 Carolynn Ranch EDUCATION PPM Only</v>
      </c>
    </row>
    <row r="17376" spans="1:4">
      <c r="A17376" t="s">
        <v>57209</v>
      </c>
      <c r="B17376" t="s">
        <v>57210</v>
      </c>
      <c r="D17376" t="str">
        <f t="shared" si="271"/>
        <v>FPMEPM2343 Onur Nacakgedigi MED Public Health Sciences PPM Only</v>
      </c>
    </row>
    <row r="17377" spans="1:4">
      <c r="A17377" t="s">
        <v>57211</v>
      </c>
      <c r="B17377" t="s">
        <v>57212</v>
      </c>
      <c r="D17377" t="str">
        <f t="shared" si="271"/>
        <v>FPAPPA2342 Lynn Epstein PLANT PATHOLOGY PPM Only</v>
      </c>
    </row>
    <row r="17378" spans="1:4">
      <c r="A17378" t="s">
        <v>57213</v>
      </c>
      <c r="B17378" t="s">
        <v>57214</v>
      </c>
      <c r="D17378" t="str">
        <f t="shared" si="271"/>
        <v>FPAENM2341 Jason Bond ENTOMOLOGY NEMATOLOGY PPM Only</v>
      </c>
    </row>
    <row r="17379" spans="1:4">
      <c r="A17379" t="s">
        <v>57215</v>
      </c>
      <c r="B17379" t="s">
        <v>57216</v>
      </c>
      <c r="D17379" t="str">
        <f t="shared" si="271"/>
        <v>FPDEDU2340 Margarita Jimenez Silva EDUCATION PPM Only</v>
      </c>
    </row>
    <row r="17380" spans="1:4">
      <c r="A17380" t="s">
        <v>57217</v>
      </c>
      <c r="B17380" t="s">
        <v>57218</v>
      </c>
      <c r="D17380" t="str">
        <f t="shared" si="271"/>
        <v>FPVVSR2339 Cleta Bailey VM SURGRAD SCIENCE PPM Only</v>
      </c>
    </row>
    <row r="17381" spans="1:4">
      <c r="A17381" t="s">
        <v>57219</v>
      </c>
      <c r="B17381" t="s">
        <v>57220</v>
      </c>
      <c r="D17381" t="str">
        <f t="shared" si="271"/>
        <v>FPMNEU2338 Da Liu MED Neurology PPM Only</v>
      </c>
    </row>
    <row r="17382" spans="1:4">
      <c r="A17382" t="s">
        <v>57221</v>
      </c>
      <c r="B17382" t="s">
        <v>57222</v>
      </c>
      <c r="D17382" t="str">
        <f t="shared" si="271"/>
        <v>FPMOTO2337 Lee Miller MED Otolaryngology PPM Only</v>
      </c>
    </row>
    <row r="17383" spans="1:4">
      <c r="A17383" t="s">
        <v>57223</v>
      </c>
      <c r="B17383" t="s">
        <v>57224</v>
      </c>
      <c r="D17383" t="str">
        <f t="shared" si="271"/>
        <v>FPBNPB2337 Lee Miller NEURO PHYSIO And BEHAVIOR PPM Only</v>
      </c>
    </row>
    <row r="17384" spans="1:4">
      <c r="A17384" t="s">
        <v>57225</v>
      </c>
      <c r="B17384" t="s">
        <v>57226</v>
      </c>
      <c r="D17384" t="str">
        <f t="shared" si="271"/>
        <v>FPECHE2336 Priya Shah CHEMICAL ENGINEERING PPM Only</v>
      </c>
    </row>
    <row r="17385" spans="1:4">
      <c r="A17385" t="s">
        <v>57227</v>
      </c>
      <c r="B17385" t="s">
        <v>57228</v>
      </c>
      <c r="D17385" t="str">
        <f t="shared" si="271"/>
        <v>FPBMMG2336 Priya Shah MICROBIOLOGY AND MOLEC GENETICS</v>
      </c>
    </row>
    <row r="17386" spans="1:4">
      <c r="A17386" t="s">
        <v>57229</v>
      </c>
      <c r="B17386" t="s">
        <v>57230</v>
      </c>
      <c r="D17386" t="str">
        <f t="shared" si="271"/>
        <v>FPVPMI2335 Joseph Zinkl VM PATHOLOGY MICRO And IMMUN PPM Only</v>
      </c>
    </row>
    <row r="17387" spans="1:4">
      <c r="A17387" t="s">
        <v>57231</v>
      </c>
      <c r="B17387" t="s">
        <v>57232</v>
      </c>
      <c r="D17387" t="str">
        <f t="shared" si="271"/>
        <v>FPMPED2334 Rory Kamerman Kretzmer MED Pediatrics PPM Only</v>
      </c>
    </row>
    <row r="17388" spans="1:4">
      <c r="A17388" t="s">
        <v>57233</v>
      </c>
      <c r="B17388" t="s">
        <v>57234</v>
      </c>
      <c r="D17388" t="str">
        <f t="shared" si="271"/>
        <v>FPBMCB2333 Francis Mcnally MOLECULAR And CELLULAR BIO PPM Only</v>
      </c>
    </row>
    <row r="17389" spans="1:4">
      <c r="A17389" t="s">
        <v>57235</v>
      </c>
      <c r="B17389" t="s">
        <v>57236</v>
      </c>
      <c r="D17389" t="str">
        <f t="shared" si="271"/>
        <v>FPMFCM2332 Khang Hoang MED Family And Community Med PPM Only</v>
      </c>
    </row>
    <row r="17390" spans="1:4">
      <c r="A17390" t="s">
        <v>57237</v>
      </c>
      <c r="B17390" t="s">
        <v>57238</v>
      </c>
      <c r="D17390" t="str">
        <f t="shared" si="271"/>
        <v>FPAPLS2331 Douglas Shaw PLANT SCIENCES PPM Only</v>
      </c>
    </row>
    <row r="17391" spans="1:4">
      <c r="A17391" t="s">
        <v>57239</v>
      </c>
      <c r="B17391" t="s">
        <v>57240</v>
      </c>
      <c r="D17391" t="str">
        <f t="shared" si="271"/>
        <v>FPANUT2330 Nancy Keim NUTRITION PPM Only</v>
      </c>
    </row>
    <row r="17392" spans="1:4">
      <c r="A17392" t="s">
        <v>57241</v>
      </c>
      <c r="B17392" t="s">
        <v>57242</v>
      </c>
      <c r="D17392" t="str">
        <f t="shared" si="271"/>
        <v>FPIMHO2329 Primo Lara MED Int Med HEMONC PPM Only</v>
      </c>
    </row>
    <row r="17393" spans="1:4">
      <c r="A17393" t="s">
        <v>57243</v>
      </c>
      <c r="B17393" t="s">
        <v>57244</v>
      </c>
      <c r="D17393" t="str">
        <f t="shared" si="271"/>
        <v>FPMPHA2328 Johannes Hell MED Pharmacology PPM Only</v>
      </c>
    </row>
    <row r="17394" spans="1:4">
      <c r="A17394" t="s">
        <v>57245</v>
      </c>
      <c r="B17394" t="s">
        <v>57246</v>
      </c>
      <c r="D17394" t="str">
        <f t="shared" si="271"/>
        <v>FPAHCE2327 Martin Kenney HUMAN ECOLOGY PPM Only</v>
      </c>
    </row>
    <row r="17395" spans="1:4">
      <c r="A17395" t="s">
        <v>57247</v>
      </c>
      <c r="B17395" t="s">
        <v>57248</v>
      </c>
      <c r="D17395" t="str">
        <f t="shared" si="271"/>
        <v>FPECSE2326 Sean Peisert ENGR COMPUTER SCIENCE PPM Only</v>
      </c>
    </row>
    <row r="17396" spans="1:4">
      <c r="A17396" t="s">
        <v>57249</v>
      </c>
      <c r="B17396" t="s">
        <v>57250</v>
      </c>
      <c r="D17396" t="str">
        <f t="shared" si="271"/>
        <v>FPMPED2325 Lisa Rasmussen MED Pediatrics PPM Only</v>
      </c>
    </row>
    <row r="17397" spans="1:4">
      <c r="A17397" t="s">
        <v>57251</v>
      </c>
      <c r="B17397" t="s">
        <v>57252</v>
      </c>
      <c r="D17397" t="str">
        <f t="shared" si="271"/>
        <v>FPABAE2324 Ruihong Zhang BIOLOGICAL And AG ENGINEERING PPM Only</v>
      </c>
    </row>
    <row r="17398" spans="1:4">
      <c r="A17398" t="s">
        <v>57253</v>
      </c>
      <c r="B17398" t="s">
        <v>57254</v>
      </c>
      <c r="D17398" t="str">
        <f t="shared" si="271"/>
        <v>FPMERM2323 Matthew Greer MED Emergency Medicine PPM Only</v>
      </c>
    </row>
    <row r="17399" spans="1:4">
      <c r="A17399" t="s">
        <v>57255</v>
      </c>
      <c r="B17399" t="s">
        <v>57256</v>
      </c>
      <c r="D17399" t="str">
        <f t="shared" si="271"/>
        <v>FPMPHA2322 Angela Gelli MED Pharmacology PPM Only</v>
      </c>
    </row>
    <row r="17400" spans="1:4">
      <c r="A17400" t="s">
        <v>57257</v>
      </c>
      <c r="B17400" t="s">
        <v>57258</v>
      </c>
      <c r="D17400" t="str">
        <f t="shared" si="271"/>
        <v>FPMSUR2321 Kiho Cho MED Surgery PPM Only</v>
      </c>
    </row>
    <row r="17401" spans="1:4">
      <c r="A17401" t="s">
        <v>57259</v>
      </c>
      <c r="B17401" t="s">
        <v>57260</v>
      </c>
      <c r="D17401" t="str">
        <f t="shared" si="271"/>
        <v>FPIMEN2320 John Yoon MED Int Med Endocrinology PPM Only</v>
      </c>
    </row>
    <row r="17402" spans="1:4">
      <c r="A17402" t="s">
        <v>57261</v>
      </c>
      <c r="B17402" t="s">
        <v>57262</v>
      </c>
      <c r="D17402" t="str">
        <f t="shared" si="271"/>
        <v>FPMHPH2319 Alla F Fomina MED Physiology And Membrane Biol PPM Only</v>
      </c>
    </row>
    <row r="17403" spans="1:4">
      <c r="A17403" t="s">
        <v>57263</v>
      </c>
      <c r="B17403" t="s">
        <v>57264</v>
      </c>
      <c r="D17403" t="str">
        <f t="shared" si="271"/>
        <v>FPLUWP2318 Lisa Jane Klotz UNIVERSITY WRITING PROGRAM PPM Only</v>
      </c>
    </row>
    <row r="17404" spans="1:4">
      <c r="A17404" t="s">
        <v>57265</v>
      </c>
      <c r="B17404" t="s">
        <v>57266</v>
      </c>
      <c r="D17404" t="str">
        <f t="shared" si="271"/>
        <v>FPNURS2317 Robin Whitney School of Nursing PPM Only</v>
      </c>
    </row>
    <row r="17405" spans="1:4">
      <c r="A17405" t="s">
        <v>57267</v>
      </c>
      <c r="B17405" t="s">
        <v>57268</v>
      </c>
      <c r="D17405" t="str">
        <f t="shared" si="271"/>
        <v>FPLDES2316 Brett Snyder DEPARTMENT OF DESIGN PPM Only</v>
      </c>
    </row>
    <row r="17406" spans="1:4">
      <c r="A17406" t="s">
        <v>57269</v>
      </c>
      <c r="B17406" t="s">
        <v>57270</v>
      </c>
      <c r="D17406" t="str">
        <f t="shared" si="271"/>
        <v>FPMHPH2315 Mark Huising MED Physiology And Membrane Biol PPM Only</v>
      </c>
    </row>
    <row r="17407" spans="1:4">
      <c r="A17407" t="s">
        <v>57271</v>
      </c>
      <c r="B17407" t="s">
        <v>57272</v>
      </c>
      <c r="D17407" t="str">
        <f t="shared" si="271"/>
        <v>FPBNPB2315 Mark Huising NEURO PHYSIO AND BEHAVIOR PPM ONLy</v>
      </c>
    </row>
    <row r="17408" spans="1:4">
      <c r="A17408" t="s">
        <v>57273</v>
      </c>
      <c r="B17408" t="s">
        <v>57274</v>
      </c>
      <c r="D17408" t="str">
        <f t="shared" si="271"/>
        <v>FPMINT2314 Aslam Godil MED Int Med Admin PPM Only</v>
      </c>
    </row>
    <row r="17409" spans="1:4">
      <c r="A17409" t="s">
        <v>57275</v>
      </c>
      <c r="B17409" t="s">
        <v>57276</v>
      </c>
      <c r="D17409" t="str">
        <f t="shared" si="271"/>
        <v>FPALAW2313 Graham Fogg LAND AIR And WATER RESOURCES PPM Only</v>
      </c>
    </row>
    <row r="17410" spans="1:4">
      <c r="A17410" t="s">
        <v>57277</v>
      </c>
      <c r="B17410" t="s">
        <v>57278</v>
      </c>
      <c r="D17410" t="str">
        <f t="shared" si="271"/>
        <v>FPMPHA2312 Yi Je Chen MED Pharmacology PPM Only</v>
      </c>
    </row>
    <row r="17411" spans="1:4">
      <c r="A17411" t="s">
        <v>57279</v>
      </c>
      <c r="B17411" t="s">
        <v>57280</v>
      </c>
      <c r="D17411" t="str">
        <f t="shared" ref="D17411:D17474" si="272">A17411&amp;" "&amp;B17411</f>
        <v>FPLPHY2311 Ling Lie Chau PHYSICS PPM Only</v>
      </c>
    </row>
    <row r="17412" spans="1:4">
      <c r="A17412" t="s">
        <v>57281</v>
      </c>
      <c r="B17412" t="s">
        <v>57282</v>
      </c>
      <c r="D17412" t="str">
        <f t="shared" si="272"/>
        <v>FPLSOC2310 Xiaoling Shu SOCIOLOGY PPM Only</v>
      </c>
    </row>
    <row r="17413" spans="1:4">
      <c r="A17413" t="s">
        <v>57283</v>
      </c>
      <c r="B17413" t="s">
        <v>57284</v>
      </c>
      <c r="D17413" t="str">
        <f t="shared" si="272"/>
        <v>FPALAW2309 Erwan Monier LAND AIR And WATER RESOURCES PPM Only</v>
      </c>
    </row>
    <row r="17414" spans="1:4">
      <c r="A17414" t="s">
        <v>57285</v>
      </c>
      <c r="B17414" t="s">
        <v>57286</v>
      </c>
      <c r="D17414" t="str">
        <f t="shared" si="272"/>
        <v>FPMPED2308 James M Saxton MED Pediatrics PPM Only</v>
      </c>
    </row>
    <row r="17415" spans="1:4">
      <c r="A17415" t="s">
        <v>57287</v>
      </c>
      <c r="B17415" t="s">
        <v>57288</v>
      </c>
      <c r="D17415" t="str">
        <f t="shared" si="272"/>
        <v>FPLENL2307 Clarence Major ENGLISH PPM Only</v>
      </c>
    </row>
    <row r="17416" spans="1:4">
      <c r="A17416" t="s">
        <v>57289</v>
      </c>
      <c r="B17416" t="s">
        <v>57290</v>
      </c>
      <c r="D17416" t="str">
        <f t="shared" si="272"/>
        <v>FPBNPB2306 Karen Zito NEURO PHYSIO And BEHAVIOR PPM Only</v>
      </c>
    </row>
    <row r="17417" spans="1:4">
      <c r="A17417" t="s">
        <v>57291</v>
      </c>
      <c r="B17417" t="s">
        <v>57292</v>
      </c>
      <c r="D17417" t="str">
        <f t="shared" si="272"/>
        <v>FPBCNS2306 Karen Zito Center for Neuroscience PPM Only</v>
      </c>
    </row>
    <row r="17418" spans="1:4">
      <c r="A17418" t="s">
        <v>57293</v>
      </c>
      <c r="B17418" t="s">
        <v>57294</v>
      </c>
      <c r="D17418" t="str">
        <f t="shared" si="272"/>
        <v>FPMFCM2305 David Katz MED Family And Community Med PPM Only</v>
      </c>
    </row>
    <row r="17419" spans="1:4">
      <c r="A17419" t="s">
        <v>57295</v>
      </c>
      <c r="B17419" t="s">
        <v>57296</v>
      </c>
      <c r="D17419" t="str">
        <f t="shared" si="272"/>
        <v>FPLDES2304 James Housefield DEPARTMENT OF DESIGN PPM Only</v>
      </c>
    </row>
    <row r="17420" spans="1:4">
      <c r="A17420" t="s">
        <v>57297</v>
      </c>
      <c r="B17420" t="s">
        <v>57298</v>
      </c>
      <c r="D17420" t="str">
        <f t="shared" si="272"/>
        <v>FPANUT2303 Elizabeth Prado NUTRITION PPM Only</v>
      </c>
    </row>
    <row r="17421" spans="1:4">
      <c r="A17421" t="s">
        <v>57299</v>
      </c>
      <c r="B17421" t="s">
        <v>57300</v>
      </c>
      <c r="D17421" t="str">
        <f t="shared" si="272"/>
        <v>FPVVSR2302 Eugene Breznock VM SURGRAD SCIENCE PPM Only</v>
      </c>
    </row>
    <row r="17422" spans="1:4">
      <c r="A17422" t="s">
        <v>57301</v>
      </c>
      <c r="B17422" t="s">
        <v>57302</v>
      </c>
      <c r="D17422" t="str">
        <f t="shared" si="272"/>
        <v>FPLLAW2301 Holly Cooper SCHOOL OF LAW PPM Only</v>
      </c>
    </row>
    <row r="17423" spans="1:4">
      <c r="A17423" t="s">
        <v>57303</v>
      </c>
      <c r="B17423" t="s">
        <v>57304</v>
      </c>
      <c r="D17423" t="str">
        <f t="shared" si="272"/>
        <v>FPECEE2300 Michael Kleeman CIVIL And ENVIRONMENTAL ENGR PPM Only</v>
      </c>
    </row>
    <row r="17424" spans="1:4">
      <c r="A17424" t="s">
        <v>57305</v>
      </c>
      <c r="B17424" t="s">
        <v>57306</v>
      </c>
      <c r="D17424" t="str">
        <f t="shared" si="272"/>
        <v>FPMSUR2299 Stephen Greenholz MED Surgery PPM Only</v>
      </c>
    </row>
    <row r="17425" spans="1:4">
      <c r="A17425" t="s">
        <v>57307</v>
      </c>
      <c r="B17425" t="s">
        <v>57308</v>
      </c>
      <c r="D17425" t="str">
        <f t="shared" si="272"/>
        <v>FPVAPC2298 Fern Tablin VM ANAT PHYSIO And CELL BIOLOGY PPM Only</v>
      </c>
    </row>
    <row r="17426" spans="1:4">
      <c r="A17426" t="s">
        <v>57309</v>
      </c>
      <c r="B17426" t="s">
        <v>57310</v>
      </c>
      <c r="D17426" t="str">
        <f t="shared" si="272"/>
        <v>FPECHE2297 Alan Jackman CHEMICAL ENGINEERING PPM Only</v>
      </c>
    </row>
    <row r="17427" spans="1:4">
      <c r="A17427" t="s">
        <v>57311</v>
      </c>
      <c r="B17427" t="s">
        <v>57312</v>
      </c>
      <c r="D17427" t="str">
        <f t="shared" si="272"/>
        <v>FPLLAW2296 Harrison Dunning SCHOOL OF LAW PPM Only</v>
      </c>
    </row>
    <row r="17428" spans="1:4">
      <c r="A17428" t="s">
        <v>57313</v>
      </c>
      <c r="B17428" t="s">
        <v>57314</v>
      </c>
      <c r="D17428" t="str">
        <f t="shared" si="272"/>
        <v>FPMPSY2295 James Spensley MED Psychiatry And Behav Sci PPM Only</v>
      </c>
    </row>
    <row r="17429" spans="1:4">
      <c r="A17429" t="s">
        <v>57315</v>
      </c>
      <c r="B17429" t="s">
        <v>57316</v>
      </c>
      <c r="D17429" t="str">
        <f t="shared" si="272"/>
        <v>FPMERM2294 Jenny Mccormick MED Emergency Medicine PPM Only</v>
      </c>
    </row>
    <row r="17430" spans="1:4">
      <c r="A17430" t="s">
        <v>57317</v>
      </c>
      <c r="B17430" t="s">
        <v>57318</v>
      </c>
      <c r="D17430" t="str">
        <f t="shared" si="272"/>
        <v>FPADES2293 Steven Sadro ENVIRONMENTAL SCIENCE And POLICY PPM Only</v>
      </c>
    </row>
    <row r="17431" spans="1:4">
      <c r="A17431" t="s">
        <v>57319</v>
      </c>
      <c r="B17431" t="s">
        <v>57320</v>
      </c>
      <c r="D17431" t="str">
        <f t="shared" si="272"/>
        <v>FPAARE2292 Lawrence Shepard AG And RESOURCE ECONOMICS PPM Only</v>
      </c>
    </row>
    <row r="17432" spans="1:4">
      <c r="A17432" t="s">
        <v>57321</v>
      </c>
      <c r="B17432" t="s">
        <v>57322</v>
      </c>
      <c r="D17432" t="str">
        <f t="shared" si="272"/>
        <v>FPLPOL2291 Ethan Scheiner POLITICAL SCIENCE PPM Only</v>
      </c>
    </row>
    <row r="17433" spans="1:4">
      <c r="A17433" t="s">
        <v>57323</v>
      </c>
      <c r="B17433" t="s">
        <v>57324</v>
      </c>
      <c r="D17433" t="str">
        <f t="shared" si="272"/>
        <v>FPLCHE2290 James Ames CHEMISTRY PPM Only</v>
      </c>
    </row>
    <row r="17434" spans="1:4">
      <c r="A17434" t="s">
        <v>57325</v>
      </c>
      <c r="B17434" t="s">
        <v>57326</v>
      </c>
      <c r="D17434" t="str">
        <f t="shared" si="272"/>
        <v>FPLEPS2289 Charles Lesher EARTH And PLANETARY SCIENCES PPM Only</v>
      </c>
    </row>
    <row r="17435" spans="1:4">
      <c r="A17435" t="s">
        <v>57327</v>
      </c>
      <c r="B17435" t="s">
        <v>57328</v>
      </c>
      <c r="D17435" t="str">
        <f t="shared" si="272"/>
        <v>FPAPPA2288 Cassandra Swett PLANT PATHOLOGY PPM Only</v>
      </c>
    </row>
    <row r="17436" spans="1:4">
      <c r="A17436" t="s">
        <v>57329</v>
      </c>
      <c r="B17436" t="s">
        <v>57330</v>
      </c>
      <c r="D17436" t="str">
        <f t="shared" si="272"/>
        <v>FPMFCM2287 Elizabeth Pham MED Family And Community Med PPM Only</v>
      </c>
    </row>
    <row r="17437" spans="1:4">
      <c r="A17437" t="s">
        <v>57331</v>
      </c>
      <c r="B17437" t="s">
        <v>57332</v>
      </c>
      <c r="D17437" t="str">
        <f t="shared" si="272"/>
        <v>FPLLAW2286 Robert Miller SCHOOL OF LAW PPM Only</v>
      </c>
    </row>
    <row r="17438" spans="1:4">
      <c r="A17438" t="s">
        <v>57333</v>
      </c>
      <c r="B17438" t="s">
        <v>57334</v>
      </c>
      <c r="D17438" t="str">
        <f t="shared" si="272"/>
        <v>FPLMAT2285 Benjamin J Morris MATHEMATICS PPM Only</v>
      </c>
    </row>
    <row r="17439" spans="1:4">
      <c r="A17439" t="s">
        <v>57335</v>
      </c>
      <c r="B17439" t="s">
        <v>57336</v>
      </c>
      <c r="D17439" t="str">
        <f t="shared" si="272"/>
        <v>FPAHCE2284 Vikram Swaroop Chandra Koundinya HUMAN ECOLOGY PPM Only</v>
      </c>
    </row>
    <row r="17440" spans="1:4">
      <c r="A17440" t="s">
        <v>57337</v>
      </c>
      <c r="B17440" t="s">
        <v>57338</v>
      </c>
      <c r="D17440" t="str">
        <f t="shared" si="272"/>
        <v>FPLUWP2283 Sophia Jin UNIVERSITY WRITING PROGRAM PPM Only</v>
      </c>
    </row>
    <row r="17441" spans="1:4">
      <c r="A17441" t="s">
        <v>57339</v>
      </c>
      <c r="B17441" t="s">
        <v>57340</v>
      </c>
      <c r="D17441" t="str">
        <f t="shared" si="272"/>
        <v>FPMERM2282 Kapil Dhingra MED Emergency Medicine PPM Only</v>
      </c>
    </row>
    <row r="17442" spans="1:4">
      <c r="A17442" t="s">
        <v>57341</v>
      </c>
      <c r="B17442" t="s">
        <v>57342</v>
      </c>
      <c r="D17442" t="str">
        <f t="shared" si="272"/>
        <v>FPMPED2281 David Honeychurch MED Pediatrics PPM Only</v>
      </c>
    </row>
    <row r="17443" spans="1:4">
      <c r="A17443" t="s">
        <v>57343</v>
      </c>
      <c r="B17443" t="s">
        <v>57344</v>
      </c>
      <c r="D17443" t="str">
        <f t="shared" si="272"/>
        <v>FPABAE2280 Durham Giles BIOLOGICAL And AG ENGINEERING PPM Only</v>
      </c>
    </row>
    <row r="17444" spans="1:4">
      <c r="A17444" t="s">
        <v>57345</v>
      </c>
      <c r="B17444" t="s">
        <v>57346</v>
      </c>
      <c r="D17444" t="str">
        <f t="shared" si="272"/>
        <v>FPLHIS2279 William Hagen HISTORY PPM Only</v>
      </c>
    </row>
    <row r="17445" spans="1:4">
      <c r="A17445" t="s">
        <v>57347</v>
      </c>
      <c r="B17445" t="s">
        <v>57348</v>
      </c>
      <c r="D17445" t="str">
        <f t="shared" si="272"/>
        <v>FPLPSC2278 Kenneth Henry PSYCHOLOGY PPM Only</v>
      </c>
    </row>
    <row r="17446" spans="1:4">
      <c r="A17446" t="s">
        <v>57349</v>
      </c>
      <c r="B17446" t="s">
        <v>57350</v>
      </c>
      <c r="D17446" t="str">
        <f t="shared" si="272"/>
        <v>FPMNEU2277 David Johnson MED Neurology PPM Only</v>
      </c>
    </row>
    <row r="17447" spans="1:4">
      <c r="A17447" t="s">
        <v>57351</v>
      </c>
      <c r="B17447" t="s">
        <v>57352</v>
      </c>
      <c r="D17447" t="str">
        <f t="shared" si="272"/>
        <v>FPMOBG2276 David Schrimmer MED Obstetrics And Gynecology PPM Only</v>
      </c>
    </row>
    <row r="17448" spans="1:4">
      <c r="A17448" t="s">
        <v>57353</v>
      </c>
      <c r="B17448" t="s">
        <v>57354</v>
      </c>
      <c r="D17448" t="str">
        <f t="shared" si="272"/>
        <v>FPECEE2275 John Harvey CIVIL And ENVIRONMENTAL ENGR PPM Only</v>
      </c>
    </row>
    <row r="17449" spans="1:4">
      <c r="A17449" t="s">
        <v>57355</v>
      </c>
      <c r="B17449" t="s">
        <v>57356</v>
      </c>
      <c r="D17449" t="str">
        <f t="shared" si="272"/>
        <v>FPIMHP2274 Raminder Gill MED Int Med Hospitalist PPM Only</v>
      </c>
    </row>
    <row r="17450" spans="1:4">
      <c r="A17450" t="s">
        <v>57357</v>
      </c>
      <c r="B17450" t="s">
        <v>57358</v>
      </c>
      <c r="D17450" t="str">
        <f t="shared" si="272"/>
        <v>FPMFCM2273 Sadiah Iqbal MED Family And Community Med PPM Only</v>
      </c>
    </row>
    <row r="17451" spans="1:4">
      <c r="A17451" t="s">
        <v>57359</v>
      </c>
      <c r="B17451" t="s">
        <v>57360</v>
      </c>
      <c r="D17451" t="str">
        <f t="shared" si="272"/>
        <v>FPLECN2272 A Cameron ECONOMICS PPM Only</v>
      </c>
    </row>
    <row r="17452" spans="1:4">
      <c r="A17452" t="s">
        <v>57361</v>
      </c>
      <c r="B17452" t="s">
        <v>57362</v>
      </c>
      <c r="D17452" t="str">
        <f t="shared" si="272"/>
        <v>FPAVIT2271 Elisabeth Forrestel VITICULTURE And ENOLOGY PPM Only</v>
      </c>
    </row>
    <row r="17453" spans="1:4">
      <c r="A17453" t="s">
        <v>57363</v>
      </c>
      <c r="B17453" t="s">
        <v>57364</v>
      </c>
      <c r="D17453" t="str">
        <f t="shared" si="272"/>
        <v>FPLUWP2270 Karma Waltonen UNIVERSITY WRITING PROGRAM PPM Only</v>
      </c>
    </row>
    <row r="17454" spans="1:4">
      <c r="A17454" t="s">
        <v>57365</v>
      </c>
      <c r="B17454" t="s">
        <v>57366</v>
      </c>
      <c r="D17454" t="str">
        <f t="shared" si="272"/>
        <v>FPIMCA2269 Nipavan Chiamvimonvat MED INT MED CARDIOLOGY PPM Only</v>
      </c>
    </row>
    <row r="17455" spans="1:4">
      <c r="A17455" t="s">
        <v>57367</v>
      </c>
      <c r="B17455" t="s">
        <v>57368</v>
      </c>
      <c r="D17455" t="str">
        <f t="shared" si="272"/>
        <v>FPMPED2268 Randi Hagerman MED Pediatrics PPM Only</v>
      </c>
    </row>
    <row r="17456" spans="1:4">
      <c r="A17456" t="s">
        <v>57369</v>
      </c>
      <c r="B17456" t="s">
        <v>57370</v>
      </c>
      <c r="D17456" t="str">
        <f t="shared" si="272"/>
        <v>FPLENL2267 Don Abbott ENGLISH PPM Only</v>
      </c>
    </row>
    <row r="17457" spans="1:4">
      <c r="A17457" t="s">
        <v>57371</v>
      </c>
      <c r="B17457" t="s">
        <v>57372</v>
      </c>
      <c r="D17457" t="str">
        <f t="shared" si="272"/>
        <v>FPMNEU2266 Norika Malhado Chang MED Neurology PPM Only</v>
      </c>
    </row>
    <row r="17458" spans="1:4">
      <c r="A17458" t="s">
        <v>57373</v>
      </c>
      <c r="B17458" t="s">
        <v>57374</v>
      </c>
      <c r="D17458" t="str">
        <f t="shared" si="272"/>
        <v>FPBMCB2265 Paul Stumpf MOLECULAR And CELLULAR BIO PPM Only</v>
      </c>
    </row>
    <row r="17459" spans="1:4">
      <c r="A17459" t="s">
        <v>57375</v>
      </c>
      <c r="B17459" t="s">
        <v>57376</v>
      </c>
      <c r="D17459" t="str">
        <f t="shared" si="272"/>
        <v>FPMCEL2264 Anna La Torre Vila MED Cell Biology And Human Anat PPM Only</v>
      </c>
    </row>
    <row r="17460" spans="1:4">
      <c r="A17460" t="s">
        <v>57377</v>
      </c>
      <c r="B17460" t="s">
        <v>57378</v>
      </c>
      <c r="D17460" t="str">
        <f t="shared" si="272"/>
        <v>FPMOBG2263 Marc Schiff MED Obstetrics And Gynecology PPM Only</v>
      </c>
    </row>
    <row r="17461" spans="1:4">
      <c r="A17461" t="s">
        <v>57379</v>
      </c>
      <c r="B17461" t="s">
        <v>57380</v>
      </c>
      <c r="D17461" t="str">
        <f t="shared" si="272"/>
        <v>FPGSM12262 Cyrus Aram GRADUATE SCHOOL OF MANAGEMENT PPM Only</v>
      </c>
    </row>
    <row r="17462" spans="1:4">
      <c r="A17462" t="s">
        <v>57381</v>
      </c>
      <c r="B17462" t="s">
        <v>57382</v>
      </c>
      <c r="D17462" t="str">
        <f t="shared" si="272"/>
        <v>FPDEDU2261 Concha Delgado Gaitan EDUCATION PPM Only</v>
      </c>
    </row>
    <row r="17463" spans="1:4">
      <c r="A17463" t="s">
        <v>57383</v>
      </c>
      <c r="B17463" t="s">
        <v>57384</v>
      </c>
      <c r="D17463" t="str">
        <f t="shared" si="272"/>
        <v>FPIMGI2260 Mary Pauly MED Int Med Gastroenterology PPM Only</v>
      </c>
    </row>
    <row r="17464" spans="1:4">
      <c r="A17464" t="s">
        <v>57385</v>
      </c>
      <c r="B17464" t="s">
        <v>57386</v>
      </c>
      <c r="D17464" t="str">
        <f t="shared" si="272"/>
        <v>FPBNPB2259 William Debello NEURO PHYSIO And BEHAVIOR PPM Only</v>
      </c>
    </row>
    <row r="17465" spans="1:4">
      <c r="A17465" t="s">
        <v>57387</v>
      </c>
      <c r="B17465" t="s">
        <v>57388</v>
      </c>
      <c r="D17465" t="str">
        <f t="shared" si="272"/>
        <v>FPBCNS2259 William Debello Center for Neuroscinces PPM Only</v>
      </c>
    </row>
    <row r="17466" spans="1:4">
      <c r="A17466" t="s">
        <v>57389</v>
      </c>
      <c r="B17466" t="s">
        <v>57390</v>
      </c>
      <c r="D17466" t="str">
        <f t="shared" si="272"/>
        <v>FPLPSC2258 Brian Trainor PSYCHOLOGY PPM Only</v>
      </c>
    </row>
    <row r="17467" spans="1:4">
      <c r="A17467" t="s">
        <v>57391</v>
      </c>
      <c r="B17467" t="s">
        <v>57392</v>
      </c>
      <c r="D17467" t="str">
        <f t="shared" si="272"/>
        <v>FPMHPH2257 Jie Zheng MED Physiology And Membrane Biol PPM Only</v>
      </c>
    </row>
    <row r="17468" spans="1:4">
      <c r="A17468" t="s">
        <v>57393</v>
      </c>
      <c r="B17468" t="s">
        <v>57394</v>
      </c>
      <c r="D17468" t="str">
        <f t="shared" si="272"/>
        <v>FPBMCB2256 Richard Nuccitelli MOLECULAR And CELLULAR BIO PPM Only</v>
      </c>
    </row>
    <row r="17469" spans="1:4">
      <c r="A17469" t="s">
        <v>57395</v>
      </c>
      <c r="B17469" t="s">
        <v>57396</v>
      </c>
      <c r="D17469" t="str">
        <f t="shared" si="272"/>
        <v>FPMBIO2255 Wenbin Deng MED Biochem And Molecular Med PPM Only</v>
      </c>
    </row>
    <row r="17470" spans="1:4">
      <c r="A17470" t="s">
        <v>57397</v>
      </c>
      <c r="B17470" t="s">
        <v>57398</v>
      </c>
      <c r="D17470" t="str">
        <f t="shared" si="272"/>
        <v>FPBMMG2254 Merna Villarejo MICROBIOLOGY And MOLEC GENETICS PPM Only</v>
      </c>
    </row>
    <row r="17471" spans="1:4">
      <c r="A17471" t="s">
        <v>57399</v>
      </c>
      <c r="B17471" t="s">
        <v>57400</v>
      </c>
      <c r="D17471" t="str">
        <f t="shared" si="272"/>
        <v>FPIMEN2253 Barbara Livermore MED Int Med Endocrinology PPM Only</v>
      </c>
    </row>
    <row r="17472" spans="1:4">
      <c r="A17472" t="s">
        <v>57401</v>
      </c>
      <c r="B17472" t="s">
        <v>57402</v>
      </c>
      <c r="D17472" t="str">
        <f t="shared" si="272"/>
        <v>FPVVMB2252 Andrea Fascetti VM MOLECULAR BIO SCIENCES PPM Only</v>
      </c>
    </row>
    <row r="17473" spans="1:4">
      <c r="A17473" t="s">
        <v>57403</v>
      </c>
      <c r="B17473" t="s">
        <v>57404</v>
      </c>
      <c r="D17473" t="str">
        <f t="shared" si="272"/>
        <v>FPLEAL2251 Moeko Svare EAST ASIAN LANG And CULTURES PPM Only</v>
      </c>
    </row>
    <row r="17474" spans="1:4">
      <c r="A17474" t="s">
        <v>57405</v>
      </c>
      <c r="B17474" t="s">
        <v>57406</v>
      </c>
      <c r="D17474" t="str">
        <f t="shared" si="272"/>
        <v>FPECSE2250 Cindy Rubio Gonzalez ENGR COMPUTER SCIENCE PPM Only</v>
      </c>
    </row>
    <row r="17475" spans="1:4">
      <c r="A17475" t="s">
        <v>57407</v>
      </c>
      <c r="B17475" t="s">
        <v>57408</v>
      </c>
      <c r="D17475" t="str">
        <f t="shared" ref="D17475:D17538" si="273">A17475&amp;" "&amp;B17475</f>
        <v>FPIMCA2249 Marc Kaufman MED INT MED CARDIOLOGY PPM Only</v>
      </c>
    </row>
    <row r="17476" spans="1:4">
      <c r="A17476" t="s">
        <v>57409</v>
      </c>
      <c r="B17476" t="s">
        <v>57410</v>
      </c>
      <c r="D17476" t="str">
        <f t="shared" si="273"/>
        <v>FPLPHY2248 Spencer Stanford PHYSICS PPM Only</v>
      </c>
    </row>
    <row r="17477" spans="1:4">
      <c r="A17477" t="s">
        <v>57411</v>
      </c>
      <c r="B17477" t="s">
        <v>57412</v>
      </c>
      <c r="D17477" t="str">
        <f t="shared" si="273"/>
        <v>FPMORT2247 A Hari Reddi MED Orthopaedic Surgery PPM Only</v>
      </c>
    </row>
    <row r="17478" spans="1:4">
      <c r="A17478" t="s">
        <v>57413</v>
      </c>
      <c r="B17478" t="s">
        <v>57414</v>
      </c>
      <c r="D17478" t="str">
        <f t="shared" si="273"/>
        <v>FPVPHR2246 Lynette Hart VM POPULATION HLTH And REPROD PPM Only</v>
      </c>
    </row>
    <row r="17479" spans="1:4">
      <c r="A17479" t="s">
        <v>57415</v>
      </c>
      <c r="B17479" t="s">
        <v>57416</v>
      </c>
      <c r="D17479" t="str">
        <f t="shared" si="273"/>
        <v>FPVVSR2245 Christopher Murphy VM SURGRAD SCIENCE PPM Only</v>
      </c>
    </row>
    <row r="17480" spans="1:4">
      <c r="A17480" t="s">
        <v>57417</v>
      </c>
      <c r="B17480" t="s">
        <v>57418</v>
      </c>
      <c r="D17480" t="str">
        <f t="shared" si="273"/>
        <v>FPLCHI2244 Ofelia Cuevas CHICANO STUDIES PPM Only</v>
      </c>
    </row>
    <row r="17481" spans="1:4">
      <c r="A17481" t="s">
        <v>57419</v>
      </c>
      <c r="B17481" t="s">
        <v>57420</v>
      </c>
      <c r="D17481" t="str">
        <f t="shared" si="273"/>
        <v>FPLSOC2243 Erin Hamilton SOCIOLOGY PPM Only</v>
      </c>
    </row>
    <row r="17482" spans="1:4">
      <c r="A17482" t="s">
        <v>57421</v>
      </c>
      <c r="B17482" t="s">
        <v>57422</v>
      </c>
      <c r="D17482" t="str">
        <f t="shared" si="273"/>
        <v>FPAARE2242 Stephen Vosti AG And RESOURCE ECONOMICS PPM Only</v>
      </c>
    </row>
    <row r="17483" spans="1:4">
      <c r="A17483" t="s">
        <v>57423</v>
      </c>
      <c r="B17483" t="s">
        <v>57424</v>
      </c>
      <c r="D17483" t="str">
        <f t="shared" si="273"/>
        <v>FPMSUR2241 Thomas Whetzel MED Surgery PPM Only</v>
      </c>
    </row>
    <row r="17484" spans="1:4">
      <c r="A17484" t="s">
        <v>57425</v>
      </c>
      <c r="B17484" t="s">
        <v>57426</v>
      </c>
      <c r="D17484" t="str">
        <f t="shared" si="273"/>
        <v>FPGSM12240 Victor Stango GRADUATE SCHOOL OF MANAGEMENT PPM Only</v>
      </c>
    </row>
    <row r="17485" spans="1:4">
      <c r="A17485" t="s">
        <v>57427</v>
      </c>
      <c r="B17485" t="s">
        <v>57428</v>
      </c>
      <c r="D17485" t="str">
        <f t="shared" si="273"/>
        <v>FPVVSR2239 Amy Kapatkin VM SURGRAD SCIENCE PPM Only</v>
      </c>
    </row>
    <row r="17486" spans="1:4">
      <c r="A17486" t="s">
        <v>57429</v>
      </c>
      <c r="B17486" t="s">
        <v>57430</v>
      </c>
      <c r="D17486" t="str">
        <f t="shared" si="273"/>
        <v>FPMFCM2238 Christine Nguyen MED Family And Community Med PPM Only</v>
      </c>
    </row>
    <row r="17487" spans="1:4">
      <c r="A17487" t="s">
        <v>57431</v>
      </c>
      <c r="B17487" t="s">
        <v>57432</v>
      </c>
      <c r="D17487" t="str">
        <f t="shared" si="273"/>
        <v>FPALAW2237 Samuel Sandoval Solis LAND AIR And WATER RESOURCES PPM Only</v>
      </c>
    </row>
    <row r="17488" spans="1:4">
      <c r="A17488" t="s">
        <v>57433</v>
      </c>
      <c r="B17488" t="s">
        <v>57434</v>
      </c>
      <c r="D17488" t="str">
        <f t="shared" si="273"/>
        <v>FPAARE2236 Refugio Rochin AG And RESOURCE ECONOMICS PPM Only</v>
      </c>
    </row>
    <row r="17489" spans="1:4">
      <c r="A17489" t="s">
        <v>57435</v>
      </c>
      <c r="B17489" t="s">
        <v>57436</v>
      </c>
      <c r="D17489" t="str">
        <f t="shared" si="273"/>
        <v>FPMCEL2235 Robert Hunter MED Cell Biology And Human Anat PPM Only</v>
      </c>
    </row>
    <row r="17490" spans="1:4">
      <c r="A17490" t="s">
        <v>57437</v>
      </c>
      <c r="B17490" t="s">
        <v>57438</v>
      </c>
      <c r="D17490" t="str">
        <f t="shared" si="273"/>
        <v>FPLGAR2233 Chunjie Zhang GERMAN And RUSSIAN PPM Only</v>
      </c>
    </row>
    <row r="17491" spans="1:4">
      <c r="A17491" t="s">
        <v>57439</v>
      </c>
      <c r="B17491" t="s">
        <v>57440</v>
      </c>
      <c r="D17491" t="str">
        <f t="shared" si="273"/>
        <v>FPECOE2232 Garry Rodrigue ENGINEERING DEANS OFFICE PPM Only</v>
      </c>
    </row>
    <row r="17492" spans="1:4">
      <c r="A17492" t="s">
        <v>57441</v>
      </c>
      <c r="B17492" t="s">
        <v>57442</v>
      </c>
      <c r="D17492" t="str">
        <f t="shared" si="273"/>
        <v>FPAPPA2231 Neal Van Alfen PLANT PATHOLOGY PPM Only</v>
      </c>
    </row>
    <row r="17493" spans="1:4">
      <c r="A17493" t="s">
        <v>57443</v>
      </c>
      <c r="B17493" t="s">
        <v>57444</v>
      </c>
      <c r="D17493" t="str">
        <f t="shared" si="273"/>
        <v>FPMNEU2230 Fuzheng Guo MED Neurology PPM Only</v>
      </c>
    </row>
    <row r="17494" spans="1:4">
      <c r="A17494" t="s">
        <v>57445</v>
      </c>
      <c r="B17494" t="s">
        <v>57446</v>
      </c>
      <c r="D17494" t="str">
        <f t="shared" si="273"/>
        <v>FPAANS2229 Juan Medrano ANIMAL SCIENCE PPM Only</v>
      </c>
    </row>
    <row r="17495" spans="1:4">
      <c r="A17495" t="s">
        <v>57447</v>
      </c>
      <c r="B17495" t="s">
        <v>57448</v>
      </c>
      <c r="D17495" t="str">
        <f t="shared" si="273"/>
        <v>FPMPAT2228 Kuang Yu Jen MED Pathology And Lab Medicine PPM Only</v>
      </c>
    </row>
    <row r="17496" spans="1:4">
      <c r="A17496" t="s">
        <v>57449</v>
      </c>
      <c r="B17496" t="s">
        <v>57450</v>
      </c>
      <c r="D17496" t="str">
        <f t="shared" si="273"/>
        <v>FPLPHY2226 Dina Zhabinskaya PHYSICS PPM Only</v>
      </c>
    </row>
    <row r="17497" spans="1:4">
      <c r="A17497" t="s">
        <v>57451</v>
      </c>
      <c r="B17497" t="s">
        <v>57452</v>
      </c>
      <c r="D17497" t="str">
        <f t="shared" si="273"/>
        <v>FPBMCB2225 David K Wilson MOLECULAR And CELLULAR BIO PPM Only</v>
      </c>
    </row>
    <row r="17498" spans="1:4">
      <c r="A17498" t="s">
        <v>57453</v>
      </c>
      <c r="B17498" t="s">
        <v>57454</v>
      </c>
      <c r="D17498" t="str">
        <f t="shared" si="273"/>
        <v>FPAPLS2224 James Harding PLANT SCIENCES PPM Only</v>
      </c>
    </row>
    <row r="17499" spans="1:4">
      <c r="A17499" t="s">
        <v>57455</v>
      </c>
      <c r="B17499" t="s">
        <v>57456</v>
      </c>
      <c r="D17499" t="str">
        <f t="shared" si="273"/>
        <v>FPLFAI2223 Simone Clay FRENCH And ITALIAN PPM Only</v>
      </c>
    </row>
    <row r="17500" spans="1:4">
      <c r="A17500" t="s">
        <v>57457</v>
      </c>
      <c r="B17500" t="s">
        <v>57458</v>
      </c>
      <c r="D17500" t="str">
        <f t="shared" si="273"/>
        <v>FPIMPM2222 Florence Chau Etchepare MED Int Med Pulmonary PPM Only</v>
      </c>
    </row>
    <row r="17501" spans="1:4">
      <c r="A17501" t="s">
        <v>57459</v>
      </c>
      <c r="B17501" t="s">
        <v>57460</v>
      </c>
      <c r="D17501" t="str">
        <f t="shared" si="273"/>
        <v>FPIMHP2221 Emily Marquet MED Int Med Hospitalist PPM Only</v>
      </c>
    </row>
    <row r="17502" spans="1:4">
      <c r="A17502" t="s">
        <v>57461</v>
      </c>
      <c r="B17502" t="s">
        <v>57462</v>
      </c>
      <c r="D17502" t="str">
        <f t="shared" si="273"/>
        <v>FPMPHA2220 Jody Martin MED Pharmacology PPM Only</v>
      </c>
    </row>
    <row r="17503" spans="1:4">
      <c r="A17503" t="s">
        <v>57463</v>
      </c>
      <c r="B17503" t="s">
        <v>57464</v>
      </c>
      <c r="D17503" t="str">
        <f t="shared" si="273"/>
        <v>FPMFCM2219 William B Davis MED Family And Community Med PPM Only</v>
      </c>
    </row>
    <row r="17504" spans="1:4">
      <c r="A17504" t="s">
        <v>57465</v>
      </c>
      <c r="B17504" t="s">
        <v>57466</v>
      </c>
      <c r="D17504" t="str">
        <f t="shared" si="273"/>
        <v>FPLSOC2218 Timm Grattet SOCIOLOGY PPM Only</v>
      </c>
    </row>
    <row r="17505" spans="1:4">
      <c r="A17505" t="s">
        <v>57467</v>
      </c>
      <c r="B17505" t="s">
        <v>57468</v>
      </c>
      <c r="D17505" t="str">
        <f t="shared" si="273"/>
        <v>FPMANS2217 Casey Stondell MED Anesth And Pain Medicine PPM Only</v>
      </c>
    </row>
    <row r="17506" spans="1:4">
      <c r="A17506" t="s">
        <v>57469</v>
      </c>
      <c r="B17506" t="s">
        <v>57470</v>
      </c>
      <c r="D17506" t="str">
        <f t="shared" si="273"/>
        <v>FPIMHP2216 Rinita R Chakrapani MED Int Med Hospitalist PPM Only</v>
      </c>
    </row>
    <row r="17507" spans="1:4">
      <c r="A17507" t="s">
        <v>57471</v>
      </c>
      <c r="B17507" t="s">
        <v>57472</v>
      </c>
      <c r="D17507" t="str">
        <f t="shared" si="273"/>
        <v>FPMANS2215 Maria McCrackin MED Anesth And Pain Medicine PPM Only</v>
      </c>
    </row>
    <row r="17508" spans="1:4">
      <c r="A17508" t="s">
        <v>57473</v>
      </c>
      <c r="B17508" t="s">
        <v>57474</v>
      </c>
      <c r="D17508" t="str">
        <f t="shared" si="273"/>
        <v>FPBEVE2213 Donald Strong EVOLUTION And ECOLOGY PPM Only</v>
      </c>
    </row>
    <row r="17509" spans="1:4">
      <c r="A17509" t="s">
        <v>57475</v>
      </c>
      <c r="B17509" t="s">
        <v>57476</v>
      </c>
      <c r="D17509" t="str">
        <f t="shared" si="273"/>
        <v>FPVPHR2212 Constantin Genigeorgis VM POPULATION HLTH And REPROD PPM Only</v>
      </c>
    </row>
    <row r="17510" spans="1:4">
      <c r="A17510" t="s">
        <v>57477</v>
      </c>
      <c r="B17510" t="s">
        <v>57478</v>
      </c>
      <c r="D17510" t="str">
        <f t="shared" si="273"/>
        <v>FPAVIT2211 Andrew McElrone VITICULTURE And ENOLOGY PPM Only</v>
      </c>
    </row>
    <row r="17511" spans="1:4">
      <c r="A17511" t="s">
        <v>57479</v>
      </c>
      <c r="B17511" t="s">
        <v>57480</v>
      </c>
      <c r="D17511" t="str">
        <f t="shared" si="273"/>
        <v>FPLMAT2210 Craig Benham MATHEMATICS PPM Only</v>
      </c>
    </row>
    <row r="17512" spans="1:4">
      <c r="A17512" t="s">
        <v>57481</v>
      </c>
      <c r="B17512" t="s">
        <v>57482</v>
      </c>
      <c r="D17512" t="str">
        <f t="shared" si="273"/>
        <v>FPLUWP2209 Rebecca Mitchell UNIVERSITY WRITING PROGRAM PPM Only</v>
      </c>
    </row>
    <row r="17513" spans="1:4">
      <c r="A17513" t="s">
        <v>57483</v>
      </c>
      <c r="B17513" t="s">
        <v>57484</v>
      </c>
      <c r="D17513" t="str">
        <f t="shared" si="273"/>
        <v>FPIMNE2208 Thomas Depner MED Int Med Nephrology PPM Only</v>
      </c>
    </row>
    <row r="17514" spans="1:4">
      <c r="A17514" t="s">
        <v>57485</v>
      </c>
      <c r="B17514" t="s">
        <v>57486</v>
      </c>
      <c r="D17514" t="str">
        <f t="shared" si="273"/>
        <v>FPABAE2207 Wesley Yates BIOLOGICAL And AG ENGINEERING PPM Only</v>
      </c>
    </row>
    <row r="17515" spans="1:4">
      <c r="A17515" t="s">
        <v>57487</v>
      </c>
      <c r="B17515" t="s">
        <v>57488</v>
      </c>
      <c r="D17515" t="str">
        <f t="shared" si="273"/>
        <v>FPAFST2206 Jennifer Smilowitz FOOD SCIENCE And TECHNOLOGY PPM Only</v>
      </c>
    </row>
    <row r="17516" spans="1:4">
      <c r="A17516" t="s">
        <v>57489</v>
      </c>
      <c r="B17516" t="s">
        <v>57490</v>
      </c>
      <c r="D17516" t="str">
        <f t="shared" si="273"/>
        <v>FPIMPM2205 Sally Sample MED Int Med Pulmonary PPM Only</v>
      </c>
    </row>
    <row r="17517" spans="1:4">
      <c r="A17517" t="s">
        <v>57491</v>
      </c>
      <c r="B17517" t="s">
        <v>57492</v>
      </c>
      <c r="D17517" t="str">
        <f t="shared" si="273"/>
        <v>FPMINT2204 Hani Khouzam MED Internal Medicine PPM Only</v>
      </c>
    </row>
    <row r="17518" spans="1:4">
      <c r="A17518" t="s">
        <v>57493</v>
      </c>
      <c r="B17518" t="s">
        <v>57494</v>
      </c>
      <c r="D17518" t="str">
        <f t="shared" si="273"/>
        <v>FPMNEU2203 Marc Lenaerts MED Neurology PPM Only</v>
      </c>
    </row>
    <row r="17519" spans="1:4">
      <c r="A17519" t="s">
        <v>57495</v>
      </c>
      <c r="B17519" t="s">
        <v>57496</v>
      </c>
      <c r="D17519" t="str">
        <f t="shared" si="273"/>
        <v>FPVVME2202 Sharon Spier VM MEDICINE And EPIDEMIOLOGY PPM Only</v>
      </c>
    </row>
    <row r="17520" spans="1:4">
      <c r="A17520" t="s">
        <v>57497</v>
      </c>
      <c r="B17520" t="s">
        <v>57498</v>
      </c>
      <c r="D17520" t="str">
        <f t="shared" si="273"/>
        <v>FPLHIS2201 Rachel St John HISTORY PPM Only</v>
      </c>
    </row>
    <row r="17521" spans="1:4">
      <c r="A17521" t="s">
        <v>57499</v>
      </c>
      <c r="B17521" t="s">
        <v>57500</v>
      </c>
      <c r="D17521" t="str">
        <f t="shared" si="273"/>
        <v>FPVVSR2200 Alessia Cenani VM SURGRAD SCIENCE PPM Only</v>
      </c>
    </row>
    <row r="17522" spans="1:4">
      <c r="A17522" t="s">
        <v>57501</v>
      </c>
      <c r="B17522" t="s">
        <v>57502</v>
      </c>
      <c r="D17522" t="str">
        <f t="shared" si="273"/>
        <v>FPAANS2199 Douglas Conklin ANIMAL SCIENCE PPM Only</v>
      </c>
    </row>
    <row r="17523" spans="1:4">
      <c r="A17523" t="s">
        <v>57503</v>
      </c>
      <c r="B17523" t="s">
        <v>57504</v>
      </c>
      <c r="D17523" t="str">
        <f t="shared" si="273"/>
        <v>FPLHIS2198 Quinn D Javers HISTORY PPM Only</v>
      </c>
    </row>
    <row r="17524" spans="1:4">
      <c r="A17524" t="s">
        <v>57505</v>
      </c>
      <c r="B17524" t="s">
        <v>57506</v>
      </c>
      <c r="D17524" t="str">
        <f t="shared" si="273"/>
        <v>FPMSUR2197 N Andrews MED Surgery PPM Only</v>
      </c>
    </row>
    <row r="17525" spans="1:4">
      <c r="A17525" t="s">
        <v>57507</v>
      </c>
      <c r="B17525" t="s">
        <v>57508</v>
      </c>
      <c r="D17525" t="str">
        <f t="shared" si="273"/>
        <v>FPMERM2196 Marjorie Westervelt MED Emergency Medicine PPM Only</v>
      </c>
    </row>
    <row r="17526" spans="1:4">
      <c r="A17526" t="s">
        <v>57509</v>
      </c>
      <c r="B17526" t="s">
        <v>57510</v>
      </c>
      <c r="D17526" t="str">
        <f t="shared" si="273"/>
        <v>FPIMCA2195 Reginald Low MED INT MED CARDIOLOGY PPM Only</v>
      </c>
    </row>
    <row r="17527" spans="1:4">
      <c r="A17527" t="s">
        <v>57511</v>
      </c>
      <c r="B17527" t="s">
        <v>57512</v>
      </c>
      <c r="D17527" t="str">
        <f t="shared" si="273"/>
        <v>FPMPSY2194 Patricia Scott MED Psychiatry And Behav Sci PPM Only</v>
      </c>
    </row>
    <row r="17528" spans="1:4">
      <c r="A17528" t="s">
        <v>57513</v>
      </c>
      <c r="B17528" t="s">
        <v>57514</v>
      </c>
      <c r="D17528" t="str">
        <f t="shared" si="273"/>
        <v>FPAENM2193 Harry Kaya ENTOMOLOGY NEMATOLOGY PPM Only</v>
      </c>
    </row>
    <row r="17529" spans="1:4">
      <c r="A17529" t="s">
        <v>57515</v>
      </c>
      <c r="B17529" t="s">
        <v>57516</v>
      </c>
      <c r="D17529" t="str">
        <f t="shared" si="273"/>
        <v>FPMRAD2192 Adam Greenspan MED Radiology PPM Only</v>
      </c>
    </row>
    <row r="17530" spans="1:4">
      <c r="A17530" t="s">
        <v>57517</v>
      </c>
      <c r="B17530" t="s">
        <v>57518</v>
      </c>
      <c r="D17530" t="str">
        <f t="shared" si="273"/>
        <v>FPVVSR2191 Susan Hildebrand VM SURGRAD SCIENCE PPM Only</v>
      </c>
    </row>
    <row r="17531" spans="1:4">
      <c r="A17531" t="s">
        <v>57519</v>
      </c>
      <c r="B17531" t="s">
        <v>57520</v>
      </c>
      <c r="D17531" t="str">
        <f t="shared" si="273"/>
        <v>FPAHCE2190 Amanda Guyer HUMAN ECOLOGY PPM Only</v>
      </c>
    </row>
    <row r="17532" spans="1:4">
      <c r="A17532" t="s">
        <v>57521</v>
      </c>
      <c r="B17532" t="s">
        <v>57522</v>
      </c>
      <c r="D17532" t="str">
        <f t="shared" si="273"/>
        <v>FPMBIO2189 J Hershey MED Biochem And Molecular Med PPM Only</v>
      </c>
    </row>
    <row r="17533" spans="1:4">
      <c r="A17533" t="s">
        <v>57523</v>
      </c>
      <c r="B17533" t="s">
        <v>57524</v>
      </c>
      <c r="D17533" t="str">
        <f t="shared" si="273"/>
        <v>FPIMGM2188 Mark Blum MED Int Med Genl Medicine PPM Only</v>
      </c>
    </row>
    <row r="17534" spans="1:4">
      <c r="A17534" t="s">
        <v>57525</v>
      </c>
      <c r="B17534" t="s">
        <v>57526</v>
      </c>
      <c r="D17534" t="str">
        <f t="shared" si="273"/>
        <v>FPMPED2187 Jessica Signoff MED Pediatrics PPM Only</v>
      </c>
    </row>
    <row r="17535" spans="1:4">
      <c r="A17535" t="s">
        <v>57527</v>
      </c>
      <c r="B17535" t="s">
        <v>57528</v>
      </c>
      <c r="D17535" t="str">
        <f t="shared" si="273"/>
        <v>FPLEPS2186 Mark Deblois EARTH And PLANETARY SCIENCES PPM Only</v>
      </c>
    </row>
    <row r="17536" spans="1:4">
      <c r="A17536" t="s">
        <v>57529</v>
      </c>
      <c r="B17536" t="s">
        <v>57530</v>
      </c>
      <c r="D17536" t="str">
        <f t="shared" si="273"/>
        <v>FPLANT2185 D Boyd ANTHROPOLOGY PPM Only</v>
      </c>
    </row>
    <row r="17537" spans="1:4">
      <c r="A17537" t="s">
        <v>57531</v>
      </c>
      <c r="B17537" t="s">
        <v>57532</v>
      </c>
      <c r="D17537" t="str">
        <f t="shared" si="273"/>
        <v>FPAPLS2184 Arnold Bloom PLANT SCIENCES PPM Only</v>
      </c>
    </row>
    <row r="17538" spans="1:4">
      <c r="A17538" t="s">
        <v>57533</v>
      </c>
      <c r="B17538" t="s">
        <v>57534</v>
      </c>
      <c r="D17538" t="str">
        <f t="shared" si="273"/>
        <v>FPMNEU2183 Ingrid Kwee MED Neurology PPM Only</v>
      </c>
    </row>
    <row r="17539" spans="1:4">
      <c r="A17539" t="s">
        <v>57535</v>
      </c>
      <c r="B17539" t="s">
        <v>57536</v>
      </c>
      <c r="D17539" t="str">
        <f t="shared" ref="D17539:D17602" si="274">A17539&amp;" "&amp;B17539</f>
        <v>FPMERM2182 Daniel Nishijima MED Emergency Medicine PPM Only</v>
      </c>
    </row>
    <row r="17540" spans="1:4">
      <c r="A17540" t="s">
        <v>57537</v>
      </c>
      <c r="B17540" t="s">
        <v>57538</v>
      </c>
      <c r="D17540" t="str">
        <f t="shared" si="274"/>
        <v>FPEBME2181 Karen Moxon BIOMEDICAL ENGINEERING PPM Only</v>
      </c>
    </row>
    <row r="17541" spans="1:4">
      <c r="A17541" t="s">
        <v>57539</v>
      </c>
      <c r="B17541" t="s">
        <v>57540</v>
      </c>
      <c r="D17541" t="str">
        <f t="shared" si="274"/>
        <v>FPEBME2180 Jamal Lewis BIOMEDICAL ENGINEERING PPM Only</v>
      </c>
    </row>
    <row r="17542" spans="1:4">
      <c r="A17542" t="s">
        <v>57541</v>
      </c>
      <c r="B17542" t="s">
        <v>57542</v>
      </c>
      <c r="D17542" t="str">
        <f t="shared" si="274"/>
        <v>FPANUT2179 Bess Caswell NUTRITION PPM Only</v>
      </c>
    </row>
    <row r="17543" spans="1:4">
      <c r="A17543" t="s">
        <v>57543</v>
      </c>
      <c r="B17543" t="s">
        <v>57544</v>
      </c>
      <c r="D17543" t="str">
        <f t="shared" si="274"/>
        <v>FPLSAP2178 Travis Bradley SPANISH And PORTUGUESE PPM Only</v>
      </c>
    </row>
    <row r="17544" spans="1:4">
      <c r="A17544" t="s">
        <v>57545</v>
      </c>
      <c r="B17544" t="s">
        <v>57546</v>
      </c>
      <c r="D17544" t="str">
        <f t="shared" si="274"/>
        <v>FPMRAD2177 Gary Caputo MED Radiology PPM Only</v>
      </c>
    </row>
    <row r="17545" spans="1:4">
      <c r="A17545" t="s">
        <v>57547</v>
      </c>
      <c r="B17545" t="s">
        <v>57548</v>
      </c>
      <c r="D17545" t="str">
        <f t="shared" si="274"/>
        <v>FPMERM2176 Kendra Grether Jones MED Emergency Medicine PPM Only</v>
      </c>
    </row>
    <row r="17546" spans="1:4">
      <c r="A17546" t="s">
        <v>57549</v>
      </c>
      <c r="B17546" t="s">
        <v>57550</v>
      </c>
      <c r="D17546" t="str">
        <f t="shared" si="274"/>
        <v>FPIMGI2175 Joseph Marsano Iii MED Int Med Gastroenterology PPM Only</v>
      </c>
    </row>
    <row r="17547" spans="1:4">
      <c r="A17547" t="s">
        <v>57551</v>
      </c>
      <c r="B17547" t="s">
        <v>57552</v>
      </c>
      <c r="D17547" t="str">
        <f t="shared" si="274"/>
        <v>FPMANS2174 Samir Sheth MED Anesth And Pain Medicine PPM Only</v>
      </c>
    </row>
    <row r="17548" spans="1:4">
      <c r="A17548" t="s">
        <v>57553</v>
      </c>
      <c r="B17548" t="s">
        <v>57554</v>
      </c>
      <c r="D17548" t="str">
        <f t="shared" si="274"/>
        <v>FPDEDU2173 Sylvia Aquino EDUCATION PPM Only</v>
      </c>
    </row>
    <row r="17549" spans="1:4">
      <c r="A17549" t="s">
        <v>57555</v>
      </c>
      <c r="B17549" t="s">
        <v>57556</v>
      </c>
      <c r="D17549" t="str">
        <f t="shared" si="274"/>
        <v>FPLHIS2172 Ian Campbell HISTORY PPM Only</v>
      </c>
    </row>
    <row r="17550" spans="1:4">
      <c r="A17550" t="s">
        <v>57557</v>
      </c>
      <c r="B17550" t="s">
        <v>57558</v>
      </c>
      <c r="D17550" t="str">
        <f t="shared" si="274"/>
        <v>FPALAW2171 M Shelton LAND AIR And WATER RESOURCES PPM Only</v>
      </c>
    </row>
    <row r="17551" spans="1:4">
      <c r="A17551" t="s">
        <v>57559</v>
      </c>
      <c r="B17551" t="s">
        <v>57560</v>
      </c>
      <c r="D17551" t="str">
        <f t="shared" si="274"/>
        <v>FPBNPB2170 David Hawkins NEURO PHYSIO And BEHAVIOR PPM Only</v>
      </c>
    </row>
    <row r="17552" spans="1:4">
      <c r="A17552" t="s">
        <v>57561</v>
      </c>
      <c r="B17552" t="s">
        <v>57562</v>
      </c>
      <c r="D17552" t="str">
        <f t="shared" si="274"/>
        <v>FPLAMS2169 Caren Kaplan AMERICAN STUDIES PPM Only</v>
      </c>
    </row>
    <row r="17553" spans="1:4">
      <c r="A17553" t="s">
        <v>57563</v>
      </c>
      <c r="B17553" t="s">
        <v>57564</v>
      </c>
      <c r="D17553" t="str">
        <f t="shared" si="274"/>
        <v>FPIMHP2168 Brenda A Ruvalcaba MED Int Med Hospitalist PPM Only</v>
      </c>
    </row>
    <row r="17554" spans="1:4">
      <c r="A17554" t="s">
        <v>57565</v>
      </c>
      <c r="B17554" t="s">
        <v>57566</v>
      </c>
      <c r="D17554" t="str">
        <f t="shared" si="274"/>
        <v>FPMHPH2167 Aldrin Gomes MED Physiology And Membrane Biol PPM Only</v>
      </c>
    </row>
    <row r="17555" spans="1:4">
      <c r="A17555" t="s">
        <v>57567</v>
      </c>
      <c r="B17555" t="s">
        <v>57568</v>
      </c>
      <c r="D17555" t="str">
        <f t="shared" si="274"/>
        <v>FPBNPB2167 Aldrin Gomes NEURO PHYSIO And BEHAVIOR PPM Only</v>
      </c>
    </row>
    <row r="17556" spans="1:4">
      <c r="A17556" t="s">
        <v>57569</v>
      </c>
      <c r="B17556" t="s">
        <v>57570</v>
      </c>
      <c r="D17556" t="str">
        <f t="shared" si="274"/>
        <v>FPMPSY2166 Betzabel Kunkel MED Psychiatry And Behav Sci PPM Only</v>
      </c>
    </row>
    <row r="17557" spans="1:4">
      <c r="A17557" t="s">
        <v>57571</v>
      </c>
      <c r="B17557" t="s">
        <v>57572</v>
      </c>
      <c r="D17557" t="str">
        <f t="shared" si="274"/>
        <v>FPEMAE2165 Ronald Hess MECHANICAL And AEROSPACE ENGR PPM Only</v>
      </c>
    </row>
    <row r="17558" spans="1:4">
      <c r="A17558" t="s">
        <v>57573</v>
      </c>
      <c r="B17558" t="s">
        <v>57574</v>
      </c>
      <c r="D17558" t="str">
        <f t="shared" si="274"/>
        <v>FPVVME2164 Mark Thurmond VM MEDICINE And EPIDEMIOLOGY PPM Only</v>
      </c>
    </row>
    <row r="17559" spans="1:4">
      <c r="A17559" t="s">
        <v>57575</v>
      </c>
      <c r="B17559" t="s">
        <v>57576</v>
      </c>
      <c r="D17559" t="str">
        <f t="shared" si="274"/>
        <v>FPMPMR2163 Brian Davis MED Physical Medicine And Rehab PPM Only</v>
      </c>
    </row>
    <row r="17560" spans="1:4">
      <c r="A17560" t="s">
        <v>57577</v>
      </c>
      <c r="B17560" t="s">
        <v>57578</v>
      </c>
      <c r="D17560" t="str">
        <f t="shared" si="274"/>
        <v>FPMPAT2162 Kristin Grimsrud MED Pathology And Lab Medicine PPM Only</v>
      </c>
    </row>
    <row r="17561" spans="1:4">
      <c r="A17561" t="s">
        <v>57579</v>
      </c>
      <c r="B17561" t="s">
        <v>57580</v>
      </c>
      <c r="D17561" t="str">
        <f t="shared" si="274"/>
        <v>FPAPPA2161 Takao Kasuga PLANT PATHOLOGY PPM Only</v>
      </c>
    </row>
    <row r="17562" spans="1:4">
      <c r="A17562" t="s">
        <v>57581</v>
      </c>
      <c r="B17562" t="s">
        <v>57582</v>
      </c>
      <c r="D17562" t="str">
        <f t="shared" si="274"/>
        <v>FPVHFS2160 Carlos Senties Cue CA ANIMAL HLTH And FOOD SAFETY LAB PPM Only</v>
      </c>
    </row>
    <row r="17563" spans="1:4">
      <c r="A17563" t="s">
        <v>57583</v>
      </c>
      <c r="B17563" t="s">
        <v>57584</v>
      </c>
      <c r="D17563" t="str">
        <f t="shared" si="274"/>
        <v>FPAARE2159 Douglas Larson AG And RESOURCE ECONOMICS PPM Only</v>
      </c>
    </row>
    <row r="17564" spans="1:4">
      <c r="A17564" t="s">
        <v>57585</v>
      </c>
      <c r="B17564" t="s">
        <v>57586</v>
      </c>
      <c r="D17564" t="str">
        <f t="shared" si="274"/>
        <v>FPMANS2158 Charles Demesa MED Anesth And Pain Medicine PPM Only</v>
      </c>
    </row>
    <row r="17565" spans="1:4">
      <c r="A17565" t="s">
        <v>57587</v>
      </c>
      <c r="B17565" t="s">
        <v>57588</v>
      </c>
      <c r="D17565" t="str">
        <f t="shared" si="274"/>
        <v>FPLMAT2157 Roland Freund MATHEMATICS PPM Only</v>
      </c>
    </row>
    <row r="17566" spans="1:4">
      <c r="A17566" t="s">
        <v>57589</v>
      </c>
      <c r="B17566" t="s">
        <v>57590</v>
      </c>
      <c r="D17566" t="str">
        <f t="shared" si="274"/>
        <v>FPEMAE2155 Mont Hubbard MECHANICAL And AEROSPACE ENGR PPM Only</v>
      </c>
    </row>
    <row r="17567" spans="1:4">
      <c r="A17567" t="s">
        <v>57591</v>
      </c>
      <c r="B17567" t="s">
        <v>57592</v>
      </c>
      <c r="D17567" t="str">
        <f t="shared" si="274"/>
        <v>FPLMAT2154 Motohico Mulase MATHEMATICS PPM Only</v>
      </c>
    </row>
    <row r="17568" spans="1:4">
      <c r="A17568" t="s">
        <v>57593</v>
      </c>
      <c r="B17568" t="s">
        <v>57594</v>
      </c>
      <c r="D17568" t="str">
        <f t="shared" si="274"/>
        <v>FPLEPS2153 Michael Oskin EARTH And PLANETARY SCIENCES PPM Only</v>
      </c>
    </row>
    <row r="17569" spans="1:4">
      <c r="A17569" t="s">
        <v>57595</v>
      </c>
      <c r="B17569" t="s">
        <v>57596</v>
      </c>
      <c r="D17569" t="str">
        <f t="shared" si="274"/>
        <v>FPMPED2152 Alice Tarantal MED Pediatrics PPM Only</v>
      </c>
    </row>
    <row r="17570" spans="1:4">
      <c r="A17570" t="s">
        <v>57597</v>
      </c>
      <c r="B17570" t="s">
        <v>57598</v>
      </c>
      <c r="D17570" t="str">
        <f t="shared" si="274"/>
        <v>FPAENM2151 Shahid Siddique ENTOMOLOGY NEMATOLOGY PPM Only</v>
      </c>
    </row>
    <row r="17571" spans="1:4">
      <c r="A17571" t="s">
        <v>57599</v>
      </c>
      <c r="B17571" t="s">
        <v>57600</v>
      </c>
      <c r="D17571" t="str">
        <f t="shared" si="274"/>
        <v>FPECSE2150 Zhaojun Bai ENGR COMPUTER SCIENCE PPM Only</v>
      </c>
    </row>
    <row r="17572" spans="1:4">
      <c r="A17572" t="s">
        <v>57601</v>
      </c>
      <c r="B17572" t="s">
        <v>57602</v>
      </c>
      <c r="D17572" t="str">
        <f t="shared" si="274"/>
        <v>FPAFST2149 Charles Shoemaker FOOD SCIENCE And TECHNOLOGY PPM Only</v>
      </c>
    </row>
    <row r="17573" spans="1:4">
      <c r="A17573" t="s">
        <v>57603</v>
      </c>
      <c r="B17573" t="s">
        <v>57604</v>
      </c>
      <c r="D17573" t="str">
        <f t="shared" si="274"/>
        <v>FPECHE2148 Bruce Gates CHEMICAL ENGINEERING PPM Only</v>
      </c>
    </row>
    <row r="17574" spans="1:4">
      <c r="A17574" t="s">
        <v>57605</v>
      </c>
      <c r="B17574" t="s">
        <v>57606</v>
      </c>
      <c r="D17574" t="str">
        <f t="shared" si="274"/>
        <v>FPVVSR2147 Allison Zwingenberger VM SURGRAD SCIENCE PPM Only</v>
      </c>
    </row>
    <row r="17575" spans="1:4">
      <c r="A17575" t="s">
        <v>57607</v>
      </c>
      <c r="B17575" t="s">
        <v>57608</v>
      </c>
      <c r="D17575" t="str">
        <f t="shared" si="274"/>
        <v>FPLDRA2146 Peggy Shannon THEATRE And DANCE PPM Only</v>
      </c>
    </row>
    <row r="17576" spans="1:4">
      <c r="A17576" t="s">
        <v>57609</v>
      </c>
      <c r="B17576" t="s">
        <v>57610</v>
      </c>
      <c r="D17576" t="str">
        <f t="shared" si="274"/>
        <v>FPLMAT2145 Evgeny Gorskiy MATHEMATICS PPM Only</v>
      </c>
    </row>
    <row r="17577" spans="1:4">
      <c r="A17577" t="s">
        <v>57611</v>
      </c>
      <c r="B17577" t="s">
        <v>57612</v>
      </c>
      <c r="D17577" t="str">
        <f t="shared" si="274"/>
        <v>FPIMEN2144 Siddika Karakas MED Int Med Endocrinology PPM Only</v>
      </c>
    </row>
    <row r="17578" spans="1:4">
      <c r="A17578" t="s">
        <v>57613</v>
      </c>
      <c r="B17578" t="s">
        <v>57614</v>
      </c>
      <c r="D17578" t="str">
        <f t="shared" si="274"/>
        <v>FPAANS2143 Alison Van Eenennaam ANIMAL SCIENCE PPM Only</v>
      </c>
    </row>
    <row r="17579" spans="1:4">
      <c r="A17579" t="s">
        <v>57615</v>
      </c>
      <c r="B17579" t="s">
        <v>57616</v>
      </c>
      <c r="D17579" t="str">
        <f t="shared" si="274"/>
        <v>FPVVSR2142 Mary Whitcomb VM SURGRAD SCIENCE PPM Only</v>
      </c>
    </row>
    <row r="17580" spans="1:4">
      <c r="A17580" t="s">
        <v>57617</v>
      </c>
      <c r="B17580" t="s">
        <v>57618</v>
      </c>
      <c r="D17580" t="str">
        <f t="shared" si="274"/>
        <v>FPALAW2141 Isaya Kisekka LAND AIR And WATER RESOURCES PPM Only</v>
      </c>
    </row>
    <row r="17581" spans="1:4">
      <c r="A17581" t="s">
        <v>57619</v>
      </c>
      <c r="B17581" t="s">
        <v>57620</v>
      </c>
      <c r="D17581" t="str">
        <f t="shared" si="274"/>
        <v>FPAPPA2140 James Macdonald PLANT PATHOLOGY PPM Only</v>
      </c>
    </row>
    <row r="17582" spans="1:4">
      <c r="A17582" t="s">
        <v>57621</v>
      </c>
      <c r="B17582" t="s">
        <v>57622</v>
      </c>
      <c r="D17582" t="str">
        <f t="shared" si="274"/>
        <v>FPMPAT2139 Jason Tovar MED Pathology And Lab Medicine PPM Only</v>
      </c>
    </row>
    <row r="17583" spans="1:4">
      <c r="A17583" t="s">
        <v>57623</v>
      </c>
      <c r="B17583" t="s">
        <v>57624</v>
      </c>
      <c r="D17583" t="str">
        <f t="shared" si="274"/>
        <v>FPADES2138 Peter Richerson ENVIRONMENTAL SCIENCE And POLICY PPM Only</v>
      </c>
    </row>
    <row r="17584" spans="1:4">
      <c r="A17584" t="s">
        <v>57625</v>
      </c>
      <c r="B17584" t="s">
        <v>57626</v>
      </c>
      <c r="D17584" t="str">
        <f t="shared" si="274"/>
        <v>FPIMGM2137 Soe S Maw MED Int Med GM Education PPM Only</v>
      </c>
    </row>
    <row r="17585" spans="1:4">
      <c r="A17585" t="s">
        <v>57627</v>
      </c>
      <c r="B17585" t="s">
        <v>57628</v>
      </c>
      <c r="D17585" t="str">
        <f t="shared" si="274"/>
        <v>FPMORT2136 Gary Alegre MED Orthopaedic Surgery PPM Only</v>
      </c>
    </row>
    <row r="17586" spans="1:4">
      <c r="A17586" t="s">
        <v>57629</v>
      </c>
      <c r="B17586" t="s">
        <v>57630</v>
      </c>
      <c r="D17586" t="str">
        <f t="shared" si="274"/>
        <v>FPVPHR2135 Jerrold Tannenbaum VM POPULATION HLTH And REPROD PPM Only</v>
      </c>
    </row>
    <row r="17587" spans="1:4">
      <c r="A17587" t="s">
        <v>57631</v>
      </c>
      <c r="B17587" t="s">
        <v>57632</v>
      </c>
      <c r="D17587" t="str">
        <f t="shared" si="274"/>
        <v>FPAHCE2134 Luis Guarnizo HUMAN ECOLOGY PPM Only</v>
      </c>
    </row>
    <row r="17588" spans="1:4">
      <c r="A17588" t="s">
        <v>57633</v>
      </c>
      <c r="B17588" t="s">
        <v>57634</v>
      </c>
      <c r="D17588" t="str">
        <f t="shared" si="274"/>
        <v>FPMADM2133 Jamie Bakal MED Deans Office PPM Only</v>
      </c>
    </row>
    <row r="17589" spans="1:4">
      <c r="A17589" t="s">
        <v>57635</v>
      </c>
      <c r="B17589" t="s">
        <v>57636</v>
      </c>
      <c r="D17589" t="str">
        <f t="shared" si="274"/>
        <v>FPLCDM2132 Frances Dyson CINEMA And DIGITAL MEDIA PPM Only</v>
      </c>
    </row>
    <row r="17590" spans="1:4">
      <c r="A17590" t="s">
        <v>57637</v>
      </c>
      <c r="B17590" t="s">
        <v>57638</v>
      </c>
      <c r="D17590" t="str">
        <f t="shared" si="274"/>
        <v>FPBPLB2131 Terence Murphy PLANT BIOLOGY PPM Only</v>
      </c>
    </row>
    <row r="17591" spans="1:4">
      <c r="A17591" t="s">
        <v>57639</v>
      </c>
      <c r="B17591" t="s">
        <v>57640</v>
      </c>
      <c r="D17591" t="str">
        <f t="shared" si="274"/>
        <v>FPLUWP2130 Danielle Schmidli UNIVERSITY WRITING PROGRAM PPM Only</v>
      </c>
    </row>
    <row r="17592" spans="1:4">
      <c r="A17592" t="s">
        <v>57641</v>
      </c>
      <c r="B17592" t="s">
        <v>57642</v>
      </c>
      <c r="D17592" t="str">
        <f t="shared" si="274"/>
        <v>FPLSAP2129 Charles Oriel SPANISH And PORTUGUESE PPM Only</v>
      </c>
    </row>
    <row r="17593" spans="1:4">
      <c r="A17593" t="s">
        <v>57643</v>
      </c>
      <c r="B17593" t="s">
        <v>57644</v>
      </c>
      <c r="D17593" t="str">
        <f t="shared" si="274"/>
        <v>FPMPSY2128 Emilie Bhe MED Psychiatry And Behav Sci PPM Only</v>
      </c>
    </row>
    <row r="17594" spans="1:4">
      <c r="A17594" t="s">
        <v>57645</v>
      </c>
      <c r="B17594" t="s">
        <v>57646</v>
      </c>
      <c r="D17594" t="str">
        <f t="shared" si="274"/>
        <v>FPMINT2127 Stephen Aglubat MED Int Med Admin PPM Only</v>
      </c>
    </row>
    <row r="17595" spans="1:4">
      <c r="A17595" t="s">
        <v>57647</v>
      </c>
      <c r="B17595" t="s">
        <v>57648</v>
      </c>
      <c r="D17595" t="str">
        <f t="shared" si="274"/>
        <v>FPECEE2126 Heather Bischel CIVIL And ENVIRONMENTAL ENGR PPM Only</v>
      </c>
    </row>
    <row r="17596" spans="1:4">
      <c r="A17596" t="s">
        <v>57649</v>
      </c>
      <c r="B17596" t="s">
        <v>57650</v>
      </c>
      <c r="D17596" t="str">
        <f t="shared" si="274"/>
        <v>FPMDER2125 William Murphy MED Dermatology PPM Only</v>
      </c>
    </row>
    <row r="17597" spans="1:4">
      <c r="A17597" t="s">
        <v>57651</v>
      </c>
      <c r="B17597" t="s">
        <v>57652</v>
      </c>
      <c r="D17597" t="str">
        <f t="shared" si="274"/>
        <v>FPMEPM2124 Rosemary Cress MED Public Health Sciences PPM Only</v>
      </c>
    </row>
    <row r="17598" spans="1:4">
      <c r="A17598" t="s">
        <v>57653</v>
      </c>
      <c r="B17598" t="s">
        <v>57654</v>
      </c>
      <c r="D17598" t="str">
        <f t="shared" si="274"/>
        <v>FPBEVE2123 Rachael Bay EVOLUTION And ECOLOGY PPM Only</v>
      </c>
    </row>
    <row r="17599" spans="1:4">
      <c r="A17599" t="s">
        <v>57655</v>
      </c>
      <c r="B17599" t="s">
        <v>57656</v>
      </c>
      <c r="D17599" t="str">
        <f t="shared" si="274"/>
        <v>FPLPSC2121 Andrew Fox PSYCHOLOGY PPM Only</v>
      </c>
    </row>
    <row r="17600" spans="1:4">
      <c r="A17600" t="s">
        <v>57657</v>
      </c>
      <c r="B17600" t="s">
        <v>57658</v>
      </c>
      <c r="D17600" t="str">
        <f t="shared" si="274"/>
        <v>FPBMMG2120 Mitchell Singer MICROBIOLOGY And MOLEC GENETICS PPM Only</v>
      </c>
    </row>
    <row r="17601" spans="1:4">
      <c r="A17601" t="s">
        <v>57659</v>
      </c>
      <c r="B17601" t="s">
        <v>57660</v>
      </c>
      <c r="D17601" t="str">
        <f t="shared" si="274"/>
        <v>FPBNPB2119 James Boda NEURO PHYSIO And BEHAVIOR PPM Only</v>
      </c>
    </row>
    <row r="17602" spans="1:4">
      <c r="A17602" t="s">
        <v>57661</v>
      </c>
      <c r="B17602" t="s">
        <v>57662</v>
      </c>
      <c r="D17602" t="str">
        <f t="shared" si="274"/>
        <v>FPLHIS2118 Charles Walker HISTORY PPM Only</v>
      </c>
    </row>
    <row r="17603" spans="1:4">
      <c r="A17603" t="s">
        <v>57663</v>
      </c>
      <c r="B17603" t="s">
        <v>57664</v>
      </c>
      <c r="D17603" t="str">
        <f t="shared" ref="D17603:D17666" si="275">A17603&amp;" "&amp;B17603</f>
        <v>FPMPHA2117 Gary Henderson MED Pharmacology PPM Only</v>
      </c>
    </row>
    <row r="17604" spans="1:4">
      <c r="A17604" t="s">
        <v>57665</v>
      </c>
      <c r="B17604" t="s">
        <v>57666</v>
      </c>
      <c r="D17604" t="str">
        <f t="shared" si="275"/>
        <v>FPLUWP2116 Victor Squitieri UNIVERSITY WRITING PROGRAM PPM Only</v>
      </c>
    </row>
    <row r="17605" spans="1:4">
      <c r="A17605" t="s">
        <v>57667</v>
      </c>
      <c r="B17605" t="s">
        <v>57668</v>
      </c>
      <c r="D17605" t="str">
        <f t="shared" si="275"/>
        <v>FPMRAD2115 Deborah Ablin MED Radiology PPM Only</v>
      </c>
    </row>
    <row r="17606" spans="1:4">
      <c r="A17606" t="s">
        <v>57669</v>
      </c>
      <c r="B17606" t="s">
        <v>57670</v>
      </c>
      <c r="D17606" t="str">
        <f t="shared" si="275"/>
        <v>FPLAMS2114 Charlotte Biltekoff AMERICAN STUDIES PPM Only</v>
      </c>
    </row>
    <row r="17607" spans="1:4">
      <c r="A17607" t="s">
        <v>57671</v>
      </c>
      <c r="B17607" t="s">
        <v>57672</v>
      </c>
      <c r="D17607" t="str">
        <f t="shared" si="275"/>
        <v>FPAFST2114 Charlotte Biltekoff FOOD SCIENCE And TECHNOLOGY PPM Only</v>
      </c>
    </row>
    <row r="17608" spans="1:4">
      <c r="A17608" t="s">
        <v>57673</v>
      </c>
      <c r="B17608" t="s">
        <v>57674</v>
      </c>
      <c r="D17608" t="str">
        <f t="shared" si="275"/>
        <v>FPMERM2113 Phillip Summers MED Emergency Medicine PPM Only</v>
      </c>
    </row>
    <row r="17609" spans="1:4">
      <c r="A17609" t="s">
        <v>57675</v>
      </c>
      <c r="B17609" t="s">
        <v>57676</v>
      </c>
      <c r="D17609" t="str">
        <f t="shared" si="275"/>
        <v>FPMNSG2112 Stephen Lane MED Neurological Surgery PPM Only</v>
      </c>
    </row>
    <row r="17610" spans="1:4">
      <c r="A17610" t="s">
        <v>57677</v>
      </c>
      <c r="B17610" t="s">
        <v>57678</v>
      </c>
      <c r="D17610" t="str">
        <f t="shared" si="275"/>
        <v>FPADES2111 Seymour Schwartz ENVIRONMENTAL SCIENCE And POLICY PPM Only</v>
      </c>
    </row>
    <row r="17611" spans="1:4">
      <c r="A17611" t="s">
        <v>57679</v>
      </c>
      <c r="B17611" t="s">
        <v>57680</v>
      </c>
      <c r="D17611" t="str">
        <f t="shared" si="275"/>
        <v>FPMNEU2110 Sarah Tomaszewski Farias MED Neurology PPM Only</v>
      </c>
    </row>
    <row r="17612" spans="1:4">
      <c r="A17612" t="s">
        <v>57681</v>
      </c>
      <c r="B17612" t="s">
        <v>57682</v>
      </c>
      <c r="D17612" t="str">
        <f t="shared" si="275"/>
        <v>FPAENM2108 Peter Cranston ENTOMOLOGY NEMATOLOGY PPM Only</v>
      </c>
    </row>
    <row r="17613" spans="1:4">
      <c r="A17613" t="s">
        <v>57683</v>
      </c>
      <c r="B17613" t="s">
        <v>57684</v>
      </c>
      <c r="D17613" t="str">
        <f t="shared" si="275"/>
        <v>FPBMCB2107 Kenneth Hilt MOLECULAR And CELLULAR BIO PPM Only</v>
      </c>
    </row>
    <row r="17614" spans="1:4">
      <c r="A17614" t="s">
        <v>57685</v>
      </c>
      <c r="B17614" t="s">
        <v>57686</v>
      </c>
      <c r="D17614" t="str">
        <f t="shared" si="275"/>
        <v>FPBPLB2106 Donald Kyhos PLANT BIOLOGY PPM Only</v>
      </c>
    </row>
    <row r="17615" spans="1:4">
      <c r="A17615" t="s">
        <v>57687</v>
      </c>
      <c r="B17615" t="s">
        <v>57688</v>
      </c>
      <c r="D17615" t="str">
        <f t="shared" si="275"/>
        <v>FPABAE2105 Rajinder Singh BIOLOGICAL And AG ENGINEERING PPM Only</v>
      </c>
    </row>
    <row r="17616" spans="1:4">
      <c r="A17616" t="s">
        <v>57689</v>
      </c>
      <c r="B17616" t="s">
        <v>57690</v>
      </c>
      <c r="D17616" t="str">
        <f t="shared" si="275"/>
        <v>FPLMAT2104 Abigail Thompson MATHEMATICS PPM Only</v>
      </c>
    </row>
    <row r="17617" spans="1:4">
      <c r="A17617" t="s">
        <v>57691</v>
      </c>
      <c r="B17617" t="s">
        <v>57692</v>
      </c>
      <c r="D17617" t="str">
        <f t="shared" si="275"/>
        <v>FPLEPS2103 Robert Zierenberg EARTH And PLANETARY SCIENCES PPM Only</v>
      </c>
    </row>
    <row r="17618" spans="1:4">
      <c r="A17618" t="s">
        <v>57693</v>
      </c>
      <c r="B17618" t="s">
        <v>57694</v>
      </c>
      <c r="D17618" t="str">
        <f t="shared" si="275"/>
        <v>FPLUWP2102 John Stenzel UNIVERSITY WRITING PROGRAM PPM Only</v>
      </c>
    </row>
    <row r="17619" spans="1:4">
      <c r="A17619" t="s">
        <v>57695</v>
      </c>
      <c r="B17619" t="s">
        <v>57696</v>
      </c>
      <c r="D17619" t="str">
        <f t="shared" si="275"/>
        <v>FPMNEU2101 David Richman MED Neurology PPM Only</v>
      </c>
    </row>
    <row r="17620" spans="1:4">
      <c r="A17620" t="s">
        <v>57697</v>
      </c>
      <c r="B17620" t="s">
        <v>57698</v>
      </c>
      <c r="D17620" t="str">
        <f t="shared" si="275"/>
        <v>FPLSTA2100 Ethan Anderes STATISTICS PPM Only</v>
      </c>
    </row>
    <row r="17621" spans="1:4">
      <c r="A17621" t="s">
        <v>57699</v>
      </c>
      <c r="B17621" t="s">
        <v>57700</v>
      </c>
      <c r="D17621" t="str">
        <f t="shared" si="275"/>
        <v>FPMSUR2099 Mohamed Ali MED Surgery PPM Only</v>
      </c>
    </row>
    <row r="17622" spans="1:4">
      <c r="A17622" t="s">
        <v>57701</v>
      </c>
      <c r="B17622" t="s">
        <v>57702</v>
      </c>
      <c r="D17622" t="str">
        <f t="shared" si="275"/>
        <v>FPMOBG2098 Debra Swanson MED Obstetrics And Gynecology PPM Only</v>
      </c>
    </row>
    <row r="17623" spans="1:4">
      <c r="A17623" t="s">
        <v>57703</v>
      </c>
      <c r="B17623" t="s">
        <v>57704</v>
      </c>
      <c r="D17623" t="str">
        <f t="shared" si="275"/>
        <v>FPMEPM2097 Shuai Chen MED Public Health Sciences PPM Only</v>
      </c>
    </row>
    <row r="17624" spans="1:4">
      <c r="A17624" t="s">
        <v>57705</v>
      </c>
      <c r="B17624" t="s">
        <v>57706</v>
      </c>
      <c r="D17624" t="str">
        <f t="shared" si="275"/>
        <v>FPTRAN2096 Daniel Sperling INST OF TRANSPORTATION STUDIES PPM Only</v>
      </c>
    </row>
    <row r="17625" spans="1:4">
      <c r="A17625" t="s">
        <v>57707</v>
      </c>
      <c r="B17625" t="s">
        <v>57708</v>
      </c>
      <c r="D17625" t="str">
        <f t="shared" si="275"/>
        <v>FPECEE2096 Daniel Sperling CIVIL And ENVIRONMENTAL ENGR PPM Only</v>
      </c>
    </row>
    <row r="17626" spans="1:4">
      <c r="A17626" t="s">
        <v>57709</v>
      </c>
      <c r="B17626" t="s">
        <v>57710</v>
      </c>
      <c r="D17626" t="str">
        <f t="shared" si="275"/>
        <v>FPMANS2095 Neal Fleming MED Anesth And Pain Medicine PPM Only</v>
      </c>
    </row>
    <row r="17627" spans="1:4">
      <c r="A17627" t="s">
        <v>57711</v>
      </c>
      <c r="B17627" t="s">
        <v>57712</v>
      </c>
      <c r="D17627" t="str">
        <f t="shared" si="275"/>
        <v>FPMANS2094 Catalin Cantemir MED Anesth And Pain Medicine PPM Only</v>
      </c>
    </row>
    <row r="17628" spans="1:4">
      <c r="A17628" t="s">
        <v>57713</v>
      </c>
      <c r="B17628" t="s">
        <v>57714</v>
      </c>
      <c r="D17628" t="str">
        <f t="shared" si="275"/>
        <v>FPBMCB2093 Robert Grey MOLECULAR And CELLULAR BIO PPM Only</v>
      </c>
    </row>
    <row r="17629" spans="1:4">
      <c r="A17629" t="s">
        <v>57715</v>
      </c>
      <c r="B17629" t="s">
        <v>57716</v>
      </c>
      <c r="D17629" t="str">
        <f t="shared" si="275"/>
        <v>FPMPED2092 Sudesh Makker MED Pediatrics PPM Only</v>
      </c>
    </row>
    <row r="17630" spans="1:4">
      <c r="A17630" t="s">
        <v>57717</v>
      </c>
      <c r="B17630" t="s">
        <v>57718</v>
      </c>
      <c r="D17630" t="str">
        <f t="shared" si="275"/>
        <v>FPAARE2091 Alex Mccalla AG And RESOURCE ECONOMICS PPM Only</v>
      </c>
    </row>
    <row r="17631" spans="1:4">
      <c r="A17631" t="s">
        <v>57719</v>
      </c>
      <c r="B17631" t="s">
        <v>57720</v>
      </c>
      <c r="D17631" t="str">
        <f t="shared" si="275"/>
        <v>FPLMUS2090 Susan Lamb MUSIC PPM Only</v>
      </c>
    </row>
    <row r="17632" spans="1:4">
      <c r="A17632" t="s">
        <v>57721</v>
      </c>
      <c r="B17632" t="s">
        <v>57722</v>
      </c>
      <c r="D17632" t="str">
        <f t="shared" si="275"/>
        <v>FPIMCT2089 Gerhard Bauer Med Int Med HMCTBMT PPM Only</v>
      </c>
    </row>
    <row r="17633" spans="1:4">
      <c r="A17633" t="s">
        <v>57723</v>
      </c>
      <c r="B17633" t="s">
        <v>57724</v>
      </c>
      <c r="D17633" t="str">
        <f t="shared" si="275"/>
        <v>FPMARO2088 Matthew Coleman MED Radiation Oncology PPM Only</v>
      </c>
    </row>
    <row r="17634" spans="1:4">
      <c r="A17634" t="s">
        <v>57725</v>
      </c>
      <c r="B17634" t="s">
        <v>57726</v>
      </c>
      <c r="D17634" t="str">
        <f t="shared" si="275"/>
        <v>FPECEE2087 Ali Ercan CIVIL And ENVIRONMENTAL ENGR PPM Only</v>
      </c>
    </row>
    <row r="17635" spans="1:4">
      <c r="A17635" t="s">
        <v>57727</v>
      </c>
      <c r="B17635" t="s">
        <v>57728</v>
      </c>
      <c r="D17635" t="str">
        <f t="shared" si="275"/>
        <v>FPMBIO2086 John Voss MED Biochem And Molecular Med PPM Only</v>
      </c>
    </row>
    <row r="17636" spans="1:4">
      <c r="A17636" t="s">
        <v>57729</v>
      </c>
      <c r="B17636" t="s">
        <v>57730</v>
      </c>
      <c r="D17636" t="str">
        <f t="shared" si="275"/>
        <v>FPLUWP2085 Miles Miniaci UNIVERSITY WRITING PROGRAM PPM Only</v>
      </c>
    </row>
    <row r="17637" spans="1:4">
      <c r="A17637" t="s">
        <v>57731</v>
      </c>
      <c r="B17637" t="s">
        <v>57732</v>
      </c>
      <c r="D17637" t="str">
        <f t="shared" si="275"/>
        <v>FPVVSR2084 Larry Galuppo VM SURGRAD SCIENCE PPM Only</v>
      </c>
    </row>
    <row r="17638" spans="1:4">
      <c r="A17638" t="s">
        <v>57733</v>
      </c>
      <c r="B17638" t="s">
        <v>57734</v>
      </c>
      <c r="D17638" t="str">
        <f t="shared" si="275"/>
        <v>FPLMAT2083 E Milton MATHEMATICS PPM Only</v>
      </c>
    </row>
    <row r="17639" spans="1:4">
      <c r="A17639" t="s">
        <v>57735</v>
      </c>
      <c r="B17639" t="s">
        <v>57736</v>
      </c>
      <c r="D17639" t="str">
        <f t="shared" si="275"/>
        <v>FPAPLS2082 Amelie Gaudin PLANT SCIENCES PPM Only</v>
      </c>
    </row>
    <row r="17640" spans="1:4">
      <c r="A17640" t="s">
        <v>57737</v>
      </c>
      <c r="B17640" t="s">
        <v>57738</v>
      </c>
      <c r="D17640" t="str">
        <f t="shared" si="275"/>
        <v>FPLENL2081 Parama Roy ENGLISH PPM Only</v>
      </c>
    </row>
    <row r="17641" spans="1:4">
      <c r="A17641" t="s">
        <v>57739</v>
      </c>
      <c r="B17641" t="s">
        <v>57740</v>
      </c>
      <c r="D17641" t="str">
        <f t="shared" si="275"/>
        <v>FPMARO2080 Richard Valicenti MED Radiation Oncology PPM Only</v>
      </c>
    </row>
    <row r="17642" spans="1:4">
      <c r="A17642" t="s">
        <v>57741</v>
      </c>
      <c r="B17642" t="s">
        <v>57742</v>
      </c>
      <c r="D17642" t="str">
        <f t="shared" si="275"/>
        <v>FPVVSR2079 Xinbin Chen VM SURGRAD SCIENCE PPM Only</v>
      </c>
    </row>
    <row r="17643" spans="1:4">
      <c r="A17643" t="s">
        <v>57743</v>
      </c>
      <c r="B17643" t="s">
        <v>57744</v>
      </c>
      <c r="D17643" t="str">
        <f t="shared" si="275"/>
        <v>FPMERM2078 Larissa May MED Emergency Medicine PPM Only</v>
      </c>
    </row>
    <row r="17644" spans="1:4">
      <c r="A17644" t="s">
        <v>57745</v>
      </c>
      <c r="B17644" t="s">
        <v>57746</v>
      </c>
      <c r="D17644" t="str">
        <f t="shared" si="275"/>
        <v>FPLPOL2077 Paul Zinner POLITICAL SCIENCE PPM Only</v>
      </c>
    </row>
    <row r="17645" spans="1:4">
      <c r="A17645" t="s">
        <v>57747</v>
      </c>
      <c r="B17645" t="s">
        <v>57748</v>
      </c>
      <c r="D17645" t="str">
        <f t="shared" si="275"/>
        <v>FPAPLS2076 Mark Lundy PLANT SCIENCES PPM Only</v>
      </c>
    </row>
    <row r="17646" spans="1:4">
      <c r="A17646" t="s">
        <v>57749</v>
      </c>
      <c r="B17646" t="s">
        <v>57750</v>
      </c>
      <c r="D17646" t="str">
        <f t="shared" si="275"/>
        <v>FPAHCE2075 Richard Ponzio HUMAN ECOLOGY PPM Only</v>
      </c>
    </row>
    <row r="17647" spans="1:4">
      <c r="A17647" t="s">
        <v>57751</v>
      </c>
      <c r="B17647" t="s">
        <v>57752</v>
      </c>
      <c r="D17647" t="str">
        <f t="shared" si="275"/>
        <v>FPIMHO2074 Ralph Green MED Int Med HEMONC PPM Only</v>
      </c>
    </row>
    <row r="17648" spans="1:4">
      <c r="A17648" t="s">
        <v>57753</v>
      </c>
      <c r="B17648" t="s">
        <v>57754</v>
      </c>
      <c r="D17648" t="str">
        <f t="shared" si="275"/>
        <v>FPMINT2073 Lavanya Viswanathan MED Int Med Admin PPM Only</v>
      </c>
    </row>
    <row r="17649" spans="1:4">
      <c r="A17649" t="s">
        <v>57755</v>
      </c>
      <c r="B17649" t="s">
        <v>57756</v>
      </c>
      <c r="D17649" t="str">
        <f t="shared" si="275"/>
        <v>FPEECE2072 Brian Kolner ELECT And COMP ENGR PPM Only</v>
      </c>
    </row>
    <row r="17650" spans="1:4">
      <c r="A17650" t="s">
        <v>57757</v>
      </c>
      <c r="B17650" t="s">
        <v>57758</v>
      </c>
      <c r="D17650" t="str">
        <f t="shared" si="275"/>
        <v>FPVVSR2071 Chai Fei Li VM SURGRAD SCIENCE PPM Only</v>
      </c>
    </row>
    <row r="17651" spans="1:4">
      <c r="A17651" t="s">
        <v>57759</v>
      </c>
      <c r="B17651" t="s">
        <v>57760</v>
      </c>
      <c r="D17651" t="str">
        <f t="shared" si="275"/>
        <v>FPBEVE2070 Jeffrey Ross Ibarra EVOLUTION And ECOLOGY PPM Only</v>
      </c>
    </row>
    <row r="17652" spans="1:4">
      <c r="A17652" t="s">
        <v>57761</v>
      </c>
      <c r="B17652" t="s">
        <v>57762</v>
      </c>
      <c r="D17652" t="str">
        <f t="shared" si="275"/>
        <v>FPAARE2069 Chanaka T Ekanayake AG And RESOURCE ECONOMICS PPM Only</v>
      </c>
    </row>
    <row r="17653" spans="1:4">
      <c r="A17653" t="s">
        <v>57763</v>
      </c>
      <c r="B17653" t="s">
        <v>57764</v>
      </c>
      <c r="D17653" t="str">
        <f t="shared" si="275"/>
        <v>FPEECE2068 Saif Islam ELECT And COMP ENGR PPM Only</v>
      </c>
    </row>
    <row r="17654" spans="1:4">
      <c r="A17654" t="s">
        <v>57765</v>
      </c>
      <c r="B17654" t="s">
        <v>57766</v>
      </c>
      <c r="D17654" t="str">
        <f t="shared" si="275"/>
        <v>FPLPHY2067 Ching Yao Fong PHYSICS PPM Only</v>
      </c>
    </row>
    <row r="17655" spans="1:4">
      <c r="A17655" t="s">
        <v>57767</v>
      </c>
      <c r="B17655" t="s">
        <v>57768</v>
      </c>
      <c r="D17655" t="str">
        <f t="shared" si="275"/>
        <v>FPABAE2066 Michael Delwiche BIOLOGICAL And AG ENGINEERING PPM Only</v>
      </c>
    </row>
    <row r="17656" spans="1:4">
      <c r="A17656" t="s">
        <v>57769</v>
      </c>
      <c r="B17656" t="s">
        <v>57770</v>
      </c>
      <c r="D17656" t="str">
        <f t="shared" si="275"/>
        <v>FPECSE2065 Mohammad Sadoghi Hamedani ENGR COMPUTER SCIENCE PPM Only</v>
      </c>
    </row>
    <row r="17657" spans="1:4">
      <c r="A17657" t="s">
        <v>57771</v>
      </c>
      <c r="B17657" t="s">
        <v>57772</v>
      </c>
      <c r="D17657" t="str">
        <f t="shared" si="275"/>
        <v>FPIMHO2064 Thomas Semrad MED Int Med HEMONC PPM Only</v>
      </c>
    </row>
    <row r="17658" spans="1:4">
      <c r="A17658" t="s">
        <v>57773</v>
      </c>
      <c r="B17658" t="s">
        <v>57774</v>
      </c>
      <c r="D17658" t="str">
        <f t="shared" si="275"/>
        <v>FPMFCM2063 Samuel Tacke MED Family And Community Med PPM Only</v>
      </c>
    </row>
    <row r="17659" spans="1:4">
      <c r="A17659" t="s">
        <v>57775</v>
      </c>
      <c r="B17659" t="s">
        <v>57776</v>
      </c>
      <c r="D17659" t="str">
        <f t="shared" si="275"/>
        <v>FPIMHO2062 Jerry Lewis MED Int Med HEMONC PPM Only</v>
      </c>
    </row>
    <row r="17660" spans="1:4">
      <c r="A17660" t="s">
        <v>57777</v>
      </c>
      <c r="B17660" t="s">
        <v>57778</v>
      </c>
      <c r="D17660" t="str">
        <f t="shared" si="275"/>
        <v>FPAPLS2061 Leslie Roche PLANT SCIENCES PPM Only</v>
      </c>
    </row>
    <row r="17661" spans="1:4">
      <c r="A17661" t="s">
        <v>57779</v>
      </c>
      <c r="B17661" t="s">
        <v>57780</v>
      </c>
      <c r="D17661" t="str">
        <f t="shared" si="275"/>
        <v>FPLUWP2060 Elisabeth Lore UNIVERSITY WRITING PROGRAM PPM Only</v>
      </c>
    </row>
    <row r="17662" spans="1:4">
      <c r="A17662" t="s">
        <v>57781</v>
      </c>
      <c r="B17662" t="s">
        <v>57782</v>
      </c>
      <c r="D17662" t="str">
        <f t="shared" si="275"/>
        <v>FPIMCT2059 Ping Zhou Med Int Med HMCTBMT PPM Only</v>
      </c>
    </row>
    <row r="17663" spans="1:4">
      <c r="A17663" t="s">
        <v>57783</v>
      </c>
      <c r="B17663" t="s">
        <v>57784</v>
      </c>
      <c r="D17663" t="str">
        <f t="shared" si="275"/>
        <v>FPECEE2058 Yueyue Fan CIVIL And ENVIRONMENTAL ENGR PPM Only</v>
      </c>
    </row>
    <row r="17664" spans="1:4">
      <c r="A17664" t="s">
        <v>57785</v>
      </c>
      <c r="B17664" t="s">
        <v>57786</v>
      </c>
      <c r="D17664" t="str">
        <f t="shared" si="275"/>
        <v>FPLIBR2057 Linda Kennedy UCDLIBRARY PPM Only</v>
      </c>
    </row>
    <row r="17665" spans="1:4">
      <c r="A17665" t="s">
        <v>57787</v>
      </c>
      <c r="B17665" t="s">
        <v>57788</v>
      </c>
      <c r="D17665" t="str">
        <f t="shared" si="275"/>
        <v>FPLIBR2056 T Malmgren UCDLIBRARY PPM Only</v>
      </c>
    </row>
    <row r="17666" spans="1:4">
      <c r="A17666" t="s">
        <v>57789</v>
      </c>
      <c r="B17666" t="s">
        <v>57790</v>
      </c>
      <c r="D17666" t="str">
        <f t="shared" si="275"/>
        <v>FPMNSG2055 Bahram Chehrazi MED Neurological Surgery PPM Only</v>
      </c>
    </row>
    <row r="17667" spans="1:4">
      <c r="A17667" t="s">
        <v>57791</v>
      </c>
      <c r="B17667" t="s">
        <v>57792</v>
      </c>
      <c r="D17667" t="str">
        <f t="shared" ref="D17667:D17730" si="276">A17667&amp;" "&amp;B17667</f>
        <v>FPMFCM2054 Jeanne Plumb MED Family And Community Med PPM Only</v>
      </c>
    </row>
    <row r="17668" spans="1:4">
      <c r="A17668" t="s">
        <v>57793</v>
      </c>
      <c r="B17668" t="s">
        <v>57794</v>
      </c>
      <c r="D17668" t="str">
        <f t="shared" si="276"/>
        <v>FPMSUR2053 Donald Hause MED Surgery PPM Only</v>
      </c>
    </row>
    <row r="17669" spans="1:4">
      <c r="A17669" t="s">
        <v>57795</v>
      </c>
      <c r="B17669" t="s">
        <v>57796</v>
      </c>
      <c r="D17669" t="str">
        <f t="shared" si="276"/>
        <v>FPMFCM2052 Oscar Ramos MED Family And Community Med PPM Only</v>
      </c>
    </row>
    <row r="17670" spans="1:4">
      <c r="A17670" t="s">
        <v>57797</v>
      </c>
      <c r="B17670" t="s">
        <v>57798</v>
      </c>
      <c r="D17670" t="str">
        <f t="shared" si="276"/>
        <v>FPGSM12051 Paul Griffin GRADUATE SCHOOL OF MANAGEMENT PPM Only</v>
      </c>
    </row>
    <row r="17671" spans="1:4">
      <c r="A17671" t="s">
        <v>57799</v>
      </c>
      <c r="B17671" t="s">
        <v>57800</v>
      </c>
      <c r="D17671" t="str">
        <f t="shared" si="276"/>
        <v>FPGSM12050 Brian Kennedy GRADUATE SCHOOL OF MANAGEMENT PPM Only</v>
      </c>
    </row>
    <row r="17672" spans="1:4">
      <c r="A17672" t="s">
        <v>57801</v>
      </c>
      <c r="B17672" t="s">
        <v>57802</v>
      </c>
      <c r="D17672" t="str">
        <f t="shared" si="276"/>
        <v>FPLANT2049 Justin Skye Malachowski ANTHROPOLOGY PPM Only</v>
      </c>
    </row>
    <row r="17673" spans="1:4">
      <c r="A17673" t="s">
        <v>57803</v>
      </c>
      <c r="B17673" t="s">
        <v>57804</v>
      </c>
      <c r="D17673" t="str">
        <f t="shared" si="276"/>
        <v>FPMEPM2048 Brad Pollock MED Public Health Sciences PPM Only</v>
      </c>
    </row>
    <row r="17674" spans="1:4">
      <c r="A17674" t="s">
        <v>57805</v>
      </c>
      <c r="B17674" t="s">
        <v>57806</v>
      </c>
      <c r="D17674" t="str">
        <f t="shared" si="276"/>
        <v>FPECEE2047 Amit Kanvinde CIVIL And ENVIRONMENTAL ENGR PPM Only</v>
      </c>
    </row>
    <row r="17675" spans="1:4">
      <c r="A17675" t="s">
        <v>57807</v>
      </c>
      <c r="B17675" t="s">
        <v>57808</v>
      </c>
      <c r="D17675" t="str">
        <f t="shared" si="276"/>
        <v>FPANUT2046 Liping Huang NUTRITION PPM Only</v>
      </c>
    </row>
    <row r="17676" spans="1:4">
      <c r="A17676" t="s">
        <v>57809</v>
      </c>
      <c r="B17676" t="s">
        <v>57810</v>
      </c>
      <c r="D17676" t="str">
        <f t="shared" si="276"/>
        <v>FPLUWP2045 Cynthia Bates UNIVERSITY WRITING PROGRAM PPM Only</v>
      </c>
    </row>
    <row r="17677" spans="1:4">
      <c r="A17677" t="s">
        <v>57811</v>
      </c>
      <c r="B17677" t="s">
        <v>57812</v>
      </c>
      <c r="D17677" t="str">
        <f t="shared" si="276"/>
        <v>FPAFST2044 Richard Merson FOOD SCIENCE And TECHNOLOGY PPM Only</v>
      </c>
    </row>
    <row r="17678" spans="1:4">
      <c r="A17678" t="s">
        <v>57813</v>
      </c>
      <c r="B17678" t="s">
        <v>57814</v>
      </c>
      <c r="D17678" t="str">
        <f t="shared" si="276"/>
        <v>FPMPSY2043 Angie Yu MED Psychiatry And Behav Sci PPM Only</v>
      </c>
    </row>
    <row r="17679" spans="1:4">
      <c r="A17679" t="s">
        <v>57815</v>
      </c>
      <c r="B17679" t="s">
        <v>57816</v>
      </c>
      <c r="D17679" t="str">
        <f t="shared" si="276"/>
        <v>FPNURS2042 Janice Bell School of Nursing PPM Only</v>
      </c>
    </row>
    <row r="17680" spans="1:4">
      <c r="A17680" t="s">
        <v>57817</v>
      </c>
      <c r="B17680" t="s">
        <v>57818</v>
      </c>
      <c r="D17680" t="str">
        <f t="shared" si="276"/>
        <v>FPAARE2041 J Taylor AG And RESOURCE ECONOMICS PPM Only</v>
      </c>
    </row>
    <row r="17681" spans="1:4">
      <c r="A17681" t="s">
        <v>57819</v>
      </c>
      <c r="B17681" t="s">
        <v>57820</v>
      </c>
      <c r="D17681" t="str">
        <f t="shared" si="276"/>
        <v>FPECEE2040 Jeannie Darby CIVIL And ENVIRONMENTAL ENGR PPM Only</v>
      </c>
    </row>
    <row r="17682" spans="1:4">
      <c r="A17682" t="s">
        <v>57821</v>
      </c>
      <c r="B17682" t="s">
        <v>57822</v>
      </c>
      <c r="D17682" t="str">
        <f t="shared" si="276"/>
        <v>FPVPHR2039 John Maas VM POPULATION HLTH And REPROD PPM Only</v>
      </c>
    </row>
    <row r="17683" spans="1:4">
      <c r="A17683" t="s">
        <v>57823</v>
      </c>
      <c r="B17683" t="s">
        <v>57824</v>
      </c>
      <c r="D17683" t="str">
        <f t="shared" si="276"/>
        <v>FPLAMS2038 Eric Smoodin AMERICAN STUDIES PPM Only</v>
      </c>
    </row>
    <row r="17684" spans="1:4">
      <c r="A17684" t="s">
        <v>57825</v>
      </c>
      <c r="B17684" t="s">
        <v>57826</v>
      </c>
      <c r="D17684" t="str">
        <f t="shared" si="276"/>
        <v>FPMPED2037 Sean Dugan MED Pediatrics PPM Only</v>
      </c>
    </row>
    <row r="17685" spans="1:4">
      <c r="A17685" t="s">
        <v>57827</v>
      </c>
      <c r="B17685" t="s">
        <v>57828</v>
      </c>
      <c r="D17685" t="str">
        <f t="shared" si="276"/>
        <v>FPAPLS2036 Emilio Laca PLANT SCIENCES PPM Only</v>
      </c>
    </row>
    <row r="17686" spans="1:4">
      <c r="A17686" t="s">
        <v>57829</v>
      </c>
      <c r="B17686" t="s">
        <v>57830</v>
      </c>
      <c r="D17686" t="str">
        <f t="shared" si="276"/>
        <v>FPLCHE2035 Tomoyuki Hayashi CHEMISTRY PPM Only</v>
      </c>
    </row>
    <row r="17687" spans="1:4">
      <c r="A17687" t="s">
        <v>57831</v>
      </c>
      <c r="B17687" t="s">
        <v>57832</v>
      </c>
      <c r="D17687" t="str">
        <f t="shared" si="276"/>
        <v>FPLUWP2034 Amy Goodman Bide UNIVERSITY WRITING PROGRAM PPM Only</v>
      </c>
    </row>
    <row r="17688" spans="1:4">
      <c r="A17688" t="s">
        <v>57833</v>
      </c>
      <c r="B17688" t="s">
        <v>57834</v>
      </c>
      <c r="D17688" t="str">
        <f t="shared" si="276"/>
        <v>FPAANS2033 Gideon Zeidler ANIMAL SCIENCE PPM Only</v>
      </c>
    </row>
    <row r="17689" spans="1:4">
      <c r="A17689" t="s">
        <v>57835</v>
      </c>
      <c r="B17689" t="s">
        <v>57836</v>
      </c>
      <c r="D17689" t="str">
        <f t="shared" si="276"/>
        <v>FPLMUS2032 Malcolm Mackenzie MUSIC PPM Only</v>
      </c>
    </row>
    <row r="17690" spans="1:4">
      <c r="A17690" t="s">
        <v>57837</v>
      </c>
      <c r="B17690" t="s">
        <v>57838</v>
      </c>
      <c r="D17690" t="str">
        <f t="shared" si="276"/>
        <v>FPIMGM2031 Alicia Gonzalez Flores MED Int Med Genl Medicine PPM Only</v>
      </c>
    </row>
    <row r="17691" spans="1:4">
      <c r="A17691" t="s">
        <v>57839</v>
      </c>
      <c r="B17691" t="s">
        <v>57840</v>
      </c>
      <c r="D17691" t="str">
        <f t="shared" si="276"/>
        <v>FP02030001 Cathryn Lawrence ACADEMIC AFFAIRS PPM Only</v>
      </c>
    </row>
    <row r="17692" spans="1:4">
      <c r="A17692" t="s">
        <v>57841</v>
      </c>
      <c r="B17692" t="s">
        <v>57842</v>
      </c>
      <c r="D17692" t="str">
        <f t="shared" si="276"/>
        <v>FPLUWP2029 Agnes A Stark UNIVERSITY WRITING PROGRAM PPM Only</v>
      </c>
    </row>
    <row r="17693" spans="1:4">
      <c r="A17693" t="s">
        <v>57843</v>
      </c>
      <c r="B17693" t="s">
        <v>57844</v>
      </c>
      <c r="D17693" t="str">
        <f t="shared" si="276"/>
        <v>FPIMHP2028 Karnjit Johl MED Int Med Hospitalist PPM Only</v>
      </c>
    </row>
    <row r="17694" spans="1:4">
      <c r="A17694" t="s">
        <v>57845</v>
      </c>
      <c r="B17694" t="s">
        <v>57846</v>
      </c>
      <c r="D17694" t="str">
        <f t="shared" si="276"/>
        <v>FPIMGM2027 Olivia Campa MED Int Med Genl Medicine PPM Only</v>
      </c>
    </row>
    <row r="17695" spans="1:4">
      <c r="A17695" t="s">
        <v>57847</v>
      </c>
      <c r="B17695" t="s">
        <v>57848</v>
      </c>
      <c r="D17695" t="str">
        <f t="shared" si="276"/>
        <v>FPAPLS2026 Richard Plant PLANT SCIENCES PPM Only</v>
      </c>
    </row>
    <row r="17696" spans="1:4">
      <c r="A17696" t="s">
        <v>57849</v>
      </c>
      <c r="B17696" t="s">
        <v>57850</v>
      </c>
      <c r="D17696" t="str">
        <f t="shared" si="276"/>
        <v>FPLUWP2024 Kendon Kurzer UNIVERSITY WRITING PROGRAM PPM Only</v>
      </c>
    </row>
    <row r="17697" spans="1:4">
      <c r="A17697" t="s">
        <v>57851</v>
      </c>
      <c r="B17697" t="s">
        <v>57852</v>
      </c>
      <c r="D17697" t="str">
        <f t="shared" si="276"/>
        <v>FPLMUS2023 Jessie Owens MUSIC PPM Only</v>
      </c>
    </row>
    <row r="17698" spans="1:4">
      <c r="A17698" t="s">
        <v>57853</v>
      </c>
      <c r="B17698" t="s">
        <v>57854</v>
      </c>
      <c r="D17698" t="str">
        <f t="shared" si="276"/>
        <v>FPMORT2022 G Rab MED Orthopaedic Surgery PPM Only</v>
      </c>
    </row>
    <row r="17699" spans="1:4">
      <c r="A17699" t="s">
        <v>57855</v>
      </c>
      <c r="B17699" t="s">
        <v>57856</v>
      </c>
      <c r="D17699" t="str">
        <f t="shared" si="276"/>
        <v>FPLPHY2021 Inna Vishik PHYSICS PPM Only</v>
      </c>
    </row>
    <row r="17700" spans="1:4">
      <c r="A17700" t="s">
        <v>57857</v>
      </c>
      <c r="B17700" t="s">
        <v>57858</v>
      </c>
      <c r="D17700" t="str">
        <f t="shared" si="276"/>
        <v>FPMNEU2020 Trishna Kantamneni MED Neurology PPM Only</v>
      </c>
    </row>
    <row r="17701" spans="1:4">
      <c r="A17701" t="s">
        <v>57859</v>
      </c>
      <c r="B17701" t="s">
        <v>57860</v>
      </c>
      <c r="D17701" t="str">
        <f t="shared" si="276"/>
        <v>FPLPSC2019 Phillip Shaver PSYCHOLOGY PPM Only</v>
      </c>
    </row>
    <row r="17702" spans="1:4">
      <c r="A17702" t="s">
        <v>57861</v>
      </c>
      <c r="B17702" t="s">
        <v>57862</v>
      </c>
      <c r="D17702" t="str">
        <f t="shared" si="276"/>
        <v>FPAARE2018 James Chalfant AG And RESOURCE ECONOMICS PPM Only</v>
      </c>
    </row>
    <row r="17703" spans="1:4">
      <c r="A17703" t="s">
        <v>57863</v>
      </c>
      <c r="B17703" t="s">
        <v>57864</v>
      </c>
      <c r="D17703" t="str">
        <f t="shared" si="276"/>
        <v>FPAENM2017 Edward Caswell Chen ENTOMOLOGY NEMATOLOGY PPM Only</v>
      </c>
    </row>
    <row r="17704" spans="1:4">
      <c r="A17704" t="s">
        <v>57865</v>
      </c>
      <c r="B17704" t="s">
        <v>57866</v>
      </c>
      <c r="D17704" t="str">
        <f t="shared" si="276"/>
        <v>FPLGAR2016 Carlee Arnett GERMAN And RUSSIAN PPM Only</v>
      </c>
    </row>
    <row r="17705" spans="1:4">
      <c r="A17705" t="s">
        <v>57867</v>
      </c>
      <c r="B17705" t="s">
        <v>57868</v>
      </c>
      <c r="D17705" t="str">
        <f t="shared" si="276"/>
        <v>FPIMGM2015 Sergio Aguilar Gaxiola MED Int Med Genl Medicine PPM Only</v>
      </c>
    </row>
    <row r="17706" spans="1:4">
      <c r="A17706" t="s">
        <v>57869</v>
      </c>
      <c r="B17706" t="s">
        <v>57870</v>
      </c>
      <c r="D17706" t="str">
        <f t="shared" si="276"/>
        <v>FPLPSC2014 Lisa Oakes PSYCHOLOGY PPM Only</v>
      </c>
    </row>
    <row r="17707" spans="1:4">
      <c r="A17707" t="s">
        <v>57871</v>
      </c>
      <c r="B17707" t="s">
        <v>57872</v>
      </c>
      <c r="D17707" t="str">
        <f t="shared" si="276"/>
        <v>FPMOTO2013 Lane Squires MED Otolaryngology PPM Only</v>
      </c>
    </row>
    <row r="17708" spans="1:4">
      <c r="A17708" t="s">
        <v>57873</v>
      </c>
      <c r="B17708" t="s">
        <v>57874</v>
      </c>
      <c r="D17708" t="str">
        <f t="shared" si="276"/>
        <v>FPMDER2012 Mel Campbell MED Dermatology PPM Only</v>
      </c>
    </row>
    <row r="17709" spans="1:4">
      <c r="A17709" t="s">
        <v>57875</v>
      </c>
      <c r="B17709" t="s">
        <v>57876</v>
      </c>
      <c r="D17709" t="str">
        <f t="shared" si="276"/>
        <v>FPVAPC2011 Roger Sciammas VM ANAT PHYSIO And CELL BIOLOGY PPM Only</v>
      </c>
    </row>
    <row r="17710" spans="1:4">
      <c r="A17710" t="s">
        <v>57877</v>
      </c>
      <c r="B17710" t="s">
        <v>57878</v>
      </c>
      <c r="D17710" t="str">
        <f t="shared" si="276"/>
        <v>FPIMRH2010 Aftab Ansari MED Int Med Rheumatology PPM Only</v>
      </c>
    </row>
    <row r="17711" spans="1:4">
      <c r="A17711" t="s">
        <v>57879</v>
      </c>
      <c r="B17711" t="s">
        <v>57880</v>
      </c>
      <c r="D17711" t="str">
        <f t="shared" si="276"/>
        <v>FPLPSC2009 Alan Elms PSYCHOLOGY PPM Only</v>
      </c>
    </row>
    <row r="17712" spans="1:4">
      <c r="A17712" t="s">
        <v>57881</v>
      </c>
      <c r="B17712" t="s">
        <v>57882</v>
      </c>
      <c r="D17712" t="str">
        <f t="shared" si="276"/>
        <v>FPLPHI2008 Robert Cummins PHILOSOPHY PPM Only</v>
      </c>
    </row>
    <row r="17713" spans="1:4">
      <c r="A17713" t="s">
        <v>57883</v>
      </c>
      <c r="B17713" t="s">
        <v>57884</v>
      </c>
      <c r="D17713" t="str">
        <f t="shared" si="276"/>
        <v>FPLSAP2007 Cecilia Colombi SPANISH And PORTUGUESE PPM Only</v>
      </c>
    </row>
    <row r="17714" spans="1:4">
      <c r="A17714" t="s">
        <v>57885</v>
      </c>
      <c r="B17714" t="s">
        <v>57886</v>
      </c>
      <c r="D17714" t="str">
        <f t="shared" si="276"/>
        <v>FPIMHO2006 Sidney Scudder MED Int Med HEMONC PPM Only</v>
      </c>
    </row>
    <row r="17715" spans="1:4">
      <c r="A17715" t="s">
        <v>57887</v>
      </c>
      <c r="B17715" t="s">
        <v>57888</v>
      </c>
      <c r="D17715" t="str">
        <f t="shared" si="276"/>
        <v>FPAFST2005 Gerald Russell FOOD SCIENCE And TECHNOLOGY PPM Only</v>
      </c>
    </row>
    <row r="17716" spans="1:4">
      <c r="A17716" t="s">
        <v>57889</v>
      </c>
      <c r="B17716" t="s">
        <v>57890</v>
      </c>
      <c r="D17716" t="str">
        <f t="shared" si="276"/>
        <v>FPLREL2004 Keith Watenpaugh RELIGIOUS STUDIES PPM Only</v>
      </c>
    </row>
    <row r="17717" spans="1:4">
      <c r="A17717" t="s">
        <v>57891</v>
      </c>
      <c r="B17717" t="s">
        <v>57892</v>
      </c>
      <c r="D17717" t="str">
        <f t="shared" si="276"/>
        <v>FPMPMR2003 Daniel Neudorf MED Physical Medicine And Rehab PPM Only</v>
      </c>
    </row>
    <row r="17718" spans="1:4">
      <c r="A17718" t="s">
        <v>57893</v>
      </c>
      <c r="B17718" t="s">
        <v>57894</v>
      </c>
      <c r="D17718" t="str">
        <f t="shared" si="276"/>
        <v>FPIMCA2002 Charles Stebbins MED INT MED CARDIOLOGY PPM Only</v>
      </c>
    </row>
    <row r="17719" spans="1:4">
      <c r="A17719" t="s">
        <v>57895</v>
      </c>
      <c r="B17719" t="s">
        <v>57896</v>
      </c>
      <c r="D17719" t="str">
        <f t="shared" si="276"/>
        <v>FPLEPS2001 Eric Cowgill EARTH And PLANETARY SCIENCES PPM Only</v>
      </c>
    </row>
    <row r="17720" spans="1:4">
      <c r="A17720" t="s">
        <v>57897</v>
      </c>
      <c r="B17720" t="s">
        <v>57898</v>
      </c>
      <c r="D17720" t="str">
        <f t="shared" si="276"/>
        <v>FPVVSR2000 Frank Verstraete VM SURGRAD SCIENCE PPM Only</v>
      </c>
    </row>
    <row r="17721" spans="1:4">
      <c r="A17721" t="s">
        <v>57899</v>
      </c>
      <c r="B17721" t="s">
        <v>57900</v>
      </c>
      <c r="D17721" t="str">
        <f t="shared" si="276"/>
        <v>FPBGEN1999 Oliver Fiehn Genome Center PPM Only</v>
      </c>
    </row>
    <row r="17722" spans="1:4">
      <c r="A17722" t="s">
        <v>57901</v>
      </c>
      <c r="B17722" t="s">
        <v>57902</v>
      </c>
      <c r="D17722" t="str">
        <f t="shared" si="276"/>
        <v>FPBMCB1999 Oliver Fiehn MOLECULAR And CELLULAR BIO PPM Only</v>
      </c>
    </row>
    <row r="17723" spans="1:4">
      <c r="A17723" t="s">
        <v>57903</v>
      </c>
      <c r="B17723" t="s">
        <v>57904</v>
      </c>
      <c r="D17723" t="str">
        <f t="shared" si="276"/>
        <v>FPVVSR1998 John Pascoe VM SURGRAD SCIENCE PPM Only</v>
      </c>
    </row>
    <row r="17724" spans="1:4">
      <c r="A17724" t="s">
        <v>57905</v>
      </c>
      <c r="B17724" t="s">
        <v>57906</v>
      </c>
      <c r="D17724" t="str">
        <f t="shared" si="276"/>
        <v>FPBOML1997 John Largier BODEGA MARINE LABORATORY PPM Only</v>
      </c>
    </row>
    <row r="17725" spans="1:4">
      <c r="A17725" t="s">
        <v>57907</v>
      </c>
      <c r="B17725" t="s">
        <v>57908</v>
      </c>
      <c r="D17725" t="str">
        <f t="shared" si="276"/>
        <v>FPADES1997 John Largier ENVIRONMENTAL SCIENCE And POLICY PPM Only</v>
      </c>
    </row>
    <row r="17726" spans="1:4">
      <c r="A17726" t="s">
        <v>57909</v>
      </c>
      <c r="B17726" t="s">
        <v>57910</v>
      </c>
      <c r="D17726" t="str">
        <f t="shared" si="276"/>
        <v>FPMOPH1996 Barbara Arnold MED Eye Center PPM Only</v>
      </c>
    </row>
    <row r="17727" spans="1:4">
      <c r="A17727" t="s">
        <v>57911</v>
      </c>
      <c r="B17727" t="s">
        <v>57912</v>
      </c>
      <c r="D17727" t="str">
        <f t="shared" si="276"/>
        <v>FPAVIT1995 Larry Williams VITICULTURE And ENOLOGY PPM Only</v>
      </c>
    </row>
    <row r="17728" spans="1:4">
      <c r="A17728" t="s">
        <v>57913</v>
      </c>
      <c r="B17728" t="s">
        <v>57914</v>
      </c>
      <c r="D17728" t="str">
        <f t="shared" si="276"/>
        <v>FPMORT1994 Michael Chapman MED Orthopaedic Surgery PPM Only</v>
      </c>
    </row>
    <row r="17729" spans="1:4">
      <c r="A17729" t="s">
        <v>57915</v>
      </c>
      <c r="B17729" t="s">
        <v>57916</v>
      </c>
      <c r="D17729" t="str">
        <f t="shared" si="276"/>
        <v>FPVVSR1993 Geraldine Hunt VM SURGRAD SCIENCE PPM Only</v>
      </c>
    </row>
    <row r="17730" spans="1:4">
      <c r="A17730" t="s">
        <v>57917</v>
      </c>
      <c r="B17730" t="s">
        <v>57918</v>
      </c>
      <c r="D17730" t="str">
        <f t="shared" si="276"/>
        <v>FPLEPS1992 Howard Day EARTH And PLANETARY SCIENCES PPM Only</v>
      </c>
    </row>
    <row r="17731" spans="1:4">
      <c r="A17731" t="s">
        <v>57919</v>
      </c>
      <c r="B17731" t="s">
        <v>57920</v>
      </c>
      <c r="D17731" t="str">
        <f t="shared" ref="D17731:D17794" si="277">A17731&amp;" "&amp;B17731</f>
        <v>FPEMAE1991 Sanjay Joshi MECHANICAL And AEROSPACE ENGR PPM Only</v>
      </c>
    </row>
    <row r="17732" spans="1:4">
      <c r="A17732" t="s">
        <v>57921</v>
      </c>
      <c r="B17732" t="s">
        <v>57922</v>
      </c>
      <c r="D17732" t="str">
        <f t="shared" si="277"/>
        <v>FPLSAP1990 Adrienne Martin SPANISH And PORTUGUESE PPM Only</v>
      </c>
    </row>
    <row r="17733" spans="1:4">
      <c r="A17733" t="s">
        <v>57923</v>
      </c>
      <c r="B17733" t="s">
        <v>57924</v>
      </c>
      <c r="D17733" t="str">
        <f t="shared" si="277"/>
        <v>FPMOTO1989 Rebecca Leonard MED Otolaryngology PPM Only</v>
      </c>
    </row>
    <row r="17734" spans="1:4">
      <c r="A17734" t="s">
        <v>57925</v>
      </c>
      <c r="B17734" t="s">
        <v>57926</v>
      </c>
      <c r="D17734" t="str">
        <f t="shared" si="277"/>
        <v>FPALAW1988 Daniele Zaccaria LAND AIR And WATER RESOURCES PPM Only</v>
      </c>
    </row>
    <row r="17735" spans="1:4">
      <c r="A17735" t="s">
        <v>57927</v>
      </c>
      <c r="B17735" t="s">
        <v>57928</v>
      </c>
      <c r="D17735" t="str">
        <f t="shared" si="277"/>
        <v>FPMRAD1987 Raymond Dougherty MED Radiology PPM Only</v>
      </c>
    </row>
    <row r="17736" spans="1:4">
      <c r="A17736" t="s">
        <v>57929</v>
      </c>
      <c r="B17736" t="s">
        <v>57930</v>
      </c>
      <c r="D17736" t="str">
        <f t="shared" si="277"/>
        <v>FPMORT1986 Robert Randall MED Orthopaedic Surgery PPM Only</v>
      </c>
    </row>
    <row r="17737" spans="1:4">
      <c r="A17737" t="s">
        <v>57931</v>
      </c>
      <c r="B17737" t="s">
        <v>57932</v>
      </c>
      <c r="D17737" t="str">
        <f t="shared" si="277"/>
        <v>FPIMGM1985 Ashkan Javaheri MED Int Med Genl Medicine PPM Only</v>
      </c>
    </row>
    <row r="17738" spans="1:4">
      <c r="A17738" t="s">
        <v>57933</v>
      </c>
      <c r="B17738" t="s">
        <v>57934</v>
      </c>
      <c r="D17738" t="str">
        <f t="shared" si="277"/>
        <v>FPLDES1984 Gozde Goncu Berk DEPARTMENT OF DESIGN PPM Only</v>
      </c>
    </row>
    <row r="17739" spans="1:4">
      <c r="A17739" t="s">
        <v>57935</v>
      </c>
      <c r="B17739" t="s">
        <v>57936</v>
      </c>
      <c r="D17739" t="str">
        <f t="shared" si="277"/>
        <v>FPABAE1983 Shrinivasa Upadhyaya BIOLOGICAL And AG ENGINEERING PPM Only</v>
      </c>
    </row>
    <row r="17740" spans="1:4">
      <c r="A17740" t="s">
        <v>57937</v>
      </c>
      <c r="B17740" t="s">
        <v>57938</v>
      </c>
      <c r="D17740" t="str">
        <f t="shared" si="277"/>
        <v>FPLREL1982 Seth Sanders RELIGIOUS STUDIES PPM Only</v>
      </c>
    </row>
    <row r="17741" spans="1:4">
      <c r="A17741" t="s">
        <v>57939</v>
      </c>
      <c r="B17741" t="s">
        <v>57940</v>
      </c>
      <c r="D17741" t="str">
        <f t="shared" si="277"/>
        <v>FPVVSR1981 Thomas Nyland VM SURGRAD SCIENCE PPM Only</v>
      </c>
    </row>
    <row r="17742" spans="1:4">
      <c r="A17742" t="s">
        <v>57941</v>
      </c>
      <c r="B17742" t="s">
        <v>57942</v>
      </c>
      <c r="D17742" t="str">
        <f t="shared" si="277"/>
        <v>FPLEPS1980 Howard Spero EARTH And PLANETARY SCIENCES PPM Only</v>
      </c>
    </row>
    <row r="17743" spans="1:4">
      <c r="A17743" t="s">
        <v>57943</v>
      </c>
      <c r="B17743" t="s">
        <v>57944</v>
      </c>
      <c r="D17743" t="str">
        <f t="shared" si="277"/>
        <v>FPMPSY1979 Jeffrey Knowles MED Psychiatry And Behav Sci PPM Only</v>
      </c>
    </row>
    <row r="17744" spans="1:4">
      <c r="A17744" t="s">
        <v>57945</v>
      </c>
      <c r="B17744" t="s">
        <v>57946</v>
      </c>
      <c r="D17744" t="str">
        <f t="shared" si="277"/>
        <v>FPMNEU1978 Leo Chen MED Neurology PPM Only</v>
      </c>
    </row>
    <row r="17745" spans="1:4">
      <c r="A17745" t="s">
        <v>57947</v>
      </c>
      <c r="B17745" t="s">
        <v>57948</v>
      </c>
      <c r="D17745" t="str">
        <f t="shared" si="277"/>
        <v>FPVVSR1976 Philipp Mayhew VM SURGRAD SCIENCE PPM Only</v>
      </c>
    </row>
    <row r="17746" spans="1:4">
      <c r="A17746" t="s">
        <v>57949</v>
      </c>
      <c r="B17746" t="s">
        <v>57950</v>
      </c>
      <c r="D17746" t="str">
        <f t="shared" si="277"/>
        <v>FPLFAI1975 Jay Grossi FRENCH And ITALIAN PPM Only</v>
      </c>
    </row>
    <row r="17747" spans="1:4">
      <c r="A17747" t="s">
        <v>57951</v>
      </c>
      <c r="B17747" t="s">
        <v>57952</v>
      </c>
      <c r="D17747" t="str">
        <f t="shared" si="277"/>
        <v>FPLSOC1974 David Orzechowicz SOCIOLOGY PPM Only</v>
      </c>
    </row>
    <row r="17748" spans="1:4">
      <c r="A17748" t="s">
        <v>57953</v>
      </c>
      <c r="B17748" t="s">
        <v>57954</v>
      </c>
      <c r="D17748" t="str">
        <f t="shared" si="277"/>
        <v>FPLPHY1973 David Wittman PHYSICS PPM Only</v>
      </c>
    </row>
    <row r="17749" spans="1:4">
      <c r="A17749" t="s">
        <v>57955</v>
      </c>
      <c r="B17749" t="s">
        <v>57956</v>
      </c>
      <c r="D17749" t="str">
        <f t="shared" si="277"/>
        <v>FPMPSY1972 Penelope Knapp MED Psychiatry And Behav Sci PPM Only</v>
      </c>
    </row>
    <row r="17750" spans="1:4">
      <c r="A17750" t="s">
        <v>57957</v>
      </c>
      <c r="B17750" t="s">
        <v>57958</v>
      </c>
      <c r="D17750" t="str">
        <f t="shared" si="277"/>
        <v>FPECHM1971 Troy Topping MATERIALS SCIENCE And ENGINEERING PPM Only</v>
      </c>
    </row>
    <row r="17751" spans="1:4">
      <c r="A17751" t="s">
        <v>57959</v>
      </c>
      <c r="B17751" t="s">
        <v>57960</v>
      </c>
      <c r="D17751" t="str">
        <f t="shared" si="277"/>
        <v>FPMPSY1970 Raheel Khan MED Psychiatry And Behav Sci PPM Only</v>
      </c>
    </row>
    <row r="17752" spans="1:4">
      <c r="A17752" t="s">
        <v>57961</v>
      </c>
      <c r="B17752" t="s">
        <v>57962</v>
      </c>
      <c r="D17752" t="str">
        <f t="shared" si="277"/>
        <v>FPLLAW1969 Kevin Johnson SCHOOL OF LAW PPM Only</v>
      </c>
    </row>
    <row r="17753" spans="1:4">
      <c r="A17753" t="s">
        <v>57963</v>
      </c>
      <c r="B17753" t="s">
        <v>57964</v>
      </c>
      <c r="D17753" t="str">
        <f t="shared" si="277"/>
        <v>FPLMAT1968 Angela Cheer MATHEMATICS PPM Only</v>
      </c>
    </row>
    <row r="17754" spans="1:4">
      <c r="A17754" t="s">
        <v>57965</v>
      </c>
      <c r="B17754" t="s">
        <v>57966</v>
      </c>
      <c r="D17754" t="str">
        <f t="shared" si="277"/>
        <v>FPMERM1967 Jacqueline Letran MED Emergency Medicine PPM Only</v>
      </c>
    </row>
    <row r="17755" spans="1:4">
      <c r="A17755" t="s">
        <v>57967</v>
      </c>
      <c r="B17755" t="s">
        <v>57968</v>
      </c>
      <c r="D17755" t="str">
        <f t="shared" si="277"/>
        <v>FPAARE1966 Tina Tate AG And RESOURCE ECONOMICS PPM Only</v>
      </c>
    </row>
    <row r="17756" spans="1:4">
      <c r="A17756" t="s">
        <v>57969</v>
      </c>
      <c r="B17756" t="s">
        <v>57970</v>
      </c>
      <c r="D17756" t="str">
        <f t="shared" si="277"/>
        <v>FPDEDU1965 Jonathon Pomeroy EDUCATION PPM Only</v>
      </c>
    </row>
    <row r="17757" spans="1:4">
      <c r="A17757" t="s">
        <v>57971</v>
      </c>
      <c r="B17757" t="s">
        <v>57972</v>
      </c>
      <c r="D17757" t="str">
        <f t="shared" si="277"/>
        <v>FPECSE1964 Matthew Butner ENGR COMPUTER SCIENCE PPM Only</v>
      </c>
    </row>
    <row r="17758" spans="1:4">
      <c r="A17758" t="s">
        <v>57973</v>
      </c>
      <c r="B17758" t="s">
        <v>57974</v>
      </c>
      <c r="D17758" t="str">
        <f t="shared" si="277"/>
        <v>FPLLIN1963 Kathleen Ward LINGUISTICS PPM Only</v>
      </c>
    </row>
    <row r="17759" spans="1:4">
      <c r="A17759" t="s">
        <v>57975</v>
      </c>
      <c r="B17759" t="s">
        <v>57976</v>
      </c>
      <c r="D17759" t="str">
        <f t="shared" si="277"/>
        <v>FPMNEU1962 Barry Tharp MED Neurology PPM Only</v>
      </c>
    </row>
    <row r="17760" spans="1:4">
      <c r="A17760" t="s">
        <v>57977</v>
      </c>
      <c r="B17760" t="s">
        <v>57978</v>
      </c>
      <c r="D17760" t="str">
        <f t="shared" si="277"/>
        <v>FPAETX1961 Theodore Hullar ENVIRONMENTAL TOXICOLOGY PPM Only</v>
      </c>
    </row>
    <row r="17761" spans="1:4">
      <c r="A17761" t="s">
        <v>57979</v>
      </c>
      <c r="B17761" t="s">
        <v>57980</v>
      </c>
      <c r="D17761" t="str">
        <f t="shared" si="277"/>
        <v>FPLSAP1960 Norma Lopez Burton SPANISH And PORTUGUESE PPM Only</v>
      </c>
    </row>
    <row r="17762" spans="1:4">
      <c r="A17762" t="s">
        <v>57981</v>
      </c>
      <c r="B17762" t="s">
        <v>57982</v>
      </c>
      <c r="D17762" t="str">
        <f t="shared" si="277"/>
        <v>FPMDER1959 An Yen MED Dermatology PPM Only</v>
      </c>
    </row>
    <row r="17763" spans="1:4">
      <c r="A17763" t="s">
        <v>57983</v>
      </c>
      <c r="B17763" t="s">
        <v>57984</v>
      </c>
      <c r="D17763" t="str">
        <f t="shared" si="277"/>
        <v>FPDEDU1958 Douglas Minnis EDUCATION PPM Only</v>
      </c>
    </row>
    <row r="17764" spans="1:4">
      <c r="A17764" t="s">
        <v>57985</v>
      </c>
      <c r="B17764" t="s">
        <v>57986</v>
      </c>
      <c r="D17764" t="str">
        <f t="shared" si="277"/>
        <v>FPIMGM1956 Shin Ping Tu MED Int Med Genl Medicine PPM Only</v>
      </c>
    </row>
    <row r="17765" spans="1:4">
      <c r="A17765" t="s">
        <v>57987</v>
      </c>
      <c r="B17765" t="s">
        <v>57988</v>
      </c>
      <c r="D17765" t="str">
        <f t="shared" si="277"/>
        <v>FPVPMI1955 Michael Lairmore VM PATHOLOGY MICRO And IMMUN PPM Only</v>
      </c>
    </row>
    <row r="17766" spans="1:4">
      <c r="A17766" t="s">
        <v>57989</v>
      </c>
      <c r="B17766" t="s">
        <v>57990</v>
      </c>
      <c r="D17766" t="str">
        <f t="shared" si="277"/>
        <v>FPECSE1954 Yelena Frid ENGR COMPUTER SCIENCE PPM Only</v>
      </c>
    </row>
    <row r="17767" spans="1:4">
      <c r="A17767" t="s">
        <v>57991</v>
      </c>
      <c r="B17767" t="s">
        <v>57992</v>
      </c>
      <c r="D17767" t="str">
        <f t="shared" si="277"/>
        <v>FPLEPS1953 Christen Grettenberger EARTH And PLANETARY SCIENCES PPM Only</v>
      </c>
    </row>
    <row r="17768" spans="1:4">
      <c r="A17768" t="s">
        <v>57993</v>
      </c>
      <c r="B17768" t="s">
        <v>57994</v>
      </c>
      <c r="D17768" t="str">
        <f t="shared" si="277"/>
        <v>FPLMIL1952 Stephen Yashinski MILITARY SCIENCE PPM Only</v>
      </c>
    </row>
    <row r="17769" spans="1:4">
      <c r="A17769" t="s">
        <v>57995</v>
      </c>
      <c r="B17769" t="s">
        <v>57996</v>
      </c>
      <c r="D17769" t="str">
        <f t="shared" si="277"/>
        <v>FPLLAW1951 Saba Shatara SCHOOL OF LAW PPM Only</v>
      </c>
    </row>
    <row r="17770" spans="1:4">
      <c r="A17770" t="s">
        <v>57997</v>
      </c>
      <c r="B17770" t="s">
        <v>57998</v>
      </c>
      <c r="D17770" t="str">
        <f t="shared" si="277"/>
        <v>FPVVMB1950 Elena Dedkova VM MOLECULAR BIO SCIENCES PPM Only</v>
      </c>
    </row>
    <row r="17771" spans="1:4">
      <c r="A17771" t="s">
        <v>57999</v>
      </c>
      <c r="B17771" t="s">
        <v>58000</v>
      </c>
      <c r="D17771" t="str">
        <f t="shared" si="277"/>
        <v>FPADES1949 John Ives ENVIRONMENTAL SCIENCE And POLICY PPM Only</v>
      </c>
    </row>
    <row r="17772" spans="1:4">
      <c r="A17772" t="s">
        <v>58001</v>
      </c>
      <c r="B17772" t="s">
        <v>58002</v>
      </c>
      <c r="D17772" t="str">
        <f t="shared" si="277"/>
        <v>FPLLAW1948 Stacy Ann Elvy SCHOOL OF LAW PPM Only</v>
      </c>
    </row>
    <row r="17773" spans="1:4">
      <c r="A17773" t="s">
        <v>58003</v>
      </c>
      <c r="B17773" t="s">
        <v>58004</v>
      </c>
      <c r="D17773" t="str">
        <f t="shared" si="277"/>
        <v>FPLMAT1947 Janko Gravner MATHEMATICS PPM Only</v>
      </c>
    </row>
    <row r="17774" spans="1:4">
      <c r="A17774" t="s">
        <v>58005</v>
      </c>
      <c r="B17774" t="s">
        <v>58006</v>
      </c>
      <c r="D17774" t="str">
        <f t="shared" si="277"/>
        <v>FPLNAS1946 George Longfish NATIVE AMERICAN STUDIES PPM Only</v>
      </c>
    </row>
    <row r="17775" spans="1:4">
      <c r="A17775" t="s">
        <v>58007</v>
      </c>
      <c r="B17775" t="s">
        <v>58008</v>
      </c>
      <c r="D17775" t="str">
        <f t="shared" si="277"/>
        <v>FPDEDU1945 Heather Sturman EDUCATION PPM Only</v>
      </c>
    </row>
    <row r="17776" spans="1:4">
      <c r="A17776" t="s">
        <v>58009</v>
      </c>
      <c r="B17776" t="s">
        <v>58010</v>
      </c>
      <c r="D17776" t="str">
        <f t="shared" si="277"/>
        <v>FPALAW1944 Terrence Nathan LAND AIR And WATER RESOURCES PPM Only</v>
      </c>
    </row>
    <row r="17777" spans="1:4">
      <c r="A17777" t="s">
        <v>58011</v>
      </c>
      <c r="B17777" t="s">
        <v>58012</v>
      </c>
      <c r="D17777" t="str">
        <f t="shared" si="277"/>
        <v>FPIMHP1943 Voltaire Sinigayan MED Int Med Hospitalist PPM Only</v>
      </c>
    </row>
    <row r="17778" spans="1:4">
      <c r="A17778" t="s">
        <v>58013</v>
      </c>
      <c r="B17778" t="s">
        <v>58014</v>
      </c>
      <c r="D17778" t="str">
        <f t="shared" si="277"/>
        <v>FPECSE1942 John Bruno ENGR COMPUTER SCIENCE PPM Only</v>
      </c>
    </row>
    <row r="17779" spans="1:4">
      <c r="A17779" t="s">
        <v>58015</v>
      </c>
      <c r="B17779" t="s">
        <v>58016</v>
      </c>
      <c r="D17779" t="str">
        <f t="shared" si="277"/>
        <v>FPLDRA1941 Harry Johnson THEATRE And DANCE PPM Only</v>
      </c>
    </row>
    <row r="17780" spans="1:4">
      <c r="A17780" t="s">
        <v>58017</v>
      </c>
      <c r="B17780" t="s">
        <v>58018</v>
      </c>
      <c r="D17780" t="str">
        <f t="shared" si="277"/>
        <v>FPIMNE1940 Brian Young MED Int Med Nephrology PPM Only</v>
      </c>
    </row>
    <row r="17781" spans="1:4">
      <c r="A17781" t="s">
        <v>58019</v>
      </c>
      <c r="B17781" t="s">
        <v>58020</v>
      </c>
      <c r="D17781" t="str">
        <f t="shared" si="277"/>
        <v>FPLCHE1939 Mark Mascal CHEMISTRY PPM Only</v>
      </c>
    </row>
    <row r="17782" spans="1:4">
      <c r="A17782" t="s">
        <v>58021</v>
      </c>
      <c r="B17782" t="s">
        <v>58022</v>
      </c>
      <c r="D17782" t="str">
        <f t="shared" si="277"/>
        <v>FPAARE1938 Stephen Boucher AG And RESOURCE ECONOMICS PPM Only</v>
      </c>
    </row>
    <row r="17783" spans="1:4">
      <c r="A17783" t="s">
        <v>58023</v>
      </c>
      <c r="B17783" t="s">
        <v>58024</v>
      </c>
      <c r="D17783" t="str">
        <f t="shared" si="277"/>
        <v>FPDEDU1937 Sharon S Dugdale EDUCATION PPM Only</v>
      </c>
    </row>
    <row r="17784" spans="1:4">
      <c r="A17784" t="s">
        <v>58025</v>
      </c>
      <c r="B17784" t="s">
        <v>58026</v>
      </c>
      <c r="D17784" t="str">
        <f t="shared" si="277"/>
        <v>FPALAW1936 Donald Grimes LAND AIR And WATER RESOURCES PPM Only</v>
      </c>
    </row>
    <row r="17785" spans="1:4">
      <c r="A17785" t="s">
        <v>58027</v>
      </c>
      <c r="B17785" t="s">
        <v>58028</v>
      </c>
      <c r="D17785" t="str">
        <f t="shared" si="277"/>
        <v>FPMINT1935 Barbara Weiser MED Internal Medicine PPM Only</v>
      </c>
    </row>
    <row r="17786" spans="1:4">
      <c r="A17786" t="s">
        <v>58029</v>
      </c>
      <c r="B17786" t="s">
        <v>58030</v>
      </c>
      <c r="D17786" t="str">
        <f t="shared" si="277"/>
        <v>FPLEAL1934 Donald Gibbs EAST ASIAN LANG And CULTURES PPM Only</v>
      </c>
    </row>
    <row r="17787" spans="1:4">
      <c r="A17787" t="s">
        <v>58031</v>
      </c>
      <c r="B17787" t="s">
        <v>58032</v>
      </c>
      <c r="D17787" t="str">
        <f t="shared" si="277"/>
        <v>FPECOE1933 Venkateswararao Vemuri ENGINEERING DEANS OFFICE PPM Only</v>
      </c>
    </row>
    <row r="17788" spans="1:4">
      <c r="A17788" t="s">
        <v>58033</v>
      </c>
      <c r="B17788" t="s">
        <v>58034</v>
      </c>
      <c r="D17788" t="str">
        <f t="shared" si="277"/>
        <v>FPMPED1932 Mark Parrish MED Pediatrics PPM Only</v>
      </c>
    </row>
    <row r="17789" spans="1:4">
      <c r="A17789" t="s">
        <v>58035</v>
      </c>
      <c r="B17789" t="s">
        <v>58036</v>
      </c>
      <c r="D17789" t="str">
        <f t="shared" si="277"/>
        <v>FPBMMG1931 Eric Mann MICROBIOLOGY And MOLEC GENETICS PPM Only</v>
      </c>
    </row>
    <row r="17790" spans="1:4">
      <c r="A17790" t="s">
        <v>58037</v>
      </c>
      <c r="B17790" t="s">
        <v>58038</v>
      </c>
      <c r="D17790" t="str">
        <f t="shared" si="277"/>
        <v>FPLPSC1930 Randall C Oreilly PSYCHOLOGY PPM Only</v>
      </c>
    </row>
    <row r="17791" spans="1:4">
      <c r="A17791" t="s">
        <v>58039</v>
      </c>
      <c r="B17791" t="s">
        <v>58040</v>
      </c>
      <c r="D17791" t="str">
        <f t="shared" si="277"/>
        <v>FPBCNS5001 Randall C Oreilly Center for Neuroscience PPM Only</v>
      </c>
    </row>
    <row r="17792" spans="1:4">
      <c r="A17792" t="s">
        <v>58041</v>
      </c>
      <c r="B17792" t="s">
        <v>58042</v>
      </c>
      <c r="D17792" t="str">
        <f t="shared" si="277"/>
        <v>FPLEPS1929 Kari Cooper EARTH And PLANETARY SCIENCES PPM Only</v>
      </c>
    </row>
    <row r="17793" spans="1:4">
      <c r="A17793" t="s">
        <v>58043</v>
      </c>
      <c r="B17793" t="s">
        <v>58044</v>
      </c>
      <c r="D17793" t="str">
        <f t="shared" si="277"/>
        <v>FPMPAT1928 Lee Way Jin MED Pathology And Lab Medicine PPM Only</v>
      </c>
    </row>
    <row r="17794" spans="1:4">
      <c r="A17794" t="s">
        <v>58045</v>
      </c>
      <c r="B17794" t="s">
        <v>58046</v>
      </c>
      <c r="D17794" t="str">
        <f t="shared" si="277"/>
        <v>FPLCHI1927 Lorena Marquez CHICANO STUDIES PPM Only</v>
      </c>
    </row>
    <row r="17795" spans="1:4">
      <c r="A17795" t="s">
        <v>58047</v>
      </c>
      <c r="B17795" t="s">
        <v>58048</v>
      </c>
      <c r="D17795" t="str">
        <f t="shared" ref="D17795:D17858" si="278">A17795&amp;" "&amp;B17795</f>
        <v>FPLPHI1926 James Griesemer PHILOSOPHY PPM Only</v>
      </c>
    </row>
    <row r="17796" spans="1:4">
      <c r="A17796" t="s">
        <v>58049</v>
      </c>
      <c r="B17796" t="s">
        <v>58050</v>
      </c>
      <c r="D17796" t="str">
        <f t="shared" si="278"/>
        <v>FPIMID1925 Derek Bays MED Int Med Infectious Dis PPM Only</v>
      </c>
    </row>
    <row r="17797" spans="1:4">
      <c r="A17797" t="s">
        <v>58051</v>
      </c>
      <c r="B17797" t="s">
        <v>58052</v>
      </c>
      <c r="D17797" t="str">
        <f t="shared" si="278"/>
        <v>FPMFCM1924 Shane Swanson MED Family And Community Med PPM Only</v>
      </c>
    </row>
    <row r="17798" spans="1:4">
      <c r="A17798" t="s">
        <v>58053</v>
      </c>
      <c r="B17798" t="s">
        <v>58054</v>
      </c>
      <c r="D17798" t="str">
        <f t="shared" si="278"/>
        <v>FPLDES1923 Barbara Molloy DEPARTMENT OF DESIGN PPM Only</v>
      </c>
    </row>
    <row r="17799" spans="1:4">
      <c r="A17799" t="s">
        <v>58055</v>
      </c>
      <c r="B17799" t="s">
        <v>58056</v>
      </c>
      <c r="D17799" t="str">
        <f t="shared" si="278"/>
        <v>FPAANS1922 Gary Anderson ANIMAL SCIENCE PPM Only</v>
      </c>
    </row>
    <row r="17800" spans="1:4">
      <c r="A17800" t="s">
        <v>58057</v>
      </c>
      <c r="B17800" t="s">
        <v>58058</v>
      </c>
      <c r="D17800" t="str">
        <f t="shared" si="278"/>
        <v>FPLECN1921 Oscar Jorda ECONOMICS PPM Only</v>
      </c>
    </row>
    <row r="17801" spans="1:4">
      <c r="A17801" t="s">
        <v>58059</v>
      </c>
      <c r="B17801" t="s">
        <v>58060</v>
      </c>
      <c r="D17801" t="str">
        <f t="shared" si="278"/>
        <v>FPMNSG1920 John Harris MED Neurological Surgery PPM Only</v>
      </c>
    </row>
    <row r="17802" spans="1:4">
      <c r="A17802" t="s">
        <v>58061</v>
      </c>
      <c r="B17802" t="s">
        <v>58062</v>
      </c>
      <c r="D17802" t="str">
        <f t="shared" si="278"/>
        <v>FPIMGM1919 John Robbins MED Int Med Genl Medicine PPM Only</v>
      </c>
    </row>
    <row r="17803" spans="1:4">
      <c r="A17803" t="s">
        <v>58063</v>
      </c>
      <c r="B17803" t="s">
        <v>58064</v>
      </c>
      <c r="D17803" t="str">
        <f t="shared" si="278"/>
        <v>FPMOPH1918 Ernest Tark MED Eye Center PPM Only</v>
      </c>
    </row>
    <row r="17804" spans="1:4">
      <c r="A17804" t="s">
        <v>58065</v>
      </c>
      <c r="B17804" t="s">
        <v>58066</v>
      </c>
      <c r="D17804" t="str">
        <f t="shared" si="278"/>
        <v>FPMPAT1917 Dorina Gui MED Pathology And Lab Medicine PPM Only</v>
      </c>
    </row>
    <row r="17805" spans="1:4">
      <c r="A17805" t="s">
        <v>58067</v>
      </c>
      <c r="B17805" t="s">
        <v>58068</v>
      </c>
      <c r="D17805" t="str">
        <f t="shared" si="278"/>
        <v>FPLMAT1916 David Barnette MATHEMATICS PPM Only</v>
      </c>
    </row>
    <row r="17806" spans="1:4">
      <c r="A17806" t="s">
        <v>58069</v>
      </c>
      <c r="B17806" t="s">
        <v>58070</v>
      </c>
      <c r="D17806" t="str">
        <f t="shared" si="278"/>
        <v>FPLLAW1915 Thomas Joo SCHOOL OF LAW PPM Only</v>
      </c>
    </row>
    <row r="17807" spans="1:4">
      <c r="A17807" t="s">
        <v>58071</v>
      </c>
      <c r="B17807" t="s">
        <v>58072</v>
      </c>
      <c r="D17807" t="str">
        <f t="shared" si="278"/>
        <v>FPEECE1914 Richard Spencer ELECT And COMP ENGR PPM Only</v>
      </c>
    </row>
    <row r="17808" spans="1:4">
      <c r="A17808" t="s">
        <v>58073</v>
      </c>
      <c r="B17808" t="s">
        <v>58074</v>
      </c>
      <c r="D17808" t="str">
        <f t="shared" si="278"/>
        <v>FPMERM1913 Dustin Ballard MED Emergency Medicine PPM Only</v>
      </c>
    </row>
    <row r="17809" spans="1:4">
      <c r="A17809" t="s">
        <v>58075</v>
      </c>
      <c r="B17809" t="s">
        <v>58076</v>
      </c>
      <c r="D17809" t="str">
        <f t="shared" si="278"/>
        <v>FPMSUR1912 Christine Cocanour MED Surgery PPM Only</v>
      </c>
    </row>
    <row r="17810" spans="1:4">
      <c r="A17810" t="s">
        <v>58077</v>
      </c>
      <c r="B17810" t="s">
        <v>58078</v>
      </c>
      <c r="D17810" t="str">
        <f t="shared" si="278"/>
        <v>FPLANT1911 Peter Rodman ANTHROPOLOGY PPM Only</v>
      </c>
    </row>
    <row r="17811" spans="1:4">
      <c r="A17811" t="s">
        <v>58079</v>
      </c>
      <c r="B17811" t="s">
        <v>58080</v>
      </c>
      <c r="D17811" t="str">
        <f t="shared" si="278"/>
        <v>FPIMGI1910 Neville Pimstone MED Int Med Gastroenterology PPM Only</v>
      </c>
    </row>
    <row r="17812" spans="1:4">
      <c r="A17812" t="s">
        <v>58081</v>
      </c>
      <c r="B17812" t="s">
        <v>58082</v>
      </c>
      <c r="D17812" t="str">
        <f t="shared" si="278"/>
        <v>FPMANS1909 Cinthia Tirado MED Anesth And Pain Medicine PPM Only</v>
      </c>
    </row>
    <row r="17813" spans="1:4">
      <c r="A17813" t="s">
        <v>58083</v>
      </c>
      <c r="B17813" t="s">
        <v>58084</v>
      </c>
      <c r="D17813" t="str">
        <f t="shared" si="278"/>
        <v>FPMPED1908 Christina Chao MED Pediatrics PPM Only</v>
      </c>
    </row>
    <row r="17814" spans="1:4">
      <c r="A17814" t="s">
        <v>58085</v>
      </c>
      <c r="B17814" t="s">
        <v>58086</v>
      </c>
      <c r="D17814" t="str">
        <f t="shared" si="278"/>
        <v>FPIMRH1907 Gary Incaudo MED Int Med Allergy PPM Only</v>
      </c>
    </row>
    <row r="17815" spans="1:4">
      <c r="A17815" t="s">
        <v>58087</v>
      </c>
      <c r="B17815" t="s">
        <v>58088</v>
      </c>
      <c r="D17815" t="str">
        <f t="shared" si="278"/>
        <v>FPAVIT1906 Konrad Miller VITICULTURE And ENOLOGY PPM Only</v>
      </c>
    </row>
    <row r="17816" spans="1:4">
      <c r="A17816" t="s">
        <v>58089</v>
      </c>
      <c r="B17816" t="s">
        <v>58090</v>
      </c>
      <c r="D17816" t="str">
        <f t="shared" si="278"/>
        <v>FPVVME1905 Rhonda S Oates VM MEDICINE And EPIDEMIOLOGY PPM Only</v>
      </c>
    </row>
    <row r="17817" spans="1:4">
      <c r="A17817" t="s">
        <v>58091</v>
      </c>
      <c r="B17817" t="s">
        <v>58092</v>
      </c>
      <c r="D17817" t="str">
        <f t="shared" si="278"/>
        <v>FPAWFC1904 D Anderson WILDLIFE And FISHERIES BIOLOGY PPM Only</v>
      </c>
    </row>
    <row r="17818" spans="1:4">
      <c r="A17818" t="s">
        <v>58093</v>
      </c>
      <c r="B17818" t="s">
        <v>58094</v>
      </c>
      <c r="D17818" t="str">
        <f t="shared" si="278"/>
        <v>FPLECN1903 Katheryn Russ ECONOMICS PPM Only</v>
      </c>
    </row>
    <row r="17819" spans="1:4">
      <c r="A17819" t="s">
        <v>58095</v>
      </c>
      <c r="B17819" t="s">
        <v>58096</v>
      </c>
      <c r="D17819" t="str">
        <f t="shared" si="278"/>
        <v>FPMEPM1902 Prabhu Shankar MED Public Health Sciences PPM Only</v>
      </c>
    </row>
    <row r="17820" spans="1:4">
      <c r="A17820" t="s">
        <v>58097</v>
      </c>
      <c r="B17820" t="s">
        <v>58098</v>
      </c>
      <c r="D17820" t="str">
        <f t="shared" si="278"/>
        <v>FPLHIS1901 Daniel Aba Stolzenberg HISTORY PPM Only</v>
      </c>
    </row>
    <row r="17821" spans="1:4">
      <c r="A17821" t="s">
        <v>58099</v>
      </c>
      <c r="B17821" t="s">
        <v>58100</v>
      </c>
      <c r="D17821" t="str">
        <f t="shared" si="278"/>
        <v>FPAPLS1900 Donald Nevins PLANT SCIENCES PPM Only</v>
      </c>
    </row>
    <row r="17822" spans="1:4">
      <c r="A17822" t="s">
        <v>58101</v>
      </c>
      <c r="B17822" t="s">
        <v>58102</v>
      </c>
      <c r="D17822" t="str">
        <f t="shared" si="278"/>
        <v>FPMPED1899 Lee Anne Wong MED Pediatrics PPM Only</v>
      </c>
    </row>
    <row r="17823" spans="1:4">
      <c r="A17823" t="s">
        <v>58103</v>
      </c>
      <c r="B17823" t="s">
        <v>58104</v>
      </c>
      <c r="D17823" t="str">
        <f t="shared" si="278"/>
        <v>FPMFCM1898 Huey Lin MED Family And Community Med PPM Only</v>
      </c>
    </row>
    <row r="17824" spans="1:4">
      <c r="A17824" t="s">
        <v>58105</v>
      </c>
      <c r="B17824" t="s">
        <v>58106</v>
      </c>
      <c r="D17824" t="str">
        <f t="shared" si="278"/>
        <v>FPGSM11897 Hemant Bhargava GRADUATE SCHOOL OF MANAGEMENT PPM Only</v>
      </c>
    </row>
    <row r="17825" spans="1:4">
      <c r="A17825" t="s">
        <v>58107</v>
      </c>
      <c r="B17825" t="s">
        <v>58108</v>
      </c>
      <c r="D17825" t="str">
        <f t="shared" si="278"/>
        <v>FPMPSY1896 Jason Smucny MED Psychiatry And Behav Sci PPM Only</v>
      </c>
    </row>
    <row r="17826" spans="1:4">
      <c r="A17826" t="s">
        <v>58109</v>
      </c>
      <c r="B17826" t="s">
        <v>58110</v>
      </c>
      <c r="D17826" t="str">
        <f t="shared" si="278"/>
        <v>FPMPMR1895 John Dorsett MED Physical Medicine And Rehab PPM Only</v>
      </c>
    </row>
    <row r="17827" spans="1:4">
      <c r="A17827" t="s">
        <v>58111</v>
      </c>
      <c r="B17827" t="s">
        <v>58112</v>
      </c>
      <c r="D17827" t="str">
        <f t="shared" si="278"/>
        <v>FPMFCM1894 Katherine Minh Nguyen MED Family And Community Med PPM Only</v>
      </c>
    </row>
    <row r="17828" spans="1:4">
      <c r="A17828" t="s">
        <v>58113</v>
      </c>
      <c r="B17828" t="s">
        <v>58114</v>
      </c>
      <c r="D17828" t="str">
        <f t="shared" si="278"/>
        <v>FPAPPA1893 Sara Dye PLANT PATHOLOGY PPM Only</v>
      </c>
    </row>
    <row r="17829" spans="1:4">
      <c r="A17829" t="s">
        <v>58115</v>
      </c>
      <c r="B17829" t="s">
        <v>58116</v>
      </c>
      <c r="D17829" t="str">
        <f t="shared" si="278"/>
        <v>FPMDER1891 Joshua Schulman MED Dermatology PPM Only</v>
      </c>
    </row>
    <row r="17830" spans="1:4">
      <c r="A17830" t="s">
        <v>58117</v>
      </c>
      <c r="B17830" t="s">
        <v>58118</v>
      </c>
      <c r="D17830" t="str">
        <f t="shared" si="278"/>
        <v>FPADES1890 Andrew Sih ENVIRONMENTAL SCIENCE And POLICY PPM Only</v>
      </c>
    </row>
    <row r="17831" spans="1:4">
      <c r="A17831" t="s">
        <v>58119</v>
      </c>
      <c r="B17831" t="s">
        <v>58120</v>
      </c>
      <c r="D17831" t="str">
        <f t="shared" si="278"/>
        <v>FPAENM1889 Louie Yang ENTOMOLOGY NEMATOLOGY PPM Only</v>
      </c>
    </row>
    <row r="17832" spans="1:4">
      <c r="A17832" t="s">
        <v>58121</v>
      </c>
      <c r="B17832" t="s">
        <v>58122</v>
      </c>
      <c r="D17832" t="str">
        <f t="shared" si="278"/>
        <v>FPVVSR1888 Boaz Arzi VM SURGRAD SCIENCE PPM Only</v>
      </c>
    </row>
    <row r="17833" spans="1:4">
      <c r="A17833" t="s">
        <v>58123</v>
      </c>
      <c r="B17833" t="s">
        <v>58124</v>
      </c>
      <c r="D17833" t="str">
        <f t="shared" si="278"/>
        <v>FPVVSR1887 Harriet Flynn VM SURGRAD SCIENCE PPM Only</v>
      </c>
    </row>
    <row r="17834" spans="1:4">
      <c r="A17834" t="s">
        <v>58125</v>
      </c>
      <c r="B17834" t="s">
        <v>58126</v>
      </c>
      <c r="D17834" t="str">
        <f t="shared" si="278"/>
        <v>FPMPED1886 Simeon Boyd MED Pediatrics PPM Only</v>
      </c>
    </row>
    <row r="17835" spans="1:4">
      <c r="A17835" t="s">
        <v>58127</v>
      </c>
      <c r="B17835" t="s">
        <v>58128</v>
      </c>
      <c r="D17835" t="str">
        <f t="shared" si="278"/>
        <v>FPIMNE1885 Burl Don MED Int Med Nephrology PPM Only</v>
      </c>
    </row>
    <row r="17836" spans="1:4">
      <c r="A17836" t="s">
        <v>58129</v>
      </c>
      <c r="B17836" t="s">
        <v>58130</v>
      </c>
      <c r="D17836" t="str">
        <f t="shared" si="278"/>
        <v>FPMPSY1884 Humberto Temporini MED Psychiatry And Behav Sci PPM Only</v>
      </c>
    </row>
    <row r="17837" spans="1:4">
      <c r="A17837" t="s">
        <v>58131</v>
      </c>
      <c r="B17837" t="s">
        <v>58132</v>
      </c>
      <c r="D17837" t="str">
        <f t="shared" si="278"/>
        <v>FPMERM1883 Trevor Mills MED Emergency Medicine PPM Only</v>
      </c>
    </row>
    <row r="17838" spans="1:4">
      <c r="A17838" t="s">
        <v>58133</v>
      </c>
      <c r="B17838" t="s">
        <v>58134</v>
      </c>
      <c r="D17838" t="str">
        <f t="shared" si="278"/>
        <v>FPABAE1882 Pictiaw Chen BIOLOGICAL And AG ENGINEERING PPM Only</v>
      </c>
    </row>
    <row r="17839" spans="1:4">
      <c r="A17839" t="s">
        <v>58135</v>
      </c>
      <c r="B17839" t="s">
        <v>58136</v>
      </c>
      <c r="D17839" t="str">
        <f t="shared" si="278"/>
        <v>FPAPPA1881 Valerie Williamson PLANT PATHOLOGY PPM Only</v>
      </c>
    </row>
    <row r="17840" spans="1:4">
      <c r="A17840" t="s">
        <v>58137</v>
      </c>
      <c r="B17840" t="s">
        <v>58138</v>
      </c>
      <c r="D17840" t="str">
        <f t="shared" si="278"/>
        <v>FPMORT1880 Mark Lee MED Orthopaedic Surgery PPM Only</v>
      </c>
    </row>
    <row r="17841" spans="1:4">
      <c r="A17841" t="s">
        <v>58139</v>
      </c>
      <c r="B17841" t="s">
        <v>58140</v>
      </c>
      <c r="D17841" t="str">
        <f t="shared" si="278"/>
        <v>FPIMHP1879 Mithu Molla MED Int Med Hospitalist PPM Only</v>
      </c>
    </row>
    <row r="17842" spans="1:4">
      <c r="A17842" t="s">
        <v>58141</v>
      </c>
      <c r="B17842" t="s">
        <v>58142</v>
      </c>
      <c r="D17842" t="str">
        <f t="shared" si="278"/>
        <v>FPMERM1878 Christopher Ang MED Emergency Medicine PPM Only</v>
      </c>
    </row>
    <row r="17843" spans="1:4">
      <c r="A17843" t="s">
        <v>58143</v>
      </c>
      <c r="B17843" t="s">
        <v>58144</v>
      </c>
      <c r="D17843" t="str">
        <f t="shared" si="278"/>
        <v>FPMOTO1877 Brian Rubinstein MED Otolaryngology PPM Only</v>
      </c>
    </row>
    <row r="17844" spans="1:4">
      <c r="A17844" t="s">
        <v>58145</v>
      </c>
      <c r="B17844" t="s">
        <v>58146</v>
      </c>
      <c r="D17844" t="str">
        <f t="shared" si="278"/>
        <v>FPEMAE1876 Farhad Assadian MECHANICAL And AEROSPACE ENGR PPM Only</v>
      </c>
    </row>
    <row r="17845" spans="1:4">
      <c r="A17845" t="s">
        <v>58147</v>
      </c>
      <c r="B17845" t="s">
        <v>58148</v>
      </c>
      <c r="D17845" t="str">
        <f t="shared" si="278"/>
        <v>FPVPMI1875 Frederick Mohr VM PATHOLOGY MICRO And IMMUN PPM Only</v>
      </c>
    </row>
    <row r="17846" spans="1:4">
      <c r="A17846" t="s">
        <v>58149</v>
      </c>
      <c r="B17846" t="s">
        <v>58150</v>
      </c>
      <c r="D17846" t="str">
        <f t="shared" si="278"/>
        <v>FPMPAT1874 Carol Marshall MED Pathology And Lab Medicine PPM Only</v>
      </c>
    </row>
    <row r="17847" spans="1:4">
      <c r="A17847" t="s">
        <v>58151</v>
      </c>
      <c r="B17847" t="s">
        <v>58152</v>
      </c>
      <c r="D17847" t="str">
        <f t="shared" si="278"/>
        <v>FPIMID1872 Paolo V Troia Cancio MED Int Med Infectious Dis PPM Only</v>
      </c>
    </row>
    <row r="17848" spans="1:4">
      <c r="A17848" t="s">
        <v>58153</v>
      </c>
      <c r="B17848" t="s">
        <v>58154</v>
      </c>
      <c r="D17848" t="str">
        <f t="shared" si="278"/>
        <v>FPIMCA1871 Michael Gibson MED INT MED CARDIOLOGY PPM Only</v>
      </c>
    </row>
    <row r="17849" spans="1:4">
      <c r="A17849" t="s">
        <v>58155</v>
      </c>
      <c r="B17849" t="s">
        <v>58156</v>
      </c>
      <c r="D17849" t="str">
        <f t="shared" si="278"/>
        <v>FPMFCM1870 Upal Sarker MED Family And Community Med PPM Only</v>
      </c>
    </row>
    <row r="17850" spans="1:4">
      <c r="A17850" t="s">
        <v>58157</v>
      </c>
      <c r="B17850" t="s">
        <v>58158</v>
      </c>
      <c r="D17850" t="str">
        <f t="shared" si="278"/>
        <v>FPMOBG1869 Catherine Cansino MED Obstetrics And Gynecology PPM Only</v>
      </c>
    </row>
    <row r="17851" spans="1:4">
      <c r="A17851" t="s">
        <v>58159</v>
      </c>
      <c r="B17851" t="s">
        <v>58160</v>
      </c>
      <c r="D17851" t="str">
        <f t="shared" si="278"/>
        <v>FPLCHE1868 Peter Kelly CHEMISTRY PPM Only</v>
      </c>
    </row>
    <row r="17852" spans="1:4">
      <c r="A17852" t="s">
        <v>58161</v>
      </c>
      <c r="B17852" t="s">
        <v>58162</v>
      </c>
      <c r="D17852" t="str">
        <f t="shared" si="278"/>
        <v>FPADES1867 Alan Hastings ENVIRONMENTAL SCIENCE And POLICY PPM Only</v>
      </c>
    </row>
    <row r="17853" spans="1:4">
      <c r="A17853" t="s">
        <v>58163</v>
      </c>
      <c r="B17853" t="s">
        <v>58164</v>
      </c>
      <c r="D17853" t="str">
        <f t="shared" si="278"/>
        <v>FPGSM11866 Prasad Naik GRADUATE SCHOOL OF MANAGEMENT PPM Only</v>
      </c>
    </row>
    <row r="17854" spans="1:4">
      <c r="A17854" t="s">
        <v>58165</v>
      </c>
      <c r="B17854" t="s">
        <v>58166</v>
      </c>
      <c r="D17854" t="str">
        <f t="shared" si="278"/>
        <v>FPMINT1865 Tali Azenkot MED Int Med Admin PPM Only</v>
      </c>
    </row>
    <row r="17855" spans="1:4">
      <c r="A17855" t="s">
        <v>58167</v>
      </c>
      <c r="B17855" t="s">
        <v>58168</v>
      </c>
      <c r="D17855" t="str">
        <f t="shared" si="278"/>
        <v>FPADES1864 Emily L Zakowski ENVIRONMENTAL SCIENCE And POLICY PPM Only</v>
      </c>
    </row>
    <row r="17856" spans="1:4">
      <c r="A17856" t="s">
        <v>58169</v>
      </c>
      <c r="B17856" t="s">
        <v>58170</v>
      </c>
      <c r="D17856" t="str">
        <f t="shared" si="278"/>
        <v>FPDEDU1863 Heather Rose EDUCATION PPM Only</v>
      </c>
    </row>
    <row r="17857" spans="1:4">
      <c r="A17857" t="s">
        <v>58171</v>
      </c>
      <c r="B17857" t="s">
        <v>58172</v>
      </c>
      <c r="D17857" t="str">
        <f t="shared" si="278"/>
        <v>FPAHEC1862 Barbara Shebloski HUMAN ECOLOGY PPM Only</v>
      </c>
    </row>
    <row r="17858" spans="1:4">
      <c r="A17858" t="s">
        <v>58173</v>
      </c>
      <c r="B17858" t="s">
        <v>58174</v>
      </c>
      <c r="D17858" t="str">
        <f t="shared" si="278"/>
        <v>FPMOBG1861 Maria Anderson MED Obstetrics And Gynecology PPM Only</v>
      </c>
    </row>
    <row r="17859" spans="1:4">
      <c r="A17859" t="s">
        <v>58175</v>
      </c>
      <c r="B17859" t="s">
        <v>58176</v>
      </c>
      <c r="D17859" t="str">
        <f t="shared" ref="D17859:D17922" si="279">A17859&amp;" "&amp;B17859</f>
        <v>FPMPAT1860 Alvin Lewis MED Pathology And Lab Medicine PPM Only</v>
      </c>
    </row>
    <row r="17860" spans="1:4">
      <c r="A17860" t="s">
        <v>58177</v>
      </c>
      <c r="B17860" t="s">
        <v>58178</v>
      </c>
      <c r="D17860" t="str">
        <f t="shared" si="279"/>
        <v>FPMEPM1859 Donald Lyman MED Public Health Sciences PPM Only</v>
      </c>
    </row>
    <row r="17861" spans="1:4">
      <c r="A17861" t="s">
        <v>58179</v>
      </c>
      <c r="B17861" t="s">
        <v>58180</v>
      </c>
      <c r="D17861" t="str">
        <f t="shared" si="279"/>
        <v>FPLCHE1858 William Fawcett CHEMISTRY PPM Only</v>
      </c>
    </row>
    <row r="17862" spans="1:4">
      <c r="A17862" t="s">
        <v>58181</v>
      </c>
      <c r="B17862" t="s">
        <v>58182</v>
      </c>
      <c r="D17862" t="str">
        <f t="shared" si="279"/>
        <v>FPVAPC1857 Leslie Faulkin VM ANAT PHYSIO And CELL BIOLOGY PPM Only</v>
      </c>
    </row>
    <row r="17863" spans="1:4">
      <c r="A17863" t="s">
        <v>58183</v>
      </c>
      <c r="B17863" t="s">
        <v>58184</v>
      </c>
      <c r="D17863" t="str">
        <f t="shared" si="279"/>
        <v>FPDEDU1856 Michele Fortes EDUCATION PPM Only</v>
      </c>
    </row>
    <row r="17864" spans="1:4">
      <c r="A17864" t="s">
        <v>58185</v>
      </c>
      <c r="B17864" t="s">
        <v>58186</v>
      </c>
      <c r="D17864" t="str">
        <f t="shared" si="279"/>
        <v>FPIMGI1855 Eric Chak MED Int Med Gastroenterology PPM Only</v>
      </c>
    </row>
    <row r="17865" spans="1:4">
      <c r="A17865" t="s">
        <v>58187</v>
      </c>
      <c r="B17865" t="s">
        <v>58188</v>
      </c>
      <c r="D17865" t="str">
        <f t="shared" si="279"/>
        <v>FPMDER1854 Athena Soulika MED Dermatology PPM Only</v>
      </c>
    </row>
    <row r="17866" spans="1:4">
      <c r="A17866" t="s">
        <v>58189</v>
      </c>
      <c r="B17866" t="s">
        <v>58190</v>
      </c>
      <c r="D17866" t="str">
        <f t="shared" si="279"/>
        <v>FPVVSR1853 Alain Theon VM SURGRAD SCIENCE PPM Only</v>
      </c>
    </row>
    <row r="17867" spans="1:4">
      <c r="A17867" t="s">
        <v>58191</v>
      </c>
      <c r="B17867" t="s">
        <v>58192</v>
      </c>
      <c r="D17867" t="str">
        <f t="shared" si="279"/>
        <v>FPDEDU1852 Megan Welsh EDUCATION PPM Only</v>
      </c>
    </row>
    <row r="17868" spans="1:4">
      <c r="A17868" t="s">
        <v>58193</v>
      </c>
      <c r="B17868" t="s">
        <v>58194</v>
      </c>
      <c r="D17868" t="str">
        <f t="shared" si="279"/>
        <v>FPMPSY1851 Sally Rogers MED Psychiatry And Behav Sci PPM Only</v>
      </c>
    </row>
    <row r="17869" spans="1:4">
      <c r="A17869" t="s">
        <v>58195</v>
      </c>
      <c r="B17869" t="s">
        <v>58196</v>
      </c>
      <c r="D17869" t="str">
        <f t="shared" si="279"/>
        <v>FPAPLS1850 Michael G Barbour PLANT SCIENCES PPM Only</v>
      </c>
    </row>
    <row r="17870" spans="1:4">
      <c r="A17870" t="s">
        <v>58197</v>
      </c>
      <c r="B17870" t="s">
        <v>58198</v>
      </c>
      <c r="D17870" t="str">
        <f t="shared" si="279"/>
        <v>FPAETX1849 Allison Ehrlich ENVIRONMENTAL TOXICOLOGY PPM Only</v>
      </c>
    </row>
    <row r="17871" spans="1:4">
      <c r="A17871" t="s">
        <v>58199</v>
      </c>
      <c r="B17871" t="s">
        <v>58200</v>
      </c>
      <c r="D17871" t="str">
        <f t="shared" si="279"/>
        <v>FPMINT1848 Andrew Yen MED Internal Medicine PPM Only</v>
      </c>
    </row>
    <row r="17872" spans="1:4">
      <c r="A17872" t="s">
        <v>58201</v>
      </c>
      <c r="B17872" t="s">
        <v>58202</v>
      </c>
      <c r="D17872" t="str">
        <f t="shared" si="279"/>
        <v>FPDEDU1847 Raynell Taisha Hamilton Starks EDUCATION PPM Only</v>
      </c>
    </row>
    <row r="17873" spans="1:4">
      <c r="A17873" t="s">
        <v>58203</v>
      </c>
      <c r="B17873" t="s">
        <v>58204</v>
      </c>
      <c r="D17873" t="str">
        <f t="shared" si="279"/>
        <v>F9AARE1846 Jeffrey Williams AG And RESOURCE ECONOMICS ANR PPM Only</v>
      </c>
    </row>
    <row r="17874" spans="1:4">
      <c r="A17874" t="s">
        <v>58205</v>
      </c>
      <c r="B17874" t="s">
        <v>58206</v>
      </c>
      <c r="D17874" t="str">
        <f t="shared" si="279"/>
        <v>FPAARE1846 Jeffrey Williams AG And RESOURCE ECONOMICS PPM Only</v>
      </c>
    </row>
    <row r="17875" spans="1:4">
      <c r="A17875" t="s">
        <v>58207</v>
      </c>
      <c r="B17875" t="s">
        <v>58208</v>
      </c>
      <c r="D17875" t="str">
        <f t="shared" si="279"/>
        <v>FPECEE1845 Fabian Bombardelli CIVIL And ENVIRONMENTAL ENGR PPM Only</v>
      </c>
    </row>
    <row r="17876" spans="1:4">
      <c r="A17876" t="s">
        <v>58209</v>
      </c>
      <c r="B17876" t="s">
        <v>58210</v>
      </c>
      <c r="D17876" t="str">
        <f t="shared" si="279"/>
        <v>FPLSTA1844 Xiaodong Li STATISTICS PPM Only</v>
      </c>
    </row>
    <row r="17877" spans="1:4">
      <c r="A17877" t="s">
        <v>58211</v>
      </c>
      <c r="B17877" t="s">
        <v>58212</v>
      </c>
      <c r="D17877" t="str">
        <f t="shared" si="279"/>
        <v>FPLCHE1843 Matthew Augustine CHEMISTRY PPM Only</v>
      </c>
    </row>
    <row r="17878" spans="1:4">
      <c r="A17878" t="s">
        <v>58213</v>
      </c>
      <c r="B17878" t="s">
        <v>58214</v>
      </c>
      <c r="D17878" t="str">
        <f t="shared" si="279"/>
        <v>FPAPLS1842 Trevor Suslow PLANT SCIENCES PPM Only</v>
      </c>
    </row>
    <row r="17879" spans="1:4">
      <c r="A17879" t="s">
        <v>58215</v>
      </c>
      <c r="B17879" t="s">
        <v>58216</v>
      </c>
      <c r="D17879" t="str">
        <f t="shared" si="279"/>
        <v>FPMDER1841 Apra Sood MED Dermatology PPM Only</v>
      </c>
    </row>
    <row r="17880" spans="1:4">
      <c r="A17880" t="s">
        <v>58217</v>
      </c>
      <c r="B17880" t="s">
        <v>58218</v>
      </c>
      <c r="D17880" t="str">
        <f t="shared" si="279"/>
        <v>FPMPED1840 Lee Donohue MED Pediatrics PPM Only</v>
      </c>
    </row>
    <row r="17881" spans="1:4">
      <c r="A17881" t="s">
        <v>58219</v>
      </c>
      <c r="B17881" t="s">
        <v>58220</v>
      </c>
      <c r="D17881" t="str">
        <f t="shared" si="279"/>
        <v>FPECSE1839 Gregory J Kuperberg ENGR COMPUTER SCIENCE PPM Only</v>
      </c>
    </row>
    <row r="17882" spans="1:4">
      <c r="A17882" t="s">
        <v>58221</v>
      </c>
      <c r="B17882" t="s">
        <v>58222</v>
      </c>
      <c r="D17882" t="str">
        <f t="shared" si="279"/>
        <v>FPMPED1838 Su Ting Li MED Pediatrics PPM Only</v>
      </c>
    </row>
    <row r="17883" spans="1:4">
      <c r="A17883" t="s">
        <v>58223</v>
      </c>
      <c r="B17883" t="s">
        <v>58224</v>
      </c>
      <c r="D17883" t="str">
        <f t="shared" si="279"/>
        <v>FPLCHE1837 Philip Power CHEMISTRY PPM Only</v>
      </c>
    </row>
    <row r="17884" spans="1:4">
      <c r="A17884" t="s">
        <v>58225</v>
      </c>
      <c r="B17884" t="s">
        <v>58226</v>
      </c>
      <c r="D17884" t="str">
        <f t="shared" si="279"/>
        <v>FPLAHI1836 Heghnar Watenpaugh ART And ART HISTORY PPM Only</v>
      </c>
    </row>
    <row r="17885" spans="1:4">
      <c r="A17885" t="s">
        <v>58227</v>
      </c>
      <c r="B17885" t="s">
        <v>58228</v>
      </c>
      <c r="D17885" t="str">
        <f t="shared" si="279"/>
        <v>FPLENL1835 Peter Dale ENGLISH PPM Only</v>
      </c>
    </row>
    <row r="17886" spans="1:4">
      <c r="A17886" t="s">
        <v>58229</v>
      </c>
      <c r="B17886" t="s">
        <v>58230</v>
      </c>
      <c r="D17886" t="str">
        <f t="shared" si="279"/>
        <v>FPVPHR1834 Carrie Finno VM POPULATION HLTH And REPROD PPM Only</v>
      </c>
    </row>
    <row r="17887" spans="1:4">
      <c r="A17887" t="s">
        <v>58231</v>
      </c>
      <c r="B17887" t="s">
        <v>58232</v>
      </c>
      <c r="D17887" t="str">
        <f t="shared" si="279"/>
        <v>FPAHCE1833 Siwei Liu HUMAN ECOLOGY PPM Only</v>
      </c>
    </row>
    <row r="17888" spans="1:4">
      <c r="A17888" t="s">
        <v>58233</v>
      </c>
      <c r="B17888" t="s">
        <v>58234</v>
      </c>
      <c r="D17888" t="str">
        <f t="shared" si="279"/>
        <v>FPAWFC1832 Terrell Salmon WILDLIFE And FISHERIES BIOLOGY PPM Only</v>
      </c>
    </row>
    <row r="17889" spans="1:4">
      <c r="A17889" t="s">
        <v>58235</v>
      </c>
      <c r="B17889" t="s">
        <v>58236</v>
      </c>
      <c r="D17889" t="str">
        <f t="shared" si="279"/>
        <v>FPAHCE1831 Katherine Conger HUMAN ECOLOGY PPM Only</v>
      </c>
    </row>
    <row r="17890" spans="1:4">
      <c r="A17890" t="s">
        <v>58237</v>
      </c>
      <c r="B17890" t="s">
        <v>58238</v>
      </c>
      <c r="D17890" t="str">
        <f t="shared" si="279"/>
        <v>FPMEPM1830 Carol Stanford MED Public Health Sciences PPM Only</v>
      </c>
    </row>
    <row r="17891" spans="1:4">
      <c r="A17891" t="s">
        <v>58239</v>
      </c>
      <c r="B17891" t="s">
        <v>58240</v>
      </c>
      <c r="D17891" t="str">
        <f t="shared" si="279"/>
        <v>FPAPPA1829 Bryce Falk PLANT PATHOLOGY PPM Only</v>
      </c>
    </row>
    <row r="17892" spans="1:4">
      <c r="A17892" t="s">
        <v>58241</v>
      </c>
      <c r="B17892" t="s">
        <v>58242</v>
      </c>
      <c r="D17892" t="str">
        <f t="shared" si="279"/>
        <v>FPECSE1828 Dipak Ghosal ENGR COMPUTER SCIENCE PPM Only</v>
      </c>
    </row>
    <row r="17893" spans="1:4">
      <c r="A17893" t="s">
        <v>58243</v>
      </c>
      <c r="B17893" t="s">
        <v>58244</v>
      </c>
      <c r="D17893" t="str">
        <f t="shared" si="279"/>
        <v>FPMANS1827 Norma Klein MED Anesth And Pain Medicine PPM Only</v>
      </c>
    </row>
    <row r="17894" spans="1:4">
      <c r="A17894" t="s">
        <v>58245</v>
      </c>
      <c r="B17894" t="s">
        <v>58246</v>
      </c>
      <c r="D17894" t="str">
        <f t="shared" si="279"/>
        <v>FPBNPB1826 Brian Mulloney NEURO PHYSIO And BEHAVIOR PPM Only</v>
      </c>
    </row>
    <row r="17895" spans="1:4">
      <c r="A17895" t="s">
        <v>58247</v>
      </c>
      <c r="B17895" t="s">
        <v>58248</v>
      </c>
      <c r="D17895" t="str">
        <f t="shared" si="279"/>
        <v>FPMPED1825 Jennifer Plant MED Pediatrics PPM Only</v>
      </c>
    </row>
    <row r="17896" spans="1:4">
      <c r="A17896" t="s">
        <v>58249</v>
      </c>
      <c r="B17896" t="s">
        <v>58250</v>
      </c>
      <c r="D17896" t="str">
        <f t="shared" si="279"/>
        <v>FPMRAD1824 Francesca Ontell MED Radiology PPM Only</v>
      </c>
    </row>
    <row r="17897" spans="1:4">
      <c r="A17897" t="s">
        <v>58251</v>
      </c>
      <c r="B17897" t="s">
        <v>58252</v>
      </c>
      <c r="D17897" t="str">
        <f t="shared" si="279"/>
        <v>FPAHCE1823 Eric Chu HUMAN ECOLOGY PPM Only</v>
      </c>
    </row>
    <row r="17898" spans="1:4">
      <c r="A17898" t="s">
        <v>58253</v>
      </c>
      <c r="B17898" t="s">
        <v>58254</v>
      </c>
      <c r="D17898" t="str">
        <f t="shared" si="279"/>
        <v>FPMPSY1822 Francis Lu MED Psychiatry And Behav Sci PPM Only</v>
      </c>
    </row>
    <row r="17899" spans="1:4">
      <c r="A17899" t="s">
        <v>58255</v>
      </c>
      <c r="B17899" t="s">
        <v>58256</v>
      </c>
      <c r="D17899" t="str">
        <f t="shared" si="279"/>
        <v>FPMPED1821 Trent Wise MED Pediatrics PPM Only</v>
      </c>
    </row>
    <row r="17900" spans="1:4">
      <c r="A17900" t="s">
        <v>58257</v>
      </c>
      <c r="B17900" t="s">
        <v>58258</v>
      </c>
      <c r="D17900" t="str">
        <f t="shared" si="279"/>
        <v>FPLPHY1820 Markus Luty PHYSICS PPM Only</v>
      </c>
    </row>
    <row r="17901" spans="1:4">
      <c r="A17901" t="s">
        <v>58259</v>
      </c>
      <c r="B17901" t="s">
        <v>58260</v>
      </c>
      <c r="D17901" t="str">
        <f t="shared" si="279"/>
        <v>FPAPLS1819 Alan B Bennett PLANT SCIENCES PPM Only</v>
      </c>
    </row>
    <row r="17902" spans="1:4">
      <c r="A17902" t="s">
        <v>58261</v>
      </c>
      <c r="B17902" t="s">
        <v>58262</v>
      </c>
      <c r="D17902" t="str">
        <f t="shared" si="279"/>
        <v>FPMOBG1818 Parampal Gill MED Obstetrics And Gynecology PPM Only</v>
      </c>
    </row>
    <row r="17903" spans="1:4">
      <c r="A17903" t="s">
        <v>58263</v>
      </c>
      <c r="B17903" t="s">
        <v>58264</v>
      </c>
      <c r="D17903" t="str">
        <f t="shared" si="279"/>
        <v>FPLCOM1817 Brenda Schildgen COMPARATIVE LITERATURE PPM Only</v>
      </c>
    </row>
    <row r="17904" spans="1:4">
      <c r="A17904" t="s">
        <v>58265</v>
      </c>
      <c r="B17904" t="s">
        <v>58266</v>
      </c>
      <c r="D17904" t="str">
        <f t="shared" si="279"/>
        <v>FPIMGI1816 Paul Dhanuka MED Internal Medicine PPM Only</v>
      </c>
    </row>
    <row r="17905" spans="1:4">
      <c r="A17905" t="s">
        <v>58267</v>
      </c>
      <c r="B17905" t="s">
        <v>58268</v>
      </c>
      <c r="D17905" t="str">
        <f t="shared" si="279"/>
        <v>FPAANS1815 Steven Berry ANIMAL SCIENCE PPM Only</v>
      </c>
    </row>
    <row r="17906" spans="1:4">
      <c r="A17906" t="s">
        <v>58269</v>
      </c>
      <c r="B17906" t="s">
        <v>58270</v>
      </c>
      <c r="D17906" t="str">
        <f t="shared" si="279"/>
        <v>FPMINT1813 Usman Javed MED Internal Medicine PPM Only</v>
      </c>
    </row>
    <row r="17907" spans="1:4">
      <c r="A17907" t="s">
        <v>58271</v>
      </c>
      <c r="B17907" t="s">
        <v>58272</v>
      </c>
      <c r="D17907" t="str">
        <f t="shared" si="279"/>
        <v>FPAARE1812 Yeganeh Farzin AG And RESOURCE ECONOMICS PPM Only</v>
      </c>
    </row>
    <row r="17908" spans="1:4">
      <c r="A17908" t="s">
        <v>58273</v>
      </c>
      <c r="B17908" t="s">
        <v>58274</v>
      </c>
      <c r="D17908" t="str">
        <f t="shared" si="279"/>
        <v>FPLCLA1811 W Thompson CLASSICS PPM Only</v>
      </c>
    </row>
    <row r="17909" spans="1:4">
      <c r="A17909" t="s">
        <v>58275</v>
      </c>
      <c r="B17909" t="s">
        <v>58276</v>
      </c>
      <c r="D17909" t="str">
        <f t="shared" si="279"/>
        <v>FPMORT1810 Joel Lerman MED Orthopaedic Surgery PPM Only</v>
      </c>
    </row>
    <row r="17910" spans="1:4">
      <c r="A17910" t="s">
        <v>58277</v>
      </c>
      <c r="B17910" t="s">
        <v>58278</v>
      </c>
      <c r="D17910" t="str">
        <f t="shared" si="279"/>
        <v>FPNURS1809 Jill Joseph School of Nursing PPM Only</v>
      </c>
    </row>
    <row r="17911" spans="1:4">
      <c r="A17911" t="s">
        <v>58279</v>
      </c>
      <c r="B17911" t="s">
        <v>58280</v>
      </c>
      <c r="D17911" t="str">
        <f t="shared" si="279"/>
        <v>FPBPLB1808 Andrew Groover PLANT BIOLOGY PPM Only</v>
      </c>
    </row>
    <row r="17912" spans="1:4">
      <c r="A17912" t="s">
        <v>58281</v>
      </c>
      <c r="B17912" t="s">
        <v>58282</v>
      </c>
      <c r="D17912" t="str">
        <f t="shared" si="279"/>
        <v>FPIMRH1807 Stanley Naguwa MED Int Med Rheumatology PPM Only</v>
      </c>
    </row>
    <row r="17913" spans="1:4">
      <c r="A17913" t="s">
        <v>58283</v>
      </c>
      <c r="B17913" t="s">
        <v>58284</v>
      </c>
      <c r="D17913" t="str">
        <f t="shared" si="279"/>
        <v>FPAPLS1806 Gail Taylor PLANT SCIENCES PPM Only</v>
      </c>
    </row>
    <row r="17914" spans="1:4">
      <c r="A17914" t="s">
        <v>58285</v>
      </c>
      <c r="B17914" t="s">
        <v>58286</v>
      </c>
      <c r="D17914" t="str">
        <f t="shared" si="279"/>
        <v>FPIMID1805 Bennett Penn MED Int Med Infectious Dis PPM Only</v>
      </c>
    </row>
    <row r="17915" spans="1:4">
      <c r="A17915" t="s">
        <v>58287</v>
      </c>
      <c r="B17915" t="s">
        <v>58288</v>
      </c>
      <c r="D17915" t="str">
        <f t="shared" si="279"/>
        <v>FPMINT1804 Ruth Lawrence MED Internal Medicine PPM Only</v>
      </c>
    </row>
    <row r="17916" spans="1:4">
      <c r="A17916" t="s">
        <v>58289</v>
      </c>
      <c r="B17916" t="s">
        <v>58290</v>
      </c>
      <c r="D17916" t="str">
        <f t="shared" si="279"/>
        <v>FPAANS1803 Roberto Sainz ANIMAL SCIENCE PPM Only</v>
      </c>
    </row>
    <row r="17917" spans="1:4">
      <c r="A17917" t="s">
        <v>58291</v>
      </c>
      <c r="B17917" t="s">
        <v>58292</v>
      </c>
      <c r="D17917" t="str">
        <f t="shared" si="279"/>
        <v>FPAANS1802 E Price ANIMAL SCIENCE PPM Only</v>
      </c>
    </row>
    <row r="17918" spans="1:4">
      <c r="A17918" t="s">
        <v>58293</v>
      </c>
      <c r="B17918" t="s">
        <v>58294</v>
      </c>
      <c r="D17918" t="str">
        <f t="shared" si="279"/>
        <v>FPIMGM1801 Jorge Garcia MED Int Med Genl Medicine PPM Only</v>
      </c>
    </row>
    <row r="17919" spans="1:4">
      <c r="A17919" t="s">
        <v>58295</v>
      </c>
      <c r="B17919" t="s">
        <v>58296</v>
      </c>
      <c r="D17919" t="str">
        <f t="shared" si="279"/>
        <v>FPANUT1800 Bo Lonnerdal NUTRITION PPM Only</v>
      </c>
    </row>
    <row r="17920" spans="1:4">
      <c r="A17920" t="s">
        <v>58297</v>
      </c>
      <c r="B17920" t="s">
        <v>58298</v>
      </c>
      <c r="D17920" t="str">
        <f t="shared" si="279"/>
        <v>FPUGED1799 Gail Martinez UNDERGRADUATE EDUCATION PPM Only</v>
      </c>
    </row>
    <row r="17921" spans="1:4">
      <c r="A17921" t="s">
        <v>58299</v>
      </c>
      <c r="B17921" t="s">
        <v>58300</v>
      </c>
      <c r="D17921" t="str">
        <f t="shared" si="279"/>
        <v>FPMPMR1798 Ernest Johnson MED Physical Medicine And Rehab PPM Only</v>
      </c>
    </row>
    <row r="17922" spans="1:4">
      <c r="A17922" t="s">
        <v>58301</v>
      </c>
      <c r="B17922" t="s">
        <v>58302</v>
      </c>
      <c r="D17922" t="str">
        <f t="shared" si="279"/>
        <v>FPMOPH1797 Mary Ohara MED Eye Center PPM Only</v>
      </c>
    </row>
    <row r="17923" spans="1:4">
      <c r="A17923" t="s">
        <v>58303</v>
      </c>
      <c r="B17923" t="s">
        <v>58304</v>
      </c>
      <c r="D17923" t="str">
        <f t="shared" ref="D17923:D17986" si="280">A17923&amp;" "&amp;B17923</f>
        <v>FPLUWP1796 Donald Meisenheimer UNIVERSITY WRITING PROGRAM PPM Only</v>
      </c>
    </row>
    <row r="17924" spans="1:4">
      <c r="A17924" t="s">
        <v>58305</v>
      </c>
      <c r="B17924" t="s">
        <v>58306</v>
      </c>
      <c r="D17924" t="str">
        <f t="shared" si="280"/>
        <v>FPBNPB1795 Diasynou Fioravante NEURO PHYSIO And BEHAVIOR PPM Only</v>
      </c>
    </row>
    <row r="17925" spans="1:4">
      <c r="A17925" t="s">
        <v>58307</v>
      </c>
      <c r="B17925" t="s">
        <v>58308</v>
      </c>
      <c r="D17925" t="str">
        <f t="shared" si="280"/>
        <v>FPBCNS1795 Diasynou Fioravante Center for Neuroscience PPM Only</v>
      </c>
    </row>
    <row r="17926" spans="1:4">
      <c r="A17926" t="s">
        <v>58309</v>
      </c>
      <c r="B17926" t="s">
        <v>58310</v>
      </c>
      <c r="D17926" t="str">
        <f t="shared" si="280"/>
        <v>FPAFST1794 Erin Dicaprio FOOD SCIENCE And TECHNOLOGY PPM Only</v>
      </c>
    </row>
    <row r="17927" spans="1:4">
      <c r="A17927" t="s">
        <v>58311</v>
      </c>
      <c r="B17927" t="s">
        <v>58312</v>
      </c>
      <c r="D17927" t="str">
        <f t="shared" si="280"/>
        <v>FPMPED1793 Rosa Rodriguez MED Pediatrics PPM Only</v>
      </c>
    </row>
    <row r="17928" spans="1:4">
      <c r="A17928" t="s">
        <v>58313</v>
      </c>
      <c r="B17928" t="s">
        <v>58314</v>
      </c>
      <c r="D17928" t="str">
        <f t="shared" si="280"/>
        <v>FPAWFC1792 E Fitzhugh WILDLIFE And FISHERIES BIOLOGY PPM Only</v>
      </c>
    </row>
    <row r="17929" spans="1:4">
      <c r="A17929" t="s">
        <v>58315</v>
      </c>
      <c r="B17929" t="s">
        <v>58316</v>
      </c>
      <c r="D17929" t="str">
        <f t="shared" si="280"/>
        <v>FPMOBG1791 Jocylen Glassberg MED Obstetrics And Gynecology PPM Only</v>
      </c>
    </row>
    <row r="17930" spans="1:4">
      <c r="A17930" t="s">
        <v>58317</v>
      </c>
      <c r="B17930" t="s">
        <v>58318</v>
      </c>
      <c r="D17930" t="str">
        <f t="shared" si="280"/>
        <v>FPLMAT1790 Adam Jacob MATHEMATICS PPM Only</v>
      </c>
    </row>
    <row r="17931" spans="1:4">
      <c r="A17931" t="s">
        <v>58319</v>
      </c>
      <c r="B17931" t="s">
        <v>58320</v>
      </c>
      <c r="D17931" t="str">
        <f t="shared" si="280"/>
        <v>FPMANS1789 Timothy Tautz MED Anesth And Pain Medicine PPM Only</v>
      </c>
    </row>
    <row r="17932" spans="1:4">
      <c r="A17932" t="s">
        <v>58321</v>
      </c>
      <c r="B17932" t="s">
        <v>58322</v>
      </c>
      <c r="D17932" t="str">
        <f t="shared" si="280"/>
        <v>FPMNEU1788 Shannon Liang MED Neurology PPM Only</v>
      </c>
    </row>
    <row r="17933" spans="1:4">
      <c r="A17933" t="s">
        <v>58323</v>
      </c>
      <c r="B17933" t="s">
        <v>58324</v>
      </c>
      <c r="D17933" t="str">
        <f t="shared" si="280"/>
        <v>FPMPAT1787 James Chan MED Pathology And Lab Medicine PPM Only</v>
      </c>
    </row>
    <row r="17934" spans="1:4">
      <c r="A17934" t="s">
        <v>58325</v>
      </c>
      <c r="B17934" t="s">
        <v>58326</v>
      </c>
      <c r="D17934" t="str">
        <f t="shared" si="280"/>
        <v>FPIMGM1786 Erin Sanchez MED Int Med Genl Medicine PPM Only</v>
      </c>
    </row>
    <row r="17935" spans="1:4">
      <c r="A17935" t="s">
        <v>58327</v>
      </c>
      <c r="B17935" t="s">
        <v>58328</v>
      </c>
      <c r="D17935" t="str">
        <f t="shared" si="280"/>
        <v>FPMPED1785 Katrin Mattern Baxter MED Pediatrics PPM Only</v>
      </c>
    </row>
    <row r="17936" spans="1:4">
      <c r="A17936" t="s">
        <v>58329</v>
      </c>
      <c r="B17936" t="s">
        <v>58330</v>
      </c>
      <c r="D17936" t="str">
        <f t="shared" si="280"/>
        <v>FPLHIS1784 Manfred Fleischer HISTORY PPM Only</v>
      </c>
    </row>
    <row r="17937" spans="1:4">
      <c r="A17937" t="s">
        <v>58331</v>
      </c>
      <c r="B17937" t="s">
        <v>58332</v>
      </c>
      <c r="D17937" t="str">
        <f t="shared" si="280"/>
        <v>FPLMAT1783 Elbridge Puckett MATHEMATICS PPM Only</v>
      </c>
    </row>
    <row r="17938" spans="1:4">
      <c r="A17938" t="s">
        <v>58333</v>
      </c>
      <c r="B17938" t="s">
        <v>58334</v>
      </c>
      <c r="D17938" t="str">
        <f t="shared" si="280"/>
        <v>FPLPHY1782 Richard Lander PHYSICS PPM Only</v>
      </c>
    </row>
    <row r="17939" spans="1:4">
      <c r="A17939" t="s">
        <v>58335</v>
      </c>
      <c r="B17939" t="s">
        <v>58336</v>
      </c>
      <c r="D17939" t="str">
        <f t="shared" si="280"/>
        <v>FPMERM1781 Aman Parikh MED Emergency Medicine PPM Only</v>
      </c>
    </row>
    <row r="17940" spans="1:4">
      <c r="A17940" t="s">
        <v>58337</v>
      </c>
      <c r="B17940" t="s">
        <v>58338</v>
      </c>
      <c r="D17940" t="str">
        <f t="shared" si="280"/>
        <v>FPEECE1780 Hooman Rashtian ELECT And COMP ENGR PPM Only</v>
      </c>
    </row>
    <row r="17941" spans="1:4">
      <c r="A17941" t="s">
        <v>58339</v>
      </c>
      <c r="B17941" t="s">
        <v>58340</v>
      </c>
      <c r="D17941" t="str">
        <f t="shared" si="280"/>
        <v>FPAPLS1779 J Paul PLANT SCIENCES PPM Only</v>
      </c>
    </row>
    <row r="17942" spans="1:4">
      <c r="A17942" t="s">
        <v>58341</v>
      </c>
      <c r="B17942" t="s">
        <v>58342</v>
      </c>
      <c r="D17942" t="str">
        <f t="shared" si="280"/>
        <v>FPEECE1778 Tien Hsia ELECT And COMP ENGR PPM Only</v>
      </c>
    </row>
    <row r="17943" spans="1:4">
      <c r="A17943" t="s">
        <v>58343</v>
      </c>
      <c r="B17943" t="s">
        <v>58344</v>
      </c>
      <c r="D17943" t="str">
        <f t="shared" si="280"/>
        <v>FPNURS1777 Deborah Greenwood School of Nursing PPM Only</v>
      </c>
    </row>
    <row r="17944" spans="1:4">
      <c r="A17944" t="s">
        <v>58345</v>
      </c>
      <c r="B17944" t="s">
        <v>58346</v>
      </c>
      <c r="D17944" t="str">
        <f t="shared" si="280"/>
        <v>FPLIBR1776 Daryl Morrison UCDLIBRARY PPM Only</v>
      </c>
    </row>
    <row r="17945" spans="1:4">
      <c r="A17945" t="s">
        <v>58347</v>
      </c>
      <c r="B17945" t="s">
        <v>58348</v>
      </c>
      <c r="D17945" t="str">
        <f t="shared" si="280"/>
        <v>FPMARO1775 Kathleen Legarza MED Radiation Oncology PPM Only</v>
      </c>
    </row>
    <row r="17946" spans="1:4">
      <c r="A17946" t="s">
        <v>58349</v>
      </c>
      <c r="B17946" t="s">
        <v>58350</v>
      </c>
      <c r="D17946" t="str">
        <f t="shared" si="280"/>
        <v>FPMEPM1774 Lihong Qi MED Public Health Sciences PPM Only</v>
      </c>
    </row>
    <row r="17947" spans="1:4">
      <c r="A17947" t="s">
        <v>58351</v>
      </c>
      <c r="B17947" t="s">
        <v>58352</v>
      </c>
      <c r="D17947" t="str">
        <f t="shared" si="280"/>
        <v>FPMDER1773 Samuel Hwang MED Dermatology PPM Only</v>
      </c>
    </row>
    <row r="17948" spans="1:4">
      <c r="A17948" t="s">
        <v>58353</v>
      </c>
      <c r="B17948" t="s">
        <v>58354</v>
      </c>
      <c r="D17948" t="str">
        <f t="shared" si="280"/>
        <v>FPVVME1772 Christine Johnson VM MEDICINE And EPIDEMIOLOGY PPM Only</v>
      </c>
    </row>
    <row r="17949" spans="1:4">
      <c r="A17949" t="s">
        <v>58355</v>
      </c>
      <c r="B17949" t="s">
        <v>58356</v>
      </c>
      <c r="D17949" t="str">
        <f t="shared" si="280"/>
        <v>FPAVIT1771 Matthew Fidelibus VITICULTURE And ENOLOGY PPM Only</v>
      </c>
    </row>
    <row r="17950" spans="1:4">
      <c r="A17950" t="s">
        <v>58357</v>
      </c>
      <c r="B17950" t="s">
        <v>58358</v>
      </c>
      <c r="D17950" t="str">
        <f t="shared" si="280"/>
        <v>FPMOPH1770 Daniel Lee MED Eye Center PPM Only</v>
      </c>
    </row>
    <row r="17951" spans="1:4">
      <c r="A17951" t="s">
        <v>58359</v>
      </c>
      <c r="B17951" t="s">
        <v>58360</v>
      </c>
      <c r="D17951" t="str">
        <f t="shared" si="280"/>
        <v>FPIMRH1769 Koichi Tsuneyama MED Int Med Rheumatology PPM Only</v>
      </c>
    </row>
    <row r="17952" spans="1:4">
      <c r="A17952" t="s">
        <v>58361</v>
      </c>
      <c r="B17952" t="s">
        <v>58362</v>
      </c>
      <c r="D17952" t="str">
        <f t="shared" si="280"/>
        <v>FPLHIS1768 Thomas Holloway HISTORY PPM Only</v>
      </c>
    </row>
    <row r="17953" spans="1:4">
      <c r="A17953" t="s">
        <v>58363</v>
      </c>
      <c r="B17953" t="s">
        <v>58364</v>
      </c>
      <c r="D17953" t="str">
        <f t="shared" si="280"/>
        <v>FPMOPH1767 Vivian Lien MED Eye Center PPM Only</v>
      </c>
    </row>
    <row r="17954" spans="1:4">
      <c r="A17954" t="s">
        <v>58365</v>
      </c>
      <c r="B17954" t="s">
        <v>58366</v>
      </c>
      <c r="D17954" t="str">
        <f t="shared" si="280"/>
        <v>FPMANS1766 David Copenhaver MED Anesth And Pain Medicine PPM Only</v>
      </c>
    </row>
    <row r="17955" spans="1:4">
      <c r="A17955" t="s">
        <v>58367</v>
      </c>
      <c r="B17955" t="s">
        <v>58368</v>
      </c>
      <c r="D17955" t="str">
        <f t="shared" si="280"/>
        <v>FPLPHI1765 Michael Jubien PHILOSOPHY PPM Only</v>
      </c>
    </row>
    <row r="17956" spans="1:4">
      <c r="A17956" t="s">
        <v>58369</v>
      </c>
      <c r="B17956" t="s">
        <v>58370</v>
      </c>
      <c r="D17956" t="str">
        <f t="shared" si="280"/>
        <v>FPMPSY1764 Nathan Fairman MED Psychiatry And Behav Sci PPM Only</v>
      </c>
    </row>
    <row r="17957" spans="1:4">
      <c r="A17957" t="s">
        <v>58371</v>
      </c>
      <c r="B17957" t="s">
        <v>58372</v>
      </c>
      <c r="D17957" t="str">
        <f t="shared" si="280"/>
        <v>FPEMAE1763 Jean Jacques Chattot MECHANICAL And AEROSPACE ENGR PPM Only</v>
      </c>
    </row>
    <row r="17958" spans="1:4">
      <c r="A17958" t="s">
        <v>58373</v>
      </c>
      <c r="B17958" t="s">
        <v>58374</v>
      </c>
      <c r="D17958" t="str">
        <f t="shared" si="280"/>
        <v>FPIMHP6333 Juliette Personius MED Int Med Hospitalist PPM Only</v>
      </c>
    </row>
    <row r="17959" spans="1:4">
      <c r="A17959" t="s">
        <v>58375</v>
      </c>
      <c r="B17959" t="s">
        <v>58376</v>
      </c>
      <c r="D17959" t="str">
        <f t="shared" si="280"/>
        <v>FPIMHP1762 Shaheen T Najafi MED Int Med Hospitalist PPM Only</v>
      </c>
    </row>
    <row r="17960" spans="1:4">
      <c r="A17960" t="s">
        <v>58377</v>
      </c>
      <c r="B17960" t="s">
        <v>58378</v>
      </c>
      <c r="D17960" t="str">
        <f t="shared" si="280"/>
        <v>FPLUWP1761 Nathaniel Williams UNIVERSITY WRITING PROGRAM PPM Only</v>
      </c>
    </row>
    <row r="17961" spans="1:4">
      <c r="A17961" t="s">
        <v>58379</v>
      </c>
      <c r="B17961" t="s">
        <v>58380</v>
      </c>
      <c r="D17961" t="str">
        <f t="shared" si="280"/>
        <v>FPAFST1760 Benjamen Montpetit FOOD SCIENCE And TECHNOLOGY PPM Only</v>
      </c>
    </row>
    <row r="17962" spans="1:4">
      <c r="A17962" t="s">
        <v>58381</v>
      </c>
      <c r="B17962" t="s">
        <v>58382</v>
      </c>
      <c r="D17962" t="str">
        <f t="shared" si="280"/>
        <v>FPAVIT1760 Benjamen Montpetit VITICULTURE And ENOLOGY PPM Only</v>
      </c>
    </row>
    <row r="17963" spans="1:4">
      <c r="A17963" t="s">
        <v>58383</v>
      </c>
      <c r="B17963" t="s">
        <v>58384</v>
      </c>
      <c r="D17963" t="str">
        <f t="shared" si="280"/>
        <v>FPMSUR1759 Hazem Shamseddeen MED Surgery PPM Only</v>
      </c>
    </row>
    <row r="17964" spans="1:4">
      <c r="A17964" t="s">
        <v>58385</v>
      </c>
      <c r="B17964" t="s">
        <v>58386</v>
      </c>
      <c r="D17964" t="str">
        <f t="shared" si="280"/>
        <v>FPMNEU1758 Boryana Stamova MED Neurology PPM Only</v>
      </c>
    </row>
    <row r="17965" spans="1:4">
      <c r="A17965" t="s">
        <v>58387</v>
      </c>
      <c r="B17965" t="s">
        <v>58388</v>
      </c>
      <c r="D17965" t="str">
        <f t="shared" si="280"/>
        <v>FPMEPM1757 Seleda Williams MED Public Health Sciences PPM Only</v>
      </c>
    </row>
    <row r="17966" spans="1:4">
      <c r="A17966" t="s">
        <v>58389</v>
      </c>
      <c r="B17966" t="s">
        <v>58390</v>
      </c>
      <c r="D17966" t="str">
        <f t="shared" si="280"/>
        <v>FPVVSR1756 Bruno Pypendop VM SURGRAD SCIENCE PPM Only</v>
      </c>
    </row>
    <row r="17967" spans="1:4">
      <c r="A17967" t="s">
        <v>58391</v>
      </c>
      <c r="B17967" t="s">
        <v>58392</v>
      </c>
      <c r="D17967" t="str">
        <f t="shared" si="280"/>
        <v>FPLPOL1755 John Gates POLITICAL SCIENCE PPM Only</v>
      </c>
    </row>
    <row r="17968" spans="1:4">
      <c r="A17968" t="s">
        <v>58393</v>
      </c>
      <c r="B17968" t="s">
        <v>58394</v>
      </c>
      <c r="D17968" t="str">
        <f t="shared" si="280"/>
        <v>FPMOPH1754 Min Zhao MED Eye Center PPM Only</v>
      </c>
    </row>
    <row r="17969" spans="1:4">
      <c r="A17969" t="s">
        <v>58395</v>
      </c>
      <c r="B17969" t="s">
        <v>58396</v>
      </c>
      <c r="D17969" t="str">
        <f t="shared" si="280"/>
        <v>FPMPAT1753 John Bishop MED Pathology And Lab Medicine PPM Only</v>
      </c>
    </row>
    <row r="17970" spans="1:4">
      <c r="A17970" t="s">
        <v>58397</v>
      </c>
      <c r="B17970" t="s">
        <v>58398</v>
      </c>
      <c r="D17970" t="str">
        <f t="shared" si="280"/>
        <v>FPACHE1752 Patsy Owens HUMAN ECOLOGY PPM Only</v>
      </c>
    </row>
    <row r="17971" spans="1:4">
      <c r="A17971" t="s">
        <v>58399</v>
      </c>
      <c r="B17971" t="s">
        <v>58400</v>
      </c>
      <c r="D17971" t="str">
        <f t="shared" si="280"/>
        <v>FPMSUR1751 John Osborn MED Surgery PPM Only</v>
      </c>
    </row>
    <row r="17972" spans="1:4">
      <c r="A17972" t="s">
        <v>58401</v>
      </c>
      <c r="B17972" t="s">
        <v>58402</v>
      </c>
      <c r="D17972" t="str">
        <f t="shared" si="280"/>
        <v>FPMPAT1750 Grace Monis MED Pathology And Lab Medicine PPM Only</v>
      </c>
    </row>
    <row r="17973" spans="1:4">
      <c r="A17973" t="s">
        <v>58403</v>
      </c>
      <c r="B17973" t="s">
        <v>58404</v>
      </c>
      <c r="D17973" t="str">
        <f t="shared" si="280"/>
        <v>FPMORT1749 Debra Templeton MED Orthopaedic Surgery PPM Only</v>
      </c>
    </row>
    <row r="17974" spans="1:4">
      <c r="A17974" t="s">
        <v>58405</v>
      </c>
      <c r="B17974" t="s">
        <v>58406</v>
      </c>
      <c r="D17974" t="str">
        <f t="shared" si="280"/>
        <v>FPEMAE1748 James Baughn MECHANICAL And AEROSPACE ENGR PPM Only</v>
      </c>
    </row>
    <row r="17975" spans="1:4">
      <c r="A17975" t="s">
        <v>58407</v>
      </c>
      <c r="B17975" t="s">
        <v>58408</v>
      </c>
      <c r="D17975" t="str">
        <f t="shared" si="280"/>
        <v>FPVHFS1747 Kathy Kurth CA ANIMAL HLTH And FOOD SAFETY LAB PPM Only</v>
      </c>
    </row>
    <row r="17976" spans="1:4">
      <c r="A17976" t="s">
        <v>58409</v>
      </c>
      <c r="B17976" t="s">
        <v>58410</v>
      </c>
      <c r="D17976" t="str">
        <f t="shared" si="280"/>
        <v>FPVHFS1746 KRIS CLOTHIER CA ANIMAL HLTH And FOOD SAFETY LAB PPM Only</v>
      </c>
    </row>
    <row r="17977" spans="1:4">
      <c r="A17977" t="s">
        <v>58411</v>
      </c>
      <c r="B17977" t="s">
        <v>58412</v>
      </c>
      <c r="D17977" t="str">
        <f t="shared" si="280"/>
        <v>FPMFCM1745 Rakhshi Khan MED Family And Community Med PPM Only</v>
      </c>
    </row>
    <row r="17978" spans="1:4">
      <c r="A17978" t="s">
        <v>58413</v>
      </c>
      <c r="B17978" t="s">
        <v>58414</v>
      </c>
      <c r="D17978" t="str">
        <f t="shared" si="280"/>
        <v>FPMINT1744 Joseph Silva MED Internal Medicine PPM Only</v>
      </c>
    </row>
    <row r="17979" spans="1:4">
      <c r="A17979" t="s">
        <v>58415</v>
      </c>
      <c r="B17979" t="s">
        <v>58416</v>
      </c>
      <c r="D17979" t="str">
        <f t="shared" si="280"/>
        <v>FPBMCB1743 S Chaykin MOLECULAR And CELLULAR BIO PPM Only</v>
      </c>
    </row>
    <row r="17980" spans="1:4">
      <c r="A17980" t="s">
        <v>58417</v>
      </c>
      <c r="B17980" t="s">
        <v>58418</v>
      </c>
      <c r="D17980" t="str">
        <f t="shared" si="280"/>
        <v>FPLANT1742 H Mchenry ANTHROPOLOGY PPM Only</v>
      </c>
    </row>
    <row r="17981" spans="1:4">
      <c r="A17981" t="s">
        <v>58419</v>
      </c>
      <c r="B17981" t="s">
        <v>58420</v>
      </c>
      <c r="D17981" t="str">
        <f t="shared" si="280"/>
        <v>FPIMRH1741 Patrick Carroll MED Int Med Rheumatology PPM Only</v>
      </c>
    </row>
    <row r="17982" spans="1:4">
      <c r="A17982" t="s">
        <v>58421</v>
      </c>
      <c r="B17982" t="s">
        <v>58422</v>
      </c>
      <c r="D17982" t="str">
        <f t="shared" si="280"/>
        <v>FPLLIN1740 Robert Bayley LINGUISTICS PPM Only</v>
      </c>
    </row>
    <row r="17983" spans="1:4">
      <c r="A17983" t="s">
        <v>58423</v>
      </c>
      <c r="B17983" t="s">
        <v>58424</v>
      </c>
      <c r="D17983" t="str">
        <f t="shared" si="280"/>
        <v>FPLDES1739 Marc Ishisaka Nolfi DEPARTMENT OF DESIGN PPM Only</v>
      </c>
    </row>
    <row r="17984" spans="1:4">
      <c r="A17984" t="s">
        <v>58425</v>
      </c>
      <c r="B17984" t="s">
        <v>58426</v>
      </c>
      <c r="D17984" t="str">
        <f t="shared" si="280"/>
        <v>FPVCPL1738 Denise M Imai Leonard VM Comparative Pathology PPM Only</v>
      </c>
    </row>
    <row r="17985" spans="1:4">
      <c r="A17985" t="s">
        <v>58427</v>
      </c>
      <c r="B17985" t="s">
        <v>58428</v>
      </c>
      <c r="D17985" t="str">
        <f t="shared" si="280"/>
        <v>FPVPMI1738 Denise M Imai Leonard VM PATHOLOGY MICRO And IMMUN PPM Only</v>
      </c>
    </row>
    <row r="17986" spans="1:4">
      <c r="A17986" t="s">
        <v>58429</v>
      </c>
      <c r="B17986" t="s">
        <v>58430</v>
      </c>
      <c r="D17986" t="str">
        <f t="shared" si="280"/>
        <v>FPIMHO1737 David Gandara MED Int Med HEMONC PPM Only</v>
      </c>
    </row>
    <row r="17987" spans="1:4">
      <c r="A17987" t="s">
        <v>58431</v>
      </c>
      <c r="B17987" t="s">
        <v>58432</v>
      </c>
      <c r="D17987" t="str">
        <f t="shared" ref="D17987:D18050" si="281">A17987&amp;" "&amp;B17987</f>
        <v>FPAETX1736 D Crosby ENVIRONMENTAL TOXICOLOGY PPM Only</v>
      </c>
    </row>
    <row r="17988" spans="1:4">
      <c r="A17988" t="s">
        <v>58433</v>
      </c>
      <c r="B17988" t="s">
        <v>58434</v>
      </c>
      <c r="D17988" t="str">
        <f t="shared" si="281"/>
        <v>FPMPSY1735 James Bourgeois MED Psychiatry And Behav Sci PPM Only</v>
      </c>
    </row>
    <row r="17989" spans="1:4">
      <c r="A17989" t="s">
        <v>58435</v>
      </c>
      <c r="B17989" t="s">
        <v>58436</v>
      </c>
      <c r="D17989" t="str">
        <f t="shared" si="281"/>
        <v>FPGSM11734 Elizabeth Pontikes GRADUATE SCHOOL OF MANAGEMENT PPM Only</v>
      </c>
    </row>
    <row r="17990" spans="1:4">
      <c r="A17990" t="s">
        <v>58437</v>
      </c>
      <c r="B17990" t="s">
        <v>58438</v>
      </c>
      <c r="D17990" t="str">
        <f t="shared" si="281"/>
        <v>FPLUWP1733 Lucia Gonzalez UNIVERSITY WRITING PROGRAM PPM Only</v>
      </c>
    </row>
    <row r="17991" spans="1:4">
      <c r="A17991" t="s">
        <v>58439</v>
      </c>
      <c r="B17991" t="s">
        <v>58440</v>
      </c>
      <c r="D17991" t="str">
        <f t="shared" si="281"/>
        <v>FPLLAW1732 Evelyn Lewis SCHOOL OF LAW PPM Only</v>
      </c>
    </row>
    <row r="17992" spans="1:4">
      <c r="A17992" t="s">
        <v>58441</v>
      </c>
      <c r="B17992" t="s">
        <v>58442</v>
      </c>
      <c r="D17992" t="str">
        <f t="shared" si="281"/>
        <v>FPLENL1731 Tiffany Werth ENGLISH PPM Only</v>
      </c>
    </row>
    <row r="17993" spans="1:4">
      <c r="A17993" t="s">
        <v>58443</v>
      </c>
      <c r="B17993" t="s">
        <v>58444</v>
      </c>
      <c r="D17993" t="str">
        <f t="shared" si="281"/>
        <v>FPMMIC1730 Andreas Baumler MED Medical Microbiology And Imm PPM Only</v>
      </c>
    </row>
    <row r="17994" spans="1:4">
      <c r="A17994" t="s">
        <v>58445</v>
      </c>
      <c r="B17994" t="s">
        <v>58446</v>
      </c>
      <c r="D17994" t="str">
        <f t="shared" si="281"/>
        <v>FPMOPH1729 Glenn Yiu MED Eye Center PPM Only</v>
      </c>
    </row>
    <row r="17995" spans="1:4">
      <c r="A17995" t="s">
        <v>58447</v>
      </c>
      <c r="B17995" t="s">
        <v>58448</v>
      </c>
      <c r="D17995" t="str">
        <f t="shared" si="281"/>
        <v>FPAPLS1728 Gurdev Khush PLANT SCIENCES PPM Only</v>
      </c>
    </row>
    <row r="17996" spans="1:4">
      <c r="A17996" t="s">
        <v>58449</v>
      </c>
      <c r="B17996" t="s">
        <v>58450</v>
      </c>
      <c r="D17996" t="str">
        <f t="shared" si="281"/>
        <v>FPVVME1727 Laurie Brignolo VM MEDICINE And EPIDEMIOLOGY PPM Only</v>
      </c>
    </row>
    <row r="17997" spans="1:4">
      <c r="A17997" t="s">
        <v>58451</v>
      </c>
      <c r="B17997" t="s">
        <v>58452</v>
      </c>
      <c r="D17997" t="str">
        <f t="shared" si="281"/>
        <v>FPMPED1726 Laura Kair MED Pediatrics PPM Only</v>
      </c>
    </row>
    <row r="17998" spans="1:4">
      <c r="A17998" t="s">
        <v>58453</v>
      </c>
      <c r="B17998" t="s">
        <v>58454</v>
      </c>
      <c r="D17998" t="str">
        <f t="shared" si="281"/>
        <v>FPMEPM1725 Arti Parikh Patel MED Public Health Sciences PPM Only</v>
      </c>
    </row>
    <row r="17999" spans="1:4">
      <c r="A17999" t="s">
        <v>58455</v>
      </c>
      <c r="B17999" t="s">
        <v>58456</v>
      </c>
      <c r="D17999" t="str">
        <f t="shared" si="281"/>
        <v>FPMOPH1724 Esther Kim MED Eye Center PPM Only</v>
      </c>
    </row>
    <row r="18000" spans="1:4">
      <c r="A18000" t="s">
        <v>58457</v>
      </c>
      <c r="B18000" t="s">
        <v>58458</v>
      </c>
      <c r="D18000" t="str">
        <f t="shared" si="281"/>
        <v>FPLUWP1723 Brad Henderson UNIVERSITY WRITING PROGRAM PPM Only</v>
      </c>
    </row>
    <row r="18001" spans="1:4">
      <c r="A18001" t="s">
        <v>58459</v>
      </c>
      <c r="B18001" t="s">
        <v>58460</v>
      </c>
      <c r="D18001" t="str">
        <f t="shared" si="281"/>
        <v>FPMPSY1722 Gordon Jensen MED Psychiatry And Behav Sci PPM Only</v>
      </c>
    </row>
    <row r="18002" spans="1:4">
      <c r="A18002" t="s">
        <v>58461</v>
      </c>
      <c r="B18002" t="s">
        <v>58462</v>
      </c>
      <c r="D18002" t="str">
        <f t="shared" si="281"/>
        <v>FPEMAE1720 Wolfgang Kollmann MECHANICAL And AEROSPACE ENGR PPM Only</v>
      </c>
    </row>
    <row r="18003" spans="1:4">
      <c r="A18003" t="s">
        <v>58463</v>
      </c>
      <c r="B18003" t="s">
        <v>58464</v>
      </c>
      <c r="D18003" t="str">
        <f t="shared" si="281"/>
        <v>FPBMCB1719 John Kiger MOLECULAR And CELLULAR BIO PPM Only</v>
      </c>
    </row>
    <row r="18004" spans="1:4">
      <c r="A18004" t="s">
        <v>58465</v>
      </c>
      <c r="B18004" t="s">
        <v>58466</v>
      </c>
      <c r="D18004" t="str">
        <f t="shared" si="281"/>
        <v>FPAHCE1718 Keith Taylor HUMAN ECOLOGY PPM Only</v>
      </c>
    </row>
    <row r="18005" spans="1:4">
      <c r="A18005" t="s">
        <v>58467</v>
      </c>
      <c r="B18005" t="s">
        <v>58468</v>
      </c>
      <c r="D18005" t="str">
        <f t="shared" si="281"/>
        <v>FPLANT1717 James Smith ANTHROPOLOGY PPM Only</v>
      </c>
    </row>
    <row r="18006" spans="1:4">
      <c r="A18006" t="s">
        <v>58469</v>
      </c>
      <c r="B18006" t="s">
        <v>58470</v>
      </c>
      <c r="D18006" t="str">
        <f t="shared" si="281"/>
        <v>FPIMGM1716 Stephen Henry MED Int Med Genl Medicine PPM Only</v>
      </c>
    </row>
    <row r="18007" spans="1:4">
      <c r="A18007" t="s">
        <v>58471</v>
      </c>
      <c r="B18007" t="s">
        <v>58472</v>
      </c>
      <c r="D18007" t="str">
        <f t="shared" si="281"/>
        <v>FPALAW1715 Wesley Wallender LAND AIR And WATER RESOURCES PPM Only</v>
      </c>
    </row>
    <row r="18008" spans="1:4">
      <c r="A18008" t="s">
        <v>58473</v>
      </c>
      <c r="B18008" t="s">
        <v>58474</v>
      </c>
      <c r="D18008" t="str">
        <f t="shared" si="281"/>
        <v>FPBPLB1714 Savithramma Dinesh Kumar PLANT BIOLOGY PPM Only</v>
      </c>
    </row>
    <row r="18009" spans="1:4">
      <c r="A18009" t="s">
        <v>58475</v>
      </c>
      <c r="B18009" t="s">
        <v>58476</v>
      </c>
      <c r="D18009" t="str">
        <f t="shared" si="281"/>
        <v>FPMORT1713 Michelle James MED Orthopaedic Surgery PPM Only</v>
      </c>
    </row>
    <row r="18010" spans="1:4">
      <c r="A18010" t="s">
        <v>58477</v>
      </c>
      <c r="B18010" t="s">
        <v>58478</v>
      </c>
      <c r="D18010" t="str">
        <f t="shared" si="281"/>
        <v>FPMPED1712 Ulfat Shaikh MED Pediatrics PPM Only</v>
      </c>
    </row>
    <row r="18011" spans="1:4">
      <c r="A18011" t="s">
        <v>58479</v>
      </c>
      <c r="B18011" t="s">
        <v>58480</v>
      </c>
      <c r="D18011" t="str">
        <f t="shared" si="281"/>
        <v>FPMERM1711 Sarah Zwehl Burke MED Emergency Medicine PPM Only</v>
      </c>
    </row>
    <row r="18012" spans="1:4">
      <c r="A18012" t="s">
        <v>58481</v>
      </c>
      <c r="B18012" t="s">
        <v>58482</v>
      </c>
      <c r="D18012" t="str">
        <f t="shared" si="281"/>
        <v>FPLENL1710 Carl G Stahmer ENGLISH PPM Only</v>
      </c>
    </row>
    <row r="18013" spans="1:4">
      <c r="A18013" t="s">
        <v>58483</v>
      </c>
      <c r="B18013" t="s">
        <v>58484</v>
      </c>
      <c r="D18013" t="str">
        <f t="shared" si="281"/>
        <v>FPMFCM1709 Kathleen S Kearns MED Family And Community Med PPM Only</v>
      </c>
    </row>
    <row r="18014" spans="1:4">
      <c r="A18014" t="s">
        <v>58485</v>
      </c>
      <c r="B18014" t="s">
        <v>58486</v>
      </c>
      <c r="D18014" t="str">
        <f t="shared" si="281"/>
        <v>FPLCOM1708 Donna Reed COMPARATIVE LITERATURE PPM Only</v>
      </c>
    </row>
    <row r="18015" spans="1:4">
      <c r="A18015" t="s">
        <v>58487</v>
      </c>
      <c r="B18015" t="s">
        <v>58488</v>
      </c>
      <c r="D18015" t="str">
        <f t="shared" si="281"/>
        <v>FPLPSC1707 Erie D Boorman PSYCHOLOGY PPM Only</v>
      </c>
    </row>
    <row r="18016" spans="1:4">
      <c r="A18016" t="s">
        <v>58489</v>
      </c>
      <c r="B18016" t="s">
        <v>58490</v>
      </c>
      <c r="D18016" t="str">
        <f t="shared" si="281"/>
        <v>FPECSE1706 Prasant Mohapatra ENGR COMPUTER SCIENCE PPM Only</v>
      </c>
    </row>
    <row r="18017" spans="1:4">
      <c r="A18017" t="s">
        <v>58491</v>
      </c>
      <c r="B18017" t="s">
        <v>58492</v>
      </c>
      <c r="D18017" t="str">
        <f t="shared" si="281"/>
        <v>FPLMAT1705 R Glauz MATHEMATICS PPM Only</v>
      </c>
    </row>
    <row r="18018" spans="1:4">
      <c r="A18018" t="s">
        <v>58493</v>
      </c>
      <c r="B18018" t="s">
        <v>58494</v>
      </c>
      <c r="D18018" t="str">
        <f t="shared" si="281"/>
        <v>FPLUWP1704 Dale Flynn UNIVERSITY WRITING PROGRAM PPM Only</v>
      </c>
    </row>
    <row r="18019" spans="1:4">
      <c r="A18019" t="s">
        <v>58495</v>
      </c>
      <c r="B18019" t="s">
        <v>58496</v>
      </c>
      <c r="D18019" t="str">
        <f t="shared" si="281"/>
        <v>FPIMGM1703 Richard Kravitz MED Int Med Genl Medicine PPM Only</v>
      </c>
    </row>
    <row r="18020" spans="1:4">
      <c r="A18020" t="s">
        <v>58497</v>
      </c>
      <c r="B18020" t="s">
        <v>58498</v>
      </c>
      <c r="D18020" t="str">
        <f t="shared" si="281"/>
        <v>FPBMCB1702 Edmund Powers MOLECULAR And CELLULAR BIO PPM Only</v>
      </c>
    </row>
    <row r="18021" spans="1:4">
      <c r="A18021" t="s">
        <v>58499</v>
      </c>
      <c r="B18021" t="s">
        <v>58500</v>
      </c>
      <c r="D18021" t="str">
        <f t="shared" si="281"/>
        <v>FPMDER1701 Maxwell Fung MED Dermatology PPM Only</v>
      </c>
    </row>
    <row r="18022" spans="1:4">
      <c r="A18022" t="s">
        <v>58501</v>
      </c>
      <c r="B18022" t="s">
        <v>58502</v>
      </c>
      <c r="D18022" t="str">
        <f t="shared" si="281"/>
        <v>FPGSM11700 Ashwin Aravindakshan GRADUATE SCHOOL OF MANAGEMENT PPM Only</v>
      </c>
    </row>
    <row r="18023" spans="1:4">
      <c r="A18023" t="s">
        <v>58503</v>
      </c>
      <c r="B18023" t="s">
        <v>58504</v>
      </c>
      <c r="D18023" t="str">
        <f t="shared" si="281"/>
        <v>FPLCHE1699 George Zweifel CHEMISTRY PPM Only</v>
      </c>
    </row>
    <row r="18024" spans="1:4">
      <c r="A18024" t="s">
        <v>58505</v>
      </c>
      <c r="B18024" t="s">
        <v>58506</v>
      </c>
      <c r="D18024" t="str">
        <f t="shared" si="281"/>
        <v>FPGSM11698 Michael Maher GRADUATE SCHOOL OF MANAGEMENT PPM Only</v>
      </c>
    </row>
    <row r="18025" spans="1:4">
      <c r="A18025" t="s">
        <v>58507</v>
      </c>
      <c r="B18025" t="s">
        <v>58508</v>
      </c>
      <c r="D18025" t="str">
        <f t="shared" si="281"/>
        <v>FPAPLS1697 R Breidenbach PLANT SCIENCES PPM Only</v>
      </c>
    </row>
    <row r="18026" spans="1:4">
      <c r="A18026" t="s">
        <v>58509</v>
      </c>
      <c r="B18026" t="s">
        <v>58510</v>
      </c>
      <c r="D18026" t="str">
        <f t="shared" si="281"/>
        <v>FPAHCE1696 Clare Cannon HUMAN ECOLOGY PPM Only</v>
      </c>
    </row>
    <row r="18027" spans="1:4">
      <c r="A18027" t="s">
        <v>58511</v>
      </c>
      <c r="B18027" t="s">
        <v>58512</v>
      </c>
      <c r="D18027" t="str">
        <f t="shared" si="281"/>
        <v>FPLENL1695 Karl Zender ENGLISH PPM Only</v>
      </c>
    </row>
    <row r="18028" spans="1:4">
      <c r="A18028" t="s">
        <v>58513</v>
      </c>
      <c r="B18028" t="s">
        <v>58514</v>
      </c>
      <c r="D18028" t="str">
        <f t="shared" si="281"/>
        <v>FPMHPH1694 R Smith MED Physiology And Membrane Biol PPM Only</v>
      </c>
    </row>
    <row r="18029" spans="1:4">
      <c r="A18029" t="s">
        <v>58515</v>
      </c>
      <c r="B18029" t="s">
        <v>58516</v>
      </c>
      <c r="D18029" t="str">
        <f t="shared" si="281"/>
        <v>FPVVME1693 Beatriz Martinez Lopez VM MEDICINE And EPIDEMIOLOGY PPM Only</v>
      </c>
    </row>
    <row r="18030" spans="1:4">
      <c r="A18030" t="s">
        <v>58517</v>
      </c>
      <c r="B18030" t="s">
        <v>58518</v>
      </c>
      <c r="D18030" t="str">
        <f t="shared" si="281"/>
        <v>FPLDES1692 William Mead DEPARTMENT OF DESIGN PPM Only</v>
      </c>
    </row>
    <row r="18031" spans="1:4">
      <c r="A18031" t="s">
        <v>58519</v>
      </c>
      <c r="B18031" t="s">
        <v>58520</v>
      </c>
      <c r="D18031" t="str">
        <f t="shared" si="281"/>
        <v>FPLCOM1691 Michael Subialka COMPARATIVE LITERATURE PPM Only</v>
      </c>
    </row>
    <row r="18032" spans="1:4">
      <c r="A18032" t="s">
        <v>58521</v>
      </c>
      <c r="B18032" t="s">
        <v>58522</v>
      </c>
      <c r="D18032" t="str">
        <f t="shared" si="281"/>
        <v>FPLSAP1690 H Verani SPANISH And PORTUGUESE PPM Only</v>
      </c>
    </row>
    <row r="18033" spans="1:4">
      <c r="A18033" t="s">
        <v>58523</v>
      </c>
      <c r="B18033" t="s">
        <v>58524</v>
      </c>
      <c r="D18033" t="str">
        <f t="shared" si="281"/>
        <v>FPAFST1689 Daniela Barile FOOD SCIENCE And TECHNOLOGY PPM Only</v>
      </c>
    </row>
    <row r="18034" spans="1:4">
      <c r="A18034" t="s">
        <v>58525</v>
      </c>
      <c r="B18034" t="s">
        <v>58526</v>
      </c>
      <c r="D18034" t="str">
        <f t="shared" si="281"/>
        <v>FPMPSY1688 Katherine Warburton MED Psychiatry And Behav Sci PPM Only</v>
      </c>
    </row>
    <row r="18035" spans="1:4">
      <c r="A18035" t="s">
        <v>58527</v>
      </c>
      <c r="B18035" t="s">
        <v>58528</v>
      </c>
      <c r="D18035" t="str">
        <f t="shared" si="281"/>
        <v>FPLLAW1687 Kelly Behre SCHOOL OF LAW PPM Only</v>
      </c>
    </row>
    <row r="18036" spans="1:4">
      <c r="A18036" t="s">
        <v>58529</v>
      </c>
      <c r="B18036" t="s">
        <v>58530</v>
      </c>
      <c r="D18036" t="str">
        <f t="shared" si="281"/>
        <v>FPAVIT1686 Michael Walker VITICULTURE And ENOLOGY PPM Only</v>
      </c>
    </row>
    <row r="18037" spans="1:4">
      <c r="A18037" t="s">
        <v>58531</v>
      </c>
      <c r="B18037" t="s">
        <v>58532</v>
      </c>
      <c r="D18037" t="str">
        <f t="shared" si="281"/>
        <v>FPLCMB1685 Yuko Munakata Center for Mind and Brain PPM Only</v>
      </c>
    </row>
    <row r="18038" spans="1:4">
      <c r="A18038" t="s">
        <v>58533</v>
      </c>
      <c r="B18038" t="s">
        <v>58534</v>
      </c>
      <c r="D18038" t="str">
        <f t="shared" si="281"/>
        <v>FPLPSC1685 Yuko Munakata PSYCHOLOGY PPM Only</v>
      </c>
    </row>
    <row r="18039" spans="1:4">
      <c r="A18039" t="s">
        <v>58535</v>
      </c>
      <c r="B18039" t="s">
        <v>58536</v>
      </c>
      <c r="D18039" t="str">
        <f t="shared" si="281"/>
        <v>FPLPHY1684 Andreas Albrecht PHYSICS PPM Only</v>
      </c>
    </row>
    <row r="18040" spans="1:4">
      <c r="A18040" t="s">
        <v>58537</v>
      </c>
      <c r="B18040" t="s">
        <v>58538</v>
      </c>
      <c r="D18040" t="str">
        <f t="shared" si="281"/>
        <v>FPMOTO1683 Johnathon Anderson MED Otolaryngology PPM Only</v>
      </c>
    </row>
    <row r="18041" spans="1:4">
      <c r="A18041" t="s">
        <v>58539</v>
      </c>
      <c r="B18041" t="s">
        <v>58540</v>
      </c>
      <c r="D18041" t="str">
        <f t="shared" si="281"/>
        <v>FPLSTA1682 Prabir Burman STATISTICS PPM Only</v>
      </c>
    </row>
    <row r="18042" spans="1:4">
      <c r="A18042" t="s">
        <v>58541</v>
      </c>
      <c r="B18042" t="s">
        <v>58542</v>
      </c>
      <c r="D18042" t="str">
        <f t="shared" si="281"/>
        <v>FPLGSW1681 Elizabeth Constable GENDERSEXUALITY WOMENSSTUDIES PPM Only</v>
      </c>
    </row>
    <row r="18043" spans="1:4">
      <c r="A18043" t="s">
        <v>58543</v>
      </c>
      <c r="B18043" t="s">
        <v>58544</v>
      </c>
      <c r="D18043" t="str">
        <f t="shared" si="281"/>
        <v>FPLECN1680 Ina Simonovska ECONOMICS PPM Only</v>
      </c>
    </row>
    <row r="18044" spans="1:4">
      <c r="A18044" t="s">
        <v>58545</v>
      </c>
      <c r="B18044" t="s">
        <v>58546</v>
      </c>
      <c r="D18044" t="str">
        <f t="shared" si="281"/>
        <v>FPMPED1679 Maria N Martins MED Pediatrics PPM Only</v>
      </c>
    </row>
    <row r="18045" spans="1:4">
      <c r="A18045" t="s">
        <v>58547</v>
      </c>
      <c r="B18045" t="s">
        <v>58548</v>
      </c>
      <c r="D18045" t="str">
        <f t="shared" si="281"/>
        <v>FPMOBG1678 Nancy Nguyen MED Obstetrics And Gynecology PPM Only</v>
      </c>
    </row>
    <row r="18046" spans="1:4">
      <c r="A18046" t="s">
        <v>58549</v>
      </c>
      <c r="B18046" t="s">
        <v>58550</v>
      </c>
      <c r="D18046" t="str">
        <f t="shared" si="281"/>
        <v>FPLCMN1677 Wang Liao COMMUNICATION PPM Only</v>
      </c>
    </row>
    <row r="18047" spans="1:4">
      <c r="A18047" t="s">
        <v>58551</v>
      </c>
      <c r="B18047" t="s">
        <v>58552</v>
      </c>
      <c r="D18047" t="str">
        <f t="shared" si="281"/>
        <v>FPLENL1676 Gregory Dobbins ENGLISH PPM Only</v>
      </c>
    </row>
    <row r="18048" spans="1:4">
      <c r="A18048" t="s">
        <v>58553</v>
      </c>
      <c r="B18048" t="s">
        <v>58554</v>
      </c>
      <c r="D18048" t="str">
        <f t="shared" si="281"/>
        <v>FPMRAD1675 Marijo Gillen MED Radiology PPM Only</v>
      </c>
    </row>
    <row r="18049" spans="1:4">
      <c r="A18049" t="s">
        <v>58555</v>
      </c>
      <c r="B18049" t="s">
        <v>58556</v>
      </c>
      <c r="D18049" t="str">
        <f t="shared" si="281"/>
        <v>FPLLAW1674 Margaret Johns SCHOOL OF LAW PPM Only</v>
      </c>
    </row>
    <row r="18050" spans="1:4">
      <c r="A18050" t="s">
        <v>58557</v>
      </c>
      <c r="B18050" t="s">
        <v>58558</v>
      </c>
      <c r="D18050" t="str">
        <f t="shared" si="281"/>
        <v>FPADES1673 James Thorne ENVIRONMENTAL SCIENCE And POLICY PPM Only</v>
      </c>
    </row>
    <row r="18051" spans="1:4">
      <c r="A18051" t="s">
        <v>58559</v>
      </c>
      <c r="B18051" t="s">
        <v>58560</v>
      </c>
      <c r="D18051" t="str">
        <f t="shared" ref="D18051:D18114" si="282">A18051&amp;" "&amp;B18051</f>
        <v>FPAVIT1672 Douglas Adams VITICULTURE And ENOLOGY PPM Only</v>
      </c>
    </row>
    <row r="18052" spans="1:4">
      <c r="A18052" t="s">
        <v>58561</v>
      </c>
      <c r="B18052" t="s">
        <v>58562</v>
      </c>
      <c r="D18052" t="str">
        <f t="shared" si="282"/>
        <v>FPLLAW1671 Elizabeth Joh SCHOOL OF LAW PPM Only</v>
      </c>
    </row>
    <row r="18053" spans="1:4">
      <c r="A18053" t="s">
        <v>58563</v>
      </c>
      <c r="B18053" t="s">
        <v>58564</v>
      </c>
      <c r="D18053" t="str">
        <f t="shared" si="282"/>
        <v>FPMPED1670 Linda Eldred MED Pediatrics PPM Only</v>
      </c>
    </row>
    <row r="18054" spans="1:4">
      <c r="A18054" t="s">
        <v>58565</v>
      </c>
      <c r="B18054" t="s">
        <v>58566</v>
      </c>
      <c r="D18054" t="str">
        <f t="shared" si="282"/>
        <v>FPMHPH1669 Steven Anderson MED Physiology And Membrane Biol PPM Only</v>
      </c>
    </row>
    <row r="18055" spans="1:4">
      <c r="A18055" t="s">
        <v>58567</v>
      </c>
      <c r="B18055" t="s">
        <v>58568</v>
      </c>
      <c r="D18055" t="str">
        <f t="shared" si="282"/>
        <v>FPLGAR1668 Charles Gallant GERMAN And RUSSIAN PPM Only</v>
      </c>
    </row>
    <row r="18056" spans="1:4">
      <c r="A18056" t="s">
        <v>58569</v>
      </c>
      <c r="B18056" t="s">
        <v>58570</v>
      </c>
      <c r="D18056" t="str">
        <f t="shared" si="282"/>
        <v>FPVHFS1667 Simone Stoute CA ANIMAL HLTH And FOOD SAFETY LAB PPM Only</v>
      </c>
    </row>
    <row r="18057" spans="1:4">
      <c r="A18057" t="s">
        <v>58571</v>
      </c>
      <c r="B18057" t="s">
        <v>58572</v>
      </c>
      <c r="D18057" t="str">
        <f t="shared" si="282"/>
        <v>FPIMGI1666 Asha Cogdill MED Int Med Gastroenterology PPM Only</v>
      </c>
    </row>
    <row r="18058" spans="1:4">
      <c r="A18058" t="s">
        <v>58573</v>
      </c>
      <c r="B18058" t="s">
        <v>58574</v>
      </c>
      <c r="D18058" t="str">
        <f t="shared" si="282"/>
        <v>FPIMCA1665 Manoj Kesarwani MED INT MED CARDIOLOGY PPM Only</v>
      </c>
    </row>
    <row r="18059" spans="1:4">
      <c r="A18059" t="s">
        <v>58575</v>
      </c>
      <c r="B18059" t="s">
        <v>58576</v>
      </c>
      <c r="D18059" t="str">
        <f t="shared" si="282"/>
        <v>FPMDER1664 Emanual Maverakis MED Dermatology PPM Only</v>
      </c>
    </row>
    <row r="18060" spans="1:4">
      <c r="A18060" t="s">
        <v>58577</v>
      </c>
      <c r="B18060" t="s">
        <v>58578</v>
      </c>
      <c r="D18060" t="str">
        <f t="shared" si="282"/>
        <v>FPMOBG1663 A Lerner MED Obstetrics And Gynecology PPM Only</v>
      </c>
    </row>
    <row r="18061" spans="1:4">
      <c r="A18061" t="s">
        <v>58579</v>
      </c>
      <c r="B18061" t="s">
        <v>58580</v>
      </c>
      <c r="D18061" t="str">
        <f t="shared" si="282"/>
        <v>FPLLAW1662 John Mckinsey SCHOOL OF LAW PPM Only</v>
      </c>
    </row>
    <row r="18062" spans="1:4">
      <c r="A18062" t="s">
        <v>58581</v>
      </c>
      <c r="B18062" t="s">
        <v>58582</v>
      </c>
      <c r="D18062" t="str">
        <f t="shared" si="282"/>
        <v>FPLCHI1661 Clarissa Rojas CHICANO STUDIES PPM Only</v>
      </c>
    </row>
    <row r="18063" spans="1:4">
      <c r="A18063" t="s">
        <v>58583</v>
      </c>
      <c r="B18063" t="s">
        <v>58584</v>
      </c>
      <c r="D18063" t="str">
        <f t="shared" si="282"/>
        <v>FPDEDU1660 Barbara Goldman EDUCATION PPM Only</v>
      </c>
    </row>
    <row r="18064" spans="1:4">
      <c r="A18064" t="s">
        <v>58585</v>
      </c>
      <c r="B18064" t="s">
        <v>58586</v>
      </c>
      <c r="D18064" t="str">
        <f t="shared" si="282"/>
        <v>FPIMRH1659 Bruce Ryhal MED Int Med Rheumatology PPM Only</v>
      </c>
    </row>
    <row r="18065" spans="1:4">
      <c r="A18065" t="s">
        <v>58587</v>
      </c>
      <c r="B18065" t="s">
        <v>58588</v>
      </c>
      <c r="D18065" t="str">
        <f t="shared" si="282"/>
        <v>FPDEDU1658 Harold Levine EDUCATION PPM Only</v>
      </c>
    </row>
    <row r="18066" spans="1:4">
      <c r="A18066" t="s">
        <v>58589</v>
      </c>
      <c r="B18066" t="s">
        <v>58590</v>
      </c>
      <c r="D18066" t="str">
        <f t="shared" si="282"/>
        <v>FPLLAW1657 Amagda Perez SCHOOL OF LAW PPM Only</v>
      </c>
    </row>
    <row r="18067" spans="1:4">
      <c r="A18067" t="s">
        <v>58591</v>
      </c>
      <c r="B18067" t="s">
        <v>58592</v>
      </c>
      <c r="D18067" t="str">
        <f t="shared" si="282"/>
        <v>FPIMCA1656 Ian Chan MED INT MED CARDIOLOGY PPM Only</v>
      </c>
    </row>
    <row r="18068" spans="1:4">
      <c r="A18068" t="s">
        <v>58593</v>
      </c>
      <c r="B18068" t="s">
        <v>58594</v>
      </c>
      <c r="D18068" t="str">
        <f t="shared" si="282"/>
        <v>FPMRAD1655 Michael Corwin MED Radiology PPM Only</v>
      </c>
    </row>
    <row r="18069" spans="1:4">
      <c r="A18069" t="s">
        <v>58595</v>
      </c>
      <c r="B18069" t="s">
        <v>58596</v>
      </c>
      <c r="D18069" t="str">
        <f t="shared" si="282"/>
        <v>FPMARO1654 Megan Daly MED Radiation Oncology PPM Only</v>
      </c>
    </row>
    <row r="18070" spans="1:4">
      <c r="A18070" t="s">
        <v>58597</v>
      </c>
      <c r="B18070" t="s">
        <v>58598</v>
      </c>
      <c r="D18070" t="str">
        <f t="shared" si="282"/>
        <v>FPAPLS1653 Brian Bailey PLANT SCIENCES PPM Only</v>
      </c>
    </row>
    <row r="18071" spans="1:4">
      <c r="A18071" t="s">
        <v>58599</v>
      </c>
      <c r="B18071" t="s">
        <v>58600</v>
      </c>
      <c r="D18071" t="str">
        <f t="shared" si="282"/>
        <v>FPLMAT1652 Kurt Kreith MATHEMATICS PPM Only</v>
      </c>
    </row>
    <row r="18072" spans="1:4">
      <c r="A18072" t="s">
        <v>58601</v>
      </c>
      <c r="B18072" t="s">
        <v>58602</v>
      </c>
      <c r="D18072" t="str">
        <f t="shared" si="282"/>
        <v>FPLMSA1651 Navid Saberi Najafi MIDDLE EAST SOUTH ASIA PROGRAM PPM Only</v>
      </c>
    </row>
    <row r="18073" spans="1:4">
      <c r="A18073" t="s">
        <v>58603</v>
      </c>
      <c r="B18073" t="s">
        <v>58604</v>
      </c>
      <c r="D18073" t="str">
        <f t="shared" si="282"/>
        <v>FPLCMB1650 Steven Luck Center for Mind and Brain PPM Only</v>
      </c>
    </row>
    <row r="18074" spans="1:4">
      <c r="A18074" t="s">
        <v>58605</v>
      </c>
      <c r="B18074" t="s">
        <v>58606</v>
      </c>
      <c r="D18074" t="str">
        <f t="shared" si="282"/>
        <v>FPLPSC1650 Steven Luck PSYCHOLOGY PPM Only</v>
      </c>
    </row>
    <row r="18075" spans="1:4">
      <c r="A18075" t="s">
        <v>58607</v>
      </c>
      <c r="B18075" t="s">
        <v>58608</v>
      </c>
      <c r="D18075" t="str">
        <f t="shared" si="282"/>
        <v>FPMNSG1649 Lara Zimmermann MED Neurological Surgery PPM Only</v>
      </c>
    </row>
    <row r="18076" spans="1:4">
      <c r="A18076" t="s">
        <v>58609</v>
      </c>
      <c r="B18076" t="s">
        <v>58610</v>
      </c>
      <c r="D18076" t="str">
        <f t="shared" si="282"/>
        <v>FPMERM1648 Hollis Hopkins MED Emergency Medicine PPM Only</v>
      </c>
    </row>
    <row r="18077" spans="1:4">
      <c r="A18077" t="s">
        <v>58611</v>
      </c>
      <c r="B18077" t="s">
        <v>58612</v>
      </c>
      <c r="D18077" t="str">
        <f t="shared" si="282"/>
        <v>FPLCHE1647 Sarah Lievens CHEMISTRY PPM Only</v>
      </c>
    </row>
    <row r="18078" spans="1:4">
      <c r="A18078" t="s">
        <v>58613</v>
      </c>
      <c r="B18078" t="s">
        <v>58614</v>
      </c>
      <c r="D18078" t="str">
        <f t="shared" si="282"/>
        <v>FPLPHY1646 Douglas Mccolm PHYSICS PPM Only</v>
      </c>
    </row>
    <row r="18079" spans="1:4">
      <c r="A18079" t="s">
        <v>58615</v>
      </c>
      <c r="B18079" t="s">
        <v>58616</v>
      </c>
      <c r="D18079" t="str">
        <f t="shared" si="282"/>
        <v>FPVVME1645 Jonathan Dear VM MEDICINE And EPIDEMIOLOGY PPM Only</v>
      </c>
    </row>
    <row r="18080" spans="1:4">
      <c r="A18080" t="s">
        <v>58617</v>
      </c>
      <c r="B18080" t="s">
        <v>58618</v>
      </c>
      <c r="D18080" t="str">
        <f t="shared" si="282"/>
        <v>FPECEE1644 Frank Loge CIVIL And ENVIRONMENTAL ENGR PPM Only</v>
      </c>
    </row>
    <row r="18081" spans="1:4">
      <c r="A18081" t="s">
        <v>58619</v>
      </c>
      <c r="B18081" t="s">
        <v>58620</v>
      </c>
      <c r="D18081" t="str">
        <f t="shared" si="282"/>
        <v>FPAPPA1643 Douglas Cook PLANT PATHOLOGY PPM Only</v>
      </c>
    </row>
    <row r="18082" spans="1:4">
      <c r="A18082" t="s">
        <v>58621</v>
      </c>
      <c r="B18082" t="s">
        <v>58622</v>
      </c>
      <c r="D18082" t="str">
        <f t="shared" si="282"/>
        <v>FPECHM1642 Ricardo Castro MATERIALS SCIENCE And ENGINEERING PPM Only</v>
      </c>
    </row>
    <row r="18083" spans="1:4">
      <c r="A18083" t="s">
        <v>58623</v>
      </c>
      <c r="B18083" t="s">
        <v>58624</v>
      </c>
      <c r="D18083" t="str">
        <f t="shared" si="282"/>
        <v>FPABAE1641 Martha Stiles BIOLOGICAL And AG ENGINEERING PPM Only</v>
      </c>
    </row>
    <row r="18084" spans="1:4">
      <c r="A18084" t="s">
        <v>58625</v>
      </c>
      <c r="B18084" t="s">
        <v>58626</v>
      </c>
      <c r="D18084" t="str">
        <f t="shared" si="282"/>
        <v>FPLGAR1640 Elisabeth Krimmer GERMAN And RUSSIAN PPM Only</v>
      </c>
    </row>
    <row r="18085" spans="1:4">
      <c r="A18085" t="s">
        <v>58627</v>
      </c>
      <c r="B18085" t="s">
        <v>58628</v>
      </c>
      <c r="D18085" t="str">
        <f t="shared" si="282"/>
        <v>FPLGAR1639 Kirsten Harjes GERMAN And RUSSIAN PPM Only</v>
      </c>
    </row>
    <row r="18086" spans="1:4">
      <c r="A18086" t="s">
        <v>58629</v>
      </c>
      <c r="B18086" t="s">
        <v>58630</v>
      </c>
      <c r="D18086" t="str">
        <f t="shared" si="282"/>
        <v>FPMPED1638 Maria Norma Banez MED Pediatrics PPM Only</v>
      </c>
    </row>
    <row r="18087" spans="1:4">
      <c r="A18087" t="s">
        <v>58631</v>
      </c>
      <c r="B18087" t="s">
        <v>58632</v>
      </c>
      <c r="D18087" t="str">
        <f t="shared" si="282"/>
        <v>FPIMPM1637 Tzipora Goldkorn MED Int Med Pulmonary PPM Only</v>
      </c>
    </row>
    <row r="18088" spans="1:4">
      <c r="A18088" t="s">
        <v>58633</v>
      </c>
      <c r="B18088" t="s">
        <v>58634</v>
      </c>
      <c r="D18088" t="str">
        <f t="shared" si="282"/>
        <v>FPBEVE1636 Brian Gaylord EVOLUTION And ECOLOGY PPM Only</v>
      </c>
    </row>
    <row r="18089" spans="1:4">
      <c r="A18089" t="s">
        <v>58635</v>
      </c>
      <c r="B18089" t="s">
        <v>58636</v>
      </c>
      <c r="D18089" t="str">
        <f t="shared" si="282"/>
        <v>FPALAW1635 Xia Zhu Barker LAND AIR And WATER RESOURCES PPM Only</v>
      </c>
    </row>
    <row r="18090" spans="1:4">
      <c r="A18090" t="s">
        <v>58637</v>
      </c>
      <c r="B18090" t="s">
        <v>58638</v>
      </c>
      <c r="D18090" t="str">
        <f t="shared" si="282"/>
        <v>FPALAW1634 Paul A Ullrich LAND AIR And WATER RESOURCES PPM Only</v>
      </c>
    </row>
    <row r="18091" spans="1:4">
      <c r="A18091" t="s">
        <v>58639</v>
      </c>
      <c r="B18091" t="s">
        <v>58640</v>
      </c>
      <c r="D18091" t="str">
        <f t="shared" si="282"/>
        <v>FPAPLS1633 Theodore Dejong PLANT SCIENCES PPM Only</v>
      </c>
    </row>
    <row r="18092" spans="1:4">
      <c r="A18092" t="s">
        <v>58641</v>
      </c>
      <c r="B18092" t="s">
        <v>58642</v>
      </c>
      <c r="D18092" t="str">
        <f t="shared" si="282"/>
        <v>FPEBME1632 Cheemeng Tan BIOMEDICAL ENGINEERING PPM Only</v>
      </c>
    </row>
    <row r="18093" spans="1:4">
      <c r="A18093" t="s">
        <v>58643</v>
      </c>
      <c r="B18093" t="s">
        <v>58644</v>
      </c>
      <c r="D18093" t="str">
        <f t="shared" si="282"/>
        <v>FPLUWP1631 Catherine Hatzakos UNIVERSITY WRITING PROGRAM PPM Only</v>
      </c>
    </row>
    <row r="18094" spans="1:4">
      <c r="A18094" t="s">
        <v>58645</v>
      </c>
      <c r="B18094" t="s">
        <v>58646</v>
      </c>
      <c r="D18094" t="str">
        <f t="shared" si="282"/>
        <v>FPAWFC1630 Louis Botsford WILDLIFE And FISHERIES BIOLOGY PPM Only</v>
      </c>
    </row>
    <row r="18095" spans="1:4">
      <c r="A18095" t="s">
        <v>58647</v>
      </c>
      <c r="B18095" t="s">
        <v>58648</v>
      </c>
      <c r="D18095" t="str">
        <f t="shared" si="282"/>
        <v>FPLPSC1629 Kristin Lagattuta PSYCHOLOGY PPM Only</v>
      </c>
    </row>
    <row r="18096" spans="1:4">
      <c r="A18096" t="s">
        <v>58649</v>
      </c>
      <c r="B18096" t="s">
        <v>58650</v>
      </c>
      <c r="D18096" t="str">
        <f t="shared" si="282"/>
        <v>FPMOTO1628 Robert Kelleher MED Otolaryngology PPM Only</v>
      </c>
    </row>
    <row r="18097" spans="1:4">
      <c r="A18097" t="s">
        <v>58651</v>
      </c>
      <c r="B18097" t="s">
        <v>58652</v>
      </c>
      <c r="D18097" t="str">
        <f t="shared" si="282"/>
        <v>FPMPSY1627 David Hessl MED Psychiatry And Behav Sci PPM Only</v>
      </c>
    </row>
    <row r="18098" spans="1:4">
      <c r="A18098" t="s">
        <v>58653</v>
      </c>
      <c r="B18098" t="s">
        <v>58654</v>
      </c>
      <c r="D18098" t="str">
        <f t="shared" si="282"/>
        <v>FPLPSC1626 Robert Post PSYCHOLOGY PPM Only</v>
      </c>
    </row>
    <row r="18099" spans="1:4">
      <c r="A18099" t="s">
        <v>58655</v>
      </c>
      <c r="B18099" t="s">
        <v>58656</v>
      </c>
      <c r="D18099" t="str">
        <f t="shared" si="282"/>
        <v>FPAPLS1625 Vern Marble PLANT SCIENCES PPM Only</v>
      </c>
    </row>
    <row r="18100" spans="1:4">
      <c r="A18100" t="s">
        <v>58657</v>
      </c>
      <c r="B18100" t="s">
        <v>58658</v>
      </c>
      <c r="D18100" t="str">
        <f t="shared" si="282"/>
        <v>FPEMAE1624 Barbara Linke MECHANICAL And AEROSPACE ENGR PPM Only</v>
      </c>
    </row>
    <row r="18101" spans="1:4">
      <c r="A18101" t="s">
        <v>58659</v>
      </c>
      <c r="B18101" t="s">
        <v>58660</v>
      </c>
      <c r="D18101" t="str">
        <f t="shared" si="282"/>
        <v>FPVVMB1623 Isaac Pessah VM MOLECULAR BIO SCIENCES PPM Only</v>
      </c>
    </row>
    <row r="18102" spans="1:4">
      <c r="A18102" t="s">
        <v>58661</v>
      </c>
      <c r="B18102" t="s">
        <v>58662</v>
      </c>
      <c r="D18102" t="str">
        <f t="shared" si="282"/>
        <v>FPVVMB1622 Pamela Lein VM MOLECULAR BIO SCIENCES PPM Only</v>
      </c>
    </row>
    <row r="18103" spans="1:4">
      <c r="A18103" t="s">
        <v>58663</v>
      </c>
      <c r="B18103" t="s">
        <v>58664</v>
      </c>
      <c r="D18103" t="str">
        <f t="shared" si="282"/>
        <v>FPLCMN1621 Virginia Hamilton COMMUNICATION PPM Only</v>
      </c>
    </row>
    <row r="18104" spans="1:4">
      <c r="A18104" t="s">
        <v>58665</v>
      </c>
      <c r="B18104" t="s">
        <v>58666</v>
      </c>
      <c r="D18104" t="str">
        <f t="shared" si="282"/>
        <v>FPLSTA1620 James Sharpnack STATISTICS PPM Only</v>
      </c>
    </row>
    <row r="18105" spans="1:4">
      <c r="A18105" t="s">
        <v>58667</v>
      </c>
      <c r="B18105" t="s">
        <v>58668</v>
      </c>
      <c r="D18105" t="str">
        <f t="shared" si="282"/>
        <v>FPEECE1619 Linda Katehi Tseregounis ELECT And COMP ENGR PPM Only</v>
      </c>
    </row>
    <row r="18106" spans="1:4">
      <c r="A18106" t="s">
        <v>58669</v>
      </c>
      <c r="B18106" t="s">
        <v>58670</v>
      </c>
      <c r="D18106" t="str">
        <f t="shared" si="282"/>
        <v>FPAFST1618 Luxin Wang FOOD SCIENCE And TECHNOLOGY PPM Only</v>
      </c>
    </row>
    <row r="18107" spans="1:4">
      <c r="A18107" t="s">
        <v>58671</v>
      </c>
      <c r="B18107" t="s">
        <v>58672</v>
      </c>
      <c r="D18107" t="str">
        <f t="shared" si="282"/>
        <v>FPMFCM1617 Sara E Dougherty MED Family And Community Med PPM Only</v>
      </c>
    </row>
    <row r="18108" spans="1:4">
      <c r="A18108" t="s">
        <v>58673</v>
      </c>
      <c r="B18108" t="s">
        <v>58674</v>
      </c>
      <c r="D18108" t="str">
        <f t="shared" si="282"/>
        <v>FPMPED1616 Robert Byrd MED Pediatrics PPM Only</v>
      </c>
    </row>
    <row r="18109" spans="1:4">
      <c r="A18109" t="s">
        <v>58675</v>
      </c>
      <c r="B18109" t="s">
        <v>58676</v>
      </c>
      <c r="D18109" t="str">
        <f t="shared" si="282"/>
        <v>FPMPAT1615 Katherine Raven MED Pathology And Lab Medicine PPM Only</v>
      </c>
    </row>
    <row r="18110" spans="1:4">
      <c r="A18110" t="s">
        <v>58677</v>
      </c>
      <c r="B18110" t="s">
        <v>58678</v>
      </c>
      <c r="D18110" t="str">
        <f t="shared" si="282"/>
        <v>FPAANS1613 Jason Watters ANIMAL SCIENCE PPM Only</v>
      </c>
    </row>
    <row r="18111" spans="1:4">
      <c r="A18111" t="s">
        <v>58679</v>
      </c>
      <c r="B18111" t="s">
        <v>58680</v>
      </c>
      <c r="D18111" t="str">
        <f t="shared" si="282"/>
        <v>FPMMIC1612 Loubna Rothenburg MED Medical Microbiology And Imm PPM Only</v>
      </c>
    </row>
    <row r="18112" spans="1:4">
      <c r="A18112" t="s">
        <v>58681</v>
      </c>
      <c r="B18112" t="s">
        <v>58682</v>
      </c>
      <c r="D18112" t="str">
        <f t="shared" si="282"/>
        <v>FPMSUR1611 Christoph Troppmann MED Surgery PPM Only</v>
      </c>
    </row>
    <row r="18113" spans="1:4">
      <c r="A18113" t="s">
        <v>58683</v>
      </c>
      <c r="B18113" t="s">
        <v>58684</v>
      </c>
      <c r="D18113" t="str">
        <f t="shared" si="282"/>
        <v>FPMBIO1610 Michael Saxton MED Biochem And Molecular Med PPM Only</v>
      </c>
    </row>
    <row r="18114" spans="1:4">
      <c r="A18114" t="s">
        <v>58685</v>
      </c>
      <c r="B18114" t="s">
        <v>58686</v>
      </c>
      <c r="D18114" t="str">
        <f t="shared" si="282"/>
        <v>FPAETX1609 Michael Stimmann ENVIRONMENTAL TOXICOLOGY PPM Only</v>
      </c>
    </row>
    <row r="18115" spans="1:4">
      <c r="A18115" t="s">
        <v>58687</v>
      </c>
      <c r="B18115" t="s">
        <v>58688</v>
      </c>
      <c r="D18115" t="str">
        <f t="shared" ref="D18115:D18178" si="283">A18115&amp;" "&amp;B18115</f>
        <v>FPBGEN1608 Luis Carvajal Carmona Genome Center PPM Only</v>
      </c>
    </row>
    <row r="18116" spans="1:4">
      <c r="A18116" t="s">
        <v>58689</v>
      </c>
      <c r="B18116" t="s">
        <v>58690</v>
      </c>
      <c r="D18116" t="str">
        <f t="shared" si="283"/>
        <v>FPMBIO1608 Luis Carvajal Carmona MED Biochem And Molecular Med PPM Only</v>
      </c>
    </row>
    <row r="18117" spans="1:4">
      <c r="A18117" t="s">
        <v>58691</v>
      </c>
      <c r="B18117" t="s">
        <v>58692</v>
      </c>
      <c r="D18117" t="str">
        <f t="shared" si="283"/>
        <v>FPLPHY1607 James Draper PHYSICS PPM Only</v>
      </c>
    </row>
    <row r="18118" spans="1:4">
      <c r="A18118" t="s">
        <v>58693</v>
      </c>
      <c r="B18118" t="s">
        <v>58694</v>
      </c>
      <c r="D18118" t="str">
        <f t="shared" si="283"/>
        <v>FPBMCB1606 Gerald Quon MOLECULAR And CELLULAR BIO PPM Only</v>
      </c>
    </row>
    <row r="18119" spans="1:4">
      <c r="A18119" t="s">
        <v>58695</v>
      </c>
      <c r="B18119" t="s">
        <v>58696</v>
      </c>
      <c r="D18119" t="str">
        <f t="shared" si="283"/>
        <v>FPLMAT1605 Steve Shkoller MATHEMATICS PPM Only</v>
      </c>
    </row>
    <row r="18120" spans="1:4">
      <c r="A18120" t="s">
        <v>58697</v>
      </c>
      <c r="B18120" t="s">
        <v>58698</v>
      </c>
      <c r="D18120" t="str">
        <f t="shared" si="283"/>
        <v>FPMERM1604 Lisa Mills MED Emergency Medicine PPM Only</v>
      </c>
    </row>
    <row r="18121" spans="1:4">
      <c r="A18121" t="s">
        <v>58699</v>
      </c>
      <c r="B18121" t="s">
        <v>58700</v>
      </c>
      <c r="D18121" t="str">
        <f t="shared" si="283"/>
        <v>FPMINT1603 Lisa Yi Mei Ho MED Internal Medicine PPM Only</v>
      </c>
    </row>
    <row r="18122" spans="1:4">
      <c r="A18122" t="s">
        <v>58701</v>
      </c>
      <c r="B18122" t="s">
        <v>58702</v>
      </c>
      <c r="D18122" t="str">
        <f t="shared" si="283"/>
        <v>FPMPSY1602 Thomas Anders MED Psychiatry And Behav Sci PPM Only</v>
      </c>
    </row>
    <row r="18123" spans="1:4">
      <c r="A18123" t="s">
        <v>58703</v>
      </c>
      <c r="B18123" t="s">
        <v>58704</v>
      </c>
      <c r="D18123" t="str">
        <f t="shared" si="283"/>
        <v>FPMADM1601 Rosie Boparai MED Deans Office PPM Only</v>
      </c>
    </row>
    <row r="18124" spans="1:4">
      <c r="A18124" t="s">
        <v>58705</v>
      </c>
      <c r="B18124" t="s">
        <v>58706</v>
      </c>
      <c r="D18124" t="str">
        <f t="shared" si="283"/>
        <v>FPEECE1600 Gary Ford ELECT And COMP ENGR PPM Only</v>
      </c>
    </row>
    <row r="18125" spans="1:4">
      <c r="A18125" t="s">
        <v>58707</v>
      </c>
      <c r="B18125" t="s">
        <v>58708</v>
      </c>
      <c r="D18125" t="str">
        <f t="shared" si="283"/>
        <v>FPLLAW1599 George S Grossman SCHOOL OF LAW PPM Only</v>
      </c>
    </row>
    <row r="18126" spans="1:4">
      <c r="A18126" t="s">
        <v>58709</v>
      </c>
      <c r="B18126" t="s">
        <v>58710</v>
      </c>
      <c r="D18126" t="str">
        <f t="shared" si="283"/>
        <v>FPECEE1598 Holly Oldroyd CIVIL And ENVIRONMENTAL ENGR PPM Only</v>
      </c>
    </row>
    <row r="18127" spans="1:4">
      <c r="A18127" t="s">
        <v>58711</v>
      </c>
      <c r="B18127" t="s">
        <v>58712</v>
      </c>
      <c r="D18127" t="str">
        <f t="shared" si="283"/>
        <v>FPMRAD1597 Lotfi Hacein Bey MED Radiology PPM Only</v>
      </c>
    </row>
    <row r="18128" spans="1:4">
      <c r="A18128" t="s">
        <v>58713</v>
      </c>
      <c r="B18128" t="s">
        <v>58714</v>
      </c>
      <c r="D18128" t="str">
        <f t="shared" si="283"/>
        <v>FPEBAE1596 Zhiliang Fan BIOLOGICAL And AG ENGINEERING PPM Only</v>
      </c>
    </row>
    <row r="18129" spans="1:4">
      <c r="A18129" t="s">
        <v>58715</v>
      </c>
      <c r="B18129" t="s">
        <v>58716</v>
      </c>
      <c r="D18129" t="str">
        <f t="shared" si="283"/>
        <v>FPMFCM1595 Howard Coren MED Family And Community Med PPM Only</v>
      </c>
    </row>
    <row r="18130" spans="1:4">
      <c r="A18130" t="s">
        <v>58717</v>
      </c>
      <c r="B18130" t="s">
        <v>58718</v>
      </c>
      <c r="D18130" t="str">
        <f t="shared" si="283"/>
        <v>FPLCHE1594 Susan Kauzlarich CHEMISTRY PPM Only</v>
      </c>
    </row>
    <row r="18131" spans="1:4">
      <c r="A18131" t="s">
        <v>58719</v>
      </c>
      <c r="B18131" t="s">
        <v>58720</v>
      </c>
      <c r="D18131" t="str">
        <f t="shared" si="283"/>
        <v>FPMORT1593 Gregory Lundeen MED Orthopaedic Surgery PPM Only</v>
      </c>
    </row>
    <row r="18132" spans="1:4">
      <c r="A18132" t="s">
        <v>58721</v>
      </c>
      <c r="B18132" t="s">
        <v>58722</v>
      </c>
      <c r="D18132" t="str">
        <f t="shared" si="283"/>
        <v>FPEMAE1592 Andrew Frank MECHANICAL And AEROSPACE ENGR PPM Only</v>
      </c>
    </row>
    <row r="18133" spans="1:4">
      <c r="A18133" t="s">
        <v>58723</v>
      </c>
      <c r="B18133" t="s">
        <v>58724</v>
      </c>
      <c r="D18133" t="str">
        <f t="shared" si="283"/>
        <v>FPADNO1591 Mark Van Horn AGR And ENV SCI DEANS OFFICE PPM Only</v>
      </c>
    </row>
    <row r="18134" spans="1:4">
      <c r="A18134" t="s">
        <v>58725</v>
      </c>
      <c r="B18134" t="s">
        <v>58726</v>
      </c>
      <c r="D18134" t="str">
        <f t="shared" si="283"/>
        <v>FPECSE1590 Karl Levitt ENGR COMPUTER SCIENCE PPM Only</v>
      </c>
    </row>
    <row r="18135" spans="1:4">
      <c r="A18135" t="s">
        <v>58727</v>
      </c>
      <c r="B18135" t="s">
        <v>58728</v>
      </c>
      <c r="D18135" t="str">
        <f t="shared" si="283"/>
        <v>FPLPHY1589 Daniel Cebra PHYSICS PPM Only</v>
      </c>
    </row>
    <row r="18136" spans="1:4">
      <c r="A18136" t="s">
        <v>58729</v>
      </c>
      <c r="B18136" t="s">
        <v>58730</v>
      </c>
      <c r="D18136" t="str">
        <f t="shared" si="283"/>
        <v>FPMINT1588 Neil Flynn MED Internal Medicine PPM Only</v>
      </c>
    </row>
    <row r="18137" spans="1:4">
      <c r="A18137" t="s">
        <v>58731</v>
      </c>
      <c r="B18137" t="s">
        <v>58732</v>
      </c>
      <c r="D18137" t="str">
        <f t="shared" si="283"/>
        <v>FPMEPM1587 Kyoungmi Kim MED Public Health Sciences PPM Only</v>
      </c>
    </row>
    <row r="18138" spans="1:4">
      <c r="A18138" t="s">
        <v>58733</v>
      </c>
      <c r="B18138" t="s">
        <v>58734</v>
      </c>
      <c r="D18138" t="str">
        <f t="shared" si="283"/>
        <v>FPLCHE1586 Gang Yu Liu CHEMISTRY PPM Only</v>
      </c>
    </row>
    <row r="18139" spans="1:4">
      <c r="A18139" t="s">
        <v>58735</v>
      </c>
      <c r="B18139" t="s">
        <v>58736</v>
      </c>
      <c r="D18139" t="str">
        <f t="shared" si="283"/>
        <v>FPMADM1585 Shagufta Yasmeen MED Deans Office PPM Only</v>
      </c>
    </row>
    <row r="18140" spans="1:4">
      <c r="A18140" t="s">
        <v>58737</v>
      </c>
      <c r="B18140" t="s">
        <v>58738</v>
      </c>
      <c r="D18140" t="str">
        <f t="shared" si="283"/>
        <v>FPMOPH1584 Jennifer Long MED Eye Center PPM Only</v>
      </c>
    </row>
    <row r="18141" spans="1:4">
      <c r="A18141" t="s">
        <v>58739</v>
      </c>
      <c r="B18141" t="s">
        <v>58740</v>
      </c>
      <c r="D18141" t="str">
        <f t="shared" si="283"/>
        <v>FPIMPM1583 Angela Haczku MED Int Med Pulmonary PPM Only</v>
      </c>
    </row>
    <row r="18142" spans="1:4">
      <c r="A18142" t="s">
        <v>58741</v>
      </c>
      <c r="B18142" t="s">
        <v>58742</v>
      </c>
      <c r="D18142" t="str">
        <f t="shared" si="283"/>
        <v>FPMEPM1582 Desiree R Backman MED Public Health Sciences PPM Only</v>
      </c>
    </row>
    <row r="18143" spans="1:4">
      <c r="A18143" t="s">
        <v>58743</v>
      </c>
      <c r="B18143" t="s">
        <v>58744</v>
      </c>
      <c r="D18143" t="str">
        <f t="shared" si="283"/>
        <v>FPLMAT1581 Albert Schwarz MATHEMATICS PPM Only</v>
      </c>
    </row>
    <row r="18144" spans="1:4">
      <c r="A18144" t="s">
        <v>58745</v>
      </c>
      <c r="B18144" t="s">
        <v>58746</v>
      </c>
      <c r="D18144" t="str">
        <f t="shared" si="283"/>
        <v>FPVVSR1580 Dennis Meagher VM SURGRAD SCIENCE PPM Only</v>
      </c>
    </row>
    <row r="18145" spans="1:4">
      <c r="A18145" t="s">
        <v>58747</v>
      </c>
      <c r="B18145" t="s">
        <v>58748</v>
      </c>
      <c r="D18145" t="str">
        <f t="shared" si="283"/>
        <v>FPAARE1579 Pierre Merel AG And RESOURCE ECONOMICS PPM Only</v>
      </c>
    </row>
    <row r="18146" spans="1:4">
      <c r="A18146" t="s">
        <v>58749</v>
      </c>
      <c r="B18146" t="s">
        <v>58750</v>
      </c>
      <c r="D18146" t="str">
        <f t="shared" si="283"/>
        <v>FPMPMR1578 Maya Evans MED Physical Medicine And Rehab PPM Only</v>
      </c>
    </row>
    <row r="18147" spans="1:4">
      <c r="A18147" t="s">
        <v>58751</v>
      </c>
      <c r="B18147" t="s">
        <v>58752</v>
      </c>
      <c r="D18147" t="str">
        <f t="shared" si="283"/>
        <v>FPVVSR1577 Karl Jandrey VM SURGRAD SCIENCE PPM Only</v>
      </c>
    </row>
    <row r="18148" spans="1:4">
      <c r="A18148" t="s">
        <v>58753</v>
      </c>
      <c r="B18148" t="s">
        <v>58754</v>
      </c>
      <c r="D18148" t="str">
        <f t="shared" si="283"/>
        <v>FPDEDU1576 Cynthia Ching EDUCATION PPM Only</v>
      </c>
    </row>
    <row r="18149" spans="1:4">
      <c r="A18149" t="s">
        <v>58755</v>
      </c>
      <c r="B18149" t="s">
        <v>58756</v>
      </c>
      <c r="D18149" t="str">
        <f t="shared" si="283"/>
        <v>FPIMGM1575 Mark Robinson MED Int Med Genl Medicine PPM Only</v>
      </c>
    </row>
    <row r="18150" spans="1:4">
      <c r="A18150" t="s">
        <v>58757</v>
      </c>
      <c r="B18150" t="s">
        <v>58758</v>
      </c>
      <c r="D18150" t="str">
        <f t="shared" si="283"/>
        <v>FPMPSY1574 Hong Shen MED Psychiatry And Behav Sci PPM Only</v>
      </c>
    </row>
    <row r="18151" spans="1:4">
      <c r="A18151" t="s">
        <v>58759</v>
      </c>
      <c r="B18151" t="s">
        <v>58760</v>
      </c>
      <c r="D18151" t="str">
        <f t="shared" si="283"/>
        <v>FPANUT1573 Mary Kable NUTRITION PPM Only</v>
      </c>
    </row>
    <row r="18152" spans="1:4">
      <c r="A18152" t="s">
        <v>58761</v>
      </c>
      <c r="B18152" t="s">
        <v>58762</v>
      </c>
      <c r="D18152" t="str">
        <f t="shared" si="283"/>
        <v>FPMPED1572 Ritu Cheema MED Pediatrics PPM Only</v>
      </c>
    </row>
    <row r="18153" spans="1:4">
      <c r="A18153" t="s">
        <v>58763</v>
      </c>
      <c r="B18153" t="s">
        <v>58764</v>
      </c>
      <c r="D18153" t="str">
        <f t="shared" si="283"/>
        <v>FPMPED1571 Eric Crossen MED Pediatrics PPM Only</v>
      </c>
    </row>
    <row r="18154" spans="1:4">
      <c r="A18154" t="s">
        <v>58765</v>
      </c>
      <c r="B18154" t="s">
        <v>58766</v>
      </c>
      <c r="D18154" t="str">
        <f t="shared" si="283"/>
        <v>FPMSUR1570 Hung Ho MED Surgery PPM Only</v>
      </c>
    </row>
    <row r="18155" spans="1:4">
      <c r="A18155" t="s">
        <v>58767</v>
      </c>
      <c r="B18155" t="s">
        <v>58768</v>
      </c>
      <c r="D18155" t="str">
        <f t="shared" si="283"/>
        <v>FPAPLS1569 Steven Weinbaum PLANT SCIENCES PPM Only</v>
      </c>
    </row>
    <row r="18156" spans="1:4">
      <c r="A18156" t="s">
        <v>58769</v>
      </c>
      <c r="B18156" t="s">
        <v>58770</v>
      </c>
      <c r="D18156" t="str">
        <f t="shared" si="283"/>
        <v>FPMRAD1568 Carol Beatty MED Radiology PPM Only</v>
      </c>
    </row>
    <row r="18157" spans="1:4">
      <c r="A18157" t="s">
        <v>58771</v>
      </c>
      <c r="B18157" t="s">
        <v>58772</v>
      </c>
      <c r="D18157" t="str">
        <f t="shared" si="283"/>
        <v>FPBSDF1567 Yasmine V Jefferson COLLEGE BIO SCI DEANS OFFICE PPM Only</v>
      </c>
    </row>
    <row r="18158" spans="1:4">
      <c r="A18158" t="s">
        <v>58773</v>
      </c>
      <c r="B18158" t="s">
        <v>58774</v>
      </c>
      <c r="D18158" t="str">
        <f t="shared" si="283"/>
        <v>FPDEDU1566 George Yonge EDUCATION PPM Only</v>
      </c>
    </row>
    <row r="18159" spans="1:4">
      <c r="A18159" t="s">
        <v>58775</v>
      </c>
      <c r="B18159" t="s">
        <v>58776</v>
      </c>
      <c r="D18159" t="str">
        <f t="shared" si="283"/>
        <v>FPLMIL1565 Sesar Gonzalez MILITARY SCIENCE PPM Only</v>
      </c>
    </row>
    <row r="18160" spans="1:4">
      <c r="A18160" t="s">
        <v>58777</v>
      </c>
      <c r="B18160" t="s">
        <v>58778</v>
      </c>
      <c r="D18160" t="str">
        <f t="shared" si="283"/>
        <v>FPMORT1564 Steven Thorpe MED Orthopaedic Surgery PPM Only</v>
      </c>
    </row>
    <row r="18161" spans="1:4">
      <c r="A18161" t="s">
        <v>58779</v>
      </c>
      <c r="B18161" t="s">
        <v>58780</v>
      </c>
      <c r="D18161" t="str">
        <f t="shared" si="283"/>
        <v>FPMERM1563 Bryn Mumma MED Emergency Medicine PPM Only</v>
      </c>
    </row>
    <row r="18162" spans="1:4">
      <c r="A18162" t="s">
        <v>58781</v>
      </c>
      <c r="B18162" t="s">
        <v>58782</v>
      </c>
      <c r="D18162" t="str">
        <f t="shared" si="283"/>
        <v>FPMEPM1562 Melissa M Gosdin MED Public Health Sciences PPM Only</v>
      </c>
    </row>
    <row r="18163" spans="1:4">
      <c r="A18163" t="s">
        <v>58783</v>
      </c>
      <c r="B18163" t="s">
        <v>58784</v>
      </c>
      <c r="D18163" t="str">
        <f t="shared" si="283"/>
        <v>FPLMUS1561 Sydney Charles MUSIC PPM Only</v>
      </c>
    </row>
    <row r="18164" spans="1:4">
      <c r="A18164" t="s">
        <v>58785</v>
      </c>
      <c r="B18164" t="s">
        <v>58786</v>
      </c>
      <c r="D18164" t="str">
        <f t="shared" si="283"/>
        <v>FPAARE1560 Richard Green AG And RESOURCE ECONOMICS PPM Only</v>
      </c>
    </row>
    <row r="18165" spans="1:4">
      <c r="A18165" t="s">
        <v>58787</v>
      </c>
      <c r="B18165" t="s">
        <v>58788</v>
      </c>
      <c r="D18165" t="str">
        <f t="shared" si="283"/>
        <v>FPLEAL1559 I Chia Lee EAST ASIAN LANG And CULTURES PPM Only</v>
      </c>
    </row>
    <row r="18166" spans="1:4">
      <c r="A18166" t="s">
        <v>58789</v>
      </c>
      <c r="B18166" t="s">
        <v>58790</v>
      </c>
      <c r="D18166" t="str">
        <f t="shared" si="283"/>
        <v>FPMERM1558 Andrew Joseph Branting MED Emergency Medicine PPM Only</v>
      </c>
    </row>
    <row r="18167" spans="1:4">
      <c r="A18167" t="s">
        <v>58791</v>
      </c>
      <c r="B18167" t="s">
        <v>58792</v>
      </c>
      <c r="D18167" t="str">
        <f t="shared" si="283"/>
        <v>FPBPLB1557 Sharman Oneill PLANT BIOLOGY PPM Only</v>
      </c>
    </row>
    <row r="18168" spans="1:4">
      <c r="A18168" t="s">
        <v>58793</v>
      </c>
      <c r="B18168" t="s">
        <v>58794</v>
      </c>
      <c r="D18168" t="str">
        <f t="shared" si="283"/>
        <v>FPLEPS1556 John Dewey EARTH And PLANETARY SCIENCES PPM Only</v>
      </c>
    </row>
    <row r="18169" spans="1:4">
      <c r="A18169" t="s">
        <v>58795</v>
      </c>
      <c r="B18169" t="s">
        <v>58796</v>
      </c>
      <c r="D18169" t="str">
        <f t="shared" si="283"/>
        <v>FPIMHP1555 Nathalie A Kolandjian MED Int Med Hospitalist PPM Only</v>
      </c>
    </row>
    <row r="18170" spans="1:4">
      <c r="A18170" t="s">
        <v>58797</v>
      </c>
      <c r="B18170" t="s">
        <v>58798</v>
      </c>
      <c r="D18170" t="str">
        <f t="shared" si="283"/>
        <v>FPMBIO1554 Hsing Jien Kung MED Biochem And Molecular Med PPM Only</v>
      </c>
    </row>
    <row r="18171" spans="1:4">
      <c r="A18171" t="s">
        <v>58799</v>
      </c>
      <c r="B18171" t="s">
        <v>58800</v>
      </c>
      <c r="D18171" t="str">
        <f t="shared" si="283"/>
        <v>FPEBME1553 Randy Carney BIOMEDICAL ENGINEERING PPM Only</v>
      </c>
    </row>
    <row r="18172" spans="1:4">
      <c r="A18172" t="s">
        <v>58801</v>
      </c>
      <c r="B18172" t="s">
        <v>58802</v>
      </c>
      <c r="D18172" t="str">
        <f t="shared" si="283"/>
        <v>FPIMPM1552 Cynthia Alli MED Int Med Pulmonary PPM Only</v>
      </c>
    </row>
    <row r="18173" spans="1:4">
      <c r="A18173" t="s">
        <v>58803</v>
      </c>
      <c r="B18173" t="s">
        <v>58804</v>
      </c>
      <c r="D18173" t="str">
        <f t="shared" si="283"/>
        <v>FPMORT1551 Amir Jamali MED Orthopaedic Surgery PPM Only</v>
      </c>
    </row>
    <row r="18174" spans="1:4">
      <c r="A18174" t="s">
        <v>58805</v>
      </c>
      <c r="B18174" t="s">
        <v>58806</v>
      </c>
      <c r="D18174" t="str">
        <f t="shared" si="283"/>
        <v>FPMSUR1550 Michael Wong MED Surgery PPM Only</v>
      </c>
    </row>
    <row r="18175" spans="1:4">
      <c r="A18175" t="s">
        <v>58807</v>
      </c>
      <c r="B18175" t="s">
        <v>58808</v>
      </c>
      <c r="D18175" t="str">
        <f t="shared" si="283"/>
        <v>FPAENM1549 Anthony Cornel ENTOMOLOGY NEMATOLOGY PPM Only</v>
      </c>
    </row>
    <row r="18176" spans="1:4">
      <c r="A18176" t="s">
        <v>58809</v>
      </c>
      <c r="B18176" t="s">
        <v>58810</v>
      </c>
      <c r="D18176" t="str">
        <f t="shared" si="283"/>
        <v>FPIMGI1548 Nirmal S Mann MED Int Med Gastroenterology PPM Only</v>
      </c>
    </row>
    <row r="18177" spans="1:4">
      <c r="A18177" t="s">
        <v>58811</v>
      </c>
      <c r="B18177" t="s">
        <v>58812</v>
      </c>
      <c r="D18177" t="str">
        <f t="shared" si="283"/>
        <v>FPMERM1547 Jennifer Kirkpatrick MED Emergency Medicine PPM Only</v>
      </c>
    </row>
    <row r="18178" spans="1:4">
      <c r="A18178" t="s">
        <v>58813</v>
      </c>
      <c r="B18178" t="s">
        <v>58814</v>
      </c>
      <c r="D18178" t="str">
        <f t="shared" si="283"/>
        <v>FPLCDM1546 Timothy Lenoir CINEMA And DIGITAL MEDIA PPM Only</v>
      </c>
    </row>
    <row r="18179" spans="1:4">
      <c r="A18179" t="s">
        <v>58815</v>
      </c>
      <c r="B18179" t="s">
        <v>58816</v>
      </c>
      <c r="D18179" t="str">
        <f t="shared" ref="D18179:D18242" si="284">A18179&amp;" "&amp;B18179</f>
        <v>FPLPHY1545 Maxwell B Chertok PHYSICS PPM Only</v>
      </c>
    </row>
    <row r="18180" spans="1:4">
      <c r="A18180" t="s">
        <v>58817</v>
      </c>
      <c r="B18180" t="s">
        <v>58818</v>
      </c>
      <c r="D18180" t="str">
        <f t="shared" si="284"/>
        <v>FPMPMR1544 Julie Ingwerson MED Physical Medicine And Rehab PPM Only</v>
      </c>
    </row>
    <row r="18181" spans="1:4">
      <c r="A18181" t="s">
        <v>58819</v>
      </c>
      <c r="B18181" t="s">
        <v>58820</v>
      </c>
      <c r="D18181" t="str">
        <f t="shared" si="284"/>
        <v>FPMPAT1543 Lydia Howell MED Pathology And Lab Medicine PPM Only</v>
      </c>
    </row>
    <row r="18182" spans="1:4">
      <c r="A18182" t="s">
        <v>58821</v>
      </c>
      <c r="B18182" t="s">
        <v>58822</v>
      </c>
      <c r="D18182" t="str">
        <f t="shared" si="284"/>
        <v>FPMORT1542 Holly Leshikar MED Orthopaedic Surgery PPM Only</v>
      </c>
    </row>
    <row r="18183" spans="1:4">
      <c r="A18183" t="s">
        <v>58823</v>
      </c>
      <c r="B18183" t="s">
        <v>58824</v>
      </c>
      <c r="D18183" t="str">
        <f t="shared" si="284"/>
        <v>FPLAAS1541 Elisa White AFRICAN AMERICAN AFRICAN STDS PPM Only</v>
      </c>
    </row>
    <row r="18184" spans="1:4">
      <c r="A18184" t="s">
        <v>58825</v>
      </c>
      <c r="B18184" t="s">
        <v>58826</v>
      </c>
      <c r="D18184" t="str">
        <f t="shared" si="284"/>
        <v>FPVPMI1540 Ming Wong VM PATHOLOGY MICRO And IMMUN PPM Only</v>
      </c>
    </row>
    <row r="18185" spans="1:4">
      <c r="A18185" t="s">
        <v>58827</v>
      </c>
      <c r="B18185" t="s">
        <v>58828</v>
      </c>
      <c r="D18185" t="str">
        <f t="shared" si="284"/>
        <v>FPNURS1539 Cara Sandholdt School of Nursing PPM Only</v>
      </c>
    </row>
    <row r="18186" spans="1:4">
      <c r="A18186" t="s">
        <v>58829</v>
      </c>
      <c r="B18186" t="s">
        <v>58830</v>
      </c>
      <c r="D18186" t="str">
        <f t="shared" si="284"/>
        <v>FPMNEU1538 Timothy Hanks MED Neurology PPM Only</v>
      </c>
    </row>
    <row r="18187" spans="1:4">
      <c r="A18187" t="s">
        <v>58831</v>
      </c>
      <c r="B18187" t="s">
        <v>58832</v>
      </c>
      <c r="D18187" t="str">
        <f t="shared" si="284"/>
        <v>FPBCNS1538 Timothy Hanks Center for Neuroscience PPM Only</v>
      </c>
    </row>
    <row r="18188" spans="1:4">
      <c r="A18188" t="s">
        <v>58833</v>
      </c>
      <c r="B18188" t="s">
        <v>58834</v>
      </c>
      <c r="D18188" t="str">
        <f t="shared" si="284"/>
        <v>FPMPAT1537 Veronica Martinez Cerdeno MED Pathology And Lab Medicine PPM Only</v>
      </c>
    </row>
    <row r="18189" spans="1:4">
      <c r="A18189" t="s">
        <v>58835</v>
      </c>
      <c r="B18189" t="s">
        <v>58836</v>
      </c>
      <c r="D18189" t="str">
        <f t="shared" si="284"/>
        <v>FPLCMN1536 Narine Yegiyan COMMUNICATION PPM Only</v>
      </c>
    </row>
    <row r="18190" spans="1:4">
      <c r="A18190" t="s">
        <v>58837</v>
      </c>
      <c r="B18190" t="s">
        <v>58838</v>
      </c>
      <c r="D18190" t="str">
        <f t="shared" si="284"/>
        <v>FPLMAT1535 Timothy Lewis MATHEMATICS PPM Only</v>
      </c>
    </row>
    <row r="18191" spans="1:4">
      <c r="A18191" t="s">
        <v>58839</v>
      </c>
      <c r="B18191" t="s">
        <v>58840</v>
      </c>
      <c r="D18191" t="str">
        <f t="shared" si="284"/>
        <v>FPLMAT1534 Garving Luli MATHEMATICS PPM Only</v>
      </c>
    </row>
    <row r="18192" spans="1:4">
      <c r="A18192" t="s">
        <v>58841</v>
      </c>
      <c r="B18192" t="s">
        <v>58842</v>
      </c>
      <c r="D18192" t="str">
        <f t="shared" si="284"/>
        <v>FPMORT1533 David Manske MED Orthopaedic Surgery PPM Only</v>
      </c>
    </row>
    <row r="18193" spans="1:4">
      <c r="A18193" t="s">
        <v>58843</v>
      </c>
      <c r="B18193" t="s">
        <v>58844</v>
      </c>
      <c r="D18193" t="str">
        <f t="shared" si="284"/>
        <v>FPMNSG1532 Jan Paul Muizelaar MED Neurological Surgery PPM Only</v>
      </c>
    </row>
    <row r="18194" spans="1:4">
      <c r="A18194" t="s">
        <v>58845</v>
      </c>
      <c r="B18194" t="s">
        <v>58846</v>
      </c>
      <c r="D18194" t="str">
        <f t="shared" si="284"/>
        <v>FPLAHI1531 Jeffrey Ruda ART And ART HISTORY PPM Only</v>
      </c>
    </row>
    <row r="18195" spans="1:4">
      <c r="A18195" t="s">
        <v>58847</v>
      </c>
      <c r="B18195" t="s">
        <v>58848</v>
      </c>
      <c r="D18195" t="str">
        <f t="shared" si="284"/>
        <v>FPMEPM1530 Sheri Belafsky MED Public Health Sciences PPM Only</v>
      </c>
    </row>
    <row r="18196" spans="1:4">
      <c r="A18196" t="s">
        <v>58849</v>
      </c>
      <c r="B18196" t="s">
        <v>58850</v>
      </c>
      <c r="D18196" t="str">
        <f t="shared" si="284"/>
        <v>FPBPLB1529 John Harada PLANT BIOLOGY PPM Only</v>
      </c>
    </row>
    <row r="18197" spans="1:4">
      <c r="A18197" t="s">
        <v>58851</v>
      </c>
      <c r="B18197" t="s">
        <v>58852</v>
      </c>
      <c r="D18197" t="str">
        <f t="shared" si="284"/>
        <v>FPLCHE1528 Claude Meares CHEMISTRY PPM Only</v>
      </c>
    </row>
    <row r="18198" spans="1:4">
      <c r="A18198" t="s">
        <v>58853</v>
      </c>
      <c r="B18198" t="s">
        <v>58854</v>
      </c>
      <c r="D18198" t="str">
        <f t="shared" si="284"/>
        <v>FPAARE1527 Bulat Gafarov AG And RESOURCE ECONOMICS PPM Only</v>
      </c>
    </row>
    <row r="18199" spans="1:4">
      <c r="A18199" t="s">
        <v>58855</v>
      </c>
      <c r="B18199" t="s">
        <v>58856</v>
      </c>
      <c r="D18199" t="str">
        <f t="shared" si="284"/>
        <v>FPMORT1526 R Martin MED Ortho Research Lab PPM Only</v>
      </c>
    </row>
    <row r="18200" spans="1:4">
      <c r="A18200" t="s">
        <v>58857</v>
      </c>
      <c r="B18200" t="s">
        <v>58858</v>
      </c>
      <c r="D18200" t="str">
        <f t="shared" si="284"/>
        <v>FPMERM1525 James Holmes Jr MED Emergency Medicine PPM Only</v>
      </c>
    </row>
    <row r="18201" spans="1:4">
      <c r="A18201" t="s">
        <v>58859</v>
      </c>
      <c r="B18201" t="s">
        <v>58860</v>
      </c>
      <c r="D18201" t="str">
        <f t="shared" si="284"/>
        <v>FPAARE1524 Arthur Havenner AG And RESOURCE ECONOMICS PPM Only</v>
      </c>
    </row>
    <row r="18202" spans="1:4">
      <c r="A18202" t="s">
        <v>58861</v>
      </c>
      <c r="B18202" t="s">
        <v>58862</v>
      </c>
      <c r="D18202" t="str">
        <f t="shared" si="284"/>
        <v>FPMINT1523 Moudy Youssef MED Int Med Admin PPM Only</v>
      </c>
    </row>
    <row r="18203" spans="1:4">
      <c r="A18203" t="s">
        <v>58863</v>
      </c>
      <c r="B18203" t="s">
        <v>58864</v>
      </c>
      <c r="D18203" t="str">
        <f t="shared" si="284"/>
        <v>FPVVSR1522 Jorge Nieto VM SURGRAD SCIENCE PPM Only</v>
      </c>
    </row>
    <row r="18204" spans="1:4">
      <c r="A18204" t="s">
        <v>58865</v>
      </c>
      <c r="B18204" t="s">
        <v>58866</v>
      </c>
      <c r="D18204" t="str">
        <f t="shared" si="284"/>
        <v>FPLUWP1520 Elizabeth Davis UNIVERSITY WRITING PROGRAM PPM Only</v>
      </c>
    </row>
    <row r="18205" spans="1:4">
      <c r="A18205" t="s">
        <v>58867</v>
      </c>
      <c r="B18205" t="s">
        <v>58868</v>
      </c>
      <c r="D18205" t="str">
        <f t="shared" si="284"/>
        <v>FPADES1519 James Sanchirico ENVIRONMENTAL SCIENCE And POLICY PPM Only</v>
      </c>
    </row>
    <row r="18206" spans="1:4">
      <c r="A18206" t="s">
        <v>58869</v>
      </c>
      <c r="B18206" t="s">
        <v>58870</v>
      </c>
      <c r="D18206" t="str">
        <f t="shared" si="284"/>
        <v>FPLEAL1518 Jiao Li EAST ASIAN LANG And CULTURES PPM Only</v>
      </c>
    </row>
    <row r="18207" spans="1:4">
      <c r="A18207" t="s">
        <v>58871</v>
      </c>
      <c r="B18207" t="s">
        <v>58872</v>
      </c>
      <c r="D18207" t="str">
        <f t="shared" si="284"/>
        <v>FPMFCM1517 Scott G Samelson MED Family And Community Med PPM Only</v>
      </c>
    </row>
    <row r="18208" spans="1:4">
      <c r="A18208" t="s">
        <v>58873</v>
      </c>
      <c r="B18208" t="s">
        <v>58874</v>
      </c>
      <c r="D18208" t="str">
        <f t="shared" si="284"/>
        <v>FPLEPS1516 Peter Schiffman EARTH And PLANETARY SCIENCES PPM Only</v>
      </c>
    </row>
    <row r="18209" spans="1:4">
      <c r="A18209" t="s">
        <v>58875</v>
      </c>
      <c r="B18209" t="s">
        <v>58876</v>
      </c>
      <c r="D18209" t="str">
        <f t="shared" si="284"/>
        <v>FPLMAT1515 Eric Kendall Babson MATHEMATICS PPM Only</v>
      </c>
    </row>
    <row r="18210" spans="1:4">
      <c r="A18210" t="s">
        <v>58877</v>
      </c>
      <c r="B18210" t="s">
        <v>58878</v>
      </c>
      <c r="D18210" t="str">
        <f t="shared" si="284"/>
        <v>FPMFCM1514 Theodore Oconnell MED Family And Community Med PPM Only</v>
      </c>
    </row>
    <row r="18211" spans="1:4">
      <c r="A18211" t="s">
        <v>58879</v>
      </c>
      <c r="B18211" t="s">
        <v>58880</v>
      </c>
      <c r="D18211" t="str">
        <f t="shared" si="284"/>
        <v>FPMPED1513 Frank Butera MED Pediatrics PPM Only</v>
      </c>
    </row>
    <row r="18212" spans="1:4">
      <c r="A18212" t="s">
        <v>58881</v>
      </c>
      <c r="B18212" t="s">
        <v>58882</v>
      </c>
      <c r="D18212" t="str">
        <f t="shared" si="284"/>
        <v>FPMOBG1512 Hussein Warda MED Obstetrics And Gynecology PPM Only</v>
      </c>
    </row>
    <row r="18213" spans="1:4">
      <c r="A18213" t="s">
        <v>58883</v>
      </c>
      <c r="B18213" t="s">
        <v>58884</v>
      </c>
      <c r="D18213" t="str">
        <f t="shared" si="284"/>
        <v>FPLUWP1511 Laurie Glover UNIVERSITY WRITING PROGRAM PPM Only</v>
      </c>
    </row>
    <row r="18214" spans="1:4">
      <c r="A18214" t="s">
        <v>58885</v>
      </c>
      <c r="B18214" t="s">
        <v>58886</v>
      </c>
      <c r="D18214" t="str">
        <f t="shared" si="284"/>
        <v>FPVHFS1510 Arthur Bickford CA ANIMAL HLTH And FOOD SAFETY LAB PPM Only</v>
      </c>
    </row>
    <row r="18215" spans="1:4">
      <c r="A18215" t="s">
        <v>58887</v>
      </c>
      <c r="B18215" t="s">
        <v>58888</v>
      </c>
      <c r="D18215" t="str">
        <f t="shared" si="284"/>
        <v>FPMINT1509 Jeremiah J Duby MED Internal Medicine PPM Only</v>
      </c>
    </row>
    <row r="18216" spans="1:4">
      <c r="A18216" t="s">
        <v>58889</v>
      </c>
      <c r="B18216" t="s">
        <v>58890</v>
      </c>
      <c r="D18216" t="str">
        <f t="shared" si="284"/>
        <v>FPMRAD1508 Abhijit Chaudhari MED Radiology PPM Only</v>
      </c>
    </row>
    <row r="18217" spans="1:4">
      <c r="A18217" t="s">
        <v>58891</v>
      </c>
      <c r="B18217" t="s">
        <v>58892</v>
      </c>
      <c r="D18217" t="str">
        <f t="shared" si="284"/>
        <v>FPEECE1507 Khaled As Abdel Ghaffar ELECT And COMP ENGR PPM Only</v>
      </c>
    </row>
    <row r="18218" spans="1:4">
      <c r="A18218" t="s">
        <v>58893</v>
      </c>
      <c r="B18218" t="s">
        <v>58894</v>
      </c>
      <c r="D18218" t="str">
        <f t="shared" si="284"/>
        <v>FPIMPM1506 Richart Harper MED Int Med Pulmonary PPM Only</v>
      </c>
    </row>
    <row r="18219" spans="1:4">
      <c r="A18219" t="s">
        <v>58895</v>
      </c>
      <c r="B18219" t="s">
        <v>58896</v>
      </c>
      <c r="D18219" t="str">
        <f t="shared" si="284"/>
        <v>FPLHIS1505 Adam Zientek HISTORY PPM Only</v>
      </c>
    </row>
    <row r="18220" spans="1:4">
      <c r="A18220" t="s">
        <v>58897</v>
      </c>
      <c r="B18220" t="s">
        <v>58898</v>
      </c>
      <c r="D18220" t="str">
        <f t="shared" si="284"/>
        <v>FPMPSY1504 Tony Simon MED Psychiatry And Behav Sci PPM Only</v>
      </c>
    </row>
    <row r="18221" spans="1:4">
      <c r="A18221" t="s">
        <v>58899</v>
      </c>
      <c r="B18221" t="s">
        <v>58900</v>
      </c>
      <c r="D18221" t="str">
        <f t="shared" si="284"/>
        <v>FPBMCB1503 Julie Leary MOLECULAR And CELLULAR BIO PPM Only</v>
      </c>
    </row>
    <row r="18222" spans="1:4">
      <c r="A18222" t="s">
        <v>58901</v>
      </c>
      <c r="B18222" t="s">
        <v>58902</v>
      </c>
      <c r="D18222" t="str">
        <f t="shared" si="284"/>
        <v>FPVAPC1502 Dallas Hyde VM ANAT PHYSIO And CELL BIOLOGY PPM Only</v>
      </c>
    </row>
    <row r="18223" spans="1:4">
      <c r="A18223" t="s">
        <v>58903</v>
      </c>
      <c r="B18223" t="s">
        <v>58904</v>
      </c>
      <c r="D18223" t="str">
        <f t="shared" si="284"/>
        <v>FPIMPM1501 Susan Murin MED Int Med Pulmonary PPM Only</v>
      </c>
    </row>
    <row r="18224" spans="1:4">
      <c r="A18224" t="s">
        <v>58905</v>
      </c>
      <c r="B18224" t="s">
        <v>58906</v>
      </c>
      <c r="D18224" t="str">
        <f t="shared" si="284"/>
        <v>FPDEDU1500 Ariel F Loring EDUCATION PPM Only</v>
      </c>
    </row>
    <row r="18225" spans="1:4">
      <c r="A18225" t="s">
        <v>58907</v>
      </c>
      <c r="B18225" t="s">
        <v>58908</v>
      </c>
      <c r="D18225" t="str">
        <f t="shared" si="284"/>
        <v>FPVVSR1499 Nedim Buyukmihci VM SURGRAD SCIENCE PPM Only</v>
      </c>
    </row>
    <row r="18226" spans="1:4">
      <c r="A18226" t="s">
        <v>58909</v>
      </c>
      <c r="B18226" t="s">
        <v>58910</v>
      </c>
      <c r="D18226" t="str">
        <f t="shared" si="284"/>
        <v>FPBPLB1498 Alan Stemler PLANT BIOLOGY PPM Only</v>
      </c>
    </row>
    <row r="18227" spans="1:4">
      <c r="A18227" t="s">
        <v>58911</v>
      </c>
      <c r="B18227" t="s">
        <v>58912</v>
      </c>
      <c r="D18227" t="str">
        <f t="shared" si="284"/>
        <v>FPLMUS1497 Mika Pelo MUSIC PPM Only</v>
      </c>
    </row>
    <row r="18228" spans="1:4">
      <c r="A18228" t="s">
        <v>58913</v>
      </c>
      <c r="B18228" t="s">
        <v>58914</v>
      </c>
      <c r="D18228" t="str">
        <f t="shared" si="284"/>
        <v>FPGSM11496 James Stevens GRADUATE SCHOOL OF MANAGEMENT PPM Only</v>
      </c>
    </row>
    <row r="18229" spans="1:4">
      <c r="A18229" t="s">
        <v>58915</v>
      </c>
      <c r="B18229" t="s">
        <v>58916</v>
      </c>
      <c r="D18229" t="str">
        <f t="shared" si="284"/>
        <v>FPMOPH1495 Arthur Glover MED Eye Center PPM Only</v>
      </c>
    </row>
    <row r="18230" spans="1:4">
      <c r="A18230" t="s">
        <v>58917</v>
      </c>
      <c r="B18230" t="s">
        <v>58918</v>
      </c>
      <c r="D18230" t="str">
        <f t="shared" si="284"/>
        <v>FPIMGI1494 Cecilia Terrado MED Int Med Gastroenterology PPM Only</v>
      </c>
    </row>
    <row r="18231" spans="1:4">
      <c r="A18231" t="s">
        <v>58919</v>
      </c>
      <c r="B18231" t="s">
        <v>58920</v>
      </c>
      <c r="D18231" t="str">
        <f t="shared" si="284"/>
        <v>FPMEPM1493 Caroline Peck MED Public Health Sciences PPM Only</v>
      </c>
    </row>
    <row r="18232" spans="1:4">
      <c r="A18232" t="s">
        <v>58921</v>
      </c>
      <c r="B18232" t="s">
        <v>58922</v>
      </c>
      <c r="D18232" t="str">
        <f t="shared" si="284"/>
        <v>FPMRAD1492 Brian Dahlin MED Radiology PPM Only</v>
      </c>
    </row>
    <row r="18233" spans="1:4">
      <c r="A18233" t="s">
        <v>58923</v>
      </c>
      <c r="B18233" t="s">
        <v>58924</v>
      </c>
      <c r="D18233" t="str">
        <f t="shared" si="284"/>
        <v>FPLUWP1491 Lisa Sperber UNIVERSITY WRITING PROGRAM PPM Only</v>
      </c>
    </row>
    <row r="18234" spans="1:4">
      <c r="A18234" t="s">
        <v>58925</v>
      </c>
      <c r="B18234" t="s">
        <v>58926</v>
      </c>
      <c r="D18234" t="str">
        <f t="shared" si="284"/>
        <v>FPMFCM1490 Brea Bondi Boyd MED Family And Community Med PPM Only</v>
      </c>
    </row>
    <row r="18235" spans="1:4">
      <c r="A18235" t="s">
        <v>58927</v>
      </c>
      <c r="B18235" t="s">
        <v>58928</v>
      </c>
      <c r="D18235" t="str">
        <f t="shared" si="284"/>
        <v>FPMPSY1489 Michael Caton MED Psychiatry And Behav Sci PPM Only</v>
      </c>
    </row>
    <row r="18236" spans="1:4">
      <c r="A18236" t="s">
        <v>58929</v>
      </c>
      <c r="B18236" t="s">
        <v>58930</v>
      </c>
      <c r="D18236" t="str">
        <f t="shared" si="284"/>
        <v>FPAENM1488 John Edman ENTOMOLOGY NEMATOLOGY PPM Only</v>
      </c>
    </row>
    <row r="18237" spans="1:4">
      <c r="A18237" t="s">
        <v>58931</v>
      </c>
      <c r="B18237" t="s">
        <v>58932</v>
      </c>
      <c r="D18237" t="str">
        <f t="shared" si="284"/>
        <v>FPLUWP1487 Marit Macarthur UNIVERSITY WRITING PROGRAM PPM Only</v>
      </c>
    </row>
    <row r="18238" spans="1:4">
      <c r="A18238" t="s">
        <v>58933</v>
      </c>
      <c r="B18238" t="s">
        <v>58934</v>
      </c>
      <c r="D18238" t="str">
        <f t="shared" si="284"/>
        <v>FPIMCA1486 Gopal Nemana MED INT MED CARDIOLOGY PPM Only</v>
      </c>
    </row>
    <row r="18239" spans="1:4">
      <c r="A18239" t="s">
        <v>58935</v>
      </c>
      <c r="B18239" t="s">
        <v>58936</v>
      </c>
      <c r="D18239" t="str">
        <f t="shared" si="284"/>
        <v>FPABAE1485 John Miles BIOLOGICAL And AG ENGINEERING PPM Only</v>
      </c>
    </row>
    <row r="18240" spans="1:4">
      <c r="A18240" t="s">
        <v>58937</v>
      </c>
      <c r="B18240" t="s">
        <v>58938</v>
      </c>
      <c r="D18240" t="str">
        <f t="shared" si="284"/>
        <v>FPMPSY1484 Ozra Eslampanah Nobari MED Psychiatry And Behav Sci PPM Only</v>
      </c>
    </row>
    <row r="18241" spans="1:4">
      <c r="A18241" t="s">
        <v>58939</v>
      </c>
      <c r="B18241" t="s">
        <v>58940</v>
      </c>
      <c r="D18241" t="str">
        <f t="shared" si="284"/>
        <v>FPMPMR1483 Brian Joves MED Physical Medicine And Rehab PPM Only</v>
      </c>
    </row>
    <row r="18242" spans="1:4">
      <c r="A18242" t="s">
        <v>58941</v>
      </c>
      <c r="B18242" t="s">
        <v>58942</v>
      </c>
      <c r="D18242" t="str">
        <f t="shared" si="284"/>
        <v>FPGSM11482 Justin Virrey GRADUATE SCHOOL OF MANAGEMENT PPM Only</v>
      </c>
    </row>
    <row r="18243" spans="1:4">
      <c r="A18243" t="s">
        <v>58943</v>
      </c>
      <c r="B18243" t="s">
        <v>58944</v>
      </c>
      <c r="D18243" t="str">
        <f t="shared" ref="D18243:D18306" si="285">A18243&amp;" "&amp;B18243</f>
        <v>FPBPLB1481 Deborah Canington PLANT BIOLOGY PPM Only</v>
      </c>
    </row>
    <row r="18244" spans="1:4">
      <c r="A18244" t="s">
        <v>58945</v>
      </c>
      <c r="B18244" t="s">
        <v>58946</v>
      </c>
      <c r="D18244" t="str">
        <f t="shared" si="285"/>
        <v>FPLCHE1480 William Fink CHEMISTRY PPM Only</v>
      </c>
    </row>
    <row r="18245" spans="1:4">
      <c r="A18245" t="s">
        <v>58947</v>
      </c>
      <c r="B18245" t="s">
        <v>58948</v>
      </c>
      <c r="D18245" t="str">
        <f t="shared" si="285"/>
        <v>FPECHE1479 William Ristenpart CHEMICAL ENGINEERING PPM Only</v>
      </c>
    </row>
    <row r="18246" spans="1:4">
      <c r="A18246" t="s">
        <v>58949</v>
      </c>
      <c r="B18246" t="s">
        <v>58950</v>
      </c>
      <c r="D18246" t="str">
        <f t="shared" si="285"/>
        <v>FPMMIC1478 Demosthenes Pappagianis MED Medical Microbiology And Imm PPM Only</v>
      </c>
    </row>
    <row r="18247" spans="1:4">
      <c r="A18247" t="s">
        <v>58951</v>
      </c>
      <c r="B18247" t="s">
        <v>58952</v>
      </c>
      <c r="D18247" t="str">
        <f t="shared" si="285"/>
        <v>FPMFCM1477 Robert Davidson MED Family And Community Med PPM Only</v>
      </c>
    </row>
    <row r="18248" spans="1:4">
      <c r="A18248" t="s">
        <v>58953</v>
      </c>
      <c r="B18248" t="s">
        <v>58954</v>
      </c>
      <c r="D18248" t="str">
        <f t="shared" si="285"/>
        <v>FPMOPH1476 James Ruben MED Eye Center PPM Only</v>
      </c>
    </row>
    <row r="18249" spans="1:4">
      <c r="A18249" t="s">
        <v>58955</v>
      </c>
      <c r="B18249" t="s">
        <v>58956</v>
      </c>
      <c r="D18249" t="str">
        <f t="shared" si="285"/>
        <v>FPIMPM1475 Bradley Sanville MED Int Med Pulmonary PPM Only</v>
      </c>
    </row>
    <row r="18250" spans="1:4">
      <c r="A18250" t="s">
        <v>58957</v>
      </c>
      <c r="B18250" t="s">
        <v>58958</v>
      </c>
      <c r="D18250" t="str">
        <f t="shared" si="285"/>
        <v>FPAPLS1474 R J Romani PLANT SCIENCES PPM Only</v>
      </c>
    </row>
    <row r="18251" spans="1:4">
      <c r="A18251" t="s">
        <v>58959</v>
      </c>
      <c r="B18251" t="s">
        <v>58960</v>
      </c>
      <c r="D18251" t="str">
        <f t="shared" si="285"/>
        <v>FPAARE1473 Julian Alston AG And RESOURCE ECONOMICS PPM Only</v>
      </c>
    </row>
    <row r="18252" spans="1:4">
      <c r="A18252" t="s">
        <v>58961</v>
      </c>
      <c r="B18252" t="s">
        <v>58962</v>
      </c>
      <c r="D18252" t="str">
        <f t="shared" si="285"/>
        <v>FPMPSY1472 Enrique Ochoa MED Psychiatry And Behav Sci PPM Only</v>
      </c>
    </row>
    <row r="18253" spans="1:4">
      <c r="A18253" t="s">
        <v>58963</v>
      </c>
      <c r="B18253" t="s">
        <v>58964</v>
      </c>
      <c r="D18253" t="str">
        <f t="shared" si="285"/>
        <v>FPLPSC1471 Paul Eastwick PSYCHOLOGY PPM Only</v>
      </c>
    </row>
    <row r="18254" spans="1:4">
      <c r="A18254" t="s">
        <v>58965</v>
      </c>
      <c r="B18254" t="s">
        <v>58966</v>
      </c>
      <c r="D18254" t="str">
        <f t="shared" si="285"/>
        <v>FPVPRC1470 Catherine Vandevoort PRIMATE CENTER PPM Only</v>
      </c>
    </row>
    <row r="18255" spans="1:4">
      <c r="A18255" t="s">
        <v>58967</v>
      </c>
      <c r="B18255" t="s">
        <v>58968</v>
      </c>
      <c r="D18255" t="str">
        <f t="shared" si="285"/>
        <v>FPLLAW1469 Angela Harris SCHOOL OF LAW PPM Only</v>
      </c>
    </row>
    <row r="18256" spans="1:4">
      <c r="A18256" t="s">
        <v>58969</v>
      </c>
      <c r="B18256" t="s">
        <v>58970</v>
      </c>
      <c r="D18256" t="str">
        <f t="shared" si="285"/>
        <v>FPMEPM1468 Christine Rozance MED Public Health Sciences PPM Only</v>
      </c>
    </row>
    <row r="18257" spans="1:4">
      <c r="A18257" t="s">
        <v>58971</v>
      </c>
      <c r="B18257" t="s">
        <v>58972</v>
      </c>
      <c r="D18257" t="str">
        <f t="shared" si="285"/>
        <v>FPLMAT1467 Laura Starkston MATHEMATICS PPM Only</v>
      </c>
    </row>
    <row r="18258" spans="1:4">
      <c r="A18258" t="s">
        <v>58973</v>
      </c>
      <c r="B18258" t="s">
        <v>58974</v>
      </c>
      <c r="D18258" t="str">
        <f t="shared" si="285"/>
        <v>FPNURS1466 Deb Bakerjian School of Nursing PPM Only</v>
      </c>
    </row>
    <row r="18259" spans="1:4">
      <c r="A18259" t="s">
        <v>58975</v>
      </c>
      <c r="B18259" t="s">
        <v>58976</v>
      </c>
      <c r="D18259" t="str">
        <f t="shared" si="285"/>
        <v>FPLCMN1465 Laramie Taylor COMMUNICATION PPM Only</v>
      </c>
    </row>
    <row r="18260" spans="1:4">
      <c r="A18260" t="s">
        <v>58977</v>
      </c>
      <c r="B18260" t="s">
        <v>58978</v>
      </c>
      <c r="D18260" t="str">
        <f t="shared" si="285"/>
        <v>FPLAAS1464 Moradewun Adejunmobi AFRICAN AMERICAN AFRICAN STDS PPM Only</v>
      </c>
    </row>
    <row r="18261" spans="1:4">
      <c r="A18261" t="s">
        <v>58979</v>
      </c>
      <c r="B18261" t="s">
        <v>58980</v>
      </c>
      <c r="D18261" t="str">
        <f t="shared" si="285"/>
        <v>FPMOTO1463 Levi Ledgerwood MED Otolaryngology PPM Only</v>
      </c>
    </row>
    <row r="18262" spans="1:4">
      <c r="A18262" t="s">
        <v>58981</v>
      </c>
      <c r="B18262" t="s">
        <v>58982</v>
      </c>
      <c r="D18262" t="str">
        <f t="shared" si="285"/>
        <v>FPMEPM1462 Carolyn Dewa MED Public Health Sciences PPM Only</v>
      </c>
    </row>
    <row r="18263" spans="1:4">
      <c r="A18263" t="s">
        <v>58983</v>
      </c>
      <c r="B18263" t="s">
        <v>58984</v>
      </c>
      <c r="D18263" t="str">
        <f t="shared" si="285"/>
        <v>FPMPSY1462 Carolyn Dewa MED Psychiatry And Behav Sci PPM Only</v>
      </c>
    </row>
    <row r="18264" spans="1:4">
      <c r="A18264" t="s">
        <v>58985</v>
      </c>
      <c r="B18264" t="s">
        <v>58986</v>
      </c>
      <c r="D18264" t="str">
        <f t="shared" si="285"/>
        <v>FPLANT1461 Brenna Henn ANTHROPOLOGY PPM Only</v>
      </c>
    </row>
    <row r="18265" spans="1:4">
      <c r="A18265" t="s">
        <v>58987</v>
      </c>
      <c r="B18265" t="s">
        <v>58988</v>
      </c>
      <c r="D18265" t="str">
        <f t="shared" si="285"/>
        <v>FPAANS1460 Pablo Ross ANIMAL SCIENCE PPM Only</v>
      </c>
    </row>
    <row r="18266" spans="1:4">
      <c r="A18266" t="s">
        <v>58989</v>
      </c>
      <c r="B18266" t="s">
        <v>58990</v>
      </c>
      <c r="D18266" t="str">
        <f t="shared" si="285"/>
        <v>FPIMHO1459 Gerald Denardo MED Int Med HEMONC PPM Only</v>
      </c>
    </row>
    <row r="18267" spans="1:4">
      <c r="A18267" t="s">
        <v>58991</v>
      </c>
      <c r="B18267" t="s">
        <v>58992</v>
      </c>
      <c r="D18267" t="str">
        <f t="shared" si="285"/>
        <v>FPIMCT1458 Brian Jonas Med Int Med HMCTBMT PPM Only</v>
      </c>
    </row>
    <row r="18268" spans="1:4">
      <c r="A18268" t="s">
        <v>58993</v>
      </c>
      <c r="B18268" t="s">
        <v>58994</v>
      </c>
      <c r="D18268" t="str">
        <f t="shared" si="285"/>
        <v>FPLANT1457 Richard Curley ANTHROPOLOGY PPM Only</v>
      </c>
    </row>
    <row r="18269" spans="1:4">
      <c r="A18269" t="s">
        <v>58995</v>
      </c>
      <c r="B18269" t="s">
        <v>58996</v>
      </c>
      <c r="D18269" t="str">
        <f t="shared" si="285"/>
        <v>FPLCMB1456 Lindsay Bowman Center for Mind and Brain PPM Only</v>
      </c>
    </row>
    <row r="18270" spans="1:4">
      <c r="A18270" t="s">
        <v>58997</v>
      </c>
      <c r="B18270" t="s">
        <v>58998</v>
      </c>
      <c r="D18270" t="str">
        <f t="shared" si="285"/>
        <v>FPLPSC1456 Lindsay Bowman PSYCHOLOGY PPM Only</v>
      </c>
    </row>
    <row r="18271" spans="1:4">
      <c r="A18271" t="s">
        <v>58999</v>
      </c>
      <c r="B18271" t="s">
        <v>59000</v>
      </c>
      <c r="D18271" t="str">
        <f t="shared" si="285"/>
        <v>FPMARO1455 Shyam Rao MED Radiation Oncology PPM Only</v>
      </c>
    </row>
    <row r="18272" spans="1:4">
      <c r="A18272" t="s">
        <v>59001</v>
      </c>
      <c r="B18272" t="s">
        <v>59002</v>
      </c>
      <c r="D18272" t="str">
        <f t="shared" si="285"/>
        <v>FPLPHY1454 David Pellett PHYSICS PPM Only</v>
      </c>
    </row>
    <row r="18273" spans="1:4">
      <c r="A18273" t="s">
        <v>59003</v>
      </c>
      <c r="B18273" t="s">
        <v>59004</v>
      </c>
      <c r="D18273" t="str">
        <f t="shared" si="285"/>
        <v>FPAPPA1453 Thomas R Gordon PLANT PATHOLOGY PPM Only</v>
      </c>
    </row>
    <row r="18274" spans="1:4">
      <c r="A18274" t="s">
        <v>59005</v>
      </c>
      <c r="B18274" t="s">
        <v>59006</v>
      </c>
      <c r="D18274" t="str">
        <f t="shared" si="285"/>
        <v>FPAWFC1452 Dirk Van Vuren WILDLIFE And FISHERIES BIOLOGY PPM Only</v>
      </c>
    </row>
    <row r="18275" spans="1:4">
      <c r="A18275" t="s">
        <v>59007</v>
      </c>
      <c r="B18275" t="s">
        <v>59008</v>
      </c>
      <c r="D18275" t="str">
        <f t="shared" si="285"/>
        <v>FPNURS1451 Piri Ackerman School of Nursing PPM Only</v>
      </c>
    </row>
    <row r="18276" spans="1:4">
      <c r="A18276" t="s">
        <v>59009</v>
      </c>
      <c r="B18276" t="s">
        <v>59010</v>
      </c>
      <c r="D18276" t="str">
        <f t="shared" si="285"/>
        <v>FPLHIS1450 Rollie Poppino HISTORY PPM Only</v>
      </c>
    </row>
    <row r="18277" spans="1:4">
      <c r="A18277" t="s">
        <v>59011</v>
      </c>
      <c r="B18277" t="s">
        <v>59012</v>
      </c>
      <c r="D18277" t="str">
        <f t="shared" si="285"/>
        <v>FPMDER1449 Farzam Gorouhi MED Dermatology PPM Only</v>
      </c>
    </row>
    <row r="18278" spans="1:4">
      <c r="A18278" t="s">
        <v>59013</v>
      </c>
      <c r="B18278" t="s">
        <v>59014</v>
      </c>
      <c r="D18278" t="str">
        <f t="shared" si="285"/>
        <v>FPMPSY1448 Danielle Dcruz MED Psychiatry And Behav Sci PPM Only</v>
      </c>
    </row>
    <row r="18279" spans="1:4">
      <c r="A18279" t="s">
        <v>59015</v>
      </c>
      <c r="B18279" t="s">
        <v>59016</v>
      </c>
      <c r="D18279" t="str">
        <f t="shared" si="285"/>
        <v>FPMRAD1447 Simran Sekhon MED Radiology PPM Only</v>
      </c>
    </row>
    <row r="18280" spans="1:4">
      <c r="A18280" t="s">
        <v>59017</v>
      </c>
      <c r="B18280" t="s">
        <v>59018</v>
      </c>
      <c r="D18280" t="str">
        <f t="shared" si="285"/>
        <v>FPLDES1446 Katia Vega DEPARTMENT OF DESIGN PPM Only</v>
      </c>
    </row>
    <row r="18281" spans="1:4">
      <c r="A18281" t="s">
        <v>59019</v>
      </c>
      <c r="B18281" t="s">
        <v>59020</v>
      </c>
      <c r="D18281" t="str">
        <f t="shared" si="285"/>
        <v>FPLASA1445 Ga Young Chung ASIAN AMERICAN PPM Only</v>
      </c>
    </row>
    <row r="18282" spans="1:4">
      <c r="A18282" t="s">
        <v>59021</v>
      </c>
      <c r="B18282" t="s">
        <v>59022</v>
      </c>
      <c r="D18282" t="str">
        <f t="shared" si="285"/>
        <v>FPMARO1444 Sonja Dieterich MED Radiation Oncology PPM Only</v>
      </c>
    </row>
    <row r="18283" spans="1:4">
      <c r="A18283" t="s">
        <v>59023</v>
      </c>
      <c r="B18283" t="s">
        <v>59024</v>
      </c>
      <c r="D18283" t="str">
        <f t="shared" si="285"/>
        <v>FPVVSR1443 Barbro Filliquist VM SURGRAD SCIENCE PPM Only</v>
      </c>
    </row>
    <row r="18284" spans="1:4">
      <c r="A18284" t="s">
        <v>59025</v>
      </c>
      <c r="B18284" t="s">
        <v>59026</v>
      </c>
      <c r="D18284" t="str">
        <f t="shared" si="285"/>
        <v>FPMORT1442 H Moehring MED Orthopaedic Surgery PPM Only</v>
      </c>
    </row>
    <row r="18285" spans="1:4">
      <c r="A18285" t="s">
        <v>59027</v>
      </c>
      <c r="B18285" t="s">
        <v>59028</v>
      </c>
      <c r="D18285" t="str">
        <f t="shared" si="285"/>
        <v>FPMPSY1441 Resul Ozbayrak MED Psychiatry And Behav Sci PPM Only</v>
      </c>
    </row>
    <row r="18286" spans="1:4">
      <c r="A18286" t="s">
        <v>59029</v>
      </c>
      <c r="B18286" t="s">
        <v>59030</v>
      </c>
      <c r="D18286" t="str">
        <f t="shared" si="285"/>
        <v>FPALAW1440 Su Tzai Soong LAND AIR And WATER RESOURCES PPM Only</v>
      </c>
    </row>
    <row r="18287" spans="1:4">
      <c r="A18287" t="s">
        <v>59031</v>
      </c>
      <c r="B18287" t="s">
        <v>59032</v>
      </c>
      <c r="D18287" t="str">
        <f t="shared" si="285"/>
        <v>FPIMEN1439 Mark M Moriwaki MED Int Med Endocrinology PPM Only</v>
      </c>
    </row>
    <row r="18288" spans="1:4">
      <c r="A18288" t="s">
        <v>59033</v>
      </c>
      <c r="B18288" t="s">
        <v>59034</v>
      </c>
      <c r="D18288" t="str">
        <f t="shared" si="285"/>
        <v>FPLUWP1438 Dennis Quinn UNIVERSITY WRITING PROGRAM PPM Only</v>
      </c>
    </row>
    <row r="18289" spans="1:4">
      <c r="A18289" t="s">
        <v>59035</v>
      </c>
      <c r="B18289" t="s">
        <v>59036</v>
      </c>
      <c r="D18289" t="str">
        <f t="shared" si="285"/>
        <v>FPECHE1437 Jennifer Curtis CHEMICAL ENGINEERING PPM Only</v>
      </c>
    </row>
    <row r="18290" spans="1:4">
      <c r="A18290" t="s">
        <v>59037</v>
      </c>
      <c r="B18290" t="s">
        <v>59038</v>
      </c>
      <c r="D18290" t="str">
        <f t="shared" si="285"/>
        <v>FPMERM1436 John Liu MED Emergency Medicine PPM Only</v>
      </c>
    </row>
    <row r="18291" spans="1:4">
      <c r="A18291" t="s">
        <v>59039</v>
      </c>
      <c r="B18291" t="s">
        <v>59040</v>
      </c>
      <c r="D18291" t="str">
        <f t="shared" si="285"/>
        <v>FPAHCE1435 Joan Wright HUMAN ECOLOGY PPM Only</v>
      </c>
    </row>
    <row r="18292" spans="1:4">
      <c r="A18292" t="s">
        <v>59041</v>
      </c>
      <c r="B18292" t="s">
        <v>59042</v>
      </c>
      <c r="D18292" t="str">
        <f t="shared" si="285"/>
        <v>FPMFCM1434 Katherine Gardner MED Family And Community Med PPM Only</v>
      </c>
    </row>
    <row r="18293" spans="1:4">
      <c r="A18293" t="s">
        <v>59043</v>
      </c>
      <c r="B18293" t="s">
        <v>59044</v>
      </c>
      <c r="D18293" t="str">
        <f t="shared" si="285"/>
        <v>FPLSTA1433 Hans Georg Mueller STATISTICS PPM Only</v>
      </c>
    </row>
    <row r="18294" spans="1:4">
      <c r="A18294" t="s">
        <v>59045</v>
      </c>
      <c r="B18294" t="s">
        <v>59046</v>
      </c>
      <c r="D18294" t="str">
        <f t="shared" si="285"/>
        <v>FPIMCA1432 Saul Schaefer MED INT MED CARDIOLOGY PPM Only</v>
      </c>
    </row>
    <row r="18295" spans="1:4">
      <c r="A18295" t="s">
        <v>59047</v>
      </c>
      <c r="B18295" t="s">
        <v>59048</v>
      </c>
      <c r="D18295" t="str">
        <f t="shared" si="285"/>
        <v>FPAPLS1431 Mikal Saltveit PLANT SCIENCES PPM Only</v>
      </c>
    </row>
    <row r="18296" spans="1:4">
      <c r="A18296" t="s">
        <v>59049</v>
      </c>
      <c r="B18296" t="s">
        <v>59050</v>
      </c>
      <c r="D18296" t="str">
        <f t="shared" si="285"/>
        <v>FPAANS1430 Matthias Hess ANIMAL SCIENCE PPM Only</v>
      </c>
    </row>
    <row r="18297" spans="1:4">
      <c r="A18297" t="s">
        <v>59051</v>
      </c>
      <c r="B18297" t="s">
        <v>59052</v>
      </c>
      <c r="D18297" t="str">
        <f t="shared" si="285"/>
        <v>FPVVMB1429 Jennifer Larsen VM MOLECULAR BIO SCIENCES PPM Only</v>
      </c>
    </row>
    <row r="18298" spans="1:4">
      <c r="A18298" t="s">
        <v>59053</v>
      </c>
      <c r="B18298" t="s">
        <v>59054</v>
      </c>
      <c r="D18298" t="str">
        <f t="shared" si="285"/>
        <v>FPMOPH1428 Ivan Schwab MED Eye Center PPM Only</v>
      </c>
    </row>
    <row r="18299" spans="1:4">
      <c r="A18299" t="s">
        <v>59055</v>
      </c>
      <c r="B18299" t="s">
        <v>59056</v>
      </c>
      <c r="D18299" t="str">
        <f t="shared" si="285"/>
        <v>FPIMGI1427 Eddie Cheung MED Int Med Gastroenterology PPM Only</v>
      </c>
    </row>
    <row r="18300" spans="1:4">
      <c r="A18300" t="s">
        <v>59057</v>
      </c>
      <c r="B18300" t="s">
        <v>59058</v>
      </c>
      <c r="D18300" t="str">
        <f t="shared" si="285"/>
        <v>FPIMHO1425 Adam Giermasz MED Int Med HEMONC PPM Only</v>
      </c>
    </row>
    <row r="18301" spans="1:4">
      <c r="A18301" t="s">
        <v>59059</v>
      </c>
      <c r="B18301" t="s">
        <v>59060</v>
      </c>
      <c r="D18301" t="str">
        <f t="shared" si="285"/>
        <v>FPMRAD1424 James Seibert MED Radiology PPM Only</v>
      </c>
    </row>
    <row r="18302" spans="1:4">
      <c r="A18302" t="s">
        <v>59061</v>
      </c>
      <c r="B18302" t="s">
        <v>59062</v>
      </c>
      <c r="D18302" t="str">
        <f t="shared" si="285"/>
        <v>FPLPHY1423 Manuel Calderon De La Barca Sanchez PHYSICS PPM Only</v>
      </c>
    </row>
    <row r="18303" spans="1:4">
      <c r="A18303" t="s">
        <v>59063</v>
      </c>
      <c r="B18303" t="s">
        <v>59064</v>
      </c>
      <c r="D18303" t="str">
        <f t="shared" si="285"/>
        <v>FPLSTA1422 Tae Kim STATISTICS PPM Only</v>
      </c>
    </row>
    <row r="18304" spans="1:4">
      <c r="A18304" t="s">
        <v>59065</v>
      </c>
      <c r="B18304" t="s">
        <v>59066</v>
      </c>
      <c r="D18304" t="str">
        <f t="shared" si="285"/>
        <v>FPLSOC1421 John Lofland SOCIOLOGY PPM Only</v>
      </c>
    </row>
    <row r="18305" spans="1:4">
      <c r="A18305" t="s">
        <v>59067</v>
      </c>
      <c r="B18305" t="s">
        <v>59068</v>
      </c>
      <c r="D18305" t="str">
        <f t="shared" si="285"/>
        <v>FPIMHP1420 Isabelle King MED Int Med Hospitalist PPM Only</v>
      </c>
    </row>
    <row r="18306" spans="1:4">
      <c r="A18306" t="s">
        <v>59069</v>
      </c>
      <c r="B18306" t="s">
        <v>59070</v>
      </c>
      <c r="D18306" t="str">
        <f t="shared" si="285"/>
        <v>FPMERM1419 Mary Bing MED Emergency Medicine PPM Only</v>
      </c>
    </row>
    <row r="18307" spans="1:4">
      <c r="A18307" t="s">
        <v>59071</v>
      </c>
      <c r="B18307" t="s">
        <v>59072</v>
      </c>
      <c r="D18307" t="str">
        <f t="shared" ref="D18307:D18370" si="286">A18307&amp;" "&amp;B18307</f>
        <v>FPVVSR1418 Erik Wisner VM SURGRAD SCIENCE PPM Only</v>
      </c>
    </row>
    <row r="18308" spans="1:4">
      <c r="A18308" t="s">
        <v>59073</v>
      </c>
      <c r="B18308" t="s">
        <v>59074</v>
      </c>
      <c r="D18308" t="str">
        <f t="shared" si="286"/>
        <v>FPECSE1417 Premkumar Devanbu ENGR COMPUTER SCIENCE PPM Only</v>
      </c>
    </row>
    <row r="18309" spans="1:4">
      <c r="A18309" t="s">
        <v>59075</v>
      </c>
      <c r="B18309" t="s">
        <v>59076</v>
      </c>
      <c r="D18309" t="str">
        <f t="shared" si="286"/>
        <v>FPDEDU1416 Steven Athanases EDUCATION PPM Only</v>
      </c>
    </row>
    <row r="18310" spans="1:4">
      <c r="A18310" t="s">
        <v>59077</v>
      </c>
      <c r="B18310" t="s">
        <v>59078</v>
      </c>
      <c r="D18310" t="str">
        <f t="shared" si="286"/>
        <v>FPADES1415 Debapriya Chakraborty ENVIRONMENTAL SCIENCE And POLICY PPM Only</v>
      </c>
    </row>
    <row r="18311" spans="1:4">
      <c r="A18311" t="s">
        <v>59079</v>
      </c>
      <c r="B18311" t="s">
        <v>59080</v>
      </c>
      <c r="D18311" t="str">
        <f t="shared" si="286"/>
        <v>FPMPMR1414 Patrick Kortebein MED Physical Medicine And Rehab PPM Only</v>
      </c>
    </row>
    <row r="18312" spans="1:4">
      <c r="A18312" t="s">
        <v>59081</v>
      </c>
      <c r="B18312" t="s">
        <v>59082</v>
      </c>
      <c r="D18312" t="str">
        <f t="shared" si="286"/>
        <v>FPMPED1413 Sara Aghamohammadi MED Pediatrics PPM Only</v>
      </c>
    </row>
    <row r="18313" spans="1:4">
      <c r="A18313" t="s">
        <v>59083</v>
      </c>
      <c r="B18313" t="s">
        <v>59084</v>
      </c>
      <c r="D18313" t="str">
        <f t="shared" si="286"/>
        <v>FPEECE1412 Paul Hurst ELECT And COMP ENGR PPM Only</v>
      </c>
    </row>
    <row r="18314" spans="1:4">
      <c r="A18314" t="s">
        <v>59085</v>
      </c>
      <c r="B18314" t="s">
        <v>59086</v>
      </c>
      <c r="D18314" t="str">
        <f t="shared" si="286"/>
        <v>FPIMGM1411 Heather Vierra MED Int Med Genl Medicine PPM Only</v>
      </c>
    </row>
    <row r="18315" spans="1:4">
      <c r="A18315" t="s">
        <v>59087</v>
      </c>
      <c r="B18315" t="s">
        <v>59088</v>
      </c>
      <c r="D18315" t="str">
        <f t="shared" si="286"/>
        <v>FPLECN1410 Diana Moreira ECONOMICS PPM Only</v>
      </c>
    </row>
    <row r="18316" spans="1:4">
      <c r="A18316" t="s">
        <v>59089</v>
      </c>
      <c r="B18316" t="s">
        <v>59090</v>
      </c>
      <c r="D18316" t="str">
        <f t="shared" si="286"/>
        <v>FPMPED1409 Deepika Saini MED Pediatrics PPM Only</v>
      </c>
    </row>
    <row r="18317" spans="1:4">
      <c r="A18317" t="s">
        <v>59091</v>
      </c>
      <c r="B18317" t="s">
        <v>59092</v>
      </c>
      <c r="D18317" t="str">
        <f t="shared" si="286"/>
        <v>FPMOBG1408 J Trelford MED Obstetrics And Gynecology PPM Only</v>
      </c>
    </row>
    <row r="18318" spans="1:4">
      <c r="A18318" t="s">
        <v>59093</v>
      </c>
      <c r="B18318" t="s">
        <v>59094</v>
      </c>
      <c r="D18318" t="str">
        <f t="shared" si="286"/>
        <v>FPMPED1407 Kathryn Carlsen MED Pediatrics PPM Only</v>
      </c>
    </row>
    <row r="18319" spans="1:4">
      <c r="A18319" t="s">
        <v>59095</v>
      </c>
      <c r="B18319" t="s">
        <v>59096</v>
      </c>
      <c r="D18319" t="str">
        <f t="shared" si="286"/>
        <v>FPIMGM1406 Priscilla Yee MED Int Med GM Education PPM Only</v>
      </c>
    </row>
    <row r="18320" spans="1:4">
      <c r="A18320" t="s">
        <v>59097</v>
      </c>
      <c r="B18320" t="s">
        <v>59098</v>
      </c>
      <c r="D18320" t="str">
        <f t="shared" si="286"/>
        <v>FPVVME1405 Lyndsay Phillips VM MEDICINE And EPIDEMIOLOGY PPM Only</v>
      </c>
    </row>
    <row r="18321" spans="1:4">
      <c r="A18321" t="s">
        <v>59099</v>
      </c>
      <c r="B18321" t="s">
        <v>59100</v>
      </c>
      <c r="D18321" t="str">
        <f t="shared" si="286"/>
        <v>FPECSE1404 Kurt Eiselt ENGR COMPUTER SCIENCE PPM Only</v>
      </c>
    </row>
    <row r="18322" spans="1:4">
      <c r="A18322" t="s">
        <v>59101</v>
      </c>
      <c r="B18322" t="s">
        <v>59102</v>
      </c>
      <c r="D18322" t="str">
        <f t="shared" si="286"/>
        <v>FPMADM1403 Ilya Khamishon MED Deans Office PPM Only</v>
      </c>
    </row>
    <row r="18323" spans="1:4">
      <c r="A18323" t="s">
        <v>59103</v>
      </c>
      <c r="B18323" t="s">
        <v>59104</v>
      </c>
      <c r="D18323" t="str">
        <f t="shared" si="286"/>
        <v>FPLCHE1402 Xi Chen CHEMISTRY PPM Only</v>
      </c>
    </row>
    <row r="18324" spans="1:4">
      <c r="A18324" t="s">
        <v>59105</v>
      </c>
      <c r="B18324" t="s">
        <v>59106</v>
      </c>
      <c r="D18324" t="str">
        <f t="shared" si="286"/>
        <v>FPMSUR1401 Lee Pu MED Surgery PPM Only</v>
      </c>
    </row>
    <row r="18325" spans="1:4">
      <c r="A18325" t="s">
        <v>59107</v>
      </c>
      <c r="B18325" t="s">
        <v>59108</v>
      </c>
      <c r="D18325" t="str">
        <f t="shared" si="286"/>
        <v>FPAHCE1400 Ryan Galt HUMAN ECOLOGY PPM Only</v>
      </c>
    </row>
    <row r="18326" spans="1:4">
      <c r="A18326" t="s">
        <v>59109</v>
      </c>
      <c r="B18326" t="s">
        <v>59110</v>
      </c>
      <c r="D18326" t="str">
        <f t="shared" si="286"/>
        <v>FPAHCE1399 Rand Conger HUMAN ECOLOGY PPM Only</v>
      </c>
    </row>
    <row r="18327" spans="1:4">
      <c r="A18327" t="s">
        <v>59111</v>
      </c>
      <c r="B18327" t="s">
        <v>59112</v>
      </c>
      <c r="D18327" t="str">
        <f t="shared" si="286"/>
        <v>FPIMGI1398 Jesse Stondell MED Int Med Gastroenterology PPM Only</v>
      </c>
    </row>
    <row r="18328" spans="1:4">
      <c r="A18328" t="s">
        <v>59113</v>
      </c>
      <c r="B18328" t="s">
        <v>59114</v>
      </c>
      <c r="D18328" t="str">
        <f t="shared" si="286"/>
        <v>FPECEE1397 Peter G Green CIVIL And ENVIRONMENTAL ENGR PPM Only</v>
      </c>
    </row>
    <row r="18329" spans="1:4">
      <c r="A18329" t="s">
        <v>59115</v>
      </c>
      <c r="B18329" t="s">
        <v>59116</v>
      </c>
      <c r="D18329" t="str">
        <f t="shared" si="286"/>
        <v>FPAPLS1396 Barbara Blanco Ulate PLANT SCIENCES PPM Only</v>
      </c>
    </row>
    <row r="18330" spans="1:4">
      <c r="A18330" t="s">
        <v>59117</v>
      </c>
      <c r="B18330" t="s">
        <v>59118</v>
      </c>
      <c r="D18330" t="str">
        <f t="shared" si="286"/>
        <v>FPMORT1395 Ellen Fitzpatrick MED Orthopaedic Surgery PPM Only</v>
      </c>
    </row>
    <row r="18331" spans="1:4">
      <c r="A18331" t="s">
        <v>59119</v>
      </c>
      <c r="B18331" t="s">
        <v>59120</v>
      </c>
      <c r="D18331" t="str">
        <f t="shared" si="286"/>
        <v>FPMDER1394 Susan Boone MED Dermatology PPM Only</v>
      </c>
    </row>
    <row r="18332" spans="1:4">
      <c r="A18332" t="s">
        <v>59121</v>
      </c>
      <c r="B18332" t="s">
        <v>59122</v>
      </c>
      <c r="D18332" t="str">
        <f t="shared" si="286"/>
        <v>FPBNPB1393 John Horowitz NEURO PHYSIO And BEHAVIOR PPM Only</v>
      </c>
    </row>
    <row r="18333" spans="1:4">
      <c r="A18333" t="s">
        <v>59123</v>
      </c>
      <c r="B18333" t="s">
        <v>59124</v>
      </c>
      <c r="D18333" t="str">
        <f t="shared" si="286"/>
        <v>FPECHE1392 Simon Bare CHEMICAL ENGINEERING PPM Only</v>
      </c>
    </row>
    <row r="18334" spans="1:4">
      <c r="A18334" t="s">
        <v>59125</v>
      </c>
      <c r="B18334" t="s">
        <v>59126</v>
      </c>
      <c r="D18334" t="str">
        <f t="shared" si="286"/>
        <v>FPAPPA1391 George Bruening PLANT PATHOLOGY PPM Only</v>
      </c>
    </row>
    <row r="18335" spans="1:4">
      <c r="A18335" t="s">
        <v>59127</v>
      </c>
      <c r="B18335" t="s">
        <v>59128</v>
      </c>
      <c r="D18335" t="str">
        <f t="shared" si="286"/>
        <v>FPMRAD1390 Terry Jones MED Radiology PPM Only</v>
      </c>
    </row>
    <row r="18336" spans="1:4">
      <c r="A18336" t="s">
        <v>59129</v>
      </c>
      <c r="B18336" t="s">
        <v>59130</v>
      </c>
      <c r="D18336" t="str">
        <f t="shared" si="286"/>
        <v>FPLHIS1389 Gregory Downs HISTORY PPM Only</v>
      </c>
    </row>
    <row r="18337" spans="1:4">
      <c r="A18337" t="s">
        <v>59131</v>
      </c>
      <c r="B18337" t="s">
        <v>59132</v>
      </c>
      <c r="D18337" t="str">
        <f t="shared" si="286"/>
        <v>FPMPED1388 Arun Panigrahi MED Pediatrics PPM Only</v>
      </c>
    </row>
    <row r="18338" spans="1:4">
      <c r="A18338" t="s">
        <v>59133</v>
      </c>
      <c r="B18338" t="s">
        <v>59134</v>
      </c>
      <c r="D18338" t="str">
        <f t="shared" si="286"/>
        <v>FPALAW1387 Carlos Puente LAND AIR And WATER RESOURCES PPM Only</v>
      </c>
    </row>
    <row r="18339" spans="1:4">
      <c r="A18339" t="s">
        <v>59135</v>
      </c>
      <c r="B18339" t="s">
        <v>59136</v>
      </c>
      <c r="D18339" t="str">
        <f t="shared" si="286"/>
        <v>FPVPHR1386 Bret Mcnabb VM POPULATION HLTH And REPROD PPM Only</v>
      </c>
    </row>
    <row r="18340" spans="1:4">
      <c r="A18340" t="s">
        <v>59137</v>
      </c>
      <c r="B18340" t="s">
        <v>59138</v>
      </c>
      <c r="D18340" t="str">
        <f t="shared" si="286"/>
        <v>FPLUWP1385 Carl Whithaus UNIVERSITY WRITING PROGRAM PPM Only</v>
      </c>
    </row>
    <row r="18341" spans="1:4">
      <c r="A18341" t="s">
        <v>59139</v>
      </c>
      <c r="B18341" t="s">
        <v>59140</v>
      </c>
      <c r="D18341" t="str">
        <f t="shared" si="286"/>
        <v>FPMOBG1384 Alison Breen MED Obstetrics And Gynecology PPM Only</v>
      </c>
    </row>
    <row r="18342" spans="1:4">
      <c r="A18342" t="s">
        <v>59141</v>
      </c>
      <c r="B18342" t="s">
        <v>59142</v>
      </c>
      <c r="D18342" t="str">
        <f t="shared" si="286"/>
        <v>FPLMAT1383 Carlos Borges MATHEMATICS PPM Only</v>
      </c>
    </row>
    <row r="18343" spans="1:4">
      <c r="A18343" t="s">
        <v>59143</v>
      </c>
      <c r="B18343" t="s">
        <v>59144</v>
      </c>
      <c r="D18343" t="str">
        <f t="shared" si="286"/>
        <v>FPVAPC1382 Elizabeth Didier VM ANAT PHYSIO And CELL BIOLOGY PPM Only</v>
      </c>
    </row>
    <row r="18344" spans="1:4">
      <c r="A18344" t="s">
        <v>59145</v>
      </c>
      <c r="B18344" t="s">
        <v>59146</v>
      </c>
      <c r="D18344" t="str">
        <f t="shared" si="286"/>
        <v>FPMINT1381 Darryl Hunter MED Int Med Admin PPM Only</v>
      </c>
    </row>
    <row r="18345" spans="1:4">
      <c r="A18345" t="s">
        <v>59147</v>
      </c>
      <c r="B18345" t="s">
        <v>59148</v>
      </c>
      <c r="D18345" t="str">
        <f t="shared" si="286"/>
        <v>FPMPHA1380 Heike Wulff MED Pharmacology PPM Only</v>
      </c>
    </row>
    <row r="18346" spans="1:4">
      <c r="A18346" t="s">
        <v>59149</v>
      </c>
      <c r="B18346" t="s">
        <v>59150</v>
      </c>
      <c r="D18346" t="str">
        <f t="shared" si="286"/>
        <v>FPIMCA1379 Reza Nazari MED INT MED CARDIOLOGY PPM Only</v>
      </c>
    </row>
    <row r="18347" spans="1:4">
      <c r="A18347" t="s">
        <v>59151</v>
      </c>
      <c r="B18347" t="s">
        <v>59152</v>
      </c>
      <c r="D18347" t="str">
        <f t="shared" si="286"/>
        <v>FPAANS1378 Andrea Schreier ANIMAL SCIENCE PPM Only</v>
      </c>
    </row>
    <row r="18348" spans="1:4">
      <c r="A18348" t="s">
        <v>59153</v>
      </c>
      <c r="B18348" t="s">
        <v>59154</v>
      </c>
      <c r="D18348" t="str">
        <f t="shared" si="286"/>
        <v>FPAPLS1377 Albert Fischer PLANT SCIENCES PPM Only</v>
      </c>
    </row>
    <row r="18349" spans="1:4">
      <c r="A18349" t="s">
        <v>59155</v>
      </c>
      <c r="B18349" t="s">
        <v>59156</v>
      </c>
      <c r="D18349" t="str">
        <f t="shared" si="286"/>
        <v>FPECHE1376 Somen Nandi CHEMICAL ENGINEERING PPM Only</v>
      </c>
    </row>
    <row r="18350" spans="1:4">
      <c r="A18350" t="s">
        <v>59157</v>
      </c>
      <c r="B18350" t="s">
        <v>59158</v>
      </c>
      <c r="D18350" t="str">
        <f t="shared" si="286"/>
        <v>FPADES1375 Alan Jassby ENVIRONMENTAL SCIENCE And POLICY PPM Only</v>
      </c>
    </row>
    <row r="18351" spans="1:4">
      <c r="A18351" t="s">
        <v>59159</v>
      </c>
      <c r="B18351" t="s">
        <v>59160</v>
      </c>
      <c r="D18351" t="str">
        <f t="shared" si="286"/>
        <v>FPAPLS1374 David Mackill PLANT SCIENCES PPM Only</v>
      </c>
    </row>
    <row r="18352" spans="1:4">
      <c r="A18352" t="s">
        <v>59161</v>
      </c>
      <c r="B18352" t="s">
        <v>59162</v>
      </c>
      <c r="D18352" t="str">
        <f t="shared" si="286"/>
        <v>FPMRAD1373 Richard Latchaw MED Radiology PPM Only</v>
      </c>
    </row>
    <row r="18353" spans="1:4">
      <c r="A18353" t="s">
        <v>59163</v>
      </c>
      <c r="B18353" t="s">
        <v>59164</v>
      </c>
      <c r="D18353" t="str">
        <f t="shared" si="286"/>
        <v>FPBMCB1372 Mark Sanders MOLECULAR And CELLULAR BIO PPM Only</v>
      </c>
    </row>
    <row r="18354" spans="1:4">
      <c r="A18354" t="s">
        <v>59165</v>
      </c>
      <c r="B18354" t="s">
        <v>59166</v>
      </c>
      <c r="D18354" t="str">
        <f t="shared" si="286"/>
        <v>FPIMCT1371 Naseem Esteghamat Med Int Med HMCTBMT PPM Only</v>
      </c>
    </row>
    <row r="18355" spans="1:4">
      <c r="A18355" t="s">
        <v>59167</v>
      </c>
      <c r="B18355" t="s">
        <v>59168</v>
      </c>
      <c r="D18355" t="str">
        <f t="shared" si="286"/>
        <v>FPLPOL1370 Clyde Jacobs POLITICAL SCIENCE PPM Only</v>
      </c>
    </row>
    <row r="18356" spans="1:4">
      <c r="A18356" t="s">
        <v>59169</v>
      </c>
      <c r="B18356" t="s">
        <v>59170</v>
      </c>
      <c r="D18356" t="str">
        <f t="shared" si="286"/>
        <v>FPAPLS1369 Kevin Rice PLANT SCIENCES PPM Only</v>
      </c>
    </row>
    <row r="18357" spans="1:4">
      <c r="A18357" t="s">
        <v>59171</v>
      </c>
      <c r="B18357" t="s">
        <v>59172</v>
      </c>
      <c r="D18357" t="str">
        <f t="shared" si="286"/>
        <v>FPVPMI1368 Gregory Lanzaro VM PATHOLOGY MICRO And IMMUN PPM Only</v>
      </c>
    </row>
    <row r="18358" spans="1:4">
      <c r="A18358" t="s">
        <v>59173</v>
      </c>
      <c r="B18358" t="s">
        <v>59174</v>
      </c>
      <c r="D18358" t="str">
        <f t="shared" si="286"/>
        <v>FPIMRH1367 Harbrinder Sandhu MED Int Med Rheumatology PPM Only</v>
      </c>
    </row>
    <row r="18359" spans="1:4">
      <c r="A18359" t="s">
        <v>59175</v>
      </c>
      <c r="B18359" t="s">
        <v>59176</v>
      </c>
      <c r="D18359" t="str">
        <f t="shared" si="286"/>
        <v>FPAVIT1366 Anita Oberholster VITICULTURE And ENOLOGY PPM Only</v>
      </c>
    </row>
    <row r="18360" spans="1:4">
      <c r="A18360" t="s">
        <v>59177</v>
      </c>
      <c r="B18360" t="s">
        <v>59178</v>
      </c>
      <c r="D18360" t="str">
        <f t="shared" si="286"/>
        <v>FPBMCB1365 John Lagarias MOLECULAR And CELLULAR BIO PPM Only</v>
      </c>
    </row>
    <row r="18361" spans="1:4">
      <c r="A18361" t="s">
        <v>59179</v>
      </c>
      <c r="B18361" t="s">
        <v>59180</v>
      </c>
      <c r="D18361" t="str">
        <f t="shared" si="286"/>
        <v>FPECEE1364 Austin Brown CIVIL And ENVIRONMENTAL ENGR PPM Only</v>
      </c>
    </row>
    <row r="18362" spans="1:4">
      <c r="A18362" t="s">
        <v>59181</v>
      </c>
      <c r="B18362" t="s">
        <v>59182</v>
      </c>
      <c r="D18362" t="str">
        <f t="shared" si="286"/>
        <v>FPLMAT1363 Dan Romik MATHEMATICS PPM Only</v>
      </c>
    </row>
    <row r="18363" spans="1:4">
      <c r="A18363" t="s">
        <v>59183</v>
      </c>
      <c r="B18363" t="s">
        <v>59184</v>
      </c>
      <c r="D18363" t="str">
        <f t="shared" si="286"/>
        <v>FPMPAT1362 Patricia Dalton MED Pathology And Lab Medicine PPM Only</v>
      </c>
    </row>
    <row r="18364" spans="1:4">
      <c r="A18364" t="s">
        <v>59185</v>
      </c>
      <c r="B18364" t="s">
        <v>59186</v>
      </c>
      <c r="D18364" t="str">
        <f t="shared" si="286"/>
        <v>FPMANS1361 Scott Pritzlaff MED Anesth And Pain Medicine PPM Only</v>
      </c>
    </row>
    <row r="18365" spans="1:4">
      <c r="A18365" t="s">
        <v>59187</v>
      </c>
      <c r="B18365" t="s">
        <v>59188</v>
      </c>
      <c r="D18365" t="str">
        <f t="shared" si="286"/>
        <v>FPAARE1360 Rachael Goodhue AG And RESOURCE ECONOMICS PPM Only</v>
      </c>
    </row>
    <row r="18366" spans="1:4">
      <c r="A18366" t="s">
        <v>59189</v>
      </c>
      <c r="B18366" t="s">
        <v>59190</v>
      </c>
      <c r="D18366" t="str">
        <f t="shared" si="286"/>
        <v>FPMOBG1359 Kelly Mccue MED Obstetrics And Gynecology PPM Only</v>
      </c>
    </row>
    <row r="18367" spans="1:4">
      <c r="A18367" t="s">
        <v>59191</v>
      </c>
      <c r="B18367" t="s">
        <v>59192</v>
      </c>
      <c r="D18367" t="str">
        <f t="shared" si="286"/>
        <v>FPVAPC1358 Damian Genetos VM ANAT PHYSIO And CELL BIOLOGY PPM Only</v>
      </c>
    </row>
    <row r="18368" spans="1:4">
      <c r="A18368" t="s">
        <v>59193</v>
      </c>
      <c r="B18368" t="s">
        <v>59194</v>
      </c>
      <c r="D18368" t="str">
        <f t="shared" si="286"/>
        <v>FPBMCB1357 James Letts MOLECULAR And CELLULAR BIO PPM Only</v>
      </c>
    </row>
    <row r="18369" spans="1:4">
      <c r="A18369" t="s">
        <v>59195</v>
      </c>
      <c r="B18369" t="s">
        <v>59196</v>
      </c>
      <c r="D18369" t="str">
        <f t="shared" si="286"/>
        <v>FPLPOL1356 Richard W Gable POLITICAL SCIENCE PPM Only</v>
      </c>
    </row>
    <row r="18370" spans="1:4">
      <c r="A18370" t="s">
        <v>59197</v>
      </c>
      <c r="B18370" t="s">
        <v>59198</v>
      </c>
      <c r="D18370" t="str">
        <f t="shared" si="286"/>
        <v>FPIMHP1355 Bernardo Guevara MED Int Med Hospitalist PPM Only</v>
      </c>
    </row>
    <row r="18371" spans="1:4">
      <c r="A18371" t="s">
        <v>59199</v>
      </c>
      <c r="B18371" t="s">
        <v>59200</v>
      </c>
      <c r="D18371" t="str">
        <f t="shared" ref="D18371:D18434" si="287">A18371&amp;" "&amp;B18371</f>
        <v>FPAHCE1354 Stephen Brush HUMAN ECOLOGY PPM Only</v>
      </c>
    </row>
    <row r="18372" spans="1:4">
      <c r="A18372" t="s">
        <v>59201</v>
      </c>
      <c r="B18372" t="s">
        <v>59202</v>
      </c>
      <c r="D18372" t="str">
        <f t="shared" si="287"/>
        <v>FPALAW1353 Daniel Geisseler LAND AIR And WATER RESOURCES PPM Only</v>
      </c>
    </row>
    <row r="18373" spans="1:4">
      <c r="A18373" t="s">
        <v>59203</v>
      </c>
      <c r="B18373" t="s">
        <v>59204</v>
      </c>
      <c r="D18373" t="str">
        <f t="shared" si="287"/>
        <v>FPIMNE1352 Michael T Sim MED Int Med Nephrology PPM Only</v>
      </c>
    </row>
    <row r="18374" spans="1:4">
      <c r="A18374" t="s">
        <v>59205</v>
      </c>
      <c r="B18374" t="s">
        <v>59206</v>
      </c>
      <c r="D18374" t="str">
        <f t="shared" si="287"/>
        <v>FPAARE1351 Richard Sexton AG And RESOURCE ECONOMICS PPM Only</v>
      </c>
    </row>
    <row r="18375" spans="1:4">
      <c r="A18375" t="s">
        <v>59207</v>
      </c>
      <c r="B18375" t="s">
        <v>59208</v>
      </c>
      <c r="D18375" t="str">
        <f t="shared" si="287"/>
        <v>FPLUWP1350 William Sewell UNIVERSITY WRITING PROGRAM PPM Only</v>
      </c>
    </row>
    <row r="18376" spans="1:4">
      <c r="A18376" t="s">
        <v>59209</v>
      </c>
      <c r="B18376" t="s">
        <v>59210</v>
      </c>
      <c r="D18376" t="str">
        <f t="shared" si="287"/>
        <v>FPDEDU1349 Manisha Lakhotia Neti EDUCATION PPM Only</v>
      </c>
    </row>
    <row r="18377" spans="1:4">
      <c r="A18377" t="s">
        <v>59211</v>
      </c>
      <c r="B18377" t="s">
        <v>59212</v>
      </c>
      <c r="D18377" t="str">
        <f t="shared" si="287"/>
        <v>FPLGSW1348 Judith Newton GENDERSEXUALITY WOMENSSTUDIES PPM Only</v>
      </c>
    </row>
    <row r="18378" spans="1:4">
      <c r="A18378" t="s">
        <v>59213</v>
      </c>
      <c r="B18378" t="s">
        <v>59214</v>
      </c>
      <c r="D18378" t="str">
        <f t="shared" si="287"/>
        <v>FPMPAT1347 Izumi Maezawa MED Pathology And Lab Medicine PPM Only</v>
      </c>
    </row>
    <row r="18379" spans="1:4">
      <c r="A18379" t="s">
        <v>59215</v>
      </c>
      <c r="B18379" t="s">
        <v>59216</v>
      </c>
      <c r="D18379" t="str">
        <f t="shared" si="287"/>
        <v>FPMADM1346 Anika May MED Deans Office PPM Only</v>
      </c>
    </row>
    <row r="18380" spans="1:4">
      <c r="A18380" t="s">
        <v>59217</v>
      </c>
      <c r="B18380" t="s">
        <v>59218</v>
      </c>
      <c r="D18380" t="str">
        <f t="shared" si="287"/>
        <v>FPLECN1345 Joaquim Silvestre ECONOMICS PPM Only</v>
      </c>
    </row>
    <row r="18381" spans="1:4">
      <c r="A18381" t="s">
        <v>59219</v>
      </c>
      <c r="B18381" t="s">
        <v>59220</v>
      </c>
      <c r="D18381" t="str">
        <f t="shared" si="287"/>
        <v>FPLMUS1344 Ross Bauer MUSIC PPM Only</v>
      </c>
    </row>
    <row r="18382" spans="1:4">
      <c r="A18382" t="s">
        <v>59221</v>
      </c>
      <c r="B18382" t="s">
        <v>59222</v>
      </c>
      <c r="D18382" t="str">
        <f t="shared" si="287"/>
        <v>FPMRAD1343 Ramsey Badawi MED Radiology PPM Only</v>
      </c>
    </row>
    <row r="18383" spans="1:4">
      <c r="A18383" t="s">
        <v>59223</v>
      </c>
      <c r="B18383" t="s">
        <v>59224</v>
      </c>
      <c r="D18383" t="str">
        <f t="shared" si="287"/>
        <v>FPAVIT1342 Sahap Kaan Kurtural VITICULTURE And ENOLOGY PPM Only</v>
      </c>
    </row>
    <row r="18384" spans="1:4">
      <c r="A18384" t="s">
        <v>59225</v>
      </c>
      <c r="B18384" t="s">
        <v>59226</v>
      </c>
      <c r="D18384" t="str">
        <f t="shared" si="287"/>
        <v>FPMINT1341 Ashley Mills MED Int Med Admin PPM Only</v>
      </c>
    </row>
    <row r="18385" spans="1:4">
      <c r="A18385" t="s">
        <v>59227</v>
      </c>
      <c r="B18385" t="s">
        <v>59228</v>
      </c>
      <c r="D18385" t="str">
        <f t="shared" si="287"/>
        <v>FPLSAP1340 Cristina Martinez Carazo SPANISH And PORTUGUESE PPM Only</v>
      </c>
    </row>
    <row r="18386" spans="1:4">
      <c r="A18386" t="s">
        <v>59229</v>
      </c>
      <c r="B18386" t="s">
        <v>59230</v>
      </c>
      <c r="D18386" t="str">
        <f t="shared" si="287"/>
        <v>FPAPLS1339 Abhaya Dandekar PLANT SCIENCES PPM Only</v>
      </c>
    </row>
    <row r="18387" spans="1:4">
      <c r="A18387" t="s">
        <v>59231</v>
      </c>
      <c r="B18387" t="s">
        <v>59232</v>
      </c>
      <c r="D18387" t="str">
        <f t="shared" si="287"/>
        <v>FPBEVE1338 Eric Sanford EVOLUTION And ECOLOGY PPM Only</v>
      </c>
    </row>
    <row r="18388" spans="1:4">
      <c r="A18388" t="s">
        <v>59233</v>
      </c>
      <c r="B18388" t="s">
        <v>59234</v>
      </c>
      <c r="D18388" t="str">
        <f t="shared" si="287"/>
        <v>FPAETX1337 Ronald Tjeerdema ENVIRONMENTAL TOXICOLOGY PPM Only</v>
      </c>
    </row>
    <row r="18389" spans="1:4">
      <c r="A18389" t="s">
        <v>59235</v>
      </c>
      <c r="B18389" t="s">
        <v>59236</v>
      </c>
      <c r="D18389" t="str">
        <f t="shared" si="287"/>
        <v>FPLIBR1336 Carolyn Kopper UCDLIBRARY PPM Only</v>
      </c>
    </row>
    <row r="18390" spans="1:4">
      <c r="A18390" t="s">
        <v>59237</v>
      </c>
      <c r="B18390" t="s">
        <v>59238</v>
      </c>
      <c r="D18390" t="str">
        <f t="shared" si="287"/>
        <v>FPLSAP1335 Marta Altisent SPANISH And PORTUGUESE PPM Only</v>
      </c>
    </row>
    <row r="18391" spans="1:4">
      <c r="A18391" t="s">
        <v>59239</v>
      </c>
      <c r="B18391" t="s">
        <v>59240</v>
      </c>
      <c r="D18391" t="str">
        <f t="shared" si="287"/>
        <v>FPMFCM1334 Christopher Swales MED Family And Community Med PPM Only</v>
      </c>
    </row>
    <row r="18392" spans="1:4">
      <c r="A18392" t="s">
        <v>59241</v>
      </c>
      <c r="B18392" t="s">
        <v>59242</v>
      </c>
      <c r="D18392" t="str">
        <f t="shared" si="287"/>
        <v>FPLDES1333 Joseph Pierre DEPARTMENT OF DESIGN PPM Only</v>
      </c>
    </row>
    <row r="18393" spans="1:4">
      <c r="A18393" t="s">
        <v>59243</v>
      </c>
      <c r="B18393" t="s">
        <v>59244</v>
      </c>
      <c r="D18393" t="str">
        <f t="shared" si="287"/>
        <v>FPMERM1332 Kenneth Kelley MED Emergency Medicine PPM Only</v>
      </c>
    </row>
    <row r="18394" spans="1:4">
      <c r="A18394" t="s">
        <v>59245</v>
      </c>
      <c r="B18394" t="s">
        <v>59246</v>
      </c>
      <c r="D18394" t="str">
        <f t="shared" si="287"/>
        <v>FPLLAW1331 James Smith SCHOOL OF LAW PPM Only</v>
      </c>
    </row>
    <row r="18395" spans="1:4">
      <c r="A18395" t="s">
        <v>59247</v>
      </c>
      <c r="B18395" t="s">
        <v>59248</v>
      </c>
      <c r="D18395" t="str">
        <f t="shared" si="287"/>
        <v>FPVVME1330 Sina Marsilio VM MEDICINE And EPIDEMIOLOGY PPM Only</v>
      </c>
    </row>
    <row r="18396" spans="1:4">
      <c r="A18396" t="s">
        <v>59249</v>
      </c>
      <c r="B18396" t="s">
        <v>59250</v>
      </c>
      <c r="D18396" t="str">
        <f t="shared" si="287"/>
        <v>FPGSM11329 Panteleimon Loupos GRADUATE SCHOOL OF MANAGEMENT PPM Only</v>
      </c>
    </row>
    <row r="18397" spans="1:4">
      <c r="A18397" t="s">
        <v>59251</v>
      </c>
      <c r="B18397" t="s">
        <v>59252</v>
      </c>
      <c r="D18397" t="str">
        <f t="shared" si="287"/>
        <v>FPLPOL1328 Heather Elko POLITICAL SCIENCE PPM Only</v>
      </c>
    </row>
    <row r="18398" spans="1:4">
      <c r="A18398" t="s">
        <v>59253</v>
      </c>
      <c r="B18398" t="s">
        <v>59254</v>
      </c>
      <c r="D18398" t="str">
        <f t="shared" si="287"/>
        <v>FPMCEL1327 Thomas Glaser MED Cell Biology And Human Anat PPM Only</v>
      </c>
    </row>
    <row r="18399" spans="1:4">
      <c r="A18399" t="s">
        <v>59255</v>
      </c>
      <c r="B18399" t="s">
        <v>59256</v>
      </c>
      <c r="D18399" t="str">
        <f t="shared" si="287"/>
        <v>FPMHPH1326 Jennifer Whistler MED Physiology And Membrane Biol PPM Only</v>
      </c>
    </row>
    <row r="18400" spans="1:4">
      <c r="A18400" t="s">
        <v>59257</v>
      </c>
      <c r="B18400" t="s">
        <v>59258</v>
      </c>
      <c r="D18400" t="str">
        <f t="shared" si="287"/>
        <v>FPBCNS1326 Jennifer Whistler Center for Neuroscience PPM Only</v>
      </c>
    </row>
    <row r="18401" spans="1:4">
      <c r="A18401" t="s">
        <v>59259</v>
      </c>
      <c r="B18401" t="s">
        <v>59260</v>
      </c>
      <c r="D18401" t="str">
        <f t="shared" si="287"/>
        <v>FPEBME1325 Vivek Srinivasan BIOMEDICAL ENGINEERING PPM Only</v>
      </c>
    </row>
    <row r="18402" spans="1:4">
      <c r="A18402" t="s">
        <v>59261</v>
      </c>
      <c r="B18402" t="s">
        <v>59262</v>
      </c>
      <c r="D18402" t="str">
        <f t="shared" si="287"/>
        <v>FPLDRA1324 Bobbie Bolden THEATRE And DANCE PPM Only</v>
      </c>
    </row>
    <row r="18403" spans="1:4">
      <c r="A18403" t="s">
        <v>59263</v>
      </c>
      <c r="B18403" t="s">
        <v>59264</v>
      </c>
      <c r="D18403" t="str">
        <f t="shared" si="287"/>
        <v>FPLPHY1323 Steven Carlip PHYSICS PPM Only</v>
      </c>
    </row>
    <row r="18404" spans="1:4">
      <c r="A18404" t="s">
        <v>59265</v>
      </c>
      <c r="B18404" t="s">
        <v>59266</v>
      </c>
      <c r="D18404" t="str">
        <f t="shared" si="287"/>
        <v>FPVVMB1322 Shri Giri VM MOLECULAR BIO SCIENCES PPM Only</v>
      </c>
    </row>
    <row r="18405" spans="1:4">
      <c r="A18405" t="s">
        <v>59267</v>
      </c>
      <c r="B18405" t="s">
        <v>59268</v>
      </c>
      <c r="D18405" t="str">
        <f t="shared" si="287"/>
        <v>FPMFCM1321 Timothy N Beamesderfer MED Family And Community Med PPM Only</v>
      </c>
    </row>
    <row r="18406" spans="1:4">
      <c r="A18406" t="s">
        <v>59269</v>
      </c>
      <c r="B18406" t="s">
        <v>59270</v>
      </c>
      <c r="D18406" t="str">
        <f t="shared" si="287"/>
        <v>FPMPAT1320 Imran Khan MED Pathology And Lab Medicine PPM Only</v>
      </c>
    </row>
    <row r="18407" spans="1:4">
      <c r="A18407" t="s">
        <v>59271</v>
      </c>
      <c r="B18407" t="s">
        <v>59272</v>
      </c>
      <c r="D18407" t="str">
        <f t="shared" si="287"/>
        <v>FPLCHE1319 William Jackson CHEMISTRY PPM Only</v>
      </c>
    </row>
    <row r="18408" spans="1:4">
      <c r="A18408" t="s">
        <v>59273</v>
      </c>
      <c r="B18408" t="s">
        <v>59274</v>
      </c>
      <c r="D18408" t="str">
        <f t="shared" si="287"/>
        <v>FPVVSR1318 Katherine Skorupski VM SURGRAD SCIENCE PPM Only</v>
      </c>
    </row>
    <row r="18409" spans="1:4">
      <c r="A18409" t="s">
        <v>59275</v>
      </c>
      <c r="B18409" t="s">
        <v>59276</v>
      </c>
      <c r="D18409" t="str">
        <f t="shared" si="287"/>
        <v>FPLMAT1317 D Benson MATHEMATICS PPM Only</v>
      </c>
    </row>
    <row r="18410" spans="1:4">
      <c r="A18410" t="s">
        <v>59277</v>
      </c>
      <c r="B18410" t="s">
        <v>59278</v>
      </c>
      <c r="D18410" t="str">
        <f t="shared" si="287"/>
        <v>FPBNPB1316 Lucas Smith NEURO PHYSIO And BEHAVIOR PPM Only</v>
      </c>
    </row>
    <row r="18411" spans="1:4">
      <c r="A18411" t="s">
        <v>59279</v>
      </c>
      <c r="B18411" t="s">
        <v>59280</v>
      </c>
      <c r="D18411" t="str">
        <f t="shared" si="287"/>
        <v>FPLCOM1315 Stefan Uhlig COMPARATIVE LITERATURE PPM Only</v>
      </c>
    </row>
    <row r="18412" spans="1:4">
      <c r="A18412" t="s">
        <v>59281</v>
      </c>
      <c r="B18412" t="s">
        <v>59282</v>
      </c>
      <c r="D18412" t="str">
        <f t="shared" si="287"/>
        <v>FPDEDU1314 Lawrence Winn EDUCATION PPM Only</v>
      </c>
    </row>
    <row r="18413" spans="1:4">
      <c r="A18413" t="s">
        <v>59283</v>
      </c>
      <c r="B18413" t="s">
        <v>59284</v>
      </c>
      <c r="D18413" t="str">
        <f t="shared" si="287"/>
        <v>FPVPHR1313 Joan Rowe VM POPULATION HLTH And REPROD PPM Only</v>
      </c>
    </row>
    <row r="18414" spans="1:4">
      <c r="A18414" t="s">
        <v>59285</v>
      </c>
      <c r="B18414" t="s">
        <v>59286</v>
      </c>
      <c r="D18414" t="str">
        <f t="shared" si="287"/>
        <v>FPMRAD1312 Rebecca Stein Wexler MED Radiology PPM Only</v>
      </c>
    </row>
    <row r="18415" spans="1:4">
      <c r="A18415" t="s">
        <v>59287</v>
      </c>
      <c r="B18415" t="s">
        <v>59288</v>
      </c>
      <c r="D18415" t="str">
        <f t="shared" si="287"/>
        <v>FPBMCB1311 Jerry Hedrick MOLECULAR And CELLULAR BIO PPM Only</v>
      </c>
    </row>
    <row r="18416" spans="1:4">
      <c r="A18416" t="s">
        <v>59289</v>
      </c>
      <c r="B18416" t="s">
        <v>59290</v>
      </c>
      <c r="D18416" t="str">
        <f t="shared" si="287"/>
        <v>FPECEE1310 Bruce Larock CIVIL And ENVIRONMENTAL ENGR PPM Only</v>
      </c>
    </row>
    <row r="18417" spans="1:4">
      <c r="A18417" t="s">
        <v>59291</v>
      </c>
      <c r="B18417" t="s">
        <v>59292</v>
      </c>
      <c r="D18417" t="str">
        <f t="shared" si="287"/>
        <v>FPVVSR1309 Beverly Sturges VM SURGRAD SCIENCE PPM Only</v>
      </c>
    </row>
    <row r="18418" spans="1:4">
      <c r="A18418" t="s">
        <v>59293</v>
      </c>
      <c r="B18418" t="s">
        <v>59294</v>
      </c>
      <c r="D18418" t="str">
        <f t="shared" si="287"/>
        <v>FPLEAL1308 Yutian Tan EAST ASIAN LANG And CULTURES PPM Only</v>
      </c>
    </row>
    <row r="18419" spans="1:4">
      <c r="A18419" t="s">
        <v>59295</v>
      </c>
      <c r="B18419" t="s">
        <v>59296</v>
      </c>
      <c r="D18419" t="str">
        <f t="shared" si="287"/>
        <v>FPADES1307 Robert Hijmans ENVIRONMENTAL SCIENCE And POLICY PPM Only</v>
      </c>
    </row>
    <row r="18420" spans="1:4">
      <c r="A18420" t="s">
        <v>59297</v>
      </c>
      <c r="B18420" t="s">
        <v>59298</v>
      </c>
      <c r="D18420" t="str">
        <f t="shared" si="287"/>
        <v>FPMPSY1306 Barbara Kocsis MED Psychiatry And Behav Sci PPM Only</v>
      </c>
    </row>
    <row r="18421" spans="1:4">
      <c r="A18421" t="s">
        <v>59299</v>
      </c>
      <c r="B18421" t="s">
        <v>59300</v>
      </c>
      <c r="D18421" t="str">
        <f t="shared" si="287"/>
        <v>FPLPOL1305 John Scott POLITICAL SCIENCE PPM Only</v>
      </c>
    </row>
    <row r="18422" spans="1:4">
      <c r="A18422" t="s">
        <v>59301</v>
      </c>
      <c r="B18422" t="s">
        <v>59302</v>
      </c>
      <c r="D18422" t="str">
        <f t="shared" si="287"/>
        <v>FPAANS1304 Ralph Ernst ANIMAL SCIENCE PPM Only</v>
      </c>
    </row>
    <row r="18423" spans="1:4">
      <c r="A18423" t="s">
        <v>59303</v>
      </c>
      <c r="B18423" t="s">
        <v>59304</v>
      </c>
      <c r="D18423" t="str">
        <f t="shared" si="287"/>
        <v>FPDEDU1303 Chassidy I Anders EDUCATION PPM Only</v>
      </c>
    </row>
    <row r="18424" spans="1:4">
      <c r="A18424" t="s">
        <v>59305</v>
      </c>
      <c r="B18424" t="s">
        <v>59306</v>
      </c>
      <c r="D18424" t="str">
        <f t="shared" si="287"/>
        <v>FPADES1302 Edwin Grosholz ENVIRONMENTAL SCIENCE And POLICY PPM Only</v>
      </c>
    </row>
    <row r="18425" spans="1:4">
      <c r="A18425" t="s">
        <v>59307</v>
      </c>
      <c r="B18425" t="s">
        <v>59308</v>
      </c>
      <c r="D18425" t="str">
        <f t="shared" si="287"/>
        <v>FPIMEN1301 Ann Gerhardt MED Int Med Endocrinology PPM Only</v>
      </c>
    </row>
    <row r="18426" spans="1:4">
      <c r="A18426" t="s">
        <v>59309</v>
      </c>
      <c r="B18426" t="s">
        <v>59310</v>
      </c>
      <c r="D18426" t="str">
        <f t="shared" si="287"/>
        <v>FPAENM1300 Philip Ward ENTOMOLOGY NEMATOLOGY PPM Only</v>
      </c>
    </row>
    <row r="18427" spans="1:4">
      <c r="A18427" t="s">
        <v>59311</v>
      </c>
      <c r="B18427" t="s">
        <v>59312</v>
      </c>
      <c r="D18427" t="str">
        <f t="shared" si="287"/>
        <v>FPMPED1299 Jonathan Ducore MED Pediatrics PPM Only</v>
      </c>
    </row>
    <row r="18428" spans="1:4">
      <c r="A18428" t="s">
        <v>59313</v>
      </c>
      <c r="B18428" t="s">
        <v>59314</v>
      </c>
      <c r="D18428" t="str">
        <f t="shared" si="287"/>
        <v>FPMPED1298 Anthony Philipps MED Pediatrics PPM Only</v>
      </c>
    </row>
    <row r="18429" spans="1:4">
      <c r="A18429" t="s">
        <v>59315</v>
      </c>
      <c r="B18429" t="s">
        <v>59316</v>
      </c>
      <c r="D18429" t="str">
        <f t="shared" si="287"/>
        <v>FPMBIO1297 Jeremy Chien MED Biochem And Molecular Med PPM Only</v>
      </c>
    </row>
    <row r="18430" spans="1:4">
      <c r="A18430" t="s">
        <v>59317</v>
      </c>
      <c r="B18430" t="s">
        <v>59318</v>
      </c>
      <c r="D18430" t="str">
        <f t="shared" si="287"/>
        <v>FPMORT1296 Cassandra Lee MED Orthopaedic Surgery PPM Only</v>
      </c>
    </row>
    <row r="18431" spans="1:4">
      <c r="A18431" t="s">
        <v>59319</v>
      </c>
      <c r="B18431" t="s">
        <v>59320</v>
      </c>
      <c r="D18431" t="str">
        <f t="shared" si="287"/>
        <v>FPLAMS1295 Megan Bayles AMERICAN STUDIES PPM Only</v>
      </c>
    </row>
    <row r="18432" spans="1:4">
      <c r="A18432" t="s">
        <v>59321</v>
      </c>
      <c r="B18432" t="s">
        <v>59322</v>
      </c>
      <c r="D18432" t="str">
        <f t="shared" si="287"/>
        <v>FPLUWP1294 Daina Collins UNIVERSITY WRITING PROGRAM PPM Only</v>
      </c>
    </row>
    <row r="18433" spans="1:4">
      <c r="A18433" t="s">
        <v>59323</v>
      </c>
      <c r="B18433" t="s">
        <v>59324</v>
      </c>
      <c r="D18433" t="str">
        <f t="shared" si="287"/>
        <v>FPALAW1293 Roger Shaw LAND AIR And WATER RESOURCES PPM Only</v>
      </c>
    </row>
    <row r="18434" spans="1:4">
      <c r="A18434" t="s">
        <v>59325</v>
      </c>
      <c r="B18434" t="s">
        <v>59326</v>
      </c>
      <c r="D18434" t="str">
        <f t="shared" si="287"/>
        <v>FPMPAT1292 Alaa Afify MED Pathology And Lab Medicine PPM Only</v>
      </c>
    </row>
    <row r="18435" spans="1:4">
      <c r="A18435" t="s">
        <v>59327</v>
      </c>
      <c r="B18435" t="s">
        <v>59328</v>
      </c>
      <c r="D18435" t="str">
        <f t="shared" ref="D18435:D18498" si="288">A18435&amp;" "&amp;B18435</f>
        <v>FPIMHO1291 Edward Kim MED Int Med HEMONC PPM Only</v>
      </c>
    </row>
    <row r="18436" spans="1:4">
      <c r="A18436" t="s">
        <v>59329</v>
      </c>
      <c r="B18436" t="s">
        <v>59330</v>
      </c>
      <c r="D18436" t="str">
        <f t="shared" si="288"/>
        <v>FPALAW1290 Robert Zasoski LAND AIR And WATER RESOURCES PPM Only</v>
      </c>
    </row>
    <row r="18437" spans="1:4">
      <c r="A18437" t="s">
        <v>59331</v>
      </c>
      <c r="B18437" t="s">
        <v>59332</v>
      </c>
      <c r="D18437" t="str">
        <f t="shared" si="288"/>
        <v>FPLCHI1289 Susy Zepeda CHICANO STUDIES PPM Only</v>
      </c>
    </row>
    <row r="18438" spans="1:4">
      <c r="A18438" t="s">
        <v>59333</v>
      </c>
      <c r="B18438" t="s">
        <v>59334</v>
      </c>
      <c r="D18438" t="str">
        <f t="shared" si="288"/>
        <v>FPABAE1288 Alireza Pourreza BIOLOGICAL And AG ENGINEERING PPM Only</v>
      </c>
    </row>
    <row r="18439" spans="1:4">
      <c r="A18439" t="s">
        <v>59335</v>
      </c>
      <c r="B18439" t="s">
        <v>59336</v>
      </c>
      <c r="D18439" t="str">
        <f t="shared" si="288"/>
        <v>FPMRAD1287 Lorenzo Nardo MED Radiology PPM Only</v>
      </c>
    </row>
    <row r="18440" spans="1:4">
      <c r="A18440" t="s">
        <v>59337</v>
      </c>
      <c r="B18440" t="s">
        <v>59338</v>
      </c>
      <c r="D18440" t="str">
        <f t="shared" si="288"/>
        <v>FPMSUR1286 James Holcroft MED Surgery PPM Only</v>
      </c>
    </row>
    <row r="18441" spans="1:4">
      <c r="A18441" t="s">
        <v>59339</v>
      </c>
      <c r="B18441" t="s">
        <v>59340</v>
      </c>
      <c r="D18441" t="str">
        <f t="shared" si="288"/>
        <v>FPLCOM1285 Gail Finney COMPARATIVE LITERATURE PPM Only</v>
      </c>
    </row>
    <row r="18442" spans="1:4">
      <c r="A18442" t="s">
        <v>59341</v>
      </c>
      <c r="B18442" t="s">
        <v>59342</v>
      </c>
      <c r="D18442" t="str">
        <f t="shared" si="288"/>
        <v>FPAENM1284 Joanna Chiu ENTOMOLOGY NEMATOLOGY PPM Only</v>
      </c>
    </row>
    <row r="18443" spans="1:4">
      <c r="A18443" t="s">
        <v>59343</v>
      </c>
      <c r="B18443" t="s">
        <v>59344</v>
      </c>
      <c r="D18443" t="str">
        <f t="shared" si="288"/>
        <v>FPMRAD1283 Fatma Sen MED Radiology PPM Only</v>
      </c>
    </row>
    <row r="18444" spans="1:4">
      <c r="A18444" t="s">
        <v>59345</v>
      </c>
      <c r="B18444" t="s">
        <v>59346</v>
      </c>
      <c r="D18444" t="str">
        <f t="shared" si="288"/>
        <v>FPBMMG1282 Changil Hwang MICROBIOLOGY And MOLEC GENETICS PPM Only</v>
      </c>
    </row>
    <row r="18445" spans="1:4">
      <c r="A18445" t="s">
        <v>59347</v>
      </c>
      <c r="B18445" t="s">
        <v>59348</v>
      </c>
      <c r="D18445" t="str">
        <f t="shared" si="288"/>
        <v>FPMFCM1281 Peter Gaines MED Family And Community Med PPM Only</v>
      </c>
    </row>
    <row r="18446" spans="1:4">
      <c r="A18446" t="s">
        <v>59349</v>
      </c>
      <c r="B18446" t="s">
        <v>59350</v>
      </c>
      <c r="D18446" t="str">
        <f t="shared" si="288"/>
        <v>FPLSOC1280 Mary Jackman SOCIOLOGY PPM Only</v>
      </c>
    </row>
    <row r="18447" spans="1:4">
      <c r="A18447" t="s">
        <v>59351</v>
      </c>
      <c r="B18447" t="s">
        <v>59352</v>
      </c>
      <c r="D18447" t="str">
        <f t="shared" si="288"/>
        <v>FPIMCA1279 Zakauddin Vera MED INT MED CARDIOLOGY PPM Only</v>
      </c>
    </row>
    <row r="18448" spans="1:4">
      <c r="A18448" t="s">
        <v>59353</v>
      </c>
      <c r="B18448" t="s">
        <v>59354</v>
      </c>
      <c r="D18448" t="str">
        <f t="shared" si="288"/>
        <v>FPIMEN1278 Robert Noth MED Int Med Endocrinology PPM Only</v>
      </c>
    </row>
    <row r="18449" spans="1:4">
      <c r="A18449" t="s">
        <v>59355</v>
      </c>
      <c r="B18449" t="s">
        <v>59356</v>
      </c>
      <c r="D18449" t="str">
        <f t="shared" si="288"/>
        <v>FPMANS1277 Robert Bishop MED Anesth And Pain Medicine PPM Only</v>
      </c>
    </row>
    <row r="18450" spans="1:4">
      <c r="A18450" t="s">
        <v>59357</v>
      </c>
      <c r="B18450" t="s">
        <v>59358</v>
      </c>
      <c r="D18450" t="str">
        <f t="shared" si="288"/>
        <v>FPBIOT1276 Judith Kjelstrom BIOTECHNOLOGY PROGRAM PPM Only</v>
      </c>
    </row>
    <row r="18451" spans="1:4">
      <c r="A18451" t="s">
        <v>59359</v>
      </c>
      <c r="B18451" t="s">
        <v>59360</v>
      </c>
      <c r="D18451" t="str">
        <f t="shared" si="288"/>
        <v>FPIMHO1275 Hoa P Nguyen MED Int Med HEMONC PPM Only</v>
      </c>
    </row>
    <row r="18452" spans="1:4">
      <c r="A18452" t="s">
        <v>59361</v>
      </c>
      <c r="B18452" t="s">
        <v>59362</v>
      </c>
      <c r="D18452" t="str">
        <f t="shared" si="288"/>
        <v>FPMEPM1274 Danielle Harvey MED Public Health Sciences PPM Only</v>
      </c>
    </row>
    <row r="18453" spans="1:4">
      <c r="A18453" t="s">
        <v>59363</v>
      </c>
      <c r="B18453" t="s">
        <v>59364</v>
      </c>
      <c r="D18453" t="str">
        <f t="shared" si="288"/>
        <v>FPMANS1273 Sundeep Tumber MED Anesth And Pain Medicine PPM Only</v>
      </c>
    </row>
    <row r="18454" spans="1:4">
      <c r="A18454" t="s">
        <v>59365</v>
      </c>
      <c r="B18454" t="s">
        <v>59366</v>
      </c>
      <c r="D18454" t="str">
        <f t="shared" si="288"/>
        <v>FPAPLS1272 Timothy Hartz PLANT SCIENCES PPM Only</v>
      </c>
    </row>
    <row r="18455" spans="1:4">
      <c r="A18455" t="s">
        <v>59367</v>
      </c>
      <c r="B18455" t="s">
        <v>59368</v>
      </c>
      <c r="D18455" t="str">
        <f t="shared" si="288"/>
        <v>FPLAHI1271 Katharine Burnett ART And ART HISTORY PPM Only</v>
      </c>
    </row>
    <row r="18456" spans="1:4">
      <c r="A18456" t="s">
        <v>59369</v>
      </c>
      <c r="B18456" t="s">
        <v>59370</v>
      </c>
      <c r="D18456" t="str">
        <f t="shared" si="288"/>
        <v>FPMDER1270 Marc Silverstein MED Dermatology PPM Only</v>
      </c>
    </row>
    <row r="18457" spans="1:4">
      <c r="A18457" t="s">
        <v>59371</v>
      </c>
      <c r="B18457" t="s">
        <v>59372</v>
      </c>
      <c r="D18457" t="str">
        <f t="shared" si="288"/>
        <v>FPECEE1269 Bassam Younis CIVIL And ENVIRONMENTAL ENGR PPM Only</v>
      </c>
    </row>
    <row r="18458" spans="1:4">
      <c r="A18458" t="s">
        <v>59373</v>
      </c>
      <c r="B18458" t="s">
        <v>59374</v>
      </c>
      <c r="D18458" t="str">
        <f t="shared" si="288"/>
        <v>FPAMCB1268 Michael Dahmus AG MOLECULAR And CELLULAR BIO PPM Only</v>
      </c>
    </row>
    <row r="18459" spans="1:4">
      <c r="A18459" t="s">
        <v>59375</v>
      </c>
      <c r="B18459" t="s">
        <v>59376</v>
      </c>
      <c r="D18459" t="str">
        <f t="shared" si="288"/>
        <v>FPVHFS1267 Heather Fritz CA ANIMAL HLTH And FOOD SAFETY LAB PPM Only</v>
      </c>
    </row>
    <row r="18460" spans="1:4">
      <c r="A18460" t="s">
        <v>59377</v>
      </c>
      <c r="B18460" t="s">
        <v>59378</v>
      </c>
      <c r="D18460" t="str">
        <f t="shared" si="288"/>
        <v>FPECSE1266 Samuel T King ENGR COMPUTER SCIENCE PPM Only</v>
      </c>
    </row>
    <row r="18461" spans="1:4">
      <c r="A18461" t="s">
        <v>59379</v>
      </c>
      <c r="B18461" t="s">
        <v>59380</v>
      </c>
      <c r="D18461" t="str">
        <f t="shared" si="288"/>
        <v>FPVVSR1265 Michele Steffey VM SURGRAD SCIENCE PPM Only</v>
      </c>
    </row>
    <row r="18462" spans="1:4">
      <c r="A18462" t="s">
        <v>59381</v>
      </c>
      <c r="B18462" t="s">
        <v>59382</v>
      </c>
      <c r="D18462" t="str">
        <f t="shared" si="288"/>
        <v>FPMERM1264 John Richards MED Emergency Medicine PPM Only</v>
      </c>
    </row>
    <row r="18463" spans="1:4">
      <c r="A18463" t="s">
        <v>59383</v>
      </c>
      <c r="B18463" t="s">
        <v>59384</v>
      </c>
      <c r="D18463" t="str">
        <f t="shared" si="288"/>
        <v>FPMPSY1263 Mark Servis MED Psychiatry And Behav Sci PPM Only</v>
      </c>
    </row>
    <row r="18464" spans="1:4">
      <c r="A18464" t="s">
        <v>59385</v>
      </c>
      <c r="B18464" t="s">
        <v>59386</v>
      </c>
      <c r="D18464" t="str">
        <f t="shared" si="288"/>
        <v>FPIMRH1261 Marc Ikeda MED Int Med Rheumatology PPM Only</v>
      </c>
    </row>
    <row r="18465" spans="1:4">
      <c r="A18465" t="s">
        <v>59387</v>
      </c>
      <c r="B18465" t="s">
        <v>59388</v>
      </c>
      <c r="D18465" t="str">
        <f t="shared" si="288"/>
        <v>FPIMGI1260 Anastasia Waechter MED Int Med Gastroenterology PPM Only</v>
      </c>
    </row>
    <row r="18466" spans="1:4">
      <c r="A18466" t="s">
        <v>59389</v>
      </c>
      <c r="B18466" t="s">
        <v>59389</v>
      </c>
      <c r="D18466" t="str">
        <f t="shared" si="288"/>
        <v>FPNURS1259 FPNURS1259</v>
      </c>
    </row>
    <row r="18467" spans="1:4">
      <c r="A18467" t="s">
        <v>59390</v>
      </c>
      <c r="B18467" t="s">
        <v>59391</v>
      </c>
      <c r="D18467" t="str">
        <f t="shared" si="288"/>
        <v>FPVHFS1258 Leslie Woods CA ANIMAL HLTH And FOOD SAFETY LAB PPM Only</v>
      </c>
    </row>
    <row r="18468" spans="1:4">
      <c r="A18468" t="s">
        <v>59392</v>
      </c>
      <c r="B18468" t="s">
        <v>59393</v>
      </c>
      <c r="D18468" t="str">
        <f t="shared" si="288"/>
        <v>FPLGSW1257 Leslie Rabine GENDERSEXUALITY WOMENSSTUDIES PPM Only</v>
      </c>
    </row>
    <row r="18469" spans="1:4">
      <c r="A18469" t="s">
        <v>59394</v>
      </c>
      <c r="B18469" t="s">
        <v>59395</v>
      </c>
      <c r="D18469" t="str">
        <f t="shared" si="288"/>
        <v>FPGSM11256 Gina Dokko GRADUATE SCHOOL OF MANAGEMENT PPM Only</v>
      </c>
    </row>
    <row r="18470" spans="1:4">
      <c r="A18470" t="s">
        <v>59396</v>
      </c>
      <c r="B18470" t="s">
        <v>59397</v>
      </c>
      <c r="D18470" t="str">
        <f t="shared" si="288"/>
        <v>FPLECN1255 Hiromitsu Kaneda ECONOMICS PPM Only</v>
      </c>
    </row>
    <row r="18471" spans="1:4">
      <c r="A18471" t="s">
        <v>59398</v>
      </c>
      <c r="B18471" t="s">
        <v>59399</v>
      </c>
      <c r="D18471" t="str">
        <f t="shared" si="288"/>
        <v>FPMPED1254 Jonathan Kern MED Pediatrics PPM Only</v>
      </c>
    </row>
    <row r="18472" spans="1:4">
      <c r="A18472" t="s">
        <v>59400</v>
      </c>
      <c r="B18472" t="s">
        <v>59401</v>
      </c>
      <c r="D18472" t="str">
        <f t="shared" si="288"/>
        <v>FPLUWP1253 Aliki Dragona UNIVERSITY WRITING PROGRAM PPM Only</v>
      </c>
    </row>
    <row r="18473" spans="1:4">
      <c r="A18473" t="s">
        <v>59402</v>
      </c>
      <c r="B18473" t="s">
        <v>59403</v>
      </c>
      <c r="D18473" t="str">
        <f t="shared" si="288"/>
        <v>FPLCHE1252 Dino S Tinti CHEMISTRY PPM Only</v>
      </c>
    </row>
    <row r="18474" spans="1:4">
      <c r="A18474" t="s">
        <v>59404</v>
      </c>
      <c r="B18474" t="s">
        <v>59405</v>
      </c>
      <c r="D18474" t="str">
        <f t="shared" si="288"/>
        <v>FPMSUR1251 Ho Phan MED Surgery PPM Only</v>
      </c>
    </row>
    <row r="18475" spans="1:4">
      <c r="A18475" t="s">
        <v>59406</v>
      </c>
      <c r="B18475" t="s">
        <v>59407</v>
      </c>
      <c r="D18475" t="str">
        <f t="shared" si="288"/>
        <v>FPBPLB1250 Siobhan Brady PLANT BIOLOGY PPM Only</v>
      </c>
    </row>
    <row r="18476" spans="1:4">
      <c r="A18476" t="s">
        <v>59408</v>
      </c>
      <c r="B18476" t="s">
        <v>59409</v>
      </c>
      <c r="D18476" t="str">
        <f t="shared" si="288"/>
        <v>FPBGEN1250 Siobhan Brady Genome Center PPM Only</v>
      </c>
    </row>
    <row r="18477" spans="1:4">
      <c r="A18477" t="s">
        <v>59410</v>
      </c>
      <c r="B18477" t="s">
        <v>59411</v>
      </c>
      <c r="D18477" t="str">
        <f t="shared" si="288"/>
        <v>FPVPMI1249 Michael Keel VM PATHOLOGY MICRO And IMMUN PPM Only</v>
      </c>
    </row>
    <row r="18478" spans="1:4">
      <c r="A18478" t="s">
        <v>59412</v>
      </c>
      <c r="B18478" t="s">
        <v>59413</v>
      </c>
      <c r="D18478" t="str">
        <f t="shared" si="288"/>
        <v>FPEMAE1248 Roger Davis MECHANICAL And AEROSPACE ENGR PPM Only</v>
      </c>
    </row>
    <row r="18479" spans="1:4">
      <c r="A18479" t="s">
        <v>59414</v>
      </c>
      <c r="B18479" t="s">
        <v>59415</v>
      </c>
      <c r="D18479" t="str">
        <f t="shared" si="288"/>
        <v>FPBSDF1247 Mark Winey COLLEGE BIO SCI DEANS OFFICE PPM Only</v>
      </c>
    </row>
    <row r="18480" spans="1:4">
      <c r="A18480" t="s">
        <v>59416</v>
      </c>
      <c r="B18480" t="s">
        <v>59417</v>
      </c>
      <c r="D18480" t="str">
        <f t="shared" si="288"/>
        <v>FPDEDU1246 Alexis Patterson EDUCATION PPM Only</v>
      </c>
    </row>
    <row r="18481" spans="1:4">
      <c r="A18481" t="s">
        <v>59418</v>
      </c>
      <c r="B18481" t="s">
        <v>59419</v>
      </c>
      <c r="D18481" t="str">
        <f t="shared" si="288"/>
        <v>FPAETX1245 Michele La Merrill ENVIRONMENTAL TOXICOLOGY PPM Only</v>
      </c>
    </row>
    <row r="18482" spans="1:4">
      <c r="A18482" t="s">
        <v>59420</v>
      </c>
      <c r="B18482" t="s">
        <v>59421</v>
      </c>
      <c r="D18482" t="str">
        <f t="shared" si="288"/>
        <v>FPAANS1244 Mark Cooper ANIMAL SCIENCE PPM Only</v>
      </c>
    </row>
    <row r="18483" spans="1:4">
      <c r="A18483" t="s">
        <v>59422</v>
      </c>
      <c r="B18483" t="s">
        <v>59423</v>
      </c>
      <c r="D18483" t="str">
        <f t="shared" si="288"/>
        <v>FPAHEC1244 Mark Cooper HUMAN ECOLOGY PPM Only</v>
      </c>
    </row>
    <row r="18484" spans="1:4">
      <c r="A18484" t="s">
        <v>59424</v>
      </c>
      <c r="B18484" t="s">
        <v>59425</v>
      </c>
      <c r="D18484" t="str">
        <f t="shared" si="288"/>
        <v>FPBNPB1243 Talitha Van Der Meulen NEURO PHYSIO And BEHAVIOR PPM Only</v>
      </c>
    </row>
    <row r="18485" spans="1:4">
      <c r="A18485" t="s">
        <v>59426</v>
      </c>
      <c r="B18485" t="s">
        <v>59427</v>
      </c>
      <c r="D18485" t="str">
        <f t="shared" si="288"/>
        <v>FPAANS1242 Joy Mench ANIMAL SCIENCE PPM Only</v>
      </c>
    </row>
    <row r="18486" spans="1:4">
      <c r="A18486" t="s">
        <v>59428</v>
      </c>
      <c r="B18486" t="s">
        <v>59429</v>
      </c>
      <c r="D18486" t="str">
        <f t="shared" si="288"/>
        <v>FPAPPA1241 Pamela Ronald PLANT PATHOLOGY PPM Only</v>
      </c>
    </row>
    <row r="18487" spans="1:4">
      <c r="A18487" t="s">
        <v>59430</v>
      </c>
      <c r="B18487" t="s">
        <v>59431</v>
      </c>
      <c r="D18487" t="str">
        <f t="shared" si="288"/>
        <v>FPANUT1240 Sheri Zidenberg Cherr NUTRITION PPM Only</v>
      </c>
    </row>
    <row r="18488" spans="1:4">
      <c r="A18488" t="s">
        <v>59432</v>
      </c>
      <c r="B18488" t="s">
        <v>59433</v>
      </c>
      <c r="D18488" t="str">
        <f t="shared" si="288"/>
        <v>FPLECN1239 Tsung Yuen Shen ECONOMICS PPM Only</v>
      </c>
    </row>
    <row r="18489" spans="1:4">
      <c r="A18489" t="s">
        <v>59434</v>
      </c>
      <c r="B18489" t="s">
        <v>59435</v>
      </c>
      <c r="D18489" t="str">
        <f t="shared" si="288"/>
        <v>FPMDER1238 Arthur Huntley MED Dermatology PPM Only</v>
      </c>
    </row>
    <row r="18490" spans="1:4">
      <c r="A18490" t="s">
        <v>59436</v>
      </c>
      <c r="B18490" t="s">
        <v>59437</v>
      </c>
      <c r="D18490" t="str">
        <f t="shared" si="288"/>
        <v>FPMPSY1237 Wayne S Thom MED Psychiatry And Behav Sci PPM Only</v>
      </c>
    </row>
    <row r="18491" spans="1:4">
      <c r="A18491" t="s">
        <v>59438</v>
      </c>
      <c r="B18491" t="s">
        <v>59439</v>
      </c>
      <c r="D18491" t="str">
        <f t="shared" si="288"/>
        <v>FPLSTA1236 Wolfgang Polonik STATISTICS PPM Only</v>
      </c>
    </row>
    <row r="18492" spans="1:4">
      <c r="A18492" t="s">
        <v>59440</v>
      </c>
      <c r="B18492" t="s">
        <v>59441</v>
      </c>
      <c r="D18492" t="str">
        <f t="shared" si="288"/>
        <v>FPVVGL1235 Rebecca Bellone VM Vet Genetics Lab PPM Only</v>
      </c>
    </row>
    <row r="18493" spans="1:4">
      <c r="A18493" t="s">
        <v>59442</v>
      </c>
      <c r="B18493" t="s">
        <v>59443</v>
      </c>
      <c r="D18493" t="str">
        <f t="shared" si="288"/>
        <v>FPVPHR1235 Rebecca Bellone VM POPULATION HLTH And REPROD PPM Only</v>
      </c>
    </row>
    <row r="18494" spans="1:4">
      <c r="A18494" t="s">
        <v>59444</v>
      </c>
      <c r="B18494" t="s">
        <v>59445</v>
      </c>
      <c r="D18494" t="str">
        <f t="shared" si="288"/>
        <v>FPLPOL1234 Mark Verbitsky POLITICAL SCIENCE PPM Only</v>
      </c>
    </row>
    <row r="18495" spans="1:4">
      <c r="A18495" t="s">
        <v>59446</v>
      </c>
      <c r="B18495" t="s">
        <v>59447</v>
      </c>
      <c r="D18495" t="str">
        <f t="shared" si="288"/>
        <v>FPMFCM1233 Sharon Blosk MED Family And Community Med PPM Only</v>
      </c>
    </row>
    <row r="18496" spans="1:4">
      <c r="A18496" t="s">
        <v>59448</v>
      </c>
      <c r="B18496" t="s">
        <v>59449</v>
      </c>
      <c r="D18496" t="str">
        <f t="shared" si="288"/>
        <v>FPAHCE1232 Steven Greco HUMAN ECOLOGY PPM Only</v>
      </c>
    </row>
    <row r="18497" spans="1:4">
      <c r="A18497" t="s">
        <v>59450</v>
      </c>
      <c r="B18497" t="s">
        <v>59451</v>
      </c>
      <c r="D18497" t="str">
        <f t="shared" si="288"/>
        <v>FPMFCM1231 Viola Chu MED Family And Community Med PPM Only</v>
      </c>
    </row>
    <row r="18498" spans="1:4">
      <c r="A18498" t="s">
        <v>59452</v>
      </c>
      <c r="B18498" t="s">
        <v>59453</v>
      </c>
      <c r="D18498" t="str">
        <f t="shared" si="288"/>
        <v>FPLDES1230 Matthew Lechowick DEPARTMENT OF DESIGN PPM Only</v>
      </c>
    </row>
    <row r="18499" spans="1:4">
      <c r="A18499" t="s">
        <v>59454</v>
      </c>
      <c r="B18499" t="s">
        <v>59455</v>
      </c>
      <c r="D18499" t="str">
        <f t="shared" ref="D18499:D18562" si="289">A18499&amp;" "&amp;B18499</f>
        <v>FPADES1229 Frances Moore ENVIRONMENTAL SCIENCE And POLICY PPM Only</v>
      </c>
    </row>
    <row r="18500" spans="1:4">
      <c r="A18500" t="s">
        <v>59456</v>
      </c>
      <c r="B18500" t="s">
        <v>59457</v>
      </c>
      <c r="D18500" t="str">
        <f t="shared" si="289"/>
        <v>FPLENL1228 Claire M Waters ENGLISH PPM Only</v>
      </c>
    </row>
    <row r="18501" spans="1:4">
      <c r="A18501" t="s">
        <v>59458</v>
      </c>
      <c r="B18501" t="s">
        <v>59459</v>
      </c>
      <c r="D18501" t="str">
        <f t="shared" si="289"/>
        <v>FPMOBG1227 Bahareh Nejad MED Obstetrics And Gynecology PPM Only</v>
      </c>
    </row>
    <row r="18502" spans="1:4">
      <c r="A18502" t="s">
        <v>59460</v>
      </c>
      <c r="B18502" t="s">
        <v>59461</v>
      </c>
      <c r="D18502" t="str">
        <f t="shared" si="289"/>
        <v>FPMPAT1226 Henry Tesluk MED Pathology And Lab Medicine PPM Only</v>
      </c>
    </row>
    <row r="18503" spans="1:4">
      <c r="A18503" t="s">
        <v>59462</v>
      </c>
      <c r="B18503" t="s">
        <v>59463</v>
      </c>
      <c r="D18503" t="str">
        <f t="shared" si="289"/>
        <v>FPAFST1225 Michael Mccarthy FOOD SCIENCE And TECHNOLOGY PPM Only</v>
      </c>
    </row>
    <row r="18504" spans="1:4">
      <c r="A18504" t="s">
        <v>59464</v>
      </c>
      <c r="B18504" t="s">
        <v>59465</v>
      </c>
      <c r="D18504" t="str">
        <f t="shared" si="289"/>
        <v>FPMPSY1224 Angela John Thurman MED Psychiatry And Behav Sci PPM Only</v>
      </c>
    </row>
    <row r="18505" spans="1:4">
      <c r="A18505" t="s">
        <v>59466</v>
      </c>
      <c r="B18505" t="s">
        <v>59467</v>
      </c>
      <c r="D18505" t="str">
        <f t="shared" si="289"/>
        <v>FPLIBR1223 John Sherlock UCDLIBRARY PPM Only</v>
      </c>
    </row>
    <row r="18506" spans="1:4">
      <c r="A18506" t="s">
        <v>59468</v>
      </c>
      <c r="B18506" t="s">
        <v>59469</v>
      </c>
      <c r="D18506" t="str">
        <f t="shared" si="289"/>
        <v>FPAENM1221 Sharon Lawler ENTOMOLOGY NEMATOLOGY PPM Only</v>
      </c>
    </row>
    <row r="18507" spans="1:4">
      <c r="A18507" t="s">
        <v>59470</v>
      </c>
      <c r="B18507" t="s">
        <v>59471</v>
      </c>
      <c r="D18507" t="str">
        <f t="shared" si="289"/>
        <v>FPLGSW1220 Suad Joseph GENDERSEXUALITY WOMENSSTUDIES PPM Only</v>
      </c>
    </row>
    <row r="18508" spans="1:4">
      <c r="A18508" t="s">
        <v>59472</v>
      </c>
      <c r="B18508" t="s">
        <v>59473</v>
      </c>
      <c r="D18508" t="str">
        <f t="shared" si="289"/>
        <v>FPLANT1220 Suad Joseph ANTHROPOLOGY PPM Only</v>
      </c>
    </row>
    <row r="18509" spans="1:4">
      <c r="A18509" t="s">
        <v>59474</v>
      </c>
      <c r="B18509" t="s">
        <v>59475</v>
      </c>
      <c r="D18509" t="str">
        <f t="shared" si="289"/>
        <v>FPIMCA1219 Dali Fan MED INT MED CARDIOLOGY PPM Only</v>
      </c>
    </row>
    <row r="18510" spans="1:4">
      <c r="A18510" t="s">
        <v>59476</v>
      </c>
      <c r="B18510" t="s">
        <v>59477</v>
      </c>
      <c r="D18510" t="str">
        <f t="shared" si="289"/>
        <v>FPBGEN1218 Luca Comai Genome Center PPM Only</v>
      </c>
    </row>
    <row r="18511" spans="1:4">
      <c r="A18511" t="s">
        <v>59478</v>
      </c>
      <c r="B18511" t="s">
        <v>59479</v>
      </c>
      <c r="D18511" t="str">
        <f t="shared" si="289"/>
        <v>FPBPLB1218 Luca Comai PLANT BIOLOGY PPM Only</v>
      </c>
    </row>
    <row r="18512" spans="1:4">
      <c r="A18512" t="s">
        <v>59480</v>
      </c>
      <c r="B18512" t="s">
        <v>59481</v>
      </c>
      <c r="D18512" t="str">
        <f t="shared" si="289"/>
        <v>FPMORT1217 Thomas Christensen MED Orthopaedic Surgery PPM Only</v>
      </c>
    </row>
    <row r="18513" spans="1:4">
      <c r="A18513" t="s">
        <v>59482</v>
      </c>
      <c r="B18513" t="s">
        <v>59483</v>
      </c>
      <c r="D18513" t="str">
        <f t="shared" si="289"/>
        <v>FPECHM1216 Jeremy Mason MATERIALS SCIENCE And ENGINEERING PPM Only</v>
      </c>
    </row>
    <row r="18514" spans="1:4">
      <c r="A18514" t="s">
        <v>59484</v>
      </c>
      <c r="B18514" t="s">
        <v>59485</v>
      </c>
      <c r="D18514" t="str">
        <f t="shared" si="289"/>
        <v>FPLPSC1215 Stanley Sue PSYCHOLOGY PPM Only</v>
      </c>
    </row>
    <row r="18515" spans="1:4">
      <c r="A18515" t="s">
        <v>59486</v>
      </c>
      <c r="B18515" t="s">
        <v>59487</v>
      </c>
      <c r="D18515" t="str">
        <f t="shared" si="289"/>
        <v>FPLUWP1214 Nancy Pearsall UNIVERSITY WRITING PROGRAM PPM Only</v>
      </c>
    </row>
    <row r="18516" spans="1:4">
      <c r="A18516" t="s">
        <v>59488</v>
      </c>
      <c r="B18516" t="s">
        <v>59489</v>
      </c>
      <c r="D18516" t="str">
        <f t="shared" si="289"/>
        <v>FPAPLS1213 Husein Ajwa PLANT SCIENCES PPM Only</v>
      </c>
    </row>
    <row r="18517" spans="1:4">
      <c r="A18517" t="s">
        <v>59490</v>
      </c>
      <c r="B18517" t="s">
        <v>59491</v>
      </c>
      <c r="D18517" t="str">
        <f t="shared" si="289"/>
        <v>FPBMMG1212 Sean Collins MICROBIOLOGY And MOLEC GENETICS PPM Only</v>
      </c>
    </row>
    <row r="18518" spans="1:4">
      <c r="A18518" t="s">
        <v>59492</v>
      </c>
      <c r="B18518" t="s">
        <v>59493</v>
      </c>
      <c r="D18518" t="str">
        <f t="shared" si="289"/>
        <v>FPMANS1211 Robert Kriss MED Anesth And Pain Medicine PPM Only</v>
      </c>
    </row>
    <row r="18519" spans="1:4">
      <c r="A18519" t="s">
        <v>59494</v>
      </c>
      <c r="B18519" t="s">
        <v>59495</v>
      </c>
      <c r="D18519" t="str">
        <f t="shared" si="289"/>
        <v>FPMMIC1210 Renee Tsolis MED Medical Microbiology And Imm PPM Only</v>
      </c>
    </row>
    <row r="18520" spans="1:4">
      <c r="A18520" t="s">
        <v>59496</v>
      </c>
      <c r="B18520" t="s">
        <v>59497</v>
      </c>
      <c r="D18520" t="str">
        <f t="shared" si="289"/>
        <v>FPGSM11209 Andrew Hargadon GRADUATE SCHOOL OF MANAGEMENT PPM Only</v>
      </c>
    </row>
    <row r="18521" spans="1:4">
      <c r="A18521" t="s">
        <v>59498</v>
      </c>
      <c r="B18521" t="s">
        <v>59499</v>
      </c>
      <c r="D18521" t="str">
        <f t="shared" si="289"/>
        <v>FPEMAE1208 Rida Farouki MECHANICAL And AEROSPACE ENGR PPM Only</v>
      </c>
    </row>
    <row r="18522" spans="1:4">
      <c r="A18522" t="s">
        <v>59500</v>
      </c>
      <c r="B18522" t="s">
        <v>59501</v>
      </c>
      <c r="D18522" t="str">
        <f t="shared" si="289"/>
        <v>FPLCMN1207 Steven Brunner COMMUNICATION PPM Only</v>
      </c>
    </row>
    <row r="18523" spans="1:4">
      <c r="A18523" t="s">
        <v>59502</v>
      </c>
      <c r="B18523" t="s">
        <v>59503</v>
      </c>
      <c r="D18523" t="str">
        <f t="shared" si="289"/>
        <v>FPLPOL1206 Edmond Costantini POLITICAL SCIENCE PPM Only</v>
      </c>
    </row>
    <row r="18524" spans="1:4">
      <c r="A18524" t="s">
        <v>59504</v>
      </c>
      <c r="B18524" t="s">
        <v>59505</v>
      </c>
      <c r="D18524" t="str">
        <f t="shared" si="289"/>
        <v>FPMANS1205 Charandip Sandhu MED Anesth And Pain Medicine PPM Only</v>
      </c>
    </row>
    <row r="18525" spans="1:4">
      <c r="A18525" t="s">
        <v>59506</v>
      </c>
      <c r="B18525" t="s">
        <v>59507</v>
      </c>
      <c r="D18525" t="str">
        <f t="shared" si="289"/>
        <v>FPECEE1204 M Kavvas CIVIL And ENVIRONMENTAL ENGR PPM Only</v>
      </c>
    </row>
    <row r="18526" spans="1:4">
      <c r="A18526" t="s">
        <v>59508</v>
      </c>
      <c r="B18526" t="s">
        <v>59509</v>
      </c>
      <c r="D18526" t="str">
        <f t="shared" si="289"/>
        <v>FPLSTA1203 Jiming Jiang STATISTICS PPM Only</v>
      </c>
    </row>
    <row r="18527" spans="1:4">
      <c r="A18527" t="s">
        <v>59510</v>
      </c>
      <c r="B18527" t="s">
        <v>59511</v>
      </c>
      <c r="D18527" t="str">
        <f t="shared" si="289"/>
        <v>FPMPMR1202 Brandee Waite MED Physical Medicine And Rehab PPM Only</v>
      </c>
    </row>
    <row r="18528" spans="1:4">
      <c r="A18528" t="s">
        <v>59512</v>
      </c>
      <c r="B18528" t="s">
        <v>59513</v>
      </c>
      <c r="D18528" t="str">
        <f t="shared" si="289"/>
        <v>FPAPLS1201 Maeli Melotto PLANT SCIENCES PPM Only</v>
      </c>
    </row>
    <row r="18529" spans="1:4">
      <c r="A18529" t="s">
        <v>59514</v>
      </c>
      <c r="B18529" t="s">
        <v>59515</v>
      </c>
      <c r="D18529" t="str">
        <f t="shared" si="289"/>
        <v>FPMFCM1200 Lynne Coen MED Family And Community Med PPM Only</v>
      </c>
    </row>
    <row r="18530" spans="1:4">
      <c r="A18530" t="s">
        <v>59516</v>
      </c>
      <c r="B18530" t="s">
        <v>59517</v>
      </c>
      <c r="D18530" t="str">
        <f t="shared" si="289"/>
        <v>FPLMUS1199 Ann Lavin MUSIC PPM Only</v>
      </c>
    </row>
    <row r="18531" spans="1:4">
      <c r="A18531" t="s">
        <v>59518</v>
      </c>
      <c r="B18531" t="s">
        <v>59519</v>
      </c>
      <c r="D18531" t="str">
        <f t="shared" si="289"/>
        <v>FPLLAW1198 Shayak Sarkar SCHOOL OF LAW PPM Only</v>
      </c>
    </row>
    <row r="18532" spans="1:4">
      <c r="A18532" t="s">
        <v>59520</v>
      </c>
      <c r="B18532" t="s">
        <v>59521</v>
      </c>
      <c r="D18532" t="str">
        <f t="shared" si="289"/>
        <v>FPMORT1197 Daniel Benson MED Orthopaedic Surgery PPM Only</v>
      </c>
    </row>
    <row r="18533" spans="1:4">
      <c r="A18533" t="s">
        <v>59522</v>
      </c>
      <c r="B18533" t="s">
        <v>59523</v>
      </c>
      <c r="D18533" t="str">
        <f t="shared" si="289"/>
        <v>FPAFST1196 Christine Bruhn FOOD SCIENCE And TECHNOLOGY PPM Only</v>
      </c>
    </row>
    <row r="18534" spans="1:4">
      <c r="A18534" t="s">
        <v>59524</v>
      </c>
      <c r="B18534" t="s">
        <v>59525</v>
      </c>
      <c r="D18534" t="str">
        <f t="shared" si="289"/>
        <v>FPMNEU1195 Michelle Apperson MED Neurology PPM Only</v>
      </c>
    </row>
    <row r="18535" spans="1:4">
      <c r="A18535" t="s">
        <v>59526</v>
      </c>
      <c r="B18535" t="s">
        <v>59527</v>
      </c>
      <c r="D18535" t="str">
        <f t="shared" si="289"/>
        <v>FPGSM11194 Richard Dorf GRADUATE SCHOOL OF MANAGEMENT PPM Only</v>
      </c>
    </row>
    <row r="18536" spans="1:4">
      <c r="A18536" t="s">
        <v>59528</v>
      </c>
      <c r="B18536" t="s">
        <v>59529</v>
      </c>
      <c r="D18536" t="str">
        <f t="shared" si="289"/>
        <v>FPMRAD1193 Shadi Aminololama Shakeri MED Radiology PPM Only</v>
      </c>
    </row>
    <row r="18537" spans="1:4">
      <c r="A18537" t="s">
        <v>59530</v>
      </c>
      <c r="B18537" t="s">
        <v>59531</v>
      </c>
      <c r="D18537" t="str">
        <f t="shared" si="289"/>
        <v>FPAPLS1192 Steven Fennimore PLANT SCIENCES PPM Only</v>
      </c>
    </row>
    <row r="18538" spans="1:4">
      <c r="A18538" t="s">
        <v>59532</v>
      </c>
      <c r="B18538" t="s">
        <v>59533</v>
      </c>
      <c r="D18538" t="str">
        <f t="shared" si="289"/>
        <v>FPDEDU1191 Yuuko Tonkovich EDUCATION PPM Only</v>
      </c>
    </row>
    <row r="18539" spans="1:4">
      <c r="A18539" t="s">
        <v>59534</v>
      </c>
      <c r="B18539" t="s">
        <v>59535</v>
      </c>
      <c r="D18539" t="str">
        <f t="shared" si="289"/>
        <v>FPLENL1190 Nicholas Talbott ENGLISH PPM Only</v>
      </c>
    </row>
    <row r="18540" spans="1:4">
      <c r="A18540" t="s">
        <v>59536</v>
      </c>
      <c r="B18540" t="s">
        <v>59537</v>
      </c>
      <c r="D18540" t="str">
        <f t="shared" si="289"/>
        <v>FPLAHI1189 C Schulz ARTS ADMINISTRATIVE GROUP PPM Only</v>
      </c>
    </row>
    <row r="18541" spans="1:4">
      <c r="A18541" t="s">
        <v>59538</v>
      </c>
      <c r="B18541" t="s">
        <v>59539</v>
      </c>
      <c r="D18541" t="str">
        <f t="shared" si="289"/>
        <v>FPMPED1188 Katherine Rauen MED Pediatrics PPM Only</v>
      </c>
    </row>
    <row r="18542" spans="1:4">
      <c r="A18542" t="s">
        <v>59540</v>
      </c>
      <c r="B18542" t="s">
        <v>59541</v>
      </c>
      <c r="D18542" t="str">
        <f t="shared" si="289"/>
        <v>FPMPSY1187 John Onate MED Psychiatry And Behav Sci PPM Only</v>
      </c>
    </row>
    <row r="18543" spans="1:4">
      <c r="A18543" t="s">
        <v>59542</v>
      </c>
      <c r="B18543" t="s">
        <v>59543</v>
      </c>
      <c r="D18543" t="str">
        <f t="shared" si="289"/>
        <v>FPALAW1186 T Hsiao LAND AIR And WATER RESOURCES PPM Only</v>
      </c>
    </row>
    <row r="18544" spans="1:4">
      <c r="A18544" t="s">
        <v>59544</v>
      </c>
      <c r="B18544" t="s">
        <v>59545</v>
      </c>
      <c r="D18544" t="str">
        <f t="shared" si="289"/>
        <v>FPLMUS1185 Jolan Friedhoff MUSIC PPM Only</v>
      </c>
    </row>
    <row r="18545" spans="1:4">
      <c r="A18545" t="s">
        <v>59546</v>
      </c>
      <c r="B18545" t="s">
        <v>59547</v>
      </c>
      <c r="D18545" t="str">
        <f t="shared" si="289"/>
        <v>FPLCHE1184 Edwin Friedrich CHEMISTRY PPM Only</v>
      </c>
    </row>
    <row r="18546" spans="1:4">
      <c r="A18546" t="s">
        <v>59548</v>
      </c>
      <c r="B18546" t="s">
        <v>59549</v>
      </c>
      <c r="D18546" t="str">
        <f t="shared" si="289"/>
        <v>FPALAW1183 Robert Flocchini LAND AIR And WATER RESOURCES PPM Only</v>
      </c>
    </row>
    <row r="18547" spans="1:4">
      <c r="A18547" t="s">
        <v>59550</v>
      </c>
      <c r="B18547" t="s">
        <v>59551</v>
      </c>
      <c r="D18547" t="str">
        <f t="shared" si="289"/>
        <v>FPLEPS1182 Sarah Stewart Mukhopadhyay EARTH And PLANETARY SCIENCES PPM Only</v>
      </c>
    </row>
    <row r="18548" spans="1:4">
      <c r="A18548" t="s">
        <v>59552</v>
      </c>
      <c r="B18548" t="s">
        <v>59553</v>
      </c>
      <c r="D18548" t="str">
        <f t="shared" si="289"/>
        <v>FPAVIT1181 Mark Matthews VITICULTURE And ENOLOGY PPM Only</v>
      </c>
    </row>
    <row r="18549" spans="1:4">
      <c r="A18549" t="s">
        <v>59554</v>
      </c>
      <c r="B18549" t="s">
        <v>59555</v>
      </c>
      <c r="D18549" t="str">
        <f t="shared" si="289"/>
        <v>FPMPED1180 Bill Foo MED Pediatrics PPM Only</v>
      </c>
    </row>
    <row r="18550" spans="1:4">
      <c r="A18550" t="s">
        <v>59556</v>
      </c>
      <c r="B18550" t="s">
        <v>59557</v>
      </c>
      <c r="D18550" t="str">
        <f t="shared" si="289"/>
        <v>FPMURO1179 Raul Clavijo MED Urologic Surgery PPM Only</v>
      </c>
    </row>
    <row r="18551" spans="1:4">
      <c r="A18551" t="s">
        <v>59558</v>
      </c>
      <c r="B18551" t="s">
        <v>59559</v>
      </c>
      <c r="D18551" t="str">
        <f t="shared" si="289"/>
        <v>FPLPHY1178 Stefano Valenti PHYSICS PPM Only</v>
      </c>
    </row>
    <row r="18552" spans="1:4">
      <c r="A18552" t="s">
        <v>59560</v>
      </c>
      <c r="B18552" t="s">
        <v>59561</v>
      </c>
      <c r="D18552" t="str">
        <f t="shared" si="289"/>
        <v>FPAPLS1177 Melvin George PLANT SCIENCES PPM Only</v>
      </c>
    </row>
    <row r="18553" spans="1:4">
      <c r="A18553" t="s">
        <v>59562</v>
      </c>
      <c r="B18553" t="s">
        <v>59563</v>
      </c>
      <c r="D18553" t="str">
        <f t="shared" si="289"/>
        <v>FPEMAE1176 Harry Cheng MECHANICAL And AEROSPACE ENGR PPM Only</v>
      </c>
    </row>
    <row r="18554" spans="1:4">
      <c r="A18554" t="s">
        <v>59564</v>
      </c>
      <c r="B18554" t="s">
        <v>59565</v>
      </c>
      <c r="D18554" t="str">
        <f t="shared" si="289"/>
        <v>FPMORT1175 Yashar Javidan MED Orthopaedic Surgery PPM Only</v>
      </c>
    </row>
    <row r="18555" spans="1:4">
      <c r="A18555" t="s">
        <v>59566</v>
      </c>
      <c r="B18555" t="s">
        <v>59567</v>
      </c>
      <c r="D18555" t="str">
        <f t="shared" si="289"/>
        <v>FPMRAD1174 Ulf Tylen MED Radiology PPM Only</v>
      </c>
    </row>
    <row r="18556" spans="1:4">
      <c r="A18556" t="s">
        <v>59568</v>
      </c>
      <c r="B18556" t="s">
        <v>59569</v>
      </c>
      <c r="D18556" t="str">
        <f t="shared" si="289"/>
        <v>FPMPED1173 David Stone MED Pediatrics PPM Only</v>
      </c>
    </row>
    <row r="18557" spans="1:4">
      <c r="A18557" t="s">
        <v>59570</v>
      </c>
      <c r="B18557" t="s">
        <v>59571</v>
      </c>
      <c r="D18557" t="str">
        <f t="shared" si="289"/>
        <v>FPIMHP1172 Lionel G Tan MED Int Med Hospitalist PPM Only</v>
      </c>
    </row>
    <row r="18558" spans="1:4">
      <c r="A18558" t="s">
        <v>59572</v>
      </c>
      <c r="B18558" t="s">
        <v>59573</v>
      </c>
      <c r="D18558" t="str">
        <f t="shared" si="289"/>
        <v>FPMRAD1171 Cameron Foster MED Radiology PPM Only</v>
      </c>
    </row>
    <row r="18559" spans="1:4">
      <c r="A18559" t="s">
        <v>59574</v>
      </c>
      <c r="B18559" t="s">
        <v>59575</v>
      </c>
      <c r="D18559" t="str">
        <f t="shared" si="289"/>
        <v>FPMPSY1170 Jason Roof MED Psychiatry And Behav Sci PPM Only</v>
      </c>
    </row>
    <row r="18560" spans="1:4">
      <c r="A18560" t="s">
        <v>59576</v>
      </c>
      <c r="B18560" t="s">
        <v>59577</v>
      </c>
      <c r="D18560" t="str">
        <f t="shared" si="289"/>
        <v>FPMPED1169 Victor Chan MED Pediatrics PPM Only</v>
      </c>
    </row>
    <row r="18561" spans="1:4">
      <c r="A18561" t="s">
        <v>59578</v>
      </c>
      <c r="B18561" t="s">
        <v>59579</v>
      </c>
      <c r="D18561" t="str">
        <f t="shared" si="289"/>
        <v>FPLIBR1168 John Skarstad UCDLIBRARY PPM Only</v>
      </c>
    </row>
    <row r="18562" spans="1:4">
      <c r="A18562" t="s">
        <v>59580</v>
      </c>
      <c r="B18562" t="s">
        <v>59581</v>
      </c>
      <c r="D18562" t="str">
        <f t="shared" si="289"/>
        <v>FPMNSG1167 Ben Waldau MED Neurological Surgery PPM Only</v>
      </c>
    </row>
    <row r="18563" spans="1:4">
      <c r="A18563" t="s">
        <v>59582</v>
      </c>
      <c r="B18563" t="s">
        <v>59583</v>
      </c>
      <c r="D18563" t="str">
        <f t="shared" ref="D18563:D18626" si="290">A18563&amp;" "&amp;B18563</f>
        <v>FPMPSY1166 Donald Koelpin MED Psychiatry And Behav Sci PPM Only</v>
      </c>
    </row>
    <row r="18564" spans="1:4">
      <c r="A18564" t="s">
        <v>59584</v>
      </c>
      <c r="B18564" t="s">
        <v>59585</v>
      </c>
      <c r="D18564" t="str">
        <f t="shared" si="290"/>
        <v>FPLUWP1165 Wrye Sententia UNIVERSITY WRITING PROGRAM PPM Only</v>
      </c>
    </row>
    <row r="18565" spans="1:4">
      <c r="A18565" t="s">
        <v>59586</v>
      </c>
      <c r="B18565" t="s">
        <v>59587</v>
      </c>
      <c r="D18565" t="str">
        <f t="shared" si="290"/>
        <v>FPLMAT1164 Monica Vazirani MATHEMATICS PPM Only</v>
      </c>
    </row>
    <row r="18566" spans="1:4">
      <c r="A18566" t="s">
        <v>59588</v>
      </c>
      <c r="B18566" t="s">
        <v>59589</v>
      </c>
      <c r="D18566" t="str">
        <f t="shared" si="290"/>
        <v>FPLDRA1163 David Grenke THEATRE And DANCE PPM Only</v>
      </c>
    </row>
    <row r="18567" spans="1:4">
      <c r="A18567" t="s">
        <v>59590</v>
      </c>
      <c r="B18567" t="s">
        <v>59591</v>
      </c>
      <c r="D18567" t="str">
        <f t="shared" si="290"/>
        <v>FPMFCM1162 William Zepf MED Family And Community Med PPM Only</v>
      </c>
    </row>
    <row r="18568" spans="1:4">
      <c r="A18568" t="s">
        <v>59592</v>
      </c>
      <c r="B18568" t="s">
        <v>59593</v>
      </c>
      <c r="D18568" t="str">
        <f t="shared" si="290"/>
        <v>FPMERM1161 Nicole Kravitz Wirtz MED Emergency Medicine PPM Only</v>
      </c>
    </row>
    <row r="18569" spans="1:4">
      <c r="A18569" t="s">
        <v>59594</v>
      </c>
      <c r="B18569" t="s">
        <v>59595</v>
      </c>
      <c r="D18569" t="str">
        <f t="shared" si="290"/>
        <v>FPMMIC1160 Jonathan Eisen MED Medical Microbiology And Imm PPM Only</v>
      </c>
    </row>
    <row r="18570" spans="1:4">
      <c r="A18570" t="s">
        <v>59596</v>
      </c>
      <c r="B18570" t="s">
        <v>59597</v>
      </c>
      <c r="D18570" t="str">
        <f t="shared" si="290"/>
        <v>FPBEVE1160 Jonathan Eisen EVOLUTION And ECOLOGY PPM Only</v>
      </c>
    </row>
    <row r="18571" spans="1:4">
      <c r="A18571" t="s">
        <v>59598</v>
      </c>
      <c r="B18571" t="s">
        <v>59599</v>
      </c>
      <c r="D18571" t="str">
        <f t="shared" si="290"/>
        <v>FPBGEN1160 Jonathan Eisen Genome Center PPM Only</v>
      </c>
    </row>
    <row r="18572" spans="1:4">
      <c r="A18572" t="s">
        <v>59600</v>
      </c>
      <c r="B18572" t="s">
        <v>59601</v>
      </c>
      <c r="D18572" t="str">
        <f t="shared" si="290"/>
        <v>FPBMCB1159 Bruce Draper MOLECULAR And CELLULAR BIO PPM Only</v>
      </c>
    </row>
    <row r="18573" spans="1:4">
      <c r="A18573" t="s">
        <v>59602</v>
      </c>
      <c r="B18573" t="s">
        <v>59603</v>
      </c>
      <c r="D18573" t="str">
        <f t="shared" si="290"/>
        <v>FPLMUS1158 Jeffrey Thomas MUSIC PPM Only</v>
      </c>
    </row>
    <row r="18574" spans="1:4">
      <c r="A18574" t="s">
        <v>59604</v>
      </c>
      <c r="B18574" t="s">
        <v>59605</v>
      </c>
      <c r="D18574" t="str">
        <f t="shared" si="290"/>
        <v>FPLAST1157 Annabeth Rosen ART And ART HISTORY PPM Only</v>
      </c>
    </row>
    <row r="18575" spans="1:4">
      <c r="A18575" t="s">
        <v>59606</v>
      </c>
      <c r="B18575" t="s">
        <v>59607</v>
      </c>
      <c r="D18575" t="str">
        <f t="shared" si="290"/>
        <v>FPIMGM1155 Kristopher Kordana MED Int Med Genl Medicine PPM Only</v>
      </c>
    </row>
    <row r="18576" spans="1:4">
      <c r="A18576" t="s">
        <v>59608</v>
      </c>
      <c r="B18576" t="s">
        <v>59609</v>
      </c>
      <c r="D18576" t="str">
        <f t="shared" si="290"/>
        <v>FPVVSR1154 Po Yen Chou VM SURGRAD SCIENCE PPM Only</v>
      </c>
    </row>
    <row r="18577" spans="1:4">
      <c r="A18577" t="s">
        <v>59610</v>
      </c>
      <c r="B18577" t="s">
        <v>59611</v>
      </c>
      <c r="D18577" t="str">
        <f t="shared" si="290"/>
        <v>FPVPMI1153 William Reisen VM PATHOLOGY MICRO And IMMUN PPM Only</v>
      </c>
    </row>
    <row r="18578" spans="1:4">
      <c r="A18578" t="s">
        <v>59612</v>
      </c>
      <c r="B18578" t="s">
        <v>59613</v>
      </c>
      <c r="D18578" t="str">
        <f t="shared" si="290"/>
        <v>FPMOTO1152 John Tomaich MED Otolaryngology PPM Only</v>
      </c>
    </row>
    <row r="18579" spans="1:4">
      <c r="A18579" t="s">
        <v>59614</v>
      </c>
      <c r="B18579" t="s">
        <v>59615</v>
      </c>
      <c r="D18579" t="str">
        <f t="shared" si="290"/>
        <v>FPLHIS1151 Diana Davis HISTORY PPM Only</v>
      </c>
    </row>
    <row r="18580" spans="1:4">
      <c r="A18580" t="s">
        <v>59616</v>
      </c>
      <c r="B18580" t="s">
        <v>59617</v>
      </c>
      <c r="D18580" t="str">
        <f t="shared" si="290"/>
        <v>FPLFAI1150 Joann Cannon FRENCH And ITALIAN PPM Only</v>
      </c>
    </row>
    <row r="18581" spans="1:4">
      <c r="A18581" t="s">
        <v>59618</v>
      </c>
      <c r="B18581" t="s">
        <v>59619</v>
      </c>
      <c r="D18581" t="str">
        <f t="shared" si="290"/>
        <v>FPMSUR1149 Tina Palmieri MED Surgery PPM Only</v>
      </c>
    </row>
    <row r="18582" spans="1:4">
      <c r="A18582" t="s">
        <v>59620</v>
      </c>
      <c r="B18582" t="s">
        <v>59621</v>
      </c>
      <c r="D18582" t="str">
        <f t="shared" si="290"/>
        <v>FPLCHI1148 Lisceth Brazil Cruz CHICANO STUDIES PPM Only</v>
      </c>
    </row>
    <row r="18583" spans="1:4">
      <c r="A18583" t="s">
        <v>59622</v>
      </c>
      <c r="B18583" t="s">
        <v>59623</v>
      </c>
      <c r="D18583" t="str">
        <f t="shared" si="290"/>
        <v>FPVVME1147 Catherine Outerbridge VM MEDICINE And EPIDEMIOLOGY PPM Only</v>
      </c>
    </row>
    <row r="18584" spans="1:4">
      <c r="A18584" t="s">
        <v>59624</v>
      </c>
      <c r="B18584" t="s">
        <v>59625</v>
      </c>
      <c r="D18584" t="str">
        <f t="shared" si="290"/>
        <v>FPMNRC1146 Manuel Lagunas Solar MCCLELLAN NUCLEAR RESEARCH CTR PPM Only</v>
      </c>
    </row>
    <row r="18585" spans="1:4">
      <c r="A18585" t="s">
        <v>59626</v>
      </c>
      <c r="B18585" t="s">
        <v>59627</v>
      </c>
      <c r="D18585" t="str">
        <f t="shared" si="290"/>
        <v>FPLEAL1145 Robert Borgen EAST ASIAN LANG And CULTURES PPM Only</v>
      </c>
    </row>
    <row r="18586" spans="1:4">
      <c r="A18586" t="s">
        <v>59628</v>
      </c>
      <c r="B18586" t="s">
        <v>59629</v>
      </c>
      <c r="D18586" t="str">
        <f t="shared" si="290"/>
        <v>FPIMPM1144 Hugh Black MED Int Med Pulmonary PPM Only</v>
      </c>
    </row>
    <row r="18587" spans="1:4">
      <c r="A18587" t="s">
        <v>59630</v>
      </c>
      <c r="B18587" t="s">
        <v>59631</v>
      </c>
      <c r="D18587" t="str">
        <f t="shared" si="290"/>
        <v>FPECEE1143 Leonard Herrmann CIVIL And ENVIRONMENTAL ENGR PPM Only</v>
      </c>
    </row>
    <row r="18588" spans="1:4">
      <c r="A18588" t="s">
        <v>59632</v>
      </c>
      <c r="B18588" t="s">
        <v>59633</v>
      </c>
      <c r="D18588" t="str">
        <f t="shared" si="290"/>
        <v>FPVVSR1142 Michael Kent VM SURGRAD SCIENCE PPM Only</v>
      </c>
    </row>
    <row r="18589" spans="1:4">
      <c r="A18589" t="s">
        <v>59634</v>
      </c>
      <c r="B18589" t="s">
        <v>59635</v>
      </c>
      <c r="D18589" t="str">
        <f t="shared" si="290"/>
        <v>FPIMRH1141 Suraj Timilsina MED Int Med Rheumatology PPM Only</v>
      </c>
    </row>
    <row r="18590" spans="1:4">
      <c r="A18590" t="s">
        <v>59636</v>
      </c>
      <c r="B18590" t="s">
        <v>59637</v>
      </c>
      <c r="D18590" t="str">
        <f t="shared" si="290"/>
        <v>FPMRAD1140 Eva Escobedo MED Radiology PPM Only</v>
      </c>
    </row>
    <row r="18591" spans="1:4">
      <c r="A18591" t="s">
        <v>59638</v>
      </c>
      <c r="B18591" t="s">
        <v>59639</v>
      </c>
      <c r="D18591" t="str">
        <f t="shared" si="290"/>
        <v>FPAPPA1139 Florent Trouillas PLANT PATHOLOGY PPM Only</v>
      </c>
    </row>
    <row r="18592" spans="1:4">
      <c r="A18592" t="s">
        <v>59640</v>
      </c>
      <c r="B18592" t="s">
        <v>59641</v>
      </c>
      <c r="D18592" t="str">
        <f t="shared" si="290"/>
        <v>FPAPLS1138 Raymond Valentine PLANT SCIENCES PPM Only</v>
      </c>
    </row>
    <row r="18593" spans="1:4">
      <c r="A18593" t="s">
        <v>59642</v>
      </c>
      <c r="B18593" t="s">
        <v>59643</v>
      </c>
      <c r="D18593" t="str">
        <f t="shared" si="290"/>
        <v>FPLANT1136 Nicolas Zwyns ANTHROPOLOGY PPM Only</v>
      </c>
    </row>
    <row r="18594" spans="1:4">
      <c r="A18594" t="s">
        <v>59644</v>
      </c>
      <c r="B18594" t="s">
        <v>59645</v>
      </c>
      <c r="D18594" t="str">
        <f t="shared" si="290"/>
        <v>FPLLAW1135 Joel Dobris SCHOOL OF LAW PPM Only</v>
      </c>
    </row>
    <row r="18595" spans="1:4">
      <c r="A18595" t="s">
        <v>59646</v>
      </c>
      <c r="B18595" t="s">
        <v>59647</v>
      </c>
      <c r="D18595" t="str">
        <f t="shared" si="290"/>
        <v>FPIMGI1134 Maneesh Dave MED Int Med Gastroenterology PPM Only</v>
      </c>
    </row>
    <row r="18596" spans="1:4">
      <c r="A18596" t="s">
        <v>59648</v>
      </c>
      <c r="B18596" t="s">
        <v>59649</v>
      </c>
      <c r="D18596" t="str">
        <f t="shared" si="290"/>
        <v>FPMANS1133 Brian Pitts MED Anesth And Pain Medicine PPM Only</v>
      </c>
    </row>
    <row r="18597" spans="1:4">
      <c r="A18597" t="s">
        <v>59650</v>
      </c>
      <c r="B18597" t="s">
        <v>59651</v>
      </c>
      <c r="D18597" t="str">
        <f t="shared" si="290"/>
        <v>FPLMUS1132 I Hui Chen MUSIC PPM Only</v>
      </c>
    </row>
    <row r="18598" spans="1:4">
      <c r="A18598" t="s">
        <v>59652</v>
      </c>
      <c r="B18598" t="s">
        <v>59653</v>
      </c>
      <c r="D18598" t="str">
        <f t="shared" si="290"/>
        <v>FPLIBR1131 Patricia Inouye UCDLIBRARY PPM Only</v>
      </c>
    </row>
    <row r="18599" spans="1:4">
      <c r="A18599" t="s">
        <v>59654</v>
      </c>
      <c r="B18599" t="s">
        <v>59655</v>
      </c>
      <c r="D18599" t="str">
        <f t="shared" si="290"/>
        <v>FPLCMN1130 Maximo Torreblanca COMMUNICATION PPM Only</v>
      </c>
    </row>
    <row r="18600" spans="1:4">
      <c r="A18600" t="s">
        <v>59656</v>
      </c>
      <c r="B18600" t="s">
        <v>59657</v>
      </c>
      <c r="D18600" t="str">
        <f t="shared" si="290"/>
        <v>FPALAW1129 Da Yang LAND AIR And WATER RESOURCES PPM Only</v>
      </c>
    </row>
    <row r="18601" spans="1:4">
      <c r="A18601" t="s">
        <v>59658</v>
      </c>
      <c r="B18601" t="s">
        <v>59659</v>
      </c>
      <c r="D18601" t="str">
        <f t="shared" si="290"/>
        <v>FPVPMI1128 Francisco Uzal VM PATHOLOGY MICRO And IMMUN PPM Only</v>
      </c>
    </row>
    <row r="18602" spans="1:4">
      <c r="A18602" t="s">
        <v>59660</v>
      </c>
      <c r="B18602" t="s">
        <v>59661</v>
      </c>
      <c r="D18602" t="str">
        <f t="shared" si="290"/>
        <v>FPMPED1127 Vivien Yee MED Pediatrics PPM Only</v>
      </c>
    </row>
    <row r="18603" spans="1:4">
      <c r="A18603" t="s">
        <v>59662</v>
      </c>
      <c r="B18603" t="s">
        <v>59663</v>
      </c>
      <c r="D18603" t="str">
        <f t="shared" si="290"/>
        <v>FPMPHA1126 Ronald Chuang MED Pharmacology PPM Only</v>
      </c>
    </row>
    <row r="18604" spans="1:4">
      <c r="A18604" t="s">
        <v>59664</v>
      </c>
      <c r="B18604" t="s">
        <v>59665</v>
      </c>
      <c r="D18604" t="str">
        <f t="shared" si="290"/>
        <v>FPBMCB1125 John Albeck MOLECULAR And CELLULAR BIO PPM Only</v>
      </c>
    </row>
    <row r="18605" spans="1:4">
      <c r="A18605" t="s">
        <v>59666</v>
      </c>
      <c r="B18605" t="s">
        <v>59667</v>
      </c>
      <c r="D18605" t="str">
        <f t="shared" si="290"/>
        <v>FPMEPM1124 Ana Maria Iosif MED Public Health Sciences PPM Only</v>
      </c>
    </row>
    <row r="18606" spans="1:4">
      <c r="A18606" t="s">
        <v>59668</v>
      </c>
      <c r="B18606" t="s">
        <v>59669</v>
      </c>
      <c r="D18606" t="str">
        <f t="shared" si="290"/>
        <v>FPLCOM1123 Kari Lokke COMPARATIVE LITERATURE PPM Only</v>
      </c>
    </row>
    <row r="18607" spans="1:4">
      <c r="A18607" t="s">
        <v>59670</v>
      </c>
      <c r="B18607" t="s">
        <v>59671</v>
      </c>
      <c r="D18607" t="str">
        <f t="shared" si="290"/>
        <v>FPMHPH1122 Martha Odonnell MED Physiology And Membrane Biol PPM Only</v>
      </c>
    </row>
    <row r="18608" spans="1:4">
      <c r="A18608" t="s">
        <v>59672</v>
      </c>
      <c r="B18608" t="s">
        <v>59673</v>
      </c>
      <c r="D18608" t="str">
        <f t="shared" si="290"/>
        <v>FPAPLS1121 James Hill PLANT SCIENCES PPM Only</v>
      </c>
    </row>
    <row r="18609" spans="1:4">
      <c r="A18609" t="s">
        <v>59674</v>
      </c>
      <c r="B18609" t="s">
        <v>59675</v>
      </c>
      <c r="D18609" t="str">
        <f t="shared" si="290"/>
        <v>FPIMHP1120 Swati Shripad Patki MED Int Med Hospitalist PPM Only</v>
      </c>
    </row>
    <row r="18610" spans="1:4">
      <c r="A18610" t="s">
        <v>59676</v>
      </c>
      <c r="B18610" t="s">
        <v>59677</v>
      </c>
      <c r="D18610" t="str">
        <f t="shared" si="290"/>
        <v>FPMCEL1119 Sergi Simo Olivar MED Cell Biology And Human Anat PPM Only</v>
      </c>
    </row>
    <row r="18611" spans="1:4">
      <c r="A18611" t="s">
        <v>59678</v>
      </c>
      <c r="B18611" t="s">
        <v>59679</v>
      </c>
      <c r="D18611" t="str">
        <f t="shared" si="290"/>
        <v>FPLANT1118 William Davis ANTHROPOLOGY PPM Only</v>
      </c>
    </row>
    <row r="18612" spans="1:4">
      <c r="A18612" t="s">
        <v>59680</v>
      </c>
      <c r="B18612" t="s">
        <v>59681</v>
      </c>
      <c r="D18612" t="str">
        <f t="shared" si="290"/>
        <v>FPMHPH1117 Peter M Cala MED Physiology And Membrane Biol PPM Only</v>
      </c>
    </row>
    <row r="18613" spans="1:4">
      <c r="A18613" t="s">
        <v>59682</v>
      </c>
      <c r="B18613" t="s">
        <v>59683</v>
      </c>
      <c r="D18613" t="str">
        <f t="shared" si="290"/>
        <v>FPMSUR1116 Leigh Segel MED Surgery PPM Only</v>
      </c>
    </row>
    <row r="18614" spans="1:4">
      <c r="A18614" t="s">
        <v>59684</v>
      </c>
      <c r="B18614" t="s">
        <v>59685</v>
      </c>
      <c r="D18614" t="str">
        <f t="shared" si="290"/>
        <v>FPLCHI1115 Maceo Montoya CHICANO STUDIES PPM Only</v>
      </c>
    </row>
    <row r="18615" spans="1:4">
      <c r="A18615" t="s">
        <v>59686</v>
      </c>
      <c r="B18615" t="s">
        <v>59687</v>
      </c>
      <c r="D18615" t="str">
        <f t="shared" si="290"/>
        <v>FPIMHP1114 Annemarie P Hargadon MED Int Med Hospitalist PPM Only</v>
      </c>
    </row>
    <row r="18616" spans="1:4">
      <c r="A18616" t="s">
        <v>59688</v>
      </c>
      <c r="B18616" t="s">
        <v>59689</v>
      </c>
      <c r="D18616" t="str">
        <f t="shared" si="290"/>
        <v>FPLUWP1113 John Samsel UNIVERSITY WRITING PROGRAM PPM Only</v>
      </c>
    </row>
    <row r="18617" spans="1:4">
      <c r="A18617" t="s">
        <v>59690</v>
      </c>
      <c r="B18617" t="s">
        <v>59691</v>
      </c>
      <c r="D18617" t="str">
        <f t="shared" si="290"/>
        <v>FPALAW1112 Louise Jackson LAND AIR And WATER RESOURCES PPM Only</v>
      </c>
    </row>
    <row r="18618" spans="1:4">
      <c r="A18618" t="s">
        <v>59692</v>
      </c>
      <c r="B18618" t="s">
        <v>59693</v>
      </c>
      <c r="D18618" t="str">
        <f t="shared" si="290"/>
        <v>FPAETX1111 Qi Zhang ENVIRONMENTAL TOXICOLOGY PPM Only</v>
      </c>
    </row>
    <row r="18619" spans="1:4">
      <c r="A18619" t="s">
        <v>59694</v>
      </c>
      <c r="B18619" t="s">
        <v>59695</v>
      </c>
      <c r="D18619" t="str">
        <f t="shared" si="290"/>
        <v>FPMOBG1110 Lara Arndal MED Obstetrics And Gynecology PPM Only</v>
      </c>
    </row>
    <row r="18620" spans="1:4">
      <c r="A18620" t="s">
        <v>59696</v>
      </c>
      <c r="B18620" t="s">
        <v>59697</v>
      </c>
      <c r="D18620" t="str">
        <f t="shared" si="290"/>
        <v>FPLCOM1109 Patricia Mackinnon COMPARATIVE LITERATURE PPM Only</v>
      </c>
    </row>
    <row r="18621" spans="1:4">
      <c r="A18621" t="s">
        <v>59698</v>
      </c>
      <c r="B18621" t="s">
        <v>59699</v>
      </c>
      <c r="D18621" t="str">
        <f t="shared" si="290"/>
        <v>FPIMEN1108 Judith Turgeon MED Int Med Endocrinology PPM Only</v>
      </c>
    </row>
    <row r="18622" spans="1:4">
      <c r="A18622" t="s">
        <v>59700</v>
      </c>
      <c r="B18622" t="s">
        <v>59701</v>
      </c>
      <c r="D18622" t="str">
        <f t="shared" si="290"/>
        <v>FPIMNE1107 Lindsey Goetz MED Int Med Nephrology PPM Only</v>
      </c>
    </row>
    <row r="18623" spans="1:4">
      <c r="A18623" t="s">
        <v>59702</v>
      </c>
      <c r="B18623" t="s">
        <v>59703</v>
      </c>
      <c r="D18623" t="str">
        <f t="shared" si="290"/>
        <v>FPVPHR1106 Robert Bushnell VM POPULATION HLTH And REPROD PPM Only</v>
      </c>
    </row>
    <row r="18624" spans="1:4">
      <c r="A18624" t="s">
        <v>59704</v>
      </c>
      <c r="B18624" t="s">
        <v>59705</v>
      </c>
      <c r="D18624" t="str">
        <f t="shared" si="290"/>
        <v>FPECEE1105 Lijuan Cheng CIVIL And ENVIRONMENTAL ENGR PPM Only</v>
      </c>
    </row>
    <row r="18625" spans="1:4">
      <c r="A18625" t="s">
        <v>59706</v>
      </c>
      <c r="B18625" t="s">
        <v>59707</v>
      </c>
      <c r="D18625" t="str">
        <f t="shared" si="290"/>
        <v>FPMPED1104 Heather Siefkes MED Pediatrics PPM Only</v>
      </c>
    </row>
    <row r="18626" spans="1:4">
      <c r="A18626" t="s">
        <v>59708</v>
      </c>
      <c r="B18626" t="s">
        <v>59709</v>
      </c>
      <c r="D18626" t="str">
        <f t="shared" si="290"/>
        <v>FPMPAT1103 Laurel Waters MED Pathology And Lab Medicine PPM Only</v>
      </c>
    </row>
    <row r="18627" spans="1:4">
      <c r="A18627" t="s">
        <v>59710</v>
      </c>
      <c r="B18627" t="s">
        <v>59711</v>
      </c>
      <c r="D18627" t="str">
        <f t="shared" ref="D18627:D18690" si="291">A18627&amp;" "&amp;B18627</f>
        <v>FPLEAL1102 Binbin Yang EAST ASIAN LANG And CULTURES PPM Only</v>
      </c>
    </row>
    <row r="18628" spans="1:4">
      <c r="A18628" t="s">
        <v>59712</v>
      </c>
      <c r="B18628" t="s">
        <v>59713</v>
      </c>
      <c r="D18628" t="str">
        <f t="shared" si="291"/>
        <v>FPMSUR1101 Aijun Wang MED Surgery PPM Only</v>
      </c>
    </row>
    <row r="18629" spans="1:4">
      <c r="A18629" t="s">
        <v>59714</v>
      </c>
      <c r="B18629" t="s">
        <v>59715</v>
      </c>
      <c r="D18629" t="str">
        <f t="shared" si="291"/>
        <v>FPLLAW1100 Christopher Elmendorf SCHOOL OF LAW PPM Only</v>
      </c>
    </row>
    <row r="18630" spans="1:4">
      <c r="A18630" t="s">
        <v>59716</v>
      </c>
      <c r="B18630" t="s">
        <v>59717</v>
      </c>
      <c r="D18630" t="str">
        <f t="shared" si="291"/>
        <v>FPAANS1099 Janet Roser ANIMAL SCIENCE PPM Only</v>
      </c>
    </row>
    <row r="18631" spans="1:4">
      <c r="A18631" t="s">
        <v>59718</v>
      </c>
      <c r="B18631" t="s">
        <v>59719</v>
      </c>
      <c r="D18631" t="str">
        <f t="shared" si="291"/>
        <v>FPMERM1098 Aaron Danielson MED Emergency Medicine PPM Only</v>
      </c>
    </row>
    <row r="18632" spans="1:4">
      <c r="A18632" t="s">
        <v>59720</v>
      </c>
      <c r="B18632" t="s">
        <v>59721</v>
      </c>
      <c r="D18632" t="str">
        <f t="shared" si="291"/>
        <v>FPMPSY1097 John Booth MED Psychiatry And Behav Sci PPM Only</v>
      </c>
    </row>
    <row r="18633" spans="1:4">
      <c r="A18633" t="s">
        <v>59722</v>
      </c>
      <c r="B18633" t="s">
        <v>59723</v>
      </c>
      <c r="D18633" t="str">
        <f t="shared" si="291"/>
        <v>FPMANS1096 Marion Andrew Carnes MED Anesth And Pain Medicine PPM Only</v>
      </c>
    </row>
    <row r="18634" spans="1:4">
      <c r="A18634" t="s">
        <v>59724</v>
      </c>
      <c r="B18634" t="s">
        <v>59725</v>
      </c>
      <c r="D18634" t="str">
        <f t="shared" si="291"/>
        <v>FPMOPH1095 David Kira MED Eye Center PPM Only</v>
      </c>
    </row>
    <row r="18635" spans="1:4">
      <c r="A18635" t="s">
        <v>59726</v>
      </c>
      <c r="B18635" t="s">
        <v>59727</v>
      </c>
      <c r="D18635" t="str">
        <f t="shared" si="291"/>
        <v>FPMPSY1094 Bhupinder Waraich MED Psychiatry And Behav Sci PPM Only</v>
      </c>
    </row>
    <row r="18636" spans="1:4">
      <c r="A18636" t="s">
        <v>59728</v>
      </c>
      <c r="B18636" t="s">
        <v>59729</v>
      </c>
      <c r="D18636" t="str">
        <f t="shared" si="291"/>
        <v>FPEBAE1093 Andre Daccache BIOLOGICAL And AG ENGINEERING PPM Only</v>
      </c>
    </row>
    <row r="18637" spans="1:4">
      <c r="A18637" t="s">
        <v>59730</v>
      </c>
      <c r="B18637" t="s">
        <v>59731</v>
      </c>
      <c r="D18637" t="str">
        <f t="shared" si="291"/>
        <v>FPLMAT1092 Shiqian Ma MATHEMATICS PPM Only</v>
      </c>
    </row>
    <row r="18638" spans="1:4">
      <c r="A18638" t="s">
        <v>59732</v>
      </c>
      <c r="B18638" t="s">
        <v>59733</v>
      </c>
      <c r="D18638" t="str">
        <f t="shared" si="291"/>
        <v>FPMNSG1091 Franklin Wagner Jr MED Neurological Surgery PPM Only</v>
      </c>
    </row>
    <row r="18639" spans="1:4">
      <c r="A18639" t="s">
        <v>59734</v>
      </c>
      <c r="B18639" t="s">
        <v>59735</v>
      </c>
      <c r="D18639" t="str">
        <f t="shared" si="291"/>
        <v>FPMPED1090 Catherine Rottkamp MED Pediatrics PPM Only</v>
      </c>
    </row>
    <row r="18640" spans="1:4">
      <c r="A18640" t="s">
        <v>59736</v>
      </c>
      <c r="B18640" t="s">
        <v>59737</v>
      </c>
      <c r="D18640" t="str">
        <f t="shared" si="291"/>
        <v>FPMEPM1089 Patrick Koga MED Public Health Sciences PPM Only</v>
      </c>
    </row>
    <row r="18641" spans="1:4">
      <c r="A18641" t="s">
        <v>59738</v>
      </c>
      <c r="B18641" t="s">
        <v>59739</v>
      </c>
      <c r="D18641" t="str">
        <f t="shared" si="291"/>
        <v>FPLMUS1088 Andrew Frank MUSIC PPM Only</v>
      </c>
    </row>
    <row r="18642" spans="1:4">
      <c r="A18642" t="s">
        <v>59740</v>
      </c>
      <c r="B18642" t="s">
        <v>59741</v>
      </c>
      <c r="D18642" t="str">
        <f t="shared" si="291"/>
        <v>FPLCOM1087 Manfred Kusch COMPARATIVE LITERATURE PPM Only</v>
      </c>
    </row>
    <row r="18643" spans="1:4">
      <c r="A18643" t="s">
        <v>59742</v>
      </c>
      <c r="B18643" t="s">
        <v>59743</v>
      </c>
      <c r="D18643" t="str">
        <f t="shared" si="291"/>
        <v>FPMSUR1086 Tanya Rinderknecht MED Surgery PPM Only</v>
      </c>
    </row>
    <row r="18644" spans="1:4">
      <c r="A18644" t="s">
        <v>59744</v>
      </c>
      <c r="B18644" t="s">
        <v>59745</v>
      </c>
      <c r="D18644" t="str">
        <f t="shared" si="291"/>
        <v>FPIMGM1085 Maria Guadalupe Garnica Albor MED Int Med Admin PPM Only</v>
      </c>
    </row>
    <row r="18645" spans="1:4">
      <c r="A18645" t="s">
        <v>59746</v>
      </c>
      <c r="B18645" t="s">
        <v>59747</v>
      </c>
      <c r="D18645" t="str">
        <f t="shared" si="291"/>
        <v>FPIMRH1084 Alison Chow MED Int Med Allergy PPM Only</v>
      </c>
    </row>
    <row r="18646" spans="1:4">
      <c r="A18646" t="s">
        <v>59748</v>
      </c>
      <c r="B18646" t="s">
        <v>59749</v>
      </c>
      <c r="D18646" t="str">
        <f t="shared" si="291"/>
        <v>FPMRAD1083 Colin Brown MED Radiology PPM Only</v>
      </c>
    </row>
    <row r="18647" spans="1:4">
      <c r="A18647" t="s">
        <v>59750</v>
      </c>
      <c r="B18647" t="s">
        <v>59751</v>
      </c>
      <c r="D18647" t="str">
        <f t="shared" si="291"/>
        <v>FPMOBG1082 Martha Kim MED Obstetrics And Gynecology PPM Only</v>
      </c>
    </row>
    <row r="18648" spans="1:4">
      <c r="A18648" t="s">
        <v>59752</v>
      </c>
      <c r="B18648" t="s">
        <v>59753</v>
      </c>
      <c r="D18648" t="str">
        <f t="shared" si="291"/>
        <v>FPMNEU1081 Wilsaan Joiner MED Neurology PPM Only</v>
      </c>
    </row>
    <row r="18649" spans="1:4">
      <c r="A18649" t="s">
        <v>59754</v>
      </c>
      <c r="B18649" t="s">
        <v>59755</v>
      </c>
      <c r="D18649" t="str">
        <f t="shared" si="291"/>
        <v>FPBNPB1081 Wilsaan Joiner NEURO PHYSIO AND BEHAVIOR PPM Only</v>
      </c>
    </row>
    <row r="18650" spans="1:4">
      <c r="A18650" t="s">
        <v>59756</v>
      </c>
      <c r="B18650" t="s">
        <v>59757</v>
      </c>
      <c r="D18650" t="str">
        <f t="shared" si="291"/>
        <v>FPMERM1079 Meghan Schmitz MED Emergency Medicine PPM Only</v>
      </c>
    </row>
    <row r="18651" spans="1:4">
      <c r="A18651" t="s">
        <v>59758</v>
      </c>
      <c r="B18651" t="s">
        <v>59759</v>
      </c>
      <c r="D18651" t="str">
        <f t="shared" si="291"/>
        <v>FPMURO1078 Anthony Stone MED Urologic Surgery PPM Only</v>
      </c>
    </row>
    <row r="18652" spans="1:4">
      <c r="A18652" t="s">
        <v>59760</v>
      </c>
      <c r="B18652" t="s">
        <v>59761</v>
      </c>
      <c r="D18652" t="str">
        <f t="shared" si="291"/>
        <v>FPMERM1077 David Bradbury MED Emergency Medicine PPM Only</v>
      </c>
    </row>
    <row r="18653" spans="1:4">
      <c r="A18653" t="s">
        <v>59762</v>
      </c>
      <c r="B18653" t="s">
        <v>59763</v>
      </c>
      <c r="D18653" t="str">
        <f t="shared" si="291"/>
        <v>FPAVIT1076 Walter Kliewer VITICULTURE And ENOLOGY PPM Only</v>
      </c>
    </row>
    <row r="18654" spans="1:4">
      <c r="A18654" t="s">
        <v>59764</v>
      </c>
      <c r="B18654" t="s">
        <v>59765</v>
      </c>
      <c r="D18654" t="str">
        <f t="shared" si="291"/>
        <v>FPAANS1075 Trish Berger ANIMAL SCIENCE PPM Only</v>
      </c>
    </row>
    <row r="18655" spans="1:4">
      <c r="A18655" t="s">
        <v>59766</v>
      </c>
      <c r="B18655" t="s">
        <v>59767</v>
      </c>
      <c r="D18655" t="str">
        <f t="shared" si="291"/>
        <v>FPMPSY1074 Leonard Abbeduto MED Psychiatry And Behav Sci PPM Only</v>
      </c>
    </row>
    <row r="18656" spans="1:4">
      <c r="A18656" t="s">
        <v>59768</v>
      </c>
      <c r="B18656" t="s">
        <v>59769</v>
      </c>
      <c r="D18656" t="str">
        <f t="shared" si="291"/>
        <v>FPAENM1073 Mary Flint ENTOMOLOGY NEMATOLOGY PPM Only</v>
      </c>
    </row>
    <row r="18657" spans="1:4">
      <c r="A18657" t="s">
        <v>59770</v>
      </c>
      <c r="B18657" t="s">
        <v>59771</v>
      </c>
      <c r="D18657" t="str">
        <f t="shared" si="291"/>
        <v>FPIMHO1072 Ahrin Koppel MED Int Med HEMONC PPM Only</v>
      </c>
    </row>
    <row r="18658" spans="1:4">
      <c r="A18658" t="s">
        <v>59772</v>
      </c>
      <c r="B18658" t="s">
        <v>59773</v>
      </c>
      <c r="D18658" t="str">
        <f t="shared" si="291"/>
        <v>FPMSUR1071 Philip Schneider MED Surgery PPM Only</v>
      </c>
    </row>
    <row r="18659" spans="1:4">
      <c r="A18659" t="s">
        <v>59774</v>
      </c>
      <c r="B18659" t="s">
        <v>59775</v>
      </c>
      <c r="D18659" t="str">
        <f t="shared" si="291"/>
        <v>FPMPED1070 Daphne Say MED Pediatrics PPM Only</v>
      </c>
    </row>
    <row r="18660" spans="1:4">
      <c r="A18660" t="s">
        <v>59776</v>
      </c>
      <c r="B18660" t="s">
        <v>59777</v>
      </c>
      <c r="D18660" t="str">
        <f t="shared" si="291"/>
        <v>FPLANT1069 Smriti Srinivas ANTHROPOLOGY PPM Only</v>
      </c>
    </row>
    <row r="18661" spans="1:4">
      <c r="A18661" t="s">
        <v>59778</v>
      </c>
      <c r="B18661" t="s">
        <v>59779</v>
      </c>
      <c r="D18661" t="str">
        <f t="shared" si="291"/>
        <v>FPIMCA1068 Victor O Bonilla MED INT MED CARDIOLOGY PPM Only</v>
      </c>
    </row>
    <row r="18662" spans="1:4">
      <c r="A18662" t="s">
        <v>59780</v>
      </c>
      <c r="B18662" t="s">
        <v>59781</v>
      </c>
      <c r="D18662" t="str">
        <f t="shared" si="291"/>
        <v>FPLPOL1067 Miroslav Nincic POLITICAL SCIENCE PPM Only</v>
      </c>
    </row>
    <row r="18663" spans="1:4">
      <c r="A18663" t="s">
        <v>59782</v>
      </c>
      <c r="B18663" t="s">
        <v>59783</v>
      </c>
      <c r="D18663" t="str">
        <f t="shared" si="291"/>
        <v>FPVHFS1066 Deryck Read CA ANIMAL HLTH And FOOD SAFETY LAB PPM Only</v>
      </c>
    </row>
    <row r="18664" spans="1:4">
      <c r="A18664" t="s">
        <v>59784</v>
      </c>
      <c r="B18664" t="s">
        <v>59785</v>
      </c>
      <c r="D18664" t="str">
        <f t="shared" si="291"/>
        <v>FPMPAT1065 Thomas Konia MED Pathology And Lab Medicine PPM Only</v>
      </c>
    </row>
    <row r="18665" spans="1:4">
      <c r="A18665" t="s">
        <v>59786</v>
      </c>
      <c r="B18665" t="s">
        <v>59787</v>
      </c>
      <c r="D18665" t="str">
        <f t="shared" si="291"/>
        <v>FPLUWP1064 Gary Goodman UNIVERSITY WRITING PROGRAM PPM Only</v>
      </c>
    </row>
    <row r="18666" spans="1:4">
      <c r="A18666" t="s">
        <v>59788</v>
      </c>
      <c r="B18666" t="s">
        <v>59789</v>
      </c>
      <c r="D18666" t="str">
        <f t="shared" si="291"/>
        <v>FPBNPB1063 Alexander Mogilner NEURO PHYSIO And BEHAVIOR PPM Only</v>
      </c>
    </row>
    <row r="18667" spans="1:4">
      <c r="A18667" t="s">
        <v>59790</v>
      </c>
      <c r="B18667" t="s">
        <v>59791</v>
      </c>
      <c r="D18667" t="str">
        <f t="shared" si="291"/>
        <v>FPLAHI1062 John Lopez ART And ART HISTORY PPM Only</v>
      </c>
    </row>
    <row r="18668" spans="1:4">
      <c r="A18668" t="s">
        <v>59792</v>
      </c>
      <c r="B18668" t="s">
        <v>59793</v>
      </c>
      <c r="D18668" t="str">
        <f t="shared" si="291"/>
        <v>FPLAAS1061 Janis Miller AFRICAN AMERICAN AFRICAN STDS PPM Only</v>
      </c>
    </row>
    <row r="18669" spans="1:4">
      <c r="A18669" t="s">
        <v>59794</v>
      </c>
      <c r="B18669" t="s">
        <v>59795</v>
      </c>
      <c r="D18669" t="str">
        <f t="shared" si="291"/>
        <v>FPLLAW1060 Clayton Tanaka SCHOOL OF LAW PPM Only</v>
      </c>
    </row>
    <row r="18670" spans="1:4">
      <c r="A18670" t="s">
        <v>59796</v>
      </c>
      <c r="B18670" t="s">
        <v>59797</v>
      </c>
      <c r="D18670" t="str">
        <f t="shared" si="291"/>
        <v>FPMRAD1059 Thomas Loehfelm MED Radiology PPM Only</v>
      </c>
    </row>
    <row r="18671" spans="1:4">
      <c r="A18671" t="s">
        <v>59798</v>
      </c>
      <c r="B18671" t="s">
        <v>59799</v>
      </c>
      <c r="D18671" t="str">
        <f t="shared" si="291"/>
        <v>FPMORT1058 Jon Davids MED Orthopaedic Surgery PPM Only</v>
      </c>
    </row>
    <row r="18672" spans="1:4">
      <c r="A18672" t="s">
        <v>59800</v>
      </c>
      <c r="B18672" t="s">
        <v>59801</v>
      </c>
      <c r="D18672" t="str">
        <f t="shared" si="291"/>
        <v>FPLGAR1057 Jenny Kaminer GERMAN And RUSSIAN PPM Only</v>
      </c>
    </row>
    <row r="18673" spans="1:4">
      <c r="A18673" t="s">
        <v>59802</v>
      </c>
      <c r="B18673" t="s">
        <v>59803</v>
      </c>
      <c r="D18673" t="str">
        <f t="shared" si="291"/>
        <v>FPIMRH1056 Merrill Gershwin MED Int Med Rheumatology PPM Only</v>
      </c>
    </row>
    <row r="18674" spans="1:4">
      <c r="A18674" t="s">
        <v>59804</v>
      </c>
      <c r="B18674" t="s">
        <v>59805</v>
      </c>
      <c r="D18674" t="str">
        <f t="shared" si="291"/>
        <v>FPMERM1055 Leigha Winters MED Emergency Medicine PPM Only</v>
      </c>
    </row>
    <row r="18675" spans="1:4">
      <c r="A18675" t="s">
        <v>59806</v>
      </c>
      <c r="B18675" t="s">
        <v>59807</v>
      </c>
      <c r="D18675" t="str">
        <f t="shared" si="291"/>
        <v>FPLPSC1054 Richard Coss PSYCHOLOGY PPM Only</v>
      </c>
    </row>
    <row r="18676" spans="1:4">
      <c r="A18676" t="s">
        <v>59808</v>
      </c>
      <c r="B18676" t="s">
        <v>59809</v>
      </c>
      <c r="D18676" t="str">
        <f t="shared" si="291"/>
        <v>FPBNPB1053 Pamela Pappone NEURO PHYSIO And BEHAVIOR PPM Only</v>
      </c>
    </row>
    <row r="18677" spans="1:4">
      <c r="A18677" t="s">
        <v>59810</v>
      </c>
      <c r="B18677" t="s">
        <v>59811</v>
      </c>
      <c r="D18677" t="str">
        <f t="shared" si="291"/>
        <v>FPAPPA1052 Joanne Emerson PLANT PATHOLOGY PPM Only</v>
      </c>
    </row>
    <row r="18678" spans="1:4">
      <c r="A18678" t="s">
        <v>59812</v>
      </c>
      <c r="B18678" t="s">
        <v>59813</v>
      </c>
      <c r="D18678" t="str">
        <f t="shared" si="291"/>
        <v>FPLLAW1051 Brian Feinberg SCHOOL OF LAW PPM Only</v>
      </c>
    </row>
    <row r="18679" spans="1:4">
      <c r="A18679" t="s">
        <v>59814</v>
      </c>
      <c r="B18679" t="s">
        <v>59815</v>
      </c>
      <c r="D18679" t="str">
        <f t="shared" si="291"/>
        <v>FPMMIC1050 Sung Jin Kim MED Medical Microbiology And Imm PPM Only</v>
      </c>
    </row>
    <row r="18680" spans="1:4">
      <c r="A18680" t="s">
        <v>59816</v>
      </c>
      <c r="B18680" t="s">
        <v>59817</v>
      </c>
      <c r="D18680" t="str">
        <f t="shared" si="291"/>
        <v>FPDEDU1049 Lisa Sullivan EDUCATION PPM Only</v>
      </c>
    </row>
    <row r="18681" spans="1:4">
      <c r="A18681" t="s">
        <v>59818</v>
      </c>
      <c r="B18681" t="s">
        <v>59819</v>
      </c>
      <c r="D18681" t="str">
        <f t="shared" si="291"/>
        <v>FPMORT1048 Christopher Kreulen MED Orthopaedic Surgery PPM Only</v>
      </c>
    </row>
    <row r="18682" spans="1:4">
      <c r="A18682" t="s">
        <v>59820</v>
      </c>
      <c r="B18682" t="s">
        <v>59821</v>
      </c>
      <c r="D18682" t="str">
        <f t="shared" si="291"/>
        <v>FPVPMI1047 Smita Iyer VM PATHOLOGY MICRO And IMMUN PPM Only</v>
      </c>
    </row>
    <row r="18683" spans="1:4">
      <c r="A18683" t="s">
        <v>59822</v>
      </c>
      <c r="B18683" t="s">
        <v>59823</v>
      </c>
      <c r="D18683" t="str">
        <f t="shared" si="291"/>
        <v>FPMPED1046 Victoria Dimitriades MED Pediatrics PPM Only</v>
      </c>
    </row>
    <row r="18684" spans="1:4">
      <c r="A18684" t="s">
        <v>59824</v>
      </c>
      <c r="B18684" t="s">
        <v>59825</v>
      </c>
      <c r="D18684" t="str">
        <f t="shared" si="291"/>
        <v>FPLPHY1045 Daniel Ferenc PHYSICS PPM Only</v>
      </c>
    </row>
    <row r="18685" spans="1:4">
      <c r="A18685" t="s">
        <v>59826</v>
      </c>
      <c r="B18685" t="s">
        <v>59827</v>
      </c>
      <c r="D18685" t="str">
        <f t="shared" si="291"/>
        <v>FPIMEN1044 Lowell Wilson MED Int Med Endocrinology PPM Only</v>
      </c>
    </row>
    <row r="18686" spans="1:4">
      <c r="A18686" t="s">
        <v>59828</v>
      </c>
      <c r="B18686" t="s">
        <v>59829</v>
      </c>
      <c r="D18686" t="str">
        <f t="shared" si="291"/>
        <v>FPMURO1043 Sakti Das MED Urologic Surgery PPM Only</v>
      </c>
    </row>
    <row r="18687" spans="1:4">
      <c r="A18687" t="s">
        <v>59830</v>
      </c>
      <c r="B18687" t="s">
        <v>59831</v>
      </c>
      <c r="D18687" t="str">
        <f t="shared" si="291"/>
        <v>FPMFCM1042 Peter Franks MED Family And Community Med PPM Only</v>
      </c>
    </row>
    <row r="18688" spans="1:4">
      <c r="A18688" t="s">
        <v>59832</v>
      </c>
      <c r="B18688" t="s">
        <v>59833</v>
      </c>
      <c r="D18688" t="str">
        <f t="shared" si="291"/>
        <v>FPVPHR1041 Irwin Liu VM POPULATION HLTH And REPROD PPM Only</v>
      </c>
    </row>
    <row r="18689" spans="1:4">
      <c r="A18689" t="s">
        <v>59834</v>
      </c>
      <c r="B18689" t="s">
        <v>59835</v>
      </c>
      <c r="D18689" t="str">
        <f t="shared" si="291"/>
        <v>FPMNEU1040 Ashok Joshua Dayananthan MED Neurology PPM Only</v>
      </c>
    </row>
    <row r="18690" spans="1:4">
      <c r="A18690" t="s">
        <v>59836</v>
      </c>
      <c r="B18690" t="s">
        <v>59837</v>
      </c>
      <c r="D18690" t="str">
        <f t="shared" si="291"/>
        <v>FPVVSR1039 Mathieu Spriet VM SURGRAD SCIENCE PPM Only</v>
      </c>
    </row>
    <row r="18691" spans="1:4">
      <c r="A18691" t="s">
        <v>59838</v>
      </c>
      <c r="B18691" t="s">
        <v>59839</v>
      </c>
      <c r="D18691" t="str">
        <f t="shared" ref="D18691:D18754" si="292">A18691&amp;" "&amp;B18691</f>
        <v>FPVPHR6938 Ghislaine Dujovne VM POPULATION HLTH And REPROD PPM Only</v>
      </c>
    </row>
    <row r="18692" spans="1:4">
      <c r="A18692" t="s">
        <v>59840</v>
      </c>
      <c r="B18692" t="s">
        <v>59841</v>
      </c>
      <c r="D18692" t="str">
        <f t="shared" si="292"/>
        <v>FPVPHR1038 Alda De Andrade E Pires VM POPULATION HLTH And REPROD PPM Only</v>
      </c>
    </row>
    <row r="18693" spans="1:4">
      <c r="A18693" t="s">
        <v>59842</v>
      </c>
      <c r="B18693" t="s">
        <v>59843</v>
      </c>
      <c r="D18693" t="str">
        <f t="shared" si="292"/>
        <v>FPEECE1037 Jeremy Munday ELECT And COMP ENGR PPM Only</v>
      </c>
    </row>
    <row r="18694" spans="1:4">
      <c r="A18694" t="s">
        <v>59844</v>
      </c>
      <c r="B18694" t="s">
        <v>59845</v>
      </c>
      <c r="D18694" t="str">
        <f t="shared" si="292"/>
        <v>FPMOBG1036 David Katz MED Obstetrics And Gynecology PPM Only</v>
      </c>
    </row>
    <row r="18695" spans="1:4">
      <c r="A18695" t="s">
        <v>59846</v>
      </c>
      <c r="B18695" t="s">
        <v>59847</v>
      </c>
      <c r="D18695" t="str">
        <f t="shared" si="292"/>
        <v>FPAPLS1035 C Qualset PLANT SCIENCES PPM Only</v>
      </c>
    </row>
    <row r="18696" spans="1:4">
      <c r="A18696" t="s">
        <v>59848</v>
      </c>
      <c r="B18696" t="s">
        <v>59849</v>
      </c>
      <c r="D18696" t="str">
        <f t="shared" si="292"/>
        <v>FPLLAW1034 Afra Afsharipour SCHOOL OF LAW PPM Only</v>
      </c>
    </row>
    <row r="18697" spans="1:4">
      <c r="A18697" t="s">
        <v>59850</v>
      </c>
      <c r="B18697" t="s">
        <v>59851</v>
      </c>
      <c r="D18697" t="str">
        <f t="shared" si="292"/>
        <v>FPEECE1033 Erkin Seker ELECT And COMP ENGR PPM Only</v>
      </c>
    </row>
    <row r="18698" spans="1:4">
      <c r="A18698" t="s">
        <v>59852</v>
      </c>
      <c r="B18698" t="s">
        <v>59853</v>
      </c>
      <c r="D18698" t="str">
        <f t="shared" si="292"/>
        <v>FPIMPM1032 Jacqueline Stocking MED Int Med Pulmonary PPM Only</v>
      </c>
    </row>
    <row r="18699" spans="1:4">
      <c r="A18699" t="s">
        <v>59854</v>
      </c>
      <c r="B18699" t="s">
        <v>59855</v>
      </c>
      <c r="D18699" t="str">
        <f t="shared" si="292"/>
        <v>FPMPSY1030 Tara Niendam MED Psychiatry And Behav Sci PPM Only</v>
      </c>
    </row>
    <row r="18700" spans="1:4">
      <c r="A18700" t="s">
        <v>59856</v>
      </c>
      <c r="B18700" t="s">
        <v>59857</v>
      </c>
      <c r="D18700" t="str">
        <f t="shared" si="292"/>
        <v>FPMEPM1029 Julie Dang MED Public Health Sciences PPM Only</v>
      </c>
    </row>
    <row r="18701" spans="1:4">
      <c r="A18701" t="s">
        <v>59858</v>
      </c>
      <c r="B18701" t="s">
        <v>59859</v>
      </c>
      <c r="D18701" t="str">
        <f t="shared" si="292"/>
        <v>FPMHPH1028 Rose Dickson MED Physiology And Membrane Biol PPM Only</v>
      </c>
    </row>
    <row r="18702" spans="1:4">
      <c r="A18702" t="s">
        <v>59860</v>
      </c>
      <c r="B18702" t="s">
        <v>59861</v>
      </c>
      <c r="D18702" t="str">
        <f t="shared" si="292"/>
        <v>FPIMPM1027 Allan Siefkin MED Int Med Pulmonary PPM Only</v>
      </c>
    </row>
    <row r="18703" spans="1:4">
      <c r="A18703" t="s">
        <v>59862</v>
      </c>
      <c r="B18703" t="s">
        <v>59863</v>
      </c>
      <c r="D18703" t="str">
        <f t="shared" si="292"/>
        <v>FPLENL1026 Evan Watkins ENGLISH PPM Only</v>
      </c>
    </row>
    <row r="18704" spans="1:4">
      <c r="A18704" t="s">
        <v>59864</v>
      </c>
      <c r="B18704" t="s">
        <v>59865</v>
      </c>
      <c r="D18704" t="str">
        <f t="shared" si="292"/>
        <v>FPEECE1025 Jonathan Heritage ELECT And COMP ENGR PPM Only</v>
      </c>
    </row>
    <row r="18705" spans="1:4">
      <c r="A18705" t="s">
        <v>59866</v>
      </c>
      <c r="B18705" t="s">
        <v>59867</v>
      </c>
      <c r="D18705" t="str">
        <f t="shared" si="292"/>
        <v>FPLPOL1024 Cheryl Boudreau POLITICAL SCIENCE PPM Only</v>
      </c>
    </row>
    <row r="18706" spans="1:4">
      <c r="A18706" t="s">
        <v>59868</v>
      </c>
      <c r="B18706" t="s">
        <v>59869</v>
      </c>
      <c r="D18706" t="str">
        <f t="shared" si="292"/>
        <v>FPLCHE1023 Stephen Cramer CHEMISTRY PPM Only</v>
      </c>
    </row>
    <row r="18707" spans="1:4">
      <c r="A18707" t="s">
        <v>59870</v>
      </c>
      <c r="B18707" t="s">
        <v>59871</v>
      </c>
      <c r="D18707" t="str">
        <f t="shared" si="292"/>
        <v>FPBNPB1022 Rishidev Chaudhuri NEURO PHYSIO And BEHAVIOR PPM Only</v>
      </c>
    </row>
    <row r="18708" spans="1:4">
      <c r="A18708" t="s">
        <v>59872</v>
      </c>
      <c r="B18708" t="s">
        <v>59873</v>
      </c>
      <c r="D18708" t="str">
        <f t="shared" si="292"/>
        <v>FPBCNS1022 Rishidev Chaudhuri Center for Neuroscience PPM Only</v>
      </c>
    </row>
    <row r="18709" spans="1:4">
      <c r="A18709" t="s">
        <v>59874</v>
      </c>
      <c r="B18709" t="s">
        <v>59875</v>
      </c>
      <c r="D18709" t="str">
        <f t="shared" si="292"/>
        <v>FPAPLS1021 Donald Phillips PLANT SCIENCES PPM Only</v>
      </c>
    </row>
    <row r="18710" spans="1:4">
      <c r="A18710" t="s">
        <v>59876</v>
      </c>
      <c r="B18710" t="s">
        <v>59877</v>
      </c>
      <c r="D18710" t="str">
        <f t="shared" si="292"/>
        <v>FPMOPH1020 Linda Margulies MED Eye Center PPM Only</v>
      </c>
    </row>
    <row r="18711" spans="1:4">
      <c r="A18711" t="s">
        <v>59878</v>
      </c>
      <c r="B18711" t="s">
        <v>59879</v>
      </c>
      <c r="D18711" t="str">
        <f t="shared" si="292"/>
        <v>FPMSUR1019 James Goodnight Jr MED Surgery PPM Only</v>
      </c>
    </row>
    <row r="18712" spans="1:4">
      <c r="A18712" t="s">
        <v>59880</v>
      </c>
      <c r="B18712" t="s">
        <v>59881</v>
      </c>
      <c r="D18712" t="str">
        <f t="shared" si="292"/>
        <v>FPVVSR1018 Karen Vernau VM SURGRAD SCIENCE PPM Only</v>
      </c>
    </row>
    <row r="18713" spans="1:4">
      <c r="A18713" t="s">
        <v>59882</v>
      </c>
      <c r="B18713" t="s">
        <v>59883</v>
      </c>
      <c r="D18713" t="str">
        <f t="shared" si="292"/>
        <v>FPMPAT1017 Julie Ann Walby MED Pathology And Lab Medicine PPM Only</v>
      </c>
    </row>
    <row r="18714" spans="1:4">
      <c r="A18714" t="s">
        <v>59884</v>
      </c>
      <c r="B18714" t="s">
        <v>59885</v>
      </c>
      <c r="D18714" t="str">
        <f t="shared" si="292"/>
        <v>FPVVME1016 Alexander Ardans VM MEDICINE And EPIDEMIOLOGY PPM Only</v>
      </c>
    </row>
    <row r="18715" spans="1:4">
      <c r="A18715" t="s">
        <v>59886</v>
      </c>
      <c r="B18715" t="s">
        <v>59887</v>
      </c>
      <c r="D18715" t="str">
        <f t="shared" si="292"/>
        <v>FPMORT1015 Rakesh Donthineni Rao MED Orthopaedic Surgery PPM Only</v>
      </c>
    </row>
    <row r="18716" spans="1:4">
      <c r="A18716" t="s">
        <v>59888</v>
      </c>
      <c r="B18716" t="s">
        <v>59889</v>
      </c>
      <c r="D18716" t="str">
        <f t="shared" si="292"/>
        <v>FPVVSR1014 Eugene Steffey VM SURGRAD SCIENCE PPM Only</v>
      </c>
    </row>
    <row r="18717" spans="1:4">
      <c r="A18717" t="s">
        <v>59890</v>
      </c>
      <c r="B18717" t="s">
        <v>59891</v>
      </c>
      <c r="D18717" t="str">
        <f t="shared" si="292"/>
        <v>FPLDES1013 Beth Ferguson DEPARTMENT OF DESIGN PPM Only</v>
      </c>
    </row>
    <row r="18718" spans="1:4">
      <c r="A18718" t="s">
        <v>59892</v>
      </c>
      <c r="B18718" t="s">
        <v>59893</v>
      </c>
      <c r="D18718" t="str">
        <f t="shared" si="292"/>
        <v>FPLCHE1012 Lee Ping Wang CHEMISTRY PPM Only</v>
      </c>
    </row>
    <row r="18719" spans="1:4">
      <c r="A18719" t="s">
        <v>59894</v>
      </c>
      <c r="B18719" t="s">
        <v>59895</v>
      </c>
      <c r="D18719" t="str">
        <f t="shared" si="292"/>
        <v>FPMPED1011 Sanjay Jhawar MED Pediatrics PPM Only</v>
      </c>
    </row>
    <row r="18720" spans="1:4">
      <c r="A18720" t="s">
        <v>59896</v>
      </c>
      <c r="B18720" t="s">
        <v>59897</v>
      </c>
      <c r="D18720" t="str">
        <f t="shared" si="292"/>
        <v>FPLMUS1010 Otto Lee MUSIC PPM Only</v>
      </c>
    </row>
    <row r="18721" spans="1:4">
      <c r="A18721" t="s">
        <v>59898</v>
      </c>
      <c r="B18721" t="s">
        <v>59899</v>
      </c>
      <c r="D18721" t="str">
        <f t="shared" si="292"/>
        <v>FPAHCE1009 Michael Smith HUMAN ECOLOGY PPM Only</v>
      </c>
    </row>
    <row r="18722" spans="1:4">
      <c r="A18722" t="s">
        <v>59900</v>
      </c>
      <c r="B18722" t="s">
        <v>59901</v>
      </c>
      <c r="D18722" t="str">
        <f t="shared" si="292"/>
        <v>FPMPED1008 Jeffrey Gaston MED Pediatrics PPM Only</v>
      </c>
    </row>
    <row r="18723" spans="1:4">
      <c r="A18723" t="s">
        <v>59902</v>
      </c>
      <c r="B18723" t="s">
        <v>59903</v>
      </c>
      <c r="D18723" t="str">
        <f t="shared" si="292"/>
        <v>FPEECE1007 Venkatesh Akella ELECT And COMP ENGR PPM Only</v>
      </c>
    </row>
    <row r="18724" spans="1:4">
      <c r="A18724" t="s">
        <v>59904</v>
      </c>
      <c r="B18724" t="s">
        <v>59905</v>
      </c>
      <c r="D18724" t="str">
        <f t="shared" si="292"/>
        <v>FPMPSY1006 Caroline Giroux MED Psychiatry And Behav Sci PPM Only</v>
      </c>
    </row>
    <row r="18725" spans="1:4">
      <c r="A18725" t="s">
        <v>59906</v>
      </c>
      <c r="B18725" t="s">
        <v>59907</v>
      </c>
      <c r="D18725" t="str">
        <f t="shared" si="292"/>
        <v>FPLENL1005 W Hicks ENGLISH PPM Only</v>
      </c>
    </row>
    <row r="18726" spans="1:4">
      <c r="A18726" t="s">
        <v>59908</v>
      </c>
      <c r="B18726" t="s">
        <v>59909</v>
      </c>
      <c r="D18726" t="str">
        <f t="shared" si="292"/>
        <v>FPLSOC1004 Lawrence Cohen SOCIOLOGY PPM Only</v>
      </c>
    </row>
    <row r="18727" spans="1:4">
      <c r="A18727" t="s">
        <v>59910</v>
      </c>
      <c r="B18727" t="s">
        <v>59911</v>
      </c>
      <c r="D18727" t="str">
        <f t="shared" si="292"/>
        <v>FPLMUS1003 Juan Diego Diaz MUSIC PPM Only</v>
      </c>
    </row>
    <row r="18728" spans="1:4">
      <c r="A18728" t="s">
        <v>59912</v>
      </c>
      <c r="B18728" t="s">
        <v>59913</v>
      </c>
      <c r="D18728" t="str">
        <f t="shared" si="292"/>
        <v>FPECHM1002 Klaus Van Benthem MATERIALS SCIENCE And ENGINEERING PPM Only</v>
      </c>
    </row>
    <row r="18729" spans="1:4">
      <c r="A18729" t="s">
        <v>59914</v>
      </c>
      <c r="B18729" t="s">
        <v>59915</v>
      </c>
      <c r="D18729" t="str">
        <f t="shared" si="292"/>
        <v>FPLIBR1001 David Anderson UCDLIBRARY PPM Only</v>
      </c>
    </row>
    <row r="18730" spans="1:4">
      <c r="A18730" t="s">
        <v>59916</v>
      </c>
      <c r="B18730" t="s">
        <v>59917</v>
      </c>
      <c r="D18730" t="str">
        <f t="shared" si="292"/>
        <v>FPDEDU1000 Alexandrina Ramirez EDUCATION PPM Only</v>
      </c>
    </row>
    <row r="18731" spans="1:4">
      <c r="A18731" t="s">
        <v>59918</v>
      </c>
      <c r="B18731" t="s">
        <v>59919</v>
      </c>
      <c r="D18731" t="str">
        <f t="shared" si="292"/>
        <v>FPAPLS0999 Dan Parfitt PLANT SCIENCES PPM Only</v>
      </c>
    </row>
    <row r="18732" spans="1:4">
      <c r="A18732" t="s">
        <v>59920</v>
      </c>
      <c r="B18732" t="s">
        <v>59921</v>
      </c>
      <c r="D18732" t="str">
        <f t="shared" si="292"/>
        <v>FPLPHY0998 Daniel Cox PHYSICS PPM Only</v>
      </c>
    </row>
    <row r="18733" spans="1:4">
      <c r="A18733" t="s">
        <v>59922</v>
      </c>
      <c r="B18733" t="s">
        <v>59923</v>
      </c>
      <c r="D18733" t="str">
        <f t="shared" si="292"/>
        <v>FPBMCB0997 Frederic Chedin MOLECULAR And CELLULAR BIO PPM Only</v>
      </c>
    </row>
    <row r="18734" spans="1:4">
      <c r="A18734" t="s">
        <v>59924</v>
      </c>
      <c r="B18734" t="s">
        <v>59925</v>
      </c>
      <c r="D18734" t="str">
        <f t="shared" si="292"/>
        <v>FPANUT0996 Gerardo Mackenzie NUTRITION PPM Only</v>
      </c>
    </row>
    <row r="18735" spans="1:4">
      <c r="A18735" t="s">
        <v>59926</v>
      </c>
      <c r="B18735" t="s">
        <v>59927</v>
      </c>
      <c r="D18735" t="str">
        <f t="shared" si="292"/>
        <v>FPLPHY0995 Matt Richter PHYSICS PPM Only</v>
      </c>
    </row>
    <row r="18736" spans="1:4">
      <c r="A18736" t="s">
        <v>59928</v>
      </c>
      <c r="B18736" t="s">
        <v>59929</v>
      </c>
      <c r="D18736" t="str">
        <f t="shared" si="292"/>
        <v>FPMRAD0994 Souvik Sarkar MED Radiology PPM Only</v>
      </c>
    </row>
    <row r="18737" spans="1:4">
      <c r="A18737" t="s">
        <v>59930</v>
      </c>
      <c r="B18737" t="s">
        <v>59931</v>
      </c>
      <c r="D18737" t="str">
        <f t="shared" si="292"/>
        <v>FPANUT0993 Robert Hackman NUTRITION PPM Only</v>
      </c>
    </row>
    <row r="18738" spans="1:4">
      <c r="A18738" t="s">
        <v>59932</v>
      </c>
      <c r="B18738" t="s">
        <v>59933</v>
      </c>
      <c r="D18738" t="str">
        <f t="shared" si="292"/>
        <v>FPLNAS0992 Stefano Varese NATIVE AMERICAN STUDIES PPM Only</v>
      </c>
    </row>
    <row r="18739" spans="1:4">
      <c r="A18739" t="s">
        <v>59934</v>
      </c>
      <c r="B18739" t="s">
        <v>59935</v>
      </c>
      <c r="D18739" t="str">
        <f t="shared" si="292"/>
        <v>FPIMCA0991 Gagan Singh MED INT MED CARDIOLOGY PPM Only</v>
      </c>
    </row>
    <row r="18740" spans="1:4">
      <c r="A18740" t="s">
        <v>59936</v>
      </c>
      <c r="B18740" t="s">
        <v>59937</v>
      </c>
      <c r="D18740" t="str">
        <f t="shared" si="292"/>
        <v>FPABAE0990 David Hills BIOLOGICAL And AG ENGINEERING PPM Only</v>
      </c>
    </row>
    <row r="18741" spans="1:4">
      <c r="A18741" t="s">
        <v>59938</v>
      </c>
      <c r="B18741" t="s">
        <v>59939</v>
      </c>
      <c r="D18741" t="str">
        <f t="shared" si="292"/>
        <v>FPNURS0989 Charleen Singh School of Nursing PPM Only</v>
      </c>
    </row>
    <row r="18742" spans="1:4">
      <c r="A18742" t="s">
        <v>59940</v>
      </c>
      <c r="B18742" t="s">
        <v>59941</v>
      </c>
      <c r="D18742" t="str">
        <f t="shared" si="292"/>
        <v>FPIMRH0988 Michael F Seldin MED Int Med Rheumatology PPM Only</v>
      </c>
    </row>
    <row r="18743" spans="1:4">
      <c r="A18743" t="s">
        <v>59942</v>
      </c>
      <c r="B18743" t="s">
        <v>59943</v>
      </c>
      <c r="D18743" t="str">
        <f t="shared" si="292"/>
        <v>FPVPMI0987 Katherine J Olstad VM PATHOLOGY MICRO And IMMUN PPM Only</v>
      </c>
    </row>
    <row r="18744" spans="1:4">
      <c r="A18744" t="s">
        <v>59944</v>
      </c>
      <c r="B18744" t="s">
        <v>59945</v>
      </c>
      <c r="D18744" t="str">
        <f t="shared" si="292"/>
        <v>FPBMMG0986 Mark Wheelis MICROBIOLOGY And MOLEC GENETICS PPM Only</v>
      </c>
    </row>
    <row r="18745" spans="1:4">
      <c r="A18745" t="s">
        <v>59946</v>
      </c>
      <c r="B18745" t="s">
        <v>59947</v>
      </c>
      <c r="D18745" t="str">
        <f t="shared" si="292"/>
        <v>FPLDES0985 Alexa Ann Bonomo DEPARTMENT OF DESIGN PPM Only</v>
      </c>
    </row>
    <row r="18746" spans="1:4">
      <c r="A18746" t="s">
        <v>59948</v>
      </c>
      <c r="B18746" t="s">
        <v>59949</v>
      </c>
      <c r="D18746" t="str">
        <f t="shared" si="292"/>
        <v>FPMPSY0984 Erik Shwarts MED Psychiatry And Behav Sci PPM Only</v>
      </c>
    </row>
    <row r="18747" spans="1:4">
      <c r="A18747" t="s">
        <v>59950</v>
      </c>
      <c r="B18747" t="s">
        <v>59951</v>
      </c>
      <c r="D18747" t="str">
        <f t="shared" si="292"/>
        <v>FPAENM0983 Geoffrey Attardo ENTOMOLOGY NEMATOLOGY PPM Only</v>
      </c>
    </row>
    <row r="18748" spans="1:4">
      <c r="A18748" t="s">
        <v>59952</v>
      </c>
      <c r="B18748" t="s">
        <v>59953</v>
      </c>
      <c r="D18748" t="str">
        <f t="shared" si="292"/>
        <v>FPLAHI0982 Bryce Vinokurov ART And ART HISTORY PPM Only</v>
      </c>
    </row>
    <row r="18749" spans="1:4">
      <c r="A18749" t="s">
        <v>59954</v>
      </c>
      <c r="B18749" t="s">
        <v>59955</v>
      </c>
      <c r="D18749" t="str">
        <f t="shared" si="292"/>
        <v>FPAWFC0981 Nancy Erman WILDLIFE And FISHERIES BIOLOGY PPM Only</v>
      </c>
    </row>
    <row r="18750" spans="1:4">
      <c r="A18750" t="s">
        <v>59956</v>
      </c>
      <c r="B18750" t="s">
        <v>59957</v>
      </c>
      <c r="D18750" t="str">
        <f t="shared" si="292"/>
        <v>FPMPED0980 Willard Centerwall MED Pediatrics PPM Only</v>
      </c>
    </row>
    <row r="18751" spans="1:4">
      <c r="A18751" t="s">
        <v>59958</v>
      </c>
      <c r="B18751" t="s">
        <v>59959</v>
      </c>
      <c r="D18751" t="str">
        <f t="shared" si="292"/>
        <v>FPLPHI0979 Han Ti Kao PHILOSOPHY PPM Only</v>
      </c>
    </row>
    <row r="18752" spans="1:4">
      <c r="A18752" t="s">
        <v>59960</v>
      </c>
      <c r="B18752" t="s">
        <v>59961</v>
      </c>
      <c r="D18752" t="str">
        <f t="shared" si="292"/>
        <v>FPMPAT0978 Chihong Heidi Zhou MED Pathology And Lab Medicine PPM Only</v>
      </c>
    </row>
    <row r="18753" spans="1:4">
      <c r="A18753" t="s">
        <v>59962</v>
      </c>
      <c r="B18753" t="s">
        <v>59963</v>
      </c>
      <c r="D18753" t="str">
        <f t="shared" si="292"/>
        <v>FPAENM0977 Charles Schaefer ENTOMOLOGY NEMATOLOGY PPM Only</v>
      </c>
    </row>
    <row r="18754" spans="1:4">
      <c r="A18754" t="s">
        <v>59964</v>
      </c>
      <c r="B18754" t="s">
        <v>59965</v>
      </c>
      <c r="D18754" t="str">
        <f t="shared" si="292"/>
        <v>FPECHE0976 Benjamin Mccoy CHEMICAL ENGINEERING PPM Only</v>
      </c>
    </row>
    <row r="18755" spans="1:4">
      <c r="A18755" t="s">
        <v>59966</v>
      </c>
      <c r="B18755" t="s">
        <v>59967</v>
      </c>
      <c r="D18755" t="str">
        <f t="shared" ref="D18755:D18818" si="293">A18755&amp;" "&amp;B18755</f>
        <v>FPANUT0975 John Newman NUTRITION PPM Only</v>
      </c>
    </row>
    <row r="18756" spans="1:4">
      <c r="A18756" t="s">
        <v>59968</v>
      </c>
      <c r="B18756" t="s">
        <v>59969</v>
      </c>
      <c r="D18756" t="str">
        <f t="shared" si="293"/>
        <v>FPVPMI0974 Rance Lefebvre VM PATHOLOGY MICRO And IMMUN PPM Only</v>
      </c>
    </row>
    <row r="18757" spans="1:4">
      <c r="A18757" t="s">
        <v>59970</v>
      </c>
      <c r="B18757" t="s">
        <v>59971</v>
      </c>
      <c r="D18757" t="str">
        <f t="shared" si="293"/>
        <v>FPMORT0973 Gavin Pereira MED Orthopaedic Surgery PPM Only</v>
      </c>
    </row>
    <row r="18758" spans="1:4">
      <c r="A18758" t="s">
        <v>59972</v>
      </c>
      <c r="B18758" t="s">
        <v>59973</v>
      </c>
      <c r="D18758" t="str">
        <f t="shared" si="293"/>
        <v>FPVPHR0972 Titus Brown VM POPULATION HLTH And REPROD PPM Only</v>
      </c>
    </row>
    <row r="18759" spans="1:4">
      <c r="A18759" t="s">
        <v>59974</v>
      </c>
      <c r="B18759" t="s">
        <v>59975</v>
      </c>
      <c r="D18759" t="str">
        <f t="shared" si="293"/>
        <v>FPLANT0971 John Darwent ANTHROPOLOGY PPM Only</v>
      </c>
    </row>
    <row r="18760" spans="1:4">
      <c r="A18760" t="s">
        <v>59976</v>
      </c>
      <c r="B18760" t="s">
        <v>59977</v>
      </c>
      <c r="D18760" t="str">
        <f t="shared" si="293"/>
        <v>FPVVMB0969 Alan Buckpitt VM MOLECULAR BIO SCIENCES PPM Only</v>
      </c>
    </row>
    <row r="18761" spans="1:4">
      <c r="A18761" t="s">
        <v>59978</v>
      </c>
      <c r="B18761" t="s">
        <v>59979</v>
      </c>
      <c r="D18761" t="str">
        <f t="shared" si="293"/>
        <v>FPAARE0968 C Mccorkle AG And RESOURCE ECONOMICS PPM Only</v>
      </c>
    </row>
    <row r="18762" spans="1:4">
      <c r="A18762" t="s">
        <v>59980</v>
      </c>
      <c r="B18762" t="s">
        <v>59981</v>
      </c>
      <c r="D18762" t="str">
        <f t="shared" si="293"/>
        <v>FPMNEU0967 Robert Fairclough MED Neurology PPM Only</v>
      </c>
    </row>
    <row r="18763" spans="1:4">
      <c r="A18763" t="s">
        <v>59982</v>
      </c>
      <c r="B18763" t="s">
        <v>59983</v>
      </c>
      <c r="D18763" t="str">
        <f t="shared" si="293"/>
        <v>FPLMUS0966 Kevin Stewart MUSIC PPM Only</v>
      </c>
    </row>
    <row r="18764" spans="1:4">
      <c r="A18764" t="s">
        <v>59984</v>
      </c>
      <c r="B18764" t="s">
        <v>59985</v>
      </c>
      <c r="D18764" t="str">
        <f t="shared" si="293"/>
        <v>FPLANT0965 Janet Shibamoto Smith ANTHROPOLOGY PPM Only</v>
      </c>
    </row>
    <row r="18765" spans="1:4">
      <c r="A18765" t="s">
        <v>59986</v>
      </c>
      <c r="B18765" t="s">
        <v>59987</v>
      </c>
      <c r="D18765" t="str">
        <f t="shared" si="293"/>
        <v>FPAHCE0964 Leigh Ann Simmons HUMAN ECOLOGY PPM Only</v>
      </c>
    </row>
    <row r="18766" spans="1:4">
      <c r="A18766" t="s">
        <v>59988</v>
      </c>
      <c r="B18766" t="s">
        <v>59989</v>
      </c>
      <c r="D18766" t="str">
        <f t="shared" si="293"/>
        <v>FPBNPB0963 Andrew Ishida NEURO PHYSIO And BEHAVIOR PPM Only</v>
      </c>
    </row>
    <row r="18767" spans="1:4">
      <c r="A18767" t="s">
        <v>59990</v>
      </c>
      <c r="B18767" t="s">
        <v>59991</v>
      </c>
      <c r="D18767" t="str">
        <f t="shared" si="293"/>
        <v>FPMBIO0962 Kermit Carraway MED Biochem And Molecular Med PPM Only</v>
      </c>
    </row>
    <row r="18768" spans="1:4">
      <c r="A18768" t="s">
        <v>59992</v>
      </c>
      <c r="B18768" t="s">
        <v>59993</v>
      </c>
      <c r="D18768" t="str">
        <f t="shared" si="293"/>
        <v>FPAPLS0961 Stephen Kaffka PLANT SCIENCES PPM Only</v>
      </c>
    </row>
    <row r="18769" spans="1:4">
      <c r="A18769" t="s">
        <v>59994</v>
      </c>
      <c r="B18769" t="s">
        <v>59995</v>
      </c>
      <c r="D18769" t="str">
        <f t="shared" si="293"/>
        <v>FPAANS0960 Richard Zinn ANIMAL SCIENCE PPM Only</v>
      </c>
    </row>
    <row r="18770" spans="1:4">
      <c r="A18770" t="s">
        <v>59996</v>
      </c>
      <c r="B18770" t="s">
        <v>59997</v>
      </c>
      <c r="D18770" t="str">
        <f t="shared" si="293"/>
        <v>FPIMRH0959 Barton Wise MED Int Med Rheumatology PPM Only</v>
      </c>
    </row>
    <row r="18771" spans="1:4">
      <c r="A18771" t="s">
        <v>59998</v>
      </c>
      <c r="B18771" t="s">
        <v>59999</v>
      </c>
      <c r="D18771" t="str">
        <f t="shared" si="293"/>
        <v>FPMPED0958 Anthony Urquiza MED Pediatrics PPM Only</v>
      </c>
    </row>
    <row r="18772" spans="1:4">
      <c r="A18772" t="s">
        <v>60000</v>
      </c>
      <c r="B18772" t="s">
        <v>60001</v>
      </c>
      <c r="D18772" t="str">
        <f t="shared" si="293"/>
        <v>FPMSUR0957 Jonathan Pierce MED Surgery PPM Only</v>
      </c>
    </row>
    <row r="18773" spans="1:4">
      <c r="A18773" t="s">
        <v>60002</v>
      </c>
      <c r="B18773" t="s">
        <v>60003</v>
      </c>
      <c r="D18773" t="str">
        <f t="shared" si="293"/>
        <v>FPMPSY0956 Sarah Dufek MED Psychiatry And Behav Sci PPM Only</v>
      </c>
    </row>
    <row r="18774" spans="1:4">
      <c r="A18774" t="s">
        <v>60004</v>
      </c>
      <c r="B18774" t="s">
        <v>60005</v>
      </c>
      <c r="D18774" t="str">
        <f t="shared" si="293"/>
        <v>FPABAE0955 James Meyers BIOLOGICAL And AG ENGINEERING PPM Only</v>
      </c>
    </row>
    <row r="18775" spans="1:4">
      <c r="A18775" t="s">
        <v>60006</v>
      </c>
      <c r="B18775" t="s">
        <v>60007</v>
      </c>
      <c r="D18775" t="str">
        <f t="shared" si="293"/>
        <v>FPGSM10954 Brad Barber GRADUATE SCHOOL OF MANAGEMENT PPM Only</v>
      </c>
    </row>
    <row r="18776" spans="1:4">
      <c r="A18776" t="s">
        <v>60008</v>
      </c>
      <c r="B18776" t="s">
        <v>60009</v>
      </c>
      <c r="D18776" t="str">
        <f t="shared" si="293"/>
        <v>FPBMCB0953 Kassandra Ori Mckenney MOLECULAR And CELLULAR BIO PPM Only</v>
      </c>
    </row>
    <row r="18777" spans="1:4">
      <c r="A18777" t="s">
        <v>60010</v>
      </c>
      <c r="B18777" t="s">
        <v>60011</v>
      </c>
      <c r="D18777" t="str">
        <f t="shared" si="293"/>
        <v>FPMPHA0952 Manuel Navedo Morales MED Pharmacology PPM Only</v>
      </c>
    </row>
    <row r="18778" spans="1:4">
      <c r="A18778" t="s">
        <v>60012</v>
      </c>
      <c r="B18778" t="s">
        <v>60013</v>
      </c>
      <c r="D18778" t="str">
        <f t="shared" si="293"/>
        <v>FPIMGI0951 Natalie Torok MED Int Med Gastroenterology PPM Only</v>
      </c>
    </row>
    <row r="18779" spans="1:4">
      <c r="A18779" t="s">
        <v>60014</v>
      </c>
      <c r="B18779" t="s">
        <v>60015</v>
      </c>
      <c r="D18779" t="str">
        <f t="shared" si="293"/>
        <v>FPLUWP0950 Katharine Rodger UNIVERSITY WRITING PROGRAM PPM Only</v>
      </c>
    </row>
    <row r="18780" spans="1:4">
      <c r="A18780" t="s">
        <v>60016</v>
      </c>
      <c r="B18780" t="s">
        <v>60017</v>
      </c>
      <c r="D18780" t="str">
        <f t="shared" si="293"/>
        <v>FPBNPB0949 Keith Williams NEURO PHYSIO And BEHAVIOR PPM Only</v>
      </c>
    </row>
    <row r="18781" spans="1:4">
      <c r="A18781" t="s">
        <v>60018</v>
      </c>
      <c r="B18781" t="s">
        <v>60019</v>
      </c>
      <c r="D18781" t="str">
        <f t="shared" si="293"/>
        <v>FPMSUR0948 Clifford Pereira MED Surgery PPM Only</v>
      </c>
    </row>
    <row r="18782" spans="1:4">
      <c r="A18782" t="s">
        <v>60020</v>
      </c>
      <c r="B18782" t="s">
        <v>60021</v>
      </c>
      <c r="D18782" t="str">
        <f t="shared" si="293"/>
        <v>FPLFAI0947 Tobias Warner FRENCH And ITALIAN PPM Only</v>
      </c>
    </row>
    <row r="18783" spans="1:4">
      <c r="A18783" t="s">
        <v>60022</v>
      </c>
      <c r="B18783" t="s">
        <v>60023</v>
      </c>
      <c r="D18783" t="str">
        <f t="shared" si="293"/>
        <v>FPLSAP0946 Robert Irwin SPANISH And PORTUGUESE PPM Only</v>
      </c>
    </row>
    <row r="18784" spans="1:4">
      <c r="A18784" t="s">
        <v>60024</v>
      </c>
      <c r="B18784" t="s">
        <v>60025</v>
      </c>
      <c r="D18784" t="str">
        <f t="shared" si="293"/>
        <v>FPMEPM0945 Rachel Whitmer MED Public Health Sciences PPM Only</v>
      </c>
    </row>
    <row r="18785" spans="1:4">
      <c r="A18785" t="s">
        <v>60026</v>
      </c>
      <c r="B18785" t="s">
        <v>60027</v>
      </c>
      <c r="D18785" t="str">
        <f t="shared" si="293"/>
        <v>FPMNEU0945 Rachel Whitmer MED Neurology PPM Only</v>
      </c>
    </row>
    <row r="18786" spans="1:4">
      <c r="A18786" t="s">
        <v>60028</v>
      </c>
      <c r="B18786" t="s">
        <v>60029</v>
      </c>
      <c r="D18786" t="str">
        <f t="shared" si="293"/>
        <v>FPLREL0944 Naomi Janowitz RELIGIOUS STUDIES PPM Only</v>
      </c>
    </row>
    <row r="18787" spans="1:4">
      <c r="A18787" t="s">
        <v>60030</v>
      </c>
      <c r="B18787" t="s">
        <v>60031</v>
      </c>
      <c r="D18787" t="str">
        <f t="shared" si="293"/>
        <v>FPIMPM0943 Christian Sebat MED Int Med Pulmonary PPM Only</v>
      </c>
    </row>
    <row r="18788" spans="1:4">
      <c r="A18788" t="s">
        <v>60032</v>
      </c>
      <c r="B18788" t="s">
        <v>60033</v>
      </c>
      <c r="D18788" t="str">
        <f t="shared" si="293"/>
        <v>FPLPHY0942 Harry Radousky PHYSICS PPM Only</v>
      </c>
    </row>
    <row r="18789" spans="1:4">
      <c r="A18789" t="s">
        <v>60034</v>
      </c>
      <c r="B18789" t="s">
        <v>60035</v>
      </c>
      <c r="D18789" t="str">
        <f t="shared" si="293"/>
        <v>FPMFCM0941 Ava Asher MED Family And Community Med PPM Only</v>
      </c>
    </row>
    <row r="18790" spans="1:4">
      <c r="A18790" t="s">
        <v>60036</v>
      </c>
      <c r="B18790" t="s">
        <v>60037</v>
      </c>
      <c r="D18790" t="str">
        <f t="shared" si="293"/>
        <v>FPMBIO0940 Su Hao Lo MED Biochem And Molecular Med PPM Only</v>
      </c>
    </row>
    <row r="18791" spans="1:4">
      <c r="A18791" t="s">
        <v>60038</v>
      </c>
      <c r="B18791" t="s">
        <v>60039</v>
      </c>
      <c r="D18791" t="str">
        <f t="shared" si="293"/>
        <v>FPMINT0939 Neal Walia MED Int Med Admin PPM Only</v>
      </c>
    </row>
    <row r="18792" spans="1:4">
      <c r="A18792" t="s">
        <v>60040</v>
      </c>
      <c r="B18792" t="s">
        <v>60041</v>
      </c>
      <c r="D18792" t="str">
        <f t="shared" si="293"/>
        <v>FPMERM0938 Katren Tyler MED Emergency Medicine PPM Only</v>
      </c>
    </row>
    <row r="18793" spans="1:4">
      <c r="A18793" t="s">
        <v>60042</v>
      </c>
      <c r="B18793" t="s">
        <v>60043</v>
      </c>
      <c r="D18793" t="str">
        <f t="shared" si="293"/>
        <v>FPAENM0937 Frank Zalom ENTOMOLOGY NEMATOLOGY PPM Only</v>
      </c>
    </row>
    <row r="18794" spans="1:4">
      <c r="A18794" t="s">
        <v>60044</v>
      </c>
      <c r="B18794" t="s">
        <v>60045</v>
      </c>
      <c r="D18794" t="str">
        <f t="shared" si="293"/>
        <v>FPANUT0936 Marilyn Townsend NUTRITION PPM Only</v>
      </c>
    </row>
    <row r="18795" spans="1:4">
      <c r="A18795" t="s">
        <v>60046</v>
      </c>
      <c r="B18795" t="s">
        <v>60047</v>
      </c>
      <c r="D18795" t="str">
        <f t="shared" si="293"/>
        <v>FPAPLS0934 Milton Jones PLANT SCIENCES PPM Only</v>
      </c>
    </row>
    <row r="18796" spans="1:4">
      <c r="A18796" t="s">
        <v>60048</v>
      </c>
      <c r="B18796" t="s">
        <v>60049</v>
      </c>
      <c r="D18796" t="str">
        <f t="shared" si="293"/>
        <v>FPMPSY0933 Martha Gilmore MED Psychiatry And Behav Sci PPM Only</v>
      </c>
    </row>
    <row r="18797" spans="1:4">
      <c r="A18797" t="s">
        <v>60050</v>
      </c>
      <c r="B18797" t="s">
        <v>60051</v>
      </c>
      <c r="D18797" t="str">
        <f t="shared" si="293"/>
        <v>FPIMGM0932 Patrick Romano MED Int Med Genl Medicine PPM Only</v>
      </c>
    </row>
    <row r="18798" spans="1:4">
      <c r="A18798" t="s">
        <v>60052</v>
      </c>
      <c r="B18798" t="s">
        <v>60053</v>
      </c>
      <c r="D18798" t="str">
        <f t="shared" si="293"/>
        <v>FPMOPH0931 Marie Burns MED Eye Center PPM Only</v>
      </c>
    </row>
    <row r="18799" spans="1:4">
      <c r="A18799" t="s">
        <v>60054</v>
      </c>
      <c r="B18799" t="s">
        <v>60055</v>
      </c>
      <c r="D18799" t="str">
        <f t="shared" si="293"/>
        <v>FPBCNS0931 Marie Burns Center for Neuroscience PPM Only</v>
      </c>
    </row>
    <row r="18800" spans="1:4">
      <c r="A18800" t="s">
        <v>60056</v>
      </c>
      <c r="B18800" t="s">
        <v>60057</v>
      </c>
      <c r="D18800" t="str">
        <f t="shared" si="293"/>
        <v>FPVVME0930 William Thomas VM MEDICINE And EPIDEMIOLOGY PPM Only</v>
      </c>
    </row>
    <row r="18801" spans="1:4">
      <c r="A18801" t="s">
        <v>60058</v>
      </c>
      <c r="B18801" t="s">
        <v>60059</v>
      </c>
      <c r="D18801" t="str">
        <f t="shared" si="293"/>
        <v>FPIMHO0929 Jeanna Welborn MED Int Med HEMONC PPM Only</v>
      </c>
    </row>
    <row r="18802" spans="1:4">
      <c r="A18802" t="s">
        <v>60060</v>
      </c>
      <c r="B18802" t="s">
        <v>60061</v>
      </c>
      <c r="D18802" t="str">
        <f t="shared" si="293"/>
        <v>FPANUT0928 Carl Keen NUTRITION PPM Only</v>
      </c>
    </row>
    <row r="18803" spans="1:4">
      <c r="A18803" t="s">
        <v>60062</v>
      </c>
      <c r="B18803" t="s">
        <v>60063</v>
      </c>
      <c r="D18803" t="str">
        <f t="shared" si="293"/>
        <v>FPVPHR0927 James Murray VM POPULATION HLTH And REPROD PPM Only</v>
      </c>
    </row>
    <row r="18804" spans="1:4">
      <c r="A18804" t="s">
        <v>60064</v>
      </c>
      <c r="B18804" t="s">
        <v>60065</v>
      </c>
      <c r="D18804" t="str">
        <f t="shared" si="293"/>
        <v>FPBEVE0926 Laci Gerhart EVOLUTION And ECOLOGY PPM Only</v>
      </c>
    </row>
    <row r="18805" spans="1:4">
      <c r="A18805" t="s">
        <v>60066</v>
      </c>
      <c r="B18805" t="s">
        <v>60067</v>
      </c>
      <c r="D18805" t="str">
        <f t="shared" si="293"/>
        <v>FPDEDU0925 Lauren Lindstrom EDUCATION PPM Only</v>
      </c>
    </row>
    <row r="18806" spans="1:4">
      <c r="A18806" t="s">
        <v>60068</v>
      </c>
      <c r="B18806" t="s">
        <v>60069</v>
      </c>
      <c r="D18806" t="str">
        <f t="shared" si="293"/>
        <v>FPMSUR0924 Debra Johnson MED Surgery PPM Only</v>
      </c>
    </row>
    <row r="18807" spans="1:4">
      <c r="A18807" t="s">
        <v>60070</v>
      </c>
      <c r="B18807" t="s">
        <v>60071</v>
      </c>
      <c r="D18807" t="str">
        <f t="shared" si="293"/>
        <v>FPLSOC0923 Eddy U EAST ASIAN STUDIES PROGRAM PPM Only</v>
      </c>
    </row>
    <row r="18808" spans="1:4">
      <c r="A18808" t="s">
        <v>60072</v>
      </c>
      <c r="B18808" t="s">
        <v>60073</v>
      </c>
      <c r="D18808" t="str">
        <f t="shared" si="293"/>
        <v>FPMOTO0922 Peter Worth MED Otolaryngology PPM Only</v>
      </c>
    </row>
    <row r="18809" spans="1:4">
      <c r="A18809" t="s">
        <v>60074</v>
      </c>
      <c r="B18809" t="s">
        <v>60075</v>
      </c>
      <c r="D18809" t="str">
        <f t="shared" si="293"/>
        <v>FPMOPH0921 Lily Lin MED Eye Center PPM Only</v>
      </c>
    </row>
    <row r="18810" spans="1:4">
      <c r="A18810" t="s">
        <v>60076</v>
      </c>
      <c r="B18810" t="s">
        <v>60077</v>
      </c>
      <c r="D18810" t="str">
        <f t="shared" si="293"/>
        <v>FPLDES0920 Melissa Chandon DEPARTMENT OF DESIGN PPM Only</v>
      </c>
    </row>
    <row r="18811" spans="1:4">
      <c r="A18811" t="s">
        <v>60078</v>
      </c>
      <c r="B18811" t="s">
        <v>60079</v>
      </c>
      <c r="D18811" t="str">
        <f t="shared" si="293"/>
        <v>FPLCHE0919 Sheila David CHEMISTRY PPM Only</v>
      </c>
    </row>
    <row r="18812" spans="1:4">
      <c r="A18812" t="s">
        <v>60080</v>
      </c>
      <c r="B18812" t="s">
        <v>60081</v>
      </c>
      <c r="D18812" t="str">
        <f t="shared" si="293"/>
        <v>FPLMAT0918 Jennifer Schultens MATHEMATICS PPM Only</v>
      </c>
    </row>
    <row r="18813" spans="1:4">
      <c r="A18813" t="s">
        <v>60082</v>
      </c>
      <c r="B18813" t="s">
        <v>60083</v>
      </c>
      <c r="D18813" t="str">
        <f t="shared" si="293"/>
        <v>FPAETX0917 Wray Winterlin ENVIRONMENTAL TOXICOLOGY PPM Only</v>
      </c>
    </row>
    <row r="18814" spans="1:4">
      <c r="A18814" t="s">
        <v>60084</v>
      </c>
      <c r="B18814" t="s">
        <v>60085</v>
      </c>
      <c r="D18814" t="str">
        <f t="shared" si="293"/>
        <v>FPMCEL0916 Stanley Meizel MED Cell Biology And Human Anat PPM Only</v>
      </c>
    </row>
    <row r="18815" spans="1:4">
      <c r="A18815" t="s">
        <v>60086</v>
      </c>
      <c r="B18815" t="s">
        <v>60087</v>
      </c>
      <c r="D18815" t="str">
        <f t="shared" si="293"/>
        <v>FPLASA0915 Darrell Hamamoto ASIAN AMERICAN PPM Only</v>
      </c>
    </row>
    <row r="18816" spans="1:4">
      <c r="A18816" t="s">
        <v>60088</v>
      </c>
      <c r="B18816" t="s">
        <v>60089</v>
      </c>
      <c r="D18816" t="str">
        <f t="shared" si="293"/>
        <v>FPLEPS0914 Ryosuke Motani EARTH And PLANETARY SCIENCES PPM Only</v>
      </c>
    </row>
    <row r="18817" spans="1:4">
      <c r="A18817" t="s">
        <v>60090</v>
      </c>
      <c r="B18817" t="s">
        <v>60091</v>
      </c>
      <c r="D18817" t="str">
        <f t="shared" si="293"/>
        <v>FPMPED0913 Sarah Haynes MED Pediatrics PPM Only</v>
      </c>
    </row>
    <row r="18818" spans="1:4">
      <c r="A18818" t="s">
        <v>60092</v>
      </c>
      <c r="B18818" t="s">
        <v>60093</v>
      </c>
      <c r="D18818" t="str">
        <f t="shared" si="293"/>
        <v>FPLCLA0912 Colin Webster CLASSICS PPM Only</v>
      </c>
    </row>
    <row r="18819" spans="1:4">
      <c r="A18819" t="s">
        <v>60094</v>
      </c>
      <c r="B18819" t="s">
        <v>60095</v>
      </c>
      <c r="D18819" t="str">
        <f t="shared" ref="D18819:D18882" si="294">A18819&amp;" "&amp;B18819</f>
        <v>FPMORT0911 Mary Claire Manske MED Orthopaedic Surgery PPM Only</v>
      </c>
    </row>
    <row r="18820" spans="1:4">
      <c r="A18820" t="s">
        <v>60096</v>
      </c>
      <c r="B18820" t="s">
        <v>60097</v>
      </c>
      <c r="D18820" t="str">
        <f t="shared" si="294"/>
        <v>FPMADM0910 Howard Young MED Deans Office PPM Only</v>
      </c>
    </row>
    <row r="18821" spans="1:4">
      <c r="A18821" t="s">
        <v>60098</v>
      </c>
      <c r="B18821" t="s">
        <v>60099</v>
      </c>
      <c r="D18821" t="str">
        <f t="shared" si="294"/>
        <v>FPEMAE0908 Masakazu Soshi MECHANICAL And AEROSPACE ENGR PPM Only</v>
      </c>
    </row>
    <row r="18822" spans="1:4">
      <c r="A18822" t="s">
        <v>60100</v>
      </c>
      <c r="B18822" t="s">
        <v>60101</v>
      </c>
      <c r="D18822" t="str">
        <f t="shared" si="294"/>
        <v>FPLSTA0907 George Roussas STATISTICS PPM Only</v>
      </c>
    </row>
    <row r="18823" spans="1:4">
      <c r="A18823" t="s">
        <v>60102</v>
      </c>
      <c r="B18823" t="s">
        <v>60103</v>
      </c>
      <c r="D18823" t="str">
        <f t="shared" si="294"/>
        <v>FPLSAP0906 Michael Lazzara SPANISH And PORTUGUESE PPM Only</v>
      </c>
    </row>
    <row r="18824" spans="1:4">
      <c r="A18824" t="s">
        <v>60104</v>
      </c>
      <c r="B18824" t="s">
        <v>60105</v>
      </c>
      <c r="D18824" t="str">
        <f t="shared" si="294"/>
        <v>FPMSUR0905 Junichiro Sageshima MED Surgery PPM Only</v>
      </c>
    </row>
    <row r="18825" spans="1:4">
      <c r="A18825" t="s">
        <v>60106</v>
      </c>
      <c r="B18825" t="s">
        <v>60107</v>
      </c>
      <c r="D18825" t="str">
        <f t="shared" si="294"/>
        <v>FPLCMN0904 Richard Huskey COMMUNICATION PPM Only</v>
      </c>
    </row>
    <row r="18826" spans="1:4">
      <c r="A18826" t="s">
        <v>60108</v>
      </c>
      <c r="B18826" t="s">
        <v>60109</v>
      </c>
      <c r="D18826" t="str">
        <f t="shared" si="294"/>
        <v>FPAENM0903 Bruce Jaffee ENTOMOLOGY NEMATOLOGY PPM Only</v>
      </c>
    </row>
    <row r="18827" spans="1:4">
      <c r="A18827" t="s">
        <v>60110</v>
      </c>
      <c r="B18827" t="s">
        <v>60111</v>
      </c>
      <c r="D18827" t="str">
        <f t="shared" si="294"/>
        <v>FPDEDU0902 B Merino EDUCATION PPM Only</v>
      </c>
    </row>
    <row r="18828" spans="1:4">
      <c r="A18828" t="s">
        <v>60112</v>
      </c>
      <c r="B18828" t="s">
        <v>60113</v>
      </c>
      <c r="D18828" t="str">
        <f t="shared" si="294"/>
        <v>FPLCOM0901 Jocelyn Sharlet COMPARATIVE LITERATURE PPM Only</v>
      </c>
    </row>
    <row r="18829" spans="1:4">
      <c r="A18829" t="s">
        <v>60114</v>
      </c>
      <c r="B18829" t="s">
        <v>60115</v>
      </c>
      <c r="D18829" t="str">
        <f t="shared" si="294"/>
        <v>FPVVSR0900 Joao Henrique Neves Soares VM SURGRAD SCIENCE PPM Only</v>
      </c>
    </row>
    <row r="18830" spans="1:4">
      <c r="A18830" t="s">
        <v>60116</v>
      </c>
      <c r="B18830" t="s">
        <v>60117</v>
      </c>
      <c r="D18830" t="str">
        <f t="shared" si="294"/>
        <v>FPLUWP0899 Pamela Demory UNIVERSITY WRITING PROGRAM PPM Only</v>
      </c>
    </row>
    <row r="18831" spans="1:4">
      <c r="A18831" t="s">
        <v>60118</v>
      </c>
      <c r="B18831" t="s">
        <v>60119</v>
      </c>
      <c r="D18831" t="str">
        <f t="shared" si="294"/>
        <v>FPLAST0898 Shiva Ahmadi ART And ART HISTORY PPM Only</v>
      </c>
    </row>
    <row r="18832" spans="1:4">
      <c r="A18832" t="s">
        <v>60120</v>
      </c>
      <c r="B18832" t="s">
        <v>60121</v>
      </c>
      <c r="D18832" t="str">
        <f t="shared" si="294"/>
        <v>FPLLAW0897 Clarisa Sudarma SCHOOL OF LAW PPM Only</v>
      </c>
    </row>
    <row r="18833" spans="1:4">
      <c r="A18833" t="s">
        <v>60122</v>
      </c>
      <c r="B18833" t="s">
        <v>60123</v>
      </c>
      <c r="D18833" t="str">
        <f t="shared" si="294"/>
        <v>FPLGAR0896 Liliana Avramenko GERMAN And RUSSIAN PPM Only</v>
      </c>
    </row>
    <row r="18834" spans="1:4">
      <c r="A18834" t="s">
        <v>60124</v>
      </c>
      <c r="B18834" t="s">
        <v>60125</v>
      </c>
      <c r="D18834" t="str">
        <f t="shared" si="294"/>
        <v>FPLSOC0895 Bruce Haynes SOCIOLOGY PPM Only</v>
      </c>
    </row>
    <row r="18835" spans="1:4">
      <c r="A18835" t="s">
        <v>60126</v>
      </c>
      <c r="B18835" t="s">
        <v>60127</v>
      </c>
      <c r="D18835" t="str">
        <f t="shared" si="294"/>
        <v>FPLPSC0894 Eliza Bliss Moreau PSYCHOLOGY PPM Only</v>
      </c>
    </row>
    <row r="18836" spans="1:4">
      <c r="A18836" t="s">
        <v>60128</v>
      </c>
      <c r="B18836" t="s">
        <v>60129</v>
      </c>
      <c r="D18836" t="str">
        <f t="shared" si="294"/>
        <v>FPAHCE0893 R Thayer HUMAN ECOLOGY PPM Only</v>
      </c>
    </row>
    <row r="18837" spans="1:4">
      <c r="A18837" t="s">
        <v>60130</v>
      </c>
      <c r="B18837" t="s">
        <v>60131</v>
      </c>
      <c r="D18837" t="str">
        <f t="shared" si="294"/>
        <v>FPAPLS0892 Ronald Voss PLANT SCIENCES PPM Only</v>
      </c>
    </row>
    <row r="18838" spans="1:4">
      <c r="A18838" t="s">
        <v>60132</v>
      </c>
      <c r="B18838" t="s">
        <v>60133</v>
      </c>
      <c r="D18838" t="str">
        <f t="shared" si="294"/>
        <v>FPLPHY0891 Barry Klein PHYSICS PPM Only</v>
      </c>
    </row>
    <row r="18839" spans="1:4">
      <c r="A18839" t="s">
        <v>60134</v>
      </c>
      <c r="B18839" t="s">
        <v>60135</v>
      </c>
      <c r="D18839" t="str">
        <f t="shared" si="294"/>
        <v>FPLDES0890 Lloyd Wheeler DEPARTMENT OF DESIGN PPM Only</v>
      </c>
    </row>
    <row r="18840" spans="1:4">
      <c r="A18840" t="s">
        <v>60136</v>
      </c>
      <c r="B18840" t="s">
        <v>60137</v>
      </c>
      <c r="D18840" t="str">
        <f t="shared" si="294"/>
        <v>FPLPHI0889 Rohan French PHILOSOPHY PPM Only</v>
      </c>
    </row>
    <row r="18841" spans="1:4">
      <c r="A18841" t="s">
        <v>60138</v>
      </c>
      <c r="B18841" t="s">
        <v>60139</v>
      </c>
      <c r="D18841" t="str">
        <f t="shared" si="294"/>
        <v>FPECSE0888 Michael Neff ENGR COMPUTER SCIENCE PPM Only</v>
      </c>
    </row>
    <row r="18842" spans="1:4">
      <c r="A18842" t="s">
        <v>60140</v>
      </c>
      <c r="B18842" t="s">
        <v>60141</v>
      </c>
      <c r="D18842" t="str">
        <f t="shared" si="294"/>
        <v>FPMPED0887 Jihey Yuk MED Pediatrics PPM Only</v>
      </c>
    </row>
    <row r="18843" spans="1:4">
      <c r="A18843" t="s">
        <v>60142</v>
      </c>
      <c r="B18843" t="s">
        <v>60143</v>
      </c>
      <c r="D18843" t="str">
        <f t="shared" si="294"/>
        <v>FPVVME0886 Edward Rhode VM MEDICINE And EPIDEMIOLOGY PPM Only</v>
      </c>
    </row>
    <row r="18844" spans="1:4">
      <c r="A18844" t="s">
        <v>60144</v>
      </c>
      <c r="B18844" t="s">
        <v>60145</v>
      </c>
      <c r="D18844" t="str">
        <f t="shared" si="294"/>
        <v>FPIMID0885 Archana Maniar MED Int Med Infectious Dis PPM Only</v>
      </c>
    </row>
    <row r="18845" spans="1:4">
      <c r="A18845" t="s">
        <v>60146</v>
      </c>
      <c r="B18845" t="s">
        <v>60147</v>
      </c>
      <c r="D18845" t="str">
        <f t="shared" si="294"/>
        <v>FPMPHA0884 Donald Bers MED Pharmacology PPM Only</v>
      </c>
    </row>
    <row r="18846" spans="1:4">
      <c r="A18846" t="s">
        <v>60148</v>
      </c>
      <c r="B18846" t="s">
        <v>60149</v>
      </c>
      <c r="D18846" t="str">
        <f t="shared" si="294"/>
        <v>FPAPLS0883 D Rains PLANT SCIENCES PPM Only</v>
      </c>
    </row>
    <row r="18847" spans="1:4">
      <c r="A18847" t="s">
        <v>60150</v>
      </c>
      <c r="B18847" t="s">
        <v>60151</v>
      </c>
      <c r="D18847" t="str">
        <f t="shared" si="294"/>
        <v>FPLUWP0882 David Masiel UNIVERSITY WRITING PROGRAM PPM Only</v>
      </c>
    </row>
    <row r="18848" spans="1:4">
      <c r="A18848" t="s">
        <v>60152</v>
      </c>
      <c r="B18848" t="s">
        <v>60153</v>
      </c>
      <c r="D18848" t="str">
        <f t="shared" si="294"/>
        <v>FPMOBG0881 Pravin Goud MED Obstetrics And Gynecology PPM Only</v>
      </c>
    </row>
    <row r="18849" spans="1:4">
      <c r="A18849" t="s">
        <v>60154</v>
      </c>
      <c r="B18849" t="s">
        <v>60155</v>
      </c>
      <c r="D18849" t="str">
        <f t="shared" si="294"/>
        <v>FPLPOL0880 Alexander Groth POLITICAL SCIENCE PPM Only</v>
      </c>
    </row>
    <row r="18850" spans="1:4">
      <c r="A18850" t="s">
        <v>60156</v>
      </c>
      <c r="B18850" t="s">
        <v>60157</v>
      </c>
      <c r="D18850" t="str">
        <f t="shared" si="294"/>
        <v>FPLPHY0879 Sergey Savrasov PHYSICS PPM Only</v>
      </c>
    </row>
    <row r="18851" spans="1:4">
      <c r="A18851" t="s">
        <v>60158</v>
      </c>
      <c r="B18851" t="s">
        <v>60159</v>
      </c>
      <c r="D18851" t="str">
        <f t="shared" si="294"/>
        <v>FPMPED0878 Kelly Carter MED Pediatrics PPM Only</v>
      </c>
    </row>
    <row r="18852" spans="1:4">
      <c r="A18852" t="s">
        <v>60160</v>
      </c>
      <c r="B18852" t="s">
        <v>60161</v>
      </c>
      <c r="D18852" t="str">
        <f t="shared" si="294"/>
        <v>FPLSTS0877 Timothy Choy SCIENCE And TECHNOLOGY STUDIES PPM Only</v>
      </c>
    </row>
    <row r="18853" spans="1:4">
      <c r="A18853" t="s">
        <v>60162</v>
      </c>
      <c r="B18853" t="s">
        <v>60163</v>
      </c>
      <c r="D18853" t="str">
        <f t="shared" si="294"/>
        <v>FPLEPS0876 Donald Turcotte EARTH And PLANETARY SCIENCES PPM Only</v>
      </c>
    </row>
    <row r="18854" spans="1:4">
      <c r="A18854" t="s">
        <v>60164</v>
      </c>
      <c r="B18854" t="s">
        <v>60165</v>
      </c>
      <c r="D18854" t="str">
        <f t="shared" si="294"/>
        <v>FPECEE0875 Bruce Kutter CIVIL And ENVIRONMENTAL ENGR PPM Only</v>
      </c>
    </row>
    <row r="18855" spans="1:4">
      <c r="A18855" t="s">
        <v>60166</v>
      </c>
      <c r="B18855" t="s">
        <v>60167</v>
      </c>
      <c r="D18855" t="str">
        <f t="shared" si="294"/>
        <v>FPIMHP0874 Monica S Srivastava MED Int Med Hospitalist PPM Only</v>
      </c>
    </row>
    <row r="18856" spans="1:4">
      <c r="A18856" t="s">
        <v>60168</v>
      </c>
      <c r="B18856" t="s">
        <v>60169</v>
      </c>
      <c r="D18856" t="str">
        <f t="shared" si="294"/>
        <v>FPMPAT0873 Kristin Olson MED Pathology And Lab Medicine PPM Only</v>
      </c>
    </row>
    <row r="18857" spans="1:4">
      <c r="A18857" t="s">
        <v>60170</v>
      </c>
      <c r="B18857" t="s">
        <v>60171</v>
      </c>
      <c r="D18857" t="str">
        <f t="shared" si="294"/>
        <v>FPIMRH0872 Xiaosong He MED Int Med Rheumatology PPM Only</v>
      </c>
    </row>
    <row r="18858" spans="1:4">
      <c r="A18858" t="s">
        <v>60172</v>
      </c>
      <c r="B18858" t="s">
        <v>60173</v>
      </c>
      <c r="D18858" t="str">
        <f t="shared" si="294"/>
        <v>FPMRAD0871 Catherine Vu MED Radiology PPM Only</v>
      </c>
    </row>
    <row r="18859" spans="1:4">
      <c r="A18859" t="s">
        <v>60174</v>
      </c>
      <c r="B18859" t="s">
        <v>60175</v>
      </c>
      <c r="D18859" t="str">
        <f t="shared" si="294"/>
        <v>FPLCHE0870 Delmar Larsen CHEMISTRY PPM Only</v>
      </c>
    </row>
    <row r="18860" spans="1:4">
      <c r="A18860" t="s">
        <v>60176</v>
      </c>
      <c r="B18860" t="s">
        <v>60177</v>
      </c>
      <c r="D18860" t="str">
        <f t="shared" si="294"/>
        <v>FPMPSY0868 Anne Mcbride MED Psychiatry And Behav Sci PPM Only</v>
      </c>
    </row>
    <row r="18861" spans="1:4">
      <c r="A18861" t="s">
        <v>60178</v>
      </c>
      <c r="B18861" t="s">
        <v>60179</v>
      </c>
      <c r="D18861" t="str">
        <f t="shared" si="294"/>
        <v>FPLMAT0867 Alexander Soshnikov MATHEMATICS PPM Only</v>
      </c>
    </row>
    <row r="18862" spans="1:4">
      <c r="A18862" t="s">
        <v>60180</v>
      </c>
      <c r="B18862" t="s">
        <v>60181</v>
      </c>
      <c r="D18862" t="str">
        <f t="shared" si="294"/>
        <v>FPLMAT0866 Allan Edelson MATHEMATICS PPM Only</v>
      </c>
    </row>
    <row r="18863" spans="1:4">
      <c r="A18863" t="s">
        <v>60182</v>
      </c>
      <c r="B18863" t="s">
        <v>60183</v>
      </c>
      <c r="D18863" t="str">
        <f t="shared" si="294"/>
        <v>FPLLAW0865 Carol Bruch SCHOOL OF LAW PPM Only</v>
      </c>
    </row>
    <row r="18864" spans="1:4">
      <c r="A18864" t="s">
        <v>60184</v>
      </c>
      <c r="B18864" t="s">
        <v>60185</v>
      </c>
      <c r="D18864" t="str">
        <f t="shared" si="294"/>
        <v>FPLPSC0864 John Capitanio PSYCHOLOGY PPM Only</v>
      </c>
    </row>
    <row r="18865" spans="1:4">
      <c r="A18865" t="s">
        <v>60186</v>
      </c>
      <c r="B18865" t="s">
        <v>60187</v>
      </c>
      <c r="D18865" t="str">
        <f t="shared" si="294"/>
        <v>FPIMCT0863 Rasmus Hoeg Med Int Med HMCTBMT PPM Only</v>
      </c>
    </row>
    <row r="18866" spans="1:4">
      <c r="A18866" t="s">
        <v>60188</v>
      </c>
      <c r="B18866" t="s">
        <v>60189</v>
      </c>
      <c r="D18866" t="str">
        <f t="shared" si="294"/>
        <v>FPVVSR0862 Richard Lecouteur VM SURGRAD SCIENCE PPM Only</v>
      </c>
    </row>
    <row r="18867" spans="1:4">
      <c r="A18867" t="s">
        <v>60190</v>
      </c>
      <c r="B18867" t="s">
        <v>60191</v>
      </c>
      <c r="D18867" t="str">
        <f t="shared" si="294"/>
        <v>FPLLAW0861 Johann Morri SCHOOL OF LAW PPM Only</v>
      </c>
    </row>
    <row r="18868" spans="1:4">
      <c r="A18868" t="s">
        <v>60192</v>
      </c>
      <c r="B18868" t="s">
        <v>60193</v>
      </c>
      <c r="D18868" t="str">
        <f t="shared" si="294"/>
        <v>FPMPSY0860 Amy Nuismer MED Psychiatry And Behav Sci PPM Only</v>
      </c>
    </row>
    <row r="18869" spans="1:4">
      <c r="A18869" t="s">
        <v>60194</v>
      </c>
      <c r="B18869" t="s">
        <v>60195</v>
      </c>
      <c r="D18869" t="str">
        <f t="shared" si="294"/>
        <v>FPMFCM0859 Lauren Carpenter MED Family And Community Med PPM Only</v>
      </c>
    </row>
    <row r="18870" spans="1:4">
      <c r="A18870" t="s">
        <v>60196</v>
      </c>
      <c r="B18870" t="s">
        <v>60197</v>
      </c>
      <c r="D18870" t="str">
        <f t="shared" si="294"/>
        <v>FPMHPH0858 L Rabinowitz MED Physiology And Membrane Biol PPM Only</v>
      </c>
    </row>
    <row r="18871" spans="1:4">
      <c r="A18871" t="s">
        <v>60198</v>
      </c>
      <c r="B18871" t="s">
        <v>60199</v>
      </c>
      <c r="D18871" t="str">
        <f t="shared" si="294"/>
        <v>FPLDES0857 Victoria Rivers DEPARTMENT OF DESIGN PPM Only</v>
      </c>
    </row>
    <row r="18872" spans="1:4">
      <c r="A18872" t="s">
        <v>60200</v>
      </c>
      <c r="B18872" t="s">
        <v>60201</v>
      </c>
      <c r="D18872" t="str">
        <f t="shared" si="294"/>
        <v>FPLLAW0856 David O Horton SCHOOL OF LAW PPM Only</v>
      </c>
    </row>
    <row r="18873" spans="1:4">
      <c r="A18873" t="s">
        <v>60202</v>
      </c>
      <c r="B18873" t="s">
        <v>60203</v>
      </c>
      <c r="D18873" t="str">
        <f t="shared" si="294"/>
        <v>FPLPSC0855 Sally Mendoza PSYCHOLOGY PPM Only</v>
      </c>
    </row>
    <row r="18874" spans="1:4">
      <c r="A18874" t="s">
        <v>60204</v>
      </c>
      <c r="B18874" t="s">
        <v>60205</v>
      </c>
      <c r="D18874" t="str">
        <f t="shared" si="294"/>
        <v>FPMPED0854 Jessica Witkowski MED Pediatrics PPM Only</v>
      </c>
    </row>
    <row r="18875" spans="1:4">
      <c r="A18875" t="s">
        <v>60206</v>
      </c>
      <c r="B18875" t="s">
        <v>60207</v>
      </c>
      <c r="D18875" t="str">
        <f t="shared" si="294"/>
        <v>FPALAW0853 Roland Meyer LAND AIR And WATER RESOURCES PPM Only</v>
      </c>
    </row>
    <row r="18876" spans="1:4">
      <c r="A18876" t="s">
        <v>60208</v>
      </c>
      <c r="B18876" t="s">
        <v>60209</v>
      </c>
      <c r="D18876" t="str">
        <f t="shared" si="294"/>
        <v>FPLSOC0852 Victoria Smith SOCIOLOGY PPM Only</v>
      </c>
    </row>
    <row r="18877" spans="1:4">
      <c r="A18877" t="s">
        <v>60210</v>
      </c>
      <c r="B18877" t="s">
        <v>60211</v>
      </c>
      <c r="D18877" t="str">
        <f t="shared" si="294"/>
        <v>FPMOBG0851 Stacey Wallach MED Obstetrics And Gynecology PPM Only</v>
      </c>
    </row>
    <row r="18878" spans="1:4">
      <c r="A18878" t="s">
        <v>60212</v>
      </c>
      <c r="B18878" t="s">
        <v>60213</v>
      </c>
      <c r="D18878" t="str">
        <f t="shared" si="294"/>
        <v>FPMPED0850 Satyanarayana Lakshminrusimha MED Pediatrics PPM Only</v>
      </c>
    </row>
    <row r="18879" spans="1:4">
      <c r="A18879" t="s">
        <v>60214</v>
      </c>
      <c r="B18879" t="s">
        <v>60215</v>
      </c>
      <c r="D18879" t="str">
        <f t="shared" si="294"/>
        <v>FPVPHR0849 Leslie Lyons VM POPULATION HLTH And REPROD PPM Only</v>
      </c>
    </row>
    <row r="18880" spans="1:4">
      <c r="A18880" t="s">
        <v>60216</v>
      </c>
      <c r="B18880" t="s">
        <v>60217</v>
      </c>
      <c r="D18880" t="str">
        <f t="shared" si="294"/>
        <v>FPEBME0848 Alyssa Panitch BIOMEDICAL ENGINEERING PPM Only</v>
      </c>
    </row>
    <row r="18881" spans="1:4">
      <c r="A18881" t="s">
        <v>60218</v>
      </c>
      <c r="B18881" t="s">
        <v>60219</v>
      </c>
      <c r="D18881" t="str">
        <f t="shared" si="294"/>
        <v>FPAPLS0847 Patrick James Brown PLANT SCIENCES PPM Only</v>
      </c>
    </row>
    <row r="18882" spans="1:4">
      <c r="A18882" t="s">
        <v>60220</v>
      </c>
      <c r="B18882" t="s">
        <v>60221</v>
      </c>
      <c r="D18882" t="str">
        <f t="shared" si="294"/>
        <v>FPAPLS0846 Imtiyaz Khanday PLANT SCIENCES PPM Only</v>
      </c>
    </row>
    <row r="18883" spans="1:4">
      <c r="A18883" t="s">
        <v>60222</v>
      </c>
      <c r="B18883" t="s">
        <v>60223</v>
      </c>
      <c r="D18883" t="str">
        <f t="shared" ref="D18883:D18946" si="295">A18883&amp;" "&amp;B18883</f>
        <v>FPMFCM0845 Noemi Doohan MED Family And Community Med PPM Only</v>
      </c>
    </row>
    <row r="18884" spans="1:4">
      <c r="A18884" t="s">
        <v>60224</v>
      </c>
      <c r="B18884" t="s">
        <v>60225</v>
      </c>
      <c r="D18884" t="str">
        <f t="shared" si="295"/>
        <v>FPMOBG0844 Albert Liu MED Obstetrics And Gynecology PPM Only</v>
      </c>
    </row>
    <row r="18885" spans="1:4">
      <c r="A18885" t="s">
        <v>60226</v>
      </c>
      <c r="B18885" t="s">
        <v>60227</v>
      </c>
      <c r="D18885" t="str">
        <f t="shared" si="295"/>
        <v>FPLCMN0843 Rina Alcalay COMMUNICATION PPM Only</v>
      </c>
    </row>
    <row r="18886" spans="1:4">
      <c r="A18886" t="s">
        <v>60228</v>
      </c>
      <c r="B18886" t="s">
        <v>60229</v>
      </c>
      <c r="D18886" t="str">
        <f t="shared" si="295"/>
        <v>FPAPPA0842 Themis Michailides PLANT PATHOLOGY PPM Only</v>
      </c>
    </row>
    <row r="18887" spans="1:4">
      <c r="A18887" t="s">
        <v>60230</v>
      </c>
      <c r="B18887" t="s">
        <v>60231</v>
      </c>
      <c r="D18887" t="str">
        <f t="shared" si="295"/>
        <v>FPMRAD0841 Shannon Navarro MED Radiology PPM Only</v>
      </c>
    </row>
    <row r="18888" spans="1:4">
      <c r="A18888" t="s">
        <v>60232</v>
      </c>
      <c r="B18888" t="s">
        <v>60233</v>
      </c>
      <c r="D18888" t="str">
        <f t="shared" si="295"/>
        <v>FPMOBG0840 Laurie Gregg MED Obstetrics And Gynecology PPM Only</v>
      </c>
    </row>
    <row r="18889" spans="1:4">
      <c r="A18889" t="s">
        <v>60234</v>
      </c>
      <c r="B18889" t="s">
        <v>60235</v>
      </c>
      <c r="D18889" t="str">
        <f t="shared" si="295"/>
        <v>FPLSTS0839 Sarah Elizabeth Mccullough SCIENCE And TECHNOLOGY STUDIES PPM Only</v>
      </c>
    </row>
    <row r="18890" spans="1:4">
      <c r="A18890" t="s">
        <v>60236</v>
      </c>
      <c r="B18890" t="s">
        <v>60237</v>
      </c>
      <c r="D18890" t="str">
        <f t="shared" si="295"/>
        <v>FPAARE0838 Shermain Hardesty AG And RESOURCE ECONOMICS PPM Only</v>
      </c>
    </row>
    <row r="18891" spans="1:4">
      <c r="A18891" t="s">
        <v>60238</v>
      </c>
      <c r="B18891" t="s">
        <v>60239</v>
      </c>
      <c r="D18891" t="str">
        <f t="shared" si="295"/>
        <v>FPAPPA0837 Neil McRoberts PLANT PATHOLOGY PPM Only</v>
      </c>
    </row>
    <row r="18892" spans="1:4">
      <c r="A18892" t="s">
        <v>60240</v>
      </c>
      <c r="B18892" t="s">
        <v>60241</v>
      </c>
      <c r="D18892" t="str">
        <f t="shared" si="295"/>
        <v>FPECHE0836 Ambarish Kulkarni CHEMICAL ENGINEERING PPM Only</v>
      </c>
    </row>
    <row r="18893" spans="1:4">
      <c r="A18893" t="s">
        <v>60242</v>
      </c>
      <c r="B18893" t="s">
        <v>60243</v>
      </c>
      <c r="D18893" t="str">
        <f t="shared" si="295"/>
        <v>FPMOPH0835 David Telander MED Eye Center PPM Only</v>
      </c>
    </row>
    <row r="18894" spans="1:4">
      <c r="A18894" t="s">
        <v>60244</v>
      </c>
      <c r="B18894" t="s">
        <v>60245</v>
      </c>
      <c r="D18894" t="str">
        <f t="shared" si="295"/>
        <v>FPLGSW0834 Rana Jaleel GENDERSEXUALITY WOMENSSTUDIES PPM Only</v>
      </c>
    </row>
    <row r="18895" spans="1:4">
      <c r="A18895" t="s">
        <v>60246</v>
      </c>
      <c r="B18895" t="s">
        <v>60247</v>
      </c>
      <c r="D18895" t="str">
        <f t="shared" si="295"/>
        <v>FPLPOL0832 Brandon Kinne POLITICAL SCIENCE PPM Only</v>
      </c>
    </row>
    <row r="18896" spans="1:4">
      <c r="A18896" t="s">
        <v>60248</v>
      </c>
      <c r="B18896" t="s">
        <v>60249</v>
      </c>
      <c r="D18896" t="str">
        <f t="shared" si="295"/>
        <v>FPANUT0831 Sonja Hess NUTRITION PPM Only</v>
      </c>
    </row>
    <row r="18897" spans="1:4">
      <c r="A18897" t="s">
        <v>60250</v>
      </c>
      <c r="B18897" t="s">
        <v>60251</v>
      </c>
      <c r="D18897" t="str">
        <f t="shared" si="295"/>
        <v>FPLCHI0830 Sergio De La Mora CHICANO STUDIES PPM Only</v>
      </c>
    </row>
    <row r="18898" spans="1:4">
      <c r="A18898" t="s">
        <v>60252</v>
      </c>
      <c r="B18898" t="s">
        <v>60253</v>
      </c>
      <c r="D18898" t="str">
        <f t="shared" si="295"/>
        <v>FPMANS0829 Cristina Chandler MED Anesth And Pain Medicine PPM Only</v>
      </c>
    </row>
    <row r="18899" spans="1:4">
      <c r="A18899" t="s">
        <v>60254</v>
      </c>
      <c r="B18899" t="s">
        <v>60255</v>
      </c>
      <c r="D18899" t="str">
        <f t="shared" si="295"/>
        <v>FPMPSY0828 Peter Yellowlees MED Psychiatry And Behav Sci PPM Only</v>
      </c>
    </row>
    <row r="18900" spans="1:4">
      <c r="A18900" t="s">
        <v>60256</v>
      </c>
      <c r="B18900" t="s">
        <v>60257</v>
      </c>
      <c r="D18900" t="str">
        <f t="shared" si="295"/>
        <v>FPLPHY0827 Robert Becker PHYSICS PPM Only</v>
      </c>
    </row>
    <row r="18901" spans="1:4">
      <c r="A18901" t="s">
        <v>60258</v>
      </c>
      <c r="B18901" t="s">
        <v>60259</v>
      </c>
      <c r="D18901" t="str">
        <f t="shared" si="295"/>
        <v>FPMANS0826 Rajvinder Dhamrait MED Anesth And Pain Medicine PPM Only</v>
      </c>
    </row>
    <row r="18902" spans="1:4">
      <c r="A18902" t="s">
        <v>60260</v>
      </c>
      <c r="B18902" t="s">
        <v>60261</v>
      </c>
      <c r="D18902" t="str">
        <f t="shared" si="295"/>
        <v>FPLECN0824 Shu Shen ECONOMICS PPM Only</v>
      </c>
    </row>
    <row r="18903" spans="1:4">
      <c r="A18903" t="s">
        <v>60262</v>
      </c>
      <c r="B18903" t="s">
        <v>60263</v>
      </c>
      <c r="D18903" t="str">
        <f t="shared" si="295"/>
        <v>FPLPHY0823 Gergely Zimanyi PHYSICS PPM Only</v>
      </c>
    </row>
    <row r="18904" spans="1:4">
      <c r="A18904" t="s">
        <v>60264</v>
      </c>
      <c r="B18904" t="s">
        <v>60265</v>
      </c>
      <c r="D18904" t="str">
        <f t="shared" si="295"/>
        <v>FPLPHY0821 Hsin Chia Cheng PHYSICS PPM Only</v>
      </c>
    </row>
    <row r="18905" spans="1:4">
      <c r="A18905" t="s">
        <v>60266</v>
      </c>
      <c r="B18905" t="s">
        <v>60267</v>
      </c>
      <c r="D18905" t="str">
        <f t="shared" si="295"/>
        <v>FPMPMR0820 Lisa Williams MED Physical Medicine And Rehab PPM Only</v>
      </c>
    </row>
    <row r="18906" spans="1:4">
      <c r="A18906" t="s">
        <v>60268</v>
      </c>
      <c r="B18906" t="s">
        <v>60269</v>
      </c>
      <c r="D18906" t="str">
        <f t="shared" si="295"/>
        <v>FPLHIS0819 Marian Schlotterbeck HISTORY PPM Only</v>
      </c>
    </row>
    <row r="18907" spans="1:4">
      <c r="A18907" t="s">
        <v>60270</v>
      </c>
      <c r="B18907" t="s">
        <v>60271</v>
      </c>
      <c r="D18907" t="str">
        <f t="shared" si="295"/>
        <v>FPMDER0818 Oma Agbai MED Dermatology PPM Only</v>
      </c>
    </row>
    <row r="18908" spans="1:4">
      <c r="A18908" t="s">
        <v>60272</v>
      </c>
      <c r="B18908" t="s">
        <v>60273</v>
      </c>
      <c r="D18908" t="str">
        <f t="shared" si="295"/>
        <v>FPMPED0817 Jay Yeh MED Pediatrics PPM Only</v>
      </c>
    </row>
    <row r="18909" spans="1:4">
      <c r="A18909" t="s">
        <v>60274</v>
      </c>
      <c r="B18909" t="s">
        <v>60275</v>
      </c>
      <c r="D18909" t="str">
        <f t="shared" si="295"/>
        <v>FPLPOL0816 Erik Engstrom POLITICAL SCIENCE PPM Only</v>
      </c>
    </row>
    <row r="18910" spans="1:4">
      <c r="A18910" t="s">
        <v>60276</v>
      </c>
      <c r="B18910" t="s">
        <v>60277</v>
      </c>
      <c r="D18910" t="str">
        <f t="shared" si="295"/>
        <v>FPLANT0815 Sarah Hrdy ANTHROPOLOGY PPM Only</v>
      </c>
    </row>
    <row r="18911" spans="1:4">
      <c r="A18911" t="s">
        <v>60278</v>
      </c>
      <c r="B18911" t="s">
        <v>60279</v>
      </c>
      <c r="D18911" t="str">
        <f t="shared" si="295"/>
        <v>FPIMCA0814 Xiaodong Zhang MED INT MED CARDIOLOGY PPM Only</v>
      </c>
    </row>
    <row r="18912" spans="1:4">
      <c r="A18912" t="s">
        <v>60280</v>
      </c>
      <c r="B18912" t="s">
        <v>60281</v>
      </c>
      <c r="D18912" t="str">
        <f t="shared" si="295"/>
        <v>FPMPED0813 Leonard Marks MED Pediatrics PPM Only</v>
      </c>
    </row>
    <row r="18913" spans="1:4">
      <c r="A18913" t="s">
        <v>60282</v>
      </c>
      <c r="B18913" t="s">
        <v>60283</v>
      </c>
      <c r="D18913" t="str">
        <f t="shared" si="295"/>
        <v>FPNURS0812 Jessica Draughon Moret School of Nursing PPM Only</v>
      </c>
    </row>
    <row r="18914" spans="1:4">
      <c r="A18914" t="s">
        <v>60284</v>
      </c>
      <c r="B18914" t="s">
        <v>60285</v>
      </c>
      <c r="D18914" t="str">
        <f t="shared" si="295"/>
        <v>FPMPED0811 Dean Blumberg MED Pediatrics PPM Only</v>
      </c>
    </row>
    <row r="18915" spans="1:4">
      <c r="A18915" t="s">
        <v>60286</v>
      </c>
      <c r="B18915" t="s">
        <v>60287</v>
      </c>
      <c r="D18915" t="str">
        <f t="shared" si="295"/>
        <v>FPIMRH0810 Iannis Adamopoulos MED Int Med Allergy PPM Only</v>
      </c>
    </row>
    <row r="18916" spans="1:4">
      <c r="A18916" t="s">
        <v>60288</v>
      </c>
      <c r="B18916" t="s">
        <v>60289</v>
      </c>
      <c r="D18916" t="str">
        <f t="shared" si="295"/>
        <v>FPMHPH0809 Eugene Renkin MED Physiology And Membrane Biol PPM Only</v>
      </c>
    </row>
    <row r="18917" spans="1:4">
      <c r="A18917" t="s">
        <v>60290</v>
      </c>
      <c r="B18917" t="s">
        <v>60291</v>
      </c>
      <c r="D18917" t="str">
        <f t="shared" si="295"/>
        <v>FPLPSC0808 Linda Acredolo PSYCHOLOGY PPM Only</v>
      </c>
    </row>
    <row r="18918" spans="1:4">
      <c r="A18918" t="s">
        <v>60292</v>
      </c>
      <c r="B18918" t="s">
        <v>60293</v>
      </c>
      <c r="D18918" t="str">
        <f t="shared" si="295"/>
        <v>FPAANS0807 Richard Blatchford ANIMAL SCIENCE PPM Only</v>
      </c>
    </row>
    <row r="18919" spans="1:4">
      <c r="A18919" t="s">
        <v>60294</v>
      </c>
      <c r="B18919" t="s">
        <v>60295</v>
      </c>
      <c r="D18919" t="str">
        <f t="shared" si="295"/>
        <v>FPLHIS0806 Ted Margadant HISTORY PPM Only</v>
      </c>
    </row>
    <row r="18920" spans="1:4">
      <c r="A18920" t="s">
        <v>60296</v>
      </c>
      <c r="B18920" t="s">
        <v>60297</v>
      </c>
      <c r="D18920" t="str">
        <f t="shared" si="295"/>
        <v>FPAANS0805 Anna Denicol ANIMAL SCIENCE PPM Only</v>
      </c>
    </row>
    <row r="18921" spans="1:4">
      <c r="A18921" t="s">
        <v>60298</v>
      </c>
      <c r="B18921" t="s">
        <v>60299</v>
      </c>
      <c r="D18921" t="str">
        <f t="shared" si="295"/>
        <v>FPLCHI0804 Adela De La Torre CHICANO STUDIES PPM Only</v>
      </c>
    </row>
    <row r="18922" spans="1:4">
      <c r="A18922" t="s">
        <v>60300</v>
      </c>
      <c r="B18922" t="s">
        <v>60301</v>
      </c>
      <c r="D18922" t="str">
        <f t="shared" si="295"/>
        <v>FPMPAT0803 Anthony Karnezis MED Pathology And Lab Medicine PPM Only</v>
      </c>
    </row>
    <row r="18923" spans="1:4">
      <c r="A18923" t="s">
        <v>60302</v>
      </c>
      <c r="B18923" t="s">
        <v>60303</v>
      </c>
      <c r="D18923" t="str">
        <f t="shared" si="295"/>
        <v>FPMERM0802 Vinh Le MED Emergency Medicine PPM Only</v>
      </c>
    </row>
    <row r="18924" spans="1:4">
      <c r="A18924" t="s">
        <v>60304</v>
      </c>
      <c r="B18924" t="s">
        <v>60305</v>
      </c>
      <c r="D18924" t="str">
        <f t="shared" si="295"/>
        <v>FPMERM0801 James D Kirk MED Emergency Medicine PPM Only</v>
      </c>
    </row>
    <row r="18925" spans="1:4">
      <c r="A18925" t="s">
        <v>60306</v>
      </c>
      <c r="B18925" t="s">
        <v>60307</v>
      </c>
      <c r="D18925" t="str">
        <f t="shared" si="295"/>
        <v>FPALAW0800 M Singer LAND AIR And WATER RESOURCES PPM Only</v>
      </c>
    </row>
    <row r="18926" spans="1:4">
      <c r="A18926" t="s">
        <v>60308</v>
      </c>
      <c r="B18926" t="s">
        <v>60309</v>
      </c>
      <c r="D18926" t="str">
        <f t="shared" si="295"/>
        <v>FPLMAT0799 Arthur Krener MATHEMATICS PPM Only</v>
      </c>
    </row>
    <row r="18927" spans="1:4">
      <c r="A18927" t="s">
        <v>60310</v>
      </c>
      <c r="B18927" t="s">
        <v>60311</v>
      </c>
      <c r="D18927" t="str">
        <f t="shared" si="295"/>
        <v>FPABAE0798 M Morris BIOLOGICAL And AG ENGINEERING PPM Only</v>
      </c>
    </row>
    <row r="18928" spans="1:4">
      <c r="A18928" t="s">
        <v>60312</v>
      </c>
      <c r="B18928" t="s">
        <v>60313</v>
      </c>
      <c r="D18928" t="str">
        <f t="shared" si="295"/>
        <v>FPMPED0797 Theresa Murdock Vlautin MED Pediatrics PPM Only</v>
      </c>
    </row>
    <row r="18929" spans="1:4">
      <c r="A18929" t="s">
        <v>60314</v>
      </c>
      <c r="B18929" t="s">
        <v>60315</v>
      </c>
      <c r="D18929" t="str">
        <f t="shared" si="295"/>
        <v>FPMADM0796 Thy Pham MED Deans Office PPM Only</v>
      </c>
    </row>
    <row r="18930" spans="1:4">
      <c r="A18930" t="s">
        <v>60316</v>
      </c>
      <c r="B18930" t="s">
        <v>60317</v>
      </c>
      <c r="D18930" t="str">
        <f t="shared" si="295"/>
        <v>FPAFST0795 Alyson Mitchell FOOD SCIENCE And TECHNOLOGY PPM Only</v>
      </c>
    </row>
    <row r="18931" spans="1:4">
      <c r="A18931" t="s">
        <v>60318</v>
      </c>
      <c r="B18931" t="s">
        <v>60319</v>
      </c>
      <c r="D18931" t="str">
        <f t="shared" si="295"/>
        <v>FPLCHE0794 Davide Donadio CHEMISTRY PPM Only</v>
      </c>
    </row>
    <row r="18932" spans="1:4">
      <c r="A18932" t="s">
        <v>60320</v>
      </c>
      <c r="B18932" t="s">
        <v>60321</v>
      </c>
      <c r="D18932" t="str">
        <f t="shared" si="295"/>
        <v>FPMPMR0793 Kaye Saurer Hermanson MED Physical Medicine And Rehab PPM Only</v>
      </c>
    </row>
    <row r="18933" spans="1:4">
      <c r="A18933" t="s">
        <v>60322</v>
      </c>
      <c r="B18933" t="s">
        <v>60323</v>
      </c>
      <c r="D18933" t="str">
        <f t="shared" si="295"/>
        <v>FPAFST0792 Nitin Nitin FOOD SCIENCE And TECHNOLOGY PPM Only</v>
      </c>
    </row>
    <row r="18934" spans="1:4">
      <c r="A18934" t="s">
        <v>60324</v>
      </c>
      <c r="B18934" t="s">
        <v>60325</v>
      </c>
      <c r="D18934" t="str">
        <f t="shared" si="295"/>
        <v>FPLMAT0791 T Tamura MATHEMATICS PPM Only</v>
      </c>
    </row>
    <row r="18935" spans="1:4">
      <c r="A18935" t="s">
        <v>60326</v>
      </c>
      <c r="B18935" t="s">
        <v>60327</v>
      </c>
      <c r="D18935" t="str">
        <f t="shared" si="295"/>
        <v>FPLMSA0790 Nicole Ranganath MIDDLE EAST SOUTH ASIA PROGRAM PPM Only</v>
      </c>
    </row>
    <row r="18936" spans="1:4">
      <c r="A18936" t="s">
        <v>60328</v>
      </c>
      <c r="B18936" t="s">
        <v>60329</v>
      </c>
      <c r="D18936" t="str">
        <f t="shared" si="295"/>
        <v>FPIMGM0789 Melody Tran Reina MED Int Med Genl Medicine PPM Only</v>
      </c>
    </row>
    <row r="18937" spans="1:4">
      <c r="A18937" t="s">
        <v>60330</v>
      </c>
      <c r="B18937" t="s">
        <v>60331</v>
      </c>
      <c r="D18937" t="str">
        <f t="shared" si="295"/>
        <v>FPMPED0788 Kristin Hoffman MED Pediatrics PPM Only</v>
      </c>
    </row>
    <row r="18938" spans="1:4">
      <c r="A18938" t="s">
        <v>60332</v>
      </c>
      <c r="B18938" t="s">
        <v>60333</v>
      </c>
      <c r="D18938" t="str">
        <f t="shared" si="295"/>
        <v>FPAPLS0787 Robert Travis PLANT SCIENCES PPM Only</v>
      </c>
    </row>
    <row r="18939" spans="1:4">
      <c r="A18939" t="s">
        <v>60334</v>
      </c>
      <c r="B18939" t="s">
        <v>60335</v>
      </c>
      <c r="D18939" t="str">
        <f t="shared" si="295"/>
        <v>FPMRAD0786 Rex Pillai MED Radiology PPM Only</v>
      </c>
    </row>
    <row r="18940" spans="1:4">
      <c r="A18940" t="s">
        <v>60336</v>
      </c>
      <c r="B18940" t="s">
        <v>60337</v>
      </c>
      <c r="D18940" t="str">
        <f t="shared" si="295"/>
        <v>FPLPHY0785 John Conway PHYSICS PPM Only</v>
      </c>
    </row>
    <row r="18941" spans="1:4">
      <c r="A18941" t="s">
        <v>60338</v>
      </c>
      <c r="B18941" t="s">
        <v>60339</v>
      </c>
      <c r="D18941" t="str">
        <f t="shared" si="295"/>
        <v>FPLECN0783 Robert Feenstra ECONOMICS PPM Only</v>
      </c>
    </row>
    <row r="18942" spans="1:4">
      <c r="A18942" t="s">
        <v>60340</v>
      </c>
      <c r="B18942" t="s">
        <v>60341</v>
      </c>
      <c r="D18942" t="str">
        <f t="shared" si="295"/>
        <v>FPVPMI0782 Jeroen Saeij VM PATHOLOGY MICRO And IMMUN PPM Only</v>
      </c>
    </row>
    <row r="18943" spans="1:4">
      <c r="A18943" t="s">
        <v>60342</v>
      </c>
      <c r="B18943" t="s">
        <v>60343</v>
      </c>
      <c r="D18943" t="str">
        <f t="shared" si="295"/>
        <v>FPMBIO0781 Frank Chuang MED Biochem And Molecular Med PPM Only</v>
      </c>
    </row>
    <row r="18944" spans="1:4">
      <c r="A18944" t="s">
        <v>60344</v>
      </c>
      <c r="B18944" t="s">
        <v>60345</v>
      </c>
      <c r="D18944" t="str">
        <f t="shared" si="295"/>
        <v>FPMOBG0780 Ratheany Sakbun MED Obstetrics And Gynecology PPM Only</v>
      </c>
    </row>
    <row r="18945" spans="1:4">
      <c r="A18945" t="s">
        <v>60346</v>
      </c>
      <c r="B18945" t="s">
        <v>60347</v>
      </c>
      <c r="D18945" t="str">
        <f t="shared" si="295"/>
        <v>FPLSAP0779 Mario Gonzalez SPANISH And PORTUGUESE PPM Only</v>
      </c>
    </row>
    <row r="18946" spans="1:4">
      <c r="A18946" t="s">
        <v>60348</v>
      </c>
      <c r="B18946" t="s">
        <v>60349</v>
      </c>
      <c r="D18946" t="str">
        <f t="shared" si="295"/>
        <v>FPMPSY0778 Nathaniel Mills MED Psychiatry And Behav Sci PPM Only</v>
      </c>
    </row>
    <row r="18947" spans="1:4">
      <c r="A18947" t="s">
        <v>60350</v>
      </c>
      <c r="B18947" t="s">
        <v>60351</v>
      </c>
      <c r="D18947" t="str">
        <f t="shared" ref="D18947:D19010" si="296">A18947&amp;" "&amp;B18947</f>
        <v>FPAFST0777 Diane Barrett FOOD SCIENCE And TECHNOLOGY PPM Only</v>
      </c>
    </row>
    <row r="18948" spans="1:4">
      <c r="A18948" t="s">
        <v>60352</v>
      </c>
      <c r="B18948" t="s">
        <v>60353</v>
      </c>
      <c r="D18948" t="str">
        <f t="shared" si="296"/>
        <v>FPGSM10776 Nicole Biggart GRADUATE SCHOOL OF MANAGEMENT PPM Only</v>
      </c>
    </row>
    <row r="18949" spans="1:4">
      <c r="A18949" t="s">
        <v>60354</v>
      </c>
      <c r="B18949" t="s">
        <v>60355</v>
      </c>
      <c r="D18949" t="str">
        <f t="shared" si="296"/>
        <v>FPLDES0775 Christina Cogdell DEPARTMENT OF DESIGN PPM Only</v>
      </c>
    </row>
    <row r="18950" spans="1:4">
      <c r="A18950" t="s">
        <v>60356</v>
      </c>
      <c r="B18950" t="s">
        <v>60357</v>
      </c>
      <c r="D18950" t="str">
        <f t="shared" si="296"/>
        <v>FPIMHP0774 Eric Daniel Signoff MED Int Med Hospitalist PPM Only</v>
      </c>
    </row>
    <row r="18951" spans="1:4">
      <c r="A18951" t="s">
        <v>60358</v>
      </c>
      <c r="B18951" t="s">
        <v>60359</v>
      </c>
      <c r="D18951" t="str">
        <f t="shared" si="296"/>
        <v>FPMCEL0773 Kenneth Beck MED Cell Biology And Human Anat PPM Only</v>
      </c>
    </row>
    <row r="18952" spans="1:4">
      <c r="A18952" t="s">
        <v>60360</v>
      </c>
      <c r="B18952" t="s">
        <v>60361</v>
      </c>
      <c r="D18952" t="str">
        <f t="shared" si="296"/>
        <v>FPEECE0772 Tsu Shuan Chang ELECT And COMP ENGR PPM Only</v>
      </c>
    </row>
    <row r="18953" spans="1:4">
      <c r="A18953" t="s">
        <v>60362</v>
      </c>
      <c r="B18953" t="s">
        <v>60363</v>
      </c>
      <c r="D18953" t="str">
        <f t="shared" si="296"/>
        <v>FPADES0771 Michael Springborn ENVIRONMENTAL SCIENCE And POLICY PPM Only</v>
      </c>
    </row>
    <row r="18954" spans="1:4">
      <c r="A18954" t="s">
        <v>60364</v>
      </c>
      <c r="B18954" t="s">
        <v>60365</v>
      </c>
      <c r="D18954" t="str">
        <f t="shared" si="296"/>
        <v>FPMPSY0770 Geetha G Reddy MED Psychiatry And Behav Sci PPM Only</v>
      </c>
    </row>
    <row r="18955" spans="1:4">
      <c r="A18955" t="s">
        <v>60366</v>
      </c>
      <c r="B18955" t="s">
        <v>60367</v>
      </c>
      <c r="D18955" t="str">
        <f t="shared" si="296"/>
        <v>FPLEPS0769 Sarah Roeske EARTH And PLANETARY SCIENCES PPM Only</v>
      </c>
    </row>
    <row r="18956" spans="1:4">
      <c r="A18956" t="s">
        <v>60368</v>
      </c>
      <c r="B18956" t="s">
        <v>60369</v>
      </c>
      <c r="D18956" t="str">
        <f t="shared" si="296"/>
        <v>FPAENM0768 Hugh Dingle ENTOMOLOGY NEMATOLOGY PPM Only</v>
      </c>
    </row>
    <row r="18957" spans="1:4">
      <c r="A18957" t="s">
        <v>60370</v>
      </c>
      <c r="B18957" t="s">
        <v>60371</v>
      </c>
      <c r="D18957" t="str">
        <f t="shared" si="296"/>
        <v>FPVVSR0767 Ehren Mclarty VM SURGRAD SCIENCE PPM Only</v>
      </c>
    </row>
    <row r="18958" spans="1:4">
      <c r="A18958" t="s">
        <v>60372</v>
      </c>
      <c r="B18958" t="s">
        <v>60373</v>
      </c>
      <c r="D18958" t="str">
        <f t="shared" si="296"/>
        <v>FPALAW0766 Mark Grismer LAND AIR And WATER RESOURCES PPM Only</v>
      </c>
    </row>
    <row r="18959" spans="1:4">
      <c r="A18959" t="s">
        <v>60374</v>
      </c>
      <c r="B18959" t="s">
        <v>60375</v>
      </c>
      <c r="D18959" t="str">
        <f t="shared" si="296"/>
        <v>FPVVSR0765 Milinda Lommer VM SURGRAD SCIENCE PPM Only</v>
      </c>
    </row>
    <row r="18960" spans="1:4">
      <c r="A18960" t="s">
        <v>60376</v>
      </c>
      <c r="B18960" t="s">
        <v>60377</v>
      </c>
      <c r="D18960" t="str">
        <f t="shared" si="296"/>
        <v>FPLPSC0764 Ross Thompson PSYCHOLOGY PPM Only</v>
      </c>
    </row>
    <row r="18961" spans="1:4">
      <c r="A18961" t="s">
        <v>60378</v>
      </c>
      <c r="B18961" t="s">
        <v>60379</v>
      </c>
      <c r="D18961" t="str">
        <f t="shared" si="296"/>
        <v>FPMURO0763 Marc Dallera MED Urologic Surgery PPM Only</v>
      </c>
    </row>
    <row r="18962" spans="1:4">
      <c r="A18962" t="s">
        <v>60380</v>
      </c>
      <c r="B18962" t="s">
        <v>60381</v>
      </c>
      <c r="D18962" t="str">
        <f t="shared" si="296"/>
        <v>FPVVSR0762 Derek D Cissell VM SURGRAD SCIENCE PPM Only</v>
      </c>
    </row>
    <row r="18963" spans="1:4">
      <c r="A18963" t="s">
        <v>60382</v>
      </c>
      <c r="B18963" t="s">
        <v>60383</v>
      </c>
      <c r="D18963" t="str">
        <f t="shared" si="296"/>
        <v>FPAPLS0761 Paul Gepts PLANT SCIENCES PPM Only</v>
      </c>
    </row>
    <row r="18964" spans="1:4">
      <c r="A18964" t="s">
        <v>60384</v>
      </c>
      <c r="B18964" t="s">
        <v>60385</v>
      </c>
      <c r="D18964" t="str">
        <f t="shared" si="296"/>
        <v>FPEMAE0760 Ian Kennedy MECHANICAL And AEROSPACE ENGR PPM Only</v>
      </c>
    </row>
    <row r="18965" spans="1:4">
      <c r="A18965" t="s">
        <v>60386</v>
      </c>
      <c r="B18965" t="s">
        <v>60387</v>
      </c>
      <c r="D18965" t="str">
        <f t="shared" si="296"/>
        <v>FPMNSG0759 Julius Ebinu MED Neurological Surgery PPM Only</v>
      </c>
    </row>
    <row r="18966" spans="1:4">
      <c r="A18966" t="s">
        <v>60388</v>
      </c>
      <c r="B18966" t="s">
        <v>60389</v>
      </c>
      <c r="D18966" t="str">
        <f t="shared" si="296"/>
        <v>FPVVSR0758 Lane W Johnson VM SURGRAD SCIENCE PPM Only</v>
      </c>
    </row>
    <row r="18967" spans="1:4">
      <c r="A18967" t="s">
        <v>60390</v>
      </c>
      <c r="B18967" t="s">
        <v>60391</v>
      </c>
      <c r="D18967" t="str">
        <f t="shared" si="296"/>
        <v>FPAPLS0757 Alison Berry PLANT SCIENCES PPM Only</v>
      </c>
    </row>
    <row r="18968" spans="1:4">
      <c r="A18968" t="s">
        <v>60392</v>
      </c>
      <c r="B18968" t="s">
        <v>60393</v>
      </c>
      <c r="D18968" t="str">
        <f t="shared" si="296"/>
        <v>FPVVME0756 David Hird VM MEDICINE And EPIDEMIOLOGY PPM Only</v>
      </c>
    </row>
    <row r="18969" spans="1:4">
      <c r="A18969" t="s">
        <v>60394</v>
      </c>
      <c r="B18969" t="s">
        <v>60395</v>
      </c>
      <c r="D18969" t="str">
        <f t="shared" si="296"/>
        <v>FPMRAD0755 John Livoni MED Radiology PPM Only</v>
      </c>
    </row>
    <row r="18970" spans="1:4">
      <c r="A18970" t="s">
        <v>60396</v>
      </c>
      <c r="B18970" t="s">
        <v>60397</v>
      </c>
      <c r="D18970" t="str">
        <f t="shared" si="296"/>
        <v>FPMEPM0754 Lorena Garcia MED Public Health Sciences PPM Only</v>
      </c>
    </row>
    <row r="18971" spans="1:4">
      <c r="A18971" t="s">
        <v>60398</v>
      </c>
      <c r="B18971" t="s">
        <v>60399</v>
      </c>
      <c r="D18971" t="str">
        <f t="shared" si="296"/>
        <v>FPLPOL0753 Stuart Hill POLITICAL SCIENCE PPM Only</v>
      </c>
    </row>
    <row r="18972" spans="1:4">
      <c r="A18972" t="s">
        <v>60400</v>
      </c>
      <c r="B18972" t="s">
        <v>60401</v>
      </c>
      <c r="D18972" t="str">
        <f t="shared" si="296"/>
        <v>FPMPAT0752 Michael Mcchesney MED Pathology And Lab Medicine PPM Only</v>
      </c>
    </row>
    <row r="18973" spans="1:4">
      <c r="A18973" t="s">
        <v>60402</v>
      </c>
      <c r="B18973" t="s">
        <v>60403</v>
      </c>
      <c r="D18973" t="str">
        <f t="shared" si="296"/>
        <v>FPMURO0751 Dana Nanigian MED Urologic Surgery PPM Only</v>
      </c>
    </row>
    <row r="18974" spans="1:4">
      <c r="A18974" t="s">
        <v>60404</v>
      </c>
      <c r="B18974" t="s">
        <v>60405</v>
      </c>
      <c r="D18974" t="str">
        <f t="shared" si="296"/>
        <v>FPAPLS0750 Richard Evans PLANT SCIENCES PPM Only</v>
      </c>
    </row>
    <row r="18975" spans="1:4">
      <c r="A18975" t="s">
        <v>60406</v>
      </c>
      <c r="B18975" t="s">
        <v>60407</v>
      </c>
      <c r="D18975" t="str">
        <f t="shared" si="296"/>
        <v>FPMPED0749 Douglas S Gross MED Pediatrics PPM Only</v>
      </c>
    </row>
    <row r="18976" spans="1:4">
      <c r="A18976" t="s">
        <v>60408</v>
      </c>
      <c r="B18976" t="s">
        <v>60409</v>
      </c>
      <c r="D18976" t="str">
        <f t="shared" si="296"/>
        <v>FPAARE0748 Samuel Logan AG And RESOURCE ECONOMICS PPM Only</v>
      </c>
    </row>
    <row r="18977" spans="1:4">
      <c r="A18977" t="s">
        <v>60410</v>
      </c>
      <c r="B18977" t="s">
        <v>60411</v>
      </c>
      <c r="D18977" t="str">
        <f t="shared" si="296"/>
        <v>FPMPSY0747 Glen Xiong MED Psychiatry And Behav Sci PPM Only</v>
      </c>
    </row>
    <row r="18978" spans="1:4">
      <c r="A18978" t="s">
        <v>60412</v>
      </c>
      <c r="B18978" t="s">
        <v>60413</v>
      </c>
      <c r="D18978" t="str">
        <f t="shared" si="296"/>
        <v>FPLCHE0746 R Britt CHEMISTRY PPM Only</v>
      </c>
    </row>
    <row r="18979" spans="1:4">
      <c r="A18979" t="s">
        <v>60414</v>
      </c>
      <c r="B18979" t="s">
        <v>60415</v>
      </c>
      <c r="D18979" t="str">
        <f t="shared" si="296"/>
        <v>FPMINT0745 Nour Karzoun MED Int Med Admin PPM Only</v>
      </c>
    </row>
    <row r="18980" spans="1:4">
      <c r="A18980" t="s">
        <v>60416</v>
      </c>
      <c r="B18980" t="s">
        <v>60417</v>
      </c>
      <c r="D18980" t="str">
        <f t="shared" si="296"/>
        <v>FPALAW0744 David Goldhamer LAND AIR And WATER RESOURCES PPM Only</v>
      </c>
    </row>
    <row r="18981" spans="1:4">
      <c r="A18981" t="s">
        <v>60418</v>
      </c>
      <c r="B18981" t="s">
        <v>60419</v>
      </c>
      <c r="D18981" t="str">
        <f t="shared" si="296"/>
        <v>FPMNSG0743 Gene Gurkoff MED Neurological Surgery PPM Only</v>
      </c>
    </row>
    <row r="18982" spans="1:4">
      <c r="A18982" t="s">
        <v>60420</v>
      </c>
      <c r="B18982" t="s">
        <v>60421</v>
      </c>
      <c r="D18982" t="str">
        <f t="shared" si="296"/>
        <v>FPMPED0742 Craig Mcdonald MED Pediatrics PPM Only</v>
      </c>
    </row>
    <row r="18983" spans="1:4">
      <c r="A18983" t="s">
        <v>60422</v>
      </c>
      <c r="B18983" t="s">
        <v>60423</v>
      </c>
      <c r="D18983" t="str">
        <f t="shared" si="296"/>
        <v>FPMPMR0742 Craig Mcdonald MED Physical Medicine And Rehab PPM Only</v>
      </c>
    </row>
    <row r="18984" spans="1:4">
      <c r="A18984" t="s">
        <v>60424</v>
      </c>
      <c r="B18984" t="s">
        <v>60425</v>
      </c>
      <c r="D18984" t="str">
        <f t="shared" si="296"/>
        <v>FPEMAE0741 Stephen Robinson MECHANICAL And AEROSPACE ENGR PPM Only</v>
      </c>
    </row>
    <row r="18985" spans="1:4">
      <c r="A18985" t="s">
        <v>60426</v>
      </c>
      <c r="B18985" t="s">
        <v>60427</v>
      </c>
      <c r="D18985" t="str">
        <f t="shared" si="296"/>
        <v>FPABAE0740 Daniel Frank BIOLOGICAL And AG ENGINEERING PPM Only</v>
      </c>
    </row>
    <row r="18986" spans="1:4">
      <c r="A18986" t="s">
        <v>60428</v>
      </c>
      <c r="B18986" t="s">
        <v>60429</v>
      </c>
      <c r="D18986" t="str">
        <f t="shared" si="296"/>
        <v>FPBMMG0739 Su Ju Lin MICROBIOLOGY And MOLEC GENETICS PPM Only</v>
      </c>
    </row>
    <row r="18987" spans="1:4">
      <c r="A18987" t="s">
        <v>60430</v>
      </c>
      <c r="B18987" t="s">
        <v>60431</v>
      </c>
      <c r="D18987" t="str">
        <f t="shared" si="296"/>
        <v>FPMPED0738 Bibiana Restrepo MED Pediatrics PPM Only</v>
      </c>
    </row>
    <row r="18988" spans="1:4">
      <c r="A18988" t="s">
        <v>60432</v>
      </c>
      <c r="B18988" t="s">
        <v>60433</v>
      </c>
      <c r="D18988" t="str">
        <f t="shared" si="296"/>
        <v>FPIMNE0737 Andrew Chin MED Int Med Nephrology PPM Only</v>
      </c>
    </row>
    <row r="18989" spans="1:4">
      <c r="A18989" t="s">
        <v>60434</v>
      </c>
      <c r="B18989" t="s">
        <v>60435</v>
      </c>
      <c r="D18989" t="str">
        <f t="shared" si="296"/>
        <v>FPLSTA0736 Francisco Samaniego STATISTICS PPM Only</v>
      </c>
    </row>
    <row r="18990" spans="1:4">
      <c r="A18990" t="s">
        <v>60436</v>
      </c>
      <c r="B18990" t="s">
        <v>60437</v>
      </c>
      <c r="D18990" t="str">
        <f t="shared" si="296"/>
        <v>FPAPPA0735 Amisha Poret Peterson PLANT PATHOLOGY PPM Only</v>
      </c>
    </row>
    <row r="18991" spans="1:4">
      <c r="A18991" t="s">
        <v>60438</v>
      </c>
      <c r="B18991" t="s">
        <v>60439</v>
      </c>
      <c r="D18991" t="str">
        <f t="shared" si="296"/>
        <v>FPLANT0734 Fatima Mojaddedi ANTHROPOLOGY PPM Only</v>
      </c>
    </row>
    <row r="18992" spans="1:4">
      <c r="A18992" t="s">
        <v>60440</v>
      </c>
      <c r="B18992" t="s">
        <v>60441</v>
      </c>
      <c r="D18992" t="str">
        <f t="shared" si="296"/>
        <v>FPDEDU0733 Maisha Winn EDUCATION PPM Only</v>
      </c>
    </row>
    <row r="18993" spans="1:4">
      <c r="A18993" t="s">
        <v>60442</v>
      </c>
      <c r="B18993" t="s">
        <v>60443</v>
      </c>
      <c r="D18993" t="str">
        <f t="shared" si="296"/>
        <v>FPECEE0732 Jay Lund CIVIL And ENVIRONMENTAL ENGR PPM Only</v>
      </c>
    </row>
    <row r="18994" spans="1:4">
      <c r="A18994" t="s">
        <v>60444</v>
      </c>
      <c r="B18994" t="s">
        <v>60445</v>
      </c>
      <c r="D18994" t="str">
        <f t="shared" si="296"/>
        <v>FPIMPM0731 Patricia L Parker MED Int Med Pulmonary PPM Only</v>
      </c>
    </row>
    <row r="18995" spans="1:4">
      <c r="A18995" t="s">
        <v>60446</v>
      </c>
      <c r="B18995" t="s">
        <v>60447</v>
      </c>
      <c r="D18995" t="str">
        <f t="shared" si="296"/>
        <v>FPIMID0730 David Gibson MED Int Med Infectious Dis PPM Only</v>
      </c>
    </row>
    <row r="18996" spans="1:4">
      <c r="A18996" t="s">
        <v>60448</v>
      </c>
      <c r="B18996" t="s">
        <v>60449</v>
      </c>
      <c r="D18996" t="str">
        <f t="shared" si="296"/>
        <v>FPIMHO0729 Julie Sutcliffe MED Int Med HEMONC PPM Only</v>
      </c>
    </row>
    <row r="18997" spans="1:4">
      <c r="A18997" t="s">
        <v>60450</v>
      </c>
      <c r="B18997" t="s">
        <v>60451</v>
      </c>
      <c r="D18997" t="str">
        <f t="shared" si="296"/>
        <v>FPVPMI0728 Christopher Barker VM PATHOLOGY MICRO And IMMUN PPM Only</v>
      </c>
    </row>
    <row r="18998" spans="1:4">
      <c r="A18998" t="s">
        <v>60452</v>
      </c>
      <c r="B18998" t="s">
        <v>60453</v>
      </c>
      <c r="D18998" t="str">
        <f t="shared" si="296"/>
        <v>FPIMGM0727 Jennifer Chen MED Int Med Genl Medicine PPM Only</v>
      </c>
    </row>
    <row r="18999" spans="1:4">
      <c r="A18999" t="s">
        <v>60454</v>
      </c>
      <c r="B18999" t="s">
        <v>60455</v>
      </c>
      <c r="D18999" t="str">
        <f t="shared" si="296"/>
        <v>FPABAE0726 Stavros Vougioukas BIOLOGICAL And AG ENGINEERING PPM Only</v>
      </c>
    </row>
    <row r="19000" spans="1:4">
      <c r="A19000" t="s">
        <v>60456</v>
      </c>
      <c r="B19000" t="s">
        <v>60457</v>
      </c>
      <c r="D19000" t="str">
        <f t="shared" si="296"/>
        <v>FPLMAT0725 Rohit Thomas MATHEMATICS PPM Only</v>
      </c>
    </row>
    <row r="19001" spans="1:4">
      <c r="A19001" t="s">
        <v>60458</v>
      </c>
      <c r="B19001" t="s">
        <v>60459</v>
      </c>
      <c r="D19001" t="str">
        <f t="shared" si="296"/>
        <v>FPMFCM0724 Donna Holscher MED Family And Community Med PPM Only</v>
      </c>
    </row>
    <row r="19002" spans="1:4">
      <c r="A19002" t="s">
        <v>60460</v>
      </c>
      <c r="B19002" t="s">
        <v>60461</v>
      </c>
      <c r="D19002" t="str">
        <f t="shared" si="296"/>
        <v>FPMANS0723 Julie Fowler MED Anesth And Pain Medicine PPM Only</v>
      </c>
    </row>
    <row r="19003" spans="1:4">
      <c r="A19003" t="s">
        <v>60462</v>
      </c>
      <c r="B19003" t="s">
        <v>60463</v>
      </c>
      <c r="D19003" t="str">
        <f t="shared" si="296"/>
        <v>FPMNSG0722 Marike Zwienenberg MED Neurological Surgery PPM Only</v>
      </c>
    </row>
    <row r="19004" spans="1:4">
      <c r="A19004" t="s">
        <v>60464</v>
      </c>
      <c r="B19004" t="s">
        <v>60465</v>
      </c>
      <c r="D19004" t="str">
        <f t="shared" si="296"/>
        <v>FPLASA0721 Susette Min ASIAN AMERICAN PPM Only</v>
      </c>
    </row>
    <row r="19005" spans="1:4">
      <c r="A19005" t="s">
        <v>60466</v>
      </c>
      <c r="B19005" t="s">
        <v>60467</v>
      </c>
      <c r="D19005" t="str">
        <f t="shared" si="296"/>
        <v>FPMPED0720 Chelsea Wicks MED Pediatrics PPM Only</v>
      </c>
    </row>
    <row r="19006" spans="1:4">
      <c r="A19006" t="s">
        <v>60468</v>
      </c>
      <c r="B19006" t="s">
        <v>60469</v>
      </c>
      <c r="D19006" t="str">
        <f t="shared" si="296"/>
        <v>FPMPSY0719 Jill Silverman MED Psychiatry And Behav Sci PPM Only</v>
      </c>
    </row>
    <row r="19007" spans="1:4">
      <c r="A19007" t="s">
        <v>60470</v>
      </c>
      <c r="B19007" t="s">
        <v>60471</v>
      </c>
      <c r="D19007" t="str">
        <f t="shared" si="296"/>
        <v>FPTRAN0718 Giovanni Circella INST OF TRANSPORTATION STUDIES PPM Only</v>
      </c>
    </row>
    <row r="19008" spans="1:4">
      <c r="A19008" t="s">
        <v>60472</v>
      </c>
      <c r="B19008" t="s">
        <v>60473</v>
      </c>
      <c r="D19008" t="str">
        <f t="shared" si="296"/>
        <v>FPLCDM0717 Kristopher Fallon CINEMA And DIGITAL MEDIA PPM Only</v>
      </c>
    </row>
    <row r="19009" spans="1:4">
      <c r="A19009" t="s">
        <v>60474</v>
      </c>
      <c r="B19009" t="s">
        <v>60475</v>
      </c>
      <c r="D19009" t="str">
        <f t="shared" si="296"/>
        <v>FPLPOL0716 Rodger Huckfeldt POLITICAL SCIENCE PPM Only</v>
      </c>
    </row>
    <row r="19010" spans="1:4">
      <c r="A19010" t="s">
        <v>60476</v>
      </c>
      <c r="B19010" t="s">
        <v>60477</v>
      </c>
      <c r="D19010" t="str">
        <f t="shared" si="296"/>
        <v>FPLENL0715 Scott Simmon ENGLISH PPM Only</v>
      </c>
    </row>
    <row r="19011" spans="1:4">
      <c r="A19011" t="s">
        <v>60478</v>
      </c>
      <c r="B19011" t="s">
        <v>60479</v>
      </c>
      <c r="D19011" t="str">
        <f t="shared" ref="D19011:D19074" si="297">A19011&amp;" "&amp;B19011</f>
        <v>FPVPHR0714 Heidi Rossow VM POPULATION HLTH And REPROD PPM Only</v>
      </c>
    </row>
    <row r="19012" spans="1:4">
      <c r="A19012" t="s">
        <v>60480</v>
      </c>
      <c r="B19012" t="s">
        <v>60481</v>
      </c>
      <c r="D19012" t="str">
        <f t="shared" si="297"/>
        <v>FPIMEN0713 Lars Berglund MED Int Med Endocrinology PPM Only</v>
      </c>
    </row>
    <row r="19013" spans="1:4">
      <c r="A19013" t="s">
        <v>60482</v>
      </c>
      <c r="B19013" t="s">
        <v>60483</v>
      </c>
      <c r="D19013" t="str">
        <f t="shared" si="297"/>
        <v>FPMERM0712 LilyAnne Jewett MED Emergency Medicine PPM Only</v>
      </c>
    </row>
    <row r="19014" spans="1:4">
      <c r="A19014" t="s">
        <v>60484</v>
      </c>
      <c r="B19014" t="s">
        <v>60485</v>
      </c>
      <c r="D19014" t="str">
        <f t="shared" si="297"/>
        <v>FPMSUR0711 Garth Utter MED Surgery PPM Only</v>
      </c>
    </row>
    <row r="19015" spans="1:4">
      <c r="A19015" t="s">
        <v>60486</v>
      </c>
      <c r="B19015" t="s">
        <v>60487</v>
      </c>
      <c r="D19015" t="str">
        <f t="shared" si="297"/>
        <v>FPIMGM0710 Farah Shaheen MED Int Med Genl Medicine PPM Only</v>
      </c>
    </row>
    <row r="19016" spans="1:4">
      <c r="A19016" t="s">
        <v>60488</v>
      </c>
      <c r="B19016" t="s">
        <v>60489</v>
      </c>
      <c r="D19016" t="str">
        <f t="shared" si="297"/>
        <v>FPMANS0709 Zheng Yuan Xia MED Anesth And Pain Medicine PPM Only</v>
      </c>
    </row>
    <row r="19017" spans="1:4">
      <c r="A19017" t="s">
        <v>60490</v>
      </c>
      <c r="B19017" t="s">
        <v>60491</v>
      </c>
      <c r="D19017" t="str">
        <f t="shared" si="297"/>
        <v>FPMPED0708 Arthur De Lorimier MED Pediatrics PPM Only</v>
      </c>
    </row>
    <row r="19018" spans="1:4">
      <c r="A19018" t="s">
        <v>60492</v>
      </c>
      <c r="B19018" t="s">
        <v>60493</v>
      </c>
      <c r="D19018" t="str">
        <f t="shared" si="297"/>
        <v>FPECHE0707 Yin Yeh CHEMICAL ENGINEERING PPM Only</v>
      </c>
    </row>
    <row r="19019" spans="1:4">
      <c r="A19019" t="s">
        <v>60494</v>
      </c>
      <c r="B19019" t="s">
        <v>60495</v>
      </c>
      <c r="D19019" t="str">
        <f t="shared" si="297"/>
        <v>FPVPMI0706 Melissa Macias Rioseco VM PATHOLOGY MICRO And IMMUN PPM Only</v>
      </c>
    </row>
    <row r="19020" spans="1:4">
      <c r="A19020" t="s">
        <v>60496</v>
      </c>
      <c r="B19020" t="s">
        <v>60497</v>
      </c>
      <c r="D19020" t="str">
        <f t="shared" si="297"/>
        <v>FPMNSG0705 Kee Kim MED Neurological Surgery PPM Only</v>
      </c>
    </row>
    <row r="19021" spans="1:4">
      <c r="A19021" t="s">
        <v>60498</v>
      </c>
      <c r="B19021" t="s">
        <v>60499</v>
      </c>
      <c r="D19021" t="str">
        <f t="shared" si="297"/>
        <v>FPLCOM0704 Amy Motlagh COMPARATIVE LITERATURE PPM Only</v>
      </c>
    </row>
    <row r="19022" spans="1:4">
      <c r="A19022" t="s">
        <v>60500</v>
      </c>
      <c r="B19022" t="s">
        <v>60501</v>
      </c>
      <c r="D19022" t="str">
        <f t="shared" si="297"/>
        <v>FPVPMI0703 Dennis Wilson VM PATHOLOGY MICRO And IMMUN PPM Only</v>
      </c>
    </row>
    <row r="19023" spans="1:4">
      <c r="A19023" t="s">
        <v>60502</v>
      </c>
      <c r="B19023" t="s">
        <v>60503</v>
      </c>
      <c r="D19023" t="str">
        <f t="shared" si="297"/>
        <v>FPLDES0702 D Gotelli DEPARTMENT OF DESIGN PPM Only</v>
      </c>
    </row>
    <row r="19024" spans="1:4">
      <c r="A19024" t="s">
        <v>60504</v>
      </c>
      <c r="B19024" t="s">
        <v>60505</v>
      </c>
      <c r="D19024" t="str">
        <f t="shared" si="297"/>
        <v>FPMOBG0701 Nancy Field MED Obstetrics And Gynecology PPM Only</v>
      </c>
    </row>
    <row r="19025" spans="1:4">
      <c r="A19025" t="s">
        <v>60506</v>
      </c>
      <c r="B19025" t="s">
        <v>60507</v>
      </c>
      <c r="D19025" t="str">
        <f t="shared" si="297"/>
        <v>FPMINT0700 Harold Burger MED Internal Medicine PPM Only</v>
      </c>
    </row>
    <row r="19026" spans="1:4">
      <c r="A19026" t="s">
        <v>60508</v>
      </c>
      <c r="B19026" t="s">
        <v>60509</v>
      </c>
      <c r="D19026" t="str">
        <f t="shared" si="297"/>
        <v>FPLPHI0699 Joel Friedman PHILOSOPHY PPM Only</v>
      </c>
    </row>
    <row r="19027" spans="1:4">
      <c r="A19027" t="s">
        <v>60510</v>
      </c>
      <c r="B19027" t="s">
        <v>60511</v>
      </c>
      <c r="D19027" t="str">
        <f t="shared" si="297"/>
        <v>FPAWFC0698 C Dewees WILDLIFE And FISHERIES BIOLOGY PPM Only</v>
      </c>
    </row>
    <row r="19028" spans="1:4">
      <c r="A19028" t="s">
        <v>60512</v>
      </c>
      <c r="B19028" t="s">
        <v>60513</v>
      </c>
      <c r="D19028" t="str">
        <f t="shared" si="297"/>
        <v>FPAPPA0697 Kendra Baumgartner PLANT PATHOLOGY PPM Only</v>
      </c>
    </row>
    <row r="19029" spans="1:4">
      <c r="A19029" t="s">
        <v>60514</v>
      </c>
      <c r="B19029" t="s">
        <v>60515</v>
      </c>
      <c r="D19029" t="str">
        <f t="shared" si="297"/>
        <v>FPAPPA0696 Robert Gilbertson PLANT PATHOLOGY PPM Only</v>
      </c>
    </row>
    <row r="19030" spans="1:4">
      <c r="A19030" t="s">
        <v>60516</v>
      </c>
      <c r="B19030" t="s">
        <v>60517</v>
      </c>
      <c r="D19030" t="str">
        <f t="shared" si="297"/>
        <v>FPAFST0695 Linda Harris FOOD SCIENCE And TECHNOLOGY PPM Only</v>
      </c>
    </row>
    <row r="19031" spans="1:4">
      <c r="A19031" t="s">
        <v>60518</v>
      </c>
      <c r="B19031" t="s">
        <v>60519</v>
      </c>
      <c r="D19031" t="str">
        <f t="shared" si="297"/>
        <v>FPECHE0694 Dewey Ryu CHEMICAL ENGINEERING PPM Only</v>
      </c>
    </row>
    <row r="19032" spans="1:4">
      <c r="A19032" t="s">
        <v>60520</v>
      </c>
      <c r="B19032" t="s">
        <v>60521</v>
      </c>
      <c r="D19032" t="str">
        <f t="shared" si="297"/>
        <v>FPECHE0693 Robert Powell CHEMICAL ENGINEERING PPM Only</v>
      </c>
    </row>
    <row r="19033" spans="1:4">
      <c r="A19033" t="s">
        <v>60522</v>
      </c>
      <c r="B19033" t="s">
        <v>60523</v>
      </c>
      <c r="D19033" t="str">
        <f t="shared" si="297"/>
        <v>FPLCOM0692 Sheldon Lu COMPARATIVE LITERATURE PPM Only</v>
      </c>
    </row>
    <row r="19034" spans="1:4">
      <c r="A19034" t="s">
        <v>60524</v>
      </c>
      <c r="B19034" t="s">
        <v>60525</v>
      </c>
      <c r="D19034" t="str">
        <f t="shared" si="297"/>
        <v>FPBMMG0691 Stephen Kowalczykowski MICROBIOLOGY And MOLEC GENETICS PPM Only</v>
      </c>
    </row>
    <row r="19035" spans="1:4">
      <c r="A19035" t="s">
        <v>60526</v>
      </c>
      <c r="B19035" t="s">
        <v>60527</v>
      </c>
      <c r="D19035" t="str">
        <f t="shared" si="297"/>
        <v>FPLEPS0690 Isabel Montanez EARTH And PLANETARY SCIENCES PPM Only</v>
      </c>
    </row>
    <row r="19036" spans="1:4">
      <c r="A19036" t="s">
        <v>60528</v>
      </c>
      <c r="B19036" t="s">
        <v>60529</v>
      </c>
      <c r="D19036" t="str">
        <f t="shared" si="297"/>
        <v>FPVAPC0688 Donald Curry VM ANAT PHYSIO And CELL BIOLOGY PPM Only</v>
      </c>
    </row>
    <row r="19037" spans="1:4">
      <c r="A19037" t="s">
        <v>60530</v>
      </c>
      <c r="B19037" t="s">
        <v>60531</v>
      </c>
      <c r="D19037" t="str">
        <f t="shared" si="297"/>
        <v>FPMPAT0687 Nam Tran MED Pathology And Lab Medicine PPM Only</v>
      </c>
    </row>
    <row r="19038" spans="1:4">
      <c r="A19038" t="s">
        <v>60532</v>
      </c>
      <c r="B19038" t="s">
        <v>60533</v>
      </c>
      <c r="D19038" t="str">
        <f t="shared" si="297"/>
        <v>FPMPSY0686 Suzanne Shimoyama MED Psychiatry And Behav Sci PPM Only</v>
      </c>
    </row>
    <row r="19039" spans="1:4">
      <c r="A19039" t="s">
        <v>60534</v>
      </c>
      <c r="B19039" t="s">
        <v>60535</v>
      </c>
      <c r="D19039" t="str">
        <f t="shared" si="297"/>
        <v>FPMNEU0685 John Olichney MED Neurology PPM Only</v>
      </c>
    </row>
    <row r="19040" spans="1:4">
      <c r="A19040" t="s">
        <v>60536</v>
      </c>
      <c r="B19040" t="s">
        <v>60537</v>
      </c>
      <c r="D19040" t="str">
        <f t="shared" si="297"/>
        <v>FPMNEU0684 Shawn Kile MED Neurology PPM Only</v>
      </c>
    </row>
    <row r="19041" spans="1:4">
      <c r="A19041" t="s">
        <v>60538</v>
      </c>
      <c r="B19041" t="s">
        <v>60539</v>
      </c>
      <c r="D19041" t="str">
        <f t="shared" si="297"/>
        <v>FPIMGM0683 Rachael Lucatorto MED Int Med Genl Medicine PPM Only</v>
      </c>
    </row>
    <row r="19042" spans="1:4">
      <c r="A19042" t="s">
        <v>60540</v>
      </c>
      <c r="B19042" t="s">
        <v>60541</v>
      </c>
      <c r="D19042" t="str">
        <f t="shared" si="297"/>
        <v>FPMCEL0682 Charles Lee MED Cell Biology And Human Anat PPM Only</v>
      </c>
    </row>
    <row r="19043" spans="1:4">
      <c r="A19043" t="s">
        <v>60542</v>
      </c>
      <c r="B19043" t="s">
        <v>60543</v>
      </c>
      <c r="D19043" t="str">
        <f t="shared" si="297"/>
        <v>FPECSE0681 Kwan Liu Ma ENGR COMPUTER SCIENCE PPM Only</v>
      </c>
    </row>
    <row r="19044" spans="1:4">
      <c r="A19044" t="s">
        <v>60544</v>
      </c>
      <c r="B19044" t="s">
        <v>60545</v>
      </c>
      <c r="D19044" t="str">
        <f t="shared" si="297"/>
        <v>FPGSM10680 Rong Chen GRADUATE SCHOOL OF MANAGEMENT PPM Only</v>
      </c>
    </row>
    <row r="19045" spans="1:4">
      <c r="A19045" t="s">
        <v>60546</v>
      </c>
      <c r="B19045" t="s">
        <v>60547</v>
      </c>
      <c r="D19045" t="str">
        <f t="shared" si="297"/>
        <v>FPANUT0679 Mrc Greenwood NUTRITION PPM Only</v>
      </c>
    </row>
    <row r="19046" spans="1:4">
      <c r="A19046" t="s">
        <v>60548</v>
      </c>
      <c r="B19046" t="s">
        <v>60549</v>
      </c>
      <c r="D19046" t="str">
        <f t="shared" si="297"/>
        <v>FPMBIO0678 Kit Lam MED Biochem And Molecular Med PPM Only</v>
      </c>
    </row>
    <row r="19047" spans="1:4">
      <c r="A19047" t="s">
        <v>60550</v>
      </c>
      <c r="B19047" t="s">
        <v>60551</v>
      </c>
      <c r="D19047" t="str">
        <f t="shared" si="297"/>
        <v>FPMFCM0677 Jay Roitman MED Family And Community Med PPM Only</v>
      </c>
    </row>
    <row r="19048" spans="1:4">
      <c r="A19048" t="s">
        <v>60552</v>
      </c>
      <c r="B19048" t="s">
        <v>60553</v>
      </c>
      <c r="D19048" t="str">
        <f t="shared" si="297"/>
        <v>FPLASA0676 Robyn Rodriguez ASIAN AMERICAN PPM Only</v>
      </c>
    </row>
    <row r="19049" spans="1:4">
      <c r="A19049" t="s">
        <v>60554</v>
      </c>
      <c r="B19049" t="s">
        <v>60555</v>
      </c>
      <c r="D19049" t="str">
        <f t="shared" si="297"/>
        <v>FPIMNE0675 Niti Madan MED Int Med Nephrology PPM Only</v>
      </c>
    </row>
    <row r="19050" spans="1:4">
      <c r="A19050" t="s">
        <v>60556</v>
      </c>
      <c r="B19050" t="s">
        <v>60557</v>
      </c>
      <c r="D19050" t="str">
        <f t="shared" si="297"/>
        <v>FPBMCB0674 Jonathan Scholey MOLECULAR And CELLULAR BIO PPM Only</v>
      </c>
    </row>
    <row r="19051" spans="1:4">
      <c r="A19051" t="s">
        <v>60558</v>
      </c>
      <c r="B19051" t="s">
        <v>60559</v>
      </c>
      <c r="D19051" t="str">
        <f t="shared" si="297"/>
        <v>FPIMEN0673 Charles Halsted MED Int Med Endocrinology PPM Only</v>
      </c>
    </row>
    <row r="19052" spans="1:4">
      <c r="A19052" t="s">
        <v>60560</v>
      </c>
      <c r="B19052" t="s">
        <v>60561</v>
      </c>
      <c r="D19052" t="str">
        <f t="shared" si="297"/>
        <v>FPVPMI0672 Linda Lowenstine VM PATHOLOGY MICRO And IMMUN PPM Only</v>
      </c>
    </row>
    <row r="19053" spans="1:4">
      <c r="A19053" t="s">
        <v>60562</v>
      </c>
      <c r="B19053" t="s">
        <v>60563</v>
      </c>
      <c r="D19053" t="str">
        <f t="shared" si="297"/>
        <v>FPLGAR0671 Sven Erik Rose GERMAN And RUSSIAN PPM Only</v>
      </c>
    </row>
    <row r="19054" spans="1:4">
      <c r="A19054" t="s">
        <v>60564</v>
      </c>
      <c r="B19054" t="s">
        <v>60565</v>
      </c>
      <c r="D19054" t="str">
        <f t="shared" si="297"/>
        <v>FPDEDU0670 Cary Trexler EDUCATION PPM Only</v>
      </c>
    </row>
    <row r="19055" spans="1:4">
      <c r="A19055" t="s">
        <v>60566</v>
      </c>
      <c r="B19055" t="s">
        <v>60567</v>
      </c>
      <c r="D19055" t="str">
        <f t="shared" si="297"/>
        <v>FPMERM0669 David Vinson MED Emergency Medicine PPM Only</v>
      </c>
    </row>
    <row r="19056" spans="1:4">
      <c r="A19056" t="s">
        <v>60568</v>
      </c>
      <c r="B19056" t="s">
        <v>60569</v>
      </c>
      <c r="D19056" t="str">
        <f t="shared" si="297"/>
        <v>FPVHFS0668 Beate Crossley CA ANIMAL HLTH And FOOD SAFETY LAB PPM Only</v>
      </c>
    </row>
    <row r="19057" spans="1:4">
      <c r="A19057" t="s">
        <v>60570</v>
      </c>
      <c r="B19057" t="s">
        <v>60571</v>
      </c>
      <c r="D19057" t="str">
        <f t="shared" si="297"/>
        <v>FPLPHY0667 Lawrence Coleman PHYSICS PPM Only</v>
      </c>
    </row>
    <row r="19058" spans="1:4">
      <c r="A19058" t="s">
        <v>60572</v>
      </c>
      <c r="B19058" t="s">
        <v>60573</v>
      </c>
      <c r="D19058" t="str">
        <f t="shared" si="297"/>
        <v>FPMPMR0666 M Sandel MED Physical Medicine And Rehab PPM Only</v>
      </c>
    </row>
    <row r="19059" spans="1:4">
      <c r="A19059" t="s">
        <v>60574</v>
      </c>
      <c r="B19059" t="s">
        <v>60575</v>
      </c>
      <c r="D19059" t="str">
        <f t="shared" si="297"/>
        <v>FPLLIN0665 Patrick Farrell LINGUISTICS PPM Only</v>
      </c>
    </row>
    <row r="19060" spans="1:4">
      <c r="A19060" t="s">
        <v>60576</v>
      </c>
      <c r="B19060" t="s">
        <v>60577</v>
      </c>
      <c r="D19060" t="str">
        <f t="shared" si="297"/>
        <v>FPMADM0664 Michael Bunuan MED Deans Office PPM Only</v>
      </c>
    </row>
    <row r="19061" spans="1:4">
      <c r="A19061" t="s">
        <v>60578</v>
      </c>
      <c r="B19061" t="s">
        <v>60579</v>
      </c>
      <c r="D19061" t="str">
        <f t="shared" si="297"/>
        <v>FPNURS0663 Felix Emond School of Nursing PPM Only</v>
      </c>
    </row>
    <row r="19062" spans="1:4">
      <c r="A19062" t="s">
        <v>60580</v>
      </c>
      <c r="B19062" t="s">
        <v>60581</v>
      </c>
      <c r="D19062" t="str">
        <f t="shared" si="297"/>
        <v>FPLPHI0662 Zoe Drayson PHILOSOPHY PPM Only</v>
      </c>
    </row>
    <row r="19063" spans="1:4">
      <c r="A19063" t="s">
        <v>60582</v>
      </c>
      <c r="B19063" t="s">
        <v>60583</v>
      </c>
      <c r="D19063" t="str">
        <f t="shared" si="297"/>
        <v>FPMNEU0661 Oanh Meyer MED Neurology PPM Only</v>
      </c>
    </row>
    <row r="19064" spans="1:4">
      <c r="A19064" t="s">
        <v>60584</v>
      </c>
      <c r="B19064" t="s">
        <v>60585</v>
      </c>
      <c r="D19064" t="str">
        <f t="shared" si="297"/>
        <v>FPAPLS0660 Amanda Crump PLANT SCIENCES PPM Only</v>
      </c>
    </row>
    <row r="19065" spans="1:4">
      <c r="A19065" t="s">
        <v>60586</v>
      </c>
      <c r="B19065" t="s">
        <v>60587</v>
      </c>
      <c r="D19065" t="str">
        <f t="shared" si="297"/>
        <v>FPLPHY0659 Albert De Roeck PHYSICS PPM Only</v>
      </c>
    </row>
    <row r="19066" spans="1:4">
      <c r="A19066" t="s">
        <v>60588</v>
      </c>
      <c r="B19066" t="s">
        <v>60589</v>
      </c>
      <c r="D19066" t="str">
        <f t="shared" si="297"/>
        <v>FPLPHI0658 Alyssa Thornton PHILOSOPHY PPM Only</v>
      </c>
    </row>
    <row r="19067" spans="1:4">
      <c r="A19067" t="s">
        <v>60590</v>
      </c>
      <c r="B19067" t="s">
        <v>60591</v>
      </c>
      <c r="D19067" t="str">
        <f t="shared" si="297"/>
        <v>FPLSOC0657 John Hall SOCIOLOGY PPM Only</v>
      </c>
    </row>
    <row r="19068" spans="1:4">
      <c r="A19068" t="s">
        <v>60592</v>
      </c>
      <c r="B19068" t="s">
        <v>60593</v>
      </c>
      <c r="D19068" t="str">
        <f t="shared" si="297"/>
        <v>FPLPOL0656 James F Adams POLITICAL SCIENCE PPM Only</v>
      </c>
    </row>
    <row r="19069" spans="1:4">
      <c r="A19069" t="s">
        <v>60594</v>
      </c>
      <c r="B19069" t="s">
        <v>60595</v>
      </c>
      <c r="D19069" t="str">
        <f t="shared" si="297"/>
        <v>FPAVIT0655 Ann Noble VITICULTURE And ENOLOGY PPM Only</v>
      </c>
    </row>
    <row r="19070" spans="1:4">
      <c r="A19070" t="s">
        <v>60596</v>
      </c>
      <c r="B19070" t="s">
        <v>60597</v>
      </c>
      <c r="D19070" t="str">
        <f t="shared" si="297"/>
        <v>FPMNEU0654 Masud Seyal MED Neurology PPM Only</v>
      </c>
    </row>
    <row r="19071" spans="1:4">
      <c r="A19071" t="s">
        <v>60598</v>
      </c>
      <c r="B19071" t="s">
        <v>60599</v>
      </c>
      <c r="D19071" t="str">
        <f t="shared" si="297"/>
        <v>FPIMRH0653 Dana Miller Blair MED Int Med Rheumatology PPM Only</v>
      </c>
    </row>
    <row r="19072" spans="1:4">
      <c r="A19072" t="s">
        <v>60600</v>
      </c>
      <c r="B19072" t="s">
        <v>60601</v>
      </c>
      <c r="D19072" t="str">
        <f t="shared" si="297"/>
        <v>FPEBME0652 Stephen Howell BIOMEDICAL ENGINEERING PPM Only</v>
      </c>
    </row>
    <row r="19073" spans="1:4">
      <c r="A19073" t="s">
        <v>60602</v>
      </c>
      <c r="B19073" t="s">
        <v>60603</v>
      </c>
      <c r="D19073" t="str">
        <f t="shared" si="297"/>
        <v>FPLMAT0651 Lawrence Marx MATHEMATICS PPM Only</v>
      </c>
    </row>
    <row r="19074" spans="1:4">
      <c r="A19074" t="s">
        <v>60604</v>
      </c>
      <c r="B19074" t="s">
        <v>60605</v>
      </c>
      <c r="D19074" t="str">
        <f t="shared" si="297"/>
        <v>FPBMCB0650 Raymond Rodriguez MOLECULAR And CELLULAR BIO PPM Only</v>
      </c>
    </row>
    <row r="19075" spans="1:4">
      <c r="A19075" t="s">
        <v>60606</v>
      </c>
      <c r="B19075" t="s">
        <v>60607</v>
      </c>
      <c r="D19075" t="str">
        <f t="shared" ref="D19075:D19138" si="298">A19075&amp;" "&amp;B19075</f>
        <v>FPLFAI0649 Dennis Dutschke FRENCH And ITALIAN PPM Only</v>
      </c>
    </row>
    <row r="19076" spans="1:4">
      <c r="A19076" t="s">
        <v>60608</v>
      </c>
      <c r="B19076" t="s">
        <v>60609</v>
      </c>
      <c r="D19076" t="str">
        <f t="shared" si="298"/>
        <v>FPBMCB0648 Silvia Carrasco Garcia MOLECULAR And CELLULAR BIO PPM Only</v>
      </c>
    </row>
    <row r="19077" spans="1:4">
      <c r="A19077" t="s">
        <v>60610</v>
      </c>
      <c r="B19077" t="s">
        <v>60611</v>
      </c>
      <c r="D19077" t="str">
        <f t="shared" si="298"/>
        <v>FPBEVE0647 John Stachowicz EVOLUTION And ECOLOGY PPM Only</v>
      </c>
    </row>
    <row r="19078" spans="1:4">
      <c r="A19078" t="s">
        <v>60612</v>
      </c>
      <c r="B19078" t="s">
        <v>60613</v>
      </c>
      <c r="D19078" t="str">
        <f t="shared" si="298"/>
        <v>FPLCHI0646 Marlene Mercado CHICANO STUDIES PPM Only</v>
      </c>
    </row>
    <row r="19079" spans="1:4">
      <c r="A19079" t="s">
        <v>60614</v>
      </c>
      <c r="B19079" t="s">
        <v>60615</v>
      </c>
      <c r="D19079" t="str">
        <f t="shared" si="298"/>
        <v>FPALAW0645 Jan Hopmans LAND AIR And WATER RESOURCES PPM Only</v>
      </c>
    </row>
    <row r="19080" spans="1:4">
      <c r="A19080" t="s">
        <v>60616</v>
      </c>
      <c r="B19080" t="s">
        <v>60617</v>
      </c>
      <c r="D19080" t="str">
        <f t="shared" si="298"/>
        <v>FPGSM10644 Donald Topkis GRADUATE SCHOOL OF MANAGEMENT PPM Only</v>
      </c>
    </row>
    <row r="19081" spans="1:4">
      <c r="A19081" t="s">
        <v>60618</v>
      </c>
      <c r="B19081" t="s">
        <v>60619</v>
      </c>
      <c r="D19081" t="str">
        <f t="shared" si="298"/>
        <v>FPIMID0643 Satya Dandekar MED Int Med Infectious Dis PPM Only</v>
      </c>
    </row>
    <row r="19082" spans="1:4">
      <c r="A19082" t="s">
        <v>60620</v>
      </c>
      <c r="B19082" t="s">
        <v>60621</v>
      </c>
      <c r="D19082" t="str">
        <f t="shared" si="298"/>
        <v>FPLECN0642 Andres Mauricio Carvajal Escobar ECONOMICS PPM Only</v>
      </c>
    </row>
    <row r="19083" spans="1:4">
      <c r="A19083" t="s">
        <v>60622</v>
      </c>
      <c r="B19083" t="s">
        <v>60623</v>
      </c>
      <c r="D19083" t="str">
        <f t="shared" si="298"/>
        <v>FPMCEL0641 John Hess MED Cell Biology And Human Anat PPM Only</v>
      </c>
    </row>
    <row r="19084" spans="1:4">
      <c r="A19084" t="s">
        <v>60624</v>
      </c>
      <c r="B19084" t="s">
        <v>60625</v>
      </c>
      <c r="D19084" t="str">
        <f t="shared" si="298"/>
        <v>FPAANS0640 Annie King ANIMAL SCIENCE PPM Only</v>
      </c>
    </row>
    <row r="19085" spans="1:4">
      <c r="A19085" t="s">
        <v>60626</v>
      </c>
      <c r="B19085" t="s">
        <v>60627</v>
      </c>
      <c r="D19085" t="str">
        <f t="shared" si="298"/>
        <v>FPMINT0639 Philip Eulie MED Int Med Admin PPM Only</v>
      </c>
    </row>
    <row r="19086" spans="1:4">
      <c r="A19086" t="s">
        <v>60628</v>
      </c>
      <c r="B19086" t="s">
        <v>60629</v>
      </c>
      <c r="D19086" t="str">
        <f t="shared" si="298"/>
        <v>FPAHCE0638 Robert Wiener HUMAN ECOLOGY PPM Only</v>
      </c>
    </row>
    <row r="19087" spans="1:4">
      <c r="A19087" t="s">
        <v>60630</v>
      </c>
      <c r="B19087" t="s">
        <v>60631</v>
      </c>
      <c r="D19087" t="str">
        <f t="shared" si="298"/>
        <v>FPAENM0637 Robert Kimsey ENTOMOLOGY NEMATOLOGY PPM Only</v>
      </c>
    </row>
    <row r="19088" spans="1:4">
      <c r="A19088" t="s">
        <v>60632</v>
      </c>
      <c r="B19088" t="s">
        <v>60633</v>
      </c>
      <c r="D19088" t="str">
        <f t="shared" si="298"/>
        <v>FPLHIS0636 Kathleen Stuart HISTORY PPM Only</v>
      </c>
    </row>
    <row r="19089" spans="1:4">
      <c r="A19089" t="s">
        <v>60634</v>
      </c>
      <c r="B19089" t="s">
        <v>60635</v>
      </c>
      <c r="D19089" t="str">
        <f t="shared" si="298"/>
        <v>FPLMUS0635 Zoila Munoz Diaz MUSIC PPM Only</v>
      </c>
    </row>
    <row r="19090" spans="1:4">
      <c r="A19090" t="s">
        <v>60636</v>
      </c>
      <c r="B19090" t="s">
        <v>60637</v>
      </c>
      <c r="D19090" t="str">
        <f t="shared" si="298"/>
        <v>FPLPSC0634 Joanna Scheib PSYCHOLOGY PPM Only</v>
      </c>
    </row>
    <row r="19091" spans="1:4">
      <c r="A19091" t="s">
        <v>60638</v>
      </c>
      <c r="B19091" t="s">
        <v>60639</v>
      </c>
      <c r="D19091" t="str">
        <f t="shared" si="298"/>
        <v>FPLSOC0633 Diane Wolf SOCIOLOGY PPM Only</v>
      </c>
    </row>
    <row r="19092" spans="1:4">
      <c r="A19092" t="s">
        <v>60640</v>
      </c>
      <c r="B19092" t="s">
        <v>60641</v>
      </c>
      <c r="D19092" t="str">
        <f t="shared" si="298"/>
        <v>FPMFCM0632 Anthony Jerant MED Family And Community Med PPM Only</v>
      </c>
    </row>
    <row r="19093" spans="1:4">
      <c r="A19093" t="s">
        <v>60642</v>
      </c>
      <c r="B19093" t="s">
        <v>60643</v>
      </c>
      <c r="D19093" t="str">
        <f t="shared" si="298"/>
        <v>FPLSDA0631 Frederick Simoons LS DEAN PPM Only</v>
      </c>
    </row>
    <row r="19094" spans="1:4">
      <c r="A19094" t="s">
        <v>60644</v>
      </c>
      <c r="B19094" t="s">
        <v>60645</v>
      </c>
      <c r="D19094" t="str">
        <f t="shared" si="298"/>
        <v>FPMPED0630 Fatema Iqbal MED Pediatrics PPM Only</v>
      </c>
    </row>
    <row r="19095" spans="1:4">
      <c r="A19095" t="s">
        <v>60646</v>
      </c>
      <c r="B19095" t="s">
        <v>60647</v>
      </c>
      <c r="D19095" t="str">
        <f t="shared" si="298"/>
        <v>FPLUWP0629 Greg Glazner UNIVERSITY WRITING PROGRAM PPM Only</v>
      </c>
    </row>
    <row r="19096" spans="1:4">
      <c r="A19096" t="s">
        <v>60648</v>
      </c>
      <c r="B19096" t="s">
        <v>60649</v>
      </c>
      <c r="D19096" t="str">
        <f t="shared" si="298"/>
        <v>FPMADM0628 Luz Guerrero MED Deans Office PPM Only</v>
      </c>
    </row>
    <row r="19097" spans="1:4">
      <c r="A19097" t="s">
        <v>60650</v>
      </c>
      <c r="B19097" t="s">
        <v>60651</v>
      </c>
      <c r="D19097" t="str">
        <f t="shared" si="298"/>
        <v>FPMPHA0627 Julie Bossuyt MED Pharmacology PPM Only</v>
      </c>
    </row>
    <row r="19098" spans="1:4">
      <c r="A19098" t="s">
        <v>60652</v>
      </c>
      <c r="B19098" t="s">
        <v>60653</v>
      </c>
      <c r="D19098" t="str">
        <f t="shared" si="298"/>
        <v>FPAPPA0626 Johan Leveau PLANT PATHOLOGY PPM Only</v>
      </c>
    </row>
    <row r="19099" spans="1:4">
      <c r="A19099" t="s">
        <v>60654</v>
      </c>
      <c r="B19099" t="s">
        <v>60655</v>
      </c>
      <c r="D19099" t="str">
        <f t="shared" si="298"/>
        <v>FPLSDA0625 K Thompson LS DEAN PPM Only</v>
      </c>
    </row>
    <row r="19100" spans="1:4">
      <c r="A19100" t="s">
        <v>60656</v>
      </c>
      <c r="B19100" t="s">
        <v>60657</v>
      </c>
      <c r="D19100" t="str">
        <f t="shared" si="298"/>
        <v>FPADES0624 Mark Schwartz ENVIRONMENTAL SCIENCE And POLICY PPM Only</v>
      </c>
    </row>
    <row r="19101" spans="1:4">
      <c r="A19101" t="s">
        <v>60658</v>
      </c>
      <c r="B19101" t="s">
        <v>60659</v>
      </c>
      <c r="D19101" t="str">
        <f t="shared" si="298"/>
        <v>FPLENL0623 Richard Levin ENGLISH PPM Only</v>
      </c>
    </row>
    <row r="19102" spans="1:4">
      <c r="A19102" t="s">
        <v>60660</v>
      </c>
      <c r="B19102" t="s">
        <v>60661</v>
      </c>
      <c r="D19102" t="str">
        <f t="shared" si="298"/>
        <v>FPLSOC0622 Dustin Wayne Mabry Kiskaddon SOCIOLOGY PPM Only</v>
      </c>
    </row>
    <row r="19103" spans="1:4">
      <c r="A19103" t="s">
        <v>60662</v>
      </c>
      <c r="B19103" t="s">
        <v>60663</v>
      </c>
      <c r="D19103" t="str">
        <f t="shared" si="298"/>
        <v>FPVVME0621 John Madigan VM MEDICINE And EPIDEMIOLOGY PPM Only</v>
      </c>
    </row>
    <row r="19104" spans="1:4">
      <c r="A19104" t="s">
        <v>60664</v>
      </c>
      <c r="B19104" t="s">
        <v>60665</v>
      </c>
      <c r="D19104" t="str">
        <f t="shared" si="298"/>
        <v>FPGSM10620 Michael Palazzolo GRADUATE SCHOOL OF MANAGEMENT PPM Only</v>
      </c>
    </row>
    <row r="19105" spans="1:4">
      <c r="A19105" t="s">
        <v>60666</v>
      </c>
      <c r="B19105" t="s">
        <v>60667</v>
      </c>
      <c r="D19105" t="str">
        <f t="shared" si="298"/>
        <v>FPMDER0619 Roslyn Isseroff MED Dermatology PPM Only</v>
      </c>
    </row>
    <row r="19106" spans="1:4">
      <c r="A19106" t="s">
        <v>60668</v>
      </c>
      <c r="B19106" t="s">
        <v>60669</v>
      </c>
      <c r="D19106" t="str">
        <f t="shared" si="298"/>
        <v>FPMDER0618 Ern Loh MED Dermatology PPM Only</v>
      </c>
    </row>
    <row r="19107" spans="1:4">
      <c r="A19107" t="s">
        <v>60670</v>
      </c>
      <c r="B19107" t="s">
        <v>60671</v>
      </c>
      <c r="D19107" t="str">
        <f t="shared" si="298"/>
        <v>FPLECN0616 Athanasios Geromichalos ECONOMICS PPM Only</v>
      </c>
    </row>
    <row r="19108" spans="1:4">
      <c r="A19108" t="s">
        <v>60672</v>
      </c>
      <c r="B19108" t="s">
        <v>60673</v>
      </c>
      <c r="D19108" t="str">
        <f t="shared" si="298"/>
        <v>FPAFST0615 Charles Bamforth FOOD SCIENCE And TECHNOLOGY PPM Only</v>
      </c>
    </row>
    <row r="19109" spans="1:4">
      <c r="A19109" t="s">
        <v>60674</v>
      </c>
      <c r="B19109" t="s">
        <v>60675</v>
      </c>
      <c r="D19109" t="str">
        <f t="shared" si="298"/>
        <v>FPVAPC0614 Juan Claudio Gutierrez VM ANAT PHYSIO And CELL BIOLOGY PPM Only</v>
      </c>
    </row>
    <row r="19110" spans="1:4">
      <c r="A19110" t="s">
        <v>60676</v>
      </c>
      <c r="B19110" t="s">
        <v>60677</v>
      </c>
      <c r="D19110" t="str">
        <f t="shared" si="298"/>
        <v>FPMHPH0613 S Gray MED Physiology And Membrane Biol PPM Only</v>
      </c>
    </row>
    <row r="19111" spans="1:4">
      <c r="A19111" t="s">
        <v>60678</v>
      </c>
      <c r="B19111" t="s">
        <v>60679</v>
      </c>
      <c r="D19111" t="str">
        <f t="shared" si="298"/>
        <v>FPMERM0612 Galen Baker MED Emergency Medicine PPM Only</v>
      </c>
    </row>
    <row r="19112" spans="1:4">
      <c r="A19112" t="s">
        <v>60680</v>
      </c>
      <c r="B19112" t="s">
        <v>60681</v>
      </c>
      <c r="D19112" t="str">
        <f t="shared" si="298"/>
        <v>FPALAW0611 M Silk LAND AIR And WATER RESOURCES PPM Only</v>
      </c>
    </row>
    <row r="19113" spans="1:4">
      <c r="A19113" t="s">
        <v>60682</v>
      </c>
      <c r="B19113" t="s">
        <v>60683</v>
      </c>
      <c r="D19113" t="str">
        <f t="shared" si="298"/>
        <v>FPLPHI0610 George Wilson PHILOSOPHY PPM Only</v>
      </c>
    </row>
    <row r="19114" spans="1:4">
      <c r="A19114" t="s">
        <v>60684</v>
      </c>
      <c r="B19114" t="s">
        <v>60685</v>
      </c>
      <c r="D19114" t="str">
        <f t="shared" si="298"/>
        <v>FPALAW0609 Shu Hua Chen LAND AIR And WATER RESOURCES PPM Only</v>
      </c>
    </row>
    <row r="19115" spans="1:4">
      <c r="A19115" t="s">
        <v>60686</v>
      </c>
      <c r="B19115" t="s">
        <v>60687</v>
      </c>
      <c r="D19115" t="str">
        <f t="shared" si="298"/>
        <v>FPLCHE0608 Nancy True CHEMISTRY PPM Only</v>
      </c>
    </row>
    <row r="19116" spans="1:4">
      <c r="A19116" t="s">
        <v>60688</v>
      </c>
      <c r="B19116" t="s">
        <v>60689</v>
      </c>
      <c r="D19116" t="str">
        <f t="shared" si="298"/>
        <v>FPAHCE0607 Marjorie Visser HUMAN ECOLOGY PPM Only</v>
      </c>
    </row>
    <row r="19117" spans="1:4">
      <c r="A19117" t="s">
        <v>60690</v>
      </c>
      <c r="B19117" t="s">
        <v>60691</v>
      </c>
      <c r="D19117" t="str">
        <f t="shared" si="298"/>
        <v>FPMANS0606 Aubrey Yao MED Anesth And Pain Medicine PPM Only</v>
      </c>
    </row>
    <row r="19118" spans="1:4">
      <c r="A19118" t="s">
        <v>60692</v>
      </c>
      <c r="B19118" t="s">
        <v>60693</v>
      </c>
      <c r="D19118" t="str">
        <f t="shared" si="298"/>
        <v>FPMOTO0605 Jamie Funamura MED Otolaryngology PPM Only</v>
      </c>
    </row>
    <row r="19119" spans="1:4">
      <c r="A19119" t="s">
        <v>60694</v>
      </c>
      <c r="B19119" t="s">
        <v>60695</v>
      </c>
      <c r="D19119" t="str">
        <f t="shared" si="298"/>
        <v>FPECHM0604 Yayoi Takamura MATERIALS SCIENCE And ENGINEERING PPM Only</v>
      </c>
    </row>
    <row r="19120" spans="1:4">
      <c r="A19120" t="s">
        <v>60696</v>
      </c>
      <c r="B19120" t="s">
        <v>60697</v>
      </c>
      <c r="D19120" t="str">
        <f t="shared" si="298"/>
        <v>FPLMUS0603 Albert Mcneil MUSIC PPM Only</v>
      </c>
    </row>
    <row r="19121" spans="1:4">
      <c r="A19121" t="s">
        <v>60698</v>
      </c>
      <c r="B19121" t="s">
        <v>60699</v>
      </c>
      <c r="D19121" t="str">
        <f t="shared" si="298"/>
        <v>FPAFST0602 Pamela Tom FOOD SCIENCE And TECHNOLOGY PPM Only</v>
      </c>
    </row>
    <row r="19122" spans="1:4">
      <c r="A19122" t="s">
        <v>60700</v>
      </c>
      <c r="B19122" t="s">
        <v>60701</v>
      </c>
      <c r="D19122" t="str">
        <f t="shared" si="298"/>
        <v>FPAHCE0601 Catherine Brinkley HUMAN ECOLOGY PPM Only</v>
      </c>
    </row>
    <row r="19123" spans="1:4">
      <c r="A19123" t="s">
        <v>60702</v>
      </c>
      <c r="B19123" t="s">
        <v>60703</v>
      </c>
      <c r="D19123" t="str">
        <f t="shared" si="298"/>
        <v>FPAPLS0600 Georgia Drakakaki PLANT SCIENCES PPM Only</v>
      </c>
    </row>
    <row r="19124" spans="1:4">
      <c r="A19124" t="s">
        <v>60704</v>
      </c>
      <c r="B19124" t="s">
        <v>60705</v>
      </c>
      <c r="D19124" t="str">
        <f t="shared" si="298"/>
        <v>FPVVSR0599 Kelsey Brust VM SURGRAD SCIENCE PPM Only</v>
      </c>
    </row>
    <row r="19125" spans="1:4">
      <c r="A19125" t="s">
        <v>60706</v>
      </c>
      <c r="B19125" t="s">
        <v>60707</v>
      </c>
      <c r="D19125" t="str">
        <f t="shared" si="298"/>
        <v>FPGSM10598 Joseph Chen GRADUATE SCHOOL OF MANAGEMENT PPM Only</v>
      </c>
    </row>
    <row r="19126" spans="1:4">
      <c r="A19126" t="s">
        <v>60708</v>
      </c>
      <c r="B19126" t="s">
        <v>60709</v>
      </c>
      <c r="D19126" t="str">
        <f t="shared" si="298"/>
        <v>FPVVME0597 Munashe Chigerwe VM MEDICINE And EPIDEMIOLOGY PPM Only</v>
      </c>
    </row>
    <row r="19127" spans="1:4">
      <c r="A19127" t="s">
        <v>60710</v>
      </c>
      <c r="B19127" t="s">
        <v>60711</v>
      </c>
      <c r="D19127" t="str">
        <f t="shared" si="298"/>
        <v>FPBMCB0596 Celina Juliano MOLECULAR And CELLULAR BIO PPM Only</v>
      </c>
    </row>
    <row r="19128" spans="1:4">
      <c r="A19128" t="s">
        <v>60712</v>
      </c>
      <c r="B19128" t="s">
        <v>60713</v>
      </c>
      <c r="D19128" t="str">
        <f t="shared" si="298"/>
        <v>FPLSAP0595 Agustina Carando SPANISH And PORTUGUESE PPM Only</v>
      </c>
    </row>
    <row r="19129" spans="1:4">
      <c r="A19129" t="s">
        <v>60714</v>
      </c>
      <c r="B19129" t="s">
        <v>60715</v>
      </c>
      <c r="D19129" t="str">
        <f t="shared" si="298"/>
        <v>FPAHCE0594 Michael Rios HUMAN ECOLOGY PPM Only</v>
      </c>
    </row>
    <row r="19130" spans="1:4">
      <c r="A19130" t="s">
        <v>60716</v>
      </c>
      <c r="B19130" t="s">
        <v>60717</v>
      </c>
      <c r="D19130" t="str">
        <f t="shared" si="298"/>
        <v>FPLSAP0593 Claudia Sanchez Gutierrez SPANISH And PORTUGUESE PPM Only</v>
      </c>
    </row>
    <row r="19131" spans="1:4">
      <c r="A19131" t="s">
        <v>60718</v>
      </c>
      <c r="B19131" t="s">
        <v>60719</v>
      </c>
      <c r="D19131" t="str">
        <f t="shared" si="298"/>
        <v>FPBMMG0592 David Pratt MICROBIOLOGY And MOLEC GENETICS PPM Only</v>
      </c>
    </row>
    <row r="19132" spans="1:4">
      <c r="A19132" t="s">
        <v>60720</v>
      </c>
      <c r="B19132" t="s">
        <v>60721</v>
      </c>
      <c r="D19132" t="str">
        <f t="shared" si="298"/>
        <v>FPABAE0591 James Thompson BIOLOGICAL And AG ENGINEERING PPM Only</v>
      </c>
    </row>
    <row r="19133" spans="1:4">
      <c r="A19133" t="s">
        <v>60722</v>
      </c>
      <c r="B19133" t="s">
        <v>60723</v>
      </c>
      <c r="D19133" t="str">
        <f t="shared" si="298"/>
        <v>FPIMNE0590 Lorien Dalrymple MED Int Med Nephrology PPM Only</v>
      </c>
    </row>
    <row r="19134" spans="1:4">
      <c r="A19134" t="s">
        <v>60724</v>
      </c>
      <c r="B19134" t="s">
        <v>60725</v>
      </c>
      <c r="D19134" t="str">
        <f t="shared" si="298"/>
        <v>FPAANS0589 Michael Ryan Miller ANIMAL SCIENCE PPM Only</v>
      </c>
    </row>
    <row r="19135" spans="1:4">
      <c r="A19135" t="s">
        <v>60726</v>
      </c>
      <c r="B19135" t="s">
        <v>60727</v>
      </c>
      <c r="D19135" t="str">
        <f t="shared" si="298"/>
        <v>FPLSOC0588 Ming Cheng Lo SOCIOLOGY PPM Only</v>
      </c>
    </row>
    <row r="19136" spans="1:4">
      <c r="A19136" t="s">
        <v>60728</v>
      </c>
      <c r="B19136" t="s">
        <v>60729</v>
      </c>
      <c r="D19136" t="str">
        <f t="shared" si="298"/>
        <v>FPMOBG0587 Aimee Eyvazzadeh MED Obstetrics And Gynecology PPM Only</v>
      </c>
    </row>
    <row r="19137" spans="1:4">
      <c r="A19137" t="s">
        <v>60730</v>
      </c>
      <c r="B19137" t="s">
        <v>60731</v>
      </c>
      <c r="D19137" t="str">
        <f t="shared" si="298"/>
        <v>FPIMHO0586 Mamta Parikh MED Int Med HEMONC PPM Only</v>
      </c>
    </row>
    <row r="19138" spans="1:4">
      <c r="A19138" t="s">
        <v>60732</v>
      </c>
      <c r="B19138" t="s">
        <v>60733</v>
      </c>
      <c r="D19138" t="str">
        <f t="shared" si="298"/>
        <v>FPLCHE0585 Julia Chamberlain CHEMISTRY PPM Only</v>
      </c>
    </row>
    <row r="19139" spans="1:4">
      <c r="A19139" t="s">
        <v>60734</v>
      </c>
      <c r="B19139" t="s">
        <v>60735</v>
      </c>
      <c r="D19139" t="str">
        <f t="shared" ref="D19139:D19202" si="299">A19139&amp;" "&amp;B19139</f>
        <v>FPECSE0584 Joel Porquet ENGR COMPUTER SCIENCE PPM Only</v>
      </c>
    </row>
    <row r="19140" spans="1:4">
      <c r="A19140" t="s">
        <v>60736</v>
      </c>
      <c r="B19140" t="s">
        <v>60737</v>
      </c>
      <c r="D19140" t="str">
        <f t="shared" si="299"/>
        <v>FPVVME0583 Carrie Palm VM MEDICINE And EPIDEMIOLOGY PPM Only</v>
      </c>
    </row>
    <row r="19141" spans="1:4">
      <c r="A19141" t="s">
        <v>60738</v>
      </c>
      <c r="B19141" t="s">
        <v>60739</v>
      </c>
      <c r="D19141" t="str">
        <f t="shared" si="299"/>
        <v>FPAFST0582 Chester Price FOOD SCIENCE And TECHNOLOGY PPM Only</v>
      </c>
    </row>
    <row r="19142" spans="1:4">
      <c r="A19142" t="s">
        <v>60740</v>
      </c>
      <c r="B19142" t="s">
        <v>60741</v>
      </c>
      <c r="D19142" t="str">
        <f t="shared" si="299"/>
        <v>FPIMEN0581 Thomas Aoki MED Int Med Endocrinology PPM Only</v>
      </c>
    </row>
    <row r="19143" spans="1:4">
      <c r="A19143" t="s">
        <v>60742</v>
      </c>
      <c r="B19143" t="s">
        <v>60743</v>
      </c>
      <c r="D19143" t="str">
        <f t="shared" si="299"/>
        <v>FPMANS0580 Kristin E Bennett MED Anesth And Pain Medicine PPM Only</v>
      </c>
    </row>
    <row r="19144" spans="1:4">
      <c r="A19144" t="s">
        <v>60744</v>
      </c>
      <c r="B19144" t="s">
        <v>60745</v>
      </c>
      <c r="D19144" t="str">
        <f t="shared" si="299"/>
        <v>FPLANT0579 Donald Donham ANTHROPOLOGY PPM Only</v>
      </c>
    </row>
    <row r="19145" spans="1:4">
      <c r="A19145" t="s">
        <v>60746</v>
      </c>
      <c r="B19145" t="s">
        <v>60747</v>
      </c>
      <c r="D19145" t="str">
        <f t="shared" si="299"/>
        <v>FPMPHA0578 Ye Chen Izu MED Pharmacology PPM Only</v>
      </c>
    </row>
    <row r="19146" spans="1:4">
      <c r="A19146" t="s">
        <v>60748</v>
      </c>
      <c r="B19146" t="s">
        <v>60749</v>
      </c>
      <c r="D19146" t="str">
        <f t="shared" si="299"/>
        <v>FPACHE0577 Lenna Ontai HUMAN ECOLOGY PPM Only</v>
      </c>
    </row>
    <row r="19147" spans="1:4">
      <c r="A19147" t="s">
        <v>60750</v>
      </c>
      <c r="B19147" t="s">
        <v>60751</v>
      </c>
      <c r="D19147" t="str">
        <f t="shared" si="299"/>
        <v>FPLECN0576 Peter Lindert ECONOMICS PPM Only</v>
      </c>
    </row>
    <row r="19148" spans="1:4">
      <c r="A19148" t="s">
        <v>60752</v>
      </c>
      <c r="B19148" t="s">
        <v>60753</v>
      </c>
      <c r="D19148" t="str">
        <f t="shared" si="299"/>
        <v>FPEMAE0575 Vinod Narayanan MECHANICAL And AEROSPACE ENGR PPM Only</v>
      </c>
    </row>
    <row r="19149" spans="1:4">
      <c r="A19149" t="s">
        <v>60754</v>
      </c>
      <c r="B19149" t="s">
        <v>60755</v>
      </c>
      <c r="D19149" t="str">
        <f t="shared" si="299"/>
        <v>FPMPSY0574 Alan Koike MED Psychiatry And Behav Sci PPM Only</v>
      </c>
    </row>
    <row r="19150" spans="1:4">
      <c r="A19150" t="s">
        <v>60756</v>
      </c>
      <c r="B19150" t="s">
        <v>60757</v>
      </c>
      <c r="D19150" t="str">
        <f t="shared" si="299"/>
        <v>FPLREL0573 Allison Coudert RELIGIOUS STUDIES PPM Only</v>
      </c>
    </row>
    <row r="19151" spans="1:4">
      <c r="A19151" t="s">
        <v>60758</v>
      </c>
      <c r="B19151" t="s">
        <v>60759</v>
      </c>
      <c r="D19151" t="str">
        <f t="shared" si="299"/>
        <v>FPLSTA0572 Fushing Hsieh STATISTICS PPM Only</v>
      </c>
    </row>
    <row r="19152" spans="1:4">
      <c r="A19152" t="s">
        <v>60760</v>
      </c>
      <c r="B19152" t="s">
        <v>60761</v>
      </c>
      <c r="D19152" t="str">
        <f t="shared" si="299"/>
        <v>FPLPHY0571 Joseph Kiskis PHYSICS PPM Only</v>
      </c>
    </row>
    <row r="19153" spans="1:4">
      <c r="A19153" t="s">
        <v>60762</v>
      </c>
      <c r="B19153" t="s">
        <v>60763</v>
      </c>
      <c r="D19153" t="str">
        <f t="shared" si="299"/>
        <v>FPMFCM0570 Patrick Lowerre MED Family And Community Med PPM Only</v>
      </c>
    </row>
    <row r="19154" spans="1:4">
      <c r="A19154" t="s">
        <v>60764</v>
      </c>
      <c r="B19154" t="s">
        <v>60765</v>
      </c>
      <c r="D19154" t="str">
        <f t="shared" si="299"/>
        <v>FPIMEN0569 Manish Upadhyay MED Int Med Endocrinology PPM Only</v>
      </c>
    </row>
    <row r="19155" spans="1:4">
      <c r="A19155" t="s">
        <v>60766</v>
      </c>
      <c r="B19155" t="s">
        <v>60767</v>
      </c>
      <c r="D19155" t="str">
        <f t="shared" si="299"/>
        <v>FPLIBR0568 Juri Stratford UCDLIBRARY PPM Only</v>
      </c>
    </row>
    <row r="19156" spans="1:4">
      <c r="A19156" t="s">
        <v>60768</v>
      </c>
      <c r="B19156" t="s">
        <v>60769</v>
      </c>
      <c r="D19156" t="str">
        <f t="shared" si="299"/>
        <v>FPABAE0567 Irwin Donis Gonzalez BIOLOGICAL And AG ENGINEERING PPM Only</v>
      </c>
    </row>
    <row r="19157" spans="1:4">
      <c r="A19157" t="s">
        <v>60770</v>
      </c>
      <c r="B19157" t="s">
        <v>60771</v>
      </c>
      <c r="D19157" t="str">
        <f t="shared" si="299"/>
        <v>FPLCHI0566 Yvette Flores CHICANO STUDIES PPM Only</v>
      </c>
    </row>
    <row r="19158" spans="1:4">
      <c r="A19158" t="s">
        <v>60772</v>
      </c>
      <c r="B19158" t="s">
        <v>60773</v>
      </c>
      <c r="D19158" t="str">
        <f t="shared" si="299"/>
        <v>FPLENL0565 Peter Hays ENGLISH PPM Only</v>
      </c>
    </row>
    <row r="19159" spans="1:4">
      <c r="A19159" t="s">
        <v>60774</v>
      </c>
      <c r="B19159" t="s">
        <v>60775</v>
      </c>
      <c r="D19159" t="str">
        <f t="shared" si="299"/>
        <v>FPMURO0564 Joon Ha Ok MED Urologic Surgery PPM Only</v>
      </c>
    </row>
    <row r="19160" spans="1:4">
      <c r="A19160" t="s">
        <v>60776</v>
      </c>
      <c r="B19160" t="s">
        <v>60777</v>
      </c>
      <c r="D19160" t="str">
        <f t="shared" si="299"/>
        <v>FPAPPA0563 Daniel Kluepfel PLANT PATHOLOGY PPM Only</v>
      </c>
    </row>
    <row r="19161" spans="1:4">
      <c r="A19161" t="s">
        <v>60778</v>
      </c>
      <c r="B19161" t="s">
        <v>60779</v>
      </c>
      <c r="D19161" t="str">
        <f t="shared" si="299"/>
        <v>FPAPLS0563 Daniel Kluepfel PLANT SCIENCES PPM Only</v>
      </c>
    </row>
    <row r="19162" spans="1:4">
      <c r="A19162" t="s">
        <v>60780</v>
      </c>
      <c r="B19162" t="s">
        <v>60781</v>
      </c>
      <c r="D19162" t="str">
        <f t="shared" si="299"/>
        <v>FPMERM0562 Robert Derlet MED Emergency Medicine PPM Only</v>
      </c>
    </row>
    <row r="19163" spans="1:4">
      <c r="A19163" t="s">
        <v>60782</v>
      </c>
      <c r="B19163" t="s">
        <v>60783</v>
      </c>
      <c r="D19163" t="str">
        <f t="shared" si="299"/>
        <v>FPMORT0561 Hai Le MED Orthopaedic Surgery PPM Only</v>
      </c>
    </row>
    <row r="19164" spans="1:4">
      <c r="A19164" t="s">
        <v>60784</v>
      </c>
      <c r="B19164" t="s">
        <v>60785</v>
      </c>
      <c r="D19164" t="str">
        <f t="shared" si="299"/>
        <v>FPLLAW0560 Brian Soucek SCHOOL OF LAW PPM Only</v>
      </c>
    </row>
    <row r="19165" spans="1:4">
      <c r="A19165" t="s">
        <v>60786</v>
      </c>
      <c r="B19165" t="s">
        <v>60787</v>
      </c>
      <c r="D19165" t="str">
        <f t="shared" si="299"/>
        <v>FPVVME0559 William Wilson VM MEDICINE And EPIDEMIOLOGY PPM Only</v>
      </c>
    </row>
    <row r="19166" spans="1:4">
      <c r="A19166" t="s">
        <v>60788</v>
      </c>
      <c r="B19166" t="s">
        <v>60789</v>
      </c>
      <c r="D19166" t="str">
        <f t="shared" si="299"/>
        <v>FPECSE0558 Joshua McCoy ENGR COMPUTER SCIENCE PPM Only</v>
      </c>
    </row>
    <row r="19167" spans="1:4">
      <c r="A19167" t="s">
        <v>60790</v>
      </c>
      <c r="B19167" t="s">
        <v>60791</v>
      </c>
      <c r="D19167" t="str">
        <f t="shared" si="299"/>
        <v>FPVVSR0557 Gregg Kortz VM SURGRAD SCIENCE PPM Only</v>
      </c>
    </row>
    <row r="19168" spans="1:4">
      <c r="A19168" t="s">
        <v>60792</v>
      </c>
      <c r="B19168" t="s">
        <v>60793</v>
      </c>
      <c r="D19168" t="str">
        <f t="shared" si="299"/>
        <v>FPMPSY0556 Anu Gupta MED Psychiatry And Behav Sci PPM Only</v>
      </c>
    </row>
    <row r="19169" spans="1:4">
      <c r="A19169" t="s">
        <v>60794</v>
      </c>
      <c r="B19169" t="s">
        <v>60795</v>
      </c>
      <c r="D19169" t="str">
        <f t="shared" si="299"/>
        <v>FPMRAD0555 Kriti Gwal MED Radiology PPM Only</v>
      </c>
    </row>
    <row r="19170" spans="1:4">
      <c r="A19170" t="s">
        <v>60796</v>
      </c>
      <c r="B19170" t="s">
        <v>60797</v>
      </c>
      <c r="D19170" t="str">
        <f t="shared" si="299"/>
        <v>FPLGAR0554 Olga Stuchebrukhov GERMAN And RUSSIAN PPM Only</v>
      </c>
    </row>
    <row r="19171" spans="1:4">
      <c r="A19171" t="s">
        <v>60798</v>
      </c>
      <c r="B19171" t="s">
        <v>60799</v>
      </c>
      <c r="D19171" t="str">
        <f t="shared" si="299"/>
        <v>FPDEDU0553 Nancy Gorman EDUCATION PPM Only</v>
      </c>
    </row>
    <row r="19172" spans="1:4">
      <c r="A19172" t="s">
        <v>60800</v>
      </c>
      <c r="B19172" t="s">
        <v>60801</v>
      </c>
      <c r="D19172" t="str">
        <f t="shared" si="299"/>
        <v>FPEBME0552 Volkmar Heinrich BIOMEDICAL ENGINEERING PPM Only</v>
      </c>
    </row>
    <row r="19173" spans="1:4">
      <c r="A19173" t="s">
        <v>60802</v>
      </c>
      <c r="B19173" t="s">
        <v>60803</v>
      </c>
      <c r="D19173" t="str">
        <f t="shared" si="299"/>
        <v>FPMPED0551 Trinh Truong MED Pediatrics PPM Only</v>
      </c>
    </row>
    <row r="19174" spans="1:4">
      <c r="A19174" t="s">
        <v>60804</v>
      </c>
      <c r="B19174" t="s">
        <v>60805</v>
      </c>
      <c r="D19174" t="str">
        <f t="shared" si="299"/>
        <v>FPLEAL0550 Haruko Sakakibara EAST ASIAN LANGUAGES and CULTURES PPM Only</v>
      </c>
    </row>
    <row r="19175" spans="1:4">
      <c r="A19175" t="s">
        <v>60806</v>
      </c>
      <c r="B19175" t="s">
        <v>60807</v>
      </c>
      <c r="D19175" t="str">
        <f t="shared" si="299"/>
        <v>FPLCOM0549 Neil Larsen COMPARATIVE LITERATURE PPM Only</v>
      </c>
    </row>
    <row r="19176" spans="1:4">
      <c r="A19176" t="s">
        <v>60808</v>
      </c>
      <c r="B19176" t="s">
        <v>60809</v>
      </c>
      <c r="D19176" t="str">
        <f t="shared" si="299"/>
        <v>FPVAPC0548 Alfred Heusner VM ANAT PHYSIO And CELL BIOLOGY PPM Only</v>
      </c>
    </row>
    <row r="19177" spans="1:4">
      <c r="A19177" t="s">
        <v>60810</v>
      </c>
      <c r="B19177" t="s">
        <v>60811</v>
      </c>
      <c r="D19177" t="str">
        <f t="shared" si="299"/>
        <v>FPMEPM0547 Erin Griffin MED Public Health Sciences PPM Only</v>
      </c>
    </row>
    <row r="19178" spans="1:4">
      <c r="A19178" t="s">
        <v>60812</v>
      </c>
      <c r="B19178" t="s">
        <v>60813</v>
      </c>
      <c r="D19178" t="str">
        <f t="shared" si="299"/>
        <v>FPMPED0546 Kathleen Angkustsiri MED Pediatrics PPM Only</v>
      </c>
    </row>
    <row r="19179" spans="1:4">
      <c r="A19179" t="s">
        <v>60814</v>
      </c>
      <c r="B19179" t="s">
        <v>60815</v>
      </c>
      <c r="D19179" t="str">
        <f t="shared" si="299"/>
        <v>FPLLAW0545 George G Demos SCHOOL OF LAW PPM Only</v>
      </c>
    </row>
    <row r="19180" spans="1:4">
      <c r="A19180" t="s">
        <v>60816</v>
      </c>
      <c r="B19180" t="s">
        <v>60817</v>
      </c>
      <c r="D19180" t="str">
        <f t="shared" si="299"/>
        <v>FPIMNE0544 Jose Morfin MED Int Med Nephrology PPM Only</v>
      </c>
    </row>
    <row r="19181" spans="1:4">
      <c r="A19181" t="s">
        <v>60818</v>
      </c>
      <c r="B19181" t="s">
        <v>60819</v>
      </c>
      <c r="D19181" t="str">
        <f t="shared" si="299"/>
        <v>FPLDRA0543 Stuart Carroll THEATRE And DANCE PPM Only</v>
      </c>
    </row>
    <row r="19182" spans="1:4">
      <c r="A19182" t="s">
        <v>60820</v>
      </c>
      <c r="B19182" t="s">
        <v>60821</v>
      </c>
      <c r="D19182" t="str">
        <f t="shared" si="299"/>
        <v>FPLAST0542 Graham J Mcdougal ART And ART HISTORY PPM Only</v>
      </c>
    </row>
    <row r="19183" spans="1:4">
      <c r="A19183" t="s">
        <v>60822</v>
      </c>
      <c r="B19183" t="s">
        <v>60823</v>
      </c>
      <c r="D19183" t="str">
        <f t="shared" si="299"/>
        <v>FPACHE0541 Edward Mcniel HUMAN ECOLOGY PPM Only</v>
      </c>
    </row>
    <row r="19184" spans="1:4">
      <c r="A19184" t="s">
        <v>60824</v>
      </c>
      <c r="B19184" t="s">
        <v>60825</v>
      </c>
      <c r="D19184" t="str">
        <f t="shared" si="299"/>
        <v>FPMPED0540 Erik Fernandez Y Garcia MED Pediatrics PPM Only</v>
      </c>
    </row>
    <row r="19185" spans="1:4">
      <c r="A19185" t="s">
        <v>60826</v>
      </c>
      <c r="B19185" t="s">
        <v>60827</v>
      </c>
      <c r="D19185" t="str">
        <f t="shared" si="299"/>
        <v>FPACHE0539 Jonathan London HUMAN ECOLOGY PPM Only</v>
      </c>
    </row>
    <row r="19186" spans="1:4">
      <c r="A19186" t="s">
        <v>60828</v>
      </c>
      <c r="B19186" t="s">
        <v>60829</v>
      </c>
      <c r="D19186" t="str">
        <f t="shared" si="299"/>
        <v>FPLMAT0538 Donald Norton MATHEMATICS PPM Only</v>
      </c>
    </row>
    <row r="19187" spans="1:4">
      <c r="A19187" t="s">
        <v>60830</v>
      </c>
      <c r="B19187" t="s">
        <v>60831</v>
      </c>
      <c r="D19187" t="str">
        <f t="shared" si="299"/>
        <v>FPLDRA0537 Lawrence Bogad THEATRE And DANCE PPM Only</v>
      </c>
    </row>
    <row r="19188" spans="1:4">
      <c r="A19188" t="s">
        <v>60832</v>
      </c>
      <c r="B19188" t="s">
        <v>60833</v>
      </c>
      <c r="D19188" t="str">
        <f t="shared" si="299"/>
        <v>FPADNO0536 Helene Dillard AGR And ENV SCI DEANS OFFICE PPM Only</v>
      </c>
    </row>
    <row r="19189" spans="1:4">
      <c r="A19189" t="s">
        <v>60834</v>
      </c>
      <c r="B19189" t="s">
        <v>60835</v>
      </c>
      <c r="D19189" t="str">
        <f t="shared" si="299"/>
        <v>FPMMIC0535 Dennis Hartigan Oconnor MED Medical Microbiology And Imm PPM Only</v>
      </c>
    </row>
    <row r="19190" spans="1:4">
      <c r="A19190" t="s">
        <v>60836</v>
      </c>
      <c r="B19190" t="s">
        <v>60837</v>
      </c>
      <c r="D19190" t="str">
        <f t="shared" si="299"/>
        <v>FPEECE0534 Kent Wilken ELECT And COMP ENGR PPM Only</v>
      </c>
    </row>
    <row r="19191" spans="1:4">
      <c r="A19191" t="s">
        <v>60838</v>
      </c>
      <c r="B19191" t="s">
        <v>60839</v>
      </c>
      <c r="D19191" t="str">
        <f t="shared" si="299"/>
        <v>FPVVSR0533 Kathryn Koehler VM SURGRAD SCIENCE PPM Only</v>
      </c>
    </row>
    <row r="19192" spans="1:4">
      <c r="A19192" t="s">
        <v>60840</v>
      </c>
      <c r="B19192" t="s">
        <v>60841</v>
      </c>
      <c r="D19192" t="str">
        <f t="shared" si="299"/>
        <v>FPLLAW0532 Carter White SCHOOL OF LAW PPM Only</v>
      </c>
    </row>
    <row r="19193" spans="1:4">
      <c r="A19193" t="s">
        <v>60842</v>
      </c>
      <c r="B19193" t="s">
        <v>60843</v>
      </c>
      <c r="D19193" t="str">
        <f t="shared" si="299"/>
        <v>FPVVSR0531 Denis Marcellin Little VM SURGRAD SCIENCE PPM Only</v>
      </c>
    </row>
    <row r="19194" spans="1:4">
      <c r="A19194" t="s">
        <v>60844</v>
      </c>
      <c r="B19194" t="s">
        <v>60845</v>
      </c>
      <c r="D19194" t="str">
        <f t="shared" si="299"/>
        <v>FPLNAS0530 Jessica Perea NATIVE AMERICAN STUDIES PPM Only</v>
      </c>
    </row>
    <row r="19195" spans="1:4">
      <c r="A19195" t="s">
        <v>60846</v>
      </c>
      <c r="B19195" t="s">
        <v>60847</v>
      </c>
      <c r="D19195" t="str">
        <f t="shared" si="299"/>
        <v>FPMFCM0529 Curtis L Witcher MED Family And Community Med PPM Only</v>
      </c>
    </row>
    <row r="19196" spans="1:4">
      <c r="A19196" t="s">
        <v>60848</v>
      </c>
      <c r="B19196" t="s">
        <v>60849</v>
      </c>
      <c r="D19196" t="str">
        <f t="shared" si="299"/>
        <v>FPIMPM0528 Gibbe Parsons MED Int Med Pulmonary PPM Only</v>
      </c>
    </row>
    <row r="19197" spans="1:4">
      <c r="A19197" t="s">
        <v>60850</v>
      </c>
      <c r="B19197" t="s">
        <v>60851</v>
      </c>
      <c r="D19197" t="str">
        <f t="shared" si="299"/>
        <v>FPVVME0527 Tim Carpenter VM MEDICINE And EPIDEMIOLOGY PPM Only</v>
      </c>
    </row>
    <row r="19198" spans="1:4">
      <c r="A19198" t="s">
        <v>60852</v>
      </c>
      <c r="B19198" t="s">
        <v>60853</v>
      </c>
      <c r="D19198" t="str">
        <f t="shared" si="299"/>
        <v>FPIMGI0526 Ronald Hsu MED Int Med Gastroenterology PPM Only</v>
      </c>
    </row>
    <row r="19199" spans="1:4">
      <c r="A19199" t="s">
        <v>60854</v>
      </c>
      <c r="B19199" t="s">
        <v>60855</v>
      </c>
      <c r="D19199" t="str">
        <f t="shared" si="299"/>
        <v>FPLPHI0525 William Bossart PHILOSOPHY PPM Only</v>
      </c>
    </row>
    <row r="19200" spans="1:4">
      <c r="A19200" t="s">
        <v>60856</v>
      </c>
      <c r="B19200" t="s">
        <v>60857</v>
      </c>
      <c r="D19200" t="str">
        <f t="shared" si="299"/>
        <v>FPMPED0524 Laura Prakash MED Pediatrics PPM Only</v>
      </c>
    </row>
    <row r="19201" spans="1:4">
      <c r="A19201" t="s">
        <v>60858</v>
      </c>
      <c r="B19201" t="s">
        <v>60859</v>
      </c>
      <c r="D19201" t="str">
        <f t="shared" si="299"/>
        <v>FPMINT0523 Andrew Chan MED Internal Medicine PPM Only</v>
      </c>
    </row>
    <row r="19202" spans="1:4">
      <c r="A19202" t="s">
        <v>60860</v>
      </c>
      <c r="B19202" t="s">
        <v>60861</v>
      </c>
      <c r="D19202" t="str">
        <f t="shared" si="299"/>
        <v>FPAANS0522 James Fadel ANIMAL SCIENCE PPM Only</v>
      </c>
    </row>
    <row r="19203" spans="1:4">
      <c r="A19203" t="s">
        <v>60862</v>
      </c>
      <c r="B19203" t="s">
        <v>60863</v>
      </c>
      <c r="D19203" t="str">
        <f t="shared" ref="D19203:D19266" si="300">A19203&amp;" "&amp;B19203</f>
        <v>FPMPED0521 Joseph Schulman MED Pediatrics PPM Only</v>
      </c>
    </row>
    <row r="19204" spans="1:4">
      <c r="A19204" t="s">
        <v>60864</v>
      </c>
      <c r="B19204" t="s">
        <v>60865</v>
      </c>
      <c r="D19204" t="str">
        <f t="shared" si="300"/>
        <v>FPMFCM0520 Nathan Hitzeman MED Family And Community Med PPM Only</v>
      </c>
    </row>
    <row r="19205" spans="1:4">
      <c r="A19205" t="s">
        <v>60866</v>
      </c>
      <c r="B19205" t="s">
        <v>60867</v>
      </c>
      <c r="D19205" t="str">
        <f t="shared" si="300"/>
        <v>FPIMCA0519 Sandhya Venugopal MED INT MED CARDIOLOGY PPM Only</v>
      </c>
    </row>
    <row r="19206" spans="1:4">
      <c r="A19206" t="s">
        <v>60868</v>
      </c>
      <c r="B19206" t="s">
        <v>60869</v>
      </c>
      <c r="D19206" t="str">
        <f t="shared" si="300"/>
        <v>FPVPHR0518 James Cullor VM POPULATION HLTH And REPROD PPM Only</v>
      </c>
    </row>
    <row r="19207" spans="1:4">
      <c r="A19207" t="s">
        <v>60870</v>
      </c>
      <c r="B19207" t="s">
        <v>60871</v>
      </c>
      <c r="D19207" t="str">
        <f t="shared" si="300"/>
        <v>FPVPMI0517 Karen Shapiro VM PATHOLOGY MICRO And IMMUN PPM Only</v>
      </c>
    </row>
    <row r="19208" spans="1:4">
      <c r="A19208" t="s">
        <v>60872</v>
      </c>
      <c r="B19208" t="s">
        <v>60873</v>
      </c>
      <c r="D19208" t="str">
        <f t="shared" si="300"/>
        <v>FPECSE6293 Alex Gamero Garrido Computer Science PPM Only</v>
      </c>
    </row>
    <row r="19209" spans="1:4">
      <c r="A19209" t="s">
        <v>60874</v>
      </c>
      <c r="B19209" t="s">
        <v>60875</v>
      </c>
      <c r="D19209" t="str">
        <f t="shared" si="300"/>
        <v>FPECSE6294 Dongyu Liu Computer Science PPM Only</v>
      </c>
    </row>
    <row r="19210" spans="1:4">
      <c r="A19210" t="s">
        <v>60876</v>
      </c>
      <c r="B19210" t="s">
        <v>60877</v>
      </c>
      <c r="D19210" t="str">
        <f t="shared" si="300"/>
        <v>FPECSE6295 Muhao Chen Computer Science PPM Only</v>
      </c>
    </row>
    <row r="19211" spans="1:4">
      <c r="A19211" t="s">
        <v>60878</v>
      </c>
      <c r="B19211" t="s">
        <v>60879</v>
      </c>
      <c r="D19211" t="str">
        <f t="shared" si="300"/>
        <v>FPECSE0516 Annamaria B Amenta ENGR COMPUTER SCIENCE PPM Only</v>
      </c>
    </row>
    <row r="19212" spans="1:4">
      <c r="A19212" t="s">
        <v>60880</v>
      </c>
      <c r="B19212" t="s">
        <v>60881</v>
      </c>
      <c r="D19212" t="str">
        <f t="shared" si="300"/>
        <v>FPLCHE0515 Annaliese Franz CHEMISTRY PPM Only</v>
      </c>
    </row>
    <row r="19213" spans="1:4">
      <c r="A19213" t="s">
        <v>60882</v>
      </c>
      <c r="B19213" t="s">
        <v>60883</v>
      </c>
      <c r="D19213" t="str">
        <f t="shared" si="300"/>
        <v>FPMPED0514 Mamie Barrow MED Pediatrics PPM Only</v>
      </c>
    </row>
    <row r="19214" spans="1:4">
      <c r="A19214" t="s">
        <v>60884</v>
      </c>
      <c r="B19214" t="s">
        <v>60885</v>
      </c>
      <c r="D19214" t="str">
        <f t="shared" si="300"/>
        <v>FPAPLS0513 Montague Demment PLANT SCIENCES PPM Only</v>
      </c>
    </row>
    <row r="19215" spans="1:4">
      <c r="A19215" t="s">
        <v>60886</v>
      </c>
      <c r="B19215" t="s">
        <v>60887</v>
      </c>
      <c r="D19215" t="str">
        <f t="shared" si="300"/>
        <v>FPAANS0512 S I Doroshov ANIMAL SCIENCE PPM Only</v>
      </c>
    </row>
    <row r="19216" spans="1:4">
      <c r="A19216" t="s">
        <v>60888</v>
      </c>
      <c r="B19216" t="s">
        <v>60889</v>
      </c>
      <c r="D19216" t="str">
        <f t="shared" si="300"/>
        <v>FPIMHP0511 James N Welch MED Int Med Hospitalist PPM Only</v>
      </c>
    </row>
    <row r="19217" spans="1:4">
      <c r="A19217" t="s">
        <v>60890</v>
      </c>
      <c r="B19217" t="s">
        <v>60891</v>
      </c>
      <c r="D19217" t="str">
        <f t="shared" si="300"/>
        <v>FPLENL0510 Matthew Vernon ENGLISH PPM Only</v>
      </c>
    </row>
    <row r="19218" spans="1:4">
      <c r="A19218" t="s">
        <v>60892</v>
      </c>
      <c r="B19218" t="s">
        <v>60893</v>
      </c>
      <c r="D19218" t="str">
        <f t="shared" si="300"/>
        <v>FPMBIO0509 Yuanpei Li MED Biochem And Molecular Med PPM Only</v>
      </c>
    </row>
    <row r="19219" spans="1:4">
      <c r="A19219" t="s">
        <v>60894</v>
      </c>
      <c r="B19219" t="s">
        <v>60895</v>
      </c>
      <c r="D19219" t="str">
        <f t="shared" si="300"/>
        <v>FPMSUR0508 Jesus Garcia MED Surgery PPM Only</v>
      </c>
    </row>
    <row r="19220" spans="1:4">
      <c r="A19220" t="s">
        <v>60896</v>
      </c>
      <c r="B19220" t="s">
        <v>60897</v>
      </c>
      <c r="D19220" t="str">
        <f t="shared" si="300"/>
        <v>FPMURO0507 John Palmer MED Urologic Surgery PPM Only</v>
      </c>
    </row>
    <row r="19221" spans="1:4">
      <c r="A19221" t="s">
        <v>60898</v>
      </c>
      <c r="B19221" t="s">
        <v>60899</v>
      </c>
      <c r="D19221" t="str">
        <f t="shared" si="300"/>
        <v>FPIMPM0506 John Connolly MED Int Med Pulmonary PPM Only</v>
      </c>
    </row>
    <row r="19222" spans="1:4">
      <c r="A19222" t="s">
        <v>60900</v>
      </c>
      <c r="B19222" t="s">
        <v>60901</v>
      </c>
      <c r="D19222" t="str">
        <f t="shared" si="300"/>
        <v>FPLIBR0505 Karl Kocher UCDLIBRARY PPM Only</v>
      </c>
    </row>
    <row r="19223" spans="1:4">
      <c r="A19223" t="s">
        <v>60902</v>
      </c>
      <c r="B19223" t="s">
        <v>60903</v>
      </c>
      <c r="D19223" t="str">
        <f t="shared" si="300"/>
        <v>FPLLAW0504 Menesh Patel SCHOOL OF LAW PPM Only</v>
      </c>
    </row>
    <row r="19224" spans="1:4">
      <c r="A19224" t="s">
        <v>60904</v>
      </c>
      <c r="B19224" t="s">
        <v>60905</v>
      </c>
      <c r="D19224" t="str">
        <f t="shared" si="300"/>
        <v>FPPROV0503 John Marx OFFICE OF THE PROVOST PPM Only</v>
      </c>
    </row>
    <row r="19225" spans="1:4">
      <c r="A19225" t="s">
        <v>60906</v>
      </c>
      <c r="B19225" t="s">
        <v>60907</v>
      </c>
      <c r="D19225" t="str">
        <f t="shared" si="300"/>
        <v>FPMPED0502 Andrew Katz MED Pediatrics PPM Only</v>
      </c>
    </row>
    <row r="19226" spans="1:4">
      <c r="A19226" t="s">
        <v>60908</v>
      </c>
      <c r="B19226" t="s">
        <v>60909</v>
      </c>
      <c r="D19226" t="str">
        <f t="shared" si="300"/>
        <v>FPECHE0501 Nir Goldman CHEMICAL ENGINEERING PPM Only</v>
      </c>
    </row>
    <row r="19227" spans="1:4">
      <c r="A19227" t="s">
        <v>60910</v>
      </c>
      <c r="B19227" t="s">
        <v>60911</v>
      </c>
      <c r="D19227" t="str">
        <f t="shared" si="300"/>
        <v>FPLLAW0499 Bill Hing SCHOOL OF LAW PPM Only</v>
      </c>
    </row>
    <row r="19228" spans="1:4">
      <c r="A19228" t="s">
        <v>60912</v>
      </c>
      <c r="B19228" t="s">
        <v>60913</v>
      </c>
      <c r="D19228" t="str">
        <f t="shared" si="300"/>
        <v>FPMPED0498 Boyd Goetzman MED Pediatrics PPM Only</v>
      </c>
    </row>
    <row r="19229" spans="1:4">
      <c r="A19229" t="s">
        <v>60914</v>
      </c>
      <c r="B19229" t="s">
        <v>60915</v>
      </c>
      <c r="D19229" t="str">
        <f t="shared" si="300"/>
        <v>FPEECE0497 Richard Kiehl ELECT And COMP ENGR PPM Only</v>
      </c>
    </row>
    <row r="19230" spans="1:4">
      <c r="A19230" t="s">
        <v>60916</v>
      </c>
      <c r="B19230" t="s">
        <v>60917</v>
      </c>
      <c r="D19230" t="str">
        <f t="shared" si="300"/>
        <v>FPLHIS0496 Hsueh Chiang HISTORY PPM Only</v>
      </c>
    </row>
    <row r="19231" spans="1:4">
      <c r="A19231" t="s">
        <v>60918</v>
      </c>
      <c r="B19231" t="s">
        <v>60919</v>
      </c>
      <c r="D19231" t="str">
        <f t="shared" si="300"/>
        <v>FPIMHO0495 Sally Denardo MED Int Med HEMONC PPM Only</v>
      </c>
    </row>
    <row r="19232" spans="1:4">
      <c r="A19232" t="s">
        <v>60920</v>
      </c>
      <c r="B19232" t="s">
        <v>60921</v>
      </c>
      <c r="D19232" t="str">
        <f t="shared" si="300"/>
        <v>FPLENL0494 Daniel S Langford ENGLISH PPM Only</v>
      </c>
    </row>
    <row r="19233" spans="1:4">
      <c r="A19233" t="s">
        <v>60922</v>
      </c>
      <c r="B19233" t="s">
        <v>60923</v>
      </c>
      <c r="D19233" t="str">
        <f t="shared" si="300"/>
        <v>FPANUT0493 Danielle Lemay NUTRITION PPM Only</v>
      </c>
    </row>
    <row r="19234" spans="1:4">
      <c r="A19234" t="s">
        <v>60924</v>
      </c>
      <c r="B19234" t="s">
        <v>60925</v>
      </c>
      <c r="D19234" t="str">
        <f t="shared" si="300"/>
        <v>FPAANS0492 Huaijun Zhou ANIMAL SCIENCE PPM Only</v>
      </c>
    </row>
    <row r="19235" spans="1:4">
      <c r="A19235" t="s">
        <v>60926</v>
      </c>
      <c r="B19235" t="s">
        <v>60927</v>
      </c>
      <c r="D19235" t="str">
        <f t="shared" si="300"/>
        <v>FPEMAE0491 Nesrin Sarigul Klijn MECHANICAL And AEROSPACE ENGR PPM Only</v>
      </c>
    </row>
    <row r="19236" spans="1:4">
      <c r="A19236" t="s">
        <v>60928</v>
      </c>
      <c r="B19236" t="s">
        <v>60929</v>
      </c>
      <c r="D19236" t="str">
        <f t="shared" si="300"/>
        <v>FPAPLS0490 Thomas Buckley PLANT SCIENCES PPM Only</v>
      </c>
    </row>
    <row r="19237" spans="1:4">
      <c r="A19237" t="s">
        <v>60930</v>
      </c>
      <c r="B19237" t="s">
        <v>60931</v>
      </c>
      <c r="D19237" t="str">
        <f t="shared" si="300"/>
        <v>FPLENL0489 David Simpson ENGLISH PPM Only</v>
      </c>
    </row>
    <row r="19238" spans="1:4">
      <c r="A19238" t="s">
        <v>60932</v>
      </c>
      <c r="B19238" t="s">
        <v>60933</v>
      </c>
      <c r="D19238" t="str">
        <f t="shared" si="300"/>
        <v>FPMPED0488 Kiran Nandalike MED Pediatrics PPM Only</v>
      </c>
    </row>
    <row r="19239" spans="1:4">
      <c r="A19239" t="s">
        <v>60934</v>
      </c>
      <c r="B19239" t="s">
        <v>60935</v>
      </c>
      <c r="D19239" t="str">
        <f t="shared" si="300"/>
        <v>FPAFST0487 Glenn Young FOOD SCIENCE And TECHNOLOGY PPM Only</v>
      </c>
    </row>
    <row r="19240" spans="1:4">
      <c r="A19240" t="s">
        <v>60936</v>
      </c>
      <c r="B19240" t="s">
        <v>60937</v>
      </c>
      <c r="D19240" t="str">
        <f t="shared" si="300"/>
        <v>FPAFST0485 John German FOOD SCIENCE And TECHNOLOGY PPM Only</v>
      </c>
    </row>
    <row r="19241" spans="1:4">
      <c r="A19241" t="s">
        <v>60938</v>
      </c>
      <c r="B19241" t="s">
        <v>60939</v>
      </c>
      <c r="D19241" t="str">
        <f t="shared" si="300"/>
        <v>FPBNPB0484 Ann Hedrick NEURO PHYSIO And BEHAVIOR PPM Only</v>
      </c>
    </row>
    <row r="19242" spans="1:4">
      <c r="A19242" t="s">
        <v>60940</v>
      </c>
      <c r="B19242" t="s">
        <v>60941</v>
      </c>
      <c r="D19242" t="str">
        <f t="shared" si="300"/>
        <v>FPMHPH0483 Jerry Green MED Physiology And Membrane Biol PPM Only</v>
      </c>
    </row>
    <row r="19243" spans="1:4">
      <c r="A19243" t="s">
        <v>60942</v>
      </c>
      <c r="B19243" t="s">
        <v>60943</v>
      </c>
      <c r="D19243" t="str">
        <f t="shared" si="300"/>
        <v>FPLSTA0482 Can Le STATISTICS PPM Only</v>
      </c>
    </row>
    <row r="19244" spans="1:4">
      <c r="A19244" t="s">
        <v>60944</v>
      </c>
      <c r="B19244" t="s">
        <v>60945</v>
      </c>
      <c r="D19244" t="str">
        <f t="shared" si="300"/>
        <v>FPBMCB0481 Judy Callis MOLECULAR And CELLULAR BIO PPM Only</v>
      </c>
    </row>
    <row r="19245" spans="1:4">
      <c r="A19245" t="s">
        <v>60946</v>
      </c>
      <c r="B19245" t="s">
        <v>60947</v>
      </c>
      <c r="D19245" t="str">
        <f t="shared" si="300"/>
        <v>FPLHIS0480 Baki Tezcan HISTORY PPM Only</v>
      </c>
    </row>
    <row r="19246" spans="1:4">
      <c r="A19246" t="s">
        <v>60948</v>
      </c>
      <c r="B19246" t="s">
        <v>60949</v>
      </c>
      <c r="D19246" t="str">
        <f t="shared" si="300"/>
        <v>FPAPLS0479 Derek Young PLANT SCIENCES PPM Only</v>
      </c>
    </row>
    <row r="19247" spans="1:4">
      <c r="A19247" t="s">
        <v>60950</v>
      </c>
      <c r="B19247" t="s">
        <v>60951</v>
      </c>
      <c r="D19247" t="str">
        <f t="shared" si="300"/>
        <v>FPVVSR0478 Katherine Hansen VM SURGRAD SCIENCE PPM Only</v>
      </c>
    </row>
    <row r="19248" spans="1:4">
      <c r="A19248" t="s">
        <v>60952</v>
      </c>
      <c r="B19248" t="s">
        <v>60953</v>
      </c>
      <c r="D19248" t="str">
        <f t="shared" si="300"/>
        <v>FPAENM0477 Norman Gary ENTOMOLOGY NEMATOLOGY PPM Only</v>
      </c>
    </row>
    <row r="19249" spans="1:4">
      <c r="A19249" t="s">
        <v>60954</v>
      </c>
      <c r="B19249" t="s">
        <v>60955</v>
      </c>
      <c r="D19249" t="str">
        <f t="shared" si="300"/>
        <v>FPLCHE0476 Kyle Crabtree CHEMISTRY PPM Only</v>
      </c>
    </row>
    <row r="19250" spans="1:4">
      <c r="A19250" t="s">
        <v>60956</v>
      </c>
      <c r="B19250" t="s">
        <v>60957</v>
      </c>
      <c r="D19250" t="str">
        <f t="shared" si="300"/>
        <v>FPLAHI0475 Harvey Himelfarb ART And ART HISTORY PPM Only</v>
      </c>
    </row>
    <row r="19251" spans="1:4">
      <c r="A19251" t="s">
        <v>60958</v>
      </c>
      <c r="B19251" t="s">
        <v>60959</v>
      </c>
      <c r="D19251" t="str">
        <f t="shared" si="300"/>
        <v>FPLUWP0474 Katherine Arosteguy UNIVERSITY WRITING PROGRAM PPM Only</v>
      </c>
    </row>
    <row r="19252" spans="1:4">
      <c r="A19252" t="s">
        <v>60960</v>
      </c>
      <c r="B19252" t="s">
        <v>60961</v>
      </c>
      <c r="D19252" t="str">
        <f t="shared" si="300"/>
        <v>FPGSM10473 Robert Smiley GRADUATE SCHOOL OF MANAGEMENT PPM Only</v>
      </c>
    </row>
    <row r="19253" spans="1:4">
      <c r="A19253" t="s">
        <v>60962</v>
      </c>
      <c r="B19253" t="s">
        <v>60963</v>
      </c>
      <c r="D19253" t="str">
        <f t="shared" si="300"/>
        <v>FPLUWP0472 Sasha Abramsky UNIVERSITY WRITING PROGRAM PPM Only</v>
      </c>
    </row>
    <row r="19254" spans="1:4">
      <c r="A19254" t="s">
        <v>60964</v>
      </c>
      <c r="B19254" t="s">
        <v>60965</v>
      </c>
      <c r="D19254" t="str">
        <f t="shared" si="300"/>
        <v>FPLDRA0471 Barbara Sellers Young THEATRE And DANCE PPM Only</v>
      </c>
    </row>
    <row r="19255" spans="1:4">
      <c r="A19255" t="s">
        <v>60966</v>
      </c>
      <c r="B19255" t="s">
        <v>60967</v>
      </c>
      <c r="D19255" t="str">
        <f t="shared" si="300"/>
        <v>FPVAPC0470 Walter Tyler VM ANAT PHYSIO And CELL BIOLOGY PPM Only</v>
      </c>
    </row>
    <row r="19256" spans="1:4">
      <c r="A19256" t="s">
        <v>60968</v>
      </c>
      <c r="B19256" t="s">
        <v>60969</v>
      </c>
      <c r="D19256" t="str">
        <f t="shared" si="300"/>
        <v>FPLAAS0469 Milmon Harrison AFRICAN AMERICAN AFRICAN STDS PPM Only</v>
      </c>
    </row>
    <row r="19257" spans="1:4">
      <c r="A19257" t="s">
        <v>60970</v>
      </c>
      <c r="B19257" t="s">
        <v>60971</v>
      </c>
      <c r="D19257" t="str">
        <f t="shared" si="300"/>
        <v>FPMPSY0468 Kiet Truong MED Psychiatry And Behav Sci PPM Only</v>
      </c>
    </row>
    <row r="19258" spans="1:4">
      <c r="A19258" t="s">
        <v>60972</v>
      </c>
      <c r="B19258" t="s">
        <v>60973</v>
      </c>
      <c r="D19258" t="str">
        <f t="shared" si="300"/>
        <v>FPEBME0467 Steven George BIOMEDICAL ENGINEERING PPM Only</v>
      </c>
    </row>
    <row r="19259" spans="1:4">
      <c r="A19259" t="s">
        <v>60974</v>
      </c>
      <c r="B19259" t="s">
        <v>60975</v>
      </c>
      <c r="D19259" t="str">
        <f t="shared" si="300"/>
        <v>FPLPSC0466 Charles Tart PSYCHOLOGY PPM Only</v>
      </c>
    </row>
    <row r="19260" spans="1:4">
      <c r="A19260" t="s">
        <v>60976</v>
      </c>
      <c r="B19260" t="s">
        <v>60977</v>
      </c>
      <c r="D19260" t="str">
        <f t="shared" si="300"/>
        <v>FPLCOM0465 Amy Riddle COMPARATIVE LITERATURE PPM Only</v>
      </c>
    </row>
    <row r="19261" spans="1:4">
      <c r="A19261" t="s">
        <v>60978</v>
      </c>
      <c r="B19261" t="s">
        <v>60979</v>
      </c>
      <c r="D19261" t="str">
        <f t="shared" si="300"/>
        <v>FPBNPB0463 Erwin Bautista NEURO PHYSIO And BEHAVIOR PPM Only</v>
      </c>
    </row>
    <row r="19262" spans="1:4">
      <c r="A19262" t="s">
        <v>60980</v>
      </c>
      <c r="B19262" t="s">
        <v>60981</v>
      </c>
      <c r="D19262" t="str">
        <f t="shared" si="300"/>
        <v>FPLNAS0462 Steve Crum NATIVE AMERICAN STUDIES PPM Only</v>
      </c>
    </row>
    <row r="19263" spans="1:4">
      <c r="A19263" t="s">
        <v>60982</v>
      </c>
      <c r="B19263" t="s">
        <v>60983</v>
      </c>
      <c r="D19263" t="str">
        <f t="shared" si="300"/>
        <v>FPECEE0461 Karl Romstad CIVIL And ENVIRONMENTAL ENGR PPM Only</v>
      </c>
    </row>
    <row r="19264" spans="1:4">
      <c r="A19264" t="s">
        <v>60984</v>
      </c>
      <c r="B19264" t="s">
        <v>60985</v>
      </c>
      <c r="D19264" t="str">
        <f t="shared" si="300"/>
        <v>FPMRAD0460 Cyrus Bateni MED Radiology PPM Only</v>
      </c>
    </row>
    <row r="19265" spans="1:4">
      <c r="A19265" t="s">
        <v>60986</v>
      </c>
      <c r="B19265" t="s">
        <v>60987</v>
      </c>
      <c r="D19265" t="str">
        <f t="shared" si="300"/>
        <v>FPAPLS0459 Mary Cadenasso PLANT SCIENCES PPM Only</v>
      </c>
    </row>
    <row r="19266" spans="1:4">
      <c r="A19266" t="s">
        <v>60988</v>
      </c>
      <c r="B19266" t="s">
        <v>60989</v>
      </c>
      <c r="D19266" t="str">
        <f t="shared" si="300"/>
        <v>FPLHIS0457 Sally Mckee HISTORY PPM Only</v>
      </c>
    </row>
    <row r="19267" spans="1:4">
      <c r="A19267" t="s">
        <v>60990</v>
      </c>
      <c r="B19267" t="s">
        <v>60991</v>
      </c>
      <c r="D19267" t="str">
        <f t="shared" ref="D19267:D19330" si="301">A19267&amp;" "&amp;B19267</f>
        <v>FPMPSY0456 Joe Tupin MED Psychiatry And Behav Sci PPM Only</v>
      </c>
    </row>
    <row r="19268" spans="1:4">
      <c r="A19268" t="s">
        <v>60992</v>
      </c>
      <c r="B19268" t="s">
        <v>60993</v>
      </c>
      <c r="D19268" t="str">
        <f t="shared" si="301"/>
        <v>FPIMHO0455 Scott Christensen MED Int Med HEMONC PPM Only</v>
      </c>
    </row>
    <row r="19269" spans="1:4">
      <c r="A19269" t="s">
        <v>60994</v>
      </c>
      <c r="B19269" t="s">
        <v>60995</v>
      </c>
      <c r="D19269" t="str">
        <f t="shared" si="301"/>
        <v>FPMPED0454 Jeanny Park MED Pediatrics PPM Only</v>
      </c>
    </row>
    <row r="19270" spans="1:4">
      <c r="A19270" t="s">
        <v>60996</v>
      </c>
      <c r="B19270" t="s">
        <v>60997</v>
      </c>
      <c r="D19270" t="str">
        <f t="shared" si="301"/>
        <v>FPMBIO0453 Thomas Jue MED Biochem And Molecular Med PPM Only</v>
      </c>
    </row>
    <row r="19271" spans="1:4">
      <c r="A19271" t="s">
        <v>60998</v>
      </c>
      <c r="B19271" t="s">
        <v>60999</v>
      </c>
      <c r="D19271" t="str">
        <f t="shared" si="301"/>
        <v>FPVPMI0452 Roy Pool VM PATHOLOGY MICRO And IMMUN PPM Only</v>
      </c>
    </row>
    <row r="19272" spans="1:4">
      <c r="A19272" t="s">
        <v>61000</v>
      </c>
      <c r="B19272" t="s">
        <v>61001</v>
      </c>
      <c r="D19272" t="str">
        <f t="shared" si="301"/>
        <v>FPMOBG0451 Gary Leiserowitz MED Obstetrics And Gynecology PPM Only</v>
      </c>
    </row>
    <row r="19273" spans="1:4">
      <c r="A19273" t="s">
        <v>61002</v>
      </c>
      <c r="B19273" t="s">
        <v>61003</v>
      </c>
      <c r="D19273" t="str">
        <f t="shared" si="301"/>
        <v>FPIMGM0450 Michael Wilkes MED Int Med Genl Medicine PPM Only</v>
      </c>
    </row>
    <row r="19274" spans="1:4">
      <c r="A19274" t="s">
        <v>61004</v>
      </c>
      <c r="B19274" t="s">
        <v>61005</v>
      </c>
      <c r="D19274" t="str">
        <f t="shared" si="301"/>
        <v>FPMOPH0449 Susanna Park MED Eye Center PPM Only</v>
      </c>
    </row>
    <row r="19275" spans="1:4">
      <c r="A19275" t="s">
        <v>61006</v>
      </c>
      <c r="B19275" t="s">
        <v>61007</v>
      </c>
      <c r="D19275" t="str">
        <f t="shared" si="301"/>
        <v>FPIMHP0448 Tianyi Wang MED Int Med Hospitalist PPM Only</v>
      </c>
    </row>
    <row r="19276" spans="1:4">
      <c r="A19276" t="s">
        <v>61008</v>
      </c>
      <c r="B19276" t="s">
        <v>61009</v>
      </c>
      <c r="D19276" t="str">
        <f t="shared" si="301"/>
        <v>FPAPLS0447 Roger Chetelat PLANT SCIENCES PPM Only</v>
      </c>
    </row>
    <row r="19277" spans="1:4">
      <c r="A19277" t="s">
        <v>61010</v>
      </c>
      <c r="B19277" t="s">
        <v>61011</v>
      </c>
      <c r="D19277" t="str">
        <f t="shared" si="301"/>
        <v>FPMPSY0446 Leigh Harrington MED Psychiatry And Behav Sci PPM Only</v>
      </c>
    </row>
    <row r="19278" spans="1:4">
      <c r="A19278" t="s">
        <v>61012</v>
      </c>
      <c r="B19278" t="s">
        <v>61013</v>
      </c>
      <c r="D19278" t="str">
        <f t="shared" si="301"/>
        <v>FPAVIT0445 Hildegarde Heymann VITICULTURE And ENOLOGY PPM Only</v>
      </c>
    </row>
    <row r="19279" spans="1:4">
      <c r="A19279" t="s">
        <v>61014</v>
      </c>
      <c r="B19279" t="s">
        <v>61015</v>
      </c>
      <c r="D19279" t="str">
        <f t="shared" si="301"/>
        <v>FPMARO0444 Robin Stern MED Radiation Oncology PPM Only</v>
      </c>
    </row>
    <row r="19280" spans="1:4">
      <c r="A19280" t="s">
        <v>61016</v>
      </c>
      <c r="B19280" t="s">
        <v>61017</v>
      </c>
      <c r="D19280" t="str">
        <f t="shared" si="301"/>
        <v>FPIMGI0443 Sarah Flores MED Int Med Gastroenterology PPM Only</v>
      </c>
    </row>
    <row r="19281" spans="1:4">
      <c r="A19281" t="s">
        <v>61018</v>
      </c>
      <c r="B19281" t="s">
        <v>61019</v>
      </c>
      <c r="D19281" t="str">
        <f t="shared" si="301"/>
        <v>FPMDER0442 Shelby Kear MED Dermatology PPM Only</v>
      </c>
    </row>
    <row r="19282" spans="1:4">
      <c r="A19282" t="s">
        <v>61020</v>
      </c>
      <c r="B19282" t="s">
        <v>61021</v>
      </c>
      <c r="D19282" t="str">
        <f t="shared" si="301"/>
        <v>FPMPSY0441 Christine Nordahl MED Psychiatry And Behav Sci PPM Only</v>
      </c>
    </row>
    <row r="19283" spans="1:4">
      <c r="A19283" t="s">
        <v>61022</v>
      </c>
      <c r="B19283" t="s">
        <v>61023</v>
      </c>
      <c r="D19283" t="str">
        <f t="shared" si="301"/>
        <v>FPALAW0440 Randy Dahlgren LAND AIR And WATER RESOURCES PPM Only</v>
      </c>
    </row>
    <row r="19284" spans="1:4">
      <c r="A19284" t="s">
        <v>61024</v>
      </c>
      <c r="B19284" t="s">
        <v>61025</v>
      </c>
      <c r="D19284" t="str">
        <f t="shared" si="301"/>
        <v>FPMOBG0439 Scott Gale MED Obstetrics And Gynecology PPM Only</v>
      </c>
    </row>
    <row r="19285" spans="1:4">
      <c r="A19285" t="s">
        <v>61026</v>
      </c>
      <c r="B19285" t="s">
        <v>61027</v>
      </c>
      <c r="D19285" t="str">
        <f t="shared" si="301"/>
        <v>FPLCOM0438 Cheryl Ross COMPARATIVE LITERATURE PPM Only</v>
      </c>
    </row>
    <row r="19286" spans="1:4">
      <c r="A19286" t="s">
        <v>61028</v>
      </c>
      <c r="B19286" t="s">
        <v>61029</v>
      </c>
      <c r="D19286" t="str">
        <f t="shared" si="301"/>
        <v>FPECEE0437 Miguel Jaller Martelo CIVIL And ENVIRONMENTAL ENGR PPM Only</v>
      </c>
    </row>
    <row r="19287" spans="1:4">
      <c r="A19287" t="s">
        <v>61030</v>
      </c>
      <c r="B19287" t="s">
        <v>61031</v>
      </c>
      <c r="D19287" t="str">
        <f t="shared" si="301"/>
        <v>FPMPED0435 Mary Jacena S Leigh MED Pediatrics PPM Only</v>
      </c>
    </row>
    <row r="19288" spans="1:4">
      <c r="A19288" t="s">
        <v>61032</v>
      </c>
      <c r="B19288" t="s">
        <v>61033</v>
      </c>
      <c r="D19288" t="str">
        <f t="shared" si="301"/>
        <v>FPBCNS0434 Kim McAllister CENTER FOR NEUROSCIENCE PPM Only</v>
      </c>
    </row>
    <row r="19289" spans="1:4">
      <c r="A19289" t="s">
        <v>61034</v>
      </c>
      <c r="B19289" t="s">
        <v>61035</v>
      </c>
      <c r="D19289" t="str">
        <f t="shared" si="301"/>
        <v>FPMNEU0434 Kim McAllister MED Neurology PPM Only</v>
      </c>
    </row>
    <row r="19290" spans="1:4">
      <c r="A19290" t="s">
        <v>61036</v>
      </c>
      <c r="B19290" t="s">
        <v>61037</v>
      </c>
      <c r="D19290" t="str">
        <f t="shared" si="301"/>
        <v>FPIMGM0433 Tamika Coy MED Int Med Genl Medicine PPM Only</v>
      </c>
    </row>
    <row r="19291" spans="1:4">
      <c r="A19291" t="s">
        <v>61038</v>
      </c>
      <c r="B19291" t="s">
        <v>61039</v>
      </c>
      <c r="D19291" t="str">
        <f t="shared" si="301"/>
        <v>FPMDER0432 Peter Lynch MED Dermatology PPM Only</v>
      </c>
    </row>
    <row r="19292" spans="1:4">
      <c r="A19292" t="s">
        <v>61040</v>
      </c>
      <c r="B19292" t="s">
        <v>61041</v>
      </c>
      <c r="D19292" t="str">
        <f t="shared" si="301"/>
        <v>FPMFCM0431 Elizabeth Lewis MED Family And Community Med PPM Only</v>
      </c>
    </row>
    <row r="19293" spans="1:4">
      <c r="A19293" t="s">
        <v>61042</v>
      </c>
      <c r="B19293" t="s">
        <v>61043</v>
      </c>
      <c r="D19293" t="str">
        <f t="shared" si="301"/>
        <v>FPAPLS0430 Astrid Volder PLANT SCIENCES PPM Only</v>
      </c>
    </row>
    <row r="19294" spans="1:4">
      <c r="A19294" t="s">
        <v>61044</v>
      </c>
      <c r="B19294" t="s">
        <v>61045</v>
      </c>
      <c r="D19294" t="str">
        <f t="shared" si="301"/>
        <v>FPIMNE0429 Nasim Wiegley MED Int Med Nephrology PPM Only</v>
      </c>
    </row>
    <row r="19295" spans="1:4">
      <c r="A19295" t="s">
        <v>61046</v>
      </c>
      <c r="B19295" t="s">
        <v>61047</v>
      </c>
      <c r="D19295" t="str">
        <f t="shared" si="301"/>
        <v>FPECSE0428 Peter Linz ENGR COMPUTER SCIENCE PPM Only</v>
      </c>
    </row>
    <row r="19296" spans="1:4">
      <c r="A19296" t="s">
        <v>61048</v>
      </c>
      <c r="B19296" t="s">
        <v>61049</v>
      </c>
      <c r="D19296" t="str">
        <f t="shared" si="301"/>
        <v>FPLPSC0427 Danielle Stolzenberg PSYCHOLOGY PPM Only</v>
      </c>
    </row>
    <row r="19297" spans="1:4">
      <c r="A19297" t="s">
        <v>61050</v>
      </c>
      <c r="B19297" t="s">
        <v>61051</v>
      </c>
      <c r="D19297" t="str">
        <f t="shared" si="301"/>
        <v>FPIMEN0426 Ajay Sood MED Int Med Endocrinology PPM Only</v>
      </c>
    </row>
    <row r="19298" spans="1:4">
      <c r="A19298" t="s">
        <v>61052</v>
      </c>
      <c r="B19298" t="s">
        <v>61053</v>
      </c>
      <c r="D19298" t="str">
        <f t="shared" si="301"/>
        <v>FPAPLS0425 Thomas Gradziel PLANT SCIENCES PPM Only</v>
      </c>
    </row>
    <row r="19299" spans="1:4">
      <c r="A19299" t="s">
        <v>61054</v>
      </c>
      <c r="B19299" t="s">
        <v>61055</v>
      </c>
      <c r="D19299" t="str">
        <f t="shared" si="301"/>
        <v>FPBNPB0424 John Werner NEURO PHYSIO And BEHAVIOR PPM Only</v>
      </c>
    </row>
    <row r="19300" spans="1:4">
      <c r="A19300" t="s">
        <v>61056</v>
      </c>
      <c r="B19300" t="s">
        <v>61057</v>
      </c>
      <c r="D19300" t="str">
        <f t="shared" si="301"/>
        <v>FPGSM10423 Peter Clark GRADUATE SCHOOL OF MANAGEMENT PPM Only</v>
      </c>
    </row>
    <row r="19301" spans="1:4">
      <c r="A19301" t="s">
        <v>61058</v>
      </c>
      <c r="B19301" t="s">
        <v>61059</v>
      </c>
      <c r="D19301" t="str">
        <f t="shared" si="301"/>
        <v>FPECHM0422 Sabyasachi Sen MATERIALS SCIENCE And ENGINEERING PPM Only</v>
      </c>
    </row>
    <row r="19302" spans="1:4">
      <c r="A19302" t="s">
        <v>61060</v>
      </c>
      <c r="B19302" t="s">
        <v>61061</v>
      </c>
      <c r="D19302" t="str">
        <f t="shared" si="301"/>
        <v>FPMPED0421 Dawn M Blacker MED Pediatrics PPM Only</v>
      </c>
    </row>
    <row r="19303" spans="1:4">
      <c r="A19303" t="s">
        <v>61062</v>
      </c>
      <c r="B19303" t="s">
        <v>61063</v>
      </c>
      <c r="D19303" t="str">
        <f t="shared" si="301"/>
        <v>FPACHE0420 Lorence Oki HUMAN ECOLOGY PPM Only</v>
      </c>
    </row>
    <row r="19304" spans="1:4">
      <c r="A19304" t="s">
        <v>61064</v>
      </c>
      <c r="B19304" t="s">
        <v>61065</v>
      </c>
      <c r="D19304" t="str">
        <f t="shared" si="301"/>
        <v>FPLNAS0419 Hulleah Tsinhnahjinnie NATIVE AMERICAN STUDIES PPM Only</v>
      </c>
    </row>
    <row r="19305" spans="1:4">
      <c r="A19305" t="s">
        <v>61066</v>
      </c>
      <c r="B19305" t="s">
        <v>61067</v>
      </c>
      <c r="D19305" t="str">
        <f t="shared" si="301"/>
        <v>FPVVME0418 Emily Berryhill VM MEDICINE And EPIDEMIOLOGY PPM Only</v>
      </c>
    </row>
    <row r="19306" spans="1:4">
      <c r="A19306" t="s">
        <v>61068</v>
      </c>
      <c r="B19306" t="s">
        <v>61069</v>
      </c>
      <c r="D19306" t="str">
        <f t="shared" si="301"/>
        <v>FPACHE0417 Nina Napawan HUMAN ECOLOGY PPM Only</v>
      </c>
    </row>
    <row r="19307" spans="1:4">
      <c r="A19307" t="s">
        <v>61070</v>
      </c>
      <c r="B19307" t="s">
        <v>61071</v>
      </c>
      <c r="D19307" t="str">
        <f t="shared" si="301"/>
        <v>FPLCHE0416 Jesus Velazquez Mojica CHEMISTRY PPM Only</v>
      </c>
    </row>
    <row r="19308" spans="1:4">
      <c r="A19308" t="s">
        <v>61072</v>
      </c>
      <c r="B19308" t="s">
        <v>61073</v>
      </c>
      <c r="D19308" t="str">
        <f t="shared" si="301"/>
        <v>FPAPLS0415 Dina St Clair PLANT SCIENCES PPM Only</v>
      </c>
    </row>
    <row r="19309" spans="1:4">
      <c r="A19309" t="s">
        <v>61074</v>
      </c>
      <c r="B19309" t="s">
        <v>61075</v>
      </c>
      <c r="D19309" t="str">
        <f t="shared" si="301"/>
        <v>FPEMAE0414 Myron Hoffman MECHANICAL And AEROSPACE ENGR PPM Only</v>
      </c>
    </row>
    <row r="19310" spans="1:4">
      <c r="A19310" t="s">
        <v>61076</v>
      </c>
      <c r="B19310" t="s">
        <v>61077</v>
      </c>
      <c r="D19310" t="str">
        <f t="shared" si="301"/>
        <v>FPAPLS0413 Daniel Runcie PLANT SCIENCES PPM Only</v>
      </c>
    </row>
    <row r="19311" spans="1:4">
      <c r="A19311" t="s">
        <v>61078</v>
      </c>
      <c r="B19311" t="s">
        <v>61079</v>
      </c>
      <c r="D19311" t="str">
        <f t="shared" si="301"/>
        <v>FPACHE0412 Eric Larsen HUMAN ECOLOGY PPM Only</v>
      </c>
    </row>
    <row r="19312" spans="1:4">
      <c r="A19312" t="s">
        <v>61080</v>
      </c>
      <c r="B19312" t="s">
        <v>61081</v>
      </c>
      <c r="D19312" t="str">
        <f t="shared" si="301"/>
        <v>FPAFST0411 Everett Bandman FOOD SCIENCE And TECHNOLOGY PPM Only</v>
      </c>
    </row>
    <row r="19313" spans="1:4">
      <c r="A19313" t="s">
        <v>61082</v>
      </c>
      <c r="B19313" t="s">
        <v>61083</v>
      </c>
      <c r="D19313" t="str">
        <f t="shared" si="301"/>
        <v>FPMRAD0410 Osama Raslan MED Radiology PPM Only</v>
      </c>
    </row>
    <row r="19314" spans="1:4">
      <c r="A19314" t="s">
        <v>61084</v>
      </c>
      <c r="B19314" t="s">
        <v>61085</v>
      </c>
      <c r="D19314" t="str">
        <f t="shared" si="301"/>
        <v>FPLENL0409 Linda Morris ENGLISH PPM Only</v>
      </c>
    </row>
    <row r="19315" spans="1:4">
      <c r="A19315" t="s">
        <v>61086</v>
      </c>
      <c r="B19315" t="s">
        <v>61087</v>
      </c>
      <c r="D19315" t="str">
        <f t="shared" si="301"/>
        <v>FPMDER0408 Zhenrui Shi MED Dermatology PPM Only</v>
      </c>
    </row>
    <row r="19316" spans="1:4">
      <c r="A19316" t="s">
        <v>61088</v>
      </c>
      <c r="B19316" t="s">
        <v>61089</v>
      </c>
      <c r="D19316" t="str">
        <f t="shared" si="301"/>
        <v>FPMOBG0407 Stephen Boyers MED Obstetrics And Gynecology PPM Only</v>
      </c>
    </row>
    <row r="19317" spans="1:4">
      <c r="A19317" t="s">
        <v>61090</v>
      </c>
      <c r="B19317" t="s">
        <v>61091</v>
      </c>
      <c r="D19317" t="str">
        <f t="shared" si="301"/>
        <v>FPMANS0406 Lara Moser MED Anesth And Pain Medicine PPM Only</v>
      </c>
    </row>
    <row r="19318" spans="1:4">
      <c r="A19318" t="s">
        <v>61092</v>
      </c>
      <c r="B19318" t="s">
        <v>61093</v>
      </c>
      <c r="D19318" t="str">
        <f t="shared" si="301"/>
        <v>FPMINT0405 Rajasekar Jagadeesan MED Int Med Admin PPM Only</v>
      </c>
    </row>
    <row r="19319" spans="1:4">
      <c r="A19319" t="s">
        <v>61094</v>
      </c>
      <c r="B19319" t="s">
        <v>61095</v>
      </c>
      <c r="D19319" t="str">
        <f t="shared" si="301"/>
        <v>FPAANS0404 Mary Delany ANIMAL SCIENCE PPM Only</v>
      </c>
    </row>
    <row r="19320" spans="1:4">
      <c r="A19320" t="s">
        <v>61096</v>
      </c>
      <c r="B19320" t="s">
        <v>61097</v>
      </c>
      <c r="D19320" t="str">
        <f t="shared" si="301"/>
        <v>FPMPED0403 Michael Choy MED Pediatrics PPM Only</v>
      </c>
    </row>
    <row r="19321" spans="1:4">
      <c r="A19321" t="s">
        <v>61098</v>
      </c>
      <c r="B19321" t="s">
        <v>61099</v>
      </c>
      <c r="D19321" t="str">
        <f t="shared" si="301"/>
        <v>FPLECN0402 Jenna Stearns ECONOMICS PPM Only</v>
      </c>
    </row>
    <row r="19322" spans="1:4">
      <c r="A19322" t="s">
        <v>61100</v>
      </c>
      <c r="B19322" t="s">
        <v>61101</v>
      </c>
      <c r="D19322" t="str">
        <f t="shared" si="301"/>
        <v>FPNURS0401 Tae Youn Kim School of Nursing PPM Only</v>
      </c>
    </row>
    <row r="19323" spans="1:4">
      <c r="A19323" t="s">
        <v>61102</v>
      </c>
      <c r="B19323" t="s">
        <v>61103</v>
      </c>
      <c r="D19323" t="str">
        <f t="shared" si="301"/>
        <v>FPMURO0400 John Gould MED Urologic Surgery PPM Only</v>
      </c>
    </row>
    <row r="19324" spans="1:4">
      <c r="A19324" t="s">
        <v>61104</v>
      </c>
      <c r="B19324" t="s">
        <v>61105</v>
      </c>
      <c r="D19324" t="str">
        <f t="shared" si="301"/>
        <v>FPLLAW0399 E Rabin SCHOOL OF LAW PPM Only</v>
      </c>
    </row>
    <row r="19325" spans="1:4">
      <c r="A19325" t="s">
        <v>61106</v>
      </c>
      <c r="B19325" t="s">
        <v>61107</v>
      </c>
      <c r="D19325" t="str">
        <f t="shared" si="301"/>
        <v>FPLANT0398 Robert Bettinger ANTHROPOLOGY PPM Only</v>
      </c>
    </row>
    <row r="19326" spans="1:4">
      <c r="A19326" t="s">
        <v>61108</v>
      </c>
      <c r="B19326" t="s">
        <v>61109</v>
      </c>
      <c r="D19326" t="str">
        <f t="shared" si="301"/>
        <v>FPECEE0397 Aikaterini Ziotopoulou CIVIL And ENVIRONMENTAL ENGR PPM Only</v>
      </c>
    </row>
    <row r="19327" spans="1:4">
      <c r="A19327" t="s">
        <v>61110</v>
      </c>
      <c r="B19327" t="s">
        <v>61111</v>
      </c>
      <c r="D19327" t="str">
        <f t="shared" si="301"/>
        <v>FPMPMR0396 Chris Shin MED Physical Medicine And Rehab PPM Only</v>
      </c>
    </row>
    <row r="19328" spans="1:4">
      <c r="A19328" t="s">
        <v>61112</v>
      </c>
      <c r="B19328" t="s">
        <v>61113</v>
      </c>
      <c r="D19328" t="str">
        <f t="shared" si="301"/>
        <v>FPIMGM0395 Paul Aronowitz MED Int Med Genl Medicine PPM Only</v>
      </c>
    </row>
    <row r="19329" spans="1:4">
      <c r="A19329" t="s">
        <v>61114</v>
      </c>
      <c r="B19329" t="s">
        <v>61115</v>
      </c>
      <c r="D19329" t="str">
        <f t="shared" si="301"/>
        <v>FPAPLS0394 Lin Wu PLANT SCIENCES PPM Only</v>
      </c>
    </row>
    <row r="19330" spans="1:4">
      <c r="A19330" t="s">
        <v>61116</v>
      </c>
      <c r="B19330" t="s">
        <v>61117</v>
      </c>
      <c r="D19330" t="str">
        <f t="shared" si="301"/>
        <v>FPMPSY0393 Martin H Leamon MED Psychiatry And Behav Sci PPM Only</v>
      </c>
    </row>
    <row r="19331" spans="1:4">
      <c r="A19331" t="s">
        <v>61118</v>
      </c>
      <c r="B19331" t="s">
        <v>61119</v>
      </c>
      <c r="D19331" t="str">
        <f t="shared" ref="D19331:D19394" si="302">A19331&amp;" "&amp;B19331</f>
        <v>FPVPMI0392 Stephen Barthold VM PATHOLOGY MICRO And IMMUN PPM Only</v>
      </c>
    </row>
    <row r="19332" spans="1:4">
      <c r="A19332" t="s">
        <v>61120</v>
      </c>
      <c r="B19332" t="s">
        <v>61121</v>
      </c>
      <c r="D19332" t="str">
        <f t="shared" si="302"/>
        <v>FPLLAW0391 Albert Lin SCHOOL OF LAW PPM Only</v>
      </c>
    </row>
    <row r="19333" spans="1:4">
      <c r="A19333" t="s">
        <v>61122</v>
      </c>
      <c r="B19333" t="s">
        <v>61123</v>
      </c>
      <c r="D19333" t="str">
        <f t="shared" si="302"/>
        <v>FPMPSY0390 Jeffrey Gerstein MED Psychiatry And Behav Sci PPM Only</v>
      </c>
    </row>
    <row r="19334" spans="1:4">
      <c r="A19334" t="s">
        <v>61124</v>
      </c>
      <c r="B19334" t="s">
        <v>61125</v>
      </c>
      <c r="D19334" t="str">
        <f t="shared" si="302"/>
        <v>FPLAAS0389 Elizabeth Mukiibi AFRICAN AMERICAN AFRICAN STDS PPM Only</v>
      </c>
    </row>
    <row r="19335" spans="1:4">
      <c r="A19335" t="s">
        <v>61126</v>
      </c>
      <c r="B19335" t="s">
        <v>61127</v>
      </c>
      <c r="D19335" t="str">
        <f t="shared" si="302"/>
        <v>FPIMHP0388 Noelle Boctor MED Int Med Hospitalist PPM Only</v>
      </c>
    </row>
    <row r="19336" spans="1:4">
      <c r="A19336" t="s">
        <v>61128</v>
      </c>
      <c r="B19336" t="s">
        <v>61129</v>
      </c>
      <c r="D19336" t="str">
        <f t="shared" si="302"/>
        <v>FPMPSY0387 Susan Boulware MED Psychiatry And Behav Sci PPM Only</v>
      </c>
    </row>
    <row r="19337" spans="1:4">
      <c r="A19337" t="s">
        <v>61130</v>
      </c>
      <c r="B19337" t="s">
        <v>61131</v>
      </c>
      <c r="D19337" t="str">
        <f t="shared" si="302"/>
        <v>FPMSUR0386 David Wisner MED Surgery PPM Only</v>
      </c>
    </row>
    <row r="19338" spans="1:4">
      <c r="A19338" t="s">
        <v>61132</v>
      </c>
      <c r="B19338" t="s">
        <v>61133</v>
      </c>
      <c r="D19338" t="str">
        <f t="shared" si="302"/>
        <v>FPLCHE0385 Kyrylo Kovnir CHEMISTRY PPM Only</v>
      </c>
    </row>
    <row r="19339" spans="1:4">
      <c r="A19339" t="s">
        <v>61134</v>
      </c>
      <c r="B19339" t="s">
        <v>61135</v>
      </c>
      <c r="D19339" t="str">
        <f t="shared" si="302"/>
        <v>FPMEPM0384 Marc Schenker MED Public Health Sciences PPM Only</v>
      </c>
    </row>
    <row r="19340" spans="1:4">
      <c r="A19340" t="s">
        <v>61136</v>
      </c>
      <c r="B19340" t="s">
        <v>61137</v>
      </c>
      <c r="D19340" t="str">
        <f t="shared" si="302"/>
        <v>FPLCHE0383 Gerd Lamar CHEMISTRY PPM Only</v>
      </c>
    </row>
    <row r="19341" spans="1:4">
      <c r="A19341" t="s">
        <v>61138</v>
      </c>
      <c r="B19341" t="s">
        <v>61139</v>
      </c>
      <c r="D19341" t="str">
        <f t="shared" si="302"/>
        <v>FPLPOL0382 Walter Stone POLITICAL SCIENCE PPM Only</v>
      </c>
    </row>
    <row r="19342" spans="1:4">
      <c r="A19342" t="s">
        <v>61140</v>
      </c>
      <c r="B19342" t="s">
        <v>61141</v>
      </c>
      <c r="D19342" t="str">
        <f t="shared" si="302"/>
        <v>FPAPLS0381 Jeffrey Mitchell PLANT SCIENCES PPM Only</v>
      </c>
    </row>
    <row r="19343" spans="1:4">
      <c r="A19343" t="s">
        <v>61142</v>
      </c>
      <c r="B19343" t="s">
        <v>61143</v>
      </c>
      <c r="D19343" t="str">
        <f t="shared" si="302"/>
        <v>FPMPED0380 Sharon Joo MED Pediatrics PPM Only</v>
      </c>
    </row>
    <row r="19344" spans="1:4">
      <c r="A19344" t="s">
        <v>61144</v>
      </c>
      <c r="B19344" t="s">
        <v>61145</v>
      </c>
      <c r="D19344" t="str">
        <f t="shared" si="302"/>
        <v>FPMPSY0379 Melissa Bauman MED Psychiatry And Behav Sci PPM Only</v>
      </c>
    </row>
    <row r="19345" spans="1:4">
      <c r="A19345" t="s">
        <v>61146</v>
      </c>
      <c r="B19345" t="s">
        <v>61147</v>
      </c>
      <c r="D19345" t="str">
        <f t="shared" si="302"/>
        <v>FPMCEL0378 Paul Primakoff MED Cell Biology And Human Anat PPM Only</v>
      </c>
    </row>
    <row r="19346" spans="1:4">
      <c r="A19346" t="s">
        <v>61148</v>
      </c>
      <c r="B19346" t="s">
        <v>61149</v>
      </c>
      <c r="D19346" t="str">
        <f t="shared" si="302"/>
        <v>FPLHIS0377 Michael Saler HISTORY PPM Only</v>
      </c>
    </row>
    <row r="19347" spans="1:4">
      <c r="A19347" t="s">
        <v>61150</v>
      </c>
      <c r="B19347" t="s">
        <v>61151</v>
      </c>
      <c r="D19347" t="str">
        <f t="shared" si="302"/>
        <v>FPBNPB0376 Stacey Combes NEURO PHYSIO And BEHAVIOR PPM Only</v>
      </c>
    </row>
    <row r="19348" spans="1:4">
      <c r="A19348" t="s">
        <v>61152</v>
      </c>
      <c r="B19348" t="s">
        <v>61153</v>
      </c>
      <c r="D19348" t="str">
        <f t="shared" si="302"/>
        <v>FPLCLA0375 Emily Albu CLASSICS PPM Only</v>
      </c>
    </row>
    <row r="19349" spans="1:4">
      <c r="A19349" t="s">
        <v>61154</v>
      </c>
      <c r="B19349" t="s">
        <v>61155</v>
      </c>
      <c r="D19349" t="str">
        <f t="shared" si="302"/>
        <v>FPIMRH0374 Rosemary Hallett MED Int Med Rheumatology PPM Only</v>
      </c>
    </row>
    <row r="19350" spans="1:4">
      <c r="A19350" t="s">
        <v>61156</v>
      </c>
      <c r="B19350" t="s">
        <v>61157</v>
      </c>
      <c r="D19350" t="str">
        <f t="shared" si="302"/>
        <v>FPMRAD0373 Jasjeet Bindra MED Radiology PPM Only</v>
      </c>
    </row>
    <row r="19351" spans="1:4">
      <c r="A19351" t="s">
        <v>61158</v>
      </c>
      <c r="B19351" t="s">
        <v>61159</v>
      </c>
      <c r="D19351" t="str">
        <f t="shared" si="302"/>
        <v>FPMANS0372 Niroop Ravula MED Anesth And Pain Medicine PPM Only</v>
      </c>
    </row>
    <row r="19352" spans="1:4">
      <c r="A19352" t="s">
        <v>61160</v>
      </c>
      <c r="B19352" t="s">
        <v>61161</v>
      </c>
      <c r="D19352" t="str">
        <f t="shared" si="302"/>
        <v>FPVPMI0371 Verena Affolter VM PATHOLOGY MICRO And IMMUN PPM Only</v>
      </c>
    </row>
    <row r="19353" spans="1:4">
      <c r="A19353" t="s">
        <v>61162</v>
      </c>
      <c r="B19353" t="s">
        <v>61163</v>
      </c>
      <c r="D19353" t="str">
        <f t="shared" si="302"/>
        <v>FPDEDU0370 Pauline Holmes EDUCATION PPM Only</v>
      </c>
    </row>
    <row r="19354" spans="1:4">
      <c r="A19354" t="s">
        <v>61164</v>
      </c>
      <c r="B19354" t="s">
        <v>61165</v>
      </c>
      <c r="D19354" t="str">
        <f t="shared" si="302"/>
        <v>FPLEAL0369 Yumiko Shibata EAST ASIAN LANG And CULTURES PPM Only</v>
      </c>
    </row>
    <row r="19355" spans="1:4">
      <c r="A19355" t="s">
        <v>61166</v>
      </c>
      <c r="B19355" t="s">
        <v>61167</v>
      </c>
      <c r="D19355" t="str">
        <f t="shared" si="302"/>
        <v>FPMPSY0368 Jean Gonsier Gerdin MED Psychiatry And Behav Sci PPM Only</v>
      </c>
    </row>
    <row r="19356" spans="1:4">
      <c r="A19356" t="s">
        <v>61168</v>
      </c>
      <c r="B19356" t="s">
        <v>61169</v>
      </c>
      <c r="D19356" t="str">
        <f t="shared" si="302"/>
        <v>FPIMNE0366 Baback Roshanravan MED Int Med Nephrology PPM Only</v>
      </c>
    </row>
    <row r="19357" spans="1:4">
      <c r="A19357" t="s">
        <v>61170</v>
      </c>
      <c r="B19357" t="s">
        <v>61171</v>
      </c>
      <c r="D19357" t="str">
        <f t="shared" si="302"/>
        <v>FPIMGM0364 Calvin Hirsch MED Int Med Genl Medicine PPM Only</v>
      </c>
    </row>
    <row r="19358" spans="1:4">
      <c r="A19358" t="s">
        <v>61172</v>
      </c>
      <c r="B19358" t="s">
        <v>61173</v>
      </c>
      <c r="D19358" t="str">
        <f t="shared" si="302"/>
        <v>FPAFST0363 Christopher Simmons FOOD SCIENCE And TECHNOLOGY PPM Only</v>
      </c>
    </row>
    <row r="19359" spans="1:4">
      <c r="A19359" t="s">
        <v>61174</v>
      </c>
      <c r="B19359" t="s">
        <v>61175</v>
      </c>
      <c r="D19359" t="str">
        <f t="shared" si="302"/>
        <v>FPANUT0362 Joan Frank NUTRITION PPM Only</v>
      </c>
    </row>
    <row r="19360" spans="1:4">
      <c r="A19360" t="s">
        <v>61176</v>
      </c>
      <c r="B19360" t="s">
        <v>61177</v>
      </c>
      <c r="D19360" t="str">
        <f t="shared" si="302"/>
        <v>FPMEPM0361 Susan Stewart MED Public Health Sciences PPM Only</v>
      </c>
    </row>
    <row r="19361" spans="1:4">
      <c r="A19361" t="s">
        <v>61178</v>
      </c>
      <c r="B19361" t="s">
        <v>61179</v>
      </c>
      <c r="D19361" t="str">
        <f t="shared" si="302"/>
        <v>FPMORT0360 James Van Den Bogaerde MED Orthopaedic Surgery PPM Only</v>
      </c>
    </row>
    <row r="19362" spans="1:4">
      <c r="A19362" t="s">
        <v>61180</v>
      </c>
      <c r="B19362" t="s">
        <v>61181</v>
      </c>
      <c r="D19362" t="str">
        <f t="shared" si="302"/>
        <v>FPMERM0359 Devin Harper MED Emergency Medicine PPM Only</v>
      </c>
    </row>
    <row r="19363" spans="1:4">
      <c r="A19363" t="s">
        <v>61182</v>
      </c>
      <c r="B19363" t="s">
        <v>61183</v>
      </c>
      <c r="D19363" t="str">
        <f t="shared" si="302"/>
        <v>FPAPLS0358 Cameron Pittelkow PLANT SCIENCES PPM Only</v>
      </c>
    </row>
    <row r="19364" spans="1:4">
      <c r="A19364" t="s">
        <v>61184</v>
      </c>
      <c r="B19364" t="s">
        <v>61185</v>
      </c>
      <c r="D19364" t="str">
        <f t="shared" si="302"/>
        <v>FPMPSY0357 Alfred Rowlett MED Psychiatry And Behav Sci PPM Only</v>
      </c>
    </row>
    <row r="19365" spans="1:4">
      <c r="A19365" t="s">
        <v>61186</v>
      </c>
      <c r="B19365" t="s">
        <v>61187</v>
      </c>
      <c r="D19365" t="str">
        <f t="shared" si="302"/>
        <v>FPMERM0356 Angela Jarman MED Emergency Medicine PPM Only</v>
      </c>
    </row>
    <row r="19366" spans="1:4">
      <c r="A19366" t="s">
        <v>61188</v>
      </c>
      <c r="B19366" t="s">
        <v>61189</v>
      </c>
      <c r="D19366" t="str">
        <f t="shared" si="302"/>
        <v>FPMMIC0355 Maria Mudryj MED Medical Microbiology And Imm PPM Only</v>
      </c>
    </row>
    <row r="19367" spans="1:4">
      <c r="A19367" t="s">
        <v>61190</v>
      </c>
      <c r="B19367" t="s">
        <v>61191</v>
      </c>
      <c r="D19367" t="str">
        <f t="shared" si="302"/>
        <v>FPLASA0354 Kieu Linh Valverde ASIAN AMERICAN PPM Only</v>
      </c>
    </row>
    <row r="19368" spans="1:4">
      <c r="A19368" t="s">
        <v>61192</v>
      </c>
      <c r="B19368" t="s">
        <v>61193</v>
      </c>
      <c r="D19368" t="str">
        <f t="shared" si="302"/>
        <v>FPVPHR0353 Charles Hjerpe VM POPULATION HLTH And REPROD PPM Only</v>
      </c>
    </row>
    <row r="19369" spans="1:4">
      <c r="A19369" t="s">
        <v>61194</v>
      </c>
      <c r="B19369" t="s">
        <v>61195</v>
      </c>
      <c r="D19369" t="str">
        <f t="shared" si="302"/>
        <v>FPLPSC0352 Jeffrey Sherman PSYCHOLOGY PPM Only</v>
      </c>
    </row>
    <row r="19370" spans="1:4">
      <c r="A19370" t="s">
        <v>61196</v>
      </c>
      <c r="B19370" t="s">
        <v>61197</v>
      </c>
      <c r="D19370" t="str">
        <f t="shared" si="302"/>
        <v>FPAETX0351 John Whitehead ENVIRONMENTAL TOXICOLOGY PPM Only</v>
      </c>
    </row>
    <row r="19371" spans="1:4">
      <c r="A19371" t="s">
        <v>61198</v>
      </c>
      <c r="B19371" t="s">
        <v>61199</v>
      </c>
      <c r="D19371" t="str">
        <f t="shared" si="302"/>
        <v>FPDEDU0350 Richard Figueroa EDUCATION PPM Only</v>
      </c>
    </row>
    <row r="19372" spans="1:4">
      <c r="A19372" t="s">
        <v>61200</v>
      </c>
      <c r="B19372" t="s">
        <v>61201</v>
      </c>
      <c r="D19372" t="str">
        <f t="shared" si="302"/>
        <v>FPEECE0349 Andrew Dienes ELECT And COMP ENGR PPM Only</v>
      </c>
    </row>
    <row r="19373" spans="1:4">
      <c r="A19373" t="s">
        <v>61202</v>
      </c>
      <c r="B19373" t="s">
        <v>61203</v>
      </c>
      <c r="D19373" t="str">
        <f t="shared" si="302"/>
        <v>FPACHE0348 Kali Trzesniewski HUMAN ECOLOGY PPM Only</v>
      </c>
    </row>
    <row r="19374" spans="1:4">
      <c r="A19374" t="s">
        <v>61204</v>
      </c>
      <c r="B19374" t="s">
        <v>61205</v>
      </c>
      <c r="D19374" t="str">
        <f t="shared" si="302"/>
        <v>FPLIBR0347 Marcia Meister UCDLIBRARY PPM Only</v>
      </c>
    </row>
    <row r="19375" spans="1:4">
      <c r="A19375" t="s">
        <v>61206</v>
      </c>
      <c r="B19375" t="s">
        <v>61207</v>
      </c>
      <c r="D19375" t="str">
        <f t="shared" si="302"/>
        <v>FPMEPM0346 Eric Nelson MED Public Health Sciences PPM Only</v>
      </c>
    </row>
    <row r="19376" spans="1:4">
      <c r="A19376" t="s">
        <v>61208</v>
      </c>
      <c r="B19376" t="s">
        <v>61209</v>
      </c>
      <c r="D19376" t="str">
        <f t="shared" si="302"/>
        <v>FPMDER0345 Chung Yin Stanley Chan MED Dermatology PPM Only</v>
      </c>
    </row>
    <row r="19377" spans="1:4">
      <c r="A19377" t="s">
        <v>61210</v>
      </c>
      <c r="B19377" t="s">
        <v>61211</v>
      </c>
      <c r="D19377" t="str">
        <f t="shared" si="302"/>
        <v>FPMANS0344 Michael Jung MED Anesth And Pain Medicine PPM Only</v>
      </c>
    </row>
    <row r="19378" spans="1:4">
      <c r="A19378" t="s">
        <v>61212</v>
      </c>
      <c r="B19378" t="s">
        <v>61213</v>
      </c>
      <c r="D19378" t="str">
        <f t="shared" si="302"/>
        <v>FPMSUR0343 Gary Raff MED Surgery PPM Only</v>
      </c>
    </row>
    <row r="19379" spans="1:4">
      <c r="A19379" t="s">
        <v>61214</v>
      </c>
      <c r="B19379" t="s">
        <v>61215</v>
      </c>
      <c r="D19379" t="str">
        <f t="shared" si="302"/>
        <v>FPIMRH0342 James Kong MED Int Med Rheumatology PPM Only</v>
      </c>
    </row>
    <row r="19380" spans="1:4">
      <c r="A19380" t="s">
        <v>61216</v>
      </c>
      <c r="B19380" t="s">
        <v>61217</v>
      </c>
      <c r="D19380" t="str">
        <f t="shared" si="302"/>
        <v>FPLENL0341 Elizabeth Freeman ENGLISH PPM Only</v>
      </c>
    </row>
    <row r="19381" spans="1:4">
      <c r="A19381" t="s">
        <v>61218</v>
      </c>
      <c r="B19381" t="s">
        <v>61219</v>
      </c>
      <c r="D19381" t="str">
        <f t="shared" si="302"/>
        <v>FPMNEU0340 Ricardo Maselli MED Neurology PPM Only</v>
      </c>
    </row>
    <row r="19382" spans="1:4">
      <c r="A19382" t="s">
        <v>61220</v>
      </c>
      <c r="B19382" t="s">
        <v>61221</v>
      </c>
      <c r="D19382" t="str">
        <f t="shared" si="302"/>
        <v>FPEMAE0339 Ty Lasky MECHANICAL And AEROSPACE ENGR PPM Only</v>
      </c>
    </row>
    <row r="19383" spans="1:4">
      <c r="A19383" t="s">
        <v>61222</v>
      </c>
      <c r="B19383" t="s">
        <v>61223</v>
      </c>
      <c r="D19383" t="str">
        <f t="shared" si="302"/>
        <v>FPECEE0338 Alissa Kendall CIVIL And ENVIRONMENTAL ENGR PPM Only</v>
      </c>
    </row>
    <row r="19384" spans="1:4">
      <c r="A19384" t="s">
        <v>61224</v>
      </c>
      <c r="B19384" t="s">
        <v>61225</v>
      </c>
      <c r="D19384" t="str">
        <f t="shared" si="302"/>
        <v>FPLLAW0336 Lisa Ikemoto SCHOOL OF LAW PPM Only</v>
      </c>
    </row>
    <row r="19385" spans="1:4">
      <c r="A19385" t="s">
        <v>61226</v>
      </c>
      <c r="B19385" t="s">
        <v>61227</v>
      </c>
      <c r="D19385" t="str">
        <f t="shared" si="302"/>
        <v>FPMFCM0335 Muhammad Shabbir MED Family And Community Med PPM Only</v>
      </c>
    </row>
    <row r="19386" spans="1:4">
      <c r="A19386" t="s">
        <v>61228</v>
      </c>
      <c r="B19386" t="s">
        <v>61229</v>
      </c>
      <c r="D19386" t="str">
        <f t="shared" si="302"/>
        <v>FPMARO0334 Arta Monjazeb MED Radiation Oncology PPM Only</v>
      </c>
    </row>
    <row r="19387" spans="1:4">
      <c r="A19387" t="s">
        <v>61230</v>
      </c>
      <c r="B19387" t="s">
        <v>61231</v>
      </c>
      <c r="D19387" t="str">
        <f t="shared" si="302"/>
        <v>FPAPPA0333 Beth Teviotdale PLANT PATHOLOGY PPM Only</v>
      </c>
    </row>
    <row r="19388" spans="1:4">
      <c r="A19388" t="s">
        <v>61232</v>
      </c>
      <c r="B19388" t="s">
        <v>61233</v>
      </c>
      <c r="D19388" t="str">
        <f t="shared" si="302"/>
        <v>FPAENM0332 Christian Nansen ENTOMOLOGY NEMATOLOGY PPM Only</v>
      </c>
    </row>
    <row r="19389" spans="1:4">
      <c r="A19389" t="s">
        <v>61234</v>
      </c>
      <c r="B19389" t="s">
        <v>61235</v>
      </c>
      <c r="D19389" t="str">
        <f t="shared" si="302"/>
        <v>FPLANT0331 Teresa Steele ANTHROPOLOGY PPM Only</v>
      </c>
    </row>
    <row r="19390" spans="1:4">
      <c r="A19390" t="s">
        <v>61236</v>
      </c>
      <c r="B19390" t="s">
        <v>61237</v>
      </c>
      <c r="D19390" t="str">
        <f t="shared" si="302"/>
        <v>FPMANS0330 Jeffrey Uppington MED Anesth And Pain Medicine PPM Only</v>
      </c>
    </row>
    <row r="19391" spans="1:4">
      <c r="A19391" t="s">
        <v>61238</v>
      </c>
      <c r="B19391" t="s">
        <v>61239</v>
      </c>
      <c r="D19391" t="str">
        <f t="shared" si="302"/>
        <v>FPMPSY0329 Puja Chadha MED Psychiatry And Behav Sci PPM Only</v>
      </c>
    </row>
    <row r="19392" spans="1:4">
      <c r="A19392" t="s">
        <v>61240</v>
      </c>
      <c r="B19392" t="s">
        <v>61241</v>
      </c>
      <c r="D19392" t="str">
        <f t="shared" si="302"/>
        <v>FPLUWP0328 Sean Mcdonnell UNIVERSITY WRITING PROGRAM PPM Only</v>
      </c>
    </row>
    <row r="19393" spans="1:4">
      <c r="A19393" t="s">
        <v>61242</v>
      </c>
      <c r="B19393" t="s">
        <v>61243</v>
      </c>
      <c r="D19393" t="str">
        <f t="shared" si="302"/>
        <v>FPAPLS0327 Mohsen Mesgaran PLANT SCIENCES PPM Only</v>
      </c>
    </row>
    <row r="19394" spans="1:4">
      <c r="A19394" t="s">
        <v>61244</v>
      </c>
      <c r="B19394" t="s">
        <v>61245</v>
      </c>
      <c r="D19394" t="str">
        <f t="shared" si="302"/>
        <v>FPIMGI0326 Jeffrey Ko MED Int Med Gastroenterology PPM Only</v>
      </c>
    </row>
    <row r="19395" spans="1:4">
      <c r="A19395" t="s">
        <v>61246</v>
      </c>
      <c r="B19395" t="s">
        <v>61247</v>
      </c>
      <c r="D19395" t="str">
        <f t="shared" ref="D19395:D19458" si="303">A19395&amp;" "&amp;B19395</f>
        <v>FPAANS0325 Thomas Famula ANIMAL SCIENCE PPM Only</v>
      </c>
    </row>
    <row r="19396" spans="1:4">
      <c r="A19396" t="s">
        <v>61248</v>
      </c>
      <c r="B19396" t="s">
        <v>61249</v>
      </c>
      <c r="D19396" t="str">
        <f t="shared" si="303"/>
        <v>FPMEPM0324 Maria Ramos MED Public Health Sciences PPM Only</v>
      </c>
    </row>
    <row r="19397" spans="1:4">
      <c r="A19397" t="s">
        <v>61250</v>
      </c>
      <c r="B19397" t="s">
        <v>61251</v>
      </c>
      <c r="D19397" t="str">
        <f t="shared" si="303"/>
        <v>FPALAW0323 Anthony Ogeen LAND AIR And WATER RESOURCES PPM Only</v>
      </c>
    </row>
    <row r="19398" spans="1:4">
      <c r="A19398" t="s">
        <v>61252</v>
      </c>
      <c r="B19398" t="s">
        <v>61253</v>
      </c>
      <c r="D19398" t="str">
        <f t="shared" si="303"/>
        <v>FPVVSR0322 Eric Johnson VM SURGRAD SCIENCE PPM Only</v>
      </c>
    </row>
    <row r="19399" spans="1:4">
      <c r="A19399" t="s">
        <v>61254</v>
      </c>
      <c r="B19399" t="s">
        <v>61255</v>
      </c>
      <c r="D19399" t="str">
        <f t="shared" si="303"/>
        <v>FPAARE0321 Warren Johnston AG And RESOURCE ECONOMICS PPM Only</v>
      </c>
    </row>
    <row r="19400" spans="1:4">
      <c r="A19400" t="s">
        <v>61256</v>
      </c>
      <c r="B19400" t="s">
        <v>61257</v>
      </c>
      <c r="D19400" t="str">
        <f t="shared" si="303"/>
        <v>FPMPED0320 Eric Kurzrock MED Pediatrics PPM Only</v>
      </c>
    </row>
    <row r="19401" spans="1:4">
      <c r="A19401" t="s">
        <v>61258</v>
      </c>
      <c r="B19401" t="s">
        <v>61259</v>
      </c>
      <c r="D19401" t="str">
        <f t="shared" si="303"/>
        <v>FPMURO0320 Eric Kurzrock MED Urologic Surgery PPM Only</v>
      </c>
    </row>
    <row r="19402" spans="1:4">
      <c r="A19402" t="s">
        <v>61260</v>
      </c>
      <c r="B19402" t="s">
        <v>61261</v>
      </c>
      <c r="D19402" t="str">
        <f t="shared" si="303"/>
        <v>FPECSE0319 R Walters ENGR COMPUTER SCIENCE PPM Only</v>
      </c>
    </row>
    <row r="19403" spans="1:4">
      <c r="A19403" t="s">
        <v>61262</v>
      </c>
      <c r="B19403" t="s">
        <v>61263</v>
      </c>
      <c r="D19403" t="str">
        <f t="shared" si="303"/>
        <v>FPVHFS0318 Patricia Blanchard CA ANIMAL HLTH And FOOD SAFETY LAB PPM Only</v>
      </c>
    </row>
    <row r="19404" spans="1:4">
      <c r="A19404" t="s">
        <v>61264</v>
      </c>
      <c r="B19404" t="s">
        <v>61265</v>
      </c>
      <c r="D19404" t="str">
        <f t="shared" si="303"/>
        <v>FPAWFC0317 Robert Furrow WILDLIFE And FISHERIES BIOLOGY PPM Only</v>
      </c>
    </row>
    <row r="19405" spans="1:4">
      <c r="A19405" t="s">
        <v>61266</v>
      </c>
      <c r="B19405" t="s">
        <v>61267</v>
      </c>
      <c r="D19405" t="str">
        <f t="shared" si="303"/>
        <v>FPMPSY0316 Sufen Chiu MED Psychiatry And Behav Sci PPM Only</v>
      </c>
    </row>
    <row r="19406" spans="1:4">
      <c r="A19406" t="s">
        <v>61268</v>
      </c>
      <c r="B19406" t="s">
        <v>61269</v>
      </c>
      <c r="D19406" t="str">
        <f t="shared" si="303"/>
        <v>FPLEPS0315 Sujoy Mukhopadhyay EARTH And PLANETARY SCIENCES PPM Only</v>
      </c>
    </row>
    <row r="19407" spans="1:4">
      <c r="A19407" t="s">
        <v>61270</v>
      </c>
      <c r="B19407" t="s">
        <v>61271</v>
      </c>
      <c r="D19407" t="str">
        <f t="shared" si="303"/>
        <v>FPIMHO0314 Michael Degregorio MED Int Med HEMONC PPM Only</v>
      </c>
    </row>
    <row r="19408" spans="1:4">
      <c r="A19408" t="s">
        <v>61272</v>
      </c>
      <c r="B19408" t="s">
        <v>61273</v>
      </c>
      <c r="D19408" t="str">
        <f t="shared" si="303"/>
        <v>FPMCEL0313 Henry Ho MED Cell Biology And Human Anat PPM Only</v>
      </c>
    </row>
    <row r="19409" spans="1:4">
      <c r="A19409" t="s">
        <v>61274</v>
      </c>
      <c r="B19409" t="s">
        <v>61275</v>
      </c>
      <c r="D19409" t="str">
        <f t="shared" si="303"/>
        <v>FPVPMI0312 Chris Miller VM PATHOLOGY MICRO And IMMUN PPM Only</v>
      </c>
    </row>
    <row r="19410" spans="1:4">
      <c r="A19410" t="s">
        <v>61276</v>
      </c>
      <c r="B19410" t="s">
        <v>61277</v>
      </c>
      <c r="D19410" t="str">
        <f t="shared" si="303"/>
        <v>FPMINT0312 Chris Miller MED Internal Medicine PPM Only</v>
      </c>
    </row>
    <row r="19411" spans="1:4">
      <c r="A19411" t="s">
        <v>61278</v>
      </c>
      <c r="B19411" t="s">
        <v>61279</v>
      </c>
      <c r="D19411" t="str">
        <f t="shared" si="303"/>
        <v>FPMANS0311 Amira M Safwat MED Anesth And Pain Medicine PPM Only</v>
      </c>
    </row>
    <row r="19412" spans="1:4">
      <c r="A19412" t="s">
        <v>61280</v>
      </c>
      <c r="B19412" t="s">
        <v>61281</v>
      </c>
      <c r="D19412" t="str">
        <f t="shared" si="303"/>
        <v>FPMINT0310 Sanyukta S Pawar MED Internal Medicine PPM Only</v>
      </c>
    </row>
    <row r="19413" spans="1:4">
      <c r="A19413" t="s">
        <v>61282</v>
      </c>
      <c r="B19413" t="s">
        <v>61283</v>
      </c>
      <c r="D19413" t="str">
        <f t="shared" si="303"/>
        <v>FPMURO0309 Aron Bruhn MED Urologic Surgery PPM Only</v>
      </c>
    </row>
    <row r="19414" spans="1:4">
      <c r="A19414" t="s">
        <v>61284</v>
      </c>
      <c r="B19414" t="s">
        <v>61285</v>
      </c>
      <c r="D19414" t="str">
        <f t="shared" si="303"/>
        <v>FPMINT0308 Christopher Smith MED Int Med Admin PPM Only</v>
      </c>
    </row>
    <row r="19415" spans="1:4">
      <c r="A19415" t="s">
        <v>61286</v>
      </c>
      <c r="B19415" t="s">
        <v>61287</v>
      </c>
      <c r="D19415" t="str">
        <f t="shared" si="303"/>
        <v>FPLCHE0307 Dylan Murray CHEMISTRY PPM Only</v>
      </c>
    </row>
    <row r="19416" spans="1:4">
      <c r="A19416" t="s">
        <v>61288</v>
      </c>
      <c r="B19416" t="s">
        <v>61289</v>
      </c>
      <c r="D19416" t="str">
        <f t="shared" si="303"/>
        <v>FPMPED0306 Kevin Coulter MED Pediatrics PPM Only</v>
      </c>
    </row>
    <row r="19417" spans="1:4">
      <c r="A19417" t="s">
        <v>61290</v>
      </c>
      <c r="B19417" t="s">
        <v>61291</v>
      </c>
      <c r="D19417" t="str">
        <f t="shared" si="303"/>
        <v>FPANUT0304 Reina Engle Stone NUTRITION PPM Only</v>
      </c>
    </row>
    <row r="19418" spans="1:4">
      <c r="A19418" t="s">
        <v>61292</v>
      </c>
      <c r="B19418" t="s">
        <v>61293</v>
      </c>
      <c r="D19418" t="str">
        <f t="shared" si="303"/>
        <v>FPABAE0303 Bruce Hartsough BIOLOGICAL And AG ENGINEERING PPM Only</v>
      </c>
    </row>
    <row r="19419" spans="1:4">
      <c r="A19419" t="s">
        <v>61294</v>
      </c>
      <c r="B19419" t="s">
        <v>61295</v>
      </c>
      <c r="D19419" t="str">
        <f t="shared" si="303"/>
        <v>FPEMAE0302 Paul Erickson MECHANICAL And AEROSPACE ENGR PPM Only</v>
      </c>
    </row>
    <row r="19420" spans="1:4">
      <c r="A19420" t="s">
        <v>61296</v>
      </c>
      <c r="B19420" t="s">
        <v>61297</v>
      </c>
      <c r="D19420" t="str">
        <f t="shared" si="303"/>
        <v>FPLUWP0301 Jared Haynes UNIVERSITY WRITING PROGRAM PPM Only</v>
      </c>
    </row>
    <row r="19421" spans="1:4">
      <c r="A19421" t="s">
        <v>61298</v>
      </c>
      <c r="B19421" t="s">
        <v>61299</v>
      </c>
      <c r="D19421" t="str">
        <f t="shared" si="303"/>
        <v>FPVPHR0300 Thomas Farver VM POPULATION HLTH And REPROD PPM Only</v>
      </c>
    </row>
    <row r="19422" spans="1:4">
      <c r="A19422" t="s">
        <v>61300</v>
      </c>
      <c r="B19422" t="s">
        <v>61301</v>
      </c>
      <c r="D19422" t="str">
        <f t="shared" si="303"/>
        <v>FPMPSY0299 Sarah Hays MED Psychiatry And Behav Sci PPM Only</v>
      </c>
    </row>
    <row r="19423" spans="1:4">
      <c r="A19423" t="s">
        <v>61302</v>
      </c>
      <c r="B19423" t="s">
        <v>61303</v>
      </c>
      <c r="D19423" t="str">
        <f t="shared" si="303"/>
        <v>FPVPMI0298 Barbara Byrne VM PATHOLOGY MICRO And IMMUN PPM Only</v>
      </c>
    </row>
    <row r="19424" spans="1:4">
      <c r="A19424" t="s">
        <v>61304</v>
      </c>
      <c r="B19424" t="s">
        <v>61305</v>
      </c>
      <c r="D19424" t="str">
        <f t="shared" si="303"/>
        <v>FPLCHE0297 Andrew Fisher CHEMISTRY PPM Only</v>
      </c>
    </row>
    <row r="19425" spans="1:4">
      <c r="A19425" t="s">
        <v>61306</v>
      </c>
      <c r="B19425" t="s">
        <v>61307</v>
      </c>
      <c r="D19425" t="str">
        <f t="shared" si="303"/>
        <v>FPVPMI0296 Patricia Conrad VM PATHOLOGY MICRO And IMMUN PPM Only</v>
      </c>
    </row>
    <row r="19426" spans="1:4">
      <c r="A19426" t="s">
        <v>61308</v>
      </c>
      <c r="B19426" t="s">
        <v>61309</v>
      </c>
      <c r="D19426" t="str">
        <f t="shared" si="303"/>
        <v>FPMPSY0295 Katherine Elliott MED Psychiatry And Behav Sci PPM Only</v>
      </c>
    </row>
    <row r="19427" spans="1:4">
      <c r="A19427" t="s">
        <v>61310</v>
      </c>
      <c r="B19427" t="s">
        <v>61311</v>
      </c>
      <c r="D19427" t="str">
        <f t="shared" si="303"/>
        <v>FPMNEU6306 Samantha Allen MED Neurology PPM Only</v>
      </c>
    </row>
    <row r="19428" spans="1:4">
      <c r="A19428" t="s">
        <v>61312</v>
      </c>
      <c r="B19428" t="s">
        <v>61313</v>
      </c>
      <c r="D19428" t="str">
        <f t="shared" si="303"/>
        <v>FPMNEU6322 Cameron Sadegh MED Neurology PPM Only</v>
      </c>
    </row>
    <row r="19429" spans="1:4">
      <c r="A19429" t="s">
        <v>61314</v>
      </c>
      <c r="B19429" t="s">
        <v>61315</v>
      </c>
      <c r="D19429" t="str">
        <f t="shared" si="303"/>
        <v>FPMNEU0294 Celia Chang MED Neurology PPM Only</v>
      </c>
    </row>
    <row r="19430" spans="1:4">
      <c r="A19430" t="s">
        <v>61316</v>
      </c>
      <c r="B19430" t="s">
        <v>61317</v>
      </c>
      <c r="D19430" t="str">
        <f t="shared" si="303"/>
        <v>FPIMNE0293 Nandakishor Kapa MED Int Med Nephrology PPM Only</v>
      </c>
    </row>
    <row r="19431" spans="1:4">
      <c r="A19431" t="s">
        <v>61318</v>
      </c>
      <c r="B19431" t="s">
        <v>61319</v>
      </c>
      <c r="D19431" t="str">
        <f t="shared" si="303"/>
        <v>FPACHE0292 Daniel Choe HUMAN ECOLOGY PPM Only</v>
      </c>
    </row>
    <row r="19432" spans="1:4">
      <c r="A19432" t="s">
        <v>61320</v>
      </c>
      <c r="B19432" t="s">
        <v>61321</v>
      </c>
      <c r="D19432" t="str">
        <f t="shared" si="303"/>
        <v>FPIMHO0291 Moon Chen MED Int Med HEMONC PPM Only</v>
      </c>
    </row>
    <row r="19433" spans="1:4">
      <c r="A19433" t="s">
        <v>61322</v>
      </c>
      <c r="B19433" t="s">
        <v>61323</v>
      </c>
      <c r="D19433" t="str">
        <f t="shared" si="303"/>
        <v>FPLPSC0290 Erin Kinnally PSYCHOLOGY PPM Only</v>
      </c>
    </row>
    <row r="19434" spans="1:4">
      <c r="A19434" t="s">
        <v>61324</v>
      </c>
      <c r="B19434" t="s">
        <v>61325</v>
      </c>
      <c r="D19434" t="str">
        <f t="shared" si="303"/>
        <v>FPMSUR0289 Thomas Stevenson MED Surgery PPM Only</v>
      </c>
    </row>
    <row r="19435" spans="1:4">
      <c r="A19435" t="s">
        <v>61326</v>
      </c>
      <c r="B19435" t="s">
        <v>61327</v>
      </c>
      <c r="D19435" t="str">
        <f t="shared" si="303"/>
        <v>FPLLIN0288 David Corina LINGUISTICS PPM Only</v>
      </c>
    </row>
    <row r="19436" spans="1:4">
      <c r="A19436" t="s">
        <v>61328</v>
      </c>
      <c r="B19436" t="s">
        <v>61329</v>
      </c>
      <c r="D19436" t="str">
        <f t="shared" si="303"/>
        <v>FPVVME0287 Niels Pedersen VM MEDICINE And EPIDEMIOLOGY PPM Only</v>
      </c>
    </row>
    <row r="19437" spans="1:4">
      <c r="A19437" t="s">
        <v>61330</v>
      </c>
      <c r="B19437" t="s">
        <v>61331</v>
      </c>
      <c r="D19437" t="str">
        <f t="shared" si="303"/>
        <v>FPMPSY0286 Kay Blacker MED Psychiatry And Behav Sci PPM Only</v>
      </c>
    </row>
    <row r="19438" spans="1:4">
      <c r="A19438" t="s">
        <v>61332</v>
      </c>
      <c r="B19438" t="s">
        <v>61333</v>
      </c>
      <c r="D19438" t="str">
        <f t="shared" si="303"/>
        <v>FPDEDU0285 Megan Bettis EDUCATION PPM Only</v>
      </c>
    </row>
    <row r="19439" spans="1:4">
      <c r="A19439" t="s">
        <v>61334</v>
      </c>
      <c r="B19439" t="s">
        <v>61335</v>
      </c>
      <c r="D19439" t="str">
        <f t="shared" si="303"/>
        <v>FPLMAT0284 Gary Kurowski MATHEMATICS PPM Only</v>
      </c>
    </row>
    <row r="19440" spans="1:4">
      <c r="A19440" t="s">
        <v>61336</v>
      </c>
      <c r="B19440" t="s">
        <v>61337</v>
      </c>
      <c r="D19440" t="str">
        <f t="shared" si="303"/>
        <v>FPECSE0283 Christopher Nitta ENGR COMPUTER SCIENCE PPM Only</v>
      </c>
    </row>
    <row r="19441" spans="1:4">
      <c r="A19441" t="s">
        <v>61338</v>
      </c>
      <c r="B19441" t="s">
        <v>61339</v>
      </c>
      <c r="D19441" t="str">
        <f t="shared" si="303"/>
        <v>FPAPLS0282 Wayne Lanini PLANT SCIENCES PPM Only</v>
      </c>
    </row>
    <row r="19442" spans="1:4">
      <c r="A19442" t="s">
        <v>61340</v>
      </c>
      <c r="B19442" t="s">
        <v>61341</v>
      </c>
      <c r="D19442" t="str">
        <f t="shared" si="303"/>
        <v>FPIMHP0281 Flora L Chang MED Int Med Hospitalist PPM Only</v>
      </c>
    </row>
    <row r="19443" spans="1:4">
      <c r="A19443" t="s">
        <v>61342</v>
      </c>
      <c r="B19443" t="s">
        <v>61343</v>
      </c>
      <c r="D19443" t="str">
        <f t="shared" si="303"/>
        <v>FPAPLS0280 Kenneth Tate PLANT SCIENCES PPM Only</v>
      </c>
    </row>
    <row r="19444" spans="1:4">
      <c r="A19444" t="s">
        <v>61344</v>
      </c>
      <c r="B19444" t="s">
        <v>61345</v>
      </c>
      <c r="D19444" t="str">
        <f t="shared" si="303"/>
        <v>FPECHE0279 Spyros I Tseregounis CHEMICAL ENGINEERING PPM Only</v>
      </c>
    </row>
    <row r="19445" spans="1:4">
      <c r="A19445" t="s">
        <v>61346</v>
      </c>
      <c r="B19445" t="s">
        <v>61347</v>
      </c>
      <c r="D19445" t="str">
        <f t="shared" si="303"/>
        <v>FPLCLA0278 D Traill CLASSICS PPM Only</v>
      </c>
    </row>
    <row r="19446" spans="1:4">
      <c r="A19446" t="s">
        <v>61348</v>
      </c>
      <c r="B19446" t="s">
        <v>61349</v>
      </c>
      <c r="D19446" t="str">
        <f t="shared" si="303"/>
        <v>FPIMGI0277 Thomas Prindiville MED Int Med Gastroenterology PPM Only</v>
      </c>
    </row>
    <row r="19447" spans="1:4">
      <c r="A19447" t="s">
        <v>61350</v>
      </c>
      <c r="B19447" t="s">
        <v>61351</v>
      </c>
      <c r="D19447" t="str">
        <f t="shared" si="303"/>
        <v>FPIMCA0276 Maia Eng MED INT MED CARDIOLOGY PPM Only</v>
      </c>
    </row>
    <row r="19448" spans="1:4">
      <c r="A19448" t="s">
        <v>61352</v>
      </c>
      <c r="B19448" t="s">
        <v>61353</v>
      </c>
      <c r="D19448" t="str">
        <f t="shared" si="303"/>
        <v>FPMPED0275 Charles Beauchamp MED Pediatrics PPM Only</v>
      </c>
    </row>
    <row r="19449" spans="1:4">
      <c r="A19449" t="s">
        <v>61354</v>
      </c>
      <c r="B19449" t="s">
        <v>61355</v>
      </c>
      <c r="D19449" t="str">
        <f t="shared" si="303"/>
        <v>FPMERM0274 Jaymin Patel MED Emergency Medicine PPM Only</v>
      </c>
    </row>
    <row r="19450" spans="1:4">
      <c r="A19450" t="s">
        <v>61356</v>
      </c>
      <c r="B19450" t="s">
        <v>61357</v>
      </c>
      <c r="D19450" t="str">
        <f t="shared" si="303"/>
        <v>FPNEVA0273 Roger Ingram UCCE NEVADA PLACER COUNTY PPM Only</v>
      </c>
    </row>
    <row r="19451" spans="1:4">
      <c r="A19451" t="s">
        <v>61358</v>
      </c>
      <c r="B19451" t="s">
        <v>61359</v>
      </c>
      <c r="D19451" t="str">
        <f t="shared" si="303"/>
        <v>FPSTAN0272 Kenneth Willmarth UCCE STANISLAUS COUNTY PPM Only</v>
      </c>
    </row>
    <row r="19452" spans="1:4">
      <c r="A19452" t="s">
        <v>61360</v>
      </c>
      <c r="B19452" t="s">
        <v>61361</v>
      </c>
      <c r="D19452" t="str">
        <f t="shared" si="303"/>
        <v>FPKINC0271 Bruce Roberts UCCE KINGS COUNTY PPM Only</v>
      </c>
    </row>
    <row r="19453" spans="1:4">
      <c r="A19453" t="s">
        <v>61362</v>
      </c>
      <c r="B19453" t="s">
        <v>61363</v>
      </c>
      <c r="D19453" t="str">
        <f t="shared" si="303"/>
        <v>FPCCMP0270 Thomas Kearney UCCE CAPITOL CORRIDOR MCP PPM Only</v>
      </c>
    </row>
    <row r="19454" spans="1:4">
      <c r="A19454" t="s">
        <v>61364</v>
      </c>
      <c r="B19454" t="s">
        <v>61365</v>
      </c>
      <c r="D19454" t="str">
        <f t="shared" si="303"/>
        <v>FPGLEN0269 Pamela Geisel UCCE GLENN COUNTY PPM Only</v>
      </c>
    </row>
    <row r="19455" spans="1:4">
      <c r="A19455" t="s">
        <v>61366</v>
      </c>
      <c r="B19455" t="s">
        <v>61367</v>
      </c>
      <c r="D19455" t="str">
        <f t="shared" si="303"/>
        <v>FPCOLU0268 Michael Murray UCCE COLUSA PPM Only</v>
      </c>
    </row>
    <row r="19456" spans="1:4">
      <c r="A19456" t="s">
        <v>61368</v>
      </c>
      <c r="B19456" t="s">
        <v>61369</v>
      </c>
      <c r="D19456" t="str">
        <f t="shared" si="303"/>
        <v>FPLNAS0267 Lenya Quinn Davidson NATIVE AMERICAN STUDIES PPM Only</v>
      </c>
    </row>
    <row r="19457" spans="1:4">
      <c r="A19457" t="s">
        <v>61370</v>
      </c>
      <c r="B19457" t="s">
        <v>61371</v>
      </c>
      <c r="D19457" t="str">
        <f t="shared" si="303"/>
        <v>FPCNTR0266 Shelley Murdock UCCE CONTRA COSTA COUNTY PPM Only</v>
      </c>
    </row>
    <row r="19458" spans="1:4">
      <c r="A19458" t="s">
        <v>61372</v>
      </c>
      <c r="B19458" t="s">
        <v>61373</v>
      </c>
      <c r="D19458" t="str">
        <f t="shared" si="303"/>
        <v>FPMERC0265 Alejandro Castillo UCCE MERCED COUNTY PPM Only</v>
      </c>
    </row>
    <row r="19459" spans="1:4">
      <c r="A19459" t="s">
        <v>61374</v>
      </c>
      <c r="B19459" t="s">
        <v>61375</v>
      </c>
      <c r="D19459" t="str">
        <f t="shared" ref="D19459:D19522" si="304">A19459&amp;" "&amp;B19459</f>
        <v>FPIMPE0264 Eric Natwick UCCE IMPERIAL COUNTY PPM Only</v>
      </c>
    </row>
    <row r="19460" spans="1:4">
      <c r="A19460" t="s">
        <v>61376</v>
      </c>
      <c r="B19460" t="s">
        <v>61377</v>
      </c>
      <c r="D19460" t="str">
        <f t="shared" si="304"/>
        <v>FPDIEG0263 Sue Manglallan UCCE SAN DIEGO COUNTY PPM Only</v>
      </c>
    </row>
    <row r="19461" spans="1:4">
      <c r="A19461" t="s">
        <v>61378</v>
      </c>
      <c r="B19461" t="s">
        <v>61379</v>
      </c>
      <c r="D19461" t="str">
        <f t="shared" si="304"/>
        <v>FPLOSA0262 Edwina Williams UCCE LOS ANGELES COUNTY PPM Only</v>
      </c>
    </row>
    <row r="19462" spans="1:4">
      <c r="A19462" t="s">
        <v>61380</v>
      </c>
      <c r="B19462" t="s">
        <v>61381</v>
      </c>
      <c r="D19462" t="str">
        <f t="shared" si="304"/>
        <v>FPIMPE0261 Keith Mayberry UCCE IMPERIAL COUNTY PPM Only</v>
      </c>
    </row>
    <row r="19463" spans="1:4">
      <c r="A19463" t="s">
        <v>61382</v>
      </c>
      <c r="B19463" t="s">
        <v>61383</v>
      </c>
      <c r="D19463" t="str">
        <f t="shared" si="304"/>
        <v>FPNAPA0260 Marciel Klenk UCCE NAPA COUNTY PPM Only</v>
      </c>
    </row>
    <row r="19464" spans="1:4">
      <c r="A19464" t="s">
        <v>61384</v>
      </c>
      <c r="B19464" t="s">
        <v>61385</v>
      </c>
      <c r="D19464" t="str">
        <f t="shared" si="304"/>
        <v>FPFMCP0259 Joe Camarillo UCCE FRESNO MADERA MCP PPM Only</v>
      </c>
    </row>
    <row r="19465" spans="1:4">
      <c r="A19465" t="s">
        <v>61386</v>
      </c>
      <c r="B19465" t="s">
        <v>61387</v>
      </c>
      <c r="D19465" t="str">
        <f t="shared" si="304"/>
        <v>FPBUTT0258 Randall Mutters UCCE BUTTE PPM Only</v>
      </c>
    </row>
    <row r="19466" spans="1:4">
      <c r="A19466" t="s">
        <v>61388</v>
      </c>
      <c r="B19466" t="s">
        <v>61389</v>
      </c>
      <c r="D19466" t="str">
        <f t="shared" si="304"/>
        <v>FPRIVE0257 Jose Aguiar UCCE RIVERSIDE COUNTY PPM Only</v>
      </c>
    </row>
    <row r="19467" spans="1:4">
      <c r="A19467" t="s">
        <v>61390</v>
      </c>
      <c r="B19467" t="s">
        <v>61391</v>
      </c>
      <c r="D19467" t="str">
        <f t="shared" si="304"/>
        <v>FPLUIS0256 Mark Gaskell UCCE SAN LUIS OBISPO COUNTY PPM Only</v>
      </c>
    </row>
    <row r="19468" spans="1:4">
      <c r="A19468" t="s">
        <v>61392</v>
      </c>
      <c r="B19468" t="s">
        <v>61393</v>
      </c>
      <c r="D19468" t="str">
        <f t="shared" si="304"/>
        <v>FPTULA0255 Neil Oconnell UCCE TULARE COUNTY PPM Only</v>
      </c>
    </row>
    <row r="19469" spans="1:4">
      <c r="A19469" t="s">
        <v>61394</v>
      </c>
      <c r="B19469" t="s">
        <v>61395</v>
      </c>
      <c r="D19469" t="str">
        <f t="shared" si="304"/>
        <v>FPSBRB0254 Philip Phillips UCCE SANTA BARBARA COUNTY PPM Only</v>
      </c>
    </row>
    <row r="19470" spans="1:4">
      <c r="A19470" t="s">
        <v>61396</v>
      </c>
      <c r="B19470" t="s">
        <v>61397</v>
      </c>
      <c r="D19470" t="str">
        <f t="shared" si="304"/>
        <v>FPCSNP0253 William Frost UCCE CENTRAL SIERRA NEVADA MCP PPM Only</v>
      </c>
    </row>
    <row r="19471" spans="1:4">
      <c r="A19471" t="s">
        <v>61398</v>
      </c>
      <c r="B19471" t="s">
        <v>61399</v>
      </c>
      <c r="D19471" t="str">
        <f t="shared" si="304"/>
        <v>FPLDES0252 Kathreen Fontecha DEPARTMENT OF DESIGN PPM Only</v>
      </c>
    </row>
    <row r="19472" spans="1:4">
      <c r="A19472" t="s">
        <v>61400</v>
      </c>
      <c r="B19472" t="s">
        <v>61401</v>
      </c>
      <c r="D19472" t="str">
        <f t="shared" si="304"/>
        <v>FPCCMP0251 Diane Metz UCCE CAPITOL CORRIDOR MCP PPM Only</v>
      </c>
    </row>
    <row r="19473" spans="1:4">
      <c r="A19473" t="s">
        <v>61402</v>
      </c>
      <c r="B19473" t="s">
        <v>61403</v>
      </c>
      <c r="D19473" t="str">
        <f t="shared" si="304"/>
        <v>FPCCMP0250 Eugene Miyao UCCE CAPITOL CORRIDOR MCP PPM Only</v>
      </c>
    </row>
    <row r="19474" spans="1:4">
      <c r="A19474" t="s">
        <v>61404</v>
      </c>
      <c r="B19474" t="s">
        <v>61405</v>
      </c>
      <c r="D19474" t="str">
        <f t="shared" si="304"/>
        <v>FPVENT0249 A Marzolla UCCE VENTURA COUNTY PPM Only</v>
      </c>
    </row>
    <row r="19475" spans="1:4">
      <c r="A19475" t="s">
        <v>61406</v>
      </c>
      <c r="B19475" t="s">
        <v>61407</v>
      </c>
      <c r="D19475" t="str">
        <f t="shared" si="304"/>
        <v>FPIMPE0248 Refugio Gonzalez UCCE IMPERIAL COUNTY PPM Only</v>
      </c>
    </row>
    <row r="19476" spans="1:4">
      <c r="A19476" t="s">
        <v>61408</v>
      </c>
      <c r="B19476" t="s">
        <v>61409</v>
      </c>
      <c r="D19476" t="str">
        <f t="shared" si="304"/>
        <v>FPMARN0247 Ellen Rilla UCCE MARIN COUNTY PPM Only</v>
      </c>
    </row>
    <row r="19477" spans="1:4">
      <c r="A19477" t="s">
        <v>61410</v>
      </c>
      <c r="B19477" t="s">
        <v>61411</v>
      </c>
      <c r="D19477" t="str">
        <f t="shared" si="304"/>
        <v>FPTULA0246 James Sullins UCCE TULARE COUNTY PPM Only</v>
      </c>
    </row>
    <row r="19478" spans="1:4">
      <c r="A19478" t="s">
        <v>61412</v>
      </c>
      <c r="B19478" t="s">
        <v>61413</v>
      </c>
      <c r="D19478" t="str">
        <f t="shared" si="304"/>
        <v>FPSUTY0245 John Williams UCCE SUTTERYUBA COUNTIES PPM Only</v>
      </c>
    </row>
    <row r="19479" spans="1:4">
      <c r="A19479" t="s">
        <v>61414</v>
      </c>
      <c r="B19479" t="s">
        <v>61415</v>
      </c>
      <c r="D19479" t="str">
        <f t="shared" si="304"/>
        <v>FPMONT0244 Sonya Varea UCCE MONTEREY COUNTY PPM Only</v>
      </c>
    </row>
    <row r="19480" spans="1:4">
      <c r="A19480" t="s">
        <v>61416</v>
      </c>
      <c r="B19480" t="s">
        <v>61417</v>
      </c>
      <c r="D19480" t="str">
        <f t="shared" si="304"/>
        <v>FPIPMP0243 Peter Goodell STATEWIDE IPM PROGRAM PPM Only</v>
      </c>
    </row>
    <row r="19481" spans="1:4">
      <c r="A19481" t="s">
        <v>61418</v>
      </c>
      <c r="B19481" t="s">
        <v>61419</v>
      </c>
      <c r="D19481" t="str">
        <f t="shared" si="304"/>
        <v>FPDIEG0242 Beverly Wallace UCCE SAN DIEGO COUNTY PPM Only</v>
      </c>
    </row>
    <row r="19482" spans="1:4">
      <c r="A19482" t="s">
        <v>61420</v>
      </c>
      <c r="B19482" t="s">
        <v>61421</v>
      </c>
      <c r="D19482" t="str">
        <f t="shared" si="304"/>
        <v>FPAARE0241 Daniel Sumner AG And RESOURCE ECONOMICS PPM Only</v>
      </c>
    </row>
    <row r="19483" spans="1:4">
      <c r="A19483" t="s">
        <v>61422</v>
      </c>
      <c r="B19483" t="s">
        <v>61423</v>
      </c>
      <c r="D19483" t="str">
        <f t="shared" si="304"/>
        <v>FPFMCP0240 Ronald Vargas UCCE FRESNO MADERA MCP PPM Only</v>
      </c>
    </row>
    <row r="19484" spans="1:4">
      <c r="A19484" t="s">
        <v>61424</v>
      </c>
      <c r="B19484" t="s">
        <v>61425</v>
      </c>
      <c r="D19484" t="str">
        <f t="shared" si="304"/>
        <v>FPSTAN0239 Gregory Billikopf UCCE STANISLAUS COUNTY PPM Only</v>
      </c>
    </row>
    <row r="19485" spans="1:4">
      <c r="A19485" t="s">
        <v>61426</v>
      </c>
      <c r="B19485" t="s">
        <v>61427</v>
      </c>
      <c r="D19485" t="str">
        <f t="shared" si="304"/>
        <v>FPABAE0238 Peter Larbi BIOLOGICAL And AG ENGINEERING PPM Only</v>
      </c>
    </row>
    <row r="19486" spans="1:4">
      <c r="A19486" t="s">
        <v>61428</v>
      </c>
      <c r="B19486" t="s">
        <v>61429</v>
      </c>
      <c r="D19486" t="str">
        <f t="shared" si="304"/>
        <v>FPORAN0237 John Kabashima UCCE ORANGE COUNTY PPM Only</v>
      </c>
    </row>
    <row r="19487" spans="1:4">
      <c r="A19487" t="s">
        <v>61430</v>
      </c>
      <c r="B19487" t="s">
        <v>61431</v>
      </c>
      <c r="D19487" t="str">
        <f t="shared" si="304"/>
        <v>FPFMCP0236 Augustine Perez UCCE FRESNO MADERA MCP PPM Only</v>
      </c>
    </row>
    <row r="19488" spans="1:4">
      <c r="A19488" t="s">
        <v>61432</v>
      </c>
      <c r="B19488" t="s">
        <v>61433</v>
      </c>
      <c r="D19488" t="str">
        <f t="shared" si="304"/>
        <v>FPSANM0235 Faye Lee UCCE SAN MATEO COUNTY PPM Only</v>
      </c>
    </row>
    <row r="19489" spans="1:4">
      <c r="A19489" t="s">
        <v>61434</v>
      </c>
      <c r="B19489" t="s">
        <v>61435</v>
      </c>
      <c r="D19489" t="str">
        <f t="shared" si="304"/>
        <v>FPLUIS0234 Mary Bianchi UCCE SAN LUIS OBISPO COUNTY PPM Only</v>
      </c>
    </row>
    <row r="19490" spans="1:4">
      <c r="A19490" t="s">
        <v>61436</v>
      </c>
      <c r="B19490" t="s">
        <v>61437</v>
      </c>
      <c r="D19490" t="str">
        <f t="shared" si="304"/>
        <v>FPSONM0233 Rhonda Smith UCCE SONOMA COUNTY PPM Only</v>
      </c>
    </row>
    <row r="19491" spans="1:4">
      <c r="A19491" t="s">
        <v>61438</v>
      </c>
      <c r="B19491" t="s">
        <v>61439</v>
      </c>
      <c r="D19491" t="str">
        <f t="shared" si="304"/>
        <v>FPFMCP0232 Jeanette Sutherlin UCCE FRESNO MADERA MCP PPM Only</v>
      </c>
    </row>
    <row r="19492" spans="1:4">
      <c r="A19492" t="s">
        <v>61440</v>
      </c>
      <c r="B19492" t="s">
        <v>61441</v>
      </c>
      <c r="D19492" t="str">
        <f t="shared" si="304"/>
        <v>FPKREC0231 Frederick Swanson KEARNEY REC PPM Only</v>
      </c>
    </row>
    <row r="19493" spans="1:4">
      <c r="A19493" t="s">
        <v>61442</v>
      </c>
      <c r="B19493" t="s">
        <v>61443</v>
      </c>
      <c r="D19493" t="str">
        <f t="shared" si="304"/>
        <v>FPRIVE0230 Chutima Ganthavorn UCCE RIVERSIDE COUNTY PPM Only</v>
      </c>
    </row>
    <row r="19494" spans="1:4">
      <c r="A19494" t="s">
        <v>61444</v>
      </c>
      <c r="B19494" t="s">
        <v>61445</v>
      </c>
      <c r="D19494" t="str">
        <f t="shared" si="304"/>
        <v>FPNEVA0229 Daniel Desmond UCCE NEVADA PLACER COUNTY PPM Only</v>
      </c>
    </row>
    <row r="19495" spans="1:4">
      <c r="A19495" t="s">
        <v>61446</v>
      </c>
      <c r="B19495" t="s">
        <v>61447</v>
      </c>
      <c r="D19495" t="str">
        <f t="shared" si="304"/>
        <v>FPSCRZ0228 Laura Tourte UCCE SANTA CRUZ COUNTY PPM Only</v>
      </c>
    </row>
    <row r="19496" spans="1:4">
      <c r="A19496" t="s">
        <v>61448</v>
      </c>
      <c r="B19496" t="s">
        <v>61449</v>
      </c>
      <c r="D19496" t="str">
        <f t="shared" si="304"/>
        <v>FPSANM0227 Laurence Costello UCCE SAN MATEO COUNTY PPM Only</v>
      </c>
    </row>
    <row r="19497" spans="1:4">
      <c r="A19497" t="s">
        <v>61450</v>
      </c>
      <c r="B19497" t="s">
        <v>61451</v>
      </c>
      <c r="D19497" t="str">
        <f t="shared" si="304"/>
        <v>FPKERN0226 Blake Mccullough Sanden UCCE KERN COUNTY PPM Only</v>
      </c>
    </row>
    <row r="19498" spans="1:4">
      <c r="A19498" t="s">
        <v>61452</v>
      </c>
      <c r="B19498" t="s">
        <v>61453</v>
      </c>
      <c r="D19498" t="str">
        <f t="shared" si="304"/>
        <v>FPTULA0225 Catherine Lamp UCCE TULARE COUNTY PPM Only</v>
      </c>
    </row>
    <row r="19499" spans="1:4">
      <c r="A19499" t="s">
        <v>61454</v>
      </c>
      <c r="B19499" t="s">
        <v>61455</v>
      </c>
      <c r="D19499" t="str">
        <f t="shared" si="304"/>
        <v>FPTEHA0224 Jeannette George UCCE TEHAMA COUNTY PPM Only</v>
      </c>
    </row>
    <row r="19500" spans="1:4">
      <c r="A19500" t="s">
        <v>61456</v>
      </c>
      <c r="B19500" t="s">
        <v>61457</v>
      </c>
      <c r="D19500" t="str">
        <f t="shared" si="304"/>
        <v>FPLOSA0223 Judith Kingston UCCE LOS ANGELES COUNTY PPM Only</v>
      </c>
    </row>
    <row r="19501" spans="1:4">
      <c r="A19501" t="s">
        <v>61458</v>
      </c>
      <c r="B19501" t="s">
        <v>61459</v>
      </c>
      <c r="D19501" t="str">
        <f t="shared" si="304"/>
        <v>FPCOLU0222 John Edstrom UCCE COLUSA PPM Only</v>
      </c>
    </row>
    <row r="19502" spans="1:4">
      <c r="A19502" t="s">
        <v>61460</v>
      </c>
      <c r="B19502" t="s">
        <v>61461</v>
      </c>
      <c r="D19502" t="str">
        <f t="shared" si="304"/>
        <v>FPCCMP0221 Lawrence Clement UCCE CAPITOL CORRIDOR MCP PPM Only</v>
      </c>
    </row>
    <row r="19503" spans="1:4">
      <c r="A19503" t="s">
        <v>61462</v>
      </c>
      <c r="B19503" t="s">
        <v>61463</v>
      </c>
      <c r="D19503" t="str">
        <f t="shared" si="304"/>
        <v>FPIPMP0220 Walter Bentley STATEWIDE IPM PROGRAM PPM Only</v>
      </c>
    </row>
    <row r="19504" spans="1:4">
      <c r="A19504" t="s">
        <v>61464</v>
      </c>
      <c r="B19504" t="s">
        <v>61465</v>
      </c>
      <c r="D19504" t="str">
        <f t="shared" si="304"/>
        <v>FPHREC0219 Kimberly Rodrigues HOPLAND REC PPM Only</v>
      </c>
    </row>
    <row r="19505" spans="1:4">
      <c r="A19505" t="s">
        <v>61466</v>
      </c>
      <c r="B19505" t="s">
        <v>61467</v>
      </c>
      <c r="D19505" t="str">
        <f t="shared" si="304"/>
        <v>FPHUMB0218 Deborah Giraud UCCE HUMBOLDT PPM Only</v>
      </c>
    </row>
    <row r="19506" spans="1:4">
      <c r="A19506" t="s">
        <v>61468</v>
      </c>
      <c r="B19506" t="s">
        <v>61469</v>
      </c>
      <c r="D19506" t="str">
        <f t="shared" si="304"/>
        <v>FPNPIN0217 Karen Webb NUTRITION POLICY INSTITUTE PPM Only</v>
      </c>
    </row>
    <row r="19507" spans="1:4">
      <c r="A19507" t="s">
        <v>61470</v>
      </c>
      <c r="B19507" t="s">
        <v>61471</v>
      </c>
      <c r="D19507" t="str">
        <f t="shared" si="304"/>
        <v>FPBNTO0216 Sergio Garcia UCCE SAN BENITO COUNTY PPM Only</v>
      </c>
    </row>
    <row r="19508" spans="1:4">
      <c r="A19508" t="s">
        <v>61472</v>
      </c>
      <c r="B19508" t="s">
        <v>61473</v>
      </c>
      <c r="D19508" t="str">
        <f t="shared" si="304"/>
        <v>FPBUTT0215 William Olson UCCE BUTTE PPM Only</v>
      </c>
    </row>
    <row r="19509" spans="1:4">
      <c r="A19509" t="s">
        <v>61474</v>
      </c>
      <c r="B19509" t="s">
        <v>61475</v>
      </c>
      <c r="D19509" t="str">
        <f t="shared" si="304"/>
        <v>FPSHAS0214 Daniel Marcum UCCE SHASTA COUNTY PPM Only</v>
      </c>
    </row>
    <row r="19510" spans="1:4">
      <c r="A19510" t="s">
        <v>61476</v>
      </c>
      <c r="B19510" t="s">
        <v>61477</v>
      </c>
      <c r="D19510" t="str">
        <f t="shared" si="304"/>
        <v>FPMERC0213 Lonnie Hendricks UCCE MERCED COUNTY PPM Only</v>
      </c>
    </row>
    <row r="19511" spans="1:4">
      <c r="A19511" t="s">
        <v>61478</v>
      </c>
      <c r="B19511" t="s">
        <v>61479</v>
      </c>
      <c r="D19511" t="str">
        <f t="shared" si="304"/>
        <v>FPVENT0212 Lawrence Yee UCCE VENTURA COUNTY PPM Only</v>
      </c>
    </row>
    <row r="19512" spans="1:4">
      <c r="A19512" t="s">
        <v>61480</v>
      </c>
      <c r="B19512" t="s">
        <v>61481</v>
      </c>
      <c r="D19512" t="str">
        <f t="shared" si="304"/>
        <v>FPIREC0211 Harry Carlson INTERMOUNTAIN REC PPM Only</v>
      </c>
    </row>
    <row r="19513" spans="1:4">
      <c r="A19513" t="s">
        <v>61482</v>
      </c>
      <c r="B19513" t="s">
        <v>61483</v>
      </c>
      <c r="D19513" t="str">
        <f t="shared" si="304"/>
        <v>FPLAKE0210 Rachel Elkins UCCE LAKE COUNTY PPM Only</v>
      </c>
    </row>
    <row r="19514" spans="1:4">
      <c r="A19514" t="s">
        <v>61484</v>
      </c>
      <c r="B19514" t="s">
        <v>61485</v>
      </c>
      <c r="D19514" t="str">
        <f t="shared" si="304"/>
        <v>FPSANM0209 Marilyn Johns UCCE SAN MATEO COUNTY PPM Only</v>
      </c>
    </row>
    <row r="19515" spans="1:4">
      <c r="A19515" t="s">
        <v>61486</v>
      </c>
      <c r="B19515" t="s">
        <v>61487</v>
      </c>
      <c r="D19515" t="str">
        <f t="shared" si="304"/>
        <v>FPMODO0208 Donald Lancaster UCCE MODOC COUNTY PPM Only</v>
      </c>
    </row>
    <row r="19516" spans="1:4">
      <c r="A19516" t="s">
        <v>61488</v>
      </c>
      <c r="B19516" t="s">
        <v>61489</v>
      </c>
      <c r="D19516" t="str">
        <f t="shared" si="304"/>
        <v>FPLOSA0207 Donald Hodel UCCE LOS ANGELES COUNTY PPM Only</v>
      </c>
    </row>
    <row r="19517" spans="1:4">
      <c r="A19517" t="s">
        <v>61490</v>
      </c>
      <c r="B19517" t="s">
        <v>61491</v>
      </c>
      <c r="D19517" t="str">
        <f t="shared" si="304"/>
        <v>FPKERN0206 John Karlik UCCE KERN COUNTY PPM Only</v>
      </c>
    </row>
    <row r="19518" spans="1:4">
      <c r="A19518" t="s">
        <v>61492</v>
      </c>
      <c r="B19518" t="s">
        <v>61493</v>
      </c>
      <c r="D19518" t="str">
        <f t="shared" si="304"/>
        <v>FPSTAN0205 Nancy Feldman UCCE STANISLAUS COUNTY PPM Only</v>
      </c>
    </row>
    <row r="19519" spans="1:4">
      <c r="A19519" t="s">
        <v>61494</v>
      </c>
      <c r="B19519" t="s">
        <v>61495</v>
      </c>
      <c r="D19519" t="str">
        <f t="shared" si="304"/>
        <v>FPMERC0204 Maxwell Norton UCCE MERCED COUNTY PPM Only</v>
      </c>
    </row>
    <row r="19520" spans="1:4">
      <c r="A19520" t="s">
        <v>61496</v>
      </c>
      <c r="B19520" t="s">
        <v>61497</v>
      </c>
      <c r="D19520" t="str">
        <f t="shared" si="304"/>
        <v>FPSUTY0203 Carolyn Pickel UCCE SUTTERYUBA COUNTIES PPM Only</v>
      </c>
    </row>
    <row r="19521" spans="1:4">
      <c r="A19521" t="s">
        <v>61498</v>
      </c>
      <c r="B19521" t="s">
        <v>61499</v>
      </c>
      <c r="D19521" t="str">
        <f t="shared" si="304"/>
        <v>FPHREC0202 Robert Timm HOPLAND REC PPM Only</v>
      </c>
    </row>
    <row r="19522" spans="1:4">
      <c r="A19522" t="s">
        <v>61500</v>
      </c>
      <c r="B19522" t="s">
        <v>61501</v>
      </c>
      <c r="D19522" t="str">
        <f t="shared" si="304"/>
        <v>FPFMCP0201 Sharon Mueller UCCE FRESNO MADERA MCP PPM Only</v>
      </c>
    </row>
    <row r="19523" spans="1:4">
      <c r="A19523" t="s">
        <v>61502</v>
      </c>
      <c r="B19523" t="s">
        <v>61503</v>
      </c>
      <c r="D19523" t="str">
        <f t="shared" ref="D19523:D19586" si="305">A19523&amp;" "&amp;B19523</f>
        <v>FPTULA0200 Steven Wright UCCE TULARE COUNTY PPM Only</v>
      </c>
    </row>
    <row r="19524" spans="1:4">
      <c r="A19524" t="s">
        <v>61504</v>
      </c>
      <c r="B19524" t="s">
        <v>61505</v>
      </c>
      <c r="D19524" t="str">
        <f t="shared" si="305"/>
        <v>FPVENT0199 Julie Newman UCCE VENTURA COUNTY PPM Only</v>
      </c>
    </row>
    <row r="19525" spans="1:4">
      <c r="A19525" t="s">
        <v>61506</v>
      </c>
      <c r="B19525" t="s">
        <v>61507</v>
      </c>
      <c r="D19525" t="str">
        <f t="shared" si="305"/>
        <v>FPVENT0198 Martha Lopez UCCE VENTURA COUNTY PPM Only</v>
      </c>
    </row>
    <row r="19526" spans="1:4">
      <c r="A19526" t="s">
        <v>61508</v>
      </c>
      <c r="B19526" t="s">
        <v>61509</v>
      </c>
      <c r="D19526" t="str">
        <f t="shared" si="305"/>
        <v>FPTULA0197 Carol Frate UCCE TULARE COUNTY PPM Only</v>
      </c>
    </row>
    <row r="19527" spans="1:4">
      <c r="A19527" t="s">
        <v>61510</v>
      </c>
      <c r="B19527" t="s">
        <v>61511</v>
      </c>
      <c r="D19527" t="str">
        <f t="shared" si="305"/>
        <v>FPFMCP0196 Richard Coviello UCCE FRESNO MADERA MCP PPM Only</v>
      </c>
    </row>
    <row r="19528" spans="1:4">
      <c r="A19528" t="s">
        <v>61512</v>
      </c>
      <c r="B19528" t="s">
        <v>61513</v>
      </c>
      <c r="D19528" t="str">
        <f t="shared" si="305"/>
        <v>FPSANJ0195 William Canevari UCCE SAN JOAQUIN COUNTY PPM Only</v>
      </c>
    </row>
    <row r="19529" spans="1:4">
      <c r="A19529" t="s">
        <v>61514</v>
      </c>
      <c r="B19529" t="s">
        <v>61515</v>
      </c>
      <c r="D19529" t="str">
        <f t="shared" si="305"/>
        <v>FPSHAS0194 Concepcion Mendoza UCCE SHASTA COUNTY PPM Only</v>
      </c>
    </row>
    <row r="19530" spans="1:4">
      <c r="A19530" t="s">
        <v>61516</v>
      </c>
      <c r="B19530" t="s">
        <v>61517</v>
      </c>
      <c r="D19530" t="str">
        <f t="shared" si="305"/>
        <v>FPSTAN0193 Marsha Campbell UCCE STANISLAUS COUNTY PPM Only</v>
      </c>
    </row>
    <row r="19531" spans="1:4">
      <c r="A19531" t="s">
        <v>61518</v>
      </c>
      <c r="B19531" t="s">
        <v>61519</v>
      </c>
      <c r="D19531" t="str">
        <f t="shared" si="305"/>
        <v>FPMEND0192 Glenn Mcgourty UCCE MENDOCINO COUNTY PPM Only</v>
      </c>
    </row>
    <row r="19532" spans="1:4">
      <c r="A19532" t="s">
        <v>61520</v>
      </c>
      <c r="B19532" t="s">
        <v>61521</v>
      </c>
      <c r="D19532" t="str">
        <f t="shared" si="305"/>
        <v>FPLUIS0191 Richard Enfield UCCE SAN LUIS OBISPO COUNTY PPM Only</v>
      </c>
    </row>
    <row r="19533" spans="1:4">
      <c r="A19533" t="s">
        <v>61522</v>
      </c>
      <c r="B19533" t="s">
        <v>61523</v>
      </c>
      <c r="D19533" t="str">
        <f t="shared" si="305"/>
        <v>FPSNTC0190 Abdelaziz Baameur UCCE SANTA CLARA COUNTY PPM Only</v>
      </c>
    </row>
    <row r="19534" spans="1:4">
      <c r="A19534" t="s">
        <v>61524</v>
      </c>
      <c r="B19534" t="s">
        <v>61525</v>
      </c>
      <c r="D19534" t="str">
        <f t="shared" si="305"/>
        <v>FPSONM0189 Linda Garcia UCCE SONOMA COUNTY PPM Only</v>
      </c>
    </row>
    <row r="19535" spans="1:4">
      <c r="A19535" t="s">
        <v>61526</v>
      </c>
      <c r="B19535" t="s">
        <v>61527</v>
      </c>
      <c r="D19535" t="str">
        <f t="shared" si="305"/>
        <v>FPKERN0188 Darlene Liesch UCCE KERN COUNTY PPM Only</v>
      </c>
    </row>
    <row r="19536" spans="1:4">
      <c r="A19536" t="s">
        <v>61528</v>
      </c>
      <c r="B19536" t="s">
        <v>61529</v>
      </c>
      <c r="D19536" t="str">
        <f t="shared" si="305"/>
        <v>FPMARN0187 Jane Young UCCE MARIN COUNTY PPM Only</v>
      </c>
    </row>
    <row r="19537" spans="1:4">
      <c r="A19537" t="s">
        <v>61530</v>
      </c>
      <c r="B19537" t="s">
        <v>61531</v>
      </c>
      <c r="D19537" t="str">
        <f t="shared" si="305"/>
        <v>FPALAM0186 Mohammad Harivandi UCCE ALAMEDA COUNTY PPM Only</v>
      </c>
    </row>
    <row r="19538" spans="1:4">
      <c r="A19538" t="s">
        <v>61532</v>
      </c>
      <c r="B19538" t="s">
        <v>61533</v>
      </c>
      <c r="D19538" t="str">
        <f t="shared" si="305"/>
        <v>FPBERN0185 Constance Lexion UCCE SAN BERNARDINO COUNTY PPM Only</v>
      </c>
    </row>
    <row r="19539" spans="1:4">
      <c r="A19539" t="s">
        <v>61534</v>
      </c>
      <c r="B19539" t="s">
        <v>61535</v>
      </c>
      <c r="D19539" t="str">
        <f t="shared" si="305"/>
        <v>FPCCMP0184 Carole Paterson UCCE CAPITOL CORRIDOR MCP PPM Only</v>
      </c>
    </row>
    <row r="19540" spans="1:4">
      <c r="A19540" t="s">
        <v>61536</v>
      </c>
      <c r="B19540" t="s">
        <v>61537</v>
      </c>
      <c r="D19540" t="str">
        <f t="shared" si="305"/>
        <v>FPSANJ0183 Robert Mullen UCCE SAN JOAQUIN COUNTY PPM Only</v>
      </c>
    </row>
    <row r="19541" spans="1:4">
      <c r="A19541" t="s">
        <v>61538</v>
      </c>
      <c r="B19541" t="s">
        <v>61539</v>
      </c>
      <c r="D19541" t="str">
        <f t="shared" si="305"/>
        <v>FPMONT0182 Janice Harwood UCCE MONTEREY COUNTY PPM Only</v>
      </c>
    </row>
    <row r="19542" spans="1:4">
      <c r="A19542" t="s">
        <v>61540</v>
      </c>
      <c r="B19542" t="s">
        <v>61541</v>
      </c>
      <c r="D19542" t="str">
        <f t="shared" si="305"/>
        <v>FPTULA0181 G Sibbett UCCE TULARE COUNTY PPM Only</v>
      </c>
    </row>
    <row r="19543" spans="1:4">
      <c r="A19543" t="s">
        <v>61542</v>
      </c>
      <c r="B19543" t="s">
        <v>61543</v>
      </c>
      <c r="D19543" t="str">
        <f t="shared" si="305"/>
        <v>FPKERN0180 John Borba UCCE KERN COUNTY PPM Only</v>
      </c>
    </row>
    <row r="19544" spans="1:4">
      <c r="A19544" t="s">
        <v>61544</v>
      </c>
      <c r="B19544" t="s">
        <v>61545</v>
      </c>
      <c r="D19544" t="str">
        <f t="shared" si="305"/>
        <v>FPKERN0179 Juan Nunez UCCE KERN COUNTY PPM Only</v>
      </c>
    </row>
    <row r="19545" spans="1:4">
      <c r="A19545" t="s">
        <v>61546</v>
      </c>
      <c r="B19545" t="s">
        <v>61547</v>
      </c>
      <c r="D19545" t="str">
        <f t="shared" si="305"/>
        <v>FPSBRB0178 Carol Powell UCCE SANTA BARBARA COUNTY PPM Only</v>
      </c>
    </row>
    <row r="19546" spans="1:4">
      <c r="A19546" t="s">
        <v>61548</v>
      </c>
      <c r="B19546" t="s">
        <v>61549</v>
      </c>
      <c r="D19546" t="str">
        <f t="shared" si="305"/>
        <v>FPCCMP0177 Mario Moratorio UCCE CAPITOL CORRIDOR MCP PPM Only</v>
      </c>
    </row>
    <row r="19547" spans="1:4">
      <c r="A19547" t="s">
        <v>61550</v>
      </c>
      <c r="B19547" t="s">
        <v>61551</v>
      </c>
      <c r="D19547" t="str">
        <f t="shared" si="305"/>
        <v>FPIPMP0176 Joyce Strand STATEWIDE IPM PROGRAM PPM Only</v>
      </c>
    </row>
    <row r="19548" spans="1:4">
      <c r="A19548" t="s">
        <v>61552</v>
      </c>
      <c r="B19548" t="s">
        <v>61553</v>
      </c>
      <c r="D19548" t="str">
        <f t="shared" si="305"/>
        <v>FPKERN0175 Mario Viveros UCCE KERN COUNTY PPM Only</v>
      </c>
    </row>
    <row r="19549" spans="1:4">
      <c r="A19549" t="s">
        <v>61554</v>
      </c>
      <c r="B19549" t="s">
        <v>61555</v>
      </c>
      <c r="D19549" t="str">
        <f t="shared" si="305"/>
        <v>FP4HCO0174 Constance Schneider CALIFORNIA STATE 4H OFFICE PPM Only</v>
      </c>
    </row>
    <row r="19550" spans="1:4">
      <c r="A19550" t="s">
        <v>61556</v>
      </c>
      <c r="B19550" t="s">
        <v>61557</v>
      </c>
      <c r="D19550" t="str">
        <f t="shared" si="305"/>
        <v>FPTULA0173 Kevin Day UCCE TULARE COUNTY PPM Only</v>
      </c>
    </row>
    <row r="19551" spans="1:4">
      <c r="A19551" t="s">
        <v>61558</v>
      </c>
      <c r="B19551" t="s">
        <v>61559</v>
      </c>
      <c r="D19551" t="str">
        <f t="shared" si="305"/>
        <v>FPTEHA0172 Allan Fulton UCCE TEHAMA COUNTY PPM Only</v>
      </c>
    </row>
    <row r="19552" spans="1:4">
      <c r="A19552" t="s">
        <v>61560</v>
      </c>
      <c r="B19552" t="s">
        <v>61561</v>
      </c>
      <c r="D19552" t="str">
        <f t="shared" si="305"/>
        <v>FPRIVE0171 James Henry UCCE RIVERSIDE COUNTY PPM Only</v>
      </c>
    </row>
    <row r="19553" spans="1:4">
      <c r="A19553" t="s">
        <v>61562</v>
      </c>
      <c r="B19553" t="s">
        <v>61563</v>
      </c>
      <c r="D19553" t="str">
        <f t="shared" si="305"/>
        <v>FPTULA0170 Thomas Shultz UCCE TULARE COUNTY PPM Only</v>
      </c>
    </row>
    <row r="19554" spans="1:4">
      <c r="A19554" t="s">
        <v>61564</v>
      </c>
      <c r="B19554" t="s">
        <v>61565</v>
      </c>
      <c r="D19554" t="str">
        <f t="shared" si="305"/>
        <v>FPLUIS0169 Franklin Laemmlen UCCE SAN LUIS OBISPO COUNTY PPM Only</v>
      </c>
    </row>
    <row r="19555" spans="1:4">
      <c r="A19555" t="s">
        <v>61566</v>
      </c>
      <c r="B19555" t="s">
        <v>61567</v>
      </c>
      <c r="D19555" t="str">
        <f t="shared" si="305"/>
        <v>FPFMCP0168 Richard Molinar UCCE FRESNO MADERA MCP PPM Only</v>
      </c>
    </row>
    <row r="19556" spans="1:4">
      <c r="A19556" t="s">
        <v>61568</v>
      </c>
      <c r="B19556" t="s">
        <v>61569</v>
      </c>
      <c r="D19556" t="str">
        <f t="shared" si="305"/>
        <v>FPDIEG0167 Patti Wooten Swanson UCCE SAN DIEGO COUNTY PPM Only</v>
      </c>
    </row>
    <row r="19557" spans="1:4">
      <c r="A19557" t="s">
        <v>61570</v>
      </c>
      <c r="B19557" t="s">
        <v>61571</v>
      </c>
      <c r="D19557" t="str">
        <f t="shared" si="305"/>
        <v>FPSANM0166 Gloria Brown UCCE SAN MATEO COUNTY PPM Only</v>
      </c>
    </row>
    <row r="19558" spans="1:4">
      <c r="A19558" t="s">
        <v>61572</v>
      </c>
      <c r="B19558" t="s">
        <v>61573</v>
      </c>
      <c r="D19558" t="str">
        <f t="shared" si="305"/>
        <v>FPDIEG0165 James Bethke UCCE SAN DIEGO COUNTY PPM Only</v>
      </c>
    </row>
    <row r="19559" spans="1:4">
      <c r="A19559" t="s">
        <v>61574</v>
      </c>
      <c r="B19559" t="s">
        <v>61575</v>
      </c>
      <c r="D19559" t="str">
        <f t="shared" si="305"/>
        <v>FPSUTY0164 Glenn Nader UCCE SUTTERYUBA COUNTIES PPM Only</v>
      </c>
    </row>
    <row r="19560" spans="1:4">
      <c r="A19560" t="s">
        <v>61576</v>
      </c>
      <c r="B19560" t="s">
        <v>61577</v>
      </c>
      <c r="D19560" t="str">
        <f t="shared" si="305"/>
        <v>FPDIEG0163 Carl Bell UCCE SAN DIEGO COUNTY PPM Only</v>
      </c>
    </row>
    <row r="19561" spans="1:4">
      <c r="A19561" t="s">
        <v>61578</v>
      </c>
      <c r="B19561" t="s">
        <v>61579</v>
      </c>
      <c r="D19561" t="str">
        <f t="shared" si="305"/>
        <v>FPMONT0162 Steven Koike UCCE MONTEREY COUNTY PPM Only</v>
      </c>
    </row>
    <row r="19562" spans="1:4">
      <c r="A19562" t="s">
        <v>61580</v>
      </c>
      <c r="B19562" t="s">
        <v>61581</v>
      </c>
      <c r="D19562" t="str">
        <f t="shared" si="305"/>
        <v>FPPLUM0161 Holly George UCCE PLUMASSIERRA COUNTIES PPM Only</v>
      </c>
    </row>
    <row r="19563" spans="1:4">
      <c r="A19563" t="s">
        <v>61582</v>
      </c>
      <c r="B19563" t="s">
        <v>61583</v>
      </c>
      <c r="D19563" t="str">
        <f t="shared" si="305"/>
        <v>FPBUTT0160 Joseph Connell UCCE BUTTE PPM Only</v>
      </c>
    </row>
    <row r="19564" spans="1:4">
      <c r="A19564" t="s">
        <v>61584</v>
      </c>
      <c r="B19564" t="s">
        <v>61585</v>
      </c>
      <c r="D19564" t="str">
        <f t="shared" si="305"/>
        <v>FPLAKE0159 Gregory Giusti UCCE LAKE COUNTY PPM Only</v>
      </c>
    </row>
    <row r="19565" spans="1:4">
      <c r="A19565" t="s">
        <v>61586</v>
      </c>
      <c r="B19565" t="s">
        <v>61587</v>
      </c>
      <c r="D19565" t="str">
        <f t="shared" si="305"/>
        <v>FPDIEG0158 Leigh Johnson UCCE SAN DIEGO COUNTY PPM Only</v>
      </c>
    </row>
    <row r="19566" spans="1:4">
      <c r="A19566" t="s">
        <v>61588</v>
      </c>
      <c r="B19566" t="s">
        <v>61589</v>
      </c>
      <c r="D19566" t="str">
        <f t="shared" si="305"/>
        <v>FPDIEG0157 Vincent Lazaneo UCCE SAN DIEGO COUNTY PPM Only</v>
      </c>
    </row>
    <row r="19567" spans="1:4">
      <c r="A19567" t="s">
        <v>61590</v>
      </c>
      <c r="B19567" t="s">
        <v>61591</v>
      </c>
      <c r="D19567" t="str">
        <f t="shared" si="305"/>
        <v>FPCNTR0156 Janet Caprile UCCE CONTRA COSTA COUNTY PPM Only</v>
      </c>
    </row>
    <row r="19568" spans="1:4">
      <c r="A19568" t="s">
        <v>61592</v>
      </c>
      <c r="B19568" t="s">
        <v>61593</v>
      </c>
      <c r="D19568" t="str">
        <f t="shared" si="305"/>
        <v>FPSTAN0155 Philip Osterli UCCE STANISLAUS COUNTY PPM Only</v>
      </c>
    </row>
    <row r="19569" spans="1:4">
      <c r="A19569" t="s">
        <v>61594</v>
      </c>
      <c r="B19569" t="s">
        <v>61595</v>
      </c>
      <c r="D19569" t="str">
        <f t="shared" si="305"/>
        <v>FPIMPE0153 Juan Guerrero UCCE IMPERIAL COUNTY PPM Only</v>
      </c>
    </row>
    <row r="19570" spans="1:4">
      <c r="A19570" t="s">
        <v>61596</v>
      </c>
      <c r="B19570" t="s">
        <v>61597</v>
      </c>
      <c r="D19570" t="str">
        <f t="shared" si="305"/>
        <v>FPSCRZ0151 Steven Tjosvold UCCE SANTA CRUZ COUNTY PPM Only</v>
      </c>
    </row>
    <row r="19571" spans="1:4">
      <c r="A19571" t="s">
        <v>61598</v>
      </c>
      <c r="B19571" t="s">
        <v>61599</v>
      </c>
      <c r="D19571" t="str">
        <f t="shared" si="305"/>
        <v>FPKINC0149 Robert Beede UCCE KINGS COUNTY PPM Only</v>
      </c>
    </row>
    <row r="19572" spans="1:4">
      <c r="A19572" t="s">
        <v>61600</v>
      </c>
      <c r="B19572" t="s">
        <v>61601</v>
      </c>
      <c r="D19572" t="str">
        <f t="shared" si="305"/>
        <v>FPTULA0147 Manuel Jimenez UCCE TULARE COUNTY PPM Only</v>
      </c>
    </row>
    <row r="19573" spans="1:4">
      <c r="A19573" t="s">
        <v>61602</v>
      </c>
      <c r="B19573" t="s">
        <v>61603</v>
      </c>
      <c r="D19573" t="str">
        <f t="shared" si="305"/>
        <v>FPDIEG0146 Cheryl Wilen UCCE SAN DIEGO COUNTY PPM Only</v>
      </c>
    </row>
    <row r="19574" spans="1:4">
      <c r="A19574" t="s">
        <v>61604</v>
      </c>
      <c r="B19574" t="s">
        <v>61605</v>
      </c>
      <c r="D19574" t="str">
        <f t="shared" si="305"/>
        <v>FPSTAN0145 Edward Perry UCCE STANISLAUS COUNTY PPM Only</v>
      </c>
    </row>
    <row r="19575" spans="1:4">
      <c r="A19575" t="s">
        <v>61606</v>
      </c>
      <c r="B19575" t="s">
        <v>61607</v>
      </c>
      <c r="D19575" t="str">
        <f t="shared" si="305"/>
        <v>FPKERN0144 Ralph Phillips UCCE KERN COUNTY PPM Only</v>
      </c>
    </row>
    <row r="19576" spans="1:4">
      <c r="A19576" t="s">
        <v>61608</v>
      </c>
      <c r="B19576" t="s">
        <v>61609</v>
      </c>
      <c r="D19576" t="str">
        <f t="shared" si="305"/>
        <v>FPIMPE0143 Andrez Montiel UCCE IMPERIAL COUNTY PPM Only</v>
      </c>
    </row>
    <row r="19577" spans="1:4">
      <c r="A19577" t="s">
        <v>61610</v>
      </c>
      <c r="B19577" t="s">
        <v>61611</v>
      </c>
      <c r="D19577" t="str">
        <f t="shared" si="305"/>
        <v>FPCCMP0142 Jack Orr UCCE CAPITOL CORRIDOR MCP PPM Only</v>
      </c>
    </row>
    <row r="19578" spans="1:4">
      <c r="A19578" t="s">
        <v>61612</v>
      </c>
      <c r="B19578" t="s">
        <v>61613</v>
      </c>
      <c r="D19578" t="str">
        <f t="shared" si="305"/>
        <v>FPTEHA0141 Richard Buchner UCCE TEHAMA COUNTY PPM Only</v>
      </c>
    </row>
    <row r="19579" spans="1:4">
      <c r="A19579" t="s">
        <v>61614</v>
      </c>
      <c r="B19579" t="s">
        <v>61615</v>
      </c>
      <c r="D19579" t="str">
        <f t="shared" si="305"/>
        <v>FPTULA0140 Carla Sousa UCCE TULARE COUNTY PPM Only</v>
      </c>
    </row>
    <row r="19580" spans="1:4">
      <c r="A19580" t="s">
        <v>61616</v>
      </c>
      <c r="B19580" t="s">
        <v>61617</v>
      </c>
      <c r="D19580" t="str">
        <f t="shared" si="305"/>
        <v>FPBNTO0139 Patricia Johns UCCE SAN BENITO COUNTY PPM Only</v>
      </c>
    </row>
    <row r="19581" spans="1:4">
      <c r="A19581" t="s">
        <v>61618</v>
      </c>
      <c r="B19581" t="s">
        <v>61619</v>
      </c>
      <c r="D19581" t="str">
        <f t="shared" si="305"/>
        <v>FPTULA0138 Michelle Le Strange UCCE TULARE COUNTY PPM Only</v>
      </c>
    </row>
    <row r="19582" spans="1:4">
      <c r="A19582" t="s">
        <v>61620</v>
      </c>
      <c r="B19582" t="s">
        <v>61621</v>
      </c>
      <c r="D19582" t="str">
        <f t="shared" si="305"/>
        <v>FPMONT0136 William Chaney UCCE MONTEREY COUNTY PPM Only</v>
      </c>
    </row>
    <row r="19583" spans="1:4">
      <c r="A19583" t="s">
        <v>61622</v>
      </c>
      <c r="B19583" t="s">
        <v>61623</v>
      </c>
      <c r="D19583" t="str">
        <f t="shared" si="305"/>
        <v>FPFMCP0135 George Leavitt UCCE FRESNO MADERA MCP PPM Only</v>
      </c>
    </row>
    <row r="19584" spans="1:4">
      <c r="A19584" t="s">
        <v>61624</v>
      </c>
      <c r="B19584" t="s">
        <v>61625</v>
      </c>
      <c r="D19584" t="str">
        <f t="shared" si="305"/>
        <v>FPSONM0134 Lucia Varela UCCE SONOMA COUNTY PPM Only</v>
      </c>
    </row>
    <row r="19585" spans="1:4">
      <c r="A19585" t="s">
        <v>61626</v>
      </c>
      <c r="B19585" t="s">
        <v>61627</v>
      </c>
      <c r="D19585" t="str">
        <f t="shared" si="305"/>
        <v>FPSUTY0133 Janine Hasey UCCE SUTTERYUBA COUNTIES PPM Only</v>
      </c>
    </row>
    <row r="19586" spans="1:4">
      <c r="A19586" t="s">
        <v>61628</v>
      </c>
      <c r="B19586" t="s">
        <v>61629</v>
      </c>
      <c r="D19586" t="str">
        <f t="shared" si="305"/>
        <v>FPFMCP0132 Harry Andris UCCE FRESNO MADERA MCP PPM Only</v>
      </c>
    </row>
    <row r="19587" spans="1:4">
      <c r="A19587" t="s">
        <v>61630</v>
      </c>
      <c r="B19587" t="s">
        <v>61631</v>
      </c>
      <c r="D19587" t="str">
        <f t="shared" ref="D19587:D19650" si="306">A19587&amp;" "&amp;B19587</f>
        <v>FPSONM0131 Paul Vossen UCCE SONOMA COUNTY PPM Only</v>
      </c>
    </row>
    <row r="19588" spans="1:4">
      <c r="A19588" t="s">
        <v>61632</v>
      </c>
      <c r="B19588" t="s">
        <v>61633</v>
      </c>
      <c r="D19588" t="str">
        <f t="shared" si="306"/>
        <v>FPCOLU0130 Jerry Schmierer UCCE COLUSA PPM Only</v>
      </c>
    </row>
    <row r="19589" spans="1:4">
      <c r="A19589" t="s">
        <v>61634</v>
      </c>
      <c r="B19589" t="s">
        <v>61635</v>
      </c>
      <c r="D19589" t="str">
        <f t="shared" si="306"/>
        <v>FPVENT0129 Rose Hayden Smith UCCE VENTURA COUNTY PPM Only</v>
      </c>
    </row>
    <row r="19590" spans="1:4">
      <c r="A19590" t="s">
        <v>61636</v>
      </c>
      <c r="B19590" t="s">
        <v>61637</v>
      </c>
      <c r="D19590" t="str">
        <f t="shared" si="306"/>
        <v>FPBUTT0128 Susan Donohue UCCE BUTTE PPM Only</v>
      </c>
    </row>
    <row r="19591" spans="1:4">
      <c r="A19591" t="s">
        <v>61638</v>
      </c>
      <c r="B19591" t="s">
        <v>61639</v>
      </c>
      <c r="D19591" t="str">
        <f t="shared" si="306"/>
        <v>FPKERN0127 Margaret Johns UCCE KERN COUNTY PPM Only</v>
      </c>
    </row>
    <row r="19592" spans="1:4">
      <c r="A19592" t="s">
        <v>61640</v>
      </c>
      <c r="B19592" t="s">
        <v>61641</v>
      </c>
      <c r="D19592" t="str">
        <f t="shared" si="306"/>
        <v>FPSANJ0126 Paul Verdegaal UCCE SAN JOAQUIN COUNTY PPM Only</v>
      </c>
    </row>
    <row r="19593" spans="1:4">
      <c r="A19593" t="s">
        <v>61642</v>
      </c>
      <c r="B19593" t="s">
        <v>61643</v>
      </c>
      <c r="D19593" t="str">
        <f t="shared" si="306"/>
        <v>FPMARN0125 Pavel Svihra UCCE MARIN COUNTY PPM Only</v>
      </c>
    </row>
    <row r="19594" spans="1:4">
      <c r="A19594" t="s">
        <v>61644</v>
      </c>
      <c r="B19594" t="s">
        <v>61645</v>
      </c>
      <c r="D19594" t="str">
        <f t="shared" si="306"/>
        <v>FPNAPA0124 John Roncoroni UCCE NAPA COUNTY PPM Only</v>
      </c>
    </row>
    <row r="19595" spans="1:4">
      <c r="A19595" t="s">
        <v>61646</v>
      </c>
      <c r="B19595" t="s">
        <v>61647</v>
      </c>
      <c r="D19595" t="str">
        <f t="shared" si="306"/>
        <v>FPMERC0123 Richard Mahacek UCCE MERCED COUNTY PPM Only</v>
      </c>
    </row>
    <row r="19596" spans="1:4">
      <c r="A19596" t="s">
        <v>61648</v>
      </c>
      <c r="B19596" t="s">
        <v>61649</v>
      </c>
      <c r="D19596" t="str">
        <f t="shared" si="306"/>
        <v>FPKERN0122 Donald Luvisi UCCE KERN COUNTY PPM Only</v>
      </c>
    </row>
    <row r="19597" spans="1:4">
      <c r="A19597" t="s">
        <v>61650</v>
      </c>
      <c r="B19597" t="s">
        <v>61651</v>
      </c>
      <c r="D19597" t="str">
        <f t="shared" si="306"/>
        <v>FPRIVE0121 Douglas Kuney UCCE RIVERSIDE COUNTY PPM Only</v>
      </c>
    </row>
    <row r="19598" spans="1:4">
      <c r="A19598" t="s">
        <v>61652</v>
      </c>
      <c r="B19598" t="s">
        <v>61653</v>
      </c>
      <c r="D19598" t="str">
        <f t="shared" si="306"/>
        <v>FPSANJ0120 Anna Martin UCCE SAN JOAQUIN COUNTY PPM Only</v>
      </c>
    </row>
    <row r="19599" spans="1:4">
      <c r="A19599" t="s">
        <v>61654</v>
      </c>
      <c r="B19599" t="s">
        <v>61655</v>
      </c>
      <c r="D19599" t="str">
        <f t="shared" si="306"/>
        <v>FPLOSA0119 Dennis Pittenger UCCE LOS ANGELES COUNTY PPM Only</v>
      </c>
    </row>
    <row r="19600" spans="1:4">
      <c r="A19600" t="s">
        <v>61656</v>
      </c>
      <c r="B19600" t="s">
        <v>61657</v>
      </c>
      <c r="D19600" t="str">
        <f t="shared" si="306"/>
        <v>FPSHAS0118 Larry Forero UCCE SHASTA COUNTY PPM Only</v>
      </c>
    </row>
    <row r="19601" spans="1:4">
      <c r="A19601" t="s">
        <v>61658</v>
      </c>
      <c r="B19601" t="s">
        <v>61659</v>
      </c>
      <c r="D19601" t="str">
        <f t="shared" si="306"/>
        <v>FPTULA0117 William Peacock UCCE TULARE COUNTY PPM Only</v>
      </c>
    </row>
    <row r="19602" spans="1:4">
      <c r="A19602" t="s">
        <v>61660</v>
      </c>
      <c r="B19602" t="s">
        <v>61661</v>
      </c>
      <c r="D19602" t="str">
        <f t="shared" si="306"/>
        <v>FPLOSA0116 Sabrina Drill UCCE LOS ANGELES COUNTY PPM Only</v>
      </c>
    </row>
    <row r="19603" spans="1:4">
      <c r="A19603" t="s">
        <v>61662</v>
      </c>
      <c r="B19603" t="s">
        <v>61663</v>
      </c>
      <c r="D19603" t="str">
        <f t="shared" si="306"/>
        <v>FPACHE0114 Brenna Castro Carlson HUMAN ECOLOGY PPM Only</v>
      </c>
    </row>
    <row r="19604" spans="1:4">
      <c r="A19604" t="s">
        <v>61664</v>
      </c>
      <c r="B19604" t="s">
        <v>61665</v>
      </c>
      <c r="D19604" t="str">
        <f t="shared" si="306"/>
        <v>FPGSM10113 Noah Gift GRADUATE SCHOOL OF MANAGEMENT PPM Only</v>
      </c>
    </row>
    <row r="19605" spans="1:4">
      <c r="A19605" t="s">
        <v>61666</v>
      </c>
      <c r="B19605" t="s">
        <v>61667</v>
      </c>
      <c r="D19605" t="str">
        <f t="shared" si="306"/>
        <v>FPLLAW0112 Ashutosh A Bhagwat SCHOOL OF LAW PPM Only</v>
      </c>
    </row>
    <row r="19606" spans="1:4">
      <c r="A19606" t="s">
        <v>61668</v>
      </c>
      <c r="B19606" t="s">
        <v>61669</v>
      </c>
      <c r="D19606" t="str">
        <f t="shared" si="306"/>
        <v>FPLGAR0111 Dzhambul Akkaziev GERMAN And RUSSIAN PPM Only</v>
      </c>
    </row>
    <row r="19607" spans="1:4">
      <c r="A19607" t="s">
        <v>61670</v>
      </c>
      <c r="B19607" t="s">
        <v>61671</v>
      </c>
      <c r="D19607" t="str">
        <f t="shared" si="306"/>
        <v>FPLMAT0110 Cooper Jacob MATHEMATICS PPM Only</v>
      </c>
    </row>
    <row r="19608" spans="1:4">
      <c r="A19608" t="s">
        <v>61672</v>
      </c>
      <c r="B19608" t="s">
        <v>61673</v>
      </c>
      <c r="D19608" t="str">
        <f t="shared" si="306"/>
        <v>FPADNO0109 Amy Joy AGR And ENV SCI DEANS OFFICE PPM Only</v>
      </c>
    </row>
    <row r="19609" spans="1:4">
      <c r="A19609" t="s">
        <v>61674</v>
      </c>
      <c r="B19609" t="s">
        <v>61675</v>
      </c>
      <c r="D19609" t="str">
        <f t="shared" si="306"/>
        <v>FPMNEU0108 Jaclyn Fox MED Neurology PPM Only</v>
      </c>
    </row>
    <row r="19610" spans="1:4">
      <c r="A19610" t="s">
        <v>61676</v>
      </c>
      <c r="B19610" t="s">
        <v>61677</v>
      </c>
      <c r="D19610" t="str">
        <f t="shared" si="306"/>
        <v>FPLECN0107 James Bushnell ECONOMICS PPM Only</v>
      </c>
    </row>
    <row r="19611" spans="1:4">
      <c r="A19611" t="s">
        <v>61678</v>
      </c>
      <c r="B19611" t="s">
        <v>61679</v>
      </c>
      <c r="D19611" t="str">
        <f t="shared" si="306"/>
        <v>FPLHIS0106 Ruth Rosen HISTORY PPM Only</v>
      </c>
    </row>
    <row r="19612" spans="1:4">
      <c r="A19612" t="s">
        <v>61680</v>
      </c>
      <c r="B19612" t="s">
        <v>61681</v>
      </c>
      <c r="D19612" t="str">
        <f t="shared" si="306"/>
        <v>FPACHE0105 Elizabeth Boults HUMAN ECOLOGY PPM Only</v>
      </c>
    </row>
    <row r="19613" spans="1:4">
      <c r="A19613" t="s">
        <v>61682</v>
      </c>
      <c r="B19613" t="s">
        <v>61683</v>
      </c>
      <c r="D19613" t="str">
        <f t="shared" si="306"/>
        <v>FPLPHY0104 James Crutchfield PHYSICS PPM Only</v>
      </c>
    </row>
    <row r="19614" spans="1:4">
      <c r="A19614" t="s">
        <v>61684</v>
      </c>
      <c r="B19614" t="s">
        <v>61685</v>
      </c>
      <c r="D19614" t="str">
        <f t="shared" si="306"/>
        <v>FPLCHE0103 Chenchen Song CHEMISTRY PPM Only</v>
      </c>
    </row>
    <row r="19615" spans="1:4">
      <c r="A19615" t="s">
        <v>61686</v>
      </c>
      <c r="B19615" t="s">
        <v>61687</v>
      </c>
      <c r="D19615" t="str">
        <f t="shared" si="306"/>
        <v>FPBNPB0102 Natalia Caporale NEURO PHYSIO And BEHAVIOR PPM Only</v>
      </c>
    </row>
    <row r="19616" spans="1:4">
      <c r="A19616" t="s">
        <v>61688</v>
      </c>
      <c r="B19616" t="s">
        <v>61689</v>
      </c>
      <c r="D19616" t="str">
        <f t="shared" si="306"/>
        <v>FPADES0101 Jesus Barajas ENVIRONMENTAL SCIENCE And POLICY PPM Only</v>
      </c>
    </row>
    <row r="19617" spans="1:4">
      <c r="A19617" t="s">
        <v>61690</v>
      </c>
      <c r="B19617" t="s">
        <v>61691</v>
      </c>
      <c r="D19617" t="str">
        <f t="shared" si="306"/>
        <v>FPLCLA0100 Elizabeth G Harvey CLASSICS PPM Only</v>
      </c>
    </row>
    <row r="19618" spans="1:4">
      <c r="A19618" t="s">
        <v>61692</v>
      </c>
      <c r="B19618" t="s">
        <v>61693</v>
      </c>
      <c r="D19618" t="str">
        <f t="shared" si="306"/>
        <v>FPLEAL0099 Katherine Mezur EAST ASIAN LANG And CULTURES PPM Only</v>
      </c>
    </row>
    <row r="19619" spans="1:4">
      <c r="A19619" t="s">
        <v>61694</v>
      </c>
      <c r="B19619" t="s">
        <v>61695</v>
      </c>
      <c r="D19619" t="str">
        <f t="shared" si="306"/>
        <v>FPLHIS0098 Hidetaka Hirota HISTORY PPM Only</v>
      </c>
    </row>
    <row r="19620" spans="1:4">
      <c r="A19620" t="s">
        <v>61696</v>
      </c>
      <c r="B19620" t="s">
        <v>61697</v>
      </c>
      <c r="D19620" t="str">
        <f t="shared" si="306"/>
        <v>FPLPOL0097 Adrienne Laura Hosek POLITICAL SCIENCE PPM Only</v>
      </c>
    </row>
    <row r="19621" spans="1:4">
      <c r="A19621" t="s">
        <v>61698</v>
      </c>
      <c r="B19621" t="s">
        <v>61699</v>
      </c>
      <c r="D19621" t="str">
        <f t="shared" si="306"/>
        <v>FPLSTA0096 Miles Lopes STATISTICS PPM Only</v>
      </c>
    </row>
    <row r="19622" spans="1:4">
      <c r="A19622" t="s">
        <v>61700</v>
      </c>
      <c r="B19622" t="s">
        <v>61701</v>
      </c>
      <c r="D19622" t="str">
        <f t="shared" si="306"/>
        <v>FPLEPS0095 Maxwell Rudolph EARTH And PLANETARY SCIENCES PPM Only</v>
      </c>
    </row>
    <row r="19623" spans="1:4">
      <c r="A19623" t="s">
        <v>61702</v>
      </c>
      <c r="B19623" t="s">
        <v>61703</v>
      </c>
      <c r="D19623" t="str">
        <f t="shared" si="306"/>
        <v>FPBNPB0094 Rebecca Calisi NEURO PHYSIO And BEHAVIOR PPM Only</v>
      </c>
    </row>
    <row r="19624" spans="1:4">
      <c r="A19624" t="s">
        <v>61704</v>
      </c>
      <c r="B19624" t="s">
        <v>61705</v>
      </c>
      <c r="D19624" t="str">
        <f t="shared" si="306"/>
        <v>FPACHE0093 Jennifer Falbe HUMAN ECOLOGY PPM Only</v>
      </c>
    </row>
    <row r="19625" spans="1:4">
      <c r="A19625" t="s">
        <v>61706</v>
      </c>
      <c r="B19625" t="s">
        <v>61707</v>
      </c>
      <c r="D19625" t="str">
        <f t="shared" si="306"/>
        <v>FPLCHI0092 Leon Salvatierra CHICANO STUDIES PPM Only</v>
      </c>
    </row>
    <row r="19626" spans="1:4">
      <c r="A19626" t="s">
        <v>61708</v>
      </c>
      <c r="B19626" t="s">
        <v>61709</v>
      </c>
      <c r="D19626" t="str">
        <f t="shared" si="306"/>
        <v>FPGSM10091 Sylvia Flatt GRADUATE SCHOOL OF MANAGEMENT PPM Only</v>
      </c>
    </row>
    <row r="19627" spans="1:4">
      <c r="A19627" t="s">
        <v>61710</v>
      </c>
      <c r="B19627" t="s">
        <v>61711</v>
      </c>
      <c r="D19627" t="str">
        <f t="shared" si="306"/>
        <v>FPLCHE0090 Marie Anne Heffern CHEMISTRY PPM Only</v>
      </c>
    </row>
    <row r="19628" spans="1:4">
      <c r="A19628" t="s">
        <v>61712</v>
      </c>
      <c r="B19628" t="s">
        <v>61713</v>
      </c>
      <c r="D19628" t="str">
        <f t="shared" si="306"/>
        <v>FPANUT0089 Lauren Au NUTRITION PPM Only</v>
      </c>
    </row>
    <row r="19629" spans="1:4">
      <c r="A19629" t="s">
        <v>61714</v>
      </c>
      <c r="B19629" t="s">
        <v>61715</v>
      </c>
      <c r="D19629" t="str">
        <f t="shared" si="306"/>
        <v>FPALAW0088 Rebecca Hernandez LAND AIR And WATER RESOURCES PPM Only</v>
      </c>
    </row>
    <row r="19630" spans="1:4">
      <c r="A19630" t="s">
        <v>61716</v>
      </c>
      <c r="B19630" t="s">
        <v>61717</v>
      </c>
      <c r="D19630" t="str">
        <f t="shared" si="306"/>
        <v>FPMERM0087 Rose Kagawa MED Emergency Medicine PPM Only</v>
      </c>
    </row>
    <row r="19631" spans="1:4">
      <c r="A19631" t="s">
        <v>61718</v>
      </c>
      <c r="B19631" t="s">
        <v>61719</v>
      </c>
      <c r="D19631" t="str">
        <f t="shared" si="306"/>
        <v>FPMERM0086 Veronica Pear MED Emergency Medicine PPM Only</v>
      </c>
    </row>
    <row r="19632" spans="1:4">
      <c r="A19632" t="s">
        <v>61720</v>
      </c>
      <c r="B19632" t="s">
        <v>61721</v>
      </c>
      <c r="D19632" t="str">
        <f t="shared" si="306"/>
        <v>FPACHE0085 Noli Brazil HUMAN ECOLOGY PPM Only</v>
      </c>
    </row>
    <row r="19633" spans="1:4">
      <c r="A19633" t="s">
        <v>61722</v>
      </c>
      <c r="B19633" t="s">
        <v>61723</v>
      </c>
      <c r="D19633" t="str">
        <f t="shared" si="306"/>
        <v>FPLREL0084 Layne Little RELIGIOUS STUDIES PPM Only</v>
      </c>
    </row>
    <row r="19634" spans="1:4">
      <c r="A19634" t="s">
        <v>61724</v>
      </c>
      <c r="B19634" t="s">
        <v>61725</v>
      </c>
      <c r="D19634" t="str">
        <f t="shared" si="306"/>
        <v>FPLPOL0083 Ryan Hubert POLITICAL SCIENCE PPM Only</v>
      </c>
    </row>
    <row r="19635" spans="1:4">
      <c r="A19635" t="s">
        <v>61726</v>
      </c>
      <c r="B19635" t="s">
        <v>61727</v>
      </c>
      <c r="D19635" t="str">
        <f t="shared" si="306"/>
        <v>FPDEDU0082 Jennifer Higgs EDUCATION PPM Only</v>
      </c>
    </row>
    <row r="19636" spans="1:4">
      <c r="A19636" t="s">
        <v>61728</v>
      </c>
      <c r="B19636" t="s">
        <v>61729</v>
      </c>
      <c r="D19636" t="str">
        <f t="shared" si="306"/>
        <v>FPMFCM0081 Adeola Oni Orisan MED Family And Community Med PPM Only</v>
      </c>
    </row>
    <row r="19637" spans="1:4">
      <c r="A19637" t="s">
        <v>61730</v>
      </c>
      <c r="B19637" t="s">
        <v>61731</v>
      </c>
      <c r="D19637" t="str">
        <f t="shared" si="306"/>
        <v>FPLCHI0080 Michael Singh CHICANO STUDIES PPM Only</v>
      </c>
    </row>
    <row r="19638" spans="1:4">
      <c r="A19638" t="s">
        <v>61732</v>
      </c>
      <c r="B19638" t="s">
        <v>61733</v>
      </c>
      <c r="D19638" t="str">
        <f t="shared" si="306"/>
        <v>FPVVMB0079 Candice Price VM MOLECULAR BIO SCIENCES PPM Only</v>
      </c>
    </row>
    <row r="19639" spans="1:4">
      <c r="A19639" t="s">
        <v>61734</v>
      </c>
      <c r="B19639" t="s">
        <v>61735</v>
      </c>
      <c r="D19639" t="str">
        <f t="shared" si="306"/>
        <v>FPLPOL0078 Rachel Iv Bernhard POLITICAL SCIENCE PPM Only</v>
      </c>
    </row>
    <row r="19640" spans="1:4">
      <c r="A19640" t="s">
        <v>61736</v>
      </c>
      <c r="B19640" t="s">
        <v>61737</v>
      </c>
      <c r="D19640" t="str">
        <f t="shared" si="306"/>
        <v>FPLAHI0077 Emily Gui ART And ART HISTORY PPM Only</v>
      </c>
    </row>
    <row r="19641" spans="1:4">
      <c r="A19641" t="s">
        <v>61738</v>
      </c>
      <c r="B19641" t="s">
        <v>61739</v>
      </c>
      <c r="D19641" t="str">
        <f t="shared" si="306"/>
        <v>FPEBME0076 Yi Xue BIOMEDICAL ENGINEERING PPM Only</v>
      </c>
    </row>
    <row r="19642" spans="1:4">
      <c r="A19642" t="s">
        <v>61740</v>
      </c>
      <c r="B19642" t="s">
        <v>61741</v>
      </c>
      <c r="D19642" t="str">
        <f t="shared" si="306"/>
        <v>FPLDRA0075 Erika Chong Shuch THEATRE And DANCE PPM Only</v>
      </c>
    </row>
    <row r="19643" spans="1:4">
      <c r="A19643" t="s">
        <v>61742</v>
      </c>
      <c r="B19643" t="s">
        <v>61743</v>
      </c>
      <c r="D19643" t="str">
        <f t="shared" si="306"/>
        <v>FPBEES0074 Nina Kelly UCB ESPM ECOSYSTEM SCI DIV PPM Only</v>
      </c>
    </row>
    <row r="19644" spans="1:4">
      <c r="A19644" t="s">
        <v>61744</v>
      </c>
      <c r="B19644" t="s">
        <v>61745</v>
      </c>
      <c r="D19644" t="str">
        <f t="shared" si="306"/>
        <v>FPLHUM0073 Mel Chen HUMANITIES PPM Only</v>
      </c>
    </row>
    <row r="19645" spans="1:4">
      <c r="A19645" t="s">
        <v>61746</v>
      </c>
      <c r="B19645" t="s">
        <v>61747</v>
      </c>
      <c r="D19645" t="str">
        <f t="shared" si="306"/>
        <v>FPLUWP0072 Joseph Horton UNIVERSITY WRITING PROGRAM PPM Only</v>
      </c>
    </row>
    <row r="19646" spans="1:4">
      <c r="A19646" t="s">
        <v>61748</v>
      </c>
      <c r="B19646" t="s">
        <v>61749</v>
      </c>
      <c r="D19646" t="str">
        <f t="shared" si="306"/>
        <v>FPLDES0071 Rosemary Kelly DEPARTMENT OF DESIGN PPM Only</v>
      </c>
    </row>
    <row r="19647" spans="1:4">
      <c r="A19647" t="s">
        <v>61750</v>
      </c>
      <c r="B19647" t="s">
        <v>61751</v>
      </c>
      <c r="D19647" t="str">
        <f t="shared" si="306"/>
        <v>FPMNEU0070 Nina Dronkers MED Neurology PPM Only</v>
      </c>
    </row>
    <row r="19648" spans="1:4">
      <c r="A19648" t="s">
        <v>61752</v>
      </c>
      <c r="B19648" t="s">
        <v>61753</v>
      </c>
      <c r="D19648" t="str">
        <f t="shared" si="306"/>
        <v>FPDEDU0069 Faheemah Mustafaa EDUCATION PPM Only</v>
      </c>
    </row>
    <row r="19649" spans="1:4">
      <c r="A19649" t="s">
        <v>61754</v>
      </c>
      <c r="B19649" t="s">
        <v>61755</v>
      </c>
      <c r="D19649" t="str">
        <f t="shared" si="306"/>
        <v>FPAPPA0068 Tiffany Lowe Power PLANT PATHOLOGY PPM Only</v>
      </c>
    </row>
    <row r="19650" spans="1:4">
      <c r="A19650" t="s">
        <v>61756</v>
      </c>
      <c r="B19650" t="s">
        <v>61757</v>
      </c>
      <c r="D19650" t="str">
        <f t="shared" si="306"/>
        <v>FPAWFC0067 Justine Smith WILDLIFE And FISHERIES BIOLOGY PPM Only</v>
      </c>
    </row>
    <row r="19651" spans="1:4">
      <c r="A19651" t="s">
        <v>61758</v>
      </c>
      <c r="B19651" t="s">
        <v>61759</v>
      </c>
      <c r="D19651" t="str">
        <f t="shared" ref="D19651:D19714" si="307">A19651&amp;" "&amp;B19651</f>
        <v>FPEBME0066 Aaron M Streets BIOMEDICAL ENGINEERING PPM Only</v>
      </c>
    </row>
    <row r="19652" spans="1:4">
      <c r="A19652" t="s">
        <v>61760</v>
      </c>
      <c r="B19652" t="s">
        <v>61761</v>
      </c>
      <c r="D19652" t="str">
        <f t="shared" si="307"/>
        <v>FPLLAW0065 William Dodge SCHOOL OF LAW PPM Only</v>
      </c>
    </row>
    <row r="19653" spans="1:4">
      <c r="A19653" t="s">
        <v>61762</v>
      </c>
      <c r="B19653" t="s">
        <v>61763</v>
      </c>
      <c r="D19653" t="str">
        <f t="shared" si="307"/>
        <v>FPLMUS0064 Kyle Bruckmann MUSIC PPM Only</v>
      </c>
    </row>
    <row r="19654" spans="1:4">
      <c r="A19654" t="s">
        <v>61764</v>
      </c>
      <c r="B19654" t="s">
        <v>61765</v>
      </c>
      <c r="D19654" t="str">
        <f t="shared" si="307"/>
        <v>FPLMUS0063 Hrafnhildur Atladottir MUSIC PPM Only</v>
      </c>
    </row>
    <row r="19655" spans="1:4">
      <c r="A19655" t="s">
        <v>61766</v>
      </c>
      <c r="B19655" t="s">
        <v>61767</v>
      </c>
      <c r="D19655" t="str">
        <f t="shared" si="307"/>
        <v>FPEMAE0062 Kazuo Yamazaki MECHANICAL And AEROSPACE ENGR PPM Only</v>
      </c>
    </row>
    <row r="19656" spans="1:4">
      <c r="A19656" t="s">
        <v>61768</v>
      </c>
      <c r="B19656" t="s">
        <v>61769</v>
      </c>
      <c r="D19656" t="str">
        <f t="shared" si="307"/>
        <v>FPECEE0061 David Jones CIVIL And ENVIRONMENTAL ENGR PPM Only</v>
      </c>
    </row>
    <row r="19657" spans="1:4">
      <c r="A19657" t="s">
        <v>61770</v>
      </c>
      <c r="B19657" t="s">
        <v>61771</v>
      </c>
      <c r="D19657" t="str">
        <f t="shared" si="307"/>
        <v>FPEMAE0060 David Horsley MECHANICAL And AEROSPACE ENGR PPM Only</v>
      </c>
    </row>
    <row r="19658" spans="1:4">
      <c r="A19658" t="s">
        <v>61772</v>
      </c>
      <c r="B19658" t="s">
        <v>61773</v>
      </c>
      <c r="D19658" t="str">
        <f t="shared" si="307"/>
        <v>FPLLAW0059 Jessica Notini SCHOOL OF LAW PPM Only</v>
      </c>
    </row>
    <row r="19659" spans="1:4">
      <c r="A19659" t="s">
        <v>61774</v>
      </c>
      <c r="B19659" t="s">
        <v>61775</v>
      </c>
      <c r="D19659" t="str">
        <f t="shared" si="307"/>
        <v>FPLAMS0058 Michael Cohen AMERICAN STUDIES PPM Only</v>
      </c>
    </row>
    <row r="19660" spans="1:4">
      <c r="A19660" t="s">
        <v>61776</v>
      </c>
      <c r="B19660" t="s">
        <v>61777</v>
      </c>
      <c r="D19660" t="str">
        <f t="shared" si="307"/>
        <v>FPLLAW0057 Amelia Miazad SCHOOL OF LAW PPM Only</v>
      </c>
    </row>
    <row r="19661" spans="1:4">
      <c r="A19661" t="s">
        <v>61778</v>
      </c>
      <c r="B19661" t="s">
        <v>61779</v>
      </c>
      <c r="D19661" t="str">
        <f t="shared" si="307"/>
        <v>FPLCHE0056 Max Helix CHEMISTRY PPM Only</v>
      </c>
    </row>
    <row r="19662" spans="1:4">
      <c r="A19662" t="s">
        <v>61780</v>
      </c>
      <c r="B19662" t="s">
        <v>61781</v>
      </c>
      <c r="D19662" t="str">
        <f t="shared" si="307"/>
        <v>FPLMUS0055 Ellen Rose MUSIC PPM Only</v>
      </c>
    </row>
    <row r="19663" spans="1:4">
      <c r="A19663" t="s">
        <v>61782</v>
      </c>
      <c r="B19663" t="s">
        <v>61783</v>
      </c>
      <c r="D19663" t="str">
        <f t="shared" si="307"/>
        <v>FPLMUS0054 Michael Goldberg MUSIC PPM Only</v>
      </c>
    </row>
    <row r="19664" spans="1:4">
      <c r="A19664" t="s">
        <v>61784</v>
      </c>
      <c r="B19664" t="s">
        <v>61785</v>
      </c>
      <c r="D19664" t="str">
        <f t="shared" si="307"/>
        <v>FPLCOM0053 Ralph Hexter COMPARATIVE LITERATURE PPM Only</v>
      </c>
    </row>
    <row r="19665" spans="1:4">
      <c r="A19665" t="s">
        <v>61786</v>
      </c>
      <c r="B19665" t="s">
        <v>61787</v>
      </c>
      <c r="D19665" t="str">
        <f t="shared" si="307"/>
        <v>FPLHCS0052 Harvey Dong HISTORY PROJECT UCD PPM Only</v>
      </c>
    </row>
    <row r="19666" spans="1:4">
      <c r="A19666" t="s">
        <v>61788</v>
      </c>
      <c r="B19666" t="s">
        <v>61789</v>
      </c>
      <c r="D19666" t="str">
        <f t="shared" si="307"/>
        <v>FPMNEU0051 Kimberly Miller MED Neurology PPM Only</v>
      </c>
    </row>
    <row r="19667" spans="1:4">
      <c r="A19667" t="s">
        <v>61790</v>
      </c>
      <c r="B19667" t="s">
        <v>61791</v>
      </c>
      <c r="D19667" t="str">
        <f t="shared" si="307"/>
        <v>FPNPIN0050 Patricia Crawford NUTRITION POLICY INSTITUTE PPM Only</v>
      </c>
    </row>
    <row r="19668" spans="1:4">
      <c r="A19668" t="s">
        <v>61792</v>
      </c>
      <c r="B19668" t="s">
        <v>61793</v>
      </c>
      <c r="D19668" t="str">
        <f t="shared" si="307"/>
        <v>FPECEE0049 Norman Abrahamson CIVIL And ENVIRONMENTAL ENGR PPM Only</v>
      </c>
    </row>
    <row r="19669" spans="1:4">
      <c r="A19669" t="s">
        <v>61794</v>
      </c>
      <c r="B19669" t="s">
        <v>61795</v>
      </c>
      <c r="D19669" t="str">
        <f t="shared" si="307"/>
        <v>FPLMAT0048 Stefan Schonsheck MATHEMATICS PPM Only</v>
      </c>
    </row>
    <row r="19670" spans="1:4">
      <c r="A19670" t="s">
        <v>61796</v>
      </c>
      <c r="B19670" t="s">
        <v>61797</v>
      </c>
      <c r="D19670" t="str">
        <f t="shared" si="307"/>
        <v>FPNBPS0047 Ashraf El Kereamy UCR CE BOTANY And PLANT SCIENCES PPM Only</v>
      </c>
    </row>
    <row r="19671" spans="1:4">
      <c r="A19671" t="s">
        <v>61798</v>
      </c>
      <c r="B19671" t="s">
        <v>61799</v>
      </c>
      <c r="D19671" t="str">
        <f t="shared" si="307"/>
        <v>FPMFCM0046 Rian Rutherford MED Family And Community Med PPM Only</v>
      </c>
    </row>
    <row r="19672" spans="1:4">
      <c r="A19672" t="s">
        <v>61800</v>
      </c>
      <c r="B19672" t="s">
        <v>61801</v>
      </c>
      <c r="D19672" t="str">
        <f t="shared" si="307"/>
        <v>FPMEPM0045 Michelle Ko MED Public Health Sciences PPM Only</v>
      </c>
    </row>
    <row r="19673" spans="1:4">
      <c r="A19673" t="s">
        <v>61802</v>
      </c>
      <c r="B19673" t="s">
        <v>61803</v>
      </c>
      <c r="D19673" t="str">
        <f t="shared" si="307"/>
        <v>FPALAW0044 Won Sik Choi LAND AIR And WATER RESOURCES PPM Only</v>
      </c>
    </row>
    <row r="19674" spans="1:4">
      <c r="A19674" t="s">
        <v>61804</v>
      </c>
      <c r="B19674" t="s">
        <v>61805</v>
      </c>
      <c r="D19674" t="str">
        <f t="shared" si="307"/>
        <v>FPAVIT0043 Megan Bartlett VITICULTURE And ENOLOGY PPM Only</v>
      </c>
    </row>
    <row r="19675" spans="1:4">
      <c r="A19675" t="s">
        <v>61806</v>
      </c>
      <c r="B19675" t="s">
        <v>61807</v>
      </c>
      <c r="D19675" t="str">
        <f t="shared" si="307"/>
        <v>FPLMUS0042 Scott Linford MUSIC PPM Only</v>
      </c>
    </row>
    <row r="19676" spans="1:4">
      <c r="A19676" t="s">
        <v>61808</v>
      </c>
      <c r="B19676" t="s">
        <v>61809</v>
      </c>
      <c r="D19676" t="str">
        <f t="shared" si="307"/>
        <v>FPLPHY0041 Emilija Pantic PHYSICS PPM Only</v>
      </c>
    </row>
    <row r="19677" spans="1:4">
      <c r="A19677" t="s">
        <v>61810</v>
      </c>
      <c r="B19677" t="s">
        <v>61811</v>
      </c>
      <c r="D19677" t="str">
        <f t="shared" si="307"/>
        <v>FPIMGM0040 Reshma Gupta MED Int Med Genl Medicine PPM Only</v>
      </c>
    </row>
    <row r="19678" spans="1:4">
      <c r="A19678" t="s">
        <v>61812</v>
      </c>
      <c r="B19678" t="s">
        <v>61813</v>
      </c>
      <c r="D19678" t="str">
        <f t="shared" si="307"/>
        <v>FPLPOL0039 Lauren Peritz POLITICAL SCIENCE PPM Only</v>
      </c>
    </row>
    <row r="19679" spans="1:4">
      <c r="A19679" t="s">
        <v>61814</v>
      </c>
      <c r="B19679" t="s">
        <v>61815</v>
      </c>
      <c r="D19679" t="str">
        <f t="shared" si="307"/>
        <v>FPLUWP0038 Erika I Tremblay UNIVERSITY WRITING PROGRAM PPM Only</v>
      </c>
    </row>
    <row r="19680" spans="1:4">
      <c r="A19680" t="s">
        <v>61816</v>
      </c>
      <c r="B19680" t="s">
        <v>61817</v>
      </c>
      <c r="D19680" t="str">
        <f t="shared" si="307"/>
        <v>FPMPED0037 Geoanna Bautista MED Pediatrics PPM Only</v>
      </c>
    </row>
    <row r="19681" spans="1:4">
      <c r="A19681" t="s">
        <v>61818</v>
      </c>
      <c r="B19681" t="s">
        <v>61819</v>
      </c>
      <c r="D19681" t="str">
        <f t="shared" si="307"/>
        <v>FPIMHP0036 Simon Ascher MED Int Med Hospitalist PPM Only</v>
      </c>
    </row>
    <row r="19682" spans="1:4">
      <c r="A19682" t="s">
        <v>61820</v>
      </c>
      <c r="B19682" t="s">
        <v>61821</v>
      </c>
      <c r="D19682" t="str">
        <f t="shared" si="307"/>
        <v>FPIMCA0035 Martin Cadeiras MED INT MED CARDIOLOGY PPM Only</v>
      </c>
    </row>
    <row r="19683" spans="1:4">
      <c r="A19683" t="s">
        <v>61822</v>
      </c>
      <c r="B19683" t="s">
        <v>61823</v>
      </c>
      <c r="D19683" t="str">
        <f t="shared" si="307"/>
        <v>FPMSUR0034 John Benfield MED Surgery PPM Only</v>
      </c>
    </row>
    <row r="19684" spans="1:4">
      <c r="A19684" t="s">
        <v>61824</v>
      </c>
      <c r="B19684" t="s">
        <v>61825</v>
      </c>
      <c r="D19684" t="str">
        <f t="shared" si="307"/>
        <v>FPLASA0033 Kent Wong ASIAN AMERICAN PPM Only</v>
      </c>
    </row>
    <row r="19685" spans="1:4">
      <c r="A19685" t="s">
        <v>61826</v>
      </c>
      <c r="B19685" t="s">
        <v>61827</v>
      </c>
      <c r="D19685" t="str">
        <f t="shared" si="307"/>
        <v>FPMOPH0032 Charles Cooper MED Eye Center PPM Only</v>
      </c>
    </row>
    <row r="19686" spans="1:4">
      <c r="A19686" t="s">
        <v>61828</v>
      </c>
      <c r="B19686" t="s">
        <v>61829</v>
      </c>
      <c r="D19686" t="str">
        <f t="shared" si="307"/>
        <v>FPIMID0031 Kaitlyn Hardin MED Int Med Infectious Dis PPM Only</v>
      </c>
    </row>
    <row r="19687" spans="1:4">
      <c r="A19687" t="s">
        <v>61830</v>
      </c>
      <c r="B19687" t="s">
        <v>61831</v>
      </c>
      <c r="D19687" t="str">
        <f t="shared" si="307"/>
        <v>FPLMAT0030 Joseph Teran MATHEMATICS PPM Only</v>
      </c>
    </row>
    <row r="19688" spans="1:4">
      <c r="A19688" t="s">
        <v>61832</v>
      </c>
      <c r="B19688" t="s">
        <v>61833</v>
      </c>
      <c r="D19688" t="str">
        <f t="shared" si="307"/>
        <v>FPMORT0029 Janai Carr Ascher MED Orthopaedic Surgery PPM Only</v>
      </c>
    </row>
    <row r="19689" spans="1:4">
      <c r="A19689" t="s">
        <v>61834</v>
      </c>
      <c r="B19689" t="s">
        <v>61835</v>
      </c>
      <c r="D19689" t="str">
        <f t="shared" si="307"/>
        <v>FPIMHO0029 Janai Carr Ascher MED Int Med HEMONC PPM Only</v>
      </c>
    </row>
    <row r="19690" spans="1:4">
      <c r="A19690" t="s">
        <v>61836</v>
      </c>
      <c r="B19690" t="s">
        <v>61837</v>
      </c>
      <c r="D19690" t="str">
        <f t="shared" si="307"/>
        <v>FPMEPM0028 Ezra Morrison MED Public Health Sciences PPM Only</v>
      </c>
    </row>
    <row r="19691" spans="1:4">
      <c r="A19691" t="s">
        <v>61838</v>
      </c>
      <c r="B19691" t="s">
        <v>61839</v>
      </c>
      <c r="D19691" t="str">
        <f t="shared" si="307"/>
        <v>FPLENL0027 Jeffrey Solomon ENGLISH PPM Only</v>
      </c>
    </row>
    <row r="19692" spans="1:4">
      <c r="A19692" t="s">
        <v>61840</v>
      </c>
      <c r="B19692" t="s">
        <v>61841</v>
      </c>
      <c r="D19692" t="str">
        <f t="shared" si="307"/>
        <v>FPMEPM0026 Shehnaz Hussain MED Public Health Sciences PPM Only</v>
      </c>
    </row>
    <row r="19693" spans="1:4">
      <c r="A19693" t="s">
        <v>61842</v>
      </c>
      <c r="B19693" t="s">
        <v>61843</v>
      </c>
      <c r="D19693" t="str">
        <f t="shared" si="307"/>
        <v>FPMPED0025 Danielle Harake MED Pediatrics PPM Only</v>
      </c>
    </row>
    <row r="19694" spans="1:4">
      <c r="A19694" t="s">
        <v>61844</v>
      </c>
      <c r="B19694" t="s">
        <v>61845</v>
      </c>
      <c r="D19694" t="str">
        <f t="shared" si="307"/>
        <v>FPLEPS0024 David Gold EARTH And PLANETARY SCIENCES PPM Only</v>
      </c>
    </row>
    <row r="19695" spans="1:4">
      <c r="A19695" t="s">
        <v>61846</v>
      </c>
      <c r="B19695" t="s">
        <v>61847</v>
      </c>
      <c r="D19695" t="str">
        <f t="shared" si="307"/>
        <v>FPLSOC0023 Ariana Valle SOCIOLOGY PPM Only</v>
      </c>
    </row>
    <row r="19696" spans="1:4">
      <c r="A19696" t="s">
        <v>61848</v>
      </c>
      <c r="B19696" t="s">
        <v>61849</v>
      </c>
      <c r="D19696" t="str">
        <f t="shared" si="307"/>
        <v>FPMPSY0022 Michelle Meshman MED Psychiatry And Behav Sci PPM Only</v>
      </c>
    </row>
    <row r="19697" spans="1:4">
      <c r="A19697" t="s">
        <v>61850</v>
      </c>
      <c r="B19697" t="s">
        <v>61851</v>
      </c>
      <c r="D19697" t="str">
        <f t="shared" si="307"/>
        <v>FPMNEU0021 Alyssa Weakley MED Neurology PPM Only</v>
      </c>
    </row>
    <row r="19698" spans="1:4">
      <c r="A19698" t="s">
        <v>61852</v>
      </c>
      <c r="B19698" t="s">
        <v>61853</v>
      </c>
      <c r="D19698" t="str">
        <f t="shared" si="307"/>
        <v>FPLASA0020 Mana Hayakawa ASIAN AMERICAN PPM Only</v>
      </c>
    </row>
    <row r="19699" spans="1:4">
      <c r="A19699" t="s">
        <v>61854</v>
      </c>
      <c r="B19699" t="s">
        <v>61855</v>
      </c>
      <c r="D19699" t="str">
        <f t="shared" si="307"/>
        <v>FPMNEU0019 Joanna Gan MED Neurology PPM Only</v>
      </c>
    </row>
    <row r="19700" spans="1:4">
      <c r="A19700" t="s">
        <v>61856</v>
      </c>
      <c r="B19700" t="s">
        <v>61857</v>
      </c>
      <c r="D19700" t="str">
        <f t="shared" si="307"/>
        <v>FPLFAI0018 Viola Ardeni FRENCH And ITALIAN PPM Only</v>
      </c>
    </row>
    <row r="19701" spans="1:4">
      <c r="A19701" t="s">
        <v>61858</v>
      </c>
      <c r="B19701" t="s">
        <v>61859</v>
      </c>
      <c r="D19701" t="str">
        <f t="shared" si="307"/>
        <v>FPMSUR0017 Andrew Li MED Surgery PPM Only</v>
      </c>
    </row>
    <row r="19702" spans="1:4">
      <c r="A19702" t="s">
        <v>61860</v>
      </c>
      <c r="B19702" t="s">
        <v>61861</v>
      </c>
      <c r="D19702" t="str">
        <f t="shared" si="307"/>
        <v>FPLUWP0016 Katie Evans UNIVERSITY WRITING PROGRAM PPM Only</v>
      </c>
    </row>
    <row r="19703" spans="1:4">
      <c r="A19703" t="s">
        <v>61862</v>
      </c>
      <c r="B19703" t="s">
        <v>61863</v>
      </c>
      <c r="D19703" t="str">
        <f t="shared" si="307"/>
        <v>FPECHE0015 Harishankar Manikantan CHEMICAL ENGINEERING PPM Only</v>
      </c>
    </row>
    <row r="19704" spans="1:4">
      <c r="A19704" t="s">
        <v>61864</v>
      </c>
      <c r="B19704" t="s">
        <v>61865</v>
      </c>
      <c r="D19704" t="str">
        <f t="shared" si="307"/>
        <v>FPLENL0014 Dana Badley III ENGLISH PPM Only</v>
      </c>
    </row>
    <row r="19705" spans="1:4">
      <c r="A19705" t="s">
        <v>61866</v>
      </c>
      <c r="B19705" t="s">
        <v>61867</v>
      </c>
      <c r="D19705" t="str">
        <f t="shared" si="307"/>
        <v>FPLENL0013 Daniel Helsing ENGLISH PPM Only</v>
      </c>
    </row>
    <row r="19706" spans="1:4">
      <c r="A19706" t="s">
        <v>61868</v>
      </c>
      <c r="B19706" t="s">
        <v>61869</v>
      </c>
      <c r="D19706" t="str">
        <f t="shared" si="307"/>
        <v>FPLUWP0012 Jillian Azevedo UNIVERSITY WRITING PROGRAM PPM Only</v>
      </c>
    </row>
    <row r="19707" spans="1:4">
      <c r="A19707" t="s">
        <v>61870</v>
      </c>
      <c r="B19707" t="s">
        <v>61871</v>
      </c>
      <c r="D19707" t="str">
        <f t="shared" si="307"/>
        <v>FPDEDU0011 Kevin W Sitz EDUCATION PPM Only</v>
      </c>
    </row>
    <row r="19708" spans="1:4">
      <c r="A19708" t="s">
        <v>61872</v>
      </c>
      <c r="B19708" t="s">
        <v>61873</v>
      </c>
      <c r="D19708" t="str">
        <f t="shared" si="307"/>
        <v>FPLEPS0010 Tracy Joseph Thomson EARTH And PLANETARY SCIENCES PPM Only</v>
      </c>
    </row>
    <row r="19709" spans="1:4">
      <c r="A19709" t="s">
        <v>61874</v>
      </c>
      <c r="B19709" t="s">
        <v>61875</v>
      </c>
      <c r="D19709" t="str">
        <f t="shared" si="307"/>
        <v>FPLUWP0009 Alison Moore UNIVERSITY WRITING PROGRAM PPM Only</v>
      </c>
    </row>
    <row r="19710" spans="1:4">
      <c r="A19710" t="s">
        <v>61876</v>
      </c>
      <c r="B19710" t="s">
        <v>61877</v>
      </c>
      <c r="D19710" t="str">
        <f t="shared" si="307"/>
        <v>FPBMMG0007 Kenjiro Quides MICROBIOLOGY And MOLEC GENETICS PPM Only</v>
      </c>
    </row>
    <row r="19711" spans="1:4">
      <c r="A19711" t="s">
        <v>61878</v>
      </c>
      <c r="B19711" t="s">
        <v>61879</v>
      </c>
      <c r="D19711" t="str">
        <f t="shared" si="307"/>
        <v>FPAPPA0006 Akif Eskalen PLANT PATHOLOGY PPM Only</v>
      </c>
    </row>
    <row r="19712" spans="1:4">
      <c r="A19712" t="s">
        <v>61880</v>
      </c>
      <c r="B19712" t="s">
        <v>61881</v>
      </c>
      <c r="D19712" t="str">
        <f t="shared" si="307"/>
        <v>FPLSOC0004 Veronica Lerma SOCIOLOGY PPM Only</v>
      </c>
    </row>
    <row r="19713" spans="1:4">
      <c r="A19713" t="s">
        <v>61882</v>
      </c>
      <c r="B19713" t="s">
        <v>61883</v>
      </c>
      <c r="D19713" t="str">
        <f t="shared" si="307"/>
        <v>FPCWRI0003 Doug Parker CA INST FOR WATER RESOURCES PPM Only</v>
      </c>
    </row>
    <row r="19714" spans="1:4">
      <c r="A19714" t="s">
        <v>61884</v>
      </c>
      <c r="B19714" t="s">
        <v>61885</v>
      </c>
      <c r="D19714" t="str">
        <f t="shared" si="307"/>
        <v>FPPROG0001 Barbara Allen Diaz STATEWIDE PROGRAM OPERATIONS PPM Only</v>
      </c>
    </row>
    <row r="19715" spans="1:4">
      <c r="A19715" t="s">
        <v>61886</v>
      </c>
      <c r="B19715" t="s">
        <v>61887</v>
      </c>
      <c r="D19715" t="str">
        <f t="shared" ref="D19715:D19778" si="308">A19715&amp;" "&amp;B19715</f>
        <v>F9AANS5456 Pedro Carvalho ANIMAL SCIENCE ANR PPM Only</v>
      </c>
    </row>
    <row r="19716" spans="1:4">
      <c r="A19716" t="s">
        <v>61888</v>
      </c>
      <c r="B19716" t="s">
        <v>61889</v>
      </c>
      <c r="D19716" t="str">
        <f t="shared" si="308"/>
        <v>F9AARE5282 Brittney Goodrich AG And RESOURCE ECONOMICS ANR PPM Only</v>
      </c>
    </row>
    <row r="19717" spans="1:4">
      <c r="A19717" t="s">
        <v>61890</v>
      </c>
      <c r="B19717" t="s">
        <v>61891</v>
      </c>
      <c r="D19717" t="str">
        <f t="shared" si="308"/>
        <v>F9ALAW5118 Kosana Suvocarev LAND AIR And WATER RESOURCES ANR PPM Only</v>
      </c>
    </row>
    <row r="19718" spans="1:4">
      <c r="A19718" t="s">
        <v>61892</v>
      </c>
      <c r="B19718" t="s">
        <v>61893</v>
      </c>
      <c r="D19718" t="str">
        <f t="shared" si="308"/>
        <v>F9AANS5086 Anita Oberbauer ANIMAL SCIENCE ANR PPM Only</v>
      </c>
    </row>
    <row r="19719" spans="1:4">
      <c r="A19719" t="s">
        <v>61894</v>
      </c>
      <c r="B19719" t="s">
        <v>61895</v>
      </c>
      <c r="D19719" t="str">
        <f t="shared" si="308"/>
        <v>F9AANS5073 Frank Mitloehner ANIMAL SCIENCE ANR PPM Only</v>
      </c>
    </row>
    <row r="19720" spans="1:4">
      <c r="A19720" t="s">
        <v>61896</v>
      </c>
      <c r="B19720" t="s">
        <v>61897</v>
      </c>
      <c r="D19720" t="str">
        <f t="shared" si="308"/>
        <v>F9ALAW5046 Thomas Harter LAND AIR And WATER RESOURCES ANR PPM Only</v>
      </c>
    </row>
    <row r="19721" spans="1:4">
      <c r="A19721" t="s">
        <v>61898</v>
      </c>
      <c r="B19721" t="s">
        <v>61899</v>
      </c>
      <c r="D19721" t="str">
        <f t="shared" si="308"/>
        <v>F9AANS4995 Cassandra Tucker ANIMAL SCIENCE ANR PPM Only</v>
      </c>
    </row>
    <row r="19722" spans="1:4">
      <c r="A19722" t="s">
        <v>61900</v>
      </c>
      <c r="B19722" t="s">
        <v>61901</v>
      </c>
      <c r="D19722" t="str">
        <f t="shared" si="308"/>
        <v>F9ALAW4993 George Pettygrove LAND AIR And WATER RESOURCES ANR PPM Only</v>
      </c>
    </row>
    <row r="19723" spans="1:4">
      <c r="A19723" t="s">
        <v>61902</v>
      </c>
      <c r="B19723" t="s">
        <v>61903</v>
      </c>
      <c r="D19723" t="str">
        <f t="shared" si="308"/>
        <v>F9VMEX4915 Gabriele Maier VM EX Cooperative Extension ANR PPM Only</v>
      </c>
    </row>
    <row r="19724" spans="1:4">
      <c r="A19724" t="s">
        <v>61904</v>
      </c>
      <c r="B19724" t="s">
        <v>61905</v>
      </c>
      <c r="D19724" t="str">
        <f t="shared" si="308"/>
        <v>F9ALAW4692 Terry Prichard LAND AIR And WATER RESOURCES ANR PPM Only</v>
      </c>
    </row>
    <row r="19725" spans="1:4">
      <c r="A19725" t="s">
        <v>61906</v>
      </c>
      <c r="B19725" t="s">
        <v>61907</v>
      </c>
      <c r="D19725" t="str">
        <f t="shared" si="308"/>
        <v>F9AANS4597 Anne Todgham ANIMAL SCIENCE ANR PPM Only</v>
      </c>
    </row>
    <row r="19726" spans="1:4">
      <c r="A19726" t="s">
        <v>61908</v>
      </c>
      <c r="B19726" t="s">
        <v>61909</v>
      </c>
      <c r="D19726" t="str">
        <f t="shared" si="308"/>
        <v>F9AARE4565 Jamie Hansen Lewis AG And RESOURCE ECONOMICS ANR PPM Only</v>
      </c>
    </row>
    <row r="19727" spans="1:4">
      <c r="A19727" t="s">
        <v>61910</v>
      </c>
      <c r="B19727" t="s">
        <v>61911</v>
      </c>
      <c r="D19727" t="str">
        <f t="shared" si="308"/>
        <v>F9AANS4560 Kristina Horback ANIMAL SCIENCE ANR PPM Only</v>
      </c>
    </row>
    <row r="19728" spans="1:4">
      <c r="A19728" t="s">
        <v>61912</v>
      </c>
      <c r="B19728" t="s">
        <v>61913</v>
      </c>
      <c r="D19728" t="str">
        <f t="shared" si="308"/>
        <v>F9AFST4535 Selina Ching Hsuan Wang FOOD SCIENCE And TECHNOLOGY ANR PPM Only</v>
      </c>
    </row>
    <row r="19729" spans="1:4">
      <c r="A19729" t="s">
        <v>61914</v>
      </c>
      <c r="B19729" t="s">
        <v>61915</v>
      </c>
      <c r="D19729" t="str">
        <f t="shared" si="308"/>
        <v>F9AWFC4530 Roger Baldwin WILDLIFE And FISHERIES BIOLOGY ANR PPM Only</v>
      </c>
    </row>
    <row r="19730" spans="1:4">
      <c r="A19730" t="s">
        <v>61916</v>
      </c>
      <c r="B19730" t="s">
        <v>61917</v>
      </c>
      <c r="D19730" t="str">
        <f t="shared" si="308"/>
        <v>F9VPHR4413 Emmanuel Okello VM POPULATION HLTH And REPROD ANR PPM Only</v>
      </c>
    </row>
    <row r="19731" spans="1:4">
      <c r="A19731" t="s">
        <v>61918</v>
      </c>
      <c r="B19731" t="s">
        <v>61919</v>
      </c>
      <c r="D19731" t="str">
        <f t="shared" si="308"/>
        <v>F9AANS4398 Russell Hovey ANIMAL SCIENCE ANR PPM Only</v>
      </c>
    </row>
    <row r="19732" spans="1:4">
      <c r="A19732" t="s">
        <v>61920</v>
      </c>
      <c r="B19732" t="s">
        <v>61921</v>
      </c>
      <c r="D19732" t="str">
        <f t="shared" si="308"/>
        <v>F9AANS4205 Amy Mclean ANIMAL SCIENCE ANR PPM Only</v>
      </c>
    </row>
    <row r="19733" spans="1:4">
      <c r="A19733" t="s">
        <v>61922</v>
      </c>
      <c r="B19733" t="s">
        <v>61923</v>
      </c>
      <c r="D19733" t="str">
        <f t="shared" si="308"/>
        <v>F9AANS4162 Jason Gross ANIMAL SCIENCE ANR PPM Only</v>
      </c>
    </row>
    <row r="19734" spans="1:4">
      <c r="A19734" t="s">
        <v>61924</v>
      </c>
      <c r="B19734" t="s">
        <v>61925</v>
      </c>
      <c r="D19734" t="str">
        <f t="shared" si="308"/>
        <v>F9VPHR4136 Noelia Silva Del Rio VM POPULATION HLTH And REPROD ANR PPM Only</v>
      </c>
    </row>
    <row r="19735" spans="1:4">
      <c r="A19735" t="s">
        <v>61926</v>
      </c>
      <c r="B19735" t="s">
        <v>61927</v>
      </c>
      <c r="D19735" t="str">
        <f t="shared" si="308"/>
        <v>F9AANS4048 Deanne Meyer ANIMAL SCIENCE ANR PPM Only</v>
      </c>
    </row>
    <row r="19736" spans="1:4">
      <c r="A19736" t="s">
        <v>61928</v>
      </c>
      <c r="B19736" t="s">
        <v>61929</v>
      </c>
      <c r="D19736" t="str">
        <f t="shared" si="308"/>
        <v>F9AANS4047 Kirk Klasing ANIMAL SCIENCE ANR PPM Only</v>
      </c>
    </row>
    <row r="19737" spans="1:4">
      <c r="A19737" t="s">
        <v>61930</v>
      </c>
      <c r="B19737" t="s">
        <v>61931</v>
      </c>
      <c r="D19737" t="str">
        <f t="shared" si="308"/>
        <v>F9AANS3973 Dietmar Kueltz ANIMAL SCIENCE ANR PPM Only</v>
      </c>
    </row>
    <row r="19738" spans="1:4">
      <c r="A19738" t="s">
        <v>61932</v>
      </c>
      <c r="B19738" t="s">
        <v>61933</v>
      </c>
      <c r="D19738" t="str">
        <f t="shared" si="308"/>
        <v>F9ACHE3965 Anjali C Gupta HUMAN ECOLOGY ANR PPM Only</v>
      </c>
    </row>
    <row r="19739" spans="1:4">
      <c r="A19739" t="s">
        <v>61934</v>
      </c>
      <c r="B19739" t="s">
        <v>61935</v>
      </c>
      <c r="D19739" t="str">
        <f t="shared" si="308"/>
        <v>F9AANS3835 Michael Mienaltowski ANIMAL SCIENCE ANR PPM Only</v>
      </c>
    </row>
    <row r="19740" spans="1:4">
      <c r="A19740" t="s">
        <v>61936</v>
      </c>
      <c r="B19740" t="s">
        <v>61937</v>
      </c>
      <c r="D19740" t="str">
        <f t="shared" si="308"/>
        <v>F9AANS3771 Payam Vahmani ANIMAL SCIENCE ANR PPM Only</v>
      </c>
    </row>
    <row r="19741" spans="1:4">
      <c r="A19741" t="s">
        <v>61938</v>
      </c>
      <c r="B19741" t="s">
        <v>61939</v>
      </c>
      <c r="D19741" t="str">
        <f t="shared" si="308"/>
        <v>F9AARE3753 Aaron Smith AG And RESOURCE ECONOMICS ANR PPM Only</v>
      </c>
    </row>
    <row r="19742" spans="1:4">
      <c r="A19742" t="s">
        <v>61940</v>
      </c>
      <c r="B19742" t="s">
        <v>61941</v>
      </c>
      <c r="D19742" t="str">
        <f t="shared" si="308"/>
        <v>F9AANS3648 Hao Cheng ANIMAL SCIENCE ANR PPM Only</v>
      </c>
    </row>
    <row r="19743" spans="1:4">
      <c r="A19743" t="s">
        <v>61942</v>
      </c>
      <c r="B19743" t="s">
        <v>61943</v>
      </c>
      <c r="D19743" t="str">
        <f t="shared" si="308"/>
        <v>F9AARE3630 Kevin Novan AG And RESOURCE ECONOMICS ANR PPM Only</v>
      </c>
    </row>
    <row r="19744" spans="1:4">
      <c r="A19744" t="s">
        <v>61944</v>
      </c>
      <c r="B19744" t="s">
        <v>61945</v>
      </c>
      <c r="D19744" t="str">
        <f t="shared" si="308"/>
        <v>F9AARE3627 Colin A Carter AG And RESOURCE ECONOMICS ANR PPM Only</v>
      </c>
    </row>
    <row r="19745" spans="1:4">
      <c r="A19745" t="s">
        <v>61946</v>
      </c>
      <c r="B19745" t="s">
        <v>61947</v>
      </c>
      <c r="D19745" t="str">
        <f t="shared" si="308"/>
        <v>F9AARE3623 Katrina Jessoe AG And RESOURCE ECONOMICS ANR PPM Only</v>
      </c>
    </row>
    <row r="19746" spans="1:4">
      <c r="A19746" t="s">
        <v>61948</v>
      </c>
      <c r="B19746" t="s">
        <v>61949</v>
      </c>
      <c r="D19746" t="str">
        <f t="shared" si="308"/>
        <v>F9AARE3588 Kristin Kiesel AG And RESOURCE ECONOMICS ANR PPM Only</v>
      </c>
    </row>
    <row r="19747" spans="1:4">
      <c r="A19747" t="s">
        <v>61950</v>
      </c>
      <c r="B19747" t="s">
        <v>61951</v>
      </c>
      <c r="D19747" t="str">
        <f t="shared" si="308"/>
        <v>F9ALAW3573 Helen Dahlke LAND AIR And WATER RESOURCES ANR PPM Only</v>
      </c>
    </row>
    <row r="19748" spans="1:4">
      <c r="A19748" t="s">
        <v>61952</v>
      </c>
      <c r="B19748" t="s">
        <v>61953</v>
      </c>
      <c r="D19748" t="str">
        <f t="shared" si="308"/>
        <v>F9AARE3554 Hoy Carman AG And RESOURCE ECONOMICS ANR PPM Only</v>
      </c>
    </row>
    <row r="19749" spans="1:4">
      <c r="A19749" t="s">
        <v>61954</v>
      </c>
      <c r="B19749" t="s">
        <v>61955</v>
      </c>
      <c r="D19749" t="str">
        <f t="shared" si="308"/>
        <v>F9AANS3467 Lee Pettey ANIMAL SCIENCE ANR PPM Only</v>
      </c>
    </row>
    <row r="19750" spans="1:4">
      <c r="A19750" t="s">
        <v>61956</v>
      </c>
      <c r="B19750" t="s">
        <v>61957</v>
      </c>
      <c r="D19750" t="str">
        <f t="shared" si="308"/>
        <v>F9ALAW3398 Kate Scow LAND AIR And WATER RESOURCES ANR PPM Only</v>
      </c>
    </row>
    <row r="19751" spans="1:4">
      <c r="A19751" t="s">
        <v>61958</v>
      </c>
      <c r="B19751" t="s">
        <v>61959</v>
      </c>
      <c r="D19751" t="str">
        <f t="shared" si="308"/>
        <v>F9AARE3372 Timothy Beatty AG And RESOURCE ECONOMICS ANR PPM Only</v>
      </c>
    </row>
    <row r="19752" spans="1:4">
      <c r="A19752" t="s">
        <v>61960</v>
      </c>
      <c r="B19752" t="s">
        <v>61961</v>
      </c>
      <c r="D19752" t="str">
        <f t="shared" si="308"/>
        <v>F9AANS3334 Elizabeth Maga ANIMAL SCIENCE ANR PPM Only</v>
      </c>
    </row>
    <row r="19753" spans="1:4">
      <c r="A19753" t="s">
        <v>61962</v>
      </c>
      <c r="B19753" t="s">
        <v>61963</v>
      </c>
      <c r="D19753" t="str">
        <f t="shared" si="308"/>
        <v>F9ALAW3285 Richard Snyder LAND AIR And WATER RESOURCES ANR PPM Only</v>
      </c>
    </row>
    <row r="19754" spans="1:4">
      <c r="A19754" t="s">
        <v>61964</v>
      </c>
      <c r="B19754" t="s">
        <v>61965</v>
      </c>
      <c r="D19754" t="str">
        <f t="shared" si="308"/>
        <v>F9AANS3274 Yanhong Liu ANIMAL SCIENCE ANR PPM Only</v>
      </c>
    </row>
    <row r="19755" spans="1:4">
      <c r="A19755" t="s">
        <v>61966</v>
      </c>
      <c r="B19755" t="s">
        <v>61967</v>
      </c>
      <c r="D19755" t="str">
        <f t="shared" si="308"/>
        <v>F9AARE3240 Jens Hilscher AG And RESOURCE ECONOMICS ANR PPM Only</v>
      </c>
    </row>
    <row r="19756" spans="1:4">
      <c r="A19756" t="s">
        <v>61968</v>
      </c>
      <c r="B19756" t="s">
        <v>61969</v>
      </c>
      <c r="D19756" t="str">
        <f t="shared" si="308"/>
        <v>F9ALAW3187 Mallika Nocco LAND AIR And WATER RESOURCES ANR PPM Only</v>
      </c>
    </row>
    <row r="19757" spans="1:4">
      <c r="A19757" t="s">
        <v>61970</v>
      </c>
      <c r="B19757" t="s">
        <v>61971</v>
      </c>
      <c r="D19757" t="str">
        <f t="shared" si="308"/>
        <v>F9VPHR3164 Roselle Busch VM POPULATION HLTH And REPROD ANR PPM Only</v>
      </c>
    </row>
    <row r="19758" spans="1:4">
      <c r="A19758" t="s">
        <v>61972</v>
      </c>
      <c r="B19758" t="s">
        <v>61973</v>
      </c>
      <c r="D19758" t="str">
        <f t="shared" si="308"/>
        <v>F9VPHR3139 Maurice Pitesky VM POPULATION HLTH And REPROD ANR PPM Only</v>
      </c>
    </row>
    <row r="19759" spans="1:4">
      <c r="A19759" t="s">
        <v>61974</v>
      </c>
      <c r="B19759" t="s">
        <v>61975</v>
      </c>
      <c r="D19759" t="str">
        <f t="shared" si="308"/>
        <v>F9VMEX3104 Edward Atwill VM EX Cooperative Extension ANR PPM Only</v>
      </c>
    </row>
    <row r="19760" spans="1:4">
      <c r="A19760" t="s">
        <v>61976</v>
      </c>
      <c r="B19760" t="s">
        <v>61977</v>
      </c>
      <c r="D19760" t="str">
        <f t="shared" si="308"/>
        <v>FPVPHR3104 Edward Atwill VM POPULATION HLTH And REPROD PPM Only</v>
      </c>
    </row>
    <row r="19761" spans="1:4">
      <c r="A19761" t="s">
        <v>61978</v>
      </c>
      <c r="B19761" t="s">
        <v>61979</v>
      </c>
      <c r="D19761" t="str">
        <f t="shared" si="308"/>
        <v>F9VPHR3104 Edward Atwill VM POPULATION HLTH And REPROD ANR PPM Only</v>
      </c>
    </row>
    <row r="19762" spans="1:4">
      <c r="A19762" t="s">
        <v>61980</v>
      </c>
      <c r="B19762" t="s">
        <v>61981</v>
      </c>
      <c r="D19762" t="str">
        <f t="shared" si="308"/>
        <v>F9AANS3087 James Oltjen ANIMAL SCIENCE ANR PPM Only</v>
      </c>
    </row>
    <row r="19763" spans="1:4">
      <c r="A19763" t="s">
        <v>61982</v>
      </c>
      <c r="B19763" t="s">
        <v>61983</v>
      </c>
      <c r="D19763" t="str">
        <f t="shared" si="308"/>
        <v>F9AANS3002 Maja Makagon Stuart ANIMAL SCIENCE ANR PPM Only</v>
      </c>
    </row>
    <row r="19764" spans="1:4">
      <c r="A19764" t="s">
        <v>61984</v>
      </c>
      <c r="B19764" t="s">
        <v>61985</v>
      </c>
      <c r="D19764" t="str">
        <f t="shared" si="308"/>
        <v>F9AENM2920 Becky Westerdahl ENTOMOLOGY NEMATOLOGY ANR PPM Only</v>
      </c>
    </row>
    <row r="19765" spans="1:4">
      <c r="A19765" t="s">
        <v>61986</v>
      </c>
      <c r="B19765" t="s">
        <v>61987</v>
      </c>
      <c r="D19765" t="str">
        <f t="shared" si="308"/>
        <v>F9VPHR2673 Pramod Pandey VM POPULATION HLTH And REPROD ANR PPM Only</v>
      </c>
    </row>
    <row r="19766" spans="1:4">
      <c r="A19766" t="s">
        <v>61988</v>
      </c>
      <c r="B19766" t="s">
        <v>61989</v>
      </c>
      <c r="D19766" t="str">
        <f t="shared" si="308"/>
        <v>F9AANS2605 Xiang Yang ANIMAL SCIENCE ANR PPM Only</v>
      </c>
    </row>
    <row r="19767" spans="1:4">
      <c r="A19767" t="s">
        <v>61990</v>
      </c>
      <c r="B19767" t="s">
        <v>61991</v>
      </c>
      <c r="D19767" t="str">
        <f t="shared" si="308"/>
        <v>F9AENM2517 Elina Nino ENTOMOLOGY NEMATOLOGY ANR PPM Only</v>
      </c>
    </row>
    <row r="19768" spans="1:4">
      <c r="A19768" t="s">
        <v>61992</v>
      </c>
      <c r="B19768" t="s">
        <v>61993</v>
      </c>
      <c r="D19768" t="str">
        <f t="shared" si="308"/>
        <v>F9AARE2464 Mark Agerton AG And RESOURCE ECONOMICS ANR PPM Only</v>
      </c>
    </row>
    <row r="19769" spans="1:4">
      <c r="A19769" t="s">
        <v>61994</v>
      </c>
      <c r="B19769" t="s">
        <v>61995</v>
      </c>
      <c r="D19769" t="str">
        <f t="shared" si="308"/>
        <v>F9AARE2451 Philip Martin AG And RESOURCE ECONOMICS ANR PPM Only</v>
      </c>
    </row>
    <row r="19770" spans="1:4">
      <c r="A19770" t="s">
        <v>61996</v>
      </c>
      <c r="B19770" t="s">
        <v>61997</v>
      </c>
      <c r="D19770" t="str">
        <f t="shared" si="308"/>
        <v>F9AANS2404 E Depeters ANIMAL SCIENCE ANR PPM Only</v>
      </c>
    </row>
    <row r="19771" spans="1:4">
      <c r="A19771" t="s">
        <v>61998</v>
      </c>
      <c r="B19771" t="s">
        <v>61999</v>
      </c>
      <c r="D19771" t="str">
        <f t="shared" si="308"/>
        <v>F9AANS2385 Timothy Hackmann ANIMAL SCIENCE ANR PPM Only</v>
      </c>
    </row>
    <row r="19772" spans="1:4">
      <c r="A19772" t="s">
        <v>62000</v>
      </c>
      <c r="B19772" t="s">
        <v>62001</v>
      </c>
      <c r="D19772" t="str">
        <f t="shared" si="308"/>
        <v>F9APPA2288 Cassandra Swett PLANT PATHOLOGY ANR PPM Only</v>
      </c>
    </row>
    <row r="19773" spans="1:4">
      <c r="A19773" t="s">
        <v>62002</v>
      </c>
      <c r="B19773" t="s">
        <v>62003</v>
      </c>
      <c r="D19773" t="str">
        <f t="shared" si="308"/>
        <v>F9ALAW2237 Samuel Sandoval Solis LAND AIR And WATER RESOURCES ANR PPM Only</v>
      </c>
    </row>
    <row r="19774" spans="1:4">
      <c r="A19774" t="s">
        <v>62004</v>
      </c>
      <c r="B19774" t="s">
        <v>62005</v>
      </c>
      <c r="D19774" t="str">
        <f t="shared" si="308"/>
        <v>F9AANS2229 Juan Medrano ANIMAL SCIENCE ANR PPM Only</v>
      </c>
    </row>
    <row r="19775" spans="1:4">
      <c r="A19775" t="s">
        <v>62006</v>
      </c>
      <c r="B19775" t="s">
        <v>62007</v>
      </c>
      <c r="D19775" t="str">
        <f t="shared" si="308"/>
        <v>F9AARE2159 Douglas Larson AG And RESOURCE ECONOMICS ANR PPM Only</v>
      </c>
    </row>
    <row r="19776" spans="1:4">
      <c r="A19776" t="s">
        <v>62008</v>
      </c>
      <c r="B19776" t="s">
        <v>62009</v>
      </c>
      <c r="D19776" t="str">
        <f t="shared" si="308"/>
        <v>F9AANS2143 Alison Van Eenennaam ANIMAL SCIENCE ANR PPM Only</v>
      </c>
    </row>
    <row r="19777" spans="1:4">
      <c r="A19777" t="s">
        <v>62010</v>
      </c>
      <c r="B19777" t="s">
        <v>62011</v>
      </c>
      <c r="D19777" t="str">
        <f t="shared" si="308"/>
        <v>F9ALAW2141 Isaya Kisekka LAND AIR And WATER RESOURCES ANR PPM Only</v>
      </c>
    </row>
    <row r="19778" spans="1:4">
      <c r="A19778" t="s">
        <v>62012</v>
      </c>
      <c r="B19778" t="s">
        <v>62013</v>
      </c>
      <c r="D19778" t="str">
        <f t="shared" si="308"/>
        <v>F9ACHE2075 Richard Ponzio HUMAN ECOLOGY ANR PPM Only</v>
      </c>
    </row>
    <row r="19779" spans="1:4">
      <c r="A19779" t="s">
        <v>62014</v>
      </c>
      <c r="B19779" t="s">
        <v>62015</v>
      </c>
      <c r="D19779" t="str">
        <f t="shared" ref="D19779:D19842" si="309">A19779&amp;" "&amp;B19779</f>
        <v>F9AARE2041 J Taylor AG And RESOURCE ECONOMICS ANR PPM Only</v>
      </c>
    </row>
    <row r="19780" spans="1:4">
      <c r="A19780" t="s">
        <v>62016</v>
      </c>
      <c r="B19780" t="s">
        <v>62017</v>
      </c>
      <c r="D19780" t="str">
        <f t="shared" si="309"/>
        <v>F9AARE2018 James Chalfant AG And RESOURCE ECONOMICS ANR PPM Only</v>
      </c>
    </row>
    <row r="19781" spans="1:4">
      <c r="A19781" t="s">
        <v>62018</v>
      </c>
      <c r="B19781" t="s">
        <v>62019</v>
      </c>
      <c r="D19781" t="str">
        <f t="shared" si="309"/>
        <v>F9ALAW1988 Daniele Zaccaria LAND AIR And WATER RESOURCES ANR PPM Only</v>
      </c>
    </row>
    <row r="19782" spans="1:4">
      <c r="A19782" t="s">
        <v>62020</v>
      </c>
      <c r="B19782" t="s">
        <v>62021</v>
      </c>
      <c r="D19782" t="str">
        <f t="shared" si="309"/>
        <v>F9AARE1966 Tina Tate AG And RESOURCE ECONOMICS ANR PPM Only</v>
      </c>
    </row>
    <row r="19783" spans="1:4">
      <c r="A19783" t="s">
        <v>62022</v>
      </c>
      <c r="B19783" t="s">
        <v>62023</v>
      </c>
      <c r="D19783" t="str">
        <f t="shared" si="309"/>
        <v>F9AANS1922 Gary Anderson ANIMAL SCIENCE ANR PPM Only</v>
      </c>
    </row>
    <row r="19784" spans="1:4">
      <c r="A19784" t="s">
        <v>62024</v>
      </c>
      <c r="B19784" t="s">
        <v>62025</v>
      </c>
      <c r="D19784" t="str">
        <f t="shared" si="309"/>
        <v>F9AFST1794 Erin Dicaprio FOOD SCIENCE And TECHNOLOGY ANR PPM Only</v>
      </c>
    </row>
    <row r="19785" spans="1:4">
      <c r="A19785" t="s">
        <v>62026</v>
      </c>
      <c r="B19785" t="s">
        <v>62027</v>
      </c>
      <c r="D19785" t="str">
        <f t="shared" si="309"/>
        <v>F9AVIT1771 Matthew Fidelibus VITICULTURE And ENOLOGY ANR PPM Only</v>
      </c>
    </row>
    <row r="19786" spans="1:4">
      <c r="A19786" t="s">
        <v>62028</v>
      </c>
      <c r="B19786" t="s">
        <v>62029</v>
      </c>
      <c r="D19786" t="str">
        <f t="shared" si="309"/>
        <v>F9ACHE1718 Keith Taylor HUMAN ECOLOGY ANR PPM Only</v>
      </c>
    </row>
    <row r="19787" spans="1:4">
      <c r="A19787" t="s">
        <v>62030</v>
      </c>
      <c r="B19787" t="s">
        <v>62031</v>
      </c>
      <c r="D19787" t="str">
        <f t="shared" si="309"/>
        <v>F9AVIT1672 Douglas Adams VITICULTURE And ENOLOGY ANR PPM Only</v>
      </c>
    </row>
    <row r="19788" spans="1:4">
      <c r="A19788" t="s">
        <v>62032</v>
      </c>
      <c r="B19788" t="s">
        <v>62033</v>
      </c>
      <c r="D19788" t="str">
        <f t="shared" si="309"/>
        <v>F9AARE1579 Pierre Merel AG And RESOURCE ECONOMICS ANR PPM Only</v>
      </c>
    </row>
    <row r="19789" spans="1:4">
      <c r="A19789" t="s">
        <v>62034</v>
      </c>
      <c r="B19789" t="s">
        <v>62035</v>
      </c>
      <c r="D19789" t="str">
        <f t="shared" si="309"/>
        <v>F9AARE1527 Bulat Gafarov AG And RESOURCE ECONOMICS ANR PPM Only</v>
      </c>
    </row>
    <row r="19790" spans="1:4">
      <c r="A19790" t="s">
        <v>62036</v>
      </c>
      <c r="B19790" t="s">
        <v>62037</v>
      </c>
      <c r="D19790" t="str">
        <f t="shared" si="309"/>
        <v>F9AARE1473 Julian Alston AG And RESOURCE ECONOMICS ANR PPM Only</v>
      </c>
    </row>
    <row r="19791" spans="1:4">
      <c r="A19791" t="s">
        <v>62038</v>
      </c>
      <c r="B19791" t="s">
        <v>62039</v>
      </c>
      <c r="D19791" t="str">
        <f t="shared" si="309"/>
        <v>F9AANS1460 Pablo Ross ANIMAL SCIENCE ANR PPM Only</v>
      </c>
    </row>
    <row r="19792" spans="1:4">
      <c r="A19792" t="s">
        <v>62040</v>
      </c>
      <c r="B19792" t="s">
        <v>62041</v>
      </c>
      <c r="D19792" t="str">
        <f t="shared" si="309"/>
        <v>F9AANS1430 Matthias Hess ANIMAL SCIENCE ANR PPM Only</v>
      </c>
    </row>
    <row r="19793" spans="1:4">
      <c r="A19793" t="s">
        <v>62042</v>
      </c>
      <c r="B19793" t="s">
        <v>62043</v>
      </c>
      <c r="D19793" t="str">
        <f t="shared" si="309"/>
        <v>F9ACHE1400 Ryan Galt HUMAN ECOLOGY ANR PPM Only</v>
      </c>
    </row>
    <row r="19794" spans="1:4">
      <c r="A19794" t="s">
        <v>62044</v>
      </c>
      <c r="B19794" t="s">
        <v>62045</v>
      </c>
      <c r="D19794" t="str">
        <f t="shared" si="309"/>
        <v>F9AANS1378 Andrea Schreier ANIMAL SCIENCE ANR PPM Only</v>
      </c>
    </row>
    <row r="19795" spans="1:4">
      <c r="A19795" t="s">
        <v>62046</v>
      </c>
      <c r="B19795" t="s">
        <v>62047</v>
      </c>
      <c r="D19795" t="str">
        <f t="shared" si="309"/>
        <v>F9AVIT1366 Anita Oberholster VITICULTURE And ENOLOGY ANR PPM Only</v>
      </c>
    </row>
    <row r="19796" spans="1:4">
      <c r="A19796" t="s">
        <v>62048</v>
      </c>
      <c r="B19796" t="s">
        <v>62049</v>
      </c>
      <c r="D19796" t="str">
        <f t="shared" si="309"/>
        <v>F9AARE1360 Rachael Goodhue AG And RESOURCE ECONOMICS ANR PPM Only</v>
      </c>
    </row>
    <row r="19797" spans="1:4">
      <c r="A19797" t="s">
        <v>62050</v>
      </c>
      <c r="B19797" t="s">
        <v>62051</v>
      </c>
      <c r="D19797" t="str">
        <f t="shared" si="309"/>
        <v>F9ALAW1353 Daniel Geisseler LAND AIR And WATER RESOURCES ANR PPM Only</v>
      </c>
    </row>
    <row r="19798" spans="1:4">
      <c r="A19798" t="s">
        <v>62052</v>
      </c>
      <c r="B19798" t="s">
        <v>62053</v>
      </c>
      <c r="D19798" t="str">
        <f t="shared" si="309"/>
        <v>F9AARE1351 Richard Sexton AG And RESOURCE ECONOMICS ANR PPM Only</v>
      </c>
    </row>
    <row r="19799" spans="1:4">
      <c r="A19799" t="s">
        <v>62054</v>
      </c>
      <c r="B19799" t="s">
        <v>62055</v>
      </c>
      <c r="D19799" t="str">
        <f t="shared" si="309"/>
        <v>F9AVIT1342 Sahap Kaan Kurtural VITICULTURE And ENOLOGY ANR PPM Only</v>
      </c>
    </row>
    <row r="19800" spans="1:4">
      <c r="A19800" t="s">
        <v>62056</v>
      </c>
      <c r="B19800" t="s">
        <v>62057</v>
      </c>
      <c r="D19800" t="str">
        <f t="shared" si="309"/>
        <v>F9ADES1302 Edwin Grosholz ENVIRONMENTAL SCIENCE And POLICY ANR PPM Only</v>
      </c>
    </row>
    <row r="19801" spans="1:4">
      <c r="A19801" t="s">
        <v>62058</v>
      </c>
      <c r="B19801" t="s">
        <v>62059</v>
      </c>
      <c r="D19801" t="str">
        <f t="shared" si="309"/>
        <v>F9AANS1242 Joy Mench ANIMAL SCIENCE ANR PPM Only</v>
      </c>
    </row>
    <row r="19802" spans="1:4">
      <c r="A19802" t="s">
        <v>62060</v>
      </c>
      <c r="B19802" t="s">
        <v>62061</v>
      </c>
      <c r="D19802" t="str">
        <f t="shared" si="309"/>
        <v>F9APPA1139 Florent Trouillas PLANT PATHOLOGY ANR PPM Only</v>
      </c>
    </row>
    <row r="19803" spans="1:4">
      <c r="A19803" t="s">
        <v>62062</v>
      </c>
      <c r="B19803" t="s">
        <v>62063</v>
      </c>
      <c r="D19803" t="str">
        <f t="shared" si="309"/>
        <v>F9AANS1075 Trish Berger ANIMAL SCIENCE ANR PPM Only</v>
      </c>
    </row>
    <row r="19804" spans="1:4">
      <c r="A19804" t="s">
        <v>62064</v>
      </c>
      <c r="B19804" t="s">
        <v>62065</v>
      </c>
      <c r="D19804" t="str">
        <f t="shared" si="309"/>
        <v>F9VPHR1038 Alda De Andrade E Pires VM POPULATION HLTH And REPROD ANR PPM Only</v>
      </c>
    </row>
    <row r="19805" spans="1:4">
      <c r="A19805" t="s">
        <v>62066</v>
      </c>
      <c r="B19805" t="s">
        <v>62067</v>
      </c>
      <c r="D19805" t="str">
        <f t="shared" si="309"/>
        <v>F9AANS0960 Richard Zinn ANIMAL SCIENCE ANR PPM Only</v>
      </c>
    </row>
    <row r="19806" spans="1:4">
      <c r="A19806" t="s">
        <v>62068</v>
      </c>
      <c r="B19806" t="s">
        <v>62069</v>
      </c>
      <c r="D19806" t="str">
        <f t="shared" si="309"/>
        <v>F9VPHR0927 James Murray VM POPULATION HLTH And REPROD ANR PPM Only</v>
      </c>
    </row>
    <row r="19807" spans="1:4">
      <c r="A19807" t="s">
        <v>62070</v>
      </c>
      <c r="B19807" t="s">
        <v>62071</v>
      </c>
      <c r="D19807" t="str">
        <f t="shared" si="309"/>
        <v>F9ALAW0853 Roland Meyer LAND AIR And WATER RESOURCES ANR PPM Only</v>
      </c>
    </row>
    <row r="19808" spans="1:4">
      <c r="A19808" t="s">
        <v>62072</v>
      </c>
      <c r="B19808" t="s">
        <v>62073</v>
      </c>
      <c r="D19808" t="str">
        <f t="shared" si="309"/>
        <v>F9ACHE0833 Martin Smith HUMAN ECOLOGY ANR PPM Only</v>
      </c>
    </row>
    <row r="19809" spans="1:4">
      <c r="A19809" t="s">
        <v>62074</v>
      </c>
      <c r="B19809" t="s">
        <v>62075</v>
      </c>
      <c r="D19809" t="str">
        <f t="shared" si="309"/>
        <v>F9VMEX0833 Martin Smith VM EX Cooperative Extension ANR PPM Only</v>
      </c>
    </row>
    <row r="19810" spans="1:4">
      <c r="A19810" t="s">
        <v>62076</v>
      </c>
      <c r="B19810" t="s">
        <v>62077</v>
      </c>
      <c r="D19810" t="str">
        <f t="shared" si="309"/>
        <v>F9AANS0807 Richard Blatchford ANIMAL SCIENCE ANR PPM Only</v>
      </c>
    </row>
    <row r="19811" spans="1:4">
      <c r="A19811" t="s">
        <v>62078</v>
      </c>
      <c r="B19811" t="s">
        <v>62079</v>
      </c>
      <c r="D19811" t="str">
        <f t="shared" si="309"/>
        <v>F9AANS0805 Anna Denicol ANIMAL SCIENCE ANR PPM Only</v>
      </c>
    </row>
    <row r="19812" spans="1:4">
      <c r="A19812" t="s">
        <v>62080</v>
      </c>
      <c r="B19812" t="s">
        <v>62081</v>
      </c>
      <c r="D19812" t="str">
        <f t="shared" si="309"/>
        <v>F9AANS0640 Annie King ANIMAL SCIENCE ANR PPM Only</v>
      </c>
    </row>
    <row r="19813" spans="1:4">
      <c r="A19813" t="s">
        <v>62082</v>
      </c>
      <c r="B19813" t="s">
        <v>62083</v>
      </c>
      <c r="D19813" t="str">
        <f t="shared" si="309"/>
        <v>F9AANS0589 Michael Ryan Miller ANIMAL SCIENCE ANR PPM Only</v>
      </c>
    </row>
    <row r="19814" spans="1:4">
      <c r="A19814" t="s">
        <v>62084</v>
      </c>
      <c r="B19814" t="s">
        <v>62085</v>
      </c>
      <c r="D19814" t="str">
        <f t="shared" si="309"/>
        <v>F9ACHE0577 Lenna Ontai HUMAN ECOLOGY ANR PPM Only</v>
      </c>
    </row>
    <row r="19815" spans="1:4">
      <c r="A19815" t="s">
        <v>62086</v>
      </c>
      <c r="B19815" t="s">
        <v>62087</v>
      </c>
      <c r="D19815" t="str">
        <f t="shared" si="309"/>
        <v>F9AANS0522 James Fadel ANIMAL SCIENCE ANR PPM Only</v>
      </c>
    </row>
    <row r="19816" spans="1:4">
      <c r="A19816" t="s">
        <v>62088</v>
      </c>
      <c r="B19816" t="s">
        <v>62089</v>
      </c>
      <c r="D19816" t="str">
        <f t="shared" si="309"/>
        <v>F9AANS0492 Huaijun Zhou ANIMAL SCIENCE ANR PPM Only</v>
      </c>
    </row>
    <row r="19817" spans="1:4">
      <c r="A19817" t="s">
        <v>62090</v>
      </c>
      <c r="B19817" t="s">
        <v>62091</v>
      </c>
      <c r="D19817" t="str">
        <f t="shared" si="309"/>
        <v>FPAANS0464 Peter Robinson ANIMAL SCIENCE PPM Only</v>
      </c>
    </row>
    <row r="19818" spans="1:4">
      <c r="A19818" t="s">
        <v>62092</v>
      </c>
      <c r="B19818" t="s">
        <v>62093</v>
      </c>
      <c r="D19818" t="str">
        <f t="shared" si="309"/>
        <v>F9AANS0464 Peter Robinson ANIMAL SCIENCE ANR PPM Only</v>
      </c>
    </row>
    <row r="19819" spans="1:4">
      <c r="A19819" t="s">
        <v>62094</v>
      </c>
      <c r="B19819" t="s">
        <v>62095</v>
      </c>
      <c r="D19819" t="str">
        <f t="shared" si="309"/>
        <v>F9ACHE0420 Lorence Oki HUMAN ECOLOGY ANR PPM Only</v>
      </c>
    </row>
    <row r="19820" spans="1:4">
      <c r="A19820" t="s">
        <v>62096</v>
      </c>
      <c r="B19820" t="s">
        <v>62097</v>
      </c>
      <c r="D19820" t="str">
        <f t="shared" si="309"/>
        <v>F9ACHE0348 Kali Trzesniewski HUMAN ECOLOGY ANR PPM Only</v>
      </c>
    </row>
    <row r="19821" spans="1:4">
      <c r="A19821" t="s">
        <v>62098</v>
      </c>
      <c r="B19821" t="s">
        <v>62099</v>
      </c>
      <c r="D19821" t="str">
        <f t="shared" si="309"/>
        <v>F9ALAW0323 Anthony Ogeen LAND AIR And WATER RESOURCES ANR PPM Only</v>
      </c>
    </row>
    <row r="19822" spans="1:4">
      <c r="A19822" t="s">
        <v>62100</v>
      </c>
      <c r="B19822" t="s">
        <v>62101</v>
      </c>
      <c r="D19822" t="str">
        <f t="shared" si="309"/>
        <v>F9AARE0321 Warren Johnston AG And RESOURCE ECONOMICS ANR PPM Only</v>
      </c>
    </row>
    <row r="19823" spans="1:4">
      <c r="A19823" t="s">
        <v>62102</v>
      </c>
      <c r="B19823" t="s">
        <v>62103</v>
      </c>
      <c r="D19823" t="str">
        <f t="shared" si="309"/>
        <v>F9AARE0241 Daniel Sumner AG And RESOURCE ECONOMICS ANR PPM Only</v>
      </c>
    </row>
    <row r="19824" spans="1:4">
      <c r="A19824" t="s">
        <v>62104</v>
      </c>
      <c r="B19824" t="s">
        <v>62105</v>
      </c>
      <c r="D19824" t="str">
        <f t="shared" si="309"/>
        <v>F9AARE0115 Hyunok Lee AG And RESOURCE ECONOMICS ANR PPM Only</v>
      </c>
    </row>
    <row r="19825" spans="1:4">
      <c r="A19825" t="s">
        <v>62106</v>
      </c>
      <c r="B19825" t="s">
        <v>62107</v>
      </c>
      <c r="D19825" t="str">
        <f t="shared" si="309"/>
        <v>F9APPA0006 Akif Eskalen PLANT PATHOLOGY ANR PPM Only</v>
      </c>
    </row>
    <row r="19826" spans="1:4">
      <c r="A19826" t="s">
        <v>62108</v>
      </c>
      <c r="B19826" t="s">
        <v>62109</v>
      </c>
      <c r="D19826" t="str">
        <f t="shared" si="309"/>
        <v>F9AANS0927 James Murray ANIMAL SCIENCE ANR PPM Only</v>
      </c>
    </row>
    <row r="19827" spans="1:4">
      <c r="A19827" t="s">
        <v>62110</v>
      </c>
      <c r="B19827" t="s">
        <v>62111</v>
      </c>
      <c r="D19827" t="str">
        <f t="shared" si="309"/>
        <v>FPAANS0927 James Murray ANIMAL SCIENCE PPM Only</v>
      </c>
    </row>
    <row r="19828" spans="1:4">
      <c r="A19828" t="s">
        <v>62112</v>
      </c>
      <c r="B19828" t="s">
        <v>62113</v>
      </c>
      <c r="D19828" t="str">
        <f t="shared" si="309"/>
        <v>FPAANS8776 Amanda Finger ANIMAL SCIENCE PPM Only</v>
      </c>
    </row>
    <row r="19829" spans="1:4">
      <c r="A19829" t="s">
        <v>62114</v>
      </c>
      <c r="B19829" t="s">
        <v>62115</v>
      </c>
      <c r="D19829" t="str">
        <f t="shared" si="309"/>
        <v>FPANUT7939 Jane Heinig NUTRITION PPM Only</v>
      </c>
    </row>
    <row r="19830" spans="1:4">
      <c r="A19830" t="s">
        <v>62116</v>
      </c>
      <c r="B19830" t="s">
        <v>62117</v>
      </c>
      <c r="D19830" t="str">
        <f t="shared" si="309"/>
        <v>FPADNO9030 Dave Fujino ADNO Center for Urban Horticulture PPM Only</v>
      </c>
    </row>
    <row r="19831" spans="1:4">
      <c r="A19831" t="s">
        <v>62118</v>
      </c>
      <c r="B19831" t="s">
        <v>62119</v>
      </c>
      <c r="D19831" t="str">
        <f t="shared" si="309"/>
        <v>FPANUT5865 Joan Stayboldt Frank NUTRITION PPM Only</v>
      </c>
    </row>
    <row r="19832" spans="1:4">
      <c r="A19832" t="s">
        <v>62120</v>
      </c>
      <c r="B19832" t="s">
        <v>62121</v>
      </c>
      <c r="D19832" t="str">
        <f t="shared" si="309"/>
        <v>FPAETX3436 Laura Van Winkle ENVIRONMENTAL TOXICOLOGY PPM ONLY</v>
      </c>
    </row>
    <row r="19833" spans="1:4">
      <c r="A19833" t="s">
        <v>62122</v>
      </c>
      <c r="B19833" t="s">
        <v>62123</v>
      </c>
      <c r="D19833" t="str">
        <f t="shared" si="309"/>
        <v>F9APPA2418 Johanna Del Castillo Munera ANR PPM Only</v>
      </c>
    </row>
    <row r="19834" spans="1:4">
      <c r="A19834" t="s">
        <v>62124</v>
      </c>
      <c r="B19834" t="s">
        <v>62125</v>
      </c>
      <c r="D19834" t="str">
        <f t="shared" si="309"/>
        <v>FPAPPA2418 Johanna Del Castillo Munera PLANT PATHOLOGY PPM Only</v>
      </c>
    </row>
    <row r="19835" spans="1:4">
      <c r="A19835" t="s">
        <v>62126</v>
      </c>
      <c r="B19835" t="s">
        <v>62127</v>
      </c>
      <c r="D19835" t="str">
        <f t="shared" si="309"/>
        <v>FPAPLS8937 Mincheng Luo PLANT SCIENCES PPM ONLY</v>
      </c>
    </row>
    <row r="19836" spans="1:4">
      <c r="A19836" t="s">
        <v>62128</v>
      </c>
      <c r="B19836" t="s">
        <v>62129</v>
      </c>
      <c r="D19836" t="str">
        <f t="shared" si="309"/>
        <v>FPAVIT2364 Karen Block VITICULTURE And ENOLOGY PPM Only</v>
      </c>
    </row>
    <row r="19837" spans="1:4">
      <c r="A19837" t="s">
        <v>62130</v>
      </c>
      <c r="B19837" t="s">
        <v>62131</v>
      </c>
      <c r="D19837" t="str">
        <f t="shared" si="309"/>
        <v>FPLGER5012 Jaimey R Fisher German PPM Only</v>
      </c>
    </row>
    <row r="19838" spans="1:4">
      <c r="A19838" t="s">
        <v>62132</v>
      </c>
      <c r="B19838" t="s">
        <v>62133</v>
      </c>
      <c r="D19838" t="str">
        <f t="shared" si="309"/>
        <v>FPSANJ5991 Brenna Aegerter UCCE SAN JOAQUIN COUNTY PPM ONLY</v>
      </c>
    </row>
    <row r="19839" spans="1:4">
      <c r="A19839" t="s">
        <v>62134</v>
      </c>
      <c r="B19839" t="s">
        <v>62135</v>
      </c>
      <c r="D19839" t="str">
        <f t="shared" si="309"/>
        <v>FPCSNP5992 Brian Allen UCCE CENTRAL SIERRA NEVADA MCP PPM ONLY</v>
      </c>
    </row>
    <row r="19840" spans="1:4">
      <c r="A19840" t="s">
        <v>62136</v>
      </c>
      <c r="B19840" t="s">
        <v>62137</v>
      </c>
      <c r="D19840" t="str">
        <f t="shared" si="309"/>
        <v>FPKINC5993 Doug Amaral UCCE KINGS COUNTY PPM ONLY</v>
      </c>
    </row>
    <row r="19841" spans="1:4">
      <c r="A19841" t="s">
        <v>62138</v>
      </c>
      <c r="B19841" t="s">
        <v>62139</v>
      </c>
      <c r="D19841" t="str">
        <f t="shared" si="309"/>
        <v>FPSONM5994 Helen Andrews UCCE SONOMA COUNTY PPM ONLY</v>
      </c>
    </row>
    <row r="19842" spans="1:4">
      <c r="A19842" t="s">
        <v>62140</v>
      </c>
      <c r="B19842" t="s">
        <v>62141</v>
      </c>
      <c r="D19842" t="str">
        <f t="shared" si="309"/>
        <v>FPCNTR5995 Kamyar Aram UCCE CONTRA COSTA COUNTY PPM ONLY</v>
      </c>
    </row>
    <row r="19843" spans="1:4">
      <c r="A19843" t="s">
        <v>62142</v>
      </c>
      <c r="B19843" t="s">
        <v>62143</v>
      </c>
      <c r="D19843" t="str">
        <f t="shared" ref="D19843:D19906" si="310">A19843&amp;" "&amp;B19843</f>
        <v>FPNBPS5996 Mary Lu Arpaia UCR CE BOTANY PLANT SCIENCES PPM ONLY</v>
      </c>
    </row>
    <row r="19844" spans="1:4">
      <c r="A19844" t="s">
        <v>62144</v>
      </c>
      <c r="B19844" t="s">
        <v>62145</v>
      </c>
      <c r="D19844" t="str">
        <f t="shared" si="310"/>
        <v>FPMRCD5997 Jackie Atim ANR CE SPECIALISTS UCM PPM ONLY</v>
      </c>
    </row>
    <row r="19845" spans="1:4">
      <c r="A19845" t="s">
        <v>62146</v>
      </c>
      <c r="B19845" t="s">
        <v>62147</v>
      </c>
      <c r="D19845" t="str">
        <f t="shared" si="310"/>
        <v>FPCSNP5998 Flavie Audoin UCCE CENTRAL SIERRA NEVADA MCP PPM ONLY</v>
      </c>
    </row>
    <row r="19846" spans="1:4">
      <c r="A19846" t="s">
        <v>62148</v>
      </c>
      <c r="B19846" t="s">
        <v>62149</v>
      </c>
      <c r="D19846" t="str">
        <f t="shared" si="310"/>
        <v>FPIMPE5999 Oli Bachie UCCE IMPERIAL COUNTY PPM ONLY</v>
      </c>
    </row>
    <row r="19847" spans="1:4">
      <c r="A19847" t="s">
        <v>62150</v>
      </c>
      <c r="B19847" t="s">
        <v>62151</v>
      </c>
      <c r="D19847" t="str">
        <f t="shared" si="310"/>
        <v>FPNBPS6000 James Baird UCR CE BOTANY PLANT SCIENCES PPM ONLY</v>
      </c>
    </row>
    <row r="19848" spans="1:4">
      <c r="A19848" t="s">
        <v>62152</v>
      </c>
      <c r="B19848" t="s">
        <v>62153</v>
      </c>
      <c r="D19848" t="str">
        <f t="shared" si="310"/>
        <v>FPKACP6001 Khaled Bali KEARNEY AGRICULTURAL CNTR PPM ONLY</v>
      </c>
    </row>
    <row r="19849" spans="1:4">
      <c r="A19849" t="s">
        <v>62154</v>
      </c>
      <c r="B19849" t="s">
        <v>62155</v>
      </c>
      <c r="D19849" t="str">
        <f t="shared" si="310"/>
        <v>FPSNTC6002 Sheila Barry UCCE SANTA CLARA COUNTY PPM ONLY</v>
      </c>
    </row>
    <row r="19850" spans="1:4">
      <c r="A19850" t="s">
        <v>62156</v>
      </c>
      <c r="B19850" t="s">
        <v>62157</v>
      </c>
      <c r="D19850" t="str">
        <f t="shared" si="310"/>
        <v>FPLUIS6003 Mark Battany UCCE SAN LUIS OBISPO COUNTY PPM ONLY</v>
      </c>
    </row>
    <row r="19851" spans="1:4">
      <c r="A19851" t="s">
        <v>62158</v>
      </c>
      <c r="B19851" t="s">
        <v>62159</v>
      </c>
      <c r="D19851" t="str">
        <f t="shared" si="310"/>
        <v>FPIPMP6004 Matthew Baur STATEWIDE IPM PROGRAM PPM ONLY</v>
      </c>
    </row>
    <row r="19852" spans="1:4">
      <c r="A19852" t="s">
        <v>62160</v>
      </c>
      <c r="B19852" t="s">
        <v>62161</v>
      </c>
      <c r="D19852" t="str">
        <f t="shared" si="310"/>
        <v>FPSTAN6005 Theresa Becchetti UCCE STANISLAUS COUNTY PPM ONLY</v>
      </c>
    </row>
    <row r="19853" spans="1:4">
      <c r="A19853" t="s">
        <v>62162</v>
      </c>
      <c r="B19853" t="s">
        <v>62163</v>
      </c>
      <c r="D19853" t="str">
        <f t="shared" si="310"/>
        <v>FPNNEM6006 Jorn Becker UCR CE NEMATOLOGY PPM ONLY</v>
      </c>
    </row>
    <row r="19854" spans="1:4">
      <c r="A19854" t="s">
        <v>62164</v>
      </c>
      <c r="B19854" t="s">
        <v>62165</v>
      </c>
      <c r="D19854" t="str">
        <f t="shared" si="310"/>
        <v>FPMONT6007 Larry Bettiga UCCE MONTEREY COUNTY PPM ONLY</v>
      </c>
    </row>
    <row r="19855" spans="1:4">
      <c r="A19855" t="s">
        <v>62166</v>
      </c>
      <c r="B19855" t="s">
        <v>62167</v>
      </c>
      <c r="D19855" t="str">
        <f t="shared" si="310"/>
        <v>FPCCMP6008 Marianne Bird UCCE CAPITOL CORRIDOR MCP PPM ONLY</v>
      </c>
    </row>
    <row r="19856" spans="1:4">
      <c r="A19856" t="s">
        <v>62168</v>
      </c>
      <c r="B19856" t="s">
        <v>62169</v>
      </c>
      <c r="D19856" t="str">
        <f t="shared" si="310"/>
        <v>FPVENT6009 Andre Biscaro UCCE VENTURA COUNTY PPM ONLY</v>
      </c>
    </row>
    <row r="19857" spans="1:4">
      <c r="A19857" t="s">
        <v>62170</v>
      </c>
      <c r="B19857" t="s">
        <v>62171</v>
      </c>
      <c r="D19857" t="str">
        <f t="shared" si="310"/>
        <v>FPSONM6010 Randi Black UCCE SONOMA COUNTY PPM ONLY</v>
      </c>
    </row>
    <row r="19858" spans="1:4">
      <c r="A19858" t="s">
        <v>62172</v>
      </c>
      <c r="B19858" t="s">
        <v>62173</v>
      </c>
      <c r="D19858" t="str">
        <f t="shared" si="310"/>
        <v>FPALAM6011 Mary Blackburn UCCE ALAMEDA COUNTY PPM ONLY</v>
      </c>
    </row>
    <row r="19859" spans="1:4">
      <c r="A19859" t="s">
        <v>62174</v>
      </c>
      <c r="B19859" t="s">
        <v>62175</v>
      </c>
      <c r="D19859" t="str">
        <f t="shared" si="310"/>
        <v>FPINYO6012 Dustin Blakey UCCE INYOMONO COUNTIES PPM ONLY</v>
      </c>
    </row>
    <row r="19860" spans="1:4">
      <c r="A19860" t="s">
        <v>62176</v>
      </c>
      <c r="B19860" t="s">
        <v>62177</v>
      </c>
      <c r="D19860" t="str">
        <f t="shared" si="310"/>
        <v>FPSCRZ6013 Mark Bolda UCCE SANTA CRUZ COUNTY PPM ONLY</v>
      </c>
    </row>
    <row r="19861" spans="1:4">
      <c r="A19861" t="s">
        <v>62178</v>
      </c>
      <c r="B19861" t="s">
        <v>62179</v>
      </c>
      <c r="D19861" t="str">
        <f t="shared" si="310"/>
        <v>FPSUTY6014 Whitney BrimDeforest UCCE SUTTERYUBA COUNTIES PPM ONLY</v>
      </c>
    </row>
    <row r="19862" spans="1:4">
      <c r="A19862" t="s">
        <v>62180</v>
      </c>
      <c r="B19862" t="s">
        <v>62181</v>
      </c>
      <c r="D19862" t="str">
        <f t="shared" si="310"/>
        <v>FPSUST6015 Sonja Brodt SUSTAINABLE AG RESEARCH EDU PPM ONLY</v>
      </c>
    </row>
    <row r="19863" spans="1:4">
      <c r="A19863" t="s">
        <v>62182</v>
      </c>
      <c r="B19863" t="s">
        <v>62183</v>
      </c>
      <c r="D19863" t="str">
        <f t="shared" si="310"/>
        <v>FPBEES6016 Ellen Bruno UCB CNR AG RESOURCE ECON POL PPM ONLY</v>
      </c>
    </row>
    <row r="19864" spans="1:4">
      <c r="A19864" t="s">
        <v>62184</v>
      </c>
      <c r="B19864" t="s">
        <v>62185</v>
      </c>
      <c r="D19864" t="str">
        <f t="shared" si="310"/>
        <v>FPFMCP6017 Daniela Bruno UCCE FRESNO MADERA MCP PPM ONLY</v>
      </c>
    </row>
    <row r="19865" spans="1:4">
      <c r="A19865" t="s">
        <v>62186</v>
      </c>
      <c r="B19865" t="s">
        <v>62187</v>
      </c>
      <c r="D19865" t="str">
        <f t="shared" si="310"/>
        <v>FPBERK6018 Van Andrew Butsic UCB PPM ONLY</v>
      </c>
    </row>
    <row r="19866" spans="1:4">
      <c r="A19866" t="s">
        <v>62188</v>
      </c>
      <c r="B19866" t="s">
        <v>62189</v>
      </c>
      <c r="D19866" t="str">
        <f t="shared" si="310"/>
        <v>FPSHAS6019 Nathaniel Caeton UCCE SHASTA COUNTY PPM ONLY</v>
      </c>
    </row>
    <row r="19867" spans="1:4">
      <c r="A19867" t="s">
        <v>62190</v>
      </c>
      <c r="B19867" t="s">
        <v>62191</v>
      </c>
      <c r="D19867" t="str">
        <f t="shared" si="310"/>
        <v>FPMONT6020 Michael Cahn UCCE MONTEREY COUNTY PPM ONLY</v>
      </c>
    </row>
    <row r="19868" spans="1:4">
      <c r="A19868" t="s">
        <v>62192</v>
      </c>
      <c r="B19868" t="s">
        <v>62193</v>
      </c>
      <c r="D19868" t="str">
        <f t="shared" si="310"/>
        <v>FPSCRC6021 Luca Carmignani SOUTH COAST REC PPM ONLY</v>
      </c>
    </row>
    <row r="19869" spans="1:4">
      <c r="A19869" t="s">
        <v>62194</v>
      </c>
      <c r="B19869" t="s">
        <v>62195</v>
      </c>
      <c r="D19869" t="str">
        <f t="shared" si="310"/>
        <v>FPSISK6022 Giuliano Carneiro Galdi UCCE SISKIYOU COUNTY PPM ONLY</v>
      </c>
    </row>
    <row r="19870" spans="1:4">
      <c r="A19870" t="s">
        <v>62196</v>
      </c>
      <c r="B19870" t="s">
        <v>62197</v>
      </c>
      <c r="D19870" t="str">
        <f t="shared" si="310"/>
        <v>FPMEND6023 Christopher Chen UCCE MENDOCINO COUNTY PPM ONLY</v>
      </c>
    </row>
    <row r="19871" spans="1:4">
      <c r="A19871" t="s">
        <v>62198</v>
      </c>
      <c r="B19871" t="s">
        <v>62199</v>
      </c>
      <c r="D19871" t="str">
        <f t="shared" si="310"/>
        <v>FPCSNP6024 Cindy Chen UCCE CENTRAL SIERRA NEVADA MCP PPM ONLY</v>
      </c>
    </row>
    <row r="19872" spans="1:4">
      <c r="A19872" t="s">
        <v>62200</v>
      </c>
      <c r="B19872" t="s">
        <v>62201</v>
      </c>
      <c r="D19872" t="str">
        <f t="shared" si="310"/>
        <v>FPNNEM6025 Dong Hwan Choe UCR CE ENTOMOLOGY PPM ONLY</v>
      </c>
    </row>
    <row r="19873" spans="1:4">
      <c r="A19873" t="s">
        <v>62202</v>
      </c>
      <c r="B19873" t="s">
        <v>62203</v>
      </c>
      <c r="D19873" t="str">
        <f t="shared" si="310"/>
        <v>FPKINC6026 Nicholas Clark UCCE KINGS COUNTY PPM ONLY</v>
      </c>
    </row>
    <row r="19874" spans="1:4">
      <c r="A19874" t="s">
        <v>62204</v>
      </c>
      <c r="B19874" t="s">
        <v>62205</v>
      </c>
      <c r="D19874" t="str">
        <f t="shared" si="310"/>
        <v>FPNAPA6027 Monica Cooper UCCE NAPA COUNTY PPM ONLY</v>
      </c>
    </row>
    <row r="19875" spans="1:4">
      <c r="A19875" t="s">
        <v>62206</v>
      </c>
      <c r="B19875" t="s">
        <v>62207</v>
      </c>
      <c r="D19875" t="str">
        <f t="shared" si="310"/>
        <v>FPFMCP6028 Catherine Culumber UCCE FRESNO MADERA MCP PPM ONLY</v>
      </c>
    </row>
    <row r="19876" spans="1:4">
      <c r="A19876" t="s">
        <v>62208</v>
      </c>
      <c r="B19876" t="s">
        <v>62209</v>
      </c>
      <c r="D19876" t="str">
        <f t="shared" si="310"/>
        <v>FPBERK6029 Kent Daane UCB INSECT BIOLOGY DIV PPM ONLY</v>
      </c>
    </row>
    <row r="19877" spans="1:4">
      <c r="A19877" t="s">
        <v>62210</v>
      </c>
      <c r="B19877" t="s">
        <v>62211</v>
      </c>
      <c r="D19877" t="str">
        <f t="shared" si="310"/>
        <v>FPFMCP6030 Ruth DahlquistWillard UCCE FRESNO MADERA MCP PPM ONLY</v>
      </c>
    </row>
    <row r="19878" spans="1:4">
      <c r="A19878" t="s">
        <v>62212</v>
      </c>
      <c r="B19878" t="s">
        <v>62213</v>
      </c>
      <c r="D19878" t="str">
        <f t="shared" si="310"/>
        <v>FPNNEM6031 Matthew Daugherty UCR CE ENTOMOLOGY PPM ONLY</v>
      </c>
    </row>
    <row r="19879" spans="1:4">
      <c r="A19879" t="s">
        <v>62214</v>
      </c>
      <c r="B19879" t="s">
        <v>62215</v>
      </c>
      <c r="D19879" t="str">
        <f t="shared" si="310"/>
        <v>FPVENT6032 Oleg Daugovish UCCE VENTURA COUNTY PPM ONLY</v>
      </c>
    </row>
    <row r="19880" spans="1:4">
      <c r="A19880" t="s">
        <v>62216</v>
      </c>
      <c r="B19880" t="s">
        <v>62217</v>
      </c>
      <c r="D19880" t="str">
        <f t="shared" si="310"/>
        <v>FPTEHA6033 Josh Davy UCCE TEHAMA COUNTY PPM ONLY</v>
      </c>
    </row>
    <row r="19881" spans="1:4">
      <c r="A19881" t="s">
        <v>62218</v>
      </c>
      <c r="B19881" t="s">
        <v>62219</v>
      </c>
      <c r="D19881" t="str">
        <f t="shared" si="310"/>
        <v>FPMONT6034 Maria De La Fuente UCCE MONTEREY COUNTY PPM ONLY</v>
      </c>
    </row>
    <row r="19882" spans="1:4">
      <c r="A19882" t="s">
        <v>62220</v>
      </c>
      <c r="B19882" t="s">
        <v>62221</v>
      </c>
      <c r="D19882" t="str">
        <f t="shared" si="310"/>
        <v>FPMARI6035 Alison Deak UCCE MARIPOSA COUNTY PPM ONLY</v>
      </c>
    </row>
    <row r="19883" spans="1:4">
      <c r="A19883" t="s">
        <v>62222</v>
      </c>
      <c r="B19883" t="s">
        <v>62223</v>
      </c>
      <c r="D19883" t="str">
        <f t="shared" si="310"/>
        <v>FPIPMP6036 Sanjeev Dhungana STATEWIDE IPM PROGRAM PPM ONLY</v>
      </c>
    </row>
    <row r="19884" spans="1:4">
      <c r="A19884" t="s">
        <v>62224</v>
      </c>
      <c r="B19884" t="s">
        <v>62225</v>
      </c>
      <c r="D19884" t="str">
        <f t="shared" si="310"/>
        <v>FPRIVE6037 Claudia P Diaz Carrasco RIVERSIDE PPM ONLY</v>
      </c>
    </row>
    <row r="19885" spans="1:4">
      <c r="A19885" t="s">
        <v>62226</v>
      </c>
      <c r="B19885" t="s">
        <v>62227</v>
      </c>
      <c r="D19885" t="str">
        <f t="shared" si="310"/>
        <v>FPMRCD6038 Lillian Diaz Rios ANR CE SPECIALISTS UCM PPM ONLY</v>
      </c>
    </row>
    <row r="19886" spans="1:4">
      <c r="A19886" t="s">
        <v>62228</v>
      </c>
      <c r="B19886" t="s">
        <v>62229</v>
      </c>
      <c r="D19886" t="str">
        <f t="shared" si="310"/>
        <v>FPDREC6039 Jairo DiazRamirez DESERT REC PPM ONLY</v>
      </c>
    </row>
    <row r="19887" spans="1:4">
      <c r="A19887" t="s">
        <v>62230</v>
      </c>
      <c r="B19887" t="s">
        <v>62231</v>
      </c>
      <c r="D19887" t="str">
        <f t="shared" si="310"/>
        <v>FPSNTC6040 Lucy Diekmann UCCE SANTA CLARA COUNTY PPM ONLY</v>
      </c>
    </row>
    <row r="19888" spans="1:4">
      <c r="A19888" t="s">
        <v>62232</v>
      </c>
      <c r="B19888" t="s">
        <v>62233</v>
      </c>
      <c r="D19888" t="str">
        <f t="shared" si="310"/>
        <v>FPRIVE6041 Hung Doan UCCE RIVERSIDE COUNTY PPM ONLY</v>
      </c>
    </row>
    <row r="19889" spans="1:4">
      <c r="A19889" t="s">
        <v>62234</v>
      </c>
      <c r="B19889" t="s">
        <v>62235</v>
      </c>
      <c r="D19889" t="str">
        <f t="shared" si="310"/>
        <v>FPBEES6042 Kristin Dobbin UCB CNR ENV SCI POLICY MGMT PPM ONLY</v>
      </c>
    </row>
    <row r="19890" spans="1:4">
      <c r="A19890" t="s">
        <v>62236</v>
      </c>
      <c r="B19890" t="s">
        <v>62237</v>
      </c>
      <c r="D19890" t="str">
        <f t="shared" si="310"/>
        <v>FPHUMB6043 Alec Dompka UCCE HUMBOLDT PPM ONLY</v>
      </c>
    </row>
    <row r="19891" spans="1:4">
      <c r="A19891" t="s">
        <v>62238</v>
      </c>
      <c r="B19891" t="s">
        <v>62239</v>
      </c>
      <c r="D19891" t="str">
        <f t="shared" si="310"/>
        <v>FPCCMP6044 Morgan Doran UCCE CAPITOL CORRIDOR MCP PPM ONLY</v>
      </c>
    </row>
    <row r="19892" spans="1:4">
      <c r="A19892" t="s">
        <v>62240</v>
      </c>
      <c r="B19892" t="s">
        <v>62241</v>
      </c>
      <c r="D19892" t="str">
        <f t="shared" si="310"/>
        <v>FPVENT6045 Arthur Downer UCCE VENTURA COUNTY PPM ONLY</v>
      </c>
    </row>
    <row r="19893" spans="1:4">
      <c r="A19893" t="s">
        <v>62242</v>
      </c>
      <c r="B19893" t="s">
        <v>62243</v>
      </c>
      <c r="D19893" t="str">
        <f t="shared" si="310"/>
        <v>FPSTAN6046 Roger Duncan UCCE STANISLAUS COUNTY PPM ONLY</v>
      </c>
    </row>
    <row r="19894" spans="1:4">
      <c r="A19894" t="s">
        <v>62244</v>
      </c>
      <c r="B19894" t="s">
        <v>62245</v>
      </c>
      <c r="D19894" t="str">
        <f t="shared" si="310"/>
        <v>FPNBPS6047 Ashraf El Kereamy UCR CE BOTANY PLANT SCIENCES PPM ONLY</v>
      </c>
    </row>
    <row r="19895" spans="1:4">
      <c r="A19895" t="s">
        <v>62246</v>
      </c>
      <c r="B19895" t="s">
        <v>62247</v>
      </c>
      <c r="D19895" t="str">
        <f t="shared" si="310"/>
        <v>FPSUST6048 Gwenael Engelskirchen SUSTAINABLE AG RESEARCH EDU PPM ONLY</v>
      </c>
    </row>
    <row r="19896" spans="1:4">
      <c r="A19896" t="s">
        <v>62248</v>
      </c>
      <c r="B19896" t="s">
        <v>62249</v>
      </c>
      <c r="D19896" t="str">
        <f t="shared" si="310"/>
        <v>FPBUTT6049 Luis Espino UCCE BUTTE PPM ONLY</v>
      </c>
    </row>
    <row r="19897" spans="1:4">
      <c r="A19897" t="s">
        <v>62250</v>
      </c>
      <c r="B19897" t="s">
        <v>62251</v>
      </c>
      <c r="D19897" t="str">
        <f t="shared" si="310"/>
        <v>FPHUMB6050 Dorina Espinoza UCCE HUMBOLDT PPM ONLY</v>
      </c>
    </row>
    <row r="19898" spans="1:4">
      <c r="A19898" t="s">
        <v>62252</v>
      </c>
      <c r="B19898" t="s">
        <v>62253</v>
      </c>
      <c r="D19898" t="str">
        <f t="shared" si="310"/>
        <v>FPVENT6051 Ben Faber UCCE VENTURA COUNTY PPM ONLY</v>
      </c>
    </row>
    <row r="19899" spans="1:4">
      <c r="A19899" t="s">
        <v>62254</v>
      </c>
      <c r="B19899" t="s">
        <v>62255</v>
      </c>
      <c r="D19899" t="str">
        <f t="shared" si="310"/>
        <v>FPNEVA6052 Cindy Fake UCCE NEVADAPLACER COUNTY PPM ONLY</v>
      </c>
    </row>
    <row r="19900" spans="1:4">
      <c r="A19900" t="s">
        <v>62256</v>
      </c>
      <c r="B19900" t="s">
        <v>62257</v>
      </c>
      <c r="D19900" t="str">
        <f t="shared" si="310"/>
        <v>FPIPMP6053 James Farrar STATEWIDE IPM PROGRAM PPM ONLY</v>
      </c>
    </row>
    <row r="19901" spans="1:4">
      <c r="A19901" t="s">
        <v>62258</v>
      </c>
      <c r="B19901" t="s">
        <v>62259</v>
      </c>
      <c r="D19901" t="str">
        <f t="shared" si="310"/>
        <v>FPTULA6054 Elizabeth Fichtner UCCE TULARE COUNTY PPM ONLY</v>
      </c>
    </row>
    <row r="19902" spans="1:4">
      <c r="A19902" t="s">
        <v>62260</v>
      </c>
      <c r="B19902" t="s">
        <v>62261</v>
      </c>
      <c r="D19902" t="str">
        <f t="shared" si="310"/>
        <v>FPKERN6055 Julie Finzel UCCE KERN COUNTY PPM ONLY</v>
      </c>
    </row>
    <row r="19903" spans="1:4">
      <c r="A19903" t="s">
        <v>62262</v>
      </c>
      <c r="B19903" t="s">
        <v>62263</v>
      </c>
      <c r="D19903" t="str">
        <f t="shared" si="310"/>
        <v>FPSTAN6056 Anthony Fulford UCCE STANISLAUS COUNTY PPM ONLY</v>
      </c>
    </row>
    <row r="19904" spans="1:4">
      <c r="A19904" t="s">
        <v>62264</v>
      </c>
      <c r="B19904" t="s">
        <v>62265</v>
      </c>
      <c r="D19904" t="str">
        <f t="shared" si="310"/>
        <v>FPSWMG6057 Melissa Gable SW MSTR GARDENER PROGRAM PPM ONLY</v>
      </c>
    </row>
    <row r="19905" spans="1:4">
      <c r="A19905" t="s">
        <v>62266</v>
      </c>
      <c r="B19905" t="s">
        <v>62267</v>
      </c>
      <c r="D19905" t="str">
        <f t="shared" si="310"/>
        <v>FPBERK6058 Matteo Garbelotto UCB PPM ONLY</v>
      </c>
    </row>
    <row r="19906" spans="1:4">
      <c r="A19906" t="s">
        <v>62268</v>
      </c>
      <c r="B19906" t="s">
        <v>62269</v>
      </c>
      <c r="D19906" t="str">
        <f t="shared" si="310"/>
        <v>FPIPMP6059 Sandipa Gautam STATEWIDE IPM PROGRAM PPM ONLY</v>
      </c>
    </row>
    <row r="19907" spans="1:4">
      <c r="A19907" t="s">
        <v>62270</v>
      </c>
      <c r="B19907" t="s">
        <v>62271</v>
      </c>
      <c r="D19907" t="str">
        <f t="shared" ref="D19907:D19970" si="311">A19907&amp;" "&amp;B19907</f>
        <v>FPSNTC6060 Aparna Gazula UCCE SANTA CLARA COUNTY PPM ONLY</v>
      </c>
    </row>
    <row r="19908" spans="1:4">
      <c r="A19908" t="s">
        <v>62272</v>
      </c>
      <c r="B19908" t="s">
        <v>62273</v>
      </c>
      <c r="D19908" t="str">
        <f t="shared" si="311"/>
        <v>FPNNEM6061 Alec Gerry UCR CE ENTOMOLOGY PPM ONLY</v>
      </c>
    </row>
    <row r="19909" spans="1:4">
      <c r="A19909" t="s">
        <v>62274</v>
      </c>
      <c r="B19909" t="s">
        <v>62275</v>
      </c>
      <c r="D19909" t="str">
        <f t="shared" si="311"/>
        <v>FPLASS6062 Thomas Getts UCCE LASSEN COUNTY PPM ONLY</v>
      </c>
    </row>
    <row r="19910" spans="1:4">
      <c r="A19910" t="s">
        <v>62276</v>
      </c>
      <c r="B19910" t="s">
        <v>62277</v>
      </c>
      <c r="D19910" t="str">
        <f t="shared" si="311"/>
        <v>FPBEES6063 Christina Getz UCB ESPM SOCIETY ENVIRON DIV PPM ONLY</v>
      </c>
    </row>
    <row r="19911" spans="1:4">
      <c r="A19911" t="s">
        <v>62278</v>
      </c>
      <c r="B19911" t="s">
        <v>62279</v>
      </c>
      <c r="D19911" t="str">
        <f t="shared" si="311"/>
        <v>FPRIVE6064 Haris Gilani UCCE RIVERSIDE COUNTY PPM ONLY</v>
      </c>
    </row>
    <row r="19912" spans="1:4">
      <c r="A19912" t="s">
        <v>62280</v>
      </c>
      <c r="B19912" t="s">
        <v>62281</v>
      </c>
      <c r="D19912" t="str">
        <f t="shared" si="311"/>
        <v>FPRIVE6065 Carmen Gispert UCCE RIVERSIDE COUNTY PPM ONLY</v>
      </c>
    </row>
    <row r="19913" spans="1:4">
      <c r="A19913" t="s">
        <v>62282</v>
      </c>
      <c r="B19913" t="s">
        <v>62283</v>
      </c>
      <c r="D19913" t="str">
        <f t="shared" si="311"/>
        <v>FPLAKE6066 Clebson Goncalves UCCE LAKE COUNTY PPM ONLY</v>
      </c>
    </row>
    <row r="19914" spans="1:4">
      <c r="A19914" t="s">
        <v>62284</v>
      </c>
      <c r="B19914" t="s">
        <v>62285</v>
      </c>
      <c r="D19914" t="str">
        <f t="shared" si="311"/>
        <v>FPFMCP6067 Phoebe Gordon UCCE FRESNO MADERA MCP PPM ONLY</v>
      </c>
    </row>
    <row r="19915" spans="1:4">
      <c r="A19915" t="s">
        <v>62286</v>
      </c>
      <c r="B19915" t="s">
        <v>62287</v>
      </c>
      <c r="D19915" t="str">
        <f t="shared" si="311"/>
        <v>FPBEES6068 Ted Grantham UCB ESPM ECOSYSTEM SCI DIV PPM ONLY</v>
      </c>
    </row>
    <row r="19916" spans="1:4">
      <c r="A19916" t="s">
        <v>62288</v>
      </c>
      <c r="B19916" t="s">
        <v>62289</v>
      </c>
      <c r="D19916" t="str">
        <f t="shared" si="311"/>
        <v>FPIPMP6069 Christopher Greer STATEWIDE IPM PROGRAM PPM ONLY</v>
      </c>
    </row>
    <row r="19917" spans="1:4">
      <c r="A19917" t="s">
        <v>62290</v>
      </c>
      <c r="B19917" t="s">
        <v>62291</v>
      </c>
      <c r="D19917" t="str">
        <f t="shared" si="311"/>
        <v>FPSUTY6070 Taiyu Guan UCCE SUTTERYUBA COUNTIES PPM ONLY</v>
      </c>
    </row>
    <row r="19918" spans="1:4">
      <c r="A19918" t="s">
        <v>62292</v>
      </c>
      <c r="B19918" t="s">
        <v>62293</v>
      </c>
      <c r="D19918" t="str">
        <f t="shared" si="311"/>
        <v>FPBUTT6071 Sudan Gyawaly UCCE BUTTE PPM ONLY</v>
      </c>
    </row>
    <row r="19919" spans="1:4">
      <c r="A19919" t="s">
        <v>62294</v>
      </c>
      <c r="B19919" t="s">
        <v>62295</v>
      </c>
      <c r="D19919" t="str">
        <f t="shared" si="311"/>
        <v>FPNESC6072 Amir Haghverdi UCR CE ENVIRONMENTAL SCIENCES PPM ONLY</v>
      </c>
    </row>
    <row r="19920" spans="1:4">
      <c r="A19920" t="s">
        <v>62296</v>
      </c>
      <c r="B19920" t="s">
        <v>62297</v>
      </c>
      <c r="D19920" t="str">
        <f t="shared" si="311"/>
        <v>FPMEND6073 John Harper UCCE MENDOCINO COUNTY PPM ONLY</v>
      </c>
    </row>
    <row r="19921" spans="1:4">
      <c r="A19921" t="s">
        <v>62298</v>
      </c>
      <c r="B19921" t="s">
        <v>62299</v>
      </c>
      <c r="D19921" t="str">
        <f t="shared" si="311"/>
        <v>FPBERN6074 Janet Hartin UCCE SAN BERNARDINO COUNTY PPM ONLY</v>
      </c>
    </row>
    <row r="19922" spans="1:4">
      <c r="A19922" t="s">
        <v>62300</v>
      </c>
      <c r="B19922" t="s">
        <v>62301</v>
      </c>
      <c r="D19922" t="str">
        <f t="shared" si="311"/>
        <v>FPSHAS6075 Janessa Hartmann UCCE SHASTA COUNTY PPM ONLY</v>
      </c>
    </row>
    <row r="19923" spans="1:4">
      <c r="A19923" t="s">
        <v>62302</v>
      </c>
      <c r="B19923" t="s">
        <v>62303</v>
      </c>
      <c r="D19923" t="str">
        <f t="shared" si="311"/>
        <v>FPRECS6076 Darren Haver RESEARCH EXT CENTERS PPM ONLY</v>
      </c>
    </row>
    <row r="19924" spans="1:4">
      <c r="A19924" t="s">
        <v>62304</v>
      </c>
      <c r="B19924" t="s">
        <v>62305</v>
      </c>
      <c r="D19924" t="str">
        <f t="shared" si="311"/>
        <v>FPKERN6077 David Haviland UCCE KERN COUNTY PPM ONLY</v>
      </c>
    </row>
    <row r="19925" spans="1:4">
      <c r="A19925" t="s">
        <v>62306</v>
      </c>
      <c r="B19925" t="s">
        <v>62307</v>
      </c>
      <c r="D19925" t="str">
        <f t="shared" si="311"/>
        <v>FPNPIN6078 Christina Hecht NUTRITION POLICY INSTITUTE PPM ONLY</v>
      </c>
    </row>
    <row r="19926" spans="1:4">
      <c r="A19926" t="s">
        <v>62308</v>
      </c>
      <c r="B19926" t="s">
        <v>62309</v>
      </c>
      <c r="D19926" t="str">
        <f t="shared" si="311"/>
        <v>FPSTAN6079 Jennifer Heguy UCCE STANISLAUS COUNTY PPM ONLY</v>
      </c>
    </row>
    <row r="19927" spans="1:4">
      <c r="A19927" t="s">
        <v>62310</v>
      </c>
      <c r="B19927" t="s">
        <v>62311</v>
      </c>
      <c r="D19927" t="str">
        <f t="shared" si="311"/>
        <v>FPCCMP6080 Olivia Henry UCCE CAPITOL CORRIDOR MCP PPM ONLY</v>
      </c>
    </row>
    <row r="19928" spans="1:4">
      <c r="A19928" t="s">
        <v>62312</v>
      </c>
      <c r="B19928" t="s">
        <v>62313</v>
      </c>
      <c r="D19928" t="str">
        <f t="shared" si="311"/>
        <v>FPMERC6081 Russell Hill UCCE MERCED COUNTY PPM ONLY</v>
      </c>
    </row>
    <row r="19929" spans="1:4">
      <c r="A19929" t="s">
        <v>62314</v>
      </c>
      <c r="B19929" t="s">
        <v>62315</v>
      </c>
      <c r="D19929" t="str">
        <f t="shared" si="311"/>
        <v>FPNNEM6082 Mark Hoddle UCR CE ENTOMOLOGY PPM ONLY</v>
      </c>
    </row>
    <row r="19930" spans="1:4">
      <c r="A19930" t="s">
        <v>62316</v>
      </c>
      <c r="B19930" t="s">
        <v>62317</v>
      </c>
      <c r="D19930" t="str">
        <f t="shared" si="311"/>
        <v>FPIGIS6083 Sean Hogan INFORMATICS GIS SW PROGRAM PPM ONLY</v>
      </c>
    </row>
    <row r="19931" spans="1:4">
      <c r="A19931" t="s">
        <v>62318</v>
      </c>
      <c r="B19931" t="s">
        <v>62319</v>
      </c>
      <c r="D19931" t="str">
        <f t="shared" si="311"/>
        <v>FPTULA6084 Joy Hollingsworth UCCE TULARE COUNTY PPM ONLY</v>
      </c>
    </row>
    <row r="19932" spans="1:4">
      <c r="A19932" t="s">
        <v>62320</v>
      </c>
      <c r="B19932" t="s">
        <v>62321</v>
      </c>
      <c r="D19932" t="str">
        <f t="shared" si="311"/>
        <v>FPSANJ6085 Brent Holtz UCCE SAN JOAQUIN COUNTY PPM ONLY</v>
      </c>
    </row>
    <row r="19933" spans="1:4">
      <c r="A19933" t="s">
        <v>62322</v>
      </c>
      <c r="B19933" t="s">
        <v>62323</v>
      </c>
      <c r="D19933" t="str">
        <f t="shared" si="311"/>
        <v>FPLOSA6086 Ashley Hooper UCCE LOS ANGELES COUNTY PPM ONLY</v>
      </c>
    </row>
    <row r="19934" spans="1:4">
      <c r="A19934" t="s">
        <v>62324</v>
      </c>
      <c r="B19934" t="s">
        <v>62325</v>
      </c>
      <c r="D19934" t="str">
        <f t="shared" si="311"/>
        <v>FPCCMP6087 Marcel Horowitz UCCE CAPITOL CORRIDOR MCP PPM ONLY</v>
      </c>
    </row>
    <row r="19935" spans="1:4">
      <c r="A19935" t="s">
        <v>62326</v>
      </c>
      <c r="B19935" t="s">
        <v>62327</v>
      </c>
      <c r="D19935" t="str">
        <f t="shared" si="311"/>
        <v>FP4HCO6088 Anne Iaccopucci CALIFORNIA STATE 4H OFFICE PPM ONLY</v>
      </c>
    </row>
    <row r="19936" spans="1:4">
      <c r="A19936" t="s">
        <v>62328</v>
      </c>
      <c r="B19936" t="s">
        <v>62329</v>
      </c>
      <c r="D19936" t="str">
        <f t="shared" si="311"/>
        <v>FPMRCD6089 Samuel Ikendi ANR CE SPECIALISTS UCM PPM ONLY</v>
      </c>
    </row>
    <row r="19937" spans="1:4">
      <c r="A19937" t="s">
        <v>62330</v>
      </c>
      <c r="B19937" t="s">
        <v>62331</v>
      </c>
      <c r="D19937" t="str">
        <f t="shared" si="311"/>
        <v>FPNATR6090 Gregory Ira CALIFORNIA NATURALIST PROGRAM PPM ONLY</v>
      </c>
    </row>
    <row r="19938" spans="1:4">
      <c r="A19938" t="s">
        <v>62332</v>
      </c>
      <c r="B19938" t="s">
        <v>62333</v>
      </c>
      <c r="D19938" t="str">
        <f t="shared" si="311"/>
        <v>FPCCMP6091 Katherine JarvisShean UCCE CAPITOL CORRIDOR MCP PPM ONLY</v>
      </c>
    </row>
    <row r="19939" spans="1:4">
      <c r="A19939" t="s">
        <v>62334</v>
      </c>
      <c r="B19939" t="s">
        <v>62335</v>
      </c>
      <c r="D19939" t="str">
        <f t="shared" si="311"/>
        <v>FPMEND6092 Michael Jones UCCE MENDOCINO COUNTY PPM ONLY</v>
      </c>
    </row>
    <row r="19940" spans="1:4">
      <c r="A19940" t="s">
        <v>62336</v>
      </c>
      <c r="B19940" t="s">
        <v>62337</v>
      </c>
      <c r="D19940" t="str">
        <f t="shared" si="311"/>
        <v>FPKERN6093 Craig Kallsen UCCE KERN COUNTY PPM ONLY</v>
      </c>
    </row>
    <row r="19941" spans="1:4">
      <c r="A19941" t="s">
        <v>62338</v>
      </c>
      <c r="B19941" t="s">
        <v>62339</v>
      </c>
      <c r="D19941" t="str">
        <f t="shared" si="311"/>
        <v>FPOAIN6094 Jessica Kanter ORGANIC AG INSTITUTE PPM ONLY</v>
      </c>
    </row>
    <row r="19942" spans="1:4">
      <c r="A19942" t="s">
        <v>62340</v>
      </c>
      <c r="B19942" t="s">
        <v>62341</v>
      </c>
      <c r="D19942" t="str">
        <f t="shared" si="311"/>
        <v>FPNPIN6095 Janice Kao NUTRITION POLICY INSTITUTE PPM ONLY</v>
      </c>
    </row>
    <row r="19943" spans="1:4">
      <c r="A19943" t="s">
        <v>62342</v>
      </c>
      <c r="B19943" t="s">
        <v>62343</v>
      </c>
      <c r="D19943" t="str">
        <f t="shared" si="311"/>
        <v>FPGLEN6096 Betsy Karle UCCE GLENN COUNTY PPM ONLY</v>
      </c>
    </row>
    <row r="19944" spans="1:4">
      <c r="A19944" t="s">
        <v>62344</v>
      </c>
      <c r="B19944" t="s">
        <v>62345</v>
      </c>
      <c r="D19944" t="str">
        <f t="shared" si="311"/>
        <v>FPIREC6097 Ahmed Kayad INTERMOUNTAIN REC PPM ONLY</v>
      </c>
    </row>
    <row r="19945" spans="1:4">
      <c r="A19945" t="s">
        <v>62346</v>
      </c>
      <c r="B19945" t="s">
        <v>62347</v>
      </c>
      <c r="D19945" t="str">
        <f t="shared" si="311"/>
        <v>FPCWRI6098 Faith Kearns CA INST FOR WATER RESOURCES PPM ONLY</v>
      </c>
    </row>
    <row r="19946" spans="1:4">
      <c r="A19946" t="s">
        <v>62348</v>
      </c>
      <c r="B19946" t="s">
        <v>62349</v>
      </c>
      <c r="D19946" t="str">
        <f t="shared" si="311"/>
        <v>FPNMPP6100 Fatemeh Khodadadi UCR PLANT PATH MICROBIOLOGY PPM ONLY</v>
      </c>
    </row>
    <row r="19947" spans="1:4">
      <c r="A19947" t="s">
        <v>62350</v>
      </c>
      <c r="B19947" t="s">
        <v>62351</v>
      </c>
      <c r="D19947" t="str">
        <f t="shared" si="311"/>
        <v>FPLUIS6101 Shannon Klisch UCCE SAN LUIS OBISPO COUNTY PPM ONLY</v>
      </c>
    </row>
    <row r="19948" spans="1:4">
      <c r="A19948" t="s">
        <v>62352</v>
      </c>
      <c r="B19948" t="s">
        <v>62353</v>
      </c>
      <c r="D19948" t="str">
        <f t="shared" si="311"/>
        <v>FPCSNP6102 Susan Kocher UCCE CENTRAL SIERRA NEVADA MCP PPM ONLY</v>
      </c>
    </row>
    <row r="19949" spans="1:4">
      <c r="A19949" t="s">
        <v>62354</v>
      </c>
      <c r="B19949" t="s">
        <v>62355</v>
      </c>
      <c r="D19949" t="str">
        <f t="shared" si="311"/>
        <v>FPSONM6103 Cindy Kron UCCE SONOMA COUNTY PPM ONLY</v>
      </c>
    </row>
    <row r="19950" spans="1:4">
      <c r="A19950" t="s">
        <v>62356</v>
      </c>
      <c r="B19950" t="s">
        <v>62357</v>
      </c>
      <c r="D19950" t="str">
        <f t="shared" si="311"/>
        <v>FPSANM6104 Igor Lacan UCCE SAN MATEO COUNTY PPM ONLY</v>
      </c>
    </row>
    <row r="19951" spans="1:4">
      <c r="A19951" t="s">
        <v>62358</v>
      </c>
      <c r="B19951" t="s">
        <v>62359</v>
      </c>
      <c r="D19951" t="str">
        <f t="shared" si="311"/>
        <v>FPKACP6105 Peter Larbi KEARNEY AGRICULTURAL CNTR PPM ONLY</v>
      </c>
    </row>
    <row r="19952" spans="1:4">
      <c r="A19952" t="s">
        <v>62360</v>
      </c>
      <c r="B19952" t="s">
        <v>62361</v>
      </c>
      <c r="D19952" t="str">
        <f t="shared" si="311"/>
        <v>FPLUIS6106 Royce Larsen UCCE SAN LUIS OBISPO COUNTY PPM ONLY</v>
      </c>
    </row>
    <row r="19953" spans="1:4">
      <c r="A19953" t="s">
        <v>62362</v>
      </c>
      <c r="B19953" t="s">
        <v>62363</v>
      </c>
      <c r="D19953" t="str">
        <f t="shared" si="311"/>
        <v>FPSONM6107 Stephanie Larson UCCE SONOMA COUNTY PPM ONLY</v>
      </c>
    </row>
    <row r="19954" spans="1:4">
      <c r="A19954" t="s">
        <v>62364</v>
      </c>
      <c r="B19954" t="s">
        <v>62365</v>
      </c>
      <c r="D19954" t="str">
        <f t="shared" si="311"/>
        <v>FPIMPE6108 Brooke Latack UCCE IMPERIAL COUNTY PPM ONLY</v>
      </c>
    </row>
    <row r="19955" spans="1:4">
      <c r="A19955" t="s">
        <v>62366</v>
      </c>
      <c r="B19955" t="s">
        <v>62367</v>
      </c>
      <c r="D19955" t="str">
        <f t="shared" si="311"/>
        <v>FPCCMP6109 Patricia Lazicki UCCE CAPITOL CORRIDOR MCP PPM ONLY</v>
      </c>
    </row>
    <row r="19956" spans="1:4">
      <c r="A19956" t="s">
        <v>62368</v>
      </c>
      <c r="B19956" t="s">
        <v>62369</v>
      </c>
      <c r="D19956" t="str">
        <f t="shared" si="311"/>
        <v>FPSANJ6110 Michelle LeinfelderMiles UCCE SAN JOAQUIN COUNTY PPM ONLY</v>
      </c>
    </row>
    <row r="19957" spans="1:4">
      <c r="A19957" t="s">
        <v>62370</v>
      </c>
      <c r="B19957" t="s">
        <v>62371</v>
      </c>
      <c r="D19957" t="str">
        <f t="shared" si="311"/>
        <v>FPBEPA6111 Peggy Lemaux UCB CNR PLANT MICROBIAL BIO PPM ONLY</v>
      </c>
    </row>
    <row r="19958" spans="1:4">
      <c r="A19958" t="s">
        <v>62372</v>
      </c>
      <c r="B19958" t="s">
        <v>62373</v>
      </c>
      <c r="D19958" t="str">
        <f t="shared" si="311"/>
        <v>FPORAN6112 Natalie Levy UCCE ORANGE COUNTY PPM ONLY</v>
      </c>
    </row>
    <row r="19959" spans="1:4">
      <c r="A19959" t="s">
        <v>62374</v>
      </c>
      <c r="B19959" t="s">
        <v>62375</v>
      </c>
      <c r="D19959" t="str">
        <f t="shared" si="311"/>
        <v>FPMARN6113 David Lewis UCCE MARIN COUNTY PPM ONLY</v>
      </c>
    </row>
    <row r="19960" spans="1:4">
      <c r="A19960" t="s">
        <v>62376</v>
      </c>
      <c r="B19960" t="s">
        <v>62377</v>
      </c>
      <c r="D19960" t="str">
        <f t="shared" si="311"/>
        <v>FPSUTY6114 Sarah Light UCCE SUTTERYUBA COUNTIES PPM ONLY</v>
      </c>
    </row>
    <row r="19961" spans="1:4">
      <c r="A19961" t="s">
        <v>62378</v>
      </c>
      <c r="B19961" t="s">
        <v>62379</v>
      </c>
      <c r="D19961" t="str">
        <f t="shared" si="311"/>
        <v>FPPLUM6115 David Lile UCCE PLUMASSIERRA COUNTIES PPM ONLY</v>
      </c>
    </row>
    <row r="19962" spans="1:4">
      <c r="A19962" t="s">
        <v>62380</v>
      </c>
      <c r="B19962" t="s">
        <v>62381</v>
      </c>
      <c r="D19962" t="str">
        <f t="shared" si="311"/>
        <v>FPNPIN6116 Amanda Linares NUTRITION POLICY INSTITUTE PPM ONLY</v>
      </c>
    </row>
    <row r="19963" spans="1:4">
      <c r="A19963" t="s">
        <v>62382</v>
      </c>
      <c r="B19963" t="s">
        <v>62383</v>
      </c>
      <c r="D19963" t="str">
        <f t="shared" si="311"/>
        <v>FPCCMP6117 Margaret Lloyd UCCE CAPITOL CORRIDOR MCP PPM ONLY</v>
      </c>
    </row>
    <row r="19964" spans="1:4">
      <c r="A19964" t="s">
        <v>62384</v>
      </c>
      <c r="B19964" t="s">
        <v>62385</v>
      </c>
      <c r="D19964" t="str">
        <f t="shared" si="311"/>
        <v>FPDIEG6118 Ramiro Lobo UCCE SAN DIEGO COUNTY PPM ONLY</v>
      </c>
    </row>
    <row r="19965" spans="1:4">
      <c r="A19965" t="s">
        <v>62386</v>
      </c>
      <c r="B19965" t="s">
        <v>62387</v>
      </c>
      <c r="D19965" t="str">
        <f t="shared" si="311"/>
        <v>FPCCMP6119 Rachael Long UCCE CAPITOL CORRIDOR MCP PPM ONLY</v>
      </c>
    </row>
    <row r="19966" spans="1:4">
      <c r="A19966" t="s">
        <v>62388</v>
      </c>
      <c r="B19966" t="s">
        <v>62389</v>
      </c>
      <c r="D19966" t="str">
        <f t="shared" si="311"/>
        <v>FPNEVA6120 Katie Low UCCE NEVADAPLACER COUNTY PPM ONLY</v>
      </c>
    </row>
    <row r="19967" spans="1:4">
      <c r="A19967" t="s">
        <v>62390</v>
      </c>
      <c r="B19967" t="s">
        <v>62391</v>
      </c>
      <c r="D19967" t="str">
        <f t="shared" si="311"/>
        <v>FPFMCP6121 Karl Lund UCCE FRESNO MADERA MCP PPM ONLY</v>
      </c>
    </row>
    <row r="19968" spans="1:4">
      <c r="A19968" t="s">
        <v>62392</v>
      </c>
      <c r="B19968" t="s">
        <v>62393</v>
      </c>
      <c r="D19968" t="str">
        <f t="shared" si="311"/>
        <v>FPIGIS6122 Andrew Lyons INFORMATICS GIS SW PROGRAM PPM ONLY</v>
      </c>
    </row>
    <row r="19969" spans="1:4">
      <c r="A19969" t="s">
        <v>62394</v>
      </c>
      <c r="B19969" t="s">
        <v>62395</v>
      </c>
      <c r="D19969" t="str">
        <f t="shared" si="311"/>
        <v>FPNEVA6123 Daniel Macon UCCE NEVADAPLACER COUNTY PPM ONLY</v>
      </c>
    </row>
    <row r="19970" spans="1:4">
      <c r="A19970" t="s">
        <v>62396</v>
      </c>
      <c r="B19970" t="s">
        <v>62397</v>
      </c>
      <c r="D19970" t="str">
        <f t="shared" si="311"/>
        <v>FPSCRC6124 Stephanie Mar SOUTH COAST REC PPM ONLY</v>
      </c>
    </row>
    <row r="19971" spans="1:4">
      <c r="A19971" t="s">
        <v>62398</v>
      </c>
      <c r="B19971" t="s">
        <v>62399</v>
      </c>
      <c r="D19971" t="str">
        <f t="shared" ref="D19971:D20034" si="312">A19971&amp;" "&amp;B19971</f>
        <v>FPKERN6125 Brian Marsh UCCE KERN COUNTY PPM ONLY</v>
      </c>
    </row>
    <row r="19972" spans="1:4">
      <c r="A19972" t="s">
        <v>62400</v>
      </c>
      <c r="B19972" t="s">
        <v>62401</v>
      </c>
      <c r="D19972" t="str">
        <f t="shared" si="312"/>
        <v>FPOAIN6126 Krista Marshall ORGANIC AG INSTITUTE PPM ONLY</v>
      </c>
    </row>
    <row r="19973" spans="1:4">
      <c r="A19973" t="s">
        <v>62402</v>
      </c>
      <c r="B19973" t="s">
        <v>62403</v>
      </c>
      <c r="D19973" t="str">
        <f t="shared" si="312"/>
        <v>FPBUTT6127 Nicole MarshallWheeler UCCE BUTTE PPM ONLY</v>
      </c>
    </row>
    <row r="19974" spans="1:4">
      <c r="A19974" t="s">
        <v>62404</v>
      </c>
      <c r="B19974" t="s">
        <v>62405</v>
      </c>
      <c r="D19974" t="str">
        <f t="shared" si="312"/>
        <v>FPIPMP6128 Tunyalee Martin STATEWIDE IPM PROGRAM PPM ONLY</v>
      </c>
    </row>
    <row r="19975" spans="1:4">
      <c r="A19975" t="s">
        <v>62406</v>
      </c>
      <c r="B19975" t="s">
        <v>62407</v>
      </c>
      <c r="D19975" t="str">
        <f t="shared" si="312"/>
        <v>FPNAPA6129 Breanna Martinico UCCE NAPA COUNTY PPM ONLY</v>
      </c>
    </row>
    <row r="19976" spans="1:4">
      <c r="A19976" t="s">
        <v>62408</v>
      </c>
      <c r="B19976" t="s">
        <v>62409</v>
      </c>
      <c r="D19976" t="str">
        <f t="shared" si="312"/>
        <v>FPMARI6130 Fadzayi Mashiri UCCE MARIPOSA COUNTY PPM ONLY</v>
      </c>
    </row>
    <row r="19977" spans="1:4">
      <c r="A19977" t="s">
        <v>62410</v>
      </c>
      <c r="B19977" t="s">
        <v>62411</v>
      </c>
      <c r="D19977" t="str">
        <f t="shared" si="312"/>
        <v>FPCCMP6131 Konrad Mathesius UCCE CAPITOL CORRIDOR MCP PPM ONLY</v>
      </c>
    </row>
    <row r="19978" spans="1:4">
      <c r="A19978" t="s">
        <v>62412</v>
      </c>
      <c r="B19978" t="s">
        <v>62413</v>
      </c>
      <c r="D19978" t="str">
        <f t="shared" si="312"/>
        <v>FPBENS6132 Susana Matias Medrano UCB CNR NUTR SCI TOXICOLOGY PPM ONLY</v>
      </c>
    </row>
    <row r="19979" spans="1:4">
      <c r="A19979" t="s">
        <v>62414</v>
      </c>
      <c r="B19979" t="s">
        <v>62415</v>
      </c>
      <c r="D19979" t="str">
        <f t="shared" si="312"/>
        <v>FPNBPS6133 Peggy Mauk UCR CE BOTANY PLANT SCIENCES PPM ONLY</v>
      </c>
    </row>
    <row r="19980" spans="1:4">
      <c r="A19980" t="s">
        <v>62416</v>
      </c>
      <c r="B19980" t="s">
        <v>62417</v>
      </c>
      <c r="D19980" t="str">
        <f t="shared" si="312"/>
        <v>FPBERN6134 Christopher Mcdonald UCCE SAN BERNARDINO COUNTY PPM ONLY</v>
      </c>
    </row>
    <row r="19981" spans="1:4">
      <c r="A19981" t="s">
        <v>62418</v>
      </c>
      <c r="B19981" t="s">
        <v>62419</v>
      </c>
      <c r="D19981" t="str">
        <f t="shared" si="312"/>
        <v>FPNBPS6135 Milton Mcgiffen UCR CE BOTANY PLANT SCIENCES PPM ONLY</v>
      </c>
    </row>
    <row r="19982" spans="1:4">
      <c r="A19982" t="s">
        <v>62420</v>
      </c>
      <c r="B19982" t="s">
        <v>62421</v>
      </c>
      <c r="D19982" t="str">
        <f t="shared" si="312"/>
        <v>FPNBPS6136 Alan Mchughen UCR CE BOTANY PLANT SCIENCES PPM ONLY</v>
      </c>
    </row>
    <row r="19983" spans="1:4">
      <c r="A19983" t="s">
        <v>62422</v>
      </c>
      <c r="B19983" t="s">
        <v>62423</v>
      </c>
      <c r="D19983" t="str">
        <f t="shared" si="312"/>
        <v>FPAICT6137 Josue MedellinAzuara AIC PPM ONLY</v>
      </c>
    </row>
    <row r="19984" spans="1:4">
      <c r="A19984" t="s">
        <v>62424</v>
      </c>
      <c r="B19984" t="s">
        <v>62425</v>
      </c>
      <c r="D19984" t="str">
        <f t="shared" si="312"/>
        <v>FPRIVE6138 Yu Meng UCCE RIVERSIDE COUNTY PPM ONLY</v>
      </c>
    </row>
    <row r="19985" spans="1:4">
      <c r="A19985" t="s">
        <v>62426</v>
      </c>
      <c r="B19985" t="s">
        <v>62427</v>
      </c>
      <c r="D19985" t="str">
        <f t="shared" si="312"/>
        <v>FPBERK6139 Adina Merenlender UCB PPM ONLY</v>
      </c>
    </row>
    <row r="19986" spans="1:4">
      <c r="A19986" t="s">
        <v>62428</v>
      </c>
      <c r="B19986" t="s">
        <v>62429</v>
      </c>
      <c r="D19986" t="str">
        <f t="shared" si="312"/>
        <v>FPNBPS6140 Donald Merhaut UCR CE BOTANY PLANT SCIENCES PPM ONLY</v>
      </c>
    </row>
    <row r="19987" spans="1:4">
      <c r="A19987" t="s">
        <v>62430</v>
      </c>
      <c r="B19987" t="s">
        <v>62431</v>
      </c>
      <c r="D19987" t="str">
        <f t="shared" si="312"/>
        <v>FPAANS6141 Deanne Meyer ANR ANIMAL SCIENCE PPM ONLY</v>
      </c>
    </row>
    <row r="19988" spans="1:4">
      <c r="A19988" t="s">
        <v>62432</v>
      </c>
      <c r="B19988" t="s">
        <v>62433</v>
      </c>
      <c r="D19988" t="str">
        <f t="shared" si="312"/>
        <v>FPDIEG6142 Eric Middleton UCCE SAN DIEGO COUNTY PPM ONLY</v>
      </c>
    </row>
    <row r="19989" spans="1:4">
      <c r="A19989" t="s">
        <v>62434</v>
      </c>
      <c r="B19989" t="s">
        <v>62435</v>
      </c>
      <c r="D19989" t="str">
        <f t="shared" si="312"/>
        <v>FPCSNP6143 JoLynn Miller UCCE CENTRAL SIERRA NEVADA MCP PPM ONLY</v>
      </c>
    </row>
    <row r="19990" spans="1:4">
      <c r="A19990" t="s">
        <v>62436</v>
      </c>
      <c r="B19990" t="s">
        <v>62437</v>
      </c>
      <c r="D19990" t="str">
        <f t="shared" si="312"/>
        <v>FPBUTT6144 Luke Milliron UCCE BUTTE PPM ONLY</v>
      </c>
    </row>
    <row r="19991" spans="1:4">
      <c r="A19991" t="s">
        <v>62438</v>
      </c>
      <c r="B19991" t="s">
        <v>62439</v>
      </c>
      <c r="D19991" t="str">
        <f t="shared" si="312"/>
        <v>FP4HCO6145 Gemma Miner CALIFORNIA STATE 4H OFFICE PPM ONLY</v>
      </c>
    </row>
    <row r="19992" spans="1:4">
      <c r="A19992" t="s">
        <v>62440</v>
      </c>
      <c r="B19992" t="s">
        <v>62441</v>
      </c>
      <c r="D19992" t="str">
        <f t="shared" si="312"/>
        <v>FPSTAN6146 Abdelmoneim Mohamed UCCE STANISLAUS COUNTY PPM ONLY</v>
      </c>
    </row>
    <row r="19993" spans="1:4">
      <c r="A19993" t="s">
        <v>62442</v>
      </c>
      <c r="B19993" t="s">
        <v>62443</v>
      </c>
      <c r="D19993" t="str">
        <f t="shared" si="312"/>
        <v>FPSNTC6147 Fe Moncloa UCCE SANTA CLARA COUNTY PPM ONLY</v>
      </c>
    </row>
    <row r="19994" spans="1:4">
      <c r="A19994" t="s">
        <v>62444</v>
      </c>
      <c r="B19994" t="s">
        <v>62445</v>
      </c>
      <c r="D19994" t="str">
        <f t="shared" si="312"/>
        <v>FPIMPE6148 Aliasghar Montazar UCCE IMPERIAL COUNTY PPM ONLY</v>
      </c>
    </row>
    <row r="19995" spans="1:4">
      <c r="A19995" t="s">
        <v>62446</v>
      </c>
      <c r="B19995" t="s">
        <v>62447</v>
      </c>
      <c r="D19995" t="str">
        <f t="shared" si="312"/>
        <v>FPUCSB6149 Max Moritz ANR CE SPECIALISTS UCSB PPM ONLY</v>
      </c>
    </row>
    <row r="19996" spans="1:4">
      <c r="A19996" t="s">
        <v>62448</v>
      </c>
      <c r="B19996" t="s">
        <v>62449</v>
      </c>
      <c r="D19996" t="str">
        <f t="shared" si="312"/>
        <v>FPBERN6150 Amrita Mukherjee UCCE SAN BERNARDINO COUNTY PPM ONLY</v>
      </c>
    </row>
    <row r="19997" spans="1:4">
      <c r="A19997" t="s">
        <v>62450</v>
      </c>
      <c r="B19997" t="s">
        <v>62451</v>
      </c>
      <c r="D19997" t="str">
        <f t="shared" si="312"/>
        <v>FPUCSC6151 Joji Muramoto ANR CE SPECIALISTS UCSC PPM ONLY</v>
      </c>
    </row>
    <row r="19998" spans="1:4">
      <c r="A19998" t="s">
        <v>62452</v>
      </c>
      <c r="B19998" t="s">
        <v>62453</v>
      </c>
      <c r="D19998" t="str">
        <f t="shared" si="312"/>
        <v>FPLOSA6152 Keith Nathaniel UCCE LOS ANGELES COUNTY PPM ONLY</v>
      </c>
    </row>
    <row r="19999" spans="1:4">
      <c r="A19999" t="s">
        <v>62454</v>
      </c>
      <c r="B19999" t="s">
        <v>62455</v>
      </c>
      <c r="D19999" t="str">
        <f t="shared" si="312"/>
        <v>FP4HCO6153 Roshan Nayak CALIFORNIA STATE 4H OFFICE PPM ONLY</v>
      </c>
    </row>
    <row r="20000" spans="1:4">
      <c r="A20000" t="s">
        <v>62456</v>
      </c>
      <c r="B20000" t="s">
        <v>62457</v>
      </c>
      <c r="D20000" t="str">
        <f t="shared" si="312"/>
        <v>FPSANM6154 Sally Neas UCCE SAN MATEO COUNTY PPM ONLY</v>
      </c>
    </row>
    <row r="20001" spans="1:4">
      <c r="A20001" t="s">
        <v>62458</v>
      </c>
      <c r="B20001" t="s">
        <v>62459</v>
      </c>
      <c r="D20001" t="str">
        <f t="shared" si="312"/>
        <v>FPCNTR6155 Marisa Neelon UCCE CONTRA COSTA COUNTY PPM ONLY</v>
      </c>
    </row>
    <row r="20002" spans="1:4">
      <c r="A20002" t="s">
        <v>62460</v>
      </c>
      <c r="B20002" t="s">
        <v>62461</v>
      </c>
      <c r="D20002" t="str">
        <f t="shared" si="312"/>
        <v>FPNATR6156 SarahMae Nelson CALIFORNIA NATURALIST PROGRAM PPM ONLY</v>
      </c>
    </row>
    <row r="20003" spans="1:4">
      <c r="A20003" t="s">
        <v>62462</v>
      </c>
      <c r="B20003" t="s">
        <v>62463</v>
      </c>
      <c r="D20003" t="str">
        <f t="shared" si="312"/>
        <v>FPNDEA6157 Mehdi Nemati UCR SPP DEANS OFFICE PPM ONLY</v>
      </c>
    </row>
    <row r="20004" spans="1:4">
      <c r="A20004" t="s">
        <v>62464</v>
      </c>
      <c r="B20004" t="s">
        <v>62465</v>
      </c>
      <c r="D20004" t="str">
        <f t="shared" si="312"/>
        <v>FPIMPE6158 Cuong Huu Nguyen UCCE IMPERIAL COUNTY PPM ONLY</v>
      </c>
    </row>
    <row r="20005" spans="1:4">
      <c r="A20005" t="s">
        <v>62466</v>
      </c>
      <c r="B20005" t="s">
        <v>62467</v>
      </c>
      <c r="D20005" t="str">
        <f t="shared" si="312"/>
        <v>FPCOLU6159 Franz Niederholzer UCCE COLUSA PPM ONLY</v>
      </c>
    </row>
    <row r="20006" spans="1:4">
      <c r="A20006" t="s">
        <v>62468</v>
      </c>
      <c r="B20006" t="s">
        <v>62469</v>
      </c>
      <c r="D20006" t="str">
        <f t="shared" si="312"/>
        <v>FPORAN6160 Beatriz Nobua Behrmann UCCE ORANGE COUNTY PPM ONLY</v>
      </c>
    </row>
    <row r="20007" spans="1:4">
      <c r="A20007" t="s">
        <v>62470</v>
      </c>
      <c r="B20007" t="s">
        <v>62471</v>
      </c>
      <c r="D20007" t="str">
        <f t="shared" si="312"/>
        <v>FPSONM6161 Tori Norville UCCE SONOMA COUNTY PPM ONLY</v>
      </c>
    </row>
    <row r="20008" spans="1:4">
      <c r="A20008" t="s">
        <v>62472</v>
      </c>
      <c r="B20008" t="s">
        <v>62473</v>
      </c>
      <c r="D20008" t="str">
        <f t="shared" si="312"/>
        <v>FPSANJ6162 Mohamed Nouri UCCE SAN JOAQUIN COUNTY PPM ONLY</v>
      </c>
    </row>
    <row r="20009" spans="1:4">
      <c r="A20009" t="s">
        <v>62474</v>
      </c>
      <c r="B20009" t="s">
        <v>62475</v>
      </c>
      <c r="D20009" t="str">
        <f t="shared" si="312"/>
        <v>FPAVPP6163 Daniel Obrist VICE PROVOST ACAD PERSNL and DEV PPM ONLY</v>
      </c>
    </row>
    <row r="20010" spans="1:4">
      <c r="A20010" t="s">
        <v>62476</v>
      </c>
      <c r="B20010" t="s">
        <v>62477</v>
      </c>
      <c r="D20010" t="str">
        <f t="shared" si="312"/>
        <v>FPKERN6164 Tobias Oker UCCE KERN COUNTY PPM ONLY</v>
      </c>
    </row>
    <row r="20011" spans="1:4">
      <c r="A20011" t="s">
        <v>62478</v>
      </c>
      <c r="B20011" t="s">
        <v>62479</v>
      </c>
      <c r="D20011" t="str">
        <f t="shared" si="312"/>
        <v>FPCSNP6165 Scott Oneto UCCE CENTRAL SIERRA NEVADA MCP PPM ONLY</v>
      </c>
    </row>
    <row r="20012" spans="1:4">
      <c r="A20012" t="s">
        <v>62480</v>
      </c>
      <c r="B20012" t="s">
        <v>62481</v>
      </c>
      <c r="D20012" t="str">
        <f t="shared" si="312"/>
        <v>FPTEHA6166 Natalia Ott UCCE TEHAMA COUNTY PPM ONLY</v>
      </c>
    </row>
    <row r="20013" spans="1:4">
      <c r="A20013" t="s">
        <v>62482</v>
      </c>
      <c r="B20013" t="s">
        <v>62483</v>
      </c>
      <c r="D20013" t="str">
        <f t="shared" si="312"/>
        <v>FPFMCP6167 Rebecca Ozeran UCCE FRESNO MADERA MCP PPM ONLY</v>
      </c>
    </row>
    <row r="20014" spans="1:4">
      <c r="A20014" t="s">
        <v>62484</v>
      </c>
      <c r="B20014" t="s">
        <v>62485</v>
      </c>
      <c r="D20014" t="str">
        <f t="shared" si="312"/>
        <v>FPTULA6168 Irene Padasas UCCE TULARE COUNTY PPM ONLY</v>
      </c>
    </row>
    <row r="20015" spans="1:4">
      <c r="A20015" t="s">
        <v>62486</v>
      </c>
      <c r="B20015" t="s">
        <v>62487</v>
      </c>
      <c r="D20015" t="str">
        <f t="shared" si="312"/>
        <v>FPMRCD6169 Tapan Pathak ANR CE SPECIALISTS UCM PPM ONLY</v>
      </c>
    </row>
    <row r="20016" spans="1:4">
      <c r="A20016" t="s">
        <v>62488</v>
      </c>
      <c r="B20016" t="s">
        <v>62489</v>
      </c>
      <c r="D20016" t="str">
        <f t="shared" si="312"/>
        <v>FPMONT6170 Kirsten Pearsons UCCE MONTEREY COUNTY PPM ONLY</v>
      </c>
    </row>
    <row r="20017" spans="1:4">
      <c r="A20017" t="s">
        <v>62490</v>
      </c>
      <c r="B20017" t="s">
        <v>62491</v>
      </c>
      <c r="D20017" t="str">
        <f t="shared" si="312"/>
        <v>FPGLEN6171 Curt Pierce UCCE GLENN COUNTY PPM ONLY</v>
      </c>
    </row>
    <row r="20018" spans="1:4">
      <c r="A20018" t="s">
        <v>62492</v>
      </c>
      <c r="B20018" t="s">
        <v>62493</v>
      </c>
      <c r="D20018" t="str">
        <f t="shared" si="312"/>
        <v>FPNNEM6172 Antoon Ploeg UCR CE NEMATOLOGY PPM ONLY</v>
      </c>
    </row>
    <row r="20019" spans="1:4">
      <c r="A20019" t="s">
        <v>62494</v>
      </c>
      <c r="B20019" t="s">
        <v>62495</v>
      </c>
      <c r="D20019" t="str">
        <f t="shared" si="312"/>
        <v>FPCWRI6173 Erik Porse CA INST FOR WATER RESOURCES PPM ONLY</v>
      </c>
    </row>
    <row r="20020" spans="1:4">
      <c r="A20020" t="s">
        <v>62496</v>
      </c>
      <c r="B20020" t="s">
        <v>62497</v>
      </c>
      <c r="D20020" t="str">
        <f t="shared" si="312"/>
        <v>FPLOSA6174 Natalie M Price LOS ANGELES PPM ONLY</v>
      </c>
    </row>
    <row r="20021" spans="1:4">
      <c r="A20021" t="s">
        <v>62498</v>
      </c>
      <c r="B20021" t="s">
        <v>62499</v>
      </c>
      <c r="D20021" t="str">
        <f t="shared" si="312"/>
        <v>FPNMPP6175 Alexander Putman UCR PLANT PATH MICROBIOLOGY PPM ONLY</v>
      </c>
    </row>
    <row r="20022" spans="1:4">
      <c r="A20022" t="s">
        <v>62500</v>
      </c>
      <c r="B20022" t="s">
        <v>62501</v>
      </c>
      <c r="D20022" t="str">
        <f t="shared" si="312"/>
        <v>FPORAN6176 Niamh Quinn UCCE ORANGE COUNTY PPM ONLY</v>
      </c>
    </row>
    <row r="20023" spans="1:4">
      <c r="A20023" t="s">
        <v>62502</v>
      </c>
      <c r="B20023" t="s">
        <v>62503</v>
      </c>
      <c r="D20023" t="str">
        <f t="shared" si="312"/>
        <v>FPHUMB6177 Lenya QuinnDavidson UCCE HUMBOLDT PPM ONLY</v>
      </c>
    </row>
    <row r="20024" spans="1:4">
      <c r="A20024" t="s">
        <v>62504</v>
      </c>
      <c r="B20024" t="s">
        <v>62505</v>
      </c>
      <c r="D20024" t="str">
        <f t="shared" si="312"/>
        <v>FPBNTO6178 Devii Rao UCCE SAN BENITO COUNTY PPM ONLY</v>
      </c>
    </row>
    <row r="20025" spans="1:4">
      <c r="A20025" t="s">
        <v>62506</v>
      </c>
      <c r="B20025" t="s">
        <v>62507</v>
      </c>
      <c r="D20025" t="str">
        <f t="shared" si="312"/>
        <v>FPNPIN6179 Suzanne Rauzon NUTRITION POLICY INSTITUTE PPM ONLY</v>
      </c>
    </row>
    <row r="20026" spans="1:4">
      <c r="A20026" t="s">
        <v>62508</v>
      </c>
      <c r="B20026" t="s">
        <v>62509</v>
      </c>
      <c r="D20026" t="str">
        <f t="shared" si="312"/>
        <v>FPNPIN6180 Amira Resnick NUTRITIONFAMILYCONSUMER SCI PPM ONLY</v>
      </c>
    </row>
    <row r="20027" spans="1:4">
      <c r="A20027" t="s">
        <v>62510</v>
      </c>
      <c r="B20027" t="s">
        <v>62511</v>
      </c>
      <c r="D20027" t="str">
        <f t="shared" si="312"/>
        <v>FPRIVE6181 Michael Rethwisch UCCE RIVERSIDE COUNTY PPM ONLY</v>
      </c>
    </row>
    <row r="20028" spans="1:4">
      <c r="A20028" t="s">
        <v>62512</v>
      </c>
      <c r="B20028" t="s">
        <v>62513</v>
      </c>
      <c r="D20028" t="str">
        <f t="shared" si="312"/>
        <v>FPNPIN6182 Carolyn Rider NUTRITION POLICY INSTITUTE PPM ONLY</v>
      </c>
    </row>
    <row r="20029" spans="1:4">
      <c r="A20029" t="s">
        <v>62514</v>
      </c>
      <c r="B20029" t="s">
        <v>62515</v>
      </c>
      <c r="D20029" t="str">
        <f t="shared" si="312"/>
        <v>FPSTAN6183 Jhalendra Rijal UCCE STANISLAUS COUNTY PPM ONLY</v>
      </c>
    </row>
    <row r="20030" spans="1:4">
      <c r="A20030" t="s">
        <v>62516</v>
      </c>
      <c r="B20030" t="s">
        <v>62517</v>
      </c>
      <c r="D20030" t="str">
        <f t="shared" si="312"/>
        <v>FPRIVE6184 Sonia I Rios RIVERSIDE PPM ONLY</v>
      </c>
    </row>
    <row r="20031" spans="1:4">
      <c r="A20031" t="s">
        <v>62518</v>
      </c>
      <c r="B20031" t="s">
        <v>62519</v>
      </c>
      <c r="D20031" t="str">
        <f t="shared" si="312"/>
        <v>FPNPIN6185 Lorrene Ritchie NUTRITION POLICY INSTITUTE PPM ONLY</v>
      </c>
    </row>
    <row r="20032" spans="1:4">
      <c r="A20032" t="s">
        <v>62520</v>
      </c>
      <c r="B20032" t="s">
        <v>62521</v>
      </c>
      <c r="D20032" t="str">
        <f t="shared" si="312"/>
        <v>FPNEVA6186 Matthew Rodriguez UCCE NEVADAPLACER COUNTY PPM ONLY</v>
      </c>
    </row>
    <row r="20033" spans="1:4">
      <c r="A20033" t="s">
        <v>62522</v>
      </c>
      <c r="B20033" t="s">
        <v>62523</v>
      </c>
      <c r="D20033" t="str">
        <f t="shared" si="312"/>
        <v>FPNBPS6187 Philippe Rolshausen UCR CE BOTANY PLANT SCIENCES PPM ONLY</v>
      </c>
    </row>
    <row r="20034" spans="1:4">
      <c r="A20034" t="s">
        <v>62524</v>
      </c>
      <c r="B20034" t="s">
        <v>62525</v>
      </c>
      <c r="D20034" t="str">
        <f t="shared" si="312"/>
        <v>FPMRCD6188 Mohammad Safeeq ANR CE SPECIALISTS UCM PPM ONLY</v>
      </c>
    </row>
    <row r="20035" spans="1:4">
      <c r="A20035" t="s">
        <v>62526</v>
      </c>
      <c r="B20035" t="s">
        <v>62527</v>
      </c>
      <c r="D20035" t="str">
        <f t="shared" ref="D20035:D20098" si="313">A20035&amp;" "&amp;B20035</f>
        <v>FPBERK6189 Daniel L Sanchez UCB PPM ONLY</v>
      </c>
    </row>
    <row r="20036" spans="1:4">
      <c r="A20036" t="s">
        <v>62528</v>
      </c>
      <c r="B20036" t="s">
        <v>62529</v>
      </c>
      <c r="D20036" t="str">
        <f t="shared" si="313"/>
        <v>FPBNTO6190 Barbara Satink Wolfson UCCE SAN BENITO COUNTY PPM ONLY</v>
      </c>
    </row>
    <row r="20037" spans="1:4">
      <c r="A20037" t="s">
        <v>62530</v>
      </c>
      <c r="B20037" t="s">
        <v>62531</v>
      </c>
      <c r="D20037" t="str">
        <f t="shared" si="313"/>
        <v>FPSUTY6191 Ricky Satomi UCCE SUTTERYUBA COUNTIES PPM ONLY</v>
      </c>
    </row>
    <row r="20038" spans="1:4">
      <c r="A20038" t="s">
        <v>62532</v>
      </c>
      <c r="B20038" t="s">
        <v>62533</v>
      </c>
      <c r="D20038" t="str">
        <f t="shared" si="313"/>
        <v>FPVENT6192 Annemiek Schilder UCCE VENTURA COUNTY PPM ONLY</v>
      </c>
    </row>
    <row r="20039" spans="1:4">
      <c r="A20039" t="s">
        <v>62534</v>
      </c>
      <c r="B20039" t="s">
        <v>62535</v>
      </c>
      <c r="D20039" t="str">
        <f t="shared" si="313"/>
        <v>FP4HCO6193 Linda SchmittMcquitty CALIFORNIA STATE 4H OFFICE PPM ONLY</v>
      </c>
    </row>
    <row r="20040" spans="1:4">
      <c r="A20040" t="s">
        <v>62536</v>
      </c>
      <c r="B20040" t="s">
        <v>62537</v>
      </c>
      <c r="D20040" t="str">
        <f t="shared" si="313"/>
        <v>FPPLUM6194 Tracy Schohr UCCE PLUMASSIERRA COUNTIES PPM ONLY</v>
      </c>
    </row>
    <row r="20041" spans="1:4">
      <c r="A20041" t="s">
        <v>62538</v>
      </c>
      <c r="B20041" t="s">
        <v>62539</v>
      </c>
      <c r="D20041" t="str">
        <f t="shared" si="313"/>
        <v>FPVENT6195 Matthew Shapero UCCE VENTURA COUNTY PPM ONLY</v>
      </c>
    </row>
    <row r="20042" spans="1:4">
      <c r="A20042" t="s">
        <v>62540</v>
      </c>
      <c r="B20042" t="s">
        <v>62541</v>
      </c>
      <c r="D20042" t="str">
        <f t="shared" si="313"/>
        <v>FPCWRI6196 Rachel M Shellabarger CIWR PPM ONLY</v>
      </c>
    </row>
    <row r="20043" spans="1:4">
      <c r="A20043" t="s">
        <v>62542</v>
      </c>
      <c r="B20043" t="s">
        <v>62543</v>
      </c>
      <c r="D20043" t="str">
        <f t="shared" si="313"/>
        <v>FPBEES6197 Kristen Shive UCB CNR ENV SCI POLICY MGMT PPM ONLY</v>
      </c>
    </row>
    <row r="20044" spans="1:4">
      <c r="A20044" t="s">
        <v>62544</v>
      </c>
      <c r="B20044" t="s">
        <v>62545</v>
      </c>
      <c r="D20044" t="str">
        <f t="shared" si="313"/>
        <v>FPLOSA6198 Christopher Shogren UCCE LOS ANGELES COUNTY PPM ONLY</v>
      </c>
    </row>
    <row r="20045" spans="1:4">
      <c r="A20045" t="s">
        <v>62546</v>
      </c>
      <c r="B20045" t="s">
        <v>62547</v>
      </c>
      <c r="D20045" t="str">
        <f t="shared" si="313"/>
        <v>FPKERN6199 Jaspreet Sidhu UCCE KERN COUNTY PPM ONLY</v>
      </c>
    </row>
    <row r="20046" spans="1:4">
      <c r="A20046" t="s">
        <v>62548</v>
      </c>
      <c r="B20046" t="s">
        <v>62549</v>
      </c>
      <c r="D20046" t="str">
        <f t="shared" si="313"/>
        <v>FPCSNP6200 Hardeep Singh UCCE CENTRAL SIERRA NEVADA MCP PPM ONLY</v>
      </c>
    </row>
    <row r="20047" spans="1:4">
      <c r="A20047" t="s">
        <v>62550</v>
      </c>
      <c r="B20047" t="s">
        <v>62551</v>
      </c>
      <c r="D20047" t="str">
        <f t="shared" si="313"/>
        <v>FPMODO6201 Laura Snell UCCE MODOC COUNTY PPM ONLY</v>
      </c>
    </row>
    <row r="20048" spans="1:4">
      <c r="A20048" t="s">
        <v>62552</v>
      </c>
      <c r="B20048" t="s">
        <v>62553</v>
      </c>
      <c r="D20048" t="str">
        <f t="shared" si="313"/>
        <v>FPCCMP6202 Joanna Solins UCCE CAPITOL CORRIDOR MCP PPM ONLY</v>
      </c>
    </row>
    <row r="20049" spans="1:4">
      <c r="A20049" t="s">
        <v>62554</v>
      </c>
      <c r="B20049" t="s">
        <v>62555</v>
      </c>
      <c r="D20049" t="str">
        <f t="shared" si="313"/>
        <v>FPLUIS6203 Katherine Soule UCCE SAN LUIS OBISPO COUNTY PPM ONLY</v>
      </c>
    </row>
    <row r="20050" spans="1:4">
      <c r="A20050" t="s">
        <v>62556</v>
      </c>
      <c r="B20050" t="s">
        <v>62557</v>
      </c>
      <c r="D20050" t="str">
        <f t="shared" si="313"/>
        <v>FPBEES6204 Jennifer Sowerwine UCB ESPM SOCIETY ENVIRON DIV PPM ONLY</v>
      </c>
    </row>
    <row r="20051" spans="1:4">
      <c r="A20051" t="s">
        <v>62558</v>
      </c>
      <c r="B20051" t="s">
        <v>62559</v>
      </c>
      <c r="D20051" t="str">
        <f t="shared" si="313"/>
        <v>FPDIEG6205 Gerardo Spinelli UCCE SAN DIEGO COUNTY PPM ONLY</v>
      </c>
    </row>
    <row r="20052" spans="1:4">
      <c r="A20052" t="s">
        <v>62560</v>
      </c>
      <c r="B20052" t="s">
        <v>62561</v>
      </c>
      <c r="D20052" t="str">
        <f t="shared" si="313"/>
        <v>FPHUMB6206 Jeffery Stackhouse UCCE HUMBOLDT PPM ONLY</v>
      </c>
    </row>
    <row r="20053" spans="1:4">
      <c r="A20053" t="s">
        <v>62562</v>
      </c>
      <c r="B20053" t="s">
        <v>62563</v>
      </c>
      <c r="D20053" t="str">
        <f t="shared" si="313"/>
        <v>FPIPMP6207 James Stapleton STATEWIDE IPM PROGRAM PPM ONLY</v>
      </c>
    </row>
    <row r="20054" spans="1:4">
      <c r="A20054" t="s">
        <v>62564</v>
      </c>
      <c r="B20054" t="s">
        <v>62565</v>
      </c>
      <c r="D20054" t="str">
        <f t="shared" si="313"/>
        <v>FPMERC6208 C Scott Stoddard UCCE MERCED COUNTY PPM ONLY</v>
      </c>
    </row>
    <row r="20055" spans="1:4">
      <c r="A20055" t="s">
        <v>62566</v>
      </c>
      <c r="B20055" t="s">
        <v>62567</v>
      </c>
      <c r="D20055" t="str">
        <f t="shared" si="313"/>
        <v>FPNPIN6209 Ron Strochlic NUTRITION POLICY INSTITUTE PPM ONLY</v>
      </c>
    </row>
    <row r="20056" spans="1:4">
      <c r="A20056" t="s">
        <v>62568</v>
      </c>
      <c r="B20056" t="s">
        <v>62569</v>
      </c>
      <c r="D20056" t="str">
        <f t="shared" si="313"/>
        <v>FPLOSA6210 Rachel Surls UCCE LOS ANGELES COUNTY PPM ONLY</v>
      </c>
    </row>
    <row r="20057" spans="1:4">
      <c r="A20057" t="s">
        <v>62570</v>
      </c>
      <c r="B20057" t="s">
        <v>62571</v>
      </c>
      <c r="D20057" t="str">
        <f t="shared" si="313"/>
        <v>FPALAM6211 Andrew Sutherland UCCE ALAMEDA COUNTY PPM ONLY</v>
      </c>
    </row>
    <row r="20058" spans="1:4">
      <c r="A20058" t="s">
        <v>62572</v>
      </c>
      <c r="B20058" t="s">
        <v>62573</v>
      </c>
      <c r="D20058" t="str">
        <f t="shared" si="313"/>
        <v>FPMARN6212 Steven Swain UCCE MARIN COUNTY PPM ONLY</v>
      </c>
    </row>
    <row r="20059" spans="1:4">
      <c r="A20059" t="s">
        <v>62574</v>
      </c>
      <c r="B20059" t="s">
        <v>62575</v>
      </c>
      <c r="D20059" t="str">
        <f t="shared" si="313"/>
        <v>FPBERN6213 Etaferahu Takele UCCE SAN BERNARDINO COUNTY PPM ONLY</v>
      </c>
    </row>
    <row r="20060" spans="1:4">
      <c r="A20060" t="s">
        <v>62576</v>
      </c>
      <c r="B20060" t="s">
        <v>62577</v>
      </c>
      <c r="D20060" t="str">
        <f t="shared" si="313"/>
        <v>FPHUMB6214 Edward Tanner UCCE HUMBOLDT PPM ONLY</v>
      </c>
    </row>
    <row r="20061" spans="1:4">
      <c r="A20061" t="s">
        <v>62578</v>
      </c>
      <c r="B20061" t="s">
        <v>62579</v>
      </c>
      <c r="D20061" t="str">
        <f t="shared" si="313"/>
        <v>FPSANJ6215 Justin Tanner UCCE SAN JOAQUIN COUNTY PPM ONLY</v>
      </c>
    </row>
    <row r="20062" spans="1:4">
      <c r="A20062" t="s">
        <v>62580</v>
      </c>
      <c r="B20062" t="s">
        <v>62581</v>
      </c>
      <c r="D20062" t="str">
        <f t="shared" si="313"/>
        <v>FPRIVE6216 Siavash Taravati UCCE RIVERSIDE COUNTY PPM ONLY</v>
      </c>
    </row>
    <row r="20063" spans="1:4">
      <c r="A20063" t="s">
        <v>62582</v>
      </c>
      <c r="B20063" t="s">
        <v>62583</v>
      </c>
      <c r="D20063" t="str">
        <f t="shared" si="313"/>
        <v>FPKERN6217 Tian Tian UCCE KERN COUNTY PPM ONLY</v>
      </c>
    </row>
    <row r="20064" spans="1:4">
      <c r="A20064" t="s">
        <v>62584</v>
      </c>
      <c r="B20064" t="s">
        <v>62585</v>
      </c>
      <c r="D20064" t="str">
        <f t="shared" si="313"/>
        <v>FPBEES6218 William Tietje UCB ESPM ECOSYSTEM SCI DIV PPM ONLY</v>
      </c>
    </row>
    <row r="20065" spans="1:4">
      <c r="A20065" t="s">
        <v>62586</v>
      </c>
      <c r="B20065" t="s">
        <v>62587</v>
      </c>
      <c r="D20065" t="str">
        <f t="shared" si="313"/>
        <v>FPPLUM6219 Ryan Tompkins UCCE PLUMASSIERRA COUNTIES PPM ONLY</v>
      </c>
    </row>
    <row r="20066" spans="1:4">
      <c r="A20066" t="s">
        <v>62588</v>
      </c>
      <c r="B20066" t="s">
        <v>62589</v>
      </c>
      <c r="D20066" t="str">
        <f t="shared" si="313"/>
        <v>FPFMCP6220 Tom Turini UCCE FRESNO MADERA MCP PPM ONLY</v>
      </c>
    </row>
    <row r="20067" spans="1:4">
      <c r="A20067" t="s">
        <v>62590</v>
      </c>
      <c r="B20067" t="s">
        <v>62591</v>
      </c>
      <c r="D20067" t="str">
        <f t="shared" si="313"/>
        <v>FPHUMB6221 Yana Valachovic UCCE HUMBOLDT PPM ONLY</v>
      </c>
    </row>
    <row r="20068" spans="1:4">
      <c r="A20068" t="s">
        <v>62592</v>
      </c>
      <c r="B20068" t="s">
        <v>62593</v>
      </c>
      <c r="D20068" t="str">
        <f t="shared" si="313"/>
        <v>FPMARN6222 Julia Van Soelen UCCE MARIN COUNTY PPM ONLY</v>
      </c>
    </row>
    <row r="20069" spans="1:4">
      <c r="A20069" t="s">
        <v>62594</v>
      </c>
      <c r="B20069" t="s">
        <v>62595</v>
      </c>
      <c r="D20069" t="str">
        <f t="shared" si="313"/>
        <v>FPLUIS6223 Liliana Vega UCCE SAN LUIS OBISPO COUNTY PPM ONLY</v>
      </c>
    </row>
    <row r="20070" spans="1:4">
      <c r="A20070" t="s">
        <v>62596</v>
      </c>
      <c r="B20070" t="s">
        <v>62597</v>
      </c>
      <c r="D20070" t="str">
        <f t="shared" si="313"/>
        <v>FPNMPP6224 Georgios Vidalakis UCR PLANT PATH MICROBIOLOGY PPM ONLY</v>
      </c>
    </row>
    <row r="20071" spans="1:4">
      <c r="A20071" t="s">
        <v>62598</v>
      </c>
      <c r="B20071" t="s">
        <v>62599</v>
      </c>
      <c r="D20071" t="str">
        <f t="shared" si="313"/>
        <v>FPCOLU6225 Amber VinchesiVahl UCCE COLUSA PPM ONLY</v>
      </c>
    </row>
    <row r="20072" spans="1:4">
      <c r="A20072" t="s">
        <v>62600</v>
      </c>
      <c r="B20072" t="s">
        <v>62601</v>
      </c>
      <c r="D20072" t="str">
        <f t="shared" si="313"/>
        <v>FPSANM6226 Laura Vollmer UCCE SAN MATEO COUNTY PPM ONLY</v>
      </c>
    </row>
    <row r="20073" spans="1:4">
      <c r="A20073" t="s">
        <v>62602</v>
      </c>
      <c r="B20073" t="s">
        <v>62603</v>
      </c>
      <c r="D20073" t="str">
        <f t="shared" si="313"/>
        <v>FPRIVE6227 Philip Waisen UCCE RIVERSIDE COUNTY PPM ONLY</v>
      </c>
    </row>
    <row r="20074" spans="1:4">
      <c r="A20074" t="s">
        <v>62604</v>
      </c>
      <c r="B20074" t="s">
        <v>62605</v>
      </c>
      <c r="D20074" t="str">
        <f t="shared" si="313"/>
        <v>FPSCRZ6228 YuChen Wang UCCE SANTA CRUZ COUNTY PPM ONLY</v>
      </c>
    </row>
    <row r="20075" spans="1:4">
      <c r="A20075" t="s">
        <v>62606</v>
      </c>
      <c r="B20075" t="s">
        <v>62607</v>
      </c>
      <c r="D20075" t="str">
        <f t="shared" si="313"/>
        <v>FPSTAN6229 Zheng Wang UCCE STANISLAUS COUNTY PPM ONLY</v>
      </c>
    </row>
    <row r="20076" spans="1:4">
      <c r="A20076" t="s">
        <v>62608</v>
      </c>
      <c r="B20076" t="s">
        <v>62609</v>
      </c>
      <c r="D20076" t="str">
        <f t="shared" si="313"/>
        <v>FPNPIN6230 Miranda Westfall NUTRITION POLICY INSTITUTE PPM ONLY</v>
      </c>
    </row>
    <row r="20077" spans="1:4">
      <c r="A20077" t="s">
        <v>62610</v>
      </c>
      <c r="B20077" t="s">
        <v>62611</v>
      </c>
      <c r="D20077" t="str">
        <f t="shared" si="313"/>
        <v>FPNNEM6231 Andreas Westphal UCR CE NEMATOLOGY PPM ONLY</v>
      </c>
    </row>
    <row r="20078" spans="1:4">
      <c r="A20078" t="s">
        <v>62612</v>
      </c>
      <c r="B20078" t="s">
        <v>62613</v>
      </c>
      <c r="D20078" t="str">
        <f t="shared" si="313"/>
        <v>FPSANM6232 Carolyn Whitesell UCCE SAN MATEO COUNTY PPM ONLY</v>
      </c>
    </row>
    <row r="20079" spans="1:4">
      <c r="A20079" t="s">
        <v>62614</v>
      </c>
      <c r="B20079" t="s">
        <v>62615</v>
      </c>
      <c r="D20079" t="str">
        <f t="shared" si="313"/>
        <v>FPNNEM6233 Sam Wilson UCR CE ENTOMOLOGY PPM ONLY</v>
      </c>
    </row>
    <row r="20080" spans="1:4">
      <c r="A20080" t="s">
        <v>62616</v>
      </c>
      <c r="B20080" t="s">
        <v>62617</v>
      </c>
      <c r="D20080" t="str">
        <f t="shared" si="313"/>
        <v>FPSISK6234 Robert Wilson UCCE SISKIYOU COUNTY PPM ONLY</v>
      </c>
    </row>
    <row r="20081" spans="1:4">
      <c r="A20081" t="s">
        <v>62618</v>
      </c>
      <c r="B20081" t="s">
        <v>62619</v>
      </c>
      <c r="D20081" t="str">
        <f t="shared" si="313"/>
        <v>FPIPMP6235 Karey Windbiel STATEWIDE IPM PROGRAM PPM ONLY</v>
      </c>
    </row>
    <row r="20082" spans="1:4">
      <c r="A20082" t="s">
        <v>62620</v>
      </c>
      <c r="B20082" t="s">
        <v>62621</v>
      </c>
      <c r="D20082" t="str">
        <f t="shared" si="313"/>
        <v>FPSISK6236 Grace Woodmansee UCCE SISKIYOU COUNTY PPM ONLY</v>
      </c>
    </row>
    <row r="20083" spans="1:4">
      <c r="A20083" t="s">
        <v>62622</v>
      </c>
      <c r="B20083" t="s">
        <v>62623</v>
      </c>
      <c r="D20083" t="str">
        <f t="shared" si="313"/>
        <v>FPNPIN6237 Gail WoodwardLopez NUTRITION POLICY INSTITUTE PPM ONLY</v>
      </c>
    </row>
    <row r="20084" spans="1:4">
      <c r="A20084" t="s">
        <v>62624</v>
      </c>
      <c r="B20084" t="s">
        <v>62625</v>
      </c>
      <c r="D20084" t="str">
        <f t="shared" si="313"/>
        <v>FPMARN6238 Steven Worker UCCE MARIN COUNTY PPM ONLY</v>
      </c>
    </row>
    <row r="20085" spans="1:4">
      <c r="A20085" t="s">
        <v>62626</v>
      </c>
      <c r="B20085" t="s">
        <v>62627</v>
      </c>
      <c r="D20085" t="str">
        <f t="shared" si="313"/>
        <v>FPKERN6239 Mohammad Yaghmour UCCE KERN COUNTY PPM ONLY</v>
      </c>
    </row>
    <row r="20086" spans="1:4">
      <c r="A20086" t="s">
        <v>62628</v>
      </c>
      <c r="B20086" t="s">
        <v>62629</v>
      </c>
      <c r="D20086" t="str">
        <f t="shared" si="313"/>
        <v>FPBEES6240 Robert York UCB ESPM ECOSYSTEM SCI DIV PPM ONLY</v>
      </c>
    </row>
    <row r="20087" spans="1:4">
      <c r="A20087" t="s">
        <v>62630</v>
      </c>
      <c r="B20087" t="s">
        <v>62631</v>
      </c>
      <c r="D20087" t="str">
        <f t="shared" si="313"/>
        <v>FPCWRI6241 Hope Zabronsky CA INST FOR WATER RESOURCES PPM ONLY</v>
      </c>
    </row>
    <row r="20088" spans="1:4">
      <c r="A20088" t="s">
        <v>62632</v>
      </c>
      <c r="B20088" t="s">
        <v>62633</v>
      </c>
      <c r="D20088" t="str">
        <f t="shared" si="313"/>
        <v>FPUCSC6242 Margherita Zavatta ANR CE SPECIALISTS UCSC PPM ONLY</v>
      </c>
    </row>
    <row r="20089" spans="1:4">
      <c r="A20089" t="s">
        <v>62634</v>
      </c>
      <c r="B20089" t="s">
        <v>62635</v>
      </c>
      <c r="D20089" t="str">
        <f t="shared" si="313"/>
        <v>FPFMCP6243 Shijian Zhuang UCCE FRESNO MADERA MCP PPM ONLY</v>
      </c>
    </row>
    <row r="20090" spans="1:4">
      <c r="A20090" t="s">
        <v>62636</v>
      </c>
      <c r="B20090" t="s">
        <v>62637</v>
      </c>
      <c r="D20090" t="str">
        <f t="shared" si="313"/>
        <v>FPBEES6244 David Zilberman UCB CNR AG RESOURCE ECON POL PPM ONLY</v>
      </c>
    </row>
    <row r="20091" spans="1:4">
      <c r="A20091" t="s">
        <v>62638</v>
      </c>
      <c r="B20091" t="s">
        <v>62639</v>
      </c>
      <c r="D20091" t="str">
        <f t="shared" si="313"/>
        <v>FPMERC6245 Cameron Zuber UCCE MERCED COUNTY PPM ONLY</v>
      </c>
    </row>
    <row r="20092" spans="1:4">
      <c r="A20092" t="s">
        <v>62640</v>
      </c>
      <c r="B20092" t="s">
        <v>62641</v>
      </c>
      <c r="D20092" t="str">
        <f t="shared" si="313"/>
        <v>FPAHCE6246 Zhe Chen HUMAN ECOLOGY PPM ONLY</v>
      </c>
    </row>
    <row r="20093" spans="1:4">
      <c r="A20093" t="s">
        <v>62642</v>
      </c>
      <c r="B20093" t="s">
        <v>62643</v>
      </c>
      <c r="D20093" t="str">
        <f t="shared" si="313"/>
        <v>FPAPLS6247 Andrew Latimer PLANT SCIENCES PPM Only</v>
      </c>
    </row>
    <row r="20094" spans="1:4">
      <c r="A20094" t="s">
        <v>62644</v>
      </c>
      <c r="B20094" t="s">
        <v>62645</v>
      </c>
      <c r="D20094" t="str">
        <f t="shared" si="313"/>
        <v>FPANUT4482 CASSANDRA NGUYEN NUTRITION PPM Only</v>
      </c>
    </row>
    <row r="20095" spans="1:4">
      <c r="A20095" t="s">
        <v>62646</v>
      </c>
      <c r="B20095" t="s">
        <v>62647</v>
      </c>
      <c r="D20095" t="str">
        <f t="shared" si="313"/>
        <v>F9ANUT4482 CASSANDRA NGUYEN NUTRITION ANR PPM Only</v>
      </c>
    </row>
    <row r="20096" spans="1:4">
      <c r="A20096" t="s">
        <v>62648</v>
      </c>
      <c r="B20096" t="s">
        <v>62649</v>
      </c>
      <c r="D20096" t="str">
        <f t="shared" si="313"/>
        <v>FPABAE6257 You Lo Hsieh BIOLOGICAL and AG ENGINEERING PPM Only</v>
      </c>
    </row>
    <row r="20097" spans="1:4">
      <c r="A20097" t="s">
        <v>62650</v>
      </c>
      <c r="B20097" t="s">
        <v>62651</v>
      </c>
      <c r="D20097" t="str">
        <f t="shared" si="313"/>
        <v>FPAFST6258 Maria Louise Marco FOOD SCIENCE And TECHNOLOGY PPM Only</v>
      </c>
    </row>
    <row r="20098" spans="1:4">
      <c r="A20098" t="s">
        <v>62652</v>
      </c>
      <c r="B20098" t="s">
        <v>62653</v>
      </c>
      <c r="D20098" t="str">
        <f t="shared" si="313"/>
        <v>F9AARE6259 Olena Sambucci AG And RESOURCE ECONOMICS ANR PPM Only</v>
      </c>
    </row>
    <row r="20099" spans="1:4">
      <c r="A20099" t="s">
        <v>62654</v>
      </c>
      <c r="B20099" t="s">
        <v>62655</v>
      </c>
      <c r="D20099" t="str">
        <f t="shared" ref="D20099:D20162" si="314">A20099&amp;" "&amp;B20099</f>
        <v>FPLAMS6260 Erin Gray AMERICAN STUDIES PPM Only</v>
      </c>
    </row>
    <row r="20100" spans="1:4">
      <c r="A20100" t="s">
        <v>62656</v>
      </c>
      <c r="B20100" t="s">
        <v>62657</v>
      </c>
      <c r="D20100" t="str">
        <f t="shared" si="314"/>
        <v>FPLANT6261 Manvir Singh ANTHROPOLOGY PPM Only</v>
      </c>
    </row>
    <row r="20101" spans="1:4">
      <c r="A20101" t="s">
        <v>62658</v>
      </c>
      <c r="B20101" t="s">
        <v>62659</v>
      </c>
      <c r="D20101" t="str">
        <f t="shared" si="314"/>
        <v>FPLCHE6262 Bronte Charette CHEMISTRY PPM Only</v>
      </c>
    </row>
    <row r="20102" spans="1:4">
      <c r="A20102" t="s">
        <v>62660</v>
      </c>
      <c r="B20102" t="s">
        <v>62661</v>
      </c>
      <c r="D20102" t="str">
        <f t="shared" si="314"/>
        <v>FPLCDM6263 Katlin Sweeney Romero CINEMA And DIGITAL MEDIA PPM Only</v>
      </c>
    </row>
    <row r="20103" spans="1:4">
      <c r="A20103" t="s">
        <v>62662</v>
      </c>
      <c r="B20103" t="s">
        <v>62663</v>
      </c>
      <c r="D20103" t="str">
        <f t="shared" si="314"/>
        <v>FPLDES6264 Akshita Sivakumar DESIGN PPM Only</v>
      </c>
    </row>
    <row r="20104" spans="1:4">
      <c r="A20104" t="s">
        <v>62664</v>
      </c>
      <c r="B20104" t="s">
        <v>62665</v>
      </c>
      <c r="D20104" t="str">
        <f t="shared" si="314"/>
        <v>FPLENL6265 Xavier Lee ENGLISH PPM Only</v>
      </c>
    </row>
    <row r="20105" spans="1:4">
      <c r="A20105" t="s">
        <v>62666</v>
      </c>
      <c r="B20105" t="s">
        <v>62667</v>
      </c>
      <c r="D20105" t="str">
        <f t="shared" si="314"/>
        <v>FPLENL6266 Sal Nicolazzo ENGLISH PPM Only</v>
      </c>
    </row>
    <row r="20106" spans="1:4">
      <c r="A20106" t="s">
        <v>62668</v>
      </c>
      <c r="B20106" t="s">
        <v>62669</v>
      </c>
      <c r="D20106" t="str">
        <f t="shared" si="314"/>
        <v>FPLENL6267 Ruben Zecena ENGLISH PPM Only</v>
      </c>
    </row>
    <row r="20107" spans="1:4">
      <c r="A20107" t="s">
        <v>62670</v>
      </c>
      <c r="B20107" t="s">
        <v>62671</v>
      </c>
      <c r="D20107" t="str">
        <f t="shared" si="314"/>
        <v>FPLGSW6268 Ava Kim GENDERSEXUALITY WOMENSSTUDIES PPM Only</v>
      </c>
    </row>
    <row r="20108" spans="1:4">
      <c r="A20108" t="s">
        <v>62672</v>
      </c>
      <c r="B20108" t="s">
        <v>62673</v>
      </c>
      <c r="D20108" t="str">
        <f t="shared" si="314"/>
        <v>FPLHIS6269 Traci Parker HISTORY PPM Only</v>
      </c>
    </row>
    <row r="20109" spans="1:4">
      <c r="A20109" t="s">
        <v>62674</v>
      </c>
      <c r="B20109" t="s">
        <v>62675</v>
      </c>
      <c r="D20109" t="str">
        <f t="shared" si="314"/>
        <v>FPLMAT6270 Junxian Li MATHEMATICS PPM Only</v>
      </c>
    </row>
    <row r="20110" spans="1:4">
      <c r="A20110" t="s">
        <v>62676</v>
      </c>
      <c r="B20110" t="s">
        <v>62677</v>
      </c>
      <c r="D20110" t="str">
        <f t="shared" si="314"/>
        <v>FPLMAT6271 Yunpeng Shi MATHEMATICS PPM Only</v>
      </c>
    </row>
    <row r="20111" spans="1:4">
      <c r="A20111" t="s">
        <v>62678</v>
      </c>
      <c r="B20111" t="s">
        <v>62679</v>
      </c>
      <c r="D20111" t="str">
        <f t="shared" si="314"/>
        <v>FPLMUS6272 Nicolas Dosman MUSIC PPM Only</v>
      </c>
    </row>
    <row r="20112" spans="1:4">
      <c r="A20112" t="s">
        <v>62680</v>
      </c>
      <c r="B20112" t="s">
        <v>62681</v>
      </c>
      <c r="D20112" t="str">
        <f t="shared" si="314"/>
        <v>FPLPHI6273 Qiannan Li PHILOSOPHY PPM Only</v>
      </c>
    </row>
    <row r="20113" spans="1:4">
      <c r="A20113" t="s">
        <v>62682</v>
      </c>
      <c r="B20113" t="s">
        <v>62683</v>
      </c>
      <c r="D20113" t="str">
        <f t="shared" si="314"/>
        <v>FPLPOL6274 Hanno Hilbig POLITICAL SCIENCE PPM Only</v>
      </c>
    </row>
    <row r="20114" spans="1:4">
      <c r="A20114" t="s">
        <v>62684</v>
      </c>
      <c r="B20114" t="s">
        <v>62685</v>
      </c>
      <c r="D20114" t="str">
        <f t="shared" si="314"/>
        <v>FPLPSC6275 Tomiko Yoneda PSYCHOLOGY PPM Only</v>
      </c>
    </row>
    <row r="20115" spans="1:4">
      <c r="A20115" t="s">
        <v>62686</v>
      </c>
      <c r="B20115" t="s">
        <v>62687</v>
      </c>
      <c r="D20115" t="str">
        <f t="shared" si="314"/>
        <v>FPLSTS6276 Kayleigh Perkov SCIENCE And TECHNOLOGY STUDIES PPM Only</v>
      </c>
    </row>
    <row r="20116" spans="1:4">
      <c r="A20116" t="s">
        <v>62688</v>
      </c>
      <c r="B20116" t="s">
        <v>62689</v>
      </c>
      <c r="D20116" t="str">
        <f t="shared" si="314"/>
        <v>FPLSOC6277 Joss Greene SOCIOLOGY PPM Only</v>
      </c>
    </row>
    <row r="20117" spans="1:4">
      <c r="A20117" t="s">
        <v>62690</v>
      </c>
      <c r="B20117" t="s">
        <v>62691</v>
      </c>
      <c r="D20117" t="str">
        <f t="shared" si="314"/>
        <v>FPLSAP6278 Daniela Gutierrez Flores SPANISH And PORTUGUESE PPM Only</v>
      </c>
    </row>
    <row r="20118" spans="1:4">
      <c r="A20118" t="s">
        <v>62692</v>
      </c>
      <c r="B20118" t="s">
        <v>62693</v>
      </c>
      <c r="D20118" t="str">
        <f t="shared" si="314"/>
        <v>FPLSTA6279 Spencer Frei STATISTICS PPM Only</v>
      </c>
    </row>
    <row r="20119" spans="1:4">
      <c r="A20119" t="s">
        <v>62694</v>
      </c>
      <c r="B20119" t="s">
        <v>62695</v>
      </c>
      <c r="D20119" t="str">
        <f t="shared" si="314"/>
        <v>FPLSTA6280 Ricardo Masini STATISTICS PPM Only</v>
      </c>
    </row>
    <row r="20120" spans="1:4">
      <c r="A20120" t="s">
        <v>62696</v>
      </c>
      <c r="B20120" t="s">
        <v>62697</v>
      </c>
      <c r="D20120" t="str">
        <f t="shared" si="314"/>
        <v>FPLUWP6281 Laura Vidal Chiesa UNIVERSITY WRITING PROGRAM PPM Only</v>
      </c>
    </row>
    <row r="20121" spans="1:4">
      <c r="A20121" t="s">
        <v>62698</v>
      </c>
      <c r="B20121" t="s">
        <v>62699</v>
      </c>
      <c r="D20121" t="str">
        <f t="shared" si="314"/>
        <v>FPLPSC6282 Susan Rivera PSYCHOLOGY PPM Only</v>
      </c>
    </row>
    <row r="20122" spans="1:4">
      <c r="A20122" t="s">
        <v>62700</v>
      </c>
      <c r="B20122" t="s">
        <v>62701</v>
      </c>
      <c r="D20122" t="str">
        <f t="shared" si="314"/>
        <v>FPLPHY6283 Matthew Citron PHYSICS PPM Only</v>
      </c>
    </row>
    <row r="20123" spans="1:4">
      <c r="A20123" t="s">
        <v>62702</v>
      </c>
      <c r="B20123" t="s">
        <v>62703</v>
      </c>
      <c r="D20123" t="str">
        <f t="shared" si="314"/>
        <v>FPLPHI6284 Elvira Basevich PHILOSOPHY PPM Only</v>
      </c>
    </row>
    <row r="20124" spans="1:4">
      <c r="A20124" t="s">
        <v>62704</v>
      </c>
      <c r="B20124" t="s">
        <v>62705</v>
      </c>
      <c r="D20124" t="str">
        <f t="shared" si="314"/>
        <v>FPLGSW6285 Kalindi Vora GENDERSEXUALITY WOMENSSTUDIES PPM Only</v>
      </c>
    </row>
    <row r="20125" spans="1:4">
      <c r="A20125" t="s">
        <v>62706</v>
      </c>
      <c r="B20125" t="s">
        <v>62707</v>
      </c>
      <c r="D20125" t="str">
        <f t="shared" si="314"/>
        <v>FPANUT6286 Britt Burton Freeman NUTRITION PPM Only</v>
      </c>
    </row>
    <row r="20126" spans="1:4">
      <c r="A20126" t="s">
        <v>62708</v>
      </c>
      <c r="B20126" t="s">
        <v>62709</v>
      </c>
      <c r="D20126" t="str">
        <f t="shared" si="314"/>
        <v>FPAWFS6287 Andrew Engilis WILDLIFE And FISHERIES BIOLOGY PPM Only</v>
      </c>
    </row>
    <row r="20127" spans="1:4">
      <c r="A20127" t="s">
        <v>62710</v>
      </c>
      <c r="B20127" t="s">
        <v>62711</v>
      </c>
      <c r="D20127" t="str">
        <f t="shared" si="314"/>
        <v>FPBCNS4860 Hwai Jong Cheng Center for Neuroscience PPM Only</v>
      </c>
    </row>
    <row r="20128" spans="1:4">
      <c r="A20128" t="s">
        <v>62712</v>
      </c>
      <c r="B20128" t="s">
        <v>62713</v>
      </c>
      <c r="D20128" t="str">
        <f t="shared" si="314"/>
        <v>FPBNPB4226 Keith Baar NEURO PHYSIO And BEHAVIOR PPM Only</v>
      </c>
    </row>
    <row r="20129" spans="1:4">
      <c r="A20129" t="s">
        <v>62714</v>
      </c>
      <c r="B20129" t="s">
        <v>62715</v>
      </c>
      <c r="D20129" t="str">
        <f t="shared" si="314"/>
        <v>FPIMGM3004 Julie SchweitzerMED Int Med Genl MedicineSciPPM Only</v>
      </c>
    </row>
    <row r="20130" spans="1:4">
      <c r="A20130" t="s">
        <v>62716</v>
      </c>
      <c r="B20130" t="s">
        <v>62717</v>
      </c>
      <c r="D20130" t="str">
        <f t="shared" si="314"/>
        <v>FPMPGN5355 Joseph ShenMED Ped GenomicPPM Only</v>
      </c>
    </row>
    <row r="20131" spans="1:4">
      <c r="A20131" t="s">
        <v>62718</v>
      </c>
      <c r="B20131" t="s">
        <v>62719</v>
      </c>
      <c r="D20131" t="str">
        <f t="shared" si="314"/>
        <v>FPMPHO4690 Eunice R KimMED Ped HospitalsPPM Only</v>
      </c>
    </row>
    <row r="20132" spans="1:4">
      <c r="A20132" t="s">
        <v>62720</v>
      </c>
      <c r="B20132" t="s">
        <v>62721</v>
      </c>
      <c r="D20132" t="str">
        <f t="shared" si="314"/>
        <v>FPMPNN4190 Payam ValiMED Ped NeonatologyPPM Only</v>
      </c>
    </row>
    <row r="20133" spans="1:4">
      <c r="A20133" t="s">
        <v>62722</v>
      </c>
      <c r="B20133" t="s">
        <v>62723</v>
      </c>
      <c r="D20133" t="str">
        <f t="shared" si="314"/>
        <v>FPMPAD2689 Marcio Malogolowkin MED Ped HematologyOncologyPPM Only</v>
      </c>
    </row>
    <row r="20134" spans="1:4">
      <c r="A20134" t="s">
        <v>62724</v>
      </c>
      <c r="B20134" t="s">
        <v>62725</v>
      </c>
      <c r="D20134" t="str">
        <f t="shared" si="314"/>
        <v>FPMPAD2676 James MarcinMED Ped IntensiveCarePPM Only</v>
      </c>
    </row>
    <row r="20135" spans="1:4">
      <c r="A20135" t="s">
        <v>62726</v>
      </c>
      <c r="B20135" t="s">
        <v>62727</v>
      </c>
      <c r="D20135" t="str">
        <f t="shared" si="314"/>
        <v>FPMPAD2578 Tisha K YehMED Ped HospitalsPPM Only</v>
      </c>
    </row>
    <row r="20136" spans="1:4">
      <c r="A20136" t="s">
        <v>62728</v>
      </c>
      <c r="B20136" t="s">
        <v>62729</v>
      </c>
      <c r="D20136" t="str">
        <f t="shared" si="314"/>
        <v>FPMPHP2396 Michelle Hamline MED Ped HospitalsPPM Only</v>
      </c>
    </row>
    <row r="20137" spans="1:4">
      <c r="A20137" t="s">
        <v>62730</v>
      </c>
      <c r="B20137" t="s">
        <v>62731</v>
      </c>
      <c r="D20137" t="str">
        <f t="shared" si="314"/>
        <v>FPMPAD1886 Simeon BoydMED Ped GenomicPPM Only</v>
      </c>
    </row>
    <row r="20138" spans="1:4">
      <c r="A20138" t="s">
        <v>62732</v>
      </c>
      <c r="B20138" t="s">
        <v>62733</v>
      </c>
      <c r="D20138" t="str">
        <f t="shared" si="314"/>
        <v>FPMPAD1413 Sara AghamohammadiMED Ped IntensiveCarePPM Only</v>
      </c>
    </row>
    <row r="20139" spans="1:4">
      <c r="A20139" t="s">
        <v>62734</v>
      </c>
      <c r="B20139" t="s">
        <v>62735</v>
      </c>
      <c r="D20139" t="str">
        <f t="shared" si="314"/>
        <v>FPMPAD1104 Heather SiefkesMED Ped IntensiveCarePPM Only</v>
      </c>
    </row>
    <row r="20140" spans="1:4">
      <c r="A20140" t="s">
        <v>62736</v>
      </c>
      <c r="B20140" t="s">
        <v>62737</v>
      </c>
      <c r="D20140" t="str">
        <f t="shared" si="314"/>
        <v>FPMPAD3355 Suma ShankarMED Ped GenomicPPM Only</v>
      </c>
    </row>
    <row r="20141" spans="1:4">
      <c r="A20141" t="s">
        <v>62738</v>
      </c>
      <c r="B20141" t="s">
        <v>62739</v>
      </c>
      <c r="D20141" t="str">
        <f t="shared" si="314"/>
        <v>FPMNAC3140 Charles Decarli MED Alzheimer CenterPPM Only</v>
      </c>
    </row>
    <row r="20142" spans="1:4">
      <c r="A20142" t="s">
        <v>62740</v>
      </c>
      <c r="B20142" t="s">
        <v>62741</v>
      </c>
      <c r="D20142" t="str">
        <f t="shared" si="314"/>
        <v>FPMNAL2141 David JohnsonMED Alzheimer CenterPPM Only</v>
      </c>
    </row>
    <row r="20143" spans="1:4">
      <c r="A20143" t="s">
        <v>62742</v>
      </c>
      <c r="B20143" t="s">
        <v>62743</v>
      </c>
      <c r="D20143" t="str">
        <f t="shared" si="314"/>
        <v>FPMNAL0661 Oanh MeyerMED Alzheimer CenterPPM Only</v>
      </c>
    </row>
    <row r="20144" spans="1:4">
      <c r="A20144" t="s">
        <v>62744</v>
      </c>
      <c r="B20144" t="s">
        <v>62745</v>
      </c>
      <c r="D20144" t="str">
        <f t="shared" si="314"/>
        <v>FPIMAD3840 Timothy AlbertsonMED Int Med Medicine AdminPPM Only</v>
      </c>
    </row>
    <row r="20145" spans="1:4">
      <c r="A20145" t="s">
        <v>62746</v>
      </c>
      <c r="B20145" t="s">
        <v>62747</v>
      </c>
      <c r="D20145" t="str">
        <f t="shared" si="314"/>
        <v>FPIMRH3840 Timothy AlbertsonMED Int Med Rheumatology AllergPPM Only</v>
      </c>
    </row>
    <row r="20146" spans="1:4">
      <c r="A20146" t="s">
        <v>62748</v>
      </c>
      <c r="B20146" t="s">
        <v>62749</v>
      </c>
      <c r="D20146" t="str">
        <f t="shared" si="314"/>
        <v>FPIMGI2031 Alicia GonzalezFloresMED Int Med GastroenterologyPPM Only</v>
      </c>
    </row>
    <row r="20147" spans="1:4">
      <c r="A20147" t="s">
        <v>62750</v>
      </c>
      <c r="B20147" t="s">
        <v>62751</v>
      </c>
      <c r="D20147" t="str">
        <f t="shared" si="314"/>
        <v>FPIMAD1716 Stephen HenryMED Int Med Medicine Admin PPM Only</v>
      </c>
    </row>
    <row r="20148" spans="1:4">
      <c r="A20148" t="s">
        <v>62752</v>
      </c>
      <c r="B20148" t="s">
        <v>62753</v>
      </c>
      <c r="D20148" t="str">
        <f t="shared" si="314"/>
        <v>FPIMAD1703 Richard Kravitz MED Int Med Medicine Admin PPM Only</v>
      </c>
    </row>
    <row r="20149" spans="1:4">
      <c r="A20149" t="s">
        <v>62754</v>
      </c>
      <c r="B20149" t="s">
        <v>62755</v>
      </c>
      <c r="D20149" t="str">
        <f t="shared" si="314"/>
        <v>FPMERM1703 Richard Kravitz MED Int Med Emerg MedicinePPM Only</v>
      </c>
    </row>
    <row r="20150" spans="1:4">
      <c r="A20150" t="s">
        <v>62756</v>
      </c>
      <c r="B20150" t="s">
        <v>62757</v>
      </c>
      <c r="D20150" t="str">
        <f t="shared" si="314"/>
        <v>FPIMGM0367 Craig KeenanMED Int Med Medicine AdminPPM Only</v>
      </c>
    </row>
    <row r="20151" spans="1:4">
      <c r="A20151" t="s">
        <v>62758</v>
      </c>
      <c r="B20151" t="s">
        <v>62759</v>
      </c>
      <c r="D20151" t="str">
        <f t="shared" si="314"/>
        <v>FPIMAD0364 Calvin HirschMED Int Med Medicine AdminPPM Only</v>
      </c>
    </row>
    <row r="20152" spans="1:4">
      <c r="A20152" t="s">
        <v>62760</v>
      </c>
      <c r="B20152" t="s">
        <v>62761</v>
      </c>
      <c r="D20152" t="str">
        <f t="shared" si="314"/>
        <v>FPIMCA4412 Christopher BowlusMED Int Med CardiologyPPM Only</v>
      </c>
    </row>
    <row r="20153" spans="1:4">
      <c r="A20153" t="s">
        <v>62762</v>
      </c>
      <c r="B20153" t="s">
        <v>62763</v>
      </c>
      <c r="D20153" t="str">
        <f t="shared" si="314"/>
        <v>FPIMCT4412 Christopher BowlusMED Int Med Cellular TherapyPPM Only</v>
      </c>
    </row>
    <row r="20154" spans="1:4">
      <c r="A20154" t="s">
        <v>62764</v>
      </c>
      <c r="B20154" t="s">
        <v>62765</v>
      </c>
      <c r="D20154" t="str">
        <f t="shared" si="314"/>
        <v>FPIMEN4412 Christopher BowlusMED Int Med EndocrinologyPPM Only</v>
      </c>
    </row>
    <row r="20155" spans="1:4">
      <c r="A20155" t="s">
        <v>62766</v>
      </c>
      <c r="B20155" t="s">
        <v>62767</v>
      </c>
      <c r="D20155" t="str">
        <f t="shared" si="314"/>
        <v>FPIMHO3744 Mehrdad AbediMed Int Med HEM ONCPPM Only</v>
      </c>
    </row>
    <row r="20156" spans="1:4">
      <c r="A20156" t="s">
        <v>62768</v>
      </c>
      <c r="B20156" t="s">
        <v>62769</v>
      </c>
      <c r="D20156" t="str">
        <f t="shared" si="314"/>
        <v>FPIMAD1871 Michael GibsonMED Int Med Medicine AdminPPM Only</v>
      </c>
    </row>
    <row r="20157" spans="1:4">
      <c r="A20157" t="s">
        <v>62770</v>
      </c>
      <c r="B20157" t="s">
        <v>62771</v>
      </c>
      <c r="D20157" t="str">
        <f t="shared" si="314"/>
        <v>FPLEPS6288 Cathy Busby EARTH and PLANETARY SCIENCES PPM Only</v>
      </c>
    </row>
    <row r="20158" spans="1:4">
      <c r="A20158" t="s">
        <v>62772</v>
      </c>
      <c r="B20158" t="s">
        <v>62773</v>
      </c>
      <c r="D20158" t="str">
        <f t="shared" si="314"/>
        <v>FPLEPS6289 Mary Stevenson EARTH and PLANETARY SCIENCES PPM Only</v>
      </c>
    </row>
    <row r="20159" spans="1:4">
      <c r="A20159" t="s">
        <v>62774</v>
      </c>
      <c r="B20159" t="s">
        <v>62775</v>
      </c>
      <c r="D20159" t="str">
        <f t="shared" si="314"/>
        <v>FPLANT6290 Margaret Crofoot ANTHROPOLOGY PPM Only</v>
      </c>
    </row>
    <row r="20160" spans="1:4">
      <c r="A20160" t="s">
        <v>62776</v>
      </c>
      <c r="B20160" t="s">
        <v>62777</v>
      </c>
      <c r="D20160" t="str">
        <f t="shared" si="314"/>
        <v>FPLAMS3582 Erica Kohl Arenas AMERICAN STUDIES PPM Only</v>
      </c>
    </row>
    <row r="20161" spans="1:4">
      <c r="A20161" t="s">
        <v>62778</v>
      </c>
      <c r="B20161" t="s">
        <v>62779</v>
      </c>
      <c r="D20161" t="str">
        <f t="shared" si="314"/>
        <v>FPLGSW3697 Joanna Regulska GENDERSEXUALITY and WOMENS STUDIES PPM Only</v>
      </c>
    </row>
    <row r="20162" spans="1:4">
      <c r="A20162" t="s">
        <v>62780</v>
      </c>
      <c r="B20162" t="s">
        <v>62781</v>
      </c>
      <c r="D20162" t="str">
        <f t="shared" si="314"/>
        <v>FPLCMB0685 John Olichney CENTER FOR MIND and BRAIN PPM Only</v>
      </c>
    </row>
    <row r="20163" spans="1:4">
      <c r="A20163" t="s">
        <v>62782</v>
      </c>
      <c r="B20163" t="s">
        <v>62783</v>
      </c>
      <c r="D20163" t="str">
        <f t="shared" ref="D20163:D20226" si="315">A20163&amp;" "&amp;B20163</f>
        <v>FPLCMB0288 David Corina CENTER FOR MIND and BRAIN PPM Only</v>
      </c>
    </row>
    <row r="20164" spans="1:4">
      <c r="A20164" t="s">
        <v>62784</v>
      </c>
      <c r="B20164" t="s">
        <v>62785</v>
      </c>
      <c r="D20164" t="str">
        <f t="shared" si="315"/>
        <v>FPBEVE1000 Michael Turelli EVOLUTION AND ECOLOGY PPM Only</v>
      </c>
    </row>
    <row r="20165" spans="1:4">
      <c r="A20165" t="s">
        <v>62786</v>
      </c>
      <c r="B20165" t="s">
        <v>62787</v>
      </c>
      <c r="D20165" t="str">
        <f t="shared" si="315"/>
        <v>FPMPED1000 Ralf Holzer MED Pediatrics PPM Only</v>
      </c>
    </row>
    <row r="20166" spans="1:4">
      <c r="A20166" t="s">
        <v>62788</v>
      </c>
      <c r="B20166" t="s">
        <v>62789</v>
      </c>
      <c r="D20166" t="str">
        <f t="shared" si="315"/>
        <v>FPMERM1000 Hannah Laqueur MED Emergency Medicine PPM Only</v>
      </c>
    </row>
    <row r="20167" spans="1:4">
      <c r="A20167" t="s">
        <v>62790</v>
      </c>
      <c r="B20167" t="s">
        <v>62791</v>
      </c>
      <c r="D20167" t="str">
        <f t="shared" si="315"/>
        <v>FPMERM3350 Eric Gross MED Emergency Medicine PPM Only</v>
      </c>
    </row>
    <row r="20168" spans="1:4">
      <c r="A20168" t="s">
        <v>62792</v>
      </c>
      <c r="B20168" t="s">
        <v>62793</v>
      </c>
      <c r="D20168" t="str">
        <f t="shared" si="315"/>
        <v>FPMERM5090 Verena Schandera MED Emergency Medicine PPM Only</v>
      </c>
    </row>
    <row r="20169" spans="1:4">
      <c r="A20169" t="s">
        <v>62794</v>
      </c>
      <c r="B20169" t="s">
        <v>62795</v>
      </c>
      <c r="D20169" t="str">
        <f t="shared" si="315"/>
        <v>FPMPED1001 Diana Sundberg MED Pediatrics PPM Only</v>
      </c>
    </row>
    <row r="20170" spans="1:4">
      <c r="A20170" t="s">
        <v>62796</v>
      </c>
      <c r="B20170" t="s">
        <v>62797</v>
      </c>
      <c r="D20170" t="str">
        <f t="shared" si="315"/>
        <v>FPMPED1002 Christi Delemos MED Pediatrics PPM Only</v>
      </c>
    </row>
    <row r="20171" spans="1:4">
      <c r="A20171" t="s">
        <v>62798</v>
      </c>
      <c r="B20171" t="s">
        <v>62799</v>
      </c>
      <c r="D20171" t="str">
        <f t="shared" si="315"/>
        <v>FPMINT1000 Nayereh Pezeshkian MED Int Med Admin PPM Only</v>
      </c>
    </row>
    <row r="20172" spans="1:4">
      <c r="A20172" t="s">
        <v>62800</v>
      </c>
      <c r="B20172" t="s">
        <v>62801</v>
      </c>
      <c r="D20172" t="str">
        <f t="shared" si="315"/>
        <v>FPABAE6292 Bruno Augusto Carciofi BIOLOGICAL And AG ENGINEERING PPM Only</v>
      </c>
    </row>
    <row r="20173" spans="1:4">
      <c r="A20173" t="s">
        <v>62802</v>
      </c>
      <c r="B20173" t="s">
        <v>62803</v>
      </c>
      <c r="D20173" t="str">
        <f t="shared" si="315"/>
        <v>FPAHCE6297 Anne Iaccopucci HUMAN ECOLOGY PPM Only</v>
      </c>
    </row>
    <row r="20174" spans="1:4">
      <c r="A20174" t="s">
        <v>62804</v>
      </c>
      <c r="B20174" t="s">
        <v>62805</v>
      </c>
      <c r="D20174" t="str">
        <f t="shared" si="315"/>
        <v>FPABAE6298 Yi Wang BIOLOGICAL And AG ENGINEERING PPM Only</v>
      </c>
    </row>
    <row r="20175" spans="1:4">
      <c r="A20175" t="s">
        <v>62806</v>
      </c>
      <c r="B20175" t="s">
        <v>62807</v>
      </c>
      <c r="D20175" t="str">
        <f t="shared" si="315"/>
        <v>FPADES6299 Sean Godwin ENVIRONMENTAL SCIENCE And POLICY PPM Only</v>
      </c>
    </row>
    <row r="20176" spans="1:4">
      <c r="A20176" t="s">
        <v>62808</v>
      </c>
      <c r="B20176" t="s">
        <v>62809</v>
      </c>
      <c r="D20176" t="str">
        <f t="shared" si="315"/>
        <v>FPAPLS6300 Justin Valliere PLANT SCIENCES PPM Only</v>
      </c>
    </row>
    <row r="20177" spans="1:4">
      <c r="A20177" t="s">
        <v>62810</v>
      </c>
      <c r="B20177" t="s">
        <v>62811</v>
      </c>
      <c r="D20177" t="str">
        <f t="shared" si="315"/>
        <v>F9APLS6300 Justin Valliere PLANT SCIENCES ANR PPM Only</v>
      </c>
    </row>
    <row r="20178" spans="1:4">
      <c r="A20178" t="s">
        <v>62812</v>
      </c>
      <c r="B20178" t="s">
        <v>62813</v>
      </c>
      <c r="D20178" t="str">
        <f t="shared" si="315"/>
        <v>FPAARE6301 James Sayer AG And RESOURCE ECONOMICS PPM Only</v>
      </c>
    </row>
    <row r="20179" spans="1:4">
      <c r="A20179" t="s">
        <v>62814</v>
      </c>
      <c r="B20179" t="s">
        <v>62815</v>
      </c>
      <c r="D20179" t="str">
        <f t="shared" si="315"/>
        <v>F9AARE6301 James Sayer AG And RESOURCE ECONOMICS ANR PPM Only</v>
      </c>
    </row>
    <row r="20180" spans="1:4">
      <c r="A20180" t="s">
        <v>62816</v>
      </c>
      <c r="B20180" t="s">
        <v>62817</v>
      </c>
      <c r="D20180" t="str">
        <f t="shared" si="315"/>
        <v>FPAPPA6302 Yen Wen Kuo PLANT PATHOLOGY PPM Only</v>
      </c>
    </row>
    <row r="20181" spans="1:4">
      <c r="A20181" t="s">
        <v>62818</v>
      </c>
      <c r="B20181" t="s">
        <v>62819</v>
      </c>
      <c r="D20181" t="str">
        <f t="shared" si="315"/>
        <v>FPEECE0001 YUBEI CHEN ELECT And COMP ENGR PPM Only</v>
      </c>
    </row>
    <row r="20182" spans="1:4">
      <c r="A20182" t="s">
        <v>62820</v>
      </c>
      <c r="B20182" t="s">
        <v>62821</v>
      </c>
      <c r="D20182" t="str">
        <f t="shared" si="315"/>
        <v>FPMPED6307 Anjali Pawar MED Pediatrics PPM Only</v>
      </c>
    </row>
    <row r="20183" spans="1:4">
      <c r="A20183" t="s">
        <v>62822</v>
      </c>
      <c r="B20183" t="s">
        <v>62823</v>
      </c>
      <c r="D20183" t="str">
        <f t="shared" si="315"/>
        <v>FPMPED6308 Andrew Pelech MED Pediatrics PPM Only</v>
      </c>
    </row>
    <row r="20184" spans="1:4">
      <c r="A20184" t="s">
        <v>62824</v>
      </c>
      <c r="B20184" t="s">
        <v>62825</v>
      </c>
      <c r="D20184" t="str">
        <f t="shared" si="315"/>
        <v>FPMPED6309 Elizabeth Partridge MED Pediatrics PPM Only</v>
      </c>
    </row>
    <row r="20185" spans="1:4">
      <c r="A20185" t="s">
        <v>62826</v>
      </c>
      <c r="B20185" t="s">
        <v>62827</v>
      </c>
      <c r="D20185" t="str">
        <f t="shared" si="315"/>
        <v>FPMPED6310 Francis Poulain MED Pediatrics PPM Only</v>
      </c>
    </row>
    <row r="20186" spans="1:4">
      <c r="A20186" t="s">
        <v>62828</v>
      </c>
      <c r="B20186" t="s">
        <v>62829</v>
      </c>
      <c r="D20186" t="str">
        <f t="shared" si="315"/>
        <v>FPMPED6311 Gayatri Mahajan MED Pediatrics PPM Only</v>
      </c>
    </row>
    <row r="20187" spans="1:4">
      <c r="A20187" t="s">
        <v>62830</v>
      </c>
      <c r="B20187" t="s">
        <v>62831</v>
      </c>
      <c r="D20187" t="str">
        <f t="shared" si="315"/>
        <v>FPMPED6312 Gia Oh MED Pediatrics PPM Only</v>
      </c>
    </row>
    <row r="20188" spans="1:4">
      <c r="A20188" t="s">
        <v>62832</v>
      </c>
      <c r="B20188" t="s">
        <v>62833</v>
      </c>
      <c r="D20188" t="str">
        <f t="shared" si="315"/>
        <v>FPMPED6313 Javar Van Buren MED Pediatrics PPM Only</v>
      </c>
    </row>
    <row r="20189" spans="1:4">
      <c r="A20189" t="s">
        <v>62834</v>
      </c>
      <c r="B20189" t="s">
        <v>62835</v>
      </c>
      <c r="D20189" t="str">
        <f t="shared" si="315"/>
        <v>FPMPED6314 Kris Herman MED Pediatrics PPM Only</v>
      </c>
    </row>
    <row r="20190" spans="1:4">
      <c r="A20190" t="s">
        <v>62836</v>
      </c>
      <c r="B20190" t="s">
        <v>62837</v>
      </c>
      <c r="D20190" t="str">
        <f t="shared" si="315"/>
        <v>FPMPED6315 Lavjay Butani MED Pediatrics PPM Only</v>
      </c>
    </row>
    <row r="20191" spans="1:4">
      <c r="A20191" t="s">
        <v>62838</v>
      </c>
      <c r="B20191" t="s">
        <v>62839</v>
      </c>
      <c r="D20191" t="str">
        <f t="shared" si="315"/>
        <v>FPMPED6316 Nandita Sharma MED Pediatrics PPM Only</v>
      </c>
    </row>
    <row r="20192" spans="1:4">
      <c r="A20192" t="s">
        <v>62840</v>
      </c>
      <c r="B20192" t="s">
        <v>62841</v>
      </c>
      <c r="D20192" t="str">
        <f t="shared" si="315"/>
        <v>FPNURS6318 FadumaSara Ali School of Nursing PPM Only</v>
      </c>
    </row>
    <row r="20193" spans="1:4">
      <c r="A20193" t="s">
        <v>62842</v>
      </c>
      <c r="B20193" t="s">
        <v>62843</v>
      </c>
      <c r="D20193" t="str">
        <f t="shared" si="315"/>
        <v>FPNURS6319 Rupinder Mangat Deol School of Nursing PPM Only</v>
      </c>
    </row>
    <row r="20194" spans="1:4">
      <c r="A20194" t="s">
        <v>62844</v>
      </c>
      <c r="B20194" t="s">
        <v>62845</v>
      </c>
      <c r="D20194" t="str">
        <f t="shared" si="315"/>
        <v>FPBNPB6320 Felicity Muth NEURO PHYSIO And BEHAVIOR PPM Only</v>
      </c>
    </row>
    <row r="20195" spans="1:4">
      <c r="A20195" t="s">
        <v>62846</v>
      </c>
      <c r="B20195" t="s">
        <v>62847</v>
      </c>
      <c r="D20195" t="str">
        <f t="shared" si="315"/>
        <v>FPBMCB6321 Alice Accorsi MOLECULAR And CELLULAR BIO PPM Only</v>
      </c>
    </row>
    <row r="20196" spans="1:4">
      <c r="A20196" t="s">
        <v>62848</v>
      </c>
      <c r="B20196" t="s">
        <v>62849</v>
      </c>
      <c r="D20196" t="str">
        <f t="shared" si="315"/>
        <v>FPBPLB6322 Xiaosa Jack Xu PLANT BIOLOGY PPM Only</v>
      </c>
    </row>
    <row r="20197" spans="1:4">
      <c r="A20197" t="s">
        <v>62850</v>
      </c>
      <c r="B20197" t="s">
        <v>62851</v>
      </c>
      <c r="D20197" t="str">
        <f t="shared" si="315"/>
        <v>FPBCNS6323 Martine Therrien Center for Neuroscience PPM Only</v>
      </c>
    </row>
    <row r="20198" spans="1:4">
      <c r="A20198" t="s">
        <v>62852</v>
      </c>
      <c r="B20198" t="s">
        <v>62853</v>
      </c>
      <c r="D20198" t="str">
        <f t="shared" si="315"/>
        <v>FPBNPB6324 Eva Fischer NEURO PHYSIO and BEHAVIOR PPM ONly</v>
      </c>
    </row>
    <row r="20199" spans="1:4">
      <c r="A20199" t="s">
        <v>62854</v>
      </c>
      <c r="B20199" t="s">
        <v>62855</v>
      </c>
      <c r="D20199" t="str">
        <f t="shared" si="315"/>
        <v>FPVENT6196 Hamutahl Cohen UCCE Ventura</v>
      </c>
    </row>
    <row r="20200" spans="1:4">
      <c r="A20200" t="s">
        <v>62856</v>
      </c>
      <c r="B20200" t="s">
        <v>62857</v>
      </c>
      <c r="D20200" t="str">
        <f t="shared" si="315"/>
        <v>FPEMAE6325 Richared Whittle MECHANICAL And AEROSPACE ENGR PPM Only</v>
      </c>
    </row>
    <row r="20201" spans="1:4">
      <c r="A20201" t="s">
        <v>62858</v>
      </c>
      <c r="B20201" t="s">
        <v>62859</v>
      </c>
      <c r="D20201" t="str">
        <f t="shared" si="315"/>
        <v>FPEMAE6326 Mohsen Habibi MECHANICAL And AEROSPACE ENGR PPM Only</v>
      </c>
    </row>
    <row r="20202" spans="1:4">
      <c r="A20202" t="s">
        <v>62860</v>
      </c>
      <c r="B20202" t="s">
        <v>62861</v>
      </c>
      <c r="D20202" t="str">
        <f t="shared" si="315"/>
        <v>FPECHM6327 Amir Saeidi MATERIALS SCIENCE And ENGINEERING PPM Only</v>
      </c>
    </row>
    <row r="20203" spans="1:4">
      <c r="A20203" t="s">
        <v>62862</v>
      </c>
      <c r="B20203" t="s">
        <v>62863</v>
      </c>
      <c r="D20203" t="str">
        <f t="shared" si="315"/>
        <v>FPLSOC3918 Carolina Apesoa Varano SOCIOLOGY PPM Only</v>
      </c>
    </row>
    <row r="20204" spans="1:4">
      <c r="A20204" t="s">
        <v>62864</v>
      </c>
      <c r="B20204" t="s">
        <v>62865</v>
      </c>
      <c r="D20204" t="str">
        <f t="shared" si="315"/>
        <v>FPLFAI5278 Andre Naffis Sahely FRENCH And ITALIAN PPM Only</v>
      </c>
    </row>
    <row r="20205" spans="1:4">
      <c r="A20205" t="s">
        <v>62866</v>
      </c>
      <c r="B20205" t="s">
        <v>62867</v>
      </c>
      <c r="D20205" t="str">
        <f t="shared" si="315"/>
        <v>FPLAST6932 Beatriz Cortez ART STUDIO PPM Only</v>
      </c>
    </row>
    <row r="20206" spans="1:4">
      <c r="A20206" t="s">
        <v>62868</v>
      </c>
      <c r="B20206" t="s">
        <v>62869</v>
      </c>
      <c r="D20206" t="str">
        <f t="shared" si="315"/>
        <v>FPLCHI6933 Alan Pelaez Lopez CHICANO STUDIES PPM Only</v>
      </c>
    </row>
    <row r="20207" spans="1:4">
      <c r="A20207" t="s">
        <v>62870</v>
      </c>
      <c r="B20207" t="s">
        <v>62871</v>
      </c>
      <c r="D20207" t="str">
        <f t="shared" si="315"/>
        <v>FPLEPS6934 Chijun Sun EARTH And PLANETARY SCIENCES PPM Only</v>
      </c>
    </row>
    <row r="20208" spans="1:4">
      <c r="A20208" t="s">
        <v>62872</v>
      </c>
      <c r="B20208" t="s">
        <v>62873</v>
      </c>
      <c r="D20208" t="str">
        <f t="shared" si="315"/>
        <v>FPLPHY6935 Nancy Aggarwal PHYSICS PPM Only</v>
      </c>
    </row>
    <row r="20209" spans="1:4">
      <c r="A20209" t="s">
        <v>62874</v>
      </c>
      <c r="B20209" t="s">
        <v>62875</v>
      </c>
      <c r="D20209" t="str">
        <f t="shared" si="315"/>
        <v>FPLDRA6936 Ethan Hollinger THEATRE And DANCE PPM Only</v>
      </c>
    </row>
    <row r="20210" spans="1:4">
      <c r="A20210" t="s">
        <v>62876</v>
      </c>
      <c r="B20210" t="s">
        <v>62877</v>
      </c>
      <c r="D20210" t="str">
        <f t="shared" si="315"/>
        <v>FPLPHI6937 Gabe Dupre PHILOSOPHY PPM Only</v>
      </c>
    </row>
    <row r="20211" spans="1:4">
      <c r="A20211" t="s">
        <v>62878</v>
      </c>
      <c r="B20211" t="s">
        <v>62879</v>
      </c>
      <c r="D20211" t="str">
        <f t="shared" si="315"/>
        <v>FPBPLB6328 Blake Myers Plant Biology PPM Only</v>
      </c>
    </row>
    <row r="20212" spans="1:4">
      <c r="A20212" t="s">
        <v>62880</v>
      </c>
      <c r="B20212" t="s">
        <v>62881</v>
      </c>
      <c r="D20212" t="str">
        <f t="shared" si="315"/>
        <v>FPBMCB6329 Yale Goldman Molecular and Cellular Biology PPM Only</v>
      </c>
    </row>
    <row r="20213" spans="1:4">
      <c r="A20213" t="s">
        <v>62882</v>
      </c>
      <c r="B20213" t="s">
        <v>62883</v>
      </c>
      <c r="D20213" t="str">
        <f t="shared" si="315"/>
        <v>FPMPAH6329 Yale Goldman MED Pharmacology PPM Only</v>
      </c>
    </row>
    <row r="20214" spans="1:4">
      <c r="A20214" t="s">
        <v>62884</v>
      </c>
      <c r="B20214" t="s">
        <v>62885</v>
      </c>
      <c r="D20214" t="str">
        <f t="shared" si="315"/>
        <v>FPLGMC4985 Giovanni Peri GLOBAL MIGRATION CENTER PPM Only</v>
      </c>
    </row>
    <row r="20215" spans="1:4">
      <c r="A20215" t="s">
        <v>62886</v>
      </c>
      <c r="B20215" t="s">
        <v>62887</v>
      </c>
      <c r="D20215" t="str">
        <f t="shared" si="315"/>
        <v>FPNURS7576 Lynda Creighton Wong School of Nursing PPM Only</v>
      </c>
    </row>
    <row r="20216" spans="1:4">
      <c r="A20216" t="s">
        <v>62888</v>
      </c>
      <c r="B20216" t="s">
        <v>62889</v>
      </c>
      <c r="D20216" t="str">
        <f t="shared" si="315"/>
        <v>FPLHIS3936 John Smolenski HISTORY MMP Only</v>
      </c>
    </row>
    <row r="20217" spans="1:4">
      <c r="A20217" t="s">
        <v>62890</v>
      </c>
      <c r="B20217" t="s">
        <v>62891</v>
      </c>
      <c r="D20217" t="str">
        <f t="shared" si="315"/>
        <v>FPLUWP4233 Sarah E Faye UNIVERSITY WRITING PROGRAM PPM Only</v>
      </c>
    </row>
    <row r="20218" spans="1:4">
      <c r="A20218" t="s">
        <v>62892</v>
      </c>
      <c r="B20218" t="s">
        <v>62893</v>
      </c>
      <c r="D20218" t="str">
        <f t="shared" si="315"/>
        <v>FPVVME6331 Lisa Tell VM MEDICINE And EPIDEMIOLOGY PPM Only</v>
      </c>
    </row>
    <row r="20219" spans="1:4">
      <c r="A20219" t="s">
        <v>62894</v>
      </c>
      <c r="B20219" t="s">
        <v>62895</v>
      </c>
      <c r="D20219" t="str">
        <f t="shared" si="315"/>
        <v>FPAPLS6330 Matthew Fatino Hanson Plant Scinces PPM Only</v>
      </c>
    </row>
    <row r="20220" spans="1:4">
      <c r="A20220" t="s">
        <v>62896</v>
      </c>
      <c r="B20220" t="s">
        <v>62897</v>
      </c>
      <c r="D20220" t="str">
        <f t="shared" si="315"/>
        <v>FPMEPM3301 Courtney Lyles MED Public Health Sciences PPM Only</v>
      </c>
    </row>
    <row r="20221" spans="1:4">
      <c r="A20221" t="s">
        <v>62898</v>
      </c>
      <c r="B20221" t="s">
        <v>62899</v>
      </c>
      <c r="D20221" t="str">
        <f t="shared" si="315"/>
        <v>FPMORT2248 Safdar Khan MED Orthopaedic Surgery</v>
      </c>
    </row>
    <row r="20222" spans="1:4">
      <c r="A20222" t="s">
        <v>62900</v>
      </c>
      <c r="B20222" t="s">
        <v>62901</v>
      </c>
      <c r="D20222" t="str">
        <f t="shared" si="315"/>
        <v>FPMORT2249 Megan Terle MED Orthopaedic Surgery</v>
      </c>
    </row>
    <row r="20223" spans="1:4">
      <c r="A20223" t="s">
        <v>62902</v>
      </c>
      <c r="B20223" t="s">
        <v>62903</v>
      </c>
      <c r="D20223" t="str">
        <f t="shared" si="315"/>
        <v>FPIMAD3660 Anthony Albanese MED Internal Medicine PPM Only</v>
      </c>
    </row>
    <row r="20224" spans="1:4">
      <c r="A20224" t="s">
        <v>62904</v>
      </c>
      <c r="B20224" t="s">
        <v>62905</v>
      </c>
      <c r="D20224" t="str">
        <f t="shared" si="315"/>
        <v>FPIMHP1957 Jessie Padilla Medina MED Int Med Admin PPM Only</v>
      </c>
    </row>
    <row r="20225" spans="1:4">
      <c r="A20225" t="s">
        <v>62906</v>
      </c>
      <c r="B20225" t="s">
        <v>62907</v>
      </c>
      <c r="D20225" t="str">
        <f t="shared" si="315"/>
        <v>FPMORT6103 Zach Lum MED Orthopaedic Surgery PPM Only</v>
      </c>
    </row>
    <row r="20226" spans="1:4">
      <c r="A20226" t="s">
        <v>62908</v>
      </c>
      <c r="B20226" t="s">
        <v>62909</v>
      </c>
      <c r="D20226" t="str">
        <f t="shared" si="315"/>
        <v>FPCHPR4285 Elizabeth Magnan Ctr for Health Policy PPM Only</v>
      </c>
    </row>
    <row r="20227" spans="1:4">
      <c r="A20227" t="s">
        <v>62910</v>
      </c>
      <c r="B20227" t="s">
        <v>62911</v>
      </c>
      <c r="D20227" t="str">
        <f t="shared" ref="D20227:D20290" si="316">A20227&amp;" "&amp;B20227</f>
        <v>FPIMHP6344 Conan Liu MED Int Med Hospitalist PPM Only</v>
      </c>
    </row>
    <row r="20228" spans="1:4">
      <c r="A20228" t="s">
        <v>62912</v>
      </c>
      <c r="B20228" t="s">
        <v>62913</v>
      </c>
      <c r="D20228" t="str">
        <f t="shared" si="316"/>
        <v>FPIMHP6347 Jayvani Thakur Garcia MED Int Med Hospitalist PPM Only</v>
      </c>
    </row>
    <row r="20229" spans="1:4">
      <c r="A20229" t="s">
        <v>62914</v>
      </c>
      <c r="B20229" t="s">
        <v>62915</v>
      </c>
      <c r="D20229" t="str">
        <f t="shared" si="316"/>
        <v>FPIMHP6348 Emmanuel Boateng MED Int Med Hospitalist PPM Only</v>
      </c>
    </row>
    <row r="20230" spans="1:4">
      <c r="A20230" t="s">
        <v>62916</v>
      </c>
      <c r="B20230" t="s">
        <v>62917</v>
      </c>
      <c r="D20230" t="str">
        <f t="shared" si="316"/>
        <v>FPIMPA6307 Rebecca Boxer Med Int Med Palliative Care PPM Only</v>
      </c>
    </row>
    <row r="20231" spans="1:4">
      <c r="A20231" t="s">
        <v>62918</v>
      </c>
      <c r="B20231" t="s">
        <v>62919</v>
      </c>
      <c r="D20231" t="str">
        <f t="shared" si="316"/>
        <v>FPIMPM6340 Gabrielle Liu MED Int Med Pulmonary PPM Only</v>
      </c>
    </row>
    <row r="20232" spans="1:4">
      <c r="A20232" t="s">
        <v>62920</v>
      </c>
      <c r="B20232" t="s">
        <v>62921</v>
      </c>
      <c r="D20232" t="str">
        <f t="shared" si="316"/>
        <v>FPMOTO6341 Lisa Evangelista Med Otolaryngology PPM Only</v>
      </c>
    </row>
    <row r="20233" spans="1:4">
      <c r="A20233" t="s">
        <v>62922</v>
      </c>
      <c r="B20233" t="s">
        <v>62923</v>
      </c>
      <c r="D20233" t="str">
        <f t="shared" si="316"/>
        <v>FPMPED6342 Lisa Madden Med Pediatrics PPM Only</v>
      </c>
    </row>
    <row r="20234" spans="1:4">
      <c r="A20234" t="s">
        <v>62924</v>
      </c>
      <c r="B20234" t="s">
        <v>62925</v>
      </c>
      <c r="D20234" t="str">
        <f t="shared" si="316"/>
        <v>FPMPED6343 Nicole Cacho Med Pediatrics PPM Only</v>
      </c>
    </row>
    <row r="20235" spans="1:4">
      <c r="A20235" t="s">
        <v>62926</v>
      </c>
      <c r="B20235" t="s">
        <v>62927</v>
      </c>
      <c r="D20235" t="str">
        <f t="shared" si="316"/>
        <v>FPANUT6345 Guodong Zhang NUTRITION PPM Only</v>
      </c>
    </row>
    <row r="20236" spans="1:4">
      <c r="A20236" t="s">
        <v>62928</v>
      </c>
      <c r="B20236" t="s">
        <v>62929</v>
      </c>
      <c r="D20236" t="str">
        <f t="shared" si="316"/>
        <v>FPMNEU6349 Alicia Ranucci MED Neurology PPM Only</v>
      </c>
    </row>
    <row r="20237" spans="1:4">
      <c r="A20237" t="s">
        <v>62930</v>
      </c>
      <c r="B20237" t="s">
        <v>62931</v>
      </c>
      <c r="D20237" t="str">
        <f t="shared" si="316"/>
        <v>FPVPMI5455 Hannah Savage VM PATHOLOGY MICRO And IMMUN PPM Only</v>
      </c>
    </row>
    <row r="20238" spans="1:4">
      <c r="A20238" t="s">
        <v>62932</v>
      </c>
      <c r="B20238" t="s">
        <v>62933</v>
      </c>
      <c r="D20238" t="str">
        <f t="shared" si="316"/>
        <v>FPVPMI6350 Terza Brostoff VM PATHOLOGY MICRO And IMMUN PPM Only</v>
      </c>
    </row>
    <row r="20239" spans="1:4">
      <c r="A20239" t="s">
        <v>62934</v>
      </c>
      <c r="B20239" t="s">
        <v>62935</v>
      </c>
      <c r="D20239" t="str">
        <f t="shared" si="316"/>
        <v>FPBGEN2210 Craig Benham Genome Center PPM Only</v>
      </c>
    </row>
    <row r="20240" spans="1:4">
      <c r="A20240" t="s">
        <v>62936</v>
      </c>
      <c r="B20240" t="s">
        <v>62937</v>
      </c>
      <c r="D20240" t="str">
        <f t="shared" si="316"/>
        <v>FPBGEN5042 Megan Dennis Genome Center PPM Only</v>
      </c>
    </row>
    <row r="20241" spans="1:4">
      <c r="A20241" t="s">
        <v>62938</v>
      </c>
      <c r="B20241" t="s">
        <v>62939</v>
      </c>
      <c r="D20241" t="str">
        <f t="shared" si="316"/>
        <v>FPBGEN3092 Patrice Koehl Genome Center PPM Only</v>
      </c>
    </row>
    <row r="20242" spans="1:4">
      <c r="A20242" t="s">
        <v>62940</v>
      </c>
      <c r="B20242" t="s">
        <v>62941</v>
      </c>
      <c r="D20242" t="str">
        <f t="shared" si="316"/>
        <v>FPBGEN1714 Savithramma Dinesh Kumar Genome Center PPM Only</v>
      </c>
    </row>
    <row r="20243" spans="1:4">
      <c r="A20243" t="s">
        <v>62942</v>
      </c>
      <c r="B20243" t="s">
        <v>62943</v>
      </c>
      <c r="D20243" t="str">
        <f t="shared" si="316"/>
        <v>FPBGEN3501 Alexander Nord Genome Center PPM Only</v>
      </c>
    </row>
    <row r="20244" spans="1:4">
      <c r="A20244" t="s">
        <v>62944</v>
      </c>
      <c r="B20244" t="s">
        <v>62945</v>
      </c>
      <c r="D20244" t="str">
        <f t="shared" si="316"/>
        <v>FPBGEN1606 Gerald Quon Genome Center PPM Only</v>
      </c>
    </row>
    <row r="20245" spans="1:4">
      <c r="A20245" t="s">
        <v>62946</v>
      </c>
      <c r="B20245" t="s">
        <v>62947</v>
      </c>
      <c r="D20245" t="str">
        <f t="shared" si="316"/>
        <v>FPBGEN4465 David Segal Genome Center PPM Only</v>
      </c>
    </row>
    <row r="20246" spans="1:4">
      <c r="A20246" t="s">
        <v>62948</v>
      </c>
      <c r="B20246" t="s">
        <v>62949</v>
      </c>
      <c r="D20246" t="str">
        <f t="shared" si="316"/>
        <v>FPBGEN4466 Kamil Borkowski Genome Center PPM Only</v>
      </c>
    </row>
    <row r="20247" spans="1:4">
      <c r="A20247" t="s">
        <v>62950</v>
      </c>
      <c r="B20247" t="s">
        <v>62951</v>
      </c>
      <c r="D20247" t="str">
        <f t="shared" si="316"/>
        <v>FPBGEN4467 Krzysztof Fidelis Genome Center PPM Only</v>
      </c>
    </row>
    <row r="20248" spans="1:4">
      <c r="A20248" t="s">
        <v>62952</v>
      </c>
      <c r="B20248" t="s">
        <v>62953</v>
      </c>
      <c r="D20248" t="str">
        <f t="shared" si="316"/>
        <v>FPBGEN4468 Fereydoun Hormozdiari Genome Center PPM Only</v>
      </c>
    </row>
    <row r="20249" spans="1:4">
      <c r="A20249" t="s">
        <v>62954</v>
      </c>
      <c r="B20249" t="s">
        <v>62955</v>
      </c>
      <c r="D20249" t="str">
        <f t="shared" si="316"/>
        <v>FPBGEN4469 Beth Rowan Genome Center PPM Only</v>
      </c>
    </row>
    <row r="20250" spans="1:4">
      <c r="A20250" t="s">
        <v>62956</v>
      </c>
      <c r="B20250" t="s">
        <v>62957</v>
      </c>
      <c r="D20250" t="str">
        <f t="shared" si="316"/>
        <v>FPNURS4508 Sumathi Sankaran Walters School of Nursing PPM Only</v>
      </c>
    </row>
    <row r="20251" spans="1:4">
      <c r="A20251" t="s">
        <v>62958</v>
      </c>
      <c r="B20251" t="s">
        <v>62959</v>
      </c>
      <c r="D20251" t="str">
        <f t="shared" si="316"/>
        <v>FPNURS8206 Lisa Gray School of Nursing PPM Only</v>
      </c>
    </row>
    <row r="20252" spans="1:4">
      <c r="A20252" t="s">
        <v>62960</v>
      </c>
      <c r="B20252" t="s">
        <v>62961</v>
      </c>
      <c r="D20252" t="str">
        <f t="shared" si="316"/>
        <v>FPNURS7695 Lisa Lipton School of Nursing PPM Only</v>
      </c>
    </row>
    <row r="20253" spans="1:4">
      <c r="A20253" t="s">
        <v>62962</v>
      </c>
      <c r="B20253" t="s">
        <v>62963</v>
      </c>
      <c r="D20253" t="str">
        <f t="shared" si="316"/>
        <v>FPIMID4470 Melony Chakrabarty MED Int Med Infectious Dis PPM Only</v>
      </c>
    </row>
    <row r="20254" spans="1:4">
      <c r="A20254" t="s">
        <v>62964</v>
      </c>
      <c r="B20254" t="s">
        <v>62965</v>
      </c>
      <c r="D20254" t="str">
        <f t="shared" si="316"/>
        <v>FPIMID4471 Vera Go MED Int Med Infectious Dis PPM Only</v>
      </c>
    </row>
    <row r="20255" spans="1:4">
      <c r="A20255" t="s">
        <v>62966</v>
      </c>
      <c r="B20255" t="s">
        <v>62967</v>
      </c>
      <c r="D20255" t="str">
        <f t="shared" si="316"/>
        <v>FPVPHR2080 Xunde Li POPULATION HLTH and REPROD PPM Only</v>
      </c>
    </row>
    <row r="20256" spans="1:4">
      <c r="A20256" t="s">
        <v>62968</v>
      </c>
      <c r="B20256" t="s">
        <v>62969</v>
      </c>
      <c r="D20256" t="str">
        <f t="shared" si="316"/>
        <v>FPMNDR5676 Sanchita Bhatnagar MNDR MIND Institute PPM Only</v>
      </c>
    </row>
    <row r="20257" spans="1:4">
      <c r="A20257" t="s">
        <v>62970</v>
      </c>
      <c r="B20257" t="s">
        <v>62971</v>
      </c>
      <c r="D20257" t="str">
        <f t="shared" si="316"/>
        <v>FPVMEX2673 Pramod Pandey VM EX Cooperative Extension PPM Only</v>
      </c>
    </row>
    <row r="20258" spans="1:4">
      <c r="A20258" t="s">
        <v>62972</v>
      </c>
      <c r="B20258" t="s">
        <v>62973</v>
      </c>
      <c r="D20258" t="str">
        <f t="shared" si="316"/>
        <v>FPVMEX3139 Maurice Pitesky VM EX Cooperative Extension PPM Only</v>
      </c>
    </row>
    <row r="20259" spans="1:4">
      <c r="A20259" t="s">
        <v>62974</v>
      </c>
      <c r="B20259" t="s">
        <v>62975</v>
      </c>
      <c r="D20259" t="str">
        <f t="shared" si="316"/>
        <v>FPVMEX4413 Emmanuel Okello VM EX Cooperative Extension PPM Only</v>
      </c>
    </row>
    <row r="20260" spans="1:4">
      <c r="A20260" t="s">
        <v>62976</v>
      </c>
      <c r="B20260" t="s">
        <v>62977</v>
      </c>
      <c r="D20260" t="str">
        <f t="shared" si="316"/>
        <v>FPVMEX4136 Noelia Silva Del Rio VM EX Cooperative Extension PPM Only</v>
      </c>
    </row>
    <row r="20261" spans="1:4">
      <c r="A20261" t="s">
        <v>62978</v>
      </c>
      <c r="B20261" t="s">
        <v>62979</v>
      </c>
      <c r="D20261" t="str">
        <f t="shared" si="316"/>
        <v>F9VMEX1038 Alda De Andrade E Pires VM EX Cooperative Extension ANR PPM Only</v>
      </c>
    </row>
    <row r="20262" spans="1:4">
      <c r="A20262" t="s">
        <v>62980</v>
      </c>
      <c r="B20262" t="s">
        <v>62981</v>
      </c>
      <c r="D20262" t="str">
        <f t="shared" si="316"/>
        <v>F9VMEX4136 Noelia Silva Del Rio VM EX Cooperative Extension ANR PPM Only</v>
      </c>
    </row>
    <row r="20263" spans="1:4">
      <c r="A20263" t="s">
        <v>62982</v>
      </c>
      <c r="B20263" t="s">
        <v>62983</v>
      </c>
      <c r="D20263" t="str">
        <f t="shared" si="316"/>
        <v>F9VMEX2673 Pramod Pandey VM EX Cooperative Extension ANR PPM Only</v>
      </c>
    </row>
    <row r="20264" spans="1:4">
      <c r="A20264" t="s">
        <v>62984</v>
      </c>
      <c r="B20264" t="s">
        <v>62985</v>
      </c>
      <c r="D20264" t="str">
        <f t="shared" si="316"/>
        <v>F9VMEX3139 Maurice Pitesky VM EX Cooperative Extension ANR PPM Only</v>
      </c>
    </row>
    <row r="20265" spans="1:4">
      <c r="A20265" t="s">
        <v>62986</v>
      </c>
      <c r="B20265" t="s">
        <v>62987</v>
      </c>
      <c r="D20265" t="str">
        <f t="shared" si="316"/>
        <v>F9VMEX3164 Roselle Busch VM EX Cooperative Extension ANR PPM Only</v>
      </c>
    </row>
    <row r="20266" spans="1:4">
      <c r="A20266" t="s">
        <v>62988</v>
      </c>
      <c r="B20266" t="s">
        <v>62989</v>
      </c>
      <c r="D20266" t="str">
        <f t="shared" si="316"/>
        <v>FPBGEN4470 Isabelle Henry Genome Center PPM Only</v>
      </c>
    </row>
    <row r="20267" spans="1:4">
      <c r="A20267" t="s">
        <v>62990</v>
      </c>
      <c r="B20267" t="s">
        <v>62991</v>
      </c>
      <c r="D20267" t="str">
        <f t="shared" si="316"/>
        <v>FPIMEN5314 HIBA BASHEER MED Int Med Endocrinology PPM Only</v>
      </c>
    </row>
    <row r="20268" spans="1:4">
      <c r="A20268" t="s">
        <v>62992</v>
      </c>
      <c r="B20268" t="s">
        <v>62993</v>
      </c>
      <c r="D20268" t="str">
        <f t="shared" si="316"/>
        <v>FPIMEN5315 Richard Dlott MED Int Med Endocrinology PPM Only</v>
      </c>
    </row>
    <row r="20269" spans="1:4">
      <c r="A20269" t="s">
        <v>62994</v>
      </c>
      <c r="B20269" t="s">
        <v>62995</v>
      </c>
      <c r="D20269" t="str">
        <f t="shared" si="316"/>
        <v>FPIMEN5316 LOU ROSE MALAMUG MED Int Med Endocrinology PPM Only</v>
      </c>
    </row>
    <row r="20270" spans="1:4">
      <c r="A20270" t="s">
        <v>62996</v>
      </c>
      <c r="B20270" t="s">
        <v>62997</v>
      </c>
      <c r="D20270" t="str">
        <f t="shared" si="316"/>
        <v>FPIMEN5317 DANA SHEELY MED Int Med Endocrinology PPM Only</v>
      </c>
    </row>
    <row r="20271" spans="1:4">
      <c r="A20271" t="s">
        <v>62998</v>
      </c>
      <c r="B20271" t="s">
        <v>62999</v>
      </c>
      <c r="D20271" t="str">
        <f t="shared" si="316"/>
        <v>FPIMEN5318 LILIANA GARCIA VARGAS MED Int Med Endocrinology PPM Only</v>
      </c>
    </row>
    <row r="20272" spans="1:4">
      <c r="A20272" t="s">
        <v>63000</v>
      </c>
      <c r="B20272" t="s">
        <v>63001</v>
      </c>
      <c r="D20272" t="str">
        <f t="shared" si="316"/>
        <v>FPIMEN5319 RYAN WOODMAN MED Int Med Endocrinology PPM Only</v>
      </c>
    </row>
    <row r="20273" spans="1:4">
      <c r="A20273" t="s">
        <v>63002</v>
      </c>
      <c r="B20273" t="s">
        <v>63003</v>
      </c>
      <c r="D20273" t="str">
        <f t="shared" si="316"/>
        <v>FPMERM4836 Tiffani Johnson MED Emergency Medicine PPM Only</v>
      </c>
    </row>
    <row r="20274" spans="1:4">
      <c r="A20274" t="s">
        <v>63004</v>
      </c>
      <c r="B20274" t="s">
        <v>63005</v>
      </c>
      <c r="D20274" t="str">
        <f t="shared" si="316"/>
        <v>FPBGEN6328 Blake Myers Genome Center PPM Only</v>
      </c>
    </row>
    <row r="20275" spans="1:4">
      <c r="A20275" t="s">
        <v>63006</v>
      </c>
      <c r="B20275" t="s">
        <v>63007</v>
      </c>
      <c r="D20275" t="str">
        <f t="shared" si="316"/>
        <v>FPBCNS1719 John Gray Center for Neuroscience PPM Only</v>
      </c>
    </row>
    <row r="20276" spans="1:4">
      <c r="A20276" t="s">
        <v>63008</v>
      </c>
      <c r="B20276" t="s">
        <v>63009</v>
      </c>
      <c r="D20276" t="str">
        <f t="shared" si="316"/>
        <v>FPIMHO2327 Surbhi Singhal MED Int Med HEMONC PPM Only</v>
      </c>
    </row>
    <row r="20277" spans="1:4">
      <c r="A20277" t="s">
        <v>63010</v>
      </c>
      <c r="B20277" t="s">
        <v>63011</v>
      </c>
      <c r="D20277" t="str">
        <f t="shared" si="316"/>
        <v>FPVVME1351 Joanna Kaplan VM MEDICINE And EPIDEMIOLOGY PPM Only</v>
      </c>
    </row>
    <row r="20278" spans="1:4">
      <c r="A20278" t="s">
        <v>63012</v>
      </c>
      <c r="B20278" t="s">
        <v>63013</v>
      </c>
      <c r="D20278" t="str">
        <f t="shared" si="316"/>
        <v>FPMNAL2110 Sarah Tomaszewski MED Alzheimer Disease Center PPM Only</v>
      </c>
    </row>
    <row r="20279" spans="1:4">
      <c r="A20279" t="s">
        <v>63014</v>
      </c>
      <c r="B20279" t="s">
        <v>63015</v>
      </c>
      <c r="D20279" t="str">
        <f t="shared" si="316"/>
        <v>FPMNAL2277 David Johnson MED Alzheimer Disease Center PPM Only</v>
      </c>
    </row>
    <row r="20280" spans="1:4">
      <c r="A20280" t="s">
        <v>63016</v>
      </c>
      <c r="B20280" t="s">
        <v>63017</v>
      </c>
      <c r="D20280" t="str">
        <f t="shared" si="316"/>
        <v>FPMNAL3140 Charles Decarli MED Alzheimer Disease Center PPM Only</v>
      </c>
    </row>
    <row r="20281" spans="1:4">
      <c r="A20281" t="s">
        <v>63018</v>
      </c>
      <c r="B20281" t="s">
        <v>63019</v>
      </c>
      <c r="D20281" t="str">
        <f t="shared" si="316"/>
        <v>FPMNAL5277 Audrey Fan MED Alzheimer Disease Center PPM Only</v>
      </c>
    </row>
    <row r="20282" spans="1:4">
      <c r="A20282" t="s">
        <v>63020</v>
      </c>
      <c r="B20282" t="s">
        <v>63021</v>
      </c>
      <c r="D20282" t="str">
        <f t="shared" si="316"/>
        <v>FPMNAL0021 Alyssa Weakley MED Alzheimer Disease Center PPM Only</v>
      </c>
    </row>
    <row r="20283" spans="1:4">
      <c r="A20283" t="s">
        <v>63022</v>
      </c>
      <c r="B20283" t="s">
        <v>63023</v>
      </c>
      <c r="D20283" t="str">
        <f t="shared" si="316"/>
        <v>FPMNAL0685 John Olichney MED Alzheimer Disease Center PPM Only</v>
      </c>
    </row>
    <row r="20284" spans="1:4">
      <c r="A20284" t="s">
        <v>63024</v>
      </c>
      <c r="B20284" t="s">
        <v>63025</v>
      </c>
      <c r="D20284" t="str">
        <f t="shared" si="316"/>
        <v>FPMNAL1081 Wilsaan Joiner MED Alzheimer Disease Center PPM Only</v>
      </c>
    </row>
    <row r="20285" spans="1:4">
      <c r="A20285" t="s">
        <v>63026</v>
      </c>
      <c r="B20285" t="s">
        <v>63027</v>
      </c>
      <c r="D20285" t="str">
        <f t="shared" si="316"/>
        <v>FPVPRC4649 Lisa Miller Primate Center Research Programs PPM Only</v>
      </c>
    </row>
    <row r="20286" spans="1:4">
      <c r="A20286" t="s">
        <v>63028</v>
      </c>
      <c r="B20286" t="s">
        <v>63029</v>
      </c>
      <c r="D20286" t="str">
        <f t="shared" si="316"/>
        <v>FPVPRC2772 Hong ji Primate Center Research Programs PPM Only</v>
      </c>
    </row>
    <row r="20287" spans="1:4">
      <c r="A20287" t="s">
        <v>63030</v>
      </c>
      <c r="B20287" t="s">
        <v>63031</v>
      </c>
      <c r="D20287" t="str">
        <f t="shared" si="316"/>
        <v>FPBOML4729 Tessa Hill Bodega Marine Laboratory PPM Only</v>
      </c>
    </row>
    <row r="20288" spans="1:4">
      <c r="A20288" t="s">
        <v>63032</v>
      </c>
      <c r="B20288" t="s">
        <v>63033</v>
      </c>
      <c r="D20288" t="str">
        <f t="shared" si="316"/>
        <v>FPICPM1929 Kari Cooper OR Interdisciplinary Center Plasma Mass Spectrometry PPM Only</v>
      </c>
    </row>
    <row r="20289" spans="1:4">
      <c r="A20289" t="s">
        <v>63034</v>
      </c>
      <c r="B20289" t="s">
        <v>63035</v>
      </c>
      <c r="D20289" t="str">
        <f t="shared" si="316"/>
        <v>FPNMRF2290 James Ames OR Nuclear Magnetic Resonance Facility PPM Only</v>
      </c>
    </row>
    <row r="20290" spans="1:4">
      <c r="A20290" t="s">
        <v>63036</v>
      </c>
      <c r="B20290" t="s">
        <v>63037</v>
      </c>
      <c r="D20290" t="str">
        <f t="shared" si="316"/>
        <v>FPENER3019 Kurt Kornbluth Energy Institute PPM Only</v>
      </c>
    </row>
    <row r="20291" spans="1:4">
      <c r="A20291" t="s">
        <v>63038</v>
      </c>
      <c r="B20291" t="s">
        <v>63039</v>
      </c>
      <c r="D20291" t="str">
        <f t="shared" ref="D20291:D20354" si="317">A20291&amp;" "&amp;B20291</f>
        <v>FPVPRC4086 Karen L Bales Primate Center Research Programs PPM Only</v>
      </c>
    </row>
    <row r="20292" spans="1:4">
      <c r="A20292" t="s">
        <v>63040</v>
      </c>
      <c r="B20292" t="s">
        <v>63041</v>
      </c>
      <c r="D20292" t="str">
        <f t="shared" si="317"/>
        <v>FPJMIE4250 Andrew Rypel JMIE Center Integrated Watershed Science and Mgmt PPM Only</v>
      </c>
    </row>
    <row r="20293" spans="1:4">
      <c r="A20293" t="s">
        <v>63042</v>
      </c>
      <c r="B20293" t="s">
        <v>63043</v>
      </c>
      <c r="D20293" t="str">
        <f t="shared" si="317"/>
        <v>FPJMIE5046 Thomas Harter JMIE Center Integrated Watershed Science and Mgmt PPM Only</v>
      </c>
    </row>
    <row r="20294" spans="1:4">
      <c r="A20294" t="s">
        <v>63044</v>
      </c>
      <c r="B20294" t="s">
        <v>63045</v>
      </c>
      <c r="D20294" t="str">
        <f t="shared" si="317"/>
        <v>FPFTIS3560 Ann Dillner Fourier Transform Infrared Spectro Services PPM Only</v>
      </c>
    </row>
    <row r="20295" spans="1:4">
      <c r="A20295" t="s">
        <v>63046</v>
      </c>
      <c r="B20295" t="s">
        <v>63047</v>
      </c>
      <c r="D20295" t="str">
        <f t="shared" si="317"/>
        <v>FPAQRC3560 Ann Dillner OR Air Quality Research Center PPM Only</v>
      </c>
    </row>
    <row r="20296" spans="1:4">
      <c r="A20296" t="s">
        <v>63048</v>
      </c>
      <c r="B20296" t="s">
        <v>63049</v>
      </c>
      <c r="D20296" t="str">
        <f t="shared" si="317"/>
        <v>FPHAND3534 Susan Handy Inst of Transportation Studies Administration PPM Only</v>
      </c>
    </row>
    <row r="20297" spans="1:4">
      <c r="A20297" t="s">
        <v>63050</v>
      </c>
      <c r="B20297" t="s">
        <v>63051</v>
      </c>
      <c r="D20297" t="str">
        <f t="shared" si="317"/>
        <v>FPTRAN3534 Susan Handy ITS Three Revolutions and Future Mobility PPM Only</v>
      </c>
    </row>
    <row r="20298" spans="1:4">
      <c r="A20298" t="s">
        <v>63052</v>
      </c>
      <c r="B20298" t="s">
        <v>63053</v>
      </c>
      <c r="D20298" t="str">
        <f t="shared" si="317"/>
        <v>FPIMCA7818 Padmini Sirish MED INT MED CARDIOLOGY PPM Only</v>
      </c>
    </row>
    <row r="20299" spans="1:4">
      <c r="A20299" t="s">
        <v>63054</v>
      </c>
      <c r="B20299" t="s">
        <v>63055</v>
      </c>
      <c r="D20299" t="str">
        <f t="shared" si="317"/>
        <v>FPVPMI7819 Rodolfo Urbano VM PATHOLOGY MICRO And IMMUN PPM Only</v>
      </c>
    </row>
    <row r="20300" spans="1:4">
      <c r="A20300" t="s">
        <v>63056</v>
      </c>
      <c r="B20300" t="s">
        <v>63057</v>
      </c>
      <c r="D20300" t="str">
        <f t="shared" si="317"/>
        <v>FPNURS4608 Victoria F Keeton School of Nursing PPM Only</v>
      </c>
    </row>
    <row r="20301" spans="1:4">
      <c r="A20301" t="s">
        <v>63058</v>
      </c>
      <c r="B20301" t="s">
        <v>63059</v>
      </c>
      <c r="D20301" t="str">
        <f t="shared" si="317"/>
        <v>FPVVSR4609 Sabrina Hoehne VM SURGRAD SCIENCE PPM Only</v>
      </c>
    </row>
    <row r="20302" spans="1:4">
      <c r="A20302" t="s">
        <v>63060</v>
      </c>
      <c r="B20302" t="s">
        <v>63061</v>
      </c>
      <c r="D20302" t="str">
        <f t="shared" si="317"/>
        <v>FPMOTO2479 Beverly Garber MED Otolaryngology PPM Only</v>
      </c>
    </row>
    <row r="20303" spans="1:4">
      <c r="A20303" t="s">
        <v>63062</v>
      </c>
      <c r="B20303" t="s">
        <v>63063</v>
      </c>
      <c r="D20303" t="str">
        <f t="shared" si="317"/>
        <v>FPMOTO1456 Erynne Faucett MED Otolaryngology PPM Only</v>
      </c>
    </row>
    <row r="20304" spans="1:4">
      <c r="A20304" t="s">
        <v>63064</v>
      </c>
      <c r="B20304" t="s">
        <v>63065</v>
      </c>
      <c r="D20304" t="str">
        <f t="shared" si="317"/>
        <v>FPMOTO6489 Steven Hoshal MED Otolaryngology PPM Only</v>
      </c>
    </row>
    <row r="20305" spans="1:4">
      <c r="A20305" t="s">
        <v>63066</v>
      </c>
      <c r="B20305" t="s">
        <v>63067</v>
      </c>
      <c r="D20305" t="str">
        <f t="shared" si="317"/>
        <v>FPMOTO2400 Jennifer Stein MED Otolaryngology PPM Only</v>
      </c>
    </row>
    <row r="20306" spans="1:4">
      <c r="A20306" t="s">
        <v>63068</v>
      </c>
      <c r="B20306" t="s">
        <v>63069</v>
      </c>
      <c r="D20306" t="str">
        <f t="shared" si="317"/>
        <v>FPMOTO6882 Kaicheng Yen MED Otolaryngology PPM Only</v>
      </c>
    </row>
    <row r="20307" spans="1:4">
      <c r="A20307" t="s">
        <v>63070</v>
      </c>
      <c r="B20307" t="s">
        <v>63071</v>
      </c>
      <c r="D20307" t="str">
        <f t="shared" si="317"/>
        <v>FPMOTO6405 Erin Hubbard MED Otolaryngology PPM Only</v>
      </c>
    </row>
    <row r="20308" spans="1:4">
      <c r="A20308" t="s">
        <v>63072</v>
      </c>
      <c r="B20308" t="s">
        <v>63073</v>
      </c>
      <c r="D20308" t="str">
        <f t="shared" si="317"/>
        <v>FPMOTO9476 Olivia Aniche MED Otolaryngology PPM Only</v>
      </c>
    </row>
    <row r="20309" spans="1:4">
      <c r="A20309" t="s">
        <v>63074</v>
      </c>
      <c r="B20309" t="s">
        <v>63075</v>
      </c>
      <c r="D20309" t="str">
        <f t="shared" si="317"/>
        <v>FPMOTO8195 Michaela Nalamliang MED Otolaryngology PPM Only</v>
      </c>
    </row>
    <row r="20310" spans="1:4">
      <c r="A20310" t="s">
        <v>63076</v>
      </c>
      <c r="B20310" t="s">
        <v>63077</v>
      </c>
      <c r="D20310" t="str">
        <f t="shared" si="317"/>
        <v>FPMOTO3479 Aditi Bhuskute MED Otolaryngology PPM Only</v>
      </c>
    </row>
    <row r="20311" spans="1:4">
      <c r="A20311" t="s">
        <v>63078</v>
      </c>
      <c r="B20311" t="s">
        <v>63079</v>
      </c>
      <c r="D20311" t="str">
        <f t="shared" si="317"/>
        <v>FPMNAL0203 Dan Mungas MED Alzheimer CenterPPM Only</v>
      </c>
    </row>
    <row r="20312" spans="1:4">
      <c r="A20312" t="s">
        <v>63080</v>
      </c>
      <c r="B20312" t="s">
        <v>63081</v>
      </c>
      <c r="D20312" t="str">
        <f t="shared" si="317"/>
        <v>FPMNEU3355 Frederic Gorin MED Neurology PPM Only</v>
      </c>
    </row>
    <row r="20313" spans="1:4">
      <c r="A20313" t="s">
        <v>63082</v>
      </c>
      <c r="B20313" t="s">
        <v>63083</v>
      </c>
      <c r="D20313" t="str">
        <f t="shared" si="317"/>
        <v>FPMNEU5277 Audrey Fan MED Neurology PPM Only</v>
      </c>
    </row>
    <row r="20314" spans="1:4">
      <c r="A20314" t="s">
        <v>63084</v>
      </c>
      <c r="B20314" t="s">
        <v>63085</v>
      </c>
      <c r="D20314" t="str">
        <f t="shared" si="317"/>
        <v>F9ABAE5278 Alireza Pourreza BIOLOGICAL and AG ENGINEERING ANR PPM only</v>
      </c>
    </row>
    <row r="20315" spans="1:4">
      <c r="A20315" t="s">
        <v>63086</v>
      </c>
      <c r="B20315" t="s">
        <v>63087</v>
      </c>
      <c r="D20315" t="str">
        <f t="shared" si="317"/>
        <v>F9ABAE5279 Andre Daccache BIOLOGICAL And AG ENGINEERING ANR PPM Only</v>
      </c>
    </row>
    <row r="20316" spans="1:4">
      <c r="A20316" t="s">
        <v>63088</v>
      </c>
      <c r="B20316" t="s">
        <v>63089</v>
      </c>
      <c r="D20316" t="str">
        <f t="shared" si="317"/>
        <v>F9ABAE5280 Farzaneh Khorsandi Kouhanestani BIOLOGICAL and AG ENGINEERING ANR PPM Only</v>
      </c>
    </row>
    <row r="20317" spans="1:4">
      <c r="A20317" t="s">
        <v>63090</v>
      </c>
      <c r="B20317" t="s">
        <v>63091</v>
      </c>
      <c r="D20317" t="str">
        <f t="shared" si="317"/>
        <v>F9ABAE5281 Irwin Donis Gonzalez BIOLOGICAL and AG ENGINEERING ANR PPM Only</v>
      </c>
    </row>
    <row r="20318" spans="1:4">
      <c r="A20318" t="s">
        <v>63092</v>
      </c>
      <c r="B20318" t="s">
        <v>63093</v>
      </c>
      <c r="D20318" t="str">
        <f t="shared" si="317"/>
        <v>F9ABAE5282 Martha Stiles BIOLOGICAL and AG ENGINEERING ANR PPM Only</v>
      </c>
    </row>
    <row r="20319" spans="1:4">
      <c r="A20319" t="s">
        <v>63094</v>
      </c>
      <c r="B20319" t="s">
        <v>63095</v>
      </c>
      <c r="D20319" t="str">
        <f t="shared" si="317"/>
        <v>F9ABAE5283 Ruihong Zhang BIOLOGICAL and AG ENGINEERING ANR PPM Only</v>
      </c>
    </row>
    <row r="20320" spans="1:4">
      <c r="A20320" t="s">
        <v>63096</v>
      </c>
      <c r="B20320" t="s">
        <v>63097</v>
      </c>
      <c r="D20320" t="str">
        <f t="shared" si="317"/>
        <v>F9AHCE5285 Emily Schlickman HUMAN ECOLOGY ANR PPM Only</v>
      </c>
    </row>
    <row r="20321" spans="1:4">
      <c r="A20321" t="s">
        <v>63098</v>
      </c>
      <c r="B20321" t="s">
        <v>63099</v>
      </c>
      <c r="D20321" t="str">
        <f t="shared" si="317"/>
        <v>F9AHCE5286 Mark Cooper HUMAN ECOLOGY ANR PPM Only</v>
      </c>
    </row>
    <row r="20322" spans="1:4">
      <c r="A20322" t="s">
        <v>63100</v>
      </c>
      <c r="B20322" t="s">
        <v>63101</v>
      </c>
      <c r="D20322" t="str">
        <f t="shared" si="317"/>
        <v>F9ALAW5287 Maria Lazcano Larkin LAND AIR and WATER RESOURCES ANR PPM Only</v>
      </c>
    </row>
    <row r="20323" spans="1:4">
      <c r="A20323" t="s">
        <v>63102</v>
      </c>
      <c r="B20323" t="s">
        <v>63103</v>
      </c>
      <c r="D20323" t="str">
        <f t="shared" si="317"/>
        <v>F9AHCE5288 Nicelma King HUMAN ECOLOGY ANR PPM Only</v>
      </c>
    </row>
    <row r="20324" spans="1:4">
      <c r="A20324" t="s">
        <v>63104</v>
      </c>
      <c r="B20324" t="s">
        <v>63105</v>
      </c>
      <c r="D20324" t="str">
        <f t="shared" si="317"/>
        <v>F9ALAW5289 Xia Zhu Barker LAND AIR and WATER RESOURCES ANR PPM Only</v>
      </c>
    </row>
    <row r="20325" spans="1:4">
      <c r="A20325" t="s">
        <v>63106</v>
      </c>
      <c r="B20325" t="s">
        <v>63107</v>
      </c>
      <c r="D20325" t="str">
        <f t="shared" si="317"/>
        <v>F9ANUT5290 Marilyn Townsend NUTRITION ANR PPM Only</v>
      </c>
    </row>
    <row r="20326" spans="1:4">
      <c r="A20326" t="s">
        <v>63108</v>
      </c>
      <c r="B20326" t="s">
        <v>63109</v>
      </c>
      <c r="D20326" t="str">
        <f t="shared" si="317"/>
        <v>F9ANUT5291 Sheri Zidenberg Cherr NUTRITION ANR PPM Only</v>
      </c>
    </row>
    <row r="20327" spans="1:4">
      <c r="A20327" t="s">
        <v>63110</v>
      </c>
      <c r="B20327" t="s">
        <v>63111</v>
      </c>
      <c r="D20327" t="str">
        <f t="shared" si="317"/>
        <v>F9APLS5292 Amanda Crump PLANT SCIENCES ANR PPM Only</v>
      </c>
    </row>
    <row r="20328" spans="1:4">
      <c r="A20328" t="s">
        <v>63112</v>
      </c>
      <c r="B20328" t="s">
        <v>63113</v>
      </c>
      <c r="D20328" t="str">
        <f t="shared" si="317"/>
        <v>F9APLS5293 Astrid Volder PLANT SCIENCES ANR PPM Only</v>
      </c>
    </row>
    <row r="20329" spans="1:4">
      <c r="A20329" t="s">
        <v>63114</v>
      </c>
      <c r="B20329" t="s">
        <v>63115</v>
      </c>
      <c r="D20329" t="str">
        <f t="shared" si="317"/>
        <v>F9APLS5294 Barbara Blanco Ulate PLANT SCIENCES ANR PPM Only</v>
      </c>
    </row>
    <row r="20330" spans="1:4">
      <c r="A20330" t="s">
        <v>63116</v>
      </c>
      <c r="B20330" t="s">
        <v>63117</v>
      </c>
      <c r="D20330" t="str">
        <f t="shared" si="317"/>
        <v>F9APLS5295 Bradley Hanson PLANT SCIENCES ANR PPM Only</v>
      </c>
    </row>
    <row r="20331" spans="1:4">
      <c r="A20331" t="s">
        <v>63118</v>
      </c>
      <c r="B20331" t="s">
        <v>63119</v>
      </c>
      <c r="D20331" t="str">
        <f t="shared" si="317"/>
        <v>F9APLS5296 Bruce Lampinen PLANT SCIENCES ANR PPM Only</v>
      </c>
    </row>
    <row r="20332" spans="1:4">
      <c r="A20332" t="s">
        <v>63120</v>
      </c>
      <c r="B20332" t="s">
        <v>63121</v>
      </c>
      <c r="D20332" t="str">
        <f t="shared" si="317"/>
        <v>F9APLS5297 Cai Zhong Jiang PLANT SCIENCES ANR PPM Only</v>
      </c>
    </row>
    <row r="20333" spans="1:4">
      <c r="A20333" t="s">
        <v>63122</v>
      </c>
      <c r="B20333" t="s">
        <v>63123</v>
      </c>
      <c r="D20333" t="str">
        <f t="shared" si="317"/>
        <v>F9APLS5298 Carlos Crisosto PLANT SCIENCES ANR PPM Only</v>
      </c>
    </row>
    <row r="20334" spans="1:4">
      <c r="A20334" t="s">
        <v>63124</v>
      </c>
      <c r="B20334" t="s">
        <v>63125</v>
      </c>
      <c r="D20334" t="str">
        <f t="shared" si="317"/>
        <v>F9APLS5299 Clyde Elmore PLANT SCIENCES ANR PPM only</v>
      </c>
    </row>
    <row r="20335" spans="1:4">
      <c r="A20335" t="s">
        <v>63126</v>
      </c>
      <c r="B20335" t="s">
        <v>63127</v>
      </c>
      <c r="D20335" t="str">
        <f t="shared" si="317"/>
        <v>F9APLS5300 Daniel Putnam PLANT SCIENCES ANR PPM Only</v>
      </c>
    </row>
    <row r="20336" spans="1:4">
      <c r="A20336" t="s">
        <v>63128</v>
      </c>
      <c r="B20336" t="s">
        <v>63129</v>
      </c>
      <c r="D20336" t="str">
        <f t="shared" si="317"/>
        <v>F9APLS5301 David Ramos PLANT SCIENCES ANR PPM Only</v>
      </c>
    </row>
    <row r="20337" spans="1:4">
      <c r="A20337" t="s">
        <v>63130</v>
      </c>
      <c r="B20337" t="s">
        <v>63131</v>
      </c>
      <c r="D20337" t="str">
        <f t="shared" si="317"/>
        <v>F9APLS5302 Elizabeth Mitcham PLANT SCIENCES ANR PPM Only</v>
      </c>
    </row>
    <row r="20338" spans="1:4">
      <c r="A20338" t="s">
        <v>63132</v>
      </c>
      <c r="B20338" t="s">
        <v>63133</v>
      </c>
      <c r="D20338" t="str">
        <f t="shared" si="317"/>
        <v>F9APLS5203 Giulia Marino PLANT SCIENCES ANR PPM only</v>
      </c>
    </row>
    <row r="20339" spans="1:4">
      <c r="A20339" t="s">
        <v>63134</v>
      </c>
      <c r="B20339" t="s">
        <v>63135</v>
      </c>
      <c r="D20339" t="str">
        <f t="shared" si="317"/>
        <v>F9APLS5204 Janet Caprile PLANT SCIENCES ANR PPM only</v>
      </c>
    </row>
    <row r="20340" spans="1:4">
      <c r="A20340" t="s">
        <v>63136</v>
      </c>
      <c r="B20340" t="s">
        <v>63137</v>
      </c>
      <c r="D20340" t="str">
        <f t="shared" si="317"/>
        <v>F9APLS5205 Janine Hasey PLANT SCIENCES ANR PPM only</v>
      </c>
    </row>
    <row r="20341" spans="1:4">
      <c r="A20341" t="s">
        <v>63138</v>
      </c>
      <c r="B20341" t="s">
        <v>63139</v>
      </c>
      <c r="D20341" t="str">
        <f t="shared" si="317"/>
        <v>F9APLS5206 Kenneth Shackel PLANT SCIENCES ANR PPM Only</v>
      </c>
    </row>
    <row r="20342" spans="1:4">
      <c r="A20342" t="s">
        <v>63140</v>
      </c>
      <c r="B20342" t="s">
        <v>63141</v>
      </c>
      <c r="D20342" t="str">
        <f t="shared" si="317"/>
        <v>F9APLS5207 Leslie M Roche PLANT SCIENCES ANR PPM only</v>
      </c>
    </row>
    <row r="20343" spans="1:4">
      <c r="A20343" t="s">
        <v>63142</v>
      </c>
      <c r="B20343" t="s">
        <v>63143</v>
      </c>
      <c r="D20343" t="str">
        <f t="shared" si="317"/>
        <v>F9APLS5208 Lorence R Oki PLANT SCIENCES ANR PPM only</v>
      </c>
    </row>
    <row r="20344" spans="1:4">
      <c r="A20344" t="s">
        <v>63144</v>
      </c>
      <c r="B20344" t="s">
        <v>63145</v>
      </c>
      <c r="D20344" t="str">
        <f t="shared" si="317"/>
        <v>F9APLS5209 Maciej Zwieniecki PLANT SCIENCES ANR PPM Only</v>
      </c>
    </row>
    <row r="20345" spans="1:4">
      <c r="A20345" t="s">
        <v>63146</v>
      </c>
      <c r="B20345" t="s">
        <v>63147</v>
      </c>
      <c r="D20345" t="str">
        <f t="shared" si="317"/>
        <v>F9APLS5210 Marita Cantwell PLANT SCIENCES ANR PPM only</v>
      </c>
    </row>
    <row r="20346" spans="1:4">
      <c r="A20346" t="s">
        <v>63148</v>
      </c>
      <c r="B20346" t="s">
        <v>63149</v>
      </c>
      <c r="D20346" t="str">
        <f t="shared" si="317"/>
        <v>F9APLS5211 Mark Lundy PLANT SCIENCES ANR PPM Only</v>
      </c>
    </row>
    <row r="20347" spans="1:4">
      <c r="A20347" t="s">
        <v>63150</v>
      </c>
      <c r="B20347" t="s">
        <v>63151</v>
      </c>
      <c r="D20347" t="str">
        <f t="shared" si="317"/>
        <v>F9APLS5212 Patrick H Brown PLANT SCIENCES ANR PPM Only</v>
      </c>
    </row>
    <row r="20348" spans="1:4">
      <c r="A20348" t="s">
        <v>63152</v>
      </c>
      <c r="B20348" t="s">
        <v>63153</v>
      </c>
      <c r="D20348" t="str">
        <f t="shared" si="317"/>
        <v>F9APLS5213 Rachel Elkins PLANT SCIENCES ANR PPM only</v>
      </c>
    </row>
    <row r="20349" spans="1:4">
      <c r="A20349" t="s">
        <v>63154</v>
      </c>
      <c r="B20349" t="s">
        <v>63155</v>
      </c>
      <c r="D20349" t="str">
        <f t="shared" si="317"/>
        <v>F9APLS5214 Richard Evans PLANT SCIENCES ANR PPM Only</v>
      </c>
    </row>
    <row r="20350" spans="1:4">
      <c r="A20350" t="s">
        <v>63156</v>
      </c>
      <c r="B20350" t="s">
        <v>63157</v>
      </c>
      <c r="D20350" t="str">
        <f t="shared" si="317"/>
        <v>F9APLS5215 Robert Beede PLANT SCIENCES ANR PPM only</v>
      </c>
    </row>
    <row r="20351" spans="1:4">
      <c r="A20351" t="s">
        <v>63158</v>
      </c>
      <c r="B20351" t="s">
        <v>63159</v>
      </c>
      <c r="D20351" t="str">
        <f t="shared" si="317"/>
        <v>F9APLS5216 Robert Hutmacher PLANT SCIENCES ANR PPM only</v>
      </c>
    </row>
    <row r="20352" spans="1:4">
      <c r="A20352" t="s">
        <v>63160</v>
      </c>
      <c r="B20352" t="s">
        <v>63161</v>
      </c>
      <c r="D20352" t="str">
        <f t="shared" si="317"/>
        <v>F9APLS5217 Theodore M Dejong PLANT SCIENCES ANR PPM only</v>
      </c>
    </row>
    <row r="20353" spans="1:4">
      <c r="A20353" t="s">
        <v>63162</v>
      </c>
      <c r="B20353" t="s">
        <v>63163</v>
      </c>
      <c r="D20353" t="str">
        <f t="shared" si="317"/>
        <v>F9APLS5218 Thomas Gradziel PLANT SCIENCES ANR PPM Only</v>
      </c>
    </row>
    <row r="20354" spans="1:4">
      <c r="A20354" t="s">
        <v>63164</v>
      </c>
      <c r="B20354" t="s">
        <v>63165</v>
      </c>
      <c r="D20354" t="str">
        <f t="shared" si="317"/>
        <v>F9APLS5219 William Olson PLANT SCIENCES ANR PPM only</v>
      </c>
    </row>
    <row r="20355" spans="1:4">
      <c r="A20355" t="s">
        <v>63166</v>
      </c>
      <c r="B20355" t="s">
        <v>63167</v>
      </c>
      <c r="D20355" t="str">
        <f t="shared" ref="D20355:D20418" si="318">A20355&amp;" "&amp;B20355</f>
        <v>F9APLS5220 Bruce Linquist PLANT SCIENCES ANR PPM Only</v>
      </c>
    </row>
    <row r="20356" spans="1:4">
      <c r="A20356" t="s">
        <v>63168</v>
      </c>
      <c r="B20356" t="s">
        <v>63169</v>
      </c>
      <c r="D20356" t="str">
        <f t="shared" si="318"/>
        <v>F9AVIT5221 Luis Diaz Garcia VITICULTURE And ENOLOGY ANR PPM Only</v>
      </c>
    </row>
    <row r="20357" spans="1:4">
      <c r="A20357" t="s">
        <v>63170</v>
      </c>
      <c r="B20357" t="s">
        <v>63171</v>
      </c>
      <c r="D20357" t="str">
        <f t="shared" si="318"/>
        <v>FPADES5222 Emma Underwood ENVIRONMENTAL SCIENCE And POLICY PPM Only</v>
      </c>
    </row>
    <row r="20358" spans="1:4">
      <c r="A20358" t="s">
        <v>63172</v>
      </c>
      <c r="B20358" t="s">
        <v>63173</v>
      </c>
      <c r="D20358" t="str">
        <f t="shared" si="318"/>
        <v>FPAENM5223 Christophe Morisseau ENTOMOLOGY NEMATOLOGY PPM only</v>
      </c>
    </row>
    <row r="20359" spans="1:4">
      <c r="A20359" t="s">
        <v>63174</v>
      </c>
      <c r="B20359" t="s">
        <v>63175</v>
      </c>
      <c r="D20359" t="str">
        <f t="shared" si="318"/>
        <v>FPAETX5224 Charlie Li ENVIRONMENTAL TOXICOLOGY PPM Only</v>
      </c>
    </row>
    <row r="20360" spans="1:4">
      <c r="A20360" t="s">
        <v>63176</v>
      </c>
      <c r="B20360" t="s">
        <v>63177</v>
      </c>
      <c r="D20360" t="str">
        <f t="shared" si="318"/>
        <v>FPAETX5225 Christen Grettenberger ENVIRONMENTAL TOXICOLGY PPM Only</v>
      </c>
    </row>
    <row r="20361" spans="1:4">
      <c r="A20361" t="s">
        <v>63178</v>
      </c>
      <c r="B20361" t="s">
        <v>63179</v>
      </c>
      <c r="D20361" t="str">
        <f t="shared" si="318"/>
        <v>FPALAW5226 Minghua Zhang LAND AIR and WATER RESOURCES PPM only</v>
      </c>
    </row>
    <row r="20362" spans="1:4">
      <c r="A20362" t="s">
        <v>63180</v>
      </c>
      <c r="B20362" t="s">
        <v>63181</v>
      </c>
      <c r="D20362" t="str">
        <f t="shared" si="318"/>
        <v>FPALAW5227 Peter Hartsough LAND AIR and WATER RESOURCES PPM only</v>
      </c>
    </row>
    <row r="20363" spans="1:4">
      <c r="A20363" t="s">
        <v>63182</v>
      </c>
      <c r="B20363" t="s">
        <v>63183</v>
      </c>
      <c r="D20363" t="str">
        <f t="shared" si="318"/>
        <v>FPALAW5228 Victor Claassen LAND AIR and WATER RESOURCES PPM only</v>
      </c>
    </row>
    <row r="20364" spans="1:4">
      <c r="A20364" t="s">
        <v>63184</v>
      </c>
      <c r="B20364" t="s">
        <v>63185</v>
      </c>
      <c r="D20364" t="str">
        <f t="shared" si="318"/>
        <v>FPANUT5229 Carrie Waterman NUTRITION PPM Only</v>
      </c>
    </row>
    <row r="20365" spans="1:4">
      <c r="A20365" t="s">
        <v>63186</v>
      </c>
      <c r="B20365" t="s">
        <v>63187</v>
      </c>
      <c r="D20365" t="str">
        <f t="shared" si="318"/>
        <v>FPANUT5230 Cesar Fraga NUTRITION PPM Only</v>
      </c>
    </row>
    <row r="20366" spans="1:4">
      <c r="A20366" t="s">
        <v>63188</v>
      </c>
      <c r="B20366" t="s">
        <v>63189</v>
      </c>
      <c r="D20366" t="str">
        <f t="shared" si="318"/>
        <v>FPAPLS5231 Allison Krill PLANT SCIENCES PPM only</v>
      </c>
    </row>
    <row r="20367" spans="1:4">
      <c r="A20367" t="s">
        <v>63190</v>
      </c>
      <c r="B20367" t="s">
        <v>63191</v>
      </c>
      <c r="D20367" t="str">
        <f t="shared" si="318"/>
        <v>FPAPLS5232 Charles Leslie PLANT SCIENCES PPM only</v>
      </c>
    </row>
    <row r="20368" spans="1:4">
      <c r="A20368" t="s">
        <v>63192</v>
      </c>
      <c r="B20368" t="s">
        <v>63193</v>
      </c>
      <c r="D20368" t="str">
        <f t="shared" si="318"/>
        <v>FPAPLS5233 Isabel Del Blanco PLANT SCIENCES PPM only</v>
      </c>
    </row>
    <row r="20369" spans="1:4">
      <c r="A20369" t="s">
        <v>63194</v>
      </c>
      <c r="B20369" t="s">
        <v>63195</v>
      </c>
      <c r="D20369" t="str">
        <f t="shared" si="318"/>
        <v>FPAPLS5234 John D Madsen PLANT SCIENCES PPM only</v>
      </c>
    </row>
    <row r="20370" spans="1:4">
      <c r="A20370" t="s">
        <v>63196</v>
      </c>
      <c r="B20370" t="s">
        <v>63197</v>
      </c>
      <c r="D20370" t="str">
        <f t="shared" si="318"/>
        <v>FPAPLS5235 Joshua M Hegarty PLANT SCIENCES PPM only</v>
      </c>
    </row>
    <row r="20371" spans="1:4">
      <c r="A20371" t="s">
        <v>63198</v>
      </c>
      <c r="B20371" t="s">
        <v>63199</v>
      </c>
      <c r="D20371" t="str">
        <f t="shared" si="318"/>
        <v>FPAPLS5236 Lorence Oki PLANT SCIENCES PPM only</v>
      </c>
    </row>
    <row r="20372" spans="1:4">
      <c r="A20372" t="s">
        <v>63200</v>
      </c>
      <c r="B20372" t="s">
        <v>63201</v>
      </c>
      <c r="D20372" t="str">
        <f t="shared" si="318"/>
        <v>FPAPLS5237 Mitchell Feldmann PLANT SCIENCES PPM Only</v>
      </c>
    </row>
    <row r="20373" spans="1:4">
      <c r="A20373" t="s">
        <v>63202</v>
      </c>
      <c r="B20373" t="s">
        <v>63203</v>
      </c>
      <c r="D20373" t="str">
        <f t="shared" si="318"/>
        <v>FPAPLS5238 Ramachandra Penmetsa PLANT SCIENCES PPM only</v>
      </c>
    </row>
    <row r="20374" spans="1:4">
      <c r="A20374" t="s">
        <v>63204</v>
      </c>
      <c r="B20374" t="s">
        <v>63205</v>
      </c>
      <c r="D20374" t="str">
        <f t="shared" si="318"/>
        <v>FPAPLS5239 Robert B Hutmacher PLANT SCIENCES PPM only</v>
      </c>
    </row>
    <row r="20375" spans="1:4">
      <c r="A20375" t="s">
        <v>63206</v>
      </c>
      <c r="B20375" t="s">
        <v>63207</v>
      </c>
      <c r="D20375" t="str">
        <f t="shared" si="318"/>
        <v>FPAPLS5240 Thomas H Tai PLANT SCIENCES PPM only</v>
      </c>
    </row>
    <row r="20376" spans="1:4">
      <c r="A20376" t="s">
        <v>63208</v>
      </c>
      <c r="B20376" t="s">
        <v>63209</v>
      </c>
      <c r="D20376" t="str">
        <f t="shared" si="318"/>
        <v>FPAWFC5241 Mikaela Provost WILDLIFE And FISHERIES BIOLOGY PPM Only</v>
      </c>
    </row>
    <row r="20377" spans="1:4">
      <c r="A20377" t="s">
        <v>63210</v>
      </c>
      <c r="B20377" t="s">
        <v>63211</v>
      </c>
      <c r="D20377" t="str">
        <f t="shared" si="318"/>
        <v>FPAWFC5242 Robert Lusardi WILDLIFE And FISHERIES BIOLOGY PPM Only</v>
      </c>
    </row>
    <row r="20378" spans="1:4">
      <c r="A20378" t="s">
        <v>63212</v>
      </c>
      <c r="B20378" t="s">
        <v>63213</v>
      </c>
      <c r="D20378" t="str">
        <f t="shared" si="318"/>
        <v>FPADNO5243 Brandon Louie ADNO Center for Regional Change PPM Only</v>
      </c>
    </row>
    <row r="20379" spans="1:4">
      <c r="A20379" t="s">
        <v>63214</v>
      </c>
      <c r="B20379" t="s">
        <v>63215</v>
      </c>
      <c r="D20379" t="str">
        <f t="shared" si="318"/>
        <v>FPMERM4262 Molly Hallweaver MED Emergency Medicine PPM Only</v>
      </c>
    </row>
    <row r="20380" spans="1:4">
      <c r="A20380" t="s">
        <v>63216</v>
      </c>
      <c r="B20380" t="s">
        <v>63217</v>
      </c>
      <c r="D20380" t="str">
        <f t="shared" si="318"/>
        <v>F9VMEX4263 Lais Costa VM EX Cooperative Extension ANR PPM Only</v>
      </c>
    </row>
    <row r="20381" spans="1:4">
      <c r="A20381" t="s">
        <v>63218</v>
      </c>
      <c r="B20381" t="s">
        <v>63219</v>
      </c>
      <c r="D20381" t="str">
        <f t="shared" si="318"/>
        <v>FPVMEX4263 Lais Costa VM EX Cooperative Extension PPM Only</v>
      </c>
    </row>
    <row r="20382" spans="1:4">
      <c r="A20382" t="s">
        <v>63220</v>
      </c>
      <c r="B20382" t="s">
        <v>63221</v>
      </c>
      <c r="D20382" t="str">
        <f t="shared" si="318"/>
        <v>F9AARE5037 Dalia Adel Ghanem AG and RESOURCE ECONOMICS ANR PPM Only</v>
      </c>
    </row>
    <row r="20383" spans="1:4">
      <c r="A20383" t="s">
        <v>63222</v>
      </c>
      <c r="B20383" t="s">
        <v>63223</v>
      </c>
      <c r="D20383" t="str">
        <f t="shared" si="318"/>
        <v>FPNURS5217 Zyrene Marsh School of Nursing PPM Only</v>
      </c>
    </row>
    <row r="20384" spans="1:4">
      <c r="A20384" t="s">
        <v>63224</v>
      </c>
      <c r="B20384" t="s">
        <v>63225</v>
      </c>
      <c r="D20384" t="str">
        <f t="shared" si="318"/>
        <v>FPMPSY5218 Stephanie Hayes MED Psychiatry And Behav Sci PPM Only</v>
      </c>
    </row>
    <row r="20385" spans="1:4">
      <c r="A20385" t="s">
        <v>63226</v>
      </c>
      <c r="B20385" t="s">
        <v>63227</v>
      </c>
      <c r="D20385" t="str">
        <f t="shared" si="318"/>
        <v>FPMPAT9365 Ashna Aggarwal MED Pathology And Lab Medicine PPM Only</v>
      </c>
    </row>
    <row r="20386" spans="1:4">
      <c r="A20386" t="s">
        <v>63228</v>
      </c>
      <c r="B20386" t="s">
        <v>63229</v>
      </c>
      <c r="D20386" t="str">
        <f t="shared" si="318"/>
        <v>FPMPAT5219 Carla Caruso MED Pathology And Lab Medicine PPM Only</v>
      </c>
    </row>
    <row r="20387" spans="1:4">
      <c r="A20387" t="s">
        <v>63230</v>
      </c>
      <c r="B20387" t="s">
        <v>63231</v>
      </c>
      <c r="D20387" t="str">
        <f t="shared" si="318"/>
        <v>FPMPAT5220 Renu Gahlaut MED Pathology And Lab Medicine PPM Only</v>
      </c>
    </row>
    <row r="20388" spans="1:4">
      <c r="A20388" t="s">
        <v>63232</v>
      </c>
      <c r="B20388" t="s">
        <v>63233</v>
      </c>
      <c r="D20388" t="str">
        <f t="shared" si="318"/>
        <v>FPMPAT5221 Rajib Gupta MED Pathology And Lab Medicine PPM Only</v>
      </c>
    </row>
    <row r="20389" spans="1:4">
      <c r="A20389" t="s">
        <v>63234</v>
      </c>
      <c r="B20389" t="s">
        <v>63235</v>
      </c>
      <c r="D20389" t="str">
        <f t="shared" si="318"/>
        <v>FPMPAT8093 Jonathan Hughes MED Pathology And Lab Medicine PPM Only</v>
      </c>
    </row>
    <row r="20390" spans="1:4">
      <c r="A20390" t="s">
        <v>63236</v>
      </c>
      <c r="B20390" t="s">
        <v>63237</v>
      </c>
      <c r="D20390" t="str">
        <f t="shared" si="318"/>
        <v>FPMPAT5223 Kenneth Iczkowski MED Pathology And Lab Medicine PPM Only</v>
      </c>
    </row>
    <row r="20391" spans="1:4">
      <c r="A20391" t="s">
        <v>63238</v>
      </c>
      <c r="B20391" t="s">
        <v>63239</v>
      </c>
      <c r="D20391" t="str">
        <f t="shared" si="318"/>
        <v>FPMPAT5224 Mega Lahori MED Pathology And Lab Medicine PPM Only</v>
      </c>
    </row>
    <row r="20392" spans="1:4">
      <c r="A20392" t="s">
        <v>63240</v>
      </c>
      <c r="B20392" t="s">
        <v>63241</v>
      </c>
      <c r="D20392" t="str">
        <f t="shared" si="318"/>
        <v>FPMPAT5225 Karleen Meiklejohn MED Pathology And Lab Medicine PPM Only</v>
      </c>
    </row>
    <row r="20393" spans="1:4">
      <c r="A20393" t="s">
        <v>63242</v>
      </c>
      <c r="B20393" t="s">
        <v>63243</v>
      </c>
      <c r="D20393" t="str">
        <f t="shared" si="318"/>
        <v>FPMPAT5226 Jaclyn Watkins MED Pathology And Lab Medicine PPM Only</v>
      </c>
    </row>
    <row r="20394" spans="1:4">
      <c r="A20394" t="s">
        <v>63244</v>
      </c>
      <c r="B20394" t="s">
        <v>63245</v>
      </c>
      <c r="D20394" t="str">
        <f t="shared" si="318"/>
        <v>FPVPMI5227 Melanie Ammersbach VM PATHOLOGY MICRO AND IMMUN PPM ONLY</v>
      </c>
    </row>
    <row r="20395" spans="1:4">
      <c r="A20395" t="s">
        <v>63246</v>
      </c>
      <c r="B20395" t="s">
        <v>63247</v>
      </c>
      <c r="D20395" t="str">
        <f t="shared" si="318"/>
        <v>FPVVMB6357 Ana Cristina Grodski VM MOLECULAR BIO SCIENCES PPM Only</v>
      </c>
    </row>
    <row r="20396" spans="1:4">
      <c r="A20396" t="s">
        <v>63248</v>
      </c>
      <c r="B20396" t="s">
        <v>63249</v>
      </c>
      <c r="D20396" t="str">
        <f t="shared" si="318"/>
        <v>FPMPED6359 Katherine Phelps MED Pediatrics PPM Only</v>
      </c>
    </row>
    <row r="20397" spans="1:4">
      <c r="A20397" t="s">
        <v>63250</v>
      </c>
      <c r="B20397" t="s">
        <v>63251</v>
      </c>
      <c r="D20397" t="str">
        <f t="shared" si="318"/>
        <v>FPMPED6360 John Adams MED Pediatrics PPM Only</v>
      </c>
    </row>
    <row r="20398" spans="1:4">
      <c r="A20398" t="s">
        <v>63252</v>
      </c>
      <c r="B20398" t="s">
        <v>63253</v>
      </c>
      <c r="D20398" t="str">
        <f t="shared" si="318"/>
        <v>FPMPED6361 Kristen Wigby MED Pediatrics PPM Only</v>
      </c>
    </row>
    <row r="20399" spans="1:4">
      <c r="A20399" t="s">
        <v>63254</v>
      </c>
      <c r="B20399" t="s">
        <v>63255</v>
      </c>
      <c r="D20399" t="str">
        <f t="shared" si="318"/>
        <v>FPMPED6362 Mohammad Alnoor MED Pediatrics PPM Only</v>
      </c>
    </row>
    <row r="20400" spans="1:4">
      <c r="A20400" t="s">
        <v>63256</v>
      </c>
      <c r="B20400" t="s">
        <v>63257</v>
      </c>
      <c r="D20400" t="str">
        <f t="shared" si="318"/>
        <v>FPMPED6363 Shoshana Newman Lindsay MED Pediatrics PPM Only</v>
      </c>
    </row>
    <row r="20401" spans="1:4">
      <c r="A20401" t="s">
        <v>63258</v>
      </c>
      <c r="B20401" t="s">
        <v>63259</v>
      </c>
      <c r="D20401" t="str">
        <f t="shared" si="318"/>
        <v>FPMPSY2173 Megan Miller MED Psychiatry And Behav Sci PPM Only</v>
      </c>
    </row>
    <row r="20402" spans="1:4">
      <c r="A20402" t="s">
        <v>63260</v>
      </c>
      <c r="B20402" t="s">
        <v>63261</v>
      </c>
      <c r="D20402" t="str">
        <f t="shared" si="318"/>
        <v>FPMPSY2174 Meagan Talbott MED Psychiatry And Behav Sci PPM Only</v>
      </c>
    </row>
    <row r="20403" spans="1:4">
      <c r="A20403" t="s">
        <v>63262</v>
      </c>
      <c r="B20403" t="s">
        <v>63263</v>
      </c>
      <c r="D20403" t="str">
        <f t="shared" si="318"/>
        <v>FPMPSY1225 Irwin Feinberg MED Psychiatry And Behav Sci PPM Only</v>
      </c>
    </row>
    <row r="20404" spans="1:4">
      <c r="A20404" t="s">
        <v>63264</v>
      </c>
      <c r="B20404" t="s">
        <v>63265</v>
      </c>
      <c r="D20404" t="str">
        <f t="shared" si="318"/>
        <v>FPMCAN2020 Xiao Zhao MED Int Med CNCR SPC Ligands PPM Only</v>
      </c>
    </row>
    <row r="20405" spans="1:4">
      <c r="A20405" t="s">
        <v>63266</v>
      </c>
      <c r="B20405" t="s">
        <v>63267</v>
      </c>
      <c r="D20405" t="str">
        <f t="shared" si="318"/>
        <v>FPNURS4757 Emily Thatcher School of Nursing PPM Only</v>
      </c>
    </row>
    <row r="20406" spans="1:4">
      <c r="A20406" t="s">
        <v>63268</v>
      </c>
      <c r="B20406" t="s">
        <v>63269</v>
      </c>
      <c r="D20406" t="str">
        <f t="shared" si="318"/>
        <v>FPVMEX0833 Martin Smith VM EX Cooperative Extension PPM Only</v>
      </c>
    </row>
    <row r="20407" spans="1:4">
      <c r="A20407" t="s">
        <v>63270</v>
      </c>
      <c r="B20407" t="s">
        <v>63271</v>
      </c>
      <c r="D20407" t="str">
        <f t="shared" si="318"/>
        <v>F9AFST0695 Linda Harris FOOD SCIENCE And TECHNOLOGY ANR PPM Only</v>
      </c>
    </row>
    <row r="20408" spans="1:4">
      <c r="A20408" t="s">
        <v>63272</v>
      </c>
      <c r="B20408" t="s">
        <v>63273</v>
      </c>
      <c r="D20408" t="str">
        <f t="shared" si="318"/>
        <v>F9AFST2658 Moshe Rosenberg FOOD SCIENCE And TECHNOLOGY ANR PPM Only</v>
      </c>
    </row>
    <row r="20409" spans="1:4">
      <c r="A20409" t="s">
        <v>63274</v>
      </c>
      <c r="B20409" t="s">
        <v>63275</v>
      </c>
      <c r="D20409" t="str">
        <f t="shared" si="318"/>
        <v>F9AHCE2284 Vikram Swaroop Chandra Koundinya HUMAN ECOLOGY ANR PPM Only</v>
      </c>
    </row>
    <row r="20410" spans="1:4">
      <c r="A20410" t="s">
        <v>63276</v>
      </c>
      <c r="B20410" t="s">
        <v>63277</v>
      </c>
      <c r="D20410" t="str">
        <f t="shared" si="318"/>
        <v>F9VVME0418 Emily Berryhill VM MEDICINE And EPIDEMIOLOGY ANR PPM Only</v>
      </c>
    </row>
    <row r="20411" spans="1:4">
      <c r="A20411" t="s">
        <v>63278</v>
      </c>
      <c r="B20411" t="s">
        <v>63279</v>
      </c>
      <c r="D20411" t="str">
        <f t="shared" si="318"/>
        <v>F9VVME0597 Munashe Chigerwe VM MEDICINE And EPIDEMIOLOGY ANR PPM Only</v>
      </c>
    </row>
    <row r="20412" spans="1:4">
      <c r="A20412" t="s">
        <v>63280</v>
      </c>
      <c r="B20412" t="s">
        <v>63281</v>
      </c>
      <c r="D20412" t="str">
        <f t="shared" si="318"/>
        <v>F9VVME1693 Beatriz Martinez Lopez VM MEDICINE And EPIDEMIOLOGY ANR PPM Only</v>
      </c>
    </row>
    <row r="20413" spans="1:4">
      <c r="A20413" t="s">
        <v>63282</v>
      </c>
      <c r="B20413" t="s">
        <v>63283</v>
      </c>
      <c r="D20413" t="str">
        <f t="shared" si="318"/>
        <v>F9VVME2817 Sarah Depenbrock VM MEDICINE And EPIDEMIOLOGY ANR PPM Only</v>
      </c>
    </row>
    <row r="20414" spans="1:4">
      <c r="A20414" t="s">
        <v>63284</v>
      </c>
      <c r="B20414" t="s">
        <v>63285</v>
      </c>
      <c r="D20414" t="str">
        <f t="shared" si="318"/>
        <v>F9VVME2935 Lynelle Johnson VM MEDICINE And EPIDEMIOLOGY ANR PPM Only</v>
      </c>
    </row>
    <row r="20415" spans="1:4">
      <c r="A20415" t="s">
        <v>63286</v>
      </c>
      <c r="B20415" t="s">
        <v>63287</v>
      </c>
      <c r="D20415" t="str">
        <f t="shared" si="318"/>
        <v>F9VVME3141 K Magdesian VM MEDICINE And EPIDEMIOLOGY ANR PPM Only</v>
      </c>
    </row>
    <row r="20416" spans="1:4">
      <c r="A20416" t="s">
        <v>63288</v>
      </c>
      <c r="B20416" t="s">
        <v>63289</v>
      </c>
      <c r="D20416" t="str">
        <f t="shared" si="318"/>
        <v>F9VVME3177 Jessica Morgan VM MEDICINE And EPIDEMIOLOGY ANR PPM Only</v>
      </c>
    </row>
    <row r="20417" spans="1:4">
      <c r="A20417" t="s">
        <v>63290</v>
      </c>
      <c r="B20417" t="s">
        <v>63291</v>
      </c>
      <c r="D20417" t="str">
        <f t="shared" si="318"/>
        <v>F9VVME3717 Stanley L Marks VM MEDICINE And EPIDEMIOLOGY ANR PPM Only</v>
      </c>
    </row>
    <row r="20418" spans="1:4">
      <c r="A20418" t="s">
        <v>63292</v>
      </c>
      <c r="B20418" t="s">
        <v>63293</v>
      </c>
      <c r="D20418" t="str">
        <f t="shared" si="318"/>
        <v>F9VVME3838 David Sanchez Migallon Guzman VM MEDICINE And EPIDEMIOLOGY ANR PPM Only</v>
      </c>
    </row>
    <row r="20419" spans="1:4">
      <c r="A20419" t="s">
        <v>63294</v>
      </c>
      <c r="B20419" t="s">
        <v>63295</v>
      </c>
      <c r="D20419" t="str">
        <f t="shared" ref="D20419:D20482" si="319">A20419&amp;" "&amp;B20419</f>
        <v>F9VVME4025 Krystle Reagan VM MEDICINE And EPIDEMIOLOGY ANR PPM Only</v>
      </c>
    </row>
    <row r="20420" spans="1:4">
      <c r="A20420" t="s">
        <v>63296</v>
      </c>
      <c r="B20420" t="s">
        <v>63297</v>
      </c>
      <c r="D20420" t="str">
        <f t="shared" si="319"/>
        <v>F9VVME4212 Janet Foley VM MEDICINE And EPIDEMIOLOGY ANR PPM Only</v>
      </c>
    </row>
    <row r="20421" spans="1:4">
      <c r="A20421" t="s">
        <v>63298</v>
      </c>
      <c r="B20421" t="s">
        <v>63299</v>
      </c>
      <c r="D20421" t="str">
        <f t="shared" si="319"/>
        <v>F9VVME4302 Larry Cowgill VM MEDICINE And EPIDEMIOLOGY ANR PPM Only</v>
      </c>
    </row>
    <row r="20422" spans="1:4">
      <c r="A20422" t="s">
        <v>63300</v>
      </c>
      <c r="B20422" t="s">
        <v>63301</v>
      </c>
      <c r="D20422" t="str">
        <f t="shared" si="319"/>
        <v>F9VVME4320 Nicola Pusterla VM MEDICINE And EPIDEMIOLOGY ANR PPM Only</v>
      </c>
    </row>
    <row r="20423" spans="1:4">
      <c r="A20423" t="s">
        <v>63302</v>
      </c>
      <c r="B20423" t="s">
        <v>63303</v>
      </c>
      <c r="D20423" t="str">
        <f t="shared" si="319"/>
        <v>F9VVME4779 Joshua Stern VM MEDICINE And EPIDEMIOLOGY ANR PPM Only</v>
      </c>
    </row>
    <row r="20424" spans="1:4">
      <c r="A20424" t="s">
        <v>63304</v>
      </c>
      <c r="B20424" t="s">
        <v>63305</v>
      </c>
      <c r="D20424" t="str">
        <f t="shared" si="319"/>
        <v>F9VVME4796 Melissa Bain VM MEDICINE And EPIDEMIOLOGY ANR PPM Only</v>
      </c>
    </row>
    <row r="20425" spans="1:4">
      <c r="A20425" t="s">
        <v>63306</v>
      </c>
      <c r="B20425" t="s">
        <v>63307</v>
      </c>
      <c r="D20425" t="str">
        <f t="shared" si="319"/>
        <v>F9VVME4904 Sean Hulsebosch VM MEDICINE And EPIDEMIOLOGY ANR PPM Only</v>
      </c>
    </row>
    <row r="20426" spans="1:4">
      <c r="A20426" t="s">
        <v>63308</v>
      </c>
      <c r="B20426" t="s">
        <v>63309</v>
      </c>
      <c r="D20426" t="str">
        <f t="shared" si="319"/>
        <v>F9VVME4990 Joellen Westropp VM MEDICINE And EPIDEMIOLOGY ANR PPM Only</v>
      </c>
    </row>
    <row r="20427" spans="1:4">
      <c r="A20427" t="s">
        <v>63310</v>
      </c>
      <c r="B20427" t="s">
        <v>63311</v>
      </c>
      <c r="D20427" t="str">
        <f t="shared" si="319"/>
        <v>F9VVME5312 Kristin Jankowski VM MEDICINE And EPIDEMIOLOGY ANR PPM Only</v>
      </c>
    </row>
    <row r="20428" spans="1:4">
      <c r="A20428" t="s">
        <v>63312</v>
      </c>
      <c r="B20428" t="s">
        <v>63313</v>
      </c>
      <c r="D20428" t="str">
        <f t="shared" si="319"/>
        <v>F9VVME5512 Marisa Ames VM MEDICINE And EPIDEMIOLOGY ANR PPM Only</v>
      </c>
    </row>
    <row r="20429" spans="1:4">
      <c r="A20429" t="s">
        <v>63314</v>
      </c>
      <c r="B20429" t="s">
        <v>63315</v>
      </c>
      <c r="D20429" t="str">
        <f t="shared" si="319"/>
        <v>FPANUT4628 Maria Chondronikola NUTRITION PPM Only</v>
      </c>
    </row>
    <row r="20430" spans="1:4">
      <c r="A20430" t="s">
        <v>63316</v>
      </c>
      <c r="B20430" t="s">
        <v>63317</v>
      </c>
      <c r="D20430" t="str">
        <f t="shared" si="319"/>
        <v>FPECSE0509 Yuanpei Li ENGR COMPUTER SCIENCE PPM Only</v>
      </c>
    </row>
    <row r="20431" spans="1:4">
      <c r="A20431" t="s">
        <v>63318</v>
      </c>
      <c r="B20431" t="s">
        <v>63319</v>
      </c>
      <c r="D20431" t="str">
        <f t="shared" si="319"/>
        <v>FPECSE3090 Raissa Dsouza ENGR COMPUTER SCIENCE PPM Only</v>
      </c>
    </row>
    <row r="20432" spans="1:4">
      <c r="A20432" t="s">
        <v>63320</v>
      </c>
      <c r="B20432" t="s">
        <v>63321</v>
      </c>
      <c r="D20432" t="str">
        <f t="shared" si="319"/>
        <v>FPIMHO1299 Jonathan Ducore MED Int Med HEMONC PPM Only</v>
      </c>
    </row>
    <row r="20433" spans="1:4">
      <c r="A20433" t="s">
        <v>63322</v>
      </c>
      <c r="B20433" t="s">
        <v>63323</v>
      </c>
      <c r="D20433" t="str">
        <f t="shared" si="319"/>
        <v>FPIMHO2089 Gerhard Bauer MED Int Med HEMONC PPM Only</v>
      </c>
    </row>
    <row r="20434" spans="1:4">
      <c r="A20434" t="s">
        <v>63324</v>
      </c>
      <c r="B20434" t="s">
        <v>63325</v>
      </c>
      <c r="D20434" t="str">
        <f t="shared" si="319"/>
        <v>FPIMRH4333 Joseph Leung MED Int Med Rheumatology PPM Only</v>
      </c>
    </row>
    <row r="20435" spans="1:4">
      <c r="A20435" t="s">
        <v>63326</v>
      </c>
      <c r="B20435" t="s">
        <v>63327</v>
      </c>
      <c r="D20435" t="str">
        <f t="shared" si="319"/>
        <v>FPMCAN0029 Janai Carr Ascher MED Int Med CNCR SPC Ligands PPM Only</v>
      </c>
    </row>
    <row r="20436" spans="1:4">
      <c r="A20436" t="s">
        <v>63328</v>
      </c>
      <c r="B20436" t="s">
        <v>63329</v>
      </c>
      <c r="D20436" t="str">
        <f t="shared" si="319"/>
        <v>FPMCAN1608 Luis Carvajal Carmona Int Med CNCR SPC Ligands PPM Only</v>
      </c>
    </row>
    <row r="20437" spans="1:4">
      <c r="A20437" t="s">
        <v>63330</v>
      </c>
      <c r="B20437" t="s">
        <v>63331</v>
      </c>
      <c r="D20437" t="str">
        <f t="shared" si="319"/>
        <v>FPMCAN1654 Megan Daly MED Cancer Center PPM Only</v>
      </c>
    </row>
    <row r="20438" spans="1:4">
      <c r="A20438" t="s">
        <v>63332</v>
      </c>
      <c r="B20438" t="s">
        <v>63333</v>
      </c>
      <c r="D20438" t="str">
        <f t="shared" si="319"/>
        <v>FPMCAN2476 Tianhong Li MED Cancer Center PPM Only</v>
      </c>
    </row>
    <row r="20439" spans="1:4">
      <c r="A20439" t="s">
        <v>63334</v>
      </c>
      <c r="B20439" t="s">
        <v>63335</v>
      </c>
      <c r="D20439" t="str">
        <f t="shared" si="319"/>
        <v>FPMCAN2329 Primo Lara MEDMED Cancer Center PPM Only</v>
      </c>
    </row>
    <row r="20440" spans="1:4">
      <c r="A20440" t="s">
        <v>63336</v>
      </c>
      <c r="B20440" t="s">
        <v>63337</v>
      </c>
      <c r="D20440" t="str">
        <f t="shared" si="319"/>
        <v>FPMCAN1291 Edward Kim MED Cancer Center PPM Only</v>
      </c>
    </row>
    <row r="20441" spans="1:4">
      <c r="A20441" t="s">
        <v>63338</v>
      </c>
      <c r="B20441" t="s">
        <v>63339</v>
      </c>
      <c r="D20441" t="str">
        <f t="shared" si="319"/>
        <v>FPMCAN0291 Moon Chen MED MED Cancer Center PPM Only</v>
      </c>
    </row>
    <row r="20442" spans="1:4">
      <c r="A20442" t="s">
        <v>63340</v>
      </c>
      <c r="B20442" t="s">
        <v>63341</v>
      </c>
      <c r="D20442" t="str">
        <f t="shared" si="319"/>
        <v>FPMCAN3950 Orin Bloch MED MED Cancer Center PPM Only</v>
      </c>
    </row>
    <row r="20443" spans="1:4">
      <c r="A20443" t="s">
        <v>63342</v>
      </c>
      <c r="B20443" t="s">
        <v>63343</v>
      </c>
      <c r="D20443" t="str">
        <f t="shared" si="319"/>
        <v>FPMCAN4273 Elisa Tong MED Cancer Center PPM Only</v>
      </c>
    </row>
    <row r="20444" spans="1:4">
      <c r="A20444" t="s">
        <v>63344</v>
      </c>
      <c r="B20444" t="s">
        <v>63345</v>
      </c>
      <c r="D20444" t="str">
        <f t="shared" si="319"/>
        <v>FPMCAN5369 Laura Fejerman MED Cancer Center PPM Only</v>
      </c>
    </row>
    <row r="20445" spans="1:4">
      <c r="A20445" t="s">
        <v>63346</v>
      </c>
      <c r="B20445" t="s">
        <v>63347</v>
      </c>
      <c r="D20445" t="str">
        <f t="shared" si="319"/>
        <v>FPMHPH1119 Sergi Simo Olivar MED Physiology And Membrane Biol PPM Only</v>
      </c>
    </row>
    <row r="20446" spans="1:4">
      <c r="A20446" t="s">
        <v>63348</v>
      </c>
      <c r="B20446" t="s">
        <v>63349</v>
      </c>
      <c r="D20446" t="str">
        <f t="shared" si="319"/>
        <v>FPMHPH4037 Yu Fung Lin MED Physiology And Membrane Biol PPM Only</v>
      </c>
    </row>
    <row r="20447" spans="1:4">
      <c r="A20447" t="s">
        <v>63350</v>
      </c>
      <c r="B20447" t="s">
        <v>63351</v>
      </c>
      <c r="D20447" t="str">
        <f t="shared" si="319"/>
        <v>FPMNDR0546 Kathleen Angkustsiri MNDR MIND Institute PPM Only</v>
      </c>
    </row>
    <row r="20448" spans="1:4">
      <c r="A20448" t="s">
        <v>63352</v>
      </c>
      <c r="B20448" t="s">
        <v>63353</v>
      </c>
      <c r="D20448" t="str">
        <f t="shared" si="319"/>
        <v>FPMNDR3787 Aubyn Stahmer MNDR MIND Institute PPM Only</v>
      </c>
    </row>
    <row r="20449" spans="1:4">
      <c r="A20449" t="s">
        <v>63354</v>
      </c>
      <c r="B20449" t="s">
        <v>63355</v>
      </c>
      <c r="D20449" t="str">
        <f t="shared" si="319"/>
        <v>FPMNDR5353 Roy Ben Shalom MNDR MIND Institute PPM Only</v>
      </c>
    </row>
    <row r="20450" spans="1:4">
      <c r="A20450" t="s">
        <v>63356</v>
      </c>
      <c r="B20450" t="s">
        <v>63357</v>
      </c>
      <c r="D20450" t="str">
        <f t="shared" si="319"/>
        <v>FPMPEN2579 Nicole Glaser MPED Endocrinology PPM Only</v>
      </c>
    </row>
    <row r="20451" spans="1:4">
      <c r="A20451" t="s">
        <v>63358</v>
      </c>
      <c r="B20451" t="s">
        <v>63359</v>
      </c>
      <c r="D20451" t="str">
        <f t="shared" si="319"/>
        <v>FPMPGN1886 Simeon Boyd MED Ped GenomicPPM Only</v>
      </c>
    </row>
    <row r="20452" spans="1:4">
      <c r="A20452" t="s">
        <v>63360</v>
      </c>
      <c r="B20452" t="s">
        <v>63361</v>
      </c>
      <c r="D20452" t="str">
        <f t="shared" si="319"/>
        <v>FPMPGN1902 Prabhu Shankar MED Ped GenomicPPM Only</v>
      </c>
    </row>
    <row r="20453" spans="1:4">
      <c r="A20453" t="s">
        <v>63362</v>
      </c>
      <c r="B20453" t="s">
        <v>63363</v>
      </c>
      <c r="D20453" t="str">
        <f t="shared" si="319"/>
        <v>FPMPGN2868 Madelena Martin MED Ped GenomicPPM Only</v>
      </c>
    </row>
    <row r="20454" spans="1:4">
      <c r="A20454" t="s">
        <v>63364</v>
      </c>
      <c r="B20454" t="s">
        <v>63365</v>
      </c>
      <c r="D20454" t="str">
        <f t="shared" si="319"/>
        <v>FPMPGS0551 Trinh Truong MED Gastrointestinal PPM Only</v>
      </c>
    </row>
    <row r="20455" spans="1:4">
      <c r="A20455" t="s">
        <v>63366</v>
      </c>
      <c r="B20455" t="s">
        <v>63367</v>
      </c>
      <c r="D20455" t="str">
        <f t="shared" si="319"/>
        <v>FPMPHP2578 Tisha K Yeh MED Ped HospitalsPPM Only</v>
      </c>
    </row>
    <row r="20456" spans="1:4">
      <c r="A20456" t="s">
        <v>63368</v>
      </c>
      <c r="B20456" t="s">
        <v>63369</v>
      </c>
      <c r="D20456" t="str">
        <f t="shared" si="319"/>
        <v>FPMPHP2689 Marcio Malogolowkin MED Ped HospitalsPPM Only</v>
      </c>
    </row>
    <row r="20457" spans="1:4">
      <c r="A20457" t="s">
        <v>63370</v>
      </c>
      <c r="B20457" t="s">
        <v>63371</v>
      </c>
      <c r="D20457" t="str">
        <f t="shared" si="319"/>
        <v>FPMPIC2676 James Marcin MED Ped Intensive Care PPM Only</v>
      </c>
    </row>
    <row r="20458" spans="1:4">
      <c r="A20458" t="s">
        <v>63372</v>
      </c>
      <c r="B20458" t="s">
        <v>63373</v>
      </c>
      <c r="D20458" t="str">
        <f t="shared" si="319"/>
        <v>FPMPIC1413 Sara Aghamohammadi MED Ped Intensive Care PPM Only</v>
      </c>
    </row>
    <row r="20459" spans="1:4">
      <c r="A20459" t="s">
        <v>63374</v>
      </c>
      <c r="B20459" t="s">
        <v>63375</v>
      </c>
      <c r="D20459" t="str">
        <f t="shared" si="319"/>
        <v>FPMPIC1104 Heather Siefkes MED Ped Intensive Care PPM Only</v>
      </c>
    </row>
    <row r="20460" spans="1:4">
      <c r="A20460" t="s">
        <v>63376</v>
      </c>
      <c r="B20460" t="s">
        <v>63377</v>
      </c>
      <c r="D20460" t="str">
        <f t="shared" si="319"/>
        <v>FPSTEM2089 Gerhard Bauer STEM Stem Cell Institute PPM Only</v>
      </c>
    </row>
    <row r="20461" spans="1:4">
      <c r="A20461" t="s">
        <v>63378</v>
      </c>
      <c r="B20461" t="s">
        <v>63379</v>
      </c>
      <c r="D20461" t="str">
        <f t="shared" si="319"/>
        <v>FPSTEM4618 Jan Nolta STEM Stem Cell Institute PPM Only</v>
      </c>
    </row>
    <row r="20462" spans="1:4">
      <c r="A20462" t="s">
        <v>63380</v>
      </c>
      <c r="B20462" t="s">
        <v>63381</v>
      </c>
      <c r="D20462" t="str">
        <f t="shared" si="319"/>
        <v>FPVCVD2824 Heather Knych VM CA ANIMAL HLTH AND FOOD SAFETY PPM Only</v>
      </c>
    </row>
    <row r="20463" spans="1:4">
      <c r="A20463" t="s">
        <v>63382</v>
      </c>
      <c r="B20463" t="s">
        <v>63383</v>
      </c>
      <c r="D20463" t="str">
        <f t="shared" si="319"/>
        <v>FPVMDO3529 Stephen Mcsorley VM DEANS OFFICE PPM Only</v>
      </c>
    </row>
    <row r="20464" spans="1:4">
      <c r="A20464" t="s">
        <v>63384</v>
      </c>
      <c r="B20464" t="s">
        <v>63385</v>
      </c>
      <c r="D20464" t="str">
        <f t="shared" si="319"/>
        <v>FPVOHI3081 Jonna Mazet VM ONE HEALTH INSTITUTE PPM Only</v>
      </c>
    </row>
    <row r="20465" spans="1:4">
      <c r="A20465" t="s">
        <v>63386</v>
      </c>
      <c r="B20465" t="s">
        <v>63387</v>
      </c>
      <c r="D20465" t="str">
        <f t="shared" si="319"/>
        <v>FPVOHI4211 Woutrina Smith VM ONE HEALTH INSTITUTE PPM Only</v>
      </c>
    </row>
    <row r="20466" spans="1:4">
      <c r="A20466" t="s">
        <v>63388</v>
      </c>
      <c r="B20466" t="s">
        <v>63389</v>
      </c>
      <c r="D20466" t="str">
        <f t="shared" si="319"/>
        <v>FPVTRC0714 Heidi Rossow VM TEACHING RESEARCH CENTER PPM Only</v>
      </c>
    </row>
    <row r="20467" spans="1:4">
      <c r="A20467" t="s">
        <v>63390</v>
      </c>
      <c r="B20467" t="s">
        <v>63391</v>
      </c>
      <c r="D20467" t="str">
        <f t="shared" si="319"/>
        <v>FPVTRC3371 Sharif Aly VM TEACHING RESEARCH CENTER PPM Only</v>
      </c>
    </row>
    <row r="20468" spans="1:4">
      <c r="A20468" t="s">
        <v>63392</v>
      </c>
      <c r="B20468" t="s">
        <v>63393</v>
      </c>
      <c r="D20468" t="str">
        <f t="shared" si="319"/>
        <v>FPVTRC4935 Terry Lehenbauer VM TEACHING RESEARCH CENTER PPM Only</v>
      </c>
    </row>
    <row r="20469" spans="1:4">
      <c r="A20469" t="s">
        <v>63394</v>
      </c>
      <c r="B20469" t="s">
        <v>63395</v>
      </c>
      <c r="D20469" t="str">
        <f t="shared" si="319"/>
        <v>FPVVME4779 Joshua Stern VM MEDICINE And EPIDEMIOLOGY PPM Only</v>
      </c>
    </row>
    <row r="20470" spans="1:4">
      <c r="A20470" t="s">
        <v>63396</v>
      </c>
      <c r="B20470" t="s">
        <v>63397</v>
      </c>
      <c r="D20470" t="str">
        <f t="shared" si="319"/>
        <v>FPVVSR4158 Nicole Baumgarth VM SURGRAD SCIENCE PPM Only</v>
      </c>
    </row>
    <row r="20471" spans="1:4">
      <c r="A20471" t="s">
        <v>63398</v>
      </c>
      <c r="B20471" t="s">
        <v>63399</v>
      </c>
      <c r="D20471" t="str">
        <f t="shared" si="319"/>
        <v>FPIMAD0737 Andrew Chin MED Int Med Medicine AdminPPM Only</v>
      </c>
    </row>
    <row r="20472" spans="1:4">
      <c r="A20472" t="s">
        <v>63400</v>
      </c>
      <c r="B20472" t="s">
        <v>63401</v>
      </c>
      <c r="D20472" t="str">
        <f t="shared" si="319"/>
        <v>FPIMAD3905 Stuart Cohen MED Int Med Medicine AdminPPM Only</v>
      </c>
    </row>
    <row r="20473" spans="1:4">
      <c r="A20473" t="s">
        <v>63402</v>
      </c>
      <c r="B20473" t="s">
        <v>63403</v>
      </c>
      <c r="D20473" t="str">
        <f t="shared" si="319"/>
        <v>FPIMAD1737 David Gandara MED Int Med Medicine AdminPPM Only</v>
      </c>
    </row>
    <row r="20474" spans="1:4">
      <c r="A20474" t="s">
        <v>63404</v>
      </c>
      <c r="B20474" t="s">
        <v>63405</v>
      </c>
      <c r="D20474" t="str">
        <f t="shared" si="319"/>
        <v>FPIMAD5265 Susan Brown MED Int Med Medicine AdminPPM Only</v>
      </c>
    </row>
    <row r="20475" spans="1:4">
      <c r="A20475" t="s">
        <v>63406</v>
      </c>
      <c r="B20475" t="s">
        <v>63407</v>
      </c>
      <c r="D20475" t="str">
        <f t="shared" si="319"/>
        <v>FPIMAD0683 Rachael Lucatorto MED Int Med Medicine AdminPPM Only</v>
      </c>
    </row>
    <row r="20476" spans="1:4">
      <c r="A20476" t="s">
        <v>63408</v>
      </c>
      <c r="B20476" t="s">
        <v>63409</v>
      </c>
      <c r="D20476" t="str">
        <f t="shared" si="319"/>
        <v>FPIMAD0367 Craig Keenan MED Int Med Medicine AdminPPM Only</v>
      </c>
    </row>
    <row r="20477" spans="1:4">
      <c r="A20477" t="s">
        <v>63410</v>
      </c>
      <c r="B20477" t="s">
        <v>63411</v>
      </c>
      <c r="D20477" t="str">
        <f t="shared" si="319"/>
        <v>FPIMAD4412 Christopher Bowlus MED Int Med Medicine AdminPPM Only</v>
      </c>
    </row>
    <row r="20478" spans="1:4">
      <c r="A20478" t="s">
        <v>63412</v>
      </c>
      <c r="B20478" t="s">
        <v>63413</v>
      </c>
      <c r="D20478" t="str">
        <f t="shared" si="319"/>
        <v>FPIMAD3903 Shiro Urayama MED Int Med Medicine AdminPPM Only</v>
      </c>
    </row>
    <row r="20479" spans="1:4">
      <c r="A20479" t="s">
        <v>63414</v>
      </c>
      <c r="B20479" t="s">
        <v>63415</v>
      </c>
      <c r="D20479" t="str">
        <f t="shared" si="319"/>
        <v>FPIMAD3318 Valentina MED Int Med Medicine AdminPPM Only</v>
      </c>
    </row>
    <row r="20480" spans="1:4">
      <c r="A20480" t="s">
        <v>63416</v>
      </c>
      <c r="B20480" t="s">
        <v>63417</v>
      </c>
      <c r="D20480" t="str">
        <f t="shared" si="319"/>
        <v>FPIMAD3689 Joseph Tuscano MED Int Med Medicine AdminPPM Only</v>
      </c>
    </row>
    <row r="20481" spans="1:4">
      <c r="A20481" t="s">
        <v>63418</v>
      </c>
      <c r="B20481" t="s">
        <v>63419</v>
      </c>
      <c r="D20481" t="str">
        <f t="shared" si="319"/>
        <v>FPIMAD4370 Javier Lopez MED Int Med Medicine AdminPPM Only</v>
      </c>
    </row>
    <row r="20482" spans="1:4">
      <c r="A20482" t="s">
        <v>63420</v>
      </c>
      <c r="B20482" t="s">
        <v>63421</v>
      </c>
      <c r="D20482" t="str">
        <f t="shared" si="319"/>
        <v>FPIMAD2269 Nipavan Chiamvimonvat MED Int Med Medicine AdminPPM Only</v>
      </c>
    </row>
    <row r="20483" spans="1:4">
      <c r="A20483" t="s">
        <v>63422</v>
      </c>
      <c r="B20483" t="s">
        <v>63423</v>
      </c>
      <c r="D20483" t="str">
        <f t="shared" ref="D20483:D20546" si="320">A20483&amp;" "&amp;B20483</f>
        <v>FPIMAD0035 Martin Cadeiras MED Int Med Medicine AdminPPM Only</v>
      </c>
    </row>
    <row r="20484" spans="1:4">
      <c r="A20484" t="s">
        <v>63424</v>
      </c>
      <c r="B20484" t="s">
        <v>63425</v>
      </c>
      <c r="D20484" t="str">
        <f t="shared" si="320"/>
        <v>FPEEOP2875 William Usrey EDUCATIONAL ENRICHMENT OUTREACH PPM Only</v>
      </c>
    </row>
    <row r="20485" spans="1:4">
      <c r="A20485" t="s">
        <v>63426</v>
      </c>
      <c r="B20485" t="s">
        <v>63427</v>
      </c>
      <c r="D20485" t="str">
        <f t="shared" si="320"/>
        <v>FPEEOP2167 Aldrin Gomes EDUCATIONAL ENRICHMENT OUTREACH PPM Only</v>
      </c>
    </row>
    <row r="20486" spans="1:4">
      <c r="A20486" t="s">
        <v>63428</v>
      </c>
      <c r="B20486" t="s">
        <v>63429</v>
      </c>
      <c r="D20486" t="str">
        <f t="shared" si="320"/>
        <v>FPVVME2168 Edward Felman VM MEDICINE And EPIDEMIOLOGY PPM Only</v>
      </c>
    </row>
    <row r="20487" spans="1:4">
      <c r="A20487" t="s">
        <v>63430</v>
      </c>
      <c r="B20487" t="s">
        <v>63431</v>
      </c>
      <c r="D20487" t="str">
        <f t="shared" si="320"/>
        <v>FPIMGR5799 Alia Tuqan Med Int Med Geriatrics And PC PPM Only</v>
      </c>
    </row>
    <row r="20488" spans="1:4">
      <c r="A20488" t="s">
        <v>63432</v>
      </c>
      <c r="B20488" t="s">
        <v>63433</v>
      </c>
      <c r="D20488" t="str">
        <f t="shared" si="320"/>
        <v>FPIMAD4609 Amir Zeki MED Int Med Medicine AdminPPM Only</v>
      </c>
    </row>
    <row r="20489" spans="1:4">
      <c r="A20489" t="s">
        <v>63434</v>
      </c>
      <c r="B20489" t="s">
        <v>63435</v>
      </c>
      <c r="D20489" t="str">
        <f t="shared" si="320"/>
        <v>FPIMAD4572 Jason Adams MED Int Med Medicine AdminPPM Only</v>
      </c>
    </row>
    <row r="20490" spans="1:4">
      <c r="A20490" t="s">
        <v>63436</v>
      </c>
      <c r="B20490" t="s">
        <v>63437</v>
      </c>
      <c r="D20490" t="str">
        <f t="shared" si="320"/>
        <v>FPIMAD4486 Brooks Kuhn MED Int Med Medicine AdminPPM Only</v>
      </c>
    </row>
    <row r="20491" spans="1:4">
      <c r="A20491" t="s">
        <v>63438</v>
      </c>
      <c r="B20491" t="s">
        <v>63439</v>
      </c>
      <c r="D20491" t="str">
        <f t="shared" si="320"/>
        <v>FPIMAD4337 Tonya Fancher MED Int Med Medicine AdminPPM Only</v>
      </c>
    </row>
    <row r="20492" spans="1:4">
      <c r="A20492" t="s">
        <v>63440</v>
      </c>
      <c r="B20492" t="s">
        <v>63441</v>
      </c>
      <c r="D20492" t="str">
        <f t="shared" si="320"/>
        <v>FPIMAD3678 Jeffrey Southard MED Int Med Medicine AdminPPM Only</v>
      </c>
    </row>
    <row r="20493" spans="1:4">
      <c r="A20493" t="s">
        <v>63442</v>
      </c>
      <c r="B20493" t="s">
        <v>63443</v>
      </c>
      <c r="D20493" t="str">
        <f t="shared" si="320"/>
        <v>FPIMAD1291 Edward Kim MED Int Med Medicine AdminPPM Only</v>
      </c>
    </row>
    <row r="20494" spans="1:4">
      <c r="A20494" t="s">
        <v>63444</v>
      </c>
      <c r="B20494" t="s">
        <v>63445</v>
      </c>
      <c r="D20494" t="str">
        <f t="shared" si="320"/>
        <v>FPMCAN1029 Julie Dang MED Int Med CNCR SPC Ligands PPM Only</v>
      </c>
    </row>
    <row r="20495" spans="1:4">
      <c r="A20495" t="s">
        <v>63446</v>
      </c>
      <c r="B20495" t="s">
        <v>63447</v>
      </c>
      <c r="D20495" t="str">
        <f t="shared" si="320"/>
        <v>FPCSOM1030 Thomas Ambrosi MED Orthopaedic Surgery PPM Only</v>
      </c>
    </row>
    <row r="20496" spans="1:4">
      <c r="A20496" t="s">
        <v>63448</v>
      </c>
      <c r="B20496" t="s">
        <v>63449</v>
      </c>
      <c r="D20496" t="str">
        <f t="shared" si="320"/>
        <v>FPMPAT1032 Richard Leveonson MED Pathology and Lab Medicine PPM Only</v>
      </c>
    </row>
    <row r="20497" spans="1:4">
      <c r="A20497" t="s">
        <v>63450</v>
      </c>
      <c r="B20497" t="s">
        <v>63451</v>
      </c>
      <c r="D20497" t="str">
        <f t="shared" si="320"/>
        <v>FPVPMI3000 Tessa LeCuyer VM PATHOLOGY MICRO And IMMUN PPM Only</v>
      </c>
    </row>
    <row r="20498" spans="1:4">
      <c r="A20498" t="s">
        <v>63452</v>
      </c>
      <c r="B20498" t="s">
        <v>63453</v>
      </c>
      <c r="D20498" t="str">
        <f t="shared" si="320"/>
        <v>F9VMEX3001 Luis Pena Levano VM EX Cooperative Extenstion ANR PPM Only</v>
      </c>
    </row>
    <row r="20499" spans="1:4">
      <c r="A20499" t="s">
        <v>63454</v>
      </c>
      <c r="B20499" t="s">
        <v>63455</v>
      </c>
      <c r="D20499" t="str">
        <f t="shared" si="320"/>
        <v>FPVMEX3001 Luis Pena Levano VM EX Cooperative Extenstion PPM Only</v>
      </c>
    </row>
    <row r="20500" spans="1:4">
      <c r="A20500" t="s">
        <v>63456</v>
      </c>
      <c r="B20500" t="s">
        <v>63457</v>
      </c>
      <c r="D20500" t="str">
        <f t="shared" si="320"/>
        <v>FPIMKT5299 Pratik Bharat Shah MED INT MED KIDNEY TRANSPLANT PPM Only</v>
      </c>
    </row>
    <row r="20501" spans="1:4">
      <c r="A20501" t="s">
        <v>63458</v>
      </c>
      <c r="B20501" t="s">
        <v>63459</v>
      </c>
      <c r="D20501" t="str">
        <f t="shared" si="320"/>
        <v>FPVPHR6939 Brenda McCowan POPULATION HLTH and REPROD PPM ONLY</v>
      </c>
    </row>
    <row r="20502" spans="1:4">
      <c r="A20502" t="s">
        <v>63460</v>
      </c>
      <c r="B20502" t="s">
        <v>63461</v>
      </c>
      <c r="D20502" t="str">
        <f t="shared" si="320"/>
        <v>FPEDNT5081 Yong Choi MED Division of Epidemiology PPM Only</v>
      </c>
    </row>
    <row r="20503" spans="1:4">
      <c r="A20503" t="s">
        <v>63462</v>
      </c>
      <c r="B20503" t="s">
        <v>63463</v>
      </c>
      <c r="D20503" t="str">
        <f t="shared" si="320"/>
        <v>FPEDNT4994 Heejung Bang MED Division of Epidemiology PPM Only</v>
      </c>
    </row>
    <row r="20504" spans="1:4">
      <c r="A20504" t="s">
        <v>63464</v>
      </c>
      <c r="B20504" t="s">
        <v>63465</v>
      </c>
      <c r="D20504" t="str">
        <f t="shared" si="320"/>
        <v>FPEDNT4718 Diana Miglioretti MED Division of Epidemiology PPM Only</v>
      </c>
    </row>
    <row r="20505" spans="1:4">
      <c r="A20505" t="s">
        <v>63466</v>
      </c>
      <c r="B20505" t="s">
        <v>63467</v>
      </c>
      <c r="D20505" t="str">
        <f t="shared" si="320"/>
        <v>FPEDNT4650 Deborah Bennett MED Division of Epidemiology PPM Only</v>
      </c>
    </row>
    <row r="20506" spans="1:4">
      <c r="A20506" t="s">
        <v>63468</v>
      </c>
      <c r="B20506" t="s">
        <v>63469</v>
      </c>
      <c r="D20506" t="str">
        <f t="shared" si="320"/>
        <v>FPEDNT4230 Nicholas Anderson MED Division of Epidemiology PPM Only</v>
      </c>
    </row>
    <row r="20507" spans="1:4">
      <c r="A20507" t="s">
        <v>63470</v>
      </c>
      <c r="B20507" t="s">
        <v>63471</v>
      </c>
      <c r="D20507" t="str">
        <f t="shared" si="320"/>
        <v>FPEDNT4099 Irva Hertz Picciotto MED Division of Epidemiology PPM Only</v>
      </c>
    </row>
    <row r="20508" spans="1:4">
      <c r="A20508" t="s">
        <v>63472</v>
      </c>
      <c r="B20508" t="s">
        <v>63473</v>
      </c>
      <c r="D20508" t="str">
        <f t="shared" si="320"/>
        <v>FPEDNT4084 Jeffrey Hoch MED Division of Epidemiology PPM Only</v>
      </c>
    </row>
    <row r="20509" spans="1:4">
      <c r="A20509" t="s">
        <v>63474</v>
      </c>
      <c r="B20509" t="s">
        <v>63475</v>
      </c>
      <c r="D20509" t="str">
        <f t="shared" si="320"/>
        <v>FPEDNT4011 Kathryn Conlon MED Division of Epidemiology PPM Only</v>
      </c>
    </row>
    <row r="20510" spans="1:4">
      <c r="A20510" t="s">
        <v>63476</v>
      </c>
      <c r="B20510" t="s">
        <v>63477</v>
      </c>
      <c r="D20510" t="str">
        <f t="shared" si="320"/>
        <v>FPEDNT3603 Rebecca Schmidt MED Division of Epidemiology PPM Only</v>
      </c>
    </row>
    <row r="20511" spans="1:4">
      <c r="A20511" t="s">
        <v>63478</v>
      </c>
      <c r="B20511" t="s">
        <v>63479</v>
      </c>
      <c r="D20511" t="str">
        <f t="shared" si="320"/>
        <v>FPEDNT3419 Melanie Dove MED Division of Epidemiology PPM Only</v>
      </c>
    </row>
    <row r="20512" spans="1:4">
      <c r="A20512" t="s">
        <v>63480</v>
      </c>
      <c r="B20512" t="s">
        <v>63481</v>
      </c>
      <c r="D20512" t="str">
        <f t="shared" si="320"/>
        <v>FPEDNT3320 David Rocke MED Division of Epidemiology PPM Only</v>
      </c>
    </row>
    <row r="20513" spans="1:4">
      <c r="A20513" t="s">
        <v>63482</v>
      </c>
      <c r="B20513" t="s">
        <v>63483</v>
      </c>
      <c r="D20513" t="str">
        <f t="shared" si="320"/>
        <v>FPEDNT2700 Miriam Nuno MED Division of Epidemiology PPM Only</v>
      </c>
    </row>
    <row r="20514" spans="1:4">
      <c r="A20514" t="s">
        <v>63484</v>
      </c>
      <c r="B20514" t="s">
        <v>63485</v>
      </c>
      <c r="D20514" t="str">
        <f t="shared" si="320"/>
        <v>FPEDNT1774 Lihong Qi MED Division of Epidemiology PPM Only</v>
      </c>
    </row>
    <row r="20515" spans="1:4">
      <c r="A20515" t="s">
        <v>63486</v>
      </c>
      <c r="B20515" t="s">
        <v>63487</v>
      </c>
      <c r="D20515" t="str">
        <f t="shared" si="320"/>
        <v>FPEDNT1587 Kyoungmi Kim MED Division of Epidemiology PPM Only</v>
      </c>
    </row>
    <row r="20516" spans="1:4">
      <c r="A20516" t="s">
        <v>63488</v>
      </c>
      <c r="B20516" t="s">
        <v>63489</v>
      </c>
      <c r="D20516" t="str">
        <f t="shared" si="320"/>
        <v>FPEDNT1274 Danielle Harvey MED Division of Epidemiology PPM Only</v>
      </c>
    </row>
    <row r="20517" spans="1:4">
      <c r="A20517" t="s">
        <v>63490</v>
      </c>
      <c r="B20517" t="s">
        <v>63491</v>
      </c>
      <c r="D20517" t="str">
        <f t="shared" si="320"/>
        <v>FPEDNT1124 Ana Maria Iosif MED Division of Epidemiology PPM Only</v>
      </c>
    </row>
    <row r="20518" spans="1:4">
      <c r="A20518" t="s">
        <v>63492</v>
      </c>
      <c r="B20518" t="s">
        <v>63493</v>
      </c>
      <c r="D20518" t="str">
        <f t="shared" si="320"/>
        <v>FPEDNT0045 Michelle Ko MED Division of Epidemiology PPM Only</v>
      </c>
    </row>
    <row r="20519" spans="1:4">
      <c r="A20519" t="s">
        <v>63494</v>
      </c>
      <c r="B20519" t="s">
        <v>63495</v>
      </c>
      <c r="D20519" t="str">
        <f t="shared" si="320"/>
        <v>FPEDNT0028 Ezra Morrison MED Division of Epidemiology PPM Only</v>
      </c>
    </row>
    <row r="20520" spans="1:4">
      <c r="A20520" t="s">
        <v>63496</v>
      </c>
      <c r="B20520" t="s">
        <v>63497</v>
      </c>
      <c r="D20520" t="str">
        <f t="shared" si="320"/>
        <v>FPEEOH4650 Deborah Bennett MED Center for Occupational and Enviro Health PPM Only</v>
      </c>
    </row>
    <row r="20521" spans="1:4">
      <c r="A20521" t="s">
        <v>63498</v>
      </c>
      <c r="B20521" t="s">
        <v>63499</v>
      </c>
      <c r="D20521" t="str">
        <f t="shared" si="320"/>
        <v>FPEEOH4099 Irva Hertz Picciotto MED Center for Occupational and Enviro Health PPM Only</v>
      </c>
    </row>
    <row r="20522" spans="1:4">
      <c r="A20522" t="s">
        <v>63500</v>
      </c>
      <c r="B20522" t="s">
        <v>63501</v>
      </c>
      <c r="D20522" t="str">
        <f t="shared" si="320"/>
        <v>FPEEOH3603 Rebecca Schmidt MED Center for Occupational and Enviro Health PPM Only</v>
      </c>
    </row>
    <row r="20523" spans="1:4">
      <c r="A20523" t="s">
        <v>63502</v>
      </c>
      <c r="B20523" t="s">
        <v>63503</v>
      </c>
      <c r="D20523" t="str">
        <f t="shared" si="320"/>
        <v>FPEHIN4230 Nicholas Anderson MED Division of Health Informatics PPM Only</v>
      </c>
    </row>
    <row r="20524" spans="1:4">
      <c r="A20524" t="s">
        <v>63504</v>
      </c>
      <c r="B20524" t="s">
        <v>63505</v>
      </c>
      <c r="D20524" t="str">
        <f t="shared" si="320"/>
        <v>FPEBIO4994 Heejung Bang MED Division of Biostatistics PPM Only</v>
      </c>
    </row>
    <row r="20525" spans="1:4">
      <c r="A20525" t="s">
        <v>63506</v>
      </c>
      <c r="B20525" t="s">
        <v>63507</v>
      </c>
      <c r="D20525" t="str">
        <f t="shared" si="320"/>
        <v>FPEBIO4718 Diana Miglioretti MED Division of Biostatistics PPM Only</v>
      </c>
    </row>
    <row r="20526" spans="1:4">
      <c r="A20526" t="s">
        <v>63508</v>
      </c>
      <c r="B20526" t="s">
        <v>63509</v>
      </c>
      <c r="D20526" t="str">
        <f t="shared" si="320"/>
        <v>FPEBIO3320 David Rocke MED Division of Biostatistics PPM Only</v>
      </c>
    </row>
    <row r="20527" spans="1:4">
      <c r="A20527" t="s">
        <v>63510</v>
      </c>
      <c r="B20527" t="s">
        <v>63511</v>
      </c>
      <c r="D20527" t="str">
        <f t="shared" si="320"/>
        <v>FPEBIO2700 Miriam Nuno MED Division of Biostatistics PPM Only</v>
      </c>
    </row>
    <row r="20528" spans="1:4">
      <c r="A20528" t="s">
        <v>63512</v>
      </c>
      <c r="B20528" t="s">
        <v>63513</v>
      </c>
      <c r="D20528" t="str">
        <f t="shared" si="320"/>
        <v>FPEBIO1774 Lihong Qi MED Division of Biostatistics PPM Only</v>
      </c>
    </row>
    <row r="20529" spans="1:4">
      <c r="A20529" t="s">
        <v>63514</v>
      </c>
      <c r="B20529" t="s">
        <v>63515</v>
      </c>
      <c r="D20529" t="str">
        <f t="shared" si="320"/>
        <v>FPEBIO1587 Kyoungmi Kim MED Division of Biostatistics PPM Only</v>
      </c>
    </row>
    <row r="20530" spans="1:4">
      <c r="A20530" t="s">
        <v>63516</v>
      </c>
      <c r="B20530" t="s">
        <v>63517</v>
      </c>
      <c r="D20530" t="str">
        <f t="shared" si="320"/>
        <v>FPEBIO1274 Danielle Harvey MED Division of Biostatistics PPM Only</v>
      </c>
    </row>
    <row r="20531" spans="1:4">
      <c r="A20531" t="s">
        <v>63518</v>
      </c>
      <c r="B20531" t="s">
        <v>63519</v>
      </c>
      <c r="D20531" t="str">
        <f t="shared" si="320"/>
        <v>FPEBIO1124 Anna Maria Losif MED Division of Biostatistics PPM Only</v>
      </c>
    </row>
    <row r="20532" spans="1:4">
      <c r="A20532" t="s">
        <v>63520</v>
      </c>
      <c r="B20532" t="s">
        <v>63521</v>
      </c>
      <c r="D20532" t="str">
        <f t="shared" si="320"/>
        <v>FPEBIO0028 Ezra Morrison MED Division of Biostatistics PPM Only</v>
      </c>
    </row>
    <row r="20533" spans="1:4">
      <c r="A20533" t="s">
        <v>63522</v>
      </c>
      <c r="B20533" t="s">
        <v>63523</v>
      </c>
      <c r="D20533" t="str">
        <f t="shared" si="320"/>
        <v>FPMURO9926 Philip Hsiao MED Urologic Surgery PPM Only</v>
      </c>
    </row>
    <row r="20534" spans="1:4">
      <c r="A20534" t="s">
        <v>63524</v>
      </c>
      <c r="B20534" t="s">
        <v>63525</v>
      </c>
      <c r="D20534" t="str">
        <f t="shared" si="320"/>
        <v>FPVVME3244 Brian Bird VM MEDICINE And EPIDEMIOLOGY PPM Only</v>
      </c>
    </row>
    <row r="20535" spans="1:4">
      <c r="A20535" t="s">
        <v>63526</v>
      </c>
      <c r="B20535" t="s">
        <v>63527</v>
      </c>
      <c r="D20535" t="str">
        <f t="shared" si="320"/>
        <v>FPVVME3255 Krista Keller VM MEDICINE And EPIDEMIOLOGY PPM Only</v>
      </c>
    </row>
    <row r="20536" spans="1:4">
      <c r="A20536" t="s">
        <v>63528</v>
      </c>
      <c r="B20536" t="s">
        <v>63529</v>
      </c>
      <c r="D20536" t="str">
        <f t="shared" si="320"/>
        <v>FPIMPA1114 Annemarie P Hargadon MED Palliative Care PPM Only</v>
      </c>
    </row>
    <row r="20537" spans="1:4">
      <c r="A20537" t="s">
        <v>63530</v>
      </c>
      <c r="B20537" t="s">
        <v>63531</v>
      </c>
      <c r="D20537" t="str">
        <f t="shared" si="320"/>
        <v>FPIMPA4085 John Macmillan MED Palliative Care PPM Only</v>
      </c>
    </row>
    <row r="20538" spans="1:4">
      <c r="A20538" t="s">
        <v>63532</v>
      </c>
      <c r="B20538" t="s">
        <v>63533</v>
      </c>
      <c r="D20538" t="str">
        <f t="shared" si="320"/>
        <v>FPIMPA4264 Mooklan S Iglowitz MED Palliative Care PPM Only</v>
      </c>
    </row>
    <row r="20539" spans="1:4">
      <c r="A20539" t="s">
        <v>63534</v>
      </c>
      <c r="B20539" t="s">
        <v>63535</v>
      </c>
      <c r="D20539" t="str">
        <f t="shared" si="320"/>
        <v>FPIMPA4826 Pouria Kashkouli MED Palliative Care PPM Only</v>
      </c>
    </row>
    <row r="20540" spans="1:4">
      <c r="A20540" t="s">
        <v>63536</v>
      </c>
      <c r="B20540" t="s">
        <v>63537</v>
      </c>
      <c r="D20540" t="str">
        <f t="shared" si="320"/>
        <v>FPIMPA3799 Stephanie Y Lee MED Palliative Care PPM Only</v>
      </c>
    </row>
    <row r="20541" spans="1:4">
      <c r="A20541" t="s">
        <v>63538</v>
      </c>
      <c r="B20541" t="s">
        <v>63539</v>
      </c>
      <c r="D20541" t="str">
        <f t="shared" si="320"/>
        <v>LAASSA0000 AAS Student Awards</v>
      </c>
    </row>
    <row r="20542" spans="1:4">
      <c r="A20542" t="s">
        <v>63540</v>
      </c>
      <c r="B20542" t="s">
        <v>63541</v>
      </c>
      <c r="D20542" t="str">
        <f t="shared" si="320"/>
        <v>LAHISA0000 AHI Student Awards</v>
      </c>
    </row>
    <row r="20543" spans="1:4">
      <c r="A20543" t="s">
        <v>63542</v>
      </c>
      <c r="B20543" t="s">
        <v>63543</v>
      </c>
      <c r="D20543" t="str">
        <f t="shared" si="320"/>
        <v>LAMSSA0000 AMS Student Awards</v>
      </c>
    </row>
    <row r="20544" spans="1:4">
      <c r="A20544" t="s">
        <v>63544</v>
      </c>
      <c r="B20544" t="s">
        <v>63545</v>
      </c>
      <c r="D20544" t="str">
        <f t="shared" si="320"/>
        <v>LANTSA0000 ANT Student Awards</v>
      </c>
    </row>
    <row r="20545" spans="1:4">
      <c r="A20545" t="s">
        <v>63546</v>
      </c>
      <c r="B20545" t="s">
        <v>63547</v>
      </c>
      <c r="D20545" t="str">
        <f t="shared" si="320"/>
        <v>LASASA0000 ASA Student Awards</v>
      </c>
    </row>
    <row r="20546" spans="1:4">
      <c r="A20546" t="s">
        <v>63548</v>
      </c>
      <c r="B20546" t="s">
        <v>63549</v>
      </c>
      <c r="D20546" t="str">
        <f t="shared" si="320"/>
        <v>LASTSA0000 AST Student Awards</v>
      </c>
    </row>
    <row r="20547" spans="1:4">
      <c r="A20547" t="s">
        <v>63550</v>
      </c>
      <c r="B20547" t="s">
        <v>63551</v>
      </c>
      <c r="D20547" t="str">
        <f t="shared" ref="D20547:D20610" si="321">A20547&amp;" "&amp;B20547</f>
        <v>LCHESA0000 CHE Student Awards</v>
      </c>
    </row>
    <row r="20548" spans="1:4">
      <c r="A20548" t="s">
        <v>63552</v>
      </c>
      <c r="B20548" t="s">
        <v>63553</v>
      </c>
      <c r="D20548" t="str">
        <f t="shared" si="321"/>
        <v>LCHISA0000 CHI Student Awards</v>
      </c>
    </row>
    <row r="20549" spans="1:4">
      <c r="A20549" t="s">
        <v>63554</v>
      </c>
      <c r="B20549" t="s">
        <v>63555</v>
      </c>
      <c r="D20549" t="str">
        <f t="shared" si="321"/>
        <v>LCMNSA0000 CMN Student Awards</v>
      </c>
    </row>
    <row r="20550" spans="1:4">
      <c r="A20550" t="s">
        <v>63556</v>
      </c>
      <c r="B20550" t="s">
        <v>63557</v>
      </c>
      <c r="D20550" t="str">
        <f t="shared" si="321"/>
        <v>LCOMSA0000 COM Student Awards</v>
      </c>
    </row>
    <row r="20551" spans="1:4">
      <c r="A20551" t="s">
        <v>63558</v>
      </c>
      <c r="B20551" t="s">
        <v>63559</v>
      </c>
      <c r="D20551" t="str">
        <f t="shared" si="321"/>
        <v>LCSTSA0000 CST Student Awards</v>
      </c>
    </row>
    <row r="20552" spans="1:4">
      <c r="A20552" t="s">
        <v>63560</v>
      </c>
      <c r="B20552" t="s">
        <v>63561</v>
      </c>
      <c r="D20552" t="str">
        <f t="shared" si="321"/>
        <v>LDESSA0000 DES Student Awards</v>
      </c>
    </row>
    <row r="20553" spans="1:4">
      <c r="A20553" t="s">
        <v>63562</v>
      </c>
      <c r="B20553" t="s">
        <v>63563</v>
      </c>
      <c r="D20553" t="str">
        <f t="shared" si="321"/>
        <v>LDRASA0000 DRA Student Awards</v>
      </c>
    </row>
    <row r="20554" spans="1:4">
      <c r="A20554" t="s">
        <v>63564</v>
      </c>
      <c r="B20554" t="s">
        <v>63565</v>
      </c>
      <c r="D20554" t="str">
        <f t="shared" si="321"/>
        <v>LEALSA0000 EAL Student Awards</v>
      </c>
    </row>
    <row r="20555" spans="1:4">
      <c r="A20555" t="s">
        <v>63566</v>
      </c>
      <c r="B20555" t="s">
        <v>63567</v>
      </c>
      <c r="D20555" t="str">
        <f t="shared" si="321"/>
        <v>LECNSA0000 ECN Student Awards</v>
      </c>
    </row>
    <row r="20556" spans="1:4">
      <c r="A20556" t="s">
        <v>63568</v>
      </c>
      <c r="B20556" t="s">
        <v>63569</v>
      </c>
      <c r="D20556" t="str">
        <f t="shared" si="321"/>
        <v>LENLSA0000 ENL Student Awards</v>
      </c>
    </row>
    <row r="20557" spans="1:4">
      <c r="A20557" t="s">
        <v>63570</v>
      </c>
      <c r="B20557" t="s">
        <v>63571</v>
      </c>
      <c r="D20557" t="str">
        <f t="shared" si="321"/>
        <v>LEPSSA0000 EPS Student Awards</v>
      </c>
    </row>
    <row r="20558" spans="1:4">
      <c r="A20558" t="s">
        <v>63572</v>
      </c>
      <c r="B20558" t="s">
        <v>63573</v>
      </c>
      <c r="D20558" t="str">
        <f t="shared" si="321"/>
        <v>LEPSSAG000 EPS Graduate Student Awards</v>
      </c>
    </row>
    <row r="20559" spans="1:4">
      <c r="A20559" t="s">
        <v>63574</v>
      </c>
      <c r="B20559" t="s">
        <v>63575</v>
      </c>
      <c r="D20559" t="str">
        <f t="shared" si="321"/>
        <v>LFRESA0000 FRE Student Awards</v>
      </c>
    </row>
    <row r="20560" spans="1:4">
      <c r="A20560" t="s">
        <v>63576</v>
      </c>
      <c r="B20560" t="s">
        <v>63577</v>
      </c>
      <c r="D20560" t="str">
        <f t="shared" si="321"/>
        <v>LGERSA0000 GER Student Awards</v>
      </c>
    </row>
    <row r="20561" spans="1:4">
      <c r="A20561" t="s">
        <v>63578</v>
      </c>
      <c r="B20561" t="s">
        <v>63579</v>
      </c>
      <c r="D20561" t="str">
        <f t="shared" si="321"/>
        <v>LGSWSA0000 GSW Student Awards</v>
      </c>
    </row>
    <row r="20562" spans="1:4">
      <c r="A20562" t="s">
        <v>63580</v>
      </c>
      <c r="B20562" t="s">
        <v>63581</v>
      </c>
      <c r="D20562" t="str">
        <f t="shared" si="321"/>
        <v>LHISSA0000 HIS Student Awards</v>
      </c>
    </row>
    <row r="20563" spans="1:4">
      <c r="A20563" t="s">
        <v>63582</v>
      </c>
      <c r="B20563" t="s">
        <v>63583</v>
      </c>
      <c r="D20563" t="str">
        <f t="shared" si="321"/>
        <v>LLINSA0000 LIN Student Awards</v>
      </c>
    </row>
    <row r="20564" spans="1:4">
      <c r="A20564" t="s">
        <v>63584</v>
      </c>
      <c r="B20564" t="s">
        <v>63585</v>
      </c>
      <c r="D20564" t="str">
        <f t="shared" si="321"/>
        <v>LMATSA0000 MAT Student Awards</v>
      </c>
    </row>
    <row r="20565" spans="1:4">
      <c r="A20565" t="s">
        <v>63586</v>
      </c>
      <c r="B20565" t="s">
        <v>63587</v>
      </c>
      <c r="D20565" t="str">
        <f t="shared" si="321"/>
        <v>LMSASA0000 MSA Student Awards</v>
      </c>
    </row>
    <row r="20566" spans="1:4">
      <c r="A20566" t="s">
        <v>63588</v>
      </c>
      <c r="B20566" t="s">
        <v>63589</v>
      </c>
      <c r="D20566" t="str">
        <f t="shared" si="321"/>
        <v>LMUSSA0000 MUS Student Awards</v>
      </c>
    </row>
    <row r="20567" spans="1:4">
      <c r="A20567" t="s">
        <v>63590</v>
      </c>
      <c r="B20567" t="s">
        <v>63591</v>
      </c>
      <c r="D20567" t="str">
        <f t="shared" si="321"/>
        <v>LNASSA0000 NAS Student Awards</v>
      </c>
    </row>
    <row r="20568" spans="1:4">
      <c r="A20568" t="s">
        <v>63592</v>
      </c>
      <c r="B20568" t="s">
        <v>63593</v>
      </c>
      <c r="D20568" t="str">
        <f t="shared" si="321"/>
        <v>LPFSSA0000 PFS Student Awards</v>
      </c>
    </row>
    <row r="20569" spans="1:4">
      <c r="A20569" t="s">
        <v>63594</v>
      </c>
      <c r="B20569" t="s">
        <v>63595</v>
      </c>
      <c r="D20569" t="str">
        <f t="shared" si="321"/>
        <v>LPHISA0000 PHI Student Awards</v>
      </c>
    </row>
    <row r="20570" spans="1:4">
      <c r="A20570" t="s">
        <v>63596</v>
      </c>
      <c r="B20570" t="s">
        <v>63597</v>
      </c>
      <c r="D20570" t="str">
        <f t="shared" si="321"/>
        <v>LPHYSA0000 PHY Student Awards</v>
      </c>
    </row>
    <row r="20571" spans="1:4">
      <c r="A20571" t="s">
        <v>63598</v>
      </c>
      <c r="B20571" t="s">
        <v>63599</v>
      </c>
      <c r="D20571" t="str">
        <f t="shared" si="321"/>
        <v>LPOLSA0000 POL Student Awards</v>
      </c>
    </row>
    <row r="20572" spans="1:4">
      <c r="A20572" t="s">
        <v>63600</v>
      </c>
      <c r="B20572" t="s">
        <v>63601</v>
      </c>
      <c r="D20572" t="str">
        <f t="shared" si="321"/>
        <v>LPSCSA0000 PSC Student Awards</v>
      </c>
    </row>
    <row r="20573" spans="1:4">
      <c r="A20573" t="s">
        <v>63602</v>
      </c>
      <c r="B20573" t="s">
        <v>63603</v>
      </c>
      <c r="D20573" t="str">
        <f t="shared" si="321"/>
        <v>LRELSA0000 REL Student Awards</v>
      </c>
    </row>
    <row r="20574" spans="1:4">
      <c r="A20574" t="s">
        <v>63604</v>
      </c>
      <c r="B20574" t="s">
        <v>63605</v>
      </c>
      <c r="D20574" t="str">
        <f t="shared" si="321"/>
        <v>LSOCSA0000 SOC Student Awards</v>
      </c>
    </row>
    <row r="20575" spans="1:4">
      <c r="A20575" t="s">
        <v>63606</v>
      </c>
      <c r="B20575" t="s">
        <v>63607</v>
      </c>
      <c r="D20575" t="str">
        <f t="shared" si="321"/>
        <v>LSPASA0000 SPA Student Awards</v>
      </c>
    </row>
    <row r="20576" spans="1:4">
      <c r="A20576" t="s">
        <v>63608</v>
      </c>
      <c r="B20576" t="s">
        <v>63609</v>
      </c>
      <c r="D20576" t="str">
        <f t="shared" si="321"/>
        <v>LSTASA0000 STA Student Awards</v>
      </c>
    </row>
    <row r="20577" spans="1:4">
      <c r="A20577" t="s">
        <v>63610</v>
      </c>
      <c r="B20577" t="s">
        <v>63611</v>
      </c>
      <c r="D20577" t="str">
        <f t="shared" si="321"/>
        <v>LAASSAUG00 AAS UG Student Awards</v>
      </c>
    </row>
    <row r="20578" spans="1:4">
      <c r="A20578" t="s">
        <v>63612</v>
      </c>
      <c r="B20578" t="s">
        <v>63613</v>
      </c>
      <c r="D20578" t="str">
        <f t="shared" si="321"/>
        <v>LAHISAUG00 AHI UG Student Awards</v>
      </c>
    </row>
    <row r="20579" spans="1:4">
      <c r="A20579" t="s">
        <v>63614</v>
      </c>
      <c r="B20579" t="s">
        <v>63615</v>
      </c>
      <c r="D20579" t="str">
        <f t="shared" si="321"/>
        <v>LAMSSAUG00 AMS UG Student Awards</v>
      </c>
    </row>
    <row r="20580" spans="1:4">
      <c r="A20580" t="s">
        <v>63616</v>
      </c>
      <c r="B20580" t="s">
        <v>63617</v>
      </c>
      <c r="D20580" t="str">
        <f t="shared" si="321"/>
        <v>LANTSAUG00 ANT UG Student Awards</v>
      </c>
    </row>
    <row r="20581" spans="1:4">
      <c r="A20581" t="s">
        <v>63618</v>
      </c>
      <c r="B20581" t="s">
        <v>63619</v>
      </c>
      <c r="D20581" t="str">
        <f t="shared" si="321"/>
        <v>LASASAUG00 ASA UG Student Awards</v>
      </c>
    </row>
    <row r="20582" spans="1:4">
      <c r="A20582" t="s">
        <v>63620</v>
      </c>
      <c r="B20582" t="s">
        <v>63621</v>
      </c>
      <c r="D20582" t="str">
        <f t="shared" si="321"/>
        <v>LASTSAUG00 AST UG Student Awards</v>
      </c>
    </row>
    <row r="20583" spans="1:4">
      <c r="A20583" t="s">
        <v>63622</v>
      </c>
      <c r="B20583" t="s">
        <v>63623</v>
      </c>
      <c r="D20583" t="str">
        <f t="shared" si="321"/>
        <v>LCHESAUG00 CHE UG Student Awards</v>
      </c>
    </row>
    <row r="20584" spans="1:4">
      <c r="A20584" t="s">
        <v>63624</v>
      </c>
      <c r="B20584" t="s">
        <v>63625</v>
      </c>
      <c r="D20584" t="str">
        <f t="shared" si="321"/>
        <v>LCHISAUG00 CHI UG Student Awards</v>
      </c>
    </row>
    <row r="20585" spans="1:4">
      <c r="A20585" t="s">
        <v>63626</v>
      </c>
      <c r="B20585" t="s">
        <v>63627</v>
      </c>
      <c r="D20585" t="str">
        <f t="shared" si="321"/>
        <v>LCMNSAUG00 CMN UG Student Awards</v>
      </c>
    </row>
    <row r="20586" spans="1:4">
      <c r="A20586" t="s">
        <v>63628</v>
      </c>
      <c r="B20586" t="s">
        <v>63629</v>
      </c>
      <c r="D20586" t="str">
        <f t="shared" si="321"/>
        <v>LCOMSAUG00 COM UG Student Awards</v>
      </c>
    </row>
    <row r="20587" spans="1:4">
      <c r="A20587" t="s">
        <v>63630</v>
      </c>
      <c r="B20587" t="s">
        <v>63631</v>
      </c>
      <c r="D20587" t="str">
        <f t="shared" si="321"/>
        <v>LDESSAUG00 DES UG Student Awards</v>
      </c>
    </row>
    <row r="20588" spans="1:4">
      <c r="A20588" t="s">
        <v>63632</v>
      </c>
      <c r="B20588" t="s">
        <v>63633</v>
      </c>
      <c r="D20588" t="str">
        <f t="shared" si="321"/>
        <v>LDRASAUG00 DRA UG Student Awards</v>
      </c>
    </row>
    <row r="20589" spans="1:4">
      <c r="A20589" t="s">
        <v>63634</v>
      </c>
      <c r="B20589" t="s">
        <v>63635</v>
      </c>
      <c r="D20589" t="str">
        <f t="shared" si="321"/>
        <v>LEALSAUG00 EAL UG Student Awards</v>
      </c>
    </row>
    <row r="20590" spans="1:4">
      <c r="A20590" t="s">
        <v>63636</v>
      </c>
      <c r="B20590" t="s">
        <v>63637</v>
      </c>
      <c r="D20590" t="str">
        <f t="shared" si="321"/>
        <v>LECNSAUG00 ECN UG Student Awards</v>
      </c>
    </row>
    <row r="20591" spans="1:4">
      <c r="A20591" t="s">
        <v>63638</v>
      </c>
      <c r="B20591" t="s">
        <v>63639</v>
      </c>
      <c r="D20591" t="str">
        <f t="shared" si="321"/>
        <v>LENLSAUG00 ENL UG Student Awards</v>
      </c>
    </row>
    <row r="20592" spans="1:4">
      <c r="A20592" t="s">
        <v>63640</v>
      </c>
      <c r="B20592" t="s">
        <v>63641</v>
      </c>
      <c r="D20592" t="str">
        <f t="shared" si="321"/>
        <v>LEPSSAUG00 EPS UG Student Awards</v>
      </c>
    </row>
    <row r="20593" spans="1:4">
      <c r="A20593" t="s">
        <v>63642</v>
      </c>
      <c r="B20593" t="s">
        <v>63643</v>
      </c>
      <c r="D20593" t="str">
        <f t="shared" si="321"/>
        <v>LFRESAUG00 FRE UG Student Awards</v>
      </c>
    </row>
    <row r="20594" spans="1:4">
      <c r="A20594" t="s">
        <v>63644</v>
      </c>
      <c r="B20594" t="s">
        <v>63645</v>
      </c>
      <c r="D20594" t="str">
        <f t="shared" si="321"/>
        <v>LGERSAUG00 GER UG Student Awards</v>
      </c>
    </row>
    <row r="20595" spans="1:4">
      <c r="A20595" t="s">
        <v>63646</v>
      </c>
      <c r="B20595" t="s">
        <v>63647</v>
      </c>
      <c r="D20595" t="str">
        <f t="shared" si="321"/>
        <v>LGSWSAUG00 GSW UG Student Awards</v>
      </c>
    </row>
    <row r="20596" spans="1:4">
      <c r="A20596" t="s">
        <v>63648</v>
      </c>
      <c r="B20596" t="s">
        <v>63649</v>
      </c>
      <c r="D20596" t="str">
        <f t="shared" si="321"/>
        <v>LHISSAUG00 HIS UG Student Awards</v>
      </c>
    </row>
    <row r="20597" spans="1:4">
      <c r="A20597" t="s">
        <v>63650</v>
      </c>
      <c r="B20597" t="s">
        <v>63651</v>
      </c>
      <c r="D20597" t="str">
        <f t="shared" si="321"/>
        <v>LLINSAUG00 LIN UG Student Awards</v>
      </c>
    </row>
    <row r="20598" spans="1:4">
      <c r="A20598" t="s">
        <v>63652</v>
      </c>
      <c r="B20598" t="s">
        <v>63653</v>
      </c>
      <c r="D20598" t="str">
        <f t="shared" si="321"/>
        <v>LMATSAUG00 MAT UG Student Awards</v>
      </c>
    </row>
    <row r="20599" spans="1:4">
      <c r="A20599" t="s">
        <v>63654</v>
      </c>
      <c r="B20599" t="s">
        <v>63655</v>
      </c>
      <c r="D20599" t="str">
        <f t="shared" si="321"/>
        <v>LMSASAUG00 MSA UG Student Awards</v>
      </c>
    </row>
    <row r="20600" spans="1:4">
      <c r="A20600" t="s">
        <v>63656</v>
      </c>
      <c r="B20600" t="s">
        <v>63657</v>
      </c>
      <c r="D20600" t="str">
        <f t="shared" si="321"/>
        <v>LMUSSAUG00 MUS UG Student Awards</v>
      </c>
    </row>
    <row r="20601" spans="1:4">
      <c r="A20601" t="s">
        <v>63658</v>
      </c>
      <c r="B20601" t="s">
        <v>63659</v>
      </c>
      <c r="D20601" t="str">
        <f t="shared" si="321"/>
        <v>LNASSAUG00 NAS UG Student Awards</v>
      </c>
    </row>
    <row r="20602" spans="1:4">
      <c r="A20602" t="s">
        <v>63660</v>
      </c>
      <c r="B20602" t="s">
        <v>63661</v>
      </c>
      <c r="D20602" t="str">
        <f t="shared" si="321"/>
        <v>LPHISAUG00 PHI UG Student Awards</v>
      </c>
    </row>
    <row r="20603" spans="1:4">
      <c r="A20603" t="s">
        <v>63662</v>
      </c>
      <c r="B20603" t="s">
        <v>63663</v>
      </c>
      <c r="D20603" t="str">
        <f t="shared" si="321"/>
        <v>LPHYSAUG00 PHY UG Student Awards</v>
      </c>
    </row>
    <row r="20604" spans="1:4">
      <c r="A20604" t="s">
        <v>63664</v>
      </c>
      <c r="B20604" t="s">
        <v>63665</v>
      </c>
      <c r="D20604" t="str">
        <f t="shared" si="321"/>
        <v>LPOLSAUG00 POL UG Student Awards</v>
      </c>
    </row>
    <row r="20605" spans="1:4">
      <c r="A20605" t="s">
        <v>63666</v>
      </c>
      <c r="B20605" t="s">
        <v>63667</v>
      </c>
      <c r="D20605" t="str">
        <f t="shared" si="321"/>
        <v>LPSCSAUG00 PSC UG Student Awards</v>
      </c>
    </row>
    <row r="20606" spans="1:4">
      <c r="A20606" t="s">
        <v>63668</v>
      </c>
      <c r="B20606" t="s">
        <v>63669</v>
      </c>
      <c r="D20606" t="str">
        <f t="shared" si="321"/>
        <v>LRELSAUG00 REL UG Student Awards</v>
      </c>
    </row>
    <row r="20607" spans="1:4">
      <c r="A20607" t="s">
        <v>63670</v>
      </c>
      <c r="B20607" t="s">
        <v>63671</v>
      </c>
      <c r="D20607" t="str">
        <f t="shared" si="321"/>
        <v>LSOCSAUG00 SOC UG Student Awards</v>
      </c>
    </row>
    <row r="20608" spans="1:4">
      <c r="A20608" t="s">
        <v>63672</v>
      </c>
      <c r="B20608" t="s">
        <v>63673</v>
      </c>
      <c r="D20608" t="str">
        <f t="shared" si="321"/>
        <v>LSPASAUG00 SPA UG Student Awards</v>
      </c>
    </row>
    <row r="20609" spans="1:4">
      <c r="A20609" t="s">
        <v>63674</v>
      </c>
      <c r="B20609" t="s">
        <v>63675</v>
      </c>
      <c r="D20609" t="str">
        <f t="shared" si="321"/>
        <v>LSTASAUG00 STA UG Student Awards</v>
      </c>
    </row>
    <row r="20610" spans="1:4">
      <c r="A20610" t="s">
        <v>63676</v>
      </c>
      <c r="B20610" t="s">
        <v>63677</v>
      </c>
      <c r="D20610" t="str">
        <f t="shared" si="321"/>
        <v>BEVESA0000 EVE Student Awards</v>
      </c>
    </row>
    <row r="20611" spans="1:4">
      <c r="A20611" t="s">
        <v>63678</v>
      </c>
      <c r="B20611" t="s">
        <v>63679</v>
      </c>
      <c r="D20611" t="str">
        <f t="shared" ref="D20611:D20674" si="322">A20611&amp;" "&amp;B20611</f>
        <v>BMCBSA0000 MCB Student Awards</v>
      </c>
    </row>
    <row r="20612" spans="1:4">
      <c r="A20612" t="s">
        <v>63680</v>
      </c>
      <c r="B20612" t="s">
        <v>63681</v>
      </c>
      <c r="D20612" t="str">
        <f t="shared" si="322"/>
        <v>BMMGSA0000 MMG Student Awards</v>
      </c>
    </row>
    <row r="20613" spans="1:4">
      <c r="A20613" t="s">
        <v>63682</v>
      </c>
      <c r="B20613" t="s">
        <v>63683</v>
      </c>
      <c r="D20613" t="str">
        <f t="shared" si="322"/>
        <v>BNPBSA0000 NPB Student Awards</v>
      </c>
    </row>
    <row r="20614" spans="1:4">
      <c r="A20614" t="s">
        <v>63684</v>
      </c>
      <c r="B20614" t="s">
        <v>63685</v>
      </c>
      <c r="D20614" t="str">
        <f t="shared" si="322"/>
        <v>BPLBSA0000 PLB Student Awards</v>
      </c>
    </row>
    <row r="20615" spans="1:4">
      <c r="A20615" t="s">
        <v>63686</v>
      </c>
      <c r="B20615" t="s">
        <v>63687</v>
      </c>
      <c r="D20615" t="str">
        <f t="shared" si="322"/>
        <v>BGENSA0000 GEN Student Awards</v>
      </c>
    </row>
    <row r="20616" spans="1:4">
      <c r="A20616" t="s">
        <v>63688</v>
      </c>
      <c r="B20616" t="s">
        <v>63689</v>
      </c>
      <c r="D20616" t="str">
        <f t="shared" si="322"/>
        <v>BCNSSA0000 CNS Student Awards</v>
      </c>
    </row>
    <row r="20617" spans="1:4">
      <c r="A20617" t="s">
        <v>63690</v>
      </c>
      <c r="B20617" t="s">
        <v>63691</v>
      </c>
      <c r="D20617" t="str">
        <f t="shared" si="322"/>
        <v>BCPBSA0000 CPB Student Awards</v>
      </c>
    </row>
    <row r="20618" spans="1:4">
      <c r="A20618" t="s">
        <v>63692</v>
      </c>
      <c r="B20618" t="s">
        <v>63693</v>
      </c>
      <c r="D20618" t="str">
        <f t="shared" si="322"/>
        <v>ANUTSA0001 ANUT Student Awards</v>
      </c>
    </row>
    <row r="20619" spans="1:4">
      <c r="A20619" t="s">
        <v>63694</v>
      </c>
      <c r="B20619" t="s">
        <v>63695</v>
      </c>
      <c r="D20619" t="str">
        <f t="shared" si="322"/>
        <v>IMADSA0001 MED IMAD Trainee Research Award</v>
      </c>
    </row>
    <row r="20620" spans="1:4">
      <c r="A20620" t="s">
        <v>63696</v>
      </c>
      <c r="B20620" t="s">
        <v>63697</v>
      </c>
      <c r="D20620" t="str">
        <f t="shared" si="322"/>
        <v>DWSA000001 DEAN WITTERD Student Project</v>
      </c>
    </row>
    <row r="20621" spans="1:4">
      <c r="A20621" t="s">
        <v>63698</v>
      </c>
      <c r="B20621" t="s">
        <v>63699</v>
      </c>
      <c r="D20621" t="str">
        <f t="shared" si="322"/>
        <v>GHYS000001 GHYS Student Awards</v>
      </c>
    </row>
    <row r="20622" spans="1:4">
      <c r="A20622" t="s">
        <v>63700</v>
      </c>
      <c r="B20622" t="s">
        <v>63701</v>
      </c>
      <c r="D20622" t="str">
        <f t="shared" si="322"/>
        <v>LJESSA0000 JES Student Awards</v>
      </c>
    </row>
    <row r="20623" spans="1:4">
      <c r="A20623" t="s">
        <v>63702</v>
      </c>
      <c r="B20623" t="s">
        <v>63703</v>
      </c>
      <c r="D20623" t="str">
        <f t="shared" si="322"/>
        <v>LCLASAUG00 CLA UG Student Awards</v>
      </c>
    </row>
    <row r="20624" spans="1:4">
      <c r="A20624" t="s">
        <v>63704</v>
      </c>
      <c r="B20624" t="s">
        <v>63705</v>
      </c>
      <c r="D20624" t="str">
        <f t="shared" si="322"/>
        <v>SASDA00000 Student Development Awards</v>
      </c>
    </row>
    <row r="20625" spans="1:4">
      <c r="A20625" t="s">
        <v>63706</v>
      </c>
      <c r="B20625" t="s">
        <v>63707</v>
      </c>
      <c r="D20625" t="str">
        <f t="shared" si="322"/>
        <v>LSAASDP000 AAS Department Project</v>
      </c>
    </row>
    <row r="20626" spans="1:4">
      <c r="A20626" t="s">
        <v>63708</v>
      </c>
      <c r="B20626" t="s">
        <v>63709</v>
      </c>
      <c r="D20626" t="str">
        <f t="shared" si="322"/>
        <v>LSAHIDP000 AHI Department Project</v>
      </c>
    </row>
    <row r="20627" spans="1:4">
      <c r="A20627" t="s">
        <v>63710</v>
      </c>
      <c r="B20627" t="s">
        <v>63711</v>
      </c>
      <c r="D20627" t="str">
        <f t="shared" si="322"/>
        <v>LSAMSDP000 AMS Department Project</v>
      </c>
    </row>
    <row r="20628" spans="1:4">
      <c r="A20628" t="s">
        <v>63712</v>
      </c>
      <c r="B20628" t="s">
        <v>63713</v>
      </c>
      <c r="D20628" t="str">
        <f t="shared" si="322"/>
        <v>LSANTDP000 ANT Department Project</v>
      </c>
    </row>
    <row r="20629" spans="1:4">
      <c r="A20629" t="s">
        <v>63714</v>
      </c>
      <c r="B20629" t="s">
        <v>63715</v>
      </c>
      <c r="D20629" t="str">
        <f t="shared" si="322"/>
        <v>LSASADP000 ASA Department Project</v>
      </c>
    </row>
    <row r="20630" spans="1:4">
      <c r="A20630" t="s">
        <v>63716</v>
      </c>
      <c r="B20630" t="s">
        <v>63717</v>
      </c>
      <c r="D20630" t="str">
        <f t="shared" si="322"/>
        <v>LSASTDP000 AST Department Project</v>
      </c>
    </row>
    <row r="20631" spans="1:4">
      <c r="A20631" t="s">
        <v>63718</v>
      </c>
      <c r="B20631" t="s">
        <v>63719</v>
      </c>
      <c r="D20631" t="str">
        <f t="shared" si="322"/>
        <v>LSCDMDP000 CDM Department Project</v>
      </c>
    </row>
    <row r="20632" spans="1:4">
      <c r="A20632" t="s">
        <v>63720</v>
      </c>
      <c r="B20632" t="s">
        <v>63721</v>
      </c>
      <c r="D20632" t="str">
        <f t="shared" si="322"/>
        <v>LSCGSDP000 CGS Department Project</v>
      </c>
    </row>
    <row r="20633" spans="1:4">
      <c r="A20633" t="s">
        <v>63722</v>
      </c>
      <c r="B20633" t="s">
        <v>63723</v>
      </c>
      <c r="D20633" t="str">
        <f t="shared" si="322"/>
        <v>LSCHEDP000 CHE Department Project</v>
      </c>
    </row>
    <row r="20634" spans="1:4">
      <c r="A20634" t="s">
        <v>63724</v>
      </c>
      <c r="B20634" t="s">
        <v>63725</v>
      </c>
      <c r="D20634" t="str">
        <f t="shared" si="322"/>
        <v>LSCHIDP000 CHI Department Project</v>
      </c>
    </row>
    <row r="20635" spans="1:4">
      <c r="A20635" t="s">
        <v>63726</v>
      </c>
      <c r="B20635" t="s">
        <v>63727</v>
      </c>
      <c r="D20635" t="str">
        <f t="shared" si="322"/>
        <v>LSCLADP000 CLA Department Project</v>
      </c>
    </row>
    <row r="20636" spans="1:4">
      <c r="A20636" t="s">
        <v>63728</v>
      </c>
      <c r="B20636" t="s">
        <v>63729</v>
      </c>
      <c r="D20636" t="str">
        <f t="shared" si="322"/>
        <v>LSCLCDP000 CLC Department Project</v>
      </c>
    </row>
    <row r="20637" spans="1:4">
      <c r="A20637" t="s">
        <v>63730</v>
      </c>
      <c r="B20637" t="s">
        <v>63731</v>
      </c>
      <c r="D20637" t="str">
        <f t="shared" si="322"/>
        <v>LSCMBDP000 CMB Department Project</v>
      </c>
    </row>
    <row r="20638" spans="1:4">
      <c r="A20638" t="s">
        <v>63732</v>
      </c>
      <c r="B20638" t="s">
        <v>63733</v>
      </c>
      <c r="D20638" t="str">
        <f t="shared" si="322"/>
        <v>LSCMNDP000 CMN Department Project</v>
      </c>
    </row>
    <row r="20639" spans="1:4">
      <c r="A20639" t="s">
        <v>63734</v>
      </c>
      <c r="B20639" t="s">
        <v>63735</v>
      </c>
      <c r="D20639" t="str">
        <f t="shared" si="322"/>
        <v>LSCMPDP000 CMP Department Project</v>
      </c>
    </row>
    <row r="20640" spans="1:4">
      <c r="A20640" t="s">
        <v>63736</v>
      </c>
      <c r="B20640" t="s">
        <v>63737</v>
      </c>
      <c r="D20640" t="str">
        <f t="shared" si="322"/>
        <v>LSCNLDP000 CNL Department Project</v>
      </c>
    </row>
    <row r="20641" spans="1:4">
      <c r="A20641" t="s">
        <v>63738</v>
      </c>
      <c r="B20641" t="s">
        <v>63739</v>
      </c>
      <c r="D20641" t="str">
        <f t="shared" si="322"/>
        <v>LSCOMDP000 COM Department Project</v>
      </c>
    </row>
    <row r="20642" spans="1:4">
      <c r="A20642" t="s">
        <v>63740</v>
      </c>
      <c r="B20642" t="s">
        <v>63741</v>
      </c>
      <c r="D20642" t="str">
        <f t="shared" si="322"/>
        <v>LSCOSDP000 COS Department Project</v>
      </c>
    </row>
    <row r="20643" spans="1:4">
      <c r="A20643" t="s">
        <v>63742</v>
      </c>
      <c r="B20643" t="s">
        <v>63743</v>
      </c>
      <c r="D20643" t="str">
        <f t="shared" si="322"/>
        <v>LSDESDP000 DES Department Project</v>
      </c>
    </row>
    <row r="20644" spans="1:4">
      <c r="A20644" t="s">
        <v>63744</v>
      </c>
      <c r="B20644" t="s">
        <v>63745</v>
      </c>
      <c r="D20644" t="str">
        <f t="shared" si="322"/>
        <v>LSDHIDP000 DHI Department Project</v>
      </c>
    </row>
    <row r="20645" spans="1:4">
      <c r="A20645" t="s">
        <v>63746</v>
      </c>
      <c r="B20645" t="s">
        <v>63747</v>
      </c>
      <c r="D20645" t="str">
        <f t="shared" si="322"/>
        <v>LSDRADP000 DRA Department Project</v>
      </c>
    </row>
    <row r="20646" spans="1:4">
      <c r="A20646" t="s">
        <v>63748</v>
      </c>
      <c r="B20646" t="s">
        <v>63749</v>
      </c>
      <c r="D20646" t="str">
        <f t="shared" si="322"/>
        <v>LSEALDP000 EAL Department Project</v>
      </c>
    </row>
    <row r="20647" spans="1:4">
      <c r="A20647" t="s">
        <v>63750</v>
      </c>
      <c r="B20647" t="s">
        <v>63751</v>
      </c>
      <c r="D20647" t="str">
        <f t="shared" si="322"/>
        <v>LSECNDP000 ECN Department Project</v>
      </c>
    </row>
    <row r="20648" spans="1:4">
      <c r="A20648" t="s">
        <v>63752</v>
      </c>
      <c r="B20648" t="s">
        <v>63753</v>
      </c>
      <c r="D20648" t="str">
        <f t="shared" si="322"/>
        <v>LSENLDP000 ENL Department Project</v>
      </c>
    </row>
    <row r="20649" spans="1:4">
      <c r="A20649" t="s">
        <v>63754</v>
      </c>
      <c r="B20649" t="s">
        <v>63755</v>
      </c>
      <c r="D20649" t="str">
        <f t="shared" si="322"/>
        <v>LSEPSDP000 EPS Department Project</v>
      </c>
    </row>
    <row r="20650" spans="1:4">
      <c r="A20650" t="s">
        <v>63756</v>
      </c>
      <c r="B20650" t="s">
        <v>63757</v>
      </c>
      <c r="D20650" t="str">
        <f t="shared" si="322"/>
        <v>LSFAIDP000 FAI Department Project</v>
      </c>
    </row>
    <row r="20651" spans="1:4">
      <c r="A20651" t="s">
        <v>63758</v>
      </c>
      <c r="B20651" t="s">
        <v>63759</v>
      </c>
      <c r="D20651" t="str">
        <f t="shared" si="322"/>
        <v>LSGARDP000 GAR Department Project</v>
      </c>
    </row>
    <row r="20652" spans="1:4">
      <c r="A20652" t="s">
        <v>63760</v>
      </c>
      <c r="B20652" t="s">
        <v>63761</v>
      </c>
      <c r="D20652" t="str">
        <f t="shared" si="322"/>
        <v>LSHISDP000 HIS Department Project</v>
      </c>
    </row>
    <row r="20653" spans="1:4">
      <c r="A20653" t="s">
        <v>63762</v>
      </c>
      <c r="B20653" t="s">
        <v>63763</v>
      </c>
      <c r="D20653" t="str">
        <f t="shared" si="322"/>
        <v>LSCHSDP000 CHS Department Project</v>
      </c>
    </row>
    <row r="20654" spans="1:4">
      <c r="A20654" t="s">
        <v>63764</v>
      </c>
      <c r="B20654" t="s">
        <v>63765</v>
      </c>
      <c r="D20654" t="str">
        <f t="shared" si="322"/>
        <v>LSHPRDP000 HPR Department Project</v>
      </c>
    </row>
    <row r="20655" spans="1:4">
      <c r="A20655" t="s">
        <v>63766</v>
      </c>
      <c r="B20655" t="s">
        <v>63767</v>
      </c>
      <c r="D20655" t="str">
        <f t="shared" si="322"/>
        <v>LSHMRDP000 HMR Department Project</v>
      </c>
    </row>
    <row r="20656" spans="1:4">
      <c r="A20656" t="s">
        <v>63768</v>
      </c>
      <c r="B20656" t="s">
        <v>63769</v>
      </c>
      <c r="D20656" t="str">
        <f t="shared" si="322"/>
        <v>LSHUMDP000 HUM Department Project</v>
      </c>
    </row>
    <row r="20657" spans="1:4">
      <c r="A20657" t="s">
        <v>63770</v>
      </c>
      <c r="B20657" t="s">
        <v>63771</v>
      </c>
      <c r="D20657" t="str">
        <f t="shared" si="322"/>
        <v>LSLINDP000 LIN Department Project</v>
      </c>
    </row>
    <row r="20658" spans="1:4">
      <c r="A20658" t="s">
        <v>63772</v>
      </c>
      <c r="B20658" t="s">
        <v>63773</v>
      </c>
      <c r="D20658" t="str">
        <f t="shared" si="322"/>
        <v>LSMATDP000 MAT Department Project</v>
      </c>
    </row>
    <row r="20659" spans="1:4">
      <c r="A20659" t="s">
        <v>63774</v>
      </c>
      <c r="B20659" t="s">
        <v>63775</v>
      </c>
      <c r="D20659" t="str">
        <f t="shared" si="322"/>
        <v>LSMSADP000 MSA Department Project</v>
      </c>
    </row>
    <row r="20660" spans="1:4">
      <c r="A20660" t="s">
        <v>63776</v>
      </c>
      <c r="B20660" t="s">
        <v>63777</v>
      </c>
      <c r="D20660" t="str">
        <f t="shared" si="322"/>
        <v>LSMUSDP000 MUS Department Project</v>
      </c>
    </row>
    <row r="20661" spans="1:4">
      <c r="A20661" t="s">
        <v>63778</v>
      </c>
      <c r="B20661" t="s">
        <v>63779</v>
      </c>
      <c r="D20661" t="str">
        <f t="shared" si="322"/>
        <v>LSNASDP000 NAS Department Project</v>
      </c>
    </row>
    <row r="20662" spans="1:4">
      <c r="A20662" t="s">
        <v>63780</v>
      </c>
      <c r="B20662" t="s">
        <v>63781</v>
      </c>
      <c r="D20662" t="str">
        <f t="shared" si="322"/>
        <v>LSPHIDP000 PHI Department Project</v>
      </c>
    </row>
    <row r="20663" spans="1:4">
      <c r="A20663" t="s">
        <v>63782</v>
      </c>
      <c r="B20663" t="s">
        <v>63783</v>
      </c>
      <c r="D20663" t="str">
        <f t="shared" si="322"/>
        <v>LSPHYDP000 PHY Department Project</v>
      </c>
    </row>
    <row r="20664" spans="1:4">
      <c r="A20664" t="s">
        <v>63784</v>
      </c>
      <c r="B20664" t="s">
        <v>63785</v>
      </c>
      <c r="D20664" t="str">
        <f t="shared" si="322"/>
        <v>LSPOLDP000 POL Department Project</v>
      </c>
    </row>
    <row r="20665" spans="1:4">
      <c r="A20665" t="s">
        <v>63786</v>
      </c>
      <c r="B20665" t="s">
        <v>63787</v>
      </c>
      <c r="D20665" t="str">
        <f t="shared" si="322"/>
        <v>LSPSCDP000 PSC Department Project</v>
      </c>
    </row>
    <row r="20666" spans="1:4">
      <c r="A20666" t="s">
        <v>63788</v>
      </c>
      <c r="B20666" t="s">
        <v>63789</v>
      </c>
      <c r="D20666" t="str">
        <f t="shared" si="322"/>
        <v>LSRELDP000 REL Department Project</v>
      </c>
    </row>
    <row r="20667" spans="1:4">
      <c r="A20667" t="s">
        <v>63790</v>
      </c>
      <c r="B20667" t="s">
        <v>63791</v>
      </c>
      <c r="D20667" t="str">
        <f t="shared" si="322"/>
        <v>LSSOCDP000 SOC Department Project</v>
      </c>
    </row>
    <row r="20668" spans="1:4">
      <c r="A20668" t="s">
        <v>63792</v>
      </c>
      <c r="B20668" t="s">
        <v>63793</v>
      </c>
      <c r="D20668" t="str">
        <f t="shared" si="322"/>
        <v>LSSPADP000 SPA Department Project</v>
      </c>
    </row>
    <row r="20669" spans="1:4">
      <c r="A20669" t="s">
        <v>63794</v>
      </c>
      <c r="B20669" t="s">
        <v>63795</v>
      </c>
      <c r="D20669" t="str">
        <f t="shared" si="322"/>
        <v>LSSTADP000 STA Department Project</v>
      </c>
    </row>
    <row r="20670" spans="1:4">
      <c r="A20670" t="s">
        <v>63796</v>
      </c>
      <c r="B20670" t="s">
        <v>63797</v>
      </c>
      <c r="D20670" t="str">
        <f t="shared" si="322"/>
        <v>LSSTSDP000 STS Department Project</v>
      </c>
    </row>
    <row r="20671" spans="1:4">
      <c r="A20671" t="s">
        <v>63798</v>
      </c>
      <c r="B20671" t="s">
        <v>63799</v>
      </c>
      <c r="D20671" t="str">
        <f t="shared" si="322"/>
        <v>LSGSWDP000 GSW Department Project</v>
      </c>
    </row>
    <row r="20672" spans="1:4">
      <c r="A20672" t="s">
        <v>63800</v>
      </c>
      <c r="B20672" t="s">
        <v>63801</v>
      </c>
      <c r="D20672" t="str">
        <f t="shared" si="322"/>
        <v>LSUWPDP000 UWP Department Project</v>
      </c>
    </row>
    <row r="20673" spans="1:4">
      <c r="A20673" t="s">
        <v>63802</v>
      </c>
      <c r="B20673" t="s">
        <v>63803</v>
      </c>
      <c r="D20673" t="str">
        <f t="shared" si="322"/>
        <v>LS00TANADP TANA Department Project</v>
      </c>
    </row>
    <row r="20674" spans="1:4">
      <c r="A20674" t="s">
        <v>63804</v>
      </c>
      <c r="B20674" t="s">
        <v>63805</v>
      </c>
      <c r="D20674" t="str">
        <f t="shared" si="322"/>
        <v>LS000GRMDP GRM Department Project</v>
      </c>
    </row>
    <row r="20675" spans="1:4">
      <c r="A20675" t="s">
        <v>63806</v>
      </c>
      <c r="B20675" t="s">
        <v>63807</v>
      </c>
      <c r="D20675" t="str">
        <f t="shared" ref="D20675:D20738" si="323">A20675&amp;" "&amp;B20675</f>
        <v>LS000BFSDP Bulosan Ctr Department Project</v>
      </c>
    </row>
    <row r="20676" spans="1:4">
      <c r="A20676" t="s">
        <v>63808</v>
      </c>
      <c r="B20676" t="s">
        <v>63809</v>
      </c>
      <c r="D20676" t="str">
        <f t="shared" si="323"/>
        <v>LS000COSDP COSMOS Department Project</v>
      </c>
    </row>
    <row r="20677" spans="1:4">
      <c r="A20677" t="s">
        <v>63810</v>
      </c>
      <c r="B20677" t="s">
        <v>63811</v>
      </c>
      <c r="D20677" t="str">
        <f t="shared" si="323"/>
        <v>LS000CHEAS CHE Academic Staff Project</v>
      </c>
    </row>
    <row r="20678" spans="1:4">
      <c r="A20678" t="s">
        <v>63812</v>
      </c>
      <c r="B20678" t="s">
        <v>63813</v>
      </c>
      <c r="D20678" t="str">
        <f t="shared" si="323"/>
        <v>LS000DLCAS DLC Academic Staff Project</v>
      </c>
    </row>
    <row r="20679" spans="1:4">
      <c r="A20679" t="s">
        <v>63814</v>
      </c>
      <c r="B20679" t="s">
        <v>63815</v>
      </c>
      <c r="D20679" t="str">
        <f t="shared" si="323"/>
        <v>LS000CHIAS CHI Academic Staff Project</v>
      </c>
    </row>
    <row r="20680" spans="1:4">
      <c r="A20680" t="s">
        <v>63816</v>
      </c>
      <c r="B20680" t="s">
        <v>63817</v>
      </c>
      <c r="D20680" t="str">
        <f t="shared" si="323"/>
        <v>LS000EPSAS EPS Academic Staff Project</v>
      </c>
    </row>
    <row r="20681" spans="1:4">
      <c r="A20681" t="s">
        <v>63818</v>
      </c>
      <c r="B20681" t="s">
        <v>63819</v>
      </c>
      <c r="D20681" t="str">
        <f t="shared" si="323"/>
        <v>LS00MATKAP MAT KAP Allocations</v>
      </c>
    </row>
    <row r="20682" spans="1:4">
      <c r="A20682" t="s">
        <v>63820</v>
      </c>
      <c r="B20682" t="s">
        <v>63821</v>
      </c>
      <c r="D20682" t="str">
        <f t="shared" si="323"/>
        <v>LS000PHYAS PHY Academic Staff Project</v>
      </c>
    </row>
    <row r="20683" spans="1:4">
      <c r="A20683" t="s">
        <v>63822</v>
      </c>
      <c r="B20683" t="s">
        <v>63823</v>
      </c>
      <c r="D20683" t="str">
        <f t="shared" si="323"/>
        <v>BEVEDP0000 EVE Department Project</v>
      </c>
    </row>
    <row r="20684" spans="1:4">
      <c r="A20684" t="s">
        <v>63824</v>
      </c>
      <c r="B20684" t="s">
        <v>63825</v>
      </c>
      <c r="D20684" t="str">
        <f t="shared" si="323"/>
        <v>BMCBDP0000 MCB Department Project</v>
      </c>
    </row>
    <row r="20685" spans="1:4">
      <c r="A20685" t="s">
        <v>63826</v>
      </c>
      <c r="B20685" t="s">
        <v>63827</v>
      </c>
      <c r="D20685" t="str">
        <f t="shared" si="323"/>
        <v>BMMGDP0000 MMG Department Project</v>
      </c>
    </row>
    <row r="20686" spans="1:4">
      <c r="A20686" t="s">
        <v>63828</v>
      </c>
      <c r="B20686" t="s">
        <v>63829</v>
      </c>
      <c r="D20686" t="str">
        <f t="shared" si="323"/>
        <v>BNPBDP0000 NPB Department Project</v>
      </c>
    </row>
    <row r="20687" spans="1:4">
      <c r="A20687" t="s">
        <v>63830</v>
      </c>
      <c r="B20687" t="s">
        <v>63831</v>
      </c>
      <c r="D20687" t="str">
        <f t="shared" si="323"/>
        <v>BPLBDP0000 PLB Department Project</v>
      </c>
    </row>
    <row r="20688" spans="1:4">
      <c r="A20688" t="s">
        <v>63832</v>
      </c>
      <c r="B20688" t="s">
        <v>63833</v>
      </c>
      <c r="D20688" t="str">
        <f t="shared" si="323"/>
        <v>BGENDP0000 GEN Department Project</v>
      </c>
    </row>
    <row r="20689" spans="1:4">
      <c r="A20689" t="s">
        <v>63834</v>
      </c>
      <c r="B20689" t="s">
        <v>63835</v>
      </c>
      <c r="D20689" t="str">
        <f t="shared" si="323"/>
        <v>BCNSDP0000 CNS Department Project</v>
      </c>
    </row>
    <row r="20690" spans="1:4">
      <c r="A20690" t="s">
        <v>63836</v>
      </c>
      <c r="B20690" t="s">
        <v>63837</v>
      </c>
      <c r="D20690" t="str">
        <f t="shared" si="323"/>
        <v>DEPSOE0001 Transformative Justice in Education Center Project</v>
      </c>
    </row>
    <row r="20691" spans="1:4">
      <c r="A20691" t="s">
        <v>63838</v>
      </c>
      <c r="B20691" t="s">
        <v>63839</v>
      </c>
      <c r="D20691" t="str">
        <f t="shared" si="323"/>
        <v>DEPGRD0001 Investor Welfare Center</v>
      </c>
    </row>
    <row r="20692" spans="1:4">
      <c r="A20692" t="s">
        <v>63840</v>
      </c>
      <c r="B20692" t="s">
        <v>63841</v>
      </c>
      <c r="D20692" t="str">
        <f t="shared" si="323"/>
        <v>BEVETT0000 Bioscience EVE Temporary Teaching</v>
      </c>
    </row>
    <row r="20693" spans="1:4">
      <c r="A20693" t="s">
        <v>63842</v>
      </c>
      <c r="B20693" t="s">
        <v>63843</v>
      </c>
      <c r="D20693" t="str">
        <f t="shared" si="323"/>
        <v>BMCBTT0000 Bioscience MBC Temporary Teaching</v>
      </c>
    </row>
    <row r="20694" spans="1:4">
      <c r="A20694" t="s">
        <v>63844</v>
      </c>
      <c r="B20694" t="s">
        <v>63845</v>
      </c>
      <c r="D20694" t="str">
        <f t="shared" si="323"/>
        <v>BMMGTT0000 Bioscience MMG Temporary Teaching</v>
      </c>
    </row>
    <row r="20695" spans="1:4">
      <c r="A20695" t="s">
        <v>63846</v>
      </c>
      <c r="B20695" t="s">
        <v>63847</v>
      </c>
      <c r="D20695" t="str">
        <f t="shared" si="323"/>
        <v>BPLBTT0000 Bioscience PLB Temporary Teaching</v>
      </c>
    </row>
    <row r="20696" spans="1:4">
      <c r="A20696" t="s">
        <v>63848</v>
      </c>
      <c r="B20696" t="s">
        <v>63849</v>
      </c>
      <c r="D20696" t="str">
        <f t="shared" si="323"/>
        <v>BNPBTT0000 Bioscience NPB Temporary Teaching</v>
      </c>
    </row>
    <row r="20697" spans="1:4">
      <c r="A20697" t="s">
        <v>63850</v>
      </c>
      <c r="B20697" t="s">
        <v>63851</v>
      </c>
      <c r="D20697" t="str">
        <f t="shared" si="323"/>
        <v>SHCMP00001 SHC Student Health Center Maintenance Projects</v>
      </c>
    </row>
    <row r="20698" spans="1:4">
      <c r="A20698" t="s">
        <v>63852</v>
      </c>
      <c r="B20698" t="s">
        <v>63853</v>
      </c>
      <c r="D20698" t="str">
        <f t="shared" si="323"/>
        <v>DADES00400 GECL Student Awards</v>
      </c>
    </row>
    <row r="20699" spans="1:4">
      <c r="A20699" t="s">
        <v>63854</v>
      </c>
      <c r="B20699" t="s">
        <v>63855</v>
      </c>
      <c r="D20699" t="str">
        <f t="shared" si="323"/>
        <v>DAANS00101 AANS Classes</v>
      </c>
    </row>
    <row r="20700" spans="1:4">
      <c r="A20700" t="s">
        <v>63856</v>
      </c>
      <c r="B20700" t="s">
        <v>63857</v>
      </c>
      <c r="D20700" t="str">
        <f t="shared" si="323"/>
        <v>D9AANS0102 9AANS CE Recruitments</v>
      </c>
    </row>
    <row r="20701" spans="1:4">
      <c r="A20701" t="s">
        <v>63858</v>
      </c>
      <c r="B20701" t="s">
        <v>63859</v>
      </c>
      <c r="D20701" t="str">
        <f t="shared" si="323"/>
        <v>DAANS00102 AANS Faculty Recruitments</v>
      </c>
    </row>
    <row r="20702" spans="1:4">
      <c r="A20702" t="s">
        <v>63860</v>
      </c>
      <c r="B20702" t="s">
        <v>63861</v>
      </c>
      <c r="D20702" t="str">
        <f t="shared" si="323"/>
        <v>DAANS00103 AANS Student Awards</v>
      </c>
    </row>
    <row r="20703" spans="1:4">
      <c r="A20703" t="s">
        <v>63862</v>
      </c>
      <c r="B20703" t="s">
        <v>63863</v>
      </c>
      <c r="D20703" t="str">
        <f t="shared" si="323"/>
        <v>DAARE00101 AARE Classes</v>
      </c>
    </row>
    <row r="20704" spans="1:4">
      <c r="A20704" t="s">
        <v>63864</v>
      </c>
      <c r="B20704" t="s">
        <v>63865</v>
      </c>
      <c r="D20704" t="str">
        <f t="shared" si="323"/>
        <v>DAARE00102 AARE Faculty Recruitments</v>
      </c>
    </row>
    <row r="20705" spans="1:4">
      <c r="A20705" t="s">
        <v>63866</v>
      </c>
      <c r="B20705" t="s">
        <v>63867</v>
      </c>
      <c r="D20705" t="str">
        <f t="shared" si="323"/>
        <v>DAARE00103 AARE Student Awards</v>
      </c>
    </row>
    <row r="20706" spans="1:4">
      <c r="A20706" t="s">
        <v>63868</v>
      </c>
      <c r="B20706" t="s">
        <v>63869</v>
      </c>
      <c r="D20706" t="str">
        <f t="shared" si="323"/>
        <v>DAARE00600 GARE Student Awards</v>
      </c>
    </row>
    <row r="20707" spans="1:4">
      <c r="A20707" t="s">
        <v>63870</v>
      </c>
      <c r="B20707" t="s">
        <v>63871</v>
      </c>
      <c r="D20707" t="str">
        <f t="shared" si="323"/>
        <v>DABAE00101 ABAE Classes</v>
      </c>
    </row>
    <row r="20708" spans="1:4">
      <c r="A20708" t="s">
        <v>63872</v>
      </c>
      <c r="B20708" t="s">
        <v>63873</v>
      </c>
      <c r="D20708" t="str">
        <f t="shared" si="323"/>
        <v>DABAE00102 ABAE Faculty Recruitments</v>
      </c>
    </row>
    <row r="20709" spans="1:4">
      <c r="A20709" t="s">
        <v>63874</v>
      </c>
      <c r="B20709" t="s">
        <v>63875</v>
      </c>
      <c r="D20709" t="str">
        <f t="shared" si="323"/>
        <v>DABAE00104 ABAE Misc Commitments</v>
      </c>
    </row>
    <row r="20710" spans="1:4">
      <c r="A20710" t="s">
        <v>63876</v>
      </c>
      <c r="B20710" t="s">
        <v>63877</v>
      </c>
      <c r="D20710" t="str">
        <f t="shared" si="323"/>
        <v>DABAE00103 ABAE Student Awards</v>
      </c>
    </row>
    <row r="20711" spans="1:4">
      <c r="A20711" t="s">
        <v>63878</v>
      </c>
      <c r="B20711" t="s">
        <v>63879</v>
      </c>
      <c r="D20711" t="str">
        <f t="shared" si="323"/>
        <v>DADES00101 ADES Classes</v>
      </c>
    </row>
    <row r="20712" spans="1:4">
      <c r="A20712" t="s">
        <v>63880</v>
      </c>
      <c r="B20712" t="s">
        <v>63881</v>
      </c>
      <c r="D20712" t="str">
        <f t="shared" si="323"/>
        <v>DADES00102 ADES Faculty Recruitments</v>
      </c>
    </row>
    <row r="20713" spans="1:4">
      <c r="A20713" t="s">
        <v>63882</v>
      </c>
      <c r="B20713" t="s">
        <v>63883</v>
      </c>
      <c r="D20713" t="str">
        <f t="shared" si="323"/>
        <v>DADES00103 ADES Student Awards</v>
      </c>
    </row>
    <row r="20714" spans="1:4">
      <c r="A20714" t="s">
        <v>63884</v>
      </c>
      <c r="B20714" t="s">
        <v>63885</v>
      </c>
      <c r="D20714" t="str">
        <f t="shared" si="323"/>
        <v>DADNO00101 ADNO Misc Commitments</v>
      </c>
    </row>
    <row r="20715" spans="1:4">
      <c r="A20715" t="s">
        <v>63886</v>
      </c>
      <c r="B20715" t="s">
        <v>63887</v>
      </c>
      <c r="D20715" t="str">
        <f t="shared" si="323"/>
        <v>DADNO05000 AASI Student Awards</v>
      </c>
    </row>
    <row r="20716" spans="1:4">
      <c r="A20716" t="s">
        <v>63888</v>
      </c>
      <c r="B20716" t="s">
        <v>63889</v>
      </c>
      <c r="D20716" t="str">
        <f t="shared" si="323"/>
        <v>DAENM00101 AENM Classes</v>
      </c>
    </row>
    <row r="20717" spans="1:4">
      <c r="A20717" t="s">
        <v>63890</v>
      </c>
      <c r="B20717" t="s">
        <v>63891</v>
      </c>
      <c r="D20717" t="str">
        <f t="shared" si="323"/>
        <v>DAENM00102 AENM Faculty Recruitments</v>
      </c>
    </row>
    <row r="20718" spans="1:4">
      <c r="A20718" t="s">
        <v>63892</v>
      </c>
      <c r="B20718" t="s">
        <v>63893</v>
      </c>
      <c r="D20718" t="str">
        <f t="shared" si="323"/>
        <v>DAENM00103 AENM Student Awards</v>
      </c>
    </row>
    <row r="20719" spans="1:4">
      <c r="A20719" t="s">
        <v>63894</v>
      </c>
      <c r="B20719" t="s">
        <v>63895</v>
      </c>
      <c r="D20719" t="str">
        <f t="shared" si="323"/>
        <v>DAENM00700 GENT Student Awards</v>
      </c>
    </row>
    <row r="20720" spans="1:4">
      <c r="A20720" t="s">
        <v>63896</v>
      </c>
      <c r="B20720" t="s">
        <v>63897</v>
      </c>
      <c r="D20720" t="str">
        <f t="shared" si="323"/>
        <v>DAETX00101 AETX Classes</v>
      </c>
    </row>
    <row r="20721" spans="1:4">
      <c r="A20721" t="s">
        <v>63898</v>
      </c>
      <c r="B20721" t="s">
        <v>63899</v>
      </c>
      <c r="D20721" t="str">
        <f t="shared" si="323"/>
        <v>DAETX00102 AETX Faculty Recruitments</v>
      </c>
    </row>
    <row r="20722" spans="1:4">
      <c r="A20722" t="s">
        <v>63900</v>
      </c>
      <c r="B20722" t="s">
        <v>63901</v>
      </c>
      <c r="D20722" t="str">
        <f t="shared" si="323"/>
        <v>DAETX00104 AETX Student Awards</v>
      </c>
    </row>
    <row r="20723" spans="1:4">
      <c r="A20723" t="s">
        <v>63902</v>
      </c>
      <c r="B20723" t="s">
        <v>63903</v>
      </c>
      <c r="D20723" t="str">
        <f t="shared" si="323"/>
        <v>DAFST00101 AFST Classes</v>
      </c>
    </row>
    <row r="20724" spans="1:4">
      <c r="A20724" t="s">
        <v>63904</v>
      </c>
      <c r="B20724" t="s">
        <v>63905</v>
      </c>
      <c r="D20724" t="str">
        <f t="shared" si="323"/>
        <v>DAHCE00104 AHCE Faculty Recruitments</v>
      </c>
    </row>
    <row r="20725" spans="1:4">
      <c r="A20725" t="s">
        <v>63906</v>
      </c>
      <c r="B20725" t="s">
        <v>63907</v>
      </c>
      <c r="D20725" t="str">
        <f t="shared" si="323"/>
        <v>DACHE00102 AHCE Emeriti Faculty Resources</v>
      </c>
    </row>
    <row r="20726" spans="1:4">
      <c r="A20726" t="s">
        <v>63908</v>
      </c>
      <c r="B20726" t="s">
        <v>63909</v>
      </c>
      <c r="D20726" t="str">
        <f t="shared" si="323"/>
        <v>DAHCE00105 AHCE Misc Commitments</v>
      </c>
    </row>
    <row r="20727" spans="1:4">
      <c r="A20727" t="s">
        <v>63910</v>
      </c>
      <c r="B20727" t="s">
        <v>63911</v>
      </c>
      <c r="D20727" t="str">
        <f t="shared" si="323"/>
        <v>DAHCE00103 AHCE Classes</v>
      </c>
    </row>
    <row r="20728" spans="1:4">
      <c r="A20728" t="s">
        <v>63912</v>
      </c>
      <c r="B20728" t="s">
        <v>63913</v>
      </c>
      <c r="D20728" t="str">
        <f t="shared" si="323"/>
        <v>DALAW00101 ALAW Classes</v>
      </c>
    </row>
    <row r="20729" spans="1:4">
      <c r="A20729" t="s">
        <v>63914</v>
      </c>
      <c r="B20729" t="s">
        <v>63915</v>
      </c>
      <c r="D20729" t="str">
        <f t="shared" si="323"/>
        <v>DALAW00102 ALAW Faculty Recruitments</v>
      </c>
    </row>
    <row r="20730" spans="1:4">
      <c r="A20730" t="s">
        <v>63916</v>
      </c>
      <c r="B20730" t="s">
        <v>63917</v>
      </c>
      <c r="D20730" t="str">
        <f t="shared" si="323"/>
        <v>DALAW00103 ALAW Student Awards</v>
      </c>
    </row>
    <row r="20731" spans="1:4">
      <c r="A20731" t="s">
        <v>63918</v>
      </c>
      <c r="B20731" t="s">
        <v>63919</v>
      </c>
      <c r="D20731" t="str">
        <f t="shared" si="323"/>
        <v>DALAW00104 ALAW Misc Commitments</v>
      </c>
    </row>
    <row r="20732" spans="1:4">
      <c r="A20732" t="s">
        <v>63920</v>
      </c>
      <c r="B20732" t="s">
        <v>63921</v>
      </c>
      <c r="D20732" t="str">
        <f t="shared" si="323"/>
        <v>DALAW00500 GATM Student Awards</v>
      </c>
    </row>
    <row r="20733" spans="1:4">
      <c r="A20733" t="s">
        <v>63922</v>
      </c>
      <c r="B20733" t="s">
        <v>63923</v>
      </c>
      <c r="D20733" t="str">
        <f t="shared" si="323"/>
        <v>DANUT00101 ANUT Classes</v>
      </c>
    </row>
    <row r="20734" spans="1:4">
      <c r="A20734" t="s">
        <v>63924</v>
      </c>
      <c r="B20734" t="s">
        <v>63925</v>
      </c>
      <c r="D20734" t="str">
        <f t="shared" si="323"/>
        <v>DANUT00102 ANUT Faculty Recruitments</v>
      </c>
    </row>
    <row r="20735" spans="1:4">
      <c r="A20735" t="s">
        <v>63926</v>
      </c>
      <c r="B20735" t="s">
        <v>63927</v>
      </c>
      <c r="D20735" t="str">
        <f t="shared" si="323"/>
        <v>DAPLS00101 APLS Classes</v>
      </c>
    </row>
    <row r="20736" spans="1:4">
      <c r="A20736" t="s">
        <v>63928</v>
      </c>
      <c r="B20736" t="s">
        <v>63929</v>
      </c>
      <c r="D20736" t="str">
        <f t="shared" si="323"/>
        <v>DAPLS00102 APLS Faculty Recruitments</v>
      </c>
    </row>
    <row r="20737" spans="1:4">
      <c r="A20737" t="s">
        <v>63930</v>
      </c>
      <c r="B20737" t="s">
        <v>63931</v>
      </c>
      <c r="D20737" t="str">
        <f t="shared" si="323"/>
        <v>D9APLS0103 APLS ANR Student Awards</v>
      </c>
    </row>
    <row r="20738" spans="1:4">
      <c r="A20738" t="s">
        <v>63932</v>
      </c>
      <c r="B20738" t="s">
        <v>63933</v>
      </c>
      <c r="D20738" t="str">
        <f t="shared" si="323"/>
        <v>DAPLS00103 APLS Student Awards</v>
      </c>
    </row>
    <row r="20739" spans="1:4">
      <c r="A20739" t="s">
        <v>63934</v>
      </c>
      <c r="B20739" t="s">
        <v>63935</v>
      </c>
      <c r="D20739" t="str">
        <f t="shared" ref="D20739:D20802" si="324">A20739&amp;" "&amp;B20739</f>
        <v>DAPLS00105 APLS Emeriti Faculty Resources</v>
      </c>
    </row>
    <row r="20740" spans="1:4">
      <c r="A20740" t="s">
        <v>63936</v>
      </c>
      <c r="B20740" t="s">
        <v>63937</v>
      </c>
      <c r="D20740" t="str">
        <f t="shared" si="324"/>
        <v>D9APLS0104 APLS ANR Misc Commitments</v>
      </c>
    </row>
    <row r="20741" spans="1:4">
      <c r="A20741" t="s">
        <v>63938</v>
      </c>
      <c r="B20741" t="s">
        <v>63939</v>
      </c>
      <c r="D20741" t="str">
        <f t="shared" si="324"/>
        <v>DAPLS00104 APLS Misc Commitments</v>
      </c>
    </row>
    <row r="20742" spans="1:4">
      <c r="A20742" t="s">
        <v>63940</v>
      </c>
      <c r="B20742" t="s">
        <v>63941</v>
      </c>
      <c r="D20742" t="str">
        <f t="shared" si="324"/>
        <v>DAPLS00201 CAES Plant Sci Genome Mapping</v>
      </c>
    </row>
    <row r="20743" spans="1:4">
      <c r="A20743" t="s">
        <v>63942</v>
      </c>
      <c r="B20743" t="s">
        <v>63943</v>
      </c>
      <c r="D20743" t="str">
        <f t="shared" si="324"/>
        <v>DAPLS00013 CAES Seed Biotechnology Center Courses</v>
      </c>
    </row>
    <row r="20744" spans="1:4">
      <c r="A20744" t="s">
        <v>63944</v>
      </c>
      <c r="B20744" t="s">
        <v>63945</v>
      </c>
      <c r="D20744" t="str">
        <f t="shared" si="324"/>
        <v>DAANS00105 AANS Misc Commitments</v>
      </c>
    </row>
    <row r="20745" spans="1:4">
      <c r="A20745" t="s">
        <v>63946</v>
      </c>
      <c r="B20745" t="s">
        <v>63947</v>
      </c>
      <c r="D20745" t="str">
        <f t="shared" si="324"/>
        <v>DAPPA00101 APPA Classes</v>
      </c>
    </row>
    <row r="20746" spans="1:4">
      <c r="A20746" t="s">
        <v>63948</v>
      </c>
      <c r="B20746" t="s">
        <v>63949</v>
      </c>
      <c r="D20746" t="str">
        <f t="shared" si="324"/>
        <v>DACBS00001 ACBS Misc Commitments</v>
      </c>
    </row>
    <row r="20747" spans="1:4">
      <c r="A20747" t="s">
        <v>63950</v>
      </c>
      <c r="B20747" t="s">
        <v>63951</v>
      </c>
      <c r="D20747" t="str">
        <f t="shared" si="324"/>
        <v>D9APPA0102 APPA ANR CE Recruitments</v>
      </c>
    </row>
    <row r="20748" spans="1:4">
      <c r="A20748" t="s">
        <v>63952</v>
      </c>
      <c r="B20748" t="s">
        <v>63953</v>
      </c>
      <c r="D20748" t="str">
        <f t="shared" si="324"/>
        <v>DAPPA00102 APPA Faculty Recruitments</v>
      </c>
    </row>
    <row r="20749" spans="1:4">
      <c r="A20749" t="s">
        <v>63954</v>
      </c>
      <c r="B20749" t="s">
        <v>63955</v>
      </c>
      <c r="D20749" t="str">
        <f t="shared" si="324"/>
        <v>DAPPA00105 APPA Misc Commitments</v>
      </c>
    </row>
    <row r="20750" spans="1:4">
      <c r="A20750" t="s">
        <v>63956</v>
      </c>
      <c r="B20750" t="s">
        <v>63957</v>
      </c>
      <c r="D20750" t="str">
        <f t="shared" si="324"/>
        <v>DAPPA00104 APPA Emeriti Faculty Resources</v>
      </c>
    </row>
    <row r="20751" spans="1:4">
      <c r="A20751" t="s">
        <v>63958</v>
      </c>
      <c r="B20751" t="s">
        <v>63959</v>
      </c>
      <c r="D20751" t="str">
        <f t="shared" si="324"/>
        <v>DAPPA00103 APPA Student Awards</v>
      </c>
    </row>
    <row r="20752" spans="1:4">
      <c r="A20752" t="s">
        <v>63960</v>
      </c>
      <c r="B20752" t="s">
        <v>63961</v>
      </c>
      <c r="D20752" t="str">
        <f t="shared" si="324"/>
        <v>DAPPA00500 ASAS Classes</v>
      </c>
    </row>
    <row r="20753" spans="1:4">
      <c r="A20753" t="s">
        <v>63962</v>
      </c>
      <c r="B20753" t="s">
        <v>63963</v>
      </c>
      <c r="D20753" t="str">
        <f t="shared" si="324"/>
        <v>DAVIT00101 AVIT Classes</v>
      </c>
    </row>
    <row r="20754" spans="1:4">
      <c r="A20754" t="s">
        <v>63964</v>
      </c>
      <c r="B20754" t="s">
        <v>63965</v>
      </c>
      <c r="D20754" t="str">
        <f t="shared" si="324"/>
        <v>DAVIT00102 AVIT Faculty Recruitments</v>
      </c>
    </row>
    <row r="20755" spans="1:4">
      <c r="A20755" t="s">
        <v>63966</v>
      </c>
      <c r="B20755" t="s">
        <v>63967</v>
      </c>
      <c r="D20755" t="str">
        <f t="shared" si="324"/>
        <v>DAVIT00103 AVIT Student Awards</v>
      </c>
    </row>
    <row r="20756" spans="1:4">
      <c r="A20756" t="s">
        <v>63968</v>
      </c>
      <c r="B20756" t="s">
        <v>63969</v>
      </c>
      <c r="D20756" t="str">
        <f t="shared" si="324"/>
        <v>DAVIT00202 CAES Flavonoid Panel and Analysis</v>
      </c>
    </row>
    <row r="20757" spans="1:4">
      <c r="A20757" t="s">
        <v>63970</v>
      </c>
      <c r="B20757" t="s">
        <v>63971</v>
      </c>
      <c r="D20757" t="str">
        <f t="shared" si="324"/>
        <v>DAVIT00201 CAES Food Safety Measurement Facility</v>
      </c>
    </row>
    <row r="20758" spans="1:4">
      <c r="A20758" t="s">
        <v>63972</v>
      </c>
      <c r="B20758" t="s">
        <v>63973</v>
      </c>
      <c r="D20758" t="str">
        <f t="shared" si="324"/>
        <v>DAVIT01000 AVIT Misc Commitments</v>
      </c>
    </row>
    <row r="20759" spans="1:4">
      <c r="A20759" t="s">
        <v>63974</v>
      </c>
      <c r="B20759" t="s">
        <v>63975</v>
      </c>
      <c r="D20759" t="str">
        <f t="shared" si="324"/>
        <v>DAWFC00101 AWFC Classes</v>
      </c>
    </row>
    <row r="20760" spans="1:4">
      <c r="A20760" t="s">
        <v>63976</v>
      </c>
      <c r="B20760" t="s">
        <v>63977</v>
      </c>
      <c r="D20760" t="str">
        <f t="shared" si="324"/>
        <v>DAWFC00102 AWFC Faculty Recruitments</v>
      </c>
    </row>
    <row r="20761" spans="1:4">
      <c r="A20761" t="s">
        <v>63978</v>
      </c>
      <c r="B20761" t="s">
        <v>63979</v>
      </c>
      <c r="D20761" t="str">
        <f t="shared" si="324"/>
        <v>DAWFC00104 AWFC Misc Commitments</v>
      </c>
    </row>
    <row r="20762" spans="1:4">
      <c r="A20762" t="s">
        <v>63980</v>
      </c>
      <c r="B20762" t="s">
        <v>63981</v>
      </c>
      <c r="D20762" t="str">
        <f t="shared" si="324"/>
        <v>DAWFC00103 AWFC Student Awards</v>
      </c>
    </row>
    <row r="20763" spans="1:4">
      <c r="A20763" t="s">
        <v>63982</v>
      </c>
      <c r="B20763" t="s">
        <v>63983</v>
      </c>
      <c r="D20763" t="str">
        <f t="shared" si="324"/>
        <v>D9ANUT0100 ANUT CE Recruitments</v>
      </c>
    </row>
    <row r="20764" spans="1:4">
      <c r="A20764" t="s">
        <v>63984</v>
      </c>
      <c r="B20764" t="s">
        <v>63985</v>
      </c>
      <c r="D20764" t="str">
        <f t="shared" si="324"/>
        <v>DFMDM00000 FM DM FY21 AB94</v>
      </c>
    </row>
    <row r="20765" spans="1:4">
      <c r="A20765" t="s">
        <v>63986</v>
      </c>
      <c r="B20765" t="s">
        <v>63987</v>
      </c>
      <c r="D20765" t="str">
        <f t="shared" si="324"/>
        <v>DFMDM00001 FM BML DM FY18 Non State</v>
      </c>
    </row>
    <row r="20766" spans="1:4">
      <c r="A20766" t="s">
        <v>63988</v>
      </c>
      <c r="B20766" t="s">
        <v>63989</v>
      </c>
      <c r="D20766" t="str">
        <f t="shared" si="324"/>
        <v>DFMDM00004 FM DM FY20 AB94</v>
      </c>
    </row>
    <row r="20767" spans="1:4">
      <c r="A20767" t="s">
        <v>63990</v>
      </c>
      <c r="B20767" t="s">
        <v>63991</v>
      </c>
      <c r="D20767" t="str">
        <f t="shared" si="324"/>
        <v>DFMDM00010 FM UTIL DM FY20 AB94</v>
      </c>
    </row>
    <row r="20768" spans="1:4">
      <c r="A20768" t="s">
        <v>63992</v>
      </c>
      <c r="B20768" t="s">
        <v>63993</v>
      </c>
      <c r="D20768" t="str">
        <f t="shared" si="324"/>
        <v>DFMDM00019 FM DM FY17 Non State</v>
      </c>
    </row>
    <row r="20769" spans="1:4">
      <c r="A20769" t="s">
        <v>63994</v>
      </c>
      <c r="B20769" t="s">
        <v>63995</v>
      </c>
      <c r="D20769" t="str">
        <f t="shared" si="324"/>
        <v>DFMDM00025 FM DM FY18 State</v>
      </c>
    </row>
    <row r="20770" spans="1:4">
      <c r="A20770" t="s">
        <v>63996</v>
      </c>
      <c r="B20770" t="s">
        <v>63997</v>
      </c>
      <c r="D20770" t="str">
        <f t="shared" si="324"/>
        <v>DFMDM00027 FM DM FY20 State</v>
      </c>
    </row>
    <row r="20771" spans="1:4">
      <c r="A20771" t="s">
        <v>63998</v>
      </c>
      <c r="B20771" t="s">
        <v>63999</v>
      </c>
      <c r="D20771" t="str">
        <f t="shared" si="324"/>
        <v>DFMDM00036 FM UTIL DM FY20 State</v>
      </c>
    </row>
    <row r="20772" spans="1:4">
      <c r="A20772" t="s">
        <v>64000</v>
      </c>
      <c r="B20772" t="s">
        <v>64001</v>
      </c>
      <c r="D20772" t="str">
        <f t="shared" si="324"/>
        <v>DFMDM00048 FM DM FY22 State</v>
      </c>
    </row>
    <row r="20773" spans="1:4">
      <c r="A20773" t="s">
        <v>64002</v>
      </c>
      <c r="B20773" t="s">
        <v>64003</v>
      </c>
      <c r="D20773" t="str">
        <f t="shared" si="324"/>
        <v>DFMDM00054 FM UTIL DM FY22 State</v>
      </c>
    </row>
    <row r="20774" spans="1:4">
      <c r="A20774" t="s">
        <v>64004</v>
      </c>
      <c r="B20774" t="s">
        <v>64005</v>
      </c>
      <c r="D20774" t="str">
        <f t="shared" si="324"/>
        <v>DFMDM00055 FM DM FY18 Non State</v>
      </c>
    </row>
    <row r="20775" spans="1:4">
      <c r="A20775" t="s">
        <v>64006</v>
      </c>
      <c r="B20775" t="s">
        <v>64007</v>
      </c>
      <c r="D20775" t="str">
        <f t="shared" si="324"/>
        <v>DFMDM00056 FM DM FY19 Non State</v>
      </c>
    </row>
    <row r="20776" spans="1:4">
      <c r="A20776" t="s">
        <v>64008</v>
      </c>
      <c r="B20776" t="s">
        <v>64009</v>
      </c>
      <c r="D20776" t="str">
        <f t="shared" si="324"/>
        <v>DFMDM00057 FM DM FY17 State</v>
      </c>
    </row>
    <row r="20777" spans="1:4">
      <c r="A20777" t="s">
        <v>64010</v>
      </c>
      <c r="B20777" t="s">
        <v>64011</v>
      </c>
      <c r="D20777" t="str">
        <f t="shared" si="324"/>
        <v>DFMDM00058 FM UTIL DM FY21 AB94</v>
      </c>
    </row>
    <row r="20778" spans="1:4">
      <c r="A20778" t="s">
        <v>64012</v>
      </c>
      <c r="B20778" t="s">
        <v>64013</v>
      </c>
      <c r="D20778" t="str">
        <f t="shared" si="324"/>
        <v>DFMDM00059 CPES Campus Planning DM FY22</v>
      </c>
    </row>
    <row r="20779" spans="1:4">
      <c r="A20779" t="s">
        <v>64014</v>
      </c>
      <c r="B20779" t="s">
        <v>64015</v>
      </c>
      <c r="D20779" t="str">
        <f t="shared" si="324"/>
        <v>DFMDM00060 CPES Campus Planning DM FY16</v>
      </c>
    </row>
    <row r="20780" spans="1:4">
      <c r="A20780" t="s">
        <v>64016</v>
      </c>
      <c r="B20780" t="s">
        <v>64017</v>
      </c>
      <c r="D20780" t="str">
        <f t="shared" si="324"/>
        <v>DFMDM00002 FM Asset Management ICAMP DM</v>
      </c>
    </row>
    <row r="20781" spans="1:4">
      <c r="A20781" t="s">
        <v>64018</v>
      </c>
      <c r="B20781" t="s">
        <v>64019</v>
      </c>
      <c r="D20781" t="str">
        <f t="shared" si="324"/>
        <v>DFMDM00003 FM UTIL ICAMP DM</v>
      </c>
    </row>
    <row r="20782" spans="1:4">
      <c r="A20782" t="s">
        <v>64020</v>
      </c>
      <c r="B20782" t="s">
        <v>64021</v>
      </c>
      <c r="D20782" t="str">
        <f t="shared" si="324"/>
        <v>VMAPCR0000 VM APC Anat Physio Cell Biology Recruiting</v>
      </c>
    </row>
    <row r="20783" spans="1:4">
      <c r="A20783" t="s">
        <v>64022</v>
      </c>
      <c r="B20783" t="s">
        <v>64023</v>
      </c>
      <c r="D20783" t="str">
        <f t="shared" si="324"/>
        <v>VMVMER0000 VM VME Medicine Epidemiology Recruiting</v>
      </c>
    </row>
    <row r="20784" spans="1:4">
      <c r="A20784" t="s">
        <v>64024</v>
      </c>
      <c r="B20784" t="s">
        <v>64025</v>
      </c>
      <c r="D20784" t="str">
        <f t="shared" si="324"/>
        <v>VMVMBR0000 VM VMB Molecular Bio Sciences Recruiting</v>
      </c>
    </row>
    <row r="20785" spans="1:4">
      <c r="A20785" t="s">
        <v>64026</v>
      </c>
      <c r="B20785" t="s">
        <v>64027</v>
      </c>
      <c r="D20785" t="str">
        <f t="shared" si="324"/>
        <v>VMPMIR0000 VM PMI Pathology Micro Immune Recruiting</v>
      </c>
    </row>
    <row r="20786" spans="1:4">
      <c r="A20786" t="s">
        <v>64028</v>
      </c>
      <c r="B20786" t="s">
        <v>64029</v>
      </c>
      <c r="D20786" t="str">
        <f t="shared" si="324"/>
        <v>VMPHRR0000 VM PHR Population Health Reprod Recruiting</v>
      </c>
    </row>
    <row r="20787" spans="1:4">
      <c r="A20787" t="s">
        <v>64030</v>
      </c>
      <c r="B20787" t="s">
        <v>64031</v>
      </c>
      <c r="D20787" t="str">
        <f t="shared" si="324"/>
        <v>VMVSRR0000 VM VSR Surgical Radiological Sciences Recruiting</v>
      </c>
    </row>
    <row r="20788" spans="1:4">
      <c r="A20788" t="s">
        <v>64032</v>
      </c>
      <c r="B20788" t="s">
        <v>64033</v>
      </c>
      <c r="D20788" t="str">
        <f t="shared" si="324"/>
        <v>DFOAHR0001 HR Executive Recruitment</v>
      </c>
    </row>
    <row r="20789" spans="1:4">
      <c r="A20789" t="s">
        <v>64034</v>
      </c>
      <c r="B20789" t="s">
        <v>64035</v>
      </c>
      <c r="D20789" t="str">
        <f t="shared" si="324"/>
        <v>DSSFREN001 Student Affairs Student Fees Noncap Renoavation</v>
      </c>
    </row>
    <row r="20790" spans="1:4">
      <c r="A20790" t="s">
        <v>64036</v>
      </c>
      <c r="B20790" t="s">
        <v>64037</v>
      </c>
      <c r="D20790" t="str">
        <f t="shared" si="324"/>
        <v>DCR0000001 SA Campus Recreation Equipment Replacement Project</v>
      </c>
    </row>
    <row r="20791" spans="1:4">
      <c r="A20791" t="s">
        <v>64038</v>
      </c>
      <c r="B20791" t="s">
        <v>64039</v>
      </c>
      <c r="D20791" t="str">
        <f t="shared" si="324"/>
        <v>DCR0000002 SA Campus Recreation Facility Maintenance</v>
      </c>
    </row>
    <row r="20792" spans="1:4">
      <c r="A20792" t="s">
        <v>64040</v>
      </c>
      <c r="B20792" t="s">
        <v>64041</v>
      </c>
      <c r="D20792" t="str">
        <f t="shared" si="324"/>
        <v>DSHDS00001 SDHS Dining Major Maintenance</v>
      </c>
    </row>
    <row r="20793" spans="1:4">
      <c r="A20793" t="s">
        <v>64042</v>
      </c>
      <c r="B20793" t="s">
        <v>64043</v>
      </c>
      <c r="D20793" t="str">
        <f t="shared" si="324"/>
        <v>DSHDS00002 SDHS Retail Major Maintenance</v>
      </c>
    </row>
    <row r="20794" spans="1:4">
      <c r="A20794" t="s">
        <v>64044</v>
      </c>
      <c r="B20794" t="s">
        <v>64045</v>
      </c>
      <c r="D20794" t="str">
        <f t="shared" si="324"/>
        <v>DSHDS00003 SDHS Cuarto Major Maintenance</v>
      </c>
    </row>
    <row r="20795" spans="1:4">
      <c r="A20795" t="s">
        <v>64046</v>
      </c>
      <c r="B20795" t="s">
        <v>64047</v>
      </c>
      <c r="D20795" t="str">
        <f t="shared" si="324"/>
        <v>DSHDS00004 SDHS Segundo Major Maintenance</v>
      </c>
    </row>
    <row r="20796" spans="1:4">
      <c r="A20796" t="s">
        <v>64048</v>
      </c>
      <c r="B20796" t="s">
        <v>64049</v>
      </c>
      <c r="D20796" t="str">
        <f t="shared" si="324"/>
        <v>DSHDS00005 SDHS Tercero Major Maintenance</v>
      </c>
    </row>
    <row r="20797" spans="1:4">
      <c r="A20797" t="s">
        <v>64050</v>
      </c>
      <c r="B20797" t="s">
        <v>64051</v>
      </c>
      <c r="D20797" t="str">
        <f t="shared" si="324"/>
        <v>DSHDS00006 SDHS Solano Major Maintenance</v>
      </c>
    </row>
    <row r="20798" spans="1:4">
      <c r="A20798" t="s">
        <v>64052</v>
      </c>
      <c r="B20798" t="s">
        <v>64053</v>
      </c>
      <c r="D20798" t="str">
        <f t="shared" si="324"/>
        <v>DMU0000001 SA MU Equipment Replacement Project</v>
      </c>
    </row>
    <row r="20799" spans="1:4">
      <c r="A20799" t="s">
        <v>64054</v>
      </c>
      <c r="B20799" t="s">
        <v>64055</v>
      </c>
      <c r="D20799" t="str">
        <f t="shared" si="324"/>
        <v>DASUCD0001 ASUCD Unitrans Facility Projects</v>
      </c>
    </row>
    <row r="20800" spans="1:4">
      <c r="A20800" t="s">
        <v>64056</v>
      </c>
      <c r="B20800" t="s">
        <v>64057</v>
      </c>
      <c r="D20800" t="str">
        <f t="shared" si="324"/>
        <v>DIRB000000 OR IRB Committee Remuneration</v>
      </c>
    </row>
    <row r="20801" spans="1:4">
      <c r="A20801" t="s">
        <v>64058</v>
      </c>
      <c r="B20801" t="s">
        <v>64059</v>
      </c>
      <c r="D20801" t="str">
        <f t="shared" si="324"/>
        <v>DEPBUDG001 RPM DEPARTMENT PROJECT</v>
      </c>
    </row>
    <row r="20802" spans="1:4">
      <c r="A20802" t="s">
        <v>64060</v>
      </c>
      <c r="B20802" t="s">
        <v>64061</v>
      </c>
      <c r="D20802" t="str">
        <f t="shared" si="324"/>
        <v>DAFST00100 AFST Misc Commitments</v>
      </c>
    </row>
    <row r="20803" spans="1:4">
      <c r="A20803" t="s">
        <v>64062</v>
      </c>
      <c r="B20803" t="s">
        <v>64063</v>
      </c>
      <c r="D20803" t="str">
        <f t="shared" ref="D20803:D20866" si="325">A20803&amp;" "&amp;B20803</f>
        <v>DAENM00104 AENM Emeriti Faculty Resources</v>
      </c>
    </row>
    <row r="20804" spans="1:4">
      <c r="A20804" t="s">
        <v>64064</v>
      </c>
      <c r="B20804" t="s">
        <v>64065</v>
      </c>
      <c r="D20804" t="str">
        <f t="shared" si="325"/>
        <v>DAENM00100 AENM Misc Commitments</v>
      </c>
    </row>
    <row r="20805" spans="1:4">
      <c r="A20805" t="s">
        <v>64066</v>
      </c>
      <c r="B20805" t="s">
        <v>64067</v>
      </c>
      <c r="D20805" t="str">
        <f t="shared" si="325"/>
        <v>DEP4HCO001 CALIFORNIA STATE 4H OFFICE</v>
      </c>
    </row>
    <row r="20806" spans="1:4">
      <c r="A20806" t="s">
        <v>64068</v>
      </c>
      <c r="B20806" t="s">
        <v>64069</v>
      </c>
      <c r="D20806" t="str">
        <f t="shared" si="325"/>
        <v>DEPAICT001 AG ISSUES CENTER</v>
      </c>
    </row>
    <row r="20807" spans="1:4">
      <c r="A20807" t="s">
        <v>64070</v>
      </c>
      <c r="B20807" t="s">
        <v>64071</v>
      </c>
      <c r="D20807" t="str">
        <f t="shared" si="325"/>
        <v>DEPAREC001 ANR REC SYSTEM FUNDED PROJECTS</v>
      </c>
    </row>
    <row r="20808" spans="1:4">
      <c r="A20808" t="s">
        <v>64072</v>
      </c>
      <c r="B20808" t="s">
        <v>64073</v>
      </c>
      <c r="D20808" t="str">
        <f t="shared" si="325"/>
        <v>DEPCWRI001 CA INST FOR WATER RESOURCES</v>
      </c>
    </row>
    <row r="20809" spans="1:4">
      <c r="A20809" t="s">
        <v>64074</v>
      </c>
      <c r="B20809" t="s">
        <v>64075</v>
      </c>
      <c r="D20809" t="str">
        <f t="shared" si="325"/>
        <v>DEPDREC001 DESERT RESEARCH AND EXTENSION CENTER</v>
      </c>
    </row>
    <row r="20810" spans="1:4">
      <c r="A20810" t="s">
        <v>64076</v>
      </c>
      <c r="B20810" t="s">
        <v>64077</v>
      </c>
      <c r="D20810" t="str">
        <f t="shared" si="325"/>
        <v>DEPEFPR001 EFNEP</v>
      </c>
    </row>
    <row r="20811" spans="1:4">
      <c r="A20811" t="s">
        <v>64078</v>
      </c>
      <c r="B20811" t="s">
        <v>64079</v>
      </c>
      <c r="D20811" t="str">
        <f t="shared" si="325"/>
        <v>DEPFIRE001 ANR FIRE NETWORK PROGRAM</v>
      </c>
    </row>
    <row r="20812" spans="1:4">
      <c r="A20812" t="s">
        <v>64080</v>
      </c>
      <c r="B20812" t="s">
        <v>64081</v>
      </c>
      <c r="D20812" t="str">
        <f t="shared" si="325"/>
        <v>DEPHANS001 HANSEN RESEARCH AND EXTENSION CENTER</v>
      </c>
    </row>
    <row r="20813" spans="1:4">
      <c r="A20813" t="s">
        <v>64082</v>
      </c>
      <c r="B20813" t="s">
        <v>64083</v>
      </c>
      <c r="D20813" t="str">
        <f t="shared" si="325"/>
        <v>DEPHREC001 HOPLAND RESEARCH AND EXTENSION CENTER</v>
      </c>
    </row>
    <row r="20814" spans="1:4">
      <c r="A20814" t="s">
        <v>64084</v>
      </c>
      <c r="B20814" t="s">
        <v>64085</v>
      </c>
      <c r="D20814" t="str">
        <f t="shared" si="325"/>
        <v>DEPIGIS001 INFORMATICS AND GIS STATEWIDE PROGRAM</v>
      </c>
    </row>
    <row r="20815" spans="1:4">
      <c r="A20815" t="s">
        <v>64086</v>
      </c>
      <c r="B20815" t="s">
        <v>64087</v>
      </c>
      <c r="D20815" t="str">
        <f t="shared" si="325"/>
        <v>DEPIPMP001 STATEWIDE IPM PROGRAM</v>
      </c>
    </row>
    <row r="20816" spans="1:4">
      <c r="A20816" t="s">
        <v>64088</v>
      </c>
      <c r="B20816" t="s">
        <v>64089</v>
      </c>
      <c r="D20816" t="str">
        <f t="shared" si="325"/>
        <v>DEPIREC001 INTERMOUNTAIN RESEARCH AND EXTEN CENTER</v>
      </c>
    </row>
    <row r="20817" spans="1:4">
      <c r="A20817" t="s">
        <v>64090</v>
      </c>
      <c r="B20817" t="s">
        <v>64091</v>
      </c>
      <c r="D20817" t="str">
        <f t="shared" si="325"/>
        <v>DEPKREC001 KEARNEY RESEARCH AND EXTENSION CENTER</v>
      </c>
    </row>
    <row r="20818" spans="1:4">
      <c r="A20818" t="s">
        <v>64092</v>
      </c>
      <c r="B20818" t="s">
        <v>64093</v>
      </c>
      <c r="D20818" t="str">
        <f t="shared" si="325"/>
        <v>DEPLREC001 LINDCOVE RESEARCH AND EXTENSION CENTER</v>
      </c>
    </row>
    <row r="20819" spans="1:4">
      <c r="A20819" t="s">
        <v>64094</v>
      </c>
      <c r="B20819" t="s">
        <v>64095</v>
      </c>
      <c r="D20819" t="str">
        <f t="shared" si="325"/>
        <v>DEPMFPP001 MASTER FOOD PRESERVER PROGRAM</v>
      </c>
    </row>
    <row r="20820" spans="1:4">
      <c r="A20820" t="s">
        <v>64096</v>
      </c>
      <c r="B20820" t="s">
        <v>64097</v>
      </c>
      <c r="D20820" t="str">
        <f t="shared" si="325"/>
        <v>DEPNATR001 CALIFORNIA NATURALIST PROGRAM</v>
      </c>
    </row>
    <row r="20821" spans="1:4">
      <c r="A20821" t="s">
        <v>64098</v>
      </c>
      <c r="B20821" t="s">
        <v>64099</v>
      </c>
      <c r="D20821" t="str">
        <f t="shared" si="325"/>
        <v>DEPNIWR001 NIWR AND FUNDED PROJECTS</v>
      </c>
    </row>
    <row r="20822" spans="1:4">
      <c r="A20822" t="s">
        <v>64100</v>
      </c>
      <c r="B20822" t="s">
        <v>64101</v>
      </c>
      <c r="D20822" t="str">
        <f t="shared" si="325"/>
        <v>DEPNPIN001 NUTRITION POLICY INSTITUTE</v>
      </c>
    </row>
    <row r="20823" spans="1:4">
      <c r="A20823" t="s">
        <v>64102</v>
      </c>
      <c r="B20823" t="s">
        <v>64103</v>
      </c>
      <c r="D20823" t="str">
        <f t="shared" si="325"/>
        <v>DEPOAIN001 CALIFORNIA ORGANIC AGRICULTURE INSTITUTE</v>
      </c>
    </row>
    <row r="20824" spans="1:4">
      <c r="A20824" t="s">
        <v>64104</v>
      </c>
      <c r="B20824" t="s">
        <v>64105</v>
      </c>
      <c r="D20824" t="str">
        <f t="shared" si="325"/>
        <v>DEPSCRC001 SOUTH COAST RESEARCH AND EXTENSION CENTER</v>
      </c>
    </row>
    <row r="20825" spans="1:4">
      <c r="A20825" t="s">
        <v>64106</v>
      </c>
      <c r="B20825" t="s">
        <v>64107</v>
      </c>
      <c r="D20825" t="str">
        <f t="shared" si="325"/>
        <v>DEPSFRC001 SIERRA FOOTHILL RESEARCH AND EXTEN CENTER</v>
      </c>
    </row>
    <row r="20826" spans="1:4">
      <c r="A20826" t="s">
        <v>64108</v>
      </c>
      <c r="B20826" t="s">
        <v>64109</v>
      </c>
      <c r="D20826" t="str">
        <f t="shared" si="325"/>
        <v>DEPSUST001 SUSTAINABLE AG RSRCH AND ED PROG SAREP</v>
      </c>
    </row>
    <row r="20827" spans="1:4">
      <c r="A20827" t="s">
        <v>64110</v>
      </c>
      <c r="B20827" t="s">
        <v>64111</v>
      </c>
      <c r="D20827" t="str">
        <f t="shared" si="325"/>
        <v>DEPSWMG001 STATEWIDE MASTER GARDENER PROGRAM</v>
      </c>
    </row>
    <row r="20828" spans="1:4">
      <c r="A20828" t="s">
        <v>64112</v>
      </c>
      <c r="B20828" t="s">
        <v>64113</v>
      </c>
      <c r="D20828" t="str">
        <f t="shared" si="325"/>
        <v>DEPWIPM001 WESTERN IPM CENTER</v>
      </c>
    </row>
    <row r="20829" spans="1:4">
      <c r="A20829" t="s">
        <v>64114</v>
      </c>
      <c r="B20829" t="s">
        <v>64115</v>
      </c>
      <c r="D20829" t="str">
        <f t="shared" si="325"/>
        <v>DEPWSRC001 WEST SIDE RESEARCH AND EXTENSION CENTER</v>
      </c>
    </row>
    <row r="20830" spans="1:4">
      <c r="A20830" t="s">
        <v>64116</v>
      </c>
      <c r="B20830" t="s">
        <v>64117</v>
      </c>
      <c r="D20830" t="str">
        <f t="shared" si="325"/>
        <v>DEPALAM001 UCCE ALAMEDA COUNTY</v>
      </c>
    </row>
    <row r="20831" spans="1:4">
      <c r="A20831" t="s">
        <v>64118</v>
      </c>
      <c r="B20831" t="s">
        <v>64119</v>
      </c>
      <c r="D20831" t="str">
        <f t="shared" si="325"/>
        <v>DEPAMAD001 UCCE AMADOR COUNTY</v>
      </c>
    </row>
    <row r="20832" spans="1:4">
      <c r="A20832" t="s">
        <v>64120</v>
      </c>
      <c r="B20832" t="s">
        <v>64121</v>
      </c>
      <c r="D20832" t="str">
        <f t="shared" si="325"/>
        <v>DEPBUTT001 UCCE BUTTE COUNTY</v>
      </c>
    </row>
    <row r="20833" spans="1:4">
      <c r="A20833" t="s">
        <v>64122</v>
      </c>
      <c r="B20833" t="s">
        <v>64123</v>
      </c>
      <c r="D20833" t="str">
        <f t="shared" si="325"/>
        <v>DEPCALV001 UCCE CALAVERAS COUNTY</v>
      </c>
    </row>
    <row r="20834" spans="1:4">
      <c r="A20834" t="s">
        <v>64124</v>
      </c>
      <c r="B20834" t="s">
        <v>64125</v>
      </c>
      <c r="D20834" t="str">
        <f t="shared" si="325"/>
        <v>DEPCCMP001 UCCE CAPITOL CORRIDOR</v>
      </c>
    </row>
    <row r="20835" spans="1:4">
      <c r="A20835" t="s">
        <v>64126</v>
      </c>
      <c r="B20835" t="s">
        <v>64127</v>
      </c>
      <c r="D20835" t="str">
        <f t="shared" si="325"/>
        <v>DEPCOLU001 UCCE COLUSA COUNTY</v>
      </c>
    </row>
    <row r="20836" spans="1:4">
      <c r="A20836" t="s">
        <v>64128</v>
      </c>
      <c r="B20836" t="s">
        <v>64129</v>
      </c>
      <c r="D20836" t="str">
        <f t="shared" si="325"/>
        <v>DEPCNTR001 UCCE CONTRA COSTA COUNTY</v>
      </c>
    </row>
    <row r="20837" spans="1:4">
      <c r="A20837" t="s">
        <v>64130</v>
      </c>
      <c r="B20837" t="s">
        <v>64131</v>
      </c>
      <c r="D20837" t="str">
        <f t="shared" si="325"/>
        <v>DEPCSNP001 UCCE CENTRAL SIERRA NEVADA</v>
      </c>
    </row>
    <row r="20838" spans="1:4">
      <c r="A20838" t="s">
        <v>64132</v>
      </c>
      <c r="B20838" t="s">
        <v>64133</v>
      </c>
      <c r="D20838" t="str">
        <f t="shared" si="325"/>
        <v>DEPELDO001 UCCE EL DORADO COUNTY</v>
      </c>
    </row>
    <row r="20839" spans="1:4">
      <c r="A20839" t="s">
        <v>64134</v>
      </c>
      <c r="B20839" t="s">
        <v>64135</v>
      </c>
      <c r="D20839" t="str">
        <f t="shared" si="325"/>
        <v>DEPFRES001 UCCE FRESNO COUNTY</v>
      </c>
    </row>
    <row r="20840" spans="1:4">
      <c r="A20840" t="s">
        <v>64136</v>
      </c>
      <c r="B20840" t="s">
        <v>64137</v>
      </c>
      <c r="D20840" t="str">
        <f t="shared" si="325"/>
        <v>DEPFMCP001 UCCE FRESNO MADERA</v>
      </c>
    </row>
    <row r="20841" spans="1:4">
      <c r="A20841" t="s">
        <v>64138</v>
      </c>
      <c r="B20841" t="s">
        <v>64139</v>
      </c>
      <c r="D20841" t="str">
        <f t="shared" si="325"/>
        <v>DEPGLEN001 UCCE GLENN COUNTY</v>
      </c>
    </row>
    <row r="20842" spans="1:4">
      <c r="A20842" t="s">
        <v>64140</v>
      </c>
      <c r="B20842" t="s">
        <v>64141</v>
      </c>
      <c r="D20842" t="str">
        <f t="shared" si="325"/>
        <v>DEPHUMB001 UCCE HUMBOLDT COUNTY</v>
      </c>
    </row>
    <row r="20843" spans="1:4">
      <c r="A20843" t="s">
        <v>64142</v>
      </c>
      <c r="B20843" t="s">
        <v>64143</v>
      </c>
      <c r="D20843" t="str">
        <f t="shared" si="325"/>
        <v>DEPIMPE001 UCCE IMPERIAL COUNTY</v>
      </c>
    </row>
    <row r="20844" spans="1:4">
      <c r="A20844" t="s">
        <v>64144</v>
      </c>
      <c r="B20844" t="s">
        <v>64145</v>
      </c>
      <c r="D20844" t="str">
        <f t="shared" si="325"/>
        <v>DEPINYO001 UCCE INYO MONO COUNTY</v>
      </c>
    </row>
    <row r="20845" spans="1:4">
      <c r="A20845" t="s">
        <v>64146</v>
      </c>
      <c r="B20845" t="s">
        <v>64147</v>
      </c>
      <c r="D20845" t="str">
        <f t="shared" si="325"/>
        <v>DEPKERN001 UCCE KERN COUNTY</v>
      </c>
    </row>
    <row r="20846" spans="1:4">
      <c r="A20846" t="s">
        <v>64148</v>
      </c>
      <c r="B20846" t="s">
        <v>64149</v>
      </c>
      <c r="D20846" t="str">
        <f t="shared" si="325"/>
        <v>DEPKINC001 UCCE KINGS COUNTY</v>
      </c>
    </row>
    <row r="20847" spans="1:4">
      <c r="A20847" t="s">
        <v>64150</v>
      </c>
      <c r="B20847" t="s">
        <v>64151</v>
      </c>
      <c r="D20847" t="str">
        <f t="shared" si="325"/>
        <v>DEPLAKE001 UCCE LAKE COUNTY</v>
      </c>
    </row>
    <row r="20848" spans="1:4">
      <c r="A20848" t="s">
        <v>64152</v>
      </c>
      <c r="B20848" t="s">
        <v>64153</v>
      </c>
      <c r="D20848" t="str">
        <f t="shared" si="325"/>
        <v>DEPLASS001 UCCE LASSEN COUNTY</v>
      </c>
    </row>
    <row r="20849" spans="1:4">
      <c r="A20849" t="s">
        <v>64154</v>
      </c>
      <c r="B20849" t="s">
        <v>64155</v>
      </c>
      <c r="D20849" t="str">
        <f t="shared" si="325"/>
        <v>DEPLOSA001 UCCE LOS ANGELES COUNTY</v>
      </c>
    </row>
    <row r="20850" spans="1:4">
      <c r="A20850" t="s">
        <v>64156</v>
      </c>
      <c r="B20850" t="s">
        <v>64157</v>
      </c>
      <c r="D20850" t="str">
        <f t="shared" si="325"/>
        <v>DEPMADE001 UCCE MADERA COUNTY</v>
      </c>
    </row>
    <row r="20851" spans="1:4">
      <c r="A20851" t="s">
        <v>64158</v>
      </c>
      <c r="B20851" t="s">
        <v>64159</v>
      </c>
      <c r="D20851" t="str">
        <f t="shared" si="325"/>
        <v>DEPMARN001 UCCE MARIN COUNTY</v>
      </c>
    </row>
    <row r="20852" spans="1:4">
      <c r="A20852" t="s">
        <v>64160</v>
      </c>
      <c r="B20852" t="s">
        <v>64161</v>
      </c>
      <c r="D20852" t="str">
        <f t="shared" si="325"/>
        <v>DEPMARI001 UCCE MARIPOSA COUNTY</v>
      </c>
    </row>
    <row r="20853" spans="1:4">
      <c r="A20853" t="s">
        <v>64162</v>
      </c>
      <c r="B20853" t="s">
        <v>64163</v>
      </c>
      <c r="D20853" t="str">
        <f t="shared" si="325"/>
        <v>DEPMEND001 UCCE MENDOCINO COUNTY</v>
      </c>
    </row>
    <row r="20854" spans="1:4">
      <c r="A20854" t="s">
        <v>64164</v>
      </c>
      <c r="B20854" t="s">
        <v>64165</v>
      </c>
      <c r="D20854" t="str">
        <f t="shared" si="325"/>
        <v>DEPMERC001 UCCE MERCED COUNTY</v>
      </c>
    </row>
    <row r="20855" spans="1:4">
      <c r="A20855" t="s">
        <v>64166</v>
      </c>
      <c r="B20855" t="s">
        <v>64167</v>
      </c>
      <c r="D20855" t="str">
        <f t="shared" si="325"/>
        <v>DEPMODO001 UCCE MODOC COUNTY</v>
      </c>
    </row>
    <row r="20856" spans="1:4">
      <c r="A20856" t="s">
        <v>64168</v>
      </c>
      <c r="B20856" t="s">
        <v>64169</v>
      </c>
      <c r="D20856" t="str">
        <f t="shared" si="325"/>
        <v>DEPMONT001 UCCE MONTEREY COUNTY</v>
      </c>
    </row>
    <row r="20857" spans="1:4">
      <c r="A20857" t="s">
        <v>64170</v>
      </c>
      <c r="B20857" t="s">
        <v>64171</v>
      </c>
      <c r="D20857" t="str">
        <f t="shared" si="325"/>
        <v>DEPNAPA001 UCCE NAPA COUNTY</v>
      </c>
    </row>
    <row r="20858" spans="1:4">
      <c r="A20858" t="s">
        <v>64172</v>
      </c>
      <c r="B20858" t="s">
        <v>64173</v>
      </c>
      <c r="D20858" t="str">
        <f t="shared" si="325"/>
        <v>DEPNEVA001 UCCE NEVADA COUNTY</v>
      </c>
    </row>
    <row r="20859" spans="1:4">
      <c r="A20859" t="s">
        <v>64174</v>
      </c>
      <c r="B20859" t="s">
        <v>64175</v>
      </c>
      <c r="D20859" t="str">
        <f t="shared" si="325"/>
        <v>DEPORAN001 UCCE ORANGE COUNTY</v>
      </c>
    </row>
    <row r="20860" spans="1:4">
      <c r="A20860" t="s">
        <v>64176</v>
      </c>
      <c r="B20860" t="s">
        <v>64177</v>
      </c>
      <c r="D20860" t="str">
        <f t="shared" si="325"/>
        <v>DEPPLAC001 UCCE PLACER NEVADA COUNTY</v>
      </c>
    </row>
    <row r="20861" spans="1:4">
      <c r="A20861" t="s">
        <v>64178</v>
      </c>
      <c r="B20861" t="s">
        <v>64179</v>
      </c>
      <c r="D20861" t="str">
        <f t="shared" si="325"/>
        <v>DEPPLUM001 UCCE PLUMAS SIERRA COUNTY</v>
      </c>
    </row>
    <row r="20862" spans="1:4">
      <c r="A20862" t="s">
        <v>64180</v>
      </c>
      <c r="B20862" t="s">
        <v>64181</v>
      </c>
      <c r="D20862" t="str">
        <f t="shared" si="325"/>
        <v>DEPRIVE001 UCCE RIVERSIDE COUNTY</v>
      </c>
    </row>
    <row r="20863" spans="1:4">
      <c r="A20863" t="s">
        <v>64182</v>
      </c>
      <c r="B20863" t="s">
        <v>64183</v>
      </c>
      <c r="D20863" t="str">
        <f t="shared" si="325"/>
        <v>DEPSACR001 UCCE SACRAMENTO COUNTY</v>
      </c>
    </row>
    <row r="20864" spans="1:4">
      <c r="A20864" t="s">
        <v>64184</v>
      </c>
      <c r="B20864" t="s">
        <v>64185</v>
      </c>
      <c r="D20864" t="str">
        <f t="shared" si="325"/>
        <v>DEPBNTO001 UCCE SAN BENITO COUNTY</v>
      </c>
    </row>
    <row r="20865" spans="1:4">
      <c r="A20865" t="s">
        <v>64186</v>
      </c>
      <c r="B20865" t="s">
        <v>64187</v>
      </c>
      <c r="D20865" t="str">
        <f t="shared" si="325"/>
        <v>DEPDIEG001 UCCE SAN DIEGO COUNTY</v>
      </c>
    </row>
    <row r="20866" spans="1:4">
      <c r="A20866" t="s">
        <v>64188</v>
      </c>
      <c r="B20866" t="s">
        <v>64189</v>
      </c>
      <c r="D20866" t="str">
        <f t="shared" si="325"/>
        <v>DEPSANJ001 UCCE SAN JOAQUIN COUNTY</v>
      </c>
    </row>
    <row r="20867" spans="1:4">
      <c r="A20867" t="s">
        <v>64190</v>
      </c>
      <c r="B20867" t="s">
        <v>64191</v>
      </c>
      <c r="D20867" t="str">
        <f t="shared" ref="D20867:D20930" si="326">A20867&amp;" "&amp;B20867</f>
        <v>DEPLUIS001 UCCE SAN JUIS OBISPO COUNTY</v>
      </c>
    </row>
    <row r="20868" spans="1:4">
      <c r="A20868" t="s">
        <v>64192</v>
      </c>
      <c r="B20868" t="s">
        <v>64193</v>
      </c>
      <c r="D20868" t="str">
        <f t="shared" si="326"/>
        <v>DEPSANM001 UCCE SAN MATEO SAN FRANCISCO COUNTY</v>
      </c>
    </row>
    <row r="20869" spans="1:4">
      <c r="A20869" t="s">
        <v>64194</v>
      </c>
      <c r="B20869" t="s">
        <v>64195</v>
      </c>
      <c r="D20869" t="str">
        <f t="shared" si="326"/>
        <v>DEPSBRB001 UCCE SANTA BARBARA COUNTY</v>
      </c>
    </row>
    <row r="20870" spans="1:4">
      <c r="A20870" t="s">
        <v>64196</v>
      </c>
      <c r="B20870" t="s">
        <v>64197</v>
      </c>
      <c r="D20870" t="str">
        <f t="shared" si="326"/>
        <v>DEPSNTC001 UCCE SANTA CLARA COUNTY</v>
      </c>
    </row>
    <row r="20871" spans="1:4">
      <c r="A20871" t="s">
        <v>64198</v>
      </c>
      <c r="B20871" t="s">
        <v>64199</v>
      </c>
      <c r="D20871" t="str">
        <f t="shared" si="326"/>
        <v>DEPSCRZ001 UCCE SANTA CRUZ COUNTY</v>
      </c>
    </row>
    <row r="20872" spans="1:4">
      <c r="A20872" t="s">
        <v>64200</v>
      </c>
      <c r="B20872" t="s">
        <v>64201</v>
      </c>
      <c r="D20872" t="str">
        <f t="shared" si="326"/>
        <v>DEPSHAS001 UCCE SHASTA COUNTY</v>
      </c>
    </row>
    <row r="20873" spans="1:4">
      <c r="A20873" t="s">
        <v>64202</v>
      </c>
      <c r="B20873" t="s">
        <v>64203</v>
      </c>
      <c r="D20873" t="str">
        <f t="shared" si="326"/>
        <v>DEPSISK001 UCCE SISKIYOU COUNTY</v>
      </c>
    </row>
    <row r="20874" spans="1:4">
      <c r="A20874" t="s">
        <v>64204</v>
      </c>
      <c r="B20874" t="s">
        <v>64205</v>
      </c>
      <c r="D20874" t="str">
        <f t="shared" si="326"/>
        <v>DEPSOLA001 UCCE SOLANO COUNTY</v>
      </c>
    </row>
    <row r="20875" spans="1:4">
      <c r="A20875" t="s">
        <v>64206</v>
      </c>
      <c r="B20875" t="s">
        <v>64207</v>
      </c>
      <c r="D20875" t="str">
        <f t="shared" si="326"/>
        <v>DEPSONM001 UCCE SONOMA COUNTY</v>
      </c>
    </row>
    <row r="20876" spans="1:4">
      <c r="A20876" t="s">
        <v>64208</v>
      </c>
      <c r="B20876" t="s">
        <v>64209</v>
      </c>
      <c r="D20876" t="str">
        <f t="shared" si="326"/>
        <v>DEPSTAN001 UCCE STANISLAUS COUNTY</v>
      </c>
    </row>
    <row r="20877" spans="1:4">
      <c r="A20877" t="s">
        <v>64210</v>
      </c>
      <c r="B20877" t="s">
        <v>64211</v>
      </c>
      <c r="D20877" t="str">
        <f t="shared" si="326"/>
        <v>DEPSUTY001 UCCE SUTTER YUBA COUNTY</v>
      </c>
    </row>
    <row r="20878" spans="1:4">
      <c r="A20878" t="s">
        <v>64212</v>
      </c>
      <c r="B20878" t="s">
        <v>64213</v>
      </c>
      <c r="D20878" t="str">
        <f t="shared" si="326"/>
        <v>DEPTEHA001 UCCE TEHAMA COUNTY</v>
      </c>
    </row>
    <row r="20879" spans="1:4">
      <c r="A20879" t="s">
        <v>64214</v>
      </c>
      <c r="B20879" t="s">
        <v>64215</v>
      </c>
      <c r="D20879" t="str">
        <f t="shared" si="326"/>
        <v>DEPTRIN001 UCCE TRINITY COUNTY</v>
      </c>
    </row>
    <row r="20880" spans="1:4">
      <c r="A20880" t="s">
        <v>64216</v>
      </c>
      <c r="B20880" t="s">
        <v>64217</v>
      </c>
      <c r="D20880" t="str">
        <f t="shared" si="326"/>
        <v>DEPTULA001 UCCE TULARE COUNTY</v>
      </c>
    </row>
    <row r="20881" spans="1:4">
      <c r="A20881" t="s">
        <v>64218</v>
      </c>
      <c r="B20881" t="s">
        <v>64219</v>
      </c>
      <c r="D20881" t="str">
        <f t="shared" si="326"/>
        <v>DEPTUOL001 UCCE TUOLUMNE COUNTY</v>
      </c>
    </row>
    <row r="20882" spans="1:4">
      <c r="A20882" t="s">
        <v>64220</v>
      </c>
      <c r="B20882" t="s">
        <v>64221</v>
      </c>
      <c r="D20882" t="str">
        <f t="shared" si="326"/>
        <v>DEPVENT001 UCCE VENTURA COUNTY</v>
      </c>
    </row>
    <row r="20883" spans="1:4">
      <c r="A20883" t="s">
        <v>64222</v>
      </c>
      <c r="B20883" t="s">
        <v>64223</v>
      </c>
      <c r="D20883" t="str">
        <f t="shared" si="326"/>
        <v>DEPYOLO001 UCCE YOLO COUNTY</v>
      </c>
    </row>
    <row r="20884" spans="1:4">
      <c r="A20884" t="s">
        <v>64224</v>
      </c>
      <c r="B20884" t="s">
        <v>64225</v>
      </c>
      <c r="D20884" t="str">
        <f t="shared" si="326"/>
        <v>DADES00104 ADES Emeriti Faculty Resources</v>
      </c>
    </row>
    <row r="20885" spans="1:4">
      <c r="A20885" t="s">
        <v>64226</v>
      </c>
      <c r="B20885" t="s">
        <v>64227</v>
      </c>
      <c r="D20885" t="str">
        <f t="shared" si="326"/>
        <v>DADES00002 ADES Misc Commitments</v>
      </c>
    </row>
    <row r="20886" spans="1:4">
      <c r="A20886" t="s">
        <v>64228</v>
      </c>
      <c r="B20886" t="s">
        <v>64229</v>
      </c>
      <c r="D20886" t="str">
        <f t="shared" si="326"/>
        <v>DALAWKHNTM Kings Hall Negotiation Team</v>
      </c>
    </row>
    <row r="20887" spans="1:4">
      <c r="A20887" t="s">
        <v>64230</v>
      </c>
      <c r="B20887" t="s">
        <v>64231</v>
      </c>
      <c r="D20887" t="str">
        <f t="shared" si="326"/>
        <v>DALAWMCHBD Moot Court Honors Board</v>
      </c>
    </row>
    <row r="20888" spans="1:4">
      <c r="A20888" t="s">
        <v>64232</v>
      </c>
      <c r="B20888" t="s">
        <v>64233</v>
      </c>
      <c r="D20888" t="str">
        <f t="shared" si="326"/>
        <v>DALAWLSAFE LSA Funded Events</v>
      </c>
    </row>
    <row r="20889" spans="1:4">
      <c r="A20889" t="s">
        <v>64234</v>
      </c>
      <c r="B20889" t="s">
        <v>64235</v>
      </c>
      <c r="D20889" t="str">
        <f t="shared" si="326"/>
        <v>DALAWTPHBD Trial Practice Honors Board</v>
      </c>
    </row>
    <row r="20890" spans="1:4">
      <c r="A20890" t="s">
        <v>64236</v>
      </c>
      <c r="B20890" t="s">
        <v>64237</v>
      </c>
      <c r="D20890" t="str">
        <f t="shared" si="326"/>
        <v>DALAWBANQT School of Law Banquets</v>
      </c>
    </row>
    <row r="20891" spans="1:4">
      <c r="A20891" t="s">
        <v>64238</v>
      </c>
      <c r="B20891" t="s">
        <v>64239</v>
      </c>
      <c r="D20891" t="str">
        <f t="shared" si="326"/>
        <v>DALAWSYMPM School of Law Symposiums</v>
      </c>
    </row>
    <row r="20892" spans="1:4">
      <c r="A20892" t="s">
        <v>64240</v>
      </c>
      <c r="B20892" t="s">
        <v>64241</v>
      </c>
      <c r="D20892" t="str">
        <f t="shared" si="326"/>
        <v>DEPTIMAD00 IMAD Department Research Project</v>
      </c>
    </row>
    <row r="20893" spans="1:4">
      <c r="A20893" t="s">
        <v>64242</v>
      </c>
      <c r="B20893" t="s">
        <v>64243</v>
      </c>
      <c r="D20893" t="str">
        <f t="shared" si="326"/>
        <v>DEPTIMBE00 IMBE Department Research Project</v>
      </c>
    </row>
    <row r="20894" spans="1:4">
      <c r="A20894" t="s">
        <v>64244</v>
      </c>
      <c r="B20894" t="s">
        <v>64245</v>
      </c>
      <c r="D20894" t="str">
        <f t="shared" si="326"/>
        <v>DEPTIMCA00 IMCA Department Research Project</v>
      </c>
    </row>
    <row r="20895" spans="1:4">
      <c r="A20895" t="s">
        <v>64246</v>
      </c>
      <c r="B20895" t="s">
        <v>64247</v>
      </c>
      <c r="D20895" t="str">
        <f t="shared" si="326"/>
        <v>DEPTIMEN00 IMEN Department Research Project</v>
      </c>
    </row>
    <row r="20896" spans="1:4">
      <c r="A20896" t="s">
        <v>64248</v>
      </c>
      <c r="B20896" t="s">
        <v>64249</v>
      </c>
      <c r="D20896" t="str">
        <f t="shared" si="326"/>
        <v>DEPTMANS00 Locums Expenses</v>
      </c>
    </row>
    <row r="20897" spans="1:4">
      <c r="A20897" t="s">
        <v>64250</v>
      </c>
      <c r="B20897" t="s">
        <v>64251</v>
      </c>
      <c r="D20897" t="str">
        <f t="shared" si="326"/>
        <v>DEPTMANS01 Journal Review Liu</v>
      </c>
    </row>
    <row r="20898" spans="1:4">
      <c r="A20898" t="s">
        <v>64252</v>
      </c>
      <c r="B20898" t="s">
        <v>64253</v>
      </c>
      <c r="D20898" t="str">
        <f t="shared" si="326"/>
        <v>DEPTMANS02 Anes CME Events</v>
      </c>
    </row>
    <row r="20899" spans="1:4">
      <c r="A20899" t="s">
        <v>64254</v>
      </c>
      <c r="B20899" t="s">
        <v>64255</v>
      </c>
      <c r="D20899" t="str">
        <f t="shared" si="326"/>
        <v>DEPTMANS03 MANS Department Incentive Funds</v>
      </c>
    </row>
    <row r="20900" spans="1:4">
      <c r="A20900" t="s">
        <v>64256</v>
      </c>
      <c r="B20900" t="s">
        <v>64257</v>
      </c>
      <c r="D20900" t="str">
        <f t="shared" si="326"/>
        <v>DEPTMANS04 Anesthesia and Pain Medication</v>
      </c>
    </row>
    <row r="20901" spans="1:4">
      <c r="A20901" t="s">
        <v>64258</v>
      </c>
      <c r="B20901" t="s">
        <v>64259</v>
      </c>
      <c r="D20901" t="str">
        <f t="shared" si="326"/>
        <v>DEPTMANS05 Pain CME Events</v>
      </c>
    </row>
    <row r="20902" spans="1:4">
      <c r="A20902" t="s">
        <v>64260</v>
      </c>
      <c r="B20902" t="s">
        <v>64261</v>
      </c>
      <c r="D20902" t="str">
        <f t="shared" si="326"/>
        <v>DEPTMERM06 Emergency Medicine Department Reserves</v>
      </c>
    </row>
    <row r="20903" spans="1:4">
      <c r="A20903" t="s">
        <v>64262</v>
      </c>
      <c r="B20903" t="s">
        <v>64263</v>
      </c>
      <c r="D20903" t="str">
        <f t="shared" si="326"/>
        <v>DEPTMANS07 FCM Department Reserves</v>
      </c>
    </row>
    <row r="20904" spans="1:4">
      <c r="A20904" t="s">
        <v>64264</v>
      </c>
      <c r="B20904" t="s">
        <v>64265</v>
      </c>
      <c r="D20904" t="str">
        <f t="shared" si="326"/>
        <v>DEPTMERM08 MERM Department Reserves</v>
      </c>
    </row>
    <row r="20905" spans="1:4">
      <c r="A20905" t="s">
        <v>64266</v>
      </c>
      <c r="B20905" t="s">
        <v>64267</v>
      </c>
      <c r="D20905" t="str">
        <f t="shared" si="326"/>
        <v>DEPTMERM09 MERM Education Program</v>
      </c>
    </row>
    <row r="20906" spans="1:4">
      <c r="A20906" t="s">
        <v>64268</v>
      </c>
      <c r="B20906" t="s">
        <v>64269</v>
      </c>
      <c r="D20906" t="str">
        <f t="shared" si="326"/>
        <v>DEPTMERM10 MERM Development Committment</v>
      </c>
    </row>
    <row r="20907" spans="1:4">
      <c r="A20907" t="s">
        <v>64270</v>
      </c>
      <c r="B20907" t="s">
        <v>64271</v>
      </c>
      <c r="D20907" t="str">
        <f t="shared" si="326"/>
        <v>DEPTMERM11 Emergency Medicine Operating Expenses</v>
      </c>
    </row>
    <row r="20908" spans="1:4">
      <c r="A20908" t="s">
        <v>64272</v>
      </c>
      <c r="B20908" t="s">
        <v>64273</v>
      </c>
      <c r="D20908" t="str">
        <f t="shared" si="326"/>
        <v>DEPTNMEU01 Neurology Department Reserves</v>
      </c>
    </row>
    <row r="20909" spans="1:4">
      <c r="A20909" t="s">
        <v>64274</v>
      </c>
      <c r="B20909" t="s">
        <v>64275</v>
      </c>
      <c r="D20909" t="str">
        <f t="shared" si="326"/>
        <v>DEPTMPSY01 Psychiatry and Behavioral Science Faculty Recruiting</v>
      </c>
    </row>
    <row r="20910" spans="1:4">
      <c r="A20910" t="s">
        <v>64276</v>
      </c>
      <c r="B20910" t="s">
        <v>64277</v>
      </c>
      <c r="D20910" t="str">
        <f t="shared" si="326"/>
        <v>DAHCE00106 GGEO Student Awards</v>
      </c>
    </row>
    <row r="20911" spans="1:4">
      <c r="A20911" t="s">
        <v>64278</v>
      </c>
      <c r="B20911" t="s">
        <v>64279</v>
      </c>
      <c r="D20911" t="str">
        <f t="shared" si="326"/>
        <v>DEPCWRI002 CA INST FOR WATER RESOURCES Rosenberg</v>
      </c>
    </row>
    <row r="20912" spans="1:4">
      <c r="A20912" t="s">
        <v>64280</v>
      </c>
      <c r="B20912" t="s">
        <v>64281</v>
      </c>
      <c r="D20912" t="str">
        <f t="shared" si="326"/>
        <v>DEP4HCO002 4H ANIMAL SCIENCE</v>
      </c>
    </row>
    <row r="20913" spans="1:4">
      <c r="A20913" t="s">
        <v>64282</v>
      </c>
      <c r="B20913" t="s">
        <v>64283</v>
      </c>
      <c r="D20913" t="str">
        <f t="shared" si="326"/>
        <v>DEP4HCO003 4H CITIZENSHIP</v>
      </c>
    </row>
    <row r="20914" spans="1:4">
      <c r="A20914" t="s">
        <v>64284</v>
      </c>
      <c r="B20914" t="s">
        <v>64285</v>
      </c>
      <c r="D20914" t="str">
        <f t="shared" si="326"/>
        <v>DEP4HCO004 4H HEALTHY LIVING</v>
      </c>
    </row>
    <row r="20915" spans="1:4">
      <c r="A20915" t="s">
        <v>64286</v>
      </c>
      <c r="B20915" t="s">
        <v>64287</v>
      </c>
      <c r="D20915" t="str">
        <f t="shared" si="326"/>
        <v>DEP4HCO005 4H INCENTIVES AND RECOGNITION</v>
      </c>
    </row>
    <row r="20916" spans="1:4">
      <c r="A20916" t="s">
        <v>64288</v>
      </c>
      <c r="B20916" t="s">
        <v>64289</v>
      </c>
      <c r="D20916" t="str">
        <f t="shared" si="326"/>
        <v>DEP4HCO006 4H LEADERSHIP</v>
      </c>
    </row>
    <row r="20917" spans="1:4">
      <c r="A20917" t="s">
        <v>64290</v>
      </c>
      <c r="B20917" t="s">
        <v>64291</v>
      </c>
      <c r="D20917" t="str">
        <f t="shared" si="326"/>
        <v>DEP4HCO007 4H PROGRAM ADMINISTRATION</v>
      </c>
    </row>
    <row r="20918" spans="1:4">
      <c r="A20918" t="s">
        <v>64292</v>
      </c>
      <c r="B20918" t="s">
        <v>64293</v>
      </c>
      <c r="D20918" t="str">
        <f t="shared" si="326"/>
        <v>DEP4HCO008 4H SECTION COUNCIL SET PROGRAMS</v>
      </c>
    </row>
    <row r="20919" spans="1:4">
      <c r="A20919" t="s">
        <v>64294</v>
      </c>
      <c r="B20919" t="s">
        <v>64295</v>
      </c>
      <c r="D20919" t="str">
        <f t="shared" si="326"/>
        <v>DEPTMPSY02 Psychiatry and Behavioral Science Academic Enhancement</v>
      </c>
    </row>
    <row r="20920" spans="1:4">
      <c r="A20920" t="s">
        <v>64296</v>
      </c>
      <c r="B20920" t="s">
        <v>64297</v>
      </c>
      <c r="D20920" t="str">
        <f t="shared" si="326"/>
        <v>DEPTNURS01 SON School Commitments</v>
      </c>
    </row>
    <row r="20921" spans="1:4">
      <c r="A20921" t="s">
        <v>64298</v>
      </c>
      <c r="B20921" t="s">
        <v>64299</v>
      </c>
      <c r="D20921" t="str">
        <f t="shared" si="326"/>
        <v>DEPTIMAD0C IMAD Department Commitments</v>
      </c>
    </row>
    <row r="20922" spans="1:4">
      <c r="A20922" t="s">
        <v>64300</v>
      </c>
      <c r="B20922" t="s">
        <v>64301</v>
      </c>
      <c r="D20922" t="str">
        <f t="shared" si="326"/>
        <v>DEPTIMCA0C IMCA Division Commitments</v>
      </c>
    </row>
    <row r="20923" spans="1:4">
      <c r="A20923" t="s">
        <v>64302</v>
      </c>
      <c r="B20923" t="s">
        <v>64303</v>
      </c>
      <c r="D20923" t="str">
        <f t="shared" si="326"/>
        <v>DEPTIMEN0C IMEN Division Commitments</v>
      </c>
    </row>
    <row r="20924" spans="1:4">
      <c r="A20924" t="s">
        <v>64304</v>
      </c>
      <c r="B20924" t="s">
        <v>64305</v>
      </c>
      <c r="D20924" t="str">
        <f t="shared" si="326"/>
        <v>DEPTIMGI0C IMGI Division Commitments</v>
      </c>
    </row>
    <row r="20925" spans="1:4">
      <c r="A20925" t="s">
        <v>64306</v>
      </c>
      <c r="B20925" t="s">
        <v>64307</v>
      </c>
      <c r="D20925" t="str">
        <f t="shared" si="326"/>
        <v>DEPTIMGM0C IMGM Division Commitments</v>
      </c>
    </row>
    <row r="20926" spans="1:4">
      <c r="A20926" t="s">
        <v>64308</v>
      </c>
      <c r="B20926" t="s">
        <v>64309</v>
      </c>
      <c r="D20926" t="str">
        <f t="shared" si="326"/>
        <v>DEPTIMGR0C IMGR Division Commitments</v>
      </c>
    </row>
    <row r="20927" spans="1:4">
      <c r="A20927" t="s">
        <v>64310</v>
      </c>
      <c r="B20927" t="s">
        <v>64311</v>
      </c>
      <c r="D20927" t="str">
        <f t="shared" si="326"/>
        <v>DEPTIMHO0C IMHO Division Commitments</v>
      </c>
    </row>
    <row r="20928" spans="1:4">
      <c r="A20928" t="s">
        <v>64312</v>
      </c>
      <c r="B20928" t="s">
        <v>64313</v>
      </c>
      <c r="D20928" t="str">
        <f t="shared" si="326"/>
        <v>DEPTIMHP0C IMHP Division Commitments</v>
      </c>
    </row>
    <row r="20929" spans="1:4">
      <c r="A20929" t="s">
        <v>64314</v>
      </c>
      <c r="B20929" t="s">
        <v>64315</v>
      </c>
      <c r="D20929" t="str">
        <f t="shared" si="326"/>
        <v>DEPTIMID0C IMID Division Commitments</v>
      </c>
    </row>
    <row r="20930" spans="1:4">
      <c r="A20930" t="s">
        <v>64316</v>
      </c>
      <c r="B20930" t="s">
        <v>64317</v>
      </c>
      <c r="D20930" t="str">
        <f t="shared" si="326"/>
        <v>DEPTIMKT0C IMKT Division Commitments</v>
      </c>
    </row>
    <row r="20931" spans="1:4">
      <c r="A20931" t="s">
        <v>64318</v>
      </c>
      <c r="B20931" t="s">
        <v>64319</v>
      </c>
      <c r="D20931" t="str">
        <f t="shared" ref="D20931:D20994" si="327">A20931&amp;" "&amp;B20931</f>
        <v>DEPTIMNE0C IMNE Division Commitments</v>
      </c>
    </row>
    <row r="20932" spans="1:4">
      <c r="A20932" t="s">
        <v>64320</v>
      </c>
      <c r="B20932" t="s">
        <v>64321</v>
      </c>
      <c r="D20932" t="str">
        <f t="shared" si="327"/>
        <v>DEPTIMPM0C IMPM Division Commitments</v>
      </c>
    </row>
    <row r="20933" spans="1:4">
      <c r="A20933" t="s">
        <v>64322</v>
      </c>
      <c r="B20933" t="s">
        <v>64323</v>
      </c>
      <c r="D20933" t="str">
        <f t="shared" si="327"/>
        <v>DEPTIMRH0C IMRH Division Commitments</v>
      </c>
    </row>
    <row r="20934" spans="1:4">
      <c r="A20934" t="s">
        <v>64324</v>
      </c>
      <c r="B20934" t="s">
        <v>64325</v>
      </c>
      <c r="D20934" t="str">
        <f t="shared" si="327"/>
        <v>DEPTMPSY00 Psychiatry and Behavioral Science Dept Project</v>
      </c>
    </row>
    <row r="20935" spans="1:4">
      <c r="A20935" t="s">
        <v>64326</v>
      </c>
      <c r="B20935" t="s">
        <v>64327</v>
      </c>
      <c r="D20935" t="str">
        <f t="shared" si="327"/>
        <v>DEPTIMCT0C IMCT Division Commitments</v>
      </c>
    </row>
    <row r="20936" spans="1:4">
      <c r="A20936" t="s">
        <v>64328</v>
      </c>
      <c r="B20936" t="s">
        <v>64329</v>
      </c>
      <c r="D20936" t="str">
        <f t="shared" si="327"/>
        <v>DEPTFMCUST FM Custodial Cores</v>
      </c>
    </row>
    <row r="20937" spans="1:4">
      <c r="A20937" t="s">
        <v>64330</v>
      </c>
      <c r="B20937" t="s">
        <v>64331</v>
      </c>
      <c r="D20937" t="str">
        <f t="shared" si="327"/>
        <v>DEPTMPSY03 Child Psychology Program</v>
      </c>
    </row>
    <row r="20938" spans="1:4">
      <c r="A20938" t="s">
        <v>64332</v>
      </c>
      <c r="B20938" t="s">
        <v>64333</v>
      </c>
      <c r="D20938" t="str">
        <f t="shared" si="327"/>
        <v>DEPTMPSY04 Clinical Operations</v>
      </c>
    </row>
    <row r="20939" spans="1:4">
      <c r="A20939" t="s">
        <v>64334</v>
      </c>
      <c r="B20939" t="s">
        <v>64335</v>
      </c>
      <c r="D20939" t="str">
        <f t="shared" si="327"/>
        <v>DEPTIMPA0C IMPA Division Commitments</v>
      </c>
    </row>
    <row r="20940" spans="1:4">
      <c r="A20940" t="s">
        <v>64336</v>
      </c>
      <c r="B20940" t="s">
        <v>64337</v>
      </c>
      <c r="D20940" t="str">
        <f t="shared" si="327"/>
        <v>DEPTIMCT00 IMCT Department Research Project</v>
      </c>
    </row>
    <row r="20941" spans="1:4">
      <c r="A20941" t="s">
        <v>64338</v>
      </c>
      <c r="B20941" t="s">
        <v>64339</v>
      </c>
      <c r="D20941" t="str">
        <f t="shared" si="327"/>
        <v>DEPTIMGI00 IMGI Department Research Project</v>
      </c>
    </row>
    <row r="20942" spans="1:4">
      <c r="A20942" t="s">
        <v>64340</v>
      </c>
      <c r="B20942" t="s">
        <v>64341</v>
      </c>
      <c r="D20942" t="str">
        <f t="shared" si="327"/>
        <v>DEPTIMGM00 IMGM Department Research Project</v>
      </c>
    </row>
    <row r="20943" spans="1:4">
      <c r="A20943" t="s">
        <v>64342</v>
      </c>
      <c r="B20943" t="s">
        <v>64343</v>
      </c>
      <c r="D20943" t="str">
        <f t="shared" si="327"/>
        <v>DEPTIMGR00 IMGR Department Research Project</v>
      </c>
    </row>
    <row r="20944" spans="1:4">
      <c r="A20944" t="s">
        <v>64344</v>
      </c>
      <c r="B20944" t="s">
        <v>64345</v>
      </c>
      <c r="D20944" t="str">
        <f t="shared" si="327"/>
        <v>DEPTIMHO00 IMHO Department Research Project</v>
      </c>
    </row>
    <row r="20945" spans="1:4">
      <c r="A20945" t="s">
        <v>64346</v>
      </c>
      <c r="B20945" t="s">
        <v>64347</v>
      </c>
      <c r="D20945" t="str">
        <f t="shared" si="327"/>
        <v>DEPTIMHP00 IMHP Department Research Project</v>
      </c>
    </row>
    <row r="20946" spans="1:4">
      <c r="A20946" t="s">
        <v>64348</v>
      </c>
      <c r="B20946" t="s">
        <v>64349</v>
      </c>
      <c r="D20946" t="str">
        <f t="shared" si="327"/>
        <v>DEPTIMID00 IMID Department Research Project</v>
      </c>
    </row>
    <row r="20947" spans="1:4">
      <c r="A20947" t="s">
        <v>64350</v>
      </c>
      <c r="B20947" t="s">
        <v>64351</v>
      </c>
      <c r="D20947" t="str">
        <f t="shared" si="327"/>
        <v>DEPTIMKT00 IMKT Department Research Project</v>
      </c>
    </row>
    <row r="20948" spans="1:4">
      <c r="A20948" t="s">
        <v>64352</v>
      </c>
      <c r="B20948" t="s">
        <v>64353</v>
      </c>
      <c r="D20948" t="str">
        <f t="shared" si="327"/>
        <v>DEPTIMNE00 IMNE Department Research Project</v>
      </c>
    </row>
    <row r="20949" spans="1:4">
      <c r="A20949" t="s">
        <v>64354</v>
      </c>
      <c r="B20949" t="s">
        <v>64355</v>
      </c>
      <c r="D20949" t="str">
        <f t="shared" si="327"/>
        <v>DEPTIMPM00 IMPM Department Research Project</v>
      </c>
    </row>
    <row r="20950" spans="1:4">
      <c r="A20950" t="s">
        <v>64356</v>
      </c>
      <c r="B20950" t="s">
        <v>64357</v>
      </c>
      <c r="D20950" t="str">
        <f t="shared" si="327"/>
        <v>DEPTIMRH00 IMRH Department Research Project</v>
      </c>
    </row>
    <row r="20951" spans="1:4">
      <c r="A20951" t="s">
        <v>64358</v>
      </c>
      <c r="B20951" t="s">
        <v>64359</v>
      </c>
      <c r="D20951" t="str">
        <f t="shared" si="327"/>
        <v>DEPTIMAD0E IMAD Department Enhancement Project</v>
      </c>
    </row>
    <row r="20952" spans="1:4">
      <c r="A20952" t="s">
        <v>64360</v>
      </c>
      <c r="B20952" t="s">
        <v>64361</v>
      </c>
      <c r="D20952" t="str">
        <f t="shared" si="327"/>
        <v>DEPTIMBE0E IMBE Department Enhancement Project</v>
      </c>
    </row>
    <row r="20953" spans="1:4">
      <c r="A20953" t="s">
        <v>64362</v>
      </c>
      <c r="B20953" t="s">
        <v>64363</v>
      </c>
      <c r="D20953" t="str">
        <f t="shared" si="327"/>
        <v>DEPTIMCA0E IMCA Department Enhancement Project</v>
      </c>
    </row>
    <row r="20954" spans="1:4">
      <c r="A20954" t="s">
        <v>64364</v>
      </c>
      <c r="B20954" t="s">
        <v>64365</v>
      </c>
      <c r="D20954" t="str">
        <f t="shared" si="327"/>
        <v>DEPTIMEN0E IMEN Department Enhancement Project</v>
      </c>
    </row>
    <row r="20955" spans="1:4">
      <c r="A20955" t="s">
        <v>64366</v>
      </c>
      <c r="B20955" t="s">
        <v>64367</v>
      </c>
      <c r="D20955" t="str">
        <f t="shared" si="327"/>
        <v>DEPTIMCT0E IMCT Department Enhancement Project</v>
      </c>
    </row>
    <row r="20956" spans="1:4">
      <c r="A20956" t="s">
        <v>64368</v>
      </c>
      <c r="B20956" t="s">
        <v>64369</v>
      </c>
      <c r="D20956" t="str">
        <f t="shared" si="327"/>
        <v>DEPTIMGI0E IMGI Department Enhancement Project</v>
      </c>
    </row>
    <row r="20957" spans="1:4">
      <c r="A20957" t="s">
        <v>64370</v>
      </c>
      <c r="B20957" t="s">
        <v>64371</v>
      </c>
      <c r="D20957" t="str">
        <f t="shared" si="327"/>
        <v>DEPTIMGM0E IMGM Department Enhancement Project</v>
      </c>
    </row>
    <row r="20958" spans="1:4">
      <c r="A20958" t="s">
        <v>64372</v>
      </c>
      <c r="B20958" t="s">
        <v>64373</v>
      </c>
      <c r="D20958" t="str">
        <f t="shared" si="327"/>
        <v>DEPTIMGR0E IMGR Department Enhancement Project</v>
      </c>
    </row>
    <row r="20959" spans="1:4">
      <c r="A20959" t="s">
        <v>64374</v>
      </c>
      <c r="B20959" t="s">
        <v>64375</v>
      </c>
      <c r="D20959" t="str">
        <f t="shared" si="327"/>
        <v>DEPTIMHO0E IMHO Department Enhancement Project</v>
      </c>
    </row>
    <row r="20960" spans="1:4">
      <c r="A20960" t="s">
        <v>64376</v>
      </c>
      <c r="B20960" t="s">
        <v>64377</v>
      </c>
      <c r="D20960" t="str">
        <f t="shared" si="327"/>
        <v>DEPTIMHP0E IMHP Department Enhancement Project</v>
      </c>
    </row>
    <row r="20961" spans="1:4">
      <c r="A20961" t="s">
        <v>64378</v>
      </c>
      <c r="B20961" t="s">
        <v>64379</v>
      </c>
      <c r="D20961" t="str">
        <f t="shared" si="327"/>
        <v>DEPTIMID0E IMID Department Enhancement Project</v>
      </c>
    </row>
    <row r="20962" spans="1:4">
      <c r="A20962" t="s">
        <v>64380</v>
      </c>
      <c r="B20962" t="s">
        <v>64381</v>
      </c>
      <c r="D20962" t="str">
        <f t="shared" si="327"/>
        <v>DEPTIMKT0E IMKT Department Enhancement Project</v>
      </c>
    </row>
    <row r="20963" spans="1:4">
      <c r="A20963" t="s">
        <v>64382</v>
      </c>
      <c r="B20963" t="s">
        <v>64383</v>
      </c>
      <c r="D20963" t="str">
        <f t="shared" si="327"/>
        <v>DEPTIMNE0E IMNE Department Enhancement Project</v>
      </c>
    </row>
    <row r="20964" spans="1:4">
      <c r="A20964" t="s">
        <v>64384</v>
      </c>
      <c r="B20964" t="s">
        <v>64385</v>
      </c>
      <c r="D20964" t="str">
        <f t="shared" si="327"/>
        <v>DEPTIMPM0E IMPM Department Enhancement Project</v>
      </c>
    </row>
    <row r="20965" spans="1:4">
      <c r="A20965" t="s">
        <v>64386</v>
      </c>
      <c r="B20965" t="s">
        <v>64387</v>
      </c>
      <c r="D20965" t="str">
        <f t="shared" si="327"/>
        <v>DEPTIMRH0E IMRH Department Enhancement Project</v>
      </c>
    </row>
    <row r="20966" spans="1:4">
      <c r="A20966" t="s">
        <v>64388</v>
      </c>
      <c r="B20966" t="s">
        <v>64389</v>
      </c>
      <c r="D20966" t="str">
        <f t="shared" si="327"/>
        <v>DEPTIMAD0A IMAD Department Administrative Project</v>
      </c>
    </row>
    <row r="20967" spans="1:4">
      <c r="A20967" t="s">
        <v>64390</v>
      </c>
      <c r="B20967" t="s">
        <v>64391</v>
      </c>
      <c r="D20967" t="str">
        <f t="shared" si="327"/>
        <v>DEPTIMBE0A IMBE Department Administrative Project</v>
      </c>
    </row>
    <row r="20968" spans="1:4">
      <c r="A20968" t="s">
        <v>64392</v>
      </c>
      <c r="B20968" t="s">
        <v>64393</v>
      </c>
      <c r="D20968" t="str">
        <f t="shared" si="327"/>
        <v>DEPTIMCA0A IMCA Department Administrative Project</v>
      </c>
    </row>
    <row r="20969" spans="1:4">
      <c r="A20969" t="s">
        <v>64394</v>
      </c>
      <c r="B20969" t="s">
        <v>64395</v>
      </c>
      <c r="D20969" t="str">
        <f t="shared" si="327"/>
        <v>DEPTIMEN0A IMEN Department Administrative Project</v>
      </c>
    </row>
    <row r="20970" spans="1:4">
      <c r="A20970" t="s">
        <v>64396</v>
      </c>
      <c r="B20970" t="s">
        <v>64397</v>
      </c>
      <c r="D20970" t="str">
        <f t="shared" si="327"/>
        <v>DEPTIMCT0A IMCT Department Administrative Project</v>
      </c>
    </row>
    <row r="20971" spans="1:4">
      <c r="A20971" t="s">
        <v>64398</v>
      </c>
      <c r="B20971" t="s">
        <v>64399</v>
      </c>
      <c r="D20971" t="str">
        <f t="shared" si="327"/>
        <v>DEPTIMGI0A IMGI Department Administrative Project</v>
      </c>
    </row>
    <row r="20972" spans="1:4">
      <c r="A20972" t="s">
        <v>64400</v>
      </c>
      <c r="B20972" t="s">
        <v>64401</v>
      </c>
      <c r="D20972" t="str">
        <f t="shared" si="327"/>
        <v>DEPTIMGM0A IMGM Department Administrative Project</v>
      </c>
    </row>
    <row r="20973" spans="1:4">
      <c r="A20973" t="s">
        <v>64402</v>
      </c>
      <c r="B20973" t="s">
        <v>64403</v>
      </c>
      <c r="D20973" t="str">
        <f t="shared" si="327"/>
        <v>DEPTIMGR0A IMGR Department Administrative Project</v>
      </c>
    </row>
    <row r="20974" spans="1:4">
      <c r="A20974" t="s">
        <v>64404</v>
      </c>
      <c r="B20974" t="s">
        <v>64405</v>
      </c>
      <c r="D20974" t="str">
        <f t="shared" si="327"/>
        <v>DEPTIMHO0A IMHO Department Administrative Project</v>
      </c>
    </row>
    <row r="20975" spans="1:4">
      <c r="A20975" t="s">
        <v>64406</v>
      </c>
      <c r="B20975" t="s">
        <v>64407</v>
      </c>
      <c r="D20975" t="str">
        <f t="shared" si="327"/>
        <v>DEPTIMHP0A IMHP Department Administrative Project</v>
      </c>
    </row>
    <row r="20976" spans="1:4">
      <c r="A20976" t="s">
        <v>64408</v>
      </c>
      <c r="B20976" t="s">
        <v>64409</v>
      </c>
      <c r="D20976" t="str">
        <f t="shared" si="327"/>
        <v>DEPTIMID0A IMID Department Administrative Project</v>
      </c>
    </row>
    <row r="20977" spans="1:4">
      <c r="A20977" t="s">
        <v>64410</v>
      </c>
      <c r="B20977" t="s">
        <v>64411</v>
      </c>
      <c r="D20977" t="str">
        <f t="shared" si="327"/>
        <v>DEPTIMKT0A IMKT Department Administrative Project</v>
      </c>
    </row>
    <row r="20978" spans="1:4">
      <c r="A20978" t="s">
        <v>64412</v>
      </c>
      <c r="B20978" t="s">
        <v>64413</v>
      </c>
      <c r="D20978" t="str">
        <f t="shared" si="327"/>
        <v>DEPTIMNE0A IMNE Department Administrative Project</v>
      </c>
    </row>
    <row r="20979" spans="1:4">
      <c r="A20979" t="s">
        <v>64414</v>
      </c>
      <c r="B20979" t="s">
        <v>64415</v>
      </c>
      <c r="D20979" t="str">
        <f t="shared" si="327"/>
        <v>DEPTIMPM0A IMPM Department Administrative Project</v>
      </c>
    </row>
    <row r="20980" spans="1:4">
      <c r="A20980" t="s">
        <v>64416</v>
      </c>
      <c r="B20980" t="s">
        <v>64417</v>
      </c>
      <c r="D20980" t="str">
        <f t="shared" si="327"/>
        <v>DEPTIMRH0A IMRH Department Administrative Project</v>
      </c>
    </row>
    <row r="20981" spans="1:4">
      <c r="A20981" t="s">
        <v>64418</v>
      </c>
      <c r="B20981" t="s">
        <v>64419</v>
      </c>
      <c r="D20981" t="str">
        <f t="shared" si="327"/>
        <v>VMAPCD0000 VM APC Anat Physio Cell Biology Department Project</v>
      </c>
    </row>
    <row r="20982" spans="1:4">
      <c r="A20982" t="s">
        <v>64420</v>
      </c>
      <c r="B20982" t="s">
        <v>64421</v>
      </c>
      <c r="D20982" t="str">
        <f t="shared" si="327"/>
        <v>VMVMED0000 VM VME Medicine Epidemiology Department Project</v>
      </c>
    </row>
    <row r="20983" spans="1:4">
      <c r="A20983" t="s">
        <v>64422</v>
      </c>
      <c r="B20983" t="s">
        <v>64423</v>
      </c>
      <c r="D20983" t="str">
        <f t="shared" si="327"/>
        <v>VMVMBD0000 VM VMB Molecular Bio Sciences Department Project</v>
      </c>
    </row>
    <row r="20984" spans="1:4">
      <c r="A20984" t="s">
        <v>64424</v>
      </c>
      <c r="B20984" t="s">
        <v>64425</v>
      </c>
      <c r="D20984" t="str">
        <f t="shared" si="327"/>
        <v>VMPMID0000 VM PMI Pathology Micro Immune Department Project</v>
      </c>
    </row>
    <row r="20985" spans="1:4">
      <c r="A20985" t="s">
        <v>64426</v>
      </c>
      <c r="B20985" t="s">
        <v>64427</v>
      </c>
      <c r="D20985" t="str">
        <f t="shared" si="327"/>
        <v>VMPHRD0000 VM PHR Population Health Reprod Department Project</v>
      </c>
    </row>
    <row r="20986" spans="1:4">
      <c r="A20986" t="s">
        <v>64428</v>
      </c>
      <c r="B20986" t="s">
        <v>64429</v>
      </c>
      <c r="D20986" t="str">
        <f t="shared" si="327"/>
        <v>VMVSRD0000 VM VSR Surgical Radiological Sciences Department Project</v>
      </c>
    </row>
    <row r="20987" spans="1:4">
      <c r="A20987" t="s">
        <v>64430</v>
      </c>
      <c r="B20987" t="s">
        <v>64431</v>
      </c>
      <c r="D20987" t="str">
        <f t="shared" si="327"/>
        <v>DEPTMINT00 MINT Recruitment Expenses</v>
      </c>
    </row>
    <row r="20988" spans="1:4">
      <c r="A20988" t="s">
        <v>64432</v>
      </c>
      <c r="B20988" t="s">
        <v>64433</v>
      </c>
      <c r="D20988" t="str">
        <f t="shared" si="327"/>
        <v>DEPTMANS08 MANS Department Research Project</v>
      </c>
    </row>
    <row r="20989" spans="1:4">
      <c r="A20989" t="s">
        <v>64434</v>
      </c>
      <c r="B20989" t="s">
        <v>64435</v>
      </c>
      <c r="D20989" t="str">
        <f t="shared" si="327"/>
        <v>DEPTMPMR00 MPMR Department Research Project</v>
      </c>
    </row>
    <row r="20990" spans="1:4">
      <c r="A20990" t="s">
        <v>64436</v>
      </c>
      <c r="B20990" t="s">
        <v>64437</v>
      </c>
      <c r="D20990" t="str">
        <f t="shared" si="327"/>
        <v>DEPTMORT0C MORT Department Committments</v>
      </c>
    </row>
    <row r="20991" spans="1:4">
      <c r="A20991" t="s">
        <v>64438</v>
      </c>
      <c r="B20991" t="s">
        <v>64439</v>
      </c>
      <c r="D20991" t="str">
        <f t="shared" si="327"/>
        <v>DEPTMEDSRV Medical Surveillance Program</v>
      </c>
    </row>
    <row r="20992" spans="1:4">
      <c r="A20992" t="s">
        <v>64440</v>
      </c>
      <c r="B20992" t="s">
        <v>64441</v>
      </c>
      <c r="D20992" t="str">
        <f t="shared" si="327"/>
        <v>DEPTIMPA00 IMPC Department Research Project</v>
      </c>
    </row>
    <row r="20993" spans="1:4">
      <c r="A20993" t="s">
        <v>64442</v>
      </c>
      <c r="B20993" t="s">
        <v>64443</v>
      </c>
      <c r="D20993" t="str">
        <f t="shared" si="327"/>
        <v>DEPTCLINCX Department Clinical Expenses</v>
      </c>
    </row>
    <row r="20994" spans="1:4">
      <c r="A20994" t="s">
        <v>64444</v>
      </c>
      <c r="B20994" t="s">
        <v>64445</v>
      </c>
      <c r="D20994" t="str">
        <f t="shared" si="327"/>
        <v>DEPTSOCP00 Department Second Opinion Consult Payments</v>
      </c>
    </row>
    <row r="20995" spans="1:4">
      <c r="A20995" t="s">
        <v>64446</v>
      </c>
      <c r="B20995" t="s">
        <v>64447</v>
      </c>
      <c r="D20995" t="str">
        <f t="shared" ref="D20995:D21058" si="328">A20995&amp;" "&amp;B20995</f>
        <v>DEPTMNAL01 MNAL Operating Project</v>
      </c>
    </row>
    <row r="20996" spans="1:4">
      <c r="A20996" t="s">
        <v>64448</v>
      </c>
      <c r="B20996" t="s">
        <v>64449</v>
      </c>
      <c r="D20996" t="str">
        <f t="shared" si="328"/>
        <v>DEPTMNAL02 MNAL Department Reserves</v>
      </c>
    </row>
    <row r="20997" spans="1:4">
      <c r="A20997" t="s">
        <v>64450</v>
      </c>
      <c r="B20997" t="s">
        <v>64451</v>
      </c>
      <c r="D20997" t="str">
        <f t="shared" si="328"/>
        <v>DEPTAARE01 AARE Giannini Foundation Operations</v>
      </c>
    </row>
    <row r="20998" spans="1:4">
      <c r="A20998" t="s">
        <v>64452</v>
      </c>
      <c r="B20998" t="s">
        <v>64453</v>
      </c>
      <c r="D20998" t="str">
        <f t="shared" si="328"/>
        <v>DEPTADNO02 ADNO ASI Misc Commitments</v>
      </c>
    </row>
    <row r="20999" spans="1:4">
      <c r="A20999" t="s">
        <v>64454</v>
      </c>
      <c r="B20999" t="s">
        <v>64455</v>
      </c>
      <c r="D20999" t="str">
        <f t="shared" si="328"/>
        <v>DEPTAETX01 AETX Misc Commitments</v>
      </c>
    </row>
    <row r="21000" spans="1:4">
      <c r="A21000" t="s">
        <v>64456</v>
      </c>
      <c r="B21000" t="s">
        <v>64457</v>
      </c>
      <c r="D21000" t="str">
        <f t="shared" si="328"/>
        <v>DEPTAHCESA AHCE Student Awards</v>
      </c>
    </row>
    <row r="21001" spans="1:4">
      <c r="A21001" t="s">
        <v>64458</v>
      </c>
      <c r="B21001" t="s">
        <v>64459</v>
      </c>
      <c r="D21001" t="str">
        <f t="shared" si="328"/>
        <v>DEPTAPLSFA APLS CE Farm Advisors</v>
      </c>
    </row>
    <row r="21002" spans="1:4">
      <c r="A21002" t="s">
        <v>64460</v>
      </c>
      <c r="B21002" t="s">
        <v>64461</v>
      </c>
      <c r="D21002" t="str">
        <f t="shared" si="328"/>
        <v>DEPTAPLSFN APLS Fruit and Nut Workshops</v>
      </c>
    </row>
    <row r="21003" spans="1:4">
      <c r="A21003" t="s">
        <v>64462</v>
      </c>
      <c r="B21003" t="s">
        <v>64463</v>
      </c>
      <c r="D21003" t="str">
        <f t="shared" si="328"/>
        <v>DEPTAPLS02 APLS Postharvest Outreach Workshops</v>
      </c>
    </row>
    <row r="21004" spans="1:4">
      <c r="A21004" t="s">
        <v>64464</v>
      </c>
      <c r="B21004" t="s">
        <v>64465</v>
      </c>
      <c r="D21004" t="str">
        <f t="shared" si="328"/>
        <v>D9ALAW0001 AWFC CE Recruitments</v>
      </c>
    </row>
    <row r="21005" spans="1:4">
      <c r="A21005" t="s">
        <v>64466</v>
      </c>
      <c r="B21005" t="s">
        <v>64467</v>
      </c>
      <c r="D21005" t="str">
        <f t="shared" si="328"/>
        <v>DEPTGCMDSA GCMD Student Awards</v>
      </c>
    </row>
    <row r="21006" spans="1:4">
      <c r="A21006" t="s">
        <v>64468</v>
      </c>
      <c r="B21006" t="s">
        <v>64469</v>
      </c>
      <c r="D21006" t="str">
        <f t="shared" si="328"/>
        <v>DEPTSTAF01 Davis Women in Business OWN IT</v>
      </c>
    </row>
    <row r="21007" spans="1:4">
      <c r="A21007" t="s">
        <v>64470</v>
      </c>
      <c r="B21007" t="s">
        <v>64471</v>
      </c>
      <c r="D21007" t="str">
        <f t="shared" si="328"/>
        <v>DCM0000001 DCM Project Purchasing</v>
      </c>
    </row>
    <row r="21008" spans="1:4">
      <c r="A21008" t="s">
        <v>64472</v>
      </c>
      <c r="B21008" t="s">
        <v>64473</v>
      </c>
      <c r="D21008" t="str">
        <f t="shared" si="328"/>
        <v>DCM2509260 1333 Research Park Retrofit Lighting</v>
      </c>
    </row>
    <row r="21009" spans="1:4">
      <c r="A21009" t="s">
        <v>64474</v>
      </c>
      <c r="B21009" t="s">
        <v>64475</v>
      </c>
      <c r="D21009" t="str">
        <f t="shared" si="328"/>
        <v>DCM2509040 207 Third Street Tenant Clean Out</v>
      </c>
    </row>
    <row r="21010" spans="1:4">
      <c r="A21010" t="s">
        <v>64476</v>
      </c>
      <c r="B21010" t="s">
        <v>64477</v>
      </c>
      <c r="D21010" t="str">
        <f t="shared" si="328"/>
        <v>DCM2901290 2270 Stockton Boulevard Tenant Improvements</v>
      </c>
    </row>
    <row r="21011" spans="1:4">
      <c r="A21011" t="s">
        <v>64478</v>
      </c>
      <c r="B21011" t="s">
        <v>64479</v>
      </c>
      <c r="D21011" t="str">
        <f t="shared" si="328"/>
        <v>DCM2506390 3rd A Street Exterior Improvements</v>
      </c>
    </row>
    <row r="21012" spans="1:4">
      <c r="A21012" t="s">
        <v>64480</v>
      </c>
      <c r="B21012" t="s">
        <v>64481</v>
      </c>
      <c r="D21012" t="str">
        <f t="shared" si="328"/>
        <v>DCM2831960 48X Complex</v>
      </c>
    </row>
    <row r="21013" spans="1:4">
      <c r="A21013" t="s">
        <v>64482</v>
      </c>
      <c r="B21013" t="s">
        <v>64483</v>
      </c>
      <c r="D21013" t="str">
        <f t="shared" si="328"/>
        <v>DCM2831890 Aggie Square Mixed Use</v>
      </c>
    </row>
    <row r="21014" spans="1:4">
      <c r="A21014" t="s">
        <v>64484</v>
      </c>
      <c r="B21014" t="s">
        <v>64485</v>
      </c>
      <c r="D21014" t="str">
        <f t="shared" si="328"/>
        <v>DCM2903160 Aggie Square LSTE W Building</v>
      </c>
    </row>
    <row r="21015" spans="1:4">
      <c r="A21015" t="s">
        <v>64486</v>
      </c>
      <c r="B21015" t="s">
        <v>64487</v>
      </c>
      <c r="D21015" t="str">
        <f t="shared" si="328"/>
        <v>DCM2903760 Aggie Square Mixed Use Stand Alone Bldg</v>
      </c>
    </row>
    <row r="21016" spans="1:4">
      <c r="A21016" t="s">
        <v>64488</v>
      </c>
      <c r="B21016" t="s">
        <v>64489</v>
      </c>
      <c r="D21016" t="str">
        <f t="shared" si="328"/>
        <v>DCM2903740 Aggie Square Parking Structure 6</v>
      </c>
    </row>
    <row r="21017" spans="1:4">
      <c r="A21017" t="s">
        <v>64490</v>
      </c>
      <c r="B21017" t="s">
        <v>64491</v>
      </c>
      <c r="D21017" t="str">
        <f t="shared" si="328"/>
        <v>DCM2831720 Aggie Square Project Support</v>
      </c>
    </row>
    <row r="21018" spans="1:4">
      <c r="A21018" t="s">
        <v>64492</v>
      </c>
      <c r="B21018" t="s">
        <v>64493</v>
      </c>
      <c r="D21018" t="str">
        <f t="shared" si="328"/>
        <v>DCM2900160 Airport Hangar and Ground Lease</v>
      </c>
    </row>
    <row r="21019" spans="1:4">
      <c r="A21019" t="s">
        <v>64494</v>
      </c>
      <c r="B21019" t="s">
        <v>64495</v>
      </c>
      <c r="D21019" t="str">
        <f t="shared" si="328"/>
        <v>DCM2901990 Alarm Reporting Infrastructure Study</v>
      </c>
    </row>
    <row r="21020" spans="1:4">
      <c r="A21020" t="s">
        <v>64496</v>
      </c>
      <c r="B21020" t="s">
        <v>64497</v>
      </c>
      <c r="D21020" t="str">
        <f t="shared" si="328"/>
        <v>DCM2900120 AQRC Space</v>
      </c>
    </row>
    <row r="21021" spans="1:4">
      <c r="A21021" t="s">
        <v>64498</v>
      </c>
      <c r="B21021" t="s">
        <v>64499</v>
      </c>
      <c r="D21021" t="str">
        <f t="shared" si="328"/>
        <v>DCM2903940 AQRC Space Expansion</v>
      </c>
    </row>
    <row r="21022" spans="1:4">
      <c r="A21022" t="s">
        <v>64500</v>
      </c>
      <c r="B21022" t="s">
        <v>64501</v>
      </c>
      <c r="D21022" t="str">
        <f t="shared" si="328"/>
        <v>DCM2831400 Arboretum Waterway Improvements Phase 3 4</v>
      </c>
    </row>
    <row r="21023" spans="1:4">
      <c r="A21023" t="s">
        <v>64502</v>
      </c>
      <c r="B21023" t="s">
        <v>64503</v>
      </c>
      <c r="D21023" t="str">
        <f t="shared" si="328"/>
        <v>DCM2831940 ARC Locker Room Renovation</v>
      </c>
    </row>
    <row r="21024" spans="1:4">
      <c r="A21024" t="s">
        <v>64504</v>
      </c>
      <c r="B21024" t="s">
        <v>64505</v>
      </c>
      <c r="D21024" t="str">
        <f t="shared" si="328"/>
        <v>DCM2700060 ARS Watershed Research Unit</v>
      </c>
    </row>
    <row r="21025" spans="1:4">
      <c r="A21025" t="s">
        <v>64506</v>
      </c>
      <c r="B21025" t="s">
        <v>64507</v>
      </c>
      <c r="D21025" t="str">
        <f t="shared" si="328"/>
        <v>DCM2700190 ARS Watershed Research Unit Phase II</v>
      </c>
    </row>
    <row r="21026" spans="1:4">
      <c r="A21026" t="s">
        <v>64508</v>
      </c>
      <c r="B21026" t="s">
        <v>64509</v>
      </c>
      <c r="D21026" t="str">
        <f t="shared" si="328"/>
        <v>DCM2509090 Art Building Elevator Repair</v>
      </c>
    </row>
    <row r="21027" spans="1:4">
      <c r="A21027" t="s">
        <v>64510</v>
      </c>
      <c r="B21027" t="s">
        <v>64511</v>
      </c>
      <c r="D21027" t="str">
        <f t="shared" si="328"/>
        <v>DCM2904900 Art Studio Lab Space Renovation</v>
      </c>
    </row>
    <row r="21028" spans="1:4">
      <c r="A21028" t="s">
        <v>64512</v>
      </c>
      <c r="B21028" t="s">
        <v>64513</v>
      </c>
      <c r="D21028" t="str">
        <f t="shared" si="328"/>
        <v>DCM2900180 Atriums Siding Repair</v>
      </c>
    </row>
    <row r="21029" spans="1:4">
      <c r="A21029" t="s">
        <v>64514</v>
      </c>
      <c r="B21029" t="s">
        <v>64515</v>
      </c>
      <c r="D21029" t="str">
        <f t="shared" si="328"/>
        <v>DCM2904380 Avian Science Research Facility Zone Q042 HVAC Improvements</v>
      </c>
    </row>
    <row r="21030" spans="1:4">
      <c r="A21030" t="s">
        <v>64516</v>
      </c>
      <c r="B21030" t="s">
        <v>64517</v>
      </c>
      <c r="D21030" t="str">
        <f t="shared" si="328"/>
        <v>DCM2901300 Baggins End Renovations Project</v>
      </c>
    </row>
    <row r="21031" spans="1:4">
      <c r="A21031" t="s">
        <v>64518</v>
      </c>
      <c r="B21031" t="s">
        <v>64519</v>
      </c>
      <c r="D21031" t="str">
        <f t="shared" si="328"/>
        <v>DCM2902780 Bainer Evaluation</v>
      </c>
    </row>
    <row r="21032" spans="1:4">
      <c r="A21032" t="s">
        <v>64520</v>
      </c>
      <c r="B21032" t="s">
        <v>64521</v>
      </c>
      <c r="D21032" t="str">
        <f t="shared" si="328"/>
        <v>DCM2509160 Bainer Hall South Center Wings Roof Repair</v>
      </c>
    </row>
    <row r="21033" spans="1:4">
      <c r="A21033" t="s">
        <v>64522</v>
      </c>
      <c r="B21033" t="s">
        <v>64523</v>
      </c>
      <c r="D21033" t="str">
        <f t="shared" si="328"/>
        <v>DCM2902410 Biomedical Cyclotron Radiochemistry Space</v>
      </c>
    </row>
    <row r="21034" spans="1:4">
      <c r="A21034" t="s">
        <v>64524</v>
      </c>
      <c r="B21034" t="s">
        <v>64525</v>
      </c>
      <c r="D21034" t="str">
        <f t="shared" si="328"/>
        <v>DCM2509130 BML North Wing Structural Repairs</v>
      </c>
    </row>
    <row r="21035" spans="1:4">
      <c r="A21035" t="s">
        <v>64526</v>
      </c>
      <c r="B21035" t="s">
        <v>64527</v>
      </c>
      <c r="D21035" t="str">
        <f t="shared" si="328"/>
        <v>DCM2509070 Bodega Marine Lab North Wing DM</v>
      </c>
    </row>
    <row r="21036" spans="1:4">
      <c r="A21036" t="s">
        <v>64528</v>
      </c>
      <c r="B21036" t="s">
        <v>64529</v>
      </c>
      <c r="D21036" t="str">
        <f t="shared" si="328"/>
        <v>DCM2509140 Bodega Marine Lab Underground Waterline Repair</v>
      </c>
    </row>
    <row r="21037" spans="1:4">
      <c r="A21037" t="s">
        <v>64530</v>
      </c>
      <c r="B21037" t="s">
        <v>64531</v>
      </c>
      <c r="D21037" t="str">
        <f t="shared" si="328"/>
        <v>DCM2902140 Bodega Marine Lab Education and Conference Center</v>
      </c>
    </row>
    <row r="21038" spans="1:4">
      <c r="A21038" t="s">
        <v>64532</v>
      </c>
      <c r="B21038" t="s">
        <v>64533</v>
      </c>
      <c r="D21038" t="str">
        <f t="shared" si="328"/>
        <v>DCM2903840 Bodega Marine Lab Salmon Shed Review</v>
      </c>
    </row>
    <row r="21039" spans="1:4">
      <c r="A21039" t="s">
        <v>64534</v>
      </c>
      <c r="B21039" t="s">
        <v>64535</v>
      </c>
      <c r="D21039" t="str">
        <f t="shared" si="328"/>
        <v>DCM2509150 Briggs Hall Lighting Replacement Project</v>
      </c>
    </row>
    <row r="21040" spans="1:4">
      <c r="A21040" t="s">
        <v>64536</v>
      </c>
      <c r="B21040" t="s">
        <v>64537</v>
      </c>
      <c r="D21040" t="str">
        <f t="shared" si="328"/>
        <v>DCM2831840 Building Demolition Phase 2</v>
      </c>
    </row>
    <row r="21041" spans="1:4">
      <c r="A21041" t="s">
        <v>64538</v>
      </c>
      <c r="B21041" t="s">
        <v>64539</v>
      </c>
      <c r="D21041" t="str">
        <f t="shared" si="328"/>
        <v>DCM2831910 Building Demolitions Group 3</v>
      </c>
    </row>
    <row r="21042" spans="1:4">
      <c r="A21042" t="s">
        <v>64540</v>
      </c>
      <c r="B21042" t="s">
        <v>64541</v>
      </c>
      <c r="D21042" t="str">
        <f t="shared" si="328"/>
        <v>DCM2831520 Building Demolitions Phase 1</v>
      </c>
    </row>
    <row r="21043" spans="1:4">
      <c r="A21043" t="s">
        <v>64542</v>
      </c>
      <c r="B21043" t="s">
        <v>64543</v>
      </c>
      <c r="D21043" t="str">
        <f t="shared" si="328"/>
        <v>DCM2700200 Building Energy Controls Negotiations</v>
      </c>
    </row>
    <row r="21044" spans="1:4">
      <c r="A21044" t="s">
        <v>64544</v>
      </c>
      <c r="B21044" t="s">
        <v>64545</v>
      </c>
      <c r="D21044" t="str">
        <f t="shared" si="328"/>
        <v>DCM2900800 Building Photo Study</v>
      </c>
    </row>
    <row r="21045" spans="1:4">
      <c r="A21045" t="s">
        <v>64546</v>
      </c>
      <c r="B21045" t="s">
        <v>64547</v>
      </c>
      <c r="D21045" t="str">
        <f t="shared" si="328"/>
        <v>DCM2901820 Building Photo Study 2021</v>
      </c>
    </row>
    <row r="21046" spans="1:4">
      <c r="A21046" t="s">
        <v>64548</v>
      </c>
      <c r="B21046" t="s">
        <v>64549</v>
      </c>
      <c r="D21046" t="str">
        <f t="shared" si="328"/>
        <v>DCM2509240 CAHFS Roof Overlay</v>
      </c>
    </row>
    <row r="21047" spans="1:4">
      <c r="A21047" t="s">
        <v>64550</v>
      </c>
      <c r="B21047" t="s">
        <v>64551</v>
      </c>
      <c r="D21047" t="str">
        <f t="shared" si="328"/>
        <v>DCM2831980 CAHFS Tulare Lab 2023 Flood Damage Special Repair</v>
      </c>
    </row>
    <row r="21048" spans="1:4">
      <c r="A21048" t="s">
        <v>64552</v>
      </c>
      <c r="B21048" t="s">
        <v>64553</v>
      </c>
      <c r="D21048" t="str">
        <f t="shared" si="328"/>
        <v>DCM2507870 Campus Building Access Survey</v>
      </c>
    </row>
    <row r="21049" spans="1:4">
      <c r="A21049" t="s">
        <v>64554</v>
      </c>
      <c r="B21049" t="s">
        <v>64555</v>
      </c>
      <c r="D21049" t="str">
        <f t="shared" si="328"/>
        <v>DCM2903860 Campus Building Fire Service Backflow Replacement</v>
      </c>
    </row>
    <row r="21050" spans="1:4">
      <c r="A21050" t="s">
        <v>64556</v>
      </c>
      <c r="B21050" t="s">
        <v>64557</v>
      </c>
      <c r="D21050" t="str">
        <f t="shared" si="328"/>
        <v>DCM2902680 Campus Electric Vehicle Chargers</v>
      </c>
    </row>
    <row r="21051" spans="1:4">
      <c r="A21051" t="s">
        <v>64558</v>
      </c>
      <c r="B21051" t="s">
        <v>64559</v>
      </c>
      <c r="D21051" t="str">
        <f t="shared" si="328"/>
        <v>DCM2901480 Campus Electrical Reliability Improvements Study</v>
      </c>
    </row>
    <row r="21052" spans="1:4">
      <c r="A21052" t="s">
        <v>64560</v>
      </c>
      <c r="B21052" t="s">
        <v>64561</v>
      </c>
      <c r="D21052" t="str">
        <f t="shared" si="328"/>
        <v>DCM2507550 Campus Elevator Modernization</v>
      </c>
    </row>
    <row r="21053" spans="1:4">
      <c r="A21053" t="s">
        <v>64562</v>
      </c>
      <c r="B21053" t="s">
        <v>64563</v>
      </c>
      <c r="D21053" t="str">
        <f t="shared" si="328"/>
        <v>DCM2700220 Campus Heating Study Update</v>
      </c>
    </row>
    <row r="21054" spans="1:4">
      <c r="A21054" t="s">
        <v>64564</v>
      </c>
      <c r="B21054" t="s">
        <v>64565</v>
      </c>
      <c r="D21054" t="str">
        <f t="shared" si="328"/>
        <v>DCM2831300 Campus Natural Gas System Model</v>
      </c>
    </row>
    <row r="21055" spans="1:4">
      <c r="A21055" t="s">
        <v>64566</v>
      </c>
      <c r="B21055" t="s">
        <v>64567</v>
      </c>
      <c r="D21055" t="str">
        <f t="shared" si="328"/>
        <v>DCM2830250 Campus Pavement Condition Survey and Maintenance</v>
      </c>
    </row>
    <row r="21056" spans="1:4">
      <c r="A21056" t="s">
        <v>64568</v>
      </c>
      <c r="B21056" t="s">
        <v>64569</v>
      </c>
      <c r="D21056" t="str">
        <f t="shared" si="328"/>
        <v>DCM2831620 Campus Pavement Maintenance 2019</v>
      </c>
    </row>
    <row r="21057" spans="1:4">
      <c r="A21057" t="s">
        <v>64570</v>
      </c>
      <c r="B21057" t="s">
        <v>64571</v>
      </c>
      <c r="D21057" t="str">
        <f t="shared" si="328"/>
        <v>DCM2903640 Campus Well Destruction</v>
      </c>
    </row>
    <row r="21058" spans="1:4">
      <c r="A21058" t="s">
        <v>64572</v>
      </c>
      <c r="B21058" t="s">
        <v>64573</v>
      </c>
      <c r="D21058" t="str">
        <f t="shared" si="328"/>
        <v>DCM2831220 Campus wide Pre insulated Steam Pipe Insulation Investigation</v>
      </c>
    </row>
    <row r="21059" spans="1:4">
      <c r="A21059" t="s">
        <v>64574</v>
      </c>
      <c r="B21059" t="s">
        <v>64575</v>
      </c>
      <c r="D21059" t="str">
        <f t="shared" ref="D21059:D21122" si="329">A21059&amp;" "&amp;B21059</f>
        <v>DCM2903180 Cannabis Analytical Laboratory</v>
      </c>
    </row>
    <row r="21060" spans="1:4">
      <c r="A21060" t="s">
        <v>64576</v>
      </c>
      <c r="B21060" t="s">
        <v>64577</v>
      </c>
      <c r="D21060" t="str">
        <f t="shared" si="329"/>
        <v>DCM2900150 Carlson Library Space Master Plan</v>
      </c>
    </row>
    <row r="21061" spans="1:4">
      <c r="A21061" t="s">
        <v>64578</v>
      </c>
      <c r="B21061" t="s">
        <v>64579</v>
      </c>
      <c r="D21061" t="str">
        <f t="shared" si="329"/>
        <v>DCM2904880 Celadon Street Settlement Repairs</v>
      </c>
    </row>
    <row r="21062" spans="1:4">
      <c r="A21062" t="s">
        <v>64580</v>
      </c>
      <c r="B21062" t="s">
        <v>64581</v>
      </c>
      <c r="D21062" t="str">
        <f t="shared" si="329"/>
        <v>DCM2900780 Cell Tower Master Planning</v>
      </c>
    </row>
    <row r="21063" spans="1:4">
      <c r="A21063" t="s">
        <v>64582</v>
      </c>
      <c r="B21063" t="s">
        <v>64583</v>
      </c>
      <c r="D21063" t="str">
        <f t="shared" si="329"/>
        <v>DCM2905200 CHCP Steam Constriction Renovation</v>
      </c>
    </row>
    <row r="21064" spans="1:4">
      <c r="A21064" t="s">
        <v>64584</v>
      </c>
      <c r="B21064" t="s">
        <v>64585</v>
      </c>
      <c r="D21064" t="str">
        <f t="shared" si="329"/>
        <v>DCM2904400 Chem Annex Teaching Lab Study</v>
      </c>
    </row>
    <row r="21065" spans="1:4">
      <c r="A21065" t="s">
        <v>64586</v>
      </c>
      <c r="B21065" t="s">
        <v>64587</v>
      </c>
      <c r="D21065" t="str">
        <f t="shared" si="329"/>
        <v>DCM2901850 CNPRC Path of Travel Survey</v>
      </c>
    </row>
    <row r="21066" spans="1:4">
      <c r="A21066" t="s">
        <v>64588</v>
      </c>
      <c r="B21066" t="s">
        <v>64589</v>
      </c>
      <c r="D21066" t="str">
        <f t="shared" si="329"/>
        <v>DCM2903470 CNPRC UPS at Main Lab Main Admin Bldg</v>
      </c>
    </row>
    <row r="21067" spans="1:4">
      <c r="A21067" t="s">
        <v>64590</v>
      </c>
      <c r="B21067" t="s">
        <v>64591</v>
      </c>
      <c r="D21067" t="str">
        <f t="shared" si="329"/>
        <v>DCM2509230 Cold Canyon Parking and Trail Improvements Study</v>
      </c>
    </row>
    <row r="21068" spans="1:4">
      <c r="A21068" t="s">
        <v>64592</v>
      </c>
      <c r="B21068" t="s">
        <v>64593</v>
      </c>
      <c r="D21068" t="str">
        <f t="shared" si="329"/>
        <v>DCM2506610 Concierge Service</v>
      </c>
    </row>
    <row r="21069" spans="1:4">
      <c r="A21069" t="s">
        <v>64594</v>
      </c>
      <c r="B21069" t="s">
        <v>64595</v>
      </c>
      <c r="D21069" t="str">
        <f t="shared" si="329"/>
        <v>DCM2903920 CPES Move to Transportation Building</v>
      </c>
    </row>
    <row r="21070" spans="1:4">
      <c r="A21070" t="s">
        <v>64596</v>
      </c>
      <c r="B21070" t="s">
        <v>64597</v>
      </c>
      <c r="D21070" t="str">
        <f t="shared" si="329"/>
        <v>DCM2830620 Dairy Road Steam Pipe Section A</v>
      </c>
    </row>
    <row r="21071" spans="1:4">
      <c r="A21071" t="s">
        <v>64598</v>
      </c>
      <c r="B21071" t="s">
        <v>64599</v>
      </c>
      <c r="D21071" t="str">
        <f t="shared" si="329"/>
        <v>DCM2829290 Dairy Road Steam Pipe Insulation Investigation</v>
      </c>
    </row>
    <row r="21072" spans="1:4">
      <c r="A21072" t="s">
        <v>64600</v>
      </c>
      <c r="B21072" t="s">
        <v>64601</v>
      </c>
      <c r="D21072" t="str">
        <f t="shared" si="329"/>
        <v>DCM2831670 Dairy Road Steam Pipe Insulation Repair</v>
      </c>
    </row>
    <row r="21073" spans="1:4">
      <c r="A21073" t="s">
        <v>64602</v>
      </c>
      <c r="B21073" t="s">
        <v>64603</v>
      </c>
      <c r="D21073" t="str">
        <f t="shared" si="329"/>
        <v>DCM2507890 DCM Furniture Program</v>
      </c>
    </row>
    <row r="21074" spans="1:4">
      <c r="A21074" t="s">
        <v>64604</v>
      </c>
      <c r="B21074" t="s">
        <v>64605</v>
      </c>
      <c r="D21074" t="str">
        <f t="shared" si="329"/>
        <v>DCM2831950 DCM Furniture Program Recharge</v>
      </c>
    </row>
    <row r="21075" spans="1:4">
      <c r="A21075" t="s">
        <v>64606</v>
      </c>
      <c r="B21075" t="s">
        <v>64607</v>
      </c>
      <c r="D21075" t="str">
        <f t="shared" si="329"/>
        <v>DCM2904360 Disability and Chronic Illness Grant Space</v>
      </c>
    </row>
    <row r="21076" spans="1:4">
      <c r="A21076" t="s">
        <v>64608</v>
      </c>
      <c r="B21076" t="s">
        <v>64609</v>
      </c>
      <c r="D21076" t="str">
        <f t="shared" si="329"/>
        <v>DCM2831850 DM 2021 2022 HVAC Unit Retrofits in Physics Chemistry and Chemistry Annex</v>
      </c>
    </row>
    <row r="21077" spans="1:4">
      <c r="A21077" t="s">
        <v>64610</v>
      </c>
      <c r="B21077" t="s">
        <v>64611</v>
      </c>
      <c r="D21077" t="str">
        <f t="shared" si="329"/>
        <v>DCM2901210 Electric Vehicle Charging Masterplan</v>
      </c>
    </row>
    <row r="21078" spans="1:4">
      <c r="A21078" t="s">
        <v>64612</v>
      </c>
      <c r="B21078" t="s">
        <v>64613</v>
      </c>
      <c r="D21078" t="str">
        <f t="shared" si="329"/>
        <v>DCM2901880 Energy Management System Restructuring Study</v>
      </c>
    </row>
    <row r="21079" spans="1:4">
      <c r="A21079" t="s">
        <v>64614</v>
      </c>
      <c r="B21079" t="s">
        <v>64615</v>
      </c>
      <c r="D21079" t="str">
        <f t="shared" si="329"/>
        <v>DCM2900730 Engineering Equipment Storage Space</v>
      </c>
    </row>
    <row r="21080" spans="1:4">
      <c r="A21080" t="s">
        <v>64616</v>
      </c>
      <c r="B21080" t="s">
        <v>64617</v>
      </c>
      <c r="D21080" t="str">
        <f t="shared" si="329"/>
        <v>DCM2831640 Extension Center Drive Realignment Planning Study</v>
      </c>
    </row>
    <row r="21081" spans="1:4">
      <c r="A21081" t="s">
        <v>64618</v>
      </c>
      <c r="B21081" t="s">
        <v>64619</v>
      </c>
      <c r="D21081" t="str">
        <f t="shared" si="329"/>
        <v>DCM2831460 Farsi vs Reedy Lawsuit Support</v>
      </c>
    </row>
    <row r="21082" spans="1:4">
      <c r="A21082" t="s">
        <v>64620</v>
      </c>
      <c r="B21082" t="s">
        <v>64621</v>
      </c>
      <c r="D21082" t="str">
        <f t="shared" si="329"/>
        <v>DCM2901510 Fire Police Building Study</v>
      </c>
    </row>
    <row r="21083" spans="1:4">
      <c r="A21083" t="s">
        <v>64622</v>
      </c>
      <c r="B21083" t="s">
        <v>64623</v>
      </c>
      <c r="D21083" t="str">
        <f t="shared" si="329"/>
        <v>DCM2902990 Fleet Services DC Fast Charger</v>
      </c>
    </row>
    <row r="21084" spans="1:4">
      <c r="A21084" t="s">
        <v>64624</v>
      </c>
      <c r="B21084" t="s">
        <v>64625</v>
      </c>
      <c r="D21084" t="str">
        <f t="shared" si="329"/>
        <v>DCM2700100 Freeborn Hall Demolition</v>
      </c>
    </row>
    <row r="21085" spans="1:4">
      <c r="A21085" t="s">
        <v>64626</v>
      </c>
      <c r="B21085" t="s">
        <v>64627</v>
      </c>
      <c r="D21085" t="str">
        <f t="shared" si="329"/>
        <v>DCM2509250 Gallagher Hall Tile Repair</v>
      </c>
    </row>
    <row r="21086" spans="1:4">
      <c r="A21086" t="s">
        <v>64628</v>
      </c>
      <c r="B21086" t="s">
        <v>64629</v>
      </c>
      <c r="D21086" t="str">
        <f t="shared" si="329"/>
        <v>DCM2509290 Garrod Drive SWW Broadband Tower</v>
      </c>
    </row>
    <row r="21087" spans="1:4">
      <c r="A21087" t="s">
        <v>64630</v>
      </c>
      <c r="B21087" t="s">
        <v>64631</v>
      </c>
      <c r="D21087" t="str">
        <f t="shared" si="329"/>
        <v>DCM2902260 General Assignment Classroom Renovations 2021</v>
      </c>
    </row>
    <row r="21088" spans="1:4">
      <c r="A21088" t="s">
        <v>64632</v>
      </c>
      <c r="B21088" t="s">
        <v>64633</v>
      </c>
      <c r="D21088" t="str">
        <f t="shared" si="329"/>
        <v>DCM2901640 Geotechnical Centrifuge Facility Study</v>
      </c>
    </row>
    <row r="21089" spans="1:4">
      <c r="A21089" t="s">
        <v>64634</v>
      </c>
      <c r="B21089" t="s">
        <v>64635</v>
      </c>
      <c r="D21089" t="str">
        <f t="shared" si="329"/>
        <v>DCM2900630 GO Bond Support</v>
      </c>
    </row>
    <row r="21090" spans="1:4">
      <c r="A21090" t="s">
        <v>64636</v>
      </c>
      <c r="B21090" t="s">
        <v>64637</v>
      </c>
      <c r="D21090" t="str">
        <f t="shared" si="329"/>
        <v>DCM2904430 Grand Challenges Building Study</v>
      </c>
    </row>
    <row r="21091" spans="1:4">
      <c r="A21091" t="s">
        <v>64638</v>
      </c>
      <c r="B21091" t="s">
        <v>64639</v>
      </c>
      <c r="D21091" t="str">
        <f t="shared" si="329"/>
        <v>DCM2905110 Grand Challenges Solutions Hub</v>
      </c>
    </row>
    <row r="21092" spans="1:4">
      <c r="A21092" t="s">
        <v>64640</v>
      </c>
      <c r="B21092" t="s">
        <v>64641</v>
      </c>
      <c r="D21092" t="str">
        <f t="shared" si="329"/>
        <v>DCM2509170 Green Hall Roof Repair</v>
      </c>
    </row>
    <row r="21093" spans="1:4">
      <c r="A21093" t="s">
        <v>64642</v>
      </c>
      <c r="B21093" t="s">
        <v>64643</v>
      </c>
      <c r="D21093" t="str">
        <f t="shared" si="329"/>
        <v>DCM2904870 GSM Conference Center Heating Cooling Replacement</v>
      </c>
    </row>
    <row r="21094" spans="1:4">
      <c r="A21094" t="s">
        <v>64644</v>
      </c>
      <c r="B21094" t="s">
        <v>64645</v>
      </c>
      <c r="D21094" t="str">
        <f t="shared" si="329"/>
        <v>DCM2509100 Hart Hall Elevator Repair</v>
      </c>
    </row>
    <row r="21095" spans="1:4">
      <c r="A21095" t="s">
        <v>64646</v>
      </c>
      <c r="B21095" t="s">
        <v>64647</v>
      </c>
      <c r="D21095" t="str">
        <f t="shared" si="329"/>
        <v>DCM2507930 Hoagland Classrooms 108 113 168 Renovations</v>
      </c>
    </row>
    <row r="21096" spans="1:4">
      <c r="A21096" t="s">
        <v>64648</v>
      </c>
      <c r="B21096" t="s">
        <v>64649</v>
      </c>
      <c r="D21096" t="str">
        <f t="shared" si="329"/>
        <v>DCM2900230 Hutch 0181 Aquatics Expansion</v>
      </c>
    </row>
    <row r="21097" spans="1:4">
      <c r="A21097" t="s">
        <v>64650</v>
      </c>
      <c r="B21097" t="s">
        <v>64651</v>
      </c>
      <c r="D21097" t="str">
        <f t="shared" si="329"/>
        <v>DCM2900220 Hutch Hall AT T Cell Tower</v>
      </c>
    </row>
    <row r="21098" spans="1:4">
      <c r="A21098" t="s">
        <v>64652</v>
      </c>
      <c r="B21098" t="s">
        <v>64653</v>
      </c>
      <c r="D21098" t="str">
        <f t="shared" si="329"/>
        <v>DCM2831650 Hutchison Drive Signal Calibration</v>
      </c>
    </row>
    <row r="21099" spans="1:4">
      <c r="A21099" t="s">
        <v>64654</v>
      </c>
      <c r="B21099" t="s">
        <v>64655</v>
      </c>
      <c r="D21099" t="str">
        <f t="shared" si="329"/>
        <v>DCM2831920 Hyatt Hotel Electrical Vehicle Charging Stations Installation</v>
      </c>
    </row>
    <row r="21100" spans="1:4">
      <c r="A21100" t="s">
        <v>64656</v>
      </c>
      <c r="B21100" t="s">
        <v>64657</v>
      </c>
      <c r="D21100" t="str">
        <f t="shared" si="329"/>
        <v>DCM2900080 International Center Global Education for All</v>
      </c>
    </row>
    <row r="21101" spans="1:4">
      <c r="A21101" t="s">
        <v>64658</v>
      </c>
      <c r="B21101" t="s">
        <v>64659</v>
      </c>
      <c r="D21101" t="str">
        <f t="shared" si="329"/>
        <v>DCM2508020 JOC Administration DCM</v>
      </c>
    </row>
    <row r="21102" spans="1:4">
      <c r="A21102" t="s">
        <v>64660</v>
      </c>
      <c r="B21102" t="s">
        <v>64661</v>
      </c>
      <c r="D21102" t="str">
        <f t="shared" si="329"/>
        <v>DCM2508030 JOC Administration Deferred Maintenance</v>
      </c>
    </row>
    <row r="21103" spans="1:4">
      <c r="A21103" t="s">
        <v>64662</v>
      </c>
      <c r="B21103" t="s">
        <v>64663</v>
      </c>
      <c r="D21103" t="str">
        <f t="shared" si="329"/>
        <v>DCM2508040 JOC Elevator DM Repairs</v>
      </c>
    </row>
    <row r="21104" spans="1:4">
      <c r="A21104" t="s">
        <v>64664</v>
      </c>
      <c r="B21104" t="s">
        <v>64665</v>
      </c>
      <c r="D21104" t="str">
        <f t="shared" si="329"/>
        <v>DCM2507740 JOC Management 2018 Interior Renovation</v>
      </c>
    </row>
    <row r="21105" spans="1:4">
      <c r="A21105" t="s">
        <v>64666</v>
      </c>
      <c r="B21105" t="s">
        <v>64667</v>
      </c>
      <c r="D21105" t="str">
        <f t="shared" si="329"/>
        <v>DCM2506680 JOC Management Civil Landscape</v>
      </c>
    </row>
    <row r="21106" spans="1:4">
      <c r="A21106" t="s">
        <v>64668</v>
      </c>
      <c r="B21106" t="s">
        <v>64669</v>
      </c>
      <c r="D21106" t="str">
        <f t="shared" si="329"/>
        <v>DCM2900060 Jungerman Hall Space</v>
      </c>
    </row>
    <row r="21107" spans="1:4">
      <c r="A21107" t="s">
        <v>64670</v>
      </c>
      <c r="B21107" t="s">
        <v>64671</v>
      </c>
      <c r="D21107" t="str">
        <f t="shared" si="329"/>
        <v>DCM2700230 Kemper Hall Clean Room Chilled Water Repairs</v>
      </c>
    </row>
    <row r="21108" spans="1:4">
      <c r="A21108" t="s">
        <v>64672</v>
      </c>
      <c r="B21108" t="s">
        <v>64673</v>
      </c>
      <c r="D21108" t="str">
        <f t="shared" si="329"/>
        <v>DCM2509200 Kemper Hall Damaged Exterior Repair</v>
      </c>
    </row>
    <row r="21109" spans="1:4">
      <c r="A21109" t="s">
        <v>64674</v>
      </c>
      <c r="B21109" t="s">
        <v>64675</v>
      </c>
      <c r="D21109" t="str">
        <f t="shared" si="329"/>
        <v>DCM2900210 Kerr Hall T Mobile Cell Tower</v>
      </c>
    </row>
    <row r="21110" spans="1:4">
      <c r="A21110" t="s">
        <v>64676</v>
      </c>
      <c r="B21110" t="s">
        <v>64677</v>
      </c>
      <c r="D21110" t="str">
        <f t="shared" si="329"/>
        <v>DCM2509000 King Hall Rm 0109 and 0102 Update</v>
      </c>
    </row>
    <row r="21111" spans="1:4">
      <c r="A21111" t="s">
        <v>64678</v>
      </c>
      <c r="B21111" t="s">
        <v>64679</v>
      </c>
      <c r="D21111" t="str">
        <f t="shared" si="329"/>
        <v>DCM2507920 Kleiber Hall Classroom Renovation</v>
      </c>
    </row>
    <row r="21112" spans="1:4">
      <c r="A21112" t="s">
        <v>64680</v>
      </c>
      <c r="B21112" t="s">
        <v>64681</v>
      </c>
      <c r="D21112" t="str">
        <f t="shared" si="329"/>
        <v>DCM2900960 L S Space Evaluation</v>
      </c>
    </row>
    <row r="21113" spans="1:4">
      <c r="A21113" t="s">
        <v>64682</v>
      </c>
      <c r="B21113" t="s">
        <v>64683</v>
      </c>
      <c r="D21113" t="str">
        <f t="shared" si="329"/>
        <v>DCM2509210 La Rue and Blue Ridge UW Main Repair</v>
      </c>
    </row>
    <row r="21114" spans="1:4">
      <c r="A21114" t="s">
        <v>64684</v>
      </c>
      <c r="B21114" t="s">
        <v>64685</v>
      </c>
      <c r="D21114" t="str">
        <f t="shared" si="329"/>
        <v>DCM2829600 Landfill Closure Project</v>
      </c>
    </row>
    <row r="21115" spans="1:4">
      <c r="A21115" t="s">
        <v>64686</v>
      </c>
      <c r="B21115" t="s">
        <v>64687</v>
      </c>
      <c r="D21115" t="str">
        <f t="shared" si="329"/>
        <v>DCM2903880 Med Sci 1B Space for Vet Med</v>
      </c>
    </row>
    <row r="21116" spans="1:4">
      <c r="A21116" t="s">
        <v>64688</v>
      </c>
      <c r="B21116" t="s">
        <v>64689</v>
      </c>
      <c r="D21116" t="str">
        <f t="shared" si="329"/>
        <v>DCM2509110 Meyer Hall Elevator Repair</v>
      </c>
    </row>
    <row r="21117" spans="1:4">
      <c r="A21117" t="s">
        <v>64690</v>
      </c>
      <c r="B21117" t="s">
        <v>64691</v>
      </c>
      <c r="D21117" t="str">
        <f t="shared" si="329"/>
        <v>DCM2902860 Microscope Services Space Consolidation</v>
      </c>
    </row>
    <row r="21118" spans="1:4">
      <c r="A21118" t="s">
        <v>64692</v>
      </c>
      <c r="B21118" t="s">
        <v>64693</v>
      </c>
      <c r="D21118" t="str">
        <f t="shared" si="329"/>
        <v>DCM2900670 Mouse Biology 2nd Street Space</v>
      </c>
    </row>
    <row r="21119" spans="1:4">
      <c r="A21119" t="s">
        <v>64694</v>
      </c>
      <c r="B21119" t="s">
        <v>64695</v>
      </c>
      <c r="D21119" t="str">
        <f t="shared" si="329"/>
        <v>DCM2831260 Mrak Hall A Street Bridge Evaluation</v>
      </c>
    </row>
    <row r="21120" spans="1:4">
      <c r="A21120" t="s">
        <v>64696</v>
      </c>
      <c r="B21120" t="s">
        <v>64697</v>
      </c>
      <c r="D21120" t="str">
        <f t="shared" si="329"/>
        <v>DCM2831710 Nishi Connectivity Support</v>
      </c>
    </row>
    <row r="21121" spans="1:4">
      <c r="A21121" t="s">
        <v>64698</v>
      </c>
      <c r="B21121" t="s">
        <v>64699</v>
      </c>
      <c r="D21121" t="str">
        <f t="shared" si="329"/>
        <v>DCM2904120 Parking Lot 30 Emergency Call Box</v>
      </c>
    </row>
    <row r="21122" spans="1:4">
      <c r="A21122" t="s">
        <v>64700</v>
      </c>
      <c r="B21122" t="s">
        <v>64701</v>
      </c>
      <c r="D21122" t="str">
        <f t="shared" si="329"/>
        <v>DCM2902840 Parking Lot 58</v>
      </c>
    </row>
    <row r="21123" spans="1:4">
      <c r="A21123" t="s">
        <v>64702</v>
      </c>
      <c r="B21123" t="s">
        <v>64703</v>
      </c>
      <c r="D21123" t="str">
        <f t="shared" ref="D21123:D21186" si="330">A21123&amp;" "&amp;B21123</f>
        <v>DCM2831690 Parking Lot 35 Lighting Retrofits</v>
      </c>
    </row>
    <row r="21124" spans="1:4">
      <c r="A21124" t="s">
        <v>64704</v>
      </c>
      <c r="B21124" t="s">
        <v>64705</v>
      </c>
      <c r="D21124" t="str">
        <f t="shared" si="330"/>
        <v>DCM2831590 Parking Structures Lighting Retrofits</v>
      </c>
    </row>
    <row r="21125" spans="1:4">
      <c r="A21125" t="s">
        <v>64706</v>
      </c>
      <c r="B21125" t="s">
        <v>64707</v>
      </c>
      <c r="D21125" t="str">
        <f t="shared" si="330"/>
        <v>DCM2700170 Pavilion Grid Point Load Evaluation</v>
      </c>
    </row>
    <row r="21126" spans="1:4">
      <c r="A21126" t="s">
        <v>64708</v>
      </c>
      <c r="B21126" t="s">
        <v>64709</v>
      </c>
      <c r="D21126" t="str">
        <f t="shared" si="330"/>
        <v>DCM2831750 Pavilion District Hot Water Conversion</v>
      </c>
    </row>
    <row r="21127" spans="1:4">
      <c r="A21127" t="s">
        <v>64710</v>
      </c>
      <c r="B21127" t="s">
        <v>64711</v>
      </c>
      <c r="D21127" t="str">
        <f t="shared" si="330"/>
        <v>DCM2900840 Plant Reproductive Biology Seed Tech Addition</v>
      </c>
    </row>
    <row r="21128" spans="1:4">
      <c r="A21128" t="s">
        <v>64712</v>
      </c>
      <c r="B21128" t="s">
        <v>64713</v>
      </c>
      <c r="D21128" t="str">
        <f t="shared" si="330"/>
        <v>DCM2831340 Primero Grove Apartments Installation of Photovoltaics</v>
      </c>
    </row>
    <row r="21129" spans="1:4">
      <c r="A21129" t="s">
        <v>64714</v>
      </c>
      <c r="B21129" t="s">
        <v>64715</v>
      </c>
      <c r="D21129" t="str">
        <f t="shared" si="330"/>
        <v>DCM2831970 Project Initiation Effort</v>
      </c>
    </row>
    <row r="21130" spans="1:4">
      <c r="A21130" t="s">
        <v>64716</v>
      </c>
      <c r="B21130" t="s">
        <v>64717</v>
      </c>
      <c r="D21130" t="str">
        <f t="shared" si="330"/>
        <v>DCM2905450 Putah Creek Hatchery Pad Shade Install</v>
      </c>
    </row>
    <row r="21131" spans="1:4">
      <c r="A21131" t="s">
        <v>64718</v>
      </c>
      <c r="B21131" t="s">
        <v>64719</v>
      </c>
      <c r="D21131" t="str">
        <f t="shared" si="330"/>
        <v>DCM2903480 Quail Ridge Caretaker House Study</v>
      </c>
    </row>
    <row r="21132" spans="1:4">
      <c r="A21132" t="s">
        <v>64720</v>
      </c>
      <c r="B21132" t="s">
        <v>64721</v>
      </c>
      <c r="D21132" t="str">
        <f t="shared" si="330"/>
        <v>DCM2508090 Quail Ridge Land and Facilities Maintenance</v>
      </c>
    </row>
    <row r="21133" spans="1:4">
      <c r="A21133" t="s">
        <v>64722</v>
      </c>
      <c r="B21133" t="s">
        <v>64723</v>
      </c>
      <c r="D21133" t="str">
        <f t="shared" si="330"/>
        <v>DCM2905080 Red Real Estate Acquisition</v>
      </c>
    </row>
    <row r="21134" spans="1:4">
      <c r="A21134" t="s">
        <v>64724</v>
      </c>
      <c r="B21134" t="s">
        <v>64725</v>
      </c>
      <c r="D21134" t="str">
        <f t="shared" si="330"/>
        <v>DCM2830160 RES Hospital Projects</v>
      </c>
    </row>
    <row r="21135" spans="1:4">
      <c r="A21135" t="s">
        <v>64726</v>
      </c>
      <c r="B21135" t="s">
        <v>64727</v>
      </c>
      <c r="D21135" t="str">
        <f t="shared" si="330"/>
        <v>DCM2829540 RES Projects</v>
      </c>
    </row>
    <row r="21136" spans="1:4">
      <c r="A21136" t="s">
        <v>64728</v>
      </c>
      <c r="B21136" t="s">
        <v>64729</v>
      </c>
      <c r="D21136" t="str">
        <f t="shared" si="330"/>
        <v>DCM2904840 Road Restriping for Micro Mobility Infrastructure Improvements</v>
      </c>
    </row>
    <row r="21137" spans="1:4">
      <c r="A21137" t="s">
        <v>64730</v>
      </c>
      <c r="B21137" t="s">
        <v>64731</v>
      </c>
      <c r="D21137" t="str">
        <f t="shared" si="330"/>
        <v>DCM2509030 Robbins Roof Overlay Deferred Maintenance</v>
      </c>
    </row>
    <row r="21138" spans="1:4">
      <c r="A21138" t="s">
        <v>64732</v>
      </c>
      <c r="B21138" t="s">
        <v>64733</v>
      </c>
      <c r="D21138" t="str">
        <f t="shared" si="330"/>
        <v>DCM2904190 Russell Field Lighting Installation</v>
      </c>
    </row>
    <row r="21139" spans="1:4">
      <c r="A21139" t="s">
        <v>64734</v>
      </c>
      <c r="B21139" t="s">
        <v>64735</v>
      </c>
      <c r="D21139" t="str">
        <f t="shared" si="330"/>
        <v>DCM2905070 Russell Park Apartments FCA</v>
      </c>
    </row>
    <row r="21140" spans="1:4">
      <c r="A21140" t="s">
        <v>64736</v>
      </c>
      <c r="B21140" t="s">
        <v>64737</v>
      </c>
      <c r="D21140" t="str">
        <f t="shared" si="330"/>
        <v>DCM2902700 Russell Ranch Barns Seismic Retrofit Demolition Study</v>
      </c>
    </row>
    <row r="21141" spans="1:4">
      <c r="A21141" t="s">
        <v>64738</v>
      </c>
      <c r="B21141" t="s">
        <v>64739</v>
      </c>
      <c r="D21141" t="str">
        <f t="shared" si="330"/>
        <v>DCM2902930 Russell Ranch Main Residence Pump House Painting</v>
      </c>
    </row>
    <row r="21142" spans="1:4">
      <c r="A21142" t="s">
        <v>64740</v>
      </c>
      <c r="B21142" t="s">
        <v>64741</v>
      </c>
      <c r="D21142" t="str">
        <f t="shared" si="330"/>
        <v>DCM2903620 Sage Street Settlement Repairs</v>
      </c>
    </row>
    <row r="21143" spans="1:4">
      <c r="A21143" t="s">
        <v>64742</v>
      </c>
      <c r="B21143" t="s">
        <v>64743</v>
      </c>
      <c r="D21143" t="str">
        <f t="shared" si="330"/>
        <v>DCM2826040 Savings By Design</v>
      </c>
    </row>
    <row r="21144" spans="1:4">
      <c r="A21144" t="s">
        <v>64744</v>
      </c>
      <c r="B21144" t="s">
        <v>64745</v>
      </c>
      <c r="D21144" t="str">
        <f t="shared" si="330"/>
        <v>DCM2826041 SBD Commission a Permit Process Improvement</v>
      </c>
    </row>
    <row r="21145" spans="1:4">
      <c r="A21145" t="s">
        <v>64746</v>
      </c>
      <c r="B21145" t="s">
        <v>64747</v>
      </c>
      <c r="D21145" t="str">
        <f t="shared" si="330"/>
        <v>DCM2900490 Schaal Pool Repair</v>
      </c>
    </row>
    <row r="21146" spans="1:4">
      <c r="A21146" t="s">
        <v>64748</v>
      </c>
      <c r="B21146" t="s">
        <v>64749</v>
      </c>
      <c r="D21146" t="str">
        <f t="shared" si="330"/>
        <v>DCM2509180 Sciences Lab Primate Admin Roof Repair</v>
      </c>
    </row>
    <row r="21147" spans="1:4">
      <c r="A21147" t="s">
        <v>64750</v>
      </c>
      <c r="B21147" t="s">
        <v>64751</v>
      </c>
      <c r="D21147" t="str">
        <f t="shared" si="330"/>
        <v>DCM2827470 Seismic Studies Update Program</v>
      </c>
    </row>
    <row r="21148" spans="1:4">
      <c r="A21148" t="s">
        <v>64752</v>
      </c>
      <c r="B21148" t="s">
        <v>64753</v>
      </c>
      <c r="D21148" t="str">
        <f t="shared" si="330"/>
        <v>DCM2509120 Shields Library Elevator Repair</v>
      </c>
    </row>
    <row r="21149" spans="1:4">
      <c r="A21149" t="s">
        <v>64754</v>
      </c>
      <c r="B21149" t="s">
        <v>64755</v>
      </c>
      <c r="D21149" t="str">
        <f t="shared" si="330"/>
        <v>DCM2905550 Shields Library Gender Inclusive Restrooms</v>
      </c>
    </row>
    <row r="21150" spans="1:4">
      <c r="A21150" t="s">
        <v>64756</v>
      </c>
      <c r="B21150" t="s">
        <v>64757</v>
      </c>
      <c r="D21150" t="str">
        <f t="shared" si="330"/>
        <v>DCM2509060 Shields Library Security Fence</v>
      </c>
    </row>
    <row r="21151" spans="1:4">
      <c r="A21151" t="s">
        <v>64758</v>
      </c>
      <c r="B21151" t="s">
        <v>64759</v>
      </c>
      <c r="D21151" t="str">
        <f t="shared" si="330"/>
        <v>DCM2700010 Signing Striping Strategies on Hutchinson Drive Study</v>
      </c>
    </row>
    <row r="21152" spans="1:4">
      <c r="A21152" t="s">
        <v>64760</v>
      </c>
      <c r="B21152" t="s">
        <v>64761</v>
      </c>
      <c r="D21152" t="str">
        <f t="shared" si="330"/>
        <v>DCM2901890 SMASH Program</v>
      </c>
    </row>
    <row r="21153" spans="1:4">
      <c r="A21153" t="s">
        <v>64762</v>
      </c>
      <c r="B21153" t="s">
        <v>64763</v>
      </c>
      <c r="D21153" t="str">
        <f t="shared" si="330"/>
        <v>DCM2902600 Solano Park Demo</v>
      </c>
    </row>
    <row r="21154" spans="1:4">
      <c r="A21154" t="s">
        <v>64764</v>
      </c>
      <c r="B21154" t="s">
        <v>64765</v>
      </c>
      <c r="D21154" t="str">
        <f t="shared" si="330"/>
        <v>DCM2903610 Space Management Furniture Inventory</v>
      </c>
    </row>
    <row r="21155" spans="1:4">
      <c r="A21155" t="s">
        <v>64766</v>
      </c>
      <c r="B21155" t="s">
        <v>64767</v>
      </c>
      <c r="D21155" t="str">
        <f t="shared" si="330"/>
        <v>DCM2900290 Spafford Controls Improvement</v>
      </c>
    </row>
    <row r="21156" spans="1:4">
      <c r="A21156" t="s">
        <v>64768</v>
      </c>
      <c r="B21156" t="s">
        <v>64769</v>
      </c>
      <c r="D21156" t="str">
        <f t="shared" si="330"/>
        <v>DCM2905120 SSH Fixture Analysis Gender Inclusive Restrooms</v>
      </c>
    </row>
    <row r="21157" spans="1:4">
      <c r="A21157" t="s">
        <v>64770</v>
      </c>
      <c r="B21157" t="s">
        <v>64771</v>
      </c>
      <c r="D21157" t="str">
        <f t="shared" si="330"/>
        <v>DCM2903870 Steam Vault Replacement Schaal Pool</v>
      </c>
    </row>
    <row r="21158" spans="1:4">
      <c r="A21158" t="s">
        <v>64772</v>
      </c>
      <c r="B21158" t="s">
        <v>64773</v>
      </c>
      <c r="D21158" t="str">
        <f t="shared" si="330"/>
        <v>DCM2904960 Storer Hall Accessibility Path</v>
      </c>
    </row>
    <row r="21159" spans="1:4">
      <c r="A21159" t="s">
        <v>64774</v>
      </c>
      <c r="B21159" t="s">
        <v>64775</v>
      </c>
      <c r="D21159" t="str">
        <f t="shared" si="330"/>
        <v>DCM2904420 Support Space for AB94 Seismic Projects</v>
      </c>
    </row>
    <row r="21160" spans="1:4">
      <c r="A21160" t="s">
        <v>64776</v>
      </c>
      <c r="B21160" t="s">
        <v>64777</v>
      </c>
      <c r="D21160" t="str">
        <f t="shared" si="330"/>
        <v>DCM2904790 Templeton Farms Trail Erosion</v>
      </c>
    </row>
    <row r="21161" spans="1:4">
      <c r="A21161" t="s">
        <v>64778</v>
      </c>
      <c r="B21161" t="s">
        <v>64779</v>
      </c>
      <c r="D21161" t="str">
        <f t="shared" si="330"/>
        <v>DCM2831740 TERC Repairs</v>
      </c>
    </row>
    <row r="21162" spans="1:4">
      <c r="A21162" t="s">
        <v>64780</v>
      </c>
      <c r="B21162" t="s">
        <v>64781</v>
      </c>
      <c r="D21162" t="str">
        <f t="shared" si="330"/>
        <v>DCM2508050 Tercero 4 Water Intrusion Investigation</v>
      </c>
    </row>
    <row r="21163" spans="1:4">
      <c r="A21163" t="s">
        <v>64782</v>
      </c>
      <c r="B21163" t="s">
        <v>64783</v>
      </c>
      <c r="D21163" t="str">
        <f t="shared" si="330"/>
        <v>DCM2831700 Tercero Phase 1 and 2 HW Conversion Evaluation</v>
      </c>
    </row>
    <row r="21164" spans="1:4">
      <c r="A21164" t="s">
        <v>64784</v>
      </c>
      <c r="B21164" t="s">
        <v>64785</v>
      </c>
      <c r="D21164" t="str">
        <f t="shared" si="330"/>
        <v>DCM2902920 T Mobile Chemistry Annex Tower Antenna Replacement</v>
      </c>
    </row>
    <row r="21165" spans="1:4">
      <c r="A21165" t="s">
        <v>64786</v>
      </c>
      <c r="B21165" t="s">
        <v>64787</v>
      </c>
      <c r="D21165" t="str">
        <f t="shared" si="330"/>
        <v>DCM2903030 Toomey Field Verizon Cell Tower Upgrade</v>
      </c>
    </row>
    <row r="21166" spans="1:4">
      <c r="A21166" t="s">
        <v>64788</v>
      </c>
      <c r="B21166" t="s">
        <v>64789</v>
      </c>
      <c r="D21166" t="str">
        <f t="shared" si="330"/>
        <v>DCM2508000 TP3 Water Intrusion Repairs Mahogany Building</v>
      </c>
    </row>
    <row r="21167" spans="1:4">
      <c r="A21167" t="s">
        <v>64790</v>
      </c>
      <c r="B21167" t="s">
        <v>64791</v>
      </c>
      <c r="D21167" t="str">
        <f t="shared" si="330"/>
        <v>DCM2509010 TP3 Water Intrusion Repairs Sequoia</v>
      </c>
    </row>
    <row r="21168" spans="1:4">
      <c r="A21168" t="s">
        <v>64792</v>
      </c>
      <c r="B21168" t="s">
        <v>64793</v>
      </c>
      <c r="D21168" t="str">
        <f t="shared" si="330"/>
        <v>DCM2901140 TP3 Water Intrusion Repairs 2020 TP3201</v>
      </c>
    </row>
    <row r="21169" spans="1:4">
      <c r="A21169" t="s">
        <v>64794</v>
      </c>
      <c r="B21169" t="s">
        <v>64795</v>
      </c>
      <c r="D21169" t="str">
        <f t="shared" si="330"/>
        <v>DCM2905310 Traffic Signal Inventory and Optimization</v>
      </c>
    </row>
    <row r="21170" spans="1:4">
      <c r="A21170" t="s">
        <v>64796</v>
      </c>
      <c r="B21170" t="s">
        <v>64797</v>
      </c>
      <c r="D21170" t="str">
        <f t="shared" si="330"/>
        <v>DCM2905160 Tulare Flooding Response</v>
      </c>
    </row>
    <row r="21171" spans="1:4">
      <c r="A21171" t="s">
        <v>64798</v>
      </c>
      <c r="B21171" t="s">
        <v>64799</v>
      </c>
      <c r="D21171" t="str">
        <f t="shared" si="330"/>
        <v>DCM2509080 Tupper Hall Elevator Repair</v>
      </c>
    </row>
    <row r="21172" spans="1:4">
      <c r="A21172" t="s">
        <v>64800</v>
      </c>
      <c r="B21172" t="s">
        <v>64801</v>
      </c>
      <c r="D21172" t="str">
        <f t="shared" si="330"/>
        <v>DCM2902240 UCDH Stadium Artificial Turf Replacement</v>
      </c>
    </row>
    <row r="21173" spans="1:4">
      <c r="A21173" t="s">
        <v>64802</v>
      </c>
      <c r="B21173" t="s">
        <v>64803</v>
      </c>
      <c r="D21173" t="str">
        <f t="shared" si="330"/>
        <v>DCM2509050 UCDH Stadium Seat Backs</v>
      </c>
    </row>
    <row r="21174" spans="1:4">
      <c r="A21174" t="s">
        <v>64804</v>
      </c>
      <c r="B21174" t="s">
        <v>64805</v>
      </c>
      <c r="D21174" t="str">
        <f t="shared" si="330"/>
        <v>DCM2902520 UCDH Stadium Suites</v>
      </c>
    </row>
    <row r="21175" spans="1:4">
      <c r="A21175" t="s">
        <v>64806</v>
      </c>
      <c r="B21175" t="s">
        <v>64807</v>
      </c>
      <c r="D21175" t="str">
        <f t="shared" si="330"/>
        <v>DCM2902940 UCSD Vet Med Design</v>
      </c>
    </row>
    <row r="21176" spans="1:4">
      <c r="A21176" t="s">
        <v>64808</v>
      </c>
      <c r="B21176" t="s">
        <v>64809</v>
      </c>
      <c r="D21176" t="str">
        <f t="shared" si="330"/>
        <v>DCM2509020 UCU Center Paint Architectural Metal Roof Beams</v>
      </c>
    </row>
    <row r="21177" spans="1:4">
      <c r="A21177" t="s">
        <v>64810</v>
      </c>
      <c r="B21177" t="s">
        <v>64811</v>
      </c>
      <c r="D21177" t="str">
        <f t="shared" si="330"/>
        <v>DCM2905580 UCUC Slab Repair</v>
      </c>
    </row>
    <row r="21178" spans="1:4">
      <c r="A21178" t="s">
        <v>64812</v>
      </c>
      <c r="B21178" t="s">
        <v>64813</v>
      </c>
      <c r="D21178" t="str">
        <f t="shared" si="330"/>
        <v>DCM2900680 Undergraduate Education Program Expansion Space</v>
      </c>
    </row>
    <row r="21179" spans="1:4">
      <c r="A21179" t="s">
        <v>64814</v>
      </c>
      <c r="B21179" t="s">
        <v>64815</v>
      </c>
      <c r="D21179" t="str">
        <f t="shared" si="330"/>
        <v>DCM2903340 Unitrans 2080 Tilia St Bus Stop Improvements</v>
      </c>
    </row>
    <row r="21180" spans="1:4">
      <c r="A21180" t="s">
        <v>64816</v>
      </c>
      <c r="B21180" t="s">
        <v>64817</v>
      </c>
      <c r="D21180" t="str">
        <f t="shared" si="330"/>
        <v>DCM2831510 Unitrans Facility Storm Water Pavement Improvements</v>
      </c>
    </row>
    <row r="21181" spans="1:4">
      <c r="A21181" t="s">
        <v>64818</v>
      </c>
      <c r="B21181" t="s">
        <v>64819</v>
      </c>
      <c r="D21181" t="str">
        <f t="shared" si="330"/>
        <v>DCM2827530 University Airport CalTrans FAA Assistance</v>
      </c>
    </row>
    <row r="21182" spans="1:4">
      <c r="A21182" t="s">
        <v>64820</v>
      </c>
      <c r="B21182" t="s">
        <v>64821</v>
      </c>
      <c r="D21182" t="str">
        <f t="shared" si="330"/>
        <v>DCM2700090 University Airport Parking Lot Survey</v>
      </c>
    </row>
    <row r="21183" spans="1:4">
      <c r="A21183" t="s">
        <v>64822</v>
      </c>
      <c r="B21183" t="s">
        <v>64823</v>
      </c>
      <c r="D21183" t="str">
        <f t="shared" si="330"/>
        <v>DCM2831730 University Airport Tree Survey 2020</v>
      </c>
    </row>
    <row r="21184" spans="1:4">
      <c r="A21184" t="s">
        <v>64824</v>
      </c>
      <c r="B21184" t="s">
        <v>64825</v>
      </c>
      <c r="D21184" t="str">
        <f t="shared" si="330"/>
        <v>DCM2509280 University Credit Union Center Arena Floor Replacement</v>
      </c>
    </row>
    <row r="21185" spans="1:4">
      <c r="A21185" t="s">
        <v>64826</v>
      </c>
      <c r="B21185" t="s">
        <v>64827</v>
      </c>
      <c r="D21185" t="str">
        <f t="shared" si="330"/>
        <v>DCM2903540 vBSL 3 Facility Upgrade</v>
      </c>
    </row>
    <row r="21186" spans="1:4">
      <c r="A21186" t="s">
        <v>64828</v>
      </c>
      <c r="B21186" t="s">
        <v>64829</v>
      </c>
      <c r="D21186" t="str">
        <f t="shared" si="330"/>
        <v>DCM2904590 Vet Genetics Lab Relocation</v>
      </c>
    </row>
    <row r="21187" spans="1:4">
      <c r="A21187" t="s">
        <v>64830</v>
      </c>
      <c r="B21187" t="s">
        <v>64831</v>
      </c>
      <c r="D21187" t="str">
        <f t="shared" ref="D21187:D21250" si="331">A21187&amp;" "&amp;B21187</f>
        <v>DCM2509270 Vet Med Underwater Treadmill Replacement</v>
      </c>
    </row>
    <row r="21188" spans="1:4">
      <c r="A21188" t="s">
        <v>64832</v>
      </c>
      <c r="B21188" t="s">
        <v>64833</v>
      </c>
      <c r="D21188" t="str">
        <f t="shared" si="331"/>
        <v>DCM2902530 Veterinary Genetics Lab Space</v>
      </c>
    </row>
    <row r="21189" spans="1:4">
      <c r="A21189" t="s">
        <v>64834</v>
      </c>
      <c r="B21189" t="s">
        <v>64835</v>
      </c>
      <c r="D21189" t="str">
        <f t="shared" si="331"/>
        <v>DCM2902690 Virology and Immunology BSL3 Settling</v>
      </c>
    </row>
    <row r="21190" spans="1:4">
      <c r="A21190" t="s">
        <v>64836</v>
      </c>
      <c r="B21190" t="s">
        <v>64837</v>
      </c>
      <c r="D21190" t="str">
        <f t="shared" si="331"/>
        <v>DCM2902060 Vivarium Space Analysis</v>
      </c>
    </row>
    <row r="21191" spans="1:4">
      <c r="A21191" t="s">
        <v>64838</v>
      </c>
      <c r="B21191" t="s">
        <v>64839</v>
      </c>
      <c r="D21191" t="str">
        <f t="shared" si="331"/>
        <v>DCM2509220 VM2 Room 111 Fluoroscopy Design Support</v>
      </c>
    </row>
    <row r="21192" spans="1:4">
      <c r="A21192" t="s">
        <v>64840</v>
      </c>
      <c r="B21192" t="s">
        <v>64841</v>
      </c>
      <c r="D21192" t="str">
        <f t="shared" si="331"/>
        <v>DCM2904800 VMC EPC Revise Estimate</v>
      </c>
    </row>
    <row r="21193" spans="1:4">
      <c r="A21193" t="s">
        <v>64842</v>
      </c>
      <c r="B21193" t="s">
        <v>64843</v>
      </c>
      <c r="D21193" t="str">
        <f t="shared" si="331"/>
        <v>DCM2904780 VMTH Pritchard Cabinetry Layout</v>
      </c>
    </row>
    <row r="21194" spans="1:4">
      <c r="A21194" t="s">
        <v>64844</v>
      </c>
      <c r="B21194" t="s">
        <v>64845</v>
      </c>
      <c r="D21194" t="str">
        <f t="shared" si="331"/>
        <v>DCM2700160 Water System Master Plan</v>
      </c>
    </row>
    <row r="21195" spans="1:4">
      <c r="A21195" t="s">
        <v>64846</v>
      </c>
      <c r="B21195" t="s">
        <v>64847</v>
      </c>
      <c r="D21195" t="str">
        <f t="shared" si="331"/>
        <v>DCM2831310 Water System Planning Support</v>
      </c>
    </row>
    <row r="21196" spans="1:4">
      <c r="A21196" t="s">
        <v>64848</v>
      </c>
      <c r="B21196" t="s">
        <v>64849</v>
      </c>
      <c r="D21196" t="str">
        <f t="shared" si="331"/>
        <v>DCM2507860 Wellman Hall 1st Floor Classroom Renovation</v>
      </c>
    </row>
    <row r="21197" spans="1:4">
      <c r="A21197" t="s">
        <v>64850</v>
      </c>
      <c r="B21197" t="s">
        <v>64851</v>
      </c>
      <c r="D21197" t="str">
        <f t="shared" si="331"/>
        <v>DCM2904540 West Parking Garage Enclosure</v>
      </c>
    </row>
    <row r="21198" spans="1:4">
      <c r="A21198" t="s">
        <v>64852</v>
      </c>
      <c r="B21198" t="s">
        <v>64853</v>
      </c>
      <c r="D21198" t="str">
        <f t="shared" si="331"/>
        <v>DCM2831430 West Village Student Housing P3 Development</v>
      </c>
    </row>
    <row r="21199" spans="1:4">
      <c r="A21199" t="s">
        <v>64854</v>
      </c>
      <c r="B21199" t="s">
        <v>64855</v>
      </c>
      <c r="D21199" t="str">
        <f t="shared" si="331"/>
        <v>DCM2831500 West Village MU1 Tenant Improvements</v>
      </c>
    </row>
    <row r="21200" spans="1:4">
      <c r="A21200" t="s">
        <v>64856</v>
      </c>
      <c r="B21200" t="s">
        <v>64857</v>
      </c>
      <c r="D21200" t="str">
        <f t="shared" si="331"/>
        <v>DCM2903440 West Village Open Space Improvements</v>
      </c>
    </row>
    <row r="21201" spans="1:4">
      <c r="A21201" t="s">
        <v>64858</v>
      </c>
      <c r="B21201" t="s">
        <v>64859</v>
      </c>
      <c r="D21201" t="str">
        <f t="shared" si="331"/>
        <v>DCM2831440 West Village Viridian Shade Screens</v>
      </c>
    </row>
    <row r="21202" spans="1:4">
      <c r="A21202" t="s">
        <v>64860</v>
      </c>
      <c r="B21202" t="s">
        <v>64861</v>
      </c>
      <c r="D21202" t="str">
        <f t="shared" si="331"/>
        <v>DCM2831600 WHNRC Solar PV Project</v>
      </c>
    </row>
    <row r="21203" spans="1:4">
      <c r="A21203" t="s">
        <v>64862</v>
      </c>
      <c r="B21203" t="s">
        <v>64863</v>
      </c>
      <c r="D21203" t="str">
        <f t="shared" si="331"/>
        <v>DCM2509190 Wickson Hall Roof Repair</v>
      </c>
    </row>
    <row r="21204" spans="1:4">
      <c r="A21204" t="s">
        <v>64864</v>
      </c>
      <c r="B21204" t="s">
        <v>64865</v>
      </c>
      <c r="D21204" t="str">
        <f t="shared" si="331"/>
        <v>DCM2901860 Wildlife Teaching Center Feasibility Study</v>
      </c>
    </row>
    <row r="21205" spans="1:4">
      <c r="A21205" t="s">
        <v>64866</v>
      </c>
      <c r="B21205" t="s">
        <v>64867</v>
      </c>
      <c r="D21205" t="str">
        <f t="shared" si="331"/>
        <v>DCM2904470 Young Hall Steam to Hot Water Conversion</v>
      </c>
    </row>
    <row r="21206" spans="1:4">
      <c r="A21206" t="s">
        <v>64868</v>
      </c>
      <c r="B21206" t="s">
        <v>64869</v>
      </c>
      <c r="D21206" t="str">
        <f t="shared" si="331"/>
        <v>DCM2509310 Creuss Hall Exterior Storage Fencing</v>
      </c>
    </row>
    <row r="21207" spans="1:4">
      <c r="A21207" t="s">
        <v>64870</v>
      </c>
      <c r="B21207" t="s">
        <v>64871</v>
      </c>
      <c r="D21207" t="str">
        <f t="shared" si="331"/>
        <v>DEPTIDARE1 IDARE Department Project</v>
      </c>
    </row>
    <row r="21208" spans="1:4">
      <c r="A21208" t="s">
        <v>64872</v>
      </c>
      <c r="B21208" t="s">
        <v>64873</v>
      </c>
      <c r="D21208" t="str">
        <f t="shared" si="331"/>
        <v>DEPTMPAT01 Biorepository Recharge Core</v>
      </c>
    </row>
    <row r="21209" spans="1:4">
      <c r="A21209" t="s">
        <v>64874</v>
      </c>
      <c r="B21209" t="s">
        <v>64875</v>
      </c>
      <c r="D21209" t="str">
        <f t="shared" si="331"/>
        <v>DEPTMPAT02 Genomics Microarray</v>
      </c>
    </row>
    <row r="21210" spans="1:4">
      <c r="A21210" t="s">
        <v>64876</v>
      </c>
      <c r="B21210" t="s">
        <v>64877</v>
      </c>
      <c r="D21210" t="str">
        <f t="shared" si="331"/>
        <v>DEPTMNEU01 MNEU Shriners Agreements</v>
      </c>
    </row>
    <row r="21211" spans="1:4">
      <c r="A21211" t="s">
        <v>64878</v>
      </c>
      <c r="B21211" t="s">
        <v>64879</v>
      </c>
      <c r="D21211" t="str">
        <f t="shared" si="331"/>
        <v>EMAEGS0000 MAE Graduate Student support</v>
      </c>
    </row>
    <row r="21212" spans="1:4">
      <c r="A21212" t="s">
        <v>64880</v>
      </c>
      <c r="B21212" t="s">
        <v>64881</v>
      </c>
      <c r="D21212" t="str">
        <f t="shared" si="331"/>
        <v>EMAETT0000 MAE Instructional Support</v>
      </c>
    </row>
    <row r="21213" spans="1:4">
      <c r="A21213" t="s">
        <v>64882</v>
      </c>
      <c r="B21213" t="s">
        <v>64883</v>
      </c>
      <c r="D21213" t="str">
        <f t="shared" si="331"/>
        <v>EMAEDP0000 MAE Department operations</v>
      </c>
    </row>
    <row r="21214" spans="1:4">
      <c r="A21214" t="s">
        <v>64884</v>
      </c>
      <c r="B21214" t="s">
        <v>64885</v>
      </c>
      <c r="D21214" t="str">
        <f t="shared" si="331"/>
        <v>DEPTNURS02 SON Program Reserves</v>
      </c>
    </row>
    <row r="21215" spans="1:4">
      <c r="A21215" t="s">
        <v>64886</v>
      </c>
      <c r="B21215" t="s">
        <v>64887</v>
      </c>
      <c r="D21215" t="str">
        <f t="shared" si="331"/>
        <v>DEPTNURS03 Perinatal Origins of Disparities Center</v>
      </c>
    </row>
    <row r="21216" spans="1:4">
      <c r="A21216" t="s">
        <v>64888</v>
      </c>
      <c r="B21216" t="s">
        <v>64889</v>
      </c>
      <c r="D21216" t="str">
        <f t="shared" si="331"/>
        <v>DEPBSAS001 BSAS BMS 17</v>
      </c>
    </row>
    <row r="21217" spans="1:4">
      <c r="A21217" t="s">
        <v>64890</v>
      </c>
      <c r="B21217" t="s">
        <v>64891</v>
      </c>
      <c r="D21217" t="str">
        <f t="shared" si="331"/>
        <v>DEPBSAS002 BSAS BMS 18</v>
      </c>
    </row>
    <row r="21218" spans="1:4">
      <c r="A21218" t="s">
        <v>64892</v>
      </c>
      <c r="B21218" t="s">
        <v>64893</v>
      </c>
      <c r="D21218" t="str">
        <f t="shared" si="331"/>
        <v>DEPBSAS003 BSAS BMS 19</v>
      </c>
    </row>
    <row r="21219" spans="1:4">
      <c r="A21219" t="s">
        <v>64894</v>
      </c>
      <c r="B21219" t="s">
        <v>64895</v>
      </c>
      <c r="D21219" t="str">
        <f t="shared" si="331"/>
        <v>DEPBSAS004 BSAS Utilities</v>
      </c>
    </row>
    <row r="21220" spans="1:4">
      <c r="A21220" t="s">
        <v>64896</v>
      </c>
      <c r="B21220" t="s">
        <v>64897</v>
      </c>
      <c r="D21220" t="str">
        <f t="shared" si="331"/>
        <v>DEPCPE3570 CPE 3570 Instructor Expenses</v>
      </c>
    </row>
    <row r="21221" spans="1:4">
      <c r="A21221" t="s">
        <v>64898</v>
      </c>
      <c r="B21221" t="s">
        <v>64899</v>
      </c>
      <c r="D21221" t="str">
        <f t="shared" si="331"/>
        <v>FMBMS00001 FM Building Maintenance Services PPM project</v>
      </c>
    </row>
    <row r="21222" spans="1:4">
      <c r="A21222" t="s">
        <v>64900</v>
      </c>
      <c r="B21222" t="s">
        <v>64901</v>
      </c>
      <c r="D21222" t="str">
        <f t="shared" si="331"/>
        <v>FMBMS00002 FM BMS Elevators PPM Project</v>
      </c>
    </row>
    <row r="21223" spans="1:4">
      <c r="A21223" t="s">
        <v>64902</v>
      </c>
      <c r="B21223" t="s">
        <v>64903</v>
      </c>
      <c r="D21223" t="str">
        <f t="shared" si="331"/>
        <v>FMBMS00003 FM BMS Electrical Systems PPM project</v>
      </c>
    </row>
    <row r="21224" spans="1:4">
      <c r="A21224" t="s">
        <v>64904</v>
      </c>
      <c r="B21224" t="s">
        <v>64905</v>
      </c>
      <c r="D21224" t="str">
        <f t="shared" si="331"/>
        <v>FMBMS00004 FM BMS Mechanical and HVAC PPM project</v>
      </c>
    </row>
    <row r="21225" spans="1:4">
      <c r="A21225" t="s">
        <v>64906</v>
      </c>
      <c r="B21225" t="s">
        <v>64907</v>
      </c>
      <c r="D21225" t="str">
        <f t="shared" si="331"/>
        <v>FMBMS00005 FM BMS Plumbing and Steam PPM project</v>
      </c>
    </row>
    <row r="21226" spans="1:4">
      <c r="A21226" t="s">
        <v>64908</v>
      </c>
      <c r="B21226" t="s">
        <v>64909</v>
      </c>
      <c r="D21226" t="str">
        <f t="shared" si="331"/>
        <v>FMBMS00006 FM BMS Structural Systems PPM project</v>
      </c>
    </row>
    <row r="21227" spans="1:4">
      <c r="A21227" t="s">
        <v>64910</v>
      </c>
      <c r="B21227" t="s">
        <v>64911</v>
      </c>
      <c r="D21227" t="str">
        <f t="shared" si="331"/>
        <v>PPMRC00001 CAES Nutrition Assay Services</v>
      </c>
    </row>
    <row r="21228" spans="1:4">
      <c r="A21228" t="s">
        <v>64912</v>
      </c>
      <c r="B21228" t="s">
        <v>64913</v>
      </c>
      <c r="D21228" t="str">
        <f t="shared" si="331"/>
        <v>PPMRC00002 CAES Nutrition Human Lactation Ctr</v>
      </c>
    </row>
    <row r="21229" spans="1:4">
      <c r="A21229" t="s">
        <v>64914</v>
      </c>
      <c r="B21229" t="s">
        <v>64915</v>
      </c>
      <c r="D21229" t="str">
        <f t="shared" si="331"/>
        <v>PPMRC00003 CAES NUTR Lonnderdal Lab Assay Services</v>
      </c>
    </row>
    <row r="21230" spans="1:4">
      <c r="A21230" t="s">
        <v>64916</v>
      </c>
      <c r="B21230" t="s">
        <v>64917</v>
      </c>
      <c r="D21230" t="str">
        <f t="shared" si="331"/>
        <v>PPMRC00004 CAES ETox Signed Air Quality Test</v>
      </c>
    </row>
    <row r="21231" spans="1:4">
      <c r="A21231" t="s">
        <v>64918</v>
      </c>
      <c r="B21231" t="s">
        <v>64919</v>
      </c>
      <c r="D21231" t="str">
        <f t="shared" si="331"/>
        <v>PPMRC00005 CAES ETox Air Quality Testing Services</v>
      </c>
    </row>
    <row r="21232" spans="1:4">
      <c r="A21232" t="s">
        <v>64920</v>
      </c>
      <c r="B21232" t="s">
        <v>64921</v>
      </c>
      <c r="D21232" t="str">
        <f t="shared" si="331"/>
        <v>PPMRC00006 CAES MPSL Granite Canyon Toxicity Env Assmt</v>
      </c>
    </row>
    <row r="21233" spans="1:4">
      <c r="A21233" t="s">
        <v>64922</v>
      </c>
      <c r="B21233" t="s">
        <v>64923</v>
      </c>
      <c r="D21233" t="str">
        <f t="shared" si="331"/>
        <v>PPMRC00007 CAES ENM Nematode Identification Quantification</v>
      </c>
    </row>
    <row r="21234" spans="1:4">
      <c r="A21234" t="s">
        <v>64924</v>
      </c>
      <c r="B21234" t="s">
        <v>64925</v>
      </c>
      <c r="D21234" t="str">
        <f t="shared" si="331"/>
        <v>PPMRC00008 CAES PLP Hammock Lab Lipid Analysis</v>
      </c>
    </row>
    <row r="21235" spans="1:4">
      <c r="A21235" t="s">
        <v>64926</v>
      </c>
      <c r="B21235" t="s">
        <v>64927</v>
      </c>
      <c r="D21235" t="str">
        <f t="shared" si="331"/>
        <v>PPMRC00009 CAES NUTR Slupsky Assay Services</v>
      </c>
    </row>
    <row r="21236" spans="1:4">
      <c r="A21236" t="s">
        <v>64928</v>
      </c>
      <c r="B21236" t="s">
        <v>64929</v>
      </c>
      <c r="D21236" t="str">
        <f t="shared" si="331"/>
        <v>PPMRC00010 CAES LAWR Horwath Lab Analysis Services</v>
      </c>
    </row>
    <row r="21237" spans="1:4">
      <c r="A21237" t="s">
        <v>64930</v>
      </c>
      <c r="B21237" t="s">
        <v>64931</v>
      </c>
      <c r="D21237" t="str">
        <f t="shared" si="331"/>
        <v>PPMRC00011 CAES LAWR Dahlke Soil and Water Analysis</v>
      </c>
    </row>
    <row r="21238" spans="1:4">
      <c r="A21238" t="s">
        <v>64932</v>
      </c>
      <c r="B21238" t="s">
        <v>64933</v>
      </c>
      <c r="D21238" t="str">
        <f t="shared" si="331"/>
        <v>PPMRC00012 CAES LAWR Geisseler Lab Analysis Services</v>
      </c>
    </row>
    <row r="21239" spans="1:4">
      <c r="A21239" t="s">
        <v>64934</v>
      </c>
      <c r="B21239" t="s">
        <v>64935</v>
      </c>
      <c r="D21239" t="str">
        <f t="shared" si="331"/>
        <v>PPMRC00013 CAES ANS Finger Genomic Lab Services</v>
      </c>
    </row>
    <row r="21240" spans="1:4">
      <c r="A21240" t="s">
        <v>64936</v>
      </c>
      <c r="B21240" t="s">
        <v>64937</v>
      </c>
      <c r="D21240" t="str">
        <f t="shared" si="331"/>
        <v>PPMRC00014 CAES ANS Schreier Genomic Variation</v>
      </c>
    </row>
    <row r="21241" spans="1:4">
      <c r="A21241" t="s">
        <v>64938</v>
      </c>
      <c r="B21241" t="s">
        <v>64939</v>
      </c>
      <c r="D21241" t="str">
        <f t="shared" si="331"/>
        <v>PPMRC00015 CAES ANS Label Free Molecular Phenotyping</v>
      </c>
    </row>
    <row r="21242" spans="1:4">
      <c r="A21242" t="s">
        <v>64940</v>
      </c>
      <c r="B21242" t="s">
        <v>64941</v>
      </c>
      <c r="D21242" t="str">
        <f t="shared" si="331"/>
        <v>PPMRC00016 CAES ANS Sequence Analysis Services</v>
      </c>
    </row>
    <row r="21243" spans="1:4">
      <c r="A21243" t="s">
        <v>64942</v>
      </c>
      <c r="B21243" t="s">
        <v>64943</v>
      </c>
      <c r="D21243" t="str">
        <f t="shared" si="331"/>
        <v>PPMRC00017 CAES Nutritional Efficacy Testing Services</v>
      </c>
    </row>
    <row r="21244" spans="1:4">
      <c r="A21244" t="s">
        <v>64944</v>
      </c>
      <c r="B21244" t="s">
        <v>64945</v>
      </c>
      <c r="D21244" t="str">
        <f t="shared" si="331"/>
        <v>PPMRC00018 CAES Liu Feed Bioactive Products Services</v>
      </c>
    </row>
    <row r="21245" spans="1:4">
      <c r="A21245" t="s">
        <v>64946</v>
      </c>
      <c r="B21245" t="s">
        <v>64947</v>
      </c>
      <c r="D21245" t="str">
        <f t="shared" si="331"/>
        <v>PPMRC00019 CAES Genetic Diversity Recharge</v>
      </c>
    </row>
    <row r="21246" spans="1:4">
      <c r="A21246" t="s">
        <v>64948</v>
      </c>
      <c r="B21246" t="s">
        <v>64949</v>
      </c>
      <c r="D21246" t="str">
        <f t="shared" si="331"/>
        <v>PPMRC00020 CAES Museum of Wildlife Fish Biology</v>
      </c>
    </row>
    <row r="21247" spans="1:4">
      <c r="A21247" t="s">
        <v>64950</v>
      </c>
      <c r="B21247" t="s">
        <v>64951</v>
      </c>
      <c r="D21247" t="str">
        <f t="shared" si="331"/>
        <v>PPMRC00021 CAES Nann Fangue Lab Services</v>
      </c>
    </row>
    <row r="21248" spans="1:4">
      <c r="A21248" t="s">
        <v>64952</v>
      </c>
      <c r="B21248" t="s">
        <v>64953</v>
      </c>
      <c r="D21248" t="str">
        <f t="shared" si="331"/>
        <v>PPMRC00022 CAES AWFC Research Boat Services</v>
      </c>
    </row>
    <row r="21249" spans="1:4">
      <c r="A21249" t="s">
        <v>64954</v>
      </c>
      <c r="B21249" t="s">
        <v>64955</v>
      </c>
      <c r="D21249" t="str">
        <f t="shared" si="331"/>
        <v>PPMRC00023 CAES Milk Processing Lab Services</v>
      </c>
    </row>
    <row r="21250" spans="1:4">
      <c r="A21250" t="s">
        <v>64956</v>
      </c>
      <c r="B21250" t="s">
        <v>64957</v>
      </c>
      <c r="D21250" t="str">
        <f t="shared" si="331"/>
        <v>PPMRC00024 CAES Biosystematics Consultation Res Inc</v>
      </c>
    </row>
    <row r="21251" spans="1:4">
      <c r="A21251" t="s">
        <v>64958</v>
      </c>
      <c r="B21251" t="s">
        <v>64959</v>
      </c>
      <c r="D21251" t="str">
        <f t="shared" ref="D21251:D21314" si="332">A21251&amp;" "&amp;B21251</f>
        <v>PPMRC00025 CAES Bohart Museum Tours</v>
      </c>
    </row>
    <row r="21252" spans="1:4">
      <c r="A21252" t="s">
        <v>64960</v>
      </c>
      <c r="B21252" t="s">
        <v>64961</v>
      </c>
      <c r="D21252" t="str">
        <f t="shared" si="332"/>
        <v>PPMRC00026 CEE CGM Program Income</v>
      </c>
    </row>
    <row r="21253" spans="1:4">
      <c r="A21253" t="s">
        <v>64962</v>
      </c>
      <c r="B21253" t="s">
        <v>64963</v>
      </c>
      <c r="D21253" t="str">
        <f t="shared" si="332"/>
        <v>PPMRC00027 CPE Hourly Rate</v>
      </c>
    </row>
    <row r="21254" spans="1:4">
      <c r="A21254" t="s">
        <v>64964</v>
      </c>
      <c r="B21254" t="s">
        <v>64965</v>
      </c>
      <c r="D21254" t="str">
        <f t="shared" si="332"/>
        <v>PPMRC00028 CPS Daily Rate</v>
      </c>
    </row>
    <row r="21255" spans="1:4">
      <c r="A21255" t="s">
        <v>64966</v>
      </c>
      <c r="B21255" t="s">
        <v>64967</v>
      </c>
      <c r="D21255" t="str">
        <f t="shared" si="332"/>
        <v>PPMRC00029 CHS Daily Rate</v>
      </c>
    </row>
    <row r="21256" spans="1:4">
      <c r="A21256" t="s">
        <v>64968</v>
      </c>
      <c r="B21256" t="s">
        <v>64969</v>
      </c>
      <c r="D21256" t="str">
        <f t="shared" si="332"/>
        <v>PPMRC00030 CAES Healthy Beverage Initiative</v>
      </c>
    </row>
    <row r="21257" spans="1:4">
      <c r="A21257" t="s">
        <v>64970</v>
      </c>
      <c r="B21257" t="s">
        <v>64971</v>
      </c>
      <c r="D21257" t="str">
        <f t="shared" si="332"/>
        <v>PPMRC00031 OR HUSBANDRY</v>
      </c>
    </row>
    <row r="21258" spans="1:4">
      <c r="A21258" t="s">
        <v>64972</v>
      </c>
      <c r="B21258" t="s">
        <v>64973</v>
      </c>
      <c r="D21258" t="str">
        <f t="shared" si="332"/>
        <v>PPMRC00032 CAES Glycoproteomics</v>
      </c>
    </row>
    <row r="21259" spans="1:4">
      <c r="A21259" t="s">
        <v>64974</v>
      </c>
      <c r="B21259" t="s">
        <v>64975</v>
      </c>
      <c r="D21259" t="str">
        <f t="shared" si="332"/>
        <v>PPMRC00033 CAES Phaff Yeast Collection</v>
      </c>
    </row>
    <row r="21260" spans="1:4">
      <c r="A21260" t="s">
        <v>64976</v>
      </c>
      <c r="B21260" t="s">
        <v>64977</v>
      </c>
      <c r="D21260" t="str">
        <f t="shared" si="332"/>
        <v>PPMRC87360 CNPRC PULMONARY FUNCTION RECHARGE</v>
      </c>
    </row>
    <row r="21261" spans="1:4">
      <c r="A21261" t="s">
        <v>64978</v>
      </c>
      <c r="B21261" t="s">
        <v>64979</v>
      </c>
      <c r="D21261" t="str">
        <f t="shared" si="332"/>
        <v>PPMRC87370 CNPRC INHALATION EXPOSURE FACILITY RECHA</v>
      </c>
    </row>
    <row r="21262" spans="1:4">
      <c r="A21262" t="s">
        <v>64980</v>
      </c>
      <c r="B21262" t="s">
        <v>64981</v>
      </c>
      <c r="D21262" t="str">
        <f t="shared" si="332"/>
        <v>PPMRC87410 CNPRC MULTIMODAL IMAGING CORE RECHARG</v>
      </c>
    </row>
    <row r="21263" spans="1:4">
      <c r="A21263" t="s">
        <v>64982</v>
      </c>
      <c r="B21263" t="s">
        <v>64983</v>
      </c>
      <c r="D21263" t="str">
        <f t="shared" si="332"/>
        <v>PPMRC87570 CNPRC PATHOGEN DETECTION CORE RECHARGE</v>
      </c>
    </row>
    <row r="21264" spans="1:4">
      <c r="A21264" t="s">
        <v>64984</v>
      </c>
      <c r="B21264" t="s">
        <v>64985</v>
      </c>
      <c r="D21264" t="str">
        <f t="shared" si="332"/>
        <v>PPMRC87440 CNPRC GENETICS CORE RECHARGE</v>
      </c>
    </row>
    <row r="21265" spans="1:4">
      <c r="A21265" t="s">
        <v>64986</v>
      </c>
      <c r="B21265" t="s">
        <v>64987</v>
      </c>
      <c r="D21265" t="str">
        <f t="shared" si="332"/>
        <v>PPMRC87450 CNPRC ENDOCRINE CORE MENDOZA RECHARGE</v>
      </c>
    </row>
    <row r="21266" spans="1:4">
      <c r="A21266" t="s">
        <v>64988</v>
      </c>
      <c r="B21266" t="s">
        <v>64989</v>
      </c>
      <c r="D21266" t="str">
        <f t="shared" si="332"/>
        <v>PPMRC87480 CNPRC BEHAVIORAL ASSESSMENT CORE RECHARG</v>
      </c>
    </row>
    <row r="21267" spans="1:4">
      <c r="A21267" t="s">
        <v>64990</v>
      </c>
      <c r="B21267" t="s">
        <v>64991</v>
      </c>
      <c r="D21267" t="str">
        <f t="shared" si="332"/>
        <v>PPMRC87510 CNPRC ENDOCRINE CORE LASLEY RECHARGE</v>
      </c>
    </row>
    <row r="21268" spans="1:4">
      <c r="A21268" t="s">
        <v>64992</v>
      </c>
      <c r="B21268" t="s">
        <v>64993</v>
      </c>
      <c r="D21268" t="str">
        <f t="shared" si="332"/>
        <v>PPMRC87750 CNPRC ENDOCRINE CORE RECHARGE</v>
      </c>
    </row>
    <row r="21269" spans="1:4">
      <c r="A21269" t="s">
        <v>64994</v>
      </c>
      <c r="B21269" t="s">
        <v>64995</v>
      </c>
      <c r="D21269" t="str">
        <f t="shared" si="332"/>
        <v>PPMRC87760 CNPRC VIRUS STOCK RECHARGE</v>
      </c>
    </row>
    <row r="21270" spans="1:4">
      <c r="A21270" t="s">
        <v>64996</v>
      </c>
      <c r="B21270" t="s">
        <v>64997</v>
      </c>
      <c r="D21270" t="str">
        <f t="shared" si="332"/>
        <v>PPMRC87770 CNPRC FLOW CYTOMETRY RECHARGE</v>
      </c>
    </row>
    <row r="21271" spans="1:4">
      <c r="A21271" t="s">
        <v>64998</v>
      </c>
      <c r="B21271" t="s">
        <v>64999</v>
      </c>
      <c r="D21271" t="str">
        <f t="shared" si="332"/>
        <v>PPMRC87830 CNPRC IT SERVICES RECHARGE</v>
      </c>
    </row>
    <row r="21272" spans="1:4">
      <c r="A21272" t="s">
        <v>65000</v>
      </c>
      <c r="B21272" t="s">
        <v>65001</v>
      </c>
      <c r="D21272" t="str">
        <f t="shared" si="332"/>
        <v>PPMRC87860 CNPRC IMMUNOLOGY CORE RECHARGE</v>
      </c>
    </row>
    <row r="21273" spans="1:4">
      <c r="A21273" t="s">
        <v>65002</v>
      </c>
      <c r="B21273" t="s">
        <v>65003</v>
      </c>
      <c r="D21273" t="str">
        <f t="shared" si="332"/>
        <v>PPMRC87950 CNPRC PATHOGEN DETECTION LAB MARKUP</v>
      </c>
    </row>
    <row r="21274" spans="1:4">
      <c r="A21274" t="s">
        <v>65004</v>
      </c>
      <c r="B21274" t="s">
        <v>65005</v>
      </c>
      <c r="D21274" t="str">
        <f t="shared" si="332"/>
        <v>PPMRC87970 CNPRC ALLERGY CORE RECHARGE</v>
      </c>
    </row>
    <row r="21275" spans="1:4">
      <c r="A21275" t="s">
        <v>65006</v>
      </c>
      <c r="B21275" t="s">
        <v>65007</v>
      </c>
      <c r="D21275" t="str">
        <f t="shared" si="332"/>
        <v>PPMRC90270 CNPRC VPC8795 SUMMER TUITION FEES</v>
      </c>
    </row>
    <row r="21276" spans="1:4">
      <c r="A21276" t="s">
        <v>65008</v>
      </c>
      <c r="B21276" t="s">
        <v>65009</v>
      </c>
      <c r="D21276" t="str">
        <f t="shared" si="332"/>
        <v>PPMRC87040 CNPRC FLOW CYTOMETRY TRAINING</v>
      </c>
    </row>
    <row r="21277" spans="1:4">
      <c r="A21277" t="s">
        <v>65010</v>
      </c>
      <c r="B21277" t="s">
        <v>65011</v>
      </c>
      <c r="D21277" t="str">
        <f t="shared" si="332"/>
        <v>PPMRC87080 CNPRC REPEAT SERVICES</v>
      </c>
    </row>
    <row r="21278" spans="1:4">
      <c r="A21278" t="s">
        <v>65012</v>
      </c>
      <c r="B21278" t="s">
        <v>65013</v>
      </c>
      <c r="D21278" t="str">
        <f t="shared" si="332"/>
        <v>PPMRC87300 CNPRC FIELD CAGE INCOME</v>
      </c>
    </row>
    <row r="21279" spans="1:4">
      <c r="A21279" t="s">
        <v>65014</v>
      </c>
      <c r="B21279" t="s">
        <v>65015</v>
      </c>
      <c r="D21279" t="str">
        <f t="shared" si="332"/>
        <v>PPMRC87330 CNPRC RESEARCH SERVICES INCOME</v>
      </c>
    </row>
    <row r="21280" spans="1:4">
      <c r="A21280" t="s">
        <v>65016</v>
      </c>
      <c r="B21280" t="s">
        <v>65017</v>
      </c>
      <c r="D21280" t="str">
        <f t="shared" si="332"/>
        <v>PPMRC87340 CNPRC VET SERVICES INCOME</v>
      </c>
    </row>
    <row r="21281" spans="1:4">
      <c r="A21281" t="s">
        <v>65018</v>
      </c>
      <c r="B21281" t="s">
        <v>65019</v>
      </c>
      <c r="D21281" t="str">
        <f t="shared" si="332"/>
        <v>PPMRC87380 CNPRC DATA SERVICES INCOME</v>
      </c>
    </row>
    <row r="21282" spans="1:4">
      <c r="A21282" t="s">
        <v>65020</v>
      </c>
      <c r="B21282" t="s">
        <v>65021</v>
      </c>
      <c r="D21282" t="str">
        <f t="shared" si="332"/>
        <v>PPMRC87390 CNPRC SHOP INCOME</v>
      </c>
    </row>
    <row r="21283" spans="1:4">
      <c r="A21283" t="s">
        <v>65022</v>
      </c>
      <c r="B21283" t="s">
        <v>65023</v>
      </c>
      <c r="D21283" t="str">
        <f t="shared" si="332"/>
        <v>PPMRC87400 CNPRC ANIMAL SERVICES INCOME</v>
      </c>
    </row>
    <row r="21284" spans="1:4">
      <c r="A21284" t="s">
        <v>65024</v>
      </c>
      <c r="B21284" t="s">
        <v>65025</v>
      </c>
      <c r="D21284" t="str">
        <f t="shared" si="332"/>
        <v>PPMRC87420 CNPRC NURSERY INCOME</v>
      </c>
    </row>
    <row r="21285" spans="1:4">
      <c r="A21285" t="s">
        <v>65026</v>
      </c>
      <c r="B21285" t="s">
        <v>65027</v>
      </c>
      <c r="D21285" t="str">
        <f t="shared" si="332"/>
        <v>PPMRC87610 CNPRC CLINICAL LABS INCOME</v>
      </c>
    </row>
    <row r="21286" spans="1:4">
      <c r="A21286" t="s">
        <v>65028</v>
      </c>
      <c r="B21286" t="s">
        <v>65029</v>
      </c>
      <c r="D21286" t="str">
        <f t="shared" si="332"/>
        <v>PPMRC87620 CNPRC PATHOLOGY LAB INCOME</v>
      </c>
    </row>
    <row r="21287" spans="1:4">
      <c r="A21287" t="s">
        <v>65030</v>
      </c>
      <c r="B21287" t="s">
        <v>65031</v>
      </c>
      <c r="D21287" t="str">
        <f t="shared" si="332"/>
        <v>PPMRC87050 CNPRC CENTRAL SUPPLY RECHARGE</v>
      </c>
    </row>
    <row r="21288" spans="1:4">
      <c r="A21288" t="s">
        <v>65032</v>
      </c>
      <c r="B21288" t="s">
        <v>65033</v>
      </c>
      <c r="D21288" t="str">
        <f t="shared" si="332"/>
        <v>PPMRC87070 CNPRC MOU Autoclave Project</v>
      </c>
    </row>
    <row r="21289" spans="1:4">
      <c r="A21289" t="s">
        <v>65034</v>
      </c>
      <c r="B21289" t="s">
        <v>65035</v>
      </c>
      <c r="D21289" t="str">
        <f t="shared" si="332"/>
        <v>PPMRC87240 CNPRC STAFF SUPPORT OTHER</v>
      </c>
    </row>
    <row r="21290" spans="1:4">
      <c r="A21290" t="s">
        <v>65036</v>
      </c>
      <c r="B21290" t="s">
        <v>65037</v>
      </c>
      <c r="D21290" t="str">
        <f t="shared" si="332"/>
        <v>PPMRC87930 CNPRC COVID 19 SUPPORT</v>
      </c>
    </row>
    <row r="21291" spans="1:4">
      <c r="A21291" t="s">
        <v>65038</v>
      </c>
      <c r="B21291" t="s">
        <v>65039</v>
      </c>
      <c r="D21291" t="str">
        <f t="shared" si="332"/>
        <v>PPMRC87940 CNPRC ANIMAL SALES INCOME</v>
      </c>
    </row>
    <row r="21292" spans="1:4">
      <c r="A21292" t="s">
        <v>65040</v>
      </c>
      <c r="B21292" t="s">
        <v>65041</v>
      </c>
      <c r="D21292" t="str">
        <f t="shared" si="332"/>
        <v>PPMRC87990 CNPRC COLONY SUPPORT</v>
      </c>
    </row>
    <row r="21293" spans="1:4">
      <c r="A21293" t="s">
        <v>65042</v>
      </c>
      <c r="B21293" t="s">
        <v>65043</v>
      </c>
      <c r="D21293" t="str">
        <f t="shared" si="332"/>
        <v>PPMRC87060 CNPRC GENERAL HUSBANDRY PER DIEM</v>
      </c>
    </row>
    <row r="21294" spans="1:4">
      <c r="A21294" t="s">
        <v>65044</v>
      </c>
      <c r="B21294" t="s">
        <v>65045</v>
      </c>
      <c r="D21294" t="str">
        <f t="shared" si="332"/>
        <v>PPMRC87130 CNPRC LABORATORYMEDICAL SVCS PER DIEM</v>
      </c>
    </row>
    <row r="21295" spans="1:4">
      <c r="A21295" t="s">
        <v>65046</v>
      </c>
      <c r="B21295" t="s">
        <v>65047</v>
      </c>
      <c r="D21295" t="str">
        <f t="shared" si="332"/>
        <v>PPMRC87140 CNPRC INDOOR PER DIEM</v>
      </c>
    </row>
    <row r="21296" spans="1:4">
      <c r="A21296" t="s">
        <v>65048</v>
      </c>
      <c r="B21296" t="s">
        <v>65049</v>
      </c>
      <c r="D21296" t="str">
        <f t="shared" si="332"/>
        <v>PPMRC87160 CNPRC FIELD CAGE PER DIEM</v>
      </c>
    </row>
    <row r="21297" spans="1:4">
      <c r="A21297" t="s">
        <v>65050</v>
      </c>
      <c r="B21297" t="s">
        <v>65051</v>
      </c>
      <c r="D21297" t="str">
        <f t="shared" si="332"/>
        <v>PPMRC87170 CNPRC NURSERY PER DIEM</v>
      </c>
    </row>
    <row r="21298" spans="1:4">
      <c r="A21298" t="s">
        <v>65052</v>
      </c>
      <c r="B21298" t="s">
        <v>65053</v>
      </c>
      <c r="D21298" t="str">
        <f t="shared" si="332"/>
        <v>PPMRC87180 CNPRC TECHNICAL SERVICES PER DIEM</v>
      </c>
    </row>
    <row r="21299" spans="1:4">
      <c r="A21299" t="s">
        <v>65054</v>
      </c>
      <c r="B21299" t="s">
        <v>65055</v>
      </c>
      <c r="D21299" t="str">
        <f t="shared" si="332"/>
        <v>PPMRC87200 CNPRC CORN CRIBS PER DIEM</v>
      </c>
    </row>
    <row r="21300" spans="1:4">
      <c r="A21300" t="s">
        <v>65056</v>
      </c>
      <c r="B21300" t="s">
        <v>65057</v>
      </c>
      <c r="D21300" t="str">
        <f t="shared" si="332"/>
        <v>PPMRC87210 CNPRC ARF GENERAL PER DIEM</v>
      </c>
    </row>
    <row r="21301" spans="1:4">
      <c r="A21301" t="s">
        <v>65058</v>
      </c>
      <c r="B21301" t="s">
        <v>65059</v>
      </c>
      <c r="D21301" t="str">
        <f t="shared" si="332"/>
        <v>PPMRC87220 CNPRC INFECTIOUS INDOORS PER DIEM</v>
      </c>
    </row>
    <row r="21302" spans="1:4">
      <c r="A21302" t="s">
        <v>65060</v>
      </c>
      <c r="B21302" t="s">
        <v>65061</v>
      </c>
      <c r="D21302" t="str">
        <f t="shared" si="332"/>
        <v>PPMRC87260 CNPRC REFUSEGENERAL SANITATION PER DIEM</v>
      </c>
    </row>
    <row r="21303" spans="1:4">
      <c r="A21303" t="s">
        <v>65062</v>
      </c>
      <c r="B21303" t="s">
        <v>65063</v>
      </c>
      <c r="D21303" t="str">
        <f t="shared" si="332"/>
        <v>PPMRC87530 CNPRC RESEARCH SERVICES PER DIEM</v>
      </c>
    </row>
    <row r="21304" spans="1:4">
      <c r="A21304" t="s">
        <v>65064</v>
      </c>
      <c r="B21304" t="s">
        <v>65065</v>
      </c>
      <c r="D21304" t="str">
        <f t="shared" si="332"/>
        <v>PPMRC87560 CNPRC THERAPEUTICSPRIM MED PER DIEM</v>
      </c>
    </row>
    <row r="21305" spans="1:4">
      <c r="A21305" t="s">
        <v>65066</v>
      </c>
      <c r="B21305" t="s">
        <v>65067</v>
      </c>
      <c r="D21305" t="str">
        <f t="shared" si="332"/>
        <v>PPMRC87580 CNPRC PATHOLOGY PER DIEM</v>
      </c>
    </row>
    <row r="21306" spans="1:4">
      <c r="A21306" t="s">
        <v>65068</v>
      </c>
      <c r="B21306" t="s">
        <v>65069</v>
      </c>
      <c r="D21306" t="str">
        <f t="shared" si="332"/>
        <v>PPMRC87590 CNPRC PD QUARTERLY INDIRECT CLEARING</v>
      </c>
    </row>
    <row r="21307" spans="1:4">
      <c r="A21307" t="s">
        <v>65070</v>
      </c>
      <c r="B21307" t="s">
        <v>65071</v>
      </c>
      <c r="D21307" t="str">
        <f t="shared" si="332"/>
        <v>PPMRC87600 CNPRC CAGE CHANGE PER DIEM</v>
      </c>
    </row>
    <row r="21308" spans="1:4">
      <c r="A21308" t="s">
        <v>65072</v>
      </c>
      <c r="B21308" t="s">
        <v>65073</v>
      </c>
      <c r="D21308" t="str">
        <f t="shared" si="332"/>
        <v>PPMRC90700 CNPRC B C RATE PROGRAM INCOME</v>
      </c>
    </row>
    <row r="21309" spans="1:4">
      <c r="A21309" t="s">
        <v>65074</v>
      </c>
      <c r="B21309" t="s">
        <v>65075</v>
      </c>
      <c r="D21309" t="str">
        <f t="shared" si="332"/>
        <v>PPMRC90960 CNPRC B C Rate Admin HR</v>
      </c>
    </row>
    <row r="21310" spans="1:4">
      <c r="A21310" t="s">
        <v>65076</v>
      </c>
      <c r="B21310" t="s">
        <v>65077</v>
      </c>
      <c r="D21310" t="str">
        <f t="shared" si="332"/>
        <v>PPMRC90970 CNPRC B C Rate Admin PSO</v>
      </c>
    </row>
    <row r="21311" spans="1:4">
      <c r="A21311" t="s">
        <v>65078</v>
      </c>
      <c r="B21311" t="s">
        <v>65079</v>
      </c>
      <c r="D21311" t="str">
        <f t="shared" si="332"/>
        <v>PPMRC90980 CNPRC B C Rate Admin Facilities</v>
      </c>
    </row>
    <row r="21312" spans="1:4">
      <c r="A21312" t="s">
        <v>65080</v>
      </c>
      <c r="B21312" t="s">
        <v>65081</v>
      </c>
      <c r="D21312" t="str">
        <f t="shared" si="332"/>
        <v>PPMRC49001 VMWHC VET SVCS COST RECOVERY</v>
      </c>
    </row>
    <row r="21313" spans="1:4">
      <c r="A21313" t="s">
        <v>65082</v>
      </c>
      <c r="B21313" t="s">
        <v>65083</v>
      </c>
      <c r="D21313" t="str">
        <f t="shared" si="332"/>
        <v>PPMRC49002 WHC Vet Svcs Oiled Wildlife Care Network</v>
      </c>
    </row>
    <row r="21314" spans="1:4">
      <c r="A21314" t="s">
        <v>65084</v>
      </c>
      <c r="B21314" t="s">
        <v>65085</v>
      </c>
      <c r="D21314" t="str">
        <f t="shared" si="332"/>
        <v>PPMRC49003 WHC Vet Svs SeaDoc Society</v>
      </c>
    </row>
    <row r="21315" spans="1:4">
      <c r="A21315" t="s">
        <v>65086</v>
      </c>
      <c r="B21315" t="s">
        <v>65087</v>
      </c>
      <c r="D21315" t="str">
        <f t="shared" ref="D21315:D21378" si="333">A21315&amp;" "&amp;B21315</f>
        <v>PPMRC49004 WHC Vet Svs Mountain Lion Program</v>
      </c>
    </row>
    <row r="21316" spans="1:4">
      <c r="A21316" t="s">
        <v>65088</v>
      </c>
      <c r="B21316" t="s">
        <v>65089</v>
      </c>
      <c r="D21316" t="str">
        <f t="shared" si="333"/>
        <v>PPMRC49005 WHC Vet Svs Marine Mammal Diagnostic Lab</v>
      </c>
    </row>
    <row r="21317" spans="1:4">
      <c r="A21317" t="s">
        <v>65090</v>
      </c>
      <c r="B21317" t="s">
        <v>65091</v>
      </c>
      <c r="D21317" t="str">
        <f t="shared" si="333"/>
        <v>PPMRCDDACR ANR DESERT REC ACRE RATE</v>
      </c>
    </row>
    <row r="21318" spans="1:4">
      <c r="A21318" t="s">
        <v>65092</v>
      </c>
      <c r="B21318" t="s">
        <v>65093</v>
      </c>
      <c r="D21318" t="str">
        <f t="shared" si="333"/>
        <v>PPMRCDDPIR ANR DESERT REC PRESSURIZED IRRIGATION RATE</v>
      </c>
    </row>
    <row r="21319" spans="1:4">
      <c r="A21319" t="s">
        <v>65094</v>
      </c>
      <c r="B21319" t="s">
        <v>65095</v>
      </c>
      <c r="D21319" t="str">
        <f t="shared" si="333"/>
        <v>PPMRCDDDRH ANR DESERT REC DIRECT RESEARCH HOURS RATE</v>
      </c>
    </row>
    <row r="21320" spans="1:4">
      <c r="A21320" t="s">
        <v>65096</v>
      </c>
      <c r="B21320" t="s">
        <v>65097</v>
      </c>
      <c r="D21320" t="str">
        <f t="shared" si="333"/>
        <v>PPMRCDDFEP ANR DESERT REC FEEDYARD PENS RATE</v>
      </c>
    </row>
    <row r="21321" spans="1:4">
      <c r="A21321" t="s">
        <v>65098</v>
      </c>
      <c r="B21321" t="s">
        <v>65099</v>
      </c>
      <c r="D21321" t="str">
        <f t="shared" si="333"/>
        <v>PPMRCHADRH ANR HANSEN REC DIRECT RESEARCH HOURS RATE</v>
      </c>
    </row>
    <row r="21322" spans="1:4">
      <c r="A21322" t="s">
        <v>65100</v>
      </c>
      <c r="B21322" t="s">
        <v>65101</v>
      </c>
      <c r="D21322" t="str">
        <f t="shared" si="333"/>
        <v>PPMRCHAACR ANR HANSEN REC ACRE RATE</v>
      </c>
    </row>
    <row r="21323" spans="1:4">
      <c r="A21323" t="s">
        <v>65102</v>
      </c>
      <c r="B21323" t="s">
        <v>65103</v>
      </c>
      <c r="D21323" t="str">
        <f t="shared" si="333"/>
        <v>PPMRCHHPRJ ANR HOPLAND REC PROJECT RATE</v>
      </c>
    </row>
    <row r="21324" spans="1:4">
      <c r="A21324" t="s">
        <v>65104</v>
      </c>
      <c r="B21324" t="s">
        <v>65105</v>
      </c>
      <c r="D21324" t="str">
        <f t="shared" si="333"/>
        <v>PPMRCHHDRH ANR HOPLAND REC DIRECT RESEARCH HOURS RATE</v>
      </c>
    </row>
    <row r="21325" spans="1:4">
      <c r="A21325" t="s">
        <v>65106</v>
      </c>
      <c r="B21325" t="s">
        <v>65107</v>
      </c>
      <c r="D21325" t="str">
        <f t="shared" si="333"/>
        <v>PPMRCHHANC ANR HOPLAND REC ANIMAL CARE RATE</v>
      </c>
    </row>
    <row r="21326" spans="1:4">
      <c r="A21326" t="s">
        <v>65108</v>
      </c>
      <c r="B21326" t="s">
        <v>65109</v>
      </c>
      <c r="D21326" t="str">
        <f t="shared" si="333"/>
        <v>PPMRCIIACR ANR INTERMOUNTAIN REC UNIFORM CROPPING ACRES RATE</v>
      </c>
    </row>
    <row r="21327" spans="1:4">
      <c r="A21327" t="s">
        <v>65110</v>
      </c>
      <c r="B21327" t="s">
        <v>65111</v>
      </c>
      <c r="D21327" t="str">
        <f t="shared" si="333"/>
        <v>PPMRCIIWTR ANR INTERMOUNTAIN REC WATER RATE</v>
      </c>
    </row>
    <row r="21328" spans="1:4">
      <c r="A21328" t="s">
        <v>65112</v>
      </c>
      <c r="B21328" t="s">
        <v>65113</v>
      </c>
      <c r="D21328" t="str">
        <f t="shared" si="333"/>
        <v>PPMRCIIDRH ANR INTERMOUNTAIN REC DIRECT RESEARCH HOURS RATE</v>
      </c>
    </row>
    <row r="21329" spans="1:4">
      <c r="A21329" t="s">
        <v>65114</v>
      </c>
      <c r="B21329" t="s">
        <v>65115</v>
      </c>
      <c r="D21329" t="str">
        <f t="shared" si="333"/>
        <v>PPMRCKKDRH ANR KEARNEY REC DIRECT RESEARCH HOURS RATE</v>
      </c>
    </row>
    <row r="21330" spans="1:4">
      <c r="A21330" t="s">
        <v>65116</v>
      </c>
      <c r="B21330" t="s">
        <v>65117</v>
      </c>
      <c r="D21330" t="str">
        <f t="shared" si="333"/>
        <v>PPMRCKKACR ANR KEARNEY REC ACRE RATE</v>
      </c>
    </row>
    <row r="21331" spans="1:4">
      <c r="A21331" t="s">
        <v>65118</v>
      </c>
      <c r="B21331" t="s">
        <v>65119</v>
      </c>
      <c r="D21331" t="str">
        <f t="shared" si="333"/>
        <v>PPMRCLLACR ANR LINDCOVE REC ACRE RATE</v>
      </c>
    </row>
    <row r="21332" spans="1:4">
      <c r="A21332" t="s">
        <v>65120</v>
      </c>
      <c r="B21332" t="s">
        <v>65121</v>
      </c>
      <c r="D21332" t="str">
        <f t="shared" si="333"/>
        <v>PPMRCLLDRH ANR LINDCOVE REC DIRECTRESEARCH HOURS RATE</v>
      </c>
    </row>
    <row r="21333" spans="1:4">
      <c r="A21333" t="s">
        <v>65122</v>
      </c>
      <c r="B21333" t="s">
        <v>65123</v>
      </c>
      <c r="D21333" t="str">
        <f t="shared" si="333"/>
        <v>PPMRCLLPKL ANR LINDCOVE REC PACKLINE RATE</v>
      </c>
    </row>
    <row r="21334" spans="1:4">
      <c r="A21334" t="s">
        <v>65124</v>
      </c>
      <c r="B21334" t="s">
        <v>65125</v>
      </c>
      <c r="D21334" t="str">
        <f t="shared" si="333"/>
        <v>PPMRCSCACR ANR SOUTH COAST REC ACRE RATE</v>
      </c>
    </row>
    <row r="21335" spans="1:4">
      <c r="A21335" t="s">
        <v>65126</v>
      </c>
      <c r="B21335" t="s">
        <v>65127</v>
      </c>
      <c r="D21335" t="str">
        <f t="shared" si="333"/>
        <v>PPMRCSCSQF ANR SOUTH COAST REC SQUARE FOOT RATE</v>
      </c>
    </row>
    <row r="21336" spans="1:4">
      <c r="A21336" t="s">
        <v>65128</v>
      </c>
      <c r="B21336" t="s">
        <v>65129</v>
      </c>
      <c r="D21336" t="str">
        <f t="shared" si="333"/>
        <v>PPMRCSCDRH ANR SOUTH COAST REC DIRECT RESEARCH HOURS RATE</v>
      </c>
    </row>
    <row r="21337" spans="1:4">
      <c r="A21337" t="s">
        <v>65130</v>
      </c>
      <c r="B21337" t="s">
        <v>65131</v>
      </c>
      <c r="D21337" t="str">
        <f t="shared" si="333"/>
        <v>PPMRCSFDRH ANR SIERRA FOOTHILL REC DIRECT RESEARCH HOURS RATE</v>
      </c>
    </row>
    <row r="21338" spans="1:4">
      <c r="A21338" t="s">
        <v>65132</v>
      </c>
      <c r="B21338" t="s">
        <v>65133</v>
      </c>
      <c r="D21338" t="str">
        <f t="shared" si="333"/>
        <v>PPMRCSFPRJ ANR SIERRA FOOTHILL REC PROJECT RATE</v>
      </c>
    </row>
    <row r="21339" spans="1:4">
      <c r="A21339" t="s">
        <v>65134</v>
      </c>
      <c r="B21339" t="s">
        <v>65135</v>
      </c>
      <c r="D21339" t="str">
        <f t="shared" si="333"/>
        <v>PPMRCSFARH ANR SIERRA FOOTHILL REC DIRECT RESEARCH ANIMAL HOURS RATE</v>
      </c>
    </row>
    <row r="21340" spans="1:4">
      <c r="A21340" t="s">
        <v>65136</v>
      </c>
      <c r="B21340" t="s">
        <v>65137</v>
      </c>
      <c r="D21340" t="str">
        <f t="shared" si="333"/>
        <v>PPMRCWSACR ANR WEST SIDE REC ACRE RATE</v>
      </c>
    </row>
    <row r="21341" spans="1:4">
      <c r="A21341" t="s">
        <v>65138</v>
      </c>
      <c r="B21341" t="s">
        <v>65139</v>
      </c>
      <c r="D21341" t="str">
        <f t="shared" si="333"/>
        <v>PPMRCWSDRH ANR WEST SIDE REC DIRECT RESEARCH HOURS RATE</v>
      </c>
    </row>
    <row r="21342" spans="1:4">
      <c r="A21342" t="s">
        <v>65140</v>
      </c>
      <c r="B21342" t="s">
        <v>65141</v>
      </c>
      <c r="D21342" t="str">
        <f t="shared" si="333"/>
        <v>PPMRCWSWTR ANR WEST SIDE REC WATER RATE</v>
      </c>
    </row>
    <row r="21343" spans="1:4">
      <c r="A21343" t="s">
        <v>65142</v>
      </c>
      <c r="B21343" t="s">
        <v>65143</v>
      </c>
      <c r="D21343" t="str">
        <f t="shared" si="333"/>
        <v>PPMRCEDITP ANR EDITORIAL PUBLICATIONS RATE</v>
      </c>
    </row>
    <row r="21344" spans="1:4">
      <c r="A21344" t="s">
        <v>65144</v>
      </c>
      <c r="B21344" t="s">
        <v>65145</v>
      </c>
      <c r="D21344" t="str">
        <f t="shared" si="333"/>
        <v>PPMRCIGISR ANR INFORMATICS AND GIS PROGRAM RATE</v>
      </c>
    </row>
    <row r="21345" spans="1:4">
      <c r="A21345" t="s">
        <v>65146</v>
      </c>
      <c r="B21345" t="s">
        <v>65147</v>
      </c>
      <c r="D21345" t="str">
        <f t="shared" si="333"/>
        <v>PPMRCNIOSR ANR SPANISH TRANSLATION SERVICES RATE</v>
      </c>
    </row>
    <row r="21346" spans="1:4">
      <c r="A21346" t="s">
        <v>65148</v>
      </c>
      <c r="B21346" t="s">
        <v>65149</v>
      </c>
      <c r="D21346" t="str">
        <f t="shared" si="333"/>
        <v>PPMRC00035 CAES Sensory and Consumer Test Analysis</v>
      </c>
    </row>
    <row r="21347" spans="1:4">
      <c r="A21347" t="s">
        <v>65150</v>
      </c>
      <c r="B21347" t="s">
        <v>65151</v>
      </c>
      <c r="D21347" t="str">
        <f t="shared" si="333"/>
        <v>PPMCRC0000 EBME EV recharge operations</v>
      </c>
    </row>
    <row r="21348" spans="1:4">
      <c r="A21348" t="s">
        <v>65152</v>
      </c>
      <c r="B21348" t="s">
        <v>65153</v>
      </c>
      <c r="D21348" t="str">
        <f t="shared" si="333"/>
        <v>PPMRC01519 CAES Plant Sciences Small Grains Trial Services</v>
      </c>
    </row>
    <row r="21349" spans="1:4">
      <c r="A21349" t="s">
        <v>65154</v>
      </c>
      <c r="B21349" t="s">
        <v>65155</v>
      </c>
      <c r="D21349" t="str">
        <f t="shared" si="333"/>
        <v>PPMRC00040 CAES Barker Lab Analysis Services</v>
      </c>
    </row>
    <row r="21350" spans="1:4">
      <c r="A21350" t="s">
        <v>65156</v>
      </c>
      <c r="B21350" t="s">
        <v>65157</v>
      </c>
      <c r="D21350" t="str">
        <f t="shared" si="333"/>
        <v>PPMRC00041 CAES Better Process Control School Online with PI Linda Harris</v>
      </c>
    </row>
    <row r="21351" spans="1:4">
      <c r="A21351" t="s">
        <v>65158</v>
      </c>
      <c r="B21351" t="s">
        <v>65159</v>
      </c>
      <c r="D21351" t="str">
        <f t="shared" si="333"/>
        <v>PPMRC00042 CAES FOOD ANALYSIS EXTRACTION SVCS with PI Selina Wang in AFST002</v>
      </c>
    </row>
    <row r="21352" spans="1:4">
      <c r="A21352" t="s">
        <v>65160</v>
      </c>
      <c r="B21352" t="s">
        <v>65161</v>
      </c>
      <c r="D21352" t="str">
        <f t="shared" si="333"/>
        <v>PPMRC00043 CAES Food Safety Measurement Facility with PI Susan Ebeler in AVIT002</v>
      </c>
    </row>
    <row r="21353" spans="1:4">
      <c r="A21353" t="s">
        <v>65162</v>
      </c>
      <c r="B21353" t="s">
        <v>65163</v>
      </c>
      <c r="D21353" t="str">
        <f t="shared" si="333"/>
        <v>PPMRC00044 CAES FST Micro Anaerobic Assay Services with PI David Mills in AFST002</v>
      </c>
    </row>
    <row r="21354" spans="1:4">
      <c r="A21354" t="s">
        <v>65164</v>
      </c>
      <c r="B21354" t="s">
        <v>65165</v>
      </c>
      <c r="D21354" t="str">
        <f t="shared" si="333"/>
        <v>PPMRC00045 CAES Lonnerdal Lab Assay Services</v>
      </c>
    </row>
    <row r="21355" spans="1:4">
      <c r="A21355" t="s">
        <v>65166</v>
      </c>
      <c r="B21355" t="s">
        <v>65167</v>
      </c>
      <c r="D21355" t="str">
        <f t="shared" si="333"/>
        <v>PPMRC00046 CAES OXYLIPIN and PLASMALOGEN ANALYSIS with PI Ameer Taha</v>
      </c>
    </row>
    <row r="21356" spans="1:4">
      <c r="A21356" t="s">
        <v>65168</v>
      </c>
      <c r="B21356" t="s">
        <v>65169</v>
      </c>
      <c r="D21356" t="str">
        <f t="shared" si="333"/>
        <v>PPMRC00047 CAES Plant Sci Genome Mapping for Mingcheng Luo</v>
      </c>
    </row>
    <row r="21357" spans="1:4">
      <c r="A21357" t="s">
        <v>65170</v>
      </c>
      <c r="B21357" t="s">
        <v>65171</v>
      </c>
      <c r="D21357" t="str">
        <f t="shared" si="333"/>
        <v>PPMRCCTENG IET Classroom Technology Engineering</v>
      </c>
    </row>
    <row r="21358" spans="1:4">
      <c r="A21358" t="s">
        <v>65172</v>
      </c>
      <c r="B21358" t="s">
        <v>65173</v>
      </c>
      <c r="D21358" t="str">
        <f t="shared" si="333"/>
        <v>PPMRCCTINS IET Classroom Technology Installation</v>
      </c>
    </row>
    <row r="21359" spans="1:4">
      <c r="A21359" t="s">
        <v>65174</v>
      </c>
      <c r="B21359" t="s">
        <v>65175</v>
      </c>
      <c r="D21359" t="str">
        <f t="shared" si="333"/>
        <v>PPMRCTMANT IET Classroom Technology Maintenance</v>
      </c>
    </row>
    <row r="21360" spans="1:4">
      <c r="A21360" t="s">
        <v>65176</v>
      </c>
      <c r="B21360" t="s">
        <v>65177</v>
      </c>
      <c r="D21360" t="str">
        <f t="shared" si="333"/>
        <v>PPMRCAPDL8 IET Applications Delivery</v>
      </c>
    </row>
    <row r="21361" spans="1:4">
      <c r="A21361" t="s">
        <v>65178</v>
      </c>
      <c r="B21361" t="s">
        <v>65179</v>
      </c>
      <c r="D21361" t="str">
        <f t="shared" si="333"/>
        <v>PPMRCDCTI8 IET Data Center Services</v>
      </c>
    </row>
    <row r="21362" spans="1:4">
      <c r="A21362" t="s">
        <v>65180</v>
      </c>
      <c r="B21362" t="s">
        <v>65181</v>
      </c>
      <c r="D21362" t="str">
        <f t="shared" si="333"/>
        <v>PPMRCNOC08 IET Network Operations Center</v>
      </c>
    </row>
    <row r="21363" spans="1:4">
      <c r="A21363" t="s">
        <v>65182</v>
      </c>
      <c r="B21363" t="s">
        <v>65183</v>
      </c>
      <c r="D21363" t="str">
        <f t="shared" si="333"/>
        <v>PPMRCINFR8 IET Infrastructure Services</v>
      </c>
    </row>
    <row r="21364" spans="1:4">
      <c r="A21364" t="s">
        <v>65184</v>
      </c>
      <c r="B21364" t="s">
        <v>65185</v>
      </c>
      <c r="D21364" t="str">
        <f t="shared" si="333"/>
        <v>PPMIETCGA1 IET CGA</v>
      </c>
    </row>
    <row r="21365" spans="1:4">
      <c r="A21365" t="s">
        <v>65186</v>
      </c>
      <c r="B21365" t="s">
        <v>65187</v>
      </c>
      <c r="D21365" t="str">
        <f t="shared" si="333"/>
        <v>PPMRCCLMGT IET Computer Lab Management</v>
      </c>
    </row>
    <row r="21366" spans="1:4">
      <c r="A21366" t="s">
        <v>65188</v>
      </c>
      <c r="B21366" t="s">
        <v>65189</v>
      </c>
      <c r="D21366" t="str">
        <f t="shared" si="333"/>
        <v>PPMRINSMED IET Instructional Media Services</v>
      </c>
    </row>
    <row r="21367" spans="1:4">
      <c r="A21367" t="s">
        <v>334</v>
      </c>
      <c r="B21367" t="s">
        <v>65190</v>
      </c>
      <c r="D21367" t="str">
        <f t="shared" si="333"/>
        <v>0000000000 Default Project</v>
      </c>
    </row>
    <row r="21368" spans="1:4">
      <c r="A21368" t="s">
        <v>65191</v>
      </c>
      <c r="B21368" t="s">
        <v>65192</v>
      </c>
      <c r="D21368" t="str">
        <f t="shared" si="333"/>
        <v>GLCMF00000 ARE 293 Analysis of California Agriculture Resources</v>
      </c>
    </row>
    <row r="21369" spans="1:4">
      <c r="A21369" t="s">
        <v>65193</v>
      </c>
      <c r="B21369" t="s">
        <v>65194</v>
      </c>
      <c r="D21369" t="str">
        <f t="shared" si="333"/>
        <v>GLCMF00002 ANG 111 Molecular Biology Laboratory Techniques</v>
      </c>
    </row>
    <row r="21370" spans="1:4">
      <c r="A21370" t="s">
        <v>65195</v>
      </c>
      <c r="B21370" t="s">
        <v>65196</v>
      </c>
      <c r="D21370" t="str">
        <f t="shared" si="333"/>
        <v>GLCMF00003 ANS 1 Domestic Animals People</v>
      </c>
    </row>
    <row r="21371" spans="1:4">
      <c r="A21371" t="s">
        <v>65197</v>
      </c>
      <c r="B21371" t="s">
        <v>65198</v>
      </c>
      <c r="D21371" t="str">
        <f t="shared" si="333"/>
        <v>GLCMF00004 ANS 2 Introductory Animal Science</v>
      </c>
    </row>
    <row r="21372" spans="1:4">
      <c r="A21372" t="s">
        <v>65199</v>
      </c>
      <c r="B21372" t="s">
        <v>65200</v>
      </c>
      <c r="D21372" t="str">
        <f t="shared" si="333"/>
        <v>GLCMF00005 ANS 21 Livestock Dairy Cattle Judging</v>
      </c>
    </row>
    <row r="21373" spans="1:4">
      <c r="A21373" t="s">
        <v>65201</v>
      </c>
      <c r="B21373" t="s">
        <v>65202</v>
      </c>
      <c r="D21373" t="str">
        <f t="shared" si="333"/>
        <v>GLCMF00006 ANS 041L Domestic Animal Production Laboratory</v>
      </c>
    </row>
    <row r="21374" spans="1:4">
      <c r="A21374" t="s">
        <v>65203</v>
      </c>
      <c r="B21374" t="s">
        <v>65204</v>
      </c>
      <c r="D21374" t="str">
        <f t="shared" si="333"/>
        <v>GLCMF00007 ANS 049F Animal Management Practices</v>
      </c>
    </row>
    <row r="21375" spans="1:4">
      <c r="A21375" t="s">
        <v>65205</v>
      </c>
      <c r="B21375" t="s">
        <v>65206</v>
      </c>
      <c r="D21375" t="str">
        <f t="shared" si="333"/>
        <v>GLCMF00008 ANS 106 Domestic Animal Behavior Laboratory</v>
      </c>
    </row>
    <row r="21376" spans="1:4">
      <c r="A21376" t="s">
        <v>65207</v>
      </c>
      <c r="B21376" t="s">
        <v>65208</v>
      </c>
      <c r="D21376" t="str">
        <f t="shared" si="333"/>
        <v>GLCMF00009 ANS 107 Zoo Biology Research</v>
      </c>
    </row>
    <row r="21377" spans="1:4">
      <c r="A21377" t="s">
        <v>65209</v>
      </c>
      <c r="B21377" t="s">
        <v>65210</v>
      </c>
      <c r="D21377" t="str">
        <f t="shared" si="333"/>
        <v>GLCMF00010 ANS 115 Advanced Horse Production</v>
      </c>
    </row>
    <row r="21378" spans="1:4">
      <c r="A21378" t="s">
        <v>65211</v>
      </c>
      <c r="B21378" t="s">
        <v>65212</v>
      </c>
      <c r="D21378" t="str">
        <f t="shared" si="333"/>
        <v>GLCMF00011 ANS 120L Meat Science Laboratory</v>
      </c>
    </row>
    <row r="21379" spans="1:4">
      <c r="A21379" t="s">
        <v>65213</v>
      </c>
      <c r="B21379" t="s">
        <v>65214</v>
      </c>
      <c r="D21379" t="str">
        <f t="shared" ref="D21379:D21442" si="334">A21379&amp;" "&amp;B21379</f>
        <v>GLCMF00012 ANS 124 Lactation</v>
      </c>
    </row>
    <row r="21380" spans="1:4">
      <c r="A21380" t="s">
        <v>65215</v>
      </c>
      <c r="B21380" t="s">
        <v>65216</v>
      </c>
      <c r="D21380" t="str">
        <f t="shared" si="334"/>
        <v>GLCMF00013 ANS 129 Environmental Stewardship in Animal Production Systems</v>
      </c>
    </row>
    <row r="21381" spans="1:4">
      <c r="A21381" t="s">
        <v>65217</v>
      </c>
      <c r="B21381" t="s">
        <v>65218</v>
      </c>
      <c r="D21381" t="str">
        <f t="shared" si="334"/>
        <v>GLCMF00014 ANS 130 Endocrinology Laboratory</v>
      </c>
    </row>
    <row r="21382" spans="1:4">
      <c r="A21382" t="s">
        <v>65219</v>
      </c>
      <c r="B21382" t="s">
        <v>65220</v>
      </c>
      <c r="D21382" t="str">
        <f t="shared" si="334"/>
        <v>GLCMF00015 ANS 132 Microbiology of Animal Systems Laboratory</v>
      </c>
    </row>
    <row r="21383" spans="1:4">
      <c r="A21383" t="s">
        <v>65221</v>
      </c>
      <c r="B21383" t="s">
        <v>65222</v>
      </c>
      <c r="D21383" t="str">
        <f t="shared" si="334"/>
        <v>GLCMF00016 ANS 133 Animal Cell Culture Laboratory</v>
      </c>
    </row>
    <row r="21384" spans="1:4">
      <c r="A21384" t="s">
        <v>65223</v>
      </c>
      <c r="B21384" t="s">
        <v>65224</v>
      </c>
      <c r="D21384" t="str">
        <f t="shared" si="334"/>
        <v>GLCMF00017 ANS 134 Animal Cell Culture Laboratory</v>
      </c>
    </row>
    <row r="21385" spans="1:4">
      <c r="A21385" t="s">
        <v>65225</v>
      </c>
      <c r="B21385" t="s">
        <v>65226</v>
      </c>
      <c r="D21385" t="str">
        <f t="shared" si="334"/>
        <v>GLCMF00018 ANS 135 Production Animal Laboratory</v>
      </c>
    </row>
    <row r="21386" spans="1:4">
      <c r="A21386" t="s">
        <v>65227</v>
      </c>
      <c r="B21386" t="s">
        <v>65228</v>
      </c>
      <c r="D21386" t="str">
        <f t="shared" si="334"/>
        <v>GLCMF00019 ANS 136 Techniques Practices of Fish Cultures</v>
      </c>
    </row>
    <row r="21387" spans="1:4">
      <c r="A21387" t="s">
        <v>65229</v>
      </c>
      <c r="B21387" t="s">
        <v>65230</v>
      </c>
      <c r="D21387" t="str">
        <f t="shared" si="334"/>
        <v>GLCMF00020 ANS 137 Techniques and Practices of Avian Culture</v>
      </c>
    </row>
    <row r="21388" spans="1:4">
      <c r="A21388" t="s">
        <v>65231</v>
      </c>
      <c r="B21388" t="s">
        <v>65232</v>
      </c>
      <c r="D21388" t="str">
        <f t="shared" si="334"/>
        <v>GLCMF00021 ANS 138 Advanced Animal Biochemical Techniques</v>
      </c>
    </row>
    <row r="21389" spans="1:4">
      <c r="A21389" t="s">
        <v>65233</v>
      </c>
      <c r="B21389" t="s">
        <v>65234</v>
      </c>
      <c r="D21389" t="str">
        <f t="shared" si="334"/>
        <v>GLCMF00022 ANS 139 Experimental Animal Physiology</v>
      </c>
    </row>
    <row r="21390" spans="1:4">
      <c r="A21390" t="s">
        <v>65235</v>
      </c>
      <c r="B21390" t="s">
        <v>65236</v>
      </c>
      <c r="D21390" t="str">
        <f t="shared" si="334"/>
        <v>GLCMF00023 ANS 140 Management of Laboratory Animals</v>
      </c>
    </row>
    <row r="21391" spans="1:4">
      <c r="A21391" t="s">
        <v>65237</v>
      </c>
      <c r="B21391" t="s">
        <v>65238</v>
      </c>
      <c r="D21391" t="str">
        <f t="shared" si="334"/>
        <v>GLCMF00024 ANS 143 Pig Poultry Care Management</v>
      </c>
    </row>
    <row r="21392" spans="1:4">
      <c r="A21392" t="s">
        <v>65239</v>
      </c>
      <c r="B21392" t="s">
        <v>65240</v>
      </c>
      <c r="D21392" t="str">
        <f t="shared" si="334"/>
        <v>GLCMF00025 ANS 144 Beef Cattle Sheep Production</v>
      </c>
    </row>
    <row r="21393" spans="1:4">
      <c r="A21393" t="s">
        <v>65241</v>
      </c>
      <c r="B21393" t="s">
        <v>65242</v>
      </c>
      <c r="D21393" t="str">
        <f t="shared" si="334"/>
        <v>GLCMF00026 ANS 146 Dairy Cattle Production</v>
      </c>
    </row>
    <row r="21394" spans="1:4">
      <c r="A21394" t="s">
        <v>65243</v>
      </c>
      <c r="B21394" t="s">
        <v>65244</v>
      </c>
      <c r="D21394" t="str">
        <f t="shared" si="334"/>
        <v>GLCMF00027 ANS 160A Stress and Reproduction I</v>
      </c>
    </row>
    <row r="21395" spans="1:4">
      <c r="A21395" t="s">
        <v>65245</v>
      </c>
      <c r="B21395" t="s">
        <v>65246</v>
      </c>
      <c r="D21395" t="str">
        <f t="shared" si="334"/>
        <v>GLCMF00028 ANS 160B Stress and Reproduction II</v>
      </c>
    </row>
    <row r="21396" spans="1:4">
      <c r="A21396" t="s">
        <v>65247</v>
      </c>
      <c r="B21396" t="s">
        <v>65248</v>
      </c>
      <c r="D21396" t="str">
        <f t="shared" si="334"/>
        <v>GLCMF00029 AVS 13 Birds Humans the Environment</v>
      </c>
    </row>
    <row r="21397" spans="1:4">
      <c r="A21397" t="s">
        <v>65249</v>
      </c>
      <c r="B21397" t="s">
        <v>65250</v>
      </c>
      <c r="D21397" t="str">
        <f t="shared" si="334"/>
        <v>GLCMF00030 AVS 016LC Raptor Migration Population Fluctuations</v>
      </c>
    </row>
    <row r="21398" spans="1:4">
      <c r="A21398" t="s">
        <v>65251</v>
      </c>
      <c r="B21398" t="s">
        <v>65252</v>
      </c>
      <c r="D21398" t="str">
        <f t="shared" si="334"/>
        <v>GLCMF00031 MCP 200L Animal Cell Culture Laboratory</v>
      </c>
    </row>
    <row r="21399" spans="1:4">
      <c r="A21399" t="s">
        <v>65253</v>
      </c>
      <c r="B21399" t="s">
        <v>65254</v>
      </c>
      <c r="D21399" t="str">
        <f t="shared" si="334"/>
        <v>GLCMF00032 NPB 121L Physiology of Reproduction Laboratory</v>
      </c>
    </row>
    <row r="21400" spans="1:4">
      <c r="A21400" t="s">
        <v>65255</v>
      </c>
      <c r="B21400" t="s">
        <v>65256</v>
      </c>
      <c r="D21400" t="str">
        <f t="shared" si="334"/>
        <v>GLCMF00033 NUT 115 Animal Foods and Nutrition</v>
      </c>
    </row>
    <row r="21401" spans="1:4">
      <c r="A21401" t="s">
        <v>65257</v>
      </c>
      <c r="B21401" t="s">
        <v>65258</v>
      </c>
      <c r="D21401" t="str">
        <f t="shared" si="334"/>
        <v>GLCMF00034 ABT 16 Metal Properties Fabrication</v>
      </c>
    </row>
    <row r="21402" spans="1:4">
      <c r="A21402" t="s">
        <v>65259</v>
      </c>
      <c r="B21402" t="s">
        <v>65260</v>
      </c>
      <c r="D21402" t="str">
        <f t="shared" si="334"/>
        <v>GLCMF00035 ABT 49 Field Equipment Operation</v>
      </c>
    </row>
    <row r="21403" spans="1:4">
      <c r="A21403" t="s">
        <v>65261</v>
      </c>
      <c r="B21403" t="s">
        <v>65262</v>
      </c>
      <c r="D21403" t="str">
        <f t="shared" si="334"/>
        <v>GLCMF00036 ABT 52 Field Equipment Welding</v>
      </c>
    </row>
    <row r="21404" spans="1:4">
      <c r="A21404" t="s">
        <v>65263</v>
      </c>
      <c r="B21404" t="s">
        <v>65264</v>
      </c>
      <c r="D21404" t="str">
        <f t="shared" si="334"/>
        <v>GLCMF00037 ABT 233 Pest Control Practices</v>
      </c>
    </row>
    <row r="21405" spans="1:4">
      <c r="A21405" t="s">
        <v>65265</v>
      </c>
      <c r="B21405" t="s">
        <v>65266</v>
      </c>
      <c r="D21405" t="str">
        <f t="shared" si="334"/>
        <v>GLCMF00038 ABI 050A Animal Biology Laboratory</v>
      </c>
    </row>
    <row r="21406" spans="1:4">
      <c r="A21406" t="s">
        <v>65267</v>
      </c>
      <c r="B21406" t="s">
        <v>65268</v>
      </c>
      <c r="D21406" t="str">
        <f t="shared" si="334"/>
        <v>GLCMF00039 ENT 1 Arts Science the World of Insects</v>
      </c>
    </row>
    <row r="21407" spans="1:4">
      <c r="A21407" t="s">
        <v>65269</v>
      </c>
      <c r="B21407" t="s">
        <v>65270</v>
      </c>
      <c r="D21407" t="str">
        <f t="shared" si="334"/>
        <v>GLCMF00040 ENT 100L General Entomology</v>
      </c>
    </row>
    <row r="21408" spans="1:4">
      <c r="A21408" t="s">
        <v>65271</v>
      </c>
      <c r="B21408" t="s">
        <v>65272</v>
      </c>
      <c r="D21408" t="str">
        <f t="shared" si="334"/>
        <v>GLCMF00041 ENT 107 California Insect Diversity</v>
      </c>
    </row>
    <row r="21409" spans="1:4">
      <c r="A21409" t="s">
        <v>65273</v>
      </c>
      <c r="B21409" t="s">
        <v>65274</v>
      </c>
      <c r="D21409" t="str">
        <f t="shared" si="334"/>
        <v>GLCMF00042 ENT 116 Freshwater Macroinvertebrates</v>
      </c>
    </row>
    <row r="21410" spans="1:4">
      <c r="A21410" t="s">
        <v>65275</v>
      </c>
      <c r="B21410" t="s">
        <v>65276</v>
      </c>
      <c r="D21410" t="str">
        <f t="shared" si="334"/>
        <v>GLCMF00043 ENT 156L Biology of Parasitism Laboratory</v>
      </c>
    </row>
    <row r="21411" spans="1:4">
      <c r="A21411" t="s">
        <v>65277</v>
      </c>
      <c r="B21411" t="s">
        <v>65278</v>
      </c>
      <c r="D21411" t="str">
        <f t="shared" si="334"/>
        <v>GLCMF00044 ENT 158 Forensic Entomology</v>
      </c>
    </row>
    <row r="21412" spans="1:4">
      <c r="A21412" t="s">
        <v>65279</v>
      </c>
      <c r="B21412" t="s">
        <v>65280</v>
      </c>
      <c r="D21412" t="str">
        <f t="shared" si="334"/>
        <v>GLCMF00045 ECL 214 Marine Ecology Concepts Practice</v>
      </c>
    </row>
    <row r="21413" spans="1:4">
      <c r="A21413" t="s">
        <v>65281</v>
      </c>
      <c r="B21413" t="s">
        <v>65282</v>
      </c>
      <c r="D21413" t="str">
        <f t="shared" si="334"/>
        <v>GLCMF00046 ESP 123 Introduction to Field Laboratory Methods in Ecology</v>
      </c>
    </row>
    <row r="21414" spans="1:4">
      <c r="A21414" t="s">
        <v>65283</v>
      </c>
      <c r="B21414" t="s">
        <v>65284</v>
      </c>
      <c r="D21414" t="str">
        <f t="shared" si="334"/>
        <v>GLCMF00047 ESP 127 Plant Conservation Biology</v>
      </c>
    </row>
    <row r="21415" spans="1:4">
      <c r="A21415" t="s">
        <v>65285</v>
      </c>
      <c r="B21415" t="s">
        <v>65286</v>
      </c>
      <c r="D21415" t="str">
        <f t="shared" si="334"/>
        <v>GLCMF00049 ESP 151L Limnology Laboratory</v>
      </c>
    </row>
    <row r="21416" spans="1:4">
      <c r="A21416" t="s">
        <v>65287</v>
      </c>
      <c r="B21416" t="s">
        <v>65288</v>
      </c>
      <c r="D21416" t="str">
        <f t="shared" si="334"/>
        <v>GLCMF00050 ETX 102B Quantitative Analysis of Environmental Toxicants</v>
      </c>
    </row>
    <row r="21417" spans="1:4">
      <c r="A21417" t="s">
        <v>65289</v>
      </c>
      <c r="B21417" t="s">
        <v>65290</v>
      </c>
      <c r="D21417" t="str">
        <f t="shared" si="334"/>
        <v>GLCMF00051 ETX 103B Biological Effects of Toxicants Experimental Approaches</v>
      </c>
    </row>
    <row r="21418" spans="1:4">
      <c r="A21418" t="s">
        <v>65291</v>
      </c>
      <c r="B21418" t="s">
        <v>65292</v>
      </c>
      <c r="D21418" t="str">
        <f t="shared" si="334"/>
        <v>GLCMF00052 ETX 131 Environmental Toxicology of Air Pollutants</v>
      </c>
    </row>
    <row r="21419" spans="1:4">
      <c r="A21419" t="s">
        <v>65293</v>
      </c>
      <c r="B21419" t="s">
        <v>65294</v>
      </c>
      <c r="D21419" t="str">
        <f t="shared" si="334"/>
        <v>GLCMF00053 ETX 220L Analysis of Toxicants Laboratory</v>
      </c>
    </row>
    <row r="21420" spans="1:4">
      <c r="A21420" t="s">
        <v>65295</v>
      </c>
      <c r="B21420" t="s">
        <v>65296</v>
      </c>
      <c r="D21420" t="str">
        <f t="shared" si="334"/>
        <v>GLCMF00054 ETX 228 Gas ChromatographyMass Spectrometry of Toxic Chemicals</v>
      </c>
    </row>
    <row r="21421" spans="1:4">
      <c r="A21421" t="s">
        <v>65297</v>
      </c>
      <c r="B21421" t="s">
        <v>65298</v>
      </c>
      <c r="D21421" t="str">
        <f t="shared" si="334"/>
        <v>GLCMF00055 ETX FOR 281 Principles and Practice of Forensic DNA Analysis</v>
      </c>
    </row>
    <row r="21422" spans="1:4">
      <c r="A21422" t="s">
        <v>65299</v>
      </c>
      <c r="B21422" t="s">
        <v>65300</v>
      </c>
      <c r="D21422" t="str">
        <f t="shared" si="334"/>
        <v>GLCMF00056 FST 50 Introduction to Food Preservation</v>
      </c>
    </row>
    <row r="21423" spans="1:4">
      <c r="A21423" t="s">
        <v>65301</v>
      </c>
      <c r="B21423" t="s">
        <v>65302</v>
      </c>
      <c r="D21423" t="str">
        <f t="shared" si="334"/>
        <v>GLCMF00057 FST 101A Food Chemistry Laboratory</v>
      </c>
    </row>
    <row r="21424" spans="1:4">
      <c r="A21424" t="s">
        <v>65303</v>
      </c>
      <c r="B21424" t="s">
        <v>65304</v>
      </c>
      <c r="D21424" t="str">
        <f t="shared" si="334"/>
        <v>GLCMF00058 FST 101B Food Properties Laboratory</v>
      </c>
    </row>
    <row r="21425" spans="1:4">
      <c r="A21425" t="s">
        <v>65305</v>
      </c>
      <c r="B21425" t="s">
        <v>65306</v>
      </c>
      <c r="D21425" t="str">
        <f t="shared" si="334"/>
        <v>GLCMF00059 FST 102B Practical Malting Brewing Laboratory</v>
      </c>
    </row>
    <row r="21426" spans="1:4">
      <c r="A21426" t="s">
        <v>65307</v>
      </c>
      <c r="B21426" t="s">
        <v>65308</v>
      </c>
      <c r="D21426" t="str">
        <f t="shared" si="334"/>
        <v>GLCMF00060 FST 103 Food Analysis Laboratory</v>
      </c>
    </row>
    <row r="21427" spans="1:4">
      <c r="A21427" t="s">
        <v>65309</v>
      </c>
      <c r="B21427" t="s">
        <v>65310</v>
      </c>
      <c r="D21427" t="str">
        <f t="shared" si="334"/>
        <v>GLCMF00061 FST 104L Microbiology Laboratory</v>
      </c>
    </row>
    <row r="21428" spans="1:4">
      <c r="A21428" t="s">
        <v>65311</v>
      </c>
      <c r="B21428" t="s">
        <v>65312</v>
      </c>
      <c r="D21428" t="str">
        <f t="shared" si="334"/>
        <v>GLCMF00062 FST NUT 106 Food Chemistry for Clinical Nutrition</v>
      </c>
    </row>
    <row r="21429" spans="1:4">
      <c r="A21429" t="s">
        <v>65313</v>
      </c>
      <c r="B21429" t="s">
        <v>65314</v>
      </c>
      <c r="D21429" t="str">
        <f t="shared" si="334"/>
        <v>GLCMF00063 FST 110L Food Processing Laboratory</v>
      </c>
    </row>
    <row r="21430" spans="1:4">
      <c r="A21430" t="s">
        <v>65315</v>
      </c>
      <c r="B21430" t="s">
        <v>65316</v>
      </c>
      <c r="D21430" t="str">
        <f t="shared" si="334"/>
        <v>GLCMF00064 FST 123L Enzymology Laboratory</v>
      </c>
    </row>
    <row r="21431" spans="1:4">
      <c r="A21431" t="s">
        <v>65317</v>
      </c>
      <c r="B21431" t="s">
        <v>65318</v>
      </c>
      <c r="D21431" t="str">
        <f t="shared" si="334"/>
        <v>GLCMF00065 FST 127 Sensory Evaluation of Foods</v>
      </c>
    </row>
    <row r="21432" spans="1:4">
      <c r="A21432" t="s">
        <v>65319</v>
      </c>
      <c r="B21432" t="s">
        <v>65320</v>
      </c>
      <c r="D21432" t="str">
        <f t="shared" si="334"/>
        <v>GLCMF00066 FST 160 Food Product Development</v>
      </c>
    </row>
    <row r="21433" spans="1:4">
      <c r="A21433" t="s">
        <v>65321</v>
      </c>
      <c r="B21433" t="s">
        <v>65322</v>
      </c>
      <c r="D21433" t="str">
        <f t="shared" si="334"/>
        <v>GLCMF00067 FST 219 Biochemistry Microbiology Technology of Cheeses</v>
      </c>
    </row>
    <row r="21434" spans="1:4">
      <c r="A21434" t="s">
        <v>65323</v>
      </c>
      <c r="B21434" t="s">
        <v>65324</v>
      </c>
      <c r="D21434" t="str">
        <f t="shared" si="334"/>
        <v>GLCMF00068 CRD 20 Food Systems</v>
      </c>
    </row>
    <row r="21435" spans="1:4">
      <c r="A21435" t="s">
        <v>65325</v>
      </c>
      <c r="B21435" t="s">
        <v>65326</v>
      </c>
      <c r="D21435" t="str">
        <f t="shared" si="334"/>
        <v>GLCMF00069 CRD 250 Professional Skills for Community Development</v>
      </c>
    </row>
    <row r="21436" spans="1:4">
      <c r="A21436" t="s">
        <v>65327</v>
      </c>
      <c r="B21436" t="s">
        <v>65328</v>
      </c>
      <c r="D21436" t="str">
        <f t="shared" si="334"/>
        <v>GLCMF00070 LDA 21 Landscape Drafting Visualization</v>
      </c>
    </row>
    <row r="21437" spans="1:4">
      <c r="A21437" t="s">
        <v>65329</v>
      </c>
      <c r="B21437" t="s">
        <v>65330</v>
      </c>
      <c r="D21437" t="str">
        <f t="shared" si="334"/>
        <v>GLCMF00071 LDA 23 Computer Graphics for Landscape Architecture</v>
      </c>
    </row>
    <row r="21438" spans="1:4">
      <c r="A21438" t="s">
        <v>65331</v>
      </c>
      <c r="B21438" t="s">
        <v>65332</v>
      </c>
      <c r="D21438" t="str">
        <f t="shared" si="334"/>
        <v>GLCMF00072 LDA 50 Site Ecology</v>
      </c>
    </row>
    <row r="21439" spans="1:4">
      <c r="A21439" t="s">
        <v>65333</v>
      </c>
      <c r="B21439" t="s">
        <v>65334</v>
      </c>
      <c r="D21439" t="str">
        <f t="shared" si="334"/>
        <v>GLCMF00073 LDA 60 Technology 1 Grading Drainage</v>
      </c>
    </row>
    <row r="21440" spans="1:4">
      <c r="A21440" t="s">
        <v>65335</v>
      </c>
      <c r="B21440" t="s">
        <v>65336</v>
      </c>
      <c r="D21440" t="str">
        <f t="shared" si="334"/>
        <v>GLCMF00074 LDA 70 Introduction to Spacemaking</v>
      </c>
    </row>
    <row r="21441" spans="1:4">
      <c r="A21441" t="s">
        <v>65337</v>
      </c>
      <c r="B21441" t="s">
        <v>65338</v>
      </c>
      <c r="D21441" t="str">
        <f t="shared" si="334"/>
        <v>GLCMF00075 LDA 102 Methods in Design Landscape Research</v>
      </c>
    </row>
    <row r="21442" spans="1:4">
      <c r="A21442" t="s">
        <v>65339</v>
      </c>
      <c r="B21442" t="s">
        <v>65340</v>
      </c>
      <c r="D21442" t="str">
        <f t="shared" si="334"/>
        <v>GLCMF00076 LDA 120 Advanced Computer Applications</v>
      </c>
    </row>
    <row r="21443" spans="1:4">
      <c r="A21443" t="s">
        <v>65341</v>
      </c>
      <c r="B21443" t="s">
        <v>65342</v>
      </c>
      <c r="D21443" t="str">
        <f t="shared" ref="D21443:D21506" si="335">A21443&amp;" "&amp;B21443</f>
        <v>GLCMF00077 LDA 140 Green Building Design and Materials</v>
      </c>
    </row>
    <row r="21444" spans="1:4">
      <c r="A21444" t="s">
        <v>65343</v>
      </c>
      <c r="B21444" t="s">
        <v>65344</v>
      </c>
      <c r="D21444" t="str">
        <f t="shared" si="335"/>
        <v>GLCMF00078 LDA 141 Community Design Planning</v>
      </c>
    </row>
    <row r="21445" spans="1:4">
      <c r="A21445" t="s">
        <v>65345</v>
      </c>
      <c r="B21445" t="s">
        <v>65346</v>
      </c>
      <c r="D21445" t="str">
        <f t="shared" si="335"/>
        <v>GLCMF00079 LDA 142 Applying Sustainable Strategies</v>
      </c>
    </row>
    <row r="21446" spans="1:4">
      <c r="A21446" t="s">
        <v>65347</v>
      </c>
      <c r="B21446" t="s">
        <v>65348</v>
      </c>
      <c r="D21446" t="str">
        <f t="shared" si="335"/>
        <v>GLCMF00080 LDA ABT 150 Introduction to Geographic Information Systems</v>
      </c>
    </row>
    <row r="21447" spans="1:4">
      <c r="A21447" t="s">
        <v>65349</v>
      </c>
      <c r="B21447" t="s">
        <v>65350</v>
      </c>
      <c r="D21447" t="str">
        <f t="shared" si="335"/>
        <v>GLCMF00081 LDA 160 Technology 2 Construction Materials Detailing</v>
      </c>
    </row>
    <row r="21448" spans="1:4">
      <c r="A21448" t="s">
        <v>65351</v>
      </c>
      <c r="B21448" t="s">
        <v>65352</v>
      </c>
      <c r="D21448" t="str">
        <f t="shared" si="335"/>
        <v>GLCMF00082 LDA 161 Technology 3 Professional Practice Construction Documents</v>
      </c>
    </row>
    <row r="21449" spans="1:4">
      <c r="A21449" t="s">
        <v>65353</v>
      </c>
      <c r="B21449" t="s">
        <v>65354</v>
      </c>
      <c r="D21449" t="str">
        <f t="shared" si="335"/>
        <v>GLCMF00083 LDA 170 Field Studio in Landscape Architecture</v>
      </c>
    </row>
    <row r="21450" spans="1:4">
      <c r="A21450" t="s">
        <v>65355</v>
      </c>
      <c r="B21450" t="s">
        <v>65356</v>
      </c>
      <c r="D21450" t="str">
        <f t="shared" si="335"/>
        <v>GLCMF00084 LDA 171 Urban Design and Planning Studio</v>
      </c>
    </row>
    <row r="21451" spans="1:4">
      <c r="A21451" t="s">
        <v>65357</v>
      </c>
      <c r="B21451" t="s">
        <v>65358</v>
      </c>
      <c r="D21451" t="str">
        <f t="shared" si="335"/>
        <v>GLCMF00085 LDA 182 Advanced Landscape Architecture Studio I</v>
      </c>
    </row>
    <row r="21452" spans="1:4">
      <c r="A21452" t="s">
        <v>65359</v>
      </c>
      <c r="B21452" t="s">
        <v>65360</v>
      </c>
      <c r="D21452" t="str">
        <f t="shared" si="335"/>
        <v>GLCMF00086 LDA 183 Advanced Landscape Architecture Studio II</v>
      </c>
    </row>
    <row r="21453" spans="1:4">
      <c r="A21453" t="s">
        <v>65361</v>
      </c>
      <c r="B21453" t="s">
        <v>65362</v>
      </c>
      <c r="D21453" t="str">
        <f t="shared" si="335"/>
        <v>GLCMF00087 LDA 184 Capstone Studio in Landscape Architecture</v>
      </c>
    </row>
    <row r="21454" spans="1:4">
      <c r="A21454" t="s">
        <v>65363</v>
      </c>
      <c r="B21454" t="s">
        <v>65364</v>
      </c>
      <c r="D21454" t="str">
        <f t="shared" si="335"/>
        <v>GLCMF00088 ATM 10 Severe and Unusual Weather</v>
      </c>
    </row>
    <row r="21455" spans="1:4">
      <c r="A21455" t="s">
        <v>65365</v>
      </c>
      <c r="B21455" t="s">
        <v>65366</v>
      </c>
      <c r="D21455" t="str">
        <f t="shared" si="335"/>
        <v>GLCMF00089 ATM 124 Meteorological Instruments and Observations</v>
      </c>
    </row>
    <row r="21456" spans="1:4">
      <c r="A21456" t="s">
        <v>65367</v>
      </c>
      <c r="B21456" t="s">
        <v>65368</v>
      </c>
      <c r="D21456" t="str">
        <f t="shared" si="335"/>
        <v>GLCMF00090 ESM 108 Environmental Monitoring</v>
      </c>
    </row>
    <row r="21457" spans="1:4">
      <c r="A21457" t="s">
        <v>65369</v>
      </c>
      <c r="B21457" t="s">
        <v>65370</v>
      </c>
      <c r="D21457" t="str">
        <f t="shared" si="335"/>
        <v>GLCMF00091 ESM 121 Water Science and Management</v>
      </c>
    </row>
    <row r="21458" spans="1:4">
      <c r="A21458" t="s">
        <v>65371</v>
      </c>
      <c r="B21458" t="s">
        <v>65372</v>
      </c>
      <c r="D21458" t="str">
        <f t="shared" si="335"/>
        <v>GLCMF00092 HYD 110 Irrigation Principles and Practices</v>
      </c>
    </row>
    <row r="21459" spans="1:4">
      <c r="A21459" t="s">
        <v>65373</v>
      </c>
      <c r="B21459" t="s">
        <v>65374</v>
      </c>
      <c r="D21459" t="str">
        <f t="shared" si="335"/>
        <v>GLCMF00093 HYD 134 Aqueous Geochemistry</v>
      </c>
    </row>
    <row r="21460" spans="1:4">
      <c r="A21460" t="s">
        <v>65375</v>
      </c>
      <c r="B21460" t="s">
        <v>65376</v>
      </c>
      <c r="D21460" t="str">
        <f t="shared" si="335"/>
        <v>GLCMF00094 HYD 151 Field Methods in Hydrology</v>
      </c>
    </row>
    <row r="21461" spans="1:4">
      <c r="A21461" t="s">
        <v>65377</v>
      </c>
      <c r="B21461" t="s">
        <v>65378</v>
      </c>
      <c r="D21461" t="str">
        <f t="shared" si="335"/>
        <v>GLCMF00095 HYD 252 Hillslope Geomorphology</v>
      </c>
    </row>
    <row r="21462" spans="1:4">
      <c r="A21462" t="s">
        <v>65379</v>
      </c>
      <c r="B21462" t="s">
        <v>65380</v>
      </c>
      <c r="D21462" t="str">
        <f t="shared" si="335"/>
        <v>GLCMF00096 SSC 100 Principles of Soil Science</v>
      </c>
    </row>
    <row r="21463" spans="1:4">
      <c r="A21463" t="s">
        <v>65381</v>
      </c>
      <c r="B21463" t="s">
        <v>65382</v>
      </c>
      <c r="D21463" t="str">
        <f t="shared" si="335"/>
        <v>GLCMF00097 SSC 107 Soil Physics</v>
      </c>
    </row>
    <row r="21464" spans="1:4">
      <c r="A21464" t="s">
        <v>65383</v>
      </c>
      <c r="B21464" t="s">
        <v>65384</v>
      </c>
      <c r="D21464" t="str">
        <f t="shared" si="335"/>
        <v>GLCMF00098 SSC 111 Soil Microbiology</v>
      </c>
    </row>
    <row r="21465" spans="1:4">
      <c r="A21465" t="s">
        <v>65385</v>
      </c>
      <c r="B21465" t="s">
        <v>65386</v>
      </c>
      <c r="D21465" t="str">
        <f t="shared" si="335"/>
        <v>GLCMF00099 SSC 120 Soil Genesis Morphology Classification</v>
      </c>
    </row>
    <row r="21466" spans="1:4">
      <c r="A21466" t="s">
        <v>65387</v>
      </c>
      <c r="B21466" t="s">
        <v>65388</v>
      </c>
      <c r="D21466" t="str">
        <f t="shared" si="335"/>
        <v>GLCMF00100 FSM 120L Quantity Food Production Laboratory</v>
      </c>
    </row>
    <row r="21467" spans="1:4">
      <c r="A21467" t="s">
        <v>65389</v>
      </c>
      <c r="B21467" t="s">
        <v>65390</v>
      </c>
      <c r="D21467" t="str">
        <f t="shared" si="335"/>
        <v>GLCMF00101 NUT 112 Nutritional Assessment</v>
      </c>
    </row>
    <row r="21468" spans="1:4">
      <c r="A21468" t="s">
        <v>65391</v>
      </c>
      <c r="B21468" t="s">
        <v>65392</v>
      </c>
      <c r="D21468" t="str">
        <f t="shared" si="335"/>
        <v>GLCMF00102 NUT 116AL Clinical Nutrition Practicum</v>
      </c>
    </row>
    <row r="21469" spans="1:4">
      <c r="A21469" t="s">
        <v>65393</v>
      </c>
      <c r="B21469" t="s">
        <v>65394</v>
      </c>
      <c r="D21469" t="str">
        <f t="shared" si="335"/>
        <v>GLCMF00103 NUT 117 Experimental Nutrition</v>
      </c>
    </row>
    <row r="21470" spans="1:4">
      <c r="A21470" t="s">
        <v>65395</v>
      </c>
      <c r="B21470" t="s">
        <v>65396</v>
      </c>
      <c r="D21470" t="str">
        <f t="shared" si="335"/>
        <v>GLCMF00104 PLP 120 Introduction to Plant Pathology</v>
      </c>
    </row>
    <row r="21471" spans="1:4">
      <c r="A21471" t="s">
        <v>65397</v>
      </c>
      <c r="B21471" t="s">
        <v>65398</v>
      </c>
      <c r="D21471" t="str">
        <f t="shared" si="335"/>
        <v>GLCMF00105 PLP PLB 148 Introduction to Mycology</v>
      </c>
    </row>
    <row r="21472" spans="1:4">
      <c r="A21472" t="s">
        <v>65399</v>
      </c>
      <c r="B21472" t="s">
        <v>65400</v>
      </c>
      <c r="D21472" t="str">
        <f t="shared" si="335"/>
        <v>GLCMF00106 BIT 161A Genetics and Biotechnology Laboratory</v>
      </c>
    </row>
    <row r="21473" spans="1:4">
      <c r="A21473" t="s">
        <v>65401</v>
      </c>
      <c r="B21473" t="s">
        <v>65402</v>
      </c>
      <c r="D21473" t="str">
        <f t="shared" si="335"/>
        <v>GLCMF00107 BIT 161B Plant Genetics and Biotechnology Laboratory</v>
      </c>
    </row>
    <row r="21474" spans="1:4">
      <c r="A21474" t="s">
        <v>65403</v>
      </c>
      <c r="B21474" t="s">
        <v>65404</v>
      </c>
      <c r="D21474" t="str">
        <f t="shared" si="335"/>
        <v>GLCMF00108 ENH 125 Greenhouse Nursery Crop Production</v>
      </c>
    </row>
    <row r="21475" spans="1:4">
      <c r="A21475" t="s">
        <v>65405</v>
      </c>
      <c r="B21475" t="s">
        <v>65406</v>
      </c>
      <c r="D21475" t="str">
        <f t="shared" si="335"/>
        <v>GLCMF00109 ENH 160L Restoration Ecology Laboratory</v>
      </c>
    </row>
    <row r="21476" spans="1:4">
      <c r="A21476" t="s">
        <v>65407</v>
      </c>
      <c r="B21476" t="s">
        <v>65408</v>
      </c>
      <c r="D21476" t="str">
        <f t="shared" si="335"/>
        <v>GLCMF00110 IAD 202N Analysis Determinants of Farming Systems</v>
      </c>
    </row>
    <row r="21477" spans="1:4">
      <c r="A21477" t="s">
        <v>65409</v>
      </c>
      <c r="B21477" t="s">
        <v>65410</v>
      </c>
      <c r="D21477" t="str">
        <f t="shared" si="335"/>
        <v>GLCMF00111 PLB PLS 102 California Floristics</v>
      </c>
    </row>
    <row r="21478" spans="1:4">
      <c r="A21478" t="s">
        <v>65411</v>
      </c>
      <c r="B21478" t="s">
        <v>65412</v>
      </c>
      <c r="D21478" t="str">
        <f t="shared" si="335"/>
        <v>GLCMF00112 PLB PLS 116 Plant Morphology and Evolution</v>
      </c>
    </row>
    <row r="21479" spans="1:4">
      <c r="A21479" t="s">
        <v>65413</v>
      </c>
      <c r="B21479" t="s">
        <v>65414</v>
      </c>
      <c r="D21479" t="str">
        <f t="shared" si="335"/>
        <v>GLCMF00113 PLS 1 Agriculture Nature Society</v>
      </c>
    </row>
    <row r="21480" spans="1:4">
      <c r="A21480" t="s">
        <v>65415</v>
      </c>
      <c r="B21480" t="s">
        <v>65416</v>
      </c>
      <c r="D21480" t="str">
        <f t="shared" si="335"/>
        <v>GLCMF00114 PLS 2 Botany Physiology of Cultivated Plants</v>
      </c>
    </row>
    <row r="21481" spans="1:4">
      <c r="A21481" t="s">
        <v>65417</v>
      </c>
      <c r="B21481" t="s">
        <v>65418</v>
      </c>
      <c r="D21481" t="str">
        <f t="shared" si="335"/>
        <v>GLCMF00115 PLS 15 Introduction to Sustainable Agriculture</v>
      </c>
    </row>
    <row r="21482" spans="1:4">
      <c r="A21482" t="s">
        <v>65419</v>
      </c>
      <c r="B21482" t="s">
        <v>65420</v>
      </c>
      <c r="D21482" t="str">
        <f t="shared" si="335"/>
        <v>GLCMF00116 PLS 100AL Metabolic Processes of Cultivated Plants Laboratory</v>
      </c>
    </row>
    <row r="21483" spans="1:4">
      <c r="A21483" t="s">
        <v>65421</v>
      </c>
      <c r="B21483" t="s">
        <v>65422</v>
      </c>
      <c r="D21483" t="str">
        <f t="shared" si="335"/>
        <v>GLCMF00117 PLS 100BL Growth and Yield of Cultivated Plants Laboratory</v>
      </c>
    </row>
    <row r="21484" spans="1:4">
      <c r="A21484" t="s">
        <v>65423</v>
      </c>
      <c r="B21484" t="s">
        <v>65424</v>
      </c>
      <c r="D21484" t="str">
        <f t="shared" si="335"/>
        <v>GLCMF00118 PLS1 110 Crop Management Systems for Vegetable Production</v>
      </c>
    </row>
    <row r="21485" spans="1:4">
      <c r="A21485" t="s">
        <v>65425</v>
      </c>
      <c r="B21485" t="s">
        <v>65426</v>
      </c>
      <c r="D21485" t="str">
        <f t="shared" si="335"/>
        <v>GLCMF00119 PLS 111 Principles of Agronomic Crop Production Systems</v>
      </c>
    </row>
    <row r="21486" spans="1:4">
      <c r="A21486" t="s">
        <v>65427</v>
      </c>
      <c r="B21486" t="s">
        <v>65428</v>
      </c>
      <c r="D21486" t="str">
        <f t="shared" si="335"/>
        <v>GLCMF00120 PLS 131 Identification and Ecology of Grasses</v>
      </c>
    </row>
    <row r="21487" spans="1:4">
      <c r="A21487" t="s">
        <v>65429</v>
      </c>
      <c r="B21487" t="s">
        <v>65430</v>
      </c>
      <c r="D21487" t="str">
        <f t="shared" si="335"/>
        <v>GLCMF00121 PLS 141 Introduction to Current Topics in Plant Biology</v>
      </c>
    </row>
    <row r="21488" spans="1:4">
      <c r="A21488" t="s">
        <v>65431</v>
      </c>
      <c r="B21488" t="s">
        <v>65432</v>
      </c>
      <c r="D21488" t="str">
        <f t="shared" si="335"/>
        <v>GLCMF00122 PLS 147L California Plant Communities Field Study</v>
      </c>
    </row>
    <row r="21489" spans="1:4">
      <c r="A21489" t="s">
        <v>65433</v>
      </c>
      <c r="B21489" t="s">
        <v>65434</v>
      </c>
      <c r="D21489" t="str">
        <f t="shared" si="335"/>
        <v>GLCMF00123 PLS 152 Plant Genetics</v>
      </c>
    </row>
    <row r="21490" spans="1:4">
      <c r="A21490" t="s">
        <v>65435</v>
      </c>
      <c r="B21490" t="s">
        <v>65436</v>
      </c>
      <c r="D21490" t="str">
        <f t="shared" si="335"/>
        <v>GLCMF00124 PLS 158 Mineral Nutrition of Plants</v>
      </c>
    </row>
    <row r="21491" spans="1:4">
      <c r="A21491" t="s">
        <v>65437</v>
      </c>
      <c r="B21491" t="s">
        <v>65438</v>
      </c>
      <c r="D21491" t="str">
        <f t="shared" si="335"/>
        <v>GLCMF00125 PLS 164 Practicum in Ecological Restoration</v>
      </c>
    </row>
    <row r="21492" spans="1:4">
      <c r="A21492" t="s">
        <v>65439</v>
      </c>
      <c r="B21492" t="s">
        <v>65440</v>
      </c>
      <c r="D21492" t="str">
        <f t="shared" si="335"/>
        <v>GLCMF00126 PLS 170A Fruit Nut Cropping Systems</v>
      </c>
    </row>
    <row r="21493" spans="1:4">
      <c r="A21493" t="s">
        <v>65441</v>
      </c>
      <c r="B21493" t="s">
        <v>65442</v>
      </c>
      <c r="D21493" t="str">
        <f t="shared" si="335"/>
        <v>GLCMF00127 SAS 006B Career Discovery Seminar</v>
      </c>
    </row>
    <row r="21494" spans="1:4">
      <c r="A21494" t="s">
        <v>65443</v>
      </c>
      <c r="B21494" t="s">
        <v>65444</v>
      </c>
      <c r="D21494" t="str">
        <f t="shared" si="335"/>
        <v>GLCMF00128 SAS 006C Career Discovery in the Field</v>
      </c>
    </row>
    <row r="21495" spans="1:4">
      <c r="A21495" t="s">
        <v>65445</v>
      </c>
      <c r="B21495" t="s">
        <v>65446</v>
      </c>
      <c r="D21495" t="str">
        <f t="shared" si="335"/>
        <v>GLCMF00129 SAS 40 Photography Bridging Art Science</v>
      </c>
    </row>
    <row r="21496" spans="1:4">
      <c r="A21496" t="s">
        <v>65447</v>
      </c>
      <c r="B21496" t="s">
        <v>65448</v>
      </c>
      <c r="D21496" t="str">
        <f t="shared" si="335"/>
        <v>GLCMF00130 VEN 101A Viticultural Practices</v>
      </c>
    </row>
    <row r="21497" spans="1:4">
      <c r="A21497" t="s">
        <v>65449</v>
      </c>
      <c r="B21497" t="s">
        <v>65450</v>
      </c>
      <c r="D21497" t="str">
        <f t="shared" si="335"/>
        <v>GLCMF00131 VEN 101B Viticultural Practices</v>
      </c>
    </row>
    <row r="21498" spans="1:4">
      <c r="A21498" t="s">
        <v>65451</v>
      </c>
      <c r="B21498" t="s">
        <v>65452</v>
      </c>
      <c r="D21498" t="str">
        <f t="shared" si="335"/>
        <v>GLCMF00132 VEN 101C Viticultural Practices</v>
      </c>
    </row>
    <row r="21499" spans="1:4">
      <c r="A21499" t="s">
        <v>65453</v>
      </c>
      <c r="B21499" t="s">
        <v>65454</v>
      </c>
      <c r="D21499" t="str">
        <f t="shared" si="335"/>
        <v>GLCMF00133 VEN 111 World Viticulture</v>
      </c>
    </row>
    <row r="21500" spans="1:4">
      <c r="A21500" t="s">
        <v>65455</v>
      </c>
      <c r="B21500" t="s">
        <v>65456</v>
      </c>
      <c r="D21500" t="str">
        <f t="shared" si="335"/>
        <v>GLCMF00134 VEN 123L Analysis of Musts and Wines</v>
      </c>
    </row>
    <row r="21501" spans="1:4">
      <c r="A21501" t="s">
        <v>65457</v>
      </c>
      <c r="B21501" t="s">
        <v>65458</v>
      </c>
      <c r="D21501" t="str">
        <f t="shared" si="335"/>
        <v>GLCMF00135 VEN 124L Wine Processing</v>
      </c>
    </row>
    <row r="21502" spans="1:4">
      <c r="A21502" t="s">
        <v>65459</v>
      </c>
      <c r="B21502" t="s">
        <v>65460</v>
      </c>
      <c r="D21502" t="str">
        <f t="shared" si="335"/>
        <v>GLCMF00136 VEN 125L Wine Sensory Analysis</v>
      </c>
    </row>
    <row r="21503" spans="1:4">
      <c r="A21503" t="s">
        <v>65461</v>
      </c>
      <c r="B21503" t="s">
        <v>65462</v>
      </c>
      <c r="D21503" t="str">
        <f t="shared" si="335"/>
        <v>GLCMF00137 VEN 126L Wine Stability</v>
      </c>
    </row>
    <row r="21504" spans="1:4">
      <c r="A21504" t="s">
        <v>65463</v>
      </c>
      <c r="B21504" t="s">
        <v>65464</v>
      </c>
      <c r="D21504" t="str">
        <f t="shared" si="335"/>
        <v>GLCMF00138 VEN 128L Wine Microbiology</v>
      </c>
    </row>
    <row r="21505" spans="1:4">
      <c r="A21505" t="s">
        <v>65465</v>
      </c>
      <c r="B21505" t="s">
        <v>65466</v>
      </c>
      <c r="D21505" t="str">
        <f t="shared" si="335"/>
        <v>GLCMF00139 VEN 140 Distilled Beverage Technology</v>
      </c>
    </row>
    <row r="21506" spans="1:4">
      <c r="A21506" t="s">
        <v>65467</v>
      </c>
      <c r="B21506" t="s">
        <v>65468</v>
      </c>
      <c r="D21506" t="str">
        <f t="shared" si="335"/>
        <v>GLCMF00140 VEN 216 Vineyard Establishment Development</v>
      </c>
    </row>
    <row r="21507" spans="1:4">
      <c r="A21507" t="s">
        <v>65469</v>
      </c>
      <c r="B21507" t="s">
        <v>65470</v>
      </c>
      <c r="D21507" t="str">
        <f t="shared" ref="D21507:D21570" si="336">A21507&amp;" "&amp;B21507</f>
        <v>GLCMF00141 VEN 235 Winery Design</v>
      </c>
    </row>
    <row r="21508" spans="1:4">
      <c r="A21508" t="s">
        <v>65471</v>
      </c>
      <c r="B21508" t="s">
        <v>65472</v>
      </c>
      <c r="D21508" t="str">
        <f t="shared" si="336"/>
        <v>GLCMF00142 WFC 101L Wildlife Ecology</v>
      </c>
    </row>
    <row r="21509" spans="1:4">
      <c r="A21509" t="s">
        <v>65473</v>
      </c>
      <c r="B21509" t="s">
        <v>65474</v>
      </c>
      <c r="D21509" t="str">
        <f t="shared" si="336"/>
        <v>GLCMF00143 WFC 102L Field Studies in Fish Biology</v>
      </c>
    </row>
    <row r="21510" spans="1:4">
      <c r="A21510" t="s">
        <v>65475</v>
      </c>
      <c r="B21510" t="s">
        <v>65476</v>
      </c>
      <c r="D21510" t="str">
        <f t="shared" si="336"/>
        <v>GLCMF00144 WFC 111L Ecology and Conservation of Wild Birds</v>
      </c>
    </row>
    <row r="21511" spans="1:4">
      <c r="A21511" t="s">
        <v>65477</v>
      </c>
      <c r="B21511" t="s">
        <v>65478</v>
      </c>
      <c r="D21511" t="str">
        <f t="shared" si="336"/>
        <v>GLCMF00145 WFC 120L Biology Conservation of Fishes</v>
      </c>
    </row>
    <row r="21512" spans="1:4">
      <c r="A21512" t="s">
        <v>65479</v>
      </c>
      <c r="B21512" t="s">
        <v>65480</v>
      </c>
      <c r="D21512" t="str">
        <f t="shared" si="336"/>
        <v>GLCMF00146 WFC 134L Herpetology Laboratory</v>
      </c>
    </row>
    <row r="21513" spans="1:4">
      <c r="A21513" t="s">
        <v>65481</v>
      </c>
      <c r="B21513" t="s">
        <v>65482</v>
      </c>
      <c r="D21513" t="str">
        <f t="shared" si="336"/>
        <v>GLCMF00147 WFC 136 Ecology of Waterfowl and Game Birds</v>
      </c>
    </row>
    <row r="21514" spans="1:4">
      <c r="A21514" t="s">
        <v>65483</v>
      </c>
      <c r="B21514" t="s">
        <v>65484</v>
      </c>
      <c r="D21514" t="str">
        <f t="shared" si="336"/>
        <v>GLCMF00148 WFC EBS 155L 001 Habitat Conservation and Restoration Foundations of Biological Systems Engineering</v>
      </c>
    </row>
    <row r="21515" spans="1:4">
      <c r="A21515" t="s">
        <v>65485</v>
      </c>
      <c r="B21515" t="s">
        <v>65486</v>
      </c>
      <c r="D21515" t="str">
        <f t="shared" si="336"/>
        <v>GLCMF00149 EBS 75 Properties of Materials in Biological Systems</v>
      </c>
    </row>
    <row r="21516" spans="1:4">
      <c r="A21516" t="s">
        <v>65487</v>
      </c>
      <c r="B21516" t="s">
        <v>65488</v>
      </c>
      <c r="D21516" t="str">
        <f t="shared" si="336"/>
        <v>GLCMF00150 EBS 127 Mass Transfer and Kinetics in Biological Systems</v>
      </c>
    </row>
    <row r="21517" spans="1:4">
      <c r="A21517" t="s">
        <v>65489</v>
      </c>
      <c r="B21517" t="s">
        <v>65490</v>
      </c>
      <c r="D21517" t="str">
        <f t="shared" si="336"/>
        <v>GLCMF00151 EBS 165 Bioinstrumentation and Control</v>
      </c>
    </row>
    <row r="21518" spans="1:4">
      <c r="A21518" t="s">
        <v>65491</v>
      </c>
      <c r="B21518" t="s">
        <v>65492</v>
      </c>
      <c r="D21518" t="str">
        <f t="shared" si="336"/>
        <v>GLCMF00152 EBS 170CL Engineering Projects Design Evaluation 2</v>
      </c>
    </row>
    <row r="21519" spans="1:4">
      <c r="A21519" t="s">
        <v>65493</v>
      </c>
      <c r="B21519" t="s">
        <v>65494</v>
      </c>
      <c r="D21519" t="str">
        <f t="shared" si="336"/>
        <v>GLCMF00153 ENG 3 Introduction to Engineering Design</v>
      </c>
    </row>
    <row r="21520" spans="1:4">
      <c r="A21520" t="s">
        <v>65495</v>
      </c>
      <c r="B21520" t="s">
        <v>65496</v>
      </c>
      <c r="D21520" t="str">
        <f t="shared" si="336"/>
        <v>GLCMF00154 BIM 107 Mathematical Methods for Biological Systems</v>
      </c>
    </row>
    <row r="21521" spans="1:4">
      <c r="A21521" t="s">
        <v>65497</v>
      </c>
      <c r="B21521" t="s">
        <v>65498</v>
      </c>
      <c r="D21521" t="str">
        <f t="shared" si="336"/>
        <v>GLCMF00155 BIM 110B Biomedical Engineering Senior Design Experience</v>
      </c>
    </row>
    <row r="21522" spans="1:4">
      <c r="A21522" t="s">
        <v>65499</v>
      </c>
      <c r="B21522" t="s">
        <v>65500</v>
      </c>
      <c r="D21522" t="str">
        <f t="shared" si="336"/>
        <v>GLCMF00156 BIM 110C Biomedical Engineering Senior Design Experience</v>
      </c>
    </row>
    <row r="21523" spans="1:4">
      <c r="A21523" t="s">
        <v>65501</v>
      </c>
      <c r="B21523" t="s">
        <v>65502</v>
      </c>
      <c r="D21523" t="str">
        <f t="shared" si="336"/>
        <v>GLCMF00157 BIM 111 Biomedical Instrumentation Laboratory</v>
      </c>
    </row>
    <row r="21524" spans="1:4">
      <c r="A21524" t="s">
        <v>65503</v>
      </c>
      <c r="B21524" t="s">
        <v>65504</v>
      </c>
      <c r="D21524" t="str">
        <f t="shared" si="336"/>
        <v>GLCMF00158 BIM 161L Biomolecular Engineering Laboratory</v>
      </c>
    </row>
    <row r="21525" spans="1:4">
      <c r="A21525" t="s">
        <v>65505</v>
      </c>
      <c r="B21525" t="s">
        <v>65506</v>
      </c>
      <c r="D21525" t="str">
        <f t="shared" si="336"/>
        <v>GLCMF00159 ECH 145A Chemical Engineering Thermodynamics Laboratory</v>
      </c>
    </row>
    <row r="21526" spans="1:4">
      <c r="A21526" t="s">
        <v>65507</v>
      </c>
      <c r="B21526" t="s">
        <v>65508</v>
      </c>
      <c r="D21526" t="str">
        <f t="shared" si="336"/>
        <v>GLCMF00160 ECH 145B Chemical Engineering Transport Lab</v>
      </c>
    </row>
    <row r="21527" spans="1:4">
      <c r="A21527" t="s">
        <v>65509</v>
      </c>
      <c r="B21527" t="s">
        <v>65510</v>
      </c>
      <c r="D21527" t="str">
        <f t="shared" si="336"/>
        <v>GLCMF00161 ECH 155 Chemical Engineering Kinetics and Reactor Design Laboratory</v>
      </c>
    </row>
    <row r="21528" spans="1:4">
      <c r="A21528" t="s">
        <v>65511</v>
      </c>
      <c r="B21528" t="s">
        <v>65512</v>
      </c>
      <c r="D21528" t="str">
        <f t="shared" si="336"/>
        <v>GLCMF00162 ECH 161L Bioprocess Engineering Lab</v>
      </c>
    </row>
    <row r="21529" spans="1:4">
      <c r="A21529" t="s">
        <v>65513</v>
      </c>
      <c r="B21529" t="s">
        <v>65514</v>
      </c>
      <c r="D21529" t="str">
        <f t="shared" si="336"/>
        <v>GLCMF00163 ECH2 1 Design of Coffee An Introduction to Chemical Engineering</v>
      </c>
    </row>
    <row r="21530" spans="1:4">
      <c r="A21530" t="s">
        <v>65515</v>
      </c>
      <c r="B21530" t="s">
        <v>65516</v>
      </c>
      <c r="D21530" t="str">
        <f t="shared" si="336"/>
        <v>GLCMF00164 ECH3 001Y Design of Coffee An Introduction to Chemical Engineering</v>
      </c>
    </row>
    <row r="21531" spans="1:4">
      <c r="A21531" t="s">
        <v>65517</v>
      </c>
      <c r="B21531" t="s">
        <v>65518</v>
      </c>
      <c r="D21531" t="str">
        <f t="shared" si="336"/>
        <v>GLCMF00165 EMS 162L Structure and Characterization of Materials</v>
      </c>
    </row>
    <row r="21532" spans="1:4">
      <c r="A21532" t="s">
        <v>65519</v>
      </c>
      <c r="B21532" t="s">
        <v>65520</v>
      </c>
      <c r="D21532" t="str">
        <f t="shared" si="336"/>
        <v>GLCMF00166 EMS 170L Sustainable Energy Technologies Laboratory</v>
      </c>
    </row>
    <row r="21533" spans="1:4">
      <c r="A21533" t="s">
        <v>65521</v>
      </c>
      <c r="B21533" t="s">
        <v>65522</v>
      </c>
      <c r="D21533" t="str">
        <f t="shared" si="336"/>
        <v>GLCMF00167 EMS 172L Smart Materials Laboratory</v>
      </c>
    </row>
    <row r="21534" spans="1:4">
      <c r="A21534" t="s">
        <v>65523</v>
      </c>
      <c r="B21534" t="s">
        <v>65524</v>
      </c>
      <c r="D21534" t="str">
        <f t="shared" si="336"/>
        <v>GLCMF00168 EMS 174L Mechanical Behavior Laboratory</v>
      </c>
    </row>
    <row r="21535" spans="1:4">
      <c r="A21535" t="s">
        <v>65525</v>
      </c>
      <c r="B21535" t="s">
        <v>65526</v>
      </c>
      <c r="D21535" t="str">
        <f t="shared" si="336"/>
        <v>GLCMF00169 EMS 188A Materials Design Project</v>
      </c>
    </row>
    <row r="21536" spans="1:4">
      <c r="A21536" t="s">
        <v>65527</v>
      </c>
      <c r="B21536" t="s">
        <v>65528</v>
      </c>
      <c r="D21536" t="str">
        <f t="shared" si="336"/>
        <v>GLCMF00170 EMS 188B Materials Design Project</v>
      </c>
    </row>
    <row r="21537" spans="1:4">
      <c r="A21537" t="s">
        <v>65529</v>
      </c>
      <c r="B21537" t="s">
        <v>65530</v>
      </c>
      <c r="D21537" t="str">
        <f t="shared" si="336"/>
        <v>GLCMF00171 ENG ECI 045 003 Properties of Materials Introduction to Civil Environmental Engineering Systems</v>
      </c>
    </row>
    <row r="21538" spans="1:4">
      <c r="A21538" t="s">
        <v>65531</v>
      </c>
      <c r="B21538" t="s">
        <v>65532</v>
      </c>
      <c r="D21538" t="str">
        <f t="shared" si="336"/>
        <v>GLCMF00172 ECI 135 Structural Design Concrete Elements</v>
      </c>
    </row>
    <row r="21539" spans="1:4">
      <c r="A21539" t="s">
        <v>65533</v>
      </c>
      <c r="B21539" t="s">
        <v>65534</v>
      </c>
      <c r="D21539" t="str">
        <f t="shared" si="336"/>
        <v>GLCMF00173 ECI 140A Environmental Analysis of Aqueous Systems</v>
      </c>
    </row>
    <row r="21540" spans="1:4">
      <c r="A21540" t="s">
        <v>65535</v>
      </c>
      <c r="B21540" t="s">
        <v>65536</v>
      </c>
      <c r="D21540" t="str">
        <f t="shared" si="336"/>
        <v>GLCMF00174 ECI 171L Soil Mechanics Laboratory</v>
      </c>
    </row>
    <row r="21541" spans="1:4">
      <c r="A21541" t="s">
        <v>65537</v>
      </c>
      <c r="B21541" t="s">
        <v>65538</v>
      </c>
      <c r="D21541" t="str">
        <f t="shared" si="336"/>
        <v>GLCMF00175 ECI 235 Cement Composites</v>
      </c>
    </row>
    <row r="21542" spans="1:4">
      <c r="A21542" t="s">
        <v>65539</v>
      </c>
      <c r="B21542" t="s">
        <v>65540</v>
      </c>
      <c r="D21542" t="str">
        <f t="shared" si="336"/>
        <v>GLCMF00176 ECI 236 Design of Fiber Reinforced Polymer Composite Structures</v>
      </c>
    </row>
    <row r="21543" spans="1:4">
      <c r="A21543" t="s">
        <v>65541</v>
      </c>
      <c r="B21543" t="s">
        <v>65542</v>
      </c>
      <c r="D21543" t="str">
        <f t="shared" si="336"/>
        <v>GLCMF00177 ECI4 243L Pilot Plant Laboratory</v>
      </c>
    </row>
    <row r="21544" spans="1:4">
      <c r="A21544" t="s">
        <v>65543</v>
      </c>
      <c r="B21544" t="s">
        <v>65544</v>
      </c>
      <c r="D21544" t="str">
        <f t="shared" si="336"/>
        <v>GLCMF00178 ENG 104L Mechanics of Materials Laboratory</v>
      </c>
    </row>
    <row r="21545" spans="1:4">
      <c r="A21545" t="s">
        <v>65545</v>
      </c>
      <c r="B21545" t="s">
        <v>65546</v>
      </c>
      <c r="D21545" t="str">
        <f t="shared" si="336"/>
        <v>GLCMF00179 EEC 1 Introduction to Electrical and Computer Engineering</v>
      </c>
    </row>
    <row r="21546" spans="1:4">
      <c r="A21546" t="s">
        <v>65547</v>
      </c>
      <c r="B21546" t="s">
        <v>65548</v>
      </c>
      <c r="D21546" t="str">
        <f t="shared" si="336"/>
        <v>GLCMF00180 EEC 10 Introduction to Digital and Analog Systems</v>
      </c>
    </row>
    <row r="21547" spans="1:4">
      <c r="A21547" t="s">
        <v>65549</v>
      </c>
      <c r="B21547" t="s">
        <v>65550</v>
      </c>
      <c r="D21547" t="str">
        <f t="shared" si="336"/>
        <v>GLCMF00181 EEC 100 Circuits II</v>
      </c>
    </row>
    <row r="21548" spans="1:4">
      <c r="A21548" t="s">
        <v>65551</v>
      </c>
      <c r="B21548" t="s">
        <v>65552</v>
      </c>
      <c r="D21548" t="str">
        <f t="shared" si="336"/>
        <v>GLCMF00182 EEC 112 Communication Electronics</v>
      </c>
    </row>
    <row r="21549" spans="1:4">
      <c r="A21549" t="s">
        <v>65553</v>
      </c>
      <c r="B21549" t="s">
        <v>65554</v>
      </c>
      <c r="D21549" t="str">
        <f t="shared" si="336"/>
        <v>GLCMF00183 EEC 132A RF and Microwaves in Wireless Communication</v>
      </c>
    </row>
    <row r="21550" spans="1:4">
      <c r="A21550" t="s">
        <v>65555</v>
      </c>
      <c r="B21550" t="s">
        <v>65556</v>
      </c>
      <c r="D21550" t="str">
        <f t="shared" si="336"/>
        <v>GLCMF00184 EEC 132B RF and Microwaves in Wireless Communication</v>
      </c>
    </row>
    <row r="21551" spans="1:4">
      <c r="A21551" t="s">
        <v>65557</v>
      </c>
      <c r="B21551" t="s">
        <v>65558</v>
      </c>
      <c r="D21551" t="str">
        <f t="shared" si="336"/>
        <v>GLCMF00185 EEC 132C RF and Microwaves in Wireless Communication</v>
      </c>
    </row>
    <row r="21552" spans="1:4">
      <c r="A21552" t="s">
        <v>65559</v>
      </c>
      <c r="B21552" t="s">
        <v>65560</v>
      </c>
      <c r="D21552" t="str">
        <f t="shared" si="336"/>
        <v>GLCMF00186 EEC 134A RFMicrowave Systems Design</v>
      </c>
    </row>
    <row r="21553" spans="1:4">
      <c r="A21553" t="s">
        <v>65561</v>
      </c>
      <c r="B21553" t="s">
        <v>65562</v>
      </c>
      <c r="D21553" t="str">
        <f t="shared" si="336"/>
        <v>GLCMF00187 EEC 134B RFMicrowave Systems Design</v>
      </c>
    </row>
    <row r="21554" spans="1:4">
      <c r="A21554" t="s">
        <v>65563</v>
      </c>
      <c r="B21554" t="s">
        <v>65564</v>
      </c>
      <c r="D21554" t="str">
        <f t="shared" si="336"/>
        <v>GLCMF00188 EEC 136A Electronic Design Project</v>
      </c>
    </row>
    <row r="21555" spans="1:4">
      <c r="A21555" t="s">
        <v>65565</v>
      </c>
      <c r="B21555" t="s">
        <v>65566</v>
      </c>
      <c r="D21555" t="str">
        <f t="shared" si="336"/>
        <v>GLCMF00189 EEC 136B Electronic Design Project</v>
      </c>
    </row>
    <row r="21556" spans="1:4">
      <c r="A21556" t="s">
        <v>65567</v>
      </c>
      <c r="B21556" t="s">
        <v>65568</v>
      </c>
      <c r="D21556" t="str">
        <f t="shared" si="336"/>
        <v>GLCMF00190 EEC 146A Integrated Circuits Fabrication</v>
      </c>
    </row>
    <row r="21557" spans="1:4">
      <c r="A21557" t="s">
        <v>65569</v>
      </c>
      <c r="B21557" t="s">
        <v>65570</v>
      </c>
      <c r="D21557" t="str">
        <f t="shared" si="336"/>
        <v>GLCMF00191 EEC 146B Advanced Integrated Circuits Fabrication</v>
      </c>
    </row>
    <row r="21558" spans="1:4">
      <c r="A21558" t="s">
        <v>65571</v>
      </c>
      <c r="B21558" t="s">
        <v>65572</v>
      </c>
      <c r="D21558" t="str">
        <f t="shared" si="336"/>
        <v>GLCMF00192 EEC 157A Control Systems</v>
      </c>
    </row>
    <row r="21559" spans="1:4">
      <c r="A21559" t="s">
        <v>65573</v>
      </c>
      <c r="B21559" t="s">
        <v>65574</v>
      </c>
      <c r="D21559" t="str">
        <f t="shared" si="336"/>
        <v>GLCMF00193 EEC 172 Embedded Systems</v>
      </c>
    </row>
    <row r="21560" spans="1:4">
      <c r="A21560" t="s">
        <v>65575</v>
      </c>
      <c r="B21560" t="s">
        <v>65576</v>
      </c>
      <c r="D21560" t="str">
        <f t="shared" si="336"/>
        <v>GLCMF00194 EEC 195A Autonomous Vehicle Design Project</v>
      </c>
    </row>
    <row r="21561" spans="1:4">
      <c r="A21561" t="s">
        <v>65577</v>
      </c>
      <c r="B21561" t="s">
        <v>65578</v>
      </c>
      <c r="D21561" t="str">
        <f t="shared" si="336"/>
        <v>GLCMF00195 EEC 195B Autonomous Vehicle Design Project</v>
      </c>
    </row>
    <row r="21562" spans="1:4">
      <c r="A21562" t="s">
        <v>65579</v>
      </c>
      <c r="B21562" t="s">
        <v>65580</v>
      </c>
      <c r="D21562" t="str">
        <f t="shared" si="336"/>
        <v>GLCMF00196 EEC 210 MOS Analog Circuit Design</v>
      </c>
    </row>
    <row r="21563" spans="1:4">
      <c r="A21563" t="s">
        <v>65581</v>
      </c>
      <c r="B21563" t="s">
        <v>65582</v>
      </c>
      <c r="D21563" t="str">
        <f t="shared" si="336"/>
        <v>GLCMF00197 EEC 281 VLSI Digital Signal Processing</v>
      </c>
    </row>
    <row r="21564" spans="1:4">
      <c r="A21564" t="s">
        <v>65583</v>
      </c>
      <c r="B21564" t="s">
        <v>65584</v>
      </c>
      <c r="D21564" t="str">
        <f t="shared" si="336"/>
        <v>GLCMF00198 EEC 284 Design and Optimization of Embedded Computing Systems</v>
      </c>
    </row>
    <row r="21565" spans="1:4">
      <c r="A21565" t="s">
        <v>65585</v>
      </c>
      <c r="B21565" t="s">
        <v>65586</v>
      </c>
      <c r="D21565" t="str">
        <f t="shared" si="336"/>
        <v>GLCMF00199 ENG 100 Electronic Circuits and Systems</v>
      </c>
    </row>
    <row r="21566" spans="1:4">
      <c r="A21566" t="s">
        <v>65587</v>
      </c>
      <c r="B21566" t="s">
        <v>65588</v>
      </c>
      <c r="D21566" t="str">
        <f t="shared" si="336"/>
        <v>GLCMF00200 EME 50 Manufacturing Processes</v>
      </c>
    </row>
    <row r="21567" spans="1:4">
      <c r="A21567" t="s">
        <v>65589</v>
      </c>
      <c r="B21567" t="s">
        <v>65590</v>
      </c>
      <c r="D21567" t="str">
        <f t="shared" si="336"/>
        <v>GLCMF00201 BIS 002B Introductory Biology</v>
      </c>
    </row>
    <row r="21568" spans="1:4">
      <c r="A21568" t="s">
        <v>65591</v>
      </c>
      <c r="B21568" t="s">
        <v>65592</v>
      </c>
      <c r="D21568" t="str">
        <f t="shared" si="336"/>
        <v>GLCMF00202 EVE 16 Wild Davis A California Naturalist Certification Course</v>
      </c>
    </row>
    <row r="21569" spans="1:4">
      <c r="A21569" t="s">
        <v>65593</v>
      </c>
      <c r="B21569" t="s">
        <v>65594</v>
      </c>
      <c r="D21569" t="str">
        <f t="shared" si="336"/>
        <v>GLCMF00203 EVE 105 Phylogenetic Analysis of Vertebrate Structure</v>
      </c>
    </row>
    <row r="21570" spans="1:4">
      <c r="A21570" t="s">
        <v>65595</v>
      </c>
      <c r="B21570" t="s">
        <v>65596</v>
      </c>
      <c r="D21570" t="str">
        <f t="shared" si="336"/>
        <v>GLCMF00204 EVE PLB 108 Systematics and Evolution of Angiosperms</v>
      </c>
    </row>
    <row r="21571" spans="1:4">
      <c r="A21571" t="s">
        <v>65597</v>
      </c>
      <c r="B21571" t="s">
        <v>65598</v>
      </c>
      <c r="D21571" t="str">
        <f t="shared" ref="D21571:D21634" si="337">A21571&amp;" "&amp;B21571</f>
        <v>GLCMF00205 EVE 112L Laboratory for Invertebrate Zoology</v>
      </c>
    </row>
    <row r="21572" spans="1:4">
      <c r="A21572" t="s">
        <v>65599</v>
      </c>
      <c r="B21572" t="s">
        <v>65600</v>
      </c>
      <c r="D21572" t="str">
        <f t="shared" si="337"/>
        <v>GLCMF00206 EVE 115 Marine Ecology</v>
      </c>
    </row>
    <row r="21573" spans="1:4">
      <c r="A21573" t="s">
        <v>65601</v>
      </c>
      <c r="B21573" t="s">
        <v>65602</v>
      </c>
      <c r="D21573" t="str">
        <f t="shared" si="337"/>
        <v>GLCMF00207 EVE PLB 117 Plant Ecology</v>
      </c>
    </row>
    <row r="21574" spans="1:4">
      <c r="A21574" t="s">
        <v>65603</v>
      </c>
      <c r="B21574" t="s">
        <v>65604</v>
      </c>
      <c r="D21574" t="str">
        <f t="shared" si="337"/>
        <v>GLCMF00208 EVE PLB 119 Population Biology of Weeds</v>
      </c>
    </row>
    <row r="21575" spans="1:4">
      <c r="A21575" t="s">
        <v>65605</v>
      </c>
      <c r="B21575" t="s">
        <v>65606</v>
      </c>
      <c r="D21575" t="str">
        <f t="shared" si="337"/>
        <v>GLCMF00209 EVE 140 Paleobotany</v>
      </c>
    </row>
    <row r="21576" spans="1:4">
      <c r="A21576" t="s">
        <v>65607</v>
      </c>
      <c r="B21576" t="s">
        <v>65608</v>
      </c>
      <c r="D21576" t="str">
        <f t="shared" si="337"/>
        <v>GLCMF00210 EVE ENT 180A Experimental Ecology Evolution</v>
      </c>
    </row>
    <row r="21577" spans="1:4">
      <c r="A21577" t="s">
        <v>65609</v>
      </c>
      <c r="B21577" t="s">
        <v>65610</v>
      </c>
      <c r="D21577" t="str">
        <f t="shared" si="337"/>
        <v>GLCMF00211 EVE ENT 180B Experimental Ecology Evolution</v>
      </c>
    </row>
    <row r="21578" spans="1:4">
      <c r="A21578" t="s">
        <v>65611</v>
      </c>
      <c r="B21578" t="s">
        <v>65612</v>
      </c>
      <c r="D21578" t="str">
        <f t="shared" si="337"/>
        <v>GLCMF00212 MIC5 103L Introductory Microbiology</v>
      </c>
    </row>
    <row r="21579" spans="1:4">
      <c r="A21579" t="s">
        <v>65613</v>
      </c>
      <c r="B21579" t="s">
        <v>65614</v>
      </c>
      <c r="D21579" t="str">
        <f t="shared" si="337"/>
        <v>GLCMF00213 MIC 104L General Bacteriology Laboratory</v>
      </c>
    </row>
    <row r="21580" spans="1:4">
      <c r="A21580" t="s">
        <v>65615</v>
      </c>
      <c r="B21580" t="s">
        <v>65616</v>
      </c>
      <c r="D21580" t="str">
        <f t="shared" si="337"/>
        <v>GLCMF00214 MIC MCB 105L 120L Bacterial Diversity Biochemistry laboratory</v>
      </c>
    </row>
    <row r="21581" spans="1:4">
      <c r="A21581" t="s">
        <v>65617</v>
      </c>
      <c r="B21581" t="s">
        <v>65618</v>
      </c>
      <c r="D21581" t="str">
        <f t="shared" si="337"/>
        <v>GLCMF00215 MCB 140L Cell Biology Laboratory</v>
      </c>
    </row>
    <row r="21582" spans="1:4">
      <c r="A21582" t="s">
        <v>65619</v>
      </c>
      <c r="B21582" t="s">
        <v>65620</v>
      </c>
      <c r="D21582" t="str">
        <f t="shared" si="337"/>
        <v>GLCMF00216 MCB 160L Principles of Genetics Laboratory</v>
      </c>
    </row>
    <row r="21583" spans="1:4">
      <c r="A21583" t="s">
        <v>65621</v>
      </c>
      <c r="B21583" t="s">
        <v>65622</v>
      </c>
      <c r="D21583" t="str">
        <f t="shared" si="337"/>
        <v>GLCMF00217 BIS 023A Genome Hunters</v>
      </c>
    </row>
    <row r="21584" spans="1:4">
      <c r="A21584" t="s">
        <v>65623</v>
      </c>
      <c r="B21584" t="s">
        <v>65624</v>
      </c>
      <c r="D21584" t="str">
        <f t="shared" si="337"/>
        <v>GLCMF00218 NPB 100L Neurobiology Laboratory</v>
      </c>
    </row>
    <row r="21585" spans="1:4">
      <c r="A21585" t="s">
        <v>65625</v>
      </c>
      <c r="B21585" t="s">
        <v>65626</v>
      </c>
      <c r="D21585" t="str">
        <f t="shared" si="337"/>
        <v>GLCMF00219 NPB 101L Systemic Physiology Laboratory</v>
      </c>
    </row>
    <row r="21586" spans="1:4">
      <c r="A21586" t="s">
        <v>65627</v>
      </c>
      <c r="B21586" t="s">
        <v>65628</v>
      </c>
      <c r="D21586" t="str">
        <f t="shared" si="337"/>
        <v>GLCMF00220 BIS 002C Introduction to Plant Biology</v>
      </c>
    </row>
    <row r="21587" spans="1:4">
      <c r="A21587" t="s">
        <v>65629</v>
      </c>
      <c r="B21587" t="s">
        <v>65630</v>
      </c>
      <c r="D21587" t="str">
        <f t="shared" si="337"/>
        <v>GLCMF00221 BIS 185L Systems and Synthetic Biology Laboratory</v>
      </c>
    </row>
    <row r="21588" spans="1:4">
      <c r="A21588" t="s">
        <v>65631</v>
      </c>
      <c r="B21588" t="s">
        <v>65632</v>
      </c>
      <c r="D21588" t="str">
        <f t="shared" si="337"/>
        <v>GLCMF00222 ART 2 Beginning Drawing</v>
      </c>
    </row>
    <row r="21589" spans="1:4">
      <c r="A21589" t="s">
        <v>65633</v>
      </c>
      <c r="B21589" t="s">
        <v>65634</v>
      </c>
      <c r="D21589" t="str">
        <f t="shared" si="337"/>
        <v>GLCMF00223 ART 5 Beginning Sculpture</v>
      </c>
    </row>
    <row r="21590" spans="1:4">
      <c r="A21590" t="s">
        <v>65635</v>
      </c>
      <c r="B21590" t="s">
        <v>65636</v>
      </c>
      <c r="D21590" t="str">
        <f t="shared" si="337"/>
        <v>GLCMF00224 ART 7 Beginning Painting</v>
      </c>
    </row>
    <row r="21591" spans="1:4">
      <c r="A21591" t="s">
        <v>65637</v>
      </c>
      <c r="B21591" t="s">
        <v>65638</v>
      </c>
      <c r="D21591" t="str">
        <f t="shared" si="337"/>
        <v>GLCMF00225 ART 8 Beginning Ceramic Sculpture</v>
      </c>
    </row>
    <row r="21592" spans="1:4">
      <c r="A21592" t="s">
        <v>65639</v>
      </c>
      <c r="B21592" t="s">
        <v>65640</v>
      </c>
      <c r="D21592" t="str">
        <f t="shared" si="337"/>
        <v>GLCMF00226 ART 9 Beginning Photography</v>
      </c>
    </row>
    <row r="21593" spans="1:4">
      <c r="A21593" t="s">
        <v>65641</v>
      </c>
      <c r="B21593" t="s">
        <v>65642</v>
      </c>
      <c r="D21593" t="str">
        <f t="shared" si="337"/>
        <v>GLCMF00227 ART 11 Beginning Printmaking</v>
      </c>
    </row>
    <row r="21594" spans="1:4">
      <c r="A21594" t="s">
        <v>65643</v>
      </c>
      <c r="B21594" t="s">
        <v>65644</v>
      </c>
      <c r="D21594" t="str">
        <f t="shared" si="337"/>
        <v>GLCMF00228 ART 12 Beginning Video</v>
      </c>
    </row>
    <row r="21595" spans="1:4">
      <c r="A21595" t="s">
        <v>65645</v>
      </c>
      <c r="B21595" t="s">
        <v>65646</v>
      </c>
      <c r="D21595" t="str">
        <f t="shared" si="337"/>
        <v>GLCMF00229 ART 101A Intermediate Painting</v>
      </c>
    </row>
    <row r="21596" spans="1:4">
      <c r="A21596" t="s">
        <v>65647</v>
      </c>
      <c r="B21596" t="s">
        <v>65648</v>
      </c>
      <c r="D21596" t="str">
        <f t="shared" si="337"/>
        <v>GLCMF00230 ART 101E Intermediate Painting Reinterpreting Landscape</v>
      </c>
    </row>
    <row r="21597" spans="1:4">
      <c r="A21597" t="s">
        <v>65649</v>
      </c>
      <c r="B21597" t="s">
        <v>65650</v>
      </c>
      <c r="D21597" t="str">
        <f t="shared" si="337"/>
        <v>GLCMF00231 ART 102A Advanced Painting Studio Projects</v>
      </c>
    </row>
    <row r="21598" spans="1:4">
      <c r="A21598" t="s">
        <v>65651</v>
      </c>
      <c r="B21598" t="s">
        <v>65652</v>
      </c>
      <c r="D21598" t="str">
        <f t="shared" si="337"/>
        <v>GLCMF00232 ART 102B Advanced Painting Figure</v>
      </c>
    </row>
    <row r="21599" spans="1:4">
      <c r="A21599" t="s">
        <v>65653</v>
      </c>
      <c r="B21599" t="s">
        <v>65654</v>
      </c>
      <c r="D21599" t="str">
        <f t="shared" si="337"/>
        <v>GLCMF00233 ART 102C Advanced Painting Special Topics</v>
      </c>
    </row>
    <row r="21600" spans="1:4">
      <c r="A21600" t="s">
        <v>65655</v>
      </c>
      <c r="B21600" t="s">
        <v>65656</v>
      </c>
      <c r="D21600" t="str">
        <f t="shared" si="337"/>
        <v>GLCMF00234 ART 103A Intermediate Drawing Black and White</v>
      </c>
    </row>
    <row r="21601" spans="1:4">
      <c r="A21601" t="s">
        <v>65657</v>
      </c>
      <c r="B21601" t="s">
        <v>65658</v>
      </c>
      <c r="D21601" t="str">
        <f t="shared" si="337"/>
        <v>GLCMF00235 ART 103B Intermediate Drawing Color</v>
      </c>
    </row>
    <row r="21602" spans="1:4">
      <c r="A21602" t="s">
        <v>65659</v>
      </c>
      <c r="B21602" t="s">
        <v>65660</v>
      </c>
      <c r="D21602" t="str">
        <f t="shared" si="337"/>
        <v>GLCMF00236 ART 103C Intermediate Drawing 3 Dimensions</v>
      </c>
    </row>
    <row r="21603" spans="1:4">
      <c r="A21603" t="s">
        <v>65661</v>
      </c>
      <c r="B21603" t="s">
        <v>65662</v>
      </c>
      <c r="D21603" t="str">
        <f t="shared" si="337"/>
        <v>GLCMF00237 ART 105A Advanced Drawing Studio Projects</v>
      </c>
    </row>
    <row r="21604" spans="1:4">
      <c r="A21604" t="s">
        <v>65663</v>
      </c>
      <c r="B21604" t="s">
        <v>65664</v>
      </c>
      <c r="D21604" t="str">
        <f t="shared" si="337"/>
        <v>GLCMF00238 ART 105B Advanced Drawing Figure</v>
      </c>
    </row>
    <row r="21605" spans="1:4">
      <c r="A21605" t="s">
        <v>65665</v>
      </c>
      <c r="B21605" t="s">
        <v>65666</v>
      </c>
      <c r="D21605" t="str">
        <f t="shared" si="337"/>
        <v>GLCMF00239 ART 110A Intermediate Wet Photography</v>
      </c>
    </row>
    <row r="21606" spans="1:4">
      <c r="A21606" t="s">
        <v>65667</v>
      </c>
      <c r="B21606" t="s">
        <v>65668</v>
      </c>
      <c r="D21606" t="str">
        <f t="shared" si="337"/>
        <v>GLCMF00240 ART 110B Intermediate Digital Photography</v>
      </c>
    </row>
    <row r="21607" spans="1:4">
      <c r="A21607" t="s">
        <v>65669</v>
      </c>
      <c r="B21607" t="s">
        <v>65670</v>
      </c>
      <c r="D21607" t="str">
        <f t="shared" si="337"/>
        <v>GLCMF00241 ART 110C Intermediate Photography Photographic Lighting</v>
      </c>
    </row>
    <row r="21608" spans="1:4">
      <c r="A21608" t="s">
        <v>65671</v>
      </c>
      <c r="B21608" t="s">
        <v>65672</v>
      </c>
      <c r="D21608" t="str">
        <f t="shared" si="337"/>
        <v>GLCMF00242 ART 110DA The Photobook</v>
      </c>
    </row>
    <row r="21609" spans="1:4">
      <c r="A21609" t="s">
        <v>65673</v>
      </c>
      <c r="B21609" t="s">
        <v>65674</v>
      </c>
      <c r="D21609" t="str">
        <f t="shared" si="337"/>
        <v>GLCMF00243 ART 110DB The Photobook</v>
      </c>
    </row>
    <row r="21610" spans="1:4">
      <c r="A21610" t="s">
        <v>65675</v>
      </c>
      <c r="B21610" t="s">
        <v>65676</v>
      </c>
      <c r="D21610" t="str">
        <f t="shared" si="337"/>
        <v>GLCMF00244 ART 111A Advanced Wet Photography</v>
      </c>
    </row>
    <row r="21611" spans="1:4">
      <c r="A21611" t="s">
        <v>65677</v>
      </c>
      <c r="B21611" t="s">
        <v>65678</v>
      </c>
      <c r="D21611" t="str">
        <f t="shared" si="337"/>
        <v>GLCMF00245 ART 111B Advanced Digital Photography</v>
      </c>
    </row>
    <row r="21612" spans="1:4">
      <c r="A21612" t="s">
        <v>65679</v>
      </c>
      <c r="B21612" t="s">
        <v>65680</v>
      </c>
      <c r="D21612" t="str">
        <f t="shared" si="337"/>
        <v>GLCMF00246 ART 112 Sound for Vision</v>
      </c>
    </row>
    <row r="21613" spans="1:4">
      <c r="A21613" t="s">
        <v>65681</v>
      </c>
      <c r="B21613" t="s">
        <v>65682</v>
      </c>
      <c r="D21613" t="str">
        <f t="shared" si="337"/>
        <v>GLCMF00247 ART 114A Intermediate Video Animation</v>
      </c>
    </row>
    <row r="21614" spans="1:4">
      <c r="A21614" t="s">
        <v>65683</v>
      </c>
      <c r="B21614" t="s">
        <v>65684</v>
      </c>
      <c r="D21614" t="str">
        <f t="shared" si="337"/>
        <v>GLCMF00248 ART 114B Intermediate Video Experimental Documentary</v>
      </c>
    </row>
    <row r="21615" spans="1:4">
      <c r="A21615" t="s">
        <v>65685</v>
      </c>
      <c r="B21615" t="s">
        <v>65686</v>
      </c>
      <c r="D21615" t="str">
        <f t="shared" si="337"/>
        <v>GLCMF00249 ART 114C Intermediate Video Performance Strategies</v>
      </c>
    </row>
    <row r="21616" spans="1:4">
      <c r="A21616" t="s">
        <v>65687</v>
      </c>
      <c r="B21616" t="s">
        <v>65688</v>
      </c>
      <c r="D21616" t="str">
        <f t="shared" si="337"/>
        <v>GLCMF00250 ART 117 Advanced Video and Electronic Arts</v>
      </c>
    </row>
    <row r="21617" spans="1:4">
      <c r="A21617" t="s">
        <v>65689</v>
      </c>
      <c r="B21617" t="s">
        <v>65690</v>
      </c>
      <c r="D21617" t="str">
        <f t="shared" si="337"/>
        <v>GLCMF00251 ART 125A Intermediate Printmaking Relief</v>
      </c>
    </row>
    <row r="21618" spans="1:4">
      <c r="A21618" t="s">
        <v>65691</v>
      </c>
      <c r="B21618" t="s">
        <v>65692</v>
      </c>
      <c r="D21618" t="str">
        <f t="shared" si="337"/>
        <v>GLCMF00252 ART 125B Intermediate Printmaking Intaglio</v>
      </c>
    </row>
    <row r="21619" spans="1:4">
      <c r="A21619" t="s">
        <v>65693</v>
      </c>
      <c r="B21619" t="s">
        <v>65694</v>
      </c>
      <c r="D21619" t="str">
        <f t="shared" si="337"/>
        <v>GLCMF00253 ART 125C Intermediate Printmaking Lithography</v>
      </c>
    </row>
    <row r="21620" spans="1:4">
      <c r="A21620" t="s">
        <v>65695</v>
      </c>
      <c r="B21620" t="s">
        <v>65696</v>
      </c>
      <c r="D21620" t="str">
        <f t="shared" si="337"/>
        <v>GLCMF00254 ART 125D Intermediate Printmaking Serigraphy</v>
      </c>
    </row>
    <row r="21621" spans="1:4">
      <c r="A21621" t="s">
        <v>65697</v>
      </c>
      <c r="B21621" t="s">
        <v>65698</v>
      </c>
      <c r="D21621" t="str">
        <f t="shared" si="337"/>
        <v>GLCMF00255 ART 125E Intermediate Printmaking PostDigital Print Media</v>
      </c>
    </row>
    <row r="21622" spans="1:4">
      <c r="A21622" t="s">
        <v>65699</v>
      </c>
      <c r="B21622" t="s">
        <v>65700</v>
      </c>
      <c r="D21622" t="str">
        <f t="shared" si="337"/>
        <v>GLCMF00256 ART 142A Intermediate Ceramic Sculpture Mold Work</v>
      </c>
    </row>
    <row r="21623" spans="1:4">
      <c r="A21623" t="s">
        <v>65701</v>
      </c>
      <c r="B21623" t="s">
        <v>65702</v>
      </c>
      <c r="D21623" t="str">
        <f t="shared" si="337"/>
        <v>GLCMF00257 ART 142B Intermediate Ceramic Sculpture Clay Glaze and Kiln</v>
      </c>
    </row>
    <row r="21624" spans="1:4">
      <c r="A21624" t="s">
        <v>65703</v>
      </c>
      <c r="B21624" t="s">
        <v>65704</v>
      </c>
      <c r="D21624" t="str">
        <f t="shared" si="337"/>
        <v>GLCMF00258 ART 142C Intermediate Ceramic Sculpture Ceramics the Painted Surface</v>
      </c>
    </row>
    <row r="21625" spans="1:4">
      <c r="A21625" t="s">
        <v>65705</v>
      </c>
      <c r="B21625" t="s">
        <v>65706</v>
      </c>
      <c r="D21625" t="str">
        <f t="shared" si="337"/>
        <v>GLCMF00259 ART 142D Intermediate Ceramic Sculpture Special Topics</v>
      </c>
    </row>
    <row r="21626" spans="1:4">
      <c r="A21626" t="s">
        <v>65707</v>
      </c>
      <c r="B21626" t="s">
        <v>65708</v>
      </c>
      <c r="D21626" t="str">
        <f t="shared" si="337"/>
        <v>GLCMF00260 ART 143 Advanced Ceramics Sculpture Studio Projects</v>
      </c>
    </row>
    <row r="21627" spans="1:4">
      <c r="A21627" t="s">
        <v>65709</v>
      </c>
      <c r="B21627" t="s">
        <v>65710</v>
      </c>
      <c r="D21627" t="str">
        <f t="shared" si="337"/>
        <v>GLCMF00261 ART 151 Intermediate Sculpture</v>
      </c>
    </row>
    <row r="21628" spans="1:4">
      <c r="A21628" t="s">
        <v>65711</v>
      </c>
      <c r="B21628" t="s">
        <v>65712</v>
      </c>
      <c r="D21628" t="str">
        <f t="shared" si="337"/>
        <v>GLCMF00262 ART 152A Advanced Sculpture Studio Projects</v>
      </c>
    </row>
    <row r="21629" spans="1:4">
      <c r="A21629" t="s">
        <v>65713</v>
      </c>
      <c r="B21629" t="s">
        <v>65714</v>
      </c>
      <c r="D21629" t="str">
        <f t="shared" si="337"/>
        <v>GLCMF00263 ART 152B Advanced Sculpture Material Explorations</v>
      </c>
    </row>
    <row r="21630" spans="1:4">
      <c r="A21630" t="s">
        <v>65715</v>
      </c>
      <c r="B21630" t="s">
        <v>65716</v>
      </c>
      <c r="D21630" t="str">
        <f t="shared" si="337"/>
        <v>GLCMF00264 ART 152C Advanced Sculpture Concepts</v>
      </c>
    </row>
    <row r="21631" spans="1:4">
      <c r="A21631" t="s">
        <v>65717</v>
      </c>
      <c r="B21631" t="s">
        <v>65718</v>
      </c>
      <c r="D21631" t="str">
        <f t="shared" si="337"/>
        <v>GLCMF00265 ART 152D Advanced Sculpture Metals</v>
      </c>
    </row>
    <row r="21632" spans="1:4">
      <c r="A21632" t="s">
        <v>65719</v>
      </c>
      <c r="B21632" t="s">
        <v>65720</v>
      </c>
      <c r="D21632" t="str">
        <f t="shared" si="337"/>
        <v>GLCMF00266 ART 152E Advanced Sculpture Site Specific Public Sculpture</v>
      </c>
    </row>
    <row r="21633" spans="1:4">
      <c r="A21633" t="s">
        <v>65721</v>
      </c>
      <c r="B21633" t="s">
        <v>65722</v>
      </c>
      <c r="D21633" t="str">
        <f t="shared" si="337"/>
        <v>GLCMF00267 ART 190 Seminar in Art Practice</v>
      </c>
    </row>
    <row r="21634" spans="1:4">
      <c r="A21634" t="s">
        <v>65723</v>
      </c>
      <c r="B21634" t="s">
        <v>65724</v>
      </c>
      <c r="D21634" t="str">
        <f t="shared" si="337"/>
        <v>GLCMF00268 CDM 20 Filmmaking Foundations</v>
      </c>
    </row>
    <row r="21635" spans="1:4">
      <c r="A21635" t="s">
        <v>65725</v>
      </c>
      <c r="B21635" t="s">
        <v>65726</v>
      </c>
      <c r="D21635" t="str">
        <f t="shared" ref="D21635:D21698" si="338">A21635&amp;" "&amp;B21635</f>
        <v>GLCMF00269 CDM 107 Acting for Camera</v>
      </c>
    </row>
    <row r="21636" spans="1:4">
      <c r="A21636" t="s">
        <v>65727</v>
      </c>
      <c r="B21636" t="s">
        <v>65728</v>
      </c>
      <c r="D21636" t="str">
        <f t="shared" si="338"/>
        <v>GLCMF00270 CDM 100 Experimental Digital Cinema I</v>
      </c>
    </row>
    <row r="21637" spans="1:4">
      <c r="A21637" t="s">
        <v>65729</v>
      </c>
      <c r="B21637" t="s">
        <v>65730</v>
      </c>
      <c r="D21637" t="str">
        <f t="shared" si="338"/>
        <v>GLCMF00271 CDM 101 Experimental Digital Cinema I</v>
      </c>
    </row>
    <row r="21638" spans="1:4">
      <c r="A21638" t="s">
        <v>65731</v>
      </c>
      <c r="B21638" t="s">
        <v>65732</v>
      </c>
      <c r="D21638" t="str">
        <f t="shared" si="338"/>
        <v>GLCMF00272 DES 70 Introduction to Textile Design Structures</v>
      </c>
    </row>
    <row r="21639" spans="1:4">
      <c r="A21639" t="s">
        <v>65733</v>
      </c>
      <c r="B21639" t="s">
        <v>65734</v>
      </c>
      <c r="D21639" t="str">
        <f t="shared" si="338"/>
        <v>GLCMF00273 DES 77 Introduction to Structural Design for Fashion</v>
      </c>
    </row>
    <row r="21640" spans="1:4">
      <c r="A21640" t="s">
        <v>65735</v>
      </c>
      <c r="B21640" t="s">
        <v>65736</v>
      </c>
      <c r="D21640" t="str">
        <f t="shared" si="338"/>
        <v>GLCMF00274 DES 113 Photography and Digital Imaging</v>
      </c>
    </row>
    <row r="21641" spans="1:4">
      <c r="A21641" t="s">
        <v>65737</v>
      </c>
      <c r="B21641" t="s">
        <v>65738</v>
      </c>
      <c r="D21641" t="str">
        <f t="shared" si="338"/>
        <v>GLCMF00275 DES 115 Letterforms and Typography</v>
      </c>
    </row>
    <row r="21642" spans="1:4">
      <c r="A21642" t="s">
        <v>65739</v>
      </c>
      <c r="B21642" t="s">
        <v>65740</v>
      </c>
      <c r="D21642" t="str">
        <f t="shared" si="338"/>
        <v>GLCMF00276 DES 127B Studio Practice in Sustainable Design</v>
      </c>
    </row>
    <row r="21643" spans="1:4">
      <c r="A21643" t="s">
        <v>65741</v>
      </c>
      <c r="B21643" t="s">
        <v>65742</v>
      </c>
      <c r="D21643" t="str">
        <f t="shared" si="338"/>
        <v>GLCMF00277 DES 128 BioDesign Theory and Practice</v>
      </c>
    </row>
    <row r="21644" spans="1:4">
      <c r="A21644" t="s">
        <v>65743</v>
      </c>
      <c r="B21644" t="s">
        <v>65744</v>
      </c>
      <c r="D21644" t="str">
        <f t="shared" si="338"/>
        <v>GLCMF00278 DES 132A Textile Design Woven Structures</v>
      </c>
    </row>
    <row r="21645" spans="1:4">
      <c r="A21645" t="s">
        <v>65745</v>
      </c>
      <c r="B21645" t="s">
        <v>65746</v>
      </c>
      <c r="D21645" t="str">
        <f t="shared" si="338"/>
        <v>GLCMF00279 DES 134A Introduction to Interior Design Residential</v>
      </c>
    </row>
    <row r="21646" spans="1:4">
      <c r="A21646" t="s">
        <v>65747</v>
      </c>
      <c r="B21646" t="s">
        <v>65748</v>
      </c>
      <c r="D21646" t="str">
        <f t="shared" si="338"/>
        <v>GLCMF00280 DES 134B Introduction to Interior Design Commercial and Technical Spaces</v>
      </c>
    </row>
    <row r="21647" spans="1:4">
      <c r="A21647" t="s">
        <v>65749</v>
      </c>
      <c r="B21647" t="s">
        <v>65750</v>
      </c>
      <c r="D21647" t="str">
        <f t="shared" si="338"/>
        <v>GLCMF00281 DES 135A Furniture Design and Detailing</v>
      </c>
    </row>
    <row r="21648" spans="1:4">
      <c r="A21648" t="s">
        <v>65751</v>
      </c>
      <c r="B21648" t="s">
        <v>65752</v>
      </c>
      <c r="D21648" t="str">
        <f t="shared" si="338"/>
        <v>GLCMF00282 DES 135B Furniture Design and Prototyping</v>
      </c>
    </row>
    <row r="21649" spans="1:4">
      <c r="A21649" t="s">
        <v>65753</v>
      </c>
      <c r="B21649" t="s">
        <v>65754</v>
      </c>
      <c r="D21649" t="str">
        <f t="shared" si="338"/>
        <v>GLCMF00283 DES 137A Daylighting and Interior Design</v>
      </c>
    </row>
    <row r="21650" spans="1:4">
      <c r="A21650" t="s">
        <v>65755</v>
      </c>
      <c r="B21650" t="s">
        <v>65756</v>
      </c>
      <c r="D21650" t="str">
        <f t="shared" si="338"/>
        <v>GLCMF00284 DES 150 ComputerAssisted Presentation for Interior Architecture</v>
      </c>
    </row>
    <row r="21651" spans="1:4">
      <c r="A21651" t="s">
        <v>65757</v>
      </c>
      <c r="B21651" t="s">
        <v>65758</v>
      </c>
      <c r="D21651" t="str">
        <f t="shared" si="338"/>
        <v>GLCMF00285 DES 155A Pattern Form and Surface</v>
      </c>
    </row>
    <row r="21652" spans="1:4">
      <c r="A21652" t="s">
        <v>65759</v>
      </c>
      <c r="B21652" t="s">
        <v>65760</v>
      </c>
      <c r="D21652" t="str">
        <f t="shared" si="338"/>
        <v>GLCMF00286 DES 159 Design for Understanding</v>
      </c>
    </row>
    <row r="21653" spans="1:4">
      <c r="A21653" t="s">
        <v>65761</v>
      </c>
      <c r="B21653" t="s">
        <v>65762</v>
      </c>
      <c r="D21653" t="str">
        <f t="shared" si="338"/>
        <v>GLCMF00287 DES 160 Textile Surface Design Patterns and Resists</v>
      </c>
    </row>
    <row r="21654" spans="1:4">
      <c r="A21654" t="s">
        <v>65763</v>
      </c>
      <c r="B21654" t="s">
        <v>65764</v>
      </c>
      <c r="D21654" t="str">
        <f t="shared" si="338"/>
        <v>GLCMF00288 DES 161 Textile Surface Design Screen and Digital Printing</v>
      </c>
    </row>
    <row r="21655" spans="1:4">
      <c r="A21655" t="s">
        <v>65765</v>
      </c>
      <c r="B21655" t="s">
        <v>65766</v>
      </c>
      <c r="D21655" t="str">
        <f t="shared" si="338"/>
        <v>GLCMF00289 DES 165 Studio Practices in Industrial Design</v>
      </c>
    </row>
    <row r="21656" spans="1:4">
      <c r="A21656" t="s">
        <v>65767</v>
      </c>
      <c r="B21656" t="s">
        <v>65768</v>
      </c>
      <c r="D21656" t="str">
        <f t="shared" si="338"/>
        <v>GLCMF00290 DES 166 HumanCentered Design</v>
      </c>
    </row>
    <row r="21657" spans="1:4">
      <c r="A21657" t="s">
        <v>65769</v>
      </c>
      <c r="B21657" t="s">
        <v>65770</v>
      </c>
      <c r="D21657" t="str">
        <f t="shared" si="338"/>
        <v>GLCMF00291 DES 167 Prototyping</v>
      </c>
    </row>
    <row r="21658" spans="1:4">
      <c r="A21658" t="s">
        <v>65771</v>
      </c>
      <c r="B21658" t="s">
        <v>65772</v>
      </c>
      <c r="D21658" t="str">
        <f t="shared" si="338"/>
        <v>GLCMF00292 DES 168 Interactive Objects</v>
      </c>
    </row>
    <row r="21659" spans="1:4">
      <c r="A21659" t="s">
        <v>65773</v>
      </c>
      <c r="B21659" t="s">
        <v>65774</v>
      </c>
      <c r="D21659" t="str">
        <f t="shared" si="338"/>
        <v>GLCMF00293 DES 169 Adv Explorations in Textile Design</v>
      </c>
    </row>
    <row r="21660" spans="1:4">
      <c r="A21660" t="s">
        <v>65775</v>
      </c>
      <c r="B21660" t="s">
        <v>65776</v>
      </c>
      <c r="D21660" t="str">
        <f t="shared" si="338"/>
        <v>GLCMF00294 DES 170 Experimental Fashion Textile Design</v>
      </c>
    </row>
    <row r="21661" spans="1:4">
      <c r="A21661" t="s">
        <v>65777</v>
      </c>
      <c r="B21661" t="s">
        <v>65778</v>
      </c>
      <c r="D21661" t="str">
        <f t="shared" si="338"/>
        <v>GLCMF00295 DES 177 Computer Assisted Fashion Design</v>
      </c>
    </row>
    <row r="21662" spans="1:4">
      <c r="A21662" t="s">
        <v>65779</v>
      </c>
      <c r="B21662" t="s">
        <v>65780</v>
      </c>
      <c r="D21662" t="str">
        <f t="shared" si="338"/>
        <v>GLCMF00296 DES 178 Design and Wearable Technology</v>
      </c>
    </row>
    <row r="21663" spans="1:4">
      <c r="A21663" t="s">
        <v>65781</v>
      </c>
      <c r="B21663" t="s">
        <v>65782</v>
      </c>
      <c r="D21663" t="str">
        <f t="shared" si="338"/>
        <v>GLCMF00297 DES 179 Fashion Design Signature Collection</v>
      </c>
    </row>
    <row r="21664" spans="1:4">
      <c r="A21664" t="s">
        <v>65783</v>
      </c>
      <c r="B21664" t="s">
        <v>65784</v>
      </c>
      <c r="D21664" t="str">
        <f t="shared" si="338"/>
        <v>GLCMF00298 DES 180B Advanced Interior Architecture</v>
      </c>
    </row>
    <row r="21665" spans="1:4">
      <c r="A21665" t="s">
        <v>65785</v>
      </c>
      <c r="B21665" t="s">
        <v>65786</v>
      </c>
      <c r="D21665" t="str">
        <f t="shared" si="338"/>
        <v>GLCMF00299 DES 186 Environmental Graphic Design</v>
      </c>
    </row>
    <row r="21666" spans="1:4">
      <c r="A21666" t="s">
        <v>65787</v>
      </c>
      <c r="B21666" t="s">
        <v>65788</v>
      </c>
      <c r="D21666" t="str">
        <f t="shared" si="338"/>
        <v>GLCMF00300 CHE 002A General Chemistry</v>
      </c>
    </row>
    <row r="21667" spans="1:4">
      <c r="A21667" t="s">
        <v>65789</v>
      </c>
      <c r="B21667" t="s">
        <v>65790</v>
      </c>
      <c r="D21667" t="str">
        <f t="shared" si="338"/>
        <v>GLCMF00302 CHE 002B General Chemistry</v>
      </c>
    </row>
    <row r="21668" spans="1:4">
      <c r="A21668" t="s">
        <v>65791</v>
      </c>
      <c r="B21668" t="s">
        <v>65792</v>
      </c>
      <c r="D21668" t="str">
        <f t="shared" si="338"/>
        <v>GLCMF00304 CHE 002C General Chemistry</v>
      </c>
    </row>
    <row r="21669" spans="1:4">
      <c r="A21669" t="s">
        <v>65793</v>
      </c>
      <c r="B21669" t="s">
        <v>65794</v>
      </c>
      <c r="D21669" t="str">
        <f t="shared" si="338"/>
        <v>GLCMF00306 CHE 004A General Chemistry for the Physical Sciences Engineering</v>
      </c>
    </row>
    <row r="21670" spans="1:4">
      <c r="A21670" t="s">
        <v>65795</v>
      </c>
      <c r="B21670" t="s">
        <v>65796</v>
      </c>
      <c r="D21670" t="str">
        <f t="shared" si="338"/>
        <v>GLCMF00307 CHE 004B General Chemistry for the Physical Sciences Engineering</v>
      </c>
    </row>
    <row r="21671" spans="1:4">
      <c r="A21671" t="s">
        <v>65797</v>
      </c>
      <c r="B21671" t="s">
        <v>65798</v>
      </c>
      <c r="D21671" t="str">
        <f t="shared" si="338"/>
        <v>GLCMF00308 CHE 004C General Chemistry for the Physical Sciences Engineering</v>
      </c>
    </row>
    <row r="21672" spans="1:4">
      <c r="A21672" t="s">
        <v>65799</v>
      </c>
      <c r="B21672" t="s">
        <v>65800</v>
      </c>
      <c r="D21672" t="str">
        <f t="shared" si="338"/>
        <v>GLCMF00309 CHE 008B Organic Chemistry</v>
      </c>
    </row>
    <row r="21673" spans="1:4">
      <c r="A21673" t="s">
        <v>65801</v>
      </c>
      <c r="B21673" t="s">
        <v>65802</v>
      </c>
      <c r="D21673" t="str">
        <f t="shared" si="338"/>
        <v>GLCMF00310 CHE 104 Forensic Applications of Analytical Chemistry</v>
      </c>
    </row>
    <row r="21674" spans="1:4">
      <c r="A21674" t="s">
        <v>65803</v>
      </c>
      <c r="B21674" t="s">
        <v>65804</v>
      </c>
      <c r="D21674" t="str">
        <f t="shared" si="338"/>
        <v>GLCMF00311 CHE 105 Analytical Physical Chemistry Methods</v>
      </c>
    </row>
    <row r="21675" spans="1:4">
      <c r="A21675" t="s">
        <v>65805</v>
      </c>
      <c r="B21675" t="s">
        <v>65806</v>
      </c>
      <c r="D21675" t="str">
        <f t="shared" si="338"/>
        <v>GLCMF00312 CHE 115 Instrumental Analysis</v>
      </c>
    </row>
    <row r="21676" spans="1:4">
      <c r="A21676" t="s">
        <v>65807</v>
      </c>
      <c r="B21676" t="s">
        <v>65808</v>
      </c>
      <c r="D21676" t="str">
        <f t="shared" si="338"/>
        <v>GLCMF00313 CHE 118B Organic Chemistry</v>
      </c>
    </row>
    <row r="21677" spans="1:4">
      <c r="A21677" t="s">
        <v>65809</v>
      </c>
      <c r="B21677" t="s">
        <v>65810</v>
      </c>
      <c r="D21677" t="str">
        <f t="shared" si="338"/>
        <v>GLCMF00314 CHE 118C Organic Chemistry</v>
      </c>
    </row>
    <row r="21678" spans="1:4">
      <c r="A21678" t="s">
        <v>65811</v>
      </c>
      <c r="B21678" t="s">
        <v>65812</v>
      </c>
      <c r="D21678" t="str">
        <f t="shared" si="338"/>
        <v>GLCMF00315 CHE 124L Laboratory Methods in Inorganic Chemistry</v>
      </c>
    </row>
    <row r="21679" spans="1:4">
      <c r="A21679" t="s">
        <v>65813</v>
      </c>
      <c r="B21679" t="s">
        <v>65814</v>
      </c>
      <c r="D21679" t="str">
        <f t="shared" si="338"/>
        <v>GLCMF00316 CHE 125 Advanced Methods in Physical Chemistry</v>
      </c>
    </row>
    <row r="21680" spans="1:4">
      <c r="A21680" t="s">
        <v>65815</v>
      </c>
      <c r="B21680" t="s">
        <v>65816</v>
      </c>
      <c r="D21680" t="str">
        <f t="shared" si="338"/>
        <v>GLCMF00317 CHE 129A Organic Chemistry</v>
      </c>
    </row>
    <row r="21681" spans="1:4">
      <c r="A21681" t="s">
        <v>65817</v>
      </c>
      <c r="B21681" t="s">
        <v>65818</v>
      </c>
      <c r="D21681" t="str">
        <f t="shared" si="338"/>
        <v>GLCMF00318 CHE 129B Organic Chemistry</v>
      </c>
    </row>
    <row r="21682" spans="1:4">
      <c r="A21682" t="s">
        <v>65819</v>
      </c>
      <c r="B21682" t="s">
        <v>65820</v>
      </c>
      <c r="D21682" t="str">
        <f t="shared" si="338"/>
        <v>GLCMF00319 CHE 129C Organic Chemistry</v>
      </c>
    </row>
    <row r="21683" spans="1:4">
      <c r="A21683" t="s">
        <v>65821</v>
      </c>
      <c r="B21683" t="s">
        <v>65822</v>
      </c>
      <c r="D21683" t="str">
        <f t="shared" si="338"/>
        <v>GLCMF00320 CHE 135 Advanced BioOrganic Chemistry Laboratory</v>
      </c>
    </row>
    <row r="21684" spans="1:4">
      <c r="A21684" t="s">
        <v>65823</v>
      </c>
      <c r="B21684" t="s">
        <v>65824</v>
      </c>
      <c r="D21684" t="str">
        <f t="shared" si="338"/>
        <v>GLCMF00321 CHE 145 Good Quality Practices</v>
      </c>
    </row>
    <row r="21685" spans="1:4">
      <c r="A21685" t="s">
        <v>65825</v>
      </c>
      <c r="B21685" t="s">
        <v>65826</v>
      </c>
      <c r="D21685" t="str">
        <f t="shared" si="338"/>
        <v>GLCMF00322 GEL 35 Rivers</v>
      </c>
    </row>
    <row r="21686" spans="1:4">
      <c r="A21686" t="s">
        <v>65827</v>
      </c>
      <c r="B21686" t="s">
        <v>65828</v>
      </c>
      <c r="D21686" t="str">
        <f t="shared" si="338"/>
        <v>GLCMF00323 GEL 050L Physical Geology Laboratory</v>
      </c>
    </row>
    <row r="21687" spans="1:4">
      <c r="A21687" t="s">
        <v>65829</v>
      </c>
      <c r="B21687" t="s">
        <v>65830</v>
      </c>
      <c r="D21687" t="str">
        <f t="shared" si="338"/>
        <v>GLCMF00324 GEL 60 Earth Materials Introduction</v>
      </c>
    </row>
    <row r="21688" spans="1:4">
      <c r="A21688" t="s">
        <v>65831</v>
      </c>
      <c r="B21688" t="s">
        <v>65832</v>
      </c>
      <c r="D21688" t="str">
        <f t="shared" si="338"/>
        <v>GLCMF00325 GEL 101L Earth Dynamics II StructureTectonics Laboratory</v>
      </c>
    </row>
    <row r="21689" spans="1:4">
      <c r="A21689" t="s">
        <v>65833</v>
      </c>
      <c r="B21689" t="s">
        <v>65834</v>
      </c>
      <c r="D21689" t="str">
        <f t="shared" si="338"/>
        <v>GLCMF00326 GEL 103 Field Geology</v>
      </c>
    </row>
    <row r="21690" spans="1:4">
      <c r="A21690" t="s">
        <v>65835</v>
      </c>
      <c r="B21690" t="s">
        <v>65836</v>
      </c>
      <c r="D21690" t="str">
        <f t="shared" si="338"/>
        <v>GLCMF00327 GEL 105 Earth Materials Igneous Rocks</v>
      </c>
    </row>
    <row r="21691" spans="1:4">
      <c r="A21691" t="s">
        <v>65837</v>
      </c>
      <c r="B21691" t="s">
        <v>65838</v>
      </c>
      <c r="D21691" t="str">
        <f t="shared" si="338"/>
        <v>GLCMF00328 GEL 106 Earth Materials Metamorphic Rocks</v>
      </c>
    </row>
    <row r="21692" spans="1:4">
      <c r="A21692" t="s">
        <v>65839</v>
      </c>
      <c r="B21692" t="s">
        <v>65840</v>
      </c>
      <c r="D21692" t="str">
        <f t="shared" si="338"/>
        <v>GLCMF00329 GEL 109L Earth History Sediments and Strata Laboratory</v>
      </c>
    </row>
    <row r="21693" spans="1:4">
      <c r="A21693" t="s">
        <v>65841</v>
      </c>
      <c r="B21693" t="s">
        <v>65842</v>
      </c>
      <c r="D21693" t="str">
        <f t="shared" si="338"/>
        <v>GLCMF00330 GEL ESP 116N Oceanography</v>
      </c>
    </row>
    <row r="21694" spans="1:4">
      <c r="A21694" t="s">
        <v>65843</v>
      </c>
      <c r="B21694" t="s">
        <v>65844</v>
      </c>
      <c r="D21694" t="str">
        <f t="shared" si="338"/>
        <v>GLCMF00331 GEL 136 Ecogeomorphology of Rivers and Streams</v>
      </c>
    </row>
    <row r="21695" spans="1:4">
      <c r="A21695" t="s">
        <v>65845</v>
      </c>
      <c r="B21695" t="s">
        <v>65846</v>
      </c>
      <c r="D21695" t="str">
        <f t="shared" si="338"/>
        <v>GLCMF00332 GEL 140 Intro to Process Geomorphology</v>
      </c>
    </row>
    <row r="21696" spans="1:4">
      <c r="A21696" t="s">
        <v>65847</v>
      </c>
      <c r="B21696" t="s">
        <v>65848</v>
      </c>
      <c r="D21696" t="str">
        <f t="shared" si="338"/>
        <v>GLCMF00333 NAS 34 Native American Art Studio</v>
      </c>
    </row>
    <row r="21697" spans="1:4">
      <c r="A21697" t="s">
        <v>65849</v>
      </c>
      <c r="B21697" t="s">
        <v>65850</v>
      </c>
      <c r="D21697" t="str">
        <f t="shared" si="338"/>
        <v>GLCMF00334 PHE 1 Golf</v>
      </c>
    </row>
    <row r="21698" spans="1:4">
      <c r="A21698" t="s">
        <v>65851</v>
      </c>
      <c r="B21698" t="s">
        <v>65852</v>
      </c>
      <c r="D21698" t="str">
        <f t="shared" si="338"/>
        <v>GLCMF00335 PSC 124L Comparative Neuroanatomy Laboratory</v>
      </c>
    </row>
    <row r="21699" spans="1:4">
      <c r="A21699" t="s">
        <v>65853</v>
      </c>
      <c r="B21699" t="s">
        <v>65854</v>
      </c>
      <c r="D21699" t="str">
        <f t="shared" ref="D21699:D21762" si="339">A21699&amp;" "&amp;B21699</f>
        <v>GLCMF00336 PHY 007A General Physics</v>
      </c>
    </row>
    <row r="21700" spans="1:4">
      <c r="A21700" t="s">
        <v>65855</v>
      </c>
      <c r="B21700" t="s">
        <v>65856</v>
      </c>
      <c r="D21700" t="str">
        <f t="shared" si="339"/>
        <v>GLCMF00337 PHY 007B General Physics</v>
      </c>
    </row>
    <row r="21701" spans="1:4">
      <c r="A21701" t="s">
        <v>65857</v>
      </c>
      <c r="B21701" t="s">
        <v>65858</v>
      </c>
      <c r="D21701" t="str">
        <f t="shared" si="339"/>
        <v>GLCMF00338 PHY 007C General Physics</v>
      </c>
    </row>
    <row r="21702" spans="1:4">
      <c r="A21702" t="s">
        <v>65859</v>
      </c>
      <c r="B21702" t="s">
        <v>65860</v>
      </c>
      <c r="D21702" t="str">
        <f t="shared" si="339"/>
        <v>GLCMF00339 PHY 009A Classical Physics</v>
      </c>
    </row>
    <row r="21703" spans="1:4">
      <c r="A21703" t="s">
        <v>65861</v>
      </c>
      <c r="B21703" t="s">
        <v>65862</v>
      </c>
      <c r="D21703" t="str">
        <f t="shared" si="339"/>
        <v>GLCMF00340 PHY 009B Classical Physics</v>
      </c>
    </row>
    <row r="21704" spans="1:4">
      <c r="A21704" t="s">
        <v>65863</v>
      </c>
      <c r="B21704" t="s">
        <v>65864</v>
      </c>
      <c r="D21704" t="str">
        <f t="shared" si="339"/>
        <v>GLCMF00341 PHY 009C Classical Physics</v>
      </c>
    </row>
    <row r="21705" spans="1:4">
      <c r="A21705" t="s">
        <v>65865</v>
      </c>
      <c r="B21705" t="s">
        <v>65866</v>
      </c>
      <c r="D21705" t="str">
        <f t="shared" si="339"/>
        <v>GLCMF00342 PHY 009D Classical Physics</v>
      </c>
    </row>
    <row r="21706" spans="1:4">
      <c r="A21706" t="s">
        <v>65867</v>
      </c>
      <c r="B21706" t="s">
        <v>65868</v>
      </c>
      <c r="D21706" t="str">
        <f t="shared" si="339"/>
        <v>GLCMF00343 MGV13 490A Topics in Management</v>
      </c>
    </row>
    <row r="21707" spans="1:4">
      <c r="A21707" t="s">
        <v>65869</v>
      </c>
      <c r="B21707" t="s">
        <v>65870</v>
      </c>
      <c r="D21707" t="str">
        <f t="shared" si="339"/>
        <v>GLCMF00344 ABT 015 Wood Properties and Fabrication</v>
      </c>
    </row>
    <row r="21708" spans="1:4">
      <c r="A21708" t="s">
        <v>65871</v>
      </c>
      <c r="B21708" t="s">
        <v>65872</v>
      </c>
      <c r="D21708" t="str">
        <f t="shared" si="339"/>
        <v>GLCMF00345 TXC 162L Textile Fabrics Laboratory</v>
      </c>
    </row>
    <row r="21709" spans="1:4">
      <c r="A21709" t="s">
        <v>65873</v>
      </c>
      <c r="B21709" t="s">
        <v>65874</v>
      </c>
      <c r="D21709" t="str">
        <f t="shared" si="339"/>
        <v>GLCMF00346 ANT 181 Archaeological Field Methods</v>
      </c>
    </row>
    <row r="21710" spans="1:4">
      <c r="A21710" t="s">
        <v>65875</v>
      </c>
      <c r="B21710" t="s">
        <v>65876</v>
      </c>
      <c r="D21710" t="str">
        <f t="shared" si="339"/>
        <v>GLCMF00347 ART 101B Intermediate Painting Figure</v>
      </c>
    </row>
    <row r="21711" spans="1:4">
      <c r="A21711" t="s">
        <v>65877</v>
      </c>
      <c r="B21711" t="s">
        <v>65878</v>
      </c>
      <c r="D21711" t="str">
        <f t="shared" si="339"/>
        <v>GLCMF00348 ART 101C Intermediate Painting Watercolor</v>
      </c>
    </row>
    <row r="21712" spans="1:4">
      <c r="A21712" t="s">
        <v>65879</v>
      </c>
      <c r="B21712" t="s">
        <v>65880</v>
      </c>
      <c r="D21712" t="str">
        <f t="shared" si="339"/>
        <v>GLCMF00349 ART 101D Intermediate Painting Installation</v>
      </c>
    </row>
    <row r="21713" spans="1:4">
      <c r="A21713" t="s">
        <v>65881</v>
      </c>
      <c r="B21713" t="s">
        <v>65882</v>
      </c>
      <c r="D21713" t="str">
        <f t="shared" si="339"/>
        <v>GLCMF00350 ART 103AN Intermediate Drawing</v>
      </c>
    </row>
    <row r="21714" spans="1:4">
      <c r="A21714" t="s">
        <v>65883</v>
      </c>
      <c r="B21714" t="s">
        <v>65884</v>
      </c>
      <c r="D21714" t="str">
        <f t="shared" si="339"/>
        <v>GLCMF00351 ART 103BN Intermediate Drawing Figure</v>
      </c>
    </row>
    <row r="21715" spans="1:4">
      <c r="A21715" t="s">
        <v>65885</v>
      </c>
      <c r="B21715" t="s">
        <v>65886</v>
      </c>
      <c r="D21715" t="str">
        <f t="shared" si="339"/>
        <v>GLCMF00352 ART 113 Interdisciplinary Art</v>
      </c>
    </row>
    <row r="21716" spans="1:4">
      <c r="A21716" t="s">
        <v>65887</v>
      </c>
      <c r="B21716" t="s">
        <v>65888</v>
      </c>
      <c r="D21716" t="str">
        <f t="shared" si="339"/>
        <v>GLCMF00353 ART 129 Advanced Printmaking</v>
      </c>
    </row>
    <row r="21717" spans="1:4">
      <c r="A21717" t="s">
        <v>65889</v>
      </c>
      <c r="B21717" t="s">
        <v>65890</v>
      </c>
      <c r="D21717" t="str">
        <f t="shared" si="339"/>
        <v>GLCMF00354 ART 138 The Artists Book</v>
      </c>
    </row>
    <row r="21718" spans="1:4">
      <c r="A21718" t="s">
        <v>65891</v>
      </c>
      <c r="B21718" t="s">
        <v>65892</v>
      </c>
      <c r="D21718" t="str">
        <f t="shared" si="339"/>
        <v>GLCMF00355 CDM 104 Documentary Production</v>
      </c>
    </row>
    <row r="21719" spans="1:4">
      <c r="A21719" t="s">
        <v>65893</v>
      </c>
      <c r="B21719" t="s">
        <v>65894</v>
      </c>
      <c r="D21719" t="str">
        <f t="shared" si="339"/>
        <v>GLCMF00356 DES 16 Graphic Design and Computer Technology</v>
      </c>
    </row>
    <row r="21720" spans="1:4">
      <c r="A21720" t="s">
        <v>65895</v>
      </c>
      <c r="B21720" t="s">
        <v>65896</v>
      </c>
      <c r="D21720" t="str">
        <f t="shared" si="339"/>
        <v>GLCMF00357 DES 50 Introduction to Three Dimensional Design</v>
      </c>
    </row>
    <row r="21721" spans="1:4">
      <c r="A21721" t="s">
        <v>65897</v>
      </c>
      <c r="B21721" t="s">
        <v>65898</v>
      </c>
      <c r="D21721" t="str">
        <f t="shared" si="339"/>
        <v>GLCMF00358 GEL 116N Oceanography</v>
      </c>
    </row>
    <row r="21722" spans="1:4">
      <c r="A21722" t="s">
        <v>65899</v>
      </c>
      <c r="B21722" t="s">
        <v>65900</v>
      </c>
      <c r="D21722" t="str">
        <f t="shared" si="339"/>
        <v>GLCMF00359 DRA 028 Entertainment Engineering and Management Stagecraft to Stage Management</v>
      </c>
    </row>
    <row r="21723" spans="1:4">
      <c r="A21723" t="s">
        <v>65901</v>
      </c>
      <c r="B21723" t="s">
        <v>65902</v>
      </c>
      <c r="D21723" t="str">
        <f t="shared" si="339"/>
        <v>GLCMF00360 VEN135 Wine Technology and Winery Systems</v>
      </c>
    </row>
    <row r="21724" spans="1:4">
      <c r="A21724" t="s">
        <v>65903</v>
      </c>
      <c r="B21724" t="s">
        <v>65904</v>
      </c>
      <c r="D21724" t="str">
        <f t="shared" si="339"/>
        <v>GLCMF00361 CRD 156 Community Economic Development</v>
      </c>
    </row>
    <row r="21725" spans="1:4">
      <c r="A21725" t="s">
        <v>65905</v>
      </c>
      <c r="B21725" t="s">
        <v>65906</v>
      </c>
      <c r="D21725" t="str">
        <f t="shared" si="339"/>
        <v>GLCMF00362 CRD 164 Theories of Organizations and Their Role in Comm Change</v>
      </c>
    </row>
    <row r="21726" spans="1:4">
      <c r="A21726" t="s">
        <v>65907</v>
      </c>
      <c r="B21726" t="s">
        <v>65908</v>
      </c>
      <c r="D21726" t="str">
        <f t="shared" si="339"/>
        <v>GLCMF00363 PLB 105 Plant Anatomy</v>
      </c>
    </row>
    <row r="21727" spans="1:4">
      <c r="A21727" t="s">
        <v>65909</v>
      </c>
      <c r="B21727" t="s">
        <v>65910</v>
      </c>
      <c r="D21727" t="str">
        <f t="shared" si="339"/>
        <v>GLCMF00364 ETX 020 Introduction to Forensic Science</v>
      </c>
    </row>
    <row r="21728" spans="1:4">
      <c r="A21728" t="s">
        <v>65911</v>
      </c>
      <c r="B21728" t="s">
        <v>65912</v>
      </c>
      <c r="D21728" t="str">
        <f t="shared" si="339"/>
        <v>GLCMF00365 LDA 191 Landscape Architecture Planning and Design Studio</v>
      </c>
    </row>
    <row r="21729" spans="1:4">
      <c r="A21729" t="s">
        <v>65913</v>
      </c>
      <c r="B21729" t="s">
        <v>65914</v>
      </c>
      <c r="D21729" t="str">
        <f t="shared" si="339"/>
        <v>GLCMF00366 LDA 202 Methods in Design and Landscape Research</v>
      </c>
    </row>
    <row r="21730" spans="1:4">
      <c r="A21730" t="s">
        <v>65915</v>
      </c>
      <c r="B21730" t="s">
        <v>65916</v>
      </c>
      <c r="D21730" t="str">
        <f t="shared" si="339"/>
        <v>GLCMF00367 LDA 205 Urban Planning and Design</v>
      </c>
    </row>
    <row r="21731" spans="1:4">
      <c r="A21731" t="s">
        <v>65917</v>
      </c>
      <c r="B21731" t="s">
        <v>65918</v>
      </c>
      <c r="D21731" t="str">
        <f t="shared" si="339"/>
        <v>GLCMF00368 LDA 215 What is Infrastructure Critical Infrastructure Studies</v>
      </c>
    </row>
    <row r="21732" spans="1:4">
      <c r="A21732" t="s">
        <v>65919</v>
      </c>
      <c r="B21732" t="s">
        <v>65920</v>
      </c>
      <c r="D21732" t="str">
        <f t="shared" si="339"/>
        <v>GLCMF00369 LDA 280 Landscape Conservation</v>
      </c>
    </row>
    <row r="21733" spans="1:4">
      <c r="A21733" t="s">
        <v>65921</v>
      </c>
      <c r="B21733" t="s">
        <v>65922</v>
      </c>
      <c r="D21733" t="str">
        <f t="shared" si="339"/>
        <v>GLCMF00370 WFC 155 Wildlife Habitat Ecology and Conservation</v>
      </c>
    </row>
    <row r="21734" spans="1:4">
      <c r="A21734" t="s">
        <v>65923</v>
      </c>
      <c r="B21734" t="s">
        <v>65924</v>
      </c>
      <c r="D21734" t="str">
        <f t="shared" si="339"/>
        <v>GLCMF00371 WFC 156 Plant Geography</v>
      </c>
    </row>
    <row r="21735" spans="1:4">
      <c r="A21735" t="s">
        <v>65925</v>
      </c>
      <c r="B21735" t="s">
        <v>65926</v>
      </c>
      <c r="D21735" t="str">
        <f t="shared" si="339"/>
        <v>GLCMF00372 WFC 157 Coastal Ecosystems</v>
      </c>
    </row>
    <row r="21736" spans="1:4">
      <c r="A21736" t="s">
        <v>65927</v>
      </c>
      <c r="B21736" t="s">
        <v>65928</v>
      </c>
      <c r="D21736" t="str">
        <f t="shared" si="339"/>
        <v>GLCMF00373 ANS 018 Introductory Aquaculture</v>
      </c>
    </row>
    <row r="21737" spans="1:4">
      <c r="A21737" t="s">
        <v>65929</v>
      </c>
      <c r="B21737" t="s">
        <v>65930</v>
      </c>
      <c r="D21737" t="str">
        <f t="shared" si="339"/>
        <v>GLCMF00374 PLS 150 Sustainability and Agroecosystem Mgmt</v>
      </c>
    </row>
    <row r="21738" spans="1:4">
      <c r="A21738" t="s">
        <v>65931</v>
      </c>
      <c r="B21738" t="s">
        <v>65932</v>
      </c>
      <c r="D21738" t="str">
        <f t="shared" si="339"/>
        <v>GLCMF00375 SSC 109 Sustainable Nutrition Mgmt</v>
      </c>
    </row>
    <row r="21739" spans="1:4">
      <c r="A21739" t="s">
        <v>65933</v>
      </c>
      <c r="B21739" t="s">
        <v>65934</v>
      </c>
      <c r="D21739" t="str">
        <f t="shared" si="339"/>
        <v>GLCMF00376 WFC 100 Field Methods in Wildlife Fish and Cons Bio</v>
      </c>
    </row>
    <row r="21740" spans="1:4">
      <c r="A21740" t="s">
        <v>65935</v>
      </c>
      <c r="B21740" t="s">
        <v>65936</v>
      </c>
      <c r="D21740" t="str">
        <f t="shared" si="339"/>
        <v>GLCMF00377 DES 145 Visual Communications</v>
      </c>
    </row>
    <row r="21741" spans="1:4">
      <c r="A21741" t="s">
        <v>65937</v>
      </c>
      <c r="B21741" t="s">
        <v>65938</v>
      </c>
      <c r="D21741" t="str">
        <f t="shared" si="339"/>
        <v>GLCMF00378 WFC 120 Biology Conservation of Fishes</v>
      </c>
    </row>
    <row r="21742" spans="1:4">
      <c r="A21742" t="s">
        <v>65939</v>
      </c>
      <c r="B21742" t="s">
        <v>65940</v>
      </c>
      <c r="D21742" t="str">
        <f t="shared" si="339"/>
        <v>GLCMF00379 GLCMF Project for WFC 120 Biology and Conservation of Fishes</v>
      </c>
    </row>
    <row r="21743" spans="1:4">
      <c r="A21743" t="s">
        <v>65941</v>
      </c>
      <c r="B21743" t="s">
        <v>65942</v>
      </c>
      <c r="D21743" t="str">
        <f t="shared" si="339"/>
        <v>GLPEV00000 Adman Conference</v>
      </c>
    </row>
    <row r="21744" spans="1:4">
      <c r="A21744" t="s">
        <v>65943</v>
      </c>
      <c r="B21744" t="s">
        <v>65944</v>
      </c>
      <c r="D21744" t="str">
        <f t="shared" si="339"/>
        <v>GLPEV00001 COEBAEWcae Technical Training</v>
      </c>
    </row>
    <row r="21745" spans="1:4">
      <c r="A21745" t="s">
        <v>65945</v>
      </c>
      <c r="B21745" t="s">
        <v>65946</v>
      </c>
      <c r="D21745" t="str">
        <f t="shared" si="339"/>
        <v>GLPEV00002 MAE Hyundai Ctr Of Excellence NonGift 50Hmcng</v>
      </c>
    </row>
    <row r="21746" spans="1:4">
      <c r="A21746" t="s">
        <v>65947</v>
      </c>
      <c r="B21746" t="s">
        <v>65948</v>
      </c>
      <c r="D21746" t="str">
        <f t="shared" si="339"/>
        <v>GLPEV00003 ENGRUniversity RelatedEvents 6268530</v>
      </c>
    </row>
    <row r="21747" spans="1:4">
      <c r="A21747" t="s">
        <v>65949</v>
      </c>
      <c r="B21747" t="s">
        <v>65950</v>
      </c>
      <c r="D21747" t="str">
        <f t="shared" si="339"/>
        <v>GLPEV00004 COEBAE Sobe UndergradStudent Club Baeundr</v>
      </c>
    </row>
    <row r="21748" spans="1:4">
      <c r="A21748" t="s">
        <v>65951</v>
      </c>
      <c r="B21748" t="s">
        <v>65952</v>
      </c>
      <c r="D21748" t="str">
        <f t="shared" si="339"/>
        <v>GLPEV00005 CalessStudent Activities Caless2</v>
      </c>
    </row>
    <row r="21749" spans="1:4">
      <c r="A21749" t="s">
        <v>65953</v>
      </c>
      <c r="B21749" t="s">
        <v>65954</v>
      </c>
      <c r="D21749" t="str">
        <f t="shared" si="339"/>
        <v>GLPEV00011 ENGineering Deans Conference ENGdean</v>
      </c>
    </row>
    <row r="21750" spans="1:4">
      <c r="A21750" t="s">
        <v>65955</v>
      </c>
      <c r="B21750" t="s">
        <v>65956</v>
      </c>
      <c r="D21750" t="str">
        <f t="shared" si="339"/>
        <v>GLPEV00016 ENGAwards Gala Tk68530</v>
      </c>
    </row>
    <row r="21751" spans="1:4">
      <c r="A21751" t="s">
        <v>65957</v>
      </c>
      <c r="B21751" t="s">
        <v>65958</v>
      </c>
      <c r="D21751" t="str">
        <f t="shared" si="339"/>
        <v>GLPEV00017 CEEEarthquake ENGr Res Inst Uraeeri</v>
      </c>
    </row>
    <row r="21752" spans="1:4">
      <c r="A21752" t="s">
        <v>65959</v>
      </c>
      <c r="B21752" t="s">
        <v>65960</v>
      </c>
      <c r="D21752" t="str">
        <f t="shared" si="339"/>
        <v>GLPEV00022 California Ag Leadership Account Agleadr</v>
      </c>
    </row>
    <row r="21753" spans="1:4">
      <c r="A21753" t="s">
        <v>65961</v>
      </c>
      <c r="B21753" t="s">
        <v>65962</v>
      </c>
      <c r="D21753" t="str">
        <f t="shared" si="339"/>
        <v>GLPEV00024 Intl Conferences AndEvents Aivcon1</v>
      </c>
    </row>
    <row r="21754" spans="1:4">
      <c r="A21754" t="s">
        <v>65963</v>
      </c>
      <c r="B21754" t="s">
        <v>65964</v>
      </c>
      <c r="D21754" t="str">
        <f t="shared" si="339"/>
        <v>GLPEV00025 Animal Science Alumni Bbq Alumbbq</v>
      </c>
    </row>
    <row r="21755" spans="1:4">
      <c r="A21755" t="s">
        <v>65965</v>
      </c>
      <c r="B21755" t="s">
        <v>65966</v>
      </c>
      <c r="D21755" t="str">
        <f t="shared" si="339"/>
        <v>GLPEV00030 HELDA Alec Ortiz Go Green Project Aogreen</v>
      </c>
    </row>
    <row r="21756" spans="1:4">
      <c r="A21756" t="s">
        <v>65967</v>
      </c>
      <c r="B21756" t="s">
        <v>65968</v>
      </c>
      <c r="D21756" t="str">
        <f t="shared" si="339"/>
        <v>GLPEV00031 Workshop And Compensation Apsm059</v>
      </c>
    </row>
    <row r="21757" spans="1:4">
      <c r="A21757" t="s">
        <v>65969</v>
      </c>
      <c r="B21757" t="s">
        <v>65970</v>
      </c>
      <c r="D21757" t="str">
        <f t="shared" si="339"/>
        <v>GLPEV00045 PSNapb 20217 APSN064</v>
      </c>
    </row>
    <row r="21758" spans="1:4">
      <c r="A21758" t="s">
        <v>65971</v>
      </c>
      <c r="B21758" t="s">
        <v>65972</v>
      </c>
      <c r="D21758" t="str">
        <f t="shared" si="339"/>
        <v>GLPEV00046 PS Plant Breeding Ctr Registration Fees APSN065</v>
      </c>
    </row>
    <row r="21759" spans="1:4">
      <c r="A21759" t="s">
        <v>65973</v>
      </c>
      <c r="B21759" t="s">
        <v>65974</v>
      </c>
      <c r="D21759" t="str">
        <f t="shared" si="339"/>
        <v>GLPEV00047 Online Course Fy1819 FruitNut Center APSN071</v>
      </c>
    </row>
    <row r="21760" spans="1:4">
      <c r="A21760" t="s">
        <v>65975</v>
      </c>
      <c r="B21760" t="s">
        <v>65976</v>
      </c>
      <c r="D21760" t="str">
        <f t="shared" si="339"/>
        <v>GLPEV00050 PSCppsi Membership FeesSbc APSN084</v>
      </c>
    </row>
    <row r="21761" spans="1:4">
      <c r="A21761" t="s">
        <v>65977</v>
      </c>
      <c r="B21761" t="s">
        <v>65978</v>
      </c>
      <c r="D21761" t="str">
        <f t="shared" si="339"/>
        <v>GLPEV00051 SBC Course Conf Acct Reg Fee Funded APSNsbc</v>
      </c>
    </row>
    <row r="21762" spans="1:4">
      <c r="A21762" t="s">
        <v>65979</v>
      </c>
      <c r="B21762" t="s">
        <v>65980</v>
      </c>
      <c r="D21762" t="str">
        <f t="shared" si="339"/>
        <v>GLPEV00056 ARE Agribusiness Seminars</v>
      </c>
    </row>
    <row r="21763" spans="1:4">
      <c r="A21763" t="s">
        <v>65981</v>
      </c>
      <c r="B21763" t="s">
        <v>65982</v>
      </c>
      <c r="D21763" t="str">
        <f t="shared" ref="D21763:D21826" si="340">A21763&amp;" "&amp;B21763</f>
        <v>GLPEV00057 AREAgribusiness Seminar Are2Agb</v>
      </c>
    </row>
    <row r="21764" spans="1:4">
      <c r="A21764" t="s">
        <v>65983</v>
      </c>
      <c r="B21764" t="s">
        <v>65984</v>
      </c>
      <c r="D21764" t="str">
        <f t="shared" si="340"/>
        <v>GLPEV00058 Avian Sciences Gsa Avscgsa</v>
      </c>
    </row>
    <row r="21765" spans="1:4">
      <c r="A21765" t="s">
        <v>65985</v>
      </c>
      <c r="B21765" t="s">
        <v>65986</v>
      </c>
      <c r="D21765" t="str">
        <f t="shared" si="340"/>
        <v>GLPEV00059 Bee Garden Classes BEECLas</v>
      </c>
    </row>
    <row r="21766" spans="1:4">
      <c r="A21766" t="s">
        <v>65987</v>
      </c>
      <c r="B21766" t="s">
        <v>65988</v>
      </c>
      <c r="D21766" t="str">
        <f t="shared" si="340"/>
        <v>GLPEV00062 CAESDO Ar Default Income Account Cenarin</v>
      </c>
    </row>
    <row r="21767" spans="1:4">
      <c r="A21767" t="s">
        <v>65989</v>
      </c>
      <c r="B21767" t="s">
        <v>65990</v>
      </c>
      <c r="D21767" t="str">
        <f t="shared" si="340"/>
        <v>GLPEV00070 ESP 50th Ann Celebration ESPcreg</v>
      </c>
    </row>
    <row r="21768" spans="1:4">
      <c r="A21768" t="s">
        <v>65991</v>
      </c>
      <c r="B21768" t="s">
        <v>65992</v>
      </c>
      <c r="D21768" t="str">
        <f t="shared" si="340"/>
        <v>GLPEV00071 HHMI Occupancy Fee URelatedEvents ExeHHMI</v>
      </c>
    </row>
    <row r="21769" spans="1:4">
      <c r="A21769" t="s">
        <v>65993</v>
      </c>
      <c r="B21769" t="s">
        <v>65994</v>
      </c>
      <c r="D21769" t="str">
        <f t="shared" si="340"/>
        <v>GLPEV00072 USDA Ground Lease Exeusda</v>
      </c>
    </row>
    <row r="21770" spans="1:4">
      <c r="A21770" t="s">
        <v>65995</v>
      </c>
      <c r="B21770" t="s">
        <v>65996</v>
      </c>
      <c r="D21770" t="str">
        <f t="shared" si="340"/>
        <v>GLPEV00075 Taste Fka Fall Harvest Flhrvst</v>
      </c>
    </row>
    <row r="21771" spans="1:4">
      <c r="A21771" t="s">
        <v>65997</v>
      </c>
      <c r="B21771" t="s">
        <v>65998</v>
      </c>
      <c r="D21771" t="str">
        <f t="shared" si="340"/>
        <v>GLPEV00076 CAESFsnepConference AcctRegistration Fsncon1</v>
      </c>
    </row>
    <row r="21772" spans="1:4">
      <c r="A21772" t="s">
        <v>65999</v>
      </c>
      <c r="B21772" t="s">
        <v>66000</v>
      </c>
      <c r="D21772" t="str">
        <f t="shared" si="340"/>
        <v>GLPEV00077 FST Food TECH Club Award Dinner FST1385</v>
      </c>
    </row>
    <row r="21773" spans="1:4">
      <c r="A21773" t="s">
        <v>66001</v>
      </c>
      <c r="B21773" t="s">
        <v>66002</v>
      </c>
      <c r="D21773" t="str">
        <f t="shared" si="340"/>
        <v>GLPEV00078 FST Food Science Graduate Support Grou FST8510</v>
      </c>
    </row>
    <row r="21774" spans="1:4">
      <c r="A21774" t="s">
        <v>66003</v>
      </c>
      <c r="B21774" t="s">
        <v>66004</v>
      </c>
      <c r="D21774" t="str">
        <f t="shared" si="340"/>
        <v>GLPEV00079 AFST Food Science Conference Acct FSTconf</v>
      </c>
    </row>
    <row r="21775" spans="1:4">
      <c r="A21775" t="s">
        <v>66005</v>
      </c>
      <c r="B21775" t="s">
        <v>66006</v>
      </c>
      <c r="D21775" t="str">
        <f t="shared" si="340"/>
        <v>GLPEV00080 FSTFood Science Tour Of LabPilot Plant FSTtour</v>
      </c>
    </row>
    <row r="21776" spans="1:4">
      <c r="A21776" t="s">
        <v>66007</v>
      </c>
      <c r="B21776" t="s">
        <v>66008</v>
      </c>
      <c r="D21776" t="str">
        <f t="shared" si="340"/>
        <v>GLPEV00081 Gamma Sigma Delta Honor Society Gsddues</v>
      </c>
    </row>
    <row r="21777" spans="1:4">
      <c r="A21777" t="s">
        <v>66009</v>
      </c>
      <c r="B21777" t="s">
        <v>66010</v>
      </c>
      <c r="D21777" t="str">
        <f t="shared" si="340"/>
        <v>GLPEV00082 Gamma Sigma Delta Scholarship Account Gsdschp</v>
      </c>
    </row>
    <row r="21778" spans="1:4">
      <c r="A21778" t="s">
        <v>66011</v>
      </c>
      <c r="B21778" t="s">
        <v>66012</v>
      </c>
      <c r="D21778" t="str">
        <f t="shared" si="340"/>
        <v>GLPEV00085 PSIncomeExpenseHerbarium Herbarw</v>
      </c>
    </row>
    <row r="21779" spans="1:4">
      <c r="A21779" t="s">
        <v>66013</v>
      </c>
      <c r="B21779" t="s">
        <v>66014</v>
      </c>
      <c r="D21779" t="str">
        <f t="shared" si="340"/>
        <v>GLPEV00089 HPCEvent Registrations Hpccon1</v>
      </c>
    </row>
    <row r="21780" spans="1:4">
      <c r="A21780" t="s">
        <v>66015</v>
      </c>
      <c r="B21780" t="s">
        <v>66016</v>
      </c>
      <c r="D21780" t="str">
        <f t="shared" si="340"/>
        <v>GLPEV00090 CAESHpcConference Acct Sponsorships Hpccon2</v>
      </c>
    </row>
    <row r="21781" spans="1:4">
      <c r="A21781" t="s">
        <v>66017</v>
      </c>
      <c r="B21781" t="s">
        <v>66018</v>
      </c>
      <c r="D21781" t="str">
        <f t="shared" si="340"/>
        <v>GLPEV00091 Mead MakersEvent HpCMEad</v>
      </c>
    </row>
    <row r="21782" spans="1:4">
      <c r="A21782" t="s">
        <v>66019</v>
      </c>
      <c r="B21782" t="s">
        <v>66020</v>
      </c>
      <c r="D21782" t="str">
        <f t="shared" si="340"/>
        <v>GLPEV00092 LENGth Of Service Awards College Hraward</v>
      </c>
    </row>
    <row r="21783" spans="1:4">
      <c r="A21783" t="s">
        <v>66021</v>
      </c>
      <c r="B21783" t="s">
        <v>66022</v>
      </c>
      <c r="D21783" t="str">
        <f t="shared" si="340"/>
        <v>GLPEV00095 University RelatedEvent Osha Training Hyd131H</v>
      </c>
    </row>
    <row r="21784" spans="1:4">
      <c r="A21784" t="s">
        <v>66023</v>
      </c>
      <c r="B21784" t="s">
        <v>66024</v>
      </c>
      <c r="D21784" t="str">
        <f t="shared" si="340"/>
        <v>GLPEV00096 CAESIPCConference Acct Sponsorships IPCSpon</v>
      </c>
    </row>
    <row r="21785" spans="1:4">
      <c r="A21785" t="s">
        <v>66025</v>
      </c>
      <c r="B21785" t="s">
        <v>66026</v>
      </c>
      <c r="D21785" t="str">
        <f t="shared" si="340"/>
        <v>GLPEV00097 Ir4 University RelatedEvents Ir4Mtgs</v>
      </c>
    </row>
    <row r="21786" spans="1:4">
      <c r="A21786" t="s">
        <v>66027</v>
      </c>
      <c r="B21786" t="s">
        <v>66028</v>
      </c>
      <c r="D21786" t="str">
        <f t="shared" si="340"/>
        <v>GLPEV00100 Kids Garden Tours Student Farm Kdsgrdn</v>
      </c>
    </row>
    <row r="21787" spans="1:4">
      <c r="A21787" t="s">
        <v>66029</v>
      </c>
      <c r="B21787" t="s">
        <v>66030</v>
      </c>
      <c r="D21787" t="str">
        <f t="shared" si="340"/>
        <v>GLPEV00102 TorresBoynton Go Green BogEvent Ktggbog</v>
      </c>
    </row>
    <row r="21788" spans="1:4">
      <c r="A21788" t="s">
        <v>66031</v>
      </c>
      <c r="B21788" t="s">
        <v>66032</v>
      </c>
      <c r="D21788" t="str">
        <f t="shared" si="340"/>
        <v>GLPEV00103 LDA Clea Conference Acct Ldaclea</v>
      </c>
    </row>
    <row r="21789" spans="1:4">
      <c r="A21789" t="s">
        <v>66033</v>
      </c>
      <c r="B21789" t="s">
        <v>66034</v>
      </c>
      <c r="D21789" t="str">
        <f t="shared" si="340"/>
        <v>GLPEV00106 NUTR Heinig Fall Conferences Mhconf1</v>
      </c>
    </row>
    <row r="21790" spans="1:4">
      <c r="A21790" t="s">
        <v>66035</v>
      </c>
      <c r="B21790" t="s">
        <v>66036</v>
      </c>
      <c r="D21790" t="str">
        <f t="shared" si="340"/>
        <v>GLPEV00107 BFTV RMI Tour Acct Mjmtour</v>
      </c>
    </row>
    <row r="21791" spans="1:4">
      <c r="A21791" t="s">
        <v>66037</v>
      </c>
      <c r="B21791" t="s">
        <v>66038</v>
      </c>
      <c r="D21791" t="str">
        <f t="shared" si="340"/>
        <v>GLPEV00111 Oxygen Club Of Calif 2014 World Congress Occ2014</v>
      </c>
    </row>
    <row r="21792" spans="1:4">
      <c r="A21792" t="s">
        <v>66039</v>
      </c>
      <c r="B21792" t="s">
        <v>66040</v>
      </c>
      <c r="D21792" t="str">
        <f t="shared" si="340"/>
        <v>GLPEV00113 Olive Center Sensory Courses</v>
      </c>
    </row>
    <row r="21793" spans="1:4">
      <c r="A21793" t="s">
        <v>66041</v>
      </c>
      <c r="B21793" t="s">
        <v>66042</v>
      </c>
      <c r="D21793" t="str">
        <f t="shared" si="340"/>
        <v>GLPEV00115 Pollination Events</v>
      </c>
    </row>
    <row r="21794" spans="1:4">
      <c r="A21794" t="s">
        <v>66043</v>
      </c>
      <c r="B21794" t="s">
        <v>66044</v>
      </c>
      <c r="D21794" t="str">
        <f t="shared" si="340"/>
        <v>GLPEV00117 CAES Payments System Fees Pmtfees</v>
      </c>
    </row>
    <row r="21795" spans="1:4">
      <c r="A21795" t="s">
        <v>66045</v>
      </c>
      <c r="B21795" t="s">
        <v>66046</v>
      </c>
      <c r="D21795" t="str">
        <f t="shared" si="340"/>
        <v>GLPEV00118 CAES Payments System Income Clearing Pmthold</v>
      </c>
    </row>
    <row r="21796" spans="1:4">
      <c r="A21796" t="s">
        <v>66047</v>
      </c>
      <c r="B21796" t="s">
        <v>66048</v>
      </c>
      <c r="D21796" t="str">
        <f t="shared" si="340"/>
        <v>GLPEV00120 CAES Registration System Fees Regifee</v>
      </c>
    </row>
    <row r="21797" spans="1:4">
      <c r="A21797" t="s">
        <v>66049</v>
      </c>
      <c r="B21797" t="s">
        <v>66050</v>
      </c>
      <c r="D21797" t="str">
        <f t="shared" si="340"/>
        <v>GLPEV00122 RMI Book Sales Income Account Rmibook</v>
      </c>
    </row>
    <row r="21798" spans="1:4">
      <c r="A21798" t="s">
        <v>66051</v>
      </c>
      <c r="B21798" t="s">
        <v>66052</v>
      </c>
      <c r="D21798" t="str">
        <f t="shared" si="340"/>
        <v>GLPEV00123 CAESRMI Savor Climate Change Rmiclmc</v>
      </c>
    </row>
    <row r="21799" spans="1:4">
      <c r="A21799" t="s">
        <v>66053</v>
      </c>
      <c r="B21799" t="s">
        <v>66054</v>
      </c>
      <c r="D21799" t="str">
        <f t="shared" si="340"/>
        <v>GLPEV00124 CAESRMIConference Acct Registration Rmicon1</v>
      </c>
    </row>
    <row r="21800" spans="1:4">
      <c r="A21800" t="s">
        <v>66055</v>
      </c>
      <c r="B21800" t="s">
        <v>66056</v>
      </c>
      <c r="D21800" t="str">
        <f t="shared" si="340"/>
        <v>GLPEV00125 Walter Klenz Lecture Registration Rmiwklz</v>
      </c>
    </row>
    <row r="21801" spans="1:4">
      <c r="A21801" t="s">
        <v>66057</v>
      </c>
      <c r="B21801" t="s">
        <v>66058</v>
      </c>
      <c r="D21801" t="str">
        <f t="shared" si="340"/>
        <v>GLPEV00127 SBG T Shirt Sales Sbgshrt</v>
      </c>
    </row>
    <row r="21802" spans="1:4">
      <c r="A21802" t="s">
        <v>66059</v>
      </c>
      <c r="B21802" t="s">
        <v>66060</v>
      </c>
      <c r="D21802" t="str">
        <f t="shared" si="340"/>
        <v>GLPEV00128 SDU Collaboration With Gge Sdsuagy</v>
      </c>
    </row>
    <row r="21803" spans="1:4">
      <c r="A21803" t="s">
        <v>66061</v>
      </c>
      <c r="B21803" t="s">
        <v>66062</v>
      </c>
      <c r="D21803" t="str">
        <f t="shared" si="340"/>
        <v>GLPEV00129 SF Conference AndEvent Revenue Sfconfr</v>
      </c>
    </row>
    <row r="21804" spans="1:4">
      <c r="A21804" t="s">
        <v>66063</v>
      </c>
      <c r="B21804" t="s">
        <v>66064</v>
      </c>
      <c r="D21804" t="str">
        <f t="shared" si="340"/>
        <v>GLPEV00130 University RelatedEvent Ssc105 Reunion Ssc148H</v>
      </c>
    </row>
    <row r="21805" spans="1:4">
      <c r="A21805" t="s">
        <v>66065</v>
      </c>
      <c r="B21805" t="s">
        <v>66066</v>
      </c>
      <c r="D21805" t="str">
        <f t="shared" si="340"/>
        <v>GLPEV00131 2018 Superfund Meeting Registration Suprreg</v>
      </c>
    </row>
    <row r="21806" spans="1:4">
      <c r="A21806" t="s">
        <v>66067</v>
      </c>
      <c r="B21806" t="s">
        <v>66068</v>
      </c>
      <c r="D21806" t="str">
        <f t="shared" si="340"/>
        <v>GLPEV00134 BAETXC Nat Txc Center Summer Internshp Txccntr</v>
      </c>
    </row>
    <row r="21807" spans="1:4">
      <c r="A21807" t="s">
        <v>66069</v>
      </c>
      <c r="B21807" t="s">
        <v>66070</v>
      </c>
      <c r="D21807" t="str">
        <f t="shared" si="340"/>
        <v>GLPEV00136 VEN Alumni DayEvents VENalum</v>
      </c>
    </row>
    <row r="21808" spans="1:4">
      <c r="A21808" t="s">
        <v>66071</v>
      </c>
      <c r="B21808" t="s">
        <v>66072</v>
      </c>
      <c r="D21808" t="str">
        <f t="shared" si="340"/>
        <v>GLPEV00139 Wine Flavor 101 Extension ProgramLfb Veowefl</v>
      </c>
    </row>
    <row r="21809" spans="1:4">
      <c r="A21809" t="s">
        <v>66073</v>
      </c>
      <c r="B21809" t="s">
        <v>66074</v>
      </c>
      <c r="D21809" t="str">
        <f t="shared" si="340"/>
        <v>GLPEV00140 Taste Of the World VE Vetswld</v>
      </c>
    </row>
    <row r="21810" spans="1:4">
      <c r="A21810" t="s">
        <v>66075</v>
      </c>
      <c r="B21810" t="s">
        <v>66076</v>
      </c>
      <c r="D21810" t="str">
        <f t="shared" si="340"/>
        <v>GLPEV00141 Generalitat Fellowship Program Travel Vit0102</v>
      </c>
    </row>
    <row r="21811" spans="1:4">
      <c r="A21811" t="s">
        <v>66077</v>
      </c>
      <c r="B21811" t="s">
        <v>66078</v>
      </c>
      <c r="D21811" t="str">
        <f t="shared" si="340"/>
        <v>GLPEV00142 Viticulture And Enology Tours Vittour</v>
      </c>
    </row>
    <row r="21812" spans="1:4">
      <c r="A21812" t="s">
        <v>66079</v>
      </c>
      <c r="B21812" t="s">
        <v>66080</v>
      </c>
      <c r="D21812" t="str">
        <f t="shared" si="340"/>
        <v>GLPEV00144 BAE ConferenceWorkshop Account Zlpconf</v>
      </c>
    </row>
    <row r="21813" spans="1:4">
      <c r="A21813" t="s">
        <v>66081</v>
      </c>
      <c r="B21813" t="s">
        <v>66082</v>
      </c>
      <c r="D21813" t="str">
        <f t="shared" si="340"/>
        <v>GLPEV00145 VEN Tastevin Scholarship Fina Account Tastevn</v>
      </c>
    </row>
    <row r="21814" spans="1:4">
      <c r="A21814" t="s">
        <v>66083</v>
      </c>
      <c r="B21814" t="s">
        <v>66084</v>
      </c>
      <c r="D21814" t="str">
        <f t="shared" si="340"/>
        <v>GLPEV00146 Income From the Sales Of VE Merchandise Vebkslm</v>
      </c>
    </row>
    <row r="21815" spans="1:4">
      <c r="A21815" t="s">
        <v>66085</v>
      </c>
      <c r="B21815" t="s">
        <v>66086</v>
      </c>
      <c r="D21815" t="str">
        <f t="shared" si="340"/>
        <v>GLPEV00147 VE Wine Executive Program Eff 0910 Veewexp</v>
      </c>
    </row>
    <row r="21816" spans="1:4">
      <c r="A21816" t="s">
        <v>66087</v>
      </c>
      <c r="B21816" t="s">
        <v>66088</v>
      </c>
      <c r="D21816" t="str">
        <f t="shared" si="340"/>
        <v>GLPEV00156 Confucius Institute Training Support Pcr2601</v>
      </c>
    </row>
    <row r="21817" spans="1:4">
      <c r="A21817" t="s">
        <v>66089</v>
      </c>
      <c r="B21817" t="s">
        <v>66090</v>
      </c>
      <c r="D21817" t="str">
        <f t="shared" si="340"/>
        <v>GLPEV00158 Support To Aggie Ambassadors Uapambs</v>
      </c>
    </row>
    <row r="21818" spans="1:4">
      <c r="A21818" t="s">
        <v>66091</v>
      </c>
      <c r="B21818" t="s">
        <v>66092</v>
      </c>
      <c r="D21818" t="str">
        <f t="shared" si="340"/>
        <v>GLPEV00159 Bioinformatics Core Workshops Bcworks</v>
      </c>
    </row>
    <row r="21819" spans="1:4">
      <c r="A21819" t="s">
        <v>66093</v>
      </c>
      <c r="B21819" t="s">
        <v>66094</v>
      </c>
      <c r="D21819" t="str">
        <f t="shared" si="340"/>
        <v>GLPEV00160 CBS Facilities Expenses 68520 Bfac520</v>
      </c>
    </row>
    <row r="21820" spans="1:4">
      <c r="A21820" t="s">
        <v>66095</v>
      </c>
      <c r="B21820" t="s">
        <v>66096</v>
      </c>
      <c r="D21820" t="str">
        <f t="shared" si="340"/>
        <v>GLPEV00161 CBS Hpa High School PreHealth Symposium Bhpaphs</v>
      </c>
    </row>
    <row r="21821" spans="1:4">
      <c r="A21821" t="s">
        <v>66097</v>
      </c>
      <c r="B21821" t="s">
        <v>66098</v>
      </c>
      <c r="D21821" t="str">
        <f t="shared" si="340"/>
        <v>GLPEV00163 CBS HHMI Occupancy FeeHunter BsHHMIx</v>
      </c>
    </row>
    <row r="21822" spans="1:4">
      <c r="A21822" t="s">
        <v>66099</v>
      </c>
      <c r="B21822" t="s">
        <v>66100</v>
      </c>
      <c r="D21822" t="str">
        <f t="shared" si="340"/>
        <v>GLPEV00166 CNS Annual Retreat Cnsretr</v>
      </c>
    </row>
    <row r="21823" spans="1:4">
      <c r="A21823" t="s">
        <v>66101</v>
      </c>
      <c r="B21823" t="s">
        <v>66102</v>
      </c>
      <c r="D21823" t="str">
        <f t="shared" si="340"/>
        <v>GLPEV00167 PLB Conservatory Workshops Conwksp</v>
      </c>
    </row>
    <row r="21824" spans="1:4">
      <c r="A21824" t="s">
        <v>66103</v>
      </c>
      <c r="B21824" t="s">
        <v>66104</v>
      </c>
      <c r="D21824" t="str">
        <f t="shared" si="340"/>
        <v>GLPEV00168 DNA Core Workshops Dcworks</v>
      </c>
    </row>
    <row r="21825" spans="1:4">
      <c r="A21825" t="s">
        <v>66105</v>
      </c>
      <c r="B21825" t="s">
        <v>66106</v>
      </c>
      <c r="D21825" t="str">
        <f t="shared" si="340"/>
        <v>GLPEV00169 Eve TgFS Account Evetgfs</v>
      </c>
    </row>
    <row r="21826" spans="1:4">
      <c r="A21826" t="s">
        <v>66107</v>
      </c>
      <c r="B21826" t="s">
        <v>66108</v>
      </c>
      <c r="D21826" t="str">
        <f t="shared" si="340"/>
        <v>GLPEV00171 Genome CenterCore Workshops Gcworks</v>
      </c>
    </row>
    <row r="21827" spans="1:4">
      <c r="A21827" t="s">
        <v>66109</v>
      </c>
      <c r="B21827" t="s">
        <v>66110</v>
      </c>
      <c r="D21827" t="str">
        <f t="shared" ref="D21827:D21890" si="341">A21827&amp;" "&amp;B21827</f>
        <v>GLPEV00173 Metabolomics Core Workshops Mcworks</v>
      </c>
    </row>
    <row r="21828" spans="1:4">
      <c r="A21828" t="s">
        <v>66111</v>
      </c>
      <c r="B21828" t="s">
        <v>66112</v>
      </c>
      <c r="D21828" t="str">
        <f t="shared" si="341"/>
        <v>GLPEV00174 MMGOccupancy Fee Mmgocfe</v>
      </c>
    </row>
    <row r="21829" spans="1:4">
      <c r="A21829" t="s">
        <v>66113</v>
      </c>
      <c r="B21829" t="s">
        <v>66114</v>
      </c>
      <c r="D21829" t="str">
        <f t="shared" si="341"/>
        <v>GLPEV00177 Proteomics Core Workshops Pcworks</v>
      </c>
    </row>
    <row r="21830" spans="1:4">
      <c r="A21830" t="s">
        <v>66115</v>
      </c>
      <c r="B21830" t="s">
        <v>66116</v>
      </c>
      <c r="D21830" t="str">
        <f t="shared" si="341"/>
        <v>GLPEV00178 CBS UCD PreHealth Conference 2020 Phc2020</v>
      </c>
    </row>
    <row r="21831" spans="1:4">
      <c r="A21831" t="s">
        <v>66117</v>
      </c>
      <c r="B21831" t="s">
        <v>66118</v>
      </c>
      <c r="D21831" t="str">
        <f t="shared" si="341"/>
        <v>GLPEV00179 CBS UCD PreHealth Conference 2021 Phc2021</v>
      </c>
    </row>
    <row r="21832" spans="1:4">
      <c r="A21832" t="s">
        <v>66119</v>
      </c>
      <c r="B21832" t="s">
        <v>66120</v>
      </c>
      <c r="D21832" t="str">
        <f t="shared" si="341"/>
        <v>GLPEV00180 Phi Sigma Biological Sci Honor Socty Phisgma</v>
      </c>
    </row>
    <row r="21833" spans="1:4">
      <c r="A21833" t="s">
        <v>66121</v>
      </c>
      <c r="B21833" t="s">
        <v>66122</v>
      </c>
      <c r="D21833" t="str">
        <f t="shared" si="341"/>
        <v>GLPEV00185 Sharon Gray Auction Items Income Acct Sharong</v>
      </c>
    </row>
    <row r="21834" spans="1:4">
      <c r="A21834" t="s">
        <v>66123</v>
      </c>
      <c r="B21834" t="s">
        <v>66124</v>
      </c>
      <c r="D21834" t="str">
        <f t="shared" si="341"/>
        <v>GLPEV00188 IGG Grad Group Adv Degree Program Geneigg</v>
      </c>
    </row>
    <row r="21835" spans="1:4">
      <c r="A21835" t="s">
        <v>66125</v>
      </c>
      <c r="B21835" t="s">
        <v>66126</v>
      </c>
      <c r="D21835" t="str">
        <f t="shared" si="341"/>
        <v>GLPEV00191 Strategic Comm Mou Activities 68555 Strcomt</v>
      </c>
    </row>
    <row r="21836" spans="1:4">
      <c r="A21836" t="s">
        <v>66127</v>
      </c>
      <c r="B21836" t="s">
        <v>66128</v>
      </c>
      <c r="D21836" t="str">
        <f t="shared" si="341"/>
        <v>GLPEV00192 Tana Sale Of Works Income Tanainc</v>
      </c>
    </row>
    <row r="21837" spans="1:4">
      <c r="A21837" t="s">
        <v>66129</v>
      </c>
      <c r="B21837" t="s">
        <v>66130</v>
      </c>
      <c r="D21837" t="str">
        <f t="shared" si="341"/>
        <v>GLPEV00193 A3Wp Reg Fees Uwpa3Rf</v>
      </c>
    </row>
    <row r="21838" spans="1:4">
      <c r="A21838" t="s">
        <v>66131</v>
      </c>
      <c r="B21838" t="s">
        <v>66132</v>
      </c>
      <c r="D21838" t="str">
        <f t="shared" si="341"/>
        <v>GLPEV00194 UWP CoSpos J Mcelroy 68582 Uwpwobc</v>
      </c>
    </row>
    <row r="21839" spans="1:4">
      <c r="A21839" t="s">
        <v>66133</v>
      </c>
      <c r="B21839" t="s">
        <v>66134</v>
      </c>
      <c r="D21839" t="str">
        <f t="shared" si="341"/>
        <v>GLPEV00206 GEL Conferences AndEvents GELconf</v>
      </c>
    </row>
    <row r="21840" spans="1:4">
      <c r="A21840" t="s">
        <v>66135</v>
      </c>
      <c r="B21840" t="s">
        <v>66136</v>
      </c>
      <c r="D21840" t="str">
        <f t="shared" si="341"/>
        <v>GLPEV00212 MATH G Kuperberg Cornell Univ 2017Xx Matgkcu</v>
      </c>
    </row>
    <row r="21841" spans="1:4">
      <c r="A21841" t="s">
        <v>66137</v>
      </c>
      <c r="B21841" t="s">
        <v>66138</v>
      </c>
      <c r="D21841" t="str">
        <f t="shared" si="341"/>
        <v>GLPEV00213 Mixed Integer Programming Conference Matmipc</v>
      </c>
    </row>
    <row r="21842" spans="1:4">
      <c r="A21842" t="s">
        <v>66139</v>
      </c>
      <c r="B21842" t="s">
        <v>66140</v>
      </c>
      <c r="D21842" t="str">
        <f t="shared" si="341"/>
        <v>GLPEV00214 MATHDE Shaw Sponsorship Of Grad Conf Matmv03</v>
      </c>
    </row>
    <row r="21843" spans="1:4">
      <c r="A21843" t="s">
        <v>66141</v>
      </c>
      <c r="B21843" t="s">
        <v>66142</v>
      </c>
      <c r="D21843" t="str">
        <f t="shared" si="341"/>
        <v>GLPEV00215 Miller Symposium Reg Fees Rsbmoth</v>
      </c>
    </row>
    <row r="21844" spans="1:4">
      <c r="A21844" t="s">
        <v>66143</v>
      </c>
      <c r="B21844" t="s">
        <v>66144</v>
      </c>
      <c r="D21844" t="str">
        <f t="shared" si="341"/>
        <v>GLPEV00218 STATEvent Income Staevnt</v>
      </c>
    </row>
    <row r="21845" spans="1:4">
      <c r="A21845" t="s">
        <v>66145</v>
      </c>
      <c r="B21845" t="s">
        <v>66146</v>
      </c>
      <c r="D21845" t="str">
        <f t="shared" si="341"/>
        <v>GLPEV00220 UCD Inorganic CHEmistry Symposium 68583 Ucdinor</v>
      </c>
    </row>
    <row r="21846" spans="1:4">
      <c r="A21846" t="s">
        <v>66147</v>
      </c>
      <c r="B21846" t="s">
        <v>66148</v>
      </c>
      <c r="D21846" t="str">
        <f t="shared" si="341"/>
        <v>GLPEV00221 Poli SciPi Sigma Alpha Honors Society 76Sigma</v>
      </c>
    </row>
    <row r="21847" spans="1:4">
      <c r="A21847" t="s">
        <v>66149</v>
      </c>
      <c r="B21847" t="s">
        <v>66150</v>
      </c>
      <c r="D21847" t="str">
        <f t="shared" si="341"/>
        <v>GLPEV00224 Economics Course Buyouts Ecnsbuy</v>
      </c>
    </row>
    <row r="21848" spans="1:4">
      <c r="A21848" t="s">
        <v>66151</v>
      </c>
      <c r="B21848" t="s">
        <v>66152</v>
      </c>
      <c r="D21848" t="str">
        <f t="shared" si="341"/>
        <v>GLPEV00225 Jewish StudiesJews Muslims Together Jmtconf</v>
      </c>
    </row>
    <row r="21849" spans="1:4">
      <c r="A21849" t="s">
        <v>66153</v>
      </c>
      <c r="B21849" t="s">
        <v>66154</v>
      </c>
      <c r="D21849" t="str">
        <f t="shared" si="341"/>
        <v>GLPEV00228 MESA SpecialEvent Fund MSaevnt</v>
      </c>
    </row>
    <row r="21850" spans="1:4">
      <c r="A21850" t="s">
        <v>66155</v>
      </c>
      <c r="B21850" t="s">
        <v>66156</v>
      </c>
      <c r="D21850" t="str">
        <f t="shared" si="341"/>
        <v>GLPEV00233 LNG Summer Linguistics Inst Fees Slifees</v>
      </c>
    </row>
    <row r="21851" spans="1:4">
      <c r="A21851" t="s">
        <v>66157</v>
      </c>
      <c r="B21851" t="s">
        <v>66158</v>
      </c>
      <c r="D21851" t="str">
        <f t="shared" si="341"/>
        <v>GLPEV00235 CapEdEvents Capeevt</v>
      </c>
    </row>
    <row r="21852" spans="1:4">
      <c r="A21852" t="s">
        <v>66159</v>
      </c>
      <c r="B21852" t="s">
        <v>66160</v>
      </c>
      <c r="D21852" t="str">
        <f t="shared" si="341"/>
        <v>GLPEV00237 CressEvents Cresevt</v>
      </c>
    </row>
    <row r="21853" spans="1:4">
      <c r="A21853" t="s">
        <v>66161</v>
      </c>
      <c r="B21853" t="s">
        <v>66162</v>
      </c>
      <c r="D21853" t="str">
        <f t="shared" si="341"/>
        <v>GLPEV00238 Science Reg Fees Cspevnt</v>
      </c>
    </row>
    <row r="21854" spans="1:4">
      <c r="A21854" t="s">
        <v>66163</v>
      </c>
      <c r="B21854" t="s">
        <v>66164</v>
      </c>
      <c r="D21854" t="str">
        <f t="shared" si="341"/>
        <v>GLPEV00239 SOE CENTral Reserves 68550 Eduevts</v>
      </c>
    </row>
    <row r="21855" spans="1:4">
      <c r="A21855" t="s">
        <v>66165</v>
      </c>
      <c r="B21855" t="s">
        <v>66166</v>
      </c>
      <c r="D21855" t="str">
        <f t="shared" si="341"/>
        <v>GLPEV00240 Miscellaneous Etec Workshops Etecwrk</v>
      </c>
    </row>
    <row r="21856" spans="1:4">
      <c r="A21856" t="s">
        <v>66167</v>
      </c>
      <c r="B21856" t="s">
        <v>66168</v>
      </c>
      <c r="D21856" t="str">
        <f t="shared" si="341"/>
        <v>GLPEV00242 UCD Memberships SuperintendENTs Selfpgm</v>
      </c>
    </row>
    <row r="21857" spans="1:4">
      <c r="A21857" t="s">
        <v>66169</v>
      </c>
      <c r="B21857" t="s">
        <v>66170</v>
      </c>
      <c r="D21857" t="str">
        <f t="shared" si="341"/>
        <v>GLPEV00243 Shakespeare Workshops Shkwrks</v>
      </c>
    </row>
    <row r="21858" spans="1:4">
      <c r="A21858" t="s">
        <v>66171</v>
      </c>
      <c r="B21858" t="s">
        <v>66172</v>
      </c>
      <c r="D21858" t="str">
        <f t="shared" si="341"/>
        <v>GLPEV00244 Young Scholar Program Ysprgrm</v>
      </c>
    </row>
    <row r="21859" spans="1:4">
      <c r="A21859" t="s">
        <v>66173</v>
      </c>
      <c r="B21859" t="s">
        <v>66174</v>
      </c>
      <c r="D21859" t="str">
        <f t="shared" si="341"/>
        <v>GLPEV00245 GSM MpacEvents Ac68540</v>
      </c>
    </row>
    <row r="21860" spans="1:4">
      <c r="A21860" t="s">
        <v>66175</v>
      </c>
      <c r="B21860" t="s">
        <v>66176</v>
      </c>
      <c r="D21860" t="str">
        <f t="shared" si="341"/>
        <v>GLPEV00246 GSM MSbaEvents Bx68540</v>
      </c>
    </row>
    <row r="21861" spans="1:4">
      <c r="A21861" t="s">
        <v>66177</v>
      </c>
      <c r="B21861" t="s">
        <v>66178</v>
      </c>
      <c r="D21861" t="str">
        <f t="shared" si="341"/>
        <v>GLPEV00247 C4E Reg Fees C4Efees</v>
      </c>
    </row>
    <row r="21862" spans="1:4">
      <c r="A21862" t="s">
        <v>66179</v>
      </c>
      <c r="B21862" t="s">
        <v>66180</v>
      </c>
      <c r="D21862" t="str">
        <f t="shared" si="341"/>
        <v>GLPEV00248 GSM Full Time Stdnt AffairsEvent Fees Da68540</v>
      </c>
    </row>
    <row r="21863" spans="1:4">
      <c r="A21863" t="s">
        <v>66181</v>
      </c>
      <c r="B21863" t="s">
        <v>66182</v>
      </c>
      <c r="D21863" t="str">
        <f t="shared" si="341"/>
        <v>GLPEV00249 GSM Exec Education Expenses Ee68540</v>
      </c>
    </row>
    <row r="21864" spans="1:4">
      <c r="A21864" t="s">
        <v>66183</v>
      </c>
      <c r="B21864" t="s">
        <v>66184</v>
      </c>
      <c r="D21864" t="str">
        <f t="shared" si="341"/>
        <v>GLPEV00250 GSMExec Ed Business Fundamentals Series Eebizfn</v>
      </c>
    </row>
    <row r="21865" spans="1:4">
      <c r="A21865" t="s">
        <v>66185</v>
      </c>
      <c r="B21865" t="s">
        <v>66186</v>
      </c>
      <c r="D21865" t="str">
        <f t="shared" si="341"/>
        <v>GLPEV00251 GSM Vet Med Biz Fundamentals Series Eebzfn1</v>
      </c>
    </row>
    <row r="21866" spans="1:4">
      <c r="A21866" t="s">
        <v>66187</v>
      </c>
      <c r="B21866" t="s">
        <v>66188</v>
      </c>
      <c r="D21866" t="str">
        <f t="shared" si="341"/>
        <v>GLPEV00252 GSM Hm Clause Exec Ed Expnses EECLaus</v>
      </c>
    </row>
    <row r="21867" spans="1:4">
      <c r="A21867" t="s">
        <v>66189</v>
      </c>
      <c r="B21867" t="s">
        <v>66190</v>
      </c>
      <c r="D21867" t="str">
        <f t="shared" si="341"/>
        <v>GLPEV00253 GSM Exec Ed Income Off Campus Eeinco2</v>
      </c>
    </row>
    <row r="21868" spans="1:4">
      <c r="A21868" t="s">
        <v>66191</v>
      </c>
      <c r="B21868" t="s">
        <v>66192</v>
      </c>
      <c r="D21868" t="str">
        <f t="shared" si="341"/>
        <v>GLPEV00254 GSM Exec Teaching Proceeds Et68540</v>
      </c>
    </row>
    <row r="21869" spans="1:4">
      <c r="A21869" t="s">
        <v>66193</v>
      </c>
      <c r="B21869" t="s">
        <v>66194</v>
      </c>
      <c r="D21869" t="str">
        <f t="shared" si="341"/>
        <v>GLPEV00255 GSM IT Gc68540</v>
      </c>
    </row>
    <row r="21870" spans="1:4">
      <c r="A21870" t="s">
        <v>66195</v>
      </c>
      <c r="B21870" t="s">
        <v>66196</v>
      </c>
      <c r="D21870" t="str">
        <f t="shared" si="341"/>
        <v>GLPEV00256 GSM Conference Expenses Gm68540</v>
      </c>
    </row>
    <row r="21871" spans="1:4">
      <c r="A21871" t="s">
        <v>66197</v>
      </c>
      <c r="B21871" t="s">
        <v>66198</v>
      </c>
      <c r="D21871" t="str">
        <f t="shared" si="341"/>
        <v>GLPEV00257 GSM Get Smarter2U Online Exec Ed Gs68540</v>
      </c>
    </row>
    <row r="21872" spans="1:4">
      <c r="A21872" t="s">
        <v>66199</v>
      </c>
      <c r="B21872" t="s">
        <v>66200</v>
      </c>
      <c r="D21872" t="str">
        <f t="shared" si="341"/>
        <v>GLPEV00258 GSM Impact Expenses Im68540</v>
      </c>
    </row>
    <row r="21873" spans="1:4">
      <c r="A21873" t="s">
        <v>66201</v>
      </c>
      <c r="B21873" t="s">
        <v>66202</v>
      </c>
      <c r="D21873" t="str">
        <f t="shared" si="341"/>
        <v>GLPEV00259 GSM Reg Fee Revenue In68540</v>
      </c>
    </row>
    <row r="21874" spans="1:4">
      <c r="A21874" t="s">
        <v>66203</v>
      </c>
      <c r="B21874" t="s">
        <v>66204</v>
      </c>
      <c r="D21874" t="str">
        <f t="shared" si="341"/>
        <v>GLPEV00260 GSM Sponsorship Revenue Inspons</v>
      </c>
    </row>
    <row r="21875" spans="1:4">
      <c r="A21875" t="s">
        <v>66205</v>
      </c>
      <c r="B21875" t="s">
        <v>66206</v>
      </c>
      <c r="D21875" t="str">
        <f t="shared" si="341"/>
        <v>GLPEV00261 GSM SacStudent AffairsEventFees Sc68540</v>
      </c>
    </row>
    <row r="21876" spans="1:4">
      <c r="A21876" t="s">
        <v>66207</v>
      </c>
      <c r="B21876" t="s">
        <v>66208</v>
      </c>
      <c r="D21876" t="str">
        <f t="shared" si="341"/>
        <v>GLPEV00262 GSM Bay AreaStudent AffairsEventFees Sr68540</v>
      </c>
    </row>
    <row r="21877" spans="1:4">
      <c r="A21877" t="s">
        <v>66209</v>
      </c>
      <c r="B21877" t="s">
        <v>66210</v>
      </c>
      <c r="D21877" t="str">
        <f t="shared" si="341"/>
        <v>GLPEV00263 GSM Wine Exec Prog Expenses Weexpen</v>
      </c>
    </row>
    <row r="21878" spans="1:4">
      <c r="A21878" t="s">
        <v>66211</v>
      </c>
      <c r="B21878" t="s">
        <v>66212</v>
      </c>
      <c r="D21878" t="str">
        <f t="shared" si="341"/>
        <v>GLPEV00264 Security Symposium Income 68505 Sysymi1</v>
      </c>
    </row>
    <row r="21879" spans="1:4">
      <c r="A21879" t="s">
        <v>66213</v>
      </c>
      <c r="B21879" t="s">
        <v>66214</v>
      </c>
      <c r="D21879" t="str">
        <f t="shared" si="341"/>
        <v>GLPEV00265 UC Computing Srvcs Conference 2018 UCCSc18</v>
      </c>
    </row>
    <row r="21880" spans="1:4">
      <c r="A21880" t="s">
        <v>66215</v>
      </c>
      <c r="B21880" t="s">
        <v>66216</v>
      </c>
      <c r="D21880" t="str">
        <f t="shared" si="341"/>
        <v>GLPEV00266 LAW Fenwick West Lecture L11007V</v>
      </c>
    </row>
    <row r="21881" spans="1:4">
      <c r="A21881" t="s">
        <v>66217</v>
      </c>
      <c r="B21881" t="s">
        <v>66218</v>
      </c>
      <c r="D21881" t="str">
        <f t="shared" si="341"/>
        <v>GLPEV00267 LAW Arb50 ConferenceJanuary 2018 L11012V</v>
      </c>
    </row>
    <row r="21882" spans="1:4">
      <c r="A21882" t="s">
        <v>66219</v>
      </c>
      <c r="B21882" t="s">
        <v>66220</v>
      </c>
      <c r="D21882" t="str">
        <f t="shared" si="341"/>
        <v>GLPEV00268 LAW Ca Law Revision Commission Space L11014R</v>
      </c>
    </row>
    <row r="21883" spans="1:4">
      <c r="A21883" t="s">
        <v>66221</v>
      </c>
      <c r="B21883" t="s">
        <v>66222</v>
      </c>
      <c r="D21883" t="str">
        <f t="shared" si="341"/>
        <v>GLPEV00269 LAW Lawyering Skills Speaker Series L22002V</v>
      </c>
    </row>
    <row r="21884" spans="1:4">
      <c r="A21884" t="s">
        <v>66223</v>
      </c>
      <c r="B21884" t="s">
        <v>66224</v>
      </c>
      <c r="D21884" t="str">
        <f t="shared" si="341"/>
        <v>GLPEV00270 Law Immigrt Law Clinic FunDRAiserEvents L22300V</v>
      </c>
    </row>
    <row r="21885" spans="1:4">
      <c r="A21885" t="s">
        <v>66225</v>
      </c>
      <c r="B21885" t="s">
        <v>66226</v>
      </c>
      <c r="D21885" t="str">
        <f t="shared" si="341"/>
        <v>GLPEV00271 Law Asylum Refugee Moot Court Comp L22700R</v>
      </c>
    </row>
    <row r="21886" spans="1:4">
      <c r="A21886" t="s">
        <v>66227</v>
      </c>
      <c r="B21886" t="s">
        <v>66228</v>
      </c>
      <c r="D21886" t="str">
        <f t="shared" si="341"/>
        <v>GLPEV00272 LAW Ceqa At 50 ConferenceApril 2020 L33049R</v>
      </c>
    </row>
    <row r="21887" spans="1:4">
      <c r="A21887" t="s">
        <v>66229</v>
      </c>
      <c r="B21887" t="s">
        <v>66230</v>
      </c>
      <c r="D21887" t="str">
        <f t="shared" si="341"/>
        <v>GLPEV00273 Law Class Gifts FunDRAiser Tshirts L44003R</v>
      </c>
    </row>
    <row r="21888" spans="1:4">
      <c r="A21888" t="s">
        <v>66231</v>
      </c>
      <c r="B21888" t="s">
        <v>66232</v>
      </c>
      <c r="D21888" t="str">
        <f t="shared" si="341"/>
        <v>GLPEV00274 Law Rutter Dist Teaching Award Dinner L44103V</v>
      </c>
    </row>
    <row r="21889" spans="1:4">
      <c r="A21889" t="s">
        <v>66233</v>
      </c>
      <c r="B21889" t="s">
        <v>66234</v>
      </c>
      <c r="D21889" t="str">
        <f t="shared" si="341"/>
        <v>GLPEV00275 LawStudent Activities FunDRAising L77001R</v>
      </c>
    </row>
    <row r="21890" spans="1:4">
      <c r="A21890" t="s">
        <v>66235</v>
      </c>
      <c r="B21890" t="s">
        <v>66236</v>
      </c>
      <c r="D21890" t="str">
        <f t="shared" si="341"/>
        <v>GLPEV00276 LSA UC Davis Stores Sales Income Mou L77030R</v>
      </c>
    </row>
    <row r="21891" spans="1:4">
      <c r="A21891" t="s">
        <v>66237</v>
      </c>
      <c r="B21891" t="s">
        <v>66238</v>
      </c>
      <c r="D21891" t="str">
        <f t="shared" ref="D21891:D21954" si="342">A21891&amp;" "&amp;B21891</f>
        <v>GLPEV00277 LAW Trial Honors Board Competition Reg L77310R</v>
      </c>
    </row>
    <row r="21892" spans="1:4">
      <c r="A21892" t="s">
        <v>66239</v>
      </c>
      <c r="B21892" t="s">
        <v>66240</v>
      </c>
      <c r="D21892" t="str">
        <f t="shared" si="342"/>
        <v>GLPEV00278 California Naturalist Program Income Cnpinca</v>
      </c>
    </row>
    <row r="21893" spans="1:4">
      <c r="A21893" t="s">
        <v>66241</v>
      </c>
      <c r="B21893" t="s">
        <v>66242</v>
      </c>
      <c r="D21893" t="str">
        <f t="shared" si="342"/>
        <v>GLPEV00279 4H thriVE Education Programs Yfcthfe</v>
      </c>
    </row>
    <row r="21894" spans="1:4">
      <c r="A21894" t="s">
        <v>66243</v>
      </c>
      <c r="B21894" t="s">
        <v>66244</v>
      </c>
      <c r="D21894" t="str">
        <f t="shared" si="342"/>
        <v>GLPEV00280 International Visitor Income 151Invi</v>
      </c>
    </row>
    <row r="21895" spans="1:4">
      <c r="A21895" t="s">
        <v>66245</v>
      </c>
      <c r="B21895" t="s">
        <v>66246</v>
      </c>
      <c r="D21895" t="str">
        <f t="shared" si="342"/>
        <v>GLPEV00281 Agri Sustainabily Institute Income 707Asii</v>
      </c>
    </row>
    <row r="21896" spans="1:4">
      <c r="A21896" t="s">
        <v>66247</v>
      </c>
      <c r="B21896" t="s">
        <v>66248</v>
      </c>
      <c r="D21896" t="str">
        <f t="shared" si="342"/>
        <v>GLPEV00282 CashCourse Reimburse Account 6868525</v>
      </c>
    </row>
    <row r="21897" spans="1:4">
      <c r="A21897" t="s">
        <v>66249</v>
      </c>
      <c r="B21897" t="s">
        <v>66250</v>
      </c>
      <c r="D21897" t="str">
        <f t="shared" si="342"/>
        <v>GLPEV00283 EAOP Income Eaopinc</v>
      </c>
    </row>
    <row r="21898" spans="1:4">
      <c r="A21898" t="s">
        <v>66251</v>
      </c>
      <c r="B21898" t="s">
        <v>66252</v>
      </c>
      <c r="D21898" t="str">
        <f t="shared" si="342"/>
        <v>GLPEV00284 SaysEvent 68525 SAYEVNT</v>
      </c>
    </row>
    <row r="21899" spans="1:4">
      <c r="A21899" t="s">
        <v>66253</v>
      </c>
      <c r="B21899" t="s">
        <v>66254</v>
      </c>
      <c r="D21899" t="str">
        <f t="shared" si="342"/>
        <v>GLPEV00285 SaysEvent 68525 SUMITEQ</v>
      </c>
    </row>
    <row r="21900" spans="1:4">
      <c r="A21900" t="s">
        <v>66255</v>
      </c>
      <c r="B21900" t="s">
        <v>66256</v>
      </c>
      <c r="D21900" t="str">
        <f t="shared" si="342"/>
        <v>GLPEV00286 Says Summit Sumitsa</v>
      </c>
    </row>
    <row r="21901" spans="1:4">
      <c r="A21901" t="s">
        <v>66257</v>
      </c>
      <c r="B21901" t="s">
        <v>66258</v>
      </c>
      <c r="D21901" t="str">
        <f t="shared" si="342"/>
        <v>GLPEV00287 Welcome CenterEvents WCREVNT</v>
      </c>
    </row>
    <row r="21902" spans="1:4">
      <c r="A21902" t="s">
        <v>66259</v>
      </c>
      <c r="B21902" t="s">
        <v>66260</v>
      </c>
      <c r="D21902" t="str">
        <f t="shared" si="342"/>
        <v>GLPEV00288 Academic Affairs Staff Activity68555 6611626</v>
      </c>
    </row>
    <row r="21903" spans="1:4">
      <c r="A21903" t="s">
        <v>66261</v>
      </c>
      <c r="B21903" t="s">
        <v>66262</v>
      </c>
      <c r="D21903" t="str">
        <f t="shared" si="342"/>
        <v>GLPEV00289 UCCS SpecialEvent Fund 68584 SACEVN1</v>
      </c>
    </row>
    <row r="21904" spans="1:4">
      <c r="A21904" t="s">
        <v>66263</v>
      </c>
      <c r="B21904" t="s">
        <v>66264</v>
      </c>
      <c r="D21904" t="str">
        <f t="shared" si="342"/>
        <v>GLPEV00290 GovernmENT Sponsorships CLTC 5874063</v>
      </c>
    </row>
    <row r="21905" spans="1:4">
      <c r="A21905" t="s">
        <v>66265</v>
      </c>
      <c r="B21905" t="s">
        <v>66266</v>
      </c>
      <c r="D21905" t="str">
        <f t="shared" si="342"/>
        <v>GLPEV00291 ITS Conferences 4871035</v>
      </c>
    </row>
    <row r="21906" spans="1:4">
      <c r="A21906" t="s">
        <v>66267</v>
      </c>
      <c r="B21906" t="s">
        <v>66268</v>
      </c>
      <c r="D21906" t="str">
        <f t="shared" si="342"/>
        <v>GLPEV00292 Steps Sponsorship Account For QPQ 4871070</v>
      </c>
    </row>
    <row r="21907" spans="1:4">
      <c r="A21907" t="s">
        <v>66269</v>
      </c>
      <c r="B21907" t="s">
        <v>66270</v>
      </c>
      <c r="D21907" t="str">
        <f t="shared" si="342"/>
        <v>GLPEV00293 ITS Corporate Affiliates QPQ Account 4871073</v>
      </c>
    </row>
    <row r="21908" spans="1:4">
      <c r="A21908" t="s">
        <v>66271</v>
      </c>
      <c r="B21908" t="s">
        <v>66272</v>
      </c>
      <c r="D21908" t="str">
        <f t="shared" si="342"/>
        <v>GLPEV00294 Phev Sponsorship Account For QPQ 4871074</v>
      </c>
    </row>
    <row r="21909" spans="1:4">
      <c r="A21909" t="s">
        <v>66273</v>
      </c>
      <c r="B21909" t="s">
        <v>66274</v>
      </c>
      <c r="D21909" t="str">
        <f t="shared" si="342"/>
        <v>GLPEV00295 China Center Sponsorship Account For QPQ 4871075</v>
      </c>
    </row>
    <row r="21910" spans="1:4">
      <c r="A21910" t="s">
        <v>66275</v>
      </c>
      <c r="B21910" t="s">
        <v>66276</v>
      </c>
      <c r="D21910" t="str">
        <f t="shared" si="342"/>
        <v>GLPEV00296 3 Revs Sponsorship Account For QPQ 4871087</v>
      </c>
    </row>
    <row r="21911" spans="1:4">
      <c r="A21911" t="s">
        <v>66277</v>
      </c>
      <c r="B21911" t="s">
        <v>66278</v>
      </c>
      <c r="D21911" t="str">
        <f t="shared" si="342"/>
        <v>GLPEV00297 Steps Plus Account For QPQ 4871091</v>
      </c>
    </row>
    <row r="21912" spans="1:4">
      <c r="A21912" t="s">
        <v>66279</v>
      </c>
      <c r="B21912" t="s">
        <v>66280</v>
      </c>
      <c r="D21912" t="str">
        <f t="shared" si="342"/>
        <v>GLPEV00298 EI Sponsorship Account For QPQ 5871025</v>
      </c>
    </row>
    <row r="21913" spans="1:4">
      <c r="A21913" t="s">
        <v>66281</v>
      </c>
      <c r="B21913" t="s">
        <v>66282</v>
      </c>
      <c r="D21913" t="str">
        <f t="shared" si="342"/>
        <v>GLPEV00299 EEC Sponsorship Account For QPQ 5871033</v>
      </c>
    </row>
    <row r="21914" spans="1:4">
      <c r="A21914" t="s">
        <v>66283</v>
      </c>
      <c r="B21914" t="s">
        <v>66284</v>
      </c>
      <c r="D21914" t="str">
        <f t="shared" si="342"/>
        <v>GLPEV00300 EEC Conference Account 5871035</v>
      </c>
    </row>
    <row r="21915" spans="1:4">
      <c r="A21915" t="s">
        <v>66285</v>
      </c>
      <c r="B21915" t="s">
        <v>66286</v>
      </c>
      <c r="D21915" t="str">
        <f t="shared" si="342"/>
        <v>GLPEV00301 Air Quality Research Center Conferences AQRCcnf</v>
      </c>
    </row>
    <row r="21916" spans="1:4">
      <c r="A21916" t="s">
        <v>66287</v>
      </c>
      <c r="B21916" t="s">
        <v>66288</v>
      </c>
      <c r="D21916" t="str">
        <f t="shared" si="342"/>
        <v>GLPEV00302 Air Quality Research Center GsEvent AQRCevt</v>
      </c>
    </row>
    <row r="21917" spans="1:4">
      <c r="A21917" t="s">
        <v>66289</v>
      </c>
      <c r="B21917" t="s">
        <v>66290</v>
      </c>
      <c r="D21917" t="str">
        <f t="shared" si="342"/>
        <v>GLPEV00303 BIOT Advanced Degree Program Biotadp</v>
      </c>
    </row>
    <row r="21918" spans="1:4">
      <c r="A21918" t="s">
        <v>66291</v>
      </c>
      <c r="B21918" t="s">
        <v>66292</v>
      </c>
      <c r="D21918" t="str">
        <f t="shared" si="342"/>
        <v>GLPEV00304 BML Public Education Bmlpbed</v>
      </c>
    </row>
    <row r="21919" spans="1:4">
      <c r="A21919" t="s">
        <v>66293</v>
      </c>
      <c r="B21919" t="s">
        <v>66294</v>
      </c>
      <c r="D21919" t="str">
        <f t="shared" si="342"/>
        <v>GLPEV00305 BIOT Summer Short Courses Admin BT68545</v>
      </c>
    </row>
    <row r="21920" spans="1:4">
      <c r="A21920" t="s">
        <v>66295</v>
      </c>
      <c r="B21920" t="s">
        <v>66296</v>
      </c>
      <c r="D21920" t="str">
        <f t="shared" si="342"/>
        <v>GLPEV00306 BIOT Teach the TeaCHErs Summer Course BTteach</v>
      </c>
    </row>
    <row r="21921" spans="1:4">
      <c r="A21921" t="s">
        <v>66297</v>
      </c>
      <c r="B21921" t="s">
        <v>66298</v>
      </c>
      <c r="D21921" t="str">
        <f t="shared" si="342"/>
        <v>GLPEV00307 Dfff Advertising Dfffadv</v>
      </c>
    </row>
    <row r="21922" spans="1:4">
      <c r="A21922" t="s">
        <v>66299</v>
      </c>
      <c r="B21922" t="s">
        <v>66300</v>
      </c>
      <c r="D21922" t="str">
        <f t="shared" si="342"/>
        <v>GLPEV00308 Davis Feminist Film Festival Dfffauc</v>
      </c>
    </row>
    <row r="21923" spans="1:4">
      <c r="A21923" t="s">
        <v>66301</v>
      </c>
      <c r="B21923" t="s">
        <v>66302</v>
      </c>
      <c r="D21923" t="str">
        <f t="shared" si="342"/>
        <v>GLPEV00309 GGI Film Festival Ggifilm</v>
      </c>
    </row>
    <row r="21924" spans="1:4">
      <c r="A21924" t="s">
        <v>66303</v>
      </c>
      <c r="B21924" t="s">
        <v>66304</v>
      </c>
      <c r="D21924" t="str">
        <f t="shared" si="342"/>
        <v>GLPEV00310 TENV TERC Ed Tour Proceeds Expenses Tenvedu</v>
      </c>
    </row>
    <row r="21925" spans="1:4">
      <c r="A21925" t="s">
        <v>66305</v>
      </c>
      <c r="B21925" t="s">
        <v>66306</v>
      </c>
      <c r="D21925" t="str">
        <f t="shared" si="342"/>
        <v>GLPEV00311 TENVTERC Ed Cntr Registration Tenvreg</v>
      </c>
    </row>
    <row r="21926" spans="1:4">
      <c r="A21926" t="s">
        <v>66307</v>
      </c>
      <c r="B21926" t="s">
        <v>66308</v>
      </c>
      <c r="D21926" t="str">
        <f t="shared" si="342"/>
        <v>GLPEV00312 TENV State Of the Lake Report Tenvrpt</v>
      </c>
    </row>
    <row r="21927" spans="1:4">
      <c r="A21927" t="s">
        <v>66309</v>
      </c>
      <c r="B21927" t="s">
        <v>66310</v>
      </c>
      <c r="D21927" t="str">
        <f t="shared" si="342"/>
        <v>GLPEV00313 TENV TERC SponsoredEvents Tenvspn</v>
      </c>
    </row>
    <row r="21928" spans="1:4">
      <c r="A21928" t="s">
        <v>66311</v>
      </c>
      <c r="B21928" t="s">
        <v>66312</v>
      </c>
      <c r="D21928" t="str">
        <f t="shared" si="342"/>
        <v>GLPEV00314 OR VENT University RelatedEvent Acct VENTcon</v>
      </c>
    </row>
    <row r="21929" spans="1:4">
      <c r="A21929" t="s">
        <v>66313</v>
      </c>
      <c r="B21929" t="s">
        <v>66314</v>
      </c>
      <c r="D21929" t="str">
        <f t="shared" si="342"/>
        <v>GLPEV00315 Other RevenueVistagen therapeutics Inc Vistagn</v>
      </c>
    </row>
    <row r="21930" spans="1:4">
      <c r="A21930" t="s">
        <v>66315</v>
      </c>
      <c r="B21930" t="s">
        <v>66316</v>
      </c>
      <c r="D21930" t="str">
        <f t="shared" si="342"/>
        <v>GLPEV00317 Davis Chancellors ClubEvents Dccagcy</v>
      </c>
    </row>
    <row r="21931" spans="1:4">
      <c r="A21931" t="s">
        <v>66317</v>
      </c>
      <c r="B21931" t="s">
        <v>66318</v>
      </c>
      <c r="D21931" t="str">
        <f t="shared" si="342"/>
        <v>GLPEV00318 Women In Philanthropy Sponsorships Wmnspns</v>
      </c>
    </row>
    <row r="21932" spans="1:4">
      <c r="A21932" t="s">
        <v>66319</v>
      </c>
      <c r="B21932" t="s">
        <v>66320</v>
      </c>
      <c r="D21932" t="str">
        <f t="shared" si="342"/>
        <v>GLPEV00319 CLAAEvent Account Clevent</v>
      </c>
    </row>
    <row r="21933" spans="1:4">
      <c r="A21933" t="s">
        <v>66321</v>
      </c>
      <c r="B21933" t="s">
        <v>66322</v>
      </c>
      <c r="D21933" t="str">
        <f t="shared" si="342"/>
        <v>GLPEV00320 Retiree CenterEvent Account Rcevent</v>
      </c>
    </row>
    <row r="21934" spans="1:4">
      <c r="A21934" t="s">
        <v>66323</v>
      </c>
      <c r="B21934" t="s">
        <v>66324</v>
      </c>
      <c r="D21934" t="str">
        <f t="shared" si="342"/>
        <v>GLPEV00321 Retiree Center Trips Account Rctripp</v>
      </c>
    </row>
    <row r="21935" spans="1:4">
      <c r="A21935" t="s">
        <v>66325</v>
      </c>
      <c r="B21935" t="s">
        <v>66326</v>
      </c>
      <c r="D21935" t="str">
        <f t="shared" si="342"/>
        <v>GLPEV00322 FIRE Ems Enterprise Fdcprpg</v>
      </c>
    </row>
    <row r="21936" spans="1:4">
      <c r="A21936" t="s">
        <v>66327</v>
      </c>
      <c r="B21936" t="s">
        <v>66328</v>
      </c>
      <c r="D21936" t="str">
        <f t="shared" si="342"/>
        <v>GLPEV00323 FIRE Ems Emt Courses Fdemt34</v>
      </c>
    </row>
    <row r="21937" spans="1:4">
      <c r="A21937" t="s">
        <v>66329</v>
      </c>
      <c r="B21937" t="s">
        <v>66330</v>
      </c>
      <c r="D21937" t="str">
        <f t="shared" si="342"/>
        <v>GLPEV00324 FIRE Los Rios Fire Operations Agreement Fdlrops</v>
      </c>
    </row>
    <row r="21938" spans="1:4">
      <c r="A21938" t="s">
        <v>66331</v>
      </c>
      <c r="B21938" t="s">
        <v>66332</v>
      </c>
      <c r="D21938" t="str">
        <f t="shared" si="342"/>
        <v>GLPEV00325 FIRE West Valley Consortium Training Fdw00Dh</v>
      </c>
    </row>
    <row r="21939" spans="1:4">
      <c r="A21939" t="s">
        <v>66333</v>
      </c>
      <c r="B21939" t="s">
        <v>66334</v>
      </c>
      <c r="D21939" t="str">
        <f t="shared" si="342"/>
        <v>GLPEV00326 EHS Laser VENdor Fair Lvf0408</v>
      </c>
    </row>
    <row r="21940" spans="1:4">
      <c r="A21940" t="s">
        <v>66335</v>
      </c>
      <c r="B21940" t="s">
        <v>66336</v>
      </c>
      <c r="D21940" t="str">
        <f t="shared" si="342"/>
        <v>GLPEV00327 SA UCDMC Scholarship Fund Mcschol</v>
      </c>
    </row>
    <row r="21941" spans="1:4">
      <c r="A21941" t="s">
        <v>66337</v>
      </c>
      <c r="B21941" t="s">
        <v>66338</v>
      </c>
      <c r="D21941" t="str">
        <f t="shared" si="342"/>
        <v>GLPEV00328 SCM Proc Cont CampusEvents Fund Scpcevt</v>
      </c>
    </row>
    <row r="21942" spans="1:4">
      <c r="A21942" t="s">
        <v>66339</v>
      </c>
      <c r="B21942" t="s">
        <v>66340</v>
      </c>
      <c r="D21942" t="str">
        <f t="shared" si="342"/>
        <v>GLPEV00329 CSIEvent Income 68525 6800749</v>
      </c>
    </row>
    <row r="21943" spans="1:4">
      <c r="A21943" t="s">
        <v>66341</v>
      </c>
      <c r="B21943" t="s">
        <v>66342</v>
      </c>
      <c r="D21943" t="str">
        <f t="shared" si="342"/>
        <v>GLPEV00330 Picnic DayCommercial Activity 68525 6800769</v>
      </c>
    </row>
    <row r="21944" spans="1:4">
      <c r="A21944" t="s">
        <v>66343</v>
      </c>
      <c r="B21944" t="s">
        <v>66344</v>
      </c>
      <c r="D21944" t="str">
        <f t="shared" si="342"/>
        <v>GLPEV00331 UC Davis Marching BandStudENT 68525 6800799</v>
      </c>
    </row>
    <row r="21945" spans="1:4">
      <c r="A21945" t="s">
        <v>66345</v>
      </c>
      <c r="B21945" t="s">
        <v>66346</v>
      </c>
      <c r="D21945" t="str">
        <f t="shared" si="342"/>
        <v>GLPEV00332 Native American Pow WowOthunv 68525 6800998</v>
      </c>
    </row>
    <row r="21946" spans="1:4">
      <c r="A21946" t="s">
        <v>66347</v>
      </c>
      <c r="B21946" t="s">
        <v>66348</v>
      </c>
      <c r="D21946" t="str">
        <f t="shared" si="342"/>
        <v>GLPEV00333 CR Pro Rec Service Club Managed68525 6821501</v>
      </c>
    </row>
    <row r="21947" spans="1:4">
      <c r="A21947" t="s">
        <v>66349</v>
      </c>
      <c r="B21947" t="s">
        <v>66350</v>
      </c>
      <c r="D21947" t="str">
        <f t="shared" si="342"/>
        <v>GLPEV00334 Cal Aggie Camp 68525 Cacevn2</v>
      </c>
    </row>
    <row r="21948" spans="1:4">
      <c r="A21948" t="s">
        <v>66351</v>
      </c>
      <c r="B21948" t="s">
        <v>66352</v>
      </c>
      <c r="D21948" t="str">
        <f t="shared" si="342"/>
        <v>GLPEV00335 Chicanx Latinax Grad Ceremony 68525 Clgrad1</v>
      </c>
    </row>
    <row r="21949" spans="1:4">
      <c r="A21949" t="s">
        <v>66353</v>
      </c>
      <c r="B21949" t="s">
        <v>66354</v>
      </c>
      <c r="D21949" t="str">
        <f t="shared" si="342"/>
        <v>GLPEV00336 CRRC Operating Expenses 68525 CRcENT9</v>
      </c>
    </row>
    <row r="21950" spans="1:4">
      <c r="A21950" t="s">
        <v>66355</v>
      </c>
      <c r="B21950" t="s">
        <v>66356</v>
      </c>
      <c r="D21950" t="str">
        <f t="shared" si="342"/>
        <v>GLPEV00337 CRU CRew Team 68525 CRUCRew</v>
      </c>
    </row>
    <row r="21951" spans="1:4">
      <c r="A21951" t="s">
        <v>66357</v>
      </c>
      <c r="B21951" t="s">
        <v>66358</v>
      </c>
      <c r="D21951" t="str">
        <f t="shared" si="342"/>
        <v>GLPEV00338 SASC Income Account 68525 Deptagn</v>
      </c>
    </row>
    <row r="21952" spans="1:4">
      <c r="A21952" t="s">
        <v>66359</v>
      </c>
      <c r="B21952" t="s">
        <v>66360</v>
      </c>
      <c r="D21952" t="str">
        <f t="shared" si="342"/>
        <v>GLPEV00339 ICC VENdor Career Fair Regis 68525 Iccevnt</v>
      </c>
    </row>
    <row r="21953" spans="1:4">
      <c r="A21953" t="s">
        <v>66361</v>
      </c>
      <c r="B21953" t="s">
        <v>66362</v>
      </c>
      <c r="D21953" t="str">
        <f t="shared" si="342"/>
        <v>GLPEV00340 MENTal Health Conference 2018 68525 MHI2018</v>
      </c>
    </row>
    <row r="21954" spans="1:4">
      <c r="A21954" t="s">
        <v>66363</v>
      </c>
      <c r="B21954" t="s">
        <v>66364</v>
      </c>
      <c r="D21954" t="str">
        <f t="shared" si="342"/>
        <v>GLPEV00341 MENTal Health Conference 2019 68525 MHI2019</v>
      </c>
    </row>
    <row r="21955" spans="1:4">
      <c r="A21955" t="s">
        <v>66365</v>
      </c>
      <c r="B21955" t="s">
        <v>66366</v>
      </c>
      <c r="D21955" t="str">
        <f t="shared" ref="D21955:D22018" si="343">A21955&amp;" "&amp;B21955</f>
        <v>GLPEV00342 MENTal Health Initiative 2020 68525 MHI2020</v>
      </c>
    </row>
    <row r="21956" spans="1:4">
      <c r="A21956" t="s">
        <v>66367</v>
      </c>
      <c r="B21956" t="s">
        <v>66368</v>
      </c>
      <c r="D21956" t="str">
        <f t="shared" si="343"/>
        <v>GLPEV00343 Naassc Income Account 68525 Snari03</v>
      </c>
    </row>
    <row r="21957" spans="1:4">
      <c r="A21957" t="s">
        <v>66369</v>
      </c>
      <c r="B21957" t="s">
        <v>66370</v>
      </c>
      <c r="D21957" t="str">
        <f t="shared" si="343"/>
        <v>GLPEV00344 UC Recreation Directors 68525 Ucrecdr</v>
      </c>
    </row>
    <row r="21958" spans="1:4">
      <c r="A21958" t="s">
        <v>66371</v>
      </c>
      <c r="B21958" t="s">
        <v>66372</v>
      </c>
      <c r="D21958" t="str">
        <f t="shared" si="343"/>
        <v>GLPEV00345 UndocumentedStudent CtrEvents 68525 Undocev</v>
      </c>
    </row>
    <row r="21959" spans="1:4">
      <c r="A21959" t="s">
        <v>66373</v>
      </c>
      <c r="B21959" t="s">
        <v>66374</v>
      </c>
      <c r="D21959" t="str">
        <f t="shared" si="343"/>
        <v>GLPEV00347 Foundations Of Vet Business Prog 68540 V0D0201</v>
      </c>
    </row>
    <row r="21960" spans="1:4">
      <c r="A21960" t="s">
        <v>66375</v>
      </c>
      <c r="B21960" t="s">
        <v>66376</v>
      </c>
      <c r="D21960" t="str">
        <f t="shared" si="343"/>
        <v>GLPEV00348 Rx One Health Course Registrations V073Rx1</v>
      </c>
    </row>
    <row r="21961" spans="1:4">
      <c r="A21961" t="s">
        <v>66377</v>
      </c>
      <c r="B21961" t="s">
        <v>66378</v>
      </c>
      <c r="D21961" t="str">
        <f t="shared" si="343"/>
        <v>GLPEV00349 VMCehRegistration Fee Conferences V107Ceh</v>
      </c>
    </row>
    <row r="21962" spans="1:4">
      <c r="A21962" t="s">
        <v>66379</v>
      </c>
      <c r="B21962" t="s">
        <v>66380</v>
      </c>
      <c r="D21962" t="str">
        <f t="shared" si="343"/>
        <v>GLPEV00351 Donkey Welfare Symposium V135Dws</v>
      </c>
    </row>
    <row r="21963" spans="1:4">
      <c r="A21963" t="s">
        <v>66381</v>
      </c>
      <c r="B21963" t="s">
        <v>66382</v>
      </c>
      <c r="D21963" t="str">
        <f t="shared" si="343"/>
        <v>GLPEV00352 Berryhill Farmers Ins V135Ehb</v>
      </c>
    </row>
    <row r="21964" spans="1:4">
      <c r="A21964" t="s">
        <v>66383</v>
      </c>
      <c r="B21964" t="s">
        <v>66384</v>
      </c>
      <c r="D21964" t="str">
        <f t="shared" si="343"/>
        <v>GLPEV00356 VM Raptor Center Sales V160Sal</v>
      </c>
    </row>
    <row r="21965" spans="1:4">
      <c r="A21965" t="s">
        <v>66385</v>
      </c>
      <c r="B21965" t="s">
        <v>66386</v>
      </c>
      <c r="D21965" t="str">
        <f t="shared" si="343"/>
        <v>GLPEV00358 VMTRC Dpm Registration Expense Acct V180Dpm</v>
      </c>
    </row>
    <row r="21966" spans="1:4">
      <c r="A21966" t="s">
        <v>66387</v>
      </c>
      <c r="B21966" t="s">
        <v>66388</v>
      </c>
      <c r="D21966" t="str">
        <f t="shared" si="343"/>
        <v>GLPEV00359 Rad Onc Physics Boot Camp V183104</v>
      </c>
    </row>
    <row r="21967" spans="1:4">
      <c r="A21967" t="s">
        <v>66389</v>
      </c>
      <c r="B21967" t="s">
        <v>66390</v>
      </c>
      <c r="D21967" t="str">
        <f t="shared" si="343"/>
        <v>GLPEV00361 VPMI West Coast Vet Path Conf Faculty V1Bwcvp</v>
      </c>
    </row>
    <row r="21968" spans="1:4">
      <c r="A21968" t="s">
        <v>66391</v>
      </c>
      <c r="B21968" t="s">
        <v>66392</v>
      </c>
      <c r="D21968" t="str">
        <f t="shared" si="343"/>
        <v>GLPEV00362 VMDORegistration Fees V1D1130</v>
      </c>
    </row>
    <row r="21969" spans="1:4">
      <c r="A21969" t="s">
        <v>66393</v>
      </c>
      <c r="B21969" t="s">
        <v>66394</v>
      </c>
      <c r="D21969" t="str">
        <f t="shared" si="343"/>
        <v>GLPEV00363 Veterinary Scholars Symposium Reg Fees V1D1401</v>
      </c>
    </row>
    <row r="21970" spans="1:4">
      <c r="A21970" t="s">
        <v>66395</v>
      </c>
      <c r="B21970" t="s">
        <v>66396</v>
      </c>
      <c r="D21970" t="str">
        <f t="shared" si="343"/>
        <v>GLPEV00364 VMDO Savma Educational Activities V1D1628</v>
      </c>
    </row>
    <row r="21971" spans="1:4">
      <c r="A21971" t="s">
        <v>66397</v>
      </c>
      <c r="B21971" t="s">
        <v>66398</v>
      </c>
      <c r="D21971" t="str">
        <f t="shared" si="343"/>
        <v>GLPEV00365 VMDOStudent Educ Lunch Talks Abbott V1D1634</v>
      </c>
    </row>
    <row r="21972" spans="1:4">
      <c r="A21972" t="s">
        <v>66399</v>
      </c>
      <c r="B21972" t="s">
        <v>66400</v>
      </c>
      <c r="D21972" t="str">
        <f t="shared" si="343"/>
        <v>GLPEV00366 Spay Day ReimbursEMENT V1D6182</v>
      </c>
    </row>
    <row r="21973" spans="1:4">
      <c r="A21973" t="s">
        <v>66401</v>
      </c>
      <c r="B21973" t="s">
        <v>66402</v>
      </c>
      <c r="D21973" t="str">
        <f t="shared" si="343"/>
        <v>GLPEV00367 Small Animal Icu PatiENT ReunionReg Fee V1th800</v>
      </c>
    </row>
    <row r="21974" spans="1:4">
      <c r="A21974" t="s">
        <v>66403</v>
      </c>
      <c r="B21974" t="s">
        <v>66404</v>
      </c>
      <c r="D21974" t="str">
        <f t="shared" si="343"/>
        <v>GLPEV00369 Eow Scholarships V470Eow</v>
      </c>
    </row>
    <row r="21975" spans="1:4">
      <c r="A21975" t="s">
        <v>66405</v>
      </c>
      <c r="B21975" t="s">
        <v>66406</v>
      </c>
      <c r="D21975" t="str">
        <f t="shared" si="343"/>
        <v>GLPEV00370 Azcm Short Course V570Acz</v>
      </c>
    </row>
    <row r="21976" spans="1:4">
      <c r="A21976" t="s">
        <v>66407</v>
      </c>
      <c r="B21976" t="s">
        <v>66408</v>
      </c>
      <c r="D21976" t="str">
        <f t="shared" si="343"/>
        <v>GLPEV00371 VMDO One Health One Med One World V7D0528</v>
      </c>
    </row>
    <row r="21977" spans="1:4">
      <c r="A21977" t="s">
        <v>66409</v>
      </c>
      <c r="B21977" t="s">
        <v>66410</v>
      </c>
      <c r="D21977" t="str">
        <f t="shared" si="343"/>
        <v>GLPEV00372 Dr Nicholas Lerche MpVM Fellowship V7Df423</v>
      </c>
    </row>
    <row r="21978" spans="1:4">
      <c r="A21978" t="s">
        <v>66411</v>
      </c>
      <c r="B21978" t="s">
        <v>66412</v>
      </c>
      <c r="D21978" t="str">
        <f t="shared" si="343"/>
        <v>GLPEV00373 Equine Reproduction Seminar V9th900</v>
      </c>
    </row>
    <row r="21979" spans="1:4">
      <c r="A21979" t="s">
        <v>66413</v>
      </c>
      <c r="B21979" t="s">
        <v>66414</v>
      </c>
      <c r="D21979" t="str">
        <f t="shared" si="343"/>
        <v>GLPEV00374 Bee Haven Events</v>
      </c>
    </row>
    <row r="21980" spans="1:4">
      <c r="A21980" t="s">
        <v>66415</v>
      </c>
      <c r="B21980" t="s">
        <v>66416</v>
      </c>
      <c r="D21980" t="str">
        <f t="shared" si="343"/>
        <v>GLPEV00375 Camp 1</v>
      </c>
    </row>
    <row r="21981" spans="1:4">
      <c r="A21981" t="s">
        <v>66417</v>
      </c>
      <c r="B21981" t="s">
        <v>66418</v>
      </c>
      <c r="D21981" t="str">
        <f t="shared" si="343"/>
        <v>GLPEV00376 Camp 2</v>
      </c>
    </row>
    <row r="21982" spans="1:4">
      <c r="A21982" t="s">
        <v>66419</v>
      </c>
      <c r="B21982" t="s">
        <v>66420</v>
      </c>
      <c r="D21982" t="str">
        <f t="shared" si="343"/>
        <v>GLPEV00377 Camp 3</v>
      </c>
    </row>
    <row r="21983" spans="1:4">
      <c r="A21983" t="s">
        <v>66421</v>
      </c>
      <c r="B21983" t="s">
        <v>66422</v>
      </c>
      <c r="D21983" t="str">
        <f t="shared" si="343"/>
        <v>GLPEV00378 Camp 4</v>
      </c>
    </row>
    <row r="21984" spans="1:4">
      <c r="A21984" t="s">
        <v>66423</v>
      </c>
      <c r="B21984" t="s">
        <v>66424</v>
      </c>
      <c r="D21984" t="str">
        <f t="shared" si="343"/>
        <v>GLPEV00379 Camp 5</v>
      </c>
    </row>
    <row r="21985" spans="1:4">
      <c r="A21985" t="s">
        <v>66425</v>
      </c>
      <c r="B21985" t="s">
        <v>66426</v>
      </c>
      <c r="D21985" t="str">
        <f t="shared" si="343"/>
        <v>GLPEV00380 Camp 6</v>
      </c>
    </row>
    <row r="21986" spans="1:4">
      <c r="A21986" t="s">
        <v>66427</v>
      </c>
      <c r="B21986" t="s">
        <v>66428</v>
      </c>
      <c r="D21986" t="str">
        <f t="shared" si="343"/>
        <v>GLPEV00381 Camp 7</v>
      </c>
    </row>
    <row r="21987" spans="1:4">
      <c r="A21987" t="s">
        <v>66429</v>
      </c>
      <c r="B21987" t="s">
        <v>66430</v>
      </c>
      <c r="D21987" t="str">
        <f t="shared" si="343"/>
        <v>GLPEV00382 Camp 8</v>
      </c>
    </row>
    <row r="21988" spans="1:4">
      <c r="A21988" t="s">
        <v>66431</v>
      </c>
      <c r="B21988" t="s">
        <v>66432</v>
      </c>
      <c r="D21988" t="str">
        <f t="shared" si="343"/>
        <v>GLPEV00383 Camp 9</v>
      </c>
    </row>
    <row r="21989" spans="1:4">
      <c r="A21989" t="s">
        <v>66433</v>
      </c>
      <c r="B21989" t="s">
        <v>66434</v>
      </c>
      <c r="D21989" t="str">
        <f t="shared" si="343"/>
        <v>GLPEV00384 Camp 10</v>
      </c>
    </row>
    <row r="21990" spans="1:4">
      <c r="A21990" t="s">
        <v>66435</v>
      </c>
      <c r="B21990" t="s">
        <v>66436</v>
      </c>
      <c r="D21990" t="str">
        <f t="shared" si="343"/>
        <v>GLPEV00385 Camp 11</v>
      </c>
    </row>
    <row r="21991" spans="1:4">
      <c r="A21991" t="s">
        <v>66437</v>
      </c>
      <c r="B21991" t="s">
        <v>66438</v>
      </c>
      <c r="D21991" t="str">
        <f t="shared" si="343"/>
        <v>GLPEV00386 Camp 12</v>
      </c>
    </row>
    <row r="21992" spans="1:4">
      <c r="A21992" t="s">
        <v>66439</v>
      </c>
      <c r="B21992" t="s">
        <v>66440</v>
      </c>
      <c r="D21992" t="str">
        <f t="shared" si="343"/>
        <v>GLPEV00387 Camp 13</v>
      </c>
    </row>
    <row r="21993" spans="1:4">
      <c r="A21993" t="s">
        <v>66441</v>
      </c>
      <c r="B21993" t="s">
        <v>66442</v>
      </c>
      <c r="D21993" t="str">
        <f t="shared" si="343"/>
        <v>GLPEV00388 Camp 14</v>
      </c>
    </row>
    <row r="21994" spans="1:4">
      <c r="A21994" t="s">
        <v>66443</v>
      </c>
      <c r="B21994" t="s">
        <v>66444</v>
      </c>
      <c r="D21994" t="str">
        <f t="shared" si="343"/>
        <v>GLPEV00389 Camp 15</v>
      </c>
    </row>
    <row r="21995" spans="1:4">
      <c r="A21995" t="s">
        <v>66445</v>
      </c>
      <c r="B21995" t="s">
        <v>66446</v>
      </c>
      <c r="D21995" t="str">
        <f t="shared" si="343"/>
        <v>GLPEV00390 Conference Championships</v>
      </c>
    </row>
    <row r="21996" spans="1:4">
      <c r="A21996" t="s">
        <v>66447</v>
      </c>
      <c r="B21996" t="s">
        <v>66448</v>
      </c>
      <c r="D21996" t="str">
        <f t="shared" si="343"/>
        <v>GLPEV00391 NCAA National Championships</v>
      </c>
    </row>
    <row r="21997" spans="1:4">
      <c r="A21997" t="s">
        <v>66449</v>
      </c>
      <c r="B21997" t="s">
        <v>66450</v>
      </c>
      <c r="D21997" t="str">
        <f t="shared" si="343"/>
        <v>GLPEV00392 ICA Facility Event</v>
      </c>
    </row>
    <row r="21998" spans="1:4">
      <c r="A21998" t="s">
        <v>66451</v>
      </c>
      <c r="B21998" t="s">
        <v>66452</v>
      </c>
      <c r="D21998" t="str">
        <f t="shared" si="343"/>
        <v>GLPEV00393 ICA Facility Maintenance</v>
      </c>
    </row>
    <row r="21999" spans="1:4">
      <c r="A21999" t="s">
        <v>66453</v>
      </c>
      <c r="B21999" t="s">
        <v>66454</v>
      </c>
      <c r="D21999" t="str">
        <f t="shared" si="343"/>
        <v>GLPEV00394 ICA Facilty Operations</v>
      </c>
    </row>
    <row r="22000" spans="1:4">
      <c r="A22000" t="s">
        <v>66455</v>
      </c>
      <c r="B22000" t="s">
        <v>66456</v>
      </c>
      <c r="D22000" t="str">
        <f t="shared" si="343"/>
        <v>GLPEV00395 ICA Medical</v>
      </c>
    </row>
    <row r="22001" spans="1:4">
      <c r="A22001" t="s">
        <v>66457</v>
      </c>
      <c r="B22001" t="s">
        <v>66458</v>
      </c>
      <c r="D22001" t="str">
        <f t="shared" si="343"/>
        <v>GLPEV00396 Consignment Tickets</v>
      </c>
    </row>
    <row r="22002" spans="1:4">
      <c r="A22002" t="s">
        <v>66459</v>
      </c>
      <c r="B22002" t="s">
        <v>66460</v>
      </c>
      <c r="D22002" t="str">
        <f t="shared" si="343"/>
        <v>GLPEV00397 ICA Compute</v>
      </c>
    </row>
    <row r="22003" spans="1:4">
      <c r="A22003" t="s">
        <v>66461</v>
      </c>
      <c r="B22003" t="s">
        <v>66462</v>
      </c>
      <c r="D22003" t="str">
        <f t="shared" si="343"/>
        <v>GLPEV00398 ICA Seminars</v>
      </c>
    </row>
    <row r="22004" spans="1:4">
      <c r="A22004" t="s">
        <v>66463</v>
      </c>
      <c r="B22004" t="s">
        <v>66464</v>
      </c>
      <c r="D22004" t="str">
        <f t="shared" si="343"/>
        <v>GLPEV00399 Golf Prestige Tournament</v>
      </c>
    </row>
    <row r="22005" spans="1:4">
      <c r="A22005" t="s">
        <v>66465</v>
      </c>
      <c r="B22005" t="s">
        <v>66466</v>
      </c>
      <c r="D22005" t="str">
        <f t="shared" si="343"/>
        <v>GLPEV00400 CBS PreHelath Conference</v>
      </c>
    </row>
    <row r="22006" spans="1:4">
      <c r="A22006" t="s">
        <v>66467</v>
      </c>
      <c r="B22006" t="s">
        <v>66468</v>
      </c>
      <c r="D22006" t="str">
        <f t="shared" si="343"/>
        <v>GLPEV00401 Honey Sensory Events</v>
      </c>
    </row>
    <row r="22007" spans="1:4">
      <c r="A22007" t="s">
        <v>66469</v>
      </c>
      <c r="B22007" t="s">
        <v>66470</v>
      </c>
      <c r="D22007" t="str">
        <f t="shared" si="343"/>
        <v>GLPEV00402 Foundations of Veterinary Business</v>
      </c>
    </row>
    <row r="22008" spans="1:4">
      <c r="A22008" t="s">
        <v>66471</v>
      </c>
      <c r="B22008" t="s">
        <v>66472</v>
      </c>
      <c r="D22008" t="str">
        <f t="shared" si="343"/>
        <v>GLPEV00403 National Veterinary Entrepreneurship Academy</v>
      </c>
    </row>
    <row r="22009" spans="1:4">
      <c r="A22009" t="s">
        <v>66473</v>
      </c>
      <c r="B22009" t="s">
        <v>66474</v>
      </c>
      <c r="D22009" t="str">
        <f t="shared" si="343"/>
        <v>GLPEV00404 Horse Day</v>
      </c>
    </row>
    <row r="22010" spans="1:4">
      <c r="A22010" t="s">
        <v>66475</v>
      </c>
      <c r="B22010" t="s">
        <v>66476</v>
      </c>
      <c r="D22010" t="str">
        <f t="shared" si="343"/>
        <v>GLPEV00405 Beef Day</v>
      </c>
    </row>
    <row r="22011" spans="1:4">
      <c r="A22011" t="s">
        <v>66477</v>
      </c>
      <c r="B22011" t="s">
        <v>66478</v>
      </c>
      <c r="D22011" t="str">
        <f t="shared" si="343"/>
        <v>GLPEV00406 ARE Career Day</v>
      </c>
    </row>
    <row r="22012" spans="1:4">
      <c r="A22012" t="s">
        <v>66479</v>
      </c>
      <c r="B22012" t="s">
        <v>66480</v>
      </c>
      <c r="D22012" t="str">
        <f t="shared" si="343"/>
        <v>GLPEV00407 Dairy Goat Day</v>
      </c>
    </row>
    <row r="22013" spans="1:4">
      <c r="A22013" t="s">
        <v>66481</v>
      </c>
      <c r="B22013" t="s">
        <v>66482</v>
      </c>
      <c r="D22013" t="str">
        <f t="shared" si="343"/>
        <v>GLPEV00408 Dairy Cattle Day</v>
      </c>
    </row>
    <row r="22014" spans="1:4">
      <c r="A22014" t="s">
        <v>66483</v>
      </c>
      <c r="B22014" t="s">
        <v>66484</v>
      </c>
      <c r="D22014" t="str">
        <f t="shared" si="343"/>
        <v>GLPEV00411 Olio Nuovo Festival</v>
      </c>
    </row>
    <row r="22015" spans="1:4">
      <c r="A22015" t="s">
        <v>66485</v>
      </c>
      <c r="B22015" t="s">
        <v>66486</v>
      </c>
      <c r="D22015" t="str">
        <f t="shared" si="343"/>
        <v>GLPEV00412 Olive Center Crop Courses</v>
      </c>
    </row>
    <row r="22016" spans="1:4">
      <c r="A22016" t="s">
        <v>66487</v>
      </c>
      <c r="B22016" t="s">
        <v>66488</v>
      </c>
      <c r="D22016" t="str">
        <f t="shared" si="343"/>
        <v>GLPEV00413 Olive Center Events</v>
      </c>
    </row>
    <row r="22017" spans="1:4">
      <c r="A22017" t="s">
        <v>66489</v>
      </c>
      <c r="B22017" t="s">
        <v>66490</v>
      </c>
      <c r="D22017" t="str">
        <f t="shared" si="343"/>
        <v>GLPEV00414 Olive Center Milling Courses</v>
      </c>
    </row>
    <row r="22018" spans="1:4">
      <c r="A22018" t="s">
        <v>66491</v>
      </c>
      <c r="B22018" t="s">
        <v>66492</v>
      </c>
      <c r="D22018" t="str">
        <f t="shared" si="343"/>
        <v>GLPEV00415 Student Experimental Farm Flower Income</v>
      </c>
    </row>
    <row r="22019" spans="1:4">
      <c r="A22019" t="s">
        <v>66493</v>
      </c>
      <c r="B22019" t="s">
        <v>66494</v>
      </c>
      <c r="D22019" t="str">
        <f t="shared" ref="D22019:D22082" si="344">A22019&amp;" "&amp;B22019</f>
        <v>GLPEV00416 Olive Center Spanish Courses</v>
      </c>
    </row>
    <row r="22020" spans="1:4">
      <c r="A22020" t="s">
        <v>66495</v>
      </c>
      <c r="B22020" t="s">
        <v>66496</v>
      </c>
      <c r="D22020" t="str">
        <f t="shared" si="344"/>
        <v>GLPEV00417 Cesar Chavez Youth Leadership Conference</v>
      </c>
    </row>
    <row r="22021" spans="1:4">
      <c r="A22021" t="s">
        <v>66497</v>
      </c>
      <c r="B22021" t="s">
        <v>66498</v>
      </c>
      <c r="D22021" t="str">
        <f t="shared" si="344"/>
        <v>GLPEV00420 Mead Courses</v>
      </c>
    </row>
    <row r="22022" spans="1:4">
      <c r="A22022" t="s">
        <v>66499</v>
      </c>
      <c r="B22022" t="s">
        <v>66500</v>
      </c>
      <c r="D22022" t="str">
        <f t="shared" si="344"/>
        <v>GLEVENT001 GL Event Project 1</v>
      </c>
    </row>
    <row r="22023" spans="1:4">
      <c r="A22023" t="s">
        <v>66501</v>
      </c>
      <c r="B22023" t="s">
        <v>66502</v>
      </c>
      <c r="D22023" t="str">
        <f t="shared" si="344"/>
        <v>GLEVENT002 GL Event Project 2</v>
      </c>
    </row>
    <row r="22024" spans="1:4">
      <c r="A22024" t="s">
        <v>66503</v>
      </c>
      <c r="B22024" t="s">
        <v>66504</v>
      </c>
      <c r="D22024" t="str">
        <f t="shared" si="344"/>
        <v>GLEVENT003 GL Event Project 3</v>
      </c>
    </row>
    <row r="22025" spans="1:4">
      <c r="A22025" t="s">
        <v>66505</v>
      </c>
      <c r="B22025" t="s">
        <v>66506</v>
      </c>
      <c r="D22025" t="str">
        <f t="shared" si="344"/>
        <v>GLEVENT004 GL Event Project 4</v>
      </c>
    </row>
    <row r="22026" spans="1:4">
      <c r="A22026" t="s">
        <v>66507</v>
      </c>
      <c r="B22026" t="s">
        <v>66508</v>
      </c>
      <c r="D22026" t="str">
        <f t="shared" si="344"/>
        <v>GLEVENT005 GL Event Project 5</v>
      </c>
    </row>
    <row r="22027" spans="1:4">
      <c r="A22027" t="s">
        <v>66509</v>
      </c>
      <c r="B22027" t="s">
        <v>66510</v>
      </c>
      <c r="D22027" t="str">
        <f t="shared" si="344"/>
        <v>GLEVENT006 GL Event Project 6</v>
      </c>
    </row>
    <row r="22028" spans="1:4">
      <c r="A22028" t="s">
        <v>66511</v>
      </c>
      <c r="B22028" t="s">
        <v>66512</v>
      </c>
      <c r="D22028" t="str">
        <f t="shared" si="344"/>
        <v>GLEVENT007 GL Event Project 7</v>
      </c>
    </row>
    <row r="22029" spans="1:4">
      <c r="A22029" t="s">
        <v>66513</v>
      </c>
      <c r="B22029" t="s">
        <v>66514</v>
      </c>
      <c r="D22029" t="str">
        <f t="shared" si="344"/>
        <v>GLEVENT008 GL Event Project 8</v>
      </c>
    </row>
    <row r="22030" spans="1:4">
      <c r="A22030" t="s">
        <v>66515</v>
      </c>
      <c r="B22030" t="s">
        <v>66516</v>
      </c>
      <c r="D22030" t="str">
        <f t="shared" si="344"/>
        <v>GLEVENT009 GL Event Project 9</v>
      </c>
    </row>
    <row r="22031" spans="1:4">
      <c r="A22031" t="s">
        <v>66517</v>
      </c>
      <c r="B22031" t="s">
        <v>66518</v>
      </c>
      <c r="D22031" t="str">
        <f t="shared" si="344"/>
        <v>GLEVENT010 GL Event Project 10</v>
      </c>
    </row>
    <row r="22032" spans="1:4">
      <c r="A22032" t="s">
        <v>66519</v>
      </c>
      <c r="B22032" t="s">
        <v>66520</v>
      </c>
      <c r="D22032" t="str">
        <f t="shared" si="344"/>
        <v>GLSEMNAR01 GL Seminar Project 1</v>
      </c>
    </row>
    <row r="22033" spans="1:4">
      <c r="A22033" t="s">
        <v>66521</v>
      </c>
      <c r="B22033" t="s">
        <v>66522</v>
      </c>
      <c r="D22033" t="str">
        <f t="shared" si="344"/>
        <v>GLSEMNAR02 GL Seminar Project 2</v>
      </c>
    </row>
    <row r="22034" spans="1:4">
      <c r="A22034" t="s">
        <v>66523</v>
      </c>
      <c r="B22034" t="s">
        <v>66524</v>
      </c>
      <c r="D22034" t="str">
        <f t="shared" si="344"/>
        <v>GLSEMNAR03 GL Seminar Project 3</v>
      </c>
    </row>
    <row r="22035" spans="1:4">
      <c r="A22035" t="s">
        <v>66525</v>
      </c>
      <c r="B22035" t="s">
        <v>66526</v>
      </c>
      <c r="D22035" t="str">
        <f t="shared" si="344"/>
        <v>GLSEMNAR04 GL Seminar Project 4</v>
      </c>
    </row>
    <row r="22036" spans="1:4">
      <c r="A22036" t="s">
        <v>66527</v>
      </c>
      <c r="B22036" t="s">
        <v>66528</v>
      </c>
      <c r="D22036" t="str">
        <f t="shared" si="344"/>
        <v>GLSEMNAR05 GL Seminar Project 5</v>
      </c>
    </row>
    <row r="22037" spans="1:4">
      <c r="A22037" t="s">
        <v>66529</v>
      </c>
      <c r="B22037" t="s">
        <v>66530</v>
      </c>
      <c r="D22037" t="str">
        <f t="shared" si="344"/>
        <v>GLSEMNAR06 GL Seminar Project 6</v>
      </c>
    </row>
    <row r="22038" spans="1:4">
      <c r="A22038" t="s">
        <v>66531</v>
      </c>
      <c r="B22038" t="s">
        <v>66532</v>
      </c>
      <c r="D22038" t="str">
        <f t="shared" si="344"/>
        <v>GLSEMNAR07 GL Seminar Project 7</v>
      </c>
    </row>
    <row r="22039" spans="1:4">
      <c r="A22039" t="s">
        <v>66533</v>
      </c>
      <c r="B22039" t="s">
        <v>66534</v>
      </c>
      <c r="D22039" t="str">
        <f t="shared" si="344"/>
        <v>GLSEMNAR08 GL Seminar Project 8</v>
      </c>
    </row>
    <row r="22040" spans="1:4">
      <c r="A22040" t="s">
        <v>66535</v>
      </c>
      <c r="B22040" t="s">
        <v>66536</v>
      </c>
      <c r="D22040" t="str">
        <f t="shared" si="344"/>
        <v>GLSEMNAR09 GL Seminar Project 9</v>
      </c>
    </row>
    <row r="22041" spans="1:4">
      <c r="A22041" t="s">
        <v>66537</v>
      </c>
      <c r="B22041" t="s">
        <v>66538</v>
      </c>
      <c r="D22041" t="str">
        <f t="shared" si="344"/>
        <v>GLSEMNAR10 GL Seminar Project 10</v>
      </c>
    </row>
    <row r="22042" spans="1:4">
      <c r="A22042" t="s">
        <v>66539</v>
      </c>
      <c r="B22042" t="s">
        <v>66540</v>
      </c>
      <c r="D22042" t="str">
        <f t="shared" si="344"/>
        <v>GLPEV00421 VM CIID Operations</v>
      </c>
    </row>
    <row r="22043" spans="1:4">
      <c r="A22043" t="s">
        <v>66541</v>
      </c>
      <c r="B22043" t="s">
        <v>66542</v>
      </c>
      <c r="D22043" t="str">
        <f t="shared" si="344"/>
        <v>GLPEV00422 Palliative Care Event</v>
      </c>
    </row>
    <row r="22044" spans="1:4">
      <c r="A22044" t="s">
        <v>66543</v>
      </c>
      <c r="B22044" t="s">
        <v>66544</v>
      </c>
      <c r="D22044" t="str">
        <f t="shared" si="344"/>
        <v>GLPEV00423 SVM Alumni Renunion</v>
      </c>
    </row>
    <row r="22045" spans="1:4">
      <c r="A22045" t="s">
        <v>66545</v>
      </c>
      <c r="B22045" t="s">
        <v>66546</v>
      </c>
      <c r="D22045" t="str">
        <f t="shared" si="344"/>
        <v>GLPEV00424 Grad Studies Resource Fair</v>
      </c>
    </row>
    <row r="22046" spans="1:4">
      <c r="A22046" t="s">
        <v>66547</v>
      </c>
      <c r="B22046" t="s">
        <v>66548</v>
      </c>
      <c r="D22046" t="str">
        <f t="shared" si="344"/>
        <v>GLPEV00425 Grad Studies Advising Graduate Students Conference</v>
      </c>
    </row>
    <row r="22047" spans="1:4">
      <c r="A22047" t="s">
        <v>66549</v>
      </c>
      <c r="B22047" t="s">
        <v>66550</v>
      </c>
      <c r="D22047" t="str">
        <f t="shared" si="344"/>
        <v>GLPEV00426 Grad Studies Competitive Edge</v>
      </c>
    </row>
    <row r="22048" spans="1:4">
      <c r="A22048" t="s">
        <v>66551</v>
      </c>
      <c r="B22048" t="s">
        <v>66552</v>
      </c>
      <c r="D22048" t="str">
        <f t="shared" si="344"/>
        <v>GLPEV00427 Grad Studies eForms</v>
      </c>
    </row>
    <row r="22049" spans="1:4">
      <c r="A22049" t="s">
        <v>66553</v>
      </c>
      <c r="B22049" t="s">
        <v>66554</v>
      </c>
      <c r="D22049" t="str">
        <f t="shared" si="344"/>
        <v>GLPEV00428 Grad Studies Council of Grad Deans Conference</v>
      </c>
    </row>
    <row r="22050" spans="1:4">
      <c r="A22050" t="s">
        <v>66555</v>
      </c>
      <c r="B22050" t="s">
        <v>66556</v>
      </c>
      <c r="D22050" t="str">
        <f t="shared" si="344"/>
        <v>GLPEV00429 Grad Studies Envision UC Davis</v>
      </c>
    </row>
    <row r="22051" spans="1:4">
      <c r="A22051" t="s">
        <v>66557</v>
      </c>
      <c r="B22051" t="s">
        <v>66558</v>
      </c>
      <c r="D22051" t="str">
        <f t="shared" si="344"/>
        <v>GLPEV00430 Grad Studies Fee Fellowship Waivers</v>
      </c>
    </row>
    <row r="22052" spans="1:4">
      <c r="A22052" t="s">
        <v>66559</v>
      </c>
      <c r="B22052" t="s">
        <v>66560</v>
      </c>
      <c r="D22052" t="str">
        <f t="shared" si="344"/>
        <v>GLPEV00431 Grad Studies Grad Scoop</v>
      </c>
    </row>
    <row r="22053" spans="1:4">
      <c r="A22053" t="s">
        <v>66561</v>
      </c>
      <c r="B22053" t="s">
        <v>66562</v>
      </c>
      <c r="D22053" t="str">
        <f t="shared" si="344"/>
        <v>GLPEV00432 Grad Studies GradPathways Institute GPI</v>
      </c>
    </row>
    <row r="22054" spans="1:4">
      <c r="A22054" t="s">
        <v>66563</v>
      </c>
      <c r="B22054" t="s">
        <v>66564</v>
      </c>
      <c r="D22054" t="str">
        <f t="shared" si="344"/>
        <v>GLPEV00433 Grad Studies Graduate Anti Racism Symposium</v>
      </c>
    </row>
    <row r="22055" spans="1:4">
      <c r="A22055" t="s">
        <v>66565</v>
      </c>
      <c r="B22055" t="s">
        <v>66566</v>
      </c>
      <c r="D22055" t="str">
        <f t="shared" si="344"/>
        <v>GLPEV00434 Grad Studies Guardian Professors Program</v>
      </c>
    </row>
    <row r="22056" spans="1:4">
      <c r="A22056" t="s">
        <v>66567</v>
      </c>
      <c r="B22056" t="s">
        <v>66568</v>
      </c>
      <c r="D22056" t="str">
        <f t="shared" si="344"/>
        <v>GLPEV00435 RSO Speaking Event November 3rd 2023</v>
      </c>
    </row>
    <row r="22057" spans="1:4">
      <c r="A22057" t="s">
        <v>66569</v>
      </c>
      <c r="B22057" t="s">
        <v>66570</v>
      </c>
      <c r="D22057" t="str">
        <f t="shared" si="344"/>
        <v>GLPEV00436 Incentivized Enrollment Growth</v>
      </c>
    </row>
    <row r="22058" spans="1:4">
      <c r="A22058" t="s">
        <v>66571</v>
      </c>
      <c r="B22058" t="s">
        <v>66572</v>
      </c>
      <c r="D22058" t="str">
        <f t="shared" si="344"/>
        <v>GLPEV00437 Department Scribe Expenses</v>
      </c>
    </row>
    <row r="22059" spans="1:4">
      <c r="A22059" t="s">
        <v>66573</v>
      </c>
      <c r="B22059" t="s">
        <v>66574</v>
      </c>
      <c r="D22059" t="str">
        <f t="shared" si="344"/>
        <v>GLPEV00440 Grad Studies Grad Slam</v>
      </c>
    </row>
    <row r="22060" spans="1:4">
      <c r="A22060" t="s">
        <v>66575</v>
      </c>
      <c r="B22060" t="s">
        <v>66576</v>
      </c>
      <c r="D22060" t="str">
        <f t="shared" si="344"/>
        <v>GLPEV00441 Grad Studies Professors for the Future PFTF</v>
      </c>
    </row>
    <row r="22061" spans="1:4">
      <c r="A22061" t="s">
        <v>66577</v>
      </c>
      <c r="B22061" t="s">
        <v>66578</v>
      </c>
      <c r="D22061" t="str">
        <f t="shared" si="344"/>
        <v>GLPEVMERM1 Emergency Medicine Events</v>
      </c>
    </row>
    <row r="22062" spans="1:4">
      <c r="A22062" t="s">
        <v>66579</v>
      </c>
      <c r="B22062" t="s">
        <v>66580</v>
      </c>
      <c r="D22062" t="str">
        <f t="shared" si="344"/>
        <v>GLPEVMERM2 Emergency Medicine CME Events</v>
      </c>
    </row>
    <row r="22063" spans="1:4">
      <c r="A22063" t="s">
        <v>66581</v>
      </c>
      <c r="B22063" t="s">
        <v>66582</v>
      </c>
      <c r="D22063" t="str">
        <f t="shared" si="344"/>
        <v>GLPEV00438 Faculty Reserves</v>
      </c>
    </row>
    <row r="22064" spans="1:4">
      <c r="A22064" t="s">
        <v>66583</v>
      </c>
      <c r="B22064" t="s">
        <v>66584</v>
      </c>
      <c r="D22064" t="str">
        <f t="shared" si="344"/>
        <v>GLPEV00439 CAES Registration System Income Clearing Regihld</v>
      </c>
    </row>
    <row r="22065" spans="1:4">
      <c r="A22065" t="s">
        <v>66585</v>
      </c>
      <c r="B22065" t="s">
        <v>66586</v>
      </c>
      <c r="D22065" t="str">
        <f t="shared" si="344"/>
        <v>GLPEVIMHO1 HTC 340B Program HEMOPHILIA TREATMENT CENTER 340B108</v>
      </c>
    </row>
    <row r="22066" spans="1:4">
      <c r="A22066" t="s">
        <v>66587</v>
      </c>
      <c r="B22066" t="s">
        <v>66588</v>
      </c>
      <c r="D22066" t="str">
        <f t="shared" si="344"/>
        <v>GLPEVIMHO2 Hemlibra Customer Service Fees HTC HOCS108</v>
      </c>
    </row>
    <row r="22067" spans="1:4">
      <c r="A22067" t="s">
        <v>66589</v>
      </c>
      <c r="B22067" t="s">
        <v>66590</v>
      </c>
      <c r="D22067" t="str">
        <f t="shared" si="344"/>
        <v>GLPEVIMHO3 HO HTC DIVISION PROGRAM INCOME HOPJ108</v>
      </c>
    </row>
    <row r="22068" spans="1:4">
      <c r="A22068" t="s">
        <v>66591</v>
      </c>
      <c r="B22068" t="s">
        <v>66592</v>
      </c>
      <c r="D22068" t="str">
        <f t="shared" si="344"/>
        <v>GLPEVIMAD5 IMRAS MINT Research and Adminstration Group</v>
      </c>
    </row>
    <row r="22069" spans="1:4">
      <c r="A22069" t="s">
        <v>66593</v>
      </c>
      <c r="B22069" t="s">
        <v>66594</v>
      </c>
      <c r="D22069" t="str">
        <f t="shared" si="344"/>
        <v>GLPEVMINT1 MINT School Credit Hours</v>
      </c>
    </row>
    <row r="22070" spans="1:4">
      <c r="A22070" t="s">
        <v>66595</v>
      </c>
      <c r="B22070" t="s">
        <v>66596</v>
      </c>
      <c r="D22070" t="str">
        <f t="shared" si="344"/>
        <v>GLPEVIMAD8 4bCFTE Call Agreement</v>
      </c>
    </row>
    <row r="22071" spans="1:4">
      <c r="A22071" t="s">
        <v>66597</v>
      </c>
      <c r="B22071" t="s">
        <v>66598</v>
      </c>
      <c r="D22071" t="str">
        <f t="shared" si="344"/>
        <v>GLPEVIMAD9 Cardio CCALL Agreement</v>
      </c>
    </row>
    <row r="22072" spans="1:4">
      <c r="A22072" t="s">
        <v>66599</v>
      </c>
      <c r="B22072" t="s">
        <v>66600</v>
      </c>
      <c r="D22072" t="str">
        <f t="shared" si="344"/>
        <v>GLPEVMINT2 MINT Department Agreement Support</v>
      </c>
    </row>
    <row r="22073" spans="1:4">
      <c r="A22073" t="s">
        <v>66601</v>
      </c>
      <c r="B22073" t="s">
        <v>66602</v>
      </c>
      <c r="D22073" t="str">
        <f t="shared" si="344"/>
        <v>GLPEVMINT3 MINT Department Assessments</v>
      </c>
    </row>
    <row r="22074" spans="1:4">
      <c r="A22074" t="s">
        <v>66603</v>
      </c>
      <c r="B22074" t="s">
        <v>66604</v>
      </c>
      <c r="D22074" t="str">
        <f t="shared" si="344"/>
        <v>GLPEVMINT4 Cellular Therapy Call Agreement</v>
      </c>
    </row>
    <row r="22075" spans="1:4">
      <c r="A22075" t="s">
        <v>66605</v>
      </c>
      <c r="B22075" t="s">
        <v>66606</v>
      </c>
      <c r="D22075" t="str">
        <f t="shared" si="344"/>
        <v>GLPEVBANER Banner Implementation Project</v>
      </c>
    </row>
    <row r="22076" spans="1:4">
      <c r="A22076" t="s">
        <v>66607</v>
      </c>
      <c r="B22076" t="s">
        <v>66608</v>
      </c>
      <c r="D22076" t="str">
        <f t="shared" si="344"/>
        <v>GLPEVIMAD7 Hemophilia Treatment Center Indirects</v>
      </c>
    </row>
    <row r="22077" spans="1:4">
      <c r="A22077" t="s">
        <v>66609</v>
      </c>
      <c r="B22077" t="s">
        <v>66610</v>
      </c>
      <c r="D22077" t="str">
        <f t="shared" si="344"/>
        <v>GLPEVCPE01 VM CPE CHARLES HEUMPHREUS MEMORIAL LECTURE</v>
      </c>
    </row>
    <row r="22078" spans="1:4">
      <c r="A22078" t="s">
        <v>66611</v>
      </c>
      <c r="B22078" t="s">
        <v>66612</v>
      </c>
      <c r="D22078" t="str">
        <f t="shared" si="344"/>
        <v>GLPEVCPE02 VM CPE ONE HEALTH SYMPOSIUM</v>
      </c>
    </row>
    <row r="22079" spans="1:4">
      <c r="A22079" t="s">
        <v>66613</v>
      </c>
      <c r="B22079" t="s">
        <v>66614</v>
      </c>
      <c r="D22079" t="str">
        <f t="shared" si="344"/>
        <v>GLPEVCPE03 VM CPE CDFA LIVESTOCK DRUG QUAL IND</v>
      </c>
    </row>
    <row r="22080" spans="1:4">
      <c r="A22080" t="s">
        <v>66615</v>
      </c>
      <c r="B22080" t="s">
        <v>66616</v>
      </c>
      <c r="D22080" t="str">
        <f t="shared" si="344"/>
        <v>GLPEVCPE04 VM CPE REGENERATIVE MED SYMPOSIUM</v>
      </c>
    </row>
    <row r="22081" spans="1:4">
      <c r="A22081" t="s">
        <v>66617</v>
      </c>
      <c r="B22081" t="s">
        <v>66618</v>
      </c>
      <c r="D22081" t="str">
        <f t="shared" si="344"/>
        <v>GLPEVCPE05 VM CPE RENAL WEEK HEMODIALYSIS</v>
      </c>
    </row>
    <row r="22082" spans="1:4">
      <c r="A22082" t="s">
        <v>66619</v>
      </c>
      <c r="B22082" t="s">
        <v>66620</v>
      </c>
      <c r="D22082" t="str">
        <f t="shared" si="344"/>
        <v>GLPEVCPE06 VM CPE VET TECH CELEBRATION</v>
      </c>
    </row>
    <row r="22083" spans="1:4">
      <c r="A22083" t="s">
        <v>66621</v>
      </c>
      <c r="B22083" t="s">
        <v>66622</v>
      </c>
      <c r="D22083" t="str">
        <f t="shared" ref="D22083:D22146" si="345">A22083&amp;" "&amp;B22083</f>
        <v>GLPEVCPE07 VM CPE ON DEMAND CANINE EPILEPSY</v>
      </c>
    </row>
    <row r="22084" spans="1:4">
      <c r="A22084" t="s">
        <v>66623</v>
      </c>
      <c r="B22084" t="s">
        <v>66624</v>
      </c>
      <c r="D22084" t="str">
        <f t="shared" si="345"/>
        <v>GLPEVCPE08 VM CPE ON DEMAND DIABETES PART 1</v>
      </c>
    </row>
    <row r="22085" spans="1:4">
      <c r="A22085" t="s">
        <v>66625</v>
      </c>
      <c r="B22085" t="s">
        <v>66626</v>
      </c>
      <c r="D22085" t="str">
        <f t="shared" si="345"/>
        <v>GLPEVCPE09 VM CPE ACVO BASIC SCI COURSE</v>
      </c>
    </row>
    <row r="22086" spans="1:4">
      <c r="A22086" t="s">
        <v>66627</v>
      </c>
      <c r="B22086" t="s">
        <v>66628</v>
      </c>
      <c r="D22086" t="str">
        <f t="shared" si="345"/>
        <v>GLPEVCPE10 VM CPE VET ACUPUNCTURE COURSE</v>
      </c>
    </row>
    <row r="22087" spans="1:4">
      <c r="A22087" t="s">
        <v>66629</v>
      </c>
      <c r="B22087" t="s">
        <v>66630</v>
      </c>
      <c r="D22087" t="str">
        <f t="shared" si="345"/>
        <v>GLPEVCPE11 VM CPE INFECTIOUS DISEASE</v>
      </c>
    </row>
    <row r="22088" spans="1:4">
      <c r="A22088" t="s">
        <v>66631</v>
      </c>
      <c r="B22088" t="s">
        <v>66632</v>
      </c>
      <c r="D22088" t="str">
        <f t="shared" si="345"/>
        <v>GLPEVCPE12 VM CPE RECOVER CPR</v>
      </c>
    </row>
    <row r="22089" spans="1:4">
      <c r="A22089" t="s">
        <v>66633</v>
      </c>
      <c r="B22089" t="s">
        <v>66634</v>
      </c>
      <c r="D22089" t="str">
        <f t="shared" si="345"/>
        <v>GLPEVCPE13 VM CPE CDFA LIVESTOCK VET FEED DIRECT</v>
      </c>
    </row>
    <row r="22090" spans="1:4">
      <c r="A22090" t="s">
        <v>66635</v>
      </c>
      <c r="B22090" t="s">
        <v>66636</v>
      </c>
      <c r="D22090" t="str">
        <f t="shared" si="345"/>
        <v>GLPEVCPE14 VM CPE ON DEMAND HEARTWRM</v>
      </c>
    </row>
    <row r="22091" spans="1:4">
      <c r="A22091" t="s">
        <v>66637</v>
      </c>
      <c r="B22091" t="s">
        <v>66638</v>
      </c>
      <c r="D22091" t="str">
        <f t="shared" si="345"/>
        <v>GLPEVCPE15 VM CPE FALL SYMPOSIUM</v>
      </c>
    </row>
    <row r="22092" spans="1:4">
      <c r="A22092" t="s">
        <v>66639</v>
      </c>
      <c r="B22092" t="s">
        <v>66640</v>
      </c>
      <c r="D22092" t="str">
        <f t="shared" si="345"/>
        <v>GLPEVCPE16 VM CPE BLOOD BANK BOOT CAMP</v>
      </c>
    </row>
    <row r="22093" spans="1:4">
      <c r="A22093" t="s">
        <v>66641</v>
      </c>
      <c r="B22093" t="s">
        <v>66642</v>
      </c>
      <c r="D22093" t="str">
        <f t="shared" si="345"/>
        <v>GLPEVCPE17 VM CPE RESPIRATORY ENDOSCOPY</v>
      </c>
    </row>
    <row r="22094" spans="1:4">
      <c r="A22094" t="s">
        <v>66643</v>
      </c>
      <c r="B22094" t="s">
        <v>66644</v>
      </c>
      <c r="D22094" t="str">
        <f t="shared" si="345"/>
        <v>GLPEVCPE18 VM CPE CHINA STUDY TOUR</v>
      </c>
    </row>
    <row r="22095" spans="1:4">
      <c r="A22095" t="s">
        <v>66645</v>
      </c>
      <c r="B22095" t="s">
        <v>66646</v>
      </c>
      <c r="D22095" t="str">
        <f t="shared" si="345"/>
        <v>GLPEVCPE19 VM CPE DENTISTRY</v>
      </c>
    </row>
    <row r="22096" spans="1:4">
      <c r="A22096" t="s">
        <v>66647</v>
      </c>
      <c r="B22096" t="s">
        <v>66648</v>
      </c>
      <c r="D22096" t="str">
        <f t="shared" si="345"/>
        <v>GLPEVCPE20 VM CPE RESPIRATORY ENDOSCOPY LAB</v>
      </c>
    </row>
    <row r="22097" spans="1:4">
      <c r="A22097" t="s">
        <v>66649</v>
      </c>
      <c r="B22097" t="s">
        <v>66650</v>
      </c>
      <c r="D22097" t="str">
        <f t="shared" si="345"/>
        <v>GLPEVCPE21 VM CPE SMALL ANIMAL CVA</v>
      </c>
    </row>
    <row r="22098" spans="1:4">
      <c r="A22098" t="s">
        <v>66651</v>
      </c>
      <c r="B22098" t="s">
        <v>66652</v>
      </c>
      <c r="D22098" t="str">
        <f t="shared" si="345"/>
        <v>GLPEVCPE22 VM CPE LARGE ANIMAL CVA</v>
      </c>
    </row>
    <row r="22099" spans="1:4">
      <c r="A22099" t="s">
        <v>66653</v>
      </c>
      <c r="B22099" t="s">
        <v>66654</v>
      </c>
      <c r="D22099" t="str">
        <f t="shared" si="345"/>
        <v>GLPEVCPE23 VM CPE CANINE REHABILITATION</v>
      </c>
    </row>
    <row r="22100" spans="1:4">
      <c r="A22100" t="s">
        <v>66655</v>
      </c>
      <c r="B22100" t="s">
        <v>66656</v>
      </c>
      <c r="D22100" t="str">
        <f t="shared" si="345"/>
        <v>GLPEVCPE24 VM CPE WINTER CONFERENCE</v>
      </c>
    </row>
    <row r="22101" spans="1:4">
      <c r="A22101" t="s">
        <v>66657</v>
      </c>
      <c r="B22101" t="s">
        <v>66658</v>
      </c>
      <c r="D22101" t="str">
        <f t="shared" si="345"/>
        <v>GLVETMED01 VM VMC All Species Imaging Center</v>
      </c>
    </row>
    <row r="22102" spans="1:4">
      <c r="A22102" t="s">
        <v>66659</v>
      </c>
      <c r="B22102" t="s">
        <v>66660</v>
      </c>
      <c r="D22102" t="str">
        <f t="shared" si="345"/>
        <v>GLVETMED02 VM VMC Dentistry and Oral Surgery Service</v>
      </c>
    </row>
    <row r="22103" spans="1:4">
      <c r="A22103" t="s">
        <v>66661</v>
      </c>
      <c r="B22103" t="s">
        <v>66662</v>
      </c>
      <c r="D22103" t="str">
        <f t="shared" si="345"/>
        <v>GLVETMED03 VM VMC Cardiology Service</v>
      </c>
    </row>
    <row r="22104" spans="1:4">
      <c r="A22104" t="s">
        <v>66663</v>
      </c>
      <c r="B22104" t="s">
        <v>66664</v>
      </c>
      <c r="D22104" t="str">
        <f t="shared" si="345"/>
        <v>GLVETMED04 VM VMC Advanced Veterinary Surgery Center</v>
      </c>
    </row>
    <row r="22105" spans="1:4">
      <c r="A22105" t="s">
        <v>66665</v>
      </c>
      <c r="B22105" t="s">
        <v>66666</v>
      </c>
      <c r="D22105" t="str">
        <f t="shared" si="345"/>
        <v>GLVETMED05 VM VMC San Diego Hobbs UCD Vet Med Ctr of Southern California</v>
      </c>
    </row>
    <row r="22106" spans="1:4">
      <c r="A22106" t="s">
        <v>66667</v>
      </c>
      <c r="B22106" t="s">
        <v>66668</v>
      </c>
      <c r="D22106" t="str">
        <f t="shared" si="345"/>
        <v>GLVETMED06 VM VMC Livestock and Field Services Center</v>
      </c>
    </row>
    <row r="22107" spans="1:4">
      <c r="A22107" t="s">
        <v>66669</v>
      </c>
      <c r="B22107" t="s">
        <v>66670</v>
      </c>
      <c r="D22107" t="str">
        <f t="shared" si="345"/>
        <v>GLVETMED07 VM VMC Equine Performance and Rehab Center</v>
      </c>
    </row>
    <row r="22108" spans="1:4">
      <c r="A22108" t="s">
        <v>66671</v>
      </c>
      <c r="B22108" t="s">
        <v>66672</v>
      </c>
      <c r="D22108" t="str">
        <f t="shared" si="345"/>
        <v>GLPEVIMHO4 IM HTC DEPARTMENT PROGRAM INCOME HOHTC08</v>
      </c>
    </row>
    <row r="22109" spans="1:4">
      <c r="A22109" t="s">
        <v>66673</v>
      </c>
      <c r="B22109" t="s">
        <v>66674</v>
      </c>
      <c r="D22109" t="str">
        <f t="shared" si="345"/>
        <v>GLPEVIMRP1 IMRP RESIDENTS Program</v>
      </c>
    </row>
    <row r="22110" spans="1:4">
      <c r="A22110" t="s">
        <v>66675</v>
      </c>
      <c r="B22110" t="s">
        <v>66676</v>
      </c>
      <c r="D22110" t="str">
        <f t="shared" si="345"/>
        <v>GLUTIL0001 Utilities Off Campus PUT</v>
      </c>
    </row>
    <row r="22111" spans="1:4">
      <c r="A22111" t="s">
        <v>66677</v>
      </c>
      <c r="B22111" t="s">
        <v>66678</v>
      </c>
      <c r="D22111" t="str">
        <f t="shared" si="345"/>
        <v>GLUTIL0002 Utilities On Campus PUT</v>
      </c>
    </row>
    <row r="22112" spans="1:4">
      <c r="A22112" t="s">
        <v>66679</v>
      </c>
      <c r="B22112" t="s">
        <v>66680</v>
      </c>
      <c r="D22112" t="str">
        <f t="shared" si="345"/>
        <v>GLUTIL0003 Utilities Central Plant PUT</v>
      </c>
    </row>
    <row r="22113" spans="1:4">
      <c r="A22113" t="s">
        <v>66681</v>
      </c>
      <c r="B22113" t="s">
        <v>66682</v>
      </c>
      <c r="D22113" t="str">
        <f t="shared" si="345"/>
        <v>GLUTIL0004 Utilities Primate Plant PUT</v>
      </c>
    </row>
    <row r="22114" spans="1:4">
      <c r="A22114" t="s">
        <v>66683</v>
      </c>
      <c r="B22114" t="s">
        <v>66684</v>
      </c>
      <c r="D22114" t="str">
        <f t="shared" si="345"/>
        <v>GLCBS00001 CBS Faculty Salary Reserve</v>
      </c>
    </row>
    <row r="22115" spans="1:4">
      <c r="A22115" t="s">
        <v>66685</v>
      </c>
      <c r="B22115" t="s">
        <v>66686</v>
      </c>
      <c r="D22115" t="str">
        <f t="shared" si="345"/>
        <v>GLCBS00002 NSTP Faculty Salary Program</v>
      </c>
    </row>
    <row r="22116" spans="1:4">
      <c r="A22116" t="s">
        <v>66687</v>
      </c>
      <c r="B22116" t="s">
        <v>66688</v>
      </c>
      <c r="D22116" t="str">
        <f t="shared" si="345"/>
        <v>GLCBS00003 CBS Faculty Start up Reserve</v>
      </c>
    </row>
    <row r="22117" spans="1:4">
      <c r="A22117" t="s">
        <v>66689</v>
      </c>
      <c r="B22117" t="s">
        <v>66690</v>
      </c>
      <c r="D22117" t="str">
        <f t="shared" si="345"/>
        <v>GLCBS00004 CBS Temporary Teaching Reserves</v>
      </c>
    </row>
    <row r="22118" spans="1:4">
      <c r="A22118" t="s">
        <v>66691</v>
      </c>
      <c r="B22118" t="s">
        <v>66692</v>
      </c>
      <c r="D22118" t="str">
        <f t="shared" si="345"/>
        <v>GLCBS00005 CBS Operations Reserves</v>
      </c>
    </row>
    <row r="22119" spans="1:4">
      <c r="A22119" t="s">
        <v>66693</v>
      </c>
      <c r="B22119" t="s">
        <v>66694</v>
      </c>
      <c r="D22119" t="str">
        <f t="shared" si="345"/>
        <v>GLCBS00006 CBS Benefits Reserves</v>
      </c>
    </row>
    <row r="22120" spans="1:4">
      <c r="A22120" t="s">
        <v>66695</v>
      </c>
      <c r="B22120" t="s">
        <v>66696</v>
      </c>
      <c r="D22120" t="str">
        <f t="shared" si="345"/>
        <v>GLCBS00007 CBS Retention Committed Funds</v>
      </c>
    </row>
    <row r="22121" spans="1:4">
      <c r="A22121" t="s">
        <v>66697</v>
      </c>
      <c r="B22121" t="s">
        <v>66698</v>
      </c>
      <c r="D22121" t="str">
        <f t="shared" si="345"/>
        <v>GLCES00001 CES SWORD AND SANDALS</v>
      </c>
    </row>
    <row r="22122" spans="1:4">
      <c r="A22122" t="s">
        <v>66699</v>
      </c>
      <c r="B22122" t="s">
        <v>66700</v>
      </c>
      <c r="D22122" t="str">
        <f t="shared" si="345"/>
        <v>GLCES00002 CES 11TH INTL SYMPOSIUM ON LEAF SURFACE</v>
      </c>
    </row>
    <row r="22123" spans="1:4">
      <c r="A22123" t="s">
        <v>66701</v>
      </c>
      <c r="B22123" t="s">
        <v>66702</v>
      </c>
      <c r="D22123" t="str">
        <f t="shared" si="345"/>
        <v>GLCES00003 CES FOUNDATIONS OF PROCESS ANALYTICS</v>
      </c>
    </row>
    <row r="22124" spans="1:4">
      <c r="A22124" t="s">
        <v>66703</v>
      </c>
      <c r="B22124" t="s">
        <v>66704</v>
      </c>
      <c r="D22124" t="str">
        <f t="shared" si="345"/>
        <v>GLCES00004 CES BLOOD DRIVE VITALANT</v>
      </c>
    </row>
    <row r="22125" spans="1:4">
      <c r="A22125" t="s">
        <v>66705</v>
      </c>
      <c r="B22125" t="s">
        <v>66706</v>
      </c>
      <c r="D22125" t="str">
        <f t="shared" si="345"/>
        <v>GLCES00005 CES LACOMMARE PIPA TOUR OF GAZEBO PCL</v>
      </c>
    </row>
    <row r="22126" spans="1:4">
      <c r="A22126" t="s">
        <v>66707</v>
      </c>
      <c r="B22126" t="s">
        <v>66708</v>
      </c>
      <c r="D22126" t="str">
        <f t="shared" si="345"/>
        <v>GLCES00006 CES LILAHS BAT MITZVAH</v>
      </c>
    </row>
    <row r="22127" spans="1:4">
      <c r="A22127" t="s">
        <v>66709</v>
      </c>
      <c r="B22127" t="s">
        <v>66710</v>
      </c>
      <c r="D22127" t="str">
        <f t="shared" si="345"/>
        <v>GLCES00007 CES TRANSLATIONAL ESI CONFERENCE</v>
      </c>
    </row>
    <row r="22128" spans="1:4">
      <c r="A22128" t="s">
        <v>66711</v>
      </c>
      <c r="B22128" t="s">
        <v>66712</v>
      </c>
      <c r="D22128" t="str">
        <f t="shared" si="345"/>
        <v>GLCES00008 CES FPSAC 2023</v>
      </c>
    </row>
    <row r="22129" spans="1:4">
      <c r="A22129" t="s">
        <v>66713</v>
      </c>
      <c r="B22129" t="s">
        <v>66714</v>
      </c>
      <c r="D22129" t="str">
        <f t="shared" si="345"/>
        <v>GLCES00009 CES CITY OF DAVIS CAMP PUTAH DAY CAMP</v>
      </c>
    </row>
    <row r="22130" spans="1:4">
      <c r="A22130" t="s">
        <v>66715</v>
      </c>
      <c r="B22130" t="s">
        <v>66716</v>
      </c>
      <c r="D22130" t="str">
        <f t="shared" si="345"/>
        <v>GLCES00010 CES MATT AND LIZS WEDDING</v>
      </c>
    </row>
    <row r="22131" spans="1:4">
      <c r="A22131" t="s">
        <v>66717</v>
      </c>
      <c r="B22131" t="s">
        <v>66718</v>
      </c>
      <c r="D22131" t="str">
        <f t="shared" si="345"/>
        <v>GLCES00011 CES BURNETT DUTTON WEDDING</v>
      </c>
    </row>
    <row r="22132" spans="1:4">
      <c r="A22132" t="s">
        <v>66719</v>
      </c>
      <c r="B22132" t="s">
        <v>66720</v>
      </c>
      <c r="D22132" t="str">
        <f t="shared" si="345"/>
        <v>GLCES00012 CES KOINONIA CAMPUS INTEREST GROUP</v>
      </c>
    </row>
    <row r="22133" spans="1:4">
      <c r="A22133" t="s">
        <v>66721</v>
      </c>
      <c r="B22133" t="s">
        <v>66722</v>
      </c>
      <c r="D22133" t="str">
        <f t="shared" si="345"/>
        <v>GLCES00013 CES Emergency Medicine Hot Topics</v>
      </c>
    </row>
    <row r="22134" spans="1:4">
      <c r="A22134" t="s">
        <v>66723</v>
      </c>
      <c r="B22134" t="s">
        <v>66724</v>
      </c>
      <c r="D22134" t="str">
        <f t="shared" si="345"/>
        <v>GLCES00014 6TH ANNUAL STAFF BREWING COMPETITIO</v>
      </c>
    </row>
    <row r="22135" spans="1:4">
      <c r="A22135" t="s">
        <v>66725</v>
      </c>
      <c r="B22135" t="s">
        <v>66726</v>
      </c>
      <c r="D22135" t="str">
        <f t="shared" si="345"/>
        <v>GLCES00015 INFECTIOUS DISEASES CONFERENCE</v>
      </c>
    </row>
    <row r="22136" spans="1:4">
      <c r="A22136" t="s">
        <v>66727</v>
      </c>
      <c r="B22136" t="s">
        <v>66728</v>
      </c>
      <c r="D22136" t="str">
        <f t="shared" si="345"/>
        <v>GLCES00016 5TH INTERNATIONAL CONF OF FMR1</v>
      </c>
    </row>
    <row r="22137" spans="1:4">
      <c r="A22137" t="s">
        <v>66729</v>
      </c>
      <c r="B22137" t="s">
        <v>66730</v>
      </c>
      <c r="D22137" t="str">
        <f t="shared" si="345"/>
        <v>GLCES00017 XVI ICSP</v>
      </c>
    </row>
    <row r="22138" spans="1:4">
      <c r="A22138" t="s">
        <v>66731</v>
      </c>
      <c r="B22138" t="s">
        <v>66732</v>
      </c>
      <c r="D22138" t="str">
        <f t="shared" si="345"/>
        <v>GLCES00018 VARSITY SPIRIT CHEER DANCE CAMP</v>
      </c>
    </row>
    <row r="22139" spans="1:4">
      <c r="A22139" t="s">
        <v>66733</v>
      </c>
      <c r="B22139" t="s">
        <v>66734</v>
      </c>
      <c r="D22139" t="str">
        <f t="shared" si="345"/>
        <v>GLCES00019 USTA FALL JR TEAM TENNIS SECTIONALS</v>
      </c>
    </row>
    <row r="22140" spans="1:4">
      <c r="A22140" t="s">
        <v>66735</v>
      </c>
      <c r="B22140" t="s">
        <v>66736</v>
      </c>
      <c r="D22140" t="str">
        <f t="shared" si="345"/>
        <v>GLCES00020 A GRAND AFFAIR RENTALS</v>
      </c>
    </row>
    <row r="22141" spans="1:4">
      <c r="A22141" t="s">
        <v>66737</v>
      </c>
      <c r="B22141" t="s">
        <v>66738</v>
      </c>
      <c r="D22141" t="str">
        <f t="shared" si="345"/>
        <v>GLCES00021 TERPNET 2023</v>
      </c>
    </row>
    <row r="22142" spans="1:4">
      <c r="A22142" t="s">
        <v>66739</v>
      </c>
      <c r="B22142" t="s">
        <v>66740</v>
      </c>
      <c r="D22142" t="str">
        <f t="shared" si="345"/>
        <v>GLCES00022 BITS AND BITES</v>
      </c>
    </row>
    <row r="22143" spans="1:4">
      <c r="A22143" t="s">
        <v>66741</v>
      </c>
      <c r="B22143" t="s">
        <v>66742</v>
      </c>
      <c r="D22143" t="str">
        <f t="shared" si="345"/>
        <v>GLCES00023 PSYCHOTIC DISORDERS 2023</v>
      </c>
    </row>
    <row r="22144" spans="1:4">
      <c r="A22144" t="s">
        <v>66743</v>
      </c>
      <c r="B22144" t="s">
        <v>66744</v>
      </c>
      <c r="D22144" t="str">
        <f t="shared" si="345"/>
        <v>GLCES00024 EMERGENCY MEDICINE UPDATE HOT</v>
      </c>
    </row>
    <row r="22145" spans="1:4">
      <c r="A22145" t="s">
        <v>66745</v>
      </c>
      <c r="B22145" t="s">
        <v>66746</v>
      </c>
      <c r="D22145" t="str">
        <f t="shared" si="345"/>
        <v>GLCES00025 40TH ANNUAL NPRC SYMPOSIUM</v>
      </c>
    </row>
    <row r="22146" spans="1:4">
      <c r="A22146" t="s">
        <v>66747</v>
      </c>
      <c r="B22146" t="s">
        <v>66748</v>
      </c>
      <c r="D22146" t="str">
        <f t="shared" si="345"/>
        <v>GLCES00026 2023 SUMMER TAX INSTITUTE</v>
      </c>
    </row>
    <row r="22147" spans="1:4">
      <c r="A22147" t="s">
        <v>66749</v>
      </c>
      <c r="B22147" t="s">
        <v>66750</v>
      </c>
      <c r="D22147" t="str">
        <f t="shared" ref="D22147:D22210" si="346">A22147&amp;" "&amp;B22147</f>
        <v>GLCES00027 EPA PREP OCTOBER 2023</v>
      </c>
    </row>
    <row r="22148" spans="1:4">
      <c r="A22148" t="s">
        <v>66751</v>
      </c>
      <c r="B22148" t="s">
        <v>66752</v>
      </c>
      <c r="D22148" t="str">
        <f t="shared" si="346"/>
        <v>GLCES00028 IBD PROFESSIONAL EDUCATION CON</v>
      </c>
    </row>
    <row r="22149" spans="1:4">
      <c r="A22149" t="s">
        <v>66753</v>
      </c>
      <c r="B22149" t="s">
        <v>66754</v>
      </c>
      <c r="D22149" t="str">
        <f t="shared" si="346"/>
        <v>GLCES00029 GRADUATE AND LAW SCHOOL FAIR</v>
      </c>
    </row>
    <row r="22150" spans="1:4">
      <c r="A22150" t="s">
        <v>66755</v>
      </c>
      <c r="B22150" t="s">
        <v>66756</v>
      </c>
      <c r="D22150" t="str">
        <f t="shared" si="346"/>
        <v>GLCES00030 HORSE DAY 2023</v>
      </c>
    </row>
    <row r="22151" spans="1:4">
      <c r="A22151" t="s">
        <v>66757</v>
      </c>
      <c r="B22151" t="s">
        <v>66758</v>
      </c>
      <c r="D22151" t="str">
        <f t="shared" si="346"/>
        <v>GLCES00031 ANESTHESIOLOGY UPDATE</v>
      </c>
    </row>
    <row r="22152" spans="1:4">
      <c r="A22152" t="s">
        <v>66759</v>
      </c>
      <c r="B22152" t="s">
        <v>66760</v>
      </c>
      <c r="D22152" t="str">
        <f t="shared" si="346"/>
        <v>GLCES00032 GERMAN AM VERTICAL SOLAR AG CONF</v>
      </c>
    </row>
    <row r="22153" spans="1:4">
      <c r="A22153" t="s">
        <v>66761</v>
      </c>
      <c r="B22153" t="s">
        <v>66762</v>
      </c>
      <c r="D22153" t="str">
        <f t="shared" si="346"/>
        <v>GLCES00033 UC SYSTEMWIDE MARKETING MEET</v>
      </c>
    </row>
    <row r="22154" spans="1:4">
      <c r="A22154" t="s">
        <v>66763</v>
      </c>
      <c r="B22154" t="s">
        <v>66764</v>
      </c>
      <c r="D22154" t="str">
        <f t="shared" si="346"/>
        <v>GLCES00034 VITALANT BLOOD DRIVE OCT23 MAY24</v>
      </c>
    </row>
    <row r="22155" spans="1:4">
      <c r="A22155" t="s">
        <v>66765</v>
      </c>
      <c r="B22155" t="s">
        <v>66766</v>
      </c>
      <c r="D22155" t="str">
        <f t="shared" si="346"/>
        <v>GLCES00035 2023 INFORMATION SECURITY SYM</v>
      </c>
    </row>
    <row r="22156" spans="1:4">
      <c r="A22156" t="s">
        <v>66767</v>
      </c>
      <c r="B22156" t="s">
        <v>66768</v>
      </c>
      <c r="D22156" t="str">
        <f t="shared" si="346"/>
        <v>GLCES00036 PRE HEALTH CONFERENCE 2023</v>
      </c>
    </row>
    <row r="22157" spans="1:4">
      <c r="A22157" t="s">
        <v>66769</v>
      </c>
      <c r="B22157" t="s">
        <v>66770</v>
      </c>
      <c r="D22157" t="str">
        <f t="shared" si="346"/>
        <v>GLCES00037 PRE HEALTH CONFERENCE 2023 GRP</v>
      </c>
    </row>
    <row r="22158" spans="1:4">
      <c r="A22158" t="s">
        <v>66771</v>
      </c>
      <c r="B22158" t="s">
        <v>66772</v>
      </c>
      <c r="D22158" t="str">
        <f t="shared" si="346"/>
        <v>GLCES00038 PRE HEALTH CONF 2023 VENDORS</v>
      </c>
    </row>
    <row r="22159" spans="1:4">
      <c r="A22159" t="s">
        <v>66773</v>
      </c>
      <c r="B22159" t="s">
        <v>66774</v>
      </c>
      <c r="D22159" t="str">
        <f t="shared" si="346"/>
        <v>GLCES00039 CAL DAIRY SUSTAINABILITY SUMMIT</v>
      </c>
    </row>
    <row r="22160" spans="1:4">
      <c r="A22160" t="s">
        <v>66775</v>
      </c>
      <c r="B22160" t="s">
        <v>66776</v>
      </c>
      <c r="D22160" t="str">
        <f t="shared" si="346"/>
        <v>GLCES00040 USTA NORCAL JUNIOR TRAINING CAMP</v>
      </c>
    </row>
    <row r="22161" spans="1:4">
      <c r="A22161" t="s">
        <v>66777</v>
      </c>
      <c r="B22161" t="s">
        <v>66778</v>
      </c>
      <c r="D22161" t="str">
        <f t="shared" si="346"/>
        <v>GLCES00041 HUMAN GENOMICS SYMPOSIUM</v>
      </c>
    </row>
    <row r="22162" spans="1:4">
      <c r="A22162" t="s">
        <v>66779</v>
      </c>
      <c r="B22162" t="s">
        <v>66780</v>
      </c>
      <c r="D22162" t="str">
        <f t="shared" si="346"/>
        <v>GLCES00042 BIOINFORMATICS MAY DEC 2023</v>
      </c>
    </row>
    <row r="22163" spans="1:4">
      <c r="A22163" t="s">
        <v>66781</v>
      </c>
      <c r="B22163" t="s">
        <v>66782</v>
      </c>
      <c r="D22163" t="str">
        <f t="shared" si="346"/>
        <v>GLCES00043 ULTRASOUND UPDATE VIRTUAL CONF</v>
      </c>
    </row>
    <row r="22164" spans="1:4">
      <c r="A22164" t="s">
        <v>66783</v>
      </c>
      <c r="B22164" t="s">
        <v>66784</v>
      </c>
      <c r="D22164" t="str">
        <f t="shared" si="346"/>
        <v>GLCES00044 GURU GOBIND SINGH FIELD HOCKEY TOUR</v>
      </c>
    </row>
    <row r="22165" spans="1:4">
      <c r="A22165" t="s">
        <v>66785</v>
      </c>
      <c r="B22165" t="s">
        <v>66786</v>
      </c>
      <c r="D22165" t="str">
        <f t="shared" si="346"/>
        <v>GLCES00045 GLOBAL LEARNING FAIR</v>
      </c>
    </row>
    <row r="22166" spans="1:4">
      <c r="A22166" t="s">
        <v>66787</v>
      </c>
      <c r="B22166" t="s">
        <v>66788</v>
      </c>
      <c r="D22166" t="str">
        <f t="shared" si="346"/>
        <v>GLCES00046 PSYMCA 2023</v>
      </c>
    </row>
    <row r="22167" spans="1:4">
      <c r="A22167" t="s">
        <v>66789</v>
      </c>
      <c r="B22167" t="s">
        <v>66790</v>
      </c>
      <c r="D22167" t="str">
        <f t="shared" si="346"/>
        <v>GLCES00047 WELLS YAMAMOTO WEDDING</v>
      </c>
    </row>
    <row r="22168" spans="1:4">
      <c r="A22168" t="s">
        <v>66791</v>
      </c>
      <c r="B22168" t="s">
        <v>66792</v>
      </c>
      <c r="D22168" t="str">
        <f t="shared" si="346"/>
        <v>GLCES00048 WHEELHOUSE 2024</v>
      </c>
    </row>
    <row r="22169" spans="1:4">
      <c r="A22169" t="s">
        <v>66793</v>
      </c>
      <c r="B22169" t="s">
        <v>66794</v>
      </c>
      <c r="D22169" t="str">
        <f t="shared" si="346"/>
        <v>GLCES00049 WHEELHOUSE ADVANCING LEADERS</v>
      </c>
    </row>
    <row r="22170" spans="1:4">
      <c r="A22170" t="s">
        <v>66795</v>
      </c>
      <c r="B22170" t="s">
        <v>66796</v>
      </c>
      <c r="D22170" t="str">
        <f t="shared" si="346"/>
        <v>GLCES00050 LONDON FARB WEDDING</v>
      </c>
    </row>
    <row r="22171" spans="1:4">
      <c r="A22171" t="s">
        <v>66797</v>
      </c>
      <c r="B22171" t="s">
        <v>66798</v>
      </c>
      <c r="D22171" t="str">
        <f t="shared" si="346"/>
        <v>GLCES00051 AVEVA SELECT CALIFORNIA WORKSHOP</v>
      </c>
    </row>
    <row r="22172" spans="1:4">
      <c r="A22172" t="s">
        <v>66799</v>
      </c>
      <c r="B22172" t="s">
        <v>66800</v>
      </c>
      <c r="D22172" t="str">
        <f t="shared" si="346"/>
        <v>GLCES00052 W COLORECTAL CANCER CONSORTIUM CONF</v>
      </c>
    </row>
    <row r="22173" spans="1:4">
      <c r="A22173" t="s">
        <v>66801</v>
      </c>
      <c r="B22173" t="s">
        <v>66802</v>
      </c>
      <c r="D22173" t="str">
        <f t="shared" si="346"/>
        <v>GLCES00053 GRACEPOINT SUNDAY WORSHIP SERVICE</v>
      </c>
    </row>
    <row r="22174" spans="1:4">
      <c r="A22174" t="s">
        <v>66803</v>
      </c>
      <c r="B22174" t="s">
        <v>66804</v>
      </c>
      <c r="D22174" t="str">
        <f t="shared" si="346"/>
        <v>GLCES00054 AQM FALL PRACTICES 2023</v>
      </c>
    </row>
    <row r="22175" spans="1:4">
      <c r="A22175" t="s">
        <v>66805</v>
      </c>
      <c r="B22175" t="s">
        <v>66806</v>
      </c>
      <c r="D22175" t="str">
        <f t="shared" si="346"/>
        <v>GLCES00055 DARTS FALL PRACTICES 2023</v>
      </c>
    </row>
    <row r="22176" spans="1:4">
      <c r="A22176" t="s">
        <v>66807</v>
      </c>
      <c r="B22176" t="s">
        <v>66808</v>
      </c>
      <c r="D22176" t="str">
        <f t="shared" si="346"/>
        <v>GLCES00056 DWPC FALL PRACTICES 2023</v>
      </c>
    </row>
    <row r="22177" spans="1:4">
      <c r="A22177" t="s">
        <v>66809</v>
      </c>
      <c r="B22177" t="s">
        <v>66810</v>
      </c>
      <c r="D22177" t="str">
        <f t="shared" si="346"/>
        <v>GLCES00057 DAVIS DIVERS FALL PRACTICES 23</v>
      </c>
    </row>
    <row r="22178" spans="1:4">
      <c r="A22178" t="s">
        <v>66811</v>
      </c>
      <c r="B22178" t="s">
        <v>66812</v>
      </c>
      <c r="D22178" t="str">
        <f t="shared" si="346"/>
        <v>GLCES00058 HEALTH OF WOMEN CONF 2024</v>
      </c>
    </row>
    <row r="22179" spans="1:4">
      <c r="A22179" t="s">
        <v>66813</v>
      </c>
      <c r="B22179" t="s">
        <v>66814</v>
      </c>
      <c r="D22179" t="str">
        <f t="shared" si="346"/>
        <v>GLCES00059 EMERGENCY MEDICINE WINTER CONF</v>
      </c>
    </row>
    <row r="22180" spans="1:4">
      <c r="A22180" t="s">
        <v>66815</v>
      </c>
      <c r="B22180" t="s">
        <v>66816</v>
      </c>
      <c r="D22180" t="str">
        <f t="shared" si="346"/>
        <v>GLCES00060 WELSH WEDDING</v>
      </c>
    </row>
    <row r="22181" spans="1:4">
      <c r="A22181" t="s">
        <v>66817</v>
      </c>
      <c r="B22181" t="s">
        <v>66818</v>
      </c>
      <c r="D22181" t="str">
        <f t="shared" si="346"/>
        <v>GLCES00061 WHEELHOUSE INST ON LEADERSHIP</v>
      </c>
    </row>
    <row r="22182" spans="1:4">
      <c r="A22182" t="s">
        <v>66819</v>
      </c>
      <c r="B22182" t="s">
        <v>66820</v>
      </c>
      <c r="D22182" t="str">
        <f t="shared" si="346"/>
        <v>GLCES00062 UC DAVIS HEART FAILURE SUMMIT 2023</v>
      </c>
    </row>
    <row r="22183" spans="1:4">
      <c r="A22183" t="s">
        <v>66821</v>
      </c>
      <c r="B22183" t="s">
        <v>66822</v>
      </c>
      <c r="D22183" t="str">
        <f t="shared" si="346"/>
        <v>GLCES00063 UC DAVIS 2023 SUPPLIER SHOW</v>
      </c>
    </row>
    <row r="22184" spans="1:4">
      <c r="A22184" t="s">
        <v>66823</v>
      </c>
      <c r="B22184" t="s">
        <v>66824</v>
      </c>
      <c r="D22184" t="str">
        <f t="shared" si="346"/>
        <v>GLCES00064 DAVIS FOREST SCHOOL PROGRAM</v>
      </c>
    </row>
    <row r="22185" spans="1:4">
      <c r="A22185" t="s">
        <v>66825</v>
      </c>
      <c r="B22185" t="s">
        <v>66826</v>
      </c>
      <c r="D22185" t="str">
        <f t="shared" si="346"/>
        <v>GLCES00065 KAISER PERMANENTE BIOETHICS CONF</v>
      </c>
    </row>
    <row r="22186" spans="1:4">
      <c r="A22186" t="s">
        <v>66827</v>
      </c>
      <c r="B22186" t="s">
        <v>66828</v>
      </c>
      <c r="D22186" t="str">
        <f t="shared" si="346"/>
        <v>GLCES00066 FALL WINTER SPRING PROGRAM</v>
      </c>
    </row>
    <row r="22187" spans="1:4">
      <c r="A22187" t="s">
        <v>66829</v>
      </c>
      <c r="B22187" t="s">
        <v>66830</v>
      </c>
      <c r="D22187" t="str">
        <f t="shared" si="346"/>
        <v>GLCES00067 UCD WOMEN IN TECHNOLOGY</v>
      </c>
    </row>
    <row r="22188" spans="1:4">
      <c r="A22188" t="s">
        <v>66831</v>
      </c>
      <c r="B22188" t="s">
        <v>66832</v>
      </c>
      <c r="D22188" t="str">
        <f t="shared" si="346"/>
        <v>GLCES00068 CA EXTREME PRECIPITATION SYMPOSIUM</v>
      </c>
    </row>
    <row r="22189" spans="1:4">
      <c r="A22189" t="s">
        <v>66833</v>
      </c>
      <c r="B22189" t="s">
        <v>66834</v>
      </c>
      <c r="D22189" t="str">
        <f t="shared" si="346"/>
        <v>GLCES00069 CIF SAC JOAQUIN SECTION BASKETBALL</v>
      </c>
    </row>
    <row r="22190" spans="1:4">
      <c r="A22190" t="s">
        <v>66835</v>
      </c>
      <c r="B22190" t="s">
        <v>66836</v>
      </c>
      <c r="D22190" t="str">
        <f t="shared" si="346"/>
        <v>GLCES00070 CITY OF DAVIS CAMPUS PUTAH DAY CAMP</v>
      </c>
    </row>
    <row r="22191" spans="1:4">
      <c r="A22191" t="s">
        <v>66837</v>
      </c>
      <c r="B22191" t="s">
        <v>66838</v>
      </c>
      <c r="D22191" t="str">
        <f t="shared" si="346"/>
        <v>GLCES00071 INFECTIOUS DISEASES</v>
      </c>
    </row>
    <row r="22192" spans="1:4">
      <c r="A22192" t="s">
        <v>66839</v>
      </c>
      <c r="B22192" t="s">
        <v>66840</v>
      </c>
      <c r="D22192" t="str">
        <f t="shared" si="346"/>
        <v>GLCES00072 KAISER EARLY START RETREAT</v>
      </c>
    </row>
    <row r="22193" spans="1:4">
      <c r="A22193" t="s">
        <v>66841</v>
      </c>
      <c r="B22193" t="s">
        <v>66842</v>
      </c>
      <c r="D22193" t="str">
        <f t="shared" si="346"/>
        <v>GLCES00073 WORD OF LIFE WEDNESDAYS</v>
      </c>
    </row>
    <row r="22194" spans="1:4">
      <c r="A22194" t="s">
        <v>66843</v>
      </c>
      <c r="B22194" t="s">
        <v>66844</v>
      </c>
      <c r="D22194" t="str">
        <f t="shared" si="346"/>
        <v>GLCES00074 SOM RESEARCH CELEBRATION EVENT</v>
      </c>
    </row>
    <row r="22195" spans="1:4">
      <c r="A22195" t="s">
        <v>66845</v>
      </c>
      <c r="B22195" t="s">
        <v>66846</v>
      </c>
      <c r="D22195" t="str">
        <f t="shared" si="346"/>
        <v>GLCES00075 HEART RESEARCH DAY 2023</v>
      </c>
    </row>
    <row r="22196" spans="1:4">
      <c r="A22196" t="s">
        <v>66847</v>
      </c>
      <c r="B22196" t="s">
        <v>66848</v>
      </c>
      <c r="D22196" t="str">
        <f t="shared" si="346"/>
        <v>GLCES00076 NEXT LEVEL FLAG FOOTBALL</v>
      </c>
    </row>
    <row r="22197" spans="1:4">
      <c r="A22197" t="s">
        <v>66849</v>
      </c>
      <c r="B22197" t="s">
        <v>66850</v>
      </c>
      <c r="D22197" t="str">
        <f t="shared" si="346"/>
        <v>GLCES00077 GLOBAL LEARNING CONFERENCE EVENT</v>
      </c>
    </row>
    <row r="22198" spans="1:4">
      <c r="A22198" t="s">
        <v>66851</v>
      </c>
      <c r="B22198" t="s">
        <v>66852</v>
      </c>
      <c r="D22198" t="str">
        <f t="shared" si="346"/>
        <v>GLCES00078 EARLY PSYCHOSIS CONFERENCE</v>
      </c>
    </row>
    <row r="22199" spans="1:4">
      <c r="A22199" t="s">
        <v>66853</v>
      </c>
      <c r="B22199" t="s">
        <v>66854</v>
      </c>
      <c r="D22199" t="str">
        <f t="shared" si="346"/>
        <v>GLCES00079 CHEERSPORT DAVIS CLASSIC</v>
      </c>
    </row>
    <row r="22200" spans="1:4">
      <c r="A22200" t="s">
        <v>66855</v>
      </c>
      <c r="B22200" t="s">
        <v>66856</v>
      </c>
      <c r="D22200" t="str">
        <f t="shared" si="346"/>
        <v>GLCES00080 VARSITY SPIRIT CHEER CAMP 2024 1</v>
      </c>
    </row>
    <row r="22201" spans="1:4">
      <c r="A22201" t="s">
        <v>66857</v>
      </c>
      <c r="B22201" t="s">
        <v>66858</v>
      </c>
      <c r="D22201" t="str">
        <f t="shared" si="346"/>
        <v>GLCES00081 VARSITY SPIRIT CHEER CAMP 2024 2</v>
      </c>
    </row>
    <row r="22202" spans="1:4">
      <c r="A22202" t="s">
        <v>66859</v>
      </c>
      <c r="B22202" t="s">
        <v>66860</v>
      </c>
      <c r="D22202" t="str">
        <f t="shared" si="346"/>
        <v>GLCES00082 SOM RESEARCH CELEBRATION</v>
      </c>
    </row>
    <row r="22203" spans="1:4">
      <c r="A22203" t="s">
        <v>66861</v>
      </c>
      <c r="B22203" t="s">
        <v>66862</v>
      </c>
      <c r="D22203" t="str">
        <f t="shared" si="346"/>
        <v>GLCES00083 13TH ANNUAL UCD EQUITY SUMMIT</v>
      </c>
    </row>
    <row r="22204" spans="1:4">
      <c r="A22204" t="s">
        <v>66863</v>
      </c>
      <c r="B22204" t="s">
        <v>66864</v>
      </c>
      <c r="D22204" t="str">
        <f t="shared" si="346"/>
        <v>GLCES00084 DAVIS SR HIGH SCHOOL GRAD 2024</v>
      </c>
    </row>
    <row r="22205" spans="1:4">
      <c r="A22205" t="s">
        <v>66865</v>
      </c>
      <c r="B22205" t="s">
        <v>66866</v>
      </c>
      <c r="D22205" t="str">
        <f t="shared" si="346"/>
        <v>GLCES00085 AAUW CA TECH TREK</v>
      </c>
    </row>
    <row r="22206" spans="1:4">
      <c r="A22206" t="s">
        <v>66867</v>
      </c>
      <c r="B22206" t="s">
        <v>66868</v>
      </c>
      <c r="D22206" t="str">
        <f t="shared" si="346"/>
        <v>GLCES00086 GLOBAL LEARNING CONFERENCE</v>
      </c>
    </row>
    <row r="22207" spans="1:4">
      <c r="A22207" t="s">
        <v>66869</v>
      </c>
      <c r="B22207" t="s">
        <v>66870</v>
      </c>
      <c r="D22207" t="str">
        <f t="shared" si="346"/>
        <v>GLCES00087 GRIDIRON YOUTH FLAG FOOTBALL</v>
      </c>
    </row>
    <row r="22208" spans="1:4">
      <c r="A22208" t="s">
        <v>66871</v>
      </c>
      <c r="B22208" t="s">
        <v>66872</v>
      </c>
      <c r="D22208" t="str">
        <f t="shared" si="346"/>
        <v>GLCES00088 SINGLE CELL RNASEQ SPAT TRANS</v>
      </c>
    </row>
    <row r="22209" spans="1:4">
      <c r="A22209" t="s">
        <v>66873</v>
      </c>
      <c r="B22209" t="s">
        <v>66874</v>
      </c>
      <c r="D22209" t="str">
        <f t="shared" si="346"/>
        <v>GLCES00089 2023 DONKEY WELFARE SYMPOSIUM</v>
      </c>
    </row>
    <row r="22210" spans="1:4">
      <c r="A22210" t="s">
        <v>66875</v>
      </c>
      <c r="B22210" t="s">
        <v>66876</v>
      </c>
      <c r="D22210" t="str">
        <f t="shared" si="346"/>
        <v>GLCES00090 DYNAMICS DAYS 2024</v>
      </c>
    </row>
    <row r="22211" spans="1:4">
      <c r="A22211" t="s">
        <v>66877</v>
      </c>
      <c r="B22211" t="s">
        <v>66878</v>
      </c>
      <c r="D22211" t="str">
        <f t="shared" ref="D22211:D22274" si="347">A22211&amp;" "&amp;B22211</f>
        <v>GLCES00091 CELEBRATION OF LIFE JOHANNES STARK</v>
      </c>
    </row>
    <row r="22212" spans="1:4">
      <c r="A22212" t="s">
        <v>66879</v>
      </c>
      <c r="B22212" t="s">
        <v>66880</v>
      </c>
      <c r="D22212" t="str">
        <f t="shared" si="347"/>
        <v>GLCES00092 ICDDPS 5</v>
      </c>
    </row>
    <row r="22213" spans="1:4">
      <c r="A22213" t="s">
        <v>66881</v>
      </c>
      <c r="B22213" t="s">
        <v>66882</v>
      </c>
      <c r="D22213" t="str">
        <f t="shared" si="347"/>
        <v>GLCES00093 NAPA EYE 2024</v>
      </c>
    </row>
    <row r="22214" spans="1:4">
      <c r="A22214" t="s">
        <v>66883</v>
      </c>
      <c r="B22214" t="s">
        <v>66884</v>
      </c>
      <c r="D22214" t="str">
        <f t="shared" si="347"/>
        <v>GLCES00094 COMP COURSE FLOW CYTOMETRY</v>
      </c>
    </row>
    <row r="22215" spans="1:4">
      <c r="A22215" t="s">
        <v>66885</v>
      </c>
      <c r="B22215" t="s">
        <v>66886</v>
      </c>
      <c r="D22215" t="str">
        <f t="shared" si="347"/>
        <v>GLCES00095 THE INST FOR ADVANCED STUDIES</v>
      </c>
    </row>
    <row r="22216" spans="1:4">
      <c r="A22216" t="s">
        <v>66887</v>
      </c>
      <c r="B22216" t="s">
        <v>66888</v>
      </c>
      <c r="D22216" t="str">
        <f t="shared" si="347"/>
        <v>GLCES00096 JOANN LARKEY CELEBRATION OF LIFE</v>
      </c>
    </row>
    <row r="22217" spans="1:4">
      <c r="A22217" t="s">
        <v>66889</v>
      </c>
      <c r="B22217" t="s">
        <v>66890</v>
      </c>
      <c r="D22217" t="str">
        <f t="shared" si="347"/>
        <v>GLCES00097 SEMINAR SERIES I4CI THOUGHT CONS</v>
      </c>
    </row>
    <row r="22218" spans="1:4">
      <c r="A22218" t="s">
        <v>66891</v>
      </c>
      <c r="B22218" t="s">
        <v>66892</v>
      </c>
      <c r="D22218" t="str">
        <f t="shared" si="347"/>
        <v>GLCES00098 DAVIS YOUTH SOFTBALL ASSOC BATTING</v>
      </c>
    </row>
    <row r="22219" spans="1:4">
      <c r="A22219" t="s">
        <v>66893</v>
      </c>
      <c r="B22219" t="s">
        <v>66894</v>
      </c>
      <c r="D22219" t="str">
        <f t="shared" si="347"/>
        <v>GLCES00099 SF KOREAN YOUTH CAMP</v>
      </c>
    </row>
    <row r="22220" spans="1:4">
      <c r="A22220" t="s">
        <v>66895</v>
      </c>
      <c r="B22220" t="s">
        <v>66896</v>
      </c>
      <c r="D22220" t="str">
        <f t="shared" si="347"/>
        <v>GLSUWP101V LS Summer Backstop UWP101V</v>
      </c>
    </row>
    <row r="22221" spans="1:4">
      <c r="A22221" t="s">
        <v>66897</v>
      </c>
      <c r="B22221" t="s">
        <v>66898</v>
      </c>
      <c r="D22221" t="str">
        <f t="shared" si="347"/>
        <v>GLUWP10100 LS Summer Backstop UWP101</v>
      </c>
    </row>
    <row r="22222" spans="1:4">
      <c r="A22222" t="s">
        <v>66899</v>
      </c>
      <c r="B22222" t="s">
        <v>66900</v>
      </c>
      <c r="D22222" t="str">
        <f t="shared" si="347"/>
        <v>GLUWP101Y0 LS Summer Backstop UWP101Y</v>
      </c>
    </row>
    <row r="22223" spans="1:4">
      <c r="A22223" t="s">
        <v>66901</v>
      </c>
      <c r="B22223" t="s">
        <v>66902</v>
      </c>
      <c r="D22223" t="str">
        <f t="shared" si="347"/>
        <v>GLUWP00100 LS Summer Backstop UWP001</v>
      </c>
    </row>
    <row r="22224" spans="1:4">
      <c r="A22224" t="s">
        <v>66903</v>
      </c>
      <c r="B22224" t="s">
        <v>66904</v>
      </c>
      <c r="D22224" t="str">
        <f t="shared" si="347"/>
        <v>GLUWP001Y0 LS Summer Backstop UWP001Y</v>
      </c>
    </row>
    <row r="22225" spans="1:4">
      <c r="A22225" t="s">
        <v>66905</v>
      </c>
      <c r="B22225" t="s">
        <v>66906</v>
      </c>
      <c r="D22225" t="str">
        <f t="shared" si="347"/>
        <v>GLUWP007M0 LS Summer Backstop UWP007M</v>
      </c>
    </row>
    <row r="22226" spans="1:4">
      <c r="A22226" t="s">
        <v>66907</v>
      </c>
      <c r="B22226" t="s">
        <v>66908</v>
      </c>
      <c r="D22226" t="str">
        <f t="shared" si="347"/>
        <v>GLUWP007V0 LS Summer Backstop UWP007V</v>
      </c>
    </row>
    <row r="22227" spans="1:4">
      <c r="A22227" t="s">
        <v>66909</v>
      </c>
      <c r="B22227" t="s">
        <v>66910</v>
      </c>
      <c r="D22227" t="str">
        <f t="shared" si="347"/>
        <v>GLUWP102E0 LS Summer Backstop UWP102E</v>
      </c>
    </row>
    <row r="22228" spans="1:4">
      <c r="A22228" t="s">
        <v>66911</v>
      </c>
      <c r="B22228" t="s">
        <v>66912</v>
      </c>
      <c r="D22228" t="str">
        <f t="shared" si="347"/>
        <v>GLUWP102J0 LS Summer Backstop UWP102J</v>
      </c>
    </row>
    <row r="22229" spans="1:4">
      <c r="A22229" t="s">
        <v>66913</v>
      </c>
      <c r="B22229" t="s">
        <v>66914</v>
      </c>
      <c r="D22229" t="str">
        <f t="shared" si="347"/>
        <v>GLUWP102B0 LS Summer Backstop UWP102B</v>
      </c>
    </row>
    <row r="22230" spans="1:4">
      <c r="A22230" t="s">
        <v>66915</v>
      </c>
      <c r="B22230" t="s">
        <v>66916</v>
      </c>
      <c r="D22230" t="str">
        <f t="shared" si="347"/>
        <v>GLUWP104A0 LS Summer Backstop UWP104A</v>
      </c>
    </row>
    <row r="22231" spans="1:4">
      <c r="A22231" t="s">
        <v>66917</v>
      </c>
      <c r="B22231" t="s">
        <v>66918</v>
      </c>
      <c r="D22231" t="str">
        <f t="shared" si="347"/>
        <v>GLUWP104FY LS Summer Backstop UWP104FY</v>
      </c>
    </row>
    <row r="22232" spans="1:4">
      <c r="A22232" t="s">
        <v>66919</v>
      </c>
      <c r="B22232" t="s">
        <v>66920</v>
      </c>
      <c r="D22232" t="str">
        <f t="shared" si="347"/>
        <v>GLUWP104F0 LS Summer Backstop UWP104F</v>
      </c>
    </row>
    <row r="22233" spans="1:4">
      <c r="A22233" t="s">
        <v>66921</v>
      </c>
      <c r="B22233" t="s">
        <v>66922</v>
      </c>
      <c r="D22233" t="str">
        <f t="shared" si="347"/>
        <v>GLUWP104E0 LS Summer Backstop UWP104E</v>
      </c>
    </row>
    <row r="22234" spans="1:4">
      <c r="A22234" t="s">
        <v>66923</v>
      </c>
      <c r="B22234" t="s">
        <v>66924</v>
      </c>
      <c r="D22234" t="str">
        <f t="shared" si="347"/>
        <v>GLUWP104B0 LS Summer Backstop UWP104B</v>
      </c>
    </row>
    <row r="22235" spans="1:4">
      <c r="A22235" t="s">
        <v>66925</v>
      </c>
      <c r="B22235" t="s">
        <v>66926</v>
      </c>
      <c r="D22235" t="str">
        <f t="shared" si="347"/>
        <v>GLUWP104D0 LS Summer Backstop UWP104D</v>
      </c>
    </row>
    <row r="22236" spans="1:4">
      <c r="A22236" t="s">
        <v>66927</v>
      </c>
      <c r="B22236" t="s">
        <v>66928</v>
      </c>
      <c r="D22236" t="str">
        <f t="shared" si="347"/>
        <v>GLUWP104C0 LS Summer Backstop UWP104C</v>
      </c>
    </row>
    <row r="22237" spans="1:4">
      <c r="A22237" t="s">
        <v>66929</v>
      </c>
      <c r="B22237" t="s">
        <v>66930</v>
      </c>
      <c r="D22237" t="str">
        <f t="shared" si="347"/>
        <v>GLUWP02200 LS Summer Backstop UWP022</v>
      </c>
    </row>
    <row r="22238" spans="1:4">
      <c r="A22238" t="s">
        <v>66931</v>
      </c>
      <c r="B22238" t="s">
        <v>66932</v>
      </c>
      <c r="D22238" t="str">
        <f t="shared" si="347"/>
        <v>GLDRA41A00 LS Summer Backstop DRA41A</v>
      </c>
    </row>
    <row r="22239" spans="1:4">
      <c r="A22239" t="s">
        <v>66933</v>
      </c>
      <c r="B22239" t="s">
        <v>66934</v>
      </c>
      <c r="D22239" t="str">
        <f t="shared" si="347"/>
        <v>GLDRA40A00 LS Summer Backstop DRA40A</v>
      </c>
    </row>
    <row r="22240" spans="1:4">
      <c r="A22240" t="s">
        <v>66935</v>
      </c>
      <c r="B22240" t="s">
        <v>66936</v>
      </c>
      <c r="D22240" t="str">
        <f t="shared" si="347"/>
        <v>GLDRA040A0 LS Summer Backstop DRA040A</v>
      </c>
    </row>
    <row r="22241" spans="1:4">
      <c r="A22241" t="s">
        <v>66937</v>
      </c>
      <c r="B22241" t="s">
        <v>66938</v>
      </c>
      <c r="D22241" t="str">
        <f t="shared" si="347"/>
        <v>GLDRA43A00 LS Summer Backstop DRA43A</v>
      </c>
    </row>
    <row r="22242" spans="1:4">
      <c r="A22242" t="s">
        <v>66939</v>
      </c>
      <c r="B22242" t="s">
        <v>66940</v>
      </c>
      <c r="D22242" t="str">
        <f t="shared" si="347"/>
        <v>GLDRA043A0 LS Summer Backstop DRA043A</v>
      </c>
    </row>
    <row r="22243" spans="1:4">
      <c r="A22243" t="s">
        <v>66941</v>
      </c>
      <c r="B22243" t="s">
        <v>66942</v>
      </c>
      <c r="D22243" t="str">
        <f t="shared" si="347"/>
        <v>GLDRA01400 LS Summer Backstop DRA014</v>
      </c>
    </row>
    <row r="22244" spans="1:4">
      <c r="A22244" t="s">
        <v>66943</v>
      </c>
      <c r="B22244" t="s">
        <v>66944</v>
      </c>
      <c r="D22244" t="str">
        <f t="shared" si="347"/>
        <v>GLDRA02000 LS Summer Backstop DRA020</v>
      </c>
    </row>
    <row r="22245" spans="1:4">
      <c r="A22245" t="s">
        <v>66945</v>
      </c>
      <c r="B22245" t="s">
        <v>66946</v>
      </c>
      <c r="D22245" t="str">
        <f t="shared" si="347"/>
        <v>GLDRA01000 LS Summer Backstop DRA010</v>
      </c>
    </row>
    <row r="22246" spans="1:4">
      <c r="A22246" t="s">
        <v>66947</v>
      </c>
      <c r="B22246" t="s">
        <v>66948</v>
      </c>
      <c r="D22246" t="str">
        <f t="shared" si="347"/>
        <v>GLSTA10300 LS Summer Backstop STA103</v>
      </c>
    </row>
    <row r="22247" spans="1:4">
      <c r="A22247" t="s">
        <v>66949</v>
      </c>
      <c r="B22247" t="s">
        <v>66950</v>
      </c>
      <c r="D22247" t="str">
        <f t="shared" si="347"/>
        <v>GLSTA131B0 LS Summer Backstop STA131B</v>
      </c>
    </row>
    <row r="22248" spans="1:4">
      <c r="A22248" t="s">
        <v>66951</v>
      </c>
      <c r="B22248" t="s">
        <v>66952</v>
      </c>
      <c r="D22248" t="str">
        <f t="shared" si="347"/>
        <v>GLSTA130A0 LS Summer Backstop STA130A</v>
      </c>
    </row>
    <row r="22249" spans="1:4">
      <c r="A22249" t="s">
        <v>66953</v>
      </c>
      <c r="B22249" t="s">
        <v>66954</v>
      </c>
      <c r="D22249" t="str">
        <f t="shared" si="347"/>
        <v>GLSTA130B0 LS Summer Backstop STA130B</v>
      </c>
    </row>
    <row r="22250" spans="1:4">
      <c r="A22250" t="s">
        <v>66955</v>
      </c>
      <c r="B22250" t="s">
        <v>66956</v>
      </c>
      <c r="D22250" t="str">
        <f t="shared" si="347"/>
        <v>GLSPA11600 LS Summer Backstop SPA116</v>
      </c>
    </row>
    <row r="22251" spans="1:4">
      <c r="A22251" t="s">
        <v>66957</v>
      </c>
      <c r="B22251" t="s">
        <v>66958</v>
      </c>
      <c r="D22251" t="str">
        <f t="shared" si="347"/>
        <v>GLSPA00300 LS Summer Backstop SPA003</v>
      </c>
    </row>
    <row r="22252" spans="1:4">
      <c r="A22252" t="s">
        <v>66959</v>
      </c>
      <c r="B22252" t="s">
        <v>66960</v>
      </c>
      <c r="D22252" t="str">
        <f t="shared" si="347"/>
        <v>GLSPA00100 LS Summer Backstop SPA001</v>
      </c>
    </row>
    <row r="22253" spans="1:4">
      <c r="A22253" t="s">
        <v>66961</v>
      </c>
      <c r="B22253" t="s">
        <v>66962</v>
      </c>
      <c r="D22253" t="str">
        <f t="shared" si="347"/>
        <v>GLSPA00200 LS Summer Backstop SPA002</v>
      </c>
    </row>
    <row r="22254" spans="1:4">
      <c r="A22254" t="s">
        <v>66963</v>
      </c>
      <c r="B22254" t="s">
        <v>66964</v>
      </c>
      <c r="D22254" t="str">
        <f t="shared" si="347"/>
        <v>GLSPA022V0 LS Summer Backstop SPA022V</v>
      </c>
    </row>
    <row r="22255" spans="1:4">
      <c r="A22255" t="s">
        <v>66965</v>
      </c>
      <c r="B22255" t="s">
        <v>66966</v>
      </c>
      <c r="D22255" t="str">
        <f t="shared" si="347"/>
        <v>GLSPA021V0 LS Summer Backstop SPA021V</v>
      </c>
    </row>
    <row r="22256" spans="1:4">
      <c r="A22256" t="s">
        <v>66967</v>
      </c>
      <c r="B22256" t="s">
        <v>66968</v>
      </c>
      <c r="D22256" t="str">
        <f t="shared" si="347"/>
        <v>GLSPA10000 LS Summer Backstop SPA100</v>
      </c>
    </row>
    <row r="22257" spans="1:4">
      <c r="A22257" t="s">
        <v>66969</v>
      </c>
      <c r="B22257" t="s">
        <v>66970</v>
      </c>
      <c r="D22257" t="str">
        <f t="shared" si="347"/>
        <v>GLSPA15900 LS Summer Backstop SPA159</v>
      </c>
    </row>
    <row r="22258" spans="1:4">
      <c r="A22258" t="s">
        <v>66971</v>
      </c>
      <c r="B22258" t="s">
        <v>66972</v>
      </c>
      <c r="D22258" t="str">
        <f t="shared" si="347"/>
        <v>GLSOC00100 LS Summer Backstop SOC001</v>
      </c>
    </row>
    <row r="22259" spans="1:4">
      <c r="A22259" t="s">
        <v>66973</v>
      </c>
      <c r="B22259" t="s">
        <v>66974</v>
      </c>
      <c r="D22259" t="str">
        <f t="shared" si="347"/>
        <v>GLSOC14000 LS Summer Backstop SOC140</v>
      </c>
    </row>
    <row r="22260" spans="1:4">
      <c r="A22260" t="s">
        <v>66975</v>
      </c>
      <c r="B22260" t="s">
        <v>66976</v>
      </c>
      <c r="D22260" t="str">
        <f t="shared" si="347"/>
        <v>GLRST04500 LS Summer Backstop RST045</v>
      </c>
    </row>
    <row r="22261" spans="1:4">
      <c r="A22261" t="s">
        <v>66977</v>
      </c>
      <c r="B22261" t="s">
        <v>66978</v>
      </c>
      <c r="D22261" t="str">
        <f t="shared" si="347"/>
        <v>GLRST01200 LS Summer Backstop RST012</v>
      </c>
    </row>
    <row r="22262" spans="1:4">
      <c r="A22262" t="s">
        <v>66979</v>
      </c>
      <c r="B22262" t="s">
        <v>66980</v>
      </c>
      <c r="D22262" t="str">
        <f t="shared" si="347"/>
        <v>GLRST08000 LS Summer Backstop RST080</v>
      </c>
    </row>
    <row r="22263" spans="1:4">
      <c r="A22263" t="s">
        <v>66981</v>
      </c>
      <c r="B22263" t="s">
        <v>66982</v>
      </c>
      <c r="D22263" t="str">
        <f t="shared" si="347"/>
        <v>GLRST001C0 LS Summer Backstop RST001C</v>
      </c>
    </row>
    <row r="22264" spans="1:4">
      <c r="A22264" t="s">
        <v>66983</v>
      </c>
      <c r="B22264" t="s">
        <v>66984</v>
      </c>
      <c r="D22264" t="str">
        <f t="shared" si="347"/>
        <v>GLPSC14100 LS Summer Backstop PSC141</v>
      </c>
    </row>
    <row r="22265" spans="1:4">
      <c r="A22265" t="s">
        <v>66985</v>
      </c>
      <c r="B22265" t="s">
        <v>66986</v>
      </c>
      <c r="D22265" t="str">
        <f t="shared" si="347"/>
        <v>GLPSC12Y00 LS Summer Backstop PSC12Y</v>
      </c>
    </row>
    <row r="22266" spans="1:4">
      <c r="A22266" t="s">
        <v>66987</v>
      </c>
      <c r="B22266" t="s">
        <v>66988</v>
      </c>
      <c r="D22266" t="str">
        <f t="shared" si="347"/>
        <v>GLPSC04100 LS Summer Backstop PSC041</v>
      </c>
    </row>
    <row r="22267" spans="1:4">
      <c r="A22267" t="s">
        <v>66989</v>
      </c>
      <c r="B22267" t="s">
        <v>66990</v>
      </c>
      <c r="D22267" t="str">
        <f t="shared" si="347"/>
        <v>GLPSC103A0 LS Summer Backstop PSC103A</v>
      </c>
    </row>
    <row r="22268" spans="1:4">
      <c r="A22268" t="s">
        <v>66991</v>
      </c>
      <c r="B22268" t="s">
        <v>66992</v>
      </c>
      <c r="D22268" t="str">
        <f t="shared" si="347"/>
        <v>GLPOL00100 LS Summer Backstop POL001</v>
      </c>
    </row>
    <row r="22269" spans="1:4">
      <c r="A22269" t="s">
        <v>66993</v>
      </c>
      <c r="B22269" t="s">
        <v>66994</v>
      </c>
      <c r="D22269" t="str">
        <f t="shared" si="347"/>
        <v>GLPOL16800 LS Summer Backstop POL168</v>
      </c>
    </row>
    <row r="22270" spans="1:4">
      <c r="A22270" t="s">
        <v>66995</v>
      </c>
      <c r="B22270" t="s">
        <v>66996</v>
      </c>
      <c r="D22270" t="str">
        <f t="shared" si="347"/>
        <v>GLPOL00300 LS Summer Backstop POL003</v>
      </c>
    </row>
    <row r="22271" spans="1:4">
      <c r="A22271" t="s">
        <v>66997</v>
      </c>
      <c r="B22271" t="s">
        <v>66998</v>
      </c>
      <c r="D22271" t="str">
        <f t="shared" si="347"/>
        <v>GLPOL00200 LS Summer Backstop POL002</v>
      </c>
    </row>
    <row r="22272" spans="1:4">
      <c r="A22272" t="s">
        <v>66999</v>
      </c>
      <c r="B22272" t="s">
        <v>67000</v>
      </c>
      <c r="D22272" t="str">
        <f t="shared" si="347"/>
        <v>GLPOL165V0 LS Summer Backstop POL165V</v>
      </c>
    </row>
    <row r="22273" spans="1:4">
      <c r="A22273" t="s">
        <v>67001</v>
      </c>
      <c r="B22273" t="s">
        <v>67002</v>
      </c>
      <c r="D22273" t="str">
        <f t="shared" si="347"/>
        <v>GLPOL011C0 LS Summer Backstop POL011C</v>
      </c>
    </row>
    <row r="22274" spans="1:4">
      <c r="A22274" t="s">
        <v>67003</v>
      </c>
      <c r="B22274" t="s">
        <v>67004</v>
      </c>
      <c r="D22274" t="str">
        <f t="shared" si="347"/>
        <v>GLPHY009A0 LS Summer Backstop PHY009A</v>
      </c>
    </row>
    <row r="22275" spans="1:4">
      <c r="A22275" t="s">
        <v>67005</v>
      </c>
      <c r="B22275" t="s">
        <v>67006</v>
      </c>
      <c r="D22275" t="str">
        <f t="shared" ref="D22275:D22338" si="348">A22275&amp;" "&amp;B22275</f>
        <v>GLPHY009D0 LS Summer Backstop PHY009D</v>
      </c>
    </row>
    <row r="22276" spans="1:4">
      <c r="A22276" t="s">
        <v>67007</v>
      </c>
      <c r="B22276" t="s">
        <v>67008</v>
      </c>
      <c r="D22276" t="str">
        <f t="shared" si="348"/>
        <v>GLPHY009C0 LS Summer Backstop PHY009C</v>
      </c>
    </row>
    <row r="22277" spans="1:4">
      <c r="A22277" t="s">
        <v>67009</v>
      </c>
      <c r="B22277" t="s">
        <v>67010</v>
      </c>
      <c r="D22277" t="str">
        <f t="shared" si="348"/>
        <v>GLPHY009B0 LS Summer Backstop PHY009B</v>
      </c>
    </row>
    <row r="22278" spans="1:4">
      <c r="A22278" t="s">
        <v>67011</v>
      </c>
      <c r="B22278" t="s">
        <v>67012</v>
      </c>
      <c r="D22278" t="str">
        <f t="shared" si="348"/>
        <v>GLPHY007A0 LS Summer Backstop PHY007A</v>
      </c>
    </row>
    <row r="22279" spans="1:4">
      <c r="A22279" t="s">
        <v>67013</v>
      </c>
      <c r="B22279" t="s">
        <v>67014</v>
      </c>
      <c r="D22279" t="str">
        <f t="shared" si="348"/>
        <v>GLPHY007B0 LS Summer Backstop PHY007B</v>
      </c>
    </row>
    <row r="22280" spans="1:4">
      <c r="A22280" t="s">
        <v>67015</v>
      </c>
      <c r="B22280" t="s">
        <v>67016</v>
      </c>
      <c r="D22280" t="str">
        <f t="shared" si="348"/>
        <v>GLPHY007C0 LS Summer Backstop PHY007C</v>
      </c>
    </row>
    <row r="22281" spans="1:4">
      <c r="A22281" t="s">
        <v>67017</v>
      </c>
      <c r="B22281" t="s">
        <v>67018</v>
      </c>
      <c r="D22281" t="str">
        <f t="shared" si="348"/>
        <v>GLPHY001A0 LS Summer Backstop PHY001A</v>
      </c>
    </row>
    <row r="22282" spans="1:4">
      <c r="A22282" t="s">
        <v>67019</v>
      </c>
      <c r="B22282" t="s">
        <v>67020</v>
      </c>
      <c r="D22282" t="str">
        <f t="shared" si="348"/>
        <v>GLPHI00500 LS Summer Backstop PHI005</v>
      </c>
    </row>
    <row r="22283" spans="1:4">
      <c r="A22283" t="s">
        <v>67021</v>
      </c>
      <c r="B22283" t="s">
        <v>67022</v>
      </c>
      <c r="D22283" t="str">
        <f t="shared" si="348"/>
        <v>GLPHI11200 LS Summer Backstop PHI112</v>
      </c>
    </row>
    <row r="22284" spans="1:4">
      <c r="A22284" t="s">
        <v>67023</v>
      </c>
      <c r="B22284" t="s">
        <v>67024</v>
      </c>
      <c r="D22284" t="str">
        <f t="shared" si="348"/>
        <v>GLPHI10100 LS Summer Backstop PHI101</v>
      </c>
    </row>
    <row r="22285" spans="1:4">
      <c r="A22285" t="s">
        <v>67025</v>
      </c>
      <c r="B22285" t="s">
        <v>67026</v>
      </c>
      <c r="D22285" t="str">
        <f t="shared" si="348"/>
        <v>GLPHI13G00 LS Summer Backstop PHI13G</v>
      </c>
    </row>
    <row r="22286" spans="1:4">
      <c r="A22286" t="s">
        <v>67027</v>
      </c>
      <c r="B22286" t="s">
        <v>67028</v>
      </c>
      <c r="D22286" t="str">
        <f t="shared" si="348"/>
        <v>GLNAS00500 LS Summer Backstop NAS005</v>
      </c>
    </row>
    <row r="22287" spans="1:4">
      <c r="A22287" t="s">
        <v>67029</v>
      </c>
      <c r="B22287" t="s">
        <v>67030</v>
      </c>
      <c r="D22287" t="str">
        <f t="shared" si="348"/>
        <v>GLNAS00100 LS Summer Backstop NAS001</v>
      </c>
    </row>
    <row r="22288" spans="1:4">
      <c r="A22288" t="s">
        <v>67031</v>
      </c>
      <c r="B22288" t="s">
        <v>67032</v>
      </c>
      <c r="D22288" t="str">
        <f t="shared" si="348"/>
        <v>GLMUS11700 LS Summer Backstop MUS117</v>
      </c>
    </row>
    <row r="22289" spans="1:4">
      <c r="A22289" t="s">
        <v>67033</v>
      </c>
      <c r="B22289" t="s">
        <v>67034</v>
      </c>
      <c r="D22289" t="str">
        <f t="shared" si="348"/>
        <v>GLMUS10600 LS Summer Backstop MUS106</v>
      </c>
    </row>
    <row r="22290" spans="1:4">
      <c r="A22290" t="s">
        <v>67035</v>
      </c>
      <c r="B22290" t="s">
        <v>67036</v>
      </c>
      <c r="D22290" t="str">
        <f t="shared" si="348"/>
        <v>GLMUS003A0 LS Summer Backstop MUS003A</v>
      </c>
    </row>
    <row r="22291" spans="1:4">
      <c r="A22291" t="s">
        <v>67037</v>
      </c>
      <c r="B22291" t="s">
        <v>67038</v>
      </c>
      <c r="D22291" t="str">
        <f t="shared" si="348"/>
        <v>GLMAT16700 LS Summer Backstop MAT167</v>
      </c>
    </row>
    <row r="22292" spans="1:4">
      <c r="A22292" t="s">
        <v>67039</v>
      </c>
      <c r="B22292" t="s">
        <v>67040</v>
      </c>
      <c r="D22292" t="str">
        <f t="shared" si="348"/>
        <v>GLMAT21B00 LS Summer Backstop MAT21B</v>
      </c>
    </row>
    <row r="22293" spans="1:4">
      <c r="A22293" t="s">
        <v>67041</v>
      </c>
      <c r="B22293" t="s">
        <v>67042</v>
      </c>
      <c r="D22293" t="str">
        <f t="shared" si="348"/>
        <v>GLMAT21A00 LS Summer Backstop MAT21A</v>
      </c>
    </row>
    <row r="22294" spans="1:4">
      <c r="A22294" t="s">
        <v>67043</v>
      </c>
      <c r="B22294" t="s">
        <v>67044</v>
      </c>
      <c r="D22294" t="str">
        <f t="shared" si="348"/>
        <v>GLMAT21C00 LS Summer Backstop MAT21C</v>
      </c>
    </row>
    <row r="22295" spans="1:4">
      <c r="A22295" t="s">
        <v>67045</v>
      </c>
      <c r="B22295" t="s">
        <v>67046</v>
      </c>
      <c r="D22295" t="str">
        <f t="shared" si="348"/>
        <v>GLMAT17A00 LS Summer Backstop MAT17A</v>
      </c>
    </row>
    <row r="22296" spans="1:4">
      <c r="A22296" t="s">
        <v>67047</v>
      </c>
      <c r="B22296" t="s">
        <v>67048</v>
      </c>
      <c r="D22296" t="str">
        <f t="shared" si="348"/>
        <v>GLMAT17B00 LS Summer Backstop MAT17B</v>
      </c>
    </row>
    <row r="22297" spans="1:4">
      <c r="A22297" t="s">
        <v>67049</v>
      </c>
      <c r="B22297" t="s">
        <v>67050</v>
      </c>
      <c r="D22297" t="str">
        <f t="shared" si="348"/>
        <v>GLMAT17C00 LS Summer Backstop MAT17C</v>
      </c>
    </row>
    <row r="22298" spans="1:4">
      <c r="A22298" t="s">
        <v>67051</v>
      </c>
      <c r="B22298" t="s">
        <v>67052</v>
      </c>
      <c r="D22298" t="str">
        <f t="shared" si="348"/>
        <v>GLMAT22B00 LS Summer Backstop MAT22B</v>
      </c>
    </row>
    <row r="22299" spans="1:4">
      <c r="A22299" t="s">
        <v>67053</v>
      </c>
      <c r="B22299" t="s">
        <v>67054</v>
      </c>
      <c r="D22299" t="str">
        <f t="shared" si="348"/>
        <v>GLMAT10800 LS Summer Backstop MAT108</v>
      </c>
    </row>
    <row r="22300" spans="1:4">
      <c r="A22300" t="s">
        <v>67055</v>
      </c>
      <c r="B22300" t="s">
        <v>67056</v>
      </c>
      <c r="D22300" t="str">
        <f t="shared" si="348"/>
        <v>GLMAT22A00 LS Summer Backstop MAT22A</v>
      </c>
    </row>
    <row r="22301" spans="1:4">
      <c r="A22301" t="s">
        <v>67057</v>
      </c>
      <c r="B22301" t="s">
        <v>67058</v>
      </c>
      <c r="D22301" t="str">
        <f t="shared" si="348"/>
        <v>GLMAT150A0 LS Summer Backstop MAT150A</v>
      </c>
    </row>
    <row r="22302" spans="1:4">
      <c r="A22302" t="s">
        <v>67059</v>
      </c>
      <c r="B22302" t="s">
        <v>67060</v>
      </c>
      <c r="D22302" t="str">
        <f t="shared" si="348"/>
        <v>GLMAT128A0 LS Summer Backstop MAT128A</v>
      </c>
    </row>
    <row r="22303" spans="1:4">
      <c r="A22303" t="s">
        <v>67061</v>
      </c>
      <c r="B22303" t="s">
        <v>67062</v>
      </c>
      <c r="D22303" t="str">
        <f t="shared" si="348"/>
        <v>GLMAT135A0 LS Summer Backstop MAT135A</v>
      </c>
    </row>
    <row r="22304" spans="1:4">
      <c r="A22304" t="s">
        <v>67063</v>
      </c>
      <c r="B22304" t="s">
        <v>67064</v>
      </c>
      <c r="D22304" t="str">
        <f t="shared" si="348"/>
        <v>GLMAT127A0 LS Summer Backstop MAT127A</v>
      </c>
    </row>
    <row r="22305" spans="1:4">
      <c r="A22305" t="s">
        <v>67065</v>
      </c>
      <c r="B22305" t="s">
        <v>67066</v>
      </c>
      <c r="D22305" t="str">
        <f t="shared" si="348"/>
        <v>GLMAT127C0 LS Summer Backstop MAT127C</v>
      </c>
    </row>
    <row r="22306" spans="1:4">
      <c r="A22306" t="s">
        <v>67067</v>
      </c>
      <c r="B22306" t="s">
        <v>67068</v>
      </c>
      <c r="D22306" t="str">
        <f t="shared" si="348"/>
        <v>GLMAT127B0 LS Summer Backstop MAT127B</v>
      </c>
    </row>
    <row r="22307" spans="1:4">
      <c r="A22307" t="s">
        <v>67069</v>
      </c>
      <c r="B22307" t="s">
        <v>67070</v>
      </c>
      <c r="D22307" t="str">
        <f t="shared" si="348"/>
        <v>GLMAT16B00 LS Summer Backstop MAT16B</v>
      </c>
    </row>
    <row r="22308" spans="1:4">
      <c r="A22308" t="s">
        <v>67071</v>
      </c>
      <c r="B22308" t="s">
        <v>67072</v>
      </c>
      <c r="D22308" t="str">
        <f t="shared" si="348"/>
        <v>GLMAT16A00 LS Summer Backstop MAT16A</v>
      </c>
    </row>
    <row r="22309" spans="1:4">
      <c r="A22309" t="s">
        <v>67073</v>
      </c>
      <c r="B22309" t="s">
        <v>67074</v>
      </c>
      <c r="D22309" t="str">
        <f t="shared" si="348"/>
        <v>GLMAT16C00 LS Summer Backstop MAT16C</v>
      </c>
    </row>
    <row r="22310" spans="1:4">
      <c r="A22310" t="s">
        <v>67075</v>
      </c>
      <c r="B22310" t="s">
        <v>67076</v>
      </c>
      <c r="D22310" t="str">
        <f t="shared" si="348"/>
        <v>GLMAT21D00 LS Summer Backstop MAT21D</v>
      </c>
    </row>
    <row r="22311" spans="1:4">
      <c r="A22311" t="s">
        <v>67077</v>
      </c>
      <c r="B22311" t="s">
        <v>67078</v>
      </c>
      <c r="D22311" t="str">
        <f t="shared" si="348"/>
        <v>GLLIN17700 LS Summer Backstop LIN177</v>
      </c>
    </row>
    <row r="22312" spans="1:4">
      <c r="A22312" t="s">
        <v>67079</v>
      </c>
      <c r="B22312" t="s">
        <v>67080</v>
      </c>
      <c r="D22312" t="str">
        <f t="shared" si="348"/>
        <v>GLLIN001Y0 LS Summer Backstop LIN001Y</v>
      </c>
    </row>
    <row r="22313" spans="1:4">
      <c r="A22313" t="s">
        <v>67081</v>
      </c>
      <c r="B22313" t="s">
        <v>67082</v>
      </c>
      <c r="D22313" t="str">
        <f t="shared" si="348"/>
        <v>GLLIN103A0 LS Summer Backstop LIN103A</v>
      </c>
    </row>
    <row r="22314" spans="1:4">
      <c r="A22314" t="s">
        <v>67083</v>
      </c>
      <c r="B22314" t="s">
        <v>67084</v>
      </c>
      <c r="D22314" t="str">
        <f t="shared" si="348"/>
        <v>GLLIN103B0 LS Summer Backstop LIN103B</v>
      </c>
    </row>
    <row r="22315" spans="1:4">
      <c r="A22315" t="s">
        <v>67085</v>
      </c>
      <c r="B22315" t="s">
        <v>67086</v>
      </c>
      <c r="D22315" t="str">
        <f t="shared" si="348"/>
        <v>GLHUM002A0 LS Summer Backstop HUM002A</v>
      </c>
    </row>
    <row r="22316" spans="1:4">
      <c r="A22316" t="s">
        <v>67087</v>
      </c>
      <c r="B22316" t="s">
        <v>67088</v>
      </c>
      <c r="D22316" t="str">
        <f t="shared" si="348"/>
        <v>GLHMR13800 LS Summer Backstop HMR138</v>
      </c>
    </row>
    <row r="22317" spans="1:4">
      <c r="A22317" t="s">
        <v>67089</v>
      </c>
      <c r="B22317" t="s">
        <v>67090</v>
      </c>
      <c r="D22317" t="str">
        <f t="shared" si="348"/>
        <v>GLHMR140A0 LS Summer Backstop HMR140A</v>
      </c>
    </row>
    <row r="22318" spans="1:4">
      <c r="A22318" t="s">
        <v>67091</v>
      </c>
      <c r="B22318" t="s">
        <v>67092</v>
      </c>
      <c r="D22318" t="str">
        <f t="shared" si="348"/>
        <v>GLHMR13000 LS Summer Backstop HMR130</v>
      </c>
    </row>
    <row r="22319" spans="1:4">
      <c r="A22319" t="s">
        <v>67093</v>
      </c>
      <c r="B22319" t="s">
        <v>67094</v>
      </c>
      <c r="D22319" t="str">
        <f t="shared" si="348"/>
        <v>GLHMR162Y0 LS Summer Backstop HMR162Y</v>
      </c>
    </row>
    <row r="22320" spans="1:4">
      <c r="A22320" t="s">
        <v>67095</v>
      </c>
      <c r="B22320" t="s">
        <v>67096</v>
      </c>
      <c r="D22320" t="str">
        <f t="shared" si="348"/>
        <v>GLHIS195C0 LS Summer Backstop HIS195C</v>
      </c>
    </row>
    <row r="22321" spans="1:4">
      <c r="A22321" t="s">
        <v>67097</v>
      </c>
      <c r="B22321" t="s">
        <v>67098</v>
      </c>
      <c r="D22321" t="str">
        <f t="shared" si="348"/>
        <v>GLHIS009A0 LS Summer Backstop HIS009A</v>
      </c>
    </row>
    <row r="22322" spans="1:4">
      <c r="A22322" t="s">
        <v>67099</v>
      </c>
      <c r="B22322" t="s">
        <v>67100</v>
      </c>
      <c r="D22322" t="str">
        <f t="shared" si="348"/>
        <v>GLHIS17A00 LS Summer Backstop HIS17A</v>
      </c>
    </row>
    <row r="22323" spans="1:4">
      <c r="A22323" t="s">
        <v>67101</v>
      </c>
      <c r="B22323" t="s">
        <v>67102</v>
      </c>
      <c r="D22323" t="str">
        <f t="shared" si="348"/>
        <v>GLHIS10B00 LS Summer Backstop HIS10B</v>
      </c>
    </row>
    <row r="22324" spans="1:4">
      <c r="A22324" t="s">
        <v>67103</v>
      </c>
      <c r="B22324" t="s">
        <v>67104</v>
      </c>
      <c r="D22324" t="str">
        <f t="shared" si="348"/>
        <v>GLGER00100 LS Summer Backstop GER001</v>
      </c>
    </row>
    <row r="22325" spans="1:4">
      <c r="A22325" t="s">
        <v>67105</v>
      </c>
      <c r="B22325" t="s">
        <v>67106</v>
      </c>
      <c r="D22325" t="str">
        <f t="shared" si="348"/>
        <v>GLWMS17000 LS Summer Backstop WMS170</v>
      </c>
    </row>
    <row r="22326" spans="1:4">
      <c r="A22326" t="s">
        <v>67107</v>
      </c>
      <c r="B22326" t="s">
        <v>67108</v>
      </c>
      <c r="D22326" t="str">
        <f t="shared" si="348"/>
        <v>GLFRE00300 LS Summer Backstop FRE003</v>
      </c>
    </row>
    <row r="22327" spans="1:4">
      <c r="A22327" t="s">
        <v>67109</v>
      </c>
      <c r="B22327" t="s">
        <v>67110</v>
      </c>
      <c r="D22327" t="str">
        <f t="shared" si="348"/>
        <v>GLFRE00100 LS Summer Backstop FRE001</v>
      </c>
    </row>
    <row r="22328" spans="1:4">
      <c r="A22328" t="s">
        <v>67111</v>
      </c>
      <c r="B22328" t="s">
        <v>67112</v>
      </c>
      <c r="D22328" t="str">
        <f t="shared" si="348"/>
        <v>GLFRE00200 LS Summer Backstop FRE002</v>
      </c>
    </row>
    <row r="22329" spans="1:4">
      <c r="A22329" t="s">
        <v>67113</v>
      </c>
      <c r="B22329" t="s">
        <v>67114</v>
      </c>
      <c r="D22329" t="str">
        <f t="shared" si="348"/>
        <v>GLENL13000 LS Summer Backstop ENL130</v>
      </c>
    </row>
    <row r="22330" spans="1:4">
      <c r="A22330" t="s">
        <v>67115</v>
      </c>
      <c r="B22330" t="s">
        <v>67116</v>
      </c>
      <c r="D22330" t="str">
        <f t="shared" si="348"/>
        <v>GLENL00300 LS Summer Backstop ENL003</v>
      </c>
    </row>
    <row r="22331" spans="1:4">
      <c r="A22331" t="s">
        <v>67117</v>
      </c>
      <c r="B22331" t="s">
        <v>67118</v>
      </c>
      <c r="D22331" t="str">
        <f t="shared" si="348"/>
        <v>GLENL110A0 LS Summer Backstop ENL110A</v>
      </c>
    </row>
    <row r="22332" spans="1:4">
      <c r="A22332" t="s">
        <v>67119</v>
      </c>
      <c r="B22332" t="s">
        <v>67120</v>
      </c>
      <c r="D22332" t="str">
        <f t="shared" si="348"/>
        <v>GLENL04400 LS Summer Backstop ENL044</v>
      </c>
    </row>
    <row r="22333" spans="1:4">
      <c r="A22333" t="s">
        <v>67121</v>
      </c>
      <c r="B22333" t="s">
        <v>67122</v>
      </c>
      <c r="D22333" t="str">
        <f t="shared" si="348"/>
        <v>GLENL05F00 LS Summer Backstop ENL05F</v>
      </c>
    </row>
    <row r="22334" spans="1:4">
      <c r="A22334" t="s">
        <v>67123</v>
      </c>
      <c r="B22334" t="s">
        <v>67124</v>
      </c>
      <c r="D22334" t="str">
        <f t="shared" si="348"/>
        <v>GLENL16600 LS Summer Backstop ENL166</v>
      </c>
    </row>
    <row r="22335" spans="1:4">
      <c r="A22335" t="s">
        <v>67125</v>
      </c>
      <c r="B22335" t="s">
        <v>67126</v>
      </c>
      <c r="D22335" t="str">
        <f t="shared" si="348"/>
        <v>GLENL11100 LS Summer Backstop ENL111</v>
      </c>
    </row>
    <row r="22336" spans="1:4">
      <c r="A22336" t="s">
        <v>67127</v>
      </c>
      <c r="B22336" t="s">
        <v>67128</v>
      </c>
      <c r="D22336" t="str">
        <f t="shared" si="348"/>
        <v>GLENL05200 LS Summer Backstop ENL052</v>
      </c>
    </row>
    <row r="22337" spans="1:4">
      <c r="A22337" t="s">
        <v>67129</v>
      </c>
      <c r="B22337" t="s">
        <v>67130</v>
      </c>
      <c r="D22337" t="str">
        <f t="shared" si="348"/>
        <v>GLENL17300 LS Summer Backstop ENL173</v>
      </c>
    </row>
    <row r="22338" spans="1:4">
      <c r="A22338" t="s">
        <v>67131</v>
      </c>
      <c r="B22338" t="s">
        <v>67132</v>
      </c>
      <c r="D22338" t="str">
        <f t="shared" si="348"/>
        <v>GLENL11700 LS Summer Backstop ENL117</v>
      </c>
    </row>
    <row r="22339" spans="1:4">
      <c r="A22339" t="s">
        <v>67133</v>
      </c>
      <c r="B22339" t="s">
        <v>67134</v>
      </c>
      <c r="D22339" t="str">
        <f t="shared" ref="D22339:D22402" si="349">A22339&amp;" "&amp;B22339</f>
        <v>GLENL003A0 LS Summer Backstop ENL003A</v>
      </c>
    </row>
    <row r="22340" spans="1:4">
      <c r="A22340" t="s">
        <v>67135</v>
      </c>
      <c r="B22340" t="s">
        <v>67136</v>
      </c>
      <c r="D22340" t="str">
        <f t="shared" si="349"/>
        <v>GLECN10200 LS Summer Backstop ECN102</v>
      </c>
    </row>
    <row r="22341" spans="1:4">
      <c r="A22341" t="s">
        <v>67137</v>
      </c>
      <c r="B22341" t="s">
        <v>67138</v>
      </c>
      <c r="D22341" t="str">
        <f t="shared" si="349"/>
        <v>GLECN10100 LS Summer Backstop ECN101</v>
      </c>
    </row>
    <row r="22342" spans="1:4">
      <c r="A22342" t="s">
        <v>67139</v>
      </c>
      <c r="B22342" t="s">
        <v>67140</v>
      </c>
      <c r="D22342" t="str">
        <f t="shared" si="349"/>
        <v>GLECN100A0 LS Summer Backstop ECN100A</v>
      </c>
    </row>
    <row r="22343" spans="1:4">
      <c r="A22343" t="s">
        <v>67141</v>
      </c>
      <c r="B22343" t="s">
        <v>67142</v>
      </c>
      <c r="D22343" t="str">
        <f t="shared" si="349"/>
        <v>GLECN100B0 LS Summer Backstop ECN100B</v>
      </c>
    </row>
    <row r="22344" spans="1:4">
      <c r="A22344" t="s">
        <v>67143</v>
      </c>
      <c r="B22344" t="s">
        <v>67144</v>
      </c>
      <c r="D22344" t="str">
        <f t="shared" si="349"/>
        <v>GLECN001BV LS Summer Backstop ECN001BV</v>
      </c>
    </row>
    <row r="22345" spans="1:4">
      <c r="A22345" t="s">
        <v>67145</v>
      </c>
      <c r="B22345" t="s">
        <v>67146</v>
      </c>
      <c r="D22345" t="str">
        <f t="shared" si="349"/>
        <v>GLECN001B0 LS Summer Backstop ECN001B</v>
      </c>
    </row>
    <row r="22346" spans="1:4">
      <c r="A22346" t="s">
        <v>67147</v>
      </c>
      <c r="B22346" t="s">
        <v>67148</v>
      </c>
      <c r="D22346" t="str">
        <f t="shared" si="349"/>
        <v>GLECN001AV LS Summer Backstop ECN001AV</v>
      </c>
    </row>
    <row r="22347" spans="1:4">
      <c r="A22347" t="s">
        <v>67149</v>
      </c>
      <c r="B22347" t="s">
        <v>67150</v>
      </c>
      <c r="D22347" t="str">
        <f t="shared" si="349"/>
        <v>GLECN001A0 LS Summer Backstop ECN001A</v>
      </c>
    </row>
    <row r="22348" spans="1:4">
      <c r="A22348" t="s">
        <v>67151</v>
      </c>
      <c r="B22348" t="s">
        <v>67152</v>
      </c>
      <c r="D22348" t="str">
        <f t="shared" si="349"/>
        <v>GLGEL00100 LS Summer Backstop GEL001</v>
      </c>
    </row>
    <row r="22349" spans="1:4">
      <c r="A22349" t="s">
        <v>67153</v>
      </c>
      <c r="B22349" t="s">
        <v>67154</v>
      </c>
      <c r="D22349" t="str">
        <f t="shared" si="349"/>
        <v>GLGEL00200 LS Summer Backstop GEL002</v>
      </c>
    </row>
    <row r="22350" spans="1:4">
      <c r="A22350" t="s">
        <v>67155</v>
      </c>
      <c r="B22350" t="s">
        <v>67156</v>
      </c>
      <c r="D22350" t="str">
        <f t="shared" si="349"/>
        <v>GLGEL01600 LS Summer Backstop GEL016</v>
      </c>
    </row>
    <row r="22351" spans="1:4">
      <c r="A22351" t="s">
        <v>67157</v>
      </c>
      <c r="B22351" t="s">
        <v>67158</v>
      </c>
      <c r="D22351" t="str">
        <f t="shared" si="349"/>
        <v>GLDES05100 LS Summer Backstop DES051</v>
      </c>
    </row>
    <row r="22352" spans="1:4">
      <c r="A22352" t="s">
        <v>67159</v>
      </c>
      <c r="B22352" t="s">
        <v>67160</v>
      </c>
      <c r="D22352" t="str">
        <f t="shared" si="349"/>
        <v>GLDES11100 LS Summer Backstop DES111</v>
      </c>
    </row>
    <row r="22353" spans="1:4">
      <c r="A22353" t="s">
        <v>67161</v>
      </c>
      <c r="B22353" t="s">
        <v>67162</v>
      </c>
      <c r="D22353" t="str">
        <f t="shared" si="349"/>
        <v>GLDES01400 LS Summer Backstop DES014</v>
      </c>
    </row>
    <row r="22354" spans="1:4">
      <c r="A22354" t="s">
        <v>67163</v>
      </c>
      <c r="B22354" t="s">
        <v>67164</v>
      </c>
      <c r="D22354" t="str">
        <f t="shared" si="349"/>
        <v>GLDES01500 LS Summer Backstop DES015</v>
      </c>
    </row>
    <row r="22355" spans="1:4">
      <c r="A22355" t="s">
        <v>67165</v>
      </c>
      <c r="B22355" t="s">
        <v>67166</v>
      </c>
      <c r="D22355" t="str">
        <f t="shared" si="349"/>
        <v>GLDES01600 LS Summer Backstop DES016</v>
      </c>
    </row>
    <row r="22356" spans="1:4">
      <c r="A22356" t="s">
        <v>67167</v>
      </c>
      <c r="B22356" t="s">
        <v>67168</v>
      </c>
      <c r="D22356" t="str">
        <f t="shared" si="349"/>
        <v>GLDES11700 LS Summer Backstop DES117</v>
      </c>
    </row>
    <row r="22357" spans="1:4">
      <c r="A22357" t="s">
        <v>67169</v>
      </c>
      <c r="B22357" t="s">
        <v>67170</v>
      </c>
      <c r="D22357" t="str">
        <f t="shared" si="349"/>
        <v>GLDES11500 LS Summer Backstop DES115</v>
      </c>
    </row>
    <row r="22358" spans="1:4">
      <c r="A22358" t="s">
        <v>67171</v>
      </c>
      <c r="B22358" t="s">
        <v>67172</v>
      </c>
      <c r="D22358" t="str">
        <f t="shared" si="349"/>
        <v>GLDES16100 LS Summer Backstop DES161</v>
      </c>
    </row>
    <row r="22359" spans="1:4">
      <c r="A22359" t="s">
        <v>67173</v>
      </c>
      <c r="B22359" t="s">
        <v>67174</v>
      </c>
      <c r="D22359" t="str">
        <f t="shared" si="349"/>
        <v>GLDES15100 LS Summer Backstop DES151</v>
      </c>
    </row>
    <row r="22360" spans="1:4">
      <c r="A22360" t="s">
        <v>67175</v>
      </c>
      <c r="B22360" t="s">
        <v>67176</v>
      </c>
      <c r="D22360" t="str">
        <f t="shared" si="349"/>
        <v>GLDES11200 LS Summer Backstop DES112</v>
      </c>
    </row>
    <row r="22361" spans="1:4">
      <c r="A22361" t="s">
        <v>67177</v>
      </c>
      <c r="B22361" t="s">
        <v>67178</v>
      </c>
      <c r="D22361" t="str">
        <f t="shared" si="349"/>
        <v>GLDES11600 LS Summer Backstop DES116</v>
      </c>
    </row>
    <row r="22362" spans="1:4">
      <c r="A22362" t="s">
        <v>67179</v>
      </c>
      <c r="B22362" t="s">
        <v>67180</v>
      </c>
      <c r="D22362" t="str">
        <f t="shared" si="349"/>
        <v>GLCOM00400 LS Summer Backstop COM004</v>
      </c>
    </row>
    <row r="22363" spans="1:4">
      <c r="A22363" t="s">
        <v>67181</v>
      </c>
      <c r="B22363" t="s">
        <v>67182</v>
      </c>
      <c r="D22363" t="str">
        <f t="shared" si="349"/>
        <v>GLCOM00300 LS Summer Backstop COM003</v>
      </c>
    </row>
    <row r="22364" spans="1:4">
      <c r="A22364" t="s">
        <v>67183</v>
      </c>
      <c r="B22364" t="s">
        <v>67184</v>
      </c>
      <c r="D22364" t="str">
        <f t="shared" si="349"/>
        <v>GLCMN14700 LS Summer Backstop CMN147</v>
      </c>
    </row>
    <row r="22365" spans="1:4">
      <c r="A22365" t="s">
        <v>67185</v>
      </c>
      <c r="B22365" t="s">
        <v>67186</v>
      </c>
      <c r="D22365" t="str">
        <f t="shared" si="349"/>
        <v>GLCMN10100 LS Summer Backstop CMN101</v>
      </c>
    </row>
    <row r="22366" spans="1:4">
      <c r="A22366" t="s">
        <v>67187</v>
      </c>
      <c r="B22366" t="s">
        <v>67188</v>
      </c>
      <c r="D22366" t="str">
        <f t="shared" si="349"/>
        <v>GLCMN150V0 LS Summer Backstop CMN150V</v>
      </c>
    </row>
    <row r="22367" spans="1:4">
      <c r="A22367" t="s">
        <v>67189</v>
      </c>
      <c r="B22367" t="s">
        <v>67190</v>
      </c>
      <c r="D22367" t="str">
        <f t="shared" si="349"/>
        <v>GLCMN170V0 LS Summer Backstop CMN170V</v>
      </c>
    </row>
    <row r="22368" spans="1:4">
      <c r="A22368" t="s">
        <v>67191</v>
      </c>
      <c r="B22368" t="s">
        <v>67192</v>
      </c>
      <c r="D22368" t="str">
        <f t="shared" si="349"/>
        <v>GLCMN10200 LS Summer Backstop CMN102</v>
      </c>
    </row>
    <row r="22369" spans="1:4">
      <c r="A22369" t="s">
        <v>67193</v>
      </c>
      <c r="B22369" t="s">
        <v>67194</v>
      </c>
      <c r="D22369" t="str">
        <f t="shared" si="349"/>
        <v>GLCMN003Y0 LS Summer Backstop CMN003Y</v>
      </c>
    </row>
    <row r="22370" spans="1:4">
      <c r="A22370" t="s">
        <v>67195</v>
      </c>
      <c r="B22370" t="s">
        <v>67196</v>
      </c>
      <c r="D22370" t="str">
        <f t="shared" si="349"/>
        <v>GLCMN010V0 LS Summer Backstop CMN010V</v>
      </c>
    </row>
    <row r="22371" spans="1:4">
      <c r="A22371" t="s">
        <v>67197</v>
      </c>
      <c r="B22371" t="s">
        <v>67198</v>
      </c>
      <c r="D22371" t="str">
        <f t="shared" si="349"/>
        <v>GLCMN14000 LS Summer Backstop CMN140</v>
      </c>
    </row>
    <row r="22372" spans="1:4">
      <c r="A22372" t="s">
        <v>67199</v>
      </c>
      <c r="B22372" t="s">
        <v>67200</v>
      </c>
      <c r="D22372" t="str">
        <f t="shared" si="349"/>
        <v>GLCMN00100 LS Summer Backstop CMN001</v>
      </c>
    </row>
    <row r="22373" spans="1:4">
      <c r="A22373" t="s">
        <v>67201</v>
      </c>
      <c r="B22373" t="s">
        <v>67202</v>
      </c>
      <c r="D22373" t="str">
        <f t="shared" si="349"/>
        <v>GLCMN152V0 LS Summer Backstop CMN152V</v>
      </c>
    </row>
    <row r="22374" spans="1:4">
      <c r="A22374" t="s">
        <v>67203</v>
      </c>
      <c r="B22374" t="s">
        <v>67204</v>
      </c>
      <c r="D22374" t="str">
        <f t="shared" si="349"/>
        <v>GLCMN176V0 LS Summer Backstop CMN176V</v>
      </c>
    </row>
    <row r="22375" spans="1:4">
      <c r="A22375" t="s">
        <v>67205</v>
      </c>
      <c r="B22375" t="s">
        <v>67206</v>
      </c>
      <c r="D22375" t="str">
        <f t="shared" si="349"/>
        <v>GLCDM13000 LS Summer Backstop CDM130</v>
      </c>
    </row>
    <row r="22376" spans="1:4">
      <c r="A22376" t="s">
        <v>67207</v>
      </c>
      <c r="B22376" t="s">
        <v>67208</v>
      </c>
      <c r="D22376" t="str">
        <f t="shared" si="349"/>
        <v>GLCDM02000 LS Summer Backstop CDM020</v>
      </c>
    </row>
    <row r="22377" spans="1:4">
      <c r="A22377" t="s">
        <v>67209</v>
      </c>
      <c r="B22377" t="s">
        <v>67210</v>
      </c>
      <c r="D22377" t="str">
        <f t="shared" si="349"/>
        <v>GLCDM15600 LS Summer Backstop CDM156</v>
      </c>
    </row>
    <row r="22378" spans="1:4">
      <c r="A22378" t="s">
        <v>67211</v>
      </c>
      <c r="B22378" t="s">
        <v>67212</v>
      </c>
      <c r="D22378" t="str">
        <f t="shared" si="349"/>
        <v>GLCDM16700 LS Summer Backstop CDM167</v>
      </c>
    </row>
    <row r="22379" spans="1:4">
      <c r="A22379" t="s">
        <v>67213</v>
      </c>
      <c r="B22379" t="s">
        <v>67214</v>
      </c>
      <c r="D22379" t="str">
        <f t="shared" si="349"/>
        <v>GLCHN00900 LS Summer Backstop CHN009</v>
      </c>
    </row>
    <row r="22380" spans="1:4">
      <c r="A22380" t="s">
        <v>67215</v>
      </c>
      <c r="B22380" t="s">
        <v>67216</v>
      </c>
      <c r="D22380" t="str">
        <f t="shared" si="349"/>
        <v>GLCHI17200 LS Summer Backstop CHI172</v>
      </c>
    </row>
    <row r="22381" spans="1:4">
      <c r="A22381" t="s">
        <v>67217</v>
      </c>
      <c r="B22381" t="s">
        <v>67218</v>
      </c>
      <c r="D22381" t="str">
        <f t="shared" si="349"/>
        <v>GLCHI17000 LS Summer Backstop CHI170</v>
      </c>
    </row>
    <row r="22382" spans="1:4">
      <c r="A22382" t="s">
        <v>67219</v>
      </c>
      <c r="B22382" t="s">
        <v>67220</v>
      </c>
      <c r="D22382" t="str">
        <f t="shared" si="349"/>
        <v>GLCHI14800 LS Summer Backstop CHI148</v>
      </c>
    </row>
    <row r="22383" spans="1:4">
      <c r="A22383" t="s">
        <v>67221</v>
      </c>
      <c r="B22383" t="s">
        <v>67222</v>
      </c>
      <c r="D22383" t="str">
        <f t="shared" si="349"/>
        <v>GLCHI16100 LS Summer Backstop CHI161</v>
      </c>
    </row>
    <row r="22384" spans="1:4">
      <c r="A22384" t="s">
        <v>67223</v>
      </c>
      <c r="B22384" t="s">
        <v>67224</v>
      </c>
      <c r="D22384" t="str">
        <f t="shared" si="349"/>
        <v>GLCHE110A0 LS Summer Backstop CHE110A</v>
      </c>
    </row>
    <row r="22385" spans="1:4">
      <c r="A22385" t="s">
        <v>67225</v>
      </c>
      <c r="B22385" t="s">
        <v>67226</v>
      </c>
      <c r="D22385" t="str">
        <f t="shared" si="349"/>
        <v>GLCHE110B0 LS Summer Backstop CHE110B</v>
      </c>
    </row>
    <row r="22386" spans="1:4">
      <c r="A22386" t="s">
        <v>67227</v>
      </c>
      <c r="B22386" t="s">
        <v>67228</v>
      </c>
      <c r="D22386" t="str">
        <f t="shared" si="349"/>
        <v>GLCHE001V0 LS Summer Backstop CHE001V</v>
      </c>
    </row>
    <row r="22387" spans="1:4">
      <c r="A22387" t="s">
        <v>67229</v>
      </c>
      <c r="B22387" t="s">
        <v>67230</v>
      </c>
      <c r="D22387" t="str">
        <f t="shared" si="349"/>
        <v>GLASA11500 LS Summer Backstop ASA115</v>
      </c>
    </row>
    <row r="22388" spans="1:4">
      <c r="A22388" t="s">
        <v>67231</v>
      </c>
      <c r="B22388" t="s">
        <v>67232</v>
      </c>
      <c r="D22388" t="str">
        <f t="shared" si="349"/>
        <v>GLAHI16400 LS Summer Backstop AHI164</v>
      </c>
    </row>
    <row r="22389" spans="1:4">
      <c r="A22389" t="s">
        <v>67233</v>
      </c>
      <c r="B22389" t="s">
        <v>67234</v>
      </c>
      <c r="D22389" t="str">
        <f t="shared" si="349"/>
        <v>GLAHI15000 LS Summer Backstop AHI150</v>
      </c>
    </row>
    <row r="22390" spans="1:4">
      <c r="A22390" t="s">
        <v>67235</v>
      </c>
      <c r="B22390" t="s">
        <v>67236</v>
      </c>
      <c r="D22390" t="str">
        <f t="shared" si="349"/>
        <v>GLART010F0 LS Summer Backstop ART010F</v>
      </c>
    </row>
    <row r="22391" spans="1:4">
      <c r="A22391" t="s">
        <v>67237</v>
      </c>
      <c r="B22391" t="s">
        <v>67238</v>
      </c>
      <c r="D22391" t="str">
        <f t="shared" si="349"/>
        <v>GLART00200 LS Summer Backstop ART002</v>
      </c>
    </row>
    <row r="22392" spans="1:4">
      <c r="A22392" t="s">
        <v>67239</v>
      </c>
      <c r="B22392" t="s">
        <v>67240</v>
      </c>
      <c r="D22392" t="str">
        <f t="shared" si="349"/>
        <v>GLART00700 LS Summer Backstop ART007</v>
      </c>
    </row>
    <row r="22393" spans="1:4">
      <c r="A22393" t="s">
        <v>67241</v>
      </c>
      <c r="B22393" t="s">
        <v>67242</v>
      </c>
      <c r="D22393" t="str">
        <f t="shared" si="349"/>
        <v>GLART00900 LS Summer Backstop ART009</v>
      </c>
    </row>
    <row r="22394" spans="1:4">
      <c r="A22394" t="s">
        <v>67243</v>
      </c>
      <c r="B22394" t="s">
        <v>67244</v>
      </c>
      <c r="D22394" t="str">
        <f t="shared" si="349"/>
        <v>GLART103AN LS Summer Backstop ART103AN</v>
      </c>
    </row>
    <row r="22395" spans="1:4">
      <c r="A22395" t="s">
        <v>67245</v>
      </c>
      <c r="B22395" t="s">
        <v>67246</v>
      </c>
      <c r="D22395" t="str">
        <f t="shared" si="349"/>
        <v>GLANT15200 LS Summer Backstop ANT152</v>
      </c>
    </row>
    <row r="22396" spans="1:4">
      <c r="A22396" t="s">
        <v>67247</v>
      </c>
      <c r="B22396" t="s">
        <v>67248</v>
      </c>
      <c r="D22396" t="str">
        <f t="shared" si="349"/>
        <v>GLANT15300 LS Summer Backstop ANT153</v>
      </c>
    </row>
    <row r="22397" spans="1:4">
      <c r="A22397" t="s">
        <v>67249</v>
      </c>
      <c r="B22397" t="s">
        <v>67250</v>
      </c>
      <c r="D22397" t="str">
        <f t="shared" si="349"/>
        <v>GLANT156A0 LS Summer Backstop ANT156A</v>
      </c>
    </row>
    <row r="22398" spans="1:4">
      <c r="A22398" t="s">
        <v>67251</v>
      </c>
      <c r="B22398" t="s">
        <v>67252</v>
      </c>
      <c r="D22398" t="str">
        <f t="shared" si="349"/>
        <v>GLAMS13000 LS Summer Backstop AMS130</v>
      </c>
    </row>
    <row r="22399" spans="1:4">
      <c r="A22399" t="s">
        <v>67253</v>
      </c>
      <c r="B22399" t="s">
        <v>67254</v>
      </c>
      <c r="D22399" t="str">
        <f t="shared" si="349"/>
        <v>GLAMS15700 LS Summer Backstop AMS157</v>
      </c>
    </row>
    <row r="22400" spans="1:4">
      <c r="A22400" t="s">
        <v>67255</v>
      </c>
      <c r="B22400" t="s">
        <v>67256</v>
      </c>
      <c r="D22400" t="str">
        <f t="shared" si="349"/>
        <v>GLAMS05900 LS Summer Backstop AMS059</v>
      </c>
    </row>
    <row r="22401" spans="1:4">
      <c r="A22401" t="s">
        <v>67257</v>
      </c>
      <c r="B22401" t="s">
        <v>67258</v>
      </c>
      <c r="D22401" t="str">
        <f t="shared" si="349"/>
        <v>GLAMS15200 LS Summer Backstop AMS152</v>
      </c>
    </row>
    <row r="22402" spans="1:4">
      <c r="A22402" t="s">
        <v>67259</v>
      </c>
      <c r="B22402" t="s">
        <v>67260</v>
      </c>
      <c r="D22402" t="str">
        <f t="shared" si="349"/>
        <v>GLAAS13300 LS Summer Backstop AAS133</v>
      </c>
    </row>
    <row r="22403" spans="1:4">
      <c r="A22403" t="s">
        <v>67261</v>
      </c>
      <c r="B22403" t="s">
        <v>67262</v>
      </c>
      <c r="D22403" t="str">
        <f t="shared" ref="D22403:D22466" si="350">A22403&amp;" "&amp;B22403</f>
        <v>GLDES13100 LS Summer Backstop DES131</v>
      </c>
    </row>
    <row r="22404" spans="1:4">
      <c r="A22404" t="s">
        <v>67263</v>
      </c>
      <c r="B22404" t="s">
        <v>67264</v>
      </c>
      <c r="D22404" t="str">
        <f t="shared" si="350"/>
        <v>GLPMC00000 MondaviEvents CCPB Ellen Forney 3121</v>
      </c>
    </row>
    <row r="22405" spans="1:4">
      <c r="A22405" t="s">
        <v>67265</v>
      </c>
      <c r="B22405" t="s">
        <v>67266</v>
      </c>
      <c r="D22405" t="str">
        <f t="shared" si="350"/>
        <v>GLPMC00001 MondaviEvents Home Stage Project DatesArtists Vary</v>
      </c>
    </row>
    <row r="22406" spans="1:4">
      <c r="A22406" t="s">
        <v>67267</v>
      </c>
      <c r="B22406" t="s">
        <v>67268</v>
      </c>
      <c r="D22406" t="str">
        <f t="shared" si="350"/>
        <v>GLPMC00002 MondaviEvents Alexander String Quartet 1</v>
      </c>
    </row>
    <row r="22407" spans="1:4">
      <c r="A22407" t="s">
        <v>67269</v>
      </c>
      <c r="B22407" t="s">
        <v>67270</v>
      </c>
      <c r="D22407" t="str">
        <f t="shared" si="350"/>
        <v>GLPMC00003 MondaviEvents Alexander String Quartet 2</v>
      </c>
    </row>
    <row r="22408" spans="1:4">
      <c r="A22408" t="s">
        <v>67271</v>
      </c>
      <c r="B22408" t="s">
        <v>67272</v>
      </c>
      <c r="D22408" t="str">
        <f t="shared" si="350"/>
        <v>GLPMC00004 MondaviEvents Alexander String Quartet 3</v>
      </c>
    </row>
    <row r="22409" spans="1:4">
      <c r="A22409" t="s">
        <v>67273</v>
      </c>
      <c r="B22409" t="s">
        <v>67274</v>
      </c>
      <c r="D22409" t="str">
        <f t="shared" si="350"/>
        <v>GLPMC00005 MondaviEvents Ronald K Brown Evidence</v>
      </c>
    </row>
    <row r="22410" spans="1:4">
      <c r="A22410" t="s">
        <v>67275</v>
      </c>
      <c r="B22410" t="s">
        <v>67276</v>
      </c>
      <c r="D22410" t="str">
        <f t="shared" si="350"/>
        <v>GLPMC00006 MondaviEvents Circa Humans 20</v>
      </c>
    </row>
    <row r="22411" spans="1:4">
      <c r="A22411" t="s">
        <v>67277</v>
      </c>
      <c r="B22411" t="s">
        <v>67278</v>
      </c>
      <c r="D22411" t="str">
        <f t="shared" si="350"/>
        <v>GLPMC00007 MondaviEvents Circus and Its Others</v>
      </c>
    </row>
    <row r="22412" spans="1:4">
      <c r="A22412" t="s">
        <v>67279</v>
      </c>
      <c r="B22412" t="s">
        <v>67280</v>
      </c>
      <c r="D22412" t="str">
        <f t="shared" si="350"/>
        <v>GLPMC00008 MondaviEvents Delfeayo Marsalis</v>
      </c>
    </row>
    <row r="22413" spans="1:4">
      <c r="A22413" t="s">
        <v>67281</v>
      </c>
      <c r="B22413" t="s">
        <v>67282</v>
      </c>
      <c r="D22413" t="str">
        <f t="shared" si="350"/>
        <v>GLPMC00009 MondaviEvents Arturo OFarrill</v>
      </c>
    </row>
    <row r="22414" spans="1:4">
      <c r="A22414" t="s">
        <v>67283</v>
      </c>
      <c r="B22414" t="s">
        <v>67284</v>
      </c>
      <c r="D22414" t="str">
        <f t="shared" si="350"/>
        <v>GLPMC00010 MondaviEvents Still Will Be Heard</v>
      </c>
    </row>
    <row r="22415" spans="1:4">
      <c r="A22415" t="s">
        <v>67285</v>
      </c>
      <c r="B22415" t="s">
        <v>67286</v>
      </c>
      <c r="D22415" t="str">
        <f t="shared" si="350"/>
        <v>GLPMC00011 MondaviEvents Hard Luck Cherry Pocket</v>
      </c>
    </row>
    <row r="22416" spans="1:4">
      <c r="A22416" t="s">
        <v>67287</v>
      </c>
      <c r="B22416" t="s">
        <v>67288</v>
      </c>
      <c r="D22416" t="str">
        <f t="shared" si="350"/>
        <v>GLPMC00012 MondaviEvents Ibram X Kendi</v>
      </c>
    </row>
    <row r="22417" spans="1:4">
      <c r="A22417" t="s">
        <v>67289</v>
      </c>
      <c r="B22417" t="s">
        <v>67290</v>
      </c>
      <c r="D22417" t="str">
        <f t="shared" si="350"/>
        <v>GLPMC00013 MondaviEvents Fran Lebowitz</v>
      </c>
    </row>
    <row r="22418" spans="1:4">
      <c r="A22418" t="s">
        <v>67291</v>
      </c>
      <c r="B22418" t="s">
        <v>67292</v>
      </c>
      <c r="D22418" t="str">
        <f t="shared" si="350"/>
        <v>GLPMC00014 MondaviEvents Chamber Music of Lincoln Ctr</v>
      </c>
    </row>
    <row r="22419" spans="1:4">
      <c r="A22419" t="s">
        <v>67293</v>
      </c>
      <c r="B22419" t="s">
        <v>67294</v>
      </c>
      <c r="D22419" t="str">
        <f t="shared" si="350"/>
        <v>GLPMC00015 MondaviEvents Mean Girls</v>
      </c>
    </row>
    <row r="22420" spans="1:4">
      <c r="A22420" t="s">
        <v>67295</v>
      </c>
      <c r="B22420" t="s">
        <v>67296</v>
      </c>
      <c r="D22420" t="str">
        <f t="shared" si="350"/>
        <v>GLPMC00016 MondaviEvents Pamyua</v>
      </c>
    </row>
    <row r="22421" spans="1:4">
      <c r="A22421" t="s">
        <v>67297</v>
      </c>
      <c r="B22421" t="s">
        <v>67298</v>
      </c>
      <c r="D22421" t="str">
        <f t="shared" si="350"/>
        <v>GLPMC00017 MondaviEvents Royal Philharmonic Orchestra</v>
      </c>
    </row>
    <row r="22422" spans="1:4">
      <c r="A22422" t="s">
        <v>67299</v>
      </c>
      <c r="B22422" t="s">
        <v>67300</v>
      </c>
      <c r="D22422" t="str">
        <f t="shared" si="350"/>
        <v>GLPMC00018 MondaviEvents Eliza Jane Schneider</v>
      </c>
    </row>
    <row r="22423" spans="1:4">
      <c r="A22423" t="s">
        <v>67301</v>
      </c>
      <c r="B22423" t="s">
        <v>67302</v>
      </c>
      <c r="D22423" t="str">
        <f t="shared" si="350"/>
        <v>GLPMC00019 MondaviEvents David Sedaris 1</v>
      </c>
    </row>
    <row r="22424" spans="1:4">
      <c r="A22424" t="s">
        <v>67303</v>
      </c>
      <c r="B22424" t="s">
        <v>67304</v>
      </c>
      <c r="D22424" t="str">
        <f t="shared" si="350"/>
        <v>GLPMC00020 MondaviEvents Damien Sneed</v>
      </c>
    </row>
    <row r="22425" spans="1:4">
      <c r="A22425" t="s">
        <v>67305</v>
      </c>
      <c r="B22425" t="s">
        <v>67306</v>
      </c>
      <c r="D22425" t="str">
        <f t="shared" si="350"/>
        <v>GLPMC00021 MondaviEvents Academy of St Martin</v>
      </c>
    </row>
    <row r="22426" spans="1:4">
      <c r="A22426" t="s">
        <v>67307</v>
      </c>
      <c r="B22426" t="s">
        <v>67308</v>
      </c>
      <c r="D22426" t="str">
        <f t="shared" si="350"/>
        <v>GLPMC00022 MondaviEvents Veronica Swift</v>
      </c>
    </row>
    <row r="22427" spans="1:4">
      <c r="A22427" t="s">
        <v>67309</v>
      </c>
      <c r="B22427" t="s">
        <v>67310</v>
      </c>
      <c r="D22427" t="str">
        <f t="shared" si="350"/>
        <v>GLPMC00023 MondaviEvents Christopher Taylor 1</v>
      </c>
    </row>
    <row r="22428" spans="1:4">
      <c r="A22428" t="s">
        <v>67311</v>
      </c>
      <c r="B22428" t="s">
        <v>67312</v>
      </c>
      <c r="D22428" t="str">
        <f t="shared" si="350"/>
        <v>GLPMC00024 MondaviEvents Alexander String Quartet 4</v>
      </c>
    </row>
    <row r="22429" spans="1:4">
      <c r="A22429" t="s">
        <v>67313</v>
      </c>
      <c r="B22429" t="s">
        <v>67314</v>
      </c>
      <c r="D22429" t="str">
        <f t="shared" si="350"/>
        <v>GLPMC00025 MondaviEvents David Sedaris 2</v>
      </c>
    </row>
    <row r="22430" spans="1:4">
      <c r="A22430" t="s">
        <v>67315</v>
      </c>
      <c r="B22430" t="s">
        <v>67316</v>
      </c>
      <c r="D22430" t="str">
        <f t="shared" si="350"/>
        <v>GLPMC00026 MondaviEvents FY24 Wanda Sykes</v>
      </c>
    </row>
    <row r="22431" spans="1:4">
      <c r="A22431" t="s">
        <v>67317</v>
      </c>
      <c r="B22431" t="s">
        <v>67318</v>
      </c>
      <c r="D22431" t="str">
        <f t="shared" si="350"/>
        <v>GLPMC00027 Alexander String Quartet 1</v>
      </c>
    </row>
    <row r="22432" spans="1:4">
      <c r="A22432" t="s">
        <v>67319</v>
      </c>
      <c r="B22432" t="s">
        <v>67320</v>
      </c>
      <c r="D22432" t="str">
        <f t="shared" si="350"/>
        <v>GLPMC00028 Alexander String Quartet 2</v>
      </c>
    </row>
    <row r="22433" spans="1:4">
      <c r="A22433" t="s">
        <v>67321</v>
      </c>
      <c r="B22433" t="s">
        <v>67322</v>
      </c>
      <c r="D22433" t="str">
        <f t="shared" si="350"/>
        <v>GLPMC00029 Alexander String Quartet 3</v>
      </c>
    </row>
    <row r="22434" spans="1:4">
      <c r="A22434" t="s">
        <v>67323</v>
      </c>
      <c r="B22434" t="s">
        <v>67324</v>
      </c>
      <c r="D22434" t="str">
        <f t="shared" si="350"/>
        <v>GLPMC00030 Triplets of Belleville</v>
      </c>
    </row>
    <row r="22435" spans="1:4">
      <c r="A22435" t="s">
        <v>67325</v>
      </c>
      <c r="B22435" t="s">
        <v>67326</v>
      </c>
      <c r="D22435" t="str">
        <f t="shared" si="350"/>
        <v>GLPMC00031 Branford Marsalis Quartet</v>
      </c>
    </row>
    <row r="22436" spans="1:4">
      <c r="A22436" t="s">
        <v>67327</v>
      </c>
      <c r="B22436" t="s">
        <v>67328</v>
      </c>
      <c r="D22436" t="str">
        <f t="shared" si="350"/>
        <v>GLPMC00032 Charles Blow</v>
      </c>
    </row>
    <row r="22437" spans="1:4">
      <c r="A22437" t="s">
        <v>67329</v>
      </c>
      <c r="B22437" t="s">
        <v>67330</v>
      </c>
      <c r="D22437" t="str">
        <f t="shared" si="350"/>
        <v>GLPMC00033 Emmet Cohen Organ Trio</v>
      </c>
    </row>
    <row r="22438" spans="1:4">
      <c r="A22438" t="s">
        <v>67331</v>
      </c>
      <c r="B22438" t="s">
        <v>67332</v>
      </c>
      <c r="D22438" t="str">
        <f t="shared" si="350"/>
        <v>GLPMC00034 Cirque Mechanics</v>
      </c>
    </row>
    <row r="22439" spans="1:4">
      <c r="A22439" t="s">
        <v>67333</v>
      </c>
      <c r="B22439" t="s">
        <v>67334</v>
      </c>
      <c r="D22439" t="str">
        <f t="shared" si="350"/>
        <v>GLPMC00035 Coco Live to Film Concert</v>
      </c>
    </row>
    <row r="22440" spans="1:4">
      <c r="A22440" t="s">
        <v>67335</v>
      </c>
      <c r="B22440" t="s">
        <v>67336</v>
      </c>
      <c r="D22440" t="str">
        <f t="shared" si="350"/>
        <v>GLPMC00036 Groupo Corpo</v>
      </c>
    </row>
    <row r="22441" spans="1:4">
      <c r="A22441" t="s">
        <v>67337</v>
      </c>
      <c r="B22441" t="s">
        <v>67338</v>
      </c>
      <c r="D22441" t="str">
        <f t="shared" si="350"/>
        <v>GLPMC00037 Curtis on Tour</v>
      </c>
    </row>
    <row r="22442" spans="1:4">
      <c r="A22442" t="s">
        <v>67339</v>
      </c>
      <c r="B22442" t="s">
        <v>67340</v>
      </c>
      <c r="D22442" t="str">
        <f t="shared" si="350"/>
        <v>GLPMC00038 Cory Wong</v>
      </c>
    </row>
    <row r="22443" spans="1:4">
      <c r="A22443" t="s">
        <v>67341</v>
      </c>
      <c r="B22443" t="s">
        <v>67342</v>
      </c>
      <c r="D22443" t="str">
        <f t="shared" si="350"/>
        <v>GLPMC00039 Danu</v>
      </c>
    </row>
    <row r="22444" spans="1:4">
      <c r="A22444" t="s">
        <v>67343</v>
      </c>
      <c r="B22444" t="s">
        <v>67344</v>
      </c>
      <c r="D22444" t="str">
        <f t="shared" si="350"/>
        <v>GLPMC00040 Dino Light</v>
      </c>
    </row>
    <row r="22445" spans="1:4">
      <c r="A22445" t="s">
        <v>67345</v>
      </c>
      <c r="B22445" t="s">
        <v>67346</v>
      </c>
      <c r="D22445" t="str">
        <f t="shared" si="350"/>
        <v>GLPMC00041 Dreamers Circus</v>
      </c>
    </row>
    <row r="22446" spans="1:4">
      <c r="A22446" t="s">
        <v>67347</v>
      </c>
      <c r="B22446" t="s">
        <v>67348</v>
      </c>
      <c r="D22446" t="str">
        <f t="shared" si="350"/>
        <v>GLPMC00042 Julie Fowlis</v>
      </c>
    </row>
    <row r="22447" spans="1:4">
      <c r="A22447" t="s">
        <v>67349</v>
      </c>
      <c r="B22447" t="s">
        <v>67350</v>
      </c>
      <c r="D22447" t="str">
        <f t="shared" si="350"/>
        <v>GLPMC00043 Frankenstein SMAT</v>
      </c>
    </row>
    <row r="22448" spans="1:4">
      <c r="A22448" t="s">
        <v>67351</v>
      </c>
      <c r="B22448" t="s">
        <v>67352</v>
      </c>
      <c r="D22448" t="str">
        <f t="shared" si="350"/>
        <v>GLPMC00044 Tord Gustavsen Trio</v>
      </c>
    </row>
    <row r="22449" spans="1:4">
      <c r="A22449" t="s">
        <v>67353</v>
      </c>
      <c r="B22449" t="s">
        <v>67354</v>
      </c>
      <c r="D22449" t="str">
        <f t="shared" si="350"/>
        <v>GLPMC00045 Dance Theatre of Harlem</v>
      </c>
    </row>
    <row r="22450" spans="1:4">
      <c r="A22450" t="s">
        <v>67355</v>
      </c>
      <c r="B22450" t="s">
        <v>67356</v>
      </c>
      <c r="D22450" t="str">
        <f t="shared" si="350"/>
        <v>GLPMC00046 Miho Hazama</v>
      </c>
    </row>
    <row r="22451" spans="1:4">
      <c r="A22451" t="s">
        <v>67357</v>
      </c>
      <c r="B22451" t="s">
        <v>67358</v>
      </c>
      <c r="D22451" t="str">
        <f t="shared" si="350"/>
        <v>GLPMC00047 Hiromis Sonicwonder</v>
      </c>
    </row>
    <row r="22452" spans="1:4">
      <c r="A22452" t="s">
        <v>67359</v>
      </c>
      <c r="B22452" t="s">
        <v>67360</v>
      </c>
      <c r="D22452" t="str">
        <f t="shared" si="350"/>
        <v>GLPMC00048 Dr Cynthia Miller Idriss</v>
      </c>
    </row>
    <row r="22453" spans="1:4">
      <c r="A22453" t="s">
        <v>67361</v>
      </c>
      <c r="B22453" t="s">
        <v>67362</v>
      </c>
      <c r="D22453" t="str">
        <f t="shared" si="350"/>
        <v>GLPMC00049 AIM by Kyle Abraham</v>
      </c>
    </row>
    <row r="22454" spans="1:4">
      <c r="A22454" t="s">
        <v>67363</v>
      </c>
      <c r="B22454" t="s">
        <v>67364</v>
      </c>
      <c r="D22454" t="str">
        <f t="shared" si="350"/>
        <v>GLPMC00050 Lakecia Benjamin Quartet</v>
      </c>
    </row>
    <row r="22455" spans="1:4">
      <c r="A22455" t="s">
        <v>67365</v>
      </c>
      <c r="B22455" t="s">
        <v>67366</v>
      </c>
      <c r="D22455" t="str">
        <f t="shared" si="350"/>
        <v>GLPMC00051 Lara Downes</v>
      </c>
    </row>
    <row r="22456" spans="1:4">
      <c r="A22456" t="s">
        <v>67367</v>
      </c>
      <c r="B22456" t="s">
        <v>67368</v>
      </c>
      <c r="D22456" t="str">
        <f t="shared" si="350"/>
        <v>GLPMC00052 Fran Lebowitz</v>
      </c>
    </row>
    <row r="22457" spans="1:4">
      <c r="A22457" t="s">
        <v>67369</v>
      </c>
      <c r="B22457" t="s">
        <v>67370</v>
      </c>
      <c r="D22457" t="str">
        <f t="shared" si="350"/>
        <v>GLPMC00053 Lila Downes</v>
      </c>
    </row>
    <row r="22458" spans="1:4">
      <c r="A22458" t="s">
        <v>67371</v>
      </c>
      <c r="B22458" t="s">
        <v>67372</v>
      </c>
      <c r="D22458" t="str">
        <f t="shared" si="350"/>
        <v>GLPMC00054 Chamber Music Society Lincoln</v>
      </c>
    </row>
    <row r="22459" spans="1:4">
      <c r="A22459" t="s">
        <v>67373</v>
      </c>
      <c r="B22459" t="s">
        <v>67374</v>
      </c>
      <c r="D22459" t="str">
        <f t="shared" si="350"/>
        <v>GLPMC00055 German Lopez</v>
      </c>
    </row>
    <row r="22460" spans="1:4">
      <c r="A22460" t="s">
        <v>67375</v>
      </c>
      <c r="B22460" t="s">
        <v>67376</v>
      </c>
      <c r="D22460" t="str">
        <f t="shared" si="350"/>
        <v>GLPMC00056 Sinfonica de Mineria</v>
      </c>
    </row>
    <row r="22461" spans="1:4">
      <c r="A22461" t="s">
        <v>67377</v>
      </c>
      <c r="B22461" t="s">
        <v>67378</v>
      </c>
      <c r="D22461" t="str">
        <f t="shared" si="350"/>
        <v>GLPMC00057 Nickle Creek</v>
      </c>
    </row>
    <row r="22462" spans="1:4">
      <c r="A22462" t="s">
        <v>67379</v>
      </c>
      <c r="B22462" t="s">
        <v>67380</v>
      </c>
      <c r="D22462" t="str">
        <f t="shared" si="350"/>
        <v>GLPMC00058 Mark OConnor Appalachian</v>
      </c>
    </row>
    <row r="22463" spans="1:4">
      <c r="A22463" t="s">
        <v>67381</v>
      </c>
      <c r="B22463" t="s">
        <v>67382</v>
      </c>
      <c r="D22463" t="str">
        <f t="shared" si="350"/>
        <v>GLPMC00059 Renee Fleming</v>
      </c>
    </row>
    <row r="22464" spans="1:4">
      <c r="A22464" t="s">
        <v>67383</v>
      </c>
      <c r="B22464" t="s">
        <v>67384</v>
      </c>
      <c r="D22464" t="str">
        <f t="shared" si="350"/>
        <v>GLPMC00060 Rising Stars of Opera</v>
      </c>
    </row>
    <row r="22465" spans="1:4">
      <c r="A22465" t="s">
        <v>67385</v>
      </c>
      <c r="B22465" t="s">
        <v>67386</v>
      </c>
      <c r="D22465" t="str">
        <f t="shared" si="350"/>
        <v>GLPMC00061 Samara Joy</v>
      </c>
    </row>
    <row r="22466" spans="1:4">
      <c r="A22466" t="s">
        <v>67387</v>
      </c>
      <c r="B22466" t="s">
        <v>67388</v>
      </c>
      <c r="D22466" t="str">
        <f t="shared" si="350"/>
        <v>GLPMC00062 Jordi Savall</v>
      </c>
    </row>
    <row r="22467" spans="1:4">
      <c r="A22467" t="s">
        <v>67389</v>
      </c>
      <c r="B22467" t="s">
        <v>67390</v>
      </c>
      <c r="D22467" t="str">
        <f t="shared" ref="D22467:D22530" si="351">A22467&amp;" "&amp;B22467</f>
        <v>GLPMC00063 David Sedaris</v>
      </c>
    </row>
    <row r="22468" spans="1:4">
      <c r="A22468" t="s">
        <v>67391</v>
      </c>
      <c r="B22468" t="s">
        <v>67392</v>
      </c>
      <c r="D22468" t="str">
        <f t="shared" si="351"/>
        <v>GLPMC00064 Sewam American Indian Dance</v>
      </c>
    </row>
    <row r="22469" spans="1:4">
      <c r="A22469" t="s">
        <v>67393</v>
      </c>
      <c r="B22469" t="s">
        <v>67394</v>
      </c>
      <c r="D22469" t="str">
        <f t="shared" si="351"/>
        <v>GLPMC00065 San Francisco Symphony</v>
      </c>
    </row>
    <row r="22470" spans="1:4">
      <c r="A22470" t="s">
        <v>67395</v>
      </c>
      <c r="B22470" t="s">
        <v>67396</v>
      </c>
      <c r="D22470" t="str">
        <f t="shared" si="351"/>
        <v>GLPMC00066 Shakti 50th Anniversary Tour</v>
      </c>
    </row>
    <row r="22471" spans="1:4">
      <c r="A22471" t="s">
        <v>67397</v>
      </c>
      <c r="B22471" t="s">
        <v>67398</v>
      </c>
      <c r="D22471" t="str">
        <f t="shared" si="351"/>
        <v>GLPMC00067 Molly Shannon</v>
      </c>
    </row>
    <row r="22472" spans="1:4">
      <c r="A22472" t="s">
        <v>67399</v>
      </c>
      <c r="B22472" t="s">
        <v>67400</v>
      </c>
      <c r="D22472" t="str">
        <f t="shared" si="351"/>
        <v>GLPMC00068 Silk Road and Rhiannon Giddens</v>
      </c>
    </row>
    <row r="22473" spans="1:4">
      <c r="A22473" t="s">
        <v>67401</v>
      </c>
      <c r="B22473" t="s">
        <v>67402</v>
      </c>
      <c r="D22473" t="str">
        <f t="shared" si="351"/>
        <v>GLPMC00069 Snarky Puppy</v>
      </c>
    </row>
    <row r="22474" spans="1:4">
      <c r="A22474" t="s">
        <v>67403</v>
      </c>
      <c r="B22474" t="s">
        <v>67404</v>
      </c>
      <c r="D22474" t="str">
        <f t="shared" si="351"/>
        <v>GLPMC00070 SAYS</v>
      </c>
    </row>
    <row r="22475" spans="1:4">
      <c r="A22475" t="s">
        <v>67405</v>
      </c>
      <c r="B22475" t="s">
        <v>67406</v>
      </c>
      <c r="D22475" t="str">
        <f t="shared" si="351"/>
        <v>GLPMC00071 Academy of St Martin</v>
      </c>
    </row>
    <row r="22476" spans="1:4">
      <c r="A22476" t="s">
        <v>67407</v>
      </c>
      <c r="B22476" t="s">
        <v>67408</v>
      </c>
      <c r="D22476" t="str">
        <f t="shared" si="351"/>
        <v>GLPMC00073 WTW Thanhha Lai</v>
      </c>
    </row>
    <row r="22477" spans="1:4">
      <c r="A22477" t="s">
        <v>67409</v>
      </c>
      <c r="B22477" t="s">
        <v>67410</v>
      </c>
      <c r="D22477" t="str">
        <f t="shared" si="351"/>
        <v>GLPMC00074 Urland</v>
      </c>
    </row>
    <row r="22478" spans="1:4">
      <c r="A22478" t="s">
        <v>67411</v>
      </c>
      <c r="B22478" t="s">
        <v>67412</v>
      </c>
      <c r="D22478" t="str">
        <f t="shared" si="351"/>
        <v>GLPMC00075 Matthew Whitaker Quartet</v>
      </c>
    </row>
    <row r="22479" spans="1:4">
      <c r="A22479" t="s">
        <v>67413</v>
      </c>
      <c r="B22479" t="s">
        <v>67414</v>
      </c>
      <c r="D22479" t="str">
        <f t="shared" si="351"/>
        <v>GLSH000000 SA Citations of Excellence Award</v>
      </c>
    </row>
    <row r="22480" spans="1:4">
      <c r="A22480" t="s">
        <v>67415</v>
      </c>
      <c r="B22480" t="s">
        <v>67416</v>
      </c>
      <c r="D22480" t="str">
        <f t="shared" si="351"/>
        <v>GLSH000001 SA Dependent Scholarship</v>
      </c>
    </row>
    <row r="22481" spans="1:4">
      <c r="A22481" t="s">
        <v>67417</v>
      </c>
      <c r="B22481" t="s">
        <v>67418</v>
      </c>
      <c r="D22481" t="str">
        <f t="shared" si="351"/>
        <v>GLSH000002 SA Kathleen Moore Scholarship</v>
      </c>
    </row>
    <row r="22482" spans="1:4">
      <c r="A22482" t="s">
        <v>67419</v>
      </c>
      <c r="B22482" t="s">
        <v>67420</v>
      </c>
      <c r="D22482" t="str">
        <f t="shared" si="351"/>
        <v>GLSH000003 SA Latinx Staff Faculty Scholarship</v>
      </c>
    </row>
    <row r="22483" spans="1:4">
      <c r="A22483" t="s">
        <v>67421</v>
      </c>
      <c r="B22483" t="s">
        <v>67422</v>
      </c>
      <c r="D22483" t="str">
        <f t="shared" si="351"/>
        <v>GLSH000004 SA Retiree Assoc Career Enh Scholarship</v>
      </c>
    </row>
    <row r="22484" spans="1:4">
      <c r="A22484" t="s">
        <v>67423</v>
      </c>
      <c r="B22484" t="s">
        <v>67424</v>
      </c>
      <c r="D22484" t="str">
        <f t="shared" si="351"/>
        <v>GLSH000005 SA Staff Scholarship</v>
      </c>
    </row>
    <row r="22485" spans="1:4">
      <c r="A22485" t="s">
        <v>67425</v>
      </c>
      <c r="B22485" t="s">
        <v>67426</v>
      </c>
      <c r="D22485" t="str">
        <f t="shared" si="351"/>
        <v>GLSH000006 SA UCDH AAFSA Scholarship</v>
      </c>
    </row>
    <row r="22486" spans="1:4">
      <c r="A22486" t="s">
        <v>67427</v>
      </c>
      <c r="B22486" t="s">
        <v>67428</v>
      </c>
      <c r="D22486" t="str">
        <f t="shared" si="351"/>
        <v>GLSH000007 SA UCDH Pride Scholarship</v>
      </c>
    </row>
    <row r="22487" spans="1:4">
      <c r="A22487" t="s">
        <v>67429</v>
      </c>
      <c r="B22487" t="s">
        <v>67430</v>
      </c>
      <c r="D22487" t="str">
        <f t="shared" si="351"/>
        <v>GLSH000008 SA UCDMC Scholarship</v>
      </c>
    </row>
    <row r="22488" spans="1:4">
      <c r="A22488" t="s">
        <v>67431</v>
      </c>
      <c r="B22488" t="s">
        <v>67432</v>
      </c>
      <c r="D22488" t="str">
        <f t="shared" si="351"/>
        <v>GLSH000009 SA Vanderhoef Staff Scholarship</v>
      </c>
    </row>
    <row r="22489" spans="1:4">
      <c r="A22489" t="s">
        <v>67433</v>
      </c>
      <c r="B22489" t="s">
        <v>67434</v>
      </c>
      <c r="D22489" t="str">
        <f t="shared" si="351"/>
        <v>GLSH000010 Bradshaw Engaged Student Scholarship</v>
      </c>
    </row>
    <row r="22490" spans="1:4">
      <c r="A22490" t="s">
        <v>67435</v>
      </c>
      <c r="B22490" t="s">
        <v>67436</v>
      </c>
      <c r="D22490" t="str">
        <f t="shared" si="351"/>
        <v>GLSAFE0028 FD Strike Team</v>
      </c>
    </row>
    <row r="22491" spans="1:4">
      <c r="A22491" t="s">
        <v>67437</v>
      </c>
      <c r="B22491" t="s">
        <v>67438</v>
      </c>
      <c r="D22491" t="str">
        <f t="shared" si="351"/>
        <v>GLSAFE0001 BSAS Bee Biology Lighting</v>
      </c>
    </row>
    <row r="22492" spans="1:4">
      <c r="A22492" t="s">
        <v>67439</v>
      </c>
      <c r="B22492" t="s">
        <v>67440</v>
      </c>
      <c r="D22492" t="str">
        <f t="shared" si="351"/>
        <v>GLSAFE0002 BSAS Beef Dairy Horse Lighting</v>
      </c>
    </row>
    <row r="22493" spans="1:4">
      <c r="A22493" t="s">
        <v>67441</v>
      </c>
      <c r="B22493" t="s">
        <v>67442</v>
      </c>
      <c r="D22493" t="str">
        <f t="shared" si="351"/>
        <v>GLSAFE0003 BSAS Bicycle Education</v>
      </c>
    </row>
    <row r="22494" spans="1:4">
      <c r="A22494" t="s">
        <v>67443</v>
      </c>
      <c r="B22494" t="s">
        <v>67444</v>
      </c>
      <c r="D22494" t="str">
        <f t="shared" si="351"/>
        <v>GLSAFE0004 BSAS BMS Security Fencing</v>
      </c>
    </row>
    <row r="22495" spans="1:4">
      <c r="A22495" t="s">
        <v>67445</v>
      </c>
      <c r="B22495" t="s">
        <v>67446</v>
      </c>
      <c r="D22495" t="str">
        <f t="shared" si="351"/>
        <v>GLSAFE0005 BSAS Dangerous Walkways</v>
      </c>
    </row>
    <row r="22496" spans="1:4">
      <c r="A22496" t="s">
        <v>67447</v>
      </c>
      <c r="B22496" t="s">
        <v>67448</v>
      </c>
      <c r="D22496" t="str">
        <f t="shared" si="351"/>
        <v>GLSAFE0006 BSAS Field Safety Supplies and Training</v>
      </c>
    </row>
    <row r="22497" spans="1:4">
      <c r="A22497" t="s">
        <v>67449</v>
      </c>
      <c r="B22497" t="s">
        <v>67450</v>
      </c>
      <c r="D22497" t="str">
        <f t="shared" si="351"/>
        <v>GLSAFE0007 BSAS IR4 Lab Improvement</v>
      </c>
    </row>
    <row r="22498" spans="1:4">
      <c r="A22498" t="s">
        <v>67451</v>
      </c>
      <c r="B22498" t="s">
        <v>67452</v>
      </c>
      <c r="D22498" t="str">
        <f t="shared" si="351"/>
        <v>GLSAFE0008 BSAS Off Road Field Safety</v>
      </c>
    </row>
    <row r="22499" spans="1:4">
      <c r="A22499" t="s">
        <v>67453</v>
      </c>
      <c r="B22499" t="s">
        <v>67454</v>
      </c>
      <c r="D22499" t="str">
        <f t="shared" si="351"/>
        <v>GLSAFE0009 BSAS Oldroyd Fieldwork Protection</v>
      </c>
    </row>
    <row r="22500" spans="1:4">
      <c r="A22500" t="s">
        <v>67455</v>
      </c>
      <c r="B22500" t="s">
        <v>67456</v>
      </c>
      <c r="D22500" t="str">
        <f t="shared" si="351"/>
        <v>GLSAFE0010 BSAS Plant Bio Tubing</v>
      </c>
    </row>
    <row r="22501" spans="1:4">
      <c r="A22501" t="s">
        <v>67457</v>
      </c>
      <c r="B22501" t="s">
        <v>67458</v>
      </c>
      <c r="D22501" t="str">
        <f t="shared" si="351"/>
        <v>GLSAFE0011 BSAS Putah Creek Sec System</v>
      </c>
    </row>
    <row r="22502" spans="1:4">
      <c r="A22502" t="s">
        <v>67459</v>
      </c>
      <c r="B22502" t="s">
        <v>67460</v>
      </c>
      <c r="D22502" t="str">
        <f t="shared" si="351"/>
        <v>GLSAFE0012 BSAS Safe Driver Training</v>
      </c>
    </row>
    <row r="22503" spans="1:4">
      <c r="A22503" t="s">
        <v>67461</v>
      </c>
      <c r="B22503" t="s">
        <v>67462</v>
      </c>
      <c r="D22503" t="str">
        <f t="shared" si="351"/>
        <v>GLSAFE0013 BSAS Security Assessment</v>
      </c>
    </row>
    <row r="22504" spans="1:4">
      <c r="A22504" t="s">
        <v>67463</v>
      </c>
      <c r="B22504" t="s">
        <v>67464</v>
      </c>
      <c r="D22504" t="str">
        <f t="shared" si="351"/>
        <v>GLSAFE0014 BSAS Sheep Lighting</v>
      </c>
    </row>
    <row r="22505" spans="1:4">
      <c r="A22505" t="s">
        <v>67465</v>
      </c>
      <c r="B22505" t="s">
        <v>67466</v>
      </c>
      <c r="D22505" t="str">
        <f t="shared" si="351"/>
        <v>GLSAFE0015 BSAS Traffic Control and Flagging Training</v>
      </c>
    </row>
    <row r="22506" spans="1:4">
      <c r="A22506" t="s">
        <v>67467</v>
      </c>
      <c r="B22506" t="s">
        <v>67468</v>
      </c>
      <c r="D22506" t="str">
        <f t="shared" si="351"/>
        <v>GLSAFE0016 BSAS Window Replacement</v>
      </c>
    </row>
    <row r="22507" spans="1:4">
      <c r="A22507" t="s">
        <v>67469</v>
      </c>
      <c r="B22507" t="s">
        <v>67470</v>
      </c>
      <c r="D22507" t="str">
        <f t="shared" si="351"/>
        <v>GLSAFE0017 BSAS Yankelevich Power Dist Upgrade</v>
      </c>
    </row>
    <row r="22508" spans="1:4">
      <c r="A22508" t="s">
        <v>67471</v>
      </c>
      <c r="B22508" t="s">
        <v>67472</v>
      </c>
      <c r="D22508" t="str">
        <f t="shared" si="351"/>
        <v>GLSAFE0018 Healthy UCD Body Inclusivity</v>
      </c>
    </row>
    <row r="22509" spans="1:4">
      <c r="A22509" t="s">
        <v>67473</v>
      </c>
      <c r="B22509" t="s">
        <v>67474</v>
      </c>
      <c r="D22509" t="str">
        <f t="shared" si="351"/>
        <v>GLSAFE0019 Healthy UCD Emotional Well Being</v>
      </c>
    </row>
    <row r="22510" spans="1:4">
      <c r="A22510" t="s">
        <v>67475</v>
      </c>
      <c r="B22510" t="s">
        <v>67476</v>
      </c>
      <c r="D22510" t="str">
        <f t="shared" si="351"/>
        <v>GLSAFE0020 Healthy UCD Health Team Lab</v>
      </c>
    </row>
    <row r="22511" spans="1:4">
      <c r="A22511" t="s">
        <v>67477</v>
      </c>
      <c r="B22511" t="s">
        <v>67478</v>
      </c>
      <c r="D22511" t="str">
        <f t="shared" si="351"/>
        <v>GLSAFE0021 Healthy UCD Helemet Hair Dont Care</v>
      </c>
    </row>
    <row r="22512" spans="1:4">
      <c r="A22512" t="s">
        <v>67479</v>
      </c>
      <c r="B22512" t="s">
        <v>67480</v>
      </c>
      <c r="D22512" t="str">
        <f t="shared" si="351"/>
        <v>GLSAFE0022 Healthy UCD Living Landscape</v>
      </c>
    </row>
    <row r="22513" spans="1:4">
      <c r="A22513" t="s">
        <v>67481</v>
      </c>
      <c r="B22513" t="s">
        <v>67482</v>
      </c>
      <c r="D22513" t="str">
        <f t="shared" si="351"/>
        <v>GLSAFE0023 Healthy UCD Meeting Basic Needs</v>
      </c>
    </row>
    <row r="22514" spans="1:4">
      <c r="A22514" t="s">
        <v>67483</v>
      </c>
      <c r="B22514" t="s">
        <v>67484</v>
      </c>
      <c r="D22514" t="str">
        <f t="shared" si="351"/>
        <v>GLSAFE0024 Healthy UCD Menstural Equity</v>
      </c>
    </row>
    <row r="22515" spans="1:4">
      <c r="A22515" t="s">
        <v>67485</v>
      </c>
      <c r="B22515" t="s">
        <v>67486</v>
      </c>
      <c r="D22515" t="str">
        <f t="shared" si="351"/>
        <v>GLSAFE0025 Healthy UCD Mental Well Being</v>
      </c>
    </row>
    <row r="22516" spans="1:4">
      <c r="A22516" t="s">
        <v>67487</v>
      </c>
      <c r="B22516" t="s">
        <v>67488</v>
      </c>
      <c r="D22516" t="str">
        <f t="shared" si="351"/>
        <v>GLSAFE0026 Healthy UCD Open Access Resources</v>
      </c>
    </row>
    <row r="22517" spans="1:4">
      <c r="A22517" t="s">
        <v>67489</v>
      </c>
      <c r="B22517" t="s">
        <v>67490</v>
      </c>
      <c r="D22517" t="str">
        <f t="shared" si="351"/>
        <v>GLSAFE0027 Healthy UCD Training Racial Trauma</v>
      </c>
    </row>
    <row r="22518" spans="1:4">
      <c r="A22518" t="s">
        <v>67491</v>
      </c>
      <c r="B22518" t="s">
        <v>67492</v>
      </c>
      <c r="D22518" t="str">
        <f t="shared" si="351"/>
        <v>GLSAFE0029 Sacramento Consortium Fire Training Programs</v>
      </c>
    </row>
    <row r="22519" spans="1:4">
      <c r="A22519" t="s">
        <v>67493</v>
      </c>
      <c r="B22519" t="s">
        <v>67494</v>
      </c>
      <c r="D22519" t="str">
        <f t="shared" si="351"/>
        <v>GLSAFE0030 Smoke Free Project</v>
      </c>
    </row>
    <row r="22520" spans="1:4">
      <c r="A22520" t="s">
        <v>67495</v>
      </c>
      <c r="B22520" t="s">
        <v>67496</v>
      </c>
      <c r="D22520" t="str">
        <f t="shared" si="351"/>
        <v>GLSAFE0031 LEHR Regulatory Oversight</v>
      </c>
    </row>
    <row r="22521" spans="1:4">
      <c r="A22521" t="s">
        <v>67497</v>
      </c>
      <c r="B22521" t="s">
        <v>67498</v>
      </c>
      <c r="D22521" t="str">
        <f t="shared" si="351"/>
        <v>GLSAFE0032 LEHR Consent Order Required Activities</v>
      </c>
    </row>
    <row r="22522" spans="1:4">
      <c r="A22522" t="s">
        <v>67499</v>
      </c>
      <c r="B22522" t="s">
        <v>67500</v>
      </c>
      <c r="D22522" t="str">
        <f t="shared" si="351"/>
        <v>GLSAFE0033 LEHR Activities Non Consent Order or Regulatory</v>
      </c>
    </row>
    <row r="22523" spans="1:4">
      <c r="A22523" t="s">
        <v>67501</v>
      </c>
      <c r="B22523" t="s">
        <v>67502</v>
      </c>
      <c r="D22523" t="str">
        <f t="shared" si="351"/>
        <v>GLSAFE0034 Healthy UCD Overdose Prevention</v>
      </c>
    </row>
    <row r="22524" spans="1:4">
      <c r="A22524" t="s">
        <v>67503</v>
      </c>
      <c r="B22524" t="s">
        <v>67504</v>
      </c>
      <c r="D22524" t="str">
        <f t="shared" si="351"/>
        <v>GLSAFE0035 BSAS Horse Barn Security Cameras</v>
      </c>
    </row>
    <row r="22525" spans="1:4">
      <c r="A22525" t="s">
        <v>67505</v>
      </c>
      <c r="B22525" t="s">
        <v>67506</v>
      </c>
      <c r="D22525" t="str">
        <f t="shared" si="351"/>
        <v>GLSAFE0036 BSAS Gate Automatic Card Access</v>
      </c>
    </row>
    <row r="22526" spans="1:4">
      <c r="A22526" t="s">
        <v>67507</v>
      </c>
      <c r="B22526" t="s">
        <v>67508</v>
      </c>
      <c r="D22526" t="str">
        <f t="shared" si="351"/>
        <v>GLSAFE0037 BSAS Beef Barn Security Cameras</v>
      </c>
    </row>
    <row r="22527" spans="1:4">
      <c r="A22527" t="s">
        <v>67509</v>
      </c>
      <c r="B22527" t="s">
        <v>67510</v>
      </c>
      <c r="D22527" t="str">
        <f t="shared" si="351"/>
        <v>GLSAFE0038 BSAS Goat Barn Secruity Cameras</v>
      </c>
    </row>
    <row r="22528" spans="1:4">
      <c r="A22528" t="s">
        <v>67511</v>
      </c>
      <c r="B22528" t="s">
        <v>67512</v>
      </c>
      <c r="D22528" t="str">
        <f t="shared" si="351"/>
        <v>GLG0000001 2018 19 Grad Prog Fellowship Allocation</v>
      </c>
    </row>
    <row r="22529" spans="1:4">
      <c r="A22529" t="s">
        <v>67513</v>
      </c>
      <c r="B22529" t="s">
        <v>67514</v>
      </c>
      <c r="D22529" t="str">
        <f t="shared" si="351"/>
        <v>GLG0000002 2019 20 Grad Prog Fellowship Allocation</v>
      </c>
    </row>
    <row r="22530" spans="1:4">
      <c r="A22530" t="s">
        <v>67515</v>
      </c>
      <c r="B22530" t="s">
        <v>67516</v>
      </c>
      <c r="D22530" t="str">
        <f t="shared" si="351"/>
        <v>GLG0000003 2020 21 Grad Prog Fellowship Allocation</v>
      </c>
    </row>
    <row r="22531" spans="1:4">
      <c r="A22531" t="s">
        <v>67517</v>
      </c>
      <c r="B22531" t="s">
        <v>67518</v>
      </c>
      <c r="D22531" t="str">
        <f t="shared" ref="D22531:D22594" si="352">A22531&amp;" "&amp;B22531</f>
        <v>GLG0000004 2021 22 Grad Prog Fellowship Allocation</v>
      </c>
    </row>
    <row r="22532" spans="1:4">
      <c r="A22532" t="s">
        <v>67519</v>
      </c>
      <c r="B22532" t="s">
        <v>67520</v>
      </c>
      <c r="D22532" t="str">
        <f t="shared" si="352"/>
        <v>GLG0000005 2022 23 Grad Prog Fellowship Allocation</v>
      </c>
    </row>
    <row r="22533" spans="1:4">
      <c r="A22533" t="s">
        <v>67521</v>
      </c>
      <c r="B22533" t="s">
        <v>67522</v>
      </c>
      <c r="D22533" t="str">
        <f t="shared" si="352"/>
        <v>GLG0000006 Grad Prog Fellowship Allocation Base</v>
      </c>
    </row>
    <row r="22534" spans="1:4">
      <c r="A22534" t="s">
        <v>67523</v>
      </c>
      <c r="B22534" t="s">
        <v>67524</v>
      </c>
      <c r="D22534" t="str">
        <f t="shared" si="352"/>
        <v>GLG0000007 OGS NRST Program Diversion Account</v>
      </c>
    </row>
    <row r="22535" spans="1:4">
      <c r="A22535" t="s">
        <v>67525</v>
      </c>
      <c r="B22535" t="s">
        <v>67526</v>
      </c>
      <c r="D22535" t="str">
        <f t="shared" si="352"/>
        <v>GLG0000008 2018 19 Masters Enroll Incentive Progr</v>
      </c>
    </row>
    <row r="22536" spans="1:4">
      <c r="A22536" t="s">
        <v>67527</v>
      </c>
      <c r="B22536" t="s">
        <v>67528</v>
      </c>
      <c r="D22536" t="str">
        <f t="shared" si="352"/>
        <v>GLG0000009 2019 20 Masters Enroll Incentive Prog</v>
      </c>
    </row>
    <row r="22537" spans="1:4">
      <c r="A22537" t="s">
        <v>67529</v>
      </c>
      <c r="B22537" t="s">
        <v>67530</v>
      </c>
      <c r="D22537" t="str">
        <f t="shared" si="352"/>
        <v>GLG0000010 2020 21 Masters Enroll Incentive Prog</v>
      </c>
    </row>
    <row r="22538" spans="1:4">
      <c r="A22538" t="s">
        <v>67531</v>
      </c>
      <c r="B22538" t="s">
        <v>67532</v>
      </c>
      <c r="D22538" t="str">
        <f t="shared" si="352"/>
        <v>GLG0000011 2021 22 Masters Enroll Incentive Prog</v>
      </c>
    </row>
    <row r="22539" spans="1:4">
      <c r="A22539" t="s">
        <v>67533</v>
      </c>
      <c r="B22539" t="s">
        <v>67534</v>
      </c>
      <c r="D22539" t="str">
        <f t="shared" si="352"/>
        <v>GLG0000012 2022 23 Masters Enroll Incentive Prog</v>
      </c>
    </row>
    <row r="22540" spans="1:4">
      <c r="A22540" t="s">
        <v>67535</v>
      </c>
      <c r="B22540" t="s">
        <v>67536</v>
      </c>
      <c r="D22540" t="str">
        <f t="shared" si="352"/>
        <v>GLG0000013 GS 2015 16 Masters NRST Allocation</v>
      </c>
    </row>
    <row r="22541" spans="1:4">
      <c r="A22541" t="s">
        <v>67537</v>
      </c>
      <c r="B22541" t="s">
        <v>67538</v>
      </c>
      <c r="D22541" t="str">
        <f t="shared" si="352"/>
        <v>GLG0000014 GS 2018 19 Masters NRST Allocation</v>
      </c>
    </row>
    <row r="22542" spans="1:4">
      <c r="A22542" t="s">
        <v>67539</v>
      </c>
      <c r="B22542" t="s">
        <v>67540</v>
      </c>
      <c r="D22542" t="str">
        <f t="shared" si="352"/>
        <v>GLG0000015 Grad Prog Fellowship Allocation RTA BB</v>
      </c>
    </row>
    <row r="22543" spans="1:4">
      <c r="A22543" t="s">
        <v>67541</v>
      </c>
      <c r="B22543" t="s">
        <v>67542</v>
      </c>
      <c r="D22543" t="str">
        <f t="shared" si="352"/>
        <v>GLG0000016 GS Supp NRST Grad Prog NRST Allocation</v>
      </c>
    </row>
    <row r="22544" spans="1:4">
      <c r="A22544" t="s">
        <v>67543</v>
      </c>
      <c r="B22544" t="s">
        <v>67544</v>
      </c>
      <c r="D22544" t="str">
        <f t="shared" si="352"/>
        <v>GLG0000017 GS Supp NRST Grad Allocation 2019 20</v>
      </c>
    </row>
    <row r="22545" spans="1:4">
      <c r="A22545" t="s">
        <v>67545</v>
      </c>
      <c r="B22545" t="s">
        <v>67546</v>
      </c>
      <c r="D22545" t="str">
        <f t="shared" si="352"/>
        <v>GLG0000018 GS Supp NRST Grad Allocation 2020 21</v>
      </c>
    </row>
    <row r="22546" spans="1:4">
      <c r="A22546" t="s">
        <v>67547</v>
      </c>
      <c r="B22546" t="s">
        <v>67548</v>
      </c>
      <c r="D22546" t="str">
        <f t="shared" si="352"/>
        <v>GLG0000019 GS Supp NRST Grad Allocation 2021 22</v>
      </c>
    </row>
    <row r="22547" spans="1:4">
      <c r="A22547" t="s">
        <v>67549</v>
      </c>
      <c r="B22547" t="s">
        <v>67550</v>
      </c>
      <c r="D22547" t="str">
        <f t="shared" si="352"/>
        <v>GLG0000020 GS Supp NRST Grad Allocation 2022 23</v>
      </c>
    </row>
    <row r="22548" spans="1:4">
      <c r="A22548" t="s">
        <v>67551</v>
      </c>
      <c r="B22548" t="s">
        <v>67552</v>
      </c>
      <c r="D22548" t="str">
        <f t="shared" si="352"/>
        <v>GLG0000021 19900 MISC FINA ACCOUNT</v>
      </c>
    </row>
    <row r="22549" spans="1:4">
      <c r="A22549" t="s">
        <v>67553</v>
      </c>
      <c r="B22549" t="s">
        <v>67554</v>
      </c>
      <c r="D22549" t="str">
        <f t="shared" si="352"/>
        <v>GLG0000022 20201 MISC FINA ACCOUNT</v>
      </c>
    </row>
    <row r="22550" spans="1:4">
      <c r="A22550" t="s">
        <v>67555</v>
      </c>
      <c r="B22550" t="s">
        <v>67556</v>
      </c>
      <c r="D22550" t="str">
        <f t="shared" si="352"/>
        <v>GLG0000023 69085 MISC FINA ACCOUNT</v>
      </c>
    </row>
    <row r="22551" spans="1:4">
      <c r="A22551" t="s">
        <v>67557</v>
      </c>
      <c r="B22551" t="s">
        <v>67558</v>
      </c>
      <c r="D22551" t="str">
        <f t="shared" si="352"/>
        <v>GLG0000024 MISC FINA PAYMENT TO UNDERGRADS IN 99100</v>
      </c>
    </row>
    <row r="22552" spans="1:4">
      <c r="A22552" t="s">
        <v>67559</v>
      </c>
      <c r="B22552" t="s">
        <v>67560</v>
      </c>
      <c r="D22552" t="str">
        <f t="shared" si="352"/>
        <v>GLG0000025 GRAD SLAM COMPETITION SUPPORT</v>
      </c>
    </row>
    <row r="22553" spans="1:4">
      <c r="A22553" t="s">
        <v>67561</v>
      </c>
      <c r="B22553" t="s">
        <v>67562</v>
      </c>
      <c r="D22553" t="str">
        <f t="shared" si="352"/>
        <v>GLG0000026 UG STUART FOUNDATION FUNDS GPP</v>
      </c>
    </row>
    <row r="22554" spans="1:4">
      <c r="A22554" t="s">
        <v>67563</v>
      </c>
      <c r="B22554" t="s">
        <v>67564</v>
      </c>
      <c r="D22554" t="str">
        <f t="shared" si="352"/>
        <v>GLG0000027 GS UC LEADS STIPENDS</v>
      </c>
    </row>
    <row r="22555" spans="1:4">
      <c r="A22555" t="s">
        <v>67565</v>
      </c>
      <c r="B22555" t="s">
        <v>67566</v>
      </c>
      <c r="D22555" t="str">
        <f t="shared" si="352"/>
        <v>GLG0000028 GRAD STUART FOUND FUNDS GPP</v>
      </c>
    </row>
    <row r="22556" spans="1:4">
      <c r="A22556" t="s">
        <v>67567</v>
      </c>
      <c r="B22556" t="s">
        <v>67568</v>
      </c>
      <c r="D22556" t="str">
        <f t="shared" si="352"/>
        <v>GLG0000029 UCDGAP FINA ACCOUNT</v>
      </c>
    </row>
    <row r="22557" spans="1:4">
      <c r="A22557" t="s">
        <v>67569</v>
      </c>
      <c r="B22557" t="s">
        <v>67570</v>
      </c>
      <c r="D22557" t="str">
        <f t="shared" si="352"/>
        <v>GLG0000030 GS OGS Deans Grad Support 2014 15</v>
      </c>
    </row>
    <row r="22558" spans="1:4">
      <c r="A22558" t="s">
        <v>67571</v>
      </c>
      <c r="B22558" t="s">
        <v>67572</v>
      </c>
      <c r="D22558" t="str">
        <f t="shared" si="352"/>
        <v>GLG0000031 GS F Paul Brady MI Fellowship</v>
      </c>
    </row>
    <row r="22559" spans="1:4">
      <c r="A22559" t="s">
        <v>67573</v>
      </c>
      <c r="B22559" t="s">
        <v>67574</v>
      </c>
      <c r="D22559" t="str">
        <f t="shared" si="352"/>
        <v>GLG0000032 GS Bob Elizabeth Wych Fellowship Fund</v>
      </c>
    </row>
    <row r="22560" spans="1:4">
      <c r="A22560" t="s">
        <v>67575</v>
      </c>
      <c r="B22560" t="s">
        <v>67576</v>
      </c>
      <c r="D22560" t="str">
        <f t="shared" si="352"/>
        <v>GLG0000033 William Nongkarn Chancellor Fellowship</v>
      </c>
    </row>
    <row r="22561" spans="1:4">
      <c r="A22561" t="s">
        <v>67577</v>
      </c>
      <c r="B22561" t="s">
        <v>67578</v>
      </c>
      <c r="D22561" t="str">
        <f t="shared" si="352"/>
        <v>GLG0000034 GS Dorf MI Fellowship</v>
      </c>
    </row>
    <row r="22562" spans="1:4">
      <c r="A22562" t="s">
        <v>67579</v>
      </c>
      <c r="B22562" t="s">
        <v>67580</v>
      </c>
      <c r="D22562" t="str">
        <f t="shared" si="352"/>
        <v>GLG0000035 Ellen B Gold Epidemiology</v>
      </c>
    </row>
    <row r="22563" spans="1:4">
      <c r="A22563" t="s">
        <v>67581</v>
      </c>
      <c r="B22563" t="s">
        <v>67582</v>
      </c>
      <c r="D22563" t="str">
        <f t="shared" si="352"/>
        <v>GLG0000036 GSJeffery Marsha Gibeling Felshp</v>
      </c>
    </row>
    <row r="22564" spans="1:4">
      <c r="A22564" t="s">
        <v>67583</v>
      </c>
      <c r="B22564" t="s">
        <v>67584</v>
      </c>
      <c r="D22564" t="str">
        <f t="shared" si="352"/>
        <v>GLG0000037 GS Goldman Schladow MI Fellowship</v>
      </c>
    </row>
    <row r="22565" spans="1:4">
      <c r="A22565" t="s">
        <v>67585</v>
      </c>
      <c r="B22565" t="s">
        <v>67586</v>
      </c>
      <c r="D22565" t="str">
        <f t="shared" si="352"/>
        <v>GLG0000038 Grieshop Family Community Educ Fellwship</v>
      </c>
    </row>
    <row r="22566" spans="1:4">
      <c r="A22566" t="s">
        <v>67587</v>
      </c>
      <c r="B22566" t="s">
        <v>67588</v>
      </c>
      <c r="D22566" t="str">
        <f t="shared" si="352"/>
        <v>GLG0000039 Grad Studies Fellowship Match Initiative</v>
      </c>
    </row>
    <row r="22567" spans="1:4">
      <c r="A22567" t="s">
        <v>67589</v>
      </c>
      <c r="B22567" t="s">
        <v>67590</v>
      </c>
      <c r="D22567" t="str">
        <f t="shared" si="352"/>
        <v>GLG0000040 Dianne Walter Harrison Felshp</v>
      </c>
    </row>
    <row r="22568" spans="1:4">
      <c r="A22568" t="s">
        <v>67591</v>
      </c>
      <c r="B22568" t="s">
        <v>67592</v>
      </c>
      <c r="D22568" t="str">
        <f t="shared" si="352"/>
        <v>GLG0000041 GS Bret T Hewitt MI Fellowship</v>
      </c>
    </row>
    <row r="22569" spans="1:4">
      <c r="A22569" t="s">
        <v>67593</v>
      </c>
      <c r="B22569" t="s">
        <v>67594</v>
      </c>
      <c r="D22569" t="str">
        <f t="shared" si="352"/>
        <v>GLG0000042 GS Ernest E Hill MI Fellowship</v>
      </c>
    </row>
    <row r="22570" spans="1:4">
      <c r="A22570" t="s">
        <v>67595</v>
      </c>
      <c r="B22570" t="s">
        <v>67596</v>
      </c>
      <c r="D22570" t="str">
        <f t="shared" si="352"/>
        <v>GLG0000043 GS Horwitz Endow Chair MI Fellowship</v>
      </c>
    </row>
    <row r="22571" spans="1:4">
      <c r="A22571" t="s">
        <v>67597</v>
      </c>
      <c r="B22571" t="s">
        <v>67598</v>
      </c>
      <c r="D22571" t="str">
        <f t="shared" si="352"/>
        <v>GLG0000044 GS Horwitz MI Fellowship</v>
      </c>
    </row>
    <row r="22572" spans="1:4">
      <c r="A22572" t="s">
        <v>67599</v>
      </c>
      <c r="B22572" t="s">
        <v>67600</v>
      </c>
      <c r="D22572" t="str">
        <f t="shared" si="352"/>
        <v>GLG0000045 Hazel B Jacoby Graduate Fellowship</v>
      </c>
    </row>
    <row r="22573" spans="1:4">
      <c r="A22573" t="s">
        <v>67601</v>
      </c>
      <c r="B22573" t="s">
        <v>67602</v>
      </c>
      <c r="D22573" t="str">
        <f t="shared" si="352"/>
        <v>GLG0000046 James D Cone Graduate Fellowship</v>
      </c>
    </row>
    <row r="22574" spans="1:4">
      <c r="A22574" t="s">
        <v>67603</v>
      </c>
      <c r="B22574" t="s">
        <v>67604</v>
      </c>
      <c r="D22574" t="str">
        <f t="shared" si="352"/>
        <v>GLG0000047 James Marilyn Lugg Graduate Student Aw</v>
      </c>
    </row>
    <row r="22575" spans="1:4">
      <c r="A22575" t="s">
        <v>67605</v>
      </c>
      <c r="B22575" t="s">
        <v>67606</v>
      </c>
      <c r="D22575" t="str">
        <f t="shared" si="352"/>
        <v>GLG0000048 Nancy K John A Jungerman Grad Felshp</v>
      </c>
    </row>
    <row r="22576" spans="1:4">
      <c r="A22576" t="s">
        <v>67607</v>
      </c>
      <c r="B22576" t="s">
        <v>67608</v>
      </c>
      <c r="D22576" t="str">
        <f t="shared" si="352"/>
        <v>GLG0000049 Susan M Kauzlarich Inorganic Chem Felshp</v>
      </c>
    </row>
    <row r="22577" spans="1:4">
      <c r="A22577" t="s">
        <v>67609</v>
      </c>
      <c r="B22577" t="s">
        <v>67610</v>
      </c>
      <c r="D22577" t="str">
        <f t="shared" si="352"/>
        <v>GLG0000050 GS Kirvin Knox Nutr Bio Fellowship Fund</v>
      </c>
    </row>
    <row r="22578" spans="1:4">
      <c r="A22578" t="s">
        <v>67611</v>
      </c>
      <c r="B22578" t="s">
        <v>67612</v>
      </c>
      <c r="D22578" t="str">
        <f t="shared" si="352"/>
        <v>GLG0000051 GS Lange Puma MI Fellowship</v>
      </c>
    </row>
    <row r="22579" spans="1:4">
      <c r="A22579" t="s">
        <v>67613</v>
      </c>
      <c r="B22579" t="s">
        <v>67614</v>
      </c>
      <c r="D22579" t="str">
        <f t="shared" si="352"/>
        <v>GLG0000052 GS H A Lewin Family Fellowship MI</v>
      </c>
    </row>
    <row r="22580" spans="1:4">
      <c r="A22580" t="s">
        <v>67615</v>
      </c>
      <c r="B22580" t="s">
        <v>67616</v>
      </c>
      <c r="D22580" t="str">
        <f t="shared" si="352"/>
        <v>GLG0000053 GS Loomis MI Fellowship</v>
      </c>
    </row>
    <row r="22581" spans="1:4">
      <c r="A22581" t="s">
        <v>67617</v>
      </c>
      <c r="B22581" t="s">
        <v>67618</v>
      </c>
      <c r="D22581" t="str">
        <f t="shared" si="352"/>
        <v>GLG0000054 GS Loury TERC MI Fellowship</v>
      </c>
    </row>
    <row r="22582" spans="1:4">
      <c r="A22582" t="s">
        <v>67619</v>
      </c>
      <c r="B22582" t="s">
        <v>67620</v>
      </c>
      <c r="D22582" t="str">
        <f t="shared" si="352"/>
        <v>GLG0000055 GS Mar Family Nutr Bio Fellowship Fund</v>
      </c>
    </row>
    <row r="22583" spans="1:4">
      <c r="A22583" t="s">
        <v>67621</v>
      </c>
      <c r="B22583" t="s">
        <v>67622</v>
      </c>
      <c r="D22583" t="str">
        <f t="shared" si="352"/>
        <v>GLG0000056 GS Bob Kinzie Murphy MI Fellowship</v>
      </c>
    </row>
    <row r="22584" spans="1:4">
      <c r="A22584" t="s">
        <v>67623</v>
      </c>
      <c r="B22584" t="s">
        <v>67624</v>
      </c>
      <c r="D22584" t="str">
        <f t="shared" si="352"/>
        <v>GLG0000057 GS Richard G Coss Wildlife Research MI</v>
      </c>
    </row>
    <row r="22585" spans="1:4">
      <c r="A22585" t="s">
        <v>67625</v>
      </c>
      <c r="B22585" t="s">
        <v>67626</v>
      </c>
      <c r="D22585" t="str">
        <f t="shared" si="352"/>
        <v>GLG0000058 GS Kit Rice Ecology Fellowship MI</v>
      </c>
    </row>
    <row r="22586" spans="1:4">
      <c r="A22586" t="s">
        <v>67627</v>
      </c>
      <c r="B22586" t="s">
        <v>67628</v>
      </c>
      <c r="D22586" t="str">
        <f t="shared" si="352"/>
        <v>GLG0000059 Rosenthal Fellowship</v>
      </c>
    </row>
    <row r="22587" spans="1:4">
      <c r="A22587" t="s">
        <v>67629</v>
      </c>
      <c r="B22587" t="s">
        <v>67630</v>
      </c>
      <c r="D22587" t="str">
        <f t="shared" si="352"/>
        <v>GLG0000060 GS Rucker Family Nutr Bio MI Fellowship</v>
      </c>
    </row>
    <row r="22588" spans="1:4">
      <c r="A22588" t="s">
        <v>67631</v>
      </c>
      <c r="B22588" t="s">
        <v>67632</v>
      </c>
      <c r="D22588" t="str">
        <f t="shared" si="352"/>
        <v>GLG0000061 GS Emile G Scholz Prize MI</v>
      </c>
    </row>
    <row r="22589" spans="1:4">
      <c r="A22589" t="s">
        <v>67633</v>
      </c>
      <c r="B22589" t="s">
        <v>67634</v>
      </c>
      <c r="D22589" t="str">
        <f t="shared" si="352"/>
        <v>GLG0000062 James Rita Seiber Fellowship</v>
      </c>
    </row>
    <row r="22590" spans="1:4">
      <c r="A22590" t="s">
        <v>67635</v>
      </c>
      <c r="B22590" t="s">
        <v>67636</v>
      </c>
      <c r="D22590" t="str">
        <f t="shared" si="352"/>
        <v>GLG0000063 Stephen F Bettina A Sims Immunology</v>
      </c>
    </row>
    <row r="22591" spans="1:4">
      <c r="A22591" t="s">
        <v>67637</v>
      </c>
      <c r="B22591" t="s">
        <v>67638</v>
      </c>
      <c r="D22591" t="str">
        <f t="shared" si="352"/>
        <v>GLG0000064 GS Takamura MI Fellowship</v>
      </c>
    </row>
    <row r="22592" spans="1:4">
      <c r="A22592" t="s">
        <v>67639</v>
      </c>
      <c r="B22592" t="s">
        <v>67640</v>
      </c>
      <c r="D22592" t="str">
        <f t="shared" si="352"/>
        <v>GLG0000065 GS Tchobanoglous MI Fellowship</v>
      </c>
    </row>
    <row r="22593" spans="1:4">
      <c r="A22593" t="s">
        <v>67641</v>
      </c>
      <c r="B22593" t="s">
        <v>67642</v>
      </c>
      <c r="D22593" t="str">
        <f t="shared" si="352"/>
        <v>GLG0000066 GS Tara K Telford Grad Fellowship MI</v>
      </c>
    </row>
    <row r="22594" spans="1:4">
      <c r="A22594" t="s">
        <v>67643</v>
      </c>
      <c r="B22594" t="s">
        <v>67644</v>
      </c>
      <c r="D22594" t="str">
        <f t="shared" si="352"/>
        <v>GLG0000067 GS Judy Wydick MI Fellowship</v>
      </c>
    </row>
    <row r="22595" spans="1:4">
      <c r="A22595" t="s">
        <v>67645</v>
      </c>
      <c r="B22595" t="s">
        <v>67646</v>
      </c>
      <c r="D22595" t="str">
        <f t="shared" ref="D22595:D22658" si="353">A22595&amp;" "&amp;B22595</f>
        <v>GLG0000068 GS TRANSACTIONS AFTER CLOSING</v>
      </c>
    </row>
    <row r="22596" spans="1:4">
      <c r="A22596" t="s">
        <v>67647</v>
      </c>
      <c r="B22596" t="s">
        <v>67648</v>
      </c>
      <c r="D22596" t="str">
        <f t="shared" si="353"/>
        <v>GLG0000069 GS GENFND O D ACCT</v>
      </c>
    </row>
    <row r="22597" spans="1:4">
      <c r="A22597" t="s">
        <v>67649</v>
      </c>
      <c r="B22597" t="s">
        <v>67650</v>
      </c>
      <c r="D22597" t="str">
        <f t="shared" si="353"/>
        <v>GLG0000070 Eugene Cota Robles Fellowship 20094</v>
      </c>
    </row>
    <row r="22598" spans="1:4">
      <c r="A22598" t="s">
        <v>67651</v>
      </c>
      <c r="B22598" t="s">
        <v>67652</v>
      </c>
      <c r="D22598" t="str">
        <f t="shared" si="353"/>
        <v>GLG0000071 GS GRAD ASST TO DEAN CHANCELLOR</v>
      </c>
    </row>
    <row r="22599" spans="1:4">
      <c r="A22599" t="s">
        <v>67653</v>
      </c>
      <c r="B22599" t="s">
        <v>67654</v>
      </c>
      <c r="D22599" t="str">
        <f t="shared" si="353"/>
        <v>GLG0000072 GS Training Grant Deans Commitments</v>
      </c>
    </row>
    <row r="22600" spans="1:4">
      <c r="A22600" t="s">
        <v>67655</v>
      </c>
      <c r="B22600" t="s">
        <v>67656</v>
      </c>
      <c r="D22600" t="str">
        <f t="shared" si="353"/>
        <v>GLG0000073 GS Deans Commitment COVID NRST10th Qrt</v>
      </c>
    </row>
    <row r="22601" spans="1:4">
      <c r="A22601" t="s">
        <v>67657</v>
      </c>
      <c r="B22601" t="s">
        <v>67658</v>
      </c>
      <c r="D22601" t="str">
        <f t="shared" si="353"/>
        <v>GLG0000074 GS Misc Deans Commitments non FINA Exp</v>
      </c>
    </row>
    <row r="22602" spans="1:4">
      <c r="A22602" t="s">
        <v>67659</v>
      </c>
      <c r="B22602" t="s">
        <v>67660</v>
      </c>
      <c r="D22602" t="str">
        <f t="shared" si="353"/>
        <v>GLG0000075 GSDeans Commitment COVID Fellowships</v>
      </c>
    </row>
    <row r="22603" spans="1:4">
      <c r="A22603" t="s">
        <v>67661</v>
      </c>
      <c r="B22603" t="s">
        <v>67662</v>
      </c>
      <c r="D22603" t="str">
        <f t="shared" si="353"/>
        <v>GLG0000076 GS Leave Deans Commitments non FINA Exp</v>
      </c>
    </row>
    <row r="22604" spans="1:4">
      <c r="A22604" t="s">
        <v>67663</v>
      </c>
      <c r="B22604" t="s">
        <v>67664</v>
      </c>
      <c r="D22604" t="str">
        <f t="shared" si="353"/>
        <v>GLG0000077 GS DEANS COMMITMENTS</v>
      </c>
    </row>
    <row r="22605" spans="1:4">
      <c r="A22605" t="s">
        <v>67665</v>
      </c>
      <c r="B22605" t="s">
        <v>67666</v>
      </c>
      <c r="D22605" t="str">
        <f t="shared" si="353"/>
        <v>GLG0000078 GS External Fellowship Matching</v>
      </c>
    </row>
    <row r="22606" spans="1:4">
      <c r="A22606" t="s">
        <v>67667</v>
      </c>
      <c r="B22606" t="s">
        <v>67668</v>
      </c>
      <c r="D22606" t="str">
        <f t="shared" si="353"/>
        <v>GLG0000079 GSDeans Commitment Student Fellowships</v>
      </c>
    </row>
    <row r="22607" spans="1:4">
      <c r="A22607" t="s">
        <v>67669</v>
      </c>
      <c r="B22607" t="s">
        <v>67670</v>
      </c>
      <c r="D22607" t="str">
        <f t="shared" si="353"/>
        <v>GLG0000080 GS DEANS COMMITMENTS STUDENT FELLOWSHIPS</v>
      </c>
    </row>
    <row r="22608" spans="1:4">
      <c r="A22608" t="s">
        <v>67671</v>
      </c>
      <c r="B22608" t="s">
        <v>67672</v>
      </c>
      <c r="D22608" t="str">
        <f t="shared" si="353"/>
        <v>GLG0000081 GS Grad Assistant to Dean Chancellor</v>
      </c>
    </row>
    <row r="22609" spans="1:4">
      <c r="A22609" t="s">
        <v>67673</v>
      </c>
      <c r="B22609" t="s">
        <v>67674</v>
      </c>
      <c r="D22609" t="str">
        <f t="shared" si="353"/>
        <v>GLG0000082 GS Dissertation Year Fellowship 20094</v>
      </c>
    </row>
    <row r="22610" spans="1:4">
      <c r="A22610" t="s">
        <v>67675</v>
      </c>
      <c r="B22610" t="s">
        <v>67676</v>
      </c>
      <c r="D22610" t="str">
        <f t="shared" si="353"/>
        <v>GLG0000083 GS UC MEXUS CONACYT PROGRAM UC RIVERSID</v>
      </c>
    </row>
    <row r="22611" spans="1:4">
      <c r="A22611" t="s">
        <v>67677</v>
      </c>
      <c r="B22611" t="s">
        <v>67678</v>
      </c>
      <c r="D22611" t="str">
        <f t="shared" si="353"/>
        <v>GLG0000084 CONACYT STUDENT FINANCIAL AID</v>
      </c>
    </row>
    <row r="22612" spans="1:4">
      <c r="A22612" t="s">
        <v>67679</v>
      </c>
      <c r="B22612" t="s">
        <v>67680</v>
      </c>
      <c r="D22612" t="str">
        <f t="shared" si="353"/>
        <v>GLG0000085 GS UC MEXUS CONACYT INCOME</v>
      </c>
    </row>
    <row r="22613" spans="1:4">
      <c r="A22613" t="s">
        <v>67681</v>
      </c>
      <c r="B22613" t="s">
        <v>67682</v>
      </c>
      <c r="D22613" t="str">
        <f t="shared" si="353"/>
        <v>GLG0000086 GS UC MEXUS CONACYT Income Account</v>
      </c>
    </row>
    <row r="22614" spans="1:4">
      <c r="A22614" t="s">
        <v>67683</v>
      </c>
      <c r="B22614" t="s">
        <v>67684</v>
      </c>
      <c r="D22614" t="str">
        <f t="shared" si="353"/>
        <v>GLG0000087 Grad IRT Undergrad Prep Fellowship</v>
      </c>
    </row>
    <row r="22615" spans="1:4">
      <c r="A22615" t="s">
        <v>67685</v>
      </c>
      <c r="B22615" t="s">
        <v>67686</v>
      </c>
      <c r="D22615" t="str">
        <f t="shared" si="353"/>
        <v>GLG0000088 Grad NIH Undergraduate Prep Fellowship</v>
      </c>
    </row>
    <row r="22616" spans="1:4">
      <c r="A22616" t="s">
        <v>67687</v>
      </c>
      <c r="B22616" t="s">
        <v>67688</v>
      </c>
      <c r="D22616" t="str">
        <f t="shared" si="353"/>
        <v>GLG0000089 Grad NSF Undergrad Prep Fellowship</v>
      </c>
    </row>
    <row r="22617" spans="1:4">
      <c r="A22617" t="s">
        <v>67689</v>
      </c>
      <c r="B22617" t="s">
        <v>67690</v>
      </c>
      <c r="D22617" t="str">
        <f t="shared" si="353"/>
        <v>GLG0000090 GS Provosts First Year Fellowship</v>
      </c>
    </row>
    <row r="22618" spans="1:4">
      <c r="A22618" t="s">
        <v>67691</v>
      </c>
      <c r="B22618" t="s">
        <v>67692</v>
      </c>
      <c r="D22618" t="str">
        <f t="shared" si="353"/>
        <v>GLG0000091 GSDeans Distiguished Grad Fellowship</v>
      </c>
    </row>
    <row r="22619" spans="1:4">
      <c r="A22619" t="s">
        <v>67693</v>
      </c>
      <c r="B22619" t="s">
        <v>67694</v>
      </c>
      <c r="D22619" t="str">
        <f t="shared" si="353"/>
        <v>GLG0000092 GS Banner non citizen DDGF Felshp</v>
      </c>
    </row>
    <row r="22620" spans="1:4">
      <c r="A22620" t="s">
        <v>67695</v>
      </c>
      <c r="B22620" t="s">
        <v>67696</v>
      </c>
      <c r="D22620" t="str">
        <f t="shared" si="353"/>
        <v>GLG0000093 SoM DDGF Match</v>
      </c>
    </row>
    <row r="22621" spans="1:4">
      <c r="A22621" t="s">
        <v>67697</v>
      </c>
      <c r="B22621" t="s">
        <v>67698</v>
      </c>
      <c r="D22621" t="str">
        <f t="shared" si="353"/>
        <v>GLG0000094 GS McNair Graduate Fellowship 20094</v>
      </c>
    </row>
    <row r="22622" spans="1:4">
      <c r="A22622" t="s">
        <v>67699</v>
      </c>
      <c r="B22622" t="s">
        <v>67700</v>
      </c>
      <c r="D22622" t="str">
        <f t="shared" si="353"/>
        <v>GLG0000095 SCHWALL DISSERTATION YEAR FELLOWSHIP</v>
      </c>
    </row>
    <row r="22623" spans="1:4">
      <c r="A22623" t="s">
        <v>67701</v>
      </c>
      <c r="B22623" t="s">
        <v>67702</v>
      </c>
      <c r="D22623" t="str">
        <f t="shared" si="353"/>
        <v>GLG0000096 GS LORETO GODOY MEMORIAL SCHOLARSHIP</v>
      </c>
    </row>
    <row r="22624" spans="1:4">
      <c r="A22624" t="s">
        <v>67703</v>
      </c>
      <c r="B22624" t="s">
        <v>67704</v>
      </c>
      <c r="D22624" t="str">
        <f t="shared" si="353"/>
        <v>GLG0000097 GSOutstanding Grad Student TA Award</v>
      </c>
    </row>
    <row r="22625" spans="1:4">
      <c r="A22625" t="s">
        <v>67705</v>
      </c>
      <c r="B22625" t="s">
        <v>67706</v>
      </c>
      <c r="D22625" t="str">
        <f t="shared" si="353"/>
        <v>GLG0000098 GS Professors for the Future Fellowship</v>
      </c>
    </row>
    <row r="22626" spans="1:4">
      <c r="A22626" t="s">
        <v>67707</v>
      </c>
      <c r="B22626" t="s">
        <v>67708</v>
      </c>
      <c r="D22626" t="str">
        <f t="shared" si="353"/>
        <v>GLG0000099 GS Summer GSR Fellowship</v>
      </c>
    </row>
    <row r="22627" spans="1:4">
      <c r="A22627" t="s">
        <v>67709</v>
      </c>
      <c r="B22627" t="s">
        <v>67710</v>
      </c>
      <c r="D22627" t="str">
        <f t="shared" si="353"/>
        <v>GLG0000100 GS UC Davis Dissertation Year 20094</v>
      </c>
    </row>
    <row r="22628" spans="1:4">
      <c r="A22628" t="s">
        <v>67711</v>
      </c>
      <c r="B22628" t="s">
        <v>67712</v>
      </c>
      <c r="D22628" t="str">
        <f t="shared" si="353"/>
        <v>GLG0000101 UCD HUMANITIES GRADUATE RESEARCH AWARD</v>
      </c>
    </row>
    <row r="22629" spans="1:4">
      <c r="A22629" t="s">
        <v>67713</v>
      </c>
      <c r="B22629" t="s">
        <v>67714</v>
      </c>
      <c r="D22629" t="str">
        <f t="shared" si="353"/>
        <v>GLG0000102 UC Davis and Humanities Grad Research</v>
      </c>
    </row>
    <row r="22630" spans="1:4">
      <c r="A22630" t="s">
        <v>67715</v>
      </c>
      <c r="B22630" t="s">
        <v>67716</v>
      </c>
      <c r="D22630" t="str">
        <f t="shared" si="353"/>
        <v>GLG0000103 HBCU 20094</v>
      </c>
    </row>
    <row r="22631" spans="1:4">
      <c r="A22631" t="s">
        <v>67717</v>
      </c>
      <c r="B22631" t="s">
        <v>67718</v>
      </c>
      <c r="D22631" t="str">
        <f t="shared" si="353"/>
        <v>GLG0000104 UC HBCU Initiative Funding</v>
      </c>
    </row>
    <row r="22632" spans="1:4">
      <c r="A22632" t="s">
        <v>67719</v>
      </c>
      <c r="B22632" t="s">
        <v>67720</v>
      </c>
      <c r="D22632" t="str">
        <f t="shared" si="353"/>
        <v>GLG0000105 HILLYER Silvia and Ted Award</v>
      </c>
    </row>
    <row r="22633" spans="1:4">
      <c r="A22633" t="s">
        <v>67721</v>
      </c>
      <c r="B22633" t="s">
        <v>67722</v>
      </c>
      <c r="D22633" t="str">
        <f t="shared" si="353"/>
        <v>GLG0000106 SUMMER FELLOWSHIPS7947571</v>
      </c>
    </row>
    <row r="22634" spans="1:4">
      <c r="A22634" t="s">
        <v>67723</v>
      </c>
      <c r="B22634" t="s">
        <v>67724</v>
      </c>
      <c r="D22634" t="str">
        <f t="shared" si="353"/>
        <v>GLG0000107 Lee Family Award Support Fund</v>
      </c>
    </row>
    <row r="22635" spans="1:4">
      <c r="A22635" t="s">
        <v>67725</v>
      </c>
      <c r="B22635" t="s">
        <v>67726</v>
      </c>
      <c r="D22635" t="str">
        <f t="shared" si="353"/>
        <v>GLG0000108 NRST FELLOWSHIP POST CANDIDACY</v>
      </c>
    </row>
    <row r="22636" spans="1:4">
      <c r="A22636" t="s">
        <v>67727</v>
      </c>
      <c r="B22636" t="s">
        <v>67728</v>
      </c>
      <c r="D22636" t="str">
        <f t="shared" si="353"/>
        <v>GLG0000109 GS Provosts Dissertation Yr Fellowship</v>
      </c>
    </row>
    <row r="22637" spans="1:4">
      <c r="A22637" t="s">
        <v>67729</v>
      </c>
      <c r="B22637" t="s">
        <v>67730</v>
      </c>
      <c r="D22637" t="str">
        <f t="shared" si="353"/>
        <v>GLG0000110 GSProvosts First Year Fellowship 20094</v>
      </c>
    </row>
    <row r="22638" spans="1:4">
      <c r="A22638" t="s">
        <v>67731</v>
      </c>
      <c r="B22638" t="s">
        <v>67732</v>
      </c>
      <c r="D22638" t="str">
        <f t="shared" si="353"/>
        <v>GLG0000111 Richard G Coss Wildlife Research Support</v>
      </c>
    </row>
    <row r="22639" spans="1:4">
      <c r="A22639" t="s">
        <v>67733</v>
      </c>
      <c r="B22639" t="s">
        <v>67734</v>
      </c>
      <c r="D22639" t="str">
        <f t="shared" si="353"/>
        <v>GLG0000112 UC HBCU Initiative Funding 2016 17</v>
      </c>
    </row>
    <row r="22640" spans="1:4">
      <c r="A22640" t="s">
        <v>67735</v>
      </c>
      <c r="B22640" t="s">
        <v>67736</v>
      </c>
      <c r="D22640" t="str">
        <f t="shared" si="353"/>
        <v>GLG0000113 UC HBCU Initiative Fellowship</v>
      </c>
    </row>
    <row r="22641" spans="1:4">
      <c r="A22641" t="s">
        <v>67737</v>
      </c>
      <c r="B22641" t="s">
        <v>67738</v>
      </c>
      <c r="D22641" t="str">
        <f t="shared" si="353"/>
        <v>GLG0000114 UC HBCU Initiative Fellowship 2016 17</v>
      </c>
    </row>
    <row r="22642" spans="1:4">
      <c r="A22642" t="s">
        <v>67739</v>
      </c>
      <c r="B22642" t="s">
        <v>67740</v>
      </c>
      <c r="D22642" t="str">
        <f t="shared" si="353"/>
        <v>GLG0000115 UC HSI DDI Fellowship</v>
      </c>
    </row>
    <row r="22643" spans="1:4">
      <c r="A22643" t="s">
        <v>67741</v>
      </c>
      <c r="B22643" t="s">
        <v>67742</v>
      </c>
      <c r="D22643" t="str">
        <f t="shared" si="353"/>
        <v>GLG0000116 VANDERHOEF INTL GS SUPPORT AWARD</v>
      </c>
    </row>
    <row r="22644" spans="1:4">
      <c r="A22644" t="s">
        <v>67743</v>
      </c>
      <c r="B22644" t="s">
        <v>67744</v>
      </c>
      <c r="D22644" t="str">
        <f t="shared" si="353"/>
        <v>GLG0000117 KLEIBER MAX RESEARCH PRIZE</v>
      </c>
    </row>
    <row r="22645" spans="1:4">
      <c r="A22645" t="s">
        <v>67745</v>
      </c>
      <c r="B22645" t="s">
        <v>67746</v>
      </c>
      <c r="D22645" t="str">
        <f t="shared" si="353"/>
        <v>GLG0000118 MARR ALLEN G Graduate Award</v>
      </c>
    </row>
    <row r="22646" spans="1:4">
      <c r="A22646" t="s">
        <v>67747</v>
      </c>
      <c r="B22646" t="s">
        <v>67748</v>
      </c>
      <c r="D22646" t="str">
        <f t="shared" si="353"/>
        <v>GLG0000119 GS Grad Research Mentorship Fellowship</v>
      </c>
    </row>
    <row r="22647" spans="1:4">
      <c r="A22647" t="s">
        <v>67749</v>
      </c>
      <c r="B22647" t="s">
        <v>67750</v>
      </c>
      <c r="D22647" t="str">
        <f t="shared" si="353"/>
        <v>GLG0000120 GS Grad Student Travel Awards 20094</v>
      </c>
    </row>
    <row r="22648" spans="1:4">
      <c r="A22648" t="s">
        <v>67751</v>
      </c>
      <c r="B22648" t="s">
        <v>67752</v>
      </c>
      <c r="D22648" t="str">
        <f t="shared" si="353"/>
        <v>GLG0000121 2023 24 Grad Prog Fellowship Allocation</v>
      </c>
    </row>
    <row r="22649" spans="1:4">
      <c r="A22649" t="s">
        <v>67753</v>
      </c>
      <c r="B22649" t="s">
        <v>67754</v>
      </c>
      <c r="D22649" t="str">
        <f t="shared" si="353"/>
        <v>GLG0000122 Cota Robles College Match</v>
      </c>
    </row>
    <row r="22650" spans="1:4">
      <c r="A22650" t="s">
        <v>67755</v>
      </c>
      <c r="B22650" t="s">
        <v>67756</v>
      </c>
      <c r="D22650" t="str">
        <f t="shared" si="353"/>
        <v>GLG0000123 Supp PhD NRST Grad Allocation 2023 to 24</v>
      </c>
    </row>
    <row r="22651" spans="1:4">
      <c r="A22651" t="s">
        <v>67757</v>
      </c>
      <c r="B22651" t="s">
        <v>67758</v>
      </c>
      <c r="D22651" t="str">
        <f t="shared" si="353"/>
        <v>GLG0000124 GS DDGF Dean s Match</v>
      </c>
    </row>
    <row r="22652" spans="1:4">
      <c r="A22652" t="s">
        <v>67759</v>
      </c>
      <c r="B22652" t="s">
        <v>67760</v>
      </c>
      <c r="D22652" t="str">
        <f t="shared" si="353"/>
        <v>GLG0000125 GS Deans Distiguished Grad Fellowship</v>
      </c>
    </row>
    <row r="22653" spans="1:4">
      <c r="A22653" t="s">
        <v>67761</v>
      </c>
      <c r="B22653" t="s">
        <v>67762</v>
      </c>
      <c r="D22653" t="str">
        <f t="shared" si="353"/>
        <v>GLG0000126 UC HBCU Initiative Funding 19924 ITF</v>
      </c>
    </row>
    <row r="22654" spans="1:4">
      <c r="A22654" t="s">
        <v>67763</v>
      </c>
      <c r="B22654" t="s">
        <v>67764</v>
      </c>
      <c r="D22654" t="str">
        <f t="shared" si="353"/>
        <v>GLG0000127 2023 24 Masters Enroll Incentive Prog</v>
      </c>
    </row>
    <row r="22655" spans="1:4">
      <c r="A22655" t="s">
        <v>67765</v>
      </c>
      <c r="B22655" t="s">
        <v>67766</v>
      </c>
      <c r="D22655" t="str">
        <f t="shared" si="353"/>
        <v>GLBMCBACCD MCB MCBTG Fellowship</v>
      </c>
    </row>
    <row r="22656" spans="1:4">
      <c r="A22656" t="s">
        <v>67767</v>
      </c>
      <c r="B22656" t="s">
        <v>67768</v>
      </c>
      <c r="D22656" t="str">
        <f t="shared" si="353"/>
        <v>GLR6520001 VCFO UTILITIES BIODIGESTER</v>
      </c>
    </row>
    <row r="22657" spans="1:4">
      <c r="A22657" t="s">
        <v>67769</v>
      </c>
      <c r="B22657" t="s">
        <v>67770</v>
      </c>
      <c r="D22657" t="str">
        <f t="shared" si="353"/>
        <v>GLR6610601 VOCATIONAL REHABILITATION INCOME</v>
      </c>
    </row>
    <row r="22658" spans="1:4">
      <c r="A22658" t="s">
        <v>67771</v>
      </c>
      <c r="B22658" t="s">
        <v>67772</v>
      </c>
      <c r="D22658" t="str">
        <f t="shared" si="353"/>
        <v>GLR6610801 ASAP PRESENTATIONANDCOMPLEX CONSULTATION</v>
      </c>
    </row>
    <row r="22659" spans="1:4">
      <c r="A22659" t="s">
        <v>67773</v>
      </c>
      <c r="B22659" t="s">
        <v>67774</v>
      </c>
      <c r="D22659" t="str">
        <f t="shared" ref="D22659:D22722" si="354">A22659&amp;" "&amp;B22659</f>
        <v>GLR6611601 NORTH CENTRAL REGION ELKUS 4H RANCH</v>
      </c>
    </row>
    <row r="22660" spans="1:4">
      <c r="A22660" t="s">
        <v>67775</v>
      </c>
      <c r="B22660" t="s">
        <v>67776</v>
      </c>
      <c r="D22660" t="str">
        <f t="shared" si="354"/>
        <v>GLR6615001 BLDG PROGRAM CLRNG</v>
      </c>
    </row>
    <row r="22661" spans="1:4">
      <c r="A22661" t="s">
        <v>67777</v>
      </c>
      <c r="B22661" t="s">
        <v>67778</v>
      </c>
      <c r="D22661" t="str">
        <f t="shared" si="354"/>
        <v>GLR6615301 ANR COMMUNICATIONSandINFO TECH SERVICES</v>
      </c>
    </row>
    <row r="22662" spans="1:4">
      <c r="A22662" t="s">
        <v>67779</v>
      </c>
      <c r="B22662" t="s">
        <v>67780</v>
      </c>
      <c r="D22662" t="str">
        <f t="shared" si="354"/>
        <v>GLR6618101 POLICE ALARM MONITORandFALSE ALARM</v>
      </c>
    </row>
    <row r="22663" spans="1:4">
      <c r="A22663" t="s">
        <v>67781</v>
      </c>
      <c r="B22663" t="s">
        <v>67782</v>
      </c>
      <c r="D22663" t="str">
        <f t="shared" si="354"/>
        <v>GLR6618201 POLICE AUXILIARY SERVICES</v>
      </c>
    </row>
    <row r="22664" spans="1:4">
      <c r="A22664" t="s">
        <v>67783</v>
      </c>
      <c r="B22664" t="s">
        <v>67784</v>
      </c>
      <c r="D22664" t="str">
        <f t="shared" si="354"/>
        <v>GLR6618501 POLICE STUDENT MONITOR SERVICE INCOME</v>
      </c>
    </row>
    <row r="22665" spans="1:4">
      <c r="A22665" t="s">
        <v>67785</v>
      </c>
      <c r="B22665" t="s">
        <v>67786</v>
      </c>
      <c r="D22665" t="str">
        <f t="shared" si="354"/>
        <v>GLR6618601 POLICE SERVICES</v>
      </c>
    </row>
    <row r="22666" spans="1:4">
      <c r="A22666" t="s">
        <v>67787</v>
      </c>
      <c r="B22666" t="s">
        <v>67788</v>
      </c>
      <c r="D22666" t="str">
        <f t="shared" si="354"/>
        <v>GLR6619901 DANR NORTH COASTandMTN REGION STIP</v>
      </c>
    </row>
    <row r="22667" spans="1:4">
      <c r="A22667" t="s">
        <v>67789</v>
      </c>
      <c r="B22667" t="s">
        <v>67790</v>
      </c>
      <c r="D22667" t="str">
        <f t="shared" si="354"/>
        <v>GLR6620501 IET DCCS SERVER COLO FACILITY</v>
      </c>
    </row>
    <row r="22668" spans="1:4">
      <c r="A22668" t="s">
        <v>67791</v>
      </c>
      <c r="B22668" t="s">
        <v>67792</v>
      </c>
      <c r="D22668" t="str">
        <f t="shared" si="354"/>
        <v>GLR6621801 KAC LOGOWARE PURCHASEandSALES</v>
      </c>
    </row>
    <row r="22669" spans="1:4">
      <c r="A22669" t="s">
        <v>67793</v>
      </c>
      <c r="B22669" t="s">
        <v>67794</v>
      </c>
      <c r="D22669" t="str">
        <f t="shared" si="354"/>
        <v>GLR6622201 DANR 4H AWARDS</v>
      </c>
    </row>
    <row r="22670" spans="1:4">
      <c r="A22670" t="s">
        <v>67795</v>
      </c>
      <c r="B22670" t="s">
        <v>67796</v>
      </c>
      <c r="D22670" t="str">
        <f t="shared" si="354"/>
        <v>GLR6622301 DANR 4H CITIZENSHIP</v>
      </c>
    </row>
    <row r="22671" spans="1:4">
      <c r="A22671" t="s">
        <v>67797</v>
      </c>
      <c r="B22671" t="s">
        <v>67798</v>
      </c>
      <c r="D22671" t="str">
        <f t="shared" si="354"/>
        <v>GLR6622401 DANR 4H IFYE NORTH CENTRAL REG</v>
      </c>
    </row>
    <row r="22672" spans="1:4">
      <c r="A22672" t="s">
        <v>67799</v>
      </c>
      <c r="B22672" t="s">
        <v>67800</v>
      </c>
      <c r="D22672" t="str">
        <f t="shared" si="354"/>
        <v>GLR6622801 DANR NORTH CENTRAL ADULT EENEP INC</v>
      </c>
    </row>
    <row r="22673" spans="1:4">
      <c r="A22673" t="s">
        <v>67801</v>
      </c>
      <c r="B22673" t="s">
        <v>67802</v>
      </c>
      <c r="D22673" t="str">
        <f t="shared" si="354"/>
        <v>GLR6629001 CONFERENCEandEVENT SERVICES</v>
      </c>
    </row>
    <row r="22674" spans="1:4">
      <c r="A22674" t="s">
        <v>67803</v>
      </c>
      <c r="B22674" t="s">
        <v>67804</v>
      </c>
      <c r="D22674" t="str">
        <f t="shared" si="354"/>
        <v>GLR6629301 VISTORS SERVICE UNIT</v>
      </c>
    </row>
    <row r="22675" spans="1:4">
      <c r="A22675" t="s">
        <v>67805</v>
      </c>
      <c r="B22675" t="s">
        <v>67806</v>
      </c>
      <c r="D22675" t="str">
        <f t="shared" si="354"/>
        <v>GLR6639001 IGA SERVICES INCOME</v>
      </c>
    </row>
    <row r="22676" spans="1:4">
      <c r="A22676" t="s">
        <v>67807</v>
      </c>
      <c r="B22676" t="s">
        <v>67808</v>
      </c>
      <c r="D22676" t="str">
        <f t="shared" si="354"/>
        <v>GLR6640201 LIBRARY HLTH SCI INTER LIBRARY LOAN</v>
      </c>
    </row>
    <row r="22677" spans="1:4">
      <c r="A22677" t="s">
        <v>67809</v>
      </c>
      <c r="B22677" t="s">
        <v>67810</v>
      </c>
      <c r="D22677" t="str">
        <f t="shared" si="354"/>
        <v>GLR6640401 LIBRARY BOOK PROCESSING FEE</v>
      </c>
    </row>
    <row r="22678" spans="1:4">
      <c r="A22678" t="s">
        <v>67811</v>
      </c>
      <c r="B22678" t="s">
        <v>67812</v>
      </c>
      <c r="D22678" t="str">
        <f t="shared" si="354"/>
        <v>GLR6640501 LIBRARY BOOK REPLACEMENT INCOME</v>
      </c>
    </row>
    <row r="22679" spans="1:4">
      <c r="A22679" t="s">
        <v>67813</v>
      </c>
      <c r="B22679" t="s">
        <v>67814</v>
      </c>
      <c r="D22679" t="str">
        <f t="shared" si="354"/>
        <v>GLR6641701 LIBRARY DOCUMENT DELIVERY SERVICE</v>
      </c>
    </row>
    <row r="22680" spans="1:4">
      <c r="A22680" t="s">
        <v>67815</v>
      </c>
      <c r="B22680" t="s">
        <v>67816</v>
      </c>
      <c r="D22680" t="str">
        <f t="shared" si="354"/>
        <v>GLR6641901 LIBRARY ASSOC LIBRARY CARD INCOME</v>
      </c>
    </row>
    <row r="22681" spans="1:4">
      <c r="A22681" t="s">
        <v>67817</v>
      </c>
      <c r="B22681" t="s">
        <v>67818</v>
      </c>
      <c r="D22681" t="str">
        <f t="shared" si="354"/>
        <v>GLR6643001 SISS VISA SERVICE FEE INCOME</v>
      </c>
    </row>
    <row r="22682" spans="1:4">
      <c r="A22682" t="s">
        <v>67819</v>
      </c>
      <c r="B22682" t="s">
        <v>67820</v>
      </c>
      <c r="D22682" t="str">
        <f t="shared" si="354"/>
        <v>GLR6645701 BODEGA MARINE LAB COURSES</v>
      </c>
    </row>
    <row r="22683" spans="1:4">
      <c r="A22683" t="s">
        <v>67821</v>
      </c>
      <c r="B22683" t="s">
        <v>67822</v>
      </c>
      <c r="D22683" t="str">
        <f t="shared" si="354"/>
        <v>GLR6649401 DESIGN SERVICES</v>
      </c>
    </row>
    <row r="22684" spans="1:4">
      <c r="A22684" t="s">
        <v>67823</v>
      </c>
      <c r="B22684" t="s">
        <v>67824</v>
      </c>
      <c r="D22684" t="str">
        <f t="shared" si="354"/>
        <v>GLR6650301 HUMAN RESOURCES ANR SERVICES</v>
      </c>
    </row>
    <row r="22685" spans="1:4">
      <c r="A22685" t="s">
        <v>67825</v>
      </c>
      <c r="B22685" t="s">
        <v>67826</v>
      </c>
      <c r="D22685" t="str">
        <f t="shared" si="354"/>
        <v>GLR6650601 OCCUPATIONAL HEALTH SVCS</v>
      </c>
    </row>
    <row r="22686" spans="1:4">
      <c r="A22686" t="s">
        <v>67827</v>
      </c>
      <c r="B22686" t="s">
        <v>67828</v>
      </c>
      <c r="D22686" t="str">
        <f t="shared" si="354"/>
        <v>GLR6650801 CHE DEPT OF PEST REG DPR</v>
      </c>
    </row>
    <row r="22687" spans="1:4">
      <c r="A22687" t="s">
        <v>67829</v>
      </c>
      <c r="B22687" t="s">
        <v>67830</v>
      </c>
      <c r="D22687" t="str">
        <f t="shared" si="354"/>
        <v>GLR6652201 SPECIAL TRANSITIONAL ENRICH PROG STEP</v>
      </c>
    </row>
    <row r="22688" spans="1:4">
      <c r="A22688" t="s">
        <v>67831</v>
      </c>
      <c r="B22688" t="s">
        <v>67832</v>
      </c>
      <c r="D22688" t="str">
        <f t="shared" si="354"/>
        <v>GLR6672001 STAFF SCHOLARSHIP FUND</v>
      </c>
    </row>
    <row r="22689" spans="1:4">
      <c r="A22689" t="s">
        <v>67833</v>
      </c>
      <c r="B22689" t="s">
        <v>67834</v>
      </c>
      <c r="D22689" t="str">
        <f t="shared" si="354"/>
        <v>GLR6699301 FIRE ADMIN PLAN REVandCONST</v>
      </c>
    </row>
    <row r="22690" spans="1:4">
      <c r="A22690" t="s">
        <v>67835</v>
      </c>
      <c r="B22690" t="s">
        <v>67836</v>
      </c>
      <c r="D22690" t="str">
        <f t="shared" si="354"/>
        <v>GLR6725001 FEE INSTALLMENT PLAN PROCESSING FEE</v>
      </c>
    </row>
    <row r="22691" spans="1:4">
      <c r="A22691" t="s">
        <v>67837</v>
      </c>
      <c r="B22691" t="s">
        <v>67838</v>
      </c>
      <c r="D22691" t="str">
        <f t="shared" si="354"/>
        <v>GLR6750201 VCSA STUDENT AFFAIRS TARGETED TUTORING</v>
      </c>
    </row>
    <row r="22692" spans="1:4">
      <c r="A22692" t="s">
        <v>67839</v>
      </c>
      <c r="B22692" t="s">
        <v>67840</v>
      </c>
      <c r="D22692" t="str">
        <f t="shared" si="354"/>
        <v>GLR6750401 VCSA SAYS LITERACY PROGRAM SVCS</v>
      </c>
    </row>
    <row r="22693" spans="1:4">
      <c r="A22693" t="s">
        <v>67841</v>
      </c>
      <c r="B22693" t="s">
        <v>67842</v>
      </c>
      <c r="D22693" t="str">
        <f t="shared" si="354"/>
        <v>GLR6750601 VCSA STUDENT AFFAIRS EVENT SERVICES</v>
      </c>
    </row>
    <row r="22694" spans="1:4">
      <c r="A22694" t="s">
        <v>67843</v>
      </c>
      <c r="B22694" t="s">
        <v>67844</v>
      </c>
      <c r="D22694" t="str">
        <f t="shared" si="354"/>
        <v>GLR6831301 OandM RECYCLE INCOME</v>
      </c>
    </row>
    <row r="22695" spans="1:4">
      <c r="A22695" t="s">
        <v>67845</v>
      </c>
      <c r="B22695" t="s">
        <v>67846</v>
      </c>
      <c r="D22695" t="str">
        <f t="shared" si="354"/>
        <v>GLR6923501 ENVIRONMENTAL IMPACT REPORTS INCOME</v>
      </c>
    </row>
    <row r="22696" spans="1:4">
      <c r="A22696" t="s">
        <v>67847</v>
      </c>
      <c r="B22696" t="s">
        <v>67848</v>
      </c>
      <c r="D22696" t="str">
        <f t="shared" si="354"/>
        <v>GLR6991001 DEBT SERVICE RECHARGE</v>
      </c>
    </row>
    <row r="22697" spans="1:4">
      <c r="A22697" t="s">
        <v>67849</v>
      </c>
      <c r="B22697" t="s">
        <v>67850</v>
      </c>
      <c r="D22697" t="str">
        <f t="shared" si="354"/>
        <v>GLR6994801 ARM GROUNDS SERVICE INCOME</v>
      </c>
    </row>
    <row r="22698" spans="1:4">
      <c r="A22698" t="s">
        <v>67851</v>
      </c>
      <c r="B22698" t="s">
        <v>67852</v>
      </c>
      <c r="D22698" t="str">
        <f t="shared" si="354"/>
        <v>GLR6995001 FOA UTILITIES COMMODITIES</v>
      </c>
    </row>
    <row r="22699" spans="1:4">
      <c r="A22699" t="s">
        <v>67853</v>
      </c>
      <c r="B22699" t="s">
        <v>67854</v>
      </c>
      <c r="D22699" t="str">
        <f t="shared" si="354"/>
        <v>GLR6995101 SOLID WASTE RECHARGE</v>
      </c>
    </row>
    <row r="22700" spans="1:4">
      <c r="A22700" t="s">
        <v>67855</v>
      </c>
      <c r="B22700" t="s">
        <v>67856</v>
      </c>
      <c r="D22700" t="str">
        <f t="shared" si="354"/>
        <v>GLR6995601 FOA FACILITIES BUILDING MAINTENANCE</v>
      </c>
    </row>
    <row r="22701" spans="1:4">
      <c r="A22701" t="s">
        <v>67857</v>
      </c>
      <c r="B22701" t="s">
        <v>67858</v>
      </c>
      <c r="D22701" t="str">
        <f t="shared" si="354"/>
        <v>GLR6995701 FOA FACILITIES CUSTODIAL</v>
      </c>
    </row>
    <row r="22702" spans="1:4">
      <c r="A22702" t="s">
        <v>67859</v>
      </c>
      <c r="B22702" t="s">
        <v>67860</v>
      </c>
      <c r="D22702" t="str">
        <f t="shared" si="354"/>
        <v>GLR6995801 FOA UTILITIES RECHARGES</v>
      </c>
    </row>
    <row r="22703" spans="1:4">
      <c r="A22703" t="s">
        <v>67861</v>
      </c>
      <c r="B22703" t="s">
        <v>67862</v>
      </c>
      <c r="D22703" t="str">
        <f t="shared" si="354"/>
        <v>GLR6996101 ARM ARBORETUM HORTICULTURE SPECIALIST</v>
      </c>
    </row>
    <row r="22704" spans="1:4">
      <c r="A22704" t="s">
        <v>67863</v>
      </c>
      <c r="B22704" t="s">
        <v>67864</v>
      </c>
      <c r="D22704" t="str">
        <f t="shared" si="354"/>
        <v>GLR6996701 ARM OE SHARED SERVICE CENTER</v>
      </c>
    </row>
    <row r="22705" spans="1:4">
      <c r="A22705" t="s">
        <v>67865</v>
      </c>
      <c r="B22705" t="s">
        <v>67866</v>
      </c>
      <c r="D22705" t="str">
        <f t="shared" si="354"/>
        <v>GLR6997101 AandFS SERVICES</v>
      </c>
    </row>
    <row r="22706" spans="1:4">
      <c r="A22706" t="s">
        <v>67867</v>
      </c>
      <c r="B22706" t="s">
        <v>67868</v>
      </c>
      <c r="D22706" t="str">
        <f t="shared" si="354"/>
        <v>GLR6997301 AandFS CAPITAL ASSET ACCTG RECHARGE</v>
      </c>
    </row>
    <row r="22707" spans="1:4">
      <c r="A22707" t="s">
        <v>67869</v>
      </c>
      <c r="B22707" t="s">
        <v>67870</v>
      </c>
      <c r="D22707" t="str">
        <f t="shared" si="354"/>
        <v>GLR6997401 AandFS STUDENT ACCOUNTING RECHARGE</v>
      </c>
    </row>
    <row r="22708" spans="1:4">
      <c r="A22708" t="s">
        <v>67871</v>
      </c>
      <c r="B22708" t="s">
        <v>67872</v>
      </c>
      <c r="D22708" t="str">
        <f t="shared" si="354"/>
        <v>GLR6997501 AandFS CREDIT CARD RATE</v>
      </c>
    </row>
    <row r="22709" spans="1:4">
      <c r="A22709" t="s">
        <v>67873</v>
      </c>
      <c r="B22709" t="s">
        <v>67874</v>
      </c>
      <c r="D22709" t="str">
        <f t="shared" si="354"/>
        <v>GLR6997801 AandFS CASHIER</v>
      </c>
    </row>
    <row r="22710" spans="1:4">
      <c r="A22710" t="s">
        <v>67875</v>
      </c>
      <c r="B22710" t="s">
        <v>67876</v>
      </c>
      <c r="D22710" t="str">
        <f t="shared" si="354"/>
        <v>GLR6998101 AandFS EDMS RATE</v>
      </c>
    </row>
    <row r="22711" spans="1:4">
      <c r="A22711" t="s">
        <v>67877</v>
      </c>
      <c r="B22711" t="s">
        <v>67878</v>
      </c>
      <c r="D22711" t="str">
        <f t="shared" si="354"/>
        <v>GLR6998201 OandM SUSTAINABILITY INITIATIVE</v>
      </c>
    </row>
    <row r="22712" spans="1:4">
      <c r="A22712" t="s">
        <v>67879</v>
      </c>
      <c r="B22712" t="s">
        <v>67880</v>
      </c>
      <c r="D22712" t="str">
        <f t="shared" si="354"/>
        <v>GLR6999001 RECS REVENUE</v>
      </c>
    </row>
    <row r="22713" spans="1:4">
      <c r="A22713" t="s">
        <v>67881</v>
      </c>
      <c r="B22713" t="s">
        <v>67882</v>
      </c>
      <c r="D22713" t="str">
        <f t="shared" si="354"/>
        <v>GLR0000001 HR OE Coaching</v>
      </c>
    </row>
    <row r="22714" spans="1:4">
      <c r="A22714" t="s">
        <v>67883</v>
      </c>
      <c r="B22714" t="s">
        <v>67884</v>
      </c>
      <c r="D22714" t="str">
        <f t="shared" si="354"/>
        <v>GLR0000002 HR TES Services</v>
      </c>
    </row>
    <row r="22715" spans="1:4">
      <c r="A22715" t="s">
        <v>67885</v>
      </c>
      <c r="B22715" t="s">
        <v>67886</v>
      </c>
      <c r="D22715" t="str">
        <f t="shared" si="354"/>
        <v>GLR0000003 HR ASAP ANR</v>
      </c>
    </row>
    <row r="22716" spans="1:4">
      <c r="A22716" t="s">
        <v>67887</v>
      </c>
      <c r="B22716" t="s">
        <v>67888</v>
      </c>
      <c r="D22716" t="str">
        <f t="shared" si="354"/>
        <v>GLR0000004 HR ASAP Consultations</v>
      </c>
    </row>
    <row r="22717" spans="1:4">
      <c r="A22717" t="s">
        <v>67889</v>
      </c>
      <c r="B22717" t="s">
        <v>67890</v>
      </c>
      <c r="D22717" t="str">
        <f t="shared" si="354"/>
        <v>GLR0000005 HR DMS Services</v>
      </c>
    </row>
    <row r="22718" spans="1:4">
      <c r="A22718" t="s">
        <v>67891</v>
      </c>
      <c r="B22718" t="s">
        <v>67892</v>
      </c>
      <c r="D22718" t="str">
        <f t="shared" si="354"/>
        <v>GLR0000006 HR Background Checks</v>
      </c>
    </row>
    <row r="22719" spans="1:4">
      <c r="A22719" t="s">
        <v>67893</v>
      </c>
      <c r="B22719" t="s">
        <v>67894</v>
      </c>
      <c r="D22719" t="str">
        <f t="shared" si="354"/>
        <v>GLR0000007 HR Shared Service Organization</v>
      </c>
    </row>
    <row r="22720" spans="1:4">
      <c r="A22720" t="s">
        <v>67895</v>
      </c>
      <c r="B22720" t="s">
        <v>67896</v>
      </c>
      <c r="D22720" t="str">
        <f t="shared" si="354"/>
        <v>GLR0000008 SS Occupational Health</v>
      </c>
    </row>
    <row r="22721" spans="1:4">
      <c r="A22721" t="s">
        <v>67897</v>
      </c>
      <c r="B22721" t="s">
        <v>67898</v>
      </c>
      <c r="D22721" t="str">
        <f t="shared" si="354"/>
        <v>GLR0000009 SS Public Health Inspections REHS</v>
      </c>
    </row>
    <row r="22722" spans="1:4">
      <c r="A22722" t="s">
        <v>67899</v>
      </c>
      <c r="B22722" t="s">
        <v>67900</v>
      </c>
      <c r="D22722" t="str">
        <f t="shared" si="354"/>
        <v>GLR0000010 SS Fire Prevention Recharge</v>
      </c>
    </row>
    <row r="22723" spans="1:4">
      <c r="A22723" t="s">
        <v>67901</v>
      </c>
      <c r="B22723" t="s">
        <v>67902</v>
      </c>
      <c r="D22723" t="str">
        <f t="shared" ref="D22723:D22786" si="355">A22723&amp;" "&amp;B22723</f>
        <v>GLR0000011 CES Conference And Event Services</v>
      </c>
    </row>
    <row r="22724" spans="1:4">
      <c r="A22724" t="s">
        <v>67903</v>
      </c>
      <c r="B22724" t="s">
        <v>67904</v>
      </c>
      <c r="D22724" t="str">
        <f t="shared" si="355"/>
        <v>GLR0000012 CES Visiting Scholar Number 310</v>
      </c>
    </row>
    <row r="22725" spans="1:4">
      <c r="A22725" t="s">
        <v>67905</v>
      </c>
      <c r="B22725" t="s">
        <v>67906</v>
      </c>
      <c r="D22725" t="str">
        <f t="shared" si="355"/>
        <v>GLR0000013 CES Visiting Scholar Number 320</v>
      </c>
    </row>
    <row r="22726" spans="1:4">
      <c r="A22726" t="s">
        <v>67907</v>
      </c>
      <c r="B22726" t="s">
        <v>67908</v>
      </c>
      <c r="D22726" t="str">
        <f t="shared" si="355"/>
        <v>GLR0000014 CES Visiting Scholar Number 330</v>
      </c>
    </row>
    <row r="22727" spans="1:4">
      <c r="A22727" t="s">
        <v>67909</v>
      </c>
      <c r="B22727" t="s">
        <v>67910</v>
      </c>
      <c r="D22727" t="str">
        <f t="shared" si="355"/>
        <v>GLR0000015 CES Administrative Oper CESADMN</v>
      </c>
    </row>
    <row r="22728" spans="1:4">
      <c r="A22728" t="s">
        <v>67911</v>
      </c>
      <c r="B22728" t="s">
        <v>67912</v>
      </c>
      <c r="D22728" t="str">
        <f t="shared" si="355"/>
        <v>GLR0000016 SA Staff Assembly</v>
      </c>
    </row>
    <row r="22729" spans="1:4">
      <c r="A22729" t="s">
        <v>67913</v>
      </c>
      <c r="B22729" t="s">
        <v>67914</v>
      </c>
      <c r="D22729" t="str">
        <f t="shared" si="355"/>
        <v>GLR0000019 FD Emergency Response EMT</v>
      </c>
    </row>
    <row r="22730" spans="1:4">
      <c r="A22730" t="s">
        <v>67915</v>
      </c>
      <c r="B22730" t="s">
        <v>67916</v>
      </c>
      <c r="D22730" t="str">
        <f t="shared" si="355"/>
        <v>GLR0000020 FIRE Ems Param Courses Fdparam</v>
      </c>
    </row>
    <row r="22731" spans="1:4">
      <c r="A22731" t="s">
        <v>67917</v>
      </c>
      <c r="B22731" t="s">
        <v>67918</v>
      </c>
      <c r="D22731" t="str">
        <f t="shared" si="355"/>
        <v>GLR0000021 FIRE Ems Short Term Courses Fdstced</v>
      </c>
    </row>
    <row r="22732" spans="1:4">
      <c r="A22732" t="s">
        <v>67919</v>
      </c>
      <c r="B22732" t="s">
        <v>67920</v>
      </c>
      <c r="D22732" t="str">
        <f t="shared" si="355"/>
        <v>GLR0000022 PD Fines and Forfeiture</v>
      </c>
    </row>
    <row r="22733" spans="1:4">
      <c r="A22733" t="s">
        <v>67921</v>
      </c>
      <c r="B22733" t="s">
        <v>67922</v>
      </c>
      <c r="D22733" t="str">
        <f t="shared" si="355"/>
        <v>GLR0000023 PD Lost and Found</v>
      </c>
    </row>
    <row r="22734" spans="1:4">
      <c r="A22734" t="s">
        <v>67923</v>
      </c>
      <c r="B22734" t="s">
        <v>67924</v>
      </c>
      <c r="D22734" t="str">
        <f t="shared" si="355"/>
        <v>GLR0000024 Police Auxilary Services</v>
      </c>
    </row>
    <row r="22735" spans="1:4">
      <c r="A22735" t="s">
        <v>67925</v>
      </c>
      <c r="B22735" t="s">
        <v>67926</v>
      </c>
      <c r="D22735" t="str">
        <f t="shared" si="355"/>
        <v>GLR0000025 Police Live Scan</v>
      </c>
    </row>
    <row r="22736" spans="1:4">
      <c r="A22736" t="s">
        <v>67927</v>
      </c>
      <c r="B22736" t="s">
        <v>67928</v>
      </c>
      <c r="D22736" t="str">
        <f t="shared" si="355"/>
        <v>GLR0000026 Police Alarms</v>
      </c>
    </row>
    <row r="22737" spans="1:4">
      <c r="A22737" t="s">
        <v>67929</v>
      </c>
      <c r="B22737" t="s">
        <v>67930</v>
      </c>
      <c r="D22737" t="str">
        <f t="shared" si="355"/>
        <v>GLR0000027 Police Aggie Host</v>
      </c>
    </row>
    <row r="22738" spans="1:4">
      <c r="A22738" t="s">
        <v>67931</v>
      </c>
      <c r="B22738" t="s">
        <v>67932</v>
      </c>
      <c r="D22738" t="str">
        <f t="shared" si="355"/>
        <v>GLR0000028 FIN CAA Recharge</v>
      </c>
    </row>
    <row r="22739" spans="1:4">
      <c r="A22739" t="s">
        <v>67933</v>
      </c>
      <c r="B22739" t="s">
        <v>67934</v>
      </c>
      <c r="D22739" t="str">
        <f t="shared" si="355"/>
        <v>GLR0000029 FIN Credit Card Recharge</v>
      </c>
    </row>
    <row r="22740" spans="1:4">
      <c r="A22740" t="s">
        <v>67935</v>
      </c>
      <c r="B22740" t="s">
        <v>67936</v>
      </c>
      <c r="D22740" t="str">
        <f t="shared" si="355"/>
        <v>GLR0000030 FIN Auxilary Recharge</v>
      </c>
    </row>
    <row r="22741" spans="1:4">
      <c r="A22741" t="s">
        <v>67937</v>
      </c>
      <c r="B22741" t="s">
        <v>67938</v>
      </c>
      <c r="D22741" t="str">
        <f t="shared" si="355"/>
        <v>GLR0000031 SCM Bulk Mail</v>
      </c>
    </row>
    <row r="22742" spans="1:4">
      <c r="A22742" t="s">
        <v>67939</v>
      </c>
      <c r="B22742" t="s">
        <v>67940</v>
      </c>
      <c r="D22742" t="str">
        <f t="shared" si="355"/>
        <v>GLR0000032 SCM Mail</v>
      </c>
    </row>
    <row r="22743" spans="1:4">
      <c r="A22743" t="s">
        <v>67941</v>
      </c>
      <c r="B22743" t="s">
        <v>67942</v>
      </c>
      <c r="D22743" t="str">
        <f t="shared" si="355"/>
        <v>GLR0000033 SCM Microscope Services</v>
      </c>
    </row>
    <row r="22744" spans="1:4">
      <c r="A22744" t="s">
        <v>67943</v>
      </c>
      <c r="B22744" t="s">
        <v>67944</v>
      </c>
      <c r="D22744" t="str">
        <f t="shared" si="355"/>
        <v>GLR0000034 SCM Repro Graphics</v>
      </c>
    </row>
    <row r="22745" spans="1:4">
      <c r="A22745" t="s">
        <v>67945</v>
      </c>
      <c r="B22745" t="s">
        <v>67946</v>
      </c>
      <c r="D22745" t="str">
        <f t="shared" si="355"/>
        <v>GLR0000035 SCM Aggie Surplus and Service</v>
      </c>
    </row>
    <row r="22746" spans="1:4">
      <c r="A22746" t="s">
        <v>67947</v>
      </c>
      <c r="B22746" t="s">
        <v>67948</v>
      </c>
      <c r="D22746" t="str">
        <f t="shared" si="355"/>
        <v>GLR0000036 SCM Central Store</v>
      </c>
    </row>
    <row r="22747" spans="1:4">
      <c r="A22747" t="s">
        <v>67949</v>
      </c>
      <c r="B22747" t="s">
        <v>67950</v>
      </c>
      <c r="D22747" t="str">
        <f t="shared" si="355"/>
        <v>GLR0000037 SCM MRO Store</v>
      </c>
    </row>
    <row r="22748" spans="1:4">
      <c r="A22748" t="s">
        <v>67951</v>
      </c>
      <c r="B22748" t="s">
        <v>67952</v>
      </c>
      <c r="D22748" t="str">
        <f t="shared" si="355"/>
        <v>GLR0000038 SCM Services</v>
      </c>
    </row>
    <row r="22749" spans="1:4">
      <c r="A22749" t="s">
        <v>67953</v>
      </c>
      <c r="B22749" t="s">
        <v>67954</v>
      </c>
      <c r="D22749" t="str">
        <f t="shared" si="355"/>
        <v>GLR0000039 SCM Chemistry Store</v>
      </c>
    </row>
    <row r="22750" spans="1:4">
      <c r="A22750" t="s">
        <v>67955</v>
      </c>
      <c r="B22750" t="s">
        <v>67956</v>
      </c>
      <c r="D22750" t="str">
        <f t="shared" si="355"/>
        <v>GLR0000040 SCM Scientific Store</v>
      </c>
    </row>
    <row r="22751" spans="1:4">
      <c r="A22751" t="s">
        <v>67957</v>
      </c>
      <c r="B22751" t="s">
        <v>67958</v>
      </c>
      <c r="D22751" t="str">
        <f t="shared" si="355"/>
        <v>GLR0000041 CPES Arboretum Horticulture</v>
      </c>
    </row>
    <row r="22752" spans="1:4">
      <c r="A22752" t="s">
        <v>67959</v>
      </c>
      <c r="B22752" t="s">
        <v>67960</v>
      </c>
      <c r="D22752" t="str">
        <f t="shared" si="355"/>
        <v>GLR0000042 CPES Parking Fines and Forfetures</v>
      </c>
    </row>
    <row r="22753" spans="1:4">
      <c r="A22753" t="s">
        <v>67961</v>
      </c>
      <c r="B22753" t="s">
        <v>67962</v>
      </c>
      <c r="D22753" t="str">
        <f t="shared" si="355"/>
        <v>GLR0000043 CPES Landscape Services</v>
      </c>
    </row>
    <row r="22754" spans="1:4">
      <c r="A22754" t="s">
        <v>67963</v>
      </c>
      <c r="B22754" t="s">
        <v>67964</v>
      </c>
      <c r="D22754" t="str">
        <f t="shared" si="355"/>
        <v>GLR0000044 CPES Parking Operations</v>
      </c>
    </row>
    <row r="22755" spans="1:4">
      <c r="A22755" t="s">
        <v>67965</v>
      </c>
      <c r="B22755" t="s">
        <v>67966</v>
      </c>
      <c r="D22755" t="str">
        <f t="shared" si="355"/>
        <v>GLR0000045 CPES Construction Shop</v>
      </c>
    </row>
    <row r="22756" spans="1:4">
      <c r="A22756" t="s">
        <v>67967</v>
      </c>
      <c r="B22756" t="s">
        <v>67968</v>
      </c>
      <c r="D22756" t="str">
        <f t="shared" si="355"/>
        <v>GLR0000046 CPES Equipment Shop</v>
      </c>
    </row>
    <row r="22757" spans="1:4">
      <c r="A22757" t="s">
        <v>67969</v>
      </c>
      <c r="B22757" t="s">
        <v>67970</v>
      </c>
      <c r="D22757" t="str">
        <f t="shared" si="355"/>
        <v>GLR0000047 CPES Ground Services</v>
      </c>
    </row>
    <row r="22758" spans="1:4">
      <c r="A22758" t="s">
        <v>67971</v>
      </c>
      <c r="B22758" t="s">
        <v>67972</v>
      </c>
      <c r="D22758" t="str">
        <f t="shared" si="355"/>
        <v>GLR0000048 CPES Putah Creek Riparian Reserve</v>
      </c>
    </row>
    <row r="22759" spans="1:4">
      <c r="A22759" t="s">
        <v>67973</v>
      </c>
      <c r="B22759" t="s">
        <v>67974</v>
      </c>
      <c r="D22759" t="str">
        <f t="shared" si="355"/>
        <v>GLR0000049 CPES Zero Waste Program</v>
      </c>
    </row>
    <row r="22760" spans="1:4">
      <c r="A22760" t="s">
        <v>67975</v>
      </c>
      <c r="B22760" t="s">
        <v>67976</v>
      </c>
      <c r="D22760" t="str">
        <f t="shared" si="355"/>
        <v>GLR0000050 CPES Bicycle Operations</v>
      </c>
    </row>
    <row r="22761" spans="1:4">
      <c r="A22761" t="s">
        <v>67977</v>
      </c>
      <c r="B22761" t="s">
        <v>67978</v>
      </c>
      <c r="D22761" t="str">
        <f t="shared" si="355"/>
        <v>GLR0000051 CPES CGA Sign Shop</v>
      </c>
    </row>
    <row r="22762" spans="1:4">
      <c r="A22762" t="s">
        <v>67979</v>
      </c>
      <c r="B22762" t="s">
        <v>67980</v>
      </c>
      <c r="D22762" t="str">
        <f t="shared" si="355"/>
        <v>GLR0000052 CPES University Airport</v>
      </c>
    </row>
    <row r="22763" spans="1:4">
      <c r="A22763" t="s">
        <v>67981</v>
      </c>
      <c r="B22763" t="s">
        <v>67982</v>
      </c>
      <c r="D22763" t="str">
        <f t="shared" si="355"/>
        <v>GLR0000053 DCM Recharge Rates</v>
      </c>
    </row>
    <row r="22764" spans="1:4">
      <c r="A22764" t="s">
        <v>67983</v>
      </c>
      <c r="B22764" t="s">
        <v>67984</v>
      </c>
      <c r="D22764" t="str">
        <f t="shared" si="355"/>
        <v>GLR0000054 FM CUST CORE 5</v>
      </c>
    </row>
    <row r="22765" spans="1:4">
      <c r="A22765" t="s">
        <v>67985</v>
      </c>
      <c r="B22765" t="s">
        <v>67986</v>
      </c>
      <c r="D22765" t="str">
        <f t="shared" si="355"/>
        <v>GLR0000055 FM Custodial Labor</v>
      </c>
    </row>
    <row r="22766" spans="1:4">
      <c r="A22766" t="s">
        <v>67987</v>
      </c>
      <c r="B22766" t="s">
        <v>67988</v>
      </c>
      <c r="D22766" t="str">
        <f t="shared" si="355"/>
        <v>GLR0000056 FM Labor</v>
      </c>
    </row>
    <row r="22767" spans="1:4">
      <c r="A22767" t="s">
        <v>67989</v>
      </c>
      <c r="B22767" t="s">
        <v>67990</v>
      </c>
      <c r="D22767" t="str">
        <f t="shared" si="355"/>
        <v>GLR0000057 FM Biodigester</v>
      </c>
    </row>
    <row r="22768" spans="1:4">
      <c r="A22768" t="s">
        <v>67991</v>
      </c>
      <c r="B22768" t="s">
        <v>67992</v>
      </c>
      <c r="D22768" t="str">
        <f t="shared" si="355"/>
        <v>GLR0000058 FM Solid Waste</v>
      </c>
    </row>
    <row r="22769" spans="1:4">
      <c r="A22769" t="s">
        <v>67993</v>
      </c>
      <c r="B22769" t="s">
        <v>67994</v>
      </c>
      <c r="D22769" t="str">
        <f t="shared" si="355"/>
        <v>GLR0000059 FM Utilities Commodities</v>
      </c>
    </row>
    <row r="22770" spans="1:4">
      <c r="A22770" t="s">
        <v>67995</v>
      </c>
      <c r="B22770" t="s">
        <v>67996</v>
      </c>
      <c r="D22770" t="str">
        <f t="shared" si="355"/>
        <v>GLR0000060 FM Irrigation Service</v>
      </c>
    </row>
    <row r="22771" spans="1:4">
      <c r="A22771" t="s">
        <v>67997</v>
      </c>
      <c r="B22771" t="s">
        <v>67998</v>
      </c>
      <c r="D22771" t="str">
        <f t="shared" si="355"/>
        <v>GLR0000061 FM Fleet Lease and Rental Rates</v>
      </c>
    </row>
    <row r="22772" spans="1:4">
      <c r="A22772" t="s">
        <v>67999</v>
      </c>
      <c r="B22772" t="s">
        <v>68000</v>
      </c>
      <c r="D22772" t="str">
        <f t="shared" si="355"/>
        <v>GLR0000062 FM Fleet Vehicle Sales</v>
      </c>
    </row>
    <row r="22773" spans="1:4">
      <c r="A22773" t="s">
        <v>68001</v>
      </c>
      <c r="B22773" t="s">
        <v>68002</v>
      </c>
      <c r="D22773" t="str">
        <f t="shared" si="355"/>
        <v>GLR0000063 FM Intercampus Bus Shuttle</v>
      </c>
    </row>
    <row r="22774" spans="1:4">
      <c r="A22774" t="s">
        <v>68003</v>
      </c>
      <c r="B22774" t="s">
        <v>68004</v>
      </c>
      <c r="D22774" t="str">
        <f t="shared" si="355"/>
        <v>GLR0000064 FM Inventory Issuance</v>
      </c>
    </row>
    <row r="22775" spans="1:4">
      <c r="A22775" t="s">
        <v>68005</v>
      </c>
      <c r="B22775" t="s">
        <v>68006</v>
      </c>
      <c r="D22775" t="str">
        <f t="shared" si="355"/>
        <v>GLR0000065 FM Materials Receiving and Services</v>
      </c>
    </row>
    <row r="22776" spans="1:4">
      <c r="A22776" t="s">
        <v>68007</v>
      </c>
      <c r="B22776" t="s">
        <v>68008</v>
      </c>
      <c r="D22776" t="str">
        <f t="shared" si="355"/>
        <v>GLR0000066 FM MRO Inventory</v>
      </c>
    </row>
    <row r="22777" spans="1:4">
      <c r="A22777" t="s">
        <v>68009</v>
      </c>
      <c r="B22777" t="s">
        <v>68010</v>
      </c>
      <c r="D22777" t="str">
        <f t="shared" si="355"/>
        <v>GLR0000067 FM BMS Materials</v>
      </c>
    </row>
    <row r="22778" spans="1:4">
      <c r="A22778" t="s">
        <v>68011</v>
      </c>
      <c r="B22778" t="s">
        <v>68012</v>
      </c>
      <c r="D22778" t="str">
        <f t="shared" si="355"/>
        <v>GLR0000068 FM Water</v>
      </c>
    </row>
    <row r="22779" spans="1:4">
      <c r="A22779" t="s">
        <v>68013</v>
      </c>
      <c r="B22779" t="s">
        <v>68014</v>
      </c>
      <c r="D22779" t="str">
        <f t="shared" si="355"/>
        <v>GLR0000069 Mondavi Front of House Service</v>
      </c>
    </row>
    <row r="22780" spans="1:4">
      <c r="A22780" t="s">
        <v>68015</v>
      </c>
      <c r="B22780" t="s">
        <v>68016</v>
      </c>
      <c r="D22780" t="str">
        <f t="shared" si="355"/>
        <v>GLR0000070 Mondavi Venue Rate</v>
      </c>
    </row>
    <row r="22781" spans="1:4">
      <c r="A22781" t="s">
        <v>68017</v>
      </c>
      <c r="B22781" t="s">
        <v>68018</v>
      </c>
      <c r="D22781" t="str">
        <f t="shared" si="355"/>
        <v>GLR0000071 Mondavi Production Rate</v>
      </c>
    </row>
    <row r="22782" spans="1:4">
      <c r="A22782" t="s">
        <v>68019</v>
      </c>
      <c r="B22782" t="s">
        <v>68020</v>
      </c>
      <c r="D22782" t="str">
        <f t="shared" si="355"/>
        <v>GLR0000072 Mondavi Production Labor Rate</v>
      </c>
    </row>
    <row r="22783" spans="1:4">
      <c r="A22783" t="s">
        <v>68021</v>
      </c>
      <c r="B22783" t="s">
        <v>68022</v>
      </c>
      <c r="D22783" t="str">
        <f t="shared" si="355"/>
        <v>GLR0000073 Mondavi Ticket Office Rate</v>
      </c>
    </row>
    <row r="22784" spans="1:4">
      <c r="A22784" t="s">
        <v>68023</v>
      </c>
      <c r="B22784" t="s">
        <v>68024</v>
      </c>
      <c r="D22784" t="str">
        <f t="shared" si="355"/>
        <v>GLR0000074 FOA DCA</v>
      </c>
    </row>
    <row r="22785" spans="1:4">
      <c r="A22785" t="s">
        <v>68025</v>
      </c>
      <c r="B22785" t="s">
        <v>68026</v>
      </c>
      <c r="D22785" t="str">
        <f t="shared" si="355"/>
        <v>GLR0000075 FOA Comms DCA</v>
      </c>
    </row>
    <row r="22786" spans="1:4">
      <c r="A22786" t="s">
        <v>68027</v>
      </c>
      <c r="B22786" t="s">
        <v>68028</v>
      </c>
      <c r="D22786" t="str">
        <f t="shared" si="355"/>
        <v>GLR0000076 HR Central Services DCA</v>
      </c>
    </row>
    <row r="22787" spans="1:4">
      <c r="A22787" t="s">
        <v>68029</v>
      </c>
      <c r="B22787" t="s">
        <v>68030</v>
      </c>
      <c r="D22787" t="str">
        <f t="shared" ref="D22787:D22850" si="356">A22787&amp;" "&amp;B22787</f>
        <v>GLR0000077 DCA with UCDH</v>
      </c>
    </row>
    <row r="22788" spans="1:4">
      <c r="A22788" t="s">
        <v>68031</v>
      </c>
      <c r="B22788" t="s">
        <v>68032</v>
      </c>
      <c r="D22788" t="str">
        <f t="shared" si="356"/>
        <v>GLR0000078 DCA with SHDS</v>
      </c>
    </row>
    <row r="22789" spans="1:4">
      <c r="A22789" t="s">
        <v>68033</v>
      </c>
      <c r="B22789" t="s">
        <v>68034</v>
      </c>
      <c r="D22789" t="str">
        <f t="shared" si="356"/>
        <v>GLR0000079 DCA Internal</v>
      </c>
    </row>
    <row r="22790" spans="1:4">
      <c r="A22790" t="s">
        <v>68035</v>
      </c>
      <c r="B22790" t="s">
        <v>68036</v>
      </c>
      <c r="D22790" t="str">
        <f t="shared" si="356"/>
        <v>GLR0000080 SS Fire Prevention DCA</v>
      </c>
    </row>
    <row r="22791" spans="1:4">
      <c r="A22791" t="s">
        <v>68037</v>
      </c>
      <c r="B22791" t="s">
        <v>68038</v>
      </c>
      <c r="D22791" t="str">
        <f t="shared" si="356"/>
        <v>GLR0000081 DCA with ANR</v>
      </c>
    </row>
    <row r="22792" spans="1:4">
      <c r="A22792" t="s">
        <v>68039</v>
      </c>
      <c r="B22792" t="s">
        <v>68040</v>
      </c>
      <c r="D22792" t="str">
        <f t="shared" si="356"/>
        <v>GLR0000082 FIN Cashier DCA</v>
      </c>
    </row>
    <row r="22793" spans="1:4">
      <c r="A22793" t="s">
        <v>68041</v>
      </c>
      <c r="B22793" t="s">
        <v>68042</v>
      </c>
      <c r="D22793" t="str">
        <f t="shared" si="356"/>
        <v>GLR0000083 CPES Administrative DCA</v>
      </c>
    </row>
    <row r="22794" spans="1:4">
      <c r="A22794" t="s">
        <v>68043</v>
      </c>
      <c r="B22794" t="s">
        <v>68044</v>
      </c>
      <c r="D22794" t="str">
        <f t="shared" si="356"/>
        <v>GLR0000084 FM Campus Rec DCA for Custodians</v>
      </c>
    </row>
    <row r="22795" spans="1:4">
      <c r="A22795" t="s">
        <v>68045</v>
      </c>
      <c r="B22795" t="s">
        <v>68046</v>
      </c>
      <c r="D22795" t="str">
        <f t="shared" si="356"/>
        <v>GLR0000085 FM Primate Refuse DCA</v>
      </c>
    </row>
    <row r="22796" spans="1:4">
      <c r="A22796" t="s">
        <v>68047</v>
      </c>
      <c r="B22796" t="s">
        <v>68048</v>
      </c>
      <c r="D22796" t="str">
        <f t="shared" si="356"/>
        <v>GLR0000086 CAES Armstrong Field Rate</v>
      </c>
    </row>
    <row r="22797" spans="1:4">
      <c r="A22797" t="s">
        <v>68049</v>
      </c>
      <c r="B22797" t="s">
        <v>68050</v>
      </c>
      <c r="D22797" t="str">
        <f t="shared" si="356"/>
        <v>GLR0000087 VIT Oakville Excess Grape Sales</v>
      </c>
    </row>
    <row r="22798" spans="1:4">
      <c r="A22798" t="s">
        <v>68051</v>
      </c>
      <c r="B22798" t="s">
        <v>68052</v>
      </c>
      <c r="D22798" t="str">
        <f t="shared" si="356"/>
        <v>GLR0000088 SA ARC Event Services</v>
      </c>
    </row>
    <row r="22799" spans="1:4">
      <c r="A22799" t="s">
        <v>68053</v>
      </c>
      <c r="B22799" t="s">
        <v>68054</v>
      </c>
      <c r="D22799" t="str">
        <f t="shared" si="356"/>
        <v>GLR0000089 SA Field Event Services</v>
      </c>
    </row>
    <row r="22800" spans="1:4">
      <c r="A22800" t="s">
        <v>68055</v>
      </c>
      <c r="B22800" t="s">
        <v>68056</v>
      </c>
      <c r="D22800" t="str">
        <f t="shared" si="356"/>
        <v>GLR0000090 SA MU Event Services</v>
      </c>
    </row>
    <row r="22801" spans="1:4">
      <c r="A22801" t="s">
        <v>68057</v>
      </c>
      <c r="B22801" t="s">
        <v>68058</v>
      </c>
      <c r="D22801" t="str">
        <f t="shared" si="356"/>
        <v>GLR0000091 SA University Center Event Services</v>
      </c>
    </row>
    <row r="22802" spans="1:4">
      <c r="A22802" t="s">
        <v>68059</v>
      </c>
      <c r="B22802" t="s">
        <v>68060</v>
      </c>
      <c r="D22802" t="str">
        <f t="shared" si="356"/>
        <v>GLR0000092 SA Putah Creek Lodge Event Services</v>
      </c>
    </row>
    <row r="22803" spans="1:4">
      <c r="A22803" t="s">
        <v>68061</v>
      </c>
      <c r="B22803" t="s">
        <v>68062</v>
      </c>
      <c r="D22803" t="str">
        <f t="shared" si="356"/>
        <v>AR06001101 FOUNDATION SEED PROGRAM</v>
      </c>
    </row>
    <row r="22804" spans="1:4">
      <c r="A22804" t="s">
        <v>68063</v>
      </c>
      <c r="B22804" t="s">
        <v>68064</v>
      </c>
      <c r="D22804" t="str">
        <f t="shared" si="356"/>
        <v>AR06001301 ENGR OFFCAMPUS INST INCITV PROGRAM</v>
      </c>
    </row>
    <row r="22805" spans="1:4">
      <c r="A22805" t="s">
        <v>68065</v>
      </c>
      <c r="B22805" t="s">
        <v>68066</v>
      </c>
      <c r="D22805" t="str">
        <f t="shared" si="356"/>
        <v>AR06001601 AVIAN SCIENCE RES SURPLUS PRODUCTS</v>
      </c>
    </row>
    <row r="22806" spans="1:4">
      <c r="A22806" t="s">
        <v>68067</v>
      </c>
      <c r="B22806" t="s">
        <v>68068</v>
      </c>
      <c r="D22806" t="str">
        <f t="shared" si="356"/>
        <v>AR06001701 CAES PLANT TESTINGTHERAPYMAINTENANCE</v>
      </c>
    </row>
    <row r="22807" spans="1:4">
      <c r="A22807" t="s">
        <v>68069</v>
      </c>
      <c r="B22807" t="s">
        <v>68070</v>
      </c>
      <c r="D22807" t="str">
        <f t="shared" si="356"/>
        <v>AR06002101 HUMAN ANATOMY DONATED BODY PROG INC</v>
      </c>
    </row>
    <row r="22808" spans="1:4">
      <c r="A22808" t="s">
        <v>68071</v>
      </c>
      <c r="B22808" t="s">
        <v>68072</v>
      </c>
      <c r="D22808" t="str">
        <f t="shared" si="356"/>
        <v>AR06002301 DESTAHOE RESEARCH GROUP WATER CHEM</v>
      </c>
    </row>
    <row r="22809" spans="1:4">
      <c r="A22809" t="s">
        <v>68073</v>
      </c>
      <c r="B22809" t="s">
        <v>68074</v>
      </c>
      <c r="D22809" t="str">
        <f t="shared" si="356"/>
        <v>AR06002801 MECH ENGR WIND TUNNEL TESTING INC</v>
      </c>
    </row>
    <row r="22810" spans="1:4">
      <c r="A22810" t="s">
        <v>68075</v>
      </c>
      <c r="B22810" t="s">
        <v>68076</v>
      </c>
      <c r="D22810" t="str">
        <f t="shared" si="356"/>
        <v>AR06002901 CENTER FOR AQUATIC BIOLOGY</v>
      </c>
    </row>
    <row r="22811" spans="1:4">
      <c r="A22811" t="s">
        <v>68077</v>
      </c>
      <c r="B22811" t="s">
        <v>68078</v>
      </c>
      <c r="D22811" t="str">
        <f t="shared" si="356"/>
        <v>AR06003101 LAWR SOIL SAMPLES DRILLS</v>
      </c>
    </row>
    <row r="22812" spans="1:4">
      <c r="A22812" t="s">
        <v>68079</v>
      </c>
      <c r="B22812" t="s">
        <v>68080</v>
      </c>
      <c r="D22812" t="str">
        <f t="shared" si="356"/>
        <v>AR06003401 CAES CONTAINED RESEARCH FACILITY</v>
      </c>
    </row>
    <row r="22813" spans="1:4">
      <c r="A22813" t="s">
        <v>68081</v>
      </c>
      <c r="B22813" t="s">
        <v>68082</v>
      </c>
      <c r="D22813" t="str">
        <f t="shared" si="356"/>
        <v>AR06003501 FS T PILOT PROCESSING PLANT INCOM</v>
      </c>
    </row>
    <row r="22814" spans="1:4">
      <c r="A22814" t="s">
        <v>68083</v>
      </c>
      <c r="B22814" t="s">
        <v>68084</v>
      </c>
      <c r="D22814" t="str">
        <f t="shared" si="356"/>
        <v>AR06003601 FPMSMOLECULAR DIAGNOSTIC TECHNOLOGY SVC</v>
      </c>
    </row>
    <row r="22815" spans="1:4">
      <c r="A22815" t="s">
        <v>68085</v>
      </c>
      <c r="B22815" t="s">
        <v>68086</v>
      </c>
      <c r="D22815" t="str">
        <f t="shared" si="356"/>
        <v>AR06003801 VEG CROPS STABLE ISOTOPE FACILITY</v>
      </c>
    </row>
    <row r="22816" spans="1:4">
      <c r="A22816" t="s">
        <v>68087</v>
      </c>
      <c r="B22816" t="s">
        <v>68088</v>
      </c>
      <c r="D22816" t="str">
        <f t="shared" si="356"/>
        <v>AR06003901 AG CAMPUS GRAPES BYPRODUCTS</v>
      </c>
    </row>
    <row r="22817" spans="1:4">
      <c r="A22817" t="s">
        <v>68089</v>
      </c>
      <c r="B22817" t="s">
        <v>68090</v>
      </c>
      <c r="D22817" t="str">
        <f t="shared" si="356"/>
        <v>AR06004001 VEG CROPS WEED SCHOOL CONFERENCE</v>
      </c>
    </row>
    <row r="22818" spans="1:4">
      <c r="A22818" t="s">
        <v>68091</v>
      </c>
      <c r="B22818" t="s">
        <v>68092</v>
      </c>
      <c r="D22818" t="str">
        <f t="shared" si="356"/>
        <v>AR06004501 POMOLOGYWOLFSKILL ORCHARD SALE OF CROPS</v>
      </c>
    </row>
    <row r="22819" spans="1:4">
      <c r="A22819" t="s">
        <v>68093</v>
      </c>
      <c r="B22819" t="s">
        <v>68094</v>
      </c>
      <c r="D22819" t="str">
        <f t="shared" si="356"/>
        <v>AR06004901 BODEGA RV MUSSEL POINT BOAT RENTAL</v>
      </c>
    </row>
    <row r="22820" spans="1:4">
      <c r="A22820" t="s">
        <v>68095</v>
      </c>
      <c r="B22820" t="s">
        <v>68096</v>
      </c>
      <c r="D22820" t="str">
        <f t="shared" si="356"/>
        <v>AR06005001 RESHBML AQUATIC RESOURCES GROUP SVCS</v>
      </c>
    </row>
    <row r="22821" spans="1:4">
      <c r="A22821" t="s">
        <v>68097</v>
      </c>
      <c r="B22821" t="s">
        <v>68098</v>
      </c>
      <c r="D22821" t="str">
        <f t="shared" si="356"/>
        <v>AR06005301 MCB ELECTRONICS SHOP</v>
      </c>
    </row>
    <row r="22822" spans="1:4">
      <c r="A22822" t="s">
        <v>68099</v>
      </c>
      <c r="B22822" t="s">
        <v>68100</v>
      </c>
      <c r="D22822" t="str">
        <f t="shared" si="356"/>
        <v>AR06005401 MCB IMAGING FACILITY</v>
      </c>
    </row>
    <row r="22823" spans="1:4">
      <c r="A22823" t="s">
        <v>68101</v>
      </c>
      <c r="B22823" t="s">
        <v>68102</v>
      </c>
      <c r="D22823" t="str">
        <f t="shared" si="356"/>
        <v>AR06005701 EVOL ECOL DNA SEQUENCER INCOME</v>
      </c>
    </row>
    <row r="22824" spans="1:4">
      <c r="A22824" t="s">
        <v>68103</v>
      </c>
      <c r="B22824" t="s">
        <v>68104</v>
      </c>
      <c r="D22824" t="str">
        <f t="shared" si="356"/>
        <v>AR06006201 CAES OLIVE OIL TASTE PANEL RATE</v>
      </c>
    </row>
    <row r="22825" spans="1:4">
      <c r="A22825" t="s">
        <v>68105</v>
      </c>
      <c r="B22825" t="s">
        <v>68106</v>
      </c>
      <c r="D22825" t="str">
        <f t="shared" si="356"/>
        <v>AR06006401 INTERNATIONAL VISITORS OFFICE</v>
      </c>
    </row>
    <row r="22826" spans="1:4">
      <c r="A22826" t="s">
        <v>68107</v>
      </c>
      <c r="B22826" t="s">
        <v>68108</v>
      </c>
      <c r="D22826" t="str">
        <f t="shared" si="356"/>
        <v>AR06006701 PLANT SCI HERBARIUM</v>
      </c>
    </row>
    <row r="22827" spans="1:4">
      <c r="A22827" t="s">
        <v>68109</v>
      </c>
      <c r="B22827" t="s">
        <v>68110</v>
      </c>
      <c r="D22827" t="str">
        <f t="shared" si="356"/>
        <v>AR06006801 CAES COMPUTING RESOURCES</v>
      </c>
    </row>
    <row r="22828" spans="1:4">
      <c r="A22828" t="s">
        <v>68111</v>
      </c>
      <c r="B22828" t="s">
        <v>68112</v>
      </c>
      <c r="D22828" t="str">
        <f t="shared" si="356"/>
        <v>AR06007301 NUTR MEYER HALLANIMAL FACILITY SERVICE</v>
      </c>
    </row>
    <row r="22829" spans="1:4">
      <c r="A22829" t="s">
        <v>68113</v>
      </c>
      <c r="B22829" t="s">
        <v>68114</v>
      </c>
      <c r="D22829" t="str">
        <f t="shared" si="356"/>
        <v>AR06008201 ANTHRO MUSEUM CURATION ACCESS INC</v>
      </c>
    </row>
    <row r="22830" spans="1:4">
      <c r="A22830" t="s">
        <v>68115</v>
      </c>
      <c r="B22830" t="s">
        <v>68116</v>
      </c>
      <c r="D22830" t="str">
        <f t="shared" si="356"/>
        <v>AR06008601 SOE CRESS RATEBASED SERVICES</v>
      </c>
    </row>
    <row r="22831" spans="1:4">
      <c r="A22831" t="s">
        <v>68117</v>
      </c>
      <c r="B22831" t="s">
        <v>68118</v>
      </c>
      <c r="D22831" t="str">
        <f t="shared" si="356"/>
        <v>AR06008701 SOE RATEBASED SERVICES</v>
      </c>
    </row>
    <row r="22832" spans="1:4">
      <c r="A22832" t="s">
        <v>68119</v>
      </c>
      <c r="B22832" t="s">
        <v>68120</v>
      </c>
      <c r="D22832" t="str">
        <f t="shared" si="356"/>
        <v>AR06008901 EECS MICRO FABRICATION LAB INCOME</v>
      </c>
    </row>
    <row r="22833" spans="1:4">
      <c r="A22833" t="s">
        <v>68121</v>
      </c>
      <c r="B22833" t="s">
        <v>68122</v>
      </c>
      <c r="D22833" t="str">
        <f t="shared" si="356"/>
        <v>AR06009201 CAMPUS WRITING CENTERJOURNAL INCOM</v>
      </c>
    </row>
    <row r="22834" spans="1:4">
      <c r="A22834" t="s">
        <v>68123</v>
      </c>
      <c r="B22834" t="s">
        <v>68124</v>
      </c>
      <c r="D22834" t="str">
        <f t="shared" si="356"/>
        <v>AR06009701 CLAS PROG INC SUBJECT MATTER AWARDS</v>
      </c>
    </row>
    <row r="22835" spans="1:4">
      <c r="A22835" t="s">
        <v>68125</v>
      </c>
      <c r="B22835" t="s">
        <v>68126</v>
      </c>
      <c r="D22835" t="str">
        <f t="shared" si="356"/>
        <v>AR06009801 MIND INSTITUTE SERVICES</v>
      </c>
    </row>
    <row r="22836" spans="1:4">
      <c r="A22836" t="s">
        <v>68127</v>
      </c>
      <c r="B22836" t="s">
        <v>68128</v>
      </c>
      <c r="D22836" t="str">
        <f t="shared" si="356"/>
        <v>AR06012001 VM SFT SAL PLAN INCOME</v>
      </c>
    </row>
    <row r="22837" spans="1:4">
      <c r="A22837" t="s">
        <v>68129</v>
      </c>
      <c r="B22837" t="s">
        <v>68130</v>
      </c>
      <c r="D22837" t="str">
        <f t="shared" si="356"/>
        <v>AR06013201 CBS GREENHOUSE RECHARGE</v>
      </c>
    </row>
    <row r="22838" spans="1:4">
      <c r="A22838" t="s">
        <v>68131</v>
      </c>
      <c r="B22838" t="s">
        <v>68132</v>
      </c>
      <c r="D22838" t="str">
        <f t="shared" si="356"/>
        <v>AR06013501 CBS EVE DROSOPHILA MEDIUM FACILITY</v>
      </c>
    </row>
    <row r="22839" spans="1:4">
      <c r="A22839" t="s">
        <v>68133</v>
      </c>
      <c r="B22839" t="s">
        <v>68134</v>
      </c>
      <c r="D22839" t="str">
        <f t="shared" si="356"/>
        <v>AR06013601 CBS GENOME DNA ANALYSIS</v>
      </c>
    </row>
    <row r="22840" spans="1:4">
      <c r="A22840" t="s">
        <v>68135</v>
      </c>
      <c r="B22840" t="s">
        <v>68136</v>
      </c>
      <c r="D22840" t="str">
        <f t="shared" si="356"/>
        <v>AR06013901 CBS CONSERVATORY TOUR FEES</v>
      </c>
    </row>
    <row r="22841" spans="1:4">
      <c r="A22841" t="s">
        <v>68137</v>
      </c>
      <c r="B22841" t="s">
        <v>68138</v>
      </c>
      <c r="D22841" t="str">
        <f t="shared" si="356"/>
        <v>AR06014301 ENG CIVIL ENVIRON ENG TECH SERV</v>
      </c>
    </row>
    <row r="22842" spans="1:4">
      <c r="A22842" t="s">
        <v>68139</v>
      </c>
      <c r="B22842" t="s">
        <v>68140</v>
      </c>
      <c r="D22842" t="str">
        <f t="shared" si="356"/>
        <v>AR06014801 CE MS SERVO MATLS TEST SYSTEM</v>
      </c>
    </row>
    <row r="22843" spans="1:4">
      <c r="A22843" t="s">
        <v>68141</v>
      </c>
      <c r="B22843" t="s">
        <v>68142</v>
      </c>
      <c r="D22843" t="str">
        <f t="shared" si="356"/>
        <v>AR06015001 ENGR CEE NEES RECHARGE</v>
      </c>
    </row>
    <row r="22844" spans="1:4">
      <c r="A22844" t="s">
        <v>68143</v>
      </c>
      <c r="B22844" t="s">
        <v>68144</v>
      </c>
      <c r="D22844" t="str">
        <f t="shared" si="356"/>
        <v>AR06015201 RMI WINE MICROBE COLLECTION RATE</v>
      </c>
    </row>
    <row r="22845" spans="1:4">
      <c r="A22845" t="s">
        <v>68145</v>
      </c>
      <c r="B22845" t="s">
        <v>68146</v>
      </c>
      <c r="D22845" t="str">
        <f t="shared" si="356"/>
        <v>AR06015301 ENGR BIOMEDICAL ENGR MACHINE SHOP</v>
      </c>
    </row>
    <row r="22846" spans="1:4">
      <c r="A22846" t="s">
        <v>68147</v>
      </c>
      <c r="B22846" t="s">
        <v>68148</v>
      </c>
      <c r="D22846" t="str">
        <f t="shared" si="356"/>
        <v>AR06015801 ENGR DAVIS MILLIMETER WAVE RESEARCH CTR</v>
      </c>
    </row>
    <row r="22847" spans="1:4">
      <c r="A22847" t="s">
        <v>68149</v>
      </c>
      <c r="B22847" t="s">
        <v>68150</v>
      </c>
      <c r="D22847" t="str">
        <f t="shared" si="356"/>
        <v>AR06015901 ENGR CALIBRATION RECHARGE</v>
      </c>
    </row>
    <row r="22848" spans="1:4">
      <c r="A22848" t="s">
        <v>68151</v>
      </c>
      <c r="B22848" t="s">
        <v>68152</v>
      </c>
      <c r="D22848" t="str">
        <f t="shared" si="356"/>
        <v>AR06016201 ENGR BIOMED DEV ENGRandLAB MGR</v>
      </c>
    </row>
    <row r="22849" spans="1:4">
      <c r="A22849" t="s">
        <v>68153</v>
      </c>
      <c r="B22849" t="s">
        <v>68154</v>
      </c>
      <c r="D22849" t="str">
        <f t="shared" si="356"/>
        <v>AR06018101 CBS PLANT BIOLOGY CONFOCAL MICROSCOPE</v>
      </c>
    </row>
    <row r="22850" spans="1:4">
      <c r="A22850" t="s">
        <v>68155</v>
      </c>
      <c r="B22850" t="s">
        <v>68156</v>
      </c>
      <c r="D22850" t="str">
        <f t="shared" si="356"/>
        <v>AR06018901 CBS CNS ANNEX SURGERY ROOM SVCS</v>
      </c>
    </row>
    <row r="22851" spans="1:4">
      <c r="A22851" t="s">
        <v>68157</v>
      </c>
      <c r="B22851" t="s">
        <v>68158</v>
      </c>
      <c r="D22851" t="str">
        <f t="shared" ref="D22851:D22914" si="357">A22851&amp;" "&amp;B22851</f>
        <v>AR06020501 BETTER FOOD PROCESS</v>
      </c>
    </row>
    <row r="22852" spans="1:4">
      <c r="A22852" t="s">
        <v>68159</v>
      </c>
      <c r="B22852" t="s">
        <v>68160</v>
      </c>
      <c r="D22852" t="str">
        <f t="shared" si="357"/>
        <v>AR06021001 AGRONOMY RANGE SCI ROTATION CROP</v>
      </c>
    </row>
    <row r="22853" spans="1:4">
      <c r="A22853" t="s">
        <v>68161</v>
      </c>
      <c r="B22853" t="s">
        <v>68162</v>
      </c>
      <c r="D22853" t="str">
        <f t="shared" si="357"/>
        <v>AR06022201 CAES CENTRALIZED GREENHOUSE</v>
      </c>
    </row>
    <row r="22854" spans="1:4">
      <c r="A22854" t="s">
        <v>68163</v>
      </c>
      <c r="B22854" t="s">
        <v>68164</v>
      </c>
      <c r="D22854" t="str">
        <f t="shared" si="357"/>
        <v>AR06022401 IACUC PROTOCOL ASSISTANCE</v>
      </c>
    </row>
    <row r="22855" spans="1:4">
      <c r="A22855" t="s">
        <v>68165</v>
      </c>
      <c r="B22855" t="s">
        <v>68166</v>
      </c>
      <c r="D22855" t="str">
        <f t="shared" si="357"/>
        <v>AR06022901 CAES Russell Ranch</v>
      </c>
    </row>
    <row r="22856" spans="1:4">
      <c r="A22856" t="s">
        <v>68167</v>
      </c>
      <c r="B22856" t="s">
        <v>68168</v>
      </c>
      <c r="D22856" t="str">
        <f t="shared" si="357"/>
        <v>AR06023201 UC Davis Analytical Lab</v>
      </c>
    </row>
    <row r="22857" spans="1:4">
      <c r="A22857" t="s">
        <v>68169</v>
      </c>
      <c r="B22857" t="s">
        <v>68170</v>
      </c>
      <c r="D22857" t="str">
        <f t="shared" si="357"/>
        <v>AR06023301 CAES GREENHOUSE GAS SOLUTIONS</v>
      </c>
    </row>
    <row r="22858" spans="1:4">
      <c r="A22858" t="s">
        <v>68171</v>
      </c>
      <c r="B22858" t="s">
        <v>68172</v>
      </c>
      <c r="D22858" t="str">
        <f t="shared" si="357"/>
        <v>AR06023401 CAES INFORMATICS FACILITY</v>
      </c>
    </row>
    <row r="22859" spans="1:4">
      <c r="A22859" t="s">
        <v>68173</v>
      </c>
      <c r="B22859" t="s">
        <v>68174</v>
      </c>
      <c r="D22859" t="str">
        <f t="shared" si="357"/>
        <v>AR06023501 CAMI RATE</v>
      </c>
    </row>
    <row r="22860" spans="1:4">
      <c r="A22860" t="s">
        <v>68175</v>
      </c>
      <c r="B22860" t="s">
        <v>68176</v>
      </c>
      <c r="D22860" t="str">
        <f t="shared" si="357"/>
        <v>AR06023601 CAES BIOANALYSIS ENVIRONMENTAL EXTRACTS</v>
      </c>
    </row>
    <row r="22861" spans="1:4">
      <c r="A22861" t="s">
        <v>68177</v>
      </c>
      <c r="B22861" t="s">
        <v>68178</v>
      </c>
      <c r="D22861" t="str">
        <f t="shared" si="357"/>
        <v>AR06023801 CAES ANHEUSERBUSCH BREWERY</v>
      </c>
    </row>
    <row r="22862" spans="1:4">
      <c r="A22862" t="s">
        <v>68179</v>
      </c>
      <c r="B22862" t="s">
        <v>68180</v>
      </c>
      <c r="D22862" t="str">
        <f t="shared" si="357"/>
        <v>AR06024101 CAES BEE GARDEN TOURS</v>
      </c>
    </row>
    <row r="22863" spans="1:4">
      <c r="A22863" t="s">
        <v>68181</v>
      </c>
      <c r="B22863" t="s">
        <v>68182</v>
      </c>
      <c r="D22863" t="str">
        <f t="shared" si="357"/>
        <v>AR06024601 CAES LONNERDAL LABORATORY SERVICES</v>
      </c>
    </row>
    <row r="22864" spans="1:4">
      <c r="A22864" t="s">
        <v>68183</v>
      </c>
      <c r="B22864" t="s">
        <v>68184</v>
      </c>
      <c r="D22864" t="str">
        <f t="shared" si="357"/>
        <v>AR06024801 CAES HONEYandPOLLINATION CTR SALES</v>
      </c>
    </row>
    <row r="22865" spans="1:4">
      <c r="A22865" t="s">
        <v>68185</v>
      </c>
      <c r="B22865" t="s">
        <v>68186</v>
      </c>
      <c r="D22865" t="str">
        <f t="shared" si="357"/>
        <v>AR06024901 CAES THORP INSECT IDENTIFICATION SVC</v>
      </c>
    </row>
    <row r="22866" spans="1:4">
      <c r="A22866" t="s">
        <v>68187</v>
      </c>
      <c r="B22866" t="s">
        <v>68188</v>
      </c>
      <c r="D22866" t="str">
        <f t="shared" si="357"/>
        <v>AR06025001 BODEGA BAY SHOP LABOR</v>
      </c>
    </row>
    <row r="22867" spans="1:4">
      <c r="A22867" t="s">
        <v>68189</v>
      </c>
      <c r="B22867" t="s">
        <v>68190</v>
      </c>
      <c r="D22867" t="str">
        <f t="shared" si="357"/>
        <v>AR06025101 BODEGA BAY SMALL BOAT</v>
      </c>
    </row>
    <row r="22868" spans="1:4">
      <c r="A22868" t="s">
        <v>68191</v>
      </c>
      <c r="B22868" t="s">
        <v>68192</v>
      </c>
      <c r="D22868" t="str">
        <f t="shared" si="357"/>
        <v>AR06025501 NEAT CCOAFM SERVICES</v>
      </c>
    </row>
    <row r="22869" spans="1:4">
      <c r="A22869" t="s">
        <v>68193</v>
      </c>
      <c r="B22869" t="s">
        <v>68194</v>
      </c>
      <c r="D22869" t="str">
        <f t="shared" si="357"/>
        <v>AR06025701 NRS OVERNIGHT ACCOMMMODATIONS</v>
      </c>
    </row>
    <row r="22870" spans="1:4">
      <c r="A22870" t="s">
        <v>68195</v>
      </c>
      <c r="B22870" t="s">
        <v>68196</v>
      </c>
      <c r="D22870" t="str">
        <f t="shared" si="357"/>
        <v>AR06025801 COOL WESTERN COOLING EFFICIENCY CENTER</v>
      </c>
    </row>
    <row r="22871" spans="1:4">
      <c r="A22871" t="s">
        <v>68197</v>
      </c>
      <c r="B22871" t="s">
        <v>68198</v>
      </c>
      <c r="D22871" t="str">
        <f t="shared" si="357"/>
        <v>AR06026501 LAWR WEB DESIGN SUPPORT</v>
      </c>
    </row>
    <row r="22872" spans="1:4">
      <c r="A22872" t="s">
        <v>68199</v>
      </c>
      <c r="B22872" t="s">
        <v>68200</v>
      </c>
      <c r="D22872" t="str">
        <f t="shared" si="357"/>
        <v>AR06026701 LAWR SERVICES</v>
      </c>
    </row>
    <row r="22873" spans="1:4">
      <c r="A22873" t="s">
        <v>68201</v>
      </c>
      <c r="B22873" t="s">
        <v>68202</v>
      </c>
      <c r="D22873" t="str">
        <f t="shared" si="357"/>
        <v>AR06027001 PSYCH ANIMAL QTRS PER DIEM RATE</v>
      </c>
    </row>
    <row r="22874" spans="1:4">
      <c r="A22874" t="s">
        <v>68203</v>
      </c>
      <c r="B22874" t="s">
        <v>68204</v>
      </c>
      <c r="D22874" t="str">
        <f t="shared" si="357"/>
        <v>AR06027601 STEM CELL PROGRAM GMP TEST LAB</v>
      </c>
    </row>
    <row r="22875" spans="1:4">
      <c r="A22875" t="s">
        <v>68205</v>
      </c>
      <c r="B22875" t="s">
        <v>68206</v>
      </c>
      <c r="D22875" t="str">
        <f t="shared" si="357"/>
        <v>AR06027701 STEM CELL PRGM GMP</v>
      </c>
    </row>
    <row r="22876" spans="1:4">
      <c r="A22876" t="s">
        <v>68207</v>
      </c>
      <c r="B22876" t="s">
        <v>68208</v>
      </c>
      <c r="D22876" t="str">
        <f t="shared" si="357"/>
        <v>AR06027801 STEM CELL PRGM VECTOR</v>
      </c>
    </row>
    <row r="22877" spans="1:4">
      <c r="A22877" t="s">
        <v>68209</v>
      </c>
      <c r="B22877" t="s">
        <v>68210</v>
      </c>
      <c r="D22877" t="str">
        <f t="shared" si="357"/>
        <v>AR06027901 STEM CELL PRGM TEREATOME</v>
      </c>
    </row>
    <row r="22878" spans="1:4">
      <c r="A22878" t="s">
        <v>68211</v>
      </c>
      <c r="B22878" t="s">
        <v>68212</v>
      </c>
      <c r="D22878" t="str">
        <f t="shared" si="357"/>
        <v>AR06028001 GENOMICSandEXPRESS RESOURCE RATE</v>
      </c>
    </row>
    <row r="22879" spans="1:4">
      <c r="A22879" t="s">
        <v>68213</v>
      </c>
      <c r="B22879" t="s">
        <v>68214</v>
      </c>
      <c r="D22879" t="str">
        <f t="shared" si="357"/>
        <v>AR06028101 MED PATH PROTEOMICS LAB</v>
      </c>
    </row>
    <row r="22880" spans="1:4">
      <c r="A22880" t="s">
        <v>68215</v>
      </c>
      <c r="B22880" t="s">
        <v>68216</v>
      </c>
      <c r="D22880" t="str">
        <f t="shared" si="357"/>
        <v>AR06028201 IMAGING RESEARCH CENTER</v>
      </c>
    </row>
    <row r="22881" spans="1:4">
      <c r="A22881" t="s">
        <v>68217</v>
      </c>
      <c r="B22881" t="s">
        <v>68218</v>
      </c>
      <c r="D22881" t="str">
        <f t="shared" si="357"/>
        <v>AR06028601 CANCER CENTER SPECIMEN</v>
      </c>
    </row>
    <row r="22882" spans="1:4">
      <c r="A22882" t="s">
        <v>68219</v>
      </c>
      <c r="B22882" t="s">
        <v>68220</v>
      </c>
      <c r="D22882" t="str">
        <f t="shared" si="357"/>
        <v>AR06028801 PUBLIC HEALTH BIOSTATICS</v>
      </c>
    </row>
    <row r="22883" spans="1:4">
      <c r="A22883" t="s">
        <v>68221</v>
      </c>
      <c r="B22883" t="s">
        <v>68222</v>
      </c>
      <c r="D22883" t="str">
        <f t="shared" si="357"/>
        <v>AR06029301 MED MICRO MICROARRAY CORE FACILITY</v>
      </c>
    </row>
    <row r="22884" spans="1:4">
      <c r="A22884" t="s">
        <v>68223</v>
      </c>
      <c r="B22884" t="s">
        <v>68224</v>
      </c>
      <c r="D22884" t="str">
        <f t="shared" si="357"/>
        <v>AR06029501 SOM OPTICAL BIOLOGY SHARED RESOURCE</v>
      </c>
    </row>
    <row r="22885" spans="1:4">
      <c r="A22885" t="s">
        <v>68225</v>
      </c>
      <c r="B22885" t="s">
        <v>68226</v>
      </c>
      <c r="D22885" t="str">
        <f t="shared" si="357"/>
        <v>AR06029601 PHYS MEMBRANE BIOL MICROSCOPY RATE</v>
      </c>
    </row>
    <row r="22886" spans="1:4">
      <c r="A22886" t="s">
        <v>68227</v>
      </c>
      <c r="B22886" t="s">
        <v>68228</v>
      </c>
      <c r="D22886" t="str">
        <f t="shared" si="357"/>
        <v>AR06029701 SOM STEM CELL PROGRAM VIVARIUM RATE</v>
      </c>
    </row>
    <row r="22887" spans="1:4">
      <c r="A22887" t="s">
        <v>68229</v>
      </c>
      <c r="B22887" t="s">
        <v>68230</v>
      </c>
      <c r="D22887" t="str">
        <f t="shared" si="357"/>
        <v>AR06029801 SOM STEM CELL PROG IPSC LINES RATE</v>
      </c>
    </row>
    <row r="22888" spans="1:4">
      <c r="A22888" t="s">
        <v>68231</v>
      </c>
      <c r="B22888" t="s">
        <v>68232</v>
      </c>
      <c r="D22888" t="str">
        <f t="shared" si="357"/>
        <v>AR06029901 SOM STEM CELL PROGRAM KARYOTYPING</v>
      </c>
    </row>
    <row r="22889" spans="1:4">
      <c r="A22889" t="s">
        <v>68233</v>
      </c>
      <c r="B22889" t="s">
        <v>68234</v>
      </c>
      <c r="D22889" t="str">
        <f t="shared" si="357"/>
        <v>AR06030101 SOM UMBILICAL CORD BLOOD COLLECT PROG</v>
      </c>
    </row>
    <row r="22890" spans="1:4">
      <c r="A22890" t="s">
        <v>68235</v>
      </c>
      <c r="B22890" t="s">
        <v>68236</v>
      </c>
      <c r="D22890" t="str">
        <f t="shared" si="357"/>
        <v>AR06030201 SOM COMBIOCHEM SHARED RESOURCE</v>
      </c>
    </row>
    <row r="22891" spans="1:4">
      <c r="A22891" t="s">
        <v>68237</v>
      </c>
      <c r="B22891" t="s">
        <v>68238</v>
      </c>
      <c r="D22891" t="str">
        <f t="shared" si="357"/>
        <v>AR06030401 SOM SOH EDUCATION OUTCOMES EVALUATION</v>
      </c>
    </row>
    <row r="22892" spans="1:4">
      <c r="A22892" t="s">
        <v>68239</v>
      </c>
      <c r="B22892" t="s">
        <v>68240</v>
      </c>
      <c r="D22892" t="str">
        <f t="shared" si="357"/>
        <v>AR06030501 SOM CCR DATA DISCLOSURE</v>
      </c>
    </row>
    <row r="22893" spans="1:4">
      <c r="A22893" t="s">
        <v>68241</v>
      </c>
      <c r="B22893" t="s">
        <v>68242</v>
      </c>
      <c r="D22893" t="str">
        <f t="shared" si="357"/>
        <v>AR06030601 SOM BIOCHEM PKPD CORE FACILITY</v>
      </c>
    </row>
    <row r="22894" spans="1:4">
      <c r="A22894" t="s">
        <v>68243</v>
      </c>
      <c r="B22894" t="s">
        <v>68244</v>
      </c>
      <c r="D22894" t="str">
        <f t="shared" si="357"/>
        <v>AR06030701 MEDICTSCCLINICAL RESEARCH SUPPORT SVCS</v>
      </c>
    </row>
    <row r="22895" spans="1:4">
      <c r="A22895" t="s">
        <v>68245</v>
      </c>
      <c r="B22895" t="s">
        <v>68246</v>
      </c>
      <c r="D22895" t="str">
        <f t="shared" si="357"/>
        <v>AR06030801 MEDIMINDIDDRC CORE SERVICES</v>
      </c>
    </row>
    <row r="22896" spans="1:4">
      <c r="A22896" t="s">
        <v>68247</v>
      </c>
      <c r="B22896" t="s">
        <v>68248</v>
      </c>
      <c r="D22896" t="str">
        <f t="shared" si="357"/>
        <v>AR06030901 MEDIMICROSURGERY SUPPORT CORE SVCS</v>
      </c>
    </row>
    <row r="22897" spans="1:4">
      <c r="A22897" t="s">
        <v>68249</v>
      </c>
      <c r="B22897" t="s">
        <v>68250</v>
      </c>
      <c r="D22897" t="str">
        <f t="shared" si="357"/>
        <v>AR06031501 CBS GENOME CENTER PROTEOMICS</v>
      </c>
    </row>
    <row r="22898" spans="1:4">
      <c r="A22898" t="s">
        <v>68251</v>
      </c>
      <c r="B22898" t="s">
        <v>68252</v>
      </c>
      <c r="D22898" t="str">
        <f t="shared" si="357"/>
        <v>AR06031601 CBS GENOME CENTER YEAST 1 HYBRID</v>
      </c>
    </row>
    <row r="22899" spans="1:4">
      <c r="A22899" t="s">
        <v>68253</v>
      </c>
      <c r="B22899" t="s">
        <v>68254</v>
      </c>
      <c r="D22899" t="str">
        <f t="shared" si="357"/>
        <v>AR06032001 CBSGENOMEBIOINFORMATICSDATA ANALYSIS</v>
      </c>
    </row>
    <row r="22900" spans="1:4">
      <c r="A22900" t="s">
        <v>68255</v>
      </c>
      <c r="B22900" t="s">
        <v>68256</v>
      </c>
      <c r="D22900" t="str">
        <f t="shared" si="357"/>
        <v>AR06032101 CBSGENOMEBIOINFORMATICS HPC SVCS</v>
      </c>
    </row>
    <row r="22901" spans="1:4">
      <c r="A22901" t="s">
        <v>68257</v>
      </c>
      <c r="B22901" t="s">
        <v>68258</v>
      </c>
      <c r="D22901" t="str">
        <f t="shared" si="357"/>
        <v>AR06032201 CBS GENOME CENTER METABOLOMICS</v>
      </c>
    </row>
    <row r="22902" spans="1:4">
      <c r="A22902" t="s">
        <v>68259</v>
      </c>
      <c r="B22902" t="s">
        <v>68260</v>
      </c>
      <c r="D22902" t="str">
        <f t="shared" si="357"/>
        <v>AR06032401 CBS GENOME CENTER TILLING CORE</v>
      </c>
    </row>
    <row r="22903" spans="1:4">
      <c r="A22903" t="s">
        <v>68261</v>
      </c>
      <c r="B22903" t="s">
        <v>68262</v>
      </c>
      <c r="D22903" t="str">
        <f t="shared" si="357"/>
        <v>AR06033101 CBS MCB Electron Microscope Facility Briggs Hall</v>
      </c>
    </row>
    <row r="22904" spans="1:4">
      <c r="A22904" t="s">
        <v>68263</v>
      </c>
      <c r="B22904" t="s">
        <v>68264</v>
      </c>
      <c r="D22904" t="str">
        <f t="shared" si="357"/>
        <v>AR06033102 CBS MCB ELECTRON MICROSCOPE FACILITY Tupper Hall</v>
      </c>
    </row>
    <row r="22905" spans="1:4">
      <c r="A22905" t="s">
        <v>68265</v>
      </c>
      <c r="B22905" t="s">
        <v>68266</v>
      </c>
      <c r="D22905" t="str">
        <f t="shared" si="357"/>
        <v>AR06033201 SOM ANTIBODIES SALES</v>
      </c>
    </row>
    <row r="22906" spans="1:4">
      <c r="A22906" t="s">
        <v>68267</v>
      </c>
      <c r="B22906" t="s">
        <v>68268</v>
      </c>
      <c r="D22906" t="str">
        <f t="shared" si="357"/>
        <v>AR06034201 MEDISTEM CELL RESEARCH ANIMAL SURGERY</v>
      </c>
    </row>
    <row r="22907" spans="1:4">
      <c r="A22907" t="s">
        <v>68269</v>
      </c>
      <c r="B22907" t="s">
        <v>68270</v>
      </c>
      <c r="D22907" t="str">
        <f t="shared" si="357"/>
        <v>AR06034301 MEDIELECTROPHYSIOLOGY SVCS CORE</v>
      </c>
    </row>
    <row r="22908" spans="1:4">
      <c r="A22908" t="s">
        <v>68271</v>
      </c>
      <c r="B22908" t="s">
        <v>68272</v>
      </c>
      <c r="D22908" t="str">
        <f t="shared" si="357"/>
        <v>AR06034501 MEDIDERM IMMUNE MONITORING CORE SVCS</v>
      </c>
    </row>
    <row r="22909" spans="1:4">
      <c r="A22909" t="s">
        <v>68273</v>
      </c>
      <c r="B22909" t="s">
        <v>68274</v>
      </c>
      <c r="D22909" t="str">
        <f t="shared" si="357"/>
        <v>AR06034601 MEDISTEM CELL EXOSOME CORE SVCS</v>
      </c>
    </row>
    <row r="22910" spans="1:4">
      <c r="A22910" t="s">
        <v>68275</v>
      </c>
      <c r="B22910" t="s">
        <v>68276</v>
      </c>
      <c r="D22910" t="str">
        <f t="shared" si="357"/>
        <v>AR06034901 MEDIMINDBIOLOGICAL ANALYSIS CORE SVCS</v>
      </c>
    </row>
    <row r="22911" spans="1:4">
      <c r="A22911" t="s">
        <v>68277</v>
      </c>
      <c r="B22911" t="s">
        <v>68278</v>
      </c>
      <c r="D22911" t="str">
        <f t="shared" si="357"/>
        <v>AR06035001 MEDILEICA FLIM IMAGING SVCS</v>
      </c>
    </row>
    <row r="22912" spans="1:4">
      <c r="A22912" t="s">
        <v>68279</v>
      </c>
      <c r="B22912" t="s">
        <v>68280</v>
      </c>
      <c r="D22912" t="str">
        <f t="shared" si="357"/>
        <v>AR06039201 RESH TAHOE RESEARCH VESSEL SVC</v>
      </c>
    </row>
    <row r="22913" spans="1:4">
      <c r="A22913" t="s">
        <v>68281</v>
      </c>
      <c r="B22913" t="s">
        <v>68282</v>
      </c>
      <c r="D22913" t="str">
        <f t="shared" si="357"/>
        <v>AR06039301 RESH SINGLE IRB SERVICES</v>
      </c>
    </row>
    <row r="22914" spans="1:4">
      <c r="A22914" t="s">
        <v>68283</v>
      </c>
      <c r="B22914" t="s">
        <v>68284</v>
      </c>
      <c r="D22914" t="str">
        <f t="shared" si="357"/>
        <v>AR06039401 RESHCNLSSRLMASS OPTICS SVC</v>
      </c>
    </row>
    <row r="22915" spans="1:4">
      <c r="A22915" t="s">
        <v>68285</v>
      </c>
      <c r="B22915" t="s">
        <v>68286</v>
      </c>
      <c r="D22915" t="str">
        <f t="shared" ref="D22915:D22978" si="358">A22915&amp;" "&amp;B22915</f>
        <v>AR06039501 RESHCNL FTIR SVC</v>
      </c>
    </row>
    <row r="22916" spans="1:4">
      <c r="A22916" t="s">
        <v>68287</v>
      </c>
      <c r="B22916" t="s">
        <v>68288</v>
      </c>
      <c r="D22916" t="str">
        <f t="shared" si="358"/>
        <v>AR06039601 RESHENDOCRINE CORE SERVICES</v>
      </c>
    </row>
    <row r="22917" spans="1:4">
      <c r="A22917" t="s">
        <v>68289</v>
      </c>
      <c r="B22917" t="s">
        <v>68290</v>
      </c>
      <c r="D22917" t="str">
        <f t="shared" si="358"/>
        <v>AR06039801 RESHAQRCHIPS ANALYSIS SVCS</v>
      </c>
    </row>
    <row r="22918" spans="1:4">
      <c r="A22918" t="s">
        <v>68291</v>
      </c>
      <c r="B22918" t="s">
        <v>68292</v>
      </c>
      <c r="D22918" t="str">
        <f t="shared" si="358"/>
        <v>AR06040001 RESHTERC MALYJ MANOR</v>
      </c>
    </row>
    <row r="22919" spans="1:4">
      <c r="A22919" t="s">
        <v>68293</v>
      </c>
      <c r="B22919" t="s">
        <v>68294</v>
      </c>
      <c r="D22919" t="str">
        <f t="shared" si="358"/>
        <v>AR06040301 CLAS DSS IT SVC CTR DATA STORAGE RATE</v>
      </c>
    </row>
    <row r="22920" spans="1:4">
      <c r="A22920" t="s">
        <v>68295</v>
      </c>
      <c r="B22920" t="s">
        <v>68296</v>
      </c>
      <c r="D22920" t="str">
        <f t="shared" si="358"/>
        <v>AR06040401 CLAS IT SUPPLIESandSERVICES RATE</v>
      </c>
    </row>
    <row r="22921" spans="1:4">
      <c r="A22921" t="s">
        <v>68297</v>
      </c>
      <c r="B22921" t="s">
        <v>68298</v>
      </c>
      <c r="D22921" t="str">
        <f t="shared" si="358"/>
        <v>AR06040501 CLAS SSHP CURRICULUM ENRICHMENT SVCS</v>
      </c>
    </row>
    <row r="22922" spans="1:4">
      <c r="A22922" t="s">
        <v>68299</v>
      </c>
      <c r="B22922" t="s">
        <v>68300</v>
      </c>
      <c r="D22922" t="str">
        <f t="shared" si="358"/>
        <v>AR06040601 CLAS UCDMP PROFESSIONAL DEVELOPMENT SVC</v>
      </c>
    </row>
    <row r="22923" spans="1:4">
      <c r="A22923" t="s">
        <v>68301</v>
      </c>
      <c r="B22923" t="s">
        <v>68302</v>
      </c>
      <c r="D22923" t="str">
        <f t="shared" si="358"/>
        <v>AR06040701 CLASCHSSP PROFESSIONAL DEVELOPMENT SVCS</v>
      </c>
    </row>
    <row r="22924" spans="1:4">
      <c r="A22924" t="s">
        <v>68303</v>
      </c>
      <c r="B22924" t="s">
        <v>68304</v>
      </c>
      <c r="D22924" t="str">
        <f t="shared" si="358"/>
        <v>AR06040801 CLAS CHEM GLYCAN ANALYSIS SVCS</v>
      </c>
    </row>
    <row r="22925" spans="1:4">
      <c r="A22925" t="s">
        <v>68305</v>
      </c>
      <c r="B22925" t="s">
        <v>68306</v>
      </c>
      <c r="D22925" t="str">
        <f t="shared" si="358"/>
        <v>AR06040901 CLAS PHYSICS FIT SVCS</v>
      </c>
    </row>
    <row r="22926" spans="1:4">
      <c r="A22926" t="s">
        <v>68307</v>
      </c>
      <c r="B22926" t="s">
        <v>68308</v>
      </c>
      <c r="D22926" t="str">
        <f t="shared" si="358"/>
        <v>AR06045401 CAES COMPUTING RESOURCES FARM SVCS</v>
      </c>
    </row>
    <row r="22927" spans="1:4">
      <c r="A22927" t="s">
        <v>68309</v>
      </c>
      <c r="B22927" t="s">
        <v>68310</v>
      </c>
      <c r="D22927" t="str">
        <f t="shared" si="358"/>
        <v>AR06045501 CAES PLANT SCIENCES STRAIN ID SVCS</v>
      </c>
    </row>
    <row r="22928" spans="1:4">
      <c r="A22928" t="s">
        <v>68311</v>
      </c>
      <c r="B22928" t="s">
        <v>68312</v>
      </c>
      <c r="D22928" t="str">
        <f t="shared" si="358"/>
        <v>AR06045601 CAES CTR FOR REGIONAL CHANGE CDC SVCS</v>
      </c>
    </row>
    <row r="22929" spans="1:4">
      <c r="A22929" t="s">
        <v>68313</v>
      </c>
      <c r="B22929" t="s">
        <v>68314</v>
      </c>
      <c r="D22929" t="str">
        <f t="shared" si="358"/>
        <v>AR06045701 CAES PLANT SCI LIGHTBAR SERVICES</v>
      </c>
    </row>
    <row r="22930" spans="1:4">
      <c r="A22930" t="s">
        <v>68315</v>
      </c>
      <c r="B22930" t="s">
        <v>68316</v>
      </c>
      <c r="D22930" t="str">
        <f t="shared" si="358"/>
        <v>AR06045901 CAES PLANT SCIENCES DRY CARD SALES</v>
      </c>
    </row>
    <row r="22931" spans="1:4">
      <c r="A22931" t="s">
        <v>68317</v>
      </c>
      <c r="B22931" t="s">
        <v>68318</v>
      </c>
      <c r="D22931" t="str">
        <f t="shared" si="358"/>
        <v>AR06046201 CAES PLANT SCI SEED CONDITIONING SVCS</v>
      </c>
    </row>
    <row r="22932" spans="1:4">
      <c r="A22932" t="s">
        <v>68319</v>
      </c>
      <c r="B22932" t="s">
        <v>68320</v>
      </c>
      <c r="D22932" t="str">
        <f t="shared" si="358"/>
        <v>AR06046301 CAESFOOD SCIMICRO ANAEROBIC ASSAY SVCS</v>
      </c>
    </row>
    <row r="22933" spans="1:4">
      <c r="A22933" t="s">
        <v>68321</v>
      </c>
      <c r="B22933" t="s">
        <v>68322</v>
      </c>
      <c r="D22933" t="str">
        <f t="shared" si="358"/>
        <v>AR06046401 CAESCOMMUNICATIONS UNIT</v>
      </c>
    </row>
    <row r="22934" spans="1:4">
      <c r="A22934" t="s">
        <v>68323</v>
      </c>
      <c r="B22934" t="s">
        <v>68324</v>
      </c>
      <c r="D22934" t="str">
        <f t="shared" si="358"/>
        <v>AR06046501 VETMVETERINARY CTR FOR CLINICAL TRIALS</v>
      </c>
    </row>
    <row r="22935" spans="1:4">
      <c r="A22935" t="s">
        <v>68325</v>
      </c>
      <c r="B22935" t="s">
        <v>68326</v>
      </c>
      <c r="D22935" t="str">
        <f t="shared" si="358"/>
        <v>AR06046701 SOM CVRI RECHARGE INSTITUTE SVCS</v>
      </c>
    </row>
    <row r="22936" spans="1:4">
      <c r="A22936" t="s">
        <v>68327</v>
      </c>
      <c r="B22936" t="s">
        <v>68328</v>
      </c>
      <c r="D22936" t="str">
        <f t="shared" si="358"/>
        <v>AR06046801 CAES FARM MANAGEMENT SERVICES</v>
      </c>
    </row>
    <row r="22937" spans="1:4">
      <c r="A22937" t="s">
        <v>68329</v>
      </c>
      <c r="B22937" t="s">
        <v>68330</v>
      </c>
      <c r="D22937" t="str">
        <f t="shared" si="358"/>
        <v>AR06047101 CAES FOOD ANALYSIS EXTRACTION SVCS</v>
      </c>
    </row>
    <row r="22938" spans="1:4">
      <c r="A22938" t="s">
        <v>68331</v>
      </c>
      <c r="B22938" t="s">
        <v>68332</v>
      </c>
      <c r="D22938" t="str">
        <f t="shared" si="358"/>
        <v>AR06120101 CAES PLANT SCIENCES IT SVCS</v>
      </c>
    </row>
    <row r="22939" spans="1:4">
      <c r="A22939" t="s">
        <v>68333</v>
      </c>
      <c r="B22939" t="s">
        <v>68334</v>
      </c>
      <c r="D22939" t="str">
        <f t="shared" si="358"/>
        <v>AR06120501 CAES ETHYLENE SHOT SERVICES</v>
      </c>
    </row>
    <row r="22940" spans="1:4">
      <c r="A22940" t="s">
        <v>68335</v>
      </c>
      <c r="B22940" t="s">
        <v>68336</v>
      </c>
      <c r="D22940" t="str">
        <f t="shared" si="358"/>
        <v>AR06120801 CAESFOOD SAFETY MEASUREMNT FAC FSMF</v>
      </c>
    </row>
    <row r="22941" spans="1:4">
      <c r="A22941" t="s">
        <v>68337</v>
      </c>
      <c r="B22941" t="s">
        <v>68338</v>
      </c>
      <c r="D22941" t="str">
        <f t="shared" si="358"/>
        <v>AR06210101 UWP AREA 3 WRITING INSTRUCTION SERVICES</v>
      </c>
    </row>
    <row r="22942" spans="1:4">
      <c r="A22942" t="s">
        <v>68339</v>
      </c>
      <c r="B22942" t="s">
        <v>68340</v>
      </c>
      <c r="D22942" t="str">
        <f t="shared" si="358"/>
        <v>AR06225001 VET MED VIDEOTAPE DISTR INCOME</v>
      </c>
    </row>
    <row r="22943" spans="1:4">
      <c r="A22943" t="s">
        <v>68341</v>
      </c>
      <c r="B22943" t="s">
        <v>68342</v>
      </c>
      <c r="D22943" t="str">
        <f t="shared" si="358"/>
        <v>AR06225101 VET MED CCAH VET SVCS VARIOUS COUNTIES</v>
      </c>
    </row>
    <row r="22944" spans="1:4">
      <c r="A22944" t="s">
        <v>68343</v>
      </c>
      <c r="B22944" t="s">
        <v>68344</v>
      </c>
      <c r="D22944" t="str">
        <f t="shared" si="358"/>
        <v>AR06243201 VM POULTRYMED LABORATORY SERVICES</v>
      </c>
    </row>
    <row r="22945" spans="1:4">
      <c r="A22945" t="s">
        <v>68345</v>
      </c>
      <c r="B22945" t="s">
        <v>68346</v>
      </c>
      <c r="D22945" t="str">
        <f t="shared" si="358"/>
        <v>AR06243301 VM PMI ISOLATION DETECTION SVCS</v>
      </c>
    </row>
    <row r="22946" spans="1:4">
      <c r="A22946" t="s">
        <v>68347</v>
      </c>
      <c r="B22946" t="s">
        <v>68348</v>
      </c>
      <c r="D22946" t="str">
        <f t="shared" si="358"/>
        <v>AR06243401 VM BIOANALYTICAL RESEARCH CORE SVCS</v>
      </c>
    </row>
    <row r="22947" spans="1:4">
      <c r="A22947" t="s">
        <v>68349</v>
      </c>
      <c r="B22947" t="s">
        <v>68350</v>
      </c>
      <c r="D22947" t="str">
        <f t="shared" si="358"/>
        <v>AR06243501 VM AQUATIC TOXICOLOGY LAB</v>
      </c>
    </row>
    <row r="22948" spans="1:4">
      <c r="A22948" t="s">
        <v>68351</v>
      </c>
      <c r="B22948" t="s">
        <v>68352</v>
      </c>
      <c r="D22948" t="str">
        <f t="shared" si="358"/>
        <v>AR06243601 VM LECTURE HALL MEETING ROOM RATES</v>
      </c>
    </row>
    <row r="22949" spans="1:4">
      <c r="A22949" t="s">
        <v>68353</v>
      </c>
      <c r="B22949" t="s">
        <v>68354</v>
      </c>
      <c r="D22949" t="str">
        <f t="shared" si="358"/>
        <v>AR06243701 VM VET GENETICS LAB RESEARCH SERVICES</v>
      </c>
    </row>
    <row r="22950" spans="1:4">
      <c r="A22950" t="s">
        <v>68355</v>
      </c>
      <c r="B22950" t="s">
        <v>68356</v>
      </c>
      <c r="D22950" t="str">
        <f t="shared" si="358"/>
        <v>AR06243901 VM MOL BIOSCI FORTE BIO OCTET SERVICES</v>
      </c>
    </row>
    <row r="22951" spans="1:4">
      <c r="A22951" t="s">
        <v>68357</v>
      </c>
      <c r="B22951" t="s">
        <v>68358</v>
      </c>
      <c r="D22951" t="str">
        <f t="shared" si="358"/>
        <v>AR06244001 VM MOLECULAR BIOSCIENCES SPF PET CA</v>
      </c>
    </row>
    <row r="22952" spans="1:4">
      <c r="A22952" t="s">
        <v>68359</v>
      </c>
      <c r="B22952" t="s">
        <v>68360</v>
      </c>
      <c r="D22952" t="str">
        <f t="shared" si="358"/>
        <v>AR06244301 VM CADMS PROGRAMMINGandDATA ANALYSIS</v>
      </c>
    </row>
    <row r="22953" spans="1:4">
      <c r="A22953" t="s">
        <v>68361</v>
      </c>
      <c r="B22953" t="s">
        <v>68362</v>
      </c>
      <c r="D22953" t="str">
        <f t="shared" si="358"/>
        <v>AR06246001 VETERINARY GENETICS LABORATORY INC</v>
      </c>
    </row>
    <row r="22954" spans="1:4">
      <c r="A22954" t="s">
        <v>68363</v>
      </c>
      <c r="B22954" t="s">
        <v>68364</v>
      </c>
      <c r="D22954" t="str">
        <f t="shared" si="358"/>
        <v>AR06246701 VM PMIMARINE MAMMAL IMMUNOLOGY INC</v>
      </c>
    </row>
    <row r="22955" spans="1:4">
      <c r="A22955" t="s">
        <v>68365</v>
      </c>
      <c r="B22955" t="s">
        <v>68366</v>
      </c>
      <c r="D22955" t="str">
        <f t="shared" si="358"/>
        <v>AR06247601 VM VECTORBORNE DISEASE RESEARCH</v>
      </c>
    </row>
    <row r="22956" spans="1:4">
      <c r="A22956" t="s">
        <v>68367</v>
      </c>
      <c r="B22956" t="s">
        <v>68368</v>
      </c>
      <c r="D22956" t="str">
        <f t="shared" si="358"/>
        <v>AR06248101 VM OXIDATIVE STRESS DIAGNOSTIC LAB</v>
      </c>
    </row>
    <row r="22957" spans="1:4">
      <c r="A22957" t="s">
        <v>68369</v>
      </c>
      <c r="B22957" t="s">
        <v>68370</v>
      </c>
      <c r="D22957" t="str">
        <f t="shared" si="358"/>
        <v>AR06248501 OWCN OIL SPILL RESPONSE COST RECOVERY</v>
      </c>
    </row>
    <row r="22958" spans="1:4">
      <c r="A22958" t="s">
        <v>68371</v>
      </c>
      <c r="B22958" t="s">
        <v>68372</v>
      </c>
      <c r="D22958" t="str">
        <f t="shared" si="358"/>
        <v>AR06252501 VM EQUINE RES LAB INCOME</v>
      </c>
    </row>
    <row r="22959" spans="1:4">
      <c r="A22959" t="s">
        <v>68373</v>
      </c>
      <c r="B22959" t="s">
        <v>68374</v>
      </c>
      <c r="D22959" t="str">
        <f t="shared" si="358"/>
        <v>AR06252601 VM CEH CARE OF ANIMAL AGREEMENT</v>
      </c>
    </row>
    <row r="22960" spans="1:4">
      <c r="A22960" t="s">
        <v>68375</v>
      </c>
      <c r="B22960" t="s">
        <v>68376</v>
      </c>
      <c r="D22960" t="str">
        <f t="shared" si="358"/>
        <v>AR06252901 VM MEDICINE EPIDEMIOLOGY</v>
      </c>
    </row>
    <row r="22961" spans="1:4">
      <c r="A22961" t="s">
        <v>68377</v>
      </c>
      <c r="B22961" t="s">
        <v>68378</v>
      </c>
      <c r="D22961" t="str">
        <f t="shared" si="358"/>
        <v>AR06253001 VET MED MEDIA ROOM INCOME</v>
      </c>
    </row>
    <row r="22962" spans="1:4">
      <c r="A22962" t="s">
        <v>68379</v>
      </c>
      <c r="B22962" t="s">
        <v>68380</v>
      </c>
      <c r="D22962" t="str">
        <f t="shared" si="358"/>
        <v>AR06253701 VET MED EQUINE INFECTIOUS DISEASE LAB</v>
      </c>
    </row>
    <row r="22963" spans="1:4">
      <c r="A22963" t="s">
        <v>68381</v>
      </c>
      <c r="B22963" t="s">
        <v>68382</v>
      </c>
      <c r="D22963" t="str">
        <f t="shared" si="358"/>
        <v>AR06253801 VM MARINE ECOSYSTEM HEALTH LAB</v>
      </c>
    </row>
    <row r="22964" spans="1:4">
      <c r="A22964" t="s">
        <v>68383</v>
      </c>
      <c r="B22964" t="s">
        <v>68384</v>
      </c>
      <c r="D22964" t="str">
        <f t="shared" si="358"/>
        <v>AR06420001 DRAMATIC ART PRODUCTION INC</v>
      </c>
    </row>
    <row r="22965" spans="1:4">
      <c r="A22965" t="s">
        <v>68385</v>
      </c>
      <c r="B22965" t="s">
        <v>68386</v>
      </c>
      <c r="D22965" t="str">
        <f t="shared" si="358"/>
        <v>AR06425001 SVM SPECIAL CLINICAL PROCEDURES LAB</v>
      </c>
    </row>
    <row r="22966" spans="1:4">
      <c r="A22966" t="s">
        <v>68387</v>
      </c>
      <c r="B22966" t="s">
        <v>68388</v>
      </c>
      <c r="D22966" t="str">
        <f t="shared" si="358"/>
        <v>AR06425301 VM CBRCS SEAHORSE RECHARGE SERVICES</v>
      </c>
    </row>
    <row r="22967" spans="1:4">
      <c r="A22967" t="s">
        <v>68389</v>
      </c>
      <c r="B22967" t="s">
        <v>68390</v>
      </c>
      <c r="D22967" t="str">
        <f t="shared" si="358"/>
        <v>AR06425401 VM AMINO ACID ANALYSIS LAB</v>
      </c>
    </row>
    <row r="22968" spans="1:4">
      <c r="A22968" t="s">
        <v>68391</v>
      </c>
      <c r="B22968" t="s">
        <v>68392</v>
      </c>
      <c r="D22968" t="str">
        <f t="shared" si="358"/>
        <v>AR06425501 VM CENT FOR COMPANION ANIM HLTH GEN PROC</v>
      </c>
    </row>
    <row r="22969" spans="1:4">
      <c r="A22969" t="s">
        <v>68393</v>
      </c>
      <c r="B22969" t="s">
        <v>68394</v>
      </c>
      <c r="D22969" t="str">
        <f t="shared" si="358"/>
        <v>AR06425601 VMCCAH SHELTER MED PROF CLINICAL PROG</v>
      </c>
    </row>
    <row r="22970" spans="1:4">
      <c r="A22970" t="s">
        <v>68395</v>
      </c>
      <c r="B22970" t="s">
        <v>68396</v>
      </c>
      <c r="D22970" t="str">
        <f t="shared" si="358"/>
        <v>AR06425801 VETERINARY GENETICS HYPP TESTING</v>
      </c>
    </row>
    <row r="22971" spans="1:4">
      <c r="A22971" t="s">
        <v>68397</v>
      </c>
      <c r="B22971" t="s">
        <v>68398</v>
      </c>
      <c r="D22971" t="str">
        <f t="shared" si="358"/>
        <v>AR06426801 CBS CNS VIRAL FACILITY SERVICES</v>
      </c>
    </row>
    <row r="22972" spans="1:4">
      <c r="A22972" t="s">
        <v>68399</v>
      </c>
      <c r="B22972" t="s">
        <v>68400</v>
      </c>
      <c r="D22972" t="str">
        <f t="shared" si="358"/>
        <v>AR06428001 VM ME MASTITIS QC TESTING SERVICES</v>
      </c>
    </row>
    <row r="22973" spans="1:4">
      <c r="A22973" t="s">
        <v>68401</v>
      </c>
      <c r="B22973" t="s">
        <v>68402</v>
      </c>
      <c r="D22973" t="str">
        <f t="shared" si="358"/>
        <v>AR06428101 VM VIRC INDUSTRY SERVICES</v>
      </c>
    </row>
    <row r="22974" spans="1:4">
      <c r="A22974" t="s">
        <v>68403</v>
      </c>
      <c r="B22974" t="s">
        <v>68404</v>
      </c>
      <c r="D22974" t="str">
        <f t="shared" si="358"/>
        <v>AR06430301 CNL XRAY FLUORESCENCE SERVICES</v>
      </c>
    </row>
    <row r="22975" spans="1:4">
      <c r="A22975" t="s">
        <v>68405</v>
      </c>
      <c r="B22975" t="s">
        <v>68406</v>
      </c>
      <c r="D22975" t="str">
        <f t="shared" si="358"/>
        <v>AR06430501 CNL CYCLOTRON OPERATIONS INCOME</v>
      </c>
    </row>
    <row r="22976" spans="1:4">
      <c r="A22976" t="s">
        <v>68407</v>
      </c>
      <c r="B22976" t="s">
        <v>68408</v>
      </c>
      <c r="D22976" t="str">
        <f t="shared" si="358"/>
        <v>AR06430701 CNL ELECTRICAL MECHANICAL SHOP SERVICE</v>
      </c>
    </row>
    <row r="22977" spans="1:4">
      <c r="A22977" t="s">
        <v>68409</v>
      </c>
      <c r="B22977" t="s">
        <v>68410</v>
      </c>
      <c r="D22977" t="str">
        <f t="shared" si="358"/>
        <v>AR06430801 CTR FOR PLASMA MASS SPECTROMETRY</v>
      </c>
    </row>
    <row r="22978" spans="1:4">
      <c r="A22978" t="s">
        <v>68411</v>
      </c>
      <c r="B22978" t="s">
        <v>68412</v>
      </c>
      <c r="D22978" t="str">
        <f t="shared" si="358"/>
        <v>AR06433301 ENGR MAT PERM LAB TALYSCAN 250</v>
      </c>
    </row>
    <row r="22979" spans="1:4">
      <c r="A22979" t="s">
        <v>68413</v>
      </c>
      <c r="B22979" t="s">
        <v>68414</v>
      </c>
      <c r="D22979" t="str">
        <f t="shared" ref="D22979:D23042" si="359">A22979&amp;" "&amp;B22979</f>
        <v>AR06433401 ENGR WATERENERGY EFFICIENCY CTR SVC</v>
      </c>
    </row>
    <row r="22980" spans="1:4">
      <c r="A22980" t="s">
        <v>68415</v>
      </c>
      <c r="B22980" t="s">
        <v>68416</v>
      </c>
      <c r="D22980" t="str">
        <f t="shared" si="359"/>
        <v>AR06433501 ENGR CSTEM PROFESSIONAL DEVELOPMENT</v>
      </c>
    </row>
    <row r="22981" spans="1:4">
      <c r="A22981" t="s">
        <v>68417</v>
      </c>
      <c r="B22981" t="s">
        <v>68418</v>
      </c>
      <c r="D22981" t="str">
        <f t="shared" si="359"/>
        <v>AR06433801 ENGR COE IT STAFFING</v>
      </c>
    </row>
    <row r="22982" spans="1:4">
      <c r="A22982" t="s">
        <v>68419</v>
      </c>
      <c r="B22982" t="s">
        <v>68420</v>
      </c>
      <c r="D22982" t="str">
        <f t="shared" si="359"/>
        <v>AR06433901 ENGR DISTANCE LEARNING PROGRAM</v>
      </c>
    </row>
    <row r="22983" spans="1:4">
      <c r="A22983" t="s">
        <v>68421</v>
      </c>
      <c r="B22983" t="s">
        <v>68422</v>
      </c>
      <c r="D22983" t="str">
        <f t="shared" si="359"/>
        <v>AR06435001 NUCLEAR MAG RESONANCE FAC INC</v>
      </c>
    </row>
    <row r="22984" spans="1:4">
      <c r="A22984" t="s">
        <v>68423</v>
      </c>
      <c r="B22984" t="s">
        <v>68424</v>
      </c>
      <c r="D22984" t="str">
        <f t="shared" si="359"/>
        <v>AR06436001 CONTROLLED ENVIRON FACILITY INCOME</v>
      </c>
    </row>
    <row r="22985" spans="1:4">
      <c r="A22985" t="s">
        <v>68425</v>
      </c>
      <c r="B22985" t="s">
        <v>68426</v>
      </c>
      <c r="D22985" t="str">
        <f t="shared" si="359"/>
        <v>AR06437001 LAW ATTORNEY FEES</v>
      </c>
    </row>
    <row r="22986" spans="1:4">
      <c r="A22986" t="s">
        <v>68427</v>
      </c>
      <c r="B22986" t="s">
        <v>68428</v>
      </c>
      <c r="D22986" t="str">
        <f t="shared" si="359"/>
        <v>AR06437101 LAW MISCELLANEOUS JOURNAL</v>
      </c>
    </row>
    <row r="22987" spans="1:4">
      <c r="A22987" t="s">
        <v>68429</v>
      </c>
      <c r="B22987" t="s">
        <v>68430</v>
      </c>
      <c r="D22987" t="str">
        <f t="shared" si="359"/>
        <v>AR06437501 LAW REVIEW INCOME</v>
      </c>
    </row>
    <row r="22988" spans="1:4">
      <c r="A22988" t="s">
        <v>68431</v>
      </c>
      <c r="B22988" t="s">
        <v>68432</v>
      </c>
      <c r="D22988" t="str">
        <f t="shared" si="359"/>
        <v>AR06438201 CHMS ELECTRON MICROSCOPY</v>
      </c>
    </row>
    <row r="22989" spans="1:4">
      <c r="A22989" t="s">
        <v>68433</v>
      </c>
      <c r="B22989" t="s">
        <v>68434</v>
      </c>
      <c r="D22989" t="str">
        <f t="shared" si="359"/>
        <v>AR06438501 GEOLOGY EXP PETROLOGY MATR LAB</v>
      </c>
    </row>
    <row r="22990" spans="1:4">
      <c r="A22990" t="s">
        <v>68435</v>
      </c>
      <c r="B22990" t="s">
        <v>68436</v>
      </c>
      <c r="D22990" t="str">
        <f t="shared" si="359"/>
        <v>AR06438601 GEOLOGY ISOTOPE LAB INCOME</v>
      </c>
    </row>
    <row r="22991" spans="1:4">
      <c r="A22991" t="s">
        <v>68437</v>
      </c>
      <c r="B22991" t="s">
        <v>68438</v>
      </c>
      <c r="D22991" t="str">
        <f t="shared" si="359"/>
        <v>AR06438701 GEOLOGY DEPARTMENTAL SERVICES</v>
      </c>
    </row>
    <row r="22992" spans="1:4">
      <c r="A22992" t="s">
        <v>68439</v>
      </c>
      <c r="B22992" t="s">
        <v>68440</v>
      </c>
      <c r="D22992" t="str">
        <f t="shared" si="359"/>
        <v>AR06438801 GEOLOGY MICROPROBE SEM XRAY FAC</v>
      </c>
    </row>
    <row r="22993" spans="1:4">
      <c r="A22993" t="s">
        <v>68441</v>
      </c>
      <c r="B22993" t="s">
        <v>68442</v>
      </c>
      <c r="D22993" t="str">
        <f t="shared" si="359"/>
        <v>AR06439001 HLTH SCI RESEARCH LABS INCOME</v>
      </c>
    </row>
    <row r="22994" spans="1:4">
      <c r="A22994" t="s">
        <v>68443</v>
      </c>
      <c r="B22994" t="s">
        <v>68444</v>
      </c>
      <c r="D22994" t="str">
        <f t="shared" si="359"/>
        <v>AR06439101 MED HLTH SCI INSTRMT FAC INC</v>
      </c>
    </row>
    <row r="22995" spans="1:4">
      <c r="A22995" t="s">
        <v>68445</v>
      </c>
      <c r="B22995" t="s">
        <v>68446</v>
      </c>
      <c r="D22995" t="str">
        <f t="shared" si="359"/>
        <v>AR06439301 PHYSICS TECHNICAL SUPPORT CENTER</v>
      </c>
    </row>
    <row r="22996" spans="1:4">
      <c r="A22996" t="s">
        <v>68447</v>
      </c>
      <c r="B22996" t="s">
        <v>68448</v>
      </c>
      <c r="D22996" t="str">
        <f t="shared" si="359"/>
        <v>AR06449901 POISON CONTROL INCOME</v>
      </c>
    </row>
    <row r="22997" spans="1:4">
      <c r="A22997" t="s">
        <v>68449</v>
      </c>
      <c r="B22997" t="s">
        <v>68450</v>
      </c>
      <c r="D22997" t="str">
        <f t="shared" si="359"/>
        <v>AR06457501 STATISTICAL LAB INCOME</v>
      </c>
    </row>
    <row r="22998" spans="1:4">
      <c r="A22998" t="s">
        <v>68451</v>
      </c>
      <c r="B22998" t="s">
        <v>68452</v>
      </c>
      <c r="D22998" t="str">
        <f t="shared" si="359"/>
        <v>AR06463101 VM COMPARATIVE PATHOLOGY LAB RATES</v>
      </c>
    </row>
    <row r="22999" spans="1:4">
      <c r="A22999" t="s">
        <v>68453</v>
      </c>
      <c r="B22999" t="s">
        <v>68454</v>
      </c>
      <c r="D22999" t="str">
        <f t="shared" si="359"/>
        <v>AR06463201 VM ADVANCED IMAGING FACILITY SVCS</v>
      </c>
    </row>
    <row r="23000" spans="1:4">
      <c r="A23000" t="s">
        <v>68455</v>
      </c>
      <c r="B23000" t="s">
        <v>68456</v>
      </c>
      <c r="D23000" t="str">
        <f t="shared" si="359"/>
        <v>AR06463301 VM VIRTUAL MICROSCOPY SVCS</v>
      </c>
    </row>
    <row r="23001" spans="1:4">
      <c r="A23001" t="s">
        <v>68457</v>
      </c>
      <c r="B23001" t="s">
        <v>68458</v>
      </c>
      <c r="D23001" t="str">
        <f t="shared" si="359"/>
        <v>AR06463501 VM ANATOMY VET ORTHOPEDIC RES LAB</v>
      </c>
    </row>
    <row r="23002" spans="1:4">
      <c r="A23002" t="s">
        <v>68459</v>
      </c>
      <c r="B23002" t="s">
        <v>68460</v>
      </c>
      <c r="D23002" t="str">
        <f t="shared" si="359"/>
        <v>AR06465001 VET MED TRC INCOME</v>
      </c>
    </row>
    <row r="23003" spans="1:4">
      <c r="A23003" t="s">
        <v>68461</v>
      </c>
      <c r="B23003" t="s">
        <v>68462</v>
      </c>
      <c r="D23003" t="str">
        <f t="shared" si="359"/>
        <v>AR06470001 CAES AN SCI LIVESTOCK MGMT INCOME</v>
      </c>
    </row>
    <row r="23004" spans="1:4">
      <c r="A23004" t="s">
        <v>68463</v>
      </c>
      <c r="B23004" t="s">
        <v>68464</v>
      </c>
      <c r="D23004" t="str">
        <f t="shared" si="359"/>
        <v>AR06480001 UNI LAB NURSERY SCHOOL INCOME</v>
      </c>
    </row>
    <row r="23005" spans="1:4">
      <c r="A23005" t="s">
        <v>68465</v>
      </c>
      <c r="B23005" t="s">
        <v>68466</v>
      </c>
      <c r="D23005" t="str">
        <f t="shared" si="359"/>
        <v>AR06482401 MNRC OPERATIONS</v>
      </c>
    </row>
    <row r="23006" spans="1:4">
      <c r="A23006" t="s">
        <v>68467</v>
      </c>
      <c r="B23006" t="s">
        <v>68468</v>
      </c>
      <c r="D23006" t="str">
        <f t="shared" si="359"/>
        <v>AR06490101 SS TRACS HUSBANDRY ANIMAL PURCHASES</v>
      </c>
    </row>
    <row r="23007" spans="1:4">
      <c r="A23007" t="s">
        <v>68469</v>
      </c>
      <c r="B23007" t="s">
        <v>68470</v>
      </c>
      <c r="D23007" t="str">
        <f t="shared" si="359"/>
        <v>AR06491001 ANIMAL HEALTH CARE PER DIEM</v>
      </c>
    </row>
    <row r="23008" spans="1:4">
      <c r="A23008" t="s">
        <v>68471</v>
      </c>
      <c r="B23008" t="s">
        <v>68472</v>
      </c>
      <c r="D23008" t="str">
        <f t="shared" si="359"/>
        <v>AR06491501 SOM MUTANT MOUSE PATHOLOGY LAB SVCS</v>
      </c>
    </row>
    <row r="23009" spans="1:4">
      <c r="A23009" t="s">
        <v>68473</v>
      </c>
      <c r="B23009" t="s">
        <v>68474</v>
      </c>
      <c r="D23009" t="str">
        <f t="shared" si="359"/>
        <v>AR06491601 SOM STEM CELL REGULATORY ASSISTANCE SVC</v>
      </c>
    </row>
    <row r="23010" spans="1:4">
      <c r="A23010" t="s">
        <v>68475</v>
      </c>
      <c r="B23010" t="s">
        <v>68476</v>
      </c>
      <c r="D23010" t="str">
        <f t="shared" si="359"/>
        <v>AR06491801 SOM STEM CELL ALPHA CLINIC SVCS</v>
      </c>
    </row>
    <row r="23011" spans="1:4">
      <c r="A23011" t="s">
        <v>68477</v>
      </c>
      <c r="B23011" t="s">
        <v>68478</v>
      </c>
      <c r="D23011" t="str">
        <f t="shared" si="359"/>
        <v>AR06491901 SOM PROTEIN STRUCTURE CORE SVCS</v>
      </c>
    </row>
    <row r="23012" spans="1:4">
      <c r="A23012" t="s">
        <v>68479</v>
      </c>
      <c r="B23012" t="s">
        <v>68480</v>
      </c>
      <c r="D23012" t="str">
        <f t="shared" si="359"/>
        <v>AR06492001 VM MUTANT MOUSE BIOLOGY PROGRAM SVCS</v>
      </c>
    </row>
    <row r="23013" spans="1:4">
      <c r="A23013" t="s">
        <v>68481</v>
      </c>
      <c r="B23013" t="s">
        <v>68482</v>
      </c>
      <c r="D23013" t="str">
        <f t="shared" si="359"/>
        <v>AR06492201 CAES PLANT TRANSFORMATION FACILITY</v>
      </c>
    </row>
    <row r="23014" spans="1:4">
      <c r="A23014" t="s">
        <v>68483</v>
      </c>
      <c r="B23014" t="s">
        <v>68484</v>
      </c>
      <c r="D23014" t="str">
        <f t="shared" si="359"/>
        <v>AR06495101 CHE TPHRLSMOKE CHAMBER</v>
      </c>
    </row>
    <row r="23015" spans="1:4">
      <c r="A23015" t="s">
        <v>68485</v>
      </c>
      <c r="B23015" t="s">
        <v>68486</v>
      </c>
      <c r="D23015" t="str">
        <f t="shared" si="359"/>
        <v>AR06495201 CHE ANIMAL CARE</v>
      </c>
    </row>
    <row r="23016" spans="1:4">
      <c r="A23016" t="s">
        <v>68487</v>
      </c>
      <c r="B23016" t="s">
        <v>68488</v>
      </c>
      <c r="D23016" t="str">
        <f t="shared" si="359"/>
        <v>AR06495401 ENGR CHE ENGINEERING RECHARGE</v>
      </c>
    </row>
    <row r="23017" spans="1:4">
      <c r="A23017" t="s">
        <v>68489</v>
      </c>
      <c r="B23017" t="s">
        <v>68490</v>
      </c>
      <c r="D23017" t="str">
        <f t="shared" si="359"/>
        <v>AR06500501 EPS GEOCHEMISTRYandGEOCHRON LAB SVCS</v>
      </c>
    </row>
    <row r="23018" spans="1:4">
      <c r="A23018" t="s">
        <v>68491</v>
      </c>
      <c r="B23018" t="s">
        <v>68492</v>
      </c>
      <c r="D23018" t="str">
        <f t="shared" si="359"/>
        <v>AR06502001 SOM COMPREHENSIVE CANCER LAB SVCS</v>
      </c>
    </row>
    <row r="23019" spans="1:4">
      <c r="A23019" t="s">
        <v>68493</v>
      </c>
      <c r="B23019" t="s">
        <v>68494</v>
      </c>
      <c r="D23019" t="str">
        <f t="shared" si="359"/>
        <v>AR06502901 SOM EXPLORER MOLECULAR IMAGING CTR SVCS</v>
      </c>
    </row>
    <row r="23020" spans="1:4">
      <c r="A23020" t="s">
        <v>68495</v>
      </c>
      <c r="B23020" t="s">
        <v>68496</v>
      </c>
      <c r="D23020" t="str">
        <f t="shared" si="359"/>
        <v>AR06503001 SOM BIOANALYSIS PHARMACOKINETICS CORE</v>
      </c>
    </row>
    <row r="23021" spans="1:4">
      <c r="A23021" t="s">
        <v>68497</v>
      </c>
      <c r="B23021" t="s">
        <v>68498</v>
      </c>
      <c r="D23021" t="str">
        <f t="shared" si="359"/>
        <v>AR06603901 STUDENT EXPERIMENTAL FARM HARVEST INCOME</v>
      </c>
    </row>
    <row r="23022" spans="1:4">
      <c r="A23022" t="s">
        <v>68499</v>
      </c>
      <c r="B23022" t="s">
        <v>68500</v>
      </c>
      <c r="D23022" t="str">
        <f t="shared" si="359"/>
        <v>AR06606501 PROTEIN STRUCTURE LABORATORY INCOME</v>
      </c>
    </row>
    <row r="23023" spans="1:4">
      <c r="A23023" t="s">
        <v>68501</v>
      </c>
      <c r="B23023" t="s">
        <v>68502</v>
      </c>
      <c r="D23023" t="str">
        <f t="shared" si="359"/>
        <v>AR06606601 CAMPUS MASS SPECTROMETRY FACILITIES</v>
      </c>
    </row>
    <row r="23024" spans="1:4">
      <c r="A23024" t="s">
        <v>68503</v>
      </c>
      <c r="B23024" t="s">
        <v>68504</v>
      </c>
      <c r="D23024" t="str">
        <f t="shared" si="359"/>
        <v>AR06607401 VM ANATOMY EMCL INCOME</v>
      </c>
    </row>
    <row r="23025" spans="1:4">
      <c r="A23025" t="s">
        <v>68505</v>
      </c>
      <c r="B23025" t="s">
        <v>68506</v>
      </c>
      <c r="D23025" t="str">
        <f t="shared" si="359"/>
        <v>AR06627001 OM OLIVE SALES</v>
      </c>
    </row>
    <row r="23026" spans="1:4">
      <c r="A23026" t="s">
        <v>68507</v>
      </c>
      <c r="B23026" t="s">
        <v>68508</v>
      </c>
      <c r="D23026" t="str">
        <f t="shared" si="359"/>
        <v>AR06654501 CAES PLANT SCIENCE FIELD ACREAGE SVCS</v>
      </c>
    </row>
    <row r="23027" spans="1:4">
      <c r="A23027" t="s">
        <v>68509</v>
      </c>
      <c r="B23027" t="s">
        <v>68510</v>
      </c>
      <c r="D23027" t="str">
        <f t="shared" si="359"/>
        <v>AR06654601 CAES PLANT SCIENCE TILLING SVCS</v>
      </c>
    </row>
    <row r="23028" spans="1:4">
      <c r="A23028" t="s">
        <v>68511</v>
      </c>
      <c r="B23028" t="s">
        <v>68512</v>
      </c>
      <c r="D23028" t="str">
        <f t="shared" si="359"/>
        <v>AR06654801 CAES WINERY SVCS</v>
      </c>
    </row>
    <row r="23029" spans="1:4">
      <c r="A23029" t="s">
        <v>68513</v>
      </c>
      <c r="B23029" t="s">
        <v>68514</v>
      </c>
      <c r="D23029" t="str">
        <f t="shared" si="359"/>
        <v>AR06654901 CAES PLANT SCI SMALL GRAINS TRIAL SVC</v>
      </c>
    </row>
    <row r="23030" spans="1:4">
      <c r="A23030" t="s">
        <v>68515</v>
      </c>
      <c r="B23030" t="s">
        <v>68516</v>
      </c>
      <c r="D23030" t="str">
        <f t="shared" si="359"/>
        <v>AR06656001 CAESPLANT SCIGENOMIC LIBRARY PREP SVCS</v>
      </c>
    </row>
    <row r="23031" spans="1:4">
      <c r="A23031" t="s">
        <v>68517</v>
      </c>
      <c r="B23031" t="s">
        <v>68518</v>
      </c>
      <c r="D23031" t="str">
        <f t="shared" si="359"/>
        <v>AR06656501 CAESANIM SCILABELFREE MOL PHENOTYPING</v>
      </c>
    </row>
    <row r="23032" spans="1:4">
      <c r="A23032" t="s">
        <v>68519</v>
      </c>
      <c r="B23032" t="s">
        <v>68520</v>
      </c>
      <c r="D23032" t="str">
        <f t="shared" si="359"/>
        <v>AR06656901 CAESPLANT SCI GENOME MAPPING</v>
      </c>
    </row>
    <row r="23033" spans="1:4">
      <c r="A23033" t="s">
        <v>68521</v>
      </c>
      <c r="B23033" t="s">
        <v>68522</v>
      </c>
      <c r="D23033" t="str">
        <f t="shared" si="359"/>
        <v>AR06657101 CAES RMI SERVICES</v>
      </c>
    </row>
    <row r="23034" spans="1:4">
      <c r="A23034" t="s">
        <v>68523</v>
      </c>
      <c r="B23034" t="s">
        <v>68524</v>
      </c>
      <c r="D23034" t="str">
        <f t="shared" si="359"/>
        <v>AR06657301 CAESWFCB TODD LAB SERVICES</v>
      </c>
    </row>
    <row r="23035" spans="1:4">
      <c r="A23035" t="s">
        <v>68525</v>
      </c>
      <c r="B23035" t="s">
        <v>68526</v>
      </c>
      <c r="D23035" t="str">
        <f t="shared" si="359"/>
        <v>AR06657501 CAESPLANT PATH RICE MUTANT SVCS</v>
      </c>
    </row>
    <row r="23036" spans="1:4">
      <c r="A23036" t="s">
        <v>68527</v>
      </c>
      <c r="B23036" t="s">
        <v>68528</v>
      </c>
      <c r="D23036" t="str">
        <f t="shared" si="359"/>
        <v>AR06657901 CAES OXYLIPINandPLASMALOGEN ANALYSIS</v>
      </c>
    </row>
    <row r="23037" spans="1:4">
      <c r="A23037" t="s">
        <v>68529</v>
      </c>
      <c r="B23037" t="s">
        <v>68530</v>
      </c>
      <c r="D23037" t="str">
        <f t="shared" si="359"/>
        <v>AR06658101 Translational Shared Rsrch Fac TSRF</v>
      </c>
    </row>
    <row r="23038" spans="1:4">
      <c r="A23038" t="s">
        <v>68531</v>
      </c>
      <c r="B23038" t="s">
        <v>68532</v>
      </c>
      <c r="D23038" t="str">
        <f t="shared" si="359"/>
        <v>AR06660201 CAHFS CAMPUS RECHARGES</v>
      </c>
    </row>
    <row r="23039" spans="1:4">
      <c r="A23039" t="s">
        <v>68533</v>
      </c>
      <c r="B23039" t="s">
        <v>68534</v>
      </c>
      <c r="D23039" t="str">
        <f t="shared" si="359"/>
        <v>AR06996501 BIOMEDICAL ENGR MICRPET SCANNER</v>
      </c>
    </row>
    <row r="23040" spans="1:4">
      <c r="A23040" t="s">
        <v>68535</v>
      </c>
      <c r="B23040" t="s">
        <v>68536</v>
      </c>
      <c r="D23040" t="str">
        <f t="shared" si="359"/>
        <v>AR00000001 GENOME COVID Testing</v>
      </c>
    </row>
    <row r="23041" spans="1:4">
      <c r="A23041" t="s">
        <v>68537</v>
      </c>
      <c r="B23041" t="s">
        <v>68538</v>
      </c>
      <c r="D23041" t="str">
        <f t="shared" si="359"/>
        <v>AR06660001 VET Diagnostic Lab System Rate</v>
      </c>
    </row>
    <row r="23042" spans="1:4">
      <c r="A23042" t="s">
        <v>68539</v>
      </c>
      <c r="B23042" t="s">
        <v>68540</v>
      </c>
      <c r="D23042" t="str">
        <f t="shared" si="359"/>
        <v>AR06661601 Equine Analytical Chemistry Rate EACP</v>
      </c>
    </row>
    <row r="23043" spans="1:4">
      <c r="A23043" t="s">
        <v>68541</v>
      </c>
      <c r="B23043" t="s">
        <v>68542</v>
      </c>
      <c r="D23043" t="str">
        <f t="shared" ref="D23043:D23106" si="360">A23043&amp;" "&amp;B23043</f>
        <v>AR60380001 Intermountain REC Research Acre</v>
      </c>
    </row>
    <row r="23044" spans="1:4">
      <c r="A23044" t="s">
        <v>68543</v>
      </c>
      <c r="B23044" t="s">
        <v>68544</v>
      </c>
      <c r="D23044" t="str">
        <f t="shared" si="360"/>
        <v>AR60380002 Intermountain REC Research Hourly Rate</v>
      </c>
    </row>
    <row r="23045" spans="1:4">
      <c r="A23045" t="s">
        <v>68545</v>
      </c>
      <c r="B23045" t="s">
        <v>68546</v>
      </c>
      <c r="D23045" t="str">
        <f t="shared" si="360"/>
        <v>AR60380003 Intermountain REC Research Water</v>
      </c>
    </row>
    <row r="23046" spans="1:4">
      <c r="A23046" t="s">
        <v>68547</v>
      </c>
      <c r="B23046" t="s">
        <v>68548</v>
      </c>
      <c r="D23046" t="str">
        <f t="shared" si="360"/>
        <v>AR60380004 Kerney REC Research Acre</v>
      </c>
    </row>
    <row r="23047" spans="1:4">
      <c r="A23047" t="s">
        <v>68549</v>
      </c>
      <c r="B23047" t="s">
        <v>68550</v>
      </c>
      <c r="D23047" t="str">
        <f t="shared" si="360"/>
        <v>AR60380005 Kerney REC Research Hourly Rate</v>
      </c>
    </row>
    <row r="23048" spans="1:4">
      <c r="A23048" t="s">
        <v>68551</v>
      </c>
      <c r="B23048" t="s">
        <v>68552</v>
      </c>
      <c r="D23048" t="str">
        <f t="shared" si="360"/>
        <v>AR60380009 South Coast REC Research Acre</v>
      </c>
    </row>
    <row r="23049" spans="1:4">
      <c r="A23049" t="s">
        <v>68553</v>
      </c>
      <c r="B23049" t="s">
        <v>68554</v>
      </c>
      <c r="D23049" t="str">
        <f t="shared" si="360"/>
        <v>AR60380010 South Coast REC Research Hourly Rate</v>
      </c>
    </row>
    <row r="23050" spans="1:4">
      <c r="A23050" t="s">
        <v>68555</v>
      </c>
      <c r="B23050" t="s">
        <v>68556</v>
      </c>
      <c r="D23050" t="str">
        <f t="shared" si="360"/>
        <v>AR60380011 Sierra Foothill REC Research Rate</v>
      </c>
    </row>
    <row r="23051" spans="1:4">
      <c r="A23051" t="s">
        <v>68557</v>
      </c>
      <c r="B23051" t="s">
        <v>68558</v>
      </c>
      <c r="D23051" t="str">
        <f t="shared" si="360"/>
        <v>AR60380012 Sierra Foothill REC Research Hourly Rate</v>
      </c>
    </row>
    <row r="23052" spans="1:4">
      <c r="A23052" t="s">
        <v>68559</v>
      </c>
      <c r="B23052" t="s">
        <v>68560</v>
      </c>
      <c r="D23052" t="str">
        <f t="shared" si="360"/>
        <v>AR60380013 Sierra Foothill REC Reaserch Animal Care</v>
      </c>
    </row>
    <row r="23053" spans="1:4">
      <c r="A23053" t="s">
        <v>68561</v>
      </c>
      <c r="B23053" t="s">
        <v>68562</v>
      </c>
      <c r="D23053" t="str">
        <f t="shared" si="360"/>
        <v>AR60380014 South Coast REC Greenhouse Rate</v>
      </c>
    </row>
    <row r="23054" spans="1:4">
      <c r="A23054" t="s">
        <v>68563</v>
      </c>
      <c r="B23054" t="s">
        <v>68564</v>
      </c>
      <c r="D23054" t="str">
        <f t="shared" si="360"/>
        <v>AR60380015 Westside REC Research Acre Rate</v>
      </c>
    </row>
    <row r="23055" spans="1:4">
      <c r="A23055" t="s">
        <v>68565</v>
      </c>
      <c r="B23055" t="s">
        <v>68566</v>
      </c>
      <c r="D23055" t="str">
        <f t="shared" si="360"/>
        <v>AR60380016 Westside REC Research Hourly Rate</v>
      </c>
    </row>
    <row r="23056" spans="1:4">
      <c r="A23056" t="s">
        <v>68567</v>
      </c>
      <c r="B23056" t="s">
        <v>68568</v>
      </c>
      <c r="D23056" t="str">
        <f t="shared" si="360"/>
        <v>AR60380017 Westside REC Research Water</v>
      </c>
    </row>
    <row r="23057" spans="1:4">
      <c r="A23057" t="s">
        <v>68569</v>
      </c>
      <c r="B23057" t="s">
        <v>68570</v>
      </c>
      <c r="D23057" t="str">
        <f t="shared" si="360"/>
        <v>AR60380018 CPE Course Management Rate</v>
      </c>
    </row>
    <row r="23058" spans="1:4">
      <c r="A23058" t="s">
        <v>68571</v>
      </c>
      <c r="B23058" t="s">
        <v>68572</v>
      </c>
      <c r="D23058" t="str">
        <f t="shared" si="360"/>
        <v>AR60380006 Lindcove REC Research Acre</v>
      </c>
    </row>
    <row r="23059" spans="1:4">
      <c r="A23059" t="s">
        <v>68573</v>
      </c>
      <c r="B23059" t="s">
        <v>68574</v>
      </c>
      <c r="D23059" t="str">
        <f t="shared" si="360"/>
        <v>AR60380007 Lindcove REC Research Hourly Rate</v>
      </c>
    </row>
    <row r="23060" spans="1:4">
      <c r="A23060" t="s">
        <v>68575</v>
      </c>
      <c r="B23060" t="s">
        <v>68576</v>
      </c>
      <c r="D23060" t="str">
        <f t="shared" si="360"/>
        <v>AR60380008 Lindcove REC Packline User Fee</v>
      </c>
    </row>
    <row r="23061" spans="1:4">
      <c r="A23061" t="s">
        <v>68577</v>
      </c>
      <c r="B23061" t="s">
        <v>68578</v>
      </c>
      <c r="D23061" t="str">
        <f t="shared" si="360"/>
        <v>AR06428601 CADMS Bioportal</v>
      </c>
    </row>
    <row r="23062" spans="1:4">
      <c r="A23062" t="s">
        <v>68579</v>
      </c>
      <c r="B23062" t="s">
        <v>68580</v>
      </c>
      <c r="D23062" t="str">
        <f t="shared" si="360"/>
        <v>AR60380019 CAES Seed Sales</v>
      </c>
    </row>
    <row r="23063" spans="1:4">
      <c r="A23063" t="s">
        <v>68581</v>
      </c>
      <c r="B23063" t="s">
        <v>68582</v>
      </c>
      <c r="D23063" t="str">
        <f t="shared" si="360"/>
        <v>AR60380020 Project CAES LAWR Freeze Drier</v>
      </c>
    </row>
    <row r="23064" spans="1:4">
      <c r="A23064" t="s">
        <v>68583</v>
      </c>
      <c r="B23064" t="s">
        <v>68584</v>
      </c>
      <c r="D23064" t="str">
        <f t="shared" si="360"/>
        <v>AR60380021 CAES LAWR Particle Size Analyzer Service</v>
      </c>
    </row>
    <row r="23065" spans="1:4">
      <c r="A23065" t="s">
        <v>68585</v>
      </c>
      <c r="B23065" t="s">
        <v>68586</v>
      </c>
      <c r="D23065" t="str">
        <f t="shared" si="360"/>
        <v>AR60380022 CAES Vineyard Labor Support Services</v>
      </c>
    </row>
    <row r="23066" spans="1:4">
      <c r="A23066" t="s">
        <v>68587</v>
      </c>
      <c r="B23066" t="s">
        <v>68588</v>
      </c>
      <c r="D23066" t="str">
        <f t="shared" si="360"/>
        <v>AR60380023 Center for Urban Horticulture Services</v>
      </c>
    </row>
    <row r="23067" spans="1:4">
      <c r="A23067" t="s">
        <v>68589</v>
      </c>
      <c r="B23067" t="s">
        <v>68590</v>
      </c>
      <c r="D23067" t="str">
        <f t="shared" si="360"/>
        <v>AR06425005 VM PCR LAB</v>
      </c>
    </row>
    <row r="23068" spans="1:4">
      <c r="A23068" t="s">
        <v>68591</v>
      </c>
      <c r="B23068" t="s">
        <v>68592</v>
      </c>
      <c r="D23068" t="str">
        <f t="shared" si="360"/>
        <v>GLLLAW5990 Raquel Silva SCHOOL OF LAW GL Only</v>
      </c>
    </row>
    <row r="23069" spans="1:4">
      <c r="A23069" t="s">
        <v>68593</v>
      </c>
      <c r="B23069" t="s">
        <v>68594</v>
      </c>
      <c r="D23069" t="str">
        <f t="shared" si="360"/>
        <v>GLLLAW5991 Vikram David Amar SCHOOL OF LAW GL Only</v>
      </c>
    </row>
    <row r="23070" spans="1:4">
      <c r="A23070" t="s">
        <v>68595</v>
      </c>
      <c r="B23070" t="s">
        <v>68596</v>
      </c>
      <c r="D23070" t="str">
        <f t="shared" si="360"/>
        <v>GLLLAW5992 Chimene Keitner SCHOOL OF LAW GL only</v>
      </c>
    </row>
    <row r="23071" spans="1:4">
      <c r="A23071" t="s">
        <v>68597</v>
      </c>
      <c r="B23071" t="s">
        <v>68598</v>
      </c>
      <c r="D23071" t="str">
        <f t="shared" si="360"/>
        <v>GLLLAW5993 Nila Bala SCHOOL OF LAW GL only</v>
      </c>
    </row>
    <row r="23072" spans="1:4">
      <c r="A23072" t="s">
        <v>68599</v>
      </c>
      <c r="B23072" t="s">
        <v>68600</v>
      </c>
      <c r="D23072" t="str">
        <f t="shared" si="360"/>
        <v>GLMRAD5989 Hamza Hussaini MED Radiology GL Only</v>
      </c>
    </row>
    <row r="23073" spans="1:4">
      <c r="A23073" t="s">
        <v>68601</v>
      </c>
      <c r="B23073" t="s">
        <v>68602</v>
      </c>
      <c r="D23073" t="str">
        <f t="shared" si="360"/>
        <v>GLMPED5988 Anisha Srinivasan MED Pediatrics GL Only</v>
      </c>
    </row>
    <row r="23074" spans="1:4">
      <c r="A23074" t="s">
        <v>68603</v>
      </c>
      <c r="B23074" t="s">
        <v>68604</v>
      </c>
      <c r="D23074" t="str">
        <f t="shared" si="360"/>
        <v>GLLLAW5987 Suzanne Miller SCHOOL OF LAW GL Only</v>
      </c>
    </row>
    <row r="23075" spans="1:4">
      <c r="A23075" t="s">
        <v>68605</v>
      </c>
      <c r="B23075" t="s">
        <v>68606</v>
      </c>
      <c r="D23075" t="str">
        <f t="shared" si="360"/>
        <v>GLADES5986 Jennifer Phillips ENVIRONMENTAL SCIENCE And POLICY GL Only</v>
      </c>
    </row>
    <row r="23076" spans="1:4">
      <c r="A23076" t="s">
        <v>68607</v>
      </c>
      <c r="B23076" t="s">
        <v>68608</v>
      </c>
      <c r="D23076" t="str">
        <f t="shared" si="360"/>
        <v>GLMHPH5985 Nuria Casals Farre MED Physiology And Membrane Biol GL Only</v>
      </c>
    </row>
    <row r="23077" spans="1:4">
      <c r="A23077" t="s">
        <v>68609</v>
      </c>
      <c r="B23077" t="s">
        <v>68610</v>
      </c>
      <c r="D23077" t="str">
        <f t="shared" si="360"/>
        <v>GLNURS5984 Kathryn Hanks School of Nursing GL Only</v>
      </c>
    </row>
    <row r="23078" spans="1:4">
      <c r="A23078" t="s">
        <v>68611</v>
      </c>
      <c r="B23078" t="s">
        <v>68612</v>
      </c>
      <c r="D23078" t="str">
        <f t="shared" si="360"/>
        <v>GLEMAE5983 Camli Badrya MECHANICAL And AEROSPACE ENGR GL Only</v>
      </c>
    </row>
    <row r="23079" spans="1:4">
      <c r="A23079" t="s">
        <v>68613</v>
      </c>
      <c r="B23079" t="s">
        <v>68614</v>
      </c>
      <c r="D23079" t="str">
        <f t="shared" si="360"/>
        <v>GLMFCM5982 Alexander Knobloch MED Family And Community Med GL Only</v>
      </c>
    </row>
    <row r="23080" spans="1:4">
      <c r="A23080" t="s">
        <v>68615</v>
      </c>
      <c r="B23080" t="s">
        <v>68616</v>
      </c>
      <c r="D23080" t="str">
        <f t="shared" si="360"/>
        <v>GLMFCM5981 Christina Tran MED Family And Community Med GL Only</v>
      </c>
    </row>
    <row r="23081" spans="1:4">
      <c r="A23081" t="s">
        <v>68617</v>
      </c>
      <c r="B23081" t="s">
        <v>68618</v>
      </c>
      <c r="D23081" t="str">
        <f t="shared" si="360"/>
        <v>GLMSUR5980 Miquell Miller MED Surgery GL Only</v>
      </c>
    </row>
    <row r="23082" spans="1:4">
      <c r="A23082" t="s">
        <v>68619</v>
      </c>
      <c r="B23082" t="s">
        <v>68620</v>
      </c>
      <c r="D23082" t="str">
        <f t="shared" si="360"/>
        <v>GLVHFS5979 Todd Cornish CA ANIMAL HLTH And FOOD SAFETY LAB GL Only</v>
      </c>
    </row>
    <row r="23083" spans="1:4">
      <c r="A23083" t="s">
        <v>68621</v>
      </c>
      <c r="B23083" t="s">
        <v>68622</v>
      </c>
      <c r="D23083" t="str">
        <f t="shared" si="360"/>
        <v>GLMSUR5978 Ian Powelson MED Surgery GL Only</v>
      </c>
    </row>
    <row r="23084" spans="1:4">
      <c r="A23084" t="s">
        <v>68623</v>
      </c>
      <c r="B23084" t="s">
        <v>68624</v>
      </c>
      <c r="D23084" t="str">
        <f t="shared" si="360"/>
        <v>GLLMUS5977 Alan Matteri MUSIC GL Only</v>
      </c>
    </row>
    <row r="23085" spans="1:4">
      <c r="A23085" t="s">
        <v>68625</v>
      </c>
      <c r="B23085" t="s">
        <v>68626</v>
      </c>
      <c r="D23085" t="str">
        <f t="shared" si="360"/>
        <v>GLLMUS5976 David Atkinson Wells MUSIC GL Only</v>
      </c>
    </row>
    <row r="23086" spans="1:4">
      <c r="A23086" t="s">
        <v>68627</v>
      </c>
      <c r="B23086" t="s">
        <v>68628</v>
      </c>
      <c r="D23086" t="str">
        <f t="shared" si="360"/>
        <v>GLMFCM5975 Michael Nguyen MED Family And Community Med GL Only</v>
      </c>
    </row>
    <row r="23087" spans="1:4">
      <c r="A23087" t="s">
        <v>68629</v>
      </c>
      <c r="B23087" t="s">
        <v>68630</v>
      </c>
      <c r="D23087" t="str">
        <f t="shared" si="360"/>
        <v>GLMPED5974 Jennifer Lee MED Pediatrics GL Only</v>
      </c>
    </row>
    <row r="23088" spans="1:4">
      <c r="A23088" t="s">
        <v>68631</v>
      </c>
      <c r="B23088" t="s">
        <v>68632</v>
      </c>
      <c r="D23088" t="str">
        <f t="shared" si="360"/>
        <v>GLMERM5973 Abhinav Chandra MED Emergency Medicine GL Only</v>
      </c>
    </row>
    <row r="23089" spans="1:4">
      <c r="A23089" t="s">
        <v>68633</v>
      </c>
      <c r="B23089" t="s">
        <v>68634</v>
      </c>
      <c r="D23089" t="str">
        <f t="shared" si="360"/>
        <v>GLMFCM5972 Katy Schousen MED Family And Community Med GL Only</v>
      </c>
    </row>
    <row r="23090" spans="1:4">
      <c r="A23090" t="s">
        <v>68635</v>
      </c>
      <c r="B23090" t="s">
        <v>68636</v>
      </c>
      <c r="D23090" t="str">
        <f t="shared" si="360"/>
        <v>GLMFCM5971 Diana Trang MED Family And Community Med GL Only</v>
      </c>
    </row>
    <row r="23091" spans="1:4">
      <c r="A23091" t="s">
        <v>68637</v>
      </c>
      <c r="B23091" t="s">
        <v>68638</v>
      </c>
      <c r="D23091" t="str">
        <f t="shared" si="360"/>
        <v>GLLSTA5970 Sebastian K√ hnert STATISTICS GL Only</v>
      </c>
    </row>
    <row r="23092" spans="1:4">
      <c r="A23092" t="s">
        <v>68639</v>
      </c>
      <c r="B23092" t="s">
        <v>68640</v>
      </c>
      <c r="D23092" t="str">
        <f t="shared" si="360"/>
        <v>GLMSUR5969 Jennifer Lynde MED Surgery GL Only</v>
      </c>
    </row>
    <row r="23093" spans="1:4">
      <c r="A23093" t="s">
        <v>68641</v>
      </c>
      <c r="B23093" t="s">
        <v>68642</v>
      </c>
      <c r="D23093" t="str">
        <f t="shared" si="360"/>
        <v>GLANUT5968 Kendra Addie Byrd NUTRITION GL Only</v>
      </c>
    </row>
    <row r="23094" spans="1:4">
      <c r="A23094" t="s">
        <v>68643</v>
      </c>
      <c r="B23094" t="s">
        <v>68644</v>
      </c>
      <c r="D23094" t="str">
        <f t="shared" si="360"/>
        <v>GLMOPH5967 Rebecca Chen MED Eye Center GL Only</v>
      </c>
    </row>
    <row r="23095" spans="1:4">
      <c r="A23095" t="s">
        <v>68645</v>
      </c>
      <c r="B23095" t="s">
        <v>68646</v>
      </c>
      <c r="D23095" t="str">
        <f t="shared" si="360"/>
        <v>GLGSM15966 Christopher Joseph Ziemba GRADUATE SCHOOL OF MANAGEMENT GL Only</v>
      </c>
    </row>
    <row r="23096" spans="1:4">
      <c r="A23096" t="s">
        <v>68647</v>
      </c>
      <c r="B23096" t="s">
        <v>68648</v>
      </c>
      <c r="D23096" t="str">
        <f t="shared" si="360"/>
        <v>GLMFCM5965 Gabriel Briscoe MED Family And Community Med GL Only</v>
      </c>
    </row>
    <row r="23097" spans="1:4">
      <c r="A23097" t="s">
        <v>68649</v>
      </c>
      <c r="B23097" t="s">
        <v>68650</v>
      </c>
      <c r="D23097" t="str">
        <f t="shared" si="360"/>
        <v>GLGSM15964 Naga Lakshmi Damaraju GRADUATE SCHOOL OF MANAGEMENT GL Only</v>
      </c>
    </row>
    <row r="23098" spans="1:4">
      <c r="A23098" t="s">
        <v>68651</v>
      </c>
      <c r="B23098" t="s">
        <v>68652</v>
      </c>
      <c r="D23098" t="str">
        <f t="shared" si="360"/>
        <v>GLMINT5963 Robert DeBruin MED Int Med Admin GL Only</v>
      </c>
    </row>
    <row r="23099" spans="1:4">
      <c r="A23099" t="s">
        <v>68653</v>
      </c>
      <c r="B23099" t="s">
        <v>68654</v>
      </c>
      <c r="D23099" t="str">
        <f t="shared" si="360"/>
        <v>GLMINT5962 Maung Khin MED Int Med Admin GL Only</v>
      </c>
    </row>
    <row r="23100" spans="1:4">
      <c r="A23100" t="s">
        <v>68655</v>
      </c>
      <c r="B23100" t="s">
        <v>68656</v>
      </c>
      <c r="D23100" t="str">
        <f t="shared" si="360"/>
        <v>GLIMCA5961 Mark Villalon MED INT MED CARDIOLOGY GL Only</v>
      </c>
    </row>
    <row r="23101" spans="1:4">
      <c r="A23101" t="s">
        <v>68657</v>
      </c>
      <c r="B23101" t="s">
        <v>68658</v>
      </c>
      <c r="D23101" t="str">
        <f t="shared" si="360"/>
        <v>GLMNEU5960 Reena Nanjireddy MED Neurology GL Only</v>
      </c>
    </row>
    <row r="23102" spans="1:4">
      <c r="A23102" t="s">
        <v>68659</v>
      </c>
      <c r="B23102" t="s">
        <v>68660</v>
      </c>
      <c r="D23102" t="str">
        <f t="shared" si="360"/>
        <v>GLLMUS5959 Russ Zokaites MUSIC GL Only</v>
      </c>
    </row>
    <row r="23103" spans="1:4">
      <c r="A23103" t="s">
        <v>68661</v>
      </c>
      <c r="B23103" t="s">
        <v>68662</v>
      </c>
      <c r="D23103" t="str">
        <f t="shared" si="360"/>
        <v>GLMERM5958 David Burkholder MED Emergency Medicine GL Only</v>
      </c>
    </row>
    <row r="23104" spans="1:4">
      <c r="A23104" t="s">
        <v>68663</v>
      </c>
      <c r="B23104" t="s">
        <v>68664</v>
      </c>
      <c r="D23104" t="str">
        <f t="shared" si="360"/>
        <v>GLMINT5957 Charanjit Bains MED Int Med Admin GL Only</v>
      </c>
    </row>
    <row r="23105" spans="1:4">
      <c r="A23105" t="s">
        <v>68665</v>
      </c>
      <c r="B23105" t="s">
        <v>68666</v>
      </c>
      <c r="D23105" t="str">
        <f t="shared" si="360"/>
        <v>GLMINT5956 Michael Kwong MED Int Med Admin GL Only</v>
      </c>
    </row>
    <row r="23106" spans="1:4">
      <c r="A23106" t="s">
        <v>68667</v>
      </c>
      <c r="B23106" t="s">
        <v>68668</v>
      </c>
      <c r="D23106" t="str">
        <f t="shared" si="360"/>
        <v>GLLEAL5955 Ching Hsuan Chen EAST ASIAN LANG And CULTURES GL Only</v>
      </c>
    </row>
    <row r="23107" spans="1:4">
      <c r="A23107" t="s">
        <v>68669</v>
      </c>
      <c r="B23107" t="s">
        <v>68670</v>
      </c>
      <c r="D23107" t="str">
        <f t="shared" ref="D23107:D23170" si="361">A23107&amp;" "&amp;B23107</f>
        <v>GLACHE5954 Gitanjali Khandagle HUMAN ECOLOGY GL Only</v>
      </c>
    </row>
    <row r="23108" spans="1:4">
      <c r="A23108" t="s">
        <v>68671</v>
      </c>
      <c r="B23108" t="s">
        <v>68672</v>
      </c>
      <c r="D23108" t="str">
        <f t="shared" si="361"/>
        <v>GLMINT5953 Clarisse Glen MED Int Med Admin GL Only</v>
      </c>
    </row>
    <row r="23109" spans="1:4">
      <c r="A23109" t="s">
        <v>68673</v>
      </c>
      <c r="B23109" t="s">
        <v>68674</v>
      </c>
      <c r="D23109" t="str">
        <f t="shared" si="361"/>
        <v>GLLMUS5952 Cindy Behmer MUSIC GL Only</v>
      </c>
    </row>
    <row r="23110" spans="1:4">
      <c r="A23110" t="s">
        <v>68675</v>
      </c>
      <c r="B23110" t="s">
        <v>68676</v>
      </c>
      <c r="D23110" t="str">
        <f t="shared" si="361"/>
        <v>GLLCHE5951 Abdelbasset Farahat CHEMISTRY GL Only</v>
      </c>
    </row>
    <row r="23111" spans="1:4">
      <c r="A23111" t="s">
        <v>68677</v>
      </c>
      <c r="B23111" t="s">
        <v>68678</v>
      </c>
      <c r="D23111" t="str">
        <f t="shared" si="361"/>
        <v>GLMSUR5950 Kate Stadeli MED Surgery GL Only</v>
      </c>
    </row>
    <row r="23112" spans="1:4">
      <c r="A23112" t="s">
        <v>68679</v>
      </c>
      <c r="B23112" t="s">
        <v>68680</v>
      </c>
      <c r="D23112" t="str">
        <f t="shared" si="361"/>
        <v>GLMURO5949 Thenappan Chandrasekar MED Urologic Surgery GL Only</v>
      </c>
    </row>
    <row r="23113" spans="1:4">
      <c r="A23113" t="s">
        <v>68681</v>
      </c>
      <c r="B23113" t="s">
        <v>68682</v>
      </c>
      <c r="D23113" t="str">
        <f t="shared" si="361"/>
        <v>GLMERM5948 Blake Siglock MED Emergency Medicine GL Only</v>
      </c>
    </row>
    <row r="23114" spans="1:4">
      <c r="A23114" t="s">
        <v>68683</v>
      </c>
      <c r="B23114" t="s">
        <v>68684</v>
      </c>
      <c r="D23114" t="str">
        <f t="shared" si="361"/>
        <v>GLMRAD5947 Tracy Yarbrough MED Radiology GL Only</v>
      </c>
    </row>
    <row r="23115" spans="1:4">
      <c r="A23115" t="s">
        <v>68685</v>
      </c>
      <c r="B23115" t="s">
        <v>68686</v>
      </c>
      <c r="D23115" t="str">
        <f t="shared" si="361"/>
        <v>GLMINT5946 Kristin Anderson MED Int Med Admin GL Only</v>
      </c>
    </row>
    <row r="23116" spans="1:4">
      <c r="A23116" t="s">
        <v>68687</v>
      </c>
      <c r="B23116" t="s">
        <v>68688</v>
      </c>
      <c r="D23116" t="str">
        <f t="shared" si="361"/>
        <v>GLMERM5945 Philip Buss MED Emergency Medicine GL Only</v>
      </c>
    </row>
    <row r="23117" spans="1:4">
      <c r="A23117" t="s">
        <v>68689</v>
      </c>
      <c r="B23117" t="s">
        <v>68690</v>
      </c>
      <c r="D23117" t="str">
        <f t="shared" si="361"/>
        <v>GLLAHI5944 Lydia K Greer ART And ART HISTORY GL Only</v>
      </c>
    </row>
    <row r="23118" spans="1:4">
      <c r="A23118" t="s">
        <v>68691</v>
      </c>
      <c r="B23118" t="s">
        <v>68692</v>
      </c>
      <c r="D23118" t="str">
        <f t="shared" si="361"/>
        <v>GLNURS5943 Ashley King School of Nursing GL Only</v>
      </c>
    </row>
    <row r="23119" spans="1:4">
      <c r="A23119" t="s">
        <v>68693</v>
      </c>
      <c r="B23119" t="s">
        <v>68694</v>
      </c>
      <c r="D23119" t="str">
        <f t="shared" si="361"/>
        <v>GLMDER5942 Lawrence Chan MED Dermatology GL Only</v>
      </c>
    </row>
    <row r="23120" spans="1:4">
      <c r="A23120" t="s">
        <v>68695</v>
      </c>
      <c r="B23120" t="s">
        <v>68696</v>
      </c>
      <c r="D23120" t="str">
        <f t="shared" si="361"/>
        <v>GLMSUR5941 Sawyer Smith MED Surgery GL Only</v>
      </c>
    </row>
    <row r="23121" spans="1:4">
      <c r="A23121" t="s">
        <v>68697</v>
      </c>
      <c r="B23121" t="s">
        <v>68698</v>
      </c>
      <c r="D23121" t="str">
        <f t="shared" si="361"/>
        <v>GLMSUR5940 Robert Kucejko MED Surgery GL Only</v>
      </c>
    </row>
    <row r="23122" spans="1:4">
      <c r="A23122" t="s">
        <v>68699</v>
      </c>
      <c r="B23122" t="s">
        <v>68700</v>
      </c>
      <c r="D23122" t="str">
        <f t="shared" si="361"/>
        <v>GLMERM5939 Joshua McKamie MED Emergency Medicine GL Only</v>
      </c>
    </row>
    <row r="23123" spans="1:4">
      <c r="A23123" t="s">
        <v>68701</v>
      </c>
      <c r="B23123" t="s">
        <v>68702</v>
      </c>
      <c r="D23123" t="str">
        <f t="shared" si="361"/>
        <v>GLMOTO5938 Anna Wertz MED Otolaryngology GL Only</v>
      </c>
    </row>
    <row r="23124" spans="1:4">
      <c r="A23124" t="s">
        <v>68703</v>
      </c>
      <c r="B23124" t="s">
        <v>68704</v>
      </c>
      <c r="D23124" t="str">
        <f t="shared" si="361"/>
        <v>GLMANS5937 James Littlejohn MED Anesth And Pain Medicine GL Only</v>
      </c>
    </row>
    <row r="23125" spans="1:4">
      <c r="A23125" t="s">
        <v>68705</v>
      </c>
      <c r="B23125" t="s">
        <v>68706</v>
      </c>
      <c r="D23125" t="str">
        <f t="shared" si="361"/>
        <v>GLLAHI5936 Jessica Trefethen Segall ART And ART HISTORY GL Only</v>
      </c>
    </row>
    <row r="23126" spans="1:4">
      <c r="A23126" t="s">
        <v>68707</v>
      </c>
      <c r="B23126" t="s">
        <v>68708</v>
      </c>
      <c r="D23126" t="str">
        <f t="shared" si="361"/>
        <v>GLNURS5935 Andrew Billings School of Nursing GL Only</v>
      </c>
    </row>
    <row r="23127" spans="1:4">
      <c r="A23127" t="s">
        <v>68709</v>
      </c>
      <c r="B23127" t="s">
        <v>68710</v>
      </c>
      <c r="D23127" t="str">
        <f t="shared" si="361"/>
        <v>GLNURS5934 Jovana Meno School of Nursing GL Only</v>
      </c>
    </row>
    <row r="23128" spans="1:4">
      <c r="A23128" t="s">
        <v>68711</v>
      </c>
      <c r="B23128" t="s">
        <v>68712</v>
      </c>
      <c r="D23128" t="str">
        <f t="shared" si="361"/>
        <v>GLNURS5933 Sarah Gardina School of Nursing GL Only</v>
      </c>
    </row>
    <row r="23129" spans="1:4">
      <c r="A23129" t="s">
        <v>68713</v>
      </c>
      <c r="B23129" t="s">
        <v>68714</v>
      </c>
      <c r="D23129" t="str">
        <f t="shared" si="361"/>
        <v>GLNURS5932 Melissa Song School of Nursing GL Only</v>
      </c>
    </row>
    <row r="23130" spans="1:4">
      <c r="A23130" t="s">
        <v>68715</v>
      </c>
      <c r="B23130" t="s">
        <v>68716</v>
      </c>
      <c r="D23130" t="str">
        <f t="shared" si="361"/>
        <v>GLNURS5931 Sandra Kamba School of Nursing GL Only</v>
      </c>
    </row>
    <row r="23131" spans="1:4">
      <c r="A23131" t="s">
        <v>68717</v>
      </c>
      <c r="B23131" t="s">
        <v>68718</v>
      </c>
      <c r="D23131" t="str">
        <f t="shared" si="361"/>
        <v>GLNURS5930 Charmaine Shearer School of Nursing GL Only</v>
      </c>
    </row>
    <row r="23132" spans="1:4">
      <c r="A23132" t="s">
        <v>68719</v>
      </c>
      <c r="B23132" t="s">
        <v>68720</v>
      </c>
      <c r="D23132" t="str">
        <f t="shared" si="361"/>
        <v>GLNURS5929 Allison Chung School of Nursing GL Only</v>
      </c>
    </row>
    <row r="23133" spans="1:4">
      <c r="A23133" t="s">
        <v>68721</v>
      </c>
      <c r="B23133" t="s">
        <v>68722</v>
      </c>
      <c r="D23133" t="str">
        <f t="shared" si="361"/>
        <v>GLNURS5928 Mary Joe Martinez School of Nursing GL Only</v>
      </c>
    </row>
    <row r="23134" spans="1:4">
      <c r="A23134" t="s">
        <v>68723</v>
      </c>
      <c r="B23134" t="s">
        <v>68724</v>
      </c>
      <c r="D23134" t="str">
        <f t="shared" si="361"/>
        <v>GLNURS5927 Moemi Gossal School of Nursing GL Only</v>
      </c>
    </row>
    <row r="23135" spans="1:4">
      <c r="A23135" t="s">
        <v>68725</v>
      </c>
      <c r="B23135" t="s">
        <v>68726</v>
      </c>
      <c r="D23135" t="str">
        <f t="shared" si="361"/>
        <v>GLNURS5926 Sumon Johnson School of Nursing GL Only</v>
      </c>
    </row>
    <row r="23136" spans="1:4">
      <c r="A23136" t="s">
        <v>68727</v>
      </c>
      <c r="B23136" t="s">
        <v>68728</v>
      </c>
      <c r="D23136" t="str">
        <f t="shared" si="361"/>
        <v>GLMPSY5925 Christina Lee MED Psychiatry And Behav Sci GL Only</v>
      </c>
    </row>
    <row r="23137" spans="1:4">
      <c r="A23137" t="s">
        <v>68729</v>
      </c>
      <c r="B23137" t="s">
        <v>68730</v>
      </c>
      <c r="D23137" t="str">
        <f t="shared" si="361"/>
        <v>GLMINT5924 Alexander Becka MED Int Med Admin GL Only</v>
      </c>
    </row>
    <row r="23138" spans="1:4">
      <c r="A23138" t="s">
        <v>68731</v>
      </c>
      <c r="B23138" t="s">
        <v>68732</v>
      </c>
      <c r="D23138" t="str">
        <f t="shared" si="361"/>
        <v>GLMSUR5923 Ara Salibian MED Surgery GL Only</v>
      </c>
    </row>
    <row r="23139" spans="1:4">
      <c r="A23139" t="s">
        <v>68733</v>
      </c>
      <c r="B23139" t="s">
        <v>68734</v>
      </c>
      <c r="D23139" t="str">
        <f t="shared" si="361"/>
        <v>GLMINT5922 Chouhan Balpreet MED Int Med Admin GL Only</v>
      </c>
    </row>
    <row r="23140" spans="1:4">
      <c r="A23140" t="s">
        <v>68735</v>
      </c>
      <c r="B23140" t="s">
        <v>68736</v>
      </c>
      <c r="D23140" t="str">
        <f t="shared" si="361"/>
        <v>GLECSE5921 Vidhyacharan Bhaskar ENGR COMPUTER SCIENCE GL Only</v>
      </c>
    </row>
    <row r="23141" spans="1:4">
      <c r="A23141" t="s">
        <v>68737</v>
      </c>
      <c r="B23141" t="s">
        <v>68738</v>
      </c>
      <c r="D23141" t="str">
        <f t="shared" si="361"/>
        <v>GLLEAL5920 Ling Cai EAST ASIAN LANG And CULTURES GL Only</v>
      </c>
    </row>
    <row r="23142" spans="1:4">
      <c r="A23142" t="s">
        <v>68739</v>
      </c>
      <c r="B23142" t="s">
        <v>68740</v>
      </c>
      <c r="D23142" t="str">
        <f t="shared" si="361"/>
        <v>GLMSUR5919 Timothy Pirolli MED Surgery GL Only</v>
      </c>
    </row>
    <row r="23143" spans="1:4">
      <c r="A23143" t="s">
        <v>68741</v>
      </c>
      <c r="B23143" t="s">
        <v>68742</v>
      </c>
      <c r="D23143" t="str">
        <f t="shared" si="361"/>
        <v>GLMPMR5918 Melita Moore MED Physical Medicine And Rehab GL Only</v>
      </c>
    </row>
    <row r="23144" spans="1:4">
      <c r="A23144" t="s">
        <v>68743</v>
      </c>
      <c r="B23144" t="s">
        <v>68744</v>
      </c>
      <c r="D23144" t="str">
        <f t="shared" si="361"/>
        <v>GLMPMR5917 Vikram Agnish MED Physical Medicine And Rehab GL Only</v>
      </c>
    </row>
    <row r="23145" spans="1:4">
      <c r="A23145" t="s">
        <v>68745</v>
      </c>
      <c r="B23145" t="s">
        <v>68746</v>
      </c>
      <c r="D23145" t="str">
        <f t="shared" si="361"/>
        <v>GLMNSG5916 Myung Hoon Shin MED Neurological Surgery GL Only</v>
      </c>
    </row>
    <row r="23146" spans="1:4">
      <c r="A23146" t="s">
        <v>68747</v>
      </c>
      <c r="B23146" t="s">
        <v>68748</v>
      </c>
      <c r="D23146" t="str">
        <f t="shared" si="361"/>
        <v>GLMERM5915 Samuel Tate MED Emergency Medicine GL Only</v>
      </c>
    </row>
    <row r="23147" spans="1:4">
      <c r="A23147" t="s">
        <v>68749</v>
      </c>
      <c r="B23147" t="s">
        <v>68750</v>
      </c>
      <c r="D23147" t="str">
        <f t="shared" si="361"/>
        <v>GLMPED5914 Nathan Stoker MED Pediatrics GL Only</v>
      </c>
    </row>
    <row r="23148" spans="1:4">
      <c r="A23148" t="s">
        <v>68751</v>
      </c>
      <c r="B23148" t="s">
        <v>68752</v>
      </c>
      <c r="D23148" t="str">
        <f t="shared" si="361"/>
        <v>GLMPED5913 Philip Malouf MED Pediatrics GL Only</v>
      </c>
    </row>
    <row r="23149" spans="1:4">
      <c r="A23149" t="s">
        <v>68753</v>
      </c>
      <c r="B23149" t="s">
        <v>68754</v>
      </c>
      <c r="D23149" t="str">
        <f t="shared" si="361"/>
        <v>GLMPED5912 Luz Natal Hernandez MED Pediatrics GL Only</v>
      </c>
    </row>
    <row r="23150" spans="1:4">
      <c r="A23150" t="s">
        <v>68755</v>
      </c>
      <c r="B23150" t="s">
        <v>68756</v>
      </c>
      <c r="D23150" t="str">
        <f t="shared" si="361"/>
        <v>GLMPED5911 James Hall MED Pediatrics GL Only</v>
      </c>
    </row>
    <row r="23151" spans="1:4">
      <c r="A23151" t="s">
        <v>68757</v>
      </c>
      <c r="B23151" t="s">
        <v>68758</v>
      </c>
      <c r="D23151" t="str">
        <f t="shared" si="361"/>
        <v>GLGSM15910 Muneet Bains GRADUATE SCHOOL OF MANAGEMENT GL Only</v>
      </c>
    </row>
    <row r="23152" spans="1:4">
      <c r="A23152" t="s">
        <v>68759</v>
      </c>
      <c r="B23152" t="s">
        <v>68760</v>
      </c>
      <c r="D23152" t="str">
        <f t="shared" si="361"/>
        <v>GLMPED5909 Jai Autar MED Pediatrics GL Only</v>
      </c>
    </row>
    <row r="23153" spans="1:4">
      <c r="A23153" t="s">
        <v>68761</v>
      </c>
      <c r="B23153" t="s">
        <v>68762</v>
      </c>
      <c r="D23153" t="str">
        <f t="shared" si="361"/>
        <v>GLIMRH5908 Gaurav Gulati MED Int Med Rheumatology GL Only</v>
      </c>
    </row>
    <row r="23154" spans="1:4">
      <c r="A23154" t="s">
        <v>68763</v>
      </c>
      <c r="B23154" t="s">
        <v>68764</v>
      </c>
      <c r="D23154" t="str">
        <f t="shared" si="361"/>
        <v>GLMFCM5907 Taran Silva MED Family And Community Med GL Only</v>
      </c>
    </row>
    <row r="23155" spans="1:4">
      <c r="A23155" t="s">
        <v>68765</v>
      </c>
      <c r="B23155" t="s">
        <v>68766</v>
      </c>
      <c r="D23155" t="str">
        <f t="shared" si="361"/>
        <v>GLIMHO5906 Shuchi Gulati MED Int Med HEMONC GL Only</v>
      </c>
    </row>
    <row r="23156" spans="1:4">
      <c r="A23156" t="s">
        <v>68767</v>
      </c>
      <c r="B23156" t="s">
        <v>68768</v>
      </c>
      <c r="D23156" t="str">
        <f t="shared" si="361"/>
        <v>GLMINT5905 Geoffrey DCruz MED Int Med Admin GL Only</v>
      </c>
    </row>
    <row r="23157" spans="1:4">
      <c r="A23157" t="s">
        <v>68769</v>
      </c>
      <c r="B23157" t="s">
        <v>68770</v>
      </c>
      <c r="D23157" t="str">
        <f t="shared" si="361"/>
        <v>GLMSUR5904 Ravi Sood MED Surgery GL Only</v>
      </c>
    </row>
    <row r="23158" spans="1:4">
      <c r="A23158" t="s">
        <v>68771</v>
      </c>
      <c r="B23158" t="s">
        <v>68772</v>
      </c>
      <c r="D23158" t="str">
        <f t="shared" si="361"/>
        <v>GLMNEU5903 Nigel Pedersen MED Neurology GL Only</v>
      </c>
    </row>
    <row r="23159" spans="1:4">
      <c r="A23159" t="s">
        <v>68773</v>
      </c>
      <c r="B23159" t="s">
        <v>68774</v>
      </c>
      <c r="D23159" t="str">
        <f t="shared" si="361"/>
        <v>GLMFCM5902 Whay Yih Cheng MED Family And Community Med GL Only</v>
      </c>
    </row>
    <row r="23160" spans="1:4">
      <c r="A23160" t="s">
        <v>68775</v>
      </c>
      <c r="B23160" t="s">
        <v>68776</v>
      </c>
      <c r="D23160" t="str">
        <f t="shared" si="361"/>
        <v>GLMINT5901 Amogh Bhat MED Int Med Admin GL Only</v>
      </c>
    </row>
    <row r="23161" spans="1:4">
      <c r="A23161" t="s">
        <v>68777</v>
      </c>
      <c r="B23161" t="s">
        <v>68778</v>
      </c>
      <c r="D23161" t="str">
        <f t="shared" si="361"/>
        <v>GLMFCM5900 Sara Martin MED Family And Community Med GL Only</v>
      </c>
    </row>
    <row r="23162" spans="1:4">
      <c r="A23162" t="s">
        <v>68779</v>
      </c>
      <c r="B23162" t="s">
        <v>68780</v>
      </c>
      <c r="D23162" t="str">
        <f t="shared" si="361"/>
        <v>GLMNEU5899 Chen Zhao MED Neurology GL Only</v>
      </c>
    </row>
    <row r="23163" spans="1:4">
      <c r="A23163" t="s">
        <v>68781</v>
      </c>
      <c r="B23163" t="s">
        <v>68782</v>
      </c>
      <c r="D23163" t="str">
        <f t="shared" si="361"/>
        <v>GLMERM5898 Deborah Dossick MED Emergency Medicine GL Only</v>
      </c>
    </row>
    <row r="23164" spans="1:4">
      <c r="A23164" t="s">
        <v>68783</v>
      </c>
      <c r="B23164" t="s">
        <v>68784</v>
      </c>
      <c r="D23164" t="str">
        <f t="shared" si="361"/>
        <v>GLNURS5897 Kathleen Carlsen School of Nursing GL Only</v>
      </c>
    </row>
    <row r="23165" spans="1:4">
      <c r="A23165" t="s">
        <v>68785</v>
      </c>
      <c r="B23165" t="s">
        <v>68786</v>
      </c>
      <c r="D23165" t="str">
        <f t="shared" si="361"/>
        <v>GLMFCM5896 Christina Valerio MED Family And Community Med GL Only</v>
      </c>
    </row>
    <row r="23166" spans="1:4">
      <c r="A23166" t="s">
        <v>68787</v>
      </c>
      <c r="B23166" t="s">
        <v>68788</v>
      </c>
      <c r="D23166" t="str">
        <f t="shared" si="361"/>
        <v>GLMFCM5895 Alexander Kim MED Family And Community Med GL Only</v>
      </c>
    </row>
    <row r="23167" spans="1:4">
      <c r="A23167" t="s">
        <v>68789</v>
      </c>
      <c r="B23167" t="s">
        <v>68790</v>
      </c>
      <c r="D23167" t="str">
        <f t="shared" si="361"/>
        <v>GLMPED5894 Sheila Saguinsin MED Pediatrics GL Only</v>
      </c>
    </row>
    <row r="23168" spans="1:4">
      <c r="A23168" t="s">
        <v>68791</v>
      </c>
      <c r="B23168" t="s">
        <v>68792</v>
      </c>
      <c r="D23168" t="str">
        <f t="shared" si="361"/>
        <v>GLVPMI5893 Andrew Routh VM PATHOLOGY MICRO And IMMUN GL Only</v>
      </c>
    </row>
    <row r="23169" spans="1:4">
      <c r="A23169" t="s">
        <v>68793</v>
      </c>
      <c r="B23169" t="s">
        <v>68794</v>
      </c>
      <c r="D23169" t="str">
        <f t="shared" si="361"/>
        <v>GLMINT5892 Joseph Gee MED Int Med Admin GL Only</v>
      </c>
    </row>
    <row r="23170" spans="1:4">
      <c r="A23170" t="s">
        <v>68795</v>
      </c>
      <c r="B23170" t="s">
        <v>68796</v>
      </c>
      <c r="D23170" t="str">
        <f t="shared" si="361"/>
        <v>GLMNSG5891 Dalsung Ryu MED Neurological Surgery GL Only</v>
      </c>
    </row>
    <row r="23171" spans="1:4">
      <c r="A23171" t="s">
        <v>68797</v>
      </c>
      <c r="B23171" t="s">
        <v>68798</v>
      </c>
      <c r="D23171" t="str">
        <f t="shared" ref="D23171:D23234" si="362">A23171&amp;" "&amp;B23171</f>
        <v>GLMFCM5890 Robert Assibey MED Family And Community Med GL Only</v>
      </c>
    </row>
    <row r="23172" spans="1:4">
      <c r="A23172" t="s">
        <v>68799</v>
      </c>
      <c r="B23172" t="s">
        <v>68800</v>
      </c>
      <c r="D23172" t="str">
        <f t="shared" si="362"/>
        <v>GLMFCM5889 Andrew Cheung MED Family And Community Med GL Only</v>
      </c>
    </row>
    <row r="23173" spans="1:4">
      <c r="A23173" t="s">
        <v>68801</v>
      </c>
      <c r="B23173" t="s">
        <v>68802</v>
      </c>
      <c r="D23173" t="str">
        <f t="shared" si="362"/>
        <v>GLMINT5888 Gurjeet Duhra MED Int Med Admin GL Only</v>
      </c>
    </row>
    <row r="23174" spans="1:4">
      <c r="A23174" t="s">
        <v>68803</v>
      </c>
      <c r="B23174" t="s">
        <v>68804</v>
      </c>
      <c r="D23174" t="str">
        <f t="shared" si="362"/>
        <v>GLMPSY5887 Chong Yang MED Psychiatry And Behav Sci GL Only</v>
      </c>
    </row>
    <row r="23175" spans="1:4">
      <c r="A23175" t="s">
        <v>68805</v>
      </c>
      <c r="B23175" t="s">
        <v>68806</v>
      </c>
      <c r="D23175" t="str">
        <f t="shared" si="362"/>
        <v>GLMFCM5886 Anna Milliren MED Family And Community Med GL Only</v>
      </c>
    </row>
    <row r="23176" spans="1:4">
      <c r="A23176" t="s">
        <v>68807</v>
      </c>
      <c r="B23176" t="s">
        <v>68808</v>
      </c>
      <c r="D23176" t="str">
        <f t="shared" si="362"/>
        <v>GLIMGI5885 Kuldeep Tagore MED Int Med Gastroenterology GL Only</v>
      </c>
    </row>
    <row r="23177" spans="1:4">
      <c r="A23177" t="s">
        <v>68809</v>
      </c>
      <c r="B23177" t="s">
        <v>68810</v>
      </c>
      <c r="D23177" t="str">
        <f t="shared" si="362"/>
        <v>GLAETX5884 Kimberly Rosvall ENVIRONMENTAL TOXICOLOGY GL Only</v>
      </c>
    </row>
    <row r="23178" spans="1:4">
      <c r="A23178" t="s">
        <v>68811</v>
      </c>
      <c r="B23178" t="s">
        <v>68812</v>
      </c>
      <c r="D23178" t="str">
        <f t="shared" si="362"/>
        <v>GLMSUR5883 Erik Noren MED Surgery GL Only</v>
      </c>
    </row>
    <row r="23179" spans="1:4">
      <c r="A23179" t="s">
        <v>68813</v>
      </c>
      <c r="B23179" t="s">
        <v>68814</v>
      </c>
      <c r="D23179" t="str">
        <f t="shared" si="362"/>
        <v>GLMSUR5882 James Taylor MED Surgery GL Only</v>
      </c>
    </row>
    <row r="23180" spans="1:4">
      <c r="A23180" t="s">
        <v>68815</v>
      </c>
      <c r="B23180" t="s">
        <v>68816</v>
      </c>
      <c r="D23180" t="str">
        <f t="shared" si="362"/>
        <v>GLIMID5881 Niyati Narsana MED Int Med Infectious Dis GL Only</v>
      </c>
    </row>
    <row r="23181" spans="1:4">
      <c r="A23181" t="s">
        <v>68817</v>
      </c>
      <c r="B23181" t="s">
        <v>68818</v>
      </c>
      <c r="D23181" t="str">
        <f t="shared" si="362"/>
        <v>GLLLAW5880 Wadie Edward Said SCHOOL OF LAW GL Only</v>
      </c>
    </row>
    <row r="23182" spans="1:4">
      <c r="A23182" t="s">
        <v>68819</v>
      </c>
      <c r="B23182" t="s">
        <v>68820</v>
      </c>
      <c r="D23182" t="str">
        <f t="shared" si="362"/>
        <v>GLLMIL5879 Walter Wade MILITARY SCIENCE GL Only</v>
      </c>
    </row>
    <row r="23183" spans="1:4">
      <c r="A23183" t="s">
        <v>68821</v>
      </c>
      <c r="B23183" t="s">
        <v>68822</v>
      </c>
      <c r="D23183" t="str">
        <f t="shared" si="362"/>
        <v>GLMNEU5878 Shubhi Agrawal MED Neurology GL Only</v>
      </c>
    </row>
    <row r="23184" spans="1:4">
      <c r="A23184" t="s">
        <v>68823</v>
      </c>
      <c r="B23184" t="s">
        <v>68824</v>
      </c>
      <c r="D23184" t="str">
        <f t="shared" si="362"/>
        <v>GLAPLS5877 Fetien Abera PLANT SCIENCES GL Only</v>
      </c>
    </row>
    <row r="23185" spans="1:4">
      <c r="A23185" t="s">
        <v>68825</v>
      </c>
      <c r="B23185" t="s">
        <v>68826</v>
      </c>
      <c r="D23185" t="str">
        <f t="shared" si="362"/>
        <v>GLBPLB5876 Yann Ru Lou PLANT BIOLOGY GL Only</v>
      </c>
    </row>
    <row r="23186" spans="1:4">
      <c r="A23186" t="s">
        <v>68827</v>
      </c>
      <c r="B23186" t="s">
        <v>68828</v>
      </c>
      <c r="D23186" t="str">
        <f t="shared" si="362"/>
        <v>GLMINT5875 Thomas Chang MED Int Med Admin GL Only</v>
      </c>
    </row>
    <row r="23187" spans="1:4">
      <c r="A23187" t="s">
        <v>68829</v>
      </c>
      <c r="B23187" t="s">
        <v>68830</v>
      </c>
      <c r="D23187" t="str">
        <f t="shared" si="362"/>
        <v>GLLMIL5874 Eric Park MILITARY SCIENCE GL Only</v>
      </c>
    </row>
    <row r="23188" spans="1:4">
      <c r="A23188" t="s">
        <v>68831</v>
      </c>
      <c r="B23188" t="s">
        <v>68832</v>
      </c>
      <c r="D23188" t="str">
        <f t="shared" si="362"/>
        <v>GLMINT5873 Walter Shakespeare MED Int Med Admin GL Only</v>
      </c>
    </row>
    <row r="23189" spans="1:4">
      <c r="A23189" t="s">
        <v>68833</v>
      </c>
      <c r="B23189" t="s">
        <v>68834</v>
      </c>
      <c r="D23189" t="str">
        <f t="shared" si="362"/>
        <v>GLMINT5872 Tokunboh Olaosebikan MED Int Med Admin GL Only</v>
      </c>
    </row>
    <row r="23190" spans="1:4">
      <c r="A23190" t="s">
        <v>68835</v>
      </c>
      <c r="B23190" t="s">
        <v>68836</v>
      </c>
      <c r="D23190" t="str">
        <f t="shared" si="362"/>
        <v>GLLLAW5871 Jonathan David Greenberg SCHOOL OF LAW GL Only</v>
      </c>
    </row>
    <row r="23191" spans="1:4">
      <c r="A23191" t="s">
        <v>68837</v>
      </c>
      <c r="B23191" t="s">
        <v>68838</v>
      </c>
      <c r="D23191" t="str">
        <f t="shared" si="362"/>
        <v>GLVVSR5870 Stephanie Goldschmidt VM SURGRAD SCIENCE GL Only</v>
      </c>
    </row>
    <row r="23192" spans="1:4">
      <c r="A23192" t="s">
        <v>68839</v>
      </c>
      <c r="B23192" t="s">
        <v>68840</v>
      </c>
      <c r="D23192" t="str">
        <f t="shared" si="362"/>
        <v>GLMPED5869 Leo Benjamine MED Pediatrics GL Only</v>
      </c>
    </row>
    <row r="23193" spans="1:4">
      <c r="A23193" t="s">
        <v>68841</v>
      </c>
      <c r="B23193" t="s">
        <v>68842</v>
      </c>
      <c r="D23193" t="str">
        <f t="shared" si="362"/>
        <v>GLMINT5868 Steven Cocciardi MED Int Med Admin GL Only</v>
      </c>
    </row>
    <row r="23194" spans="1:4">
      <c r="A23194" t="s">
        <v>68843</v>
      </c>
      <c r="B23194" t="s">
        <v>68844</v>
      </c>
      <c r="D23194" t="str">
        <f t="shared" si="362"/>
        <v>GLMINT5867 Upendra Kaphle MED Int Med Admin GL Only</v>
      </c>
    </row>
    <row r="23195" spans="1:4">
      <c r="A23195" t="s">
        <v>68845</v>
      </c>
      <c r="B23195" t="s">
        <v>68846</v>
      </c>
      <c r="D23195" t="str">
        <f t="shared" si="362"/>
        <v>GLMINT5866 Tariq Horani MED Int Med Admin GL Only</v>
      </c>
    </row>
    <row r="23196" spans="1:4">
      <c r="A23196" t="s">
        <v>68847</v>
      </c>
      <c r="B23196" t="s">
        <v>68848</v>
      </c>
      <c r="D23196" t="str">
        <f t="shared" si="362"/>
        <v>GLMFCM5865 Antoinette Martinez MED Family And Community Med GL Only</v>
      </c>
    </row>
    <row r="23197" spans="1:4">
      <c r="A23197" t="s">
        <v>68849</v>
      </c>
      <c r="B23197" t="s">
        <v>68850</v>
      </c>
      <c r="D23197" t="str">
        <f t="shared" si="362"/>
        <v>GLMPED5864 Ambika Chidambaram MED Pediatrics GL Only</v>
      </c>
    </row>
    <row r="23198" spans="1:4">
      <c r="A23198" t="s">
        <v>68851</v>
      </c>
      <c r="B23198" t="s">
        <v>68852</v>
      </c>
      <c r="D23198" t="str">
        <f t="shared" si="362"/>
        <v>GLLLAW5863 Mary Ziegler SCHOOL OF LAW GL Only</v>
      </c>
    </row>
    <row r="23199" spans="1:4">
      <c r="A23199" t="s">
        <v>68853</v>
      </c>
      <c r="B23199" t="s">
        <v>68854</v>
      </c>
      <c r="D23199" t="str">
        <f t="shared" si="362"/>
        <v>GLMFCM5862 David Klein MED Family And Community Med GL Only</v>
      </c>
    </row>
    <row r="23200" spans="1:4">
      <c r="A23200" t="s">
        <v>68855</v>
      </c>
      <c r="B23200" t="s">
        <v>68856</v>
      </c>
      <c r="D23200" t="str">
        <f t="shared" si="362"/>
        <v>GLMFCM5861 Felicia Tang MED Family And Community Med GL Only</v>
      </c>
    </row>
    <row r="23201" spans="1:4">
      <c r="A23201" t="s">
        <v>68857</v>
      </c>
      <c r="B23201" t="s">
        <v>68858</v>
      </c>
      <c r="D23201" t="str">
        <f t="shared" si="362"/>
        <v>GLMPED5860 Kelly Hearney MED Pediatrics GL Only</v>
      </c>
    </row>
    <row r="23202" spans="1:4">
      <c r="A23202" t="s">
        <v>68859</v>
      </c>
      <c r="B23202" t="s">
        <v>68860</v>
      </c>
      <c r="D23202" t="str">
        <f t="shared" si="362"/>
        <v>GLMPED5859 Christina Ching MED Pediatrics GL Only</v>
      </c>
    </row>
    <row r="23203" spans="1:4">
      <c r="A23203" t="s">
        <v>68861</v>
      </c>
      <c r="B23203" t="s">
        <v>68862</v>
      </c>
      <c r="D23203" t="str">
        <f t="shared" si="362"/>
        <v>GLLSOC5858 Kai Wen Yang SOCIOLOGY GL Only</v>
      </c>
    </row>
    <row r="23204" spans="1:4">
      <c r="A23204" t="s">
        <v>68863</v>
      </c>
      <c r="B23204" t="s">
        <v>68864</v>
      </c>
      <c r="D23204" t="str">
        <f t="shared" si="362"/>
        <v>GLMPED5857 Yi Shiau Leu MED Pediatrics GL Only</v>
      </c>
    </row>
    <row r="23205" spans="1:4">
      <c r="A23205" t="s">
        <v>68865</v>
      </c>
      <c r="B23205" t="s">
        <v>68866</v>
      </c>
      <c r="D23205" t="str">
        <f t="shared" si="362"/>
        <v>GLMCEL5856 Sailabala Vanguri MED Cell Biology And Human Anat GL Only</v>
      </c>
    </row>
    <row r="23206" spans="1:4">
      <c r="A23206" t="s">
        <v>68867</v>
      </c>
      <c r="B23206" t="s">
        <v>68868</v>
      </c>
      <c r="D23206" t="str">
        <f t="shared" si="362"/>
        <v>GLMPAT5855 Jiemin Zhou MED Pathology And Lab Medicine GL Only</v>
      </c>
    </row>
    <row r="23207" spans="1:4">
      <c r="A23207" t="s">
        <v>68869</v>
      </c>
      <c r="B23207" t="s">
        <v>68870</v>
      </c>
      <c r="D23207" t="str">
        <f t="shared" si="362"/>
        <v>GLLLAW5854 Marcus Salvato Quintanilla SCHOOL OF LAW GL Only</v>
      </c>
    </row>
    <row r="23208" spans="1:4">
      <c r="A23208" t="s">
        <v>68871</v>
      </c>
      <c r="B23208" t="s">
        <v>68872</v>
      </c>
      <c r="D23208" t="str">
        <f t="shared" si="362"/>
        <v>GLLLAW5853 Ian Michael Fein SCHOOL OF LAW GL Only</v>
      </c>
    </row>
    <row r="23209" spans="1:4">
      <c r="A23209" t="s">
        <v>68873</v>
      </c>
      <c r="B23209" t="s">
        <v>68874</v>
      </c>
      <c r="D23209" t="str">
        <f t="shared" si="362"/>
        <v>GLIMNE5852 Natalie Beck MED Int Med Nephrology GL Only</v>
      </c>
    </row>
    <row r="23210" spans="1:4">
      <c r="A23210" t="s">
        <v>68875</v>
      </c>
      <c r="B23210" t="s">
        <v>68876</v>
      </c>
      <c r="D23210" t="str">
        <f t="shared" si="362"/>
        <v>GLLLAW5851 Curtis Fiorini SCHOOL OF LAW GL Only</v>
      </c>
    </row>
    <row r="23211" spans="1:4">
      <c r="A23211" t="s">
        <v>68877</v>
      </c>
      <c r="B23211" t="s">
        <v>68878</v>
      </c>
      <c r="D23211" t="str">
        <f t="shared" si="362"/>
        <v>GLMORT5850 Michael Firtha MED Orthopaedic Surgery GL Only</v>
      </c>
    </row>
    <row r="23212" spans="1:4">
      <c r="A23212" t="s">
        <v>68879</v>
      </c>
      <c r="B23212" t="s">
        <v>68880</v>
      </c>
      <c r="D23212" t="str">
        <f t="shared" si="362"/>
        <v>GLMORT5849 Michael Daly MED Orthopaedic Surgery GL Only</v>
      </c>
    </row>
    <row r="23213" spans="1:4">
      <c r="A23213" t="s">
        <v>68881</v>
      </c>
      <c r="B23213" t="s">
        <v>68882</v>
      </c>
      <c r="D23213" t="str">
        <f t="shared" si="362"/>
        <v>GLMPED5848 Sara Abu Nasser MED Pediatrics GL Only</v>
      </c>
    </row>
    <row r="23214" spans="1:4">
      <c r="A23214" t="s">
        <v>68883</v>
      </c>
      <c r="B23214" t="s">
        <v>68884</v>
      </c>
      <c r="D23214" t="str">
        <f t="shared" si="362"/>
        <v>GLMOBG5847 Minajoy Sebastian MED Obstetrics And Gynecology GL Only</v>
      </c>
    </row>
    <row r="23215" spans="1:4">
      <c r="A23215" t="s">
        <v>68885</v>
      </c>
      <c r="B23215" t="s">
        <v>68886</v>
      </c>
      <c r="D23215" t="str">
        <f t="shared" si="362"/>
        <v>GLBEVE5846 Elizabeth Crone EVOLUTION And ECOLOGY GL Only</v>
      </c>
    </row>
    <row r="23216" spans="1:4">
      <c r="A23216" t="s">
        <v>68887</v>
      </c>
      <c r="B23216" t="s">
        <v>68888</v>
      </c>
      <c r="D23216" t="str">
        <f t="shared" si="362"/>
        <v>GLMFCM5845 Carmen Butts MED Family And Community Med GL Only</v>
      </c>
    </row>
    <row r="23217" spans="1:4">
      <c r="A23217" t="s">
        <v>68889</v>
      </c>
      <c r="B23217" t="s">
        <v>68890</v>
      </c>
      <c r="D23217" t="str">
        <f t="shared" si="362"/>
        <v>GLMPSY5844 Rachel Foster MED Psychiatry And Behav Sci GL Only</v>
      </c>
    </row>
    <row r="23218" spans="1:4">
      <c r="A23218" t="s">
        <v>68891</v>
      </c>
      <c r="B23218" t="s">
        <v>68892</v>
      </c>
      <c r="D23218" t="str">
        <f t="shared" si="362"/>
        <v>GLMOBG5843 Sahar Doctorvaladan MED Obstetrics And Gynecology GL Only</v>
      </c>
    </row>
    <row r="23219" spans="1:4">
      <c r="A23219" t="s">
        <v>68893</v>
      </c>
      <c r="B23219" t="s">
        <v>68894</v>
      </c>
      <c r="D23219" t="str">
        <f t="shared" si="362"/>
        <v>GLMFCM5842 Rashida Parween MED Family And Community Med GL Only</v>
      </c>
    </row>
    <row r="23220" spans="1:4">
      <c r="A23220" t="s">
        <v>68895</v>
      </c>
      <c r="B23220" t="s">
        <v>68896</v>
      </c>
      <c r="D23220" t="str">
        <f t="shared" si="362"/>
        <v>GLMPED5841 Tanaporn Wilaisakditipakorn MED Pediatrics GL Only</v>
      </c>
    </row>
    <row r="23221" spans="1:4">
      <c r="A23221" t="s">
        <v>68897</v>
      </c>
      <c r="B23221" t="s">
        <v>68898</v>
      </c>
      <c r="D23221" t="str">
        <f t="shared" si="362"/>
        <v>GLMFCM5840 Larry Feliciano MED Family And Community Med GL Only</v>
      </c>
    </row>
    <row r="23222" spans="1:4">
      <c r="A23222" t="s">
        <v>68899</v>
      </c>
      <c r="B23222" t="s">
        <v>68900</v>
      </c>
      <c r="D23222" t="str">
        <f t="shared" si="362"/>
        <v>GLNURS5839 Gail Powell Cope School of Nursing GL Only</v>
      </c>
    </row>
    <row r="23223" spans="1:4">
      <c r="A23223" t="s">
        <v>68901</v>
      </c>
      <c r="B23223" t="s">
        <v>68902</v>
      </c>
      <c r="D23223" t="str">
        <f t="shared" si="362"/>
        <v>GLMRAD5838 Maryam Shahrzad MED Radiology GL Only</v>
      </c>
    </row>
    <row r="23224" spans="1:4">
      <c r="A23224" t="s">
        <v>68903</v>
      </c>
      <c r="B23224" t="s">
        <v>68904</v>
      </c>
      <c r="D23224" t="str">
        <f t="shared" si="362"/>
        <v>GLDEDU5837 Yianella Blanco EDUCATION GL Only</v>
      </c>
    </row>
    <row r="23225" spans="1:4">
      <c r="A23225" t="s">
        <v>68905</v>
      </c>
      <c r="B23225" t="s">
        <v>68906</v>
      </c>
      <c r="D23225" t="str">
        <f t="shared" si="362"/>
        <v>GLLLAW5836 Lizzie Lockwood SCHOOL OF LAW GL Only</v>
      </c>
    </row>
    <row r="23226" spans="1:4">
      <c r="A23226" t="s">
        <v>68907</v>
      </c>
      <c r="B23226" t="s">
        <v>68908</v>
      </c>
      <c r="D23226" t="str">
        <f t="shared" si="362"/>
        <v>GLMSUR5835 Sophoclis Alexopoulos MED Surgery GL Only</v>
      </c>
    </row>
    <row r="23227" spans="1:4">
      <c r="A23227" t="s">
        <v>68909</v>
      </c>
      <c r="B23227" t="s">
        <v>68910</v>
      </c>
      <c r="D23227" t="str">
        <f t="shared" si="362"/>
        <v>GLEBME5834 Xianglong Wang BIOMEDICAL ENGINEERING GL Only</v>
      </c>
    </row>
    <row r="23228" spans="1:4">
      <c r="A23228" t="s">
        <v>68911</v>
      </c>
      <c r="B23228" t="s">
        <v>68912</v>
      </c>
      <c r="D23228" t="str">
        <f t="shared" si="362"/>
        <v>GLLGSW5833 Rohma Khan GENDERSEXUALITY WOMENSSTUDIES GL Only</v>
      </c>
    </row>
    <row r="23229" spans="1:4">
      <c r="A23229" t="s">
        <v>68913</v>
      </c>
      <c r="B23229" t="s">
        <v>68914</v>
      </c>
      <c r="D23229" t="str">
        <f t="shared" si="362"/>
        <v>GLLMIL5832 Killian Burns MILITARY SCIENCE GL Only</v>
      </c>
    </row>
    <row r="23230" spans="1:4">
      <c r="A23230" t="s">
        <v>68915</v>
      </c>
      <c r="B23230" t="s">
        <v>68916</v>
      </c>
      <c r="D23230" t="str">
        <f t="shared" si="362"/>
        <v>GLLGSW5831 Christoph Hanssmann GENDERSEXUALITY WOMENSSTUDIES GL Only</v>
      </c>
    </row>
    <row r="23231" spans="1:4">
      <c r="A23231" t="s">
        <v>68917</v>
      </c>
      <c r="B23231" t="s">
        <v>68918</v>
      </c>
      <c r="D23231" t="str">
        <f t="shared" si="362"/>
        <v>GLLENL5830 Carla Schaefer ENGLISH GL Only</v>
      </c>
    </row>
    <row r="23232" spans="1:4">
      <c r="A23232" t="s">
        <v>68919</v>
      </c>
      <c r="B23232" t="s">
        <v>68920</v>
      </c>
      <c r="D23232" t="str">
        <f t="shared" si="362"/>
        <v>GLLDES5828 Tanuja Mishra DEPARTMENT OF DESIGN GL Only</v>
      </c>
    </row>
    <row r="23233" spans="1:4">
      <c r="A23233" t="s">
        <v>68921</v>
      </c>
      <c r="B23233" t="s">
        <v>68922</v>
      </c>
      <c r="D23233" t="str">
        <f t="shared" si="362"/>
        <v>GLMPAT5827 Vihar Patel MED Pathology And Lab Medicine GL Only</v>
      </c>
    </row>
    <row r="23234" spans="1:4">
      <c r="A23234" t="s">
        <v>68923</v>
      </c>
      <c r="B23234" t="s">
        <v>68924</v>
      </c>
      <c r="D23234" t="str">
        <f t="shared" si="362"/>
        <v>GLMMIC5826 Renato de Lima Santos MED Medical Microbiology And Imm GL Only</v>
      </c>
    </row>
    <row r="23235" spans="1:4">
      <c r="A23235" t="s">
        <v>68925</v>
      </c>
      <c r="B23235" t="s">
        <v>68926</v>
      </c>
      <c r="D23235" t="str">
        <f t="shared" ref="D23235:D23298" si="363">A23235&amp;" "&amp;B23235</f>
        <v>GLMRAD5825 Hatice Kader Karli Oguz MED Radiology GL Only</v>
      </c>
    </row>
    <row r="23236" spans="1:4">
      <c r="A23236" t="s">
        <v>68927</v>
      </c>
      <c r="B23236" t="s">
        <v>68928</v>
      </c>
      <c r="D23236" t="str">
        <f t="shared" si="363"/>
        <v>GLMANS5824 Rajeev Wadia MED Anesth And Pain Medicine GL Only</v>
      </c>
    </row>
    <row r="23237" spans="1:4">
      <c r="A23237" t="s">
        <v>68929</v>
      </c>
      <c r="B23237" t="s">
        <v>68930</v>
      </c>
      <c r="D23237" t="str">
        <f t="shared" si="363"/>
        <v>GLMEPM5823 Hong Li MED Public Health Sciences GL Only</v>
      </c>
    </row>
    <row r="23238" spans="1:4">
      <c r="A23238" t="s">
        <v>68931</v>
      </c>
      <c r="B23238" t="s">
        <v>68932</v>
      </c>
      <c r="D23238" t="str">
        <f t="shared" si="363"/>
        <v>GLLENL5822 Akua Banful ENGLISH GL Only</v>
      </c>
    </row>
    <row r="23239" spans="1:4">
      <c r="A23239" t="s">
        <v>68933</v>
      </c>
      <c r="B23239" t="s">
        <v>68934</v>
      </c>
      <c r="D23239" t="str">
        <f t="shared" si="363"/>
        <v>GLMFCM5821 Breanna Gawrys MED Family And Community Med GL Only</v>
      </c>
    </row>
    <row r="23240" spans="1:4">
      <c r="A23240" t="s">
        <v>68935</v>
      </c>
      <c r="B23240" t="s">
        <v>68936</v>
      </c>
      <c r="D23240" t="str">
        <f t="shared" si="363"/>
        <v>GLLECN5820 Emile Marin ECONOMICS GL Only</v>
      </c>
    </row>
    <row r="23241" spans="1:4">
      <c r="A23241" t="s">
        <v>68937</v>
      </c>
      <c r="B23241" t="s">
        <v>68938</v>
      </c>
      <c r="D23241" t="str">
        <f t="shared" si="363"/>
        <v>GLDEDU5819 Alicia Rusoja EDUCATION GL Only</v>
      </c>
    </row>
    <row r="23242" spans="1:4">
      <c r="A23242" t="s">
        <v>68939</v>
      </c>
      <c r="B23242" t="s">
        <v>68940</v>
      </c>
      <c r="D23242" t="str">
        <f t="shared" si="363"/>
        <v>GLMPSY5818 Belinda Bandstra MED Psychiatry And Behav Sci GL Only</v>
      </c>
    </row>
    <row r="23243" spans="1:4">
      <c r="A23243" t="s">
        <v>68941</v>
      </c>
      <c r="B23243" t="s">
        <v>68942</v>
      </c>
      <c r="D23243" t="str">
        <f t="shared" si="363"/>
        <v>GLMFCM5817 Candace Lawson MED Family And Community Med GL Only</v>
      </c>
    </row>
    <row r="23244" spans="1:4">
      <c r="A23244" t="s">
        <v>68943</v>
      </c>
      <c r="B23244" t="s">
        <v>68944</v>
      </c>
      <c r="D23244" t="str">
        <f t="shared" si="363"/>
        <v>GLMORT5816 Hans Bueff MED Orthopaedic Surgery GL Only</v>
      </c>
    </row>
    <row r="23245" spans="1:4">
      <c r="A23245" t="s">
        <v>68945</v>
      </c>
      <c r="B23245" t="s">
        <v>68946</v>
      </c>
      <c r="D23245" t="str">
        <f t="shared" si="363"/>
        <v>GLMRAD5815 Sujit Jha MED Radiology GL Only</v>
      </c>
    </row>
    <row r="23246" spans="1:4">
      <c r="A23246" t="s">
        <v>68947</v>
      </c>
      <c r="B23246" t="s">
        <v>68948</v>
      </c>
      <c r="D23246" t="str">
        <f t="shared" si="363"/>
        <v>GLBEVE5814 Anya Brown EVOLUTION And ECOLOGY GL Only</v>
      </c>
    </row>
    <row r="23247" spans="1:4">
      <c r="A23247" t="s">
        <v>68949</v>
      </c>
      <c r="B23247" t="s">
        <v>68950</v>
      </c>
      <c r="D23247" t="str">
        <f t="shared" si="363"/>
        <v>GLEMAE5813 Christina Harvey MECHANICAL And AEROSPACE ENGR GL Only</v>
      </c>
    </row>
    <row r="23248" spans="1:4">
      <c r="A23248" t="s">
        <v>68951</v>
      </c>
      <c r="B23248" t="s">
        <v>68952</v>
      </c>
      <c r="D23248" t="str">
        <f t="shared" si="363"/>
        <v>GLMERM5812 Cosby Arnold MED Emergency Medicine GL Only</v>
      </c>
    </row>
    <row r="23249" spans="1:4">
      <c r="A23249" t="s">
        <v>68953</v>
      </c>
      <c r="B23249" t="s">
        <v>68954</v>
      </c>
      <c r="D23249" t="str">
        <f t="shared" si="363"/>
        <v>GLLCMN5811 Soojong Kim COMMUNICATION GL Only</v>
      </c>
    </row>
    <row r="23250" spans="1:4">
      <c r="A23250" t="s">
        <v>68955</v>
      </c>
      <c r="B23250" t="s">
        <v>68956</v>
      </c>
      <c r="D23250" t="str">
        <f t="shared" si="363"/>
        <v>GLMANS5810 Andrew Taniguchi MED Anesth And Pain Medicine GL Only</v>
      </c>
    </row>
    <row r="23251" spans="1:4">
      <c r="A23251" t="s">
        <v>68957</v>
      </c>
      <c r="B23251" t="s">
        <v>68958</v>
      </c>
      <c r="D23251" t="str">
        <f t="shared" si="363"/>
        <v>GLLPSC5809 ARIEL MOSLEY PSYCHOLOGY GL Only</v>
      </c>
    </row>
    <row r="23252" spans="1:4">
      <c r="A23252" t="s">
        <v>68959</v>
      </c>
      <c r="B23252" t="s">
        <v>68960</v>
      </c>
      <c r="D23252" t="str">
        <f t="shared" si="363"/>
        <v>GLMANS5808 William Yates MED Anesth And Pain Medicine GL Only</v>
      </c>
    </row>
    <row r="23253" spans="1:4">
      <c r="A23253" t="s">
        <v>68961</v>
      </c>
      <c r="B23253" t="s">
        <v>68962</v>
      </c>
      <c r="D23253" t="str">
        <f t="shared" si="363"/>
        <v>GLLLAW5807 Daniel Bernstein SCHOOL OF LAW GL Only</v>
      </c>
    </row>
    <row r="23254" spans="1:4">
      <c r="A23254" t="s">
        <v>68963</v>
      </c>
      <c r="B23254" t="s">
        <v>68964</v>
      </c>
      <c r="D23254" t="str">
        <f t="shared" si="363"/>
        <v>GLECEE5806 Kari Watkins CIVIL And ENVIRONMENTAL ENGR GL Only</v>
      </c>
    </row>
    <row r="23255" spans="1:4">
      <c r="A23255" t="s">
        <v>68965</v>
      </c>
      <c r="B23255" t="s">
        <v>68966</v>
      </c>
      <c r="D23255" t="str">
        <f t="shared" si="363"/>
        <v>GLIMID5805 Sebastian Winter MED Int Med Infectious Dis GL Only</v>
      </c>
    </row>
    <row r="23256" spans="1:4">
      <c r="A23256" t="s">
        <v>68967</v>
      </c>
      <c r="B23256" t="s">
        <v>68968</v>
      </c>
      <c r="D23256" t="str">
        <f t="shared" si="363"/>
        <v>GLMSUR5804 Paul Mazur MED Surgery GL Only</v>
      </c>
    </row>
    <row r="23257" spans="1:4">
      <c r="A23257" t="s">
        <v>68969</v>
      </c>
      <c r="B23257" t="s">
        <v>68970</v>
      </c>
      <c r="D23257" t="str">
        <f t="shared" si="363"/>
        <v>GLMNEU5803 Rochelle Frank MED Neurology GL Only</v>
      </c>
    </row>
    <row r="23258" spans="1:4">
      <c r="A23258" t="s">
        <v>68971</v>
      </c>
      <c r="B23258" t="s">
        <v>68972</v>
      </c>
      <c r="D23258" t="str">
        <f t="shared" si="363"/>
        <v>GLLSTA5802 Peter Kramlinger STATISTICS GL Only</v>
      </c>
    </row>
    <row r="23259" spans="1:4">
      <c r="A23259" t="s">
        <v>68973</v>
      </c>
      <c r="B23259" t="s">
        <v>68974</v>
      </c>
      <c r="D23259" t="str">
        <f t="shared" si="363"/>
        <v>GLLMAT5801 Melissa Zhang MATHEMATICS GL Only</v>
      </c>
    </row>
    <row r="23260" spans="1:4">
      <c r="A23260" t="s">
        <v>68975</v>
      </c>
      <c r="B23260" t="s">
        <v>68976</v>
      </c>
      <c r="D23260" t="str">
        <f t="shared" si="363"/>
        <v>GLMOBG5800 Gerardo Hernandez MED Obstetrics And Gynecology GL Only</v>
      </c>
    </row>
    <row r="23261" spans="1:4">
      <c r="A23261" t="s">
        <v>68977</v>
      </c>
      <c r="B23261" t="s">
        <v>68978</v>
      </c>
      <c r="D23261" t="str">
        <f t="shared" si="363"/>
        <v>GLGSM15799 Kevin Mello GRADUATE SCHOOL OF MANAGEMENT GL Only</v>
      </c>
    </row>
    <row r="23262" spans="1:4">
      <c r="A23262" t="s">
        <v>68979</v>
      </c>
      <c r="B23262" t="s">
        <v>68980</v>
      </c>
      <c r="D23262" t="str">
        <f t="shared" si="363"/>
        <v>GLMINT5798 David Clarke MED Int Med Admin GL Only</v>
      </c>
    </row>
    <row r="23263" spans="1:4">
      <c r="A23263" t="s">
        <v>68981</v>
      </c>
      <c r="B23263" t="s">
        <v>68982</v>
      </c>
      <c r="D23263" t="str">
        <f t="shared" si="363"/>
        <v>GLMFCM5797 April Leonardo MED Family And Community Med GL Only</v>
      </c>
    </row>
    <row r="23264" spans="1:4">
      <c r="A23264" t="s">
        <v>68983</v>
      </c>
      <c r="B23264" t="s">
        <v>68984</v>
      </c>
      <c r="D23264" t="str">
        <f t="shared" si="363"/>
        <v>GLEECE5796 Hyoyoung Jeong ELECT And COMP ENGR GL Only</v>
      </c>
    </row>
    <row r="23265" spans="1:4">
      <c r="A23265" t="s">
        <v>68985</v>
      </c>
      <c r="B23265" t="s">
        <v>68986</v>
      </c>
      <c r="D23265" t="str">
        <f t="shared" si="363"/>
        <v>GLLPSC5795 Emorie Beck PSYCHOLOGY GL Only</v>
      </c>
    </row>
    <row r="23266" spans="1:4">
      <c r="A23266" t="s">
        <v>68987</v>
      </c>
      <c r="B23266" t="s">
        <v>68988</v>
      </c>
      <c r="D23266" t="str">
        <f t="shared" si="363"/>
        <v>GLAVIT5794 Luis Diaz Garcia VITICULTURE And ENOLOGY GL Only</v>
      </c>
    </row>
    <row r="23267" spans="1:4">
      <c r="A23267" t="s">
        <v>68989</v>
      </c>
      <c r="B23267" t="s">
        <v>68990</v>
      </c>
      <c r="D23267" t="str">
        <f t="shared" si="363"/>
        <v>GLGSM15793 Kayla Stajkovic GRADUATE SCHOOL OF MANAGEMENT GL Only</v>
      </c>
    </row>
    <row r="23268" spans="1:4">
      <c r="A23268" t="s">
        <v>68991</v>
      </c>
      <c r="B23268" t="s">
        <v>68992</v>
      </c>
      <c r="D23268" t="str">
        <f t="shared" si="363"/>
        <v>GLMPED5792 Altangerel Manal MED Pediatrics GL Only</v>
      </c>
    </row>
    <row r="23269" spans="1:4">
      <c r="A23269" t="s">
        <v>68993</v>
      </c>
      <c r="B23269" t="s">
        <v>68994</v>
      </c>
      <c r="D23269" t="str">
        <f t="shared" si="363"/>
        <v>GLGSM15791 Keer Yang GRADUATE SCHOOL OF MANAGEMENT GL Only</v>
      </c>
    </row>
    <row r="23270" spans="1:4">
      <c r="A23270" t="s">
        <v>68995</v>
      </c>
      <c r="B23270" t="s">
        <v>68996</v>
      </c>
      <c r="D23270" t="str">
        <f t="shared" si="363"/>
        <v>GLMPSY5790 Trisha Wallis MED Psychiatry And Behav Sci GL Only</v>
      </c>
    </row>
    <row r="23271" spans="1:4">
      <c r="A23271" t="s">
        <v>68997</v>
      </c>
      <c r="B23271" t="s">
        <v>68998</v>
      </c>
      <c r="D23271" t="str">
        <f t="shared" si="363"/>
        <v>GLMPED5789 Lisa Ponce MED Pediatrics GL Only</v>
      </c>
    </row>
    <row r="23272" spans="1:4">
      <c r="A23272" t="s">
        <v>68999</v>
      </c>
      <c r="B23272" t="s">
        <v>69000</v>
      </c>
      <c r="D23272" t="str">
        <f t="shared" si="363"/>
        <v>GLLMAT5788 Edward Goldsmith MATHEMATICS GL Only</v>
      </c>
    </row>
    <row r="23273" spans="1:4">
      <c r="A23273" t="s">
        <v>69001</v>
      </c>
      <c r="B23273" t="s">
        <v>69002</v>
      </c>
      <c r="D23273" t="str">
        <f t="shared" si="363"/>
        <v>GLMOTO5787 Brent Feldt MED Otolaryngology GL Only</v>
      </c>
    </row>
    <row r="23274" spans="1:4">
      <c r="A23274" t="s">
        <v>69003</v>
      </c>
      <c r="B23274" t="s">
        <v>69004</v>
      </c>
      <c r="D23274" t="str">
        <f t="shared" si="363"/>
        <v>GLLMAT5786 Anna Parlak MATHEMATICS GL Only</v>
      </c>
    </row>
    <row r="23275" spans="1:4">
      <c r="A23275" t="s">
        <v>69005</v>
      </c>
      <c r="B23275" t="s">
        <v>69006</v>
      </c>
      <c r="D23275" t="str">
        <f t="shared" si="363"/>
        <v>GLGSM15785 Beth Bechky GRADUATE SCHOOL OF MANAGEMENT GL Only</v>
      </c>
    </row>
    <row r="23276" spans="1:4">
      <c r="A23276" t="s">
        <v>69007</v>
      </c>
      <c r="B23276" t="s">
        <v>69008</v>
      </c>
      <c r="D23276" t="str">
        <f t="shared" si="363"/>
        <v>GLIMHP5784 Pushkal Jadaun MED Int Med Hospitalist GL Only</v>
      </c>
    </row>
    <row r="23277" spans="1:4">
      <c r="A23277" t="s">
        <v>69009</v>
      </c>
      <c r="B23277" t="s">
        <v>69010</v>
      </c>
      <c r="D23277" t="str">
        <f t="shared" si="363"/>
        <v>GLLLAW5783 James Liu SCHOOL OF LAW GL Only</v>
      </c>
    </row>
    <row r="23278" spans="1:4">
      <c r="A23278" t="s">
        <v>69011</v>
      </c>
      <c r="B23278" t="s">
        <v>69012</v>
      </c>
      <c r="D23278" t="str">
        <f t="shared" si="363"/>
        <v>GLAARE5782 Mayada Baydas AG And RESOURCE ECONOMICS GL Only</v>
      </c>
    </row>
    <row r="23279" spans="1:4">
      <c r="A23279" t="s">
        <v>69013</v>
      </c>
      <c r="B23279" t="s">
        <v>69014</v>
      </c>
      <c r="D23279" t="str">
        <f t="shared" si="363"/>
        <v>GLLMIL5781 Justin Ottenwalter MILITARY SCIENCE GL Only</v>
      </c>
    </row>
    <row r="23280" spans="1:4">
      <c r="A23280" t="s">
        <v>69015</v>
      </c>
      <c r="B23280" t="s">
        <v>69016</v>
      </c>
      <c r="D23280" t="str">
        <f t="shared" si="363"/>
        <v>GLLCHE5780 Elizabeth Neumann CHEMISTRY GL Only</v>
      </c>
    </row>
    <row r="23281" spans="1:4">
      <c r="A23281" t="s">
        <v>69017</v>
      </c>
      <c r="B23281" t="s">
        <v>69018</v>
      </c>
      <c r="D23281" t="str">
        <f t="shared" si="363"/>
        <v>GLLECN5779 Xian Jiang ECONOMICS GL Only</v>
      </c>
    </row>
    <row r="23282" spans="1:4">
      <c r="A23282" t="s">
        <v>69019</v>
      </c>
      <c r="B23282" t="s">
        <v>69020</v>
      </c>
      <c r="D23282" t="str">
        <f t="shared" si="363"/>
        <v>GLMPED5778 Beverly Young MED Pediatrics GL Only</v>
      </c>
    </row>
    <row r="23283" spans="1:4">
      <c r="A23283" t="s">
        <v>69021</v>
      </c>
      <c r="B23283" t="s">
        <v>69022</v>
      </c>
      <c r="D23283" t="str">
        <f t="shared" si="363"/>
        <v>GLACHE5777 Chi Yun Moon HUMAN ECOLOGY GL Only</v>
      </c>
    </row>
    <row r="23284" spans="1:4">
      <c r="A23284" t="s">
        <v>69023</v>
      </c>
      <c r="B23284" t="s">
        <v>69024</v>
      </c>
      <c r="D23284" t="str">
        <f t="shared" si="363"/>
        <v>GLVPMI5776 Austin Viall VM PATHOLOGY MICRO And IMMUN GL Only</v>
      </c>
    </row>
    <row r="23285" spans="1:4">
      <c r="A23285" t="s">
        <v>69025</v>
      </c>
      <c r="B23285" t="s">
        <v>69026</v>
      </c>
      <c r="D23285" t="str">
        <f t="shared" si="363"/>
        <v>GLMARO5775 Nathalie Nguyen MED Radiation Oncology GL Only</v>
      </c>
    </row>
    <row r="23286" spans="1:4">
      <c r="A23286" t="s">
        <v>69027</v>
      </c>
      <c r="B23286" t="s">
        <v>69028</v>
      </c>
      <c r="D23286" t="str">
        <f t="shared" si="363"/>
        <v>GLMOBG5774 James Bedell MED Obstetrics And Gynecology GL Only</v>
      </c>
    </row>
    <row r="23287" spans="1:4">
      <c r="A23287" t="s">
        <v>69029</v>
      </c>
      <c r="B23287" t="s">
        <v>69030</v>
      </c>
      <c r="D23287" t="str">
        <f t="shared" si="363"/>
        <v>GLLMAT5773 Luze Xu MATHEMATICS GL Only</v>
      </c>
    </row>
    <row r="23288" spans="1:4">
      <c r="A23288" t="s">
        <v>69031</v>
      </c>
      <c r="B23288" t="s">
        <v>69032</v>
      </c>
      <c r="D23288" t="str">
        <f t="shared" si="363"/>
        <v>GLMPED5772 Madiha Daud MED Pediatrics GL Only</v>
      </c>
    </row>
    <row r="23289" spans="1:4">
      <c r="A23289" t="s">
        <v>69033</v>
      </c>
      <c r="B23289" t="s">
        <v>69034</v>
      </c>
      <c r="D23289" t="str">
        <f t="shared" si="363"/>
        <v>GLMNSG5771 Kawanaa Carter MED Neurological Surgery GL Only</v>
      </c>
    </row>
    <row r="23290" spans="1:4">
      <c r="A23290" t="s">
        <v>69035</v>
      </c>
      <c r="B23290" t="s">
        <v>69036</v>
      </c>
      <c r="D23290" t="str">
        <f t="shared" si="363"/>
        <v>GLMOBG5770 Hillary Hendryk MED Obstetrics And Gynecology GL Only</v>
      </c>
    </row>
    <row r="23291" spans="1:4">
      <c r="A23291" t="s">
        <v>69037</v>
      </c>
      <c r="B23291" t="s">
        <v>69038</v>
      </c>
      <c r="D23291" t="str">
        <f t="shared" si="363"/>
        <v>GLMOBG5769 Sallis Yip MED Obstetrics And Gynecology GL Only</v>
      </c>
    </row>
    <row r="23292" spans="1:4">
      <c r="A23292" t="s">
        <v>69039</v>
      </c>
      <c r="B23292" t="s">
        <v>69040</v>
      </c>
      <c r="D23292" t="str">
        <f t="shared" si="363"/>
        <v>GLMFCM5768 Daniel Lara MED Family And Community Med GL Only</v>
      </c>
    </row>
    <row r="23293" spans="1:4">
      <c r="A23293" t="s">
        <v>69041</v>
      </c>
      <c r="B23293" t="s">
        <v>69042</v>
      </c>
      <c r="D23293" t="str">
        <f t="shared" si="363"/>
        <v>GLIMHO5767 Nicholas Mitsiades MED Int Med HEMONC GL Only</v>
      </c>
    </row>
    <row r="23294" spans="1:4">
      <c r="A23294" t="s">
        <v>69043</v>
      </c>
      <c r="B23294" t="s">
        <v>69044</v>
      </c>
      <c r="D23294" t="str">
        <f t="shared" si="363"/>
        <v>GLMINT5766 Anthony Fu MED Int Med Admin GL Only</v>
      </c>
    </row>
    <row r="23295" spans="1:4">
      <c r="A23295" t="s">
        <v>69045</v>
      </c>
      <c r="B23295" t="s">
        <v>69046</v>
      </c>
      <c r="D23295" t="str">
        <f t="shared" si="363"/>
        <v>GLGSM15765 Horacio Enriquez GRADUATE SCHOOL OF MANAGEMENT GL Only</v>
      </c>
    </row>
    <row r="23296" spans="1:4">
      <c r="A23296" t="s">
        <v>69047</v>
      </c>
      <c r="B23296" t="s">
        <v>69048</v>
      </c>
      <c r="D23296" t="str">
        <f t="shared" si="363"/>
        <v>GLMFCM5764 Amy Davis MED Family And Community Med GL Only</v>
      </c>
    </row>
    <row r="23297" spans="1:4">
      <c r="A23297" t="s">
        <v>69049</v>
      </c>
      <c r="B23297" t="s">
        <v>69050</v>
      </c>
      <c r="D23297" t="str">
        <f t="shared" si="363"/>
        <v>GLMPSY5763 Sanh Nguyen MED Psychiatry And Behav Sci GL Only</v>
      </c>
    </row>
    <row r="23298" spans="1:4">
      <c r="A23298" t="s">
        <v>69051</v>
      </c>
      <c r="B23298" t="s">
        <v>69052</v>
      </c>
      <c r="D23298" t="str">
        <f t="shared" si="363"/>
        <v>GLMPSY5762 Mina Hah MED Psychiatry And Behav Sci GL Only</v>
      </c>
    </row>
    <row r="23299" spans="1:4">
      <c r="A23299" t="s">
        <v>69053</v>
      </c>
      <c r="B23299" t="s">
        <v>69054</v>
      </c>
      <c r="D23299" t="str">
        <f t="shared" ref="D23299:D23362" si="364">A23299&amp;" "&amp;B23299</f>
        <v>GLLMUS5761 Heidi Moss Erickson MUSIC GL Only</v>
      </c>
    </row>
    <row r="23300" spans="1:4">
      <c r="A23300" t="s">
        <v>69055</v>
      </c>
      <c r="B23300" t="s">
        <v>69056</v>
      </c>
      <c r="D23300" t="str">
        <f t="shared" si="364"/>
        <v>GLMPED5760 Sheryl Boon MED Pediatrics GL Only</v>
      </c>
    </row>
    <row r="23301" spans="1:4">
      <c r="A23301" t="s">
        <v>69057</v>
      </c>
      <c r="B23301" t="s">
        <v>69058</v>
      </c>
      <c r="D23301" t="str">
        <f t="shared" si="364"/>
        <v>GLLUWP5759 Angela Morris UNIVERSITY WRITING PROGRAM GL Only</v>
      </c>
    </row>
    <row r="23302" spans="1:4">
      <c r="A23302" t="s">
        <v>69059</v>
      </c>
      <c r="B23302" t="s">
        <v>69060</v>
      </c>
      <c r="D23302" t="str">
        <f t="shared" si="364"/>
        <v>GLIMEN5758 Jose Lado Abeal MED Int Med Endocrinology GL Only</v>
      </c>
    </row>
    <row r="23303" spans="1:4">
      <c r="A23303" t="s">
        <v>69061</v>
      </c>
      <c r="B23303" t="s">
        <v>69062</v>
      </c>
      <c r="D23303" t="str">
        <f t="shared" si="364"/>
        <v>GLMRAD5757 Eric Diaz MED Radiology GL Only</v>
      </c>
    </row>
    <row r="23304" spans="1:4">
      <c r="A23304" t="s">
        <v>69063</v>
      </c>
      <c r="B23304" t="s">
        <v>69064</v>
      </c>
      <c r="D23304" t="str">
        <f t="shared" si="364"/>
        <v>GLMPSY5756 Andrew Bregman MED Psychiatry And Behav Sci GL Only</v>
      </c>
    </row>
    <row r="23305" spans="1:4">
      <c r="A23305" t="s">
        <v>69065</v>
      </c>
      <c r="B23305" t="s">
        <v>69066</v>
      </c>
      <c r="D23305" t="str">
        <f t="shared" si="364"/>
        <v>GLMNSG5755 Jonghoon Kim MED Neurological Surgery GL Only</v>
      </c>
    </row>
    <row r="23306" spans="1:4">
      <c r="A23306" t="s">
        <v>69067</v>
      </c>
      <c r="B23306" t="s">
        <v>69068</v>
      </c>
      <c r="D23306" t="str">
        <f t="shared" si="364"/>
        <v>GLVVME5754 Grace VanHoy VM MEDICINE And EPIDEMIOLOGY GL Only</v>
      </c>
    </row>
    <row r="23307" spans="1:4">
      <c r="A23307" t="s">
        <v>69069</v>
      </c>
      <c r="B23307" t="s">
        <v>69070</v>
      </c>
      <c r="D23307" t="str">
        <f t="shared" si="364"/>
        <v>GLVHFS5753 Fabio de Souza Mendonca CA ANIMAL HLTH And FOOD SAFETY LAB GL Only</v>
      </c>
    </row>
    <row r="23308" spans="1:4">
      <c r="A23308" t="s">
        <v>69071</v>
      </c>
      <c r="B23308" t="s">
        <v>69072</v>
      </c>
      <c r="D23308" t="str">
        <f t="shared" si="364"/>
        <v>GLMSUR5752 Patrick Berg MED Surgery GL Only</v>
      </c>
    </row>
    <row r="23309" spans="1:4">
      <c r="A23309" t="s">
        <v>69073</v>
      </c>
      <c r="B23309" t="s">
        <v>69074</v>
      </c>
      <c r="D23309" t="str">
        <f t="shared" si="364"/>
        <v>GLLDES5751 Jae Yong Suk DEPARTMENT OF DESIGN GL Only</v>
      </c>
    </row>
    <row r="23310" spans="1:4">
      <c r="A23310" t="s">
        <v>69075</v>
      </c>
      <c r="B23310" t="s">
        <v>69076</v>
      </c>
      <c r="D23310" t="str">
        <f t="shared" si="364"/>
        <v>GLMNSG5750 Christelle Anaclet MED Neurological Surgery GL Only</v>
      </c>
    </row>
    <row r="23311" spans="1:4">
      <c r="A23311" t="s">
        <v>69077</v>
      </c>
      <c r="B23311" t="s">
        <v>69078</v>
      </c>
      <c r="D23311" t="str">
        <f t="shared" si="364"/>
        <v>GLLUWP5749 Brendan Johnston UNIVERSITY WRITING PROGRAM GL Only</v>
      </c>
    </row>
    <row r="23312" spans="1:4">
      <c r="A23312" t="s">
        <v>69079</v>
      </c>
      <c r="B23312" t="s">
        <v>69080</v>
      </c>
      <c r="D23312" t="str">
        <f t="shared" si="364"/>
        <v>GLMINT5748 David Yee MED Int Med Admin GL Only</v>
      </c>
    </row>
    <row r="23313" spans="1:4">
      <c r="A23313" t="s">
        <v>69081</v>
      </c>
      <c r="B23313" t="s">
        <v>69082</v>
      </c>
      <c r="D23313" t="str">
        <f t="shared" si="364"/>
        <v>GLMNEU5747 Jonathan Snider MED Neurology GL Only</v>
      </c>
    </row>
    <row r="23314" spans="1:4">
      <c r="A23314" t="s">
        <v>69083</v>
      </c>
      <c r="B23314" t="s">
        <v>69084</v>
      </c>
      <c r="D23314" t="str">
        <f t="shared" si="364"/>
        <v>GLMPSY5746 Jill Ludin MED Psychiatry And Behav Sci GL Only</v>
      </c>
    </row>
    <row r="23315" spans="1:4">
      <c r="A23315" t="s">
        <v>69085</v>
      </c>
      <c r="B23315" t="s">
        <v>69086</v>
      </c>
      <c r="D23315" t="str">
        <f t="shared" si="364"/>
        <v>GLMINT5745 Jun Yang MED Int Med Admin GL Only</v>
      </c>
    </row>
    <row r="23316" spans="1:4">
      <c r="A23316" t="s">
        <v>69087</v>
      </c>
      <c r="B23316" t="s">
        <v>69088</v>
      </c>
      <c r="D23316" t="str">
        <f t="shared" si="364"/>
        <v>GLMPSY5744 James Worledge MED Psychiatry And Behav Sci GL Only</v>
      </c>
    </row>
    <row r="23317" spans="1:4">
      <c r="A23317" t="s">
        <v>69089</v>
      </c>
      <c r="B23317" t="s">
        <v>69090</v>
      </c>
      <c r="D23317" t="str">
        <f t="shared" si="364"/>
        <v>GLGSM15743 Andrea Haviley GRADUATE SCHOOL OF MANAGEMENT GL Only</v>
      </c>
    </row>
    <row r="23318" spans="1:4">
      <c r="A23318" t="s">
        <v>69091</v>
      </c>
      <c r="B23318" t="s">
        <v>69092</v>
      </c>
      <c r="D23318" t="str">
        <f t="shared" si="364"/>
        <v>GLMINT5742 Dat Lu MED Int Med Admin GL Only</v>
      </c>
    </row>
    <row r="23319" spans="1:4">
      <c r="A23319" t="s">
        <v>69093</v>
      </c>
      <c r="B23319" t="s">
        <v>69094</v>
      </c>
      <c r="D23319" t="str">
        <f t="shared" si="364"/>
        <v>GLECEE5741 Somayeh Nassiri CIVIL And ENVIRONMENTAL ENGR GL Only</v>
      </c>
    </row>
    <row r="23320" spans="1:4">
      <c r="A23320" t="s">
        <v>69095</v>
      </c>
      <c r="B23320" t="s">
        <v>69096</v>
      </c>
      <c r="D23320" t="str">
        <f t="shared" si="364"/>
        <v>GLMINT5740 Eric Johnson MED Int Med Admin GL Only</v>
      </c>
    </row>
    <row r="23321" spans="1:4">
      <c r="A23321" t="s">
        <v>69097</v>
      </c>
      <c r="B23321" t="s">
        <v>69098</v>
      </c>
      <c r="D23321" t="str">
        <f t="shared" si="364"/>
        <v>GLMINT5739 Dayna Miyashiro MED Int Med Admin GL Only</v>
      </c>
    </row>
    <row r="23322" spans="1:4">
      <c r="A23322" t="s">
        <v>69099</v>
      </c>
      <c r="B23322" t="s">
        <v>69100</v>
      </c>
      <c r="D23322" t="str">
        <f t="shared" si="364"/>
        <v>GLALAW5738 Line Tau Strand LAND AIR And WATER RESOURCES GL Only</v>
      </c>
    </row>
    <row r="23323" spans="1:4">
      <c r="A23323" t="s">
        <v>69101</v>
      </c>
      <c r="B23323" t="s">
        <v>69102</v>
      </c>
      <c r="D23323" t="str">
        <f t="shared" si="364"/>
        <v>GLIMCA5737 Matthew Lam MED INT MED CARDIOLOGY GL Only</v>
      </c>
    </row>
    <row r="23324" spans="1:4">
      <c r="A23324" t="s">
        <v>69103</v>
      </c>
      <c r="B23324" t="s">
        <v>69104</v>
      </c>
      <c r="D23324" t="str">
        <f t="shared" si="364"/>
        <v>GLMEPM5736 Amanda Midboe MED Public Health Sciences GL Only</v>
      </c>
    </row>
    <row r="23325" spans="1:4">
      <c r="A23325" t="s">
        <v>69105</v>
      </c>
      <c r="B23325" t="s">
        <v>69106</v>
      </c>
      <c r="D23325" t="str">
        <f t="shared" si="364"/>
        <v>GLLLAW5735 Lydia de la Torre SCHOOL OF LAW GL Only</v>
      </c>
    </row>
    <row r="23326" spans="1:4">
      <c r="A23326" t="s">
        <v>69107</v>
      </c>
      <c r="B23326" t="s">
        <v>69108</v>
      </c>
      <c r="D23326" t="str">
        <f t="shared" si="364"/>
        <v>GLMORT5734 Sean Campbell MED Orthopaedic Surgery GL Only</v>
      </c>
    </row>
    <row r="23327" spans="1:4">
      <c r="A23327" t="s">
        <v>69109</v>
      </c>
      <c r="B23327" t="s">
        <v>69110</v>
      </c>
      <c r="D23327" t="str">
        <f t="shared" si="364"/>
        <v>GLGSM15733 Catherine Kendall GRADUATE SCHOOL OF MANAGEMENT GL Only</v>
      </c>
    </row>
    <row r="23328" spans="1:4">
      <c r="A23328" t="s">
        <v>69111</v>
      </c>
      <c r="B23328" t="s">
        <v>69112</v>
      </c>
      <c r="D23328" t="str">
        <f t="shared" si="364"/>
        <v>GLMPAT5732 Katherine Marie Deem MED Pathology And Lab Medicine GL Only</v>
      </c>
    </row>
    <row r="23329" spans="1:4">
      <c r="A23329" t="s">
        <v>69113</v>
      </c>
      <c r="B23329" t="s">
        <v>69114</v>
      </c>
      <c r="D23329" t="str">
        <f t="shared" si="364"/>
        <v>GLIMCA5731 Shirin Jimenez MED INT MED CARDIOLOGY GL Only</v>
      </c>
    </row>
    <row r="23330" spans="1:4">
      <c r="A23330" t="s">
        <v>69115</v>
      </c>
      <c r="B23330" t="s">
        <v>69116</v>
      </c>
      <c r="D23330" t="str">
        <f t="shared" si="364"/>
        <v>GLVVME5730 Allison Gagnon VM MEDICINE And EPIDEMIOLOGY GL Only</v>
      </c>
    </row>
    <row r="23331" spans="1:4">
      <c r="A23331" t="s">
        <v>69117</v>
      </c>
      <c r="B23331" t="s">
        <v>69118</v>
      </c>
      <c r="D23331" t="str">
        <f t="shared" si="364"/>
        <v>GLMPED5729 Minaleshoa Abye MED Pediatrics GL Only</v>
      </c>
    </row>
    <row r="23332" spans="1:4">
      <c r="A23332" t="s">
        <v>69119</v>
      </c>
      <c r="B23332" t="s">
        <v>69120</v>
      </c>
      <c r="D23332" t="str">
        <f t="shared" si="364"/>
        <v>GLGSM15728 Edward David Arnheiter GRADUATE SCHOOL OF MANAGEMENT GL Only</v>
      </c>
    </row>
    <row r="23333" spans="1:4">
      <c r="A23333" t="s">
        <v>69121</v>
      </c>
      <c r="B23333" t="s">
        <v>69122</v>
      </c>
      <c r="D23333" t="str">
        <f t="shared" si="364"/>
        <v>GLMDER5727 Jaehwan Kim MED Dermatology GL Only</v>
      </c>
    </row>
    <row r="23334" spans="1:4">
      <c r="A23334" t="s">
        <v>69123</v>
      </c>
      <c r="B23334" t="s">
        <v>69124</v>
      </c>
      <c r="D23334" t="str">
        <f t="shared" si="364"/>
        <v>GLIMGM5726 Alejandro C Jimenez MED Int Med Genl Medicine GL Only</v>
      </c>
    </row>
    <row r="23335" spans="1:4">
      <c r="A23335" t="s">
        <v>69125</v>
      </c>
      <c r="B23335" t="s">
        <v>69126</v>
      </c>
      <c r="D23335" t="str">
        <f t="shared" si="364"/>
        <v>GLMEPM5725 Sonia Jain MED Public Health Sciences GL Only</v>
      </c>
    </row>
    <row r="23336" spans="1:4">
      <c r="A23336" t="s">
        <v>69127</v>
      </c>
      <c r="B23336" t="s">
        <v>69128</v>
      </c>
      <c r="D23336" t="str">
        <f t="shared" si="364"/>
        <v>GLLCHI5724 Sandra Pacheco CHICANO STUDIES GL Only</v>
      </c>
    </row>
    <row r="23337" spans="1:4">
      <c r="A23337" t="s">
        <v>69129</v>
      </c>
      <c r="B23337" t="s">
        <v>69130</v>
      </c>
      <c r="D23337" t="str">
        <f t="shared" si="364"/>
        <v>GLTRAN5723 Stefan Mabit INST OF TRANSPORTATION STUDIES GL Only</v>
      </c>
    </row>
    <row r="23338" spans="1:4">
      <c r="A23338" t="s">
        <v>69131</v>
      </c>
      <c r="B23338" t="s">
        <v>69132</v>
      </c>
      <c r="D23338" t="str">
        <f t="shared" si="364"/>
        <v>GLNURS5722 Sarah Pyle School of Nursing GL Only</v>
      </c>
    </row>
    <row r="23339" spans="1:4">
      <c r="A23339" t="s">
        <v>69133</v>
      </c>
      <c r="B23339" t="s">
        <v>69134</v>
      </c>
      <c r="D23339" t="str">
        <f t="shared" si="364"/>
        <v>GLNURS5721 Sarah Hendricks School of Nursing GL Only</v>
      </c>
    </row>
    <row r="23340" spans="1:4">
      <c r="A23340" t="s">
        <v>69135</v>
      </c>
      <c r="B23340" t="s">
        <v>69136</v>
      </c>
      <c r="D23340" t="str">
        <f t="shared" si="364"/>
        <v>GLNURS5720 Mona Marie Bernardo Evans School of Nursing GL Only</v>
      </c>
    </row>
    <row r="23341" spans="1:4">
      <c r="A23341" t="s">
        <v>69137</v>
      </c>
      <c r="B23341" t="s">
        <v>69138</v>
      </c>
      <c r="D23341" t="str">
        <f t="shared" si="364"/>
        <v>GLMPSY5719 Ligia Berci MED Psychiatry And Behav Sci GL Only</v>
      </c>
    </row>
    <row r="23342" spans="1:4">
      <c r="A23342" t="s">
        <v>69139</v>
      </c>
      <c r="B23342" t="s">
        <v>69140</v>
      </c>
      <c r="D23342" t="str">
        <f t="shared" si="364"/>
        <v>GLMANS5718 Hannah Bechtold MED Anesth And Pain Medicine GL Only</v>
      </c>
    </row>
    <row r="23343" spans="1:4">
      <c r="A23343" t="s">
        <v>69141</v>
      </c>
      <c r="B23343" t="s">
        <v>69142</v>
      </c>
      <c r="D23343" t="str">
        <f t="shared" si="364"/>
        <v>GLMANS5717 Joshua Santos MED Anesth And Pain Medicine GL Only</v>
      </c>
    </row>
    <row r="23344" spans="1:4">
      <c r="A23344" t="s">
        <v>69143</v>
      </c>
      <c r="B23344" t="s">
        <v>69144</v>
      </c>
      <c r="D23344" t="str">
        <f t="shared" si="364"/>
        <v>GLMINT5716 Francis Essien MED Int Med Admin GL Only</v>
      </c>
    </row>
    <row r="23345" spans="1:4">
      <c r="A23345" t="s">
        <v>69145</v>
      </c>
      <c r="B23345" t="s">
        <v>69146</v>
      </c>
      <c r="D23345" t="str">
        <f t="shared" si="364"/>
        <v>GLMINT5715 David Patella MED Int Med Admin GL Only</v>
      </c>
    </row>
    <row r="23346" spans="1:4">
      <c r="A23346" t="s">
        <v>69147</v>
      </c>
      <c r="B23346" t="s">
        <v>69148</v>
      </c>
      <c r="D23346" t="str">
        <f t="shared" si="364"/>
        <v>GLLPHY5714 Robert Shelton PHYSICS GL Only</v>
      </c>
    </row>
    <row r="23347" spans="1:4">
      <c r="A23347" t="s">
        <v>69149</v>
      </c>
      <c r="B23347" t="s">
        <v>69150</v>
      </c>
      <c r="D23347" t="str">
        <f t="shared" si="364"/>
        <v>GLNURS5713 Miles Harris School of Nursing GL Only</v>
      </c>
    </row>
    <row r="23348" spans="1:4">
      <c r="A23348" t="s">
        <v>69151</v>
      </c>
      <c r="B23348" t="s">
        <v>69152</v>
      </c>
      <c r="D23348" t="str">
        <f t="shared" si="364"/>
        <v>GLBNPB5712 Taiyi Kuo NEURO PHYSIO And BEHAVIOR GL Only</v>
      </c>
    </row>
    <row r="23349" spans="1:4">
      <c r="A23349" t="s">
        <v>69153</v>
      </c>
      <c r="B23349" t="s">
        <v>69154</v>
      </c>
      <c r="D23349" t="str">
        <f t="shared" si="364"/>
        <v>GLIMHP5711 Dennis Whang MED Int Med Hospitalist GL Only</v>
      </c>
    </row>
    <row r="23350" spans="1:4">
      <c r="A23350" t="s">
        <v>69155</v>
      </c>
      <c r="B23350" t="s">
        <v>69156</v>
      </c>
      <c r="D23350" t="str">
        <f t="shared" si="364"/>
        <v>GLEECE5710 Junshan Zhang ELECT And COMP ENGR GL Only</v>
      </c>
    </row>
    <row r="23351" spans="1:4">
      <c r="A23351" t="s">
        <v>69157</v>
      </c>
      <c r="B23351" t="s">
        <v>69158</v>
      </c>
      <c r="D23351" t="str">
        <f t="shared" si="364"/>
        <v>GLGSM15709 Candice Reimers GRADUATE SCHOOL OF MANAGEMENT GL Only</v>
      </c>
    </row>
    <row r="23352" spans="1:4">
      <c r="A23352" t="s">
        <v>69159</v>
      </c>
      <c r="B23352" t="s">
        <v>69160</v>
      </c>
      <c r="D23352" t="str">
        <f t="shared" si="364"/>
        <v>GLMPAT5708 Xiao Jing Wang MED Pathology And Lab Medicine GL Only</v>
      </c>
    </row>
    <row r="23353" spans="1:4">
      <c r="A23353" t="s">
        <v>69161</v>
      </c>
      <c r="B23353" t="s">
        <v>69162</v>
      </c>
      <c r="D23353" t="str">
        <f t="shared" si="364"/>
        <v>GLMSUR5707 Peter Than MED Surgery GL Only</v>
      </c>
    </row>
    <row r="23354" spans="1:4">
      <c r="A23354" t="s">
        <v>69163</v>
      </c>
      <c r="B23354" t="s">
        <v>69164</v>
      </c>
      <c r="D23354" t="str">
        <f t="shared" si="364"/>
        <v>GLLMAT5706 Christopher M Heggerud MATHEMATICS GL Only</v>
      </c>
    </row>
    <row r="23355" spans="1:4">
      <c r="A23355" t="s">
        <v>69165</v>
      </c>
      <c r="B23355" t="s">
        <v>69166</v>
      </c>
      <c r="D23355" t="str">
        <f t="shared" si="364"/>
        <v>GLMERM5705 Henry Chan MED Emergency Medicine GL Only</v>
      </c>
    </row>
    <row r="23356" spans="1:4">
      <c r="A23356" t="s">
        <v>69167</v>
      </c>
      <c r="B23356" t="s">
        <v>69168</v>
      </c>
      <c r="D23356" t="str">
        <f t="shared" si="364"/>
        <v>GLMERM5704 Shanthi Aribindi MED Emergency Medicine GL Only</v>
      </c>
    </row>
    <row r="23357" spans="1:4">
      <c r="A23357" t="s">
        <v>69169</v>
      </c>
      <c r="B23357" t="s">
        <v>69170</v>
      </c>
      <c r="D23357" t="str">
        <f t="shared" si="364"/>
        <v>GLMERM5703 Rachel Baltasar MED Emergency Medicine GL Only</v>
      </c>
    </row>
    <row r="23358" spans="1:4">
      <c r="A23358" t="s">
        <v>69171</v>
      </c>
      <c r="B23358" t="s">
        <v>69172</v>
      </c>
      <c r="D23358" t="str">
        <f t="shared" si="364"/>
        <v>GLMERM5702 Anitha Ayyalapu MED Emergency Medicine GL Only</v>
      </c>
    </row>
    <row r="23359" spans="1:4">
      <c r="A23359" t="s">
        <v>69173</v>
      </c>
      <c r="B23359" t="s">
        <v>69174</v>
      </c>
      <c r="D23359" t="str">
        <f t="shared" si="364"/>
        <v>GLLMUS5701 Luis Talamantes MUSIC GL Only</v>
      </c>
    </row>
    <row r="23360" spans="1:4">
      <c r="A23360" t="s">
        <v>69175</v>
      </c>
      <c r="B23360" t="s">
        <v>69176</v>
      </c>
      <c r="D23360" t="str">
        <f t="shared" si="364"/>
        <v>GLMERM5700 Brendan Thelen MED Emergency Medicine GL Only</v>
      </c>
    </row>
    <row r="23361" spans="1:4">
      <c r="A23361" t="s">
        <v>69177</v>
      </c>
      <c r="B23361" t="s">
        <v>69178</v>
      </c>
      <c r="D23361" t="str">
        <f t="shared" si="364"/>
        <v>GLMEPM5699 Holly Jimison MED Public Health Sciences GL Only</v>
      </c>
    </row>
    <row r="23362" spans="1:4">
      <c r="A23362" t="s">
        <v>69179</v>
      </c>
      <c r="B23362" t="s">
        <v>69180</v>
      </c>
      <c r="D23362" t="str">
        <f t="shared" si="364"/>
        <v>GLMEPM5698 Michael Pavel MED Public Health Sciences GL Only</v>
      </c>
    </row>
    <row r="23363" spans="1:4">
      <c r="A23363" t="s">
        <v>69181</v>
      </c>
      <c r="B23363" t="s">
        <v>69182</v>
      </c>
      <c r="D23363" t="str">
        <f t="shared" ref="D23363:D23426" si="365">A23363&amp;" "&amp;B23363</f>
        <v>GLDEDU5697 Lacey Boatman EDUCATION GL Only</v>
      </c>
    </row>
    <row r="23364" spans="1:4">
      <c r="A23364" t="s">
        <v>69183</v>
      </c>
      <c r="B23364" t="s">
        <v>69184</v>
      </c>
      <c r="D23364" t="str">
        <f t="shared" si="365"/>
        <v>GLDEDU5696 Alicia Herrera EDUCATION GL Only</v>
      </c>
    </row>
    <row r="23365" spans="1:4">
      <c r="A23365" t="s">
        <v>69185</v>
      </c>
      <c r="B23365" t="s">
        <v>69186</v>
      </c>
      <c r="D23365" t="str">
        <f t="shared" si="365"/>
        <v>GLECHE5695 Glaucia Helena Carvalho do Prado CHEMICAL ENGINEERING GL Only</v>
      </c>
    </row>
    <row r="23366" spans="1:4">
      <c r="A23366" t="s">
        <v>69187</v>
      </c>
      <c r="B23366" t="s">
        <v>69188</v>
      </c>
      <c r="D23366" t="str">
        <f t="shared" si="365"/>
        <v>GLMORT5694 Amanda Whitaker MED Orthopaedic Surgery GL Only</v>
      </c>
    </row>
    <row r="23367" spans="1:4">
      <c r="A23367" t="s">
        <v>69189</v>
      </c>
      <c r="B23367" t="s">
        <v>69190</v>
      </c>
      <c r="D23367" t="str">
        <f t="shared" si="365"/>
        <v>GLMSUR5693 Cameron Gaskill MED Surgery GL Only</v>
      </c>
    </row>
    <row r="23368" spans="1:4">
      <c r="A23368" t="s">
        <v>69191</v>
      </c>
      <c r="B23368" t="s">
        <v>69192</v>
      </c>
      <c r="D23368" t="str">
        <f t="shared" si="365"/>
        <v>GLLMUS5692 Portia Njoku MUSIC GL Only</v>
      </c>
    </row>
    <row r="23369" spans="1:4">
      <c r="A23369" t="s">
        <v>69193</v>
      </c>
      <c r="B23369" t="s">
        <v>69194</v>
      </c>
      <c r="D23369" t="str">
        <f t="shared" si="365"/>
        <v>GLLMUS5691 Faythe Vollrath MUSIC GL Only</v>
      </c>
    </row>
    <row r="23370" spans="1:4">
      <c r="A23370" t="s">
        <v>69195</v>
      </c>
      <c r="B23370" t="s">
        <v>69196</v>
      </c>
      <c r="D23370" t="str">
        <f t="shared" si="365"/>
        <v>GLMEPM5690 Kristen Aiemjoy MED Public Health Sciences GL Only</v>
      </c>
    </row>
    <row r="23371" spans="1:4">
      <c r="A23371" t="s">
        <v>69197</v>
      </c>
      <c r="B23371" t="s">
        <v>69198</v>
      </c>
      <c r="D23371" t="str">
        <f t="shared" si="365"/>
        <v>GLVMDO5689 Mark Stetter VM DEANS OFFICE GL Only</v>
      </c>
    </row>
    <row r="23372" spans="1:4">
      <c r="A23372" t="s">
        <v>69199</v>
      </c>
      <c r="B23372" t="s">
        <v>69200</v>
      </c>
      <c r="D23372" t="str">
        <f t="shared" si="365"/>
        <v>GLMURO5688 Manolis Alexander Pratsinis MED Urologic Surgery GL Only</v>
      </c>
    </row>
    <row r="23373" spans="1:4">
      <c r="A23373" t="s">
        <v>69201</v>
      </c>
      <c r="B23373" t="s">
        <v>69202</v>
      </c>
      <c r="D23373" t="str">
        <f t="shared" si="365"/>
        <v>GLMMIC5687 Jogender Tushir Singh MED Medical Microbiology And Imm GL Only</v>
      </c>
    </row>
    <row r="23374" spans="1:4">
      <c r="A23374" t="s">
        <v>69203</v>
      </c>
      <c r="B23374" t="s">
        <v>69204</v>
      </c>
      <c r="D23374" t="str">
        <f t="shared" si="365"/>
        <v>GLLUWP5686 Ann Michaels UNIVERSITY WRITING PROGRAM GL Only</v>
      </c>
    </row>
    <row r="23375" spans="1:4">
      <c r="A23375" t="s">
        <v>69205</v>
      </c>
      <c r="B23375" t="s">
        <v>69206</v>
      </c>
      <c r="D23375" t="str">
        <f t="shared" si="365"/>
        <v>GLMPMR5685 Daniel Herman MED Physical Medicine And Rehab GL Only</v>
      </c>
    </row>
    <row r="23376" spans="1:4">
      <c r="A23376" t="s">
        <v>69207</v>
      </c>
      <c r="B23376" t="s">
        <v>69208</v>
      </c>
      <c r="D23376" t="str">
        <f t="shared" si="365"/>
        <v>GLMPED5684 Samhita Bhargava MED Pediatrics GL Only</v>
      </c>
    </row>
    <row r="23377" spans="1:4">
      <c r="A23377" t="s">
        <v>69209</v>
      </c>
      <c r="B23377" t="s">
        <v>69210</v>
      </c>
      <c r="D23377" t="str">
        <f t="shared" si="365"/>
        <v>GLMNSG5683 David Brandman MED Neurological Surgery GL Only</v>
      </c>
    </row>
    <row r="23378" spans="1:4">
      <c r="A23378" t="s">
        <v>69211</v>
      </c>
      <c r="B23378" t="s">
        <v>69212</v>
      </c>
      <c r="D23378" t="str">
        <f t="shared" si="365"/>
        <v>GLVVMB5682 Ilknur Dursun VM MOLECULAR BIO SCIENCES GL Only</v>
      </c>
    </row>
    <row r="23379" spans="1:4">
      <c r="A23379" t="s">
        <v>69213</v>
      </c>
      <c r="B23379" t="s">
        <v>69214</v>
      </c>
      <c r="D23379" t="str">
        <f t="shared" si="365"/>
        <v>GLDEDU5681 Doron J Markus EDUCATION GL Only</v>
      </c>
    </row>
    <row r="23380" spans="1:4">
      <c r="A23380" t="s">
        <v>69215</v>
      </c>
      <c r="B23380" t="s">
        <v>69216</v>
      </c>
      <c r="D23380" t="str">
        <f t="shared" si="365"/>
        <v>GLMNSG5680 Sergey Stavisky MED Neurological Surgery GL Only</v>
      </c>
    </row>
    <row r="23381" spans="1:4">
      <c r="A23381" t="s">
        <v>69217</v>
      </c>
      <c r="B23381" t="s">
        <v>69218</v>
      </c>
      <c r="D23381" t="str">
        <f t="shared" si="365"/>
        <v>GLLMAT5679 Alex Chandler MATHEMATICS GL Only</v>
      </c>
    </row>
    <row r="23382" spans="1:4">
      <c r="A23382" t="s">
        <v>69219</v>
      </c>
      <c r="B23382" t="s">
        <v>69220</v>
      </c>
      <c r="D23382" t="str">
        <f t="shared" si="365"/>
        <v>GLLUWP5678 Catherine Niu UNIVERSITY WRITING PROGRAM GL Only</v>
      </c>
    </row>
    <row r="23383" spans="1:4">
      <c r="A23383" t="s">
        <v>69221</v>
      </c>
      <c r="B23383" t="s">
        <v>69222</v>
      </c>
      <c r="D23383" t="str">
        <f t="shared" si="365"/>
        <v>GLLGAR5677 Jekaterina Galmant GERMAN And RUSSIAN GL Only</v>
      </c>
    </row>
    <row r="23384" spans="1:4">
      <c r="A23384" t="s">
        <v>69223</v>
      </c>
      <c r="B23384" t="s">
        <v>69224</v>
      </c>
      <c r="D23384" t="str">
        <f t="shared" si="365"/>
        <v>GLMMIC5676 Sanchita Bhatnagar MED Medical Microbiology And Imm GL Only</v>
      </c>
    </row>
    <row r="23385" spans="1:4">
      <c r="A23385" t="s">
        <v>69225</v>
      </c>
      <c r="B23385" t="s">
        <v>69226</v>
      </c>
      <c r="D23385" t="str">
        <f t="shared" si="365"/>
        <v>GLVVME5675 Hugues Beaufrere VM MEDICINE And EPIDEMIOLOGY GL Only</v>
      </c>
    </row>
    <row r="23386" spans="1:4">
      <c r="A23386" t="s">
        <v>69227</v>
      </c>
      <c r="B23386" t="s">
        <v>69228</v>
      </c>
      <c r="D23386" t="str">
        <f t="shared" si="365"/>
        <v>GLMEPM5674 Jake Pry MED Public Health Sciences GL Only</v>
      </c>
    </row>
    <row r="23387" spans="1:4">
      <c r="A23387" t="s">
        <v>69229</v>
      </c>
      <c r="B23387" t="s">
        <v>69230</v>
      </c>
      <c r="D23387" t="str">
        <f t="shared" si="365"/>
        <v>GLVVSR5673 Krzysztof Marycz VM SURGRAD SCIENCE GL Only</v>
      </c>
    </row>
    <row r="23388" spans="1:4">
      <c r="A23388" t="s">
        <v>69231</v>
      </c>
      <c r="B23388" t="s">
        <v>69232</v>
      </c>
      <c r="D23388" t="str">
        <f t="shared" si="365"/>
        <v>GLMORT5672 Sophia Traven MED Orthopaedic Surgery GL Only</v>
      </c>
    </row>
    <row r="23389" spans="1:4">
      <c r="A23389" t="s">
        <v>69233</v>
      </c>
      <c r="B23389" t="s">
        <v>69234</v>
      </c>
      <c r="D23389" t="str">
        <f t="shared" si="365"/>
        <v>GLMRAD5671 Mohammad Madani MED Radiology GL Only</v>
      </c>
    </row>
    <row r="23390" spans="1:4">
      <c r="A23390" t="s">
        <v>69235</v>
      </c>
      <c r="B23390" t="s">
        <v>69236</v>
      </c>
      <c r="D23390" t="str">
        <f t="shared" si="365"/>
        <v>GLLUWP5670 Pamela Chisum UNIVERSITY WRITING PROGRAM GL Only</v>
      </c>
    </row>
    <row r="23391" spans="1:4">
      <c r="A23391" t="s">
        <v>69237</v>
      </c>
      <c r="B23391" t="s">
        <v>69238</v>
      </c>
      <c r="D23391" t="str">
        <f t="shared" si="365"/>
        <v>GLGSM15669 Guruprasad Pundoor GRADUATE SCHOOL OF MANAGEMENT GL Only</v>
      </c>
    </row>
    <row r="23392" spans="1:4">
      <c r="A23392" t="s">
        <v>69239</v>
      </c>
      <c r="B23392" t="s">
        <v>69240</v>
      </c>
      <c r="D23392" t="str">
        <f t="shared" si="365"/>
        <v>GLNURS5668 Mondana Zargarnian School of Nursing GL Only</v>
      </c>
    </row>
    <row r="23393" spans="1:4">
      <c r="A23393" t="s">
        <v>69241</v>
      </c>
      <c r="B23393" t="s">
        <v>69242</v>
      </c>
      <c r="D23393" t="str">
        <f t="shared" si="365"/>
        <v>GLIMHP5667 Ali Arif Nasir MED Int Med Hospitalist GL Only</v>
      </c>
    </row>
    <row r="23394" spans="1:4">
      <c r="A23394" t="s">
        <v>69243</v>
      </c>
      <c r="B23394" t="s">
        <v>69244</v>
      </c>
      <c r="D23394" t="str">
        <f t="shared" si="365"/>
        <v>GLVPMI5666 Joao Pinto VM PATHOLOGY MICRO And IMMUN GL Only</v>
      </c>
    </row>
    <row r="23395" spans="1:4">
      <c r="A23395" t="s">
        <v>69245</v>
      </c>
      <c r="B23395" t="s">
        <v>69246</v>
      </c>
      <c r="D23395" t="str">
        <f t="shared" si="365"/>
        <v>GLMANS5665 Viviana Ruiz Barros MED Anesth And Pain Medicine GL Only</v>
      </c>
    </row>
    <row r="23396" spans="1:4">
      <c r="A23396" t="s">
        <v>69247</v>
      </c>
      <c r="B23396" t="s">
        <v>69248</v>
      </c>
      <c r="D23396" t="str">
        <f t="shared" si="365"/>
        <v>GLNURS5664 Mary Gallagher School of Nursing GL Only</v>
      </c>
    </row>
    <row r="23397" spans="1:4">
      <c r="A23397" t="s">
        <v>69249</v>
      </c>
      <c r="B23397" t="s">
        <v>69250</v>
      </c>
      <c r="D23397" t="str">
        <f t="shared" si="365"/>
        <v>GLMNEU5663 Christina Kim MED Neurology GL Only</v>
      </c>
    </row>
    <row r="23398" spans="1:4">
      <c r="A23398" t="s">
        <v>69251</v>
      </c>
      <c r="B23398" t="s">
        <v>69252</v>
      </c>
      <c r="D23398" t="str">
        <f t="shared" si="365"/>
        <v>GLMPSY5662 Alexander Hazel MED Psychiatry And Behav Sci GL Only</v>
      </c>
    </row>
    <row r="23399" spans="1:4">
      <c r="A23399" t="s">
        <v>69253</v>
      </c>
      <c r="B23399" t="s">
        <v>69254</v>
      </c>
      <c r="D23399" t="str">
        <f t="shared" si="365"/>
        <v>GLMPED5661 William Broeckel MED Pediatrics GL Only</v>
      </c>
    </row>
    <row r="23400" spans="1:4">
      <c r="A23400" t="s">
        <v>69255</v>
      </c>
      <c r="B23400" t="s">
        <v>69256</v>
      </c>
      <c r="D23400" t="str">
        <f t="shared" si="365"/>
        <v>GLLMAT5660 Alexander Wein MATHEMATICS GL Only</v>
      </c>
    </row>
    <row r="23401" spans="1:4">
      <c r="A23401" t="s">
        <v>69257</v>
      </c>
      <c r="B23401" t="s">
        <v>69258</v>
      </c>
      <c r="D23401" t="str">
        <f t="shared" si="365"/>
        <v>GLIMGM5659 Asadullah Khan Awan MED Int Med Genl Medicine GL Only</v>
      </c>
    </row>
    <row r="23402" spans="1:4">
      <c r="A23402" t="s">
        <v>69259</v>
      </c>
      <c r="B23402" t="s">
        <v>69260</v>
      </c>
      <c r="D23402" t="str">
        <f t="shared" si="365"/>
        <v>GLLEPS5658 Eliot Atekwana EARTH And PLANETARY SCIENCES GL Only</v>
      </c>
    </row>
    <row r="23403" spans="1:4">
      <c r="A23403" t="s">
        <v>69261</v>
      </c>
      <c r="B23403" t="s">
        <v>69262</v>
      </c>
      <c r="D23403" t="str">
        <f t="shared" si="365"/>
        <v>GLMPAT5657 Maryam Asif MED Pathology And Lab Medicine GL Only</v>
      </c>
    </row>
    <row r="23404" spans="1:4">
      <c r="A23404" t="s">
        <v>69263</v>
      </c>
      <c r="B23404" t="s">
        <v>69264</v>
      </c>
      <c r="D23404" t="str">
        <f t="shared" si="365"/>
        <v>GLECEE5656 Rich Corsi CIVIL And ENVIRONMENTAL ENGR GL Only</v>
      </c>
    </row>
    <row r="23405" spans="1:4">
      <c r="A23405" t="s">
        <v>69265</v>
      </c>
      <c r="B23405" t="s">
        <v>69266</v>
      </c>
      <c r="D23405" t="str">
        <f t="shared" si="365"/>
        <v>GLMRAD5655 Michael Larson MED Radiology GL Only</v>
      </c>
    </row>
    <row r="23406" spans="1:4">
      <c r="A23406" t="s">
        <v>69267</v>
      </c>
      <c r="B23406" t="s">
        <v>69268</v>
      </c>
      <c r="D23406" t="str">
        <f t="shared" si="365"/>
        <v>GLMORT5654 Gillian Soles MED Orthopaedic Surgery GL Only</v>
      </c>
    </row>
    <row r="23407" spans="1:4">
      <c r="A23407" t="s">
        <v>69269</v>
      </c>
      <c r="B23407" t="s">
        <v>69270</v>
      </c>
      <c r="D23407" t="str">
        <f t="shared" si="365"/>
        <v>GLVVME5653 Brian Speer VM MEDICINE And EPIDEMIOLOGY GL Only</v>
      </c>
    </row>
    <row r="23408" spans="1:4">
      <c r="A23408" t="s">
        <v>69271</v>
      </c>
      <c r="B23408" t="s">
        <v>69272</v>
      </c>
      <c r="D23408" t="str">
        <f t="shared" si="365"/>
        <v>GLMDER5652 Elizabeth Rizza MED Dermatology GL Only</v>
      </c>
    </row>
    <row r="23409" spans="1:4">
      <c r="A23409" t="s">
        <v>69273</v>
      </c>
      <c r="B23409" t="s">
        <v>69274</v>
      </c>
      <c r="D23409" t="str">
        <f t="shared" si="365"/>
        <v>GLAETX5651 M Elizabeth Marder ENVIRONMENTAL TOXICOLOGY GL Only</v>
      </c>
    </row>
    <row r="23410" spans="1:4">
      <c r="A23410" t="s">
        <v>69275</v>
      </c>
      <c r="B23410" t="s">
        <v>69276</v>
      </c>
      <c r="D23410" t="str">
        <f t="shared" si="365"/>
        <v>GLLUWP5650 Carolyn Gubala UNIVERSITY WRITING PROGRAM GL Only</v>
      </c>
    </row>
    <row r="23411" spans="1:4">
      <c r="A23411" t="s">
        <v>69277</v>
      </c>
      <c r="B23411" t="s">
        <v>69278</v>
      </c>
      <c r="D23411" t="str">
        <f t="shared" si="365"/>
        <v>GLLMAT5649 Calum Rickard MATHEMATICS GL Only</v>
      </c>
    </row>
    <row r="23412" spans="1:4">
      <c r="A23412" t="s">
        <v>69279</v>
      </c>
      <c r="B23412" t="s">
        <v>69280</v>
      </c>
      <c r="D23412" t="str">
        <f t="shared" si="365"/>
        <v>GLIMHP5648 Yahanna Torres MED Int Med Hospitalist GL Only</v>
      </c>
    </row>
    <row r="23413" spans="1:4">
      <c r="A23413" t="s">
        <v>69281</v>
      </c>
      <c r="B23413" t="s">
        <v>69282</v>
      </c>
      <c r="D23413" t="str">
        <f t="shared" si="365"/>
        <v>GLLMAT5647 Gabriel Islambouli MATHEMATICS GL Only</v>
      </c>
    </row>
    <row r="23414" spans="1:4">
      <c r="A23414" t="s">
        <v>69283</v>
      </c>
      <c r="B23414" t="s">
        <v>69284</v>
      </c>
      <c r="D23414" t="str">
        <f t="shared" si="365"/>
        <v>GLLEPS5646 Estella Atekwana EARTH And PLANETARY SCIENCES GL Only</v>
      </c>
    </row>
    <row r="23415" spans="1:4">
      <c r="A23415" t="s">
        <v>69285</v>
      </c>
      <c r="B23415" t="s">
        <v>69286</v>
      </c>
      <c r="D23415" t="str">
        <f t="shared" si="365"/>
        <v>GLIMHP5645 Tania Dhawan MED Int Med Hospitalist GL Only</v>
      </c>
    </row>
    <row r="23416" spans="1:4">
      <c r="A23416" t="s">
        <v>69287</v>
      </c>
      <c r="B23416" t="s">
        <v>69288</v>
      </c>
      <c r="D23416" t="str">
        <f t="shared" si="365"/>
        <v>GLNURS5644 Michelle Touw School of Nursing GL Only</v>
      </c>
    </row>
    <row r="23417" spans="1:4">
      <c r="A23417" t="s">
        <v>69289</v>
      </c>
      <c r="B23417" t="s">
        <v>69290</v>
      </c>
      <c r="D23417" t="str">
        <f t="shared" si="365"/>
        <v>GLLLAW5643 Jaclyn Nicole Zumaeta SCHOOL OF LAW GL Only</v>
      </c>
    </row>
    <row r="23418" spans="1:4">
      <c r="A23418" t="s">
        <v>69291</v>
      </c>
      <c r="B23418" t="s">
        <v>69292</v>
      </c>
      <c r="D23418" t="str">
        <f t="shared" si="365"/>
        <v>GLLLAW5642 Christopher Michael Micheli SCHOOL OF LAW GL Only</v>
      </c>
    </row>
    <row r="23419" spans="1:4">
      <c r="A23419" t="s">
        <v>69293</v>
      </c>
      <c r="B23419" t="s">
        <v>69294</v>
      </c>
      <c r="D23419" t="str">
        <f t="shared" si="365"/>
        <v>GLLLAW5641 Samuel Thomas McAdam SCHOOL OF LAW GL Only</v>
      </c>
    </row>
    <row r="23420" spans="1:4">
      <c r="A23420" t="s">
        <v>69295</v>
      </c>
      <c r="B23420" t="s">
        <v>69296</v>
      </c>
      <c r="D23420" t="str">
        <f t="shared" si="365"/>
        <v>GLIMHP5640 Sarah L Herrman MED Int Med Hospitalist GL Only</v>
      </c>
    </row>
    <row r="23421" spans="1:4">
      <c r="A23421" t="s">
        <v>69297</v>
      </c>
      <c r="B23421" t="s">
        <v>69298</v>
      </c>
      <c r="D23421" t="str">
        <f t="shared" si="365"/>
        <v>GLLLAW5639 Haripriya Malavika Mannan SCHOOL OF LAW GL Only</v>
      </c>
    </row>
    <row r="23422" spans="1:4">
      <c r="A23422" t="s">
        <v>69299</v>
      </c>
      <c r="B23422" t="s">
        <v>69300</v>
      </c>
      <c r="D23422" t="str">
        <f t="shared" si="365"/>
        <v>GLLECN5638 Selva Demiralp ECONOMICS GL Only</v>
      </c>
    </row>
    <row r="23423" spans="1:4">
      <c r="A23423" t="s">
        <v>69301</v>
      </c>
      <c r="B23423" t="s">
        <v>69302</v>
      </c>
      <c r="D23423" t="str">
        <f t="shared" si="365"/>
        <v>GLMPED5637 Daniel Dodson MED Pediatrics GL Only</v>
      </c>
    </row>
    <row r="23424" spans="1:4">
      <c r="A23424" t="s">
        <v>69303</v>
      </c>
      <c r="B23424" t="s">
        <v>69304</v>
      </c>
      <c r="D23424" t="str">
        <f t="shared" si="365"/>
        <v>GLMPED5636 Daniel Cortez MED Pediatrics GL Only</v>
      </c>
    </row>
    <row r="23425" spans="1:4">
      <c r="A23425" t="s">
        <v>69305</v>
      </c>
      <c r="B23425" t="s">
        <v>69306</v>
      </c>
      <c r="D23425" t="str">
        <f t="shared" si="365"/>
        <v>GLMPED5635 Christina Sollinger MED Pediatrics GL Only</v>
      </c>
    </row>
    <row r="23426" spans="1:4">
      <c r="A23426" t="s">
        <v>69307</v>
      </c>
      <c r="B23426" t="s">
        <v>69308</v>
      </c>
      <c r="D23426" t="str">
        <f t="shared" si="365"/>
        <v>GLMFCM5634 Zeynep Uzumcu MED Family And Community Med GL Only</v>
      </c>
    </row>
    <row r="23427" spans="1:4">
      <c r="A23427" t="s">
        <v>69309</v>
      </c>
      <c r="B23427" t="s">
        <v>69310</v>
      </c>
      <c r="D23427" t="str">
        <f t="shared" ref="D23427:D23490" si="366">A23427&amp;" "&amp;B23427</f>
        <v>GLMINT5633 Edmond Lee MED Int Med Admin GL Only</v>
      </c>
    </row>
    <row r="23428" spans="1:4">
      <c r="A23428" t="s">
        <v>69311</v>
      </c>
      <c r="B23428" t="s">
        <v>69312</v>
      </c>
      <c r="D23428" t="str">
        <f t="shared" si="366"/>
        <v>GLLMAT5632 Sameer Iyer MATHEMATICS GL Only</v>
      </c>
    </row>
    <row r="23429" spans="1:4">
      <c r="A23429" t="s">
        <v>69313</v>
      </c>
      <c r="B23429" t="s">
        <v>69314</v>
      </c>
      <c r="D23429" t="str">
        <f t="shared" si="366"/>
        <v>GLLLAW5631 Jessica Stein Gosney SCHOOL OF LAW GL Only</v>
      </c>
    </row>
    <row r="23430" spans="1:4">
      <c r="A23430" t="s">
        <v>69315</v>
      </c>
      <c r="B23430" t="s">
        <v>69316</v>
      </c>
      <c r="D23430" t="str">
        <f t="shared" si="366"/>
        <v>GLBNPB5630 Brie Tripp NEURO PHYSIO And BEHAVIOR GL Only</v>
      </c>
    </row>
    <row r="23431" spans="1:4">
      <c r="A23431" t="s">
        <v>69317</v>
      </c>
      <c r="B23431" t="s">
        <v>69318</v>
      </c>
      <c r="D23431" t="str">
        <f t="shared" si="366"/>
        <v>GLEECE5629 Avesta Sasan ELECT And COMP ENGR GL Only</v>
      </c>
    </row>
    <row r="23432" spans="1:4">
      <c r="A23432" t="s">
        <v>69319</v>
      </c>
      <c r="B23432" t="s">
        <v>69320</v>
      </c>
      <c r="D23432" t="str">
        <f t="shared" si="366"/>
        <v>GLECSE5628 Hamed Pirsiavash ENGR COMPUTER SCIENCE GL Only</v>
      </c>
    </row>
    <row r="23433" spans="1:4">
      <c r="A23433" t="s">
        <v>69321</v>
      </c>
      <c r="B23433" t="s">
        <v>69322</v>
      </c>
      <c r="D23433" t="str">
        <f t="shared" si="366"/>
        <v>GLLMUS5627 Erik Peregrine MUSIC GL Only</v>
      </c>
    </row>
    <row r="23434" spans="1:4">
      <c r="A23434" t="s">
        <v>69323</v>
      </c>
      <c r="B23434" t="s">
        <v>69324</v>
      </c>
      <c r="D23434" t="str">
        <f t="shared" si="366"/>
        <v>GLEMAE5626 Zahra Sadeghizadeh MECHANICAL And AEROSPACE ENGR GL Only</v>
      </c>
    </row>
    <row r="23435" spans="1:4">
      <c r="A23435" t="s">
        <v>69325</v>
      </c>
      <c r="B23435" t="s">
        <v>69326</v>
      </c>
      <c r="D23435" t="str">
        <f t="shared" si="366"/>
        <v>GLECSE5625 Isaac Kim ENGR COMPUTER SCIENCE GL Only</v>
      </c>
    </row>
    <row r="23436" spans="1:4">
      <c r="A23436" t="s">
        <v>69327</v>
      </c>
      <c r="B23436" t="s">
        <v>69328</v>
      </c>
      <c r="D23436" t="str">
        <f t="shared" si="366"/>
        <v>GLBNPB5624 Xiaomo Chen NEURO PHYSIO And BEHAVIOR GL Only</v>
      </c>
    </row>
    <row r="23437" spans="1:4">
      <c r="A23437" t="s">
        <v>69329</v>
      </c>
      <c r="B23437" t="s">
        <v>69330</v>
      </c>
      <c r="D23437" t="str">
        <f t="shared" si="366"/>
        <v>GLLPSC5623 Maxwell Richard Hong PSYCHOLOGY GL Only</v>
      </c>
    </row>
    <row r="23438" spans="1:4">
      <c r="A23438" t="s">
        <v>69331</v>
      </c>
      <c r="B23438" t="s">
        <v>69332</v>
      </c>
      <c r="D23438" t="str">
        <f t="shared" si="366"/>
        <v>GLLMAT5622 Daping Weng MATHEMATICS GL Only</v>
      </c>
    </row>
    <row r="23439" spans="1:4">
      <c r="A23439" t="s">
        <v>69333</v>
      </c>
      <c r="B23439" t="s">
        <v>69334</v>
      </c>
      <c r="D23439" t="str">
        <f t="shared" si="366"/>
        <v>GLLDES5621 Meg Quarton DEPARTMENT OF DESIGN GL Only</v>
      </c>
    </row>
    <row r="23440" spans="1:4">
      <c r="A23440" t="s">
        <v>69335</v>
      </c>
      <c r="B23440" t="s">
        <v>69336</v>
      </c>
      <c r="D23440" t="str">
        <f t="shared" si="366"/>
        <v>GLMRAD5620 Shiyang Wang MED Radiology GL Only</v>
      </c>
    </row>
    <row r="23441" spans="1:4">
      <c r="A23441" t="s">
        <v>69337</v>
      </c>
      <c r="B23441" t="s">
        <v>69338</v>
      </c>
      <c r="D23441" t="str">
        <f t="shared" si="366"/>
        <v>GLAETX5619 Claudio Sorrentino ENVIRONMENTAL TOXICOLOGY GL Only</v>
      </c>
    </row>
    <row r="23442" spans="1:4">
      <c r="A23442" t="s">
        <v>69339</v>
      </c>
      <c r="B23442" t="s">
        <v>69340</v>
      </c>
      <c r="D23442" t="str">
        <f t="shared" si="366"/>
        <v>GLLPSC5618 Joseph Armendarez PSYCHOLOGY GL Only</v>
      </c>
    </row>
    <row r="23443" spans="1:4">
      <c r="A23443" t="s">
        <v>69341</v>
      </c>
      <c r="B23443" t="s">
        <v>69342</v>
      </c>
      <c r="D23443" t="str">
        <f t="shared" si="366"/>
        <v>GLLDES5617 Hyemi Kang DEPARTMENT OF DESIGN GL Only</v>
      </c>
    </row>
    <row r="23444" spans="1:4">
      <c r="A23444" t="s">
        <v>69343</v>
      </c>
      <c r="B23444" t="s">
        <v>69344</v>
      </c>
      <c r="D23444" t="str">
        <f t="shared" si="366"/>
        <v>GLIMCA5616 Surabhi Atreja MED INT MED CARDIOLOGY GL Only</v>
      </c>
    </row>
    <row r="23445" spans="1:4">
      <c r="A23445" t="s">
        <v>69345</v>
      </c>
      <c r="B23445" t="s">
        <v>69346</v>
      </c>
      <c r="D23445" t="str">
        <f t="shared" si="366"/>
        <v>GLLLAW5615 Daniel Joe Powell Calabretta SCHOOL OF LAW GL Only</v>
      </c>
    </row>
    <row r="23446" spans="1:4">
      <c r="A23446" t="s">
        <v>69347</v>
      </c>
      <c r="B23446" t="s">
        <v>69348</v>
      </c>
      <c r="D23446" t="str">
        <f t="shared" si="366"/>
        <v>GLMFCM5614 Kirsten Vitrikas MED Family And Community Med GL Only</v>
      </c>
    </row>
    <row r="23447" spans="1:4">
      <c r="A23447" t="s">
        <v>69349</v>
      </c>
      <c r="B23447" t="s">
        <v>69350</v>
      </c>
      <c r="D23447" t="str">
        <f t="shared" si="366"/>
        <v>GLLMAT5613 Enrique Alvarado MATHEMATICS GL Only</v>
      </c>
    </row>
    <row r="23448" spans="1:4">
      <c r="A23448" t="s">
        <v>69351</v>
      </c>
      <c r="B23448" t="s">
        <v>69352</v>
      </c>
      <c r="D23448" t="str">
        <f t="shared" si="366"/>
        <v>GLLMAT5612 Zhanerke Temirgali MATHEMATICS GL Only</v>
      </c>
    </row>
    <row r="23449" spans="1:4">
      <c r="A23449" t="s">
        <v>69353</v>
      </c>
      <c r="B23449" t="s">
        <v>69354</v>
      </c>
      <c r="D23449" t="str">
        <f t="shared" si="366"/>
        <v>GLLPHI5611 Alejandro Naranjo Sandoval PHILOSOPHY GL Only</v>
      </c>
    </row>
    <row r="23450" spans="1:4">
      <c r="A23450" t="s">
        <v>69355</v>
      </c>
      <c r="B23450" t="s">
        <v>69356</v>
      </c>
      <c r="D23450" t="str">
        <f t="shared" si="366"/>
        <v>GLIMKT5610 Sana Shaikh MED INT MED KIDNEY TRANSPLANT GL Only</v>
      </c>
    </row>
    <row r="23451" spans="1:4">
      <c r="A23451" t="s">
        <v>69357</v>
      </c>
      <c r="B23451" t="s">
        <v>69358</v>
      </c>
      <c r="D23451" t="str">
        <f t="shared" si="366"/>
        <v>GLLSTA5609 Ruoqi Yu STATISTICS GL Only</v>
      </c>
    </row>
    <row r="23452" spans="1:4">
      <c r="A23452" t="s">
        <v>69359</v>
      </c>
      <c r="B23452" t="s">
        <v>69360</v>
      </c>
      <c r="D23452" t="str">
        <f t="shared" si="366"/>
        <v>GLLLAW5608 Hillary Minami Blout SCHOOL OF LAW GL Only</v>
      </c>
    </row>
    <row r="23453" spans="1:4">
      <c r="A23453" t="s">
        <v>69361</v>
      </c>
      <c r="B23453" t="s">
        <v>69362</v>
      </c>
      <c r="D23453" t="str">
        <f t="shared" si="366"/>
        <v>GLMPED5607 Steven McElroy MED Pediatrics GL Only</v>
      </c>
    </row>
    <row r="23454" spans="1:4">
      <c r="A23454" t="s">
        <v>69363</v>
      </c>
      <c r="B23454" t="s">
        <v>69364</v>
      </c>
      <c r="D23454" t="str">
        <f t="shared" si="366"/>
        <v>GLMSUR5606 Jorge Manuel Catrip Torres MED Surgery GL Only</v>
      </c>
    </row>
    <row r="23455" spans="1:4">
      <c r="A23455" t="s">
        <v>69365</v>
      </c>
      <c r="B23455" t="s">
        <v>69366</v>
      </c>
      <c r="D23455" t="str">
        <f t="shared" si="366"/>
        <v>GLGSM15605 Vanessa Errecarte GRADUATE SCHOOL OF MANAGEMENT GL Only</v>
      </c>
    </row>
    <row r="23456" spans="1:4">
      <c r="A23456" t="s">
        <v>69367</v>
      </c>
      <c r="B23456" t="s">
        <v>69368</v>
      </c>
      <c r="D23456" t="str">
        <f t="shared" si="366"/>
        <v>GLLPSC5604 Kelly King PSYCHOLOGY GL Only</v>
      </c>
    </row>
    <row r="23457" spans="1:4">
      <c r="A23457" t="s">
        <v>69369</v>
      </c>
      <c r="B23457" t="s">
        <v>69370</v>
      </c>
      <c r="D23457" t="str">
        <f t="shared" si="366"/>
        <v>GLLPHY5603 Alexandra Thomson PHYSICS GL Only</v>
      </c>
    </row>
    <row r="23458" spans="1:4">
      <c r="A23458" t="s">
        <v>69371</v>
      </c>
      <c r="B23458" t="s">
        <v>69372</v>
      </c>
      <c r="D23458" t="str">
        <f t="shared" si="366"/>
        <v>GLECSE5602 Jiawei Zhang ENGR COMPUTER SCIENCE GL Only</v>
      </c>
    </row>
    <row r="23459" spans="1:4">
      <c r="A23459" t="s">
        <v>69373</v>
      </c>
      <c r="B23459" t="s">
        <v>69374</v>
      </c>
      <c r="D23459" t="str">
        <f t="shared" si="366"/>
        <v>GLLSTA5601 Bo Ning STATISTICS GL Only</v>
      </c>
    </row>
    <row r="23460" spans="1:4">
      <c r="A23460" t="s">
        <v>69375</v>
      </c>
      <c r="B23460" t="s">
        <v>69376</v>
      </c>
      <c r="D23460" t="str">
        <f t="shared" si="366"/>
        <v>GLMPSY5600 Christopher Fischer MED Psychiatry And Behav Sci GL Only</v>
      </c>
    </row>
    <row r="23461" spans="1:4">
      <c r="A23461" t="s">
        <v>69377</v>
      </c>
      <c r="B23461" t="s">
        <v>69378</v>
      </c>
      <c r="D23461" t="str">
        <f t="shared" si="366"/>
        <v>GLECSE5599 Slobodan Mitrovic ENGR COMPUTER SCIENCE GL Only</v>
      </c>
    </row>
    <row r="23462" spans="1:4">
      <c r="A23462" t="s">
        <v>69379</v>
      </c>
      <c r="B23462" t="s">
        <v>69380</v>
      </c>
      <c r="D23462" t="str">
        <f t="shared" si="366"/>
        <v>GLLSTA5598 Mina Karzand STATISTICS GL Only</v>
      </c>
    </row>
    <row r="23463" spans="1:4">
      <c r="A23463" t="s">
        <v>69381</v>
      </c>
      <c r="B23463" t="s">
        <v>69382</v>
      </c>
      <c r="D23463" t="str">
        <f t="shared" si="366"/>
        <v>GLLLAW5597 Lawrence Lin SCHOOL OF LAW GL Only</v>
      </c>
    </row>
    <row r="23464" spans="1:4">
      <c r="A23464" t="s">
        <v>69383</v>
      </c>
      <c r="B23464" t="s">
        <v>69384</v>
      </c>
      <c r="D23464" t="str">
        <f t="shared" si="366"/>
        <v>GLMOBG5596 Anne Flynn MED Obstetrics And Gynecology GL Only</v>
      </c>
    </row>
    <row r="23465" spans="1:4">
      <c r="A23465" t="s">
        <v>69385</v>
      </c>
      <c r="B23465" t="s">
        <v>69386</v>
      </c>
      <c r="D23465" t="str">
        <f t="shared" si="366"/>
        <v>GLLMAT5595 Alexander McDonough MATHEMATICS GL Only</v>
      </c>
    </row>
    <row r="23466" spans="1:4">
      <c r="A23466" t="s">
        <v>69387</v>
      </c>
      <c r="B23466" t="s">
        <v>69388</v>
      </c>
      <c r="D23466" t="str">
        <f t="shared" si="366"/>
        <v>GLALAW5594 Mutez Ali Abdelrahman Ahmed LAND AIR And WATER RESOURCES GL Only</v>
      </c>
    </row>
    <row r="23467" spans="1:4">
      <c r="A23467" t="s">
        <v>69389</v>
      </c>
      <c r="B23467" t="s">
        <v>69390</v>
      </c>
      <c r="D23467" t="str">
        <f t="shared" si="366"/>
        <v>GLLCHE5593 Cody Pitts CHEMISTRY GL Only</v>
      </c>
    </row>
    <row r="23468" spans="1:4">
      <c r="A23468" t="s">
        <v>69391</v>
      </c>
      <c r="B23468" t="s">
        <v>69392</v>
      </c>
      <c r="D23468" t="str">
        <f t="shared" si="366"/>
        <v>GLIMKT5592 Aileen Wang MED INT MED KIDNEY TRANSPLANT GL Only</v>
      </c>
    </row>
    <row r="23469" spans="1:4">
      <c r="A23469" t="s">
        <v>69393</v>
      </c>
      <c r="B23469" t="s">
        <v>69394</v>
      </c>
      <c r="D23469" t="str">
        <f t="shared" si="366"/>
        <v>GLMNEU5591 Sheela Toprani MED Neurology GL Only</v>
      </c>
    </row>
    <row r="23470" spans="1:4">
      <c r="A23470" t="s">
        <v>69395</v>
      </c>
      <c r="B23470" t="s">
        <v>69396</v>
      </c>
      <c r="D23470" t="str">
        <f t="shared" si="366"/>
        <v>GLGSM15590 David Andrew Breger GRADUATE SCHOOL OF MANAGEMENT GL Only</v>
      </c>
    </row>
    <row r="23471" spans="1:4">
      <c r="A23471" t="s">
        <v>69397</v>
      </c>
      <c r="B23471" t="s">
        <v>69398</v>
      </c>
      <c r="D23471" t="str">
        <f t="shared" si="366"/>
        <v>GLMNEU5589 Mona Rezaei MED Neurology GL Only</v>
      </c>
    </row>
    <row r="23472" spans="1:4">
      <c r="A23472" t="s">
        <v>69399</v>
      </c>
      <c r="B23472" t="s">
        <v>69400</v>
      </c>
      <c r="D23472" t="str">
        <f t="shared" si="366"/>
        <v>GLLAAS5588 SHINGIRAI TAODZERA AFRICAN AMERICAN AFRICAN STDS GL Only</v>
      </c>
    </row>
    <row r="23473" spans="1:4">
      <c r="A23473" t="s">
        <v>69401</v>
      </c>
      <c r="B23473" t="s">
        <v>69402</v>
      </c>
      <c r="D23473" t="str">
        <f t="shared" si="366"/>
        <v>GLMPSY5587 Alberto Lopez MED Psychiatry And Behav Sci GL Only</v>
      </c>
    </row>
    <row r="23474" spans="1:4">
      <c r="A23474" t="s">
        <v>69403</v>
      </c>
      <c r="B23474" t="s">
        <v>69404</v>
      </c>
      <c r="D23474" t="str">
        <f t="shared" si="366"/>
        <v>GLLGAR5586 Victoria Juharyan GERMAN And RUSSIAN GL Only</v>
      </c>
    </row>
    <row r="23475" spans="1:4">
      <c r="A23475" t="s">
        <v>69405</v>
      </c>
      <c r="B23475" t="s">
        <v>69406</v>
      </c>
      <c r="D23475" t="str">
        <f t="shared" si="366"/>
        <v>GLMINT5585 Michael Gallagher MED Internal Medicine GL Only</v>
      </c>
    </row>
    <row r="23476" spans="1:4">
      <c r="A23476" t="s">
        <v>69407</v>
      </c>
      <c r="B23476" t="s">
        <v>69408</v>
      </c>
      <c r="D23476" t="str">
        <f t="shared" si="366"/>
        <v>GLLLAW5584 Suzanne Reuben SCHOOL OF LAW GL Only</v>
      </c>
    </row>
    <row r="23477" spans="1:4">
      <c r="A23477" t="s">
        <v>69409</v>
      </c>
      <c r="B23477" t="s">
        <v>69410</v>
      </c>
      <c r="D23477" t="str">
        <f t="shared" si="366"/>
        <v>GLMOTO5583 Heather Thompson MED Otolaryngology GL Only</v>
      </c>
    </row>
    <row r="23478" spans="1:4">
      <c r="A23478" t="s">
        <v>69411</v>
      </c>
      <c r="B23478" t="s">
        <v>69412</v>
      </c>
      <c r="D23478" t="str">
        <f t="shared" si="366"/>
        <v>GLMNEU5582 Marco Gonzalez Contreras MED Neurology GL Only</v>
      </c>
    </row>
    <row r="23479" spans="1:4">
      <c r="A23479" t="s">
        <v>69413</v>
      </c>
      <c r="B23479" t="s">
        <v>69414</v>
      </c>
      <c r="D23479" t="str">
        <f t="shared" si="366"/>
        <v>GLMFCM5581 Devery Mitchell MED Family And Community Med GL Only</v>
      </c>
    </row>
    <row r="23480" spans="1:4">
      <c r="A23480" t="s">
        <v>69415</v>
      </c>
      <c r="B23480" t="s">
        <v>69416</v>
      </c>
      <c r="D23480" t="str">
        <f t="shared" si="366"/>
        <v>GLLPOL5580 Juan Tellez POLITICAL SCIENCE GL Only</v>
      </c>
    </row>
    <row r="23481" spans="1:4">
      <c r="A23481" t="s">
        <v>69417</v>
      </c>
      <c r="B23481" t="s">
        <v>69418</v>
      </c>
      <c r="D23481" t="str">
        <f t="shared" si="366"/>
        <v>GLMINT5579 Asima Quidwai MED Int Med Admin GL Only</v>
      </c>
    </row>
    <row r="23482" spans="1:4">
      <c r="A23482" t="s">
        <v>69419</v>
      </c>
      <c r="B23482" t="s">
        <v>69420</v>
      </c>
      <c r="D23482" t="str">
        <f t="shared" si="366"/>
        <v>GLNURS5578 Teuta Kadiu School of Nursing GL Only</v>
      </c>
    </row>
    <row r="23483" spans="1:4">
      <c r="A23483" t="s">
        <v>69421</v>
      </c>
      <c r="B23483" t="s">
        <v>69422</v>
      </c>
      <c r="D23483" t="str">
        <f t="shared" si="366"/>
        <v>GLAFST5577 Andrew Gravelle FOOD SCIENCE And TECHNOLOGY GL Only</v>
      </c>
    </row>
    <row r="23484" spans="1:4">
      <c r="A23484" t="s">
        <v>69423</v>
      </c>
      <c r="B23484" t="s">
        <v>69424</v>
      </c>
      <c r="D23484" t="str">
        <f t="shared" si="366"/>
        <v>GLMFCM5576 Maria Nicora Bia MED Family And Community Med GL Only</v>
      </c>
    </row>
    <row r="23485" spans="1:4">
      <c r="A23485" t="s">
        <v>69425</v>
      </c>
      <c r="B23485" t="s">
        <v>69426</v>
      </c>
      <c r="D23485" t="str">
        <f t="shared" si="366"/>
        <v>GLAPLS5575 George Sellu PLANT SCIENCES GL Only</v>
      </c>
    </row>
    <row r="23486" spans="1:4">
      <c r="A23486" t="s">
        <v>69427</v>
      </c>
      <c r="B23486" t="s">
        <v>69428</v>
      </c>
      <c r="D23486" t="str">
        <f t="shared" si="366"/>
        <v>GLNURS5574 Elenitsa Sebat School of Nursing GL Only</v>
      </c>
    </row>
    <row r="23487" spans="1:4">
      <c r="A23487" t="s">
        <v>69429</v>
      </c>
      <c r="B23487" t="s">
        <v>69430</v>
      </c>
      <c r="D23487" t="str">
        <f t="shared" si="366"/>
        <v>GLMARO5573 Jason Matney MED Radiation Oncology GL Only</v>
      </c>
    </row>
    <row r="23488" spans="1:4">
      <c r="A23488" t="s">
        <v>69431</v>
      </c>
      <c r="B23488" t="s">
        <v>69432</v>
      </c>
      <c r="D23488" t="str">
        <f t="shared" si="366"/>
        <v>GLLENL5572 Iris Jamahl Dunkle ENGLISH GL Only</v>
      </c>
    </row>
    <row r="23489" spans="1:4">
      <c r="A23489" t="s">
        <v>69433</v>
      </c>
      <c r="B23489" t="s">
        <v>69434</v>
      </c>
      <c r="D23489" t="str">
        <f t="shared" si="366"/>
        <v>GLMDER5571 Konstantin Grigoryan MED Dermatology GL Only</v>
      </c>
    </row>
    <row r="23490" spans="1:4">
      <c r="A23490" t="s">
        <v>69435</v>
      </c>
      <c r="B23490" t="s">
        <v>69436</v>
      </c>
      <c r="D23490" t="str">
        <f t="shared" si="366"/>
        <v>GLMPSY5570 Jagdeep Kaur MED Psychiatry And Behav Sci GL Only</v>
      </c>
    </row>
    <row r="23491" spans="1:4">
      <c r="A23491" t="s">
        <v>69437</v>
      </c>
      <c r="B23491" t="s">
        <v>69438</v>
      </c>
      <c r="D23491" t="str">
        <f t="shared" ref="D23491:D23554" si="367">A23491&amp;" "&amp;B23491</f>
        <v>GLLPOL5569 McCage Griffiths POLITICAL SCIENCE GL Only</v>
      </c>
    </row>
    <row r="23492" spans="1:4">
      <c r="A23492" t="s">
        <v>69439</v>
      </c>
      <c r="B23492" t="s">
        <v>69440</v>
      </c>
      <c r="D23492" t="str">
        <f t="shared" si="367"/>
        <v>GLMSUR5568 Thomas Heafner MED Surgery GL Only</v>
      </c>
    </row>
    <row r="23493" spans="1:4">
      <c r="A23493" t="s">
        <v>69441</v>
      </c>
      <c r="B23493" t="s">
        <v>69442</v>
      </c>
      <c r="D23493" t="str">
        <f t="shared" si="367"/>
        <v>GLMANS5567 Austin Flores MED Anesth And Pain Medicine GL Only</v>
      </c>
    </row>
    <row r="23494" spans="1:4">
      <c r="A23494" t="s">
        <v>69443</v>
      </c>
      <c r="B23494" t="s">
        <v>69444</v>
      </c>
      <c r="D23494" t="str">
        <f t="shared" si="367"/>
        <v>GLMSUR5566 Jason Heard MED Surgery GL Only</v>
      </c>
    </row>
    <row r="23495" spans="1:4">
      <c r="A23495" t="s">
        <v>69445</v>
      </c>
      <c r="B23495" t="s">
        <v>69446</v>
      </c>
      <c r="D23495" t="str">
        <f t="shared" si="367"/>
        <v>GLMERM5565 David Terca MED Emergency Medicine GL Only</v>
      </c>
    </row>
    <row r="23496" spans="1:4">
      <c r="A23496" t="s">
        <v>69447</v>
      </c>
      <c r="B23496" t="s">
        <v>69448</v>
      </c>
      <c r="D23496" t="str">
        <f t="shared" si="367"/>
        <v>GLMERM5564 Bilgehan Onogul MED Emergency Medicine GL Only</v>
      </c>
    </row>
    <row r="23497" spans="1:4">
      <c r="A23497" t="s">
        <v>69449</v>
      </c>
      <c r="B23497" t="s">
        <v>69450</v>
      </c>
      <c r="D23497" t="str">
        <f t="shared" si="367"/>
        <v>GLMEPM5563 James Greene MED Public Health Sciences GL Only</v>
      </c>
    </row>
    <row r="23498" spans="1:4">
      <c r="A23498" t="s">
        <v>69451</v>
      </c>
      <c r="B23498" t="s">
        <v>69452</v>
      </c>
      <c r="D23498" t="str">
        <f t="shared" si="367"/>
        <v>GLMERM5562 Darilyn Falck MED Emergency Medicine GL Only</v>
      </c>
    </row>
    <row r="23499" spans="1:4">
      <c r="A23499" t="s">
        <v>69453</v>
      </c>
      <c r="B23499" t="s">
        <v>69454</v>
      </c>
      <c r="D23499" t="str">
        <f t="shared" si="367"/>
        <v>GLMNEU5561 Sophie Teng MED Neurology GL Only</v>
      </c>
    </row>
    <row r="23500" spans="1:4">
      <c r="A23500" t="s">
        <v>69455</v>
      </c>
      <c r="B23500" t="s">
        <v>69456</v>
      </c>
      <c r="D23500" t="str">
        <f t="shared" si="367"/>
        <v>GLNURS5560 Carrie Garland School of Nursing GL Only</v>
      </c>
    </row>
    <row r="23501" spans="1:4">
      <c r="A23501" t="s">
        <v>69457</v>
      </c>
      <c r="B23501" t="s">
        <v>69458</v>
      </c>
      <c r="D23501" t="str">
        <f t="shared" si="367"/>
        <v>GLMSUR5559 Lindsey Nazarek MED Surgery GL Only</v>
      </c>
    </row>
    <row r="23502" spans="1:4">
      <c r="A23502" t="s">
        <v>69459</v>
      </c>
      <c r="B23502" t="s">
        <v>69460</v>
      </c>
      <c r="D23502" t="str">
        <f t="shared" si="367"/>
        <v>GLIMGI5558 Sital Singh MED Int Med Gastroenterology GL Only</v>
      </c>
    </row>
    <row r="23503" spans="1:4">
      <c r="A23503" t="s">
        <v>69461</v>
      </c>
      <c r="B23503" t="s">
        <v>69462</v>
      </c>
      <c r="D23503" t="str">
        <f t="shared" si="367"/>
        <v>GLIMGI5557 Marmy Shah MED Int Med Gastroenterology GL Only</v>
      </c>
    </row>
    <row r="23504" spans="1:4">
      <c r="A23504" t="s">
        <v>69463</v>
      </c>
      <c r="B23504" t="s">
        <v>69464</v>
      </c>
      <c r="D23504" t="str">
        <f t="shared" si="367"/>
        <v>GLMHPH5556 Jorge Contreras MED Physiology And Membrane Biol GL Only</v>
      </c>
    </row>
    <row r="23505" spans="1:4">
      <c r="A23505" t="s">
        <v>69465</v>
      </c>
      <c r="B23505" t="s">
        <v>69466</v>
      </c>
      <c r="D23505" t="str">
        <f t="shared" si="367"/>
        <v>GLMDER5555 Philip Cohen MED Dermatology GL Only</v>
      </c>
    </row>
    <row r="23506" spans="1:4">
      <c r="A23506" t="s">
        <v>69467</v>
      </c>
      <c r="B23506" t="s">
        <v>69468</v>
      </c>
      <c r="D23506" t="str">
        <f t="shared" si="367"/>
        <v>GLNURS5554 Angelica de Leon Renteria School of Nursing GL Only</v>
      </c>
    </row>
    <row r="23507" spans="1:4">
      <c r="A23507" t="s">
        <v>69469</v>
      </c>
      <c r="B23507" t="s">
        <v>69470</v>
      </c>
      <c r="D23507" t="str">
        <f t="shared" si="367"/>
        <v>GLGSM15553 Meredith Roberts GRADUATE SCHOOL OF MANAGEMENT GL Only</v>
      </c>
    </row>
    <row r="23508" spans="1:4">
      <c r="A23508" t="s">
        <v>69471</v>
      </c>
      <c r="B23508" t="s">
        <v>69472</v>
      </c>
      <c r="D23508" t="str">
        <f t="shared" si="367"/>
        <v>GLAPLS5552 Robert Walsh PLANT SCIENCES GL Only</v>
      </c>
    </row>
    <row r="23509" spans="1:4">
      <c r="A23509" t="s">
        <v>69473</v>
      </c>
      <c r="B23509" t="s">
        <v>69474</v>
      </c>
      <c r="D23509" t="str">
        <f t="shared" si="367"/>
        <v>GLMSUR5551 Bethany Cummings MED Surgery GL Only</v>
      </c>
    </row>
    <row r="23510" spans="1:4">
      <c r="A23510" t="s">
        <v>69475</v>
      </c>
      <c r="B23510" t="s">
        <v>69476</v>
      </c>
      <c r="D23510" t="str">
        <f t="shared" si="367"/>
        <v>GLMPAT5550 Irfan Chaudhry MED Pathology And Lab Medicine GL Only</v>
      </c>
    </row>
    <row r="23511" spans="1:4">
      <c r="A23511" t="s">
        <v>69477</v>
      </c>
      <c r="B23511" t="s">
        <v>69478</v>
      </c>
      <c r="D23511" t="str">
        <f t="shared" si="367"/>
        <v>GLNURS5549 Eileen Partridge School of Nursing GL Only</v>
      </c>
    </row>
    <row r="23512" spans="1:4">
      <c r="A23512" t="s">
        <v>69479</v>
      </c>
      <c r="B23512" t="s">
        <v>69480</v>
      </c>
      <c r="D23512" t="str">
        <f t="shared" si="367"/>
        <v>GLIMGI5548 Ashish Atreja MED Int Med Gastroenterology GL Only</v>
      </c>
    </row>
    <row r="23513" spans="1:4">
      <c r="A23513" t="s">
        <v>69481</v>
      </c>
      <c r="B23513" t="s">
        <v>69482</v>
      </c>
      <c r="D23513" t="str">
        <f t="shared" si="367"/>
        <v>GLIMCA5547 Armin Barekatain MED INT MED CARDIOLOGY GL Only</v>
      </c>
    </row>
    <row r="23514" spans="1:4">
      <c r="A23514" t="s">
        <v>69483</v>
      </c>
      <c r="B23514" t="s">
        <v>69484</v>
      </c>
      <c r="D23514" t="str">
        <f t="shared" si="367"/>
        <v>GLIMCA5546 Thomas Holly MED INT MED CARDIOLOGY GL Only</v>
      </c>
    </row>
    <row r="23515" spans="1:4">
      <c r="A23515" t="s">
        <v>69485</v>
      </c>
      <c r="B23515" t="s">
        <v>69486</v>
      </c>
      <c r="D23515" t="str">
        <f t="shared" si="367"/>
        <v>GLLEPS5545 Barbara Ratschbacher EARTH And PLANETARY SCIENCES GL Only</v>
      </c>
    </row>
    <row r="23516" spans="1:4">
      <c r="A23516" t="s">
        <v>69487</v>
      </c>
      <c r="B23516" t="s">
        <v>69488</v>
      </c>
      <c r="D23516" t="str">
        <f t="shared" si="367"/>
        <v>GLMINT5544 Ashish Tandon MED Int Med Admin GL Only</v>
      </c>
    </row>
    <row r="23517" spans="1:4">
      <c r="A23517" t="s">
        <v>69489</v>
      </c>
      <c r="B23517" t="s">
        <v>69490</v>
      </c>
      <c r="D23517" t="str">
        <f t="shared" si="367"/>
        <v>GLACHE5543 Victoria Mohr Ferron HUMAN ECOLOGY GL Only</v>
      </c>
    </row>
    <row r="23518" spans="1:4">
      <c r="A23518" t="s">
        <v>69491</v>
      </c>
      <c r="B23518" t="s">
        <v>69492</v>
      </c>
      <c r="D23518" t="str">
        <f t="shared" si="367"/>
        <v>GLLLAW5542 Eric Fish SCHOOL OF LAW GL Only</v>
      </c>
    </row>
    <row r="23519" spans="1:4">
      <c r="A23519" t="s">
        <v>69493</v>
      </c>
      <c r="B23519" t="s">
        <v>69494</v>
      </c>
      <c r="D23519" t="str">
        <f t="shared" si="367"/>
        <v>GLMNSG5541 Patrick Fuller MED Neurological Surgery GL Only</v>
      </c>
    </row>
    <row r="23520" spans="1:4">
      <c r="A23520" t="s">
        <v>69495</v>
      </c>
      <c r="B23520" t="s">
        <v>69496</v>
      </c>
      <c r="D23520" t="str">
        <f t="shared" si="367"/>
        <v>GLMRAD5540 Elizabeth Morris MED Radiology GL Only</v>
      </c>
    </row>
    <row r="23521" spans="1:4">
      <c r="A23521" t="s">
        <v>69497</v>
      </c>
      <c r="B23521" t="s">
        <v>69498</v>
      </c>
      <c r="D23521" t="str">
        <f t="shared" si="367"/>
        <v>GLMFCM5539 David Holt MED Family And Community Med GL Only</v>
      </c>
    </row>
    <row r="23522" spans="1:4">
      <c r="A23522" t="s">
        <v>69499</v>
      </c>
      <c r="B23522" t="s">
        <v>69500</v>
      </c>
      <c r="D23522" t="str">
        <f t="shared" si="367"/>
        <v>GLMFCM5538 Zoe Anaman MED Family And Community Med GL Only</v>
      </c>
    </row>
    <row r="23523" spans="1:4">
      <c r="A23523" t="s">
        <v>69501</v>
      </c>
      <c r="B23523" t="s">
        <v>69502</v>
      </c>
      <c r="D23523" t="str">
        <f t="shared" si="367"/>
        <v>GLIMNE5537 Hiba Hamdan MED Int Med Nephrology GL Only</v>
      </c>
    </row>
    <row r="23524" spans="1:4">
      <c r="A23524" t="s">
        <v>69503</v>
      </c>
      <c r="B23524" t="s">
        <v>69504</v>
      </c>
      <c r="D23524" t="str">
        <f t="shared" si="367"/>
        <v>GLVVME5536 Stefano Borio VM MEDICINE And EPIDEMIOLOGY GL Only</v>
      </c>
    </row>
    <row r="23525" spans="1:4">
      <c r="A23525" t="s">
        <v>69505</v>
      </c>
      <c r="B23525" t="s">
        <v>69506</v>
      </c>
      <c r="D23525" t="str">
        <f t="shared" si="367"/>
        <v>GLLLAW5535 David Fadem SCHOOL OF LAW GL Only</v>
      </c>
    </row>
    <row r="23526" spans="1:4">
      <c r="A23526" t="s">
        <v>69507</v>
      </c>
      <c r="B23526" t="s">
        <v>69508</v>
      </c>
      <c r="D23526" t="str">
        <f t="shared" si="367"/>
        <v>GLAANS5534 Kathryn Teixeira ANIMAL SCIENCE GL Only</v>
      </c>
    </row>
    <row r="23527" spans="1:4">
      <c r="A23527" t="s">
        <v>69509</v>
      </c>
      <c r="B23527" t="s">
        <v>69510</v>
      </c>
      <c r="D23527" t="str">
        <f t="shared" si="367"/>
        <v>GLLLAW5533 Alix Rogers SCHOOL OF LAW GL Only</v>
      </c>
    </row>
    <row r="23528" spans="1:4">
      <c r="A23528" t="s">
        <v>69511</v>
      </c>
      <c r="B23528" t="s">
        <v>69512</v>
      </c>
      <c r="D23528" t="str">
        <f t="shared" si="367"/>
        <v>GLIMGI5532 Vikrant Rachakonda MED Int Med Gastroenterology GL Only</v>
      </c>
    </row>
    <row r="23529" spans="1:4">
      <c r="A23529" t="s">
        <v>69513</v>
      </c>
      <c r="B23529" t="s">
        <v>69514</v>
      </c>
      <c r="D23529" t="str">
        <f t="shared" si="367"/>
        <v>GLVVSR5531 Amandine Lejeune VM SURGRAD SCIENCE GL Only</v>
      </c>
    </row>
    <row r="23530" spans="1:4">
      <c r="A23530" t="s">
        <v>69515</v>
      </c>
      <c r="B23530" t="s">
        <v>69516</v>
      </c>
      <c r="D23530" t="str">
        <f t="shared" si="367"/>
        <v>GLEECE5530 Mahdi Orooji ELECT And COMP ENGR GL Only</v>
      </c>
    </row>
    <row r="23531" spans="1:4">
      <c r="A23531" t="s">
        <v>69517</v>
      </c>
      <c r="B23531" t="s">
        <v>69518</v>
      </c>
      <c r="D23531" t="str">
        <f t="shared" si="367"/>
        <v>GLMPSY5529 Vladislav Afanasevich MED Psychiatry And Behav Sci GL Only</v>
      </c>
    </row>
    <row r="23532" spans="1:4">
      <c r="A23532" t="s">
        <v>69519</v>
      </c>
      <c r="B23532" t="s">
        <v>69520</v>
      </c>
      <c r="D23532" t="str">
        <f t="shared" si="367"/>
        <v>GLABAE5528 Md Shamim Ahamed BIOLOGICAL And AG ENGINEERING GL Only</v>
      </c>
    </row>
    <row r="23533" spans="1:4">
      <c r="A23533" t="s">
        <v>69521</v>
      </c>
      <c r="B23533" t="s">
        <v>69522</v>
      </c>
      <c r="D23533" t="str">
        <f t="shared" si="367"/>
        <v>GLBNPB5527 Fumika Hamada NEURO PHYSIO And BEHAVIOR GL Only</v>
      </c>
    </row>
    <row r="23534" spans="1:4">
      <c r="A23534" t="s">
        <v>69523</v>
      </c>
      <c r="B23534" t="s">
        <v>69524</v>
      </c>
      <c r="D23534" t="str">
        <f t="shared" si="367"/>
        <v>GLAANS5526 Carly Moody ANIMAL SCIENCE GL Only</v>
      </c>
    </row>
    <row r="23535" spans="1:4">
      <c r="A23535" t="s">
        <v>69525</v>
      </c>
      <c r="B23535" t="s">
        <v>69526</v>
      </c>
      <c r="D23535" t="str">
        <f t="shared" si="367"/>
        <v>GLMARO5525 Peter Park MED Radiation Oncology GL Only</v>
      </c>
    </row>
    <row r="23536" spans="1:4">
      <c r="A23536" t="s">
        <v>69527</v>
      </c>
      <c r="B23536" t="s">
        <v>69528</v>
      </c>
      <c r="D23536" t="str">
        <f t="shared" si="367"/>
        <v>GLALAW5524 Rebecca Lybrand LAND AIR And WATER RESOURCES GL Only</v>
      </c>
    </row>
    <row r="23537" spans="1:4">
      <c r="A23537" t="s">
        <v>69529</v>
      </c>
      <c r="B23537" t="s">
        <v>69530</v>
      </c>
      <c r="D23537" t="str">
        <f t="shared" si="367"/>
        <v>GLLREL5523 Ryan Brizendine RELIGIOUS STUDIES GL Only</v>
      </c>
    </row>
    <row r="23538" spans="1:4">
      <c r="A23538" t="s">
        <v>69531</v>
      </c>
      <c r="B23538" t="s">
        <v>69532</v>
      </c>
      <c r="D23538" t="str">
        <f t="shared" si="367"/>
        <v>GLMSUR5522 Jonathan Kohler MED Surgery GL Only</v>
      </c>
    </row>
    <row r="23539" spans="1:4">
      <c r="A23539" t="s">
        <v>69533</v>
      </c>
      <c r="B23539" t="s">
        <v>69534</v>
      </c>
      <c r="D23539" t="str">
        <f t="shared" si="367"/>
        <v>GLLMSA5521 Itay Eisinger MIDDLE EAST SOUTH ASIA PROGRAM GL Only</v>
      </c>
    </row>
    <row r="23540" spans="1:4">
      <c r="A23540" t="s">
        <v>69535</v>
      </c>
      <c r="B23540" t="s">
        <v>69536</v>
      </c>
      <c r="D23540" t="str">
        <f t="shared" si="367"/>
        <v>GLLCHI5520 Martha Gonzales CHICANO STUDIES GL Only</v>
      </c>
    </row>
    <row r="23541" spans="1:4">
      <c r="A23541" t="s">
        <v>69537</v>
      </c>
      <c r="B23541" t="s">
        <v>69538</v>
      </c>
      <c r="D23541" t="str">
        <f t="shared" si="367"/>
        <v>GLMNEU5519 Temitayo Oyegbile Chidi MED Neurology GL Only</v>
      </c>
    </row>
    <row r="23542" spans="1:4">
      <c r="A23542" t="s">
        <v>69539</v>
      </c>
      <c r="B23542" t="s">
        <v>69540</v>
      </c>
      <c r="D23542" t="str">
        <f t="shared" si="367"/>
        <v>GLLMUS5518 Michael Schwagerus MUSIC GL Only</v>
      </c>
    </row>
    <row r="23543" spans="1:4">
      <c r="A23543" t="s">
        <v>69541</v>
      </c>
      <c r="B23543" t="s">
        <v>69542</v>
      </c>
      <c r="D23543" t="str">
        <f t="shared" si="367"/>
        <v>GLLREL5517 Yael Teff Seker RELIGIOUS STUDIES GL Only</v>
      </c>
    </row>
    <row r="23544" spans="1:4">
      <c r="A23544" t="s">
        <v>69543</v>
      </c>
      <c r="B23544" t="s">
        <v>69544</v>
      </c>
      <c r="D23544" t="str">
        <f t="shared" si="367"/>
        <v>GLVPMI5516 Simon Anthony VM PATHOLOGY MICRO And IMMUN GL Only</v>
      </c>
    </row>
    <row r="23545" spans="1:4">
      <c r="A23545" t="s">
        <v>69545</v>
      </c>
      <c r="B23545" t="s">
        <v>69546</v>
      </c>
      <c r="D23545" t="str">
        <f t="shared" si="367"/>
        <v>GLMOPH5515 Marcela Estrada MED Eye Center GL Only</v>
      </c>
    </row>
    <row r="23546" spans="1:4">
      <c r="A23546" t="s">
        <v>69547</v>
      </c>
      <c r="B23546" t="s">
        <v>69548</v>
      </c>
      <c r="D23546" t="str">
        <f t="shared" si="367"/>
        <v>GLMFCM5514 Michelle Drobny MED Family And Community Med GL Only</v>
      </c>
    </row>
    <row r="23547" spans="1:4">
      <c r="A23547" t="s">
        <v>69549</v>
      </c>
      <c r="B23547" t="s">
        <v>69550</v>
      </c>
      <c r="D23547" t="str">
        <f t="shared" si="367"/>
        <v>GLECEE5513 Jia Li CIVIL And ENVIRONMENTAL ENGR GL Only</v>
      </c>
    </row>
    <row r="23548" spans="1:4">
      <c r="A23548" t="s">
        <v>69551</v>
      </c>
      <c r="B23548" t="s">
        <v>69552</v>
      </c>
      <c r="D23548" t="str">
        <f t="shared" si="367"/>
        <v>GLVVME5512 Marisa Ames VM MEDICINE And EPIDEMIOLOGY GL Only</v>
      </c>
    </row>
    <row r="23549" spans="1:4">
      <c r="A23549" t="s">
        <v>69553</v>
      </c>
      <c r="B23549" t="s">
        <v>69554</v>
      </c>
      <c r="D23549" t="str">
        <f t="shared" si="367"/>
        <v>GLMRAD5511 Sishir Rao MED Radiology GL Only</v>
      </c>
    </row>
    <row r="23550" spans="1:4">
      <c r="A23550" t="s">
        <v>69555</v>
      </c>
      <c r="B23550" t="s">
        <v>69556</v>
      </c>
      <c r="D23550" t="str">
        <f t="shared" si="367"/>
        <v>GLMSUR5510 Doreen Jackson MED Surgery GL Only</v>
      </c>
    </row>
    <row r="23551" spans="1:4">
      <c r="A23551" t="s">
        <v>69557</v>
      </c>
      <c r="B23551" t="s">
        <v>69558</v>
      </c>
      <c r="D23551" t="str">
        <f t="shared" si="367"/>
        <v>GLLSTA5509 Xiucai Ding STATISTICS GL Only</v>
      </c>
    </row>
    <row r="23552" spans="1:4">
      <c r="A23552" t="s">
        <v>69559</v>
      </c>
      <c r="B23552" t="s">
        <v>69560</v>
      </c>
      <c r="D23552" t="str">
        <f t="shared" si="367"/>
        <v>GLMHPH5508 Theanne Griffith MED Physiology And Membrane Biol GL Only</v>
      </c>
    </row>
    <row r="23553" spans="1:4">
      <c r="A23553" t="s">
        <v>69561</v>
      </c>
      <c r="B23553" t="s">
        <v>69562</v>
      </c>
      <c r="D23553" t="str">
        <f t="shared" si="367"/>
        <v>GLMSUR5507 Naeem Goussous MED Surgery GL Only</v>
      </c>
    </row>
    <row r="23554" spans="1:4">
      <c r="A23554" t="s">
        <v>69563</v>
      </c>
      <c r="B23554" t="s">
        <v>69564</v>
      </c>
      <c r="D23554" t="str">
        <f t="shared" si="367"/>
        <v>GLMPED5506 Shantha Parameswaran MED Pediatrics GL Only</v>
      </c>
    </row>
    <row r="23555" spans="1:4">
      <c r="A23555" t="s">
        <v>69565</v>
      </c>
      <c r="B23555" t="s">
        <v>69566</v>
      </c>
      <c r="D23555" t="str">
        <f t="shared" ref="D23555:D23618" si="368">A23555&amp;" "&amp;B23555</f>
        <v>GLMPED5505 Stanford Ly MED Pediatrics GL Only</v>
      </c>
    </row>
    <row r="23556" spans="1:4">
      <c r="A23556" t="s">
        <v>69567</v>
      </c>
      <c r="B23556" t="s">
        <v>69568</v>
      </c>
      <c r="D23556" t="str">
        <f t="shared" si="368"/>
        <v>GLLDES5504 Sima Pirmoradi DEPARTMENT OF DESIGN GL Only</v>
      </c>
    </row>
    <row r="23557" spans="1:4">
      <c r="A23557" t="s">
        <v>69569</v>
      </c>
      <c r="B23557" t="s">
        <v>69570</v>
      </c>
      <c r="D23557" t="str">
        <f t="shared" si="368"/>
        <v>GLGSM15503 John Carter GRADUATE SCHOOL OF MANAGEMENT GL Only</v>
      </c>
    </row>
    <row r="23558" spans="1:4">
      <c r="A23558" t="s">
        <v>69571</v>
      </c>
      <c r="B23558" t="s">
        <v>69572</v>
      </c>
      <c r="D23558" t="str">
        <f t="shared" si="368"/>
        <v>GLAPLS5502 Alessandro Ossola PLANT SCIENCES GL Only</v>
      </c>
    </row>
    <row r="23559" spans="1:4">
      <c r="A23559" t="s">
        <v>69573</v>
      </c>
      <c r="B23559" t="s">
        <v>69574</v>
      </c>
      <c r="D23559" t="str">
        <f t="shared" si="368"/>
        <v>GLMARO5501 Alison J Bevan MED Radiation Oncology GL Only</v>
      </c>
    </row>
    <row r="23560" spans="1:4">
      <c r="A23560" t="s">
        <v>69575</v>
      </c>
      <c r="B23560" t="s">
        <v>69576</v>
      </c>
      <c r="D23560" t="str">
        <f t="shared" si="368"/>
        <v>GLLUWP5499 Jane Beal UNIVERSITY WRITING PROGRAM GL Only</v>
      </c>
    </row>
    <row r="23561" spans="1:4">
      <c r="A23561" t="s">
        <v>69577</v>
      </c>
      <c r="B23561" t="s">
        <v>69578</v>
      </c>
      <c r="D23561" t="str">
        <f t="shared" si="368"/>
        <v>GLLUWP5498 Ramesh Pokharel UNIVERSITY WRITING PROGRAM GL Only</v>
      </c>
    </row>
    <row r="23562" spans="1:4">
      <c r="A23562" t="s">
        <v>69579</v>
      </c>
      <c r="B23562" t="s">
        <v>69580</v>
      </c>
      <c r="D23562" t="str">
        <f t="shared" si="368"/>
        <v>GLIMHO5497 Oyebimpe Adesina MED Int Med HEMONC GL Only</v>
      </c>
    </row>
    <row r="23563" spans="1:4">
      <c r="A23563" t="s">
        <v>69581</v>
      </c>
      <c r="B23563" t="s">
        <v>69582</v>
      </c>
      <c r="D23563" t="str">
        <f t="shared" si="368"/>
        <v>GLMPED5496 Sean Munoz MED Pediatrics GL Only</v>
      </c>
    </row>
    <row r="23564" spans="1:4">
      <c r="A23564" t="s">
        <v>69583</v>
      </c>
      <c r="B23564" t="s">
        <v>69584</v>
      </c>
      <c r="D23564" t="str">
        <f t="shared" si="368"/>
        <v>GLEMAE5495 Edward Haug MECHANICAL And AEROSPACE ENGR GL Only</v>
      </c>
    </row>
    <row r="23565" spans="1:4">
      <c r="A23565" t="s">
        <v>69585</v>
      </c>
      <c r="B23565" t="s">
        <v>69586</v>
      </c>
      <c r="D23565" t="str">
        <f t="shared" si="368"/>
        <v>GLMPED5494 Maheen Hassan MED Pediatrics GL Only</v>
      </c>
    </row>
    <row r="23566" spans="1:4">
      <c r="A23566" t="s">
        <v>69587</v>
      </c>
      <c r="B23566" t="s">
        <v>69588</v>
      </c>
      <c r="D23566" t="str">
        <f t="shared" si="368"/>
        <v>GLMFCM5493 Eric Wilson MED Family And Community Med GL Only</v>
      </c>
    </row>
    <row r="23567" spans="1:4">
      <c r="A23567" t="s">
        <v>69589</v>
      </c>
      <c r="B23567" t="s">
        <v>69590</v>
      </c>
      <c r="D23567" t="str">
        <f t="shared" si="368"/>
        <v>GLMINT5492 Sumeet Batra MED Internal Medicine GL Only</v>
      </c>
    </row>
    <row r="23568" spans="1:4">
      <c r="A23568" t="s">
        <v>69591</v>
      </c>
      <c r="B23568" t="s">
        <v>69592</v>
      </c>
      <c r="D23568" t="str">
        <f t="shared" si="368"/>
        <v>GLMFCM5491 Michael Ngo MED Family And Community Med GL Only</v>
      </c>
    </row>
    <row r="23569" spans="1:4">
      <c r="A23569" t="s">
        <v>69593</v>
      </c>
      <c r="B23569" t="s">
        <v>69594</v>
      </c>
      <c r="D23569" t="str">
        <f t="shared" si="368"/>
        <v>GLMFCM5490 Kyle Patton MED Family And Community Med GL Only</v>
      </c>
    </row>
    <row r="23570" spans="1:4">
      <c r="A23570" t="s">
        <v>69595</v>
      </c>
      <c r="B23570" t="s">
        <v>69596</v>
      </c>
      <c r="D23570" t="str">
        <f t="shared" si="368"/>
        <v>GLMFCM5489 Andrew Luckett MED Family And Community Med GL Only</v>
      </c>
    </row>
    <row r="23571" spans="1:4">
      <c r="A23571" t="s">
        <v>69597</v>
      </c>
      <c r="B23571" t="s">
        <v>69598</v>
      </c>
      <c r="D23571" t="str">
        <f t="shared" si="368"/>
        <v>GLMFCM5488 Abdulhalim Khan MED Family And Community Med GL Only</v>
      </c>
    </row>
    <row r="23572" spans="1:4">
      <c r="A23572" t="s">
        <v>69599</v>
      </c>
      <c r="B23572" t="s">
        <v>69600</v>
      </c>
      <c r="D23572" t="str">
        <f t="shared" si="368"/>
        <v>GLMFCM5487 Salma Shabaik MED Family And Community Med GL Only</v>
      </c>
    </row>
    <row r="23573" spans="1:4">
      <c r="A23573" t="s">
        <v>69601</v>
      </c>
      <c r="B23573" t="s">
        <v>69602</v>
      </c>
      <c r="D23573" t="str">
        <f t="shared" si="368"/>
        <v>GLMFCM5486 Mahfuja Akanda MED Family And Community Med GL Only</v>
      </c>
    </row>
    <row r="23574" spans="1:4">
      <c r="A23574" t="s">
        <v>69603</v>
      </c>
      <c r="B23574" t="s">
        <v>69604</v>
      </c>
      <c r="D23574" t="str">
        <f t="shared" si="368"/>
        <v>GLLMAT5485 Sean Griffin MATHEMATICS GL Only</v>
      </c>
    </row>
    <row r="23575" spans="1:4">
      <c r="A23575" t="s">
        <v>69605</v>
      </c>
      <c r="B23575" t="s">
        <v>69606</v>
      </c>
      <c r="D23575" t="str">
        <f t="shared" si="368"/>
        <v>GLMFCM5484 Frances Southwick MED Family And Community Med GL Only</v>
      </c>
    </row>
    <row r="23576" spans="1:4">
      <c r="A23576" t="s">
        <v>69607</v>
      </c>
      <c r="B23576" t="s">
        <v>69608</v>
      </c>
      <c r="D23576" t="str">
        <f t="shared" si="368"/>
        <v>GLMNEU5483 Amy Brooks Kayal MED Neurology GL Only</v>
      </c>
    </row>
    <row r="23577" spans="1:4">
      <c r="A23577" t="s">
        <v>69609</v>
      </c>
      <c r="B23577" t="s">
        <v>69610</v>
      </c>
      <c r="D23577" t="str">
        <f t="shared" si="368"/>
        <v>GLEECE5482 Neil A Jacklin ELECT And COMP ENGR GL Only</v>
      </c>
    </row>
    <row r="23578" spans="1:4">
      <c r="A23578" t="s">
        <v>69611</v>
      </c>
      <c r="B23578" t="s">
        <v>69612</v>
      </c>
      <c r="D23578" t="str">
        <f t="shared" si="368"/>
        <v>GLBMMG5481 Satoshi Namekawa MICROBIOLOGY And MOLEC GENETICS GL Only</v>
      </c>
    </row>
    <row r="23579" spans="1:4">
      <c r="A23579" t="s">
        <v>69613</v>
      </c>
      <c r="B23579" t="s">
        <v>69614</v>
      </c>
      <c r="D23579" t="str">
        <f t="shared" si="368"/>
        <v>GLLSTA5480 Emanuela Furfaro STATISTICS GL Only</v>
      </c>
    </row>
    <row r="23580" spans="1:4">
      <c r="A23580" t="s">
        <v>69615</v>
      </c>
      <c r="B23580" t="s">
        <v>69616</v>
      </c>
      <c r="D23580" t="str">
        <f t="shared" si="368"/>
        <v>GLMNSG5479 Andrew Fox MED Neurological Surgery GL Only</v>
      </c>
    </row>
    <row r="23581" spans="1:4">
      <c r="A23581" t="s">
        <v>69617</v>
      </c>
      <c r="B23581" t="s">
        <v>69618</v>
      </c>
      <c r="D23581" t="str">
        <f t="shared" si="368"/>
        <v>GLMPSY5478 Jesse Koskey MED Psychiatry And Behav Sci GL Only</v>
      </c>
    </row>
    <row r="23582" spans="1:4">
      <c r="A23582" t="s">
        <v>69619</v>
      </c>
      <c r="B23582" t="s">
        <v>69620</v>
      </c>
      <c r="D23582" t="str">
        <f t="shared" si="368"/>
        <v>GLDEDU5477 Susana Mayorga EDUCATION GL Only</v>
      </c>
    </row>
    <row r="23583" spans="1:4">
      <c r="A23583" t="s">
        <v>69621</v>
      </c>
      <c r="B23583" t="s">
        <v>69622</v>
      </c>
      <c r="D23583" t="str">
        <f t="shared" si="368"/>
        <v>GLLAHI5476 Lindsay Riordan ART And ART HISTORY GL Only</v>
      </c>
    </row>
    <row r="23584" spans="1:4">
      <c r="A23584" t="s">
        <v>69623</v>
      </c>
      <c r="B23584" t="s">
        <v>69624</v>
      </c>
      <c r="D23584" t="str">
        <f t="shared" si="368"/>
        <v>GLLCMN5475 Barbara Myslik COMMUNICATION GL Only</v>
      </c>
    </row>
    <row r="23585" spans="1:4">
      <c r="A23585" t="s">
        <v>69625</v>
      </c>
      <c r="B23585" t="s">
        <v>69626</v>
      </c>
      <c r="D23585" t="str">
        <f t="shared" si="368"/>
        <v>GLVPMI5474 Eileen Henderson VM PATHOLOGY MICRO And IMMUN GL Only</v>
      </c>
    </row>
    <row r="23586" spans="1:4">
      <c r="A23586" t="s">
        <v>69627</v>
      </c>
      <c r="B23586" t="s">
        <v>69628</v>
      </c>
      <c r="D23586" t="str">
        <f t="shared" si="368"/>
        <v>GLECSE5473 Setareh Rafatirad ENGR COMPUTER SCIENCE GL Only</v>
      </c>
    </row>
    <row r="23587" spans="1:4">
      <c r="A23587" t="s">
        <v>69629</v>
      </c>
      <c r="B23587" t="s">
        <v>69630</v>
      </c>
      <c r="D23587" t="str">
        <f t="shared" si="368"/>
        <v>GLLAHI5472 Michael Yonan ART And ART HISTORY GL Only</v>
      </c>
    </row>
    <row r="23588" spans="1:4">
      <c r="A23588" t="s">
        <v>69631</v>
      </c>
      <c r="B23588" t="s">
        <v>69632</v>
      </c>
      <c r="D23588" t="str">
        <f t="shared" si="368"/>
        <v>GLLSTS5471 Finn Brunton SCIENCE And TECHNOLOGY STUDIES GL Only</v>
      </c>
    </row>
    <row r="23589" spans="1:4">
      <c r="A23589" t="s">
        <v>69633</v>
      </c>
      <c r="B23589" t="s">
        <v>69634</v>
      </c>
      <c r="D23589" t="str">
        <f t="shared" si="368"/>
        <v>GLMNEU5470 Orwa Aboud MED Neurology GL Only</v>
      </c>
    </row>
    <row r="23590" spans="1:4">
      <c r="A23590" t="s">
        <v>69635</v>
      </c>
      <c r="B23590" t="s">
        <v>69636</v>
      </c>
      <c r="D23590" t="str">
        <f t="shared" si="368"/>
        <v>GLLENL5469 Zinzi Clemmons ENGLISH GL Only</v>
      </c>
    </row>
    <row r="23591" spans="1:4">
      <c r="A23591" t="s">
        <v>69637</v>
      </c>
      <c r="B23591" t="s">
        <v>69638</v>
      </c>
      <c r="D23591" t="str">
        <f t="shared" si="368"/>
        <v>GLMNEU5468 David Bissig MED Neurology GL Only</v>
      </c>
    </row>
    <row r="23592" spans="1:4">
      <c r="A23592" t="s">
        <v>69639</v>
      </c>
      <c r="B23592" t="s">
        <v>69640</v>
      </c>
      <c r="D23592" t="str">
        <f t="shared" si="368"/>
        <v>GLLAAS5467 Angelo A Williams AFRICAN AMERICAN AFRICAN STDS GL Only</v>
      </c>
    </row>
    <row r="23593" spans="1:4">
      <c r="A23593" t="s">
        <v>69641</v>
      </c>
      <c r="B23593" t="s">
        <v>69642</v>
      </c>
      <c r="D23593" t="str">
        <f t="shared" si="368"/>
        <v>GLMPAT5466 Zarir Karanjawala MED Pathology And Lab Medicine GL Only</v>
      </c>
    </row>
    <row r="23594" spans="1:4">
      <c r="A23594" t="s">
        <v>69643</v>
      </c>
      <c r="B23594" t="s">
        <v>69644</v>
      </c>
      <c r="D23594" t="str">
        <f t="shared" si="368"/>
        <v>GLMANS5465 Paul Frank MED Anesth And Pain Medicine GL Only</v>
      </c>
    </row>
    <row r="23595" spans="1:4">
      <c r="A23595" t="s">
        <v>69645</v>
      </c>
      <c r="B23595" t="s">
        <v>69646</v>
      </c>
      <c r="D23595" t="str">
        <f t="shared" si="368"/>
        <v>GLMSUR5464 Neal Mineyev MED Surgery GL Only</v>
      </c>
    </row>
    <row r="23596" spans="1:4">
      <c r="A23596" t="s">
        <v>69647</v>
      </c>
      <c r="B23596" t="s">
        <v>69648</v>
      </c>
      <c r="D23596" t="str">
        <f t="shared" si="368"/>
        <v>GLMPED5463 Shaina Willen MED Pediatrics GL Only</v>
      </c>
    </row>
    <row r="23597" spans="1:4">
      <c r="A23597" t="s">
        <v>69649</v>
      </c>
      <c r="B23597" t="s">
        <v>69650</v>
      </c>
      <c r="D23597" t="str">
        <f t="shared" si="368"/>
        <v>GLLMIL5462 Nathan Rolls MILITARY SCIENCE GL Only</v>
      </c>
    </row>
    <row r="23598" spans="1:4">
      <c r="A23598" t="s">
        <v>69651</v>
      </c>
      <c r="B23598" t="s">
        <v>69652</v>
      </c>
      <c r="D23598" t="str">
        <f t="shared" si="368"/>
        <v>GLIMHP5461 Heidi Deanne Horstman MED Int Med Hospitalist GL Only</v>
      </c>
    </row>
    <row r="23599" spans="1:4">
      <c r="A23599" t="s">
        <v>69653</v>
      </c>
      <c r="B23599" t="s">
        <v>69654</v>
      </c>
      <c r="D23599" t="str">
        <f t="shared" si="368"/>
        <v>GLMPED5460 Mina Tahai MED Pediatrics GL Only</v>
      </c>
    </row>
    <row r="23600" spans="1:4">
      <c r="A23600" t="s">
        <v>69655</v>
      </c>
      <c r="B23600" t="s">
        <v>69656</v>
      </c>
      <c r="D23600" t="str">
        <f t="shared" si="368"/>
        <v>GLECHE5459 David Osborn CHEMICAL ENGINEERING GL Only</v>
      </c>
    </row>
    <row r="23601" spans="1:4">
      <c r="A23601" t="s">
        <v>69657</v>
      </c>
      <c r="B23601" t="s">
        <v>69658</v>
      </c>
      <c r="D23601" t="str">
        <f t="shared" si="368"/>
        <v>GLIMGM5458 Elora Negose MED Int Med Genl Medicine GL Only</v>
      </c>
    </row>
    <row r="23602" spans="1:4">
      <c r="A23602" t="s">
        <v>69659</v>
      </c>
      <c r="B23602" t="s">
        <v>69660</v>
      </c>
      <c r="D23602" t="str">
        <f t="shared" si="368"/>
        <v>GLLPHI5457 Hannah Tierney PHILOSOPHY GL Only</v>
      </c>
    </row>
    <row r="23603" spans="1:4">
      <c r="A23603" t="s">
        <v>69661</v>
      </c>
      <c r="B23603" t="s">
        <v>69662</v>
      </c>
      <c r="D23603" t="str">
        <f t="shared" si="368"/>
        <v>GLAANS5456 Pedro Carvalho ANIMAL SCIENCE GL Only</v>
      </c>
    </row>
    <row r="23604" spans="1:4">
      <c r="A23604" t="s">
        <v>69663</v>
      </c>
      <c r="B23604" t="s">
        <v>69664</v>
      </c>
      <c r="D23604" t="str">
        <f t="shared" si="368"/>
        <v>GLECSE5455 Muhammad Zubair Shafiq ENGR COMPUTER SCIENCE GL Only</v>
      </c>
    </row>
    <row r="23605" spans="1:4">
      <c r="A23605" t="s">
        <v>69665</v>
      </c>
      <c r="B23605" t="s">
        <v>69666</v>
      </c>
      <c r="D23605" t="str">
        <f t="shared" si="368"/>
        <v>GLLSAP5454 Emily Vazquez Enriquez SPANISH And PORTUGUESE GL Only</v>
      </c>
    </row>
    <row r="23606" spans="1:4">
      <c r="A23606" t="s">
        <v>69667</v>
      </c>
      <c r="B23606" t="s">
        <v>69668</v>
      </c>
      <c r="D23606" t="str">
        <f t="shared" si="368"/>
        <v>GLMPAT5453 Han Lee MED Pathology And Lab Medicine GL Only</v>
      </c>
    </row>
    <row r="23607" spans="1:4">
      <c r="A23607" t="s">
        <v>69669</v>
      </c>
      <c r="B23607" t="s">
        <v>69670</v>
      </c>
      <c r="D23607" t="str">
        <f t="shared" si="368"/>
        <v>GLMRAD5452 Eric Chonhun King MED Radiology GL Only</v>
      </c>
    </row>
    <row r="23608" spans="1:4">
      <c r="A23608" t="s">
        <v>69671</v>
      </c>
      <c r="B23608" t="s">
        <v>69672</v>
      </c>
      <c r="D23608" t="str">
        <f t="shared" si="368"/>
        <v>GLLPHI5451 David Glick PHILOSOPHY GL Only</v>
      </c>
    </row>
    <row r="23609" spans="1:4">
      <c r="A23609" t="s">
        <v>69673</v>
      </c>
      <c r="B23609" t="s">
        <v>69674</v>
      </c>
      <c r="D23609" t="str">
        <f t="shared" si="368"/>
        <v>GLBMCB5450 Jennifer Cash MOLECULAR And CELLULAR BIO GL Only</v>
      </c>
    </row>
    <row r="23610" spans="1:4">
      <c r="A23610" t="s">
        <v>69675</v>
      </c>
      <c r="B23610" t="s">
        <v>69676</v>
      </c>
      <c r="D23610" t="str">
        <f t="shared" si="368"/>
        <v>GLMEPM5449 Sristi Sharma MED Public Health Sciences GL Only</v>
      </c>
    </row>
    <row r="23611" spans="1:4">
      <c r="A23611" t="s">
        <v>69677</v>
      </c>
      <c r="B23611" t="s">
        <v>69678</v>
      </c>
      <c r="D23611" t="str">
        <f t="shared" si="368"/>
        <v>GLEMAE5448 Kelly Kissock MECHANICAL And AEROSPACE ENGR GL Only</v>
      </c>
    </row>
    <row r="23612" spans="1:4">
      <c r="A23612" t="s">
        <v>69679</v>
      </c>
      <c r="B23612" t="s">
        <v>69680</v>
      </c>
      <c r="D23612" t="str">
        <f t="shared" si="368"/>
        <v>GLLUWP5447 Russ Carpenter UNIVERSITY WRITING PROGRAM GL Only</v>
      </c>
    </row>
    <row r="23613" spans="1:4">
      <c r="A23613" t="s">
        <v>69681</v>
      </c>
      <c r="B23613" t="s">
        <v>69682</v>
      </c>
      <c r="D23613" t="str">
        <f t="shared" si="368"/>
        <v>GLECSE5446 Francis Panetta ENGR COMPUTER SCIENCE GL Only</v>
      </c>
    </row>
    <row r="23614" spans="1:4">
      <c r="A23614" t="s">
        <v>69683</v>
      </c>
      <c r="B23614" t="s">
        <v>69684</v>
      </c>
      <c r="D23614" t="str">
        <f t="shared" si="368"/>
        <v>GLLUWP5445 Brit Kelley UNIVERSITY WRITING PROGRAM GL Only</v>
      </c>
    </row>
    <row r="23615" spans="1:4">
      <c r="A23615" t="s">
        <v>69685</v>
      </c>
      <c r="B23615" t="s">
        <v>69686</v>
      </c>
      <c r="D23615" t="str">
        <f t="shared" si="368"/>
        <v>GLMSUR5444 Sean Adams MED Surgery GL Only</v>
      </c>
    </row>
    <row r="23616" spans="1:4">
      <c r="A23616" t="s">
        <v>69687</v>
      </c>
      <c r="B23616" t="s">
        <v>69688</v>
      </c>
      <c r="D23616" t="str">
        <f t="shared" si="368"/>
        <v>GLMPED5443 Hema Bhargava MED Pediatrics GL Only</v>
      </c>
    </row>
    <row r="23617" spans="1:4">
      <c r="A23617" t="s">
        <v>69689</v>
      </c>
      <c r="B23617" t="s">
        <v>69690</v>
      </c>
      <c r="D23617" t="str">
        <f t="shared" si="368"/>
        <v>GLAETX5442 Brett Poulin ENVIRONMENTAL TOXICOLOGY GL Only</v>
      </c>
    </row>
    <row r="23618" spans="1:4">
      <c r="A23618" t="s">
        <v>69691</v>
      </c>
      <c r="B23618" t="s">
        <v>69692</v>
      </c>
      <c r="D23618" t="str">
        <f t="shared" si="368"/>
        <v>GLLCLA5441 Kathleen Cruz CLASSICS GL Only</v>
      </c>
    </row>
    <row r="23619" spans="1:4">
      <c r="A23619" t="s">
        <v>69693</v>
      </c>
      <c r="B23619" t="s">
        <v>69694</v>
      </c>
      <c r="D23619" t="str">
        <f t="shared" ref="D23619:D23682" si="369">A23619&amp;" "&amp;B23619</f>
        <v>GLMRAD5440 Amol Shah MED Radiology GL Only</v>
      </c>
    </row>
    <row r="23620" spans="1:4">
      <c r="A23620" t="s">
        <v>69695</v>
      </c>
      <c r="B23620" t="s">
        <v>69696</v>
      </c>
      <c r="D23620" t="str">
        <f t="shared" si="369"/>
        <v>GLIMID5439 Angel Desai MED Int Med Infectious Dis GL Only</v>
      </c>
    </row>
    <row r="23621" spans="1:4">
      <c r="A23621" t="s">
        <v>69697</v>
      </c>
      <c r="B23621" t="s">
        <v>69698</v>
      </c>
      <c r="D23621" t="str">
        <f t="shared" si="369"/>
        <v>GLMNSG5438 Allan Martin MED Neurological Surgery GL Only</v>
      </c>
    </row>
    <row r="23622" spans="1:4">
      <c r="A23622" t="s">
        <v>69699</v>
      </c>
      <c r="B23622" t="s">
        <v>69700</v>
      </c>
      <c r="D23622" t="str">
        <f t="shared" si="369"/>
        <v>GLLMAT5437 Martin Fraas MATHEMATICS GL Only</v>
      </c>
    </row>
    <row r="23623" spans="1:4">
      <c r="A23623" t="s">
        <v>69701</v>
      </c>
      <c r="B23623" t="s">
        <v>69702</v>
      </c>
      <c r="D23623" t="str">
        <f t="shared" si="369"/>
        <v>GLIMID5436 Naomi Hauser MED Int Med Infectious Dis GL Only</v>
      </c>
    </row>
    <row r="23624" spans="1:4">
      <c r="A23624" t="s">
        <v>69703</v>
      </c>
      <c r="B23624" t="s">
        <v>69704</v>
      </c>
      <c r="D23624" t="str">
        <f t="shared" si="369"/>
        <v>GLADES5435 Alan Meier ENVIRONMENTAL SCIENCE And POLICY GL Only</v>
      </c>
    </row>
    <row r="23625" spans="1:4">
      <c r="A23625" t="s">
        <v>69705</v>
      </c>
      <c r="B23625" t="s">
        <v>69706</v>
      </c>
      <c r="D23625" t="str">
        <f t="shared" si="369"/>
        <v>GLLPHY5434 Slavomir Nemsak PHYSICS GL Only</v>
      </c>
    </row>
    <row r="23626" spans="1:4">
      <c r="A23626" t="s">
        <v>69707</v>
      </c>
      <c r="B23626" t="s">
        <v>69708</v>
      </c>
      <c r="D23626" t="str">
        <f t="shared" si="369"/>
        <v>GLIMHO5433 Rashmi Verma MED Int Med HEMONC GL Only</v>
      </c>
    </row>
    <row r="23627" spans="1:4">
      <c r="A23627" t="s">
        <v>69709</v>
      </c>
      <c r="B23627" t="s">
        <v>69710</v>
      </c>
      <c r="D23627" t="str">
        <f t="shared" si="369"/>
        <v>GLAPLS5432 Jennifer Funk PLANT SCIENCES GL Only</v>
      </c>
    </row>
    <row r="23628" spans="1:4">
      <c r="A23628" t="s">
        <v>69711</v>
      </c>
      <c r="B23628" t="s">
        <v>69712</v>
      </c>
      <c r="D23628" t="str">
        <f t="shared" si="369"/>
        <v>GLLPSC5431 Jonathan Bernard Bystrynski PSYCHOLOGY GL Only</v>
      </c>
    </row>
    <row r="23629" spans="1:4">
      <c r="A23629" t="s">
        <v>69713</v>
      </c>
      <c r="B23629" t="s">
        <v>69714</v>
      </c>
      <c r="D23629" t="str">
        <f t="shared" si="369"/>
        <v>GLLLAW5430 Grace Shim SCHOOL OF LAW GL Only</v>
      </c>
    </row>
    <row r="23630" spans="1:4">
      <c r="A23630" t="s">
        <v>69715</v>
      </c>
      <c r="B23630" t="s">
        <v>69716</v>
      </c>
      <c r="D23630" t="str">
        <f t="shared" si="369"/>
        <v>GLLGSW5429 Beenash Jafri GENDERSEXUALITY WOMENSSTUDIES GL Only</v>
      </c>
    </row>
    <row r="23631" spans="1:4">
      <c r="A23631" t="s">
        <v>69717</v>
      </c>
      <c r="B23631" t="s">
        <v>69718</v>
      </c>
      <c r="D23631" t="str">
        <f t="shared" si="369"/>
        <v>GLMFCM5428 Ron Martin G Menorca MED Family And Community Med GL Only</v>
      </c>
    </row>
    <row r="23632" spans="1:4">
      <c r="A23632" t="s">
        <v>69719</v>
      </c>
      <c r="B23632" t="s">
        <v>69720</v>
      </c>
      <c r="D23632" t="str">
        <f t="shared" si="369"/>
        <v>GLMEPM5427 Alice Popejoy MED Public Health Sciences GL Only</v>
      </c>
    </row>
    <row r="23633" spans="1:4">
      <c r="A23633" t="s">
        <v>69721</v>
      </c>
      <c r="B23633" t="s">
        <v>69722</v>
      </c>
      <c r="D23633" t="str">
        <f t="shared" si="369"/>
        <v>GLMEPM5426 Loralyn Taylor MED Public Health Sciences GL Only</v>
      </c>
    </row>
    <row r="23634" spans="1:4">
      <c r="A23634" t="s">
        <v>69723</v>
      </c>
      <c r="B23634" t="s">
        <v>69724</v>
      </c>
      <c r="D23634" t="str">
        <f t="shared" si="369"/>
        <v>GLMPED5425 Lakshmi Nagaraju MED Pediatrics GL Only</v>
      </c>
    </row>
    <row r="23635" spans="1:4">
      <c r="A23635" t="s">
        <v>69725</v>
      </c>
      <c r="B23635" t="s">
        <v>69726</v>
      </c>
      <c r="D23635" t="str">
        <f t="shared" si="369"/>
        <v>GLAPLS5424 John Monroe PLANT SCIENCES GL Only</v>
      </c>
    </row>
    <row r="23636" spans="1:4">
      <c r="A23636" t="s">
        <v>69727</v>
      </c>
      <c r="B23636" t="s">
        <v>69728</v>
      </c>
      <c r="D23636" t="str">
        <f t="shared" si="369"/>
        <v>GLLMAT5423 Didac Martinez Granado MATHEMATICS GL Only</v>
      </c>
    </row>
    <row r="23637" spans="1:4">
      <c r="A23637" t="s">
        <v>69729</v>
      </c>
      <c r="B23637" t="s">
        <v>69730</v>
      </c>
      <c r="D23637" t="str">
        <f t="shared" si="369"/>
        <v>GLMOPH5422 Sang Oh MED Eye Center GL Only</v>
      </c>
    </row>
    <row r="23638" spans="1:4">
      <c r="A23638" t="s">
        <v>69731</v>
      </c>
      <c r="B23638" t="s">
        <v>69732</v>
      </c>
      <c r="D23638" t="str">
        <f t="shared" si="369"/>
        <v>GLLSTA5421 Jairo Fuquene Patino STATISTICS GL Only</v>
      </c>
    </row>
    <row r="23639" spans="1:4">
      <c r="A23639" t="s">
        <v>69733</v>
      </c>
      <c r="B23639" t="s">
        <v>69734</v>
      </c>
      <c r="D23639" t="str">
        <f t="shared" si="369"/>
        <v>GLGSM15420 Christopher Lynch GRADUATE SCHOOL OF MANAGEMENT GL Only</v>
      </c>
    </row>
    <row r="23640" spans="1:4">
      <c r="A23640" t="s">
        <v>69735</v>
      </c>
      <c r="B23640" t="s">
        <v>69736</v>
      </c>
      <c r="D23640" t="str">
        <f t="shared" si="369"/>
        <v>GLMSUR5419 Minna Wieck MED Surgery GL Only</v>
      </c>
    </row>
    <row r="23641" spans="1:4">
      <c r="A23641" t="s">
        <v>69737</v>
      </c>
      <c r="B23641" t="s">
        <v>69738</v>
      </c>
      <c r="D23641" t="str">
        <f t="shared" si="369"/>
        <v>GLMRAD5418 Ahmadreza Ghasemiesfe MED Radiology GL Only</v>
      </c>
    </row>
    <row r="23642" spans="1:4">
      <c r="A23642" t="s">
        <v>69739</v>
      </c>
      <c r="B23642" t="s">
        <v>69740</v>
      </c>
      <c r="D23642" t="str">
        <f t="shared" si="369"/>
        <v>GLLNAS5417 Kathleen Whiteley NATIVE AMERICAN STUDIES GL Only</v>
      </c>
    </row>
    <row r="23643" spans="1:4">
      <c r="A23643" t="s">
        <v>69741</v>
      </c>
      <c r="B23643" t="s">
        <v>69742</v>
      </c>
      <c r="D23643" t="str">
        <f t="shared" si="369"/>
        <v>GLLLAW5416 Richard Sakai SCHOOL OF LAW GL Only</v>
      </c>
    </row>
    <row r="23644" spans="1:4">
      <c r="A23644" t="s">
        <v>69743</v>
      </c>
      <c r="B23644" t="s">
        <v>69744</v>
      </c>
      <c r="D23644" t="str">
        <f t="shared" si="369"/>
        <v>GLLMAT5415 David Marsico MATHEMATICS GL Only</v>
      </c>
    </row>
    <row r="23645" spans="1:4">
      <c r="A23645" t="s">
        <v>69745</v>
      </c>
      <c r="B23645" t="s">
        <v>69746</v>
      </c>
      <c r="D23645" t="str">
        <f t="shared" si="369"/>
        <v>GLLAAS5414 Benjamin Weber AFRICAN AMERICAN AFRICAN STDS GL Only</v>
      </c>
    </row>
    <row r="23646" spans="1:4">
      <c r="A23646" t="s">
        <v>69747</v>
      </c>
      <c r="B23646" t="s">
        <v>69748</v>
      </c>
      <c r="D23646" t="str">
        <f t="shared" si="369"/>
        <v>GLLMAT5413 Daniel Martin MATHEMATICS GL Only</v>
      </c>
    </row>
    <row r="23647" spans="1:4">
      <c r="A23647" t="s">
        <v>69749</v>
      </c>
      <c r="B23647" t="s">
        <v>69750</v>
      </c>
      <c r="D23647" t="str">
        <f t="shared" si="369"/>
        <v>GLLLIN5412 Masoud Jasbi LINGUISTICS GL Only</v>
      </c>
    </row>
    <row r="23648" spans="1:4">
      <c r="A23648" t="s">
        <v>69751</v>
      </c>
      <c r="B23648" t="s">
        <v>69752</v>
      </c>
      <c r="D23648" t="str">
        <f t="shared" si="369"/>
        <v>GLMPAT5411 Jyuhn Mirng Chen MED Pathology And Lab Medicine GL Only</v>
      </c>
    </row>
    <row r="23649" spans="1:4">
      <c r="A23649" t="s">
        <v>69753</v>
      </c>
      <c r="B23649" t="s">
        <v>69754</v>
      </c>
      <c r="D23649" t="str">
        <f t="shared" si="369"/>
        <v>GLIMPM5410 Timothy Dempsey MED Int Med Pulmonary GL Only</v>
      </c>
    </row>
    <row r="23650" spans="1:4">
      <c r="A23650" t="s">
        <v>69755</v>
      </c>
      <c r="B23650" t="s">
        <v>69756</v>
      </c>
      <c r="D23650" t="str">
        <f t="shared" si="369"/>
        <v>GLMDER5409 Theresa Canavan MED Dermatology GL Only</v>
      </c>
    </row>
    <row r="23651" spans="1:4">
      <c r="A23651" t="s">
        <v>69757</v>
      </c>
      <c r="B23651" t="s">
        <v>69758</v>
      </c>
      <c r="D23651" t="str">
        <f t="shared" si="369"/>
        <v>GLNURS5408 Alex Fauer School of Nursing GL Only</v>
      </c>
    </row>
    <row r="23652" spans="1:4">
      <c r="A23652" t="s">
        <v>69759</v>
      </c>
      <c r="B23652" t="s">
        <v>69760</v>
      </c>
      <c r="D23652" t="str">
        <f t="shared" si="369"/>
        <v>GLMOBG5407 Krishna Singh MED Obstetrics And Gynecology GL Only</v>
      </c>
    </row>
    <row r="23653" spans="1:4">
      <c r="A23653" t="s">
        <v>69761</v>
      </c>
      <c r="B23653" t="s">
        <v>69762</v>
      </c>
      <c r="D23653" t="str">
        <f t="shared" si="369"/>
        <v>GLMERM5406 Pranav Shetty MED Emergency Medicine GL Only</v>
      </c>
    </row>
    <row r="23654" spans="1:4">
      <c r="A23654" t="s">
        <v>69763</v>
      </c>
      <c r="B23654" t="s">
        <v>69764</v>
      </c>
      <c r="D23654" t="str">
        <f t="shared" si="369"/>
        <v>GLMPED5405 Roger Akins MED Pediatrics GL Only</v>
      </c>
    </row>
    <row r="23655" spans="1:4">
      <c r="A23655" t="s">
        <v>69765</v>
      </c>
      <c r="B23655" t="s">
        <v>69766</v>
      </c>
      <c r="D23655" t="str">
        <f t="shared" si="369"/>
        <v>GLLLAW5404 Robert Mullaney SCHOOL OF LAW GL Only</v>
      </c>
    </row>
    <row r="23656" spans="1:4">
      <c r="A23656" t="s">
        <v>69767</v>
      </c>
      <c r="B23656" t="s">
        <v>69768</v>
      </c>
      <c r="D23656" t="str">
        <f t="shared" si="369"/>
        <v>GLMRAD5403 Benjamin Carney MED Radiology GL Only</v>
      </c>
    </row>
    <row r="23657" spans="1:4">
      <c r="A23657" t="s">
        <v>69769</v>
      </c>
      <c r="B23657" t="s">
        <v>69770</v>
      </c>
      <c r="D23657" t="str">
        <f t="shared" si="369"/>
        <v>GLIMPM5402 Tatiana Kudryashova MED Int Med Pulmonary GL Only</v>
      </c>
    </row>
    <row r="23658" spans="1:4">
      <c r="A23658" t="s">
        <v>69771</v>
      </c>
      <c r="B23658" t="s">
        <v>69772</v>
      </c>
      <c r="D23658" t="str">
        <f t="shared" si="369"/>
        <v>GLIMPM5401 Elena Goncharova MED Int Med Pulmonary GL Only</v>
      </c>
    </row>
    <row r="23659" spans="1:4">
      <c r="A23659" t="s">
        <v>69773</v>
      </c>
      <c r="B23659" t="s">
        <v>69774</v>
      </c>
      <c r="D23659" t="str">
        <f t="shared" si="369"/>
        <v>GLNURS5400 Amber Ramage School of Nursing GL Only</v>
      </c>
    </row>
    <row r="23660" spans="1:4">
      <c r="A23660" t="s">
        <v>69775</v>
      </c>
      <c r="B23660" t="s">
        <v>69776</v>
      </c>
      <c r="D23660" t="str">
        <f t="shared" si="369"/>
        <v>GLVPHR5399 Pouya Dini VM POPULATION HLTH And REPROD GL Only</v>
      </c>
    </row>
    <row r="23661" spans="1:4">
      <c r="A23661" t="s">
        <v>69777</v>
      </c>
      <c r="B23661" t="s">
        <v>69778</v>
      </c>
      <c r="D23661" t="str">
        <f t="shared" si="369"/>
        <v>GLMFCM5398 Lee Shoop MED Family And Community Med GL Only</v>
      </c>
    </row>
    <row r="23662" spans="1:4">
      <c r="A23662" t="s">
        <v>69779</v>
      </c>
      <c r="B23662" t="s">
        <v>69780</v>
      </c>
      <c r="D23662" t="str">
        <f t="shared" si="369"/>
        <v>GLADES5397 Fernanda Valdovinos ENVIRONMENTAL SCIENCE And POLICY GL Only</v>
      </c>
    </row>
    <row r="23663" spans="1:4">
      <c r="A23663" t="s">
        <v>69781</v>
      </c>
      <c r="B23663" t="s">
        <v>69782</v>
      </c>
      <c r="D23663" t="str">
        <f t="shared" si="369"/>
        <v>GLLREL5396 Lynna Dhanani RELIGIOUS STUDIES GL Only</v>
      </c>
    </row>
    <row r="23664" spans="1:4">
      <c r="A23664" t="s">
        <v>69783</v>
      </c>
      <c r="B23664" t="s">
        <v>69784</v>
      </c>
      <c r="D23664" t="str">
        <f t="shared" si="369"/>
        <v>GLEMAE5395 Iman Soltani MECHANICAL And AEROSPACE ENGR GL Only</v>
      </c>
    </row>
    <row r="23665" spans="1:4">
      <c r="A23665" t="s">
        <v>69785</v>
      </c>
      <c r="B23665" t="s">
        <v>69786</v>
      </c>
      <c r="D23665" t="str">
        <f t="shared" si="369"/>
        <v>GLIMPM5394 Namita Sood MED Int Med Pulmonary GL Only</v>
      </c>
    </row>
    <row r="23666" spans="1:4">
      <c r="A23666" t="s">
        <v>69787</v>
      </c>
      <c r="B23666" t="s">
        <v>69788</v>
      </c>
      <c r="D23666" t="str">
        <f t="shared" si="369"/>
        <v>GLIMGI5393 Guinea Singh Fan MED Int Med Gastroenterology GL Only</v>
      </c>
    </row>
    <row r="23667" spans="1:4">
      <c r="A23667" t="s">
        <v>69789</v>
      </c>
      <c r="B23667" t="s">
        <v>69790</v>
      </c>
      <c r="D23667" t="str">
        <f t="shared" si="369"/>
        <v>GLIMID5392 Alan Koff MED Int Med Infectious Dis GL Only</v>
      </c>
    </row>
    <row r="23668" spans="1:4">
      <c r="A23668" t="s">
        <v>69791</v>
      </c>
      <c r="B23668" t="s">
        <v>69792</v>
      </c>
      <c r="D23668" t="str">
        <f t="shared" si="369"/>
        <v>GLMNSG5391 Branden Cord MED Neurological Surgery GL Only</v>
      </c>
    </row>
    <row r="23669" spans="1:4">
      <c r="A23669" t="s">
        <v>69793</v>
      </c>
      <c r="B23669" t="s">
        <v>69794</v>
      </c>
      <c r="D23669" t="str">
        <f t="shared" si="369"/>
        <v>GLNURS5390 Janet Meda School of Nursing GL Only</v>
      </c>
    </row>
    <row r="23670" spans="1:4">
      <c r="A23670" t="s">
        <v>69795</v>
      </c>
      <c r="B23670" t="s">
        <v>69796</v>
      </c>
      <c r="D23670" t="str">
        <f t="shared" si="369"/>
        <v>GLMSUR5389 Rachel Russo MED Surgery GL Only</v>
      </c>
    </row>
    <row r="23671" spans="1:4">
      <c r="A23671" t="s">
        <v>69797</v>
      </c>
      <c r="B23671" t="s">
        <v>69798</v>
      </c>
      <c r="D23671" t="str">
        <f t="shared" si="369"/>
        <v>GLMRAD5388 Roger Goldman MED Radiology GL Only</v>
      </c>
    </row>
    <row r="23672" spans="1:4">
      <c r="A23672" t="s">
        <v>69799</v>
      </c>
      <c r="B23672" t="s">
        <v>69800</v>
      </c>
      <c r="D23672" t="str">
        <f t="shared" si="369"/>
        <v>GLGSM15387 Gareth Keeves GRADUATE SCHOOL OF MANAGEMENT GL Only</v>
      </c>
    </row>
    <row r="23673" spans="1:4">
      <c r="A23673" t="s">
        <v>69801</v>
      </c>
      <c r="B23673" t="s">
        <v>69802</v>
      </c>
      <c r="D23673" t="str">
        <f t="shared" si="369"/>
        <v>GLMHPH5386 Kim Barrett MED Physiology And Membrane Biol GL Only</v>
      </c>
    </row>
    <row r="23674" spans="1:4">
      <c r="A23674" t="s">
        <v>69803</v>
      </c>
      <c r="B23674" t="s">
        <v>69804</v>
      </c>
      <c r="D23674" t="str">
        <f t="shared" si="369"/>
        <v>GLECHE5385 Shirley Ahn CHEMICAL ENGINEERING GL Only</v>
      </c>
    </row>
    <row r="23675" spans="1:4">
      <c r="A23675" t="s">
        <v>69805</v>
      </c>
      <c r="B23675" t="s">
        <v>69806</v>
      </c>
      <c r="D23675" t="str">
        <f t="shared" si="369"/>
        <v>GLLEPS5384 Alyssa Griffin EARTH And PLANETARY SCIENCES GL Only</v>
      </c>
    </row>
    <row r="23676" spans="1:4">
      <c r="A23676" t="s">
        <v>69807</v>
      </c>
      <c r="B23676" t="s">
        <v>69808</v>
      </c>
      <c r="D23676" t="str">
        <f t="shared" si="369"/>
        <v>GLMOBG5382 Nicole Economou MED Obstetrics And Gynecology GL Only</v>
      </c>
    </row>
    <row r="23677" spans="1:4">
      <c r="A23677" t="s">
        <v>69809</v>
      </c>
      <c r="B23677" t="s">
        <v>69810</v>
      </c>
      <c r="D23677" t="str">
        <f t="shared" si="369"/>
        <v>GLMPAT5381 Wesley Rubenstein MED Pathology And Lab Medicine GL Only</v>
      </c>
    </row>
    <row r="23678" spans="1:4">
      <c r="A23678" t="s">
        <v>69811</v>
      </c>
      <c r="B23678" t="s">
        <v>69812</v>
      </c>
      <c r="D23678" t="str">
        <f t="shared" si="369"/>
        <v>GLMSUR5380 Michelle Zaldana Flynn MED Surgery GL Only</v>
      </c>
    </row>
    <row r="23679" spans="1:4">
      <c r="A23679" t="s">
        <v>69813</v>
      </c>
      <c r="B23679" t="s">
        <v>69814</v>
      </c>
      <c r="D23679" t="str">
        <f t="shared" si="369"/>
        <v>GLIMCA5379 Muhammad Munir MED INT MED CARDIOLOGY GL Only</v>
      </c>
    </row>
    <row r="23680" spans="1:4">
      <c r="A23680" t="s">
        <v>69815</v>
      </c>
      <c r="B23680" t="s">
        <v>69816</v>
      </c>
      <c r="D23680" t="str">
        <f t="shared" si="369"/>
        <v>GLLEAL5378 Chuchu Wang EAST ASIAN LANG And CULTURES GL Only</v>
      </c>
    </row>
    <row r="23681" spans="1:4">
      <c r="A23681" t="s">
        <v>69817</v>
      </c>
      <c r="B23681" t="s">
        <v>69818</v>
      </c>
      <c r="D23681" t="str">
        <f t="shared" si="369"/>
        <v>GLIMGI5377 Lien Le MED Int Med Gastroenterology GL Only</v>
      </c>
    </row>
    <row r="23682" spans="1:4">
      <c r="A23682" t="s">
        <v>69819</v>
      </c>
      <c r="B23682" t="s">
        <v>69820</v>
      </c>
      <c r="D23682" t="str">
        <f t="shared" si="369"/>
        <v>GLMSUR5376 Sean Flynn MED Surgery GL Only</v>
      </c>
    </row>
    <row r="23683" spans="1:4">
      <c r="A23683" t="s">
        <v>69821</v>
      </c>
      <c r="B23683" t="s">
        <v>69822</v>
      </c>
      <c r="D23683" t="str">
        <f t="shared" ref="D23683:D23746" si="370">A23683&amp;" "&amp;B23683</f>
        <v>GLIMEN5375 Polly Teng MED Int Med Endocrinology GL Only</v>
      </c>
    </row>
    <row r="23684" spans="1:4">
      <c r="A23684" t="s">
        <v>69823</v>
      </c>
      <c r="B23684" t="s">
        <v>69824</v>
      </c>
      <c r="D23684" t="str">
        <f t="shared" si="370"/>
        <v>GLMRAD5374 Priyanka Jha MED Radiology GL Only</v>
      </c>
    </row>
    <row r="23685" spans="1:4">
      <c r="A23685" t="s">
        <v>69825</v>
      </c>
      <c r="B23685" t="s">
        <v>69826</v>
      </c>
      <c r="D23685" t="str">
        <f t="shared" si="370"/>
        <v>GLMPED5373 Serena Yang MED Pediatrics GL Only</v>
      </c>
    </row>
    <row r="23686" spans="1:4">
      <c r="A23686" t="s">
        <v>69827</v>
      </c>
      <c r="B23686" t="s">
        <v>69828</v>
      </c>
      <c r="D23686" t="str">
        <f t="shared" si="370"/>
        <v>GLMPED5372 Armaiti Mody MED Pediatrics GL Only</v>
      </c>
    </row>
    <row r="23687" spans="1:4">
      <c r="A23687" t="s">
        <v>69829</v>
      </c>
      <c r="B23687" t="s">
        <v>69830</v>
      </c>
      <c r="D23687" t="str">
        <f t="shared" si="370"/>
        <v>GLMNEU5371 Ivy Nguyen MED Neurology GL Only</v>
      </c>
    </row>
    <row r="23688" spans="1:4">
      <c r="A23688" t="s">
        <v>69831</v>
      </c>
      <c r="B23688" t="s">
        <v>69832</v>
      </c>
      <c r="D23688" t="str">
        <f t="shared" si="370"/>
        <v>GLMPED5370 Sindhura Batchu MED Pediatrics GL Only</v>
      </c>
    </row>
    <row r="23689" spans="1:4">
      <c r="A23689" t="s">
        <v>69833</v>
      </c>
      <c r="B23689" t="s">
        <v>69834</v>
      </c>
      <c r="D23689" t="str">
        <f t="shared" si="370"/>
        <v>GLMEPM5369 Laura Fejerman MED Public Health Sciences GL Only</v>
      </c>
    </row>
    <row r="23690" spans="1:4">
      <c r="A23690" t="s">
        <v>69835</v>
      </c>
      <c r="B23690" t="s">
        <v>69836</v>
      </c>
      <c r="D23690" t="str">
        <f t="shared" si="370"/>
        <v>GLMPED5368 Emily Stieren MED Pediatrics GL Only</v>
      </c>
    </row>
    <row r="23691" spans="1:4">
      <c r="A23691" t="s">
        <v>69837</v>
      </c>
      <c r="B23691" t="s">
        <v>69838</v>
      </c>
      <c r="D23691" t="str">
        <f t="shared" si="370"/>
        <v>GLMPSY5367 Mark Savill MED Psychiatry And Behav Sci GL Only</v>
      </c>
    </row>
    <row r="23692" spans="1:4">
      <c r="A23692" t="s">
        <v>69839</v>
      </c>
      <c r="B23692" t="s">
        <v>69840</v>
      </c>
      <c r="D23692" t="str">
        <f t="shared" si="370"/>
        <v>GLLCMB5366 Daniel Mathalon CENTER FOR MIND And BRAIN GL Only</v>
      </c>
    </row>
    <row r="23693" spans="1:4">
      <c r="A23693" t="s">
        <v>69841</v>
      </c>
      <c r="B23693" t="s">
        <v>69842</v>
      </c>
      <c r="D23693" t="str">
        <f t="shared" si="370"/>
        <v>GLMOPH5365 Kareem Moussa MED Eye Center GL Only</v>
      </c>
    </row>
    <row r="23694" spans="1:4">
      <c r="A23694" t="s">
        <v>69843</v>
      </c>
      <c r="B23694" t="s">
        <v>69844</v>
      </c>
      <c r="D23694" t="str">
        <f t="shared" si="370"/>
        <v>GLMNSG5364 Jeffrey Vitt MED Neurological Surgery GL Only</v>
      </c>
    </row>
    <row r="23695" spans="1:4">
      <c r="A23695" t="s">
        <v>69845</v>
      </c>
      <c r="B23695" t="s">
        <v>69846</v>
      </c>
      <c r="D23695" t="str">
        <f t="shared" si="370"/>
        <v>GLMINT5363 Dinithi Iddawela MED Int Med Admin GL Only</v>
      </c>
    </row>
    <row r="23696" spans="1:4">
      <c r="A23696" t="s">
        <v>69847</v>
      </c>
      <c r="B23696" t="s">
        <v>69848</v>
      </c>
      <c r="D23696" t="str">
        <f t="shared" si="370"/>
        <v>GLMFCM5362 Jennifer Karlin MED Family And Community Med GL Only</v>
      </c>
    </row>
    <row r="23697" spans="1:4">
      <c r="A23697" t="s">
        <v>69849</v>
      </c>
      <c r="B23697" t="s">
        <v>69850</v>
      </c>
      <c r="D23697" t="str">
        <f t="shared" si="370"/>
        <v>GLNURS5361 Rosalind De Lisser School of Nursing GL Only</v>
      </c>
    </row>
    <row r="23698" spans="1:4">
      <c r="A23698" t="s">
        <v>69851</v>
      </c>
      <c r="B23698" t="s">
        <v>69852</v>
      </c>
      <c r="D23698" t="str">
        <f t="shared" si="370"/>
        <v>GLIMHP5360 Timothy John Muldoon MED Int Med Hospitalist GL Only</v>
      </c>
    </row>
    <row r="23699" spans="1:4">
      <c r="A23699" t="s">
        <v>69853</v>
      </c>
      <c r="B23699" t="s">
        <v>69854</v>
      </c>
      <c r="D23699" t="str">
        <f t="shared" si="370"/>
        <v>GLMPSY5359 Regina Graham MED Psychiatry And Behav Sci GL Only</v>
      </c>
    </row>
    <row r="23700" spans="1:4">
      <c r="A23700" t="s">
        <v>69855</v>
      </c>
      <c r="B23700" t="s">
        <v>69856</v>
      </c>
      <c r="D23700" t="str">
        <f t="shared" si="370"/>
        <v>GLMFCM5358 Naamah Razon MED Family And Community Med GL Only</v>
      </c>
    </row>
    <row r="23701" spans="1:4">
      <c r="A23701" t="s">
        <v>69857</v>
      </c>
      <c r="B23701" t="s">
        <v>69858</v>
      </c>
      <c r="D23701" t="str">
        <f t="shared" si="370"/>
        <v>GLMPED5357 Caroline Schulmeister MED Pediatrics GL Only</v>
      </c>
    </row>
    <row r="23702" spans="1:4">
      <c r="A23702" t="s">
        <v>69859</v>
      </c>
      <c r="B23702" t="s">
        <v>69860</v>
      </c>
      <c r="D23702" t="str">
        <f t="shared" si="370"/>
        <v>GLMNEU5356 Mai Vuong MED Neurology GL Only</v>
      </c>
    </row>
    <row r="23703" spans="1:4">
      <c r="A23703" t="s">
        <v>69861</v>
      </c>
      <c r="B23703" t="s">
        <v>69862</v>
      </c>
      <c r="D23703" t="str">
        <f t="shared" si="370"/>
        <v>GLMPED5355 Joseph Shen MED Pediatrics GL Only</v>
      </c>
    </row>
    <row r="23704" spans="1:4">
      <c r="A23704" t="s">
        <v>69863</v>
      </c>
      <c r="B23704" t="s">
        <v>69864</v>
      </c>
      <c r="D23704" t="str">
        <f t="shared" si="370"/>
        <v>GLACHE5354 Brittany Chambers HUMAN ECOLOGY GL Only</v>
      </c>
    </row>
    <row r="23705" spans="1:4">
      <c r="A23705" t="s">
        <v>69865</v>
      </c>
      <c r="B23705" t="s">
        <v>69866</v>
      </c>
      <c r="D23705" t="str">
        <f t="shared" si="370"/>
        <v>GLMNEU5353 Roy Ben Shalom MED Neurology GL Only</v>
      </c>
    </row>
    <row r="23706" spans="1:4">
      <c r="A23706" t="s">
        <v>69867</v>
      </c>
      <c r="B23706" t="s">
        <v>69868</v>
      </c>
      <c r="D23706" t="str">
        <f t="shared" si="370"/>
        <v>GLMERM5352 David Dillon MED Emergency Medicine GL Only</v>
      </c>
    </row>
    <row r="23707" spans="1:4">
      <c r="A23707" t="s">
        <v>69869</v>
      </c>
      <c r="B23707" t="s">
        <v>69870</v>
      </c>
      <c r="D23707" t="str">
        <f t="shared" si="370"/>
        <v>GLMPED5351 Bruce Blumberg MED Pediatrics GL Only</v>
      </c>
    </row>
    <row r="23708" spans="1:4">
      <c r="A23708" t="s">
        <v>69871</v>
      </c>
      <c r="B23708" t="s">
        <v>69872</v>
      </c>
      <c r="D23708" t="str">
        <f t="shared" si="370"/>
        <v>GLMANS5350 Amy Chen MED Anesth And Pain Medicine GL Only</v>
      </c>
    </row>
    <row r="23709" spans="1:4">
      <c r="A23709" t="s">
        <v>69873</v>
      </c>
      <c r="B23709" t="s">
        <v>69874</v>
      </c>
      <c r="D23709" t="str">
        <f t="shared" si="370"/>
        <v>GLMSUR5349 Claire Graves MED Surgery GL Only</v>
      </c>
    </row>
    <row r="23710" spans="1:4">
      <c r="A23710" t="s">
        <v>69875</v>
      </c>
      <c r="B23710" t="s">
        <v>69876</v>
      </c>
      <c r="D23710" t="str">
        <f t="shared" si="370"/>
        <v>GLMERM5348 Freshta Sahak MED Emergency Medicine GL Only</v>
      </c>
    </row>
    <row r="23711" spans="1:4">
      <c r="A23711" t="s">
        <v>69877</v>
      </c>
      <c r="B23711" t="s">
        <v>69878</v>
      </c>
      <c r="D23711" t="str">
        <f t="shared" si="370"/>
        <v>GLAETX5347 Christina Pasparakis ENVIRONMENTAL TOXICOLOGY GL Only</v>
      </c>
    </row>
    <row r="23712" spans="1:4">
      <c r="A23712" t="s">
        <v>69879</v>
      </c>
      <c r="B23712" t="s">
        <v>69880</v>
      </c>
      <c r="D23712" t="str">
        <f t="shared" si="370"/>
        <v>GLMSUR5346 Anamaria Robles MED Surgery GL Only</v>
      </c>
    </row>
    <row r="23713" spans="1:4">
      <c r="A23713" t="s">
        <v>69881</v>
      </c>
      <c r="B23713" t="s">
        <v>69882</v>
      </c>
      <c r="D23713" t="str">
        <f t="shared" si="370"/>
        <v>GLIMHP5345 Lannie Santo MED Int Med Hospitalist GL Only</v>
      </c>
    </row>
    <row r="23714" spans="1:4">
      <c r="A23714" t="s">
        <v>69883</v>
      </c>
      <c r="B23714" t="s">
        <v>69884</v>
      </c>
      <c r="D23714" t="str">
        <f t="shared" si="370"/>
        <v>GLIMHP5344 Rebecca Krisman MED Int Med Hospitalist GL Only</v>
      </c>
    </row>
    <row r="23715" spans="1:4">
      <c r="A23715" t="s">
        <v>69885</v>
      </c>
      <c r="B23715" t="s">
        <v>69886</v>
      </c>
      <c r="D23715" t="str">
        <f t="shared" si="370"/>
        <v>GLIMHP5343 Mindy Shapiro MED Int Med Hospitalist GL Only</v>
      </c>
    </row>
    <row r="23716" spans="1:4">
      <c r="A23716" t="s">
        <v>69887</v>
      </c>
      <c r="B23716" t="s">
        <v>69888</v>
      </c>
      <c r="D23716" t="str">
        <f t="shared" si="370"/>
        <v>GLNURS5342 Chris de Belen Wilson School of Nursing GL Only</v>
      </c>
    </row>
    <row r="23717" spans="1:4">
      <c r="A23717" t="s">
        <v>69889</v>
      </c>
      <c r="B23717" t="s">
        <v>69890</v>
      </c>
      <c r="D23717" t="str">
        <f t="shared" si="370"/>
        <v>GLNURS5341 Jill Saberman School of Nursing GL Only</v>
      </c>
    </row>
    <row r="23718" spans="1:4">
      <c r="A23718" t="s">
        <v>69891</v>
      </c>
      <c r="B23718" t="s">
        <v>69892</v>
      </c>
      <c r="D23718" t="str">
        <f t="shared" si="370"/>
        <v>GLMANS5340 Chinar Sanghvi MED Anesth And Pain Medicine GL Only</v>
      </c>
    </row>
    <row r="23719" spans="1:4">
      <c r="A23719" t="s">
        <v>69893</v>
      </c>
      <c r="B23719" t="s">
        <v>69894</v>
      </c>
      <c r="D23719" t="str">
        <f t="shared" si="370"/>
        <v>GLMPSY5339 Mindy Armstead MED Psychiatry And Behav Sci GL Only</v>
      </c>
    </row>
    <row r="23720" spans="1:4">
      <c r="A23720" t="s">
        <v>69895</v>
      </c>
      <c r="B23720" t="s">
        <v>69896</v>
      </c>
      <c r="D23720" t="str">
        <f t="shared" si="370"/>
        <v>GLMERM5338 Kyle Davis MED Emergency Medicine GL Only</v>
      </c>
    </row>
    <row r="23721" spans="1:4">
      <c r="A23721" t="s">
        <v>69897</v>
      </c>
      <c r="B23721" t="s">
        <v>69898</v>
      </c>
      <c r="D23721" t="str">
        <f t="shared" si="370"/>
        <v>GLMOBG5337 Carolyn Reyes MED Obstetrics And Gynecology GL Only</v>
      </c>
    </row>
    <row r="23722" spans="1:4">
      <c r="A23722" t="s">
        <v>69899</v>
      </c>
      <c r="B23722" t="s">
        <v>69900</v>
      </c>
      <c r="D23722" t="str">
        <f t="shared" si="370"/>
        <v>GLGSM15336 William Cron GRADUATE SCHOOL OF MANAGEMENT GL Only</v>
      </c>
    </row>
    <row r="23723" spans="1:4">
      <c r="A23723" t="s">
        <v>69901</v>
      </c>
      <c r="B23723" t="s">
        <v>69902</v>
      </c>
      <c r="D23723" t="str">
        <f t="shared" si="370"/>
        <v>GLMFCM5335 Thomas Balsbaugh MED Family And Community Med GL Only</v>
      </c>
    </row>
    <row r="23724" spans="1:4">
      <c r="A23724" t="s">
        <v>69903</v>
      </c>
      <c r="B23724" t="s">
        <v>69904</v>
      </c>
      <c r="D23724" t="str">
        <f t="shared" si="370"/>
        <v>GLMANS5334 Usha Saldanha MED Anesth And Pain Medicine GL Only</v>
      </c>
    </row>
    <row r="23725" spans="1:4">
      <c r="A23725" t="s">
        <v>69905</v>
      </c>
      <c r="B23725" t="s">
        <v>69906</v>
      </c>
      <c r="D23725" t="str">
        <f t="shared" si="370"/>
        <v>GLMERM5333 Marybelle Pe MED Emergency Medicine GL Only</v>
      </c>
    </row>
    <row r="23726" spans="1:4">
      <c r="A23726" t="s">
        <v>69907</v>
      </c>
      <c r="B23726" t="s">
        <v>69908</v>
      </c>
      <c r="D23726" t="str">
        <f t="shared" si="370"/>
        <v>GLDEDU5332 Patti A Fejarang Herrera EDUCATION GL Only</v>
      </c>
    </row>
    <row r="23727" spans="1:4">
      <c r="A23727" t="s">
        <v>69909</v>
      </c>
      <c r="B23727" t="s">
        <v>69910</v>
      </c>
      <c r="D23727" t="str">
        <f t="shared" si="370"/>
        <v>GLMSUR5331 Rachael Callcut MED Surgery GL Only</v>
      </c>
    </row>
    <row r="23728" spans="1:4">
      <c r="A23728" t="s">
        <v>69911</v>
      </c>
      <c r="B23728" t="s">
        <v>69912</v>
      </c>
      <c r="D23728" t="str">
        <f t="shared" si="370"/>
        <v>GLGSM15330 Jay Olenowski GRADUATE SCHOOL OF MANAGEMENT GL Only</v>
      </c>
    </row>
    <row r="23729" spans="1:4">
      <c r="A23729" t="s">
        <v>69913</v>
      </c>
      <c r="B23729" t="s">
        <v>69914</v>
      </c>
      <c r="D23729" t="str">
        <f t="shared" si="370"/>
        <v>GLGSM15329 Mak Ahmad GRADUATE SCHOOL OF MANAGEMENT GL Only</v>
      </c>
    </row>
    <row r="23730" spans="1:4">
      <c r="A23730" t="s">
        <v>69915</v>
      </c>
      <c r="B23730" t="s">
        <v>69916</v>
      </c>
      <c r="D23730" t="str">
        <f t="shared" si="370"/>
        <v>GLAFST5328 Julien Delarue FOOD SCIENCE And TECHNOLOGY GL Only</v>
      </c>
    </row>
    <row r="23731" spans="1:4">
      <c r="A23731" t="s">
        <v>69917</v>
      </c>
      <c r="B23731" t="s">
        <v>69918</v>
      </c>
      <c r="D23731" t="str">
        <f t="shared" si="370"/>
        <v>GLMINT5327 Malvika Suri MED Int Med Admin GL Only</v>
      </c>
    </row>
    <row r="23732" spans="1:4">
      <c r="A23732" t="s">
        <v>69919</v>
      </c>
      <c r="B23732" t="s">
        <v>69920</v>
      </c>
      <c r="D23732" t="str">
        <f t="shared" si="370"/>
        <v>GLMERM5326 Erik Hofmann MED Emergency Medicine GL Only</v>
      </c>
    </row>
    <row r="23733" spans="1:4">
      <c r="A23733" t="s">
        <v>69921</v>
      </c>
      <c r="B23733" t="s">
        <v>69922</v>
      </c>
      <c r="D23733" t="str">
        <f t="shared" si="370"/>
        <v>GLMOBG5324 Michael Chu MED Obstetrics And Gynecology GL Only</v>
      </c>
    </row>
    <row r="23734" spans="1:4">
      <c r="A23734" t="s">
        <v>69923</v>
      </c>
      <c r="B23734" t="s">
        <v>69924</v>
      </c>
      <c r="D23734" t="str">
        <f t="shared" si="370"/>
        <v>GLGSM15323 Gary Lew GRADUATE SCHOOL OF MANAGEMENT GL Only</v>
      </c>
    </row>
    <row r="23735" spans="1:4">
      <c r="A23735" t="s">
        <v>69925</v>
      </c>
      <c r="B23735" t="s">
        <v>69926</v>
      </c>
      <c r="D23735" t="str">
        <f t="shared" si="370"/>
        <v>GLMPSY5322 Angela Drake MED Psychiatry And Behav Sci GL Only</v>
      </c>
    </row>
    <row r="23736" spans="1:4">
      <c r="A23736" t="s">
        <v>69927</v>
      </c>
      <c r="B23736" t="s">
        <v>69928</v>
      </c>
      <c r="D23736" t="str">
        <f t="shared" si="370"/>
        <v>GLIMRH5321 Tihong Shao MED Int Med Rheumatology GL Only</v>
      </c>
    </row>
    <row r="23737" spans="1:4">
      <c r="A23737" t="s">
        <v>69929</v>
      </c>
      <c r="B23737" t="s">
        <v>69930</v>
      </c>
      <c r="D23737" t="str">
        <f t="shared" si="370"/>
        <v>GLLPSC5320 Azra Jahanitabesh PSYCHOLOGY GL Only</v>
      </c>
    </row>
    <row r="23738" spans="1:4">
      <c r="A23738" t="s">
        <v>69931</v>
      </c>
      <c r="B23738" t="s">
        <v>69932</v>
      </c>
      <c r="D23738" t="str">
        <f t="shared" si="370"/>
        <v>GLIMRH5319 David Brauer MED Int Med Allergy GL Only</v>
      </c>
    </row>
    <row r="23739" spans="1:4">
      <c r="A23739" t="s">
        <v>69933</v>
      </c>
      <c r="B23739" t="s">
        <v>69934</v>
      </c>
      <c r="D23739" t="str">
        <f t="shared" si="370"/>
        <v>GLAENM5318 Emily Meineke ENTOMOLOGY NEMATOLOGY GL Only</v>
      </c>
    </row>
    <row r="23740" spans="1:4">
      <c r="A23740" t="s">
        <v>69935</v>
      </c>
      <c r="B23740" t="s">
        <v>69936</v>
      </c>
      <c r="D23740" t="str">
        <f t="shared" si="370"/>
        <v>GLMADM5317 Monice Kwok MED Deans Office GL Only</v>
      </c>
    </row>
    <row r="23741" spans="1:4">
      <c r="A23741" t="s">
        <v>69937</v>
      </c>
      <c r="B23741" t="s">
        <v>69938</v>
      </c>
      <c r="D23741" t="str">
        <f t="shared" si="370"/>
        <v>GLMADM5316 Vicki Nagano MED Deans Office GL Only</v>
      </c>
    </row>
    <row r="23742" spans="1:4">
      <c r="A23742" t="s">
        <v>69939</v>
      </c>
      <c r="B23742" t="s">
        <v>69940</v>
      </c>
      <c r="D23742" t="str">
        <f t="shared" si="370"/>
        <v>GLIMGM5315 Regina Godbout MED Int Med Genl Medicine GL Only</v>
      </c>
    </row>
    <row r="23743" spans="1:4">
      <c r="A23743" t="s">
        <v>69941</v>
      </c>
      <c r="B23743" t="s">
        <v>69942</v>
      </c>
      <c r="D23743" t="str">
        <f t="shared" si="370"/>
        <v>GLECEE5314 Jasquelin Pena CIVIL And ENVIRONMENTAL ENGR GL Only</v>
      </c>
    </row>
    <row r="23744" spans="1:4">
      <c r="A23744" t="s">
        <v>69943</v>
      </c>
      <c r="B23744" t="s">
        <v>69944</v>
      </c>
      <c r="D23744" t="str">
        <f t="shared" si="370"/>
        <v>GLMADM5313 Michelle Nguyen MED Deans Office GL Only</v>
      </c>
    </row>
    <row r="23745" spans="1:4">
      <c r="A23745" t="s">
        <v>69945</v>
      </c>
      <c r="B23745" t="s">
        <v>69946</v>
      </c>
      <c r="D23745" t="str">
        <f t="shared" si="370"/>
        <v>GLVVME5312 Kristin Jankowski VM MEDICINE And EPIDEMIOLOGY GL Only</v>
      </c>
    </row>
    <row r="23746" spans="1:4">
      <c r="A23746" t="s">
        <v>69947</v>
      </c>
      <c r="B23746" t="s">
        <v>69948</v>
      </c>
      <c r="D23746" t="str">
        <f t="shared" si="370"/>
        <v>GLGSM15311 John Werlhof GRADUATE SCHOOL OF MANAGEMENT GL Only</v>
      </c>
    </row>
    <row r="23747" spans="1:4">
      <c r="A23747" t="s">
        <v>69949</v>
      </c>
      <c r="B23747" t="s">
        <v>69950</v>
      </c>
      <c r="D23747" t="str">
        <f t="shared" ref="D23747:D23810" si="371">A23747&amp;" "&amp;B23747</f>
        <v>GLMPSY5310 Jason Garner MED Psychiatry And Behav Sci GL Only</v>
      </c>
    </row>
    <row r="23748" spans="1:4">
      <c r="A23748" t="s">
        <v>69951</v>
      </c>
      <c r="B23748" t="s">
        <v>69952</v>
      </c>
      <c r="D23748" t="str">
        <f t="shared" si="371"/>
        <v>GLVVSR5309 Bianca Da Costa Martins VM SURGRAD SCIENCE GL Only</v>
      </c>
    </row>
    <row r="23749" spans="1:4">
      <c r="A23749" t="s">
        <v>69953</v>
      </c>
      <c r="B23749" t="s">
        <v>69954</v>
      </c>
      <c r="D23749" t="str">
        <f t="shared" si="371"/>
        <v>GLMPSY5308 Richard Sanchez MED Psychiatry And Behav Sci GL Only</v>
      </c>
    </row>
    <row r="23750" spans="1:4">
      <c r="A23750" t="s">
        <v>69955</v>
      </c>
      <c r="B23750" t="s">
        <v>69956</v>
      </c>
      <c r="D23750" t="str">
        <f t="shared" si="371"/>
        <v>GLVPHR5307 Fabio Soares de Lima VM POPULATION HLTH And REPROD GL Only</v>
      </c>
    </row>
    <row r="23751" spans="1:4">
      <c r="A23751" t="s">
        <v>69957</v>
      </c>
      <c r="B23751" t="s">
        <v>69958</v>
      </c>
      <c r="D23751" t="str">
        <f t="shared" si="371"/>
        <v>GLVVME5306 Erik Olstad VM MEDICINE And EPIDEMIOLOGY GL Only</v>
      </c>
    </row>
    <row r="23752" spans="1:4">
      <c r="A23752" t="s">
        <v>69959</v>
      </c>
      <c r="B23752" t="s">
        <v>69960</v>
      </c>
      <c r="D23752" t="str">
        <f t="shared" si="371"/>
        <v>GLMPSY5305 Jodee Alexander Mellerio MED Psychiatry And Behav Sci GL Only</v>
      </c>
    </row>
    <row r="23753" spans="1:4">
      <c r="A23753" t="s">
        <v>69961</v>
      </c>
      <c r="B23753" t="s">
        <v>69962</v>
      </c>
      <c r="D23753" t="str">
        <f t="shared" si="371"/>
        <v>GLMANS6337 Gloria Belonwu MED Anest And Pain Medicine GL Only</v>
      </c>
    </row>
    <row r="23754" spans="1:4">
      <c r="A23754" t="s">
        <v>69963</v>
      </c>
      <c r="B23754" t="s">
        <v>69964</v>
      </c>
      <c r="D23754" t="str">
        <f t="shared" si="371"/>
        <v>GLMANS6338 Nisha Kumar MED Anest And Pain Medicine GL Only</v>
      </c>
    </row>
    <row r="23755" spans="1:4">
      <c r="A23755" t="s">
        <v>69965</v>
      </c>
      <c r="B23755" t="s">
        <v>69966</v>
      </c>
      <c r="D23755" t="str">
        <f t="shared" si="371"/>
        <v>GLMANS5304 Judi Marie Cain MED Anesth And Pain Medicine GL Only</v>
      </c>
    </row>
    <row r="23756" spans="1:4">
      <c r="A23756" t="s">
        <v>69967</v>
      </c>
      <c r="B23756" t="s">
        <v>69968</v>
      </c>
      <c r="D23756" t="str">
        <f t="shared" si="371"/>
        <v>GLAENM5303 Christopher Fettig ENTOMOLOGY NEMATOLOGY GL Only</v>
      </c>
    </row>
    <row r="23757" spans="1:4">
      <c r="A23757" t="s">
        <v>69969</v>
      </c>
      <c r="B23757" t="s">
        <v>69970</v>
      </c>
      <c r="D23757" t="str">
        <f t="shared" si="371"/>
        <v>GLLIBR5302 Helen Zaccari UCDLIBRARY GL Only</v>
      </c>
    </row>
    <row r="23758" spans="1:4">
      <c r="A23758" t="s">
        <v>69971</v>
      </c>
      <c r="B23758" t="s">
        <v>69972</v>
      </c>
      <c r="D23758" t="str">
        <f t="shared" si="371"/>
        <v>GLMOPH5301 Joseph Giovannini MED Eye Center GL Only</v>
      </c>
    </row>
    <row r="23759" spans="1:4">
      <c r="A23759" t="s">
        <v>69973</v>
      </c>
      <c r="B23759" t="s">
        <v>69974</v>
      </c>
      <c r="D23759" t="str">
        <f t="shared" si="371"/>
        <v>GLACHE5300 Emily Elizabeth Schlickman HUMAN ECOLOGY GL Only</v>
      </c>
    </row>
    <row r="23760" spans="1:4">
      <c r="A23760" t="s">
        <v>69975</v>
      </c>
      <c r="B23760" t="s">
        <v>69976</v>
      </c>
      <c r="D23760" t="str">
        <f t="shared" si="371"/>
        <v>GLMINT5298 Kabir Matharu MED Int Med Admin GL Only</v>
      </c>
    </row>
    <row r="23761" spans="1:4">
      <c r="A23761" t="s">
        <v>69977</v>
      </c>
      <c r="B23761" t="s">
        <v>69978</v>
      </c>
      <c r="D23761" t="str">
        <f t="shared" si="371"/>
        <v>GLLSTA5297 Xiao Hui Tai STATISTICS GL Only</v>
      </c>
    </row>
    <row r="23762" spans="1:4">
      <c r="A23762" t="s">
        <v>69979</v>
      </c>
      <c r="B23762" t="s">
        <v>69980</v>
      </c>
      <c r="D23762" t="str">
        <f t="shared" si="371"/>
        <v>GLMOPH5296 Jeffrey Ma MED Eye Center GL Only</v>
      </c>
    </row>
    <row r="23763" spans="1:4">
      <c r="A23763" t="s">
        <v>69981</v>
      </c>
      <c r="B23763" t="s">
        <v>69982</v>
      </c>
      <c r="D23763" t="str">
        <f t="shared" si="371"/>
        <v>GLNURS5295 Teresa Thetford School of Nursing GL Only</v>
      </c>
    </row>
    <row r="23764" spans="1:4">
      <c r="A23764" t="s">
        <v>69983</v>
      </c>
      <c r="B23764" t="s">
        <v>69984</v>
      </c>
      <c r="D23764" t="str">
        <f t="shared" si="371"/>
        <v>GLECSE5294 Daryl Posnett ENGR COMPUTER SCIENCE GL Only</v>
      </c>
    </row>
    <row r="23765" spans="1:4">
      <c r="A23765" t="s">
        <v>69985</v>
      </c>
      <c r="B23765" t="s">
        <v>69986</v>
      </c>
      <c r="D23765" t="str">
        <f t="shared" si="371"/>
        <v>GLAARE5293 Matthew Reimer AG And RESOURCE ECONOMICS GL Only</v>
      </c>
    </row>
    <row r="23766" spans="1:4">
      <c r="A23766" t="s">
        <v>69987</v>
      </c>
      <c r="B23766" t="s">
        <v>69988</v>
      </c>
      <c r="D23766" t="str">
        <f t="shared" si="371"/>
        <v>GLMOPH5292 Parisa Emami Naeini MED Eye Center GL Only</v>
      </c>
    </row>
    <row r="23767" spans="1:4">
      <c r="A23767" t="s">
        <v>69989</v>
      </c>
      <c r="B23767" t="s">
        <v>69990</v>
      </c>
      <c r="D23767" t="str">
        <f t="shared" si="371"/>
        <v>GLVHFS5291 Javier Asin Ros CA ANIMAL HLTH And FOOD SAFETY LAB GL Only</v>
      </c>
    </row>
    <row r="23768" spans="1:4">
      <c r="A23768" t="s">
        <v>69991</v>
      </c>
      <c r="B23768" t="s">
        <v>69992</v>
      </c>
      <c r="D23768" t="str">
        <f t="shared" si="371"/>
        <v>GLIMRH5290 William Ridgway MED Int Med Rheumatology GL Only</v>
      </c>
    </row>
    <row r="23769" spans="1:4">
      <c r="A23769" t="s">
        <v>69993</v>
      </c>
      <c r="B23769" t="s">
        <v>69994</v>
      </c>
      <c r="D23769" t="str">
        <f t="shared" si="371"/>
        <v>GLEMAE5289 Shima Nazari MECHANICAL And AEROSPACE ENGR GL Only</v>
      </c>
    </row>
    <row r="23770" spans="1:4">
      <c r="A23770" t="s">
        <v>69995</v>
      </c>
      <c r="B23770" t="s">
        <v>69996</v>
      </c>
      <c r="D23770" t="str">
        <f t="shared" si="371"/>
        <v>GLLAAS5288 John Johnson AFRICAN AMERICAN AFRICAN STDS GL Only</v>
      </c>
    </row>
    <row r="23771" spans="1:4">
      <c r="A23771" t="s">
        <v>69997</v>
      </c>
      <c r="B23771" t="s">
        <v>69998</v>
      </c>
      <c r="D23771" t="str">
        <f t="shared" si="371"/>
        <v>GLIMCA5287 Katherine Yu MED INT MED CARDIOLOGY GL Only</v>
      </c>
    </row>
    <row r="23772" spans="1:4">
      <c r="A23772" t="s">
        <v>69999</v>
      </c>
      <c r="B23772" t="s">
        <v>70000</v>
      </c>
      <c r="D23772" t="str">
        <f t="shared" si="371"/>
        <v>GLMOPH5286 Alan Roth MED Eye Center GL Only</v>
      </c>
    </row>
    <row r="23773" spans="1:4">
      <c r="A23773" t="s">
        <v>70001</v>
      </c>
      <c r="B23773" t="s">
        <v>70002</v>
      </c>
      <c r="D23773" t="str">
        <f t="shared" si="371"/>
        <v>GLMSUR5285 Bob Kiaii MED Surgery GL Only</v>
      </c>
    </row>
    <row r="23774" spans="1:4">
      <c r="A23774" t="s">
        <v>70003</v>
      </c>
      <c r="B23774" t="s">
        <v>70004</v>
      </c>
      <c r="D23774" t="str">
        <f t="shared" si="371"/>
        <v>GLLMSA5284 Kuldeep Singh MIDDLE EAST SOUTH ASIA PROGRAM GL Only</v>
      </c>
    </row>
    <row r="23775" spans="1:4">
      <c r="A23775" t="s">
        <v>70005</v>
      </c>
      <c r="B23775" t="s">
        <v>70006</v>
      </c>
      <c r="D23775" t="str">
        <f t="shared" si="371"/>
        <v>GLVHFS5283 Anibal Armien CA ANIMAL HLTH And FOOD SAFETY LAB GL Only</v>
      </c>
    </row>
    <row r="23776" spans="1:4">
      <c r="A23776" t="s">
        <v>70007</v>
      </c>
      <c r="B23776" t="s">
        <v>70008</v>
      </c>
      <c r="D23776" t="str">
        <f t="shared" si="371"/>
        <v>GLAARE5282 Brittney Goodrich AG And RESOURCE ECONOMICS GL Only</v>
      </c>
    </row>
    <row r="23777" spans="1:4">
      <c r="A23777" t="s">
        <v>70009</v>
      </c>
      <c r="B23777" t="s">
        <v>70010</v>
      </c>
      <c r="D23777" t="str">
        <f t="shared" si="371"/>
        <v>GLMSUR5281 Elizabeth Raskin MED Surgery GL Only</v>
      </c>
    </row>
    <row r="23778" spans="1:4">
      <c r="A23778" t="s">
        <v>70011</v>
      </c>
      <c r="B23778" t="s">
        <v>70012</v>
      </c>
      <c r="D23778" t="str">
        <f t="shared" si="371"/>
        <v>GLMOTO5280 Karen Doyle MED Otolaryngology GL Only</v>
      </c>
    </row>
    <row r="23779" spans="1:4">
      <c r="A23779" t="s">
        <v>70013</v>
      </c>
      <c r="B23779" t="s">
        <v>70014</v>
      </c>
      <c r="D23779" t="str">
        <f t="shared" si="371"/>
        <v>GLIMHP5279 Margaret Leung MED Int Med Hospitalist GL Only</v>
      </c>
    </row>
    <row r="23780" spans="1:4">
      <c r="A23780" t="s">
        <v>70015</v>
      </c>
      <c r="B23780" t="s">
        <v>70016</v>
      </c>
      <c r="D23780" t="str">
        <f t="shared" si="371"/>
        <v>GLLENL5278 Andre Naffis Sahely ENGLISH GL Only</v>
      </c>
    </row>
    <row r="23781" spans="1:4">
      <c r="A23781" t="s">
        <v>70017</v>
      </c>
      <c r="B23781" t="s">
        <v>70018</v>
      </c>
      <c r="D23781" t="str">
        <f t="shared" si="371"/>
        <v>GLEBME5277 Audrey Fan BIOMEDICAL ENGINEERING GL Only</v>
      </c>
    </row>
    <row r="23782" spans="1:4">
      <c r="A23782" t="s">
        <v>70019</v>
      </c>
      <c r="B23782" t="s">
        <v>70020</v>
      </c>
      <c r="D23782" t="str">
        <f t="shared" si="371"/>
        <v>GLLSOC5276 Tina Fitzgerald SOCIOLOGY GL Only</v>
      </c>
    </row>
    <row r="23783" spans="1:4">
      <c r="A23783" t="s">
        <v>70021</v>
      </c>
      <c r="B23783" t="s">
        <v>70022</v>
      </c>
      <c r="D23783" t="str">
        <f t="shared" si="371"/>
        <v>GLMSUR5275 Herbert Berkoff MED Surgery GL Only</v>
      </c>
    </row>
    <row r="23784" spans="1:4">
      <c r="A23784" t="s">
        <v>70023</v>
      </c>
      <c r="B23784" t="s">
        <v>70024</v>
      </c>
      <c r="D23784" t="str">
        <f t="shared" si="371"/>
        <v>GLMPAT5274 C Miller MED Pathology And Lab Medicine GL Only</v>
      </c>
    </row>
    <row r="23785" spans="1:4">
      <c r="A23785" t="s">
        <v>70025</v>
      </c>
      <c r="B23785" t="s">
        <v>70026</v>
      </c>
      <c r="D23785" t="str">
        <f t="shared" si="371"/>
        <v>GLMPED5273 Veronica Ahumada Newhart MED Pediatrics GL Only</v>
      </c>
    </row>
    <row r="23786" spans="1:4">
      <c r="A23786" t="s">
        <v>70027</v>
      </c>
      <c r="B23786" t="s">
        <v>70028</v>
      </c>
      <c r="D23786" t="str">
        <f t="shared" si="371"/>
        <v>GLMNEU5272 Jack Lin MED Neurology GL Only</v>
      </c>
    </row>
    <row r="23787" spans="1:4">
      <c r="A23787" t="s">
        <v>70029</v>
      </c>
      <c r="B23787" t="s">
        <v>70030</v>
      </c>
      <c r="D23787" t="str">
        <f t="shared" si="371"/>
        <v>GLECSE5271 Edwin A Solares ENGR COMPUTER SCIENCE GL Only</v>
      </c>
    </row>
    <row r="23788" spans="1:4">
      <c r="A23788" t="s">
        <v>70031</v>
      </c>
      <c r="B23788" t="s">
        <v>70032</v>
      </c>
      <c r="D23788" t="str">
        <f t="shared" si="371"/>
        <v>GLDEDU5270 Steven Sewell EDUCATION GL Only</v>
      </c>
    </row>
    <row r="23789" spans="1:4">
      <c r="A23789" t="s">
        <v>70033</v>
      </c>
      <c r="B23789" t="s">
        <v>70034</v>
      </c>
      <c r="D23789" t="str">
        <f t="shared" si="371"/>
        <v>GLDEDU5269 Heather Schlaman EDUCATION GL Only</v>
      </c>
    </row>
    <row r="23790" spans="1:4">
      <c r="A23790" t="s">
        <v>70035</v>
      </c>
      <c r="B23790" t="s">
        <v>70036</v>
      </c>
      <c r="D23790" t="str">
        <f t="shared" si="371"/>
        <v>GLMERM5268 Mark Sutter MED Emergency Medicine GL Only</v>
      </c>
    </row>
    <row r="23791" spans="1:4">
      <c r="A23791" t="s">
        <v>70037</v>
      </c>
      <c r="B23791" t="s">
        <v>70038</v>
      </c>
      <c r="D23791" t="str">
        <f t="shared" si="371"/>
        <v>GLVVSR5267 Douglas Dos Santos E Castro VM SURGRAD SCIENCE GL Only</v>
      </c>
    </row>
    <row r="23792" spans="1:4">
      <c r="A23792" t="s">
        <v>70039</v>
      </c>
      <c r="B23792" t="s">
        <v>70040</v>
      </c>
      <c r="D23792" t="str">
        <f t="shared" si="371"/>
        <v>GLMNEU5266 Elina Melamed MED Neurology GL Only</v>
      </c>
    </row>
    <row r="23793" spans="1:4">
      <c r="A23793" t="s">
        <v>70041</v>
      </c>
      <c r="B23793" t="s">
        <v>70042</v>
      </c>
      <c r="D23793" t="str">
        <f t="shared" si="371"/>
        <v>GLIMGM5265 Susan Brown MED Int Med Genl Medicine GL Only</v>
      </c>
    </row>
    <row r="23794" spans="1:4">
      <c r="A23794" t="s">
        <v>70043</v>
      </c>
      <c r="B23794" t="s">
        <v>70044</v>
      </c>
      <c r="D23794" t="str">
        <f t="shared" si="371"/>
        <v>GLIMPM5264 Hanine Inaty MED Int Med Pulmonary GL Only</v>
      </c>
    </row>
    <row r="23795" spans="1:4">
      <c r="A23795" t="s">
        <v>70045</v>
      </c>
      <c r="B23795" t="s">
        <v>70046</v>
      </c>
      <c r="D23795" t="str">
        <f t="shared" si="371"/>
        <v>GLMINT5263 Jacqueline Abdalla MED Int Med Admin GL Only</v>
      </c>
    </row>
    <row r="23796" spans="1:4">
      <c r="A23796" t="s">
        <v>70047</v>
      </c>
      <c r="B23796" t="s">
        <v>70048</v>
      </c>
      <c r="D23796" t="str">
        <f t="shared" si="371"/>
        <v>GLMOBG5262 Marwan Ali MED Obstetrics And Gynecology GL Only</v>
      </c>
    </row>
    <row r="23797" spans="1:4">
      <c r="A23797" t="s">
        <v>70049</v>
      </c>
      <c r="B23797" t="s">
        <v>70050</v>
      </c>
      <c r="D23797" t="str">
        <f t="shared" si="371"/>
        <v>GLMPSY5261 Mitchel Adler MED Psychiatry And Behav Sci GL Only</v>
      </c>
    </row>
    <row r="23798" spans="1:4">
      <c r="A23798" t="s">
        <v>70051</v>
      </c>
      <c r="B23798" t="s">
        <v>70052</v>
      </c>
      <c r="D23798" t="str">
        <f t="shared" si="371"/>
        <v>GLDEDU5260 Rachel L Henry EDUCATION GL Only</v>
      </c>
    </row>
    <row r="23799" spans="1:4">
      <c r="A23799" t="s">
        <v>70053</v>
      </c>
      <c r="B23799" t="s">
        <v>70054</v>
      </c>
      <c r="D23799" t="str">
        <f t="shared" si="371"/>
        <v>GLECHE5259 Christopher Spadaccini CHEMICAL ENGINEERING GL Only</v>
      </c>
    </row>
    <row r="23800" spans="1:4">
      <c r="A23800" t="s">
        <v>70055</v>
      </c>
      <c r="B23800" t="s">
        <v>70056</v>
      </c>
      <c r="D23800" t="str">
        <f t="shared" si="371"/>
        <v>GLAARE5258 Ryan Goodrich AG And RESOURCE ECONOMICS GL Only</v>
      </c>
    </row>
    <row r="23801" spans="1:4">
      <c r="A23801" t="s">
        <v>70057</v>
      </c>
      <c r="B23801" t="s">
        <v>70058</v>
      </c>
      <c r="D23801" t="str">
        <f t="shared" si="371"/>
        <v>GLMDER5257 Monica Constantinescu MED Dermatology GL Only</v>
      </c>
    </row>
    <row r="23802" spans="1:4">
      <c r="A23802" t="s">
        <v>70059</v>
      </c>
      <c r="B23802" t="s">
        <v>70060</v>
      </c>
      <c r="D23802" t="str">
        <f t="shared" si="371"/>
        <v>GLIMHP5256 Jessica Langston MED Int Med Hospitalist GL Only</v>
      </c>
    </row>
    <row r="23803" spans="1:4">
      <c r="A23803" t="s">
        <v>70061</v>
      </c>
      <c r="B23803" t="s">
        <v>70062</v>
      </c>
      <c r="D23803" t="str">
        <f t="shared" si="371"/>
        <v>GLGSM15255 Marybeth Kavanagh GRADUATE SCHOOL OF MANAGEMENT GL Only</v>
      </c>
    </row>
    <row r="23804" spans="1:4">
      <c r="A23804" t="s">
        <v>70063</v>
      </c>
      <c r="B23804" t="s">
        <v>70064</v>
      </c>
      <c r="D23804" t="str">
        <f t="shared" si="371"/>
        <v>GLVVMB5254 Wilson Rumbeiha VM MOLECULAR BIO SCIENCES GL Only</v>
      </c>
    </row>
    <row r="23805" spans="1:4">
      <c r="A23805" t="s">
        <v>70065</v>
      </c>
      <c r="B23805" t="s">
        <v>70066</v>
      </c>
      <c r="D23805" t="str">
        <f t="shared" si="371"/>
        <v>GLAPLS5253 Troy Magney PLANT SCIENCES GL Only</v>
      </c>
    </row>
    <row r="23806" spans="1:4">
      <c r="A23806" t="s">
        <v>70067</v>
      </c>
      <c r="B23806" t="s">
        <v>70068</v>
      </c>
      <c r="D23806" t="str">
        <f t="shared" si="371"/>
        <v>GLIMGM5252 Michelle Dossett MED Int Med Genl Medicine GL Only</v>
      </c>
    </row>
    <row r="23807" spans="1:4">
      <c r="A23807" t="s">
        <v>70069</v>
      </c>
      <c r="B23807" t="s">
        <v>70070</v>
      </c>
      <c r="D23807" t="str">
        <f t="shared" si="371"/>
        <v>GLGSM15251 Abraham JB Cable GRADUATE SCHOOL OF MANAGEMENT GL Only</v>
      </c>
    </row>
    <row r="23808" spans="1:4">
      <c r="A23808" t="s">
        <v>70071</v>
      </c>
      <c r="B23808" t="s">
        <v>70072</v>
      </c>
      <c r="D23808" t="str">
        <f t="shared" si="371"/>
        <v>GLVPHR5250 Carmen Jerry Michmali VM POPULATION HLTH And REPROD GL Only</v>
      </c>
    </row>
    <row r="23809" spans="1:4">
      <c r="A23809" t="s">
        <v>70073</v>
      </c>
      <c r="B23809" t="s">
        <v>70074</v>
      </c>
      <c r="D23809" t="str">
        <f t="shared" si="371"/>
        <v>GLMPED5249 Carrie Byington MED Pediatrics GL Only</v>
      </c>
    </row>
    <row r="23810" spans="1:4">
      <c r="A23810" t="s">
        <v>70075</v>
      </c>
      <c r="B23810" t="s">
        <v>70076</v>
      </c>
      <c r="D23810" t="str">
        <f t="shared" si="371"/>
        <v>GLLAHI5248 Michael Ryan ART And ART HISTORY GL Only</v>
      </c>
    </row>
    <row r="23811" spans="1:4">
      <c r="A23811" t="s">
        <v>70077</v>
      </c>
      <c r="B23811" t="s">
        <v>70078</v>
      </c>
      <c r="D23811" t="str">
        <f t="shared" ref="D23811:D23874" si="372">A23811&amp;" "&amp;B23811</f>
        <v>GLMOPH5247 Paul Sieving MED Eye Center GL Only</v>
      </c>
    </row>
    <row r="23812" spans="1:4">
      <c r="A23812" t="s">
        <v>70079</v>
      </c>
      <c r="B23812" t="s">
        <v>70080</v>
      </c>
      <c r="D23812" t="str">
        <f t="shared" si="372"/>
        <v>GLGSM15246 Michael G Ueltzen GRADUATE SCHOOL OF MANAGEMENT GL Only</v>
      </c>
    </row>
    <row r="23813" spans="1:4">
      <c r="A23813" t="s">
        <v>70081</v>
      </c>
      <c r="B23813" t="s">
        <v>70082</v>
      </c>
      <c r="D23813" t="str">
        <f t="shared" si="372"/>
        <v>GLMORT5245 Juan J Rodrigo MED Orthopaedic Surgery GL Only</v>
      </c>
    </row>
    <row r="23814" spans="1:4">
      <c r="A23814" t="s">
        <v>70083</v>
      </c>
      <c r="B23814" t="s">
        <v>70084</v>
      </c>
      <c r="D23814" t="str">
        <f t="shared" si="372"/>
        <v>GLLMUS5244 Kerstin Allvin MUSIC GL Only</v>
      </c>
    </row>
    <row r="23815" spans="1:4">
      <c r="A23815" t="s">
        <v>70085</v>
      </c>
      <c r="B23815" t="s">
        <v>70086</v>
      </c>
      <c r="D23815" t="str">
        <f t="shared" si="372"/>
        <v>GLMPAT5243 Michael Hogarth MED Pathology And Lab Medicine GL Only</v>
      </c>
    </row>
    <row r="23816" spans="1:4">
      <c r="A23816" t="s">
        <v>70087</v>
      </c>
      <c r="B23816" t="s">
        <v>70088</v>
      </c>
      <c r="D23816" t="str">
        <f t="shared" si="372"/>
        <v>GLACHE5242 Maciel Hernandez HUMAN ECOLOGY GL Only</v>
      </c>
    </row>
    <row r="23817" spans="1:4">
      <c r="A23817" t="s">
        <v>70089</v>
      </c>
      <c r="B23817" t="s">
        <v>70090</v>
      </c>
      <c r="D23817" t="str">
        <f t="shared" si="372"/>
        <v>GLECHM5241 Seung Sae Hong MATERIALS SCIENCE And ENGINEERING GL Only</v>
      </c>
    </row>
    <row r="23818" spans="1:4">
      <c r="A23818" t="s">
        <v>70091</v>
      </c>
      <c r="B23818" t="s">
        <v>70092</v>
      </c>
      <c r="D23818" t="str">
        <f t="shared" si="372"/>
        <v>GLLEPS5240 Ingrid Salim EARTH And PLANETARY SCIENCES GL Only</v>
      </c>
    </row>
    <row r="23819" spans="1:4">
      <c r="A23819" t="s">
        <v>70093</v>
      </c>
      <c r="B23819" t="s">
        <v>70094</v>
      </c>
      <c r="D23819" t="str">
        <f t="shared" si="372"/>
        <v>GLMSUR5239 Eleanor E Curtis MED Surgery GL Only</v>
      </c>
    </row>
    <row r="23820" spans="1:4">
      <c r="A23820" t="s">
        <v>70095</v>
      </c>
      <c r="B23820" t="s">
        <v>70096</v>
      </c>
      <c r="D23820" t="str">
        <f t="shared" si="372"/>
        <v>GLLGSW5238 Amber Muller GENDERSEXUALITY WOMENSSTUDIES GL Only</v>
      </c>
    </row>
    <row r="23821" spans="1:4">
      <c r="A23821" t="s">
        <v>70097</v>
      </c>
      <c r="B23821" t="s">
        <v>70098</v>
      </c>
      <c r="D23821" t="str">
        <f t="shared" si="372"/>
        <v>GLDEDU5237 Gustavo Gonzalez EDUCATION GL Only</v>
      </c>
    </row>
    <row r="23822" spans="1:4">
      <c r="A23822" t="s">
        <v>70099</v>
      </c>
      <c r="B23822" t="s">
        <v>70100</v>
      </c>
      <c r="D23822" t="str">
        <f t="shared" si="372"/>
        <v>GLACHE5236 Gabino Marquez HUMAN ECOLOGY GL Only</v>
      </c>
    </row>
    <row r="23823" spans="1:4">
      <c r="A23823" t="s">
        <v>70101</v>
      </c>
      <c r="B23823" t="s">
        <v>70102</v>
      </c>
      <c r="D23823" t="str">
        <f t="shared" si="372"/>
        <v>GLLMSA5235 Shagufta Fatema MIDDLE EAST SOUTH ASIA PROGRAM GL Only</v>
      </c>
    </row>
    <row r="23824" spans="1:4">
      <c r="A23824" t="s">
        <v>70103</v>
      </c>
      <c r="B23824" t="s">
        <v>70104</v>
      </c>
      <c r="D23824" t="str">
        <f t="shared" si="372"/>
        <v>GLLLAW5234 Alyssa Thurston LAW LIBRARY GL Only</v>
      </c>
    </row>
    <row r="23825" spans="1:4">
      <c r="A23825" t="s">
        <v>70105</v>
      </c>
      <c r="B23825" t="s">
        <v>70106</v>
      </c>
      <c r="D23825" t="str">
        <f t="shared" si="372"/>
        <v>GLGSM15233 Sophie Linnett GRADUATE SCHOOL OF MANAGEMENT GL Only</v>
      </c>
    </row>
    <row r="23826" spans="1:4">
      <c r="A23826" t="s">
        <v>70107</v>
      </c>
      <c r="B23826" t="s">
        <v>70108</v>
      </c>
      <c r="D23826" t="str">
        <f t="shared" si="372"/>
        <v>GLMINT5232 Venkata Ghanta MED Int Med Admin GL Only</v>
      </c>
    </row>
    <row r="23827" spans="1:4">
      <c r="A23827" t="s">
        <v>70109</v>
      </c>
      <c r="B23827" t="s">
        <v>70110</v>
      </c>
      <c r="D23827" t="str">
        <f t="shared" si="372"/>
        <v>GLVVSR5231 Sami Al Nadaf VM SURGRAD SCIENCE GL Only</v>
      </c>
    </row>
    <row r="23828" spans="1:4">
      <c r="A23828" t="s">
        <v>70111</v>
      </c>
      <c r="B23828" t="s">
        <v>70112</v>
      </c>
      <c r="D23828" t="str">
        <f t="shared" si="372"/>
        <v>GLLDRA5230 Ian Wallace THEATRE And DANCE GL Only</v>
      </c>
    </row>
    <row r="23829" spans="1:4">
      <c r="A23829" t="s">
        <v>70113</v>
      </c>
      <c r="B23829" t="s">
        <v>70114</v>
      </c>
      <c r="D23829" t="str">
        <f t="shared" si="372"/>
        <v>GLMERM5229 Norkamari Bandolin MED Emergency Medicine GL Only</v>
      </c>
    </row>
    <row r="23830" spans="1:4">
      <c r="A23830" t="s">
        <v>70115</v>
      </c>
      <c r="B23830" t="s">
        <v>70116</v>
      </c>
      <c r="D23830" t="str">
        <f t="shared" si="372"/>
        <v>GLACHE5228 Nicole Hollis HUMAN ECOLOGY GL Only</v>
      </c>
    </row>
    <row r="23831" spans="1:4">
      <c r="A23831" t="s">
        <v>70117</v>
      </c>
      <c r="B23831" t="s">
        <v>70118</v>
      </c>
      <c r="D23831" t="str">
        <f t="shared" si="372"/>
        <v>GLMOBG5227 Hui Chen MED Obstetrics And Gynecology GL Only</v>
      </c>
    </row>
    <row r="23832" spans="1:4">
      <c r="A23832" t="s">
        <v>70119</v>
      </c>
      <c r="B23832" t="s">
        <v>70120</v>
      </c>
      <c r="D23832" t="str">
        <f t="shared" si="372"/>
        <v>GLMSUR5226 Goya Raikar MED Surgery GL Only</v>
      </c>
    </row>
    <row r="23833" spans="1:4">
      <c r="A23833" t="s">
        <v>70121</v>
      </c>
      <c r="B23833" t="s">
        <v>70122</v>
      </c>
      <c r="D23833" t="str">
        <f t="shared" si="372"/>
        <v>GLGSM15225 Stephen Garcia GRADUATE SCHOOL OF MANAGEMENT GL Only</v>
      </c>
    </row>
    <row r="23834" spans="1:4">
      <c r="A23834" t="s">
        <v>70123</v>
      </c>
      <c r="B23834" t="s">
        <v>70124</v>
      </c>
      <c r="D23834" t="str">
        <f t="shared" si="372"/>
        <v>GLANUT5224 Roberta Hendrick Holt NUTRITION GL Only</v>
      </c>
    </row>
    <row r="23835" spans="1:4">
      <c r="A23835" t="s">
        <v>70125</v>
      </c>
      <c r="B23835" t="s">
        <v>70126</v>
      </c>
      <c r="D23835" t="str">
        <f t="shared" si="372"/>
        <v>GLMERM5223 Christine McBeth MED Emergency Medicine GL Only</v>
      </c>
    </row>
    <row r="23836" spans="1:4">
      <c r="A23836" t="s">
        <v>70127</v>
      </c>
      <c r="B23836" t="s">
        <v>70128</v>
      </c>
      <c r="D23836" t="str">
        <f t="shared" si="372"/>
        <v>GLMSUR5222 Steven Maximus MED Surgery GL Only</v>
      </c>
    </row>
    <row r="23837" spans="1:4">
      <c r="A23837" t="s">
        <v>70129</v>
      </c>
      <c r="B23837" t="s">
        <v>70130</v>
      </c>
      <c r="D23837" t="str">
        <f t="shared" si="372"/>
        <v>GLMPED5221 Deepika Sankaran MED Pediatrics GL Only</v>
      </c>
    </row>
    <row r="23838" spans="1:4">
      <c r="A23838" t="s">
        <v>70131</v>
      </c>
      <c r="B23838" t="s">
        <v>70132</v>
      </c>
      <c r="D23838" t="str">
        <f t="shared" si="372"/>
        <v>GLBPLB5220 Laura Bogar PLANT BIOLOGY GL Only</v>
      </c>
    </row>
    <row r="23839" spans="1:4">
      <c r="A23839" t="s">
        <v>70133</v>
      </c>
      <c r="B23839" t="s">
        <v>70134</v>
      </c>
      <c r="D23839" t="str">
        <f t="shared" si="372"/>
        <v>GLVVSR5219 Casey Kohen VM SURGRAD SCIENCE GL Only</v>
      </c>
    </row>
    <row r="23840" spans="1:4">
      <c r="A23840" t="s">
        <v>70135</v>
      </c>
      <c r="B23840" t="s">
        <v>70136</v>
      </c>
      <c r="D23840" t="str">
        <f t="shared" si="372"/>
        <v>GLIMGI5218 Michael J Lawson MED Int Med Gastroenterology GL Only</v>
      </c>
    </row>
    <row r="23841" spans="1:4">
      <c r="A23841" t="s">
        <v>70137</v>
      </c>
      <c r="B23841" t="s">
        <v>70138</v>
      </c>
      <c r="D23841" t="str">
        <f t="shared" si="372"/>
        <v>GLIMID5217 Rebecca R Wittenberg MED Int Med Infectious Dis GL Only</v>
      </c>
    </row>
    <row r="23842" spans="1:4">
      <c r="A23842" t="s">
        <v>70139</v>
      </c>
      <c r="B23842" t="s">
        <v>70140</v>
      </c>
      <c r="D23842" t="str">
        <f t="shared" si="372"/>
        <v>GLGSM15216 Elizabeth Harrington GRADUATE SCHOOL OF MANAGEMENT GL Only</v>
      </c>
    </row>
    <row r="23843" spans="1:4">
      <c r="A23843" t="s">
        <v>70141</v>
      </c>
      <c r="B23843" t="s">
        <v>70142</v>
      </c>
      <c r="D23843" t="str">
        <f t="shared" si="372"/>
        <v>GLMPSY5215 Christine Osterhout MED Psychiatry And Behav Sci GL Only</v>
      </c>
    </row>
    <row r="23844" spans="1:4">
      <c r="A23844" t="s">
        <v>70143</v>
      </c>
      <c r="B23844" t="s">
        <v>70144</v>
      </c>
      <c r="D23844" t="str">
        <f t="shared" si="372"/>
        <v>GLLAHI5214 Dianne Macleod ART And ART HISTORY GL Only</v>
      </c>
    </row>
    <row r="23845" spans="1:4">
      <c r="A23845" t="s">
        <v>70145</v>
      </c>
      <c r="B23845" t="s">
        <v>70146</v>
      </c>
      <c r="D23845" t="str">
        <f t="shared" si="372"/>
        <v>GLMPSY5213 Jessica Ann Ferranti MED Psychiatry And Behav Sci GL Only</v>
      </c>
    </row>
    <row r="23846" spans="1:4">
      <c r="A23846" t="s">
        <v>70147</v>
      </c>
      <c r="B23846" t="s">
        <v>70148</v>
      </c>
      <c r="D23846" t="str">
        <f t="shared" si="372"/>
        <v>GLNURS5212 Perry Gee School of Nursing GL Only</v>
      </c>
    </row>
    <row r="23847" spans="1:4">
      <c r="A23847" t="s">
        <v>70149</v>
      </c>
      <c r="B23847" t="s">
        <v>70150</v>
      </c>
      <c r="D23847" t="str">
        <f t="shared" si="372"/>
        <v>GLIMEN5211 Gail A Wong MED Int Med Endocrinology GL Only</v>
      </c>
    </row>
    <row r="23848" spans="1:4">
      <c r="A23848" t="s">
        <v>70151</v>
      </c>
      <c r="B23848" t="s">
        <v>70152</v>
      </c>
      <c r="D23848" t="str">
        <f t="shared" si="372"/>
        <v>GLAETX5210 Glendon Parker ENVIRONMENTAL TOXICOLOGY GL Only</v>
      </c>
    </row>
    <row r="23849" spans="1:4">
      <c r="A23849" t="s">
        <v>70153</v>
      </c>
      <c r="B23849" t="s">
        <v>70154</v>
      </c>
      <c r="D23849" t="str">
        <f t="shared" si="372"/>
        <v>GLMSUR5209 William Ferrier MED Surgery GL Only</v>
      </c>
    </row>
    <row r="23850" spans="1:4">
      <c r="A23850" t="s">
        <v>70155</v>
      </c>
      <c r="B23850" t="s">
        <v>70156</v>
      </c>
      <c r="D23850" t="str">
        <f t="shared" si="372"/>
        <v>GLMPMR5208 Christine Davis MED Physical Medicine And Rehab GL Only</v>
      </c>
    </row>
    <row r="23851" spans="1:4">
      <c r="A23851" t="s">
        <v>70157</v>
      </c>
      <c r="B23851" t="s">
        <v>70158</v>
      </c>
      <c r="D23851" t="str">
        <f t="shared" si="372"/>
        <v>GLAETX5207 Jeffrey Rodzen ENVIRONMENTAL TOXICOLOGY GL Only</v>
      </c>
    </row>
    <row r="23852" spans="1:4">
      <c r="A23852" t="s">
        <v>70159</v>
      </c>
      <c r="B23852" t="s">
        <v>70160</v>
      </c>
      <c r="D23852" t="str">
        <f t="shared" si="372"/>
        <v>GLMRAD5206 Thaddeus Laird MED Radiology GL Only</v>
      </c>
    </row>
    <row r="23853" spans="1:4">
      <c r="A23853" t="s">
        <v>70161</v>
      </c>
      <c r="B23853" t="s">
        <v>70162</v>
      </c>
      <c r="D23853" t="str">
        <f t="shared" si="372"/>
        <v>GLAFST5205 Michael Lewis FOOD SCIENCE And TECHNOLOGY GL Only</v>
      </c>
    </row>
    <row r="23854" spans="1:4">
      <c r="A23854" t="s">
        <v>70163</v>
      </c>
      <c r="B23854" t="s">
        <v>70164</v>
      </c>
      <c r="D23854" t="str">
        <f t="shared" si="372"/>
        <v>GLANUT5204 Kathryn Dewey NUTRITION GL Only</v>
      </c>
    </row>
    <row r="23855" spans="1:4">
      <c r="A23855" t="s">
        <v>70165</v>
      </c>
      <c r="B23855" t="s">
        <v>70166</v>
      </c>
      <c r="D23855" t="str">
        <f t="shared" si="372"/>
        <v>GLIMCA5203 James Foerster MED INT MED CARDIOLOGY GL Only</v>
      </c>
    </row>
    <row r="23856" spans="1:4">
      <c r="A23856" t="s">
        <v>70167</v>
      </c>
      <c r="B23856" t="s">
        <v>70168</v>
      </c>
      <c r="D23856" t="str">
        <f t="shared" si="372"/>
        <v>GLMPSY5202 Elizabeth S Loyola MED Psychiatry And Behav Sci GL Only</v>
      </c>
    </row>
    <row r="23857" spans="1:4">
      <c r="A23857" t="s">
        <v>70169</v>
      </c>
      <c r="B23857" t="s">
        <v>70170</v>
      </c>
      <c r="D23857" t="str">
        <f t="shared" si="372"/>
        <v>GLMPED5201 Mary Metcalf MED Pediatrics GL Only</v>
      </c>
    </row>
    <row r="23858" spans="1:4">
      <c r="A23858" t="s">
        <v>70171</v>
      </c>
      <c r="B23858" t="s">
        <v>70172</v>
      </c>
      <c r="D23858" t="str">
        <f t="shared" si="372"/>
        <v>GLNURS5200 Robyn Huey Lao School of Nursing GL Only</v>
      </c>
    </row>
    <row r="23859" spans="1:4">
      <c r="A23859" t="s">
        <v>70173</v>
      </c>
      <c r="B23859" t="s">
        <v>70174</v>
      </c>
      <c r="D23859" t="str">
        <f t="shared" si="372"/>
        <v>GLMEPM5199 Michelle Famula MED Public Health Sciences GL Only</v>
      </c>
    </row>
    <row r="23860" spans="1:4">
      <c r="A23860" t="s">
        <v>70175</v>
      </c>
      <c r="B23860" t="s">
        <v>70176</v>
      </c>
      <c r="D23860" t="str">
        <f t="shared" si="372"/>
        <v>GLMPAT5198 Bennet Omalu MED Pathology And Lab Medicine GL Only</v>
      </c>
    </row>
    <row r="23861" spans="1:4">
      <c r="A23861" t="s">
        <v>70177</v>
      </c>
      <c r="B23861" t="s">
        <v>70178</v>
      </c>
      <c r="D23861" t="str">
        <f t="shared" si="372"/>
        <v>GLMPED5197 Breanna M Winder Patel MED Pediatrics GL Only</v>
      </c>
    </row>
    <row r="23862" spans="1:4">
      <c r="A23862" t="s">
        <v>70179</v>
      </c>
      <c r="B23862" t="s">
        <v>70180</v>
      </c>
      <c r="D23862" t="str">
        <f t="shared" si="372"/>
        <v>GLLLIN5196 Ellen Lange LINGUISTICS GL Only</v>
      </c>
    </row>
    <row r="23863" spans="1:4">
      <c r="A23863" t="s">
        <v>70181</v>
      </c>
      <c r="B23863" t="s">
        <v>70182</v>
      </c>
      <c r="D23863" t="str">
        <f t="shared" si="372"/>
        <v>GLIMID5195 Carol Berry MED Int Med Infectious Dis GL Only</v>
      </c>
    </row>
    <row r="23864" spans="1:4">
      <c r="A23864" t="s">
        <v>70183</v>
      </c>
      <c r="B23864" t="s">
        <v>70184</v>
      </c>
      <c r="D23864" t="str">
        <f t="shared" si="372"/>
        <v>GLMPAT5194 Leonor Fernando MED Pathology And Lab Medicine GL Only</v>
      </c>
    </row>
    <row r="23865" spans="1:4">
      <c r="A23865" t="s">
        <v>70185</v>
      </c>
      <c r="B23865" t="s">
        <v>70186</v>
      </c>
      <c r="D23865" t="str">
        <f t="shared" si="372"/>
        <v>GLLPSC5193 Karen Ericksen PSYCHOLOGY GL Only</v>
      </c>
    </row>
    <row r="23866" spans="1:4">
      <c r="A23866" t="s">
        <v>70187</v>
      </c>
      <c r="B23866" t="s">
        <v>70188</v>
      </c>
      <c r="D23866" t="str">
        <f t="shared" si="372"/>
        <v>GLMORT5192 Kirk Lewis MED Orthopaedic Surgery GL Only</v>
      </c>
    </row>
    <row r="23867" spans="1:4">
      <c r="A23867" t="s">
        <v>70189</v>
      </c>
      <c r="B23867" t="s">
        <v>70190</v>
      </c>
      <c r="D23867" t="str">
        <f t="shared" si="372"/>
        <v>GLMPSY5191 Karina Muro MED Psychiatry And Behav Sci GL Only</v>
      </c>
    </row>
    <row r="23868" spans="1:4">
      <c r="A23868" t="s">
        <v>70191</v>
      </c>
      <c r="B23868" t="s">
        <v>70192</v>
      </c>
      <c r="D23868" t="str">
        <f t="shared" si="372"/>
        <v>GLIMGM5190 Thomas J Ferguson MED Int Med Genl Medicine GL Only</v>
      </c>
    </row>
    <row r="23869" spans="1:4">
      <c r="A23869" t="s">
        <v>70193</v>
      </c>
      <c r="B23869" t="s">
        <v>70194</v>
      </c>
      <c r="D23869" t="str">
        <f t="shared" si="372"/>
        <v>GLMPED5189 Larry Corman MED Pediatrics GL Only</v>
      </c>
    </row>
    <row r="23870" spans="1:4">
      <c r="A23870" t="s">
        <v>70195</v>
      </c>
      <c r="B23870" t="s">
        <v>70196</v>
      </c>
      <c r="D23870" t="str">
        <f t="shared" si="372"/>
        <v>GLMRAD5188 Jaideep Sohi MED Radiology GL Only</v>
      </c>
    </row>
    <row r="23871" spans="1:4">
      <c r="A23871" t="s">
        <v>70197</v>
      </c>
      <c r="B23871" t="s">
        <v>70198</v>
      </c>
      <c r="D23871" t="str">
        <f t="shared" si="372"/>
        <v>GLMPSY5187 J Faye Dixon MED Psychiatry And Behav Sci GL Only</v>
      </c>
    </row>
    <row r="23872" spans="1:4">
      <c r="A23872" t="s">
        <v>70199</v>
      </c>
      <c r="B23872" t="s">
        <v>70200</v>
      </c>
      <c r="D23872" t="str">
        <f t="shared" si="372"/>
        <v>GLMRAD5186 Charles Tujo MED Radiology GL Only</v>
      </c>
    </row>
    <row r="23873" spans="1:4">
      <c r="A23873" t="s">
        <v>70201</v>
      </c>
      <c r="B23873" t="s">
        <v>70202</v>
      </c>
      <c r="D23873" t="str">
        <f t="shared" si="372"/>
        <v>GLNURS5185 Jennifer Edwards School of Nursing GL Only</v>
      </c>
    </row>
    <row r="23874" spans="1:4">
      <c r="A23874" t="s">
        <v>70203</v>
      </c>
      <c r="B23874" t="s">
        <v>70204</v>
      </c>
      <c r="D23874" t="str">
        <f t="shared" si="372"/>
        <v>GLMPED5184 Michael Edwards MED Pediatrics GL Only</v>
      </c>
    </row>
    <row r="23875" spans="1:4">
      <c r="A23875" t="s">
        <v>70205</v>
      </c>
      <c r="B23875" t="s">
        <v>70206</v>
      </c>
      <c r="D23875" t="str">
        <f t="shared" ref="D23875:D23938" si="373">A23875&amp;" "&amp;B23875</f>
        <v>GLMPED5183 Blake D Carmichael MED Pediatrics GL Only</v>
      </c>
    </row>
    <row r="23876" spans="1:4">
      <c r="A23876" t="s">
        <v>70207</v>
      </c>
      <c r="B23876" t="s">
        <v>70208</v>
      </c>
      <c r="D23876" t="str">
        <f t="shared" si="373"/>
        <v>GLMPSY5182 Keather Kehoe MED Psychiatry And Behav Sci GL Only</v>
      </c>
    </row>
    <row r="23877" spans="1:4">
      <c r="A23877" t="s">
        <v>70209</v>
      </c>
      <c r="B23877" t="s">
        <v>70210</v>
      </c>
      <c r="D23877" t="str">
        <f t="shared" si="373"/>
        <v>GLAETX5181 Mari Golub ENVIRONMENTAL TOXICOLOGY GL Only</v>
      </c>
    </row>
    <row r="23878" spans="1:4">
      <c r="A23878" t="s">
        <v>70211</v>
      </c>
      <c r="B23878" t="s">
        <v>70212</v>
      </c>
      <c r="D23878" t="str">
        <f t="shared" si="373"/>
        <v>GLLAHI5180 Conrad Atkinson ART And ART HISTORY GL Only</v>
      </c>
    </row>
    <row r="23879" spans="1:4">
      <c r="A23879" t="s">
        <v>70213</v>
      </c>
      <c r="B23879" t="s">
        <v>70214</v>
      </c>
      <c r="D23879" t="str">
        <f t="shared" si="373"/>
        <v>GLNURS5179 Victoria Jackson School of Nursing GL Only</v>
      </c>
    </row>
    <row r="23880" spans="1:4">
      <c r="A23880" t="s">
        <v>70215</v>
      </c>
      <c r="B23880" t="s">
        <v>70216</v>
      </c>
      <c r="D23880" t="str">
        <f t="shared" si="373"/>
        <v>GLMORT5178 Peter Salamon MED Orthopaedic Surgery GL Only</v>
      </c>
    </row>
    <row r="23881" spans="1:4">
      <c r="A23881" t="s">
        <v>70217</v>
      </c>
      <c r="B23881" t="s">
        <v>70218</v>
      </c>
      <c r="D23881" t="str">
        <f t="shared" si="373"/>
        <v>GLLLAW5177 Alan Brownstein SCHOOL OF LAW GL Only</v>
      </c>
    </row>
    <row r="23882" spans="1:4">
      <c r="A23882" t="s">
        <v>70219</v>
      </c>
      <c r="B23882" t="s">
        <v>70220</v>
      </c>
      <c r="D23882" t="str">
        <f t="shared" si="373"/>
        <v>GLIMGI5176 Randall Lee MED Int Med Gastroenterology GL Only</v>
      </c>
    </row>
    <row r="23883" spans="1:4">
      <c r="A23883" t="s">
        <v>70221</v>
      </c>
      <c r="B23883" t="s">
        <v>70222</v>
      </c>
      <c r="D23883" t="str">
        <f t="shared" si="373"/>
        <v>GLMPSY5175 Robin F Lin MED Psychiatry And Behav Sci GL Only</v>
      </c>
    </row>
    <row r="23884" spans="1:4">
      <c r="A23884" t="s">
        <v>70223</v>
      </c>
      <c r="B23884" t="s">
        <v>70224</v>
      </c>
      <c r="D23884" t="str">
        <f t="shared" si="373"/>
        <v>GLMPSY5174 Khalima Bolden Thompson MED Psychiatry And Behav Sci GL Only</v>
      </c>
    </row>
    <row r="23885" spans="1:4">
      <c r="A23885" t="s">
        <v>70225</v>
      </c>
      <c r="B23885" t="s">
        <v>70226</v>
      </c>
      <c r="D23885" t="str">
        <f t="shared" si="373"/>
        <v>GLVVSR5173 Maria Soltero Rivera VM SURGRAD SCIENCE GL Only</v>
      </c>
    </row>
    <row r="23886" spans="1:4">
      <c r="A23886" t="s">
        <v>70227</v>
      </c>
      <c r="B23886" t="s">
        <v>70228</v>
      </c>
      <c r="D23886" t="str">
        <f t="shared" si="373"/>
        <v>GLEBME5172 Dawn D McGee BIOMEDICAL ENGINEERING GL Only</v>
      </c>
    </row>
    <row r="23887" spans="1:4">
      <c r="A23887" t="s">
        <v>70229</v>
      </c>
      <c r="B23887" t="s">
        <v>70230</v>
      </c>
      <c r="D23887" t="str">
        <f t="shared" si="373"/>
        <v>GLLEPS5171 Irina Delusina EARTH And PLANETARY SCIENCES GL Only</v>
      </c>
    </row>
    <row r="23888" spans="1:4">
      <c r="A23888" t="s">
        <v>70231</v>
      </c>
      <c r="B23888" t="s">
        <v>70232</v>
      </c>
      <c r="D23888" t="str">
        <f t="shared" si="373"/>
        <v>GLMPED5170 Mikla N Derlet MED Pediatrics GL Only</v>
      </c>
    </row>
    <row r="23889" spans="1:4">
      <c r="A23889" t="s">
        <v>70233</v>
      </c>
      <c r="B23889" t="s">
        <v>70234</v>
      </c>
      <c r="D23889" t="str">
        <f t="shared" si="373"/>
        <v>GLVPHR5169 Bill Lasley VM POPULATION HLTH And REPROD GL Only</v>
      </c>
    </row>
    <row r="23890" spans="1:4">
      <c r="A23890" t="s">
        <v>70235</v>
      </c>
      <c r="B23890" t="s">
        <v>70236</v>
      </c>
      <c r="D23890" t="str">
        <f t="shared" si="373"/>
        <v>GLMPSY5168 Daniel Shapiro MED Psychiatry And Behav Sci GL Only</v>
      </c>
    </row>
    <row r="23891" spans="1:4">
      <c r="A23891" t="s">
        <v>70237</v>
      </c>
      <c r="B23891" t="s">
        <v>70238</v>
      </c>
      <c r="D23891" t="str">
        <f t="shared" si="373"/>
        <v>GLMPMR5167 Amir Ramezani MED Physical Medicine And Rehab GL Only</v>
      </c>
    </row>
    <row r="23892" spans="1:4">
      <c r="A23892" t="s">
        <v>70239</v>
      </c>
      <c r="B23892" t="s">
        <v>70240</v>
      </c>
      <c r="D23892" t="str">
        <f t="shared" si="373"/>
        <v>GLMPED5166 Brandi N Hawk MED Pediatrics GL Only</v>
      </c>
    </row>
    <row r="23893" spans="1:4">
      <c r="A23893" t="s">
        <v>70241</v>
      </c>
      <c r="B23893" t="s">
        <v>70242</v>
      </c>
      <c r="D23893" t="str">
        <f t="shared" si="373"/>
        <v>GLMANS5164 Marc R Friedman MED Anesth And Pain Medicine GL Only</v>
      </c>
    </row>
    <row r="23894" spans="1:4">
      <c r="A23894" t="s">
        <v>70243</v>
      </c>
      <c r="B23894" t="s">
        <v>70244</v>
      </c>
      <c r="D23894" t="str">
        <f t="shared" si="373"/>
        <v>GLMPED5163 Susan Goff Timmer MED Pediatrics GL Only</v>
      </c>
    </row>
    <row r="23895" spans="1:4">
      <c r="A23895" t="s">
        <v>70245</v>
      </c>
      <c r="B23895" t="s">
        <v>70246</v>
      </c>
      <c r="D23895" t="str">
        <f t="shared" si="373"/>
        <v>GLMANS5162 Charity L Hale MED Anesth And Pain Medicine GL Only</v>
      </c>
    </row>
    <row r="23896" spans="1:4">
      <c r="A23896" t="s">
        <v>70247</v>
      </c>
      <c r="B23896" t="s">
        <v>70248</v>
      </c>
      <c r="D23896" t="str">
        <f t="shared" si="373"/>
        <v>GLMPMR5161 Martin Hoffman MED Physical Medicine And Rehab GL Only</v>
      </c>
    </row>
    <row r="23897" spans="1:4">
      <c r="A23897" t="s">
        <v>70249</v>
      </c>
      <c r="B23897" t="s">
        <v>70250</v>
      </c>
      <c r="D23897" t="str">
        <f t="shared" si="373"/>
        <v>GLMANS5160 Brian R Jones MED Anesth And Pain Medicine GL Only</v>
      </c>
    </row>
    <row r="23898" spans="1:4">
      <c r="A23898" t="s">
        <v>70251</v>
      </c>
      <c r="B23898" t="s">
        <v>70252</v>
      </c>
      <c r="D23898" t="str">
        <f t="shared" si="373"/>
        <v>GLVPHR5159 Carolyn Stull VM POPULATION HLTH And REPROD GL Only</v>
      </c>
    </row>
    <row r="23899" spans="1:4">
      <c r="A23899" t="s">
        <v>70253</v>
      </c>
      <c r="B23899" t="s">
        <v>70254</v>
      </c>
      <c r="D23899" t="str">
        <f t="shared" si="373"/>
        <v>GLLCMN5158 J Vohs COMMUNICATION GL Only</v>
      </c>
    </row>
    <row r="23900" spans="1:4">
      <c r="A23900" t="s">
        <v>70255</v>
      </c>
      <c r="B23900" t="s">
        <v>70256</v>
      </c>
      <c r="D23900" t="str">
        <f t="shared" si="373"/>
        <v>GLLSTA5157 Andrew Farris STATISTICS GL Only</v>
      </c>
    </row>
    <row r="23901" spans="1:4">
      <c r="A23901" t="s">
        <v>70257</v>
      </c>
      <c r="B23901" t="s">
        <v>70258</v>
      </c>
      <c r="D23901" t="str">
        <f t="shared" si="373"/>
        <v>GLABAE5156 S Jett BIOLOGICAL And AG ENGINEERING GL Only</v>
      </c>
    </row>
    <row r="23902" spans="1:4">
      <c r="A23902" t="s">
        <v>70259</v>
      </c>
      <c r="B23902" t="s">
        <v>70260</v>
      </c>
      <c r="D23902" t="str">
        <f t="shared" si="373"/>
        <v>GLIMEN5155 Michael Okimura MED Int Med Endocrinology GL Only</v>
      </c>
    </row>
    <row r="23903" spans="1:4">
      <c r="A23903" t="s">
        <v>70261</v>
      </c>
      <c r="B23903" t="s">
        <v>70262</v>
      </c>
      <c r="D23903" t="str">
        <f t="shared" si="373"/>
        <v>GLLDRA5154 Danika Burmester THEATRE And DANCE GL Only</v>
      </c>
    </row>
    <row r="23904" spans="1:4">
      <c r="A23904" t="s">
        <v>70263</v>
      </c>
      <c r="B23904" t="s">
        <v>70264</v>
      </c>
      <c r="D23904" t="str">
        <f t="shared" si="373"/>
        <v>GLLMUS5153 Melita Denny MUSIC GL Only</v>
      </c>
    </row>
    <row r="23905" spans="1:4">
      <c r="A23905" t="s">
        <v>70265</v>
      </c>
      <c r="B23905" t="s">
        <v>70266</v>
      </c>
      <c r="D23905" t="str">
        <f t="shared" si="373"/>
        <v>GLLGSW5152 Carolina Novella Centellas GENDERSEXUALITY WOMENSSTUDIES GL Only</v>
      </c>
    </row>
    <row r="23906" spans="1:4">
      <c r="A23906" t="s">
        <v>70267</v>
      </c>
      <c r="B23906" t="s">
        <v>70268</v>
      </c>
      <c r="D23906" t="str">
        <f t="shared" si="373"/>
        <v>GLMPMR5151 Alberto Panero MED Physical Medicine And Rehab GL Only</v>
      </c>
    </row>
    <row r="23907" spans="1:4">
      <c r="A23907" t="s">
        <v>70269</v>
      </c>
      <c r="B23907" t="s">
        <v>70270</v>
      </c>
      <c r="D23907" t="str">
        <f t="shared" si="373"/>
        <v>GLAPLS5150 Ann Powell PLANT SCIENCES GL Only</v>
      </c>
    </row>
    <row r="23908" spans="1:4">
      <c r="A23908" t="s">
        <v>70271</v>
      </c>
      <c r="B23908" t="s">
        <v>70272</v>
      </c>
      <c r="D23908" t="str">
        <f t="shared" si="373"/>
        <v>GLMPED5149 Danielle R Haener MED Pediatrics GL Only</v>
      </c>
    </row>
    <row r="23909" spans="1:4">
      <c r="A23909" t="s">
        <v>70273</v>
      </c>
      <c r="B23909" t="s">
        <v>70274</v>
      </c>
      <c r="D23909" t="str">
        <f t="shared" si="373"/>
        <v>GLLAAS5148 Tometi K Gbedema AFRICAN AMERICAN AFRICAN STDS GL Only</v>
      </c>
    </row>
    <row r="23910" spans="1:4">
      <c r="A23910" t="s">
        <v>70275</v>
      </c>
      <c r="B23910" t="s">
        <v>70276</v>
      </c>
      <c r="D23910" t="str">
        <f t="shared" si="373"/>
        <v>GLMRAD5147 Felipe Godinez MED Radiology GL Only</v>
      </c>
    </row>
    <row r="23911" spans="1:4">
      <c r="A23911" t="s">
        <v>70277</v>
      </c>
      <c r="B23911" t="s">
        <v>70278</v>
      </c>
      <c r="D23911" t="str">
        <f t="shared" si="373"/>
        <v>GLLPHY5146 Armela Keqi PHYSICS GL Only</v>
      </c>
    </row>
    <row r="23912" spans="1:4">
      <c r="A23912" t="s">
        <v>70279</v>
      </c>
      <c r="B23912" t="s">
        <v>70280</v>
      </c>
      <c r="D23912" t="str">
        <f t="shared" si="373"/>
        <v>GLLPOL5145 Joel Landis POLITICAL SCIENCE GL Only</v>
      </c>
    </row>
    <row r="23913" spans="1:4">
      <c r="A23913" t="s">
        <v>70281</v>
      </c>
      <c r="B23913" t="s">
        <v>70282</v>
      </c>
      <c r="D23913" t="str">
        <f t="shared" si="373"/>
        <v>GLLNAS5144 Juan Avila Hernandez NATIVE AMERICAN STUDIES GL Only</v>
      </c>
    </row>
    <row r="23914" spans="1:4">
      <c r="A23914" t="s">
        <v>70283</v>
      </c>
      <c r="B23914" t="s">
        <v>70284</v>
      </c>
      <c r="D23914" t="str">
        <f t="shared" si="373"/>
        <v>GLLECN5143 Shahar Sansani ECONOMICS GL Only</v>
      </c>
    </row>
    <row r="23915" spans="1:4">
      <c r="A23915" t="s">
        <v>70285</v>
      </c>
      <c r="B23915" t="s">
        <v>70286</v>
      </c>
      <c r="D23915" t="str">
        <f t="shared" si="373"/>
        <v>GLMPSY5142 Joseph I Sison MED Psychiatry And Behav Sci GL Only</v>
      </c>
    </row>
    <row r="23916" spans="1:4">
      <c r="A23916" t="s">
        <v>70287</v>
      </c>
      <c r="B23916" t="s">
        <v>70288</v>
      </c>
      <c r="D23916" t="str">
        <f t="shared" si="373"/>
        <v>GLIMPM5141 Aaron J Roberts MED Int Med Pulmonary GL Only</v>
      </c>
    </row>
    <row r="23917" spans="1:4">
      <c r="A23917" t="s">
        <v>70289</v>
      </c>
      <c r="B23917" t="s">
        <v>70290</v>
      </c>
      <c r="D23917" t="str">
        <f t="shared" si="373"/>
        <v>GLAETX5140 T Shibamoto ENVIRONMENTAL TOXICOLOGY GL Only</v>
      </c>
    </row>
    <row r="23918" spans="1:4">
      <c r="A23918" t="s">
        <v>70291</v>
      </c>
      <c r="B23918" t="s">
        <v>70292</v>
      </c>
      <c r="D23918" t="str">
        <f t="shared" si="373"/>
        <v>GLMPSY5139 Richelle Long MED Psychiatry And Behav Sci GL Only</v>
      </c>
    </row>
    <row r="23919" spans="1:4">
      <c r="A23919" t="s">
        <v>70293</v>
      </c>
      <c r="B23919" t="s">
        <v>70294</v>
      </c>
      <c r="D23919" t="str">
        <f t="shared" si="373"/>
        <v>GLNURS5138 Charis Ong School of Nursing GL Only</v>
      </c>
    </row>
    <row r="23920" spans="1:4">
      <c r="A23920" t="s">
        <v>70295</v>
      </c>
      <c r="B23920" t="s">
        <v>70296</v>
      </c>
      <c r="D23920" t="str">
        <f t="shared" si="373"/>
        <v>GLSANJ5137 Joseph Grant UCCE SAN JOAQUIN COUNTY GL Only</v>
      </c>
    </row>
    <row r="23921" spans="1:4">
      <c r="A23921" t="s">
        <v>70297</v>
      </c>
      <c r="B23921" t="s">
        <v>70298</v>
      </c>
      <c r="D23921" t="str">
        <f t="shared" si="373"/>
        <v>GLPROG5136 Linda Manton STATEWIDE PROGRAM OPERATIONS GL Only</v>
      </c>
    </row>
    <row r="23922" spans="1:4">
      <c r="A23922" t="s">
        <v>70299</v>
      </c>
      <c r="B23922" t="s">
        <v>70300</v>
      </c>
      <c r="D23922" t="str">
        <f t="shared" si="373"/>
        <v>GLDIEG5135 Gary Bender UCCE SAN DIEGO COUNTY GL Only</v>
      </c>
    </row>
    <row r="23923" spans="1:4">
      <c r="A23923" t="s">
        <v>70301</v>
      </c>
      <c r="B23923" t="s">
        <v>70302</v>
      </c>
      <c r="D23923" t="str">
        <f t="shared" si="373"/>
        <v>GLLUIS5134 Shirley Peterson UCCE SAN LUIS OBISPO COUNTY GL Only</v>
      </c>
    </row>
    <row r="23924" spans="1:4">
      <c r="A23924" t="s">
        <v>70303</v>
      </c>
      <c r="B23924" t="s">
        <v>70304</v>
      </c>
      <c r="D23924" t="str">
        <f t="shared" si="373"/>
        <v>GLVAPC5133 Crystal Rogers VM ANAT PHYSIO And CELL BIOLOGY GL Only</v>
      </c>
    </row>
    <row r="23925" spans="1:4">
      <c r="A23925" t="s">
        <v>70305</v>
      </c>
      <c r="B23925" t="s">
        <v>70306</v>
      </c>
      <c r="D23925" t="str">
        <f t="shared" si="373"/>
        <v>GLIMHP5132 Kenneth Zhou MED Int Med Hospitalist GL Only</v>
      </c>
    </row>
    <row r="23926" spans="1:4">
      <c r="A23926" t="s">
        <v>70307</v>
      </c>
      <c r="B23926" t="s">
        <v>70308</v>
      </c>
      <c r="D23926" t="str">
        <f t="shared" si="373"/>
        <v>GLVVME5131 Jennifer Cassano VM MEDICINE And EPIDEMIOLOGY GL Only</v>
      </c>
    </row>
    <row r="23927" spans="1:4">
      <c r="A23927" t="s">
        <v>70309</v>
      </c>
      <c r="B23927" t="s">
        <v>70310</v>
      </c>
      <c r="D23927" t="str">
        <f t="shared" si="373"/>
        <v>GLNURS5130 Heather Young School of Nursing GL Only</v>
      </c>
    </row>
    <row r="23928" spans="1:4">
      <c r="A23928" t="s">
        <v>70311</v>
      </c>
      <c r="B23928" t="s">
        <v>70312</v>
      </c>
      <c r="D23928" t="str">
        <f t="shared" si="373"/>
        <v>GLANUT5129 Kevin Laugero NUTRITION GL Only</v>
      </c>
    </row>
    <row r="23929" spans="1:4">
      <c r="A23929" t="s">
        <v>70313</v>
      </c>
      <c r="B23929" t="s">
        <v>70314</v>
      </c>
      <c r="D23929" t="str">
        <f t="shared" si="373"/>
        <v>GLLEPS5128 Gordon M Moore EARTH And PLANETARY SCIENCES GL Only</v>
      </c>
    </row>
    <row r="23930" spans="1:4">
      <c r="A23930" t="s">
        <v>70315</v>
      </c>
      <c r="B23930" t="s">
        <v>70316</v>
      </c>
      <c r="D23930" t="str">
        <f t="shared" si="373"/>
        <v>GLALAW5127 Randal Southard LAND AIR And WATER RESOURCES GL Only</v>
      </c>
    </row>
    <row r="23931" spans="1:4">
      <c r="A23931" t="s">
        <v>70317</v>
      </c>
      <c r="B23931" t="s">
        <v>70318</v>
      </c>
      <c r="D23931" t="str">
        <f t="shared" si="373"/>
        <v>GLVPHR5126 Kenneth Lam VM POPULATION HLTH And REPROD GL Only</v>
      </c>
    </row>
    <row r="23932" spans="1:4">
      <c r="A23932" t="s">
        <v>70319</v>
      </c>
      <c r="B23932" t="s">
        <v>70320</v>
      </c>
      <c r="D23932" t="str">
        <f t="shared" si="373"/>
        <v>GLVPHR5125 Charles Holmberg VM POPULATION HLTH And REPROD GL Only</v>
      </c>
    </row>
    <row r="23933" spans="1:4">
      <c r="A23933" t="s">
        <v>70321</v>
      </c>
      <c r="B23933" t="s">
        <v>70322</v>
      </c>
      <c r="D23933" t="str">
        <f t="shared" si="373"/>
        <v>GLIMHO5124 Ronald Wisdom MED Int Med HEMONC GL Only</v>
      </c>
    </row>
    <row r="23934" spans="1:4">
      <c r="A23934" t="s">
        <v>70323</v>
      </c>
      <c r="B23934" t="s">
        <v>70324</v>
      </c>
      <c r="D23934" t="str">
        <f t="shared" si="373"/>
        <v>GLABAE5123 Farzaneh Khorsandi Kouhanestani BIOLOGICAL And AG ENGINEERING GL Only</v>
      </c>
    </row>
    <row r="23935" spans="1:4">
      <c r="A23935" t="s">
        <v>70325</v>
      </c>
      <c r="B23935" t="s">
        <v>70326</v>
      </c>
      <c r="D23935" t="str">
        <f t="shared" si="373"/>
        <v>GLABAE5122 Zhongli Pan BIOLOGICAL And AG ENGINEERING GL Only</v>
      </c>
    </row>
    <row r="23936" spans="1:4">
      <c r="A23936" t="s">
        <v>70327</v>
      </c>
      <c r="B23936" t="s">
        <v>70328</v>
      </c>
      <c r="D23936" t="str">
        <f t="shared" si="373"/>
        <v>GLMOTO5121 David Crippen MED Otolaryngology GL Only</v>
      </c>
    </row>
    <row r="23937" spans="1:4">
      <c r="A23937" t="s">
        <v>70329</v>
      </c>
      <c r="B23937" t="s">
        <v>70330</v>
      </c>
      <c r="D23937" t="str">
        <f t="shared" si="373"/>
        <v>GLLMUS5120 Beth Levy MUSIC GL Only</v>
      </c>
    </row>
    <row r="23938" spans="1:4">
      <c r="A23938" t="s">
        <v>70331</v>
      </c>
      <c r="B23938" t="s">
        <v>70332</v>
      </c>
      <c r="D23938" t="str">
        <f t="shared" si="373"/>
        <v>GLMPSY5119 Harry Wang MED Psychiatry And Behav Sci GL Only</v>
      </c>
    </row>
    <row r="23939" spans="1:4">
      <c r="A23939" t="s">
        <v>70333</v>
      </c>
      <c r="B23939" t="s">
        <v>70334</v>
      </c>
      <c r="D23939" t="str">
        <f t="shared" ref="D23939:D24002" si="374">A23939&amp;" "&amp;B23939</f>
        <v>GLALAW5118 Kosana Suvocarev LAND AIR And WATER RESOURCES GL Only</v>
      </c>
    </row>
    <row r="23940" spans="1:4">
      <c r="A23940" t="s">
        <v>70335</v>
      </c>
      <c r="B23940" t="s">
        <v>70336</v>
      </c>
      <c r="D23940" t="str">
        <f t="shared" si="374"/>
        <v>GLACHE5117 Marc Pilisuk HUMAN ECOLOGY GL Only</v>
      </c>
    </row>
    <row r="23941" spans="1:4">
      <c r="A23941" t="s">
        <v>70337</v>
      </c>
      <c r="B23941" t="s">
        <v>70338</v>
      </c>
      <c r="D23941" t="str">
        <f t="shared" si="374"/>
        <v>GLMOBG5116 Donald Fadjo MED Obstetrics And Gynecology GL Only</v>
      </c>
    </row>
    <row r="23942" spans="1:4">
      <c r="A23942" t="s">
        <v>70339</v>
      </c>
      <c r="B23942" t="s">
        <v>70340</v>
      </c>
      <c r="D23942" t="str">
        <f t="shared" si="374"/>
        <v>GLIMRH5115 Judith Van De Water MED Int Med Rheumatology GL Only</v>
      </c>
    </row>
    <row r="23943" spans="1:4">
      <c r="A23943" t="s">
        <v>70341</v>
      </c>
      <c r="B23943" t="s">
        <v>70342</v>
      </c>
      <c r="D23943" t="str">
        <f t="shared" si="374"/>
        <v>GLMINT5114 Navinderjit Singh MED Int Med Admin GL Only</v>
      </c>
    </row>
    <row r="23944" spans="1:4">
      <c r="A23944" t="s">
        <v>70343</v>
      </c>
      <c r="B23944" t="s">
        <v>70344</v>
      </c>
      <c r="D23944" t="str">
        <f t="shared" si="374"/>
        <v>GLAFST5113 Keith Ito FOOD SCIENCE And TECHNOLOGY GL Only</v>
      </c>
    </row>
    <row r="23945" spans="1:4">
      <c r="A23945" t="s">
        <v>70345</v>
      </c>
      <c r="B23945" t="s">
        <v>70346</v>
      </c>
      <c r="D23945" t="str">
        <f t="shared" si="374"/>
        <v>GLVVME5112 Charles Buffington VM MEDICINE And EPIDEMIOLOGY GL Only</v>
      </c>
    </row>
    <row r="23946" spans="1:4">
      <c r="A23946" t="s">
        <v>70347</v>
      </c>
      <c r="B23946" t="s">
        <v>70348</v>
      </c>
      <c r="D23946" t="str">
        <f t="shared" si="374"/>
        <v>GLIMCA5111 Andrew Kyle MED INT MED CARDIOLOGY GL Only</v>
      </c>
    </row>
    <row r="23947" spans="1:4">
      <c r="A23947" t="s">
        <v>70349</v>
      </c>
      <c r="B23947" t="s">
        <v>70350</v>
      </c>
      <c r="D23947" t="str">
        <f t="shared" si="374"/>
        <v>GLMPSY5110 Thomas Nordahl MED Psychiatry And Behav Sci GL Only</v>
      </c>
    </row>
    <row r="23948" spans="1:4">
      <c r="A23948" t="s">
        <v>70351</v>
      </c>
      <c r="B23948" t="s">
        <v>70352</v>
      </c>
      <c r="D23948" t="str">
        <f t="shared" si="374"/>
        <v>GLVVGL5109 James Statham VETERINARY GENETICS LAB GL Only</v>
      </c>
    </row>
    <row r="23949" spans="1:4">
      <c r="A23949" t="s">
        <v>70353</v>
      </c>
      <c r="B23949" t="s">
        <v>70354</v>
      </c>
      <c r="D23949" t="str">
        <f t="shared" si="374"/>
        <v>GLECEE5108 E Schroeder CIVIL And ENVIRONMENTAL ENGR GL Only</v>
      </c>
    </row>
    <row r="23950" spans="1:4">
      <c r="A23950" t="s">
        <v>70355</v>
      </c>
      <c r="B23950" t="s">
        <v>70356</v>
      </c>
      <c r="D23950" t="str">
        <f t="shared" si="374"/>
        <v>GLVPMI5107 Norman Baker VM PATHOLOGY MICRO And IMMUN GL Only</v>
      </c>
    </row>
    <row r="23951" spans="1:4">
      <c r="A23951" t="s">
        <v>70357</v>
      </c>
      <c r="B23951" t="s">
        <v>70358</v>
      </c>
      <c r="D23951" t="str">
        <f t="shared" si="374"/>
        <v>GLLMSA5106 Manar Al Shatarat MIDDLE EAST SOUTH ASIA PROGRAM GL Only</v>
      </c>
    </row>
    <row r="23952" spans="1:4">
      <c r="A23952" t="s">
        <v>70359</v>
      </c>
      <c r="B23952" t="s">
        <v>70360</v>
      </c>
      <c r="D23952" t="str">
        <f t="shared" si="374"/>
        <v>GLAPLS5105 Clyde Elmore PLANT SCIENCES GL Only</v>
      </c>
    </row>
    <row r="23953" spans="1:4">
      <c r="A23953" t="s">
        <v>70361</v>
      </c>
      <c r="B23953" t="s">
        <v>70362</v>
      </c>
      <c r="D23953" t="str">
        <f t="shared" si="374"/>
        <v>GLIMHO5104 Eve Rodler MED Int Med HEMONC GL Only</v>
      </c>
    </row>
    <row r="23954" spans="1:4">
      <c r="A23954" t="s">
        <v>70363</v>
      </c>
      <c r="B23954" t="s">
        <v>70364</v>
      </c>
      <c r="D23954" t="str">
        <f t="shared" si="374"/>
        <v>GLEMAE5103 Xinfan Lin MECHANICAL And AEROSPACE ENGR GL Only</v>
      </c>
    </row>
    <row r="23955" spans="1:4">
      <c r="A23955" t="s">
        <v>70365</v>
      </c>
      <c r="B23955" t="s">
        <v>70366</v>
      </c>
      <c r="D23955" t="str">
        <f t="shared" si="374"/>
        <v>GLLMUS5102 Henry Spiller MUSIC GL Only</v>
      </c>
    </row>
    <row r="23956" spans="1:4">
      <c r="A23956" t="s">
        <v>70367</v>
      </c>
      <c r="B23956" t="s">
        <v>70368</v>
      </c>
      <c r="D23956" t="str">
        <f t="shared" si="374"/>
        <v>GLBPLB5101 Bo Liu PLANT BIOLOGY GL Only</v>
      </c>
    </row>
    <row r="23957" spans="1:4">
      <c r="A23957" t="s">
        <v>70369</v>
      </c>
      <c r="B23957" t="s">
        <v>70370</v>
      </c>
      <c r="D23957" t="str">
        <f t="shared" si="374"/>
        <v>GLLLAW5100 Darien Shanske SCHOOL OF LAW GL Only</v>
      </c>
    </row>
    <row r="23958" spans="1:4">
      <c r="A23958" t="s">
        <v>70371</v>
      </c>
      <c r="B23958" t="s">
        <v>70372</v>
      </c>
      <c r="D23958" t="str">
        <f t="shared" si="374"/>
        <v>GLAPLS5099 Judy Jernstedt PLANT SCIENCES GL Only</v>
      </c>
    </row>
    <row r="23959" spans="1:4">
      <c r="A23959" t="s">
        <v>70373</v>
      </c>
      <c r="B23959" t="s">
        <v>70374</v>
      </c>
      <c r="D23959" t="str">
        <f t="shared" si="374"/>
        <v>GLLMAT5097 Roger Casals Gutierrez MATHEMATICS GL Only</v>
      </c>
    </row>
    <row r="23960" spans="1:4">
      <c r="A23960" t="s">
        <v>70375</v>
      </c>
      <c r="B23960" t="s">
        <v>70376</v>
      </c>
      <c r="D23960" t="str">
        <f t="shared" si="374"/>
        <v>GLLANT5096 Jelmer Eerkens ANTHROPOLOGY GL Only</v>
      </c>
    </row>
    <row r="23961" spans="1:4">
      <c r="A23961" t="s">
        <v>70377</v>
      </c>
      <c r="B23961" t="s">
        <v>70378</v>
      </c>
      <c r="D23961" t="str">
        <f t="shared" si="374"/>
        <v>GLMORT5095 Augustine Saiz MED Orthopaedic Surgery GL Only</v>
      </c>
    </row>
    <row r="23962" spans="1:4">
      <c r="A23962" t="s">
        <v>70379</v>
      </c>
      <c r="B23962" t="s">
        <v>70380</v>
      </c>
      <c r="D23962" t="str">
        <f t="shared" si="374"/>
        <v>GLECEE5094 George Tchobanoglous CIVIL And ENVIRONMENTAL ENGR GL Only</v>
      </c>
    </row>
    <row r="23963" spans="1:4">
      <c r="A23963" t="s">
        <v>70381</v>
      </c>
      <c r="B23963" t="s">
        <v>70382</v>
      </c>
      <c r="D23963" t="str">
        <f t="shared" si="374"/>
        <v>GLMANS5093 Hong Liu MED Anesth And Pain Medicine GL Only</v>
      </c>
    </row>
    <row r="23964" spans="1:4">
      <c r="A23964" t="s">
        <v>70383</v>
      </c>
      <c r="B23964" t="s">
        <v>70384</v>
      </c>
      <c r="D23964" t="str">
        <f t="shared" si="374"/>
        <v>GLLAMS5092 Jay Mechling AMERICAN STUDIES GL Only</v>
      </c>
    </row>
    <row r="23965" spans="1:4">
      <c r="A23965" t="s">
        <v>70385</v>
      </c>
      <c r="B23965" t="s">
        <v>70386</v>
      </c>
      <c r="D23965" t="str">
        <f t="shared" si="374"/>
        <v>GLECEE5091 Patricia Mokhtarian CIVIL And ENVIRONMENTAL ENGR GL Only</v>
      </c>
    </row>
    <row r="23966" spans="1:4">
      <c r="A23966" t="s">
        <v>70387</v>
      </c>
      <c r="B23966" t="s">
        <v>70388</v>
      </c>
      <c r="D23966" t="str">
        <f t="shared" si="374"/>
        <v>GLMERM5090 Verena Schandera MED Emergency Medicine GL Only</v>
      </c>
    </row>
    <row r="23967" spans="1:4">
      <c r="A23967" t="s">
        <v>70389</v>
      </c>
      <c r="B23967" t="s">
        <v>70390</v>
      </c>
      <c r="D23967" t="str">
        <f t="shared" si="374"/>
        <v>GLECEE5089 Takashi Asano CIVIL And ENVIRONMENTAL ENGR GL Only</v>
      </c>
    </row>
    <row r="23968" spans="1:4">
      <c r="A23968" t="s">
        <v>70391</v>
      </c>
      <c r="B23968" t="s">
        <v>70392</v>
      </c>
      <c r="D23968" t="str">
        <f t="shared" si="374"/>
        <v>GLIMHP5088 Tracey Bethany Gee Huey MED Int Med Hospitalist GL Only</v>
      </c>
    </row>
    <row r="23969" spans="1:4">
      <c r="A23969" t="s">
        <v>70393</v>
      </c>
      <c r="B23969" t="s">
        <v>70394</v>
      </c>
      <c r="D23969" t="str">
        <f t="shared" si="374"/>
        <v>GLEBAE5087 Jennifer Mullin BIOLOGICAL And AG ENGINEERING GL Only</v>
      </c>
    </row>
    <row r="23970" spans="1:4">
      <c r="A23970" t="s">
        <v>70395</v>
      </c>
      <c r="B23970" t="s">
        <v>70396</v>
      </c>
      <c r="D23970" t="str">
        <f t="shared" si="374"/>
        <v>GLAANS5086 Anita Oberbauer ANIMAL SCIENCE GL Only</v>
      </c>
    </row>
    <row r="23971" spans="1:4">
      <c r="A23971" t="s">
        <v>70397</v>
      </c>
      <c r="B23971" t="s">
        <v>70398</v>
      </c>
      <c r="D23971" t="str">
        <f t="shared" si="374"/>
        <v>GLMMIC5085 Jose Torres MED Medical Microbiology And Imm GL Only</v>
      </c>
    </row>
    <row r="23972" spans="1:4">
      <c r="A23972" t="s">
        <v>70399</v>
      </c>
      <c r="B23972" t="s">
        <v>70400</v>
      </c>
      <c r="D23972" t="str">
        <f t="shared" si="374"/>
        <v>GLAANS5084 Robert Ashmore ANIMAL SCIENCE GL Only</v>
      </c>
    </row>
    <row r="23973" spans="1:4">
      <c r="A23973" t="s">
        <v>70401</v>
      </c>
      <c r="B23973" t="s">
        <v>70402</v>
      </c>
      <c r="D23973" t="str">
        <f t="shared" si="374"/>
        <v>GLMADM5083 Alireza Mahmoudieh MED Deans Office GL Only</v>
      </c>
    </row>
    <row r="23974" spans="1:4">
      <c r="A23974" t="s">
        <v>70403</v>
      </c>
      <c r="B23974" t="s">
        <v>70404</v>
      </c>
      <c r="D23974" t="str">
        <f t="shared" si="374"/>
        <v>GLLUWP5082 Brigitte Rabie UNIVERSITY WRITING PROGRAM GL Only</v>
      </c>
    </row>
    <row r="23975" spans="1:4">
      <c r="A23975" t="s">
        <v>70405</v>
      </c>
      <c r="B23975" t="s">
        <v>70406</v>
      </c>
      <c r="D23975" t="str">
        <f t="shared" si="374"/>
        <v>GLMEPM5081 Yong Choi MED Public Health Sciences GL Only</v>
      </c>
    </row>
    <row r="23976" spans="1:4">
      <c r="A23976" t="s">
        <v>70407</v>
      </c>
      <c r="B23976" t="s">
        <v>70408</v>
      </c>
      <c r="D23976" t="str">
        <f t="shared" si="374"/>
        <v>GLGSM15080 Kimberly Elsbach GRADUATE SCHOOL OF MANAGEMENT GL Only</v>
      </c>
    </row>
    <row r="23977" spans="1:4">
      <c r="A23977" t="s">
        <v>70409</v>
      </c>
      <c r="B23977" t="s">
        <v>70410</v>
      </c>
      <c r="D23977" t="str">
        <f t="shared" si="374"/>
        <v>GLMEPM5079 Farla Kaufman MED Public Health Sciences GL Only</v>
      </c>
    </row>
    <row r="23978" spans="1:4">
      <c r="A23978" t="s">
        <v>70411</v>
      </c>
      <c r="B23978" t="s">
        <v>70412</v>
      </c>
      <c r="D23978" t="str">
        <f t="shared" si="374"/>
        <v>GLMINT5078 Cathy Xu MED Int Med Admin GL Only</v>
      </c>
    </row>
    <row r="23979" spans="1:4">
      <c r="A23979" t="s">
        <v>70413</v>
      </c>
      <c r="B23979" t="s">
        <v>70414</v>
      </c>
      <c r="D23979" t="str">
        <f t="shared" si="374"/>
        <v>GLACHE5077 E Maccannell HUMAN ECOLOGY GL Only</v>
      </c>
    </row>
    <row r="23980" spans="1:4">
      <c r="A23980" t="s">
        <v>70415</v>
      </c>
      <c r="B23980" t="s">
        <v>70416</v>
      </c>
      <c r="D23980" t="str">
        <f t="shared" si="374"/>
        <v>GLLUWP5076 Julian Elias UNIVERSITY WRITING PROGRAM GL Only</v>
      </c>
    </row>
    <row r="23981" spans="1:4">
      <c r="A23981" t="s">
        <v>70417</v>
      </c>
      <c r="B23981" t="s">
        <v>70418</v>
      </c>
      <c r="D23981" t="str">
        <f t="shared" si="374"/>
        <v>GLLSTA5075 Debashis Paul STATISTICS GL Only</v>
      </c>
    </row>
    <row r="23982" spans="1:4">
      <c r="A23982" t="s">
        <v>70419</v>
      </c>
      <c r="B23982" t="s">
        <v>70420</v>
      </c>
      <c r="D23982" t="str">
        <f t="shared" si="374"/>
        <v>GLECSE5074 Matthew Franklin ENGR COMPUTER SCIENCE GL Only</v>
      </c>
    </row>
    <row r="23983" spans="1:4">
      <c r="A23983" t="s">
        <v>70421</v>
      </c>
      <c r="B23983" t="s">
        <v>70422</v>
      </c>
      <c r="D23983" t="str">
        <f t="shared" si="374"/>
        <v>GLAANS5073 Frank Mitloehner ANIMAL SCIENCE GL Only</v>
      </c>
    </row>
    <row r="23984" spans="1:4">
      <c r="A23984" t="s">
        <v>70423</v>
      </c>
      <c r="B23984" t="s">
        <v>70424</v>
      </c>
      <c r="D23984" t="str">
        <f t="shared" si="374"/>
        <v>GLBNPB5072 Carolynn Patten NEURO PHYSIO And BEHAVIOR GL Only</v>
      </c>
    </row>
    <row r="23985" spans="1:4">
      <c r="A23985" t="s">
        <v>70425</v>
      </c>
      <c r="B23985" t="s">
        <v>70426</v>
      </c>
      <c r="D23985" t="str">
        <f t="shared" si="374"/>
        <v>GLMPMR5072 Carolynn Patten MED Physical Medicine And Rehab GL Only</v>
      </c>
    </row>
    <row r="23986" spans="1:4">
      <c r="A23986" t="s">
        <v>70427</v>
      </c>
      <c r="B23986" t="s">
        <v>70428</v>
      </c>
      <c r="D23986" t="str">
        <f t="shared" si="374"/>
        <v>GLIMHP5071 Clara C Yang MED Int Med Hospitalist GL Only</v>
      </c>
    </row>
    <row r="23987" spans="1:4">
      <c r="A23987" t="s">
        <v>70429</v>
      </c>
      <c r="B23987" t="s">
        <v>70430</v>
      </c>
      <c r="D23987" t="str">
        <f t="shared" si="374"/>
        <v>GLTRAN5070 Dillon Fitch Polse INST OF TRANSPORTATION STUDIES GL Only</v>
      </c>
    </row>
    <row r="23988" spans="1:4">
      <c r="A23988" t="s">
        <v>70431</v>
      </c>
      <c r="B23988" t="s">
        <v>70432</v>
      </c>
      <c r="D23988" t="str">
        <f t="shared" si="374"/>
        <v>GLVPHR5069 Domenico Bernoco VM POPULATION HLTH And REPROD GL Only</v>
      </c>
    </row>
    <row r="23989" spans="1:4">
      <c r="A23989" t="s">
        <v>70433</v>
      </c>
      <c r="B23989" t="s">
        <v>70434</v>
      </c>
      <c r="D23989" t="str">
        <f t="shared" si="374"/>
        <v>GLAENM5068 Robert Washino ENTOMOLOGY NEMATOLOGY GL Only</v>
      </c>
    </row>
    <row r="23990" spans="1:4">
      <c r="A23990" t="s">
        <v>70435</v>
      </c>
      <c r="B23990" t="s">
        <v>70436</v>
      </c>
      <c r="D23990" t="str">
        <f t="shared" si="374"/>
        <v>GLMPSY5067 Rachel Robitz MED Psychiatry And Behav Sci GL Only</v>
      </c>
    </row>
    <row r="23991" spans="1:4">
      <c r="A23991" t="s">
        <v>70437</v>
      </c>
      <c r="B23991" t="s">
        <v>70438</v>
      </c>
      <c r="D23991" t="str">
        <f t="shared" si="374"/>
        <v>GLMERM5066 Samantha Brown MED INTERNS And RESIDENTS GL Only</v>
      </c>
    </row>
    <row r="23992" spans="1:4">
      <c r="A23992" t="s">
        <v>70439</v>
      </c>
      <c r="B23992" t="s">
        <v>70440</v>
      </c>
      <c r="D23992" t="str">
        <f t="shared" si="374"/>
        <v>GLIMHO5065 Anjlee Mahajan MED Int Med HEMONC GL Only</v>
      </c>
    </row>
    <row r="23993" spans="1:4">
      <c r="A23993" t="s">
        <v>70441</v>
      </c>
      <c r="B23993" t="s">
        <v>70442</v>
      </c>
      <c r="D23993" t="str">
        <f t="shared" si="374"/>
        <v>GLMADM5064 Thomas Abel MED Deans Office GL Only</v>
      </c>
    </row>
    <row r="23994" spans="1:4">
      <c r="A23994" t="s">
        <v>70443</v>
      </c>
      <c r="B23994" t="s">
        <v>70444</v>
      </c>
      <c r="D23994" t="str">
        <f t="shared" si="374"/>
        <v>GLLCMN5063 Cuihua Shen COMMUNICATION GL Only</v>
      </c>
    </row>
    <row r="23995" spans="1:4">
      <c r="A23995" t="s">
        <v>70445</v>
      </c>
      <c r="B23995" t="s">
        <v>70446</v>
      </c>
      <c r="D23995" t="str">
        <f t="shared" si="374"/>
        <v>GLLENL5062 Alan Williamson ENGLISH GL Only</v>
      </c>
    </row>
    <row r="23996" spans="1:4">
      <c r="A23996" t="s">
        <v>70447</v>
      </c>
      <c r="B23996" t="s">
        <v>70448</v>
      </c>
      <c r="D23996" t="str">
        <f t="shared" si="374"/>
        <v>GLMPSY5061 Richard Maddock MED Psychiatry And Behav Sci GL Only</v>
      </c>
    </row>
    <row r="23997" spans="1:4">
      <c r="A23997" t="s">
        <v>70449</v>
      </c>
      <c r="B23997" t="s">
        <v>70450</v>
      </c>
      <c r="D23997" t="str">
        <f t="shared" si="374"/>
        <v>GLLLAW5060 David Holt LAW LIBRARY GL Only</v>
      </c>
    </row>
    <row r="23998" spans="1:4">
      <c r="A23998" t="s">
        <v>70451</v>
      </c>
      <c r="B23998" t="s">
        <v>70452</v>
      </c>
      <c r="D23998" t="str">
        <f t="shared" si="374"/>
        <v>GLVVSR5059 Carolyn Craig VM SURGRAD SCIENCE GL Only</v>
      </c>
    </row>
    <row r="23999" spans="1:4">
      <c r="A23999" t="s">
        <v>70453</v>
      </c>
      <c r="B23999" t="s">
        <v>70454</v>
      </c>
      <c r="D23999" t="str">
        <f t="shared" si="374"/>
        <v>GLLLAW5058 Edward Imwinkelried SCHOOL OF LAW GL Only</v>
      </c>
    </row>
    <row r="24000" spans="1:4">
      <c r="A24000" t="s">
        <v>70455</v>
      </c>
      <c r="B24000" t="s">
        <v>70456</v>
      </c>
      <c r="D24000" t="str">
        <f t="shared" si="374"/>
        <v>GLLCOM5057 Michiko Suzuki COMPARATIVE LITERATURE GL Only</v>
      </c>
    </row>
    <row r="24001" spans="1:4">
      <c r="A24001" t="s">
        <v>70457</v>
      </c>
      <c r="B24001" t="s">
        <v>70458</v>
      </c>
      <c r="D24001" t="str">
        <f t="shared" si="374"/>
        <v>GLECEE5056 Yannis Dafalias CIVIL And ENVIRONMENTAL ENGR GL Only</v>
      </c>
    </row>
    <row r="24002" spans="1:4">
      <c r="A24002" t="s">
        <v>70459</v>
      </c>
      <c r="B24002" t="s">
        <v>70460</v>
      </c>
      <c r="D24002" t="str">
        <f t="shared" si="374"/>
        <v>GLMFCM5055 Kelly Burke MED Family And Community Med GL Only</v>
      </c>
    </row>
    <row r="24003" spans="1:4">
      <c r="A24003" t="s">
        <v>70461</v>
      </c>
      <c r="B24003" t="s">
        <v>70462</v>
      </c>
      <c r="D24003" t="str">
        <f t="shared" ref="D24003:D24066" si="375">A24003&amp;" "&amp;B24003</f>
        <v>GLLCHI5054 yvonne hurtado allen CHICANO STUDIES GL Only</v>
      </c>
    </row>
    <row r="24004" spans="1:4">
      <c r="A24004" t="s">
        <v>70463</v>
      </c>
      <c r="B24004" t="s">
        <v>70464</v>
      </c>
      <c r="D24004" t="str">
        <f t="shared" si="375"/>
        <v>GLMFCM5053 Jared Paskin MED Family And Community Med GL Only</v>
      </c>
    </row>
    <row r="24005" spans="1:4">
      <c r="A24005" t="s">
        <v>70465</v>
      </c>
      <c r="B24005" t="s">
        <v>70466</v>
      </c>
      <c r="D24005" t="str">
        <f t="shared" si="375"/>
        <v>GLMPAT5052 Gordon Love MED Pathology And Lab Medicine GL Only</v>
      </c>
    </row>
    <row r="24006" spans="1:4">
      <c r="A24006" t="s">
        <v>70467</v>
      </c>
      <c r="B24006" t="s">
        <v>70468</v>
      </c>
      <c r="D24006" t="str">
        <f t="shared" si="375"/>
        <v>GLACHE5051 David Scott De La Pena HUMAN ECOLOGY GL Only</v>
      </c>
    </row>
    <row r="24007" spans="1:4">
      <c r="A24007" t="s">
        <v>70469</v>
      </c>
      <c r="B24007" t="s">
        <v>70470</v>
      </c>
      <c r="D24007" t="str">
        <f t="shared" si="375"/>
        <v>GLALAW5050 B Weare LAND AIR And WATER RESOURCES GL Only</v>
      </c>
    </row>
    <row r="24008" spans="1:4">
      <c r="A24008" t="s">
        <v>70471</v>
      </c>
      <c r="B24008" t="s">
        <v>70472</v>
      </c>
      <c r="D24008" t="str">
        <f t="shared" si="375"/>
        <v>GLECHE5049 Adam Moule CHEMICAL ENGINEERING GL Only</v>
      </c>
    </row>
    <row r="24009" spans="1:4">
      <c r="A24009" t="s">
        <v>70473</v>
      </c>
      <c r="B24009" t="s">
        <v>70474</v>
      </c>
      <c r="D24009" t="str">
        <f t="shared" si="375"/>
        <v>GLLLAW5048 B Greenwood SCHOOL OF LAW GL Only</v>
      </c>
    </row>
    <row r="24010" spans="1:4">
      <c r="A24010" t="s">
        <v>70475</v>
      </c>
      <c r="B24010" t="s">
        <v>70476</v>
      </c>
      <c r="D24010" t="str">
        <f t="shared" si="375"/>
        <v>GLMFCM5047 Ruenell Adams MED Family And Community Med GL Only</v>
      </c>
    </row>
    <row r="24011" spans="1:4">
      <c r="A24011" t="s">
        <v>70477</v>
      </c>
      <c r="B24011" t="s">
        <v>70478</v>
      </c>
      <c r="D24011" t="str">
        <f t="shared" si="375"/>
        <v>GLALAW5046 Thomas Harter LAND AIR And WATER RESOURCES GL Only</v>
      </c>
    </row>
    <row r="24012" spans="1:4">
      <c r="A24012" t="s">
        <v>70479</v>
      </c>
      <c r="B24012" t="s">
        <v>70480</v>
      </c>
      <c r="D24012" t="str">
        <f t="shared" si="375"/>
        <v>GLAPLS5045 Kenneth Shackel PLANT SCIENCES GL Only</v>
      </c>
    </row>
    <row r="24013" spans="1:4">
      <c r="A24013" t="s">
        <v>70481</v>
      </c>
      <c r="B24013" t="s">
        <v>70482</v>
      </c>
      <c r="D24013" t="str">
        <f t="shared" si="375"/>
        <v>GLALAW5044 Caroline Bledsoe LAND AIR And WATER RESOURCES GL Only</v>
      </c>
    </row>
    <row r="24014" spans="1:4">
      <c r="A24014" t="s">
        <v>70483</v>
      </c>
      <c r="B24014" t="s">
        <v>70484</v>
      </c>
      <c r="D24014" t="str">
        <f t="shared" si="375"/>
        <v>GLNURS5043 Elizabeth Rice School of Nursing GL Only</v>
      </c>
    </row>
    <row r="24015" spans="1:4">
      <c r="A24015" t="s">
        <v>70485</v>
      </c>
      <c r="B24015" t="s">
        <v>70486</v>
      </c>
      <c r="D24015" t="str">
        <f t="shared" si="375"/>
        <v>GLMBIO5042 Megan Dennis MED Biochem And Molecular Med GL Only</v>
      </c>
    </row>
    <row r="24016" spans="1:4">
      <c r="A24016" t="s">
        <v>70487</v>
      </c>
      <c r="B24016" t="s">
        <v>70488</v>
      </c>
      <c r="D24016" t="str">
        <f t="shared" si="375"/>
        <v>GLLHIS5041 Louis Warren HISTORY GL Only</v>
      </c>
    </row>
    <row r="24017" spans="1:4">
      <c r="A24017" t="s">
        <v>70489</v>
      </c>
      <c r="B24017" t="s">
        <v>70490</v>
      </c>
      <c r="D24017" t="str">
        <f t="shared" si="375"/>
        <v>GLAANS5040 Kathryn Radke ANIMAL SCIENCE GL Only</v>
      </c>
    </row>
    <row r="24018" spans="1:4">
      <c r="A24018" t="s">
        <v>70491</v>
      </c>
      <c r="B24018" t="s">
        <v>70492</v>
      </c>
      <c r="D24018" t="str">
        <f t="shared" si="375"/>
        <v>GLANUT5039 Carolyn Slupsky NUTRITION GL Only</v>
      </c>
    </row>
    <row r="24019" spans="1:4">
      <c r="A24019" t="s">
        <v>70493</v>
      </c>
      <c r="B24019" t="s">
        <v>70494</v>
      </c>
      <c r="D24019" t="str">
        <f t="shared" si="375"/>
        <v>GLLPSC5038 Mijke Rhemtulla PSYCHOLOGY GL Only</v>
      </c>
    </row>
    <row r="24020" spans="1:4">
      <c r="A24020" t="s">
        <v>70495</v>
      </c>
      <c r="B24020" t="s">
        <v>70496</v>
      </c>
      <c r="D24020" t="str">
        <f t="shared" si="375"/>
        <v>GLAARE5037 Dalia Adel Ghanem AG And RESOURCE ECONOMICS GL Only</v>
      </c>
    </row>
    <row r="24021" spans="1:4">
      <c r="A24021" t="s">
        <v>70497</v>
      </c>
      <c r="B24021" t="s">
        <v>70498</v>
      </c>
      <c r="D24021" t="str">
        <f t="shared" si="375"/>
        <v>GLMORT5036 Anita Bagley MED Orthopaedic Surgery GL Only</v>
      </c>
    </row>
    <row r="24022" spans="1:4">
      <c r="A24022" t="s">
        <v>70499</v>
      </c>
      <c r="B24022" t="s">
        <v>70500</v>
      </c>
      <c r="D24022" t="str">
        <f t="shared" si="375"/>
        <v>GLLAMS5035 Ryan Cartwright AMERICAN STUDIES GL Only</v>
      </c>
    </row>
    <row r="24023" spans="1:4">
      <c r="A24023" t="s">
        <v>70501</v>
      </c>
      <c r="B24023" t="s">
        <v>70502</v>
      </c>
      <c r="D24023" t="str">
        <f t="shared" si="375"/>
        <v>GLLLAW5034 Robert Hillman SCHOOL OF LAW GL Only</v>
      </c>
    </row>
    <row r="24024" spans="1:4">
      <c r="A24024" t="s">
        <v>70503</v>
      </c>
      <c r="B24024" t="s">
        <v>70504</v>
      </c>
      <c r="D24024" t="str">
        <f t="shared" si="375"/>
        <v>GLMINT5033 Robert Horvat MED Internal Medicine GL Only</v>
      </c>
    </row>
    <row r="24025" spans="1:4">
      <c r="A24025" t="s">
        <v>70505</v>
      </c>
      <c r="B24025" t="s">
        <v>70506</v>
      </c>
      <c r="D24025" t="str">
        <f t="shared" si="375"/>
        <v>GLMOBG5032 Melissa Matulich MED Obstetrics And Gynecology GL Only</v>
      </c>
    </row>
    <row r="24026" spans="1:4">
      <c r="A24026" t="s">
        <v>70507</v>
      </c>
      <c r="B24026" t="s">
        <v>70508</v>
      </c>
      <c r="D24026" t="str">
        <f t="shared" si="375"/>
        <v>GLIMEN5031 James Mcmonagle MED Int Med Endocrinology GL Only</v>
      </c>
    </row>
    <row r="24027" spans="1:4">
      <c r="A24027" t="s">
        <v>70509</v>
      </c>
      <c r="B24027" t="s">
        <v>70510</v>
      </c>
      <c r="D24027" t="str">
        <f t="shared" si="375"/>
        <v>GLIMGM5030 Mark Henderson MED Int Med Genl Medicine GL Only</v>
      </c>
    </row>
    <row r="24028" spans="1:4">
      <c r="A24028" t="s">
        <v>70511</v>
      </c>
      <c r="B24028" t="s">
        <v>70512</v>
      </c>
      <c r="D24028" t="str">
        <f t="shared" si="375"/>
        <v>GLACHE5029 S Hutchison HUMAN ECOLOGY GL Only</v>
      </c>
    </row>
    <row r="24029" spans="1:4">
      <c r="A24029" t="s">
        <v>70513</v>
      </c>
      <c r="B24029" t="s">
        <v>70514</v>
      </c>
      <c r="D24029" t="str">
        <f t="shared" si="375"/>
        <v>GLLNAS5028 Liza Grandia NATIVE AMERICAN STUDIES GL Only</v>
      </c>
    </row>
    <row r="24030" spans="1:4">
      <c r="A24030" t="s">
        <v>70515</v>
      </c>
      <c r="B24030" t="s">
        <v>70516</v>
      </c>
      <c r="D24030" t="str">
        <f t="shared" si="375"/>
        <v>GLMPED5027 Gordon Isakson MED Pediatrics GL Only</v>
      </c>
    </row>
    <row r="24031" spans="1:4">
      <c r="A24031" t="s">
        <v>70517</v>
      </c>
      <c r="B24031" t="s">
        <v>70518</v>
      </c>
      <c r="D24031" t="str">
        <f t="shared" si="375"/>
        <v>GLLPSC5026 Jeffrey Schank PSYCHOLOGY GL Only</v>
      </c>
    </row>
    <row r="24032" spans="1:4">
      <c r="A24032" t="s">
        <v>70519</v>
      </c>
      <c r="B24032" t="s">
        <v>70520</v>
      </c>
      <c r="D24032" t="str">
        <f t="shared" si="375"/>
        <v>GLMORT5025 Anh Le MED Orthopaedic Surgery GL Only</v>
      </c>
    </row>
    <row r="24033" spans="1:4">
      <c r="A24033" t="s">
        <v>70521</v>
      </c>
      <c r="B24033" t="s">
        <v>70522</v>
      </c>
      <c r="D24033" t="str">
        <f t="shared" si="375"/>
        <v>GLAPPA5024 Richard Davis PLANT PATHOLOGY GL Only</v>
      </c>
    </row>
    <row r="24034" spans="1:4">
      <c r="A24034" t="s">
        <v>70523</v>
      </c>
      <c r="B24034" t="s">
        <v>70524</v>
      </c>
      <c r="D24034" t="str">
        <f t="shared" si="375"/>
        <v>GLMINT5023 Hillary Campbell MED Int Med Admin GL Only</v>
      </c>
    </row>
    <row r="24035" spans="1:4">
      <c r="A24035" t="s">
        <v>70525</v>
      </c>
      <c r="B24035" t="s">
        <v>70526</v>
      </c>
      <c r="D24035" t="str">
        <f t="shared" si="375"/>
        <v>GLMANS5022 Thomas L Hughes MED Anesth And Pain Medicine GL Only</v>
      </c>
    </row>
    <row r="24036" spans="1:4">
      <c r="A24036" t="s">
        <v>70527</v>
      </c>
      <c r="B24036" t="s">
        <v>70528</v>
      </c>
      <c r="D24036" t="str">
        <f t="shared" si="375"/>
        <v>GLANUT5020 Elizabeth Applegate NUTRITION GL Only</v>
      </c>
    </row>
    <row r="24037" spans="1:4">
      <c r="A24037" t="s">
        <v>70529</v>
      </c>
      <c r="B24037" t="s">
        <v>70530</v>
      </c>
      <c r="D24037" t="str">
        <f t="shared" si="375"/>
        <v>GLVPRC5019 Paul Luciw PRIMATE CENTER GL Only</v>
      </c>
    </row>
    <row r="24038" spans="1:4">
      <c r="A24038" t="s">
        <v>70531</v>
      </c>
      <c r="B24038" t="s">
        <v>70532</v>
      </c>
      <c r="D24038" t="str">
        <f t="shared" si="375"/>
        <v>GLMDER5018 Jayne Joo MED Dermatology GL Only</v>
      </c>
    </row>
    <row r="24039" spans="1:4">
      <c r="A24039" t="s">
        <v>70533</v>
      </c>
      <c r="B24039" t="s">
        <v>70534</v>
      </c>
      <c r="D24039" t="str">
        <f t="shared" si="375"/>
        <v>GLMPSY5017 Carolee Tran MED Psychiatry And Behav Sci GL Only</v>
      </c>
    </row>
    <row r="24040" spans="1:4">
      <c r="A24040" t="s">
        <v>70535</v>
      </c>
      <c r="B24040" t="s">
        <v>70536</v>
      </c>
      <c r="D24040" t="str">
        <f t="shared" si="375"/>
        <v>GLMERM5016 David Barnes MED Emergency Medicine GL Only</v>
      </c>
    </row>
    <row r="24041" spans="1:4">
      <c r="A24041" t="s">
        <v>70537</v>
      </c>
      <c r="B24041" t="s">
        <v>70538</v>
      </c>
      <c r="D24041" t="str">
        <f t="shared" si="375"/>
        <v>GLMPSY5015 David Amaral MED Psychiatry And Behav Sci GL Only</v>
      </c>
    </row>
    <row r="24042" spans="1:4">
      <c r="A24042" t="s">
        <v>70539</v>
      </c>
      <c r="B24042" t="s">
        <v>70540</v>
      </c>
      <c r="D24042" t="str">
        <f t="shared" si="375"/>
        <v>GLLCLA5014 Mike Chin CLASSICS GL Only</v>
      </c>
    </row>
    <row r="24043" spans="1:4">
      <c r="A24043" t="s">
        <v>70541</v>
      </c>
      <c r="B24043" t="s">
        <v>70542</v>
      </c>
      <c r="D24043" t="str">
        <f t="shared" si="375"/>
        <v>GLLUWP5013 Mandy Proctor UNIVERSITY WRITING PROGRAM GL Only</v>
      </c>
    </row>
    <row r="24044" spans="1:4">
      <c r="A24044" t="s">
        <v>70543</v>
      </c>
      <c r="B24044" t="s">
        <v>70544</v>
      </c>
      <c r="D24044" t="str">
        <f t="shared" si="375"/>
        <v>GLLCDM5012 Jaimey R Fisher CINEMA And DIGITAL MEDIA GL Only</v>
      </c>
    </row>
    <row r="24045" spans="1:4">
      <c r="A24045" t="s">
        <v>70545</v>
      </c>
      <c r="B24045" t="s">
        <v>70546</v>
      </c>
      <c r="D24045" t="str">
        <f t="shared" si="375"/>
        <v>GLLANT5011 Li Zhang ANTHROPOLOGY GL Only</v>
      </c>
    </row>
    <row r="24046" spans="1:4">
      <c r="A24046" t="s">
        <v>70547</v>
      </c>
      <c r="B24046" t="s">
        <v>70548</v>
      </c>
      <c r="D24046" t="str">
        <f t="shared" si="375"/>
        <v>GLBMCB5010 Ian Korf MOLECULAR And CELLULAR BIO GL Only</v>
      </c>
    </row>
    <row r="24047" spans="1:4">
      <c r="A24047" t="s">
        <v>70549</v>
      </c>
      <c r="B24047" t="s">
        <v>70550</v>
      </c>
      <c r="D24047" t="str">
        <f t="shared" si="375"/>
        <v>GLLUWP5009 Erika Strandjord UNIVERSITY WRITING PROGRAM GL Only</v>
      </c>
    </row>
    <row r="24048" spans="1:4">
      <c r="A24048" t="s">
        <v>70551</v>
      </c>
      <c r="B24048" t="s">
        <v>70552</v>
      </c>
      <c r="D24048" t="str">
        <f t="shared" si="375"/>
        <v>GLLMUS5008 Brian Rice MUSIC GL Only</v>
      </c>
    </row>
    <row r="24049" spans="1:4">
      <c r="A24049" t="s">
        <v>70553</v>
      </c>
      <c r="B24049" t="s">
        <v>70554</v>
      </c>
      <c r="D24049" t="str">
        <f t="shared" si="375"/>
        <v>GLMDER5007 Smita Awasthi MED Dermatology GL Only</v>
      </c>
    </row>
    <row r="24050" spans="1:4">
      <c r="A24050" t="s">
        <v>70555</v>
      </c>
      <c r="B24050" t="s">
        <v>70556</v>
      </c>
      <c r="D24050" t="str">
        <f t="shared" si="375"/>
        <v>GLIMHO5006 Kendra Hutchinson MED Int Med HEMONC GL Only</v>
      </c>
    </row>
    <row r="24051" spans="1:4">
      <c r="A24051" t="s">
        <v>70557</v>
      </c>
      <c r="B24051" t="s">
        <v>70558</v>
      </c>
      <c r="D24051" t="str">
        <f t="shared" si="375"/>
        <v>GLVVSR5005 Julie Dechant VM SURGRAD SCIENCE GL Only</v>
      </c>
    </row>
    <row r="24052" spans="1:4">
      <c r="A24052" t="s">
        <v>70559</v>
      </c>
      <c r="B24052" t="s">
        <v>70560</v>
      </c>
      <c r="D24052" t="str">
        <f t="shared" si="375"/>
        <v>GLIMGM5004 Kristen D Kelley MED Int Med Genl Medicine GL Only</v>
      </c>
    </row>
    <row r="24053" spans="1:4">
      <c r="A24053" t="s">
        <v>70561</v>
      </c>
      <c r="B24053" t="s">
        <v>70562</v>
      </c>
      <c r="D24053" t="str">
        <f t="shared" si="375"/>
        <v>GLIMID5003 Natascha Tuznik MED Int Med Infectious Dis GL Only</v>
      </c>
    </row>
    <row r="24054" spans="1:4">
      <c r="A24054" t="s">
        <v>70563</v>
      </c>
      <c r="B24054" t="s">
        <v>70564</v>
      </c>
      <c r="D24054" t="str">
        <f t="shared" si="375"/>
        <v>GLAENM5002 Steven Nadler ENTOMOLOGY NEMATOLOGY GL Only</v>
      </c>
    </row>
    <row r="24055" spans="1:4">
      <c r="A24055" t="s">
        <v>70565</v>
      </c>
      <c r="B24055" t="s">
        <v>70566</v>
      </c>
      <c r="D24055" t="str">
        <f t="shared" si="375"/>
        <v>GLAENM5001 Ying Shin Peng ENTOMOLOGY NEMATOLOGY GL Only</v>
      </c>
    </row>
    <row r="24056" spans="1:4">
      <c r="A24056" t="s">
        <v>70567</v>
      </c>
      <c r="B24056" t="s">
        <v>70568</v>
      </c>
      <c r="D24056" t="str">
        <f t="shared" si="375"/>
        <v>GLABAE5000 Bryan Jenkins BIOLOGICAL And AG ENGINEERING GL Only</v>
      </c>
    </row>
    <row r="24057" spans="1:4">
      <c r="A24057" t="s">
        <v>70569</v>
      </c>
      <c r="B24057" t="s">
        <v>70570</v>
      </c>
      <c r="D24057" t="str">
        <f t="shared" si="375"/>
        <v>GLEMAE4999 Steven Velinsky MECHANICAL And AEROSPACE ENGR GL Only</v>
      </c>
    </row>
    <row r="24058" spans="1:4">
      <c r="A24058" t="s">
        <v>70571</v>
      </c>
      <c r="B24058" t="s">
        <v>70572</v>
      </c>
      <c r="D24058" t="str">
        <f t="shared" si="375"/>
        <v>GLMOPH4998 John Keltner MED Eye Center GL Only</v>
      </c>
    </row>
    <row r="24059" spans="1:4">
      <c r="A24059" t="s">
        <v>70573</v>
      </c>
      <c r="B24059" t="s">
        <v>70574</v>
      </c>
      <c r="D24059" t="str">
        <f t="shared" si="375"/>
        <v>GLMNEU4997 Alan Yee MED Neurology GL Only</v>
      </c>
    </row>
    <row r="24060" spans="1:4">
      <c r="A24060" t="s">
        <v>70575</v>
      </c>
      <c r="B24060" t="s">
        <v>70576</v>
      </c>
      <c r="D24060" t="str">
        <f t="shared" si="375"/>
        <v>GLLIBR4996 Carol Larussa UCDLIBRARY GL Only</v>
      </c>
    </row>
    <row r="24061" spans="1:4">
      <c r="A24061" t="s">
        <v>70577</v>
      </c>
      <c r="B24061" t="s">
        <v>70578</v>
      </c>
      <c r="D24061" t="str">
        <f t="shared" si="375"/>
        <v>GLAANS4995 Cassandra Tucker ANIMAL SCIENCE GL Only</v>
      </c>
    </row>
    <row r="24062" spans="1:4">
      <c r="A24062" t="s">
        <v>70579</v>
      </c>
      <c r="B24062" t="s">
        <v>70580</v>
      </c>
      <c r="D24062" t="str">
        <f t="shared" si="375"/>
        <v>GLMEPM4994 Heejung Bang MED Public Health Sciences GL Only</v>
      </c>
    </row>
    <row r="24063" spans="1:4">
      <c r="A24063" t="s">
        <v>70581</v>
      </c>
      <c r="B24063" t="s">
        <v>70582</v>
      </c>
      <c r="D24063" t="str">
        <f t="shared" si="375"/>
        <v>GLALAW4993 George Pettygrove LAND AIR And WATER RESOURCES GL Only</v>
      </c>
    </row>
    <row r="24064" spans="1:4">
      <c r="A24064" t="s">
        <v>70583</v>
      </c>
      <c r="B24064" t="s">
        <v>70584</v>
      </c>
      <c r="D24064" t="str">
        <f t="shared" si="375"/>
        <v>GLLUWP4992 Mary Bly UNIVERSITY WRITING PROGRAM GL Only</v>
      </c>
    </row>
    <row r="24065" spans="1:4">
      <c r="A24065" t="s">
        <v>70585</v>
      </c>
      <c r="B24065" t="s">
        <v>70586</v>
      </c>
      <c r="D24065" t="str">
        <f t="shared" si="375"/>
        <v>GLAPLS4991 Maciej Zwieniecki PLANT SCIENCES GL Only</v>
      </c>
    </row>
    <row r="24066" spans="1:4">
      <c r="A24066" t="s">
        <v>70587</v>
      </c>
      <c r="B24066" t="s">
        <v>70588</v>
      </c>
      <c r="D24066" t="str">
        <f t="shared" si="375"/>
        <v>GLVVME4990 Joellen Westropp VM MEDICINE And EPIDEMIOLOGY GL Only</v>
      </c>
    </row>
    <row r="24067" spans="1:4">
      <c r="A24067" t="s">
        <v>70589</v>
      </c>
      <c r="B24067" t="s">
        <v>70590</v>
      </c>
      <c r="D24067" t="str">
        <f t="shared" ref="D24067:D24130" si="376">A24067&amp;" "&amp;B24067</f>
        <v>GLMINT4989 Jeffrey Stenger MED Int Med Admin GL Only</v>
      </c>
    </row>
    <row r="24068" spans="1:4">
      <c r="A24068" t="s">
        <v>70591</v>
      </c>
      <c r="B24068" t="s">
        <v>70592</v>
      </c>
      <c r="D24068" t="str">
        <f t="shared" si="376"/>
        <v>GLMNEU4988 Kwan Ng MED Neurology GL Only</v>
      </c>
    </row>
    <row r="24069" spans="1:4">
      <c r="A24069" t="s">
        <v>70593</v>
      </c>
      <c r="B24069" t="s">
        <v>70594</v>
      </c>
      <c r="D24069" t="str">
        <f t="shared" si="376"/>
        <v>GLMEPM4987 J Paul Leigh MED Public Health Sciences GL Only</v>
      </c>
    </row>
    <row r="24070" spans="1:4">
      <c r="A24070" t="s">
        <v>70595</v>
      </c>
      <c r="B24070" t="s">
        <v>70596</v>
      </c>
      <c r="D24070" t="str">
        <f t="shared" si="376"/>
        <v>GLLCMN4986 Drew Cingel COMMUNICATION GL Only</v>
      </c>
    </row>
    <row r="24071" spans="1:4">
      <c r="A24071" t="s">
        <v>70597</v>
      </c>
      <c r="B24071" t="s">
        <v>70598</v>
      </c>
      <c r="D24071" t="str">
        <f t="shared" si="376"/>
        <v>GLLECN4985 Giovanni Peri ECONOMICS GL Only</v>
      </c>
    </row>
    <row r="24072" spans="1:4">
      <c r="A24072" t="s">
        <v>70599</v>
      </c>
      <c r="B24072" t="s">
        <v>70600</v>
      </c>
      <c r="D24072" t="str">
        <f t="shared" si="376"/>
        <v>GLVHFS4984 George Cooper CA ANIMAL HLTH And FOOD SAFETY LAB GL Only</v>
      </c>
    </row>
    <row r="24073" spans="1:4">
      <c r="A24073" t="s">
        <v>70601</v>
      </c>
      <c r="B24073" t="s">
        <v>70602</v>
      </c>
      <c r="D24073" t="str">
        <f t="shared" si="376"/>
        <v>GLLHIS4983 Sudipta Sen HISTORY GL Only</v>
      </c>
    </row>
    <row r="24074" spans="1:4">
      <c r="A24074" t="s">
        <v>70603</v>
      </c>
      <c r="B24074" t="s">
        <v>70604</v>
      </c>
      <c r="D24074" t="str">
        <f t="shared" si="376"/>
        <v>GLDEDU4982 Lynn Fowler EDUCATION GL Only</v>
      </c>
    </row>
    <row r="24075" spans="1:4">
      <c r="A24075" t="s">
        <v>70605</v>
      </c>
      <c r="B24075" t="s">
        <v>70606</v>
      </c>
      <c r="D24075" t="str">
        <f t="shared" si="376"/>
        <v>GLBPLB4981 Thomas Rost PLANT BIOLOGY GL Only</v>
      </c>
    </row>
    <row r="24076" spans="1:4">
      <c r="A24076" t="s">
        <v>70607</v>
      </c>
      <c r="B24076" t="s">
        <v>70608</v>
      </c>
      <c r="D24076" t="str">
        <f t="shared" si="376"/>
        <v>GLMPED4980 Ernesto Rivera MED Pediatrics GL Only</v>
      </c>
    </row>
    <row r="24077" spans="1:4">
      <c r="A24077" t="s">
        <v>70609</v>
      </c>
      <c r="B24077" t="s">
        <v>70610</v>
      </c>
      <c r="D24077" t="str">
        <f t="shared" si="376"/>
        <v>GLMINT4979 David Siegel MED Internal Medicine GL Only</v>
      </c>
    </row>
    <row r="24078" spans="1:4">
      <c r="A24078" t="s">
        <v>70611</v>
      </c>
      <c r="B24078" t="s">
        <v>70612</v>
      </c>
      <c r="D24078" t="str">
        <f t="shared" si="376"/>
        <v>GLVPHR4978 Philip Kass VM POPULATION HLTH And REPROD GL Only</v>
      </c>
    </row>
    <row r="24079" spans="1:4">
      <c r="A24079" t="s">
        <v>70613</v>
      </c>
      <c r="B24079" t="s">
        <v>70614</v>
      </c>
      <c r="D24079" t="str">
        <f t="shared" si="376"/>
        <v>GLLENL4977 Frances Dolan ENGLISH GL Only</v>
      </c>
    </row>
    <row r="24080" spans="1:4">
      <c r="A24080" t="s">
        <v>70615</v>
      </c>
      <c r="B24080" t="s">
        <v>70616</v>
      </c>
      <c r="D24080" t="str">
        <f t="shared" si="376"/>
        <v>GLALAW4976 Gregory Pasternack LAND AIR And WATER RESOURCES GL Only</v>
      </c>
    </row>
    <row r="24081" spans="1:4">
      <c r="A24081" t="s">
        <v>70617</v>
      </c>
      <c r="B24081" t="s">
        <v>70618</v>
      </c>
      <c r="D24081" t="str">
        <f t="shared" si="376"/>
        <v>GLAETX4975 Mathew J Hengel ENVIRONMENTAL TOXICOLOGY GL Only</v>
      </c>
    </row>
    <row r="24082" spans="1:4">
      <c r="A24082" t="s">
        <v>70619</v>
      </c>
      <c r="B24082" t="s">
        <v>70620</v>
      </c>
      <c r="D24082" t="str">
        <f t="shared" si="376"/>
        <v>GLBPLB4974 Stacey Harmer PLANT BIOLOGY GL Only</v>
      </c>
    </row>
    <row r="24083" spans="1:4">
      <c r="A24083" t="s">
        <v>70621</v>
      </c>
      <c r="B24083" t="s">
        <v>70622</v>
      </c>
      <c r="D24083" t="str">
        <f t="shared" si="376"/>
        <v>GLVPHR4973 Robert Bondurant VM POPULATION HLTH And REPROD GL Only</v>
      </c>
    </row>
    <row r="24084" spans="1:4">
      <c r="A24084" t="s">
        <v>70623</v>
      </c>
      <c r="B24084" t="s">
        <v>70624</v>
      </c>
      <c r="D24084" t="str">
        <f t="shared" si="376"/>
        <v>GLLIBR4972 Bernard Kreissman UCDLIBRARY GL Only</v>
      </c>
    </row>
    <row r="24085" spans="1:4">
      <c r="A24085" t="s">
        <v>70625</v>
      </c>
      <c r="B24085" t="s">
        <v>70626</v>
      </c>
      <c r="D24085" t="str">
        <f t="shared" si="376"/>
        <v>GLANUT4971 Roger Mcdonald NUTRITION GL Only</v>
      </c>
    </row>
    <row r="24086" spans="1:4">
      <c r="A24086" t="s">
        <v>70627</v>
      </c>
      <c r="B24086" t="s">
        <v>70628</v>
      </c>
      <c r="D24086" t="str">
        <f t="shared" si="376"/>
        <v>GLLLAW4970 Carlton Larson SCHOOL OF LAW GL Only</v>
      </c>
    </row>
    <row r="24087" spans="1:4">
      <c r="A24087" t="s">
        <v>70629</v>
      </c>
      <c r="B24087" t="s">
        <v>70630</v>
      </c>
      <c r="D24087" t="str">
        <f t="shared" si="376"/>
        <v>GLLCLA4969 Timothy Brelinski CLASSICS GL Only</v>
      </c>
    </row>
    <row r="24088" spans="1:4">
      <c r="A24088" t="s">
        <v>70631</v>
      </c>
      <c r="B24088" t="s">
        <v>70632</v>
      </c>
      <c r="D24088" t="str">
        <f t="shared" si="376"/>
        <v>GLMRAD4968 Arthur Dublin MED Radiology GL Only</v>
      </c>
    </row>
    <row r="24089" spans="1:4">
      <c r="A24089" t="s">
        <v>70633</v>
      </c>
      <c r="B24089" t="s">
        <v>70634</v>
      </c>
      <c r="D24089" t="str">
        <f t="shared" si="376"/>
        <v>GLEECE4967 Marina Radulaski ELECT And COMP ENGR GL Only</v>
      </c>
    </row>
    <row r="24090" spans="1:4">
      <c r="A24090" t="s">
        <v>70635</v>
      </c>
      <c r="B24090" t="s">
        <v>70636</v>
      </c>
      <c r="D24090" t="str">
        <f t="shared" si="376"/>
        <v>GLLSAP4966 Eugenia Magnolia Da Silva Fernandes SPANISH And PORTUGUESE GL Only</v>
      </c>
    </row>
    <row r="24091" spans="1:4">
      <c r="A24091" t="s">
        <v>70637</v>
      </c>
      <c r="B24091" t="s">
        <v>70638</v>
      </c>
      <c r="D24091" t="str">
        <f t="shared" si="376"/>
        <v>GLLHIS4965 Alice Harris HISTORY GL Only</v>
      </c>
    </row>
    <row r="24092" spans="1:4">
      <c r="A24092" t="s">
        <v>70639</v>
      </c>
      <c r="B24092" t="s">
        <v>70640</v>
      </c>
      <c r="D24092" t="str">
        <f t="shared" si="376"/>
        <v>GLLIBR4964 Michael Winter UCDLIBRARY GL Only</v>
      </c>
    </row>
    <row r="24093" spans="1:4">
      <c r="A24093" t="s">
        <v>70641</v>
      </c>
      <c r="B24093" t="s">
        <v>70642</v>
      </c>
      <c r="D24093" t="str">
        <f t="shared" si="376"/>
        <v>GLBMMG4963 Douglas Nelson MICROBIOLOGY And MOLEC GENETICS GL Only</v>
      </c>
    </row>
    <row r="24094" spans="1:4">
      <c r="A24094" t="s">
        <v>70643</v>
      </c>
      <c r="B24094" t="s">
        <v>70644</v>
      </c>
      <c r="D24094" t="str">
        <f t="shared" si="376"/>
        <v>GLMDER4962 Daniel Eisen MED Dermatology GL Only</v>
      </c>
    </row>
    <row r="24095" spans="1:4">
      <c r="A24095" t="s">
        <v>70645</v>
      </c>
      <c r="B24095" t="s">
        <v>70646</v>
      </c>
      <c r="D24095" t="str">
        <f t="shared" si="376"/>
        <v>GLLEAL4961 Carolyn Wheeler EAST ASIAN LANG And CULTURES GL Only</v>
      </c>
    </row>
    <row r="24096" spans="1:4">
      <c r="A24096" t="s">
        <v>70647</v>
      </c>
      <c r="B24096" t="s">
        <v>70648</v>
      </c>
      <c r="D24096" t="str">
        <f t="shared" si="376"/>
        <v>GLMPSY4960 Cynthia Schumann MED Psychiatry And Behav Sci GL Only</v>
      </c>
    </row>
    <row r="24097" spans="1:4">
      <c r="A24097" t="s">
        <v>70649</v>
      </c>
      <c r="B24097" t="s">
        <v>70650</v>
      </c>
      <c r="D24097" t="str">
        <f t="shared" si="376"/>
        <v>GLLMUS4959 Christopher Reynolds MUSIC GL Only</v>
      </c>
    </row>
    <row r="24098" spans="1:4">
      <c r="A24098" t="s">
        <v>70651</v>
      </c>
      <c r="B24098" t="s">
        <v>70652</v>
      </c>
      <c r="D24098" t="str">
        <f t="shared" si="376"/>
        <v>GLLCMN4958 Jaeho Cho COMMUNICATION GL Only</v>
      </c>
    </row>
    <row r="24099" spans="1:4">
      <c r="A24099" t="s">
        <v>70653</v>
      </c>
      <c r="B24099" t="s">
        <v>70654</v>
      </c>
      <c r="D24099" t="str">
        <f t="shared" si="376"/>
        <v>GLMCEL4957 Paul Knoepfler MED Cell Biology And Human Anat GL Only</v>
      </c>
    </row>
    <row r="24100" spans="1:4">
      <c r="A24100" t="s">
        <v>70655</v>
      </c>
      <c r="B24100" t="s">
        <v>70656</v>
      </c>
      <c r="D24100" t="str">
        <f t="shared" si="376"/>
        <v>GLAMCB4956 John Crowe AG MOLECULAR And CELLULAR BIO GL Only</v>
      </c>
    </row>
    <row r="24101" spans="1:4">
      <c r="A24101" t="s">
        <v>70657</v>
      </c>
      <c r="B24101" t="s">
        <v>70658</v>
      </c>
      <c r="D24101" t="str">
        <f t="shared" si="376"/>
        <v>GLVVSR4955 David Canton VM SURGRAD SCIENCE GL Only</v>
      </c>
    </row>
    <row r="24102" spans="1:4">
      <c r="A24102" t="s">
        <v>70659</v>
      </c>
      <c r="B24102" t="s">
        <v>70660</v>
      </c>
      <c r="D24102" t="str">
        <f t="shared" si="376"/>
        <v>GLIMEN4954 Sonal Phatak MED Int Med Endocrinology GL Only</v>
      </c>
    </row>
    <row r="24103" spans="1:4">
      <c r="A24103" t="s">
        <v>70661</v>
      </c>
      <c r="B24103" t="s">
        <v>70662</v>
      </c>
      <c r="D24103" t="str">
        <f t="shared" si="376"/>
        <v>GLMPED4953 John Holcroft MED Pediatrics GL Only</v>
      </c>
    </row>
    <row r="24104" spans="1:4">
      <c r="A24104" t="s">
        <v>70663</v>
      </c>
      <c r="B24104" t="s">
        <v>70664</v>
      </c>
      <c r="D24104" t="str">
        <f t="shared" si="376"/>
        <v>GLECHE4952 Pieter Stroeve CHEMICAL ENGINEERING GL Only</v>
      </c>
    </row>
    <row r="24105" spans="1:4">
      <c r="A24105" t="s">
        <v>70665</v>
      </c>
      <c r="B24105" t="s">
        <v>70666</v>
      </c>
      <c r="D24105" t="str">
        <f t="shared" si="376"/>
        <v>GLBPLB4951 David Bayer PLANT BIOLOGY GL Only</v>
      </c>
    </row>
    <row r="24106" spans="1:4">
      <c r="A24106" t="s">
        <v>70667</v>
      </c>
      <c r="B24106" t="s">
        <v>70668</v>
      </c>
      <c r="D24106" t="str">
        <f t="shared" si="376"/>
        <v>GLMPSY4950 Christopher Horne MED Psychiatry And Behav Sci GL Only</v>
      </c>
    </row>
    <row r="24107" spans="1:4">
      <c r="A24107" t="s">
        <v>70669</v>
      </c>
      <c r="B24107" t="s">
        <v>70670</v>
      </c>
      <c r="D24107" t="str">
        <f t="shared" si="376"/>
        <v>GLLIBR4949 Marilyn Sharrow UCDLIBRARY GL Only</v>
      </c>
    </row>
    <row r="24108" spans="1:4">
      <c r="A24108" t="s">
        <v>70671</v>
      </c>
      <c r="B24108" t="s">
        <v>70672</v>
      </c>
      <c r="D24108" t="str">
        <f t="shared" si="376"/>
        <v>GLBPLB4948 William Lucas PLANT BIOLOGY GL Only</v>
      </c>
    </row>
    <row r="24109" spans="1:4">
      <c r="A24109" t="s">
        <v>70673</v>
      </c>
      <c r="B24109" t="s">
        <v>70674</v>
      </c>
      <c r="D24109" t="str">
        <f t="shared" si="376"/>
        <v>GLEBME4947 Angelique Louie BIOMEDICAL ENGINEERING GL Only</v>
      </c>
    </row>
    <row r="24110" spans="1:4">
      <c r="A24110" t="s">
        <v>70675</v>
      </c>
      <c r="B24110" t="s">
        <v>70676</v>
      </c>
      <c r="D24110" t="str">
        <f t="shared" si="376"/>
        <v>GLIMRH4946 Suzanne Teuber MED Int Med Rheumatology GL Only</v>
      </c>
    </row>
    <row r="24111" spans="1:4">
      <c r="A24111" t="s">
        <v>70677</v>
      </c>
      <c r="B24111" t="s">
        <v>70678</v>
      </c>
      <c r="D24111" t="str">
        <f t="shared" si="376"/>
        <v>GLLENL4945 Tobias Menely ENGLISH GL Only</v>
      </c>
    </row>
    <row r="24112" spans="1:4">
      <c r="A24112" t="s">
        <v>70679</v>
      </c>
      <c r="B24112" t="s">
        <v>70680</v>
      </c>
      <c r="D24112" t="str">
        <f t="shared" si="376"/>
        <v>GLLECN4944 Bagher Modjtahedi ECONOMICS GL Only</v>
      </c>
    </row>
    <row r="24113" spans="1:4">
      <c r="A24113" t="s">
        <v>70681</v>
      </c>
      <c r="B24113" t="s">
        <v>70682</v>
      </c>
      <c r="D24113" t="str">
        <f t="shared" si="376"/>
        <v>GLLHIS4943 DON PRICE HISTORY GL Only</v>
      </c>
    </row>
    <row r="24114" spans="1:4">
      <c r="A24114" t="s">
        <v>70683</v>
      </c>
      <c r="B24114" t="s">
        <v>70684</v>
      </c>
      <c r="D24114" t="str">
        <f t="shared" si="376"/>
        <v>GLIMEN4942 Pamela Prescott MED Int Med Endocrinology GL Only</v>
      </c>
    </row>
    <row r="24115" spans="1:4">
      <c r="A24115" t="s">
        <v>70685</v>
      </c>
      <c r="B24115" t="s">
        <v>70686</v>
      </c>
      <c r="D24115" t="str">
        <f t="shared" si="376"/>
        <v>GLANUT4941 Paul Davis NUTRITION GL Only</v>
      </c>
    </row>
    <row r="24116" spans="1:4">
      <c r="A24116" t="s">
        <v>70687</v>
      </c>
      <c r="B24116" t="s">
        <v>70688</v>
      </c>
      <c r="D24116" t="str">
        <f t="shared" si="376"/>
        <v>GLMMIC4940 Tilahun Yilma MED Medical Microbiology And Imm GL Only</v>
      </c>
    </row>
    <row r="24117" spans="1:4">
      <c r="A24117" t="s">
        <v>70689</v>
      </c>
      <c r="B24117" t="s">
        <v>70690</v>
      </c>
      <c r="D24117" t="str">
        <f t="shared" si="376"/>
        <v>GLTRAN4939 Joan Ogden INST OF TRANSPORTATION STUDIES GL Only</v>
      </c>
    </row>
    <row r="24118" spans="1:4">
      <c r="A24118" t="s">
        <v>70691</v>
      </c>
      <c r="B24118" t="s">
        <v>70692</v>
      </c>
      <c r="D24118" t="str">
        <f t="shared" si="376"/>
        <v>GLLEAL4938 Junko Ito EAST ASIAN LANG And CULTURES GL Only</v>
      </c>
    </row>
    <row r="24119" spans="1:4">
      <c r="A24119" t="s">
        <v>70693</v>
      </c>
      <c r="B24119" t="s">
        <v>70694</v>
      </c>
      <c r="D24119" t="str">
        <f t="shared" si="376"/>
        <v>GLLPHY4937 J Hurley PHYSICS GL Only</v>
      </c>
    </row>
    <row r="24120" spans="1:4">
      <c r="A24120" t="s">
        <v>70695</v>
      </c>
      <c r="B24120" t="s">
        <v>70696</v>
      </c>
      <c r="D24120" t="str">
        <f t="shared" si="376"/>
        <v>GLMPMR4936 Marcia Faustin MED Physical Medicine And Rehab GL Only</v>
      </c>
    </row>
    <row r="24121" spans="1:4">
      <c r="A24121" t="s">
        <v>70697</v>
      </c>
      <c r="B24121" t="s">
        <v>70698</v>
      </c>
      <c r="D24121" t="str">
        <f t="shared" si="376"/>
        <v>GLVPHR4935 Terry Lehenbauer VM POPULATION HLTH And REPROD GL Only</v>
      </c>
    </row>
    <row r="24122" spans="1:4">
      <c r="A24122" t="s">
        <v>70699</v>
      </c>
      <c r="B24122" t="s">
        <v>70700</v>
      </c>
      <c r="D24122" t="str">
        <f t="shared" si="376"/>
        <v>GLLCDM4934 Robert Ostertag CINEMA And DIGITAL MEDIA GL Only</v>
      </c>
    </row>
    <row r="24123" spans="1:4">
      <c r="A24123" t="s">
        <v>70701</v>
      </c>
      <c r="B24123" t="s">
        <v>70702</v>
      </c>
      <c r="D24123" t="str">
        <f t="shared" si="376"/>
        <v>GLEMAE4933 Mohamed Hafez MECHANICAL And AEROSPACE ENGR GL Only</v>
      </c>
    </row>
    <row r="24124" spans="1:4">
      <c r="A24124" t="s">
        <v>70703</v>
      </c>
      <c r="B24124" t="s">
        <v>70704</v>
      </c>
      <c r="D24124" t="str">
        <f t="shared" si="376"/>
        <v>GLLDES4932 Susan Avila DEPARTMENT OF DESIGN GL Only</v>
      </c>
    </row>
    <row r="24125" spans="1:4">
      <c r="A24125" t="s">
        <v>70705</v>
      </c>
      <c r="B24125" t="s">
        <v>70706</v>
      </c>
      <c r="D24125" t="str">
        <f t="shared" si="376"/>
        <v>GLMFCM4931 Mark Diaz MED Family And Community Med GL Only</v>
      </c>
    </row>
    <row r="24126" spans="1:4">
      <c r="A24126" t="s">
        <v>70707</v>
      </c>
      <c r="B24126" t="s">
        <v>70708</v>
      </c>
      <c r="D24126" t="str">
        <f t="shared" si="376"/>
        <v>GLLCHE4930 Frank Osterloh CHEMISTRY GL Only</v>
      </c>
    </row>
    <row r="24127" spans="1:4">
      <c r="A24127" t="s">
        <v>70709</v>
      </c>
      <c r="B24127" t="s">
        <v>70710</v>
      </c>
      <c r="D24127" t="str">
        <f t="shared" si="376"/>
        <v>GLAANS4929 Yeunshin Lee ANIMAL SCIENCE GL Only</v>
      </c>
    </row>
    <row r="24128" spans="1:4">
      <c r="A24128" t="s">
        <v>70711</v>
      </c>
      <c r="B24128" t="s">
        <v>70712</v>
      </c>
      <c r="D24128" t="str">
        <f t="shared" si="376"/>
        <v>GLMDER4928 Ann Haas MED Dermatology GL Only</v>
      </c>
    </row>
    <row r="24129" spans="1:4">
      <c r="A24129" t="s">
        <v>70713</v>
      </c>
      <c r="B24129" t="s">
        <v>70714</v>
      </c>
      <c r="D24129" t="str">
        <f t="shared" si="376"/>
        <v>GLLCLA4927 Anna Uhlig CLASSICS GL Only</v>
      </c>
    </row>
    <row r="24130" spans="1:4">
      <c r="A24130" t="s">
        <v>70715</v>
      </c>
      <c r="B24130" t="s">
        <v>70716</v>
      </c>
      <c r="D24130" t="str">
        <f t="shared" si="376"/>
        <v>GLAWFC4926 Deborah Elliott Fisk WILDLIFE And FISHERIES BIOLOGY GL Only</v>
      </c>
    </row>
    <row r="24131" spans="1:4">
      <c r="A24131" t="s">
        <v>70717</v>
      </c>
      <c r="B24131" t="s">
        <v>70718</v>
      </c>
      <c r="D24131" t="str">
        <f t="shared" ref="D24131:D24194" si="377">A24131&amp;" "&amp;B24131</f>
        <v>GLMANS4925 Nina Schloemerkemper MED Anesth And Pain Medicine GL Only</v>
      </c>
    </row>
    <row r="24132" spans="1:4">
      <c r="A24132" t="s">
        <v>70719</v>
      </c>
      <c r="B24132" t="s">
        <v>70720</v>
      </c>
      <c r="D24132" t="str">
        <f t="shared" si="377"/>
        <v>GLLCLA4924 Shennan Hutton CLASSICS GL Only</v>
      </c>
    </row>
    <row r="24133" spans="1:4">
      <c r="A24133" t="s">
        <v>70721</v>
      </c>
      <c r="B24133" t="s">
        <v>70722</v>
      </c>
      <c r="D24133" t="str">
        <f t="shared" si="377"/>
        <v>GLMPSY4923 Anca Luminare MED Psychiatry And Behav Sci GL Only</v>
      </c>
    </row>
    <row r="24134" spans="1:4">
      <c r="A24134" t="s">
        <v>70723</v>
      </c>
      <c r="B24134" t="s">
        <v>70724</v>
      </c>
      <c r="D24134" t="str">
        <f t="shared" si="377"/>
        <v>GLBEVE4922 Susan Lott EVOLUTION And ECOLOGY GL Only</v>
      </c>
    </row>
    <row r="24135" spans="1:4">
      <c r="A24135" t="s">
        <v>70725</v>
      </c>
      <c r="B24135" t="s">
        <v>70726</v>
      </c>
      <c r="D24135" t="str">
        <f t="shared" si="377"/>
        <v>GLAWFC4921 Brian D Todd WILDLIFE And FISHERIES BIOLOGY GL Only</v>
      </c>
    </row>
    <row r="24136" spans="1:4">
      <c r="A24136" t="s">
        <v>70727</v>
      </c>
      <c r="B24136" t="s">
        <v>70728</v>
      </c>
      <c r="D24136" t="str">
        <f t="shared" si="377"/>
        <v>GLBMMG4920 Michele Igo MICROBIOLOGY And MOLEC GENETICS GL Only</v>
      </c>
    </row>
    <row r="24137" spans="1:4">
      <c r="A24137" t="s">
        <v>70729</v>
      </c>
      <c r="B24137" t="s">
        <v>70730</v>
      </c>
      <c r="D24137" t="str">
        <f t="shared" si="377"/>
        <v>GLVVMB4919 Scott Stanley VM MOLECULAR BIO SCIENCES GL Only</v>
      </c>
    </row>
    <row r="24138" spans="1:4">
      <c r="A24138" t="s">
        <v>70731</v>
      </c>
      <c r="B24138" t="s">
        <v>70732</v>
      </c>
      <c r="D24138" t="str">
        <f t="shared" si="377"/>
        <v>GLMANS4918 David Li MED Anesth And Pain Medicine GL Only</v>
      </c>
    </row>
    <row r="24139" spans="1:4">
      <c r="A24139" t="s">
        <v>70733</v>
      </c>
      <c r="B24139" t="s">
        <v>70734</v>
      </c>
      <c r="D24139" t="str">
        <f t="shared" si="377"/>
        <v>GLLECN4917 Steven Sheffrin ECONOMICS GL Only</v>
      </c>
    </row>
    <row r="24140" spans="1:4">
      <c r="A24140" t="s">
        <v>70735</v>
      </c>
      <c r="B24140" t="s">
        <v>70736</v>
      </c>
      <c r="D24140" t="str">
        <f t="shared" si="377"/>
        <v>GLIMHP4916 Lia A Africa MED Int Med Hospitalist GL Only</v>
      </c>
    </row>
    <row r="24141" spans="1:4">
      <c r="A24141" t="s">
        <v>70737</v>
      </c>
      <c r="B24141" t="s">
        <v>70738</v>
      </c>
      <c r="D24141" t="str">
        <f t="shared" si="377"/>
        <v>GLVMEX4915 Gabriele Maier VM EX Cooperative Extension</v>
      </c>
    </row>
    <row r="24142" spans="1:4">
      <c r="A24142" t="s">
        <v>70739</v>
      </c>
      <c r="B24142" t="s">
        <v>70740</v>
      </c>
      <c r="D24142" t="str">
        <f t="shared" si="377"/>
        <v>GLAPLS4914 Daniel Kliebenstein PLANT SCIENCES GL Only</v>
      </c>
    </row>
    <row r="24143" spans="1:4">
      <c r="A24143" t="s">
        <v>70741</v>
      </c>
      <c r="B24143" t="s">
        <v>70742</v>
      </c>
      <c r="D24143" t="str">
        <f t="shared" si="377"/>
        <v>GLMOPH4913 Ravi Jonnal MED Eye Center GL Only</v>
      </c>
    </row>
    <row r="24144" spans="1:4">
      <c r="A24144" t="s">
        <v>70743</v>
      </c>
      <c r="B24144" t="s">
        <v>70744</v>
      </c>
      <c r="D24144" t="str">
        <f t="shared" si="377"/>
        <v>GLMOPH4912 Mark Mannis MED Eye Center GL Only</v>
      </c>
    </row>
    <row r="24145" spans="1:4">
      <c r="A24145" t="s">
        <v>70745</v>
      </c>
      <c r="B24145" t="s">
        <v>70746</v>
      </c>
      <c r="D24145" t="str">
        <f t="shared" si="377"/>
        <v>GLECHM4911 David Howitt MATERIALS SCIENCE And ENGINEERING GL Only</v>
      </c>
    </row>
    <row r="24146" spans="1:4">
      <c r="A24146" t="s">
        <v>70747</v>
      </c>
      <c r="B24146" t="s">
        <v>70748</v>
      </c>
      <c r="D24146" t="str">
        <f t="shared" si="377"/>
        <v>GLLCHE4910 Bryan Enderle CHEMISTRY GL Only</v>
      </c>
    </row>
    <row r="24147" spans="1:4">
      <c r="A24147" t="s">
        <v>70749</v>
      </c>
      <c r="B24147" t="s">
        <v>70750</v>
      </c>
      <c r="D24147" t="str">
        <f t="shared" si="377"/>
        <v>GLMPSY4909 Kristina Antonson MED Psychiatry And Behav Sci GL Only</v>
      </c>
    </row>
    <row r="24148" spans="1:4">
      <c r="A24148" t="s">
        <v>70751</v>
      </c>
      <c r="B24148" t="s">
        <v>70752</v>
      </c>
      <c r="D24148" t="str">
        <f t="shared" si="377"/>
        <v>GLLECN4908 Santiago Perez ECONOMICS GL Only</v>
      </c>
    </row>
    <row r="24149" spans="1:4">
      <c r="A24149" t="s">
        <v>70753</v>
      </c>
      <c r="B24149" t="s">
        <v>70754</v>
      </c>
      <c r="D24149" t="str">
        <f t="shared" si="377"/>
        <v>GLMOTO4907 Jonathan Sykes MED Otolaryngology GL Only</v>
      </c>
    </row>
    <row r="24150" spans="1:4">
      <c r="A24150" t="s">
        <v>70755</v>
      </c>
      <c r="B24150" t="s">
        <v>70756</v>
      </c>
      <c r="D24150" t="str">
        <f t="shared" si="377"/>
        <v>GLMNEU4906 Nazhiyath Vijayan MED Neurology GL Only</v>
      </c>
    </row>
    <row r="24151" spans="1:4">
      <c r="A24151" t="s">
        <v>70757</v>
      </c>
      <c r="B24151" t="s">
        <v>70758</v>
      </c>
      <c r="D24151" t="str">
        <f t="shared" si="377"/>
        <v>GLMRAD4905 Sumayya Jawadi MED Radiology GL Only</v>
      </c>
    </row>
    <row r="24152" spans="1:4">
      <c r="A24152" t="s">
        <v>70759</v>
      </c>
      <c r="B24152" t="s">
        <v>70760</v>
      </c>
      <c r="D24152" t="str">
        <f t="shared" si="377"/>
        <v>GLVVME4904 Sean Hulsebosch VM MEDICINE And EPIDEMIOLOGY GL Only</v>
      </c>
    </row>
    <row r="24153" spans="1:4">
      <c r="A24153" t="s">
        <v>70761</v>
      </c>
      <c r="B24153" t="s">
        <v>70762</v>
      </c>
      <c r="D24153" t="str">
        <f t="shared" si="377"/>
        <v>GLAVIT4903 Dario Cantu VITICULTURE And ENOLOGY GL Only</v>
      </c>
    </row>
    <row r="24154" spans="1:4">
      <c r="A24154" t="s">
        <v>70763</v>
      </c>
      <c r="B24154" t="s">
        <v>70764</v>
      </c>
      <c r="D24154" t="str">
        <f t="shared" si="377"/>
        <v>GLANUT4902 Lucia Kaiser NUTRITION GL Only</v>
      </c>
    </row>
    <row r="24155" spans="1:4">
      <c r="A24155" t="s">
        <v>70765</v>
      </c>
      <c r="B24155" t="s">
        <v>70766</v>
      </c>
      <c r="D24155" t="str">
        <f t="shared" si="377"/>
        <v>GLMERM4901 Sarah Medeiros MED Emergency Medicine GL Only</v>
      </c>
    </row>
    <row r="24156" spans="1:4">
      <c r="A24156" t="s">
        <v>70767</v>
      </c>
      <c r="B24156" t="s">
        <v>70768</v>
      </c>
      <c r="D24156" t="str">
        <f t="shared" si="377"/>
        <v>GLMPSY4900 Hendry Ton MED Psychiatry And Behav Sci GL Only</v>
      </c>
    </row>
    <row r="24157" spans="1:4">
      <c r="A24157" t="s">
        <v>70769</v>
      </c>
      <c r="B24157" t="s">
        <v>70770</v>
      </c>
      <c r="D24157" t="str">
        <f t="shared" si="377"/>
        <v>GLBNPB4899 Marylynn Barkley NEURO PHYSIO And BEHAVIOR GL Only</v>
      </c>
    </row>
    <row r="24158" spans="1:4">
      <c r="A24158" t="s">
        <v>70771</v>
      </c>
      <c r="B24158" t="s">
        <v>70772</v>
      </c>
      <c r="D24158" t="str">
        <f t="shared" si="377"/>
        <v>GLMPED4898 Janice Enriquez MED Pediatrics GL Only</v>
      </c>
    </row>
    <row r="24159" spans="1:4">
      <c r="A24159" t="s">
        <v>70773</v>
      </c>
      <c r="B24159" t="s">
        <v>70774</v>
      </c>
      <c r="D24159" t="str">
        <f t="shared" si="377"/>
        <v>GLMPSY4897 Ruth Shim MED Psychiatry And Behav Sci GL Only</v>
      </c>
    </row>
    <row r="24160" spans="1:4">
      <c r="A24160" t="s">
        <v>70775</v>
      </c>
      <c r="B24160" t="s">
        <v>70776</v>
      </c>
      <c r="D24160" t="str">
        <f t="shared" si="377"/>
        <v>GLGRAD4896 Jean Pierre Delplanque GRADUATE DIVISION GL Only</v>
      </c>
    </row>
    <row r="24161" spans="1:4">
      <c r="A24161" t="s">
        <v>70777</v>
      </c>
      <c r="B24161" t="s">
        <v>70778</v>
      </c>
      <c r="D24161" t="str">
        <f t="shared" si="377"/>
        <v>GLTRAN4895 Alan Jenn INST OF TRANSPORTATION STUDIES GL Only</v>
      </c>
    </row>
    <row r="24162" spans="1:4">
      <c r="A24162" t="s">
        <v>70779</v>
      </c>
      <c r="B24162" t="s">
        <v>70780</v>
      </c>
      <c r="D24162" t="str">
        <f t="shared" si="377"/>
        <v>GLMCEL4894 Paul Fitzgerald MED Cell Biology And Human Anat GL Only</v>
      </c>
    </row>
    <row r="24163" spans="1:4">
      <c r="A24163" t="s">
        <v>70781</v>
      </c>
      <c r="B24163" t="s">
        <v>70782</v>
      </c>
      <c r="D24163" t="str">
        <f t="shared" si="377"/>
        <v>GLMRAD4893 John Mcgahan MED Radiology GL Only</v>
      </c>
    </row>
    <row r="24164" spans="1:4">
      <c r="A24164" t="s">
        <v>70783</v>
      </c>
      <c r="B24164" t="s">
        <v>70784</v>
      </c>
      <c r="D24164" t="str">
        <f t="shared" si="377"/>
        <v>GLAENM4892 Jeffrey Granett ENTOMOLOGY NEMATOLOGY GL Only</v>
      </c>
    </row>
    <row r="24165" spans="1:4">
      <c r="A24165" t="s">
        <v>70785</v>
      </c>
      <c r="B24165" t="s">
        <v>70786</v>
      </c>
      <c r="D24165" t="str">
        <f t="shared" si="377"/>
        <v>GLMEPM4891 Ellen Gold MED Public Health Sciences GL Only</v>
      </c>
    </row>
    <row r="24166" spans="1:4">
      <c r="A24166" t="s">
        <v>70787</v>
      </c>
      <c r="B24166" t="s">
        <v>70788</v>
      </c>
      <c r="D24166" t="str">
        <f t="shared" si="377"/>
        <v>GLMOPH4890 Denise Satterfield MED Eye Center GL Only</v>
      </c>
    </row>
    <row r="24167" spans="1:4">
      <c r="A24167" t="s">
        <v>70789</v>
      </c>
      <c r="B24167" t="s">
        <v>70790</v>
      </c>
      <c r="D24167" t="str">
        <f t="shared" si="377"/>
        <v>GLMANS4889 Amanda J Darling MED Anesth And Pain Medicine GL Only</v>
      </c>
    </row>
    <row r="24168" spans="1:4">
      <c r="A24168" t="s">
        <v>70791</v>
      </c>
      <c r="B24168" t="s">
        <v>70792</v>
      </c>
      <c r="D24168" t="str">
        <f t="shared" si="377"/>
        <v>GLAWFC4888 John Eadie WILDLIFE And FISHERIES BIOLOGY GL Only</v>
      </c>
    </row>
    <row r="24169" spans="1:4">
      <c r="A24169" t="s">
        <v>70793</v>
      </c>
      <c r="B24169" t="s">
        <v>70794</v>
      </c>
      <c r="D24169" t="str">
        <f t="shared" si="377"/>
        <v>GLMPSY4887 John Ragland MED Psychiatry And Behav Sci GL Only</v>
      </c>
    </row>
    <row r="24170" spans="1:4">
      <c r="A24170" t="s">
        <v>70795</v>
      </c>
      <c r="B24170" t="s">
        <v>70796</v>
      </c>
      <c r="D24170" t="str">
        <f t="shared" si="377"/>
        <v>GLMPMR4886 Loren Davidson MED Physical Medicine And Rehab GL Only</v>
      </c>
    </row>
    <row r="24171" spans="1:4">
      <c r="A24171" t="s">
        <v>70797</v>
      </c>
      <c r="B24171" t="s">
        <v>70798</v>
      </c>
      <c r="D24171" t="str">
        <f t="shared" si="377"/>
        <v>GLEMAE4885 Cornelis Van Dam MECHANICAL And AEROSPACE ENGR GL Only</v>
      </c>
    </row>
    <row r="24172" spans="1:4">
      <c r="A24172" t="s">
        <v>70799</v>
      </c>
      <c r="B24172" t="s">
        <v>70800</v>
      </c>
      <c r="D24172" t="str">
        <f t="shared" si="377"/>
        <v>GLMFCM4884 Erin Kiesel MED Family And Community Med GL Only</v>
      </c>
    </row>
    <row r="24173" spans="1:4">
      <c r="A24173" t="s">
        <v>70801</v>
      </c>
      <c r="B24173" t="s">
        <v>70802</v>
      </c>
      <c r="D24173" t="str">
        <f t="shared" si="377"/>
        <v>GLMOPH4883 Robert Bellinoff MED Eye Center GL Only</v>
      </c>
    </row>
    <row r="24174" spans="1:4">
      <c r="A24174" t="s">
        <v>70803</v>
      </c>
      <c r="B24174" t="s">
        <v>70804</v>
      </c>
      <c r="D24174" t="str">
        <f t="shared" si="377"/>
        <v>GLVVME4882 Jane Sykes VM MEDICINE And EPIDEMIOLOGY GL Only</v>
      </c>
    </row>
    <row r="24175" spans="1:4">
      <c r="A24175" t="s">
        <v>70805</v>
      </c>
      <c r="B24175" t="s">
        <v>70806</v>
      </c>
      <c r="D24175" t="str">
        <f t="shared" si="377"/>
        <v>GLLANT4881 Carolyn Wall ANTHROPOLOGY GL Only</v>
      </c>
    </row>
    <row r="24176" spans="1:4">
      <c r="A24176" t="s">
        <v>70807</v>
      </c>
      <c r="B24176" t="s">
        <v>70808</v>
      </c>
      <c r="D24176" t="str">
        <f t="shared" si="377"/>
        <v>GLMBIO4880 Yoshihiro Izumiya MED Biochem And Molecular Med GL Only</v>
      </c>
    </row>
    <row r="24177" spans="1:4">
      <c r="A24177" t="s">
        <v>70809</v>
      </c>
      <c r="B24177" t="s">
        <v>70810</v>
      </c>
      <c r="D24177" t="str">
        <f t="shared" si="377"/>
        <v>GLMPAT4879 Hanne Jensen MED Pathology And Lab Medicine GL Only</v>
      </c>
    </row>
    <row r="24178" spans="1:4">
      <c r="A24178" t="s">
        <v>70811</v>
      </c>
      <c r="B24178" t="s">
        <v>70812</v>
      </c>
      <c r="D24178" t="str">
        <f t="shared" si="377"/>
        <v>GLMSUR4878 Robert Noll Jr MED Surgery GL Only</v>
      </c>
    </row>
    <row r="24179" spans="1:4">
      <c r="A24179" t="s">
        <v>70813</v>
      </c>
      <c r="B24179" t="s">
        <v>70814</v>
      </c>
      <c r="D24179" t="str">
        <f t="shared" si="377"/>
        <v>GLIMPM4877 Jerold Last MED Int Med Pulmonary GL Only</v>
      </c>
    </row>
    <row r="24180" spans="1:4">
      <c r="A24180" t="s">
        <v>70815</v>
      </c>
      <c r="B24180" t="s">
        <v>70816</v>
      </c>
      <c r="D24180" t="str">
        <f t="shared" si="377"/>
        <v>GLAVIT4876 David Mills VITICULTURE And ENOLOGY GL Only</v>
      </c>
    </row>
    <row r="24181" spans="1:4">
      <c r="A24181" t="s">
        <v>70817</v>
      </c>
      <c r="B24181" t="s">
        <v>70818</v>
      </c>
      <c r="D24181" t="str">
        <f t="shared" si="377"/>
        <v>GLLUWP4875 Trish Serviss UNIVERSITY WRITING PROGRAM GL Only</v>
      </c>
    </row>
    <row r="24182" spans="1:4">
      <c r="A24182" t="s">
        <v>70819</v>
      </c>
      <c r="B24182" t="s">
        <v>70820</v>
      </c>
      <c r="D24182" t="str">
        <f t="shared" si="377"/>
        <v>GLAANS4874 W Weathers ANIMAL SCIENCE GL Only</v>
      </c>
    </row>
    <row r="24183" spans="1:4">
      <c r="A24183" t="s">
        <v>70821</v>
      </c>
      <c r="B24183" t="s">
        <v>70822</v>
      </c>
      <c r="D24183" t="str">
        <f t="shared" si="377"/>
        <v>GLMPSY4873 Kathleen A Marshall MED Psychiatry And Behav Sci GL Only</v>
      </c>
    </row>
    <row r="24184" spans="1:4">
      <c r="A24184" t="s">
        <v>70823</v>
      </c>
      <c r="B24184" t="s">
        <v>70824</v>
      </c>
      <c r="D24184" t="str">
        <f t="shared" si="377"/>
        <v>GLMOPH4872 Jenny Chen MED Eye Center GL Only</v>
      </c>
    </row>
    <row r="24185" spans="1:4">
      <c r="A24185" t="s">
        <v>70825</v>
      </c>
      <c r="B24185" t="s">
        <v>70826</v>
      </c>
      <c r="D24185" t="str">
        <f t="shared" si="377"/>
        <v>GLMDER4871 Peggy Wu MED Dermatology GL Only</v>
      </c>
    </row>
    <row r="24186" spans="1:4">
      <c r="A24186" t="s">
        <v>70827</v>
      </c>
      <c r="B24186" t="s">
        <v>70828</v>
      </c>
      <c r="D24186" t="str">
        <f t="shared" si="377"/>
        <v>GLVVME4870 Sharon Hietala VM MEDICINE And EPIDEMIOLOGY GL Only</v>
      </c>
    </row>
    <row r="24187" spans="1:4">
      <c r="A24187" t="s">
        <v>70829</v>
      </c>
      <c r="B24187" t="s">
        <v>70830</v>
      </c>
      <c r="D24187" t="str">
        <f t="shared" si="377"/>
        <v>GLMDER4869 Tom Liu MED Dermatology GL Only</v>
      </c>
    </row>
    <row r="24188" spans="1:4">
      <c r="A24188" t="s">
        <v>70831</v>
      </c>
      <c r="B24188" t="s">
        <v>70832</v>
      </c>
      <c r="D24188" t="str">
        <f t="shared" si="377"/>
        <v>GLMDER4868 Barbara Burrall MED Dermatology GL Only</v>
      </c>
    </row>
    <row r="24189" spans="1:4">
      <c r="A24189" t="s">
        <v>70833</v>
      </c>
      <c r="B24189" t="s">
        <v>70834</v>
      </c>
      <c r="D24189" t="str">
        <f t="shared" si="377"/>
        <v>GLALAW4867 Benjamin Houlton LAND AIR And WATER RESOURCES GL Only</v>
      </c>
    </row>
    <row r="24190" spans="1:4">
      <c r="A24190" t="s">
        <v>70835</v>
      </c>
      <c r="B24190" t="s">
        <v>70836</v>
      </c>
      <c r="D24190" t="str">
        <f t="shared" si="377"/>
        <v>GLECOE4866 William Hoover ENGINEERING DEANS OFFICE GL Only</v>
      </c>
    </row>
    <row r="24191" spans="1:4">
      <c r="A24191" t="s">
        <v>70837</v>
      </c>
      <c r="B24191" t="s">
        <v>70838</v>
      </c>
      <c r="D24191" t="str">
        <f t="shared" si="377"/>
        <v>GLEBME4865 Sharon Aviran BIOMEDICAL ENGINEERING GL Only</v>
      </c>
    </row>
    <row r="24192" spans="1:4">
      <c r="A24192" t="s">
        <v>70839</v>
      </c>
      <c r="B24192" t="s">
        <v>70840</v>
      </c>
      <c r="D24192" t="str">
        <f t="shared" si="377"/>
        <v>GLECEE4864 John Bolander CIVIL And ENVIRONMENTAL ENGR GL Only</v>
      </c>
    </row>
    <row r="24193" spans="1:4">
      <c r="A24193" t="s">
        <v>70841</v>
      </c>
      <c r="B24193" t="s">
        <v>70842</v>
      </c>
      <c r="D24193" t="str">
        <f t="shared" si="377"/>
        <v>GLVVSR4863 Kate Farrell VM SURGRAD SCIENCE GL Only</v>
      </c>
    </row>
    <row r="24194" spans="1:4">
      <c r="A24194" t="s">
        <v>70843</v>
      </c>
      <c r="B24194" t="s">
        <v>70844</v>
      </c>
      <c r="D24194" t="str">
        <f t="shared" si="377"/>
        <v>GLECEE4862 Alexander Forrest CIVIL And ENVIRONMENTAL ENGR GL Only</v>
      </c>
    </row>
    <row r="24195" spans="1:4">
      <c r="A24195" t="s">
        <v>70845</v>
      </c>
      <c r="B24195" t="s">
        <v>70846</v>
      </c>
      <c r="D24195" t="str">
        <f t="shared" ref="D24195:D24258" si="378">A24195&amp;" "&amp;B24195</f>
        <v>GLLENL4861 Gary Snyder ENGLISH GL Only</v>
      </c>
    </row>
    <row r="24196" spans="1:4">
      <c r="A24196" t="s">
        <v>70847</v>
      </c>
      <c r="B24196" t="s">
        <v>70848</v>
      </c>
      <c r="D24196" t="str">
        <f t="shared" si="378"/>
        <v>GLECEE4860 Daniel Chang CIVIL And ENVIRONMENTAL ENGR GL Only</v>
      </c>
    </row>
    <row r="24197" spans="1:4">
      <c r="A24197" t="s">
        <v>70849</v>
      </c>
      <c r="B24197" t="s">
        <v>70850</v>
      </c>
      <c r="D24197" t="str">
        <f t="shared" si="378"/>
        <v>GLBNPB4859 Gregg Recanzone NEURO PHYSIO And BEHAVIOR GL Only</v>
      </c>
    </row>
    <row r="24198" spans="1:4">
      <c r="A24198" t="s">
        <v>70851</v>
      </c>
      <c r="B24198" t="s">
        <v>70852</v>
      </c>
      <c r="D24198" t="str">
        <f t="shared" si="378"/>
        <v>GLMPHA4858 Theodore West MED Pharmacology GL Only</v>
      </c>
    </row>
    <row r="24199" spans="1:4">
      <c r="A24199" t="s">
        <v>70853</v>
      </c>
      <c r="B24199" t="s">
        <v>70854</v>
      </c>
      <c r="D24199" t="str">
        <f t="shared" si="378"/>
        <v>GLGSM14857 Chih Ling Tsai GRADUATE SCHOOL OF MANAGEMENT GL Only</v>
      </c>
    </row>
    <row r="24200" spans="1:4">
      <c r="A24200" t="s">
        <v>70855</v>
      </c>
      <c r="B24200" t="s">
        <v>70856</v>
      </c>
      <c r="D24200" t="str">
        <f t="shared" si="378"/>
        <v>GLMANS4856 Michael Moore MED Anesth And Pain Medicine GL Only</v>
      </c>
    </row>
    <row r="24201" spans="1:4">
      <c r="A24201" t="s">
        <v>70857</v>
      </c>
      <c r="B24201" t="s">
        <v>70858</v>
      </c>
      <c r="D24201" t="str">
        <f t="shared" si="378"/>
        <v>GLIMHO4855 Edward Watson Williams MED Int Med HEMONC GL Only</v>
      </c>
    </row>
    <row r="24202" spans="1:4">
      <c r="A24202" t="s">
        <v>70859</v>
      </c>
      <c r="B24202" t="s">
        <v>70860</v>
      </c>
      <c r="D24202" t="str">
        <f t="shared" si="378"/>
        <v>GLECSE4854 Xin Liu ENGR COMPUTER SCIENCE GL Only</v>
      </c>
    </row>
    <row r="24203" spans="1:4">
      <c r="A24203" t="s">
        <v>70861</v>
      </c>
      <c r="B24203" t="s">
        <v>70862</v>
      </c>
      <c r="D24203" t="str">
        <f t="shared" si="378"/>
        <v>GLLHIS4853 Susan Miller HISTORY GL Only</v>
      </c>
    </row>
    <row r="24204" spans="1:4">
      <c r="A24204" t="s">
        <v>70863</v>
      </c>
      <c r="B24204" t="s">
        <v>70864</v>
      </c>
      <c r="D24204" t="str">
        <f t="shared" si="378"/>
        <v>GLAETX4852 Christoph Vogel ENVIRONMENTAL TOXICOLOGY GL Only</v>
      </c>
    </row>
    <row r="24205" spans="1:4">
      <c r="A24205" t="s">
        <v>70865</v>
      </c>
      <c r="B24205" t="s">
        <v>70866</v>
      </c>
      <c r="D24205" t="str">
        <f t="shared" si="378"/>
        <v>GLMSUR4851 David Shatz MED Surgery GL Only</v>
      </c>
    </row>
    <row r="24206" spans="1:4">
      <c r="A24206" t="s">
        <v>70867</v>
      </c>
      <c r="B24206" t="s">
        <v>70868</v>
      </c>
      <c r="D24206" t="str">
        <f t="shared" si="378"/>
        <v>GLGSM14850 Robert Marquez GRADUATE SCHOOL OF MANAGEMENT GL Only</v>
      </c>
    </row>
    <row r="24207" spans="1:4">
      <c r="A24207" t="s">
        <v>70869</v>
      </c>
      <c r="B24207" t="s">
        <v>70870</v>
      </c>
      <c r="D24207" t="str">
        <f t="shared" si="378"/>
        <v>GLBMCB4849 Mona Monfared MOLECULAR And CELLULAR BIO GL Only</v>
      </c>
    </row>
    <row r="24208" spans="1:4">
      <c r="A24208" t="s">
        <v>70871</v>
      </c>
      <c r="B24208" t="s">
        <v>70872</v>
      </c>
      <c r="D24208" t="str">
        <f t="shared" si="378"/>
        <v>GLIMHP4848 Anthony Bhe MED Int Med Hospitalist GL Only</v>
      </c>
    </row>
    <row r="24209" spans="1:4">
      <c r="A24209" t="s">
        <v>70873</v>
      </c>
      <c r="B24209" t="s">
        <v>70874</v>
      </c>
      <c r="D24209" t="str">
        <f t="shared" si="378"/>
        <v>GLACHE4847 Earl Mcculley HUMAN ECOLOGY GL Only</v>
      </c>
    </row>
    <row r="24210" spans="1:4">
      <c r="A24210" t="s">
        <v>70875</v>
      </c>
      <c r="B24210" t="s">
        <v>70876</v>
      </c>
      <c r="D24210" t="str">
        <f t="shared" si="378"/>
        <v>GLLCHE4846 Whitney Duim CHEMISTRY GL Only</v>
      </c>
    </row>
    <row r="24211" spans="1:4">
      <c r="A24211" t="s">
        <v>70877</v>
      </c>
      <c r="B24211" t="s">
        <v>70878</v>
      </c>
      <c r="D24211" t="str">
        <f t="shared" si="378"/>
        <v>GLLMAT4845 Naoki Saito MATHEMATICS GL Only</v>
      </c>
    </row>
    <row r="24212" spans="1:4">
      <c r="A24212" t="s">
        <v>70879</v>
      </c>
      <c r="B24212" t="s">
        <v>70880</v>
      </c>
      <c r="D24212" t="str">
        <f t="shared" si="378"/>
        <v>GLVVSR4844 Luke Wittenburg VM SURGRAD SCIENCE GL Only</v>
      </c>
    </row>
    <row r="24213" spans="1:4">
      <c r="A24213" t="s">
        <v>70881</v>
      </c>
      <c r="B24213" t="s">
        <v>70882</v>
      </c>
      <c r="D24213" t="str">
        <f t="shared" si="378"/>
        <v>GLMEPM4843 Charlene K Green MED Public Health Sciences GL Only</v>
      </c>
    </row>
    <row r="24214" spans="1:4">
      <c r="A24214" t="s">
        <v>70883</v>
      </c>
      <c r="B24214" t="s">
        <v>70884</v>
      </c>
      <c r="D24214" t="str">
        <f t="shared" si="378"/>
        <v>GLAENM4842 Lynn Kimsey ENTOMOLOGY NEMATOLOGY GL Only</v>
      </c>
    </row>
    <row r="24215" spans="1:4">
      <c r="A24215" t="s">
        <v>70885</v>
      </c>
      <c r="B24215" t="s">
        <v>70886</v>
      </c>
      <c r="D24215" t="str">
        <f t="shared" si="378"/>
        <v>GLEBME4841 Sanjeevi Sivasankar BIOMEDICAL ENGINEERING GL Only</v>
      </c>
    </row>
    <row r="24216" spans="1:4">
      <c r="A24216" t="s">
        <v>70887</v>
      </c>
      <c r="B24216" t="s">
        <v>70888</v>
      </c>
      <c r="D24216" t="str">
        <f t="shared" si="378"/>
        <v>GLLLAW4840 Jill Talley SCHOOL OF LAW GL Only</v>
      </c>
    </row>
    <row r="24217" spans="1:4">
      <c r="A24217" t="s">
        <v>70889</v>
      </c>
      <c r="B24217" t="s">
        <v>70890</v>
      </c>
      <c r="D24217" t="str">
        <f t="shared" si="378"/>
        <v>GLALAW4839 William Horwath LAND AIR And WATER RESOURCES GL Only</v>
      </c>
    </row>
    <row r="24218" spans="1:4">
      <c r="A24218" t="s">
        <v>70891</v>
      </c>
      <c r="B24218" t="s">
        <v>70892</v>
      </c>
      <c r="D24218" t="str">
        <f t="shared" si="378"/>
        <v>GLLPOL4838 Randolph Siverson POLITICAL SCIENCE GL Only</v>
      </c>
    </row>
    <row r="24219" spans="1:4">
      <c r="A24219" t="s">
        <v>70893</v>
      </c>
      <c r="B24219" t="s">
        <v>70894</v>
      </c>
      <c r="D24219" t="str">
        <f t="shared" si="378"/>
        <v>GLVVGL4837 Felipe Avila VETERINARY GENETICS LAB GL Only</v>
      </c>
    </row>
    <row r="24220" spans="1:4">
      <c r="A24220" t="s">
        <v>70895</v>
      </c>
      <c r="B24220" t="s">
        <v>70896</v>
      </c>
      <c r="D24220" t="str">
        <f t="shared" si="378"/>
        <v>GLMERM4836 Tiffani Johnson MED Emergency Medicine GL Only</v>
      </c>
    </row>
    <row r="24221" spans="1:4">
      <c r="A24221" t="s">
        <v>70897</v>
      </c>
      <c r="B24221" t="s">
        <v>70898</v>
      </c>
      <c r="D24221" t="str">
        <f t="shared" si="378"/>
        <v>GLVVME4834 Jeffrey Roberts VM MEDICINE And EPIDEMIOLOGY GL Only</v>
      </c>
    </row>
    <row r="24222" spans="1:4">
      <c r="A24222" t="s">
        <v>70899</v>
      </c>
      <c r="B24222" t="s">
        <v>70900</v>
      </c>
      <c r="D24222" t="str">
        <f t="shared" si="378"/>
        <v>GLACHE4833 Rosemarie Kraft HUMAN ECOLOGY GL Only</v>
      </c>
    </row>
    <row r="24223" spans="1:4">
      <c r="A24223" t="s">
        <v>70901</v>
      </c>
      <c r="B24223" t="s">
        <v>70902</v>
      </c>
      <c r="D24223" t="str">
        <f t="shared" si="378"/>
        <v>GLBMCB4832 Peter Armstrong MOLECULAR And CELLULAR BIO GL Only</v>
      </c>
    </row>
    <row r="24224" spans="1:4">
      <c r="A24224" t="s">
        <v>70903</v>
      </c>
      <c r="B24224" t="s">
        <v>70904</v>
      </c>
      <c r="D24224" t="str">
        <f t="shared" si="378"/>
        <v>GLMPED4831 Jong Hee Chung MED Pediatrics GL Only</v>
      </c>
    </row>
    <row r="24225" spans="1:4">
      <c r="A24225" t="s">
        <v>70905</v>
      </c>
      <c r="B24225" t="s">
        <v>70906</v>
      </c>
      <c r="D24225" t="str">
        <f t="shared" si="378"/>
        <v>GLLCHE4830 Alexei Stuchebrukhov CHEMISTRY GL Only</v>
      </c>
    </row>
    <row r="24226" spans="1:4">
      <c r="A24226" t="s">
        <v>70907</v>
      </c>
      <c r="B24226" t="s">
        <v>70908</v>
      </c>
      <c r="D24226" t="str">
        <f t="shared" si="378"/>
        <v>GLLMAT4829 Thomas Strohmer MATHEMATICS GL Only</v>
      </c>
    </row>
    <row r="24227" spans="1:4">
      <c r="A24227" t="s">
        <v>70909</v>
      </c>
      <c r="B24227" t="s">
        <v>70910</v>
      </c>
      <c r="D24227" t="str">
        <f t="shared" si="378"/>
        <v>GLVHFS4828 H Shivaprasad CA ANIMAL HLTH And FOOD SAFETY LAB GL Only</v>
      </c>
    </row>
    <row r="24228" spans="1:4">
      <c r="A24228" t="s">
        <v>70911</v>
      </c>
      <c r="B24228" t="s">
        <v>70912</v>
      </c>
      <c r="D24228" t="str">
        <f t="shared" si="378"/>
        <v>GLMORT4827 Richard Marder MED Orthopaedic Surgery GL Only</v>
      </c>
    </row>
    <row r="24229" spans="1:4">
      <c r="A24229" t="s">
        <v>70913</v>
      </c>
      <c r="B24229" t="s">
        <v>70914</v>
      </c>
      <c r="D24229" t="str">
        <f t="shared" si="378"/>
        <v>GLIMHP4826 Pouria Kashkouli MED Int Med Hospitalist GL Only</v>
      </c>
    </row>
    <row r="24230" spans="1:4">
      <c r="A24230" t="s">
        <v>70915</v>
      </c>
      <c r="B24230" t="s">
        <v>70916</v>
      </c>
      <c r="D24230" t="str">
        <f t="shared" si="378"/>
        <v>GLMRAD4825 Arzu Ozturk MED Radiology GL Only</v>
      </c>
    </row>
    <row r="24231" spans="1:4">
      <c r="A24231" t="s">
        <v>70917</v>
      </c>
      <c r="B24231" t="s">
        <v>70918</v>
      </c>
      <c r="D24231" t="str">
        <f t="shared" si="378"/>
        <v>GLIMHO4824 Helen Chew MED Int Med HEMONC GL Only</v>
      </c>
    </row>
    <row r="24232" spans="1:4">
      <c r="A24232" t="s">
        <v>70919</v>
      </c>
      <c r="B24232" t="s">
        <v>70920</v>
      </c>
      <c r="D24232" t="str">
        <f t="shared" si="378"/>
        <v>GLMSUR4823 Shushmita Ahmed MED Surgery GL Only</v>
      </c>
    </row>
    <row r="24233" spans="1:4">
      <c r="A24233" t="s">
        <v>70921</v>
      </c>
      <c r="B24233" t="s">
        <v>70922</v>
      </c>
      <c r="D24233" t="str">
        <f t="shared" si="378"/>
        <v>GLLENL4822 Pamela Houston ENGLISH GL Only</v>
      </c>
    </row>
    <row r="24234" spans="1:4">
      <c r="A24234" t="s">
        <v>70923</v>
      </c>
      <c r="B24234" t="s">
        <v>70924</v>
      </c>
      <c r="D24234" t="str">
        <f t="shared" si="378"/>
        <v>GLMRAD4821 Bahman Sayyar Roudsari MED Radiology GL Only</v>
      </c>
    </row>
    <row r="24235" spans="1:4">
      <c r="A24235" t="s">
        <v>70925</v>
      </c>
      <c r="B24235" t="s">
        <v>70926</v>
      </c>
      <c r="D24235" t="str">
        <f t="shared" si="378"/>
        <v>GLMPSY4820 James Jung MED Psychiatry And Behav Sci GL Only</v>
      </c>
    </row>
    <row r="24236" spans="1:4">
      <c r="A24236" t="s">
        <v>70927</v>
      </c>
      <c r="B24236" t="s">
        <v>70928</v>
      </c>
      <c r="D24236" t="str">
        <f t="shared" si="378"/>
        <v>GLLFAI4819 Antonella Bassi FRENCH And ITALIAN GL Only</v>
      </c>
    </row>
    <row r="24237" spans="1:4">
      <c r="A24237" t="s">
        <v>70929</v>
      </c>
      <c r="B24237" t="s">
        <v>70930</v>
      </c>
      <c r="D24237" t="str">
        <f t="shared" si="378"/>
        <v>GLMPED4818 Jay Milstein MED Pediatrics GL Only</v>
      </c>
    </row>
    <row r="24238" spans="1:4">
      <c r="A24238" t="s">
        <v>70931</v>
      </c>
      <c r="B24238" t="s">
        <v>70932</v>
      </c>
      <c r="D24238" t="str">
        <f t="shared" si="378"/>
        <v>GLVVSR4817 Michelle Giuffrida VM SURGRAD SCIENCE GL Only</v>
      </c>
    </row>
    <row r="24239" spans="1:4">
      <c r="A24239" t="s">
        <v>70933</v>
      </c>
      <c r="B24239" t="s">
        <v>70934</v>
      </c>
      <c r="D24239" t="str">
        <f t="shared" si="378"/>
        <v>GLLCHE4816 William Casey CHEMISTRY GL Only</v>
      </c>
    </row>
    <row r="24240" spans="1:4">
      <c r="A24240" t="s">
        <v>70935</v>
      </c>
      <c r="B24240" t="s">
        <v>70936</v>
      </c>
      <c r="D24240" t="str">
        <f t="shared" si="378"/>
        <v>GLNURS4815 Elena Siegel School of Nursing GL Only</v>
      </c>
    </row>
    <row r="24241" spans="1:4">
      <c r="A24241" t="s">
        <v>70937</v>
      </c>
      <c r="B24241" t="s">
        <v>70938</v>
      </c>
      <c r="D24241" t="str">
        <f t="shared" si="378"/>
        <v>GLMANS4814 Dennis Fung MED Anesth And Pain Medicine GL Only</v>
      </c>
    </row>
    <row r="24242" spans="1:4">
      <c r="A24242" t="s">
        <v>70939</v>
      </c>
      <c r="B24242" t="s">
        <v>70940</v>
      </c>
      <c r="D24242" t="str">
        <f t="shared" si="378"/>
        <v>GLMEPM4813 Sunny Kim MED Public Health Sciences GL Only</v>
      </c>
    </row>
    <row r="24243" spans="1:4">
      <c r="A24243" t="s">
        <v>70941</v>
      </c>
      <c r="B24243" t="s">
        <v>70942</v>
      </c>
      <c r="D24243" t="str">
        <f t="shared" si="378"/>
        <v>GLMPED4812 Arun Kumar MED Pediatrics GL Only</v>
      </c>
    </row>
    <row r="24244" spans="1:4">
      <c r="A24244" t="s">
        <v>70943</v>
      </c>
      <c r="B24244" t="s">
        <v>70944</v>
      </c>
      <c r="D24244" t="str">
        <f t="shared" si="378"/>
        <v>GLVVME4811 John Angelos VM MEDICINE And EPIDEMIOLOGY GL Only</v>
      </c>
    </row>
    <row r="24245" spans="1:4">
      <c r="A24245" t="s">
        <v>70945</v>
      </c>
      <c r="B24245" t="s">
        <v>70946</v>
      </c>
      <c r="D24245" t="str">
        <f t="shared" si="378"/>
        <v>GLLMAT4810 Donald Chakerian MATHEMATICS GL Only</v>
      </c>
    </row>
    <row r="24246" spans="1:4">
      <c r="A24246" t="s">
        <v>70947</v>
      </c>
      <c r="B24246" t="s">
        <v>70948</v>
      </c>
      <c r="D24246" t="str">
        <f t="shared" si="378"/>
        <v>GLMPSY4809 Tara Neavins MED Psychiatry And Behav Sci GL Only</v>
      </c>
    </row>
    <row r="24247" spans="1:4">
      <c r="A24247" t="s">
        <v>70949</v>
      </c>
      <c r="B24247" t="s">
        <v>70950</v>
      </c>
      <c r="D24247" t="str">
        <f t="shared" si="378"/>
        <v>GLMPED4808 Heather McKnight MED Pediatrics GL Only</v>
      </c>
    </row>
    <row r="24248" spans="1:4">
      <c r="A24248" t="s">
        <v>70951</v>
      </c>
      <c r="B24248" t="s">
        <v>70952</v>
      </c>
      <c r="D24248" t="str">
        <f t="shared" si="378"/>
        <v>GLMPSY4807 Gregory Jaeck MED Psychiatry And Behav Sci GL Only</v>
      </c>
    </row>
    <row r="24249" spans="1:4">
      <c r="A24249" t="s">
        <v>70953</v>
      </c>
      <c r="B24249" t="s">
        <v>70954</v>
      </c>
      <c r="D24249" t="str">
        <f t="shared" si="378"/>
        <v>GLLEAL4806 Kazuhide Takeuchi EAST ASIAN LANG And CULTURES GL Only</v>
      </c>
    </row>
    <row r="24250" spans="1:4">
      <c r="A24250" t="s">
        <v>70955</v>
      </c>
      <c r="B24250" t="s">
        <v>70956</v>
      </c>
      <c r="D24250" t="str">
        <f t="shared" si="378"/>
        <v>GLDEDU4805 Rebecca Ambrose EDUCATION GL Only</v>
      </c>
    </row>
    <row r="24251" spans="1:4">
      <c r="A24251" t="s">
        <v>70957</v>
      </c>
      <c r="B24251" t="s">
        <v>70958</v>
      </c>
      <c r="D24251" t="str">
        <f t="shared" si="378"/>
        <v>GLVPHR4804 James Jared Clark VM POPULATION HLTH And REPROD GL Only</v>
      </c>
    </row>
    <row r="24252" spans="1:4">
      <c r="A24252" t="s">
        <v>70959</v>
      </c>
      <c r="B24252" t="s">
        <v>70960</v>
      </c>
      <c r="D24252" t="str">
        <f t="shared" si="378"/>
        <v>GLAPLS4803 Cai Zhong Jiang PLANT SCIENCES GL Only</v>
      </c>
    </row>
    <row r="24253" spans="1:4">
      <c r="A24253" t="s">
        <v>70961</v>
      </c>
      <c r="B24253" t="s">
        <v>70962</v>
      </c>
      <c r="D24253" t="str">
        <f t="shared" si="378"/>
        <v>GLMNEU4802 Frank Sharp MED Neurology GL Only</v>
      </c>
    </row>
    <row r="24254" spans="1:4">
      <c r="A24254" t="s">
        <v>70963</v>
      </c>
      <c r="B24254" t="s">
        <v>70964</v>
      </c>
      <c r="D24254" t="str">
        <f t="shared" si="378"/>
        <v>GLIMGM4801 Brittany Mary Chatterton MED Int Med Genl Medicine GL Only</v>
      </c>
    </row>
    <row r="24255" spans="1:4">
      <c r="A24255" t="s">
        <v>70965</v>
      </c>
      <c r="B24255" t="s">
        <v>70966</v>
      </c>
      <c r="D24255" t="str">
        <f t="shared" si="378"/>
        <v>GLIMCA4800 Edris Aman MED INT MED CARDIOLOGY GL Only</v>
      </c>
    </row>
    <row r="24256" spans="1:4">
      <c r="A24256" t="s">
        <v>70967</v>
      </c>
      <c r="B24256" t="s">
        <v>70968</v>
      </c>
      <c r="D24256" t="str">
        <f t="shared" si="378"/>
        <v>GLAANS4799 C Calvert ANIMAL SCIENCE GL Only</v>
      </c>
    </row>
    <row r="24257" spans="1:4">
      <c r="A24257" t="s">
        <v>70969</v>
      </c>
      <c r="B24257" t="s">
        <v>70970</v>
      </c>
      <c r="D24257" t="str">
        <f t="shared" si="378"/>
        <v>GLLFAI4798 Ruth B York FRENCH And ITALIAN GL Only</v>
      </c>
    </row>
    <row r="24258" spans="1:4">
      <c r="A24258" t="s">
        <v>70971</v>
      </c>
      <c r="B24258" t="s">
        <v>70972</v>
      </c>
      <c r="D24258" t="str">
        <f t="shared" si="378"/>
        <v>GLVVME4797 Daniel Hershberger VM MEDICINE And EPIDEMIOLOGY GL Only</v>
      </c>
    </row>
    <row r="24259" spans="1:4">
      <c r="A24259" t="s">
        <v>70973</v>
      </c>
      <c r="B24259" t="s">
        <v>70974</v>
      </c>
      <c r="D24259" t="str">
        <f t="shared" ref="D24259:D24322" si="379">A24259&amp;" "&amp;B24259</f>
        <v>GLVVME4796 Melissa Bain VM MEDICINE And EPIDEMIOLOGY GL Only</v>
      </c>
    </row>
    <row r="24260" spans="1:4">
      <c r="A24260" t="s">
        <v>70975</v>
      </c>
      <c r="B24260" t="s">
        <v>70976</v>
      </c>
      <c r="D24260" t="str">
        <f t="shared" si="379"/>
        <v>GLVPMI4795 Amir Kol VM PATHOLOGY MICRO And IMMUN GL Only</v>
      </c>
    </row>
    <row r="24261" spans="1:4">
      <c r="A24261" t="s">
        <v>70977</v>
      </c>
      <c r="B24261" t="s">
        <v>70978</v>
      </c>
      <c r="D24261" t="str">
        <f t="shared" si="379"/>
        <v>GLMNEU4794 June Yu Paltzer MED Neurology GL Only</v>
      </c>
    </row>
    <row r="24262" spans="1:4">
      <c r="A24262" t="s">
        <v>70979</v>
      </c>
      <c r="B24262" t="s">
        <v>70980</v>
      </c>
      <c r="D24262" t="str">
        <f t="shared" si="379"/>
        <v>GLECSE4793 Vladimir Filkov ENGR COMPUTER SCIENCE GL Only</v>
      </c>
    </row>
    <row r="24263" spans="1:4">
      <c r="A24263" t="s">
        <v>70981</v>
      </c>
      <c r="B24263" t="s">
        <v>70982</v>
      </c>
      <c r="D24263" t="str">
        <f t="shared" si="379"/>
        <v>GLMOPH4791 Robert Zawadzki MED Eye Center GL Only</v>
      </c>
    </row>
    <row r="24264" spans="1:4">
      <c r="A24264" t="s">
        <v>70983</v>
      </c>
      <c r="B24264" t="s">
        <v>70984</v>
      </c>
      <c r="D24264" t="str">
        <f t="shared" si="379"/>
        <v>GLAETX4790 Robert Rice ENVIRONMENTAL TOXICOLOGY GL Only</v>
      </c>
    </row>
    <row r="24265" spans="1:4">
      <c r="A24265" t="s">
        <v>70985</v>
      </c>
      <c r="B24265" t="s">
        <v>70986</v>
      </c>
      <c r="D24265" t="str">
        <f t="shared" si="379"/>
        <v>GLECHM4789 Roopali Kukreja MATERIALS SCIENCE And ENGINEERING GL Only</v>
      </c>
    </row>
    <row r="24266" spans="1:4">
      <c r="A24266" t="s">
        <v>70987</v>
      </c>
      <c r="B24266" t="s">
        <v>70988</v>
      </c>
      <c r="D24266" t="str">
        <f t="shared" si="379"/>
        <v>GLMURO4788 Shelley Godley MED Urologic Surgery GL Only</v>
      </c>
    </row>
    <row r="24267" spans="1:4">
      <c r="A24267" t="s">
        <v>70989</v>
      </c>
      <c r="B24267" t="s">
        <v>70990</v>
      </c>
      <c r="D24267" t="str">
        <f t="shared" si="379"/>
        <v>GLDEDU4787 Gloria Rodriguez EDUCATION GL Only</v>
      </c>
    </row>
    <row r="24268" spans="1:4">
      <c r="A24268" t="s">
        <v>70991</v>
      </c>
      <c r="B24268" t="s">
        <v>70992</v>
      </c>
      <c r="D24268" t="str">
        <f t="shared" si="379"/>
        <v>GLLENL4786 Sandra Gilbert ENGLISH GL Only</v>
      </c>
    </row>
    <row r="24269" spans="1:4">
      <c r="A24269" t="s">
        <v>70993</v>
      </c>
      <c r="B24269" t="s">
        <v>70994</v>
      </c>
      <c r="D24269" t="str">
        <f t="shared" si="379"/>
        <v>GLMANS4785 Alon Ben Ari MED Anesth And Pain Medicine GL Only</v>
      </c>
    </row>
    <row r="24270" spans="1:4">
      <c r="A24270" t="s">
        <v>70995</v>
      </c>
      <c r="B24270" t="s">
        <v>70996</v>
      </c>
      <c r="D24270" t="str">
        <f t="shared" si="379"/>
        <v>GLAFST4784 Edward Spang FOOD SCIENCE And TECHNOLOGY GL Only</v>
      </c>
    </row>
    <row r="24271" spans="1:4">
      <c r="A24271" t="s">
        <v>70997</v>
      </c>
      <c r="B24271" t="s">
        <v>70998</v>
      </c>
      <c r="D24271" t="str">
        <f t="shared" si="379"/>
        <v>GLMPSY4783 Sally Ozonoff MED Psychiatry And Behav Sci GL Only</v>
      </c>
    </row>
    <row r="24272" spans="1:4">
      <c r="A24272" t="s">
        <v>70999</v>
      </c>
      <c r="B24272" t="s">
        <v>71000</v>
      </c>
      <c r="D24272" t="str">
        <f t="shared" si="379"/>
        <v>GLEMAE4782 Bahram Ravani MECHANICAL And AEROSPACE ENGR GL Only</v>
      </c>
    </row>
    <row r="24273" spans="1:4">
      <c r="A24273" t="s">
        <v>71001</v>
      </c>
      <c r="B24273" t="s">
        <v>71002</v>
      </c>
      <c r="D24273" t="str">
        <f t="shared" si="379"/>
        <v>GLMADM4781 Wilfred Shiu MED Deans Office GL Only</v>
      </c>
    </row>
    <row r="24274" spans="1:4">
      <c r="A24274" t="s">
        <v>71003</v>
      </c>
      <c r="B24274" t="s">
        <v>71004</v>
      </c>
      <c r="D24274" t="str">
        <f t="shared" si="379"/>
        <v>GLMFCM4780 Mary Meux MED Family And Community Med GL Only</v>
      </c>
    </row>
    <row r="24275" spans="1:4">
      <c r="A24275" t="s">
        <v>71005</v>
      </c>
      <c r="B24275" t="s">
        <v>71006</v>
      </c>
      <c r="D24275" t="str">
        <f t="shared" si="379"/>
        <v>GLVMDO4779 Joshua Stern VM DEANS OFFICE GL Only</v>
      </c>
    </row>
    <row r="24276" spans="1:4">
      <c r="A24276" t="s">
        <v>71007</v>
      </c>
      <c r="B24276" t="s">
        <v>71008</v>
      </c>
      <c r="D24276" t="str">
        <f t="shared" si="379"/>
        <v>GLGSM14778 Albert Contreras GRADUATE SCHOOL OF MANAGEMENT GL Only</v>
      </c>
    </row>
    <row r="24277" spans="1:4">
      <c r="A24277" t="s">
        <v>71009</v>
      </c>
      <c r="B24277" t="s">
        <v>71010</v>
      </c>
      <c r="D24277" t="str">
        <f t="shared" si="379"/>
        <v>GLLPSC4777 Dean Simonton PSYCHOLOGY GL Only</v>
      </c>
    </row>
    <row r="24278" spans="1:4">
      <c r="A24278" t="s">
        <v>71011</v>
      </c>
      <c r="B24278" t="s">
        <v>71012</v>
      </c>
      <c r="D24278" t="str">
        <f t="shared" si="379"/>
        <v>GLMDER4776 Sara Dahle MED Dermatology GL Only</v>
      </c>
    </row>
    <row r="24279" spans="1:4">
      <c r="A24279" t="s">
        <v>71013</v>
      </c>
      <c r="B24279" t="s">
        <v>71014</v>
      </c>
      <c r="D24279" t="str">
        <f t="shared" si="379"/>
        <v>GLLECN4775 L Helms ECONOMICS GL Only</v>
      </c>
    </row>
    <row r="24280" spans="1:4">
      <c r="A24280" t="s">
        <v>71015</v>
      </c>
      <c r="B24280" t="s">
        <v>71016</v>
      </c>
      <c r="D24280" t="str">
        <f t="shared" si="379"/>
        <v>GLMOTO4774 Scott Fuller MED Otolaryngology GL Only</v>
      </c>
    </row>
    <row r="24281" spans="1:4">
      <c r="A24281" t="s">
        <v>71017</v>
      </c>
      <c r="B24281" t="s">
        <v>71018</v>
      </c>
      <c r="D24281" t="str">
        <f t="shared" si="379"/>
        <v>GLLSOC4773 Courtney Caviness SOCIOLOGY GL Only</v>
      </c>
    </row>
    <row r="24282" spans="1:4">
      <c r="A24282" t="s">
        <v>71019</v>
      </c>
      <c r="B24282" t="s">
        <v>71020</v>
      </c>
      <c r="D24282" t="str">
        <f t="shared" si="379"/>
        <v>GLIMEN4772 Michael Geokas MED Int Med Endocrinology GL Only</v>
      </c>
    </row>
    <row r="24283" spans="1:4">
      <c r="A24283" t="s">
        <v>71021</v>
      </c>
      <c r="B24283" t="s">
        <v>71022</v>
      </c>
      <c r="D24283" t="str">
        <f t="shared" si="379"/>
        <v>GLMFCM4771 Paul Davainis MED Family And Community Med GL Only</v>
      </c>
    </row>
    <row r="24284" spans="1:4">
      <c r="A24284" t="s">
        <v>71023</v>
      </c>
      <c r="B24284" t="s">
        <v>71024</v>
      </c>
      <c r="D24284" t="str">
        <f t="shared" si="379"/>
        <v>GLVVSR4770 Jamie Burkitt Creedon VM SURGRAD SCIENCE GL Only</v>
      </c>
    </row>
    <row r="24285" spans="1:4">
      <c r="A24285" t="s">
        <v>71025</v>
      </c>
      <c r="B24285" t="s">
        <v>71026</v>
      </c>
      <c r="D24285" t="str">
        <f t="shared" si="379"/>
        <v>GLNURS4769 Jann Murray Garcia School of Nursing GL Only</v>
      </c>
    </row>
    <row r="24286" spans="1:4">
      <c r="A24286" t="s">
        <v>71027</v>
      </c>
      <c r="B24286" t="s">
        <v>71028</v>
      </c>
      <c r="D24286" t="str">
        <f t="shared" si="379"/>
        <v>GLGSM14768 Hanumantha Unnava GRADUATE SCHOOL OF MANAGEMENT GL Only</v>
      </c>
    </row>
    <row r="24287" spans="1:4">
      <c r="A24287" t="s">
        <v>71029</v>
      </c>
      <c r="B24287" t="s">
        <v>71030</v>
      </c>
      <c r="D24287" t="str">
        <f t="shared" si="379"/>
        <v>GLEMAE4767 Seongkyu Lee MECHANICAL And AEROSPACE ENGR GL Only</v>
      </c>
    </row>
    <row r="24288" spans="1:4">
      <c r="A24288" t="s">
        <v>71031</v>
      </c>
      <c r="B24288" t="s">
        <v>71032</v>
      </c>
      <c r="D24288" t="str">
        <f t="shared" si="379"/>
        <v>GLLAHI4766 Gina Werfel ART And ART HISTORY GL Only</v>
      </c>
    </row>
    <row r="24289" spans="1:4">
      <c r="A24289" t="s">
        <v>71033</v>
      </c>
      <c r="B24289" t="s">
        <v>71034</v>
      </c>
      <c r="D24289" t="str">
        <f t="shared" si="379"/>
        <v>GLACHE4765 Johnna Swartz HUMAN ECOLOGY GL Only</v>
      </c>
    </row>
    <row r="24290" spans="1:4">
      <c r="A24290" t="s">
        <v>71035</v>
      </c>
      <c r="B24290" t="s">
        <v>71036</v>
      </c>
      <c r="D24290" t="str">
        <f t="shared" si="379"/>
        <v>GLMPED4764 Kristie Brandt MED Pediatrics GL Only</v>
      </c>
    </row>
    <row r="24291" spans="1:4">
      <c r="A24291" t="s">
        <v>71037</v>
      </c>
      <c r="B24291" t="s">
        <v>71038</v>
      </c>
      <c r="D24291" t="str">
        <f t="shared" si="379"/>
        <v>GLBEVE4763 Richard Grosberg EVOLUTION And ECOLOGY GL Only</v>
      </c>
    </row>
    <row r="24292" spans="1:4">
      <c r="A24292" t="s">
        <v>71039</v>
      </c>
      <c r="B24292" t="s">
        <v>71040</v>
      </c>
      <c r="D24292" t="str">
        <f t="shared" si="379"/>
        <v>GLMPSY4762 Marjorie Solomon MED Psychiatry And Behav Sci GL Only</v>
      </c>
    </row>
    <row r="24293" spans="1:4">
      <c r="A24293" t="s">
        <v>71041</v>
      </c>
      <c r="B24293" t="s">
        <v>71042</v>
      </c>
      <c r="D24293" t="str">
        <f t="shared" si="379"/>
        <v>GLIMID4761 Minh Vu Nguyen MED Int Med Infectious Dis GL Only</v>
      </c>
    </row>
    <row r="24294" spans="1:4">
      <c r="A24294" t="s">
        <v>71043</v>
      </c>
      <c r="B24294" t="s">
        <v>71044</v>
      </c>
      <c r="D24294" t="str">
        <f t="shared" si="379"/>
        <v>GLAANS4760 James Millam ANIMAL SCIENCE GL Only</v>
      </c>
    </row>
    <row r="24295" spans="1:4">
      <c r="A24295" t="s">
        <v>71045</v>
      </c>
      <c r="B24295" t="s">
        <v>71046</v>
      </c>
      <c r="D24295" t="str">
        <f t="shared" si="379"/>
        <v>GLMPSY4759 Samantha Kettle MED Psychiatry And Behav Sci GL Only</v>
      </c>
    </row>
    <row r="24296" spans="1:4">
      <c r="A24296" t="s">
        <v>71047</v>
      </c>
      <c r="B24296" t="s">
        <v>71048</v>
      </c>
      <c r="D24296" t="str">
        <f t="shared" si="379"/>
        <v>GLMOBG4758 Richard Sweet MED Obstetrics And Gynecology GL Only</v>
      </c>
    </row>
    <row r="24297" spans="1:4">
      <c r="A24297" t="s">
        <v>71049</v>
      </c>
      <c r="B24297" t="s">
        <v>71050</v>
      </c>
      <c r="D24297" t="str">
        <f t="shared" si="379"/>
        <v>GLMPAT4757 Raymond Teplitz MED Pathology And Lab Medicine GL Only</v>
      </c>
    </row>
    <row r="24298" spans="1:4">
      <c r="A24298" t="s">
        <v>71051</v>
      </c>
      <c r="B24298" t="s">
        <v>71052</v>
      </c>
      <c r="D24298" t="str">
        <f t="shared" si="379"/>
        <v>GLLGSW4756 AMINA MAMA GENDERSEXUALITY WOMENSSTUDIES GL Only</v>
      </c>
    </row>
    <row r="24299" spans="1:4">
      <c r="A24299" t="s">
        <v>71053</v>
      </c>
      <c r="B24299" t="s">
        <v>71054</v>
      </c>
      <c r="D24299" t="str">
        <f t="shared" si="379"/>
        <v>GLIMHO4755 Derick Lau MED Int Med HEMONC GL Only</v>
      </c>
    </row>
    <row r="24300" spans="1:4">
      <c r="A24300" t="s">
        <v>71055</v>
      </c>
      <c r="B24300" t="s">
        <v>71056</v>
      </c>
      <c r="D24300" t="str">
        <f t="shared" si="379"/>
        <v>GLLUWP4754 Kenneth Andersen UNIVERSITY WRITING PROGRAM GL Only</v>
      </c>
    </row>
    <row r="24301" spans="1:4">
      <c r="A24301" t="s">
        <v>71057</v>
      </c>
      <c r="B24301" t="s">
        <v>71058</v>
      </c>
      <c r="D24301" t="str">
        <f t="shared" si="379"/>
        <v>GLALAW4753 Yufang Jin LAND AIR And WATER RESOURCES GL Only</v>
      </c>
    </row>
    <row r="24302" spans="1:4">
      <c r="A24302" t="s">
        <v>71059</v>
      </c>
      <c r="B24302" t="s">
        <v>71060</v>
      </c>
      <c r="D24302" t="str">
        <f t="shared" si="379"/>
        <v>GLAPPA4752 Ioannis Stergiopoulos PLANT PATHOLOGY GL Only</v>
      </c>
    </row>
    <row r="24303" spans="1:4">
      <c r="A24303" t="s">
        <v>71061</v>
      </c>
      <c r="B24303" t="s">
        <v>71062</v>
      </c>
      <c r="D24303" t="str">
        <f t="shared" si="379"/>
        <v>GLMPSY4751 Keith Lui MED Psychiatry And Behav Sci GL Only</v>
      </c>
    </row>
    <row r="24304" spans="1:4">
      <c r="A24304" t="s">
        <v>71063</v>
      </c>
      <c r="B24304" t="s">
        <v>71064</v>
      </c>
      <c r="D24304" t="str">
        <f t="shared" si="379"/>
        <v>GLVPHR4750 Richard Pereira VM POPULATION HLTH And REPROD GL Only</v>
      </c>
    </row>
    <row r="24305" spans="1:4">
      <c r="A24305" t="s">
        <v>71065</v>
      </c>
      <c r="B24305" t="s">
        <v>71066</v>
      </c>
      <c r="D24305" t="str">
        <f t="shared" si="379"/>
        <v>GLAVIT4749 Carole Meredith VITICULTURE And ENOLOGY GL Only</v>
      </c>
    </row>
    <row r="24306" spans="1:4">
      <c r="A24306" t="s">
        <v>71067</v>
      </c>
      <c r="B24306" t="s">
        <v>71068</v>
      </c>
      <c r="D24306" t="str">
        <f t="shared" si="379"/>
        <v>GLDEDU4748 Marcela Cuellar EDUCATION GL Only</v>
      </c>
    </row>
    <row r="24307" spans="1:4">
      <c r="A24307" t="s">
        <v>71069</v>
      </c>
      <c r="B24307" t="s">
        <v>71070</v>
      </c>
      <c r="D24307" t="str">
        <f t="shared" si="379"/>
        <v>GLAENM4747 Rachel Vannette ENTOMOLOGY NEMATOLOGY GL Only</v>
      </c>
    </row>
    <row r="24308" spans="1:4">
      <c r="A24308" t="s">
        <v>71071</v>
      </c>
      <c r="B24308" t="s">
        <v>71072</v>
      </c>
      <c r="D24308" t="str">
        <f t="shared" si="379"/>
        <v>GLEECE4746 Diego Yankelevich ELECT And COMP ENGR GL Only</v>
      </c>
    </row>
    <row r="24309" spans="1:4">
      <c r="A24309" t="s">
        <v>71073</v>
      </c>
      <c r="B24309" t="s">
        <v>71074</v>
      </c>
      <c r="D24309" t="str">
        <f t="shared" si="379"/>
        <v>GLADES4745 Steven Morgan ENVIRONMENTAL SCIENCE And POLICY GL Only</v>
      </c>
    </row>
    <row r="24310" spans="1:4">
      <c r="A24310" t="s">
        <v>71075</v>
      </c>
      <c r="B24310" t="s">
        <v>71076</v>
      </c>
      <c r="D24310" t="str">
        <f t="shared" si="379"/>
        <v>GLLUWP4744 Scott Herring UNIVERSITY WRITING PROGRAM GL Only</v>
      </c>
    </row>
    <row r="24311" spans="1:4">
      <c r="A24311" t="s">
        <v>71077</v>
      </c>
      <c r="B24311" t="s">
        <v>71078</v>
      </c>
      <c r="D24311" t="str">
        <f t="shared" si="379"/>
        <v>GLMRAD4743 Royce Biddle MED Radiology GL Only</v>
      </c>
    </row>
    <row r="24312" spans="1:4">
      <c r="A24312" t="s">
        <v>71079</v>
      </c>
      <c r="B24312" t="s">
        <v>71080</v>
      </c>
      <c r="D24312" t="str">
        <f t="shared" si="379"/>
        <v>GLABAE4742 Mir Shafii BIOLOGICAL And AG ENGINEERING GL Only</v>
      </c>
    </row>
    <row r="24313" spans="1:4">
      <c r="A24313" t="s">
        <v>71081</v>
      </c>
      <c r="B24313" t="s">
        <v>71082</v>
      </c>
      <c r="D24313" t="str">
        <f t="shared" si="379"/>
        <v>GLBEVE4741 Sharon Strauss EVOLUTION And ECOLOGY GL Only</v>
      </c>
    </row>
    <row r="24314" spans="1:4">
      <c r="A24314" t="s">
        <v>71083</v>
      </c>
      <c r="B24314" t="s">
        <v>71084</v>
      </c>
      <c r="D24314" t="str">
        <f t="shared" si="379"/>
        <v>GLAETX4740 Spencer Walse ENVIRONMENTAL TOXICOLOGY GL Only</v>
      </c>
    </row>
    <row r="24315" spans="1:4">
      <c r="A24315" t="s">
        <v>71085</v>
      </c>
      <c r="B24315" t="s">
        <v>71086</v>
      </c>
      <c r="D24315" t="str">
        <f t="shared" si="379"/>
        <v>GLAPLS4739 Eduardo Blumwald PLANT SCIENCES GL Only</v>
      </c>
    </row>
    <row r="24316" spans="1:4">
      <c r="A24316" t="s">
        <v>71087</v>
      </c>
      <c r="B24316" t="s">
        <v>71088</v>
      </c>
      <c r="D24316" t="str">
        <f t="shared" si="379"/>
        <v>GLLCLA4738 John Rundin CLASSICS GL Only</v>
      </c>
    </row>
    <row r="24317" spans="1:4">
      <c r="A24317" t="s">
        <v>71089</v>
      </c>
      <c r="B24317" t="s">
        <v>71090</v>
      </c>
      <c r="D24317" t="str">
        <f t="shared" si="379"/>
        <v>GLVPHR4737 Bart Weimer VM POPULATION HLTH And REPROD GL Only</v>
      </c>
    </row>
    <row r="24318" spans="1:4">
      <c r="A24318" t="s">
        <v>71091</v>
      </c>
      <c r="B24318" t="s">
        <v>71092</v>
      </c>
      <c r="D24318" t="str">
        <f t="shared" si="379"/>
        <v>GLBMMG4736 Valley Stewart MICROBIOLOGY And MOLEC GENETICS GL Only</v>
      </c>
    </row>
    <row r="24319" spans="1:4">
      <c r="A24319" t="s">
        <v>71093</v>
      </c>
      <c r="B24319" t="s">
        <v>71094</v>
      </c>
      <c r="D24319" t="str">
        <f t="shared" si="379"/>
        <v>GLDEDU4735 Julius M Sassenrath EDUCATION GL Only</v>
      </c>
    </row>
    <row r="24320" spans="1:4">
      <c r="A24320" t="s">
        <v>71095</v>
      </c>
      <c r="B24320" t="s">
        <v>71096</v>
      </c>
      <c r="D24320" t="str">
        <f t="shared" si="379"/>
        <v>GLMPSY4734 Guohua Xia MED Psychiatry And Behav Sci GL Only</v>
      </c>
    </row>
    <row r="24321" spans="1:4">
      <c r="A24321" t="s">
        <v>71097</v>
      </c>
      <c r="B24321" t="s">
        <v>71098</v>
      </c>
      <c r="D24321" t="str">
        <f t="shared" si="379"/>
        <v>GLIMCA4733 William Lewis MED INT MED CARDIOLOGY GL Only</v>
      </c>
    </row>
    <row r="24322" spans="1:4">
      <c r="A24322" t="s">
        <v>71099</v>
      </c>
      <c r="B24322" t="s">
        <v>71100</v>
      </c>
      <c r="D24322" t="str">
        <f t="shared" si="379"/>
        <v>GLMNEU4732 Lin Zhang MED Neurology GL Only</v>
      </c>
    </row>
    <row r="24323" spans="1:4">
      <c r="A24323" t="s">
        <v>71101</v>
      </c>
      <c r="B24323" t="s">
        <v>71102</v>
      </c>
      <c r="D24323" t="str">
        <f t="shared" ref="D24323:D24386" si="380">A24323&amp;" "&amp;B24323</f>
        <v>GLMSUR4731 David Cooke MED Surgery GL Only</v>
      </c>
    </row>
    <row r="24324" spans="1:4">
      <c r="A24324" t="s">
        <v>71103</v>
      </c>
      <c r="B24324" t="s">
        <v>71104</v>
      </c>
      <c r="D24324" t="str">
        <f t="shared" si="380"/>
        <v>GLLECN4730 Erich Muehlegger ECONOMICS GL Only</v>
      </c>
    </row>
    <row r="24325" spans="1:4">
      <c r="A24325" t="s">
        <v>71105</v>
      </c>
      <c r="B24325" t="s">
        <v>71106</v>
      </c>
      <c r="D24325" t="str">
        <f t="shared" si="380"/>
        <v>GLLEPS4729 Tessa Hill EARTH And PLANETARY SCIENCES GL Only</v>
      </c>
    </row>
    <row r="24326" spans="1:4">
      <c r="A24326" t="s">
        <v>71107</v>
      </c>
      <c r="B24326" t="s">
        <v>71108</v>
      </c>
      <c r="D24326" t="str">
        <f t="shared" si="380"/>
        <v>GLLDES4728 Patricia Harrison DEPARTMENT OF DESIGN GL Only</v>
      </c>
    </row>
    <row r="24327" spans="1:4">
      <c r="A24327" t="s">
        <v>71109</v>
      </c>
      <c r="B24327" t="s">
        <v>71110</v>
      </c>
      <c r="D24327" t="str">
        <f t="shared" si="380"/>
        <v>GLAPLS4727 Carlos Quiros PLANT SCIENCES GL Only</v>
      </c>
    </row>
    <row r="24328" spans="1:4">
      <c r="A24328" t="s">
        <v>71111</v>
      </c>
      <c r="B24328" t="s">
        <v>71112</v>
      </c>
      <c r="D24328" t="str">
        <f t="shared" si="380"/>
        <v>GLECEE4726 Hanjiro W Ambrose CIVIL And ENVIRONMENTAL ENGR GL Only</v>
      </c>
    </row>
    <row r="24329" spans="1:4">
      <c r="A24329" t="s">
        <v>71113</v>
      </c>
      <c r="B24329" t="s">
        <v>71114</v>
      </c>
      <c r="D24329" t="str">
        <f t="shared" si="380"/>
        <v>GLLFAI4725 Margherita Heyer Caput FRENCH And ITALIAN GL Only</v>
      </c>
    </row>
    <row r="24330" spans="1:4">
      <c r="A24330" t="s">
        <v>71115</v>
      </c>
      <c r="B24330" t="s">
        <v>71116</v>
      </c>
      <c r="D24330" t="str">
        <f t="shared" si="380"/>
        <v>GLVPMI4724 Kevin Woolard VM PATHOLOGY MICRO And IMMUN GL Only</v>
      </c>
    </row>
    <row r="24331" spans="1:4">
      <c r="A24331" t="s">
        <v>71117</v>
      </c>
      <c r="B24331" t="s">
        <v>71118</v>
      </c>
      <c r="D24331" t="str">
        <f t="shared" si="380"/>
        <v>GLAVIT4723 David Block VITICULTURE And ENOLOGY GL Only</v>
      </c>
    </row>
    <row r="24332" spans="1:4">
      <c r="A24332" t="s">
        <v>71119</v>
      </c>
      <c r="B24332" t="s">
        <v>71120</v>
      </c>
      <c r="D24332" t="str">
        <f t="shared" si="380"/>
        <v>GLLUWP4722 Heather Milton UNIVERSITY WRITING PROGRAM GL Only</v>
      </c>
    </row>
    <row r="24333" spans="1:4">
      <c r="A24333" t="s">
        <v>71121</v>
      </c>
      <c r="B24333" t="s">
        <v>71122</v>
      </c>
      <c r="D24333" t="str">
        <f t="shared" si="380"/>
        <v>GLECEE4721 Yuk Chai CIVIL And ENVIRONMENTAL ENGR GL Only</v>
      </c>
    </row>
    <row r="24334" spans="1:4">
      <c r="A24334" t="s">
        <v>71123</v>
      </c>
      <c r="B24334" t="s">
        <v>71124</v>
      </c>
      <c r="D24334" t="str">
        <f t="shared" si="380"/>
        <v>GLMPAT4720 Karen Matsukuma MED Pathology And Lab Medicine GL Only</v>
      </c>
    </row>
    <row r="24335" spans="1:4">
      <c r="A24335" t="s">
        <v>71125</v>
      </c>
      <c r="B24335" t="s">
        <v>71126</v>
      </c>
      <c r="D24335" t="str">
        <f t="shared" si="380"/>
        <v>GLMPAT4719 Robert Cardiff MED Pathology And Lab Medicine GL Only</v>
      </c>
    </row>
    <row r="24336" spans="1:4">
      <c r="A24336" t="s">
        <v>71127</v>
      </c>
      <c r="B24336" t="s">
        <v>71128</v>
      </c>
      <c r="D24336" t="str">
        <f t="shared" si="380"/>
        <v>GLMEPM4718 Diana Miglioretti MED Public Health Sciences GL Only</v>
      </c>
    </row>
    <row r="24337" spans="1:4">
      <c r="A24337" t="s">
        <v>71129</v>
      </c>
      <c r="B24337" t="s">
        <v>71130</v>
      </c>
      <c r="D24337" t="str">
        <f t="shared" si="380"/>
        <v>GLMFCM4717 Sahaile Kristoffersen MED Family And Community Med GL Only</v>
      </c>
    </row>
    <row r="24338" spans="1:4">
      <c r="A24338" t="s">
        <v>71131</v>
      </c>
      <c r="B24338" t="s">
        <v>71132</v>
      </c>
      <c r="D24338" t="str">
        <f t="shared" si="380"/>
        <v>GLLMAT4716 Erik Carlsson MATHEMATICS GL Only</v>
      </c>
    </row>
    <row r="24339" spans="1:4">
      <c r="A24339" t="s">
        <v>71133</v>
      </c>
      <c r="B24339" t="s">
        <v>71134</v>
      </c>
      <c r="D24339" t="str">
        <f t="shared" si="380"/>
        <v>GLMERM4715 Shani Buggs MED Emergency Medicine GL Only</v>
      </c>
    </row>
    <row r="24340" spans="1:4">
      <c r="A24340" t="s">
        <v>71135</v>
      </c>
      <c r="B24340" t="s">
        <v>71136</v>
      </c>
      <c r="D24340" t="str">
        <f t="shared" si="380"/>
        <v>GlMPSY4714 Cameron Carter MED Psychiatry And Behav Sci GL Only</v>
      </c>
    </row>
    <row r="24341" spans="1:4">
      <c r="A24341" t="s">
        <v>71137</v>
      </c>
      <c r="B24341" t="s">
        <v>71138</v>
      </c>
      <c r="D24341" t="str">
        <f t="shared" si="380"/>
        <v>GLLLAW4713 Lynn Starr SCHOOL OF LAW GL Only</v>
      </c>
    </row>
    <row r="24342" spans="1:4">
      <c r="A24342" t="s">
        <v>71139</v>
      </c>
      <c r="B24342" t="s">
        <v>71140</v>
      </c>
      <c r="D24342" t="str">
        <f t="shared" si="380"/>
        <v>GLMFCM4712 Betty Ingell MED Family And Community Med GL Only</v>
      </c>
    </row>
    <row r="24343" spans="1:4">
      <c r="A24343" t="s">
        <v>71141</v>
      </c>
      <c r="B24343" t="s">
        <v>71142</v>
      </c>
      <c r="D24343" t="str">
        <f t="shared" si="380"/>
        <v>GLAENM4711 Amanda Hodson ENTOMOLOGY NEMATOLOGY GL Only</v>
      </c>
    </row>
    <row r="24344" spans="1:4">
      <c r="A24344" t="s">
        <v>71143</v>
      </c>
      <c r="B24344" t="s">
        <v>71144</v>
      </c>
      <c r="D24344" t="str">
        <f t="shared" si="380"/>
        <v>GLVVMB4710 Xiaosong Jiang VM MOLECULAR BIO SCIENCES GL Only</v>
      </c>
    </row>
    <row r="24345" spans="1:4">
      <c r="A24345" t="s">
        <v>71145</v>
      </c>
      <c r="B24345" t="s">
        <v>71146</v>
      </c>
      <c r="D24345" t="str">
        <f t="shared" si="380"/>
        <v>GLLPHY4709 Xiangdong Zhu PHYSICS GL Only</v>
      </c>
    </row>
    <row r="24346" spans="1:4">
      <c r="A24346" t="s">
        <v>71147</v>
      </c>
      <c r="B24346" t="s">
        <v>71148</v>
      </c>
      <c r="D24346" t="str">
        <f t="shared" si="380"/>
        <v>GLLIBR4708 Rebecca Davis UCDLIBRARY GL Only</v>
      </c>
    </row>
    <row r="24347" spans="1:4">
      <c r="A24347" t="s">
        <v>71149</v>
      </c>
      <c r="B24347" t="s">
        <v>71150</v>
      </c>
      <c r="D24347" t="str">
        <f t="shared" si="380"/>
        <v>GLLPSC4707 John Henderson PSYCHOLOGY GL Only</v>
      </c>
    </row>
    <row r="24348" spans="1:4">
      <c r="A24348" t="s">
        <v>71151</v>
      </c>
      <c r="B24348" t="s">
        <v>71152</v>
      </c>
      <c r="D24348" t="str">
        <f t="shared" si="380"/>
        <v>GLGSM14706 Jerome Suran GRADUATE SCHOOL OF MANAGEMENT GL Only</v>
      </c>
    </row>
    <row r="24349" spans="1:4">
      <c r="A24349" t="s">
        <v>71153</v>
      </c>
      <c r="B24349" t="s">
        <v>71154</v>
      </c>
      <c r="D24349" t="str">
        <f t="shared" si="380"/>
        <v>GLLMAT4705 Albert Fannjiang MATHEMATICS GL Only</v>
      </c>
    </row>
    <row r="24350" spans="1:4">
      <c r="A24350" t="s">
        <v>71155</v>
      </c>
      <c r="B24350" t="s">
        <v>71156</v>
      </c>
      <c r="D24350" t="str">
        <f t="shared" si="380"/>
        <v>GLLSTS4704 Carlos Barragan SCIENCE And TECHNOLOGY STUDIES GL Only</v>
      </c>
    </row>
    <row r="24351" spans="1:4">
      <c r="A24351" t="s">
        <v>71157</v>
      </c>
      <c r="B24351" t="s">
        <v>71158</v>
      </c>
      <c r="D24351" t="str">
        <f t="shared" si="380"/>
        <v>GLVOHI4703 Pranav Pandit VM ONE HEALTH INSTITUTE GL Only</v>
      </c>
    </row>
    <row r="24352" spans="1:4">
      <c r="A24352" t="s">
        <v>71159</v>
      </c>
      <c r="B24352" t="s">
        <v>71160</v>
      </c>
      <c r="D24352" t="str">
        <f t="shared" si="380"/>
        <v>GLMRAD4702 Rosalie Hagge MED Radiology GL Only</v>
      </c>
    </row>
    <row r="24353" spans="1:4">
      <c r="A24353" t="s">
        <v>71161</v>
      </c>
      <c r="B24353" t="s">
        <v>71162</v>
      </c>
      <c r="D24353" t="str">
        <f t="shared" si="380"/>
        <v>GLLECN4701 Emanuel Frenkel ECONOMICS GL Only</v>
      </c>
    </row>
    <row r="24354" spans="1:4">
      <c r="A24354" t="s">
        <v>71163</v>
      </c>
      <c r="B24354" t="s">
        <v>71164</v>
      </c>
      <c r="D24354" t="str">
        <f t="shared" si="380"/>
        <v>GLLIBR4700 Elmyra Appel UCDLIBRARY GL Only</v>
      </c>
    </row>
    <row r="24355" spans="1:4">
      <c r="A24355" t="s">
        <v>71165</v>
      </c>
      <c r="B24355" t="s">
        <v>71166</v>
      </c>
      <c r="D24355" t="str">
        <f t="shared" si="380"/>
        <v>GLBPLB4699 Joel Ledford PLANT BIOLOGY GL Only</v>
      </c>
    </row>
    <row r="24356" spans="1:4">
      <c r="A24356" t="s">
        <v>71167</v>
      </c>
      <c r="B24356" t="s">
        <v>71168</v>
      </c>
      <c r="D24356" t="str">
        <f t="shared" si="380"/>
        <v>GLLCMN4698 Seth Frey COMMUNICATION GL Only</v>
      </c>
    </row>
    <row r="24357" spans="1:4">
      <c r="A24357" t="s">
        <v>71169</v>
      </c>
      <c r="B24357" t="s">
        <v>71170</v>
      </c>
      <c r="D24357" t="str">
        <f t="shared" si="380"/>
        <v>GLMHPH4697 Edward Pugh Jr MED Physiology And Membrane Biol GL Only</v>
      </c>
    </row>
    <row r="24358" spans="1:4">
      <c r="A24358" t="s">
        <v>71171</v>
      </c>
      <c r="B24358" t="s">
        <v>71172</v>
      </c>
      <c r="D24358" t="str">
        <f t="shared" si="380"/>
        <v>GLMRAD4696 Daniel Link MED Radiology GL Only</v>
      </c>
    </row>
    <row r="24359" spans="1:4">
      <c r="A24359" t="s">
        <v>71173</v>
      </c>
      <c r="B24359" t="s">
        <v>71174</v>
      </c>
      <c r="D24359" t="str">
        <f t="shared" si="380"/>
        <v>GLMPSY4695 Christian Larsen MED Psychiatry And Behav Sci GL Only</v>
      </c>
    </row>
    <row r="24360" spans="1:4">
      <c r="A24360" t="s">
        <v>71175</v>
      </c>
      <c r="B24360" t="s">
        <v>71176</v>
      </c>
      <c r="D24360" t="str">
        <f t="shared" si="380"/>
        <v>GLMDER4694 Michiko Ametani Shimoda MED Dermatology GL Only</v>
      </c>
    </row>
    <row r="24361" spans="1:4">
      <c r="A24361" t="s">
        <v>71177</v>
      </c>
      <c r="B24361" t="s">
        <v>71178</v>
      </c>
      <c r="D24361" t="str">
        <f t="shared" si="380"/>
        <v>GLMERM4693 Emily Andrada Brown MED Emergency Medicine GL Only</v>
      </c>
    </row>
    <row r="24362" spans="1:4">
      <c r="A24362" t="s">
        <v>71179</v>
      </c>
      <c r="B24362" t="s">
        <v>71180</v>
      </c>
      <c r="D24362" t="str">
        <f t="shared" si="380"/>
        <v>GLALAW4692 Terry Prichard LAND AIR And WATER RESOURCES GL Only</v>
      </c>
    </row>
    <row r="24363" spans="1:4">
      <c r="A24363" t="s">
        <v>71181</v>
      </c>
      <c r="B24363" t="s">
        <v>71182</v>
      </c>
      <c r="D24363" t="str">
        <f t="shared" si="380"/>
        <v>GLAPLS4691 Li Tian PLANT SCIENCES GL Only</v>
      </c>
    </row>
    <row r="24364" spans="1:4">
      <c r="A24364" t="s">
        <v>71183</v>
      </c>
      <c r="B24364" t="s">
        <v>71184</v>
      </c>
      <c r="D24364" t="str">
        <f t="shared" si="380"/>
        <v>GLMPED4690 Eunice R Kim MED Pediatrics GL Only</v>
      </c>
    </row>
    <row r="24365" spans="1:4">
      <c r="A24365" t="s">
        <v>71185</v>
      </c>
      <c r="B24365" t="s">
        <v>71186</v>
      </c>
      <c r="D24365" t="str">
        <f t="shared" si="380"/>
        <v>GLVVSR4689 Sara M Thomasy VM SURGRAD SCIENCE GL Only</v>
      </c>
    </row>
    <row r="24366" spans="1:4">
      <c r="A24366" t="s">
        <v>71187</v>
      </c>
      <c r="B24366" t="s">
        <v>71188</v>
      </c>
      <c r="D24366" t="str">
        <f t="shared" si="380"/>
        <v>GLLSOC4688 Maxine Craig SOCIOLOGY GL Only</v>
      </c>
    </row>
    <row r="24367" spans="1:4">
      <c r="A24367" t="s">
        <v>71189</v>
      </c>
      <c r="B24367" t="s">
        <v>71190</v>
      </c>
      <c r="D24367" t="str">
        <f t="shared" si="380"/>
        <v>GLLDRA4687 Steven Schmidt THEATRE And DANCE GL Only</v>
      </c>
    </row>
    <row r="24368" spans="1:4">
      <c r="A24368" t="s">
        <v>71191</v>
      </c>
      <c r="B24368" t="s">
        <v>71192</v>
      </c>
      <c r="D24368" t="str">
        <f t="shared" si="380"/>
        <v>GLMPED4686 Samrina Marshall MED Pediatrics GL Only</v>
      </c>
    </row>
    <row r="24369" spans="1:4">
      <c r="A24369" t="s">
        <v>71193</v>
      </c>
      <c r="B24369" t="s">
        <v>71194</v>
      </c>
      <c r="D24369" t="str">
        <f t="shared" si="380"/>
        <v>GLIMHP4685 Catherine Chia MED Int Med Hospitalist GL Only</v>
      </c>
    </row>
    <row r="24370" spans="1:4">
      <c r="A24370" t="s">
        <v>71195</v>
      </c>
      <c r="B24370" t="s">
        <v>71196</v>
      </c>
      <c r="D24370" t="str">
        <f t="shared" si="380"/>
        <v>GLECOE4684 Berni Alder ENGINEERING DEANS OFFICE GL Only</v>
      </c>
    </row>
    <row r="24371" spans="1:4">
      <c r="A24371" t="s">
        <v>71197</v>
      </c>
      <c r="B24371" t="s">
        <v>71198</v>
      </c>
      <c r="D24371" t="str">
        <f t="shared" si="380"/>
        <v>GLMORT4683 Christopher Bayne MED Orthopaedic Surgery GL Only</v>
      </c>
    </row>
    <row r="24372" spans="1:4">
      <c r="A24372" t="s">
        <v>71199</v>
      </c>
      <c r="B24372" t="s">
        <v>71200</v>
      </c>
      <c r="D24372" t="str">
        <f t="shared" si="380"/>
        <v>GLLEAL4682 Yuming He EAST ASIAN LANG And CULTURES GL Only</v>
      </c>
    </row>
    <row r="24373" spans="1:4">
      <c r="A24373" t="s">
        <v>71201</v>
      </c>
      <c r="B24373" t="s">
        <v>71202</v>
      </c>
      <c r="D24373" t="str">
        <f t="shared" si="380"/>
        <v>GLLUWP4681 Janet Lane UNIVERSITY WRITING PROGRAM GL Only</v>
      </c>
    </row>
    <row r="24374" spans="1:4">
      <c r="A24374" t="s">
        <v>71203</v>
      </c>
      <c r="B24374" t="s">
        <v>71204</v>
      </c>
      <c r="D24374" t="str">
        <f t="shared" si="380"/>
        <v>GLBMCB4680 Marina Crowder MOLECULAR And CELLULAR BIO GL Only</v>
      </c>
    </row>
    <row r="24375" spans="1:4">
      <c r="A24375" t="s">
        <v>71205</v>
      </c>
      <c r="B24375" t="s">
        <v>71206</v>
      </c>
      <c r="D24375" t="str">
        <f t="shared" si="380"/>
        <v>GLECHM4679 James Shackelford MATERIALS SCIENCE And ENGINEERING GL Only</v>
      </c>
    </row>
    <row r="24376" spans="1:4">
      <c r="A24376" t="s">
        <v>71207</v>
      </c>
      <c r="B24376" t="s">
        <v>71208</v>
      </c>
      <c r="D24376" t="str">
        <f t="shared" si="380"/>
        <v>GLMANS4678 Leland Hanowell MED Anesth And Pain Medicine GL Only</v>
      </c>
    </row>
    <row r="24377" spans="1:4">
      <c r="A24377" t="s">
        <v>71209</v>
      </c>
      <c r="B24377" t="s">
        <v>71210</v>
      </c>
      <c r="D24377" t="str">
        <f t="shared" si="380"/>
        <v>GLBEVE4677 David Begun EVOLUTION And ECOLOGY GL Only</v>
      </c>
    </row>
    <row r="24378" spans="1:4">
      <c r="A24378" t="s">
        <v>71211</v>
      </c>
      <c r="B24378" t="s">
        <v>71212</v>
      </c>
      <c r="D24378" t="str">
        <f t="shared" si="380"/>
        <v>GLMARO4676 Xiao Zhao MED Radiation Oncology GL Only</v>
      </c>
    </row>
    <row r="24379" spans="1:4">
      <c r="A24379" t="s">
        <v>71213</v>
      </c>
      <c r="B24379" t="s">
        <v>71214</v>
      </c>
      <c r="D24379" t="str">
        <f t="shared" si="380"/>
        <v>GLLMAT4675 J Diederich MATHEMATICS GL Only</v>
      </c>
    </row>
    <row r="24380" spans="1:4">
      <c r="A24380" t="s">
        <v>71215</v>
      </c>
      <c r="B24380" t="s">
        <v>71216</v>
      </c>
      <c r="D24380" t="str">
        <f t="shared" si="380"/>
        <v>GLMOPH4674 Alexander Vu MED Eye Center GL Only</v>
      </c>
    </row>
    <row r="24381" spans="1:4">
      <c r="A24381" t="s">
        <v>71217</v>
      </c>
      <c r="B24381" t="s">
        <v>71218</v>
      </c>
      <c r="D24381" t="str">
        <f t="shared" si="380"/>
        <v>GLECEE4673 Colleen Bronner CIVIL And ENVIRONMENTAL ENGR GL Only</v>
      </c>
    </row>
    <row r="24382" spans="1:4">
      <c r="A24382" t="s">
        <v>71219</v>
      </c>
      <c r="B24382" t="s">
        <v>71220</v>
      </c>
      <c r="D24382" t="str">
        <f t="shared" si="380"/>
        <v>GLMPSY4672 Amy Barnhorst MED Psychiatry And Behav Sci GL Only</v>
      </c>
    </row>
    <row r="24383" spans="1:4">
      <c r="A24383" t="s">
        <v>71221</v>
      </c>
      <c r="B24383" t="s">
        <v>71222</v>
      </c>
      <c r="D24383" t="str">
        <f t="shared" si="380"/>
        <v>GLMEPM4671 Cindy M Schorzman MED Public Health Sciences GL Only</v>
      </c>
    </row>
    <row r="24384" spans="1:4">
      <c r="A24384" t="s">
        <v>71223</v>
      </c>
      <c r="B24384" t="s">
        <v>71224</v>
      </c>
      <c r="D24384" t="str">
        <f t="shared" si="380"/>
        <v>GLIMRH4670 Sean Deane MED Int Med Rheumatology GL Only</v>
      </c>
    </row>
    <row r="24385" spans="1:4">
      <c r="A24385" t="s">
        <v>71225</v>
      </c>
      <c r="B24385" t="s">
        <v>71226</v>
      </c>
      <c r="D24385" t="str">
        <f t="shared" si="380"/>
        <v>GLBMCB4669 Kenneth Kaplan MOLECULAR And CELLULAR BIO GL Only</v>
      </c>
    </row>
    <row r="24386" spans="1:4">
      <c r="A24386" t="s">
        <v>71227</v>
      </c>
      <c r="B24386" t="s">
        <v>71228</v>
      </c>
      <c r="D24386" t="str">
        <f t="shared" si="380"/>
        <v>GLVVSR4668 David Maggs VM SURGRAD SCIENCE GL Only</v>
      </c>
    </row>
    <row r="24387" spans="1:4">
      <c r="A24387" t="s">
        <v>71229</v>
      </c>
      <c r="B24387" t="s">
        <v>71230</v>
      </c>
      <c r="D24387" t="str">
        <f t="shared" ref="D24387:D24450" si="381">A24387&amp;" "&amp;B24387</f>
        <v>GLMOBG4667 Melissa Chen MED Obstetrics And Gynecology GL Only</v>
      </c>
    </row>
    <row r="24388" spans="1:4">
      <c r="A24388" t="s">
        <v>71231</v>
      </c>
      <c r="B24388" t="s">
        <v>71232</v>
      </c>
      <c r="D24388" t="str">
        <f t="shared" si="381"/>
        <v>GLMPSY4666 David Smith MED Psychiatry And Behav Sci GL Only</v>
      </c>
    </row>
    <row r="24389" spans="1:4">
      <c r="A24389" t="s">
        <v>71233</v>
      </c>
      <c r="B24389" t="s">
        <v>71234</v>
      </c>
      <c r="D24389" t="str">
        <f t="shared" si="381"/>
        <v>GLIMHO4665 Suzanne Miyamoto MED Int Med HEMONC GL Only</v>
      </c>
    </row>
    <row r="24390" spans="1:4">
      <c r="A24390" t="s">
        <v>71235</v>
      </c>
      <c r="B24390" t="s">
        <v>71236</v>
      </c>
      <c r="D24390" t="str">
        <f t="shared" si="381"/>
        <v>GLMANS4664 Stephen Macres MED Anesth And Pain Medicine GL Only</v>
      </c>
    </row>
    <row r="24391" spans="1:4">
      <c r="A24391" t="s">
        <v>71237</v>
      </c>
      <c r="B24391" t="s">
        <v>71238</v>
      </c>
      <c r="D24391" t="str">
        <f t="shared" si="381"/>
        <v>GLMSUR4663 J Nilas Young MED Surgery GL Only</v>
      </c>
    </row>
    <row r="24392" spans="1:4">
      <c r="A24392" t="s">
        <v>71239</v>
      </c>
      <c r="B24392" t="s">
        <v>71240</v>
      </c>
      <c r="D24392" t="str">
        <f t="shared" si="381"/>
        <v>GLABAE4662 Margaret Rucker BIOLOGICAL And AG ENGINEERING GL Only</v>
      </c>
    </row>
    <row r="24393" spans="1:4">
      <c r="A24393" t="s">
        <v>71241</v>
      </c>
      <c r="B24393" t="s">
        <v>71242</v>
      </c>
      <c r="D24393" t="str">
        <f t="shared" si="381"/>
        <v>GLLPHY4661 Lloyd Knox PHYSICS GL Only</v>
      </c>
    </row>
    <row r="24394" spans="1:4">
      <c r="A24394" t="s">
        <v>71243</v>
      </c>
      <c r="B24394" t="s">
        <v>71244</v>
      </c>
      <c r="D24394" t="str">
        <f t="shared" si="381"/>
        <v>GLMNSG4660 Dennis Matthews MED Neurological Surgery GL Only</v>
      </c>
    </row>
    <row r="24395" spans="1:4">
      <c r="A24395" t="s">
        <v>71245</v>
      </c>
      <c r="B24395" t="s">
        <v>71246</v>
      </c>
      <c r="D24395" t="str">
        <f t="shared" si="381"/>
        <v>GLMFCM4659 Apurva Parmar MED Family And Community Med GL Only</v>
      </c>
    </row>
    <row r="24396" spans="1:4">
      <c r="A24396" t="s">
        <v>71247</v>
      </c>
      <c r="B24396" t="s">
        <v>71248</v>
      </c>
      <c r="D24396" t="str">
        <f t="shared" si="381"/>
        <v>GLLANT4658 Lynne Isbell ANTHROPOLOGY GL Only</v>
      </c>
    </row>
    <row r="24397" spans="1:4">
      <c r="A24397" t="s">
        <v>71249</v>
      </c>
      <c r="B24397" t="s">
        <v>71250</v>
      </c>
      <c r="D24397" t="str">
        <f t="shared" si="381"/>
        <v>GLMPAT4657 Brian Nagao MED Pathology And Lab Medicine GL Only</v>
      </c>
    </row>
    <row r="24398" spans="1:4">
      <c r="A24398" t="s">
        <v>71251</v>
      </c>
      <c r="B24398" t="s">
        <v>71252</v>
      </c>
      <c r="D24398" t="str">
        <f t="shared" si="381"/>
        <v>GLMHPH4656 Lauren Liets MED Physiology And Membrane Biol GL Only</v>
      </c>
    </row>
    <row r="24399" spans="1:4">
      <c r="A24399" t="s">
        <v>71253</v>
      </c>
      <c r="B24399" t="s">
        <v>71254</v>
      </c>
      <c r="D24399" t="str">
        <f t="shared" si="381"/>
        <v>GLLEPS4655 Magali Billen EARTH And PLANETARY SCIENCES GL Only</v>
      </c>
    </row>
    <row r="24400" spans="1:4">
      <c r="A24400" t="s">
        <v>71255</v>
      </c>
      <c r="B24400" t="s">
        <v>71256</v>
      </c>
      <c r="D24400" t="str">
        <f t="shared" si="381"/>
        <v>GLLENL4654 Marijane Osborn ENGLISH GL Only</v>
      </c>
    </row>
    <row r="24401" spans="1:4">
      <c r="A24401" t="s">
        <v>71257</v>
      </c>
      <c r="B24401" t="s">
        <v>71258</v>
      </c>
      <c r="D24401" t="str">
        <f t="shared" si="381"/>
        <v>GLLAHI4652 David Hollowell ART And ART HISTORY GL Only</v>
      </c>
    </row>
    <row r="24402" spans="1:4">
      <c r="A24402" t="s">
        <v>71259</v>
      </c>
      <c r="B24402" t="s">
        <v>71260</v>
      </c>
      <c r="D24402" t="str">
        <f t="shared" si="381"/>
        <v>GLMPED4651 Elysia Alvarez MED Pediatrics GL Only</v>
      </c>
    </row>
    <row r="24403" spans="1:4">
      <c r="A24403" t="s">
        <v>71261</v>
      </c>
      <c r="B24403" t="s">
        <v>71262</v>
      </c>
      <c r="D24403" t="str">
        <f t="shared" si="381"/>
        <v>GLMEPM4650 Deborah Bennett MED Public Health Sciences GL Only</v>
      </c>
    </row>
    <row r="24404" spans="1:4">
      <c r="A24404" t="s">
        <v>71263</v>
      </c>
      <c r="B24404" t="s">
        <v>71264</v>
      </c>
      <c r="D24404" t="str">
        <f t="shared" si="381"/>
        <v>GLVAPC4649 Lisa Miller VM ANAT PHYSIO And CELL BIOLOGY GL Only</v>
      </c>
    </row>
    <row r="24405" spans="1:4">
      <c r="A24405" t="s">
        <v>71265</v>
      </c>
      <c r="B24405" t="s">
        <v>71266</v>
      </c>
      <c r="D24405" t="str">
        <f t="shared" si="381"/>
        <v>GLLPHY4648 David Webb PHYSICS GL Only</v>
      </c>
    </row>
    <row r="24406" spans="1:4">
      <c r="A24406" t="s">
        <v>71267</v>
      </c>
      <c r="B24406" t="s">
        <v>71268</v>
      </c>
      <c r="D24406" t="str">
        <f t="shared" si="381"/>
        <v>GLVVSR4647 Steven Hollingsworth VM SURGRAD SCIENCE GL Only</v>
      </c>
    </row>
    <row r="24407" spans="1:4">
      <c r="A24407" t="s">
        <v>71269</v>
      </c>
      <c r="B24407" t="s">
        <v>71270</v>
      </c>
      <c r="D24407" t="str">
        <f t="shared" si="381"/>
        <v>GLMFCM4646 Micaela Godzich MED Family And Community Med GL Only</v>
      </c>
    </row>
    <row r="24408" spans="1:4">
      <c r="A24408" t="s">
        <v>71271</v>
      </c>
      <c r="B24408" t="s">
        <v>71272</v>
      </c>
      <c r="D24408" t="str">
        <f t="shared" si="381"/>
        <v>GLEMAE4645 Donald Margolis MECHANICAL And AEROSPACE ENGR GL Only</v>
      </c>
    </row>
    <row r="24409" spans="1:4">
      <c r="A24409" t="s">
        <v>71273</v>
      </c>
      <c r="B24409" t="s">
        <v>71274</v>
      </c>
      <c r="D24409" t="str">
        <f t="shared" si="381"/>
        <v>GLMBIO4644 Hongwu Chen MED Biochem And Molecular Med GL Only</v>
      </c>
    </row>
    <row r="24410" spans="1:4">
      <c r="A24410" t="s">
        <v>71275</v>
      </c>
      <c r="B24410" t="s">
        <v>71276</v>
      </c>
      <c r="D24410" t="str">
        <f t="shared" si="381"/>
        <v>GLLAMS4643 Julie Sze AMERICAN STUDIES GL Only</v>
      </c>
    </row>
    <row r="24411" spans="1:4">
      <c r="A24411" t="s">
        <v>71277</v>
      </c>
      <c r="B24411" t="s">
        <v>71278</v>
      </c>
      <c r="D24411" t="str">
        <f t="shared" si="381"/>
        <v>GLLEAL4642 Ritsuko Heath EAST ASIAN LANG And CULTURES GL Only</v>
      </c>
    </row>
    <row r="24412" spans="1:4">
      <c r="A24412" t="s">
        <v>71279</v>
      </c>
      <c r="B24412" t="s">
        <v>71280</v>
      </c>
      <c r="D24412" t="str">
        <f t="shared" si="381"/>
        <v>GLMORT4641 Alan Kawaguchi MED Orthopaedic Surgery GL Only</v>
      </c>
    </row>
    <row r="24413" spans="1:4">
      <c r="A24413" t="s">
        <v>71281</v>
      </c>
      <c r="B24413" t="s">
        <v>71282</v>
      </c>
      <c r="D24413" t="str">
        <f t="shared" si="381"/>
        <v>GLVVSR4640 Mary Vaughan VM SURGRAD SCIENCE GL Only</v>
      </c>
    </row>
    <row r="24414" spans="1:4">
      <c r="A24414" t="s">
        <v>71283</v>
      </c>
      <c r="B24414" t="s">
        <v>71284</v>
      </c>
      <c r="D24414" t="str">
        <f t="shared" si="381"/>
        <v>GLMPED4639 Lindsey Loomba MED Pediatrics GL Only</v>
      </c>
    </row>
    <row r="24415" spans="1:4">
      <c r="A24415" t="s">
        <v>71285</v>
      </c>
      <c r="B24415" t="s">
        <v>71286</v>
      </c>
      <c r="D24415" t="str">
        <f t="shared" si="381"/>
        <v>GLMPED4638 Thao Doan MED Pediatrics GL Only</v>
      </c>
    </row>
    <row r="24416" spans="1:4">
      <c r="A24416" t="s">
        <v>71287</v>
      </c>
      <c r="B24416" t="s">
        <v>71288</v>
      </c>
      <c r="D24416" t="str">
        <f t="shared" si="381"/>
        <v>GLECHM4637 Susan Gentry MATERIALS SCIENCE And ENGINEERING GL Only</v>
      </c>
    </row>
    <row r="24417" spans="1:4">
      <c r="A24417" t="s">
        <v>71289</v>
      </c>
      <c r="B24417" t="s">
        <v>71290</v>
      </c>
      <c r="D24417" t="str">
        <f t="shared" si="381"/>
        <v>GLMNEU4636 Palak D Parikh MED Neurology GL Only</v>
      </c>
    </row>
    <row r="24418" spans="1:4">
      <c r="A24418" t="s">
        <v>71291</v>
      </c>
      <c r="B24418" t="s">
        <v>71292</v>
      </c>
      <c r="D24418" t="str">
        <f t="shared" si="381"/>
        <v>GLLMAT4635 Jesus De Loera MATHEMATICS GL Only</v>
      </c>
    </row>
    <row r="24419" spans="1:4">
      <c r="A24419" t="s">
        <v>71293</v>
      </c>
      <c r="B24419" t="s">
        <v>71294</v>
      </c>
      <c r="D24419" t="str">
        <f t="shared" si="381"/>
        <v>GLACHE4634 Cory Parker HUMAN ECOLOGY GL Only</v>
      </c>
    </row>
    <row r="24420" spans="1:4">
      <c r="A24420" t="s">
        <v>71295</v>
      </c>
      <c r="B24420" t="s">
        <v>71296</v>
      </c>
      <c r="D24420" t="str">
        <f t="shared" si="381"/>
        <v>GLLNAS4633 Zoila Mendoza NATIVE AMERICAN STUDIES GL Only</v>
      </c>
    </row>
    <row r="24421" spans="1:4">
      <c r="A24421" t="s">
        <v>71297</v>
      </c>
      <c r="B24421" t="s">
        <v>71298</v>
      </c>
      <c r="D24421" t="str">
        <f t="shared" si="381"/>
        <v>GLVHFS4632 Ashley Hill CA ANIMAL HLTH And FOOD SAFETY LAB GL Only</v>
      </c>
    </row>
    <row r="24422" spans="1:4">
      <c r="A24422" t="s">
        <v>71299</v>
      </c>
      <c r="B24422" t="s">
        <v>71300</v>
      </c>
      <c r="D24422" t="str">
        <f t="shared" si="381"/>
        <v>GLAPLS4631 Jan Dvorak PLANT SCIENCES GL Only</v>
      </c>
    </row>
    <row r="24423" spans="1:4">
      <c r="A24423" t="s">
        <v>71301</v>
      </c>
      <c r="B24423" t="s">
        <v>71302</v>
      </c>
      <c r="D24423" t="str">
        <f t="shared" si="381"/>
        <v>GLMINT4630 Francis Sousa MED Int Med Admin GL Only</v>
      </c>
    </row>
    <row r="24424" spans="1:4">
      <c r="A24424" t="s">
        <v>71303</v>
      </c>
      <c r="B24424" t="s">
        <v>71304</v>
      </c>
      <c r="D24424" t="str">
        <f t="shared" si="381"/>
        <v>GLVVSR4629 William Culp VM SURGRAD SCIENCE GL Only</v>
      </c>
    </row>
    <row r="24425" spans="1:4">
      <c r="A24425" t="s">
        <v>71305</v>
      </c>
      <c r="B24425" t="s">
        <v>71306</v>
      </c>
      <c r="D24425" t="str">
        <f t="shared" si="381"/>
        <v>GLMRAD4628 Maria Chondronikola MED Radiology GL Only</v>
      </c>
    </row>
    <row r="24426" spans="1:4">
      <c r="A24426" t="s">
        <v>71307</v>
      </c>
      <c r="B24426" t="s">
        <v>71308</v>
      </c>
      <c r="D24426" t="str">
        <f t="shared" si="381"/>
        <v>GLLMAT4627 Dmitry Fuchs MATHEMATICS GL Only</v>
      </c>
    </row>
    <row r="24427" spans="1:4">
      <c r="A24427" t="s">
        <v>71309</v>
      </c>
      <c r="B24427" t="s">
        <v>71310</v>
      </c>
      <c r="D24427" t="str">
        <f t="shared" si="381"/>
        <v>GLMPAT4626 Sarah Barnhard MED Pathology And Lab Medicine GL Only</v>
      </c>
    </row>
    <row r="24428" spans="1:4">
      <c r="A24428" t="s">
        <v>71311</v>
      </c>
      <c r="B24428" t="s">
        <v>71312</v>
      </c>
      <c r="D24428" t="str">
        <f t="shared" si="381"/>
        <v>GLIMBE4625 Mark Yarborough MED Internal Medicine Bioethics Only</v>
      </c>
    </row>
    <row r="24429" spans="1:4">
      <c r="A24429" t="s">
        <v>71313</v>
      </c>
      <c r="B24429" t="s">
        <v>71314</v>
      </c>
      <c r="D24429" t="str">
        <f t="shared" si="381"/>
        <v>GLLSOC4624 Brian Halpin SOCIOLOGY GL Only</v>
      </c>
    </row>
    <row r="24430" spans="1:4">
      <c r="A24430" t="s">
        <v>71315</v>
      </c>
      <c r="B24430" t="s">
        <v>71316</v>
      </c>
      <c r="D24430" t="str">
        <f t="shared" si="381"/>
        <v>GLIMID4623 Joseph Anderson MED Int Med Infectious Dis GL Only</v>
      </c>
    </row>
    <row r="24431" spans="1:4">
      <c r="A24431" t="s">
        <v>71317</v>
      </c>
      <c r="B24431" t="s">
        <v>71318</v>
      </c>
      <c r="D24431" t="str">
        <f t="shared" si="381"/>
        <v>GLAARE4622 Michael Carter AG And RESOURCE ECONOMICS GL Only</v>
      </c>
    </row>
    <row r="24432" spans="1:4">
      <c r="A24432" t="s">
        <v>71319</v>
      </c>
      <c r="B24432" t="s">
        <v>71320</v>
      </c>
      <c r="D24432" t="str">
        <f t="shared" si="381"/>
        <v>GLLENL4621 Desiree Martin ENGLISH GL Only</v>
      </c>
    </row>
    <row r="24433" spans="1:4">
      <c r="A24433" t="s">
        <v>71321</v>
      </c>
      <c r="B24433" t="s">
        <v>71322</v>
      </c>
      <c r="D24433" t="str">
        <f t="shared" si="381"/>
        <v>GLIMHP4620 Maha Sami MED Int Med Hospitalist GL Only</v>
      </c>
    </row>
    <row r="24434" spans="1:4">
      <c r="A24434" t="s">
        <v>71323</v>
      </c>
      <c r="B24434" t="s">
        <v>71324</v>
      </c>
      <c r="D24434" t="str">
        <f t="shared" si="381"/>
        <v>GLMPAT4619 Murray Gardner MED Pathology And Lab Medicine GL Only</v>
      </c>
    </row>
    <row r="24435" spans="1:4">
      <c r="A24435" t="s">
        <v>71325</v>
      </c>
      <c r="B24435" t="s">
        <v>71326</v>
      </c>
      <c r="D24435" t="str">
        <f t="shared" si="381"/>
        <v>GLIMCT4618 Jan Nolta Med Int Med HMCTBMT GL Only</v>
      </c>
    </row>
    <row r="24436" spans="1:4">
      <c r="A24436" t="s">
        <v>71327</v>
      </c>
      <c r="B24436" t="s">
        <v>71328</v>
      </c>
      <c r="D24436" t="str">
        <f t="shared" si="381"/>
        <v>GLMHPH4617 Igor Vorobyov MED Physiology And Membrane Biol GL Only</v>
      </c>
    </row>
    <row r="24437" spans="1:4">
      <c r="A24437" t="s">
        <v>71329</v>
      </c>
      <c r="B24437" t="s">
        <v>71330</v>
      </c>
      <c r="D24437" t="str">
        <f t="shared" si="381"/>
        <v>GLMCEL4616 Li En Jao MED Cell Biology And Human Anat GL Only</v>
      </c>
    </row>
    <row r="24438" spans="1:4">
      <c r="A24438" t="s">
        <v>71331</v>
      </c>
      <c r="B24438" t="s">
        <v>71332</v>
      </c>
      <c r="D24438" t="str">
        <f t="shared" si="381"/>
        <v>GLMFCM4615 Barbara Spinelli MED Family And Community Med GL Only</v>
      </c>
    </row>
    <row r="24439" spans="1:4">
      <c r="A24439" t="s">
        <v>71333</v>
      </c>
      <c r="B24439" t="s">
        <v>71334</v>
      </c>
      <c r="D24439" t="str">
        <f t="shared" si="381"/>
        <v>GLLECN4614 Scott Carrell ECONOMICS GL Only</v>
      </c>
    </row>
    <row r="24440" spans="1:4">
      <c r="A24440" t="s">
        <v>71335</v>
      </c>
      <c r="B24440" t="s">
        <v>71336</v>
      </c>
      <c r="D24440" t="str">
        <f t="shared" si="381"/>
        <v>GLLPSC4613 Katharine Graf Estes PSYCHOLOGY GL Only</v>
      </c>
    </row>
    <row r="24441" spans="1:4">
      <c r="A24441" t="s">
        <v>71337</v>
      </c>
      <c r="B24441" t="s">
        <v>71338</v>
      </c>
      <c r="D24441" t="str">
        <f t="shared" si="381"/>
        <v>GLVPMI4612 Natalia Vapniarsky Arzi VM PATHOLOGY MICRO And IMMUN GL Only</v>
      </c>
    </row>
    <row r="24442" spans="1:4">
      <c r="A24442" t="s">
        <v>71339</v>
      </c>
      <c r="B24442" t="s">
        <v>71340</v>
      </c>
      <c r="D24442" t="str">
        <f t="shared" si="381"/>
        <v>GLEBME4611 Emilie Roncali BIOMEDICAL ENGINEERING GL Only</v>
      </c>
    </row>
    <row r="24443" spans="1:4">
      <c r="A24443" t="s">
        <v>71341</v>
      </c>
      <c r="B24443" t="s">
        <v>71342</v>
      </c>
      <c r="D24443" t="str">
        <f t="shared" si="381"/>
        <v>GLAPLS4610 Kent Bradford PLANT SCIENCES GL Only</v>
      </c>
    </row>
    <row r="24444" spans="1:4">
      <c r="A24444" t="s">
        <v>71343</v>
      </c>
      <c r="B24444" t="s">
        <v>71344</v>
      </c>
      <c r="D24444" t="str">
        <f t="shared" si="381"/>
        <v>GLIMPM4609 Amir Zeki MED Int Med Pulmonary GL Only</v>
      </c>
    </row>
    <row r="24445" spans="1:4">
      <c r="A24445" t="s">
        <v>71345</v>
      </c>
      <c r="B24445" t="s">
        <v>71346</v>
      </c>
      <c r="D24445" t="str">
        <f t="shared" si="381"/>
        <v>GLEBME4608 Laura Marcu BIOMEDICAL ENGINEERING GL Only</v>
      </c>
    </row>
    <row r="24446" spans="1:4">
      <c r="A24446" t="s">
        <v>71347</v>
      </c>
      <c r="B24446" t="s">
        <v>71348</v>
      </c>
      <c r="D24446" t="str">
        <f t="shared" si="381"/>
        <v>GLECSE4607 Ronald Olsson ENGR COMPUTER SCIENCE GL Only</v>
      </c>
    </row>
    <row r="24447" spans="1:4">
      <c r="A24447" t="s">
        <v>71349</v>
      </c>
      <c r="B24447" t="s">
        <v>71350</v>
      </c>
      <c r="D24447" t="str">
        <f t="shared" si="381"/>
        <v>GLMORT4606 John Meehan MED Orthopaedic Surgery GL Only</v>
      </c>
    </row>
    <row r="24448" spans="1:4">
      <c r="A24448" t="s">
        <v>71351</v>
      </c>
      <c r="B24448" t="s">
        <v>71352</v>
      </c>
      <c r="D24448" t="str">
        <f t="shared" si="381"/>
        <v>GLIMPM4605 Babatunde Otulana MED Int Med Pulmonary GL Only</v>
      </c>
    </row>
    <row r="24449" spans="1:4">
      <c r="A24449" t="s">
        <v>71353</v>
      </c>
      <c r="B24449" t="s">
        <v>71354</v>
      </c>
      <c r="D24449" t="str">
        <f t="shared" si="381"/>
        <v>GLLCOM4604 Seth Schein COMPARATIVE LITERATURE GL Only</v>
      </c>
    </row>
    <row r="24450" spans="1:4">
      <c r="A24450" t="s">
        <v>71355</v>
      </c>
      <c r="B24450" t="s">
        <v>71356</v>
      </c>
      <c r="D24450" t="str">
        <f t="shared" si="381"/>
        <v>GLLGSW4602 Anna Kuhn GENDERSEXUALITY WOMENSSTUDIES GL Only</v>
      </c>
    </row>
    <row r="24451" spans="1:4">
      <c r="A24451" t="s">
        <v>71357</v>
      </c>
      <c r="B24451" t="s">
        <v>71358</v>
      </c>
      <c r="D24451" t="str">
        <f t="shared" ref="D24451:D24514" si="382">A24451&amp;" "&amp;B24451</f>
        <v>GLLHIS4601 R Crummey HISTORY GL Only</v>
      </c>
    </row>
    <row r="24452" spans="1:4">
      <c r="A24452" t="s">
        <v>71359</v>
      </c>
      <c r="B24452" t="s">
        <v>71360</v>
      </c>
      <c r="D24452" t="str">
        <f t="shared" si="382"/>
        <v>GLADES4600 Eliska Rejmankova ENVIRONMENTAL SCIENCE And POLICY GL Only</v>
      </c>
    </row>
    <row r="24453" spans="1:4">
      <c r="A24453" t="s">
        <v>71361</v>
      </c>
      <c r="B24453" t="s">
        <v>71362</v>
      </c>
      <c r="D24453" t="str">
        <f t="shared" si="382"/>
        <v>GLMPHA4599 Chao Yin Chen MED Pharmacology GL Only</v>
      </c>
    </row>
    <row r="24454" spans="1:4">
      <c r="A24454" t="s">
        <v>71363</v>
      </c>
      <c r="B24454" t="s">
        <v>71364</v>
      </c>
      <c r="D24454" t="str">
        <f t="shared" si="382"/>
        <v>GLLPHI4598 David Copp PHILOSOPHY GL Only</v>
      </c>
    </row>
    <row r="24455" spans="1:4">
      <c r="A24455" t="s">
        <v>71365</v>
      </c>
      <c r="B24455" t="s">
        <v>71366</v>
      </c>
      <c r="D24455" t="str">
        <f t="shared" si="382"/>
        <v>GLAANS4597 Anne Todgham ANIMAL SCIENCE GL Only</v>
      </c>
    </row>
    <row r="24456" spans="1:4">
      <c r="A24456" t="s">
        <v>71367</v>
      </c>
      <c r="B24456" t="s">
        <v>71368</v>
      </c>
      <c r="D24456" t="str">
        <f t="shared" si="382"/>
        <v>GLMPED4596 Jean Wiedeman MED Pediatrics GL Only</v>
      </c>
    </row>
    <row r="24457" spans="1:4">
      <c r="A24457" t="s">
        <v>71369</v>
      </c>
      <c r="B24457" t="s">
        <v>71370</v>
      </c>
      <c r="D24457" t="str">
        <f t="shared" si="382"/>
        <v>GLMOPH4595 James Brandt MED Eye Center GL Only</v>
      </c>
    </row>
    <row r="24458" spans="1:4">
      <c r="A24458" t="s">
        <v>71371</v>
      </c>
      <c r="B24458" t="s">
        <v>71372</v>
      </c>
      <c r="D24458" t="str">
        <f t="shared" si="382"/>
        <v>GLGSM14594 Hollis Skaife GRADUATE SCHOOL OF MANAGEMENT GL Only</v>
      </c>
    </row>
    <row r="24459" spans="1:4">
      <c r="A24459" t="s">
        <v>71373</v>
      </c>
      <c r="B24459" t="s">
        <v>71374</v>
      </c>
      <c r="D24459" t="str">
        <f t="shared" si="382"/>
        <v>GLMSUR4593 Shinjiro Hirose MED Surgery GL Only</v>
      </c>
    </row>
    <row r="24460" spans="1:4">
      <c r="A24460" t="s">
        <v>71375</v>
      </c>
      <c r="B24460" t="s">
        <v>71376</v>
      </c>
      <c r="D24460" t="str">
        <f t="shared" si="382"/>
        <v>GLMPED4592 Ruth Mcdonald MED Pediatrics GL Only</v>
      </c>
    </row>
    <row r="24461" spans="1:4">
      <c r="A24461" t="s">
        <v>71377</v>
      </c>
      <c r="B24461" t="s">
        <v>71378</v>
      </c>
      <c r="D24461" t="str">
        <f t="shared" si="382"/>
        <v>GLMORT4591 Robert Szabo MED Orthopaedic Surgery GL Only</v>
      </c>
    </row>
    <row r="24462" spans="1:4">
      <c r="A24462" t="s">
        <v>71379</v>
      </c>
      <c r="B24462" t="s">
        <v>71380</v>
      </c>
      <c r="D24462" t="str">
        <f t="shared" si="382"/>
        <v>GLAPLS4590 Peter Freer Smith PLANT SCIENCES GL Only</v>
      </c>
    </row>
    <row r="24463" spans="1:4">
      <c r="A24463" t="s">
        <v>71381</v>
      </c>
      <c r="B24463" t="s">
        <v>71382</v>
      </c>
      <c r="D24463" t="str">
        <f t="shared" si="382"/>
        <v>GLLLAW4589 Karrigan Bork SCHOOL OF LAW GL Only</v>
      </c>
    </row>
    <row r="24464" spans="1:4">
      <c r="A24464" t="s">
        <v>71383</v>
      </c>
      <c r="B24464" t="s">
        <v>71384</v>
      </c>
      <c r="D24464" t="str">
        <f t="shared" si="382"/>
        <v>GLLDRA4588 Lynette Hunter THEATRE And DANCE GL Only</v>
      </c>
    </row>
    <row r="24465" spans="1:4">
      <c r="A24465" t="s">
        <v>71385</v>
      </c>
      <c r="B24465" t="s">
        <v>71386</v>
      </c>
      <c r="D24465" t="str">
        <f t="shared" si="382"/>
        <v>GLMFCM4587 Magi Aurora MED Family And Community Med GL Only</v>
      </c>
    </row>
    <row r="24466" spans="1:4">
      <c r="A24466" t="s">
        <v>71387</v>
      </c>
      <c r="B24466" t="s">
        <v>71388</v>
      </c>
      <c r="D24466" t="str">
        <f t="shared" si="382"/>
        <v>GLLAST4586 Timothy Hyde ART And ART HISTORY GL Only</v>
      </c>
    </row>
    <row r="24467" spans="1:4">
      <c r="A24467" t="s">
        <v>71389</v>
      </c>
      <c r="B24467" t="s">
        <v>71390</v>
      </c>
      <c r="D24467" t="str">
        <f t="shared" si="382"/>
        <v>GLDEDU4585 Sophia Mattingly EDUCATION GL Only</v>
      </c>
    </row>
    <row r="24468" spans="1:4">
      <c r="A24468" t="s">
        <v>71391</v>
      </c>
      <c r="B24468" t="s">
        <v>71392</v>
      </c>
      <c r="D24468" t="str">
        <f t="shared" si="382"/>
        <v>GLEMAE4584 Anthony Wexler MECHANICAL And AEROSPACE ENGR GL Only</v>
      </c>
    </row>
    <row r="24469" spans="1:4">
      <c r="A24469" t="s">
        <v>71393</v>
      </c>
      <c r="B24469" t="s">
        <v>71394</v>
      </c>
      <c r="D24469" t="str">
        <f t="shared" si="382"/>
        <v>GLMMIC4582 Janine Lasalle MED Medical Microbiology And Imm GL Only</v>
      </c>
    </row>
    <row r="24470" spans="1:4">
      <c r="A24470" t="s">
        <v>71395</v>
      </c>
      <c r="B24470" t="s">
        <v>71396</v>
      </c>
      <c r="D24470" t="str">
        <f t="shared" si="382"/>
        <v>GLMFCM4581 Ryan Spielvogel MED Family And Community Med GL Only</v>
      </c>
    </row>
    <row r="24471" spans="1:4">
      <c r="A24471" t="s">
        <v>71397</v>
      </c>
      <c r="B24471" t="s">
        <v>71398</v>
      </c>
      <c r="D24471" t="str">
        <f t="shared" si="382"/>
        <v>GLLUWP4580 Cassie Hemstrom UNIVERSITY WRITING PROGRAM GL Only</v>
      </c>
    </row>
    <row r="24472" spans="1:4">
      <c r="A24472" t="s">
        <v>71399</v>
      </c>
      <c r="B24472" t="s">
        <v>71400</v>
      </c>
      <c r="D24472" t="str">
        <f t="shared" si="382"/>
        <v>GLIMGI4579 Lorenzo Rossaro MED Int Med Gastroenterology GL Only</v>
      </c>
    </row>
    <row r="24473" spans="1:4">
      <c r="A24473" t="s">
        <v>71401</v>
      </c>
      <c r="B24473" t="s">
        <v>71402</v>
      </c>
      <c r="D24473" t="str">
        <f t="shared" si="382"/>
        <v>GLMRAD4578 Sarah Mckenney MED Radiology GL Only</v>
      </c>
    </row>
    <row r="24474" spans="1:4">
      <c r="A24474" t="s">
        <v>71403</v>
      </c>
      <c r="B24474" t="s">
        <v>71404</v>
      </c>
      <c r="D24474" t="str">
        <f t="shared" si="382"/>
        <v>GLMNEU4577 John Morrison MED Neurology GL Only</v>
      </c>
    </row>
    <row r="24475" spans="1:4">
      <c r="A24475" t="s">
        <v>71405</v>
      </c>
      <c r="B24475" t="s">
        <v>71406</v>
      </c>
      <c r="D24475" t="str">
        <f t="shared" si="382"/>
        <v>GLVHFS4576 Hailu Kinde CA ANIMAL HLTH And FOOD SAFETY LAB GL Only</v>
      </c>
    </row>
    <row r="24476" spans="1:4">
      <c r="A24476" t="s">
        <v>71407</v>
      </c>
      <c r="B24476" t="s">
        <v>71408</v>
      </c>
      <c r="D24476" t="str">
        <f t="shared" si="382"/>
        <v>GLAPLS4575 Steven Temple PLANT SCIENCES GL Only</v>
      </c>
    </row>
    <row r="24477" spans="1:4">
      <c r="A24477" t="s">
        <v>71409</v>
      </c>
      <c r="B24477" t="s">
        <v>71410</v>
      </c>
      <c r="D24477" t="str">
        <f t="shared" si="382"/>
        <v>GLMPSY4574 Denise Kellaher MED Psychiatry And Behav Sci GL Only</v>
      </c>
    </row>
    <row r="24478" spans="1:4">
      <c r="A24478" t="s">
        <v>71411</v>
      </c>
      <c r="B24478" t="s">
        <v>71412</v>
      </c>
      <c r="D24478" t="str">
        <f t="shared" si="382"/>
        <v>GLMFCM4573 Rodney Acuna MED Family And Community Med GL Only</v>
      </c>
    </row>
    <row r="24479" spans="1:4">
      <c r="A24479" t="s">
        <v>71413</v>
      </c>
      <c r="B24479" t="s">
        <v>71414</v>
      </c>
      <c r="D24479" t="str">
        <f t="shared" si="382"/>
        <v>GLIMPM4572 Jason Adams MED Int Med Pulmonary GL Only</v>
      </c>
    </row>
    <row r="24480" spans="1:4">
      <c r="A24480" t="s">
        <v>71415</v>
      </c>
      <c r="B24480" t="s">
        <v>71416</v>
      </c>
      <c r="D24480" t="str">
        <f t="shared" si="382"/>
        <v>GLLPSC4571 William Mason PSYCHOLOGY GL Only</v>
      </c>
    </row>
    <row r="24481" spans="1:4">
      <c r="A24481" t="s">
        <v>71417</v>
      </c>
      <c r="B24481" t="s">
        <v>71418</v>
      </c>
      <c r="D24481" t="str">
        <f t="shared" si="382"/>
        <v>GLLDES4570 Susan Kaiser DEPARTMENT OF DESIGN GL Only</v>
      </c>
    </row>
    <row r="24482" spans="1:4">
      <c r="A24482" t="s">
        <v>71419</v>
      </c>
      <c r="B24482" t="s">
        <v>71420</v>
      </c>
      <c r="D24482" t="str">
        <f t="shared" si="382"/>
        <v>GLECEE4569 Masoud Kayhanian CIVIL And ENVIRONMENTAL ENGR GL Only</v>
      </c>
    </row>
    <row r="24483" spans="1:4">
      <c r="A24483" t="s">
        <v>71421</v>
      </c>
      <c r="B24483" t="s">
        <v>71422</v>
      </c>
      <c r="D24483" t="str">
        <f t="shared" si="382"/>
        <v>GLMEPM4568 Aimee Sisson MED Public Health Sciences GL Only</v>
      </c>
    </row>
    <row r="24484" spans="1:4">
      <c r="A24484" t="s">
        <v>71423</v>
      </c>
      <c r="B24484" t="s">
        <v>71424</v>
      </c>
      <c r="D24484" t="str">
        <f t="shared" si="382"/>
        <v>GLMSUR4567 David Leshikar MED Surgery GL Only</v>
      </c>
    </row>
    <row r="24485" spans="1:4">
      <c r="A24485" t="s">
        <v>71425</v>
      </c>
      <c r="B24485" t="s">
        <v>71426</v>
      </c>
      <c r="D24485" t="str">
        <f t="shared" si="382"/>
        <v>GLMERM4566 Kerry Mcmahon MED Emergency Medicine GL Only</v>
      </c>
    </row>
    <row r="24486" spans="1:4">
      <c r="A24486" t="s">
        <v>71427</v>
      </c>
      <c r="B24486" t="s">
        <v>71428</v>
      </c>
      <c r="D24486" t="str">
        <f t="shared" si="382"/>
        <v>GLAARE4565 Jamie Hansen Lewis AG And RESOURCE ECONOMICS GL Only</v>
      </c>
    </row>
    <row r="24487" spans="1:4">
      <c r="A24487" t="s">
        <v>71429</v>
      </c>
      <c r="B24487" t="s">
        <v>71430</v>
      </c>
      <c r="D24487" t="str">
        <f t="shared" si="382"/>
        <v>GLMDER4564 Alain Brassard MED Dermatology GL Only</v>
      </c>
    </row>
    <row r="24488" spans="1:4">
      <c r="A24488" t="s">
        <v>71431</v>
      </c>
      <c r="B24488" t="s">
        <v>71432</v>
      </c>
      <c r="D24488" t="str">
        <f t="shared" si="382"/>
        <v>GLVPMI4563 Brian Murphy VM PATHOLOGY MICRO And IMMUN GL Only</v>
      </c>
    </row>
    <row r="24489" spans="1:4">
      <c r="A24489" t="s">
        <v>71433</v>
      </c>
      <c r="B24489" t="s">
        <v>71434</v>
      </c>
      <c r="D24489" t="str">
        <f t="shared" si="382"/>
        <v>GLLEPS4562 James Mcclain EARTH And PLANETARY SCIENCES GL Only</v>
      </c>
    </row>
    <row r="24490" spans="1:4">
      <c r="A24490" t="s">
        <v>71435</v>
      </c>
      <c r="B24490" t="s">
        <v>71436</v>
      </c>
      <c r="D24490" t="str">
        <f t="shared" si="382"/>
        <v>GLANUT4561 Christine Stewart NUTRITION GL Only</v>
      </c>
    </row>
    <row r="24491" spans="1:4">
      <c r="A24491" t="s">
        <v>71437</v>
      </c>
      <c r="B24491" t="s">
        <v>71438</v>
      </c>
      <c r="D24491" t="str">
        <f t="shared" si="382"/>
        <v>GLAANS4560 Kristina Horback ANIMAL SCIENCE GL Only</v>
      </c>
    </row>
    <row r="24492" spans="1:4">
      <c r="A24492" t="s">
        <v>71439</v>
      </c>
      <c r="B24492" t="s">
        <v>71440</v>
      </c>
      <c r="D24492" t="str">
        <f t="shared" si="382"/>
        <v>GLVHFS4559 Barbara Daft CA ANIMAL HLTH And FOOD SAFETY LAB GL Only</v>
      </c>
    </row>
    <row r="24493" spans="1:4">
      <c r="A24493" t="s">
        <v>71441</v>
      </c>
      <c r="B24493" t="s">
        <v>71442</v>
      </c>
      <c r="D24493" t="str">
        <f t="shared" si="382"/>
        <v>GLVVME4558 Martha Monica Aleman Rivera VM MEDICINE And EPIDEMIOLOGY GL Only</v>
      </c>
    </row>
    <row r="24494" spans="1:4">
      <c r="A24494" t="s">
        <v>71443</v>
      </c>
      <c r="B24494" t="s">
        <v>71444</v>
      </c>
      <c r="D24494" t="str">
        <f t="shared" si="382"/>
        <v>GLADES4557 Mark Lubell ENVIRONMENTAL SCIENCE And POLICY GL Only</v>
      </c>
    </row>
    <row r="24495" spans="1:4">
      <c r="A24495" t="s">
        <v>71445</v>
      </c>
      <c r="B24495" t="s">
        <v>71446</v>
      </c>
      <c r="D24495" t="str">
        <f t="shared" si="382"/>
        <v>GLANUT4556 Debbie Fetter NUTRITION GL Only</v>
      </c>
    </row>
    <row r="24496" spans="1:4">
      <c r="A24496" t="s">
        <v>71447</v>
      </c>
      <c r="B24496" t="s">
        <v>71448</v>
      </c>
      <c r="D24496" t="str">
        <f t="shared" si="382"/>
        <v>GLMFCM4555 Lesley Xiong MED Family And Community Med GL Only</v>
      </c>
    </row>
    <row r="24497" spans="1:4">
      <c r="A24497" t="s">
        <v>71449</v>
      </c>
      <c r="B24497" t="s">
        <v>71450</v>
      </c>
      <c r="D24497" t="str">
        <f t="shared" si="382"/>
        <v>GLAPLS4553 David Burger PLANT SCIENCES GL Only</v>
      </c>
    </row>
    <row r="24498" spans="1:4">
      <c r="A24498" t="s">
        <v>71451</v>
      </c>
      <c r="B24498" t="s">
        <v>71452</v>
      </c>
      <c r="D24498" t="str">
        <f t="shared" si="382"/>
        <v>GLMPED4552 Daniel Tancredi MED Pediatrics GL Only</v>
      </c>
    </row>
    <row r="24499" spans="1:4">
      <c r="A24499" t="s">
        <v>71453</v>
      </c>
      <c r="B24499" t="s">
        <v>71454</v>
      </c>
      <c r="D24499" t="str">
        <f t="shared" si="382"/>
        <v>GLLCDM4551 Jesse Drew CINEMA And DIGITAL MEDIA GL Only</v>
      </c>
    </row>
    <row r="24500" spans="1:4">
      <c r="A24500" t="s">
        <v>71455</v>
      </c>
      <c r="B24500" t="s">
        <v>71456</v>
      </c>
      <c r="D24500" t="str">
        <f t="shared" si="382"/>
        <v>GLVVSR4550 Ronald Li VM SURGRAD SCIENCE GL Only</v>
      </c>
    </row>
    <row r="24501" spans="1:4">
      <c r="A24501" t="s">
        <v>71457</v>
      </c>
      <c r="B24501" t="s">
        <v>71458</v>
      </c>
      <c r="D24501" t="str">
        <f t="shared" si="382"/>
        <v>GLAFST4549 Juliana Leite Nobrega De Moura Bell FOOD SCIENCE And TECHNOLOGY GL Only</v>
      </c>
    </row>
    <row r="24502" spans="1:4">
      <c r="A24502" t="s">
        <v>71459</v>
      </c>
      <c r="B24502" t="s">
        <v>71460</v>
      </c>
      <c r="D24502" t="str">
        <f t="shared" si="382"/>
        <v>GLMERM4548 Julia Magana MED Emergency Medicine GL Only</v>
      </c>
    </row>
    <row r="24503" spans="1:4">
      <c r="A24503" t="s">
        <v>71461</v>
      </c>
      <c r="B24503" t="s">
        <v>71462</v>
      </c>
      <c r="D24503" t="str">
        <f t="shared" si="382"/>
        <v>GLMFCM4547 Joshua Fenton MED Family And Community Med GL Only</v>
      </c>
    </row>
    <row r="24504" spans="1:4">
      <c r="A24504" t="s">
        <v>71463</v>
      </c>
      <c r="B24504" t="s">
        <v>71464</v>
      </c>
      <c r="D24504" t="str">
        <f t="shared" si="382"/>
        <v>GLMSUR4546 Connor Caples MED Surgery GL Only</v>
      </c>
    </row>
    <row r="24505" spans="1:4">
      <c r="A24505" t="s">
        <v>71465</v>
      </c>
      <c r="B24505" t="s">
        <v>71466</v>
      </c>
      <c r="D24505" t="str">
        <f t="shared" si="382"/>
        <v>GLLCDM4545 Branwen Okpako CINEMA And DIGITAL MEDIA GL Only</v>
      </c>
    </row>
    <row r="24506" spans="1:4">
      <c r="A24506" t="s">
        <v>71467</v>
      </c>
      <c r="B24506" t="s">
        <v>71468</v>
      </c>
      <c r="D24506" t="str">
        <f t="shared" si="382"/>
        <v>GLLPOL4544 Jeannette Money POLITICAL SCIENCE GL Only</v>
      </c>
    </row>
    <row r="24507" spans="1:4">
      <c r="A24507" t="s">
        <v>71469</v>
      </c>
      <c r="B24507" t="s">
        <v>71470</v>
      </c>
      <c r="D24507" t="str">
        <f t="shared" si="382"/>
        <v>GLLCDM4543 Fiamma Di Montezemolo CINEMA And DIGITAL MEDIA GL Only</v>
      </c>
    </row>
    <row r="24508" spans="1:4">
      <c r="A24508" t="s">
        <v>71471</v>
      </c>
      <c r="B24508" t="s">
        <v>71472</v>
      </c>
      <c r="D24508" t="str">
        <f t="shared" si="382"/>
        <v>GLMFCM4542 Neal D Kohatsu MED Family And Community Med GL Only</v>
      </c>
    </row>
    <row r="24509" spans="1:4">
      <c r="A24509" t="s">
        <v>71473</v>
      </c>
      <c r="B24509" t="s">
        <v>71474</v>
      </c>
      <c r="D24509" t="str">
        <f t="shared" si="382"/>
        <v>GLIMHP4541 Jose Tomas Zumba MED Int Med Hospitalist GL Only</v>
      </c>
    </row>
    <row r="24510" spans="1:4">
      <c r="A24510" t="s">
        <v>71475</v>
      </c>
      <c r="B24510" t="s">
        <v>71476</v>
      </c>
      <c r="D24510" t="str">
        <f t="shared" si="382"/>
        <v>GLLFAI4540 Michele Praeger FRENCH And ITALIAN GL Only</v>
      </c>
    </row>
    <row r="24511" spans="1:4">
      <c r="A24511" t="s">
        <v>71477</v>
      </c>
      <c r="B24511" t="s">
        <v>71478</v>
      </c>
      <c r="D24511" t="str">
        <f t="shared" si="382"/>
        <v>GLNRSD4539 Shane Waddell NATURAL RESERVE SYSTEM GL Only</v>
      </c>
    </row>
    <row r="24512" spans="1:4">
      <c r="A24512" t="s">
        <v>71479</v>
      </c>
      <c r="B24512" t="s">
        <v>71480</v>
      </c>
      <c r="D24512" t="str">
        <f t="shared" si="382"/>
        <v>GLLPSC4538 Matthew Traxler PSYCHOLOGY GL Only</v>
      </c>
    </row>
    <row r="24513" spans="1:4">
      <c r="A24513" t="s">
        <v>71481</v>
      </c>
      <c r="B24513" t="s">
        <v>71482</v>
      </c>
      <c r="D24513" t="str">
        <f t="shared" si="382"/>
        <v>GLLECN4537 Derek Stimel ECONOMICS GL Only</v>
      </c>
    </row>
    <row r="24514" spans="1:4">
      <c r="A24514" t="s">
        <v>71483</v>
      </c>
      <c r="B24514" t="s">
        <v>71484</v>
      </c>
      <c r="D24514" t="str">
        <f t="shared" si="382"/>
        <v>GLMPED4536 Terrance Chang MED Pediatrics GL Only</v>
      </c>
    </row>
    <row r="24515" spans="1:4">
      <c r="A24515" t="s">
        <v>71485</v>
      </c>
      <c r="B24515" t="s">
        <v>71486</v>
      </c>
      <c r="D24515" t="str">
        <f t="shared" ref="D24515:D24578" si="383">A24515&amp;" "&amp;B24515</f>
        <v>GLAFST4535 Selina Ching Hsuan Wang FOOD SCIENCE And TECHNOLOGY GL Only</v>
      </c>
    </row>
    <row r="24516" spans="1:4">
      <c r="A24516" t="s">
        <v>71487</v>
      </c>
      <c r="B24516" t="s">
        <v>71488</v>
      </c>
      <c r="D24516" t="str">
        <f t="shared" si="383"/>
        <v>GLAWFC4534 Rahel Sollmann WILDLIFE And FISHERIES BIOLOGY GL Only</v>
      </c>
    </row>
    <row r="24517" spans="1:4">
      <c r="A24517" t="s">
        <v>71489</v>
      </c>
      <c r="B24517" t="s">
        <v>71490</v>
      </c>
      <c r="D24517" t="str">
        <f t="shared" si="383"/>
        <v>GLMCEL4533 Gordon Douglas MED Cell Biology And Human Anat GL Only</v>
      </c>
    </row>
    <row r="24518" spans="1:4">
      <c r="A24518" t="s">
        <v>71491</v>
      </c>
      <c r="B24518" t="s">
        <v>71492</v>
      </c>
      <c r="D24518" t="str">
        <f t="shared" si="383"/>
        <v>GLMOBG4532 Rachel Ruskin MED Obstetrics And Gynecology GL Only</v>
      </c>
    </row>
    <row r="24519" spans="1:4">
      <c r="A24519" t="s">
        <v>71493</v>
      </c>
      <c r="B24519" t="s">
        <v>71494</v>
      </c>
      <c r="D24519" t="str">
        <f t="shared" si="383"/>
        <v>GLMOBG4531 Juliana Melo MED Obstetrics And Gynecology GL Only</v>
      </c>
    </row>
    <row r="24520" spans="1:4">
      <c r="A24520" t="s">
        <v>71495</v>
      </c>
      <c r="B24520" t="s">
        <v>71496</v>
      </c>
      <c r="D24520" t="str">
        <f t="shared" si="383"/>
        <v>GLAWFC4530 Roger Baldwin WILDLIFE And FISHERIES BIOLOGY GL Only</v>
      </c>
    </row>
    <row r="24521" spans="1:4">
      <c r="A24521" t="s">
        <v>71497</v>
      </c>
      <c r="B24521" t="s">
        <v>71498</v>
      </c>
      <c r="D24521" t="str">
        <f t="shared" si="383"/>
        <v>GLMRAD4529 Youngkyoo Jung MED Radiology GL Only</v>
      </c>
    </row>
    <row r="24522" spans="1:4">
      <c r="A24522" t="s">
        <v>71499</v>
      </c>
      <c r="B24522" t="s">
        <v>71500</v>
      </c>
      <c r="D24522" t="str">
        <f t="shared" si="383"/>
        <v>GLBMCB4528 Joanne Engebrecht MOLECULAR And CELLULAR BIO GL Only</v>
      </c>
    </row>
    <row r="24523" spans="1:4">
      <c r="A24523" t="s">
        <v>71501</v>
      </c>
      <c r="B24523" t="s">
        <v>71502</v>
      </c>
      <c r="D24523" t="str">
        <f t="shared" si="383"/>
        <v>GLECHM4527 Jeffery Gibeling MATERIALS SCIENCE And ENGINEERING GL Only</v>
      </c>
    </row>
    <row r="24524" spans="1:4">
      <c r="A24524" t="s">
        <v>71503</v>
      </c>
      <c r="B24524" t="s">
        <v>71504</v>
      </c>
      <c r="D24524" t="str">
        <f t="shared" si="383"/>
        <v>GLIMPM4526 Brian Morrissey MED Int Med Pulmonary GL Only</v>
      </c>
    </row>
    <row r="24525" spans="1:4">
      <c r="A24525" t="s">
        <v>71505</v>
      </c>
      <c r="B24525" t="s">
        <v>71506</v>
      </c>
      <c r="D24525" t="str">
        <f t="shared" si="383"/>
        <v>GLECOE4525 Paul Craig ENGINEERING DEANS OFFICE GL Only</v>
      </c>
    </row>
    <row r="24526" spans="1:4">
      <c r="A24526" t="s">
        <v>71507</v>
      </c>
      <c r="B24526" t="s">
        <v>71508</v>
      </c>
      <c r="D24526" t="str">
        <f t="shared" si="383"/>
        <v>GLMOPH4524 Bradley Sandler MED Eye Center GL Only</v>
      </c>
    </row>
    <row r="24527" spans="1:4">
      <c r="A24527" t="s">
        <v>71509</v>
      </c>
      <c r="B24527" t="s">
        <v>71510</v>
      </c>
      <c r="D24527" t="str">
        <f t="shared" si="383"/>
        <v>GLLANT4523 Marisol De La Cadena ANTHROPOLOGY GL Only</v>
      </c>
    </row>
    <row r="24528" spans="1:4">
      <c r="A24528" t="s">
        <v>71511</v>
      </c>
      <c r="B24528" t="s">
        <v>71512</v>
      </c>
      <c r="D24528" t="str">
        <f t="shared" si="383"/>
        <v>GLEBME4522 Yong Duan BIOMEDICAL ENGINEERING GL Only</v>
      </c>
    </row>
    <row r="24529" spans="1:4">
      <c r="A24529" t="s">
        <v>71513</v>
      </c>
      <c r="B24529" t="s">
        <v>71514</v>
      </c>
      <c r="D24529" t="str">
        <f t="shared" si="383"/>
        <v>GLMSUR4521 Kathleen Romanowski MED Surgery GL Only</v>
      </c>
    </row>
    <row r="24530" spans="1:4">
      <c r="A24530" t="s">
        <v>71515</v>
      </c>
      <c r="B24530" t="s">
        <v>71516</v>
      </c>
      <c r="D24530" t="str">
        <f t="shared" si="383"/>
        <v>GLAPPA4520 Mysore Sudarshana PLANT PATHOLOGY GL Only</v>
      </c>
    </row>
    <row r="24531" spans="1:4">
      <c r="A24531" t="s">
        <v>71517</v>
      </c>
      <c r="B24531" t="s">
        <v>71518</v>
      </c>
      <c r="D24531" t="str">
        <f t="shared" si="383"/>
        <v>GLAWFC4519 Daniel Karp WILDLIFE And FISHERIES BIOLOGY GL Only</v>
      </c>
    </row>
    <row r="24532" spans="1:4">
      <c r="A24532" t="s">
        <v>71519</v>
      </c>
      <c r="B24532" t="s">
        <v>71520</v>
      </c>
      <c r="D24532" t="str">
        <f t="shared" si="383"/>
        <v>GLVPMI4518 Mary Christopher VM PATHOLOGY MICRO And IMMUN GL Only</v>
      </c>
    </row>
    <row r="24533" spans="1:4">
      <c r="A24533" t="s">
        <v>71521</v>
      </c>
      <c r="B24533" t="s">
        <v>71522</v>
      </c>
      <c r="D24533" t="str">
        <f t="shared" si="383"/>
        <v>GLMPED4517 Natasha Nakra MED Pediatrics GL Only</v>
      </c>
    </row>
    <row r="24534" spans="1:4">
      <c r="A24534" t="s">
        <v>71523</v>
      </c>
      <c r="B24534" t="s">
        <v>71524</v>
      </c>
      <c r="D24534" t="str">
        <f t="shared" si="383"/>
        <v>GLMPHA4516 Mary Horne MED Pharmacology GL Only</v>
      </c>
    </row>
    <row r="24535" spans="1:4">
      <c r="A24535" t="s">
        <v>71525</v>
      </c>
      <c r="B24535" t="s">
        <v>71526</v>
      </c>
      <c r="D24535" t="str">
        <f t="shared" si="383"/>
        <v>GLMSUR4515 Ian Brown MED Surgery GL Only</v>
      </c>
    </row>
    <row r="24536" spans="1:4">
      <c r="A24536" t="s">
        <v>71527</v>
      </c>
      <c r="B24536" t="s">
        <v>71528</v>
      </c>
      <c r="D24536" t="str">
        <f t="shared" si="383"/>
        <v>GLMDER4514 Victor Huang MED Dermatology GL Only</v>
      </c>
    </row>
    <row r="24537" spans="1:4">
      <c r="A24537" t="s">
        <v>71529</v>
      </c>
      <c r="B24537" t="s">
        <v>71530</v>
      </c>
      <c r="D24537" t="str">
        <f t="shared" si="383"/>
        <v>GLMERM4513 Steve Glocke MED Emergency Medicine GL Only</v>
      </c>
    </row>
    <row r="24538" spans="1:4">
      <c r="A24538" t="s">
        <v>71531</v>
      </c>
      <c r="B24538" t="s">
        <v>71532</v>
      </c>
      <c r="D24538" t="str">
        <f t="shared" si="383"/>
        <v>GLMERM4512 Douglas Gibson MED Emergency Medicine GL Only</v>
      </c>
    </row>
    <row r="24539" spans="1:4">
      <c r="A24539" t="s">
        <v>71533</v>
      </c>
      <c r="B24539" t="s">
        <v>71534</v>
      </c>
      <c r="D24539" t="str">
        <f t="shared" si="383"/>
        <v>GLMPAT4511 Anthony Cheung MED Pathology And Lab Medicine GL Only</v>
      </c>
    </row>
    <row r="24540" spans="1:4">
      <c r="A24540" t="s">
        <v>71535</v>
      </c>
      <c r="B24540" t="s">
        <v>71536</v>
      </c>
      <c r="D24540" t="str">
        <f t="shared" si="383"/>
        <v>GLMPSY4510 Laura Kenkel MED Psychiatry And Behav Sci GL Only</v>
      </c>
    </row>
    <row r="24541" spans="1:4">
      <c r="A24541" t="s">
        <v>71537</v>
      </c>
      <c r="B24541" t="s">
        <v>71538</v>
      </c>
      <c r="D24541" t="str">
        <f t="shared" si="383"/>
        <v>GLMPHA4509 Elva Diaz MED Pharmacology GL Only</v>
      </c>
    </row>
    <row r="24542" spans="1:4">
      <c r="A24542" t="s">
        <v>71539</v>
      </c>
      <c r="B24542" t="s">
        <v>71540</v>
      </c>
      <c r="D24542" t="str">
        <f t="shared" si="383"/>
        <v>GLMMIC4508 Sumathi Sankaran Walters MED Medical Microbiology And Imm GL Only</v>
      </c>
    </row>
    <row r="24543" spans="1:4">
      <c r="A24543" t="s">
        <v>71541</v>
      </c>
      <c r="B24543" t="s">
        <v>71542</v>
      </c>
      <c r="D24543" t="str">
        <f t="shared" si="383"/>
        <v>GLLCHI4507 A Riddell CHICANO STUDIES GL Only</v>
      </c>
    </row>
    <row r="24544" spans="1:4">
      <c r="A24544" t="s">
        <v>71543</v>
      </c>
      <c r="B24544" t="s">
        <v>71544</v>
      </c>
      <c r="D24544" t="str">
        <f t="shared" si="383"/>
        <v>GLLUWP4506 Andrew Jones UNIVERSITY WRITING PROGRAM GL Only</v>
      </c>
    </row>
    <row r="24545" spans="1:4">
      <c r="A24545" t="s">
        <v>71545</v>
      </c>
      <c r="B24545" t="s">
        <v>71546</v>
      </c>
      <c r="D24545" t="str">
        <f t="shared" si="383"/>
        <v>GLMFCM4505 Alexandra Hunt MED Family And Community Med GL Only</v>
      </c>
    </row>
    <row r="24546" spans="1:4">
      <c r="A24546" t="s">
        <v>71547</v>
      </c>
      <c r="B24546" t="s">
        <v>71548</v>
      </c>
      <c r="D24546" t="str">
        <f t="shared" si="383"/>
        <v>GLDEDU4504 Jonathan Sandoval EDUCATION GL Only</v>
      </c>
    </row>
    <row r="24547" spans="1:4">
      <c r="A24547" t="s">
        <v>71549</v>
      </c>
      <c r="B24547" t="s">
        <v>71550</v>
      </c>
      <c r="D24547" t="str">
        <f t="shared" si="383"/>
        <v>GLECSE4503 Gunther Weber ENGR COMPUTER SCIENCE GL Only</v>
      </c>
    </row>
    <row r="24548" spans="1:4">
      <c r="A24548" t="s">
        <v>71551</v>
      </c>
      <c r="B24548" t="s">
        <v>71552</v>
      </c>
      <c r="D24548" t="str">
        <f t="shared" si="383"/>
        <v>GLMPED4502 Shellie Kendall MED Pediatrics GL Only</v>
      </c>
    </row>
    <row r="24549" spans="1:4">
      <c r="A24549" t="s">
        <v>71553</v>
      </c>
      <c r="B24549" t="s">
        <v>71554</v>
      </c>
      <c r="D24549" t="str">
        <f t="shared" si="383"/>
        <v>GLDEDU4501 Nancy Tseng EDUCATION GL Only</v>
      </c>
    </row>
    <row r="24550" spans="1:4">
      <c r="A24550" t="s">
        <v>71555</v>
      </c>
      <c r="B24550" t="s">
        <v>71556</v>
      </c>
      <c r="D24550" t="str">
        <f t="shared" si="383"/>
        <v>GLMOTO4500 Doron Sagiv MED Otolaryngology GL Only</v>
      </c>
    </row>
    <row r="24551" spans="1:4">
      <c r="A24551" t="s">
        <v>71557</v>
      </c>
      <c r="B24551" t="s">
        <v>71558</v>
      </c>
      <c r="D24551" t="str">
        <f t="shared" si="383"/>
        <v>GLLSTA4499 JoAnna Whitener STATISTICS GL Only</v>
      </c>
    </row>
    <row r="24552" spans="1:4">
      <c r="A24552" t="s">
        <v>71559</v>
      </c>
      <c r="B24552" t="s">
        <v>71560</v>
      </c>
      <c r="D24552" t="str">
        <f t="shared" si="383"/>
        <v>GLLHIS4498 Omnia El Shakry HISTORY GL Only</v>
      </c>
    </row>
    <row r="24553" spans="1:4">
      <c r="A24553" t="s">
        <v>71561</v>
      </c>
      <c r="B24553" t="s">
        <v>71562</v>
      </c>
      <c r="D24553" t="str">
        <f t="shared" si="383"/>
        <v>GLBEVE4497 Bruce Rannala EVOLUTION And ECOLOGY GL Only</v>
      </c>
    </row>
    <row r="24554" spans="1:4">
      <c r="A24554" t="s">
        <v>71563</v>
      </c>
      <c r="B24554" t="s">
        <v>71564</v>
      </c>
      <c r="D24554" t="str">
        <f t="shared" si="383"/>
        <v>GLAPPA4496 J Duniway PLANT PATHOLOGY GL Only</v>
      </c>
    </row>
    <row r="24555" spans="1:4">
      <c r="A24555" t="s">
        <v>71565</v>
      </c>
      <c r="B24555" t="s">
        <v>71566</v>
      </c>
      <c r="D24555" t="str">
        <f t="shared" si="383"/>
        <v>GLAARE4495 Travis James Lybbert AG And RESOURCE ECONOMICS GL Only</v>
      </c>
    </row>
    <row r="24556" spans="1:4">
      <c r="A24556" t="s">
        <v>71567</v>
      </c>
      <c r="B24556" t="s">
        <v>71568</v>
      </c>
      <c r="D24556" t="str">
        <f t="shared" si="383"/>
        <v>GLLHIS4494 Lisa G Materson HISTORY GL Only</v>
      </c>
    </row>
    <row r="24557" spans="1:4">
      <c r="A24557" t="s">
        <v>71569</v>
      </c>
      <c r="B24557" t="s">
        <v>71570</v>
      </c>
      <c r="D24557" t="str">
        <f t="shared" si="383"/>
        <v>GLLHIS4493 R Schwab HISTORY GL Only</v>
      </c>
    </row>
    <row r="24558" spans="1:4">
      <c r="A24558" t="s">
        <v>71571</v>
      </c>
      <c r="B24558" t="s">
        <v>71572</v>
      </c>
      <c r="D24558" t="str">
        <f t="shared" si="383"/>
        <v>GLMPED4491 Brian Nessim MED Pediatrics GL Only</v>
      </c>
    </row>
    <row r="24559" spans="1:4">
      <c r="A24559" t="s">
        <v>71573</v>
      </c>
      <c r="B24559" t="s">
        <v>71574</v>
      </c>
      <c r="D24559" t="str">
        <f t="shared" si="383"/>
        <v>GLVVMB4490 Benjamin Moeller VM MOLECULAR BIO SCIENCES GL Only</v>
      </c>
    </row>
    <row r="24560" spans="1:4">
      <c r="A24560" t="s">
        <v>71575</v>
      </c>
      <c r="B24560" t="s">
        <v>71576</v>
      </c>
      <c r="D24560" t="str">
        <f t="shared" si="383"/>
        <v>GLAANS4489 John Dunbar ANIMAL SCIENCE GL Only</v>
      </c>
    </row>
    <row r="24561" spans="1:4">
      <c r="A24561" t="s">
        <v>71577</v>
      </c>
      <c r="B24561" t="s">
        <v>71578</v>
      </c>
      <c r="D24561" t="str">
        <f t="shared" si="383"/>
        <v>GLLMAT4488 Fu Liu MATHEMATICS GL Only</v>
      </c>
    </row>
    <row r="24562" spans="1:4">
      <c r="A24562" t="s">
        <v>71579</v>
      </c>
      <c r="B24562" t="s">
        <v>71580</v>
      </c>
      <c r="D24562" t="str">
        <f t="shared" si="383"/>
        <v>GLAPLS4487 Bradley Hanson PLANT SCIENCES GL Only</v>
      </c>
    </row>
    <row r="24563" spans="1:4">
      <c r="A24563" t="s">
        <v>71581</v>
      </c>
      <c r="B24563" t="s">
        <v>71582</v>
      </c>
      <c r="D24563" t="str">
        <f t="shared" si="383"/>
        <v>GLIMPM4486 Brooks Kuhn MED Int Med Pulmonary GL Only</v>
      </c>
    </row>
    <row r="24564" spans="1:4">
      <c r="A24564" t="s">
        <v>71583</v>
      </c>
      <c r="B24564" t="s">
        <v>71584</v>
      </c>
      <c r="D24564" t="str">
        <f t="shared" si="383"/>
        <v>GLLSTS4485 Patrick Carroll SCIENCE And TECHNOLOGY STUDIES GL Only</v>
      </c>
    </row>
    <row r="24565" spans="1:4">
      <c r="A24565" t="s">
        <v>71585</v>
      </c>
      <c r="B24565" t="s">
        <v>71586</v>
      </c>
      <c r="D24565" t="str">
        <f t="shared" si="383"/>
        <v>GLMPSY4484 Carolina Klein MED Psychiatry And Behav Sci GL Only</v>
      </c>
    </row>
    <row r="24566" spans="1:4">
      <c r="A24566" t="s">
        <v>71587</v>
      </c>
      <c r="B24566" t="s">
        <v>71588</v>
      </c>
      <c r="D24566" t="str">
        <f t="shared" si="383"/>
        <v>GLIMGI4483 Homayoun Shojamanesh MED Int Med Gastroenterology GL Only</v>
      </c>
    </row>
    <row r="24567" spans="1:4">
      <c r="A24567" t="s">
        <v>71589</v>
      </c>
      <c r="B24567" t="s">
        <v>71590</v>
      </c>
      <c r="D24567" t="str">
        <f t="shared" si="383"/>
        <v>GLACHE4482 Lisa Rapalyea HUMAN ECOLOGY GL Only</v>
      </c>
    </row>
    <row r="24568" spans="1:4">
      <c r="A24568" t="s">
        <v>71591</v>
      </c>
      <c r="B24568" t="s">
        <v>71592</v>
      </c>
      <c r="D24568" t="str">
        <f t="shared" si="383"/>
        <v>GLADES4481 Tyler Scott ENVIRONMENTAL SCIENCE And POLICY GL Only</v>
      </c>
    </row>
    <row r="24569" spans="1:4">
      <c r="A24569" t="s">
        <v>71593</v>
      </c>
      <c r="B24569" t="s">
        <v>71594</v>
      </c>
      <c r="D24569" t="str">
        <f t="shared" si="383"/>
        <v>GLIMID4480 David Asmuth MED Int Med Infectious Dis GL Only</v>
      </c>
    </row>
    <row r="24570" spans="1:4">
      <c r="A24570" t="s">
        <v>71595</v>
      </c>
      <c r="B24570" t="s">
        <v>71596</v>
      </c>
      <c r="D24570" t="str">
        <f t="shared" si="383"/>
        <v>GLECSE4479 Bernd Hamann ENGR COMPUTER SCIENCE GL Only</v>
      </c>
    </row>
    <row r="24571" spans="1:4">
      <c r="A24571" t="s">
        <v>71597</v>
      </c>
      <c r="B24571" t="s">
        <v>71598</v>
      </c>
      <c r="D24571" t="str">
        <f t="shared" si="383"/>
        <v>GLLAHI4478 M Fong ART And ART HISTORY GL Only</v>
      </c>
    </row>
    <row r="24572" spans="1:4">
      <c r="A24572" t="s">
        <v>71599</v>
      </c>
      <c r="B24572" t="s">
        <v>71600</v>
      </c>
      <c r="D24572" t="str">
        <f t="shared" si="383"/>
        <v>GLVHFS4477 Peter Woolcock CA ANIMAL HLTH And FOOD SAFETY LAB GL Only</v>
      </c>
    </row>
    <row r="24573" spans="1:4">
      <c r="A24573" t="s">
        <v>71601</v>
      </c>
      <c r="B24573" t="s">
        <v>71602</v>
      </c>
      <c r="D24573" t="str">
        <f t="shared" si="383"/>
        <v>GLAENM4476 Edwin Lewis ENTOMOLOGY NEMATOLOGY GL Only</v>
      </c>
    </row>
    <row r="24574" spans="1:4">
      <c r="A24574" t="s">
        <v>71603</v>
      </c>
      <c r="B24574" t="s">
        <v>71604</v>
      </c>
      <c r="D24574" t="str">
        <f t="shared" si="383"/>
        <v>GLLEPS4475 Kenneth Verosub EARTH And PLANETARY SCIENCES GL Only</v>
      </c>
    </row>
    <row r="24575" spans="1:4">
      <c r="A24575" t="s">
        <v>71605</v>
      </c>
      <c r="B24575" t="s">
        <v>71606</v>
      </c>
      <c r="D24575" t="str">
        <f t="shared" si="383"/>
        <v>GLLPOL4474 Lloyd Musolf POLITICAL SCIENCE GL Only</v>
      </c>
    </row>
    <row r="24576" spans="1:4">
      <c r="A24576" t="s">
        <v>71607</v>
      </c>
      <c r="B24576" t="s">
        <v>71608</v>
      </c>
      <c r="D24576" t="str">
        <f t="shared" si="383"/>
        <v>GLLPHY4473 Johnny Terning PHYSICS GL Only</v>
      </c>
    </row>
    <row r="24577" spans="1:4">
      <c r="A24577" t="s">
        <v>71609</v>
      </c>
      <c r="B24577" t="s">
        <v>71610</v>
      </c>
      <c r="D24577" t="str">
        <f t="shared" si="383"/>
        <v>GLLPSC4472 Evangelos Antzoulatos PSYCHOLOGY GL Only</v>
      </c>
    </row>
    <row r="24578" spans="1:4">
      <c r="A24578" t="s">
        <v>71611</v>
      </c>
      <c r="B24578" t="s">
        <v>71612</v>
      </c>
      <c r="D24578" t="str">
        <f t="shared" si="383"/>
        <v>GLLFAI4471 Edward Bloomberg FRENCH And ITALIAN GL Only</v>
      </c>
    </row>
    <row r="24579" spans="1:4">
      <c r="A24579" t="s">
        <v>71613</v>
      </c>
      <c r="B24579" t="s">
        <v>71614</v>
      </c>
      <c r="D24579" t="str">
        <f t="shared" ref="D24579:D24642" si="384">A24579&amp;" "&amp;B24579</f>
        <v>GLMSUR4470 Yvonne Cheng MED Surgery GL Only</v>
      </c>
    </row>
    <row r="24580" spans="1:4">
      <c r="A24580" t="s">
        <v>71615</v>
      </c>
      <c r="B24580" t="s">
        <v>71616</v>
      </c>
      <c r="D24580" t="str">
        <f t="shared" si="384"/>
        <v>GLLAAS4469 John Stewart AFRICAN AMERICAN AFRICAN STDS GL Only</v>
      </c>
    </row>
    <row r="24581" spans="1:4">
      <c r="A24581" t="s">
        <v>71617</v>
      </c>
      <c r="B24581" t="s">
        <v>71618</v>
      </c>
      <c r="D24581" t="str">
        <f t="shared" si="384"/>
        <v>GLVVSR4468 Marvin Goldman VM SURGRAD SCIENCE GL Only</v>
      </c>
    </row>
    <row r="24582" spans="1:4">
      <c r="A24582" t="s">
        <v>71619</v>
      </c>
      <c r="B24582" t="s">
        <v>71620</v>
      </c>
      <c r="D24582" t="str">
        <f t="shared" si="384"/>
        <v>GLDEDU4467 Nicole J Sparapani EDUCATION GL Only</v>
      </c>
    </row>
    <row r="24583" spans="1:4">
      <c r="A24583" t="s">
        <v>71621</v>
      </c>
      <c r="B24583" t="s">
        <v>71622</v>
      </c>
      <c r="D24583" t="str">
        <f t="shared" si="384"/>
        <v>GLMPED4466 C Abildgaard MED Pediatrics GL Only</v>
      </c>
    </row>
    <row r="24584" spans="1:4">
      <c r="A24584" t="s">
        <v>71623</v>
      </c>
      <c r="B24584" t="s">
        <v>71624</v>
      </c>
      <c r="D24584" t="str">
        <f t="shared" si="384"/>
        <v>GLMBIO4465 David Segal MED Biochem And Molecular Med GL Only</v>
      </c>
    </row>
    <row r="24585" spans="1:4">
      <c r="A24585" t="s">
        <v>71625</v>
      </c>
      <c r="B24585" t="s">
        <v>71626</v>
      </c>
      <c r="D24585" t="str">
        <f t="shared" si="384"/>
        <v>GLLMAT4464 Robert Guy MATHEMATICS GL Only</v>
      </c>
    </row>
    <row r="24586" spans="1:4">
      <c r="A24586" t="s">
        <v>71627</v>
      </c>
      <c r="B24586" t="s">
        <v>71628</v>
      </c>
      <c r="D24586" t="str">
        <f t="shared" si="384"/>
        <v>GLLCHI4463 Angie Chabram CHICANO STUDIES GL Only</v>
      </c>
    </row>
    <row r="24587" spans="1:4">
      <c r="A24587" t="s">
        <v>71629</v>
      </c>
      <c r="B24587" t="s">
        <v>71630</v>
      </c>
      <c r="D24587" t="str">
        <f t="shared" si="384"/>
        <v>GLMPAT4462 William Ellis MED Pathology And Lab Medicine GL Only</v>
      </c>
    </row>
    <row r="24588" spans="1:4">
      <c r="A24588" t="s">
        <v>71631</v>
      </c>
      <c r="B24588" t="s">
        <v>71632</v>
      </c>
      <c r="D24588" t="str">
        <f t="shared" si="384"/>
        <v>GLAPLS4461 Leland Jackson PLANT SCIENCES GL Only</v>
      </c>
    </row>
    <row r="24589" spans="1:4">
      <c r="A24589" t="s">
        <v>71633</v>
      </c>
      <c r="B24589" t="s">
        <v>71634</v>
      </c>
      <c r="D24589" t="str">
        <f t="shared" si="384"/>
        <v>GLLMAT4460 Ali daddel MATHEMATICS GL Only</v>
      </c>
    </row>
    <row r="24590" spans="1:4">
      <c r="A24590" t="s">
        <v>71635</v>
      </c>
      <c r="B24590" t="s">
        <v>71636</v>
      </c>
      <c r="D24590" t="str">
        <f t="shared" si="384"/>
        <v>GLLHIS4459 Clarence Walker HISTORY GL Only</v>
      </c>
    </row>
    <row r="24591" spans="1:4">
      <c r="A24591" t="s">
        <v>71637</v>
      </c>
      <c r="B24591" t="s">
        <v>71638</v>
      </c>
      <c r="D24591" t="str">
        <f t="shared" si="384"/>
        <v>GLMSUR4458 Robert Canter MED Surgery GL Only</v>
      </c>
    </row>
    <row r="24592" spans="1:4">
      <c r="A24592" t="s">
        <v>71639</v>
      </c>
      <c r="B24592" t="s">
        <v>71640</v>
      </c>
      <c r="D24592" t="str">
        <f t="shared" si="384"/>
        <v>GLMNEU4457 Bruce Reed MED Neurology GL Only</v>
      </c>
    </row>
    <row r="24593" spans="1:4">
      <c r="A24593" t="s">
        <v>71641</v>
      </c>
      <c r="B24593" t="s">
        <v>71642</v>
      </c>
      <c r="D24593" t="str">
        <f t="shared" si="384"/>
        <v>GLLENL4456 Sandra Mcpherson ENGLISH GL Only</v>
      </c>
    </row>
    <row r="24594" spans="1:4">
      <c r="A24594" t="s">
        <v>71643</v>
      </c>
      <c r="B24594" t="s">
        <v>71644</v>
      </c>
      <c r="D24594" t="str">
        <f t="shared" si="384"/>
        <v>GLLPHY4455 Warren Pickett PHYSICS GL Only</v>
      </c>
    </row>
    <row r="24595" spans="1:4">
      <c r="A24595" t="s">
        <v>71645</v>
      </c>
      <c r="B24595" t="s">
        <v>71646</v>
      </c>
      <c r="D24595" t="str">
        <f t="shared" si="384"/>
        <v>GLEECE4454 Soheil Ghiasihafezi ELECT And COMP ENGR GL Only</v>
      </c>
    </row>
    <row r="24596" spans="1:4">
      <c r="A24596" t="s">
        <v>71647</v>
      </c>
      <c r="B24596" t="s">
        <v>71648</v>
      </c>
      <c r="D24596" t="str">
        <f t="shared" si="384"/>
        <v>GLECHM4453 Scott Mccormack MATERIALS SCIENCE And ENGINEERING GL Only</v>
      </c>
    </row>
    <row r="24597" spans="1:4">
      <c r="A24597" t="s">
        <v>71649</v>
      </c>
      <c r="B24597" t="s">
        <v>71650</v>
      </c>
      <c r="D24597" t="str">
        <f t="shared" si="384"/>
        <v>GLMOTO4452 Hilary Brodie MED Otolaryngology GL Only</v>
      </c>
    </row>
    <row r="24598" spans="1:4">
      <c r="A24598" t="s">
        <v>71651</v>
      </c>
      <c r="B24598" t="s">
        <v>71652</v>
      </c>
      <c r="D24598" t="str">
        <f t="shared" si="384"/>
        <v>GLMRAD4451 Robert Knebel MED Radiology GL Only</v>
      </c>
    </row>
    <row r="24599" spans="1:4">
      <c r="A24599" t="s">
        <v>71653</v>
      </c>
      <c r="B24599" t="s">
        <v>71654</v>
      </c>
      <c r="D24599" t="str">
        <f t="shared" si="384"/>
        <v>GLMDER4450 Danielle Tartar MED Dermatology GL Only</v>
      </c>
    </row>
    <row r="24600" spans="1:4">
      <c r="A24600" t="s">
        <v>71655</v>
      </c>
      <c r="B24600" t="s">
        <v>71656</v>
      </c>
      <c r="D24600" t="str">
        <f t="shared" si="384"/>
        <v>GLLIBR4449 Gail Nichols UCDLIBRARY GL Only</v>
      </c>
    </row>
    <row r="24601" spans="1:4">
      <c r="A24601" t="s">
        <v>71657</v>
      </c>
      <c r="B24601" t="s">
        <v>71658</v>
      </c>
      <c r="D24601" t="str">
        <f t="shared" si="384"/>
        <v>GLLSTA4448 Jie Peng STATISTICS GL Only</v>
      </c>
    </row>
    <row r="24602" spans="1:4">
      <c r="A24602" t="s">
        <v>71659</v>
      </c>
      <c r="B24602" t="s">
        <v>71660</v>
      </c>
      <c r="D24602" t="str">
        <f t="shared" si="384"/>
        <v>GLMOPH4447 Lawrence Morse MED Eye Center GL Only</v>
      </c>
    </row>
    <row r="24603" spans="1:4">
      <c r="A24603" t="s">
        <v>71661</v>
      </c>
      <c r="B24603" t="s">
        <v>71662</v>
      </c>
      <c r="D24603" t="str">
        <f t="shared" si="384"/>
        <v>GLMARO4446 Jian Jian Li MED Radiation Oncology GL Only</v>
      </c>
    </row>
    <row r="24604" spans="1:4">
      <c r="A24604" t="s">
        <v>71663</v>
      </c>
      <c r="B24604" t="s">
        <v>71664</v>
      </c>
      <c r="D24604" t="str">
        <f t="shared" si="384"/>
        <v>GLDEDU4445 Rebecca Rosa Stevens EDUCATION GL Only</v>
      </c>
    </row>
    <row r="24605" spans="1:4">
      <c r="A24605" t="s">
        <v>71665</v>
      </c>
      <c r="B24605" t="s">
        <v>71666</v>
      </c>
      <c r="D24605" t="str">
        <f t="shared" si="384"/>
        <v>GLMRAD4444 Elizabeth Moore MED Radiology GL Only</v>
      </c>
    </row>
    <row r="24606" spans="1:4">
      <c r="A24606" t="s">
        <v>71667</v>
      </c>
      <c r="B24606" t="s">
        <v>71668</v>
      </c>
      <c r="D24606" t="str">
        <f t="shared" si="384"/>
        <v>GLMOBG4443 Amy George MED Obstetrics And Gynecology GL Only</v>
      </c>
    </row>
    <row r="24607" spans="1:4">
      <c r="A24607" t="s">
        <v>71669</v>
      </c>
      <c r="B24607" t="s">
        <v>71670</v>
      </c>
      <c r="D24607" t="str">
        <f t="shared" si="384"/>
        <v>GLMOBG4442 Michele Asch MED Obstetrics And Gynecology GL Only</v>
      </c>
    </row>
    <row r="24608" spans="1:4">
      <c r="A24608" t="s">
        <v>71671</v>
      </c>
      <c r="B24608" t="s">
        <v>71672</v>
      </c>
      <c r="D24608" t="str">
        <f t="shared" si="384"/>
        <v>GLLHIS4441 Susan Mann HISTORY GL Only</v>
      </c>
    </row>
    <row r="24609" spans="1:4">
      <c r="A24609" t="s">
        <v>71673</v>
      </c>
      <c r="B24609" t="s">
        <v>71674</v>
      </c>
      <c r="D24609" t="str">
        <f t="shared" si="384"/>
        <v>GLLLAW4440 M Schwartz SCHOOL OF LAW GL Only</v>
      </c>
    </row>
    <row r="24610" spans="1:4">
      <c r="A24610" t="s">
        <v>71675</v>
      </c>
      <c r="B24610" t="s">
        <v>71676</v>
      </c>
      <c r="D24610" t="str">
        <f t="shared" si="384"/>
        <v>GLLMAT4439 Anne Schilling MATHEMATICS GL Only</v>
      </c>
    </row>
    <row r="24611" spans="1:4">
      <c r="A24611" t="s">
        <v>71677</v>
      </c>
      <c r="B24611" t="s">
        <v>71678</v>
      </c>
      <c r="D24611" t="str">
        <f t="shared" si="384"/>
        <v>GLBNPB4438 Paul Salitsky NEURO PHYSIO And BEHAVIOR GL Only</v>
      </c>
    </row>
    <row r="24612" spans="1:4">
      <c r="A24612" t="s">
        <v>71679</v>
      </c>
      <c r="B24612" t="s">
        <v>71680</v>
      </c>
      <c r="D24612" t="str">
        <f t="shared" si="384"/>
        <v>GLMRAD4437 Larry Stuart Deutsch MED Radiology GL Only</v>
      </c>
    </row>
    <row r="24613" spans="1:4">
      <c r="A24613" t="s">
        <v>71681</v>
      </c>
      <c r="B24613" t="s">
        <v>71682</v>
      </c>
      <c r="D24613" t="str">
        <f t="shared" si="384"/>
        <v>GLLDES4436 Mark Kessler DEPARTMENT OF DESIGN GL Only</v>
      </c>
    </row>
    <row r="24614" spans="1:4">
      <c r="A24614" t="s">
        <v>71683</v>
      </c>
      <c r="B24614" t="s">
        <v>71684</v>
      </c>
      <c r="D24614" t="str">
        <f t="shared" si="384"/>
        <v>GLMPED4435 Else Uglum MED Pediatrics GL Only</v>
      </c>
    </row>
    <row r="24615" spans="1:4">
      <c r="A24615" t="s">
        <v>71685</v>
      </c>
      <c r="B24615" t="s">
        <v>71686</v>
      </c>
      <c r="D24615" t="str">
        <f t="shared" si="384"/>
        <v>GLLCMN4434 Bo Feng COMMUNICATION GL Only</v>
      </c>
    </row>
    <row r="24616" spans="1:4">
      <c r="A24616" t="s">
        <v>71687</v>
      </c>
      <c r="B24616" t="s">
        <v>71688</v>
      </c>
      <c r="D24616" t="str">
        <f t="shared" si="384"/>
        <v>GLECEE4433 Timothy Ginn CIVIL And ENVIRONMENTAL ENGR GL Only</v>
      </c>
    </row>
    <row r="24617" spans="1:4">
      <c r="A24617" t="s">
        <v>71689</v>
      </c>
      <c r="B24617" t="s">
        <v>71690</v>
      </c>
      <c r="D24617" t="str">
        <f t="shared" si="384"/>
        <v>GLNMRF4432 Jeff Walton NUCLEAR MAG RESONANCE FAC GL Only</v>
      </c>
    </row>
    <row r="24618" spans="1:4">
      <c r="A24618" t="s">
        <v>71691</v>
      </c>
      <c r="B24618" t="s">
        <v>71692</v>
      </c>
      <c r="D24618" t="str">
        <f t="shared" si="384"/>
        <v>GLECEE4431 Michele Barbato CIVIL And ENVIRONMENTAL ENGR GL Only</v>
      </c>
    </row>
    <row r="24619" spans="1:4">
      <c r="A24619" t="s">
        <v>71693</v>
      </c>
      <c r="B24619" t="s">
        <v>71694</v>
      </c>
      <c r="D24619" t="str">
        <f t="shared" si="384"/>
        <v>GLMINT4430 Elliot Goldstein MED Internal Medicine GL Only</v>
      </c>
    </row>
    <row r="24620" spans="1:4">
      <c r="A24620" t="s">
        <v>71695</v>
      </c>
      <c r="B24620" t="s">
        <v>71696</v>
      </c>
      <c r="D24620" t="str">
        <f t="shared" si="384"/>
        <v>GLAANS4429 Bernard May ANIMAL SCIENCE GL Only</v>
      </c>
    </row>
    <row r="24621" spans="1:4">
      <c r="A24621" t="s">
        <v>71697</v>
      </c>
      <c r="B24621" t="s">
        <v>71698</v>
      </c>
      <c r="D24621" t="str">
        <f t="shared" si="384"/>
        <v>GLLANT4428 Carol Smith ANTHROPOLOGY GL Only</v>
      </c>
    </row>
    <row r="24622" spans="1:4">
      <c r="A24622" t="s">
        <v>71699</v>
      </c>
      <c r="B24622" t="s">
        <v>71700</v>
      </c>
      <c r="D24622" t="str">
        <f t="shared" si="384"/>
        <v>GLMOBG4427 Mitchell Creinin MED Obstetrics And Gynecology GL Only</v>
      </c>
    </row>
    <row r="24623" spans="1:4">
      <c r="A24623" t="s">
        <v>71701</v>
      </c>
      <c r="B24623" t="s">
        <v>71702</v>
      </c>
      <c r="D24623" t="str">
        <f t="shared" si="384"/>
        <v>GLVVME4426 Meera Heller VM MEDICINE And EPIDEMIOLOGY GL Only</v>
      </c>
    </row>
    <row r="24624" spans="1:4">
      <c r="A24624" t="s">
        <v>71703</v>
      </c>
      <c r="B24624" t="s">
        <v>71704</v>
      </c>
      <c r="D24624" t="str">
        <f t="shared" si="384"/>
        <v>GLLUWP4425 Elaine McCollom UNIVERSITY WRITING PROGRAM GL Only</v>
      </c>
    </row>
    <row r="24625" spans="1:4">
      <c r="A24625" t="s">
        <v>71705</v>
      </c>
      <c r="B24625" t="s">
        <v>71706</v>
      </c>
      <c r="D24625" t="str">
        <f t="shared" si="384"/>
        <v>GLEECE4424 Neville Luhmann ELECT And COMP ENGR GL Only</v>
      </c>
    </row>
    <row r="24626" spans="1:4">
      <c r="A24626" t="s">
        <v>71707</v>
      </c>
      <c r="B24626" t="s">
        <v>71708</v>
      </c>
      <c r="D24626" t="str">
        <f t="shared" si="384"/>
        <v>GLMURO4423 Alan Lombard MED Urologic Surgery GL Only</v>
      </c>
    </row>
    <row r="24627" spans="1:4">
      <c r="A24627" t="s">
        <v>71709</v>
      </c>
      <c r="B24627" t="s">
        <v>71710</v>
      </c>
      <c r="D24627" t="str">
        <f t="shared" si="384"/>
        <v>GLMRAD4422 Brandon Doskocil MED Radiology GL Only</v>
      </c>
    </row>
    <row r="24628" spans="1:4">
      <c r="A24628" t="s">
        <v>71711</v>
      </c>
      <c r="B24628" t="s">
        <v>71712</v>
      </c>
      <c r="D24628" t="str">
        <f t="shared" si="384"/>
        <v>GLAARE4421 Richard Howitt AG And RESOURCE ECONOMICS GL Only</v>
      </c>
    </row>
    <row r="24629" spans="1:4">
      <c r="A24629" t="s">
        <v>71713</v>
      </c>
      <c r="B24629" t="s">
        <v>71714</v>
      </c>
      <c r="D24629" t="str">
        <f t="shared" si="384"/>
        <v>GLADES4420 Erica Fleishman ENVIRONMENTAL SCIENCE And POLICY GL Only</v>
      </c>
    </row>
    <row r="24630" spans="1:4">
      <c r="A24630" t="s">
        <v>71715</v>
      </c>
      <c r="B24630" t="s">
        <v>71716</v>
      </c>
      <c r="D24630" t="str">
        <f t="shared" si="384"/>
        <v>GLLAHI4419 Lisa D Oxley ART And ART HISTORY GL Only</v>
      </c>
    </row>
    <row r="24631" spans="1:4">
      <c r="A24631" t="s">
        <v>71717</v>
      </c>
      <c r="B24631" t="s">
        <v>71718</v>
      </c>
      <c r="D24631" t="str">
        <f t="shared" si="384"/>
        <v>GLMPSY4418 Sara Baumann MED Psychiatry And Behav Sci GL Only</v>
      </c>
    </row>
    <row r="24632" spans="1:4">
      <c r="A24632" t="s">
        <v>71719</v>
      </c>
      <c r="B24632" t="s">
        <v>71720</v>
      </c>
      <c r="D24632" t="str">
        <f t="shared" si="384"/>
        <v>GLLENL4417 W Schleiner ENGLISH GL Only</v>
      </c>
    </row>
    <row r="24633" spans="1:4">
      <c r="A24633" t="s">
        <v>71721</v>
      </c>
      <c r="B24633" t="s">
        <v>71722</v>
      </c>
      <c r="D24633" t="str">
        <f t="shared" si="384"/>
        <v>GLLMAT4416 Sherman Stein MATHEMATICS GL Only</v>
      </c>
    </row>
    <row r="24634" spans="1:4">
      <c r="A24634" t="s">
        <v>71723</v>
      </c>
      <c r="B24634" t="s">
        <v>71724</v>
      </c>
      <c r="D24634" t="str">
        <f t="shared" si="384"/>
        <v>GLLPOL4415 Amber Boydstun POLITICAL SCIENCE GL Only</v>
      </c>
    </row>
    <row r="24635" spans="1:4">
      <c r="A24635" t="s">
        <v>71725</v>
      </c>
      <c r="B24635" t="s">
        <v>71726</v>
      </c>
      <c r="D24635" t="str">
        <f t="shared" si="384"/>
        <v>GLVVMB4414 Victor Burns VM MOLECULAR BIO SCIENCES GL Only</v>
      </c>
    </row>
    <row r="24636" spans="1:4">
      <c r="A24636" t="s">
        <v>71727</v>
      </c>
      <c r="B24636" t="s">
        <v>71728</v>
      </c>
      <c r="D24636" t="str">
        <f t="shared" si="384"/>
        <v>GLVPHR4413 Emmanuel Okello VM POPULATION HLTH And REPROD GL Only</v>
      </c>
    </row>
    <row r="24637" spans="1:4">
      <c r="A24637" t="s">
        <v>71729</v>
      </c>
      <c r="B24637" t="s">
        <v>71730</v>
      </c>
      <c r="D24637" t="str">
        <f t="shared" si="384"/>
        <v>GLIMGI4412 Christopher Bowlus MED Int Med Gastroenterology GL Only</v>
      </c>
    </row>
    <row r="24638" spans="1:4">
      <c r="A24638" t="s">
        <v>71731</v>
      </c>
      <c r="B24638" t="s">
        <v>71732</v>
      </c>
      <c r="D24638" t="str">
        <f t="shared" si="384"/>
        <v>GLVVSR4411 Katrina Hopper VM SURGRAD SCIENCE GL Only</v>
      </c>
    </row>
    <row r="24639" spans="1:4">
      <c r="A24639" t="s">
        <v>71733</v>
      </c>
      <c r="B24639" t="s">
        <v>71734</v>
      </c>
      <c r="D24639" t="str">
        <f t="shared" si="384"/>
        <v>GLMANS4410 Nicole Shirakawa Wei MED Anesth And Pain Medicine GL Only</v>
      </c>
    </row>
    <row r="24640" spans="1:4">
      <c r="A24640" t="s">
        <v>71735</v>
      </c>
      <c r="B24640" t="s">
        <v>71736</v>
      </c>
      <c r="D24640" t="str">
        <f t="shared" si="384"/>
        <v>GLLCLC4409 Michael Siminovitch LIGHTING TECHNOLOGY CENTER GL Only</v>
      </c>
    </row>
    <row r="24641" spans="1:4">
      <c r="A24641" t="s">
        <v>71737</v>
      </c>
      <c r="B24641" t="s">
        <v>71738</v>
      </c>
      <c r="D24641" t="str">
        <f t="shared" si="384"/>
        <v>GLLENL4408 James Murphy ENGLISH GL Only</v>
      </c>
    </row>
    <row r="24642" spans="1:4">
      <c r="A24642" t="s">
        <v>71739</v>
      </c>
      <c r="B24642" t="s">
        <v>71740</v>
      </c>
      <c r="D24642" t="str">
        <f t="shared" si="384"/>
        <v>GLIMGM4407 Richard White MED Int Med Genl Medicine GL Only</v>
      </c>
    </row>
    <row r="24643" spans="1:4">
      <c r="A24643" t="s">
        <v>71741</v>
      </c>
      <c r="B24643" t="s">
        <v>71742</v>
      </c>
      <c r="D24643" t="str">
        <f t="shared" ref="D24643:D24706" si="385">A24643&amp;" "&amp;B24643</f>
        <v>GLMFCM4406 Sue Barton MED Family And Community Med GL Only</v>
      </c>
    </row>
    <row r="24644" spans="1:4">
      <c r="A24644" t="s">
        <v>71743</v>
      </c>
      <c r="B24644" t="s">
        <v>71744</v>
      </c>
      <c r="D24644" t="str">
        <f t="shared" si="385"/>
        <v>GLAENM4405 Neal Williams ENTOMOLOGY NEMATOLOGY GL Only</v>
      </c>
    </row>
    <row r="24645" spans="1:4">
      <c r="A24645" t="s">
        <v>71745</v>
      </c>
      <c r="B24645" t="s">
        <v>71746</v>
      </c>
      <c r="D24645" t="str">
        <f t="shared" si="385"/>
        <v>GLWATR4404 John Durand CENTER FOR WATERSHED SCIENCES GL Only</v>
      </c>
    </row>
    <row r="24646" spans="1:4">
      <c r="A24646" t="s">
        <v>71747</v>
      </c>
      <c r="B24646" t="s">
        <v>71748</v>
      </c>
      <c r="D24646" t="str">
        <f t="shared" si="385"/>
        <v>GLLPOL4403 Geoffrey Wandesforde Smith POLITICAL SCIENCE GL Only</v>
      </c>
    </row>
    <row r="24647" spans="1:4">
      <c r="A24647" t="s">
        <v>71749</v>
      </c>
      <c r="B24647" t="s">
        <v>71750</v>
      </c>
      <c r="D24647" t="str">
        <f t="shared" si="385"/>
        <v>GLMORT4402 Domingo Hallare MED Orthopaedic Surgery GL Only</v>
      </c>
    </row>
    <row r="24648" spans="1:4">
      <c r="A24648" t="s">
        <v>71751</v>
      </c>
      <c r="B24648" t="s">
        <v>71752</v>
      </c>
      <c r="D24648" t="str">
        <f t="shared" si="385"/>
        <v>GLMFCM4401 Gayle L Sutcliffe MED Family And Community Med GL Only</v>
      </c>
    </row>
    <row r="24649" spans="1:4">
      <c r="A24649" t="s">
        <v>71753</v>
      </c>
      <c r="B24649" t="s">
        <v>71754</v>
      </c>
      <c r="D24649" t="str">
        <f t="shared" si="385"/>
        <v>GLMPED4400 Wanda Wenman MED Pediatrics GL Only</v>
      </c>
    </row>
    <row r="24650" spans="1:4">
      <c r="A24650" t="s">
        <v>71755</v>
      </c>
      <c r="B24650" t="s">
        <v>71756</v>
      </c>
      <c r="D24650" t="str">
        <f t="shared" si="385"/>
        <v>GLMPED4399 Theodore Zwerdling MED Pediatrics GL Only</v>
      </c>
    </row>
    <row r="24651" spans="1:4">
      <c r="A24651" t="s">
        <v>71757</v>
      </c>
      <c r="B24651" t="s">
        <v>71758</v>
      </c>
      <c r="D24651" t="str">
        <f t="shared" si="385"/>
        <v>GLAANS4398 Russell Hovey ANIMAL SCIENCE GL Only</v>
      </c>
    </row>
    <row r="24652" spans="1:4">
      <c r="A24652" t="s">
        <v>71759</v>
      </c>
      <c r="B24652" t="s">
        <v>71760</v>
      </c>
      <c r="D24652" t="str">
        <f t="shared" si="385"/>
        <v>GLIMHO4397 Frederick Meyers MED Int Med HEMONC GL Only</v>
      </c>
    </row>
    <row r="24653" spans="1:4">
      <c r="A24653" t="s">
        <v>71761</v>
      </c>
      <c r="B24653" t="s">
        <v>71762</v>
      </c>
      <c r="D24653" t="str">
        <f t="shared" si="385"/>
        <v>GLLPSC4396 Priscilla San Souci PSYCHOLOGY GL Only</v>
      </c>
    </row>
    <row r="24654" spans="1:4">
      <c r="A24654" t="s">
        <v>71763</v>
      </c>
      <c r="B24654" t="s">
        <v>71764</v>
      </c>
      <c r="D24654" t="str">
        <f t="shared" si="385"/>
        <v>GLECSE4395 Charles Martel ENGR COMPUTER SCIENCE GL Only</v>
      </c>
    </row>
    <row r="24655" spans="1:4">
      <c r="A24655" t="s">
        <v>71765</v>
      </c>
      <c r="B24655" t="s">
        <v>71766</v>
      </c>
      <c r="D24655" t="str">
        <f t="shared" si="385"/>
        <v>GLMPAT4394 James Carlson MED Pathology And Lab Medicine GL Only</v>
      </c>
    </row>
    <row r="24656" spans="1:4">
      <c r="A24656" t="s">
        <v>71767</v>
      </c>
      <c r="B24656" t="s">
        <v>71768</v>
      </c>
      <c r="D24656" t="str">
        <f t="shared" si="385"/>
        <v>GLAPLS4393 Daniel Putnam PLANT SCIENCES GL Only</v>
      </c>
    </row>
    <row r="24657" spans="1:4">
      <c r="A24657" t="s">
        <v>71769</v>
      </c>
      <c r="B24657" t="s">
        <v>71770</v>
      </c>
      <c r="D24657" t="str">
        <f t="shared" si="385"/>
        <v>GLMOBG4392 Rebecca Brooks MED Obstetrics And Gynecology GL Only</v>
      </c>
    </row>
    <row r="24658" spans="1:4">
      <c r="A24658" t="s">
        <v>71771</v>
      </c>
      <c r="B24658" t="s">
        <v>71772</v>
      </c>
      <c r="D24658" t="str">
        <f t="shared" si="385"/>
        <v>GLVVME4391 Kirsten Vk Gilardi VM MEDICINE And EPIDEMIOLOGY GL Only</v>
      </c>
    </row>
    <row r="24659" spans="1:4">
      <c r="A24659" t="s">
        <v>71773</v>
      </c>
      <c r="B24659" t="s">
        <v>71774</v>
      </c>
      <c r="D24659" t="str">
        <f t="shared" si="385"/>
        <v>GLMDER4390 Maija Kiuru MED Dermatology GL Only</v>
      </c>
    </row>
    <row r="24660" spans="1:4">
      <c r="A24660" t="s">
        <v>71775</v>
      </c>
      <c r="B24660" t="s">
        <v>71776</v>
      </c>
      <c r="D24660" t="str">
        <f t="shared" si="385"/>
        <v>GLIMRH4389 Nancy Lane MED Int Med Rheumatology GL Only</v>
      </c>
    </row>
    <row r="24661" spans="1:4">
      <c r="A24661" t="s">
        <v>71777</v>
      </c>
      <c r="B24661" t="s">
        <v>71778</v>
      </c>
      <c r="D24661" t="str">
        <f t="shared" si="385"/>
        <v>GLMCEL4388 Vijaya Kumari MED Cell Biology And Human Anat GL Only</v>
      </c>
    </row>
    <row r="24662" spans="1:4">
      <c r="A24662" t="s">
        <v>71779</v>
      </c>
      <c r="B24662" t="s">
        <v>71780</v>
      </c>
      <c r="D24662" t="str">
        <f t="shared" si="385"/>
        <v>GLMERM4387 Daniel Colby MED Emergency Medicine GL Only</v>
      </c>
    </row>
    <row r="24663" spans="1:4">
      <c r="A24663" t="s">
        <v>71781</v>
      </c>
      <c r="B24663" t="s">
        <v>71782</v>
      </c>
      <c r="D24663" t="str">
        <f t="shared" si="385"/>
        <v>GLVVSR4386 Peter Dickinson VM SURGRAD SCIENCE GL Only</v>
      </c>
    </row>
    <row r="24664" spans="1:4">
      <c r="A24664" t="s">
        <v>71783</v>
      </c>
      <c r="B24664" t="s">
        <v>71784</v>
      </c>
      <c r="D24664" t="str">
        <f t="shared" si="385"/>
        <v>GLIMGR4385 Gerhard Heinrich Med Int Med Geriatrics And PC GL Only</v>
      </c>
    </row>
    <row r="24665" spans="1:4">
      <c r="A24665" t="s">
        <v>71785</v>
      </c>
      <c r="B24665" t="s">
        <v>71786</v>
      </c>
      <c r="D24665" t="str">
        <f t="shared" si="385"/>
        <v>GLLPSC4384 Robert Emmons PSYCHOLOGY GL Only</v>
      </c>
    </row>
    <row r="24666" spans="1:4">
      <c r="A24666" t="s">
        <v>71787</v>
      </c>
      <c r="B24666" t="s">
        <v>71788</v>
      </c>
      <c r="D24666" t="str">
        <f t="shared" si="385"/>
        <v>GLLPHY4383 Nemanja Kaloper PHYSICS GL Only</v>
      </c>
    </row>
    <row r="24667" spans="1:4">
      <c r="A24667" t="s">
        <v>71789</v>
      </c>
      <c r="B24667" t="s">
        <v>71790</v>
      </c>
      <c r="D24667" t="str">
        <f t="shared" si="385"/>
        <v>GLLIBR4382 Gail Yokote UCDLIBRARY GL Only</v>
      </c>
    </row>
    <row r="24668" spans="1:4">
      <c r="A24668" t="s">
        <v>71791</v>
      </c>
      <c r="B24668" t="s">
        <v>71792</v>
      </c>
      <c r="D24668" t="str">
        <f t="shared" si="385"/>
        <v>GLMANS4380 James Harvey Jones MED Anesth And Pain Medicine GL Only</v>
      </c>
    </row>
    <row r="24669" spans="1:4">
      <c r="A24669" t="s">
        <v>71793</v>
      </c>
      <c r="B24669" t="s">
        <v>71794</v>
      </c>
      <c r="D24669" t="str">
        <f t="shared" si="385"/>
        <v>GLLENL4379 Margaret Ferguson ENGLISH GL Only</v>
      </c>
    </row>
    <row r="24670" spans="1:4">
      <c r="A24670" t="s">
        <v>71795</v>
      </c>
      <c r="B24670" t="s">
        <v>71796</v>
      </c>
      <c r="D24670" t="str">
        <f t="shared" si="385"/>
        <v>GLLCMN4378 Martin Hilbert COMMUNICATION GL Only</v>
      </c>
    </row>
    <row r="24671" spans="1:4">
      <c r="A24671" t="s">
        <v>71797</v>
      </c>
      <c r="B24671" t="s">
        <v>71798</v>
      </c>
      <c r="D24671" t="str">
        <f t="shared" si="385"/>
        <v>GLBNPB4377 Thomas Coombs Hahn NEURO PHYSIO And BEHAVIOR GL Only</v>
      </c>
    </row>
    <row r="24672" spans="1:4">
      <c r="A24672" t="s">
        <v>71799</v>
      </c>
      <c r="B24672" t="s">
        <v>71800</v>
      </c>
      <c r="D24672" t="str">
        <f t="shared" si="385"/>
        <v>GLANUT4376 Barbara Schneeman NUTRITION GL Only</v>
      </c>
    </row>
    <row r="24673" spans="1:4">
      <c r="A24673" t="s">
        <v>71801</v>
      </c>
      <c r="B24673" t="s">
        <v>71802</v>
      </c>
      <c r="D24673" t="str">
        <f t="shared" si="385"/>
        <v>GLLFAI4375 Claire Goldstein FRENCH And ITALIAN GL Only</v>
      </c>
    </row>
    <row r="24674" spans="1:4">
      <c r="A24674" t="s">
        <v>71803</v>
      </c>
      <c r="B24674" t="s">
        <v>71804</v>
      </c>
      <c r="D24674" t="str">
        <f t="shared" si="385"/>
        <v>GLECHE4374 Matthew Ellis CHEMICAL ENGINEERING GL Only</v>
      </c>
    </row>
    <row r="24675" spans="1:4">
      <c r="A24675" t="s">
        <v>71805</v>
      </c>
      <c r="B24675" t="s">
        <v>71806</v>
      </c>
      <c r="D24675" t="str">
        <f t="shared" si="385"/>
        <v>GLIMCA4373 Lily Chen MED INT MED CARDIOLOGY GL Only</v>
      </c>
    </row>
    <row r="24676" spans="1:4">
      <c r="A24676" t="s">
        <v>71807</v>
      </c>
      <c r="B24676" t="s">
        <v>71808</v>
      </c>
      <c r="D24676" t="str">
        <f t="shared" si="385"/>
        <v>GLMOPH4372 Charles Thirkill MED Eye Center GL Only</v>
      </c>
    </row>
    <row r="24677" spans="1:4">
      <c r="A24677" t="s">
        <v>71809</v>
      </c>
      <c r="B24677" t="s">
        <v>71810</v>
      </c>
      <c r="D24677" t="str">
        <f t="shared" si="385"/>
        <v>GLBMCB4371 Richard McKenney MOLECULAR And CELLULAR BIO GL Only</v>
      </c>
    </row>
    <row r="24678" spans="1:4">
      <c r="A24678" t="s">
        <v>71811</v>
      </c>
      <c r="B24678" t="s">
        <v>71812</v>
      </c>
      <c r="D24678" t="str">
        <f t="shared" si="385"/>
        <v>GLIMCA4370 Javier Lopez MED INT MED CARDIOLOGY GL Only</v>
      </c>
    </row>
    <row r="24679" spans="1:4">
      <c r="A24679" t="s">
        <v>71813</v>
      </c>
      <c r="B24679" t="s">
        <v>71814</v>
      </c>
      <c r="D24679" t="str">
        <f t="shared" si="385"/>
        <v>GLMANS4369 Sarah Maclean MED Anesth And Pain Medicine GL Only</v>
      </c>
    </row>
    <row r="24680" spans="1:4">
      <c r="A24680" t="s">
        <v>71815</v>
      </c>
      <c r="B24680" t="s">
        <v>71816</v>
      </c>
      <c r="D24680" t="str">
        <f t="shared" si="385"/>
        <v>GLVVSR4368 William Hornof VM SURGRAD SCIENCE GL Only</v>
      </c>
    </row>
    <row r="24681" spans="1:4">
      <c r="A24681" t="s">
        <v>71817</v>
      </c>
      <c r="B24681" t="s">
        <v>71818</v>
      </c>
      <c r="D24681" t="str">
        <f t="shared" si="385"/>
        <v>GLBEVE4367 Sebastian Schreiber EVOLUTION And ECOLOGY GL Only</v>
      </c>
    </row>
    <row r="24682" spans="1:4">
      <c r="A24682" t="s">
        <v>71819</v>
      </c>
      <c r="B24682" t="s">
        <v>71820</v>
      </c>
      <c r="D24682" t="str">
        <f t="shared" si="385"/>
        <v>GLMNEU4366 Kevin Keenan MED Neurology GL Only</v>
      </c>
    </row>
    <row r="24683" spans="1:4">
      <c r="A24683" t="s">
        <v>71821</v>
      </c>
      <c r="B24683" t="s">
        <v>71822</v>
      </c>
      <c r="D24683" t="str">
        <f t="shared" si="385"/>
        <v>GLLCHE4365 Jared Shaw CHEMISTRY GL Only</v>
      </c>
    </row>
    <row r="24684" spans="1:4">
      <c r="A24684" t="s">
        <v>71823</v>
      </c>
      <c r="B24684" t="s">
        <v>71824</v>
      </c>
      <c r="D24684" t="str">
        <f t="shared" si="385"/>
        <v>GLMERM4364 Cheryl Vance MED Emergency Medicine GL Only</v>
      </c>
    </row>
    <row r="24685" spans="1:4">
      <c r="A24685" t="s">
        <v>71825</v>
      </c>
      <c r="B24685" t="s">
        <v>71826</v>
      </c>
      <c r="D24685" t="str">
        <f t="shared" si="385"/>
        <v>GLLMAT4363 Qinglan Xia MATHEMATICS GL Only</v>
      </c>
    </row>
    <row r="24686" spans="1:4">
      <c r="A24686" t="s">
        <v>71827</v>
      </c>
      <c r="B24686" t="s">
        <v>71828</v>
      </c>
      <c r="D24686" t="str">
        <f t="shared" si="385"/>
        <v>GLECHE4362 Jiandi Wan CHEMICAL ENGINEERING GL Only</v>
      </c>
    </row>
    <row r="24687" spans="1:4">
      <c r="A24687" t="s">
        <v>71829</v>
      </c>
      <c r="B24687" t="s">
        <v>71830</v>
      </c>
      <c r="D24687" t="str">
        <f t="shared" si="385"/>
        <v>GLVHFS4361 Richard Chin CA ANIMAL HLTH And FOOD SAFETY LAB GL Only</v>
      </c>
    </row>
    <row r="24688" spans="1:4">
      <c r="A24688" t="s">
        <v>71831</v>
      </c>
      <c r="B24688" t="s">
        <v>71832</v>
      </c>
      <c r="D24688" t="str">
        <f t="shared" si="385"/>
        <v>GLLIBR4360 Axel Borg UCDLIBRARY GL Only</v>
      </c>
    </row>
    <row r="24689" spans="1:4">
      <c r="A24689" t="s">
        <v>71833</v>
      </c>
      <c r="B24689" t="s">
        <v>71834</v>
      </c>
      <c r="D24689" t="str">
        <f t="shared" si="385"/>
        <v>GLDEDU4359 Anthony Albano EDUCATION GL Only</v>
      </c>
    </row>
    <row r="24690" spans="1:4">
      <c r="A24690" t="s">
        <v>71835</v>
      </c>
      <c r="B24690" t="s">
        <v>71836</v>
      </c>
      <c r="D24690" t="str">
        <f t="shared" si="385"/>
        <v>GLLGAR4358 G Nerjes GERMAN And RUSSIAN GL Only</v>
      </c>
    </row>
    <row r="24691" spans="1:4">
      <c r="A24691" t="s">
        <v>71837</v>
      </c>
      <c r="B24691" t="s">
        <v>71838</v>
      </c>
      <c r="D24691" t="str">
        <f t="shared" si="385"/>
        <v>GLMEPM4357 Robert W Davis MED Public Health Sciences GL Only</v>
      </c>
    </row>
    <row r="24692" spans="1:4">
      <c r="A24692" t="s">
        <v>71839</v>
      </c>
      <c r="B24692" t="s">
        <v>71840</v>
      </c>
      <c r="D24692" t="str">
        <f t="shared" si="385"/>
        <v>GLLECN4356 Janine Wilson ECONOMICS GL Only</v>
      </c>
    </row>
    <row r="24693" spans="1:4">
      <c r="A24693" t="s">
        <v>71841</v>
      </c>
      <c r="B24693" t="s">
        <v>71842</v>
      </c>
      <c r="D24693" t="str">
        <f t="shared" si="385"/>
        <v>GLDEDU4355 Patricia Quijada EDUCATION GL Only</v>
      </c>
    </row>
    <row r="24694" spans="1:4">
      <c r="A24694" t="s">
        <v>71843</v>
      </c>
      <c r="B24694" t="s">
        <v>71844</v>
      </c>
      <c r="D24694" t="str">
        <f t="shared" si="385"/>
        <v>GLLSTA4354 Krishnakumar Balasubramanian STATISTICS GL Only</v>
      </c>
    </row>
    <row r="24695" spans="1:4">
      <c r="A24695" t="s">
        <v>71845</v>
      </c>
      <c r="B24695" t="s">
        <v>71846</v>
      </c>
      <c r="D24695" t="str">
        <f t="shared" si="385"/>
        <v>GLWATR4353 Robert Lusardi CENTER FOR WATERSHED SCIENCES GL Only</v>
      </c>
    </row>
    <row r="24696" spans="1:4">
      <c r="A24696" t="s">
        <v>71847</v>
      </c>
      <c r="B24696" t="s">
        <v>71848</v>
      </c>
      <c r="D24696" t="str">
        <f t="shared" si="385"/>
        <v>GLADES4352 Charles Goldman ENVIRONMENTAL SCIENCE And POLICY GL Only</v>
      </c>
    </row>
    <row r="24697" spans="1:4">
      <c r="A24697" t="s">
        <v>71849</v>
      </c>
      <c r="B24697" t="s">
        <v>71850</v>
      </c>
      <c r="D24697" t="str">
        <f t="shared" si="385"/>
        <v>GLLECN4351 Louis Makowski ECONOMICS GL Only</v>
      </c>
    </row>
    <row r="24698" spans="1:4">
      <c r="A24698" t="s">
        <v>71851</v>
      </c>
      <c r="B24698" t="s">
        <v>71852</v>
      </c>
      <c r="D24698" t="str">
        <f t="shared" si="385"/>
        <v>GLIMNE4350 Robert Weiss MED Int Med Nephrology GL Only</v>
      </c>
    </row>
    <row r="24699" spans="1:4">
      <c r="A24699" t="s">
        <v>71853</v>
      </c>
      <c r="B24699" t="s">
        <v>71854</v>
      </c>
      <c r="D24699" t="str">
        <f t="shared" si="385"/>
        <v>GLMPSY4349 Anna Vinter MED Psychiatry And Behav Sci GL Only</v>
      </c>
    </row>
    <row r="24700" spans="1:4">
      <c r="A24700" t="s">
        <v>71855</v>
      </c>
      <c r="B24700" t="s">
        <v>71856</v>
      </c>
      <c r="D24700" t="str">
        <f t="shared" si="385"/>
        <v>GLVVSR4348 Clare Gregory VM SURGRAD SCIENCE GL Only</v>
      </c>
    </row>
    <row r="24701" spans="1:4">
      <c r="A24701" t="s">
        <v>71857</v>
      </c>
      <c r="B24701" t="s">
        <v>71858</v>
      </c>
      <c r="D24701" t="str">
        <f t="shared" si="385"/>
        <v>GLAVIT4347 Susan Ebeler VITICULTURE And ENOLOGY GL Only</v>
      </c>
    </row>
    <row r="24702" spans="1:4">
      <c r="A24702" t="s">
        <v>71859</v>
      </c>
      <c r="B24702" t="s">
        <v>71860</v>
      </c>
      <c r="D24702" t="str">
        <f t="shared" si="385"/>
        <v>GLLCHE4346 Justin Siegel CHEMISTRY GL Only</v>
      </c>
    </row>
    <row r="24703" spans="1:4">
      <c r="A24703" t="s">
        <v>71861</v>
      </c>
      <c r="B24703" t="s">
        <v>71862</v>
      </c>
      <c r="D24703" t="str">
        <f t="shared" si="385"/>
        <v>GLMBIO4346 Justin Siegel MED Biochem And Molecular Med GL Only</v>
      </c>
    </row>
    <row r="24704" spans="1:4">
      <c r="A24704" t="s">
        <v>71863</v>
      </c>
      <c r="B24704" t="s">
        <v>71864</v>
      </c>
      <c r="D24704" t="str">
        <f t="shared" si="385"/>
        <v>GLLPSC4345 Joy Geng PSYCHOLOGY GL Only</v>
      </c>
    </row>
    <row r="24705" spans="1:4">
      <c r="A24705" t="s">
        <v>71865</v>
      </c>
      <c r="B24705" t="s">
        <v>71866</v>
      </c>
      <c r="D24705" t="str">
        <f t="shared" si="385"/>
        <v>GLBMCB4344 Deborah Kimbrell MOLECULAR And CELLULAR BIO GL Only</v>
      </c>
    </row>
    <row r="24706" spans="1:4">
      <c r="A24706" t="s">
        <v>71867</v>
      </c>
      <c r="B24706" t="s">
        <v>71868</v>
      </c>
      <c r="D24706" t="str">
        <f t="shared" si="385"/>
        <v>GLLCLA4343 Valentina Popescu CLASSICS GL Only</v>
      </c>
    </row>
    <row r="24707" spans="1:4">
      <c r="A24707" t="s">
        <v>71869</v>
      </c>
      <c r="B24707" t="s">
        <v>71870</v>
      </c>
      <c r="D24707" t="str">
        <f t="shared" ref="D24707:D24770" si="386">A24707&amp;" "&amp;B24707</f>
        <v>GLEBME4342 Atul Parikh BIOMEDICAL ENGINEERING GL Only</v>
      </c>
    </row>
    <row r="24708" spans="1:4">
      <c r="A24708" t="s">
        <v>71871</v>
      </c>
      <c r="B24708" t="s">
        <v>71872</v>
      </c>
      <c r="D24708" t="str">
        <f t="shared" si="386"/>
        <v>GLLPHY4341 Kai Liu PHYSICS GL Only</v>
      </c>
    </row>
    <row r="24709" spans="1:4">
      <c r="A24709" t="s">
        <v>71873</v>
      </c>
      <c r="B24709" t="s">
        <v>71874</v>
      </c>
      <c r="D24709" t="str">
        <f t="shared" si="386"/>
        <v>GLMOPH4340 Yin Allison Liu MED Eye Center GL Only</v>
      </c>
    </row>
    <row r="24710" spans="1:4">
      <c r="A24710" t="s">
        <v>71875</v>
      </c>
      <c r="B24710" t="s">
        <v>71876</v>
      </c>
      <c r="D24710" t="str">
        <f t="shared" si="386"/>
        <v>GLLPHI4339 Gerald Dworkin PHILOSOPHY GL Only</v>
      </c>
    </row>
    <row r="24711" spans="1:4">
      <c r="A24711" t="s">
        <v>71877</v>
      </c>
      <c r="B24711" t="s">
        <v>71878</v>
      </c>
      <c r="D24711" t="str">
        <f t="shared" si="386"/>
        <v>GLIMHP4338 Carolina Candotti MED Int Med Hospitalist GL Only</v>
      </c>
    </row>
    <row r="24712" spans="1:4">
      <c r="A24712" t="s">
        <v>71879</v>
      </c>
      <c r="B24712" t="s">
        <v>71880</v>
      </c>
      <c r="D24712" t="str">
        <f t="shared" si="386"/>
        <v>GLIMGM4337 Tonya Fancher MED Int Med Genl Medicine GL Only</v>
      </c>
    </row>
    <row r="24713" spans="1:4">
      <c r="A24713" t="s">
        <v>71881</v>
      </c>
      <c r="B24713" t="s">
        <v>71882</v>
      </c>
      <c r="D24713" t="str">
        <f t="shared" si="386"/>
        <v>GLMPSY4336 Stacie Silva MED Psychiatry And Behav Sci GL Only</v>
      </c>
    </row>
    <row r="24714" spans="1:4">
      <c r="A24714" t="s">
        <v>71883</v>
      </c>
      <c r="B24714" t="s">
        <v>71884</v>
      </c>
      <c r="D24714" t="str">
        <f t="shared" si="386"/>
        <v>GLMOPH4335 Ala Moshiri MED Eye Center GL Only</v>
      </c>
    </row>
    <row r="24715" spans="1:4">
      <c r="A24715" t="s">
        <v>71885</v>
      </c>
      <c r="B24715" t="s">
        <v>71886</v>
      </c>
      <c r="D24715" t="str">
        <f t="shared" si="386"/>
        <v>GLVVSR4334 Christine Toedebusch VM SURGRAD SCIENCE GL Only</v>
      </c>
    </row>
    <row r="24716" spans="1:4">
      <c r="A24716" t="s">
        <v>71887</v>
      </c>
      <c r="B24716" t="s">
        <v>71888</v>
      </c>
      <c r="D24716" t="str">
        <f t="shared" si="386"/>
        <v>GLIMGI4333 Joseph Leung MED Int Med Gastroenterology GL Only</v>
      </c>
    </row>
    <row r="24717" spans="1:4">
      <c r="A24717" t="s">
        <v>71889</v>
      </c>
      <c r="B24717" t="s">
        <v>71890</v>
      </c>
      <c r="D24717" t="str">
        <f t="shared" si="386"/>
        <v>GLBEVE4332 Kate Laskowski EVOLUTION And ECOLOGY GL Only</v>
      </c>
    </row>
    <row r="24718" spans="1:4">
      <c r="A24718" t="s">
        <v>71891</v>
      </c>
      <c r="B24718" t="s">
        <v>71892</v>
      </c>
      <c r="D24718" t="str">
        <f t="shared" si="386"/>
        <v>GLMANS4331 Sharon Ashley MED Anesth And Pain Medicine GL Only</v>
      </c>
    </row>
    <row r="24719" spans="1:4">
      <c r="A24719" t="s">
        <v>71893</v>
      </c>
      <c r="B24719" t="s">
        <v>71894</v>
      </c>
      <c r="D24719" t="str">
        <f t="shared" si="386"/>
        <v>GLANUT4330 Lindsay Allen NUTRITION GL Only</v>
      </c>
    </row>
    <row r="24720" spans="1:4">
      <c r="A24720" t="s">
        <v>71895</v>
      </c>
      <c r="B24720" t="s">
        <v>71896</v>
      </c>
      <c r="D24720" t="str">
        <f t="shared" si="386"/>
        <v>GLLSTA4329 Shizhe Chen STATISTICS GL Only</v>
      </c>
    </row>
    <row r="24721" spans="1:4">
      <c r="A24721" t="s">
        <v>71897</v>
      </c>
      <c r="B24721" t="s">
        <v>71898</v>
      </c>
      <c r="D24721" t="str">
        <f t="shared" si="386"/>
        <v>GLMPSY4328 Noah Phillips MED Psychiatry And Behav Sci GL Only</v>
      </c>
    </row>
    <row r="24722" spans="1:4">
      <c r="A24722" t="s">
        <v>71899</v>
      </c>
      <c r="B24722" t="s">
        <v>71900</v>
      </c>
      <c r="D24722" t="str">
        <f t="shared" si="386"/>
        <v>GLIMID4327 Hien Nguyen MED Int Med Infectious Dis GL Only</v>
      </c>
    </row>
    <row r="24723" spans="1:4">
      <c r="A24723" t="s">
        <v>71901</v>
      </c>
      <c r="B24723" t="s">
        <v>71902</v>
      </c>
      <c r="D24723" t="str">
        <f t="shared" si="386"/>
        <v>GLLPHY4326 Robin Erbacher PHYSICS GL Only</v>
      </c>
    </row>
    <row r="24724" spans="1:4">
      <c r="A24724" t="s">
        <v>71903</v>
      </c>
      <c r="B24724" t="s">
        <v>71904</v>
      </c>
      <c r="D24724" t="str">
        <f t="shared" si="386"/>
        <v>GLLPOL4325 Larry Berman POLITICAL SCIENCE GL Only</v>
      </c>
    </row>
    <row r="24725" spans="1:4">
      <c r="A24725" t="s">
        <v>71905</v>
      </c>
      <c r="B24725" t="s">
        <v>71906</v>
      </c>
      <c r="D24725" t="str">
        <f t="shared" si="386"/>
        <v>GLLFAI4324 Julia Simon FRENCH And ITALIAN GL Only</v>
      </c>
    </row>
    <row r="24726" spans="1:4">
      <c r="A24726" t="s">
        <v>71907</v>
      </c>
      <c r="B24726" t="s">
        <v>71908</v>
      </c>
      <c r="D24726" t="str">
        <f t="shared" si="386"/>
        <v>GLLUWP4323 Cynthia Davis UNIVERSITY WRITING PROGRAM GL Only</v>
      </c>
    </row>
    <row r="24727" spans="1:4">
      <c r="A24727" t="s">
        <v>71909</v>
      </c>
      <c r="B24727" t="s">
        <v>71910</v>
      </c>
      <c r="D24727" t="str">
        <f t="shared" si="386"/>
        <v>GLLAHI4322 Elisabeth Higgins OConnor ART And ART HISTORY GL Only</v>
      </c>
    </row>
    <row r="24728" spans="1:4">
      <c r="A24728" t="s">
        <v>71911</v>
      </c>
      <c r="B24728" t="s">
        <v>71912</v>
      </c>
      <c r="D24728" t="str">
        <f t="shared" si="386"/>
        <v>GLIMGM4321 Lisandra Franco MED Int Med Genl Medicine GL Only</v>
      </c>
    </row>
    <row r="24729" spans="1:4">
      <c r="A24729" t="s">
        <v>71913</v>
      </c>
      <c r="B24729" t="s">
        <v>71914</v>
      </c>
      <c r="D24729" t="str">
        <f t="shared" si="386"/>
        <v>GLVVME4320 Nicola Pusterla VM MEDICINE And EPIDEMIOLOGY GL Only</v>
      </c>
    </row>
    <row r="24730" spans="1:4">
      <c r="A24730" t="s">
        <v>71915</v>
      </c>
      <c r="B24730" t="s">
        <v>71916</v>
      </c>
      <c r="D24730" t="str">
        <f t="shared" si="386"/>
        <v>GLADES4319 John Reuter ENVIRONMENTAL SCIENCE And POLICY GL Only</v>
      </c>
    </row>
    <row r="24731" spans="1:4">
      <c r="A24731" t="s">
        <v>71917</v>
      </c>
      <c r="B24731" t="s">
        <v>71918</v>
      </c>
      <c r="D24731" t="str">
        <f t="shared" si="386"/>
        <v>GLEBME4318 Scott Simon BIOMEDICAL ENGINEERING GL Only</v>
      </c>
    </row>
    <row r="24732" spans="1:4">
      <c r="A24732" t="s">
        <v>71919</v>
      </c>
      <c r="B24732" t="s">
        <v>71920</v>
      </c>
      <c r="D24732" t="str">
        <f t="shared" si="386"/>
        <v>GLLHIS4317 Jose Perez Melendez HISTORY GL Only</v>
      </c>
    </row>
    <row r="24733" spans="1:4">
      <c r="A24733" t="s">
        <v>71921</v>
      </c>
      <c r="B24733" t="s">
        <v>71922</v>
      </c>
      <c r="D24733" t="str">
        <f t="shared" si="386"/>
        <v>GLMOTO4316 Richard Mchugh MED Otolaryngology GL Only</v>
      </c>
    </row>
    <row r="24734" spans="1:4">
      <c r="A24734" t="s">
        <v>71923</v>
      </c>
      <c r="B24734" t="s">
        <v>71924</v>
      </c>
      <c r="D24734" t="str">
        <f t="shared" si="386"/>
        <v>GLBEVE4315 Artyom Kopp EVOLUTION And ECOLOGY GL Only</v>
      </c>
    </row>
    <row r="24735" spans="1:4">
      <c r="A24735" t="s">
        <v>71925</v>
      </c>
      <c r="B24735" t="s">
        <v>71926</v>
      </c>
      <c r="D24735" t="str">
        <f t="shared" si="386"/>
        <v>GLMPSY4314 Randall Stenson MED Psychiatry And Behav Sci GL Only</v>
      </c>
    </row>
    <row r="24736" spans="1:4">
      <c r="A24736" t="s">
        <v>71927</v>
      </c>
      <c r="B24736" t="s">
        <v>71928</v>
      </c>
      <c r="D24736" t="str">
        <f t="shared" si="386"/>
        <v>GLLIBR4313 Jo Anne Boorkman UCDLIBRARY GL Only</v>
      </c>
    </row>
    <row r="24737" spans="1:4">
      <c r="A24737" t="s">
        <v>71929</v>
      </c>
      <c r="B24737" t="s">
        <v>71930</v>
      </c>
      <c r="D24737" t="str">
        <f t="shared" si="386"/>
        <v>GLMFCM4312 James Nuovo MED Family And Community Med GL Only</v>
      </c>
    </row>
    <row r="24738" spans="1:4">
      <c r="A24738" t="s">
        <v>71931</v>
      </c>
      <c r="B24738" t="s">
        <v>71932</v>
      </c>
      <c r="D24738" t="str">
        <f t="shared" si="386"/>
        <v>GLMANS4311 David Carl Asseff MED Anesth And Pain Medicine GL Only</v>
      </c>
    </row>
    <row r="24739" spans="1:4">
      <c r="A24739" t="s">
        <v>71933</v>
      </c>
      <c r="B24739" t="s">
        <v>71934</v>
      </c>
      <c r="D24739" t="str">
        <f t="shared" si="386"/>
        <v>GLIMGM4310 Kevin Burnham MED Int Med Genl Medicine GL Only</v>
      </c>
    </row>
    <row r="24740" spans="1:4">
      <c r="A24740" t="s">
        <v>71935</v>
      </c>
      <c r="B24740" t="s">
        <v>71936</v>
      </c>
      <c r="D24740" t="str">
        <f t="shared" si="386"/>
        <v>GLECSE4309 Jason Lowe Power ENGR COMPUTER SCIENCE GL Only</v>
      </c>
    </row>
    <row r="24741" spans="1:4">
      <c r="A24741" t="s">
        <v>71937</v>
      </c>
      <c r="B24741" t="s">
        <v>71938</v>
      </c>
      <c r="D24741" t="str">
        <f t="shared" si="386"/>
        <v>GLMDER4308 Yong He MED Dermatology GL Only</v>
      </c>
    </row>
    <row r="24742" spans="1:4">
      <c r="A24742" t="s">
        <v>71939</v>
      </c>
      <c r="B24742" t="s">
        <v>71940</v>
      </c>
      <c r="D24742" t="str">
        <f t="shared" si="386"/>
        <v>GLMPSY4307 Paul Cox MED Psychiatry And Behav Sci GL Only</v>
      </c>
    </row>
    <row r="24743" spans="1:4">
      <c r="A24743" t="s">
        <v>71941</v>
      </c>
      <c r="B24743" t="s">
        <v>71942</v>
      </c>
      <c r="D24743" t="str">
        <f t="shared" si="386"/>
        <v>GLADES4306 Thomas Tomich ENVIRONMENTAL SCIENCE And POLICY GL Only</v>
      </c>
    </row>
    <row r="24744" spans="1:4">
      <c r="A24744" t="s">
        <v>71943</v>
      </c>
      <c r="B24744" t="s">
        <v>71944</v>
      </c>
      <c r="D24744" t="str">
        <f t="shared" si="386"/>
        <v>GLECOE4305 R Christensen ENGINEERING DEANS OFFICE GL Only</v>
      </c>
    </row>
    <row r="24745" spans="1:4">
      <c r="A24745" t="s">
        <v>71945</v>
      </c>
      <c r="B24745" t="s">
        <v>71946</v>
      </c>
      <c r="D24745" t="str">
        <f t="shared" si="386"/>
        <v>GLMDER4304 Margaret Parsons MED Dermatology GL Only</v>
      </c>
    </row>
    <row r="24746" spans="1:4">
      <c r="A24746" t="s">
        <v>71947</v>
      </c>
      <c r="B24746" t="s">
        <v>71948</v>
      </c>
      <c r="D24746" t="str">
        <f t="shared" si="386"/>
        <v>GLLPSC4303 Gail Goodman PSYCHOLOGY GL Only</v>
      </c>
    </row>
    <row r="24747" spans="1:4">
      <c r="A24747" t="s">
        <v>71949</v>
      </c>
      <c r="B24747" t="s">
        <v>71950</v>
      </c>
      <c r="D24747" t="str">
        <f t="shared" si="386"/>
        <v>GLVVME4302 Larry Cowgill VM MEDICINE And EPIDEMIOLOGY GL Only</v>
      </c>
    </row>
    <row r="24748" spans="1:4">
      <c r="A24748" t="s">
        <v>71951</v>
      </c>
      <c r="B24748" t="s">
        <v>71952</v>
      </c>
      <c r="D24748" t="str">
        <f t="shared" si="386"/>
        <v>GLLHIS4301 David Brody HISTORY GL Only</v>
      </c>
    </row>
    <row r="24749" spans="1:4">
      <c r="A24749" t="s">
        <v>71953</v>
      </c>
      <c r="B24749" t="s">
        <v>71954</v>
      </c>
      <c r="D24749" t="str">
        <f t="shared" si="386"/>
        <v>GLEECE4300 William Gardner ELECT And COMP ENGR GL Only</v>
      </c>
    </row>
    <row r="24750" spans="1:4">
      <c r="A24750" t="s">
        <v>71955</v>
      </c>
      <c r="B24750" t="s">
        <v>71956</v>
      </c>
      <c r="D24750" t="str">
        <f t="shared" si="386"/>
        <v>GLMSUR4299 Paul A Perry MED Surgery GL Only</v>
      </c>
    </row>
    <row r="24751" spans="1:4">
      <c r="A24751" t="s">
        <v>71957</v>
      </c>
      <c r="B24751" t="s">
        <v>71958</v>
      </c>
      <c r="D24751" t="str">
        <f t="shared" si="386"/>
        <v>GLMURO4298 Jared Whitson MED Urologic Surgery GL Only</v>
      </c>
    </row>
    <row r="24752" spans="1:4">
      <c r="A24752" t="s">
        <v>71959</v>
      </c>
      <c r="B24752" t="s">
        <v>71960</v>
      </c>
      <c r="D24752" t="str">
        <f t="shared" si="386"/>
        <v>GLBMCB4297 Enoch Baldwin MOLECULAR And CELLULAR BIO GL Only</v>
      </c>
    </row>
    <row r="24753" spans="1:4">
      <c r="A24753" t="s">
        <v>71961</v>
      </c>
      <c r="B24753" t="s">
        <v>71962</v>
      </c>
      <c r="D24753" t="str">
        <f t="shared" si="386"/>
        <v>GLAPLS4296 Truman Young PLANT SCIENCES GL Only</v>
      </c>
    </row>
    <row r="24754" spans="1:4">
      <c r="A24754" t="s">
        <v>71963</v>
      </c>
      <c r="B24754" t="s">
        <v>71964</v>
      </c>
      <c r="D24754" t="str">
        <f t="shared" si="386"/>
        <v>GLDEDU4295 Francisco Martorell EDUCATION GL Only</v>
      </c>
    </row>
    <row r="24755" spans="1:4">
      <c r="A24755" t="s">
        <v>71965</v>
      </c>
      <c r="B24755" t="s">
        <v>71966</v>
      </c>
      <c r="D24755" t="str">
        <f t="shared" si="386"/>
        <v>GLMANS4294 Kenneth Furukawa MED Anesth And Pain Medicine GL Only</v>
      </c>
    </row>
    <row r="24756" spans="1:4">
      <c r="A24756" t="s">
        <v>71967</v>
      </c>
      <c r="B24756" t="s">
        <v>71968</v>
      </c>
      <c r="D24756" t="str">
        <f t="shared" si="386"/>
        <v>GLNURS4293 Kathryn Sexson School of Nursing GL Only</v>
      </c>
    </row>
    <row r="24757" spans="1:4">
      <c r="A24757" t="s">
        <v>71969</v>
      </c>
      <c r="B24757" t="s">
        <v>71970</v>
      </c>
      <c r="D24757" t="str">
        <f t="shared" si="386"/>
        <v>GLIMGM4292 Helene Margolis MED Int Med Genl Medicine GL Only</v>
      </c>
    </row>
    <row r="24758" spans="1:4">
      <c r="A24758" t="s">
        <v>71971</v>
      </c>
      <c r="B24758" t="s">
        <v>71972</v>
      </c>
      <c r="D24758" t="str">
        <f t="shared" si="386"/>
        <v>GLVPMI4291 Dwight Hirsh VM PATHOLOGY MICRO And IMMUN GL Only</v>
      </c>
    </row>
    <row r="24759" spans="1:4">
      <c r="A24759" t="s">
        <v>71973</v>
      </c>
      <c r="B24759" t="s">
        <v>71974</v>
      </c>
      <c r="D24759" t="str">
        <f t="shared" si="386"/>
        <v>GLLMUS4290 Samuel Nichols MUSIC GL Only</v>
      </c>
    </row>
    <row r="24760" spans="1:4">
      <c r="A24760" t="s">
        <v>71975</v>
      </c>
      <c r="B24760" t="s">
        <v>71976</v>
      </c>
      <c r="D24760" t="str">
        <f t="shared" si="386"/>
        <v>GLMOBG4289 Amelia Mclennan MED Obstetrics And Gynecology GL Only</v>
      </c>
    </row>
    <row r="24761" spans="1:4">
      <c r="A24761" t="s">
        <v>71977</v>
      </c>
      <c r="B24761" t="s">
        <v>71978</v>
      </c>
      <c r="D24761" t="str">
        <f t="shared" si="386"/>
        <v>GLIMGI4288 Mark Zern MED Int Med Gastroenterology GL Only</v>
      </c>
    </row>
    <row r="24762" spans="1:4">
      <c r="A24762" t="s">
        <v>71979</v>
      </c>
      <c r="B24762" t="s">
        <v>71980</v>
      </c>
      <c r="D24762" t="str">
        <f t="shared" si="386"/>
        <v>GLLCHI4287 Gilda Posada CHICANO STUDIES GL Only</v>
      </c>
    </row>
    <row r="24763" spans="1:4">
      <c r="A24763" t="s">
        <v>71981</v>
      </c>
      <c r="B24763" t="s">
        <v>71982</v>
      </c>
      <c r="D24763" t="str">
        <f t="shared" si="386"/>
        <v>GLANUT4286 Brian Bennett NUTRITION GL Only</v>
      </c>
    </row>
    <row r="24764" spans="1:4">
      <c r="A24764" t="s">
        <v>71983</v>
      </c>
      <c r="B24764" t="s">
        <v>71984</v>
      </c>
      <c r="D24764" t="str">
        <f t="shared" si="386"/>
        <v>GLMFCM4285 Elizabeth Magnan MED Family And Community Med GL Only</v>
      </c>
    </row>
    <row r="24765" spans="1:4">
      <c r="A24765" t="s">
        <v>71985</v>
      </c>
      <c r="B24765" t="s">
        <v>71986</v>
      </c>
      <c r="D24765" t="str">
        <f t="shared" si="386"/>
        <v>GLMSUR4284 Granger B Wong MED Surgery GL Only</v>
      </c>
    </row>
    <row r="24766" spans="1:4">
      <c r="A24766" t="s">
        <v>71987</v>
      </c>
      <c r="B24766" t="s">
        <v>71988</v>
      </c>
      <c r="D24766" t="str">
        <f t="shared" si="386"/>
        <v>GLAFST4283 Stephanie Dungan FOOD SCIENCE And TECHNOLOGY GL Only</v>
      </c>
    </row>
    <row r="24767" spans="1:4">
      <c r="A24767" t="s">
        <v>71989</v>
      </c>
      <c r="B24767" t="s">
        <v>71990</v>
      </c>
      <c r="D24767" t="str">
        <f t="shared" si="386"/>
        <v>GLECEE4282 Michael Taylor CIVIL And ENVIRONMENTAL ENGR GL Only</v>
      </c>
    </row>
    <row r="24768" spans="1:4">
      <c r="A24768" t="s">
        <v>71991</v>
      </c>
      <c r="B24768" t="s">
        <v>71992</v>
      </c>
      <c r="D24768" t="str">
        <f t="shared" si="386"/>
        <v>GLLENL4281 Scott Shershow ENGLISH GL Only</v>
      </c>
    </row>
    <row r="24769" spans="1:4">
      <c r="A24769" t="s">
        <v>71993</v>
      </c>
      <c r="B24769" t="s">
        <v>71994</v>
      </c>
      <c r="D24769" t="str">
        <f t="shared" si="386"/>
        <v>GLAPLS4280 Theodore Foin PLANT SCIENCES GL Only</v>
      </c>
    </row>
    <row r="24770" spans="1:4">
      <c r="A24770" t="s">
        <v>71995</v>
      </c>
      <c r="B24770" t="s">
        <v>71996</v>
      </c>
      <c r="D24770" t="str">
        <f t="shared" si="386"/>
        <v>GLMORT4279 Kent Leach MED Orthopaedic Surgery GL Only</v>
      </c>
    </row>
    <row r="24771" spans="1:4">
      <c r="A24771" t="s">
        <v>71997</v>
      </c>
      <c r="B24771" t="s">
        <v>71998</v>
      </c>
      <c r="D24771" t="str">
        <f t="shared" ref="D24771:D24834" si="387">A24771&amp;" "&amp;B24771</f>
        <v>GLMADM4278 Sara Choudhry MED Deans Office GL Only</v>
      </c>
    </row>
    <row r="24772" spans="1:4">
      <c r="A24772" t="s">
        <v>71999</v>
      </c>
      <c r="B24772" t="s">
        <v>72000</v>
      </c>
      <c r="D24772" t="str">
        <f t="shared" si="387"/>
        <v>GLMURO4277 Allen Gao MED Urologic Surgery GL Only</v>
      </c>
    </row>
    <row r="24773" spans="1:4">
      <c r="A24773" t="s">
        <v>72001</v>
      </c>
      <c r="B24773" t="s">
        <v>72002</v>
      </c>
      <c r="D24773" t="str">
        <f t="shared" si="387"/>
        <v>GLABAE4275 S Zeronian BIOLOGICAL And AG ENGINEERING GL Only</v>
      </c>
    </row>
    <row r="24774" spans="1:4">
      <c r="A24774" t="s">
        <v>72003</v>
      </c>
      <c r="B24774" t="s">
        <v>72004</v>
      </c>
      <c r="D24774" t="str">
        <f t="shared" si="387"/>
        <v>GLMPED4274 Noriko Satake MED Pediatrics GL Only</v>
      </c>
    </row>
    <row r="24775" spans="1:4">
      <c r="A24775" t="s">
        <v>72005</v>
      </c>
      <c r="B24775" t="s">
        <v>72006</v>
      </c>
      <c r="D24775" t="str">
        <f t="shared" si="387"/>
        <v>GLIMGM4273 Elisa Tong MED Int Med Genl Medicine GL Only</v>
      </c>
    </row>
    <row r="24776" spans="1:4">
      <c r="A24776" t="s">
        <v>72007</v>
      </c>
      <c r="B24776" t="s">
        <v>72008</v>
      </c>
      <c r="D24776" t="str">
        <f t="shared" si="387"/>
        <v>GLMPED4272 Jonathan Dayan MED Pediatrics GL Only</v>
      </c>
    </row>
    <row r="24777" spans="1:4">
      <c r="A24777" t="s">
        <v>72009</v>
      </c>
      <c r="B24777" t="s">
        <v>72010</v>
      </c>
      <c r="D24777" t="str">
        <f t="shared" si="387"/>
        <v>GLMORT4271 Eric Giza MED Orthopaedic Surgery GL Only</v>
      </c>
    </row>
    <row r="24778" spans="1:4">
      <c r="A24778" t="s">
        <v>72011</v>
      </c>
      <c r="B24778" t="s">
        <v>72012</v>
      </c>
      <c r="D24778" t="str">
        <f t="shared" si="387"/>
        <v>GLMPSY4270 Hammad Khan MED Psychiatry And Behav Sci GL Only</v>
      </c>
    </row>
    <row r="24779" spans="1:4">
      <c r="A24779" t="s">
        <v>72013</v>
      </c>
      <c r="B24779" t="s">
        <v>72014</v>
      </c>
      <c r="D24779" t="str">
        <f t="shared" si="387"/>
        <v>GLMSUR4269 Candice Sauder MED Surgery GL Only</v>
      </c>
    </row>
    <row r="24780" spans="1:4">
      <c r="A24780" t="s">
        <v>72015</v>
      </c>
      <c r="B24780" t="s">
        <v>72016</v>
      </c>
      <c r="D24780" t="str">
        <f t="shared" si="387"/>
        <v>GLMNEU4268 William Benko MED Neurology GL Only</v>
      </c>
    </row>
    <row r="24781" spans="1:4">
      <c r="A24781" t="s">
        <v>72017</v>
      </c>
      <c r="B24781" t="s">
        <v>72018</v>
      </c>
      <c r="D24781" t="str">
        <f t="shared" si="387"/>
        <v>GLLECN4267 Burkhard Schipper ECONOMICS GL Only</v>
      </c>
    </row>
    <row r="24782" spans="1:4">
      <c r="A24782" t="s">
        <v>72019</v>
      </c>
      <c r="B24782" t="s">
        <v>72020</v>
      </c>
      <c r="D24782" t="str">
        <f t="shared" si="387"/>
        <v>GLMEPM4266 Karega Y Paisley MED Public Health Sciences GL Only</v>
      </c>
    </row>
    <row r="24783" spans="1:4">
      <c r="A24783" t="s">
        <v>72021</v>
      </c>
      <c r="B24783" t="s">
        <v>72022</v>
      </c>
      <c r="D24783" t="str">
        <f t="shared" si="387"/>
        <v>GLMRAD4265 David Shelton Jr MED Radiology GL Only</v>
      </c>
    </row>
    <row r="24784" spans="1:4">
      <c r="A24784" t="s">
        <v>72023</v>
      </c>
      <c r="B24784" t="s">
        <v>72024</v>
      </c>
      <c r="D24784" t="str">
        <f t="shared" si="387"/>
        <v>GLIMHP4264 Mooklan S Iglowitz MED Int Med Hospitalist GL Only</v>
      </c>
    </row>
    <row r="24785" spans="1:4">
      <c r="A24785" t="s">
        <v>72025</v>
      </c>
      <c r="B24785" t="s">
        <v>72026</v>
      </c>
      <c r="D24785" t="str">
        <f t="shared" si="387"/>
        <v>GLIMHP4263 Lauren Elizabeth Damon MED Int Med Hospitalist GL Only</v>
      </c>
    </row>
    <row r="24786" spans="1:4">
      <c r="A24786" t="s">
        <v>72027</v>
      </c>
      <c r="B24786" t="s">
        <v>72028</v>
      </c>
      <c r="D24786" t="str">
        <f t="shared" si="387"/>
        <v>GLMFCM4262 Editha Oliva MED Family And Community Med GL Only</v>
      </c>
    </row>
    <row r="24787" spans="1:4">
      <c r="A24787" t="s">
        <v>72029</v>
      </c>
      <c r="B24787" t="s">
        <v>72030</v>
      </c>
      <c r="D24787" t="str">
        <f t="shared" si="387"/>
        <v>GLAENM4261 James R Carey ENTOMOLOGY NEMATOLOGY GL Only</v>
      </c>
    </row>
    <row r="24788" spans="1:4">
      <c r="A24788" t="s">
        <v>72031</v>
      </c>
      <c r="B24788" t="s">
        <v>72032</v>
      </c>
      <c r="D24788" t="str">
        <f t="shared" si="387"/>
        <v>GLECEE4260 Veronica Morales CIVIL And ENVIRONMENTAL ENGR GL Only</v>
      </c>
    </row>
    <row r="24789" spans="1:4">
      <c r="A24789" t="s">
        <v>72033</v>
      </c>
      <c r="B24789" t="s">
        <v>72034</v>
      </c>
      <c r="D24789" t="str">
        <f t="shared" si="387"/>
        <v>GLMNSG4259 Kiarash Shahlaie MED Neurological Surgery GL Only</v>
      </c>
    </row>
    <row r="24790" spans="1:4">
      <c r="A24790" t="s">
        <v>72035</v>
      </c>
      <c r="B24790" t="s">
        <v>72036</v>
      </c>
      <c r="D24790" t="str">
        <f t="shared" si="387"/>
        <v>GLLHIS4258 Alan Taylor HISTORY GL Only</v>
      </c>
    </row>
    <row r="24791" spans="1:4">
      <c r="A24791" t="s">
        <v>72037</v>
      </c>
      <c r="B24791" t="s">
        <v>72038</v>
      </c>
      <c r="D24791" t="str">
        <f t="shared" si="387"/>
        <v>GLNURS4257 Brent Luu School of Nursing GL Only</v>
      </c>
    </row>
    <row r="24792" spans="1:4">
      <c r="A24792" t="s">
        <v>72039</v>
      </c>
      <c r="B24792" t="s">
        <v>72040</v>
      </c>
      <c r="D24792" t="str">
        <f t="shared" si="387"/>
        <v>GLEECE4256 John Owens ELECT And COMP ENGR GL Only</v>
      </c>
    </row>
    <row r="24793" spans="1:4">
      <c r="A24793" t="s">
        <v>72041</v>
      </c>
      <c r="B24793" t="s">
        <v>72042</v>
      </c>
      <c r="D24793" t="str">
        <f t="shared" si="387"/>
        <v>GLIMGI4255 Eric Mao MED Int Med Gastroenterology GL Only</v>
      </c>
    </row>
    <row r="24794" spans="1:4">
      <c r="A24794" t="s">
        <v>72043</v>
      </c>
      <c r="B24794" t="s">
        <v>72044</v>
      </c>
      <c r="D24794" t="str">
        <f t="shared" si="387"/>
        <v>GLLPSC4254 Andrew Yonelinas PSYCHOLOGY GL Only</v>
      </c>
    </row>
    <row r="24795" spans="1:4">
      <c r="A24795" t="s">
        <v>72045</v>
      </c>
      <c r="B24795" t="s">
        <v>72046</v>
      </c>
      <c r="D24795" t="str">
        <f t="shared" si="387"/>
        <v>GLMPSY4253 Meghan Miller MED Psychiatry And Behav Sci GL Only</v>
      </c>
    </row>
    <row r="24796" spans="1:4">
      <c r="A24796" t="s">
        <v>72047</v>
      </c>
      <c r="B24796" t="s">
        <v>72048</v>
      </c>
      <c r="D24796" t="str">
        <f t="shared" si="387"/>
        <v>GLLUWP4252 Theodore Geier UNIVERSITY WRITING PROGRAM GL Only</v>
      </c>
    </row>
    <row r="24797" spans="1:4">
      <c r="A24797" t="s">
        <v>72049</v>
      </c>
      <c r="B24797" t="s">
        <v>72050</v>
      </c>
      <c r="D24797" t="str">
        <f t="shared" si="387"/>
        <v>GLMSUR4251 Salvador Guevara MED Surgery GL Only</v>
      </c>
    </row>
    <row r="24798" spans="1:4">
      <c r="A24798" t="s">
        <v>72051</v>
      </c>
      <c r="B24798" t="s">
        <v>72052</v>
      </c>
      <c r="D24798" t="str">
        <f t="shared" si="387"/>
        <v>GLAWFC4250 Andrew Rypel WILDLIFE And FISHERIES BIOLOGY GL Only</v>
      </c>
    </row>
    <row r="24799" spans="1:4">
      <c r="A24799" t="s">
        <v>72053</v>
      </c>
      <c r="B24799" t="s">
        <v>72054</v>
      </c>
      <c r="D24799" t="str">
        <f t="shared" si="387"/>
        <v>GLMFCM4249 James Shiovitz MED Family And Community Med GL Only</v>
      </c>
    </row>
    <row r="24800" spans="1:4">
      <c r="A24800" t="s">
        <v>72055</v>
      </c>
      <c r="B24800" t="s">
        <v>72056</v>
      </c>
      <c r="D24800" t="str">
        <f t="shared" si="387"/>
        <v>GLACHE4248 Leah Hibel HUMAN ECOLOGY GL Only</v>
      </c>
    </row>
    <row r="24801" spans="1:4">
      <c r="A24801" t="s">
        <v>72057</v>
      </c>
      <c r="B24801" t="s">
        <v>72058</v>
      </c>
      <c r="D24801" t="str">
        <f t="shared" si="387"/>
        <v>GLBPLB4247 Maria Maldonado PLANT BIOLOGY GL Only</v>
      </c>
    </row>
    <row r="24802" spans="1:4">
      <c r="A24802" t="s">
        <v>72059</v>
      </c>
      <c r="B24802" t="s">
        <v>72060</v>
      </c>
      <c r="D24802" t="str">
        <f t="shared" si="387"/>
        <v>GLMFCM4246 Edward Callahan MED Family And Community Med GL Only</v>
      </c>
    </row>
    <row r="24803" spans="1:4">
      <c r="A24803" t="s">
        <v>72061</v>
      </c>
      <c r="B24803" t="s">
        <v>72062</v>
      </c>
      <c r="D24803" t="str">
        <f t="shared" si="387"/>
        <v>GLAPLS4245 Christine Diepenbrock PLANT SCIENCES GL Only</v>
      </c>
    </row>
    <row r="24804" spans="1:4">
      <c r="A24804" t="s">
        <v>72063</v>
      </c>
      <c r="B24804" t="s">
        <v>72064</v>
      </c>
      <c r="D24804" t="str">
        <f t="shared" si="387"/>
        <v>GLAVIT4244 Patricia Howe VITICULTURE And ENOLOGY GL Only</v>
      </c>
    </row>
    <row r="24805" spans="1:4">
      <c r="A24805" t="s">
        <v>72065</v>
      </c>
      <c r="B24805" t="s">
        <v>72066</v>
      </c>
      <c r="D24805" t="str">
        <f t="shared" si="387"/>
        <v>GLGSM14243 Douglas Findlay GRADUATE SCHOOL OF MANAGEMENT GL Only</v>
      </c>
    </row>
    <row r="24806" spans="1:4">
      <c r="A24806" t="s">
        <v>72067</v>
      </c>
      <c r="B24806" t="s">
        <v>72068</v>
      </c>
      <c r="D24806" t="str">
        <f t="shared" si="387"/>
        <v>GLLPHI4242 Jonathan Dorsey PHILOSOPHY GL Only</v>
      </c>
    </row>
    <row r="24807" spans="1:4">
      <c r="A24807" t="s">
        <v>72069</v>
      </c>
      <c r="B24807" t="s">
        <v>72070</v>
      </c>
      <c r="D24807" t="str">
        <f t="shared" si="387"/>
        <v>GLMPED4241 Iman Kahwaji MED Pediatrics GL Only</v>
      </c>
    </row>
    <row r="24808" spans="1:4">
      <c r="A24808" t="s">
        <v>72071</v>
      </c>
      <c r="B24808" t="s">
        <v>72072</v>
      </c>
      <c r="D24808" t="str">
        <f t="shared" si="387"/>
        <v>GLMERM4240 Kelly Owen MED Emergency Medicine GL Only</v>
      </c>
    </row>
    <row r="24809" spans="1:4">
      <c r="A24809" t="s">
        <v>72073</v>
      </c>
      <c r="B24809" t="s">
        <v>72074</v>
      </c>
      <c r="D24809" t="str">
        <f t="shared" si="387"/>
        <v>GLLIBR4239 Michael Colby UCDLIBRARY GL Only</v>
      </c>
    </row>
    <row r="24810" spans="1:4">
      <c r="A24810" t="s">
        <v>72075</v>
      </c>
      <c r="B24810" t="s">
        <v>72076</v>
      </c>
      <c r="D24810" t="str">
        <f t="shared" si="387"/>
        <v>GLLDRA4238 Mindy Cooper Grenke THEATRE And DANCE GL Only</v>
      </c>
    </row>
    <row r="24811" spans="1:4">
      <c r="A24811" t="s">
        <v>72077</v>
      </c>
      <c r="B24811" t="s">
        <v>72078</v>
      </c>
      <c r="D24811" t="str">
        <f t="shared" si="387"/>
        <v>GLMURO4237 Christopher Evans MED Urologic Surgery GL Only</v>
      </c>
    </row>
    <row r="24812" spans="1:4">
      <c r="A24812" t="s">
        <v>72079</v>
      </c>
      <c r="B24812" t="s">
        <v>72080</v>
      </c>
      <c r="D24812" t="str">
        <f t="shared" si="387"/>
        <v>GLMSUR4236 Soman Sen MED Surgery GL Only</v>
      </c>
    </row>
    <row r="24813" spans="1:4">
      <c r="A24813" t="s">
        <v>72081</v>
      </c>
      <c r="B24813" t="s">
        <v>72082</v>
      </c>
      <c r="D24813" t="str">
        <f t="shared" si="387"/>
        <v>GLABAE4235 David Slaughter BIOLOGICAL And AG ENGINEERING GL Only</v>
      </c>
    </row>
    <row r="24814" spans="1:4">
      <c r="A24814" t="s">
        <v>72083</v>
      </c>
      <c r="B24814" t="s">
        <v>72084</v>
      </c>
      <c r="D24814" t="str">
        <f t="shared" si="387"/>
        <v>GLAPLS4234 Daniel Potter PLANT SCIENCES GL Only</v>
      </c>
    </row>
    <row r="24815" spans="1:4">
      <c r="A24815" t="s">
        <v>72085</v>
      </c>
      <c r="B24815" t="s">
        <v>72086</v>
      </c>
      <c r="D24815" t="str">
        <f t="shared" si="387"/>
        <v>GLLUWP4233 Sarah E Faye UNIVERSITY WRITING PROGRAM GL Only</v>
      </c>
    </row>
    <row r="24816" spans="1:4">
      <c r="A24816" t="s">
        <v>72087</v>
      </c>
      <c r="B24816" t="s">
        <v>72088</v>
      </c>
      <c r="D24816" t="str">
        <f t="shared" si="387"/>
        <v>GLVVSR4232 Peter Pascoe VM SURGRAD SCIENCE GL Only</v>
      </c>
    </row>
    <row r="24817" spans="1:4">
      <c r="A24817" t="s">
        <v>72089</v>
      </c>
      <c r="B24817" t="s">
        <v>72090</v>
      </c>
      <c r="D24817" t="str">
        <f t="shared" si="387"/>
        <v>GLLCMB4231 Clifford Saron CENTER FOR MIND And BRAIN GL Only</v>
      </c>
    </row>
    <row r="24818" spans="1:4">
      <c r="A24818" t="s">
        <v>72091</v>
      </c>
      <c r="B24818" t="s">
        <v>72092</v>
      </c>
      <c r="D24818" t="str">
        <f t="shared" si="387"/>
        <v>GLMEPM4230 Nicholas Anderson MED Public Health Sciences GL Only</v>
      </c>
    </row>
    <row r="24819" spans="1:4">
      <c r="A24819" t="s">
        <v>72093</v>
      </c>
      <c r="B24819" t="s">
        <v>72094</v>
      </c>
      <c r="D24819" t="str">
        <f t="shared" si="387"/>
        <v>GLMADM4229 Clifford Fisher MED Deans Office GL Only</v>
      </c>
    </row>
    <row r="24820" spans="1:4">
      <c r="A24820" t="s">
        <v>72095</v>
      </c>
      <c r="B24820" t="s">
        <v>72096</v>
      </c>
      <c r="D24820" t="str">
        <f t="shared" si="387"/>
        <v>GLMSUR4228 Scott Zakaluzny MED Surgery GL Only</v>
      </c>
    </row>
    <row r="24821" spans="1:4">
      <c r="A24821" t="s">
        <v>72097</v>
      </c>
      <c r="B24821" t="s">
        <v>72098</v>
      </c>
      <c r="D24821" t="str">
        <f t="shared" si="387"/>
        <v>GLEECE4227 Vojin Oklobdzija ELECT And COMP ENGR GL Only</v>
      </c>
    </row>
    <row r="24822" spans="1:4">
      <c r="A24822" t="s">
        <v>72099</v>
      </c>
      <c r="B24822" t="s">
        <v>72100</v>
      </c>
      <c r="D24822" t="str">
        <f t="shared" si="387"/>
        <v>GLMHPH4226 Keith Baar MED Physiology And Membrane Biol GL Only</v>
      </c>
    </row>
    <row r="24823" spans="1:4">
      <c r="A24823" t="s">
        <v>72101</v>
      </c>
      <c r="B24823" t="s">
        <v>72102</v>
      </c>
      <c r="D24823" t="str">
        <f t="shared" si="387"/>
        <v>GLLMUS4225 David Nutter MUSIC GL Only</v>
      </c>
    </row>
    <row r="24824" spans="1:4">
      <c r="A24824" t="s">
        <v>72103</v>
      </c>
      <c r="B24824" t="s">
        <v>72104</v>
      </c>
      <c r="D24824" t="str">
        <f t="shared" si="387"/>
        <v>GLIMHO4224 Robert Odonnell MED Int Med HEMONC GL Only</v>
      </c>
    </row>
    <row r="24825" spans="1:4">
      <c r="A24825" t="s">
        <v>72105</v>
      </c>
      <c r="B24825" t="s">
        <v>72106</v>
      </c>
      <c r="D24825" t="str">
        <f t="shared" si="387"/>
        <v>GLDEDU4223 Ila Young EDUCATION GL Only</v>
      </c>
    </row>
    <row r="24826" spans="1:4">
      <c r="A24826" t="s">
        <v>72107</v>
      </c>
      <c r="B24826" t="s">
        <v>72108</v>
      </c>
      <c r="D24826" t="str">
        <f t="shared" si="387"/>
        <v>GLVHFS4222 Mark Anderson CA ANIMAL HLTH And FOOD SAFETY LAB GL Only</v>
      </c>
    </row>
    <row r="24827" spans="1:4">
      <c r="A24827" t="s">
        <v>72109</v>
      </c>
      <c r="B24827" t="s">
        <v>72110</v>
      </c>
      <c r="D24827" t="str">
        <f t="shared" si="387"/>
        <v>GLWATR4221 Sarah Yarnell Hayes CENTER FOR WATERSHED SCIENCES GL Only</v>
      </c>
    </row>
    <row r="24828" spans="1:4">
      <c r="A24828" t="s">
        <v>72111</v>
      </c>
      <c r="B24828" t="s">
        <v>72112</v>
      </c>
      <c r="D24828" t="str">
        <f t="shared" si="387"/>
        <v>GLLSTA4220 Chun Lee STATISTICS GL Only</v>
      </c>
    </row>
    <row r="24829" spans="1:4">
      <c r="A24829" t="s">
        <v>72113</v>
      </c>
      <c r="B24829" t="s">
        <v>72114</v>
      </c>
      <c r="D24829" t="str">
        <f t="shared" si="387"/>
        <v>GLMORT4219 Rolando Figueroa Roberto MED Orthopaedic Surgery GL Only</v>
      </c>
    </row>
    <row r="24830" spans="1:4">
      <c r="A24830" t="s">
        <v>72115</v>
      </c>
      <c r="B24830" t="s">
        <v>72116</v>
      </c>
      <c r="D24830" t="str">
        <f t="shared" si="387"/>
        <v>GLALAW4218 Majdi Abou Najm LAND AIR And WATER RESOURCES GL Only</v>
      </c>
    </row>
    <row r="24831" spans="1:4">
      <c r="A24831" t="s">
        <v>72117</v>
      </c>
      <c r="B24831" t="s">
        <v>72118</v>
      </c>
      <c r="D24831" t="str">
        <f t="shared" si="387"/>
        <v>GLECSE4217 Massimo Tornatore ENGR COMPUTER SCIENCE GL Only</v>
      </c>
    </row>
    <row r="24832" spans="1:4">
      <c r="A24832" t="s">
        <v>72119</v>
      </c>
      <c r="B24832" t="s">
        <v>72120</v>
      </c>
      <c r="D24832" t="str">
        <f t="shared" si="387"/>
        <v>GLMSUR4216 Veena Manja MED Surgery GL Only</v>
      </c>
    </row>
    <row r="24833" spans="1:4">
      <c r="A24833" t="s">
        <v>72121</v>
      </c>
      <c r="B24833" t="s">
        <v>72122</v>
      </c>
      <c r="D24833" t="str">
        <f t="shared" si="387"/>
        <v>GLLUWP4215 Anne Whitaker UNIVERSITY WRITING PROGRAM GL Only</v>
      </c>
    </row>
    <row r="24834" spans="1:4">
      <c r="A24834" t="s">
        <v>72123</v>
      </c>
      <c r="B24834" t="s">
        <v>72124</v>
      </c>
      <c r="D24834" t="str">
        <f t="shared" si="387"/>
        <v>GLLPHY4214 Claus Schneider PHYSICS GL Only</v>
      </c>
    </row>
    <row r="24835" spans="1:4">
      <c r="A24835" t="s">
        <v>72125</v>
      </c>
      <c r="B24835" t="s">
        <v>72126</v>
      </c>
      <c r="D24835" t="str">
        <f t="shared" ref="D24835:D24898" si="388">A24835&amp;" "&amp;B24835</f>
        <v>GLBEVE4213 Charles Langley EVOLUTION And ECOLOGY GL Only</v>
      </c>
    </row>
    <row r="24836" spans="1:4">
      <c r="A24836" t="s">
        <v>72127</v>
      </c>
      <c r="B24836" t="s">
        <v>72128</v>
      </c>
      <c r="D24836" t="str">
        <f t="shared" si="388"/>
        <v>GLVVME4212 Janet Foley VM MEDICINE And EPIDEMIOLOGY GL Only</v>
      </c>
    </row>
    <row r="24837" spans="1:4">
      <c r="A24837" t="s">
        <v>72129</v>
      </c>
      <c r="B24837" t="s">
        <v>72130</v>
      </c>
      <c r="D24837" t="str">
        <f t="shared" si="388"/>
        <v>GLVVME4211 Woutrina Smith VM MEDICINE And EPIDEMIOLOGY GL Only</v>
      </c>
    </row>
    <row r="24838" spans="1:4">
      <c r="A24838" t="s">
        <v>72131</v>
      </c>
      <c r="B24838" t="s">
        <v>72132</v>
      </c>
      <c r="D24838" t="str">
        <f t="shared" si="388"/>
        <v>GLLAHI4210 W Henderson ART And ART HISTORY GL Only</v>
      </c>
    </row>
    <row r="24839" spans="1:4">
      <c r="A24839" t="s">
        <v>72133</v>
      </c>
      <c r="B24839" t="s">
        <v>72134</v>
      </c>
      <c r="D24839" t="str">
        <f t="shared" si="388"/>
        <v>GLLMUS4209 Jonathan Nadel MUSIC GL Only</v>
      </c>
    </row>
    <row r="24840" spans="1:4">
      <c r="A24840" t="s">
        <v>72135</v>
      </c>
      <c r="B24840" t="s">
        <v>72136</v>
      </c>
      <c r="D24840" t="str">
        <f t="shared" si="388"/>
        <v>GLTRAN4207 Scott Hardman INST OF TRANSPORTATION STUDIES GL Only</v>
      </c>
    </row>
    <row r="24841" spans="1:4">
      <c r="A24841" t="s">
        <v>72137</v>
      </c>
      <c r="B24841" t="s">
        <v>72138</v>
      </c>
      <c r="D24841" t="str">
        <f t="shared" si="388"/>
        <v>GLMFCM4206 Susie Wenstrup MED Family And Community Med GL Only</v>
      </c>
    </row>
    <row r="24842" spans="1:4">
      <c r="A24842" t="s">
        <v>72139</v>
      </c>
      <c r="B24842" t="s">
        <v>72140</v>
      </c>
      <c r="D24842" t="str">
        <f t="shared" si="388"/>
        <v>GLAANS4205 Amy Mclean ANIMAL SCIENCE GL Only</v>
      </c>
    </row>
    <row r="24843" spans="1:4">
      <c r="A24843" t="s">
        <v>72141</v>
      </c>
      <c r="B24843" t="s">
        <v>72142</v>
      </c>
      <c r="D24843" t="str">
        <f t="shared" si="388"/>
        <v>GLMOTO4204 David Kiener MED Otolaryngology GL Only</v>
      </c>
    </row>
    <row r="24844" spans="1:4">
      <c r="A24844" t="s">
        <v>72143</v>
      </c>
      <c r="B24844" t="s">
        <v>72144</v>
      </c>
      <c r="D24844" t="str">
        <f t="shared" si="388"/>
        <v>GLECHM4203 Sangtae Kim MATERIALS SCIENCE And ENGINEERING GL Only</v>
      </c>
    </row>
    <row r="24845" spans="1:4">
      <c r="A24845" t="s">
        <v>72145</v>
      </c>
      <c r="B24845" t="s">
        <v>72146</v>
      </c>
      <c r="D24845" t="str">
        <f t="shared" si="388"/>
        <v>GLMORT4202 Robert Slater MED Orthopaedic Surgery GL Only</v>
      </c>
    </row>
    <row r="24846" spans="1:4">
      <c r="A24846" t="s">
        <v>72147</v>
      </c>
      <c r="B24846" t="s">
        <v>72148</v>
      </c>
      <c r="D24846" t="str">
        <f t="shared" si="388"/>
        <v>GLIMHO4201 Andrea A Iannucci MED Int Med HEMONC GL Only</v>
      </c>
    </row>
    <row r="24847" spans="1:4">
      <c r="A24847" t="s">
        <v>72149</v>
      </c>
      <c r="B24847" t="s">
        <v>72150</v>
      </c>
      <c r="D24847" t="str">
        <f t="shared" si="388"/>
        <v>GLEECE4200 G Redinbo ELECT And COMP ENGR GL Only</v>
      </c>
    </row>
    <row r="24848" spans="1:4">
      <c r="A24848" t="s">
        <v>72151</v>
      </c>
      <c r="B24848" t="s">
        <v>72152</v>
      </c>
      <c r="D24848" t="str">
        <f t="shared" si="388"/>
        <v>GLMFCM4199 Ian Kim MED Family And Community Med GL Only</v>
      </c>
    </row>
    <row r="24849" spans="1:4">
      <c r="A24849" t="s">
        <v>72153</v>
      </c>
      <c r="B24849" t="s">
        <v>72154</v>
      </c>
      <c r="D24849" t="str">
        <f t="shared" si="388"/>
        <v>GLMPAT4198 Kurt Schaberg MED Pathology And Lab Medicine GL Only</v>
      </c>
    </row>
    <row r="24850" spans="1:4">
      <c r="A24850" t="s">
        <v>72155</v>
      </c>
      <c r="B24850" t="s">
        <v>72156</v>
      </c>
      <c r="D24850" t="str">
        <f t="shared" si="388"/>
        <v>GLLEAL4197 Ling Yu Lu EAST ASIAN LANG And CULTURES GL Only</v>
      </c>
    </row>
    <row r="24851" spans="1:4">
      <c r="A24851" t="s">
        <v>72157</v>
      </c>
      <c r="B24851" t="s">
        <v>72158</v>
      </c>
      <c r="D24851" t="str">
        <f t="shared" si="388"/>
        <v>GLGSM14195 Kelly Wilson GRADUATE SCHOOL OF MANAGEMENT GL Only</v>
      </c>
    </row>
    <row r="24852" spans="1:4">
      <c r="A24852" t="s">
        <v>72159</v>
      </c>
      <c r="B24852" t="s">
        <v>72160</v>
      </c>
      <c r="D24852" t="str">
        <f t="shared" si="388"/>
        <v>GLAANS4194 G Gall ANIMAL SCIENCE GL Only</v>
      </c>
    </row>
    <row r="24853" spans="1:4">
      <c r="A24853" t="s">
        <v>72161</v>
      </c>
      <c r="B24853" t="s">
        <v>72162</v>
      </c>
      <c r="D24853" t="str">
        <f t="shared" si="388"/>
        <v>GLLPHY4193 Claude Garrod PHYSICS GL Only</v>
      </c>
    </row>
    <row r="24854" spans="1:4">
      <c r="A24854" t="s">
        <v>72163</v>
      </c>
      <c r="B24854" t="s">
        <v>72164</v>
      </c>
      <c r="D24854" t="str">
        <f t="shared" si="388"/>
        <v>GLVAPC4192 Benjamin Hart VM ANAT PHYSIO And CELL BIOLOGY GL Only</v>
      </c>
    </row>
    <row r="24855" spans="1:4">
      <c r="A24855" t="s">
        <v>72165</v>
      </c>
      <c r="B24855" t="s">
        <v>72166</v>
      </c>
      <c r="D24855" t="str">
        <f t="shared" si="388"/>
        <v>GLIMGI4191 Yesenia Ramos MED Int Med Gastroenterology GL Only</v>
      </c>
    </row>
    <row r="24856" spans="1:4">
      <c r="A24856" t="s">
        <v>72167</v>
      </c>
      <c r="B24856" t="s">
        <v>72168</v>
      </c>
      <c r="D24856" t="str">
        <f t="shared" si="388"/>
        <v>GLMPED4190 Payam Vali MED Pediatrics GL Only</v>
      </c>
    </row>
    <row r="24857" spans="1:4">
      <c r="A24857" t="s">
        <v>72169</v>
      </c>
      <c r="B24857" t="s">
        <v>72170</v>
      </c>
      <c r="D24857" t="str">
        <f t="shared" si="388"/>
        <v>GLALAW4189 Lawrence J Schwankl LAND AIR And WATER RESOURCES GL Only</v>
      </c>
    </row>
    <row r="24858" spans="1:4">
      <c r="A24858" t="s">
        <v>72171</v>
      </c>
      <c r="B24858" t="s">
        <v>72172</v>
      </c>
      <c r="D24858" t="str">
        <f t="shared" si="388"/>
        <v>GLIMHP4188 Adrienne Atencio MED Int Med Hospitalist GL Only</v>
      </c>
    </row>
    <row r="24859" spans="1:4">
      <c r="A24859" t="s">
        <v>72173</v>
      </c>
      <c r="B24859" t="s">
        <v>72174</v>
      </c>
      <c r="D24859" t="str">
        <f t="shared" si="388"/>
        <v>GLLPHY4187 Richard Scalettar PHYSICS GL Only</v>
      </c>
    </row>
    <row r="24860" spans="1:4">
      <c r="A24860" t="s">
        <v>72175</v>
      </c>
      <c r="B24860" t="s">
        <v>72176</v>
      </c>
      <c r="D24860" t="str">
        <f t="shared" si="388"/>
        <v>GLMMIC4186 Michael Syvanen MED Medical Microbiology And Imm GL Only</v>
      </c>
    </row>
    <row r="24861" spans="1:4">
      <c r="A24861" t="s">
        <v>72177</v>
      </c>
      <c r="B24861" t="s">
        <v>72178</v>
      </c>
      <c r="D24861" t="str">
        <f t="shared" si="388"/>
        <v>GLLUWP4185 Kelly Crosby UNIVERSITY WRITING PROGRAM GL Only</v>
      </c>
    </row>
    <row r="24862" spans="1:4">
      <c r="A24862" t="s">
        <v>72179</v>
      </c>
      <c r="B24862" t="s">
        <v>72180</v>
      </c>
      <c r="D24862" t="str">
        <f t="shared" si="388"/>
        <v>GLMOPH4184 John Zeiter MED Eye Center GL Only</v>
      </c>
    </row>
    <row r="24863" spans="1:4">
      <c r="A24863" t="s">
        <v>72181</v>
      </c>
      <c r="B24863" t="s">
        <v>72182</v>
      </c>
      <c r="D24863" t="str">
        <f t="shared" si="388"/>
        <v>GLLDES4183 Susan Abplanalp DEPARTMENT OF DESIGN GL Only</v>
      </c>
    </row>
    <row r="24864" spans="1:4">
      <c r="A24864" t="s">
        <v>72183</v>
      </c>
      <c r="B24864" t="s">
        <v>72184</v>
      </c>
      <c r="D24864" t="str">
        <f t="shared" si="388"/>
        <v>GLAWFC4182 Timothy Caro WILDLIFE And FISHERIES BIOLOGY GL Only</v>
      </c>
    </row>
    <row r="24865" spans="1:4">
      <c r="A24865" t="s">
        <v>72185</v>
      </c>
      <c r="B24865" t="s">
        <v>72186</v>
      </c>
      <c r="D24865" t="str">
        <f t="shared" si="388"/>
        <v>GLAPPA4181 Richard Bostock PLANT PATHOLOGY GL Only</v>
      </c>
    </row>
    <row r="24866" spans="1:4">
      <c r="A24866" t="s">
        <v>72187</v>
      </c>
      <c r="B24866" t="s">
        <v>72188</v>
      </c>
      <c r="D24866" t="str">
        <f t="shared" si="388"/>
        <v>GLADES4180 Tracy Winsor ENVIRONMENTAL SCIENCE And POLICY GL Only</v>
      </c>
    </row>
    <row r="24867" spans="1:4">
      <c r="A24867" t="s">
        <v>72189</v>
      </c>
      <c r="B24867" t="s">
        <v>72190</v>
      </c>
      <c r="D24867" t="str">
        <f t="shared" si="388"/>
        <v>GLIMGM4178 Sara Teasdale MED Int Med Genl Medicine GL Only</v>
      </c>
    </row>
    <row r="24868" spans="1:4">
      <c r="A24868" t="s">
        <v>72191</v>
      </c>
      <c r="B24868" t="s">
        <v>72192</v>
      </c>
      <c r="D24868" t="str">
        <f t="shared" si="388"/>
        <v>GLLCOM4177 William Mclean COMPARATIVE LITERATURE GL Only</v>
      </c>
    </row>
    <row r="24869" spans="1:4">
      <c r="A24869" t="s">
        <v>72193</v>
      </c>
      <c r="B24869" t="s">
        <v>72194</v>
      </c>
      <c r="D24869" t="str">
        <f t="shared" si="388"/>
        <v>GLVMDO4176 Hugh Lothrop VM VECTOR BORN DISEASE RES GL Only</v>
      </c>
    </row>
    <row r="24870" spans="1:4">
      <c r="A24870" t="s">
        <v>72195</v>
      </c>
      <c r="B24870" t="s">
        <v>72196</v>
      </c>
      <c r="D24870" t="str">
        <f t="shared" si="388"/>
        <v>GLIMRH4175 Shirin Mansoor Shad MED Int Med Rheumatology GL Only</v>
      </c>
    </row>
    <row r="24871" spans="1:4">
      <c r="A24871" t="s">
        <v>72197</v>
      </c>
      <c r="B24871" t="s">
        <v>72198</v>
      </c>
      <c r="D24871" t="str">
        <f t="shared" si="388"/>
        <v>GLAPLS4174 Sat Darshan Khalsa PLANT SCIENCES GL Only</v>
      </c>
    </row>
    <row r="24872" spans="1:4">
      <c r="A24872" t="s">
        <v>72199</v>
      </c>
      <c r="B24872" t="s">
        <v>72200</v>
      </c>
      <c r="D24872" t="str">
        <f t="shared" si="388"/>
        <v>GLLPSC4173 Jacqueline Horn PSYCHOLOGY GL Only</v>
      </c>
    </row>
    <row r="24873" spans="1:4">
      <c r="A24873" t="s">
        <v>72201</v>
      </c>
      <c r="B24873" t="s">
        <v>72202</v>
      </c>
      <c r="D24873" t="str">
        <f t="shared" si="388"/>
        <v>GLAARE4172 Ashish Shenoy AG And RESOURCE ECONOMICS GL Only</v>
      </c>
    </row>
    <row r="24874" spans="1:4">
      <c r="A24874" t="s">
        <v>72203</v>
      </c>
      <c r="B24874" t="s">
        <v>72204</v>
      </c>
      <c r="D24874" t="str">
        <f t="shared" si="388"/>
        <v>GLABAE4171 Tien Chieh Hung BIOLOGICAL And AG ENGINEERING GL Only</v>
      </c>
    </row>
    <row r="24875" spans="1:4">
      <c r="A24875" t="s">
        <v>72205</v>
      </c>
      <c r="B24875" t="s">
        <v>72206</v>
      </c>
      <c r="D24875" t="str">
        <f t="shared" si="388"/>
        <v>GLIMNE4170 Shubha Ananthakrishnan MED Int Med Nephrology GL Only</v>
      </c>
    </row>
    <row r="24876" spans="1:4">
      <c r="A24876" t="s">
        <v>72207</v>
      </c>
      <c r="B24876" t="s">
        <v>72208</v>
      </c>
      <c r="D24876" t="str">
        <f t="shared" si="388"/>
        <v>GLAPLS4169 Diane Beckles PLANT SCIENCES GL Only</v>
      </c>
    </row>
    <row r="24877" spans="1:4">
      <c r="A24877" t="s">
        <v>72209</v>
      </c>
      <c r="B24877" t="s">
        <v>72210</v>
      </c>
      <c r="D24877" t="str">
        <f t="shared" si="388"/>
        <v>GLMSUR4168 David Greenhalgh MED Surgery GL Only</v>
      </c>
    </row>
    <row r="24878" spans="1:4">
      <c r="A24878" t="s">
        <v>72211</v>
      </c>
      <c r="B24878" t="s">
        <v>72212</v>
      </c>
      <c r="D24878" t="str">
        <f t="shared" si="388"/>
        <v>GLMPSY4167 Robert Blanco MED Psychiatry And Behav Sci GL Only</v>
      </c>
    </row>
    <row r="24879" spans="1:4">
      <c r="A24879" t="s">
        <v>72213</v>
      </c>
      <c r="B24879" t="s">
        <v>72214</v>
      </c>
      <c r="D24879" t="str">
        <f t="shared" si="388"/>
        <v>GLMNEU4166 Constance Bowe MED Neurology GL Only</v>
      </c>
    </row>
    <row r="24880" spans="1:4">
      <c r="A24880" t="s">
        <v>72215</v>
      </c>
      <c r="B24880" t="s">
        <v>72216</v>
      </c>
      <c r="D24880" t="str">
        <f t="shared" si="388"/>
        <v>GLMHPH4165 Jonathan Widdicombe MED Physiology And Membrane Biol GL Only</v>
      </c>
    </row>
    <row r="24881" spans="1:4">
      <c r="A24881" t="s">
        <v>72217</v>
      </c>
      <c r="B24881" t="s">
        <v>72218</v>
      </c>
      <c r="D24881" t="str">
        <f t="shared" si="388"/>
        <v>GLMPSY4164 Charles Panadero MED Psychiatry And Behav Sci GL Only</v>
      </c>
    </row>
    <row r="24882" spans="1:4">
      <c r="A24882" t="s">
        <v>72219</v>
      </c>
      <c r="B24882" t="s">
        <v>72220</v>
      </c>
      <c r="D24882" t="str">
        <f t="shared" si="388"/>
        <v>GLIMHO4163 Jonathan Riess MED Int Med HEMONC GL Only</v>
      </c>
    </row>
    <row r="24883" spans="1:4">
      <c r="A24883" t="s">
        <v>72221</v>
      </c>
      <c r="B24883" t="s">
        <v>72222</v>
      </c>
      <c r="D24883" t="str">
        <f t="shared" si="388"/>
        <v>GLAANS4162 Jason Gross ANIMAL SCIENCE GL Only</v>
      </c>
    </row>
    <row r="24884" spans="1:4">
      <c r="A24884" t="s">
        <v>72223</v>
      </c>
      <c r="B24884" t="s">
        <v>72224</v>
      </c>
      <c r="D24884" t="str">
        <f t="shared" si="388"/>
        <v>GLMEPM4161 Michael Bronshvag MED Public Health Sciences GL Only</v>
      </c>
    </row>
    <row r="24885" spans="1:4">
      <c r="A24885" t="s">
        <v>72225</v>
      </c>
      <c r="B24885" t="s">
        <v>72226</v>
      </c>
      <c r="D24885" t="str">
        <f t="shared" si="388"/>
        <v>GLVVSR4160 Isabelle Kilcoyne VM SURGRAD SCIENCE GL Only</v>
      </c>
    </row>
    <row r="24886" spans="1:4">
      <c r="A24886" t="s">
        <v>72227</v>
      </c>
      <c r="B24886" t="s">
        <v>72228</v>
      </c>
      <c r="D24886" t="str">
        <f t="shared" si="388"/>
        <v>GLMFCM4159 Kris Srinivasan MED Family And Community Med GL Only</v>
      </c>
    </row>
    <row r="24887" spans="1:4">
      <c r="A24887" t="s">
        <v>72229</v>
      </c>
      <c r="B24887" t="s">
        <v>72230</v>
      </c>
      <c r="D24887" t="str">
        <f t="shared" si="388"/>
        <v>GLVPMI4158 Nicole Baumgarth VM PATHOLOGY MICRO And IMMUN GL Only</v>
      </c>
    </row>
    <row r="24888" spans="1:4">
      <c r="A24888" t="s">
        <v>72231</v>
      </c>
      <c r="B24888" t="s">
        <v>72232</v>
      </c>
      <c r="D24888" t="str">
        <f t="shared" si="388"/>
        <v>GLAFST4157 Kathryn Mccarthy FOOD SCIENCE And TECHNOLOGY GL Only</v>
      </c>
    </row>
    <row r="24889" spans="1:4">
      <c r="A24889" t="s">
        <v>72233</v>
      </c>
      <c r="B24889" t="s">
        <v>72234</v>
      </c>
      <c r="D24889" t="str">
        <f t="shared" si="388"/>
        <v>GLMSUR4156 Ronald Jan MED Surgery GL Only</v>
      </c>
    </row>
    <row r="24890" spans="1:4">
      <c r="A24890" t="s">
        <v>72235</v>
      </c>
      <c r="B24890" t="s">
        <v>72236</v>
      </c>
      <c r="D24890" t="str">
        <f t="shared" si="388"/>
        <v>GLIMCA4155 Deborah Lieu MED INT MED CARDIOLOGY GL Only</v>
      </c>
    </row>
    <row r="24891" spans="1:4">
      <c r="A24891" t="s">
        <v>72237</v>
      </c>
      <c r="B24891" t="s">
        <v>72238</v>
      </c>
      <c r="D24891" t="str">
        <f t="shared" si="388"/>
        <v>GLMMIC4154 Barbara Shacklett MED Medical Microbiology And Imm GL Only</v>
      </c>
    </row>
    <row r="24892" spans="1:4">
      <c r="A24892" t="s">
        <v>72239</v>
      </c>
      <c r="B24892" t="s">
        <v>72240</v>
      </c>
      <c r="D24892" t="str">
        <f t="shared" si="388"/>
        <v>GLMPED4153 Christopher Kim MED Pediatrics GL Only</v>
      </c>
    </row>
    <row r="24893" spans="1:4">
      <c r="A24893" t="s">
        <v>72241</v>
      </c>
      <c r="B24893" t="s">
        <v>72242</v>
      </c>
      <c r="D24893" t="str">
        <f t="shared" si="388"/>
        <v>GLAWFC4152 Nann Fangue WILDLIFE And FISHERIES BIOLOGY GL Only</v>
      </c>
    </row>
    <row r="24894" spans="1:4">
      <c r="A24894" t="s">
        <v>72243</v>
      </c>
      <c r="B24894" t="s">
        <v>72244</v>
      </c>
      <c r="D24894" t="str">
        <f t="shared" si="388"/>
        <v>GLIMHO4151 Karen Kelly MED Int Med HEMONC GL Only</v>
      </c>
    </row>
    <row r="24895" spans="1:4">
      <c r="A24895" t="s">
        <v>72245</v>
      </c>
      <c r="B24895" t="s">
        <v>72246</v>
      </c>
      <c r="D24895" t="str">
        <f t="shared" si="388"/>
        <v>GLLECN4150 David Rapson ECONOMICS GL Only</v>
      </c>
    </row>
    <row r="24896" spans="1:4">
      <c r="A24896" t="s">
        <v>72247</v>
      </c>
      <c r="B24896" t="s">
        <v>72248</v>
      </c>
      <c r="D24896" t="str">
        <f t="shared" si="388"/>
        <v>GLLIBR4149 Karen Andrews UCDLIBRARY GL Only</v>
      </c>
    </row>
    <row r="24897" spans="1:4">
      <c r="A24897" t="s">
        <v>72249</v>
      </c>
      <c r="B24897" t="s">
        <v>72250</v>
      </c>
      <c r="D24897" t="str">
        <f t="shared" si="388"/>
        <v>GLLDRA4148 Margaret Kemp THEATRE And DANCE GL Only</v>
      </c>
    </row>
    <row r="24898" spans="1:4">
      <c r="A24898" t="s">
        <v>72251</v>
      </c>
      <c r="B24898" t="s">
        <v>72252</v>
      </c>
      <c r="D24898" t="str">
        <f t="shared" si="388"/>
        <v>GLVVME4147 Michael H Ziccardi VM MEDICINE And EPIDEMIOLOGY GL Only</v>
      </c>
    </row>
    <row r="24899" spans="1:4">
      <c r="A24899" t="s">
        <v>72253</v>
      </c>
      <c r="B24899" t="s">
        <v>72254</v>
      </c>
      <c r="D24899" t="str">
        <f t="shared" ref="D24899:D24962" si="389">A24899&amp;" "&amp;B24899</f>
        <v>GLAPLS4146 Fredrick Bliss PLANT SCIENCES GL Only</v>
      </c>
    </row>
    <row r="24900" spans="1:4">
      <c r="A24900" t="s">
        <v>72255</v>
      </c>
      <c r="B24900" t="s">
        <v>72256</v>
      </c>
      <c r="D24900" t="str">
        <f t="shared" si="389"/>
        <v>GLABAE4145 Tina Jeoh BIOLOGICAL And AG ENGINEERING GL Only</v>
      </c>
    </row>
    <row r="24901" spans="1:4">
      <c r="A24901" t="s">
        <v>72257</v>
      </c>
      <c r="B24901" t="s">
        <v>72258</v>
      </c>
      <c r="D24901" t="str">
        <f t="shared" si="389"/>
        <v>GLMOBG4144 Jacqualin Miller MED Obstetrics And Gynecology GL Only</v>
      </c>
    </row>
    <row r="24902" spans="1:4">
      <c r="A24902" t="s">
        <v>72259</v>
      </c>
      <c r="B24902" t="s">
        <v>72260</v>
      </c>
      <c r="D24902" t="str">
        <f t="shared" si="389"/>
        <v>GLMADM4143 Mohammad Kabbesh MED Deans Office GL Only</v>
      </c>
    </row>
    <row r="24903" spans="1:4">
      <c r="A24903" t="s">
        <v>72261</v>
      </c>
      <c r="B24903" t="s">
        <v>72262</v>
      </c>
      <c r="D24903" t="str">
        <f t="shared" si="389"/>
        <v>GLIMCT4142 Aaron Rosenberg Med Int Med HMCTBMT GL Only</v>
      </c>
    </row>
    <row r="24904" spans="1:4">
      <c r="A24904" t="s">
        <v>72263</v>
      </c>
      <c r="B24904" t="s">
        <v>72264</v>
      </c>
      <c r="D24904" t="str">
        <f t="shared" si="389"/>
        <v>GLVVME4141 Lisle George VM MEDICINE And EPIDEMIOLOGY GL Only</v>
      </c>
    </row>
    <row r="24905" spans="1:4">
      <c r="A24905" t="s">
        <v>72265</v>
      </c>
      <c r="B24905" t="s">
        <v>72266</v>
      </c>
      <c r="D24905" t="str">
        <f t="shared" si="389"/>
        <v>GLVVSR4140 Sonia Le Jeune VM SURGRAD SCIENCE GL Only</v>
      </c>
    </row>
    <row r="24906" spans="1:4">
      <c r="A24906" t="s">
        <v>72267</v>
      </c>
      <c r="B24906" t="s">
        <v>72268</v>
      </c>
      <c r="D24906" t="str">
        <f t="shared" si="389"/>
        <v>GLMOPH4139 Ronald Cole MED Eye Center GL Only</v>
      </c>
    </row>
    <row r="24907" spans="1:4">
      <c r="A24907" t="s">
        <v>72269</v>
      </c>
      <c r="B24907" t="s">
        <v>72270</v>
      </c>
      <c r="D24907" t="str">
        <f t="shared" si="389"/>
        <v>GLMPED4138 Susan Guralnick MED Pediatrics GL Only</v>
      </c>
    </row>
    <row r="24908" spans="1:4">
      <c r="A24908" t="s">
        <v>72271</v>
      </c>
      <c r="B24908" t="s">
        <v>72272</v>
      </c>
      <c r="D24908" t="str">
        <f t="shared" si="389"/>
        <v>GLMRAD4137 John Hunter MED Radiology GL Only</v>
      </c>
    </row>
    <row r="24909" spans="1:4">
      <c r="A24909" t="s">
        <v>72273</v>
      </c>
      <c r="B24909" t="s">
        <v>72274</v>
      </c>
      <c r="D24909" t="str">
        <f t="shared" si="389"/>
        <v>GLVPHR4136 Noelia Silva Del Rio VM POPULATION HLTH And REPROD GL Only</v>
      </c>
    </row>
    <row r="24910" spans="1:4">
      <c r="A24910" t="s">
        <v>72275</v>
      </c>
      <c r="B24910" t="s">
        <v>72276</v>
      </c>
      <c r="D24910" t="str">
        <f t="shared" si="389"/>
        <v>GLAPPA4135 David Gilchrist PLANT PATHOLOGY GL Only</v>
      </c>
    </row>
    <row r="24911" spans="1:4">
      <c r="A24911" t="s">
        <v>72277</v>
      </c>
      <c r="B24911" t="s">
        <v>72278</v>
      </c>
      <c r="D24911" t="str">
        <f t="shared" si="389"/>
        <v>GLGSM14134 Joseph P Dinunzio GRADUATE SCHOOL OF MANAGEMENT GL Only</v>
      </c>
    </row>
    <row r="24912" spans="1:4">
      <c r="A24912" t="s">
        <v>72279</v>
      </c>
      <c r="B24912" t="s">
        <v>72280</v>
      </c>
      <c r="D24912" t="str">
        <f t="shared" si="389"/>
        <v>GLECEE4133 Sabbie Miller CIVIL And ENVIRONMENTAL ENGR GL Only</v>
      </c>
    </row>
    <row r="24913" spans="1:4">
      <c r="A24913" t="s">
        <v>72281</v>
      </c>
      <c r="B24913" t="s">
        <v>72282</v>
      </c>
      <c r="D24913" t="str">
        <f t="shared" si="389"/>
        <v>GLLUWP4132 Rebekka Andersen UNIVERSITY WRITING PROGRAM GL Only</v>
      </c>
    </row>
    <row r="24914" spans="1:4">
      <c r="A24914" t="s">
        <v>72283</v>
      </c>
      <c r="B24914" t="s">
        <v>72284</v>
      </c>
      <c r="D24914" t="str">
        <f t="shared" si="389"/>
        <v>GLLLAW4131 Martha West SCHOOL OF LAW GL Only</v>
      </c>
    </row>
    <row r="24915" spans="1:4">
      <c r="A24915" t="s">
        <v>72285</v>
      </c>
      <c r="B24915" t="s">
        <v>72286</v>
      </c>
      <c r="D24915" t="str">
        <f t="shared" si="389"/>
        <v>GLGSM14130 J√ rn Boehnke GRADUATE SCHOOL OF MANAGEMENT GL Only</v>
      </c>
    </row>
    <row r="24916" spans="1:4">
      <c r="A24916" t="s">
        <v>72287</v>
      </c>
      <c r="B24916" t="s">
        <v>72288</v>
      </c>
      <c r="D24916" t="str">
        <f t="shared" si="389"/>
        <v>GLMOBG4129 Yan Zhao MED Obstetrics And Gynecology GL Only</v>
      </c>
    </row>
    <row r="24917" spans="1:4">
      <c r="A24917" t="s">
        <v>72289</v>
      </c>
      <c r="B24917" t="s">
        <v>72290</v>
      </c>
      <c r="D24917" t="str">
        <f t="shared" si="389"/>
        <v>GLBEVE4128 Gail Patricelli EVOLUTION And ECOLOGY GL Only</v>
      </c>
    </row>
    <row r="24918" spans="1:4">
      <c r="A24918" t="s">
        <v>72291</v>
      </c>
      <c r="B24918" t="s">
        <v>72292</v>
      </c>
      <c r="D24918" t="str">
        <f t="shared" si="389"/>
        <v>GLNURS4127 Mary Montemayor Roces School of Nursing GL Only</v>
      </c>
    </row>
    <row r="24919" spans="1:4">
      <c r="A24919" t="s">
        <v>72293</v>
      </c>
      <c r="B24919" t="s">
        <v>72294</v>
      </c>
      <c r="D24919" t="str">
        <f t="shared" si="389"/>
        <v>GLLIBR4126 Sandra Vella UCDLIBRARY GL Only</v>
      </c>
    </row>
    <row r="24920" spans="1:4">
      <c r="A24920" t="s">
        <v>72295</v>
      </c>
      <c r="B24920" t="s">
        <v>72296</v>
      </c>
      <c r="D24920" t="str">
        <f t="shared" si="389"/>
        <v>GLMANS4125 Mathew Malkin MED Anesth And Pain Medicine GL Only</v>
      </c>
    </row>
    <row r="24921" spans="1:4">
      <c r="A24921" t="s">
        <v>72297</v>
      </c>
      <c r="B24921" t="s">
        <v>72298</v>
      </c>
      <c r="D24921" t="str">
        <f t="shared" si="389"/>
        <v>GLMARO4124 Tokihiro Yamamoto MED Radiation Oncology GL Only</v>
      </c>
    </row>
    <row r="24922" spans="1:4">
      <c r="A24922" t="s">
        <v>72299</v>
      </c>
      <c r="B24922" t="s">
        <v>72300</v>
      </c>
      <c r="D24922" t="str">
        <f t="shared" si="389"/>
        <v>GLMERM4123 Charles McElyea MED INTERNS And RESIDENTS GL Only</v>
      </c>
    </row>
    <row r="24923" spans="1:4">
      <c r="A24923" t="s">
        <v>72301</v>
      </c>
      <c r="B24923" t="s">
        <v>72302</v>
      </c>
      <c r="D24923" t="str">
        <f t="shared" si="389"/>
        <v>GLECHM4122 Zuhair Munir MATERIALS SCIENCE And ENGINEERING GL Only</v>
      </c>
    </row>
    <row r="24924" spans="1:4">
      <c r="A24924" t="s">
        <v>72303</v>
      </c>
      <c r="B24924" t="s">
        <v>72304</v>
      </c>
      <c r="D24924" t="str">
        <f t="shared" si="389"/>
        <v>GLLMUS4121 David Granger MUSIC GL Only</v>
      </c>
    </row>
    <row r="24925" spans="1:4">
      <c r="A24925" t="s">
        <v>72305</v>
      </c>
      <c r="B24925" t="s">
        <v>72306</v>
      </c>
      <c r="D24925" t="str">
        <f t="shared" si="389"/>
        <v>GLMOTO4120 Peter Belafsky MED Otolaryngology GL Only</v>
      </c>
    </row>
    <row r="24926" spans="1:4">
      <c r="A24926" t="s">
        <v>72307</v>
      </c>
      <c r="B24926" t="s">
        <v>72308</v>
      </c>
      <c r="D24926" t="str">
        <f t="shared" si="389"/>
        <v>GLIMCA4119 Thomas Smith MED INT MED CARDIOLOGY GL Only</v>
      </c>
    </row>
    <row r="24927" spans="1:4">
      <c r="A24927" t="s">
        <v>72309</v>
      </c>
      <c r="B24927" t="s">
        <v>72310</v>
      </c>
      <c r="D24927" t="str">
        <f t="shared" si="389"/>
        <v>GLECHE4118 Nael El Farra CHEMICAL ENGINEERING GL Only</v>
      </c>
    </row>
    <row r="24928" spans="1:4">
      <c r="A24928" t="s">
        <v>72311</v>
      </c>
      <c r="B24928" t="s">
        <v>72312</v>
      </c>
      <c r="D24928" t="str">
        <f t="shared" si="389"/>
        <v>GLMPAT4117 Edward Larkin MED Pathology And Lab Medicine GL Only</v>
      </c>
    </row>
    <row r="24929" spans="1:4">
      <c r="A24929" t="s">
        <v>72313</v>
      </c>
      <c r="B24929" t="s">
        <v>72314</v>
      </c>
      <c r="D24929" t="str">
        <f t="shared" si="389"/>
        <v>GLLUWP4116 Sylvia Morales UNIVERSITY WRITING PROGRAM GL Only</v>
      </c>
    </row>
    <row r="24930" spans="1:4">
      <c r="A24930" t="s">
        <v>72315</v>
      </c>
      <c r="B24930" t="s">
        <v>72316</v>
      </c>
      <c r="D24930" t="str">
        <f t="shared" si="389"/>
        <v>GLMDER4115 Siba Raychaudhuri MED Dermatology GL Only</v>
      </c>
    </row>
    <row r="24931" spans="1:4">
      <c r="A24931" t="s">
        <v>72317</v>
      </c>
      <c r="B24931" t="s">
        <v>72318</v>
      </c>
      <c r="D24931" t="str">
        <f t="shared" si="389"/>
        <v>GLLCHE4114 Krishnan Nambiar CHEMISTRY GL Only</v>
      </c>
    </row>
    <row r="24932" spans="1:4">
      <c r="A24932" t="s">
        <v>72319</v>
      </c>
      <c r="B24932" t="s">
        <v>72320</v>
      </c>
      <c r="D24932" t="str">
        <f t="shared" si="389"/>
        <v>GLMANS4113 Pei Yin Lin MED Anesth And Pain Medicine GL Only</v>
      </c>
    </row>
    <row r="24933" spans="1:4">
      <c r="A24933" t="s">
        <v>72321</v>
      </c>
      <c r="B24933" t="s">
        <v>72322</v>
      </c>
      <c r="D24933" t="str">
        <f t="shared" si="389"/>
        <v>GLLPHI4112 John Malcolm PHILOSOPHY GL Only</v>
      </c>
    </row>
    <row r="24934" spans="1:4">
      <c r="A24934" t="s">
        <v>72323</v>
      </c>
      <c r="B24934" t="s">
        <v>72324</v>
      </c>
      <c r="D24934" t="str">
        <f t="shared" si="389"/>
        <v>GLEECE4111 Lifeng Lai ELECT And COMP ENGR GL Only</v>
      </c>
    </row>
    <row r="24935" spans="1:4">
      <c r="A24935" t="s">
        <v>72325</v>
      </c>
      <c r="B24935" t="s">
        <v>72326</v>
      </c>
      <c r="D24935" t="str">
        <f t="shared" si="389"/>
        <v>GLMNSG4110 James Boggan MED Neurological Surgery GL Only</v>
      </c>
    </row>
    <row r="24936" spans="1:4">
      <c r="A24936" t="s">
        <v>72327</v>
      </c>
      <c r="B24936" t="s">
        <v>72328</v>
      </c>
      <c r="D24936" t="str">
        <f t="shared" si="389"/>
        <v>GLADNO4109 Andrew Waterhouse AGR And ENV SCI DEANS OFFICE GL Only</v>
      </c>
    </row>
    <row r="24937" spans="1:4">
      <c r="A24937" t="s">
        <v>72329</v>
      </c>
      <c r="B24937" t="s">
        <v>72330</v>
      </c>
      <c r="D24937" t="str">
        <f t="shared" si="389"/>
        <v>GLMEPM4108 Richard Sun MED Public Health Sciences GL Only</v>
      </c>
    </row>
    <row r="24938" spans="1:4">
      <c r="A24938" t="s">
        <v>72331</v>
      </c>
      <c r="B24938" t="s">
        <v>72332</v>
      </c>
      <c r="D24938" t="str">
        <f t="shared" si="389"/>
        <v>GLECEE4107 Sashi Kunnath CIVIL And ENVIRONMENTAL ENGR GL Only</v>
      </c>
    </row>
    <row r="24939" spans="1:4">
      <c r="A24939" t="s">
        <v>72333</v>
      </c>
      <c r="B24939" t="s">
        <v>72334</v>
      </c>
      <c r="D24939" t="str">
        <f t="shared" si="389"/>
        <v>GLLLAW4106 Ryan Wagner SCHOOL OF LAW GL Only</v>
      </c>
    </row>
    <row r="24940" spans="1:4">
      <c r="A24940" t="s">
        <v>72335</v>
      </c>
      <c r="B24940" t="s">
        <v>72336</v>
      </c>
      <c r="D24940" t="str">
        <f t="shared" si="389"/>
        <v>GLAPLS4105 Lawrence Rappaport PLANT SCIENCES GL Only</v>
      </c>
    </row>
    <row r="24941" spans="1:4">
      <c r="A24941" t="s">
        <v>72337</v>
      </c>
      <c r="B24941" t="s">
        <v>72338</v>
      </c>
      <c r="D24941" t="str">
        <f t="shared" si="389"/>
        <v>GLGSM14104 Daniel Kennedy GRADUATE SCHOOL OF MANAGEMENT GL Only</v>
      </c>
    </row>
    <row r="24942" spans="1:4">
      <c r="A24942" t="s">
        <v>72339</v>
      </c>
      <c r="B24942" t="s">
        <v>72340</v>
      </c>
      <c r="D24942" t="str">
        <f t="shared" si="389"/>
        <v>GLLAHI4103 Lynn Roller ART And ART HISTORY GL Only</v>
      </c>
    </row>
    <row r="24943" spans="1:4">
      <c r="A24943" t="s">
        <v>72341</v>
      </c>
      <c r="B24943" t="s">
        <v>72342</v>
      </c>
      <c r="D24943" t="str">
        <f t="shared" si="389"/>
        <v>GLLPSC4102 Andrew Todd PSYCHOLOGY GL Only</v>
      </c>
    </row>
    <row r="24944" spans="1:4">
      <c r="A24944" t="s">
        <v>72343</v>
      </c>
      <c r="B24944" t="s">
        <v>72344</v>
      </c>
      <c r="D24944" t="str">
        <f t="shared" si="389"/>
        <v>GLMNSG4101 Ryan Martin MED Neurological Surgery GL Only</v>
      </c>
    </row>
    <row r="24945" spans="1:4">
      <c r="A24945" t="s">
        <v>72345</v>
      </c>
      <c r="B24945" t="s">
        <v>72346</v>
      </c>
      <c r="D24945" t="str">
        <f t="shared" si="389"/>
        <v>GLMPED4100 Reuben Antony MED Pediatrics GL Only</v>
      </c>
    </row>
    <row r="24946" spans="1:4">
      <c r="A24946" t="s">
        <v>72347</v>
      </c>
      <c r="B24946" t="s">
        <v>72348</v>
      </c>
      <c r="D24946" t="str">
        <f t="shared" si="389"/>
        <v>GLMEPM4099 Irva Hertz Picciotto MED Public Health Sciences GL Only</v>
      </c>
    </row>
    <row r="24947" spans="1:4">
      <c r="A24947" t="s">
        <v>72349</v>
      </c>
      <c r="B24947" t="s">
        <v>72350</v>
      </c>
      <c r="D24947" t="str">
        <f t="shared" si="389"/>
        <v>GLMFCM4098 Kaneshka Alamshahi MED Family And Community Med GL Only</v>
      </c>
    </row>
    <row r="24948" spans="1:4">
      <c r="A24948" t="s">
        <v>72351</v>
      </c>
      <c r="B24948" t="s">
        <v>72352</v>
      </c>
      <c r="D24948" t="str">
        <f t="shared" si="389"/>
        <v>GLDEDU4097 Sandra Murphy EDUCATION GL Only</v>
      </c>
    </row>
    <row r="24949" spans="1:4">
      <c r="A24949" t="s">
        <v>72353</v>
      </c>
      <c r="B24949" t="s">
        <v>72354</v>
      </c>
      <c r="D24949" t="str">
        <f t="shared" si="389"/>
        <v>GLMSUR4096 Nasim Hedayati MED Surgery GL Only</v>
      </c>
    </row>
    <row r="24950" spans="1:4">
      <c r="A24950" t="s">
        <v>72355</v>
      </c>
      <c r="B24950" t="s">
        <v>72356</v>
      </c>
      <c r="D24950" t="str">
        <f t="shared" si="389"/>
        <v>GLLHIS4095 Edward Dickinson HISTORY GL Only</v>
      </c>
    </row>
    <row r="24951" spans="1:4">
      <c r="A24951" t="s">
        <v>72357</v>
      </c>
      <c r="B24951" t="s">
        <v>72358</v>
      </c>
      <c r="D24951" t="str">
        <f t="shared" si="389"/>
        <v>GLLEPS4094 John B Rundle EARTH And PLANETARY SCIENCES GL Only</v>
      </c>
    </row>
    <row r="24952" spans="1:4">
      <c r="A24952" t="s">
        <v>72359</v>
      </c>
      <c r="B24952" t="s">
        <v>72360</v>
      </c>
      <c r="D24952" t="str">
        <f t="shared" si="389"/>
        <v>GLMPED4093 Sunpreet Kaur MED Pediatrics GL Only</v>
      </c>
    </row>
    <row r="24953" spans="1:4">
      <c r="A24953" t="s">
        <v>72361</v>
      </c>
      <c r="B24953" t="s">
        <v>72362</v>
      </c>
      <c r="D24953" t="str">
        <f t="shared" si="389"/>
        <v>GLMRAD4092 Guobao Wang MED Radiology GL Only</v>
      </c>
    </row>
    <row r="24954" spans="1:4">
      <c r="A24954" t="s">
        <v>72363</v>
      </c>
      <c r="B24954" t="s">
        <v>72364</v>
      </c>
      <c r="D24954" t="str">
        <f t="shared" si="389"/>
        <v>GLGSM14091 Gregory Perelman GRADUATE SCHOOL OF MANAGEMENT GL Only</v>
      </c>
    </row>
    <row r="24955" spans="1:4">
      <c r="A24955" t="s">
        <v>72365</v>
      </c>
      <c r="B24955" t="s">
        <v>72366</v>
      </c>
      <c r="D24955" t="str">
        <f t="shared" si="389"/>
        <v>GLALAW4090 J Carroll LAND AIR And WATER RESOURCES GL Only</v>
      </c>
    </row>
    <row r="24956" spans="1:4">
      <c r="A24956" t="s">
        <v>72367</v>
      </c>
      <c r="B24956" t="s">
        <v>72368</v>
      </c>
      <c r="D24956" t="str">
        <f t="shared" si="389"/>
        <v>GLMMIC4089 Paul Ashwood MED Medical Microbiology And Imm GL Only</v>
      </c>
    </row>
    <row r="24957" spans="1:4">
      <c r="A24957" t="s">
        <v>72369</v>
      </c>
      <c r="B24957" t="s">
        <v>72370</v>
      </c>
      <c r="D24957" t="str">
        <f t="shared" si="389"/>
        <v>GLVVMB4088 Jon Ramsey VM MOLECULAR BIO SCIENCES GL Only</v>
      </c>
    </row>
    <row r="24958" spans="1:4">
      <c r="A24958" t="s">
        <v>72371</v>
      </c>
      <c r="B24958" t="s">
        <v>72372</v>
      </c>
      <c r="D24958" t="str">
        <f t="shared" si="389"/>
        <v>GLAENM4087 Brian Johnson ENTOMOLOGY NEMATOLOGY GL Only</v>
      </c>
    </row>
    <row r="24959" spans="1:4">
      <c r="A24959" t="s">
        <v>72373</v>
      </c>
      <c r="B24959" t="s">
        <v>72374</v>
      </c>
      <c r="D24959" t="str">
        <f t="shared" si="389"/>
        <v>GLBNPB4086 Karen L Bales NEURO PHYSIO And BEHAVIOR GL Only</v>
      </c>
    </row>
    <row r="24960" spans="1:4">
      <c r="A24960" t="s">
        <v>72375</v>
      </c>
      <c r="B24960" t="s">
        <v>72376</v>
      </c>
      <c r="D24960" t="str">
        <f t="shared" si="389"/>
        <v>GLIMHP4085 John Macmillan Jr MED Int Med Hospitalist GL Only</v>
      </c>
    </row>
    <row r="24961" spans="1:4">
      <c r="A24961" t="s">
        <v>72377</v>
      </c>
      <c r="B24961" t="s">
        <v>72378</v>
      </c>
      <c r="D24961" t="str">
        <f t="shared" si="389"/>
        <v>GLMEPM4084 Jeffrey Hoch MED Public Health Sciences GL Only</v>
      </c>
    </row>
    <row r="24962" spans="1:4">
      <c r="A24962" t="s">
        <v>72379</v>
      </c>
      <c r="B24962" t="s">
        <v>72380</v>
      </c>
      <c r="D24962" t="str">
        <f t="shared" si="389"/>
        <v>GLMFCM4083 Ronald Chambers MED Family And Community Med GL Only</v>
      </c>
    </row>
    <row r="24963" spans="1:4">
      <c r="A24963" t="s">
        <v>72381</v>
      </c>
      <c r="B24963" t="s">
        <v>72382</v>
      </c>
      <c r="D24963" t="str">
        <f t="shared" ref="D24963:D25026" si="390">A24963&amp;" "&amp;B24963</f>
        <v>GLDEDU4082 Peter Mundy EDUCATION GL Only</v>
      </c>
    </row>
    <row r="24964" spans="1:4">
      <c r="A24964" t="s">
        <v>72383</v>
      </c>
      <c r="B24964" t="s">
        <v>72384</v>
      </c>
      <c r="D24964" t="str">
        <f t="shared" si="390"/>
        <v>GLLHIS4081 Kwang Ching Liu HISTORY GL Only</v>
      </c>
    </row>
    <row r="24965" spans="1:4">
      <c r="A24965" t="s">
        <v>72385</v>
      </c>
      <c r="B24965" t="s">
        <v>72386</v>
      </c>
      <c r="D24965" t="str">
        <f t="shared" si="390"/>
        <v>GLMPAT4080 Hwai Jong Cheng MED Pathology And Lab Medicine GL Only</v>
      </c>
    </row>
    <row r="24966" spans="1:4">
      <c r="A24966" t="s">
        <v>72387</v>
      </c>
      <c r="B24966" t="s">
        <v>72388</v>
      </c>
      <c r="D24966" t="str">
        <f t="shared" si="390"/>
        <v>GLLPHY4079 Dong Yu PHYSICS GL Only</v>
      </c>
    </row>
    <row r="24967" spans="1:4">
      <c r="A24967" t="s">
        <v>72389</v>
      </c>
      <c r="B24967" t="s">
        <v>72390</v>
      </c>
      <c r="D24967" t="str">
        <f t="shared" si="390"/>
        <v>GLLLAW4078 Peter Lee SCHOOL OF LAW GL Only</v>
      </c>
    </row>
    <row r="24968" spans="1:4">
      <c r="A24968" t="s">
        <v>72391</v>
      </c>
      <c r="B24968" t="s">
        <v>72392</v>
      </c>
      <c r="D24968" t="str">
        <f t="shared" si="390"/>
        <v>GLBMMG4077 Jonathan Bragg MICROBIOLOGY And MOLEC GENETICS GL Only</v>
      </c>
    </row>
    <row r="24969" spans="1:4">
      <c r="A24969" t="s">
        <v>72393</v>
      </c>
      <c r="B24969" t="s">
        <v>72394</v>
      </c>
      <c r="D24969" t="str">
        <f t="shared" si="390"/>
        <v>GLEECE4076 Charles Hunt ELECT And COMP ENGR GL Only</v>
      </c>
    </row>
    <row r="24970" spans="1:4">
      <c r="A24970" t="s">
        <v>72395</v>
      </c>
      <c r="B24970" t="s">
        <v>72396</v>
      </c>
      <c r="D24970" t="str">
        <f t="shared" si="390"/>
        <v>GLMFCM4075 Charlene Hauser MED Family And Community Med GL Only</v>
      </c>
    </row>
    <row r="24971" spans="1:4">
      <c r="A24971" t="s">
        <v>72397</v>
      </c>
      <c r="B24971" t="s">
        <v>72398</v>
      </c>
      <c r="D24971" t="str">
        <f t="shared" si="390"/>
        <v>GLLCHE4074 Ting Guo CHEMISTRY GL Only</v>
      </c>
    </row>
    <row r="24972" spans="1:4">
      <c r="A24972" t="s">
        <v>72399</v>
      </c>
      <c r="B24972" t="s">
        <v>72400</v>
      </c>
      <c r="D24972" t="str">
        <f t="shared" si="390"/>
        <v>GLMURO4073 Paramita Ghosh MED Urologic Surgery GL Only</v>
      </c>
    </row>
    <row r="24973" spans="1:4">
      <c r="A24973" t="s">
        <v>72401</v>
      </c>
      <c r="B24973" t="s">
        <v>72402</v>
      </c>
      <c r="D24973" t="str">
        <f t="shared" si="390"/>
        <v>GLECEE4072 Jason Dejong CIVIL And ENVIRONMENTAL ENGR GL Only</v>
      </c>
    </row>
    <row r="24974" spans="1:4">
      <c r="A24974" t="s">
        <v>72403</v>
      </c>
      <c r="B24974" t="s">
        <v>72404</v>
      </c>
      <c r="D24974" t="str">
        <f t="shared" si="390"/>
        <v>GLADES4071 Susan Harrison ENVIRONMENTAL SCIENCE And POLICY GL Only</v>
      </c>
    </row>
    <row r="24975" spans="1:4">
      <c r="A24975" t="s">
        <v>72405</v>
      </c>
      <c r="B24975" t="s">
        <v>72406</v>
      </c>
      <c r="D24975" t="str">
        <f t="shared" si="390"/>
        <v>GLBMMG4069 John Meeks MICROBIOLOGY And MOLEC GENETICS GL Only</v>
      </c>
    </row>
    <row r="24976" spans="1:4">
      <c r="A24976" t="s">
        <v>72407</v>
      </c>
      <c r="B24976" t="s">
        <v>72408</v>
      </c>
      <c r="D24976" t="str">
        <f t="shared" si="390"/>
        <v>GLECSE4068 Biswanath Mukherjee ENGR COMPUTER SCIENCE GL Only</v>
      </c>
    </row>
    <row r="24977" spans="1:4">
      <c r="A24977" t="s">
        <v>72409</v>
      </c>
      <c r="B24977" t="s">
        <v>72410</v>
      </c>
      <c r="D24977" t="str">
        <f t="shared" si="390"/>
        <v>GLLLAW4067 Donna Shestowsky SCHOOL OF LAW GL Only</v>
      </c>
    </row>
    <row r="24978" spans="1:4">
      <c r="A24978" t="s">
        <v>72411</v>
      </c>
      <c r="B24978" t="s">
        <v>72412</v>
      </c>
      <c r="D24978" t="str">
        <f t="shared" si="390"/>
        <v>GLADES4066 Benjamin Orlove ENVIRONMENTAL SCIENCE And POLICY GL Only</v>
      </c>
    </row>
    <row r="24979" spans="1:4">
      <c r="A24979" t="s">
        <v>72413</v>
      </c>
      <c r="B24979" t="s">
        <v>72414</v>
      </c>
      <c r="D24979" t="str">
        <f t="shared" si="390"/>
        <v>GLLMAT4065 Francisco Arsuaga MATHEMATICS GL Only</v>
      </c>
    </row>
    <row r="24980" spans="1:4">
      <c r="A24980" t="s">
        <v>72415</v>
      </c>
      <c r="B24980" t="s">
        <v>72416</v>
      </c>
      <c r="D24980" t="str">
        <f t="shared" si="390"/>
        <v>GLECSE4064 Hao Chuan Wang ENGR COMPUTER SCIENCE GL Only</v>
      </c>
    </row>
    <row r="24981" spans="1:4">
      <c r="A24981" t="s">
        <v>72417</v>
      </c>
      <c r="B24981" t="s">
        <v>72418</v>
      </c>
      <c r="D24981" t="str">
        <f t="shared" si="390"/>
        <v>GLLPHY4063 Richard Breedon PHYSICS GL Only</v>
      </c>
    </row>
    <row r="24982" spans="1:4">
      <c r="A24982" t="s">
        <v>72419</v>
      </c>
      <c r="B24982" t="s">
        <v>72420</v>
      </c>
      <c r="D24982" t="str">
        <f t="shared" si="390"/>
        <v>GLDEDU4062 Jon Wagner EDUCATION GL Only</v>
      </c>
    </row>
    <row r="24983" spans="1:4">
      <c r="A24983" t="s">
        <v>72421</v>
      </c>
      <c r="B24983" t="s">
        <v>72422</v>
      </c>
      <c r="D24983" t="str">
        <f t="shared" si="390"/>
        <v>GLLREL4061 Whalen Lai RELIGIOUS STUDIES GL Only</v>
      </c>
    </row>
    <row r="24984" spans="1:4">
      <c r="A24984" t="s">
        <v>72423</v>
      </c>
      <c r="B24984" t="s">
        <v>72424</v>
      </c>
      <c r="D24984" t="str">
        <f t="shared" si="390"/>
        <v>GLMBIO4060 John Mcpherson MED Biochem And Molecular Med GL Only</v>
      </c>
    </row>
    <row r="24985" spans="1:4">
      <c r="A24985" t="s">
        <v>72425</v>
      </c>
      <c r="B24985" t="s">
        <v>72426</v>
      </c>
      <c r="D24985" t="str">
        <f t="shared" si="390"/>
        <v>GLANUT4059 Fawaz Haj NUTRITION GL Only</v>
      </c>
    </row>
    <row r="24986" spans="1:4">
      <c r="A24986" t="s">
        <v>72427</v>
      </c>
      <c r="B24986" t="s">
        <v>72428</v>
      </c>
      <c r="D24986" t="str">
        <f t="shared" si="390"/>
        <v>GLLIBR4058 David Lundquist UCDLIBRARY GL Only</v>
      </c>
    </row>
    <row r="24987" spans="1:4">
      <c r="A24987" t="s">
        <v>72429</v>
      </c>
      <c r="B24987" t="s">
        <v>72430</v>
      </c>
      <c r="D24987" t="str">
        <f t="shared" si="390"/>
        <v>GLBMCB4057 Charles Gasser MOLECULAR And CELLULAR BIO GL Only</v>
      </c>
    </row>
    <row r="24988" spans="1:4">
      <c r="A24988" t="s">
        <v>72431</v>
      </c>
      <c r="B24988" t="s">
        <v>72432</v>
      </c>
      <c r="D24988" t="str">
        <f t="shared" si="390"/>
        <v>GLIMCA4056 Charles Whitcomb MED INT MED CARDIOLOGY GL Only</v>
      </c>
    </row>
    <row r="24989" spans="1:4">
      <c r="A24989" t="s">
        <v>72433</v>
      </c>
      <c r="B24989" t="s">
        <v>72434</v>
      </c>
      <c r="D24989" t="str">
        <f t="shared" si="390"/>
        <v>GLDEDU4055 Kimberly Holsberry EDUCATION GL Only</v>
      </c>
    </row>
    <row r="24990" spans="1:4">
      <c r="A24990" t="s">
        <v>72435</v>
      </c>
      <c r="B24990" t="s">
        <v>72436</v>
      </c>
      <c r="D24990" t="str">
        <f t="shared" si="390"/>
        <v>GLMSUR4054 Michael Campbell MED Surgery GL Only</v>
      </c>
    </row>
    <row r="24991" spans="1:4">
      <c r="A24991" t="s">
        <v>72437</v>
      </c>
      <c r="B24991" t="s">
        <v>72438</v>
      </c>
      <c r="D24991" t="str">
        <f t="shared" si="390"/>
        <v>GLMOPH4053 Mark Goldman MED Eye Center GL Only</v>
      </c>
    </row>
    <row r="24992" spans="1:4">
      <c r="A24992" t="s">
        <v>72439</v>
      </c>
      <c r="B24992" t="s">
        <v>72440</v>
      </c>
      <c r="D24992" t="str">
        <f t="shared" si="390"/>
        <v>GLMERM4052 Leland Bourdon MED Emergency Medicine GL Only</v>
      </c>
    </row>
    <row r="24993" spans="1:4">
      <c r="A24993" t="s">
        <v>72441</v>
      </c>
      <c r="B24993" t="s">
        <v>72442</v>
      </c>
      <c r="D24993" t="str">
        <f t="shared" si="390"/>
        <v>GLLLAW4051 John Hunt SCHOOL OF LAW GL Only</v>
      </c>
    </row>
    <row r="24994" spans="1:4">
      <c r="A24994" t="s">
        <v>72443</v>
      </c>
      <c r="B24994" t="s">
        <v>72444</v>
      </c>
      <c r="D24994" t="str">
        <f t="shared" si="390"/>
        <v>GLVVME4050 Michelle Hawkins VM MEDICINE And EPIDEMIOLOGY GL Only</v>
      </c>
    </row>
    <row r="24995" spans="1:4">
      <c r="A24995" t="s">
        <v>72445</v>
      </c>
      <c r="B24995" t="s">
        <v>72446</v>
      </c>
      <c r="D24995" t="str">
        <f t="shared" si="390"/>
        <v>GLDEDU4049 Nancy Erbstein EDUCATION GL Only</v>
      </c>
    </row>
    <row r="24996" spans="1:4">
      <c r="A24996" t="s">
        <v>72447</v>
      </c>
      <c r="B24996" t="s">
        <v>72448</v>
      </c>
      <c r="D24996" t="str">
        <f t="shared" si="390"/>
        <v>GLAANS4048 Deanne Meyer ANIMAL SCIENCE GL Only</v>
      </c>
    </row>
    <row r="24997" spans="1:4">
      <c r="A24997" t="s">
        <v>72449</v>
      </c>
      <c r="B24997" t="s">
        <v>72450</v>
      </c>
      <c r="D24997" t="str">
        <f t="shared" si="390"/>
        <v>GLAANS4047 Kirk Klasing ANIMAL SCIENCE GL Only</v>
      </c>
    </row>
    <row r="24998" spans="1:4">
      <c r="A24998" t="s">
        <v>72451</v>
      </c>
      <c r="B24998" t="s">
        <v>72452</v>
      </c>
      <c r="D24998" t="str">
        <f t="shared" si="390"/>
        <v>GLMPSY4046 Annelies Rainer MED Psychiatry And Behav Sci GL Only</v>
      </c>
    </row>
    <row r="24999" spans="1:4">
      <c r="A24999" t="s">
        <v>72453</v>
      </c>
      <c r="B24999" t="s">
        <v>72454</v>
      </c>
      <c r="D24999" t="str">
        <f t="shared" si="390"/>
        <v>GLMANS4045 Mark Holtsman MED Anesth And Pain Medicine GL Only</v>
      </c>
    </row>
    <row r="25000" spans="1:4">
      <c r="A25000" t="s">
        <v>72455</v>
      </c>
      <c r="B25000" t="s">
        <v>72456</v>
      </c>
      <c r="D25000" t="str">
        <f t="shared" si="390"/>
        <v>GLMEPM4044 Olga Louchakova Schwartz MED Public Health Sciences GL Only</v>
      </c>
    </row>
    <row r="25001" spans="1:4">
      <c r="A25001" t="s">
        <v>72457</v>
      </c>
      <c r="B25001" t="s">
        <v>72458</v>
      </c>
      <c r="D25001" t="str">
        <f t="shared" si="390"/>
        <v>GLLECN4043 Marianne Bitler ECONOMICS GL Only</v>
      </c>
    </row>
    <row r="25002" spans="1:4">
      <c r="A25002" t="s">
        <v>72459</v>
      </c>
      <c r="B25002" t="s">
        <v>72460</v>
      </c>
      <c r="D25002" t="str">
        <f t="shared" si="390"/>
        <v>GLADES4042 Marcel Holyoak ENVIRONMENTAL SCIENCE And POLICY GL Only</v>
      </c>
    </row>
    <row r="25003" spans="1:4">
      <c r="A25003" t="s">
        <v>72461</v>
      </c>
      <c r="B25003" t="s">
        <v>72462</v>
      </c>
      <c r="D25003" t="str">
        <f t="shared" si="390"/>
        <v>GLMPSY4041 Prabhakara Choudary MED Psychiatry And Behav Sci GL Only</v>
      </c>
    </row>
    <row r="25004" spans="1:4">
      <c r="A25004" t="s">
        <v>72463</v>
      </c>
      <c r="B25004" t="s">
        <v>72464</v>
      </c>
      <c r="D25004" t="str">
        <f t="shared" si="390"/>
        <v>GLMEPM4040 Jessica Nunez De Ybarra MED Public Health Sciences GL Only</v>
      </c>
    </row>
    <row r="25005" spans="1:4">
      <c r="A25005" t="s">
        <v>72465</v>
      </c>
      <c r="B25005" t="s">
        <v>72466</v>
      </c>
      <c r="D25005" t="str">
        <f t="shared" si="390"/>
        <v>GLLMAT4039 Dowman Varn MATHEMATICS GL Only</v>
      </c>
    </row>
    <row r="25006" spans="1:4">
      <c r="A25006" t="s">
        <v>72467</v>
      </c>
      <c r="B25006" t="s">
        <v>72468</v>
      </c>
      <c r="D25006" t="str">
        <f t="shared" si="390"/>
        <v>GLMFCM4038 Paul Krause MED Family And Community Med GL Only</v>
      </c>
    </row>
    <row r="25007" spans="1:4">
      <c r="A25007" t="s">
        <v>72469</v>
      </c>
      <c r="B25007" t="s">
        <v>72470</v>
      </c>
      <c r="D25007" t="str">
        <f t="shared" si="390"/>
        <v>GLMANS4037 Yu Fung Lin MED Anesth And Pain Medicine GL Only</v>
      </c>
    </row>
    <row r="25008" spans="1:4">
      <c r="A25008" t="s">
        <v>72471</v>
      </c>
      <c r="B25008" t="s">
        <v>72472</v>
      </c>
      <c r="D25008" t="str">
        <f t="shared" si="390"/>
        <v>GLANUT4036 Francene Steinberg NUTRITION GL Only</v>
      </c>
    </row>
    <row r="25009" spans="1:4">
      <c r="A25009" t="s">
        <v>72473</v>
      </c>
      <c r="B25009" t="s">
        <v>72474</v>
      </c>
      <c r="D25009" t="str">
        <f t="shared" si="390"/>
        <v>GLGSM14035 Shannon Anderson GRADUATE SCHOOL OF MANAGEMENT GL Only</v>
      </c>
    </row>
    <row r="25010" spans="1:4">
      <c r="A25010" t="s">
        <v>72475</v>
      </c>
      <c r="B25010" t="s">
        <v>72476</v>
      </c>
      <c r="D25010" t="str">
        <f t="shared" si="390"/>
        <v>GLNURS4034 Shana Ruggenberg School of Nursing GL Only</v>
      </c>
    </row>
    <row r="25011" spans="1:4">
      <c r="A25011" t="s">
        <v>72477</v>
      </c>
      <c r="B25011" t="s">
        <v>72478</v>
      </c>
      <c r="D25011" t="str">
        <f t="shared" si="390"/>
        <v>GLIMHP4033 Elise Harris MED Int Med Hospitalist GL Only</v>
      </c>
    </row>
    <row r="25012" spans="1:4">
      <c r="A25012" t="s">
        <v>72479</v>
      </c>
      <c r="B25012" t="s">
        <v>72480</v>
      </c>
      <c r="D25012" t="str">
        <f t="shared" si="390"/>
        <v>GLLUWP4032 Amy Clarke UNIVERSITY WRITING PROGRAM GL Only</v>
      </c>
    </row>
    <row r="25013" spans="1:4">
      <c r="A25013" t="s">
        <v>72481</v>
      </c>
      <c r="B25013" t="s">
        <v>72482</v>
      </c>
      <c r="D25013" t="str">
        <f t="shared" si="390"/>
        <v>GLALAW4031 Maria Lazcano Larkin LAND AIR And WATER RESOURCES GL Only</v>
      </c>
    </row>
    <row r="25014" spans="1:4">
      <c r="A25014" t="s">
        <v>72483</v>
      </c>
      <c r="B25014" t="s">
        <v>72484</v>
      </c>
      <c r="D25014" t="str">
        <f t="shared" si="390"/>
        <v>GLMPHA4030 Madeline Nieves Cintron MED Pharmacology GL Only</v>
      </c>
    </row>
    <row r="25015" spans="1:4">
      <c r="A25015" t="s">
        <v>72485</v>
      </c>
      <c r="B25015" t="s">
        <v>72486</v>
      </c>
      <c r="D25015" t="str">
        <f t="shared" si="390"/>
        <v>GLMORT4029 Timothy Bray MED Orthopaedic Surgery GL Only</v>
      </c>
    </row>
    <row r="25016" spans="1:4">
      <c r="A25016" t="s">
        <v>72487</v>
      </c>
      <c r="B25016" t="s">
        <v>72488</v>
      </c>
      <c r="D25016" t="str">
        <f t="shared" si="390"/>
        <v>GLMEPM4028 Brian M Paciotti MED Public Health Sciences GL Only</v>
      </c>
    </row>
    <row r="25017" spans="1:4">
      <c r="A25017" t="s">
        <v>72489</v>
      </c>
      <c r="B25017" t="s">
        <v>72490</v>
      </c>
      <c r="D25017" t="str">
        <f t="shared" si="390"/>
        <v>GLMNEU4027 Manoj Mittal MED Neurology GL Only</v>
      </c>
    </row>
    <row r="25018" spans="1:4">
      <c r="A25018" t="s">
        <v>72491</v>
      </c>
      <c r="B25018" t="s">
        <v>72492</v>
      </c>
      <c r="D25018" t="str">
        <f t="shared" si="390"/>
        <v>GLBNPB4026 Karen Ryan NEURO PHYSIO And BEHAVIOR GL Only</v>
      </c>
    </row>
    <row r="25019" spans="1:4">
      <c r="A25019" t="s">
        <v>72493</v>
      </c>
      <c r="B25019" t="s">
        <v>72494</v>
      </c>
      <c r="D25019" t="str">
        <f t="shared" si="390"/>
        <v>GLVVME4025 Krystle Reagan VM MEDICINE And EPIDEMIOLOGY GL Only</v>
      </c>
    </row>
    <row r="25020" spans="1:4">
      <c r="A25020" t="s">
        <v>72495</v>
      </c>
      <c r="B25020" t="s">
        <v>72496</v>
      </c>
      <c r="D25020" t="str">
        <f t="shared" si="390"/>
        <v>GLMERM4024 Margaret Rea MED Emergency Medicine GL Only</v>
      </c>
    </row>
    <row r="25021" spans="1:4">
      <c r="A25021" t="s">
        <v>72497</v>
      </c>
      <c r="B25021" t="s">
        <v>72498</v>
      </c>
      <c r="D25021" t="str">
        <f t="shared" si="390"/>
        <v>GLLANT4023 Christyann Darwent ANTHROPOLOGY GL Only</v>
      </c>
    </row>
    <row r="25022" spans="1:4">
      <c r="A25022" t="s">
        <v>72499</v>
      </c>
      <c r="B25022" t="s">
        <v>72500</v>
      </c>
      <c r="D25022" t="str">
        <f t="shared" si="390"/>
        <v>GLLPSC4022 George Mangun PSYCHOLOGY GL Only</v>
      </c>
    </row>
    <row r="25023" spans="1:4">
      <c r="A25023" t="s">
        <v>72501</v>
      </c>
      <c r="B25023" t="s">
        <v>72502</v>
      </c>
      <c r="D25023" t="str">
        <f t="shared" si="390"/>
        <v>GLLSTS4021 Gerardo Con Diaz SCIENCE And TECHNOLOGY STUDIES GL Only</v>
      </c>
    </row>
    <row r="25024" spans="1:4">
      <c r="A25024" t="s">
        <v>72503</v>
      </c>
      <c r="B25024" t="s">
        <v>72504</v>
      </c>
      <c r="D25024" t="str">
        <f t="shared" si="390"/>
        <v>GLVAPC4020 Bruce Hammock VM ANAT PHYSIO And CELL BIOLOGY GL Only</v>
      </c>
    </row>
    <row r="25025" spans="1:4">
      <c r="A25025" t="s">
        <v>72505</v>
      </c>
      <c r="B25025" t="s">
        <v>72506</v>
      </c>
      <c r="D25025" t="str">
        <f t="shared" si="390"/>
        <v>GLEMAE4019 Valeria La Saponara MECHANICAL And AEROSPACE ENGR GL Only</v>
      </c>
    </row>
    <row r="25026" spans="1:4">
      <c r="A25026" t="s">
        <v>72507</v>
      </c>
      <c r="B25026" t="s">
        <v>72508</v>
      </c>
      <c r="D25026" t="str">
        <f t="shared" si="390"/>
        <v>GLLDES4018 Konstantinos Papamichael DEPARTMENT OF DESIGN GL Only</v>
      </c>
    </row>
    <row r="25027" spans="1:4">
      <c r="A25027" t="s">
        <v>72509</v>
      </c>
      <c r="B25027" t="s">
        <v>72510</v>
      </c>
      <c r="D25027" t="str">
        <f t="shared" ref="D25027:D25090" si="391">A25027&amp;" "&amp;B25027</f>
        <v>GLLPHY4017 Rena J Zieve PHYSICS GL Only</v>
      </c>
    </row>
    <row r="25028" spans="1:4">
      <c r="A25028" t="s">
        <v>72511</v>
      </c>
      <c r="B25028" t="s">
        <v>72512</v>
      </c>
      <c r="D25028" t="str">
        <f t="shared" si="391"/>
        <v>GLVVSR4016 Kathryn Phillips VM SURGRAD SCIENCE GL Only</v>
      </c>
    </row>
    <row r="25029" spans="1:4">
      <c r="A25029" t="s">
        <v>72513</v>
      </c>
      <c r="B25029" t="s">
        <v>72514</v>
      </c>
      <c r="D25029" t="str">
        <f t="shared" si="391"/>
        <v>GLGSM14015 Mehul Rangwala GRADUATE SCHOOL OF MANAGEMENT GL Only</v>
      </c>
    </row>
    <row r="25030" spans="1:4">
      <c r="A25030" t="s">
        <v>72515</v>
      </c>
      <c r="B25030" t="s">
        <v>72516</v>
      </c>
      <c r="D25030" t="str">
        <f t="shared" si="391"/>
        <v>GLMPSY4014 Karl Murray MED Psychiatry And Behav Sci GL Only</v>
      </c>
    </row>
    <row r="25031" spans="1:4">
      <c r="A25031" t="s">
        <v>72517</v>
      </c>
      <c r="B25031" t="s">
        <v>72518</v>
      </c>
      <c r="D25031" t="str">
        <f t="shared" si="391"/>
        <v>GLIMHP4013 Joanna Baginski MED Int Med Hospitalist GL Only</v>
      </c>
    </row>
    <row r="25032" spans="1:4">
      <c r="A25032" t="s">
        <v>72519</v>
      </c>
      <c r="B25032" t="s">
        <v>72520</v>
      </c>
      <c r="D25032" t="str">
        <f t="shared" si="391"/>
        <v>GLADES4012 Marissa Baskett ENVIRONMENTAL SCIENCE And POLICY GL Only</v>
      </c>
    </row>
    <row r="25033" spans="1:4">
      <c r="A25033" t="s">
        <v>72521</v>
      </c>
      <c r="B25033" t="s">
        <v>72522</v>
      </c>
      <c r="D25033" t="str">
        <f t="shared" si="391"/>
        <v>GLMEPM4011 Kathryn Conlon MED Public Health Sciences GL Only</v>
      </c>
    </row>
    <row r="25034" spans="1:4">
      <c r="A25034" t="s">
        <v>72523</v>
      </c>
      <c r="B25034" t="s">
        <v>72524</v>
      </c>
      <c r="D25034" t="str">
        <f t="shared" si="391"/>
        <v>GLLECN4010 Gary Walton ECONOMICS GL Only</v>
      </c>
    </row>
    <row r="25035" spans="1:4">
      <c r="A25035" t="s">
        <v>72525</v>
      </c>
      <c r="B25035" t="s">
        <v>72526</v>
      </c>
      <c r="D25035" t="str">
        <f t="shared" si="391"/>
        <v>GLLLIN4009 Raul Aranovich LINGUISTICS GL Only</v>
      </c>
    </row>
    <row r="25036" spans="1:4">
      <c r="A25036" t="s">
        <v>72527</v>
      </c>
      <c r="B25036" t="s">
        <v>72528</v>
      </c>
      <c r="D25036" t="str">
        <f t="shared" si="391"/>
        <v>GLBMCB4008 Walter Leal MOLECULAR And CELLULAR BIO GL Only</v>
      </c>
    </row>
    <row r="25037" spans="1:4">
      <c r="A25037" t="s">
        <v>72529</v>
      </c>
      <c r="B25037" t="s">
        <v>72530</v>
      </c>
      <c r="D25037" t="str">
        <f t="shared" si="391"/>
        <v>GLNURS4007 Sheryl Catz School of Nursing GL Only</v>
      </c>
    </row>
    <row r="25038" spans="1:4">
      <c r="A25038" t="s">
        <v>72531</v>
      </c>
      <c r="B25038" t="s">
        <v>72532</v>
      </c>
      <c r="D25038" t="str">
        <f t="shared" si="391"/>
        <v>GLMBIO4006 Michael Holland MED Biochem And Molecular Med GL Only</v>
      </c>
    </row>
    <row r="25039" spans="1:4">
      <c r="A25039" t="s">
        <v>72533</v>
      </c>
      <c r="B25039" t="s">
        <v>72534</v>
      </c>
      <c r="D25039" t="str">
        <f t="shared" si="391"/>
        <v>GLIMID4005 Archana Reddy MED Int Med Infectious Dis GL Only</v>
      </c>
    </row>
    <row r="25040" spans="1:4">
      <c r="A25040" t="s">
        <v>72535</v>
      </c>
      <c r="B25040" t="s">
        <v>72536</v>
      </c>
      <c r="D25040" t="str">
        <f t="shared" si="391"/>
        <v>GLLSAP4004 Donald G Castanien SPANISH And PORTUGUESE GL Only</v>
      </c>
    </row>
    <row r="25041" spans="1:4">
      <c r="A25041" t="s">
        <v>72537</v>
      </c>
      <c r="B25041" t="s">
        <v>72538</v>
      </c>
      <c r="D25041" t="str">
        <f t="shared" si="391"/>
        <v>GLMPSY4003 Marlene Mirassou MED Psychiatry And Behav Sci GL Only</v>
      </c>
    </row>
    <row r="25042" spans="1:4">
      <c r="A25042" t="s">
        <v>72539</v>
      </c>
      <c r="B25042" t="s">
        <v>72540</v>
      </c>
      <c r="D25042" t="str">
        <f t="shared" si="391"/>
        <v>GLAPLS4002 Steffen Abel PLANT SCIENCES GL Only</v>
      </c>
    </row>
    <row r="25043" spans="1:4">
      <c r="A25043" t="s">
        <v>72541</v>
      </c>
      <c r="B25043" t="s">
        <v>72542</v>
      </c>
      <c r="D25043" t="str">
        <f t="shared" si="391"/>
        <v>GLLNAS4001 Ines Hernandez Avila NATIVE AMERICAN STUDIES GL Only</v>
      </c>
    </row>
    <row r="25044" spans="1:4">
      <c r="A25044" t="s">
        <v>72543</v>
      </c>
      <c r="B25044" t="s">
        <v>72544</v>
      </c>
      <c r="D25044" t="str">
        <f t="shared" si="391"/>
        <v>GLMPED4000 Elizabeth Hammel MED Pediatrics GL Only</v>
      </c>
    </row>
    <row r="25045" spans="1:4">
      <c r="A25045" t="s">
        <v>72545</v>
      </c>
      <c r="B25045" t="s">
        <v>72546</v>
      </c>
      <c r="D25045" t="str">
        <f t="shared" si="391"/>
        <v>GLMANS3999 Orode Badakhsh MED Anesth And Pain Medicine GL Only</v>
      </c>
    </row>
    <row r="25046" spans="1:4">
      <c r="A25046" t="s">
        <v>72547</v>
      </c>
      <c r="B25046" t="s">
        <v>72548</v>
      </c>
      <c r="D25046" t="str">
        <f t="shared" si="391"/>
        <v>GLLSTA3998 Jane Ling Wang STATISTICS GL Only</v>
      </c>
    </row>
    <row r="25047" spans="1:4">
      <c r="A25047" t="s">
        <v>72549</v>
      </c>
      <c r="B25047" t="s">
        <v>72550</v>
      </c>
      <c r="D25047" t="str">
        <f t="shared" si="391"/>
        <v>GLVHFS3997 Robert Moeller CA ANIMAL HLTH And FOOD SAFETY LAB GL Only</v>
      </c>
    </row>
    <row r="25048" spans="1:4">
      <c r="A25048" t="s">
        <v>72551</v>
      </c>
      <c r="B25048" t="s">
        <v>72552</v>
      </c>
      <c r="D25048" t="str">
        <f t="shared" si="391"/>
        <v>GLIMHP3996 Ivonne Eliana Martinez MED Int Med Hospitalist GL Only</v>
      </c>
    </row>
    <row r="25049" spans="1:4">
      <c r="A25049" t="s">
        <v>72553</v>
      </c>
      <c r="B25049" t="s">
        <v>72554</v>
      </c>
      <c r="D25049" t="str">
        <f t="shared" si="391"/>
        <v>GLEECE3995 Hussain Al Asaad ELECT And COMP ENGR GL Only</v>
      </c>
    </row>
    <row r="25050" spans="1:4">
      <c r="A25050" t="s">
        <v>72555</v>
      </c>
      <c r="B25050" t="s">
        <v>72556</v>
      </c>
      <c r="D25050" t="str">
        <f t="shared" si="391"/>
        <v>GLMINT3994 Elaine Silver MED Int Med Admin GL Only</v>
      </c>
    </row>
    <row r="25051" spans="1:4">
      <c r="A25051" t="s">
        <v>72557</v>
      </c>
      <c r="B25051" t="s">
        <v>72558</v>
      </c>
      <c r="D25051" t="str">
        <f t="shared" si="391"/>
        <v>GLABAE3993 James Rumsey BIOLOGICAL And AG ENGINEERING GL Only</v>
      </c>
    </row>
    <row r="25052" spans="1:4">
      <c r="A25052" t="s">
        <v>72559</v>
      </c>
      <c r="B25052" t="s">
        <v>72560</v>
      </c>
      <c r="D25052" t="str">
        <f t="shared" si="391"/>
        <v>GLMFCM3992 Sarah Marshall MED Family And Community Med GL Only</v>
      </c>
    </row>
    <row r="25053" spans="1:4">
      <c r="A25053" t="s">
        <v>72561</v>
      </c>
      <c r="B25053" t="s">
        <v>72562</v>
      </c>
      <c r="D25053" t="str">
        <f t="shared" si="391"/>
        <v>GLMOTO3991 Andrew Birkeland MED Otolaryngology GL Only</v>
      </c>
    </row>
    <row r="25054" spans="1:4">
      <c r="A25054" t="s">
        <v>72563</v>
      </c>
      <c r="B25054" t="s">
        <v>72564</v>
      </c>
      <c r="D25054" t="str">
        <f t="shared" si="391"/>
        <v>GLMFCM3990 Anika Godhwani MED Family And Community Med GL Only</v>
      </c>
    </row>
    <row r="25055" spans="1:4">
      <c r="A25055" t="s">
        <v>72565</v>
      </c>
      <c r="B25055" t="s">
        <v>72566</v>
      </c>
      <c r="D25055" t="str">
        <f t="shared" si="391"/>
        <v>GLMORT3989 Eric Klineberg MED Orthopaedic Surgery GL Only</v>
      </c>
    </row>
    <row r="25056" spans="1:4">
      <c r="A25056" t="s">
        <v>72567</v>
      </c>
      <c r="B25056" t="s">
        <v>72568</v>
      </c>
      <c r="D25056" t="str">
        <f t="shared" si="391"/>
        <v>GLMPED3988 Oleg Vayner MED Pediatrics GL Only</v>
      </c>
    </row>
    <row r="25057" spans="1:4">
      <c r="A25057" t="s">
        <v>72569</v>
      </c>
      <c r="B25057" t="s">
        <v>72570</v>
      </c>
      <c r="D25057" t="str">
        <f t="shared" si="391"/>
        <v>GLMANS3987 Reihaneh Forghany MED Anesth And Pain Medicine GL Only</v>
      </c>
    </row>
    <row r="25058" spans="1:4">
      <c r="A25058" t="s">
        <v>72571</v>
      </c>
      <c r="B25058" t="s">
        <v>72572</v>
      </c>
      <c r="D25058" t="str">
        <f t="shared" si="391"/>
        <v>GLLLAW3986 John Oakley SCHOOL OF LAW GL Only</v>
      </c>
    </row>
    <row r="25059" spans="1:4">
      <c r="A25059" t="s">
        <v>72573</v>
      </c>
      <c r="B25059" t="s">
        <v>72574</v>
      </c>
      <c r="D25059" t="str">
        <f t="shared" si="391"/>
        <v>GLLSOC3985 Carole Joffe SOCIOLOGY GL Only</v>
      </c>
    </row>
    <row r="25060" spans="1:4">
      <c r="A25060" t="s">
        <v>72575</v>
      </c>
      <c r="B25060" t="s">
        <v>72576</v>
      </c>
      <c r="D25060" t="str">
        <f t="shared" si="391"/>
        <v>GLAENM3984 Robert Page ENTOMOLOGY NEMATOLOGY GL Only</v>
      </c>
    </row>
    <row r="25061" spans="1:4">
      <c r="A25061" t="s">
        <v>72577</v>
      </c>
      <c r="B25061" t="s">
        <v>72578</v>
      </c>
      <c r="D25061" t="str">
        <f t="shared" si="391"/>
        <v>GLMFCM3983 Bruce Greenberg MED Family And Community Med GL Only</v>
      </c>
    </row>
    <row r="25062" spans="1:4">
      <c r="A25062" t="s">
        <v>72579</v>
      </c>
      <c r="B25062" t="s">
        <v>72580</v>
      </c>
      <c r="D25062" t="str">
        <f t="shared" si="391"/>
        <v>GLLECN3982 Monica Singhal ECONOMICS GL Only</v>
      </c>
    </row>
    <row r="25063" spans="1:4">
      <c r="A25063" t="s">
        <v>72581</v>
      </c>
      <c r="B25063" t="s">
        <v>72582</v>
      </c>
      <c r="D25063" t="str">
        <f t="shared" si="391"/>
        <v>GLMERM3981 Michael Luszczak MED Emergency Medicine GL Only</v>
      </c>
    </row>
    <row r="25064" spans="1:4">
      <c r="A25064" t="s">
        <v>72583</v>
      </c>
      <c r="B25064" t="s">
        <v>72584</v>
      </c>
      <c r="D25064" t="str">
        <f t="shared" si="391"/>
        <v>GLIMEN3980 Craig Smith MED Int Med Endocrinology GL Only</v>
      </c>
    </row>
    <row r="25065" spans="1:4">
      <c r="A25065" t="s">
        <v>72585</v>
      </c>
      <c r="B25065" t="s">
        <v>72586</v>
      </c>
      <c r="D25065" t="str">
        <f t="shared" si="391"/>
        <v>GLMNEU3979 Piero Verro MED Neurology GL Only</v>
      </c>
    </row>
    <row r="25066" spans="1:4">
      <c r="A25066" t="s">
        <v>72587</v>
      </c>
      <c r="B25066" t="s">
        <v>72588</v>
      </c>
      <c r="D25066" t="str">
        <f t="shared" si="391"/>
        <v>GLDEDU3978 Emily D N Montgomery EDUCATION GL Only</v>
      </c>
    </row>
    <row r="25067" spans="1:4">
      <c r="A25067" t="s">
        <v>72589</v>
      </c>
      <c r="B25067" t="s">
        <v>72590</v>
      </c>
      <c r="D25067" t="str">
        <f t="shared" si="391"/>
        <v>GLLCHE3977 Warren Musker CHEMISTRY GL Only</v>
      </c>
    </row>
    <row r="25068" spans="1:4">
      <c r="A25068" t="s">
        <v>72591</v>
      </c>
      <c r="B25068" t="s">
        <v>72592</v>
      </c>
      <c r="D25068" t="str">
        <f t="shared" si="391"/>
        <v>GLIMRH3976 James Castles MED Int Med Allergy GL Only</v>
      </c>
    </row>
    <row r="25069" spans="1:4">
      <c r="A25069" t="s">
        <v>72593</v>
      </c>
      <c r="B25069" t="s">
        <v>72594</v>
      </c>
      <c r="D25069" t="str">
        <f t="shared" si="391"/>
        <v>GLLSOC3975 John Walton SOCIOLOGY GL Only</v>
      </c>
    </row>
    <row r="25070" spans="1:4">
      <c r="A25070" t="s">
        <v>72595</v>
      </c>
      <c r="B25070" t="s">
        <v>72596</v>
      </c>
      <c r="D25070" t="str">
        <f t="shared" si="391"/>
        <v>GLLCHE3974 Michael Toney CHEMISTRY GL Only</v>
      </c>
    </row>
    <row r="25071" spans="1:4">
      <c r="A25071" t="s">
        <v>72597</v>
      </c>
      <c r="B25071" t="s">
        <v>72598</v>
      </c>
      <c r="D25071" t="str">
        <f t="shared" si="391"/>
        <v>GLAANS3973 Dietmar Kueltz ANIMAL SCIENCE GL Only</v>
      </c>
    </row>
    <row r="25072" spans="1:4">
      <c r="A25072" t="s">
        <v>72599</v>
      </c>
      <c r="B25072" t="s">
        <v>72600</v>
      </c>
      <c r="D25072" t="str">
        <f t="shared" si="391"/>
        <v>GLMFCM3972 Andrew Smith MED Family And Community Med GL Only</v>
      </c>
    </row>
    <row r="25073" spans="1:4">
      <c r="A25073" t="s">
        <v>72601</v>
      </c>
      <c r="B25073" t="s">
        <v>72602</v>
      </c>
      <c r="D25073" t="str">
        <f t="shared" si="391"/>
        <v>GLMEPM3971 James Beaumont MED Public Health Sciences GL Only</v>
      </c>
    </row>
    <row r="25074" spans="1:4">
      <c r="A25074" t="s">
        <v>72603</v>
      </c>
      <c r="B25074" t="s">
        <v>72604</v>
      </c>
      <c r="D25074" t="str">
        <f t="shared" si="391"/>
        <v>GLMNEU3970 David Pleasure MED Neurology GL Only</v>
      </c>
    </row>
    <row r="25075" spans="1:4">
      <c r="A25075" t="s">
        <v>72605</v>
      </c>
      <c r="B25075" t="s">
        <v>72606</v>
      </c>
      <c r="D25075" t="str">
        <f t="shared" si="391"/>
        <v>GLACHE3969 L V Harper HUMAN ECOLOGY GL Only</v>
      </c>
    </row>
    <row r="25076" spans="1:4">
      <c r="A25076" t="s">
        <v>72607</v>
      </c>
      <c r="B25076" t="s">
        <v>72608</v>
      </c>
      <c r="D25076" t="str">
        <f t="shared" si="391"/>
        <v>GLIMHP3968 Jamie Lynn Metcalfe MED Int Med Hospitalist GL Only</v>
      </c>
    </row>
    <row r="25077" spans="1:4">
      <c r="A25077" t="s">
        <v>72609</v>
      </c>
      <c r="B25077" t="s">
        <v>72610</v>
      </c>
      <c r="D25077" t="str">
        <f t="shared" si="391"/>
        <v>GLALAW3967 E Epstein LAND AIR And WATER RESOURCES GL Only</v>
      </c>
    </row>
    <row r="25078" spans="1:4">
      <c r="A25078" t="s">
        <v>72611</v>
      </c>
      <c r="B25078" t="s">
        <v>72612</v>
      </c>
      <c r="D25078" t="str">
        <f t="shared" si="391"/>
        <v>GLMPSY3966 Srihari Bangalore MED Psychiatry And Behav Sci GL Only</v>
      </c>
    </row>
    <row r="25079" spans="1:4">
      <c r="A25079" t="s">
        <v>72613</v>
      </c>
      <c r="B25079" t="s">
        <v>72614</v>
      </c>
      <c r="D25079" t="str">
        <f t="shared" si="391"/>
        <v>GLACHE3965 Anjali C Gupta HUMAN ECOLOGY GL Only</v>
      </c>
    </row>
    <row r="25080" spans="1:4">
      <c r="A25080" t="s">
        <v>72615</v>
      </c>
      <c r="B25080" t="s">
        <v>72616</v>
      </c>
      <c r="D25080" t="str">
        <f t="shared" si="391"/>
        <v>GLMPHA3964 Larry Stark MED Pharmacology GL Only</v>
      </c>
    </row>
    <row r="25081" spans="1:4">
      <c r="A25081" t="s">
        <v>72617</v>
      </c>
      <c r="B25081" t="s">
        <v>72618</v>
      </c>
      <c r="D25081" t="str">
        <f t="shared" si="391"/>
        <v>GLMCEL3963 Andrew Hendrickx MED Cell Biology And Human Anat GL Only</v>
      </c>
    </row>
    <row r="25082" spans="1:4">
      <c r="A25082" t="s">
        <v>72619</v>
      </c>
      <c r="B25082" t="s">
        <v>72620</v>
      </c>
      <c r="D25082" t="str">
        <f t="shared" si="391"/>
        <v>GLACHE3962 Lisa S Miller HUMAN ECOLOGY GL Only</v>
      </c>
    </row>
    <row r="25083" spans="1:4">
      <c r="A25083" t="s">
        <v>72621</v>
      </c>
      <c r="B25083" t="s">
        <v>72622</v>
      </c>
      <c r="D25083" t="str">
        <f t="shared" si="391"/>
        <v>GLLGAR3961 F Sammern Frankenegg GERMAN And RUSSIAN GL Only</v>
      </c>
    </row>
    <row r="25084" spans="1:4">
      <c r="A25084" t="s">
        <v>72623</v>
      </c>
      <c r="B25084" t="s">
        <v>72624</v>
      </c>
      <c r="D25084" t="str">
        <f t="shared" si="391"/>
        <v>GLMPED3960 Sherzana Sunderji MED Pediatrics GL Only</v>
      </c>
    </row>
    <row r="25085" spans="1:4">
      <c r="A25085" t="s">
        <v>72625</v>
      </c>
      <c r="B25085" t="s">
        <v>72626</v>
      </c>
      <c r="D25085" t="str">
        <f t="shared" si="391"/>
        <v>GLMOBG3959 L Elaine Waetjen MED Obstetrics And Gynecology GL Only</v>
      </c>
    </row>
    <row r="25086" spans="1:4">
      <c r="A25086" t="s">
        <v>72627</v>
      </c>
      <c r="B25086" t="s">
        <v>72628</v>
      </c>
      <c r="D25086" t="str">
        <f t="shared" si="391"/>
        <v>GLMOBG3957 James Overstreet MED Obstetrics And Gynecology GL Only</v>
      </c>
    </row>
    <row r="25087" spans="1:4">
      <c r="A25087" t="s">
        <v>72629</v>
      </c>
      <c r="B25087" t="s">
        <v>72630</v>
      </c>
      <c r="D25087" t="str">
        <f t="shared" si="391"/>
        <v>GLLHIS3956 Stacy Fahrenthold HISTORY GL Only</v>
      </c>
    </row>
    <row r="25088" spans="1:4">
      <c r="A25088" t="s">
        <v>72631</v>
      </c>
      <c r="B25088" t="s">
        <v>72632</v>
      </c>
      <c r="D25088" t="str">
        <f t="shared" si="391"/>
        <v>GLLMAT3955 D Mead MATHEMATICS GL Only</v>
      </c>
    </row>
    <row r="25089" spans="1:4">
      <c r="A25089" t="s">
        <v>72633</v>
      </c>
      <c r="B25089" t="s">
        <v>72634</v>
      </c>
      <c r="D25089" t="str">
        <f t="shared" si="391"/>
        <v>GLMERM3954 Andrew Wong MED Emergency Medicine GL Only</v>
      </c>
    </row>
    <row r="25090" spans="1:4">
      <c r="A25090" t="s">
        <v>72635</v>
      </c>
      <c r="B25090" t="s">
        <v>72636</v>
      </c>
      <c r="D25090" t="str">
        <f t="shared" si="391"/>
        <v>GLEECE3953 Herman Fink ELECT And COMP ENGR GL Only</v>
      </c>
    </row>
    <row r="25091" spans="1:4">
      <c r="A25091" t="s">
        <v>72637</v>
      </c>
      <c r="B25091" t="s">
        <v>72638</v>
      </c>
      <c r="D25091" t="str">
        <f t="shared" ref="D25091:D25154" si="392">A25091&amp;" "&amp;B25091</f>
        <v>GLLEAL3952 Yoko Kato EAST ASIAN LANG And CULTURES GL Only</v>
      </c>
    </row>
    <row r="25092" spans="1:4">
      <c r="A25092" t="s">
        <v>72639</v>
      </c>
      <c r="B25092" t="s">
        <v>72640</v>
      </c>
      <c r="D25092" t="str">
        <f t="shared" si="392"/>
        <v>GLIMKT3951 Mehul Gandhi MED INT MED KIDNEY TRANSPLANT GL Only</v>
      </c>
    </row>
    <row r="25093" spans="1:4">
      <c r="A25093" t="s">
        <v>72641</v>
      </c>
      <c r="B25093" t="s">
        <v>72642</v>
      </c>
      <c r="D25093" t="str">
        <f t="shared" si="392"/>
        <v>GLMNSG3950 Orin Bloch MED Neurological Surgery GL Only</v>
      </c>
    </row>
    <row r="25094" spans="1:4">
      <c r="A25094" t="s">
        <v>72643</v>
      </c>
      <c r="B25094" t="s">
        <v>72644</v>
      </c>
      <c r="D25094" t="str">
        <f t="shared" si="392"/>
        <v>GLMPSY3949 Scott M Fishman MED Psychiatry And Behav Sci GL Only</v>
      </c>
    </row>
    <row r="25095" spans="1:4">
      <c r="A25095" t="s">
        <v>72645</v>
      </c>
      <c r="B25095" t="s">
        <v>72646</v>
      </c>
      <c r="D25095" t="str">
        <f t="shared" si="392"/>
        <v>GLLPOL3948 Bradford S Jones POLITICAL SCIENCE GL Only</v>
      </c>
    </row>
    <row r="25096" spans="1:4">
      <c r="A25096" t="s">
        <v>72647</v>
      </c>
      <c r="B25096" t="s">
        <v>72648</v>
      </c>
      <c r="D25096" t="str">
        <f t="shared" si="392"/>
        <v>GLLEPS3947 Dawn Sumner EARTH And PLANETARY SCIENCES GL Only</v>
      </c>
    </row>
    <row r="25097" spans="1:4">
      <c r="A25097" t="s">
        <v>72649</v>
      </c>
      <c r="B25097" t="s">
        <v>72650</v>
      </c>
      <c r="D25097" t="str">
        <f t="shared" si="392"/>
        <v>GLMNEU3946 Loren Alving MED Neurology GL Only</v>
      </c>
    </row>
    <row r="25098" spans="1:4">
      <c r="A25098" t="s">
        <v>72651</v>
      </c>
      <c r="B25098" t="s">
        <v>72652</v>
      </c>
      <c r="D25098" t="str">
        <f t="shared" si="392"/>
        <v>GLMERM3945 Garen Wintemute MED Emergency Medicine GL Only</v>
      </c>
    </row>
    <row r="25099" spans="1:4">
      <c r="A25099" t="s">
        <v>72653</v>
      </c>
      <c r="B25099" t="s">
        <v>72654</v>
      </c>
      <c r="D25099" t="str">
        <f t="shared" si="392"/>
        <v>GLMPAT3944 Denis Dwyre MED Pathology And Lab Medicine GL Only</v>
      </c>
    </row>
    <row r="25100" spans="1:4">
      <c r="A25100" t="s">
        <v>72655</v>
      </c>
      <c r="B25100" t="s">
        <v>72656</v>
      </c>
      <c r="D25100" t="str">
        <f t="shared" si="392"/>
        <v>GLACHE3943 Brett Milligan HUMAN ECOLOGY GL Only</v>
      </c>
    </row>
    <row r="25101" spans="1:4">
      <c r="A25101" t="s">
        <v>72657</v>
      </c>
      <c r="B25101" t="s">
        <v>72658</v>
      </c>
      <c r="D25101" t="str">
        <f t="shared" si="392"/>
        <v>GLLLIN3942 Wilbur Benware LINGUISTICS GL Only</v>
      </c>
    </row>
    <row r="25102" spans="1:4">
      <c r="A25102" t="s">
        <v>72659</v>
      </c>
      <c r="B25102" t="s">
        <v>72660</v>
      </c>
      <c r="D25102" t="str">
        <f t="shared" si="392"/>
        <v>GLAWFC3941 Don Erman WILDLIFE And FISHERIES BIOLOGY GL Only</v>
      </c>
    </row>
    <row r="25103" spans="1:4">
      <c r="A25103" t="s">
        <v>72661</v>
      </c>
      <c r="B25103" t="s">
        <v>72662</v>
      </c>
      <c r="D25103" t="str">
        <f t="shared" si="392"/>
        <v>GLLLAW3940 Margaret Durkin LAW LIBRARY GL Only</v>
      </c>
    </row>
    <row r="25104" spans="1:4">
      <c r="A25104" t="s">
        <v>72663</v>
      </c>
      <c r="B25104" t="s">
        <v>72664</v>
      </c>
      <c r="D25104" t="str">
        <f t="shared" si="392"/>
        <v>GLMSUR3939 Richard Bold MED Surgery GL Only</v>
      </c>
    </row>
    <row r="25105" spans="1:4">
      <c r="A25105" t="s">
        <v>72665</v>
      </c>
      <c r="B25105" t="s">
        <v>72666</v>
      </c>
      <c r="D25105" t="str">
        <f t="shared" si="392"/>
        <v>GLMPMR3938 Erik Henricson MED Physical Medicine And Rehab GL Only</v>
      </c>
    </row>
    <row r="25106" spans="1:4">
      <c r="A25106" t="s">
        <v>72667</v>
      </c>
      <c r="B25106" t="s">
        <v>72668</v>
      </c>
      <c r="D25106" t="str">
        <f t="shared" si="392"/>
        <v>GLBEVE3937 Marcel Rejmanek EVOLUTION And ECOLOGY GL Only</v>
      </c>
    </row>
    <row r="25107" spans="1:4">
      <c r="A25107" t="s">
        <v>72669</v>
      </c>
      <c r="B25107" t="s">
        <v>72670</v>
      </c>
      <c r="D25107" t="str">
        <f t="shared" si="392"/>
        <v>GLLHIS3936 John Smolenski HISTORY GL Only</v>
      </c>
    </row>
    <row r="25108" spans="1:4">
      <c r="A25108" t="s">
        <v>72671</v>
      </c>
      <c r="B25108" t="s">
        <v>72672</v>
      </c>
      <c r="D25108" t="str">
        <f t="shared" si="392"/>
        <v>GLMSUR3935 Richard Perez MED Surgery GL Only</v>
      </c>
    </row>
    <row r="25109" spans="1:4">
      <c r="A25109" t="s">
        <v>72673</v>
      </c>
      <c r="B25109" t="s">
        <v>72674</v>
      </c>
      <c r="D25109" t="str">
        <f t="shared" si="392"/>
        <v>GLBMCB3934 Carl Schmid MOLECULAR And CELLULAR BIO GL Only</v>
      </c>
    </row>
    <row r="25110" spans="1:4">
      <c r="A25110" t="s">
        <v>72675</v>
      </c>
      <c r="B25110" t="s">
        <v>72676</v>
      </c>
      <c r="D25110" t="str">
        <f t="shared" si="392"/>
        <v>GLLSTA3933 David Lang STATISTICS GL Only</v>
      </c>
    </row>
    <row r="25111" spans="1:4">
      <c r="A25111" t="s">
        <v>72677</v>
      </c>
      <c r="B25111" t="s">
        <v>72678</v>
      </c>
      <c r="D25111" t="str">
        <f t="shared" si="392"/>
        <v>GLBPLB3932 Richard Falk PLANT BIOLOGY GL Only</v>
      </c>
    </row>
    <row r="25112" spans="1:4">
      <c r="A25112" t="s">
        <v>72679</v>
      </c>
      <c r="B25112" t="s">
        <v>72680</v>
      </c>
      <c r="D25112" t="str">
        <f t="shared" si="392"/>
        <v>GLIMCA3930 Imo Ebong MED INT MED CARDIOLOGY GL Only</v>
      </c>
    </row>
    <row r="25113" spans="1:4">
      <c r="A25113" t="s">
        <v>72681</v>
      </c>
      <c r="B25113" t="s">
        <v>72682</v>
      </c>
      <c r="D25113" t="str">
        <f t="shared" si="392"/>
        <v>GLLECN3929 Klaus Nehring ECONOMICS GL Only</v>
      </c>
    </row>
    <row r="25114" spans="1:4">
      <c r="A25114" t="s">
        <v>72683</v>
      </c>
      <c r="B25114" t="s">
        <v>72684</v>
      </c>
      <c r="D25114" t="str">
        <f t="shared" si="392"/>
        <v>GLVAPC3928 Marcelo Kuroda VM ANAT PHYSIO And CELL BIOLOGY GL Only</v>
      </c>
    </row>
    <row r="25115" spans="1:4">
      <c r="A25115" t="s">
        <v>72685</v>
      </c>
      <c r="B25115" t="s">
        <v>72686</v>
      </c>
      <c r="D25115" t="str">
        <f t="shared" si="392"/>
        <v>GLMFCM3927 William Entwistle MED Family And Community Med GL Only</v>
      </c>
    </row>
    <row r="25116" spans="1:4">
      <c r="A25116" t="s">
        <v>72687</v>
      </c>
      <c r="B25116" t="s">
        <v>72688</v>
      </c>
      <c r="D25116" t="str">
        <f t="shared" si="392"/>
        <v>GLLPOL3926 Shalini Satkunanandan POLITICAL SCIENCE GL Only</v>
      </c>
    </row>
    <row r="25117" spans="1:4">
      <c r="A25117" t="s">
        <v>72689</v>
      </c>
      <c r="B25117" t="s">
        <v>72690</v>
      </c>
      <c r="D25117" t="str">
        <f t="shared" si="392"/>
        <v>GLECEE3925 Mark Rashid CIVIL And ENVIRONMENTAL ENGR GL Only</v>
      </c>
    </row>
    <row r="25118" spans="1:4">
      <c r="A25118" t="s">
        <v>72691</v>
      </c>
      <c r="B25118" t="s">
        <v>72692</v>
      </c>
      <c r="D25118" t="str">
        <f t="shared" si="392"/>
        <v>GLMSUR3924 Gregory Jurkovich MED Surgery GL Only</v>
      </c>
    </row>
    <row r="25119" spans="1:4">
      <c r="A25119" t="s">
        <v>72693</v>
      </c>
      <c r="B25119" t="s">
        <v>72694</v>
      </c>
      <c r="D25119" t="str">
        <f t="shared" si="392"/>
        <v>GLAPLS3923 Johann Lieth PLANT SCIENCES GL Only</v>
      </c>
    </row>
    <row r="25120" spans="1:4">
      <c r="A25120" t="s">
        <v>72695</v>
      </c>
      <c r="B25120" t="s">
        <v>72696</v>
      </c>
      <c r="D25120" t="str">
        <f t="shared" si="392"/>
        <v>GLAFST3922 John Krochta FOOD SCIENCE And TECHNOLOGY GL Only</v>
      </c>
    </row>
    <row r="25121" spans="1:4">
      <c r="A25121" t="s">
        <v>72697</v>
      </c>
      <c r="B25121" t="s">
        <v>72698</v>
      </c>
      <c r="D25121" t="str">
        <f t="shared" si="392"/>
        <v>GLLMAT3921 Yonggyu Lee MATHEMATICS GL Only</v>
      </c>
    </row>
    <row r="25122" spans="1:4">
      <c r="A25122" t="s">
        <v>72699</v>
      </c>
      <c r="B25122" t="s">
        <v>72700</v>
      </c>
      <c r="D25122" t="str">
        <f t="shared" si="392"/>
        <v>GLIMHP3920 Elena Kret Sudjian MED Int Med Hospitalist GL Only</v>
      </c>
    </row>
    <row r="25123" spans="1:4">
      <c r="A25123" t="s">
        <v>72701</v>
      </c>
      <c r="B25123" t="s">
        <v>72702</v>
      </c>
      <c r="D25123" t="str">
        <f t="shared" si="392"/>
        <v>GLLMAT3919 Joel Hass MATHEMATICS GL Only</v>
      </c>
    </row>
    <row r="25124" spans="1:4">
      <c r="A25124" t="s">
        <v>72703</v>
      </c>
      <c r="B25124" t="s">
        <v>72704</v>
      </c>
      <c r="D25124" t="str">
        <f t="shared" si="392"/>
        <v>GLNURS3918 Ester Apesoa Varano School of Nursing GL Only</v>
      </c>
    </row>
    <row r="25125" spans="1:4">
      <c r="A25125" t="s">
        <v>72705</v>
      </c>
      <c r="B25125" t="s">
        <v>72706</v>
      </c>
      <c r="D25125" t="str">
        <f t="shared" si="392"/>
        <v>GLBMCB3917 Sean Burgess MOLECULAR And CELLULAR BIO GL Only</v>
      </c>
    </row>
    <row r="25126" spans="1:4">
      <c r="A25126" t="s">
        <v>72707</v>
      </c>
      <c r="B25126" t="s">
        <v>72708</v>
      </c>
      <c r="D25126" t="str">
        <f t="shared" si="392"/>
        <v>GLMPED3916 Blair Colwell MED Pediatrics GL Only</v>
      </c>
    </row>
    <row r="25127" spans="1:4">
      <c r="A25127" t="s">
        <v>72709</v>
      </c>
      <c r="B25127" t="s">
        <v>72710</v>
      </c>
      <c r="D25127" t="str">
        <f t="shared" si="392"/>
        <v>GLVVSR3915 Scott Katzman VM SURGRAD SCIENCE GL Only</v>
      </c>
    </row>
    <row r="25128" spans="1:4">
      <c r="A25128" t="s">
        <v>72711</v>
      </c>
      <c r="B25128" t="s">
        <v>72712</v>
      </c>
      <c r="D25128" t="str">
        <f t="shared" si="392"/>
        <v>GLLIBR3914 Elaine Franco UCDLIBRARY GL Only</v>
      </c>
    </row>
    <row r="25129" spans="1:4">
      <c r="A25129" t="s">
        <v>72713</v>
      </c>
      <c r="B25129" t="s">
        <v>72714</v>
      </c>
      <c r="D25129" t="str">
        <f t="shared" si="392"/>
        <v>GLDEDU3913 Darnel Degand EDUCATION GL Only</v>
      </c>
    </row>
    <row r="25130" spans="1:4">
      <c r="A25130" t="s">
        <v>72715</v>
      </c>
      <c r="B25130" t="s">
        <v>72716</v>
      </c>
      <c r="D25130" t="str">
        <f t="shared" si="392"/>
        <v>GLACHE3912 William Lacy HUMAN ECOLOGY GL Only</v>
      </c>
    </row>
    <row r="25131" spans="1:4">
      <c r="A25131" t="s">
        <v>72717</v>
      </c>
      <c r="B25131" t="s">
        <v>72718</v>
      </c>
      <c r="D25131" t="str">
        <f t="shared" si="392"/>
        <v>GLACHE3911 Alvin Sokolow HUMAN ECOLOGY GL Only</v>
      </c>
    </row>
    <row r="25132" spans="1:4">
      <c r="A25132" t="s">
        <v>72719</v>
      </c>
      <c r="B25132" t="s">
        <v>72720</v>
      </c>
      <c r="D25132" t="str">
        <f t="shared" si="392"/>
        <v>GLBPLB3910 Neelima Sinha PLANT BIOLOGY GL Only</v>
      </c>
    </row>
    <row r="25133" spans="1:4">
      <c r="A25133" t="s">
        <v>72721</v>
      </c>
      <c r="B25133" t="s">
        <v>72722</v>
      </c>
      <c r="D25133" t="str">
        <f t="shared" si="392"/>
        <v>GLDEDU3909 Bridget A Crenshaw Mabunga EDUCATION GL Only</v>
      </c>
    </row>
    <row r="25134" spans="1:4">
      <c r="A25134" t="s">
        <v>72723</v>
      </c>
      <c r="B25134" t="s">
        <v>72724</v>
      </c>
      <c r="D25134" t="str">
        <f t="shared" si="392"/>
        <v>GLIMHO3908 Elaine Kaime MED Int Med HEMONC GL Only</v>
      </c>
    </row>
    <row r="25135" spans="1:4">
      <c r="A25135" t="s">
        <v>72725</v>
      </c>
      <c r="B25135" t="s">
        <v>72726</v>
      </c>
      <c r="D25135" t="str">
        <f t="shared" si="392"/>
        <v>GLAMCB3907 James Clegg AG MOLECULAR And CELLULAR BIO GL Only</v>
      </c>
    </row>
    <row r="25136" spans="1:4">
      <c r="A25136" t="s">
        <v>72727</v>
      </c>
      <c r="B25136" t="s">
        <v>72728</v>
      </c>
      <c r="D25136" t="str">
        <f t="shared" si="392"/>
        <v>GLABAE3906 Raul Piedrahita BIOLOGICAL And AG ENGINEERING GL Only</v>
      </c>
    </row>
    <row r="25137" spans="1:4">
      <c r="A25137" t="s">
        <v>72729</v>
      </c>
      <c r="B25137" t="s">
        <v>72730</v>
      </c>
      <c r="D25137" t="str">
        <f t="shared" si="392"/>
        <v>GLIMID3905 Stuart Cohen MED Int Med Infectious Dis GL Only</v>
      </c>
    </row>
    <row r="25138" spans="1:4">
      <c r="A25138" t="s">
        <v>72731</v>
      </c>
      <c r="B25138" t="s">
        <v>72732</v>
      </c>
      <c r="D25138" t="str">
        <f t="shared" si="392"/>
        <v>GLMINT3904 Debora Paterniti MED Internal Medicine GL Only</v>
      </c>
    </row>
    <row r="25139" spans="1:4">
      <c r="A25139" t="s">
        <v>72733</v>
      </c>
      <c r="B25139" t="s">
        <v>72734</v>
      </c>
      <c r="D25139" t="str">
        <f t="shared" si="392"/>
        <v>GLIMGI3903 Shiro Urayama MED Int Med Gastroenterology GL Only</v>
      </c>
    </row>
    <row r="25140" spans="1:4">
      <c r="A25140" t="s">
        <v>72735</v>
      </c>
      <c r="B25140" t="s">
        <v>72736</v>
      </c>
      <c r="D25140" t="str">
        <f t="shared" si="392"/>
        <v>GLMNSG3902 Bruce Lyeth MED Neurological Surgery GL Only</v>
      </c>
    </row>
    <row r="25141" spans="1:4">
      <c r="A25141" t="s">
        <v>72737</v>
      </c>
      <c r="B25141" t="s">
        <v>72738</v>
      </c>
      <c r="D25141" t="str">
        <f t="shared" si="392"/>
        <v>GLMOBG3901 Duane Townsend MED Obstetrics And Gynecology GL Only</v>
      </c>
    </row>
    <row r="25142" spans="1:4">
      <c r="A25142" t="s">
        <v>72739</v>
      </c>
      <c r="B25142" t="s">
        <v>72740</v>
      </c>
      <c r="D25142" t="str">
        <f t="shared" si="392"/>
        <v>GLVPMI3900 Bennie Osburn VM PATHOLOGY MICRO And IMMUN GL Only</v>
      </c>
    </row>
    <row r="25143" spans="1:4">
      <c r="A25143" t="s">
        <v>72741</v>
      </c>
      <c r="B25143" t="s">
        <v>72742</v>
      </c>
      <c r="D25143" t="str">
        <f t="shared" si="392"/>
        <v>GLAPLS3899 Don Durzan PLANT SCIENCES GL Only</v>
      </c>
    </row>
    <row r="25144" spans="1:4">
      <c r="A25144" t="s">
        <v>72743</v>
      </c>
      <c r="B25144" t="s">
        <v>72744</v>
      </c>
      <c r="D25144" t="str">
        <f t="shared" si="392"/>
        <v>GLMRAD3898 Dillon Chen MED Radiology GL Only</v>
      </c>
    </row>
    <row r="25145" spans="1:4">
      <c r="A25145" t="s">
        <v>72745</v>
      </c>
      <c r="B25145" t="s">
        <v>72746</v>
      </c>
      <c r="D25145" t="str">
        <f t="shared" si="392"/>
        <v>GLAPLS3897 Edward Brummer PLANT SCIENCES GL Only</v>
      </c>
    </row>
    <row r="25146" spans="1:4">
      <c r="A25146" t="s">
        <v>72747</v>
      </c>
      <c r="B25146" t="s">
        <v>72748</v>
      </c>
      <c r="D25146" t="str">
        <f t="shared" si="392"/>
        <v>GLLCDM3896 Sarah Anderson CINEMA And DIGITAL MEDIA GL Only</v>
      </c>
    </row>
    <row r="25147" spans="1:4">
      <c r="A25147" t="s">
        <v>72749</v>
      </c>
      <c r="B25147" t="s">
        <v>72750</v>
      </c>
      <c r="D25147" t="str">
        <f t="shared" si="392"/>
        <v>GLVPHR3895 Rodrigo Gallardo VM POPULATION HLTH And REPROD GL Only</v>
      </c>
    </row>
    <row r="25148" spans="1:4">
      <c r="A25148" t="s">
        <v>72751</v>
      </c>
      <c r="B25148" t="s">
        <v>72752</v>
      </c>
      <c r="D25148" t="str">
        <f t="shared" si="392"/>
        <v>GLALAW3894 Adele Igel LAND AIR And WATER RESOURCES GL Only</v>
      </c>
    </row>
    <row r="25149" spans="1:4">
      <c r="A25149" t="s">
        <v>72753</v>
      </c>
      <c r="B25149" t="s">
        <v>72754</v>
      </c>
      <c r="D25149" t="str">
        <f t="shared" si="392"/>
        <v>GLMSUR3893 David Dawson MED Surgery GL Only</v>
      </c>
    </row>
    <row r="25150" spans="1:4">
      <c r="A25150" t="s">
        <v>72755</v>
      </c>
      <c r="B25150" t="s">
        <v>72756</v>
      </c>
      <c r="D25150" t="str">
        <f t="shared" si="392"/>
        <v>GLMRAD3892 Satinder Pal Khera MED Radiology GL Only</v>
      </c>
    </row>
    <row r="25151" spans="1:4">
      <c r="A25151" t="s">
        <v>72757</v>
      </c>
      <c r="B25151" t="s">
        <v>72758</v>
      </c>
      <c r="D25151" t="str">
        <f t="shared" si="392"/>
        <v>GLLIBR3891 Opritsa Popa UCDLIBRARY GL Only</v>
      </c>
    </row>
    <row r="25152" spans="1:4">
      <c r="A25152" t="s">
        <v>72759</v>
      </c>
      <c r="B25152" t="s">
        <v>72760</v>
      </c>
      <c r="D25152" t="str">
        <f t="shared" si="392"/>
        <v>GLIMHO3890 Mili Arora MED Int Med HEMONC GL Only</v>
      </c>
    </row>
    <row r="25153" spans="1:4">
      <c r="A25153" t="s">
        <v>72761</v>
      </c>
      <c r="B25153" t="s">
        <v>72762</v>
      </c>
      <c r="D25153" t="str">
        <f t="shared" si="392"/>
        <v>GLLREL3889 Meaghan Okeefe RELIGIOUS STUDIES GL Only</v>
      </c>
    </row>
    <row r="25154" spans="1:4">
      <c r="A25154" t="s">
        <v>72763</v>
      </c>
      <c r="B25154" t="s">
        <v>72764</v>
      </c>
      <c r="D25154" t="str">
        <f t="shared" si="392"/>
        <v>GLVAPC3888 Kent Pinkerton VM ANAT PHYSIO And CELL BIOLOGY GL Only</v>
      </c>
    </row>
    <row r="25155" spans="1:4">
      <c r="A25155" t="s">
        <v>72765</v>
      </c>
      <c r="B25155" t="s">
        <v>72766</v>
      </c>
      <c r="D25155" t="str">
        <f t="shared" ref="D25155:D25218" si="393">A25155&amp;" "&amp;B25155</f>
        <v>GLEMAE3887 Ralph Aldredge MECHANICAL And AEROSPACE ENGR GL Only</v>
      </c>
    </row>
    <row r="25156" spans="1:4">
      <c r="A25156" t="s">
        <v>72767</v>
      </c>
      <c r="B25156" t="s">
        <v>72768</v>
      </c>
      <c r="D25156" t="str">
        <f t="shared" si="393"/>
        <v>GLLCHE3886 Louise Berben CHEMISTRY GL Only</v>
      </c>
    </row>
    <row r="25157" spans="1:4">
      <c r="A25157" t="s">
        <v>72769</v>
      </c>
      <c r="B25157" t="s">
        <v>72770</v>
      </c>
      <c r="D25157" t="str">
        <f t="shared" si="393"/>
        <v>GLLLAW3885 Lawrence Brown SCHOOL OF LAW GL Only</v>
      </c>
    </row>
    <row r="25158" spans="1:4">
      <c r="A25158" t="s">
        <v>72771</v>
      </c>
      <c r="B25158" t="s">
        <v>72772</v>
      </c>
      <c r="D25158" t="str">
        <f t="shared" si="393"/>
        <v>GLMEPM3884 Mark Carroll MED Public Health Sciences GL Only</v>
      </c>
    </row>
    <row r="25159" spans="1:4">
      <c r="A25159" t="s">
        <v>72773</v>
      </c>
      <c r="B25159" t="s">
        <v>72774</v>
      </c>
      <c r="D25159" t="str">
        <f t="shared" si="393"/>
        <v>GLLCHI3883 Natalia Ines Deeb Sossa CHICANO STUDIES GL Only</v>
      </c>
    </row>
    <row r="25160" spans="1:4">
      <c r="A25160" t="s">
        <v>72775</v>
      </c>
      <c r="B25160" t="s">
        <v>72776</v>
      </c>
      <c r="D25160" t="str">
        <f t="shared" si="393"/>
        <v>GLLPSC3882 Brian Wiltgen PSYCHOLOGY GL Only</v>
      </c>
    </row>
    <row r="25161" spans="1:4">
      <c r="A25161" t="s">
        <v>72777</v>
      </c>
      <c r="B25161" t="s">
        <v>72778</v>
      </c>
      <c r="D25161" t="str">
        <f t="shared" si="393"/>
        <v>GLLCDM3881 Lynn Hershman CINEMA And DIGITAL MEDIA GL Only</v>
      </c>
    </row>
    <row r="25162" spans="1:4">
      <c r="A25162" t="s">
        <v>72779</v>
      </c>
      <c r="B25162" t="s">
        <v>72780</v>
      </c>
      <c r="D25162" t="str">
        <f t="shared" si="393"/>
        <v>GLMORT3880 Candice Mcdaniel MED Orthopaedic Surgery GL Only</v>
      </c>
    </row>
    <row r="25163" spans="1:4">
      <c r="A25163" t="s">
        <v>72781</v>
      </c>
      <c r="B25163" t="s">
        <v>72782</v>
      </c>
      <c r="D25163" t="str">
        <f t="shared" si="393"/>
        <v>GLAPPA3879 Robert Webster PLANT PATHOLOGY GL Only</v>
      </c>
    </row>
    <row r="25164" spans="1:4">
      <c r="A25164" t="s">
        <v>72783</v>
      </c>
      <c r="B25164" t="s">
        <v>72784</v>
      </c>
      <c r="D25164" t="str">
        <f t="shared" si="393"/>
        <v>GLBMMG3878 John Roth MICROBIOLOGY And MOLEC GENETICS GL Only</v>
      </c>
    </row>
    <row r="25165" spans="1:4">
      <c r="A25165" t="s">
        <v>72785</v>
      </c>
      <c r="B25165" t="s">
        <v>72786</v>
      </c>
      <c r="D25165" t="str">
        <f t="shared" si="393"/>
        <v>GLANUT3877 Marjorie Haskell NUTRITION GL Only</v>
      </c>
    </row>
    <row r="25166" spans="1:4">
      <c r="A25166" t="s">
        <v>72787</v>
      </c>
      <c r="B25166" t="s">
        <v>72788</v>
      </c>
      <c r="D25166" t="str">
        <f t="shared" si="393"/>
        <v>GLAPPA3876 Krishna Subbarao PLANT PATHOLOGY GL Only</v>
      </c>
    </row>
    <row r="25167" spans="1:4">
      <c r="A25167" t="s">
        <v>72789</v>
      </c>
      <c r="B25167" t="s">
        <v>72790</v>
      </c>
      <c r="D25167" t="str">
        <f t="shared" si="393"/>
        <v>GLMPED3875 Maha Haddad MED Pediatrics GL Only</v>
      </c>
    </row>
    <row r="25168" spans="1:4">
      <c r="A25168" t="s">
        <v>72791</v>
      </c>
      <c r="B25168" t="s">
        <v>72792</v>
      </c>
      <c r="D25168" t="str">
        <f t="shared" si="393"/>
        <v>GLMERM3874 Aimee Moulin MED Emergency Medicine GL Only</v>
      </c>
    </row>
    <row r="25169" spans="1:4">
      <c r="A25169" t="s">
        <v>72793</v>
      </c>
      <c r="B25169" t="s">
        <v>72794</v>
      </c>
      <c r="D25169" t="str">
        <f t="shared" si="393"/>
        <v>GLLCLA3873 Allan Charlayne CLASSICS GL Only</v>
      </c>
    </row>
    <row r="25170" spans="1:4">
      <c r="A25170" t="s">
        <v>72795</v>
      </c>
      <c r="B25170" t="s">
        <v>72796</v>
      </c>
      <c r="D25170" t="str">
        <f t="shared" si="393"/>
        <v>GLAPLS3872 Bruce Lampinen PLANT SCIENCES GL Only</v>
      </c>
    </row>
    <row r="25171" spans="1:4">
      <c r="A25171" t="s">
        <v>72797</v>
      </c>
      <c r="B25171" t="s">
        <v>72798</v>
      </c>
      <c r="D25171" t="str">
        <f t="shared" si="393"/>
        <v>GLAFST3871 Glen Fox FOOD SCIENCE And TECHNOLOGY GL Only</v>
      </c>
    </row>
    <row r="25172" spans="1:4">
      <c r="A25172" t="s">
        <v>72799</v>
      </c>
      <c r="B25172" t="s">
        <v>72800</v>
      </c>
      <c r="D25172" t="str">
        <f t="shared" si="393"/>
        <v>GLAENM3870 Penelope Gullan ENTOMOLOGY NEMATOLOGY GL Only</v>
      </c>
    </row>
    <row r="25173" spans="1:4">
      <c r="A25173" t="s">
        <v>72801</v>
      </c>
      <c r="B25173" t="s">
        <v>72802</v>
      </c>
      <c r="D25173" t="str">
        <f t="shared" si="393"/>
        <v>GLLECN3869 Christopher Meissner ECONOMICS GL Only</v>
      </c>
    </row>
    <row r="25174" spans="1:4">
      <c r="A25174" t="s">
        <v>72803</v>
      </c>
      <c r="B25174" t="s">
        <v>72804</v>
      </c>
      <c r="D25174" t="str">
        <f t="shared" si="393"/>
        <v>GLAPLS3868 Jagdish Ladha PLANT SCIENCES GL Only</v>
      </c>
    </row>
    <row r="25175" spans="1:4">
      <c r="A25175" t="s">
        <v>72805</v>
      </c>
      <c r="B25175" t="s">
        <v>72806</v>
      </c>
      <c r="D25175" t="str">
        <f t="shared" si="393"/>
        <v>GLLSTA3867 Bala Rajaratnam STATISTICS GL Only</v>
      </c>
    </row>
    <row r="25176" spans="1:4">
      <c r="A25176" t="s">
        <v>72807</v>
      </c>
      <c r="B25176" t="s">
        <v>72808</v>
      </c>
      <c r="D25176" t="str">
        <f t="shared" si="393"/>
        <v>GLLECN3866 Anujit Chakraborty ECONOMICS GL Only</v>
      </c>
    </row>
    <row r="25177" spans="1:4">
      <c r="A25177" t="s">
        <v>72809</v>
      </c>
      <c r="B25177" t="s">
        <v>72810</v>
      </c>
      <c r="D25177" t="str">
        <f t="shared" si="393"/>
        <v>GLMPED3865 Abigail Fruzza MED Pediatrics GL Only</v>
      </c>
    </row>
    <row r="25178" spans="1:4">
      <c r="A25178" t="s">
        <v>72811</v>
      </c>
      <c r="B25178" t="s">
        <v>72812</v>
      </c>
      <c r="D25178" t="str">
        <f t="shared" si="393"/>
        <v>GLLPSC3864 Petr Janata PSYCHOLOGY GL Only</v>
      </c>
    </row>
    <row r="25179" spans="1:4">
      <c r="A25179" t="s">
        <v>72813</v>
      </c>
      <c r="B25179" t="s">
        <v>72814</v>
      </c>
      <c r="D25179" t="str">
        <f t="shared" si="393"/>
        <v>GLLMUS3863 Donald F Roth MUSIC GL Only</v>
      </c>
    </row>
    <row r="25180" spans="1:4">
      <c r="A25180" t="s">
        <v>72815</v>
      </c>
      <c r="B25180" t="s">
        <v>72816</v>
      </c>
      <c r="D25180" t="str">
        <f t="shared" si="393"/>
        <v>GLLENL3862 Robert Hopkins ENGLISH GL Only</v>
      </c>
    </row>
    <row r="25181" spans="1:4">
      <c r="A25181" t="s">
        <v>72817</v>
      </c>
      <c r="B25181" t="s">
        <v>72818</v>
      </c>
      <c r="D25181" t="str">
        <f t="shared" si="393"/>
        <v>GLEMAE3861 Dean Karnopp MECHANICAL And AEROSPACE ENGR GL Only</v>
      </c>
    </row>
    <row r="25182" spans="1:4">
      <c r="A25182" t="s">
        <v>72819</v>
      </c>
      <c r="B25182" t="s">
        <v>72820</v>
      </c>
      <c r="D25182" t="str">
        <f t="shared" si="393"/>
        <v>GLAANS3860 Thomas Adams ANIMAL SCIENCE GL Only</v>
      </c>
    </row>
    <row r="25183" spans="1:4">
      <c r="A25183" t="s">
        <v>72821</v>
      </c>
      <c r="B25183" t="s">
        <v>72822</v>
      </c>
      <c r="D25183" t="str">
        <f t="shared" si="393"/>
        <v>GLMURO3859 Ernest Lewis MED Urologic Surgery GL Only</v>
      </c>
    </row>
    <row r="25184" spans="1:4">
      <c r="A25184" t="s">
        <v>72823</v>
      </c>
      <c r="B25184" t="s">
        <v>72824</v>
      </c>
      <c r="D25184" t="str">
        <f t="shared" si="393"/>
        <v>GLAPLS3858 Joseph Ditomaso PLANT SCIENCES GL Only</v>
      </c>
    </row>
    <row r="25185" spans="1:4">
      <c r="A25185" t="s">
        <v>72825</v>
      </c>
      <c r="B25185" t="s">
        <v>72826</v>
      </c>
      <c r="D25185" t="str">
        <f t="shared" si="393"/>
        <v>GLMPED3857 Deborah Stewart MED Pediatrics GL Only</v>
      </c>
    </row>
    <row r="25186" spans="1:4">
      <c r="A25186" t="s">
        <v>72827</v>
      </c>
      <c r="B25186" t="s">
        <v>72828</v>
      </c>
      <c r="D25186" t="str">
        <f t="shared" si="393"/>
        <v>GLEECE3856 Shih Ho Wang ELECT And COMP ENGR GL Only</v>
      </c>
    </row>
    <row r="25187" spans="1:4">
      <c r="A25187" t="s">
        <v>72829</v>
      </c>
      <c r="B25187" t="s">
        <v>72830</v>
      </c>
      <c r="D25187" t="str">
        <f t="shared" si="393"/>
        <v>GLMFCM3855 Christopher Grover MED Family And Community Med GL Only</v>
      </c>
    </row>
    <row r="25188" spans="1:4">
      <c r="A25188" t="s">
        <v>72831</v>
      </c>
      <c r="B25188" t="s">
        <v>72832</v>
      </c>
      <c r="D25188" t="str">
        <f t="shared" si="393"/>
        <v>GLBNPB3854 Jochen Ditterich NEURO PHYSIO And BEHAVIOR GL Only</v>
      </c>
    </row>
    <row r="25189" spans="1:4">
      <c r="A25189" t="s">
        <v>72833</v>
      </c>
      <c r="B25189" t="s">
        <v>72834</v>
      </c>
      <c r="D25189" t="str">
        <f t="shared" si="393"/>
        <v>GLAWFC3853 James Hobbs WILDLIFE And FISHERIES BIOLOGY GL Only</v>
      </c>
    </row>
    <row r="25190" spans="1:4">
      <c r="A25190" t="s">
        <v>72835</v>
      </c>
      <c r="B25190" t="s">
        <v>72836</v>
      </c>
      <c r="D25190" t="str">
        <f t="shared" si="393"/>
        <v>GLLASA3852 George Kagiwada ASIAN AMERICAN GL Only</v>
      </c>
    </row>
    <row r="25191" spans="1:4">
      <c r="A25191" t="s">
        <v>72837</v>
      </c>
      <c r="B25191" t="s">
        <v>72838</v>
      </c>
      <c r="D25191" t="str">
        <f t="shared" si="393"/>
        <v>GLBNPB3851 Leo Chalupa NEURO PHYSIO And BEHAVIOR GL Only</v>
      </c>
    </row>
    <row r="25192" spans="1:4">
      <c r="A25192" t="s">
        <v>72839</v>
      </c>
      <c r="B25192" t="s">
        <v>72840</v>
      </c>
      <c r="D25192" t="str">
        <f t="shared" si="393"/>
        <v>GLLUWP3850 Katherine Gossett UNIVERSITY WRITING PROGRAM GL Only</v>
      </c>
    </row>
    <row r="25193" spans="1:4">
      <c r="A25193" t="s">
        <v>72841</v>
      </c>
      <c r="B25193" t="s">
        <v>72842</v>
      </c>
      <c r="D25193" t="str">
        <f t="shared" si="393"/>
        <v>GLMHPH3849 Vladimir Yarov Yarovoy MED Physiology And Membrane Biol GL Only</v>
      </c>
    </row>
    <row r="25194" spans="1:4">
      <c r="A25194" t="s">
        <v>72843</v>
      </c>
      <c r="B25194" t="s">
        <v>72844</v>
      </c>
      <c r="D25194" t="str">
        <f t="shared" si="393"/>
        <v>GLMCEL3848 Fernando Fierro MED Cell Biology And Human Anat GL Only</v>
      </c>
    </row>
    <row r="25195" spans="1:4">
      <c r="A25195" t="s">
        <v>72845</v>
      </c>
      <c r="B25195" t="s">
        <v>72846</v>
      </c>
      <c r="D25195" t="str">
        <f t="shared" si="393"/>
        <v>GLECSE3847 Phillip Rogaway ENGR COMPUTER SCIENCE GL Only</v>
      </c>
    </row>
    <row r="25196" spans="1:4">
      <c r="A25196" t="s">
        <v>72847</v>
      </c>
      <c r="B25196" t="s">
        <v>72848</v>
      </c>
      <c r="D25196" t="str">
        <f t="shared" si="393"/>
        <v>GLECSE3846 Aditya Thakur ENGR COMPUTER SCIENCE GL Only</v>
      </c>
    </row>
    <row r="25197" spans="1:4">
      <c r="A25197" t="s">
        <v>72849</v>
      </c>
      <c r="B25197" t="s">
        <v>72850</v>
      </c>
      <c r="D25197" t="str">
        <f t="shared" si="393"/>
        <v>GLAMCB3845 Irwin Segel AG MOLECULAR And CELLULAR BIO GL Only</v>
      </c>
    </row>
    <row r="25198" spans="1:4">
      <c r="A25198" t="s">
        <v>72851</v>
      </c>
      <c r="B25198" t="s">
        <v>72852</v>
      </c>
      <c r="D25198" t="str">
        <f t="shared" si="393"/>
        <v>GLADNO3844 Nicelma King AGR And ENV SCI DEANS OFFICE GL Only</v>
      </c>
    </row>
    <row r="25199" spans="1:4">
      <c r="A25199" t="s">
        <v>72853</v>
      </c>
      <c r="B25199" t="s">
        <v>72854</v>
      </c>
      <c r="D25199" t="str">
        <f t="shared" si="393"/>
        <v>GLIMCA3843 Themis Yiaslas MED INT MED CARDIOLOGY GL Only</v>
      </c>
    </row>
    <row r="25200" spans="1:4">
      <c r="A25200" t="s">
        <v>72855</v>
      </c>
      <c r="B25200" t="s">
        <v>72856</v>
      </c>
      <c r="D25200" t="str">
        <f t="shared" si="393"/>
        <v>GLMPAT3842 John Graff MED Pathology And Lab Medicine GL Only</v>
      </c>
    </row>
    <row r="25201" spans="1:4">
      <c r="A25201" t="s">
        <v>72857</v>
      </c>
      <c r="B25201" t="s">
        <v>72858</v>
      </c>
      <c r="D25201" t="str">
        <f t="shared" si="393"/>
        <v>GLLANT3841 Timothy Weaver ANTHROPOLOGY GL Only</v>
      </c>
    </row>
    <row r="25202" spans="1:4">
      <c r="A25202" t="s">
        <v>72859</v>
      </c>
      <c r="B25202" t="s">
        <v>72860</v>
      </c>
      <c r="D25202" t="str">
        <f t="shared" si="393"/>
        <v>GLIMPM3840 Timothy Albertson MED Int Med Pulmonary GL Only</v>
      </c>
    </row>
    <row r="25203" spans="1:4">
      <c r="A25203" t="s">
        <v>72861</v>
      </c>
      <c r="B25203" t="s">
        <v>72862</v>
      </c>
      <c r="D25203" t="str">
        <f t="shared" si="393"/>
        <v>GLIMNE3839 George Kaysen MED Int Med Nephrology GL Only</v>
      </c>
    </row>
    <row r="25204" spans="1:4">
      <c r="A25204" t="s">
        <v>72863</v>
      </c>
      <c r="B25204" t="s">
        <v>72864</v>
      </c>
      <c r="D25204" t="str">
        <f t="shared" si="393"/>
        <v>GLVVME3838 David Sanchez Migallon Guzman VM MEDICINE And EPIDEMIOLOGY GL Only</v>
      </c>
    </row>
    <row r="25205" spans="1:4">
      <c r="A25205" t="s">
        <v>72865</v>
      </c>
      <c r="B25205" t="s">
        <v>72866</v>
      </c>
      <c r="D25205" t="str">
        <f t="shared" si="393"/>
        <v>GLMFCM3837 John Paik Tesch MED Family And Community Med GL Only</v>
      </c>
    </row>
    <row r="25206" spans="1:4">
      <c r="A25206" t="s">
        <v>72867</v>
      </c>
      <c r="B25206" t="s">
        <v>72868</v>
      </c>
      <c r="D25206" t="str">
        <f t="shared" si="393"/>
        <v>GLAPLS3836 Bruce Linquist PLANT SCIENCES GL Only</v>
      </c>
    </row>
    <row r="25207" spans="1:4">
      <c r="A25207" t="s">
        <v>72869</v>
      </c>
      <c r="B25207" t="s">
        <v>72870</v>
      </c>
      <c r="D25207" t="str">
        <f t="shared" si="393"/>
        <v>GLAANS3835 Michael Mienaltowski ANIMAL SCIENCE GL Only</v>
      </c>
    </row>
    <row r="25208" spans="1:4">
      <c r="A25208" t="s">
        <v>72871</v>
      </c>
      <c r="B25208" t="s">
        <v>72872</v>
      </c>
      <c r="D25208" t="str">
        <f t="shared" si="393"/>
        <v>GLLCOM3834 Timothy Parrish COMPARATIVE LITERATURE GL Only</v>
      </c>
    </row>
    <row r="25209" spans="1:4">
      <c r="A25209" t="s">
        <v>72873</v>
      </c>
      <c r="B25209" t="s">
        <v>72874</v>
      </c>
      <c r="D25209" t="str">
        <f t="shared" si="393"/>
        <v>GLVMTH3833 Mary Lassaline VET MED TEACHING HOSPITAL GL Only</v>
      </c>
    </row>
    <row r="25210" spans="1:4">
      <c r="A25210" t="s">
        <v>72875</v>
      </c>
      <c r="B25210" t="s">
        <v>72876</v>
      </c>
      <c r="D25210" t="str">
        <f t="shared" si="393"/>
        <v>GLAANS3832 Francine Bradley ANIMAL SCIENCE GL Only</v>
      </c>
    </row>
    <row r="25211" spans="1:4">
      <c r="A25211" t="s">
        <v>72877</v>
      </c>
      <c r="B25211" t="s">
        <v>72878</v>
      </c>
      <c r="D25211" t="str">
        <f t="shared" si="393"/>
        <v>GLMPAT3831 Richard Levenson MED Pathology And Lab Medicine GL Only</v>
      </c>
    </row>
    <row r="25212" spans="1:4">
      <c r="A25212" t="s">
        <v>72879</v>
      </c>
      <c r="B25212" t="s">
        <v>72880</v>
      </c>
      <c r="D25212" t="str">
        <f t="shared" si="393"/>
        <v>GLLREL3830 Mairaj Syed RELIGIOUS STUDIES GL Only</v>
      </c>
    </row>
    <row r="25213" spans="1:4">
      <c r="A25213" t="s">
        <v>72881</v>
      </c>
      <c r="B25213" t="s">
        <v>72882</v>
      </c>
      <c r="D25213" t="str">
        <f t="shared" si="393"/>
        <v>GLMPSY3829 Mark Edelstein MED Psychiatry And Behav Sci GL Only</v>
      </c>
    </row>
    <row r="25214" spans="1:4">
      <c r="A25214" t="s">
        <v>72883</v>
      </c>
      <c r="B25214" t="s">
        <v>72884</v>
      </c>
      <c r="D25214" t="str">
        <f t="shared" si="393"/>
        <v>GLMNEU3828 Ge Xiong MED Neurology GL Only</v>
      </c>
    </row>
    <row r="25215" spans="1:4">
      <c r="A25215" t="s">
        <v>72885</v>
      </c>
      <c r="B25215" t="s">
        <v>72886</v>
      </c>
      <c r="D25215" t="str">
        <f t="shared" si="393"/>
        <v>GLGSM13827 Huy Tran GRADUATE SCHOOL OF MANAGEMENT GL Only</v>
      </c>
    </row>
    <row r="25216" spans="1:4">
      <c r="A25216" t="s">
        <v>72887</v>
      </c>
      <c r="B25216" t="s">
        <v>72888</v>
      </c>
      <c r="D25216" t="str">
        <f t="shared" si="393"/>
        <v>GLIMCA3826 Ezra Amsterdam MED INT MED CARDIOLOGY GL Only</v>
      </c>
    </row>
    <row r="25217" spans="1:4">
      <c r="A25217" t="s">
        <v>72889</v>
      </c>
      <c r="B25217" t="s">
        <v>72890</v>
      </c>
      <c r="D25217" t="str">
        <f t="shared" si="393"/>
        <v>GLIMGI3825 Juan Carlos Garcia MED Int Med Gastroenterology GL Only</v>
      </c>
    </row>
    <row r="25218" spans="1:4">
      <c r="A25218" t="s">
        <v>72891</v>
      </c>
      <c r="B25218" t="s">
        <v>72892</v>
      </c>
      <c r="D25218" t="str">
        <f t="shared" si="393"/>
        <v>GLBNPB3824 Barbara Horwitz NEURO PHYSIO And BEHAVIOR GL Only</v>
      </c>
    </row>
    <row r="25219" spans="1:4">
      <c r="A25219" t="s">
        <v>72893</v>
      </c>
      <c r="B25219" t="s">
        <v>72894</v>
      </c>
      <c r="D25219" t="str">
        <f t="shared" ref="D25219:D25282" si="394">A25219&amp;" "&amp;B25219</f>
        <v>GLMRAD3823 Ramit Lamba MED Radiology GL Only</v>
      </c>
    </row>
    <row r="25220" spans="1:4">
      <c r="A25220" t="s">
        <v>72895</v>
      </c>
      <c r="B25220" t="s">
        <v>72896</v>
      </c>
      <c r="D25220" t="str">
        <f t="shared" si="394"/>
        <v>GLGSM13822 Kay Peters GRADUATE SCHOOL OF MANAGEMENT GL Only</v>
      </c>
    </row>
    <row r="25221" spans="1:4">
      <c r="A25221" t="s">
        <v>72897</v>
      </c>
      <c r="B25221" t="s">
        <v>72898</v>
      </c>
      <c r="D25221" t="str">
        <f t="shared" si="394"/>
        <v>GLLMAT3821 John Challenor MATHEMATICS GL Only</v>
      </c>
    </row>
    <row r="25222" spans="1:4">
      <c r="A25222" t="s">
        <v>72899</v>
      </c>
      <c r="B25222" t="s">
        <v>72900</v>
      </c>
      <c r="D25222" t="str">
        <f t="shared" si="394"/>
        <v>GLLSTA3820 Robert Shumway STATISTICS GL Only</v>
      </c>
    </row>
    <row r="25223" spans="1:4">
      <c r="A25223" t="s">
        <v>72901</v>
      </c>
      <c r="B25223" t="s">
        <v>72902</v>
      </c>
      <c r="D25223" t="str">
        <f t="shared" si="394"/>
        <v>GLMANS3819 Peter Moore MED Anesth And Pain Medicine GL Only</v>
      </c>
    </row>
    <row r="25224" spans="1:4">
      <c r="A25224" t="s">
        <v>72903</v>
      </c>
      <c r="B25224" t="s">
        <v>72904</v>
      </c>
      <c r="D25224" t="str">
        <f t="shared" si="394"/>
        <v>GLLUWP3818 Matthew Oliver UNIVERSITY WRITING PROGRAM GL Only</v>
      </c>
    </row>
    <row r="25225" spans="1:4">
      <c r="A25225" t="s">
        <v>72905</v>
      </c>
      <c r="B25225" t="s">
        <v>72906</v>
      </c>
      <c r="D25225" t="str">
        <f t="shared" si="394"/>
        <v>GLLCHE3817 Donald Land CHEMISTRY GL Only</v>
      </c>
    </row>
    <row r="25226" spans="1:4">
      <c r="A25226" t="s">
        <v>72907</v>
      </c>
      <c r="B25226" t="s">
        <v>72908</v>
      </c>
      <c r="D25226" t="str">
        <f t="shared" si="394"/>
        <v>GLANUT3816 Peng Ji NUTRITION GL Only</v>
      </c>
    </row>
    <row r="25227" spans="1:4">
      <c r="A25227" t="s">
        <v>72909</v>
      </c>
      <c r="B25227" t="s">
        <v>72910</v>
      </c>
      <c r="D25227" t="str">
        <f t="shared" si="394"/>
        <v>GLVVME3815 Esteban Soto Martinez VM MEDICINE And EPIDEMIOLOGY GL Only</v>
      </c>
    </row>
    <row r="25228" spans="1:4">
      <c r="A25228" t="s">
        <v>72911</v>
      </c>
      <c r="B25228" t="s">
        <v>72912</v>
      </c>
      <c r="D25228" t="str">
        <f t="shared" si="394"/>
        <v>GLIMHP3814 Jaimie Chih Lan Wu Lanzafame MED Int Med Hospitalist GL Only</v>
      </c>
    </row>
    <row r="25229" spans="1:4">
      <c r="A25229" t="s">
        <v>72913</v>
      </c>
      <c r="B25229" t="s">
        <v>72914</v>
      </c>
      <c r="D25229" t="str">
        <f t="shared" si="394"/>
        <v>GLLDRA3813 John Iacovelli THEATRE And DANCE GL Only</v>
      </c>
    </row>
    <row r="25230" spans="1:4">
      <c r="A25230" t="s">
        <v>72915</v>
      </c>
      <c r="B25230" t="s">
        <v>72916</v>
      </c>
      <c r="D25230" t="str">
        <f t="shared" si="394"/>
        <v>GLLPOL3812 Lauren Young POLITICAL SCIENCE GL Only</v>
      </c>
    </row>
    <row r="25231" spans="1:4">
      <c r="A25231" t="s">
        <v>72917</v>
      </c>
      <c r="B25231" t="s">
        <v>72918</v>
      </c>
      <c r="D25231" t="str">
        <f t="shared" si="394"/>
        <v>GLIMGM3811 Kirti Malhotra MED Int Med Genl Medicine GL Only</v>
      </c>
    </row>
    <row r="25232" spans="1:4">
      <c r="A25232" t="s">
        <v>72919</v>
      </c>
      <c r="B25232" t="s">
        <v>72920</v>
      </c>
      <c r="D25232" t="str">
        <f t="shared" si="394"/>
        <v>GLMORT3810 Michael Fry MED Orthopaedic Surgery GL Only</v>
      </c>
    </row>
    <row r="25233" spans="1:4">
      <c r="A25233" t="s">
        <v>72921</v>
      </c>
      <c r="B25233" t="s">
        <v>72922</v>
      </c>
      <c r="D25233" t="str">
        <f t="shared" si="394"/>
        <v>GLMRAD3809 Farhad Farzanegan MED Radiology GL Only</v>
      </c>
    </row>
    <row r="25234" spans="1:4">
      <c r="A25234" t="s">
        <v>72923</v>
      </c>
      <c r="B25234" t="s">
        <v>72924</v>
      </c>
      <c r="D25234" t="str">
        <f t="shared" si="394"/>
        <v>GLMANS3808 Amrik Singh MED Anesth And Pain Medicine GL Only</v>
      </c>
    </row>
    <row r="25235" spans="1:4">
      <c r="A25235" t="s">
        <v>72925</v>
      </c>
      <c r="B25235" t="s">
        <v>72926</v>
      </c>
      <c r="D25235" t="str">
        <f t="shared" si="394"/>
        <v>GLLCOM3807 Juliana Schiesari COMPARATIVE LITERATURE GL Only</v>
      </c>
    </row>
    <row r="25236" spans="1:4">
      <c r="A25236" t="s">
        <v>72927</v>
      </c>
      <c r="B25236" t="s">
        <v>72928</v>
      </c>
      <c r="D25236" t="str">
        <f t="shared" si="394"/>
        <v>GLIMHP3806 Lucy Z Shi MED Int Med Hospitalist GL Only</v>
      </c>
    </row>
    <row r="25237" spans="1:4">
      <c r="A25237" t="s">
        <v>72929</v>
      </c>
      <c r="B25237" t="s">
        <v>72930</v>
      </c>
      <c r="D25237" t="str">
        <f t="shared" si="394"/>
        <v>GLLPSC3805 Robert Murphey PSYCHOLOGY GL Only</v>
      </c>
    </row>
    <row r="25238" spans="1:4">
      <c r="A25238" t="s">
        <v>72931</v>
      </c>
      <c r="B25238" t="s">
        <v>72932</v>
      </c>
      <c r="D25238" t="str">
        <f t="shared" si="394"/>
        <v>GLNURS3804 Laura Van Auker School of Nursing GL Only</v>
      </c>
    </row>
    <row r="25239" spans="1:4">
      <c r="A25239" t="s">
        <v>72933</v>
      </c>
      <c r="B25239" t="s">
        <v>72934</v>
      </c>
      <c r="D25239" t="str">
        <f t="shared" si="394"/>
        <v>GLMPAT3803 Yu Jui Wan MED Pathology And Lab Medicine GL Only</v>
      </c>
    </row>
    <row r="25240" spans="1:4">
      <c r="A25240" t="s">
        <v>72935</v>
      </c>
      <c r="B25240" t="s">
        <v>72936</v>
      </c>
      <c r="D25240" t="str">
        <f t="shared" si="394"/>
        <v>GLEECE3802 Stephen Lewis ELECT And COMP ENGR GL Only</v>
      </c>
    </row>
    <row r="25241" spans="1:4">
      <c r="A25241" t="s">
        <v>72937</v>
      </c>
      <c r="B25241" t="s">
        <v>72938</v>
      </c>
      <c r="D25241" t="str">
        <f t="shared" si="394"/>
        <v>GLLCHE3801 Clyde Mccurdy CHEMISTRY GL Only</v>
      </c>
    </row>
    <row r="25242" spans="1:4">
      <c r="A25242" t="s">
        <v>72939</v>
      </c>
      <c r="B25242" t="s">
        <v>72940</v>
      </c>
      <c r="D25242" t="str">
        <f t="shared" si="394"/>
        <v>GLLCHE3800 David Olson CHEMISTRY GL Only</v>
      </c>
    </row>
    <row r="25243" spans="1:4">
      <c r="A25243" t="s">
        <v>72941</v>
      </c>
      <c r="B25243" t="s">
        <v>72942</v>
      </c>
      <c r="D25243" t="str">
        <f t="shared" si="394"/>
        <v>GLIMHP3799 Stephanie Y Lee MED Int Med Hospitalist GL Only</v>
      </c>
    </row>
    <row r="25244" spans="1:4">
      <c r="A25244" t="s">
        <v>72943</v>
      </c>
      <c r="B25244" t="s">
        <v>72944</v>
      </c>
      <c r="D25244" t="str">
        <f t="shared" si="394"/>
        <v>GLECSE3798 Kristian Stevens ENGR COMPUTER SCIENCE GL Only</v>
      </c>
    </row>
    <row r="25245" spans="1:4">
      <c r="A25245" t="s">
        <v>72945</v>
      </c>
      <c r="B25245" t="s">
        <v>72946</v>
      </c>
      <c r="D25245" t="str">
        <f t="shared" si="394"/>
        <v>GLMPSY3797 Susan Flynn MED Psychiatry And Behav Sci GL Only</v>
      </c>
    </row>
    <row r="25246" spans="1:4">
      <c r="A25246" t="s">
        <v>72947</v>
      </c>
      <c r="B25246" t="s">
        <v>72948</v>
      </c>
      <c r="D25246" t="str">
        <f t="shared" si="394"/>
        <v>GLIMRH3796 Nayoung Kim MED Int Med Allergy GL Only</v>
      </c>
    </row>
    <row r="25247" spans="1:4">
      <c r="A25247" t="s">
        <v>72949</v>
      </c>
      <c r="B25247" t="s">
        <v>72950</v>
      </c>
      <c r="D25247" t="str">
        <f t="shared" si="394"/>
        <v>GLMPED3795 Jonathan Thygeson MED Pediatrics GL Only</v>
      </c>
    </row>
    <row r="25248" spans="1:4">
      <c r="A25248" t="s">
        <v>72951</v>
      </c>
      <c r="B25248" t="s">
        <v>72952</v>
      </c>
      <c r="D25248" t="str">
        <f t="shared" si="394"/>
        <v>GLECEE3794 Michael Zhang CIVIL And ENVIRONMENTAL ENGR GL Only</v>
      </c>
    </row>
    <row r="25249" spans="1:4">
      <c r="A25249" t="s">
        <v>72953</v>
      </c>
      <c r="B25249" t="s">
        <v>72954</v>
      </c>
      <c r="D25249" t="str">
        <f t="shared" si="394"/>
        <v>GLLECN3793 Katherine A Eriksson ECONOMICS GL Only</v>
      </c>
    </row>
    <row r="25250" spans="1:4">
      <c r="A25250" t="s">
        <v>72955</v>
      </c>
      <c r="B25250" t="s">
        <v>72956</v>
      </c>
      <c r="D25250" t="str">
        <f t="shared" si="394"/>
        <v>GLIMRH3792 Christopher Chang MED Int Med Rheumatology GL Only</v>
      </c>
    </row>
    <row r="25251" spans="1:4">
      <c r="A25251" t="s">
        <v>72957</v>
      </c>
      <c r="B25251" t="s">
        <v>72958</v>
      </c>
      <c r="D25251" t="str">
        <f t="shared" si="394"/>
        <v>GLMPED3791 Richard Wennberg MED Pediatrics GL Only</v>
      </c>
    </row>
    <row r="25252" spans="1:4">
      <c r="A25252" t="s">
        <v>72959</v>
      </c>
      <c r="B25252" t="s">
        <v>72960</v>
      </c>
      <c r="D25252" t="str">
        <f t="shared" si="394"/>
        <v>GLLPOL3790 Daniel Kono POLITICAL SCIENCE GL Only</v>
      </c>
    </row>
    <row r="25253" spans="1:4">
      <c r="A25253" t="s">
        <v>72961</v>
      </c>
      <c r="B25253" t="s">
        <v>72962</v>
      </c>
      <c r="D25253" t="str">
        <f t="shared" si="394"/>
        <v>GLLCHE3789 Neil Schore CHEMISTRY GL Only</v>
      </c>
    </row>
    <row r="25254" spans="1:4">
      <c r="A25254" t="s">
        <v>72963</v>
      </c>
      <c r="B25254" t="s">
        <v>72964</v>
      </c>
      <c r="D25254" t="str">
        <f t="shared" si="394"/>
        <v>GLECHE3788 Karen Mcdonald CHEMICAL ENGINEERING GL Only</v>
      </c>
    </row>
    <row r="25255" spans="1:4">
      <c r="A25255" t="s">
        <v>72965</v>
      </c>
      <c r="B25255" t="s">
        <v>72966</v>
      </c>
      <c r="D25255" t="str">
        <f t="shared" si="394"/>
        <v>GLMPSY3787 Aubyn Stahmer MED Psychiatry And Behav Sci GL Only</v>
      </c>
    </row>
    <row r="25256" spans="1:4">
      <c r="A25256" t="s">
        <v>72967</v>
      </c>
      <c r="B25256" t="s">
        <v>72968</v>
      </c>
      <c r="D25256" t="str">
        <f t="shared" si="394"/>
        <v>GLVAPC3786 Dorothy Gietzen VM ANAT PHYSIO And CELL BIOLOGY GL Only</v>
      </c>
    </row>
    <row r="25257" spans="1:4">
      <c r="A25257" t="s">
        <v>72969</v>
      </c>
      <c r="B25257" t="s">
        <v>72970</v>
      </c>
      <c r="D25257" t="str">
        <f t="shared" si="394"/>
        <v>GLLLAW3785 Ronald J Scholar SCHOOL OF LAW GL Only</v>
      </c>
    </row>
    <row r="25258" spans="1:4">
      <c r="A25258" t="s">
        <v>72971</v>
      </c>
      <c r="B25258" t="s">
        <v>72972</v>
      </c>
      <c r="D25258" t="str">
        <f t="shared" si="394"/>
        <v>GLMURO3784 Noah Canvasser MED Urologic Surgery GL Only</v>
      </c>
    </row>
    <row r="25259" spans="1:4">
      <c r="A25259" t="s">
        <v>72973</v>
      </c>
      <c r="B25259" t="s">
        <v>72974</v>
      </c>
      <c r="D25259" t="str">
        <f t="shared" si="394"/>
        <v>GLMHPH3783 Jon Sack MED Physiology And Membrane Biol GL Only</v>
      </c>
    </row>
    <row r="25260" spans="1:4">
      <c r="A25260" t="s">
        <v>72975</v>
      </c>
      <c r="B25260" t="s">
        <v>72976</v>
      </c>
      <c r="D25260" t="str">
        <f t="shared" si="394"/>
        <v>GLEECE3782 Vidal Algazi ELECT And COMP ENGR GL Only</v>
      </c>
    </row>
    <row r="25261" spans="1:4">
      <c r="A25261" t="s">
        <v>72977</v>
      </c>
      <c r="B25261" t="s">
        <v>72978</v>
      </c>
      <c r="D25261" t="str">
        <f t="shared" si="394"/>
        <v>GLIMHO3781 Helen Chow MED Int Med HEMONC GL Only</v>
      </c>
    </row>
    <row r="25262" spans="1:4">
      <c r="A25262" t="s">
        <v>72979</v>
      </c>
      <c r="B25262" t="s">
        <v>72980</v>
      </c>
      <c r="D25262" t="str">
        <f t="shared" si="394"/>
        <v>GLEECE3780 Sung Joo Ben Yoo ELECT And COMP ENGR GL Only</v>
      </c>
    </row>
    <row r="25263" spans="1:4">
      <c r="A25263" t="s">
        <v>72981</v>
      </c>
      <c r="B25263" t="s">
        <v>72982</v>
      </c>
      <c r="D25263" t="str">
        <f t="shared" si="394"/>
        <v>GLIMHO3779 Sam Mazj MED Int Med HEMONC GL Only</v>
      </c>
    </row>
    <row r="25264" spans="1:4">
      <c r="A25264" t="s">
        <v>72983</v>
      </c>
      <c r="B25264" t="s">
        <v>72984</v>
      </c>
      <c r="D25264" t="str">
        <f t="shared" si="394"/>
        <v>GLLPHY3778 Ramona Vogt PHYSICS GL Only</v>
      </c>
    </row>
    <row r="25265" spans="1:4">
      <c r="A25265" t="s">
        <v>72985</v>
      </c>
      <c r="B25265" t="s">
        <v>72986</v>
      </c>
      <c r="D25265" t="str">
        <f t="shared" si="394"/>
        <v>GLMERM3777 Josefina Borbon MED Emergency Medicine GL Only</v>
      </c>
    </row>
    <row r="25266" spans="1:4">
      <c r="A25266" t="s">
        <v>72987</v>
      </c>
      <c r="B25266" t="s">
        <v>72988</v>
      </c>
      <c r="D25266" t="str">
        <f t="shared" si="394"/>
        <v>GLLENL3776 Raymond Waddington ENGLISH GL Only</v>
      </c>
    </row>
    <row r="25267" spans="1:4">
      <c r="A25267" t="s">
        <v>72989</v>
      </c>
      <c r="B25267" t="s">
        <v>72990</v>
      </c>
      <c r="D25267" t="str">
        <f t="shared" si="394"/>
        <v>GLLPHY3775 Michael J Mulhearn PHYSICS GL Only</v>
      </c>
    </row>
    <row r="25268" spans="1:4">
      <c r="A25268" t="s">
        <v>72991</v>
      </c>
      <c r="B25268" t="s">
        <v>72992</v>
      </c>
      <c r="D25268" t="str">
        <f t="shared" si="394"/>
        <v>GLLMUS3774 Robert Bloch MUSIC GL Only</v>
      </c>
    </row>
    <row r="25269" spans="1:4">
      <c r="A25269" t="s">
        <v>72993</v>
      </c>
      <c r="B25269" t="s">
        <v>72994</v>
      </c>
      <c r="D25269" t="str">
        <f t="shared" si="394"/>
        <v>GLMOPH3773 Nandini Gandhi MED Eye Center GL Only</v>
      </c>
    </row>
    <row r="25270" spans="1:4">
      <c r="A25270" t="s">
        <v>72995</v>
      </c>
      <c r="B25270" t="s">
        <v>72996</v>
      </c>
      <c r="D25270" t="str">
        <f t="shared" si="394"/>
        <v>GLLPHY3772 Eduardo Higino Da Silva Neto PHYSICS GL Only</v>
      </c>
    </row>
    <row r="25271" spans="1:4">
      <c r="A25271" t="s">
        <v>72997</v>
      </c>
      <c r="B25271" t="s">
        <v>72998</v>
      </c>
      <c r="D25271" t="str">
        <f t="shared" si="394"/>
        <v>GLAANS3771 Payam Vahmani ANIMAL SCIENCE GL Only</v>
      </c>
    </row>
    <row r="25272" spans="1:4">
      <c r="A25272" t="s">
        <v>72999</v>
      </c>
      <c r="B25272" t="s">
        <v>73000</v>
      </c>
      <c r="D25272" t="str">
        <f t="shared" si="394"/>
        <v>GLLSOC3770 David Kyle SOCIOLOGY GL Only</v>
      </c>
    </row>
    <row r="25273" spans="1:4">
      <c r="A25273" t="s">
        <v>73001</v>
      </c>
      <c r="B25273" t="s">
        <v>73002</v>
      </c>
      <c r="D25273" t="str">
        <f t="shared" si="394"/>
        <v>GLMPED3769 Cherie Ginwalla MED Pediatrics GL Only</v>
      </c>
    </row>
    <row r="25274" spans="1:4">
      <c r="A25274" t="s">
        <v>73003</v>
      </c>
      <c r="B25274" t="s">
        <v>73004</v>
      </c>
      <c r="D25274" t="str">
        <f t="shared" si="394"/>
        <v>GLECHE3768 Stephen Whitaker CHEMICAL ENGINEERING GL Only</v>
      </c>
    </row>
    <row r="25275" spans="1:4">
      <c r="A25275" t="s">
        <v>73005</v>
      </c>
      <c r="B25275" t="s">
        <v>73006</v>
      </c>
      <c r="D25275" t="str">
        <f t="shared" si="394"/>
        <v>GLVVME3767 Ronald Hedrick VM MEDICINE And EPIDEMIOLOGY GL Only</v>
      </c>
    </row>
    <row r="25276" spans="1:4">
      <c r="A25276" t="s">
        <v>73007</v>
      </c>
      <c r="B25276" t="s">
        <v>73008</v>
      </c>
      <c r="D25276" t="str">
        <f t="shared" si="394"/>
        <v>GLIMCA3766 Kwame Atsina MED INT MED CARDIOLOGY GL Only</v>
      </c>
    </row>
    <row r="25277" spans="1:4">
      <c r="A25277" t="s">
        <v>73009</v>
      </c>
      <c r="B25277" t="s">
        <v>73010</v>
      </c>
      <c r="D25277" t="str">
        <f t="shared" si="394"/>
        <v>GLLUWP3765 Stephen Magagnini UNIVERSITY WRITING PROGRAM GL Only</v>
      </c>
    </row>
    <row r="25278" spans="1:4">
      <c r="A25278" t="s">
        <v>73011</v>
      </c>
      <c r="B25278" t="s">
        <v>73012</v>
      </c>
      <c r="D25278" t="str">
        <f t="shared" si="394"/>
        <v>GLBMMG3764 Kazuhiro Shiozaki MICROBIOLOGY And MOLEC GENETICS GL Only</v>
      </c>
    </row>
    <row r="25279" spans="1:4">
      <c r="A25279" t="s">
        <v>73013</v>
      </c>
      <c r="B25279" t="s">
        <v>73014</v>
      </c>
      <c r="D25279" t="str">
        <f t="shared" si="394"/>
        <v>GLLMAT3763 J Temple MATHEMATICS GL Only</v>
      </c>
    </row>
    <row r="25280" spans="1:4">
      <c r="A25280" t="s">
        <v>73015</v>
      </c>
      <c r="B25280" t="s">
        <v>73016</v>
      </c>
      <c r="D25280" t="str">
        <f t="shared" si="394"/>
        <v>GLNURS3762 Stephen Cavanagh School of Nursing GL Only</v>
      </c>
    </row>
    <row r="25281" spans="1:4">
      <c r="A25281" t="s">
        <v>73017</v>
      </c>
      <c r="B25281" t="s">
        <v>73018</v>
      </c>
      <c r="D25281" t="str">
        <f t="shared" si="394"/>
        <v>GLMERM3761 Jennifer Kristjansson MED Emergency Medicine GL Only</v>
      </c>
    </row>
    <row r="25282" spans="1:4">
      <c r="A25282" t="s">
        <v>73019</v>
      </c>
      <c r="B25282" t="s">
        <v>73020</v>
      </c>
      <c r="D25282" t="str">
        <f t="shared" si="394"/>
        <v>GLMBIO3760 Aiming Yu MED Biochem And Molecular Med GL Only</v>
      </c>
    </row>
    <row r="25283" spans="1:4">
      <c r="A25283" t="s">
        <v>73021</v>
      </c>
      <c r="B25283" t="s">
        <v>73022</v>
      </c>
      <c r="D25283" t="str">
        <f t="shared" ref="D25283:D25346" si="395">A25283&amp;" "&amp;B25283</f>
        <v>GLMDER3759 Yoshikazu Takada MED Dermatology GL Only</v>
      </c>
    </row>
    <row r="25284" spans="1:4">
      <c r="A25284" t="s">
        <v>73023</v>
      </c>
      <c r="B25284" t="s">
        <v>73024</v>
      </c>
      <c r="D25284" t="str">
        <f t="shared" si="395"/>
        <v>GLALAW3758 Kerri Steenwerth LAND AIR And WATER RESOURCES GL Only</v>
      </c>
    </row>
    <row r="25285" spans="1:4">
      <c r="A25285" t="s">
        <v>73025</v>
      </c>
      <c r="B25285" t="s">
        <v>73026</v>
      </c>
      <c r="D25285" t="str">
        <f t="shared" si="395"/>
        <v>GLLUWP3757 Marlene Clarke UNIVERSITY WRITING PROGRAM GL Only</v>
      </c>
    </row>
    <row r="25286" spans="1:4">
      <c r="A25286" t="s">
        <v>73027</v>
      </c>
      <c r="B25286" t="s">
        <v>73028</v>
      </c>
      <c r="D25286" t="str">
        <f t="shared" si="395"/>
        <v>GLMPHA3756 Yang Xiang MED Pharmacology GL Only</v>
      </c>
    </row>
    <row r="25287" spans="1:4">
      <c r="A25287" t="s">
        <v>73029</v>
      </c>
      <c r="B25287" t="s">
        <v>73030</v>
      </c>
      <c r="D25287" t="str">
        <f t="shared" si="395"/>
        <v>GLLUWP3755 Theresa Walsh UNIVERSITY WRITING PROGRAM GL Only</v>
      </c>
    </row>
    <row r="25288" spans="1:4">
      <c r="A25288" t="s">
        <v>73031</v>
      </c>
      <c r="B25288" t="s">
        <v>73032</v>
      </c>
      <c r="D25288" t="str">
        <f t="shared" si="395"/>
        <v>GLAARE3753 Aaron Smith AG And RESOURCE ECONOMICS GL Only</v>
      </c>
    </row>
    <row r="25289" spans="1:4">
      <c r="A25289" t="s">
        <v>73033</v>
      </c>
      <c r="B25289" t="s">
        <v>73034</v>
      </c>
      <c r="D25289" t="str">
        <f t="shared" si="395"/>
        <v>GLVPMI3752 Walter Boyce VM PATHOLOGY MICRO And IMMUN GL Only</v>
      </c>
    </row>
    <row r="25290" spans="1:4">
      <c r="A25290" t="s">
        <v>73035</v>
      </c>
      <c r="B25290" t="s">
        <v>73036</v>
      </c>
      <c r="D25290" t="str">
        <f t="shared" si="395"/>
        <v>GLMERM3751 Deborah Kim MED Emergency Medicine GL Only</v>
      </c>
    </row>
    <row r="25291" spans="1:4">
      <c r="A25291" t="s">
        <v>73037</v>
      </c>
      <c r="B25291" t="s">
        <v>73038</v>
      </c>
      <c r="D25291" t="str">
        <f t="shared" si="395"/>
        <v>GLVVME3750 Bradford Smith VM MEDICINE And EPIDEMIOLOGY GL Only</v>
      </c>
    </row>
    <row r="25292" spans="1:4">
      <c r="A25292" t="s">
        <v>73039</v>
      </c>
      <c r="B25292" t="s">
        <v>73040</v>
      </c>
      <c r="D25292" t="str">
        <f t="shared" si="395"/>
        <v>GLLCDM3749 Stephanie Boluk CINEMA And DIGITAL MEDIA GL Only</v>
      </c>
    </row>
    <row r="25293" spans="1:4">
      <c r="A25293" t="s">
        <v>73041</v>
      </c>
      <c r="B25293" t="s">
        <v>73042</v>
      </c>
      <c r="D25293" t="str">
        <f t="shared" si="395"/>
        <v>GLLAMS3748 Javier Arbona Homar AMERICAN STUDIES GL Only</v>
      </c>
    </row>
    <row r="25294" spans="1:4">
      <c r="A25294" t="s">
        <v>73043</v>
      </c>
      <c r="B25294" t="s">
        <v>73044</v>
      </c>
      <c r="D25294" t="str">
        <f t="shared" si="395"/>
        <v>GLLCMN3747 George Barnett COMMUNICATION GL Only</v>
      </c>
    </row>
    <row r="25295" spans="1:4">
      <c r="A25295" t="s">
        <v>73045</v>
      </c>
      <c r="B25295" t="s">
        <v>73046</v>
      </c>
      <c r="D25295" t="str">
        <f t="shared" si="395"/>
        <v>GLIMCA3746 Uma Srivatsa MED INT MED CARDIOLOGY GL Only</v>
      </c>
    </row>
    <row r="25296" spans="1:4">
      <c r="A25296" t="s">
        <v>73047</v>
      </c>
      <c r="B25296" t="s">
        <v>73048</v>
      </c>
      <c r="D25296" t="str">
        <f t="shared" si="395"/>
        <v>GLGSM13745 David Woodruff GRADUATE SCHOOL OF MANAGEMENT GL Only</v>
      </c>
    </row>
    <row r="25297" spans="1:4">
      <c r="A25297" t="s">
        <v>73049</v>
      </c>
      <c r="B25297" t="s">
        <v>73050</v>
      </c>
      <c r="D25297" t="str">
        <f t="shared" si="395"/>
        <v>GLIMCT3744 Mehrdad Abedi Med Int Med HMCTBMT GL Only</v>
      </c>
    </row>
    <row r="25298" spans="1:4">
      <c r="A25298" t="s">
        <v>73051</v>
      </c>
      <c r="B25298" t="s">
        <v>73052</v>
      </c>
      <c r="D25298" t="str">
        <f t="shared" si="395"/>
        <v>GLMPED3743 Robin Hansen MED Pediatrics GL Only</v>
      </c>
    </row>
    <row r="25299" spans="1:4">
      <c r="A25299" t="s">
        <v>73053</v>
      </c>
      <c r="B25299" t="s">
        <v>73054</v>
      </c>
      <c r="D25299" t="str">
        <f t="shared" si="395"/>
        <v>GLMEPM3742 Soad Hafez MED Public Health Sciences GL Only</v>
      </c>
    </row>
    <row r="25300" spans="1:4">
      <c r="A25300" t="s">
        <v>73055</v>
      </c>
      <c r="B25300" t="s">
        <v>73056</v>
      </c>
      <c r="D25300" t="str">
        <f t="shared" si="395"/>
        <v>GLLCHE3741 Ozcan Gulacar CHEMISTRY GL Only</v>
      </c>
    </row>
    <row r="25301" spans="1:4">
      <c r="A25301" t="s">
        <v>73057</v>
      </c>
      <c r="B25301" t="s">
        <v>73058</v>
      </c>
      <c r="D25301" t="str">
        <f t="shared" si="395"/>
        <v>GLLGAR3740 Winder Mcconnell GERMAN And RUSSIAN GL Only</v>
      </c>
    </row>
    <row r="25302" spans="1:4">
      <c r="A25302" t="s">
        <v>73059</v>
      </c>
      <c r="B25302" t="s">
        <v>73060</v>
      </c>
      <c r="D25302" t="str">
        <f t="shared" si="395"/>
        <v>GLLNAS3739 Martha Macri NATIVE AMERICAN STUDIES GL Only</v>
      </c>
    </row>
    <row r="25303" spans="1:4">
      <c r="A25303" t="s">
        <v>73061</v>
      </c>
      <c r="B25303" t="s">
        <v>73062</v>
      </c>
      <c r="D25303" t="str">
        <f t="shared" si="395"/>
        <v>GLBPLB3738 Venkatesan Sundaresan PLANT BIOLOGY GL Only</v>
      </c>
    </row>
    <row r="25304" spans="1:4">
      <c r="A25304" t="s">
        <v>73063</v>
      </c>
      <c r="B25304" t="s">
        <v>73064</v>
      </c>
      <c r="D25304" t="str">
        <f t="shared" si="395"/>
        <v>GLLANT3737 Tarik Elhaik ANTHROPOLOGY GL Only</v>
      </c>
    </row>
    <row r="25305" spans="1:4">
      <c r="A25305" t="s">
        <v>73065</v>
      </c>
      <c r="B25305" t="s">
        <v>73066</v>
      </c>
      <c r="D25305" t="str">
        <f t="shared" si="395"/>
        <v>GLLENL3736 Matthew Stratton ENGLISH GL Only</v>
      </c>
    </row>
    <row r="25306" spans="1:4">
      <c r="A25306" t="s">
        <v>73067</v>
      </c>
      <c r="B25306" t="s">
        <v>73068</v>
      </c>
      <c r="D25306" t="str">
        <f t="shared" si="395"/>
        <v>GLMPAT3735 David Unold MED Pathology And Lab Medicine GL Only</v>
      </c>
    </row>
    <row r="25307" spans="1:4">
      <c r="A25307" t="s">
        <v>73069</v>
      </c>
      <c r="B25307" t="s">
        <v>73070</v>
      </c>
      <c r="D25307" t="str">
        <f t="shared" si="395"/>
        <v>GLEECE3734 George Branner ELECT And COMP ENGR GL Only</v>
      </c>
    </row>
    <row r="25308" spans="1:4">
      <c r="A25308" t="s">
        <v>73071</v>
      </c>
      <c r="B25308" t="s">
        <v>73072</v>
      </c>
      <c r="D25308" t="str">
        <f t="shared" si="395"/>
        <v>GLLLIN3733 Almerindo Ojeda LINGUISTICS GL Only</v>
      </c>
    </row>
    <row r="25309" spans="1:4">
      <c r="A25309" t="s">
        <v>73073</v>
      </c>
      <c r="B25309" t="s">
        <v>73074</v>
      </c>
      <c r="D25309" t="str">
        <f t="shared" si="395"/>
        <v>GLMPED3732 Yvonne Otani MED Pediatrics GL Only</v>
      </c>
    </row>
    <row r="25310" spans="1:4">
      <c r="A25310" t="s">
        <v>73075</v>
      </c>
      <c r="B25310" t="s">
        <v>73076</v>
      </c>
      <c r="D25310" t="str">
        <f t="shared" si="395"/>
        <v>GLLSTA3731 Alexander Aue STATISTICS GL Only</v>
      </c>
    </row>
    <row r="25311" spans="1:4">
      <c r="A25311" t="s">
        <v>73077</v>
      </c>
      <c r="B25311" t="s">
        <v>73078</v>
      </c>
      <c r="D25311" t="str">
        <f t="shared" si="395"/>
        <v>GLBNPB3730 Chuck Fuller NEURO PHYSIO And BEHAVIOR GL Only</v>
      </c>
    </row>
    <row r="25312" spans="1:4">
      <c r="A25312" t="s">
        <v>73079</v>
      </c>
      <c r="B25312" t="s">
        <v>73080</v>
      </c>
      <c r="D25312" t="str">
        <f t="shared" si="395"/>
        <v>GLMPED3729 Anh Nguyen MED Pediatrics GL Only</v>
      </c>
    </row>
    <row r="25313" spans="1:4">
      <c r="A25313" t="s">
        <v>73081</v>
      </c>
      <c r="B25313" t="s">
        <v>73082</v>
      </c>
      <c r="D25313" t="str">
        <f t="shared" si="395"/>
        <v>GLLDRA3728 Peter Lichtenfels THEATRE And DANCE GL Only</v>
      </c>
    </row>
    <row r="25314" spans="1:4">
      <c r="A25314" t="s">
        <v>73083</v>
      </c>
      <c r="B25314" t="s">
        <v>73084</v>
      </c>
      <c r="D25314" t="str">
        <f t="shared" si="395"/>
        <v>GLBMMG3727 Rebecca Parales MICROBIOLOGY And MOLEC GENETICS GL Only</v>
      </c>
    </row>
    <row r="25315" spans="1:4">
      <c r="A25315" t="s">
        <v>73085</v>
      </c>
      <c r="B25315" t="s">
        <v>73086</v>
      </c>
      <c r="D25315" t="str">
        <f t="shared" si="395"/>
        <v>GLALAW3726 Ian Faloona LAND AIR And WATER RESOURCES GL Only</v>
      </c>
    </row>
    <row r="25316" spans="1:4">
      <c r="A25316" t="s">
        <v>73087</v>
      </c>
      <c r="B25316" t="s">
        <v>73088</v>
      </c>
      <c r="D25316" t="str">
        <f t="shared" si="395"/>
        <v>GLDEDU3725 Kevin Gee EDUCATION GL Only</v>
      </c>
    </row>
    <row r="25317" spans="1:4">
      <c r="A25317" t="s">
        <v>73089</v>
      </c>
      <c r="B25317" t="s">
        <v>73090</v>
      </c>
      <c r="D25317" t="str">
        <f t="shared" si="395"/>
        <v>GLIMHO3724 Kit Tam MED Int Med HEMONC GL Only</v>
      </c>
    </row>
    <row r="25318" spans="1:4">
      <c r="A25318" t="s">
        <v>73091</v>
      </c>
      <c r="B25318" t="s">
        <v>73092</v>
      </c>
      <c r="D25318" t="str">
        <f t="shared" si="395"/>
        <v>GLAETX3723 Matthew Wood ENVIRONMENTAL TOXICOLOGY GL Only</v>
      </c>
    </row>
    <row r="25319" spans="1:4">
      <c r="A25319" t="s">
        <v>73093</v>
      </c>
      <c r="B25319" t="s">
        <v>73094</v>
      </c>
      <c r="D25319" t="str">
        <f t="shared" si="395"/>
        <v>GLLAST3722 Youngsuk Suh ART And ART HISTORY GL Only</v>
      </c>
    </row>
    <row r="25320" spans="1:4">
      <c r="A25320" t="s">
        <v>73095</v>
      </c>
      <c r="B25320" t="s">
        <v>73096</v>
      </c>
      <c r="D25320" t="str">
        <f t="shared" si="395"/>
        <v>GLIMCA3721 Benjamin Stripe MED INT MED CARDIOLOGY GL Only</v>
      </c>
    </row>
    <row r="25321" spans="1:4">
      <c r="A25321" t="s">
        <v>73097</v>
      </c>
      <c r="B25321" t="s">
        <v>73098</v>
      </c>
      <c r="D25321" t="str">
        <f t="shared" si="395"/>
        <v>GLMOTO3720 Toby Steele MED Otolaryngology GL Only</v>
      </c>
    </row>
    <row r="25322" spans="1:4">
      <c r="A25322" t="s">
        <v>73099</v>
      </c>
      <c r="B25322" t="s">
        <v>73100</v>
      </c>
      <c r="D25322" t="str">
        <f t="shared" si="395"/>
        <v>GLBEVE3719 Harris Lewin EVOLUTION And ECOLOGY GL Only</v>
      </c>
    </row>
    <row r="25323" spans="1:4">
      <c r="A25323" t="s">
        <v>73101</v>
      </c>
      <c r="B25323" t="s">
        <v>73102</v>
      </c>
      <c r="D25323" t="str">
        <f t="shared" si="395"/>
        <v>GLMSUR3718 Victoria Lyo MED Surgery GL Only</v>
      </c>
    </row>
    <row r="25324" spans="1:4">
      <c r="A25324" t="s">
        <v>73103</v>
      </c>
      <c r="B25324" t="s">
        <v>73104</v>
      </c>
      <c r="D25324" t="str">
        <f t="shared" si="395"/>
        <v>GLVVME3717 Stanley L Marks VM MEDICINE And EPIDEMIOLOGY GL Only</v>
      </c>
    </row>
    <row r="25325" spans="1:4">
      <c r="A25325" t="s">
        <v>73105</v>
      </c>
      <c r="B25325" t="s">
        <v>73106</v>
      </c>
      <c r="D25325" t="str">
        <f t="shared" si="395"/>
        <v>GLIMKT3716 Ling Xin Chen MED INT MED KIDNEY TRANSPLANT GL Only</v>
      </c>
    </row>
    <row r="25326" spans="1:4">
      <c r="A25326" t="s">
        <v>73107</v>
      </c>
      <c r="B25326" t="s">
        <v>73108</v>
      </c>
      <c r="D25326" t="str">
        <f t="shared" si="395"/>
        <v>GLMSUR3715 Wayne Yamahata MED Surgery GL Only</v>
      </c>
    </row>
    <row r="25327" spans="1:4">
      <c r="A25327" t="s">
        <v>73109</v>
      </c>
      <c r="B25327" t="s">
        <v>73110</v>
      </c>
      <c r="D25327" t="str">
        <f t="shared" si="395"/>
        <v>GLIMCA3714 Amparo Villablanca MED INT MED CARDIOLOGY GL Only</v>
      </c>
    </row>
    <row r="25328" spans="1:4">
      <c r="A25328" t="s">
        <v>73111</v>
      </c>
      <c r="B25328" t="s">
        <v>73112</v>
      </c>
      <c r="D25328" t="str">
        <f t="shared" si="395"/>
        <v>GLLMUS3713 A Slawson MUSIC GL Only</v>
      </c>
    </row>
    <row r="25329" spans="1:4">
      <c r="A25329" t="s">
        <v>73113</v>
      </c>
      <c r="B25329" t="s">
        <v>73114</v>
      </c>
      <c r="D25329" t="str">
        <f t="shared" si="395"/>
        <v>GLAFST3712 Bwalya Lungu FOOD SCIENCE And TECHNOLOGY GL Only</v>
      </c>
    </row>
    <row r="25330" spans="1:4">
      <c r="A25330" t="s">
        <v>73115</v>
      </c>
      <c r="B25330" t="s">
        <v>73116</v>
      </c>
      <c r="D25330" t="str">
        <f t="shared" si="395"/>
        <v>GLIMKT3711 Yihung Huang MED INT MED KIDNEY TRANSPLANT GL Only</v>
      </c>
    </row>
    <row r="25331" spans="1:4">
      <c r="A25331" t="s">
        <v>73117</v>
      </c>
      <c r="B25331" t="s">
        <v>73118</v>
      </c>
      <c r="D25331" t="str">
        <f t="shared" si="395"/>
        <v>GLMERM3710 Ian Julie MED Emergency Medicine GL Only</v>
      </c>
    </row>
    <row r="25332" spans="1:4">
      <c r="A25332" t="s">
        <v>73119</v>
      </c>
      <c r="B25332" t="s">
        <v>73120</v>
      </c>
      <c r="D25332" t="str">
        <f t="shared" si="395"/>
        <v>GLVVME3709 Johanna Watson VM MEDICINE And EPIDEMIOLOGY GL Only</v>
      </c>
    </row>
    <row r="25333" spans="1:4">
      <c r="A25333" t="s">
        <v>73121</v>
      </c>
      <c r="B25333" t="s">
        <v>73122</v>
      </c>
      <c r="D25333" t="str">
        <f t="shared" si="395"/>
        <v>GLACHE3708 Heath Massey HUMAN ECOLOGY GL Only</v>
      </c>
    </row>
    <row r="25334" spans="1:4">
      <c r="A25334" t="s">
        <v>73123</v>
      </c>
      <c r="B25334" t="s">
        <v>73124</v>
      </c>
      <c r="D25334" t="str">
        <f t="shared" si="395"/>
        <v>GLAPLS3707 Kent Tyler PLANT SCIENCES GL Only</v>
      </c>
    </row>
    <row r="25335" spans="1:4">
      <c r="A25335" t="s">
        <v>73125</v>
      </c>
      <c r="B25335" t="s">
        <v>73126</v>
      </c>
      <c r="D25335" t="str">
        <f t="shared" si="395"/>
        <v>GLMERM3706 Samuel Turnipseed MED Emergency Medicine GL Only</v>
      </c>
    </row>
    <row r="25336" spans="1:4">
      <c r="A25336" t="s">
        <v>73127</v>
      </c>
      <c r="B25336" t="s">
        <v>73128</v>
      </c>
      <c r="D25336" t="str">
        <f t="shared" si="395"/>
        <v>GLLMUS3705 Anna Busse Berger MUSIC GL Only</v>
      </c>
    </row>
    <row r="25337" spans="1:4">
      <c r="A25337" t="s">
        <v>73129</v>
      </c>
      <c r="B25337" t="s">
        <v>73130</v>
      </c>
      <c r="D25337" t="str">
        <f t="shared" si="395"/>
        <v>GLVAPC3704 Colin Reardon VM ANAT PHYSIO And CELL BIOLOGY GL Only</v>
      </c>
    </row>
    <row r="25338" spans="1:4">
      <c r="A25338" t="s">
        <v>73131</v>
      </c>
      <c r="B25338" t="s">
        <v>73132</v>
      </c>
      <c r="D25338" t="str">
        <f t="shared" si="395"/>
        <v>GLLDES3703 Kathryn Sylva DEPARTMENT OF DESIGN GL Only</v>
      </c>
    </row>
    <row r="25339" spans="1:4">
      <c r="A25339" t="s">
        <v>73133</v>
      </c>
      <c r="B25339" t="s">
        <v>73134</v>
      </c>
      <c r="D25339" t="str">
        <f t="shared" si="395"/>
        <v>GLLMUS3702 Peter Nowlen MUSIC GL Only</v>
      </c>
    </row>
    <row r="25340" spans="1:4">
      <c r="A25340" t="s">
        <v>73135</v>
      </c>
      <c r="B25340" t="s">
        <v>73136</v>
      </c>
      <c r="D25340" t="str">
        <f t="shared" si="395"/>
        <v>GLMSUR3701 Earl F Wolfman MED Surgery GL Only</v>
      </c>
    </row>
    <row r="25341" spans="1:4">
      <c r="A25341" t="s">
        <v>73137</v>
      </c>
      <c r="B25341" t="s">
        <v>73138</v>
      </c>
      <c r="D25341" t="str">
        <f t="shared" si="395"/>
        <v>GLECSE3700 Raju Pandey ENGR COMPUTER SCIENCE GL Only</v>
      </c>
    </row>
    <row r="25342" spans="1:4">
      <c r="A25342" t="s">
        <v>73139</v>
      </c>
      <c r="B25342" t="s">
        <v>73140</v>
      </c>
      <c r="D25342" t="str">
        <f t="shared" si="395"/>
        <v>GLVAPC3699 Michael Bruss VM ANAT PHYSIO And CELL BIOLOGY GL Only</v>
      </c>
    </row>
    <row r="25343" spans="1:4">
      <c r="A25343" t="s">
        <v>73141</v>
      </c>
      <c r="B25343" t="s">
        <v>73142</v>
      </c>
      <c r="D25343" t="str">
        <f t="shared" si="395"/>
        <v>GLLPOL3698 Larry Wade POLITICAL SCIENCE GL Only</v>
      </c>
    </row>
    <row r="25344" spans="1:4">
      <c r="A25344" t="s">
        <v>73143</v>
      </c>
      <c r="B25344" t="s">
        <v>73144</v>
      </c>
      <c r="D25344" t="str">
        <f t="shared" si="395"/>
        <v>GLUOUT3697 Joanna Regulska Global Affairs VPD Office GL Only</v>
      </c>
    </row>
    <row r="25345" spans="1:4">
      <c r="A25345" t="s">
        <v>73145</v>
      </c>
      <c r="B25345" t="s">
        <v>73146</v>
      </c>
      <c r="D25345" t="str">
        <f t="shared" si="395"/>
        <v>GLVVME3696 Douglas R Mader VM MEDICINE And EPIDEMIOLOGY GL Only</v>
      </c>
    </row>
    <row r="25346" spans="1:4">
      <c r="A25346" t="s">
        <v>73147</v>
      </c>
      <c r="B25346" t="s">
        <v>73148</v>
      </c>
      <c r="D25346" t="str">
        <f t="shared" si="395"/>
        <v>GLVPMI3695 Asli Mete VM PATHOLOGY MICRO And IMMUN GL Only</v>
      </c>
    </row>
    <row r="25347" spans="1:4">
      <c r="A25347" t="s">
        <v>73149</v>
      </c>
      <c r="B25347" t="s">
        <v>73150</v>
      </c>
      <c r="D25347" t="str">
        <f t="shared" ref="D25347:D25410" si="396">A25347&amp;" "&amp;B25347</f>
        <v>GLMERM3694 Russell Jones MED Emergency Medicine GL Only</v>
      </c>
    </row>
    <row r="25348" spans="1:4">
      <c r="A25348" t="s">
        <v>73151</v>
      </c>
      <c r="B25348" t="s">
        <v>73152</v>
      </c>
      <c r="D25348" t="str">
        <f t="shared" si="396"/>
        <v>GLLAAS3693 Kimberly Nettles Barcelon AFRICAN AMERICAN AFRICAN STDS GL Only</v>
      </c>
    </row>
    <row r="25349" spans="1:4">
      <c r="A25349" t="s">
        <v>73153</v>
      </c>
      <c r="B25349" t="s">
        <v>73154</v>
      </c>
      <c r="D25349" t="str">
        <f t="shared" si="396"/>
        <v>GLMINT3692 Dale Obrien MED Internal Medicine GL Only</v>
      </c>
    </row>
    <row r="25350" spans="1:4">
      <c r="A25350" t="s">
        <v>73155</v>
      </c>
      <c r="B25350" t="s">
        <v>73156</v>
      </c>
      <c r="D25350" t="str">
        <f t="shared" si="396"/>
        <v>GLMPED3691 Joanne Natale MED Pediatrics GL Only</v>
      </c>
    </row>
    <row r="25351" spans="1:4">
      <c r="A25351" t="s">
        <v>73157</v>
      </c>
      <c r="B25351" t="s">
        <v>73158</v>
      </c>
      <c r="D25351" t="str">
        <f t="shared" si="396"/>
        <v>GLLSTS3690 Jay Kahn SCIENCE And TECHNOLOGY STUDIES GL Only</v>
      </c>
    </row>
    <row r="25352" spans="1:4">
      <c r="A25352" t="s">
        <v>73159</v>
      </c>
      <c r="B25352" t="s">
        <v>73160</v>
      </c>
      <c r="D25352" t="str">
        <f t="shared" si="396"/>
        <v>GLIMCT3689 Joseph Tuscano Med Int Med HMCTBMT GL Only</v>
      </c>
    </row>
    <row r="25353" spans="1:4">
      <c r="A25353" t="s">
        <v>73161</v>
      </c>
      <c r="B25353" t="s">
        <v>73162</v>
      </c>
      <c r="D25353" t="str">
        <f t="shared" si="396"/>
        <v>GLLSOC3688 Caitlin Patler SOCIOLOGY GL Only</v>
      </c>
    </row>
    <row r="25354" spans="1:4">
      <c r="A25354" t="s">
        <v>73163</v>
      </c>
      <c r="B25354" t="s">
        <v>73164</v>
      </c>
      <c r="D25354" t="str">
        <f t="shared" si="396"/>
        <v>GLMCAN3687 Inderpreet Sekhon MED Int Med CNCR SPC Ligands GL Only</v>
      </c>
    </row>
    <row r="25355" spans="1:4">
      <c r="A25355" t="s">
        <v>73165</v>
      </c>
      <c r="B25355" t="s">
        <v>73166</v>
      </c>
      <c r="D25355" t="str">
        <f t="shared" si="396"/>
        <v>GLMPAT3686 Regina Gandour Edwards MED Pathology And Lab Medicine GL Only</v>
      </c>
    </row>
    <row r="25356" spans="1:4">
      <c r="A25356" t="s">
        <v>73167</v>
      </c>
      <c r="B25356" t="s">
        <v>73168</v>
      </c>
      <c r="D25356" t="str">
        <f t="shared" si="396"/>
        <v>GLAENM3685 Ian Grettenberger ENTOMOLOGY NEMATOLOGY GL Only</v>
      </c>
    </row>
    <row r="25357" spans="1:4">
      <c r="A25357" t="s">
        <v>73169</v>
      </c>
      <c r="B25357" t="s">
        <v>73170</v>
      </c>
      <c r="D25357" t="str">
        <f t="shared" si="396"/>
        <v>GLADES3684 Xiaoli Dong ENVIRONMENTAL SCIENCE And POLICY GL Only</v>
      </c>
    </row>
    <row r="25358" spans="1:4">
      <c r="A25358" t="s">
        <v>73171</v>
      </c>
      <c r="B25358" t="s">
        <v>73172</v>
      </c>
      <c r="D25358" t="str">
        <f t="shared" si="396"/>
        <v>GLLLIN3683 Mary Schleppegrell LINGUISTICS GL Only</v>
      </c>
    </row>
    <row r="25359" spans="1:4">
      <c r="A25359" t="s">
        <v>73173</v>
      </c>
      <c r="B25359" t="s">
        <v>73174</v>
      </c>
      <c r="D25359" t="str">
        <f t="shared" si="396"/>
        <v>GLMPSY3682 Jacqueline Crawley MED Psychiatry And Behav Sci GL Only</v>
      </c>
    </row>
    <row r="25360" spans="1:4">
      <c r="A25360" t="s">
        <v>73175</v>
      </c>
      <c r="B25360" t="s">
        <v>73176</v>
      </c>
      <c r="D25360" t="str">
        <f t="shared" si="396"/>
        <v>GLMFCM3681 Jason Auriemma MED Family And Community Med GL Only</v>
      </c>
    </row>
    <row r="25361" spans="1:4">
      <c r="A25361" t="s">
        <v>73177</v>
      </c>
      <c r="B25361" t="s">
        <v>73178</v>
      </c>
      <c r="D25361" t="str">
        <f t="shared" si="396"/>
        <v>GLLSAP3680 Diana Aramburu SPANISH And PORTUGUESE GL Only</v>
      </c>
    </row>
    <row r="25362" spans="1:4">
      <c r="A25362" t="s">
        <v>73179</v>
      </c>
      <c r="B25362" t="s">
        <v>73180</v>
      </c>
      <c r="D25362" t="str">
        <f t="shared" si="396"/>
        <v>GLLMAT3679 D Cutler MATHEMATICS GL Only</v>
      </c>
    </row>
    <row r="25363" spans="1:4">
      <c r="A25363" t="s">
        <v>73181</v>
      </c>
      <c r="B25363" t="s">
        <v>73182</v>
      </c>
      <c r="D25363" t="str">
        <f t="shared" si="396"/>
        <v>GLIMCA3678 Jeffrey Southard MED INT MED CARDIOLOGY GL Only</v>
      </c>
    </row>
    <row r="25364" spans="1:4">
      <c r="A25364" t="s">
        <v>73183</v>
      </c>
      <c r="B25364" t="s">
        <v>73184</v>
      </c>
      <c r="D25364" t="str">
        <f t="shared" si="396"/>
        <v>GLMFCM3677 Daniel Parker MED Family And Community Med GL Only</v>
      </c>
    </row>
    <row r="25365" spans="1:4">
      <c r="A25365" t="s">
        <v>73185</v>
      </c>
      <c r="B25365" t="s">
        <v>73186</v>
      </c>
      <c r="D25365" t="str">
        <f t="shared" si="396"/>
        <v>GLVVSR3676 Brian Leonard VM SURGRAD SCIENCE GL Only</v>
      </c>
    </row>
    <row r="25366" spans="1:4">
      <c r="A25366" t="s">
        <v>73187</v>
      </c>
      <c r="B25366" t="s">
        <v>73188</v>
      </c>
      <c r="D25366" t="str">
        <f t="shared" si="396"/>
        <v>GLMFCM3675 Derrick Chan MED Family And Community Med GL Only</v>
      </c>
    </row>
    <row r="25367" spans="1:4">
      <c r="A25367" t="s">
        <v>73189</v>
      </c>
      <c r="B25367" t="s">
        <v>73190</v>
      </c>
      <c r="D25367" t="str">
        <f t="shared" si="396"/>
        <v>GLVAPC3674 Lillian Cruz Orengo VM ANAT PHYSIO And CELL BIOLOGY GL Only</v>
      </c>
    </row>
    <row r="25368" spans="1:4">
      <c r="A25368" t="s">
        <v>73191</v>
      </c>
      <c r="B25368" t="s">
        <v>73192</v>
      </c>
      <c r="D25368" t="str">
        <f t="shared" si="396"/>
        <v>GLLPHI3673 Elaine Landry PHILOSOPHY GL Only</v>
      </c>
    </row>
    <row r="25369" spans="1:4">
      <c r="A25369" t="s">
        <v>73193</v>
      </c>
      <c r="B25369" t="s">
        <v>73194</v>
      </c>
      <c r="D25369" t="str">
        <f t="shared" si="396"/>
        <v>GLLPHY3672 Tucker Jones PHYSICS GL Only</v>
      </c>
    </row>
    <row r="25370" spans="1:4">
      <c r="A25370" t="s">
        <v>73195</v>
      </c>
      <c r="B25370" t="s">
        <v>73196</v>
      </c>
      <c r="D25370" t="str">
        <f t="shared" si="396"/>
        <v>GLMERM3671 Samuel Clarke MED Emergency Medicine GL Only</v>
      </c>
    </row>
    <row r="25371" spans="1:4">
      <c r="A25371" t="s">
        <v>73197</v>
      </c>
      <c r="B25371" t="s">
        <v>73198</v>
      </c>
      <c r="D25371" t="str">
        <f t="shared" si="396"/>
        <v>GLLCHE3670 Mark Kurth CHEMISTRY GL Only</v>
      </c>
    </row>
    <row r="25372" spans="1:4">
      <c r="A25372" t="s">
        <v>73199</v>
      </c>
      <c r="B25372" t="s">
        <v>73200</v>
      </c>
      <c r="D25372" t="str">
        <f t="shared" si="396"/>
        <v>GLMRAD3669 John Boone MED Radiology GL Only</v>
      </c>
    </row>
    <row r="25373" spans="1:4">
      <c r="A25373" t="s">
        <v>73201</v>
      </c>
      <c r="B25373" t="s">
        <v>73202</v>
      </c>
      <c r="D25373" t="str">
        <f t="shared" si="396"/>
        <v>GLLCMN3668 Magdalena Wojcieszak COMMUNICATION GL Only</v>
      </c>
    </row>
    <row r="25374" spans="1:4">
      <c r="A25374" t="s">
        <v>73203</v>
      </c>
      <c r="B25374" t="s">
        <v>73204</v>
      </c>
      <c r="D25374" t="str">
        <f t="shared" si="396"/>
        <v>GLIMPM3667 Chi Leung Lai MED Int Med Pulmonary GL Only</v>
      </c>
    </row>
    <row r="25375" spans="1:4">
      <c r="A25375" t="s">
        <v>73205</v>
      </c>
      <c r="B25375" t="s">
        <v>73206</v>
      </c>
      <c r="D25375" t="str">
        <f t="shared" si="396"/>
        <v>GLMHPH3666 F Curry MED Physiology And Membrane Biol GL Only</v>
      </c>
    </row>
    <row r="25376" spans="1:4">
      <c r="A25376" t="s">
        <v>73207</v>
      </c>
      <c r="B25376" t="s">
        <v>73208</v>
      </c>
      <c r="D25376" t="str">
        <f t="shared" si="396"/>
        <v>GLLSAP3665 Linda Egan SPANISH And PORTUGUESE GL Only</v>
      </c>
    </row>
    <row r="25377" spans="1:4">
      <c r="A25377" t="s">
        <v>73209</v>
      </c>
      <c r="B25377" t="s">
        <v>73210</v>
      </c>
      <c r="D25377" t="str">
        <f t="shared" si="396"/>
        <v>GLVVSR3664 James H Jones VM SURGRAD SCIENCE GL Only</v>
      </c>
    </row>
    <row r="25378" spans="1:4">
      <c r="A25378" t="s">
        <v>73211</v>
      </c>
      <c r="B25378" t="s">
        <v>73212</v>
      </c>
      <c r="D25378" t="str">
        <f t="shared" si="396"/>
        <v>GLMPAT3663 Keng Chih Su MED Pathology And Lab Medicine GL Only</v>
      </c>
    </row>
    <row r="25379" spans="1:4">
      <c r="A25379" t="s">
        <v>73213</v>
      </c>
      <c r="B25379" t="s">
        <v>73214</v>
      </c>
      <c r="D25379" t="str">
        <f t="shared" si="396"/>
        <v>GLEBME3662 Soichiro Yamada BIOMEDICAL ENGINEERING GL Only</v>
      </c>
    </row>
    <row r="25380" spans="1:4">
      <c r="A25380" t="s">
        <v>73215</v>
      </c>
      <c r="B25380" t="s">
        <v>73216</v>
      </c>
      <c r="D25380" t="str">
        <f t="shared" si="396"/>
        <v>GLMFCM3661 Debra Lupeika MED Family And Community Med GL Only</v>
      </c>
    </row>
    <row r="25381" spans="1:4">
      <c r="A25381" t="s">
        <v>73217</v>
      </c>
      <c r="B25381" t="s">
        <v>73218</v>
      </c>
      <c r="D25381" t="str">
        <f t="shared" si="396"/>
        <v>GLMSUR3659 Sabrina Evans MED Surgery GL Only</v>
      </c>
    </row>
    <row r="25382" spans="1:4">
      <c r="A25382" t="s">
        <v>73219</v>
      </c>
      <c r="B25382" t="s">
        <v>73220</v>
      </c>
      <c r="D25382" t="str">
        <f t="shared" si="396"/>
        <v>GLIMHO3658 Gwendolyn H Ho MED Int Med HEMONC GL Only</v>
      </c>
    </row>
    <row r="25383" spans="1:4">
      <c r="A25383" t="s">
        <v>73221</v>
      </c>
      <c r="B25383" t="s">
        <v>73222</v>
      </c>
      <c r="D25383" t="str">
        <f t="shared" si="396"/>
        <v>GLLCHE3657 Jacquelyn Gervay Hague CHEMISTRY GL Only</v>
      </c>
    </row>
    <row r="25384" spans="1:4">
      <c r="A25384" t="s">
        <v>73223</v>
      </c>
      <c r="B25384" t="s">
        <v>73224</v>
      </c>
      <c r="D25384" t="str">
        <f t="shared" si="396"/>
        <v>GLMSUR3656 Kevin Lloyd MED Surgery GL Only</v>
      </c>
    </row>
    <row r="25385" spans="1:4">
      <c r="A25385" t="s">
        <v>73225</v>
      </c>
      <c r="B25385" t="s">
        <v>73226</v>
      </c>
      <c r="D25385" t="str">
        <f t="shared" si="396"/>
        <v>GLMPAT3655 Anna Romanelli MED Pathology And Lab Medicine GL Only</v>
      </c>
    </row>
    <row r="25386" spans="1:4">
      <c r="A25386" t="s">
        <v>73227</v>
      </c>
      <c r="B25386" t="s">
        <v>73228</v>
      </c>
      <c r="D25386" t="str">
        <f t="shared" si="396"/>
        <v>GLMFCM3654 Juan Lopez Solorza MED Family And Community Med GL Only</v>
      </c>
    </row>
    <row r="25387" spans="1:4">
      <c r="A25387" t="s">
        <v>73229</v>
      </c>
      <c r="B25387" t="s">
        <v>73230</v>
      </c>
      <c r="D25387" t="str">
        <f t="shared" si="396"/>
        <v>GLMERM3653 Nathan Kuppermann MED Emergency Medicine GL Only</v>
      </c>
    </row>
    <row r="25388" spans="1:4">
      <c r="A25388" t="s">
        <v>73231</v>
      </c>
      <c r="B25388" t="s">
        <v>73232</v>
      </c>
      <c r="D25388" t="str">
        <f t="shared" si="396"/>
        <v>GLLCOM3652 Archana Venkatesan COMPARATIVE LITERATURE GL Only</v>
      </c>
    </row>
    <row r="25389" spans="1:4">
      <c r="A25389" t="s">
        <v>73233</v>
      </c>
      <c r="B25389" t="s">
        <v>73234</v>
      </c>
      <c r="D25389" t="str">
        <f t="shared" si="396"/>
        <v>GLMPSY3651 Richard Yarvis MED Psychiatry And Behav Sci GL Only</v>
      </c>
    </row>
    <row r="25390" spans="1:4">
      <c r="A25390" t="s">
        <v>73235</v>
      </c>
      <c r="B25390" t="s">
        <v>73236</v>
      </c>
      <c r="D25390" t="str">
        <f t="shared" si="396"/>
        <v>GLMANS3650 Tim Mcgonigle MED Anesth And Pain Medicine GL Only</v>
      </c>
    </row>
    <row r="25391" spans="1:4">
      <c r="A25391" t="s">
        <v>73237</v>
      </c>
      <c r="B25391" t="s">
        <v>73238</v>
      </c>
      <c r="D25391" t="str">
        <f t="shared" si="396"/>
        <v>GLVPHR3649 Richard Mccapes VM POPULATION HLTH And REPROD GL Only</v>
      </c>
    </row>
    <row r="25392" spans="1:4">
      <c r="A25392" t="s">
        <v>73239</v>
      </c>
      <c r="B25392" t="s">
        <v>73240</v>
      </c>
      <c r="D25392" t="str">
        <f t="shared" si="396"/>
        <v>GLAANS3648 Hao Cheng ANIMAL SCIENCE GL Only</v>
      </c>
    </row>
    <row r="25393" spans="1:4">
      <c r="A25393" t="s">
        <v>73241</v>
      </c>
      <c r="B25393" t="s">
        <v>73242</v>
      </c>
      <c r="D25393" t="str">
        <f t="shared" si="396"/>
        <v>GLMRAD3647 Kiran Jain MED Radiology GL Only</v>
      </c>
    </row>
    <row r="25394" spans="1:4">
      <c r="A25394" t="s">
        <v>73243</v>
      </c>
      <c r="B25394" t="s">
        <v>73244</v>
      </c>
      <c r="D25394" t="str">
        <f t="shared" si="396"/>
        <v>GLVPHR3646 Ben Norman VM POPULATION HLTH And REPROD GL Only</v>
      </c>
    </row>
    <row r="25395" spans="1:4">
      <c r="A25395" t="s">
        <v>73245</v>
      </c>
      <c r="B25395" t="s">
        <v>73246</v>
      </c>
      <c r="D25395" t="str">
        <f t="shared" si="396"/>
        <v>GLLENL3645 Alessa Johns ENGLISH GL Only</v>
      </c>
    </row>
    <row r="25396" spans="1:4">
      <c r="A25396" t="s">
        <v>73247</v>
      </c>
      <c r="B25396" t="s">
        <v>73248</v>
      </c>
      <c r="D25396" t="str">
        <f t="shared" si="396"/>
        <v>GLMPHA3644 Ann Bonham MED Pharmacology GL Only</v>
      </c>
    </row>
    <row r="25397" spans="1:4">
      <c r="A25397" t="s">
        <v>73249</v>
      </c>
      <c r="B25397" t="s">
        <v>73250</v>
      </c>
      <c r="D25397" t="str">
        <f t="shared" si="396"/>
        <v>GLAWFC3643 J Cech WILDLIFE And FISHERIES BIOLOGY GL Only</v>
      </c>
    </row>
    <row r="25398" spans="1:4">
      <c r="A25398" t="s">
        <v>73251</v>
      </c>
      <c r="B25398" t="s">
        <v>73252</v>
      </c>
      <c r="D25398" t="str">
        <f t="shared" si="396"/>
        <v>GLIMPM3642 Chinh Phan MED Int Med Pulmonary GL Only</v>
      </c>
    </row>
    <row r="25399" spans="1:4">
      <c r="A25399" t="s">
        <v>73253</v>
      </c>
      <c r="B25399" t="s">
        <v>73254</v>
      </c>
      <c r="D25399" t="str">
        <f t="shared" si="396"/>
        <v>GLMOBG3641 Catherine Elmasian MED Obstetrics And Gynecology GL Only</v>
      </c>
    </row>
    <row r="25400" spans="1:4">
      <c r="A25400" t="s">
        <v>73255</v>
      </c>
      <c r="B25400" t="s">
        <v>73256</v>
      </c>
      <c r="D25400" t="str">
        <f t="shared" si="396"/>
        <v>GLVAPC3640 Charles Plopper VM ANAT PHYSIO And CELL BIOLOGY GL Only</v>
      </c>
    </row>
    <row r="25401" spans="1:4">
      <c r="A25401" t="s">
        <v>73257</v>
      </c>
      <c r="B25401" t="s">
        <v>73258</v>
      </c>
      <c r="D25401" t="str">
        <f t="shared" si="396"/>
        <v>GLALAW3639 Jorge Rodrigues LAND AIR And WATER RESOURCES GL Only</v>
      </c>
    </row>
    <row r="25402" spans="1:4">
      <c r="A25402" t="s">
        <v>73259</v>
      </c>
      <c r="B25402" t="s">
        <v>73260</v>
      </c>
      <c r="D25402" t="str">
        <f t="shared" si="396"/>
        <v>GLLEAL3638 Mark Halperin EAST ASIAN LANG And CULTURES GL Only</v>
      </c>
    </row>
    <row r="25403" spans="1:4">
      <c r="A25403" t="s">
        <v>73261</v>
      </c>
      <c r="B25403" t="s">
        <v>73262</v>
      </c>
      <c r="D25403" t="str">
        <f t="shared" si="396"/>
        <v>GLBPLB3637 Julin Maloof PLANT BIOLOGY GL Only</v>
      </c>
    </row>
    <row r="25404" spans="1:4">
      <c r="A25404" t="s">
        <v>73263</v>
      </c>
      <c r="B25404" t="s">
        <v>73264</v>
      </c>
      <c r="D25404" t="str">
        <f t="shared" si="396"/>
        <v>GLECSE3636 Nelson Max ENGR COMPUTER SCIENCE GL Only</v>
      </c>
    </row>
    <row r="25405" spans="1:4">
      <c r="A25405" t="s">
        <v>73265</v>
      </c>
      <c r="B25405" t="s">
        <v>73266</v>
      </c>
      <c r="D25405" t="str">
        <f t="shared" si="396"/>
        <v>GLLUWP3635 Kathleen Caslin UNIVERSITY WRITING PROGRAM GL Only</v>
      </c>
    </row>
    <row r="25406" spans="1:4">
      <c r="A25406" t="s">
        <v>73267</v>
      </c>
      <c r="B25406" t="s">
        <v>73268</v>
      </c>
      <c r="D25406" t="str">
        <f t="shared" si="396"/>
        <v>GLALAW3634 Laura Foglia LAND AIR And WATER RESOURCES GL Only</v>
      </c>
    </row>
    <row r="25407" spans="1:4">
      <c r="A25407" t="s">
        <v>73269</v>
      </c>
      <c r="B25407" t="s">
        <v>73270</v>
      </c>
      <c r="D25407" t="str">
        <f t="shared" si="396"/>
        <v>GLIMGM3633 Sharad Jain MED Int Med Genl Medicine GL Only</v>
      </c>
    </row>
    <row r="25408" spans="1:4">
      <c r="A25408" t="s">
        <v>73271</v>
      </c>
      <c r="B25408" t="s">
        <v>73272</v>
      </c>
      <c r="D25408" t="str">
        <f t="shared" si="396"/>
        <v>GLLSTA3632 Duncan Temple Lang STATISTICS GL Only</v>
      </c>
    </row>
    <row r="25409" spans="1:4">
      <c r="A25409" t="s">
        <v>73273</v>
      </c>
      <c r="B25409" t="s">
        <v>73274</v>
      </c>
      <c r="D25409" t="str">
        <f t="shared" si="396"/>
        <v>GLVVME3631 Richard Nelson VM MEDICINE And EPIDEMIOLOGY GL Only</v>
      </c>
    </row>
    <row r="25410" spans="1:4">
      <c r="A25410" t="s">
        <v>73275</v>
      </c>
      <c r="B25410" t="s">
        <v>73276</v>
      </c>
      <c r="D25410" t="str">
        <f t="shared" si="396"/>
        <v>GLAARE3630 Kevin Novan AG And RESOURCE ECONOMICS GL Only</v>
      </c>
    </row>
    <row r="25411" spans="1:4">
      <c r="A25411" t="s">
        <v>73277</v>
      </c>
      <c r="B25411" t="s">
        <v>73278</v>
      </c>
      <c r="D25411" t="str">
        <f t="shared" ref="D25411:D25474" si="397">A25411&amp;" "&amp;B25411</f>
        <v>GLAPLS3629 John Yoder PLANT SCIENCES GL Only</v>
      </c>
    </row>
    <row r="25412" spans="1:4">
      <c r="A25412" t="s">
        <v>73279</v>
      </c>
      <c r="B25412" t="s">
        <v>73280</v>
      </c>
      <c r="D25412" t="str">
        <f t="shared" si="397"/>
        <v>GLLREL3628 Ewa Mroczek RELIGIOUS STUDIES GL Only</v>
      </c>
    </row>
    <row r="25413" spans="1:4">
      <c r="A25413" t="s">
        <v>73281</v>
      </c>
      <c r="B25413" t="s">
        <v>73282</v>
      </c>
      <c r="D25413" t="str">
        <f t="shared" si="397"/>
        <v>GLAARE3627 Colin A Carter AG And RESOURCE ECONOMICS GL Only</v>
      </c>
    </row>
    <row r="25414" spans="1:4">
      <c r="A25414" t="s">
        <v>73283</v>
      </c>
      <c r="B25414" t="s">
        <v>73284</v>
      </c>
      <c r="D25414" t="str">
        <f t="shared" si="397"/>
        <v>GLBNPB3626 Connie Champagne NEURO PHYSIO And BEHAVIOR GL Only</v>
      </c>
    </row>
    <row r="25415" spans="1:4">
      <c r="A25415" t="s">
        <v>73285</v>
      </c>
      <c r="B25415" t="s">
        <v>73286</v>
      </c>
      <c r="D25415" t="str">
        <f t="shared" si="397"/>
        <v>GLGSM13625 Richard Castanias GRADUATE SCHOOL OF MANAGEMENT GL Only</v>
      </c>
    </row>
    <row r="25416" spans="1:4">
      <c r="A25416" t="s">
        <v>73287</v>
      </c>
      <c r="B25416" t="s">
        <v>73288</v>
      </c>
      <c r="D25416" t="str">
        <f t="shared" si="397"/>
        <v>GLDEDU3624 Cassandra Hart EDUCATION GL Only</v>
      </c>
    </row>
    <row r="25417" spans="1:4">
      <c r="A25417" t="s">
        <v>73289</v>
      </c>
      <c r="B25417" t="s">
        <v>73290</v>
      </c>
      <c r="D25417" t="str">
        <f t="shared" si="397"/>
        <v>GLAARE3623 Katrina Jessoe AG And RESOURCE ECONOMICS GL Only</v>
      </c>
    </row>
    <row r="25418" spans="1:4">
      <c r="A25418" t="s">
        <v>73291</v>
      </c>
      <c r="B25418" t="s">
        <v>73292</v>
      </c>
      <c r="D25418" t="str">
        <f t="shared" si="397"/>
        <v>GLMPHA3622 Eleonora Grandi MED Pharmacology GL Only</v>
      </c>
    </row>
    <row r="25419" spans="1:4">
      <c r="A25419" t="s">
        <v>73293</v>
      </c>
      <c r="B25419" t="s">
        <v>73294</v>
      </c>
      <c r="D25419" t="str">
        <f t="shared" si="397"/>
        <v>GLBMMG3621 Mariel Vazquez MICROBIOLOGY And MOLEC GENETICS GL Only</v>
      </c>
    </row>
    <row r="25420" spans="1:4">
      <c r="A25420" t="s">
        <v>73295</v>
      </c>
      <c r="B25420" t="s">
        <v>73296</v>
      </c>
      <c r="D25420" t="str">
        <f t="shared" si="397"/>
        <v>GLLHIS3619 Kyu Kim HISTORY GL Only</v>
      </c>
    </row>
    <row r="25421" spans="1:4">
      <c r="A25421" t="s">
        <v>73297</v>
      </c>
      <c r="B25421" t="s">
        <v>73298</v>
      </c>
      <c r="D25421" t="str">
        <f t="shared" si="397"/>
        <v>GLLEAL3618 Chia Ning Chang EAST ASIAN LANG And CULTURES GL Only</v>
      </c>
    </row>
    <row r="25422" spans="1:4">
      <c r="A25422" t="s">
        <v>73299</v>
      </c>
      <c r="B25422" t="s">
        <v>73300</v>
      </c>
      <c r="D25422" t="str">
        <f t="shared" si="397"/>
        <v>GLMPSY3617 Prabhjot Khalsa MED Psychiatry And Behav Sci GL Only</v>
      </c>
    </row>
    <row r="25423" spans="1:4">
      <c r="A25423" t="s">
        <v>73301</v>
      </c>
      <c r="B25423" t="s">
        <v>73302</v>
      </c>
      <c r="D25423" t="str">
        <f t="shared" si="397"/>
        <v>GLLUWP3616 Alison Bright UNIVERSITY WRITING PROGRAM GL Only</v>
      </c>
    </row>
    <row r="25424" spans="1:4">
      <c r="A25424" t="s">
        <v>73303</v>
      </c>
      <c r="B25424" t="s">
        <v>73304</v>
      </c>
      <c r="D25424" t="str">
        <f t="shared" si="397"/>
        <v>GLALAW3615 Douglas Mackay LAND AIR And WATER RESOURCES GL Only</v>
      </c>
    </row>
    <row r="25425" spans="1:4">
      <c r="A25425" t="s">
        <v>73305</v>
      </c>
      <c r="B25425" t="s">
        <v>73306</v>
      </c>
      <c r="D25425" t="str">
        <f t="shared" si="397"/>
        <v>GLBMMG3614 J Ingraham MICROBIOLOGY And MOLEC GENETICS GL Only</v>
      </c>
    </row>
    <row r="25426" spans="1:4">
      <c r="A25426" t="s">
        <v>73307</v>
      </c>
      <c r="B25426" t="s">
        <v>73308</v>
      </c>
      <c r="D25426" t="str">
        <f t="shared" si="397"/>
        <v>GLMPSY3613 David Gellerman MED Psychiatry And Behav Sci GL Only</v>
      </c>
    </row>
    <row r="25427" spans="1:4">
      <c r="A25427" t="s">
        <v>73309</v>
      </c>
      <c r="B25427" t="s">
        <v>73310</v>
      </c>
      <c r="D25427" t="str">
        <f t="shared" si="397"/>
        <v>GLBMMG3612 Jarue Manning MICROBIOLOGY And MOLEC GENETICS GL Only</v>
      </c>
    </row>
    <row r="25428" spans="1:4">
      <c r="A25428" t="s">
        <v>73311</v>
      </c>
      <c r="B25428" t="s">
        <v>73312</v>
      </c>
      <c r="D25428" t="str">
        <f t="shared" si="397"/>
        <v>GLMANS3611 Paul Kreis MED Anesth And Pain Medicine GL Only</v>
      </c>
    </row>
    <row r="25429" spans="1:4">
      <c r="A25429" t="s">
        <v>73313</v>
      </c>
      <c r="B25429" t="s">
        <v>73314</v>
      </c>
      <c r="D25429" t="str">
        <f t="shared" si="397"/>
        <v>GLMEPM3610 Richard Burton MED Public Health Sciences GL Only</v>
      </c>
    </row>
    <row r="25430" spans="1:4">
      <c r="A25430" t="s">
        <v>73315</v>
      </c>
      <c r="B25430" t="s">
        <v>73316</v>
      </c>
      <c r="D25430" t="str">
        <f t="shared" si="397"/>
        <v>GLLLAW3609 Craig L Judson SCHOOL OF LAW GL Only</v>
      </c>
    </row>
    <row r="25431" spans="1:4">
      <c r="A25431" t="s">
        <v>73317</v>
      </c>
      <c r="B25431" t="s">
        <v>73318</v>
      </c>
      <c r="D25431" t="str">
        <f t="shared" si="397"/>
        <v>GLLEPS3608 Kathlan Latimer EARTH And PLANETARY SCIENCES GL Only</v>
      </c>
    </row>
    <row r="25432" spans="1:4">
      <c r="A25432" t="s">
        <v>73319</v>
      </c>
      <c r="B25432" t="s">
        <v>73320</v>
      </c>
      <c r="D25432" t="str">
        <f t="shared" si="397"/>
        <v>GLALAW3607 Matthew Igel LAND AIR And WATER RESOURCES GL Only</v>
      </c>
    </row>
    <row r="25433" spans="1:4">
      <c r="A25433" t="s">
        <v>73321</v>
      </c>
      <c r="B25433" t="s">
        <v>73322</v>
      </c>
      <c r="D25433" t="str">
        <f t="shared" si="397"/>
        <v>GLMFCM3606 Sheila Attaie MED Family And Community Med GL Only</v>
      </c>
    </row>
    <row r="25434" spans="1:4">
      <c r="A25434" t="s">
        <v>73323</v>
      </c>
      <c r="B25434" t="s">
        <v>73324</v>
      </c>
      <c r="D25434" t="str">
        <f t="shared" si="397"/>
        <v>GLIMPM3605 Marlo Maddox Kleckley MED Int Med Pulmonary GL Only</v>
      </c>
    </row>
    <row r="25435" spans="1:4">
      <c r="A25435" t="s">
        <v>73325</v>
      </c>
      <c r="B25435" t="s">
        <v>73326</v>
      </c>
      <c r="D25435" t="str">
        <f t="shared" si="397"/>
        <v>GLMANS3604 Sampaguita Tafoya MED Anesth And Pain Medicine GL Only</v>
      </c>
    </row>
    <row r="25436" spans="1:4">
      <c r="A25436" t="s">
        <v>73327</v>
      </c>
      <c r="B25436" t="s">
        <v>73328</v>
      </c>
      <c r="D25436" t="str">
        <f t="shared" si="397"/>
        <v>GLMEPM3603 Rebecca Schmidt MED Public Health Sciences GL Only</v>
      </c>
    </row>
    <row r="25437" spans="1:4">
      <c r="A25437" t="s">
        <v>73329</v>
      </c>
      <c r="B25437" t="s">
        <v>73330</v>
      </c>
      <c r="D25437" t="str">
        <f t="shared" si="397"/>
        <v>GLIMGM3602 John Peters MED Int Med Genl Medicine GL Only</v>
      </c>
    </row>
    <row r="25438" spans="1:4">
      <c r="A25438" t="s">
        <v>73331</v>
      </c>
      <c r="B25438" t="s">
        <v>73332</v>
      </c>
      <c r="D25438" t="str">
        <f t="shared" si="397"/>
        <v>GLADES3601 Michael Mccoy ENVIRONMENTAL SCIENCE And POLICY GL Only</v>
      </c>
    </row>
    <row r="25439" spans="1:4">
      <c r="A25439" t="s">
        <v>73333</v>
      </c>
      <c r="B25439" t="s">
        <v>73334</v>
      </c>
      <c r="D25439" t="str">
        <f t="shared" si="397"/>
        <v>GLMRAD3600 James Brunberg MED Radiology GL Only</v>
      </c>
    </row>
    <row r="25440" spans="1:4">
      <c r="A25440" t="s">
        <v>73335</v>
      </c>
      <c r="B25440" t="s">
        <v>73336</v>
      </c>
      <c r="D25440" t="str">
        <f t="shared" si="397"/>
        <v>GLMEPM3599 Marcella Gonsalves MED Public Health Sciences GL Only</v>
      </c>
    </row>
    <row r="25441" spans="1:4">
      <c r="A25441" t="s">
        <v>73337</v>
      </c>
      <c r="B25441" t="s">
        <v>73338</v>
      </c>
      <c r="D25441" t="str">
        <f t="shared" si="397"/>
        <v>GLADES3598 Robert Johnston ENVIRONMENTAL SCIENCE And POLICY GL Only</v>
      </c>
    </row>
    <row r="25442" spans="1:4">
      <c r="A25442" t="s">
        <v>73339</v>
      </c>
      <c r="B25442" t="s">
        <v>73340</v>
      </c>
      <c r="D25442" t="str">
        <f t="shared" si="397"/>
        <v>GLGSM13597 Michael Hagerty GRADUATE SCHOOL OF MANAGEMENT GL Only</v>
      </c>
    </row>
    <row r="25443" spans="1:4">
      <c r="A25443" t="s">
        <v>73341</v>
      </c>
      <c r="B25443" t="s">
        <v>73342</v>
      </c>
      <c r="D25443" t="str">
        <f t="shared" si="397"/>
        <v>GLALAW3596 Richard Grotjahn LAND AIR And WATER RESOURCES GL Only</v>
      </c>
    </row>
    <row r="25444" spans="1:4">
      <c r="A25444" t="s">
        <v>73343</v>
      </c>
      <c r="B25444" t="s">
        <v>73344</v>
      </c>
      <c r="D25444" t="str">
        <f t="shared" si="397"/>
        <v>GLMOPH3595 Nicholas Marsh Armstrong MED Eye Center GL Only</v>
      </c>
    </row>
    <row r="25445" spans="1:4">
      <c r="A25445" t="s">
        <v>73345</v>
      </c>
      <c r="B25445" t="s">
        <v>73346</v>
      </c>
      <c r="D25445" t="str">
        <f t="shared" si="397"/>
        <v>GLMSUR3594 Edgardo Salcedo MED Surgery GL Only</v>
      </c>
    </row>
    <row r="25446" spans="1:4">
      <c r="A25446" t="s">
        <v>73347</v>
      </c>
      <c r="B25446" t="s">
        <v>73348</v>
      </c>
      <c r="D25446" t="str">
        <f t="shared" si="397"/>
        <v>GLMOTO3593 Voltaire Viloria Sambajon MED Otolaryngology GL Only</v>
      </c>
    </row>
    <row r="25447" spans="1:4">
      <c r="A25447" t="s">
        <v>73349</v>
      </c>
      <c r="B25447" t="s">
        <v>73350</v>
      </c>
      <c r="D25447" t="str">
        <f t="shared" si="397"/>
        <v>GLLIBR3592 Karleen Darr UCDLIBRARY GL Only</v>
      </c>
    </row>
    <row r="25448" spans="1:4">
      <c r="A25448" t="s">
        <v>73351</v>
      </c>
      <c r="B25448" t="s">
        <v>73352</v>
      </c>
      <c r="D25448" t="str">
        <f t="shared" si="397"/>
        <v>GLLAHI3591 Alexandra Katherina Sofroniew CLASSICS GL Only</v>
      </c>
    </row>
    <row r="25449" spans="1:4">
      <c r="A25449" t="s">
        <v>73353</v>
      </c>
      <c r="B25449" t="s">
        <v>73354</v>
      </c>
      <c r="D25449" t="str">
        <f t="shared" si="397"/>
        <v>GLECSE3590 David Doty ENGR COMPUTER SCIENCE GL Only</v>
      </c>
    </row>
    <row r="25450" spans="1:4">
      <c r="A25450" t="s">
        <v>73355</v>
      </c>
      <c r="B25450" t="s">
        <v>73356</v>
      </c>
      <c r="D25450" t="str">
        <f t="shared" si="397"/>
        <v>GLMSUR3589 Diana Farmer MED Surgery GL Only</v>
      </c>
    </row>
    <row r="25451" spans="1:4">
      <c r="A25451" t="s">
        <v>73357</v>
      </c>
      <c r="B25451" t="s">
        <v>73358</v>
      </c>
      <c r="D25451" t="str">
        <f t="shared" si="397"/>
        <v>GLAARE3588 Kristin Kiesel AG And RESOURCE ECONOMICS GL Only</v>
      </c>
    </row>
    <row r="25452" spans="1:4">
      <c r="A25452" t="s">
        <v>73359</v>
      </c>
      <c r="B25452" t="s">
        <v>73360</v>
      </c>
      <c r="D25452" t="str">
        <f t="shared" si="397"/>
        <v>GLABAE3587 Jean Vandergheynst BIOLOGICAL And AG ENGINEERING GL Only</v>
      </c>
    </row>
    <row r="25453" spans="1:4">
      <c r="A25453" t="s">
        <v>73361</v>
      </c>
      <c r="B25453" t="s">
        <v>73362</v>
      </c>
      <c r="D25453" t="str">
        <f t="shared" si="397"/>
        <v>GLLLAW3586 Bruce Wolk SCHOOL OF LAW GL Only</v>
      </c>
    </row>
    <row r="25454" spans="1:4">
      <c r="A25454" t="s">
        <v>73363</v>
      </c>
      <c r="B25454" t="s">
        <v>73364</v>
      </c>
      <c r="D25454" t="str">
        <f t="shared" si="397"/>
        <v>GLMERM3585 HoanVu Ngoc Nguyen MED Emergency Medicine GL Only</v>
      </c>
    </row>
    <row r="25455" spans="1:4">
      <c r="A25455" t="s">
        <v>73365</v>
      </c>
      <c r="B25455" t="s">
        <v>73366</v>
      </c>
      <c r="D25455" t="str">
        <f t="shared" si="397"/>
        <v>GLMPED3584 Kelly Haas MED Pediatrics GL Only</v>
      </c>
    </row>
    <row r="25456" spans="1:4">
      <c r="A25456" t="s">
        <v>73367</v>
      </c>
      <c r="B25456" t="s">
        <v>73368</v>
      </c>
      <c r="D25456" t="str">
        <f t="shared" si="397"/>
        <v>GLVVSR3583 Susan Stover VM SURGRAD SCIENCE GL Only</v>
      </c>
    </row>
    <row r="25457" spans="1:4">
      <c r="A25457" t="s">
        <v>73369</v>
      </c>
      <c r="B25457" t="s">
        <v>73370</v>
      </c>
      <c r="D25457" t="str">
        <f t="shared" si="397"/>
        <v>GLIMAG3582 Erica Kohl Arenas IMAGINING AMERICA GL Only</v>
      </c>
    </row>
    <row r="25458" spans="1:4">
      <c r="A25458" t="s">
        <v>73371</v>
      </c>
      <c r="B25458" t="s">
        <v>73372</v>
      </c>
      <c r="D25458" t="str">
        <f t="shared" si="397"/>
        <v>GLMPED3581 Kimberly Ginsbach MED Pediatrics GL Only</v>
      </c>
    </row>
    <row r="25459" spans="1:4">
      <c r="A25459" t="s">
        <v>73373</v>
      </c>
      <c r="B25459" t="s">
        <v>73374</v>
      </c>
      <c r="D25459" t="str">
        <f t="shared" si="397"/>
        <v>GLVPMI3580 Ernst Biberstein VM PATHOLOGY MICRO And IMMUN GL Only</v>
      </c>
    </row>
    <row r="25460" spans="1:4">
      <c r="A25460" t="s">
        <v>73375</v>
      </c>
      <c r="B25460" t="s">
        <v>73376</v>
      </c>
      <c r="D25460" t="str">
        <f t="shared" si="397"/>
        <v>GLLDES3579 Glenda Drew DEPARTMENT OF DESIGN GL Only</v>
      </c>
    </row>
    <row r="25461" spans="1:4">
      <c r="A25461" t="s">
        <v>73377</v>
      </c>
      <c r="B25461" t="s">
        <v>73378</v>
      </c>
      <c r="D25461" t="str">
        <f t="shared" si="397"/>
        <v>GLMPED3578 Chrishanthie J Karalakulasingam MED Pediatrics GL Only</v>
      </c>
    </row>
    <row r="25462" spans="1:4">
      <c r="A25462" t="s">
        <v>73379</v>
      </c>
      <c r="B25462" t="s">
        <v>73380</v>
      </c>
      <c r="D25462" t="str">
        <f t="shared" si="397"/>
        <v>GLIMPM3577 Nicholas Stollenwerk MED Int Med Pulmonary GL Only</v>
      </c>
    </row>
    <row r="25463" spans="1:4">
      <c r="A25463" t="s">
        <v>73381</v>
      </c>
      <c r="B25463" t="s">
        <v>73382</v>
      </c>
      <c r="D25463" t="str">
        <f t="shared" si="397"/>
        <v>GLLUWP3576 Gregory Miller UNIVERSITY WRITING PROGRAM GL Only</v>
      </c>
    </row>
    <row r="25464" spans="1:4">
      <c r="A25464" t="s">
        <v>73383</v>
      </c>
      <c r="B25464" t="s">
        <v>73384</v>
      </c>
      <c r="D25464" t="str">
        <f t="shared" si="397"/>
        <v>GLMFCM3575 Amy Sekhon MED Family And Community Med GL Only</v>
      </c>
    </row>
    <row r="25465" spans="1:4">
      <c r="A25465" t="s">
        <v>73385</v>
      </c>
      <c r="B25465" t="s">
        <v>73386</v>
      </c>
      <c r="D25465" t="str">
        <f t="shared" si="397"/>
        <v>GLMNEU3574 Olivia C Tong MED Neurology GL Only</v>
      </c>
    </row>
    <row r="25466" spans="1:4">
      <c r="A25466" t="s">
        <v>73387</v>
      </c>
      <c r="B25466" t="s">
        <v>73388</v>
      </c>
      <c r="D25466" t="str">
        <f t="shared" si="397"/>
        <v>GLALAW3573 Helen Dahlke LAND AIR And WATER RESOURCES GL Only</v>
      </c>
    </row>
    <row r="25467" spans="1:4">
      <c r="A25467" t="s">
        <v>73389</v>
      </c>
      <c r="B25467" t="s">
        <v>73390</v>
      </c>
      <c r="D25467" t="str">
        <f t="shared" si="397"/>
        <v>GLLPOL3572 Benjamin Highton POLITICAL SCIENCE GL Only</v>
      </c>
    </row>
    <row r="25468" spans="1:4">
      <c r="A25468" t="s">
        <v>73391</v>
      </c>
      <c r="B25468" t="s">
        <v>73392</v>
      </c>
      <c r="D25468" t="str">
        <f t="shared" si="397"/>
        <v>GLLNAS3571 Justin Spence NATIVE AMERICAN STUDIES GL Only</v>
      </c>
    </row>
    <row r="25469" spans="1:4">
      <c r="A25469" t="s">
        <v>73393</v>
      </c>
      <c r="B25469" t="s">
        <v>73394</v>
      </c>
      <c r="D25469" t="str">
        <f t="shared" si="397"/>
        <v>GLIMPM3570 Reen Wu MED Int Med Pulmonary GL Only</v>
      </c>
    </row>
    <row r="25470" spans="1:4">
      <c r="A25470" t="s">
        <v>73395</v>
      </c>
      <c r="B25470" t="s">
        <v>73396</v>
      </c>
      <c r="D25470" t="str">
        <f t="shared" si="397"/>
        <v>GLMSUR3569 Lisa Brown MED Surgery GL Only</v>
      </c>
    </row>
    <row r="25471" spans="1:4">
      <c r="A25471" t="s">
        <v>73397</v>
      </c>
      <c r="B25471" t="s">
        <v>73398</v>
      </c>
      <c r="D25471" t="str">
        <f t="shared" si="397"/>
        <v>GLLPSC3568 Leah Krubitzer PSYCHOLOGY GL Only</v>
      </c>
    </row>
    <row r="25472" spans="1:4">
      <c r="A25472" t="s">
        <v>73399</v>
      </c>
      <c r="B25472" t="s">
        <v>73400</v>
      </c>
      <c r="D25472" t="str">
        <f t="shared" si="397"/>
        <v>GLVVMB3567 Philip Vulliet VM MOLECULAR BIO SCIENCES GL Only</v>
      </c>
    </row>
    <row r="25473" spans="1:4">
      <c r="A25473" t="s">
        <v>73401</v>
      </c>
      <c r="B25473" t="s">
        <v>73402</v>
      </c>
      <c r="D25473" t="str">
        <f t="shared" si="397"/>
        <v>GLEECE3566 Robert Bower ELECT And COMP ENGR GL Only</v>
      </c>
    </row>
    <row r="25474" spans="1:4">
      <c r="A25474" t="s">
        <v>73403</v>
      </c>
      <c r="B25474" t="s">
        <v>73404</v>
      </c>
      <c r="D25474" t="str">
        <f t="shared" si="397"/>
        <v>GLMANS3565 Naileshni Singh MED Anesth And Pain Medicine GL Only</v>
      </c>
    </row>
    <row r="25475" spans="1:4">
      <c r="A25475" t="s">
        <v>73405</v>
      </c>
      <c r="B25475" t="s">
        <v>73406</v>
      </c>
      <c r="D25475" t="str">
        <f t="shared" ref="D25475:D25538" si="398">A25475&amp;" "&amp;B25475</f>
        <v>GLVPHR3564 Holly Ernest VM POPULATION HLTH And REPROD GL Only</v>
      </c>
    </row>
    <row r="25476" spans="1:4">
      <c r="A25476" t="s">
        <v>73407</v>
      </c>
      <c r="B25476" t="s">
        <v>73408</v>
      </c>
      <c r="D25476" t="str">
        <f t="shared" si="398"/>
        <v>GLLANT3563 Cristina Moya ANTHROPOLOGY GL Only</v>
      </c>
    </row>
    <row r="25477" spans="1:4">
      <c r="A25477" t="s">
        <v>73409</v>
      </c>
      <c r="B25477" t="s">
        <v>73410</v>
      </c>
      <c r="D25477" t="str">
        <f t="shared" si="398"/>
        <v>GLLANT3562 D Olmsted ANTHROPOLOGY GL Only</v>
      </c>
    </row>
    <row r="25478" spans="1:4">
      <c r="A25478" t="s">
        <v>73411</v>
      </c>
      <c r="B25478" t="s">
        <v>73412</v>
      </c>
      <c r="D25478" t="str">
        <f t="shared" si="398"/>
        <v>GLBPLB3561 Steven Theg PLANT BIOLOGY GL Only</v>
      </c>
    </row>
    <row r="25479" spans="1:4">
      <c r="A25479" t="s">
        <v>73413</v>
      </c>
      <c r="B25479" t="s">
        <v>73414</v>
      </c>
      <c r="D25479" t="str">
        <f t="shared" si="398"/>
        <v>GLALAW3560 Ann Dillner LAND AIR And WATER RESOURCES GL Only</v>
      </c>
    </row>
    <row r="25480" spans="1:4">
      <c r="A25480" t="s">
        <v>73415</v>
      </c>
      <c r="B25480" t="s">
        <v>73416</v>
      </c>
      <c r="D25480" t="str">
        <f t="shared" si="398"/>
        <v>GLLPHY3559 Nicholas Curro PHYSICS GL Only</v>
      </c>
    </row>
    <row r="25481" spans="1:4">
      <c r="A25481" t="s">
        <v>73417</v>
      </c>
      <c r="B25481" t="s">
        <v>73418</v>
      </c>
      <c r="D25481" t="str">
        <f t="shared" si="398"/>
        <v>GLMERM3558 James Chenoweth MED Emergency Medicine GL Only</v>
      </c>
    </row>
    <row r="25482" spans="1:4">
      <c r="A25482" t="s">
        <v>73419</v>
      </c>
      <c r="B25482" t="s">
        <v>73420</v>
      </c>
      <c r="D25482" t="str">
        <f t="shared" si="398"/>
        <v>GLIMEN3557 Enkhmaa Byambaa MED Int Med Endocrinology GL Only</v>
      </c>
    </row>
    <row r="25483" spans="1:4">
      <c r="A25483" t="s">
        <v>73421</v>
      </c>
      <c r="B25483" t="s">
        <v>73422</v>
      </c>
      <c r="D25483" t="str">
        <f t="shared" si="398"/>
        <v>GLMHPH3556 Eamonn Dickson MED Physiology And Membrane Biol GL Only</v>
      </c>
    </row>
    <row r="25484" spans="1:4">
      <c r="A25484" t="s">
        <v>73423</v>
      </c>
      <c r="B25484" t="s">
        <v>73424</v>
      </c>
      <c r="D25484" t="str">
        <f t="shared" si="398"/>
        <v>GLEMAE3555 Michael Hill MECHANICAL And AEROSPACE ENGR GL Only</v>
      </c>
    </row>
    <row r="25485" spans="1:4">
      <c r="A25485" t="s">
        <v>73425</v>
      </c>
      <c r="B25485" t="s">
        <v>73426</v>
      </c>
      <c r="D25485" t="str">
        <f t="shared" si="398"/>
        <v>GLAARE3554 Hoy Carman AG And RESOURCE ECONOMICS GL Only</v>
      </c>
    </row>
    <row r="25486" spans="1:4">
      <c r="A25486" t="s">
        <v>73427</v>
      </c>
      <c r="B25486" t="s">
        <v>73428</v>
      </c>
      <c r="D25486" t="str">
        <f t="shared" si="398"/>
        <v>GLMDER3553 Raja Sivamani MED Dermatology GL Only</v>
      </c>
    </row>
    <row r="25487" spans="1:4">
      <c r="A25487" t="s">
        <v>73429</v>
      </c>
      <c r="B25487" t="s">
        <v>73430</v>
      </c>
      <c r="D25487" t="str">
        <f t="shared" si="398"/>
        <v>GLMPSY3552 Robert O Horst MED Psychiatry And Behav Sci GL Only</v>
      </c>
    </row>
    <row r="25488" spans="1:4">
      <c r="A25488" t="s">
        <v>73431</v>
      </c>
      <c r="B25488" t="s">
        <v>73432</v>
      </c>
      <c r="D25488" t="str">
        <f t="shared" si="398"/>
        <v>GLMOBG3551 Jan Lanouette Conley MED Obstetrics And Gynecology GL Only</v>
      </c>
    </row>
    <row r="25489" spans="1:4">
      <c r="A25489" t="s">
        <v>73433</v>
      </c>
      <c r="B25489" t="s">
        <v>73434</v>
      </c>
      <c r="D25489" t="str">
        <f t="shared" si="398"/>
        <v>GLIMHP3549 Madina Mohammadi MED Int Med Hospitalist GL Only</v>
      </c>
    </row>
    <row r="25490" spans="1:4">
      <c r="A25490" t="s">
        <v>73435</v>
      </c>
      <c r="B25490" t="s">
        <v>73436</v>
      </c>
      <c r="D25490" t="str">
        <f t="shared" si="398"/>
        <v>GLLANT3548 Damien Caillaud ANTHROPOLOGY GL Only</v>
      </c>
    </row>
    <row r="25491" spans="1:4">
      <c r="A25491" t="s">
        <v>73437</v>
      </c>
      <c r="B25491" t="s">
        <v>73438</v>
      </c>
      <c r="D25491" t="str">
        <f t="shared" si="398"/>
        <v>GLMPAT3547 Brittany Dugger MED Pathology And Lab Medicine GL Only</v>
      </c>
    </row>
    <row r="25492" spans="1:4">
      <c r="A25492" t="s">
        <v>73439</v>
      </c>
      <c r="B25492" t="s">
        <v>73440</v>
      </c>
      <c r="D25492" t="str">
        <f t="shared" si="398"/>
        <v>GLMPED3546 Gary Gathman MED Pediatrics GL Only</v>
      </c>
    </row>
    <row r="25493" spans="1:4">
      <c r="A25493" t="s">
        <v>73441</v>
      </c>
      <c r="B25493" t="s">
        <v>73442</v>
      </c>
      <c r="D25493" t="str">
        <f t="shared" si="398"/>
        <v>GLMPAT3545 Alexander Borowsky MED Pathology And Lab Medicine GL Only</v>
      </c>
    </row>
    <row r="25494" spans="1:4">
      <c r="A25494" t="s">
        <v>73443</v>
      </c>
      <c r="B25494" t="s">
        <v>73444</v>
      </c>
      <c r="D25494" t="str">
        <f t="shared" si="398"/>
        <v>GLVAPC3544 George Cardinet VM ANAT PHYSIO And CELL BIOLOGY GL Only</v>
      </c>
    </row>
    <row r="25495" spans="1:4">
      <c r="A25495" t="s">
        <v>73445</v>
      </c>
      <c r="B25495" t="s">
        <v>73446</v>
      </c>
      <c r="D25495" t="str">
        <f t="shared" si="398"/>
        <v>GLMERM3543 Marjan Siadat MED Emergency Medicine GL Only</v>
      </c>
    </row>
    <row r="25496" spans="1:4">
      <c r="A25496" t="s">
        <v>73447</v>
      </c>
      <c r="B25496" t="s">
        <v>73448</v>
      </c>
      <c r="D25496" t="str">
        <f t="shared" si="398"/>
        <v>GLIMHP3542 Cecilia Sing Sing Huang MED Int Med Hospitalist GL Only</v>
      </c>
    </row>
    <row r="25497" spans="1:4">
      <c r="A25497" t="s">
        <v>73449</v>
      </c>
      <c r="B25497" t="s">
        <v>73450</v>
      </c>
      <c r="D25497" t="str">
        <f t="shared" si="398"/>
        <v>GLMSUR3541 Joseph Galante MED Surgery GL Only</v>
      </c>
    </row>
    <row r="25498" spans="1:4">
      <c r="A25498" t="s">
        <v>73451</v>
      </c>
      <c r="B25498" t="s">
        <v>73452</v>
      </c>
      <c r="D25498" t="str">
        <f t="shared" si="398"/>
        <v>GLIMHO3540 Jerry Powell MED Int Med HEMONC GL Only</v>
      </c>
    </row>
    <row r="25499" spans="1:4">
      <c r="A25499" t="s">
        <v>73453</v>
      </c>
      <c r="B25499" t="s">
        <v>73454</v>
      </c>
      <c r="D25499" t="str">
        <f t="shared" si="398"/>
        <v>GLAFST3539 Michael Omahony FOOD SCIENCE And TECHNOLOGY GL Only</v>
      </c>
    </row>
    <row r="25500" spans="1:4">
      <c r="A25500" t="s">
        <v>73455</v>
      </c>
      <c r="B25500" t="s">
        <v>73456</v>
      </c>
      <c r="D25500" t="str">
        <f t="shared" si="398"/>
        <v>GLLLAW3538 Katherina Lin SCHOOL OF LAW GL Only</v>
      </c>
    </row>
    <row r="25501" spans="1:4">
      <c r="A25501" t="s">
        <v>73457</v>
      </c>
      <c r="B25501" t="s">
        <v>73458</v>
      </c>
      <c r="D25501" t="str">
        <f t="shared" si="398"/>
        <v>GLMMIC3537 Stefan Rothenburg MED Medical Microbiology And Imm GL Only</v>
      </c>
    </row>
    <row r="25502" spans="1:4">
      <c r="A25502" t="s">
        <v>73459</v>
      </c>
      <c r="B25502" t="s">
        <v>73460</v>
      </c>
      <c r="D25502" t="str">
        <f t="shared" si="398"/>
        <v>GLVVMB3536 Robert Hansen VM MOLECULAR BIO SCIENCES GL Only</v>
      </c>
    </row>
    <row r="25503" spans="1:4">
      <c r="A25503" t="s">
        <v>73461</v>
      </c>
      <c r="B25503" t="s">
        <v>73462</v>
      </c>
      <c r="D25503" t="str">
        <f t="shared" si="398"/>
        <v>GLECHE3535 Coleman Kronawitter CHEMICAL ENGINEERING GL Only</v>
      </c>
    </row>
    <row r="25504" spans="1:4">
      <c r="A25504" t="s">
        <v>73463</v>
      </c>
      <c r="B25504" t="s">
        <v>73464</v>
      </c>
      <c r="D25504" t="str">
        <f t="shared" si="398"/>
        <v>GLADES3534 Susan Handy ENVIRONMENTAL SCIENCE And POLICY GL Only</v>
      </c>
    </row>
    <row r="25505" spans="1:4">
      <c r="A25505" t="s">
        <v>73465</v>
      </c>
      <c r="B25505" t="s">
        <v>73466</v>
      </c>
      <c r="D25505" t="str">
        <f t="shared" si="398"/>
        <v>GLLFAI3533 Jeff Fort FRENCH And ITALIAN GL Only</v>
      </c>
    </row>
    <row r="25506" spans="1:4">
      <c r="A25506" t="s">
        <v>73467</v>
      </c>
      <c r="B25506" t="s">
        <v>73468</v>
      </c>
      <c r="D25506" t="str">
        <f t="shared" si="398"/>
        <v>GLLAMS3532 Ari Kelman AMERICAN STUDIES GL Only</v>
      </c>
    </row>
    <row r="25507" spans="1:4">
      <c r="A25507" t="s">
        <v>73469</v>
      </c>
      <c r="B25507" t="s">
        <v>73470</v>
      </c>
      <c r="D25507" t="str">
        <f t="shared" si="398"/>
        <v>GLLPSC3531 Charan Ranganath PSYCHOLOGY GL Only</v>
      </c>
    </row>
    <row r="25508" spans="1:4">
      <c r="A25508" t="s">
        <v>73471</v>
      </c>
      <c r="B25508" t="s">
        <v>73472</v>
      </c>
      <c r="D25508" t="str">
        <f t="shared" si="398"/>
        <v>GLLECN3530 Marianne Page ECONOMICS GL Only</v>
      </c>
    </row>
    <row r="25509" spans="1:4">
      <c r="A25509" t="s">
        <v>73473</v>
      </c>
      <c r="B25509" t="s">
        <v>73474</v>
      </c>
      <c r="D25509" t="str">
        <f t="shared" si="398"/>
        <v>GLVAPC3529 Stephen Mcsorley VM ANAT PHYSIO And CELL BIOLOGY GL Only</v>
      </c>
    </row>
    <row r="25510" spans="1:4">
      <c r="A25510" t="s">
        <v>73475</v>
      </c>
      <c r="B25510" t="s">
        <v>73476</v>
      </c>
      <c r="D25510" t="str">
        <f t="shared" si="398"/>
        <v>GLMOBG3528 Ramesh Pundi MED Obstetrics And Gynecology GL Only</v>
      </c>
    </row>
    <row r="25511" spans="1:4">
      <c r="A25511" t="s">
        <v>73477</v>
      </c>
      <c r="B25511" t="s">
        <v>73478</v>
      </c>
      <c r="D25511" t="str">
        <f t="shared" si="398"/>
        <v>GLBMCB3527 Jawdat Al Bassam MOLECULAR And CELLULAR BIO GL Only</v>
      </c>
    </row>
    <row r="25512" spans="1:4">
      <c r="A25512" t="s">
        <v>73479</v>
      </c>
      <c r="B25512" t="s">
        <v>73480</v>
      </c>
      <c r="D25512" t="str">
        <f t="shared" si="398"/>
        <v>GLNURS3526 Mary Lou Siantz School of Nursing GL Only</v>
      </c>
    </row>
    <row r="25513" spans="1:4">
      <c r="A25513" t="s">
        <v>73481</v>
      </c>
      <c r="B25513" t="s">
        <v>73482</v>
      </c>
      <c r="D25513" t="str">
        <f t="shared" si="398"/>
        <v>GLLPHY3525 Shirley Chiang PHYSICS GL Only</v>
      </c>
    </row>
    <row r="25514" spans="1:4">
      <c r="A25514" t="s">
        <v>73483</v>
      </c>
      <c r="B25514" t="s">
        <v>73484</v>
      </c>
      <c r="D25514" t="str">
        <f t="shared" si="398"/>
        <v>GLMOPH3524 Jiajia Chen MED Eye Center GL Only</v>
      </c>
    </row>
    <row r="25515" spans="1:4">
      <c r="A25515" t="s">
        <v>73485</v>
      </c>
      <c r="B25515" t="s">
        <v>73486</v>
      </c>
      <c r="D25515" t="str">
        <f t="shared" si="398"/>
        <v>GLVAPC3523 Richard Connon VM ANAT PHYSIO And CELL BIOLOGY GL Only</v>
      </c>
    </row>
    <row r="25516" spans="1:4">
      <c r="A25516" t="s">
        <v>73487</v>
      </c>
      <c r="B25516" t="s">
        <v>73488</v>
      </c>
      <c r="D25516" t="str">
        <f t="shared" si="398"/>
        <v>GLLMUS3522 Stacey Pelinka MUSIC GL Only</v>
      </c>
    </row>
    <row r="25517" spans="1:4">
      <c r="A25517" t="s">
        <v>73489</v>
      </c>
      <c r="B25517" t="s">
        <v>73490</v>
      </c>
      <c r="D25517" t="str">
        <f t="shared" si="398"/>
        <v>GLLECN3521 Paul Bergin ECONOMICS GL Only</v>
      </c>
    </row>
    <row r="25518" spans="1:4">
      <c r="A25518" t="s">
        <v>73491</v>
      </c>
      <c r="B25518" t="s">
        <v>73492</v>
      </c>
      <c r="D25518" t="str">
        <f t="shared" si="398"/>
        <v>GLLPHY3520 Eric Prebys PHYSICS GL Only</v>
      </c>
    </row>
    <row r="25519" spans="1:4">
      <c r="A25519" t="s">
        <v>73493</v>
      </c>
      <c r="B25519" t="s">
        <v>73494</v>
      </c>
      <c r="D25519" t="str">
        <f t="shared" si="398"/>
        <v>GLECHE3519 Ann Orel CHEMICAL ENGINEERING GL Only</v>
      </c>
    </row>
    <row r="25520" spans="1:4">
      <c r="A25520" t="s">
        <v>73495</v>
      </c>
      <c r="B25520" t="s">
        <v>73496</v>
      </c>
      <c r="D25520" t="str">
        <f t="shared" si="398"/>
        <v>GLBMCB3518 Carol Erickson MOLECULAR And CELLULAR BIO GL Only</v>
      </c>
    </row>
    <row r="25521" spans="1:4">
      <c r="A25521" t="s">
        <v>73497</v>
      </c>
      <c r="B25521" t="s">
        <v>73498</v>
      </c>
      <c r="D25521" t="str">
        <f t="shared" si="398"/>
        <v>GLMORT3517 Blaine Christiansen MED Orthopaedic Surgery GL Only</v>
      </c>
    </row>
    <row r="25522" spans="1:4">
      <c r="A25522" t="s">
        <v>73499</v>
      </c>
      <c r="B25522" t="s">
        <v>73500</v>
      </c>
      <c r="D25522" t="str">
        <f t="shared" si="398"/>
        <v>GLVVME3516 Nadine Lamberski VM MEDICINE And EPIDEMIOLOGY GL Only</v>
      </c>
    </row>
    <row r="25523" spans="1:4">
      <c r="A25523" t="s">
        <v>73501</v>
      </c>
      <c r="B25523" t="s">
        <v>73502</v>
      </c>
      <c r="D25523" t="str">
        <f t="shared" si="398"/>
        <v>GLLECN3515 Jean Stratford ECONOMICS GL Only</v>
      </c>
    </row>
    <row r="25524" spans="1:4">
      <c r="A25524" t="s">
        <v>73503</v>
      </c>
      <c r="B25524" t="s">
        <v>73504</v>
      </c>
      <c r="D25524" t="str">
        <f t="shared" si="398"/>
        <v>GLMPED3514 Timothy Errera MED Pediatrics GL Only</v>
      </c>
    </row>
    <row r="25525" spans="1:4">
      <c r="A25525" t="s">
        <v>73505</v>
      </c>
      <c r="B25525" t="s">
        <v>73506</v>
      </c>
      <c r="D25525" t="str">
        <f t="shared" si="398"/>
        <v>GLVVME3513 Candace Sousa VM MEDICINE And EPIDEMIOLOGY GL Only</v>
      </c>
    </row>
    <row r="25526" spans="1:4">
      <c r="A25526" t="s">
        <v>73507</v>
      </c>
      <c r="B25526" t="s">
        <v>73508</v>
      </c>
      <c r="D25526" t="str">
        <f t="shared" si="398"/>
        <v>GLIMID3512 Richard Pollard MED Int Med Infectious Dis GL Only</v>
      </c>
    </row>
    <row r="25527" spans="1:4">
      <c r="A25527" t="s">
        <v>73509</v>
      </c>
      <c r="B25527" t="s">
        <v>73510</v>
      </c>
      <c r="D25527" t="str">
        <f t="shared" si="398"/>
        <v>GLLMAT3511 John Hunter MATHEMATICS GL Only</v>
      </c>
    </row>
    <row r="25528" spans="1:4">
      <c r="A25528" t="s">
        <v>73511</v>
      </c>
      <c r="B25528" t="s">
        <v>73512</v>
      </c>
      <c r="D25528" t="str">
        <f t="shared" si="398"/>
        <v>GLIMPM3510 Kimberly Hardin MED Int Med Pulmonary GL Only</v>
      </c>
    </row>
    <row r="25529" spans="1:4">
      <c r="A25529" t="s">
        <v>73513</v>
      </c>
      <c r="B25529" t="s">
        <v>73514</v>
      </c>
      <c r="D25529" t="str">
        <f t="shared" si="398"/>
        <v>GLVPHR3509 Patricia Wakenell VM POPULATION HLTH And REPROD GL Only</v>
      </c>
    </row>
    <row r="25530" spans="1:4">
      <c r="A25530" t="s">
        <v>73515</v>
      </c>
      <c r="B25530" t="s">
        <v>73516</v>
      </c>
      <c r="D25530" t="str">
        <f t="shared" si="398"/>
        <v>GLEECE3508 David Mayne ELECT And COMP ENGR GL Only</v>
      </c>
    </row>
    <row r="25531" spans="1:4">
      <c r="A25531" t="s">
        <v>73517</v>
      </c>
      <c r="B25531" t="s">
        <v>73518</v>
      </c>
      <c r="D25531" t="str">
        <f t="shared" si="398"/>
        <v>GLEECE3507 Renetta G Tull ELECT And COMP ENGR GL Only</v>
      </c>
    </row>
    <row r="25532" spans="1:4">
      <c r="A25532" t="s">
        <v>73519</v>
      </c>
      <c r="B25532" t="s">
        <v>73520</v>
      </c>
      <c r="D25532" t="str">
        <f t="shared" si="398"/>
        <v>GLDEDU3506 Christian Faltis EDUCATION GL Only</v>
      </c>
    </row>
    <row r="25533" spans="1:4">
      <c r="A25533" t="s">
        <v>73521</v>
      </c>
      <c r="B25533" t="s">
        <v>73522</v>
      </c>
      <c r="D25533" t="str">
        <f t="shared" si="398"/>
        <v>GLLEAL3505 Xiaomei Chen EAST ASIAN LANG And CULTURES GL Only</v>
      </c>
    </row>
    <row r="25534" spans="1:4">
      <c r="A25534" t="s">
        <v>73523</v>
      </c>
      <c r="B25534" t="s">
        <v>73524</v>
      </c>
      <c r="D25534" t="str">
        <f t="shared" si="398"/>
        <v>GLLIBR3504 George Bynon UCDLIBRARY GL Only</v>
      </c>
    </row>
    <row r="25535" spans="1:4">
      <c r="A25535" t="s">
        <v>73525</v>
      </c>
      <c r="B25535" t="s">
        <v>73526</v>
      </c>
      <c r="D25535" t="str">
        <f t="shared" si="398"/>
        <v>GLLPSC3503 Neal Kroll PSYCHOLOGY GL Only</v>
      </c>
    </row>
    <row r="25536" spans="1:4">
      <c r="A25536" t="s">
        <v>73527</v>
      </c>
      <c r="B25536" t="s">
        <v>73528</v>
      </c>
      <c r="D25536" t="str">
        <f t="shared" si="398"/>
        <v>GLMDER3502 Kenichi Nakajima MED Dermatology GL Only</v>
      </c>
    </row>
    <row r="25537" spans="1:4">
      <c r="A25537" t="s">
        <v>73529</v>
      </c>
      <c r="B25537" t="s">
        <v>73530</v>
      </c>
      <c r="D25537" t="str">
        <f t="shared" si="398"/>
        <v>GLMPSY3501 Alexander Nord MED Psychiatry And Behav Sci GL Only</v>
      </c>
    </row>
    <row r="25538" spans="1:4">
      <c r="A25538" t="s">
        <v>73531</v>
      </c>
      <c r="B25538" t="s">
        <v>73532</v>
      </c>
      <c r="D25538" t="str">
        <f t="shared" si="398"/>
        <v>GLLECN3500 Gregory Clark ECONOMICS GL Only</v>
      </c>
    </row>
    <row r="25539" spans="1:4">
      <c r="A25539" t="s">
        <v>73533</v>
      </c>
      <c r="B25539" t="s">
        <v>73534</v>
      </c>
      <c r="D25539" t="str">
        <f t="shared" ref="D25539:D25602" si="399">A25539&amp;" "&amp;B25539</f>
        <v>GLMOBG3499 Michael Trifiro MED Obstetrics And Gynecology GL Only</v>
      </c>
    </row>
    <row r="25540" spans="1:4">
      <c r="A25540" t="s">
        <v>73535</v>
      </c>
      <c r="B25540" t="s">
        <v>73536</v>
      </c>
      <c r="D25540" t="str">
        <f t="shared" si="399"/>
        <v>GLMOPH3498 Jennifer Li MED Eye Center GL Only</v>
      </c>
    </row>
    <row r="25541" spans="1:4">
      <c r="A25541" t="s">
        <v>73537</v>
      </c>
      <c r="B25541" t="s">
        <v>73538</v>
      </c>
      <c r="D25541" t="str">
        <f t="shared" si="399"/>
        <v>GLMRAD3497 Lisa Kang MED Radiology GL Only</v>
      </c>
    </row>
    <row r="25542" spans="1:4">
      <c r="A25542" t="s">
        <v>73539</v>
      </c>
      <c r="B25542" t="s">
        <v>73540</v>
      </c>
      <c r="D25542" t="str">
        <f t="shared" si="399"/>
        <v>GLMANS3496 Matthew Grow MED Anesth And Pain Medicine GL Only</v>
      </c>
    </row>
    <row r="25543" spans="1:4">
      <c r="A25543" t="s">
        <v>73541</v>
      </c>
      <c r="B25543" t="s">
        <v>73542</v>
      </c>
      <c r="D25543" t="str">
        <f t="shared" si="399"/>
        <v>GLLCMN3495 Jeanette Ruiz COMMUNICATION GL Only</v>
      </c>
    </row>
    <row r="25544" spans="1:4">
      <c r="A25544" t="s">
        <v>73543</v>
      </c>
      <c r="B25544" t="s">
        <v>73544</v>
      </c>
      <c r="D25544" t="str">
        <f t="shared" si="399"/>
        <v>GLIMPM3494 H Bonekat MED Int Med Pulmonary GL Only</v>
      </c>
    </row>
    <row r="25545" spans="1:4">
      <c r="A25545" t="s">
        <v>73545</v>
      </c>
      <c r="B25545" t="s">
        <v>73546</v>
      </c>
      <c r="D25545" t="str">
        <f t="shared" si="399"/>
        <v>GLMPSY3493 Charles Scott MED Psychiatry And Behav Sci GL Only</v>
      </c>
    </row>
    <row r="25546" spans="1:4">
      <c r="A25546" t="s">
        <v>73547</v>
      </c>
      <c r="B25546" t="s">
        <v>73548</v>
      </c>
      <c r="D25546" t="str">
        <f t="shared" si="399"/>
        <v>GLLENL3492 Mj Hoffman ENGLISH GL Only</v>
      </c>
    </row>
    <row r="25547" spans="1:4">
      <c r="A25547" t="s">
        <v>73549</v>
      </c>
      <c r="B25547" t="s">
        <v>73550</v>
      </c>
      <c r="D25547" t="str">
        <f t="shared" si="399"/>
        <v>GLMPHA3491 Stefano Morotti MED Pharmacology GL Only</v>
      </c>
    </row>
    <row r="25548" spans="1:4">
      <c r="A25548" t="s">
        <v>73551</v>
      </c>
      <c r="B25548" t="s">
        <v>73552</v>
      </c>
      <c r="D25548" t="str">
        <f t="shared" si="399"/>
        <v>GLLUWP3490 Donald Johns UNIVERSITY WRITING PROGRAM GL Only</v>
      </c>
    </row>
    <row r="25549" spans="1:4">
      <c r="A25549" t="s">
        <v>73553</v>
      </c>
      <c r="B25549" t="s">
        <v>73554</v>
      </c>
      <c r="D25549" t="str">
        <f t="shared" si="399"/>
        <v>GLMFCM3489 Miriam Harris MED Family And Community Med GL Only</v>
      </c>
    </row>
    <row r="25550" spans="1:4">
      <c r="A25550" t="s">
        <v>73555</v>
      </c>
      <c r="B25550" t="s">
        <v>73556</v>
      </c>
      <c r="D25550" t="str">
        <f t="shared" si="399"/>
        <v>GLLCMN3488 John Theobald COMMUNICATION GL Only</v>
      </c>
    </row>
    <row r="25551" spans="1:4">
      <c r="A25551" t="s">
        <v>73557</v>
      </c>
      <c r="B25551" t="s">
        <v>73558</v>
      </c>
      <c r="D25551" t="str">
        <f t="shared" si="399"/>
        <v>GLLDES3487 Ann Savageau DEPARTMENT OF DESIGN GL Only</v>
      </c>
    </row>
    <row r="25552" spans="1:4">
      <c r="A25552" t="s">
        <v>73559</v>
      </c>
      <c r="B25552" t="s">
        <v>73560</v>
      </c>
      <c r="D25552" t="str">
        <f t="shared" si="399"/>
        <v>GLLDES3486 Thomas Maiorana DEPARTMENT OF DESIGN GL Only</v>
      </c>
    </row>
    <row r="25553" spans="1:4">
      <c r="A25553" t="s">
        <v>73561</v>
      </c>
      <c r="B25553" t="s">
        <v>73562</v>
      </c>
      <c r="D25553" t="str">
        <f t="shared" si="399"/>
        <v>GLLPHY3485 Valentin Taufour PHYSICS GL Only</v>
      </c>
    </row>
    <row r="25554" spans="1:4">
      <c r="A25554" t="s">
        <v>73563</v>
      </c>
      <c r="B25554" t="s">
        <v>73564</v>
      </c>
      <c r="D25554" t="str">
        <f t="shared" si="399"/>
        <v>GLMERM3484 Erik Laurin MED Emergency Medicine GL Only</v>
      </c>
    </row>
    <row r="25555" spans="1:4">
      <c r="A25555" t="s">
        <v>73565</v>
      </c>
      <c r="B25555" t="s">
        <v>73566</v>
      </c>
      <c r="D25555" t="str">
        <f t="shared" si="399"/>
        <v>GLMERM3483 Sarah Heringer MED Emergency Medicine GL Only</v>
      </c>
    </row>
    <row r="25556" spans="1:4">
      <c r="A25556" t="s">
        <v>73567</v>
      </c>
      <c r="B25556" t="s">
        <v>73568</v>
      </c>
      <c r="D25556" t="str">
        <f t="shared" si="399"/>
        <v>GLLHIS3482 Ali Anooshahr HISTORY GL Only</v>
      </c>
    </row>
    <row r="25557" spans="1:4">
      <c r="A25557" t="s">
        <v>73569</v>
      </c>
      <c r="B25557" t="s">
        <v>73570</v>
      </c>
      <c r="D25557" t="str">
        <f t="shared" si="399"/>
        <v>GLABAE3481 Roger Garrett BIOLOGICAL And AG ENGINEERING GL Only</v>
      </c>
    </row>
    <row r="25558" spans="1:4">
      <c r="A25558" t="s">
        <v>73571</v>
      </c>
      <c r="B25558" t="s">
        <v>73572</v>
      </c>
      <c r="D25558" t="str">
        <f t="shared" si="399"/>
        <v>GLMPSY3480 Sajoy Varghese MED Psychiatry And Behav Sci GL Only</v>
      </c>
    </row>
    <row r="25559" spans="1:4">
      <c r="A25559" t="s">
        <v>73573</v>
      </c>
      <c r="B25559" t="s">
        <v>73574</v>
      </c>
      <c r="D25559" t="str">
        <f t="shared" si="399"/>
        <v>GLGSM13479 Ayako Yasuda GRADUATE SCHOOL OF MANAGEMENT GL Only</v>
      </c>
    </row>
    <row r="25560" spans="1:4">
      <c r="A25560" t="s">
        <v>73575</v>
      </c>
      <c r="B25560" t="s">
        <v>73576</v>
      </c>
      <c r="D25560" t="str">
        <f t="shared" si="399"/>
        <v>GLMNSG3478 Griffith Harsh MED Neurological Surgery GL Only</v>
      </c>
    </row>
    <row r="25561" spans="1:4">
      <c r="A25561" t="s">
        <v>73577</v>
      </c>
      <c r="B25561" t="s">
        <v>73578</v>
      </c>
      <c r="D25561" t="str">
        <f t="shared" si="399"/>
        <v>GLAWFC3477 Peter Moyle WILDLIFE And FISHERIES BIOLOGY GL Only</v>
      </c>
    </row>
    <row r="25562" spans="1:4">
      <c r="A25562" t="s">
        <v>73579</v>
      </c>
      <c r="B25562" t="s">
        <v>73580</v>
      </c>
      <c r="D25562" t="str">
        <f t="shared" si="399"/>
        <v>GLMPED3476 Jesse Joad MED Pediatrics GL Only</v>
      </c>
    </row>
    <row r="25563" spans="1:4">
      <c r="A25563" t="s">
        <v>73581</v>
      </c>
      <c r="B25563" t="s">
        <v>73582</v>
      </c>
      <c r="D25563" t="str">
        <f t="shared" si="399"/>
        <v>GLMSUR3475 Pirko Maguina MED Surgery GL Only</v>
      </c>
    </row>
    <row r="25564" spans="1:4">
      <c r="A25564" t="s">
        <v>73583</v>
      </c>
      <c r="B25564" t="s">
        <v>73584</v>
      </c>
      <c r="D25564" t="str">
        <f t="shared" si="399"/>
        <v>GLLEPS3474 James Rustad EARTH And PLANETARY SCIENCES GL Only</v>
      </c>
    </row>
    <row r="25565" spans="1:4">
      <c r="A25565" t="s">
        <v>73585</v>
      </c>
      <c r="B25565" t="s">
        <v>73586</v>
      </c>
      <c r="D25565" t="str">
        <f t="shared" si="399"/>
        <v>GLMNEU3473 Xinhua Zhan MED Neurology GL Only</v>
      </c>
    </row>
    <row r="25566" spans="1:4">
      <c r="A25566" t="s">
        <v>73587</v>
      </c>
      <c r="B25566" t="s">
        <v>73588</v>
      </c>
      <c r="D25566" t="str">
        <f t="shared" si="399"/>
        <v>GLLMAT3472 Dallas Banks MATHEMATICS GL Only</v>
      </c>
    </row>
    <row r="25567" spans="1:4">
      <c r="A25567" t="s">
        <v>73589</v>
      </c>
      <c r="B25567" t="s">
        <v>73590</v>
      </c>
      <c r="D25567" t="str">
        <f t="shared" si="399"/>
        <v>GLMPED3471 Stephanie Walton MED Pediatrics GL Only</v>
      </c>
    </row>
    <row r="25568" spans="1:4">
      <c r="A25568" t="s">
        <v>73591</v>
      </c>
      <c r="B25568" t="s">
        <v>73592</v>
      </c>
      <c r="D25568" t="str">
        <f t="shared" si="399"/>
        <v>GLLLAW3470 Dena R Bauman SCHOOL OF LAW GL Only</v>
      </c>
    </row>
    <row r="25569" spans="1:4">
      <c r="A25569" t="s">
        <v>73593</v>
      </c>
      <c r="B25569" t="s">
        <v>73594</v>
      </c>
      <c r="D25569" t="str">
        <f t="shared" si="399"/>
        <v>GLIMHP3469 Anita Singh MED Int Med Hospitalist GL Only</v>
      </c>
    </row>
    <row r="25570" spans="1:4">
      <c r="A25570" t="s">
        <v>73595</v>
      </c>
      <c r="B25570" t="s">
        <v>73596</v>
      </c>
      <c r="D25570" t="str">
        <f t="shared" si="399"/>
        <v>GLLMAT3468 Roger Wets MATHEMATICS GL Only</v>
      </c>
    </row>
    <row r="25571" spans="1:4">
      <c r="A25571" t="s">
        <v>73597</v>
      </c>
      <c r="B25571" t="s">
        <v>73598</v>
      </c>
      <c r="D25571" t="str">
        <f t="shared" si="399"/>
        <v>GLAANS3467 Lee Pettey ANIMAL SCIENCE GL Only</v>
      </c>
    </row>
    <row r="25572" spans="1:4">
      <c r="A25572" t="s">
        <v>73599</v>
      </c>
      <c r="B25572" t="s">
        <v>73600</v>
      </c>
      <c r="D25572" t="str">
        <f t="shared" si="399"/>
        <v>GLMNEU3466 Doris Chen MED Neurology GL Only</v>
      </c>
    </row>
    <row r="25573" spans="1:4">
      <c r="A25573" t="s">
        <v>73601</v>
      </c>
      <c r="B25573" t="s">
        <v>73602</v>
      </c>
      <c r="D25573" t="str">
        <f t="shared" si="399"/>
        <v>GLDEDU3465 Jacob S Jackson EDUCATION GL Only</v>
      </c>
    </row>
    <row r="25574" spans="1:4">
      <c r="A25574" t="s">
        <v>73603</v>
      </c>
      <c r="B25574" t="s">
        <v>73604</v>
      </c>
      <c r="D25574" t="str">
        <f t="shared" si="399"/>
        <v>GLECHM3464 Denise Krol MATERIALS SCIENCE And ENGINEERING GL Only</v>
      </c>
    </row>
    <row r="25575" spans="1:4">
      <c r="A25575" t="s">
        <v>73605</v>
      </c>
      <c r="B25575" t="s">
        <v>73606</v>
      </c>
      <c r="D25575" t="str">
        <f t="shared" si="399"/>
        <v>GLDEDU3463 Karen Watson Gegeo EDUCATION GL Only</v>
      </c>
    </row>
    <row r="25576" spans="1:4">
      <c r="A25576" t="s">
        <v>73607</v>
      </c>
      <c r="B25576" t="s">
        <v>73608</v>
      </c>
      <c r="D25576" t="str">
        <f t="shared" si="399"/>
        <v>GLECSE3462 Daniel Gusfield ENGR COMPUTER SCIENCE GL Only</v>
      </c>
    </row>
    <row r="25577" spans="1:4">
      <c r="A25577" t="s">
        <v>73609</v>
      </c>
      <c r="B25577" t="s">
        <v>73610</v>
      </c>
      <c r="D25577" t="str">
        <f t="shared" si="399"/>
        <v>GLECEE3461 Samuel Schladow CIVIL And ENVIRONMENTAL ENGR GL Only</v>
      </c>
    </row>
    <row r="25578" spans="1:4">
      <c r="A25578" t="s">
        <v>73611</v>
      </c>
      <c r="B25578" t="s">
        <v>73612</v>
      </c>
      <c r="D25578" t="str">
        <f t="shared" si="399"/>
        <v>GLGSM13460 Michelle Yetman GRADUATE SCHOOL OF MANAGEMENT GL Only</v>
      </c>
    </row>
    <row r="25579" spans="1:4">
      <c r="A25579" t="s">
        <v>73613</v>
      </c>
      <c r="B25579" t="s">
        <v>73614</v>
      </c>
      <c r="D25579" t="str">
        <f t="shared" si="399"/>
        <v>GLABAE3459 Jeffrey Mason Earles BIOLOGICAL And AG ENGINEERING GL Only</v>
      </c>
    </row>
    <row r="25580" spans="1:4">
      <c r="A25580" t="s">
        <v>73615</v>
      </c>
      <c r="B25580" t="s">
        <v>73616</v>
      </c>
      <c r="D25580" t="str">
        <f t="shared" si="399"/>
        <v>GLANUT3458 Charles Stephensen NUTRITION GL Only</v>
      </c>
    </row>
    <row r="25581" spans="1:4">
      <c r="A25581" t="s">
        <v>73617</v>
      </c>
      <c r="B25581" t="s">
        <v>73618</v>
      </c>
      <c r="D25581" t="str">
        <f t="shared" si="399"/>
        <v>GLVVSR3457 Soohyun Kim VM SURGRAD SCIENCE GL Only</v>
      </c>
    </row>
    <row r="25582" spans="1:4">
      <c r="A25582" t="s">
        <v>73619</v>
      </c>
      <c r="B25582" t="s">
        <v>73620</v>
      </c>
      <c r="D25582" t="str">
        <f t="shared" si="399"/>
        <v>GLBMMG3456 Miriam Markum MICROBIOLOGY And MOLEC GENETICS GL Only</v>
      </c>
    </row>
    <row r="25583" spans="1:4">
      <c r="A25583" t="s">
        <v>73621</v>
      </c>
      <c r="B25583" t="s">
        <v>73622</v>
      </c>
      <c r="D25583" t="str">
        <f t="shared" si="399"/>
        <v>GLAARE3455 Jerry Lundblad AG And RESOURCE ECONOMICS GL Only</v>
      </c>
    </row>
    <row r="25584" spans="1:4">
      <c r="A25584" t="s">
        <v>73623</v>
      </c>
      <c r="B25584" t="s">
        <v>73624</v>
      </c>
      <c r="D25584" t="str">
        <f t="shared" si="399"/>
        <v>GLAWFC3454 Douglas Kelt WILDLIFE And FISHERIES BIOLOGY GL Only</v>
      </c>
    </row>
    <row r="25585" spans="1:4">
      <c r="A25585" t="s">
        <v>73625</v>
      </c>
      <c r="B25585" t="s">
        <v>73626</v>
      </c>
      <c r="D25585" t="str">
        <f t="shared" si="399"/>
        <v>GLMNEU3453 Tsung Yu Chen MED Neurology GL Only</v>
      </c>
    </row>
    <row r="25586" spans="1:4">
      <c r="A25586" t="s">
        <v>73627</v>
      </c>
      <c r="B25586" t="s">
        <v>73628</v>
      </c>
      <c r="D25586" t="str">
        <f t="shared" si="399"/>
        <v>GLMADM3452 Gregory Grigoriy Tovmassian MED Deans Office GL Only</v>
      </c>
    </row>
    <row r="25587" spans="1:4">
      <c r="A25587" t="s">
        <v>73629</v>
      </c>
      <c r="B25587" t="s">
        <v>73630</v>
      </c>
      <c r="D25587" t="str">
        <f t="shared" si="399"/>
        <v>GLVVMB3451 Quinton Rogers VM MOLECULAR BIO SCIENCES GL Only</v>
      </c>
    </row>
    <row r="25588" spans="1:4">
      <c r="A25588" t="s">
        <v>73631</v>
      </c>
      <c r="B25588" t="s">
        <v>73632</v>
      </c>
      <c r="D25588" t="str">
        <f t="shared" si="399"/>
        <v>GLBMCB3450 Larry Sprechman MOLECULAR And CELLULAR BIO GL Only</v>
      </c>
    </row>
    <row r="25589" spans="1:4">
      <c r="A25589" t="s">
        <v>73633</v>
      </c>
      <c r="B25589" t="s">
        <v>73634</v>
      </c>
      <c r="D25589" t="str">
        <f t="shared" si="399"/>
        <v>GLBNPB3449 Jack Goldberg NEURO PHYSIO And BEHAVIOR GL Only</v>
      </c>
    </row>
    <row r="25590" spans="1:4">
      <c r="A25590" t="s">
        <v>73635</v>
      </c>
      <c r="B25590" t="s">
        <v>73636</v>
      </c>
      <c r="D25590" t="str">
        <f t="shared" si="399"/>
        <v>GLLPHY3448 J Anthony Tyson PHYSICS GL Only</v>
      </c>
    </row>
    <row r="25591" spans="1:4">
      <c r="A25591" t="s">
        <v>73637</v>
      </c>
      <c r="B25591" t="s">
        <v>73638</v>
      </c>
      <c r="D25591" t="str">
        <f t="shared" si="399"/>
        <v>GLLLIN3447 John Hawkins LINGUISTICS GL Only</v>
      </c>
    </row>
    <row r="25592" spans="1:4">
      <c r="A25592" t="s">
        <v>73639</v>
      </c>
      <c r="B25592" t="s">
        <v>73640</v>
      </c>
      <c r="D25592" t="str">
        <f t="shared" si="399"/>
        <v>GLGSM13446 Greta Hsu GRADUATE SCHOOL OF MANAGEMENT GL Only</v>
      </c>
    </row>
    <row r="25593" spans="1:4">
      <c r="A25593" t="s">
        <v>73641</v>
      </c>
      <c r="B25593" t="s">
        <v>73642</v>
      </c>
      <c r="D25593" t="str">
        <f t="shared" si="399"/>
        <v>GLVPHR3445 Alan Conley VM POPULATION HLTH And REPROD GL Only</v>
      </c>
    </row>
    <row r="25594" spans="1:4">
      <c r="A25594" t="s">
        <v>73643</v>
      </c>
      <c r="B25594" t="s">
        <v>73644</v>
      </c>
      <c r="D25594" t="str">
        <f t="shared" si="399"/>
        <v>GLDEDU3444 Mikael B Villalobos EDUCATION GL Only</v>
      </c>
    </row>
    <row r="25595" spans="1:4">
      <c r="A25595" t="s">
        <v>73645</v>
      </c>
      <c r="B25595" t="s">
        <v>73646</v>
      </c>
      <c r="D25595" t="str">
        <f t="shared" si="399"/>
        <v>GLBMMG0008 Wolf D Heyer MICROBIOLOGY And MOLEC GENETICS GL Only</v>
      </c>
    </row>
    <row r="25596" spans="1:4">
      <c r="A25596" t="s">
        <v>73647</v>
      </c>
      <c r="B25596" t="s">
        <v>73648</v>
      </c>
      <c r="D25596" t="str">
        <f t="shared" si="399"/>
        <v>GLLLAW3443 Daniel Simmons SCHOOL OF LAW GL Only</v>
      </c>
    </row>
    <row r="25597" spans="1:4">
      <c r="A25597" t="s">
        <v>73649</v>
      </c>
      <c r="B25597" t="s">
        <v>73650</v>
      </c>
      <c r="D25597" t="str">
        <f t="shared" si="399"/>
        <v>GLEMAE3442 Jae Wan Park MECHANICAL And AEROSPACE ENGR GL Only</v>
      </c>
    </row>
    <row r="25598" spans="1:4">
      <c r="A25598" t="s">
        <v>73651</v>
      </c>
      <c r="B25598" t="s">
        <v>73652</v>
      </c>
      <c r="D25598" t="str">
        <f t="shared" si="399"/>
        <v>GLLSAP3441 Cristina Gonzalez SPANISH And PORTUGUESE GL Only</v>
      </c>
    </row>
    <row r="25599" spans="1:4">
      <c r="A25599" t="s">
        <v>73653</v>
      </c>
      <c r="B25599" t="s">
        <v>73654</v>
      </c>
      <c r="D25599" t="str">
        <f t="shared" si="399"/>
        <v>GLLECN3440 James Cloyne ECONOMICS GL Only</v>
      </c>
    </row>
    <row r="25600" spans="1:4">
      <c r="A25600" t="s">
        <v>73655</v>
      </c>
      <c r="B25600" t="s">
        <v>73656</v>
      </c>
      <c r="D25600" t="str">
        <f t="shared" si="399"/>
        <v>GLVVSR3439 Robert Brosnan VM SURGRAD SCIENCE GL Only</v>
      </c>
    </row>
    <row r="25601" spans="1:4">
      <c r="A25601" t="s">
        <v>73657</v>
      </c>
      <c r="B25601" t="s">
        <v>73658</v>
      </c>
      <c r="D25601" t="str">
        <f t="shared" si="399"/>
        <v>GLMINT3438 Daniel Slack MED Int Med Admin GL Only</v>
      </c>
    </row>
    <row r="25602" spans="1:4">
      <c r="A25602" t="s">
        <v>73659</v>
      </c>
      <c r="B25602" t="s">
        <v>73660</v>
      </c>
      <c r="D25602" t="str">
        <f t="shared" si="399"/>
        <v>GLVAPC3437 Clare Yellowley Genetos VM ANAT PHYSIO And CELL BIOLOGY GL Only</v>
      </c>
    </row>
    <row r="25603" spans="1:4">
      <c r="A25603" t="s">
        <v>73661</v>
      </c>
      <c r="B25603" t="s">
        <v>73662</v>
      </c>
      <c r="D25603" t="str">
        <f t="shared" ref="D25603:D25666" si="400">A25603&amp;" "&amp;B25603</f>
        <v>GLVAPC3436 Laura Van Winkle VM ANAT PHYSIO And CELL BIOLOGY GL Only</v>
      </c>
    </row>
    <row r="25604" spans="1:4">
      <c r="A25604" t="s">
        <v>73663</v>
      </c>
      <c r="B25604" t="s">
        <v>73664</v>
      </c>
      <c r="D25604" t="str">
        <f t="shared" si="400"/>
        <v>GLIMEN3435 Deborah Plante MED Int Med Endocrinology GL Only</v>
      </c>
    </row>
    <row r="25605" spans="1:4">
      <c r="A25605" t="s">
        <v>73665</v>
      </c>
      <c r="B25605" t="s">
        <v>73666</v>
      </c>
      <c r="D25605" t="str">
        <f t="shared" si="400"/>
        <v>GLALAW3434 Blaine Hanson LAND AIR And WATER RESOURCES GL Only</v>
      </c>
    </row>
    <row r="25606" spans="1:4">
      <c r="A25606" t="s">
        <v>73667</v>
      </c>
      <c r="B25606" t="s">
        <v>73668</v>
      </c>
      <c r="D25606" t="str">
        <f t="shared" si="400"/>
        <v>GLMPED3433 Arundhati Kale MED Pediatrics GL Only</v>
      </c>
    </row>
    <row r="25607" spans="1:4">
      <c r="A25607" t="s">
        <v>73669</v>
      </c>
      <c r="B25607" t="s">
        <v>73670</v>
      </c>
      <c r="D25607" t="str">
        <f t="shared" si="400"/>
        <v>GLBMMG3432 Joshua Wood MICROBIOLOGY And MOLEC GENETICS GL Only</v>
      </c>
    </row>
    <row r="25608" spans="1:4">
      <c r="A25608" t="s">
        <v>73671</v>
      </c>
      <c r="B25608" t="s">
        <v>73672</v>
      </c>
      <c r="D25608" t="str">
        <f t="shared" si="400"/>
        <v>GLVAPC3431 Helen Raybould VM ANAT PHYSIO And CELL BIOLOGY GL Only</v>
      </c>
    </row>
    <row r="25609" spans="1:4">
      <c r="A25609" t="s">
        <v>73673</v>
      </c>
      <c r="B25609" t="s">
        <v>73674</v>
      </c>
      <c r="D25609" t="str">
        <f t="shared" si="400"/>
        <v>GLMNSG3429 Karen Reiser MED Neurological Surgery GL Only</v>
      </c>
    </row>
    <row r="25610" spans="1:4">
      <c r="A25610" t="s">
        <v>73675</v>
      </c>
      <c r="B25610" t="s">
        <v>73676</v>
      </c>
      <c r="D25610" t="str">
        <f t="shared" si="400"/>
        <v>GLLSOC3428 William Mccarthy SOCIOLOGY GL Only</v>
      </c>
    </row>
    <row r="25611" spans="1:4">
      <c r="A25611" t="s">
        <v>73677</v>
      </c>
      <c r="B25611" t="s">
        <v>73678</v>
      </c>
      <c r="D25611" t="str">
        <f t="shared" si="400"/>
        <v>GLMPSY3427 Huma Yasmin Attari MED Psychiatry And Behav Sci GL Only</v>
      </c>
    </row>
    <row r="25612" spans="1:4">
      <c r="A25612" t="s">
        <v>73679</v>
      </c>
      <c r="B25612" t="s">
        <v>73680</v>
      </c>
      <c r="D25612" t="str">
        <f t="shared" si="400"/>
        <v>GLBMCB3426 Mark Mcnamee MOLECULAR And CELLULAR BIO GL Only</v>
      </c>
    </row>
    <row r="25613" spans="1:4">
      <c r="A25613" t="s">
        <v>73681</v>
      </c>
      <c r="B25613" t="s">
        <v>73682</v>
      </c>
      <c r="D25613" t="str">
        <f t="shared" si="400"/>
        <v>GLMINT3425 Tyler Oflahrity MED Int Med Admin GL Only</v>
      </c>
    </row>
    <row r="25614" spans="1:4">
      <c r="A25614" t="s">
        <v>73683</v>
      </c>
      <c r="B25614" t="s">
        <v>73684</v>
      </c>
      <c r="D25614" t="str">
        <f t="shared" si="400"/>
        <v>GLIMRH3424 Melissa Itsara MED Int Med Allergy GL Only</v>
      </c>
    </row>
    <row r="25615" spans="1:4">
      <c r="A25615" t="s">
        <v>73685</v>
      </c>
      <c r="B25615" t="s">
        <v>73686</v>
      </c>
      <c r="D25615" t="str">
        <f t="shared" si="400"/>
        <v>GLLMUS3423 Michael Sand MUSIC GL Only</v>
      </c>
    </row>
    <row r="25616" spans="1:4">
      <c r="A25616" t="s">
        <v>73687</v>
      </c>
      <c r="B25616" t="s">
        <v>73688</v>
      </c>
      <c r="D25616" t="str">
        <f t="shared" si="400"/>
        <v>GLAANS3422 Yu Bang Lee ANIMAL SCIENCE GL Only</v>
      </c>
    </row>
    <row r="25617" spans="1:4">
      <c r="A25617" t="s">
        <v>73689</v>
      </c>
      <c r="B25617" t="s">
        <v>73690</v>
      </c>
      <c r="D25617" t="str">
        <f t="shared" si="400"/>
        <v>GLLCMN3421 Alisa Shubb COMMUNICATION GL Only</v>
      </c>
    </row>
    <row r="25618" spans="1:4">
      <c r="A25618" t="s">
        <v>73691</v>
      </c>
      <c r="B25618" t="s">
        <v>73692</v>
      </c>
      <c r="D25618" t="str">
        <f t="shared" si="400"/>
        <v>GLLANT3420 David Smith ANTHROPOLOGY GL Only</v>
      </c>
    </row>
    <row r="25619" spans="1:4">
      <c r="A25619" t="s">
        <v>73693</v>
      </c>
      <c r="B25619" t="s">
        <v>73694</v>
      </c>
      <c r="D25619" t="str">
        <f t="shared" si="400"/>
        <v>GLMEPM3419 Melanie Dove MED Public Health Sciences GL Only</v>
      </c>
    </row>
    <row r="25620" spans="1:4">
      <c r="A25620" t="s">
        <v>73695</v>
      </c>
      <c r="B25620" t="s">
        <v>73696</v>
      </c>
      <c r="D25620" t="str">
        <f t="shared" si="400"/>
        <v>GLLAHI3418 Talinn Grigor ART And ART HISTORY GL Only</v>
      </c>
    </row>
    <row r="25621" spans="1:4">
      <c r="A25621" t="s">
        <v>73697</v>
      </c>
      <c r="B25621" t="s">
        <v>73698</v>
      </c>
      <c r="D25621" t="str">
        <f t="shared" si="400"/>
        <v>GLAARE3417 James Wilen AG And RESOURCE ECONOMICS GL Only</v>
      </c>
    </row>
    <row r="25622" spans="1:4">
      <c r="A25622" t="s">
        <v>73699</v>
      </c>
      <c r="B25622" t="s">
        <v>73700</v>
      </c>
      <c r="D25622" t="str">
        <f t="shared" si="400"/>
        <v>GLLMEM3416 Kevin Roddy MEDIEVAL STUDIES GL Only</v>
      </c>
    </row>
    <row r="25623" spans="1:4">
      <c r="A25623" t="s">
        <v>73701</v>
      </c>
      <c r="B25623" t="s">
        <v>73702</v>
      </c>
      <c r="D25623" t="str">
        <f t="shared" si="400"/>
        <v>GLBMCB3415 Che Kun Shen MOLECULAR And CELLULAR BIO GL Only</v>
      </c>
    </row>
    <row r="25624" spans="1:4">
      <c r="A25624" t="s">
        <v>73703</v>
      </c>
      <c r="B25624" t="s">
        <v>73704</v>
      </c>
      <c r="D25624" t="str">
        <f t="shared" si="400"/>
        <v>GLACHE3414 Beth Ober HUMAN ECOLOGY GL Only</v>
      </c>
    </row>
    <row r="25625" spans="1:4">
      <c r="A25625" t="s">
        <v>73705</v>
      </c>
      <c r="B25625" t="s">
        <v>73706</v>
      </c>
      <c r="D25625" t="str">
        <f t="shared" si="400"/>
        <v>GLIMPM3413 Ken Yoneda MED Int Med Pulmonary GL Only</v>
      </c>
    </row>
    <row r="25626" spans="1:4">
      <c r="A25626" t="s">
        <v>73707</v>
      </c>
      <c r="B25626" t="s">
        <v>73708</v>
      </c>
      <c r="D25626" t="str">
        <f t="shared" si="400"/>
        <v>GLBNPB3412 Kenneth Britten NEURO PHYSIO And BEHAVIOR GL Only</v>
      </c>
    </row>
    <row r="25627" spans="1:4">
      <c r="A25627" t="s">
        <v>73709</v>
      </c>
      <c r="B25627" t="s">
        <v>73710</v>
      </c>
      <c r="D25627" t="str">
        <f t="shared" si="400"/>
        <v>GLIMCA3411 Yung Wei Chi MED INT MED CARDIOLOGY GL Only</v>
      </c>
    </row>
    <row r="25628" spans="1:4">
      <c r="A25628" t="s">
        <v>73711</v>
      </c>
      <c r="B25628" t="s">
        <v>73712</v>
      </c>
      <c r="D25628" t="str">
        <f t="shared" si="400"/>
        <v>GLVVMB3410 James Angelastro VM MOLECULAR BIO SCIENCES GL Only</v>
      </c>
    </row>
    <row r="25629" spans="1:4">
      <c r="A25629" t="s">
        <v>73713</v>
      </c>
      <c r="B25629" t="s">
        <v>73714</v>
      </c>
      <c r="D25629" t="str">
        <f t="shared" si="400"/>
        <v>GLLCHE3409 Kevin Smith CHEMISTRY GL Only</v>
      </c>
    </row>
    <row r="25630" spans="1:4">
      <c r="A25630" t="s">
        <v>73715</v>
      </c>
      <c r="B25630" t="s">
        <v>73716</v>
      </c>
      <c r="D25630" t="str">
        <f t="shared" si="400"/>
        <v>GLMNEU3408 Erin Bigler MED Neurology GL Only</v>
      </c>
    </row>
    <row r="25631" spans="1:4">
      <c r="A25631" t="s">
        <v>73717</v>
      </c>
      <c r="B25631" t="s">
        <v>73718</v>
      </c>
      <c r="D25631" t="str">
        <f t="shared" si="400"/>
        <v>GLECSE3407 Ian Davidson ENGR COMPUTER SCIENCE GL Only</v>
      </c>
    </row>
    <row r="25632" spans="1:4">
      <c r="A25632" t="s">
        <v>73719</v>
      </c>
      <c r="B25632" t="s">
        <v>73720</v>
      </c>
      <c r="D25632" t="str">
        <f t="shared" si="400"/>
        <v>GLAANS3406 Silas Hung ANIMAL SCIENCE GL Only</v>
      </c>
    </row>
    <row r="25633" spans="1:4">
      <c r="A25633" t="s">
        <v>73721</v>
      </c>
      <c r="B25633" t="s">
        <v>73722</v>
      </c>
      <c r="D25633" t="str">
        <f t="shared" si="400"/>
        <v>GLMOTO3405 Arnaud Bewley MED Otolaryngology GL Only</v>
      </c>
    </row>
    <row r="25634" spans="1:4">
      <c r="A25634" t="s">
        <v>73723</v>
      </c>
      <c r="B25634" t="s">
        <v>73724</v>
      </c>
      <c r="D25634" t="str">
        <f t="shared" si="400"/>
        <v>GLIMCA3404 Anne Knowlton MED INT MED CARDIOLOGY GL Only</v>
      </c>
    </row>
    <row r="25635" spans="1:4">
      <c r="A25635" t="s">
        <v>73725</v>
      </c>
      <c r="B25635" t="s">
        <v>73726</v>
      </c>
      <c r="D25635" t="str">
        <f t="shared" si="400"/>
        <v>GLAANS3403 Elisha Hull ANIMAL SCIENCE GL Only</v>
      </c>
    </row>
    <row r="25636" spans="1:4">
      <c r="A25636" t="s">
        <v>73727</v>
      </c>
      <c r="B25636" t="s">
        <v>73728</v>
      </c>
      <c r="D25636" t="str">
        <f t="shared" si="400"/>
        <v>GLLLAW3402 John Ayer SCHOOL OF LAW GL Only</v>
      </c>
    </row>
    <row r="25637" spans="1:4">
      <c r="A25637" t="s">
        <v>73729</v>
      </c>
      <c r="B25637" t="s">
        <v>73730</v>
      </c>
      <c r="D25637" t="str">
        <f t="shared" si="400"/>
        <v>GLMFCM3401 Joann Seibles MED Family And Community Med GL Only</v>
      </c>
    </row>
    <row r="25638" spans="1:4">
      <c r="A25638" t="s">
        <v>73731</v>
      </c>
      <c r="B25638" t="s">
        <v>73732</v>
      </c>
      <c r="D25638" t="str">
        <f t="shared" si="400"/>
        <v>GLLFAI3400 Maria Manoliu FRENCH And ITALIAN GL Only</v>
      </c>
    </row>
    <row r="25639" spans="1:4">
      <c r="A25639" t="s">
        <v>73733</v>
      </c>
      <c r="B25639" t="s">
        <v>73734</v>
      </c>
      <c r="D25639" t="str">
        <f t="shared" si="400"/>
        <v>GLMPSY3399 Amarsha Chakraburtty MED Psychiatry And Behav Sci GL Only</v>
      </c>
    </row>
    <row r="25640" spans="1:4">
      <c r="A25640" t="s">
        <v>73735</v>
      </c>
      <c r="B25640" t="s">
        <v>73736</v>
      </c>
      <c r="D25640" t="str">
        <f t="shared" si="400"/>
        <v>GLALAW3398 Kate Scow LAND AIR And WATER RESOURCES GL Only</v>
      </c>
    </row>
    <row r="25641" spans="1:4">
      <c r="A25641" t="s">
        <v>73737</v>
      </c>
      <c r="B25641" t="s">
        <v>73738</v>
      </c>
      <c r="D25641" t="str">
        <f t="shared" si="400"/>
        <v>GLEECE3397 Bernard Levy ELECT And COMP ENGR GL Only</v>
      </c>
    </row>
    <row r="25642" spans="1:4">
      <c r="A25642" t="s">
        <v>73739</v>
      </c>
      <c r="B25642" t="s">
        <v>73740</v>
      </c>
      <c r="D25642" t="str">
        <f t="shared" si="400"/>
        <v>GLVPMI3396 Patricia Pesavento VM PATHOLOGY MICRO And IMMUN GL Only</v>
      </c>
    </row>
    <row r="25643" spans="1:4">
      <c r="A25643" t="s">
        <v>73741</v>
      </c>
      <c r="B25643" t="s">
        <v>73742</v>
      </c>
      <c r="D25643" t="str">
        <f t="shared" si="400"/>
        <v>GLNURS3395 philippe goldin School of Nursing GL Only</v>
      </c>
    </row>
    <row r="25644" spans="1:4">
      <c r="A25644" t="s">
        <v>73743</v>
      </c>
      <c r="B25644" t="s">
        <v>73744</v>
      </c>
      <c r="D25644" t="str">
        <f t="shared" si="400"/>
        <v>GLDEDU3394 Jamal Abedi EDUCATION GL Only</v>
      </c>
    </row>
    <row r="25645" spans="1:4">
      <c r="A25645" t="s">
        <v>73745</v>
      </c>
      <c r="B25645" t="s">
        <v>73746</v>
      </c>
      <c r="D25645" t="str">
        <f t="shared" si="400"/>
        <v>GLMEPM3393 Maria Lucia Pecoraro MED Public Health Sciences GL Only</v>
      </c>
    </row>
    <row r="25646" spans="1:4">
      <c r="A25646" t="s">
        <v>73747</v>
      </c>
      <c r="B25646" t="s">
        <v>73748</v>
      </c>
      <c r="D25646" t="str">
        <f t="shared" si="400"/>
        <v>GLLMAT3392 Korana Burke MATHEMATICS GL Only</v>
      </c>
    </row>
    <row r="25647" spans="1:4">
      <c r="A25647" t="s">
        <v>73749</v>
      </c>
      <c r="B25647" t="s">
        <v>73750</v>
      </c>
      <c r="D25647" t="str">
        <f t="shared" si="400"/>
        <v>GLLECN3391 Alan Olmstead ECONOMICS GL Only</v>
      </c>
    </row>
    <row r="25648" spans="1:4">
      <c r="A25648" t="s">
        <v>73751</v>
      </c>
      <c r="B25648" t="s">
        <v>73752</v>
      </c>
      <c r="D25648" t="str">
        <f t="shared" si="400"/>
        <v>GLMPSY3390 Simone Tamara Lew MED Psychiatry And Behav Sci GL Only</v>
      </c>
    </row>
    <row r="25649" spans="1:4">
      <c r="A25649" t="s">
        <v>73753</v>
      </c>
      <c r="B25649" t="s">
        <v>73754</v>
      </c>
      <c r="D25649" t="str">
        <f t="shared" si="400"/>
        <v>GLMSUR3389 Jamie Anderson MED Surgery GL Only</v>
      </c>
    </row>
    <row r="25650" spans="1:4">
      <c r="A25650" t="s">
        <v>73755</v>
      </c>
      <c r="B25650" t="s">
        <v>73756</v>
      </c>
      <c r="D25650" t="str">
        <f t="shared" si="400"/>
        <v>GLLSOC3388 James Cramer SOCIOLOGY GL Only</v>
      </c>
    </row>
    <row r="25651" spans="1:4">
      <c r="A25651" t="s">
        <v>73757</v>
      </c>
      <c r="B25651" t="s">
        <v>73758</v>
      </c>
      <c r="D25651" t="str">
        <f t="shared" si="400"/>
        <v>GLMNEU3387 David Woods MED Neurology GL Only</v>
      </c>
    </row>
    <row r="25652" spans="1:4">
      <c r="A25652" t="s">
        <v>73759</v>
      </c>
      <c r="B25652" t="s">
        <v>73760</v>
      </c>
      <c r="D25652" t="str">
        <f t="shared" si="400"/>
        <v>GLAARE3386 Steven Blank AG And RESOURCE ECONOMICS GL Only</v>
      </c>
    </row>
    <row r="25653" spans="1:4">
      <c r="A25653" t="s">
        <v>73761</v>
      </c>
      <c r="B25653" t="s">
        <v>73762</v>
      </c>
      <c r="D25653" t="str">
        <f t="shared" si="400"/>
        <v>GLMDER3385 Samantha Ellis MED Dermatology GL Only</v>
      </c>
    </row>
    <row r="25654" spans="1:4">
      <c r="A25654" t="s">
        <v>73763</v>
      </c>
      <c r="B25654" t="s">
        <v>73764</v>
      </c>
      <c r="D25654" t="str">
        <f t="shared" si="400"/>
        <v>GLMFCM3384 Simone Asare MED Family And Community Med GL Only</v>
      </c>
    </row>
    <row r="25655" spans="1:4">
      <c r="A25655" t="s">
        <v>73765</v>
      </c>
      <c r="B25655" t="s">
        <v>73766</v>
      </c>
      <c r="D25655" t="str">
        <f t="shared" si="400"/>
        <v>GLMPMR3383 Kevin Mullins MED Physical Medicine And Rehab GL Only</v>
      </c>
    </row>
    <row r="25656" spans="1:4">
      <c r="A25656" t="s">
        <v>73767</v>
      </c>
      <c r="B25656" t="s">
        <v>73768</v>
      </c>
      <c r="D25656" t="str">
        <f t="shared" si="400"/>
        <v>GLAVIT3382 Roger Boulton VITICULTURE And ENOLOGY GL Only</v>
      </c>
    </row>
    <row r="25657" spans="1:4">
      <c r="A25657" t="s">
        <v>73769</v>
      </c>
      <c r="B25657" t="s">
        <v>73770</v>
      </c>
      <c r="D25657" t="str">
        <f t="shared" si="400"/>
        <v>GLLLIN3381 Julia E Menard Warwick LINGUISTICS GL Only</v>
      </c>
    </row>
    <row r="25658" spans="1:4">
      <c r="A25658" t="s">
        <v>73771</v>
      </c>
      <c r="B25658" t="s">
        <v>73772</v>
      </c>
      <c r="D25658" t="str">
        <f t="shared" si="400"/>
        <v>GLIMHP3380 Brittany Anne Galgana Bartolome MED Int Med Hospitalist GL Only</v>
      </c>
    </row>
    <row r="25659" spans="1:4">
      <c r="A25659" t="s">
        <v>73773</v>
      </c>
      <c r="B25659" t="s">
        <v>73774</v>
      </c>
      <c r="D25659" t="str">
        <f t="shared" si="400"/>
        <v>GLIMPM3379 Jamal M Mohammed MED Int Med Pulmonary GL Only</v>
      </c>
    </row>
    <row r="25660" spans="1:4">
      <c r="A25660" t="s">
        <v>73775</v>
      </c>
      <c r="B25660" t="s">
        <v>73776</v>
      </c>
      <c r="D25660" t="str">
        <f t="shared" si="400"/>
        <v>GLMINT3378 Iris Vuong MED Int Med Admin GL Only</v>
      </c>
    </row>
    <row r="25661" spans="1:4">
      <c r="A25661" t="s">
        <v>73777</v>
      </c>
      <c r="B25661" t="s">
        <v>73778</v>
      </c>
      <c r="D25661" t="str">
        <f t="shared" si="400"/>
        <v>GLEECE3377 Jerry Woodall ELECT And COMP ENGR GL Only</v>
      </c>
    </row>
    <row r="25662" spans="1:4">
      <c r="A25662" t="s">
        <v>73779</v>
      </c>
      <c r="B25662" t="s">
        <v>73780</v>
      </c>
      <c r="D25662" t="str">
        <f t="shared" si="400"/>
        <v>GLLANT3376 Suzana Sawyer ANTHROPOLOGY GL Only</v>
      </c>
    </row>
    <row r="25663" spans="1:4">
      <c r="A25663" t="s">
        <v>73781</v>
      </c>
      <c r="B25663" t="s">
        <v>73782</v>
      </c>
      <c r="D25663" t="str">
        <f t="shared" si="400"/>
        <v>GLDEDU3375 Margaret Martindale EDUCATION GL Only</v>
      </c>
    </row>
    <row r="25664" spans="1:4">
      <c r="A25664" t="s">
        <v>73783</v>
      </c>
      <c r="B25664" t="s">
        <v>73784</v>
      </c>
      <c r="D25664" t="str">
        <f t="shared" si="400"/>
        <v>GLMSUR3374 Kimberly Evans MED Surgery GL Only</v>
      </c>
    </row>
    <row r="25665" spans="1:4">
      <c r="A25665" t="s">
        <v>73785</v>
      </c>
      <c r="B25665" t="s">
        <v>73786</v>
      </c>
      <c r="D25665" t="str">
        <f t="shared" si="400"/>
        <v>GLVVME3373 Ian Gardner VM MEDICINE And EPIDEMIOLOGY GL Only</v>
      </c>
    </row>
    <row r="25666" spans="1:4">
      <c r="A25666" t="s">
        <v>73787</v>
      </c>
      <c r="B25666" t="s">
        <v>73788</v>
      </c>
      <c r="D25666" t="str">
        <f t="shared" si="400"/>
        <v>GLAARE3372 Timothy Beatty AG And RESOURCE ECONOMICS GL Only</v>
      </c>
    </row>
    <row r="25667" spans="1:4">
      <c r="A25667" t="s">
        <v>73789</v>
      </c>
      <c r="B25667" t="s">
        <v>73790</v>
      </c>
      <c r="D25667" t="str">
        <f t="shared" ref="D25667:D25730" si="401">A25667&amp;" "&amp;B25667</f>
        <v>GLVPHR3371 Sharif Aly VM POPULATION HLTH And REPROD GL Only</v>
      </c>
    </row>
    <row r="25668" spans="1:4">
      <c r="A25668" t="s">
        <v>73791</v>
      </c>
      <c r="B25668" t="s">
        <v>73792</v>
      </c>
      <c r="D25668" t="str">
        <f t="shared" si="401"/>
        <v>GLMOPH3370 Gary Novack MED Eye Center GL Only</v>
      </c>
    </row>
    <row r="25669" spans="1:4">
      <c r="A25669" t="s">
        <v>73793</v>
      </c>
      <c r="B25669" t="s">
        <v>73794</v>
      </c>
      <c r="D25669" t="str">
        <f t="shared" si="401"/>
        <v>GLLHIS3369 Norma Landau HISTORY GL Only</v>
      </c>
    </row>
    <row r="25670" spans="1:4">
      <c r="A25670" t="s">
        <v>73795</v>
      </c>
      <c r="B25670" t="s">
        <v>73796</v>
      </c>
      <c r="D25670" t="str">
        <f t="shared" si="401"/>
        <v>GLLSAP3368 Robert Blake SPANISH And PORTUGUESE GL Only</v>
      </c>
    </row>
    <row r="25671" spans="1:4">
      <c r="A25671" t="s">
        <v>73797</v>
      </c>
      <c r="B25671" t="s">
        <v>73798</v>
      </c>
      <c r="D25671" t="str">
        <f t="shared" si="401"/>
        <v>GLIMGM3367 Michael Mccloud MED Int Med Genl Medicine GL Only</v>
      </c>
    </row>
    <row r="25672" spans="1:4">
      <c r="A25672" t="s">
        <v>73799</v>
      </c>
      <c r="B25672" t="s">
        <v>73800</v>
      </c>
      <c r="D25672" t="str">
        <f t="shared" si="401"/>
        <v>GLMPED3366 Jason Leu MED Pediatrics GL Only</v>
      </c>
    </row>
    <row r="25673" spans="1:4">
      <c r="A25673" t="s">
        <v>73801</v>
      </c>
      <c r="B25673" t="s">
        <v>73802</v>
      </c>
      <c r="D25673" t="str">
        <f t="shared" si="401"/>
        <v>GLIMPM3365 Deepak Shrivastava MED Int Med Pulmonary GL Only</v>
      </c>
    </row>
    <row r="25674" spans="1:4">
      <c r="A25674" t="s">
        <v>73803</v>
      </c>
      <c r="B25674" t="s">
        <v>73804</v>
      </c>
      <c r="D25674" t="str">
        <f t="shared" si="401"/>
        <v>GLAPLS3364 Allen Van Deynze PLANT SCIENCES GL Only</v>
      </c>
    </row>
    <row r="25675" spans="1:4">
      <c r="A25675" t="s">
        <v>73805</v>
      </c>
      <c r="B25675" t="s">
        <v>73806</v>
      </c>
      <c r="D25675" t="str">
        <f t="shared" si="401"/>
        <v>GLLENL3363 Michael Ziser ENGLISH GL Only</v>
      </c>
    </row>
    <row r="25676" spans="1:4">
      <c r="A25676" t="s">
        <v>73807</v>
      </c>
      <c r="B25676" t="s">
        <v>73808</v>
      </c>
      <c r="D25676" t="str">
        <f t="shared" si="401"/>
        <v>GLIMGI3362 George Meyer MED Int Med Gastroenterology GL Only</v>
      </c>
    </row>
    <row r="25677" spans="1:4">
      <c r="A25677" t="s">
        <v>73809</v>
      </c>
      <c r="B25677" t="s">
        <v>73810</v>
      </c>
      <c r="D25677" t="str">
        <f t="shared" si="401"/>
        <v>GLECEE3361 Marion Jenkins CIVIL And ENVIRONMENTAL ENGR GL Only</v>
      </c>
    </row>
    <row r="25678" spans="1:4">
      <c r="A25678" t="s">
        <v>73811</v>
      </c>
      <c r="B25678" t="s">
        <v>73812</v>
      </c>
      <c r="D25678" t="str">
        <f t="shared" si="401"/>
        <v>GLMADM3360 David Padilla MED Deans Office GL Only</v>
      </c>
    </row>
    <row r="25679" spans="1:4">
      <c r="A25679" t="s">
        <v>73813</v>
      </c>
      <c r="B25679" t="s">
        <v>73814</v>
      </c>
      <c r="D25679" t="str">
        <f t="shared" si="401"/>
        <v>GLIMPM3359 Nicholas Kenyon MED Int Med Pulmonary GL Only</v>
      </c>
    </row>
    <row r="25680" spans="1:4">
      <c r="A25680" t="s">
        <v>73815</v>
      </c>
      <c r="B25680" t="s">
        <v>73816</v>
      </c>
      <c r="D25680" t="str">
        <f t="shared" si="401"/>
        <v>GLLEAL3358 Joseph Sorensen EAST ASIAN LANG And CULTURES GL Only</v>
      </c>
    </row>
    <row r="25681" spans="1:4">
      <c r="A25681" t="s">
        <v>73817</v>
      </c>
      <c r="B25681" t="s">
        <v>73818</v>
      </c>
      <c r="D25681" t="str">
        <f t="shared" si="401"/>
        <v>GLLANT3357 Bruce Winterhalder ANTHROPOLOGY GL Only</v>
      </c>
    </row>
    <row r="25682" spans="1:4">
      <c r="A25682" t="s">
        <v>73819</v>
      </c>
      <c r="B25682" t="s">
        <v>73820</v>
      </c>
      <c r="D25682" t="str">
        <f t="shared" si="401"/>
        <v>GLMSUR3356 David Follette MED Surgery GL Only</v>
      </c>
    </row>
    <row r="25683" spans="1:4">
      <c r="A25683" t="s">
        <v>73821</v>
      </c>
      <c r="B25683" t="s">
        <v>73822</v>
      </c>
      <c r="D25683" t="str">
        <f t="shared" si="401"/>
        <v>GLMPED3355 Suma Shankar MED Pediatrics GL Only</v>
      </c>
    </row>
    <row r="25684" spans="1:4">
      <c r="A25684" t="s">
        <v>73823</v>
      </c>
      <c r="B25684" t="s">
        <v>73824</v>
      </c>
      <c r="D25684" t="str">
        <f t="shared" si="401"/>
        <v>GLLMUS3354 Pierpaolo Polzonetti MUSIC GL Only</v>
      </c>
    </row>
    <row r="25685" spans="1:4">
      <c r="A25685" t="s">
        <v>73825</v>
      </c>
      <c r="B25685" t="s">
        <v>73826</v>
      </c>
      <c r="D25685" t="str">
        <f t="shared" si="401"/>
        <v>GLAENM3353 A Grigarick ENTOMOLOGY NEMATOLOGY GL Only</v>
      </c>
    </row>
    <row r="25686" spans="1:4">
      <c r="A25686" t="s">
        <v>73827</v>
      </c>
      <c r="B25686" t="s">
        <v>73828</v>
      </c>
      <c r="D25686" t="str">
        <f t="shared" si="401"/>
        <v>GLMFCM3352 Walter Morgan MED Family And Community Med GL Only</v>
      </c>
    </row>
    <row r="25687" spans="1:4">
      <c r="A25687" t="s">
        <v>73829</v>
      </c>
      <c r="B25687" t="s">
        <v>73830</v>
      </c>
      <c r="D25687" t="str">
        <f t="shared" si="401"/>
        <v>GLLENL3351 Joshua Clover ENGLISH GL Only</v>
      </c>
    </row>
    <row r="25688" spans="1:4">
      <c r="A25688" t="s">
        <v>73831</v>
      </c>
      <c r="B25688" t="s">
        <v>73832</v>
      </c>
      <c r="D25688" t="str">
        <f t="shared" si="401"/>
        <v>GLMERM3350 Eric Gross MED Emergency Medicine GL Only</v>
      </c>
    </row>
    <row r="25689" spans="1:4">
      <c r="A25689" t="s">
        <v>73833</v>
      </c>
      <c r="B25689" t="s">
        <v>73834</v>
      </c>
      <c r="D25689" t="str">
        <f t="shared" si="401"/>
        <v>GLMNEU3349 Kumar Rajan MED Neurology GL Only</v>
      </c>
    </row>
    <row r="25690" spans="1:4">
      <c r="A25690" t="s">
        <v>73835</v>
      </c>
      <c r="B25690" t="s">
        <v>73836</v>
      </c>
      <c r="D25690" t="str">
        <f t="shared" si="401"/>
        <v>GLMORT3348 Thomas Powers MED Orthopaedic Surgery GL Only</v>
      </c>
    </row>
    <row r="25691" spans="1:4">
      <c r="A25691" t="s">
        <v>73837</v>
      </c>
      <c r="B25691" t="s">
        <v>73838</v>
      </c>
      <c r="D25691" t="str">
        <f t="shared" si="401"/>
        <v>GLVVMB3347 Robert Poppenga VM MOLECULAR BIO SCIENCES GL Only</v>
      </c>
    </row>
    <row r="25692" spans="1:4">
      <c r="A25692" t="s">
        <v>73839</v>
      </c>
      <c r="B25692" t="s">
        <v>73840</v>
      </c>
      <c r="D25692" t="str">
        <f t="shared" si="401"/>
        <v>GLMPMR3346 Alexandra Warrick MED Physical Medicine And Rehab GL Only</v>
      </c>
    </row>
    <row r="25693" spans="1:4">
      <c r="A25693" t="s">
        <v>73841</v>
      </c>
      <c r="B25693" t="s">
        <v>73842</v>
      </c>
      <c r="D25693" t="str">
        <f t="shared" si="401"/>
        <v>GLMOPH3345 Daniel King MED Eye Center GL Only</v>
      </c>
    </row>
    <row r="25694" spans="1:4">
      <c r="A25694" t="s">
        <v>73843</v>
      </c>
      <c r="B25694" t="s">
        <v>73844</v>
      </c>
      <c r="D25694" t="str">
        <f t="shared" si="401"/>
        <v>GLIMGM3344 Julianna L Burton MED Int Med Genl Medicine GL Only</v>
      </c>
    </row>
    <row r="25695" spans="1:4">
      <c r="A25695" t="s">
        <v>73845</v>
      </c>
      <c r="B25695" t="s">
        <v>73846</v>
      </c>
      <c r="D25695" t="str">
        <f t="shared" si="401"/>
        <v>GLLCHI3343 Monica Torreiro Casal CHICANO STUDIES GL Only</v>
      </c>
    </row>
    <row r="25696" spans="1:4">
      <c r="A25696" t="s">
        <v>73847</v>
      </c>
      <c r="B25696" t="s">
        <v>73848</v>
      </c>
      <c r="D25696" t="str">
        <f t="shared" si="401"/>
        <v>GLMURO3342 Ralph De Vere White MED Urologic Surgery GL Only</v>
      </c>
    </row>
    <row r="25697" spans="1:4">
      <c r="A25697" t="s">
        <v>73849</v>
      </c>
      <c r="B25697" t="s">
        <v>73850</v>
      </c>
      <c r="D25697" t="str">
        <f t="shared" si="401"/>
        <v>GLMSUR3341 John Anderson MED Surgery GL Only</v>
      </c>
    </row>
    <row r="25698" spans="1:4">
      <c r="A25698" t="s">
        <v>73851</v>
      </c>
      <c r="B25698" t="s">
        <v>73852</v>
      </c>
      <c r="D25698" t="str">
        <f t="shared" si="401"/>
        <v>GLIMEN3340 Kent Ishihara MED Int Med Endocrinology GL Only</v>
      </c>
    </row>
    <row r="25699" spans="1:4">
      <c r="A25699" t="s">
        <v>73853</v>
      </c>
      <c r="B25699" t="s">
        <v>73854</v>
      </c>
      <c r="D25699" t="str">
        <f t="shared" si="401"/>
        <v>GLMINT3339 Zahid Iqbal MED Int Med Admin GL Only</v>
      </c>
    </row>
    <row r="25700" spans="1:4">
      <c r="A25700" t="s">
        <v>73855</v>
      </c>
      <c r="B25700" t="s">
        <v>73856</v>
      </c>
      <c r="D25700" t="str">
        <f t="shared" si="401"/>
        <v>GLABAE3338 Gail Bornhorst BIOLOGICAL And AG ENGINEERING GL Only</v>
      </c>
    </row>
    <row r="25701" spans="1:4">
      <c r="A25701" t="s">
        <v>73857</v>
      </c>
      <c r="B25701" t="s">
        <v>73858</v>
      </c>
      <c r="D25701" t="str">
        <f t="shared" si="401"/>
        <v>GLAPLS3337 George Martin PLANT SCIENCES GL Only</v>
      </c>
    </row>
    <row r="25702" spans="1:4">
      <c r="A25702" t="s">
        <v>73859</v>
      </c>
      <c r="B25702" t="s">
        <v>73860</v>
      </c>
      <c r="D25702" t="str">
        <f t="shared" si="401"/>
        <v>GLMOTO3336 Linda Sheridan MED Otolaryngology GL Only</v>
      </c>
    </row>
    <row r="25703" spans="1:4">
      <c r="A25703" t="s">
        <v>73861</v>
      </c>
      <c r="B25703" t="s">
        <v>73862</v>
      </c>
      <c r="D25703" t="str">
        <f t="shared" si="401"/>
        <v>GLIMHP3335 Wendy Garabedian MED Int Med Hospitalist GL Only</v>
      </c>
    </row>
    <row r="25704" spans="1:4">
      <c r="A25704" t="s">
        <v>73863</v>
      </c>
      <c r="B25704" t="s">
        <v>73864</v>
      </c>
      <c r="D25704" t="str">
        <f t="shared" si="401"/>
        <v>GLAANS3334 Elizabeth Maga ANIMAL SCIENCE GL Only</v>
      </c>
    </row>
    <row r="25705" spans="1:4">
      <c r="A25705" t="s">
        <v>73865</v>
      </c>
      <c r="B25705" t="s">
        <v>73866</v>
      </c>
      <c r="D25705" t="str">
        <f t="shared" si="401"/>
        <v>GLVVME3333 James Case VM MEDICINE And EPIDEMIOLOGY GL Only</v>
      </c>
    </row>
    <row r="25706" spans="1:4">
      <c r="A25706" t="s">
        <v>73867</v>
      </c>
      <c r="B25706" t="s">
        <v>73868</v>
      </c>
      <c r="D25706" t="str">
        <f t="shared" si="401"/>
        <v>GLECHM3332 Marina Leite MATERIALS SCIENCE And ENGINEERING GL Only</v>
      </c>
    </row>
    <row r="25707" spans="1:4">
      <c r="A25707" t="s">
        <v>73869</v>
      </c>
      <c r="B25707" t="s">
        <v>73870</v>
      </c>
      <c r="D25707" t="str">
        <f t="shared" si="401"/>
        <v>GLVVME3331 Nancy East VM MEDICINE And EPIDEMIOLOGY GL Only</v>
      </c>
    </row>
    <row r="25708" spans="1:4">
      <c r="A25708" t="s">
        <v>73871</v>
      </c>
      <c r="B25708" t="s">
        <v>73872</v>
      </c>
      <c r="D25708" t="str">
        <f t="shared" si="401"/>
        <v>GLMOPH3330 Tiffany Wong MED Eye Center GL Only</v>
      </c>
    </row>
    <row r="25709" spans="1:4">
      <c r="A25709" t="s">
        <v>73873</v>
      </c>
      <c r="B25709" t="s">
        <v>73874</v>
      </c>
      <c r="D25709" t="str">
        <f t="shared" si="401"/>
        <v>GLMOBG3329 Jenise Phelps MED Obstetrics And Gynecology GL Only</v>
      </c>
    </row>
    <row r="25710" spans="1:4">
      <c r="A25710" t="s">
        <v>73875</v>
      </c>
      <c r="B25710" t="s">
        <v>73876</v>
      </c>
      <c r="D25710" t="str">
        <f t="shared" si="401"/>
        <v>GLMANS3328 Jeannette Tom Lerman MED Anesth And Pain Medicine GL Only</v>
      </c>
    </row>
    <row r="25711" spans="1:4">
      <c r="A25711" t="s">
        <v>73877</v>
      </c>
      <c r="B25711" t="s">
        <v>73878</v>
      </c>
      <c r="D25711" t="str">
        <f t="shared" si="401"/>
        <v>GLMOTO3327 Rodney Diaz MED Otolaryngology GL Only</v>
      </c>
    </row>
    <row r="25712" spans="1:4">
      <c r="A25712" t="s">
        <v>73879</v>
      </c>
      <c r="B25712" t="s">
        <v>73880</v>
      </c>
      <c r="D25712" t="str">
        <f t="shared" si="401"/>
        <v>GLBNPB3326 Martin Wilson NEURO PHYSIO And BEHAVIOR GL Only</v>
      </c>
    </row>
    <row r="25713" spans="1:4">
      <c r="A25713" t="s">
        <v>73881</v>
      </c>
      <c r="B25713" t="s">
        <v>73882</v>
      </c>
      <c r="D25713" t="str">
        <f t="shared" si="401"/>
        <v>GLLLAW3325 Christopher Gong Ide Don SCHOOL OF LAW GL Only</v>
      </c>
    </row>
    <row r="25714" spans="1:4">
      <c r="A25714" t="s">
        <v>73883</v>
      </c>
      <c r="B25714" t="s">
        <v>73884</v>
      </c>
      <c r="D25714" t="str">
        <f t="shared" si="401"/>
        <v>GLAPLS3324 Robert Norris PLANT SCIENCES GL Only</v>
      </c>
    </row>
    <row r="25715" spans="1:4">
      <c r="A25715" t="s">
        <v>73885</v>
      </c>
      <c r="B25715" t="s">
        <v>73886</v>
      </c>
      <c r="D25715" t="str">
        <f t="shared" si="401"/>
        <v>GLVPMI3323 Yuan Zee VM PATHOLOGY MICRO And IMMUN GL Only</v>
      </c>
    </row>
    <row r="25716" spans="1:4">
      <c r="A25716" t="s">
        <v>73887</v>
      </c>
      <c r="B25716" t="s">
        <v>73888</v>
      </c>
      <c r="D25716" t="str">
        <f t="shared" si="401"/>
        <v>GLEECE3322 ANHVU PHAM ELECT And COMP ENGR GL Only</v>
      </c>
    </row>
    <row r="25717" spans="1:4">
      <c r="A25717" t="s">
        <v>73889</v>
      </c>
      <c r="B25717" t="s">
        <v>73890</v>
      </c>
      <c r="D25717" t="str">
        <f t="shared" si="401"/>
        <v>GLANUT3321 Patricia Oteiza De Fraga NUTRITION GL Only</v>
      </c>
    </row>
    <row r="25718" spans="1:4">
      <c r="A25718" t="s">
        <v>73891</v>
      </c>
      <c r="B25718" t="s">
        <v>73892</v>
      </c>
      <c r="D25718" t="str">
        <f t="shared" si="401"/>
        <v>GLMEPM3320 David Rocke MED Public Health Sciences GL Only</v>
      </c>
    </row>
    <row r="25719" spans="1:4">
      <c r="A25719" t="s">
        <v>73893</v>
      </c>
      <c r="B25719" t="s">
        <v>73894</v>
      </c>
      <c r="D25719" t="str">
        <f t="shared" si="401"/>
        <v>GLBEVE3319 Arthur Shapiro EVOLUTION And ECOLOGY GL Only</v>
      </c>
    </row>
    <row r="25720" spans="1:4">
      <c r="A25720" t="s">
        <v>73895</v>
      </c>
      <c r="B25720" t="s">
        <v>73896</v>
      </c>
      <c r="D25720" t="str">
        <f t="shared" si="401"/>
        <v>GLIMGI3318 Valentina Medici MED Int Med Gastroenterology GL Only</v>
      </c>
    </row>
    <row r="25721" spans="1:4">
      <c r="A25721" t="s">
        <v>73897</v>
      </c>
      <c r="B25721" t="s">
        <v>73898</v>
      </c>
      <c r="D25721" t="str">
        <f t="shared" si="401"/>
        <v>GLVVSR3317 Joe Morgan VM SURGRAD SCIENCE GL Only</v>
      </c>
    </row>
    <row r="25722" spans="1:4">
      <c r="A25722" t="s">
        <v>73899</v>
      </c>
      <c r="B25722" t="s">
        <v>73900</v>
      </c>
      <c r="D25722" t="str">
        <f t="shared" si="401"/>
        <v>GLMARO3316 Ruben Fragoso MED Radiation Oncology GL Only</v>
      </c>
    </row>
    <row r="25723" spans="1:4">
      <c r="A25723" t="s">
        <v>73901</v>
      </c>
      <c r="B25723" t="s">
        <v>73902</v>
      </c>
      <c r="D25723" t="str">
        <f t="shared" si="401"/>
        <v>GLMPED3315 Moonjoo Han MED Pediatrics GL Only</v>
      </c>
    </row>
    <row r="25724" spans="1:4">
      <c r="A25724" t="s">
        <v>73903</v>
      </c>
      <c r="B25724" t="s">
        <v>73904</v>
      </c>
      <c r="D25724" t="str">
        <f t="shared" si="401"/>
        <v>GLLCHE3314 David Goodin CHEMISTRY GL Only</v>
      </c>
    </row>
    <row r="25725" spans="1:4">
      <c r="A25725" t="s">
        <v>73905</v>
      </c>
      <c r="B25725" t="s">
        <v>73906</v>
      </c>
      <c r="D25725" t="str">
        <f t="shared" si="401"/>
        <v>GLAPLS3313 Michael Reid PLANT SCIENCES GL Only</v>
      </c>
    </row>
    <row r="25726" spans="1:4">
      <c r="A25726" t="s">
        <v>73907</v>
      </c>
      <c r="B25726" t="s">
        <v>73908</v>
      </c>
      <c r="D25726" t="str">
        <f t="shared" si="401"/>
        <v>GLVAPC3312 Stuart Meyers VM ANAT PHYSIO And CELL BIOLOGY GL Only</v>
      </c>
    </row>
    <row r="25727" spans="1:4">
      <c r="A25727" t="s">
        <v>73909</v>
      </c>
      <c r="B25727" t="s">
        <v>73910</v>
      </c>
      <c r="D25727" t="str">
        <f t="shared" si="401"/>
        <v>GLMOBG3311 Shannon L Clark MED Obstetrics And Gynecology GL Only</v>
      </c>
    </row>
    <row r="25728" spans="1:4">
      <c r="A25728" t="s">
        <v>73911</v>
      </c>
      <c r="B25728" t="s">
        <v>73912</v>
      </c>
      <c r="D25728" t="str">
        <f t="shared" si="401"/>
        <v>GLMOBG3310 Melody Hou MED Obstetrics And Gynecology GL Only</v>
      </c>
    </row>
    <row r="25729" spans="1:4">
      <c r="A25729" t="s">
        <v>73913</v>
      </c>
      <c r="B25729" t="s">
        <v>73914</v>
      </c>
      <c r="D25729" t="str">
        <f t="shared" si="401"/>
        <v>GLMORT3309 Philip Wolinsky MED Orthopaedic Surgery GL Only</v>
      </c>
    </row>
    <row r="25730" spans="1:4">
      <c r="A25730" t="s">
        <v>73915</v>
      </c>
      <c r="B25730" t="s">
        <v>73916</v>
      </c>
      <c r="D25730" t="str">
        <f t="shared" si="401"/>
        <v>GLLREL3308 Wendy Terry RELIGIOUS STUDIES GL Only</v>
      </c>
    </row>
    <row r="25731" spans="1:4">
      <c r="A25731" t="s">
        <v>73917</v>
      </c>
      <c r="B25731" t="s">
        <v>73918</v>
      </c>
      <c r="D25731" t="str">
        <f t="shared" ref="D25731:D25794" si="402">A25731&amp;" "&amp;B25731</f>
        <v>GLLPHY3307 Michael Gregg PHYSICS GL Only</v>
      </c>
    </row>
    <row r="25732" spans="1:4">
      <c r="A25732" t="s">
        <v>73919</v>
      </c>
      <c r="B25732" t="s">
        <v>73920</v>
      </c>
      <c r="D25732" t="str">
        <f t="shared" si="402"/>
        <v>GLMFCM3306 Klea Bertakis MED Family And Community Med GL Only</v>
      </c>
    </row>
    <row r="25733" spans="1:4">
      <c r="A25733" t="s">
        <v>73921</v>
      </c>
      <c r="B25733" t="s">
        <v>73922</v>
      </c>
      <c r="D25733" t="str">
        <f t="shared" si="402"/>
        <v>GLDEDU3305 G Cartwright EDUCATION GL Only</v>
      </c>
    </row>
    <row r="25734" spans="1:4">
      <c r="A25734" t="s">
        <v>73923</v>
      </c>
      <c r="B25734" t="s">
        <v>73924</v>
      </c>
      <c r="D25734" t="str">
        <f t="shared" si="402"/>
        <v>GLIMID3304 Sunny Yung MED Int Med Infectious Dis GL Only</v>
      </c>
    </row>
    <row r="25735" spans="1:4">
      <c r="A25735" t="s">
        <v>73925</v>
      </c>
      <c r="B25735" t="s">
        <v>73926</v>
      </c>
      <c r="D25735" t="str">
        <f t="shared" si="402"/>
        <v>GLMORT3303 Dominik Haudenschild MED Orthopaedic Surgery GL Only</v>
      </c>
    </row>
    <row r="25736" spans="1:4">
      <c r="A25736" t="s">
        <v>73927</v>
      </c>
      <c r="B25736" t="s">
        <v>73928</v>
      </c>
      <c r="D25736" t="str">
        <f t="shared" si="402"/>
        <v>GLLPSC3302 Gregory Herek PSYCHOLOGY GL Only</v>
      </c>
    </row>
    <row r="25737" spans="1:4">
      <c r="A25737" t="s">
        <v>73929</v>
      </c>
      <c r="B25737" t="s">
        <v>73930</v>
      </c>
      <c r="D25737" t="str">
        <f t="shared" si="402"/>
        <v>GLMANS3301 Craig Belon MED Anesth And Pain Medicine GL Only</v>
      </c>
    </row>
    <row r="25738" spans="1:4">
      <c r="A25738" t="s">
        <v>73931</v>
      </c>
      <c r="B25738" t="s">
        <v>73932</v>
      </c>
      <c r="D25738" t="str">
        <f t="shared" si="402"/>
        <v>GLLUWP3300 Pamela Major UNIVERSITY WRITING PROGRAM GL Only</v>
      </c>
    </row>
    <row r="25739" spans="1:4">
      <c r="A25739" t="s">
        <v>73933</v>
      </c>
      <c r="B25739" t="s">
        <v>73934</v>
      </c>
      <c r="D25739" t="str">
        <f t="shared" si="402"/>
        <v>GLMANS3299 Michael Ferns MED Anesth And Pain Medicine GL Only</v>
      </c>
    </row>
    <row r="25740" spans="1:4">
      <c r="A25740" t="s">
        <v>73935</v>
      </c>
      <c r="B25740" t="s">
        <v>73936</v>
      </c>
      <c r="D25740" t="str">
        <f t="shared" si="402"/>
        <v>GLLDRA3298 Maggie Morgan THEATRE And DANCE GL Only</v>
      </c>
    </row>
    <row r="25741" spans="1:4">
      <c r="A25741" t="s">
        <v>73937</v>
      </c>
      <c r="B25741" t="s">
        <v>73938</v>
      </c>
      <c r="D25741" t="str">
        <f t="shared" si="402"/>
        <v>GLMORT3297 Vedant Kulkarni MED Orthopaedic Surgery GL Only</v>
      </c>
    </row>
    <row r="25742" spans="1:4">
      <c r="A25742" t="s">
        <v>73939</v>
      </c>
      <c r="B25742" t="s">
        <v>73940</v>
      </c>
      <c r="D25742" t="str">
        <f t="shared" si="402"/>
        <v>GLLENL3296 Rae Gouirand ENGLISH GL Only</v>
      </c>
    </row>
    <row r="25743" spans="1:4">
      <c r="A25743" t="s">
        <v>73941</v>
      </c>
      <c r="B25743" t="s">
        <v>73942</v>
      </c>
      <c r="D25743" t="str">
        <f t="shared" si="402"/>
        <v>GLLEAL3295 Yumi Takeuchi EAST ASIAN LANG And CULTURES GL Only</v>
      </c>
    </row>
    <row r="25744" spans="1:4">
      <c r="A25744" t="s">
        <v>73943</v>
      </c>
      <c r="B25744" t="s">
        <v>73944</v>
      </c>
      <c r="D25744" t="str">
        <f t="shared" si="402"/>
        <v>GLMPSY3294 Michael Meek MED Psychiatry And Behav Sci GL Only</v>
      </c>
    </row>
    <row r="25745" spans="1:4">
      <c r="A25745" t="s">
        <v>73945</v>
      </c>
      <c r="B25745" t="s">
        <v>73946</v>
      </c>
      <c r="D25745" t="str">
        <f t="shared" si="402"/>
        <v>GLIMCA3293 Stella Yala MED INT MED CARDIOLOGY GL Only</v>
      </c>
    </row>
    <row r="25746" spans="1:4">
      <c r="A25746" t="s">
        <v>73947</v>
      </c>
      <c r="B25746" t="s">
        <v>73948</v>
      </c>
      <c r="D25746" t="str">
        <f t="shared" si="402"/>
        <v>GLBMMG3292 Samuel Diaz MICROBIOLOGY And MOLEC GENETICS GL Only</v>
      </c>
    </row>
    <row r="25747" spans="1:4">
      <c r="A25747" t="s">
        <v>73949</v>
      </c>
      <c r="B25747" t="s">
        <v>73950</v>
      </c>
      <c r="D25747" t="str">
        <f t="shared" si="402"/>
        <v>GLADNO3291 Carol Hillhouse AGR And ENV SCI DEANS OFFICE GL Only</v>
      </c>
    </row>
    <row r="25748" spans="1:4">
      <c r="A25748" t="s">
        <v>73951</v>
      </c>
      <c r="B25748" t="s">
        <v>73952</v>
      </c>
      <c r="D25748" t="str">
        <f t="shared" si="402"/>
        <v>GLIMEN3290 Arthur Swislocki MED Int Med Endocrinology GL Only</v>
      </c>
    </row>
    <row r="25749" spans="1:4">
      <c r="A25749" t="s">
        <v>73953</v>
      </c>
      <c r="B25749" t="s">
        <v>73954</v>
      </c>
      <c r="D25749" t="str">
        <f t="shared" si="402"/>
        <v>GLVVSR3289 Jan Ilkiw VM SURGRAD SCIENCE GL Only</v>
      </c>
    </row>
    <row r="25750" spans="1:4">
      <c r="A25750" t="s">
        <v>73955</v>
      </c>
      <c r="B25750" t="s">
        <v>73956</v>
      </c>
      <c r="D25750" t="str">
        <f t="shared" si="402"/>
        <v>GLAETX3288 Tran Nguyen ENVIRONMENTAL TOXICOLOGY GL Only</v>
      </c>
    </row>
    <row r="25751" spans="1:4">
      <c r="A25751" t="s">
        <v>73957</v>
      </c>
      <c r="B25751" t="s">
        <v>73958</v>
      </c>
      <c r="D25751" t="str">
        <f t="shared" si="402"/>
        <v>GLLPOL3287 John Owens POLITICAL SCIENCE GL Only</v>
      </c>
    </row>
    <row r="25752" spans="1:4">
      <c r="A25752" t="s">
        <v>73959</v>
      </c>
      <c r="B25752" t="s">
        <v>73960</v>
      </c>
      <c r="D25752" t="str">
        <f t="shared" si="402"/>
        <v>GLMBIO3286 Chengji Zhou MED Biochem And Molecular Med GL Only</v>
      </c>
    </row>
    <row r="25753" spans="1:4">
      <c r="A25753" t="s">
        <v>73961</v>
      </c>
      <c r="B25753" t="s">
        <v>73962</v>
      </c>
      <c r="D25753" t="str">
        <f t="shared" si="402"/>
        <v>GLALAW3285 Richard Snyder LAND AIR And WATER RESOURCES GL Only</v>
      </c>
    </row>
    <row r="25754" spans="1:4">
      <c r="A25754" t="s">
        <v>73963</v>
      </c>
      <c r="B25754" t="s">
        <v>73964</v>
      </c>
      <c r="D25754" t="str">
        <f t="shared" si="402"/>
        <v>GLBNPB3284 Gabrielle Nevitt NEURO PHYSIO And BEHAVIOR GL Only</v>
      </c>
    </row>
    <row r="25755" spans="1:4">
      <c r="A25755" t="s">
        <v>73965</v>
      </c>
      <c r="B25755" t="s">
        <v>73966</v>
      </c>
      <c r="D25755" t="str">
        <f t="shared" si="402"/>
        <v>GLMPMR3283 Keerthi Atluri MED Physical Medicine And Rehab GL Only</v>
      </c>
    </row>
    <row r="25756" spans="1:4">
      <c r="A25756" t="s">
        <v>73967</v>
      </c>
      <c r="B25756" t="s">
        <v>73968</v>
      </c>
      <c r="D25756" t="str">
        <f t="shared" si="402"/>
        <v>GLMCEL3282 Qizhi Gong MED Cell Biology And Human Anat GL Only</v>
      </c>
    </row>
    <row r="25757" spans="1:4">
      <c r="A25757" t="s">
        <v>73969</v>
      </c>
      <c r="B25757" t="s">
        <v>73970</v>
      </c>
      <c r="D25757" t="str">
        <f t="shared" si="402"/>
        <v>GLLPHY3281 Glen W Erickson PHYSICS GL Only</v>
      </c>
    </row>
    <row r="25758" spans="1:4">
      <c r="A25758" t="s">
        <v>73971</v>
      </c>
      <c r="B25758" t="s">
        <v>73972</v>
      </c>
      <c r="D25758" t="str">
        <f t="shared" si="402"/>
        <v>GLMFCM3280 Daniel Fields MED Family And Community Med GL Only</v>
      </c>
    </row>
    <row r="25759" spans="1:4">
      <c r="A25759" t="s">
        <v>73973</v>
      </c>
      <c r="B25759" t="s">
        <v>73974</v>
      </c>
      <c r="D25759" t="str">
        <f t="shared" si="402"/>
        <v>GLMERM3279 Pieter Scheerlinck MED Emergency Medicine GL Only</v>
      </c>
    </row>
    <row r="25760" spans="1:4">
      <c r="A25760" t="s">
        <v>73975</v>
      </c>
      <c r="B25760" t="s">
        <v>73976</v>
      </c>
      <c r="D25760" t="str">
        <f t="shared" si="402"/>
        <v>GLDEDU3278 Elizabeth Montano EDUCATION GL Only</v>
      </c>
    </row>
    <row r="25761" spans="1:4">
      <c r="A25761" t="s">
        <v>73977</v>
      </c>
      <c r="B25761" t="s">
        <v>73978</v>
      </c>
      <c r="D25761" t="str">
        <f t="shared" si="402"/>
        <v>GLLPHY3277 Sudhindra Tripathi PHYSICS GL Only</v>
      </c>
    </row>
    <row r="25762" spans="1:4">
      <c r="A25762" t="s">
        <v>73979</v>
      </c>
      <c r="B25762" t="s">
        <v>73980</v>
      </c>
      <c r="D25762" t="str">
        <f t="shared" si="402"/>
        <v>GLMERM3276 Kara Toles MED Emergency Medicine GL Only</v>
      </c>
    </row>
    <row r="25763" spans="1:4">
      <c r="A25763" t="s">
        <v>73981</v>
      </c>
      <c r="B25763" t="s">
        <v>73982</v>
      </c>
      <c r="D25763" t="str">
        <f t="shared" si="402"/>
        <v>GLMCEL3275 Thomas Blankenship MED Cell Biology And Human Anat GL Only</v>
      </c>
    </row>
    <row r="25764" spans="1:4">
      <c r="A25764" t="s">
        <v>73983</v>
      </c>
      <c r="B25764" t="s">
        <v>73984</v>
      </c>
      <c r="D25764" t="str">
        <f t="shared" si="402"/>
        <v>GLAANS3274 Yanhong Liu ANIMAL SCIENCE GL Only</v>
      </c>
    </row>
    <row r="25765" spans="1:4">
      <c r="A25765" t="s">
        <v>73985</v>
      </c>
      <c r="B25765" t="s">
        <v>73986</v>
      </c>
      <c r="D25765" t="str">
        <f t="shared" si="402"/>
        <v>GLMNEU3273 Mustafa Ansari MED Neurology GL Only</v>
      </c>
    </row>
    <row r="25766" spans="1:4">
      <c r="A25766" t="s">
        <v>73987</v>
      </c>
      <c r="B25766" t="s">
        <v>73988</v>
      </c>
      <c r="D25766" t="str">
        <f t="shared" si="402"/>
        <v>GLMPED3272 Anthony Wartell MED Pediatrics GL Only</v>
      </c>
    </row>
    <row r="25767" spans="1:4">
      <c r="A25767" t="s">
        <v>73989</v>
      </c>
      <c r="B25767" t="s">
        <v>73990</v>
      </c>
      <c r="D25767" t="str">
        <f t="shared" si="402"/>
        <v>GLMPSY3271 Clifford Straehley MED Psychiatry And Behav Sci GL Only</v>
      </c>
    </row>
    <row r="25768" spans="1:4">
      <c r="A25768" t="s">
        <v>73991</v>
      </c>
      <c r="B25768" t="s">
        <v>73992</v>
      </c>
      <c r="D25768" t="str">
        <f t="shared" si="402"/>
        <v>GLLDRA3270 Jon Rossini THEATRE And DANCE GL Only</v>
      </c>
    </row>
    <row r="25769" spans="1:4">
      <c r="A25769" t="s">
        <v>73993</v>
      </c>
      <c r="B25769" t="s">
        <v>73994</v>
      </c>
      <c r="D25769" t="str">
        <f t="shared" si="402"/>
        <v>GLMSUR3269 John Owings MED Surgery GL Only</v>
      </c>
    </row>
    <row r="25770" spans="1:4">
      <c r="A25770" t="s">
        <v>73995</v>
      </c>
      <c r="B25770" t="s">
        <v>73996</v>
      </c>
      <c r="D25770" t="str">
        <f t="shared" si="402"/>
        <v>GLMSUR3268 Luis Godoy MED Surgery GL Only</v>
      </c>
    </row>
    <row r="25771" spans="1:4">
      <c r="A25771" t="s">
        <v>73997</v>
      </c>
      <c r="B25771" t="s">
        <v>73998</v>
      </c>
      <c r="D25771" t="str">
        <f t="shared" si="402"/>
        <v>GLDEDU3267 Thomas Timar EDUCATION GL Only</v>
      </c>
    </row>
    <row r="25772" spans="1:4">
      <c r="A25772" t="s">
        <v>73999</v>
      </c>
      <c r="B25772" t="s">
        <v>74000</v>
      </c>
      <c r="D25772" t="str">
        <f t="shared" si="402"/>
        <v>GLMPMR3266 Shawna Arsenault MED Physical Medicine And Rehab GL Only</v>
      </c>
    </row>
    <row r="25773" spans="1:4">
      <c r="A25773" t="s">
        <v>74001</v>
      </c>
      <c r="B25773" t="s">
        <v>74002</v>
      </c>
      <c r="D25773" t="str">
        <f t="shared" si="402"/>
        <v>GLIMCA3265 Garrett Wong MED INT MED CARDIOLOGY GL Only</v>
      </c>
    </row>
    <row r="25774" spans="1:4">
      <c r="A25774" t="s">
        <v>74003</v>
      </c>
      <c r="B25774" t="s">
        <v>74004</v>
      </c>
      <c r="D25774" t="str">
        <f t="shared" si="402"/>
        <v>GLAPLS3264 David Ramos PLANT SCIENCES GL Only</v>
      </c>
    </row>
    <row r="25775" spans="1:4">
      <c r="A25775" t="s">
        <v>74005</v>
      </c>
      <c r="B25775" t="s">
        <v>74006</v>
      </c>
      <c r="D25775" t="str">
        <f t="shared" si="402"/>
        <v>GLAPLS3263 Louise Ferguson PLANT SCIENCES GL Only</v>
      </c>
    </row>
    <row r="25776" spans="1:4">
      <c r="A25776" t="s">
        <v>74007</v>
      </c>
      <c r="B25776" t="s">
        <v>74008</v>
      </c>
      <c r="D25776" t="str">
        <f t="shared" si="402"/>
        <v>GLMPED3262 Viyeka Sethi MED Pediatrics GL Only</v>
      </c>
    </row>
    <row r="25777" spans="1:4">
      <c r="A25777" t="s">
        <v>74009</v>
      </c>
      <c r="B25777" t="s">
        <v>74010</v>
      </c>
      <c r="D25777" t="str">
        <f t="shared" si="402"/>
        <v>GLLCDM3261 Andrew Smith CINEMA And DIGITAL MEDIA GL Only</v>
      </c>
    </row>
    <row r="25778" spans="1:4">
      <c r="A25778" t="s">
        <v>74011</v>
      </c>
      <c r="B25778" t="s">
        <v>74012</v>
      </c>
      <c r="D25778" t="str">
        <f t="shared" si="402"/>
        <v>GLIMRH3260 Rani Vatti MED Int Med Rheumatology GL Only</v>
      </c>
    </row>
    <row r="25779" spans="1:4">
      <c r="A25779" t="s">
        <v>74013</v>
      </c>
      <c r="B25779" t="s">
        <v>74014</v>
      </c>
      <c r="D25779" t="str">
        <f t="shared" si="402"/>
        <v>GLAENM3259 Bruce Hammock ENTOMOLOGY NEMATOLOGY GL Only</v>
      </c>
    </row>
    <row r="25780" spans="1:4">
      <c r="A25780" t="s">
        <v>74015</v>
      </c>
      <c r="B25780" t="s">
        <v>74016</v>
      </c>
      <c r="D25780" t="str">
        <f t="shared" si="402"/>
        <v>GLBMMG3258 Lifeng Xu MICROBIOLOGY And MOLEC GENETICS GL Only</v>
      </c>
    </row>
    <row r="25781" spans="1:4">
      <c r="A25781" t="s">
        <v>74017</v>
      </c>
      <c r="B25781" t="s">
        <v>74018</v>
      </c>
      <c r="D25781" t="str">
        <f t="shared" si="402"/>
        <v>GLLMAT3257 Duane Kouba MATHEMATICS GL Only</v>
      </c>
    </row>
    <row r="25782" spans="1:4">
      <c r="A25782" t="s">
        <v>74019</v>
      </c>
      <c r="B25782" t="s">
        <v>74020</v>
      </c>
      <c r="D25782" t="str">
        <f t="shared" si="402"/>
        <v>GLLUWP3256 Eric Schroeder UNIVERSITY WRITING PROGRAM GL Only</v>
      </c>
    </row>
    <row r="25783" spans="1:4">
      <c r="A25783" t="s">
        <v>74021</v>
      </c>
      <c r="B25783" t="s">
        <v>74022</v>
      </c>
      <c r="D25783" t="str">
        <f t="shared" si="402"/>
        <v>GLMARO3255 Andrew Vaughan MED Radiation Oncology GL Only</v>
      </c>
    </row>
    <row r="25784" spans="1:4">
      <c r="A25784" t="s">
        <v>74023</v>
      </c>
      <c r="B25784" t="s">
        <v>74024</v>
      </c>
      <c r="D25784" t="str">
        <f t="shared" si="402"/>
        <v>GLLLAW3254 Timothy M Taylor SCHOOL OF LAW GL Only</v>
      </c>
    </row>
    <row r="25785" spans="1:4">
      <c r="A25785" t="s">
        <v>74025</v>
      </c>
      <c r="B25785" t="s">
        <v>74026</v>
      </c>
      <c r="D25785" t="str">
        <f t="shared" si="402"/>
        <v>GLGSM13253 Colleen Zern GRADUATE SCHOOL OF MANAGEMENT GL Only</v>
      </c>
    </row>
    <row r="25786" spans="1:4">
      <c r="A25786" t="s">
        <v>74027</v>
      </c>
      <c r="B25786" t="s">
        <v>74028</v>
      </c>
      <c r="D25786" t="str">
        <f t="shared" si="402"/>
        <v>GLIMGM3252 Zachary Holt MED Int Med Genl Medicine GL Only</v>
      </c>
    </row>
    <row r="25787" spans="1:4">
      <c r="A25787" t="s">
        <v>74029</v>
      </c>
      <c r="B25787" t="s">
        <v>74030</v>
      </c>
      <c r="D25787" t="str">
        <f t="shared" si="402"/>
        <v>GLLLIN3251 Santiago Barreda Castanon LINGUISTICS GL Only</v>
      </c>
    </row>
    <row r="25788" spans="1:4">
      <c r="A25788" t="s">
        <v>74031</v>
      </c>
      <c r="B25788" t="s">
        <v>74032</v>
      </c>
      <c r="D25788" t="str">
        <f t="shared" si="402"/>
        <v>GLLPOL3250 Gabriella Montinola POLITICAL SCIENCE GL Only</v>
      </c>
    </row>
    <row r="25789" spans="1:4">
      <c r="A25789" t="s">
        <v>74033</v>
      </c>
      <c r="B25789" t="s">
        <v>74034</v>
      </c>
      <c r="D25789" t="str">
        <f t="shared" si="402"/>
        <v>GLMBIO3249 Paul Hagerman MED Biochem And Molecular Med GL Only</v>
      </c>
    </row>
    <row r="25790" spans="1:4">
      <c r="A25790" t="s">
        <v>74035</v>
      </c>
      <c r="B25790" t="s">
        <v>74036</v>
      </c>
      <c r="D25790" t="str">
        <f t="shared" si="402"/>
        <v>GLVVSR3248 Roy Bellhorn VM SURGRAD SCIENCE GL Only</v>
      </c>
    </row>
    <row r="25791" spans="1:4">
      <c r="A25791" t="s">
        <v>74037</v>
      </c>
      <c r="B25791" t="s">
        <v>74038</v>
      </c>
      <c r="D25791" t="str">
        <f t="shared" si="402"/>
        <v>GLALAW3247 Jim Richards LAND AIR And WATER RESOURCES GL Only</v>
      </c>
    </row>
    <row r="25792" spans="1:4">
      <c r="A25792" t="s">
        <v>74039</v>
      </c>
      <c r="B25792" t="s">
        <v>74040</v>
      </c>
      <c r="D25792" t="str">
        <f t="shared" si="402"/>
        <v>GLECOE3246 Richard Post ENGINEERING DEANS OFFICE GL Only</v>
      </c>
    </row>
    <row r="25793" spans="1:4">
      <c r="A25793" t="s">
        <v>74041</v>
      </c>
      <c r="B25793" t="s">
        <v>74042</v>
      </c>
      <c r="D25793" t="str">
        <f t="shared" si="402"/>
        <v>GLIMHP3245 Oliver J Hentschel MED Int Med Hospitalist GL Only</v>
      </c>
    </row>
    <row r="25794" spans="1:4">
      <c r="A25794" t="s">
        <v>74043</v>
      </c>
      <c r="B25794" t="s">
        <v>74044</v>
      </c>
      <c r="D25794" t="str">
        <f t="shared" si="402"/>
        <v>GLVOHI3244 Brian Bird VM ONE HEALTH INSTITUTE GL Only</v>
      </c>
    </row>
    <row r="25795" spans="1:4">
      <c r="A25795" t="s">
        <v>74045</v>
      </c>
      <c r="B25795" t="s">
        <v>74046</v>
      </c>
      <c r="D25795" t="str">
        <f t="shared" ref="D25795:D25858" si="403">A25795&amp;" "&amp;B25795</f>
        <v>GLLLIN3243 Vaidehi Ramanathan Abbott LINGUISTICS GL Only</v>
      </c>
    </row>
    <row r="25796" spans="1:4">
      <c r="A25796" t="s">
        <v>74047</v>
      </c>
      <c r="B25796" t="s">
        <v>74048</v>
      </c>
      <c r="D25796" t="str">
        <f t="shared" si="403"/>
        <v>GLVPMI3242 Judith Rachel Reader VM PATHOLOGY MICRO And IMMUN GL Only</v>
      </c>
    </row>
    <row r="25797" spans="1:4">
      <c r="A25797" t="s">
        <v>74049</v>
      </c>
      <c r="B25797" t="s">
        <v>74050</v>
      </c>
      <c r="D25797" t="str">
        <f t="shared" si="403"/>
        <v>GLABAE3241 Gyongy Laky BIOLOGICAL And AG ENGINEERING GL Only</v>
      </c>
    </row>
    <row r="25798" spans="1:4">
      <c r="A25798" t="s">
        <v>74051</v>
      </c>
      <c r="B25798" t="s">
        <v>74052</v>
      </c>
      <c r="D25798" t="str">
        <f t="shared" si="403"/>
        <v>GLAARE3240 Jens Hilscher AG And RESOURCE ECONOMICS GL Only</v>
      </c>
    </row>
    <row r="25799" spans="1:4">
      <c r="A25799" t="s">
        <v>74053</v>
      </c>
      <c r="B25799" t="s">
        <v>74054</v>
      </c>
      <c r="D25799" t="str">
        <f t="shared" si="403"/>
        <v>GLAARE3239 John Constantine AG And RESOURCE ECONOMICS GL Only</v>
      </c>
    </row>
    <row r="25800" spans="1:4">
      <c r="A25800" t="s">
        <v>74055</v>
      </c>
      <c r="B25800" t="s">
        <v>74056</v>
      </c>
      <c r="D25800" t="str">
        <f t="shared" si="403"/>
        <v>GLMOBG3238 Frederick Hanson MED Obstetrics And Gynecology GL Only</v>
      </c>
    </row>
    <row r="25801" spans="1:4">
      <c r="A25801" t="s">
        <v>74057</v>
      </c>
      <c r="B25801" t="s">
        <v>74058</v>
      </c>
      <c r="D25801" t="str">
        <f t="shared" si="403"/>
        <v>GLABAE3237 Ali Moghimi BIOLOGICAL And AG ENGINEERING GL Only</v>
      </c>
    </row>
    <row r="25802" spans="1:4">
      <c r="A25802" t="s">
        <v>74059</v>
      </c>
      <c r="B25802" t="s">
        <v>74060</v>
      </c>
      <c r="D25802" t="str">
        <f t="shared" si="403"/>
        <v>GLMPSY3236 Robert Hales MED Psychiatry And Behav Sci GL Only</v>
      </c>
    </row>
    <row r="25803" spans="1:4">
      <c r="A25803" t="s">
        <v>74061</v>
      </c>
      <c r="B25803" t="s">
        <v>74062</v>
      </c>
      <c r="D25803" t="str">
        <f t="shared" si="403"/>
        <v>GLBNPB3235 Earl Carstens NEURO PHYSIO And BEHAVIOR GL Only</v>
      </c>
    </row>
    <row r="25804" spans="1:4">
      <c r="A25804" t="s">
        <v>74063</v>
      </c>
      <c r="B25804" t="s">
        <v>74064</v>
      </c>
      <c r="D25804" t="str">
        <f t="shared" si="403"/>
        <v>GLNURS3234 Julie Bidwell School of Nursing GL Only</v>
      </c>
    </row>
    <row r="25805" spans="1:4">
      <c r="A25805" t="s">
        <v>74065</v>
      </c>
      <c r="B25805" t="s">
        <v>74066</v>
      </c>
      <c r="D25805" t="str">
        <f t="shared" si="403"/>
        <v>GLMHPH3233 Robert Cudmore Jr MED Physiology And Membrane Biol GL Only</v>
      </c>
    </row>
    <row r="25806" spans="1:4">
      <c r="A25806" t="s">
        <v>74067</v>
      </c>
      <c r="B25806" t="s">
        <v>74068</v>
      </c>
      <c r="D25806" t="str">
        <f t="shared" si="403"/>
        <v>GLIMNE3232 Hiroshi Yamauchi MED Int Med Nephrology GL Only</v>
      </c>
    </row>
    <row r="25807" spans="1:4">
      <c r="A25807" t="s">
        <v>74069</v>
      </c>
      <c r="B25807" t="s">
        <v>74070</v>
      </c>
      <c r="D25807" t="str">
        <f t="shared" si="403"/>
        <v>GLLDRA3231 Michele Leavy THEATRE And DANCE GL Only</v>
      </c>
    </row>
    <row r="25808" spans="1:4">
      <c r="A25808" t="s">
        <v>74071</v>
      </c>
      <c r="B25808" t="s">
        <v>74072</v>
      </c>
      <c r="D25808" t="str">
        <f t="shared" si="403"/>
        <v>GLMOTO3230 Marianne Abouyared MED Otolaryngology GL Only</v>
      </c>
    </row>
    <row r="25809" spans="1:4">
      <c r="A25809" t="s">
        <v>74073</v>
      </c>
      <c r="B25809" t="s">
        <v>74074</v>
      </c>
      <c r="D25809" t="str">
        <f t="shared" si="403"/>
        <v>GLLCMN3229 Jingwen Zhang COMMUNICATION GL Only</v>
      </c>
    </row>
    <row r="25810" spans="1:4">
      <c r="A25810" t="s">
        <v>74075</v>
      </c>
      <c r="B25810" t="s">
        <v>74076</v>
      </c>
      <c r="D25810" t="str">
        <f t="shared" si="403"/>
        <v>GLMANS3228 Tehani Anne Liyanage MED Anesth And Pain Medicine GL Only</v>
      </c>
    </row>
    <row r="25811" spans="1:4">
      <c r="A25811" t="s">
        <v>74077</v>
      </c>
      <c r="B25811" t="s">
        <v>74078</v>
      </c>
      <c r="D25811" t="str">
        <f t="shared" si="403"/>
        <v>GLLAST3227 Darrin Martin ART And ART HISTORY GL Only</v>
      </c>
    </row>
    <row r="25812" spans="1:4">
      <c r="A25812" t="s">
        <v>74079</v>
      </c>
      <c r="B25812" t="s">
        <v>74080</v>
      </c>
      <c r="D25812" t="str">
        <f t="shared" si="403"/>
        <v>GLBMMG3226 Jacqueline Barlow MICROBIOLOGY And MOLEC GENETICS GL Only</v>
      </c>
    </row>
    <row r="25813" spans="1:4">
      <c r="A25813" t="s">
        <v>74081</v>
      </c>
      <c r="B25813" t="s">
        <v>74082</v>
      </c>
      <c r="D25813" t="str">
        <f t="shared" si="403"/>
        <v>GLMERM3225 Sonia Singh MED Emergency Medicine GL Only</v>
      </c>
    </row>
    <row r="25814" spans="1:4">
      <c r="A25814" t="s">
        <v>74083</v>
      </c>
      <c r="B25814" t="s">
        <v>74084</v>
      </c>
      <c r="D25814" t="str">
        <f t="shared" si="403"/>
        <v>GLAANS3224 Ermias Kebreab ANIMAL SCIENCE GL Only</v>
      </c>
    </row>
    <row r="25815" spans="1:4">
      <c r="A25815" t="s">
        <v>74085</v>
      </c>
      <c r="B25815" t="s">
        <v>74086</v>
      </c>
      <c r="D25815" t="str">
        <f t="shared" si="403"/>
        <v>GLLPSC3223 Alison Michelle Ledgerwood PSYCHOLOGY GL Only</v>
      </c>
    </row>
    <row r="25816" spans="1:4">
      <c r="A25816" t="s">
        <v>74087</v>
      </c>
      <c r="B25816" t="s">
        <v>74088</v>
      </c>
      <c r="D25816" t="str">
        <f t="shared" si="403"/>
        <v>GLEECE3222 Juan Sebastian Gomez Diaz ELECT And COMP ENGR GL Only</v>
      </c>
    </row>
    <row r="25817" spans="1:4">
      <c r="A25817" t="s">
        <v>74089</v>
      </c>
      <c r="B25817" t="s">
        <v>74090</v>
      </c>
      <c r="D25817" t="str">
        <f t="shared" si="403"/>
        <v>GLLAMS3221 Jemma DeCristo AMERICAN STUDIES GL Only</v>
      </c>
    </row>
    <row r="25818" spans="1:4">
      <c r="A25818" t="s">
        <v>74091</v>
      </c>
      <c r="B25818" t="s">
        <v>74092</v>
      </c>
      <c r="D25818" t="str">
        <f t="shared" si="403"/>
        <v>GLMSUR3220 Kathrin Troppmann MED Surgery GL Only</v>
      </c>
    </row>
    <row r="25819" spans="1:4">
      <c r="A25819" t="s">
        <v>74093</v>
      </c>
      <c r="B25819" t="s">
        <v>74094</v>
      </c>
      <c r="D25819" t="str">
        <f t="shared" si="403"/>
        <v>GLEECE3219 William Putnam ELECT And COMP ENGR GL Only</v>
      </c>
    </row>
    <row r="25820" spans="1:4">
      <c r="A25820" t="s">
        <v>74095</v>
      </c>
      <c r="B25820" t="s">
        <v>74096</v>
      </c>
      <c r="D25820" t="str">
        <f t="shared" si="403"/>
        <v>GLMSUR3218 Curtis Wozniak MED Surgery GL Only</v>
      </c>
    </row>
    <row r="25821" spans="1:4">
      <c r="A25821" t="s">
        <v>74097</v>
      </c>
      <c r="B25821" t="s">
        <v>74098</v>
      </c>
      <c r="D25821" t="str">
        <f t="shared" si="403"/>
        <v>GLLMUS3217 Pablo Ortiz MUSIC GL Only</v>
      </c>
    </row>
    <row r="25822" spans="1:4">
      <c r="A25822" t="s">
        <v>74099</v>
      </c>
      <c r="B25822" t="s">
        <v>74100</v>
      </c>
      <c r="D25822" t="str">
        <f t="shared" si="403"/>
        <v>GLLPOL3216 Christopher Hare POLITICAL SCIENCE GL Only</v>
      </c>
    </row>
    <row r="25823" spans="1:4">
      <c r="A25823" t="s">
        <v>74101</v>
      </c>
      <c r="B25823" t="s">
        <v>74102</v>
      </c>
      <c r="D25823" t="str">
        <f t="shared" si="403"/>
        <v>GLAARE3215 Roberta Cook AG And RESOURCE ECONOMICS GL Only</v>
      </c>
    </row>
    <row r="25824" spans="1:4">
      <c r="A25824" t="s">
        <v>74103</v>
      </c>
      <c r="B25824" t="s">
        <v>74104</v>
      </c>
      <c r="D25824" t="str">
        <f t="shared" si="403"/>
        <v>GLGSM13214 Olivier Rubel GRADUATE SCHOOL OF MANAGEMENT GL Only</v>
      </c>
    </row>
    <row r="25825" spans="1:4">
      <c r="A25825" t="s">
        <v>74105</v>
      </c>
      <c r="B25825" t="s">
        <v>74106</v>
      </c>
      <c r="D25825" t="str">
        <f t="shared" si="403"/>
        <v>GLIMPM3213 William E Dager MED Int Med Pulmonary GL Only</v>
      </c>
    </row>
    <row r="25826" spans="1:4">
      <c r="A25826" t="s">
        <v>74107</v>
      </c>
      <c r="B25826" t="s">
        <v>74108</v>
      </c>
      <c r="D25826" t="str">
        <f t="shared" si="403"/>
        <v>GLMPAT3212 Gerald Kost MED Pathology And Lab Medicine GL Only</v>
      </c>
    </row>
    <row r="25827" spans="1:4">
      <c r="A25827" t="s">
        <v>74109</v>
      </c>
      <c r="B25827" t="s">
        <v>74110</v>
      </c>
      <c r="D25827" t="str">
        <f t="shared" si="403"/>
        <v>GLLPSC3211 Fernanda Ferreira PSYCHOLOGY GL Only</v>
      </c>
    </row>
    <row r="25828" spans="1:4">
      <c r="A25828" t="s">
        <v>74111</v>
      </c>
      <c r="B25828" t="s">
        <v>74112</v>
      </c>
      <c r="D25828" t="str">
        <f t="shared" si="403"/>
        <v>GLMPAT3210 Viswanathan Krishnan MED Pathology And Lab Medicine GL Only</v>
      </c>
    </row>
    <row r="25829" spans="1:4">
      <c r="A25829" t="s">
        <v>74113</v>
      </c>
      <c r="B25829" t="s">
        <v>74114</v>
      </c>
      <c r="D25829" t="str">
        <f t="shared" si="403"/>
        <v>GLLCHE3209 Louis Longaker CHEMISTRY GL Only</v>
      </c>
    </row>
    <row r="25830" spans="1:4">
      <c r="A25830" t="s">
        <v>74115</v>
      </c>
      <c r="B25830" t="s">
        <v>74116</v>
      </c>
      <c r="D25830" t="str">
        <f t="shared" si="403"/>
        <v>GLBNPB3208 James Shaffrath NEURO PHYSIO And BEHAVIOR GL Only</v>
      </c>
    </row>
    <row r="25831" spans="1:4">
      <c r="A25831" t="s">
        <v>74117</v>
      </c>
      <c r="B25831" t="s">
        <v>74118</v>
      </c>
      <c r="D25831" t="str">
        <f t="shared" si="403"/>
        <v>GLMPED3207 Mark Underwood MED Pediatrics GL Only</v>
      </c>
    </row>
    <row r="25832" spans="1:4">
      <c r="A25832" t="s">
        <v>74119</v>
      </c>
      <c r="B25832" t="s">
        <v>74120</v>
      </c>
      <c r="D25832" t="str">
        <f t="shared" si="403"/>
        <v>GLMOBG3206 William Gilbert MED Obstetrics And Gynecology GL Only</v>
      </c>
    </row>
    <row r="25833" spans="1:4">
      <c r="A25833" t="s">
        <v>74121</v>
      </c>
      <c r="B25833" t="s">
        <v>74122</v>
      </c>
      <c r="D25833" t="str">
        <f t="shared" si="403"/>
        <v>GLECHE3205 Cong Yan Chen CHEMICAL ENGINEERING GL Only</v>
      </c>
    </row>
    <row r="25834" spans="1:4">
      <c r="A25834" t="s">
        <v>74123</v>
      </c>
      <c r="B25834" t="s">
        <v>74124</v>
      </c>
      <c r="D25834" t="str">
        <f t="shared" si="403"/>
        <v>GLAFST3204 Carl Winter FOOD SCIENCE And TECHNOLOGY GL Only</v>
      </c>
    </row>
    <row r="25835" spans="1:4">
      <c r="A25835" t="s">
        <v>74125</v>
      </c>
      <c r="B25835" t="s">
        <v>74126</v>
      </c>
      <c r="D25835" t="str">
        <f t="shared" si="403"/>
        <v>GLMPED3203 Reed Mellor MED Pediatrics GL Only</v>
      </c>
    </row>
    <row r="25836" spans="1:4">
      <c r="A25836" t="s">
        <v>74127</v>
      </c>
      <c r="B25836" t="s">
        <v>74128</v>
      </c>
      <c r="D25836" t="str">
        <f t="shared" si="403"/>
        <v>GLAFST3202 Sharon Shoemaker FOOD SCIENCE And TECHNOLOGY GL Only</v>
      </c>
    </row>
    <row r="25837" spans="1:4">
      <c r="A25837" t="s">
        <v>74129</v>
      </c>
      <c r="B25837" t="s">
        <v>74130</v>
      </c>
      <c r="D25837" t="str">
        <f t="shared" si="403"/>
        <v>GLMFCM3201 Cassy Friedrich MED Family And Community Med GL Only</v>
      </c>
    </row>
    <row r="25838" spans="1:4">
      <c r="A25838" t="s">
        <v>74131</v>
      </c>
      <c r="B25838" t="s">
        <v>74132</v>
      </c>
      <c r="D25838" t="str">
        <f t="shared" si="403"/>
        <v>GLMFCM3200 Blanca Solis MED Family And Community Med GL Only</v>
      </c>
    </row>
    <row r="25839" spans="1:4">
      <c r="A25839" t="s">
        <v>74133</v>
      </c>
      <c r="B25839" t="s">
        <v>74134</v>
      </c>
      <c r="D25839" t="str">
        <f t="shared" si="403"/>
        <v>GLMPSY3199 Monila Rahimi MED Psychiatry And Behav Sci GL Only</v>
      </c>
    </row>
    <row r="25840" spans="1:4">
      <c r="A25840" t="s">
        <v>74135</v>
      </c>
      <c r="B25840" t="s">
        <v>74136</v>
      </c>
      <c r="D25840" t="str">
        <f t="shared" si="403"/>
        <v>GLLMSA3198 Poonam Chauhan MIDDLE EAST SOUTH ASIA PROGRAM GL Only</v>
      </c>
    </row>
    <row r="25841" spans="1:4">
      <c r="A25841" t="s">
        <v>74137</v>
      </c>
      <c r="B25841" t="s">
        <v>74138</v>
      </c>
      <c r="D25841" t="str">
        <f t="shared" si="403"/>
        <v>GLECEE3197 Jonathan Herman CIVIL And ENVIRONMENTAL ENGR GL Only</v>
      </c>
    </row>
    <row r="25842" spans="1:4">
      <c r="A25842" t="s">
        <v>74139</v>
      </c>
      <c r="B25842" t="s">
        <v>74140</v>
      </c>
      <c r="D25842" t="str">
        <f t="shared" si="403"/>
        <v>GLMNSG3196 Kern Guppy MED Neurological Surgery GL Only</v>
      </c>
    </row>
    <row r="25843" spans="1:4">
      <c r="A25843" t="s">
        <v>74141</v>
      </c>
      <c r="B25843" t="s">
        <v>74142</v>
      </c>
      <c r="D25843" t="str">
        <f t="shared" si="403"/>
        <v>GLMNEU3195 Elizabeth Ekpo MED Neurology GL Only</v>
      </c>
    </row>
    <row r="25844" spans="1:4">
      <c r="A25844" t="s">
        <v>74143</v>
      </c>
      <c r="B25844" t="s">
        <v>74144</v>
      </c>
      <c r="D25844" t="str">
        <f t="shared" si="403"/>
        <v>GLMOPH3194 Robert Miller MED Eye Center GL Only</v>
      </c>
    </row>
    <row r="25845" spans="1:4">
      <c r="A25845" t="s">
        <v>74145</v>
      </c>
      <c r="B25845" t="s">
        <v>74146</v>
      </c>
      <c r="D25845" t="str">
        <f t="shared" si="403"/>
        <v>GLMFCM3193 Ramiro Zuniga MED Family And Community Med GL Only</v>
      </c>
    </row>
    <row r="25846" spans="1:4">
      <c r="A25846" t="s">
        <v>74147</v>
      </c>
      <c r="B25846" t="s">
        <v>74148</v>
      </c>
      <c r="D25846" t="str">
        <f t="shared" si="403"/>
        <v>GLAARE3192 Eric Lee Johnson AG And RESOURCE ECONOMICS GL Only</v>
      </c>
    </row>
    <row r="25847" spans="1:4">
      <c r="A25847" t="s">
        <v>74149</v>
      </c>
      <c r="B25847" t="s">
        <v>74150</v>
      </c>
      <c r="D25847" t="str">
        <f t="shared" si="403"/>
        <v>GLMERM3191 Christine Roland MED Emergency Medicine GL Only</v>
      </c>
    </row>
    <row r="25848" spans="1:4">
      <c r="A25848" t="s">
        <v>74151</v>
      </c>
      <c r="B25848" t="s">
        <v>74152</v>
      </c>
      <c r="D25848" t="str">
        <f t="shared" si="403"/>
        <v>GLNURS3190 Frances Patmon School of Nursing GL Only</v>
      </c>
    </row>
    <row r="25849" spans="1:4">
      <c r="A25849" t="s">
        <v>74153</v>
      </c>
      <c r="B25849" t="s">
        <v>74154</v>
      </c>
      <c r="D25849" t="str">
        <f t="shared" si="403"/>
        <v>GLMFCM3189 Humberto Barragan MED Family And Community Med GL Only</v>
      </c>
    </row>
    <row r="25850" spans="1:4">
      <c r="A25850" t="s">
        <v>74155</v>
      </c>
      <c r="B25850" t="s">
        <v>74156</v>
      </c>
      <c r="D25850" t="str">
        <f t="shared" si="403"/>
        <v>GLMFCM3188 Michael Jorde MED Family And Community Med GL Only</v>
      </c>
    </row>
    <row r="25851" spans="1:4">
      <c r="A25851" t="s">
        <v>74157</v>
      </c>
      <c r="B25851" t="s">
        <v>74158</v>
      </c>
      <c r="D25851" t="str">
        <f t="shared" si="403"/>
        <v>GLALAW3187 Mallika Nocco LAND AIR And WATER RESOURCES GL Only</v>
      </c>
    </row>
    <row r="25852" spans="1:4">
      <c r="A25852" t="s">
        <v>74159</v>
      </c>
      <c r="B25852" t="s">
        <v>74160</v>
      </c>
      <c r="D25852" t="str">
        <f t="shared" si="403"/>
        <v>GLGSM13186 Sorin Maruster GRADUATE SCHOOL OF MANAGEMENT GL Only</v>
      </c>
    </row>
    <row r="25853" spans="1:4">
      <c r="A25853" t="s">
        <v>74161</v>
      </c>
      <c r="B25853" t="s">
        <v>74162</v>
      </c>
      <c r="D25853" t="str">
        <f t="shared" si="403"/>
        <v>GLLPHI3185 Shawn Miller PHILOSOPHY GL Only</v>
      </c>
    </row>
    <row r="25854" spans="1:4">
      <c r="A25854" t="s">
        <v>74163</v>
      </c>
      <c r="B25854" t="s">
        <v>74164</v>
      </c>
      <c r="D25854" t="str">
        <f t="shared" si="403"/>
        <v>GLMERM3184 Jon Buchanan MED Emergency Medicine GL Only</v>
      </c>
    </row>
    <row r="25855" spans="1:4">
      <c r="A25855" t="s">
        <v>74165</v>
      </c>
      <c r="B25855" t="s">
        <v>74166</v>
      </c>
      <c r="D25855" t="str">
        <f t="shared" si="403"/>
        <v>GLMPED3183 Yeseli Arias MED Pediatrics GL Only</v>
      </c>
    </row>
    <row r="25856" spans="1:4">
      <c r="A25856" t="s">
        <v>74167</v>
      </c>
      <c r="B25856" t="s">
        <v>74168</v>
      </c>
      <c r="D25856" t="str">
        <f t="shared" si="403"/>
        <v>GLMSUR3182 Lisa P Abramson MED Surgery GL Only</v>
      </c>
    </row>
    <row r="25857" spans="1:4">
      <c r="A25857" t="s">
        <v>74169</v>
      </c>
      <c r="B25857" t="s">
        <v>74170</v>
      </c>
      <c r="D25857" t="str">
        <f t="shared" si="403"/>
        <v>GLMERM3181 Rory Stuart MED Emergency Medicine GL Only</v>
      </c>
    </row>
    <row r="25858" spans="1:4">
      <c r="A25858" t="s">
        <v>74171</v>
      </c>
      <c r="B25858" t="s">
        <v>74172</v>
      </c>
      <c r="D25858" t="str">
        <f t="shared" si="403"/>
        <v>GLLPHI3180 Tyrus Kares Fisher PHILOSOPHY GL Only</v>
      </c>
    </row>
    <row r="25859" spans="1:4">
      <c r="A25859" t="s">
        <v>74173</v>
      </c>
      <c r="B25859" t="s">
        <v>74174</v>
      </c>
      <c r="D25859" t="str">
        <f t="shared" ref="D25859:D25922" si="404">A25859&amp;" "&amp;B25859</f>
        <v>GLMFCM3179 Aminah Najieb MED Family And Community Med GL Only</v>
      </c>
    </row>
    <row r="25860" spans="1:4">
      <c r="A25860" t="s">
        <v>74175</v>
      </c>
      <c r="B25860" t="s">
        <v>74176</v>
      </c>
      <c r="D25860" t="str">
        <f t="shared" si="404"/>
        <v>GLMERM3178 Geary Noguchi MED Emergency Medicine GL Only</v>
      </c>
    </row>
    <row r="25861" spans="1:4">
      <c r="A25861" t="s">
        <v>74177</v>
      </c>
      <c r="B25861" t="s">
        <v>74178</v>
      </c>
      <c r="D25861" t="str">
        <f t="shared" si="404"/>
        <v>GLVVME3177 Jessica Morgan VM MEDICINE And EPIDEMIOLOGY GL Only</v>
      </c>
    </row>
    <row r="25862" spans="1:4">
      <c r="A25862" t="s">
        <v>74179</v>
      </c>
      <c r="B25862" t="s">
        <v>74180</v>
      </c>
      <c r="D25862" t="str">
        <f t="shared" si="404"/>
        <v>GLMFCM3176 Norman Nasise MED Family And Community Med GL Only</v>
      </c>
    </row>
    <row r="25863" spans="1:4">
      <c r="A25863" t="s">
        <v>74181</v>
      </c>
      <c r="B25863" t="s">
        <v>74182</v>
      </c>
      <c r="D25863" t="str">
        <f t="shared" si="404"/>
        <v>GLMFCM3175 Wetona Eidson Ton MED Family And Community Med GL Only</v>
      </c>
    </row>
    <row r="25864" spans="1:4">
      <c r="A25864" t="s">
        <v>74183</v>
      </c>
      <c r="B25864" t="s">
        <v>74184</v>
      </c>
      <c r="D25864" t="str">
        <f t="shared" si="404"/>
        <v>GLIMEN3174 Jameson Azul MED Int Med Endocrinology GL Only</v>
      </c>
    </row>
    <row r="25865" spans="1:4">
      <c r="A25865" t="s">
        <v>74185</v>
      </c>
      <c r="B25865" t="s">
        <v>74186</v>
      </c>
      <c r="D25865" t="str">
        <f t="shared" si="404"/>
        <v>GLEECE3173 Sen Ching Cheung ELECT And COMP ENGR GL Only</v>
      </c>
    </row>
    <row r="25866" spans="1:4">
      <c r="A25866" t="s">
        <v>74187</v>
      </c>
      <c r="B25866" t="s">
        <v>74188</v>
      </c>
      <c r="D25866" t="str">
        <f t="shared" si="404"/>
        <v>GLVPHR3172 Fauna Smith VM POPULATION HLTH And REPROD GL Only</v>
      </c>
    </row>
    <row r="25867" spans="1:4">
      <c r="A25867" t="s">
        <v>74189</v>
      </c>
      <c r="B25867" t="s">
        <v>74190</v>
      </c>
      <c r="D25867" t="str">
        <f t="shared" si="404"/>
        <v>GLMNSG3171 Robert Berman MED Neurological Surgery GL Only</v>
      </c>
    </row>
    <row r="25868" spans="1:4">
      <c r="A25868" t="s">
        <v>74191</v>
      </c>
      <c r="B25868" t="s">
        <v>74192</v>
      </c>
      <c r="D25868" t="str">
        <f t="shared" si="404"/>
        <v>GLMPSY3170 Luz Contreras Arroyo MED Psychiatry And Behav Sci GL Only</v>
      </c>
    </row>
    <row r="25869" spans="1:4">
      <c r="A25869" t="s">
        <v>74193</v>
      </c>
      <c r="B25869" t="s">
        <v>74194</v>
      </c>
      <c r="D25869" t="str">
        <f t="shared" si="404"/>
        <v>GLGSM13169 Keith C Weissglass GRADUATE SCHOOL OF MANAGEMENT GL Only</v>
      </c>
    </row>
    <row r="25870" spans="1:4">
      <c r="A25870" t="s">
        <v>74195</v>
      </c>
      <c r="B25870" t="s">
        <v>74196</v>
      </c>
      <c r="D25870" t="str">
        <f t="shared" si="404"/>
        <v>GLDEDU3168 Carolynne Beno EDUCATION GL Only</v>
      </c>
    </row>
    <row r="25871" spans="1:4">
      <c r="A25871" t="s">
        <v>74197</v>
      </c>
      <c r="B25871" t="s">
        <v>74198</v>
      </c>
      <c r="D25871" t="str">
        <f t="shared" si="404"/>
        <v>GLGSM13167 Julie Petersen GRADUATE SCHOOL OF MANAGEMENT GL Only</v>
      </c>
    </row>
    <row r="25872" spans="1:4">
      <c r="A25872" t="s">
        <v>74199</v>
      </c>
      <c r="B25872" t="s">
        <v>74200</v>
      </c>
      <c r="D25872" t="str">
        <f t="shared" si="404"/>
        <v>GLMPSY3166 James Margolis MED Psychiatry And Behav Sci GL Only</v>
      </c>
    </row>
    <row r="25873" spans="1:4">
      <c r="A25873" t="s">
        <v>74201</v>
      </c>
      <c r="B25873" t="s">
        <v>74202</v>
      </c>
      <c r="D25873" t="str">
        <f t="shared" si="404"/>
        <v>GLMPED3165 Pratima Kodali MED Pediatrics GL Only</v>
      </c>
    </row>
    <row r="25874" spans="1:4">
      <c r="A25874" t="s">
        <v>74203</v>
      </c>
      <c r="B25874" t="s">
        <v>74204</v>
      </c>
      <c r="D25874" t="str">
        <f t="shared" si="404"/>
        <v>GLVPHR3164 Roselle Busch VM POPULATION HLTH And REPROD GL Only</v>
      </c>
    </row>
    <row r="25875" spans="1:4">
      <c r="A25875" t="s">
        <v>74205</v>
      </c>
      <c r="B25875" t="s">
        <v>74206</v>
      </c>
      <c r="D25875" t="str">
        <f t="shared" si="404"/>
        <v>GLMERM3163 Oanh Clark MED Emergency Medicine GL Only</v>
      </c>
    </row>
    <row r="25876" spans="1:4">
      <c r="A25876" t="s">
        <v>74207</v>
      </c>
      <c r="B25876" t="s">
        <v>74208</v>
      </c>
      <c r="D25876" t="str">
        <f t="shared" si="404"/>
        <v>GLMFCM3162 Jorge Pena MED Family And Community Med GL Only</v>
      </c>
    </row>
    <row r="25877" spans="1:4">
      <c r="A25877" t="s">
        <v>74209</v>
      </c>
      <c r="B25877" t="s">
        <v>74210</v>
      </c>
      <c r="D25877" t="str">
        <f t="shared" si="404"/>
        <v>GLMPED3161 Zoey J Goore MED Pediatrics GL Only</v>
      </c>
    </row>
    <row r="25878" spans="1:4">
      <c r="A25878" t="s">
        <v>74211</v>
      </c>
      <c r="B25878" t="s">
        <v>74212</v>
      </c>
      <c r="D25878" t="str">
        <f t="shared" si="404"/>
        <v>GLMFCM3160 Thomas Wenstrup MED Family And Community Med GL Only</v>
      </c>
    </row>
    <row r="25879" spans="1:4">
      <c r="A25879" t="s">
        <v>74213</v>
      </c>
      <c r="B25879" t="s">
        <v>74214</v>
      </c>
      <c r="D25879" t="str">
        <f t="shared" si="404"/>
        <v>GLLSOC3159 Rebecca Van Stokkum SOCIOLOGY GL Only</v>
      </c>
    </row>
    <row r="25880" spans="1:4">
      <c r="A25880" t="s">
        <v>74215</v>
      </c>
      <c r="B25880" t="s">
        <v>74216</v>
      </c>
      <c r="D25880" t="str">
        <f t="shared" si="404"/>
        <v>GLMOBG3158 Edward Baker MED Obstetrics And Gynecology GL Only</v>
      </c>
    </row>
    <row r="25881" spans="1:4">
      <c r="A25881" t="s">
        <v>74217</v>
      </c>
      <c r="B25881" t="s">
        <v>74218</v>
      </c>
      <c r="D25881" t="str">
        <f t="shared" si="404"/>
        <v>GLLCDM3157 Colin Johnson CINEMA And DIGITAL MEDIA GL Only</v>
      </c>
    </row>
    <row r="25882" spans="1:4">
      <c r="A25882" t="s">
        <v>74219</v>
      </c>
      <c r="B25882" t="s">
        <v>74220</v>
      </c>
      <c r="D25882" t="str">
        <f t="shared" si="404"/>
        <v>GLMPSY3156 Melissa Hopkins MED Psychiatry And Behav Sci GL Only</v>
      </c>
    </row>
    <row r="25883" spans="1:4">
      <c r="A25883" t="s">
        <v>74221</v>
      </c>
      <c r="B25883" t="s">
        <v>74222</v>
      </c>
      <c r="D25883" t="str">
        <f t="shared" si="404"/>
        <v>GLIMHP3155 Huixia Wei MED Int Med Hospitalist GL Only</v>
      </c>
    </row>
    <row r="25884" spans="1:4">
      <c r="A25884" t="s">
        <v>74223</v>
      </c>
      <c r="B25884" t="s">
        <v>74224</v>
      </c>
      <c r="D25884" t="str">
        <f t="shared" si="404"/>
        <v>GLLDES3154 Elizabeth Marley DEPARTMENT OF DESIGN GL Only</v>
      </c>
    </row>
    <row r="25885" spans="1:4">
      <c r="A25885" t="s">
        <v>74225</v>
      </c>
      <c r="B25885" t="s">
        <v>74226</v>
      </c>
      <c r="D25885" t="str">
        <f t="shared" si="404"/>
        <v>GLMDER3153 Jason Ezra Hawkes MED Dermatology GL Only</v>
      </c>
    </row>
    <row r="25886" spans="1:4">
      <c r="A25886" t="s">
        <v>74227</v>
      </c>
      <c r="B25886" t="s">
        <v>74228</v>
      </c>
      <c r="D25886" t="str">
        <f t="shared" si="404"/>
        <v>GLIMGM3152 John Landefeld MED Int Med Genl Medicine GL Only</v>
      </c>
    </row>
    <row r="25887" spans="1:4">
      <c r="A25887" t="s">
        <v>74229</v>
      </c>
      <c r="B25887" t="s">
        <v>74230</v>
      </c>
      <c r="D25887" t="str">
        <f t="shared" si="404"/>
        <v>GLIMHP3151 Nisha Harendra Punatar MED Int Med Hospitalist GL Only</v>
      </c>
    </row>
    <row r="25888" spans="1:4">
      <c r="A25888" t="s">
        <v>74231</v>
      </c>
      <c r="B25888" t="s">
        <v>74232</v>
      </c>
      <c r="D25888" t="str">
        <f t="shared" si="404"/>
        <v>GLLPOL3150 Matthew Shugart POLITICAL SCIENCE GL Only</v>
      </c>
    </row>
    <row r="25889" spans="1:4">
      <c r="A25889" t="s">
        <v>74233</v>
      </c>
      <c r="B25889" t="s">
        <v>74234</v>
      </c>
      <c r="D25889" t="str">
        <f t="shared" si="404"/>
        <v>GLVPHR3149 Danika Bannasch VM POPULATION HLTH And REPROD GL Only</v>
      </c>
    </row>
    <row r="25890" spans="1:4">
      <c r="A25890" t="s">
        <v>74235</v>
      </c>
      <c r="B25890" t="s">
        <v>74236</v>
      </c>
      <c r="D25890" t="str">
        <f t="shared" si="404"/>
        <v>GLLPOL3148 Robert Taylor POLITICAL SCIENCE GL Only</v>
      </c>
    </row>
    <row r="25891" spans="1:4">
      <c r="A25891" t="s">
        <v>74237</v>
      </c>
      <c r="B25891" t="s">
        <v>74238</v>
      </c>
      <c r="D25891" t="str">
        <f t="shared" si="404"/>
        <v>GLEBME3147 Eduardo A Silva BIOMEDICAL ENGINEERING GL Only</v>
      </c>
    </row>
    <row r="25892" spans="1:4">
      <c r="A25892" t="s">
        <v>74239</v>
      </c>
      <c r="B25892" t="s">
        <v>74240</v>
      </c>
      <c r="D25892" t="str">
        <f t="shared" si="404"/>
        <v>GLAPLS3146 Jorge Dubcovsky PLANT SCIENCES GL Only</v>
      </c>
    </row>
    <row r="25893" spans="1:4">
      <c r="A25893" t="s">
        <v>74241</v>
      </c>
      <c r="B25893" t="s">
        <v>74242</v>
      </c>
      <c r="D25893" t="str">
        <f t="shared" si="404"/>
        <v>GLECEE3145 Christopher Cappa CIVIL And ENVIRONMENTAL ENGR GL Only</v>
      </c>
    </row>
    <row r="25894" spans="1:4">
      <c r="A25894" t="s">
        <v>74243</v>
      </c>
      <c r="B25894" t="s">
        <v>74244</v>
      </c>
      <c r="D25894" t="str">
        <f t="shared" si="404"/>
        <v>GLVVSR3144 Robert Rebhun VM SURGRAD SCIENCE GL Only</v>
      </c>
    </row>
    <row r="25895" spans="1:4">
      <c r="A25895" t="s">
        <v>74245</v>
      </c>
      <c r="B25895" t="s">
        <v>74246</v>
      </c>
      <c r="D25895" t="str">
        <f t="shared" si="404"/>
        <v>GLECHE3143 Marjorie Longo CHEMICAL ENGINEERING GL Only</v>
      </c>
    </row>
    <row r="25896" spans="1:4">
      <c r="A25896" t="s">
        <v>74247</v>
      </c>
      <c r="B25896" t="s">
        <v>74248</v>
      </c>
      <c r="D25896" t="str">
        <f t="shared" si="404"/>
        <v>GLLCDM3142 Julie Wyman CINEMA And DIGITAL MEDIA GL Only</v>
      </c>
    </row>
    <row r="25897" spans="1:4">
      <c r="A25897" t="s">
        <v>74249</v>
      </c>
      <c r="B25897" t="s">
        <v>74250</v>
      </c>
      <c r="D25897" t="str">
        <f t="shared" si="404"/>
        <v>GLVVME3141 K Magdesian VM MEDICINE And EPIDEMIOLOGY GL Only</v>
      </c>
    </row>
    <row r="25898" spans="1:4">
      <c r="A25898" t="s">
        <v>74251</v>
      </c>
      <c r="B25898" t="s">
        <v>74252</v>
      </c>
      <c r="D25898" t="str">
        <f t="shared" si="404"/>
        <v>GLMNEU3140 Charles Decarli MED Neurology GL Only</v>
      </c>
    </row>
    <row r="25899" spans="1:4">
      <c r="A25899" t="s">
        <v>74253</v>
      </c>
      <c r="B25899" t="s">
        <v>74254</v>
      </c>
      <c r="D25899" t="str">
        <f t="shared" si="404"/>
        <v>GLVPHR3139 Maurice Pitesky VM POPULATION HLTH And REPROD GL Only</v>
      </c>
    </row>
    <row r="25900" spans="1:4">
      <c r="A25900" t="s">
        <v>74255</v>
      </c>
      <c r="B25900" t="s">
        <v>74256</v>
      </c>
      <c r="D25900" t="str">
        <f t="shared" si="404"/>
        <v>GLLMAT3138 Andrew Waldron MATHEMATICS GL Only</v>
      </c>
    </row>
    <row r="25901" spans="1:4">
      <c r="A25901" t="s">
        <v>74257</v>
      </c>
      <c r="B25901" t="s">
        <v>74258</v>
      </c>
      <c r="D25901" t="str">
        <f t="shared" si="404"/>
        <v>GLLDES3137 Timothy Mcneil DEPARTMENT OF DESIGN GL Only</v>
      </c>
    </row>
    <row r="25902" spans="1:4">
      <c r="A25902" t="s">
        <v>74259</v>
      </c>
      <c r="B25902" t="s">
        <v>74260</v>
      </c>
      <c r="D25902" t="str">
        <f t="shared" si="404"/>
        <v>GLLSOC3136 Thomas Beamish SOCIOLOGY GL Only</v>
      </c>
    </row>
    <row r="25903" spans="1:4">
      <c r="A25903" t="s">
        <v>74261</v>
      </c>
      <c r="B25903" t="s">
        <v>74262</v>
      </c>
      <c r="D25903" t="str">
        <f t="shared" si="404"/>
        <v>GLLUWP3135 Melissa Bender UNIVERSITY WRITING PROGRAM GL Only</v>
      </c>
    </row>
    <row r="25904" spans="1:4">
      <c r="A25904" t="s">
        <v>74263</v>
      </c>
      <c r="B25904" t="s">
        <v>74264</v>
      </c>
      <c r="D25904" t="str">
        <f t="shared" si="404"/>
        <v>GLLENL3134 Gina Bloom ENGLISH GL Only</v>
      </c>
    </row>
    <row r="25905" spans="1:4">
      <c r="A25905" t="s">
        <v>74265</v>
      </c>
      <c r="B25905" t="s">
        <v>74266</v>
      </c>
      <c r="D25905" t="str">
        <f t="shared" si="404"/>
        <v>GLALAW3133 Peter Hernes LAND AIR And WATER RESOURCES GL Only</v>
      </c>
    </row>
    <row r="25906" spans="1:4">
      <c r="A25906" t="s">
        <v>74267</v>
      </c>
      <c r="B25906" t="s">
        <v>74268</v>
      </c>
      <c r="D25906" t="str">
        <f t="shared" si="404"/>
        <v>GLECHM3132 Douglas L Medlin MATERIALS SCIENCE And ENGINEERING GL Only</v>
      </c>
    </row>
    <row r="25907" spans="1:4">
      <c r="A25907" t="s">
        <v>74269</v>
      </c>
      <c r="B25907" t="s">
        <v>74270</v>
      </c>
      <c r="D25907" t="str">
        <f t="shared" si="404"/>
        <v>GLLIBR3131 Deanna Johnson UCDLIBRARY GL Only</v>
      </c>
    </row>
    <row r="25908" spans="1:4">
      <c r="A25908" t="s">
        <v>74271</v>
      </c>
      <c r="B25908" t="s">
        <v>74272</v>
      </c>
      <c r="D25908" t="str">
        <f t="shared" si="404"/>
        <v>GLGSM13130 Hemant Vaidya GRADUATE SCHOOL OF MANAGEMENT GL Only</v>
      </c>
    </row>
    <row r="25909" spans="1:4">
      <c r="A25909" t="s">
        <v>74273</v>
      </c>
      <c r="B25909" t="s">
        <v>74274</v>
      </c>
      <c r="D25909" t="str">
        <f t="shared" si="404"/>
        <v>GLMOBG3129 Mark Seaver MED Obstetrics And Gynecology GL Only</v>
      </c>
    </row>
    <row r="25910" spans="1:4">
      <c r="A25910" t="s">
        <v>74275</v>
      </c>
      <c r="B25910" t="s">
        <v>74276</v>
      </c>
      <c r="D25910" t="str">
        <f t="shared" si="404"/>
        <v>GLLCLA3128 Melissa Stem CLASSICS GL Only</v>
      </c>
    </row>
    <row r="25911" spans="1:4">
      <c r="A25911" t="s">
        <v>74277</v>
      </c>
      <c r="B25911" t="s">
        <v>74278</v>
      </c>
      <c r="D25911" t="str">
        <f t="shared" si="404"/>
        <v>GLLAHI3127 Jeremiah Barber ART And ART HISTORY GL Only</v>
      </c>
    </row>
    <row r="25912" spans="1:4">
      <c r="A25912" t="s">
        <v>74279</v>
      </c>
      <c r="B25912" t="s">
        <v>74280</v>
      </c>
      <c r="D25912" t="str">
        <f t="shared" si="404"/>
        <v>GLMNSG3126 Dachling Pang MED Neurological Surgery GL Only</v>
      </c>
    </row>
    <row r="25913" spans="1:4">
      <c r="A25913" t="s">
        <v>74281</v>
      </c>
      <c r="B25913" t="s">
        <v>74282</v>
      </c>
      <c r="D25913" t="str">
        <f t="shared" si="404"/>
        <v>GLLDES3125 Morissa Rubin DEPARTMENT OF DESIGN GL Only</v>
      </c>
    </row>
    <row r="25914" spans="1:4">
      <c r="A25914" t="s">
        <v>74283</v>
      </c>
      <c r="B25914" t="s">
        <v>74284</v>
      </c>
      <c r="D25914" t="str">
        <f t="shared" si="404"/>
        <v>GLLDRA3124 Pamila A Gray THEATRE And DANCE GL Only</v>
      </c>
    </row>
    <row r="25915" spans="1:4">
      <c r="A25915" t="s">
        <v>74285</v>
      </c>
      <c r="B25915" t="s">
        <v>74286</v>
      </c>
      <c r="D25915" t="str">
        <f t="shared" si="404"/>
        <v>GLLDRA3123 Mary Beth Cavanaugh THEATRE And DANCE GL Only</v>
      </c>
    </row>
    <row r="25916" spans="1:4">
      <c r="A25916" t="s">
        <v>74287</v>
      </c>
      <c r="B25916" t="s">
        <v>74288</v>
      </c>
      <c r="D25916" t="str">
        <f t="shared" si="404"/>
        <v>GLMPSY3122 Shaun Rafael MED Psychiatry And Behav Sci GL Only</v>
      </c>
    </row>
    <row r="25917" spans="1:4">
      <c r="A25917" t="s">
        <v>74289</v>
      </c>
      <c r="B25917" t="s">
        <v>74290</v>
      </c>
      <c r="D25917" t="str">
        <f t="shared" si="404"/>
        <v>GLMNEU3121 Kiran Kanth MED Neurology GL Only</v>
      </c>
    </row>
    <row r="25918" spans="1:4">
      <c r="A25918" t="s">
        <v>74291</v>
      </c>
      <c r="B25918" t="s">
        <v>74292</v>
      </c>
      <c r="D25918" t="str">
        <f t="shared" si="404"/>
        <v>GLMEPM3120 Kristen George MED Public Health Sciences GL Only</v>
      </c>
    </row>
    <row r="25919" spans="1:4">
      <c r="A25919" t="s">
        <v>74293</v>
      </c>
      <c r="B25919" t="s">
        <v>74294</v>
      </c>
      <c r="D25919" t="str">
        <f t="shared" si="404"/>
        <v>GLMRAD3119 Jerrold Bushberg MED Radiology GL Only</v>
      </c>
    </row>
    <row r="25920" spans="1:4">
      <c r="A25920" t="s">
        <v>74295</v>
      </c>
      <c r="B25920" t="s">
        <v>74296</v>
      </c>
      <c r="D25920" t="str">
        <f t="shared" si="404"/>
        <v>GLMERM3118 Jamil Bitar MED Emergency Medicine GL Only</v>
      </c>
    </row>
    <row r="25921" spans="1:4">
      <c r="A25921" t="s">
        <v>74297</v>
      </c>
      <c r="B25921" t="s">
        <v>74298</v>
      </c>
      <c r="D25921" t="str">
        <f t="shared" si="404"/>
        <v>GLLREL3117 Flagg Miller RELIGIOUS STUDIES GL Only</v>
      </c>
    </row>
    <row r="25922" spans="1:4">
      <c r="A25922" t="s">
        <v>74299</v>
      </c>
      <c r="B25922" t="s">
        <v>74300</v>
      </c>
      <c r="D25922" t="str">
        <f t="shared" si="404"/>
        <v>GLECEE3116 Boris Jeremic CIVIL And ENVIRONMENTAL ENGR GL Only</v>
      </c>
    </row>
    <row r="25923" spans="1:4">
      <c r="A25923" t="s">
        <v>74301</v>
      </c>
      <c r="B25923" t="s">
        <v>74302</v>
      </c>
      <c r="D25923" t="str">
        <f t="shared" ref="D25923:D25986" si="405">A25923&amp;" "&amp;B25923</f>
        <v>GLLHIS3115 David Biale HISTORY GL Only</v>
      </c>
    </row>
    <row r="25924" spans="1:4">
      <c r="A25924" t="s">
        <v>74303</v>
      </c>
      <c r="B25924" t="s">
        <v>74304</v>
      </c>
      <c r="D25924" t="str">
        <f t="shared" si="405"/>
        <v>GLLLAW3114 Leticia Saucedo SCHOOL OF LAW GL Only</v>
      </c>
    </row>
    <row r="25925" spans="1:4">
      <c r="A25925" t="s">
        <v>74305</v>
      </c>
      <c r="B25925" t="s">
        <v>74306</v>
      </c>
      <c r="D25925" t="str">
        <f t="shared" si="405"/>
        <v>GLLASA3113 Sunaina Maira ASIAN AMERICAN GL Only</v>
      </c>
    </row>
    <row r="25926" spans="1:4">
      <c r="A25926" t="s">
        <v>74307</v>
      </c>
      <c r="B25926" t="s">
        <v>74308</v>
      </c>
      <c r="D25926" t="str">
        <f t="shared" si="405"/>
        <v>GLLEAL3112 Chengzhi Chu EAST ASIAN LANG And CULTURES GL Only</v>
      </c>
    </row>
    <row r="25927" spans="1:4">
      <c r="A25927" t="s">
        <v>74309</v>
      </c>
      <c r="B25927" t="s">
        <v>74310</v>
      </c>
      <c r="D25927" t="str">
        <f t="shared" si="405"/>
        <v>GLLLAW3111 Lisa Pruitt SCHOOL OF LAW GL Only</v>
      </c>
    </row>
    <row r="25928" spans="1:4">
      <c r="A25928" t="s">
        <v>74311</v>
      </c>
      <c r="B25928" t="s">
        <v>74312</v>
      </c>
      <c r="D25928" t="str">
        <f t="shared" si="405"/>
        <v>GLMPSY3110 W Hinton MED Psychiatry And Behav Sci GL Only</v>
      </c>
    </row>
    <row r="25929" spans="1:4">
      <c r="A25929" t="s">
        <v>74313</v>
      </c>
      <c r="B25929" t="s">
        <v>74314</v>
      </c>
      <c r="D25929" t="str">
        <f t="shared" si="405"/>
        <v>GLLEPS3109 Nicholas Pinter EARTH And PLANETARY SCIENCES GL Only</v>
      </c>
    </row>
    <row r="25930" spans="1:4">
      <c r="A25930" t="s">
        <v>74315</v>
      </c>
      <c r="B25930" t="s">
        <v>74316</v>
      </c>
      <c r="D25930" t="str">
        <f t="shared" si="405"/>
        <v>GLABAE3108 Ning Pan BIOLOGICAL And AG ENGINEERING GL Only</v>
      </c>
    </row>
    <row r="25931" spans="1:4">
      <c r="A25931" t="s">
        <v>74317</v>
      </c>
      <c r="B25931" t="s">
        <v>74318</v>
      </c>
      <c r="D25931" t="str">
        <f t="shared" si="405"/>
        <v>GLGSM13107 Alan M Taylor GRADUATE SCHOOL OF MANAGEMENT GL Only</v>
      </c>
    </row>
    <row r="25932" spans="1:4">
      <c r="A25932" t="s">
        <v>74319</v>
      </c>
      <c r="B25932" t="s">
        <v>74320</v>
      </c>
      <c r="D25932" t="str">
        <f t="shared" si="405"/>
        <v>GLLPHI3106 Jan Szaif PHILOSOPHY GL Only</v>
      </c>
    </row>
    <row r="25933" spans="1:4">
      <c r="A25933" t="s">
        <v>74321</v>
      </c>
      <c r="B25933" t="s">
        <v>74322</v>
      </c>
      <c r="D25933" t="str">
        <f t="shared" si="405"/>
        <v>GLBMMG3105 Scott Dawson MICROBIOLOGY And MOLEC GENETICS GL Only</v>
      </c>
    </row>
    <row r="25934" spans="1:4">
      <c r="A25934" t="s">
        <v>74323</v>
      </c>
      <c r="B25934" t="s">
        <v>74324</v>
      </c>
      <c r="D25934" t="str">
        <f t="shared" si="405"/>
        <v>GLLECN3103 Arman Rezaee ECONOMICS GL Only</v>
      </c>
    </row>
    <row r="25935" spans="1:4">
      <c r="A25935" t="s">
        <v>74325</v>
      </c>
      <c r="B25935" t="s">
        <v>74326</v>
      </c>
      <c r="D25935" t="str">
        <f t="shared" si="405"/>
        <v>GLLLAW3102 Mario Biagioli SCHOOL OF LAW GL Only</v>
      </c>
    </row>
    <row r="25936" spans="1:4">
      <c r="A25936" t="s">
        <v>74327</v>
      </c>
      <c r="B25936" t="s">
        <v>74328</v>
      </c>
      <c r="D25936" t="str">
        <f t="shared" si="405"/>
        <v>GLLPSC3101 Debra Long PSYCHOLOGY GL Only</v>
      </c>
    </row>
    <row r="25937" spans="1:4">
      <c r="A25937" t="s">
        <v>74329</v>
      </c>
      <c r="B25937" t="s">
        <v>74330</v>
      </c>
      <c r="D25937" t="str">
        <f t="shared" si="405"/>
        <v>GLLLAW3100 Dennis Ventry SCHOOL OF LAW GL Only</v>
      </c>
    </row>
    <row r="25938" spans="1:4">
      <c r="A25938" t="s">
        <v>74331</v>
      </c>
      <c r="B25938" t="s">
        <v>74332</v>
      </c>
      <c r="D25938" t="str">
        <f t="shared" si="405"/>
        <v>GLEBME3099 Simon Cherry BIOMEDICAL ENGINEERING GL Only</v>
      </c>
    </row>
    <row r="25939" spans="1:4">
      <c r="A25939" t="s">
        <v>74333</v>
      </c>
      <c r="B25939" t="s">
        <v>74334</v>
      </c>
      <c r="D25939" t="str">
        <f t="shared" si="405"/>
        <v>GLMPSY3098 Carlina R Wheeler MED Psychiatry And Behav Sci GL Only</v>
      </c>
    </row>
    <row r="25940" spans="1:4">
      <c r="A25940" t="s">
        <v>74335</v>
      </c>
      <c r="B25940" t="s">
        <v>74336</v>
      </c>
      <c r="D25940" t="str">
        <f t="shared" si="405"/>
        <v>GLLEAL3097 David Gundry EAST ASIAN LANG And CULTURES GL Only</v>
      </c>
    </row>
    <row r="25941" spans="1:4">
      <c r="A25941" t="s">
        <v>74337</v>
      </c>
      <c r="B25941" t="s">
        <v>74338</v>
      </c>
      <c r="D25941" t="str">
        <f t="shared" si="405"/>
        <v>GLLLAW3096 Gabriel Chin SCHOOL OF LAW GL Only</v>
      </c>
    </row>
    <row r="25942" spans="1:4">
      <c r="A25942" t="s">
        <v>74339</v>
      </c>
      <c r="B25942" t="s">
        <v>74340</v>
      </c>
      <c r="D25942" t="str">
        <f t="shared" si="405"/>
        <v>GLLFAI3095 Noah Guynn FRENCH And ITALIAN GL Only</v>
      </c>
    </row>
    <row r="25943" spans="1:4">
      <c r="A25943" t="s">
        <v>74341</v>
      </c>
      <c r="B25943" t="s">
        <v>74342</v>
      </c>
      <c r="D25943" t="str">
        <f t="shared" si="405"/>
        <v>GLLPHI3094 Cody Gilmore PHILOSOPHY GL Only</v>
      </c>
    </row>
    <row r="25944" spans="1:4">
      <c r="A25944" t="s">
        <v>74343</v>
      </c>
      <c r="B25944" t="s">
        <v>74344</v>
      </c>
      <c r="D25944" t="str">
        <f t="shared" si="405"/>
        <v>GLLENL3093 Joe Wenderoth ENGLISH GL Only</v>
      </c>
    </row>
    <row r="25945" spans="1:4">
      <c r="A25945" t="s">
        <v>74345</v>
      </c>
      <c r="B25945" t="s">
        <v>74346</v>
      </c>
      <c r="D25945" t="str">
        <f t="shared" si="405"/>
        <v>GLECSE3092 Patrice Koehl ENGR COMPUTER SCIENCE GL Only</v>
      </c>
    </row>
    <row r="25946" spans="1:4">
      <c r="A25946" t="s">
        <v>74347</v>
      </c>
      <c r="B25946" t="s">
        <v>74348</v>
      </c>
      <c r="D25946" t="str">
        <f t="shared" si="405"/>
        <v>GLLASA3091 Richard Kim ASIAN AMERICAN GL Only</v>
      </c>
    </row>
    <row r="25947" spans="1:4">
      <c r="A25947" t="s">
        <v>74349</v>
      </c>
      <c r="B25947" t="s">
        <v>74350</v>
      </c>
      <c r="D25947" t="str">
        <f t="shared" si="405"/>
        <v>GLEMAE3090 Raissa Dsouza MECHANICAL And AEROSPACE ENGR GL Only</v>
      </c>
    </row>
    <row r="25948" spans="1:4">
      <c r="A25948" t="s">
        <v>74351</v>
      </c>
      <c r="B25948" t="s">
        <v>74352</v>
      </c>
      <c r="D25948" t="str">
        <f t="shared" si="405"/>
        <v>GLLMUS3089 Matilda Hofman MUSIC GL Only</v>
      </c>
    </row>
    <row r="25949" spans="1:4">
      <c r="A25949" t="s">
        <v>74353</v>
      </c>
      <c r="B25949" t="s">
        <v>74354</v>
      </c>
      <c r="D25949" t="str">
        <f t="shared" si="405"/>
        <v>GLLENL3088 Elizabeth C Miller ENGLISH GL Only</v>
      </c>
    </row>
    <row r="25950" spans="1:4">
      <c r="A25950" t="s">
        <v>74355</v>
      </c>
      <c r="B25950" t="s">
        <v>74356</v>
      </c>
      <c r="D25950" t="str">
        <f t="shared" si="405"/>
        <v>GLAANS3087 James Oltjen ANIMAL SCIENCE GL Only</v>
      </c>
    </row>
    <row r="25951" spans="1:4">
      <c r="A25951" t="s">
        <v>74357</v>
      </c>
      <c r="B25951" t="s">
        <v>74358</v>
      </c>
      <c r="D25951" t="str">
        <f t="shared" si="405"/>
        <v>GLECSE3086 Shyhtsun Wu ENGR COMPUTER SCIENCE GL Only</v>
      </c>
    </row>
    <row r="25952" spans="1:4">
      <c r="A25952" t="s">
        <v>74359</v>
      </c>
      <c r="B25952" t="s">
        <v>74360</v>
      </c>
      <c r="D25952" t="str">
        <f t="shared" si="405"/>
        <v>GLECSE3085 Francois Gygi ENGR COMPUTER SCIENCE GL Only</v>
      </c>
    </row>
    <row r="25953" spans="1:4">
      <c r="A25953" t="s">
        <v>74361</v>
      </c>
      <c r="B25953" t="s">
        <v>74362</v>
      </c>
      <c r="D25953" t="str">
        <f t="shared" si="405"/>
        <v>GLMINT3084 Kara Schmidt MED Int Med Admin GL Only</v>
      </c>
    </row>
    <row r="25954" spans="1:4">
      <c r="A25954" t="s">
        <v>74363</v>
      </c>
      <c r="B25954" t="s">
        <v>74364</v>
      </c>
      <c r="D25954" t="str">
        <f t="shared" si="405"/>
        <v>GLLPHY3083 Lori Lubin PHYSICS GL Only</v>
      </c>
    </row>
    <row r="25955" spans="1:4">
      <c r="A25955" t="s">
        <v>74365</v>
      </c>
      <c r="B25955" t="s">
        <v>74366</v>
      </c>
      <c r="D25955" t="str">
        <f t="shared" si="405"/>
        <v>GLLMAT3082 Joseph Biello MATHEMATICS GL Only</v>
      </c>
    </row>
    <row r="25956" spans="1:4">
      <c r="A25956" t="s">
        <v>74367</v>
      </c>
      <c r="B25956" t="s">
        <v>74368</v>
      </c>
      <c r="D25956" t="str">
        <f t="shared" si="405"/>
        <v>GLVVME3081 Jonna Mazet VM MEDICINE And EPIDEMIOLOGY GL Only</v>
      </c>
    </row>
    <row r="25957" spans="1:4">
      <c r="A25957" t="s">
        <v>74369</v>
      </c>
      <c r="B25957" t="s">
        <v>74370</v>
      </c>
      <c r="D25957" t="str">
        <f t="shared" si="405"/>
        <v>GLLENL3080 Hsuan Hsu ENGLISH GL Only</v>
      </c>
    </row>
    <row r="25958" spans="1:4">
      <c r="A25958" t="s">
        <v>74371</v>
      </c>
      <c r="B25958" t="s">
        <v>74372</v>
      </c>
      <c r="D25958" t="str">
        <f t="shared" si="405"/>
        <v>GLLECN3079 Giacomo Bonanno ECONOMICS GL Only</v>
      </c>
    </row>
    <row r="25959" spans="1:4">
      <c r="A25959" t="s">
        <v>74373</v>
      </c>
      <c r="B25959" t="s">
        <v>74374</v>
      </c>
      <c r="D25959" t="str">
        <f t="shared" si="405"/>
        <v>GLLPSC3078 Shelley A Blozis Villarreal PSYCHOLOGY GL Only</v>
      </c>
    </row>
    <row r="25960" spans="1:4">
      <c r="A25960" t="s">
        <v>74375</v>
      </c>
      <c r="B25960" t="s">
        <v>74376</v>
      </c>
      <c r="D25960" t="str">
        <f t="shared" si="405"/>
        <v>GLLMAT3077 Craig Tracy MATHEMATICS GL Only</v>
      </c>
    </row>
    <row r="25961" spans="1:4">
      <c r="A25961" t="s">
        <v>74377</v>
      </c>
      <c r="B25961" t="s">
        <v>74378</v>
      </c>
      <c r="D25961" t="str">
        <f t="shared" si="405"/>
        <v>GLLECN3076 Takuya Ura ECONOMICS GL Only</v>
      </c>
    </row>
    <row r="25962" spans="1:4">
      <c r="A25962" t="s">
        <v>74379</v>
      </c>
      <c r="B25962" t="s">
        <v>74380</v>
      </c>
      <c r="D25962" t="str">
        <f t="shared" si="405"/>
        <v>GLVVMB3075 Peter Havel VM MOLECULAR BIO SCIENCES GL Only</v>
      </c>
    </row>
    <row r="25963" spans="1:4">
      <c r="A25963" t="s">
        <v>74381</v>
      </c>
      <c r="B25963" t="s">
        <v>74382</v>
      </c>
      <c r="D25963" t="str">
        <f t="shared" si="405"/>
        <v>GLLCMN3074 Jorge Pena COMMUNICATION GL Only</v>
      </c>
    </row>
    <row r="25964" spans="1:4">
      <c r="A25964" t="s">
        <v>74383</v>
      </c>
      <c r="B25964" t="s">
        <v>74384</v>
      </c>
      <c r="D25964" t="str">
        <f t="shared" si="405"/>
        <v>GLIMHP3073 Garima Agrawal MED Int Med Hospitalist GL Only</v>
      </c>
    </row>
    <row r="25965" spans="1:4">
      <c r="A25965" t="s">
        <v>74385</v>
      </c>
      <c r="B25965" t="s">
        <v>74386</v>
      </c>
      <c r="D25965" t="str">
        <f t="shared" si="405"/>
        <v>GLLENL3072 Kathleen Frederickson ENGLISH GL Only</v>
      </c>
    </row>
    <row r="25966" spans="1:4">
      <c r="A25966" t="s">
        <v>74387</v>
      </c>
      <c r="B25966" t="s">
        <v>74388</v>
      </c>
      <c r="D25966" t="str">
        <f t="shared" si="405"/>
        <v>GLLHIS3071 Rachel Jean Baptiste HISTORY GL Only</v>
      </c>
    </row>
    <row r="25967" spans="1:4">
      <c r="A25967" t="s">
        <v>74389</v>
      </c>
      <c r="B25967" t="s">
        <v>74390</v>
      </c>
      <c r="D25967" t="str">
        <f t="shared" si="405"/>
        <v>GLBMMG3070 Neil Hunter MICROBIOLOGY And MOLEC GENETICS GL Only</v>
      </c>
    </row>
    <row r="25968" spans="1:4">
      <c r="A25968" t="s">
        <v>74391</v>
      </c>
      <c r="B25968" t="s">
        <v>74392</v>
      </c>
      <c r="D25968" t="str">
        <f t="shared" si="405"/>
        <v>GLLCOM3069 Noha Radwan COMPARATIVE LITERATURE GL Only</v>
      </c>
    </row>
    <row r="25969" spans="1:4">
      <c r="A25969" t="s">
        <v>74393</v>
      </c>
      <c r="B25969" t="s">
        <v>74394</v>
      </c>
      <c r="D25969" t="str">
        <f t="shared" si="405"/>
        <v>GLIMHP3068 Theresa Duong MED Int Med Hospitalist GL Only</v>
      </c>
    </row>
    <row r="25970" spans="1:4">
      <c r="A25970" t="s">
        <v>74395</v>
      </c>
      <c r="B25970" t="s">
        <v>74396</v>
      </c>
      <c r="D25970" t="str">
        <f t="shared" si="405"/>
        <v>GLLMAT3067 Matthias Koeppe MATHEMATICS GL Only</v>
      </c>
    </row>
    <row r="25971" spans="1:4">
      <c r="A25971" t="s">
        <v>74397</v>
      </c>
      <c r="B25971" t="s">
        <v>74398</v>
      </c>
      <c r="D25971" t="str">
        <f t="shared" si="405"/>
        <v>GLIMHP3066 Daniel A Okamoto MED Int Med Hospitalist GL Only</v>
      </c>
    </row>
    <row r="25972" spans="1:4">
      <c r="A25972" t="s">
        <v>74399</v>
      </c>
      <c r="B25972" t="s">
        <v>74400</v>
      </c>
      <c r="D25972" t="str">
        <f t="shared" si="405"/>
        <v>GLIMHP3065 Diana Mai Nguyen MED Int Med Hospitalist GL Only</v>
      </c>
    </row>
    <row r="25973" spans="1:4">
      <c r="A25973" t="s">
        <v>74401</v>
      </c>
      <c r="B25973" t="s">
        <v>74402</v>
      </c>
      <c r="D25973" t="str">
        <f t="shared" si="405"/>
        <v>GLAFST3064 Jean Xavier Guinard FOOD SCIENCE And TECHNOLOGY GL Only</v>
      </c>
    </row>
    <row r="25974" spans="1:4">
      <c r="A25974" t="s">
        <v>74403</v>
      </c>
      <c r="B25974" t="s">
        <v>74404</v>
      </c>
      <c r="D25974" t="str">
        <f t="shared" si="405"/>
        <v>GLECSE3063 Hao Chen ENGR COMPUTER SCIENCE GL Only</v>
      </c>
    </row>
    <row r="25975" spans="1:4">
      <c r="A25975" t="s">
        <v>74405</v>
      </c>
      <c r="B25975" t="s">
        <v>74406</v>
      </c>
      <c r="D25975" t="str">
        <f t="shared" si="405"/>
        <v>GLLMUS3062 Carol Hess MUSIC GL Only</v>
      </c>
    </row>
    <row r="25976" spans="1:4">
      <c r="A25976" t="s">
        <v>74407</v>
      </c>
      <c r="B25976" t="s">
        <v>74408</v>
      </c>
      <c r="D25976" t="str">
        <f t="shared" si="405"/>
        <v>GLIMEN3061 Alison Semrad MED Int Med Endocrinology GL Only</v>
      </c>
    </row>
    <row r="25977" spans="1:4">
      <c r="A25977" t="s">
        <v>74409</v>
      </c>
      <c r="B25977" t="s">
        <v>74410</v>
      </c>
      <c r="D25977" t="str">
        <f t="shared" si="405"/>
        <v>GLEMAE3060 Benjamin Shaw MECHANICAL And AEROSPACE ENGR GL Only</v>
      </c>
    </row>
    <row r="25978" spans="1:4">
      <c r="A25978" t="s">
        <v>74411</v>
      </c>
      <c r="B25978" t="s">
        <v>74412</v>
      </c>
      <c r="D25978" t="str">
        <f t="shared" si="405"/>
        <v>GLLPHY3059 Marusa Bradac PHYSICS GL Only</v>
      </c>
    </row>
    <row r="25979" spans="1:4">
      <c r="A25979" t="s">
        <v>74413</v>
      </c>
      <c r="B25979" t="s">
        <v>74414</v>
      </c>
      <c r="D25979" t="str">
        <f t="shared" si="405"/>
        <v>GLLHIS3058 Beverly Bossler HISTORY GL Only</v>
      </c>
    </row>
    <row r="25980" spans="1:4">
      <c r="A25980" t="s">
        <v>74415</v>
      </c>
      <c r="B25980" t="s">
        <v>74416</v>
      </c>
      <c r="D25980" t="str">
        <f t="shared" si="405"/>
        <v>GLLLAW3057 Courtney Joslin SCHOOL OF LAW GL Only</v>
      </c>
    </row>
    <row r="25981" spans="1:4">
      <c r="A25981" t="s">
        <v>74417</v>
      </c>
      <c r="B25981" t="s">
        <v>74418</v>
      </c>
      <c r="D25981" t="str">
        <f t="shared" si="405"/>
        <v>GLLPHY3056 Christopher Fassnacht PHYSICS GL Only</v>
      </c>
    </row>
    <row r="25982" spans="1:4">
      <c r="A25982" t="s">
        <v>74419</v>
      </c>
      <c r="B25982" t="s">
        <v>74420</v>
      </c>
      <c r="D25982" t="str">
        <f t="shared" si="405"/>
        <v>GLECHM3055 Subhash Mahajan MATERIALS SCIENCE And ENGINEERING GL Only</v>
      </c>
    </row>
    <row r="25983" spans="1:4">
      <c r="A25983" t="s">
        <v>74421</v>
      </c>
      <c r="B25983" t="s">
        <v>74422</v>
      </c>
      <c r="D25983" t="str">
        <f t="shared" si="405"/>
        <v>GLLAHI3054 William Pardee ART And ART HISTORY GL Only</v>
      </c>
    </row>
    <row r="25984" spans="1:4">
      <c r="A25984" t="s">
        <v>74423</v>
      </c>
      <c r="B25984" t="s">
        <v>74424</v>
      </c>
      <c r="D25984" t="str">
        <f t="shared" si="405"/>
        <v>GLLPHI3053 Roberta Millstein PHILOSOPHY GL Only</v>
      </c>
    </row>
    <row r="25985" spans="1:4">
      <c r="A25985" t="s">
        <v>74425</v>
      </c>
      <c r="B25985" t="s">
        <v>74426</v>
      </c>
      <c r="D25985" t="str">
        <f t="shared" si="405"/>
        <v>GLAENM3052 Diane Ullman ENTOMOLOGY NEMATOLOGY GL Only</v>
      </c>
    </row>
    <row r="25986" spans="1:4">
      <c r="A25986" t="s">
        <v>74427</v>
      </c>
      <c r="B25986" t="s">
        <v>74428</v>
      </c>
      <c r="D25986" t="str">
        <f t="shared" si="405"/>
        <v>GLEECE3051 Shuguang Cui ELECT And COMP ENGR GL Only</v>
      </c>
    </row>
    <row r="25987" spans="1:4">
      <c r="A25987" t="s">
        <v>74429</v>
      </c>
      <c r="B25987" t="s">
        <v>74430</v>
      </c>
      <c r="D25987" t="str">
        <f t="shared" ref="D25987:D26050" si="406">A25987&amp;" "&amp;B25987</f>
        <v>GLMPED3050 Dennis Styne MED Pediatrics GL Only</v>
      </c>
    </row>
    <row r="25988" spans="1:4">
      <c r="A25988" t="s">
        <v>74431</v>
      </c>
      <c r="B25988" t="s">
        <v>74432</v>
      </c>
      <c r="D25988" t="str">
        <f t="shared" si="406"/>
        <v>GLLMUS3049 Kurt Edward Rohde MUSIC GL Only</v>
      </c>
    </row>
    <row r="25989" spans="1:4">
      <c r="A25989" t="s">
        <v>74433</v>
      </c>
      <c r="B25989" t="s">
        <v>74434</v>
      </c>
      <c r="D25989" t="str">
        <f t="shared" si="406"/>
        <v>GLLPOL3048 Zeev Maoz POLITICAL SCIENCE GL Only</v>
      </c>
    </row>
    <row r="25990" spans="1:4">
      <c r="A25990" t="s">
        <v>74435</v>
      </c>
      <c r="B25990" t="s">
        <v>74436</v>
      </c>
      <c r="D25990" t="str">
        <f t="shared" si="406"/>
        <v>GLMCEL3047 Nadean Brown MED Cell Biology And Human Anat GL Only</v>
      </c>
    </row>
    <row r="25991" spans="1:4">
      <c r="A25991" t="s">
        <v>74437</v>
      </c>
      <c r="B25991" t="s">
        <v>74438</v>
      </c>
      <c r="D25991" t="str">
        <f t="shared" si="406"/>
        <v>GLLDES3046 Jiayi Young DEPARTMENT OF DESIGN GL Only</v>
      </c>
    </row>
    <row r="25992" spans="1:4">
      <c r="A25992" t="s">
        <v>74439</v>
      </c>
      <c r="B25992" t="s">
        <v>74440</v>
      </c>
      <c r="D25992" t="str">
        <f t="shared" si="406"/>
        <v>GLLPHY3045 Robert Svoboda PHYSICS GL Only</v>
      </c>
    </row>
    <row r="25993" spans="1:4">
      <c r="A25993" t="s">
        <v>74441</v>
      </c>
      <c r="B25993" t="s">
        <v>74442</v>
      </c>
      <c r="D25993" t="str">
        <f t="shared" si="406"/>
        <v>GLVVSR3044 Pauline Wong VM SURGRAD SCIENCE GL Only</v>
      </c>
    </row>
    <row r="25994" spans="1:4">
      <c r="A25994" t="s">
        <v>74443</v>
      </c>
      <c r="B25994" t="s">
        <v>74444</v>
      </c>
      <c r="D25994" t="str">
        <f t="shared" si="406"/>
        <v>GLMINT3043 Esther Hui MED Int Med Admin GL Only</v>
      </c>
    </row>
    <row r="25995" spans="1:4">
      <c r="A25995" t="s">
        <v>74445</v>
      </c>
      <c r="B25995" t="s">
        <v>74446</v>
      </c>
      <c r="D25995" t="str">
        <f t="shared" si="406"/>
        <v>GLMSUR3042 Anders Davidson MED Surgery GL Only</v>
      </c>
    </row>
    <row r="25996" spans="1:4">
      <c r="A25996" t="s">
        <v>74447</v>
      </c>
      <c r="B25996" t="s">
        <v>74448</v>
      </c>
      <c r="D25996" t="str">
        <f t="shared" si="406"/>
        <v>GLMERM3041 Bjork Olafsdottir Gardali MED Emergency Medicine GL Only</v>
      </c>
    </row>
    <row r="25997" spans="1:4">
      <c r="A25997" t="s">
        <v>74449</v>
      </c>
      <c r="B25997" t="s">
        <v>74450</v>
      </c>
      <c r="D25997" t="str">
        <f t="shared" si="406"/>
        <v>GLLENL3040 Jennifer Tinonga ENGLISH GL Only</v>
      </c>
    </row>
    <row r="25998" spans="1:4">
      <c r="A25998" t="s">
        <v>74451</v>
      </c>
      <c r="B25998" t="s">
        <v>74452</v>
      </c>
      <c r="D25998" t="str">
        <f t="shared" si="406"/>
        <v>GLLPHY3039 Joseph Mitchell PHYSICS GL Only</v>
      </c>
    </row>
    <row r="25999" spans="1:4">
      <c r="A25999" t="s">
        <v>74453</v>
      </c>
      <c r="B25999" t="s">
        <v>74454</v>
      </c>
      <c r="D25999" t="str">
        <f t="shared" si="406"/>
        <v>GLGSM13038 Emma L ORourke Powell GRADUATE SCHOOL OF MANAGEMENT GL Only</v>
      </c>
    </row>
    <row r="26000" spans="1:4">
      <c r="A26000" t="s">
        <v>74455</v>
      </c>
      <c r="B26000" t="s">
        <v>74456</v>
      </c>
      <c r="D26000" t="str">
        <f t="shared" si="406"/>
        <v>GLMERM3037 Roger Yang MED Emergency Medicine GL Only</v>
      </c>
    </row>
    <row r="26001" spans="1:4">
      <c r="A26001" t="s">
        <v>74457</v>
      </c>
      <c r="B26001" t="s">
        <v>74458</v>
      </c>
      <c r="D26001" t="str">
        <f t="shared" si="406"/>
        <v>GLMFCM3036 Grace Amadi MED Family And Community Med GL Only</v>
      </c>
    </row>
    <row r="26002" spans="1:4">
      <c r="A26002" t="s">
        <v>74459</v>
      </c>
      <c r="B26002" t="s">
        <v>74460</v>
      </c>
      <c r="D26002" t="str">
        <f t="shared" si="406"/>
        <v>GLMOBG3035 Ernest Zeringue MED Obstetrics And Gynecology GL Only</v>
      </c>
    </row>
    <row r="26003" spans="1:4">
      <c r="A26003" t="s">
        <v>74461</v>
      </c>
      <c r="B26003" t="s">
        <v>74462</v>
      </c>
      <c r="D26003" t="str">
        <f t="shared" si="406"/>
        <v>GLMERM3034 William Durston MED Emergency Medicine GL Only</v>
      </c>
    </row>
    <row r="26004" spans="1:4">
      <c r="A26004" t="s">
        <v>74463</v>
      </c>
      <c r="B26004" t="s">
        <v>74464</v>
      </c>
      <c r="D26004" t="str">
        <f t="shared" si="406"/>
        <v>GLMERM3033 John Wong MED Emergency Medicine GL Only</v>
      </c>
    </row>
    <row r="26005" spans="1:4">
      <c r="A26005" t="s">
        <v>74465</v>
      </c>
      <c r="B26005" t="s">
        <v>74466</v>
      </c>
      <c r="D26005" t="str">
        <f t="shared" si="406"/>
        <v>GLBNPB3032 Grace Rosenquist NEURO PHYSIO And BEHAVIOR GL Only</v>
      </c>
    </row>
    <row r="26006" spans="1:4">
      <c r="A26006" t="s">
        <v>74467</v>
      </c>
      <c r="B26006" t="s">
        <v>74468</v>
      </c>
      <c r="D26006" t="str">
        <f t="shared" si="406"/>
        <v>GLMPED3031 Jennifer Scoble MED Pediatrics GL Only</v>
      </c>
    </row>
    <row r="26007" spans="1:4">
      <c r="A26007" t="s">
        <v>74469</v>
      </c>
      <c r="B26007" t="s">
        <v>74470</v>
      </c>
      <c r="D26007" t="str">
        <f t="shared" si="406"/>
        <v>GLAETX3030 Barry Miller ENVIRONMENTAL TOXICOLOGY GL Only</v>
      </c>
    </row>
    <row r="26008" spans="1:4">
      <c r="A26008" t="s">
        <v>74471</v>
      </c>
      <c r="B26008" t="s">
        <v>74472</v>
      </c>
      <c r="D26008" t="str">
        <f t="shared" si="406"/>
        <v>GLMFCM3029 Theresa Schill MED Family And Community Med GL Only</v>
      </c>
    </row>
    <row r="26009" spans="1:4">
      <c r="A26009" t="s">
        <v>74473</v>
      </c>
      <c r="B26009" t="s">
        <v>74474</v>
      </c>
      <c r="D26009" t="str">
        <f t="shared" si="406"/>
        <v>GLMOBG3028 Joseph Zimmerman MED Obstetrics And Gynecology GL Only</v>
      </c>
    </row>
    <row r="26010" spans="1:4">
      <c r="A26010" t="s">
        <v>74475</v>
      </c>
      <c r="B26010" t="s">
        <v>74476</v>
      </c>
      <c r="D26010" t="str">
        <f t="shared" si="406"/>
        <v>GLMPAT3027 Dongguang Wei MED Pathology And Lab Medicine GL Only</v>
      </c>
    </row>
    <row r="26011" spans="1:4">
      <c r="A26011" t="s">
        <v>74477</v>
      </c>
      <c r="B26011" t="s">
        <v>74478</v>
      </c>
      <c r="D26011" t="str">
        <f t="shared" si="406"/>
        <v>GLLENL3026 Jessica Gray ENGLISH GL Only</v>
      </c>
    </row>
    <row r="26012" spans="1:4">
      <c r="A26012" t="s">
        <v>74479</v>
      </c>
      <c r="B26012" t="s">
        <v>74480</v>
      </c>
      <c r="D26012" t="str">
        <f t="shared" si="406"/>
        <v>GLBNPB3025 Marilyn Ramenofsky NEURO PHYSIO And BEHAVIOR GL Only</v>
      </c>
    </row>
    <row r="26013" spans="1:4">
      <c r="A26013" t="s">
        <v>74481</v>
      </c>
      <c r="B26013" t="s">
        <v>74482</v>
      </c>
      <c r="D26013" t="str">
        <f t="shared" si="406"/>
        <v>GLAPLS3024 Giulia Marino PLANT SCIENCES GL Only</v>
      </c>
    </row>
    <row r="26014" spans="1:4">
      <c r="A26014" t="s">
        <v>74483</v>
      </c>
      <c r="B26014" t="s">
        <v>74484</v>
      </c>
      <c r="D26014" t="str">
        <f t="shared" si="406"/>
        <v>GLACHE3023 Meredith Branstad HUMAN ECOLOGY GL Only</v>
      </c>
    </row>
    <row r="26015" spans="1:4">
      <c r="A26015" t="s">
        <v>74485</v>
      </c>
      <c r="B26015" t="s">
        <v>74486</v>
      </c>
      <c r="D26015" t="str">
        <f t="shared" si="406"/>
        <v>GLEMAE3022 James Schaaf MECHANICAL And AEROSPACE ENGR GL Only</v>
      </c>
    </row>
    <row r="26016" spans="1:4">
      <c r="A26016" t="s">
        <v>74487</v>
      </c>
      <c r="B26016" t="s">
        <v>74488</v>
      </c>
      <c r="D26016" t="str">
        <f t="shared" si="406"/>
        <v>GLLAMS3021 Eleftheria Arapoglou AMERICAN STUDIES GL Only</v>
      </c>
    </row>
    <row r="26017" spans="1:4">
      <c r="A26017" t="s">
        <v>74489</v>
      </c>
      <c r="B26017" t="s">
        <v>74490</v>
      </c>
      <c r="D26017" t="str">
        <f t="shared" si="406"/>
        <v>GLLSOC3020 Fred Block SOCIOLOGY GL Only</v>
      </c>
    </row>
    <row r="26018" spans="1:4">
      <c r="A26018" t="s">
        <v>74491</v>
      </c>
      <c r="B26018" t="s">
        <v>74492</v>
      </c>
      <c r="D26018" t="str">
        <f t="shared" si="406"/>
        <v>GLEBAE3019 Kurt Kornbluth BIOLOGICAL And AG ENGINEERING GL Only</v>
      </c>
    </row>
    <row r="26019" spans="1:4">
      <c r="A26019" t="s">
        <v>74493</v>
      </c>
      <c r="B26019" t="s">
        <v>74494</v>
      </c>
      <c r="D26019" t="str">
        <f t="shared" si="406"/>
        <v>GLMANS3018 Nicole Weiss MED Anesth And Pain Medicine GL Only</v>
      </c>
    </row>
    <row r="26020" spans="1:4">
      <c r="A26020" t="s">
        <v>74495</v>
      </c>
      <c r="B26020" t="s">
        <v>74496</v>
      </c>
      <c r="D26020" t="str">
        <f t="shared" si="406"/>
        <v>GLMORT3017 Mauro Giordani MED Orthopaedic Surgery GL Only</v>
      </c>
    </row>
    <row r="26021" spans="1:4">
      <c r="A26021" t="s">
        <v>74497</v>
      </c>
      <c r="B26021" t="s">
        <v>74498</v>
      </c>
      <c r="D26021" t="str">
        <f t="shared" si="406"/>
        <v>GLMERM3016 David James Betting MED Emergency Medicine GL Only</v>
      </c>
    </row>
    <row r="26022" spans="1:4">
      <c r="A26022" t="s">
        <v>74499</v>
      </c>
      <c r="B26022" t="s">
        <v>74500</v>
      </c>
      <c r="D26022" t="str">
        <f t="shared" si="406"/>
        <v>GLAETX3015 Norman Kado ENVIRONMENTAL TOXICOLOGY GL Only</v>
      </c>
    </row>
    <row r="26023" spans="1:4">
      <c r="A26023" t="s">
        <v>74501</v>
      </c>
      <c r="B26023" t="s">
        <v>74502</v>
      </c>
      <c r="D26023" t="str">
        <f t="shared" si="406"/>
        <v>GLBMCB3014 Marilynn Etzler MOLECULAR And CELLULAR BIO GL Only</v>
      </c>
    </row>
    <row r="26024" spans="1:4">
      <c r="A26024" t="s">
        <v>74503</v>
      </c>
      <c r="B26024" t="s">
        <v>74504</v>
      </c>
      <c r="D26024" t="str">
        <f t="shared" si="406"/>
        <v>GLVVME3013 Donald Strombeck VM MEDICINE And EPIDEMIOLOGY GL Only</v>
      </c>
    </row>
    <row r="26025" spans="1:4">
      <c r="A26025" t="s">
        <v>74505</v>
      </c>
      <c r="B26025" t="s">
        <v>74506</v>
      </c>
      <c r="D26025" t="str">
        <f t="shared" si="406"/>
        <v>GLLPSC3012 Victoria Cross PSYCHOLOGY GL Only</v>
      </c>
    </row>
    <row r="26026" spans="1:4">
      <c r="A26026" t="s">
        <v>74507</v>
      </c>
      <c r="B26026" t="s">
        <v>74508</v>
      </c>
      <c r="D26026" t="str">
        <f t="shared" si="406"/>
        <v>GLMEPM3011 Hadeer Al Ani MED Public Health Sciences GL Only</v>
      </c>
    </row>
    <row r="26027" spans="1:4">
      <c r="A26027" t="s">
        <v>74509</v>
      </c>
      <c r="B26027" t="s">
        <v>74510</v>
      </c>
      <c r="D26027" t="str">
        <f t="shared" si="406"/>
        <v>GLMNEU3010 Jeffrey Kennedy MED Neurology GL Only</v>
      </c>
    </row>
    <row r="26028" spans="1:4">
      <c r="A26028" t="s">
        <v>74511</v>
      </c>
      <c r="B26028" t="s">
        <v>74512</v>
      </c>
      <c r="D26028" t="str">
        <f t="shared" si="406"/>
        <v>GLVPMI3009 Marta Marthas VM PATHOLOGY MICRO And IMMUN GL Only</v>
      </c>
    </row>
    <row r="26029" spans="1:4">
      <c r="A26029" t="s">
        <v>74513</v>
      </c>
      <c r="B26029" t="s">
        <v>74514</v>
      </c>
      <c r="D26029" t="str">
        <f t="shared" si="406"/>
        <v>GLLEAL3008 Michelle Yeh EAST ASIAN LANG And CULTURES GL Only</v>
      </c>
    </row>
    <row r="26030" spans="1:4">
      <c r="A26030" t="s">
        <v>74515</v>
      </c>
      <c r="B26030" t="s">
        <v>74516</v>
      </c>
      <c r="D26030" t="str">
        <f t="shared" si="406"/>
        <v>GLLPSC3007 Emilio Ferrer Caja PSYCHOLOGY GL Only</v>
      </c>
    </row>
    <row r="26031" spans="1:4">
      <c r="A26031" t="s">
        <v>74517</v>
      </c>
      <c r="B26031" t="s">
        <v>74518</v>
      </c>
      <c r="D26031" t="str">
        <f t="shared" si="406"/>
        <v>GLIMPM3006 Mark Avdalovic MED Int Med Pulmonary GL Only</v>
      </c>
    </row>
    <row r="26032" spans="1:4">
      <c r="A26032" t="s">
        <v>74519</v>
      </c>
      <c r="B26032" t="s">
        <v>74520</v>
      </c>
      <c r="D26032" t="str">
        <f t="shared" si="406"/>
        <v>GLMPED3005 Adrienne Hoyt Austin MED Pediatrics GL Only</v>
      </c>
    </row>
    <row r="26033" spans="1:4">
      <c r="A26033" t="s">
        <v>74521</v>
      </c>
      <c r="B26033" t="s">
        <v>74522</v>
      </c>
      <c r="D26033" t="str">
        <f t="shared" si="406"/>
        <v>GLMPSY3004 Julie Schweitzer MED Psychiatry And Behav Sci GL Only</v>
      </c>
    </row>
    <row r="26034" spans="1:4">
      <c r="A26034" t="s">
        <v>74523</v>
      </c>
      <c r="B26034" t="s">
        <v>74524</v>
      </c>
      <c r="D26034" t="str">
        <f t="shared" si="406"/>
        <v>GLBMMG3003 Stanley Artz MICROBIOLOGY And MOLEC GENETICS GL Only</v>
      </c>
    </row>
    <row r="26035" spans="1:4">
      <c r="A26035" t="s">
        <v>74525</v>
      </c>
      <c r="B26035" t="s">
        <v>74526</v>
      </c>
      <c r="D26035" t="str">
        <f t="shared" si="406"/>
        <v>GLAANS3002 Maja Makagon Stuart ANIMAL SCIENCE GL Only</v>
      </c>
    </row>
    <row r="26036" spans="1:4">
      <c r="A26036" t="s">
        <v>74527</v>
      </c>
      <c r="B26036" t="s">
        <v>74528</v>
      </c>
      <c r="D26036" t="str">
        <f t="shared" si="406"/>
        <v>GLMNEU3001 R Scobey MED Neurology GL Only</v>
      </c>
    </row>
    <row r="26037" spans="1:4">
      <c r="A26037" t="s">
        <v>74529</v>
      </c>
      <c r="B26037" t="s">
        <v>74530</v>
      </c>
      <c r="D26037" t="str">
        <f t="shared" si="406"/>
        <v>GLIMPM3000 Carroll Cross MED Int Med Pulmonary GL Only</v>
      </c>
    </row>
    <row r="26038" spans="1:4">
      <c r="A26038" t="s">
        <v>74531</v>
      </c>
      <c r="B26038" t="s">
        <v>74532</v>
      </c>
      <c r="D26038" t="str">
        <f t="shared" si="406"/>
        <v>GLVHFS2999 Bradd Barr CA ANIMAL HLTH And FOOD SAFETY LAB GL Only</v>
      </c>
    </row>
    <row r="26039" spans="1:4">
      <c r="A26039" t="s">
        <v>74533</v>
      </c>
      <c r="B26039" t="s">
        <v>74534</v>
      </c>
      <c r="D26039" t="str">
        <f t="shared" si="406"/>
        <v>GLIMHP2998 Andrea Kim MED Int Med Hospitalist GL Only</v>
      </c>
    </row>
    <row r="26040" spans="1:4">
      <c r="A26040" t="s">
        <v>74535</v>
      </c>
      <c r="B26040" t="s">
        <v>74536</v>
      </c>
      <c r="D26040" t="str">
        <f t="shared" si="406"/>
        <v>GLMPSY2997 Andres Sciolla MED Psychiatry And Behav Sci GL Only</v>
      </c>
    </row>
    <row r="26041" spans="1:4">
      <c r="A26041" t="s">
        <v>74537</v>
      </c>
      <c r="B26041" t="s">
        <v>74538</v>
      </c>
      <c r="D26041" t="str">
        <f t="shared" si="406"/>
        <v>GLMOTO2996 Paul Donald MED Otolaryngology GL Only</v>
      </c>
    </row>
    <row r="26042" spans="1:4">
      <c r="A26042" t="s">
        <v>74539</v>
      </c>
      <c r="B26042" t="s">
        <v>74540</v>
      </c>
      <c r="D26042" t="str">
        <f t="shared" si="406"/>
        <v>GLAARE2995 Lovell Jarvis AG And RESOURCE ECONOMICS GL Only</v>
      </c>
    </row>
    <row r="26043" spans="1:4">
      <c r="A26043" t="s">
        <v>74541</v>
      </c>
      <c r="B26043" t="s">
        <v>74542</v>
      </c>
      <c r="D26043" t="str">
        <f t="shared" si="406"/>
        <v>GLBPLB2994 Anne Britt PLANT BIOLOGY GL Only</v>
      </c>
    </row>
    <row r="26044" spans="1:4">
      <c r="A26044" t="s">
        <v>74543</v>
      </c>
      <c r="B26044" t="s">
        <v>74544</v>
      </c>
      <c r="D26044" t="str">
        <f t="shared" si="406"/>
        <v>GLLLAW2993 Kristin Brandt LAW LIBRARY GL Only</v>
      </c>
    </row>
    <row r="26045" spans="1:4">
      <c r="A26045" t="s">
        <v>74545</v>
      </c>
      <c r="B26045" t="s">
        <v>74546</v>
      </c>
      <c r="D26045" t="str">
        <f t="shared" si="406"/>
        <v>GLMINT2992 Robert Quadro MED Int Med Admin GL Only</v>
      </c>
    </row>
    <row r="26046" spans="1:4">
      <c r="A26046" t="s">
        <v>74547</v>
      </c>
      <c r="B26046" t="s">
        <v>74548</v>
      </c>
      <c r="D26046" t="str">
        <f t="shared" si="406"/>
        <v>GLANUT2991 Louis Grivetti NUTRITION GL Only</v>
      </c>
    </row>
    <row r="26047" spans="1:4">
      <c r="A26047" t="s">
        <v>74549</v>
      </c>
      <c r="B26047" t="s">
        <v>74550</v>
      </c>
      <c r="D26047" t="str">
        <f t="shared" si="406"/>
        <v>GLLASA2990 Wendy Ho ASIAN AMERICAN GL Only</v>
      </c>
    </row>
    <row r="26048" spans="1:4">
      <c r="A26048" t="s">
        <v>74551</v>
      </c>
      <c r="B26048" t="s">
        <v>74552</v>
      </c>
      <c r="D26048" t="str">
        <f t="shared" si="406"/>
        <v>GLMPSY2989 Lorin Scher MED Psychiatry And Behav Sci GL Only</v>
      </c>
    </row>
    <row r="26049" spans="1:4">
      <c r="A26049" t="s">
        <v>74553</v>
      </c>
      <c r="B26049" t="s">
        <v>74554</v>
      </c>
      <c r="D26049" t="str">
        <f t="shared" si="406"/>
        <v>GLMPED2988 Diane Louie Chan MED Pediatrics GL Only</v>
      </c>
    </row>
    <row r="26050" spans="1:4">
      <c r="A26050" t="s">
        <v>74555</v>
      </c>
      <c r="B26050" t="s">
        <v>74556</v>
      </c>
      <c r="D26050" t="str">
        <f t="shared" si="406"/>
        <v>GLVVME2987 Edward Feldman VM MEDICINE And EPIDEMIOLOGY GL Only</v>
      </c>
    </row>
    <row r="26051" spans="1:4">
      <c r="A26051" t="s">
        <v>74557</v>
      </c>
      <c r="B26051" t="s">
        <v>74558</v>
      </c>
      <c r="D26051" t="str">
        <f t="shared" ref="D26051:D26114" si="407">A26051&amp;" "&amp;B26051</f>
        <v>GLVVSR2985 Marguerite Knipe VM SURGRAD SCIENCE GL Only</v>
      </c>
    </row>
    <row r="26052" spans="1:4">
      <c r="A26052" t="s">
        <v>74559</v>
      </c>
      <c r="B26052" t="s">
        <v>74560</v>
      </c>
      <c r="D26052" t="str">
        <f t="shared" si="407"/>
        <v>GLACHE2984 David Campbell HUMAN ECOLOGY GL Only</v>
      </c>
    </row>
    <row r="26053" spans="1:4">
      <c r="A26053" t="s">
        <v>74561</v>
      </c>
      <c r="B26053" t="s">
        <v>74562</v>
      </c>
      <c r="D26053" t="str">
        <f t="shared" si="407"/>
        <v>GLMOPH2983 Michael Yen MED Eye Center GL Only</v>
      </c>
    </row>
    <row r="26054" spans="1:4">
      <c r="A26054" t="s">
        <v>74563</v>
      </c>
      <c r="B26054" t="s">
        <v>74564</v>
      </c>
      <c r="D26054" t="str">
        <f t="shared" si="407"/>
        <v>GLLPHY2982 John Gunion PHYSICS GL Only</v>
      </c>
    </row>
    <row r="26055" spans="1:4">
      <c r="A26055" t="s">
        <v>74565</v>
      </c>
      <c r="B26055" t="s">
        <v>74566</v>
      </c>
      <c r="D26055" t="str">
        <f t="shared" si="407"/>
        <v>GLAPPA2981 Greg Browne PLANT PATHOLOGY GL Only</v>
      </c>
    </row>
    <row r="26056" spans="1:4">
      <c r="A26056" t="s">
        <v>74567</v>
      </c>
      <c r="B26056" t="s">
        <v>74568</v>
      </c>
      <c r="D26056" t="str">
        <f t="shared" si="407"/>
        <v>GLLLAW2980 Shama Mesiwala SCHOOL OF LAW GL Only</v>
      </c>
    </row>
    <row r="26057" spans="1:4">
      <c r="A26057" t="s">
        <v>74569</v>
      </c>
      <c r="B26057" t="s">
        <v>74570</v>
      </c>
      <c r="D26057" t="str">
        <f t="shared" si="407"/>
        <v>GLMPED2979 Frank Ing MED Pediatrics GL Only</v>
      </c>
    </row>
    <row r="26058" spans="1:4">
      <c r="A26058" t="s">
        <v>74571</v>
      </c>
      <c r="B26058" t="s">
        <v>74572</v>
      </c>
      <c r="D26058" t="str">
        <f t="shared" si="407"/>
        <v>GLEECE2978 Mohammed Ghausi ELECT And COMP ENGR GL Only</v>
      </c>
    </row>
    <row r="26059" spans="1:4">
      <c r="A26059" t="s">
        <v>74573</v>
      </c>
      <c r="B26059" t="s">
        <v>74574</v>
      </c>
      <c r="D26059" t="str">
        <f t="shared" si="407"/>
        <v>GLLENL2977 Margaret Ronda ENGLISH GL Only</v>
      </c>
    </row>
    <row r="26060" spans="1:4">
      <c r="A26060" t="s">
        <v>74575</v>
      </c>
      <c r="B26060" t="s">
        <v>74576</v>
      </c>
      <c r="D26060" t="str">
        <f t="shared" si="407"/>
        <v>GLAPLS2976 Carlos Crisosto PLANT SCIENCES GL Only</v>
      </c>
    </row>
    <row r="26061" spans="1:4">
      <c r="A26061" t="s">
        <v>74577</v>
      </c>
      <c r="B26061" t="s">
        <v>74578</v>
      </c>
      <c r="D26061" t="str">
        <f t="shared" si="407"/>
        <v>GLMSUR2975 Misty Humphries MED Surgery GL Only</v>
      </c>
    </row>
    <row r="26062" spans="1:4">
      <c r="A26062" t="s">
        <v>74579</v>
      </c>
      <c r="B26062" t="s">
        <v>74580</v>
      </c>
      <c r="D26062" t="str">
        <f t="shared" si="407"/>
        <v>GLACHE2974 Keith Barton HUMAN ECOLOGY GL Only</v>
      </c>
    </row>
    <row r="26063" spans="1:4">
      <c r="A26063" t="s">
        <v>74581</v>
      </c>
      <c r="B26063" t="s">
        <v>74582</v>
      </c>
      <c r="D26063" t="str">
        <f t="shared" si="407"/>
        <v>GLIMCA2973 Jason Rogers MED INT MED CARDIOLOGY GL Only</v>
      </c>
    </row>
    <row r="26064" spans="1:4">
      <c r="A26064" t="s">
        <v>74583</v>
      </c>
      <c r="B26064" t="s">
        <v>74584</v>
      </c>
      <c r="D26064" t="str">
        <f t="shared" si="407"/>
        <v>GLMBIO2972 Colleen Sweeney MED Biochem And Molecular Med GL Only</v>
      </c>
    </row>
    <row r="26065" spans="1:4">
      <c r="A26065" t="s">
        <v>74585</v>
      </c>
      <c r="B26065" t="s">
        <v>74586</v>
      </c>
      <c r="D26065" t="str">
        <f t="shared" si="407"/>
        <v>GLMOPH2971 Jonathan Perlman MED Eye Center GL Only</v>
      </c>
    </row>
    <row r="26066" spans="1:4">
      <c r="A26066" t="s">
        <v>74587</v>
      </c>
      <c r="B26066" t="s">
        <v>74588</v>
      </c>
      <c r="D26066" t="str">
        <f t="shared" si="407"/>
        <v>GLMPSY2970 Stacey Peerson MED Psychiatry And Behav Sci GL Only</v>
      </c>
    </row>
    <row r="26067" spans="1:4">
      <c r="A26067" t="s">
        <v>74589</v>
      </c>
      <c r="B26067" t="s">
        <v>74590</v>
      </c>
      <c r="D26067" t="str">
        <f t="shared" si="407"/>
        <v>GLMPAT2969 W Toreson MED Pathology And Lab Medicine GL Only</v>
      </c>
    </row>
    <row r="26068" spans="1:4">
      <c r="A26068" t="s">
        <v>74591</v>
      </c>
      <c r="B26068" t="s">
        <v>74592</v>
      </c>
      <c r="D26068" t="str">
        <f t="shared" si="407"/>
        <v>GLMERM2968 Nicolas Tom Sawyer MED Emergency Medicine GL Only</v>
      </c>
    </row>
    <row r="26069" spans="1:4">
      <c r="A26069" t="s">
        <v>74593</v>
      </c>
      <c r="B26069" t="s">
        <v>74594</v>
      </c>
      <c r="D26069" t="str">
        <f t="shared" si="407"/>
        <v>GLLENL2967 Christopher Wallis ENGLISH GL Only</v>
      </c>
    </row>
    <row r="26070" spans="1:4">
      <c r="A26070" t="s">
        <v>74595</v>
      </c>
      <c r="B26070" t="s">
        <v>74596</v>
      </c>
      <c r="D26070" t="str">
        <f t="shared" si="407"/>
        <v>GLAPLS2966 Gale Mcgranahan PLANT SCIENCES GL Only</v>
      </c>
    </row>
    <row r="26071" spans="1:4">
      <c r="A26071" t="s">
        <v>74597</v>
      </c>
      <c r="B26071" t="s">
        <v>74598</v>
      </c>
      <c r="D26071" t="str">
        <f t="shared" si="407"/>
        <v>GLIMGI2965 Amar Al Juburi MED Int Med Gastroenterology GL Only</v>
      </c>
    </row>
    <row r="26072" spans="1:4">
      <c r="A26072" t="s">
        <v>74599</v>
      </c>
      <c r="B26072" t="s">
        <v>74600</v>
      </c>
      <c r="D26072" t="str">
        <f t="shared" si="407"/>
        <v>GLECSE2964 Matthew Farrens ENGR COMPUTER SCIENCE GL Only</v>
      </c>
    </row>
    <row r="26073" spans="1:4">
      <c r="A26073" t="s">
        <v>74601</v>
      </c>
      <c r="B26073" t="s">
        <v>74602</v>
      </c>
      <c r="D26073" t="str">
        <f t="shared" si="407"/>
        <v>GLMINT2963 Roblee Allen MED Internal Medicine GL Only</v>
      </c>
    </row>
    <row r="26074" spans="1:4">
      <c r="A26074" t="s">
        <v>74603</v>
      </c>
      <c r="B26074" t="s">
        <v>74604</v>
      </c>
      <c r="D26074" t="str">
        <f t="shared" si="407"/>
        <v>GLECHM2962 Joanna Groza MATERIALS SCIENCE And ENGINEERING GL Only</v>
      </c>
    </row>
    <row r="26075" spans="1:4">
      <c r="A26075" t="s">
        <v>74605</v>
      </c>
      <c r="B26075" t="s">
        <v>74606</v>
      </c>
      <c r="D26075" t="str">
        <f t="shared" si="407"/>
        <v>GLLAHI2961 Diana Strazdes ART And ART HISTORY GL Only</v>
      </c>
    </row>
    <row r="26076" spans="1:4">
      <c r="A26076" t="s">
        <v>74607</v>
      </c>
      <c r="B26076" t="s">
        <v>74608</v>
      </c>
      <c r="D26076" t="str">
        <f t="shared" si="407"/>
        <v>GLEECE2960 Qun Gu ELECT And COMP ENGR GL Only</v>
      </c>
    </row>
    <row r="26077" spans="1:4">
      <c r="A26077" t="s">
        <v>74609</v>
      </c>
      <c r="B26077" t="s">
        <v>74610</v>
      </c>
      <c r="D26077" t="str">
        <f t="shared" si="407"/>
        <v>GLLUWP2959 Randeep Padda UNIVERSITY WRITING PROGRAM GL Only</v>
      </c>
    </row>
    <row r="26078" spans="1:4">
      <c r="A26078" t="s">
        <v>74611</v>
      </c>
      <c r="B26078" t="s">
        <v>74612</v>
      </c>
      <c r="D26078" t="str">
        <f t="shared" si="407"/>
        <v>GLMPED2958 Caroline Chantry MED Pediatrics GL Only</v>
      </c>
    </row>
    <row r="26079" spans="1:4">
      <c r="A26079" t="s">
        <v>74613</v>
      </c>
      <c r="B26079" t="s">
        <v>74614</v>
      </c>
      <c r="D26079" t="str">
        <f t="shared" si="407"/>
        <v>GLLEAL2957 Miyo Uchida EAST ASIAN LANG And CULTURES GL Only</v>
      </c>
    </row>
    <row r="26080" spans="1:4">
      <c r="A26080" t="s">
        <v>74615</v>
      </c>
      <c r="B26080" t="s">
        <v>74616</v>
      </c>
      <c r="D26080" t="str">
        <f t="shared" si="407"/>
        <v>GLMADM2956 Robert Rudas MED Deans Office GL Only</v>
      </c>
    </row>
    <row r="26081" spans="1:4">
      <c r="A26081" t="s">
        <v>74617</v>
      </c>
      <c r="B26081" t="s">
        <v>74618</v>
      </c>
      <c r="D26081" t="str">
        <f t="shared" si="407"/>
        <v>GLVPMI2955 Peter Moore VM PATHOLOGY MICRO And IMMUN GL Only</v>
      </c>
    </row>
    <row r="26082" spans="1:4">
      <c r="A26082" t="s">
        <v>74619</v>
      </c>
      <c r="B26082" t="s">
        <v>74620</v>
      </c>
      <c r="D26082" t="str">
        <f t="shared" si="407"/>
        <v>GLALAW2954 Sanjai Parikh LAND AIR And WATER RESOURCES GL Only</v>
      </c>
    </row>
    <row r="26083" spans="1:4">
      <c r="A26083" t="s">
        <v>74621</v>
      </c>
      <c r="B26083" t="s">
        <v>74622</v>
      </c>
      <c r="D26083" t="str">
        <f t="shared" si="407"/>
        <v>GLMPSY2953 Stewart Teal MED Psychiatry And Behav Sci GL Only</v>
      </c>
    </row>
    <row r="26084" spans="1:4">
      <c r="A26084" t="s">
        <v>74623</v>
      </c>
      <c r="B26084" t="s">
        <v>74624</v>
      </c>
      <c r="D26084" t="str">
        <f t="shared" si="407"/>
        <v>GLMPSY2952 Stephen Noctor MED Psychiatry And Behav Sci GL Only</v>
      </c>
    </row>
    <row r="26085" spans="1:4">
      <c r="A26085" t="s">
        <v>74625</v>
      </c>
      <c r="B26085" t="s">
        <v>74626</v>
      </c>
      <c r="D26085" t="str">
        <f t="shared" si="407"/>
        <v>GLLPHY2951 Linton Corruccini PHYSICS GL Only</v>
      </c>
    </row>
    <row r="26086" spans="1:4">
      <c r="A26086" t="s">
        <v>74627</v>
      </c>
      <c r="B26086" t="s">
        <v>74628</v>
      </c>
      <c r="D26086" t="str">
        <f t="shared" si="407"/>
        <v>GLMPED2950 Mary Beth Steinfeld MED Pediatrics GL Only</v>
      </c>
    </row>
    <row r="26087" spans="1:4">
      <c r="A26087" t="s">
        <v>74629</v>
      </c>
      <c r="B26087" t="s">
        <v>74630</v>
      </c>
      <c r="D26087" t="str">
        <f t="shared" si="407"/>
        <v>GLMSUR2949 William Pevec MED Surgery GL Only</v>
      </c>
    </row>
    <row r="26088" spans="1:4">
      <c r="A26088" t="s">
        <v>74631</v>
      </c>
      <c r="B26088" t="s">
        <v>74632</v>
      </c>
      <c r="D26088" t="str">
        <f t="shared" si="407"/>
        <v>GLMPED2948 Shiwaji Pawar MED Pediatrics GL Only</v>
      </c>
    </row>
    <row r="26089" spans="1:4">
      <c r="A26089" t="s">
        <v>74633</v>
      </c>
      <c r="B26089" t="s">
        <v>74634</v>
      </c>
      <c r="D26089" t="str">
        <f t="shared" si="407"/>
        <v>GLLUWP2947 Andrea Ross UNIVERSITY WRITING PROGRAM GL Only</v>
      </c>
    </row>
    <row r="26090" spans="1:4">
      <c r="A26090" t="s">
        <v>74635</v>
      </c>
      <c r="B26090" t="s">
        <v>74636</v>
      </c>
      <c r="D26090" t="str">
        <f t="shared" si="407"/>
        <v>GLVVME2946 Ilana Halperin VM MEDICINE And EPIDEMIOLOGY GL Only</v>
      </c>
    </row>
    <row r="26091" spans="1:4">
      <c r="A26091" t="s">
        <v>74637</v>
      </c>
      <c r="B26091" t="s">
        <v>74638</v>
      </c>
      <c r="D26091" t="str">
        <f t="shared" si="407"/>
        <v>GLBMCB2945 Daniel Starr MOLECULAR And CELLULAR BIO GL Only</v>
      </c>
    </row>
    <row r="26092" spans="1:4">
      <c r="A26092" t="s">
        <v>74639</v>
      </c>
      <c r="B26092" t="s">
        <v>74640</v>
      </c>
      <c r="D26092" t="str">
        <f t="shared" si="407"/>
        <v>GLLDES2944 Simon Sadler DEPARTMENT OF DESIGN GL Only</v>
      </c>
    </row>
    <row r="26093" spans="1:4">
      <c r="A26093" t="s">
        <v>74641</v>
      </c>
      <c r="B26093" t="s">
        <v>74642</v>
      </c>
      <c r="D26093" t="str">
        <f t="shared" si="407"/>
        <v>GLMFCM2943 Amanda Mooneyham MED Family And Community Med GL Only</v>
      </c>
    </row>
    <row r="26094" spans="1:4">
      <c r="A26094" t="s">
        <v>74643</v>
      </c>
      <c r="B26094" t="s">
        <v>74644</v>
      </c>
      <c r="D26094" t="str">
        <f t="shared" si="407"/>
        <v>GLLPHI2942 Michael Wedin PHILOSOPHY GL Only</v>
      </c>
    </row>
    <row r="26095" spans="1:4">
      <c r="A26095" t="s">
        <v>74645</v>
      </c>
      <c r="B26095" t="s">
        <v>74646</v>
      </c>
      <c r="D26095" t="str">
        <f t="shared" si="407"/>
        <v>GLLUWP2941 Mardena Creek Michelson UNIVERSITY WRITING PROGRAM GL Only</v>
      </c>
    </row>
    <row r="26096" spans="1:4">
      <c r="A26096" t="s">
        <v>74647</v>
      </c>
      <c r="B26096" t="s">
        <v>74648</v>
      </c>
      <c r="D26096" t="str">
        <f t="shared" si="407"/>
        <v>GLTRAN2940 Angela Sanguinetti INST OF TRANSPORTATION STUDIES GL Only</v>
      </c>
    </row>
    <row r="26097" spans="1:4">
      <c r="A26097" t="s">
        <v>74649</v>
      </c>
      <c r="B26097" t="s">
        <v>74650</v>
      </c>
      <c r="D26097" t="str">
        <f t="shared" si="407"/>
        <v>GLLCHE2939 James Swinehart CHEMISTRY GL Only</v>
      </c>
    </row>
    <row r="26098" spans="1:4">
      <c r="A26098" t="s">
        <v>74651</v>
      </c>
      <c r="B26098" t="s">
        <v>74652</v>
      </c>
      <c r="D26098" t="str">
        <f t="shared" si="407"/>
        <v>GLBPLB2938 Philipp Zerbe PLANT BIOLOGY GL Only</v>
      </c>
    </row>
    <row r="26099" spans="1:4">
      <c r="A26099" t="s">
        <v>74653</v>
      </c>
      <c r="B26099" t="s">
        <v>74654</v>
      </c>
      <c r="D26099" t="str">
        <f t="shared" si="407"/>
        <v>GLMMIC2937 Michael Leibowitz MED Medical Microbiology And Imm GL Only</v>
      </c>
    </row>
    <row r="26100" spans="1:4">
      <c r="A26100" t="s">
        <v>74655</v>
      </c>
      <c r="B26100" t="s">
        <v>74656</v>
      </c>
      <c r="D26100" t="str">
        <f t="shared" si="407"/>
        <v>GLMANS2936 John Eisele MED Anesth And Pain Medicine GL Only</v>
      </c>
    </row>
    <row r="26101" spans="1:4">
      <c r="A26101" t="s">
        <v>74657</v>
      </c>
      <c r="B26101" t="s">
        <v>74658</v>
      </c>
      <c r="D26101" t="str">
        <f t="shared" si="407"/>
        <v>GLVVME2935 Lynelle Johnson VM MEDICINE And EPIDEMIOLOGY GL Only</v>
      </c>
    </row>
    <row r="26102" spans="1:4">
      <c r="A26102" t="s">
        <v>74659</v>
      </c>
      <c r="B26102" t="s">
        <v>74660</v>
      </c>
      <c r="D26102" t="str">
        <f t="shared" si="407"/>
        <v>GLACHE2934 Stephen Wheeler HUMAN ECOLOGY GL Only</v>
      </c>
    </row>
    <row r="26103" spans="1:4">
      <c r="A26103" t="s">
        <v>74661</v>
      </c>
      <c r="B26103" t="s">
        <v>74662</v>
      </c>
      <c r="D26103" t="str">
        <f t="shared" si="407"/>
        <v>GLLCMN2933 Heather Hether COMMUNICATION GL Only</v>
      </c>
    </row>
    <row r="26104" spans="1:4">
      <c r="A26104" t="s">
        <v>74663</v>
      </c>
      <c r="B26104" t="s">
        <v>74664</v>
      </c>
      <c r="D26104" t="str">
        <f t="shared" si="407"/>
        <v>GLBNPB2932 Mitchell Sutter NEURO PHYSIO And BEHAVIOR GL Only</v>
      </c>
    </row>
    <row r="26105" spans="1:4">
      <c r="A26105" t="s">
        <v>74665</v>
      </c>
      <c r="B26105" t="s">
        <v>74666</v>
      </c>
      <c r="D26105" t="str">
        <f t="shared" si="407"/>
        <v>GLDEDU2931 Cynthia Passmore EDUCATION GL Only</v>
      </c>
    </row>
    <row r="26106" spans="1:4">
      <c r="A26106" t="s">
        <v>74667</v>
      </c>
      <c r="B26106" t="s">
        <v>74668</v>
      </c>
      <c r="D26106" t="str">
        <f t="shared" si="407"/>
        <v>GLMDER2930 Suzanne Kilmer MED Dermatology GL Only</v>
      </c>
    </row>
    <row r="26107" spans="1:4">
      <c r="A26107" t="s">
        <v>74669</v>
      </c>
      <c r="B26107" t="s">
        <v>74670</v>
      </c>
      <c r="D26107" t="str">
        <f t="shared" si="407"/>
        <v>GLIMHP2929 Kristy P Mathes MED Int Med Hospitalist GL Only</v>
      </c>
    </row>
    <row r="26108" spans="1:4">
      <c r="A26108" t="s">
        <v>74671</v>
      </c>
      <c r="B26108" t="s">
        <v>74672</v>
      </c>
      <c r="D26108" t="str">
        <f t="shared" si="407"/>
        <v>GLECHE2928 Gregory Miller CHEMICAL ENGINEERING GL Only</v>
      </c>
    </row>
    <row r="26109" spans="1:4">
      <c r="A26109" t="s">
        <v>74673</v>
      </c>
      <c r="B26109" t="s">
        <v>74674</v>
      </c>
      <c r="D26109" t="str">
        <f t="shared" si="407"/>
        <v>GLAPLS2927 Robert Denison PLANT SCIENCES GL Only</v>
      </c>
    </row>
    <row r="26110" spans="1:4">
      <c r="A26110" t="s">
        <v>74675</v>
      </c>
      <c r="B26110" t="s">
        <v>74676</v>
      </c>
      <c r="D26110" t="str">
        <f t="shared" si="407"/>
        <v>GLEECE2926 A Gundes ELECT And COMP ENGR GL Only</v>
      </c>
    </row>
    <row r="26111" spans="1:4">
      <c r="A26111" t="s">
        <v>74677</v>
      </c>
      <c r="B26111" t="s">
        <v>74678</v>
      </c>
      <c r="D26111" t="str">
        <f t="shared" si="407"/>
        <v>GLVVMB2925 Birgit Puschner VM MOLECULAR BIO SCIENCES GL Only</v>
      </c>
    </row>
    <row r="26112" spans="1:4">
      <c r="A26112" t="s">
        <v>74679</v>
      </c>
      <c r="B26112" t="s">
        <v>74680</v>
      </c>
      <c r="D26112" t="str">
        <f t="shared" si="407"/>
        <v>GLLENL2924 Kathleen Peterson ENGLISH GL Only</v>
      </c>
    </row>
    <row r="26113" spans="1:4">
      <c r="A26113" t="s">
        <v>74681</v>
      </c>
      <c r="B26113" t="s">
        <v>74682</v>
      </c>
      <c r="D26113" t="str">
        <f t="shared" si="407"/>
        <v>GLMERM2923 Gilbert Arroyo MED Emergency Medicine GL Only</v>
      </c>
    </row>
    <row r="26114" spans="1:4">
      <c r="A26114" t="s">
        <v>74683</v>
      </c>
      <c r="B26114" t="s">
        <v>74684</v>
      </c>
      <c r="D26114" t="str">
        <f t="shared" si="407"/>
        <v>GLANUT2922 Nancy Hudson NUTRITION GL Only</v>
      </c>
    </row>
    <row r="26115" spans="1:4">
      <c r="A26115" t="s">
        <v>74685</v>
      </c>
      <c r="B26115" t="s">
        <v>74686</v>
      </c>
      <c r="D26115" t="str">
        <f t="shared" ref="D26115:D26178" si="408">A26115&amp;" "&amp;B26115</f>
        <v>GLIMPM2921 George Gallardo MED Int Med Pulmonary GL Only</v>
      </c>
    </row>
    <row r="26116" spans="1:4">
      <c r="A26116" t="s">
        <v>74687</v>
      </c>
      <c r="B26116" t="s">
        <v>74688</v>
      </c>
      <c r="D26116" t="str">
        <f t="shared" si="408"/>
        <v>GLAENM2920 Becky Westerdahl ENTOMOLOGY NEMATOLOGY GL Only</v>
      </c>
    </row>
    <row r="26117" spans="1:4">
      <c r="A26117" t="s">
        <v>74689</v>
      </c>
      <c r="B26117" t="s">
        <v>74690</v>
      </c>
      <c r="D26117" t="str">
        <f t="shared" si="408"/>
        <v>GLMNSG2919 Philip Schwartzkroin MED Neurological Surgery GL Only</v>
      </c>
    </row>
    <row r="26118" spans="1:4">
      <c r="A26118" t="s">
        <v>74691</v>
      </c>
      <c r="B26118" t="s">
        <v>74692</v>
      </c>
      <c r="D26118" t="str">
        <f t="shared" si="408"/>
        <v>GLMDER2918 Fu Tong Liu MED Dermatology GL Only</v>
      </c>
    </row>
    <row r="26119" spans="1:4">
      <c r="A26119" t="s">
        <v>74693</v>
      </c>
      <c r="B26119" t="s">
        <v>74694</v>
      </c>
      <c r="D26119" t="str">
        <f t="shared" si="408"/>
        <v>GLEECE2917 Houman Homayoun ELECT And COMP ENGR GL Only</v>
      </c>
    </row>
    <row r="26120" spans="1:4">
      <c r="A26120" t="s">
        <v>74695</v>
      </c>
      <c r="B26120" t="s">
        <v>74696</v>
      </c>
      <c r="D26120" t="str">
        <f t="shared" si="408"/>
        <v>GLACHE2916 Adrienne Nishina HUMAN ECOLOGY GL Only</v>
      </c>
    </row>
    <row r="26121" spans="1:4">
      <c r="A26121" t="s">
        <v>74697</v>
      </c>
      <c r="B26121" t="s">
        <v>74698</v>
      </c>
      <c r="D26121" t="str">
        <f t="shared" si="408"/>
        <v>GLMOBG2915 Kenneth Niswander MED Obstetrics And Gynecology GL Only</v>
      </c>
    </row>
    <row r="26122" spans="1:4">
      <c r="A26122" t="s">
        <v>74699</v>
      </c>
      <c r="B26122" t="s">
        <v>74700</v>
      </c>
      <c r="D26122" t="str">
        <f t="shared" si="408"/>
        <v>GLECEE2914 Ross Boulanger CIVIL And ENVIRONMENTAL ENGR GL Only</v>
      </c>
    </row>
    <row r="26123" spans="1:4">
      <c r="A26123" t="s">
        <v>74701</v>
      </c>
      <c r="B26123" t="s">
        <v>74702</v>
      </c>
      <c r="D26123" t="str">
        <f t="shared" si="408"/>
        <v>GLVVMB2913 James Morris VM MOLECULAR BIO SCIENCES GL Only</v>
      </c>
    </row>
    <row r="26124" spans="1:4">
      <c r="A26124" t="s">
        <v>74703</v>
      </c>
      <c r="B26124" t="s">
        <v>74704</v>
      </c>
      <c r="D26124" t="str">
        <f t="shared" si="408"/>
        <v>GLMADM2911 Robert Hartmann MED Deans Office GL Only</v>
      </c>
    </row>
    <row r="26125" spans="1:4">
      <c r="A26125" t="s">
        <v>74705</v>
      </c>
      <c r="B26125" t="s">
        <v>74706</v>
      </c>
      <c r="D26125" t="str">
        <f t="shared" si="408"/>
        <v>GLALAW2910 Cort Anastasio LAND AIR And WATER RESOURCES GL Only</v>
      </c>
    </row>
    <row r="26126" spans="1:4">
      <c r="A26126" t="s">
        <v>74707</v>
      </c>
      <c r="B26126" t="s">
        <v>74708</v>
      </c>
      <c r="D26126" t="str">
        <f t="shared" si="408"/>
        <v>GLMOTO2909 Edward Strong MED Otolaryngology GL Only</v>
      </c>
    </row>
    <row r="26127" spans="1:4">
      <c r="A26127" t="s">
        <v>74709</v>
      </c>
      <c r="B26127" t="s">
        <v>74710</v>
      </c>
      <c r="D26127" t="str">
        <f t="shared" si="408"/>
        <v>GLLENL2908 Kenneth Connally ENGLISH GL Only</v>
      </c>
    </row>
    <row r="26128" spans="1:4">
      <c r="A26128" t="s">
        <v>74711</v>
      </c>
      <c r="B26128" t="s">
        <v>74712</v>
      </c>
      <c r="D26128" t="str">
        <f t="shared" si="408"/>
        <v>GLMHPH2907 Colleen Clancy MED Physiology And Membrane Biol GL Only</v>
      </c>
    </row>
    <row r="26129" spans="1:4">
      <c r="A26129" t="s">
        <v>74713</v>
      </c>
      <c r="B26129" t="s">
        <v>74714</v>
      </c>
      <c r="D26129" t="str">
        <f t="shared" si="408"/>
        <v>GLIMNE2906 Suresh Appasamy MED Int Med Nephrology GL Only</v>
      </c>
    </row>
    <row r="26130" spans="1:4">
      <c r="A26130" t="s">
        <v>74715</v>
      </c>
      <c r="B26130" t="s">
        <v>74716</v>
      </c>
      <c r="D26130" t="str">
        <f t="shared" si="408"/>
        <v>GLIMEN2905 Aili Guo MED Int Med Endocrinology GL Only</v>
      </c>
    </row>
    <row r="26131" spans="1:4">
      <c r="A26131" t="s">
        <v>74717</v>
      </c>
      <c r="B26131" t="s">
        <v>74718</v>
      </c>
      <c r="D26131" t="str">
        <f t="shared" si="408"/>
        <v>GLAVIT2904 Ron Runnebaum VITICULTURE And ENOLOGY GL Only</v>
      </c>
    </row>
    <row r="26132" spans="1:4">
      <c r="A26132" t="s">
        <v>74719</v>
      </c>
      <c r="B26132" t="s">
        <v>74720</v>
      </c>
      <c r="D26132" t="str">
        <f t="shared" si="408"/>
        <v>GLMOPH2903 Jeffrey Caspar MED Eye Center GL Only</v>
      </c>
    </row>
    <row r="26133" spans="1:4">
      <c r="A26133" t="s">
        <v>74721</v>
      </c>
      <c r="B26133" t="s">
        <v>74722</v>
      </c>
      <c r="D26133" t="str">
        <f t="shared" si="408"/>
        <v>GLACHE2902 Jay Belsky HUMAN ECOLOGY GL Only</v>
      </c>
    </row>
    <row r="26134" spans="1:4">
      <c r="A26134" t="s">
        <v>74723</v>
      </c>
      <c r="B26134" t="s">
        <v>74724</v>
      </c>
      <c r="D26134" t="str">
        <f t="shared" si="408"/>
        <v>GLLSOC2901 Laura Grindstaff SOCIOLOGY GL Only</v>
      </c>
    </row>
    <row r="26135" spans="1:4">
      <c r="A26135" t="s">
        <v>74725</v>
      </c>
      <c r="B26135" t="s">
        <v>74726</v>
      </c>
      <c r="D26135" t="str">
        <f t="shared" si="408"/>
        <v>GLVPMI2900 Frederick Murphy VM PATHOLOGY MICRO And IMMUN GL Only</v>
      </c>
    </row>
    <row r="26136" spans="1:4">
      <c r="A26136" t="s">
        <v>74727</v>
      </c>
      <c r="B26136" t="s">
        <v>74728</v>
      </c>
      <c r="D26136" t="str">
        <f t="shared" si="408"/>
        <v>GLLFAI2899 Eric Louis Russell FRENCH And ITALIAN GL Only</v>
      </c>
    </row>
    <row r="26137" spans="1:4">
      <c r="A26137" t="s">
        <v>74729</v>
      </c>
      <c r="B26137" t="s">
        <v>74730</v>
      </c>
      <c r="D26137" t="str">
        <f t="shared" si="408"/>
        <v>GLMEPM2898 Stephen Mccurdy MED Public Health Sciences GL Only</v>
      </c>
    </row>
    <row r="26138" spans="1:4">
      <c r="A26138" t="s">
        <v>74731</v>
      </c>
      <c r="B26138" t="s">
        <v>74732</v>
      </c>
      <c r="D26138" t="str">
        <f t="shared" si="408"/>
        <v>GLVPMI2897 Nigel Maclachlan VM PATHOLOGY MICRO And IMMUN GL Only</v>
      </c>
    </row>
    <row r="26139" spans="1:4">
      <c r="A26139" t="s">
        <v>74733</v>
      </c>
      <c r="B26139" t="s">
        <v>74734</v>
      </c>
      <c r="D26139" t="str">
        <f t="shared" si="408"/>
        <v>GLVPMI2896 Jennine Ochoa VM PATHOLOGY MICRO And IMMUN GL Only</v>
      </c>
    </row>
    <row r="26140" spans="1:4">
      <c r="A26140" t="s">
        <v>74735</v>
      </c>
      <c r="B26140" t="s">
        <v>74736</v>
      </c>
      <c r="D26140" t="str">
        <f t="shared" si="408"/>
        <v>GLGRAD2895 Gil Tal GRADUATE DIVISION GL Only</v>
      </c>
    </row>
    <row r="26141" spans="1:4">
      <c r="A26141" t="s">
        <v>74737</v>
      </c>
      <c r="B26141" t="s">
        <v>74738</v>
      </c>
      <c r="D26141" t="str">
        <f t="shared" si="408"/>
        <v>GLMPSY2894 Ann Bezmalinovic MED Psychiatry And Behav Sci GL Only</v>
      </c>
    </row>
    <row r="26142" spans="1:4">
      <c r="A26142" t="s">
        <v>74739</v>
      </c>
      <c r="B26142" t="s">
        <v>74740</v>
      </c>
      <c r="D26142" t="str">
        <f t="shared" si="408"/>
        <v>GLVVME2893 Jenessa Gjeltema VM MEDICINE And EPIDEMIOLOGY GL Only</v>
      </c>
    </row>
    <row r="26143" spans="1:4">
      <c r="A26143" t="s">
        <v>74741</v>
      </c>
      <c r="B26143" t="s">
        <v>74742</v>
      </c>
      <c r="D26143" t="str">
        <f t="shared" si="408"/>
        <v>GLMOTO2892 Daniel Cates MED Otolaryngology GL Only</v>
      </c>
    </row>
    <row r="26144" spans="1:4">
      <c r="A26144" t="s">
        <v>74743</v>
      </c>
      <c r="B26144" t="s">
        <v>74744</v>
      </c>
      <c r="D26144" t="str">
        <f t="shared" si="408"/>
        <v>GLLCMN2891 Michael Motley COMMUNICATION GL Only</v>
      </c>
    </row>
    <row r="26145" spans="1:4">
      <c r="A26145" t="s">
        <v>74745</v>
      </c>
      <c r="B26145" t="s">
        <v>74746</v>
      </c>
      <c r="D26145" t="str">
        <f t="shared" si="408"/>
        <v>GLVVSR2890 Amandeep Chohan VM SURGRAD SCIENCE GL Only</v>
      </c>
    </row>
    <row r="26146" spans="1:4">
      <c r="A26146" t="s">
        <v>74747</v>
      </c>
      <c r="B26146" t="s">
        <v>74748</v>
      </c>
      <c r="D26146" t="str">
        <f t="shared" si="408"/>
        <v>GLMRAD2889 Eugenio Gerscovich MED Radiology GL Only</v>
      </c>
    </row>
    <row r="26147" spans="1:4">
      <c r="A26147" t="s">
        <v>74749</v>
      </c>
      <c r="B26147" t="s">
        <v>74750</v>
      </c>
      <c r="D26147" t="str">
        <f t="shared" si="408"/>
        <v>GLIMPM2888 Michael Schivo MED Int Med Pulmonary GL Only</v>
      </c>
    </row>
    <row r="26148" spans="1:4">
      <c r="A26148" t="s">
        <v>74751</v>
      </c>
      <c r="B26148" t="s">
        <v>74752</v>
      </c>
      <c r="D26148" t="str">
        <f t="shared" si="408"/>
        <v>GLIMHP2887 Hershan Johl MED Int Med Hospitalist GL Only</v>
      </c>
    </row>
    <row r="26149" spans="1:4">
      <c r="A26149" t="s">
        <v>74753</v>
      </c>
      <c r="B26149" t="s">
        <v>74754</v>
      </c>
      <c r="D26149" t="str">
        <f t="shared" si="408"/>
        <v>GLLPHY2886 Jaroslav Trnka PHYSICS GL Only</v>
      </c>
    </row>
    <row r="26150" spans="1:4">
      <c r="A26150" t="s">
        <v>74755</v>
      </c>
      <c r="B26150" t="s">
        <v>74756</v>
      </c>
      <c r="D26150" t="str">
        <f t="shared" si="408"/>
        <v>GLLCHE2885 Carlito Lebrilla CHEMISTRY GL Only</v>
      </c>
    </row>
    <row r="26151" spans="1:4">
      <c r="A26151" t="s">
        <v>74757</v>
      </c>
      <c r="B26151" t="s">
        <v>74758</v>
      </c>
      <c r="D26151" t="str">
        <f t="shared" si="408"/>
        <v>GLAPLS2884 David Neale PLANT SCIENCES GL Only</v>
      </c>
    </row>
    <row r="26152" spans="1:4">
      <c r="A26152" t="s">
        <v>74759</v>
      </c>
      <c r="B26152" t="s">
        <v>74760</v>
      </c>
      <c r="D26152" t="str">
        <f t="shared" si="408"/>
        <v>GLMPED2883 Angel Herrera Guerra MED Pediatrics GL Only</v>
      </c>
    </row>
    <row r="26153" spans="1:4">
      <c r="A26153" t="s">
        <v>74761</v>
      </c>
      <c r="B26153" t="s">
        <v>74762</v>
      </c>
      <c r="D26153" t="str">
        <f t="shared" si="408"/>
        <v>GLLHIS2882 Joan Cadden HISTORY GL Only</v>
      </c>
    </row>
    <row r="26154" spans="1:4">
      <c r="A26154" t="s">
        <v>74763</v>
      </c>
      <c r="B26154" t="s">
        <v>74764</v>
      </c>
      <c r="D26154" t="str">
        <f t="shared" si="408"/>
        <v>GLBEVE2881 Johanna Schmitt EVOLUTION And ECOLOGY GL Only</v>
      </c>
    </row>
    <row r="26155" spans="1:4">
      <c r="A26155" t="s">
        <v>74765</v>
      </c>
      <c r="B26155" t="s">
        <v>74766</v>
      </c>
      <c r="D26155" t="str">
        <f t="shared" si="408"/>
        <v>GLECHE2880 Jason White CHEMICAL ENGINEERING GL Only</v>
      </c>
    </row>
    <row r="26156" spans="1:4">
      <c r="A26156" t="s">
        <v>74767</v>
      </c>
      <c r="B26156" t="s">
        <v>74768</v>
      </c>
      <c r="D26156" t="str">
        <f t="shared" si="408"/>
        <v>GLLSTA2879 Rudolf Beran STATISTICS GL Only</v>
      </c>
    </row>
    <row r="26157" spans="1:4">
      <c r="A26157" t="s">
        <v>74769</v>
      </c>
      <c r="B26157" t="s">
        <v>74770</v>
      </c>
      <c r="D26157" t="str">
        <f t="shared" si="408"/>
        <v>GLMANS2878 Richard Applegate MED Anesth And Pain Medicine GL Only</v>
      </c>
    </row>
    <row r="26158" spans="1:4">
      <c r="A26158" t="s">
        <v>74771</v>
      </c>
      <c r="B26158" t="s">
        <v>74772</v>
      </c>
      <c r="D26158" t="str">
        <f t="shared" si="408"/>
        <v>GLMANS2877 Gary Levin MED Anesth And Pain Medicine GL Only</v>
      </c>
    </row>
    <row r="26159" spans="1:4">
      <c r="A26159" t="s">
        <v>74773</v>
      </c>
      <c r="B26159" t="s">
        <v>74774</v>
      </c>
      <c r="D26159" t="str">
        <f t="shared" si="408"/>
        <v>GLLGAR2876 Ingeborg Henderson GERMAN And RUSSIAN GL Only</v>
      </c>
    </row>
    <row r="26160" spans="1:4">
      <c r="A26160" t="s">
        <v>74775</v>
      </c>
      <c r="B26160" t="s">
        <v>74776</v>
      </c>
      <c r="D26160" t="str">
        <f t="shared" si="408"/>
        <v>GLMNEU2875 William Usrey MED Neurology GL Only</v>
      </c>
    </row>
    <row r="26161" spans="1:4">
      <c r="A26161" t="s">
        <v>74777</v>
      </c>
      <c r="B26161" t="s">
        <v>74778</v>
      </c>
      <c r="D26161" t="str">
        <f t="shared" si="408"/>
        <v>GLMPED2874 Alexis Toney MED Pediatrics GL Only</v>
      </c>
    </row>
    <row r="26162" spans="1:4">
      <c r="A26162" t="s">
        <v>74779</v>
      </c>
      <c r="B26162" t="s">
        <v>74780</v>
      </c>
      <c r="D26162" t="str">
        <f t="shared" si="408"/>
        <v>GLEECE2873 Andre Knoesen ELECT And COMP ENGR GL Only</v>
      </c>
    </row>
    <row r="26163" spans="1:4">
      <c r="A26163" t="s">
        <v>74781</v>
      </c>
      <c r="B26163" t="s">
        <v>74782</v>
      </c>
      <c r="D26163" t="str">
        <f t="shared" si="408"/>
        <v>GLIMRH2872 Dick Robbins MED Int Med Rheumatology GL Only</v>
      </c>
    </row>
    <row r="26164" spans="1:4">
      <c r="A26164" t="s">
        <v>74783</v>
      </c>
      <c r="B26164" t="s">
        <v>74784</v>
      </c>
      <c r="D26164" t="str">
        <f t="shared" si="408"/>
        <v>GLAENM2871 Richard Karban ENTOMOLOGY NEMATOLOGY GL Only</v>
      </c>
    </row>
    <row r="26165" spans="1:4">
      <c r="A26165" t="s">
        <v>74785</v>
      </c>
      <c r="B26165" t="s">
        <v>74786</v>
      </c>
      <c r="D26165" t="str">
        <f t="shared" si="408"/>
        <v>GLMOPH2870 John Canzano MED Eye Center GL Only</v>
      </c>
    </row>
    <row r="26166" spans="1:4">
      <c r="A26166" t="s">
        <v>74787</v>
      </c>
      <c r="B26166" t="s">
        <v>74788</v>
      </c>
      <c r="D26166" t="str">
        <f t="shared" si="408"/>
        <v>GLMPED2869 Michael Sherman MED Pediatrics GL Only</v>
      </c>
    </row>
    <row r="26167" spans="1:4">
      <c r="A26167" t="s">
        <v>74789</v>
      </c>
      <c r="B26167" t="s">
        <v>74790</v>
      </c>
      <c r="D26167" t="str">
        <f t="shared" si="408"/>
        <v>GLMPED2868 Madelena Martin MED Pediatrics GL Only</v>
      </c>
    </row>
    <row r="26168" spans="1:4">
      <c r="A26168" t="s">
        <v>74791</v>
      </c>
      <c r="B26168" t="s">
        <v>74792</v>
      </c>
      <c r="D26168" t="str">
        <f t="shared" si="408"/>
        <v>GLMPSY2867 Sarah Jackson MED Psychiatry And Behav Sci GL Only</v>
      </c>
    </row>
    <row r="26169" spans="1:4">
      <c r="A26169" t="s">
        <v>74793</v>
      </c>
      <c r="B26169" t="s">
        <v>74794</v>
      </c>
      <c r="D26169" t="str">
        <f t="shared" si="408"/>
        <v>GLMOTO2866 Maggie Kuhn MED Otolaryngology GL Only</v>
      </c>
    </row>
    <row r="26170" spans="1:4">
      <c r="A26170" t="s">
        <v>74795</v>
      </c>
      <c r="B26170" t="s">
        <v>74796</v>
      </c>
      <c r="D26170" t="str">
        <f t="shared" si="408"/>
        <v>GLEECE2865 Gary S May ELECT And COMP ENGR GL Only</v>
      </c>
    </row>
    <row r="26171" spans="1:4">
      <c r="A26171" t="s">
        <v>74797</v>
      </c>
      <c r="B26171" t="s">
        <v>74798</v>
      </c>
      <c r="D26171" t="str">
        <f t="shared" si="408"/>
        <v>GLMPAT2864 Peter Barry MED Pathology And Lab Medicine GL Only</v>
      </c>
    </row>
    <row r="26172" spans="1:4">
      <c r="A26172" t="s">
        <v>74799</v>
      </c>
      <c r="B26172" t="s">
        <v>74800</v>
      </c>
      <c r="D26172" t="str">
        <f t="shared" si="408"/>
        <v>GLMINT2863 Joanna C Arnold MED Int Med Admin GL Only</v>
      </c>
    </row>
    <row r="26173" spans="1:4">
      <c r="A26173" t="s">
        <v>74801</v>
      </c>
      <c r="B26173" t="s">
        <v>74802</v>
      </c>
      <c r="D26173" t="str">
        <f t="shared" si="408"/>
        <v>GLIMBE2862 Mark Fedyk MED Internal Medicine Bioethics GL Only</v>
      </c>
    </row>
    <row r="26174" spans="1:4">
      <c r="A26174" t="s">
        <v>74803</v>
      </c>
      <c r="B26174" t="s">
        <v>74804</v>
      </c>
      <c r="D26174" t="str">
        <f t="shared" si="408"/>
        <v>GLMMIC2861 Jerold Theis MED Medical Microbiology And Imm GL Only</v>
      </c>
    </row>
    <row r="26175" spans="1:4">
      <c r="A26175" t="s">
        <v>74805</v>
      </c>
      <c r="B26175" t="s">
        <v>74806</v>
      </c>
      <c r="D26175" t="str">
        <f t="shared" si="408"/>
        <v>GLVVME2860 Mark Kittleson VM MEDICINE And EPIDEMIOLOGY GL Only</v>
      </c>
    </row>
    <row r="26176" spans="1:4">
      <c r="A26176" t="s">
        <v>74807</v>
      </c>
      <c r="B26176" t="s">
        <v>74808</v>
      </c>
      <c r="D26176" t="str">
        <f t="shared" si="408"/>
        <v>GLVVSR2859 Jin Zhang VM SURGRAD SCIENCE GL Only</v>
      </c>
    </row>
    <row r="26177" spans="1:4">
      <c r="A26177" t="s">
        <v>74809</v>
      </c>
      <c r="B26177" t="s">
        <v>74810</v>
      </c>
      <c r="D26177" t="str">
        <f t="shared" si="408"/>
        <v>GLAPLS2858 Matthew Gilbert PLANT SCIENCES GL Only</v>
      </c>
    </row>
    <row r="26178" spans="1:4">
      <c r="A26178" t="s">
        <v>74811</v>
      </c>
      <c r="B26178" t="s">
        <v>74812</v>
      </c>
      <c r="D26178" t="str">
        <f t="shared" si="408"/>
        <v>GLVVSR2857 Craig Glaiberman VM SURGRAD SCIENCE GL Only</v>
      </c>
    </row>
    <row r="26179" spans="1:4">
      <c r="A26179" t="s">
        <v>74813</v>
      </c>
      <c r="B26179" t="s">
        <v>74814</v>
      </c>
      <c r="D26179" t="str">
        <f t="shared" ref="D26179:D26242" si="409">A26179&amp;" "&amp;B26179</f>
        <v>GLVVME2856 Stephen White VM MEDICINE And EPIDEMIOLOGY GL Only</v>
      </c>
    </row>
    <row r="26180" spans="1:4">
      <c r="A26180" t="s">
        <v>74815</v>
      </c>
      <c r="B26180" t="s">
        <v>74816</v>
      </c>
      <c r="D26180" t="str">
        <f t="shared" si="409"/>
        <v>GLLMAT2855 H Weiner MATHEMATICS GL Only</v>
      </c>
    </row>
    <row r="26181" spans="1:4">
      <c r="A26181" t="s">
        <v>74817</v>
      </c>
      <c r="B26181" t="s">
        <v>74818</v>
      </c>
      <c r="D26181" t="str">
        <f t="shared" si="409"/>
        <v>GLMRAD2854 C Rosenquist MED Radiology GL Only</v>
      </c>
    </row>
    <row r="26182" spans="1:4">
      <c r="A26182" t="s">
        <v>74819</v>
      </c>
      <c r="B26182" t="s">
        <v>74820</v>
      </c>
      <c r="D26182" t="str">
        <f t="shared" si="409"/>
        <v>GLLUWP2853 Christopher Thaiss UNIVERSITY WRITING PROGRAM GL Only</v>
      </c>
    </row>
    <row r="26183" spans="1:4">
      <c r="A26183" t="s">
        <v>74821</v>
      </c>
      <c r="B26183" t="s">
        <v>74822</v>
      </c>
      <c r="D26183" t="str">
        <f t="shared" si="409"/>
        <v>GLLPHY2852 Rajiv Singh PHYSICS GL Only</v>
      </c>
    </row>
    <row r="26184" spans="1:4">
      <c r="A26184" t="s">
        <v>74823</v>
      </c>
      <c r="B26184" t="s">
        <v>74824</v>
      </c>
      <c r="D26184" t="str">
        <f t="shared" si="409"/>
        <v>GLVVSR2851 Jack Snyder VM SURGRAD SCIENCE GL Only</v>
      </c>
    </row>
    <row r="26185" spans="1:4">
      <c r="A26185" t="s">
        <v>74825</v>
      </c>
      <c r="B26185" t="s">
        <v>74826</v>
      </c>
      <c r="D26185" t="str">
        <f t="shared" si="409"/>
        <v>GLLENL2850 David Robertson ENGLISH GL Only</v>
      </c>
    </row>
    <row r="26186" spans="1:4">
      <c r="A26186" t="s">
        <v>74827</v>
      </c>
      <c r="B26186" t="s">
        <v>74828</v>
      </c>
      <c r="D26186" t="str">
        <f t="shared" si="409"/>
        <v>GLLPHY2849 Thomas Weideman PHYSICS GL Only</v>
      </c>
    </row>
    <row r="26187" spans="1:4">
      <c r="A26187" t="s">
        <v>74829</v>
      </c>
      <c r="B26187" t="s">
        <v>74830</v>
      </c>
      <c r="D26187" t="str">
        <f t="shared" si="409"/>
        <v>GLECHE2848 Ahmet Palazoglu CHEMICAL ENGINEERING GL Only</v>
      </c>
    </row>
    <row r="26188" spans="1:4">
      <c r="A26188" t="s">
        <v>74831</v>
      </c>
      <c r="B26188" t="s">
        <v>74832</v>
      </c>
      <c r="D26188" t="str">
        <f t="shared" si="409"/>
        <v>GLEECE2847 Zhi Ding ELECT And COMP ENGR GL Only</v>
      </c>
    </row>
    <row r="26189" spans="1:4">
      <c r="A26189" t="s">
        <v>74833</v>
      </c>
      <c r="B26189" t="s">
        <v>74834</v>
      </c>
      <c r="D26189" t="str">
        <f t="shared" si="409"/>
        <v>GLMEPM2846 Laurel Beckett MED Public Health Sciences GL Only</v>
      </c>
    </row>
    <row r="26190" spans="1:4">
      <c r="A26190" t="s">
        <v>74835</v>
      </c>
      <c r="B26190" t="s">
        <v>74836</v>
      </c>
      <c r="D26190" t="str">
        <f t="shared" si="409"/>
        <v>GLMRAD2845 Andrew Hernandez MED Radiology GL Only</v>
      </c>
    </row>
    <row r="26191" spans="1:4">
      <c r="A26191" t="s">
        <v>74837</v>
      </c>
      <c r="B26191" t="s">
        <v>74838</v>
      </c>
      <c r="D26191" t="str">
        <f t="shared" si="409"/>
        <v>GLVVSR2844 Rachel Pollard VM SURGRAD SCIENCE GL Only</v>
      </c>
    </row>
    <row r="26192" spans="1:4">
      <c r="A26192" t="s">
        <v>74839</v>
      </c>
      <c r="B26192" t="s">
        <v>74840</v>
      </c>
      <c r="D26192" t="str">
        <f t="shared" si="409"/>
        <v>GLVPHR2843 James Delano VM POPULATION HLTH And REPROD GL Only</v>
      </c>
    </row>
    <row r="26193" spans="1:4">
      <c r="A26193" t="s">
        <v>74841</v>
      </c>
      <c r="B26193" t="s">
        <v>74842</v>
      </c>
      <c r="D26193" t="str">
        <f t="shared" si="409"/>
        <v>GLAPPA2842 Adib Rowhani PLANT PATHOLOGY GL Only</v>
      </c>
    </row>
    <row r="26194" spans="1:4">
      <c r="A26194" t="s">
        <v>74843</v>
      </c>
      <c r="B26194" t="s">
        <v>74844</v>
      </c>
      <c r="D26194" t="str">
        <f t="shared" si="409"/>
        <v>GLLCHE2841 Shota Atsumi CHEMISTRY GL Only</v>
      </c>
    </row>
    <row r="26195" spans="1:4">
      <c r="A26195" t="s">
        <v>74845</v>
      </c>
      <c r="B26195" t="s">
        <v>74846</v>
      </c>
      <c r="D26195" t="str">
        <f t="shared" si="409"/>
        <v>GLLSTA2840 Hao Chen STATISTICS GL Only</v>
      </c>
    </row>
    <row r="26196" spans="1:4">
      <c r="A26196" t="s">
        <v>74847</v>
      </c>
      <c r="B26196" t="s">
        <v>74848</v>
      </c>
      <c r="D26196" t="str">
        <f t="shared" si="409"/>
        <v>GLAETX2839 James Seiber ENVIRONMENTAL TOXICOLOGY GL Only</v>
      </c>
    </row>
    <row r="26197" spans="1:4">
      <c r="A26197" t="s">
        <v>74849</v>
      </c>
      <c r="B26197" t="s">
        <v>74850</v>
      </c>
      <c r="D26197" t="str">
        <f t="shared" si="409"/>
        <v>GLMPED2838 Jennifer Rosenthal MED Pediatrics GL Only</v>
      </c>
    </row>
    <row r="26198" spans="1:4">
      <c r="A26198" t="s">
        <v>74851</v>
      </c>
      <c r="B26198" t="s">
        <v>74852</v>
      </c>
      <c r="D26198" t="str">
        <f t="shared" si="409"/>
        <v>GLLANT2837 Monique Borgerhoff Mulder ANTHROPOLOGY GL Only</v>
      </c>
    </row>
    <row r="26199" spans="1:4">
      <c r="A26199" t="s">
        <v>74853</v>
      </c>
      <c r="B26199" t="s">
        <v>74854</v>
      </c>
      <c r="D26199" t="str">
        <f t="shared" si="409"/>
        <v>GLIMCA2836 Milind Dhond MED INT MED CARDIOLOGY GL Only</v>
      </c>
    </row>
    <row r="26200" spans="1:4">
      <c r="A26200" t="s">
        <v>74855</v>
      </c>
      <c r="B26200" t="s">
        <v>74856</v>
      </c>
      <c r="D26200" t="str">
        <f t="shared" si="409"/>
        <v>GLMRAD2835 Ghaneh Fananapazir MED Radiology GL Only</v>
      </c>
    </row>
    <row r="26201" spans="1:4">
      <c r="A26201" t="s">
        <v>74857</v>
      </c>
      <c r="B26201" t="s">
        <v>74858</v>
      </c>
      <c r="D26201" t="str">
        <f t="shared" si="409"/>
        <v>GLLENL2834 Erin Gray ENGLISH GL Only</v>
      </c>
    </row>
    <row r="26202" spans="1:4">
      <c r="A26202" t="s">
        <v>74859</v>
      </c>
      <c r="B26202" t="s">
        <v>74860</v>
      </c>
      <c r="D26202" t="str">
        <f t="shared" si="409"/>
        <v>GLMRAD2833 Karen Lindfors MED Radiology GL Only</v>
      </c>
    </row>
    <row r="26203" spans="1:4">
      <c r="A26203" t="s">
        <v>74861</v>
      </c>
      <c r="B26203" t="s">
        <v>74862</v>
      </c>
      <c r="D26203" t="str">
        <f t="shared" si="409"/>
        <v>GLVPHR2832 Michele Jay Russell VM POPULATION HLTH And REPROD GL Only</v>
      </c>
    </row>
    <row r="26204" spans="1:4">
      <c r="A26204" t="s">
        <v>74863</v>
      </c>
      <c r="B26204" t="s">
        <v>74864</v>
      </c>
      <c r="D26204" t="str">
        <f t="shared" si="409"/>
        <v>GLAPLS2831 Richard Michelmore PLANT SCIENCES GL Only</v>
      </c>
    </row>
    <row r="26205" spans="1:4">
      <c r="A26205" t="s">
        <v>74865</v>
      </c>
      <c r="B26205" t="s">
        <v>74866</v>
      </c>
      <c r="D26205" t="str">
        <f t="shared" si="409"/>
        <v>GLMPED2830 Stephanie Mateev MED Pediatrics GL Only</v>
      </c>
    </row>
    <row r="26206" spans="1:4">
      <c r="A26206" t="s">
        <v>74867</v>
      </c>
      <c r="B26206" t="s">
        <v>74868</v>
      </c>
      <c r="D26206" t="str">
        <f t="shared" si="409"/>
        <v>GLAPLS2829 Steven Knapp PLANT SCIENCES GL Only</v>
      </c>
    </row>
    <row r="26207" spans="1:4">
      <c r="A26207" t="s">
        <v>74869</v>
      </c>
      <c r="B26207" t="s">
        <v>74870</v>
      </c>
      <c r="D26207" t="str">
        <f t="shared" si="409"/>
        <v>GLBPLB2828 Nitzan Shabek PLANT BIOLOGY GL Only</v>
      </c>
    </row>
    <row r="26208" spans="1:4">
      <c r="A26208" t="s">
        <v>74871</v>
      </c>
      <c r="B26208" t="s">
        <v>74872</v>
      </c>
      <c r="D26208" t="str">
        <f t="shared" si="409"/>
        <v>GLBNPB2827 W Weidner NEURO PHYSIO And BEHAVIOR GL Only</v>
      </c>
    </row>
    <row r="26209" spans="1:4">
      <c r="A26209" t="s">
        <v>74873</v>
      </c>
      <c r="B26209" t="s">
        <v>74874</v>
      </c>
      <c r="D26209" t="str">
        <f t="shared" si="409"/>
        <v>GLMERM2826 Amanda Charbonneau MED Emergency Medicine GL Only</v>
      </c>
    </row>
    <row r="26210" spans="1:4">
      <c r="A26210" t="s">
        <v>74875</v>
      </c>
      <c r="B26210" t="s">
        <v>74876</v>
      </c>
      <c r="D26210" t="str">
        <f t="shared" si="409"/>
        <v>GLLSAP2825 Emilio Bejel SPANISH And PORTUGUESE GL Only</v>
      </c>
    </row>
    <row r="26211" spans="1:4">
      <c r="A26211" t="s">
        <v>74877</v>
      </c>
      <c r="B26211" t="s">
        <v>74878</v>
      </c>
      <c r="D26211" t="str">
        <f t="shared" si="409"/>
        <v>GLVVMB2824 Heather Knych VM MOLECULAR BIO SCIENCES GL Only</v>
      </c>
    </row>
    <row r="26212" spans="1:4">
      <c r="A26212" t="s">
        <v>74879</v>
      </c>
      <c r="B26212" t="s">
        <v>74880</v>
      </c>
      <c r="D26212" t="str">
        <f t="shared" si="409"/>
        <v>GLDEDU2823 Danny Martinez EDUCATION GL Only</v>
      </c>
    </row>
    <row r="26213" spans="1:4">
      <c r="A26213" t="s">
        <v>74881</v>
      </c>
      <c r="B26213" t="s">
        <v>74882</v>
      </c>
      <c r="D26213" t="str">
        <f t="shared" si="409"/>
        <v>GLEECE2822 Karl Current ELECT And COMP ENGR GL Only</v>
      </c>
    </row>
    <row r="26214" spans="1:4">
      <c r="A26214" t="s">
        <v>74883</v>
      </c>
      <c r="B26214" t="s">
        <v>74884</v>
      </c>
      <c r="D26214" t="str">
        <f t="shared" si="409"/>
        <v>GLMPED2821 Mustafa Ammar MED Pediatrics GL Only</v>
      </c>
    </row>
    <row r="26215" spans="1:4">
      <c r="A26215" t="s">
        <v>74885</v>
      </c>
      <c r="B26215" t="s">
        <v>74886</v>
      </c>
      <c r="D26215" t="str">
        <f t="shared" si="409"/>
        <v>GLLSTA2820 Jamshid Namdari STATISTICS GL Only</v>
      </c>
    </row>
    <row r="26216" spans="1:4">
      <c r="A26216" t="s">
        <v>74887</v>
      </c>
      <c r="B26216" t="s">
        <v>74888</v>
      </c>
      <c r="D26216" t="str">
        <f t="shared" si="409"/>
        <v>GLMHPH2819 Luis Santana MED Physiology And Membrane Biol GL Only</v>
      </c>
    </row>
    <row r="26217" spans="1:4">
      <c r="A26217" t="s">
        <v>74889</v>
      </c>
      <c r="B26217" t="s">
        <v>74890</v>
      </c>
      <c r="D26217" t="str">
        <f t="shared" si="409"/>
        <v>GLVPMI2818 William Vernau VM PATHOLOGY MICRO And IMMUN GL Only</v>
      </c>
    </row>
    <row r="26218" spans="1:4">
      <c r="A26218" t="s">
        <v>74891</v>
      </c>
      <c r="B26218" t="s">
        <v>74892</v>
      </c>
      <c r="D26218" t="str">
        <f t="shared" si="409"/>
        <v>GLVVME2817 Sarah Depenbrock VM MEDICINE And EPIDEMIOLOGY GL Only</v>
      </c>
    </row>
    <row r="26219" spans="1:4">
      <c r="A26219" t="s">
        <v>74893</v>
      </c>
      <c r="B26219" t="s">
        <v>74894</v>
      </c>
      <c r="D26219" t="str">
        <f t="shared" si="409"/>
        <v>GLIMHO2816 Theresa Keegan MED Int Med HEMONC GL Only</v>
      </c>
    </row>
    <row r="26220" spans="1:4">
      <c r="A26220" t="s">
        <v>74895</v>
      </c>
      <c r="B26220" t="s">
        <v>74896</v>
      </c>
      <c r="D26220" t="str">
        <f t="shared" si="409"/>
        <v>GLDEDU2815 Michal Kurlaender EDUCATION GL Only</v>
      </c>
    </row>
    <row r="26221" spans="1:4">
      <c r="A26221" t="s">
        <v>74897</v>
      </c>
      <c r="B26221" t="s">
        <v>74898</v>
      </c>
      <c r="D26221" t="str">
        <f t="shared" si="409"/>
        <v>GLLCHE2814 Cheuk Yiu Ng CHEMISTRY GL Only</v>
      </c>
    </row>
    <row r="26222" spans="1:4">
      <c r="A26222" t="s">
        <v>74899</v>
      </c>
      <c r="B26222" t="s">
        <v>74900</v>
      </c>
      <c r="D26222" t="str">
        <f t="shared" si="409"/>
        <v>GLLFAI2813 Grace Delmolino FRENCH And ITALIAN GL Only</v>
      </c>
    </row>
    <row r="26223" spans="1:4">
      <c r="A26223" t="s">
        <v>74901</v>
      </c>
      <c r="B26223" t="s">
        <v>74902</v>
      </c>
      <c r="D26223" t="str">
        <f t="shared" si="409"/>
        <v>GLLUWP2812 Dana R Ferris UNIVERSITY WRITING PROGRAM GL Only</v>
      </c>
    </row>
    <row r="26224" spans="1:4">
      <c r="A26224" t="s">
        <v>74903</v>
      </c>
      <c r="B26224" t="s">
        <v>74904</v>
      </c>
      <c r="D26224" t="str">
        <f t="shared" si="409"/>
        <v>GLIMHO2811 Prabhu Rajappa MED Int Med HEMONC GL Only</v>
      </c>
    </row>
    <row r="26225" spans="1:4">
      <c r="A26225" t="s">
        <v>74905</v>
      </c>
      <c r="B26225" t="s">
        <v>74906</v>
      </c>
      <c r="D26225" t="str">
        <f t="shared" si="409"/>
        <v>GLMANS2810 Robin Aldwinckle MED Anesth And Pain Medicine GL Only</v>
      </c>
    </row>
    <row r="26226" spans="1:4">
      <c r="A26226" t="s">
        <v>74907</v>
      </c>
      <c r="B26226" t="s">
        <v>74908</v>
      </c>
      <c r="D26226" t="str">
        <f t="shared" si="409"/>
        <v>GLDEDU2809 Heidi Ballard EDUCATION GL Only</v>
      </c>
    </row>
    <row r="26227" spans="1:4">
      <c r="A26227" t="s">
        <v>74909</v>
      </c>
      <c r="B26227" t="s">
        <v>74910</v>
      </c>
      <c r="D26227" t="str">
        <f t="shared" si="409"/>
        <v>GLMSUR2808 Victor Rodriguez MED Surgery GL Only</v>
      </c>
    </row>
    <row r="26228" spans="1:4">
      <c r="A26228" t="s">
        <v>74911</v>
      </c>
      <c r="B26228" t="s">
        <v>74912</v>
      </c>
      <c r="D26228" t="str">
        <f t="shared" si="409"/>
        <v>GLAPLS2807 Valerie Eviner PLANT SCIENCES GL Only</v>
      </c>
    </row>
    <row r="26229" spans="1:4">
      <c r="A26229" t="s">
        <v>74913</v>
      </c>
      <c r="B26229" t="s">
        <v>74914</v>
      </c>
      <c r="D26229" t="str">
        <f t="shared" si="409"/>
        <v>GLVPMI2806 Robert Higgins VM PATHOLOGY MICRO And IMMUN GL Only</v>
      </c>
    </row>
    <row r="26230" spans="1:4">
      <c r="A26230" t="s">
        <v>74915</v>
      </c>
      <c r="B26230" t="s">
        <v>74916</v>
      </c>
      <c r="D26230" t="str">
        <f t="shared" si="409"/>
        <v>GLLCHE2805 Melekeh Nasiri CHEMISTRY GL Only</v>
      </c>
    </row>
    <row r="26231" spans="1:4">
      <c r="A26231" t="s">
        <v>74917</v>
      </c>
      <c r="B26231" t="s">
        <v>74918</v>
      </c>
      <c r="D26231" t="str">
        <f t="shared" si="409"/>
        <v>GLMDER2804 Edward Gomez MED Dermatology GL Only</v>
      </c>
    </row>
    <row r="26232" spans="1:4">
      <c r="A26232" t="s">
        <v>74919</v>
      </c>
      <c r="B26232" t="s">
        <v>74920</v>
      </c>
      <c r="D26232" t="str">
        <f t="shared" si="409"/>
        <v>GLLSTA2803 Christiana Drake STATISTICS GL Only</v>
      </c>
    </row>
    <row r="26233" spans="1:4">
      <c r="A26233" t="s">
        <v>74921</v>
      </c>
      <c r="B26233" t="s">
        <v>74922</v>
      </c>
      <c r="D26233" t="str">
        <f t="shared" si="409"/>
        <v>GLSUST2802 Gail Feenstra SUSTAINABLE AG RESEARCH And EDU GL Only</v>
      </c>
    </row>
    <row r="26234" spans="1:4">
      <c r="A26234" t="s">
        <v>74923</v>
      </c>
      <c r="B26234" t="s">
        <v>74924</v>
      </c>
      <c r="D26234" t="str">
        <f t="shared" si="409"/>
        <v>GLECEE2801 Mark Modera CIVIL And ENVIRONMENTAL ENGR GL Only</v>
      </c>
    </row>
    <row r="26235" spans="1:4">
      <c r="A26235" t="s">
        <v>74925</v>
      </c>
      <c r="B26235" t="s">
        <v>74926</v>
      </c>
      <c r="D26235" t="str">
        <f t="shared" si="409"/>
        <v>GLMOBG2800 Brian Morgan MED Obstetrics And Gynecology GL Only</v>
      </c>
    </row>
    <row r="26236" spans="1:4">
      <c r="A26236" t="s">
        <v>74927</v>
      </c>
      <c r="B26236" t="s">
        <v>74928</v>
      </c>
      <c r="D26236" t="str">
        <f t="shared" si="409"/>
        <v>GLBEVE2799 Peter Wainwright EVOLUTION And ECOLOGY GL Only</v>
      </c>
    </row>
    <row r="26237" spans="1:4">
      <c r="A26237" t="s">
        <v>74929</v>
      </c>
      <c r="B26237" t="s">
        <v>74930</v>
      </c>
      <c r="D26237" t="str">
        <f t="shared" si="409"/>
        <v>GLMERM2798 John Rose MED Emergency Medicine GL Only</v>
      </c>
    </row>
    <row r="26238" spans="1:4">
      <c r="A26238" t="s">
        <v>74931</v>
      </c>
      <c r="B26238" t="s">
        <v>74932</v>
      </c>
      <c r="D26238" t="str">
        <f t="shared" si="409"/>
        <v>GLAETX2796 Karen Riveles ENVIRONMENTAL TOXICOLOGY GL Only</v>
      </c>
    </row>
    <row r="26239" spans="1:4">
      <c r="A26239" t="s">
        <v>74933</v>
      </c>
      <c r="B26239" t="s">
        <v>74934</v>
      </c>
      <c r="D26239" t="str">
        <f t="shared" si="409"/>
        <v>GLLMAT2795 Bruno Nachtergaele MATHEMATICS GL Only</v>
      </c>
    </row>
    <row r="26240" spans="1:4">
      <c r="A26240" t="s">
        <v>74935</v>
      </c>
      <c r="B26240" t="s">
        <v>74936</v>
      </c>
      <c r="D26240" t="str">
        <f t="shared" si="409"/>
        <v>GLGSM12794 Paul Wong GRADUATE SCHOOL OF MANAGEMENT GL Only</v>
      </c>
    </row>
    <row r="26241" spans="1:4">
      <c r="A26241" t="s">
        <v>74937</v>
      </c>
      <c r="B26241" t="s">
        <v>74938</v>
      </c>
      <c r="D26241" t="str">
        <f t="shared" si="409"/>
        <v>GLANUT2793 Robert Rucker NUTRITION GL Only</v>
      </c>
    </row>
    <row r="26242" spans="1:4">
      <c r="A26242" t="s">
        <v>74939</v>
      </c>
      <c r="B26242" t="s">
        <v>74940</v>
      </c>
      <c r="D26242" t="str">
        <f t="shared" si="409"/>
        <v>GLMOPH2792 Samuel Lee MED Eye Center GL Only</v>
      </c>
    </row>
    <row r="26243" spans="1:4">
      <c r="A26243" t="s">
        <v>74941</v>
      </c>
      <c r="B26243" t="s">
        <v>74942</v>
      </c>
      <c r="D26243" t="str">
        <f t="shared" ref="D26243:D26306" si="410">A26243&amp;" "&amp;B26243</f>
        <v>GLMBIO2791 Flora Tassone MED Biochem And Molecular Med GL Only</v>
      </c>
    </row>
    <row r="26244" spans="1:4">
      <c r="A26244" t="s">
        <v>74943</v>
      </c>
      <c r="B26244" t="s">
        <v>74944</v>
      </c>
      <c r="D26244" t="str">
        <f t="shared" si="410"/>
        <v>GLLPSC2790 Tamara Swaab PSYCHOLOGY GL Only</v>
      </c>
    </row>
    <row r="26245" spans="1:4">
      <c r="A26245" t="s">
        <v>74945</v>
      </c>
      <c r="B26245" t="s">
        <v>74946</v>
      </c>
      <c r="D26245" t="str">
        <f t="shared" si="410"/>
        <v>GLMFCM2789 Duane Bland MED Family And Community Med GL Only</v>
      </c>
    </row>
    <row r="26246" spans="1:4">
      <c r="A26246" t="s">
        <v>74947</v>
      </c>
      <c r="B26246" t="s">
        <v>74948</v>
      </c>
      <c r="D26246" t="str">
        <f t="shared" si="410"/>
        <v>GLLSTA2788 Yue Pok Mack STATISTICS GL Only</v>
      </c>
    </row>
    <row r="26247" spans="1:4">
      <c r="A26247" t="s">
        <v>74949</v>
      </c>
      <c r="B26247" t="s">
        <v>74950</v>
      </c>
      <c r="D26247" t="str">
        <f t="shared" si="410"/>
        <v>GLLLAW2787 Raquel Aldana SCHOOL OF LAW GL Only</v>
      </c>
    </row>
    <row r="26248" spans="1:4">
      <c r="A26248" t="s">
        <v>74951</v>
      </c>
      <c r="B26248" t="s">
        <v>74952</v>
      </c>
      <c r="D26248" t="str">
        <f t="shared" si="410"/>
        <v>GLMURO2786 Chengfei Liu MED Urologic Surgery GL Only</v>
      </c>
    </row>
    <row r="26249" spans="1:4">
      <c r="A26249" t="s">
        <v>74953</v>
      </c>
      <c r="B26249" t="s">
        <v>74954</v>
      </c>
      <c r="D26249" t="str">
        <f t="shared" si="410"/>
        <v>GLMFCM2785 Joy Melnikow MED Family And Community Med GL Only</v>
      </c>
    </row>
    <row r="26250" spans="1:4">
      <c r="A26250" t="s">
        <v>74955</v>
      </c>
      <c r="B26250" t="s">
        <v>74956</v>
      </c>
      <c r="D26250" t="str">
        <f t="shared" si="410"/>
        <v>GLMANS2784 Christian Bohringer MED Anesth And Pain Medicine GL Only</v>
      </c>
    </row>
    <row r="26251" spans="1:4">
      <c r="A26251" t="s">
        <v>74957</v>
      </c>
      <c r="B26251" t="s">
        <v>74958</v>
      </c>
      <c r="D26251" t="str">
        <f t="shared" si="410"/>
        <v>GLMPSY2783 Poh Choo How MED Psychiatry And Behav Sci GL Only</v>
      </c>
    </row>
    <row r="26252" spans="1:4">
      <c r="A26252" t="s">
        <v>74959</v>
      </c>
      <c r="B26252" t="s">
        <v>74960</v>
      </c>
      <c r="D26252" t="str">
        <f t="shared" si="410"/>
        <v>GLIMCA2782 W Bommer MED INT MED CARDIOLOGY GL Only</v>
      </c>
    </row>
    <row r="26253" spans="1:4">
      <c r="A26253" t="s">
        <v>74961</v>
      </c>
      <c r="B26253" t="s">
        <v>74962</v>
      </c>
      <c r="D26253" t="str">
        <f t="shared" si="410"/>
        <v>GLALAW2781 Kyaw Paw U LAND AIR And WATER RESOURCES GL Only</v>
      </c>
    </row>
    <row r="26254" spans="1:4">
      <c r="A26254" t="s">
        <v>74963</v>
      </c>
      <c r="B26254" t="s">
        <v>74964</v>
      </c>
      <c r="D26254" t="str">
        <f t="shared" si="410"/>
        <v>GLMSUR2780 Bruce Wolfe MED Surgery GL Only</v>
      </c>
    </row>
    <row r="26255" spans="1:4">
      <c r="A26255" t="s">
        <v>74965</v>
      </c>
      <c r="B26255" t="s">
        <v>74966</v>
      </c>
      <c r="D26255" t="str">
        <f t="shared" si="410"/>
        <v>GLEMAE2779 Cristina Davis MECHANICAL And AEROSPACE ENGR GL Only</v>
      </c>
    </row>
    <row r="26256" spans="1:4">
      <c r="A26256" t="s">
        <v>74967</v>
      </c>
      <c r="B26256" t="s">
        <v>74968</v>
      </c>
      <c r="D26256" t="str">
        <f t="shared" si="410"/>
        <v>GLLPHI2778 Thorian Harris PHILOSOPHY GL Only</v>
      </c>
    </row>
    <row r="26257" spans="1:4">
      <c r="A26257" t="s">
        <v>74969</v>
      </c>
      <c r="B26257" t="s">
        <v>74970</v>
      </c>
      <c r="D26257" t="str">
        <f t="shared" si="410"/>
        <v>GLLEPS2777 Jeffrey Mount EARTH And PLANETARY SCIENCES GL Only</v>
      </c>
    </row>
    <row r="26258" spans="1:4">
      <c r="A26258" t="s">
        <v>74971</v>
      </c>
      <c r="B26258" t="s">
        <v>74972</v>
      </c>
      <c r="D26258" t="str">
        <f t="shared" si="410"/>
        <v>GLLCOM2776 R Torrance COMPARATIVE LITERATURE GL Only</v>
      </c>
    </row>
    <row r="26259" spans="1:4">
      <c r="A26259" t="s">
        <v>74973</v>
      </c>
      <c r="B26259" t="s">
        <v>74974</v>
      </c>
      <c r="D26259" t="str">
        <f t="shared" si="410"/>
        <v>GLVPHR2775 Benjamin Sacks VM POPULATION HLTH And REPROD GL Only</v>
      </c>
    </row>
    <row r="26260" spans="1:4">
      <c r="A26260" t="s">
        <v>74975</v>
      </c>
      <c r="B26260" t="s">
        <v>74976</v>
      </c>
      <c r="D26260" t="str">
        <f t="shared" si="410"/>
        <v>GLMANS2774 Ravi Prasad MED Anesth And Pain Medicine GL Only</v>
      </c>
    </row>
    <row r="26261" spans="1:4">
      <c r="A26261" t="s">
        <v>74977</v>
      </c>
      <c r="B26261" t="s">
        <v>74978</v>
      </c>
      <c r="D26261" t="str">
        <f t="shared" si="410"/>
        <v>GLMPED2773 Matthew Connors MED Pediatrics GL Only</v>
      </c>
    </row>
    <row r="26262" spans="1:4">
      <c r="A26262" t="s">
        <v>74979</v>
      </c>
      <c r="B26262" t="s">
        <v>74980</v>
      </c>
      <c r="D26262" t="str">
        <f t="shared" si="410"/>
        <v>GLVAPC2772 Hong Ji VM ANAT PHYSIO And CELL BIOLOGY GL Only</v>
      </c>
    </row>
    <row r="26263" spans="1:4">
      <c r="A26263" t="s">
        <v>74981</v>
      </c>
      <c r="B26263" t="s">
        <v>74982</v>
      </c>
      <c r="D26263" t="str">
        <f t="shared" si="410"/>
        <v>GLBMCB2771 R Holland Cheng MOLECULAR And CELLULAR BIO GL Only</v>
      </c>
    </row>
    <row r="26264" spans="1:4">
      <c r="A26264" t="s">
        <v>74983</v>
      </c>
      <c r="B26264" t="s">
        <v>74984</v>
      </c>
      <c r="D26264" t="str">
        <f t="shared" si="410"/>
        <v>GLEECE2770 Rajeevan Amirtharajah ELECT And COMP ENGR GL Only</v>
      </c>
    </row>
    <row r="26265" spans="1:4">
      <c r="A26265" t="s">
        <v>74985</v>
      </c>
      <c r="B26265" t="s">
        <v>74986</v>
      </c>
      <c r="D26265" t="str">
        <f t="shared" si="410"/>
        <v>GLGSM12769 Vasundhara Unnava GRADUATE SCHOOL OF MANAGEMENT GL Only</v>
      </c>
    </row>
    <row r="26266" spans="1:4">
      <c r="A26266" t="s">
        <v>74987</v>
      </c>
      <c r="B26266" t="s">
        <v>74988</v>
      </c>
      <c r="D26266" t="str">
        <f t="shared" si="410"/>
        <v>GLADES2768 James Quinn ENVIRONMENTAL SCIENCE And POLICY GL Only</v>
      </c>
    </row>
    <row r="26267" spans="1:4">
      <c r="A26267" t="s">
        <v>74989</v>
      </c>
      <c r="B26267" t="s">
        <v>74990</v>
      </c>
      <c r="D26267" t="str">
        <f t="shared" si="410"/>
        <v>GLMPAT2767 Morgan Darrow MED Pathology And Lab Medicine GL Only</v>
      </c>
    </row>
    <row r="26268" spans="1:4">
      <c r="A26268" t="s">
        <v>74991</v>
      </c>
      <c r="B26268" t="s">
        <v>74992</v>
      </c>
      <c r="D26268" t="str">
        <f t="shared" si="410"/>
        <v>GLMRAD2766 Robert Stadalnik MED Radiology GL Only</v>
      </c>
    </row>
    <row r="26269" spans="1:4">
      <c r="A26269" t="s">
        <v>74993</v>
      </c>
      <c r="B26269" t="s">
        <v>74994</v>
      </c>
      <c r="D26269" t="str">
        <f t="shared" si="410"/>
        <v>GLMHPH2765 Richard Carlsen MED Physiology And Membrane Biol GL Only</v>
      </c>
    </row>
    <row r="26270" spans="1:4">
      <c r="A26270" t="s">
        <v>74995</v>
      </c>
      <c r="B26270" t="s">
        <v>74996</v>
      </c>
      <c r="D26270" t="str">
        <f t="shared" si="410"/>
        <v>GLIMCA2764 Ramin Manshadi MED INT MED CARDIOLOGY GL Only</v>
      </c>
    </row>
    <row r="26271" spans="1:4">
      <c r="A26271" t="s">
        <v>74997</v>
      </c>
      <c r="B26271" t="s">
        <v>74998</v>
      </c>
      <c r="D26271" t="str">
        <f t="shared" si="410"/>
        <v>GLLHIS2763 Morgan Sherwood HISTORY GL Only</v>
      </c>
    </row>
    <row r="26272" spans="1:4">
      <c r="A26272" t="s">
        <v>74999</v>
      </c>
      <c r="B26272" t="s">
        <v>75000</v>
      </c>
      <c r="D26272" t="str">
        <f t="shared" si="410"/>
        <v>GLVVSR2762 Alida Wind VM SURGRAD SCIENCE GL Only</v>
      </c>
    </row>
    <row r="26273" spans="1:4">
      <c r="A26273" t="s">
        <v>75001</v>
      </c>
      <c r="B26273" t="s">
        <v>75002</v>
      </c>
      <c r="D26273" t="str">
        <f t="shared" si="410"/>
        <v>GLMRAD2761 Michael Reid MED Radiology GL Only</v>
      </c>
    </row>
    <row r="26274" spans="1:4">
      <c r="A26274" t="s">
        <v>75003</v>
      </c>
      <c r="B26274" t="s">
        <v>75004</v>
      </c>
      <c r="D26274" t="str">
        <f t="shared" si="410"/>
        <v>GLMERM2760 Elizabeth Johnson MED Emergency Medicine GL Only</v>
      </c>
    </row>
    <row r="26275" spans="1:4">
      <c r="A26275" t="s">
        <v>75005</v>
      </c>
      <c r="B26275" t="s">
        <v>75006</v>
      </c>
      <c r="D26275" t="str">
        <f t="shared" si="410"/>
        <v>GLMPSY2759 Helen Kales MED Psychiatry And Behav Sci GL Only</v>
      </c>
    </row>
    <row r="26276" spans="1:4">
      <c r="A26276" t="s">
        <v>75007</v>
      </c>
      <c r="B26276" t="s">
        <v>75008</v>
      </c>
      <c r="D26276" t="str">
        <f t="shared" si="410"/>
        <v>GLLHIP2758 David Wilson HART INTERDISCIPLINARY PROGRAM GL Only</v>
      </c>
    </row>
    <row r="26277" spans="1:4">
      <c r="A26277" t="s">
        <v>75009</v>
      </c>
      <c r="B26277" t="s">
        <v>75010</v>
      </c>
      <c r="D26277" t="str">
        <f t="shared" si="410"/>
        <v>GLIMNE2757 Ching Hsien Chen MED Int Med Nephrology GL Only</v>
      </c>
    </row>
    <row r="26278" spans="1:4">
      <c r="A26278" t="s">
        <v>75011</v>
      </c>
      <c r="B26278" t="s">
        <v>75012</v>
      </c>
      <c r="D26278" t="str">
        <f t="shared" si="410"/>
        <v>GLGSM12756 Amber Beckler GRADUATE SCHOOL OF MANAGEMENT GL Only</v>
      </c>
    </row>
    <row r="26279" spans="1:4">
      <c r="A26279" t="s">
        <v>75013</v>
      </c>
      <c r="B26279" t="s">
        <v>75014</v>
      </c>
      <c r="D26279" t="str">
        <f t="shared" si="410"/>
        <v>GLMPHA2755 Crystal Ripplinger MED Pharmacology GL Only</v>
      </c>
    </row>
    <row r="26280" spans="1:4">
      <c r="A26280" t="s">
        <v>75015</v>
      </c>
      <c r="B26280" t="s">
        <v>75016</v>
      </c>
      <c r="D26280" t="str">
        <f t="shared" si="410"/>
        <v>GLAPLS2754 Warren Micke PLANT SCIENCES GL Only</v>
      </c>
    </row>
    <row r="26281" spans="1:4">
      <c r="A26281" t="s">
        <v>75017</v>
      </c>
      <c r="B26281" t="s">
        <v>75018</v>
      </c>
      <c r="D26281" t="str">
        <f t="shared" si="410"/>
        <v>GLEECE2753 Jean Pierre Colinge ELECT And COMP ENGR GL Only</v>
      </c>
    </row>
    <row r="26282" spans="1:4">
      <c r="A26282" t="s">
        <v>75019</v>
      </c>
      <c r="B26282" t="s">
        <v>75020</v>
      </c>
      <c r="D26282" t="str">
        <f t="shared" si="410"/>
        <v>GLAPLS2752 Elizabeth Mitcham PLANT SCIENCES GL Only</v>
      </c>
    </row>
    <row r="26283" spans="1:4">
      <c r="A26283" t="s">
        <v>75021</v>
      </c>
      <c r="B26283" t="s">
        <v>75022</v>
      </c>
      <c r="D26283" t="str">
        <f t="shared" si="410"/>
        <v>GLLSOC2751 Robert Faris SOCIOLOGY GL Only</v>
      </c>
    </row>
    <row r="26284" spans="1:4">
      <c r="A26284" t="s">
        <v>75023</v>
      </c>
      <c r="B26284" t="s">
        <v>75024</v>
      </c>
      <c r="D26284" t="str">
        <f t="shared" si="410"/>
        <v>GLLPHI2750 Christina Rulli PHILOSOPHY GL Only</v>
      </c>
    </row>
    <row r="26285" spans="1:4">
      <c r="A26285" t="s">
        <v>75025</v>
      </c>
      <c r="B26285" t="s">
        <v>75026</v>
      </c>
      <c r="D26285" t="str">
        <f t="shared" si="410"/>
        <v>GLAENM2749 Michael Parrella ENTOMOLOGY NEMATOLOGY GL Only</v>
      </c>
    </row>
    <row r="26286" spans="1:4">
      <c r="A26286" t="s">
        <v>75027</v>
      </c>
      <c r="B26286" t="s">
        <v>75028</v>
      </c>
      <c r="D26286" t="str">
        <f t="shared" si="410"/>
        <v>GLIMKT2748 Muna Alnimri MED INT MED KIDNEY TRANSPLANT GL Only</v>
      </c>
    </row>
    <row r="26287" spans="1:4">
      <c r="A26287" t="s">
        <v>75029</v>
      </c>
      <c r="B26287" t="s">
        <v>75030</v>
      </c>
      <c r="D26287" t="str">
        <f t="shared" si="410"/>
        <v>GLLANT2747 Alexander Harcourt ANTHROPOLOGY GL Only</v>
      </c>
    </row>
    <row r="26288" spans="1:4">
      <c r="A26288" t="s">
        <v>75031</v>
      </c>
      <c r="B26288" t="s">
        <v>75032</v>
      </c>
      <c r="D26288" t="str">
        <f t="shared" si="410"/>
        <v>GLLCHE2746 Kristie Koski CHEMISTRY GL Only</v>
      </c>
    </row>
    <row r="26289" spans="1:4">
      <c r="A26289" t="s">
        <v>75033</v>
      </c>
      <c r="B26289" t="s">
        <v>75034</v>
      </c>
      <c r="D26289" t="str">
        <f t="shared" si="410"/>
        <v>GLAVIT2745 Jennifer Nelson VITICULTURE And ENOLOGY GL Only</v>
      </c>
    </row>
    <row r="26290" spans="1:4">
      <c r="A26290" t="s">
        <v>75035</v>
      </c>
      <c r="B26290" t="s">
        <v>75036</v>
      </c>
      <c r="D26290" t="str">
        <f t="shared" si="410"/>
        <v>GLMERM2744 Edward Panacek MED Emergency Medicine GL Only</v>
      </c>
    </row>
    <row r="26291" spans="1:4">
      <c r="A26291" t="s">
        <v>75037</v>
      </c>
      <c r="B26291" t="s">
        <v>75038</v>
      </c>
      <c r="D26291" t="str">
        <f t="shared" si="410"/>
        <v>GLLNAS2743 Beth Rose Middleton Manning NATIVE AMERICAN STUDIES GL Only</v>
      </c>
    </row>
    <row r="26292" spans="1:4">
      <c r="A26292" t="s">
        <v>75039</v>
      </c>
      <c r="B26292" t="s">
        <v>75040</v>
      </c>
      <c r="D26292" t="str">
        <f t="shared" si="410"/>
        <v>GLMNEU2742 Bradley Ander MED Neurology GL Only</v>
      </c>
    </row>
    <row r="26293" spans="1:4">
      <c r="A26293" t="s">
        <v>75041</v>
      </c>
      <c r="B26293" t="s">
        <v>75042</v>
      </c>
      <c r="D26293" t="str">
        <f t="shared" si="410"/>
        <v>GLNURS2741 David A Lubarsky School of Nursing GL Only</v>
      </c>
    </row>
    <row r="26294" spans="1:4">
      <c r="A26294" t="s">
        <v>75043</v>
      </c>
      <c r="B26294" t="s">
        <v>75044</v>
      </c>
      <c r="D26294" t="str">
        <f t="shared" si="410"/>
        <v>GLLIBR2740 Mary Wood UCDLIBRARY GL Only</v>
      </c>
    </row>
    <row r="26295" spans="1:4">
      <c r="A26295" t="s">
        <v>75045</v>
      </c>
      <c r="B26295" t="s">
        <v>75046</v>
      </c>
      <c r="D26295" t="str">
        <f t="shared" si="410"/>
        <v>GLMPSY2739 Rachel Mitchell MED Psychiatry And Behav Sci GL Only</v>
      </c>
    </row>
    <row r="26296" spans="1:4">
      <c r="A26296" t="s">
        <v>75047</v>
      </c>
      <c r="B26296" t="s">
        <v>75048</v>
      </c>
      <c r="D26296" t="str">
        <f t="shared" si="410"/>
        <v>GLLSOC2738 Carl Jorgensen SOCIOLOGY GL Only</v>
      </c>
    </row>
    <row r="26297" spans="1:4">
      <c r="A26297" t="s">
        <v>75049</v>
      </c>
      <c r="B26297" t="s">
        <v>75050</v>
      </c>
      <c r="D26297" t="str">
        <f t="shared" si="410"/>
        <v>GLMOBG2737 Veronique Tache MED Obstetrics And Gynecology GL Only</v>
      </c>
    </row>
    <row r="26298" spans="1:4">
      <c r="A26298" t="s">
        <v>75051</v>
      </c>
      <c r="B26298" t="s">
        <v>75052</v>
      </c>
      <c r="D26298" t="str">
        <f t="shared" si="410"/>
        <v>GLLAHI2736 Lucy Puls ART And ART HISTORY GL Only</v>
      </c>
    </row>
    <row r="26299" spans="1:4">
      <c r="A26299" t="s">
        <v>75053</v>
      </c>
      <c r="B26299" t="s">
        <v>75054</v>
      </c>
      <c r="D26299" t="str">
        <f t="shared" si="410"/>
        <v>GLABAE2735 Gang Sun BIOLOGICAL And AG ENGINEERING GL Only</v>
      </c>
    </row>
    <row r="26300" spans="1:4">
      <c r="A26300" t="s">
        <v>75055</v>
      </c>
      <c r="B26300" t="s">
        <v>75056</v>
      </c>
      <c r="D26300" t="str">
        <f t="shared" si="410"/>
        <v>GLMHPH2734 John Payne MED Physiology And Membrane Biol GL Only</v>
      </c>
    </row>
    <row r="26301" spans="1:4">
      <c r="A26301" t="s">
        <v>75057</v>
      </c>
      <c r="B26301" t="s">
        <v>75058</v>
      </c>
      <c r="D26301" t="str">
        <f t="shared" si="410"/>
        <v>GLLMUS2733 Bruce Chrisp MUSIC GL Only</v>
      </c>
    </row>
    <row r="26302" spans="1:4">
      <c r="A26302" t="s">
        <v>75059</v>
      </c>
      <c r="B26302" t="s">
        <v>75060</v>
      </c>
      <c r="D26302" t="str">
        <f t="shared" si="410"/>
        <v>GLDEDU2732 Patricia A Turner EDUCATION GL Only</v>
      </c>
    </row>
    <row r="26303" spans="1:4">
      <c r="A26303" t="s">
        <v>75061</v>
      </c>
      <c r="B26303" t="s">
        <v>75062</v>
      </c>
      <c r="D26303" t="str">
        <f t="shared" si="410"/>
        <v>GLVVSR2731 Linda Barter VM SURGRAD SCIENCE GL Only</v>
      </c>
    </row>
    <row r="26304" spans="1:4">
      <c r="A26304" t="s">
        <v>75063</v>
      </c>
      <c r="B26304" t="s">
        <v>75064</v>
      </c>
      <c r="D26304" t="str">
        <f t="shared" si="410"/>
        <v>GLLMUS2730 Laurie San Martin MUSIC GL Only</v>
      </c>
    </row>
    <row r="26305" spans="1:4">
      <c r="A26305" t="s">
        <v>75065</v>
      </c>
      <c r="B26305" t="s">
        <v>75066</v>
      </c>
      <c r="D26305" t="str">
        <f t="shared" si="410"/>
        <v>GLMOPH2729 David Chu MED Eye Center GL Only</v>
      </c>
    </row>
    <row r="26306" spans="1:4">
      <c r="A26306" t="s">
        <v>75067</v>
      </c>
      <c r="B26306" t="s">
        <v>75068</v>
      </c>
      <c r="D26306" t="str">
        <f t="shared" si="410"/>
        <v>GLVPMI2728 April Choi VM PATHOLOGY MICRO And IMMUN GL Only</v>
      </c>
    </row>
    <row r="26307" spans="1:4">
      <c r="A26307" t="s">
        <v>75069</v>
      </c>
      <c r="B26307" t="s">
        <v>75070</v>
      </c>
      <c r="D26307" t="str">
        <f t="shared" ref="D26307:D26370" si="411">A26307&amp;" "&amp;B26307</f>
        <v>GLIMHP2727 Quy Tran MED Int Med Hospitalist GL Only</v>
      </c>
    </row>
    <row r="26308" spans="1:4">
      <c r="A26308" t="s">
        <v>75071</v>
      </c>
      <c r="B26308" t="s">
        <v>75072</v>
      </c>
      <c r="D26308" t="str">
        <f t="shared" si="411"/>
        <v>GLMARO2726 Julian Perks MED Radiation Oncology GL Only</v>
      </c>
    </row>
    <row r="26309" spans="1:4">
      <c r="A26309" t="s">
        <v>75073</v>
      </c>
      <c r="B26309" t="s">
        <v>75074</v>
      </c>
      <c r="D26309" t="str">
        <f t="shared" si="411"/>
        <v>GLIMCA2725 James Joye MED INT MED CARDIOLOGY GL Only</v>
      </c>
    </row>
    <row r="26310" spans="1:4">
      <c r="A26310" t="s">
        <v>75075</v>
      </c>
      <c r="B26310" t="s">
        <v>75076</v>
      </c>
      <c r="D26310" t="str">
        <f t="shared" si="411"/>
        <v>GLMPSY2724 Katherine Fraser MED Psychiatry And Behav Sci GL Only</v>
      </c>
    </row>
    <row r="26311" spans="1:4">
      <c r="A26311" t="s">
        <v>75077</v>
      </c>
      <c r="B26311" t="s">
        <v>75078</v>
      </c>
      <c r="D26311" t="str">
        <f t="shared" si="411"/>
        <v>GLMPAT2723 Konstantinos Zarbalis MED Pathology And Lab Medicine GL Only</v>
      </c>
    </row>
    <row r="26312" spans="1:4">
      <c r="A26312" t="s">
        <v>75079</v>
      </c>
      <c r="B26312" t="s">
        <v>75080</v>
      </c>
      <c r="D26312" t="str">
        <f t="shared" si="411"/>
        <v>GLDEDU2722 Lee Martin EDUCATION GL Only</v>
      </c>
    </row>
    <row r="26313" spans="1:4">
      <c r="A26313" t="s">
        <v>75081</v>
      </c>
      <c r="B26313" t="s">
        <v>75082</v>
      </c>
      <c r="D26313" t="str">
        <f t="shared" si="411"/>
        <v>GLANUT2721 Kenneth Brown NUTRITION GL Only</v>
      </c>
    </row>
    <row r="26314" spans="1:4">
      <c r="A26314" t="s">
        <v>75083</v>
      </c>
      <c r="B26314" t="s">
        <v>75084</v>
      </c>
      <c r="D26314" t="str">
        <f t="shared" si="411"/>
        <v>GLALAW2720 Stephen Grattan LAND AIR And WATER RESOURCES GL Only</v>
      </c>
    </row>
    <row r="26315" spans="1:4">
      <c r="A26315" t="s">
        <v>75085</v>
      </c>
      <c r="B26315" t="s">
        <v>75086</v>
      </c>
      <c r="D26315" t="str">
        <f t="shared" si="411"/>
        <v>GLIMHP2719 Rogelio Pinon Gutierrez MED Int Med Hospitalist GL Only</v>
      </c>
    </row>
    <row r="26316" spans="1:4">
      <c r="A26316" t="s">
        <v>75087</v>
      </c>
      <c r="B26316" t="s">
        <v>75088</v>
      </c>
      <c r="D26316" t="str">
        <f t="shared" si="411"/>
        <v>GLMFCM2718 Reini Jensen MED Family And Community Med GL Only</v>
      </c>
    </row>
    <row r="26317" spans="1:4">
      <c r="A26317" t="s">
        <v>75089</v>
      </c>
      <c r="B26317" t="s">
        <v>75090</v>
      </c>
      <c r="D26317" t="str">
        <f t="shared" si="411"/>
        <v>GLIMCA2717 Patricia Applegate MED INT MED CARDIOLOGY GL Only</v>
      </c>
    </row>
    <row r="26318" spans="1:4">
      <c r="A26318" t="s">
        <v>75091</v>
      </c>
      <c r="B26318" t="s">
        <v>75092</v>
      </c>
      <c r="D26318" t="str">
        <f t="shared" si="411"/>
        <v>GLLUWP2716 Raquel Scherr UNIVERSITY WRITING PROGRAM GL Only</v>
      </c>
    </row>
    <row r="26319" spans="1:4">
      <c r="A26319" t="s">
        <v>75093</v>
      </c>
      <c r="B26319" t="s">
        <v>75094</v>
      </c>
      <c r="D26319" t="str">
        <f t="shared" si="411"/>
        <v>GLMPAT2715 Elham Vali Betts MED Pathology And Lab Medicine GL Only</v>
      </c>
    </row>
    <row r="26320" spans="1:4">
      <c r="A26320" t="s">
        <v>75095</v>
      </c>
      <c r="B26320" t="s">
        <v>75096</v>
      </c>
      <c r="D26320" t="str">
        <f t="shared" si="411"/>
        <v>GLMPED2714 Craig Warden MED Pediatrics GL Only</v>
      </c>
    </row>
    <row r="26321" spans="1:4">
      <c r="A26321" t="s">
        <v>75097</v>
      </c>
      <c r="B26321" t="s">
        <v>75098</v>
      </c>
      <c r="D26321" t="str">
        <f t="shared" si="411"/>
        <v>GLMPSY2713 Laura Tully MED Psychiatry And Behav Sci GL Only</v>
      </c>
    </row>
    <row r="26322" spans="1:4">
      <c r="A26322" t="s">
        <v>75099</v>
      </c>
      <c r="B26322" t="s">
        <v>75100</v>
      </c>
      <c r="D26322" t="str">
        <f t="shared" si="411"/>
        <v>GLMANS2712 Gagan Mahajan MED Anesth And Pain Medicine GL Only</v>
      </c>
    </row>
    <row r="26323" spans="1:4">
      <c r="A26323" t="s">
        <v>75101</v>
      </c>
      <c r="B26323" t="s">
        <v>75102</v>
      </c>
      <c r="D26323" t="str">
        <f t="shared" si="411"/>
        <v>GLVAPC2711 Melanie Gareau VM ANAT PHYSIO And CELL BIOLOGY GL Only</v>
      </c>
    </row>
    <row r="26324" spans="1:4">
      <c r="A26324" t="s">
        <v>75103</v>
      </c>
      <c r="B26324" t="s">
        <v>75104</v>
      </c>
      <c r="D26324" t="str">
        <f t="shared" si="411"/>
        <v>GLLCLA2710 Carey Seal CLASSICS GL Only</v>
      </c>
    </row>
    <row r="26325" spans="1:4">
      <c r="A26325" t="s">
        <v>75105</v>
      </c>
      <c r="B26325" t="s">
        <v>75106</v>
      </c>
      <c r="D26325" t="str">
        <f t="shared" si="411"/>
        <v>GLIMNE2709 Maryam Afkarian MED Int Med Nephrology GL Only</v>
      </c>
    </row>
    <row r="26326" spans="1:4">
      <c r="A26326" t="s">
        <v>75107</v>
      </c>
      <c r="B26326" t="s">
        <v>75108</v>
      </c>
      <c r="D26326" t="str">
        <f t="shared" si="411"/>
        <v>GLMFCM2708 Amy Keurentjes MED Family And Community Med GL Only</v>
      </c>
    </row>
    <row r="26327" spans="1:4">
      <c r="A26327" t="s">
        <v>75109</v>
      </c>
      <c r="B26327" t="s">
        <v>75110</v>
      </c>
      <c r="D26327" t="str">
        <f t="shared" si="411"/>
        <v>GLGSM12707 Donald Palmer GRADUATE SCHOOL OF MANAGEMENT GL Only</v>
      </c>
    </row>
    <row r="26328" spans="1:4">
      <c r="A26328" t="s">
        <v>75111</v>
      </c>
      <c r="B26328" t="s">
        <v>75112</v>
      </c>
      <c r="D26328" t="str">
        <f t="shared" si="411"/>
        <v>GLMADM2706 James Kinchsular MED Deans Office GL Only</v>
      </c>
    </row>
    <row r="26329" spans="1:4">
      <c r="A26329" t="s">
        <v>75113</v>
      </c>
      <c r="B26329" t="s">
        <v>75114</v>
      </c>
      <c r="D26329" t="str">
        <f t="shared" si="411"/>
        <v>GLLSOC2705 Jacob Hibel SOCIOLOGY GL Only</v>
      </c>
    </row>
    <row r="26330" spans="1:4">
      <c r="A26330" t="s">
        <v>75115</v>
      </c>
      <c r="B26330" t="s">
        <v>75116</v>
      </c>
      <c r="D26330" t="str">
        <f t="shared" si="411"/>
        <v>GLECOE2704 Richard Freeman ENGINEERING DEANS OFFICE GL Only</v>
      </c>
    </row>
    <row r="26331" spans="1:4">
      <c r="A26331" t="s">
        <v>75117</v>
      </c>
      <c r="B26331" t="s">
        <v>75118</v>
      </c>
      <c r="D26331" t="str">
        <f t="shared" si="411"/>
        <v>GLALAW2703 Ruth Reck LAND AIR And WATER RESOURCES GL Only</v>
      </c>
    </row>
    <row r="26332" spans="1:4">
      <c r="A26332" t="s">
        <v>75119</v>
      </c>
      <c r="B26332" t="s">
        <v>75120</v>
      </c>
      <c r="D26332" t="str">
        <f t="shared" si="411"/>
        <v>GLEMAE2702 Jonathon Schofield MECHANICAL And AEROSPACE ENGR GL Only</v>
      </c>
    </row>
    <row r="26333" spans="1:4">
      <c r="A26333" t="s">
        <v>75121</v>
      </c>
      <c r="B26333" t="s">
        <v>75122</v>
      </c>
      <c r="D26333" t="str">
        <f t="shared" si="411"/>
        <v>GLMOPH2701 Leonard Hjelmeland MED Eye Center GL Only</v>
      </c>
    </row>
    <row r="26334" spans="1:4">
      <c r="A26334" t="s">
        <v>75123</v>
      </c>
      <c r="B26334" t="s">
        <v>75124</v>
      </c>
      <c r="D26334" t="str">
        <f t="shared" si="411"/>
        <v>GLMEPM2700 Miriam Nuno MED Public Health Sciences GL Only</v>
      </c>
    </row>
    <row r="26335" spans="1:4">
      <c r="A26335" t="s">
        <v>75125</v>
      </c>
      <c r="B26335" t="s">
        <v>75126</v>
      </c>
      <c r="D26335" t="str">
        <f t="shared" si="411"/>
        <v>GLAPLS2699 R Johnson PLANT SCIENCES GL Only</v>
      </c>
    </row>
    <row r="26336" spans="1:4">
      <c r="A26336" t="s">
        <v>75127</v>
      </c>
      <c r="B26336" t="s">
        <v>75128</v>
      </c>
      <c r="D26336" t="str">
        <f t="shared" si="411"/>
        <v>GLMRAD2698 Sima Naderi MED Radiology GL Only</v>
      </c>
    </row>
    <row r="26337" spans="1:4">
      <c r="A26337" t="s">
        <v>75129</v>
      </c>
      <c r="B26337" t="s">
        <v>75130</v>
      </c>
      <c r="D26337" t="str">
        <f t="shared" si="411"/>
        <v>GLIMGI2697 Virmeet Singh MED Int Med Gastroenterology GL Only</v>
      </c>
    </row>
    <row r="26338" spans="1:4">
      <c r="A26338" t="s">
        <v>75131</v>
      </c>
      <c r="B26338" t="s">
        <v>75132</v>
      </c>
      <c r="D26338" t="str">
        <f t="shared" si="411"/>
        <v>GLLLAW2696 Michael Canzoneri SCHOOL OF LAW GL Only</v>
      </c>
    </row>
    <row r="26339" spans="1:4">
      <c r="A26339" t="s">
        <v>75133</v>
      </c>
      <c r="B26339" t="s">
        <v>75134</v>
      </c>
      <c r="D26339" t="str">
        <f t="shared" si="411"/>
        <v>GLLUWP2695 Shannah Lester UNIVERSITY WRITING PROGRAM GL Only</v>
      </c>
    </row>
    <row r="26340" spans="1:4">
      <c r="A26340" t="s">
        <v>75135</v>
      </c>
      <c r="B26340" t="s">
        <v>75136</v>
      </c>
      <c r="D26340" t="str">
        <f t="shared" si="411"/>
        <v>GLMPED2694 Richard Pan MED Pediatrics GL Only</v>
      </c>
    </row>
    <row r="26341" spans="1:4">
      <c r="A26341" t="s">
        <v>75137</v>
      </c>
      <c r="B26341" t="s">
        <v>75138</v>
      </c>
      <c r="D26341" t="str">
        <f t="shared" si="411"/>
        <v>GLGSM12693 David Bunch GRADUATE SCHOOL OF MANAGEMENT GL Only</v>
      </c>
    </row>
    <row r="26342" spans="1:4">
      <c r="A26342" t="s">
        <v>75139</v>
      </c>
      <c r="B26342" t="s">
        <v>75140</v>
      </c>
      <c r="D26342" t="str">
        <f t="shared" si="411"/>
        <v>GLBNPB2692 John Wingfield NEURO PHYSIO And BEHAVIOR GL Only</v>
      </c>
    </row>
    <row r="26343" spans="1:4">
      <c r="A26343" t="s">
        <v>75141</v>
      </c>
      <c r="B26343" t="s">
        <v>75142</v>
      </c>
      <c r="D26343" t="str">
        <f t="shared" si="411"/>
        <v>GLMSUR2691 Erin Brown MED Surgery GL Only</v>
      </c>
    </row>
    <row r="26344" spans="1:4">
      <c r="A26344" t="s">
        <v>75143</v>
      </c>
      <c r="B26344" t="s">
        <v>75144</v>
      </c>
      <c r="D26344" t="str">
        <f t="shared" si="411"/>
        <v>GLEECE2690 John Churchill ELECT And COMP ENGR GL Only</v>
      </c>
    </row>
    <row r="26345" spans="1:4">
      <c r="A26345" t="s">
        <v>75145</v>
      </c>
      <c r="B26345" t="s">
        <v>75146</v>
      </c>
      <c r="D26345" t="str">
        <f t="shared" si="411"/>
        <v>GLMPED2689 Marcio Malogolowkin MED Pediatrics GL Only</v>
      </c>
    </row>
    <row r="26346" spans="1:4">
      <c r="A26346" t="s">
        <v>75147</v>
      </c>
      <c r="B26346" t="s">
        <v>75148</v>
      </c>
      <c r="D26346" t="str">
        <f t="shared" si="411"/>
        <v>GLMOPH2688 Michele Lim MED Eye Center GL Only</v>
      </c>
    </row>
    <row r="26347" spans="1:4">
      <c r="A26347" t="s">
        <v>75149</v>
      </c>
      <c r="B26347" t="s">
        <v>75150</v>
      </c>
      <c r="D26347" t="str">
        <f t="shared" si="411"/>
        <v>GLLSOC2687 Stephanie L Mudge SOCIOLOGY GL Only</v>
      </c>
    </row>
    <row r="26348" spans="1:4">
      <c r="A26348" t="s">
        <v>75151</v>
      </c>
      <c r="B26348" t="s">
        <v>75152</v>
      </c>
      <c r="D26348" t="str">
        <f t="shared" si="411"/>
        <v>GLEECE2686 Shu Lin ELECT And COMP ENGR GL Only</v>
      </c>
    </row>
    <row r="26349" spans="1:4">
      <c r="A26349" t="s">
        <v>75153</v>
      </c>
      <c r="B26349" t="s">
        <v>75154</v>
      </c>
      <c r="D26349" t="str">
        <f t="shared" si="411"/>
        <v>GLLEPS2685 Robert Twiss EARTH And PLANETARY SCIENCES GL Only</v>
      </c>
    </row>
    <row r="26350" spans="1:4">
      <c r="A26350" t="s">
        <v>75155</v>
      </c>
      <c r="B26350" t="s">
        <v>75156</v>
      </c>
      <c r="D26350" t="str">
        <f t="shared" si="411"/>
        <v>GLLEPS2684 Qing Zhu Yin EARTH And PLANETARY SCIENCES GL Only</v>
      </c>
    </row>
    <row r="26351" spans="1:4">
      <c r="A26351" t="s">
        <v>75157</v>
      </c>
      <c r="B26351" t="s">
        <v>75158</v>
      </c>
      <c r="D26351" t="str">
        <f t="shared" si="411"/>
        <v>GLGSM12683 Julie Morris GRADUATE SCHOOL OF MANAGEMENT GL Only</v>
      </c>
    </row>
    <row r="26352" spans="1:4">
      <c r="A26352" t="s">
        <v>75159</v>
      </c>
      <c r="B26352" t="s">
        <v>75160</v>
      </c>
      <c r="D26352" t="str">
        <f t="shared" si="411"/>
        <v>GLECEE2682 Han Yang CIVIL And ENVIRONMENTAL ENGR GL Only</v>
      </c>
    </row>
    <row r="26353" spans="1:4">
      <c r="A26353" t="s">
        <v>75161</v>
      </c>
      <c r="B26353" t="s">
        <v>75162</v>
      </c>
      <c r="D26353" t="str">
        <f t="shared" si="411"/>
        <v>GLEECE2681 Chen Nee Chuah ELECT And COMP ENGR GL Only</v>
      </c>
    </row>
    <row r="26354" spans="1:4">
      <c r="A26354" t="s">
        <v>75163</v>
      </c>
      <c r="B26354" t="s">
        <v>75164</v>
      </c>
      <c r="D26354" t="str">
        <f t="shared" si="411"/>
        <v>GLANUT2680 Angela Zivkovic NUTRITION GL Only</v>
      </c>
    </row>
    <row r="26355" spans="1:4">
      <c r="A26355" t="s">
        <v>75165</v>
      </c>
      <c r="B26355" t="s">
        <v>75166</v>
      </c>
      <c r="D26355" t="str">
        <f t="shared" si="411"/>
        <v>GLLECN2679 Leon Wegge ECONOMICS GL Only</v>
      </c>
    </row>
    <row r="26356" spans="1:4">
      <c r="A26356" t="s">
        <v>75167</v>
      </c>
      <c r="B26356" t="s">
        <v>75168</v>
      </c>
      <c r="D26356" t="str">
        <f t="shared" si="411"/>
        <v>GLIMHO6339 Anterpreet Neki Med Int Med HEMONC GL Only</v>
      </c>
    </row>
    <row r="26357" spans="1:4">
      <c r="A26357" t="s">
        <v>75169</v>
      </c>
      <c r="B26357" t="s">
        <v>75170</v>
      </c>
      <c r="D26357" t="str">
        <f t="shared" si="411"/>
        <v>GLIMHO2678 Paul Kaesberg MED Int Med HEMONC GL Only</v>
      </c>
    </row>
    <row r="26358" spans="1:4">
      <c r="A26358" t="s">
        <v>75171</v>
      </c>
      <c r="B26358" t="s">
        <v>75172</v>
      </c>
      <c r="D26358" t="str">
        <f t="shared" si="411"/>
        <v>GLLSAP2677 Ana Peluffo SPANISH And PORTUGUESE GL Only</v>
      </c>
    </row>
    <row r="26359" spans="1:4">
      <c r="A26359" t="s">
        <v>75173</v>
      </c>
      <c r="B26359" t="s">
        <v>75174</v>
      </c>
      <c r="D26359" t="str">
        <f t="shared" si="411"/>
        <v>GLMPED2676 James Marcin MED Pediatrics GL Only</v>
      </c>
    </row>
    <row r="26360" spans="1:4">
      <c r="A26360" t="s">
        <v>75175</v>
      </c>
      <c r="B26360" t="s">
        <v>75176</v>
      </c>
      <c r="D26360" t="str">
        <f t="shared" si="411"/>
        <v>GLMOBG2675 Andrea Sherman MED Obstetrics And Gynecology GL Only</v>
      </c>
    </row>
    <row r="26361" spans="1:4">
      <c r="A26361" t="s">
        <v>75177</v>
      </c>
      <c r="B26361" t="s">
        <v>75178</v>
      </c>
      <c r="D26361" t="str">
        <f t="shared" si="411"/>
        <v>GLMOTO2674 Craig Senders MED Otolaryngology GL Only</v>
      </c>
    </row>
    <row r="26362" spans="1:4">
      <c r="A26362" t="s">
        <v>75179</v>
      </c>
      <c r="B26362" t="s">
        <v>75180</v>
      </c>
      <c r="D26362" t="str">
        <f t="shared" si="411"/>
        <v>GLVPHR2673 Pramod Pandey VM POPULATION HLTH And REPROD GL Only</v>
      </c>
    </row>
    <row r="26363" spans="1:4">
      <c r="A26363" t="s">
        <v>75181</v>
      </c>
      <c r="B26363" t="s">
        <v>75182</v>
      </c>
      <c r="D26363" t="str">
        <f t="shared" si="411"/>
        <v>GLAPLS2672 Kassim Al Khatib PLANT SCIENCES GL Only</v>
      </c>
    </row>
    <row r="26364" spans="1:4">
      <c r="A26364" t="s">
        <v>75183</v>
      </c>
      <c r="B26364" t="s">
        <v>75184</v>
      </c>
      <c r="D26364" t="str">
        <f t="shared" si="411"/>
        <v>GLLPSC2671 Philippe Rast PSYCHOLOGY GL Only</v>
      </c>
    </row>
    <row r="26365" spans="1:4">
      <c r="A26365" t="s">
        <v>75185</v>
      </c>
      <c r="B26365" t="s">
        <v>75186</v>
      </c>
      <c r="D26365" t="str">
        <f t="shared" si="411"/>
        <v>GLMPED2670 Mitch Ratanasen MED Pediatrics GL Only</v>
      </c>
    </row>
    <row r="26366" spans="1:4">
      <c r="A26366" t="s">
        <v>75187</v>
      </c>
      <c r="B26366" t="s">
        <v>75188</v>
      </c>
      <c r="D26366" t="str">
        <f t="shared" si="411"/>
        <v>GLAANS2669 Ernest Chang ANIMAL SCIENCE GL Only</v>
      </c>
    </row>
    <row r="26367" spans="1:4">
      <c r="A26367" t="s">
        <v>75189</v>
      </c>
      <c r="B26367" t="s">
        <v>75190</v>
      </c>
      <c r="D26367" t="str">
        <f t="shared" si="411"/>
        <v>GLLPHI2668 Robert May PHILOSOPHY GL Only</v>
      </c>
    </row>
    <row r="26368" spans="1:4">
      <c r="A26368" t="s">
        <v>75191</v>
      </c>
      <c r="B26368" t="s">
        <v>75192</v>
      </c>
      <c r="D26368" t="str">
        <f t="shared" si="411"/>
        <v>GLIMRH2667 Arshia Islam MED Int Med Rheumatology GL Only</v>
      </c>
    </row>
    <row r="26369" spans="1:4">
      <c r="A26369" t="s">
        <v>75193</v>
      </c>
      <c r="B26369" t="s">
        <v>75194</v>
      </c>
      <c r="D26369" t="str">
        <f t="shared" si="411"/>
        <v>GLMNEU2666 Vicki Wheelock MED Neurology GL Only</v>
      </c>
    </row>
    <row r="26370" spans="1:4">
      <c r="A26370" t="s">
        <v>75195</v>
      </c>
      <c r="B26370" t="s">
        <v>75196</v>
      </c>
      <c r="D26370" t="str">
        <f t="shared" si="411"/>
        <v>GLAPPA2665 David Rizzo PLANT PATHOLOGY GL Only</v>
      </c>
    </row>
    <row r="26371" spans="1:4">
      <c r="A26371" t="s">
        <v>75197</v>
      </c>
      <c r="B26371" t="s">
        <v>75198</v>
      </c>
      <c r="D26371" t="str">
        <f t="shared" ref="D26371:D26434" si="412">A26371&amp;" "&amp;B26371</f>
        <v>GLLLAW2664 Katherine Florey SCHOOL OF LAW GL Only</v>
      </c>
    </row>
    <row r="26372" spans="1:4">
      <c r="A26372" t="s">
        <v>75199</v>
      </c>
      <c r="B26372" t="s">
        <v>75200</v>
      </c>
      <c r="D26372" t="str">
        <f t="shared" si="412"/>
        <v>GLLLIN2663 Georgia Zellou LINGUISTICS GL Only</v>
      </c>
    </row>
    <row r="26373" spans="1:4">
      <c r="A26373" t="s">
        <v>75201</v>
      </c>
      <c r="B26373" t="s">
        <v>75202</v>
      </c>
      <c r="D26373" t="str">
        <f t="shared" si="412"/>
        <v>GLIMGM2662 Huong Bach MED Int Med Genl Medicine GL Only</v>
      </c>
    </row>
    <row r="26374" spans="1:4">
      <c r="A26374" t="s">
        <v>75203</v>
      </c>
      <c r="B26374" t="s">
        <v>75204</v>
      </c>
      <c r="D26374" t="str">
        <f t="shared" si="412"/>
        <v>GLLUWP2661 Daniel Melzer UNIVERSITY WRITING PROGRAM GL Only</v>
      </c>
    </row>
    <row r="26375" spans="1:4">
      <c r="A26375" t="s">
        <v>75205</v>
      </c>
      <c r="B26375" t="s">
        <v>75206</v>
      </c>
      <c r="D26375" t="str">
        <f t="shared" si="412"/>
        <v>GLLLAW2660 Diana B Glick SCHOOL OF LAW GL Only</v>
      </c>
    </row>
    <row r="26376" spans="1:4">
      <c r="A26376" t="s">
        <v>75207</v>
      </c>
      <c r="B26376" t="s">
        <v>75208</v>
      </c>
      <c r="D26376" t="str">
        <f t="shared" si="412"/>
        <v>GLVPHR2659 Bruno Chomel VM POPULATION HLTH And REPROD GL Only</v>
      </c>
    </row>
    <row r="26377" spans="1:4">
      <c r="A26377" t="s">
        <v>75209</v>
      </c>
      <c r="B26377" t="s">
        <v>75210</v>
      </c>
      <c r="D26377" t="str">
        <f t="shared" si="412"/>
        <v>GLAFST2658 Moshe Rosenberg FOOD SCIENCE And TECHNOLOGY GL Only</v>
      </c>
    </row>
    <row r="26378" spans="1:4">
      <c r="A26378" t="s">
        <v>75211</v>
      </c>
      <c r="B26378" t="s">
        <v>75212</v>
      </c>
      <c r="D26378" t="str">
        <f t="shared" si="412"/>
        <v>GLALAW2657 Susan Ustin LAND AIR And WATER RESOURCES GL Only</v>
      </c>
    </row>
    <row r="26379" spans="1:4">
      <c r="A26379" t="s">
        <v>75213</v>
      </c>
      <c r="B26379" t="s">
        <v>75214</v>
      </c>
      <c r="D26379" t="str">
        <f t="shared" si="412"/>
        <v>GLBEVE2656 James Doyle EVOLUTION And ECOLOGY GL Only</v>
      </c>
    </row>
    <row r="26380" spans="1:4">
      <c r="A26380" t="s">
        <v>75215</v>
      </c>
      <c r="B26380" t="s">
        <v>75216</v>
      </c>
      <c r="D26380" t="str">
        <f t="shared" si="412"/>
        <v>GLMFCM2655 Ross Morgan MED Family And Community Med GL Only</v>
      </c>
    </row>
    <row r="26381" spans="1:4">
      <c r="A26381" t="s">
        <v>75217</v>
      </c>
      <c r="B26381" t="s">
        <v>75218</v>
      </c>
      <c r="D26381" t="str">
        <f t="shared" si="412"/>
        <v>GLLUWP2654 Kory Ching UNIVERSITY WRITING PROGRAM GL Only</v>
      </c>
    </row>
    <row r="26382" spans="1:4">
      <c r="A26382" t="s">
        <v>75219</v>
      </c>
      <c r="B26382" t="s">
        <v>75220</v>
      </c>
      <c r="D26382" t="str">
        <f t="shared" si="412"/>
        <v>GLAFST2653 Ameer Taha FOOD SCIENCE And TECHNOLOGY GL Only</v>
      </c>
    </row>
    <row r="26383" spans="1:4">
      <c r="A26383" t="s">
        <v>75221</v>
      </c>
      <c r="B26383" t="s">
        <v>75222</v>
      </c>
      <c r="D26383" t="str">
        <f t="shared" si="412"/>
        <v>GLMFCM2652 Gina Barta MED Family And Community Med GL Only</v>
      </c>
    </row>
    <row r="26384" spans="1:4">
      <c r="A26384" t="s">
        <v>75223</v>
      </c>
      <c r="B26384" t="s">
        <v>75224</v>
      </c>
      <c r="D26384" t="str">
        <f t="shared" si="412"/>
        <v>GLVPMI2651 Koen Van Rompay VM PATHOLOGY MICRO And IMMUN GL Only</v>
      </c>
    </row>
    <row r="26385" spans="1:4">
      <c r="A26385" t="s">
        <v>75225</v>
      </c>
      <c r="B26385" t="s">
        <v>75226</v>
      </c>
      <c r="D26385" t="str">
        <f t="shared" si="412"/>
        <v>GLAENM2650 Thomas Scott ENTOMOLOGY NEMATOLOGY GL Only</v>
      </c>
    </row>
    <row r="26386" spans="1:4">
      <c r="A26386" t="s">
        <v>75227</v>
      </c>
      <c r="B26386" t="s">
        <v>75228</v>
      </c>
      <c r="D26386" t="str">
        <f t="shared" si="412"/>
        <v>GLVVMB2649 Fredric Gorin VM MOLECULAR BIO SCIENCES GL Only</v>
      </c>
    </row>
    <row r="26387" spans="1:4">
      <c r="A26387" t="s">
        <v>75229</v>
      </c>
      <c r="B26387" t="s">
        <v>75230</v>
      </c>
      <c r="D26387" t="str">
        <f t="shared" si="412"/>
        <v>GLECHE2648 Ronald Phillips CHEMICAL ENGINEERING GL Only</v>
      </c>
    </row>
    <row r="26388" spans="1:4">
      <c r="A26388" t="s">
        <v>75231</v>
      </c>
      <c r="B26388" t="s">
        <v>75232</v>
      </c>
      <c r="D26388" t="str">
        <f t="shared" si="412"/>
        <v>GLBEVE2647 Graham Coop EVOLUTION And ECOLOGY GL Only</v>
      </c>
    </row>
    <row r="26389" spans="1:4">
      <c r="A26389" t="s">
        <v>75233</v>
      </c>
      <c r="B26389" t="s">
        <v>75234</v>
      </c>
      <c r="D26389" t="str">
        <f t="shared" si="412"/>
        <v>GLBNPB2646 Robert Holly NEURO PHYSIO And BEHAVIOR GL Only</v>
      </c>
    </row>
    <row r="26390" spans="1:4">
      <c r="A26390" t="s">
        <v>75235</v>
      </c>
      <c r="B26390" t="s">
        <v>75236</v>
      </c>
      <c r="D26390" t="str">
        <f t="shared" si="412"/>
        <v>GLMNEU2645 Kyle Fink MED Neurology GL Only</v>
      </c>
    </row>
    <row r="26391" spans="1:4">
      <c r="A26391" t="s">
        <v>75237</v>
      </c>
      <c r="B26391" t="s">
        <v>75238</v>
      </c>
      <c r="D26391" t="str">
        <f t="shared" si="412"/>
        <v>GLMPSY2644 Scott Summers MED Psychiatry And Behav Sci GL Only</v>
      </c>
    </row>
    <row r="26392" spans="1:4">
      <c r="A26392" t="s">
        <v>75239</v>
      </c>
      <c r="B26392" t="s">
        <v>75240</v>
      </c>
      <c r="D26392" t="str">
        <f t="shared" si="412"/>
        <v>GLMORT2643 Robert Allen MED Orthopaedic Surgery GL Only</v>
      </c>
    </row>
    <row r="26393" spans="1:4">
      <c r="A26393" t="s">
        <v>75241</v>
      </c>
      <c r="B26393" t="s">
        <v>75242</v>
      </c>
      <c r="D26393" t="str">
        <f t="shared" si="412"/>
        <v>GLGSM12642 Yinghui Yang GRADUATE SCHOOL OF MANAGEMENT GL Only</v>
      </c>
    </row>
    <row r="26394" spans="1:4">
      <c r="A26394" t="s">
        <v>75243</v>
      </c>
      <c r="B26394" t="s">
        <v>75244</v>
      </c>
      <c r="D26394" t="str">
        <f t="shared" si="412"/>
        <v>GLMSUR2641 Rachel Hight MED Surgery GL Only</v>
      </c>
    </row>
    <row r="26395" spans="1:4">
      <c r="A26395" t="s">
        <v>75245</v>
      </c>
      <c r="B26395" t="s">
        <v>75246</v>
      </c>
      <c r="D26395" t="str">
        <f t="shared" si="412"/>
        <v>GLMFCM2640 Daniel Rubanowitz MED Family And Community Med GL Only</v>
      </c>
    </row>
    <row r="26396" spans="1:4">
      <c r="A26396" t="s">
        <v>75247</v>
      </c>
      <c r="B26396" t="s">
        <v>75248</v>
      </c>
      <c r="D26396" t="str">
        <f t="shared" si="412"/>
        <v>GLMDER2639 Jasdeep Sharma MED Dermatology GL Only</v>
      </c>
    </row>
    <row r="26397" spans="1:4">
      <c r="A26397" t="s">
        <v>75249</v>
      </c>
      <c r="B26397" t="s">
        <v>75250</v>
      </c>
      <c r="D26397" t="str">
        <f t="shared" si="412"/>
        <v>GLLEPS2638 Sandra Carlson EARTH And PLANETARY SCIENCES GL Only</v>
      </c>
    </row>
    <row r="26398" spans="1:4">
      <c r="A26398" t="s">
        <v>75251</v>
      </c>
      <c r="B26398" t="s">
        <v>75252</v>
      </c>
      <c r="D26398" t="str">
        <f t="shared" si="412"/>
        <v>GLMNEU2637 Alexandra Duffy MED Neurology GL Only</v>
      </c>
    </row>
    <row r="26399" spans="1:4">
      <c r="A26399" t="s">
        <v>75253</v>
      </c>
      <c r="B26399" t="s">
        <v>75254</v>
      </c>
      <c r="D26399" t="str">
        <f t="shared" si="412"/>
        <v>GLMERM2636 Leah Tzimenatos MED Emergency Medicine GL Only</v>
      </c>
    </row>
    <row r="26400" spans="1:4">
      <c r="A26400" t="s">
        <v>75255</v>
      </c>
      <c r="B26400" t="s">
        <v>75256</v>
      </c>
      <c r="D26400" t="str">
        <f t="shared" si="412"/>
        <v>GLVPMI2635 Jeffrey Stott VM PATHOLOGY MICRO And IMMUN GL Only</v>
      </c>
    </row>
    <row r="26401" spans="1:4">
      <c r="A26401" t="s">
        <v>75257</v>
      </c>
      <c r="B26401" t="s">
        <v>75258</v>
      </c>
      <c r="D26401" t="str">
        <f t="shared" si="412"/>
        <v>GLBMCB2634 Lesilee Rose MOLECULAR And CELLULAR BIO GL Only</v>
      </c>
    </row>
    <row r="26402" spans="1:4">
      <c r="A26402" t="s">
        <v>75259</v>
      </c>
      <c r="B26402" t="s">
        <v>75260</v>
      </c>
      <c r="D26402" t="str">
        <f t="shared" si="412"/>
        <v>GLMPAT2633 Farzad Fereidouni MED Pathology And Lab Medicine GL Only</v>
      </c>
    </row>
    <row r="26403" spans="1:4">
      <c r="A26403" t="s">
        <v>75261</v>
      </c>
      <c r="B26403" t="s">
        <v>75262</v>
      </c>
      <c r="D26403" t="str">
        <f t="shared" si="412"/>
        <v>GLLEPS2632 Susann Pinter EARTH And PLANETARY SCIENCES GL Only</v>
      </c>
    </row>
    <row r="26404" spans="1:4">
      <c r="A26404" t="s">
        <v>75263</v>
      </c>
      <c r="B26404" t="s">
        <v>75264</v>
      </c>
      <c r="D26404" t="str">
        <f t="shared" si="412"/>
        <v>GLLDES2631 Barbara Shawcroft Guarino DEPARTMENT OF DESIGN GL Only</v>
      </c>
    </row>
    <row r="26405" spans="1:4">
      <c r="A26405" t="s">
        <v>75265</v>
      </c>
      <c r="B26405" t="s">
        <v>75266</v>
      </c>
      <c r="D26405" t="str">
        <f t="shared" si="412"/>
        <v>GLLSTS2630 Joseph Dumit SCIENCE And TECHNOLOGY STUDIES GL Only</v>
      </c>
    </row>
    <row r="26406" spans="1:4">
      <c r="A26406" t="s">
        <v>75267</v>
      </c>
      <c r="B26406" t="s">
        <v>75268</v>
      </c>
      <c r="D26406" t="str">
        <f t="shared" si="412"/>
        <v>GLECEE2629 Alejandro Martinez Vela CIVIL And ENVIRONMENTAL ENGR GL Only</v>
      </c>
    </row>
    <row r="26407" spans="1:4">
      <c r="A26407" t="s">
        <v>75269</v>
      </c>
      <c r="B26407" t="s">
        <v>75270</v>
      </c>
      <c r="D26407" t="str">
        <f t="shared" si="412"/>
        <v>GLLAMS2628 Grace Wang ASIAN AMERICAN GL Only</v>
      </c>
    </row>
    <row r="26408" spans="1:4">
      <c r="A26408" t="s">
        <v>75271</v>
      </c>
      <c r="B26408" t="s">
        <v>75272</v>
      </c>
      <c r="D26408" t="str">
        <f t="shared" si="412"/>
        <v>GLMFCM2627 Mary R Pena Pridemore MED Family And Community Med GL Only</v>
      </c>
    </row>
    <row r="26409" spans="1:4">
      <c r="A26409" t="s">
        <v>75273</v>
      </c>
      <c r="B26409" t="s">
        <v>75274</v>
      </c>
      <c r="D26409" t="str">
        <f t="shared" si="412"/>
        <v>GLLSOC2626 Lyn Lofland SOCIOLOGY GL Only</v>
      </c>
    </row>
    <row r="26410" spans="1:4">
      <c r="A26410" t="s">
        <v>75275</v>
      </c>
      <c r="B26410" t="s">
        <v>75276</v>
      </c>
      <c r="D26410" t="str">
        <f t="shared" si="412"/>
        <v>GLIMRH2625 Scott Anderson MED Int Med Rheumatology GL Only</v>
      </c>
    </row>
    <row r="26411" spans="1:4">
      <c r="A26411" t="s">
        <v>75277</v>
      </c>
      <c r="B26411" t="s">
        <v>75278</v>
      </c>
      <c r="D26411" t="str">
        <f t="shared" si="412"/>
        <v>GLIMCA2624 Lawrence Laslett MED INT MED CARDIOLOGY GL Only</v>
      </c>
    </row>
    <row r="26412" spans="1:4">
      <c r="A26412" t="s">
        <v>75279</v>
      </c>
      <c r="B26412" t="s">
        <v>75280</v>
      </c>
      <c r="D26412" t="str">
        <f t="shared" si="412"/>
        <v>GLMPSY2623 Elizabeth B Foraker MED Psychiatry And Behav Sci GL Only</v>
      </c>
    </row>
    <row r="26413" spans="1:4">
      <c r="A26413" t="s">
        <v>75281</v>
      </c>
      <c r="B26413" t="s">
        <v>75282</v>
      </c>
      <c r="D26413" t="str">
        <f t="shared" si="412"/>
        <v>GLAPLS2622 Sham Goyal PLANT SCIENCES GL Only</v>
      </c>
    </row>
    <row r="26414" spans="1:4">
      <c r="A26414" t="s">
        <v>75283</v>
      </c>
      <c r="B26414" t="s">
        <v>75284</v>
      </c>
      <c r="D26414" t="str">
        <f t="shared" si="412"/>
        <v>GLEECE2621 Weijian Yang ELECT And COMP ENGR GL Only</v>
      </c>
    </row>
    <row r="26415" spans="1:4">
      <c r="A26415" t="s">
        <v>75285</v>
      </c>
      <c r="B26415" t="s">
        <v>75286</v>
      </c>
      <c r="D26415" t="str">
        <f t="shared" si="412"/>
        <v>GLMINT2620 Marie Rossi MED Int Med Admin GL Only</v>
      </c>
    </row>
    <row r="26416" spans="1:4">
      <c r="A26416" t="s">
        <v>75287</v>
      </c>
      <c r="B26416" t="s">
        <v>75288</v>
      </c>
      <c r="D26416" t="str">
        <f t="shared" si="412"/>
        <v>GLMPSY2619 Jeremy Demartini MED Psychiatry And Behav Sci GL Only</v>
      </c>
    </row>
    <row r="26417" spans="1:4">
      <c r="A26417" t="s">
        <v>75289</v>
      </c>
      <c r="B26417" t="s">
        <v>75290</v>
      </c>
      <c r="D26417" t="str">
        <f t="shared" si="412"/>
        <v>GLLHIS2618 Kathryn Olmsted HISTORY GL Only</v>
      </c>
    </row>
    <row r="26418" spans="1:4">
      <c r="A26418" t="s">
        <v>75291</v>
      </c>
      <c r="B26418" t="s">
        <v>75292</v>
      </c>
      <c r="D26418" t="str">
        <f t="shared" si="412"/>
        <v>GLMANS2617 Theodore Maurice Geissler MED Anesth And Pain Medicine GL Only</v>
      </c>
    </row>
    <row r="26419" spans="1:4">
      <c r="A26419" t="s">
        <v>75293</v>
      </c>
      <c r="B26419" t="s">
        <v>75294</v>
      </c>
      <c r="D26419" t="str">
        <f t="shared" si="412"/>
        <v>GLMANS2616 David White MED Anesth And Pain Medicine GL Only</v>
      </c>
    </row>
    <row r="26420" spans="1:4">
      <c r="A26420" t="s">
        <v>75295</v>
      </c>
      <c r="B26420" t="s">
        <v>75296</v>
      </c>
      <c r="D26420" t="str">
        <f t="shared" si="412"/>
        <v>GLECEE2615 Thomas Young CIVIL And ENVIRONMENTAL ENGR GL Only</v>
      </c>
    </row>
    <row r="26421" spans="1:4">
      <c r="A26421" t="s">
        <v>75297</v>
      </c>
      <c r="B26421" t="s">
        <v>75298</v>
      </c>
      <c r="D26421" t="str">
        <f t="shared" si="412"/>
        <v>GLECHM2614 Alexandra Navrotsky MATERIALS SCIENCE And ENGINEERING GL Only</v>
      </c>
    </row>
    <row r="26422" spans="1:4">
      <c r="A26422" t="s">
        <v>75299</v>
      </c>
      <c r="B26422" t="s">
        <v>75300</v>
      </c>
      <c r="D26422" t="str">
        <f t="shared" si="412"/>
        <v>GLMPSY2613 Swati Rao MED Psychiatry And Behav Sci GL Only</v>
      </c>
    </row>
    <row r="26423" spans="1:4">
      <c r="A26423" t="s">
        <v>75301</v>
      </c>
      <c r="B26423" t="s">
        <v>75302</v>
      </c>
      <c r="D26423" t="str">
        <f t="shared" si="412"/>
        <v>GLMERM2612 John Taylor MED Emergency Medicine GL Only</v>
      </c>
    </row>
    <row r="26424" spans="1:4">
      <c r="A26424" t="s">
        <v>75303</v>
      </c>
      <c r="B26424" t="s">
        <v>75304</v>
      </c>
      <c r="D26424" t="str">
        <f t="shared" si="412"/>
        <v>GLEECE2611 Joshua Hihath ELECT And COMP ENGR GL Only</v>
      </c>
    </row>
    <row r="26425" spans="1:4">
      <c r="A26425" t="s">
        <v>75305</v>
      </c>
      <c r="B26425" t="s">
        <v>75306</v>
      </c>
      <c r="D26425" t="str">
        <f t="shared" si="412"/>
        <v>GLMINT2610 Charles Poon MED Int Med Admin GL Only</v>
      </c>
    </row>
    <row r="26426" spans="1:4">
      <c r="A26426" t="s">
        <v>75307</v>
      </c>
      <c r="B26426" t="s">
        <v>75308</v>
      </c>
      <c r="D26426" t="str">
        <f t="shared" si="412"/>
        <v>GLLLAW2609 J Poulos SCHOOL OF LAW GL Only</v>
      </c>
    </row>
    <row r="26427" spans="1:4">
      <c r="A26427" t="s">
        <v>75309</v>
      </c>
      <c r="B26427" t="s">
        <v>75310</v>
      </c>
      <c r="D26427" t="str">
        <f t="shared" si="412"/>
        <v>GLLSOC2608 Orly Clerge SOCIOLOGY GL Only</v>
      </c>
    </row>
    <row r="26428" spans="1:4">
      <c r="A26428" t="s">
        <v>75311</v>
      </c>
      <c r="B26428" t="s">
        <v>75312</v>
      </c>
      <c r="D26428" t="str">
        <f t="shared" si="412"/>
        <v>GLAPLS2607 Chris Van Kessel PLANT SCIENCES GL Only</v>
      </c>
    </row>
    <row r="26429" spans="1:4">
      <c r="A26429" t="s">
        <v>75313</v>
      </c>
      <c r="B26429" t="s">
        <v>75314</v>
      </c>
      <c r="D26429" t="str">
        <f t="shared" si="412"/>
        <v>GLMADM2606 Meghan Hayes MED Deans Office GL Only</v>
      </c>
    </row>
    <row r="26430" spans="1:4">
      <c r="A26430" t="s">
        <v>75315</v>
      </c>
      <c r="B26430" t="s">
        <v>75316</v>
      </c>
      <c r="D26430" t="str">
        <f t="shared" si="412"/>
        <v>GLAANS2605 Xiang Yang ANIMAL SCIENCE GL Only</v>
      </c>
    </row>
    <row r="26431" spans="1:4">
      <c r="A26431" t="s">
        <v>75317</v>
      </c>
      <c r="B26431" t="s">
        <v>75318</v>
      </c>
      <c r="D26431" t="str">
        <f t="shared" si="412"/>
        <v>GLLLAW2604 Judy Janes LAW LIBRARY GL Only</v>
      </c>
    </row>
    <row r="26432" spans="1:4">
      <c r="A26432" t="s">
        <v>75319</v>
      </c>
      <c r="B26432" t="s">
        <v>75320</v>
      </c>
      <c r="D26432" t="str">
        <f t="shared" si="412"/>
        <v>GLMPMR2603 Nanette Joyce MED Physical Medicine And Rehab GL Only</v>
      </c>
    </row>
    <row r="26433" spans="1:4">
      <c r="A26433" t="s">
        <v>75321</v>
      </c>
      <c r="B26433" t="s">
        <v>75322</v>
      </c>
      <c r="D26433" t="str">
        <f t="shared" si="412"/>
        <v>GLVPMI2602 Katherine Dee Watson Whitaker VM PATHOLOGY MICRO And IMMUN GL Only</v>
      </c>
    </row>
    <row r="26434" spans="1:4">
      <c r="A26434" t="s">
        <v>75323</v>
      </c>
      <c r="B26434" t="s">
        <v>75324</v>
      </c>
      <c r="D26434" t="str">
        <f t="shared" si="412"/>
        <v>GLIMGM2601 Harry Matthews MED Int Med Genl Medicine GL Only</v>
      </c>
    </row>
    <row r="26435" spans="1:4">
      <c r="A26435" t="s">
        <v>75325</v>
      </c>
      <c r="B26435" t="s">
        <v>75326</v>
      </c>
      <c r="D26435" t="str">
        <f t="shared" ref="D26435:D26498" si="413">A26435&amp;" "&amp;B26435</f>
        <v>GLLMSA2600 Shayma Hassouna MIDDLE EAST SOUTH ASIA PROGRAM GL Only</v>
      </c>
    </row>
    <row r="26436" spans="1:4">
      <c r="A26436" t="s">
        <v>75327</v>
      </c>
      <c r="B26436" t="s">
        <v>75328</v>
      </c>
      <c r="D26436" t="str">
        <f t="shared" si="413"/>
        <v>GLIMPM2599 Christian Sandrock MED Int Med Pulmonary GL Only</v>
      </c>
    </row>
    <row r="26437" spans="1:4">
      <c r="A26437" t="s">
        <v>75329</v>
      </c>
      <c r="B26437" t="s">
        <v>75330</v>
      </c>
      <c r="D26437" t="str">
        <f t="shared" si="413"/>
        <v>GLBPLB2598 Kenneth Wells PLANT BIOLOGY GL Only</v>
      </c>
    </row>
    <row r="26438" spans="1:4">
      <c r="A26438" t="s">
        <v>75331</v>
      </c>
      <c r="B26438" t="s">
        <v>75332</v>
      </c>
      <c r="D26438" t="str">
        <f t="shared" si="413"/>
        <v>GLLHIS2597 Ellen Hartigan OConnor HISTORY GL Only</v>
      </c>
    </row>
    <row r="26439" spans="1:4">
      <c r="A26439" t="s">
        <v>75333</v>
      </c>
      <c r="B26439" t="s">
        <v>75334</v>
      </c>
      <c r="D26439" t="str">
        <f t="shared" si="413"/>
        <v>GLMRAD2596 David Chen MED Radiology GL Only</v>
      </c>
    </row>
    <row r="26440" spans="1:4">
      <c r="A26440" t="s">
        <v>75335</v>
      </c>
      <c r="B26440" t="s">
        <v>75336</v>
      </c>
      <c r="D26440" t="str">
        <f t="shared" si="413"/>
        <v>GLMEPM2595 Katherine Kim MED Public Health Sciences GL Only</v>
      </c>
    </row>
    <row r="26441" spans="1:4">
      <c r="A26441" t="s">
        <v>75337</v>
      </c>
      <c r="B26441" t="s">
        <v>75338</v>
      </c>
      <c r="D26441" t="str">
        <f t="shared" si="413"/>
        <v>GLMOTO2594 David Nolen MED Otolaryngology GL Only</v>
      </c>
    </row>
    <row r="26442" spans="1:4">
      <c r="A26442" t="s">
        <v>75339</v>
      </c>
      <c r="B26442" t="s">
        <v>75340</v>
      </c>
      <c r="D26442" t="str">
        <f t="shared" si="413"/>
        <v>GLMPED2593 Stephanie Nguyen MED Pediatrics GL Only</v>
      </c>
    </row>
    <row r="26443" spans="1:4">
      <c r="A26443" t="s">
        <v>75341</v>
      </c>
      <c r="B26443" t="s">
        <v>75342</v>
      </c>
      <c r="D26443" t="str">
        <f t="shared" si="413"/>
        <v>GLLSOC2592 Charlotte Siggins SOCIOLOGY GL Only</v>
      </c>
    </row>
    <row r="26444" spans="1:4">
      <c r="A26444" t="s">
        <v>75343</v>
      </c>
      <c r="B26444" t="s">
        <v>75344</v>
      </c>
      <c r="D26444" t="str">
        <f t="shared" si="413"/>
        <v>GLLECN2591 Kevin Hoover ECONOMICS GL Only</v>
      </c>
    </row>
    <row r="26445" spans="1:4">
      <c r="A26445" t="s">
        <v>75345</v>
      </c>
      <c r="B26445" t="s">
        <v>75346</v>
      </c>
      <c r="D26445" t="str">
        <f t="shared" si="413"/>
        <v>GLMPSY2590 Margaret Steward MED Psychiatry And Behav Sci GL Only</v>
      </c>
    </row>
    <row r="26446" spans="1:4">
      <c r="A26446" t="s">
        <v>75347</v>
      </c>
      <c r="B26446" t="s">
        <v>75348</v>
      </c>
      <c r="D26446" t="str">
        <f t="shared" si="413"/>
        <v>GLACHE2589 James Grieshop HUMAN ECOLOGY GL Only</v>
      </c>
    </row>
    <row r="26447" spans="1:4">
      <c r="A26447" t="s">
        <v>75349</v>
      </c>
      <c r="B26447" t="s">
        <v>75350</v>
      </c>
      <c r="D26447" t="str">
        <f t="shared" si="413"/>
        <v>GLMANS2588 John Reitan MED Anesth And Pain Medicine GL Only</v>
      </c>
    </row>
    <row r="26448" spans="1:4">
      <c r="A26448" t="s">
        <v>75351</v>
      </c>
      <c r="B26448" t="s">
        <v>75352</v>
      </c>
      <c r="D26448" t="str">
        <f t="shared" si="413"/>
        <v>GLLAMS2587 Michael Smith AMERICAN STUDIES GL Only</v>
      </c>
    </row>
    <row r="26449" spans="1:4">
      <c r="A26449" t="s">
        <v>75353</v>
      </c>
      <c r="B26449" t="s">
        <v>75354</v>
      </c>
      <c r="D26449" t="str">
        <f t="shared" si="413"/>
        <v>GLBMMG2586 Katherine Ralston MICROBIOLOGY And MOLEC GENETICS GL Only</v>
      </c>
    </row>
    <row r="26450" spans="1:4">
      <c r="A26450" t="s">
        <v>75355</v>
      </c>
      <c r="B26450" t="s">
        <v>75356</v>
      </c>
      <c r="D26450" t="str">
        <f t="shared" si="413"/>
        <v>GLLPOL2585 Scott Mackenzie POLITICAL SCIENCE GL Only</v>
      </c>
    </row>
    <row r="26451" spans="1:4">
      <c r="A26451" t="s">
        <v>75357</v>
      </c>
      <c r="B26451" t="s">
        <v>75358</v>
      </c>
      <c r="D26451" t="str">
        <f t="shared" si="413"/>
        <v>GLBPLB2584 Deborah Delmer PLANT BIOLOGY GL Only</v>
      </c>
    </row>
    <row r="26452" spans="1:4">
      <c r="A26452" t="s">
        <v>75359</v>
      </c>
      <c r="B26452" t="s">
        <v>75360</v>
      </c>
      <c r="D26452" t="str">
        <f t="shared" si="413"/>
        <v>GLEECE2583 S Haley ELECT And COMP ENGR GL Only</v>
      </c>
    </row>
    <row r="26453" spans="1:4">
      <c r="A26453" t="s">
        <v>75361</v>
      </c>
      <c r="B26453" t="s">
        <v>75362</v>
      </c>
      <c r="D26453" t="str">
        <f t="shared" si="413"/>
        <v>GLMRAD2582 Matthew Bobinski MED Radiology GL Only</v>
      </c>
    </row>
    <row r="26454" spans="1:4">
      <c r="A26454" t="s">
        <v>75363</v>
      </c>
      <c r="B26454" t="s">
        <v>75364</v>
      </c>
      <c r="D26454" t="str">
        <f t="shared" si="413"/>
        <v>GLMFCM2581 Christine Woroniecki MED Family And Community Med GL Only</v>
      </c>
    </row>
    <row r="26455" spans="1:4">
      <c r="A26455" t="s">
        <v>75365</v>
      </c>
      <c r="B26455" t="s">
        <v>75366</v>
      </c>
      <c r="D26455" t="str">
        <f t="shared" si="413"/>
        <v>GLMNEU2580 Kathleen Baynes MED Neurology GL Only</v>
      </c>
    </row>
    <row r="26456" spans="1:4">
      <c r="A26456" t="s">
        <v>75367</v>
      </c>
      <c r="B26456" t="s">
        <v>75368</v>
      </c>
      <c r="D26456" t="str">
        <f t="shared" si="413"/>
        <v>GLMPED2579 Nicole Glaser MED Pediatrics GL Only</v>
      </c>
    </row>
    <row r="26457" spans="1:4">
      <c r="A26457" t="s">
        <v>75369</v>
      </c>
      <c r="B26457" t="s">
        <v>75370</v>
      </c>
      <c r="D26457" t="str">
        <f t="shared" si="413"/>
        <v>GLMPED2578 Tisha K Yeh MED Pediatrics GL Only</v>
      </c>
    </row>
    <row r="26458" spans="1:4">
      <c r="A26458" t="s">
        <v>75371</v>
      </c>
      <c r="B26458" t="s">
        <v>75372</v>
      </c>
      <c r="D26458" t="str">
        <f t="shared" si="413"/>
        <v>GLABAE2577 Fadi Fathallah BIOLOGICAL And AG ENGINEERING GL Only</v>
      </c>
    </row>
    <row r="26459" spans="1:4">
      <c r="A26459" t="s">
        <v>75373</v>
      </c>
      <c r="B26459" t="s">
        <v>75374</v>
      </c>
      <c r="D26459" t="str">
        <f t="shared" si="413"/>
        <v>GLVPMI2576 Stefan Keller VM PATHOLOGY MICRO And IMMUN GL Only</v>
      </c>
    </row>
    <row r="26460" spans="1:4">
      <c r="A26460" t="s">
        <v>75375</v>
      </c>
      <c r="B26460" t="s">
        <v>75376</v>
      </c>
      <c r="D26460" t="str">
        <f t="shared" si="413"/>
        <v>GLEBME2575 Leonor Saiz BIOMEDICAL ENGINEERING GL Only</v>
      </c>
    </row>
    <row r="26461" spans="1:4">
      <c r="A26461" t="s">
        <v>75377</v>
      </c>
      <c r="B26461" t="s">
        <v>75378</v>
      </c>
      <c r="D26461" t="str">
        <f t="shared" si="413"/>
        <v>GLLENL2574 William Byrd ENGLISH GL Only</v>
      </c>
    </row>
    <row r="26462" spans="1:4">
      <c r="A26462" t="s">
        <v>75379</v>
      </c>
      <c r="B26462" t="s">
        <v>75380</v>
      </c>
      <c r="D26462" t="str">
        <f t="shared" si="413"/>
        <v>GLMPAT2573 Ananya Datta Mitra MED Pathology And Lab Medicine GL Only</v>
      </c>
    </row>
    <row r="26463" spans="1:4">
      <c r="A26463" t="s">
        <v>75381</v>
      </c>
      <c r="B26463" t="s">
        <v>75382</v>
      </c>
      <c r="D26463" t="str">
        <f t="shared" si="413"/>
        <v>GLAPLS2572 Patrick H Brown PLANT SCIENCES GL Only</v>
      </c>
    </row>
    <row r="26464" spans="1:4">
      <c r="A26464" t="s">
        <v>75383</v>
      </c>
      <c r="B26464" t="s">
        <v>75384</v>
      </c>
      <c r="D26464" t="str">
        <f t="shared" si="413"/>
        <v>GLAENM2571 Jay Rosenheim ENTOMOLOGY NEMATOLOGY GL Only</v>
      </c>
    </row>
    <row r="26465" spans="1:4">
      <c r="A26465" t="s">
        <v>75385</v>
      </c>
      <c r="B26465" t="s">
        <v>75386</v>
      </c>
      <c r="D26465" t="str">
        <f t="shared" si="413"/>
        <v>GLADES2570 Gwendolyn Arnold ENVIRONMENTAL SCIENCE And POLICY GL Only</v>
      </c>
    </row>
    <row r="26466" spans="1:4">
      <c r="A26466" t="s">
        <v>75387</v>
      </c>
      <c r="B26466" t="s">
        <v>75388</v>
      </c>
      <c r="D26466" t="str">
        <f t="shared" si="413"/>
        <v>GLIMPM2569 Justin Lewis MED Int Med Pulmonary GL Only</v>
      </c>
    </row>
    <row r="26467" spans="1:4">
      <c r="A26467" t="s">
        <v>75389</v>
      </c>
      <c r="B26467" t="s">
        <v>75390</v>
      </c>
      <c r="D26467" t="str">
        <f t="shared" si="413"/>
        <v>GLMFCM2568 Janet Mentink MED Family And Community Med GL Only</v>
      </c>
    </row>
    <row r="26468" spans="1:4">
      <c r="A26468" t="s">
        <v>75391</v>
      </c>
      <c r="B26468" t="s">
        <v>75392</v>
      </c>
      <c r="D26468" t="str">
        <f t="shared" si="413"/>
        <v>GLVPMI2567 Lark Coffey VM PATHOLOGY MICRO And IMMUN GL Only</v>
      </c>
    </row>
    <row r="26469" spans="1:4">
      <c r="A26469" t="s">
        <v>75393</v>
      </c>
      <c r="B26469" t="s">
        <v>75394</v>
      </c>
      <c r="D26469" t="str">
        <f t="shared" si="413"/>
        <v>GLIMID2566 Jay Solnick MED Int Med Infectious Dis GL Only</v>
      </c>
    </row>
    <row r="26470" spans="1:4">
      <c r="A26470" t="s">
        <v>75395</v>
      </c>
      <c r="B26470" t="s">
        <v>75396</v>
      </c>
      <c r="D26470" t="str">
        <f t="shared" si="413"/>
        <v>GLLHIS2565 Cecilia Tsu HISTORY GL Only</v>
      </c>
    </row>
    <row r="26471" spans="1:4">
      <c r="A26471" t="s">
        <v>75397</v>
      </c>
      <c r="B26471" t="s">
        <v>75398</v>
      </c>
      <c r="D26471" t="str">
        <f t="shared" si="413"/>
        <v>GLLENL2564 Mark Jerng ENGLISH GL Only</v>
      </c>
    </row>
    <row r="26472" spans="1:4">
      <c r="A26472" t="s">
        <v>75399</v>
      </c>
      <c r="B26472" t="s">
        <v>75400</v>
      </c>
      <c r="D26472" t="str">
        <f t="shared" si="413"/>
        <v>GLLEPS2563 Geerat Vermeij EARTH And PLANETARY SCIENCES GL Only</v>
      </c>
    </row>
    <row r="26473" spans="1:4">
      <c r="A26473" t="s">
        <v>75401</v>
      </c>
      <c r="B26473" t="s">
        <v>75402</v>
      </c>
      <c r="D26473" t="str">
        <f t="shared" si="413"/>
        <v>GLMFCM2562 Yasser Mrad MED Family And Community Med GL Only</v>
      </c>
    </row>
    <row r="26474" spans="1:4">
      <c r="A26474" t="s">
        <v>75403</v>
      </c>
      <c r="B26474" t="s">
        <v>75404</v>
      </c>
      <c r="D26474" t="str">
        <f t="shared" si="413"/>
        <v>GLMERM2561 Jonathan Ford MED Emergency Medicine GL Only</v>
      </c>
    </row>
    <row r="26475" spans="1:4">
      <c r="A26475" t="s">
        <v>75405</v>
      </c>
      <c r="B26475" t="s">
        <v>75406</v>
      </c>
      <c r="D26475" t="str">
        <f t="shared" si="413"/>
        <v>GLMINT2560 Amerish Bera MED Internal Medicine GL Only</v>
      </c>
    </row>
    <row r="26476" spans="1:4">
      <c r="A26476" t="s">
        <v>75407</v>
      </c>
      <c r="B26476" t="s">
        <v>75408</v>
      </c>
      <c r="D26476" t="str">
        <f t="shared" si="413"/>
        <v>GLEBME2559 Katherine Ferrara BIOMEDICAL ENGINEERING GL Only</v>
      </c>
    </row>
    <row r="26477" spans="1:4">
      <c r="A26477" t="s">
        <v>75409</v>
      </c>
      <c r="B26477" t="s">
        <v>75410</v>
      </c>
      <c r="D26477" t="str">
        <f t="shared" si="413"/>
        <v>GLMINT2558 George Jordan MED Internal Medicine GL Only</v>
      </c>
    </row>
    <row r="26478" spans="1:4">
      <c r="A26478" t="s">
        <v>75411</v>
      </c>
      <c r="B26478" t="s">
        <v>75412</v>
      </c>
      <c r="D26478" t="str">
        <f t="shared" si="413"/>
        <v>GLLCHI2557 Malaquias Montoya CHICANO STUDIES GL Only</v>
      </c>
    </row>
    <row r="26479" spans="1:4">
      <c r="A26479" t="s">
        <v>75413</v>
      </c>
      <c r="B26479" t="s">
        <v>75414</v>
      </c>
      <c r="D26479" t="str">
        <f t="shared" si="413"/>
        <v>GLLECN2556 Wing Woo ECONOMICS GL Only</v>
      </c>
    </row>
    <row r="26480" spans="1:4">
      <c r="A26480" t="s">
        <v>75415</v>
      </c>
      <c r="B26480" t="s">
        <v>75416</v>
      </c>
      <c r="D26480" t="str">
        <f t="shared" si="413"/>
        <v>GLMOPH2555 Sukhjit Johl MED Eye Center GL Only</v>
      </c>
    </row>
    <row r="26481" spans="1:4">
      <c r="A26481" t="s">
        <v>75417</v>
      </c>
      <c r="B26481" t="s">
        <v>75418</v>
      </c>
      <c r="D26481" t="str">
        <f t="shared" si="413"/>
        <v>GLMPED2554 Brian Goudy MED Pediatrics GL Only</v>
      </c>
    </row>
    <row r="26482" spans="1:4">
      <c r="A26482" t="s">
        <v>75419</v>
      </c>
      <c r="B26482" t="s">
        <v>75420</v>
      </c>
      <c r="D26482" t="str">
        <f t="shared" si="413"/>
        <v>GLMORT2553 Michael Klein MED Orthopaedic Surgery GL Only</v>
      </c>
    </row>
    <row r="26483" spans="1:4">
      <c r="A26483" t="s">
        <v>75421</v>
      </c>
      <c r="B26483" t="s">
        <v>75422</v>
      </c>
      <c r="D26483" t="str">
        <f t="shared" si="413"/>
        <v>GLBEVE2552 Brian Moore EVOLUTION And ECOLOGY GL Only</v>
      </c>
    </row>
    <row r="26484" spans="1:4">
      <c r="A26484" t="s">
        <v>75423</v>
      </c>
      <c r="B26484" t="s">
        <v>75424</v>
      </c>
      <c r="D26484" t="str">
        <f t="shared" si="413"/>
        <v>GLLGAR2551 D Rancour Laferriere GERMAN And RUSSIAN GL Only</v>
      </c>
    </row>
    <row r="26485" spans="1:4">
      <c r="A26485" t="s">
        <v>75425</v>
      </c>
      <c r="B26485" t="s">
        <v>75426</v>
      </c>
      <c r="D26485" t="str">
        <f t="shared" si="413"/>
        <v>GLLENL2550 Lucy Corin ENGLISH GL Only</v>
      </c>
    </row>
    <row r="26486" spans="1:4">
      <c r="A26486" t="s">
        <v>75427</v>
      </c>
      <c r="B26486" t="s">
        <v>75428</v>
      </c>
      <c r="D26486" t="str">
        <f t="shared" si="413"/>
        <v>GLMOBG2549 Nina Boe MED Obstetrics And Gynecology GL Only</v>
      </c>
    </row>
    <row r="26487" spans="1:4">
      <c r="A26487" t="s">
        <v>75429</v>
      </c>
      <c r="B26487" t="s">
        <v>75430</v>
      </c>
      <c r="D26487" t="str">
        <f t="shared" si="413"/>
        <v>GLMFCM2548 Ronald Cotterel MED Family And Community Med GL Only</v>
      </c>
    </row>
    <row r="26488" spans="1:4">
      <c r="A26488" t="s">
        <v>75431</v>
      </c>
      <c r="B26488" t="s">
        <v>75432</v>
      </c>
      <c r="D26488" t="str">
        <f t="shared" si="413"/>
        <v>GLMPED2547 Stephanie Yee Guardino MED Pediatrics GL Only</v>
      </c>
    </row>
    <row r="26489" spans="1:4">
      <c r="A26489" t="s">
        <v>75433</v>
      </c>
      <c r="B26489" t="s">
        <v>75434</v>
      </c>
      <c r="D26489" t="str">
        <f t="shared" si="413"/>
        <v>GLLSAP2546 Antonio Sanchez Romeralo SPANISH And PORTUGUESE GL Only</v>
      </c>
    </row>
    <row r="26490" spans="1:4">
      <c r="A26490" t="s">
        <v>75435</v>
      </c>
      <c r="B26490" t="s">
        <v>75436</v>
      </c>
      <c r="D26490" t="str">
        <f t="shared" si="413"/>
        <v>GLIMID2545 Claire Pomeroy MED Int Med Infectious Dis GL Only</v>
      </c>
    </row>
    <row r="26491" spans="1:4">
      <c r="A26491" t="s">
        <v>75437</v>
      </c>
      <c r="B26491" t="s">
        <v>75438</v>
      </c>
      <c r="D26491" t="str">
        <f t="shared" si="413"/>
        <v>GLLNAS2544 Victor Montejo NATIVE AMERICAN STUDIES GL Only</v>
      </c>
    </row>
    <row r="26492" spans="1:4">
      <c r="A26492" t="s">
        <v>75439</v>
      </c>
      <c r="B26492" t="s">
        <v>75440</v>
      </c>
      <c r="D26492" t="str">
        <f t="shared" si="413"/>
        <v>GLMANS2543 Cathleen Lammers MED Anesth And Pain Medicine GL Only</v>
      </c>
    </row>
    <row r="26493" spans="1:4">
      <c r="A26493" t="s">
        <v>75441</v>
      </c>
      <c r="B26493" t="s">
        <v>75442</v>
      </c>
      <c r="D26493" t="str">
        <f t="shared" si="413"/>
        <v>GLEMAE2542 Zhaodan Kong MECHANICAL And AEROSPACE ENGR GL Only</v>
      </c>
    </row>
    <row r="26494" spans="1:4">
      <c r="A26494" t="s">
        <v>75443</v>
      </c>
      <c r="B26494" t="s">
        <v>75444</v>
      </c>
      <c r="D26494" t="str">
        <f t="shared" si="413"/>
        <v>GLECHE2541 Brian Higgins CHEMICAL ENGINEERING GL Only</v>
      </c>
    </row>
    <row r="26495" spans="1:4">
      <c r="A26495" t="s">
        <v>75445</v>
      </c>
      <c r="B26495" t="s">
        <v>75446</v>
      </c>
      <c r="D26495" t="str">
        <f t="shared" si="413"/>
        <v>GLLEPS2540 David Osleger EARTH And PLANETARY SCIENCES GL Only</v>
      </c>
    </row>
    <row r="26496" spans="1:4">
      <c r="A26496" t="s">
        <v>75447</v>
      </c>
      <c r="B26496" t="s">
        <v>75448</v>
      </c>
      <c r="D26496" t="str">
        <f t="shared" si="413"/>
        <v>GLMBIO2539 Lin Tian MED Biochem And Molecular Med GL Only</v>
      </c>
    </row>
    <row r="26497" spans="1:4">
      <c r="A26497" t="s">
        <v>75449</v>
      </c>
      <c r="B26497" t="s">
        <v>75450</v>
      </c>
      <c r="D26497" t="str">
        <f t="shared" si="413"/>
        <v>GLECSE2538 Kenneth Joy ENGR COMPUTER SCIENCE GL Only</v>
      </c>
    </row>
    <row r="26498" spans="1:4">
      <c r="A26498" t="s">
        <v>75451</v>
      </c>
      <c r="B26498" t="s">
        <v>75452</v>
      </c>
      <c r="D26498" t="str">
        <f t="shared" si="413"/>
        <v>GLLPOL2537 Joyce Kallgren POLITICAL SCIENCE GL Only</v>
      </c>
    </row>
    <row r="26499" spans="1:4">
      <c r="A26499" t="s">
        <v>75453</v>
      </c>
      <c r="B26499" t="s">
        <v>75454</v>
      </c>
      <c r="D26499" t="str">
        <f t="shared" ref="D26499:D26562" si="414">A26499&amp;" "&amp;B26499</f>
        <v>GLLPHY2536 Andrew Wetzel PHYSICS GL Only</v>
      </c>
    </row>
    <row r="26500" spans="1:4">
      <c r="A26500" t="s">
        <v>75455</v>
      </c>
      <c r="B26500" t="s">
        <v>75456</v>
      </c>
      <c r="D26500" t="str">
        <f t="shared" si="414"/>
        <v>GLLEAL2535 Nobuko Koyama EAST ASIAN LANG And CULTURES GL Only</v>
      </c>
    </row>
    <row r="26501" spans="1:4">
      <c r="A26501" t="s">
        <v>75457</v>
      </c>
      <c r="B26501" t="s">
        <v>75458</v>
      </c>
      <c r="D26501" t="str">
        <f t="shared" si="414"/>
        <v>GLLSTA2534 Abdolrahman Azari STATISTICS GL Only</v>
      </c>
    </row>
    <row r="26502" spans="1:4">
      <c r="A26502" t="s">
        <v>75459</v>
      </c>
      <c r="B26502" t="s">
        <v>75460</v>
      </c>
      <c r="D26502" t="str">
        <f t="shared" si="414"/>
        <v>GLMPSY2533 John Mccarthy MED Psychiatry And Behav Sci GL Only</v>
      </c>
    </row>
    <row r="26503" spans="1:4">
      <c r="A26503" t="s">
        <v>75461</v>
      </c>
      <c r="B26503" t="s">
        <v>75462</v>
      </c>
      <c r="D26503" t="str">
        <f t="shared" si="414"/>
        <v>GLAFST2532 Kyria Boundy Mills FOOD SCIENCE And TECHNOLOGY GL Only</v>
      </c>
    </row>
    <row r="26504" spans="1:4">
      <c r="A26504" t="s">
        <v>75463</v>
      </c>
      <c r="B26504" t="s">
        <v>75464</v>
      </c>
      <c r="D26504" t="str">
        <f t="shared" si="414"/>
        <v>GLVHFS2531 John Adaska CA ANIMAL HLTH And FOOD SAFETY LAB GL Only</v>
      </c>
    </row>
    <row r="26505" spans="1:4">
      <c r="A26505" t="s">
        <v>75465</v>
      </c>
      <c r="B26505" t="s">
        <v>75466</v>
      </c>
      <c r="D26505" t="str">
        <f t="shared" si="414"/>
        <v>GLLPSC2530 Richard Robins PSYCHOLOGY GL Only</v>
      </c>
    </row>
    <row r="26506" spans="1:4">
      <c r="A26506" t="s">
        <v>75467</v>
      </c>
      <c r="B26506" t="s">
        <v>75468</v>
      </c>
      <c r="D26506" t="str">
        <f t="shared" si="414"/>
        <v>GLLPSC2529 Paul Hastings PSYCHOLOGY GL Only</v>
      </c>
    </row>
    <row r="26507" spans="1:4">
      <c r="A26507" t="s">
        <v>75469</v>
      </c>
      <c r="B26507" t="s">
        <v>75470</v>
      </c>
      <c r="D26507" t="str">
        <f t="shared" si="414"/>
        <v>GLMARO2528 James Purdy MED Radiation Oncology GL Only</v>
      </c>
    </row>
    <row r="26508" spans="1:4">
      <c r="A26508" t="s">
        <v>75471</v>
      </c>
      <c r="B26508" t="s">
        <v>75472</v>
      </c>
      <c r="D26508" t="str">
        <f t="shared" si="414"/>
        <v>GLLLAW2527 Aaron Tang SCHOOL OF LAW GL Only</v>
      </c>
    </row>
    <row r="26509" spans="1:4">
      <c r="A26509" t="s">
        <v>75473</v>
      </c>
      <c r="B26509" t="s">
        <v>75474</v>
      </c>
      <c r="D26509" t="str">
        <f t="shared" si="414"/>
        <v>GLACHE2526 Miriam Wells HUMAN ECOLOGY GL Only</v>
      </c>
    </row>
    <row r="26510" spans="1:4">
      <c r="A26510" t="s">
        <v>75475</v>
      </c>
      <c r="B26510" t="s">
        <v>75476</v>
      </c>
      <c r="D26510" t="str">
        <f t="shared" si="414"/>
        <v>GLVVMB2525 Gino Cortopassi VM MOLECULAR BIO SCIENCES GL Only</v>
      </c>
    </row>
    <row r="26511" spans="1:4">
      <c r="A26511" t="s">
        <v>75477</v>
      </c>
      <c r="B26511" t="s">
        <v>75478</v>
      </c>
      <c r="D26511" t="str">
        <f t="shared" si="414"/>
        <v>GLADES2524 Hugh Safford ENVIRONMENTAL SCIENCE And POLICY GL Only</v>
      </c>
    </row>
    <row r="26512" spans="1:4">
      <c r="A26512" t="s">
        <v>75479</v>
      </c>
      <c r="B26512" t="s">
        <v>75480</v>
      </c>
      <c r="D26512" t="str">
        <f t="shared" si="414"/>
        <v>GLMERM2523 Joseph Morris MED Emergency Medicine GL Only</v>
      </c>
    </row>
    <row r="26513" spans="1:4">
      <c r="A26513" t="s">
        <v>75481</v>
      </c>
      <c r="B26513" t="s">
        <v>75482</v>
      </c>
      <c r="D26513" t="str">
        <f t="shared" si="414"/>
        <v>GLIMID2522 George Thompson MED Int Med Infectious Dis GL Only</v>
      </c>
    </row>
    <row r="26514" spans="1:4">
      <c r="A26514" t="s">
        <v>75483</v>
      </c>
      <c r="B26514" t="s">
        <v>75484</v>
      </c>
      <c r="D26514" t="str">
        <f t="shared" si="414"/>
        <v>GLLECN2521 Nicolas Caramp ECONOMICS GL Only</v>
      </c>
    </row>
    <row r="26515" spans="1:4">
      <c r="A26515" t="s">
        <v>75485</v>
      </c>
      <c r="B26515" t="s">
        <v>75486</v>
      </c>
      <c r="D26515" t="str">
        <f t="shared" si="414"/>
        <v>GLLECN2520 Kevin Salyer ECONOMICS GL Only</v>
      </c>
    </row>
    <row r="26516" spans="1:4">
      <c r="A26516" t="s">
        <v>75487</v>
      </c>
      <c r="B26516" t="s">
        <v>75488</v>
      </c>
      <c r="D26516" t="str">
        <f t="shared" si="414"/>
        <v>GLLLAW2519 Arturo Gandara SCHOOL OF LAW GL Only</v>
      </c>
    </row>
    <row r="26517" spans="1:4">
      <c r="A26517" t="s">
        <v>75489</v>
      </c>
      <c r="B26517" t="s">
        <v>75490</v>
      </c>
      <c r="D26517" t="str">
        <f t="shared" si="414"/>
        <v>GLECHE2518 Roland Faller CHEMICAL ENGINEERING GL Only</v>
      </c>
    </row>
    <row r="26518" spans="1:4">
      <c r="A26518" t="s">
        <v>75491</v>
      </c>
      <c r="B26518" t="s">
        <v>75492</v>
      </c>
      <c r="D26518" t="str">
        <f t="shared" si="414"/>
        <v>GLAENM2517 Elina Nino ENTOMOLOGY NEMATOLOGY GL Only</v>
      </c>
    </row>
    <row r="26519" spans="1:4">
      <c r="A26519" t="s">
        <v>75493</v>
      </c>
      <c r="B26519" t="s">
        <v>75494</v>
      </c>
      <c r="D26519" t="str">
        <f t="shared" si="414"/>
        <v>GLLCHE2516 Alan Balch CHEMISTRY GL Only</v>
      </c>
    </row>
    <row r="26520" spans="1:4">
      <c r="A26520" t="s">
        <v>75495</v>
      </c>
      <c r="B26520" t="s">
        <v>75496</v>
      </c>
      <c r="D26520" t="str">
        <f t="shared" si="414"/>
        <v>GLECSE2515 Norman Matloff ENGR COMPUTER SCIENCE GL Only</v>
      </c>
    </row>
    <row r="26521" spans="1:4">
      <c r="A26521" t="s">
        <v>75497</v>
      </c>
      <c r="B26521" t="s">
        <v>75498</v>
      </c>
      <c r="D26521" t="str">
        <f t="shared" si="414"/>
        <v>GLMNEU2514 Michael Rogawski MED Neurology GL Only</v>
      </c>
    </row>
    <row r="26522" spans="1:4">
      <c r="A26522" t="s">
        <v>75499</v>
      </c>
      <c r="B26522" t="s">
        <v>75500</v>
      </c>
      <c r="D26522" t="str">
        <f t="shared" si="414"/>
        <v>GLLMUS2513 Christopher Froh MUSIC GL Only</v>
      </c>
    </row>
    <row r="26523" spans="1:4">
      <c r="A26523" t="s">
        <v>75501</v>
      </c>
      <c r="B26523" t="s">
        <v>75502</v>
      </c>
      <c r="D26523" t="str">
        <f t="shared" si="414"/>
        <v>GLDEDU2512 Matt Wallace EDUCATION GL Only</v>
      </c>
    </row>
    <row r="26524" spans="1:4">
      <c r="A26524" t="s">
        <v>75503</v>
      </c>
      <c r="B26524" t="s">
        <v>75504</v>
      </c>
      <c r="D26524" t="str">
        <f t="shared" si="414"/>
        <v>GLEBME2511 David Fyhrie BIOMEDICAL ENGINEERING GL Only</v>
      </c>
    </row>
    <row r="26525" spans="1:4">
      <c r="A26525" t="s">
        <v>75505</v>
      </c>
      <c r="B26525" t="s">
        <v>75506</v>
      </c>
      <c r="D26525" t="str">
        <f t="shared" si="414"/>
        <v>GLLPSC2510 Nolan Zane PSYCHOLOGY GL Only</v>
      </c>
    </row>
    <row r="26526" spans="1:4">
      <c r="A26526" t="s">
        <v>75507</v>
      </c>
      <c r="B26526" t="s">
        <v>75508</v>
      </c>
      <c r="D26526" t="str">
        <f t="shared" si="414"/>
        <v>GLIMNE2509 Jane Yeun MED Int Med Nephrology GL Only</v>
      </c>
    </row>
    <row r="26527" spans="1:4">
      <c r="A26527" t="s">
        <v>75509</v>
      </c>
      <c r="B26527" t="s">
        <v>75510</v>
      </c>
      <c r="D26527" t="str">
        <f t="shared" si="414"/>
        <v>GLLSAP2508 Leopoldo Bernucci SPANISH And PORTUGUESE GL Only</v>
      </c>
    </row>
    <row r="26528" spans="1:4">
      <c r="A26528" t="s">
        <v>75511</v>
      </c>
      <c r="B26528" t="s">
        <v>75512</v>
      </c>
      <c r="D26528" t="str">
        <f t="shared" si="414"/>
        <v>GLAFST2507 Gary Smith FOOD SCIENCE And TECHNOLOGY GL Only</v>
      </c>
    </row>
    <row r="26529" spans="1:4">
      <c r="A26529" t="s">
        <v>75513</v>
      </c>
      <c r="B26529" t="s">
        <v>75514</v>
      </c>
      <c r="D26529" t="str">
        <f t="shared" si="414"/>
        <v>GLLSOC2506 Kim Shauman SOCIOLOGY GL Only</v>
      </c>
    </row>
    <row r="26530" spans="1:4">
      <c r="A26530" t="s">
        <v>75515</v>
      </c>
      <c r="B26530" t="s">
        <v>75516</v>
      </c>
      <c r="D26530" t="str">
        <f t="shared" si="414"/>
        <v>GLBMCB2505 Christopher Fraser MOLECULAR And CELLULAR BIO GL Only</v>
      </c>
    </row>
    <row r="26531" spans="1:4">
      <c r="A26531" t="s">
        <v>75517</v>
      </c>
      <c r="B26531" t="s">
        <v>75518</v>
      </c>
      <c r="D26531" t="str">
        <f t="shared" si="414"/>
        <v>GLMARO2504 Stanley Benedict MED Radiation Oncology GL Only</v>
      </c>
    </row>
    <row r="26532" spans="1:4">
      <c r="A26532" t="s">
        <v>75519</v>
      </c>
      <c r="B26532" t="s">
        <v>75520</v>
      </c>
      <c r="D26532" t="str">
        <f t="shared" si="414"/>
        <v>GLMORT2503 Jennette Louise Boakes MED Orthopaedic Surgery GL Only</v>
      </c>
    </row>
    <row r="26533" spans="1:4">
      <c r="A26533" t="s">
        <v>75521</v>
      </c>
      <c r="B26533" t="s">
        <v>75522</v>
      </c>
      <c r="D26533" t="str">
        <f t="shared" si="414"/>
        <v>GLECEE2502 I Idriss CIVIL And ENVIRONMENTAL ENGR GL Only</v>
      </c>
    </row>
    <row r="26534" spans="1:4">
      <c r="A26534" t="s">
        <v>75523</v>
      </c>
      <c r="B26534" t="s">
        <v>75524</v>
      </c>
      <c r="D26534" t="str">
        <f t="shared" si="414"/>
        <v>GLIMHP2501 Nisa Hatami MED Int Med Hospitalist GL Only</v>
      </c>
    </row>
    <row r="26535" spans="1:4">
      <c r="A26535" t="s">
        <v>75525</v>
      </c>
      <c r="B26535" t="s">
        <v>75526</v>
      </c>
      <c r="D26535" t="str">
        <f t="shared" si="414"/>
        <v>GLAPLS2500 V Polito PLANT SCIENCES GL Only</v>
      </c>
    </row>
    <row r="26536" spans="1:4">
      <c r="A26536" t="s">
        <v>75527</v>
      </c>
      <c r="B26536" t="s">
        <v>75528</v>
      </c>
      <c r="D26536" t="str">
        <f t="shared" si="414"/>
        <v>GLMPSY2499 Paula Wadell MED Psychiatry And Behav Sci GL Only</v>
      </c>
    </row>
    <row r="26537" spans="1:4">
      <c r="A26537" t="s">
        <v>75529</v>
      </c>
      <c r="B26537" t="s">
        <v>75530</v>
      </c>
      <c r="D26537" t="str">
        <f t="shared" si="414"/>
        <v>GLIMCA2498 Lindsey H Malik MED INT MED CARDIOLOGY GL Only</v>
      </c>
    </row>
    <row r="26538" spans="1:4">
      <c r="A26538" t="s">
        <v>75531</v>
      </c>
      <c r="B26538" t="s">
        <v>75532</v>
      </c>
      <c r="D26538" t="str">
        <f t="shared" si="414"/>
        <v>GLACHE2497 Anna Kiers HUMAN ECOLOGY GL Only</v>
      </c>
    </row>
    <row r="26539" spans="1:4">
      <c r="A26539" t="s">
        <v>75533</v>
      </c>
      <c r="B26539" t="s">
        <v>75534</v>
      </c>
      <c r="D26539" t="str">
        <f t="shared" si="414"/>
        <v>GLLHIS2496 Eric Rauchway HISTORY GL Only</v>
      </c>
    </row>
    <row r="26540" spans="1:4">
      <c r="A26540" t="s">
        <v>75535</v>
      </c>
      <c r="B26540" t="s">
        <v>75536</v>
      </c>
      <c r="D26540" t="str">
        <f t="shared" si="414"/>
        <v>GLLPHI2495 Marina Oshana PHILOSOPHY GL Only</v>
      </c>
    </row>
    <row r="26541" spans="1:4">
      <c r="A26541" t="s">
        <v>75537</v>
      </c>
      <c r="B26541" t="s">
        <v>75538</v>
      </c>
      <c r="D26541" t="str">
        <f t="shared" si="414"/>
        <v>GLMSUR2494 Payam Saadai MED Surgery GL Only</v>
      </c>
    </row>
    <row r="26542" spans="1:4">
      <c r="A26542" t="s">
        <v>75539</v>
      </c>
      <c r="B26542" t="s">
        <v>75540</v>
      </c>
      <c r="D26542" t="str">
        <f t="shared" si="414"/>
        <v>GLMPSY2493 Andrea Bates MED Psychiatry And Behav Sci GL Only</v>
      </c>
    </row>
    <row r="26543" spans="1:4">
      <c r="A26543" t="s">
        <v>75541</v>
      </c>
      <c r="B26543" t="s">
        <v>75542</v>
      </c>
      <c r="D26543" t="str">
        <f t="shared" si="414"/>
        <v>GLMOBG2492 Clara Paik MED Obstetrics And Gynecology GL Only</v>
      </c>
    </row>
    <row r="26544" spans="1:4">
      <c r="A26544" t="s">
        <v>75543</v>
      </c>
      <c r="B26544" t="s">
        <v>75544</v>
      </c>
      <c r="D26544" t="str">
        <f t="shared" si="414"/>
        <v>GLEBME2491 Jinyi Qi BIOMEDICAL ENGINEERING GL Only</v>
      </c>
    </row>
    <row r="26545" spans="1:4">
      <c r="A26545" t="s">
        <v>75545</v>
      </c>
      <c r="B26545" t="s">
        <v>75546</v>
      </c>
      <c r="D26545" t="str">
        <f t="shared" si="414"/>
        <v>GLLPHY2490 Patricia Boeshaar PHYSICS GL Only</v>
      </c>
    </row>
    <row r="26546" spans="1:4">
      <c r="A26546" t="s">
        <v>75547</v>
      </c>
      <c r="B26546" t="s">
        <v>75548</v>
      </c>
      <c r="D26546" t="str">
        <f t="shared" si="414"/>
        <v>GLACHE2489 Meng Huo HUMAN ECOLOGY GL Only</v>
      </c>
    </row>
    <row r="26547" spans="1:4">
      <c r="A26547" t="s">
        <v>75549</v>
      </c>
      <c r="B26547" t="s">
        <v>75550</v>
      </c>
      <c r="D26547" t="str">
        <f t="shared" si="414"/>
        <v>GLMRAD2488 Hugo Bogren MED Radiology GL Only</v>
      </c>
    </row>
    <row r="26548" spans="1:4">
      <c r="A26548" t="s">
        <v>75551</v>
      </c>
      <c r="B26548" t="s">
        <v>75552</v>
      </c>
      <c r="D26548" t="str">
        <f t="shared" si="414"/>
        <v>GLGSM12487 Jesse Ray Catlin GRADUATE SCHOOL OF MANAGEMENT GL Only</v>
      </c>
    </row>
    <row r="26549" spans="1:4">
      <c r="A26549" t="s">
        <v>75553</v>
      </c>
      <c r="B26549" t="s">
        <v>75554</v>
      </c>
      <c r="D26549" t="str">
        <f t="shared" si="414"/>
        <v>GLMERM2486 Dane Stevenson MED Emergency Medicine GL Only</v>
      </c>
    </row>
    <row r="26550" spans="1:4">
      <c r="A26550" t="s">
        <v>75555</v>
      </c>
      <c r="B26550" t="s">
        <v>75556</v>
      </c>
      <c r="D26550" t="str">
        <f t="shared" si="414"/>
        <v>GLVPHR2485 V Lane VM POPULATION HLTH And REPROD GL Only</v>
      </c>
    </row>
    <row r="26551" spans="1:4">
      <c r="A26551" t="s">
        <v>75557</v>
      </c>
      <c r="B26551" t="s">
        <v>75558</v>
      </c>
      <c r="D26551" t="str">
        <f t="shared" si="414"/>
        <v>GLADES2484 Howard Cornell ENVIRONMENTAL SCIENCE And POLICY GL Only</v>
      </c>
    </row>
    <row r="26552" spans="1:4">
      <c r="A26552" t="s">
        <v>75559</v>
      </c>
      <c r="B26552" t="s">
        <v>75560</v>
      </c>
      <c r="D26552" t="str">
        <f t="shared" si="414"/>
        <v>GLMEPM2482 Shannon Conroy MED Public Health Sciences GL Only</v>
      </c>
    </row>
    <row r="26553" spans="1:4">
      <c r="A26553" t="s">
        <v>75561</v>
      </c>
      <c r="B26553" t="s">
        <v>75562</v>
      </c>
      <c r="D26553" t="str">
        <f t="shared" si="414"/>
        <v>GLEMAE2481 David Hwang MECHANICAL And AEROSPACE ENGR GL Only</v>
      </c>
    </row>
    <row r="26554" spans="1:4">
      <c r="A26554" t="s">
        <v>75563</v>
      </c>
      <c r="B26554" t="s">
        <v>75564</v>
      </c>
      <c r="D26554" t="str">
        <f t="shared" si="414"/>
        <v>GLMPSY2480 Malia Mccarthy MED Psychiatry And Behav Sci GL Only</v>
      </c>
    </row>
    <row r="26555" spans="1:4">
      <c r="A26555" t="s">
        <v>75565</v>
      </c>
      <c r="B26555" t="s">
        <v>75566</v>
      </c>
      <c r="D26555" t="str">
        <f t="shared" si="414"/>
        <v>GLMPSY2479 Kate Richards MED Psychiatry And Behav Sci GL Only</v>
      </c>
    </row>
    <row r="26556" spans="1:4">
      <c r="A26556" t="s">
        <v>75567</v>
      </c>
      <c r="B26556" t="s">
        <v>75568</v>
      </c>
      <c r="D26556" t="str">
        <f t="shared" si="414"/>
        <v>GLAPLS2478 S Jain PLANT SCIENCES GL Only</v>
      </c>
    </row>
    <row r="26557" spans="1:4">
      <c r="A26557" t="s">
        <v>75569</v>
      </c>
      <c r="B26557" t="s">
        <v>75570</v>
      </c>
      <c r="D26557" t="str">
        <f t="shared" si="414"/>
        <v>GLLHIS2477 S Spyridakis HISTORY GL Only</v>
      </c>
    </row>
    <row r="26558" spans="1:4">
      <c r="A26558" t="s">
        <v>75571</v>
      </c>
      <c r="B26558" t="s">
        <v>75572</v>
      </c>
      <c r="D26558" t="str">
        <f t="shared" si="414"/>
        <v>GLIMHO2476 Tianhong Li MED Int Med HEMONC GL Only</v>
      </c>
    </row>
    <row r="26559" spans="1:4">
      <c r="A26559" t="s">
        <v>75573</v>
      </c>
      <c r="B26559" t="s">
        <v>75574</v>
      </c>
      <c r="D26559" t="str">
        <f t="shared" si="414"/>
        <v>GLIMHP2475 Jennifer J Fan MED Int Med Hospitalist GL Only</v>
      </c>
    </row>
    <row r="26560" spans="1:4">
      <c r="A26560" t="s">
        <v>75575</v>
      </c>
      <c r="B26560" t="s">
        <v>75576</v>
      </c>
      <c r="D26560" t="str">
        <f t="shared" si="414"/>
        <v>GLLCHE2474 Peter Beal CHEMISTRY GL Only</v>
      </c>
    </row>
    <row r="26561" spans="1:4">
      <c r="A26561" t="s">
        <v>75577</v>
      </c>
      <c r="B26561" t="s">
        <v>75578</v>
      </c>
      <c r="D26561" t="str">
        <f t="shared" si="414"/>
        <v>GLIMID2473 Philip Peters MED Int Med Infectious Dis GL Only</v>
      </c>
    </row>
    <row r="26562" spans="1:4">
      <c r="A26562" t="s">
        <v>75579</v>
      </c>
      <c r="B26562" t="s">
        <v>75580</v>
      </c>
      <c r="D26562" t="str">
        <f t="shared" si="414"/>
        <v>GLMSUR2472 Edward Smeloff MED Surgery GL Only</v>
      </c>
    </row>
    <row r="26563" spans="1:4">
      <c r="A26563" t="s">
        <v>75581</v>
      </c>
      <c r="B26563" t="s">
        <v>75582</v>
      </c>
      <c r="D26563" t="str">
        <f t="shared" ref="D26563:D26626" si="415">A26563&amp;" "&amp;B26563</f>
        <v>GLMBIO2471 William Benisek MED Biochem And Molecular Med GL Only</v>
      </c>
    </row>
    <row r="26564" spans="1:4">
      <c r="A26564" t="s">
        <v>75583</v>
      </c>
      <c r="B26564" t="s">
        <v>75584</v>
      </c>
      <c r="D26564" t="str">
        <f t="shared" si="415"/>
        <v>GLMPED2470 Molly Desantis MED Pediatrics GL Only</v>
      </c>
    </row>
    <row r="26565" spans="1:4">
      <c r="A26565" t="s">
        <v>75585</v>
      </c>
      <c r="B26565" t="s">
        <v>75586</v>
      </c>
      <c r="D26565" t="str">
        <f t="shared" si="415"/>
        <v>GLMOTO2469 Waleed Soliman MED Otolaryngology GL Only</v>
      </c>
    </row>
    <row r="26566" spans="1:4">
      <c r="A26566" t="s">
        <v>75587</v>
      </c>
      <c r="B26566" t="s">
        <v>75588</v>
      </c>
      <c r="D26566" t="str">
        <f t="shared" si="415"/>
        <v>GLLPSC2468 Gary Mitchell PSYCHOLOGY GL Only</v>
      </c>
    </row>
    <row r="26567" spans="1:4">
      <c r="A26567" t="s">
        <v>75589</v>
      </c>
      <c r="B26567" t="s">
        <v>75590</v>
      </c>
      <c r="D26567" t="str">
        <f t="shared" si="415"/>
        <v>GLLDRA2467 W Kleb THEATRE And DANCE GL Only</v>
      </c>
    </row>
    <row r="26568" spans="1:4">
      <c r="A26568" t="s">
        <v>75591</v>
      </c>
      <c r="B26568" t="s">
        <v>75592</v>
      </c>
      <c r="D26568" t="str">
        <f t="shared" si="415"/>
        <v>GLMORT2465 Brian Haus MED Orthopaedic Surgery GL Only</v>
      </c>
    </row>
    <row r="26569" spans="1:4">
      <c r="A26569" t="s">
        <v>75593</v>
      </c>
      <c r="B26569" t="s">
        <v>75594</v>
      </c>
      <c r="D26569" t="str">
        <f t="shared" si="415"/>
        <v>GLAARE2464 Mark Agerton AG And RESOURCE ECONOMICS GL Only</v>
      </c>
    </row>
    <row r="26570" spans="1:4">
      <c r="A26570" t="s">
        <v>75595</v>
      </c>
      <c r="B26570" t="s">
        <v>75596</v>
      </c>
      <c r="D26570" t="str">
        <f t="shared" si="415"/>
        <v>GLLAAS2463 Bettina Ngweno AFRICAN AMERICAN AFRICAN STDS GL Only</v>
      </c>
    </row>
    <row r="26571" spans="1:4">
      <c r="A26571" t="s">
        <v>75597</v>
      </c>
      <c r="B26571" t="s">
        <v>75598</v>
      </c>
      <c r="D26571" t="str">
        <f t="shared" si="415"/>
        <v>GLECSE2462 Ilias Tagkopoulos ENGR COMPUTER SCIENCE GL Only</v>
      </c>
    </row>
    <row r="26572" spans="1:4">
      <c r="A26572" t="s">
        <v>75599</v>
      </c>
      <c r="B26572" t="s">
        <v>75600</v>
      </c>
      <c r="D26572" t="str">
        <f t="shared" si="415"/>
        <v>GLVVSR2461 Steven Epstein VM SURGRAD SCIENCE GL Only</v>
      </c>
    </row>
    <row r="26573" spans="1:4">
      <c r="A26573" t="s">
        <v>75601</v>
      </c>
      <c r="B26573" t="s">
        <v>75602</v>
      </c>
      <c r="D26573" t="str">
        <f t="shared" si="415"/>
        <v>GLMNEU2460 Yan Wang MED Neurology GL Only</v>
      </c>
    </row>
    <row r="26574" spans="1:4">
      <c r="A26574" t="s">
        <v>75603</v>
      </c>
      <c r="B26574" t="s">
        <v>75604</v>
      </c>
      <c r="D26574" t="str">
        <f t="shared" si="415"/>
        <v>GLMINT2459 Farida Madraswala MED Int Med Admin GL Only</v>
      </c>
    </row>
    <row r="26575" spans="1:4">
      <c r="A26575" t="s">
        <v>75605</v>
      </c>
      <c r="B26575" t="s">
        <v>75606</v>
      </c>
      <c r="D26575" t="str">
        <f t="shared" si="415"/>
        <v>GLAETX2458 Arthur Craigmill ENVIRONMENTAL TOXICOLOGY GL Only</v>
      </c>
    </row>
    <row r="26576" spans="1:4">
      <c r="A26576" t="s">
        <v>75607</v>
      </c>
      <c r="B26576" t="s">
        <v>75608</v>
      </c>
      <c r="D26576" t="str">
        <f t="shared" si="415"/>
        <v>GLMURO2457 Jennifer Rothschild MED Urologic Surgery GL Only</v>
      </c>
    </row>
    <row r="26577" spans="1:4">
      <c r="A26577" t="s">
        <v>75609</v>
      </c>
      <c r="B26577" t="s">
        <v>75610</v>
      </c>
      <c r="D26577" t="str">
        <f t="shared" si="415"/>
        <v>GLAPLS2456 Marita Cantwell PLANT SCIENCES GL Only</v>
      </c>
    </row>
    <row r="26578" spans="1:4">
      <c r="A26578" t="s">
        <v>75611</v>
      </c>
      <c r="B26578" t="s">
        <v>75612</v>
      </c>
      <c r="D26578" t="str">
        <f t="shared" si="415"/>
        <v>GLBMCB2455 Kenneth Burtis MOLECULAR And CELLULAR BIO GL Only</v>
      </c>
    </row>
    <row r="26579" spans="1:4">
      <c r="A26579" t="s">
        <v>75613</v>
      </c>
      <c r="B26579" t="s">
        <v>75614</v>
      </c>
      <c r="D26579" t="str">
        <f t="shared" si="415"/>
        <v>GLLLAW2454 Millard Murphy SCHOOL OF LAW GL Only</v>
      </c>
    </row>
    <row r="26580" spans="1:4">
      <c r="A26580" t="s">
        <v>75615</v>
      </c>
      <c r="B26580" t="s">
        <v>75616</v>
      </c>
      <c r="D26580" t="str">
        <f t="shared" si="415"/>
        <v>GLAVIT2453 Linda Bisson VITICULTURE And ENOLOGY GL Only</v>
      </c>
    </row>
    <row r="26581" spans="1:4">
      <c r="A26581" t="s">
        <v>75617</v>
      </c>
      <c r="B26581" t="s">
        <v>75618</v>
      </c>
      <c r="D26581" t="str">
        <f t="shared" si="415"/>
        <v>GLIMID2452 Scott Crabtree MED Int Med Infectious Dis GL Only</v>
      </c>
    </row>
    <row r="26582" spans="1:4">
      <c r="A26582" t="s">
        <v>75619</v>
      </c>
      <c r="B26582" t="s">
        <v>75620</v>
      </c>
      <c r="D26582" t="str">
        <f t="shared" si="415"/>
        <v>GLAARE2451 Philip Martin AG And RESOURCE ECONOMICS GL Only</v>
      </c>
    </row>
    <row r="26583" spans="1:4">
      <c r="A26583" t="s">
        <v>75621</v>
      </c>
      <c r="B26583" t="s">
        <v>75622</v>
      </c>
      <c r="D26583" t="str">
        <f t="shared" si="415"/>
        <v>GLVPMI2450 John Osebold VM PATHOLOGY MICRO And IMMUN GL Only</v>
      </c>
    </row>
    <row r="26584" spans="1:4">
      <c r="A26584" t="s">
        <v>75623</v>
      </c>
      <c r="B26584" t="s">
        <v>75624</v>
      </c>
      <c r="D26584" t="str">
        <f t="shared" si="415"/>
        <v>GLLSOC2449 Drew Halfmann SOCIOLOGY GL Only</v>
      </c>
    </row>
    <row r="26585" spans="1:4">
      <c r="A26585" t="s">
        <v>75625</v>
      </c>
      <c r="B26585" t="s">
        <v>75626</v>
      </c>
      <c r="D26585" t="str">
        <f t="shared" si="415"/>
        <v>GLMNEU2448 William Cahill MED Neurology GL Only</v>
      </c>
    </row>
    <row r="26586" spans="1:4">
      <c r="A26586" t="s">
        <v>75627</v>
      </c>
      <c r="B26586" t="s">
        <v>75628</v>
      </c>
      <c r="D26586" t="str">
        <f t="shared" si="415"/>
        <v>GLMEPM2447 Faith Boucher MED Public Health Sciences GL Only</v>
      </c>
    </row>
    <row r="26587" spans="1:4">
      <c r="A26587" t="s">
        <v>75629</v>
      </c>
      <c r="B26587" t="s">
        <v>75630</v>
      </c>
      <c r="D26587" t="str">
        <f t="shared" si="415"/>
        <v>GLLMUS2446 Dagenais Smiley MUSIC GL Only</v>
      </c>
    </row>
    <row r="26588" spans="1:4">
      <c r="A26588" t="s">
        <v>75631</v>
      </c>
      <c r="B26588" t="s">
        <v>75632</v>
      </c>
      <c r="D26588" t="str">
        <f t="shared" si="415"/>
        <v>GLLANT2445 Alan Klima ANTHROPOLOGY GL Only</v>
      </c>
    </row>
    <row r="26589" spans="1:4">
      <c r="A26589" t="s">
        <v>75633</v>
      </c>
      <c r="B26589" t="s">
        <v>75634</v>
      </c>
      <c r="D26589" t="str">
        <f t="shared" si="415"/>
        <v>GLMFCM2444 Jennifer Kang MED Family And Community Med GL Only</v>
      </c>
    </row>
    <row r="26590" spans="1:4">
      <c r="A26590" t="s">
        <v>75635</v>
      </c>
      <c r="B26590" t="s">
        <v>75636</v>
      </c>
      <c r="D26590" t="str">
        <f t="shared" si="415"/>
        <v>GLLDES2443 Adele Zhang DEPARTMENT OF DESIGN GL Only</v>
      </c>
    </row>
    <row r="26591" spans="1:4">
      <c r="A26591" t="s">
        <v>75637</v>
      </c>
      <c r="B26591" t="s">
        <v>75638</v>
      </c>
      <c r="D26591" t="str">
        <f t="shared" si="415"/>
        <v>GLMPHA2442 Leighton Izu MED Pharmacology GL Only</v>
      </c>
    </row>
    <row r="26592" spans="1:4">
      <c r="A26592" t="s">
        <v>75639</v>
      </c>
      <c r="B26592" t="s">
        <v>75640</v>
      </c>
      <c r="D26592" t="str">
        <f t="shared" si="415"/>
        <v>GLLSTA2441 Maxime Pouokam STATISTICS GL Only</v>
      </c>
    </row>
    <row r="26593" spans="1:4">
      <c r="A26593" t="s">
        <v>75641</v>
      </c>
      <c r="B26593" t="s">
        <v>75642</v>
      </c>
      <c r="D26593" t="str">
        <f t="shared" si="415"/>
        <v>GLVPMI2440 Laurel Gershwin VM PATHOLOGY MICRO And IMMUN GL Only</v>
      </c>
    </row>
    <row r="26594" spans="1:4">
      <c r="A26594" t="s">
        <v>75643</v>
      </c>
      <c r="B26594" t="s">
        <v>75644</v>
      </c>
      <c r="D26594" t="str">
        <f t="shared" si="415"/>
        <v>GLAWFC2439 Eric Post WILDLIFE And FISHERIES BIOLOGY GL Only</v>
      </c>
    </row>
    <row r="26595" spans="1:4">
      <c r="A26595" t="s">
        <v>75645</v>
      </c>
      <c r="B26595" t="s">
        <v>75646</v>
      </c>
      <c r="D26595" t="str">
        <f t="shared" si="415"/>
        <v>GLMINT2438 Pranay Bahuguna MED Int Med Admin GL Only</v>
      </c>
    </row>
    <row r="26596" spans="1:4">
      <c r="A26596" t="s">
        <v>75647</v>
      </c>
      <c r="B26596" t="s">
        <v>75648</v>
      </c>
      <c r="D26596" t="str">
        <f t="shared" si="415"/>
        <v>GLMSUR2437 Shaun Gifford MED Surgery GL Only</v>
      </c>
    </row>
    <row r="26597" spans="1:4">
      <c r="A26597" t="s">
        <v>75649</v>
      </c>
      <c r="B26597" t="s">
        <v>75650</v>
      </c>
      <c r="D26597" t="str">
        <f t="shared" si="415"/>
        <v>GLLPHI2436 Paul Teller PHILOSOPHY GL Only</v>
      </c>
    </row>
    <row r="26598" spans="1:4">
      <c r="A26598" t="s">
        <v>75651</v>
      </c>
      <c r="B26598" t="s">
        <v>75652</v>
      </c>
      <c r="D26598" t="str">
        <f t="shared" si="415"/>
        <v>GLVVME2435 Gary Carlson VM MEDICINE And EPIDEMIOLOGY GL Only</v>
      </c>
    </row>
    <row r="26599" spans="1:4">
      <c r="A26599" t="s">
        <v>75653</v>
      </c>
      <c r="B26599" t="s">
        <v>75654</v>
      </c>
      <c r="D26599" t="str">
        <f t="shared" si="415"/>
        <v>GLECSE2434 Lawrence Kou ENGR COMPUTER SCIENCE GL Only</v>
      </c>
    </row>
    <row r="26600" spans="1:4">
      <c r="A26600" t="s">
        <v>75655</v>
      </c>
      <c r="B26600" t="s">
        <v>75656</v>
      </c>
      <c r="D26600" t="str">
        <f t="shared" si="415"/>
        <v>GLALAW2433 D Rolston LAND AIR And WATER RESOURCES GL Only</v>
      </c>
    </row>
    <row r="26601" spans="1:4">
      <c r="A26601" t="s">
        <v>75657</v>
      </c>
      <c r="B26601" t="s">
        <v>75658</v>
      </c>
      <c r="D26601" t="str">
        <f t="shared" si="415"/>
        <v>GLMNEU2432 Michelle Chan MED Neurology GL Only</v>
      </c>
    </row>
    <row r="26602" spans="1:4">
      <c r="A26602" t="s">
        <v>75659</v>
      </c>
      <c r="B26602" t="s">
        <v>75660</v>
      </c>
      <c r="D26602" t="str">
        <f t="shared" si="415"/>
        <v>GLLCMN2431 Robert Bell COMMUNICATION GL Only</v>
      </c>
    </row>
    <row r="26603" spans="1:4">
      <c r="A26603" t="s">
        <v>75661</v>
      </c>
      <c r="B26603" t="s">
        <v>75662</v>
      </c>
      <c r="D26603" t="str">
        <f t="shared" si="415"/>
        <v>GLLCDM2430 Lishan Amde CINEMA And DIGITAL MEDIA GL Only</v>
      </c>
    </row>
    <row r="26604" spans="1:4">
      <c r="A26604" t="s">
        <v>75663</v>
      </c>
      <c r="B26604" t="s">
        <v>75664</v>
      </c>
      <c r="D26604" t="str">
        <f t="shared" si="415"/>
        <v>GLEMAE2429 Niels Gronbech Jensen MECHANICAL And AEROSPACE ENGR GL Only</v>
      </c>
    </row>
    <row r="26605" spans="1:4">
      <c r="A26605" t="s">
        <v>75665</v>
      </c>
      <c r="B26605" t="s">
        <v>75666</v>
      </c>
      <c r="D26605" t="str">
        <f t="shared" si="415"/>
        <v>GLEBME2428 Aaron M Anderson BIOMEDICAL ENGINEERING GL Only</v>
      </c>
    </row>
    <row r="26606" spans="1:4">
      <c r="A26606" t="s">
        <v>75667</v>
      </c>
      <c r="B26606" t="s">
        <v>75668</v>
      </c>
      <c r="D26606" t="str">
        <f t="shared" si="415"/>
        <v>GLLLAW2427 Lauri Ann Damrell SCHOOL OF LAW GL Only</v>
      </c>
    </row>
    <row r="26607" spans="1:4">
      <c r="A26607" t="s">
        <v>75669</v>
      </c>
      <c r="B26607" t="s">
        <v>75670</v>
      </c>
      <c r="D26607" t="str">
        <f t="shared" si="415"/>
        <v>GLLSOC2426 Diane Felmlee SOCIOLOGY GL Only</v>
      </c>
    </row>
    <row r="26608" spans="1:4">
      <c r="A26608" t="s">
        <v>75671</v>
      </c>
      <c r="B26608" t="s">
        <v>75672</v>
      </c>
      <c r="D26608" t="str">
        <f t="shared" si="415"/>
        <v>GLLDES2425 Susan Verba DEPARTMENT OF DESIGN GL Only</v>
      </c>
    </row>
    <row r="26609" spans="1:4">
      <c r="A26609" t="s">
        <v>75673</v>
      </c>
      <c r="B26609" t="s">
        <v>75674</v>
      </c>
      <c r="D26609" t="str">
        <f t="shared" si="415"/>
        <v>GLECSE2424 Matthew Bishop ENGR COMPUTER SCIENCE GL Only</v>
      </c>
    </row>
    <row r="26610" spans="1:4">
      <c r="A26610" t="s">
        <v>75675</v>
      </c>
      <c r="B26610" t="s">
        <v>75676</v>
      </c>
      <c r="D26610" t="str">
        <f t="shared" si="415"/>
        <v>GLLUWP2423 Brenda Rinard UNIVERSITY WRITING PROGRAM GL Only</v>
      </c>
    </row>
    <row r="26611" spans="1:4">
      <c r="A26611" t="s">
        <v>75677</v>
      </c>
      <c r="B26611" t="s">
        <v>75678</v>
      </c>
      <c r="D26611" t="str">
        <f t="shared" si="415"/>
        <v>GLMCEL2422 Richard Tucker MED Cell Biology And Human Anat GL Only</v>
      </c>
    </row>
    <row r="26612" spans="1:4">
      <c r="A26612" t="s">
        <v>75679</v>
      </c>
      <c r="B26612" t="s">
        <v>75680</v>
      </c>
      <c r="D26612" t="str">
        <f t="shared" si="415"/>
        <v>GLBMMG2421 Paul Baumann MICROBIOLOGY And MOLEC GENETICS GL Only</v>
      </c>
    </row>
    <row r="26613" spans="1:4">
      <c r="A26613" t="s">
        <v>75681</v>
      </c>
      <c r="B26613" t="s">
        <v>75682</v>
      </c>
      <c r="D26613" t="str">
        <f t="shared" si="415"/>
        <v>GLAENM2420 Howard Ferris ENTOMOLOGY NEMATOLOGY GL Only</v>
      </c>
    </row>
    <row r="26614" spans="1:4">
      <c r="A26614" t="s">
        <v>75683</v>
      </c>
      <c r="B26614" t="s">
        <v>75684</v>
      </c>
      <c r="D26614" t="str">
        <f t="shared" si="415"/>
        <v>GLLPHI2419 Adam Sennet PHILOSOPHY GL Only</v>
      </c>
    </row>
    <row r="26615" spans="1:4">
      <c r="A26615" t="s">
        <v>75685</v>
      </c>
      <c r="B26615" t="s">
        <v>75686</v>
      </c>
      <c r="D26615" t="str">
        <f t="shared" si="415"/>
        <v>GLMOBG2418 Bob Peng MED Obstetrics And Gynecology GL Only</v>
      </c>
    </row>
    <row r="26616" spans="1:4">
      <c r="A26616" t="s">
        <v>75687</v>
      </c>
      <c r="B26616" t="s">
        <v>75688</v>
      </c>
      <c r="D26616" t="str">
        <f t="shared" si="415"/>
        <v>GLMMIC2417 Charles Bevins MED Medical Microbiology And Imm GL Only</v>
      </c>
    </row>
    <row r="26617" spans="1:4">
      <c r="A26617" t="s">
        <v>75689</v>
      </c>
      <c r="B26617" t="s">
        <v>75690</v>
      </c>
      <c r="D26617" t="str">
        <f t="shared" si="415"/>
        <v>GLLPHI2416 George Mattey PHILOSOPHY GL Only</v>
      </c>
    </row>
    <row r="26618" spans="1:4">
      <c r="A26618" t="s">
        <v>75691</v>
      </c>
      <c r="B26618" t="s">
        <v>75692</v>
      </c>
      <c r="D26618" t="str">
        <f t="shared" si="415"/>
        <v>GLLUWP2415 Bohdana Demchuk UNIVERSITY WRITING PROGRAM GL Only</v>
      </c>
    </row>
    <row r="26619" spans="1:4">
      <c r="A26619" t="s">
        <v>75693</v>
      </c>
      <c r="B26619" t="s">
        <v>75694</v>
      </c>
      <c r="D26619" t="str">
        <f t="shared" si="415"/>
        <v>GLAPPA2414 Clarence Kado PLANT PATHOLOGY GL Only</v>
      </c>
    </row>
    <row r="26620" spans="1:4">
      <c r="A26620" t="s">
        <v>75695</v>
      </c>
      <c r="B26620" t="s">
        <v>75696</v>
      </c>
      <c r="D26620" t="str">
        <f t="shared" si="415"/>
        <v>GLLCDM2413 Colin N Milburn CINEMA And DIGITAL MEDIA GL Only</v>
      </c>
    </row>
    <row r="26621" spans="1:4">
      <c r="A26621" t="s">
        <v>75697</v>
      </c>
      <c r="B26621" t="s">
        <v>75698</v>
      </c>
      <c r="D26621" t="str">
        <f t="shared" si="415"/>
        <v>GLLSOC2412 David M Mccourt SOCIOLOGY GL Only</v>
      </c>
    </row>
    <row r="26622" spans="1:4">
      <c r="A26622" t="s">
        <v>75699</v>
      </c>
      <c r="B26622" t="s">
        <v>75700</v>
      </c>
      <c r="D26622" t="str">
        <f t="shared" si="415"/>
        <v>GLMBIO2411 Matthias Frank MED Biochem And Molecular Med GL Only</v>
      </c>
    </row>
    <row r="26623" spans="1:4">
      <c r="A26623" t="s">
        <v>75701</v>
      </c>
      <c r="B26623" t="s">
        <v>75702</v>
      </c>
      <c r="D26623" t="str">
        <f t="shared" si="415"/>
        <v>GLLHIS2410 Barbara Metcalf HISTORY GL Only</v>
      </c>
    </row>
    <row r="26624" spans="1:4">
      <c r="A26624" t="s">
        <v>75703</v>
      </c>
      <c r="B26624" t="s">
        <v>75704</v>
      </c>
      <c r="D26624" t="str">
        <f t="shared" si="415"/>
        <v>GLMFCM2409 Joseph Schad MED Family And Community Med GL Only</v>
      </c>
    </row>
    <row r="26625" spans="1:4">
      <c r="A26625" t="s">
        <v>75705</v>
      </c>
      <c r="B26625" t="s">
        <v>75706</v>
      </c>
      <c r="D26625" t="str">
        <f t="shared" si="415"/>
        <v>GLMPED2408 Stephanie Crossen MED Pediatrics GL Only</v>
      </c>
    </row>
    <row r="26626" spans="1:4">
      <c r="A26626" t="s">
        <v>75707</v>
      </c>
      <c r="B26626" t="s">
        <v>75708</v>
      </c>
      <c r="D26626" t="str">
        <f t="shared" si="415"/>
        <v>GLLSAP2407 F Samaniego SPANISH And PORTUGUESE GL Only</v>
      </c>
    </row>
    <row r="26627" spans="1:4">
      <c r="A26627" t="s">
        <v>75709</v>
      </c>
      <c r="B26627" t="s">
        <v>75710</v>
      </c>
      <c r="D26627" t="str">
        <f t="shared" ref="D26627:D26690" si="416">A26627&amp;" "&amp;B26627</f>
        <v>GLMOBG2406 Herman Hedriana MED Obstetrics And Gynecology GL Only</v>
      </c>
    </row>
    <row r="26628" spans="1:4">
      <c r="A26628" t="s">
        <v>75711</v>
      </c>
      <c r="B26628" t="s">
        <v>75712</v>
      </c>
      <c r="D26628" t="str">
        <f t="shared" si="416"/>
        <v>GLEBME2405 Marc Facciotti BIOMEDICAL ENGINEERING GL Only</v>
      </c>
    </row>
    <row r="26629" spans="1:4">
      <c r="A26629" t="s">
        <v>75713</v>
      </c>
      <c r="B26629" t="s">
        <v>75714</v>
      </c>
      <c r="D26629" t="str">
        <f t="shared" si="416"/>
        <v>GLAANS2404 E Depeters ANIMAL SCIENCE GL Only</v>
      </c>
    </row>
    <row r="26630" spans="1:4">
      <c r="A26630" t="s">
        <v>75715</v>
      </c>
      <c r="B26630" t="s">
        <v>75716</v>
      </c>
      <c r="D26630" t="str">
        <f t="shared" si="416"/>
        <v>GLBNPB2403 John Furlow NEURO PHYSIO And BEHAVIOR GL Only</v>
      </c>
    </row>
    <row r="26631" spans="1:4">
      <c r="A26631" t="s">
        <v>75717</v>
      </c>
      <c r="B26631" t="s">
        <v>75718</v>
      </c>
      <c r="D26631" t="str">
        <f t="shared" si="416"/>
        <v>GLLAST2402 Robin Hill ART And ART HISTORY GL Only</v>
      </c>
    </row>
    <row r="26632" spans="1:4">
      <c r="A26632" t="s">
        <v>75719</v>
      </c>
      <c r="B26632" t="s">
        <v>75720</v>
      </c>
      <c r="D26632" t="str">
        <f t="shared" si="416"/>
        <v>GLMORT2401 Nicole Friel MED Orthopaedic Surgery GL Only</v>
      </c>
    </row>
    <row r="26633" spans="1:4">
      <c r="A26633" t="s">
        <v>75721</v>
      </c>
      <c r="B26633" t="s">
        <v>75722</v>
      </c>
      <c r="D26633" t="str">
        <f t="shared" si="416"/>
        <v>GLMANS2400 Fiona Scott MED Anesth And Pain Medicine GL Only</v>
      </c>
    </row>
    <row r="26634" spans="1:4">
      <c r="A26634" t="s">
        <v>75723</v>
      </c>
      <c r="B26634" t="s">
        <v>75724</v>
      </c>
      <c r="D26634" t="str">
        <f t="shared" si="416"/>
        <v>GLMOBG2399 Jennifer Ozeir MED Obstetrics And Gynecology GL Only</v>
      </c>
    </row>
    <row r="26635" spans="1:4">
      <c r="A26635" t="s">
        <v>75725</v>
      </c>
      <c r="B26635" t="s">
        <v>75726</v>
      </c>
      <c r="D26635" t="str">
        <f t="shared" si="416"/>
        <v>GLIMGI2398 Sooraj Tejaswi MED Int Med Gastroenterology GL Only</v>
      </c>
    </row>
    <row r="26636" spans="1:4">
      <c r="A26636" t="s">
        <v>75727</v>
      </c>
      <c r="B26636" t="s">
        <v>75728</v>
      </c>
      <c r="D26636" t="str">
        <f t="shared" si="416"/>
        <v>GLECEE2397 Stefan Wuertz CIVIL And ENVIRONMENTAL ENGR GL Only</v>
      </c>
    </row>
    <row r="26637" spans="1:4">
      <c r="A26637" t="s">
        <v>75729</v>
      </c>
      <c r="B26637" t="s">
        <v>75730</v>
      </c>
      <c r="D26637" t="str">
        <f t="shared" si="416"/>
        <v>GLMPED2396 Michelle Hamline MED Pediatrics GL Only</v>
      </c>
    </row>
    <row r="26638" spans="1:4">
      <c r="A26638" t="s">
        <v>75731</v>
      </c>
      <c r="B26638" t="s">
        <v>75732</v>
      </c>
      <c r="D26638" t="str">
        <f t="shared" si="416"/>
        <v>GLLIBR2395 K Mawdsley UCDLIBRARY GL Only</v>
      </c>
    </row>
    <row r="26639" spans="1:4">
      <c r="A26639" t="s">
        <v>75733</v>
      </c>
      <c r="B26639" t="s">
        <v>75734</v>
      </c>
      <c r="D26639" t="str">
        <f t="shared" si="416"/>
        <v>GLECHE2394 Tonya Kuhl CHEMICAL ENGINEERING GL Only</v>
      </c>
    </row>
    <row r="26640" spans="1:4">
      <c r="A26640" t="s">
        <v>75735</v>
      </c>
      <c r="B26640" t="s">
        <v>75736</v>
      </c>
      <c r="D26640" t="str">
        <f t="shared" si="416"/>
        <v>GLMPMR2393 Carol Albanese MED Physical Medicine And Rehab GL Only</v>
      </c>
    </row>
    <row r="26641" spans="1:4">
      <c r="A26641" t="s">
        <v>75737</v>
      </c>
      <c r="B26641" t="s">
        <v>75738</v>
      </c>
      <c r="D26641" t="str">
        <f t="shared" si="416"/>
        <v>GLMANS2392 Marissa Vadi MED Anesth And Pain Medicine GL Only</v>
      </c>
    </row>
    <row r="26642" spans="1:4">
      <c r="A26642" t="s">
        <v>75739</v>
      </c>
      <c r="B26642" t="s">
        <v>75740</v>
      </c>
      <c r="D26642" t="str">
        <f t="shared" si="416"/>
        <v>GLLAHI2391 Deirdre White ART And ART HISTORY GL Only</v>
      </c>
    </row>
    <row r="26643" spans="1:4">
      <c r="A26643" t="s">
        <v>75741</v>
      </c>
      <c r="B26643" t="s">
        <v>75742</v>
      </c>
      <c r="D26643" t="str">
        <f t="shared" si="416"/>
        <v>GLAETX2390 Sascha Nicklisch ENVIRONMENTAL TOXICOLOGY GL Only</v>
      </c>
    </row>
    <row r="26644" spans="1:4">
      <c r="A26644" t="s">
        <v>75743</v>
      </c>
      <c r="B26644" t="s">
        <v>75744</v>
      </c>
      <c r="D26644" t="str">
        <f t="shared" si="416"/>
        <v>GLVAPC2389 Edward Schelegle VM ANAT PHYSIO And CELL BIOLOGY GL Only</v>
      </c>
    </row>
    <row r="26645" spans="1:4">
      <c r="A26645" t="s">
        <v>75745</v>
      </c>
      <c r="B26645" t="s">
        <v>75746</v>
      </c>
      <c r="D26645" t="str">
        <f t="shared" si="416"/>
        <v>GLAENM2388 Bruce Eldridge ENTOMOLOGY NEMATOLOGY GL Only</v>
      </c>
    </row>
    <row r="26646" spans="1:4">
      <c r="A26646" t="s">
        <v>75747</v>
      </c>
      <c r="B26646" t="s">
        <v>75748</v>
      </c>
      <c r="D26646" t="str">
        <f t="shared" si="416"/>
        <v>GLMPAT2387 Christian Hansen MED Pathology And Lab Medicine GL Only</v>
      </c>
    </row>
    <row r="26647" spans="1:4">
      <c r="A26647" t="s">
        <v>75749</v>
      </c>
      <c r="B26647" t="s">
        <v>75750</v>
      </c>
      <c r="D26647" t="str">
        <f t="shared" si="416"/>
        <v>GLLUWP2386 John Boe UNIVERSITY WRITING PROGRAM GL Only</v>
      </c>
    </row>
    <row r="26648" spans="1:4">
      <c r="A26648" t="s">
        <v>75751</v>
      </c>
      <c r="B26648" t="s">
        <v>75752</v>
      </c>
      <c r="D26648" t="str">
        <f t="shared" si="416"/>
        <v>GLAANS2385 Timothy Hackmann ANIMAL SCIENCE GL Only</v>
      </c>
    </row>
    <row r="26649" spans="1:4">
      <c r="A26649" t="s">
        <v>75753</v>
      </c>
      <c r="B26649" t="s">
        <v>75754</v>
      </c>
      <c r="D26649" t="str">
        <f t="shared" si="416"/>
        <v>GLMEPM2384 Heike Thiel De Bocanegra MED Public Health Sciences GL Only</v>
      </c>
    </row>
    <row r="26650" spans="1:4">
      <c r="A26650" t="s">
        <v>75755</v>
      </c>
      <c r="B26650" t="s">
        <v>75756</v>
      </c>
      <c r="D26650" t="str">
        <f t="shared" si="416"/>
        <v>GLACHE2383 Frank Hirtz HUMAN ECOLOGY GL Only</v>
      </c>
    </row>
    <row r="26651" spans="1:4">
      <c r="A26651" t="s">
        <v>75757</v>
      </c>
      <c r="B26651" t="s">
        <v>75758</v>
      </c>
      <c r="D26651" t="str">
        <f t="shared" si="416"/>
        <v>GLIMCA2382 Hana Anderson MED INT MED CARDIOLOGY GL Only</v>
      </c>
    </row>
    <row r="26652" spans="1:4">
      <c r="A26652" t="s">
        <v>75759</v>
      </c>
      <c r="B26652" t="s">
        <v>75760</v>
      </c>
      <c r="D26652" t="str">
        <f t="shared" si="416"/>
        <v>GLGSM12381 Eitan Gerstner GRADUATE SCHOOL OF MANAGEMENT GL Only</v>
      </c>
    </row>
    <row r="26653" spans="1:4">
      <c r="A26653" t="s">
        <v>75761</v>
      </c>
      <c r="B26653" t="s">
        <v>75762</v>
      </c>
      <c r="D26653" t="str">
        <f t="shared" si="416"/>
        <v>GLBMCB2380 Diana Myles MOLECULAR And CELLULAR BIO GL Only</v>
      </c>
    </row>
    <row r="26654" spans="1:4">
      <c r="A26654" t="s">
        <v>75763</v>
      </c>
      <c r="B26654" t="s">
        <v>75764</v>
      </c>
      <c r="D26654" t="str">
        <f t="shared" si="416"/>
        <v>GLIMEN2379 Prasanth Surampudi MED Int Med Endocrinology GL Only</v>
      </c>
    </row>
    <row r="26655" spans="1:4">
      <c r="A26655" t="s">
        <v>75765</v>
      </c>
      <c r="B26655" t="s">
        <v>75766</v>
      </c>
      <c r="D26655" t="str">
        <f t="shared" si="416"/>
        <v>GLLPOL2378 Josephine Andrews POLITICAL SCIENCE GL Only</v>
      </c>
    </row>
    <row r="26656" spans="1:4">
      <c r="A26656" t="s">
        <v>75767</v>
      </c>
      <c r="B26656" t="s">
        <v>75768</v>
      </c>
      <c r="D26656" t="str">
        <f t="shared" si="416"/>
        <v>GLEBME2377 Anthony Passerini BIOMEDICAL ENGINEERING GL Only</v>
      </c>
    </row>
    <row r="26657" spans="1:4">
      <c r="A26657" t="s">
        <v>75769</v>
      </c>
      <c r="B26657" t="s">
        <v>75770</v>
      </c>
      <c r="D26657" t="str">
        <f t="shared" si="416"/>
        <v>GLIMID2376 Sarah Waldman MED Int Med Infectious Dis GL Only</v>
      </c>
    </row>
    <row r="26658" spans="1:4">
      <c r="A26658" t="s">
        <v>75771</v>
      </c>
      <c r="B26658" t="s">
        <v>75772</v>
      </c>
      <c r="D26658" t="str">
        <f t="shared" si="416"/>
        <v>GLMSUR2375 Robert Gunther MED Surgery GL Only</v>
      </c>
    </row>
    <row r="26659" spans="1:4">
      <c r="A26659" t="s">
        <v>75773</v>
      </c>
      <c r="B26659" t="s">
        <v>75774</v>
      </c>
      <c r="D26659" t="str">
        <f t="shared" si="416"/>
        <v>GLMHPH2374 Laura Borodinsky MED Physiology And Membrane Biol GL Only</v>
      </c>
    </row>
    <row r="26660" spans="1:4">
      <c r="A26660" t="s">
        <v>75775</v>
      </c>
      <c r="B26660" t="s">
        <v>75776</v>
      </c>
      <c r="D26660" t="str">
        <f t="shared" si="416"/>
        <v>GLIMHO2373 Theodore Wun MED Int Med HEMONC GL Only</v>
      </c>
    </row>
    <row r="26661" spans="1:4">
      <c r="A26661" t="s">
        <v>75777</v>
      </c>
      <c r="B26661" t="s">
        <v>75778</v>
      </c>
      <c r="D26661" t="str">
        <f t="shared" si="416"/>
        <v>GLMCEL2372 Kent Erickson MED Cell Biology And Human Anat GL Only</v>
      </c>
    </row>
    <row r="26662" spans="1:4">
      <c r="A26662" t="s">
        <v>75779</v>
      </c>
      <c r="B26662" t="s">
        <v>75780</v>
      </c>
      <c r="D26662" t="str">
        <f t="shared" si="416"/>
        <v>GLLMAT2371 William Tavernetti MATHEMATICS GL Only</v>
      </c>
    </row>
    <row r="26663" spans="1:4">
      <c r="A26663" t="s">
        <v>75781</v>
      </c>
      <c r="B26663" t="s">
        <v>75782</v>
      </c>
      <c r="D26663" t="str">
        <f t="shared" si="416"/>
        <v>GLVPHR2370 Richard Yamamoto VM POPULATION HLTH And REPROD GL Only</v>
      </c>
    </row>
    <row r="26664" spans="1:4">
      <c r="A26664" t="s">
        <v>75783</v>
      </c>
      <c r="B26664" t="s">
        <v>75784</v>
      </c>
      <c r="D26664" t="str">
        <f t="shared" si="416"/>
        <v>GLMOTO2369 Travis Tollefson MED Otolaryngology GL Only</v>
      </c>
    </row>
    <row r="26665" spans="1:4">
      <c r="A26665" t="s">
        <v>75785</v>
      </c>
      <c r="B26665" t="s">
        <v>75786</v>
      </c>
      <c r="D26665" t="str">
        <f t="shared" si="416"/>
        <v>GLACHE2368 Janet Momsen HUMAN ECOLOGY GL Only</v>
      </c>
    </row>
    <row r="26666" spans="1:4">
      <c r="A26666" t="s">
        <v>75787</v>
      </c>
      <c r="B26666" t="s">
        <v>75788</v>
      </c>
      <c r="D26666" t="str">
        <f t="shared" si="416"/>
        <v>GLAPPA2367 Gitta Coaker PLANT PATHOLOGY GL Only</v>
      </c>
    </row>
    <row r="26667" spans="1:4">
      <c r="A26667" t="s">
        <v>75789</v>
      </c>
      <c r="B26667" t="s">
        <v>75790</v>
      </c>
      <c r="D26667" t="str">
        <f t="shared" si="416"/>
        <v>GLLFAI2366 Gustavo Foscarini FRENCH And ITALIAN GL Only</v>
      </c>
    </row>
    <row r="26668" spans="1:4">
      <c r="A26668" t="s">
        <v>75791</v>
      </c>
      <c r="B26668" t="s">
        <v>75792</v>
      </c>
      <c r="D26668" t="str">
        <f t="shared" si="416"/>
        <v>GLMPSY2365 Debra Kahn MED Psychiatry And Behav Sci GL Only</v>
      </c>
    </row>
    <row r="26669" spans="1:4">
      <c r="A26669" t="s">
        <v>75793</v>
      </c>
      <c r="B26669" t="s">
        <v>75794</v>
      </c>
      <c r="D26669" t="str">
        <f t="shared" si="416"/>
        <v>GLMPSY2363 Barbara McDermott MED Psychiatry And Behav Sci GL Only</v>
      </c>
    </row>
    <row r="26670" spans="1:4">
      <c r="A26670" t="s">
        <v>75795</v>
      </c>
      <c r="B26670" t="s">
        <v>75796</v>
      </c>
      <c r="D26670" t="str">
        <f t="shared" si="416"/>
        <v>GLMPSY2362 Haim Weinberg MED Psychiatry And Behav Sci GL Only</v>
      </c>
    </row>
    <row r="26671" spans="1:4">
      <c r="A26671" t="s">
        <v>75797</v>
      </c>
      <c r="B26671" t="s">
        <v>75798</v>
      </c>
      <c r="D26671" t="str">
        <f t="shared" si="416"/>
        <v>GLMPHA2361 Daisuke Sato MED Pharmacology GL Only</v>
      </c>
    </row>
    <row r="26672" spans="1:4">
      <c r="A26672" t="s">
        <v>75799</v>
      </c>
      <c r="B26672" t="s">
        <v>75800</v>
      </c>
      <c r="D26672" t="str">
        <f t="shared" si="416"/>
        <v>GLVPMI2360 Nemi Jain VM PATHOLOGY MICRO And IMMUN GL Only</v>
      </c>
    </row>
    <row r="26673" spans="1:4">
      <c r="A26673" t="s">
        <v>75801</v>
      </c>
      <c r="B26673" t="s">
        <v>75802</v>
      </c>
      <c r="D26673" t="str">
        <f t="shared" si="416"/>
        <v>GLLANT2359 Cristiana Giordano ANTHROPOLOGY GL Only</v>
      </c>
    </row>
    <row r="26674" spans="1:4">
      <c r="A26674" t="s">
        <v>75803</v>
      </c>
      <c r="B26674" t="s">
        <v>75804</v>
      </c>
      <c r="D26674" t="str">
        <f t="shared" si="416"/>
        <v>GLMPED2358 Katherine Eastham MED Pediatrics GL Only</v>
      </c>
    </row>
    <row r="26675" spans="1:4">
      <c r="A26675" t="s">
        <v>75805</v>
      </c>
      <c r="B26675" t="s">
        <v>75806</v>
      </c>
      <c r="D26675" t="str">
        <f t="shared" si="416"/>
        <v>GLMOTO2357 Debbie Aizenberg MED Otolaryngology GL Only</v>
      </c>
    </row>
    <row r="26676" spans="1:4">
      <c r="A26676" t="s">
        <v>75807</v>
      </c>
      <c r="B26676" t="s">
        <v>75808</v>
      </c>
      <c r="D26676" t="str">
        <f t="shared" si="416"/>
        <v>GLGSM12356 Robert Yetman GRADUATE SCHOOL OF MANAGEMENT GL Only</v>
      </c>
    </row>
    <row r="26677" spans="1:4">
      <c r="A26677" t="s">
        <v>75809</v>
      </c>
      <c r="B26677" t="s">
        <v>75810</v>
      </c>
      <c r="D26677" t="str">
        <f t="shared" si="416"/>
        <v>GLLMAT2355 Michael Kapovich MATHEMATICS GL Only</v>
      </c>
    </row>
    <row r="26678" spans="1:4">
      <c r="A26678" t="s">
        <v>75811</v>
      </c>
      <c r="B26678" t="s">
        <v>75812</v>
      </c>
      <c r="D26678" t="str">
        <f t="shared" si="416"/>
        <v>GLMPED2354 Kara Kuhn Riordon MED Pediatrics GL Only</v>
      </c>
    </row>
    <row r="26679" spans="1:4">
      <c r="A26679" t="s">
        <v>75813</v>
      </c>
      <c r="B26679" t="s">
        <v>75814</v>
      </c>
      <c r="D26679" t="str">
        <f t="shared" si="416"/>
        <v>GLNURS2353 Lisa Adamek School of Nursing GL Only</v>
      </c>
    </row>
    <row r="26680" spans="1:4">
      <c r="A26680" t="s">
        <v>75815</v>
      </c>
      <c r="B26680" t="s">
        <v>75816</v>
      </c>
      <c r="D26680" t="str">
        <f t="shared" si="416"/>
        <v>GLIMCA2352 John Iskikian MED INT MED CARDIOLOGY GL Only</v>
      </c>
    </row>
    <row r="26681" spans="1:4">
      <c r="A26681" t="s">
        <v>75817</v>
      </c>
      <c r="B26681" t="s">
        <v>75818</v>
      </c>
      <c r="D26681" t="str">
        <f t="shared" si="416"/>
        <v>GLMOBG2351 Lloyd Smith MED Obstetrics And Gynecology GL Only</v>
      </c>
    </row>
    <row r="26682" spans="1:4">
      <c r="A26682" t="s">
        <v>75819</v>
      </c>
      <c r="B26682" t="s">
        <v>75820</v>
      </c>
      <c r="D26682" t="str">
        <f t="shared" si="416"/>
        <v>GLDEDU2350 Chantal Lacrampe Mace EDUCATION GL Only</v>
      </c>
    </row>
    <row r="26683" spans="1:4">
      <c r="A26683" t="s">
        <v>75821</v>
      </c>
      <c r="B26683" t="s">
        <v>75822</v>
      </c>
      <c r="D26683" t="str">
        <f t="shared" si="416"/>
        <v>GLLCHE2349 Dean Tantillo CHEMISTRY GL Only</v>
      </c>
    </row>
    <row r="26684" spans="1:4">
      <c r="A26684" t="s">
        <v>75823</v>
      </c>
      <c r="B26684" t="s">
        <v>75824</v>
      </c>
      <c r="D26684" t="str">
        <f t="shared" si="416"/>
        <v>GLMPED2348 Karen Barretto MED Pediatrics GL Only</v>
      </c>
    </row>
    <row r="26685" spans="1:4">
      <c r="A26685" t="s">
        <v>75825</v>
      </c>
      <c r="B26685" t="s">
        <v>75826</v>
      </c>
      <c r="D26685" t="str">
        <f t="shared" si="416"/>
        <v>GLLMUS2347 Christian Baldini MUSIC GL Only</v>
      </c>
    </row>
    <row r="26686" spans="1:4">
      <c r="A26686" t="s">
        <v>75827</v>
      </c>
      <c r="B26686" t="s">
        <v>75828</v>
      </c>
      <c r="D26686" t="str">
        <f t="shared" si="416"/>
        <v>GLIMHO2346 Malcolm R Mackenzie MED Int Med HEMONC GL Only</v>
      </c>
    </row>
    <row r="26687" spans="1:4">
      <c r="A26687" t="s">
        <v>75829</v>
      </c>
      <c r="B26687" t="s">
        <v>75830</v>
      </c>
      <c r="D26687" t="str">
        <f t="shared" si="416"/>
        <v>GLMFCM2345 Alicia Agnoli MED Family And Community Med GL Only</v>
      </c>
    </row>
    <row r="26688" spans="1:4">
      <c r="A26688" t="s">
        <v>75831</v>
      </c>
      <c r="B26688" t="s">
        <v>75832</v>
      </c>
      <c r="D26688" t="str">
        <f t="shared" si="416"/>
        <v>GLDEDU2344 Carolynn Ranch EDUCATION GL Only</v>
      </c>
    </row>
    <row r="26689" spans="1:4">
      <c r="A26689" t="s">
        <v>75833</v>
      </c>
      <c r="B26689" t="s">
        <v>75834</v>
      </c>
      <c r="D26689" t="str">
        <f t="shared" si="416"/>
        <v>GLMEPM2343 Onur Nacakgedigi MED Public Health Sciences GL Only</v>
      </c>
    </row>
    <row r="26690" spans="1:4">
      <c r="A26690" t="s">
        <v>75835</v>
      </c>
      <c r="B26690" t="s">
        <v>75836</v>
      </c>
      <c r="D26690" t="str">
        <f t="shared" si="416"/>
        <v>GLAPPA2342 Lynn Epstein PLANT PATHOLOGY GL Only</v>
      </c>
    </row>
    <row r="26691" spans="1:4">
      <c r="A26691" t="s">
        <v>75837</v>
      </c>
      <c r="B26691" t="s">
        <v>75838</v>
      </c>
      <c r="D26691" t="str">
        <f t="shared" ref="D26691:D26754" si="417">A26691&amp;" "&amp;B26691</f>
        <v>GLAENM2341 Jason Bond ENTOMOLOGY NEMATOLOGY GL Only</v>
      </c>
    </row>
    <row r="26692" spans="1:4">
      <c r="A26692" t="s">
        <v>75839</v>
      </c>
      <c r="B26692" t="s">
        <v>75840</v>
      </c>
      <c r="D26692" t="str">
        <f t="shared" si="417"/>
        <v>GLDEDU2340 Margarita Jimenez Silva EDUCATION GL Only</v>
      </c>
    </row>
    <row r="26693" spans="1:4">
      <c r="A26693" t="s">
        <v>75841</v>
      </c>
      <c r="B26693" t="s">
        <v>75842</v>
      </c>
      <c r="D26693" t="str">
        <f t="shared" si="417"/>
        <v>GLVVSR2339 Cleta Bailey VM SURGRAD SCIENCE GL Only</v>
      </c>
    </row>
    <row r="26694" spans="1:4">
      <c r="A26694" t="s">
        <v>75843</v>
      </c>
      <c r="B26694" t="s">
        <v>75844</v>
      </c>
      <c r="D26694" t="str">
        <f t="shared" si="417"/>
        <v>GLMNEU2338 Da Liu MED Neurology GL Only</v>
      </c>
    </row>
    <row r="26695" spans="1:4">
      <c r="A26695" t="s">
        <v>75845</v>
      </c>
      <c r="B26695" t="s">
        <v>75846</v>
      </c>
      <c r="D26695" t="str">
        <f t="shared" si="417"/>
        <v>GLBNPB2337 Lee Miller NEURO PHYSIO And BEHAVIOR GL Only</v>
      </c>
    </row>
    <row r="26696" spans="1:4">
      <c r="A26696" t="s">
        <v>75847</v>
      </c>
      <c r="B26696" t="s">
        <v>75848</v>
      </c>
      <c r="D26696" t="str">
        <f t="shared" si="417"/>
        <v>GLECHE2336 Priya Shah CHEMICAL ENGINEERING GL Only</v>
      </c>
    </row>
    <row r="26697" spans="1:4">
      <c r="A26697" t="s">
        <v>75849</v>
      </c>
      <c r="B26697" t="s">
        <v>75850</v>
      </c>
      <c r="D26697" t="str">
        <f t="shared" si="417"/>
        <v>GLVPMI2335 Joseph Zinkl VM PATHOLOGY MICRO And IMMUN GL Only</v>
      </c>
    </row>
    <row r="26698" spans="1:4">
      <c r="A26698" t="s">
        <v>75851</v>
      </c>
      <c r="B26698" t="s">
        <v>75852</v>
      </c>
      <c r="D26698" t="str">
        <f t="shared" si="417"/>
        <v>GLMPED2334 Rory Kamerman Kretzmer MED Pediatrics GL Only</v>
      </c>
    </row>
    <row r="26699" spans="1:4">
      <c r="A26699" t="s">
        <v>75853</v>
      </c>
      <c r="B26699" t="s">
        <v>75854</v>
      </c>
      <c r="D26699" t="str">
        <f t="shared" si="417"/>
        <v>GLBMCB2333 Francis Mcnally MOLECULAR And CELLULAR BIO GL Only</v>
      </c>
    </row>
    <row r="26700" spans="1:4">
      <c r="A26700" t="s">
        <v>75855</v>
      </c>
      <c r="B26700" t="s">
        <v>75856</v>
      </c>
      <c r="D26700" t="str">
        <f t="shared" si="417"/>
        <v>GLMFCM2332 Khang Hoang MED Family And Community Med GL Only</v>
      </c>
    </row>
    <row r="26701" spans="1:4">
      <c r="A26701" t="s">
        <v>75857</v>
      </c>
      <c r="B26701" t="s">
        <v>75858</v>
      </c>
      <c r="D26701" t="str">
        <f t="shared" si="417"/>
        <v>GLAPLS2331 Douglas Shaw PLANT SCIENCES GL Only</v>
      </c>
    </row>
    <row r="26702" spans="1:4">
      <c r="A26702" t="s">
        <v>75859</v>
      </c>
      <c r="B26702" t="s">
        <v>75860</v>
      </c>
      <c r="D26702" t="str">
        <f t="shared" si="417"/>
        <v>GLANUT2330 Nancy Keim NUTRITION GL Only</v>
      </c>
    </row>
    <row r="26703" spans="1:4">
      <c r="A26703" t="s">
        <v>75861</v>
      </c>
      <c r="B26703" t="s">
        <v>75862</v>
      </c>
      <c r="D26703" t="str">
        <f t="shared" si="417"/>
        <v>GLIMHO2329 Primo Lara MED Int Med HEMONC GL Only</v>
      </c>
    </row>
    <row r="26704" spans="1:4">
      <c r="A26704" t="s">
        <v>75863</v>
      </c>
      <c r="B26704" t="s">
        <v>75864</v>
      </c>
      <c r="D26704" t="str">
        <f t="shared" si="417"/>
        <v>GLMPHA2328 Johannes Hell MED Pharmacology GL Only</v>
      </c>
    </row>
    <row r="26705" spans="1:4">
      <c r="A26705" t="s">
        <v>75865</v>
      </c>
      <c r="B26705" t="s">
        <v>75866</v>
      </c>
      <c r="D26705" t="str">
        <f t="shared" si="417"/>
        <v>GLACHE2327 Martin Kenney HUMAN ECOLOGY GL Only</v>
      </c>
    </row>
    <row r="26706" spans="1:4">
      <c r="A26706" t="s">
        <v>75867</v>
      </c>
      <c r="B26706" t="s">
        <v>75868</v>
      </c>
      <c r="D26706" t="str">
        <f t="shared" si="417"/>
        <v>GLECSE2326 Sean Peisert ENGR COMPUTER SCIENCE GL Only</v>
      </c>
    </row>
    <row r="26707" spans="1:4">
      <c r="A26707" t="s">
        <v>75869</v>
      </c>
      <c r="B26707" t="s">
        <v>75870</v>
      </c>
      <c r="D26707" t="str">
        <f t="shared" si="417"/>
        <v>GLMPED2325 Lisa Rasmussen MED Pediatrics GL Only</v>
      </c>
    </row>
    <row r="26708" spans="1:4">
      <c r="A26708" t="s">
        <v>75871</v>
      </c>
      <c r="B26708" t="s">
        <v>75872</v>
      </c>
      <c r="D26708" t="str">
        <f t="shared" si="417"/>
        <v>GLABAE2324 Ruihong Zhang BIOLOGICAL And AG ENGINEERING GL Only</v>
      </c>
    </row>
    <row r="26709" spans="1:4">
      <c r="A26709" t="s">
        <v>75873</v>
      </c>
      <c r="B26709" t="s">
        <v>75874</v>
      </c>
      <c r="D26709" t="str">
        <f t="shared" si="417"/>
        <v>GLMERM2323 Matthew Greer MED Emergency Medicine GL Only</v>
      </c>
    </row>
    <row r="26710" spans="1:4">
      <c r="A26710" t="s">
        <v>75875</v>
      </c>
      <c r="B26710" t="s">
        <v>75876</v>
      </c>
      <c r="D26710" t="str">
        <f t="shared" si="417"/>
        <v>GLMPHA2322 Angela Gelli MED Pharmacology GL Only</v>
      </c>
    </row>
    <row r="26711" spans="1:4">
      <c r="A26711" t="s">
        <v>75877</v>
      </c>
      <c r="B26711" t="s">
        <v>75878</v>
      </c>
      <c r="D26711" t="str">
        <f t="shared" si="417"/>
        <v>GLMSUR2321 Kiho Cho MED Surgery GL Only</v>
      </c>
    </row>
    <row r="26712" spans="1:4">
      <c r="A26712" t="s">
        <v>75879</v>
      </c>
      <c r="B26712" t="s">
        <v>75880</v>
      </c>
      <c r="D26712" t="str">
        <f t="shared" si="417"/>
        <v>GLIMEN2320 John Yoon MED Int Med Endocrinology GL Only</v>
      </c>
    </row>
    <row r="26713" spans="1:4">
      <c r="A26713" t="s">
        <v>75881</v>
      </c>
      <c r="B26713" t="s">
        <v>75882</v>
      </c>
      <c r="D26713" t="str">
        <f t="shared" si="417"/>
        <v>GLMHPH2319 Alla F Fomina MED Physiology And Membrane Biol GL Only</v>
      </c>
    </row>
    <row r="26714" spans="1:4">
      <c r="A26714" t="s">
        <v>75883</v>
      </c>
      <c r="B26714" t="s">
        <v>75884</v>
      </c>
      <c r="D26714" t="str">
        <f t="shared" si="417"/>
        <v>GLLUWP2318 Lisa Jane Klotz UNIVERSITY WRITING PROGRAM GL Only</v>
      </c>
    </row>
    <row r="26715" spans="1:4">
      <c r="A26715" t="s">
        <v>75885</v>
      </c>
      <c r="B26715" t="s">
        <v>75886</v>
      </c>
      <c r="D26715" t="str">
        <f t="shared" si="417"/>
        <v>GLNURS2317 Robin Whitney School of Nursing GL Only</v>
      </c>
    </row>
    <row r="26716" spans="1:4">
      <c r="A26716" t="s">
        <v>75887</v>
      </c>
      <c r="B26716" t="s">
        <v>75888</v>
      </c>
      <c r="D26716" t="str">
        <f t="shared" si="417"/>
        <v>GLLDES2316 Brett Snyder DEPARTMENT OF DESIGN GL Only</v>
      </c>
    </row>
    <row r="26717" spans="1:4">
      <c r="A26717" t="s">
        <v>75889</v>
      </c>
      <c r="B26717" t="s">
        <v>75890</v>
      </c>
      <c r="D26717" t="str">
        <f t="shared" si="417"/>
        <v>GLMHPH2315 Mark Huising MED Physiology And Membrane Biol GL Only</v>
      </c>
    </row>
    <row r="26718" spans="1:4">
      <c r="A26718" t="s">
        <v>75891</v>
      </c>
      <c r="B26718" t="s">
        <v>75892</v>
      </c>
      <c r="D26718" t="str">
        <f t="shared" si="417"/>
        <v>GLBNPB2315 Mark Huising NEURO PHYSIO And BEHAVIOR GL Only</v>
      </c>
    </row>
    <row r="26719" spans="1:4">
      <c r="A26719" t="s">
        <v>75893</v>
      </c>
      <c r="B26719" t="s">
        <v>75894</v>
      </c>
      <c r="D26719" t="str">
        <f t="shared" si="417"/>
        <v>GLMINT2314 Aslam Godil MED Int Med Admin GL Only</v>
      </c>
    </row>
    <row r="26720" spans="1:4">
      <c r="A26720" t="s">
        <v>75895</v>
      </c>
      <c r="B26720" t="s">
        <v>75896</v>
      </c>
      <c r="D26720" t="str">
        <f t="shared" si="417"/>
        <v>GLALAW2313 Graham Fogg LAND AIR And WATER RESOURCES GL Only</v>
      </c>
    </row>
    <row r="26721" spans="1:4">
      <c r="A26721" t="s">
        <v>75897</v>
      </c>
      <c r="B26721" t="s">
        <v>75898</v>
      </c>
      <c r="D26721" t="str">
        <f t="shared" si="417"/>
        <v>GLMPHA2312 Yi Je Chen MED Pharmacology GL Only</v>
      </c>
    </row>
    <row r="26722" spans="1:4">
      <c r="A26722" t="s">
        <v>75899</v>
      </c>
      <c r="B26722" t="s">
        <v>75900</v>
      </c>
      <c r="D26722" t="str">
        <f t="shared" si="417"/>
        <v>GLLPHY2311 Ling Lie Chau PHYSICS GL Only</v>
      </c>
    </row>
    <row r="26723" spans="1:4">
      <c r="A26723" t="s">
        <v>75901</v>
      </c>
      <c r="B26723" t="s">
        <v>75902</v>
      </c>
      <c r="D26723" t="str">
        <f t="shared" si="417"/>
        <v>GLLSOC2310 Xiaoling Shu SOCIOLOGY GL Only</v>
      </c>
    </row>
    <row r="26724" spans="1:4">
      <c r="A26724" t="s">
        <v>75903</v>
      </c>
      <c r="B26724" t="s">
        <v>75904</v>
      </c>
      <c r="D26724" t="str">
        <f t="shared" si="417"/>
        <v>GLALAW2309 Erwan Monier LAND AIR And WATER RESOURCES GL Only</v>
      </c>
    </row>
    <row r="26725" spans="1:4">
      <c r="A26725" t="s">
        <v>75905</v>
      </c>
      <c r="B26725" t="s">
        <v>75906</v>
      </c>
      <c r="D26725" t="str">
        <f t="shared" si="417"/>
        <v>GLMPED2308 James M Saxton MED Pediatrics GL Only</v>
      </c>
    </row>
    <row r="26726" spans="1:4">
      <c r="A26726" t="s">
        <v>75907</v>
      </c>
      <c r="B26726" t="s">
        <v>75908</v>
      </c>
      <c r="D26726" t="str">
        <f t="shared" si="417"/>
        <v>GLLENL2307 Clarence Major ENGLISH GL Only</v>
      </c>
    </row>
    <row r="26727" spans="1:4">
      <c r="A26727" t="s">
        <v>75909</v>
      </c>
      <c r="B26727" t="s">
        <v>75910</v>
      </c>
      <c r="D26727" t="str">
        <f t="shared" si="417"/>
        <v>GLBNPB2306 Karen Zito NEURO PHYSIO And BEHAVIOR GL Only</v>
      </c>
    </row>
    <row r="26728" spans="1:4">
      <c r="A26728" t="s">
        <v>75911</v>
      </c>
      <c r="B26728" t="s">
        <v>75912</v>
      </c>
      <c r="D26728" t="str">
        <f t="shared" si="417"/>
        <v>GLMFCM2305 David Katz MED Family And Community Med GL Only</v>
      </c>
    </row>
    <row r="26729" spans="1:4">
      <c r="A26729" t="s">
        <v>75913</v>
      </c>
      <c r="B26729" t="s">
        <v>75914</v>
      </c>
      <c r="D26729" t="str">
        <f t="shared" si="417"/>
        <v>GLLDES2304 James Housefield DEPARTMENT OF DESIGN GL Only</v>
      </c>
    </row>
    <row r="26730" spans="1:4">
      <c r="A26730" t="s">
        <v>75915</v>
      </c>
      <c r="B26730" t="s">
        <v>75916</v>
      </c>
      <c r="D26730" t="str">
        <f t="shared" si="417"/>
        <v>GLANUT2303 Elizabeth Prado NUTRITION GL Only</v>
      </c>
    </row>
    <row r="26731" spans="1:4">
      <c r="A26731" t="s">
        <v>75917</v>
      </c>
      <c r="B26731" t="s">
        <v>75918</v>
      </c>
      <c r="D26731" t="str">
        <f t="shared" si="417"/>
        <v>GLVVSR2302 Eugene Breznock VM SURGRAD SCIENCE GL Only</v>
      </c>
    </row>
    <row r="26732" spans="1:4">
      <c r="A26732" t="s">
        <v>75919</v>
      </c>
      <c r="B26732" t="s">
        <v>75920</v>
      </c>
      <c r="D26732" t="str">
        <f t="shared" si="417"/>
        <v>GLLLAW2301 Holly Cooper SCHOOL OF LAW GL Only</v>
      </c>
    </row>
    <row r="26733" spans="1:4">
      <c r="A26733" t="s">
        <v>75921</v>
      </c>
      <c r="B26733" t="s">
        <v>75922</v>
      </c>
      <c r="D26733" t="str">
        <f t="shared" si="417"/>
        <v>GLECEE2300 Michael Kleeman CIVIL And ENVIRONMENTAL ENGR GL Only</v>
      </c>
    </row>
    <row r="26734" spans="1:4">
      <c r="A26734" t="s">
        <v>75923</v>
      </c>
      <c r="B26734" t="s">
        <v>75924</v>
      </c>
      <c r="D26734" t="str">
        <f t="shared" si="417"/>
        <v>GLMSUR2299 Stephen Greenholz MED Surgery GL Only</v>
      </c>
    </row>
    <row r="26735" spans="1:4">
      <c r="A26735" t="s">
        <v>75925</v>
      </c>
      <c r="B26735" t="s">
        <v>75926</v>
      </c>
      <c r="D26735" t="str">
        <f t="shared" si="417"/>
        <v>GLVAPC2298 Fern Tablin VM ANAT PHYSIO And CELL BIOLOGY GL Only</v>
      </c>
    </row>
    <row r="26736" spans="1:4">
      <c r="A26736" t="s">
        <v>75927</v>
      </c>
      <c r="B26736" t="s">
        <v>75928</v>
      </c>
      <c r="D26736" t="str">
        <f t="shared" si="417"/>
        <v>GLECHE2297 Alan Jackman CHEMICAL ENGINEERING GL Only</v>
      </c>
    </row>
    <row r="26737" spans="1:4">
      <c r="A26737" t="s">
        <v>75929</v>
      </c>
      <c r="B26737" t="s">
        <v>75930</v>
      </c>
      <c r="D26737" t="str">
        <f t="shared" si="417"/>
        <v>GLLLAW2296 Harrison Dunning SCHOOL OF LAW GL Only</v>
      </c>
    </row>
    <row r="26738" spans="1:4">
      <c r="A26738" t="s">
        <v>75931</v>
      </c>
      <c r="B26738" t="s">
        <v>75932</v>
      </c>
      <c r="D26738" t="str">
        <f t="shared" si="417"/>
        <v>GLMPSY2295 James Spensley MED Psychiatry And Behav Sci GL Only</v>
      </c>
    </row>
    <row r="26739" spans="1:4">
      <c r="A26739" t="s">
        <v>75933</v>
      </c>
      <c r="B26739" t="s">
        <v>75934</v>
      </c>
      <c r="D26739" t="str">
        <f t="shared" si="417"/>
        <v>GLMERM2294 Jenny Mccormick MED Emergency Medicine GL Only</v>
      </c>
    </row>
    <row r="26740" spans="1:4">
      <c r="A26740" t="s">
        <v>75935</v>
      </c>
      <c r="B26740" t="s">
        <v>75936</v>
      </c>
      <c r="D26740" t="str">
        <f t="shared" si="417"/>
        <v>GLADES2293 Steven Sadro ENVIRONMENTAL SCIENCE And POLICY GL Only</v>
      </c>
    </row>
    <row r="26741" spans="1:4">
      <c r="A26741" t="s">
        <v>75937</v>
      </c>
      <c r="B26741" t="s">
        <v>75938</v>
      </c>
      <c r="D26741" t="str">
        <f t="shared" si="417"/>
        <v>GLAARE2292 Lawrence Shepard AG And RESOURCE ECONOMICS GL Only</v>
      </c>
    </row>
    <row r="26742" spans="1:4">
      <c r="A26742" t="s">
        <v>75939</v>
      </c>
      <c r="B26742" t="s">
        <v>75940</v>
      </c>
      <c r="D26742" t="str">
        <f t="shared" si="417"/>
        <v>GLLPOL2291 Ethan Scheiner POLITICAL SCIENCE GL Only</v>
      </c>
    </row>
    <row r="26743" spans="1:4">
      <c r="A26743" t="s">
        <v>75941</v>
      </c>
      <c r="B26743" t="s">
        <v>75942</v>
      </c>
      <c r="D26743" t="str">
        <f t="shared" si="417"/>
        <v>GLLCHE2290 James Ames CHEMISTRY GL Only</v>
      </c>
    </row>
    <row r="26744" spans="1:4">
      <c r="A26744" t="s">
        <v>75943</v>
      </c>
      <c r="B26744" t="s">
        <v>75944</v>
      </c>
      <c r="D26744" t="str">
        <f t="shared" si="417"/>
        <v>GLLEPS2289 Charles Lesher EARTH And PLANETARY SCIENCES GL Only</v>
      </c>
    </row>
    <row r="26745" spans="1:4">
      <c r="A26745" t="s">
        <v>75945</v>
      </c>
      <c r="B26745" t="s">
        <v>75946</v>
      </c>
      <c r="D26745" t="str">
        <f t="shared" si="417"/>
        <v>GLAPPA2288 Cassandra Swett PLANT PATHOLOGY GL Only</v>
      </c>
    </row>
    <row r="26746" spans="1:4">
      <c r="A26746" t="s">
        <v>75947</v>
      </c>
      <c r="B26746" t="s">
        <v>75948</v>
      </c>
      <c r="D26746" t="str">
        <f t="shared" si="417"/>
        <v>GLMFCM2287 Elizabeth Pham MED Family And Community Med GL Only</v>
      </c>
    </row>
    <row r="26747" spans="1:4">
      <c r="A26747" t="s">
        <v>75949</v>
      </c>
      <c r="B26747" t="s">
        <v>75950</v>
      </c>
      <c r="D26747" t="str">
        <f t="shared" si="417"/>
        <v>GLLLAW2286 Robert Miller SCHOOL OF LAW GL Only</v>
      </c>
    </row>
    <row r="26748" spans="1:4">
      <c r="A26748" t="s">
        <v>75951</v>
      </c>
      <c r="B26748" t="s">
        <v>75952</v>
      </c>
      <c r="D26748" t="str">
        <f t="shared" si="417"/>
        <v>GLLMAT2285 Benjamin J Morris MATHEMATICS GL Only</v>
      </c>
    </row>
    <row r="26749" spans="1:4">
      <c r="A26749" t="s">
        <v>75953</v>
      </c>
      <c r="B26749" t="s">
        <v>75954</v>
      </c>
      <c r="D26749" t="str">
        <f t="shared" si="417"/>
        <v>GLACHE2284 Vikram Swaroop Chandra Koundinya HUMAN ECOLOGY GL Only</v>
      </c>
    </row>
    <row r="26750" spans="1:4">
      <c r="A26750" t="s">
        <v>75955</v>
      </c>
      <c r="B26750" t="s">
        <v>75956</v>
      </c>
      <c r="D26750" t="str">
        <f t="shared" si="417"/>
        <v>GLLUWP2283 Sophia Jin UNIVERSITY WRITING PROGRAM GL Only</v>
      </c>
    </row>
    <row r="26751" spans="1:4">
      <c r="A26751" t="s">
        <v>75957</v>
      </c>
      <c r="B26751" t="s">
        <v>75958</v>
      </c>
      <c r="D26751" t="str">
        <f t="shared" si="417"/>
        <v>GLMERM2282 Kapil Dhingra MED Emergency Medicine GL Only</v>
      </c>
    </row>
    <row r="26752" spans="1:4">
      <c r="A26752" t="s">
        <v>75959</v>
      </c>
      <c r="B26752" t="s">
        <v>75960</v>
      </c>
      <c r="D26752" t="str">
        <f t="shared" si="417"/>
        <v>GLMPED2281 David Honeychurch MED Pediatrics GL Only</v>
      </c>
    </row>
    <row r="26753" spans="1:4">
      <c r="A26753" t="s">
        <v>75961</v>
      </c>
      <c r="B26753" t="s">
        <v>75962</v>
      </c>
      <c r="D26753" t="str">
        <f t="shared" si="417"/>
        <v>GLABAE2280 Durham Giles BIOLOGICAL And AG ENGINEERING GL Only</v>
      </c>
    </row>
    <row r="26754" spans="1:4">
      <c r="A26754" t="s">
        <v>75963</v>
      </c>
      <c r="B26754" t="s">
        <v>75964</v>
      </c>
      <c r="D26754" t="str">
        <f t="shared" si="417"/>
        <v>GLLHIS2279 William Hagen HISTORY GL Only</v>
      </c>
    </row>
    <row r="26755" spans="1:4">
      <c r="A26755" t="s">
        <v>75965</v>
      </c>
      <c r="B26755" t="s">
        <v>75966</v>
      </c>
      <c r="D26755" t="str">
        <f t="shared" ref="D26755:D26818" si="418">A26755&amp;" "&amp;B26755</f>
        <v>GLLPSC2278 Kenneth Henry PSYCHOLOGY GL Only</v>
      </c>
    </row>
    <row r="26756" spans="1:4">
      <c r="A26756" t="s">
        <v>75967</v>
      </c>
      <c r="B26756" t="s">
        <v>75968</v>
      </c>
      <c r="D26756" t="str">
        <f t="shared" si="418"/>
        <v>GLMNEU2277 David Johnson MED Neurology GL Only</v>
      </c>
    </row>
    <row r="26757" spans="1:4">
      <c r="A26757" t="s">
        <v>75969</v>
      </c>
      <c r="B26757" t="s">
        <v>75970</v>
      </c>
      <c r="D26757" t="str">
        <f t="shared" si="418"/>
        <v>GLMOBG2276 David Schrimmer MED Obstetrics And Gynecology GL Only</v>
      </c>
    </row>
    <row r="26758" spans="1:4">
      <c r="A26758" t="s">
        <v>75971</v>
      </c>
      <c r="B26758" t="s">
        <v>75972</v>
      </c>
      <c r="D26758" t="str">
        <f t="shared" si="418"/>
        <v>GLECEE2275 John Harvey CIVIL And ENVIRONMENTAL ENGR GL Only</v>
      </c>
    </row>
    <row r="26759" spans="1:4">
      <c r="A26759" t="s">
        <v>75973</v>
      </c>
      <c r="B26759" t="s">
        <v>75974</v>
      </c>
      <c r="D26759" t="str">
        <f t="shared" si="418"/>
        <v>GLIMHP2274 Raminder Gill MED Int Med Hospitalist GL Only</v>
      </c>
    </row>
    <row r="26760" spans="1:4">
      <c r="A26760" t="s">
        <v>75975</v>
      </c>
      <c r="B26760" t="s">
        <v>75976</v>
      </c>
      <c r="D26760" t="str">
        <f t="shared" si="418"/>
        <v>GLMFCM2273 Sadiah Iqbal MED Family And Community Med GL Only</v>
      </c>
    </row>
    <row r="26761" spans="1:4">
      <c r="A26761" t="s">
        <v>75977</v>
      </c>
      <c r="B26761" t="s">
        <v>75978</v>
      </c>
      <c r="D26761" t="str">
        <f t="shared" si="418"/>
        <v>GLLECN2272 A Cameron ECONOMICS GL Only</v>
      </c>
    </row>
    <row r="26762" spans="1:4">
      <c r="A26762" t="s">
        <v>75979</v>
      </c>
      <c r="B26762" t="s">
        <v>75980</v>
      </c>
      <c r="D26762" t="str">
        <f t="shared" si="418"/>
        <v>GLAVIT2271 Elisabeth Forrestel VITICULTURE And ENOLOGY GL Only</v>
      </c>
    </row>
    <row r="26763" spans="1:4">
      <c r="A26763" t="s">
        <v>75981</v>
      </c>
      <c r="B26763" t="s">
        <v>75982</v>
      </c>
      <c r="D26763" t="str">
        <f t="shared" si="418"/>
        <v>GLLUWP2270 Karma Waltonen UNIVERSITY WRITING PROGRAM GL Only</v>
      </c>
    </row>
    <row r="26764" spans="1:4">
      <c r="A26764" t="s">
        <v>75983</v>
      </c>
      <c r="B26764" t="s">
        <v>75984</v>
      </c>
      <c r="D26764" t="str">
        <f t="shared" si="418"/>
        <v>GLIMCA2269 Nipavan Chiamvimonvat MED INT MED CARDIOLOGY GL Only</v>
      </c>
    </row>
    <row r="26765" spans="1:4">
      <c r="A26765" t="s">
        <v>75985</v>
      </c>
      <c r="B26765" t="s">
        <v>75986</v>
      </c>
      <c r="D26765" t="str">
        <f t="shared" si="418"/>
        <v>GLMPED2268 Randi Hagerman MED Pediatrics GL Only</v>
      </c>
    </row>
    <row r="26766" spans="1:4">
      <c r="A26766" t="s">
        <v>75987</v>
      </c>
      <c r="B26766" t="s">
        <v>75988</v>
      </c>
      <c r="D26766" t="str">
        <f t="shared" si="418"/>
        <v>GLLENL2267 Don Abbott ENGLISH GL Only</v>
      </c>
    </row>
    <row r="26767" spans="1:4">
      <c r="A26767" t="s">
        <v>75989</v>
      </c>
      <c r="B26767" t="s">
        <v>75990</v>
      </c>
      <c r="D26767" t="str">
        <f t="shared" si="418"/>
        <v>GLMNEU2266 Norika Malhado Chang MED Neurology GL Only</v>
      </c>
    </row>
    <row r="26768" spans="1:4">
      <c r="A26768" t="s">
        <v>75991</v>
      </c>
      <c r="B26768" t="s">
        <v>75992</v>
      </c>
      <c r="D26768" t="str">
        <f t="shared" si="418"/>
        <v>GLBMCB2265 Paul Stumpf MOLECULAR And CELLULAR BIO GL Only</v>
      </c>
    </row>
    <row r="26769" spans="1:4">
      <c r="A26769" t="s">
        <v>75993</v>
      </c>
      <c r="B26769" t="s">
        <v>75994</v>
      </c>
      <c r="D26769" t="str">
        <f t="shared" si="418"/>
        <v>GLMCEL2264 Anna La Torre Vila MED Cell Biology And Human Anat GL Only</v>
      </c>
    </row>
    <row r="26770" spans="1:4">
      <c r="A26770" t="s">
        <v>75995</v>
      </c>
      <c r="B26770" t="s">
        <v>75996</v>
      </c>
      <c r="D26770" t="str">
        <f t="shared" si="418"/>
        <v>GLMOBG2263 Marc Schiff MED Obstetrics And Gynecology GL Only</v>
      </c>
    </row>
    <row r="26771" spans="1:4">
      <c r="A26771" t="s">
        <v>75997</v>
      </c>
      <c r="B26771" t="s">
        <v>75998</v>
      </c>
      <c r="D26771" t="str">
        <f t="shared" si="418"/>
        <v>GLGSM12262 Cyrus Aram GRADUATE SCHOOL OF MANAGEMENT GL Only</v>
      </c>
    </row>
    <row r="26772" spans="1:4">
      <c r="A26772" t="s">
        <v>75999</v>
      </c>
      <c r="B26772" t="s">
        <v>76000</v>
      </c>
      <c r="D26772" t="str">
        <f t="shared" si="418"/>
        <v>GLDEDU2261 Concha Delgado Gaitan EDUCATION GL Only</v>
      </c>
    </row>
    <row r="26773" spans="1:4">
      <c r="A26773" t="s">
        <v>76001</v>
      </c>
      <c r="B26773" t="s">
        <v>76002</v>
      </c>
      <c r="D26773" t="str">
        <f t="shared" si="418"/>
        <v>GLIMGI2260 Mary Pauly MED Int Med Gastroenterology GL Only</v>
      </c>
    </row>
    <row r="26774" spans="1:4">
      <c r="A26774" t="s">
        <v>76003</v>
      </c>
      <c r="B26774" t="s">
        <v>76004</v>
      </c>
      <c r="D26774" t="str">
        <f t="shared" si="418"/>
        <v>GLBNPB2259 William Debello NEURO PHYSIO And BEHAVIOR GL Only</v>
      </c>
    </row>
    <row r="26775" spans="1:4">
      <c r="A26775" t="s">
        <v>76005</v>
      </c>
      <c r="B26775" t="s">
        <v>76006</v>
      </c>
      <c r="D26775" t="str">
        <f t="shared" si="418"/>
        <v>GLLPSC2258 Brian Trainor PSYCHOLOGY GL Only</v>
      </c>
    </row>
    <row r="26776" spans="1:4">
      <c r="A26776" t="s">
        <v>76007</v>
      </c>
      <c r="B26776" t="s">
        <v>76008</v>
      </c>
      <c r="D26776" t="str">
        <f t="shared" si="418"/>
        <v>GLMHPH2257 Jie Zheng MED Physiology And Membrane Biol GL Only</v>
      </c>
    </row>
    <row r="26777" spans="1:4">
      <c r="A26777" t="s">
        <v>76009</v>
      </c>
      <c r="B26777" t="s">
        <v>76010</v>
      </c>
      <c r="D26777" t="str">
        <f t="shared" si="418"/>
        <v>GLBMCB2256 Richard Nuccitelli MOLECULAR And CELLULAR BIO GL Only</v>
      </c>
    </row>
    <row r="26778" spans="1:4">
      <c r="A26778" t="s">
        <v>76011</v>
      </c>
      <c r="B26778" t="s">
        <v>76012</v>
      </c>
      <c r="D26778" t="str">
        <f t="shared" si="418"/>
        <v>GLMBIO2255 Wenbin Deng MED Biochem And Molecular Med GL Only</v>
      </c>
    </row>
    <row r="26779" spans="1:4">
      <c r="A26779" t="s">
        <v>76013</v>
      </c>
      <c r="B26779" t="s">
        <v>76014</v>
      </c>
      <c r="D26779" t="str">
        <f t="shared" si="418"/>
        <v>GLBMMG2254 Merna Villarejo MICROBIOLOGY And MOLEC GENETICS GL Only</v>
      </c>
    </row>
    <row r="26780" spans="1:4">
      <c r="A26780" t="s">
        <v>76015</v>
      </c>
      <c r="B26780" t="s">
        <v>76016</v>
      </c>
      <c r="D26780" t="str">
        <f t="shared" si="418"/>
        <v>GLIMEN2253 Barbara Livermore MED Int Med Endocrinology GL Only</v>
      </c>
    </row>
    <row r="26781" spans="1:4">
      <c r="A26781" t="s">
        <v>76017</v>
      </c>
      <c r="B26781" t="s">
        <v>76018</v>
      </c>
      <c r="D26781" t="str">
        <f t="shared" si="418"/>
        <v>GLVVMB2252 Andrea Fascetti VM MOLECULAR BIO SCIENCES GL Only</v>
      </c>
    </row>
    <row r="26782" spans="1:4">
      <c r="A26782" t="s">
        <v>76019</v>
      </c>
      <c r="B26782" t="s">
        <v>76020</v>
      </c>
      <c r="D26782" t="str">
        <f t="shared" si="418"/>
        <v>GLLEAL2251 Moeko Svare EAST ASIAN LANG And CULTURES GL Only</v>
      </c>
    </row>
    <row r="26783" spans="1:4">
      <c r="A26783" t="s">
        <v>76021</v>
      </c>
      <c r="B26783" t="s">
        <v>76022</v>
      </c>
      <c r="D26783" t="str">
        <f t="shared" si="418"/>
        <v>GLECSE2250 Cindy Rubio Gonzalez ENGR COMPUTER SCIENCE GL Only</v>
      </c>
    </row>
    <row r="26784" spans="1:4">
      <c r="A26784" t="s">
        <v>76023</v>
      </c>
      <c r="B26784" t="s">
        <v>76024</v>
      </c>
      <c r="D26784" t="str">
        <f t="shared" si="418"/>
        <v>GLIMCA2249 Marc Kaufman MED INT MED CARDIOLOGY GL Only</v>
      </c>
    </row>
    <row r="26785" spans="1:4">
      <c r="A26785" t="s">
        <v>76025</v>
      </c>
      <c r="B26785" t="s">
        <v>76026</v>
      </c>
      <c r="D26785" t="str">
        <f t="shared" si="418"/>
        <v>GLLPHY2248 Spencer Stanford PHYSICS GL Only</v>
      </c>
    </row>
    <row r="26786" spans="1:4">
      <c r="A26786" t="s">
        <v>76027</v>
      </c>
      <c r="B26786" t="s">
        <v>76028</v>
      </c>
      <c r="D26786" t="str">
        <f t="shared" si="418"/>
        <v>GLMORT2247 A Hari Reddi MED Orthopaedic Surgery GL Only</v>
      </c>
    </row>
    <row r="26787" spans="1:4">
      <c r="A26787" t="s">
        <v>76029</v>
      </c>
      <c r="B26787" t="s">
        <v>76030</v>
      </c>
      <c r="D26787" t="str">
        <f t="shared" si="418"/>
        <v>GLVPHR2246 Lynette Hart VM POPULATION HLTH And REPROD GL Only</v>
      </c>
    </row>
    <row r="26788" spans="1:4">
      <c r="A26788" t="s">
        <v>76031</v>
      </c>
      <c r="B26788" t="s">
        <v>76032</v>
      </c>
      <c r="D26788" t="str">
        <f t="shared" si="418"/>
        <v>GLVVSR2245 Christopher Murphy VM SURGRAD SCIENCE GL Only</v>
      </c>
    </row>
    <row r="26789" spans="1:4">
      <c r="A26789" t="s">
        <v>76033</v>
      </c>
      <c r="B26789" t="s">
        <v>76034</v>
      </c>
      <c r="D26789" t="str">
        <f t="shared" si="418"/>
        <v>GLLCHI2244 Ofelia Cuevas CHICANO STUDIES GL Only</v>
      </c>
    </row>
    <row r="26790" spans="1:4">
      <c r="A26790" t="s">
        <v>76035</v>
      </c>
      <c r="B26790" t="s">
        <v>76036</v>
      </c>
      <c r="D26790" t="str">
        <f t="shared" si="418"/>
        <v>GLLSOC2243 Erin Hamilton SOCIOLOGY GL Only</v>
      </c>
    </row>
    <row r="26791" spans="1:4">
      <c r="A26791" t="s">
        <v>76037</v>
      </c>
      <c r="B26791" t="s">
        <v>76038</v>
      </c>
      <c r="D26791" t="str">
        <f t="shared" si="418"/>
        <v>GLAARE2242 Stephen Vosti AG And RESOURCE ECONOMICS GL Only</v>
      </c>
    </row>
    <row r="26792" spans="1:4">
      <c r="A26792" t="s">
        <v>76039</v>
      </c>
      <c r="B26792" t="s">
        <v>76040</v>
      </c>
      <c r="D26792" t="str">
        <f t="shared" si="418"/>
        <v>GLMSUR2241 Thomas Whetzel MED Surgery GL Only</v>
      </c>
    </row>
    <row r="26793" spans="1:4">
      <c r="A26793" t="s">
        <v>76041</v>
      </c>
      <c r="B26793" t="s">
        <v>76042</v>
      </c>
      <c r="D26793" t="str">
        <f t="shared" si="418"/>
        <v>GLGSM12240 Victor Stango GRADUATE SCHOOL OF MANAGEMENT GL Only</v>
      </c>
    </row>
    <row r="26794" spans="1:4">
      <c r="A26794" t="s">
        <v>76043</v>
      </c>
      <c r="B26794" t="s">
        <v>76044</v>
      </c>
      <c r="D26794" t="str">
        <f t="shared" si="418"/>
        <v>GLVVSR2239 Amy Kapatkin VM SURGRAD SCIENCE GL Only</v>
      </c>
    </row>
    <row r="26795" spans="1:4">
      <c r="A26795" t="s">
        <v>76045</v>
      </c>
      <c r="B26795" t="s">
        <v>76046</v>
      </c>
      <c r="D26795" t="str">
        <f t="shared" si="418"/>
        <v>GLMFCM2238 Christine Nguyen MED Family And Community Med GL Only</v>
      </c>
    </row>
    <row r="26796" spans="1:4">
      <c r="A26796" t="s">
        <v>76047</v>
      </c>
      <c r="B26796" t="s">
        <v>76048</v>
      </c>
      <c r="D26796" t="str">
        <f t="shared" si="418"/>
        <v>GLALAW2237 Samuel Sandoval Solis LAND AIR And WATER RESOURCES GL Only</v>
      </c>
    </row>
    <row r="26797" spans="1:4">
      <c r="A26797" t="s">
        <v>76049</v>
      </c>
      <c r="B26797" t="s">
        <v>76050</v>
      </c>
      <c r="D26797" t="str">
        <f t="shared" si="418"/>
        <v>GLAARE2236 Refugio Rochin AG And RESOURCE ECONOMICS GL Only</v>
      </c>
    </row>
    <row r="26798" spans="1:4">
      <c r="A26798" t="s">
        <v>76051</v>
      </c>
      <c r="B26798" t="s">
        <v>76052</v>
      </c>
      <c r="D26798" t="str">
        <f t="shared" si="418"/>
        <v>GLMCEL2235 Robert Hunter MED Cell Biology And Human Anat GL Only</v>
      </c>
    </row>
    <row r="26799" spans="1:4">
      <c r="A26799" t="s">
        <v>76053</v>
      </c>
      <c r="B26799" t="s">
        <v>76054</v>
      </c>
      <c r="D26799" t="str">
        <f t="shared" si="418"/>
        <v>GLLMUS2234 Rita Sahai MUSIC GL Only</v>
      </c>
    </row>
    <row r="26800" spans="1:4">
      <c r="A26800" t="s">
        <v>76055</v>
      </c>
      <c r="B26800" t="s">
        <v>76056</v>
      </c>
      <c r="D26800" t="str">
        <f t="shared" si="418"/>
        <v>GLLGAR2233 Chunjie Zhang GERMAN And RUSSIAN GL Only</v>
      </c>
    </row>
    <row r="26801" spans="1:4">
      <c r="A26801" t="s">
        <v>76057</v>
      </c>
      <c r="B26801" t="s">
        <v>76058</v>
      </c>
      <c r="D26801" t="str">
        <f t="shared" si="418"/>
        <v>GLECOE2232 Garry Rodrigue ENGINEERING DEANS OFFICE GL Only</v>
      </c>
    </row>
    <row r="26802" spans="1:4">
      <c r="A26802" t="s">
        <v>76059</v>
      </c>
      <c r="B26802" t="s">
        <v>76060</v>
      </c>
      <c r="D26802" t="str">
        <f t="shared" si="418"/>
        <v>GLAPPA2231 Neal Van Alfen PLANT PATHOLOGY GL Only</v>
      </c>
    </row>
    <row r="26803" spans="1:4">
      <c r="A26803" t="s">
        <v>76061</v>
      </c>
      <c r="B26803" t="s">
        <v>76062</v>
      </c>
      <c r="D26803" t="str">
        <f t="shared" si="418"/>
        <v>GLMNEU2230 Fuzheng Guo MED Neurology GL Only</v>
      </c>
    </row>
    <row r="26804" spans="1:4">
      <c r="A26804" t="s">
        <v>76063</v>
      </c>
      <c r="B26804" t="s">
        <v>76064</v>
      </c>
      <c r="D26804" t="str">
        <f t="shared" si="418"/>
        <v>GLAANS2229 Juan Medrano ANIMAL SCIENCE GL Only</v>
      </c>
    </row>
    <row r="26805" spans="1:4">
      <c r="A26805" t="s">
        <v>76065</v>
      </c>
      <c r="B26805" t="s">
        <v>76066</v>
      </c>
      <c r="D26805" t="str">
        <f t="shared" si="418"/>
        <v>GLMPAT2228 Kuang Yu Jen MED Pathology And Lab Medicine GL Only</v>
      </c>
    </row>
    <row r="26806" spans="1:4">
      <c r="A26806" t="s">
        <v>76067</v>
      </c>
      <c r="B26806" t="s">
        <v>76068</v>
      </c>
      <c r="D26806" t="str">
        <f t="shared" si="418"/>
        <v>GLLPHY2226 Dina Zhabinskaya PHYSICS GL Only</v>
      </c>
    </row>
    <row r="26807" spans="1:4">
      <c r="A26807" t="s">
        <v>76069</v>
      </c>
      <c r="B26807" t="s">
        <v>76070</v>
      </c>
      <c r="D26807" t="str">
        <f t="shared" si="418"/>
        <v>GLBMCB2225 David K Wilson MOLECULAR And CELLULAR BIO GL Only</v>
      </c>
    </row>
    <row r="26808" spans="1:4">
      <c r="A26808" t="s">
        <v>76071</v>
      </c>
      <c r="B26808" t="s">
        <v>76072</v>
      </c>
      <c r="D26808" t="str">
        <f t="shared" si="418"/>
        <v>GLAPLS2224 James Harding PLANT SCIENCES GL Only</v>
      </c>
    </row>
    <row r="26809" spans="1:4">
      <c r="A26809" t="s">
        <v>76073</v>
      </c>
      <c r="B26809" t="s">
        <v>76074</v>
      </c>
      <c r="D26809" t="str">
        <f t="shared" si="418"/>
        <v>GLLFAI2223 Simone Clay FRENCH And ITALIAN GL Only</v>
      </c>
    </row>
    <row r="26810" spans="1:4">
      <c r="A26810" t="s">
        <v>76075</v>
      </c>
      <c r="B26810" t="s">
        <v>76076</v>
      </c>
      <c r="D26810" t="str">
        <f t="shared" si="418"/>
        <v>GLIMPM2222 Florence Chau Etchepare MED Int Med Pulmonary GL Only</v>
      </c>
    </row>
    <row r="26811" spans="1:4">
      <c r="A26811" t="s">
        <v>76077</v>
      </c>
      <c r="B26811" t="s">
        <v>76078</v>
      </c>
      <c r="D26811" t="str">
        <f t="shared" si="418"/>
        <v>GLIMHP2221 Emily Marquet MED Int Med Hospitalist GL Only</v>
      </c>
    </row>
    <row r="26812" spans="1:4">
      <c r="A26812" t="s">
        <v>76079</v>
      </c>
      <c r="B26812" t="s">
        <v>76080</v>
      </c>
      <c r="D26812" t="str">
        <f t="shared" si="418"/>
        <v>GLMPHA2220 Jody Martin MED Pharmacology GL Only</v>
      </c>
    </row>
    <row r="26813" spans="1:4">
      <c r="A26813" t="s">
        <v>76081</v>
      </c>
      <c r="B26813" t="s">
        <v>76082</v>
      </c>
      <c r="D26813" t="str">
        <f t="shared" si="418"/>
        <v>GLMFCM2219 William B Davis MED Family And Community Med GL Only</v>
      </c>
    </row>
    <row r="26814" spans="1:4">
      <c r="A26814" t="s">
        <v>76083</v>
      </c>
      <c r="B26814" t="s">
        <v>76084</v>
      </c>
      <c r="D26814" t="str">
        <f t="shared" si="418"/>
        <v>GLLSOC2218 Timm Grattet SOCIOLOGY GL Only</v>
      </c>
    </row>
    <row r="26815" spans="1:4">
      <c r="A26815" t="s">
        <v>76085</v>
      </c>
      <c r="B26815" t="s">
        <v>76086</v>
      </c>
      <c r="D26815" t="str">
        <f t="shared" si="418"/>
        <v>GLMANS2217 Casey Stondell MED Anesth And Pain Medicine GL Only</v>
      </c>
    </row>
    <row r="26816" spans="1:4">
      <c r="A26816" t="s">
        <v>76087</v>
      </c>
      <c r="B26816" t="s">
        <v>76088</v>
      </c>
      <c r="D26816" t="str">
        <f t="shared" si="418"/>
        <v>GLIMHP2216 Rinita R Chakrapani MED Int Med Hospitalist GL Only</v>
      </c>
    </row>
    <row r="26817" spans="1:4">
      <c r="A26817" t="s">
        <v>76089</v>
      </c>
      <c r="B26817" t="s">
        <v>76090</v>
      </c>
      <c r="D26817" t="str">
        <f t="shared" si="418"/>
        <v>GLMANS2215 Maria McCrackin MED Anesth And Pain Medicine GL Only</v>
      </c>
    </row>
    <row r="26818" spans="1:4">
      <c r="A26818" t="s">
        <v>76091</v>
      </c>
      <c r="B26818" t="s">
        <v>76092</v>
      </c>
      <c r="D26818" t="str">
        <f t="shared" si="418"/>
        <v>GLLSTS2214 Emily Rose Merchant SCIENCE And TECHNOLOGY STUDIES GL Only</v>
      </c>
    </row>
    <row r="26819" spans="1:4">
      <c r="A26819" t="s">
        <v>76093</v>
      </c>
      <c r="B26819" t="s">
        <v>76094</v>
      </c>
      <c r="D26819" t="str">
        <f t="shared" ref="D26819:D26882" si="419">A26819&amp;" "&amp;B26819</f>
        <v>GLBEVE2213 Donald Strong EVOLUTION And ECOLOGY GL Only</v>
      </c>
    </row>
    <row r="26820" spans="1:4">
      <c r="A26820" t="s">
        <v>76095</v>
      </c>
      <c r="B26820" t="s">
        <v>76096</v>
      </c>
      <c r="D26820" t="str">
        <f t="shared" si="419"/>
        <v>GLVPHR2212 Constantin Genigeorgis VM POPULATION HLTH And REPROD GL Only</v>
      </c>
    </row>
    <row r="26821" spans="1:4">
      <c r="A26821" t="s">
        <v>76097</v>
      </c>
      <c r="B26821" t="s">
        <v>76098</v>
      </c>
      <c r="D26821" t="str">
        <f t="shared" si="419"/>
        <v>GLAVIT2211 Andrew McElrone VITICULTURE And ENOLOGY GL Only</v>
      </c>
    </row>
    <row r="26822" spans="1:4">
      <c r="A26822" t="s">
        <v>76099</v>
      </c>
      <c r="B26822" t="s">
        <v>76100</v>
      </c>
      <c r="D26822" t="str">
        <f t="shared" si="419"/>
        <v>GLLMAT2210 Craig Benham MATHEMATICS GL Only</v>
      </c>
    </row>
    <row r="26823" spans="1:4">
      <c r="A26823" t="s">
        <v>76101</v>
      </c>
      <c r="B26823" t="s">
        <v>76102</v>
      </c>
      <c r="D26823" t="str">
        <f t="shared" si="419"/>
        <v>GLLUWP2209 Rebecca Mitchell UNIVERSITY WRITING PROGRAM GL Only</v>
      </c>
    </row>
    <row r="26824" spans="1:4">
      <c r="A26824" t="s">
        <v>76103</v>
      </c>
      <c r="B26824" t="s">
        <v>76104</v>
      </c>
      <c r="D26824" t="str">
        <f t="shared" si="419"/>
        <v>GLIMNE2208 Thomas Depner MED Int Med Nephrology GL Only</v>
      </c>
    </row>
    <row r="26825" spans="1:4">
      <c r="A26825" t="s">
        <v>76105</v>
      </c>
      <c r="B26825" t="s">
        <v>76106</v>
      </c>
      <c r="D26825" t="str">
        <f t="shared" si="419"/>
        <v>GLABAE2207 Wesley Yates BIOLOGICAL And AG ENGINEERING GL Only</v>
      </c>
    </row>
    <row r="26826" spans="1:4">
      <c r="A26826" t="s">
        <v>76107</v>
      </c>
      <c r="B26826" t="s">
        <v>76108</v>
      </c>
      <c r="D26826" t="str">
        <f t="shared" si="419"/>
        <v>GLAFST2206 Jennifer Smilowitz FOOD SCIENCE And TECHNOLOGY GL Only</v>
      </c>
    </row>
    <row r="26827" spans="1:4">
      <c r="A26827" t="s">
        <v>76109</v>
      </c>
      <c r="B26827" t="s">
        <v>76110</v>
      </c>
      <c r="D26827" t="str">
        <f t="shared" si="419"/>
        <v>GLIMPM2205 Sally Sample MED Int Med Pulmonary GL Only</v>
      </c>
    </row>
    <row r="26828" spans="1:4">
      <c r="A26828" t="s">
        <v>76111</v>
      </c>
      <c r="B26828" t="s">
        <v>76112</v>
      </c>
      <c r="D26828" t="str">
        <f t="shared" si="419"/>
        <v>GLMINT2204 Hani Khouzam MED Internal Medicine GL Only</v>
      </c>
    </row>
    <row r="26829" spans="1:4">
      <c r="A26829" t="s">
        <v>76113</v>
      </c>
      <c r="B26829" t="s">
        <v>76114</v>
      </c>
      <c r="D26829" t="str">
        <f t="shared" si="419"/>
        <v>GLMNEU2203 Marc Lenaerts MED Neurology GL Only</v>
      </c>
    </row>
    <row r="26830" spans="1:4">
      <c r="A26830" t="s">
        <v>76115</v>
      </c>
      <c r="B26830" t="s">
        <v>76116</v>
      </c>
      <c r="D26830" t="str">
        <f t="shared" si="419"/>
        <v>GLVVME2202 Sharon Spier VM MEDICINE And EPIDEMIOLOGY GL Only</v>
      </c>
    </row>
    <row r="26831" spans="1:4">
      <c r="A26831" t="s">
        <v>76117</v>
      </c>
      <c r="B26831" t="s">
        <v>76118</v>
      </c>
      <c r="D26831" t="str">
        <f t="shared" si="419"/>
        <v>GLLHIS2201 Rachel St John HISTORY GL Only</v>
      </c>
    </row>
    <row r="26832" spans="1:4">
      <c r="A26832" t="s">
        <v>76119</v>
      </c>
      <c r="B26832" t="s">
        <v>76120</v>
      </c>
      <c r="D26832" t="str">
        <f t="shared" si="419"/>
        <v>GLVVSR2200 Alessia Cenani VM SURGRAD SCIENCE GL Only</v>
      </c>
    </row>
    <row r="26833" spans="1:4">
      <c r="A26833" t="s">
        <v>76121</v>
      </c>
      <c r="B26833" t="s">
        <v>76122</v>
      </c>
      <c r="D26833" t="str">
        <f t="shared" si="419"/>
        <v>GLAANS2199 Douglas Conklin ANIMAL SCIENCE GL Only</v>
      </c>
    </row>
    <row r="26834" spans="1:4">
      <c r="A26834" t="s">
        <v>76123</v>
      </c>
      <c r="B26834" t="s">
        <v>76124</v>
      </c>
      <c r="D26834" t="str">
        <f t="shared" si="419"/>
        <v>GLLHIS2198 Quinn D Javers HISTORY GL Only</v>
      </c>
    </row>
    <row r="26835" spans="1:4">
      <c r="A26835" t="s">
        <v>76125</v>
      </c>
      <c r="B26835" t="s">
        <v>76126</v>
      </c>
      <c r="D26835" t="str">
        <f t="shared" si="419"/>
        <v>GLMSUR2197 N Andrews MED Surgery GL Only</v>
      </c>
    </row>
    <row r="26836" spans="1:4">
      <c r="A26836" t="s">
        <v>76127</v>
      </c>
      <c r="B26836" t="s">
        <v>76128</v>
      </c>
      <c r="D26836" t="str">
        <f t="shared" si="419"/>
        <v>GLMERM2196 Marjorie Westervelt MED Emergency Medicine GL Only</v>
      </c>
    </row>
    <row r="26837" spans="1:4">
      <c r="A26837" t="s">
        <v>76129</v>
      </c>
      <c r="B26837" t="s">
        <v>76130</v>
      </c>
      <c r="D26837" t="str">
        <f t="shared" si="419"/>
        <v>GLIMCA2195 Reginald Low MED INT MED CARDIOLOGY GL Only</v>
      </c>
    </row>
    <row r="26838" spans="1:4">
      <c r="A26838" t="s">
        <v>76131</v>
      </c>
      <c r="B26838" t="s">
        <v>76132</v>
      </c>
      <c r="D26838" t="str">
        <f t="shared" si="419"/>
        <v>GLMPSY2194 Patricia Scott MED Psychiatry And Behav Sci GL Only</v>
      </c>
    </row>
    <row r="26839" spans="1:4">
      <c r="A26839" t="s">
        <v>76133</v>
      </c>
      <c r="B26839" t="s">
        <v>76134</v>
      </c>
      <c r="D26839" t="str">
        <f t="shared" si="419"/>
        <v>GLAENM2193 Harry Kaya ENTOMOLOGY NEMATOLOGY GL Only</v>
      </c>
    </row>
    <row r="26840" spans="1:4">
      <c r="A26840" t="s">
        <v>76135</v>
      </c>
      <c r="B26840" t="s">
        <v>76136</v>
      </c>
      <c r="D26840" t="str">
        <f t="shared" si="419"/>
        <v>GLMRAD2192 Adam Greenspan MED Radiology GL Only</v>
      </c>
    </row>
    <row r="26841" spans="1:4">
      <c r="A26841" t="s">
        <v>76137</v>
      </c>
      <c r="B26841" t="s">
        <v>76138</v>
      </c>
      <c r="D26841" t="str">
        <f t="shared" si="419"/>
        <v>GLVVSR2191 Susan Hildebrand VM SURGRAD SCIENCE GL Only</v>
      </c>
    </row>
    <row r="26842" spans="1:4">
      <c r="A26842" t="s">
        <v>76139</v>
      </c>
      <c r="B26842" t="s">
        <v>76140</v>
      </c>
      <c r="D26842" t="str">
        <f t="shared" si="419"/>
        <v>GLACHE2190 Amanda Guyer HUMAN ECOLOGY GL Only</v>
      </c>
    </row>
    <row r="26843" spans="1:4">
      <c r="A26843" t="s">
        <v>76141</v>
      </c>
      <c r="B26843" t="s">
        <v>76142</v>
      </c>
      <c r="D26843" t="str">
        <f t="shared" si="419"/>
        <v>GLMBIO2189 J Hershey MED Biochem And Molecular Med GL Only</v>
      </c>
    </row>
    <row r="26844" spans="1:4">
      <c r="A26844" t="s">
        <v>76143</v>
      </c>
      <c r="B26844" t="s">
        <v>76144</v>
      </c>
      <c r="D26844" t="str">
        <f t="shared" si="419"/>
        <v>GLIMGM2188 Mark Blum MED Int Med Genl Medicine GL Only</v>
      </c>
    </row>
    <row r="26845" spans="1:4">
      <c r="A26845" t="s">
        <v>76145</v>
      </c>
      <c r="B26845" t="s">
        <v>76146</v>
      </c>
      <c r="D26845" t="str">
        <f t="shared" si="419"/>
        <v>GLMPED2187 Jessica Signoff MED Pediatrics GL Only</v>
      </c>
    </row>
    <row r="26846" spans="1:4">
      <c r="A26846" t="s">
        <v>76147</v>
      </c>
      <c r="B26846" t="s">
        <v>76148</v>
      </c>
      <c r="D26846" t="str">
        <f t="shared" si="419"/>
        <v>GLLEPS2186 Mark Deblois EARTH And PLANETARY SCIENCES GL Only</v>
      </c>
    </row>
    <row r="26847" spans="1:4">
      <c r="A26847" t="s">
        <v>76149</v>
      </c>
      <c r="B26847" t="s">
        <v>76150</v>
      </c>
      <c r="D26847" t="str">
        <f t="shared" si="419"/>
        <v>GLLANT2185 D Boyd ANTHROPOLOGY GL Only</v>
      </c>
    </row>
    <row r="26848" spans="1:4">
      <c r="A26848" t="s">
        <v>76151</v>
      </c>
      <c r="B26848" t="s">
        <v>76152</v>
      </c>
      <c r="D26848" t="str">
        <f t="shared" si="419"/>
        <v>GLAPLS2184 Arnold Bloom PLANT SCIENCES GL Only</v>
      </c>
    </row>
    <row r="26849" spans="1:4">
      <c r="A26849" t="s">
        <v>76153</v>
      </c>
      <c r="B26849" t="s">
        <v>76154</v>
      </c>
      <c r="D26849" t="str">
        <f t="shared" si="419"/>
        <v>GLMNEU2183 Ingrid Kwee MED Neurology GL Only</v>
      </c>
    </row>
    <row r="26850" spans="1:4">
      <c r="A26850" t="s">
        <v>76155</v>
      </c>
      <c r="B26850" t="s">
        <v>76156</v>
      </c>
      <c r="D26850" t="str">
        <f t="shared" si="419"/>
        <v>GLMERM2182 Daniel Nishijima MED Emergency Medicine GL Only</v>
      </c>
    </row>
    <row r="26851" spans="1:4">
      <c r="A26851" t="s">
        <v>76157</v>
      </c>
      <c r="B26851" t="s">
        <v>76158</v>
      </c>
      <c r="D26851" t="str">
        <f t="shared" si="419"/>
        <v>GLEBME2181 Karen Moxon BIOMEDICAL ENGINEERING GL Only</v>
      </c>
    </row>
    <row r="26852" spans="1:4">
      <c r="A26852" t="s">
        <v>76159</v>
      </c>
      <c r="B26852" t="s">
        <v>76160</v>
      </c>
      <c r="D26852" t="str">
        <f t="shared" si="419"/>
        <v>GLEBME2180 Jamal Lewis BIOMEDICAL ENGINEERING GL Only</v>
      </c>
    </row>
    <row r="26853" spans="1:4">
      <c r="A26853" t="s">
        <v>76161</v>
      </c>
      <c r="B26853" t="s">
        <v>76162</v>
      </c>
      <c r="D26853" t="str">
        <f t="shared" si="419"/>
        <v>GLANUT2179 Bess Caswell NUTRITION GL Only</v>
      </c>
    </row>
    <row r="26854" spans="1:4">
      <c r="A26854" t="s">
        <v>76163</v>
      </c>
      <c r="B26854" t="s">
        <v>76164</v>
      </c>
      <c r="D26854" t="str">
        <f t="shared" si="419"/>
        <v>GLLSAP2178 Travis Bradley SPANISH And PORTUGUESE GL Only</v>
      </c>
    </row>
    <row r="26855" spans="1:4">
      <c r="A26855" t="s">
        <v>76165</v>
      </c>
      <c r="B26855" t="s">
        <v>76166</v>
      </c>
      <c r="D26855" t="str">
        <f t="shared" si="419"/>
        <v>GLMRAD2177 Gary Caputo MED Radiology GL Only</v>
      </c>
    </row>
    <row r="26856" spans="1:4">
      <c r="A26856" t="s">
        <v>76167</v>
      </c>
      <c r="B26856" t="s">
        <v>76168</v>
      </c>
      <c r="D26856" t="str">
        <f t="shared" si="419"/>
        <v>GLMERM2176 Kendra Grether Jones MED Emergency Medicine GL Only</v>
      </c>
    </row>
    <row r="26857" spans="1:4">
      <c r="A26857" t="s">
        <v>76169</v>
      </c>
      <c r="B26857" t="s">
        <v>76170</v>
      </c>
      <c r="D26857" t="str">
        <f t="shared" si="419"/>
        <v>GLIMGI2175 Joseph Marsano Iii MED Int Med Gastroenterology GL Only</v>
      </c>
    </row>
    <row r="26858" spans="1:4">
      <c r="A26858" t="s">
        <v>76171</v>
      </c>
      <c r="B26858" t="s">
        <v>76172</v>
      </c>
      <c r="D26858" t="str">
        <f t="shared" si="419"/>
        <v>GLMANS2174 Samir Sheth MED Anesth And Pain Medicine GL Only</v>
      </c>
    </row>
    <row r="26859" spans="1:4">
      <c r="A26859" t="s">
        <v>76173</v>
      </c>
      <c r="B26859" t="s">
        <v>76174</v>
      </c>
      <c r="D26859" t="str">
        <f t="shared" si="419"/>
        <v>GLDEDU2173 Sylvia Aquino EDUCATION GL Only</v>
      </c>
    </row>
    <row r="26860" spans="1:4">
      <c r="A26860" t="s">
        <v>76175</v>
      </c>
      <c r="B26860" t="s">
        <v>76176</v>
      </c>
      <c r="D26860" t="str">
        <f t="shared" si="419"/>
        <v>GLLHIS2172 Ian Campbell HISTORY GL OnlyNPB 101 DISCUSSION</v>
      </c>
    </row>
    <row r="26861" spans="1:4">
      <c r="A26861" t="s">
        <v>76177</v>
      </c>
      <c r="B26861" t="s">
        <v>76178</v>
      </c>
      <c r="D26861" t="str">
        <f t="shared" si="419"/>
        <v>GLALAW2171 M Shelton LAND AIR And WATER RESOURCES GL Only</v>
      </c>
    </row>
    <row r="26862" spans="1:4">
      <c r="A26862" t="s">
        <v>76179</v>
      </c>
      <c r="B26862" t="s">
        <v>76180</v>
      </c>
      <c r="D26862" t="str">
        <f t="shared" si="419"/>
        <v>GLBNPB2170 David Hawkins NEURO PHYSIO And BEHAVIOR GL Only</v>
      </c>
    </row>
    <row r="26863" spans="1:4">
      <c r="A26863" t="s">
        <v>76181</v>
      </c>
      <c r="B26863" t="s">
        <v>76182</v>
      </c>
      <c r="D26863" t="str">
        <f t="shared" si="419"/>
        <v>GLLAMS2169 Caren Kaplan AMERICAN STUDIES GL Only</v>
      </c>
    </row>
    <row r="26864" spans="1:4">
      <c r="A26864" t="s">
        <v>76183</v>
      </c>
      <c r="B26864" t="s">
        <v>76184</v>
      </c>
      <c r="D26864" t="str">
        <f t="shared" si="419"/>
        <v>GLIMHP2168 Brenda A Ruvalcaba MED Int Med Hospitalist GL Only</v>
      </c>
    </row>
    <row r="26865" spans="1:4">
      <c r="A26865" t="s">
        <v>76185</v>
      </c>
      <c r="B26865" t="s">
        <v>76186</v>
      </c>
      <c r="D26865" t="str">
        <f t="shared" si="419"/>
        <v>GLMHPH2167 Aldrin Gomes MED Physiology And Membrane Biol GL Only</v>
      </c>
    </row>
    <row r="26866" spans="1:4">
      <c r="A26866" t="s">
        <v>76187</v>
      </c>
      <c r="B26866" t="s">
        <v>76188</v>
      </c>
      <c r="D26866" t="str">
        <f t="shared" si="419"/>
        <v>GLBNPB2167 Aldrin Gomes NEURO PHYSIO And BEHAVIOR GL ONLY</v>
      </c>
    </row>
    <row r="26867" spans="1:4">
      <c r="A26867" t="s">
        <v>76189</v>
      </c>
      <c r="B26867" t="s">
        <v>76190</v>
      </c>
      <c r="D26867" t="str">
        <f t="shared" si="419"/>
        <v>GLMPSY2166 Betzabel Kunkel MED Psychiatry And Behav Sci GL Only</v>
      </c>
    </row>
    <row r="26868" spans="1:4">
      <c r="A26868" t="s">
        <v>76191</v>
      </c>
      <c r="B26868" t="s">
        <v>76192</v>
      </c>
      <c r="D26868" t="str">
        <f t="shared" si="419"/>
        <v>GLEMAE2165 Ronald Hess MECHANICAL And AEROSPACE ENGR GL Only</v>
      </c>
    </row>
    <row r="26869" spans="1:4">
      <c r="A26869" t="s">
        <v>76193</v>
      </c>
      <c r="B26869" t="s">
        <v>76194</v>
      </c>
      <c r="D26869" t="str">
        <f t="shared" si="419"/>
        <v>GLVVME2164 Mark Thurmond VM MEDICINE And EPIDEMIOLOGY GL Only</v>
      </c>
    </row>
    <row r="26870" spans="1:4">
      <c r="A26870" t="s">
        <v>76195</v>
      </c>
      <c r="B26870" t="s">
        <v>76196</v>
      </c>
      <c r="D26870" t="str">
        <f t="shared" si="419"/>
        <v>GLMPMR2163 Brian Davis MED Physical Medicine And Rehab GL Only</v>
      </c>
    </row>
    <row r="26871" spans="1:4">
      <c r="A26871" t="s">
        <v>76197</v>
      </c>
      <c r="B26871" t="s">
        <v>76198</v>
      </c>
      <c r="D26871" t="str">
        <f t="shared" si="419"/>
        <v>GLMPAT2162 Kristin Grimsrud MED Pathology And Lab Medicine GL Only</v>
      </c>
    </row>
    <row r="26872" spans="1:4">
      <c r="A26872" t="s">
        <v>76199</v>
      </c>
      <c r="B26872" t="s">
        <v>76200</v>
      </c>
      <c r="D26872" t="str">
        <f t="shared" si="419"/>
        <v>GLAPPA2161 Takao Kasuga PLANT PATHOLOGY GL Only</v>
      </c>
    </row>
    <row r="26873" spans="1:4">
      <c r="A26873" t="s">
        <v>76201</v>
      </c>
      <c r="B26873" t="s">
        <v>76202</v>
      </c>
      <c r="D26873" t="str">
        <f t="shared" si="419"/>
        <v>GLVHFS2160 Carlos Senties Cue CA ANIMAL HLTH And FOOD SAFETY LAB GL Only</v>
      </c>
    </row>
    <row r="26874" spans="1:4">
      <c r="A26874" t="s">
        <v>76203</v>
      </c>
      <c r="B26874" t="s">
        <v>76204</v>
      </c>
      <c r="D26874" t="str">
        <f t="shared" si="419"/>
        <v>GLAARE2159 Douglas Larson AG And RESOURCE ECONOMICS GL Only</v>
      </c>
    </row>
    <row r="26875" spans="1:4">
      <c r="A26875" t="s">
        <v>76205</v>
      </c>
      <c r="B26875" t="s">
        <v>76206</v>
      </c>
      <c r="D26875" t="str">
        <f t="shared" si="419"/>
        <v>GLMANS2158 Charles Demesa MED Anesth And Pain Medicine GL Only</v>
      </c>
    </row>
    <row r="26876" spans="1:4">
      <c r="A26876" t="s">
        <v>76207</v>
      </c>
      <c r="B26876" t="s">
        <v>76208</v>
      </c>
      <c r="D26876" t="str">
        <f t="shared" si="419"/>
        <v>GLLMAT2157 Roland Freund MATHEMATICS GL Only</v>
      </c>
    </row>
    <row r="26877" spans="1:4">
      <c r="A26877" t="s">
        <v>76209</v>
      </c>
      <c r="B26877" t="s">
        <v>76210</v>
      </c>
      <c r="D26877" t="str">
        <f t="shared" si="419"/>
        <v>GLEMAE2155 Mont Hubbard MECHANICAL And AEROSPACE ENGR GL Only</v>
      </c>
    </row>
    <row r="26878" spans="1:4">
      <c r="A26878" t="s">
        <v>76211</v>
      </c>
      <c r="B26878" t="s">
        <v>76212</v>
      </c>
      <c r="D26878" t="str">
        <f t="shared" si="419"/>
        <v>GLLMAT2154 Motohico Mulase MATHEMATICS GL Only</v>
      </c>
    </row>
    <row r="26879" spans="1:4">
      <c r="A26879" t="s">
        <v>76213</v>
      </c>
      <c r="B26879" t="s">
        <v>76214</v>
      </c>
      <c r="D26879" t="str">
        <f t="shared" si="419"/>
        <v>GLLEPS2153 Michael Oskin EARTH And PLANETARY SCIENCES GL Only</v>
      </c>
    </row>
    <row r="26880" spans="1:4">
      <c r="A26880" t="s">
        <v>76215</v>
      </c>
      <c r="B26880" t="s">
        <v>76216</v>
      </c>
      <c r="D26880" t="str">
        <f t="shared" si="419"/>
        <v>GLMPED2152 Alice Tarantal MED Pediatrics GL Only</v>
      </c>
    </row>
    <row r="26881" spans="1:4">
      <c r="A26881" t="s">
        <v>76217</v>
      </c>
      <c r="B26881" t="s">
        <v>76218</v>
      </c>
      <c r="D26881" t="str">
        <f t="shared" si="419"/>
        <v>GLAENM2151 Shahid Siddique ENTOMOLOGY NEMATOLOGY GL Only</v>
      </c>
    </row>
    <row r="26882" spans="1:4">
      <c r="A26882" t="s">
        <v>76219</v>
      </c>
      <c r="B26882" t="s">
        <v>76220</v>
      </c>
      <c r="D26882" t="str">
        <f t="shared" si="419"/>
        <v>GLECSE2150 Zhaojun Bai ENGR COMPUTER SCIENCE GL Only</v>
      </c>
    </row>
    <row r="26883" spans="1:4">
      <c r="A26883" t="s">
        <v>76221</v>
      </c>
      <c r="B26883" t="s">
        <v>76222</v>
      </c>
      <c r="D26883" t="str">
        <f t="shared" ref="D26883:D26946" si="420">A26883&amp;" "&amp;B26883</f>
        <v>GLAFST2149 Charles Shoemaker FOOD SCIENCE And TECHNOLOGY GL Only</v>
      </c>
    </row>
    <row r="26884" spans="1:4">
      <c r="A26884" t="s">
        <v>76223</v>
      </c>
      <c r="B26884" t="s">
        <v>76224</v>
      </c>
      <c r="D26884" t="str">
        <f t="shared" si="420"/>
        <v>GLECHE2148 Bruce Gates CHEMICAL ENGINEERING GL Only</v>
      </c>
    </row>
    <row r="26885" spans="1:4">
      <c r="A26885" t="s">
        <v>76225</v>
      </c>
      <c r="B26885" t="s">
        <v>76226</v>
      </c>
      <c r="D26885" t="str">
        <f t="shared" si="420"/>
        <v>GLVVSR2147 Allison Zwingenberger VM SURGRAD SCIENCE GL Only</v>
      </c>
    </row>
    <row r="26886" spans="1:4">
      <c r="A26886" t="s">
        <v>76227</v>
      </c>
      <c r="B26886" t="s">
        <v>76228</v>
      </c>
      <c r="D26886" t="str">
        <f t="shared" si="420"/>
        <v>GLLDRA2146 Peggy Shannon THEATRE And DANCE GL Only</v>
      </c>
    </row>
    <row r="26887" spans="1:4">
      <c r="A26887" t="s">
        <v>76229</v>
      </c>
      <c r="B26887" t="s">
        <v>76230</v>
      </c>
      <c r="D26887" t="str">
        <f t="shared" si="420"/>
        <v>GLLMAT2145 Evgeny Gorskiy MATHEMATICS GL Only</v>
      </c>
    </row>
    <row r="26888" spans="1:4">
      <c r="A26888" t="s">
        <v>76231</v>
      </c>
      <c r="B26888" t="s">
        <v>76232</v>
      </c>
      <c r="D26888" t="str">
        <f t="shared" si="420"/>
        <v>GLIMEN2144 Siddika Karakas MED Int Med Endocrinology GL Only</v>
      </c>
    </row>
    <row r="26889" spans="1:4">
      <c r="A26889" t="s">
        <v>76233</v>
      </c>
      <c r="B26889" t="s">
        <v>76234</v>
      </c>
      <c r="D26889" t="str">
        <f t="shared" si="420"/>
        <v>GLAANS2143 Alison Van Eenennaam ANIMAL SCIENCE GL Only</v>
      </c>
    </row>
    <row r="26890" spans="1:4">
      <c r="A26890" t="s">
        <v>76235</v>
      </c>
      <c r="B26890" t="s">
        <v>76236</v>
      </c>
      <c r="D26890" t="str">
        <f t="shared" si="420"/>
        <v>GLVVSR2142 Mary Whitcomb VM SURGRAD SCIENCE GL Only</v>
      </c>
    </row>
    <row r="26891" spans="1:4">
      <c r="A26891" t="s">
        <v>76237</v>
      </c>
      <c r="B26891" t="s">
        <v>76238</v>
      </c>
      <c r="D26891" t="str">
        <f t="shared" si="420"/>
        <v>GLALAW2141 Isaya Kisekka LAND AIR And WATER RESOURCES GL Only</v>
      </c>
    </row>
    <row r="26892" spans="1:4">
      <c r="A26892" t="s">
        <v>76239</v>
      </c>
      <c r="B26892" t="s">
        <v>76240</v>
      </c>
      <c r="D26892" t="str">
        <f t="shared" si="420"/>
        <v>GLAPPA2140 James Macdonald PLANT PATHOLOGY GL Only</v>
      </c>
    </row>
    <row r="26893" spans="1:4">
      <c r="A26893" t="s">
        <v>76241</v>
      </c>
      <c r="B26893" t="s">
        <v>76242</v>
      </c>
      <c r="D26893" t="str">
        <f t="shared" si="420"/>
        <v>GLMPAT2139 Jason Tovar MED Pathology And Lab Medicine GL Only</v>
      </c>
    </row>
    <row r="26894" spans="1:4">
      <c r="A26894" t="s">
        <v>76243</v>
      </c>
      <c r="B26894" t="s">
        <v>76244</v>
      </c>
      <c r="D26894" t="str">
        <f t="shared" si="420"/>
        <v>GLADES2138 Peter Richerson ENVIRONMENTAL SCIENCE And POLICY GL Only</v>
      </c>
    </row>
    <row r="26895" spans="1:4">
      <c r="A26895" t="s">
        <v>76245</v>
      </c>
      <c r="B26895" t="s">
        <v>76246</v>
      </c>
      <c r="D26895" t="str">
        <f t="shared" si="420"/>
        <v>GLIMGM2137 Soe S Maw MED Int Med GM Education GL Only</v>
      </c>
    </row>
    <row r="26896" spans="1:4">
      <c r="A26896" t="s">
        <v>76247</v>
      </c>
      <c r="B26896" t="s">
        <v>76248</v>
      </c>
      <c r="D26896" t="str">
        <f t="shared" si="420"/>
        <v>GLMORT2136 Gary Alegre MED Orthopaedic Surgery GL Only</v>
      </c>
    </row>
    <row r="26897" spans="1:4">
      <c r="A26897" t="s">
        <v>76249</v>
      </c>
      <c r="B26897" t="s">
        <v>76250</v>
      </c>
      <c r="D26897" t="str">
        <f t="shared" si="420"/>
        <v>GLVPHR2135 Jerrold Tannenbaum VM POPULATION HLTH And REPROD GL Only</v>
      </c>
    </row>
    <row r="26898" spans="1:4">
      <c r="A26898" t="s">
        <v>76251</v>
      </c>
      <c r="B26898" t="s">
        <v>76252</v>
      </c>
      <c r="D26898" t="str">
        <f t="shared" si="420"/>
        <v>GLACHE2134 Luis Guarnizo HUMAN ECOLOGY GL Only</v>
      </c>
    </row>
    <row r="26899" spans="1:4">
      <c r="A26899" t="s">
        <v>76253</v>
      </c>
      <c r="B26899" t="s">
        <v>76254</v>
      </c>
      <c r="D26899" t="str">
        <f t="shared" si="420"/>
        <v>GLMADM2133 Jamie Bakal MED Deans Office GL Only</v>
      </c>
    </row>
    <row r="26900" spans="1:4">
      <c r="A26900" t="s">
        <v>76255</v>
      </c>
      <c r="B26900" t="s">
        <v>76256</v>
      </c>
      <c r="D26900" t="str">
        <f t="shared" si="420"/>
        <v>GLLCDM2132 Frances Dyson CINEMA And DIGITAL MEDIA GL Only</v>
      </c>
    </row>
    <row r="26901" spans="1:4">
      <c r="A26901" t="s">
        <v>76257</v>
      </c>
      <c r="B26901" t="s">
        <v>76258</v>
      </c>
      <c r="D26901" t="str">
        <f t="shared" si="420"/>
        <v>GLBPLB2131 Terence Murphy PLANT BIOLOGY GL Only</v>
      </c>
    </row>
    <row r="26902" spans="1:4">
      <c r="A26902" t="s">
        <v>76259</v>
      </c>
      <c r="B26902" t="s">
        <v>76260</v>
      </c>
      <c r="D26902" t="str">
        <f t="shared" si="420"/>
        <v>GLLUWP2130 Danielle Schmidli UNIVERSITY WRITING PROGRAM GL Only</v>
      </c>
    </row>
    <row r="26903" spans="1:4">
      <c r="A26903" t="s">
        <v>76261</v>
      </c>
      <c r="B26903" t="s">
        <v>76262</v>
      </c>
      <c r="D26903" t="str">
        <f t="shared" si="420"/>
        <v>GLLSAP2129 Charles Oriel SPANISH And PORTUGUESE GL Only</v>
      </c>
    </row>
    <row r="26904" spans="1:4">
      <c r="A26904" t="s">
        <v>76263</v>
      </c>
      <c r="B26904" t="s">
        <v>76264</v>
      </c>
      <c r="D26904" t="str">
        <f t="shared" si="420"/>
        <v>GLMPSY2128 Emilie Bhe MED Psychiatry And Behav Sci GL Only</v>
      </c>
    </row>
    <row r="26905" spans="1:4">
      <c r="A26905" t="s">
        <v>76265</v>
      </c>
      <c r="B26905" t="s">
        <v>76266</v>
      </c>
      <c r="D26905" t="str">
        <f t="shared" si="420"/>
        <v>GLMINT2127 Stephen Aglubat MED Int Med Admin GL Only</v>
      </c>
    </row>
    <row r="26906" spans="1:4">
      <c r="A26906" t="s">
        <v>76267</v>
      </c>
      <c r="B26906" t="s">
        <v>76268</v>
      </c>
      <c r="D26906" t="str">
        <f t="shared" si="420"/>
        <v>GLECEE2126 Heather Bischel CIVIL And ENVIRONMENTAL ENGR GL Only</v>
      </c>
    </row>
    <row r="26907" spans="1:4">
      <c r="A26907" t="s">
        <v>76269</v>
      </c>
      <c r="B26907" t="s">
        <v>76270</v>
      </c>
      <c r="D26907" t="str">
        <f t="shared" si="420"/>
        <v>GLMDER2125 William Murphy MED Dermatology GL Only</v>
      </c>
    </row>
    <row r="26908" spans="1:4">
      <c r="A26908" t="s">
        <v>76271</v>
      </c>
      <c r="B26908" t="s">
        <v>76272</v>
      </c>
      <c r="D26908" t="str">
        <f t="shared" si="420"/>
        <v>GLMEPM2124 Rosemary Cress MED Public Health Sciences GL Only</v>
      </c>
    </row>
    <row r="26909" spans="1:4">
      <c r="A26909" t="s">
        <v>76273</v>
      </c>
      <c r="B26909" t="s">
        <v>76274</v>
      </c>
      <c r="D26909" t="str">
        <f t="shared" si="420"/>
        <v>GLBEVE2123 Rachael Bay EVOLUTION And ECOLOGY GL Only</v>
      </c>
    </row>
    <row r="26910" spans="1:4">
      <c r="A26910" t="s">
        <v>76275</v>
      </c>
      <c r="B26910" t="s">
        <v>76276</v>
      </c>
      <c r="D26910" t="str">
        <f t="shared" si="420"/>
        <v>GLLPSC2121 Andrew Fox PSYCHOLOGY GL Only</v>
      </c>
    </row>
    <row r="26911" spans="1:4">
      <c r="A26911" t="s">
        <v>76277</v>
      </c>
      <c r="B26911" t="s">
        <v>76278</v>
      </c>
      <c r="D26911" t="str">
        <f t="shared" si="420"/>
        <v>GLBMMG2120 Mitchell Singer MICROBIOLOGY And MOLEC GENETICS GL Only</v>
      </c>
    </row>
    <row r="26912" spans="1:4">
      <c r="A26912" t="s">
        <v>76279</v>
      </c>
      <c r="B26912" t="s">
        <v>76280</v>
      </c>
      <c r="D26912" t="str">
        <f t="shared" si="420"/>
        <v>GLBNPB2119 James Boda NEURO PHYSIO And BEHAVIOR GL Only</v>
      </c>
    </row>
    <row r="26913" spans="1:4">
      <c r="A26913" t="s">
        <v>76281</v>
      </c>
      <c r="B26913" t="s">
        <v>76282</v>
      </c>
      <c r="D26913" t="str">
        <f t="shared" si="420"/>
        <v>GLLHIS2118 Charles Walker HISTORY GL Only</v>
      </c>
    </row>
    <row r="26914" spans="1:4">
      <c r="A26914" t="s">
        <v>76283</v>
      </c>
      <c r="B26914" t="s">
        <v>76284</v>
      </c>
      <c r="D26914" t="str">
        <f t="shared" si="420"/>
        <v>GLMPHA2117 Gary Henderson MED Pharmacology GL Only</v>
      </c>
    </row>
    <row r="26915" spans="1:4">
      <c r="A26915" t="s">
        <v>76285</v>
      </c>
      <c r="B26915" t="s">
        <v>76286</v>
      </c>
      <c r="D26915" t="str">
        <f t="shared" si="420"/>
        <v>GLLUWP2116 Victor Squitieri UNIVERSITY WRITING PROGRAM GL Only</v>
      </c>
    </row>
    <row r="26916" spans="1:4">
      <c r="A26916" t="s">
        <v>76287</v>
      </c>
      <c r="B26916" t="s">
        <v>76288</v>
      </c>
      <c r="D26916" t="str">
        <f t="shared" si="420"/>
        <v>GLMRAD2115 Deborah Ablin MED Radiology GL Only</v>
      </c>
    </row>
    <row r="26917" spans="1:4">
      <c r="A26917" t="s">
        <v>76289</v>
      </c>
      <c r="B26917" t="s">
        <v>76290</v>
      </c>
      <c r="D26917" t="str">
        <f t="shared" si="420"/>
        <v>GLLAMS2114 Charlotte Biltekoff AMERICAN STUDIES GL Only</v>
      </c>
    </row>
    <row r="26918" spans="1:4">
      <c r="A26918" t="s">
        <v>76291</v>
      </c>
      <c r="B26918" t="s">
        <v>76292</v>
      </c>
      <c r="D26918" t="str">
        <f t="shared" si="420"/>
        <v>GLMERM2113 Phillip Summers MED Emergency Medicine GL Only</v>
      </c>
    </row>
    <row r="26919" spans="1:4">
      <c r="A26919" t="s">
        <v>76293</v>
      </c>
      <c r="B26919" t="s">
        <v>76294</v>
      </c>
      <c r="D26919" t="str">
        <f t="shared" si="420"/>
        <v>GLMNSG2112 Stephen Lane MED Neurological Surgery GL Only</v>
      </c>
    </row>
    <row r="26920" spans="1:4">
      <c r="A26920" t="s">
        <v>76295</v>
      </c>
      <c r="B26920" t="s">
        <v>76296</v>
      </c>
      <c r="D26920" t="str">
        <f t="shared" si="420"/>
        <v>GLADES2111 Seymour Schwartz ENVIRONMENTAL SCIENCE And POLICY GL Only</v>
      </c>
    </row>
    <row r="26921" spans="1:4">
      <c r="A26921" t="s">
        <v>76297</v>
      </c>
      <c r="B26921" t="s">
        <v>76298</v>
      </c>
      <c r="D26921" t="str">
        <f t="shared" si="420"/>
        <v>GLMNEU2110 Sarah Tomaszewski Farias MED Neurology GL Only</v>
      </c>
    </row>
    <row r="26922" spans="1:4">
      <c r="A26922" t="s">
        <v>76299</v>
      </c>
      <c r="B26922" t="s">
        <v>76300</v>
      </c>
      <c r="D26922" t="str">
        <f t="shared" si="420"/>
        <v>GLLENL2109 Seeta Chaganti ENGLISH GL Only</v>
      </c>
    </row>
    <row r="26923" spans="1:4">
      <c r="A26923" t="s">
        <v>76301</v>
      </c>
      <c r="B26923" t="s">
        <v>76302</v>
      </c>
      <c r="D26923" t="str">
        <f t="shared" si="420"/>
        <v>GLAENM2108 Peter Cranston ENTOMOLOGY NEMATOLOGY GL Only</v>
      </c>
    </row>
    <row r="26924" spans="1:4">
      <c r="A26924" t="s">
        <v>76303</v>
      </c>
      <c r="B26924" t="s">
        <v>76304</v>
      </c>
      <c r="D26924" t="str">
        <f t="shared" si="420"/>
        <v>GLBMCB2107 Kenneth Hilt MOLECULAR And CELLULAR BIO GL Only</v>
      </c>
    </row>
    <row r="26925" spans="1:4">
      <c r="A26925" t="s">
        <v>76305</v>
      </c>
      <c r="B26925" t="s">
        <v>76306</v>
      </c>
      <c r="D26925" t="str">
        <f t="shared" si="420"/>
        <v>GLBPLB2106 Donald Kyhos PLANT BIOLOGY GL Only</v>
      </c>
    </row>
    <row r="26926" spans="1:4">
      <c r="A26926" t="s">
        <v>76307</v>
      </c>
      <c r="B26926" t="s">
        <v>76308</v>
      </c>
      <c r="D26926" t="str">
        <f t="shared" si="420"/>
        <v>GLABAE2105 Rajinder Singh BIOLOGICAL And AG ENGINEERING GL Only</v>
      </c>
    </row>
    <row r="26927" spans="1:4">
      <c r="A26927" t="s">
        <v>76309</v>
      </c>
      <c r="B26927" t="s">
        <v>76310</v>
      </c>
      <c r="D26927" t="str">
        <f t="shared" si="420"/>
        <v>GLLMAT2104 Abigail Thompson MATHEMATICS GL Only</v>
      </c>
    </row>
    <row r="26928" spans="1:4">
      <c r="A26928" t="s">
        <v>76311</v>
      </c>
      <c r="B26928" t="s">
        <v>76312</v>
      </c>
      <c r="D26928" t="str">
        <f t="shared" si="420"/>
        <v>GLLEPS2103 Robert Zierenberg EARTH And PLANETARY SCIENCES GL Only</v>
      </c>
    </row>
    <row r="26929" spans="1:4">
      <c r="A26929" t="s">
        <v>76313</v>
      </c>
      <c r="B26929" t="s">
        <v>76314</v>
      </c>
      <c r="D26929" t="str">
        <f t="shared" si="420"/>
        <v>GLLUWP2102 John Stenzel UNIVERSITY WRITING PROGRAM GL Only</v>
      </c>
    </row>
    <row r="26930" spans="1:4">
      <c r="A26930" t="s">
        <v>76315</v>
      </c>
      <c r="B26930" t="s">
        <v>76316</v>
      </c>
      <c r="D26930" t="str">
        <f t="shared" si="420"/>
        <v>GLMNEU2101 David Richman MED Neurology GL Only</v>
      </c>
    </row>
    <row r="26931" spans="1:4">
      <c r="A26931" t="s">
        <v>76317</v>
      </c>
      <c r="B26931" t="s">
        <v>76318</v>
      </c>
      <c r="D26931" t="str">
        <f t="shared" si="420"/>
        <v>GLLSTA2100 Ethan Anderes STATISTICS GL Only</v>
      </c>
    </row>
    <row r="26932" spans="1:4">
      <c r="A26932" t="s">
        <v>76319</v>
      </c>
      <c r="B26932" t="s">
        <v>76320</v>
      </c>
      <c r="D26932" t="str">
        <f t="shared" si="420"/>
        <v>GLMSUR2099 Mohamed Ali MED Surgery GL Only</v>
      </c>
    </row>
    <row r="26933" spans="1:4">
      <c r="A26933" t="s">
        <v>76321</v>
      </c>
      <c r="B26933" t="s">
        <v>76322</v>
      </c>
      <c r="D26933" t="str">
        <f t="shared" si="420"/>
        <v>GLMOBG2098 Debra Swanson MED Obstetrics And Gynecology GL Only</v>
      </c>
    </row>
    <row r="26934" spans="1:4">
      <c r="A26934" t="s">
        <v>76323</v>
      </c>
      <c r="B26934" t="s">
        <v>76324</v>
      </c>
      <c r="D26934" t="str">
        <f t="shared" si="420"/>
        <v>GLMEPM2097 Shuai Chen MED Public Health Sciences GL Only</v>
      </c>
    </row>
    <row r="26935" spans="1:4">
      <c r="A26935" t="s">
        <v>76325</v>
      </c>
      <c r="B26935" t="s">
        <v>76326</v>
      </c>
      <c r="D26935" t="str">
        <f t="shared" si="420"/>
        <v>GLECEE2096 Daniel Sperling CIVIL And ENVIRONMENTAL ENGR GL Only</v>
      </c>
    </row>
    <row r="26936" spans="1:4">
      <c r="A26936" t="s">
        <v>76327</v>
      </c>
      <c r="B26936" t="s">
        <v>76328</v>
      </c>
      <c r="D26936" t="str">
        <f t="shared" si="420"/>
        <v>GLMANS2095 Neal Fleming MED Anesth And Pain Medicine GL Only</v>
      </c>
    </row>
    <row r="26937" spans="1:4">
      <c r="A26937" t="s">
        <v>76329</v>
      </c>
      <c r="B26937" t="s">
        <v>76330</v>
      </c>
      <c r="D26937" t="str">
        <f t="shared" si="420"/>
        <v>GLMANS2094 Catalin Cantemir MED Anesth And Pain Medicine GL Only</v>
      </c>
    </row>
    <row r="26938" spans="1:4">
      <c r="A26938" t="s">
        <v>76331</v>
      </c>
      <c r="B26938" t="s">
        <v>76332</v>
      </c>
      <c r="D26938" t="str">
        <f t="shared" si="420"/>
        <v>GLBMCB2093 Robert Grey MOLECULAR And CELLULAR BIO GL Only</v>
      </c>
    </row>
    <row r="26939" spans="1:4">
      <c r="A26939" t="s">
        <v>76333</v>
      </c>
      <c r="B26939" t="s">
        <v>76334</v>
      </c>
      <c r="D26939" t="str">
        <f t="shared" si="420"/>
        <v>GLMPED2092 Sudesh Makker MED Pediatrics GL Only</v>
      </c>
    </row>
    <row r="26940" spans="1:4">
      <c r="A26940" t="s">
        <v>76335</v>
      </c>
      <c r="B26940" t="s">
        <v>76336</v>
      </c>
      <c r="D26940" t="str">
        <f t="shared" si="420"/>
        <v>GLAARE2091 Alex Mccalla AG And RESOURCE ECONOMICS GL Only</v>
      </c>
    </row>
    <row r="26941" spans="1:4">
      <c r="A26941" t="s">
        <v>76337</v>
      </c>
      <c r="B26941" t="s">
        <v>76338</v>
      </c>
      <c r="D26941" t="str">
        <f t="shared" si="420"/>
        <v>GLLMUS2090 Susan Lamb MUSIC GL Only</v>
      </c>
    </row>
    <row r="26942" spans="1:4">
      <c r="A26942" t="s">
        <v>76339</v>
      </c>
      <c r="B26942" t="s">
        <v>76340</v>
      </c>
      <c r="D26942" t="str">
        <f t="shared" si="420"/>
        <v>GLIMCT2089 Gerhard Bauer Med Int Med HMCTBMT GL Only</v>
      </c>
    </row>
    <row r="26943" spans="1:4">
      <c r="A26943" t="s">
        <v>76341</v>
      </c>
      <c r="B26943" t="s">
        <v>76342</v>
      </c>
      <c r="D26943" t="str">
        <f t="shared" si="420"/>
        <v>GLMARO2088 Matthew Coleman MED Radiation Oncology GL Only</v>
      </c>
    </row>
    <row r="26944" spans="1:4">
      <c r="A26944" t="s">
        <v>76343</v>
      </c>
      <c r="B26944" t="s">
        <v>76344</v>
      </c>
      <c r="D26944" t="str">
        <f t="shared" si="420"/>
        <v>GLECEE2087 Ali Ercan CIVIL And ENVIRONMENTAL ENGR GL Only</v>
      </c>
    </row>
    <row r="26945" spans="1:4">
      <c r="A26945" t="s">
        <v>76345</v>
      </c>
      <c r="B26945" t="s">
        <v>76346</v>
      </c>
      <c r="D26945" t="str">
        <f t="shared" si="420"/>
        <v>GLMBIO2086 John Voss MED Biochem And Molecular Med GL Only</v>
      </c>
    </row>
    <row r="26946" spans="1:4">
      <c r="A26946" t="s">
        <v>76347</v>
      </c>
      <c r="B26946" t="s">
        <v>76348</v>
      </c>
      <c r="D26946" t="str">
        <f t="shared" si="420"/>
        <v>GLLUWP2085 Miles Miniaci UNIVERSITY WRITING PROGRAM GL Only</v>
      </c>
    </row>
    <row r="26947" spans="1:4">
      <c r="A26947" t="s">
        <v>76349</v>
      </c>
      <c r="B26947" t="s">
        <v>76350</v>
      </c>
      <c r="D26947" t="str">
        <f t="shared" ref="D26947:D27010" si="421">A26947&amp;" "&amp;B26947</f>
        <v>GLVVSR2084 Larry Galuppo VM SURGRAD SCIENCE GL Only</v>
      </c>
    </row>
    <row r="26948" spans="1:4">
      <c r="A26948" t="s">
        <v>76351</v>
      </c>
      <c r="B26948" t="s">
        <v>76352</v>
      </c>
      <c r="D26948" t="str">
        <f t="shared" si="421"/>
        <v>GLLMAT2083 E Milton MATHEMATICS GL Only</v>
      </c>
    </row>
    <row r="26949" spans="1:4">
      <c r="A26949" t="s">
        <v>76353</v>
      </c>
      <c r="B26949" t="s">
        <v>76354</v>
      </c>
      <c r="D26949" t="str">
        <f t="shared" si="421"/>
        <v>GLAPLS2082 Amelie Gaudin PLANT SCIENCES GL Only</v>
      </c>
    </row>
    <row r="26950" spans="1:4">
      <c r="A26950" t="s">
        <v>76355</v>
      </c>
      <c r="B26950" t="s">
        <v>76356</v>
      </c>
      <c r="D26950" t="str">
        <f t="shared" si="421"/>
        <v>GLLENL2081 Parama Roy ENGLISH GL Only</v>
      </c>
    </row>
    <row r="26951" spans="1:4">
      <c r="A26951" t="s">
        <v>76357</v>
      </c>
      <c r="B26951" t="s">
        <v>76358</v>
      </c>
      <c r="D26951" t="str">
        <f t="shared" si="421"/>
        <v>GLMARO2080 Richard Valicenti MED Radiation Oncology GL Only</v>
      </c>
    </row>
    <row r="26952" spans="1:4">
      <c r="A26952" t="s">
        <v>76359</v>
      </c>
      <c r="B26952" t="s">
        <v>76360</v>
      </c>
      <c r="D26952" t="str">
        <f t="shared" si="421"/>
        <v>GLVVSR2079 Xinbin Chen VM SURGRAD SCIENCE GL Only</v>
      </c>
    </row>
    <row r="26953" spans="1:4">
      <c r="A26953" t="s">
        <v>76361</v>
      </c>
      <c r="B26953" t="s">
        <v>76362</v>
      </c>
      <c r="D26953" t="str">
        <f t="shared" si="421"/>
        <v>GLMERM2078 Larissa May MED Emergency Medicine GL Only</v>
      </c>
    </row>
    <row r="26954" spans="1:4">
      <c r="A26954" t="s">
        <v>76363</v>
      </c>
      <c r="B26954" t="s">
        <v>76364</v>
      </c>
      <c r="D26954" t="str">
        <f t="shared" si="421"/>
        <v>GLLPOL2077 Paul Zinner POLITICAL SCIENCE GL Only</v>
      </c>
    </row>
    <row r="26955" spans="1:4">
      <c r="A26955" t="s">
        <v>76365</v>
      </c>
      <c r="B26955" t="s">
        <v>76366</v>
      </c>
      <c r="D26955" t="str">
        <f t="shared" si="421"/>
        <v>GLAPLS2076 Mark Lundy PLANT SCIENCES GL Only</v>
      </c>
    </row>
    <row r="26956" spans="1:4">
      <c r="A26956" t="s">
        <v>76367</v>
      </c>
      <c r="B26956" t="s">
        <v>76368</v>
      </c>
      <c r="D26956" t="str">
        <f t="shared" si="421"/>
        <v>GLACHE2075 Richard Ponzio HUMAN ECOLOGY GL Only</v>
      </c>
    </row>
    <row r="26957" spans="1:4">
      <c r="A26957" t="s">
        <v>76369</v>
      </c>
      <c r="B26957" t="s">
        <v>76370</v>
      </c>
      <c r="D26957" t="str">
        <f t="shared" si="421"/>
        <v>GLIMHO2074 Ralph Green MED Int Med HEMONC GL Only</v>
      </c>
    </row>
    <row r="26958" spans="1:4">
      <c r="A26958" t="s">
        <v>76371</v>
      </c>
      <c r="B26958" t="s">
        <v>76372</v>
      </c>
      <c r="D26958" t="str">
        <f t="shared" si="421"/>
        <v>GLMINT2073 Lavanya Viswanathan MED Int Med Admin GL Only</v>
      </c>
    </row>
    <row r="26959" spans="1:4">
      <c r="A26959" t="s">
        <v>76373</v>
      </c>
      <c r="B26959" t="s">
        <v>76374</v>
      </c>
      <c r="D26959" t="str">
        <f t="shared" si="421"/>
        <v>GLEECE2072 Brian Kolner ELECT And COMP ENGR GL Only</v>
      </c>
    </row>
    <row r="26960" spans="1:4">
      <c r="A26960" t="s">
        <v>76375</v>
      </c>
      <c r="B26960" t="s">
        <v>76376</v>
      </c>
      <c r="D26960" t="str">
        <f t="shared" si="421"/>
        <v>GLVVSR2071 Chai Fei Li VM SURGRAD SCIENCE GL Only</v>
      </c>
    </row>
    <row r="26961" spans="1:4">
      <c r="A26961" t="s">
        <v>76377</v>
      </c>
      <c r="B26961" t="s">
        <v>76378</v>
      </c>
      <c r="D26961" t="str">
        <f t="shared" si="421"/>
        <v>GLBEVE2070 Jeffrey Ross Ibarra EVOLUTION And ECOLOGY GL Only</v>
      </c>
    </row>
    <row r="26962" spans="1:4">
      <c r="A26962" t="s">
        <v>76379</v>
      </c>
      <c r="B26962" t="s">
        <v>76380</v>
      </c>
      <c r="D26962" t="str">
        <f t="shared" si="421"/>
        <v>GLAARE2069 Chanaka T Ekanayake AG And RESOURCE ECONOMICS GL Only</v>
      </c>
    </row>
    <row r="26963" spans="1:4">
      <c r="A26963" t="s">
        <v>76381</v>
      </c>
      <c r="B26963" t="s">
        <v>76382</v>
      </c>
      <c r="D26963" t="str">
        <f t="shared" si="421"/>
        <v>GLEECE2068 Saif Islam ELECT And COMP ENGR GL Only</v>
      </c>
    </row>
    <row r="26964" spans="1:4">
      <c r="A26964" t="s">
        <v>76383</v>
      </c>
      <c r="B26964" t="s">
        <v>76384</v>
      </c>
      <c r="D26964" t="str">
        <f t="shared" si="421"/>
        <v>GLLPHY2067 Ching Yao Fong PHYSICS GL Only</v>
      </c>
    </row>
    <row r="26965" spans="1:4">
      <c r="A26965" t="s">
        <v>76385</v>
      </c>
      <c r="B26965" t="s">
        <v>76386</v>
      </c>
      <c r="D26965" t="str">
        <f t="shared" si="421"/>
        <v>GLABAE2066 Michael Delwiche BIOLOGICAL And AG ENGINEERING GL Only</v>
      </c>
    </row>
    <row r="26966" spans="1:4">
      <c r="A26966" t="s">
        <v>76387</v>
      </c>
      <c r="B26966" t="s">
        <v>76388</v>
      </c>
      <c r="D26966" t="str">
        <f t="shared" si="421"/>
        <v>GLECSE2065 Mohammad Sadoghi Hamedani ENGR COMPUTER SCIENCE GL Only</v>
      </c>
    </row>
    <row r="26967" spans="1:4">
      <c r="A26967" t="s">
        <v>76389</v>
      </c>
      <c r="B26967" t="s">
        <v>76390</v>
      </c>
      <c r="D26967" t="str">
        <f t="shared" si="421"/>
        <v>GLIMHO2064 Thomas Semrad MED Int Med HEMONC GL Only</v>
      </c>
    </row>
    <row r="26968" spans="1:4">
      <c r="A26968" t="s">
        <v>76391</v>
      </c>
      <c r="B26968" t="s">
        <v>76392</v>
      </c>
      <c r="D26968" t="str">
        <f t="shared" si="421"/>
        <v>GLMFCM2063 Samuel Tacke MED Family And Community Med GL Only</v>
      </c>
    </row>
    <row r="26969" spans="1:4">
      <c r="A26969" t="s">
        <v>76393</v>
      </c>
      <c r="B26969" t="s">
        <v>76394</v>
      </c>
      <c r="D26969" t="str">
        <f t="shared" si="421"/>
        <v>GLIMHO2062 Jerry Lewis MED Int Med HEMONC GL Only</v>
      </c>
    </row>
    <row r="26970" spans="1:4">
      <c r="A26970" t="s">
        <v>76395</v>
      </c>
      <c r="B26970" t="s">
        <v>76396</v>
      </c>
      <c r="D26970" t="str">
        <f t="shared" si="421"/>
        <v>GLAPLS2061 Leslie Roche PLANT SCIENCES GL Only</v>
      </c>
    </row>
    <row r="26971" spans="1:4">
      <c r="A26971" t="s">
        <v>76397</v>
      </c>
      <c r="B26971" t="s">
        <v>76398</v>
      </c>
      <c r="D26971" t="str">
        <f t="shared" si="421"/>
        <v>GLLUWP2060 Elisabeth Lore UNIVERSITY WRITING PROGRAM GL Only</v>
      </c>
    </row>
    <row r="26972" spans="1:4">
      <c r="A26972" t="s">
        <v>76399</v>
      </c>
      <c r="B26972" t="s">
        <v>76400</v>
      </c>
      <c r="D26972" t="str">
        <f t="shared" si="421"/>
        <v>GLIMCT2059 Ping Zhou Med Int Med HMCTBMT GL Only</v>
      </c>
    </row>
    <row r="26973" spans="1:4">
      <c r="A26973" t="s">
        <v>76401</v>
      </c>
      <c r="B26973" t="s">
        <v>76402</v>
      </c>
      <c r="D26973" t="str">
        <f t="shared" si="421"/>
        <v>GLECEE2058 Yueyue Fan CIVIL And ENVIRONMENTAL ENGR GL Only</v>
      </c>
    </row>
    <row r="26974" spans="1:4">
      <c r="A26974" t="s">
        <v>76403</v>
      </c>
      <c r="B26974" t="s">
        <v>76404</v>
      </c>
      <c r="D26974" t="str">
        <f t="shared" si="421"/>
        <v>GLLIBR2057 Linda Kennedy UCDLIBRARY GL Only</v>
      </c>
    </row>
    <row r="26975" spans="1:4">
      <c r="A26975" t="s">
        <v>76405</v>
      </c>
      <c r="B26975" t="s">
        <v>76406</v>
      </c>
      <c r="D26975" t="str">
        <f t="shared" si="421"/>
        <v>GLLIBR2056 T Malmgren UCDLIBRARY GL Only</v>
      </c>
    </row>
    <row r="26976" spans="1:4">
      <c r="A26976" t="s">
        <v>76407</v>
      </c>
      <c r="B26976" t="s">
        <v>76408</v>
      </c>
      <c r="D26976" t="str">
        <f t="shared" si="421"/>
        <v>GLMNSG2055 Bahram Chehrazi MED Neurological Surgery GL Only</v>
      </c>
    </row>
    <row r="26977" spans="1:4">
      <c r="A26977" t="s">
        <v>76409</v>
      </c>
      <c r="B26977" t="s">
        <v>76410</v>
      </c>
      <c r="D26977" t="str">
        <f t="shared" si="421"/>
        <v>GLMFCM2054 Jeanne Plumb MED Family And Community Med GL Only</v>
      </c>
    </row>
    <row r="26978" spans="1:4">
      <c r="A26978" t="s">
        <v>76411</v>
      </c>
      <c r="B26978" t="s">
        <v>76412</v>
      </c>
      <c r="D26978" t="str">
        <f t="shared" si="421"/>
        <v>GLMSUR2053 Donald Hause MED Surgery GL Only</v>
      </c>
    </row>
    <row r="26979" spans="1:4">
      <c r="A26979" t="s">
        <v>76413</v>
      </c>
      <c r="B26979" t="s">
        <v>76414</v>
      </c>
      <c r="D26979" t="str">
        <f t="shared" si="421"/>
        <v>GLMFCM2052 Oscar Ramos MED Family And Community Med GL Only</v>
      </c>
    </row>
    <row r="26980" spans="1:4">
      <c r="A26980" t="s">
        <v>76415</v>
      </c>
      <c r="B26980" t="s">
        <v>76416</v>
      </c>
      <c r="D26980" t="str">
        <f t="shared" si="421"/>
        <v>GLGSM12051 Paul Griffin GRADUATE SCHOOL OF MANAGEMENT GL Only</v>
      </c>
    </row>
    <row r="26981" spans="1:4">
      <c r="A26981" t="s">
        <v>76417</v>
      </c>
      <c r="B26981" t="s">
        <v>76418</v>
      </c>
      <c r="D26981" t="str">
        <f t="shared" si="421"/>
        <v>GLGSM12050 Brian Kennedy GRADUATE SCHOOL OF MANAGEMENT GL Only</v>
      </c>
    </row>
    <row r="26982" spans="1:4">
      <c r="A26982" t="s">
        <v>76419</v>
      </c>
      <c r="B26982" t="s">
        <v>76420</v>
      </c>
      <c r="D26982" t="str">
        <f t="shared" si="421"/>
        <v>GLLANT2049 Justin Skye Malachowski ANTHROPOLOGY GL Only</v>
      </c>
    </row>
    <row r="26983" spans="1:4">
      <c r="A26983" t="s">
        <v>76421</v>
      </c>
      <c r="B26983" t="s">
        <v>76422</v>
      </c>
      <c r="D26983" t="str">
        <f t="shared" si="421"/>
        <v>GLMEPM2048 Brad Pollock MED Public Health Sciences GL Only</v>
      </c>
    </row>
    <row r="26984" spans="1:4">
      <c r="A26984" t="s">
        <v>76423</v>
      </c>
      <c r="B26984" t="s">
        <v>76424</v>
      </c>
      <c r="D26984" t="str">
        <f t="shared" si="421"/>
        <v>GLECEE2047 Amit Kanvinde CIVIL And ENVIRONMENTAL ENGR GL Only</v>
      </c>
    </row>
    <row r="26985" spans="1:4">
      <c r="A26985" t="s">
        <v>76425</v>
      </c>
      <c r="B26985" t="s">
        <v>76426</v>
      </c>
      <c r="D26985" t="str">
        <f t="shared" si="421"/>
        <v>GLANUT2046 Liping Huang NUTRITION GL Only</v>
      </c>
    </row>
    <row r="26986" spans="1:4">
      <c r="A26986" t="s">
        <v>76427</v>
      </c>
      <c r="B26986" t="s">
        <v>76428</v>
      </c>
      <c r="D26986" t="str">
        <f t="shared" si="421"/>
        <v>GLLUWP2045 Cynthia Bates UNIVERSITY WRITING PROGRAM GL Only</v>
      </c>
    </row>
    <row r="26987" spans="1:4">
      <c r="A26987" t="s">
        <v>76429</v>
      </c>
      <c r="B26987" t="s">
        <v>76430</v>
      </c>
      <c r="D26987" t="str">
        <f t="shared" si="421"/>
        <v>GLAFST2044 Richard Merson FOOD SCIENCE And TECHNOLOGY GL Only</v>
      </c>
    </row>
    <row r="26988" spans="1:4">
      <c r="A26988" t="s">
        <v>76431</v>
      </c>
      <c r="B26988" t="s">
        <v>76432</v>
      </c>
      <c r="D26988" t="str">
        <f t="shared" si="421"/>
        <v>GLMPSY2043 Angie Yu MED Psychiatry And Behav Sci GL Only</v>
      </c>
    </row>
    <row r="26989" spans="1:4">
      <c r="A26989" t="s">
        <v>76433</v>
      </c>
      <c r="B26989" t="s">
        <v>76434</v>
      </c>
      <c r="D26989" t="str">
        <f t="shared" si="421"/>
        <v>GLNURS2042 Janice Bell School of Nursing GL Only</v>
      </c>
    </row>
    <row r="26990" spans="1:4">
      <c r="A26990" t="s">
        <v>76435</v>
      </c>
      <c r="B26990" t="s">
        <v>76436</v>
      </c>
      <c r="D26990" t="str">
        <f t="shared" si="421"/>
        <v>GLAARE2041 J Taylor AG And RESOURCE ECONOMICS GL Only</v>
      </c>
    </row>
    <row r="26991" spans="1:4">
      <c r="A26991" t="s">
        <v>76437</v>
      </c>
      <c r="B26991" t="s">
        <v>76438</v>
      </c>
      <c r="D26991" t="str">
        <f t="shared" si="421"/>
        <v>GLECEE2040 Jeannie Darby CIVIL And ENVIRONMENTAL ENGR GL Only</v>
      </c>
    </row>
    <row r="26992" spans="1:4">
      <c r="A26992" t="s">
        <v>76439</v>
      </c>
      <c r="B26992" t="s">
        <v>76440</v>
      </c>
      <c r="D26992" t="str">
        <f t="shared" si="421"/>
        <v>GLVPHR2039 John Maas VM POPULATION HLTH And REPROD GL Only</v>
      </c>
    </row>
    <row r="26993" spans="1:4">
      <c r="A26993" t="s">
        <v>76441</v>
      </c>
      <c r="B26993" t="s">
        <v>76442</v>
      </c>
      <c r="D26993" t="str">
        <f t="shared" si="421"/>
        <v>GLLAMS2038 Eric Smoodin AMERICAN STUDIES GL Only</v>
      </c>
    </row>
    <row r="26994" spans="1:4">
      <c r="A26994" t="s">
        <v>76443</v>
      </c>
      <c r="B26994" t="s">
        <v>76444</v>
      </c>
      <c r="D26994" t="str">
        <f t="shared" si="421"/>
        <v>GLMPED2037 Sean Dugan MED Pediatrics GL Only</v>
      </c>
    </row>
    <row r="26995" spans="1:4">
      <c r="A26995" t="s">
        <v>76445</v>
      </c>
      <c r="B26995" t="s">
        <v>76446</v>
      </c>
      <c r="D26995" t="str">
        <f t="shared" si="421"/>
        <v>GLAPLS2036 Emilio Laca PLANT SCIENCES GL Only</v>
      </c>
    </row>
    <row r="26996" spans="1:4">
      <c r="A26996" t="s">
        <v>76447</v>
      </c>
      <c r="B26996" t="s">
        <v>76448</v>
      </c>
      <c r="D26996" t="str">
        <f t="shared" si="421"/>
        <v>GLLCHE2035 Tomoyuki Hayashi CHEMISTRY GL Only</v>
      </c>
    </row>
    <row r="26997" spans="1:4">
      <c r="A26997" t="s">
        <v>76449</v>
      </c>
      <c r="B26997" t="s">
        <v>76450</v>
      </c>
      <c r="D26997" t="str">
        <f t="shared" si="421"/>
        <v>GLLUWP2034 Amy Goodman Bide UNIVERSITY WRITING PROGRAM GL Only</v>
      </c>
    </row>
    <row r="26998" spans="1:4">
      <c r="A26998" t="s">
        <v>76451</v>
      </c>
      <c r="B26998" t="s">
        <v>76452</v>
      </c>
      <c r="D26998" t="str">
        <f t="shared" si="421"/>
        <v>GLAANS2033 Gideon Zeidler ANIMAL SCIENCE GL Only</v>
      </c>
    </row>
    <row r="26999" spans="1:4">
      <c r="A26999" t="s">
        <v>76453</v>
      </c>
      <c r="B26999" t="s">
        <v>76454</v>
      </c>
      <c r="D26999" t="str">
        <f t="shared" si="421"/>
        <v>GLLMUS2032 Malcolm Mackenzie MUSIC GL Only</v>
      </c>
    </row>
    <row r="27000" spans="1:4">
      <c r="A27000" t="s">
        <v>76455</v>
      </c>
      <c r="B27000" t="s">
        <v>76456</v>
      </c>
      <c r="D27000" t="str">
        <f t="shared" si="421"/>
        <v>GLIMGM2031 Alicia Gonzalez Flores MED Int Med Genl Medicine GL Only</v>
      </c>
    </row>
    <row r="27001" spans="1:4">
      <c r="A27001" t="s">
        <v>76457</v>
      </c>
      <c r="B27001" t="s">
        <v>76458</v>
      </c>
      <c r="D27001" t="str">
        <f t="shared" si="421"/>
        <v>GL02030001 Cathryn Lawrence ACADEMIC AFFAIRS GL Only</v>
      </c>
    </row>
    <row r="27002" spans="1:4">
      <c r="A27002" t="s">
        <v>76459</v>
      </c>
      <c r="B27002" t="s">
        <v>76460</v>
      </c>
      <c r="D27002" t="str">
        <f t="shared" si="421"/>
        <v>GLLUWP2029 Agnes A Stark UNIVERSITY WRITING PROGRAM GL Only</v>
      </c>
    </row>
    <row r="27003" spans="1:4">
      <c r="A27003" t="s">
        <v>76461</v>
      </c>
      <c r="B27003" t="s">
        <v>76462</v>
      </c>
      <c r="D27003" t="str">
        <f t="shared" si="421"/>
        <v>GLIMHP2028 Karnjit Johl MED Int Med Hospitalist GL Only</v>
      </c>
    </row>
    <row r="27004" spans="1:4">
      <c r="A27004" t="s">
        <v>76463</v>
      </c>
      <c r="B27004" t="s">
        <v>76464</v>
      </c>
      <c r="D27004" t="str">
        <f t="shared" si="421"/>
        <v>GLIMGM2027 Olivia Campa MED Int Med Genl Medicine GL Only</v>
      </c>
    </row>
    <row r="27005" spans="1:4">
      <c r="A27005" t="s">
        <v>76465</v>
      </c>
      <c r="B27005" t="s">
        <v>76466</v>
      </c>
      <c r="D27005" t="str">
        <f t="shared" si="421"/>
        <v>GLAPLS2026 Richard Plant PLANT SCIENCES GL Only</v>
      </c>
    </row>
    <row r="27006" spans="1:4">
      <c r="A27006" t="s">
        <v>76467</v>
      </c>
      <c r="B27006" t="s">
        <v>76468</v>
      </c>
      <c r="D27006" t="str">
        <f t="shared" si="421"/>
        <v>GLLUWP2024 Kendon Kurzer UNIVERSITY WRITING PROGRAM GL Only</v>
      </c>
    </row>
    <row r="27007" spans="1:4">
      <c r="A27007" t="s">
        <v>76469</v>
      </c>
      <c r="B27007" t="s">
        <v>76470</v>
      </c>
      <c r="D27007" t="str">
        <f t="shared" si="421"/>
        <v>GLLMUS2023 Jessie Owens MUSIC GL Only</v>
      </c>
    </row>
    <row r="27008" spans="1:4">
      <c r="A27008" t="s">
        <v>76471</v>
      </c>
      <c r="B27008" t="s">
        <v>76472</v>
      </c>
      <c r="D27008" t="str">
        <f t="shared" si="421"/>
        <v>GLMORT2022 G Rab MED Orthopaedic Surgery GL Only</v>
      </c>
    </row>
    <row r="27009" spans="1:4">
      <c r="A27009" t="s">
        <v>76473</v>
      </c>
      <c r="B27009" t="s">
        <v>76474</v>
      </c>
      <c r="D27009" t="str">
        <f t="shared" si="421"/>
        <v>GLLPHY2021 Inna Vishik PHYSICS GL Only</v>
      </c>
    </row>
    <row r="27010" spans="1:4">
      <c r="A27010" t="s">
        <v>76475</v>
      </c>
      <c r="B27010" t="s">
        <v>76476</v>
      </c>
      <c r="D27010" t="str">
        <f t="shared" si="421"/>
        <v>GLMNEU2020 Trishna Kantamneni MED Neurology GL Only</v>
      </c>
    </row>
    <row r="27011" spans="1:4">
      <c r="A27011" t="s">
        <v>76477</v>
      </c>
      <c r="B27011" t="s">
        <v>76478</v>
      </c>
      <c r="D27011" t="str">
        <f t="shared" ref="D27011:D27074" si="422">A27011&amp;" "&amp;B27011</f>
        <v>GLLPSC2019 Phillip Shaver PSYCHOLOGY GL Only</v>
      </c>
    </row>
    <row r="27012" spans="1:4">
      <c r="A27012" t="s">
        <v>76479</v>
      </c>
      <c r="B27012" t="s">
        <v>76480</v>
      </c>
      <c r="D27012" t="str">
        <f t="shared" si="422"/>
        <v>GLAARE2018 James Chalfant AG And RESOURCE ECONOMICS GL Only</v>
      </c>
    </row>
    <row r="27013" spans="1:4">
      <c r="A27013" t="s">
        <v>76481</v>
      </c>
      <c r="B27013" t="s">
        <v>76482</v>
      </c>
      <c r="D27013" t="str">
        <f t="shared" si="422"/>
        <v>GLAENM2017 Edward Caswell Chen ENTOMOLOGY NEMATOLOGY GL Only</v>
      </c>
    </row>
    <row r="27014" spans="1:4">
      <c r="A27014" t="s">
        <v>76483</v>
      </c>
      <c r="B27014" t="s">
        <v>76484</v>
      </c>
      <c r="D27014" t="str">
        <f t="shared" si="422"/>
        <v>GLLGAR2016 Carlee Arnett GERMAN And RUSSIAN GL Only</v>
      </c>
    </row>
    <row r="27015" spans="1:4">
      <c r="A27015" t="s">
        <v>76485</v>
      </c>
      <c r="B27015" t="s">
        <v>76486</v>
      </c>
      <c r="D27015" t="str">
        <f t="shared" si="422"/>
        <v>GLIMGM2015 Sergio Aguilar Gaxiola MED Int Med Genl Medicine GL Only</v>
      </c>
    </row>
    <row r="27016" spans="1:4">
      <c r="A27016" t="s">
        <v>76487</v>
      </c>
      <c r="B27016" t="s">
        <v>76488</v>
      </c>
      <c r="D27016" t="str">
        <f t="shared" si="422"/>
        <v>GLLPSC2014 Lisa Oakes PSYCHOLOGY GL Only</v>
      </c>
    </row>
    <row r="27017" spans="1:4">
      <c r="A27017" t="s">
        <v>76489</v>
      </c>
      <c r="B27017" t="s">
        <v>76490</v>
      </c>
      <c r="D27017" t="str">
        <f t="shared" si="422"/>
        <v>GLMOTO2013 Lane Squires MED Otolaryngology GL Only</v>
      </c>
    </row>
    <row r="27018" spans="1:4">
      <c r="A27018" t="s">
        <v>76491</v>
      </c>
      <c r="B27018" t="s">
        <v>76492</v>
      </c>
      <c r="D27018" t="str">
        <f t="shared" si="422"/>
        <v>GLMDER2012 Mel Campbell MED Dermatology GL Only</v>
      </c>
    </row>
    <row r="27019" spans="1:4">
      <c r="A27019" t="s">
        <v>76493</v>
      </c>
      <c r="B27019" t="s">
        <v>76494</v>
      </c>
      <c r="D27019" t="str">
        <f t="shared" si="422"/>
        <v>GLVAPC2011 Roger Sciammas VM ANAT PHYSIO And CELL BIOLOGY GL Only</v>
      </c>
    </row>
    <row r="27020" spans="1:4">
      <c r="A27020" t="s">
        <v>76495</v>
      </c>
      <c r="B27020" t="s">
        <v>76496</v>
      </c>
      <c r="D27020" t="str">
        <f t="shared" si="422"/>
        <v>GLIMRH2010 Aftab Ansari MED Int Med Rheumatology GL Only</v>
      </c>
    </row>
    <row r="27021" spans="1:4">
      <c r="A27021" t="s">
        <v>76497</v>
      </c>
      <c r="B27021" t="s">
        <v>76498</v>
      </c>
      <c r="D27021" t="str">
        <f t="shared" si="422"/>
        <v>GLLPSC2009 Alan Elms PSYCHOLOGY GL Only</v>
      </c>
    </row>
    <row r="27022" spans="1:4">
      <c r="A27022" t="s">
        <v>76499</v>
      </c>
      <c r="B27022" t="s">
        <v>76500</v>
      </c>
      <c r="D27022" t="str">
        <f t="shared" si="422"/>
        <v>GLLPHI2008 Robert Cummins PHILOSOPHY GL Only</v>
      </c>
    </row>
    <row r="27023" spans="1:4">
      <c r="A27023" t="s">
        <v>76501</v>
      </c>
      <c r="B27023" t="s">
        <v>76502</v>
      </c>
      <c r="D27023" t="str">
        <f t="shared" si="422"/>
        <v>GLLSAP2007 Cecilia Colombi SPANISH And PORTUGUESE GL Only</v>
      </c>
    </row>
    <row r="27024" spans="1:4">
      <c r="A27024" t="s">
        <v>76503</v>
      </c>
      <c r="B27024" t="s">
        <v>76504</v>
      </c>
      <c r="D27024" t="str">
        <f t="shared" si="422"/>
        <v>GLIMHO2006 Sidney Scudder MED Int Med HEMONC GL Only</v>
      </c>
    </row>
    <row r="27025" spans="1:4">
      <c r="A27025" t="s">
        <v>76505</v>
      </c>
      <c r="B27025" t="s">
        <v>76506</v>
      </c>
      <c r="D27025" t="str">
        <f t="shared" si="422"/>
        <v>GLAFST2005 Gerald Russell FOOD SCIENCE And TECHNOLOGY GL Only</v>
      </c>
    </row>
    <row r="27026" spans="1:4">
      <c r="A27026" t="s">
        <v>76507</v>
      </c>
      <c r="B27026" t="s">
        <v>76508</v>
      </c>
      <c r="D27026" t="str">
        <f t="shared" si="422"/>
        <v>GLLREL2004 Keith Watenpaugh RELIGIOUS STUDIES GL Only</v>
      </c>
    </row>
    <row r="27027" spans="1:4">
      <c r="A27027" t="s">
        <v>76509</v>
      </c>
      <c r="B27027" t="s">
        <v>76510</v>
      </c>
      <c r="D27027" t="str">
        <f t="shared" si="422"/>
        <v>GLMPMR2003 Daniel Neudorf MED Physical Medicine And Rehab GL Only</v>
      </c>
    </row>
    <row r="27028" spans="1:4">
      <c r="A27028" t="s">
        <v>76511</v>
      </c>
      <c r="B27028" t="s">
        <v>76512</v>
      </c>
      <c r="D27028" t="str">
        <f t="shared" si="422"/>
        <v>GLIMCA2002 Charles Stebbins MED INT MED CARDIOLOGY GL Only</v>
      </c>
    </row>
    <row r="27029" spans="1:4">
      <c r="A27029" t="s">
        <v>76513</v>
      </c>
      <c r="B27029" t="s">
        <v>76514</v>
      </c>
      <c r="D27029" t="str">
        <f t="shared" si="422"/>
        <v>GLLEPS2001 Eric Cowgill EARTH And PLANETARY SCIENCES GL Only</v>
      </c>
    </row>
    <row r="27030" spans="1:4">
      <c r="A27030" t="s">
        <v>76515</v>
      </c>
      <c r="B27030" t="s">
        <v>76516</v>
      </c>
      <c r="D27030" t="str">
        <f t="shared" si="422"/>
        <v>GLVVSR2000 Frank Verstraete VM SURGRAD SCIENCE GL Only</v>
      </c>
    </row>
    <row r="27031" spans="1:4">
      <c r="A27031" t="s">
        <v>76517</v>
      </c>
      <c r="B27031" t="s">
        <v>76518</v>
      </c>
      <c r="D27031" t="str">
        <f t="shared" si="422"/>
        <v>GLBMCB1999 Oliver Fiehn MOLECULAR And CELLULAR BIO GL Only</v>
      </c>
    </row>
    <row r="27032" spans="1:4">
      <c r="A27032" t="s">
        <v>76519</v>
      </c>
      <c r="B27032" t="s">
        <v>76520</v>
      </c>
      <c r="D27032" t="str">
        <f t="shared" si="422"/>
        <v>GLVVSR1998 John Pascoe VM SURGRAD SCIENCE GL Only</v>
      </c>
    </row>
    <row r="27033" spans="1:4">
      <c r="A27033" t="s">
        <v>76521</v>
      </c>
      <c r="B27033" t="s">
        <v>76522</v>
      </c>
      <c r="D27033" t="str">
        <f t="shared" si="422"/>
        <v>GLADES1997 John Largier ENVIRONMENTAL SCIENCE And POLICY GL Only</v>
      </c>
    </row>
    <row r="27034" spans="1:4">
      <c r="A27034" t="s">
        <v>76523</v>
      </c>
      <c r="B27034" t="s">
        <v>76524</v>
      </c>
      <c r="D27034" t="str">
        <f t="shared" si="422"/>
        <v>GLMOPH1996 Barbara Arnold MED Eye Center GL Only</v>
      </c>
    </row>
    <row r="27035" spans="1:4">
      <c r="A27035" t="s">
        <v>76525</v>
      </c>
      <c r="B27035" t="s">
        <v>76526</v>
      </c>
      <c r="D27035" t="str">
        <f t="shared" si="422"/>
        <v>GLAVIT1995 Larry Williams VITICULTURE And ENOLOGY GL Only</v>
      </c>
    </row>
    <row r="27036" spans="1:4">
      <c r="A27036" t="s">
        <v>76527</v>
      </c>
      <c r="B27036" t="s">
        <v>76528</v>
      </c>
      <c r="D27036" t="str">
        <f t="shared" si="422"/>
        <v>GLMORT1994 Michael Chapman MED Orthopaedic Surgery GL Only</v>
      </c>
    </row>
    <row r="27037" spans="1:4">
      <c r="A27037" t="s">
        <v>76529</v>
      </c>
      <c r="B27037" t="s">
        <v>76530</v>
      </c>
      <c r="D27037" t="str">
        <f t="shared" si="422"/>
        <v>GLVVSR1993 Geraldine Hunt VM SURGRAD SCIENCE GL Only</v>
      </c>
    </row>
    <row r="27038" spans="1:4">
      <c r="A27038" t="s">
        <v>76531</v>
      </c>
      <c r="B27038" t="s">
        <v>76532</v>
      </c>
      <c r="D27038" t="str">
        <f t="shared" si="422"/>
        <v>GLLEPS1992 Howard Day EARTH And PLANETARY SCIENCES GL Only</v>
      </c>
    </row>
    <row r="27039" spans="1:4">
      <c r="A27039" t="s">
        <v>76533</v>
      </c>
      <c r="B27039" t="s">
        <v>76534</v>
      </c>
      <c r="D27039" t="str">
        <f t="shared" si="422"/>
        <v>GLEMAE1991 Sanjay Joshi MECHANICAL And AEROSPACE ENGR GL Only</v>
      </c>
    </row>
    <row r="27040" spans="1:4">
      <c r="A27040" t="s">
        <v>76535</v>
      </c>
      <c r="B27040" t="s">
        <v>76536</v>
      </c>
      <c r="D27040" t="str">
        <f t="shared" si="422"/>
        <v>GLLSAP1990 Adrienne Martin SPANISH And PORTUGUESE GL Only</v>
      </c>
    </row>
    <row r="27041" spans="1:4">
      <c r="A27041" t="s">
        <v>76537</v>
      </c>
      <c r="B27041" t="s">
        <v>76538</v>
      </c>
      <c r="D27041" t="str">
        <f t="shared" si="422"/>
        <v>GLMOTO1989 Rebecca Leonard MED Otolaryngology GL Only</v>
      </c>
    </row>
    <row r="27042" spans="1:4">
      <c r="A27042" t="s">
        <v>76539</v>
      </c>
      <c r="B27042" t="s">
        <v>76540</v>
      </c>
      <c r="D27042" t="str">
        <f t="shared" si="422"/>
        <v>GLALAW1988 Daniele Zaccaria LAND AIR And WATER RESOURCES GL Only</v>
      </c>
    </row>
    <row r="27043" spans="1:4">
      <c r="A27043" t="s">
        <v>76541</v>
      </c>
      <c r="B27043" t="s">
        <v>76542</v>
      </c>
      <c r="D27043" t="str">
        <f t="shared" si="422"/>
        <v>GLMRAD1987 Raymond Dougherty MED Radiology GL Only</v>
      </c>
    </row>
    <row r="27044" spans="1:4">
      <c r="A27044" t="s">
        <v>76543</v>
      </c>
      <c r="B27044" t="s">
        <v>76544</v>
      </c>
      <c r="D27044" t="str">
        <f t="shared" si="422"/>
        <v>GLMORT1986 Robert Randall MED Orthopaedic Surgery GL Only</v>
      </c>
    </row>
    <row r="27045" spans="1:4">
      <c r="A27045" t="s">
        <v>76545</v>
      </c>
      <c r="B27045" t="s">
        <v>76546</v>
      </c>
      <c r="D27045" t="str">
        <f t="shared" si="422"/>
        <v>GLIMGM1985 Ashkan Javaheri MED Int Med Genl Medicine GL Only</v>
      </c>
    </row>
    <row r="27046" spans="1:4">
      <c r="A27046" t="s">
        <v>76547</v>
      </c>
      <c r="B27046" t="s">
        <v>76548</v>
      </c>
      <c r="D27046" t="str">
        <f t="shared" si="422"/>
        <v>GLLDES1984 Gozde Goncu Berk DEPARTMENT OF DESIGN GL Only</v>
      </c>
    </row>
    <row r="27047" spans="1:4">
      <c r="A27047" t="s">
        <v>76549</v>
      </c>
      <c r="B27047" t="s">
        <v>76550</v>
      </c>
      <c r="D27047" t="str">
        <f t="shared" si="422"/>
        <v>GLABAE1983 Shrinivasa Upadhyaya BIOLOGICAL And AG ENGINEERING GL Only</v>
      </c>
    </row>
    <row r="27048" spans="1:4">
      <c r="A27048" t="s">
        <v>76551</v>
      </c>
      <c r="B27048" t="s">
        <v>76552</v>
      </c>
      <c r="D27048" t="str">
        <f t="shared" si="422"/>
        <v>GLLREL1982 Seth Sanders RELIGIOUS STUDIES GL Only</v>
      </c>
    </row>
    <row r="27049" spans="1:4">
      <c r="A27049" t="s">
        <v>76553</v>
      </c>
      <c r="B27049" t="s">
        <v>76554</v>
      </c>
      <c r="D27049" t="str">
        <f t="shared" si="422"/>
        <v>GLVVSR1981 Thomas Nyland VM SURGRAD SCIENCE GL Only</v>
      </c>
    </row>
    <row r="27050" spans="1:4">
      <c r="A27050" t="s">
        <v>76555</v>
      </c>
      <c r="B27050" t="s">
        <v>76556</v>
      </c>
      <c r="D27050" t="str">
        <f t="shared" si="422"/>
        <v>GLLEPS1980 Howard Spero EARTH And PLANETARY SCIENCES GL Only</v>
      </c>
    </row>
    <row r="27051" spans="1:4">
      <c r="A27051" t="s">
        <v>76557</v>
      </c>
      <c r="B27051" t="s">
        <v>76558</v>
      </c>
      <c r="D27051" t="str">
        <f t="shared" si="422"/>
        <v>GLMPSY1979 Jeffrey Knowles MED Psychiatry And Behav Sci GL Only</v>
      </c>
    </row>
    <row r="27052" spans="1:4">
      <c r="A27052" t="s">
        <v>76559</v>
      </c>
      <c r="B27052" t="s">
        <v>76560</v>
      </c>
      <c r="D27052" t="str">
        <f t="shared" si="422"/>
        <v>GLMNEU1978 Leo Chen MED Neurology GL Only</v>
      </c>
    </row>
    <row r="27053" spans="1:4">
      <c r="A27053" t="s">
        <v>76561</v>
      </c>
      <c r="B27053" t="s">
        <v>76562</v>
      </c>
      <c r="D27053" t="str">
        <f t="shared" si="422"/>
        <v>GLLMAT1977 Elena Fuchs MATHEMATICS GL Only</v>
      </c>
    </row>
    <row r="27054" spans="1:4">
      <c r="A27054" t="s">
        <v>76563</v>
      </c>
      <c r="B27054" t="s">
        <v>76564</v>
      </c>
      <c r="D27054" t="str">
        <f t="shared" si="422"/>
        <v>GLVVSR1976 Philipp Mayhew VM SURGRAD SCIENCE GL Only</v>
      </c>
    </row>
    <row r="27055" spans="1:4">
      <c r="A27055" t="s">
        <v>76565</v>
      </c>
      <c r="B27055" t="s">
        <v>76566</v>
      </c>
      <c r="D27055" t="str">
        <f t="shared" si="422"/>
        <v>GLLFAI1975 Jay Grossi FRENCH And ITALIAN GL Only</v>
      </c>
    </row>
    <row r="27056" spans="1:4">
      <c r="A27056" t="s">
        <v>76567</v>
      </c>
      <c r="B27056" t="s">
        <v>76568</v>
      </c>
      <c r="D27056" t="str">
        <f t="shared" si="422"/>
        <v>GLLSOC1974 David Orzechowicz SOCIOLOGY GL Only</v>
      </c>
    </row>
    <row r="27057" spans="1:4">
      <c r="A27057" t="s">
        <v>76569</v>
      </c>
      <c r="B27057" t="s">
        <v>76570</v>
      </c>
      <c r="D27057" t="str">
        <f t="shared" si="422"/>
        <v>GLLPHY1973 David Wittman PHYSICS GL Only</v>
      </c>
    </row>
    <row r="27058" spans="1:4">
      <c r="A27058" t="s">
        <v>76571</v>
      </c>
      <c r="B27058" t="s">
        <v>76572</v>
      </c>
      <c r="D27058" t="str">
        <f t="shared" si="422"/>
        <v>GLMPSY1972 Penelope Knapp MED Psychiatry And Behav Sci GL Only</v>
      </c>
    </row>
    <row r="27059" spans="1:4">
      <c r="A27059" t="s">
        <v>76573</v>
      </c>
      <c r="B27059" t="s">
        <v>76574</v>
      </c>
      <c r="D27059" t="str">
        <f t="shared" si="422"/>
        <v>GLECHM1971 Troy Topping MATERIALS SCIENCE And ENGINEERING GL Only</v>
      </c>
    </row>
    <row r="27060" spans="1:4">
      <c r="A27060" t="s">
        <v>76575</v>
      </c>
      <c r="B27060" t="s">
        <v>76576</v>
      </c>
      <c r="D27060" t="str">
        <f t="shared" si="422"/>
        <v>GLMPSY1970 Raheel Khan MED Psychiatry And Behav Sci GL Only</v>
      </c>
    </row>
    <row r="27061" spans="1:4">
      <c r="A27061" t="s">
        <v>76577</v>
      </c>
      <c r="B27061" t="s">
        <v>76578</v>
      </c>
      <c r="D27061" t="str">
        <f t="shared" si="422"/>
        <v>GLLLAW1969 Kevin Johnson SCHOOL OF LAW GL Only</v>
      </c>
    </row>
    <row r="27062" spans="1:4">
      <c r="A27062" t="s">
        <v>76579</v>
      </c>
      <c r="B27062" t="s">
        <v>76580</v>
      </c>
      <c r="D27062" t="str">
        <f t="shared" si="422"/>
        <v>GLLMAT1968 Angela Cheer MATHEMATICS GL Only</v>
      </c>
    </row>
    <row r="27063" spans="1:4">
      <c r="A27063" t="s">
        <v>76581</v>
      </c>
      <c r="B27063" t="s">
        <v>76582</v>
      </c>
      <c r="D27063" t="str">
        <f t="shared" si="422"/>
        <v>GLMERM1967 Jacqueline Letran MED Emergency Medicine GL Only</v>
      </c>
    </row>
    <row r="27064" spans="1:4">
      <c r="A27064" t="s">
        <v>76583</v>
      </c>
      <c r="B27064" t="s">
        <v>76584</v>
      </c>
      <c r="D27064" t="str">
        <f t="shared" si="422"/>
        <v>GLAARE1966 Tina Tate AG And RESOURCE ECONOMICS GL Only</v>
      </c>
    </row>
    <row r="27065" spans="1:4">
      <c r="A27065" t="s">
        <v>76585</v>
      </c>
      <c r="B27065" t="s">
        <v>76586</v>
      </c>
      <c r="D27065" t="str">
        <f t="shared" si="422"/>
        <v>GLDEDU1965 Jonathon Pomeroy EDUCATION GL Only</v>
      </c>
    </row>
    <row r="27066" spans="1:4">
      <c r="A27066" t="s">
        <v>76587</v>
      </c>
      <c r="B27066" t="s">
        <v>76588</v>
      </c>
      <c r="D27066" t="str">
        <f t="shared" si="422"/>
        <v>GLECSE1964 Matthew Butner ENGR COMPUTER SCIENCE GL Only</v>
      </c>
    </row>
    <row r="27067" spans="1:4">
      <c r="A27067" t="s">
        <v>76589</v>
      </c>
      <c r="B27067" t="s">
        <v>76590</v>
      </c>
      <c r="D27067" t="str">
        <f t="shared" si="422"/>
        <v>GLLLIN1963 Kathleen Ward LINGUISTICS GL Only</v>
      </c>
    </row>
    <row r="27068" spans="1:4">
      <c r="A27068" t="s">
        <v>76591</v>
      </c>
      <c r="B27068" t="s">
        <v>76592</v>
      </c>
      <c r="D27068" t="str">
        <f t="shared" si="422"/>
        <v>GLMNEU1962 Barry Tharp MED Neurology GL Only</v>
      </c>
    </row>
    <row r="27069" spans="1:4">
      <c r="A27069" t="s">
        <v>76593</v>
      </c>
      <c r="B27069" t="s">
        <v>76594</v>
      </c>
      <c r="D27069" t="str">
        <f t="shared" si="422"/>
        <v>GLAETX1961 Theodore Hullar ENVIRONMENTAL TOXICOLOGY GL Only</v>
      </c>
    </row>
    <row r="27070" spans="1:4">
      <c r="A27070" t="s">
        <v>76595</v>
      </c>
      <c r="B27070" t="s">
        <v>76596</v>
      </c>
      <c r="D27070" t="str">
        <f t="shared" si="422"/>
        <v>GLLSAP1960 Norma Lopez Burton SPANISH And PORTUGUESE GL Only</v>
      </c>
    </row>
    <row r="27071" spans="1:4">
      <c r="A27071" t="s">
        <v>76597</v>
      </c>
      <c r="B27071" t="s">
        <v>76598</v>
      </c>
      <c r="D27071" t="str">
        <f t="shared" si="422"/>
        <v>GLMDER1959 An Yen MED Dermatology GL Only</v>
      </c>
    </row>
    <row r="27072" spans="1:4">
      <c r="A27072" t="s">
        <v>76599</v>
      </c>
      <c r="B27072" t="s">
        <v>76600</v>
      </c>
      <c r="D27072" t="str">
        <f t="shared" si="422"/>
        <v>GLDEDU1958 Douglas Minnis EDUCATION GL Only</v>
      </c>
    </row>
    <row r="27073" spans="1:4">
      <c r="A27073" t="s">
        <v>76601</v>
      </c>
      <c r="B27073" t="s">
        <v>76602</v>
      </c>
      <c r="D27073" t="str">
        <f t="shared" si="422"/>
        <v>GLIMGM1956 Shin Ping Tu MED Int Med Genl Medicine GL Only</v>
      </c>
    </row>
    <row r="27074" spans="1:4">
      <c r="A27074" t="s">
        <v>76603</v>
      </c>
      <c r="B27074" t="s">
        <v>76604</v>
      </c>
      <c r="D27074" t="str">
        <f t="shared" si="422"/>
        <v>GLVPMI1955 Michael Lairmore VM PATHOLOGY MICRO And IMMUN GL Only</v>
      </c>
    </row>
    <row r="27075" spans="1:4">
      <c r="A27075" t="s">
        <v>76605</v>
      </c>
      <c r="B27075" t="s">
        <v>76606</v>
      </c>
      <c r="D27075" t="str">
        <f t="shared" ref="D27075:D27138" si="423">A27075&amp;" "&amp;B27075</f>
        <v>GLECSE1954 Yelena Frid ENGR COMPUTER SCIENCE GL Only</v>
      </c>
    </row>
    <row r="27076" spans="1:4">
      <c r="A27076" t="s">
        <v>76607</v>
      </c>
      <c r="B27076" t="s">
        <v>76608</v>
      </c>
      <c r="D27076" t="str">
        <f t="shared" si="423"/>
        <v>GLLEPS1953 Christen Grettenberger EARTH And PLANETARY SCIENCES GL Only</v>
      </c>
    </row>
    <row r="27077" spans="1:4">
      <c r="A27077" t="s">
        <v>76609</v>
      </c>
      <c r="B27077" t="s">
        <v>76610</v>
      </c>
      <c r="D27077" t="str">
        <f t="shared" si="423"/>
        <v>GLLMIL1952 Stephen Yashinski MILITARY SCIENCE GL Only</v>
      </c>
    </row>
    <row r="27078" spans="1:4">
      <c r="A27078" t="s">
        <v>76611</v>
      </c>
      <c r="B27078" t="s">
        <v>76612</v>
      </c>
      <c r="D27078" t="str">
        <f t="shared" si="423"/>
        <v>GLLLAW1951 Saba Shatara SCHOOL OF LAW GL Only</v>
      </c>
    </row>
    <row r="27079" spans="1:4">
      <c r="A27079" t="s">
        <v>76613</v>
      </c>
      <c r="B27079" t="s">
        <v>76614</v>
      </c>
      <c r="D27079" t="str">
        <f t="shared" si="423"/>
        <v>GLVVMB1950 Elena Dedkova VM MOLECULAR BIO SCIENCES GL Only</v>
      </c>
    </row>
    <row r="27080" spans="1:4">
      <c r="A27080" t="s">
        <v>76615</v>
      </c>
      <c r="B27080" t="s">
        <v>76616</v>
      </c>
      <c r="D27080" t="str">
        <f t="shared" si="423"/>
        <v>GLADES1949 John Ives ENVIRONMENTAL SCIENCE And POLICY GL Only</v>
      </c>
    </row>
    <row r="27081" spans="1:4">
      <c r="A27081" t="s">
        <v>76617</v>
      </c>
      <c r="B27081" t="s">
        <v>76618</v>
      </c>
      <c r="D27081" t="str">
        <f t="shared" si="423"/>
        <v>GLLLAW1948 Stacy Ann Elvy SCHOOL OF LAW GL Only</v>
      </c>
    </row>
    <row r="27082" spans="1:4">
      <c r="A27082" t="s">
        <v>76619</v>
      </c>
      <c r="B27082" t="s">
        <v>76620</v>
      </c>
      <c r="D27082" t="str">
        <f t="shared" si="423"/>
        <v>GLLMAT1947 Janko Gravner MATHEMATICS GL Only</v>
      </c>
    </row>
    <row r="27083" spans="1:4">
      <c r="A27083" t="s">
        <v>76621</v>
      </c>
      <c r="B27083" t="s">
        <v>76622</v>
      </c>
      <c r="D27083" t="str">
        <f t="shared" si="423"/>
        <v>GLLNAS1946 George Longfish NATIVE AMERICAN STUDIES GL Only</v>
      </c>
    </row>
    <row r="27084" spans="1:4">
      <c r="A27084" t="s">
        <v>76623</v>
      </c>
      <c r="B27084" t="s">
        <v>76624</v>
      </c>
      <c r="D27084" t="str">
        <f t="shared" si="423"/>
        <v>GLDEDU1945 Heather Sturman EDUCATION GL Only</v>
      </c>
    </row>
    <row r="27085" spans="1:4">
      <c r="A27085" t="s">
        <v>76625</v>
      </c>
      <c r="B27085" t="s">
        <v>76626</v>
      </c>
      <c r="D27085" t="str">
        <f t="shared" si="423"/>
        <v>GLALAW1944 Terrence Nathan LAND AIR And WATER RESOURCES GL Only</v>
      </c>
    </row>
    <row r="27086" spans="1:4">
      <c r="A27086" t="s">
        <v>76627</v>
      </c>
      <c r="B27086" t="s">
        <v>76628</v>
      </c>
      <c r="D27086" t="str">
        <f t="shared" si="423"/>
        <v>GLIMHP1943 Voltaire Sinigayan MED Int Med Hospitalist GL Only</v>
      </c>
    </row>
    <row r="27087" spans="1:4">
      <c r="A27087" t="s">
        <v>76629</v>
      </c>
      <c r="B27087" t="s">
        <v>76630</v>
      </c>
      <c r="D27087" t="str">
        <f t="shared" si="423"/>
        <v>GLECSE1942 John Bruno ENGR COMPUTER SCIENCE GL Only</v>
      </c>
    </row>
    <row r="27088" spans="1:4">
      <c r="A27088" t="s">
        <v>76631</v>
      </c>
      <c r="B27088" t="s">
        <v>76632</v>
      </c>
      <c r="D27088" t="str">
        <f t="shared" si="423"/>
        <v>GLLDRA1941 Harry Johnson THEATRE And DANCE GL Only</v>
      </c>
    </row>
    <row r="27089" spans="1:4">
      <c r="A27089" t="s">
        <v>76633</v>
      </c>
      <c r="B27089" t="s">
        <v>76634</v>
      </c>
      <c r="D27089" t="str">
        <f t="shared" si="423"/>
        <v>GLIMNE1940 Brian Young MED Int Med Nephrology GL Only</v>
      </c>
    </row>
    <row r="27090" spans="1:4">
      <c r="A27090" t="s">
        <v>76635</v>
      </c>
      <c r="B27090" t="s">
        <v>76636</v>
      </c>
      <c r="D27090" t="str">
        <f t="shared" si="423"/>
        <v>GLLCHE1939 Mark Mascal CHEMISTRY GL Only</v>
      </c>
    </row>
    <row r="27091" spans="1:4">
      <c r="A27091" t="s">
        <v>76637</v>
      </c>
      <c r="B27091" t="s">
        <v>76638</v>
      </c>
      <c r="D27091" t="str">
        <f t="shared" si="423"/>
        <v>GLAARE1938 Stephen Boucher AG And RESOURCE ECONOMICS GL Only</v>
      </c>
    </row>
    <row r="27092" spans="1:4">
      <c r="A27092" t="s">
        <v>76639</v>
      </c>
      <c r="B27092" t="s">
        <v>76640</v>
      </c>
      <c r="D27092" t="str">
        <f t="shared" si="423"/>
        <v>GLDEDU1937 Sharon S Dugdale EDUCATION GL Only</v>
      </c>
    </row>
    <row r="27093" spans="1:4">
      <c r="A27093" t="s">
        <v>76641</v>
      </c>
      <c r="B27093" t="s">
        <v>76642</v>
      </c>
      <c r="D27093" t="str">
        <f t="shared" si="423"/>
        <v>GLALAW1936 Donald Grimes LAND AIR And WATER RESOURCES GL Only</v>
      </c>
    </row>
    <row r="27094" spans="1:4">
      <c r="A27094" t="s">
        <v>76643</v>
      </c>
      <c r="B27094" t="s">
        <v>76644</v>
      </c>
      <c r="D27094" t="str">
        <f t="shared" si="423"/>
        <v>GLMINT1935 Barbara Weiser MED Internal Medicine GL Only</v>
      </c>
    </row>
    <row r="27095" spans="1:4">
      <c r="A27095" t="s">
        <v>76645</v>
      </c>
      <c r="B27095" t="s">
        <v>76646</v>
      </c>
      <c r="D27095" t="str">
        <f t="shared" si="423"/>
        <v>GLLEAL1934 Donald Gibbs EAST ASIAN LANG And CULTURES GL Only</v>
      </c>
    </row>
    <row r="27096" spans="1:4">
      <c r="A27096" t="s">
        <v>76647</v>
      </c>
      <c r="B27096" t="s">
        <v>76648</v>
      </c>
      <c r="D27096" t="str">
        <f t="shared" si="423"/>
        <v>GLECOE1933 Venkateswararao Vemuri ENGINEERING DEANS OFFICE GL Only</v>
      </c>
    </row>
    <row r="27097" spans="1:4">
      <c r="A27097" t="s">
        <v>76649</v>
      </c>
      <c r="B27097" t="s">
        <v>76650</v>
      </c>
      <c r="D27097" t="str">
        <f t="shared" si="423"/>
        <v>GLMPED1932 Mark Parrish MED Pediatrics GL Only</v>
      </c>
    </row>
    <row r="27098" spans="1:4">
      <c r="A27098" t="s">
        <v>76651</v>
      </c>
      <c r="B27098" t="s">
        <v>76652</v>
      </c>
      <c r="D27098" t="str">
        <f t="shared" si="423"/>
        <v>GLBMMG1931 Eric Mann MICROBIOLOGY And MOLEC GENETICS GL Only</v>
      </c>
    </row>
    <row r="27099" spans="1:4">
      <c r="A27099" t="s">
        <v>76653</v>
      </c>
      <c r="B27099" t="s">
        <v>76654</v>
      </c>
      <c r="D27099" t="str">
        <f t="shared" si="423"/>
        <v>GLLPSC1930 Randall C Oreilly PSYCHOLOGY GL Only</v>
      </c>
    </row>
    <row r="27100" spans="1:4">
      <c r="A27100" t="s">
        <v>76655</v>
      </c>
      <c r="B27100" t="s">
        <v>76656</v>
      </c>
      <c r="D27100" t="str">
        <f t="shared" si="423"/>
        <v>GLLEPS1929 Kari Cooper EARTH And PLANETARY SCIENCES GL Only</v>
      </c>
    </row>
    <row r="27101" spans="1:4">
      <c r="A27101" t="s">
        <v>76657</v>
      </c>
      <c r="B27101" t="s">
        <v>76658</v>
      </c>
      <c r="D27101" t="str">
        <f t="shared" si="423"/>
        <v>GLMPAT1928 Lee Way Jin MED Pathology And Lab Medicine GL Only</v>
      </c>
    </row>
    <row r="27102" spans="1:4">
      <c r="A27102" t="s">
        <v>76659</v>
      </c>
      <c r="B27102" t="s">
        <v>76660</v>
      </c>
      <c r="D27102" t="str">
        <f t="shared" si="423"/>
        <v>GLLCHI1927 Lorena Marquez CHICANO STUDIES GL Only</v>
      </c>
    </row>
    <row r="27103" spans="1:4">
      <c r="A27103" t="s">
        <v>76661</v>
      </c>
      <c r="B27103" t="s">
        <v>76662</v>
      </c>
      <c r="D27103" t="str">
        <f t="shared" si="423"/>
        <v>GLLPHI1926 James Griesemer PHILOSOPHY GL Only</v>
      </c>
    </row>
    <row r="27104" spans="1:4">
      <c r="A27104" t="s">
        <v>76663</v>
      </c>
      <c r="B27104" t="s">
        <v>76664</v>
      </c>
      <c r="D27104" t="str">
        <f t="shared" si="423"/>
        <v>GLIMID1925 Derek Bays MED Int Med Infectious Dis GL Only</v>
      </c>
    </row>
    <row r="27105" spans="1:4">
      <c r="A27105" t="s">
        <v>76665</v>
      </c>
      <c r="B27105" t="s">
        <v>76666</v>
      </c>
      <c r="D27105" t="str">
        <f t="shared" si="423"/>
        <v>GLMFCM1924 Shane Swanson MED Family And Community Med GL Only</v>
      </c>
    </row>
    <row r="27106" spans="1:4">
      <c r="A27106" t="s">
        <v>76667</v>
      </c>
      <c r="B27106" t="s">
        <v>76668</v>
      </c>
      <c r="D27106" t="str">
        <f t="shared" si="423"/>
        <v>GLLDES1923 Barbara Molloy DEPARTMENT OF DESIGN GL Only</v>
      </c>
    </row>
    <row r="27107" spans="1:4">
      <c r="A27107" t="s">
        <v>76669</v>
      </c>
      <c r="B27107" t="s">
        <v>76670</v>
      </c>
      <c r="D27107" t="str">
        <f t="shared" si="423"/>
        <v>GLAANS1922 Gary Anderson ANIMAL SCIENCE GL Only</v>
      </c>
    </row>
    <row r="27108" spans="1:4">
      <c r="A27108" t="s">
        <v>76671</v>
      </c>
      <c r="B27108" t="s">
        <v>76672</v>
      </c>
      <c r="D27108" t="str">
        <f t="shared" si="423"/>
        <v>GLLECN1921 Oscar Jorda ECONOMICS GL Only</v>
      </c>
    </row>
    <row r="27109" spans="1:4">
      <c r="A27109" t="s">
        <v>76673</v>
      </c>
      <c r="B27109" t="s">
        <v>76674</v>
      </c>
      <c r="D27109" t="str">
        <f t="shared" si="423"/>
        <v>GLMNSG1920 John Harris MED Neurological Surgery GL Only</v>
      </c>
    </row>
    <row r="27110" spans="1:4">
      <c r="A27110" t="s">
        <v>76675</v>
      </c>
      <c r="B27110" t="s">
        <v>76676</v>
      </c>
      <c r="D27110" t="str">
        <f t="shared" si="423"/>
        <v>GLIMGM1919 John Robbins MED Int Med Genl Medicine GL Only</v>
      </c>
    </row>
    <row r="27111" spans="1:4">
      <c r="A27111" t="s">
        <v>76677</v>
      </c>
      <c r="B27111" t="s">
        <v>76678</v>
      </c>
      <c r="D27111" t="str">
        <f t="shared" si="423"/>
        <v>GLMOPH1918 Ernest Tark MED Eye Center GL Only</v>
      </c>
    </row>
    <row r="27112" spans="1:4">
      <c r="A27112" t="s">
        <v>76679</v>
      </c>
      <c r="B27112" t="s">
        <v>76680</v>
      </c>
      <c r="D27112" t="str">
        <f t="shared" si="423"/>
        <v>GLMPAT1917 Dorina Gui MED Pathology And Lab Medicine GL Only</v>
      </c>
    </row>
    <row r="27113" spans="1:4">
      <c r="A27113" t="s">
        <v>76681</v>
      </c>
      <c r="B27113" t="s">
        <v>76682</v>
      </c>
      <c r="D27113" t="str">
        <f t="shared" si="423"/>
        <v>GLLMAT1916 David Barnette MATHEMATICS GL Only</v>
      </c>
    </row>
    <row r="27114" spans="1:4">
      <c r="A27114" t="s">
        <v>76683</v>
      </c>
      <c r="B27114" t="s">
        <v>76684</v>
      </c>
      <c r="D27114" t="str">
        <f t="shared" si="423"/>
        <v>GLLLAW1915 Thomas Joo SCHOOL OF LAW GL Only</v>
      </c>
    </row>
    <row r="27115" spans="1:4">
      <c r="A27115" t="s">
        <v>76685</v>
      </c>
      <c r="B27115" t="s">
        <v>76686</v>
      </c>
      <c r="D27115" t="str">
        <f t="shared" si="423"/>
        <v>GLEECE1914 Richard Spencer ELECT And COMP ENGR GL Only</v>
      </c>
    </row>
    <row r="27116" spans="1:4">
      <c r="A27116" t="s">
        <v>76687</v>
      </c>
      <c r="B27116" t="s">
        <v>76688</v>
      </c>
      <c r="D27116" t="str">
        <f t="shared" si="423"/>
        <v>GLMERM1913 Dustin Ballard MED Emergency Medicine GL Only</v>
      </c>
    </row>
    <row r="27117" spans="1:4">
      <c r="A27117" t="s">
        <v>76689</v>
      </c>
      <c r="B27117" t="s">
        <v>76690</v>
      </c>
      <c r="D27117" t="str">
        <f t="shared" si="423"/>
        <v>GLMSUR1912 Christine Cocanour MED Surgery GL Only</v>
      </c>
    </row>
    <row r="27118" spans="1:4">
      <c r="A27118" t="s">
        <v>76691</v>
      </c>
      <c r="B27118" t="s">
        <v>76692</v>
      </c>
      <c r="D27118" t="str">
        <f t="shared" si="423"/>
        <v>GLLANT1911 Peter Rodman ANTHROPOLOGY GL Only</v>
      </c>
    </row>
    <row r="27119" spans="1:4">
      <c r="A27119" t="s">
        <v>76693</v>
      </c>
      <c r="B27119" t="s">
        <v>76694</v>
      </c>
      <c r="D27119" t="str">
        <f t="shared" si="423"/>
        <v>GLIMGI1910 Neville Pimstone MED Int Med Gastroenterology GL Only</v>
      </c>
    </row>
    <row r="27120" spans="1:4">
      <c r="A27120" t="s">
        <v>76695</v>
      </c>
      <c r="B27120" t="s">
        <v>76696</v>
      </c>
      <c r="D27120" t="str">
        <f t="shared" si="423"/>
        <v>GLMANS1909 Cinthia Tirado MED Anesth And Pain Medicine GL Only</v>
      </c>
    </row>
    <row r="27121" spans="1:4">
      <c r="A27121" t="s">
        <v>76697</v>
      </c>
      <c r="B27121" t="s">
        <v>76698</v>
      </c>
      <c r="D27121" t="str">
        <f t="shared" si="423"/>
        <v>GLMPED1908 Christina Chao MED Pediatrics GL Only</v>
      </c>
    </row>
    <row r="27122" spans="1:4">
      <c r="A27122" t="s">
        <v>76699</v>
      </c>
      <c r="B27122" t="s">
        <v>76700</v>
      </c>
      <c r="D27122" t="str">
        <f t="shared" si="423"/>
        <v>GLIMRH1907 Gary Incaudo MED Int Med Allergy GL Only</v>
      </c>
    </row>
    <row r="27123" spans="1:4">
      <c r="A27123" t="s">
        <v>76701</v>
      </c>
      <c r="B27123" t="s">
        <v>76702</v>
      </c>
      <c r="D27123" t="str">
        <f t="shared" si="423"/>
        <v>GLAVIT1906 Konrad Miller VITICULTURE And ENOLOGY GL Only</v>
      </c>
    </row>
    <row r="27124" spans="1:4">
      <c r="A27124" t="s">
        <v>76703</v>
      </c>
      <c r="B27124" t="s">
        <v>76704</v>
      </c>
      <c r="D27124" t="str">
        <f t="shared" si="423"/>
        <v>GLVVME1905 Rhonda S Oates VM MEDICINE And EPIDEMIOLOGY GL Only</v>
      </c>
    </row>
    <row r="27125" spans="1:4">
      <c r="A27125" t="s">
        <v>76705</v>
      </c>
      <c r="B27125" t="s">
        <v>76706</v>
      </c>
      <c r="D27125" t="str">
        <f t="shared" si="423"/>
        <v>GLAWFC1904 D Anderson WILDLIFE And FISHERIES BIOLOGY GL Only</v>
      </c>
    </row>
    <row r="27126" spans="1:4">
      <c r="A27126" t="s">
        <v>76707</v>
      </c>
      <c r="B27126" t="s">
        <v>76708</v>
      </c>
      <c r="D27126" t="str">
        <f t="shared" si="423"/>
        <v>GLLECN1903 Katheryn Russ ECONOMICS GL Only</v>
      </c>
    </row>
    <row r="27127" spans="1:4">
      <c r="A27127" t="s">
        <v>76709</v>
      </c>
      <c r="B27127" t="s">
        <v>76710</v>
      </c>
      <c r="D27127" t="str">
        <f t="shared" si="423"/>
        <v>GLMEPM1902 Prabhu Shankar MED Public Health Sciences GL Only</v>
      </c>
    </row>
    <row r="27128" spans="1:4">
      <c r="A27128" t="s">
        <v>76711</v>
      </c>
      <c r="B27128" t="s">
        <v>76712</v>
      </c>
      <c r="D27128" t="str">
        <f t="shared" si="423"/>
        <v>GLLHIS1901 Daniel Aba Stolzenberg HISTORY GL Only</v>
      </c>
    </row>
    <row r="27129" spans="1:4">
      <c r="A27129" t="s">
        <v>76713</v>
      </c>
      <c r="B27129" t="s">
        <v>76714</v>
      </c>
      <c r="D27129" t="str">
        <f t="shared" si="423"/>
        <v>GLAPLS1900 Donald Nevins PLANT SCIENCES GL Only</v>
      </c>
    </row>
    <row r="27130" spans="1:4">
      <c r="A27130" t="s">
        <v>76715</v>
      </c>
      <c r="B27130" t="s">
        <v>76716</v>
      </c>
      <c r="D27130" t="str">
        <f t="shared" si="423"/>
        <v>GLMPED1899 Lee Anne Wong MED Pediatrics GL Only</v>
      </c>
    </row>
    <row r="27131" spans="1:4">
      <c r="A27131" t="s">
        <v>76717</v>
      </c>
      <c r="B27131" t="s">
        <v>76718</v>
      </c>
      <c r="D27131" t="str">
        <f t="shared" si="423"/>
        <v>GLMFCM1898 Huey Lin MED Family And Community Med GL Only</v>
      </c>
    </row>
    <row r="27132" spans="1:4">
      <c r="A27132" t="s">
        <v>76719</v>
      </c>
      <c r="B27132" t="s">
        <v>76720</v>
      </c>
      <c r="D27132" t="str">
        <f t="shared" si="423"/>
        <v>GLGSM11897 Hemant Bhargava GRADUATE SCHOOL OF MANAGEMENT GL Only</v>
      </c>
    </row>
    <row r="27133" spans="1:4">
      <c r="A27133" t="s">
        <v>76721</v>
      </c>
      <c r="B27133" t="s">
        <v>76722</v>
      </c>
      <c r="D27133" t="str">
        <f t="shared" si="423"/>
        <v>GLMPSY1896 Jason Smucny MED Psychiatry And Behav Sci GL Only</v>
      </c>
    </row>
    <row r="27134" spans="1:4">
      <c r="A27134" t="s">
        <v>76723</v>
      </c>
      <c r="B27134" t="s">
        <v>76724</v>
      </c>
      <c r="D27134" t="str">
        <f t="shared" si="423"/>
        <v>GLMPMR1895 John Dorsett MED Physical Medicine And Rehab GL Only</v>
      </c>
    </row>
    <row r="27135" spans="1:4">
      <c r="A27135" t="s">
        <v>76725</v>
      </c>
      <c r="B27135" t="s">
        <v>76726</v>
      </c>
      <c r="D27135" t="str">
        <f t="shared" si="423"/>
        <v>GLMFCM1894 Katherine Minh Nguyen MED Family And Community Med GL Only</v>
      </c>
    </row>
    <row r="27136" spans="1:4">
      <c r="A27136" t="s">
        <v>76727</v>
      </c>
      <c r="B27136" t="s">
        <v>76728</v>
      </c>
      <c r="D27136" t="str">
        <f t="shared" si="423"/>
        <v>GLAPPA1893 Sara Dye PLANT PATHOLOGY GL Only</v>
      </c>
    </row>
    <row r="27137" spans="1:4">
      <c r="A27137" t="s">
        <v>76729</v>
      </c>
      <c r="B27137" t="s">
        <v>76730</v>
      </c>
      <c r="D27137" t="str">
        <f t="shared" si="423"/>
        <v>GLLPHY1892 Veronika Hubeny PHYSICS GL Only</v>
      </c>
    </row>
    <row r="27138" spans="1:4">
      <c r="A27138" t="s">
        <v>76731</v>
      </c>
      <c r="B27138" t="s">
        <v>76732</v>
      </c>
      <c r="D27138" t="str">
        <f t="shared" si="423"/>
        <v>GLMDER1891 Joshua Schulman MED Dermatology GL Only</v>
      </c>
    </row>
    <row r="27139" spans="1:4">
      <c r="A27139" t="s">
        <v>76733</v>
      </c>
      <c r="B27139" t="s">
        <v>76734</v>
      </c>
      <c r="D27139" t="str">
        <f t="shared" ref="D27139:D27202" si="424">A27139&amp;" "&amp;B27139</f>
        <v>GLADES1890 Andrew Sih ENVIRONMENTAL SCIENCE And POLICY GL Only</v>
      </c>
    </row>
    <row r="27140" spans="1:4">
      <c r="A27140" t="s">
        <v>76735</v>
      </c>
      <c r="B27140" t="s">
        <v>76736</v>
      </c>
      <c r="D27140" t="str">
        <f t="shared" si="424"/>
        <v>GLAENM1889 Louie Yang ENTOMOLOGY NEMATOLOGY GL Only</v>
      </c>
    </row>
    <row r="27141" spans="1:4">
      <c r="A27141" t="s">
        <v>76737</v>
      </c>
      <c r="B27141" t="s">
        <v>76738</v>
      </c>
      <c r="D27141" t="str">
        <f t="shared" si="424"/>
        <v>GLVVSR1888 Boaz Arzi VM SURGRAD SCIENCE GL Only</v>
      </c>
    </row>
    <row r="27142" spans="1:4">
      <c r="A27142" t="s">
        <v>76739</v>
      </c>
      <c r="B27142" t="s">
        <v>76740</v>
      </c>
      <c r="D27142" t="str">
        <f t="shared" si="424"/>
        <v>GLVVSR1887 Harriet Flynn VM SURGRAD SCIENCE GL Only</v>
      </c>
    </row>
    <row r="27143" spans="1:4">
      <c r="A27143" t="s">
        <v>76741</v>
      </c>
      <c r="B27143" t="s">
        <v>76742</v>
      </c>
      <c r="D27143" t="str">
        <f t="shared" si="424"/>
        <v>GLMPED1886 Simeon Boyd MED Pediatrics GL Only</v>
      </c>
    </row>
    <row r="27144" spans="1:4">
      <c r="A27144" t="s">
        <v>76743</v>
      </c>
      <c r="B27144" t="s">
        <v>76744</v>
      </c>
      <c r="D27144" t="str">
        <f t="shared" si="424"/>
        <v>GLIMNE1885 Burl Don MED Int Med Nephrology GL Only</v>
      </c>
    </row>
    <row r="27145" spans="1:4">
      <c r="A27145" t="s">
        <v>76745</v>
      </c>
      <c r="B27145" t="s">
        <v>76746</v>
      </c>
      <c r="D27145" t="str">
        <f t="shared" si="424"/>
        <v>GLMPSY1884 Humberto Temporini MED Psychiatry And Behav Sci GL Only</v>
      </c>
    </row>
    <row r="27146" spans="1:4">
      <c r="A27146" t="s">
        <v>76747</v>
      </c>
      <c r="B27146" t="s">
        <v>76748</v>
      </c>
      <c r="D27146" t="str">
        <f t="shared" si="424"/>
        <v>GLMERM1883 Trevor Mills MED Emergency Medicine GL Only</v>
      </c>
    </row>
    <row r="27147" spans="1:4">
      <c r="A27147" t="s">
        <v>76749</v>
      </c>
      <c r="B27147" t="s">
        <v>76750</v>
      </c>
      <c r="D27147" t="str">
        <f t="shared" si="424"/>
        <v>GLABAE1882 Pictiaw Chen BIOLOGICAL And AG ENGINEERING GL Only</v>
      </c>
    </row>
    <row r="27148" spans="1:4">
      <c r="A27148" t="s">
        <v>76751</v>
      </c>
      <c r="B27148" t="s">
        <v>76752</v>
      </c>
      <c r="D27148" t="str">
        <f t="shared" si="424"/>
        <v>GLAPPA1881 Valerie Williamson PLANT PATHOLOGY GL Only</v>
      </c>
    </row>
    <row r="27149" spans="1:4">
      <c r="A27149" t="s">
        <v>76753</v>
      </c>
      <c r="B27149" t="s">
        <v>76754</v>
      </c>
      <c r="D27149" t="str">
        <f t="shared" si="424"/>
        <v>GLMORT1880 Mark Lee MED Orthopaedic Surgery GL Only</v>
      </c>
    </row>
    <row r="27150" spans="1:4">
      <c r="A27150" t="s">
        <v>76755</v>
      </c>
      <c r="B27150" t="s">
        <v>76756</v>
      </c>
      <c r="D27150" t="str">
        <f t="shared" si="424"/>
        <v>GLIMHP6333 Juliette Personius MED Int Med Hospitalist GL Only</v>
      </c>
    </row>
    <row r="27151" spans="1:4">
      <c r="A27151" t="s">
        <v>76757</v>
      </c>
      <c r="B27151" t="s">
        <v>76758</v>
      </c>
      <c r="D27151" t="str">
        <f t="shared" si="424"/>
        <v>GLIMHP1879 Mithu Molla MED Int Med Hospitalist GL Only</v>
      </c>
    </row>
    <row r="27152" spans="1:4">
      <c r="A27152" t="s">
        <v>76759</v>
      </c>
      <c r="B27152" t="s">
        <v>76760</v>
      </c>
      <c r="D27152" t="str">
        <f t="shared" si="424"/>
        <v>GLMERM1878 Christopher Ang MED Emergency Medicine GL Only</v>
      </c>
    </row>
    <row r="27153" spans="1:4">
      <c r="A27153" t="s">
        <v>76761</v>
      </c>
      <c r="B27153" t="s">
        <v>76762</v>
      </c>
      <c r="D27153" t="str">
        <f t="shared" si="424"/>
        <v>GLMOTO1877 Brian Rubinstein MED Otolaryngology GL Only</v>
      </c>
    </row>
    <row r="27154" spans="1:4">
      <c r="A27154" t="s">
        <v>76763</v>
      </c>
      <c r="B27154" t="s">
        <v>76764</v>
      </c>
      <c r="D27154" t="str">
        <f t="shared" si="424"/>
        <v>GLEMAE1876 Farhad Assadian MECHANICAL And AEROSPACE ENGR GL Only</v>
      </c>
    </row>
    <row r="27155" spans="1:4">
      <c r="A27155" t="s">
        <v>76765</v>
      </c>
      <c r="B27155" t="s">
        <v>76766</v>
      </c>
      <c r="D27155" t="str">
        <f t="shared" si="424"/>
        <v>GLVPMI1875 Frederick Mohr VM PATHOLOGY MICRO And IMMUN GL Only</v>
      </c>
    </row>
    <row r="27156" spans="1:4">
      <c r="A27156" t="s">
        <v>76767</v>
      </c>
      <c r="B27156" t="s">
        <v>76768</v>
      </c>
      <c r="D27156" t="str">
        <f t="shared" si="424"/>
        <v>GLMPAT1874 Carol Marshall MED Pathology And Lab Medicine GL Only</v>
      </c>
    </row>
    <row r="27157" spans="1:4">
      <c r="A27157" t="s">
        <v>76769</v>
      </c>
      <c r="B27157" t="s">
        <v>76770</v>
      </c>
      <c r="D27157" t="str">
        <f t="shared" si="424"/>
        <v>GLIMID1872 Paolo V Troia Cancio MED Int Med Infectious Dis GL Only</v>
      </c>
    </row>
    <row r="27158" spans="1:4">
      <c r="A27158" t="s">
        <v>76771</v>
      </c>
      <c r="B27158" t="s">
        <v>76772</v>
      </c>
      <c r="D27158" t="str">
        <f t="shared" si="424"/>
        <v>GLIMCA1871 Michael Gibson MED INT MED CARDIOLOGY GL Only</v>
      </c>
    </row>
    <row r="27159" spans="1:4">
      <c r="A27159" t="s">
        <v>76773</v>
      </c>
      <c r="B27159" t="s">
        <v>76774</v>
      </c>
      <c r="D27159" t="str">
        <f t="shared" si="424"/>
        <v>GLMFCM1870 Upal Sarker MED Family And Community Med GL Only</v>
      </c>
    </row>
    <row r="27160" spans="1:4">
      <c r="A27160" t="s">
        <v>76775</v>
      </c>
      <c r="B27160" t="s">
        <v>76776</v>
      </c>
      <c r="D27160" t="str">
        <f t="shared" si="424"/>
        <v>GLMOBG1869 Catherine Cansino MED Obstetrics And Gynecology GL Only</v>
      </c>
    </row>
    <row r="27161" spans="1:4">
      <c r="A27161" t="s">
        <v>76777</v>
      </c>
      <c r="B27161" t="s">
        <v>76778</v>
      </c>
      <c r="D27161" t="str">
        <f t="shared" si="424"/>
        <v>GLLCHE1868 Peter Kelly CHEMISTRY GL Only</v>
      </c>
    </row>
    <row r="27162" spans="1:4">
      <c r="A27162" t="s">
        <v>76779</v>
      </c>
      <c r="B27162" t="s">
        <v>76780</v>
      </c>
      <c r="D27162" t="str">
        <f t="shared" si="424"/>
        <v>GLADES1867 Alan Hastings ENVIRONMENTAL SCIENCE And POLICY GL Only</v>
      </c>
    </row>
    <row r="27163" spans="1:4">
      <c r="A27163" t="s">
        <v>76781</v>
      </c>
      <c r="B27163" t="s">
        <v>76782</v>
      </c>
      <c r="D27163" t="str">
        <f t="shared" si="424"/>
        <v>GLGSM11866 Prasad Naik GRADUATE SCHOOL OF MANAGEMENT GL Only</v>
      </c>
    </row>
    <row r="27164" spans="1:4">
      <c r="A27164" t="s">
        <v>76783</v>
      </c>
      <c r="B27164" t="s">
        <v>76784</v>
      </c>
      <c r="D27164" t="str">
        <f t="shared" si="424"/>
        <v>GLMINT1865 Tali Azenkot MED Int Med Admin GL Only</v>
      </c>
    </row>
    <row r="27165" spans="1:4">
      <c r="A27165" t="s">
        <v>76785</v>
      </c>
      <c r="B27165" t="s">
        <v>76786</v>
      </c>
      <c r="D27165" t="str">
        <f t="shared" si="424"/>
        <v>GLADES1864 Emily L Zakowski ENVIRONMENTAL SCIENCE And POLICY GL Only</v>
      </c>
    </row>
    <row r="27166" spans="1:4">
      <c r="A27166" t="s">
        <v>76787</v>
      </c>
      <c r="B27166" t="s">
        <v>76788</v>
      </c>
      <c r="D27166" t="str">
        <f t="shared" si="424"/>
        <v>GLDEDU1863 Heather Rose EDUCATION GL Only</v>
      </c>
    </row>
    <row r="27167" spans="1:4">
      <c r="A27167" t="s">
        <v>76789</v>
      </c>
      <c r="B27167" t="s">
        <v>76790</v>
      </c>
      <c r="D27167" t="str">
        <f t="shared" si="424"/>
        <v>GLACHE1862 Barbara Shebloski HUMAN ECOLOGY GL Only</v>
      </c>
    </row>
    <row r="27168" spans="1:4">
      <c r="A27168" t="s">
        <v>76791</v>
      </c>
      <c r="B27168" t="s">
        <v>76792</v>
      </c>
      <c r="D27168" t="str">
        <f t="shared" si="424"/>
        <v>GLMOBG1861 Maria Anderson MED Obstetrics And Gynecology GL Only</v>
      </c>
    </row>
    <row r="27169" spans="1:4">
      <c r="A27169" t="s">
        <v>76793</v>
      </c>
      <c r="B27169" t="s">
        <v>76794</v>
      </c>
      <c r="D27169" t="str">
        <f t="shared" si="424"/>
        <v>GLMPAT1860 Alvin Lewis MED Pathology And Lab Medicine GL Only</v>
      </c>
    </row>
    <row r="27170" spans="1:4">
      <c r="A27170" t="s">
        <v>76795</v>
      </c>
      <c r="B27170" t="s">
        <v>76796</v>
      </c>
      <c r="D27170" t="str">
        <f t="shared" si="424"/>
        <v>GLMEPM1859 Donald Lyman MED Public Health Sciences GL Only</v>
      </c>
    </row>
    <row r="27171" spans="1:4">
      <c r="A27171" t="s">
        <v>76797</v>
      </c>
      <c r="B27171" t="s">
        <v>76798</v>
      </c>
      <c r="D27171" t="str">
        <f t="shared" si="424"/>
        <v>GLLCHE1858 William Fawcett CHEMISTRY GL Only</v>
      </c>
    </row>
    <row r="27172" spans="1:4">
      <c r="A27172" t="s">
        <v>76799</v>
      </c>
      <c r="B27172" t="s">
        <v>76800</v>
      </c>
      <c r="D27172" t="str">
        <f t="shared" si="424"/>
        <v>GLVAPC1857 Leslie Faulkin VM ANAT PHYSIO And CELL BIOLOGY GL Only</v>
      </c>
    </row>
    <row r="27173" spans="1:4">
      <c r="A27173" t="s">
        <v>76801</v>
      </c>
      <c r="B27173" t="s">
        <v>76802</v>
      </c>
      <c r="D27173" t="str">
        <f t="shared" si="424"/>
        <v>GLDEDU1856 Michele Fortes EDUCATION GL Only</v>
      </c>
    </row>
    <row r="27174" spans="1:4">
      <c r="A27174" t="s">
        <v>76803</v>
      </c>
      <c r="B27174" t="s">
        <v>76804</v>
      </c>
      <c r="D27174" t="str">
        <f t="shared" si="424"/>
        <v>GLIMGI1855 Eric Chak MED Int Med Gastroenterology GL Only</v>
      </c>
    </row>
    <row r="27175" spans="1:4">
      <c r="A27175" t="s">
        <v>76805</v>
      </c>
      <c r="B27175" t="s">
        <v>76806</v>
      </c>
      <c r="D27175" t="str">
        <f t="shared" si="424"/>
        <v>GLMDER1854 Athena Soulika MED Dermatology GL Only</v>
      </c>
    </row>
    <row r="27176" spans="1:4">
      <c r="A27176" t="s">
        <v>76807</v>
      </c>
      <c r="B27176" t="s">
        <v>76808</v>
      </c>
      <c r="D27176" t="str">
        <f t="shared" si="424"/>
        <v>GLVVSR1853 Alain Theon VM SURGRAD SCIENCE GL Only</v>
      </c>
    </row>
    <row r="27177" spans="1:4">
      <c r="A27177" t="s">
        <v>76809</v>
      </c>
      <c r="B27177" t="s">
        <v>76810</v>
      </c>
      <c r="D27177" t="str">
        <f t="shared" si="424"/>
        <v>GLDEDU1852 Megan Welsh EDUCATION GL Only</v>
      </c>
    </row>
    <row r="27178" spans="1:4">
      <c r="A27178" t="s">
        <v>76811</v>
      </c>
      <c r="B27178" t="s">
        <v>76812</v>
      </c>
      <c r="D27178" t="str">
        <f t="shared" si="424"/>
        <v>GLMPSY1851 Sally Rogers MED Psychiatry And Behav Sci GL Only</v>
      </c>
    </row>
    <row r="27179" spans="1:4">
      <c r="A27179" t="s">
        <v>76813</v>
      </c>
      <c r="B27179" t="s">
        <v>76814</v>
      </c>
      <c r="D27179" t="str">
        <f t="shared" si="424"/>
        <v>GLAPLS1850 Michael G Barbour PLANT SCIENCES GL Only</v>
      </c>
    </row>
    <row r="27180" spans="1:4">
      <c r="A27180" t="s">
        <v>76815</v>
      </c>
      <c r="B27180" t="s">
        <v>76816</v>
      </c>
      <c r="D27180" t="str">
        <f t="shared" si="424"/>
        <v>GLAETX1849 Allison Ehrlich ENVIRONMENTAL TOXICOLOGY GL Only</v>
      </c>
    </row>
    <row r="27181" spans="1:4">
      <c r="A27181" t="s">
        <v>76817</v>
      </c>
      <c r="B27181" t="s">
        <v>76818</v>
      </c>
      <c r="D27181" t="str">
        <f t="shared" si="424"/>
        <v>GLMINT1848 Andrew Yen MED Internal Medicine GL Only</v>
      </c>
    </row>
    <row r="27182" spans="1:4">
      <c r="A27182" t="s">
        <v>76819</v>
      </c>
      <c r="B27182" t="s">
        <v>76820</v>
      </c>
      <c r="D27182" t="str">
        <f t="shared" si="424"/>
        <v>GLDEDU1847 Raynell Taisha Hamilton Starks EDUCATION GL Only</v>
      </c>
    </row>
    <row r="27183" spans="1:4">
      <c r="A27183" t="s">
        <v>76821</v>
      </c>
      <c r="B27183" t="s">
        <v>76822</v>
      </c>
      <c r="D27183" t="str">
        <f t="shared" si="424"/>
        <v>GLAARE1846 Jeffrey Williams AG And RESOURCE ECONOMICS GL Only</v>
      </c>
    </row>
    <row r="27184" spans="1:4">
      <c r="A27184" t="s">
        <v>76823</v>
      </c>
      <c r="B27184" t="s">
        <v>76824</v>
      </c>
      <c r="D27184" t="str">
        <f t="shared" si="424"/>
        <v>GLECEE1845 Fabian Bombardelli CIVIL And ENVIRONMENTAL ENGR GL Only</v>
      </c>
    </row>
    <row r="27185" spans="1:4">
      <c r="A27185" t="s">
        <v>76825</v>
      </c>
      <c r="B27185" t="s">
        <v>76826</v>
      </c>
      <c r="D27185" t="str">
        <f t="shared" si="424"/>
        <v>GLLSTA1844 Xiaodong Li STATISTICS GL Only</v>
      </c>
    </row>
    <row r="27186" spans="1:4">
      <c r="A27186" t="s">
        <v>76827</v>
      </c>
      <c r="B27186" t="s">
        <v>76828</v>
      </c>
      <c r="D27186" t="str">
        <f t="shared" si="424"/>
        <v>GLLCHE1843 Matthew Augustine CHEMISTRY GL Only</v>
      </c>
    </row>
    <row r="27187" spans="1:4">
      <c r="A27187" t="s">
        <v>76829</v>
      </c>
      <c r="B27187" t="s">
        <v>76830</v>
      </c>
      <c r="D27187" t="str">
        <f t="shared" si="424"/>
        <v>GLAPLS1842 Trevor Suslow PLANT SCIENCES GL Only</v>
      </c>
    </row>
    <row r="27188" spans="1:4">
      <c r="A27188" t="s">
        <v>76831</v>
      </c>
      <c r="B27188" t="s">
        <v>76832</v>
      </c>
      <c r="D27188" t="str">
        <f t="shared" si="424"/>
        <v>GLMDER1841 Apra Sood MED Dermatology GL Only</v>
      </c>
    </row>
    <row r="27189" spans="1:4">
      <c r="A27189" t="s">
        <v>76833</v>
      </c>
      <c r="B27189" t="s">
        <v>76834</v>
      </c>
      <c r="D27189" t="str">
        <f t="shared" si="424"/>
        <v>GLMPED1840 Lee Donohue MED Pediatrics GL Only</v>
      </c>
    </row>
    <row r="27190" spans="1:4">
      <c r="A27190" t="s">
        <v>76835</v>
      </c>
      <c r="B27190" t="s">
        <v>76836</v>
      </c>
      <c r="D27190" t="str">
        <f t="shared" si="424"/>
        <v>GLECSE1839 Gregory J Kuperberg ENGR COMPUTER SCIENCE GL Only</v>
      </c>
    </row>
    <row r="27191" spans="1:4">
      <c r="A27191" t="s">
        <v>76837</v>
      </c>
      <c r="B27191" t="s">
        <v>76838</v>
      </c>
      <c r="D27191" t="str">
        <f t="shared" si="424"/>
        <v>GLMPED1838 Su Ting Li MED Pediatrics GL Only</v>
      </c>
    </row>
    <row r="27192" spans="1:4">
      <c r="A27192" t="s">
        <v>76839</v>
      </c>
      <c r="B27192" t="s">
        <v>76840</v>
      </c>
      <c r="D27192" t="str">
        <f t="shared" si="424"/>
        <v>GLLCHE1837 Philip Power CHEMISTRY GL Only</v>
      </c>
    </row>
    <row r="27193" spans="1:4">
      <c r="A27193" t="s">
        <v>76841</v>
      </c>
      <c r="B27193" t="s">
        <v>76842</v>
      </c>
      <c r="D27193" t="str">
        <f t="shared" si="424"/>
        <v>GLLAHI1836 Heghnar Watenpaugh ART And ART HISTORY GL Only</v>
      </c>
    </row>
    <row r="27194" spans="1:4">
      <c r="A27194" t="s">
        <v>76843</v>
      </c>
      <c r="B27194" t="s">
        <v>76844</v>
      </c>
      <c r="D27194" t="str">
        <f t="shared" si="424"/>
        <v>GLLENL1835 Peter Dale ENGLISH GL Only</v>
      </c>
    </row>
    <row r="27195" spans="1:4">
      <c r="A27195" t="s">
        <v>76845</v>
      </c>
      <c r="B27195" t="s">
        <v>76846</v>
      </c>
      <c r="D27195" t="str">
        <f t="shared" si="424"/>
        <v>GLVPHR1834 Carrie Finno VM POPULATION HLTH And REPROD GL Only</v>
      </c>
    </row>
    <row r="27196" spans="1:4">
      <c r="A27196" t="s">
        <v>76847</v>
      </c>
      <c r="B27196" t="s">
        <v>76848</v>
      </c>
      <c r="D27196" t="str">
        <f t="shared" si="424"/>
        <v>GLACHE1833 Siwei Liu HUMAN ECOLOGY GL Only</v>
      </c>
    </row>
    <row r="27197" spans="1:4">
      <c r="A27197" t="s">
        <v>76849</v>
      </c>
      <c r="B27197" t="s">
        <v>76850</v>
      </c>
      <c r="D27197" t="str">
        <f t="shared" si="424"/>
        <v>GLAWFC1832 Terrell Salmon WILDLIFE And FISHERIES BIOLOGY GL Only</v>
      </c>
    </row>
    <row r="27198" spans="1:4">
      <c r="A27198" t="s">
        <v>76851</v>
      </c>
      <c r="B27198" t="s">
        <v>76852</v>
      </c>
      <c r="D27198" t="str">
        <f t="shared" si="424"/>
        <v>GLACHE1831 Katherine Conger HUMAN ECOLOGY GL Only</v>
      </c>
    </row>
    <row r="27199" spans="1:4">
      <c r="A27199" t="s">
        <v>76853</v>
      </c>
      <c r="B27199" t="s">
        <v>76854</v>
      </c>
      <c r="D27199" t="str">
        <f t="shared" si="424"/>
        <v>GLMEPM1830 Carol Stanford MED Public Health Sciences GL Only</v>
      </c>
    </row>
    <row r="27200" spans="1:4">
      <c r="A27200" t="s">
        <v>76855</v>
      </c>
      <c r="B27200" t="s">
        <v>76856</v>
      </c>
      <c r="D27200" t="str">
        <f t="shared" si="424"/>
        <v>GLAPPA1829 Bryce Falk PLANT PATHOLOGY GL Only</v>
      </c>
    </row>
    <row r="27201" spans="1:4">
      <c r="A27201" t="s">
        <v>76857</v>
      </c>
      <c r="B27201" t="s">
        <v>76858</v>
      </c>
      <c r="D27201" t="str">
        <f t="shared" si="424"/>
        <v>GLECSE1828 Dipak Ghosal ENGR COMPUTER SCIENCE GL Only</v>
      </c>
    </row>
    <row r="27202" spans="1:4">
      <c r="A27202" t="s">
        <v>76859</v>
      </c>
      <c r="B27202" t="s">
        <v>76860</v>
      </c>
      <c r="D27202" t="str">
        <f t="shared" si="424"/>
        <v>GLMANS1827 Norma Klein MED Anesth And Pain Medicine GL Only</v>
      </c>
    </row>
    <row r="27203" spans="1:4">
      <c r="A27203" t="s">
        <v>76861</v>
      </c>
      <c r="B27203" t="s">
        <v>76862</v>
      </c>
      <c r="D27203" t="str">
        <f t="shared" ref="D27203:D27266" si="425">A27203&amp;" "&amp;B27203</f>
        <v>GLBNPB1826 Brian Mulloney NEURO PHYSIO And BEHAVIOR GL Only</v>
      </c>
    </row>
    <row r="27204" spans="1:4">
      <c r="A27204" t="s">
        <v>76863</v>
      </c>
      <c r="B27204" t="s">
        <v>76864</v>
      </c>
      <c r="D27204" t="str">
        <f t="shared" si="425"/>
        <v>GLMPED1825 Jennifer Plant MED Pediatrics GL Only</v>
      </c>
    </row>
    <row r="27205" spans="1:4">
      <c r="A27205" t="s">
        <v>76865</v>
      </c>
      <c r="B27205" t="s">
        <v>76866</v>
      </c>
      <c r="D27205" t="str">
        <f t="shared" si="425"/>
        <v>GLMRAD1824 Francesca Ontell MED Radiology GL Only</v>
      </c>
    </row>
    <row r="27206" spans="1:4">
      <c r="A27206" t="s">
        <v>76867</v>
      </c>
      <c r="B27206" t="s">
        <v>76868</v>
      </c>
      <c r="D27206" t="str">
        <f t="shared" si="425"/>
        <v>GLACHE1823 Eric Chu HUMAN ECOLOGY GL Only</v>
      </c>
    </row>
    <row r="27207" spans="1:4">
      <c r="A27207" t="s">
        <v>76869</v>
      </c>
      <c r="B27207" t="s">
        <v>76870</v>
      </c>
      <c r="D27207" t="str">
        <f t="shared" si="425"/>
        <v>GLMPSY1822 Francis Lu MED Psychiatry And Behav Sci GL Only</v>
      </c>
    </row>
    <row r="27208" spans="1:4">
      <c r="A27208" t="s">
        <v>76871</v>
      </c>
      <c r="B27208" t="s">
        <v>76872</v>
      </c>
      <c r="D27208" t="str">
        <f t="shared" si="425"/>
        <v>GLMPED1821 Trent Wise MED Pediatrics GL Only</v>
      </c>
    </row>
    <row r="27209" spans="1:4">
      <c r="A27209" t="s">
        <v>76873</v>
      </c>
      <c r="B27209" t="s">
        <v>76874</v>
      </c>
      <c r="D27209" t="str">
        <f t="shared" si="425"/>
        <v>GLLPHY1820 Markus Luty PHYSICS GL Only</v>
      </c>
    </row>
    <row r="27210" spans="1:4">
      <c r="A27210" t="s">
        <v>76875</v>
      </c>
      <c r="B27210" t="s">
        <v>76876</v>
      </c>
      <c r="D27210" t="str">
        <f t="shared" si="425"/>
        <v>GLMOBG1818 Parampal Gill MED Obstetrics And Gynecology GL Only</v>
      </c>
    </row>
    <row r="27211" spans="1:4">
      <c r="A27211" t="s">
        <v>76877</v>
      </c>
      <c r="B27211" t="s">
        <v>76878</v>
      </c>
      <c r="D27211" t="str">
        <f t="shared" si="425"/>
        <v>GLLCOM1817 Brenda Schildgen COMPARATIVE LITERATURE GL Only</v>
      </c>
    </row>
    <row r="27212" spans="1:4">
      <c r="A27212" t="s">
        <v>76879</v>
      </c>
      <c r="B27212" t="s">
        <v>76880</v>
      </c>
      <c r="D27212" t="str">
        <f t="shared" si="425"/>
        <v>GLAANS1815 Steven Berry ANIMAL SCIENCE GL Only</v>
      </c>
    </row>
    <row r="27213" spans="1:4">
      <c r="A27213" t="s">
        <v>76881</v>
      </c>
      <c r="B27213" t="s">
        <v>76882</v>
      </c>
      <c r="D27213" t="str">
        <f t="shared" si="425"/>
        <v>GLLEAL1814 Michael Foster EAST ASIAN LANG And CULTURES GL Only</v>
      </c>
    </row>
    <row r="27214" spans="1:4">
      <c r="A27214" t="s">
        <v>76883</v>
      </c>
      <c r="B27214" t="s">
        <v>76884</v>
      </c>
      <c r="D27214" t="str">
        <f t="shared" si="425"/>
        <v>GLMINT1813 Usman Javed MED Internal Medicine GL Only</v>
      </c>
    </row>
    <row r="27215" spans="1:4">
      <c r="A27215" t="s">
        <v>76885</v>
      </c>
      <c r="B27215" t="s">
        <v>76886</v>
      </c>
      <c r="D27215" t="str">
        <f t="shared" si="425"/>
        <v>GLAARE1812 Yeganeh Farzin AG And RESOURCE ECONOMICS GL Only</v>
      </c>
    </row>
    <row r="27216" spans="1:4">
      <c r="A27216" t="s">
        <v>76887</v>
      </c>
      <c r="B27216" t="s">
        <v>76888</v>
      </c>
      <c r="D27216" t="str">
        <f t="shared" si="425"/>
        <v>GLLCLA1811 W Thompson CLASSICS GL Only</v>
      </c>
    </row>
    <row r="27217" spans="1:4">
      <c r="A27217" t="s">
        <v>76889</v>
      </c>
      <c r="B27217" t="s">
        <v>76890</v>
      </c>
      <c r="D27217" t="str">
        <f t="shared" si="425"/>
        <v>GLMORT1810 Joel Lerman MED Orthopaedic Surgery GL Only</v>
      </c>
    </row>
    <row r="27218" spans="1:4">
      <c r="A27218" t="s">
        <v>76891</v>
      </c>
      <c r="B27218" t="s">
        <v>76892</v>
      </c>
      <c r="D27218" t="str">
        <f t="shared" si="425"/>
        <v>GLNURS1809 Jill Joseph School of Nursing GL Only</v>
      </c>
    </row>
    <row r="27219" spans="1:4">
      <c r="A27219" t="s">
        <v>76893</v>
      </c>
      <c r="B27219" t="s">
        <v>76894</v>
      </c>
      <c r="D27219" t="str">
        <f t="shared" si="425"/>
        <v>GLBPLB1808 Andrew Groover PLANT BIOLOGY GL Only</v>
      </c>
    </row>
    <row r="27220" spans="1:4">
      <c r="A27220" t="s">
        <v>76895</v>
      </c>
      <c r="B27220" t="s">
        <v>76896</v>
      </c>
      <c r="D27220" t="str">
        <f t="shared" si="425"/>
        <v>GLIMRH1807 Stanley Naguwa MED Int Med Rheumatology GL Only</v>
      </c>
    </row>
    <row r="27221" spans="1:4">
      <c r="A27221" t="s">
        <v>76897</v>
      </c>
      <c r="B27221" t="s">
        <v>76898</v>
      </c>
      <c r="D27221" t="str">
        <f t="shared" si="425"/>
        <v>GLAPLS1806 Gail Taylor PLANT SCIENCES GL Only</v>
      </c>
    </row>
    <row r="27222" spans="1:4">
      <c r="A27222" t="s">
        <v>76899</v>
      </c>
      <c r="B27222" t="s">
        <v>76900</v>
      </c>
      <c r="D27222" t="str">
        <f t="shared" si="425"/>
        <v>GLIMID1805 Bennett Penn MED Int Med Infectious Dis GL Only</v>
      </c>
    </row>
    <row r="27223" spans="1:4">
      <c r="A27223" t="s">
        <v>76901</v>
      </c>
      <c r="B27223" t="s">
        <v>76902</v>
      </c>
      <c r="D27223" t="str">
        <f t="shared" si="425"/>
        <v>GLMINT1804 Ruth Lawrence MED Internal Medicine GL Only</v>
      </c>
    </row>
    <row r="27224" spans="1:4">
      <c r="A27224" t="s">
        <v>76903</v>
      </c>
      <c r="B27224" t="s">
        <v>76904</v>
      </c>
      <c r="D27224" t="str">
        <f t="shared" si="425"/>
        <v>GLAANS1803 Roberto Sainz ANIMAL SCIENCE GL Only</v>
      </c>
    </row>
    <row r="27225" spans="1:4">
      <c r="A27225" t="s">
        <v>76905</v>
      </c>
      <c r="B27225" t="s">
        <v>76906</v>
      </c>
      <c r="D27225" t="str">
        <f t="shared" si="425"/>
        <v>GLAANS1802 E Price ANIMAL SCIENCE GL Only</v>
      </c>
    </row>
    <row r="27226" spans="1:4">
      <c r="A27226" t="s">
        <v>76907</v>
      </c>
      <c r="B27226" t="s">
        <v>76908</v>
      </c>
      <c r="D27226" t="str">
        <f t="shared" si="425"/>
        <v>GLIMGM1801 Jorge Garcia MED Int Med Genl Medicine GL Only</v>
      </c>
    </row>
    <row r="27227" spans="1:4">
      <c r="A27227" t="s">
        <v>76909</v>
      </c>
      <c r="B27227" t="s">
        <v>76910</v>
      </c>
      <c r="D27227" t="str">
        <f t="shared" si="425"/>
        <v>GLANUT1800 Bo Lonnerdal NUTRITION GL Only</v>
      </c>
    </row>
    <row r="27228" spans="1:4">
      <c r="A27228" t="s">
        <v>76911</v>
      </c>
      <c r="B27228" t="s">
        <v>76912</v>
      </c>
      <c r="D27228" t="str">
        <f t="shared" si="425"/>
        <v>GLUGED1799 Gail Martinez UNDERGRADUATE EDUCATION GL Only</v>
      </c>
    </row>
    <row r="27229" spans="1:4">
      <c r="A27229" t="s">
        <v>76913</v>
      </c>
      <c r="B27229" t="s">
        <v>76914</v>
      </c>
      <c r="D27229" t="str">
        <f t="shared" si="425"/>
        <v>GLMPMR1798 Ernest Johnson MED Physical Medicine And Rehab GL Only</v>
      </c>
    </row>
    <row r="27230" spans="1:4">
      <c r="A27230" t="s">
        <v>76915</v>
      </c>
      <c r="B27230" t="s">
        <v>76916</v>
      </c>
      <c r="D27230" t="str">
        <f t="shared" si="425"/>
        <v>GLMOPH1797 Mary Ohara MED Eye Center GL Only</v>
      </c>
    </row>
    <row r="27231" spans="1:4">
      <c r="A27231" t="s">
        <v>76917</v>
      </c>
      <c r="B27231" t="s">
        <v>76918</v>
      </c>
      <c r="D27231" t="str">
        <f t="shared" si="425"/>
        <v>GLLUWP1796 Donald Meisenheimer UNIVERSITY WRITING PROGRAM GL Only</v>
      </c>
    </row>
    <row r="27232" spans="1:4">
      <c r="A27232" t="s">
        <v>76919</v>
      </c>
      <c r="B27232" t="s">
        <v>76920</v>
      </c>
      <c r="D27232" t="str">
        <f t="shared" si="425"/>
        <v>GLBNPB1795 Diasynou Fioravante NEURO PHYSIO And BEHAVIOR GL Only</v>
      </c>
    </row>
    <row r="27233" spans="1:4">
      <c r="A27233" t="s">
        <v>76921</v>
      </c>
      <c r="B27233" t="s">
        <v>76922</v>
      </c>
      <c r="D27233" t="str">
        <f t="shared" si="425"/>
        <v>GLAFST1794 Erin Dicaprio FOOD SCIENCE And TECHNOLOGY GL Only</v>
      </c>
    </row>
    <row r="27234" spans="1:4">
      <c r="A27234" t="s">
        <v>76923</v>
      </c>
      <c r="B27234" t="s">
        <v>76924</v>
      </c>
      <c r="D27234" t="str">
        <f t="shared" si="425"/>
        <v>GLMPED1793 Rosa Rodriguez MED Pediatrics GL Only</v>
      </c>
    </row>
    <row r="27235" spans="1:4">
      <c r="A27235" t="s">
        <v>76925</v>
      </c>
      <c r="B27235" t="s">
        <v>76926</v>
      </c>
      <c r="D27235" t="str">
        <f t="shared" si="425"/>
        <v>GLAWFC1792 E Fitzhugh WILDLIFE And FISHERIES BIOLOGY GL Only</v>
      </c>
    </row>
    <row r="27236" spans="1:4">
      <c r="A27236" t="s">
        <v>76927</v>
      </c>
      <c r="B27236" t="s">
        <v>76928</v>
      </c>
      <c r="D27236" t="str">
        <f t="shared" si="425"/>
        <v>GLMOBG1791 Jocylen Glassberg MED Obstetrics And Gynecology GL Only</v>
      </c>
    </row>
    <row r="27237" spans="1:4">
      <c r="A27237" t="s">
        <v>76929</v>
      </c>
      <c r="B27237" t="s">
        <v>76930</v>
      </c>
      <c r="D27237" t="str">
        <f t="shared" si="425"/>
        <v>GLLMAT1790 Adam Jacob MATHEMATICS GL Only</v>
      </c>
    </row>
    <row r="27238" spans="1:4">
      <c r="A27238" t="s">
        <v>76931</v>
      </c>
      <c r="B27238" t="s">
        <v>76932</v>
      </c>
      <c r="D27238" t="str">
        <f t="shared" si="425"/>
        <v>GLMANS1789 Timothy Tautz MED Anesth And Pain Medicine GL Only</v>
      </c>
    </row>
    <row r="27239" spans="1:4">
      <c r="A27239" t="s">
        <v>76933</v>
      </c>
      <c r="B27239" t="s">
        <v>76934</v>
      </c>
      <c r="D27239" t="str">
        <f t="shared" si="425"/>
        <v>GLMNEU1788 Shannon Liang MED Neurology GL Only</v>
      </c>
    </row>
    <row r="27240" spans="1:4">
      <c r="A27240" t="s">
        <v>76935</v>
      </c>
      <c r="B27240" t="s">
        <v>76936</v>
      </c>
      <c r="D27240" t="str">
        <f t="shared" si="425"/>
        <v>GLMPAT1787 James Chan MED Pathology And Lab Medicine GL Only</v>
      </c>
    </row>
    <row r="27241" spans="1:4">
      <c r="A27241" t="s">
        <v>76937</v>
      </c>
      <c r="B27241" t="s">
        <v>76938</v>
      </c>
      <c r="D27241" t="str">
        <f t="shared" si="425"/>
        <v>GLIMGM1786 Erin Sanchez MED Int Med Genl Medicine GL Only</v>
      </c>
    </row>
    <row r="27242" spans="1:4">
      <c r="A27242" t="s">
        <v>76939</v>
      </c>
      <c r="B27242" t="s">
        <v>76940</v>
      </c>
      <c r="D27242" t="str">
        <f t="shared" si="425"/>
        <v>GLMPED1785 Katrin Mattern Baxter MED Pediatrics GL Only</v>
      </c>
    </row>
    <row r="27243" spans="1:4">
      <c r="A27243" t="s">
        <v>76941</v>
      </c>
      <c r="B27243" t="s">
        <v>76942</v>
      </c>
      <c r="D27243" t="str">
        <f t="shared" si="425"/>
        <v>GLLHIS1784 Manfred Fleischer HISTORY GL Only</v>
      </c>
    </row>
    <row r="27244" spans="1:4">
      <c r="A27244" t="s">
        <v>76943</v>
      </c>
      <c r="B27244" t="s">
        <v>76944</v>
      </c>
      <c r="D27244" t="str">
        <f t="shared" si="425"/>
        <v>GLLMAT1783 Elbridge Puckett MATHEMATICS GL Only</v>
      </c>
    </row>
    <row r="27245" spans="1:4">
      <c r="A27245" t="s">
        <v>76945</v>
      </c>
      <c r="B27245" t="s">
        <v>76946</v>
      </c>
      <c r="D27245" t="str">
        <f t="shared" si="425"/>
        <v>GLLPHY1782 Richard Lander PHYSICS GL Only</v>
      </c>
    </row>
    <row r="27246" spans="1:4">
      <c r="A27246" t="s">
        <v>76947</v>
      </c>
      <c r="B27246" t="s">
        <v>76948</v>
      </c>
      <c r="D27246" t="str">
        <f t="shared" si="425"/>
        <v>GLMERM1781 Aman Parikh MED Emergency Medicine GL Only</v>
      </c>
    </row>
    <row r="27247" spans="1:4">
      <c r="A27247" t="s">
        <v>76949</v>
      </c>
      <c r="B27247" t="s">
        <v>76950</v>
      </c>
      <c r="D27247" t="str">
        <f t="shared" si="425"/>
        <v>GLEECE1780 Hooman Rashtian ELECT And COMP ENGR GL Only</v>
      </c>
    </row>
    <row r="27248" spans="1:4">
      <c r="A27248" t="s">
        <v>76951</v>
      </c>
      <c r="B27248" t="s">
        <v>76952</v>
      </c>
      <c r="D27248" t="str">
        <f t="shared" si="425"/>
        <v>GLAPLS1779 J Paul PLANT SCIENCES GL Only</v>
      </c>
    </row>
    <row r="27249" spans="1:4">
      <c r="A27249" t="s">
        <v>76953</v>
      </c>
      <c r="B27249" t="s">
        <v>76954</v>
      </c>
      <c r="D27249" t="str">
        <f t="shared" si="425"/>
        <v>GLEECE1778 Tien Hsia ELECT And COMP ENGR GL Only</v>
      </c>
    </row>
    <row r="27250" spans="1:4">
      <c r="A27250" t="s">
        <v>76955</v>
      </c>
      <c r="B27250" t="s">
        <v>76956</v>
      </c>
      <c r="D27250" t="str">
        <f t="shared" si="425"/>
        <v>GLNURS1777 Deborah Greenwood School of Nursing GL Only</v>
      </c>
    </row>
    <row r="27251" spans="1:4">
      <c r="A27251" t="s">
        <v>76957</v>
      </c>
      <c r="B27251" t="s">
        <v>76958</v>
      </c>
      <c r="D27251" t="str">
        <f t="shared" si="425"/>
        <v>GLLIBR1776 Daryl Morrison UCDLIBRARY GL Only</v>
      </c>
    </row>
    <row r="27252" spans="1:4">
      <c r="A27252" t="s">
        <v>76959</v>
      </c>
      <c r="B27252" t="s">
        <v>76960</v>
      </c>
      <c r="D27252" t="str">
        <f t="shared" si="425"/>
        <v>GLMARO1775 Kathleen Legarza MED Radiation Oncology GL Only</v>
      </c>
    </row>
    <row r="27253" spans="1:4">
      <c r="A27253" t="s">
        <v>76961</v>
      </c>
      <c r="B27253" t="s">
        <v>76962</v>
      </c>
      <c r="D27253" t="str">
        <f t="shared" si="425"/>
        <v>GLMEPM1774 Lihong Qi MED Public Health Sciences GL Only</v>
      </c>
    </row>
    <row r="27254" spans="1:4">
      <c r="A27254" t="s">
        <v>76963</v>
      </c>
      <c r="B27254" t="s">
        <v>76964</v>
      </c>
      <c r="D27254" t="str">
        <f t="shared" si="425"/>
        <v>GLMDER1773 Samuel Hwang MED Dermatology GL Only</v>
      </c>
    </row>
    <row r="27255" spans="1:4">
      <c r="A27255" t="s">
        <v>76965</v>
      </c>
      <c r="B27255" t="s">
        <v>76966</v>
      </c>
      <c r="D27255" t="str">
        <f t="shared" si="425"/>
        <v>GLVVME1772 Christine Johnson VM MEDICINE And EPIDEMIOLOGY GL Only</v>
      </c>
    </row>
    <row r="27256" spans="1:4">
      <c r="A27256" t="s">
        <v>76967</v>
      </c>
      <c r="B27256" t="s">
        <v>76968</v>
      </c>
      <c r="D27256" t="str">
        <f t="shared" si="425"/>
        <v>GLAVIT1771 Matthew Fidelibus VITICULTURE And ENOLOGY GL Only</v>
      </c>
    </row>
    <row r="27257" spans="1:4">
      <c r="A27257" t="s">
        <v>76969</v>
      </c>
      <c r="B27257" t="s">
        <v>76970</v>
      </c>
      <c r="D27257" t="str">
        <f t="shared" si="425"/>
        <v>GLMOPH1770 Daniel Lee MED Eye Center GL Only</v>
      </c>
    </row>
    <row r="27258" spans="1:4">
      <c r="A27258" t="s">
        <v>76971</v>
      </c>
      <c r="B27258" t="s">
        <v>76972</v>
      </c>
      <c r="D27258" t="str">
        <f t="shared" si="425"/>
        <v>GLIMRH1769 Koichi Tsuneyama MED Int Med Rheumatology GL Only</v>
      </c>
    </row>
    <row r="27259" spans="1:4">
      <c r="A27259" t="s">
        <v>76973</v>
      </c>
      <c r="B27259" t="s">
        <v>76974</v>
      </c>
      <c r="D27259" t="str">
        <f t="shared" si="425"/>
        <v>GLLHIS1768 Thomas Holloway HISTORY GL Only</v>
      </c>
    </row>
    <row r="27260" spans="1:4">
      <c r="A27260" t="s">
        <v>76975</v>
      </c>
      <c r="B27260" t="s">
        <v>76976</v>
      </c>
      <c r="D27260" t="str">
        <f t="shared" si="425"/>
        <v>GLMOPH1767 Vivian Lien MED Eye Center GL Only</v>
      </c>
    </row>
    <row r="27261" spans="1:4">
      <c r="A27261" t="s">
        <v>76977</v>
      </c>
      <c r="B27261" t="s">
        <v>76978</v>
      </c>
      <c r="D27261" t="str">
        <f t="shared" si="425"/>
        <v>GLMANS1766 David Copenhaver MED Anesth And Pain Medicine GL Only</v>
      </c>
    </row>
    <row r="27262" spans="1:4">
      <c r="A27262" t="s">
        <v>76979</v>
      </c>
      <c r="B27262" t="s">
        <v>76980</v>
      </c>
      <c r="D27262" t="str">
        <f t="shared" si="425"/>
        <v>GLLPHI1765 Michael Jubien PHILOSOPHY GL Only</v>
      </c>
    </row>
    <row r="27263" spans="1:4">
      <c r="A27263" t="s">
        <v>76981</v>
      </c>
      <c r="B27263" t="s">
        <v>76982</v>
      </c>
      <c r="D27263" t="str">
        <f t="shared" si="425"/>
        <v>GLMPSY1764 Nathan Fairman MED Psychiatry And Behav Sci GL Only</v>
      </c>
    </row>
    <row r="27264" spans="1:4">
      <c r="A27264" t="s">
        <v>76983</v>
      </c>
      <c r="B27264" t="s">
        <v>76984</v>
      </c>
      <c r="D27264" t="str">
        <f t="shared" si="425"/>
        <v>GLEMAE1763 Jean Jacques Chattot MECHANICAL And AEROSPACE ENGR GL Only</v>
      </c>
    </row>
    <row r="27265" spans="1:4">
      <c r="A27265" t="s">
        <v>76985</v>
      </c>
      <c r="B27265" t="s">
        <v>76986</v>
      </c>
      <c r="D27265" t="str">
        <f t="shared" si="425"/>
        <v>GLIMHP1762 Shaheen T Najafi MED Int Med Hospitalist GL Only</v>
      </c>
    </row>
    <row r="27266" spans="1:4">
      <c r="A27266" t="s">
        <v>76987</v>
      </c>
      <c r="B27266" t="s">
        <v>76988</v>
      </c>
      <c r="D27266" t="str">
        <f t="shared" si="425"/>
        <v>GLLUWP1761 Nathaniel Williams UNIVERSITY WRITING PROGRAM GL Only</v>
      </c>
    </row>
    <row r="27267" spans="1:4">
      <c r="A27267" t="s">
        <v>76989</v>
      </c>
      <c r="B27267" t="s">
        <v>76990</v>
      </c>
      <c r="D27267" t="str">
        <f t="shared" ref="D27267:D27330" si="426">A27267&amp;" "&amp;B27267</f>
        <v>GLAVIT1760 Benjamen Montpetit VITICULTURE And ENOLOGY GL Only</v>
      </c>
    </row>
    <row r="27268" spans="1:4">
      <c r="A27268" t="s">
        <v>76991</v>
      </c>
      <c r="B27268" t="s">
        <v>76992</v>
      </c>
      <c r="D27268" t="str">
        <f t="shared" si="426"/>
        <v>GLMSUR1759 Hazem Shamseddeen MED Surgery GL Only</v>
      </c>
    </row>
    <row r="27269" spans="1:4">
      <c r="A27269" t="s">
        <v>76993</v>
      </c>
      <c r="B27269" t="s">
        <v>76994</v>
      </c>
      <c r="D27269" t="str">
        <f t="shared" si="426"/>
        <v>GLMNEU1758 Boryana Stamova MED Neurology GL Only</v>
      </c>
    </row>
    <row r="27270" spans="1:4">
      <c r="A27270" t="s">
        <v>76995</v>
      </c>
      <c r="B27270" t="s">
        <v>76996</v>
      </c>
      <c r="D27270" t="str">
        <f t="shared" si="426"/>
        <v>GLMEPM1757 Seleda Williams MED Public Health Sciences GL Only</v>
      </c>
    </row>
    <row r="27271" spans="1:4">
      <c r="A27271" t="s">
        <v>76997</v>
      </c>
      <c r="B27271" t="s">
        <v>76998</v>
      </c>
      <c r="D27271" t="str">
        <f t="shared" si="426"/>
        <v>GLVVSR1756 Bruno Pypendop VM SURGRAD SCIENCE GL Only</v>
      </c>
    </row>
    <row r="27272" spans="1:4">
      <c r="A27272" t="s">
        <v>76999</v>
      </c>
      <c r="B27272" t="s">
        <v>77000</v>
      </c>
      <c r="D27272" t="str">
        <f t="shared" si="426"/>
        <v>GLLPOL1755 John Gates POLITICAL SCIENCE GL Only</v>
      </c>
    </row>
    <row r="27273" spans="1:4">
      <c r="A27273" t="s">
        <v>77001</v>
      </c>
      <c r="B27273" t="s">
        <v>77002</v>
      </c>
      <c r="D27273" t="str">
        <f t="shared" si="426"/>
        <v>GLMOPH1754 Min Zhao MED Eye Center GL Only</v>
      </c>
    </row>
    <row r="27274" spans="1:4">
      <c r="A27274" t="s">
        <v>77003</v>
      </c>
      <c r="B27274" t="s">
        <v>77004</v>
      </c>
      <c r="D27274" t="str">
        <f t="shared" si="426"/>
        <v>GLMPAT1753 John Bishop MED Pathology And Lab Medicine GL Only</v>
      </c>
    </row>
    <row r="27275" spans="1:4">
      <c r="A27275" t="s">
        <v>77005</v>
      </c>
      <c r="B27275" t="s">
        <v>77006</v>
      </c>
      <c r="D27275" t="str">
        <f t="shared" si="426"/>
        <v>GLACHE1752 Patsy Owens HUMAN ECOLOGY GL Only</v>
      </c>
    </row>
    <row r="27276" spans="1:4">
      <c r="A27276" t="s">
        <v>77007</v>
      </c>
      <c r="B27276" t="s">
        <v>77008</v>
      </c>
      <c r="D27276" t="str">
        <f t="shared" si="426"/>
        <v>GLMSUR1751 John Osborn MED Surgery GL Only</v>
      </c>
    </row>
    <row r="27277" spans="1:4">
      <c r="A27277" t="s">
        <v>77009</v>
      </c>
      <c r="B27277" t="s">
        <v>77010</v>
      </c>
      <c r="D27277" t="str">
        <f t="shared" si="426"/>
        <v>GLMPAT1750 Grace Monis MED Pathology And Lab Medicine GL Only</v>
      </c>
    </row>
    <row r="27278" spans="1:4">
      <c r="A27278" t="s">
        <v>77011</v>
      </c>
      <c r="B27278" t="s">
        <v>77012</v>
      </c>
      <c r="D27278" t="str">
        <f t="shared" si="426"/>
        <v>GLMORT1749 Debra Templeton MED Orthopaedic Surgery GL Only</v>
      </c>
    </row>
    <row r="27279" spans="1:4">
      <c r="A27279" t="s">
        <v>77013</v>
      </c>
      <c r="B27279" t="s">
        <v>77014</v>
      </c>
      <c r="D27279" t="str">
        <f t="shared" si="426"/>
        <v>GLEMAE1748 James Baughn MECHANICAL And AEROSPACE ENGR GL Only</v>
      </c>
    </row>
    <row r="27280" spans="1:4">
      <c r="A27280" t="s">
        <v>77015</v>
      </c>
      <c r="B27280" t="s">
        <v>77016</v>
      </c>
      <c r="D27280" t="str">
        <f t="shared" si="426"/>
        <v>GLVHFS1747 Kathy Kurth CA ANIMAL HLTH And FOOD SAFETY LAB GL Only</v>
      </c>
    </row>
    <row r="27281" spans="1:4">
      <c r="A27281" t="s">
        <v>77017</v>
      </c>
      <c r="B27281" t="s">
        <v>77018</v>
      </c>
      <c r="D27281" t="str">
        <f t="shared" si="426"/>
        <v>GLVHFS1746 KRIS CLOTHIER CA ANIMAL HLTH And FOOD SAFETY LAB GL Only</v>
      </c>
    </row>
    <row r="27282" spans="1:4">
      <c r="A27282" t="s">
        <v>77019</v>
      </c>
      <c r="B27282" t="s">
        <v>77020</v>
      </c>
      <c r="D27282" t="str">
        <f t="shared" si="426"/>
        <v>GLMFCM1745 Rakhshi Khan MED Family And Community Med GL Only</v>
      </c>
    </row>
    <row r="27283" spans="1:4">
      <c r="A27283" t="s">
        <v>77021</v>
      </c>
      <c r="B27283" t="s">
        <v>77022</v>
      </c>
      <c r="D27283" t="str">
        <f t="shared" si="426"/>
        <v>GLMINT1744 Joseph Silva MED Internal Medicine GL Only</v>
      </c>
    </row>
    <row r="27284" spans="1:4">
      <c r="A27284" t="s">
        <v>77023</v>
      </c>
      <c r="B27284" t="s">
        <v>77024</v>
      </c>
      <c r="D27284" t="str">
        <f t="shared" si="426"/>
        <v>GLBMCB1743 S Chaykin MOLECULAR And CELLULAR BIO GL Only</v>
      </c>
    </row>
    <row r="27285" spans="1:4">
      <c r="A27285" t="s">
        <v>77025</v>
      </c>
      <c r="B27285" t="s">
        <v>77026</v>
      </c>
      <c r="D27285" t="str">
        <f t="shared" si="426"/>
        <v>GLLANT1742 H Mchenry ANTHROPOLOGY GL Only</v>
      </c>
    </row>
    <row r="27286" spans="1:4">
      <c r="A27286" t="s">
        <v>77027</v>
      </c>
      <c r="B27286" t="s">
        <v>77028</v>
      </c>
      <c r="D27286" t="str">
        <f t="shared" si="426"/>
        <v>GLIMRH1741 Patrick Carroll MED Int Med Rheumatology GL Only</v>
      </c>
    </row>
    <row r="27287" spans="1:4">
      <c r="A27287" t="s">
        <v>77029</v>
      </c>
      <c r="B27287" t="s">
        <v>77030</v>
      </c>
      <c r="D27287" t="str">
        <f t="shared" si="426"/>
        <v>GLLLIN1740 Robert Bayley LINGUISTICS GL Only</v>
      </c>
    </row>
    <row r="27288" spans="1:4">
      <c r="A27288" t="s">
        <v>77031</v>
      </c>
      <c r="B27288" t="s">
        <v>77032</v>
      </c>
      <c r="D27288" t="str">
        <f t="shared" si="426"/>
        <v>GLLDES1739 Marc Ishisaka Nolfi DEPARTMENT OF DESIGN GL Only</v>
      </c>
    </row>
    <row r="27289" spans="1:4">
      <c r="A27289" t="s">
        <v>77033</v>
      </c>
      <c r="B27289" t="s">
        <v>77034</v>
      </c>
      <c r="D27289" t="str">
        <f t="shared" si="426"/>
        <v>GLVPMI1738 Denise M Imai Leonard VM PATHOLOGY MICRO And IMMUN GL Only</v>
      </c>
    </row>
    <row r="27290" spans="1:4">
      <c r="A27290" t="s">
        <v>77035</v>
      </c>
      <c r="B27290" t="s">
        <v>77036</v>
      </c>
      <c r="D27290" t="str">
        <f t="shared" si="426"/>
        <v>GLIMHO1737 David Gandara MED Int Med HEMONC GL Only</v>
      </c>
    </row>
    <row r="27291" spans="1:4">
      <c r="A27291" t="s">
        <v>77037</v>
      </c>
      <c r="B27291" t="s">
        <v>77038</v>
      </c>
      <c r="D27291" t="str">
        <f t="shared" si="426"/>
        <v>GLAETX1736 D Crosby ENVIRONMENTAL TOXICOLOGY GL Only</v>
      </c>
    </row>
    <row r="27292" spans="1:4">
      <c r="A27292" t="s">
        <v>77039</v>
      </c>
      <c r="B27292" t="s">
        <v>77040</v>
      </c>
      <c r="D27292" t="str">
        <f t="shared" si="426"/>
        <v>GLMPSY1735 James Bourgeois MED Psychiatry And Behav Sci GL Only</v>
      </c>
    </row>
    <row r="27293" spans="1:4">
      <c r="A27293" t="s">
        <v>77041</v>
      </c>
      <c r="B27293" t="s">
        <v>77042</v>
      </c>
      <c r="D27293" t="str">
        <f t="shared" si="426"/>
        <v>GLGSM11734 Elizabeth Pontikes GRADUATE SCHOOL OF MANAGEMENT GL Only</v>
      </c>
    </row>
    <row r="27294" spans="1:4">
      <c r="A27294" t="s">
        <v>77043</v>
      </c>
      <c r="B27294" t="s">
        <v>77044</v>
      </c>
      <c r="D27294" t="str">
        <f t="shared" si="426"/>
        <v>GLLUWP1733 Lucia Gonzalez UNIVERSITY WRITING PROGRAM GL Only</v>
      </c>
    </row>
    <row r="27295" spans="1:4">
      <c r="A27295" t="s">
        <v>77045</v>
      </c>
      <c r="B27295" t="s">
        <v>77046</v>
      </c>
      <c r="D27295" t="str">
        <f t="shared" si="426"/>
        <v>GLLLAW1732 Evelyn Lewis SCHOOL OF LAW GL Only</v>
      </c>
    </row>
    <row r="27296" spans="1:4">
      <c r="A27296" t="s">
        <v>77047</v>
      </c>
      <c r="B27296" t="s">
        <v>77048</v>
      </c>
      <c r="D27296" t="str">
        <f t="shared" si="426"/>
        <v>GLLENL1731 Tiffany Werth ENGLISH GL Only</v>
      </c>
    </row>
    <row r="27297" spans="1:4">
      <c r="A27297" t="s">
        <v>77049</v>
      </c>
      <c r="B27297" t="s">
        <v>77050</v>
      </c>
      <c r="D27297" t="str">
        <f t="shared" si="426"/>
        <v>GLMMIC1730 Andreas Baumler MED Medical Microbiology And Imm GL Only</v>
      </c>
    </row>
    <row r="27298" spans="1:4">
      <c r="A27298" t="s">
        <v>77051</v>
      </c>
      <c r="B27298" t="s">
        <v>77052</v>
      </c>
      <c r="D27298" t="str">
        <f t="shared" si="426"/>
        <v>GLMOPH1729 Glenn Yiu MED Eye Center GL Only</v>
      </c>
    </row>
    <row r="27299" spans="1:4">
      <c r="A27299" t="s">
        <v>77053</v>
      </c>
      <c r="B27299" t="s">
        <v>77054</v>
      </c>
      <c r="D27299" t="str">
        <f t="shared" si="426"/>
        <v>GLAPLS1728 Gurdev Khush PLANT SCIENCES GL Only</v>
      </c>
    </row>
    <row r="27300" spans="1:4">
      <c r="A27300" t="s">
        <v>77055</v>
      </c>
      <c r="B27300" t="s">
        <v>77056</v>
      </c>
      <c r="D27300" t="str">
        <f t="shared" si="426"/>
        <v>GLVVME1727 Laurie Brignolo VM MEDICINE And EPIDEMIOLOGY GL Only</v>
      </c>
    </row>
    <row r="27301" spans="1:4">
      <c r="A27301" t="s">
        <v>77057</v>
      </c>
      <c r="B27301" t="s">
        <v>77058</v>
      </c>
      <c r="D27301" t="str">
        <f t="shared" si="426"/>
        <v>GLMPED1726 Laura Kair MED Pediatrics GL Only</v>
      </c>
    </row>
    <row r="27302" spans="1:4">
      <c r="A27302" t="s">
        <v>77059</v>
      </c>
      <c r="B27302" t="s">
        <v>77060</v>
      </c>
      <c r="D27302" t="str">
        <f t="shared" si="426"/>
        <v>GLMEPM1725 Arti Parikh Patel MED Public Health Sciences GL Only</v>
      </c>
    </row>
    <row r="27303" spans="1:4">
      <c r="A27303" t="s">
        <v>77061</v>
      </c>
      <c r="B27303" t="s">
        <v>77062</v>
      </c>
      <c r="D27303" t="str">
        <f t="shared" si="426"/>
        <v>GLMOPH1724 Esther Kim MED Eye Center GL Only</v>
      </c>
    </row>
    <row r="27304" spans="1:4">
      <c r="A27304" t="s">
        <v>77063</v>
      </c>
      <c r="B27304" t="s">
        <v>77064</v>
      </c>
      <c r="D27304" t="str">
        <f t="shared" si="426"/>
        <v>GLLUWP1723 Brad Henderson UNIVERSITY WRITING PROGRAM GL Only</v>
      </c>
    </row>
    <row r="27305" spans="1:4">
      <c r="A27305" t="s">
        <v>77065</v>
      </c>
      <c r="B27305" t="s">
        <v>77066</v>
      </c>
      <c r="D27305" t="str">
        <f t="shared" si="426"/>
        <v>GLMPSY1722 Gordon Jensen MED Psychiatry And Behav Sci GL Only</v>
      </c>
    </row>
    <row r="27306" spans="1:4">
      <c r="A27306" t="s">
        <v>77067</v>
      </c>
      <c r="B27306" t="s">
        <v>77068</v>
      </c>
      <c r="D27306" t="str">
        <f t="shared" si="426"/>
        <v>GLLPSC1721 Simona Ghetti PSYCHOLOGY GL Only</v>
      </c>
    </row>
    <row r="27307" spans="1:4">
      <c r="A27307" t="s">
        <v>77069</v>
      </c>
      <c r="B27307" t="s">
        <v>77070</v>
      </c>
      <c r="D27307" t="str">
        <f t="shared" si="426"/>
        <v>GLEMAE1720 Wolfgang Kollmann MECHANICAL And AEROSPACE ENGR GL Only</v>
      </c>
    </row>
    <row r="27308" spans="1:4">
      <c r="A27308" t="s">
        <v>77071</v>
      </c>
      <c r="B27308" t="s">
        <v>77072</v>
      </c>
      <c r="D27308" t="str">
        <f t="shared" si="426"/>
        <v>GLBMCB1719 John Kiger MOLECULAR And CELLULAR BIO GL Only</v>
      </c>
    </row>
    <row r="27309" spans="1:4">
      <c r="A27309" t="s">
        <v>77073</v>
      </c>
      <c r="B27309" t="s">
        <v>77074</v>
      </c>
      <c r="D27309" t="str">
        <f t="shared" si="426"/>
        <v>GLACHE1718 Keith Taylor HUMAN ECOLOGY GL Only</v>
      </c>
    </row>
    <row r="27310" spans="1:4">
      <c r="A27310" t="s">
        <v>77075</v>
      </c>
      <c r="B27310" t="s">
        <v>77076</v>
      </c>
      <c r="D27310" t="str">
        <f t="shared" si="426"/>
        <v>GLLANT1717 James Smith ANTHROPOLOGY GL Only</v>
      </c>
    </row>
    <row r="27311" spans="1:4">
      <c r="A27311" t="s">
        <v>77077</v>
      </c>
      <c r="B27311" t="s">
        <v>77078</v>
      </c>
      <c r="D27311" t="str">
        <f t="shared" si="426"/>
        <v>GLIMGM1716 Stephen Henry MED Int Med Genl Medicine GL Only</v>
      </c>
    </row>
    <row r="27312" spans="1:4">
      <c r="A27312" t="s">
        <v>77079</v>
      </c>
      <c r="B27312" t="s">
        <v>77080</v>
      </c>
      <c r="D27312" t="str">
        <f t="shared" si="426"/>
        <v>GLALAW1715 Wesley Wallender LAND AIR And WATER RESOURCES GL Only</v>
      </c>
    </row>
    <row r="27313" spans="1:4">
      <c r="A27313" t="s">
        <v>77081</v>
      </c>
      <c r="B27313" t="s">
        <v>77082</v>
      </c>
      <c r="D27313" t="str">
        <f t="shared" si="426"/>
        <v>GLBPLB1714 Savithramma Dinesh Kumar PLANT BIOLOGY GL Only</v>
      </c>
    </row>
    <row r="27314" spans="1:4">
      <c r="A27314" t="s">
        <v>77083</v>
      </c>
      <c r="B27314" t="s">
        <v>77084</v>
      </c>
      <c r="D27314" t="str">
        <f t="shared" si="426"/>
        <v>GLMORT1713 Michelle James MED Orthopaedic Surgery GL Only</v>
      </c>
    </row>
    <row r="27315" spans="1:4">
      <c r="A27315" t="s">
        <v>77085</v>
      </c>
      <c r="B27315" t="s">
        <v>77086</v>
      </c>
      <c r="D27315" t="str">
        <f t="shared" si="426"/>
        <v>GLMPED1712 Ulfat Shaikh MED Pediatrics GL Only</v>
      </c>
    </row>
    <row r="27316" spans="1:4">
      <c r="A27316" t="s">
        <v>77087</v>
      </c>
      <c r="B27316" t="s">
        <v>77088</v>
      </c>
      <c r="D27316" t="str">
        <f t="shared" si="426"/>
        <v>GLMERM1711 Sarah Zwehl Burke MED Emergency Medicine GL Only</v>
      </c>
    </row>
    <row r="27317" spans="1:4">
      <c r="A27317" t="s">
        <v>77089</v>
      </c>
      <c r="B27317" t="s">
        <v>77090</v>
      </c>
      <c r="D27317" t="str">
        <f t="shared" si="426"/>
        <v>GLLENL1710 Carl G Stahmer ENGLISH GL Only</v>
      </c>
    </row>
    <row r="27318" spans="1:4">
      <c r="A27318" t="s">
        <v>77091</v>
      </c>
      <c r="B27318" t="s">
        <v>77092</v>
      </c>
      <c r="D27318" t="str">
        <f t="shared" si="426"/>
        <v>GLMFCM1709 Kathleen S Kearns MED Family And Community Med GL Only</v>
      </c>
    </row>
    <row r="27319" spans="1:4">
      <c r="A27319" t="s">
        <v>77093</v>
      </c>
      <c r="B27319" t="s">
        <v>77094</v>
      </c>
      <c r="D27319" t="str">
        <f t="shared" si="426"/>
        <v>GLLCOM1708 Donna Reed COMPARATIVE LITERATURE GL Only</v>
      </c>
    </row>
    <row r="27320" spans="1:4">
      <c r="A27320" t="s">
        <v>77095</v>
      </c>
      <c r="B27320" t="s">
        <v>77096</v>
      </c>
      <c r="D27320" t="str">
        <f t="shared" si="426"/>
        <v>GLLPSC1707 Erie D Boorman PSYCHOLOGY GL Only</v>
      </c>
    </row>
    <row r="27321" spans="1:4">
      <c r="A27321" t="s">
        <v>77097</v>
      </c>
      <c r="B27321" t="s">
        <v>77098</v>
      </c>
      <c r="D27321" t="str">
        <f t="shared" si="426"/>
        <v>GLECSE1706 Prasant Mohapatra ENGR COMPUTER SCIENCE GL Only</v>
      </c>
    </row>
    <row r="27322" spans="1:4">
      <c r="A27322" t="s">
        <v>77099</v>
      </c>
      <c r="B27322" t="s">
        <v>77100</v>
      </c>
      <c r="D27322" t="str">
        <f t="shared" si="426"/>
        <v>GLLMAT1705 R Glauz MATHEMATICS GL Only</v>
      </c>
    </row>
    <row r="27323" spans="1:4">
      <c r="A27323" t="s">
        <v>77101</v>
      </c>
      <c r="B27323" t="s">
        <v>77102</v>
      </c>
      <c r="D27323" t="str">
        <f t="shared" si="426"/>
        <v>GLLUWP1704 Dale Flynn UNIVERSITY WRITING PROGRAM GL Only</v>
      </c>
    </row>
    <row r="27324" spans="1:4">
      <c r="A27324" t="s">
        <v>77103</v>
      </c>
      <c r="B27324" t="s">
        <v>77104</v>
      </c>
      <c r="D27324" t="str">
        <f t="shared" si="426"/>
        <v>GLIMGM1703 Richard Kravitz MED Int Med Genl Medicine GL Only</v>
      </c>
    </row>
    <row r="27325" spans="1:4">
      <c r="A27325" t="s">
        <v>77105</v>
      </c>
      <c r="B27325" t="s">
        <v>77106</v>
      </c>
      <c r="D27325" t="str">
        <f t="shared" si="426"/>
        <v>GLBMCB1702 Edmund Powers MOLECULAR And CELLULAR BIO GL Only</v>
      </c>
    </row>
    <row r="27326" spans="1:4">
      <c r="A27326" t="s">
        <v>77107</v>
      </c>
      <c r="B27326" t="s">
        <v>77108</v>
      </c>
      <c r="D27326" t="str">
        <f t="shared" si="426"/>
        <v>GLMDER1701 Maxwell Fung MED Dermatology GL Only</v>
      </c>
    </row>
    <row r="27327" spans="1:4">
      <c r="A27327" t="s">
        <v>77109</v>
      </c>
      <c r="B27327" t="s">
        <v>77110</v>
      </c>
      <c r="D27327" t="str">
        <f t="shared" si="426"/>
        <v>GLGSM11700 Ashwin Aravindakshan GRADUATE SCHOOL OF MANAGEMENT GL Only</v>
      </c>
    </row>
    <row r="27328" spans="1:4">
      <c r="A27328" t="s">
        <v>77111</v>
      </c>
      <c r="B27328" t="s">
        <v>77112</v>
      </c>
      <c r="D27328" t="str">
        <f t="shared" si="426"/>
        <v>GLLCHE1699 George Zweifel CHEMISTRY GL Only</v>
      </c>
    </row>
    <row r="27329" spans="1:4">
      <c r="A27329" t="s">
        <v>77113</v>
      </c>
      <c r="B27329" t="s">
        <v>77114</v>
      </c>
      <c r="D27329" t="str">
        <f t="shared" si="426"/>
        <v>GLGSM11698 Michael Maher GRADUATE SCHOOL OF MANAGEMENT GL Only</v>
      </c>
    </row>
    <row r="27330" spans="1:4">
      <c r="A27330" t="s">
        <v>77115</v>
      </c>
      <c r="B27330" t="s">
        <v>77116</v>
      </c>
      <c r="D27330" t="str">
        <f t="shared" si="426"/>
        <v>GLAPLS1697 R Breidenbach PLANT SCIENCES GL Only</v>
      </c>
    </row>
    <row r="27331" spans="1:4">
      <c r="A27331" t="s">
        <v>77117</v>
      </c>
      <c r="B27331" t="s">
        <v>77118</v>
      </c>
      <c r="D27331" t="str">
        <f t="shared" ref="D27331:D27394" si="427">A27331&amp;" "&amp;B27331</f>
        <v>GLACHE1696 Clare Cannon HUMAN ECOLOGY GL Only</v>
      </c>
    </row>
    <row r="27332" spans="1:4">
      <c r="A27332" t="s">
        <v>77119</v>
      </c>
      <c r="B27332" t="s">
        <v>77120</v>
      </c>
      <c r="D27332" t="str">
        <f t="shared" si="427"/>
        <v>GLLENL1695 Karl Zender ENGLISH GL Only</v>
      </c>
    </row>
    <row r="27333" spans="1:4">
      <c r="A27333" t="s">
        <v>77121</v>
      </c>
      <c r="B27333" t="s">
        <v>77122</v>
      </c>
      <c r="D27333" t="str">
        <f t="shared" si="427"/>
        <v>GLMHPH1694 R Smith MED Physiology And Membrane Biol GL Only</v>
      </c>
    </row>
    <row r="27334" spans="1:4">
      <c r="A27334" t="s">
        <v>77123</v>
      </c>
      <c r="B27334" t="s">
        <v>77124</v>
      </c>
      <c r="D27334" t="str">
        <f t="shared" si="427"/>
        <v>GLVVME1693 Beatriz Martinez Lopez VM MEDICINE And EPIDEMIOLOGY GL Only</v>
      </c>
    </row>
    <row r="27335" spans="1:4">
      <c r="A27335" t="s">
        <v>77125</v>
      </c>
      <c r="B27335" t="s">
        <v>77126</v>
      </c>
      <c r="D27335" t="str">
        <f t="shared" si="427"/>
        <v>GLLDES1692 William Mead DEPARTMENT OF DESIGN GL Only</v>
      </c>
    </row>
    <row r="27336" spans="1:4">
      <c r="A27336" t="s">
        <v>77127</v>
      </c>
      <c r="B27336" t="s">
        <v>77128</v>
      </c>
      <c r="D27336" t="str">
        <f t="shared" si="427"/>
        <v>GLLCOM1691 Michael Subialka COMPARATIVE LITERATURE GL Only</v>
      </c>
    </row>
    <row r="27337" spans="1:4">
      <c r="A27337" t="s">
        <v>77129</v>
      </c>
      <c r="B27337" t="s">
        <v>77130</v>
      </c>
      <c r="D27337" t="str">
        <f t="shared" si="427"/>
        <v>GLLSAP1690 H Verani SPANISH And PORTUGUESE GL Only</v>
      </c>
    </row>
    <row r="27338" spans="1:4">
      <c r="A27338" t="s">
        <v>77131</v>
      </c>
      <c r="B27338" t="s">
        <v>77132</v>
      </c>
      <c r="D27338" t="str">
        <f t="shared" si="427"/>
        <v>GLAFST1689 Daniela Barile FOOD SCIENCE And TECHNOLOGY GL Only</v>
      </c>
    </row>
    <row r="27339" spans="1:4">
      <c r="A27339" t="s">
        <v>77133</v>
      </c>
      <c r="B27339" t="s">
        <v>77134</v>
      </c>
      <c r="D27339" t="str">
        <f t="shared" si="427"/>
        <v>GLMPSY1688 Katherine Warburton MED Psychiatry And Behav Sci GL Only</v>
      </c>
    </row>
    <row r="27340" spans="1:4">
      <c r="A27340" t="s">
        <v>77135</v>
      </c>
      <c r="B27340" t="s">
        <v>77136</v>
      </c>
      <c r="D27340" t="str">
        <f t="shared" si="427"/>
        <v>GLLLAW1687 Kelly Behre SCHOOL OF LAW GL Only</v>
      </c>
    </row>
    <row r="27341" spans="1:4">
      <c r="A27341" t="s">
        <v>77137</v>
      </c>
      <c r="B27341" t="s">
        <v>77138</v>
      </c>
      <c r="D27341" t="str">
        <f t="shared" si="427"/>
        <v>GLAVIT1686 Michael Walker VITICULTURE And ENOLOGY GL Only</v>
      </c>
    </row>
    <row r="27342" spans="1:4">
      <c r="A27342" t="s">
        <v>77139</v>
      </c>
      <c r="B27342" t="s">
        <v>77140</v>
      </c>
      <c r="D27342" t="str">
        <f t="shared" si="427"/>
        <v>GLLPSC1685 Yuko Munakata PSYCHOLOGY GL Only</v>
      </c>
    </row>
    <row r="27343" spans="1:4">
      <c r="A27343" t="s">
        <v>77141</v>
      </c>
      <c r="B27343" t="s">
        <v>77142</v>
      </c>
      <c r="D27343" t="str">
        <f t="shared" si="427"/>
        <v>GLLPHY1684 Andreas Albrecht PHYSICS GL Only</v>
      </c>
    </row>
    <row r="27344" spans="1:4">
      <c r="A27344" t="s">
        <v>77143</v>
      </c>
      <c r="B27344" t="s">
        <v>77144</v>
      </c>
      <c r="D27344" t="str">
        <f t="shared" si="427"/>
        <v>GLMOTO1683 Johnathon Anderson MED Otolaryngology GL Only</v>
      </c>
    </row>
    <row r="27345" spans="1:4">
      <c r="A27345" t="s">
        <v>77145</v>
      </c>
      <c r="B27345" t="s">
        <v>77146</v>
      </c>
      <c r="D27345" t="str">
        <f t="shared" si="427"/>
        <v>GLLSTA1682 Prabir Burman STATISTICS GL Only</v>
      </c>
    </row>
    <row r="27346" spans="1:4">
      <c r="A27346" t="s">
        <v>77147</v>
      </c>
      <c r="B27346" t="s">
        <v>77148</v>
      </c>
      <c r="D27346" t="str">
        <f t="shared" si="427"/>
        <v>GLLGSW1681 Elizabeth Constable GENDERSEXUALITY WOMENSSTUDIES GL Only</v>
      </c>
    </row>
    <row r="27347" spans="1:4">
      <c r="A27347" t="s">
        <v>77149</v>
      </c>
      <c r="B27347" t="s">
        <v>77150</v>
      </c>
      <c r="D27347" t="str">
        <f t="shared" si="427"/>
        <v>GLLECN1680 Ina Simonovska ECONOMICS GL Only</v>
      </c>
    </row>
    <row r="27348" spans="1:4">
      <c r="A27348" t="s">
        <v>77151</v>
      </c>
      <c r="B27348" t="s">
        <v>77152</v>
      </c>
      <c r="D27348" t="str">
        <f t="shared" si="427"/>
        <v>GLMPED1679 Maria N Martins MED Pediatrics GL Only</v>
      </c>
    </row>
    <row r="27349" spans="1:4">
      <c r="A27349" t="s">
        <v>77153</v>
      </c>
      <c r="B27349" t="s">
        <v>77154</v>
      </c>
      <c r="D27349" t="str">
        <f t="shared" si="427"/>
        <v>GLMOBG1678 Nancy Nguyen MED Obstetrics And Gynecology GL Only</v>
      </c>
    </row>
    <row r="27350" spans="1:4">
      <c r="A27350" t="s">
        <v>77155</v>
      </c>
      <c r="B27350" t="s">
        <v>77156</v>
      </c>
      <c r="D27350" t="str">
        <f t="shared" si="427"/>
        <v>GLLCMN1677 Wang Liao COMMUNICATION GL Only</v>
      </c>
    </row>
    <row r="27351" spans="1:4">
      <c r="A27351" t="s">
        <v>77157</v>
      </c>
      <c r="B27351" t="s">
        <v>77158</v>
      </c>
      <c r="D27351" t="str">
        <f t="shared" si="427"/>
        <v>GLLENL1676 Gregory Dobbins ENGLISH GL Only</v>
      </c>
    </row>
    <row r="27352" spans="1:4">
      <c r="A27352" t="s">
        <v>77159</v>
      </c>
      <c r="B27352" t="s">
        <v>77160</v>
      </c>
      <c r="D27352" t="str">
        <f t="shared" si="427"/>
        <v>GLMRAD1675 Marijo Gillen MED Radiology GL Only</v>
      </c>
    </row>
    <row r="27353" spans="1:4">
      <c r="A27353" t="s">
        <v>77161</v>
      </c>
      <c r="B27353" t="s">
        <v>77162</v>
      </c>
      <c r="D27353" t="str">
        <f t="shared" si="427"/>
        <v>GLLLAW1674 Margaret Johns SCHOOL OF LAW GL Only</v>
      </c>
    </row>
    <row r="27354" spans="1:4">
      <c r="A27354" t="s">
        <v>77163</v>
      </c>
      <c r="B27354" t="s">
        <v>77164</v>
      </c>
      <c r="D27354" t="str">
        <f t="shared" si="427"/>
        <v>GLADES1673 James Thorne ENVIRONMENTAL SCIENCE And POLICY GL Only</v>
      </c>
    </row>
    <row r="27355" spans="1:4">
      <c r="A27355" t="s">
        <v>77165</v>
      </c>
      <c r="B27355" t="s">
        <v>77166</v>
      </c>
      <c r="D27355" t="str">
        <f t="shared" si="427"/>
        <v>GLAVIT1672 Douglas Adams VITICULTURE And ENOLOGY GL Only</v>
      </c>
    </row>
    <row r="27356" spans="1:4">
      <c r="A27356" t="s">
        <v>77167</v>
      </c>
      <c r="B27356" t="s">
        <v>77168</v>
      </c>
      <c r="D27356" t="str">
        <f t="shared" si="427"/>
        <v>GLLLAW1671 Elizabeth Joh SCHOOL OF LAW GL Only</v>
      </c>
    </row>
    <row r="27357" spans="1:4">
      <c r="A27357" t="s">
        <v>77169</v>
      </c>
      <c r="B27357" t="s">
        <v>77170</v>
      </c>
      <c r="D27357" t="str">
        <f t="shared" si="427"/>
        <v>GLMPED1670 Linda Eldred MED Pediatrics GL Only</v>
      </c>
    </row>
    <row r="27358" spans="1:4">
      <c r="A27358" t="s">
        <v>77171</v>
      </c>
      <c r="B27358" t="s">
        <v>77172</v>
      </c>
      <c r="D27358" t="str">
        <f t="shared" si="427"/>
        <v>GLMHPH1669 Steven Anderson MED Physiology And Membrane Biol GL Only</v>
      </c>
    </row>
    <row r="27359" spans="1:4">
      <c r="A27359" t="s">
        <v>77173</v>
      </c>
      <c r="B27359" t="s">
        <v>77174</v>
      </c>
      <c r="D27359" t="str">
        <f t="shared" si="427"/>
        <v>GLLGAR1668 Charles Gallant GERMAN And RUSSIAN GL Only</v>
      </c>
    </row>
    <row r="27360" spans="1:4">
      <c r="A27360" t="s">
        <v>77175</v>
      </c>
      <c r="B27360" t="s">
        <v>77176</v>
      </c>
      <c r="D27360" t="str">
        <f t="shared" si="427"/>
        <v>GLVHFS1667 Simone Stoute CA ANIMAL HLTH And FOOD SAFETY LAB GL Only</v>
      </c>
    </row>
    <row r="27361" spans="1:4">
      <c r="A27361" t="s">
        <v>77177</v>
      </c>
      <c r="B27361" t="s">
        <v>77178</v>
      </c>
      <c r="D27361" t="str">
        <f t="shared" si="427"/>
        <v>GLIMGI1666 Asha Cogdill MED Int Med Gastroenterology GL Only</v>
      </c>
    </row>
    <row r="27362" spans="1:4">
      <c r="A27362" t="s">
        <v>77179</v>
      </c>
      <c r="B27362" t="s">
        <v>77180</v>
      </c>
      <c r="D27362" t="str">
        <f t="shared" si="427"/>
        <v>GLIMCA1665 Manoj Kesarwani MED INT MED CARDIOLOGY GL Only</v>
      </c>
    </row>
    <row r="27363" spans="1:4">
      <c r="A27363" t="s">
        <v>77181</v>
      </c>
      <c r="B27363" t="s">
        <v>77182</v>
      </c>
      <c r="D27363" t="str">
        <f t="shared" si="427"/>
        <v>GLMDER1664 Emanual Maverakis MED Dermatology GL Only</v>
      </c>
    </row>
    <row r="27364" spans="1:4">
      <c r="A27364" t="s">
        <v>77183</v>
      </c>
      <c r="B27364" t="s">
        <v>77184</v>
      </c>
      <c r="D27364" t="str">
        <f t="shared" si="427"/>
        <v>GLMOBG1663 A Lerner MED Obstetrics And Gynecology GL Only</v>
      </c>
    </row>
    <row r="27365" spans="1:4">
      <c r="A27365" t="s">
        <v>77185</v>
      </c>
      <c r="B27365" t="s">
        <v>77186</v>
      </c>
      <c r="D27365" t="str">
        <f t="shared" si="427"/>
        <v>GLLLAW1662 John Mckinsey SCHOOL OF LAW GL Only</v>
      </c>
    </row>
    <row r="27366" spans="1:4">
      <c r="A27366" t="s">
        <v>77187</v>
      </c>
      <c r="B27366" t="s">
        <v>77188</v>
      </c>
      <c r="D27366" t="str">
        <f t="shared" si="427"/>
        <v>GLLCHI1661 Clarissa Rojas CHICANO STUDIES GL Only</v>
      </c>
    </row>
    <row r="27367" spans="1:4">
      <c r="A27367" t="s">
        <v>77189</v>
      </c>
      <c r="B27367" t="s">
        <v>77190</v>
      </c>
      <c r="D27367" t="str">
        <f t="shared" si="427"/>
        <v>GLDEDU1660 Barbara Goldman EDUCATION GL Only</v>
      </c>
    </row>
    <row r="27368" spans="1:4">
      <c r="A27368" t="s">
        <v>77191</v>
      </c>
      <c r="B27368" t="s">
        <v>77192</v>
      </c>
      <c r="D27368" t="str">
        <f t="shared" si="427"/>
        <v>GLIMRH1659 Bruce Ryhal MED Int Med Rheumatology GL Only</v>
      </c>
    </row>
    <row r="27369" spans="1:4">
      <c r="A27369" t="s">
        <v>77193</v>
      </c>
      <c r="B27369" t="s">
        <v>77194</v>
      </c>
      <c r="D27369" t="str">
        <f t="shared" si="427"/>
        <v>GLDEDU1658 Harold Levine EDUCATION GL Only</v>
      </c>
    </row>
    <row r="27370" spans="1:4">
      <c r="A27370" t="s">
        <v>77195</v>
      </c>
      <c r="B27370" t="s">
        <v>77196</v>
      </c>
      <c r="D27370" t="str">
        <f t="shared" si="427"/>
        <v>GLLLAW1657 Amagda Perez SCHOOL OF LAW GL Only</v>
      </c>
    </row>
    <row r="27371" spans="1:4">
      <c r="A27371" t="s">
        <v>77197</v>
      </c>
      <c r="B27371" t="s">
        <v>77198</v>
      </c>
      <c r="D27371" t="str">
        <f t="shared" si="427"/>
        <v>GLIMCA1656 Ian Chan MED INT MED CARDIOLOGY GL Only</v>
      </c>
    </row>
    <row r="27372" spans="1:4">
      <c r="A27372" t="s">
        <v>77199</v>
      </c>
      <c r="B27372" t="s">
        <v>77200</v>
      </c>
      <c r="D27372" t="str">
        <f t="shared" si="427"/>
        <v>GLMRAD1655 Michael Corwin MED Radiology GL Only</v>
      </c>
    </row>
    <row r="27373" spans="1:4">
      <c r="A27373" t="s">
        <v>77201</v>
      </c>
      <c r="B27373" t="s">
        <v>77202</v>
      </c>
      <c r="D27373" t="str">
        <f t="shared" si="427"/>
        <v>GLMARO1654 Megan Daly MED Radiation Oncology GL Only</v>
      </c>
    </row>
    <row r="27374" spans="1:4">
      <c r="A27374" t="s">
        <v>77203</v>
      </c>
      <c r="B27374" t="s">
        <v>77204</v>
      </c>
      <c r="D27374" t="str">
        <f t="shared" si="427"/>
        <v>GLAPLS1653 Brian Bailey PLANT SCIENCES GL Only</v>
      </c>
    </row>
    <row r="27375" spans="1:4">
      <c r="A27375" t="s">
        <v>77205</v>
      </c>
      <c r="B27375" t="s">
        <v>77206</v>
      </c>
      <c r="D27375" t="str">
        <f t="shared" si="427"/>
        <v>GLLMAT1652 Kurt Kreith MATHEMATICS GL Only</v>
      </c>
    </row>
    <row r="27376" spans="1:4">
      <c r="A27376" t="s">
        <v>77207</v>
      </c>
      <c r="B27376" t="s">
        <v>77208</v>
      </c>
      <c r="D27376" t="str">
        <f t="shared" si="427"/>
        <v>GLLMSA1651 Navid Saberi Najafi MIDDLE EAST SOUTH ASIA PROGRAM GL Only</v>
      </c>
    </row>
    <row r="27377" spans="1:4">
      <c r="A27377" t="s">
        <v>77209</v>
      </c>
      <c r="B27377" t="s">
        <v>77210</v>
      </c>
      <c r="D27377" t="str">
        <f t="shared" si="427"/>
        <v>GLLPSC1650 Steven Luck PSYCHOLOGY GL Only</v>
      </c>
    </row>
    <row r="27378" spans="1:4">
      <c r="A27378" t="s">
        <v>77211</v>
      </c>
      <c r="B27378" t="s">
        <v>77212</v>
      </c>
      <c r="D27378" t="str">
        <f t="shared" si="427"/>
        <v>GLMNSG1649 Lara Zimmermann MED Neurological Surgery GL Only</v>
      </c>
    </row>
    <row r="27379" spans="1:4">
      <c r="A27379" t="s">
        <v>77213</v>
      </c>
      <c r="B27379" t="s">
        <v>77214</v>
      </c>
      <c r="D27379" t="str">
        <f t="shared" si="427"/>
        <v>GLMERM1648 Hollis Hopkins MED Emergency Medicine GL Only</v>
      </c>
    </row>
    <row r="27380" spans="1:4">
      <c r="A27380" t="s">
        <v>77215</v>
      </c>
      <c r="B27380" t="s">
        <v>77216</v>
      </c>
      <c r="D27380" t="str">
        <f t="shared" si="427"/>
        <v>GLLCHE1647 Sarah Lievens CHEMISTRY GL Only</v>
      </c>
    </row>
    <row r="27381" spans="1:4">
      <c r="A27381" t="s">
        <v>77217</v>
      </c>
      <c r="B27381" t="s">
        <v>77218</v>
      </c>
      <c r="D27381" t="str">
        <f t="shared" si="427"/>
        <v>GLLPHY1646 Douglas Mccolm PHYSICS GL Only</v>
      </c>
    </row>
    <row r="27382" spans="1:4">
      <c r="A27382" t="s">
        <v>77219</v>
      </c>
      <c r="B27382" t="s">
        <v>77220</v>
      </c>
      <c r="D27382" t="str">
        <f t="shared" si="427"/>
        <v>GLVVME1645 Jonathan Dear VM MEDICINE And EPIDEMIOLOGY GL Only</v>
      </c>
    </row>
    <row r="27383" spans="1:4">
      <c r="A27383" t="s">
        <v>77221</v>
      </c>
      <c r="B27383" t="s">
        <v>77222</v>
      </c>
      <c r="D27383" t="str">
        <f t="shared" si="427"/>
        <v>GLECEE1644 Frank Loge CIVIL And ENVIRONMENTAL ENGR GL Only</v>
      </c>
    </row>
    <row r="27384" spans="1:4">
      <c r="A27384" t="s">
        <v>77223</v>
      </c>
      <c r="B27384" t="s">
        <v>77224</v>
      </c>
      <c r="D27384" t="str">
        <f t="shared" si="427"/>
        <v>GLAPPA1643 Douglas Cook PLANT PATHOLOGY GL Only</v>
      </c>
    </row>
    <row r="27385" spans="1:4">
      <c r="A27385" t="s">
        <v>77225</v>
      </c>
      <c r="B27385" t="s">
        <v>77226</v>
      </c>
      <c r="D27385" t="str">
        <f t="shared" si="427"/>
        <v>GLECHM1642 Ricardo Castro MATERIALS SCIENCE And ENGINEERING GL Only</v>
      </c>
    </row>
    <row r="27386" spans="1:4">
      <c r="A27386" t="s">
        <v>77227</v>
      </c>
      <c r="B27386" t="s">
        <v>77228</v>
      </c>
      <c r="D27386" t="str">
        <f t="shared" si="427"/>
        <v>GLABAE1641 Martha Stiles BIOLOGICAL And AG ENGINEERING GL Only</v>
      </c>
    </row>
    <row r="27387" spans="1:4">
      <c r="A27387" t="s">
        <v>77229</v>
      </c>
      <c r="B27387" t="s">
        <v>77230</v>
      </c>
      <c r="D27387" t="str">
        <f t="shared" si="427"/>
        <v>GLLGAR1640 Elisabeth Krimmer GERMAN And RUSSIAN GL Only</v>
      </c>
    </row>
    <row r="27388" spans="1:4">
      <c r="A27388" t="s">
        <v>77231</v>
      </c>
      <c r="B27388" t="s">
        <v>77232</v>
      </c>
      <c r="D27388" t="str">
        <f t="shared" si="427"/>
        <v>GLLGAR1639 Kirsten Harjes GERMAN And RUSSIAN GL Only</v>
      </c>
    </row>
    <row r="27389" spans="1:4">
      <c r="A27389" t="s">
        <v>77233</v>
      </c>
      <c r="B27389" t="s">
        <v>77234</v>
      </c>
      <c r="D27389" t="str">
        <f t="shared" si="427"/>
        <v>GLMPED1638 Maria Norma Banez MED Pediatrics GL Only</v>
      </c>
    </row>
    <row r="27390" spans="1:4">
      <c r="A27390" t="s">
        <v>77235</v>
      </c>
      <c r="B27390" t="s">
        <v>77236</v>
      </c>
      <c r="D27390" t="str">
        <f t="shared" si="427"/>
        <v>GLIMPM1637 Tzipora Goldkorn MED Int Med Pulmonary GL Only</v>
      </c>
    </row>
    <row r="27391" spans="1:4">
      <c r="A27391" t="s">
        <v>77237</v>
      </c>
      <c r="B27391" t="s">
        <v>77238</v>
      </c>
      <c r="D27391" t="str">
        <f t="shared" si="427"/>
        <v>GLBEVE1636 Brian Gaylord EVOLUTION And ECOLOGY GL Only</v>
      </c>
    </row>
    <row r="27392" spans="1:4">
      <c r="A27392" t="s">
        <v>77239</v>
      </c>
      <c r="B27392" t="s">
        <v>77240</v>
      </c>
      <c r="D27392" t="str">
        <f t="shared" si="427"/>
        <v>GLALAW1635 Xia Zhu Barker LAND AIR And WATER RESOURCES GL Only</v>
      </c>
    </row>
    <row r="27393" spans="1:4">
      <c r="A27393" t="s">
        <v>77241</v>
      </c>
      <c r="B27393" t="s">
        <v>77242</v>
      </c>
      <c r="D27393" t="str">
        <f t="shared" si="427"/>
        <v>GLALAW1634 Paul A Ullrich LAND AIR And WATER RESOURCES GL Only</v>
      </c>
    </row>
    <row r="27394" spans="1:4">
      <c r="A27394" t="s">
        <v>77243</v>
      </c>
      <c r="B27394" t="s">
        <v>77244</v>
      </c>
      <c r="D27394" t="str">
        <f t="shared" si="427"/>
        <v>GLAPLS1633 Theodore Dejong PLANT SCIENCES GL Only</v>
      </c>
    </row>
    <row r="27395" spans="1:4">
      <c r="A27395" t="s">
        <v>77245</v>
      </c>
      <c r="B27395" t="s">
        <v>77246</v>
      </c>
      <c r="D27395" t="str">
        <f t="shared" ref="D27395:D27458" si="428">A27395&amp;" "&amp;B27395</f>
        <v>GLEBME1632 Cheemeng Tan BIOMEDICAL ENGINEERING GL Only</v>
      </c>
    </row>
    <row r="27396" spans="1:4">
      <c r="A27396" t="s">
        <v>77247</v>
      </c>
      <c r="B27396" t="s">
        <v>77248</v>
      </c>
      <c r="D27396" t="str">
        <f t="shared" si="428"/>
        <v>GLLUWP1631 Catherine Hatzakos UNIVERSITY WRITING PROGRAM GL Only</v>
      </c>
    </row>
    <row r="27397" spans="1:4">
      <c r="A27397" t="s">
        <v>77249</v>
      </c>
      <c r="B27397" t="s">
        <v>77250</v>
      </c>
      <c r="D27397" t="str">
        <f t="shared" si="428"/>
        <v>GLAWFC1630 Louis Botsford WILDLIFE And FISHERIES BIOLOGY GL Only</v>
      </c>
    </row>
    <row r="27398" spans="1:4">
      <c r="A27398" t="s">
        <v>77251</v>
      </c>
      <c r="B27398" t="s">
        <v>77252</v>
      </c>
      <c r="D27398" t="str">
        <f t="shared" si="428"/>
        <v>GLLPSC1629 Kristin Lagattuta PSYCHOLOGY GL Only</v>
      </c>
    </row>
    <row r="27399" spans="1:4">
      <c r="A27399" t="s">
        <v>77253</v>
      </c>
      <c r="B27399" t="s">
        <v>77254</v>
      </c>
      <c r="D27399" t="str">
        <f t="shared" si="428"/>
        <v>GLMOTO1628 Robert Kelleher MED Otolaryngology GL Only</v>
      </c>
    </row>
    <row r="27400" spans="1:4">
      <c r="A27400" t="s">
        <v>77255</v>
      </c>
      <c r="B27400" t="s">
        <v>77256</v>
      </c>
      <c r="D27400" t="str">
        <f t="shared" si="428"/>
        <v>GLMPSY1627 David Hessl MED Psychiatry And Behav Sci GL Only</v>
      </c>
    </row>
    <row r="27401" spans="1:4">
      <c r="A27401" t="s">
        <v>77257</v>
      </c>
      <c r="B27401" t="s">
        <v>77258</v>
      </c>
      <c r="D27401" t="str">
        <f t="shared" si="428"/>
        <v>GLLPSC1626 Robert Post PSYCHOLOGY GL Only</v>
      </c>
    </row>
    <row r="27402" spans="1:4">
      <c r="A27402" t="s">
        <v>77259</v>
      </c>
      <c r="B27402" t="s">
        <v>77260</v>
      </c>
      <c r="D27402" t="str">
        <f t="shared" si="428"/>
        <v>GLAPLS1625 Vern Marble PLANT SCIENCES GL Only</v>
      </c>
    </row>
    <row r="27403" spans="1:4">
      <c r="A27403" t="s">
        <v>77261</v>
      </c>
      <c r="B27403" t="s">
        <v>77262</v>
      </c>
      <c r="D27403" t="str">
        <f t="shared" si="428"/>
        <v>GLEMAE1624 Barbara Linke MECHANICAL And AEROSPACE ENGR GL Only</v>
      </c>
    </row>
    <row r="27404" spans="1:4">
      <c r="A27404" t="s">
        <v>77263</v>
      </c>
      <c r="B27404" t="s">
        <v>77264</v>
      </c>
      <c r="D27404" t="str">
        <f t="shared" si="428"/>
        <v>GLVVMB1623 Isaac Pessah VM MOLECULAR BIO SCIENCES GL Only</v>
      </c>
    </row>
    <row r="27405" spans="1:4">
      <c r="A27405" t="s">
        <v>77265</v>
      </c>
      <c r="B27405" t="s">
        <v>77266</v>
      </c>
      <c r="D27405" t="str">
        <f t="shared" si="428"/>
        <v>GLVVMB1622 Pamela Lein VM MOLECULAR BIO SCIENCES GL Only</v>
      </c>
    </row>
    <row r="27406" spans="1:4">
      <c r="A27406" t="s">
        <v>77267</v>
      </c>
      <c r="B27406" t="s">
        <v>77268</v>
      </c>
      <c r="D27406" t="str">
        <f t="shared" si="428"/>
        <v>GLLCMN1621 Virginia Hamilton COMMUNICATION GL Only</v>
      </c>
    </row>
    <row r="27407" spans="1:4">
      <c r="A27407" t="s">
        <v>77269</v>
      </c>
      <c r="B27407" t="s">
        <v>77270</v>
      </c>
      <c r="D27407" t="str">
        <f t="shared" si="428"/>
        <v>GLLSTA1620 James Sharpnack STATISTICS GL Only</v>
      </c>
    </row>
    <row r="27408" spans="1:4">
      <c r="A27408" t="s">
        <v>77271</v>
      </c>
      <c r="B27408" t="s">
        <v>77272</v>
      </c>
      <c r="D27408" t="str">
        <f t="shared" si="428"/>
        <v>GLEECE1619 Linda Katehi Tseregounis ELECT And COMP ENGR GL Only</v>
      </c>
    </row>
    <row r="27409" spans="1:4">
      <c r="A27409" t="s">
        <v>77273</v>
      </c>
      <c r="B27409" t="s">
        <v>77274</v>
      </c>
      <c r="D27409" t="str">
        <f t="shared" si="428"/>
        <v>GLAFST1618 Luxin Wang FOOD SCIENCE And TECHNOLOGY GL Only</v>
      </c>
    </row>
    <row r="27410" spans="1:4">
      <c r="A27410" t="s">
        <v>77275</v>
      </c>
      <c r="B27410" t="s">
        <v>77276</v>
      </c>
      <c r="D27410" t="str">
        <f t="shared" si="428"/>
        <v>GLMFCM1617 Sara E Dougherty MED Family And Community Med GL Only</v>
      </c>
    </row>
    <row r="27411" spans="1:4">
      <c r="A27411" t="s">
        <v>77277</v>
      </c>
      <c r="B27411" t="s">
        <v>77278</v>
      </c>
      <c r="D27411" t="str">
        <f t="shared" si="428"/>
        <v>GLMPED1616 Robert Byrd MED Pediatrics GL Only</v>
      </c>
    </row>
    <row r="27412" spans="1:4">
      <c r="A27412" t="s">
        <v>77279</v>
      </c>
      <c r="B27412" t="s">
        <v>77280</v>
      </c>
      <c r="D27412" t="str">
        <f t="shared" si="428"/>
        <v>GLMPAT1615 Katherine Raven MED Pathology And Lab Medicine GL Only</v>
      </c>
    </row>
    <row r="27413" spans="1:4">
      <c r="A27413" t="s">
        <v>77281</v>
      </c>
      <c r="B27413" t="s">
        <v>77282</v>
      </c>
      <c r="D27413" t="str">
        <f t="shared" si="428"/>
        <v>GLLHIS1614 Corrie Decker HISTORY GL Only</v>
      </c>
    </row>
    <row r="27414" spans="1:4">
      <c r="A27414" t="s">
        <v>77283</v>
      </c>
      <c r="B27414" t="s">
        <v>77284</v>
      </c>
      <c r="D27414" t="str">
        <f t="shared" si="428"/>
        <v>GLAANS1613 Jason Watters ANIMAL SCIENCE GL Only</v>
      </c>
    </row>
    <row r="27415" spans="1:4">
      <c r="A27415" t="s">
        <v>77285</v>
      </c>
      <c r="B27415" t="s">
        <v>77286</v>
      </c>
      <c r="D27415" t="str">
        <f t="shared" si="428"/>
        <v>GLMMIC1612 Loubna Rothenburg MED Medical Microbiology And Imm GL Only</v>
      </c>
    </row>
    <row r="27416" spans="1:4">
      <c r="A27416" t="s">
        <v>77287</v>
      </c>
      <c r="B27416" t="s">
        <v>77288</v>
      </c>
      <c r="D27416" t="str">
        <f t="shared" si="428"/>
        <v>GLMSUR1611 Christoph Troppmann MED Surgery GL Only</v>
      </c>
    </row>
    <row r="27417" spans="1:4">
      <c r="A27417" t="s">
        <v>77289</v>
      </c>
      <c r="B27417" t="s">
        <v>77290</v>
      </c>
      <c r="D27417" t="str">
        <f t="shared" si="428"/>
        <v>GLMBIO1610 Michael Saxton MED Biochem And Molecular Med GL Only</v>
      </c>
    </row>
    <row r="27418" spans="1:4">
      <c r="A27418" t="s">
        <v>77291</v>
      </c>
      <c r="B27418" t="s">
        <v>77292</v>
      </c>
      <c r="D27418" t="str">
        <f t="shared" si="428"/>
        <v>GLAETX1609 Michael Stimmann ENVIRONMENTAL TOXICOLOGY GL Only</v>
      </c>
    </row>
    <row r="27419" spans="1:4">
      <c r="A27419" t="s">
        <v>77293</v>
      </c>
      <c r="B27419" t="s">
        <v>77294</v>
      </c>
      <c r="D27419" t="str">
        <f t="shared" si="428"/>
        <v>GLMBIO1608 Luis Carvajal Carmona MED Biochem And Molecular Med GL Only</v>
      </c>
    </row>
    <row r="27420" spans="1:4">
      <c r="A27420" t="s">
        <v>77295</v>
      </c>
      <c r="B27420" t="s">
        <v>77296</v>
      </c>
      <c r="D27420" t="str">
        <f t="shared" si="428"/>
        <v>GLLPHY1607 James Draper PHYSICS GL Only</v>
      </c>
    </row>
    <row r="27421" spans="1:4">
      <c r="A27421" t="s">
        <v>77297</v>
      </c>
      <c r="B27421" t="s">
        <v>77298</v>
      </c>
      <c r="D27421" t="str">
        <f t="shared" si="428"/>
        <v>GLBMCB1606 Gerald Quon MOLECULAR And CELLULAR BIO GL Only</v>
      </c>
    </row>
    <row r="27422" spans="1:4">
      <c r="A27422" t="s">
        <v>77299</v>
      </c>
      <c r="B27422" t="s">
        <v>77300</v>
      </c>
      <c r="D27422" t="str">
        <f t="shared" si="428"/>
        <v>GLLMAT1605 Steve Shkoller MATHEMATICS GL Only</v>
      </c>
    </row>
    <row r="27423" spans="1:4">
      <c r="A27423" t="s">
        <v>77301</v>
      </c>
      <c r="B27423" t="s">
        <v>77302</v>
      </c>
      <c r="D27423" t="str">
        <f t="shared" si="428"/>
        <v>GLMERM1604 Lisa Mills MED Emergency Medicine GL Only</v>
      </c>
    </row>
    <row r="27424" spans="1:4">
      <c r="A27424" t="s">
        <v>77303</v>
      </c>
      <c r="B27424" t="s">
        <v>77304</v>
      </c>
      <c r="D27424" t="str">
        <f t="shared" si="428"/>
        <v>GLMINT1603 Lisa Yi Mei Ho MED Internal Medicine GL Only</v>
      </c>
    </row>
    <row r="27425" spans="1:4">
      <c r="A27425" t="s">
        <v>77305</v>
      </c>
      <c r="B27425" t="s">
        <v>77306</v>
      </c>
      <c r="D27425" t="str">
        <f t="shared" si="428"/>
        <v>GLMPSY1602 Thomas Anders MED Psychiatry And Behav Sci GL Only</v>
      </c>
    </row>
    <row r="27426" spans="1:4">
      <c r="A27426" t="s">
        <v>77307</v>
      </c>
      <c r="B27426" t="s">
        <v>77308</v>
      </c>
      <c r="D27426" t="str">
        <f t="shared" si="428"/>
        <v>GLMADM1601 Rosie Boparai MED Deans Office GL Only</v>
      </c>
    </row>
    <row r="27427" spans="1:4">
      <c r="A27427" t="s">
        <v>77309</v>
      </c>
      <c r="B27427" t="s">
        <v>77310</v>
      </c>
      <c r="D27427" t="str">
        <f t="shared" si="428"/>
        <v>GLEECE1600 Gary Ford ELECT And COMP ENGR GL Only</v>
      </c>
    </row>
    <row r="27428" spans="1:4">
      <c r="A27428" t="s">
        <v>77311</v>
      </c>
      <c r="B27428" t="s">
        <v>77312</v>
      </c>
      <c r="D27428" t="str">
        <f t="shared" si="428"/>
        <v>GLLLAW1599 George S Grossman SCHOOL OF LAW GL Only</v>
      </c>
    </row>
    <row r="27429" spans="1:4">
      <c r="A27429" t="s">
        <v>77313</v>
      </c>
      <c r="B27429" t="s">
        <v>77314</v>
      </c>
      <c r="D27429" t="str">
        <f t="shared" si="428"/>
        <v>GLECEE1598 Holly Oldroyd CIVIL And ENVIRONMENTAL ENGR GL Only</v>
      </c>
    </row>
    <row r="27430" spans="1:4">
      <c r="A27430" t="s">
        <v>77315</v>
      </c>
      <c r="B27430" t="s">
        <v>77316</v>
      </c>
      <c r="D27430" t="str">
        <f t="shared" si="428"/>
        <v>GLMRAD1597 Lotfi Hacein Bey MED Radiology GL Only</v>
      </c>
    </row>
    <row r="27431" spans="1:4">
      <c r="A27431" t="s">
        <v>77317</v>
      </c>
      <c r="B27431" t="s">
        <v>77318</v>
      </c>
      <c r="D27431" t="str">
        <f t="shared" si="428"/>
        <v>GLABAE1596 Zhiliang Fan BIOLOGICAL And AG ENGINEERING GL Only</v>
      </c>
    </row>
    <row r="27432" spans="1:4">
      <c r="A27432" t="s">
        <v>77319</v>
      </c>
      <c r="B27432" t="s">
        <v>77320</v>
      </c>
      <c r="D27432" t="str">
        <f t="shared" si="428"/>
        <v>GLMFCM1595 Howard Coren MED Family And Community Med GL Only</v>
      </c>
    </row>
    <row r="27433" spans="1:4">
      <c r="A27433" t="s">
        <v>77321</v>
      </c>
      <c r="B27433" t="s">
        <v>77322</v>
      </c>
      <c r="D27433" t="str">
        <f t="shared" si="428"/>
        <v>GLLCHE1594 Susan Kauzlarich CHEMISTRY GL Only</v>
      </c>
    </row>
    <row r="27434" spans="1:4">
      <c r="A27434" t="s">
        <v>77323</v>
      </c>
      <c r="B27434" t="s">
        <v>77324</v>
      </c>
      <c r="D27434" t="str">
        <f t="shared" si="428"/>
        <v>GLMORT1593 Gregory Lundeen MED Orthopaedic Surgery GL Only</v>
      </c>
    </row>
    <row r="27435" spans="1:4">
      <c r="A27435" t="s">
        <v>77325</v>
      </c>
      <c r="B27435" t="s">
        <v>77326</v>
      </c>
      <c r="D27435" t="str">
        <f t="shared" si="428"/>
        <v>GLEMAE1592 Andrew Frank MECHANICAL And AEROSPACE ENGR GL Only</v>
      </c>
    </row>
    <row r="27436" spans="1:4">
      <c r="A27436" t="s">
        <v>77327</v>
      </c>
      <c r="B27436" t="s">
        <v>77328</v>
      </c>
      <c r="D27436" t="str">
        <f t="shared" si="428"/>
        <v>GLADNO1591 Mark Van Horn AGR And ENV SCI DEANS OFFICE GL Only</v>
      </c>
    </row>
    <row r="27437" spans="1:4">
      <c r="A27437" t="s">
        <v>77329</v>
      </c>
      <c r="B27437" t="s">
        <v>77330</v>
      </c>
      <c r="D27437" t="str">
        <f t="shared" si="428"/>
        <v>GLECSE1590 Karl Levitt ENGR COMPUTER SCIENCE GL Only</v>
      </c>
    </row>
    <row r="27438" spans="1:4">
      <c r="A27438" t="s">
        <v>77331</v>
      </c>
      <c r="B27438" t="s">
        <v>77332</v>
      </c>
      <c r="D27438" t="str">
        <f t="shared" si="428"/>
        <v>GLLPHY1589 Daniel Cebra PHYSICS GL Only</v>
      </c>
    </row>
    <row r="27439" spans="1:4">
      <c r="A27439" t="s">
        <v>77333</v>
      </c>
      <c r="B27439" t="s">
        <v>77334</v>
      </c>
      <c r="D27439" t="str">
        <f t="shared" si="428"/>
        <v>GLMINT1588 Neil Flynn MED Internal Medicine GL Only</v>
      </c>
    </row>
    <row r="27440" spans="1:4">
      <c r="A27440" t="s">
        <v>77335</v>
      </c>
      <c r="B27440" t="s">
        <v>77336</v>
      </c>
      <c r="D27440" t="str">
        <f t="shared" si="428"/>
        <v>GLMEPM1587 Kyoungmi Kim MED Public Health Sciences GL Only</v>
      </c>
    </row>
    <row r="27441" spans="1:4">
      <c r="A27441" t="s">
        <v>77337</v>
      </c>
      <c r="B27441" t="s">
        <v>77338</v>
      </c>
      <c r="D27441" t="str">
        <f t="shared" si="428"/>
        <v>GLLCHE1586 Gang Yu Liu CHEMISTRY GL Only</v>
      </c>
    </row>
    <row r="27442" spans="1:4">
      <c r="A27442" t="s">
        <v>77339</v>
      </c>
      <c r="B27442" t="s">
        <v>77340</v>
      </c>
      <c r="D27442" t="str">
        <f t="shared" si="428"/>
        <v>GLMADM1585 Shagufta Yasmeen MED Deans Office GL Only</v>
      </c>
    </row>
    <row r="27443" spans="1:4">
      <c r="A27443" t="s">
        <v>77341</v>
      </c>
      <c r="B27443" t="s">
        <v>77342</v>
      </c>
      <c r="D27443" t="str">
        <f t="shared" si="428"/>
        <v>GLMOPH1584 Jennifer Long MED Eye Center GL Only</v>
      </c>
    </row>
    <row r="27444" spans="1:4">
      <c r="A27444" t="s">
        <v>77343</v>
      </c>
      <c r="B27444" t="s">
        <v>77344</v>
      </c>
      <c r="D27444" t="str">
        <f t="shared" si="428"/>
        <v>GLIMPM1583 Angela Haczku MED Int Med Pulmonary GL Only</v>
      </c>
    </row>
    <row r="27445" spans="1:4">
      <c r="A27445" t="s">
        <v>77345</v>
      </c>
      <c r="B27445" t="s">
        <v>77346</v>
      </c>
      <c r="D27445" t="str">
        <f t="shared" si="428"/>
        <v>GLMEPM1582 Desiree R Backman MED Public Health Sciences GL Only</v>
      </c>
    </row>
    <row r="27446" spans="1:4">
      <c r="A27446" t="s">
        <v>77347</v>
      </c>
      <c r="B27446" t="s">
        <v>77348</v>
      </c>
      <c r="D27446" t="str">
        <f t="shared" si="428"/>
        <v>GLLMAT1581 Albert Schwarz MATHEMATICS GL Only</v>
      </c>
    </row>
    <row r="27447" spans="1:4">
      <c r="A27447" t="s">
        <v>77349</v>
      </c>
      <c r="B27447" t="s">
        <v>77350</v>
      </c>
      <c r="D27447" t="str">
        <f t="shared" si="428"/>
        <v>GLVVSR1580 Dennis Meagher VM SURGRAD SCIENCE GL Only</v>
      </c>
    </row>
    <row r="27448" spans="1:4">
      <c r="A27448" t="s">
        <v>77351</v>
      </c>
      <c r="B27448" t="s">
        <v>77352</v>
      </c>
      <c r="D27448" t="str">
        <f t="shared" si="428"/>
        <v>GLAARE1579 Pierre Merel AG And RESOURCE ECONOMICS GL Only</v>
      </c>
    </row>
    <row r="27449" spans="1:4">
      <c r="A27449" t="s">
        <v>77353</v>
      </c>
      <c r="B27449" t="s">
        <v>77354</v>
      </c>
      <c r="D27449" t="str">
        <f t="shared" si="428"/>
        <v>GLMPMR1578 Maya Evans MED Physical Medicine And Rehab GL Only</v>
      </c>
    </row>
    <row r="27450" spans="1:4">
      <c r="A27450" t="s">
        <v>77355</v>
      </c>
      <c r="B27450" t="s">
        <v>77356</v>
      </c>
      <c r="D27450" t="str">
        <f t="shared" si="428"/>
        <v>GLVVSR1577 Karl Jandrey VM SURGRAD SCIENCE GL Only</v>
      </c>
    </row>
    <row r="27451" spans="1:4">
      <c r="A27451" t="s">
        <v>77357</v>
      </c>
      <c r="B27451" t="s">
        <v>77358</v>
      </c>
      <c r="D27451" t="str">
        <f t="shared" si="428"/>
        <v>GLDEDU1576 Cynthia Ching EDUCATION GL Only</v>
      </c>
    </row>
    <row r="27452" spans="1:4">
      <c r="A27452" t="s">
        <v>77359</v>
      </c>
      <c r="B27452" t="s">
        <v>77360</v>
      </c>
      <c r="D27452" t="str">
        <f t="shared" si="428"/>
        <v>GLIMGM1575 Mark Robinson MED Int Med Genl Medicine GL Only</v>
      </c>
    </row>
    <row r="27453" spans="1:4">
      <c r="A27453" t="s">
        <v>77361</v>
      </c>
      <c r="B27453" t="s">
        <v>77362</v>
      </c>
      <c r="D27453" t="str">
        <f t="shared" si="428"/>
        <v>GLMPSY1574 Hong Shen MED Psychiatry And Behav Sci GL Only</v>
      </c>
    </row>
    <row r="27454" spans="1:4">
      <c r="A27454" t="s">
        <v>77363</v>
      </c>
      <c r="B27454" t="s">
        <v>77364</v>
      </c>
      <c r="D27454" t="str">
        <f t="shared" si="428"/>
        <v>GLANUT1573 Mary Kable NUTRITION GL Only</v>
      </c>
    </row>
    <row r="27455" spans="1:4">
      <c r="A27455" t="s">
        <v>77365</v>
      </c>
      <c r="B27455" t="s">
        <v>77366</v>
      </c>
      <c r="D27455" t="str">
        <f t="shared" si="428"/>
        <v>GLMPED1572 Ritu Cheema MED Pediatrics GL Only</v>
      </c>
    </row>
    <row r="27456" spans="1:4">
      <c r="A27456" t="s">
        <v>77367</v>
      </c>
      <c r="B27456" t="s">
        <v>77368</v>
      </c>
      <c r="D27456" t="str">
        <f t="shared" si="428"/>
        <v>GLMPED1571 Eric Crossen MED Pediatrics GL Only</v>
      </c>
    </row>
    <row r="27457" spans="1:4">
      <c r="A27457" t="s">
        <v>77369</v>
      </c>
      <c r="B27457" t="s">
        <v>77370</v>
      </c>
      <c r="D27457" t="str">
        <f t="shared" si="428"/>
        <v>GLMSUR1570 Hung Ho MED Surgery GL Only</v>
      </c>
    </row>
    <row r="27458" spans="1:4">
      <c r="A27458" t="s">
        <v>77371</v>
      </c>
      <c r="B27458" t="s">
        <v>77372</v>
      </c>
      <c r="D27458" t="str">
        <f t="shared" si="428"/>
        <v>GLAPLS1569 Steven Weinbaum PLANT SCIENCES GL Only</v>
      </c>
    </row>
    <row r="27459" spans="1:4">
      <c r="A27459" t="s">
        <v>77373</v>
      </c>
      <c r="B27459" t="s">
        <v>77374</v>
      </c>
      <c r="D27459" t="str">
        <f t="shared" ref="D27459:D27522" si="429">A27459&amp;" "&amp;B27459</f>
        <v>GLMRAD1568 Carol Beatty MED Radiology GL Only</v>
      </c>
    </row>
    <row r="27460" spans="1:4">
      <c r="A27460" t="s">
        <v>77375</v>
      </c>
      <c r="B27460" t="s">
        <v>77376</v>
      </c>
      <c r="D27460" t="str">
        <f t="shared" si="429"/>
        <v>GLBSDF1567 Yasmine V Jefferson COLLEGE BIO SCI DEANS OFFICE GL Only</v>
      </c>
    </row>
    <row r="27461" spans="1:4">
      <c r="A27461" t="s">
        <v>77377</v>
      </c>
      <c r="B27461" t="s">
        <v>77378</v>
      </c>
      <c r="D27461" t="str">
        <f t="shared" si="429"/>
        <v>GLDEDU1566 George Yonge EDUCATION GL Only</v>
      </c>
    </row>
    <row r="27462" spans="1:4">
      <c r="A27462" t="s">
        <v>77379</v>
      </c>
      <c r="B27462" t="s">
        <v>77380</v>
      </c>
      <c r="D27462" t="str">
        <f t="shared" si="429"/>
        <v>GLLMIL1565 Sesar Gonzalez MILITARY SCIENCE GL Only</v>
      </c>
    </row>
    <row r="27463" spans="1:4">
      <c r="A27463" t="s">
        <v>77381</v>
      </c>
      <c r="B27463" t="s">
        <v>77382</v>
      </c>
      <c r="D27463" t="str">
        <f t="shared" si="429"/>
        <v>GLMORT1564 Steven Thorpe MED Orthopaedic Surgery GL Only</v>
      </c>
    </row>
    <row r="27464" spans="1:4">
      <c r="A27464" t="s">
        <v>77383</v>
      </c>
      <c r="B27464" t="s">
        <v>77384</v>
      </c>
      <c r="D27464" t="str">
        <f t="shared" si="429"/>
        <v>GLMERM1563 Bryn Mumma MED Emergency Medicine GL Only</v>
      </c>
    </row>
    <row r="27465" spans="1:4">
      <c r="A27465" t="s">
        <v>77385</v>
      </c>
      <c r="B27465" t="s">
        <v>77386</v>
      </c>
      <c r="D27465" t="str">
        <f t="shared" si="429"/>
        <v>GLMEPM1562 Melissa M Gosdin MED Public Health Sciences GL Only</v>
      </c>
    </row>
    <row r="27466" spans="1:4">
      <c r="A27466" t="s">
        <v>77387</v>
      </c>
      <c r="B27466" t="s">
        <v>77388</v>
      </c>
      <c r="D27466" t="str">
        <f t="shared" si="429"/>
        <v>GLLMUS1561 Sydney Charles MUSIC GL Only</v>
      </c>
    </row>
    <row r="27467" spans="1:4">
      <c r="A27467" t="s">
        <v>77389</v>
      </c>
      <c r="B27467" t="s">
        <v>77390</v>
      </c>
      <c r="D27467" t="str">
        <f t="shared" si="429"/>
        <v>GLAARE1560 Richard Green AG And RESOURCE ECONOMICS GL Only</v>
      </c>
    </row>
    <row r="27468" spans="1:4">
      <c r="A27468" t="s">
        <v>77391</v>
      </c>
      <c r="B27468" t="s">
        <v>77392</v>
      </c>
      <c r="D27468" t="str">
        <f t="shared" si="429"/>
        <v>GLLEAL1559 I Chia Lee EAST ASIAN LANG And CULTURES GL Only</v>
      </c>
    </row>
    <row r="27469" spans="1:4">
      <c r="A27469" t="s">
        <v>77393</v>
      </c>
      <c r="B27469" t="s">
        <v>77394</v>
      </c>
      <c r="D27469" t="str">
        <f t="shared" si="429"/>
        <v>GLMERM1558 Andrew Joseph Branting MED Emergency Medicine GL Only</v>
      </c>
    </row>
    <row r="27470" spans="1:4">
      <c r="A27470" t="s">
        <v>77395</v>
      </c>
      <c r="B27470" t="s">
        <v>77396</v>
      </c>
      <c r="D27470" t="str">
        <f t="shared" si="429"/>
        <v>GLBPLB1557 Sharman Oneill PLANT BIOLOGY GL Only</v>
      </c>
    </row>
    <row r="27471" spans="1:4">
      <c r="A27471" t="s">
        <v>77397</v>
      </c>
      <c r="B27471" t="s">
        <v>77398</v>
      </c>
      <c r="D27471" t="str">
        <f t="shared" si="429"/>
        <v>GLLEPS1556 John Dewey EARTH And PLANETARY SCIENCES GL Only</v>
      </c>
    </row>
    <row r="27472" spans="1:4">
      <c r="A27472" t="s">
        <v>77399</v>
      </c>
      <c r="B27472" t="s">
        <v>77400</v>
      </c>
      <c r="D27472" t="str">
        <f t="shared" si="429"/>
        <v>GLIMHP1555 Nathalie A Kolandjian MED Int Med Hospitalist GL Only</v>
      </c>
    </row>
    <row r="27473" spans="1:4">
      <c r="A27473" t="s">
        <v>77401</v>
      </c>
      <c r="B27473" t="s">
        <v>77402</v>
      </c>
      <c r="D27473" t="str">
        <f t="shared" si="429"/>
        <v>GLMBIO1554 Hsing Jien Kung MED Biochem And Molecular Med GL Only</v>
      </c>
    </row>
    <row r="27474" spans="1:4">
      <c r="A27474" t="s">
        <v>77403</v>
      </c>
      <c r="B27474" t="s">
        <v>77404</v>
      </c>
      <c r="D27474" t="str">
        <f t="shared" si="429"/>
        <v>GLEBME1553 Randy Carney BIOMEDICAL ENGINEERING GL Only</v>
      </c>
    </row>
    <row r="27475" spans="1:4">
      <c r="A27475" t="s">
        <v>77405</v>
      </c>
      <c r="B27475" t="s">
        <v>77406</v>
      </c>
      <c r="D27475" t="str">
        <f t="shared" si="429"/>
        <v>GLIMPM1552 Cynthia Alli MED Int Med Pulmonary GL Only</v>
      </c>
    </row>
    <row r="27476" spans="1:4">
      <c r="A27476" t="s">
        <v>77407</v>
      </c>
      <c r="B27476" t="s">
        <v>77408</v>
      </c>
      <c r="D27476" t="str">
        <f t="shared" si="429"/>
        <v>GLMORT1551 Amir Jamali MED Orthopaedic Surgery GL Only</v>
      </c>
    </row>
    <row r="27477" spans="1:4">
      <c r="A27477" t="s">
        <v>77409</v>
      </c>
      <c r="B27477" t="s">
        <v>77410</v>
      </c>
      <c r="D27477" t="str">
        <f t="shared" si="429"/>
        <v>GLMSUR1550 Michael Wong MED Surgery GL Only</v>
      </c>
    </row>
    <row r="27478" spans="1:4">
      <c r="A27478" t="s">
        <v>77411</v>
      </c>
      <c r="B27478" t="s">
        <v>77412</v>
      </c>
      <c r="D27478" t="str">
        <f t="shared" si="429"/>
        <v>GLAENM1549 Anthony Cornel ENTOMOLOGY NEMATOLOGY GL Only</v>
      </c>
    </row>
    <row r="27479" spans="1:4">
      <c r="A27479" t="s">
        <v>77413</v>
      </c>
      <c r="B27479" t="s">
        <v>77414</v>
      </c>
      <c r="D27479" t="str">
        <f t="shared" si="429"/>
        <v>GLIMGI1548 Nirmal S Mann MED Int Med Gastroenterology GL Only</v>
      </c>
    </row>
    <row r="27480" spans="1:4">
      <c r="A27480" t="s">
        <v>77415</v>
      </c>
      <c r="B27480" t="s">
        <v>77416</v>
      </c>
      <c r="D27480" t="str">
        <f t="shared" si="429"/>
        <v>GLMERM1547 Jennifer Kirkpatrick MED Emergency Medicine GL Only</v>
      </c>
    </row>
    <row r="27481" spans="1:4">
      <c r="A27481" t="s">
        <v>77417</v>
      </c>
      <c r="B27481" t="s">
        <v>77418</v>
      </c>
      <c r="D27481" t="str">
        <f t="shared" si="429"/>
        <v>GLLCDM1546 Timothy Lenoir CINEMA And DIGITAL MEDIA GL Only</v>
      </c>
    </row>
    <row r="27482" spans="1:4">
      <c r="A27482" t="s">
        <v>77419</v>
      </c>
      <c r="B27482" t="s">
        <v>77420</v>
      </c>
      <c r="D27482" t="str">
        <f t="shared" si="429"/>
        <v>GLLPHY1545 Maxwell B Chertok PHYSICS GL Only</v>
      </c>
    </row>
    <row r="27483" spans="1:4">
      <c r="A27483" t="s">
        <v>77421</v>
      </c>
      <c r="B27483" t="s">
        <v>77422</v>
      </c>
      <c r="D27483" t="str">
        <f t="shared" si="429"/>
        <v>GLMPMR1544 Julie Ingwerson MED Physical Medicine And Rehab GL Only</v>
      </c>
    </row>
    <row r="27484" spans="1:4">
      <c r="A27484" t="s">
        <v>77423</v>
      </c>
      <c r="B27484" t="s">
        <v>77424</v>
      </c>
      <c r="D27484" t="str">
        <f t="shared" si="429"/>
        <v>GLMPAT1543 Lydia Howell MED Pathology And Lab Medicine GL Only</v>
      </c>
    </row>
    <row r="27485" spans="1:4">
      <c r="A27485" t="s">
        <v>77425</v>
      </c>
      <c r="B27485" t="s">
        <v>77426</v>
      </c>
      <c r="D27485" t="str">
        <f t="shared" si="429"/>
        <v>GLMORT1542 Holly Leshikar MED Orthopaedic Surgery GL Only</v>
      </c>
    </row>
    <row r="27486" spans="1:4">
      <c r="A27486" t="s">
        <v>77427</v>
      </c>
      <c r="B27486" t="s">
        <v>77428</v>
      </c>
      <c r="D27486" t="str">
        <f t="shared" si="429"/>
        <v>GLLAAS1541 Elisa White AFRICAN AMERICAN AFRICAN STDS GL Only</v>
      </c>
    </row>
    <row r="27487" spans="1:4">
      <c r="A27487" t="s">
        <v>77429</v>
      </c>
      <c r="B27487" t="s">
        <v>77430</v>
      </c>
      <c r="D27487" t="str">
        <f t="shared" si="429"/>
        <v>GLVPMI1540 Ming Wong VM PATHOLOGY MICRO And IMMUN GL Only</v>
      </c>
    </row>
    <row r="27488" spans="1:4">
      <c r="A27488" t="s">
        <v>77431</v>
      </c>
      <c r="B27488" t="s">
        <v>77432</v>
      </c>
      <c r="D27488" t="str">
        <f t="shared" si="429"/>
        <v>GLNURS1539 Cara Sandholdt School of Nursing GL Only</v>
      </c>
    </row>
    <row r="27489" spans="1:4">
      <c r="A27489" t="s">
        <v>77433</v>
      </c>
      <c r="B27489" t="s">
        <v>77434</v>
      </c>
      <c r="D27489" t="str">
        <f t="shared" si="429"/>
        <v>GLMNEU1538 Timothy Hanks MED Neurology GL Only</v>
      </c>
    </row>
    <row r="27490" spans="1:4">
      <c r="A27490" t="s">
        <v>77435</v>
      </c>
      <c r="B27490" t="s">
        <v>77436</v>
      </c>
      <c r="D27490" t="str">
        <f t="shared" si="429"/>
        <v>GLMPAT1537 Veronica Martinez Cerdeno MED Pathology And Lab Medicine GL Only</v>
      </c>
    </row>
    <row r="27491" spans="1:4">
      <c r="A27491" t="s">
        <v>77437</v>
      </c>
      <c r="B27491" t="s">
        <v>77438</v>
      </c>
      <c r="D27491" t="str">
        <f t="shared" si="429"/>
        <v>GLLCMN1536 Narine Yegiyan COMMUNICATION GL Only</v>
      </c>
    </row>
    <row r="27492" spans="1:4">
      <c r="A27492" t="s">
        <v>77439</v>
      </c>
      <c r="B27492" t="s">
        <v>77440</v>
      </c>
      <c r="D27492" t="str">
        <f t="shared" si="429"/>
        <v>GLLMAT1535 Timothy Lewis MATHEMATICS GL Only</v>
      </c>
    </row>
    <row r="27493" spans="1:4">
      <c r="A27493" t="s">
        <v>77441</v>
      </c>
      <c r="B27493" t="s">
        <v>77442</v>
      </c>
      <c r="D27493" t="str">
        <f t="shared" si="429"/>
        <v>GLLMAT1534 Garving Luli MATHEMATICS GL Only</v>
      </c>
    </row>
    <row r="27494" spans="1:4">
      <c r="A27494" t="s">
        <v>77443</v>
      </c>
      <c r="B27494" t="s">
        <v>77444</v>
      </c>
      <c r="D27494" t="str">
        <f t="shared" si="429"/>
        <v>GLMORT1533 David Manske MED Orthopaedic Surgery GL Only</v>
      </c>
    </row>
    <row r="27495" spans="1:4">
      <c r="A27495" t="s">
        <v>77445</v>
      </c>
      <c r="B27495" t="s">
        <v>77446</v>
      </c>
      <c r="D27495" t="str">
        <f t="shared" si="429"/>
        <v>GLMNSG1532 Jan Paul Muizelaar MED Neurological Surgery GL Only</v>
      </c>
    </row>
    <row r="27496" spans="1:4">
      <c r="A27496" t="s">
        <v>77447</v>
      </c>
      <c r="B27496" t="s">
        <v>77448</v>
      </c>
      <c r="D27496" t="str">
        <f t="shared" si="429"/>
        <v>GLLAHI1531 Jeffrey Ruda ART And ART HISTORY GL Only</v>
      </c>
    </row>
    <row r="27497" spans="1:4">
      <c r="A27497" t="s">
        <v>77449</v>
      </c>
      <c r="B27497" t="s">
        <v>77450</v>
      </c>
      <c r="D27497" t="str">
        <f t="shared" si="429"/>
        <v>GLMEPM1530 Sheri Belafsky MED Public Health Sciences GL Only</v>
      </c>
    </row>
    <row r="27498" spans="1:4">
      <c r="A27498" t="s">
        <v>77451</v>
      </c>
      <c r="B27498" t="s">
        <v>77452</v>
      </c>
      <c r="D27498" t="str">
        <f t="shared" si="429"/>
        <v>GLBPLB1529 John Harada PLANT BIOLOGY GL Only</v>
      </c>
    </row>
    <row r="27499" spans="1:4">
      <c r="A27499" t="s">
        <v>77453</v>
      </c>
      <c r="B27499" t="s">
        <v>77454</v>
      </c>
      <c r="D27499" t="str">
        <f t="shared" si="429"/>
        <v>GLLCHE1528 Claude Meares CHEMISTRY GL Only</v>
      </c>
    </row>
    <row r="27500" spans="1:4">
      <c r="A27500" t="s">
        <v>77455</v>
      </c>
      <c r="B27500" t="s">
        <v>77456</v>
      </c>
      <c r="D27500" t="str">
        <f t="shared" si="429"/>
        <v>GLAARE1527 Bulat Gafarov AG And RESOURCE ECONOMICS GL Only</v>
      </c>
    </row>
    <row r="27501" spans="1:4">
      <c r="A27501" t="s">
        <v>77457</v>
      </c>
      <c r="B27501" t="s">
        <v>77458</v>
      </c>
      <c r="D27501" t="str">
        <f t="shared" si="429"/>
        <v>GLMORT1526 R Martin MED Ortho Research Lab GL Only</v>
      </c>
    </row>
    <row r="27502" spans="1:4">
      <c r="A27502" t="s">
        <v>77459</v>
      </c>
      <c r="B27502" t="s">
        <v>77460</v>
      </c>
      <c r="D27502" t="str">
        <f t="shared" si="429"/>
        <v>GLMERM1525 James Holmes Jr MED Emergency Medicine GL Only</v>
      </c>
    </row>
    <row r="27503" spans="1:4">
      <c r="A27503" t="s">
        <v>77461</v>
      </c>
      <c r="B27503" t="s">
        <v>77462</v>
      </c>
      <c r="D27503" t="str">
        <f t="shared" si="429"/>
        <v>GLAARE1524 Arthur Havenner AG And RESOURCE ECONOMICS GL Only</v>
      </c>
    </row>
    <row r="27504" spans="1:4">
      <c r="A27504" t="s">
        <v>77463</v>
      </c>
      <c r="B27504" t="s">
        <v>77464</v>
      </c>
      <c r="D27504" t="str">
        <f t="shared" si="429"/>
        <v>GLMINT1523 Moudy Youssef MED Int Med Admin GL Only</v>
      </c>
    </row>
    <row r="27505" spans="1:4">
      <c r="A27505" t="s">
        <v>77465</v>
      </c>
      <c r="B27505" t="s">
        <v>77466</v>
      </c>
      <c r="D27505" t="str">
        <f t="shared" si="429"/>
        <v>GLVVSR1522 Jorge Nieto VM SURGRAD SCIENCE GL Only</v>
      </c>
    </row>
    <row r="27506" spans="1:4">
      <c r="A27506" t="s">
        <v>77467</v>
      </c>
      <c r="B27506" t="s">
        <v>77468</v>
      </c>
      <c r="D27506" t="str">
        <f t="shared" si="429"/>
        <v>GLLECN1521 Deborah Swenson ECONOMICS GL Only</v>
      </c>
    </row>
    <row r="27507" spans="1:4">
      <c r="A27507" t="s">
        <v>77469</v>
      </c>
      <c r="B27507" t="s">
        <v>77470</v>
      </c>
      <c r="D27507" t="str">
        <f t="shared" si="429"/>
        <v>GLLUWP1520 Elizabeth Davis UNIVERSITY WRITING PROGRAM GL Only</v>
      </c>
    </row>
    <row r="27508" spans="1:4">
      <c r="A27508" t="s">
        <v>77471</v>
      </c>
      <c r="B27508" t="s">
        <v>77472</v>
      </c>
      <c r="D27508" t="str">
        <f t="shared" si="429"/>
        <v>GLADES1519 James Sanchirico ENVIRONMENTAL SCIENCE And POLICY GL Only</v>
      </c>
    </row>
    <row r="27509" spans="1:4">
      <c r="A27509" t="s">
        <v>77473</v>
      </c>
      <c r="B27509" t="s">
        <v>77474</v>
      </c>
      <c r="D27509" t="str">
        <f t="shared" si="429"/>
        <v>GLLEAL1518 Jiao Li EAST ASIAN LANG And CULTURES GL Only</v>
      </c>
    </row>
    <row r="27510" spans="1:4">
      <c r="A27510" t="s">
        <v>77475</v>
      </c>
      <c r="B27510" t="s">
        <v>77476</v>
      </c>
      <c r="D27510" t="str">
        <f t="shared" si="429"/>
        <v>GLMFCM1517 Scott G Samelson MED Family And Community Med GL Only</v>
      </c>
    </row>
    <row r="27511" spans="1:4">
      <c r="A27511" t="s">
        <v>77477</v>
      </c>
      <c r="B27511" t="s">
        <v>77478</v>
      </c>
      <c r="D27511" t="str">
        <f t="shared" si="429"/>
        <v>GLLEPS1516 Peter Schiffman EARTH And PLANETARY SCIENCES GL Only</v>
      </c>
    </row>
    <row r="27512" spans="1:4">
      <c r="A27512" t="s">
        <v>77479</v>
      </c>
      <c r="B27512" t="s">
        <v>77480</v>
      </c>
      <c r="D27512" t="str">
        <f t="shared" si="429"/>
        <v>GLLMAT1515 Eric Kendall Babson MATHEMATICS GL Only</v>
      </c>
    </row>
    <row r="27513" spans="1:4">
      <c r="A27513" t="s">
        <v>77481</v>
      </c>
      <c r="B27513" t="s">
        <v>77482</v>
      </c>
      <c r="D27513" t="str">
        <f t="shared" si="429"/>
        <v>GLMFCM1514 Theodore Oconnell MED Family And Community Med GL Only</v>
      </c>
    </row>
    <row r="27514" spans="1:4">
      <c r="A27514" t="s">
        <v>77483</v>
      </c>
      <c r="B27514" t="s">
        <v>77484</v>
      </c>
      <c r="D27514" t="str">
        <f t="shared" si="429"/>
        <v>GLMPED1513 Frank Butera MED Pediatrics GL Only</v>
      </c>
    </row>
    <row r="27515" spans="1:4">
      <c r="A27515" t="s">
        <v>77485</v>
      </c>
      <c r="B27515" t="s">
        <v>77486</v>
      </c>
      <c r="D27515" t="str">
        <f t="shared" si="429"/>
        <v>GLMOBG1512 Hussein Warda MED Obstetrics And Gynecology GL Only</v>
      </c>
    </row>
    <row r="27516" spans="1:4">
      <c r="A27516" t="s">
        <v>77487</v>
      </c>
      <c r="B27516" t="s">
        <v>77488</v>
      </c>
      <c r="D27516" t="str">
        <f t="shared" si="429"/>
        <v>GLLUWP1511 Laurie Glover UNIVERSITY WRITING PROGRAM GL Only</v>
      </c>
    </row>
    <row r="27517" spans="1:4">
      <c r="A27517" t="s">
        <v>77489</v>
      </c>
      <c r="B27517" t="s">
        <v>77490</v>
      </c>
      <c r="D27517" t="str">
        <f t="shared" si="429"/>
        <v>GLVHFS1510 Arthur Bickford CA ANIMAL HLTH And FOOD SAFETY LAB GL Only</v>
      </c>
    </row>
    <row r="27518" spans="1:4">
      <c r="A27518" t="s">
        <v>77491</v>
      </c>
      <c r="B27518" t="s">
        <v>77492</v>
      </c>
      <c r="D27518" t="str">
        <f t="shared" si="429"/>
        <v>GLMINT1509 Jeremiah J Duby MED Internal Medicine GL Only</v>
      </c>
    </row>
    <row r="27519" spans="1:4">
      <c r="A27519" t="s">
        <v>77493</v>
      </c>
      <c r="B27519" t="s">
        <v>77494</v>
      </c>
      <c r="D27519" t="str">
        <f t="shared" si="429"/>
        <v>GLMRAD1508 Abhijit Chaudhari MED Radiology GL Only</v>
      </c>
    </row>
    <row r="27520" spans="1:4">
      <c r="A27520" t="s">
        <v>77495</v>
      </c>
      <c r="B27520" t="s">
        <v>77496</v>
      </c>
      <c r="D27520" t="str">
        <f t="shared" si="429"/>
        <v>GLIMPM1506 Richart Harper MED Int Med Pulmonary GL Only</v>
      </c>
    </row>
    <row r="27521" spans="1:4">
      <c r="A27521" t="s">
        <v>77497</v>
      </c>
      <c r="B27521" t="s">
        <v>77498</v>
      </c>
      <c r="D27521" t="str">
        <f t="shared" si="429"/>
        <v>GLLHIS1505 Adam Zientek HISTORY GL Only</v>
      </c>
    </row>
    <row r="27522" spans="1:4">
      <c r="A27522" t="s">
        <v>77499</v>
      </c>
      <c r="B27522" t="s">
        <v>77500</v>
      </c>
      <c r="D27522" t="str">
        <f t="shared" si="429"/>
        <v>GLMPSY1504 Tony Simon MED Psychiatry And Behav Sci GL Only</v>
      </c>
    </row>
    <row r="27523" spans="1:4">
      <c r="A27523" t="s">
        <v>77501</v>
      </c>
      <c r="B27523" t="s">
        <v>77502</v>
      </c>
      <c r="D27523" t="str">
        <f t="shared" ref="D27523:D27586" si="430">A27523&amp;" "&amp;B27523</f>
        <v>GLBMCB1503 Julie Leary MOLECULAR And CELLULAR BIO GL Only</v>
      </c>
    </row>
    <row r="27524" spans="1:4">
      <c r="A27524" t="s">
        <v>77503</v>
      </c>
      <c r="B27524" t="s">
        <v>77504</v>
      </c>
      <c r="D27524" t="str">
        <f t="shared" si="430"/>
        <v>GLVAPC1502 Dallas Hyde VM ANAT PHYSIO And CELL BIOLOGY GL Only</v>
      </c>
    </row>
    <row r="27525" spans="1:4">
      <c r="A27525" t="s">
        <v>77505</v>
      </c>
      <c r="B27525" t="s">
        <v>77506</v>
      </c>
      <c r="D27525" t="str">
        <f t="shared" si="430"/>
        <v>GLIMPM1501 Susan Murin MED Int Med Pulmonary GL Only</v>
      </c>
    </row>
    <row r="27526" spans="1:4">
      <c r="A27526" t="s">
        <v>77507</v>
      </c>
      <c r="B27526" t="s">
        <v>77508</v>
      </c>
      <c r="D27526" t="str">
        <f t="shared" si="430"/>
        <v>GLDEDU1500 Ariel F Loring EDUCATION GL Only</v>
      </c>
    </row>
    <row r="27527" spans="1:4">
      <c r="A27527" t="s">
        <v>77509</v>
      </c>
      <c r="B27527" t="s">
        <v>77510</v>
      </c>
      <c r="D27527" t="str">
        <f t="shared" si="430"/>
        <v>GLVVSR1499 Nedim Buyukmihci VM SURGRAD SCIENCE GL Only</v>
      </c>
    </row>
    <row r="27528" spans="1:4">
      <c r="A27528" t="s">
        <v>77511</v>
      </c>
      <c r="B27528" t="s">
        <v>77512</v>
      </c>
      <c r="D27528" t="str">
        <f t="shared" si="430"/>
        <v>GLBPLB1498 Alan Stemler PLANT BIOLOGY GL Only</v>
      </c>
    </row>
    <row r="27529" spans="1:4">
      <c r="A27529" t="s">
        <v>77513</v>
      </c>
      <c r="B27529" t="s">
        <v>77514</v>
      </c>
      <c r="D27529" t="str">
        <f t="shared" si="430"/>
        <v>GLLMUS1497 Mika Pelo MUSIC GL Only</v>
      </c>
    </row>
    <row r="27530" spans="1:4">
      <c r="A27530" t="s">
        <v>77515</v>
      </c>
      <c r="B27530" t="s">
        <v>77516</v>
      </c>
      <c r="D27530" t="str">
        <f t="shared" si="430"/>
        <v>GLGSM11496 James Stevens GRADUATE SCHOOL OF MANAGEMENT GL Only</v>
      </c>
    </row>
    <row r="27531" spans="1:4">
      <c r="A27531" t="s">
        <v>77517</v>
      </c>
      <c r="B27531" t="s">
        <v>77518</v>
      </c>
      <c r="D27531" t="str">
        <f t="shared" si="430"/>
        <v>GLMOPH1495 Arthur Glover MED Eye Center GL Only</v>
      </c>
    </row>
    <row r="27532" spans="1:4">
      <c r="A27532" t="s">
        <v>77519</v>
      </c>
      <c r="B27532" t="s">
        <v>77520</v>
      </c>
      <c r="D27532" t="str">
        <f t="shared" si="430"/>
        <v>GLIMGI1494 Cecilia Terrado MED Int Med Gastroenterology GL Only</v>
      </c>
    </row>
    <row r="27533" spans="1:4">
      <c r="A27533" t="s">
        <v>77521</v>
      </c>
      <c r="B27533" t="s">
        <v>77522</v>
      </c>
      <c r="D27533" t="str">
        <f t="shared" si="430"/>
        <v>GLMEPM1493 Caroline Peck MED Public Health Sciences GL Only</v>
      </c>
    </row>
    <row r="27534" spans="1:4">
      <c r="A27534" t="s">
        <v>77523</v>
      </c>
      <c r="B27534" t="s">
        <v>77524</v>
      </c>
      <c r="D27534" t="str">
        <f t="shared" si="430"/>
        <v>GLMRAD1492 Brian Dahlin MED Radiology GL Only</v>
      </c>
    </row>
    <row r="27535" spans="1:4">
      <c r="A27535" t="s">
        <v>77525</v>
      </c>
      <c r="B27535" t="s">
        <v>77526</v>
      </c>
      <c r="D27535" t="str">
        <f t="shared" si="430"/>
        <v>GLLUWP1491 Lisa Sperber UNIVERSITY WRITING PROGRAM GL Only</v>
      </c>
    </row>
    <row r="27536" spans="1:4">
      <c r="A27536" t="s">
        <v>77527</v>
      </c>
      <c r="B27536" t="s">
        <v>77528</v>
      </c>
      <c r="D27536" t="str">
        <f t="shared" si="430"/>
        <v>GLMFCM1490 Brea Bondi Boyd MED Family And Community Med GL Only</v>
      </c>
    </row>
    <row r="27537" spans="1:4">
      <c r="A27537" t="s">
        <v>77529</v>
      </c>
      <c r="B27537" t="s">
        <v>77530</v>
      </c>
      <c r="D27537" t="str">
        <f t="shared" si="430"/>
        <v>GLMPSY1489 Michael Caton MED Psychiatry And Behav Sci GL Only</v>
      </c>
    </row>
    <row r="27538" spans="1:4">
      <c r="A27538" t="s">
        <v>77531</v>
      </c>
      <c r="B27538" t="s">
        <v>77532</v>
      </c>
      <c r="D27538" t="str">
        <f t="shared" si="430"/>
        <v>GLAENM1488 John Edman ENTOMOLOGY NEMATOLOGY GL Only</v>
      </c>
    </row>
    <row r="27539" spans="1:4">
      <c r="A27539" t="s">
        <v>77533</v>
      </c>
      <c r="B27539" t="s">
        <v>77534</v>
      </c>
      <c r="D27539" t="str">
        <f t="shared" si="430"/>
        <v>GLLUWP1487 Marit Macarthur UNIVERSITY WRITING PROGRAM GL Only</v>
      </c>
    </row>
    <row r="27540" spans="1:4">
      <c r="A27540" t="s">
        <v>77535</v>
      </c>
      <c r="B27540" t="s">
        <v>77536</v>
      </c>
      <c r="D27540" t="str">
        <f t="shared" si="430"/>
        <v>GLIMCA1486 Gopal Nemana MED INT MED CARDIOLOGY GL Only</v>
      </c>
    </row>
    <row r="27541" spans="1:4">
      <c r="A27541" t="s">
        <v>77537</v>
      </c>
      <c r="B27541" t="s">
        <v>77538</v>
      </c>
      <c r="D27541" t="str">
        <f t="shared" si="430"/>
        <v>GLABAE1485 John Miles BIOLOGICAL And AG ENGINEERING GL Only</v>
      </c>
    </row>
    <row r="27542" spans="1:4">
      <c r="A27542" t="s">
        <v>77539</v>
      </c>
      <c r="B27542" t="s">
        <v>77540</v>
      </c>
      <c r="D27542" t="str">
        <f t="shared" si="430"/>
        <v>GLMPSY1484 Ozra Eslampanah Nobari MED Psychiatry And Behav Sci GL Only</v>
      </c>
    </row>
    <row r="27543" spans="1:4">
      <c r="A27543" t="s">
        <v>77541</v>
      </c>
      <c r="B27543" t="s">
        <v>77542</v>
      </c>
      <c r="D27543" t="str">
        <f t="shared" si="430"/>
        <v>GLMPMR1483 Brian Joves MED Physical Medicine And Rehab GL Only</v>
      </c>
    </row>
    <row r="27544" spans="1:4">
      <c r="A27544" t="s">
        <v>77543</v>
      </c>
      <c r="B27544" t="s">
        <v>77544</v>
      </c>
      <c r="D27544" t="str">
        <f t="shared" si="430"/>
        <v>GLGSM11482 Justin Virrey GRADUATE SCHOOL OF MANAGEMENT GL Only</v>
      </c>
    </row>
    <row r="27545" spans="1:4">
      <c r="A27545" t="s">
        <v>77545</v>
      </c>
      <c r="B27545" t="s">
        <v>77546</v>
      </c>
      <c r="D27545" t="str">
        <f t="shared" si="430"/>
        <v>GLBPLB1481 Deborah Canington PLANT BIOLOGY GL Only</v>
      </c>
    </row>
    <row r="27546" spans="1:4">
      <c r="A27546" t="s">
        <v>77547</v>
      </c>
      <c r="B27546" t="s">
        <v>77548</v>
      </c>
      <c r="D27546" t="str">
        <f t="shared" si="430"/>
        <v>GLLCHE1480 William Fink CHEMISTRY GL Only</v>
      </c>
    </row>
    <row r="27547" spans="1:4">
      <c r="A27547" t="s">
        <v>77549</v>
      </c>
      <c r="B27547" t="s">
        <v>77550</v>
      </c>
      <c r="D27547" t="str">
        <f t="shared" si="430"/>
        <v>GLECHE1479 William Ristenpart CHEMICAL ENGINEERING GL Only</v>
      </c>
    </row>
    <row r="27548" spans="1:4">
      <c r="A27548" t="s">
        <v>77551</v>
      </c>
      <c r="B27548" t="s">
        <v>77552</v>
      </c>
      <c r="D27548" t="str">
        <f t="shared" si="430"/>
        <v>GLMMIC1478 Demosthenes Pappagianis MED Medical Microbiology And Imm GL Only</v>
      </c>
    </row>
    <row r="27549" spans="1:4">
      <c r="A27549" t="s">
        <v>77553</v>
      </c>
      <c r="B27549" t="s">
        <v>77554</v>
      </c>
      <c r="D27549" t="str">
        <f t="shared" si="430"/>
        <v>GLMFCM1477 Robert Davidson MED Family And Community Med GL Only</v>
      </c>
    </row>
    <row r="27550" spans="1:4">
      <c r="A27550" t="s">
        <v>77555</v>
      </c>
      <c r="B27550" t="s">
        <v>77556</v>
      </c>
      <c r="D27550" t="str">
        <f t="shared" si="430"/>
        <v>GLMOPH1476 James Ruben MED Eye Center GL Only</v>
      </c>
    </row>
    <row r="27551" spans="1:4">
      <c r="A27551" t="s">
        <v>77557</v>
      </c>
      <c r="B27551" t="s">
        <v>77558</v>
      </c>
      <c r="D27551" t="str">
        <f t="shared" si="430"/>
        <v>GLIMPM1475 Bradley Sanville MED Int Med Pulmonary GL Only</v>
      </c>
    </row>
    <row r="27552" spans="1:4">
      <c r="A27552" t="s">
        <v>77559</v>
      </c>
      <c r="B27552" t="s">
        <v>77560</v>
      </c>
      <c r="D27552" t="str">
        <f t="shared" si="430"/>
        <v>GLAPLS1474 R J Romani PLANT SCIENCES GL Only</v>
      </c>
    </row>
    <row r="27553" spans="1:4">
      <c r="A27553" t="s">
        <v>77561</v>
      </c>
      <c r="B27553" t="s">
        <v>77562</v>
      </c>
      <c r="D27553" t="str">
        <f t="shared" si="430"/>
        <v>GLAARE1473 Julian Alston AG And RESOURCE ECONOMICS GL Only</v>
      </c>
    </row>
    <row r="27554" spans="1:4">
      <c r="A27554" t="s">
        <v>77563</v>
      </c>
      <c r="B27554" t="s">
        <v>77564</v>
      </c>
      <c r="D27554" t="str">
        <f t="shared" si="430"/>
        <v>GLMPSY1472 Enrique Ochoa MED Psychiatry And Behav Sci GL Only</v>
      </c>
    </row>
    <row r="27555" spans="1:4">
      <c r="A27555" t="s">
        <v>77565</v>
      </c>
      <c r="B27555" t="s">
        <v>77566</v>
      </c>
      <c r="D27555" t="str">
        <f t="shared" si="430"/>
        <v>GLLPSC1471 Paul Eastwick PSYCHOLOGY GL Only</v>
      </c>
    </row>
    <row r="27556" spans="1:4">
      <c r="A27556" t="s">
        <v>77567</v>
      </c>
      <c r="B27556" t="s">
        <v>77568</v>
      </c>
      <c r="D27556" t="str">
        <f t="shared" si="430"/>
        <v>GLVPRC1470 Catherine Vandevoort PRIMATE CENTER GL Only</v>
      </c>
    </row>
    <row r="27557" spans="1:4">
      <c r="A27557" t="s">
        <v>77569</v>
      </c>
      <c r="B27557" t="s">
        <v>77570</v>
      </c>
      <c r="D27557" t="str">
        <f t="shared" si="430"/>
        <v>GLLLAW1469 Angela Harris SCHOOL OF LAW GL Only</v>
      </c>
    </row>
    <row r="27558" spans="1:4">
      <c r="A27558" t="s">
        <v>77571</v>
      </c>
      <c r="B27558" t="s">
        <v>77572</v>
      </c>
      <c r="D27558" t="str">
        <f t="shared" si="430"/>
        <v>GLMEPM1468 Christine Rozance MED Public Health Sciences GL Only</v>
      </c>
    </row>
    <row r="27559" spans="1:4">
      <c r="A27559" t="s">
        <v>77573</v>
      </c>
      <c r="B27559" t="s">
        <v>77574</v>
      </c>
      <c r="D27559" t="str">
        <f t="shared" si="430"/>
        <v>GLLMAT1467 Laura Starkston MATHEMATICS GL Only</v>
      </c>
    </row>
    <row r="27560" spans="1:4">
      <c r="A27560" t="s">
        <v>77575</v>
      </c>
      <c r="B27560" t="s">
        <v>77576</v>
      </c>
      <c r="D27560" t="str">
        <f t="shared" si="430"/>
        <v>GLNURS1466 Deb Bakerjian School of Nursing GL Only</v>
      </c>
    </row>
    <row r="27561" spans="1:4">
      <c r="A27561" t="s">
        <v>77577</v>
      </c>
      <c r="B27561" t="s">
        <v>77578</v>
      </c>
      <c r="D27561" t="str">
        <f t="shared" si="430"/>
        <v>GLLCMN1465 Laramie Taylor COMMUNICATION GL Only</v>
      </c>
    </row>
    <row r="27562" spans="1:4">
      <c r="A27562" t="s">
        <v>77579</v>
      </c>
      <c r="B27562" t="s">
        <v>77580</v>
      </c>
      <c r="D27562" t="str">
        <f t="shared" si="430"/>
        <v>GLLAAS1464 Moradewun Adejunmobi AFRICAN AMERICAN AFRICAN STDS GL Only</v>
      </c>
    </row>
    <row r="27563" spans="1:4">
      <c r="A27563" t="s">
        <v>77581</v>
      </c>
      <c r="B27563" t="s">
        <v>77582</v>
      </c>
      <c r="D27563" t="str">
        <f t="shared" si="430"/>
        <v>GLMOTO1463 Levi Ledgerwood MED Otolaryngology GL Only</v>
      </c>
    </row>
    <row r="27564" spans="1:4">
      <c r="A27564" t="s">
        <v>77583</v>
      </c>
      <c r="B27564" t="s">
        <v>77584</v>
      </c>
      <c r="D27564" t="str">
        <f t="shared" si="430"/>
        <v>GLMPSY1462 Carolyn Dewa MED Psychiatry And Behav Sci GL Only</v>
      </c>
    </row>
    <row r="27565" spans="1:4">
      <c r="A27565" t="s">
        <v>77585</v>
      </c>
      <c r="B27565" t="s">
        <v>77586</v>
      </c>
      <c r="D27565" t="str">
        <f t="shared" si="430"/>
        <v>GLLANT1461 Brenna Henn ANTHROPOLOGY GL Only</v>
      </c>
    </row>
    <row r="27566" spans="1:4">
      <c r="A27566" t="s">
        <v>77587</v>
      </c>
      <c r="B27566" t="s">
        <v>77588</v>
      </c>
      <c r="D27566" t="str">
        <f t="shared" si="430"/>
        <v>GLAANS1460 Pablo Ross ANIMAL SCIENCE GL Only</v>
      </c>
    </row>
    <row r="27567" spans="1:4">
      <c r="A27567" t="s">
        <v>77589</v>
      </c>
      <c r="B27567" t="s">
        <v>77590</v>
      </c>
      <c r="D27567" t="str">
        <f t="shared" si="430"/>
        <v>GLIMHO1459 Gerald Denardo MED Int Med HEMONC GL Only</v>
      </c>
    </row>
    <row r="27568" spans="1:4">
      <c r="A27568" t="s">
        <v>77591</v>
      </c>
      <c r="B27568" t="s">
        <v>77592</v>
      </c>
      <c r="D27568" t="str">
        <f t="shared" si="430"/>
        <v>GLIMCT1458 Brian Jonas Med Int Med HMCTBMT GL Only</v>
      </c>
    </row>
    <row r="27569" spans="1:4">
      <c r="A27569" t="s">
        <v>77593</v>
      </c>
      <c r="B27569" t="s">
        <v>77594</v>
      </c>
      <c r="D27569" t="str">
        <f t="shared" si="430"/>
        <v>GLLANT1457 Richard Curley ANTHROPOLOGY GL Only</v>
      </c>
    </row>
    <row r="27570" spans="1:4">
      <c r="A27570" t="s">
        <v>77595</v>
      </c>
      <c r="B27570" t="s">
        <v>77596</v>
      </c>
      <c r="D27570" t="str">
        <f t="shared" si="430"/>
        <v>GLLPSC1456 Lindsay Bowman PSYCHOLOGY GL Only</v>
      </c>
    </row>
    <row r="27571" spans="1:4">
      <c r="A27571" t="s">
        <v>77597</v>
      </c>
      <c r="B27571" t="s">
        <v>77598</v>
      </c>
      <c r="D27571" t="str">
        <f t="shared" si="430"/>
        <v>GLMARO1455 Shyam Rao MED Radiation Oncology GL Only</v>
      </c>
    </row>
    <row r="27572" spans="1:4">
      <c r="A27572" t="s">
        <v>77599</v>
      </c>
      <c r="B27572" t="s">
        <v>77600</v>
      </c>
      <c r="D27572" t="str">
        <f t="shared" si="430"/>
        <v>GLLPHY1454 David Pellett PHYSICS GL Only</v>
      </c>
    </row>
    <row r="27573" spans="1:4">
      <c r="A27573" t="s">
        <v>77601</v>
      </c>
      <c r="B27573" t="s">
        <v>77602</v>
      </c>
      <c r="D27573" t="str">
        <f t="shared" si="430"/>
        <v>GLAPPA1453 Thomas R Gordon PLANT PATHOLOGY GL Only</v>
      </c>
    </row>
    <row r="27574" spans="1:4">
      <c r="A27574" t="s">
        <v>77603</v>
      </c>
      <c r="B27574" t="s">
        <v>77604</v>
      </c>
      <c r="D27574" t="str">
        <f t="shared" si="430"/>
        <v>GLAWFC1452 Dirk Van Vuren WILDLIFE And FISHERIES BIOLOGY GL Only</v>
      </c>
    </row>
    <row r="27575" spans="1:4">
      <c r="A27575" t="s">
        <v>77605</v>
      </c>
      <c r="B27575" t="s">
        <v>77606</v>
      </c>
      <c r="D27575" t="str">
        <f t="shared" si="430"/>
        <v>GLNURS1451 Piri Ackerman School of Nursing GL Only</v>
      </c>
    </row>
    <row r="27576" spans="1:4">
      <c r="A27576" t="s">
        <v>77607</v>
      </c>
      <c r="B27576" t="s">
        <v>77608</v>
      </c>
      <c r="D27576" t="str">
        <f t="shared" si="430"/>
        <v>GLLHIS1450 Rollie Poppino HISTORY GL Only</v>
      </c>
    </row>
    <row r="27577" spans="1:4">
      <c r="A27577" t="s">
        <v>77609</v>
      </c>
      <c r="B27577" t="s">
        <v>77610</v>
      </c>
      <c r="D27577" t="str">
        <f t="shared" si="430"/>
        <v>GLMDER1449 Farzam Gorouhi MED Dermatology GL Only</v>
      </c>
    </row>
    <row r="27578" spans="1:4">
      <c r="A27578" t="s">
        <v>77611</v>
      </c>
      <c r="B27578" t="s">
        <v>77612</v>
      </c>
      <c r="D27578" t="str">
        <f t="shared" si="430"/>
        <v>GLMPSY1448 Danielle Dcruz MED Psychiatry And Behav Sci GL Only</v>
      </c>
    </row>
    <row r="27579" spans="1:4">
      <c r="A27579" t="s">
        <v>77613</v>
      </c>
      <c r="B27579" t="s">
        <v>77614</v>
      </c>
      <c r="D27579" t="str">
        <f t="shared" si="430"/>
        <v>GLMRAD1447 Simran Sekhon MED Radiology GL Only</v>
      </c>
    </row>
    <row r="27580" spans="1:4">
      <c r="A27580" t="s">
        <v>77615</v>
      </c>
      <c r="B27580" t="s">
        <v>77616</v>
      </c>
      <c r="D27580" t="str">
        <f t="shared" si="430"/>
        <v>GLLDES1446 Katia Vega DEPARTMENT OF DESIGN GL Only</v>
      </c>
    </row>
    <row r="27581" spans="1:4">
      <c r="A27581" t="s">
        <v>77617</v>
      </c>
      <c r="B27581" t="s">
        <v>77618</v>
      </c>
      <c r="D27581" t="str">
        <f t="shared" si="430"/>
        <v>GLLASA1445 Ga Young Chung ASIAN AMERICAN GL Only</v>
      </c>
    </row>
    <row r="27582" spans="1:4">
      <c r="A27582" t="s">
        <v>77619</v>
      </c>
      <c r="B27582" t="s">
        <v>77620</v>
      </c>
      <c r="D27582" t="str">
        <f t="shared" si="430"/>
        <v>GLMARO1444 Sonja Dieterich MED Radiation Oncology GL Only</v>
      </c>
    </row>
    <row r="27583" spans="1:4">
      <c r="A27583" t="s">
        <v>77621</v>
      </c>
      <c r="B27583" t="s">
        <v>77622</v>
      </c>
      <c r="D27583" t="str">
        <f t="shared" si="430"/>
        <v>GLVVSR1443 Barbro Filliquist VM SURGRAD SCIENCE GL Only</v>
      </c>
    </row>
    <row r="27584" spans="1:4">
      <c r="A27584" t="s">
        <v>77623</v>
      </c>
      <c r="B27584" t="s">
        <v>77624</v>
      </c>
      <c r="D27584" t="str">
        <f t="shared" si="430"/>
        <v>GLMORT1442 H Moehring MED Orthopaedic Surgery GL Only</v>
      </c>
    </row>
    <row r="27585" spans="1:4">
      <c r="A27585" t="s">
        <v>77625</v>
      </c>
      <c r="B27585" t="s">
        <v>77626</v>
      </c>
      <c r="D27585" t="str">
        <f t="shared" si="430"/>
        <v>GLMPSY1441 Resul Ozbayrak MED Psychiatry And Behav Sci GL Only</v>
      </c>
    </row>
    <row r="27586" spans="1:4">
      <c r="A27586" t="s">
        <v>77627</v>
      </c>
      <c r="B27586" t="s">
        <v>77628</v>
      </c>
      <c r="D27586" t="str">
        <f t="shared" si="430"/>
        <v>GLALAW1440 Su Tzai Soong LAND AIR And WATER RESOURCES GL Only</v>
      </c>
    </row>
    <row r="27587" spans="1:4">
      <c r="A27587" t="s">
        <v>77629</v>
      </c>
      <c r="B27587" t="s">
        <v>77630</v>
      </c>
      <c r="D27587" t="str">
        <f t="shared" ref="D27587:D27650" si="431">A27587&amp;" "&amp;B27587</f>
        <v>GLIMEN1439 Mark M Moriwaki MED Int Med Endocrinology GL Only</v>
      </c>
    </row>
    <row r="27588" spans="1:4">
      <c r="A27588" t="s">
        <v>77631</v>
      </c>
      <c r="B27588" t="s">
        <v>77632</v>
      </c>
      <c r="D27588" t="str">
        <f t="shared" si="431"/>
        <v>GLLUWP1438 Dennis Quinn UNIVERSITY WRITING PROGRAM GL Only</v>
      </c>
    </row>
    <row r="27589" spans="1:4">
      <c r="A27589" t="s">
        <v>77633</v>
      </c>
      <c r="B27589" t="s">
        <v>77634</v>
      </c>
      <c r="D27589" t="str">
        <f t="shared" si="431"/>
        <v>GLECHE1437 Jennifer Curtis CHEMICAL ENGINEERING GL Only</v>
      </c>
    </row>
    <row r="27590" spans="1:4">
      <c r="A27590" t="s">
        <v>77635</v>
      </c>
      <c r="B27590" t="s">
        <v>77636</v>
      </c>
      <c r="D27590" t="str">
        <f t="shared" si="431"/>
        <v>GLMERM1436 John Liu MED Emergency Medicine GL Only</v>
      </c>
    </row>
    <row r="27591" spans="1:4">
      <c r="A27591" t="s">
        <v>77637</v>
      </c>
      <c r="B27591" t="s">
        <v>77638</v>
      </c>
      <c r="D27591" t="str">
        <f t="shared" si="431"/>
        <v>GLACHE1435 Joan Wright HUMAN ECOLOGY GL Only</v>
      </c>
    </row>
    <row r="27592" spans="1:4">
      <c r="A27592" t="s">
        <v>77639</v>
      </c>
      <c r="B27592" t="s">
        <v>77640</v>
      </c>
      <c r="D27592" t="str">
        <f t="shared" si="431"/>
        <v>GLMFCM1434 Katherine Gardner MED Family And Community Med GL Only</v>
      </c>
    </row>
    <row r="27593" spans="1:4">
      <c r="A27593" t="s">
        <v>77641</v>
      </c>
      <c r="B27593" t="s">
        <v>77642</v>
      </c>
      <c r="D27593" t="str">
        <f t="shared" si="431"/>
        <v>GLLSTA1433 Hans Georg Mueller STATISTICS GL Only</v>
      </c>
    </row>
    <row r="27594" spans="1:4">
      <c r="A27594" t="s">
        <v>77643</v>
      </c>
      <c r="B27594" t="s">
        <v>77644</v>
      </c>
      <c r="D27594" t="str">
        <f t="shared" si="431"/>
        <v>GLIMCA1432 Saul Schaefer MED INT MED CARDIOLOGY GL Only</v>
      </c>
    </row>
    <row r="27595" spans="1:4">
      <c r="A27595" t="s">
        <v>77645</v>
      </c>
      <c r="B27595" t="s">
        <v>77646</v>
      </c>
      <c r="D27595" t="str">
        <f t="shared" si="431"/>
        <v>GLAPLS1431 Mikal Saltveit PLANT SCIENCES GL Only</v>
      </c>
    </row>
    <row r="27596" spans="1:4">
      <c r="A27596" t="s">
        <v>77647</v>
      </c>
      <c r="B27596" t="s">
        <v>77648</v>
      </c>
      <c r="D27596" t="str">
        <f t="shared" si="431"/>
        <v>GLAANS1430 Matthias Hess ANIMAL SCIENCE GL Only</v>
      </c>
    </row>
    <row r="27597" spans="1:4">
      <c r="A27597" t="s">
        <v>77649</v>
      </c>
      <c r="B27597" t="s">
        <v>77650</v>
      </c>
      <c r="D27597" t="str">
        <f t="shared" si="431"/>
        <v>GLVVMB1429 Jennifer Larsen VM MOLECULAR BIO SCIENCES GL Only</v>
      </c>
    </row>
    <row r="27598" spans="1:4">
      <c r="A27598" t="s">
        <v>77651</v>
      </c>
      <c r="B27598" t="s">
        <v>77652</v>
      </c>
      <c r="D27598" t="str">
        <f t="shared" si="431"/>
        <v>GLMOPH1428 Ivan Schwab MED Eye Center GL Only</v>
      </c>
    </row>
    <row r="27599" spans="1:4">
      <c r="A27599" t="s">
        <v>77653</v>
      </c>
      <c r="B27599" t="s">
        <v>77654</v>
      </c>
      <c r="D27599" t="str">
        <f t="shared" si="431"/>
        <v>GLIMGI1427 Eddie Cheung MED Int Med Gastroenterology GL Only</v>
      </c>
    </row>
    <row r="27600" spans="1:4">
      <c r="A27600" t="s">
        <v>77655</v>
      </c>
      <c r="B27600" t="s">
        <v>77656</v>
      </c>
      <c r="D27600" t="str">
        <f t="shared" si="431"/>
        <v>GLIMHO1425 Adam Giermasz MED Int Med HEMONC GL Only</v>
      </c>
    </row>
    <row r="27601" spans="1:4">
      <c r="A27601" t="s">
        <v>77657</v>
      </c>
      <c r="B27601" t="s">
        <v>77658</v>
      </c>
      <c r="D27601" t="str">
        <f t="shared" si="431"/>
        <v>GLMRAD1424 James Seibert MED Radiology GL Only</v>
      </c>
    </row>
    <row r="27602" spans="1:4">
      <c r="A27602" t="s">
        <v>77659</v>
      </c>
      <c r="B27602" t="s">
        <v>77660</v>
      </c>
      <c r="D27602" t="str">
        <f t="shared" si="431"/>
        <v>GLLPHY1423 Manuel Calderon De La Barca Sanchez PHYSICS GL Only</v>
      </c>
    </row>
    <row r="27603" spans="1:4">
      <c r="A27603" t="s">
        <v>77661</v>
      </c>
      <c r="B27603" t="s">
        <v>77662</v>
      </c>
      <c r="D27603" t="str">
        <f t="shared" si="431"/>
        <v>GLLSTA1422 Tae Kim STATISTICS GL Only</v>
      </c>
    </row>
    <row r="27604" spans="1:4">
      <c r="A27604" t="s">
        <v>77663</v>
      </c>
      <c r="B27604" t="s">
        <v>77664</v>
      </c>
      <c r="D27604" t="str">
        <f t="shared" si="431"/>
        <v>GLLSOC1421 John Lofland SOCIOLOGY GL Only</v>
      </c>
    </row>
    <row r="27605" spans="1:4">
      <c r="A27605" t="s">
        <v>77665</v>
      </c>
      <c r="B27605" t="s">
        <v>77666</v>
      </c>
      <c r="D27605" t="str">
        <f t="shared" si="431"/>
        <v>GLIMHP1420 Isabelle King MED Int Med Hospitalist GL Only</v>
      </c>
    </row>
    <row r="27606" spans="1:4">
      <c r="A27606" t="s">
        <v>77667</v>
      </c>
      <c r="B27606" t="s">
        <v>77668</v>
      </c>
      <c r="D27606" t="str">
        <f t="shared" si="431"/>
        <v>GLMERM1419 Mary Bing MED Emergency Medicine GL Only</v>
      </c>
    </row>
    <row r="27607" spans="1:4">
      <c r="A27607" t="s">
        <v>77669</v>
      </c>
      <c r="B27607" t="s">
        <v>77670</v>
      </c>
      <c r="D27607" t="str">
        <f t="shared" si="431"/>
        <v>GLVVSR1418 Erik Wisner VM SURGRAD SCIENCE GL Only</v>
      </c>
    </row>
    <row r="27608" spans="1:4">
      <c r="A27608" t="s">
        <v>77671</v>
      </c>
      <c r="B27608" t="s">
        <v>77672</v>
      </c>
      <c r="D27608" t="str">
        <f t="shared" si="431"/>
        <v>GLECSE1417 Premkumar Devanbu ENGR COMPUTER SCIENCE GL Only</v>
      </c>
    </row>
    <row r="27609" spans="1:4">
      <c r="A27609" t="s">
        <v>77673</v>
      </c>
      <c r="B27609" t="s">
        <v>77674</v>
      </c>
      <c r="D27609" t="str">
        <f t="shared" si="431"/>
        <v>GLDEDU1416 Steven Athanases EDUCATION GL Only</v>
      </c>
    </row>
    <row r="27610" spans="1:4">
      <c r="A27610" t="s">
        <v>77675</v>
      </c>
      <c r="B27610" t="s">
        <v>77676</v>
      </c>
      <c r="D27610" t="str">
        <f t="shared" si="431"/>
        <v>GLADES1415 Debapriya Chakraborty ENVIRONMENTAL SCIENCE And POLICY GL Only</v>
      </c>
    </row>
    <row r="27611" spans="1:4">
      <c r="A27611" t="s">
        <v>77677</v>
      </c>
      <c r="B27611" t="s">
        <v>77678</v>
      </c>
      <c r="D27611" t="str">
        <f t="shared" si="431"/>
        <v>GLMPMR1414 Patrick Kortebein MED Physical Medicine And Rehab GL Only</v>
      </c>
    </row>
    <row r="27612" spans="1:4">
      <c r="A27612" t="s">
        <v>77679</v>
      </c>
      <c r="B27612" t="s">
        <v>77680</v>
      </c>
      <c r="D27612" t="str">
        <f t="shared" si="431"/>
        <v>GLMPED1413 Sara Aghamohammadi MED Pediatrics GL Only</v>
      </c>
    </row>
    <row r="27613" spans="1:4">
      <c r="A27613" t="s">
        <v>77681</v>
      </c>
      <c r="B27613" t="s">
        <v>77682</v>
      </c>
      <c r="D27613" t="str">
        <f t="shared" si="431"/>
        <v>GLEECE1412 Paul Hurst ELECT And COMP ENGR GL Only</v>
      </c>
    </row>
    <row r="27614" spans="1:4">
      <c r="A27614" t="s">
        <v>77683</v>
      </c>
      <c r="B27614" t="s">
        <v>77684</v>
      </c>
      <c r="D27614" t="str">
        <f t="shared" si="431"/>
        <v>GLIMGM1411 Heather Vierra MED Int Med Genl Medicine GL Only</v>
      </c>
    </row>
    <row r="27615" spans="1:4">
      <c r="A27615" t="s">
        <v>77685</v>
      </c>
      <c r="B27615" t="s">
        <v>77686</v>
      </c>
      <c r="D27615" t="str">
        <f t="shared" si="431"/>
        <v>GLLECN1410 Diana Moreira ECONOMICS GL Only</v>
      </c>
    </row>
    <row r="27616" spans="1:4">
      <c r="A27616" t="s">
        <v>77687</v>
      </c>
      <c r="B27616" t="s">
        <v>77688</v>
      </c>
      <c r="D27616" t="str">
        <f t="shared" si="431"/>
        <v>GLMPED1409 Deepika Saini MED Pediatrics GL Only</v>
      </c>
    </row>
    <row r="27617" spans="1:4">
      <c r="A27617" t="s">
        <v>77689</v>
      </c>
      <c r="B27617" t="s">
        <v>77690</v>
      </c>
      <c r="D27617" t="str">
        <f t="shared" si="431"/>
        <v>GLMOBG1408 J Trelford MED Obstetrics And Gynecology GL Only</v>
      </c>
    </row>
    <row r="27618" spans="1:4">
      <c r="A27618" t="s">
        <v>77691</v>
      </c>
      <c r="B27618" t="s">
        <v>77692</v>
      </c>
      <c r="D27618" t="str">
        <f t="shared" si="431"/>
        <v>GLMPED1407 Kathryn Carlsen MED Pediatrics GL Only</v>
      </c>
    </row>
    <row r="27619" spans="1:4">
      <c r="A27619" t="s">
        <v>77693</v>
      </c>
      <c r="B27619" t="s">
        <v>77694</v>
      </c>
      <c r="D27619" t="str">
        <f t="shared" si="431"/>
        <v>GLIMGM1406 Priscilla Yee MED Int Med GM Education GL Only</v>
      </c>
    </row>
    <row r="27620" spans="1:4">
      <c r="A27620" t="s">
        <v>77695</v>
      </c>
      <c r="B27620" t="s">
        <v>77696</v>
      </c>
      <c r="D27620" t="str">
        <f t="shared" si="431"/>
        <v>GLVVME1405 Lyndsay Phillips VM MEDICINE And EPIDEMIOLOGY GL Only</v>
      </c>
    </row>
    <row r="27621" spans="1:4">
      <c r="A27621" t="s">
        <v>77697</v>
      </c>
      <c r="B27621" t="s">
        <v>77698</v>
      </c>
      <c r="D27621" t="str">
        <f t="shared" si="431"/>
        <v>GLECSE1404 Kurt Eiselt ENGR COMPUTER SCIENCE GL Only</v>
      </c>
    </row>
    <row r="27622" spans="1:4">
      <c r="A27622" t="s">
        <v>77699</v>
      </c>
      <c r="B27622" t="s">
        <v>77700</v>
      </c>
      <c r="D27622" t="str">
        <f t="shared" si="431"/>
        <v>GLMADM1403 Ilya Khamishon MED Deans Office GL Only</v>
      </c>
    </row>
    <row r="27623" spans="1:4">
      <c r="A27623" t="s">
        <v>77701</v>
      </c>
      <c r="B27623" t="s">
        <v>77702</v>
      </c>
      <c r="D27623" t="str">
        <f t="shared" si="431"/>
        <v>GLLCHE1402 Xi Chen CHEMISTRY GL Only</v>
      </c>
    </row>
    <row r="27624" spans="1:4">
      <c r="A27624" t="s">
        <v>77703</v>
      </c>
      <c r="B27624" t="s">
        <v>77704</v>
      </c>
      <c r="D27624" t="str">
        <f t="shared" si="431"/>
        <v>GLMSUR1401 Lee Pu MED Surgery GL Only</v>
      </c>
    </row>
    <row r="27625" spans="1:4">
      <c r="A27625" t="s">
        <v>77705</v>
      </c>
      <c r="B27625" t="s">
        <v>77706</v>
      </c>
      <c r="D27625" t="str">
        <f t="shared" si="431"/>
        <v>GLACHE1400 Ryan Galt HUMAN ECOLOGY GL Only</v>
      </c>
    </row>
    <row r="27626" spans="1:4">
      <c r="A27626" t="s">
        <v>77707</v>
      </c>
      <c r="B27626" t="s">
        <v>77708</v>
      </c>
      <c r="D27626" t="str">
        <f t="shared" si="431"/>
        <v>GLACHE1399 Rand Conger HUMAN ECOLOGY GL Only</v>
      </c>
    </row>
    <row r="27627" spans="1:4">
      <c r="A27627" t="s">
        <v>77709</v>
      </c>
      <c r="B27627" t="s">
        <v>77710</v>
      </c>
      <c r="D27627" t="str">
        <f t="shared" si="431"/>
        <v>GLIMGI1398 Jesse Stondell MED Int Med Gastroenterology GL Only</v>
      </c>
    </row>
    <row r="27628" spans="1:4">
      <c r="A27628" t="s">
        <v>77711</v>
      </c>
      <c r="B27628" t="s">
        <v>77712</v>
      </c>
      <c r="D27628" t="str">
        <f t="shared" si="431"/>
        <v>GLECEE1397 Peter G Green CIVIL And ENVIRONMENTAL ENGR GL Only</v>
      </c>
    </row>
    <row r="27629" spans="1:4">
      <c r="A27629" t="s">
        <v>77713</v>
      </c>
      <c r="B27629" t="s">
        <v>77714</v>
      </c>
      <c r="D27629" t="str">
        <f t="shared" si="431"/>
        <v>GLAPLS1396 Barbara Blanco Ulate PLANT SCIENCES GL Only</v>
      </c>
    </row>
    <row r="27630" spans="1:4">
      <c r="A27630" t="s">
        <v>77715</v>
      </c>
      <c r="B27630" t="s">
        <v>77716</v>
      </c>
      <c r="D27630" t="str">
        <f t="shared" si="431"/>
        <v>GLMORT1395 Ellen Fitzpatrick MED Orthopaedic Surgery GL Only</v>
      </c>
    </row>
    <row r="27631" spans="1:4">
      <c r="A27631" t="s">
        <v>77717</v>
      </c>
      <c r="B27631" t="s">
        <v>77718</v>
      </c>
      <c r="D27631" t="str">
        <f t="shared" si="431"/>
        <v>GLMDER1394 Susan Boone MED Dermatology GL Only</v>
      </c>
    </row>
    <row r="27632" spans="1:4">
      <c r="A27632" t="s">
        <v>77719</v>
      </c>
      <c r="B27632" t="s">
        <v>77720</v>
      </c>
      <c r="D27632" t="str">
        <f t="shared" si="431"/>
        <v>GLBNPB1393 John Horowitz NEURO PHYSIO And BEHAVIOR GL Only</v>
      </c>
    </row>
    <row r="27633" spans="1:4">
      <c r="A27633" t="s">
        <v>77721</v>
      </c>
      <c r="B27633" t="s">
        <v>77722</v>
      </c>
      <c r="D27633" t="str">
        <f t="shared" si="431"/>
        <v>GLECHE1392 Simon Bare CHEMICAL ENGINEERING GL Only</v>
      </c>
    </row>
    <row r="27634" spans="1:4">
      <c r="A27634" t="s">
        <v>77723</v>
      </c>
      <c r="B27634" t="s">
        <v>77724</v>
      </c>
      <c r="D27634" t="str">
        <f t="shared" si="431"/>
        <v>GLAPPA1391 George Bruening PLANT PATHOLOGY GL Only</v>
      </c>
    </row>
    <row r="27635" spans="1:4">
      <c r="A27635" t="s">
        <v>77725</v>
      </c>
      <c r="B27635" t="s">
        <v>77726</v>
      </c>
      <c r="D27635" t="str">
        <f t="shared" si="431"/>
        <v>GLMRAD1390 Terry Jones MED Radiology GL Only</v>
      </c>
    </row>
    <row r="27636" spans="1:4">
      <c r="A27636" t="s">
        <v>77727</v>
      </c>
      <c r="B27636" t="s">
        <v>77728</v>
      </c>
      <c r="D27636" t="str">
        <f t="shared" si="431"/>
        <v>GLLHIS1389 Gregory Downs HISTORY GL Only</v>
      </c>
    </row>
    <row r="27637" spans="1:4">
      <c r="A27637" t="s">
        <v>77729</v>
      </c>
      <c r="B27637" t="s">
        <v>77730</v>
      </c>
      <c r="D27637" t="str">
        <f t="shared" si="431"/>
        <v>GLMPED1388 Arun Panigrahi MED Pediatrics GL Only</v>
      </c>
    </row>
    <row r="27638" spans="1:4">
      <c r="A27638" t="s">
        <v>77731</v>
      </c>
      <c r="B27638" t="s">
        <v>77732</v>
      </c>
      <c r="D27638" t="str">
        <f t="shared" si="431"/>
        <v>GLALAW1387 Carlos Puente LAND AIR And WATER RESOURCES GL Only</v>
      </c>
    </row>
    <row r="27639" spans="1:4">
      <c r="A27639" t="s">
        <v>77733</v>
      </c>
      <c r="B27639" t="s">
        <v>77734</v>
      </c>
      <c r="D27639" t="str">
        <f t="shared" si="431"/>
        <v>GLVPHR1386 Bret Mcnabb VM POPULATION HLTH And REPROD GL Only</v>
      </c>
    </row>
    <row r="27640" spans="1:4">
      <c r="A27640" t="s">
        <v>77735</v>
      </c>
      <c r="B27640" t="s">
        <v>77736</v>
      </c>
      <c r="D27640" t="str">
        <f t="shared" si="431"/>
        <v>GLLUWP1385 Carl Whithaus UNIVERSITY WRITING PROGRAM GL Only</v>
      </c>
    </row>
    <row r="27641" spans="1:4">
      <c r="A27641" t="s">
        <v>77737</v>
      </c>
      <c r="B27641" t="s">
        <v>77738</v>
      </c>
      <c r="D27641" t="str">
        <f t="shared" si="431"/>
        <v>GLMOBG1384 Alison Breen MED Obstetrics And Gynecology GL Only</v>
      </c>
    </row>
    <row r="27642" spans="1:4">
      <c r="A27642" t="s">
        <v>77739</v>
      </c>
      <c r="B27642" t="s">
        <v>77740</v>
      </c>
      <c r="D27642" t="str">
        <f t="shared" si="431"/>
        <v>GLLMAT1383 Carlos Borges MATHEMATICS GL Only</v>
      </c>
    </row>
    <row r="27643" spans="1:4">
      <c r="A27643" t="s">
        <v>77741</v>
      </c>
      <c r="B27643" t="s">
        <v>77742</v>
      </c>
      <c r="D27643" t="str">
        <f t="shared" si="431"/>
        <v>GLVAPC1382 Elizabeth Didier VM ANAT PHYSIO And CELL BIOLOGY GL Only</v>
      </c>
    </row>
    <row r="27644" spans="1:4">
      <c r="A27644" t="s">
        <v>77743</v>
      </c>
      <c r="B27644" t="s">
        <v>77744</v>
      </c>
      <c r="D27644" t="str">
        <f t="shared" si="431"/>
        <v>GLMINT1381 Darryl Hunter MED Int Med Admin GL Only</v>
      </c>
    </row>
    <row r="27645" spans="1:4">
      <c r="A27645" t="s">
        <v>77745</v>
      </c>
      <c r="B27645" t="s">
        <v>77746</v>
      </c>
      <c r="D27645" t="str">
        <f t="shared" si="431"/>
        <v>GLMPHA1380 Heike Wulff MED Pharmacology GL Only</v>
      </c>
    </row>
    <row r="27646" spans="1:4">
      <c r="A27646" t="s">
        <v>77747</v>
      </c>
      <c r="B27646" t="s">
        <v>77748</v>
      </c>
      <c r="D27646" t="str">
        <f t="shared" si="431"/>
        <v>GLIMCA1379 Reza Nazari MED INT MED CARDIOLOGY GL Only</v>
      </c>
    </row>
    <row r="27647" spans="1:4">
      <c r="A27647" t="s">
        <v>77749</v>
      </c>
      <c r="B27647" t="s">
        <v>77750</v>
      </c>
      <c r="D27647" t="str">
        <f t="shared" si="431"/>
        <v>GLAANS1378 Andrea Schreier ANIMAL SCIENCE GL Only</v>
      </c>
    </row>
    <row r="27648" spans="1:4">
      <c r="A27648" t="s">
        <v>77751</v>
      </c>
      <c r="B27648" t="s">
        <v>77752</v>
      </c>
      <c r="D27648" t="str">
        <f t="shared" si="431"/>
        <v>GLAPLS1377 Albert Fischer PLANT SCIENCES GL Only</v>
      </c>
    </row>
    <row r="27649" spans="1:4">
      <c r="A27649" t="s">
        <v>77753</v>
      </c>
      <c r="B27649" t="s">
        <v>77754</v>
      </c>
      <c r="D27649" t="str">
        <f t="shared" si="431"/>
        <v>GLECHE1376 Somen Nandi CHEMICAL ENGINEERING GL Only</v>
      </c>
    </row>
    <row r="27650" spans="1:4">
      <c r="A27650" t="s">
        <v>77755</v>
      </c>
      <c r="B27650" t="s">
        <v>77756</v>
      </c>
      <c r="D27650" t="str">
        <f t="shared" si="431"/>
        <v>GLADES1375 Alan Jassby ENVIRONMENTAL SCIENCE And POLICY GL Only</v>
      </c>
    </row>
    <row r="27651" spans="1:4">
      <c r="A27651" t="s">
        <v>77757</v>
      </c>
      <c r="B27651" t="s">
        <v>77758</v>
      </c>
      <c r="D27651" t="str">
        <f t="shared" ref="D27651:D27714" si="432">A27651&amp;" "&amp;B27651</f>
        <v>GLAPLS1374 David Mackill PLANT SCIENCES GL Only</v>
      </c>
    </row>
    <row r="27652" spans="1:4">
      <c r="A27652" t="s">
        <v>77759</v>
      </c>
      <c r="B27652" t="s">
        <v>77760</v>
      </c>
      <c r="D27652" t="str">
        <f t="shared" si="432"/>
        <v>GLMRAD1373 Richard Latchaw MED Radiology GL Only</v>
      </c>
    </row>
    <row r="27653" spans="1:4">
      <c r="A27653" t="s">
        <v>77761</v>
      </c>
      <c r="B27653" t="s">
        <v>77762</v>
      </c>
      <c r="D27653" t="str">
        <f t="shared" si="432"/>
        <v>GLBMCB1372 Mark Sanders MOLECULAR And CELLULAR BIO GL Only</v>
      </c>
    </row>
    <row r="27654" spans="1:4">
      <c r="A27654" t="s">
        <v>77763</v>
      </c>
      <c r="B27654" t="s">
        <v>77764</v>
      </c>
      <c r="D27654" t="str">
        <f t="shared" si="432"/>
        <v>GLIMCT1371 Naseem Esteghamat Med Int Med HMCTBMT GL Only</v>
      </c>
    </row>
    <row r="27655" spans="1:4">
      <c r="A27655" t="s">
        <v>77765</v>
      </c>
      <c r="B27655" t="s">
        <v>77766</v>
      </c>
      <c r="D27655" t="str">
        <f t="shared" si="432"/>
        <v>GLLPOL1370 Clyde Jacobs POLITICAL SCIENCE GL Only</v>
      </c>
    </row>
    <row r="27656" spans="1:4">
      <c r="A27656" t="s">
        <v>77767</v>
      </c>
      <c r="B27656" t="s">
        <v>77768</v>
      </c>
      <c r="D27656" t="str">
        <f t="shared" si="432"/>
        <v>GLAPLS1369 Kevin Rice PLANT SCIENCES GL Only</v>
      </c>
    </row>
    <row r="27657" spans="1:4">
      <c r="A27657" t="s">
        <v>77769</v>
      </c>
      <c r="B27657" t="s">
        <v>77770</v>
      </c>
      <c r="D27657" t="str">
        <f t="shared" si="432"/>
        <v>GLVPMI1368 Gregory Lanzaro VM PATHOLOGY MICRO And IMMUN GL Only</v>
      </c>
    </row>
    <row r="27658" spans="1:4">
      <c r="A27658" t="s">
        <v>77771</v>
      </c>
      <c r="B27658" t="s">
        <v>77772</v>
      </c>
      <c r="D27658" t="str">
        <f t="shared" si="432"/>
        <v>GLIMRH1367 Harbrinder Sandhu MED Int Med Rheumatology GL Only</v>
      </c>
    </row>
    <row r="27659" spans="1:4">
      <c r="A27659" t="s">
        <v>77773</v>
      </c>
      <c r="B27659" t="s">
        <v>77774</v>
      </c>
      <c r="D27659" t="str">
        <f t="shared" si="432"/>
        <v>GLAVIT1366 Anita Oberholster VITICULTURE And ENOLOGY GL Only</v>
      </c>
    </row>
    <row r="27660" spans="1:4">
      <c r="A27660" t="s">
        <v>77775</v>
      </c>
      <c r="B27660" t="s">
        <v>77776</v>
      </c>
      <c r="D27660" t="str">
        <f t="shared" si="432"/>
        <v>GLBMCB1365 John Lagarias MOLECULAR And CELLULAR BIO GL Only</v>
      </c>
    </row>
    <row r="27661" spans="1:4">
      <c r="A27661" t="s">
        <v>77777</v>
      </c>
      <c r="B27661" t="s">
        <v>77778</v>
      </c>
      <c r="D27661" t="str">
        <f t="shared" si="432"/>
        <v>GLECEE1364 Austin Brown CIVIL And ENVIRONMENTAL ENGR GL Only</v>
      </c>
    </row>
    <row r="27662" spans="1:4">
      <c r="A27662" t="s">
        <v>77779</v>
      </c>
      <c r="B27662" t="s">
        <v>77780</v>
      </c>
      <c r="D27662" t="str">
        <f t="shared" si="432"/>
        <v>GLLMAT1363 Dan Romik MATHEMATICS GL Only</v>
      </c>
    </row>
    <row r="27663" spans="1:4">
      <c r="A27663" t="s">
        <v>77781</v>
      </c>
      <c r="B27663" t="s">
        <v>77782</v>
      </c>
      <c r="D27663" t="str">
        <f t="shared" si="432"/>
        <v>GLMPAT1362 Patricia Dalton MED Pathology And Lab Medicine GL Only</v>
      </c>
    </row>
    <row r="27664" spans="1:4">
      <c r="A27664" t="s">
        <v>77783</v>
      </c>
      <c r="B27664" t="s">
        <v>77784</v>
      </c>
      <c r="D27664" t="str">
        <f t="shared" si="432"/>
        <v>GLMANS1361 Scott Pritzlaff MED Anesth And Pain Medicine GL Only</v>
      </c>
    </row>
    <row r="27665" spans="1:4">
      <c r="A27665" t="s">
        <v>77785</v>
      </c>
      <c r="B27665" t="s">
        <v>77786</v>
      </c>
      <c r="D27665" t="str">
        <f t="shared" si="432"/>
        <v>GLAARE1360 Rachael Goodhue AG And RESOURCE ECONOMICS GL Only</v>
      </c>
    </row>
    <row r="27666" spans="1:4">
      <c r="A27666" t="s">
        <v>77787</v>
      </c>
      <c r="B27666" t="s">
        <v>77788</v>
      </c>
      <c r="D27666" t="str">
        <f t="shared" si="432"/>
        <v>GLMOBG1359 Kelly Mccue MED Obstetrics And Gynecology GL Only</v>
      </c>
    </row>
    <row r="27667" spans="1:4">
      <c r="A27667" t="s">
        <v>77789</v>
      </c>
      <c r="B27667" t="s">
        <v>77790</v>
      </c>
      <c r="D27667" t="str">
        <f t="shared" si="432"/>
        <v>GLVAPC1358 Damian Genetos VM ANAT PHYSIO And CELL BIOLOGY GL Only</v>
      </c>
    </row>
    <row r="27668" spans="1:4">
      <c r="A27668" t="s">
        <v>77791</v>
      </c>
      <c r="B27668" t="s">
        <v>77792</v>
      </c>
      <c r="D27668" t="str">
        <f t="shared" si="432"/>
        <v>GLBMCB1357 James Letts MOLECULAR And CELLULAR BIO GL Only</v>
      </c>
    </row>
    <row r="27669" spans="1:4">
      <c r="A27669" t="s">
        <v>77793</v>
      </c>
      <c r="B27669" t="s">
        <v>77794</v>
      </c>
      <c r="D27669" t="str">
        <f t="shared" si="432"/>
        <v>GLLPOL1356 Richard W Gable POLITICAL SCIENCE GL Only</v>
      </c>
    </row>
    <row r="27670" spans="1:4">
      <c r="A27670" t="s">
        <v>77795</v>
      </c>
      <c r="B27670" t="s">
        <v>77796</v>
      </c>
      <c r="D27670" t="str">
        <f t="shared" si="432"/>
        <v>GLIMHP1355 Bernardo Guevara MED Int Med Hospitalist GL Only</v>
      </c>
    </row>
    <row r="27671" spans="1:4">
      <c r="A27671" t="s">
        <v>77797</v>
      </c>
      <c r="B27671" t="s">
        <v>77798</v>
      </c>
      <c r="D27671" t="str">
        <f t="shared" si="432"/>
        <v>GLACHE1354 Stephen Brush HUMAN ECOLOGY GL Only</v>
      </c>
    </row>
    <row r="27672" spans="1:4">
      <c r="A27672" t="s">
        <v>77799</v>
      </c>
      <c r="B27672" t="s">
        <v>77800</v>
      </c>
      <c r="D27672" t="str">
        <f t="shared" si="432"/>
        <v>GLALAW1353 Daniel Geisseler LAND AIR And WATER RESOURCES GL Only</v>
      </c>
    </row>
    <row r="27673" spans="1:4">
      <c r="A27673" t="s">
        <v>77801</v>
      </c>
      <c r="B27673" t="s">
        <v>77802</v>
      </c>
      <c r="D27673" t="str">
        <f t="shared" si="432"/>
        <v>GLIMNE1352 Michael T Sim MED Int Med Nephrology GL Only</v>
      </c>
    </row>
    <row r="27674" spans="1:4">
      <c r="A27674" t="s">
        <v>77803</v>
      </c>
      <c r="B27674" t="s">
        <v>77804</v>
      </c>
      <c r="D27674" t="str">
        <f t="shared" si="432"/>
        <v>GLAARE1351 Richard Sexton AG And RESOURCE ECONOMICS GL Only</v>
      </c>
    </row>
    <row r="27675" spans="1:4">
      <c r="A27675" t="s">
        <v>77805</v>
      </c>
      <c r="B27675" t="s">
        <v>77806</v>
      </c>
      <c r="D27675" t="str">
        <f t="shared" si="432"/>
        <v>GLLUWP1350 William Sewell UNIVERSITY WRITING PROGRAM GL Only</v>
      </c>
    </row>
    <row r="27676" spans="1:4">
      <c r="A27676" t="s">
        <v>77807</v>
      </c>
      <c r="B27676" t="s">
        <v>77808</v>
      </c>
      <c r="D27676" t="str">
        <f t="shared" si="432"/>
        <v>GLDEDU1349 Manisha Lakhotia Neti EDUCATION GL Only</v>
      </c>
    </row>
    <row r="27677" spans="1:4">
      <c r="A27677" t="s">
        <v>77809</v>
      </c>
      <c r="B27677" t="s">
        <v>77810</v>
      </c>
      <c r="D27677" t="str">
        <f t="shared" si="432"/>
        <v>GLLGSW1348 Judith Newton GENDERSEXUALITY WOMENSSTUDIES GL Only</v>
      </c>
    </row>
    <row r="27678" spans="1:4">
      <c r="A27678" t="s">
        <v>77811</v>
      </c>
      <c r="B27678" t="s">
        <v>77812</v>
      </c>
      <c r="D27678" t="str">
        <f t="shared" si="432"/>
        <v>GLMPAT1347 Izumi Maezawa MED Pathology And Lab Medicine GL Only</v>
      </c>
    </row>
    <row r="27679" spans="1:4">
      <c r="A27679" t="s">
        <v>77813</v>
      </c>
      <c r="B27679" t="s">
        <v>77814</v>
      </c>
      <c r="D27679" t="str">
        <f t="shared" si="432"/>
        <v>GLMADM1346 Anika May MED Deans Office GL Only</v>
      </c>
    </row>
    <row r="27680" spans="1:4">
      <c r="A27680" t="s">
        <v>77815</v>
      </c>
      <c r="B27680" t="s">
        <v>77816</v>
      </c>
      <c r="D27680" t="str">
        <f t="shared" si="432"/>
        <v>GLLECN1345 Joaquim Silvestre ECONOMICS GL Only</v>
      </c>
    </row>
    <row r="27681" spans="1:4">
      <c r="A27681" t="s">
        <v>77817</v>
      </c>
      <c r="B27681" t="s">
        <v>77818</v>
      </c>
      <c r="D27681" t="str">
        <f t="shared" si="432"/>
        <v>GLLMUS1344 Ross Bauer MUSIC GL Only</v>
      </c>
    </row>
    <row r="27682" spans="1:4">
      <c r="A27682" t="s">
        <v>77819</v>
      </c>
      <c r="B27682" t="s">
        <v>77820</v>
      </c>
      <c r="D27682" t="str">
        <f t="shared" si="432"/>
        <v>GLMRAD1343 Ramsey Badawi MED Radiology GL Only</v>
      </c>
    </row>
    <row r="27683" spans="1:4">
      <c r="A27683" t="s">
        <v>77821</v>
      </c>
      <c r="B27683" t="s">
        <v>77822</v>
      </c>
      <c r="D27683" t="str">
        <f t="shared" si="432"/>
        <v>GLAVIT1342 Sahap Kaan Kurtural VITICULTURE And ENOLOGY GL Only</v>
      </c>
    </row>
    <row r="27684" spans="1:4">
      <c r="A27684" t="s">
        <v>77823</v>
      </c>
      <c r="B27684" t="s">
        <v>77824</v>
      </c>
      <c r="D27684" t="str">
        <f t="shared" si="432"/>
        <v>GLMINT1341 Ashley Mills MED Int Med Admin GL Only</v>
      </c>
    </row>
    <row r="27685" spans="1:4">
      <c r="A27685" t="s">
        <v>77825</v>
      </c>
      <c r="B27685" t="s">
        <v>77826</v>
      </c>
      <c r="D27685" t="str">
        <f t="shared" si="432"/>
        <v>GLLSAP1340 Cristina Martinez Carazo SPANISH And PORTUGUESE GL Only</v>
      </c>
    </row>
    <row r="27686" spans="1:4">
      <c r="A27686" t="s">
        <v>77827</v>
      </c>
      <c r="B27686" t="s">
        <v>77828</v>
      </c>
      <c r="D27686" t="str">
        <f t="shared" si="432"/>
        <v>GLAPLS1339 Abhaya Dandekar PLANT SCIENCES GL Only</v>
      </c>
    </row>
    <row r="27687" spans="1:4">
      <c r="A27687" t="s">
        <v>77829</v>
      </c>
      <c r="B27687" t="s">
        <v>77830</v>
      </c>
      <c r="D27687" t="str">
        <f t="shared" si="432"/>
        <v>GLBEVE1338 Eric Sanford EVOLUTION And ECOLOGY GL Only</v>
      </c>
    </row>
    <row r="27688" spans="1:4">
      <c r="A27688" t="s">
        <v>77831</v>
      </c>
      <c r="B27688" t="s">
        <v>77832</v>
      </c>
      <c r="D27688" t="str">
        <f t="shared" si="432"/>
        <v>GLAETX1337 Ronald Tjeerdema ENVIRONMENTAL TOXICOLOGY GL Only</v>
      </c>
    </row>
    <row r="27689" spans="1:4">
      <c r="A27689" t="s">
        <v>77833</v>
      </c>
      <c r="B27689" t="s">
        <v>77834</v>
      </c>
      <c r="D27689" t="str">
        <f t="shared" si="432"/>
        <v>GLLIBR1336 Carolyn Kopper UCDLIBRARY GL Only</v>
      </c>
    </row>
    <row r="27690" spans="1:4">
      <c r="A27690" t="s">
        <v>77835</v>
      </c>
      <c r="B27690" t="s">
        <v>77836</v>
      </c>
      <c r="D27690" t="str">
        <f t="shared" si="432"/>
        <v>GLLSAP1335 Marta Altisent SPANISH And PORTUGUESE GL Only</v>
      </c>
    </row>
    <row r="27691" spans="1:4">
      <c r="A27691" t="s">
        <v>77837</v>
      </c>
      <c r="B27691" t="s">
        <v>77838</v>
      </c>
      <c r="D27691" t="str">
        <f t="shared" si="432"/>
        <v>GLMFCM1334 Christopher Swales MED Family And Community Med GL Only</v>
      </c>
    </row>
    <row r="27692" spans="1:4">
      <c r="A27692" t="s">
        <v>77839</v>
      </c>
      <c r="B27692" t="s">
        <v>77840</v>
      </c>
      <c r="D27692" t="str">
        <f t="shared" si="432"/>
        <v>GLLDES1333 Joseph Pierre DEPARTMENT OF DESIGN GL Only</v>
      </c>
    </row>
    <row r="27693" spans="1:4">
      <c r="A27693" t="s">
        <v>77841</v>
      </c>
      <c r="B27693" t="s">
        <v>77842</v>
      </c>
      <c r="D27693" t="str">
        <f t="shared" si="432"/>
        <v>GLMERM1332 Kenneth Kelley MED Emergency Medicine GL Only</v>
      </c>
    </row>
    <row r="27694" spans="1:4">
      <c r="A27694" t="s">
        <v>77843</v>
      </c>
      <c r="B27694" t="s">
        <v>77844</v>
      </c>
      <c r="D27694" t="str">
        <f t="shared" si="432"/>
        <v>GLLLAW1331 James Smith SCHOOL OF LAW GL Only</v>
      </c>
    </row>
    <row r="27695" spans="1:4">
      <c r="A27695" t="s">
        <v>77845</v>
      </c>
      <c r="B27695" t="s">
        <v>77846</v>
      </c>
      <c r="D27695" t="str">
        <f t="shared" si="432"/>
        <v>GLVVME1330 Sina Marsilio VM MEDICINE And EPIDEMIOLOGY GL Only</v>
      </c>
    </row>
    <row r="27696" spans="1:4">
      <c r="A27696" t="s">
        <v>77847</v>
      </c>
      <c r="B27696" t="s">
        <v>77848</v>
      </c>
      <c r="D27696" t="str">
        <f t="shared" si="432"/>
        <v>GLGSM11329 Panteleimon Loupos GRADUATE SCHOOL OF MANAGEMENT GL Only</v>
      </c>
    </row>
    <row r="27697" spans="1:4">
      <c r="A27697" t="s">
        <v>77849</v>
      </c>
      <c r="B27697" t="s">
        <v>77850</v>
      </c>
      <c r="D27697" t="str">
        <f t="shared" si="432"/>
        <v>GLLPOL1328 Heather Elko POLITICAL SCIENCE GL Only</v>
      </c>
    </row>
    <row r="27698" spans="1:4">
      <c r="A27698" t="s">
        <v>77851</v>
      </c>
      <c r="B27698" t="s">
        <v>77852</v>
      </c>
      <c r="D27698" t="str">
        <f t="shared" si="432"/>
        <v>GLMCEL1327 Thomas Glaser MED Cell Biology And Human Anat GL Only</v>
      </c>
    </row>
    <row r="27699" spans="1:4">
      <c r="A27699" t="s">
        <v>77853</v>
      </c>
      <c r="B27699" t="s">
        <v>77854</v>
      </c>
      <c r="D27699" t="str">
        <f t="shared" si="432"/>
        <v>GLMHPH1326 Jennifer Whistler MED Physiology And Membrane Biol GL Only</v>
      </c>
    </row>
    <row r="27700" spans="1:4">
      <c r="A27700" t="s">
        <v>77855</v>
      </c>
      <c r="B27700" t="s">
        <v>77856</v>
      </c>
      <c r="D27700" t="str">
        <f t="shared" si="432"/>
        <v>GLEBME1325 Vivek Srinivasan BIOMEDICAL ENGINEERING GL Only</v>
      </c>
    </row>
    <row r="27701" spans="1:4">
      <c r="A27701" t="s">
        <v>77857</v>
      </c>
      <c r="B27701" t="s">
        <v>77858</v>
      </c>
      <c r="D27701" t="str">
        <f t="shared" si="432"/>
        <v>GLLDRA1324 Bobbie Bolden THEATRE And DANCE GL Only</v>
      </c>
    </row>
    <row r="27702" spans="1:4">
      <c r="A27702" t="s">
        <v>77859</v>
      </c>
      <c r="B27702" t="s">
        <v>77860</v>
      </c>
      <c r="D27702" t="str">
        <f t="shared" si="432"/>
        <v>GLLPHY1323 Steven Carlip PHYSICS GL Only</v>
      </c>
    </row>
    <row r="27703" spans="1:4">
      <c r="A27703" t="s">
        <v>77861</v>
      </c>
      <c r="B27703" t="s">
        <v>77862</v>
      </c>
      <c r="D27703" t="str">
        <f t="shared" si="432"/>
        <v>GLVVMB1322 Shri Giri VM MOLECULAR BIO SCIENCES GL Only</v>
      </c>
    </row>
    <row r="27704" spans="1:4">
      <c r="A27704" t="s">
        <v>77863</v>
      </c>
      <c r="B27704" t="s">
        <v>77864</v>
      </c>
      <c r="D27704" t="str">
        <f t="shared" si="432"/>
        <v>GLMFCM1321 Timothy N Beamesderfer MED Family And Community Med GL Only</v>
      </c>
    </row>
    <row r="27705" spans="1:4">
      <c r="A27705" t="s">
        <v>77865</v>
      </c>
      <c r="B27705" t="s">
        <v>77866</v>
      </c>
      <c r="D27705" t="str">
        <f t="shared" si="432"/>
        <v>GLMPAT1320 Imran Khan MED Pathology And Lab Medicine GL Only</v>
      </c>
    </row>
    <row r="27706" spans="1:4">
      <c r="A27706" t="s">
        <v>77867</v>
      </c>
      <c r="B27706" t="s">
        <v>77868</v>
      </c>
      <c r="D27706" t="str">
        <f t="shared" si="432"/>
        <v>GLLCHE1319 William Jackson CHEMISTRY GL Only</v>
      </c>
    </row>
    <row r="27707" spans="1:4">
      <c r="A27707" t="s">
        <v>77869</v>
      </c>
      <c r="B27707" t="s">
        <v>77870</v>
      </c>
      <c r="D27707" t="str">
        <f t="shared" si="432"/>
        <v>GLVVSR1318 Katherine Skorupski VM SURGRAD SCIENCE GL Only</v>
      </c>
    </row>
    <row r="27708" spans="1:4">
      <c r="A27708" t="s">
        <v>77871</v>
      </c>
      <c r="B27708" t="s">
        <v>77872</v>
      </c>
      <c r="D27708" t="str">
        <f t="shared" si="432"/>
        <v>GLLMAT1317 D Benson MATHEMATICS GL Only</v>
      </c>
    </row>
    <row r="27709" spans="1:4">
      <c r="A27709" t="s">
        <v>77873</v>
      </c>
      <c r="B27709" t="s">
        <v>77874</v>
      </c>
      <c r="D27709" t="str">
        <f t="shared" si="432"/>
        <v>GLBNPB1316 Lucas Smith NEURO PHYSIO And BEHAVIOR GL Only</v>
      </c>
    </row>
    <row r="27710" spans="1:4">
      <c r="A27710" t="s">
        <v>77875</v>
      </c>
      <c r="B27710" t="s">
        <v>77876</v>
      </c>
      <c r="D27710" t="str">
        <f t="shared" si="432"/>
        <v>GLLCOM1315 Stefan Uhlig COMPARATIVE LITERATURE GL Only</v>
      </c>
    </row>
    <row r="27711" spans="1:4">
      <c r="A27711" t="s">
        <v>77877</v>
      </c>
      <c r="B27711" t="s">
        <v>77878</v>
      </c>
      <c r="D27711" t="str">
        <f t="shared" si="432"/>
        <v>GLDEDU1314 Lawrence Winn EDUCATION GL Only</v>
      </c>
    </row>
    <row r="27712" spans="1:4">
      <c r="A27712" t="s">
        <v>77879</v>
      </c>
      <c r="B27712" t="s">
        <v>77880</v>
      </c>
      <c r="D27712" t="str">
        <f t="shared" si="432"/>
        <v>GLVPHR1313 Joan Rowe VM POPULATION HLTH And REPROD GL Only</v>
      </c>
    </row>
    <row r="27713" spans="1:4">
      <c r="A27713" t="s">
        <v>77881</v>
      </c>
      <c r="B27713" t="s">
        <v>77882</v>
      </c>
      <c r="D27713" t="str">
        <f t="shared" si="432"/>
        <v>GLMRAD1312 Rebecca Stein Wexler MED Radiology GL Only</v>
      </c>
    </row>
    <row r="27714" spans="1:4">
      <c r="A27714" t="s">
        <v>77883</v>
      </c>
      <c r="B27714" t="s">
        <v>77884</v>
      </c>
      <c r="D27714" t="str">
        <f t="shared" si="432"/>
        <v>GLBMCB1311 Jerry Hedrick MOLECULAR And CELLULAR BIO GL Only</v>
      </c>
    </row>
    <row r="27715" spans="1:4">
      <c r="A27715" t="s">
        <v>77885</v>
      </c>
      <c r="B27715" t="s">
        <v>77886</v>
      </c>
      <c r="D27715" t="str">
        <f t="shared" ref="D27715:D27778" si="433">A27715&amp;" "&amp;B27715</f>
        <v>GLECEE1310 Bruce Larock CIVIL And ENVIRONMENTAL ENGR GL Only</v>
      </c>
    </row>
    <row r="27716" spans="1:4">
      <c r="A27716" t="s">
        <v>77887</v>
      </c>
      <c r="B27716" t="s">
        <v>77888</v>
      </c>
      <c r="D27716" t="str">
        <f t="shared" si="433"/>
        <v>GLVVSR1309 Beverly Sturges VM SURGRAD SCIENCE GL Only</v>
      </c>
    </row>
    <row r="27717" spans="1:4">
      <c r="A27717" t="s">
        <v>77889</v>
      </c>
      <c r="B27717" t="s">
        <v>77890</v>
      </c>
      <c r="D27717" t="str">
        <f t="shared" si="433"/>
        <v>GLLEAL1308 Yutian Tan EAST ASIAN LANG And CULTURES GL Only</v>
      </c>
    </row>
    <row r="27718" spans="1:4">
      <c r="A27718" t="s">
        <v>77891</v>
      </c>
      <c r="B27718" t="s">
        <v>77892</v>
      </c>
      <c r="D27718" t="str">
        <f t="shared" si="433"/>
        <v>GLADES1307 Robert Hijmans ENVIRONMENTAL SCIENCE And POLICY GL Only</v>
      </c>
    </row>
    <row r="27719" spans="1:4">
      <c r="A27719" t="s">
        <v>77893</v>
      </c>
      <c r="B27719" t="s">
        <v>77894</v>
      </c>
      <c r="D27719" t="str">
        <f t="shared" si="433"/>
        <v>GLMPSY1306 Barbara Kocsis MED Psychiatry And Behav Sci GL Only</v>
      </c>
    </row>
    <row r="27720" spans="1:4">
      <c r="A27720" t="s">
        <v>77895</v>
      </c>
      <c r="B27720" t="s">
        <v>77896</v>
      </c>
      <c r="D27720" t="str">
        <f t="shared" si="433"/>
        <v>GLLPOL1305 John Scott POLITICAL SCIENCE GL Only</v>
      </c>
    </row>
    <row r="27721" spans="1:4">
      <c r="A27721" t="s">
        <v>77897</v>
      </c>
      <c r="B27721" t="s">
        <v>77898</v>
      </c>
      <c r="D27721" t="str">
        <f t="shared" si="433"/>
        <v>GLAANS1304 Ralph Ernst ANIMAL SCIENCE GL Only</v>
      </c>
    </row>
    <row r="27722" spans="1:4">
      <c r="A27722" t="s">
        <v>77899</v>
      </c>
      <c r="B27722" t="s">
        <v>77900</v>
      </c>
      <c r="D27722" t="str">
        <f t="shared" si="433"/>
        <v>GLDEDU1303 Chassidy I Anders EDUCATION GL Only</v>
      </c>
    </row>
    <row r="27723" spans="1:4">
      <c r="A27723" t="s">
        <v>77901</v>
      </c>
      <c r="B27723" t="s">
        <v>77902</v>
      </c>
      <c r="D27723" t="str">
        <f t="shared" si="433"/>
        <v>GLADES1302 Edwin Grosholz ENVIRONMENTAL SCIENCE And POLICY GL Only</v>
      </c>
    </row>
    <row r="27724" spans="1:4">
      <c r="A27724" t="s">
        <v>77903</v>
      </c>
      <c r="B27724" t="s">
        <v>77904</v>
      </c>
      <c r="D27724" t="str">
        <f t="shared" si="433"/>
        <v>GLIMEN1301 Ann Gerhardt MED Int Med Endocrinology GL Only</v>
      </c>
    </row>
    <row r="27725" spans="1:4">
      <c r="A27725" t="s">
        <v>77905</v>
      </c>
      <c r="B27725" t="s">
        <v>77906</v>
      </c>
      <c r="D27725" t="str">
        <f t="shared" si="433"/>
        <v>GLAENM1300 Philip Ward ENTOMOLOGY NEMATOLOGY GL Only</v>
      </c>
    </row>
    <row r="27726" spans="1:4">
      <c r="A27726" t="s">
        <v>77907</v>
      </c>
      <c r="B27726" t="s">
        <v>77908</v>
      </c>
      <c r="D27726" t="str">
        <f t="shared" si="433"/>
        <v>GLMPED1299 Jonathan Ducore MED Pediatrics GL Only</v>
      </c>
    </row>
    <row r="27727" spans="1:4">
      <c r="A27727" t="s">
        <v>77909</v>
      </c>
      <c r="B27727" t="s">
        <v>77910</v>
      </c>
      <c r="D27727" t="str">
        <f t="shared" si="433"/>
        <v>GLMPED1298 Anthony Philipps MED Pediatrics GL Only</v>
      </c>
    </row>
    <row r="27728" spans="1:4">
      <c r="A27728" t="s">
        <v>77911</v>
      </c>
      <c r="B27728" t="s">
        <v>77912</v>
      </c>
      <c r="D27728" t="str">
        <f t="shared" si="433"/>
        <v>GLMBIO1297 Jeremy Chien MED Biochem And Molecular Med GL Only</v>
      </c>
    </row>
    <row r="27729" spans="1:4">
      <c r="A27729" t="s">
        <v>77913</v>
      </c>
      <c r="B27729" t="s">
        <v>77914</v>
      </c>
      <c r="D27729" t="str">
        <f t="shared" si="433"/>
        <v>GLMORT1296 Cassandra Lee MED Orthopaedic Surgery GL Only</v>
      </c>
    </row>
    <row r="27730" spans="1:4">
      <c r="A27730" t="s">
        <v>77915</v>
      </c>
      <c r="B27730" t="s">
        <v>77916</v>
      </c>
      <c r="D27730" t="str">
        <f t="shared" si="433"/>
        <v>GLLAMS1295 Megan Bayles AMERICAN STUDIES GL Only</v>
      </c>
    </row>
    <row r="27731" spans="1:4">
      <c r="A27731" t="s">
        <v>77917</v>
      </c>
      <c r="B27731" t="s">
        <v>77918</v>
      </c>
      <c r="D27731" t="str">
        <f t="shared" si="433"/>
        <v>GLLUWP1294 Daina Collins UNIVERSITY WRITING PROGRAM GL Only</v>
      </c>
    </row>
    <row r="27732" spans="1:4">
      <c r="A27732" t="s">
        <v>77919</v>
      </c>
      <c r="B27732" t="s">
        <v>77920</v>
      </c>
      <c r="D27732" t="str">
        <f t="shared" si="433"/>
        <v>GLALAW1293 Roger Shaw LAND AIR And WATER RESOURCES GL Only</v>
      </c>
    </row>
    <row r="27733" spans="1:4">
      <c r="A27733" t="s">
        <v>77921</v>
      </c>
      <c r="B27733" t="s">
        <v>77922</v>
      </c>
      <c r="D27733" t="str">
        <f t="shared" si="433"/>
        <v>GLMPAT1292 Alaa Afify MED Pathology And Lab Medicine GL Only</v>
      </c>
    </row>
    <row r="27734" spans="1:4">
      <c r="A27734" t="s">
        <v>77923</v>
      </c>
      <c r="B27734" t="s">
        <v>77924</v>
      </c>
      <c r="D27734" t="str">
        <f t="shared" si="433"/>
        <v>GLIMHO1291 Edward Kim MED Int Med HEMONC GL Only</v>
      </c>
    </row>
    <row r="27735" spans="1:4">
      <c r="A27735" t="s">
        <v>77925</v>
      </c>
      <c r="B27735" t="s">
        <v>77926</v>
      </c>
      <c r="D27735" t="str">
        <f t="shared" si="433"/>
        <v>GLALAW1290 Robert Zasoski LAND AIR And WATER RESOURCES GL Only</v>
      </c>
    </row>
    <row r="27736" spans="1:4">
      <c r="A27736" t="s">
        <v>77927</v>
      </c>
      <c r="B27736" t="s">
        <v>77928</v>
      </c>
      <c r="D27736" t="str">
        <f t="shared" si="433"/>
        <v>GLLCHI1289 Susy Zepeda CHICANO STUDIES GL Only</v>
      </c>
    </row>
    <row r="27737" spans="1:4">
      <c r="A27737" t="s">
        <v>77929</v>
      </c>
      <c r="B27737" t="s">
        <v>77930</v>
      </c>
      <c r="D27737" t="str">
        <f t="shared" si="433"/>
        <v>GLABAE1288 Alireza Pourreza BIOLOGICAL And AG ENGINEERING GL Only</v>
      </c>
    </row>
    <row r="27738" spans="1:4">
      <c r="A27738" t="s">
        <v>77931</v>
      </c>
      <c r="B27738" t="s">
        <v>77932</v>
      </c>
      <c r="D27738" t="str">
        <f t="shared" si="433"/>
        <v>GLMRAD1287 Lorenzo Nardo MED Radiology GL Only</v>
      </c>
    </row>
    <row r="27739" spans="1:4">
      <c r="A27739" t="s">
        <v>77933</v>
      </c>
      <c r="B27739" t="s">
        <v>77934</v>
      </c>
      <c r="D27739" t="str">
        <f t="shared" si="433"/>
        <v>GLMSUR1286 James Holcroft MED Surgery GL Only</v>
      </c>
    </row>
    <row r="27740" spans="1:4">
      <c r="A27740" t="s">
        <v>77935</v>
      </c>
      <c r="B27740" t="s">
        <v>77936</v>
      </c>
      <c r="D27740" t="str">
        <f t="shared" si="433"/>
        <v>GLLCOM1285 Gail Finney COMPARATIVE LITERATURE GL Only</v>
      </c>
    </row>
    <row r="27741" spans="1:4">
      <c r="A27741" t="s">
        <v>77937</v>
      </c>
      <c r="B27741" t="s">
        <v>77938</v>
      </c>
      <c r="D27741" t="str">
        <f t="shared" si="433"/>
        <v>GLAENM1284 Joanna Chiu ENTOMOLOGY NEMATOLOGY GL Only</v>
      </c>
    </row>
    <row r="27742" spans="1:4">
      <c r="A27742" t="s">
        <v>77939</v>
      </c>
      <c r="B27742" t="s">
        <v>77940</v>
      </c>
      <c r="D27742" t="str">
        <f t="shared" si="433"/>
        <v>GLMRAD1283 Fatma Sen MED Radiology GL Only</v>
      </c>
    </row>
    <row r="27743" spans="1:4">
      <c r="A27743" t="s">
        <v>77941</v>
      </c>
      <c r="B27743" t="s">
        <v>77942</v>
      </c>
      <c r="D27743" t="str">
        <f t="shared" si="433"/>
        <v>GLBMMG1282 Changil Hwang MICROBIOLOGY And MOLEC GENETICS GL Only</v>
      </c>
    </row>
    <row r="27744" spans="1:4">
      <c r="A27744" t="s">
        <v>77943</v>
      </c>
      <c r="B27744" t="s">
        <v>77944</v>
      </c>
      <c r="D27744" t="str">
        <f t="shared" si="433"/>
        <v>GLMFCM1281 Peter Gaines MED Family And Community Med GL Only</v>
      </c>
    </row>
    <row r="27745" spans="1:4">
      <c r="A27745" t="s">
        <v>77945</v>
      </c>
      <c r="B27745" t="s">
        <v>77946</v>
      </c>
      <c r="D27745" t="str">
        <f t="shared" si="433"/>
        <v>GLLSOC1280 Mary Jackman SOCIOLOGY GL Only</v>
      </c>
    </row>
    <row r="27746" spans="1:4">
      <c r="A27746" t="s">
        <v>77947</v>
      </c>
      <c r="B27746" t="s">
        <v>77948</v>
      </c>
      <c r="D27746" t="str">
        <f t="shared" si="433"/>
        <v>GLIMCA1279 Zakauddin Vera MED INT MED CARDIOLOGY GL Only</v>
      </c>
    </row>
    <row r="27747" spans="1:4">
      <c r="A27747" t="s">
        <v>77949</v>
      </c>
      <c r="B27747" t="s">
        <v>77950</v>
      </c>
      <c r="D27747" t="str">
        <f t="shared" si="433"/>
        <v>GLIMEN1278 Robert Noth MED Int Med Endocrinology GL Only</v>
      </c>
    </row>
    <row r="27748" spans="1:4">
      <c r="A27748" t="s">
        <v>77951</v>
      </c>
      <c r="B27748" t="s">
        <v>77952</v>
      </c>
      <c r="D27748" t="str">
        <f t="shared" si="433"/>
        <v>GLMANS1277 Robert Bishop MED Anesth And Pain Medicine GL Only</v>
      </c>
    </row>
    <row r="27749" spans="1:4">
      <c r="A27749" t="s">
        <v>77953</v>
      </c>
      <c r="B27749" t="s">
        <v>77954</v>
      </c>
      <c r="D27749" t="str">
        <f t="shared" si="433"/>
        <v>GLBIOT1276 Judith Kjelstrom BIOTECHNOLOGY PROGRAM GL Only</v>
      </c>
    </row>
    <row r="27750" spans="1:4">
      <c r="A27750" t="s">
        <v>77955</v>
      </c>
      <c r="B27750" t="s">
        <v>77956</v>
      </c>
      <c r="D27750" t="str">
        <f t="shared" si="433"/>
        <v>GLIMHO1275 Hoa P Nguyen MED Int Med HEMONC GL Only</v>
      </c>
    </row>
    <row r="27751" spans="1:4">
      <c r="A27751" t="s">
        <v>77957</v>
      </c>
      <c r="B27751" t="s">
        <v>77958</v>
      </c>
      <c r="D27751" t="str">
        <f t="shared" si="433"/>
        <v>GLMEPM1274 Danielle Harvey MED Public Health Sciences GL Only</v>
      </c>
    </row>
    <row r="27752" spans="1:4">
      <c r="A27752" t="s">
        <v>77959</v>
      </c>
      <c r="B27752" t="s">
        <v>77960</v>
      </c>
      <c r="D27752" t="str">
        <f t="shared" si="433"/>
        <v>GLMANS1273 Sundeep Tumber MED Anesth And Pain Medicine GL Only</v>
      </c>
    </row>
    <row r="27753" spans="1:4">
      <c r="A27753" t="s">
        <v>77961</v>
      </c>
      <c r="B27753" t="s">
        <v>77962</v>
      </c>
      <c r="D27753" t="str">
        <f t="shared" si="433"/>
        <v>GLAPLS1272 Timothy Hartz PLANT SCIENCES GL Only</v>
      </c>
    </row>
    <row r="27754" spans="1:4">
      <c r="A27754" t="s">
        <v>77963</v>
      </c>
      <c r="B27754" t="s">
        <v>77964</v>
      </c>
      <c r="D27754" t="str">
        <f t="shared" si="433"/>
        <v>GLLAHI1271 Katharine Burnett ART And ART HISTORY GL Only</v>
      </c>
    </row>
    <row r="27755" spans="1:4">
      <c r="A27755" t="s">
        <v>77965</v>
      </c>
      <c r="B27755" t="s">
        <v>77966</v>
      </c>
      <c r="D27755" t="str">
        <f t="shared" si="433"/>
        <v>GLMDER1270 Marc Silverstein MED Dermatology GL Only</v>
      </c>
    </row>
    <row r="27756" spans="1:4">
      <c r="A27756" t="s">
        <v>77967</v>
      </c>
      <c r="B27756" t="s">
        <v>77968</v>
      </c>
      <c r="D27756" t="str">
        <f t="shared" si="433"/>
        <v>GLECEE1269 Bassam Younis CIVIL And ENVIRONMENTAL ENGR GL Only</v>
      </c>
    </row>
    <row r="27757" spans="1:4">
      <c r="A27757" t="s">
        <v>77969</v>
      </c>
      <c r="B27757" t="s">
        <v>77970</v>
      </c>
      <c r="D27757" t="str">
        <f t="shared" si="433"/>
        <v>GLAMCB1268 Michael Dahmus AG MOLECULAR And CELLULAR BIO GL Only</v>
      </c>
    </row>
    <row r="27758" spans="1:4">
      <c r="A27758" t="s">
        <v>77971</v>
      </c>
      <c r="B27758" t="s">
        <v>77972</v>
      </c>
      <c r="D27758" t="str">
        <f t="shared" si="433"/>
        <v>GLVHFS1267 Heather Fritz CA ANIMAL HLTH And FOOD SAFETY LAB GL Only</v>
      </c>
    </row>
    <row r="27759" spans="1:4">
      <c r="A27759" t="s">
        <v>77973</v>
      </c>
      <c r="B27759" t="s">
        <v>77974</v>
      </c>
      <c r="D27759" t="str">
        <f t="shared" si="433"/>
        <v>GLECSE1266 Samuel T King ENGR COMPUTER SCIENCE GL Only</v>
      </c>
    </row>
    <row r="27760" spans="1:4">
      <c r="A27760" t="s">
        <v>77975</v>
      </c>
      <c r="B27760" t="s">
        <v>77976</v>
      </c>
      <c r="D27760" t="str">
        <f t="shared" si="433"/>
        <v>GLVVSR1265 Michele Steffey VM SURGRAD SCIENCE GL Only</v>
      </c>
    </row>
    <row r="27761" spans="1:4">
      <c r="A27761" t="s">
        <v>77977</v>
      </c>
      <c r="B27761" t="s">
        <v>77978</v>
      </c>
      <c r="D27761" t="str">
        <f t="shared" si="433"/>
        <v>GLMERM1264 John Richards MED Emergency Medicine GL Only</v>
      </c>
    </row>
    <row r="27762" spans="1:4">
      <c r="A27762" t="s">
        <v>77979</v>
      </c>
      <c r="B27762" t="s">
        <v>77980</v>
      </c>
      <c r="D27762" t="str">
        <f t="shared" si="433"/>
        <v>GLMPSY1263 Mark Servis MED Psychiatry And Behav Sci GL Only</v>
      </c>
    </row>
    <row r="27763" spans="1:4">
      <c r="A27763" t="s">
        <v>77981</v>
      </c>
      <c r="B27763" t="s">
        <v>77982</v>
      </c>
      <c r="D27763" t="str">
        <f t="shared" si="433"/>
        <v>GLLSAP1262 Robert P Newcomb SPANISH And PORTUGUESE GL Only</v>
      </c>
    </row>
    <row r="27764" spans="1:4">
      <c r="A27764" t="s">
        <v>77983</v>
      </c>
      <c r="B27764" t="s">
        <v>77984</v>
      </c>
      <c r="D27764" t="str">
        <f t="shared" si="433"/>
        <v>GLIMRH1261 Marc Ikeda MED Int Med Rheumatology GL Only</v>
      </c>
    </row>
    <row r="27765" spans="1:4">
      <c r="A27765" t="s">
        <v>77985</v>
      </c>
      <c r="B27765" t="s">
        <v>77986</v>
      </c>
      <c r="D27765" t="str">
        <f t="shared" si="433"/>
        <v>GLIMGI1260 Anastasia Waechter MED Int Med Gastroenterology GL Only</v>
      </c>
    </row>
    <row r="27766" spans="1:4">
      <c r="A27766" t="s">
        <v>77987</v>
      </c>
      <c r="B27766" t="s">
        <v>77988</v>
      </c>
      <c r="D27766" t="str">
        <f t="shared" si="433"/>
        <v>GLNURS1259 Amy Nichols School of Nursing GL Only</v>
      </c>
    </row>
    <row r="27767" spans="1:4">
      <c r="A27767" t="s">
        <v>77989</v>
      </c>
      <c r="B27767" t="s">
        <v>77990</v>
      </c>
      <c r="D27767" t="str">
        <f t="shared" si="433"/>
        <v>GLVHFS1258 Leslie Woods CA ANIMAL HLTH And FOOD SAFETY LAB GL Only</v>
      </c>
    </row>
    <row r="27768" spans="1:4">
      <c r="A27768" t="s">
        <v>77991</v>
      </c>
      <c r="B27768" t="s">
        <v>77992</v>
      </c>
      <c r="D27768" t="str">
        <f t="shared" si="433"/>
        <v>GLLGSW1257 Leslie Rabine GENDERSEXUALITY WOMENSSTUDIES GL Only</v>
      </c>
    </row>
    <row r="27769" spans="1:4">
      <c r="A27769" t="s">
        <v>77993</v>
      </c>
      <c r="B27769" t="s">
        <v>77994</v>
      </c>
      <c r="D27769" t="str">
        <f t="shared" si="433"/>
        <v>GLGSM11256 Gina Dokko GRADUATE SCHOOL OF MANAGEMENT GL Only</v>
      </c>
    </row>
    <row r="27770" spans="1:4">
      <c r="A27770" t="s">
        <v>77995</v>
      </c>
      <c r="B27770" t="s">
        <v>77996</v>
      </c>
      <c r="D27770" t="str">
        <f t="shared" si="433"/>
        <v>GLLECN1255 Hiromitsu Kaneda ECONOMICS GL Only</v>
      </c>
    </row>
    <row r="27771" spans="1:4">
      <c r="A27771" t="s">
        <v>77997</v>
      </c>
      <c r="B27771" t="s">
        <v>77998</v>
      </c>
      <c r="D27771" t="str">
        <f t="shared" si="433"/>
        <v>GLMPED1254 Jonathan Kern MED Pediatrics GL Only</v>
      </c>
    </row>
    <row r="27772" spans="1:4">
      <c r="A27772" t="s">
        <v>77999</v>
      </c>
      <c r="B27772" t="s">
        <v>78000</v>
      </c>
      <c r="D27772" t="str">
        <f t="shared" si="433"/>
        <v>GLLUWP1253 Aliki Dragona UNIVERSITY WRITING PROGRAM GL Only</v>
      </c>
    </row>
    <row r="27773" spans="1:4">
      <c r="A27773" t="s">
        <v>78001</v>
      </c>
      <c r="B27773" t="s">
        <v>78002</v>
      </c>
      <c r="D27773" t="str">
        <f t="shared" si="433"/>
        <v>GLLCHE1252 Dino S Tinti CHEMISTRY GL Only</v>
      </c>
    </row>
    <row r="27774" spans="1:4">
      <c r="A27774" t="s">
        <v>78003</v>
      </c>
      <c r="B27774" t="s">
        <v>78004</v>
      </c>
      <c r="D27774" t="str">
        <f t="shared" si="433"/>
        <v>GLMSUR1251 Ho Phan MED Surgery GL Only</v>
      </c>
    </row>
    <row r="27775" spans="1:4">
      <c r="A27775" t="s">
        <v>78005</v>
      </c>
      <c r="B27775" t="s">
        <v>78006</v>
      </c>
      <c r="D27775" t="str">
        <f t="shared" si="433"/>
        <v>GLBPLB1250 Siobhan Brady PLANT BIOLOGY GL Only</v>
      </c>
    </row>
    <row r="27776" spans="1:4">
      <c r="A27776" t="s">
        <v>78007</v>
      </c>
      <c r="B27776" t="s">
        <v>78008</v>
      </c>
      <c r="D27776" t="str">
        <f t="shared" si="433"/>
        <v>GLVPMI1249 Michael Keel VM PATHOLOGY MICRO And IMMUN GL Only</v>
      </c>
    </row>
    <row r="27777" spans="1:4">
      <c r="A27777" t="s">
        <v>78009</v>
      </c>
      <c r="B27777" t="s">
        <v>78010</v>
      </c>
      <c r="D27777" t="str">
        <f t="shared" si="433"/>
        <v>GLEMAE1248 Roger Davis MECHANICAL And AEROSPACE ENGR GL Only</v>
      </c>
    </row>
    <row r="27778" spans="1:4">
      <c r="A27778" t="s">
        <v>78011</v>
      </c>
      <c r="B27778" t="s">
        <v>78012</v>
      </c>
      <c r="D27778" t="str">
        <f t="shared" si="433"/>
        <v>GLBSDF1247 Mark Winey COLLEGE BIO SCI DEANS OFFICE GL Only</v>
      </c>
    </row>
    <row r="27779" spans="1:4">
      <c r="A27779" t="s">
        <v>78013</v>
      </c>
      <c r="B27779" t="s">
        <v>78014</v>
      </c>
      <c r="D27779" t="str">
        <f t="shared" ref="D27779:D27842" si="434">A27779&amp;" "&amp;B27779</f>
        <v>GLDEDU1246 Alexis Patterson EDUCATION GL Only</v>
      </c>
    </row>
    <row r="27780" spans="1:4">
      <c r="A27780" t="s">
        <v>78015</v>
      </c>
      <c r="B27780" t="s">
        <v>78016</v>
      </c>
      <c r="D27780" t="str">
        <f t="shared" si="434"/>
        <v>GLAETX1245 Michele La Merrill ENVIRONMENTAL TOXICOLOGY GL Only</v>
      </c>
    </row>
    <row r="27781" spans="1:4">
      <c r="A27781" t="s">
        <v>78017</v>
      </c>
      <c r="B27781" t="s">
        <v>78018</v>
      </c>
      <c r="D27781" t="str">
        <f t="shared" si="434"/>
        <v>GLACHE1244 Mark Cooper HUMAN ECOLOGY GL Only</v>
      </c>
    </row>
    <row r="27782" spans="1:4">
      <c r="A27782" t="s">
        <v>78019</v>
      </c>
      <c r="B27782" t="s">
        <v>78020</v>
      </c>
      <c r="D27782" t="str">
        <f t="shared" si="434"/>
        <v>GLBNPB1243 Talitha Van Der Meulen NEURO PHYSIO And BEHAVIOR GL Only</v>
      </c>
    </row>
    <row r="27783" spans="1:4">
      <c r="A27783" t="s">
        <v>78021</v>
      </c>
      <c r="B27783" t="s">
        <v>78022</v>
      </c>
      <c r="D27783" t="str">
        <f t="shared" si="434"/>
        <v>GLAANS1242 Joy Mench ANIMAL SCIENCE GL Only</v>
      </c>
    </row>
    <row r="27784" spans="1:4">
      <c r="A27784" t="s">
        <v>78023</v>
      </c>
      <c r="B27784" t="s">
        <v>78024</v>
      </c>
      <c r="D27784" t="str">
        <f t="shared" si="434"/>
        <v>GLAPPA1241 Pamela Ronald PLANT PATHOLOGY GL Only</v>
      </c>
    </row>
    <row r="27785" spans="1:4">
      <c r="A27785" t="s">
        <v>78025</v>
      </c>
      <c r="B27785" t="s">
        <v>78026</v>
      </c>
      <c r="D27785" t="str">
        <f t="shared" si="434"/>
        <v>GLANUT1240 Sheri Zidenberg Cherr NUTRITION GL Only</v>
      </c>
    </row>
    <row r="27786" spans="1:4">
      <c r="A27786" t="s">
        <v>78027</v>
      </c>
      <c r="B27786" t="s">
        <v>78028</v>
      </c>
      <c r="D27786" t="str">
        <f t="shared" si="434"/>
        <v>GLLECN1239 Tsung Yuen Shen ECONOMICS GL Only</v>
      </c>
    </row>
    <row r="27787" spans="1:4">
      <c r="A27787" t="s">
        <v>78029</v>
      </c>
      <c r="B27787" t="s">
        <v>78030</v>
      </c>
      <c r="D27787" t="str">
        <f t="shared" si="434"/>
        <v>GLMDER1238 Arthur Huntley MED Dermatology GL Only</v>
      </c>
    </row>
    <row r="27788" spans="1:4">
      <c r="A27788" t="s">
        <v>78031</v>
      </c>
      <c r="B27788" t="s">
        <v>78032</v>
      </c>
      <c r="D27788" t="str">
        <f t="shared" si="434"/>
        <v>GLMPSY1237 Wayne S Thom MED Psychiatry And Behav Sci GL Only</v>
      </c>
    </row>
    <row r="27789" spans="1:4">
      <c r="A27789" t="s">
        <v>78033</v>
      </c>
      <c r="B27789" t="s">
        <v>78034</v>
      </c>
      <c r="D27789" t="str">
        <f t="shared" si="434"/>
        <v>GLLSTA1236 Wolfgang Polonik STATISTICS GL Only</v>
      </c>
    </row>
    <row r="27790" spans="1:4">
      <c r="A27790" t="s">
        <v>78035</v>
      </c>
      <c r="B27790" t="s">
        <v>78036</v>
      </c>
      <c r="D27790" t="str">
        <f t="shared" si="434"/>
        <v>GLVPHR1235 Rebecca Bellone VM POPULATION HLTH And REPROD GL Only</v>
      </c>
    </row>
    <row r="27791" spans="1:4">
      <c r="A27791" t="s">
        <v>78037</v>
      </c>
      <c r="B27791" t="s">
        <v>78038</v>
      </c>
      <c r="D27791" t="str">
        <f t="shared" si="434"/>
        <v>GLLPOL1234 Mark Verbitsky POLITICAL SCIENCE GL Only</v>
      </c>
    </row>
    <row r="27792" spans="1:4">
      <c r="A27792" t="s">
        <v>78039</v>
      </c>
      <c r="B27792" t="s">
        <v>78040</v>
      </c>
      <c r="D27792" t="str">
        <f t="shared" si="434"/>
        <v>GLMFCM1233 Sharon Blosk MED Family And Community Med GL Only</v>
      </c>
    </row>
    <row r="27793" spans="1:4">
      <c r="A27793" t="s">
        <v>78041</v>
      </c>
      <c r="B27793" t="s">
        <v>78042</v>
      </c>
      <c r="D27793" t="str">
        <f t="shared" si="434"/>
        <v>GLACHE1232 Steven Greco HUMAN ECOLOGY GL Only</v>
      </c>
    </row>
    <row r="27794" spans="1:4">
      <c r="A27794" t="s">
        <v>78043</v>
      </c>
      <c r="B27794" t="s">
        <v>78044</v>
      </c>
      <c r="D27794" t="str">
        <f t="shared" si="434"/>
        <v>GLMFCM1231 Viola Chu MED Family And Community Med GL Only</v>
      </c>
    </row>
    <row r="27795" spans="1:4">
      <c r="A27795" t="s">
        <v>78045</v>
      </c>
      <c r="B27795" t="s">
        <v>78046</v>
      </c>
      <c r="D27795" t="str">
        <f t="shared" si="434"/>
        <v>GLLDES1230 Matthew Lechowick DEPARTMENT OF DESIGN GL Only</v>
      </c>
    </row>
    <row r="27796" spans="1:4">
      <c r="A27796" t="s">
        <v>78047</v>
      </c>
      <c r="B27796" t="s">
        <v>78048</v>
      </c>
      <c r="D27796" t="str">
        <f t="shared" si="434"/>
        <v>GLADES1229 Frances Moore ENVIRONMENTAL SCIENCE And POLICY GL Only</v>
      </c>
    </row>
    <row r="27797" spans="1:4">
      <c r="A27797" t="s">
        <v>78049</v>
      </c>
      <c r="B27797" t="s">
        <v>78050</v>
      </c>
      <c r="D27797" t="str">
        <f t="shared" si="434"/>
        <v>GLLENL1228 Claire M Waters ENGLISH GL Only</v>
      </c>
    </row>
    <row r="27798" spans="1:4">
      <c r="A27798" t="s">
        <v>78051</v>
      </c>
      <c r="B27798" t="s">
        <v>78052</v>
      </c>
      <c r="D27798" t="str">
        <f t="shared" si="434"/>
        <v>GLMOBG1227 Bahareh Nejad MED Obstetrics And Gynecology GL Only</v>
      </c>
    </row>
    <row r="27799" spans="1:4">
      <c r="A27799" t="s">
        <v>78053</v>
      </c>
      <c r="B27799" t="s">
        <v>78054</v>
      </c>
      <c r="D27799" t="str">
        <f t="shared" si="434"/>
        <v>GLMPAT1226 Henry Tesluk MED Pathology And Lab Medicine GL Only</v>
      </c>
    </row>
    <row r="27800" spans="1:4">
      <c r="A27800" t="s">
        <v>78055</v>
      </c>
      <c r="B27800" t="s">
        <v>78056</v>
      </c>
      <c r="D27800" t="str">
        <f t="shared" si="434"/>
        <v>GLAFST1225 Michael Mccarthy FOOD SCIENCE And TECHNOLOGY GL Only</v>
      </c>
    </row>
    <row r="27801" spans="1:4">
      <c r="A27801" t="s">
        <v>78057</v>
      </c>
      <c r="B27801" t="s">
        <v>78058</v>
      </c>
      <c r="D27801" t="str">
        <f t="shared" si="434"/>
        <v>GLMPSY1224 Angela John Thurman MED Psychiatry And Behav Sci GL Only</v>
      </c>
    </row>
    <row r="27802" spans="1:4">
      <c r="A27802" t="s">
        <v>78059</v>
      </c>
      <c r="B27802" t="s">
        <v>78060</v>
      </c>
      <c r="D27802" t="str">
        <f t="shared" si="434"/>
        <v>GLLIBR1223 John Sherlock UCDLIBRARY GL Only</v>
      </c>
    </row>
    <row r="27803" spans="1:4">
      <c r="A27803" t="s">
        <v>78061</v>
      </c>
      <c r="B27803" t="s">
        <v>78062</v>
      </c>
      <c r="D27803" t="str">
        <f t="shared" si="434"/>
        <v>GLLCDM1222 Patrick Lemieux CINEMA And DIGITAL MEDIA GL Only</v>
      </c>
    </row>
    <row r="27804" spans="1:4">
      <c r="A27804" t="s">
        <v>78063</v>
      </c>
      <c r="B27804" t="s">
        <v>78064</v>
      </c>
      <c r="D27804" t="str">
        <f t="shared" si="434"/>
        <v>GLAENM1221 Sharon Lawler ENTOMOLOGY NEMATOLOGY GL Only</v>
      </c>
    </row>
    <row r="27805" spans="1:4">
      <c r="A27805" t="s">
        <v>78065</v>
      </c>
      <c r="B27805" t="s">
        <v>78066</v>
      </c>
      <c r="D27805" t="str">
        <f t="shared" si="434"/>
        <v>GLIMCA1219 Dali Fan MED INT MED CARDIOLOGY GL Only</v>
      </c>
    </row>
    <row r="27806" spans="1:4">
      <c r="A27806" t="s">
        <v>78067</v>
      </c>
      <c r="B27806" t="s">
        <v>78068</v>
      </c>
      <c r="D27806" t="str">
        <f t="shared" si="434"/>
        <v>GLBPLB1218 Luca Comai PLANT BIOLOGY GL Only</v>
      </c>
    </row>
    <row r="27807" spans="1:4">
      <c r="A27807" t="s">
        <v>78069</v>
      </c>
      <c r="B27807" t="s">
        <v>78070</v>
      </c>
      <c r="D27807" t="str">
        <f t="shared" si="434"/>
        <v>GLMORT1217 Thomas Christensen MED Orthopaedic Surgery GL Only</v>
      </c>
    </row>
    <row r="27808" spans="1:4">
      <c r="A27808" t="s">
        <v>78071</v>
      </c>
      <c r="B27808" t="s">
        <v>78072</v>
      </c>
      <c r="D27808" t="str">
        <f t="shared" si="434"/>
        <v>GLECHM1216 Jeremy Mason MATERIALS SCIENCE And ENGINEERING GL Only</v>
      </c>
    </row>
    <row r="27809" spans="1:4">
      <c r="A27809" t="s">
        <v>78073</v>
      </c>
      <c r="B27809" t="s">
        <v>78074</v>
      </c>
      <c r="D27809" t="str">
        <f t="shared" si="434"/>
        <v>GLLPSC1215 Stanley Sue PSYCHOLOGY GL Only</v>
      </c>
    </row>
    <row r="27810" spans="1:4">
      <c r="A27810" t="s">
        <v>78075</v>
      </c>
      <c r="B27810" t="s">
        <v>78076</v>
      </c>
      <c r="D27810" t="str">
        <f t="shared" si="434"/>
        <v>GLLUWP1214 Nancy Pearsall UNIVERSITY WRITING PROGRAM GL Only</v>
      </c>
    </row>
    <row r="27811" spans="1:4">
      <c r="A27811" t="s">
        <v>78077</v>
      </c>
      <c r="B27811" t="s">
        <v>78078</v>
      </c>
      <c r="D27811" t="str">
        <f t="shared" si="434"/>
        <v>GLAPLS1213 Husein Ajwa PLANT SCIENCES GL Only</v>
      </c>
    </row>
    <row r="27812" spans="1:4">
      <c r="A27812" t="s">
        <v>78079</v>
      </c>
      <c r="B27812" t="s">
        <v>78080</v>
      </c>
      <c r="D27812" t="str">
        <f t="shared" si="434"/>
        <v>GLBMMG1212 Sean Collins MICROBIOLOGY And MOLEC GENETICS GL Only</v>
      </c>
    </row>
    <row r="27813" spans="1:4">
      <c r="A27813" t="s">
        <v>78081</v>
      </c>
      <c r="B27813" t="s">
        <v>78082</v>
      </c>
      <c r="D27813" t="str">
        <f t="shared" si="434"/>
        <v>GLMANS1211 Robert Kriss MED Anesth And Pain Medicine GL Only</v>
      </c>
    </row>
    <row r="27814" spans="1:4">
      <c r="A27814" t="s">
        <v>78083</v>
      </c>
      <c r="B27814" t="s">
        <v>78084</v>
      </c>
      <c r="D27814" t="str">
        <f t="shared" si="434"/>
        <v>GLMMIC1210 Renee Tsolis MED Medical Microbiology And Imm GL Only</v>
      </c>
    </row>
    <row r="27815" spans="1:4">
      <c r="A27815" t="s">
        <v>78085</v>
      </c>
      <c r="B27815" t="s">
        <v>78086</v>
      </c>
      <c r="D27815" t="str">
        <f t="shared" si="434"/>
        <v>GLGSM11209 Andrew Hargadon GRADUATE SCHOOL OF MANAGEMENT GL Only</v>
      </c>
    </row>
    <row r="27816" spans="1:4">
      <c r="A27816" t="s">
        <v>78087</v>
      </c>
      <c r="B27816" t="s">
        <v>78088</v>
      </c>
      <c r="D27816" t="str">
        <f t="shared" si="434"/>
        <v>GLEMAE1208 Rida Farouki MECHANICAL And AEROSPACE ENGR GL Only</v>
      </c>
    </row>
    <row r="27817" spans="1:4">
      <c r="A27817" t="s">
        <v>78089</v>
      </c>
      <c r="B27817" t="s">
        <v>78090</v>
      </c>
      <c r="D27817" t="str">
        <f t="shared" si="434"/>
        <v>GLLCMN1207 Steven Brunner COMMUNICATION GL Only</v>
      </c>
    </row>
    <row r="27818" spans="1:4">
      <c r="A27818" t="s">
        <v>78091</v>
      </c>
      <c r="B27818" t="s">
        <v>78092</v>
      </c>
      <c r="D27818" t="str">
        <f t="shared" si="434"/>
        <v>GLLPOL1206 Edmond Costantini POLITICAL SCIENCE GL Only</v>
      </c>
    </row>
    <row r="27819" spans="1:4">
      <c r="A27819" t="s">
        <v>78093</v>
      </c>
      <c r="B27819" t="s">
        <v>78094</v>
      </c>
      <c r="D27819" t="str">
        <f t="shared" si="434"/>
        <v>GLMANS1205 Charandip Sandhu MED Anesth And Pain Medicine GL Only</v>
      </c>
    </row>
    <row r="27820" spans="1:4">
      <c r="A27820" t="s">
        <v>78095</v>
      </c>
      <c r="B27820" t="s">
        <v>78096</v>
      </c>
      <c r="D27820" t="str">
        <f t="shared" si="434"/>
        <v>GLECEE1204 M Kavvas CIVIL And ENVIRONMENTAL ENGR GL Only</v>
      </c>
    </row>
    <row r="27821" spans="1:4">
      <c r="A27821" t="s">
        <v>78097</v>
      </c>
      <c r="B27821" t="s">
        <v>78098</v>
      </c>
      <c r="D27821" t="str">
        <f t="shared" si="434"/>
        <v>GLLSTA1203 Jiming Jiang STATISTICS GL Only</v>
      </c>
    </row>
    <row r="27822" spans="1:4">
      <c r="A27822" t="s">
        <v>78099</v>
      </c>
      <c r="B27822" t="s">
        <v>78100</v>
      </c>
      <c r="D27822" t="str">
        <f t="shared" si="434"/>
        <v>GLMPMR1202 Brandee Waite MED Physical Medicine And Rehab GL Only</v>
      </c>
    </row>
    <row r="27823" spans="1:4">
      <c r="A27823" t="s">
        <v>78101</v>
      </c>
      <c r="B27823" t="s">
        <v>78102</v>
      </c>
      <c r="D27823" t="str">
        <f t="shared" si="434"/>
        <v>GLAPLS1201 Maeli Melotto PLANT SCIENCES GL Only</v>
      </c>
    </row>
    <row r="27824" spans="1:4">
      <c r="A27824" t="s">
        <v>78103</v>
      </c>
      <c r="B27824" t="s">
        <v>78104</v>
      </c>
      <c r="D27824" t="str">
        <f t="shared" si="434"/>
        <v>GLMFCM1200 Lynne Coen MED Family And Community Med GL Only</v>
      </c>
    </row>
    <row r="27825" spans="1:4">
      <c r="A27825" t="s">
        <v>78105</v>
      </c>
      <c r="B27825" t="s">
        <v>78106</v>
      </c>
      <c r="D27825" t="str">
        <f t="shared" si="434"/>
        <v>GLLMUS1199 Ann Lavin MUSIC GL Only</v>
      </c>
    </row>
    <row r="27826" spans="1:4">
      <c r="A27826" t="s">
        <v>78107</v>
      </c>
      <c r="B27826" t="s">
        <v>78108</v>
      </c>
      <c r="D27826" t="str">
        <f t="shared" si="434"/>
        <v>GLLLAW1198 Shayak Sarkar SCHOOL OF LAW GL Only</v>
      </c>
    </row>
    <row r="27827" spans="1:4">
      <c r="A27827" t="s">
        <v>78109</v>
      </c>
      <c r="B27827" t="s">
        <v>78110</v>
      </c>
      <c r="D27827" t="str">
        <f t="shared" si="434"/>
        <v>GLMORT1197 Daniel Benson MED Orthopaedic Surgery GL Only</v>
      </c>
    </row>
    <row r="27828" spans="1:4">
      <c r="A27828" t="s">
        <v>78111</v>
      </c>
      <c r="B27828" t="s">
        <v>78112</v>
      </c>
      <c r="D27828" t="str">
        <f t="shared" si="434"/>
        <v>GLAFST1196 Christine Bruhn FOOD SCIENCE And TECHNOLOGY GL Only</v>
      </c>
    </row>
    <row r="27829" spans="1:4">
      <c r="A27829" t="s">
        <v>78113</v>
      </c>
      <c r="B27829" t="s">
        <v>78114</v>
      </c>
      <c r="D27829" t="str">
        <f t="shared" si="434"/>
        <v>GLMNEU1195 Michelle Apperson MED Neurology GL Only</v>
      </c>
    </row>
    <row r="27830" spans="1:4">
      <c r="A27830" t="s">
        <v>78115</v>
      </c>
      <c r="B27830" t="s">
        <v>78116</v>
      </c>
      <c r="D27830" t="str">
        <f t="shared" si="434"/>
        <v>GLGSM11194 Richard Dorf GRADUATE SCHOOL OF MANAGEMENT GL Only</v>
      </c>
    </row>
    <row r="27831" spans="1:4">
      <c r="A27831" t="s">
        <v>78117</v>
      </c>
      <c r="B27831" t="s">
        <v>78118</v>
      </c>
      <c r="D27831" t="str">
        <f t="shared" si="434"/>
        <v>GLMRAD1193 Shadi Aminololama Shakeri MED Radiology GL Only</v>
      </c>
    </row>
    <row r="27832" spans="1:4">
      <c r="A27832" t="s">
        <v>78119</v>
      </c>
      <c r="B27832" t="s">
        <v>78120</v>
      </c>
      <c r="D27832" t="str">
        <f t="shared" si="434"/>
        <v>GLAPLS1192 Steven Fennimore PLANT SCIENCES GL Only</v>
      </c>
    </row>
    <row r="27833" spans="1:4">
      <c r="A27833" t="s">
        <v>78121</v>
      </c>
      <c r="B27833" t="s">
        <v>78122</v>
      </c>
      <c r="D27833" t="str">
        <f t="shared" si="434"/>
        <v>GLDEDU1191 Yuuko Tonkovich EDUCATION GL Only</v>
      </c>
    </row>
    <row r="27834" spans="1:4">
      <c r="A27834" t="s">
        <v>78123</v>
      </c>
      <c r="B27834" t="s">
        <v>78124</v>
      </c>
      <c r="D27834" t="str">
        <f t="shared" si="434"/>
        <v>GLLENL1190 Nicholas Talbott ENGLISH GL Only</v>
      </c>
    </row>
    <row r="27835" spans="1:4">
      <c r="A27835" t="s">
        <v>78125</v>
      </c>
      <c r="B27835" t="s">
        <v>78126</v>
      </c>
      <c r="D27835" t="str">
        <f t="shared" si="434"/>
        <v>GLLAHI1189 C Schulz ARTS ADMINISTRATIVE GROUP GL Only</v>
      </c>
    </row>
    <row r="27836" spans="1:4">
      <c r="A27836" t="s">
        <v>78127</v>
      </c>
      <c r="B27836" t="s">
        <v>78128</v>
      </c>
      <c r="D27836" t="str">
        <f t="shared" si="434"/>
        <v>GLMPED1188 Katherine Rauen MED Pediatrics GL Only</v>
      </c>
    </row>
    <row r="27837" spans="1:4">
      <c r="A27837" t="s">
        <v>78129</v>
      </c>
      <c r="B27837" t="s">
        <v>78130</v>
      </c>
      <c r="D27837" t="str">
        <f t="shared" si="434"/>
        <v>GLMPSY1187 John Onate MED Psychiatry And Behav Sci GL Only</v>
      </c>
    </row>
    <row r="27838" spans="1:4">
      <c r="A27838" t="s">
        <v>78131</v>
      </c>
      <c r="B27838" t="s">
        <v>78132</v>
      </c>
      <c r="D27838" t="str">
        <f t="shared" si="434"/>
        <v>GLALAW1186 T Hsiao LAND AIR And WATER RESOURCES GL Only</v>
      </c>
    </row>
    <row r="27839" spans="1:4">
      <c r="A27839" t="s">
        <v>78133</v>
      </c>
      <c r="B27839" t="s">
        <v>78134</v>
      </c>
      <c r="D27839" t="str">
        <f t="shared" si="434"/>
        <v>GLLMUS1185 Jolan Friedhoff MUSIC GL Only</v>
      </c>
    </row>
    <row r="27840" spans="1:4">
      <c r="A27840" t="s">
        <v>78135</v>
      </c>
      <c r="B27840" t="s">
        <v>78136</v>
      </c>
      <c r="D27840" t="str">
        <f t="shared" si="434"/>
        <v>GLLCHE1184 Edwin Friedrich CHEMISTRY GL Only</v>
      </c>
    </row>
    <row r="27841" spans="1:4">
      <c r="A27841" t="s">
        <v>78137</v>
      </c>
      <c r="B27841" t="s">
        <v>78138</v>
      </c>
      <c r="D27841" t="str">
        <f t="shared" si="434"/>
        <v>GLALAW1183 Robert Flocchini LAND AIR And WATER RESOURCES GL Only</v>
      </c>
    </row>
    <row r="27842" spans="1:4">
      <c r="A27842" t="s">
        <v>78139</v>
      </c>
      <c r="B27842" t="s">
        <v>78140</v>
      </c>
      <c r="D27842" t="str">
        <f t="shared" si="434"/>
        <v>GLLEPS1182 Sarah Stewart Mukhopadhyay EARTH And PLANETARY SCIENCES GL Only</v>
      </c>
    </row>
    <row r="27843" spans="1:4">
      <c r="A27843" t="s">
        <v>78141</v>
      </c>
      <c r="B27843" t="s">
        <v>78142</v>
      </c>
      <c r="D27843" t="str">
        <f t="shared" ref="D27843:D27906" si="435">A27843&amp;" "&amp;B27843</f>
        <v>GLAVIT1181 Mark Matthews VITICULTURE And ENOLOGY GL Only</v>
      </c>
    </row>
    <row r="27844" spans="1:4">
      <c r="A27844" t="s">
        <v>78143</v>
      </c>
      <c r="B27844" t="s">
        <v>78144</v>
      </c>
      <c r="D27844" t="str">
        <f t="shared" si="435"/>
        <v>GLMPED1180 Bill Foo MED Pediatrics GL Only</v>
      </c>
    </row>
    <row r="27845" spans="1:4">
      <c r="A27845" t="s">
        <v>78145</v>
      </c>
      <c r="B27845" t="s">
        <v>78146</v>
      </c>
      <c r="D27845" t="str">
        <f t="shared" si="435"/>
        <v>GLMURO1179 Raul Clavijo MED Urologic Surgery GL Only</v>
      </c>
    </row>
    <row r="27846" spans="1:4">
      <c r="A27846" t="s">
        <v>78147</v>
      </c>
      <c r="B27846" t="s">
        <v>78148</v>
      </c>
      <c r="D27846" t="str">
        <f t="shared" si="435"/>
        <v>GLLPHY1178 Stefano Valenti PHYSICS GL Only</v>
      </c>
    </row>
    <row r="27847" spans="1:4">
      <c r="A27847" t="s">
        <v>78149</v>
      </c>
      <c r="B27847" t="s">
        <v>78150</v>
      </c>
      <c r="D27847" t="str">
        <f t="shared" si="435"/>
        <v>GLAPLS1177 Melvin George PLANT SCIENCES GL Only</v>
      </c>
    </row>
    <row r="27848" spans="1:4">
      <c r="A27848" t="s">
        <v>78151</v>
      </c>
      <c r="B27848" t="s">
        <v>78152</v>
      </c>
      <c r="D27848" t="str">
        <f t="shared" si="435"/>
        <v>GLEMAE1176 Harry Cheng MECHANICAL And AEROSPACE ENGR GL Only</v>
      </c>
    </row>
    <row r="27849" spans="1:4">
      <c r="A27849" t="s">
        <v>78153</v>
      </c>
      <c r="B27849" t="s">
        <v>78154</v>
      </c>
      <c r="D27849" t="str">
        <f t="shared" si="435"/>
        <v>GLMORT1175 Yashar Javidan MED Orthopaedic Surgery GL Only</v>
      </c>
    </row>
    <row r="27850" spans="1:4">
      <c r="A27850" t="s">
        <v>78155</v>
      </c>
      <c r="B27850" t="s">
        <v>78156</v>
      </c>
      <c r="D27850" t="str">
        <f t="shared" si="435"/>
        <v>GLMRAD1174 Ulf Tylen MED Radiology GL Only</v>
      </c>
    </row>
    <row r="27851" spans="1:4">
      <c r="A27851" t="s">
        <v>78157</v>
      </c>
      <c r="B27851" t="s">
        <v>78158</v>
      </c>
      <c r="D27851" t="str">
        <f t="shared" si="435"/>
        <v>GLMPED1173 David Stone MED Pediatrics GL Only</v>
      </c>
    </row>
    <row r="27852" spans="1:4">
      <c r="A27852" t="s">
        <v>78159</v>
      </c>
      <c r="B27852" t="s">
        <v>78160</v>
      </c>
      <c r="D27852" t="str">
        <f t="shared" si="435"/>
        <v>GLIMHP1172 Lionel G Tan MED Int Med Hospitalist GL Only</v>
      </c>
    </row>
    <row r="27853" spans="1:4">
      <c r="A27853" t="s">
        <v>78161</v>
      </c>
      <c r="B27853" t="s">
        <v>78162</v>
      </c>
      <c r="D27853" t="str">
        <f t="shared" si="435"/>
        <v>GLMRAD1171 Cameron Foster MED Radiology GL Only</v>
      </c>
    </row>
    <row r="27854" spans="1:4">
      <c r="A27854" t="s">
        <v>78163</v>
      </c>
      <c r="B27854" t="s">
        <v>78164</v>
      </c>
      <c r="D27854" t="str">
        <f t="shared" si="435"/>
        <v>GLMPSY1170 Jason Roof MED Psychiatry And Behav Sci GL Only</v>
      </c>
    </row>
    <row r="27855" spans="1:4">
      <c r="A27855" t="s">
        <v>78165</v>
      </c>
      <c r="B27855" t="s">
        <v>78166</v>
      </c>
      <c r="D27855" t="str">
        <f t="shared" si="435"/>
        <v>GLMPED1169 Victor Chan MED Pediatrics GL Only</v>
      </c>
    </row>
    <row r="27856" spans="1:4">
      <c r="A27856" t="s">
        <v>78167</v>
      </c>
      <c r="B27856" t="s">
        <v>78168</v>
      </c>
      <c r="D27856" t="str">
        <f t="shared" si="435"/>
        <v>GLLIBR1168 John Skarstad UCDLIBRARY GL Only</v>
      </c>
    </row>
    <row r="27857" spans="1:4">
      <c r="A27857" t="s">
        <v>78169</v>
      </c>
      <c r="B27857" t="s">
        <v>78170</v>
      </c>
      <c r="D27857" t="str">
        <f t="shared" si="435"/>
        <v>GLMNSG1167 Ben Waldau MED Neurological Surgery GL Only</v>
      </c>
    </row>
    <row r="27858" spans="1:4">
      <c r="A27858" t="s">
        <v>78171</v>
      </c>
      <c r="B27858" t="s">
        <v>78172</v>
      </c>
      <c r="D27858" t="str">
        <f t="shared" si="435"/>
        <v>GLMPSY1166 Donald Koelpin MED Psychiatry And Behav Sci GL Only</v>
      </c>
    </row>
    <row r="27859" spans="1:4">
      <c r="A27859" t="s">
        <v>78173</v>
      </c>
      <c r="B27859" t="s">
        <v>78174</v>
      </c>
      <c r="D27859" t="str">
        <f t="shared" si="435"/>
        <v>GLLUWP1165 Wrye Sententia UNIVERSITY WRITING PROGRAM GL Only</v>
      </c>
    </row>
    <row r="27860" spans="1:4">
      <c r="A27860" t="s">
        <v>78175</v>
      </c>
      <c r="B27860" t="s">
        <v>78176</v>
      </c>
      <c r="D27860" t="str">
        <f t="shared" si="435"/>
        <v>GLLMAT1164 Monica Vazirani MATHEMATICS GL Only</v>
      </c>
    </row>
    <row r="27861" spans="1:4">
      <c r="A27861" t="s">
        <v>78177</v>
      </c>
      <c r="B27861" t="s">
        <v>78178</v>
      </c>
      <c r="D27861" t="str">
        <f t="shared" si="435"/>
        <v>GLLDRA1163 David Grenke THEATRE And DANCE GL Only</v>
      </c>
    </row>
    <row r="27862" spans="1:4">
      <c r="A27862" t="s">
        <v>78179</v>
      </c>
      <c r="B27862" t="s">
        <v>78180</v>
      </c>
      <c r="D27862" t="str">
        <f t="shared" si="435"/>
        <v>GLMFCM1162 William Zepf MED Family And Community Med GL Only</v>
      </c>
    </row>
    <row r="27863" spans="1:4">
      <c r="A27863" t="s">
        <v>78181</v>
      </c>
      <c r="B27863" t="s">
        <v>78182</v>
      </c>
      <c r="D27863" t="str">
        <f t="shared" si="435"/>
        <v>GLMERM1161 Nicole Kravitz Wirtz MED Emergency Medicine GL Only</v>
      </c>
    </row>
    <row r="27864" spans="1:4">
      <c r="A27864" t="s">
        <v>78183</v>
      </c>
      <c r="B27864" t="s">
        <v>78184</v>
      </c>
      <c r="D27864" t="str">
        <f t="shared" si="435"/>
        <v>GLMMIC1160 Jonathan Eisen MED Medical Microbiology And Imm GL Only</v>
      </c>
    </row>
    <row r="27865" spans="1:4">
      <c r="A27865" t="s">
        <v>78185</v>
      </c>
      <c r="B27865" t="s">
        <v>78186</v>
      </c>
      <c r="D27865" t="str">
        <f t="shared" si="435"/>
        <v>GLBMCB1159 Bruce Draper MOLECULAR And CELLULAR BIO GL Only</v>
      </c>
    </row>
    <row r="27866" spans="1:4">
      <c r="A27866" t="s">
        <v>78187</v>
      </c>
      <c r="B27866" t="s">
        <v>78188</v>
      </c>
      <c r="D27866" t="str">
        <f t="shared" si="435"/>
        <v>GLLMUS1158 Jeffrey Thomas MUSIC GL Only</v>
      </c>
    </row>
    <row r="27867" spans="1:4">
      <c r="A27867" t="s">
        <v>78189</v>
      </c>
      <c r="B27867" t="s">
        <v>78190</v>
      </c>
      <c r="D27867" t="str">
        <f t="shared" si="435"/>
        <v>GLLAST1157 Annabeth Rosen ART And ART HISTORY GL Only</v>
      </c>
    </row>
    <row r="27868" spans="1:4">
      <c r="A27868" t="s">
        <v>78191</v>
      </c>
      <c r="B27868" t="s">
        <v>78192</v>
      </c>
      <c r="D27868" t="str">
        <f t="shared" si="435"/>
        <v>GLIMGM1155 Kristopher Kordana MED Int Med Genl Medicine GL Only</v>
      </c>
    </row>
    <row r="27869" spans="1:4">
      <c r="A27869" t="s">
        <v>78193</v>
      </c>
      <c r="B27869" t="s">
        <v>78194</v>
      </c>
      <c r="D27869" t="str">
        <f t="shared" si="435"/>
        <v>GLVVSR1154 Po Yen Chou VM SURGRAD SCIENCE GL Only</v>
      </c>
    </row>
    <row r="27870" spans="1:4">
      <c r="A27870" t="s">
        <v>78195</v>
      </c>
      <c r="B27870" t="s">
        <v>78196</v>
      </c>
      <c r="D27870" t="str">
        <f t="shared" si="435"/>
        <v>GLVPMI1153 William Reisen VM PATHOLOGY MICRO And IMMUN GL Only</v>
      </c>
    </row>
    <row r="27871" spans="1:4">
      <c r="A27871" t="s">
        <v>78197</v>
      </c>
      <c r="B27871" t="s">
        <v>78198</v>
      </c>
      <c r="D27871" t="str">
        <f t="shared" si="435"/>
        <v>GLMOTO1152 John Tomaich MED Otolaryngology GL Only</v>
      </c>
    </row>
    <row r="27872" spans="1:4">
      <c r="A27872" t="s">
        <v>78199</v>
      </c>
      <c r="B27872" t="s">
        <v>78200</v>
      </c>
      <c r="D27872" t="str">
        <f t="shared" si="435"/>
        <v>GLLHIS1151 Diana Davis HISTORY GL Only</v>
      </c>
    </row>
    <row r="27873" spans="1:4">
      <c r="A27873" t="s">
        <v>78201</v>
      </c>
      <c r="B27873" t="s">
        <v>78202</v>
      </c>
      <c r="D27873" t="str">
        <f t="shared" si="435"/>
        <v>GLLFAI1150 Joann Cannon FRENCH And ITALIAN GL Only</v>
      </c>
    </row>
    <row r="27874" spans="1:4">
      <c r="A27874" t="s">
        <v>78203</v>
      </c>
      <c r="B27874" t="s">
        <v>78204</v>
      </c>
      <c r="D27874" t="str">
        <f t="shared" si="435"/>
        <v>GLMSUR1149 Tina Palmieri MED Surgery GL Only</v>
      </c>
    </row>
    <row r="27875" spans="1:4">
      <c r="A27875" t="s">
        <v>78205</v>
      </c>
      <c r="B27875" t="s">
        <v>78206</v>
      </c>
      <c r="D27875" t="str">
        <f t="shared" si="435"/>
        <v>GLLCHI1148 Lisceth Brazil Cruz CHICANO STUDIES GL Only</v>
      </c>
    </row>
    <row r="27876" spans="1:4">
      <c r="A27876" t="s">
        <v>78207</v>
      </c>
      <c r="B27876" t="s">
        <v>78208</v>
      </c>
      <c r="D27876" t="str">
        <f t="shared" si="435"/>
        <v>GLVVME1147 Catherine Outerbridge VM MEDICINE And EPIDEMIOLOGY GL Only</v>
      </c>
    </row>
    <row r="27877" spans="1:4">
      <c r="A27877" t="s">
        <v>78209</v>
      </c>
      <c r="B27877" t="s">
        <v>78210</v>
      </c>
      <c r="D27877" t="str">
        <f t="shared" si="435"/>
        <v>GLMNRC1146 Manuel Lagunas Solar MCCLELLAN NUCLEAR RESEARCH CTR GL Only</v>
      </c>
    </row>
    <row r="27878" spans="1:4">
      <c r="A27878" t="s">
        <v>78211</v>
      </c>
      <c r="B27878" t="s">
        <v>78212</v>
      </c>
      <c r="D27878" t="str">
        <f t="shared" si="435"/>
        <v>GLLEAL1145 Robert Borgen EAST ASIAN LANG And CULTURES GL Only</v>
      </c>
    </row>
    <row r="27879" spans="1:4">
      <c r="A27879" t="s">
        <v>78213</v>
      </c>
      <c r="B27879" t="s">
        <v>78214</v>
      </c>
      <c r="D27879" t="str">
        <f t="shared" si="435"/>
        <v>GLIMPM1144 Hugh Black MED Int Med Pulmonary GL Only</v>
      </c>
    </row>
    <row r="27880" spans="1:4">
      <c r="A27880" t="s">
        <v>78215</v>
      </c>
      <c r="B27880" t="s">
        <v>78216</v>
      </c>
      <c r="D27880" t="str">
        <f t="shared" si="435"/>
        <v>GLECEE1143 Leonard Herrmann CIVIL And ENVIRONMENTAL ENGR GL Only</v>
      </c>
    </row>
    <row r="27881" spans="1:4">
      <c r="A27881" t="s">
        <v>78217</v>
      </c>
      <c r="B27881" t="s">
        <v>78218</v>
      </c>
      <c r="D27881" t="str">
        <f t="shared" si="435"/>
        <v>GLVVSR1142 Michael Kent VM SURGRAD SCIENCE GL Only</v>
      </c>
    </row>
    <row r="27882" spans="1:4">
      <c r="A27882" t="s">
        <v>78219</v>
      </c>
      <c r="B27882" t="s">
        <v>78220</v>
      </c>
      <c r="D27882" t="str">
        <f t="shared" si="435"/>
        <v>GLIMRH1141 Suraj Timilsina MED Int Med Rheumatology GL Only</v>
      </c>
    </row>
    <row r="27883" spans="1:4">
      <c r="A27883" t="s">
        <v>78221</v>
      </c>
      <c r="B27883" t="s">
        <v>78222</v>
      </c>
      <c r="D27883" t="str">
        <f t="shared" si="435"/>
        <v>GLMRAD1140 Eva Escobedo MED Radiology GL Only</v>
      </c>
    </row>
    <row r="27884" spans="1:4">
      <c r="A27884" t="s">
        <v>78223</v>
      </c>
      <c r="B27884" t="s">
        <v>78224</v>
      </c>
      <c r="D27884" t="str">
        <f t="shared" si="435"/>
        <v>GLAPPA1139 Florent Trouillas PLANT PATHOLOGY GL Only</v>
      </c>
    </row>
    <row r="27885" spans="1:4">
      <c r="A27885" t="s">
        <v>78225</v>
      </c>
      <c r="B27885" t="s">
        <v>78226</v>
      </c>
      <c r="D27885" t="str">
        <f t="shared" si="435"/>
        <v>GLAPLS1138 Raymond Valentine PLANT SCIENCES GL Only</v>
      </c>
    </row>
    <row r="27886" spans="1:4">
      <c r="A27886" t="s">
        <v>78227</v>
      </c>
      <c r="B27886" t="s">
        <v>78228</v>
      </c>
      <c r="D27886" t="str">
        <f t="shared" si="435"/>
        <v>GLLANT1136 Nicolas Zwyns ANTHROPOLOGY GL Only</v>
      </c>
    </row>
    <row r="27887" spans="1:4">
      <c r="A27887" t="s">
        <v>78229</v>
      </c>
      <c r="B27887" t="s">
        <v>78230</v>
      </c>
      <c r="D27887" t="str">
        <f t="shared" si="435"/>
        <v>GLLLAW1135 Joel Dobris SCHOOL OF LAW GL Only</v>
      </c>
    </row>
    <row r="27888" spans="1:4">
      <c r="A27888" t="s">
        <v>78231</v>
      </c>
      <c r="B27888" t="s">
        <v>78232</v>
      </c>
      <c r="D27888" t="str">
        <f t="shared" si="435"/>
        <v>GLIMGI1134 Maneesh Dave MED Int Med Gastroenterology GL Only</v>
      </c>
    </row>
    <row r="27889" spans="1:4">
      <c r="A27889" t="s">
        <v>78233</v>
      </c>
      <c r="B27889" t="s">
        <v>78234</v>
      </c>
      <c r="D27889" t="str">
        <f t="shared" si="435"/>
        <v>GLMANS1133 Brian Pitts MED Anesth And Pain Medicine GL Only</v>
      </c>
    </row>
    <row r="27890" spans="1:4">
      <c r="A27890" t="s">
        <v>78235</v>
      </c>
      <c r="B27890" t="s">
        <v>78236</v>
      </c>
      <c r="D27890" t="str">
        <f t="shared" si="435"/>
        <v>GLLMUS1132 I Hui Chen MUSIC GL Only</v>
      </c>
    </row>
    <row r="27891" spans="1:4">
      <c r="A27891" t="s">
        <v>78237</v>
      </c>
      <c r="B27891" t="s">
        <v>78238</v>
      </c>
      <c r="D27891" t="str">
        <f t="shared" si="435"/>
        <v>GLLIBR1131 Patricia Inouye UCDLIBRARY GL Only</v>
      </c>
    </row>
    <row r="27892" spans="1:4">
      <c r="A27892" t="s">
        <v>78239</v>
      </c>
      <c r="B27892" t="s">
        <v>78240</v>
      </c>
      <c r="D27892" t="str">
        <f t="shared" si="435"/>
        <v>GLLCMN1130 Maximo Torreblanca COMMUNICATION GL Only</v>
      </c>
    </row>
    <row r="27893" spans="1:4">
      <c r="A27893" t="s">
        <v>78241</v>
      </c>
      <c r="B27893" t="s">
        <v>78242</v>
      </c>
      <c r="D27893" t="str">
        <f t="shared" si="435"/>
        <v>GLALAW1129 Da Yang LAND AIR And WATER RESOURCES GL Only</v>
      </c>
    </row>
    <row r="27894" spans="1:4">
      <c r="A27894" t="s">
        <v>78243</v>
      </c>
      <c r="B27894" t="s">
        <v>78244</v>
      </c>
      <c r="D27894" t="str">
        <f t="shared" si="435"/>
        <v>GLVPMI1128 Francisco Uzal VM PATHOLOGY MICRO And IMMUN GL Only</v>
      </c>
    </row>
    <row r="27895" spans="1:4">
      <c r="A27895" t="s">
        <v>78245</v>
      </c>
      <c r="B27895" t="s">
        <v>78246</v>
      </c>
      <c r="D27895" t="str">
        <f t="shared" si="435"/>
        <v>GLMPED1127 Vivien Yee MED Pediatrics GL Only</v>
      </c>
    </row>
    <row r="27896" spans="1:4">
      <c r="A27896" t="s">
        <v>78247</v>
      </c>
      <c r="B27896" t="s">
        <v>78248</v>
      </c>
      <c r="D27896" t="str">
        <f t="shared" si="435"/>
        <v>GLMPHA1126 Ronald Chuang MED Pharmacology GL Only</v>
      </c>
    </row>
    <row r="27897" spans="1:4">
      <c r="A27897" t="s">
        <v>78249</v>
      </c>
      <c r="B27897" t="s">
        <v>78250</v>
      </c>
      <c r="D27897" t="str">
        <f t="shared" si="435"/>
        <v>GLBMCB1125 John Albeck MOLECULAR And CELLULAR BIO GL Only</v>
      </c>
    </row>
    <row r="27898" spans="1:4">
      <c r="A27898" t="s">
        <v>78251</v>
      </c>
      <c r="B27898" t="s">
        <v>78252</v>
      </c>
      <c r="D27898" t="str">
        <f t="shared" si="435"/>
        <v>GLMEPM1124 Ana Maria Iosif MED Public Health Sciences GL Only</v>
      </c>
    </row>
    <row r="27899" spans="1:4">
      <c r="A27899" t="s">
        <v>78253</v>
      </c>
      <c r="B27899" t="s">
        <v>78254</v>
      </c>
      <c r="D27899" t="str">
        <f t="shared" si="435"/>
        <v>GLLCOM1123 Kari Lokke COMPARATIVE LITERATURE GL Only</v>
      </c>
    </row>
    <row r="27900" spans="1:4">
      <c r="A27900" t="s">
        <v>78255</v>
      </c>
      <c r="B27900" t="s">
        <v>78256</v>
      </c>
      <c r="D27900" t="str">
        <f t="shared" si="435"/>
        <v>GLMHPH1122 Martha Odonnell MED Physiology And Membrane Biol GL Only</v>
      </c>
    </row>
    <row r="27901" spans="1:4">
      <c r="A27901" t="s">
        <v>78257</v>
      </c>
      <c r="B27901" t="s">
        <v>78258</v>
      </c>
      <c r="D27901" t="str">
        <f t="shared" si="435"/>
        <v>GLAPLS1121 James Hill PLANT SCIENCES GL Only</v>
      </c>
    </row>
    <row r="27902" spans="1:4">
      <c r="A27902" t="s">
        <v>78259</v>
      </c>
      <c r="B27902" t="s">
        <v>78260</v>
      </c>
      <c r="D27902" t="str">
        <f t="shared" si="435"/>
        <v>GLIMHP1120 Swati Shripad Patki MED Int Med Hospitalist GL Only</v>
      </c>
    </row>
    <row r="27903" spans="1:4">
      <c r="A27903" t="s">
        <v>78261</v>
      </c>
      <c r="B27903" t="s">
        <v>78262</v>
      </c>
      <c r="D27903" t="str">
        <f t="shared" si="435"/>
        <v>GLMCEL1119 Sergi Simo Olivar MED Cell Biology And Human Anat GL Only</v>
      </c>
    </row>
    <row r="27904" spans="1:4">
      <c r="A27904" t="s">
        <v>78263</v>
      </c>
      <c r="B27904" t="s">
        <v>78264</v>
      </c>
      <c r="D27904" t="str">
        <f t="shared" si="435"/>
        <v>GLLANT1118 William Davis ANTHROPOLOGY GL Only</v>
      </c>
    </row>
    <row r="27905" spans="1:4">
      <c r="A27905" t="s">
        <v>78265</v>
      </c>
      <c r="B27905" t="s">
        <v>78266</v>
      </c>
      <c r="D27905" t="str">
        <f t="shared" si="435"/>
        <v>GLMHPH1117 Peter M Cala MED Physiology And Membrane Biol GL Only</v>
      </c>
    </row>
    <row r="27906" spans="1:4">
      <c r="A27906" t="s">
        <v>78267</v>
      </c>
      <c r="B27906" t="s">
        <v>78268</v>
      </c>
      <c r="D27906" t="str">
        <f t="shared" si="435"/>
        <v>GLMSUR1116 Leigh Segel MED Surgery GL Only</v>
      </c>
    </row>
    <row r="27907" spans="1:4">
      <c r="A27907" t="s">
        <v>78269</v>
      </c>
      <c r="B27907" t="s">
        <v>78270</v>
      </c>
      <c r="D27907" t="str">
        <f t="shared" ref="D27907:D27970" si="436">A27907&amp;" "&amp;B27907</f>
        <v>GLLCHI1115 Maceo Montoya CHICANO STUDIES GL Only</v>
      </c>
    </row>
    <row r="27908" spans="1:4">
      <c r="A27908" t="s">
        <v>78271</v>
      </c>
      <c r="B27908" t="s">
        <v>78272</v>
      </c>
      <c r="D27908" t="str">
        <f t="shared" si="436"/>
        <v>GLIMHP1114 Annemarie P Hargadon MED Int Med Hospitalist GL Only</v>
      </c>
    </row>
    <row r="27909" spans="1:4">
      <c r="A27909" t="s">
        <v>78273</v>
      </c>
      <c r="B27909" t="s">
        <v>78274</v>
      </c>
      <c r="D27909" t="str">
        <f t="shared" si="436"/>
        <v>GLLUWP1113 John Samsel UNIVERSITY WRITING PROGRAM GL Only</v>
      </c>
    </row>
    <row r="27910" spans="1:4">
      <c r="A27910" t="s">
        <v>78275</v>
      </c>
      <c r="B27910" t="s">
        <v>78276</v>
      </c>
      <c r="D27910" t="str">
        <f t="shared" si="436"/>
        <v>GLALAW1112 Louise Jackson LAND AIR And WATER RESOURCES GL Only</v>
      </c>
    </row>
    <row r="27911" spans="1:4">
      <c r="A27911" t="s">
        <v>78277</v>
      </c>
      <c r="B27911" t="s">
        <v>78278</v>
      </c>
      <c r="D27911" t="str">
        <f t="shared" si="436"/>
        <v>GLAETX1111 Qi Zhang ENVIRONMENTAL TOXICOLOGY GL Only</v>
      </c>
    </row>
    <row r="27912" spans="1:4">
      <c r="A27912" t="s">
        <v>78279</v>
      </c>
      <c r="B27912" t="s">
        <v>78280</v>
      </c>
      <c r="D27912" t="str">
        <f t="shared" si="436"/>
        <v>GLMOBG1110 Lara Arndal MED Obstetrics And Gynecology GL Only</v>
      </c>
    </row>
    <row r="27913" spans="1:4">
      <c r="A27913" t="s">
        <v>78281</v>
      </c>
      <c r="B27913" t="s">
        <v>78282</v>
      </c>
      <c r="D27913" t="str">
        <f t="shared" si="436"/>
        <v>GLLCOM1109 Patricia Mackinnon COMPARATIVE LITERATURE GL Only</v>
      </c>
    </row>
    <row r="27914" spans="1:4">
      <c r="A27914" t="s">
        <v>78283</v>
      </c>
      <c r="B27914" t="s">
        <v>78284</v>
      </c>
      <c r="D27914" t="str">
        <f t="shared" si="436"/>
        <v>GLIMEN1108 Judith Turgeon MED Int Med Endocrinology GL Only</v>
      </c>
    </row>
    <row r="27915" spans="1:4">
      <c r="A27915" t="s">
        <v>78285</v>
      </c>
      <c r="B27915" t="s">
        <v>78286</v>
      </c>
      <c r="D27915" t="str">
        <f t="shared" si="436"/>
        <v>GLIMNE1107 Lindsey Goetz MED Int Med Nephrology GL Only</v>
      </c>
    </row>
    <row r="27916" spans="1:4">
      <c r="A27916" t="s">
        <v>78287</v>
      </c>
      <c r="B27916" t="s">
        <v>78288</v>
      </c>
      <c r="D27916" t="str">
        <f t="shared" si="436"/>
        <v>GLVPHR1106 Robert Bushnell VM POPULATION HLTH And REPROD GL Only</v>
      </c>
    </row>
    <row r="27917" spans="1:4">
      <c r="A27917" t="s">
        <v>78289</v>
      </c>
      <c r="B27917" t="s">
        <v>78290</v>
      </c>
      <c r="D27917" t="str">
        <f t="shared" si="436"/>
        <v>GLECEE1105 Lijuan Cheng CIVIL And ENVIRONMENTAL ENGR GL Only</v>
      </c>
    </row>
    <row r="27918" spans="1:4">
      <c r="A27918" t="s">
        <v>78291</v>
      </c>
      <c r="B27918" t="s">
        <v>78292</v>
      </c>
      <c r="D27918" t="str">
        <f t="shared" si="436"/>
        <v>GLMPED1104 Heather Siefkes MED Pediatrics GL Only</v>
      </c>
    </row>
    <row r="27919" spans="1:4">
      <c r="A27919" t="s">
        <v>78293</v>
      </c>
      <c r="B27919" t="s">
        <v>78294</v>
      </c>
      <c r="D27919" t="str">
        <f t="shared" si="436"/>
        <v>GLMPAT1103 Laurel Waters MED Pathology And Lab Medicine GL Only</v>
      </c>
    </row>
    <row r="27920" spans="1:4">
      <c r="A27920" t="s">
        <v>78295</v>
      </c>
      <c r="B27920" t="s">
        <v>78296</v>
      </c>
      <c r="D27920" t="str">
        <f t="shared" si="436"/>
        <v>GLLEAL1102 Binbin Yang EAST ASIAN LANG And CULTURES GL Only</v>
      </c>
    </row>
    <row r="27921" spans="1:4">
      <c r="A27921" t="s">
        <v>78297</v>
      </c>
      <c r="B27921" t="s">
        <v>78298</v>
      </c>
      <c r="D27921" t="str">
        <f t="shared" si="436"/>
        <v>GLMSUR1101 Aijun Wang MED Surgery GL Only</v>
      </c>
    </row>
    <row r="27922" spans="1:4">
      <c r="A27922" t="s">
        <v>78299</v>
      </c>
      <c r="B27922" t="s">
        <v>78300</v>
      </c>
      <c r="D27922" t="str">
        <f t="shared" si="436"/>
        <v>GLLLAW1100 Christopher Elmendorf SCHOOL OF LAW GL Only</v>
      </c>
    </row>
    <row r="27923" spans="1:4">
      <c r="A27923" t="s">
        <v>78301</v>
      </c>
      <c r="B27923" t="s">
        <v>78302</v>
      </c>
      <c r="D27923" t="str">
        <f t="shared" si="436"/>
        <v>GLAANS1099 Janet Roser ANIMAL SCIENCE GL Only</v>
      </c>
    </row>
    <row r="27924" spans="1:4">
      <c r="A27924" t="s">
        <v>78303</v>
      </c>
      <c r="B27924" t="s">
        <v>78304</v>
      </c>
      <c r="D27924" t="str">
        <f t="shared" si="436"/>
        <v>GLMERM1098 Aaron Danielson MED Emergency Medicine GL Only</v>
      </c>
    </row>
    <row r="27925" spans="1:4">
      <c r="A27925" t="s">
        <v>78305</v>
      </c>
      <c r="B27925" t="s">
        <v>78306</v>
      </c>
      <c r="D27925" t="str">
        <f t="shared" si="436"/>
        <v>GLMPSY1097 John Booth MED Psychiatry And Behav Sci GL Only</v>
      </c>
    </row>
    <row r="27926" spans="1:4">
      <c r="A27926" t="s">
        <v>78307</v>
      </c>
      <c r="B27926" t="s">
        <v>78308</v>
      </c>
      <c r="D27926" t="str">
        <f t="shared" si="436"/>
        <v>GLMANS1096 Marion Andrew Carnes MED Anesth And Pain Medicine GL Only</v>
      </c>
    </row>
    <row r="27927" spans="1:4">
      <c r="A27927" t="s">
        <v>78309</v>
      </c>
      <c r="B27927" t="s">
        <v>78310</v>
      </c>
      <c r="D27927" t="str">
        <f t="shared" si="436"/>
        <v>GLMOPH1095 David Kira MED Eye Center GL Only</v>
      </c>
    </row>
    <row r="27928" spans="1:4">
      <c r="A27928" t="s">
        <v>78311</v>
      </c>
      <c r="B27928" t="s">
        <v>78312</v>
      </c>
      <c r="D27928" t="str">
        <f t="shared" si="436"/>
        <v>GLMPSY1094 Bhupinder Waraich MED Psychiatry And Behav Sci GL Only</v>
      </c>
    </row>
    <row r="27929" spans="1:4">
      <c r="A27929" t="s">
        <v>78313</v>
      </c>
      <c r="B27929" t="s">
        <v>78314</v>
      </c>
      <c r="D27929" t="str">
        <f t="shared" si="436"/>
        <v>GLEBAE1093 Andre Daccache BIOLOGICAL And AG ENGINEERING GL Only</v>
      </c>
    </row>
    <row r="27930" spans="1:4">
      <c r="A27930" t="s">
        <v>78315</v>
      </c>
      <c r="B27930" t="s">
        <v>78316</v>
      </c>
      <c r="D27930" t="str">
        <f t="shared" si="436"/>
        <v>GLLMAT1092 Shiqian Ma MATHEMATICS GL Only</v>
      </c>
    </row>
    <row r="27931" spans="1:4">
      <c r="A27931" t="s">
        <v>78317</v>
      </c>
      <c r="B27931" t="s">
        <v>78318</v>
      </c>
      <c r="D27931" t="str">
        <f t="shared" si="436"/>
        <v>GLMNSG1091 Franklin Wagner Jr MED Neurological Surgery GL Only</v>
      </c>
    </row>
    <row r="27932" spans="1:4">
      <c r="A27932" t="s">
        <v>78319</v>
      </c>
      <c r="B27932" t="s">
        <v>78320</v>
      </c>
      <c r="D27932" t="str">
        <f t="shared" si="436"/>
        <v>GLMPED1090 Catherine Rottkamp MED Pediatrics GL Only</v>
      </c>
    </row>
    <row r="27933" spans="1:4">
      <c r="A27933" t="s">
        <v>78321</v>
      </c>
      <c r="B27933" t="s">
        <v>78322</v>
      </c>
      <c r="D27933" t="str">
        <f t="shared" si="436"/>
        <v>GLMEPM1089 Patrick Koga MED Public Health Sciences GL Only</v>
      </c>
    </row>
    <row r="27934" spans="1:4">
      <c r="A27934" t="s">
        <v>78323</v>
      </c>
      <c r="B27934" t="s">
        <v>78324</v>
      </c>
      <c r="D27934" t="str">
        <f t="shared" si="436"/>
        <v>GLLMUS1088 Andrew Frank MUSIC GL Only</v>
      </c>
    </row>
    <row r="27935" spans="1:4">
      <c r="A27935" t="s">
        <v>78325</v>
      </c>
      <c r="B27935" t="s">
        <v>78326</v>
      </c>
      <c r="D27935" t="str">
        <f t="shared" si="436"/>
        <v>GLLCOM1087 Manfred Kusch COMPARATIVE LITERATURE GL Only</v>
      </c>
    </row>
    <row r="27936" spans="1:4">
      <c r="A27936" t="s">
        <v>78327</v>
      </c>
      <c r="B27936" t="s">
        <v>78328</v>
      </c>
      <c r="D27936" t="str">
        <f t="shared" si="436"/>
        <v>GLMSUR1086 Tanya Rinderknecht MED Surgery GL Only</v>
      </c>
    </row>
    <row r="27937" spans="1:4">
      <c r="A27937" t="s">
        <v>78329</v>
      </c>
      <c r="B27937" t="s">
        <v>78330</v>
      </c>
      <c r="D27937" t="str">
        <f t="shared" si="436"/>
        <v>GLIMGM1085 Maria Guadalupe Garnica Albor MED Int Med Admin GL Only</v>
      </c>
    </row>
    <row r="27938" spans="1:4">
      <c r="A27938" t="s">
        <v>78331</v>
      </c>
      <c r="B27938" t="s">
        <v>78332</v>
      </c>
      <c r="D27938" t="str">
        <f t="shared" si="436"/>
        <v>GLIMRH1084 Alison Chow MED Int Med Allergy GL Only</v>
      </c>
    </row>
    <row r="27939" spans="1:4">
      <c r="A27939" t="s">
        <v>78333</v>
      </c>
      <c r="B27939" t="s">
        <v>78334</v>
      </c>
      <c r="D27939" t="str">
        <f t="shared" si="436"/>
        <v>GLMRAD1083 Colin Brown MED Radiology GL Only</v>
      </c>
    </row>
    <row r="27940" spans="1:4">
      <c r="A27940" t="s">
        <v>78335</v>
      </c>
      <c r="B27940" t="s">
        <v>78336</v>
      </c>
      <c r="D27940" t="str">
        <f t="shared" si="436"/>
        <v>GLMOBG1082 Martha Kim MED Obstetrics And Gynecology GL Only</v>
      </c>
    </row>
    <row r="27941" spans="1:4">
      <c r="A27941" t="s">
        <v>78337</v>
      </c>
      <c r="B27941" t="s">
        <v>78338</v>
      </c>
      <c r="D27941" t="str">
        <f t="shared" si="436"/>
        <v>GLMNEU1081 Wilsaan Joiner MED Neurology GL Only</v>
      </c>
    </row>
    <row r="27942" spans="1:4">
      <c r="A27942" t="s">
        <v>78339</v>
      </c>
      <c r="B27942" t="s">
        <v>78340</v>
      </c>
      <c r="D27942" t="str">
        <f t="shared" si="436"/>
        <v>GLLPHY1080 Mukund Rangamani PHYSICS GL Only</v>
      </c>
    </row>
    <row r="27943" spans="1:4">
      <c r="A27943" t="s">
        <v>78341</v>
      </c>
      <c r="B27943" t="s">
        <v>78342</v>
      </c>
      <c r="D27943" t="str">
        <f t="shared" si="436"/>
        <v>GLMERM1079 Meghan Schmitz MED Emergency Medicine GL Only</v>
      </c>
    </row>
    <row r="27944" spans="1:4">
      <c r="A27944" t="s">
        <v>78343</v>
      </c>
      <c r="B27944" t="s">
        <v>78344</v>
      </c>
      <c r="D27944" t="str">
        <f t="shared" si="436"/>
        <v>GLMURO1078 Anthony Stone MED Urologic Surgery GL Only</v>
      </c>
    </row>
    <row r="27945" spans="1:4">
      <c r="A27945" t="s">
        <v>78345</v>
      </c>
      <c r="B27945" t="s">
        <v>78346</v>
      </c>
      <c r="D27945" t="str">
        <f t="shared" si="436"/>
        <v>GLMERM1077 David Bradbury MED Emergency Medicine GL Only</v>
      </c>
    </row>
    <row r="27946" spans="1:4">
      <c r="A27946" t="s">
        <v>78347</v>
      </c>
      <c r="B27946" t="s">
        <v>78348</v>
      </c>
      <c r="D27946" t="str">
        <f t="shared" si="436"/>
        <v>GLAVIT1076 Walter Kliewer VITICULTURE And ENOLOGY GL Only</v>
      </c>
    </row>
    <row r="27947" spans="1:4">
      <c r="A27947" t="s">
        <v>78349</v>
      </c>
      <c r="B27947" t="s">
        <v>78350</v>
      </c>
      <c r="D27947" t="str">
        <f t="shared" si="436"/>
        <v>GLAANS1075 Trish Berger ANIMAL SCIENCE GL Only</v>
      </c>
    </row>
    <row r="27948" spans="1:4">
      <c r="A27948" t="s">
        <v>78351</v>
      </c>
      <c r="B27948" t="s">
        <v>78352</v>
      </c>
      <c r="D27948" t="str">
        <f t="shared" si="436"/>
        <v>GLMPSY1074 Leonard Abbeduto MED Psychiatry And Behav Sci GL Only</v>
      </c>
    </row>
    <row r="27949" spans="1:4">
      <c r="A27949" t="s">
        <v>78353</v>
      </c>
      <c r="B27949" t="s">
        <v>78354</v>
      </c>
      <c r="D27949" t="str">
        <f t="shared" si="436"/>
        <v>GLAENM1073 Mary Flint ENTOMOLOGY NEMATOLOGY GL Only</v>
      </c>
    </row>
    <row r="27950" spans="1:4">
      <c r="A27950" t="s">
        <v>78355</v>
      </c>
      <c r="B27950" t="s">
        <v>78356</v>
      </c>
      <c r="D27950" t="str">
        <f t="shared" si="436"/>
        <v>GLIMHO1072 Ahrin Koppel MED Int Med HEMONC GL Only</v>
      </c>
    </row>
    <row r="27951" spans="1:4">
      <c r="A27951" t="s">
        <v>78357</v>
      </c>
      <c r="B27951" t="s">
        <v>78358</v>
      </c>
      <c r="D27951" t="str">
        <f t="shared" si="436"/>
        <v>GLMSUR1071 Philip Schneider MED Surgery GL Only</v>
      </c>
    </row>
    <row r="27952" spans="1:4">
      <c r="A27952" t="s">
        <v>78359</v>
      </c>
      <c r="B27952" t="s">
        <v>78360</v>
      </c>
      <c r="D27952" t="str">
        <f t="shared" si="436"/>
        <v>GLMPED1070 Daphne Say MED Pediatrics GL Only</v>
      </c>
    </row>
    <row r="27953" spans="1:4">
      <c r="A27953" t="s">
        <v>78361</v>
      </c>
      <c r="B27953" t="s">
        <v>78362</v>
      </c>
      <c r="D27953" t="str">
        <f t="shared" si="436"/>
        <v>GLLANT1069 Smriti Srinivas ANTHROPOLOGY GL Only</v>
      </c>
    </row>
    <row r="27954" spans="1:4">
      <c r="A27954" t="s">
        <v>78363</v>
      </c>
      <c r="B27954" t="s">
        <v>78364</v>
      </c>
      <c r="D27954" t="str">
        <f t="shared" si="436"/>
        <v>GLIMCA1068 Victor O Bonilla MED INT MED CARDIOLOGY GL Only</v>
      </c>
    </row>
    <row r="27955" spans="1:4">
      <c r="A27955" t="s">
        <v>78365</v>
      </c>
      <c r="B27955" t="s">
        <v>78366</v>
      </c>
      <c r="D27955" t="str">
        <f t="shared" si="436"/>
        <v>GLLPOL1067 Miroslav Nincic POLITICAL SCIENCE GL Only</v>
      </c>
    </row>
    <row r="27956" spans="1:4">
      <c r="A27956" t="s">
        <v>78367</v>
      </c>
      <c r="B27956" t="s">
        <v>78368</v>
      </c>
      <c r="D27956" t="str">
        <f t="shared" si="436"/>
        <v>GLVHFS1066 Deryck Read CA ANIMAL HLTH And FOOD SAFETY LAB GL Only</v>
      </c>
    </row>
    <row r="27957" spans="1:4">
      <c r="A27957" t="s">
        <v>78369</v>
      </c>
      <c r="B27957" t="s">
        <v>78370</v>
      </c>
      <c r="D27957" t="str">
        <f t="shared" si="436"/>
        <v>GLMPAT1065 Thomas Konia MED Pathology And Lab Medicine GL Only</v>
      </c>
    </row>
    <row r="27958" spans="1:4">
      <c r="A27958" t="s">
        <v>78371</v>
      </c>
      <c r="B27958" t="s">
        <v>78372</v>
      </c>
      <c r="D27958" t="str">
        <f t="shared" si="436"/>
        <v>GLLUWP1064 Gary Goodman UNIVERSITY WRITING PROGRAM GL Only</v>
      </c>
    </row>
    <row r="27959" spans="1:4">
      <c r="A27959" t="s">
        <v>78373</v>
      </c>
      <c r="B27959" t="s">
        <v>78374</v>
      </c>
      <c r="D27959" t="str">
        <f t="shared" si="436"/>
        <v>GLBNPB1063 Alexander Mogilner NEURO PHYSIO And BEHAVIOR GL Only</v>
      </c>
    </row>
    <row r="27960" spans="1:4">
      <c r="A27960" t="s">
        <v>78375</v>
      </c>
      <c r="B27960" t="s">
        <v>78376</v>
      </c>
      <c r="D27960" t="str">
        <f t="shared" si="436"/>
        <v>GLLAHI1062 John Lopez ART And ART HISTORY GL Only</v>
      </c>
    </row>
    <row r="27961" spans="1:4">
      <c r="A27961" t="s">
        <v>78377</v>
      </c>
      <c r="B27961" t="s">
        <v>78378</v>
      </c>
      <c r="D27961" t="str">
        <f t="shared" si="436"/>
        <v>GLLAAS1061 Janis Miller AFRICAN AMERICAN AFRICAN STDS GL Only</v>
      </c>
    </row>
    <row r="27962" spans="1:4">
      <c r="A27962" t="s">
        <v>78379</v>
      </c>
      <c r="B27962" t="s">
        <v>78380</v>
      </c>
      <c r="D27962" t="str">
        <f t="shared" si="436"/>
        <v>GLLLAW1060 Clayton Tanaka SCHOOL OF LAW GL Only</v>
      </c>
    </row>
    <row r="27963" spans="1:4">
      <c r="A27963" t="s">
        <v>78381</v>
      </c>
      <c r="B27963" t="s">
        <v>78382</v>
      </c>
      <c r="D27963" t="str">
        <f t="shared" si="436"/>
        <v>GLMRAD1059 Thomas Loehfelm MED Radiology GL Only</v>
      </c>
    </row>
    <row r="27964" spans="1:4">
      <c r="A27964" t="s">
        <v>78383</v>
      </c>
      <c r="B27964" t="s">
        <v>78384</v>
      </c>
      <c r="D27964" t="str">
        <f t="shared" si="436"/>
        <v>GLMORT1058 Jon Davids MED Orthopaedic Surgery GL Only</v>
      </c>
    </row>
    <row r="27965" spans="1:4">
      <c r="A27965" t="s">
        <v>78385</v>
      </c>
      <c r="B27965" t="s">
        <v>78386</v>
      </c>
      <c r="D27965" t="str">
        <f t="shared" si="436"/>
        <v>GLLGAR1057 Jenny Kaminer GERMAN And RUSSIAN GL Only</v>
      </c>
    </row>
    <row r="27966" spans="1:4">
      <c r="A27966" t="s">
        <v>78387</v>
      </c>
      <c r="B27966" t="s">
        <v>78388</v>
      </c>
      <c r="D27966" t="str">
        <f t="shared" si="436"/>
        <v>GLIMRH1056 Merrill Gershwin MED Int Med Rheumatology GL Only</v>
      </c>
    </row>
    <row r="27967" spans="1:4">
      <c r="A27967" t="s">
        <v>78389</v>
      </c>
      <c r="B27967" t="s">
        <v>78390</v>
      </c>
      <c r="D27967" t="str">
        <f t="shared" si="436"/>
        <v>GLMERM1055 Leigha Winters MED Emergency Medicine GL Only</v>
      </c>
    </row>
    <row r="27968" spans="1:4">
      <c r="A27968" t="s">
        <v>78391</v>
      </c>
      <c r="B27968" t="s">
        <v>78392</v>
      </c>
      <c r="D27968" t="str">
        <f t="shared" si="436"/>
        <v>GLLPSC1054 Richard Coss PSYCHOLOGY GL Only</v>
      </c>
    </row>
    <row r="27969" spans="1:4">
      <c r="A27969" t="s">
        <v>78393</v>
      </c>
      <c r="B27969" t="s">
        <v>78394</v>
      </c>
      <c r="D27969" t="str">
        <f t="shared" si="436"/>
        <v>GLBNPB1053 Pamela Pappone NEURO PHYSIO And BEHAVIOR GL Only</v>
      </c>
    </row>
    <row r="27970" spans="1:4">
      <c r="A27970" t="s">
        <v>78395</v>
      </c>
      <c r="B27970" t="s">
        <v>78396</v>
      </c>
      <c r="D27970" t="str">
        <f t="shared" si="436"/>
        <v>GLAPPA1052 Joanne Emerson PLANT PATHOLOGY GL Only</v>
      </c>
    </row>
    <row r="27971" spans="1:4">
      <c r="A27971" t="s">
        <v>78397</v>
      </c>
      <c r="B27971" t="s">
        <v>78398</v>
      </c>
      <c r="D27971" t="str">
        <f t="shared" ref="D27971:D28034" si="437">A27971&amp;" "&amp;B27971</f>
        <v>GLLLAW1051 Brian Feinberg SCHOOL OF LAW GL Only</v>
      </c>
    </row>
    <row r="27972" spans="1:4">
      <c r="A27972" t="s">
        <v>78399</v>
      </c>
      <c r="B27972" t="s">
        <v>78400</v>
      </c>
      <c r="D27972" t="str">
        <f t="shared" si="437"/>
        <v>GLMMIC1050 Sung Jin Kim MED Medical Microbiology And Imm GL Only</v>
      </c>
    </row>
    <row r="27973" spans="1:4">
      <c r="A27973" t="s">
        <v>78401</v>
      </c>
      <c r="B27973" t="s">
        <v>78402</v>
      </c>
      <c r="D27973" t="str">
        <f t="shared" si="437"/>
        <v>GLDEDU1049 Lisa Sullivan EDUCATION GL Only</v>
      </c>
    </row>
    <row r="27974" spans="1:4">
      <c r="A27974" t="s">
        <v>78403</v>
      </c>
      <c r="B27974" t="s">
        <v>78404</v>
      </c>
      <c r="D27974" t="str">
        <f t="shared" si="437"/>
        <v>GLMORT1048 Christopher Kreulen MED Orthopaedic Surgery GL Only</v>
      </c>
    </row>
    <row r="27975" spans="1:4">
      <c r="A27975" t="s">
        <v>78405</v>
      </c>
      <c r="B27975" t="s">
        <v>78406</v>
      </c>
      <c r="D27975" t="str">
        <f t="shared" si="437"/>
        <v>GLVPMI1047 Smita Iyer VM PATHOLOGY MICRO And IMMUN GL Only</v>
      </c>
    </row>
    <row r="27976" spans="1:4">
      <c r="A27976" t="s">
        <v>78407</v>
      </c>
      <c r="B27976" t="s">
        <v>78408</v>
      </c>
      <c r="D27976" t="str">
        <f t="shared" si="437"/>
        <v>GLMPED1046 Victoria Dimitriades MED Pediatrics GL Only</v>
      </c>
    </row>
    <row r="27977" spans="1:4">
      <c r="A27977" t="s">
        <v>78409</v>
      </c>
      <c r="B27977" t="s">
        <v>78410</v>
      </c>
      <c r="D27977" t="str">
        <f t="shared" si="437"/>
        <v>GLLPHY1045 Daniel Ferenc PHYSICS GL Only</v>
      </c>
    </row>
    <row r="27978" spans="1:4">
      <c r="A27978" t="s">
        <v>78411</v>
      </c>
      <c r="B27978" t="s">
        <v>78412</v>
      </c>
      <c r="D27978" t="str">
        <f t="shared" si="437"/>
        <v>GLIMEN1044 Lowell Wilson MED Int Med Endocrinology GL Only</v>
      </c>
    </row>
    <row r="27979" spans="1:4">
      <c r="A27979" t="s">
        <v>78413</v>
      </c>
      <c r="B27979" t="s">
        <v>78414</v>
      </c>
      <c r="D27979" t="str">
        <f t="shared" si="437"/>
        <v>GLMURO1043 Sakti Das MED Urologic Surgery GL Only</v>
      </c>
    </row>
    <row r="27980" spans="1:4">
      <c r="A27980" t="s">
        <v>78415</v>
      </c>
      <c r="B27980" t="s">
        <v>78416</v>
      </c>
      <c r="D27980" t="str">
        <f t="shared" si="437"/>
        <v>GLMFCM1042 Peter Franks MED Family And Community Med GL Only</v>
      </c>
    </row>
    <row r="27981" spans="1:4">
      <c r="A27981" t="s">
        <v>78417</v>
      </c>
      <c r="B27981" t="s">
        <v>78418</v>
      </c>
      <c r="D27981" t="str">
        <f t="shared" si="437"/>
        <v>GLVPHR1041 Irwin Liu VM POPULATION HLTH And REPROD GL Only</v>
      </c>
    </row>
    <row r="27982" spans="1:4">
      <c r="A27982" t="s">
        <v>78419</v>
      </c>
      <c r="B27982" t="s">
        <v>78420</v>
      </c>
      <c r="D27982" t="str">
        <f t="shared" si="437"/>
        <v>GLMNEU1040 Ashok Joshua Dayananthan MED Neurology GL Only</v>
      </c>
    </row>
    <row r="27983" spans="1:4">
      <c r="A27983" t="s">
        <v>78421</v>
      </c>
      <c r="B27983" t="s">
        <v>78422</v>
      </c>
      <c r="D27983" t="str">
        <f t="shared" si="437"/>
        <v>GLVVSR1039 Mathieu Spriet VM SURGRAD SCIENCE GL Only</v>
      </c>
    </row>
    <row r="27984" spans="1:4">
      <c r="A27984" t="s">
        <v>78423</v>
      </c>
      <c r="B27984" t="s">
        <v>78424</v>
      </c>
      <c r="D27984" t="str">
        <f t="shared" si="437"/>
        <v>GLVPHR1038 Alda De Andrade E Pires VM POPULATION HLTH And REPROD GL Only</v>
      </c>
    </row>
    <row r="27985" spans="1:4">
      <c r="A27985" t="s">
        <v>78425</v>
      </c>
      <c r="B27985" t="s">
        <v>78426</v>
      </c>
      <c r="D27985" t="str">
        <f t="shared" si="437"/>
        <v>GLMOBG1036 David Katz MED Obstetrics And Gynecology GL Only</v>
      </c>
    </row>
    <row r="27986" spans="1:4">
      <c r="A27986" t="s">
        <v>78427</v>
      </c>
      <c r="B27986" t="s">
        <v>78428</v>
      </c>
      <c r="D27986" t="str">
        <f t="shared" si="437"/>
        <v>GLAPLS1035 C Qualset PLANT SCIENCES GL Only</v>
      </c>
    </row>
    <row r="27987" spans="1:4">
      <c r="A27987" t="s">
        <v>78429</v>
      </c>
      <c r="B27987" t="s">
        <v>78430</v>
      </c>
      <c r="D27987" t="str">
        <f t="shared" si="437"/>
        <v>GLLLAW1034 Afra Afsharipour SCHOOL OF LAW GL Only</v>
      </c>
    </row>
    <row r="27988" spans="1:4">
      <c r="A27988" t="s">
        <v>78431</v>
      </c>
      <c r="B27988" t="s">
        <v>78432</v>
      </c>
      <c r="D27988" t="str">
        <f t="shared" si="437"/>
        <v>GLEECE1033 Erkin Seker ELECT And COMP ENGR GL Only</v>
      </c>
    </row>
    <row r="27989" spans="1:4">
      <c r="A27989" t="s">
        <v>78433</v>
      </c>
      <c r="B27989" t="s">
        <v>78434</v>
      </c>
      <c r="D27989" t="str">
        <f t="shared" si="437"/>
        <v>GLIMPM1032 Jacqueline Stocking MED Int Med Pulmonary GL Only</v>
      </c>
    </row>
    <row r="27990" spans="1:4">
      <c r="A27990" t="s">
        <v>78435</v>
      </c>
      <c r="B27990" t="s">
        <v>78436</v>
      </c>
      <c r="D27990" t="str">
        <f t="shared" si="437"/>
        <v>GLMPSY1030 Tara Niendam MED Psychiatry And Behav Sci GL Only</v>
      </c>
    </row>
    <row r="27991" spans="1:4">
      <c r="A27991" t="s">
        <v>78437</v>
      </c>
      <c r="B27991" t="s">
        <v>78438</v>
      </c>
      <c r="D27991" t="str">
        <f t="shared" si="437"/>
        <v>GLMEPM1029 Julie Dang MED Public Health Sciences GL Only</v>
      </c>
    </row>
    <row r="27992" spans="1:4">
      <c r="A27992" t="s">
        <v>78439</v>
      </c>
      <c r="B27992" t="s">
        <v>78440</v>
      </c>
      <c r="D27992" t="str">
        <f t="shared" si="437"/>
        <v>GLMHPH1028 Rose Dickson MED Physiology And Membrane Biol GL Only</v>
      </c>
    </row>
    <row r="27993" spans="1:4">
      <c r="A27993" t="s">
        <v>78441</v>
      </c>
      <c r="B27993" t="s">
        <v>78442</v>
      </c>
      <c r="D27993" t="str">
        <f t="shared" si="437"/>
        <v>GLIMPM1027 Allan Siefkin MED Int Med Pulmonary GL Only</v>
      </c>
    </row>
    <row r="27994" spans="1:4">
      <c r="A27994" t="s">
        <v>78443</v>
      </c>
      <c r="B27994" t="s">
        <v>78444</v>
      </c>
      <c r="D27994" t="str">
        <f t="shared" si="437"/>
        <v>GLLENL1026 Evan Watkins ENGLISH GL Only</v>
      </c>
    </row>
    <row r="27995" spans="1:4">
      <c r="A27995" t="s">
        <v>78445</v>
      </c>
      <c r="B27995" t="s">
        <v>78446</v>
      </c>
      <c r="D27995" t="str">
        <f t="shared" si="437"/>
        <v>GLEECE1025 Jonathan Heritage ELECT And COMP ENGR GL Only</v>
      </c>
    </row>
    <row r="27996" spans="1:4">
      <c r="A27996" t="s">
        <v>78447</v>
      </c>
      <c r="B27996" t="s">
        <v>78448</v>
      </c>
      <c r="D27996" t="str">
        <f t="shared" si="437"/>
        <v>GLLPOL1024 Cheryl Boudreau POLITICAL SCIENCE GL Only</v>
      </c>
    </row>
    <row r="27997" spans="1:4">
      <c r="A27997" t="s">
        <v>78449</v>
      </c>
      <c r="B27997" t="s">
        <v>78450</v>
      </c>
      <c r="D27997" t="str">
        <f t="shared" si="437"/>
        <v>GLLCHE1023 Stephen Cramer CHEMISTRY GL Only</v>
      </c>
    </row>
    <row r="27998" spans="1:4">
      <c r="A27998" t="s">
        <v>78451</v>
      </c>
      <c r="B27998" t="s">
        <v>78452</v>
      </c>
      <c r="D27998" t="str">
        <f t="shared" si="437"/>
        <v>GLBNPB1022 Rishidev Chaudhuri NEURO PHYSIO And BEHAVIOR GL Only</v>
      </c>
    </row>
    <row r="27999" spans="1:4">
      <c r="A27999" t="s">
        <v>78453</v>
      </c>
      <c r="B27999" t="s">
        <v>78454</v>
      </c>
      <c r="D27999" t="str">
        <f t="shared" si="437"/>
        <v>GLAPLS1021 Donald Phillips PLANT SCIENCES GL Only</v>
      </c>
    </row>
    <row r="28000" spans="1:4">
      <c r="A28000" t="s">
        <v>78455</v>
      </c>
      <c r="B28000" t="s">
        <v>78456</v>
      </c>
      <c r="D28000" t="str">
        <f t="shared" si="437"/>
        <v>GLMOPH1020 Linda Margulies MED Eye Center GL Only</v>
      </c>
    </row>
    <row r="28001" spans="1:4">
      <c r="A28001" t="s">
        <v>78457</v>
      </c>
      <c r="B28001" t="s">
        <v>78458</v>
      </c>
      <c r="D28001" t="str">
        <f t="shared" si="437"/>
        <v>GLMSUR1019 James Goodnight Jr MED Surgery GL Only</v>
      </c>
    </row>
    <row r="28002" spans="1:4">
      <c r="A28002" t="s">
        <v>78459</v>
      </c>
      <c r="B28002" t="s">
        <v>78460</v>
      </c>
      <c r="D28002" t="str">
        <f t="shared" si="437"/>
        <v>GLVVSR1018 Karen Vernau VM SURGRAD SCIENCE GL Only</v>
      </c>
    </row>
    <row r="28003" spans="1:4">
      <c r="A28003" t="s">
        <v>78461</v>
      </c>
      <c r="B28003" t="s">
        <v>78462</v>
      </c>
      <c r="D28003" t="str">
        <f t="shared" si="437"/>
        <v>GLMPAT1017 Julie Ann Walby MED Pathology And Lab Medicine GL Only</v>
      </c>
    </row>
    <row r="28004" spans="1:4">
      <c r="A28004" t="s">
        <v>78463</v>
      </c>
      <c r="B28004" t="s">
        <v>78464</v>
      </c>
      <c r="D28004" t="str">
        <f t="shared" si="437"/>
        <v>GLVVME1016 Alexander Ardans VM MEDICINE And EPIDEMIOLOGY GL Only</v>
      </c>
    </row>
    <row r="28005" spans="1:4">
      <c r="A28005" t="s">
        <v>78465</v>
      </c>
      <c r="B28005" t="s">
        <v>78466</v>
      </c>
      <c r="D28005" t="str">
        <f t="shared" si="437"/>
        <v>GLMORT1015 Rakesh Donthineni Rao MED Orthopaedic Surgery GL Only</v>
      </c>
    </row>
    <row r="28006" spans="1:4">
      <c r="A28006" t="s">
        <v>78467</v>
      </c>
      <c r="B28006" t="s">
        <v>78468</v>
      </c>
      <c r="D28006" t="str">
        <f t="shared" si="437"/>
        <v>GLVVSR1014 Eugene Steffey VM SURGRAD SCIENCE GL Only</v>
      </c>
    </row>
    <row r="28007" spans="1:4">
      <c r="A28007" t="s">
        <v>78469</v>
      </c>
      <c r="B28007" t="s">
        <v>78470</v>
      </c>
      <c r="D28007" t="str">
        <f t="shared" si="437"/>
        <v>GLLDES1013 Beth Ferguson DEPARTMENT OF DESIGN GL Only</v>
      </c>
    </row>
    <row r="28008" spans="1:4">
      <c r="A28008" t="s">
        <v>78471</v>
      </c>
      <c r="B28008" t="s">
        <v>78472</v>
      </c>
      <c r="D28008" t="str">
        <f t="shared" si="437"/>
        <v>GLLCHE1012 Lee Ping Wang CHEMISTRY GL Only</v>
      </c>
    </row>
    <row r="28009" spans="1:4">
      <c r="A28009" t="s">
        <v>78473</v>
      </c>
      <c r="B28009" t="s">
        <v>78474</v>
      </c>
      <c r="D28009" t="str">
        <f t="shared" si="437"/>
        <v>GLMPED1011 Sanjay Jhawar MED Pediatrics GL Only</v>
      </c>
    </row>
    <row r="28010" spans="1:4">
      <c r="A28010" t="s">
        <v>78475</v>
      </c>
      <c r="B28010" t="s">
        <v>78476</v>
      </c>
      <c r="D28010" t="str">
        <f t="shared" si="437"/>
        <v>GLLMUS1010 Otto Lee MUSIC GL Only</v>
      </c>
    </row>
    <row r="28011" spans="1:4">
      <c r="A28011" t="s">
        <v>78477</v>
      </c>
      <c r="B28011" t="s">
        <v>78478</v>
      </c>
      <c r="D28011" t="str">
        <f t="shared" si="437"/>
        <v>GLACHE1009 Michael Smith HUMAN ECOLOGY GL Only</v>
      </c>
    </row>
    <row r="28012" spans="1:4">
      <c r="A28012" t="s">
        <v>78479</v>
      </c>
      <c r="B28012" t="s">
        <v>78480</v>
      </c>
      <c r="D28012" t="str">
        <f t="shared" si="437"/>
        <v>GLMPED1008 Jeffrey Gaston MED Pediatrics GL Only</v>
      </c>
    </row>
    <row r="28013" spans="1:4">
      <c r="A28013" t="s">
        <v>78481</v>
      </c>
      <c r="B28013" t="s">
        <v>78482</v>
      </c>
      <c r="D28013" t="str">
        <f t="shared" si="437"/>
        <v>GLEECE1007 Venkatesh Akella ELECT And COMP ENGR GL Only</v>
      </c>
    </row>
    <row r="28014" spans="1:4">
      <c r="A28014" t="s">
        <v>78483</v>
      </c>
      <c r="B28014" t="s">
        <v>78484</v>
      </c>
      <c r="D28014" t="str">
        <f t="shared" si="437"/>
        <v>GLMPSY1006 Caroline Giroux MED Psychiatry And Behav Sci GL Only</v>
      </c>
    </row>
    <row r="28015" spans="1:4">
      <c r="A28015" t="s">
        <v>78485</v>
      </c>
      <c r="B28015" t="s">
        <v>78486</v>
      </c>
      <c r="D28015" t="str">
        <f t="shared" si="437"/>
        <v>GLLENL1005 W Hicks ENGLISH GL Only</v>
      </c>
    </row>
    <row r="28016" spans="1:4">
      <c r="A28016" t="s">
        <v>78487</v>
      </c>
      <c r="B28016" t="s">
        <v>78488</v>
      </c>
      <c r="D28016" t="str">
        <f t="shared" si="437"/>
        <v>GLLSOC1004 Lawrence Cohen SOCIOLOGY GL Only</v>
      </c>
    </row>
    <row r="28017" spans="1:4">
      <c r="A28017" t="s">
        <v>78489</v>
      </c>
      <c r="B28017" t="s">
        <v>78490</v>
      </c>
      <c r="D28017" t="str">
        <f t="shared" si="437"/>
        <v>GLLMUS1003 Juan Diego Diaz MUSIC GL Only</v>
      </c>
    </row>
    <row r="28018" spans="1:4">
      <c r="A28018" t="s">
        <v>78491</v>
      </c>
      <c r="B28018" t="s">
        <v>78492</v>
      </c>
      <c r="D28018" t="str">
        <f t="shared" si="437"/>
        <v>GLECHM1002 Klaus Van Benthem MATERIALS SCIENCE And ENGINEERING GL Only</v>
      </c>
    </row>
    <row r="28019" spans="1:4">
      <c r="A28019" t="s">
        <v>78493</v>
      </c>
      <c r="B28019" t="s">
        <v>78494</v>
      </c>
      <c r="D28019" t="str">
        <f t="shared" si="437"/>
        <v>GLLIBR1001 David Anderson UCDLIBRARY GL Only</v>
      </c>
    </row>
    <row r="28020" spans="1:4">
      <c r="A28020" t="s">
        <v>78495</v>
      </c>
      <c r="B28020" t="s">
        <v>78496</v>
      </c>
      <c r="D28020" t="str">
        <f t="shared" si="437"/>
        <v>GLDEDU1000 Alexandrina Ramirez EDUCATION GL Only</v>
      </c>
    </row>
    <row r="28021" spans="1:4">
      <c r="A28021" t="s">
        <v>78497</v>
      </c>
      <c r="B28021" t="s">
        <v>78498</v>
      </c>
      <c r="D28021" t="str">
        <f t="shared" si="437"/>
        <v>GLAPLS0999 Dan Parfitt PLANT SCIENCES GL Only</v>
      </c>
    </row>
    <row r="28022" spans="1:4">
      <c r="A28022" t="s">
        <v>78499</v>
      </c>
      <c r="B28022" t="s">
        <v>78500</v>
      </c>
      <c r="D28022" t="str">
        <f t="shared" si="437"/>
        <v>GLLPHY0998 Daniel Cox PHYSICS GL Only</v>
      </c>
    </row>
    <row r="28023" spans="1:4">
      <c r="A28023" t="s">
        <v>78501</v>
      </c>
      <c r="B28023" t="s">
        <v>78502</v>
      </c>
      <c r="D28023" t="str">
        <f t="shared" si="437"/>
        <v>GLBMCB0997 Frederic Chedin MOLECULAR And CELLULAR BIO GL Only</v>
      </c>
    </row>
    <row r="28024" spans="1:4">
      <c r="A28024" t="s">
        <v>78503</v>
      </c>
      <c r="B28024" t="s">
        <v>78504</v>
      </c>
      <c r="D28024" t="str">
        <f t="shared" si="437"/>
        <v>GLANUT0996 Gerardo Mackenzie NUTRITION GL Only</v>
      </c>
    </row>
    <row r="28025" spans="1:4">
      <c r="A28025" t="s">
        <v>78505</v>
      </c>
      <c r="B28025" t="s">
        <v>78506</v>
      </c>
      <c r="D28025" t="str">
        <f t="shared" si="437"/>
        <v>GLLPHY0995 Matt Richter PHYSICS GL Only</v>
      </c>
    </row>
    <row r="28026" spans="1:4">
      <c r="A28026" t="s">
        <v>78507</v>
      </c>
      <c r="B28026" t="s">
        <v>78508</v>
      </c>
      <c r="D28026" t="str">
        <f t="shared" si="437"/>
        <v>GLMRAD0994 Souvik Sarkar MED Radiology GL Only</v>
      </c>
    </row>
    <row r="28027" spans="1:4">
      <c r="A28027" t="s">
        <v>78509</v>
      </c>
      <c r="B28027" t="s">
        <v>78510</v>
      </c>
      <c r="D28027" t="str">
        <f t="shared" si="437"/>
        <v>GLANUT0993 Robert Hackman NUTRITION GL Only</v>
      </c>
    </row>
    <row r="28028" spans="1:4">
      <c r="A28028" t="s">
        <v>78511</v>
      </c>
      <c r="B28028" t="s">
        <v>78512</v>
      </c>
      <c r="D28028" t="str">
        <f t="shared" si="437"/>
        <v>GLLNAS0992 Stefano Varese NATIVE AMERICAN STUDIES GL Only</v>
      </c>
    </row>
    <row r="28029" spans="1:4">
      <c r="A28029" t="s">
        <v>78513</v>
      </c>
      <c r="B28029" t="s">
        <v>78514</v>
      </c>
      <c r="D28029" t="str">
        <f t="shared" si="437"/>
        <v>GLIMCA0991 Gagan Singh MED INT MED CARDIOLOGY GL Only</v>
      </c>
    </row>
    <row r="28030" spans="1:4">
      <c r="A28030" t="s">
        <v>78515</v>
      </c>
      <c r="B28030" t="s">
        <v>78516</v>
      </c>
      <c r="D28030" t="str">
        <f t="shared" si="437"/>
        <v>GLABAE0990 David Hills BIOLOGICAL And AG ENGINEERING GL Only</v>
      </c>
    </row>
    <row r="28031" spans="1:4">
      <c r="A28031" t="s">
        <v>78517</v>
      </c>
      <c r="B28031" t="s">
        <v>78518</v>
      </c>
      <c r="D28031" t="str">
        <f t="shared" si="437"/>
        <v>GLNURS0989 Charleen Singh School of Nursing GL Only</v>
      </c>
    </row>
    <row r="28032" spans="1:4">
      <c r="A28032" t="s">
        <v>78519</v>
      </c>
      <c r="B28032" t="s">
        <v>78520</v>
      </c>
      <c r="D28032" t="str">
        <f t="shared" si="437"/>
        <v>GLIMRH0988 Michael F Seldin MED Int Med Rheumatology GL Only</v>
      </c>
    </row>
    <row r="28033" spans="1:4">
      <c r="A28033" t="s">
        <v>78521</v>
      </c>
      <c r="B28033" t="s">
        <v>78522</v>
      </c>
      <c r="D28033" t="str">
        <f t="shared" si="437"/>
        <v>GLVPMI0987 Katherine J Olstad VM PATHOLOGY MICRO And IMMUN GL Only</v>
      </c>
    </row>
    <row r="28034" spans="1:4">
      <c r="A28034" t="s">
        <v>78523</v>
      </c>
      <c r="B28034" t="s">
        <v>78524</v>
      </c>
      <c r="D28034" t="str">
        <f t="shared" si="437"/>
        <v>GLBMMG0986 Mark Wheelis MICROBIOLOGY And MOLEC GENETICS GL Only</v>
      </c>
    </row>
    <row r="28035" spans="1:4">
      <c r="A28035" t="s">
        <v>78525</v>
      </c>
      <c r="B28035" t="s">
        <v>78526</v>
      </c>
      <c r="D28035" t="str">
        <f t="shared" ref="D28035:D28098" si="438">A28035&amp;" "&amp;B28035</f>
        <v>GLLDES0985 Alexa Ann Bonomo DEPARTMENT OF DESIGN GL Only</v>
      </c>
    </row>
    <row r="28036" spans="1:4">
      <c r="A28036" t="s">
        <v>78527</v>
      </c>
      <c r="B28036" t="s">
        <v>78528</v>
      </c>
      <c r="D28036" t="str">
        <f t="shared" si="438"/>
        <v>GLMPSY0984 Erik Shwarts MED Psychiatry And Behav Sci GL Only</v>
      </c>
    </row>
    <row r="28037" spans="1:4">
      <c r="A28037" t="s">
        <v>78529</v>
      </c>
      <c r="B28037" t="s">
        <v>78530</v>
      </c>
      <c r="D28037" t="str">
        <f t="shared" si="438"/>
        <v>GLAENM0983 Geoffrey Attardo ENTOMOLOGY NEMATOLOGY GL Only</v>
      </c>
    </row>
    <row r="28038" spans="1:4">
      <c r="A28038" t="s">
        <v>78531</v>
      </c>
      <c r="B28038" t="s">
        <v>78532</v>
      </c>
      <c r="D28038" t="str">
        <f t="shared" si="438"/>
        <v>GLLAHI0982 Bryce Vinokurov ART And ART HISTORY GL Only</v>
      </c>
    </row>
    <row r="28039" spans="1:4">
      <c r="A28039" t="s">
        <v>78533</v>
      </c>
      <c r="B28039" t="s">
        <v>78534</v>
      </c>
      <c r="D28039" t="str">
        <f t="shared" si="438"/>
        <v>GLAWFC0981 Nancy Erman WILDLIFE And FISHERIES BIOLOGY GL Only</v>
      </c>
    </row>
    <row r="28040" spans="1:4">
      <c r="A28040" t="s">
        <v>78535</v>
      </c>
      <c r="B28040" t="s">
        <v>78536</v>
      </c>
      <c r="D28040" t="str">
        <f t="shared" si="438"/>
        <v>GLMPED0980 Willard Centerwall MED Pediatrics GL Only</v>
      </c>
    </row>
    <row r="28041" spans="1:4">
      <c r="A28041" t="s">
        <v>78537</v>
      </c>
      <c r="B28041" t="s">
        <v>78538</v>
      </c>
      <c r="D28041" t="str">
        <f t="shared" si="438"/>
        <v>GLLPHI0979 Han Ti Kao PHILOSOPHY GL Only</v>
      </c>
    </row>
    <row r="28042" spans="1:4">
      <c r="A28042" t="s">
        <v>78539</v>
      </c>
      <c r="B28042" t="s">
        <v>78540</v>
      </c>
      <c r="D28042" t="str">
        <f t="shared" si="438"/>
        <v>GLMPAT0978 Chihong Heidi Zhou MED Pathology And Lab Medicine GL Only</v>
      </c>
    </row>
    <row r="28043" spans="1:4">
      <c r="A28043" t="s">
        <v>78541</v>
      </c>
      <c r="B28043" t="s">
        <v>78542</v>
      </c>
      <c r="D28043" t="str">
        <f t="shared" si="438"/>
        <v>GLAENM0977 Charles Schaefer ENTOMOLOGY NEMATOLOGY GL Only</v>
      </c>
    </row>
    <row r="28044" spans="1:4">
      <c r="A28044" t="s">
        <v>78543</v>
      </c>
      <c r="B28044" t="s">
        <v>78544</v>
      </c>
      <c r="D28044" t="str">
        <f t="shared" si="438"/>
        <v>GLECHE0976 Benjamin Mccoy CHEMICAL ENGINEERING GL Only</v>
      </c>
    </row>
    <row r="28045" spans="1:4">
      <c r="A28045" t="s">
        <v>78545</v>
      </c>
      <c r="B28045" t="s">
        <v>78546</v>
      </c>
      <c r="D28045" t="str">
        <f t="shared" si="438"/>
        <v>GLANUT0975 John Newman NUTRITION GL Only</v>
      </c>
    </row>
    <row r="28046" spans="1:4">
      <c r="A28046" t="s">
        <v>78547</v>
      </c>
      <c r="B28046" t="s">
        <v>78548</v>
      </c>
      <c r="D28046" t="str">
        <f t="shared" si="438"/>
        <v>GLVPMI0974 Rance Lefebvre VM PATHOLOGY MICRO And IMMUN GL Only</v>
      </c>
    </row>
    <row r="28047" spans="1:4">
      <c r="A28047" t="s">
        <v>78549</v>
      </c>
      <c r="B28047" t="s">
        <v>78550</v>
      </c>
      <c r="D28047" t="str">
        <f t="shared" si="438"/>
        <v>GLMORT0973 Gavin Pereira MED Orthopaedic Surgery GL Only</v>
      </c>
    </row>
    <row r="28048" spans="1:4">
      <c r="A28048" t="s">
        <v>78551</v>
      </c>
      <c r="B28048" t="s">
        <v>78552</v>
      </c>
      <c r="D28048" t="str">
        <f t="shared" si="438"/>
        <v>GLVPHR0972 Titus Brown VM POPULATION HLTH And REPROD GL Only</v>
      </c>
    </row>
    <row r="28049" spans="1:4">
      <c r="A28049" t="s">
        <v>78553</v>
      </c>
      <c r="B28049" t="s">
        <v>78554</v>
      </c>
      <c r="D28049" t="str">
        <f t="shared" si="438"/>
        <v>GLLANT0971 John Darwent ANTHROPOLOGY GL Only</v>
      </c>
    </row>
    <row r="28050" spans="1:4">
      <c r="A28050" t="s">
        <v>78555</v>
      </c>
      <c r="B28050" t="s">
        <v>78556</v>
      </c>
      <c r="D28050" t="str">
        <f t="shared" si="438"/>
        <v>GLLANT0970 Jeffrey S Kahn ANTHROPOLOGY GL Only</v>
      </c>
    </row>
    <row r="28051" spans="1:4">
      <c r="A28051" t="s">
        <v>78557</v>
      </c>
      <c r="B28051" t="s">
        <v>78558</v>
      </c>
      <c r="D28051" t="str">
        <f t="shared" si="438"/>
        <v>GLVVMB0969 Alan Buckpitt VM MOLECULAR BIO SCIENCES GL Only</v>
      </c>
    </row>
    <row r="28052" spans="1:4">
      <c r="A28052" t="s">
        <v>78559</v>
      </c>
      <c r="B28052" t="s">
        <v>78560</v>
      </c>
      <c r="D28052" t="str">
        <f t="shared" si="438"/>
        <v>GLAARE0968 C Mccorkle AG And RESOURCE ECONOMICS GL Only</v>
      </c>
    </row>
    <row r="28053" spans="1:4">
      <c r="A28053" t="s">
        <v>78561</v>
      </c>
      <c r="B28053" t="s">
        <v>78562</v>
      </c>
      <c r="D28053" t="str">
        <f t="shared" si="438"/>
        <v>GLMNEU0967 Robert Fairclough MED Neurology GL Only</v>
      </c>
    </row>
    <row r="28054" spans="1:4">
      <c r="A28054" t="s">
        <v>78563</v>
      </c>
      <c r="B28054" t="s">
        <v>78564</v>
      </c>
      <c r="D28054" t="str">
        <f t="shared" si="438"/>
        <v>GLLMUS0966 Kevin Stewart MUSIC GL Only</v>
      </c>
    </row>
    <row r="28055" spans="1:4">
      <c r="A28055" t="s">
        <v>78565</v>
      </c>
      <c r="B28055" t="s">
        <v>78566</v>
      </c>
      <c r="D28055" t="str">
        <f t="shared" si="438"/>
        <v>GLLANT0965 Janet Shibamoto Smith ANTHROPOLOGY GL Only</v>
      </c>
    </row>
    <row r="28056" spans="1:4">
      <c r="A28056" t="s">
        <v>78567</v>
      </c>
      <c r="B28056" t="s">
        <v>78568</v>
      </c>
      <c r="D28056" t="str">
        <f t="shared" si="438"/>
        <v>GLACHE0964 Leigh Ann Simmons HUMAN ECOLOGY GL Only</v>
      </c>
    </row>
    <row r="28057" spans="1:4">
      <c r="A28057" t="s">
        <v>78569</v>
      </c>
      <c r="B28057" t="s">
        <v>78570</v>
      </c>
      <c r="D28057" t="str">
        <f t="shared" si="438"/>
        <v>GLBNPB0963 Andrew Ishida NEURO PHYSIO And BEHAVIOR GL Only</v>
      </c>
    </row>
    <row r="28058" spans="1:4">
      <c r="A28058" t="s">
        <v>78571</v>
      </c>
      <c r="B28058" t="s">
        <v>78572</v>
      </c>
      <c r="D28058" t="str">
        <f t="shared" si="438"/>
        <v>GLMBIO0962 Kermit Carraway MED Biochem And Molecular Med GL Only</v>
      </c>
    </row>
    <row r="28059" spans="1:4">
      <c r="A28059" t="s">
        <v>78573</v>
      </c>
      <c r="B28059" t="s">
        <v>78574</v>
      </c>
      <c r="D28059" t="str">
        <f t="shared" si="438"/>
        <v>GLAPLS0961 Stephen Kaffka PLANT SCIENCES GL Only</v>
      </c>
    </row>
    <row r="28060" spans="1:4">
      <c r="A28060" t="s">
        <v>78575</v>
      </c>
      <c r="B28060" t="s">
        <v>78576</v>
      </c>
      <c r="D28060" t="str">
        <f t="shared" si="438"/>
        <v>GLAANS0960 Richard Zinn ANIMAL SCIENCE GL Only</v>
      </c>
    </row>
    <row r="28061" spans="1:4">
      <c r="A28061" t="s">
        <v>78577</v>
      </c>
      <c r="B28061" t="s">
        <v>78578</v>
      </c>
      <c r="D28061" t="str">
        <f t="shared" si="438"/>
        <v>GLIMRH0959 Barton Wise MED Int Med Rheumatology GL Only</v>
      </c>
    </row>
    <row r="28062" spans="1:4">
      <c r="A28062" t="s">
        <v>78579</v>
      </c>
      <c r="B28062" t="s">
        <v>78580</v>
      </c>
      <c r="D28062" t="str">
        <f t="shared" si="438"/>
        <v>GLMPED0958 Anthony Urquiza MED Pediatrics GL Only</v>
      </c>
    </row>
    <row r="28063" spans="1:4">
      <c r="A28063" t="s">
        <v>78581</v>
      </c>
      <c r="B28063" t="s">
        <v>78582</v>
      </c>
      <c r="D28063" t="str">
        <f t="shared" si="438"/>
        <v>GLMSUR0957 Jonathan Pierce MED Surgery GL Only</v>
      </c>
    </row>
    <row r="28064" spans="1:4">
      <c r="A28064" t="s">
        <v>78583</v>
      </c>
      <c r="B28064" t="s">
        <v>78584</v>
      </c>
      <c r="D28064" t="str">
        <f t="shared" si="438"/>
        <v>GLMPSY0956 Sarah Dufek MED Psychiatry And Behav Sci GL Only</v>
      </c>
    </row>
    <row r="28065" spans="1:4">
      <c r="A28065" t="s">
        <v>78585</v>
      </c>
      <c r="B28065" t="s">
        <v>78586</v>
      </c>
      <c r="D28065" t="str">
        <f t="shared" si="438"/>
        <v>GLABAE0955 James Meyers BIOLOGICAL And AG ENGINEERING GL Only</v>
      </c>
    </row>
    <row r="28066" spans="1:4">
      <c r="A28066" t="s">
        <v>78587</v>
      </c>
      <c r="B28066" t="s">
        <v>78588</v>
      </c>
      <c r="D28066" t="str">
        <f t="shared" si="438"/>
        <v>GLGSM10954 Brad Barber GRADUATE SCHOOL OF MANAGEMENT GL Only</v>
      </c>
    </row>
    <row r="28067" spans="1:4">
      <c r="A28067" t="s">
        <v>78589</v>
      </c>
      <c r="B28067" t="s">
        <v>78590</v>
      </c>
      <c r="D28067" t="str">
        <f t="shared" si="438"/>
        <v>GLBMCB0953 Kassandra Ori Mckenney MOLECULAR And CELLULAR BIO GL Only</v>
      </c>
    </row>
    <row r="28068" spans="1:4">
      <c r="A28068" t="s">
        <v>78591</v>
      </c>
      <c r="B28068" t="s">
        <v>78592</v>
      </c>
      <c r="D28068" t="str">
        <f t="shared" si="438"/>
        <v>GLMPHA0952 Manuel Navedo Morales MED Pharmacology GL Only</v>
      </c>
    </row>
    <row r="28069" spans="1:4">
      <c r="A28069" t="s">
        <v>78593</v>
      </c>
      <c r="B28069" t="s">
        <v>78594</v>
      </c>
      <c r="D28069" t="str">
        <f t="shared" si="438"/>
        <v>GLIMGI0951 Natalie Torok MED Int Med Gastroenterology GL Only</v>
      </c>
    </row>
    <row r="28070" spans="1:4">
      <c r="A28070" t="s">
        <v>78595</v>
      </c>
      <c r="B28070" t="s">
        <v>78596</v>
      </c>
      <c r="D28070" t="str">
        <f t="shared" si="438"/>
        <v>GLLUWP0950 Katharine Rodger UNIVERSITY WRITING PROGRAM GL Only</v>
      </c>
    </row>
    <row r="28071" spans="1:4">
      <c r="A28071" t="s">
        <v>78597</v>
      </c>
      <c r="B28071" t="s">
        <v>78598</v>
      </c>
      <c r="D28071" t="str">
        <f t="shared" si="438"/>
        <v>GLBNPB0949 Keith Williams NEURO PHYSIO And BEHAVIOR GL Only</v>
      </c>
    </row>
    <row r="28072" spans="1:4">
      <c r="A28072" t="s">
        <v>78599</v>
      </c>
      <c r="B28072" t="s">
        <v>78600</v>
      </c>
      <c r="D28072" t="str">
        <f t="shared" si="438"/>
        <v>GLMSUR0948 Clifford Pereira MED Surgery GL Only</v>
      </c>
    </row>
    <row r="28073" spans="1:4">
      <c r="A28073" t="s">
        <v>78601</v>
      </c>
      <c r="B28073" t="s">
        <v>78602</v>
      </c>
      <c r="D28073" t="str">
        <f t="shared" si="438"/>
        <v>GLLFAI0947 Tobias Warner FRENCH And ITALIAN GL Only</v>
      </c>
    </row>
    <row r="28074" spans="1:4">
      <c r="A28074" t="s">
        <v>78603</v>
      </c>
      <c r="B28074" t="s">
        <v>78604</v>
      </c>
      <c r="D28074" t="str">
        <f t="shared" si="438"/>
        <v>GLLSAP0946 Robert Irwin SPANISH And PORTUGUESE GL Only</v>
      </c>
    </row>
    <row r="28075" spans="1:4">
      <c r="A28075" t="s">
        <v>78605</v>
      </c>
      <c r="B28075" t="s">
        <v>78606</v>
      </c>
      <c r="D28075" t="str">
        <f t="shared" si="438"/>
        <v>GLMEPM0945 Rachel Whitmer MED Public Health Sciences GL Only</v>
      </c>
    </row>
    <row r="28076" spans="1:4">
      <c r="A28076" t="s">
        <v>78607</v>
      </c>
      <c r="B28076" t="s">
        <v>78608</v>
      </c>
      <c r="D28076" t="str">
        <f t="shared" si="438"/>
        <v>GLLREL0944 Naomi Janowitz RELIGIOUS STUDIES GL Only</v>
      </c>
    </row>
    <row r="28077" spans="1:4">
      <c r="A28077" t="s">
        <v>78609</v>
      </c>
      <c r="B28077" t="s">
        <v>78610</v>
      </c>
      <c r="D28077" t="str">
        <f t="shared" si="438"/>
        <v>GLIMPM0943 Christian Sebat MED Int Med Pulmonary GL Only</v>
      </c>
    </row>
    <row r="28078" spans="1:4">
      <c r="A28078" t="s">
        <v>78611</v>
      </c>
      <c r="B28078" t="s">
        <v>78612</v>
      </c>
      <c r="D28078" t="str">
        <f t="shared" si="438"/>
        <v>GLLPHY0942 Harry Radousky PHYSICS GL Only</v>
      </c>
    </row>
    <row r="28079" spans="1:4">
      <c r="A28079" t="s">
        <v>78613</v>
      </c>
      <c r="B28079" t="s">
        <v>78614</v>
      </c>
      <c r="D28079" t="str">
        <f t="shared" si="438"/>
        <v>GLMFCM0941 Ava Asher MED Family And Community Med GL Only</v>
      </c>
    </row>
    <row r="28080" spans="1:4">
      <c r="A28080" t="s">
        <v>78615</v>
      </c>
      <c r="B28080" t="s">
        <v>78616</v>
      </c>
      <c r="D28080" t="str">
        <f t="shared" si="438"/>
        <v>GLMBIO0940 Su Hao Lo MED Biochem And Molecular Med GL Only</v>
      </c>
    </row>
    <row r="28081" spans="1:4">
      <c r="A28081" t="s">
        <v>78617</v>
      </c>
      <c r="B28081" t="s">
        <v>78618</v>
      </c>
      <c r="D28081" t="str">
        <f t="shared" si="438"/>
        <v>GLMINT0939 Neal Walia MED Int Med Admin GL Only</v>
      </c>
    </row>
    <row r="28082" spans="1:4">
      <c r="A28082" t="s">
        <v>78619</v>
      </c>
      <c r="B28082" t="s">
        <v>78620</v>
      </c>
      <c r="D28082" t="str">
        <f t="shared" si="438"/>
        <v>GLMERM0938 Katren Tyler MED Emergency Medicine GL Only</v>
      </c>
    </row>
    <row r="28083" spans="1:4">
      <c r="A28083" t="s">
        <v>78621</v>
      </c>
      <c r="B28083" t="s">
        <v>78622</v>
      </c>
      <c r="D28083" t="str">
        <f t="shared" si="438"/>
        <v>GLAENM0937 Frank Zalom ENTOMOLOGY NEMATOLOGY GL Only</v>
      </c>
    </row>
    <row r="28084" spans="1:4">
      <c r="A28084" t="s">
        <v>78623</v>
      </c>
      <c r="B28084" t="s">
        <v>78624</v>
      </c>
      <c r="D28084" t="str">
        <f t="shared" si="438"/>
        <v>GLANUT0936 Marilyn Townsend NUTRITION GL Only</v>
      </c>
    </row>
    <row r="28085" spans="1:4">
      <c r="A28085" t="s">
        <v>78625</v>
      </c>
      <c r="B28085" t="s">
        <v>78626</v>
      </c>
      <c r="D28085" t="str">
        <f t="shared" si="438"/>
        <v>GLLLIN0935 Kenji Sagae LINGUISTICS GL Only</v>
      </c>
    </row>
    <row r="28086" spans="1:4">
      <c r="A28086" t="s">
        <v>78627</v>
      </c>
      <c r="B28086" t="s">
        <v>78628</v>
      </c>
      <c r="D28086" t="str">
        <f t="shared" si="438"/>
        <v>GLAPLS0934 Milton Jones PLANT SCIENCES GL Only</v>
      </c>
    </row>
    <row r="28087" spans="1:4">
      <c r="A28087" t="s">
        <v>78629</v>
      </c>
      <c r="B28087" t="s">
        <v>78630</v>
      </c>
      <c r="D28087" t="str">
        <f t="shared" si="438"/>
        <v>GLMPSY0933 Martha Gilmore MED Psychiatry And Behav Sci GL Only</v>
      </c>
    </row>
    <row r="28088" spans="1:4">
      <c r="A28088" t="s">
        <v>78631</v>
      </c>
      <c r="B28088" t="s">
        <v>78632</v>
      </c>
      <c r="D28088" t="str">
        <f t="shared" si="438"/>
        <v>GLIMGM0932 Patrick Romano MED Int Med Genl Medicine GL Only</v>
      </c>
    </row>
    <row r="28089" spans="1:4">
      <c r="A28089" t="s">
        <v>78633</v>
      </c>
      <c r="B28089" t="s">
        <v>78634</v>
      </c>
      <c r="D28089" t="str">
        <f t="shared" si="438"/>
        <v>GLMOPH0931 Marie Burns MED Eye Center GL Only</v>
      </c>
    </row>
    <row r="28090" spans="1:4">
      <c r="A28090" t="s">
        <v>78635</v>
      </c>
      <c r="B28090" t="s">
        <v>78636</v>
      </c>
      <c r="D28090" t="str">
        <f t="shared" si="438"/>
        <v>GLVVME0930 William Thomas VM MEDICINE And EPIDEMIOLOGY GL Only</v>
      </c>
    </row>
    <row r="28091" spans="1:4">
      <c r="A28091" t="s">
        <v>78637</v>
      </c>
      <c r="B28091" t="s">
        <v>78638</v>
      </c>
      <c r="D28091" t="str">
        <f t="shared" si="438"/>
        <v>GLIMHO0929 Jeanna Welborn MED Int Med HEMONC GL Only</v>
      </c>
    </row>
    <row r="28092" spans="1:4">
      <c r="A28092" t="s">
        <v>78639</v>
      </c>
      <c r="B28092" t="s">
        <v>78640</v>
      </c>
      <c r="D28092" t="str">
        <f t="shared" si="438"/>
        <v>GLANUT0928 Carl Keen NUTRITION GL Only</v>
      </c>
    </row>
    <row r="28093" spans="1:4">
      <c r="A28093" t="s">
        <v>78641</v>
      </c>
      <c r="B28093" t="s">
        <v>78642</v>
      </c>
      <c r="D28093" t="str">
        <f t="shared" si="438"/>
        <v>GLVPHR0927 James Murray VM POPULATION HLTH And REPROD GL Only</v>
      </c>
    </row>
    <row r="28094" spans="1:4">
      <c r="A28094" t="s">
        <v>78643</v>
      </c>
      <c r="B28094" t="s">
        <v>78644</v>
      </c>
      <c r="D28094" t="str">
        <f t="shared" si="438"/>
        <v>GLBEVE0926 Laci Gerhart EVOLUTION And ECOLOGY GL Only</v>
      </c>
    </row>
    <row r="28095" spans="1:4">
      <c r="A28095" t="s">
        <v>78645</v>
      </c>
      <c r="B28095" t="s">
        <v>78646</v>
      </c>
      <c r="D28095" t="str">
        <f t="shared" si="438"/>
        <v>GLDEDU0925 Lauren Lindstrom EDUCATION GL Only</v>
      </c>
    </row>
    <row r="28096" spans="1:4">
      <c r="A28096" t="s">
        <v>78647</v>
      </c>
      <c r="B28096" t="s">
        <v>78648</v>
      </c>
      <c r="D28096" t="str">
        <f t="shared" si="438"/>
        <v>GLMSUR0924 Debra Johnson MED Surgery GL Only</v>
      </c>
    </row>
    <row r="28097" spans="1:4">
      <c r="A28097" t="s">
        <v>78649</v>
      </c>
      <c r="B28097" t="s">
        <v>78650</v>
      </c>
      <c r="D28097" t="str">
        <f t="shared" si="438"/>
        <v>GLLSOC0923 Eddy U EAST ASIAN STUDIES PROGRAM GL Only</v>
      </c>
    </row>
    <row r="28098" spans="1:4">
      <c r="A28098" t="s">
        <v>78651</v>
      </c>
      <c r="B28098" t="s">
        <v>78652</v>
      </c>
      <c r="D28098" t="str">
        <f t="shared" si="438"/>
        <v>GLMOTO0922 Peter Worth MED Otolaryngology GL Only</v>
      </c>
    </row>
    <row r="28099" spans="1:4">
      <c r="A28099" t="s">
        <v>78653</v>
      </c>
      <c r="B28099" t="s">
        <v>78654</v>
      </c>
      <c r="D28099" t="str">
        <f t="shared" ref="D28099:D28162" si="439">A28099&amp;" "&amp;B28099</f>
        <v>GLMOPH0921 Lily Lin MED Eye Center GL Only</v>
      </c>
    </row>
    <row r="28100" spans="1:4">
      <c r="A28100" t="s">
        <v>78655</v>
      </c>
      <c r="B28100" t="s">
        <v>78656</v>
      </c>
      <c r="D28100" t="str">
        <f t="shared" si="439"/>
        <v>GLLDES0920 Melissa Chandon DEPARTMENT OF DESIGN GL Only</v>
      </c>
    </row>
    <row r="28101" spans="1:4">
      <c r="A28101" t="s">
        <v>78657</v>
      </c>
      <c r="B28101" t="s">
        <v>78658</v>
      </c>
      <c r="D28101" t="str">
        <f t="shared" si="439"/>
        <v>GLLCHE0919 Sheila David CHEMISTRY GL Only</v>
      </c>
    </row>
    <row r="28102" spans="1:4">
      <c r="A28102" t="s">
        <v>78659</v>
      </c>
      <c r="B28102" t="s">
        <v>78660</v>
      </c>
      <c r="D28102" t="str">
        <f t="shared" si="439"/>
        <v>GLLMAT0918 Jennifer Schultens MATHEMATICS GL Only</v>
      </c>
    </row>
    <row r="28103" spans="1:4">
      <c r="A28103" t="s">
        <v>78661</v>
      </c>
      <c r="B28103" t="s">
        <v>78662</v>
      </c>
      <c r="D28103" t="str">
        <f t="shared" si="439"/>
        <v>GLAETX0917 Wray Winterlin ENVIRONMENTAL TOXICOLOGY GL Only</v>
      </c>
    </row>
    <row r="28104" spans="1:4">
      <c r="A28104" t="s">
        <v>78663</v>
      </c>
      <c r="B28104" t="s">
        <v>78664</v>
      </c>
      <c r="D28104" t="str">
        <f t="shared" si="439"/>
        <v>GLMCEL0916 Stanley Meizel MED Cell Biology And Human Anat GL Only</v>
      </c>
    </row>
    <row r="28105" spans="1:4">
      <c r="A28105" t="s">
        <v>78665</v>
      </c>
      <c r="B28105" t="s">
        <v>78666</v>
      </c>
      <c r="D28105" t="str">
        <f t="shared" si="439"/>
        <v>GLLASA0915 Darrell Hamamoto ASIAN AMERICAN GL Only</v>
      </c>
    </row>
    <row r="28106" spans="1:4">
      <c r="A28106" t="s">
        <v>78667</v>
      </c>
      <c r="B28106" t="s">
        <v>78668</v>
      </c>
      <c r="D28106" t="str">
        <f t="shared" si="439"/>
        <v>GLLEPS0914 Ryosuke Motani EARTH And PLANETARY SCIENCES GL Only</v>
      </c>
    </row>
    <row r="28107" spans="1:4">
      <c r="A28107" t="s">
        <v>78669</v>
      </c>
      <c r="B28107" t="s">
        <v>78670</v>
      </c>
      <c r="D28107" t="str">
        <f t="shared" si="439"/>
        <v>GLMPED0913 Sarah Haynes MED Pediatrics GL Only</v>
      </c>
    </row>
    <row r="28108" spans="1:4">
      <c r="A28108" t="s">
        <v>78671</v>
      </c>
      <c r="B28108" t="s">
        <v>78672</v>
      </c>
      <c r="D28108" t="str">
        <f t="shared" si="439"/>
        <v>GLLCLA0912 Colin Webster CLASSICS GL Only</v>
      </c>
    </row>
    <row r="28109" spans="1:4">
      <c r="A28109" t="s">
        <v>78673</v>
      </c>
      <c r="B28109" t="s">
        <v>78674</v>
      </c>
      <c r="D28109" t="str">
        <f t="shared" si="439"/>
        <v>GLMORT0911 Mary Claire Manske MED Orthopaedic Surgery GL Only</v>
      </c>
    </row>
    <row r="28110" spans="1:4">
      <c r="A28110" t="s">
        <v>78675</v>
      </c>
      <c r="B28110" t="s">
        <v>78676</v>
      </c>
      <c r="D28110" t="str">
        <f t="shared" si="439"/>
        <v>GLMADM0910 Howard Young MED Deans Office GL Only</v>
      </c>
    </row>
    <row r="28111" spans="1:4">
      <c r="A28111" t="s">
        <v>78677</v>
      </c>
      <c r="B28111" t="s">
        <v>78678</v>
      </c>
      <c r="D28111" t="str">
        <f t="shared" si="439"/>
        <v>GLEMAE0908 Masakazu Soshi MECHANICAL And AEROSPACE ENGR GL Only</v>
      </c>
    </row>
    <row r="28112" spans="1:4">
      <c r="A28112" t="s">
        <v>78679</v>
      </c>
      <c r="B28112" t="s">
        <v>78680</v>
      </c>
      <c r="D28112" t="str">
        <f t="shared" si="439"/>
        <v>GLLSTA0907 George Roussas STATISTICS GL Only</v>
      </c>
    </row>
    <row r="28113" spans="1:4">
      <c r="A28113" t="s">
        <v>78681</v>
      </c>
      <c r="B28113" t="s">
        <v>78682</v>
      </c>
      <c r="D28113" t="str">
        <f t="shared" si="439"/>
        <v>GLLSAP0906 Michael Lazzara SPANISH And PORTUGUESE GL Only</v>
      </c>
    </row>
    <row r="28114" spans="1:4">
      <c r="A28114" t="s">
        <v>78683</v>
      </c>
      <c r="B28114" t="s">
        <v>78684</v>
      </c>
      <c r="D28114" t="str">
        <f t="shared" si="439"/>
        <v>GLMSUR0905 Junichiro Sageshima MED Surgery GL Only</v>
      </c>
    </row>
    <row r="28115" spans="1:4">
      <c r="A28115" t="s">
        <v>78685</v>
      </c>
      <c r="B28115" t="s">
        <v>78686</v>
      </c>
      <c r="D28115" t="str">
        <f t="shared" si="439"/>
        <v>GLLCMN0904 Richard Huskey COMMUNICATION GL Only</v>
      </c>
    </row>
    <row r="28116" spans="1:4">
      <c r="A28116" t="s">
        <v>78687</v>
      </c>
      <c r="B28116" t="s">
        <v>78688</v>
      </c>
      <c r="D28116" t="str">
        <f t="shared" si="439"/>
        <v>GLAENM0903 Bruce Jaffee ENTOMOLOGY NEMATOLOGY GL Only</v>
      </c>
    </row>
    <row r="28117" spans="1:4">
      <c r="A28117" t="s">
        <v>78689</v>
      </c>
      <c r="B28117" t="s">
        <v>78690</v>
      </c>
      <c r="D28117" t="str">
        <f t="shared" si="439"/>
        <v>GLDEDU0902 B Merino EDUCATION GL Only</v>
      </c>
    </row>
    <row r="28118" spans="1:4">
      <c r="A28118" t="s">
        <v>78691</v>
      </c>
      <c r="B28118" t="s">
        <v>78692</v>
      </c>
      <c r="D28118" t="str">
        <f t="shared" si="439"/>
        <v>GLLCOM0901 Jocelyn Sharlet COMPARATIVE LITERATURE GL Only</v>
      </c>
    </row>
    <row r="28119" spans="1:4">
      <c r="A28119" t="s">
        <v>78693</v>
      </c>
      <c r="B28119" t="s">
        <v>78694</v>
      </c>
      <c r="D28119" t="str">
        <f t="shared" si="439"/>
        <v>GLVVSR0900 Joao Henrique Neves Soares VM SURGRAD SCIENCE GL Only</v>
      </c>
    </row>
    <row r="28120" spans="1:4">
      <c r="A28120" t="s">
        <v>78695</v>
      </c>
      <c r="B28120" t="s">
        <v>78696</v>
      </c>
      <c r="D28120" t="str">
        <f t="shared" si="439"/>
        <v>GLLUWP0899 Pamela Demory UNIVERSITY WRITING PROGRAM GL Only</v>
      </c>
    </row>
    <row r="28121" spans="1:4">
      <c r="A28121" t="s">
        <v>78697</v>
      </c>
      <c r="B28121" t="s">
        <v>78698</v>
      </c>
      <c r="D28121" t="str">
        <f t="shared" si="439"/>
        <v>GLLAST0898 Shiva Ahmadi ART And ART HISTORY GL Only</v>
      </c>
    </row>
    <row r="28122" spans="1:4">
      <c r="A28122" t="s">
        <v>78699</v>
      </c>
      <c r="B28122" t="s">
        <v>78700</v>
      </c>
      <c r="D28122" t="str">
        <f t="shared" si="439"/>
        <v>GLLLAW0897 Clarisa Sudarma SCHOOL OF LAW GL Only</v>
      </c>
    </row>
    <row r="28123" spans="1:4">
      <c r="A28123" t="s">
        <v>78701</v>
      </c>
      <c r="B28123" t="s">
        <v>78702</v>
      </c>
      <c r="D28123" t="str">
        <f t="shared" si="439"/>
        <v>GLLGAR0896 Liliana Avramenko GERMAN And RUSSIAN GL Only</v>
      </c>
    </row>
    <row r="28124" spans="1:4">
      <c r="A28124" t="s">
        <v>78703</v>
      </c>
      <c r="B28124" t="s">
        <v>78704</v>
      </c>
      <c r="D28124" t="str">
        <f t="shared" si="439"/>
        <v>GLLSOC0895 Bruce Haynes SOCIOLOGY GL Only</v>
      </c>
    </row>
    <row r="28125" spans="1:4">
      <c r="A28125" t="s">
        <v>78705</v>
      </c>
      <c r="B28125" t="s">
        <v>78706</v>
      </c>
      <c r="D28125" t="str">
        <f t="shared" si="439"/>
        <v>GLLPSC0894 Eliza Bliss Moreau PSYCHOLOGY GL Only</v>
      </c>
    </row>
    <row r="28126" spans="1:4">
      <c r="A28126" t="s">
        <v>78707</v>
      </c>
      <c r="B28126" t="s">
        <v>78708</v>
      </c>
      <c r="D28126" t="str">
        <f t="shared" si="439"/>
        <v>GLACHE0893 R Thayer HUMAN ECOLOGY GL Only</v>
      </c>
    </row>
    <row r="28127" spans="1:4">
      <c r="A28127" t="s">
        <v>78709</v>
      </c>
      <c r="B28127" t="s">
        <v>78710</v>
      </c>
      <c r="D28127" t="str">
        <f t="shared" si="439"/>
        <v>GLAPLS0892 Ronald Voss PLANT SCIENCES GL Only</v>
      </c>
    </row>
    <row r="28128" spans="1:4">
      <c r="A28128" t="s">
        <v>78711</v>
      </c>
      <c r="B28128" t="s">
        <v>78712</v>
      </c>
      <c r="D28128" t="str">
        <f t="shared" si="439"/>
        <v>GLLPHY0891 Barry Klein PHYSICS GL Only</v>
      </c>
    </row>
    <row r="28129" spans="1:4">
      <c r="A28129" t="s">
        <v>78713</v>
      </c>
      <c r="B28129" t="s">
        <v>78714</v>
      </c>
      <c r="D28129" t="str">
        <f t="shared" si="439"/>
        <v>GLLDES0890 Lloyd Wheeler DEPARTMENT OF DESIGN GL Only</v>
      </c>
    </row>
    <row r="28130" spans="1:4">
      <c r="A28130" t="s">
        <v>78715</v>
      </c>
      <c r="B28130" t="s">
        <v>78716</v>
      </c>
      <c r="D28130" t="str">
        <f t="shared" si="439"/>
        <v>GLLFAI6296 Carmen Mayer FRENCH And ITALIAN GL Only</v>
      </c>
    </row>
    <row r="28131" spans="1:4">
      <c r="A28131" t="s">
        <v>78717</v>
      </c>
      <c r="B28131" t="s">
        <v>78718</v>
      </c>
      <c r="D28131" t="str">
        <f t="shared" si="439"/>
        <v>GLLPHI0889 Rohan French PHILOSOPHY GL Only</v>
      </c>
    </row>
    <row r="28132" spans="1:4">
      <c r="A28132" t="s">
        <v>78719</v>
      </c>
      <c r="B28132" t="s">
        <v>78720</v>
      </c>
      <c r="D28132" t="str">
        <f t="shared" si="439"/>
        <v>GLECSE0888 Michael Neff ENGR COMPUTER SCIENCE GL Only</v>
      </c>
    </row>
    <row r="28133" spans="1:4">
      <c r="A28133" t="s">
        <v>78721</v>
      </c>
      <c r="B28133" t="s">
        <v>78722</v>
      </c>
      <c r="D28133" t="str">
        <f t="shared" si="439"/>
        <v>GLMPED0887 Jihey Yuk MED Pediatrics GL Only</v>
      </c>
    </row>
    <row r="28134" spans="1:4">
      <c r="A28134" t="s">
        <v>78723</v>
      </c>
      <c r="B28134" t="s">
        <v>78724</v>
      </c>
      <c r="D28134" t="str">
        <f t="shared" si="439"/>
        <v>GLVVME0886 Edward Rhode VM MEDICINE And EPIDEMIOLOGY GL Only</v>
      </c>
    </row>
    <row r="28135" spans="1:4">
      <c r="A28135" t="s">
        <v>78725</v>
      </c>
      <c r="B28135" t="s">
        <v>78726</v>
      </c>
      <c r="D28135" t="str">
        <f t="shared" si="439"/>
        <v>GLIMID0885 Archana Maniar MED Int Med Infectious Dis GL Only</v>
      </c>
    </row>
    <row r="28136" spans="1:4">
      <c r="A28136" t="s">
        <v>78727</v>
      </c>
      <c r="B28136" t="s">
        <v>78728</v>
      </c>
      <c r="D28136" t="str">
        <f t="shared" si="439"/>
        <v>GLMPHA0884 Donald Bers MED Pharmacology GL Only</v>
      </c>
    </row>
    <row r="28137" spans="1:4">
      <c r="A28137" t="s">
        <v>78729</v>
      </c>
      <c r="B28137" t="s">
        <v>78730</v>
      </c>
      <c r="D28137" t="str">
        <f t="shared" si="439"/>
        <v>GLAPLS0883 D Rains PLANT SCIENCES GL Only</v>
      </c>
    </row>
    <row r="28138" spans="1:4">
      <c r="A28138" t="s">
        <v>78731</v>
      </c>
      <c r="B28138" t="s">
        <v>78732</v>
      </c>
      <c r="D28138" t="str">
        <f t="shared" si="439"/>
        <v>GLLUWP0882 David Masiel UNIVERSITY WRITING PROGRAM GL Only</v>
      </c>
    </row>
    <row r="28139" spans="1:4">
      <c r="A28139" t="s">
        <v>78733</v>
      </c>
      <c r="B28139" t="s">
        <v>78734</v>
      </c>
      <c r="D28139" t="str">
        <f t="shared" si="439"/>
        <v>GLMOBG0881 Pravin Goud MED Obstetrics And Gynecology GL Only</v>
      </c>
    </row>
    <row r="28140" spans="1:4">
      <c r="A28140" t="s">
        <v>78735</v>
      </c>
      <c r="B28140" t="s">
        <v>78736</v>
      </c>
      <c r="D28140" t="str">
        <f t="shared" si="439"/>
        <v>GLLPOL0880 Alexander Groth POLITICAL SCIENCE GL Only</v>
      </c>
    </row>
    <row r="28141" spans="1:4">
      <c r="A28141" t="s">
        <v>78737</v>
      </c>
      <c r="B28141" t="s">
        <v>78738</v>
      </c>
      <c r="D28141" t="str">
        <f t="shared" si="439"/>
        <v>GLLPHY0879 Sergey Savrasov PHYSICS GL Only</v>
      </c>
    </row>
    <row r="28142" spans="1:4">
      <c r="A28142" t="s">
        <v>78739</v>
      </c>
      <c r="B28142" t="s">
        <v>78740</v>
      </c>
      <c r="D28142" t="str">
        <f t="shared" si="439"/>
        <v>GLMPED0878 Kelly Carter MED Pediatrics GL Only</v>
      </c>
    </row>
    <row r="28143" spans="1:4">
      <c r="A28143" t="s">
        <v>78741</v>
      </c>
      <c r="B28143" t="s">
        <v>78742</v>
      </c>
      <c r="D28143" t="str">
        <f t="shared" si="439"/>
        <v>GLLSTS0877 Timothy Choy SCIENCE And TECHNOLOGY STUDIES GL Only</v>
      </c>
    </row>
    <row r="28144" spans="1:4">
      <c r="A28144" t="s">
        <v>78743</v>
      </c>
      <c r="B28144" t="s">
        <v>78744</v>
      </c>
      <c r="D28144" t="str">
        <f t="shared" si="439"/>
        <v>GLLEPS0876 Donald Turcotte EARTH And PLANETARY SCIENCES GL Only</v>
      </c>
    </row>
    <row r="28145" spans="1:4">
      <c r="A28145" t="s">
        <v>78745</v>
      </c>
      <c r="B28145" t="s">
        <v>78746</v>
      </c>
      <c r="D28145" t="str">
        <f t="shared" si="439"/>
        <v>GLECEE0875 Bruce Kutter CIVIL And ENVIRONMENTAL ENGR GL Only</v>
      </c>
    </row>
    <row r="28146" spans="1:4">
      <c r="A28146" t="s">
        <v>78747</v>
      </c>
      <c r="B28146" t="s">
        <v>78748</v>
      </c>
      <c r="D28146" t="str">
        <f t="shared" si="439"/>
        <v>GLIMHP0874 Monica S Srivastava MED Int Med Hospitalist GL Only</v>
      </c>
    </row>
    <row r="28147" spans="1:4">
      <c r="A28147" t="s">
        <v>78749</v>
      </c>
      <c r="B28147" t="s">
        <v>78750</v>
      </c>
      <c r="D28147" t="str">
        <f t="shared" si="439"/>
        <v>GLMPAT0873 Kristin Olson MED Pathology And Lab Medicine GL Only</v>
      </c>
    </row>
    <row r="28148" spans="1:4">
      <c r="A28148" t="s">
        <v>78751</v>
      </c>
      <c r="B28148" t="s">
        <v>78752</v>
      </c>
      <c r="D28148" t="str">
        <f t="shared" si="439"/>
        <v>GLIMRH0872 Xiaosong He MED Int Med Rheumatology GL Only</v>
      </c>
    </row>
    <row r="28149" spans="1:4">
      <c r="A28149" t="s">
        <v>78753</v>
      </c>
      <c r="B28149" t="s">
        <v>78754</v>
      </c>
      <c r="D28149" t="str">
        <f t="shared" si="439"/>
        <v>GLMRAD0871 Catherine Vu MED Radiology GL Only</v>
      </c>
    </row>
    <row r="28150" spans="1:4">
      <c r="A28150" t="s">
        <v>78755</v>
      </c>
      <c r="B28150" t="s">
        <v>78756</v>
      </c>
      <c r="D28150" t="str">
        <f t="shared" si="439"/>
        <v>GLLCHE0870 Delmar Larsen CHEMISTRY GL Only</v>
      </c>
    </row>
    <row r="28151" spans="1:4">
      <c r="A28151" t="s">
        <v>78757</v>
      </c>
      <c r="B28151" t="s">
        <v>78758</v>
      </c>
      <c r="D28151" t="str">
        <f t="shared" si="439"/>
        <v>GLMPSY0868 Anne Mcbride MED Psychiatry And Behav Sci GL Only</v>
      </c>
    </row>
    <row r="28152" spans="1:4">
      <c r="A28152" t="s">
        <v>78759</v>
      </c>
      <c r="B28152" t="s">
        <v>78760</v>
      </c>
      <c r="D28152" t="str">
        <f t="shared" si="439"/>
        <v>GLLMAT0867 Alexander Soshnikov MATHEMATICS GL Only</v>
      </c>
    </row>
    <row r="28153" spans="1:4">
      <c r="A28153" t="s">
        <v>78761</v>
      </c>
      <c r="B28153" t="s">
        <v>78762</v>
      </c>
      <c r="D28153" t="str">
        <f t="shared" si="439"/>
        <v>GLLMAT0866 Allan Edelson MATHEMATICS GL Only</v>
      </c>
    </row>
    <row r="28154" spans="1:4">
      <c r="A28154" t="s">
        <v>78763</v>
      </c>
      <c r="B28154" t="s">
        <v>78764</v>
      </c>
      <c r="D28154" t="str">
        <f t="shared" si="439"/>
        <v>GLLLAW0865 Carol Bruch SCHOOL OF LAW GL Only</v>
      </c>
    </row>
    <row r="28155" spans="1:4">
      <c r="A28155" t="s">
        <v>78765</v>
      </c>
      <c r="B28155" t="s">
        <v>78766</v>
      </c>
      <c r="D28155" t="str">
        <f t="shared" si="439"/>
        <v>GLLPSC0864 John Capitanio PSYCHOLOGY GL Only</v>
      </c>
    </row>
    <row r="28156" spans="1:4">
      <c r="A28156" t="s">
        <v>78767</v>
      </c>
      <c r="B28156" t="s">
        <v>78768</v>
      </c>
      <c r="D28156" t="str">
        <f t="shared" si="439"/>
        <v>GLIMCT0863 Rasmus Hoeg Med Int Med HMCTBMT GL Only</v>
      </c>
    </row>
    <row r="28157" spans="1:4">
      <c r="A28157" t="s">
        <v>78769</v>
      </c>
      <c r="B28157" t="s">
        <v>78770</v>
      </c>
      <c r="D28157" t="str">
        <f t="shared" si="439"/>
        <v>GLVVSR0862 Richard Lecouteur VM SURGRAD SCIENCE GL Only</v>
      </c>
    </row>
    <row r="28158" spans="1:4">
      <c r="A28158" t="s">
        <v>78771</v>
      </c>
      <c r="B28158" t="s">
        <v>78772</v>
      </c>
      <c r="D28158" t="str">
        <f t="shared" si="439"/>
        <v>GLLLAW0861 Johann Morri SCHOOL OF LAW GL Only</v>
      </c>
    </row>
    <row r="28159" spans="1:4">
      <c r="A28159" t="s">
        <v>78773</v>
      </c>
      <c r="B28159" t="s">
        <v>78774</v>
      </c>
      <c r="D28159" t="str">
        <f t="shared" si="439"/>
        <v>GLMPSY0860 Amy Nuismer MED Psychiatry And Behav Sci GL Only</v>
      </c>
    </row>
    <row r="28160" spans="1:4">
      <c r="A28160" t="s">
        <v>78775</v>
      </c>
      <c r="B28160" t="s">
        <v>78776</v>
      </c>
      <c r="D28160" t="str">
        <f t="shared" si="439"/>
        <v>GLMFCM0859 Lauren Carpenter MED Family And Community Med GL Only</v>
      </c>
    </row>
    <row r="28161" spans="1:4">
      <c r="A28161" t="s">
        <v>78777</v>
      </c>
      <c r="B28161" t="s">
        <v>78778</v>
      </c>
      <c r="D28161" t="str">
        <f t="shared" si="439"/>
        <v>GLMHPH0858 L Rabinowitz MED Physiology And Membrane Biol GL Only</v>
      </c>
    </row>
    <row r="28162" spans="1:4">
      <c r="A28162" t="s">
        <v>78779</v>
      </c>
      <c r="B28162" t="s">
        <v>78780</v>
      </c>
      <c r="D28162" t="str">
        <f t="shared" si="439"/>
        <v>GLLDES0857 Victoria Rivers DEPARTMENT OF DESIGN GL Only</v>
      </c>
    </row>
    <row r="28163" spans="1:4">
      <c r="A28163" t="s">
        <v>78781</v>
      </c>
      <c r="B28163" t="s">
        <v>78782</v>
      </c>
      <c r="D28163" t="str">
        <f t="shared" ref="D28163:D28226" si="440">A28163&amp;" "&amp;B28163</f>
        <v>GLLLAW0856 David O Horton SCHOOL OF LAW GL Only</v>
      </c>
    </row>
    <row r="28164" spans="1:4">
      <c r="A28164" t="s">
        <v>78783</v>
      </c>
      <c r="B28164" t="s">
        <v>78784</v>
      </c>
      <c r="D28164" t="str">
        <f t="shared" si="440"/>
        <v>GLLPSC0855 Sally Mendoza PSYCHOLOGY GL Only</v>
      </c>
    </row>
    <row r="28165" spans="1:4">
      <c r="A28165" t="s">
        <v>78785</v>
      </c>
      <c r="B28165" t="s">
        <v>78786</v>
      </c>
      <c r="D28165" t="str">
        <f t="shared" si="440"/>
        <v>GLMPED0854 Jessica Witkowski MED Pediatrics GL Only</v>
      </c>
    </row>
    <row r="28166" spans="1:4">
      <c r="A28166" t="s">
        <v>78787</v>
      </c>
      <c r="B28166" t="s">
        <v>78788</v>
      </c>
      <c r="D28166" t="str">
        <f t="shared" si="440"/>
        <v>GLALAW0853 Roland Meyer LAND AIR And WATER RESOURCES GL Only</v>
      </c>
    </row>
    <row r="28167" spans="1:4">
      <c r="A28167" t="s">
        <v>78789</v>
      </c>
      <c r="B28167" t="s">
        <v>78790</v>
      </c>
      <c r="D28167" t="str">
        <f t="shared" si="440"/>
        <v>GLLSOC0852 Victoria Smith SOCIOLOGY GL Only</v>
      </c>
    </row>
    <row r="28168" spans="1:4">
      <c r="A28168" t="s">
        <v>78791</v>
      </c>
      <c r="B28168" t="s">
        <v>78792</v>
      </c>
      <c r="D28168" t="str">
        <f t="shared" si="440"/>
        <v>GLMOBG0851 Stacey Wallach MED Obstetrics And Gynecology GL Only</v>
      </c>
    </row>
    <row r="28169" spans="1:4">
      <c r="A28169" t="s">
        <v>78793</v>
      </c>
      <c r="B28169" t="s">
        <v>78794</v>
      </c>
      <c r="D28169" t="str">
        <f t="shared" si="440"/>
        <v>GLMPED0850 Satyanarayana Lakshminrusimha MED Pediatrics GL Only</v>
      </c>
    </row>
    <row r="28170" spans="1:4">
      <c r="A28170" t="s">
        <v>78795</v>
      </c>
      <c r="B28170" t="s">
        <v>78796</v>
      </c>
      <c r="D28170" t="str">
        <f t="shared" si="440"/>
        <v>GLVPHR0849 Leslie Lyons VM POPULATION HLTH And REPROD GL Only</v>
      </c>
    </row>
    <row r="28171" spans="1:4">
      <c r="A28171" t="s">
        <v>78797</v>
      </c>
      <c r="B28171" t="s">
        <v>78798</v>
      </c>
      <c r="D28171" t="str">
        <f t="shared" si="440"/>
        <v>GLEBME0848 Alyssa Panitch BIOMEDICAL ENGINEERING GL Only</v>
      </c>
    </row>
    <row r="28172" spans="1:4">
      <c r="A28172" t="s">
        <v>78799</v>
      </c>
      <c r="B28172" t="s">
        <v>78800</v>
      </c>
      <c r="D28172" t="str">
        <f t="shared" si="440"/>
        <v>GLAPLS0847 Patrick James Brown PLANT SCIENCES GL Only</v>
      </c>
    </row>
    <row r="28173" spans="1:4">
      <c r="A28173" t="s">
        <v>78801</v>
      </c>
      <c r="B28173" t="s">
        <v>78802</v>
      </c>
      <c r="D28173" t="str">
        <f t="shared" si="440"/>
        <v>GLAPLS0846 Imtiyaz Khanday PLANT SCIENCES GL Only</v>
      </c>
    </row>
    <row r="28174" spans="1:4">
      <c r="A28174" t="s">
        <v>78803</v>
      </c>
      <c r="B28174" t="s">
        <v>78804</v>
      </c>
      <c r="D28174" t="str">
        <f t="shared" si="440"/>
        <v>GLMFCM0845 Noemi Doohan MED Family And Community Med GL Only</v>
      </c>
    </row>
    <row r="28175" spans="1:4">
      <c r="A28175" t="s">
        <v>78805</v>
      </c>
      <c r="B28175" t="s">
        <v>78806</v>
      </c>
      <c r="D28175" t="str">
        <f t="shared" si="440"/>
        <v>GLMOBG0844 Albert Liu MED Obstetrics And Gynecology GL Only</v>
      </c>
    </row>
    <row r="28176" spans="1:4">
      <c r="A28176" t="s">
        <v>78807</v>
      </c>
      <c r="B28176" t="s">
        <v>78808</v>
      </c>
      <c r="D28176" t="str">
        <f t="shared" si="440"/>
        <v>GLLCMN0843 Rina Alcalay COMMUNICATION GL Only</v>
      </c>
    </row>
    <row r="28177" spans="1:4">
      <c r="A28177" t="s">
        <v>78809</v>
      </c>
      <c r="B28177" t="s">
        <v>78810</v>
      </c>
      <c r="D28177" t="str">
        <f t="shared" si="440"/>
        <v>GLAPPA0842 Themis Michailides PLANT PATHOLOGY GL Only</v>
      </c>
    </row>
    <row r="28178" spans="1:4">
      <c r="A28178" t="s">
        <v>78811</v>
      </c>
      <c r="B28178" t="s">
        <v>78812</v>
      </c>
      <c r="D28178" t="str">
        <f t="shared" si="440"/>
        <v>GLMRAD0841 Shannon Navarro MED Radiology GL Only</v>
      </c>
    </row>
    <row r="28179" spans="1:4">
      <c r="A28179" t="s">
        <v>78813</v>
      </c>
      <c r="B28179" t="s">
        <v>78814</v>
      </c>
      <c r="D28179" t="str">
        <f t="shared" si="440"/>
        <v>GLMOBG0840 Laurie Gregg MED Obstetrics And Gynecology GL Only</v>
      </c>
    </row>
    <row r="28180" spans="1:4">
      <c r="A28180" t="s">
        <v>78815</v>
      </c>
      <c r="B28180" t="s">
        <v>78816</v>
      </c>
      <c r="D28180" t="str">
        <f t="shared" si="440"/>
        <v>GLLSTS0839 Sarah Elizabeth Mccullough SCIENCE And TECHNOLOGY STUDIES GL Only</v>
      </c>
    </row>
    <row r="28181" spans="1:4">
      <c r="A28181" t="s">
        <v>78817</v>
      </c>
      <c r="B28181" t="s">
        <v>78818</v>
      </c>
      <c r="D28181" t="str">
        <f t="shared" si="440"/>
        <v>GLAARE0838 Shermain Hardesty AG And RESOURCE ECONOMICS GL Only</v>
      </c>
    </row>
    <row r="28182" spans="1:4">
      <c r="A28182" t="s">
        <v>78819</v>
      </c>
      <c r="B28182" t="s">
        <v>78820</v>
      </c>
      <c r="D28182" t="str">
        <f t="shared" si="440"/>
        <v>GLAPPA0837 Neil McRoberts PLANT PATHOLOGY GL Only</v>
      </c>
    </row>
    <row r="28183" spans="1:4">
      <c r="A28183" t="s">
        <v>78821</v>
      </c>
      <c r="B28183" t="s">
        <v>78822</v>
      </c>
      <c r="D28183" t="str">
        <f t="shared" si="440"/>
        <v>GLECHE0836 Ambarish Kulkarni CHEMICAL ENGINEERING GL Only</v>
      </c>
    </row>
    <row r="28184" spans="1:4">
      <c r="A28184" t="s">
        <v>78823</v>
      </c>
      <c r="B28184" t="s">
        <v>78824</v>
      </c>
      <c r="D28184" t="str">
        <f t="shared" si="440"/>
        <v>GLMOPH0835 David Telander MED Eye Center GL Only</v>
      </c>
    </row>
    <row r="28185" spans="1:4">
      <c r="A28185" t="s">
        <v>78825</v>
      </c>
      <c r="B28185" t="s">
        <v>78826</v>
      </c>
      <c r="D28185" t="str">
        <f t="shared" si="440"/>
        <v>GLLGSW0834 Rana Jaleel GENDERSEXUALITY WOMENSSTUDIES GL Only</v>
      </c>
    </row>
    <row r="28186" spans="1:4">
      <c r="A28186" t="s">
        <v>78827</v>
      </c>
      <c r="B28186" t="s">
        <v>78828</v>
      </c>
      <c r="D28186" t="str">
        <f t="shared" si="440"/>
        <v>GLVMEX0833 Martin Smith VM EX Cooperative Extension</v>
      </c>
    </row>
    <row r="28187" spans="1:4">
      <c r="A28187" t="s">
        <v>78829</v>
      </c>
      <c r="B28187" t="s">
        <v>78830</v>
      </c>
      <c r="D28187" t="str">
        <f t="shared" si="440"/>
        <v>GLLPOL0832 Brandon Kinne POLITICAL SCIENCE GL Only</v>
      </c>
    </row>
    <row r="28188" spans="1:4">
      <c r="A28188" t="s">
        <v>78831</v>
      </c>
      <c r="B28188" t="s">
        <v>78832</v>
      </c>
      <c r="D28188" t="str">
        <f t="shared" si="440"/>
        <v>GLANUT0831 Sonja Hess NUTRITION GL Only</v>
      </c>
    </row>
    <row r="28189" spans="1:4">
      <c r="A28189" t="s">
        <v>78833</v>
      </c>
      <c r="B28189" t="s">
        <v>78834</v>
      </c>
      <c r="D28189" t="str">
        <f t="shared" si="440"/>
        <v>GLLCHI0830 Sergio De La Mora CHICANO STUDIES GL Only</v>
      </c>
    </row>
    <row r="28190" spans="1:4">
      <c r="A28190" t="s">
        <v>78835</v>
      </c>
      <c r="B28190" t="s">
        <v>78836</v>
      </c>
      <c r="D28190" t="str">
        <f t="shared" si="440"/>
        <v>GLMANS0829 Cristina Chandler MED Anesth And Pain Medicine GL Only</v>
      </c>
    </row>
    <row r="28191" spans="1:4">
      <c r="A28191" t="s">
        <v>78837</v>
      </c>
      <c r="B28191" t="s">
        <v>78838</v>
      </c>
      <c r="D28191" t="str">
        <f t="shared" si="440"/>
        <v>GLMPSY0828 Peter Yellowlees MED Psychiatry And Behav Sci GL Only</v>
      </c>
    </row>
    <row r="28192" spans="1:4">
      <c r="A28192" t="s">
        <v>78839</v>
      </c>
      <c r="B28192" t="s">
        <v>78840</v>
      </c>
      <c r="D28192" t="str">
        <f t="shared" si="440"/>
        <v>GLLPHY0827 Robert Becker PHYSICS GL Only</v>
      </c>
    </row>
    <row r="28193" spans="1:4">
      <c r="A28193" t="s">
        <v>78841</v>
      </c>
      <c r="B28193" t="s">
        <v>78842</v>
      </c>
      <c r="D28193" t="str">
        <f t="shared" si="440"/>
        <v>GLMANS0826 Rajvinder Dhamrait MED Anesth And Pain Medicine GL Only</v>
      </c>
    </row>
    <row r="28194" spans="1:4">
      <c r="A28194" t="s">
        <v>78843</v>
      </c>
      <c r="B28194" t="s">
        <v>78844</v>
      </c>
      <c r="D28194" t="str">
        <f t="shared" si="440"/>
        <v>GLLECN0824 Shu Shen ECONOMICS GL Only</v>
      </c>
    </row>
    <row r="28195" spans="1:4">
      <c r="A28195" t="s">
        <v>78845</v>
      </c>
      <c r="B28195" t="s">
        <v>78846</v>
      </c>
      <c r="D28195" t="str">
        <f t="shared" si="440"/>
        <v>GLLPHY0823 Gergely Zimanyi PHYSICS GL Only</v>
      </c>
    </row>
    <row r="28196" spans="1:4">
      <c r="A28196" t="s">
        <v>78847</v>
      </c>
      <c r="B28196" t="s">
        <v>78848</v>
      </c>
      <c r="D28196" t="str">
        <f t="shared" si="440"/>
        <v>GLLEAL0822 Haiqing Yin EAST ASIAN LANG And CULTURES GL Only</v>
      </c>
    </row>
    <row r="28197" spans="1:4">
      <c r="A28197" t="s">
        <v>78849</v>
      </c>
      <c r="B28197" t="s">
        <v>78850</v>
      </c>
      <c r="D28197" t="str">
        <f t="shared" si="440"/>
        <v>GLLPHY0821 Hsin Chia Cheng PHYSICS GL Only</v>
      </c>
    </row>
    <row r="28198" spans="1:4">
      <c r="A28198" t="s">
        <v>78851</v>
      </c>
      <c r="B28198" t="s">
        <v>78852</v>
      </c>
      <c r="D28198" t="str">
        <f t="shared" si="440"/>
        <v>GLMPMR0820 Lisa Williams MED Physical Medicine And Rehab GL Only</v>
      </c>
    </row>
    <row r="28199" spans="1:4">
      <c r="A28199" t="s">
        <v>78853</v>
      </c>
      <c r="B28199" t="s">
        <v>78854</v>
      </c>
      <c r="D28199" t="str">
        <f t="shared" si="440"/>
        <v>GLLHIS0819 Marian Schlotterbeck HISTORY GL Only</v>
      </c>
    </row>
    <row r="28200" spans="1:4">
      <c r="A28200" t="s">
        <v>78855</v>
      </c>
      <c r="B28200" t="s">
        <v>78856</v>
      </c>
      <c r="D28200" t="str">
        <f t="shared" si="440"/>
        <v>GLMDER0818 Oma Agbai MED Dermatology GL Only</v>
      </c>
    </row>
    <row r="28201" spans="1:4">
      <c r="A28201" t="s">
        <v>78857</v>
      </c>
      <c r="B28201" t="s">
        <v>78858</v>
      </c>
      <c r="D28201" t="str">
        <f t="shared" si="440"/>
        <v>GLMPED0817 Jay Yeh MED Pediatrics GL Only</v>
      </c>
    </row>
    <row r="28202" spans="1:4">
      <c r="A28202" t="s">
        <v>78859</v>
      </c>
      <c r="B28202" t="s">
        <v>78860</v>
      </c>
      <c r="D28202" t="str">
        <f t="shared" si="440"/>
        <v>GLLPOL0816 Erik Engstrom POLITICAL SCIENCE GL Only</v>
      </c>
    </row>
    <row r="28203" spans="1:4">
      <c r="A28203" t="s">
        <v>78861</v>
      </c>
      <c r="B28203" t="s">
        <v>78862</v>
      </c>
      <c r="D28203" t="str">
        <f t="shared" si="440"/>
        <v>GLLANT0815 Sarah Hrdy ANTHROPOLOGY GL Only</v>
      </c>
    </row>
    <row r="28204" spans="1:4">
      <c r="A28204" t="s">
        <v>78863</v>
      </c>
      <c r="B28204" t="s">
        <v>78864</v>
      </c>
      <c r="D28204" t="str">
        <f t="shared" si="440"/>
        <v>GLIMCA0814 Xiaodong Zhang MED INT MED CARDIOLOGY GL Only</v>
      </c>
    </row>
    <row r="28205" spans="1:4">
      <c r="A28205" t="s">
        <v>78865</v>
      </c>
      <c r="B28205" t="s">
        <v>78866</v>
      </c>
      <c r="D28205" t="str">
        <f t="shared" si="440"/>
        <v>GLMPED0813 Leonard Marks MED Pediatrics GL Only</v>
      </c>
    </row>
    <row r="28206" spans="1:4">
      <c r="A28206" t="s">
        <v>78867</v>
      </c>
      <c r="B28206" t="s">
        <v>78868</v>
      </c>
      <c r="D28206" t="str">
        <f t="shared" si="440"/>
        <v>GLNURS0812 Jessica Draughon Moret School of Nursing GL Only</v>
      </c>
    </row>
    <row r="28207" spans="1:4">
      <c r="A28207" t="s">
        <v>78869</v>
      </c>
      <c r="B28207" t="s">
        <v>78870</v>
      </c>
      <c r="D28207" t="str">
        <f t="shared" si="440"/>
        <v>GLMPED0811 Dean Blumberg MED Pediatrics GL Only</v>
      </c>
    </row>
    <row r="28208" spans="1:4">
      <c r="A28208" t="s">
        <v>78871</v>
      </c>
      <c r="B28208" t="s">
        <v>78872</v>
      </c>
      <c r="D28208" t="str">
        <f t="shared" si="440"/>
        <v>GLIMRH0810 Iannis Adamopoulos MED Int Med Allergy GL Only</v>
      </c>
    </row>
    <row r="28209" spans="1:4">
      <c r="A28209" t="s">
        <v>78873</v>
      </c>
      <c r="B28209" t="s">
        <v>78874</v>
      </c>
      <c r="D28209" t="str">
        <f t="shared" si="440"/>
        <v>GLMHPH0809 Eugene Renkin MED Physiology And Membrane Biol GL Only</v>
      </c>
    </row>
    <row r="28210" spans="1:4">
      <c r="A28210" t="s">
        <v>78875</v>
      </c>
      <c r="B28210" t="s">
        <v>78876</v>
      </c>
      <c r="D28210" t="str">
        <f t="shared" si="440"/>
        <v>GLLPSC0808 Linda Acredolo PSYCHOLOGY GL Only</v>
      </c>
    </row>
    <row r="28211" spans="1:4">
      <c r="A28211" t="s">
        <v>78877</v>
      </c>
      <c r="B28211" t="s">
        <v>78878</v>
      </c>
      <c r="D28211" t="str">
        <f t="shared" si="440"/>
        <v>GLAANS0807 Richard Blatchford ANIMAL SCIENCE GL Only</v>
      </c>
    </row>
    <row r="28212" spans="1:4">
      <c r="A28212" t="s">
        <v>78879</v>
      </c>
      <c r="B28212" t="s">
        <v>78880</v>
      </c>
      <c r="D28212" t="str">
        <f t="shared" si="440"/>
        <v>GLLHIS0806 Ted Margadant HISTORY GL Only</v>
      </c>
    </row>
    <row r="28213" spans="1:4">
      <c r="A28213" t="s">
        <v>78881</v>
      </c>
      <c r="B28213" t="s">
        <v>78882</v>
      </c>
      <c r="D28213" t="str">
        <f t="shared" si="440"/>
        <v>GLAANS0805 Anna Denicol ANIMAL SCIENCE GL Only</v>
      </c>
    </row>
    <row r="28214" spans="1:4">
      <c r="A28214" t="s">
        <v>78883</v>
      </c>
      <c r="B28214" t="s">
        <v>78884</v>
      </c>
      <c r="D28214" t="str">
        <f t="shared" si="440"/>
        <v>GLLCHI0804 Adela De La Torre CHICANO STUDIES GL Only</v>
      </c>
    </row>
    <row r="28215" spans="1:4">
      <c r="A28215" t="s">
        <v>78885</v>
      </c>
      <c r="B28215" t="s">
        <v>78886</v>
      </c>
      <c r="D28215" t="str">
        <f t="shared" si="440"/>
        <v>GLMPAT0803 Anthony Karnezis MED Pathology And Lab Medicine GL Only</v>
      </c>
    </row>
    <row r="28216" spans="1:4">
      <c r="A28216" t="s">
        <v>78887</v>
      </c>
      <c r="B28216" t="s">
        <v>78888</v>
      </c>
      <c r="D28216" t="str">
        <f t="shared" si="440"/>
        <v>GLMERM0802 Vinh Le MED Emergency Medicine GL Only</v>
      </c>
    </row>
    <row r="28217" spans="1:4">
      <c r="A28217" t="s">
        <v>78889</v>
      </c>
      <c r="B28217" t="s">
        <v>78890</v>
      </c>
      <c r="D28217" t="str">
        <f t="shared" si="440"/>
        <v>GLMERM0801 James D Kirk MED Emergency Medicine GL Only</v>
      </c>
    </row>
    <row r="28218" spans="1:4">
      <c r="A28218" t="s">
        <v>78891</v>
      </c>
      <c r="B28218" t="s">
        <v>78892</v>
      </c>
      <c r="D28218" t="str">
        <f t="shared" si="440"/>
        <v>GLALAW0800 M Singer LAND AIR And WATER RESOURCES GL Only</v>
      </c>
    </row>
    <row r="28219" spans="1:4">
      <c r="A28219" t="s">
        <v>78893</v>
      </c>
      <c r="B28219" t="s">
        <v>78894</v>
      </c>
      <c r="D28219" t="str">
        <f t="shared" si="440"/>
        <v>GLLMAT0799 Arthur Krener MATHEMATICS GL Only</v>
      </c>
    </row>
    <row r="28220" spans="1:4">
      <c r="A28220" t="s">
        <v>78895</v>
      </c>
      <c r="B28220" t="s">
        <v>78896</v>
      </c>
      <c r="D28220" t="str">
        <f t="shared" si="440"/>
        <v>GLABAE0798 M Morris BIOLOGICAL And AG ENGINEERING GL Only</v>
      </c>
    </row>
    <row r="28221" spans="1:4">
      <c r="A28221" t="s">
        <v>78897</v>
      </c>
      <c r="B28221" t="s">
        <v>78898</v>
      </c>
      <c r="D28221" t="str">
        <f t="shared" si="440"/>
        <v>GLMPED0797 Theresa Murdock Vlautin MED Pediatrics GL Only</v>
      </c>
    </row>
    <row r="28222" spans="1:4">
      <c r="A28222" t="s">
        <v>78899</v>
      </c>
      <c r="B28222" t="s">
        <v>78900</v>
      </c>
      <c r="D28222" t="str">
        <f t="shared" si="440"/>
        <v>GLMADM0796 Thy Pham MED Deans Office GL Only</v>
      </c>
    </row>
    <row r="28223" spans="1:4">
      <c r="A28223" t="s">
        <v>78901</v>
      </c>
      <c r="B28223" t="s">
        <v>78902</v>
      </c>
      <c r="D28223" t="str">
        <f t="shared" si="440"/>
        <v>GLAFST0795 Alyson Mitchell FOOD SCIENCE And TECHNOLOGY GL Only</v>
      </c>
    </row>
    <row r="28224" spans="1:4">
      <c r="A28224" t="s">
        <v>78903</v>
      </c>
      <c r="B28224" t="s">
        <v>78904</v>
      </c>
      <c r="D28224" t="str">
        <f t="shared" si="440"/>
        <v>GLLCHE0794 Davide Donadio CHEMISTRY GL Only</v>
      </c>
    </row>
    <row r="28225" spans="1:4">
      <c r="A28225" t="s">
        <v>78905</v>
      </c>
      <c r="B28225" t="s">
        <v>78906</v>
      </c>
      <c r="D28225" t="str">
        <f t="shared" si="440"/>
        <v>GLMPMR0793 Kaye Saurer Hermanson MED Physical Medicine And Rehab GL Only</v>
      </c>
    </row>
    <row r="28226" spans="1:4">
      <c r="A28226" t="s">
        <v>78907</v>
      </c>
      <c r="B28226" t="s">
        <v>78908</v>
      </c>
      <c r="D28226" t="str">
        <f t="shared" si="440"/>
        <v>GLAFST0792 Nitin Nitin FOOD SCIENCE And TECHNOLOGY GL Only</v>
      </c>
    </row>
    <row r="28227" spans="1:4">
      <c r="A28227" t="s">
        <v>78909</v>
      </c>
      <c r="B28227" t="s">
        <v>78910</v>
      </c>
      <c r="D28227" t="str">
        <f t="shared" ref="D28227:D28290" si="441">A28227&amp;" "&amp;B28227</f>
        <v>GLLMAT0791 T Tamura MATHEMATICS GL Only</v>
      </c>
    </row>
    <row r="28228" spans="1:4">
      <c r="A28228" t="s">
        <v>78911</v>
      </c>
      <c r="B28228" t="s">
        <v>78912</v>
      </c>
      <c r="D28228" t="str">
        <f t="shared" si="441"/>
        <v>GLLMSA0790 Nicole Ranganath MIDDLE EAST SOUTH ASIA PROGRAM GL Only</v>
      </c>
    </row>
    <row r="28229" spans="1:4">
      <c r="A28229" t="s">
        <v>78913</v>
      </c>
      <c r="B28229" t="s">
        <v>78914</v>
      </c>
      <c r="D28229" t="str">
        <f t="shared" si="441"/>
        <v>GLIMGM0789 Melody Tran Reina MED Int Med Genl Medicine GL Only</v>
      </c>
    </row>
    <row r="28230" spans="1:4">
      <c r="A28230" t="s">
        <v>78915</v>
      </c>
      <c r="B28230" t="s">
        <v>78916</v>
      </c>
      <c r="D28230" t="str">
        <f t="shared" si="441"/>
        <v>GLMPED0788 Kristin Hoffman MED Pediatrics GL Only</v>
      </c>
    </row>
    <row r="28231" spans="1:4">
      <c r="A28231" t="s">
        <v>78917</v>
      </c>
      <c r="B28231" t="s">
        <v>78918</v>
      </c>
      <c r="D28231" t="str">
        <f t="shared" si="441"/>
        <v>GLAPLS0787 Robert Travis PLANT SCIENCES GL Only</v>
      </c>
    </row>
    <row r="28232" spans="1:4">
      <c r="A28232" t="s">
        <v>78919</v>
      </c>
      <c r="B28232" t="s">
        <v>78920</v>
      </c>
      <c r="D28232" t="str">
        <f t="shared" si="441"/>
        <v>GLMRAD0786 Rex Pillai MED Radiology GL Only</v>
      </c>
    </row>
    <row r="28233" spans="1:4">
      <c r="A28233" t="s">
        <v>78921</v>
      </c>
      <c r="B28233" t="s">
        <v>78922</v>
      </c>
      <c r="D28233" t="str">
        <f t="shared" si="441"/>
        <v>GLLPHY0785 John Conway PHYSICS GL Only</v>
      </c>
    </row>
    <row r="28234" spans="1:4">
      <c r="A28234" t="s">
        <v>78923</v>
      </c>
      <c r="B28234" t="s">
        <v>78924</v>
      </c>
      <c r="D28234" t="str">
        <f t="shared" si="441"/>
        <v>GLLMAT0784 Martin Luu MATHEMATICS GL Only</v>
      </c>
    </row>
    <row r="28235" spans="1:4">
      <c r="A28235" t="s">
        <v>78925</v>
      </c>
      <c r="B28235" t="s">
        <v>78926</v>
      </c>
      <c r="D28235" t="str">
        <f t="shared" si="441"/>
        <v>GLLECN0783 Robert Feenstra ECONOMICS GL Only</v>
      </c>
    </row>
    <row r="28236" spans="1:4">
      <c r="A28236" t="s">
        <v>78927</v>
      </c>
      <c r="B28236" t="s">
        <v>78928</v>
      </c>
      <c r="D28236" t="str">
        <f t="shared" si="441"/>
        <v>GLVPMI0782 Jeroen Saeij VM PATHOLOGY MICRO And IMMUN GL Only</v>
      </c>
    </row>
    <row r="28237" spans="1:4">
      <c r="A28237" t="s">
        <v>78929</v>
      </c>
      <c r="B28237" t="s">
        <v>78930</v>
      </c>
      <c r="D28237" t="str">
        <f t="shared" si="441"/>
        <v>GLMBIO0781 Frank Chuang MED Biochem And Molecular Med GL Only</v>
      </c>
    </row>
    <row r="28238" spans="1:4">
      <c r="A28238" t="s">
        <v>78931</v>
      </c>
      <c r="B28238" t="s">
        <v>78932</v>
      </c>
      <c r="D28238" t="str">
        <f t="shared" si="441"/>
        <v>GLMOBG0780 Ratheany Sakbun MED Obstetrics And Gynecology GL Only</v>
      </c>
    </row>
    <row r="28239" spans="1:4">
      <c r="A28239" t="s">
        <v>78933</v>
      </c>
      <c r="B28239" t="s">
        <v>78934</v>
      </c>
      <c r="D28239" t="str">
        <f t="shared" si="441"/>
        <v>GLLSAP0779 Mario Gonzalez SPANISH And PORTUGUESE GL Only</v>
      </c>
    </row>
    <row r="28240" spans="1:4">
      <c r="A28240" t="s">
        <v>78935</v>
      </c>
      <c r="B28240" t="s">
        <v>78936</v>
      </c>
      <c r="D28240" t="str">
        <f t="shared" si="441"/>
        <v>GLMPSY0778 Nathaniel Mills MED Psychiatry And Behav Sci GL Only</v>
      </c>
    </row>
    <row r="28241" spans="1:4">
      <c r="A28241" t="s">
        <v>78937</v>
      </c>
      <c r="B28241" t="s">
        <v>78938</v>
      </c>
      <c r="D28241" t="str">
        <f t="shared" si="441"/>
        <v>GLAFST0777 Diane Barrett FOOD SCIENCE And TECHNOLOGY GL Only</v>
      </c>
    </row>
    <row r="28242" spans="1:4">
      <c r="A28242" t="s">
        <v>78939</v>
      </c>
      <c r="B28242" t="s">
        <v>78940</v>
      </c>
      <c r="D28242" t="str">
        <f t="shared" si="441"/>
        <v>GLGSM10776 Nicole Biggart GRADUATE SCHOOL OF MANAGEMENT GL Only</v>
      </c>
    </row>
    <row r="28243" spans="1:4">
      <c r="A28243" t="s">
        <v>78941</v>
      </c>
      <c r="B28243" t="s">
        <v>78942</v>
      </c>
      <c r="D28243" t="str">
        <f t="shared" si="441"/>
        <v>GLLDES0775 Christina Cogdell DEPARTMENT OF DESIGN GL Only</v>
      </c>
    </row>
    <row r="28244" spans="1:4">
      <c r="A28244" t="s">
        <v>78943</v>
      </c>
      <c r="B28244" t="s">
        <v>78944</v>
      </c>
      <c r="D28244" t="str">
        <f t="shared" si="441"/>
        <v>GLIMHP0774 Eric Daniel Signoff MED Int Med Hospitalist GL Only</v>
      </c>
    </row>
    <row r="28245" spans="1:4">
      <c r="A28245" t="s">
        <v>78945</v>
      </c>
      <c r="B28245" t="s">
        <v>78946</v>
      </c>
      <c r="D28245" t="str">
        <f t="shared" si="441"/>
        <v>GLMCEL0773 Kenneth Beck MED Cell Biology And Human Anat GL Only</v>
      </c>
    </row>
    <row r="28246" spans="1:4">
      <c r="A28246" t="s">
        <v>78947</v>
      </c>
      <c r="B28246" t="s">
        <v>78948</v>
      </c>
      <c r="D28246" t="str">
        <f t="shared" si="441"/>
        <v>GLEECE0772 Tsu Shuan Chang ELECT And COMP ENGR GL Only</v>
      </c>
    </row>
    <row r="28247" spans="1:4">
      <c r="A28247" t="s">
        <v>78949</v>
      </c>
      <c r="B28247" t="s">
        <v>78950</v>
      </c>
      <c r="D28247" t="str">
        <f t="shared" si="441"/>
        <v>GLADES0771 Michael Springborn ENVIRONMENTAL SCIENCE And POLICY GL Only</v>
      </c>
    </row>
    <row r="28248" spans="1:4">
      <c r="A28248" t="s">
        <v>78951</v>
      </c>
      <c r="B28248" t="s">
        <v>78952</v>
      </c>
      <c r="D28248" t="str">
        <f t="shared" si="441"/>
        <v>GLMPSY0770 Geetha G Reddy MED Psychiatry And Behav Sci GL Only</v>
      </c>
    </row>
    <row r="28249" spans="1:4">
      <c r="A28249" t="s">
        <v>78953</v>
      </c>
      <c r="B28249" t="s">
        <v>78954</v>
      </c>
      <c r="D28249" t="str">
        <f t="shared" si="441"/>
        <v>GLLEPS0769 Sarah Roeske EARTH And PLANETARY SCIENCES GL Only</v>
      </c>
    </row>
    <row r="28250" spans="1:4">
      <c r="A28250" t="s">
        <v>78955</v>
      </c>
      <c r="B28250" t="s">
        <v>78956</v>
      </c>
      <c r="D28250" t="str">
        <f t="shared" si="441"/>
        <v>GLAENM0768 Hugh Dingle ENTOMOLOGY NEMATOLOGY GL Only</v>
      </c>
    </row>
    <row r="28251" spans="1:4">
      <c r="A28251" t="s">
        <v>78957</v>
      </c>
      <c r="B28251" t="s">
        <v>78958</v>
      </c>
      <c r="D28251" t="str">
        <f t="shared" si="441"/>
        <v>GLVVSR0767 Ehren Mclarty VM SURGRAD SCIENCE GL Only</v>
      </c>
    </row>
    <row r="28252" spans="1:4">
      <c r="A28252" t="s">
        <v>78959</v>
      </c>
      <c r="B28252" t="s">
        <v>78960</v>
      </c>
      <c r="D28252" t="str">
        <f t="shared" si="441"/>
        <v>GLALAW0766 Mark Grismer LAND AIR And WATER RESOURCES GL Only</v>
      </c>
    </row>
    <row r="28253" spans="1:4">
      <c r="A28253" t="s">
        <v>78961</v>
      </c>
      <c r="B28253" t="s">
        <v>78962</v>
      </c>
      <c r="D28253" t="str">
        <f t="shared" si="441"/>
        <v>GLVVSR0765 Milinda Lommer VM SURGRAD SCIENCE GL Only</v>
      </c>
    </row>
    <row r="28254" spans="1:4">
      <c r="A28254" t="s">
        <v>78963</v>
      </c>
      <c r="B28254" t="s">
        <v>78964</v>
      </c>
      <c r="D28254" t="str">
        <f t="shared" si="441"/>
        <v>GLLPSC0764 Ross Thompson PSYCHOLOGY GL Only</v>
      </c>
    </row>
    <row r="28255" spans="1:4">
      <c r="A28255" t="s">
        <v>78965</v>
      </c>
      <c r="B28255" t="s">
        <v>78966</v>
      </c>
      <c r="D28255" t="str">
        <f t="shared" si="441"/>
        <v>GLMURO0763 Marc Dallera MED Urologic Surgery GL Only</v>
      </c>
    </row>
    <row r="28256" spans="1:4">
      <c r="A28256" t="s">
        <v>78967</v>
      </c>
      <c r="B28256" t="s">
        <v>78968</v>
      </c>
      <c r="D28256" t="str">
        <f t="shared" si="441"/>
        <v>GLVVSR0762 Derek D Cissell VM SURGRAD SCIENCE GL Only</v>
      </c>
    </row>
    <row r="28257" spans="1:4">
      <c r="A28257" t="s">
        <v>78969</v>
      </c>
      <c r="B28257" t="s">
        <v>78970</v>
      </c>
      <c r="D28257" t="str">
        <f t="shared" si="441"/>
        <v>GLAPLS0761 Paul Gepts PLANT SCIENCES GL Only</v>
      </c>
    </row>
    <row r="28258" spans="1:4">
      <c r="A28258" t="s">
        <v>78971</v>
      </c>
      <c r="B28258" t="s">
        <v>78972</v>
      </c>
      <c r="D28258" t="str">
        <f t="shared" si="441"/>
        <v>GLEMAE0760 Ian Kennedy MECHANICAL And AEROSPACE ENGR GL Only</v>
      </c>
    </row>
    <row r="28259" spans="1:4">
      <c r="A28259" t="s">
        <v>78973</v>
      </c>
      <c r="B28259" t="s">
        <v>78974</v>
      </c>
      <c r="D28259" t="str">
        <f t="shared" si="441"/>
        <v>GLMNSG0759 Julius Ebinu MED Neurological Surgery GL Only</v>
      </c>
    </row>
    <row r="28260" spans="1:4">
      <c r="A28260" t="s">
        <v>78975</v>
      </c>
      <c r="B28260" t="s">
        <v>78976</v>
      </c>
      <c r="D28260" t="str">
        <f t="shared" si="441"/>
        <v>GLVVSR0758 Lane W Johnson VM SURGRAD SCIENCE GL Only</v>
      </c>
    </row>
    <row r="28261" spans="1:4">
      <c r="A28261" t="s">
        <v>78977</v>
      </c>
      <c r="B28261" t="s">
        <v>78978</v>
      </c>
      <c r="D28261" t="str">
        <f t="shared" si="441"/>
        <v>GLAPLS0757 Alison Berry PLANT SCIENCES GL Only</v>
      </c>
    </row>
    <row r="28262" spans="1:4">
      <c r="A28262" t="s">
        <v>78979</v>
      </c>
      <c r="B28262" t="s">
        <v>78980</v>
      </c>
      <c r="D28262" t="str">
        <f t="shared" si="441"/>
        <v>GLVVME0756 David Hird VM MEDICINE And EPIDEMIOLOGY GL Only</v>
      </c>
    </row>
    <row r="28263" spans="1:4">
      <c r="A28263" t="s">
        <v>78981</v>
      </c>
      <c r="B28263" t="s">
        <v>78982</v>
      </c>
      <c r="D28263" t="str">
        <f t="shared" si="441"/>
        <v>GLMRAD0755 John Livoni MED Radiology GL Only</v>
      </c>
    </row>
    <row r="28264" spans="1:4">
      <c r="A28264" t="s">
        <v>78983</v>
      </c>
      <c r="B28264" t="s">
        <v>78984</v>
      </c>
      <c r="D28264" t="str">
        <f t="shared" si="441"/>
        <v>GLMEPM0754 Lorena Garcia MED Public Health Sciences GL Only</v>
      </c>
    </row>
    <row r="28265" spans="1:4">
      <c r="A28265" t="s">
        <v>78985</v>
      </c>
      <c r="B28265" t="s">
        <v>78986</v>
      </c>
      <c r="D28265" t="str">
        <f t="shared" si="441"/>
        <v>GLLPOL0753 Stuart Hill POLITICAL SCIENCE GL Only</v>
      </c>
    </row>
    <row r="28266" spans="1:4">
      <c r="A28266" t="s">
        <v>78987</v>
      </c>
      <c r="B28266" t="s">
        <v>78988</v>
      </c>
      <c r="D28266" t="str">
        <f t="shared" si="441"/>
        <v>GLMPAT0752 Michael Mcchesney MED Pathology And Lab Medicine GL Only</v>
      </c>
    </row>
    <row r="28267" spans="1:4">
      <c r="A28267" t="s">
        <v>78989</v>
      </c>
      <c r="B28267" t="s">
        <v>78990</v>
      </c>
      <c r="D28267" t="str">
        <f t="shared" si="441"/>
        <v>GLMURO0751 Dana Nanigian MED Urologic Surgery GL Only</v>
      </c>
    </row>
    <row r="28268" spans="1:4">
      <c r="A28268" t="s">
        <v>78991</v>
      </c>
      <c r="B28268" t="s">
        <v>78992</v>
      </c>
      <c r="D28268" t="str">
        <f t="shared" si="441"/>
        <v>GLAPLS0750 Richard Evans PLANT SCIENCES GL Only</v>
      </c>
    </row>
    <row r="28269" spans="1:4">
      <c r="A28269" t="s">
        <v>78993</v>
      </c>
      <c r="B28269" t="s">
        <v>78994</v>
      </c>
      <c r="D28269" t="str">
        <f t="shared" si="441"/>
        <v>GLMPED0749 Douglas S Gross MED Pediatrics GL Only</v>
      </c>
    </row>
    <row r="28270" spans="1:4">
      <c r="A28270" t="s">
        <v>78995</v>
      </c>
      <c r="B28270" t="s">
        <v>78996</v>
      </c>
      <c r="D28270" t="str">
        <f t="shared" si="441"/>
        <v>GLAARE0748 Samuel Logan AG And RESOURCE ECONOMICS GL Only</v>
      </c>
    </row>
    <row r="28271" spans="1:4">
      <c r="A28271" t="s">
        <v>78997</v>
      </c>
      <c r="B28271" t="s">
        <v>78998</v>
      </c>
      <c r="D28271" t="str">
        <f t="shared" si="441"/>
        <v>GLMPSY0747 Glen Xiong MED Psychiatry And Behav Sci GL Only</v>
      </c>
    </row>
    <row r="28272" spans="1:4">
      <c r="A28272" t="s">
        <v>78999</v>
      </c>
      <c r="B28272" t="s">
        <v>79000</v>
      </c>
      <c r="D28272" t="str">
        <f t="shared" si="441"/>
        <v>GLLCHE0746 R Britt CHEMISTRY GL Only</v>
      </c>
    </row>
    <row r="28273" spans="1:4">
      <c r="A28273" t="s">
        <v>79001</v>
      </c>
      <c r="B28273" t="s">
        <v>79002</v>
      </c>
      <c r="D28273" t="str">
        <f t="shared" si="441"/>
        <v>GLMINT0745 Nour Karzoun MED Int Med Admin GL Only</v>
      </c>
    </row>
    <row r="28274" spans="1:4">
      <c r="A28274" t="s">
        <v>79003</v>
      </c>
      <c r="B28274" t="s">
        <v>79004</v>
      </c>
      <c r="D28274" t="str">
        <f t="shared" si="441"/>
        <v>GLALAW0744 David Goldhamer LAND AIR And WATER RESOURCES GL Only</v>
      </c>
    </row>
    <row r="28275" spans="1:4">
      <c r="A28275" t="s">
        <v>79005</v>
      </c>
      <c r="B28275" t="s">
        <v>79006</v>
      </c>
      <c r="D28275" t="str">
        <f t="shared" si="441"/>
        <v>GLMNSG0743 Gene Gurkoff MED Neurological Surgery GL Only</v>
      </c>
    </row>
    <row r="28276" spans="1:4">
      <c r="A28276" t="s">
        <v>79007</v>
      </c>
      <c r="B28276" t="s">
        <v>79008</v>
      </c>
      <c r="D28276" t="str">
        <f t="shared" si="441"/>
        <v>GLMPMR0742 Craig Mcdonald MED Physical Medicine And Rehab GL Only</v>
      </c>
    </row>
    <row r="28277" spans="1:4">
      <c r="A28277" t="s">
        <v>79009</v>
      </c>
      <c r="B28277" t="s">
        <v>79010</v>
      </c>
      <c r="D28277" t="str">
        <f t="shared" si="441"/>
        <v>GLEMAE0741 Stephen Robinson MECHANICAL And AEROSPACE ENGR GL Only</v>
      </c>
    </row>
    <row r="28278" spans="1:4">
      <c r="A28278" t="s">
        <v>79011</v>
      </c>
      <c r="B28278" t="s">
        <v>79012</v>
      </c>
      <c r="D28278" t="str">
        <f t="shared" si="441"/>
        <v>GLABAE0740 Daniel Frank BIOLOGICAL And AG ENGINEERING GL Only</v>
      </c>
    </row>
    <row r="28279" spans="1:4">
      <c r="A28279" t="s">
        <v>79013</v>
      </c>
      <c r="B28279" t="s">
        <v>79014</v>
      </c>
      <c r="D28279" t="str">
        <f t="shared" si="441"/>
        <v>GLBMMG0739 Su Ju Lin MICROBIOLOGY And MOLEC GENETICS GL Only</v>
      </c>
    </row>
    <row r="28280" spans="1:4">
      <c r="A28280" t="s">
        <v>79015</v>
      </c>
      <c r="B28280" t="s">
        <v>79016</v>
      </c>
      <c r="D28280" t="str">
        <f t="shared" si="441"/>
        <v>GLMPED0738 Bibiana Restrepo MED Pediatrics GL Only</v>
      </c>
    </row>
    <row r="28281" spans="1:4">
      <c r="A28281" t="s">
        <v>79017</v>
      </c>
      <c r="B28281" t="s">
        <v>79018</v>
      </c>
      <c r="D28281" t="str">
        <f t="shared" si="441"/>
        <v>GLIMNE0737 Andrew Chin MED Int Med Nephrology GL Only</v>
      </c>
    </row>
    <row r="28282" spans="1:4">
      <c r="A28282" t="s">
        <v>79019</v>
      </c>
      <c r="B28282" t="s">
        <v>79020</v>
      </c>
      <c r="D28282" t="str">
        <f t="shared" si="441"/>
        <v>GLLSTA0736 Francisco Samaniego STATISTICS GL Only</v>
      </c>
    </row>
    <row r="28283" spans="1:4">
      <c r="A28283" t="s">
        <v>79021</v>
      </c>
      <c r="B28283" t="s">
        <v>79022</v>
      </c>
      <c r="D28283" t="str">
        <f t="shared" si="441"/>
        <v>GLAPPA0735 Amisha Poret Peterson PLANT PATHOLOGY GL Only</v>
      </c>
    </row>
    <row r="28284" spans="1:4">
      <c r="A28284" t="s">
        <v>79023</v>
      </c>
      <c r="B28284" t="s">
        <v>79024</v>
      </c>
      <c r="D28284" t="str">
        <f t="shared" si="441"/>
        <v>GLLANT0734 Fatima Mojaddedi ANTHROPOLOGY GL Only</v>
      </c>
    </row>
    <row r="28285" spans="1:4">
      <c r="A28285" t="s">
        <v>79025</v>
      </c>
      <c r="B28285" t="s">
        <v>79026</v>
      </c>
      <c r="D28285" t="str">
        <f t="shared" si="441"/>
        <v>GLDEDU0733 Maisha Winn EDUCATION GL Only</v>
      </c>
    </row>
    <row r="28286" spans="1:4">
      <c r="A28286" t="s">
        <v>79027</v>
      </c>
      <c r="B28286" t="s">
        <v>79028</v>
      </c>
      <c r="D28286" t="str">
        <f t="shared" si="441"/>
        <v>GLECEE0732 Jay Lund CIVIL And ENVIRONMENTAL ENGR GL Only</v>
      </c>
    </row>
    <row r="28287" spans="1:4">
      <c r="A28287" t="s">
        <v>79029</v>
      </c>
      <c r="B28287" t="s">
        <v>79030</v>
      </c>
      <c r="D28287" t="str">
        <f t="shared" si="441"/>
        <v>GLIMPM0731 Patricia L Parker MED Int Med Pulmonary GL Only</v>
      </c>
    </row>
    <row r="28288" spans="1:4">
      <c r="A28288" t="s">
        <v>79031</v>
      </c>
      <c r="B28288" t="s">
        <v>79032</v>
      </c>
      <c r="D28288" t="str">
        <f t="shared" si="441"/>
        <v>GLIMID0730 David Gibson MED Int Med Infectious Dis GL Only</v>
      </c>
    </row>
    <row r="28289" spans="1:4">
      <c r="A28289" t="s">
        <v>79033</v>
      </c>
      <c r="B28289" t="s">
        <v>79034</v>
      </c>
      <c r="D28289" t="str">
        <f t="shared" si="441"/>
        <v>GLIMHO0729 Julie Sutcliffe MED Int Med HEMONC GL Only</v>
      </c>
    </row>
    <row r="28290" spans="1:4">
      <c r="A28290" t="s">
        <v>79035</v>
      </c>
      <c r="B28290" t="s">
        <v>79036</v>
      </c>
      <c r="D28290" t="str">
        <f t="shared" si="441"/>
        <v>GLVPMI0728 Christopher Barker VM PATHOLOGY MICRO And IMMUN GL Only</v>
      </c>
    </row>
    <row r="28291" spans="1:4">
      <c r="A28291" t="s">
        <v>79037</v>
      </c>
      <c r="B28291" t="s">
        <v>79038</v>
      </c>
      <c r="D28291" t="str">
        <f t="shared" ref="D28291:D28354" si="442">A28291&amp;" "&amp;B28291</f>
        <v>GLIMGM0727 Jennifer Chen MED Int Med Genl Medicine GL Only</v>
      </c>
    </row>
    <row r="28292" spans="1:4">
      <c r="A28292" t="s">
        <v>79039</v>
      </c>
      <c r="B28292" t="s">
        <v>79040</v>
      </c>
      <c r="D28292" t="str">
        <f t="shared" si="442"/>
        <v>GLABAE0726 Stavros Vougioukas BIOLOGICAL And AG ENGINEERING GL Only</v>
      </c>
    </row>
    <row r="28293" spans="1:4">
      <c r="A28293" t="s">
        <v>79041</v>
      </c>
      <c r="B28293" t="s">
        <v>79042</v>
      </c>
      <c r="D28293" t="str">
        <f t="shared" si="442"/>
        <v>GLLMAT0725 Rohit Thomas MATHEMATICS GL Only</v>
      </c>
    </row>
    <row r="28294" spans="1:4">
      <c r="A28294" t="s">
        <v>79043</v>
      </c>
      <c r="B28294" t="s">
        <v>79044</v>
      </c>
      <c r="D28294" t="str">
        <f t="shared" si="442"/>
        <v>GLMFCM0724 Donna Holscher MED Family And Community Med GL Only</v>
      </c>
    </row>
    <row r="28295" spans="1:4">
      <c r="A28295" t="s">
        <v>79045</v>
      </c>
      <c r="B28295" t="s">
        <v>79046</v>
      </c>
      <c r="D28295" t="str">
        <f t="shared" si="442"/>
        <v>GLMANS0723 Julie Fowler MED Anesth And Pain Medicine GL Only</v>
      </c>
    </row>
    <row r="28296" spans="1:4">
      <c r="A28296" t="s">
        <v>79047</v>
      </c>
      <c r="B28296" t="s">
        <v>79048</v>
      </c>
      <c r="D28296" t="str">
        <f t="shared" si="442"/>
        <v>GLMNSG0722 Marike Zwienenberg MED Neurological Surgery GL Only</v>
      </c>
    </row>
    <row r="28297" spans="1:4">
      <c r="A28297" t="s">
        <v>79049</v>
      </c>
      <c r="B28297" t="s">
        <v>79050</v>
      </c>
      <c r="D28297" t="str">
        <f t="shared" si="442"/>
        <v>GLLASA0721 Susette Min ASIAN AMERICAN GL Only</v>
      </c>
    </row>
    <row r="28298" spans="1:4">
      <c r="A28298" t="s">
        <v>79051</v>
      </c>
      <c r="B28298" t="s">
        <v>79052</v>
      </c>
      <c r="D28298" t="str">
        <f t="shared" si="442"/>
        <v>GLMPED0720 Chelsea Wicks MED Pediatrics GL Only</v>
      </c>
    </row>
    <row r="28299" spans="1:4">
      <c r="A28299" t="s">
        <v>79053</v>
      </c>
      <c r="B28299" t="s">
        <v>79054</v>
      </c>
      <c r="D28299" t="str">
        <f t="shared" si="442"/>
        <v>GLMPSY0719 Jill Silverman MED Psychiatry And Behav Sci GL Only</v>
      </c>
    </row>
    <row r="28300" spans="1:4">
      <c r="A28300" t="s">
        <v>79055</v>
      </c>
      <c r="B28300" t="s">
        <v>79056</v>
      </c>
      <c r="D28300" t="str">
        <f t="shared" si="442"/>
        <v>GLTRAN0718 Giovanni Circella INST OF TRANSPORTATION STUDIES GL Only</v>
      </c>
    </row>
    <row r="28301" spans="1:4">
      <c r="A28301" t="s">
        <v>79057</v>
      </c>
      <c r="B28301" t="s">
        <v>79058</v>
      </c>
      <c r="D28301" t="str">
        <f t="shared" si="442"/>
        <v>GLLCDM0717 Kristopher Fallon CINEMA And DIGITAL MEDIA GL Only</v>
      </c>
    </row>
    <row r="28302" spans="1:4">
      <c r="A28302" t="s">
        <v>79059</v>
      </c>
      <c r="B28302" t="s">
        <v>79060</v>
      </c>
      <c r="D28302" t="str">
        <f t="shared" si="442"/>
        <v>GLLPOL0716 Rodger Huckfeldt POLITICAL SCIENCE GL Only</v>
      </c>
    </row>
    <row r="28303" spans="1:4">
      <c r="A28303" t="s">
        <v>79061</v>
      </c>
      <c r="B28303" t="s">
        <v>79062</v>
      </c>
      <c r="D28303" t="str">
        <f t="shared" si="442"/>
        <v>GLLENL0715 Scott Simmon ENGLISH GL Only</v>
      </c>
    </row>
    <row r="28304" spans="1:4">
      <c r="A28304" t="s">
        <v>79063</v>
      </c>
      <c r="B28304" t="s">
        <v>79064</v>
      </c>
      <c r="D28304" t="str">
        <f t="shared" si="442"/>
        <v>GLVPHR0714 Heidi Rossow VM POPULATION HLTH And REPROD GL Only</v>
      </c>
    </row>
    <row r="28305" spans="1:4">
      <c r="A28305" t="s">
        <v>79065</v>
      </c>
      <c r="B28305" t="s">
        <v>79066</v>
      </c>
      <c r="D28305" t="str">
        <f t="shared" si="442"/>
        <v>GLIMEN0713 Lars Berglund MED Int Med Endocrinology GL Only</v>
      </c>
    </row>
    <row r="28306" spans="1:4">
      <c r="A28306" t="s">
        <v>79067</v>
      </c>
      <c r="B28306" t="s">
        <v>79068</v>
      </c>
      <c r="D28306" t="str">
        <f t="shared" si="442"/>
        <v>GLMERM0712 LilyAnne Jewett MED Emergency Medicine GL Only</v>
      </c>
    </row>
    <row r="28307" spans="1:4">
      <c r="A28307" t="s">
        <v>79069</v>
      </c>
      <c r="B28307" t="s">
        <v>79070</v>
      </c>
      <c r="D28307" t="str">
        <f t="shared" si="442"/>
        <v>GLMSUR0711 Garth Utter MED Surgery GL Only</v>
      </c>
    </row>
    <row r="28308" spans="1:4">
      <c r="A28308" t="s">
        <v>79071</v>
      </c>
      <c r="B28308" t="s">
        <v>79072</v>
      </c>
      <c r="D28308" t="str">
        <f t="shared" si="442"/>
        <v>GLIMGM0710 Farah Shaheen MED Int Med Genl Medicine GL Only</v>
      </c>
    </row>
    <row r="28309" spans="1:4">
      <c r="A28309" t="s">
        <v>79073</v>
      </c>
      <c r="B28309" t="s">
        <v>79074</v>
      </c>
      <c r="D28309" t="str">
        <f t="shared" si="442"/>
        <v>GLMANS0709 Zheng Yuan Xia MED Anesth And Pain Medicine GL Only</v>
      </c>
    </row>
    <row r="28310" spans="1:4">
      <c r="A28310" t="s">
        <v>79075</v>
      </c>
      <c r="B28310" t="s">
        <v>79076</v>
      </c>
      <c r="D28310" t="str">
        <f t="shared" si="442"/>
        <v>GLMPED0708 Arthur De Lorimier MED Pediatrics GL Only</v>
      </c>
    </row>
    <row r="28311" spans="1:4">
      <c r="A28311" t="s">
        <v>79077</v>
      </c>
      <c r="B28311" t="s">
        <v>79078</v>
      </c>
      <c r="D28311" t="str">
        <f t="shared" si="442"/>
        <v>GLECHE0707 Yin Yeh CHEMICAL ENGINEERING GL Only</v>
      </c>
    </row>
    <row r="28312" spans="1:4">
      <c r="A28312" t="s">
        <v>79079</v>
      </c>
      <c r="B28312" t="s">
        <v>79080</v>
      </c>
      <c r="D28312" t="str">
        <f t="shared" si="442"/>
        <v>GLVPMI0706 Melissa Macias Rioseco VM PATHOLOGY MICRO And IMMUN GL Only</v>
      </c>
    </row>
    <row r="28313" spans="1:4">
      <c r="A28313" t="s">
        <v>79081</v>
      </c>
      <c r="B28313" t="s">
        <v>79082</v>
      </c>
      <c r="D28313" t="str">
        <f t="shared" si="442"/>
        <v>GLMNEU6332 Christopher Campos MED Neurology GL Only</v>
      </c>
    </row>
    <row r="28314" spans="1:4">
      <c r="A28314" t="s">
        <v>79083</v>
      </c>
      <c r="B28314" t="s">
        <v>79084</v>
      </c>
      <c r="D28314" t="str">
        <f t="shared" si="442"/>
        <v>GLMNSG0705 Kee Kim MED Neurological Surgery GL Only</v>
      </c>
    </row>
    <row r="28315" spans="1:4">
      <c r="A28315" t="s">
        <v>79085</v>
      </c>
      <c r="B28315" t="s">
        <v>79086</v>
      </c>
      <c r="D28315" t="str">
        <f t="shared" si="442"/>
        <v>GLLCOM0704 Amy Motlagh COMPARATIVE LITERATURE GL Only</v>
      </c>
    </row>
    <row r="28316" spans="1:4">
      <c r="A28316" t="s">
        <v>79087</v>
      </c>
      <c r="B28316" t="s">
        <v>79088</v>
      </c>
      <c r="D28316" t="str">
        <f t="shared" si="442"/>
        <v>GLVPMI0703 Dennis Wilson VM PATHOLOGY MICRO And IMMUN GL Only</v>
      </c>
    </row>
    <row r="28317" spans="1:4">
      <c r="A28317" t="s">
        <v>79089</v>
      </c>
      <c r="B28317" t="s">
        <v>79090</v>
      </c>
      <c r="D28317" t="str">
        <f t="shared" si="442"/>
        <v>GLLDES0702 D Gotelli DEPARTMENT OF DESIGN GL Only</v>
      </c>
    </row>
    <row r="28318" spans="1:4">
      <c r="A28318" t="s">
        <v>79091</v>
      </c>
      <c r="B28318" t="s">
        <v>79092</v>
      </c>
      <c r="D28318" t="str">
        <f t="shared" si="442"/>
        <v>GLMOBG0701 Nancy Field MED Obstetrics And Gynecology GL Only</v>
      </c>
    </row>
    <row r="28319" spans="1:4">
      <c r="A28319" t="s">
        <v>79093</v>
      </c>
      <c r="B28319" t="s">
        <v>79094</v>
      </c>
      <c r="D28319" t="str">
        <f t="shared" si="442"/>
        <v>GLMINT0700 Harold Burger MED Internal Medicine GL Only</v>
      </c>
    </row>
    <row r="28320" spans="1:4">
      <c r="A28320" t="s">
        <v>79095</v>
      </c>
      <c r="B28320" t="s">
        <v>79096</v>
      </c>
      <c r="D28320" t="str">
        <f t="shared" si="442"/>
        <v>GLLPHI0699 Joel Friedman PHILOSOPHY GL Only</v>
      </c>
    </row>
    <row r="28321" spans="1:4">
      <c r="A28321" t="s">
        <v>79097</v>
      </c>
      <c r="B28321" t="s">
        <v>79098</v>
      </c>
      <c r="D28321" t="str">
        <f t="shared" si="442"/>
        <v>GLAWFC0698 C Dewees WILDLIFE And FISHERIES BIOLOGY GL Only</v>
      </c>
    </row>
    <row r="28322" spans="1:4">
      <c r="A28322" t="s">
        <v>79099</v>
      </c>
      <c r="B28322" t="s">
        <v>79100</v>
      </c>
      <c r="D28322" t="str">
        <f t="shared" si="442"/>
        <v>GLAPPA0697 Kendra Baumgartner PLANT PATHOLOGY GL Only</v>
      </c>
    </row>
    <row r="28323" spans="1:4">
      <c r="A28323" t="s">
        <v>79101</v>
      </c>
      <c r="B28323" t="s">
        <v>79102</v>
      </c>
      <c r="D28323" t="str">
        <f t="shared" si="442"/>
        <v>GLAPPA0696 Robert Gilbertson PLANT PATHOLOGY GL Only</v>
      </c>
    </row>
    <row r="28324" spans="1:4">
      <c r="A28324" t="s">
        <v>79103</v>
      </c>
      <c r="B28324" t="s">
        <v>79104</v>
      </c>
      <c r="D28324" t="str">
        <f t="shared" si="442"/>
        <v>GLAFST0695 Linda Harris FOOD SCIENCE And TECHNOLOGY GL Only</v>
      </c>
    </row>
    <row r="28325" spans="1:4">
      <c r="A28325" t="s">
        <v>79105</v>
      </c>
      <c r="B28325" t="s">
        <v>79106</v>
      </c>
      <c r="D28325" t="str">
        <f t="shared" si="442"/>
        <v>GLECHE0694 Dewey Ryu CHEMICAL ENGINEERING GL Only</v>
      </c>
    </row>
    <row r="28326" spans="1:4">
      <c r="A28326" t="s">
        <v>79107</v>
      </c>
      <c r="B28326" t="s">
        <v>79108</v>
      </c>
      <c r="D28326" t="str">
        <f t="shared" si="442"/>
        <v>GLECHE0693 Robert Powell CHEMICAL ENGINEERING GL Only</v>
      </c>
    </row>
    <row r="28327" spans="1:4">
      <c r="A28327" t="s">
        <v>79109</v>
      </c>
      <c r="B28327" t="s">
        <v>79110</v>
      </c>
      <c r="D28327" t="str">
        <f t="shared" si="442"/>
        <v>GLLCOM0692 Sheldon Lu COMPARATIVE LITERATURE GL Only</v>
      </c>
    </row>
    <row r="28328" spans="1:4">
      <c r="A28328" t="s">
        <v>79111</v>
      </c>
      <c r="B28328" t="s">
        <v>79112</v>
      </c>
      <c r="D28328" t="str">
        <f t="shared" si="442"/>
        <v>GLBMMG0691 Stephen Kowalczykowski MICROBIOLOGY And MOLEC GENETICS GL Only</v>
      </c>
    </row>
    <row r="28329" spans="1:4">
      <c r="A28329" t="s">
        <v>79113</v>
      </c>
      <c r="B28329" t="s">
        <v>79114</v>
      </c>
      <c r="D28329" t="str">
        <f t="shared" si="442"/>
        <v>GLLEPS0690 Isabel Montanez EARTH And PLANETARY SCIENCES GL Only</v>
      </c>
    </row>
    <row r="28330" spans="1:4">
      <c r="A28330" t="s">
        <v>79115</v>
      </c>
      <c r="B28330" t="s">
        <v>79116</v>
      </c>
      <c r="D28330" t="str">
        <f t="shared" si="442"/>
        <v>GLVAPC0688 Donald Curry VM ANAT PHYSIO And CELL BIOLOGY GL Only</v>
      </c>
    </row>
    <row r="28331" spans="1:4">
      <c r="A28331" t="s">
        <v>79117</v>
      </c>
      <c r="B28331" t="s">
        <v>79118</v>
      </c>
      <c r="D28331" t="str">
        <f t="shared" si="442"/>
        <v>GLMPAT0687 Nam Tran MED Pathology And Lab Medicine GL Only</v>
      </c>
    </row>
    <row r="28332" spans="1:4">
      <c r="A28332" t="s">
        <v>79119</v>
      </c>
      <c r="B28332" t="s">
        <v>79120</v>
      </c>
      <c r="D28332" t="str">
        <f t="shared" si="442"/>
        <v>GLMPSY0686 Suzanne Shimoyama MED Psychiatry And Behav Sci GL Only</v>
      </c>
    </row>
    <row r="28333" spans="1:4">
      <c r="A28333" t="s">
        <v>79121</v>
      </c>
      <c r="B28333" t="s">
        <v>79122</v>
      </c>
      <c r="D28333" t="str">
        <f t="shared" si="442"/>
        <v>GLMNEU0685 John Olichney MED Neurology GL Only</v>
      </c>
    </row>
    <row r="28334" spans="1:4">
      <c r="A28334" t="s">
        <v>79123</v>
      </c>
      <c r="B28334" t="s">
        <v>79124</v>
      </c>
      <c r="D28334" t="str">
        <f t="shared" si="442"/>
        <v>GLMNEU0684 Shawn Kile MED Neurology GL Only</v>
      </c>
    </row>
    <row r="28335" spans="1:4">
      <c r="A28335" t="s">
        <v>79125</v>
      </c>
      <c r="B28335" t="s">
        <v>79126</v>
      </c>
      <c r="D28335" t="str">
        <f t="shared" si="442"/>
        <v>GLIMGM0683 Rachael Lucatorto MED Int Med Genl Medicine GL Only</v>
      </c>
    </row>
    <row r="28336" spans="1:4">
      <c r="A28336" t="s">
        <v>79127</v>
      </c>
      <c r="B28336" t="s">
        <v>79128</v>
      </c>
      <c r="D28336" t="str">
        <f t="shared" si="442"/>
        <v>GLMCEL0682 Charles Lee MED Cell Biology And Human Anat GL Only</v>
      </c>
    </row>
    <row r="28337" spans="1:4">
      <c r="A28337" t="s">
        <v>79129</v>
      </c>
      <c r="B28337" t="s">
        <v>79130</v>
      </c>
      <c r="D28337" t="str">
        <f t="shared" si="442"/>
        <v>GLECSE6293 Alex Gamero Garrido Computer Science GL Only</v>
      </c>
    </row>
    <row r="28338" spans="1:4">
      <c r="A28338" t="s">
        <v>79131</v>
      </c>
      <c r="B28338" t="s">
        <v>79132</v>
      </c>
      <c r="D28338" t="str">
        <f t="shared" si="442"/>
        <v>GLECSE6294 Dongyu Liu Computer Science GL Only</v>
      </c>
    </row>
    <row r="28339" spans="1:4">
      <c r="A28339" t="s">
        <v>79133</v>
      </c>
      <c r="B28339" t="s">
        <v>79134</v>
      </c>
      <c r="D28339" t="str">
        <f t="shared" si="442"/>
        <v>GLECSE6295 Muhao Chen Computer Science GL Only</v>
      </c>
    </row>
    <row r="28340" spans="1:4">
      <c r="A28340" t="s">
        <v>79135</v>
      </c>
      <c r="B28340" t="s">
        <v>79136</v>
      </c>
      <c r="D28340" t="str">
        <f t="shared" si="442"/>
        <v>GLECSE0681 Kwan Liu Ma ENGR COMPUTER SCIENCE GL Only</v>
      </c>
    </row>
    <row r="28341" spans="1:4">
      <c r="A28341" t="s">
        <v>79137</v>
      </c>
      <c r="B28341" t="s">
        <v>79138</v>
      </c>
      <c r="D28341" t="str">
        <f t="shared" si="442"/>
        <v>GLGSM10680 Rong Chen GRADUATE SCHOOL OF MANAGEMENT GL Only</v>
      </c>
    </row>
    <row r="28342" spans="1:4">
      <c r="A28342" t="s">
        <v>79139</v>
      </c>
      <c r="B28342" t="s">
        <v>79140</v>
      </c>
      <c r="D28342" t="str">
        <f t="shared" si="442"/>
        <v>GLANUT0679 Mrc Greenwood NUTRITION GL Only</v>
      </c>
    </row>
    <row r="28343" spans="1:4">
      <c r="A28343" t="s">
        <v>79141</v>
      </c>
      <c r="B28343" t="s">
        <v>79142</v>
      </c>
      <c r="D28343" t="str">
        <f t="shared" si="442"/>
        <v>GLMBIO0678 Kit Lam MED Biochem And Molecular Med GL Only</v>
      </c>
    </row>
    <row r="28344" spans="1:4">
      <c r="A28344" t="s">
        <v>79143</v>
      </c>
      <c r="B28344" t="s">
        <v>79144</v>
      </c>
      <c r="D28344" t="str">
        <f t="shared" si="442"/>
        <v>GLMFCM0677 Jay Roitman MED Family And Community Med GL Only</v>
      </c>
    </row>
    <row r="28345" spans="1:4">
      <c r="A28345" t="s">
        <v>79145</v>
      </c>
      <c r="B28345" t="s">
        <v>79146</v>
      </c>
      <c r="D28345" t="str">
        <f t="shared" si="442"/>
        <v>GLLASA0676 Robyn Rodriguez ASIAN AMERICAN GL Only</v>
      </c>
    </row>
    <row r="28346" spans="1:4">
      <c r="A28346" t="s">
        <v>79147</v>
      </c>
      <c r="B28346" t="s">
        <v>79148</v>
      </c>
      <c r="D28346" t="str">
        <f t="shared" si="442"/>
        <v>GLIMNE0675 Niti Madan MED Int Med Nephrology GL Only</v>
      </c>
    </row>
    <row r="28347" spans="1:4">
      <c r="A28347" t="s">
        <v>79149</v>
      </c>
      <c r="B28347" t="s">
        <v>79150</v>
      </c>
      <c r="D28347" t="str">
        <f t="shared" si="442"/>
        <v>GLBMCB0674 Jonathan Scholey MOLECULAR And CELLULAR BIO GL Only</v>
      </c>
    </row>
    <row r="28348" spans="1:4">
      <c r="A28348" t="s">
        <v>79151</v>
      </c>
      <c r="B28348" t="s">
        <v>79152</v>
      </c>
      <c r="D28348" t="str">
        <f t="shared" si="442"/>
        <v>GLIMEN0673 Charles Halsted MED Int Med Endocrinology GL Only</v>
      </c>
    </row>
    <row r="28349" spans="1:4">
      <c r="A28349" t="s">
        <v>79153</v>
      </c>
      <c r="B28349" t="s">
        <v>79154</v>
      </c>
      <c r="D28349" t="str">
        <f t="shared" si="442"/>
        <v>GLVPMI0672 Linda Lowenstine VM PATHOLOGY MICRO And IMMUN GL Only</v>
      </c>
    </row>
    <row r="28350" spans="1:4">
      <c r="A28350" t="s">
        <v>79155</v>
      </c>
      <c r="B28350" t="s">
        <v>79156</v>
      </c>
      <c r="D28350" t="str">
        <f t="shared" si="442"/>
        <v>GLLGAR0671 Sven Erik Rose GERMAN And RUSSIAN GL Only</v>
      </c>
    </row>
    <row r="28351" spans="1:4">
      <c r="A28351" t="s">
        <v>79157</v>
      </c>
      <c r="B28351" t="s">
        <v>79158</v>
      </c>
      <c r="D28351" t="str">
        <f t="shared" si="442"/>
        <v>GLDEDU0670 Cary Trexler EDUCATION GL Only</v>
      </c>
    </row>
    <row r="28352" spans="1:4">
      <c r="A28352" t="s">
        <v>79159</v>
      </c>
      <c r="B28352" t="s">
        <v>79160</v>
      </c>
      <c r="D28352" t="str">
        <f t="shared" si="442"/>
        <v>GLMERM0669 David Vinson MED Emergency Medicine GL Only</v>
      </c>
    </row>
    <row r="28353" spans="1:4">
      <c r="A28353" t="s">
        <v>79161</v>
      </c>
      <c r="B28353" t="s">
        <v>79162</v>
      </c>
      <c r="D28353" t="str">
        <f t="shared" si="442"/>
        <v>GLVHFS0668 Beate Crossley CA ANIMAL HLTH And FOOD SAFETY LAB GL Only</v>
      </c>
    </row>
    <row r="28354" spans="1:4">
      <c r="A28354" t="s">
        <v>79163</v>
      </c>
      <c r="B28354" t="s">
        <v>79164</v>
      </c>
      <c r="D28354" t="str">
        <f t="shared" si="442"/>
        <v>GLLPHY0667 Lawrence Coleman PHYSICS GL Only</v>
      </c>
    </row>
    <row r="28355" spans="1:4">
      <c r="A28355" t="s">
        <v>79165</v>
      </c>
      <c r="B28355" t="s">
        <v>79166</v>
      </c>
      <c r="D28355" t="str">
        <f t="shared" ref="D28355:D28418" si="443">A28355&amp;" "&amp;B28355</f>
        <v>GLMPMR0666 M Sandel MED Physical Medicine And Rehab GL Only</v>
      </c>
    </row>
    <row r="28356" spans="1:4">
      <c r="A28356" t="s">
        <v>79167</v>
      </c>
      <c r="B28356" t="s">
        <v>79168</v>
      </c>
      <c r="D28356" t="str">
        <f t="shared" si="443"/>
        <v>GLLLIN0665 Patrick Farrell LINGUISTICS GL Only</v>
      </c>
    </row>
    <row r="28357" spans="1:4">
      <c r="A28357" t="s">
        <v>79169</v>
      </c>
      <c r="B28357" t="s">
        <v>79170</v>
      </c>
      <c r="D28357" t="str">
        <f t="shared" si="443"/>
        <v>GLMADM0664 Michael Bunuan MED Deans Office GL Only</v>
      </c>
    </row>
    <row r="28358" spans="1:4">
      <c r="A28358" t="s">
        <v>79171</v>
      </c>
      <c r="B28358" t="s">
        <v>79172</v>
      </c>
      <c r="D28358" t="str">
        <f t="shared" si="443"/>
        <v>GLNURS0663 Felix Emond School of Nursing GL Only</v>
      </c>
    </row>
    <row r="28359" spans="1:4">
      <c r="A28359" t="s">
        <v>79173</v>
      </c>
      <c r="B28359" t="s">
        <v>79174</v>
      </c>
      <c r="D28359" t="str">
        <f t="shared" si="443"/>
        <v>GLLPHI0662 Zoe Drayson PHILOSOPHY GL Only</v>
      </c>
    </row>
    <row r="28360" spans="1:4">
      <c r="A28360" t="s">
        <v>79175</v>
      </c>
      <c r="B28360" t="s">
        <v>79176</v>
      </c>
      <c r="D28360" t="str">
        <f t="shared" si="443"/>
        <v>GLMNEU0661 Oanh Meyer MED Neurology GL Only</v>
      </c>
    </row>
    <row r="28361" spans="1:4">
      <c r="A28361" t="s">
        <v>79177</v>
      </c>
      <c r="B28361" t="s">
        <v>79178</v>
      </c>
      <c r="D28361" t="str">
        <f t="shared" si="443"/>
        <v>GLAPLS0660 Amanda Crump PLANT SCIENCES GL Only</v>
      </c>
    </row>
    <row r="28362" spans="1:4">
      <c r="A28362" t="s">
        <v>79179</v>
      </c>
      <c r="B28362" t="s">
        <v>79180</v>
      </c>
      <c r="D28362" t="str">
        <f t="shared" si="443"/>
        <v>GLLPHY0659 Albert De Roeck PHYSICS GL Only</v>
      </c>
    </row>
    <row r="28363" spans="1:4">
      <c r="A28363" t="s">
        <v>79181</v>
      </c>
      <c r="B28363" t="s">
        <v>79182</v>
      </c>
      <c r="D28363" t="str">
        <f t="shared" si="443"/>
        <v>GLLPHI0658 Alyssa Thornton PHILOSOPHY GL Only</v>
      </c>
    </row>
    <row r="28364" spans="1:4">
      <c r="A28364" t="s">
        <v>79183</v>
      </c>
      <c r="B28364" t="s">
        <v>79184</v>
      </c>
      <c r="D28364" t="str">
        <f t="shared" si="443"/>
        <v>GLLSOC0657 John Hall SOCIOLOGY GL Only</v>
      </c>
    </row>
    <row r="28365" spans="1:4">
      <c r="A28365" t="s">
        <v>79185</v>
      </c>
      <c r="B28365" t="s">
        <v>79186</v>
      </c>
      <c r="D28365" t="str">
        <f t="shared" si="443"/>
        <v>GLLPOL0656 James F Adams POLITICAL SCIENCE GL Only</v>
      </c>
    </row>
    <row r="28366" spans="1:4">
      <c r="A28366" t="s">
        <v>79187</v>
      </c>
      <c r="B28366" t="s">
        <v>79188</v>
      </c>
      <c r="D28366" t="str">
        <f t="shared" si="443"/>
        <v>GLAVIT0655 Ann Noble VITICULTURE And ENOLOGY GL Only</v>
      </c>
    </row>
    <row r="28367" spans="1:4">
      <c r="A28367" t="s">
        <v>79189</v>
      </c>
      <c r="B28367" t="s">
        <v>79190</v>
      </c>
      <c r="D28367" t="str">
        <f t="shared" si="443"/>
        <v>GLMNEU0654 Masud Seyal MED Neurology GL Only</v>
      </c>
    </row>
    <row r="28368" spans="1:4">
      <c r="A28368" t="s">
        <v>79191</v>
      </c>
      <c r="B28368" t="s">
        <v>79192</v>
      </c>
      <c r="D28368" t="str">
        <f t="shared" si="443"/>
        <v>GLIMRH0653 Dana Miller Blair MED Int Med Rheumatology GL Only</v>
      </c>
    </row>
    <row r="28369" spans="1:4">
      <c r="A28369" t="s">
        <v>79193</v>
      </c>
      <c r="B28369" t="s">
        <v>79194</v>
      </c>
      <c r="D28369" t="str">
        <f t="shared" si="443"/>
        <v>GLEBME0652 Stephen Howell BIOMEDICAL ENGINEERING GL Only</v>
      </c>
    </row>
    <row r="28370" spans="1:4">
      <c r="A28370" t="s">
        <v>79195</v>
      </c>
      <c r="B28370" t="s">
        <v>79196</v>
      </c>
      <c r="D28370" t="str">
        <f t="shared" si="443"/>
        <v>GLLMAT0651 Lawrence Marx MATHEMATICS GL Only</v>
      </c>
    </row>
    <row r="28371" spans="1:4">
      <c r="A28371" t="s">
        <v>79197</v>
      </c>
      <c r="B28371" t="s">
        <v>79198</v>
      </c>
      <c r="D28371" t="str">
        <f t="shared" si="443"/>
        <v>GLBMCB0650 Raymond Rodriguez MOLECULAR And CELLULAR BIO GL Only</v>
      </c>
    </row>
    <row r="28372" spans="1:4">
      <c r="A28372" t="s">
        <v>79199</v>
      </c>
      <c r="B28372" t="s">
        <v>79200</v>
      </c>
      <c r="D28372" t="str">
        <f t="shared" si="443"/>
        <v>GLLFAI0649 Dennis Dutschke FRENCH And ITALIAN GL Only</v>
      </c>
    </row>
    <row r="28373" spans="1:4">
      <c r="A28373" t="s">
        <v>79201</v>
      </c>
      <c r="B28373" t="s">
        <v>79202</v>
      </c>
      <c r="D28373" t="str">
        <f t="shared" si="443"/>
        <v>GLBMCB0648 Silvia Carrasco Garcia MOLECULAR And CELLULAR BIO GL Only</v>
      </c>
    </row>
    <row r="28374" spans="1:4">
      <c r="A28374" t="s">
        <v>79203</v>
      </c>
      <c r="B28374" t="s">
        <v>79204</v>
      </c>
      <c r="D28374" t="str">
        <f t="shared" si="443"/>
        <v>GLBEVE0647 John Stachowicz EVOLUTION And ECOLOGY GL Only</v>
      </c>
    </row>
    <row r="28375" spans="1:4">
      <c r="A28375" t="s">
        <v>79205</v>
      </c>
      <c r="B28375" t="s">
        <v>79206</v>
      </c>
      <c r="D28375" t="str">
        <f t="shared" si="443"/>
        <v>GLLCHI0646 Marlene Mercado CHICANO STUDIES GL Only</v>
      </c>
    </row>
    <row r="28376" spans="1:4">
      <c r="A28376" t="s">
        <v>79207</v>
      </c>
      <c r="B28376" t="s">
        <v>79208</v>
      </c>
      <c r="D28376" t="str">
        <f t="shared" si="443"/>
        <v>GLALAW0645 Jan Hopmans LAND AIR And WATER RESOURCES GL Only</v>
      </c>
    </row>
    <row r="28377" spans="1:4">
      <c r="A28377" t="s">
        <v>79209</v>
      </c>
      <c r="B28377" t="s">
        <v>79210</v>
      </c>
      <c r="D28377" t="str">
        <f t="shared" si="443"/>
        <v>GLGSM10644 Donald Topkis GRADUATE SCHOOL OF MANAGEMENT GL Only</v>
      </c>
    </row>
    <row r="28378" spans="1:4">
      <c r="A28378" t="s">
        <v>79211</v>
      </c>
      <c r="B28378" t="s">
        <v>79212</v>
      </c>
      <c r="D28378" t="str">
        <f t="shared" si="443"/>
        <v>GLIMID0643 Satya Dandekar MED Int Med Infectious Dis GL Only</v>
      </c>
    </row>
    <row r="28379" spans="1:4">
      <c r="A28379" t="s">
        <v>79213</v>
      </c>
      <c r="B28379" t="s">
        <v>79214</v>
      </c>
      <c r="D28379" t="str">
        <f t="shared" si="443"/>
        <v>GLLECN0642 Andres Mauricio Carvajal Escobar ECONOMICS GL Only</v>
      </c>
    </row>
    <row r="28380" spans="1:4">
      <c r="A28380" t="s">
        <v>79215</v>
      </c>
      <c r="B28380" t="s">
        <v>79216</v>
      </c>
      <c r="D28380" t="str">
        <f t="shared" si="443"/>
        <v>GLMCEL0641 John Hess MED Cell Biology And Human Anat GL Only</v>
      </c>
    </row>
    <row r="28381" spans="1:4">
      <c r="A28381" t="s">
        <v>79217</v>
      </c>
      <c r="B28381" t="s">
        <v>79218</v>
      </c>
      <c r="D28381" t="str">
        <f t="shared" si="443"/>
        <v>GLAANS0640 Annie King ANIMAL SCIENCE GL Only</v>
      </c>
    </row>
    <row r="28382" spans="1:4">
      <c r="A28382" t="s">
        <v>79219</v>
      </c>
      <c r="B28382" t="s">
        <v>79220</v>
      </c>
      <c r="D28382" t="str">
        <f t="shared" si="443"/>
        <v>GLMINT0639 Philip Eulie MED Int Med Admin GL Only</v>
      </c>
    </row>
    <row r="28383" spans="1:4">
      <c r="A28383" t="s">
        <v>79221</v>
      </c>
      <c r="B28383" t="s">
        <v>79222</v>
      </c>
      <c r="D28383" t="str">
        <f t="shared" si="443"/>
        <v>GLACHE0638 Robert Wiener HUMAN ECOLOGY GL Only</v>
      </c>
    </row>
    <row r="28384" spans="1:4">
      <c r="A28384" t="s">
        <v>79223</v>
      </c>
      <c r="B28384" t="s">
        <v>79224</v>
      </c>
      <c r="D28384" t="str">
        <f t="shared" si="443"/>
        <v>GLAENM0637 Robert Kimsey ENTOMOLOGY NEMATOLOGY GL Only</v>
      </c>
    </row>
    <row r="28385" spans="1:4">
      <c r="A28385" t="s">
        <v>79225</v>
      </c>
      <c r="B28385" t="s">
        <v>79226</v>
      </c>
      <c r="D28385" t="str">
        <f t="shared" si="443"/>
        <v>GLLHIS0636 Kathleen Stuart HISTORY GL Only</v>
      </c>
    </row>
    <row r="28386" spans="1:4">
      <c r="A28386" t="s">
        <v>79227</v>
      </c>
      <c r="B28386" t="s">
        <v>79228</v>
      </c>
      <c r="D28386" t="str">
        <f t="shared" si="443"/>
        <v>GLLMUS0635 Zoila Munoz Diaz MUSIC GL Only</v>
      </c>
    </row>
    <row r="28387" spans="1:4">
      <c r="A28387" t="s">
        <v>79229</v>
      </c>
      <c r="B28387" t="s">
        <v>79230</v>
      </c>
      <c r="D28387" t="str">
        <f t="shared" si="443"/>
        <v>GLLPSC0634 Joanna Scheib PSYCHOLOGY GL Only</v>
      </c>
    </row>
    <row r="28388" spans="1:4">
      <c r="A28388" t="s">
        <v>79231</v>
      </c>
      <c r="B28388" t="s">
        <v>79232</v>
      </c>
      <c r="D28388" t="str">
        <f t="shared" si="443"/>
        <v>GLLSOC0633 Diane Wolf SOCIOLOGY GL Only</v>
      </c>
    </row>
    <row r="28389" spans="1:4">
      <c r="A28389" t="s">
        <v>79233</v>
      </c>
      <c r="B28389" t="s">
        <v>79234</v>
      </c>
      <c r="D28389" t="str">
        <f t="shared" si="443"/>
        <v>GLMFCM0632 Anthony Jerant MED Family And Community Med GL Only</v>
      </c>
    </row>
    <row r="28390" spans="1:4">
      <c r="A28390" t="s">
        <v>79235</v>
      </c>
      <c r="B28390" t="s">
        <v>79236</v>
      </c>
      <c r="D28390" t="str">
        <f t="shared" si="443"/>
        <v>GLLSDA0631 Frederick Simoons LS DEAN GL Only</v>
      </c>
    </row>
    <row r="28391" spans="1:4">
      <c r="A28391" t="s">
        <v>79237</v>
      </c>
      <c r="B28391" t="s">
        <v>79238</v>
      </c>
      <c r="D28391" t="str">
        <f t="shared" si="443"/>
        <v>GLMPED0630 Fatema Iqbal MED Pediatrics GL Only</v>
      </c>
    </row>
    <row r="28392" spans="1:4">
      <c r="A28392" t="s">
        <v>79239</v>
      </c>
      <c r="B28392" t="s">
        <v>79240</v>
      </c>
      <c r="D28392" t="str">
        <f t="shared" si="443"/>
        <v>GLLUWP0629 Greg Glazner UNIVERSITY WRITING PROGRAM GL Only</v>
      </c>
    </row>
    <row r="28393" spans="1:4">
      <c r="A28393" t="s">
        <v>79241</v>
      </c>
      <c r="B28393" t="s">
        <v>79242</v>
      </c>
      <c r="D28393" t="str">
        <f t="shared" si="443"/>
        <v>GLMADM0628 Luz Guerrero MED Deans Office GL Only</v>
      </c>
    </row>
    <row r="28394" spans="1:4">
      <c r="A28394" t="s">
        <v>79243</v>
      </c>
      <c r="B28394" t="s">
        <v>79244</v>
      </c>
      <c r="D28394" t="str">
        <f t="shared" si="443"/>
        <v>GLMPHA0627 Julie Bossuyt MED Pharmacology GL Only</v>
      </c>
    </row>
    <row r="28395" spans="1:4">
      <c r="A28395" t="s">
        <v>79245</v>
      </c>
      <c r="B28395" t="s">
        <v>79246</v>
      </c>
      <c r="D28395" t="str">
        <f t="shared" si="443"/>
        <v>GLAPPA0626 Johan Leveau PLANT PATHOLOGY GL Only</v>
      </c>
    </row>
    <row r="28396" spans="1:4">
      <c r="A28396" t="s">
        <v>79247</v>
      </c>
      <c r="B28396" t="s">
        <v>79248</v>
      </c>
      <c r="D28396" t="str">
        <f t="shared" si="443"/>
        <v>GLLSDA0625 K Thompson LS DEAN GL Only</v>
      </c>
    </row>
    <row r="28397" spans="1:4">
      <c r="A28397" t="s">
        <v>79249</v>
      </c>
      <c r="B28397" t="s">
        <v>79250</v>
      </c>
      <c r="D28397" t="str">
        <f t="shared" si="443"/>
        <v>GLADES0624 Mark Schwartz ENVIRONMENTAL SCIENCE And POLICY GL Only</v>
      </c>
    </row>
    <row r="28398" spans="1:4">
      <c r="A28398" t="s">
        <v>79251</v>
      </c>
      <c r="B28398" t="s">
        <v>79252</v>
      </c>
      <c r="D28398" t="str">
        <f t="shared" si="443"/>
        <v>GLLENL0623 Richard Levin ENGLISH GL Only</v>
      </c>
    </row>
    <row r="28399" spans="1:4">
      <c r="A28399" t="s">
        <v>79253</v>
      </c>
      <c r="B28399" t="s">
        <v>79254</v>
      </c>
      <c r="D28399" t="str">
        <f t="shared" si="443"/>
        <v>GLLSOC0622 Dustin Wayne Mabry Kiskaddon SOCIOLOGY GL Only</v>
      </c>
    </row>
    <row r="28400" spans="1:4">
      <c r="A28400" t="s">
        <v>79255</v>
      </c>
      <c r="B28400" t="s">
        <v>79256</v>
      </c>
      <c r="D28400" t="str">
        <f t="shared" si="443"/>
        <v>GLVVME0621 John Madigan VM MEDICINE And EPIDEMIOLOGY GL Only</v>
      </c>
    </row>
    <row r="28401" spans="1:4">
      <c r="A28401" t="s">
        <v>79257</v>
      </c>
      <c r="B28401" t="s">
        <v>79258</v>
      </c>
      <c r="D28401" t="str">
        <f t="shared" si="443"/>
        <v>GLGSM10620 Michael Palazzolo GRADUATE SCHOOL OF MANAGEMENT GL Only</v>
      </c>
    </row>
    <row r="28402" spans="1:4">
      <c r="A28402" t="s">
        <v>79259</v>
      </c>
      <c r="B28402" t="s">
        <v>79260</v>
      </c>
      <c r="D28402" t="str">
        <f t="shared" si="443"/>
        <v>GLMDER0619 Roslyn Isseroff MED Dermatology GL Only</v>
      </c>
    </row>
    <row r="28403" spans="1:4">
      <c r="A28403" t="s">
        <v>79261</v>
      </c>
      <c r="B28403" t="s">
        <v>79262</v>
      </c>
      <c r="D28403" t="str">
        <f t="shared" si="443"/>
        <v>GLMDER0618 Ern Loh MED Dermatology GL Only</v>
      </c>
    </row>
    <row r="28404" spans="1:4">
      <c r="A28404" t="s">
        <v>79263</v>
      </c>
      <c r="B28404" t="s">
        <v>79264</v>
      </c>
      <c r="D28404" t="str">
        <f t="shared" si="443"/>
        <v>GLLECN0616 Athanasios Geromichalos ECONOMICS GL Only</v>
      </c>
    </row>
    <row r="28405" spans="1:4">
      <c r="A28405" t="s">
        <v>79265</v>
      </c>
      <c r="B28405" t="s">
        <v>79266</v>
      </c>
      <c r="D28405" t="str">
        <f t="shared" si="443"/>
        <v>GLAFST0615 Charles Bamforth FOOD SCIENCE And TECHNOLOGY GL Only</v>
      </c>
    </row>
    <row r="28406" spans="1:4">
      <c r="A28406" t="s">
        <v>79267</v>
      </c>
      <c r="B28406" t="s">
        <v>79268</v>
      </c>
      <c r="D28406" t="str">
        <f t="shared" si="443"/>
        <v>GLVAPC0614 Juan Claudio Gutierrez VM ANAT PHYSIO And CELL BIOLOGY GL Only</v>
      </c>
    </row>
    <row r="28407" spans="1:4">
      <c r="A28407" t="s">
        <v>79269</v>
      </c>
      <c r="B28407" t="s">
        <v>79270</v>
      </c>
      <c r="D28407" t="str">
        <f t="shared" si="443"/>
        <v>GLMHPH0613 S Gray MED Physiology And Membrane Biol GL Only</v>
      </c>
    </row>
    <row r="28408" spans="1:4">
      <c r="A28408" t="s">
        <v>79271</v>
      </c>
      <c r="B28408" t="s">
        <v>79272</v>
      </c>
      <c r="D28408" t="str">
        <f t="shared" si="443"/>
        <v>GLMERM0612 Galen Baker MED Emergency Medicine GL Only</v>
      </c>
    </row>
    <row r="28409" spans="1:4">
      <c r="A28409" t="s">
        <v>79273</v>
      </c>
      <c r="B28409" t="s">
        <v>79274</v>
      </c>
      <c r="D28409" t="str">
        <f t="shared" si="443"/>
        <v>GLALAW0611 M Silk LAND AIR And WATER RESOURCES GL Only</v>
      </c>
    </row>
    <row r="28410" spans="1:4">
      <c r="A28410" t="s">
        <v>79275</v>
      </c>
      <c r="B28410" t="s">
        <v>79276</v>
      </c>
      <c r="D28410" t="str">
        <f t="shared" si="443"/>
        <v>GLLPHI0610 George Wilson PHILOSOPHY GL Only</v>
      </c>
    </row>
    <row r="28411" spans="1:4">
      <c r="A28411" t="s">
        <v>79277</v>
      </c>
      <c r="B28411" t="s">
        <v>79278</v>
      </c>
      <c r="D28411" t="str">
        <f t="shared" si="443"/>
        <v>GLALAW0609 Shu Hua Chen LAND AIR And WATER RESOURCES GL Only</v>
      </c>
    </row>
    <row r="28412" spans="1:4">
      <c r="A28412" t="s">
        <v>79279</v>
      </c>
      <c r="B28412" t="s">
        <v>79280</v>
      </c>
      <c r="D28412" t="str">
        <f t="shared" si="443"/>
        <v>GLLCHE0608 Nancy True CHEMISTRY GL Only</v>
      </c>
    </row>
    <row r="28413" spans="1:4">
      <c r="A28413" t="s">
        <v>79281</v>
      </c>
      <c r="B28413" t="s">
        <v>79282</v>
      </c>
      <c r="D28413" t="str">
        <f t="shared" si="443"/>
        <v>GLACHE0607 Marjorie Visser HUMAN ECOLOGY GL Only</v>
      </c>
    </row>
    <row r="28414" spans="1:4">
      <c r="A28414" t="s">
        <v>79283</v>
      </c>
      <c r="B28414" t="s">
        <v>79284</v>
      </c>
      <c r="D28414" t="str">
        <f t="shared" si="443"/>
        <v>GLMANS0606 Aubrey Yao MED Anesth And Pain Medicine GL Only</v>
      </c>
    </row>
    <row r="28415" spans="1:4">
      <c r="A28415" t="s">
        <v>79285</v>
      </c>
      <c r="B28415" t="s">
        <v>79286</v>
      </c>
      <c r="D28415" t="str">
        <f t="shared" si="443"/>
        <v>GLMOTO0605 Jamie Funamura MED Otolaryngology GL Only</v>
      </c>
    </row>
    <row r="28416" spans="1:4">
      <c r="A28416" t="s">
        <v>79287</v>
      </c>
      <c r="B28416" t="s">
        <v>79288</v>
      </c>
      <c r="D28416" t="str">
        <f t="shared" si="443"/>
        <v>GLECHM0604 Yayoi Takamura MATERIALS SCIENCE And ENGINEERING GL Only</v>
      </c>
    </row>
    <row r="28417" spans="1:4">
      <c r="A28417" t="s">
        <v>79289</v>
      </c>
      <c r="B28417" t="s">
        <v>79290</v>
      </c>
      <c r="D28417" t="str">
        <f t="shared" si="443"/>
        <v>GLLMUS0603 Albert Mcneil MUSIC GL Only</v>
      </c>
    </row>
    <row r="28418" spans="1:4">
      <c r="A28418" t="s">
        <v>79291</v>
      </c>
      <c r="B28418" t="s">
        <v>79292</v>
      </c>
      <c r="D28418" t="str">
        <f t="shared" si="443"/>
        <v>GLAFST0602 Pamela Tom FOOD SCIENCE And TECHNOLOGY GL Only</v>
      </c>
    </row>
    <row r="28419" spans="1:4">
      <c r="A28419" t="s">
        <v>79293</v>
      </c>
      <c r="B28419" t="s">
        <v>79294</v>
      </c>
      <c r="D28419" t="str">
        <f t="shared" ref="D28419:D28482" si="444">A28419&amp;" "&amp;B28419</f>
        <v>GLACHE0601 Catherine Brinkley HUMAN ECOLOGY GL Only</v>
      </c>
    </row>
    <row r="28420" spans="1:4">
      <c r="A28420" t="s">
        <v>79295</v>
      </c>
      <c r="B28420" t="s">
        <v>79296</v>
      </c>
      <c r="D28420" t="str">
        <f t="shared" si="444"/>
        <v>GLAPLS0600 Georgia Drakakaki PLANT SCIENCES GL Only</v>
      </c>
    </row>
    <row r="28421" spans="1:4">
      <c r="A28421" t="s">
        <v>79297</v>
      </c>
      <c r="B28421" t="s">
        <v>79298</v>
      </c>
      <c r="D28421" t="str">
        <f t="shared" si="444"/>
        <v>GLVVSR0599 Kelsey Brust VM SURGRAD SCIENCE GL Only</v>
      </c>
    </row>
    <row r="28422" spans="1:4">
      <c r="A28422" t="s">
        <v>79299</v>
      </c>
      <c r="B28422" t="s">
        <v>79300</v>
      </c>
      <c r="D28422" t="str">
        <f t="shared" si="444"/>
        <v>GLGSM10598 Joseph Chen GRADUATE SCHOOL OF MANAGEMENT GL Only</v>
      </c>
    </row>
    <row r="28423" spans="1:4">
      <c r="A28423" t="s">
        <v>79301</v>
      </c>
      <c r="B28423" t="s">
        <v>79302</v>
      </c>
      <c r="D28423" t="str">
        <f t="shared" si="444"/>
        <v>GLVVME0597 Munashe Chigerwe VM MEDICINE And EPIDEMIOLOGY GL Only</v>
      </c>
    </row>
    <row r="28424" spans="1:4">
      <c r="A28424" t="s">
        <v>79303</v>
      </c>
      <c r="B28424" t="s">
        <v>79304</v>
      </c>
      <c r="D28424" t="str">
        <f t="shared" si="444"/>
        <v>GLBMCB0596 Celina Juliano MOLECULAR And CELLULAR BIO GL Only</v>
      </c>
    </row>
    <row r="28425" spans="1:4">
      <c r="A28425" t="s">
        <v>79305</v>
      </c>
      <c r="B28425" t="s">
        <v>79306</v>
      </c>
      <c r="D28425" t="str">
        <f t="shared" si="444"/>
        <v>GLLSAP0595 Agustina Carando SPANISH And PORTUGUESE GL Only</v>
      </c>
    </row>
    <row r="28426" spans="1:4">
      <c r="A28426" t="s">
        <v>79307</v>
      </c>
      <c r="B28426" t="s">
        <v>79308</v>
      </c>
      <c r="D28426" t="str">
        <f t="shared" si="444"/>
        <v>GLACHE0594 Michael Rios HUMAN ECOLOGY GL Only</v>
      </c>
    </row>
    <row r="28427" spans="1:4">
      <c r="A28427" t="s">
        <v>79309</v>
      </c>
      <c r="B28427" t="s">
        <v>79310</v>
      </c>
      <c r="D28427" t="str">
        <f t="shared" si="444"/>
        <v>GLLSAP0593 Claudia Sanchez Gutierrez SPANISH And PORTUGUESE GL Only</v>
      </c>
    </row>
    <row r="28428" spans="1:4">
      <c r="A28428" t="s">
        <v>79311</v>
      </c>
      <c r="B28428" t="s">
        <v>79312</v>
      </c>
      <c r="D28428" t="str">
        <f t="shared" si="444"/>
        <v>GLBMMG0592 David Pratt MICROBIOLOGY And MOLEC GENETICS GL Only</v>
      </c>
    </row>
    <row r="28429" spans="1:4">
      <c r="A28429" t="s">
        <v>79313</v>
      </c>
      <c r="B28429" t="s">
        <v>79314</v>
      </c>
      <c r="D28429" t="str">
        <f t="shared" si="444"/>
        <v>GLABAE0591 James Thompson BIOLOGICAL And AG ENGINEERING GL Only</v>
      </c>
    </row>
    <row r="28430" spans="1:4">
      <c r="A28430" t="s">
        <v>79315</v>
      </c>
      <c r="B28430" t="s">
        <v>79316</v>
      </c>
      <c r="D28430" t="str">
        <f t="shared" si="444"/>
        <v>GLIMNE0590 Lorien Dalrymple MED Int Med Nephrology GL Only</v>
      </c>
    </row>
    <row r="28431" spans="1:4">
      <c r="A28431" t="s">
        <v>79317</v>
      </c>
      <c r="B28431" t="s">
        <v>79318</v>
      </c>
      <c r="D28431" t="str">
        <f t="shared" si="444"/>
        <v>GLAANS0589 Michael Ryan Miller ANIMAL SCIENCE GL Only</v>
      </c>
    </row>
    <row r="28432" spans="1:4">
      <c r="A28432" t="s">
        <v>79319</v>
      </c>
      <c r="B28432" t="s">
        <v>79320</v>
      </c>
      <c r="D28432" t="str">
        <f t="shared" si="444"/>
        <v>GLLSOC0588 Ming Cheng Lo SOCIOLOGY GL Only</v>
      </c>
    </row>
    <row r="28433" spans="1:4">
      <c r="A28433" t="s">
        <v>79321</v>
      </c>
      <c r="B28433" t="s">
        <v>79322</v>
      </c>
      <c r="D28433" t="str">
        <f t="shared" si="444"/>
        <v>GLMOBG0587 Aimee Eyvazzadeh MED Obstetrics And Gynecology GL Only</v>
      </c>
    </row>
    <row r="28434" spans="1:4">
      <c r="A28434" t="s">
        <v>79323</v>
      </c>
      <c r="B28434" t="s">
        <v>79324</v>
      </c>
      <c r="D28434" t="str">
        <f t="shared" si="444"/>
        <v>GLIMHO0586 Mamta Parikh MED Int Med HEMONC GL Only</v>
      </c>
    </row>
    <row r="28435" spans="1:4">
      <c r="A28435" t="s">
        <v>79325</v>
      </c>
      <c r="B28435" t="s">
        <v>79326</v>
      </c>
      <c r="D28435" t="str">
        <f t="shared" si="444"/>
        <v>GLLCHE0585 Julia Chamberlain CHEMISTRY GL Only</v>
      </c>
    </row>
    <row r="28436" spans="1:4">
      <c r="A28436" t="s">
        <v>79327</v>
      </c>
      <c r="B28436" t="s">
        <v>79328</v>
      </c>
      <c r="D28436" t="str">
        <f t="shared" si="444"/>
        <v>GLECSE0584 Joel Porquet ENGR COMPUTER SCIENCE GL Only</v>
      </c>
    </row>
    <row r="28437" spans="1:4">
      <c r="A28437" t="s">
        <v>79329</v>
      </c>
      <c r="B28437" t="s">
        <v>79330</v>
      </c>
      <c r="D28437" t="str">
        <f t="shared" si="444"/>
        <v>GLVVME0583 Carrie Palm VM MEDICINE And EPIDEMIOLOGY GL Only</v>
      </c>
    </row>
    <row r="28438" spans="1:4">
      <c r="A28438" t="s">
        <v>79331</v>
      </c>
      <c r="B28438" t="s">
        <v>79332</v>
      </c>
      <c r="D28438" t="str">
        <f t="shared" si="444"/>
        <v>GLAFST0582 Chester Price FOOD SCIENCE And TECHNOLOGY GL Only</v>
      </c>
    </row>
    <row r="28439" spans="1:4">
      <c r="A28439" t="s">
        <v>79333</v>
      </c>
      <c r="B28439" t="s">
        <v>79334</v>
      </c>
      <c r="D28439" t="str">
        <f t="shared" si="444"/>
        <v>GLIMEN0581 Thomas Aoki MED Int Med Endocrinology GL Only</v>
      </c>
    </row>
    <row r="28440" spans="1:4">
      <c r="A28440" t="s">
        <v>79335</v>
      </c>
      <c r="B28440" t="s">
        <v>79336</v>
      </c>
      <c r="D28440" t="str">
        <f t="shared" si="444"/>
        <v>GLMANS0580 Kristin E Bennett MED Anesth And Pain Medicine GL Only</v>
      </c>
    </row>
    <row r="28441" spans="1:4">
      <c r="A28441" t="s">
        <v>79337</v>
      </c>
      <c r="B28441" t="s">
        <v>79338</v>
      </c>
      <c r="D28441" t="str">
        <f t="shared" si="444"/>
        <v>GLLANT0579 Donald Donham ANTHROPOLOGY GL Only</v>
      </c>
    </row>
    <row r="28442" spans="1:4">
      <c r="A28442" t="s">
        <v>79339</v>
      </c>
      <c r="B28442" t="s">
        <v>79340</v>
      </c>
      <c r="D28442" t="str">
        <f t="shared" si="444"/>
        <v>GLMPHA0578 Ye Chen Izu MED Pharmacology GL Only</v>
      </c>
    </row>
    <row r="28443" spans="1:4">
      <c r="A28443" t="s">
        <v>79341</v>
      </c>
      <c r="B28443" t="s">
        <v>79342</v>
      </c>
      <c r="D28443" t="str">
        <f t="shared" si="444"/>
        <v>GLACHE0577 Lenna Ontai HUMAN ECOLOGY GL Only</v>
      </c>
    </row>
    <row r="28444" spans="1:4">
      <c r="A28444" t="s">
        <v>79343</v>
      </c>
      <c r="B28444" t="s">
        <v>79344</v>
      </c>
      <c r="D28444" t="str">
        <f t="shared" si="444"/>
        <v>GLLECN0576 Peter Lindert ECONOMICS GL Only</v>
      </c>
    </row>
    <row r="28445" spans="1:4">
      <c r="A28445" t="s">
        <v>79345</v>
      </c>
      <c r="B28445" t="s">
        <v>79346</v>
      </c>
      <c r="D28445" t="str">
        <f t="shared" si="444"/>
        <v>GLEMAE0575 Vinod Narayanan MECHANICAL And AEROSPACE ENGR GL Only</v>
      </c>
    </row>
    <row r="28446" spans="1:4">
      <c r="A28446" t="s">
        <v>79347</v>
      </c>
      <c r="B28446" t="s">
        <v>79348</v>
      </c>
      <c r="D28446" t="str">
        <f t="shared" si="444"/>
        <v>GLMPSY0574 Alan Koike MED Psychiatry And Behav Sci GL Only</v>
      </c>
    </row>
    <row r="28447" spans="1:4">
      <c r="A28447" t="s">
        <v>79349</v>
      </c>
      <c r="B28447" t="s">
        <v>79350</v>
      </c>
      <c r="D28447" t="str">
        <f t="shared" si="444"/>
        <v>GLLREL0573 Allison Coudert RELIGIOUS STUDIES GL Only</v>
      </c>
    </row>
    <row r="28448" spans="1:4">
      <c r="A28448" t="s">
        <v>79351</v>
      </c>
      <c r="B28448" t="s">
        <v>79352</v>
      </c>
      <c r="D28448" t="str">
        <f t="shared" si="444"/>
        <v>GLLSTA0572 Fushing Hsieh STATISTICS GL Only</v>
      </c>
    </row>
    <row r="28449" spans="1:4">
      <c r="A28449" t="s">
        <v>79353</v>
      </c>
      <c r="B28449" t="s">
        <v>79354</v>
      </c>
      <c r="D28449" t="str">
        <f t="shared" si="444"/>
        <v>GLLPHY0571 Joseph Kiskis PHYSICS GL Only</v>
      </c>
    </row>
    <row r="28450" spans="1:4">
      <c r="A28450" t="s">
        <v>79355</v>
      </c>
      <c r="B28450" t="s">
        <v>79356</v>
      </c>
      <c r="D28450" t="str">
        <f t="shared" si="444"/>
        <v>GLMFCM0570 Patrick Lowerre MED Family And Community Med GL Only</v>
      </c>
    </row>
    <row r="28451" spans="1:4">
      <c r="A28451" t="s">
        <v>79357</v>
      </c>
      <c r="B28451" t="s">
        <v>79358</v>
      </c>
      <c r="D28451" t="str">
        <f t="shared" si="444"/>
        <v>GLIMEN0569 Manish Upadhyay MED Int Med Endocrinology GL Only</v>
      </c>
    </row>
    <row r="28452" spans="1:4">
      <c r="A28452" t="s">
        <v>79359</v>
      </c>
      <c r="B28452" t="s">
        <v>79360</v>
      </c>
      <c r="D28452" t="str">
        <f t="shared" si="444"/>
        <v>GLLIBR0568 Juri Stratford UCDLIBRARY GL Only</v>
      </c>
    </row>
    <row r="28453" spans="1:4">
      <c r="A28453" t="s">
        <v>79361</v>
      </c>
      <c r="B28453" t="s">
        <v>79362</v>
      </c>
      <c r="D28453" t="str">
        <f t="shared" si="444"/>
        <v>GLABAE0567 Irwin Donis Gonzalez BIOLOGICAL And AG ENGINEERING GL Only</v>
      </c>
    </row>
    <row r="28454" spans="1:4">
      <c r="A28454" t="s">
        <v>79363</v>
      </c>
      <c r="B28454" t="s">
        <v>79364</v>
      </c>
      <c r="D28454" t="str">
        <f t="shared" si="444"/>
        <v>GLLCHI0566 Yvette Flores CHICANO STUDIES GL Only</v>
      </c>
    </row>
    <row r="28455" spans="1:4">
      <c r="A28455" t="s">
        <v>79365</v>
      </c>
      <c r="B28455" t="s">
        <v>79366</v>
      </c>
      <c r="D28455" t="str">
        <f t="shared" si="444"/>
        <v>GLLENL0565 Peter Hays ENGLISH GL Only</v>
      </c>
    </row>
    <row r="28456" spans="1:4">
      <c r="A28456" t="s">
        <v>79367</v>
      </c>
      <c r="B28456" t="s">
        <v>79368</v>
      </c>
      <c r="D28456" t="str">
        <f t="shared" si="444"/>
        <v>GLMURO0564 Joon Ha Ok MED Urologic Surgery GL Only</v>
      </c>
    </row>
    <row r="28457" spans="1:4">
      <c r="A28457" t="s">
        <v>79369</v>
      </c>
      <c r="B28457" t="s">
        <v>79370</v>
      </c>
      <c r="D28457" t="str">
        <f t="shared" si="444"/>
        <v>GLAPPA0563 Daniel Kluepfel PLANT PATHOLOGY GL Only</v>
      </c>
    </row>
    <row r="28458" spans="1:4">
      <c r="A28458" t="s">
        <v>79371</v>
      </c>
      <c r="B28458" t="s">
        <v>79372</v>
      </c>
      <c r="D28458" t="str">
        <f t="shared" si="444"/>
        <v>GLMERM0562 Robert Derlet MED Emergency Medicine GL Only</v>
      </c>
    </row>
    <row r="28459" spans="1:4">
      <c r="A28459" t="s">
        <v>79373</v>
      </c>
      <c r="B28459" t="s">
        <v>79374</v>
      </c>
      <c r="D28459" t="str">
        <f t="shared" si="444"/>
        <v>GLMORT0561 Hai Le MED Orthopaedic Surgery GL Only</v>
      </c>
    </row>
    <row r="28460" spans="1:4">
      <c r="A28460" t="s">
        <v>79375</v>
      </c>
      <c r="B28460" t="s">
        <v>79376</v>
      </c>
      <c r="D28460" t="str">
        <f t="shared" si="444"/>
        <v>GLLLAW0560 Brian Soucek SCHOOL OF LAW GL Only</v>
      </c>
    </row>
    <row r="28461" spans="1:4">
      <c r="A28461" t="s">
        <v>79377</v>
      </c>
      <c r="B28461" t="s">
        <v>79378</v>
      </c>
      <c r="D28461" t="str">
        <f t="shared" si="444"/>
        <v>GLVVME0559 William Wilson VM MEDICINE And EPIDEMIOLOGY GL Only</v>
      </c>
    </row>
    <row r="28462" spans="1:4">
      <c r="A28462" t="s">
        <v>79379</v>
      </c>
      <c r="B28462" t="s">
        <v>79380</v>
      </c>
      <c r="D28462" t="str">
        <f t="shared" si="444"/>
        <v>GLECSE0558 Joshua McCoy ENGR COMPUTER SCIENCE GL Only</v>
      </c>
    </row>
    <row r="28463" spans="1:4">
      <c r="A28463" t="s">
        <v>79381</v>
      </c>
      <c r="B28463" t="s">
        <v>79382</v>
      </c>
      <c r="D28463" t="str">
        <f t="shared" si="444"/>
        <v>GLVVSR0557 Gregg Kortz VM SURGRAD SCIENCE GL Only</v>
      </c>
    </row>
    <row r="28464" spans="1:4">
      <c r="A28464" t="s">
        <v>79383</v>
      </c>
      <c r="B28464" t="s">
        <v>79384</v>
      </c>
      <c r="D28464" t="str">
        <f t="shared" si="444"/>
        <v>GLMPSY0556 Anu Gupta MED Psychiatry And Behav Sci GL Only</v>
      </c>
    </row>
    <row r="28465" spans="1:4">
      <c r="A28465" t="s">
        <v>79385</v>
      </c>
      <c r="B28465" t="s">
        <v>79386</v>
      </c>
      <c r="D28465" t="str">
        <f t="shared" si="444"/>
        <v>GLMRAD0555 Kriti Gwal MED Radiology GL Only</v>
      </c>
    </row>
    <row r="28466" spans="1:4">
      <c r="A28466" t="s">
        <v>79387</v>
      </c>
      <c r="B28466" t="s">
        <v>79388</v>
      </c>
      <c r="D28466" t="str">
        <f t="shared" si="444"/>
        <v>GLLGAR0554 Olga Stuchebrukhov GERMAN And RUSSIAN GL Only</v>
      </c>
    </row>
    <row r="28467" spans="1:4">
      <c r="A28467" t="s">
        <v>79389</v>
      </c>
      <c r="B28467" t="s">
        <v>79390</v>
      </c>
      <c r="D28467" t="str">
        <f t="shared" si="444"/>
        <v>GLDEDU0553 Nancy Gorman EDUCATION GL Only</v>
      </c>
    </row>
    <row r="28468" spans="1:4">
      <c r="A28468" t="s">
        <v>79391</v>
      </c>
      <c r="B28468" t="s">
        <v>79392</v>
      </c>
      <c r="D28468" t="str">
        <f t="shared" si="444"/>
        <v>GLEBME0552 Volkmar Heinrich BIOMEDICAL ENGINEERING GL Only</v>
      </c>
    </row>
    <row r="28469" spans="1:4">
      <c r="A28469" t="s">
        <v>79393</v>
      </c>
      <c r="B28469" t="s">
        <v>79394</v>
      </c>
      <c r="D28469" t="str">
        <f t="shared" si="444"/>
        <v>GLMPED0551 Trinh Truong MED Pediatrics GL Only</v>
      </c>
    </row>
    <row r="28470" spans="1:4">
      <c r="A28470" t="s">
        <v>79395</v>
      </c>
      <c r="B28470" t="s">
        <v>79396</v>
      </c>
      <c r="D28470" t="str">
        <f t="shared" si="444"/>
        <v>GLLEAL0550 Haruko Sakakibara EAST ASIAN LANGUAGES and CULTURES GL Only</v>
      </c>
    </row>
    <row r="28471" spans="1:4">
      <c r="A28471" t="s">
        <v>79397</v>
      </c>
      <c r="B28471" t="s">
        <v>79398</v>
      </c>
      <c r="D28471" t="str">
        <f t="shared" si="444"/>
        <v>GLLCOM0549 Neil Larsen COMPARATIVE LITERATURE GL Only</v>
      </c>
    </row>
    <row r="28472" spans="1:4">
      <c r="A28472" t="s">
        <v>79399</v>
      </c>
      <c r="B28472" t="s">
        <v>79400</v>
      </c>
      <c r="D28472" t="str">
        <f t="shared" si="444"/>
        <v>GLVAPC0548 Alfred Heusner VM ANAT PHYSIO And CELL BIOLOGY GL Only</v>
      </c>
    </row>
    <row r="28473" spans="1:4">
      <c r="A28473" t="s">
        <v>79401</v>
      </c>
      <c r="B28473" t="s">
        <v>79402</v>
      </c>
      <c r="D28473" t="str">
        <f t="shared" si="444"/>
        <v>GLMEPM0547 Erin Griffin MED Public Health Sciences GL Only</v>
      </c>
    </row>
    <row r="28474" spans="1:4">
      <c r="A28474" t="s">
        <v>79403</v>
      </c>
      <c r="B28474" t="s">
        <v>79404</v>
      </c>
      <c r="D28474" t="str">
        <f t="shared" si="444"/>
        <v>GLMPED0546 Kathleen Angkustsiri MED Pediatrics GL Only</v>
      </c>
    </row>
    <row r="28475" spans="1:4">
      <c r="A28475" t="s">
        <v>79405</v>
      </c>
      <c r="B28475" t="s">
        <v>79406</v>
      </c>
      <c r="D28475" t="str">
        <f t="shared" si="444"/>
        <v>GLLLAW0545 George G Demos SCHOOL OF LAW GL Only</v>
      </c>
    </row>
    <row r="28476" spans="1:4">
      <c r="A28476" t="s">
        <v>79407</v>
      </c>
      <c r="B28476" t="s">
        <v>79408</v>
      </c>
      <c r="D28476" t="str">
        <f t="shared" si="444"/>
        <v>GLIMNE0544 Jose Morfin MED Int Med Nephrology GL Only</v>
      </c>
    </row>
    <row r="28477" spans="1:4">
      <c r="A28477" t="s">
        <v>79409</v>
      </c>
      <c r="B28477" t="s">
        <v>79410</v>
      </c>
      <c r="D28477" t="str">
        <f t="shared" si="444"/>
        <v>GLLDRA0543 Stuart Carroll THEATRE And DANCE GL Only</v>
      </c>
    </row>
    <row r="28478" spans="1:4">
      <c r="A28478" t="s">
        <v>79411</v>
      </c>
      <c r="B28478" t="s">
        <v>79412</v>
      </c>
      <c r="D28478" t="str">
        <f t="shared" si="444"/>
        <v>GLLAST0542 Graham J Mcdougal ART And ART HISTORY GL Only</v>
      </c>
    </row>
    <row r="28479" spans="1:4">
      <c r="A28479" t="s">
        <v>79413</v>
      </c>
      <c r="B28479" t="s">
        <v>79414</v>
      </c>
      <c r="D28479" t="str">
        <f t="shared" si="444"/>
        <v>GLACHE0541 Edward Mcniel HUMAN ECOLOGY GL Only</v>
      </c>
    </row>
    <row r="28480" spans="1:4">
      <c r="A28480" t="s">
        <v>79415</v>
      </c>
      <c r="B28480" t="s">
        <v>79416</v>
      </c>
      <c r="D28480" t="str">
        <f t="shared" si="444"/>
        <v>GLMPED0540 Erik Fernandez Y Garcia MED Pediatrics GL Only</v>
      </c>
    </row>
    <row r="28481" spans="1:4">
      <c r="A28481" t="s">
        <v>79417</v>
      </c>
      <c r="B28481" t="s">
        <v>79418</v>
      </c>
      <c r="D28481" t="str">
        <f t="shared" si="444"/>
        <v>GLACHE0539 Jonathan London HUMAN ECOLOGY GL Only</v>
      </c>
    </row>
    <row r="28482" spans="1:4">
      <c r="A28482" t="s">
        <v>79419</v>
      </c>
      <c r="B28482" t="s">
        <v>79420</v>
      </c>
      <c r="D28482" t="str">
        <f t="shared" si="444"/>
        <v>GLLMAT0538 Donald Norton MATHEMATICS GL Only</v>
      </c>
    </row>
    <row r="28483" spans="1:4">
      <c r="A28483" t="s">
        <v>79421</v>
      </c>
      <c r="B28483" t="s">
        <v>79422</v>
      </c>
      <c r="D28483" t="str">
        <f t="shared" ref="D28483:D28546" si="445">A28483&amp;" "&amp;B28483</f>
        <v>GLLDRA0537 Lawrence Bogad THEATRE And DANCE GL Only</v>
      </c>
    </row>
    <row r="28484" spans="1:4">
      <c r="A28484" t="s">
        <v>79423</v>
      </c>
      <c r="B28484" t="s">
        <v>79424</v>
      </c>
      <c r="D28484" t="str">
        <f t="shared" si="445"/>
        <v>GLADNO0536 Helene Dillard AGR And ENV SCI DEANS OFFICE GL Only</v>
      </c>
    </row>
    <row r="28485" spans="1:4">
      <c r="A28485" t="s">
        <v>79425</v>
      </c>
      <c r="B28485" t="s">
        <v>79426</v>
      </c>
      <c r="D28485" t="str">
        <f t="shared" si="445"/>
        <v>GLMMIC0535 Dennis Hartigan Oconnor MED Medical Microbiology And Imm GL Only</v>
      </c>
    </row>
    <row r="28486" spans="1:4">
      <c r="A28486" t="s">
        <v>79427</v>
      </c>
      <c r="B28486" t="s">
        <v>79428</v>
      </c>
      <c r="D28486" t="str">
        <f t="shared" si="445"/>
        <v>GLEECE0534 Kent Wilken ELECT And COMP ENGR GL Only</v>
      </c>
    </row>
    <row r="28487" spans="1:4">
      <c r="A28487" t="s">
        <v>79429</v>
      </c>
      <c r="B28487" t="s">
        <v>79430</v>
      </c>
      <c r="D28487" t="str">
        <f t="shared" si="445"/>
        <v>GLVVSR0533 Kathryn Koehler VM SURGRAD SCIENCE GL Only</v>
      </c>
    </row>
    <row r="28488" spans="1:4">
      <c r="A28488" t="s">
        <v>79431</v>
      </c>
      <c r="B28488" t="s">
        <v>79432</v>
      </c>
      <c r="D28488" t="str">
        <f t="shared" si="445"/>
        <v>GLLLAW0532 Carter White SCHOOL OF LAW GL Only</v>
      </c>
    </row>
    <row r="28489" spans="1:4">
      <c r="A28489" t="s">
        <v>79433</v>
      </c>
      <c r="B28489" t="s">
        <v>79434</v>
      </c>
      <c r="D28489" t="str">
        <f t="shared" si="445"/>
        <v>GLVVSR0531 Denis Marcellin Little VM SURGRAD SCIENCE GL Only</v>
      </c>
    </row>
    <row r="28490" spans="1:4">
      <c r="A28490" t="s">
        <v>79435</v>
      </c>
      <c r="B28490" t="s">
        <v>79436</v>
      </c>
      <c r="D28490" t="str">
        <f t="shared" si="445"/>
        <v>GLLNAS0530 Jessica Perea NATIVE AMERICAN STUDIES GL Only</v>
      </c>
    </row>
    <row r="28491" spans="1:4">
      <c r="A28491" t="s">
        <v>79437</v>
      </c>
      <c r="B28491" t="s">
        <v>79438</v>
      </c>
      <c r="D28491" t="str">
        <f t="shared" si="445"/>
        <v>GLMFCM0529 Curtis L Witcher MED Family And Community Med GL Only</v>
      </c>
    </row>
    <row r="28492" spans="1:4">
      <c r="A28492" t="s">
        <v>79439</v>
      </c>
      <c r="B28492" t="s">
        <v>79440</v>
      </c>
      <c r="D28492" t="str">
        <f t="shared" si="445"/>
        <v>GLIMPM0528 Gibbe Parsons MED Int Med Pulmonary GL Only</v>
      </c>
    </row>
    <row r="28493" spans="1:4">
      <c r="A28493" t="s">
        <v>79441</v>
      </c>
      <c r="B28493" t="s">
        <v>79442</v>
      </c>
      <c r="D28493" t="str">
        <f t="shared" si="445"/>
        <v>GLVVME0527 Tim Carpenter VM MEDICINE And EPIDEMIOLOGY GL Only</v>
      </c>
    </row>
    <row r="28494" spans="1:4">
      <c r="A28494" t="s">
        <v>79443</v>
      </c>
      <c r="B28494" t="s">
        <v>79444</v>
      </c>
      <c r="D28494" t="str">
        <f t="shared" si="445"/>
        <v>GLIMGI0526 Ronald Hsu MED Int Med Gastroenterology GL Only</v>
      </c>
    </row>
    <row r="28495" spans="1:4">
      <c r="A28495" t="s">
        <v>79445</v>
      </c>
      <c r="B28495" t="s">
        <v>79446</v>
      </c>
      <c r="D28495" t="str">
        <f t="shared" si="445"/>
        <v>GLLPHI0525 William Bossart PHILOSOPHY GL Only</v>
      </c>
    </row>
    <row r="28496" spans="1:4">
      <c r="A28496" t="s">
        <v>79447</v>
      </c>
      <c r="B28496" t="s">
        <v>79448</v>
      </c>
      <c r="D28496" t="str">
        <f t="shared" si="445"/>
        <v>GLMPED0524 Laura Prakash MED Pediatrics GL Only</v>
      </c>
    </row>
    <row r="28497" spans="1:4">
      <c r="A28497" t="s">
        <v>79449</v>
      </c>
      <c r="B28497" t="s">
        <v>79450</v>
      </c>
      <c r="D28497" t="str">
        <f t="shared" si="445"/>
        <v>GLMINT0523 Andrew Chan MED Internal Medicine GL Only</v>
      </c>
    </row>
    <row r="28498" spans="1:4">
      <c r="A28498" t="s">
        <v>79451</v>
      </c>
      <c r="B28498" t="s">
        <v>79452</v>
      </c>
      <c r="D28498" t="str">
        <f t="shared" si="445"/>
        <v>GLAANS0522 James Fadel ANIMAL SCIENCE GL Only</v>
      </c>
    </row>
    <row r="28499" spans="1:4">
      <c r="A28499" t="s">
        <v>79453</v>
      </c>
      <c r="B28499" t="s">
        <v>79454</v>
      </c>
      <c r="D28499" t="str">
        <f t="shared" si="445"/>
        <v>GLMPED0521 Joseph Schulman MED Pediatrics GL Only</v>
      </c>
    </row>
    <row r="28500" spans="1:4">
      <c r="A28500" t="s">
        <v>79455</v>
      </c>
      <c r="B28500" t="s">
        <v>79456</v>
      </c>
      <c r="D28500" t="str">
        <f t="shared" si="445"/>
        <v>GLMFCM0520 Nathan Hitzeman MED Family And Community Med GL Only</v>
      </c>
    </row>
    <row r="28501" spans="1:4">
      <c r="A28501" t="s">
        <v>79457</v>
      </c>
      <c r="B28501" t="s">
        <v>79458</v>
      </c>
      <c r="D28501" t="str">
        <f t="shared" si="445"/>
        <v>GLIMCA0519 Sandhya Venugopal MED INT MED CARDIOLOGY GL Only</v>
      </c>
    </row>
    <row r="28502" spans="1:4">
      <c r="A28502" t="s">
        <v>79459</v>
      </c>
      <c r="B28502" t="s">
        <v>79460</v>
      </c>
      <c r="D28502" t="str">
        <f t="shared" si="445"/>
        <v>GLVPHR0518 James Cullor VM POPULATION HLTH And REPROD GL Only</v>
      </c>
    </row>
    <row r="28503" spans="1:4">
      <c r="A28503" t="s">
        <v>79461</v>
      </c>
      <c r="B28503" t="s">
        <v>79462</v>
      </c>
      <c r="D28503" t="str">
        <f t="shared" si="445"/>
        <v>GLVPMI0517 Karen Shapiro VM PATHOLOGY MICRO And IMMUN GL Only</v>
      </c>
    </row>
    <row r="28504" spans="1:4">
      <c r="A28504" t="s">
        <v>79463</v>
      </c>
      <c r="B28504" t="s">
        <v>79464</v>
      </c>
      <c r="D28504" t="str">
        <f t="shared" si="445"/>
        <v>GLECSE0516 Annamaria B Amenta ENGR COMPUTER SCIENCE GL Only</v>
      </c>
    </row>
    <row r="28505" spans="1:4">
      <c r="A28505" t="s">
        <v>79465</v>
      </c>
      <c r="B28505" t="s">
        <v>79466</v>
      </c>
      <c r="D28505" t="str">
        <f t="shared" si="445"/>
        <v>GLLCHE0515 Annaliese Franz CHEMISTRY GL Only</v>
      </c>
    </row>
    <row r="28506" spans="1:4">
      <c r="A28506" t="s">
        <v>79467</v>
      </c>
      <c r="B28506" t="s">
        <v>79468</v>
      </c>
      <c r="D28506" t="str">
        <f t="shared" si="445"/>
        <v>GLMPED0514 Mamie Barrow MED Pediatrics GL Only</v>
      </c>
    </row>
    <row r="28507" spans="1:4">
      <c r="A28507" t="s">
        <v>79469</v>
      </c>
      <c r="B28507" t="s">
        <v>79470</v>
      </c>
      <c r="D28507" t="str">
        <f t="shared" si="445"/>
        <v>GLAPLS0513 Montague Demment PLANT SCIENCES GL Only</v>
      </c>
    </row>
    <row r="28508" spans="1:4">
      <c r="A28508" t="s">
        <v>79471</v>
      </c>
      <c r="B28508" t="s">
        <v>79472</v>
      </c>
      <c r="D28508" t="str">
        <f t="shared" si="445"/>
        <v>GLAANS0512 S I Doroshov ANIMAL SCIENCE GL Only</v>
      </c>
    </row>
    <row r="28509" spans="1:4">
      <c r="A28509" t="s">
        <v>79473</v>
      </c>
      <c r="B28509" t="s">
        <v>79474</v>
      </c>
      <c r="D28509" t="str">
        <f t="shared" si="445"/>
        <v>GLIMHP0511 James N Welch MED Int Med Hospitalist GL Only</v>
      </c>
    </row>
    <row r="28510" spans="1:4">
      <c r="A28510" t="s">
        <v>79475</v>
      </c>
      <c r="B28510" t="s">
        <v>79476</v>
      </c>
      <c r="D28510" t="str">
        <f t="shared" si="445"/>
        <v>GLLENL0510 Matthew Vernon ENGLISH GL Only</v>
      </c>
    </row>
    <row r="28511" spans="1:4">
      <c r="A28511" t="s">
        <v>79477</v>
      </c>
      <c r="B28511" t="s">
        <v>79478</v>
      </c>
      <c r="D28511" t="str">
        <f t="shared" si="445"/>
        <v>GLMBIO0509 Yuanpei Li MED Biochem And Molecular Med GL Only</v>
      </c>
    </row>
    <row r="28512" spans="1:4">
      <c r="A28512" t="s">
        <v>79479</v>
      </c>
      <c r="B28512" t="s">
        <v>79480</v>
      </c>
      <c r="D28512" t="str">
        <f t="shared" si="445"/>
        <v>GLMSUR0508 Jesus Garcia MED Surgery GL Only</v>
      </c>
    </row>
    <row r="28513" spans="1:4">
      <c r="A28513" t="s">
        <v>79481</v>
      </c>
      <c r="B28513" t="s">
        <v>79482</v>
      </c>
      <c r="D28513" t="str">
        <f t="shared" si="445"/>
        <v>GLMURO0507 John Palmer MED Urologic Surgery GL Only</v>
      </c>
    </row>
    <row r="28514" spans="1:4">
      <c r="A28514" t="s">
        <v>79483</v>
      </c>
      <c r="B28514" t="s">
        <v>79484</v>
      </c>
      <c r="D28514" t="str">
        <f t="shared" si="445"/>
        <v>GLIMPM0506 John Connolly MED Int Med Pulmonary GL Only</v>
      </c>
    </row>
    <row r="28515" spans="1:4">
      <c r="A28515" t="s">
        <v>79485</v>
      </c>
      <c r="B28515" t="s">
        <v>79486</v>
      </c>
      <c r="D28515" t="str">
        <f t="shared" si="445"/>
        <v>GLLIBR0505 Karl Kocher UCDLIBRARY GL Only</v>
      </c>
    </row>
    <row r="28516" spans="1:4">
      <c r="A28516" t="s">
        <v>79487</v>
      </c>
      <c r="B28516" t="s">
        <v>79488</v>
      </c>
      <c r="D28516" t="str">
        <f t="shared" si="445"/>
        <v>GLLLAW0504 Menesh Patel SCHOOL OF LAW GL Only</v>
      </c>
    </row>
    <row r="28517" spans="1:4">
      <c r="A28517" t="s">
        <v>79489</v>
      </c>
      <c r="B28517" t="s">
        <v>79490</v>
      </c>
      <c r="D28517" t="str">
        <f t="shared" si="445"/>
        <v>GLPROV0503 John Marx OFFICE OF THE PROVOST GL Only</v>
      </c>
    </row>
    <row r="28518" spans="1:4">
      <c r="A28518" t="s">
        <v>79491</v>
      </c>
      <c r="B28518" t="s">
        <v>79492</v>
      </c>
      <c r="D28518" t="str">
        <f t="shared" si="445"/>
        <v>GLMPED0502 Andrew Katz MED Pediatrics GL Only</v>
      </c>
    </row>
    <row r="28519" spans="1:4">
      <c r="A28519" t="s">
        <v>79493</v>
      </c>
      <c r="B28519" t="s">
        <v>79494</v>
      </c>
      <c r="D28519" t="str">
        <f t="shared" si="445"/>
        <v>GLECHE0501 Nir Goldman CHEMICAL ENGINEERING GL Only</v>
      </c>
    </row>
    <row r="28520" spans="1:4">
      <c r="A28520" t="s">
        <v>79495</v>
      </c>
      <c r="B28520" t="s">
        <v>79496</v>
      </c>
      <c r="D28520" t="str">
        <f t="shared" si="445"/>
        <v>GLLHIS0500 Andres Resendez HISTORY GL Only</v>
      </c>
    </row>
    <row r="28521" spans="1:4">
      <c r="A28521" t="s">
        <v>79497</v>
      </c>
      <c r="B28521" t="s">
        <v>79498</v>
      </c>
      <c r="D28521" t="str">
        <f t="shared" si="445"/>
        <v>GLLLAW0499 Bill Hing SCHOOL OF LAW GL Only</v>
      </c>
    </row>
    <row r="28522" spans="1:4">
      <c r="A28522" t="s">
        <v>79499</v>
      </c>
      <c r="B28522" t="s">
        <v>79500</v>
      </c>
      <c r="D28522" t="str">
        <f t="shared" si="445"/>
        <v>GLMPED0498 Boyd Goetzman MED Pediatrics GL Only</v>
      </c>
    </row>
    <row r="28523" spans="1:4">
      <c r="A28523" t="s">
        <v>79501</v>
      </c>
      <c r="B28523" t="s">
        <v>79502</v>
      </c>
      <c r="D28523" t="str">
        <f t="shared" si="445"/>
        <v>GLEECE0497 Richard Kiehl ELECT And COMP ENGR GL Only</v>
      </c>
    </row>
    <row r="28524" spans="1:4">
      <c r="A28524" t="s">
        <v>79503</v>
      </c>
      <c r="B28524" t="s">
        <v>79504</v>
      </c>
      <c r="D28524" t="str">
        <f t="shared" si="445"/>
        <v>GLLHIS0496 Hsueh Chiang HISTORY GL Only</v>
      </c>
    </row>
    <row r="28525" spans="1:4">
      <c r="A28525" t="s">
        <v>79505</v>
      </c>
      <c r="B28525" t="s">
        <v>79506</v>
      </c>
      <c r="D28525" t="str">
        <f t="shared" si="445"/>
        <v>GLIMHO0495 Sally Denardo MED Int Med HEMONC GL Only</v>
      </c>
    </row>
    <row r="28526" spans="1:4">
      <c r="A28526" t="s">
        <v>79507</v>
      </c>
      <c r="B28526" t="s">
        <v>79508</v>
      </c>
      <c r="D28526" t="str">
        <f t="shared" si="445"/>
        <v>GLLENL0494 Daniel S Langford ENGLISH GL Only</v>
      </c>
    </row>
    <row r="28527" spans="1:4">
      <c r="A28527" t="s">
        <v>79509</v>
      </c>
      <c r="B28527" t="s">
        <v>79510</v>
      </c>
      <c r="D28527" t="str">
        <f t="shared" si="445"/>
        <v>GLANUT0493 Danielle Lemay NUTRITION GL Only</v>
      </c>
    </row>
    <row r="28528" spans="1:4">
      <c r="A28528" t="s">
        <v>79511</v>
      </c>
      <c r="B28528" t="s">
        <v>79512</v>
      </c>
      <c r="D28528" t="str">
        <f t="shared" si="445"/>
        <v>GLAANS0492 Huaijun Zhou ANIMAL SCIENCE GL Only</v>
      </c>
    </row>
    <row r="28529" spans="1:4">
      <c r="A28529" t="s">
        <v>79513</v>
      </c>
      <c r="B28529" t="s">
        <v>79514</v>
      </c>
      <c r="D28529" t="str">
        <f t="shared" si="445"/>
        <v>GLEMAE0491 Nesrin Sarigul Klijn MECHANICAL And AEROSPACE ENGR GL Only</v>
      </c>
    </row>
    <row r="28530" spans="1:4">
      <c r="A28530" t="s">
        <v>79515</v>
      </c>
      <c r="B28530" t="s">
        <v>79516</v>
      </c>
      <c r="D28530" t="str">
        <f t="shared" si="445"/>
        <v>GLAPLS0490 Thomas Buckley PLANT SCIENCES GL Only</v>
      </c>
    </row>
    <row r="28531" spans="1:4">
      <c r="A28531" t="s">
        <v>79517</v>
      </c>
      <c r="B28531" t="s">
        <v>79518</v>
      </c>
      <c r="D28531" t="str">
        <f t="shared" si="445"/>
        <v>GLLENL0489 David Simpson ENGLISH GL Only</v>
      </c>
    </row>
    <row r="28532" spans="1:4">
      <c r="A28532" t="s">
        <v>79519</v>
      </c>
      <c r="B28532" t="s">
        <v>79520</v>
      </c>
      <c r="D28532" t="str">
        <f t="shared" si="445"/>
        <v>GLMPED0488 Kiran Nandalike MED Pediatrics GL Only</v>
      </c>
    </row>
    <row r="28533" spans="1:4">
      <c r="A28533" t="s">
        <v>79521</v>
      </c>
      <c r="B28533" t="s">
        <v>79522</v>
      </c>
      <c r="D28533" t="str">
        <f t="shared" si="445"/>
        <v>GLAFST0487 Glenn Young FOOD SCIENCE And TECHNOLOGY GL Only</v>
      </c>
    </row>
    <row r="28534" spans="1:4">
      <c r="A28534" t="s">
        <v>79523</v>
      </c>
      <c r="B28534" t="s">
        <v>79524</v>
      </c>
      <c r="D28534" t="str">
        <f t="shared" si="445"/>
        <v>GLLPSC0486 Camelia Hostinar Caudill PSYCHOLOGY GL Only</v>
      </c>
    </row>
    <row r="28535" spans="1:4">
      <c r="A28535" t="s">
        <v>79525</v>
      </c>
      <c r="B28535" t="s">
        <v>79526</v>
      </c>
      <c r="D28535" t="str">
        <f t="shared" si="445"/>
        <v>GLAFST0485 John German FOOD SCIENCE And TECHNOLOGY GL Only</v>
      </c>
    </row>
    <row r="28536" spans="1:4">
      <c r="A28536" t="s">
        <v>79527</v>
      </c>
      <c r="B28536" t="s">
        <v>79528</v>
      </c>
      <c r="D28536" t="str">
        <f t="shared" si="445"/>
        <v>GLBNPB0484 Ann Hedrick NEURO PHYSIO And BEHAVIOR GL Only</v>
      </c>
    </row>
    <row r="28537" spans="1:4">
      <c r="A28537" t="s">
        <v>79529</v>
      </c>
      <c r="B28537" t="s">
        <v>79530</v>
      </c>
      <c r="D28537" t="str">
        <f t="shared" si="445"/>
        <v>GLMHPH0483 Jerry Green MED Physiology And Membrane Biol GL Only</v>
      </c>
    </row>
    <row r="28538" spans="1:4">
      <c r="A28538" t="s">
        <v>79531</v>
      </c>
      <c r="B28538" t="s">
        <v>79532</v>
      </c>
      <c r="D28538" t="str">
        <f t="shared" si="445"/>
        <v>GLLSTA0482 Can Le STATISTICS GL Only</v>
      </c>
    </row>
    <row r="28539" spans="1:4">
      <c r="A28539" t="s">
        <v>79533</v>
      </c>
      <c r="B28539" t="s">
        <v>79534</v>
      </c>
      <c r="D28539" t="str">
        <f t="shared" si="445"/>
        <v>GLBMCB0481 Judy Callis MOLECULAR And CELLULAR BIO GL Only</v>
      </c>
    </row>
    <row r="28540" spans="1:4">
      <c r="A28540" t="s">
        <v>79535</v>
      </c>
      <c r="B28540" t="s">
        <v>79536</v>
      </c>
      <c r="D28540" t="str">
        <f t="shared" si="445"/>
        <v>GLLHIS0480 Baki Tezcan HISTORY GL Only</v>
      </c>
    </row>
    <row r="28541" spans="1:4">
      <c r="A28541" t="s">
        <v>79537</v>
      </c>
      <c r="B28541" t="s">
        <v>79538</v>
      </c>
      <c r="D28541" t="str">
        <f t="shared" si="445"/>
        <v>GLAPLS0479 Derek Young PLANT SCIENCES GL Only</v>
      </c>
    </row>
    <row r="28542" spans="1:4">
      <c r="A28542" t="s">
        <v>79539</v>
      </c>
      <c r="B28542" t="s">
        <v>79540</v>
      </c>
      <c r="D28542" t="str">
        <f t="shared" si="445"/>
        <v>GLVVSR0478 Katherine Hansen VM SURGRAD SCIENCE GL Only</v>
      </c>
    </row>
    <row r="28543" spans="1:4">
      <c r="A28543" t="s">
        <v>79541</v>
      </c>
      <c r="B28543" t="s">
        <v>79542</v>
      </c>
      <c r="D28543" t="str">
        <f t="shared" si="445"/>
        <v>GLAENM0477 Norman Gary ENTOMOLOGY NEMATOLOGY GL Only</v>
      </c>
    </row>
    <row r="28544" spans="1:4">
      <c r="A28544" t="s">
        <v>79543</v>
      </c>
      <c r="B28544" t="s">
        <v>79544</v>
      </c>
      <c r="D28544" t="str">
        <f t="shared" si="445"/>
        <v>GLLCHE0476 Kyle Crabtree CHEMISTRY GL Only</v>
      </c>
    </row>
    <row r="28545" spans="1:4">
      <c r="A28545" t="s">
        <v>79545</v>
      </c>
      <c r="B28545" t="s">
        <v>79546</v>
      </c>
      <c r="D28545" t="str">
        <f t="shared" si="445"/>
        <v>GLLAHI0475 Harvey Himelfarb ART And ART HISTORY GL Only</v>
      </c>
    </row>
    <row r="28546" spans="1:4">
      <c r="A28546" t="s">
        <v>79547</v>
      </c>
      <c r="B28546" t="s">
        <v>79548</v>
      </c>
      <c r="D28546" t="str">
        <f t="shared" si="445"/>
        <v>GLLUWP0474 Katherine Arosteguy UNIVERSITY WRITING PROGRAM GL Only</v>
      </c>
    </row>
    <row r="28547" spans="1:4">
      <c r="A28547" t="s">
        <v>79549</v>
      </c>
      <c r="B28547" t="s">
        <v>79550</v>
      </c>
      <c r="D28547" t="str">
        <f t="shared" ref="D28547:D28610" si="446">A28547&amp;" "&amp;B28547</f>
        <v>GLGSM10473 Robert Smiley GRADUATE SCHOOL OF MANAGEMENT GL Only</v>
      </c>
    </row>
    <row r="28548" spans="1:4">
      <c r="A28548" t="s">
        <v>79551</v>
      </c>
      <c r="B28548" t="s">
        <v>79552</v>
      </c>
      <c r="D28548" t="str">
        <f t="shared" si="446"/>
        <v>GLLUWP0472 Sasha Abramsky UNIVERSITY WRITING PROGRAM GL Only</v>
      </c>
    </row>
    <row r="28549" spans="1:4">
      <c r="A28549" t="s">
        <v>79553</v>
      </c>
      <c r="B28549" t="s">
        <v>79554</v>
      </c>
      <c r="D28549" t="str">
        <f t="shared" si="446"/>
        <v>GLLDRA0471 Barbara Sellers Young THEATRE And DANCE GL Only</v>
      </c>
    </row>
    <row r="28550" spans="1:4">
      <c r="A28550" t="s">
        <v>79555</v>
      </c>
      <c r="B28550" t="s">
        <v>79556</v>
      </c>
      <c r="D28550" t="str">
        <f t="shared" si="446"/>
        <v>GLVAPC0470 Walter Tyler VM ANAT PHYSIO And CELL BIOLOGY GL Only</v>
      </c>
    </row>
    <row r="28551" spans="1:4">
      <c r="A28551" t="s">
        <v>79557</v>
      </c>
      <c r="B28551" t="s">
        <v>79558</v>
      </c>
      <c r="D28551" t="str">
        <f t="shared" si="446"/>
        <v>GLLAAS0469 Milmon Harrison AFRICAN AMERICAN AFRICAN STDS GL Only</v>
      </c>
    </row>
    <row r="28552" spans="1:4">
      <c r="A28552" t="s">
        <v>79559</v>
      </c>
      <c r="B28552" t="s">
        <v>79560</v>
      </c>
      <c r="D28552" t="str">
        <f t="shared" si="446"/>
        <v>GLMPSY0468 Kiet Truong MED Psychiatry And Behav Sci GL Only</v>
      </c>
    </row>
    <row r="28553" spans="1:4">
      <c r="A28553" t="s">
        <v>79561</v>
      </c>
      <c r="B28553" t="s">
        <v>79562</v>
      </c>
      <c r="D28553" t="str">
        <f t="shared" si="446"/>
        <v>GLEBME0467 Steven George BIOMEDICAL ENGINEERING GL Only</v>
      </c>
    </row>
    <row r="28554" spans="1:4">
      <c r="A28554" t="s">
        <v>79563</v>
      </c>
      <c r="B28554" t="s">
        <v>79564</v>
      </c>
      <c r="D28554" t="str">
        <f t="shared" si="446"/>
        <v>GLLPSC0466 Charles Tart PSYCHOLOGY GL Only</v>
      </c>
    </row>
    <row r="28555" spans="1:4">
      <c r="A28555" t="s">
        <v>79565</v>
      </c>
      <c r="B28555" t="s">
        <v>79566</v>
      </c>
      <c r="D28555" t="str">
        <f t="shared" si="446"/>
        <v>GLLCOM0465 Amy Riddle COMPARATIVE LITERATURE GL Only</v>
      </c>
    </row>
    <row r="28556" spans="1:4">
      <c r="A28556" t="s">
        <v>79567</v>
      </c>
      <c r="B28556" t="s">
        <v>79568</v>
      </c>
      <c r="D28556" t="str">
        <f t="shared" si="446"/>
        <v>GLBNPB0463 Erwin Bautista NEURO PHYSIO And BEHAVIOR GL Only</v>
      </c>
    </row>
    <row r="28557" spans="1:4">
      <c r="A28557" t="s">
        <v>79569</v>
      </c>
      <c r="B28557" t="s">
        <v>79570</v>
      </c>
      <c r="D28557" t="str">
        <f t="shared" si="446"/>
        <v>GLLNAS0462 Steve Crum NATIVE AMERICAN STUDIES GL Only</v>
      </c>
    </row>
    <row r="28558" spans="1:4">
      <c r="A28558" t="s">
        <v>79571</v>
      </c>
      <c r="B28558" t="s">
        <v>79572</v>
      </c>
      <c r="D28558" t="str">
        <f t="shared" si="446"/>
        <v>GLECEE0461 Karl Romstad CIVIL And ENVIRONMENTAL ENGR GL Only</v>
      </c>
    </row>
    <row r="28559" spans="1:4">
      <c r="A28559" t="s">
        <v>79573</v>
      </c>
      <c r="B28559" t="s">
        <v>79574</v>
      </c>
      <c r="D28559" t="str">
        <f t="shared" si="446"/>
        <v>GLMRAD0460 Cyrus Bateni MED Radiology GL Only</v>
      </c>
    </row>
    <row r="28560" spans="1:4">
      <c r="A28560" t="s">
        <v>79575</v>
      </c>
      <c r="B28560" t="s">
        <v>79576</v>
      </c>
      <c r="D28560" t="str">
        <f t="shared" si="446"/>
        <v>GLAPLS0459 Mary Cadenasso PLANT SCIENCES GL Only</v>
      </c>
    </row>
    <row r="28561" spans="1:4">
      <c r="A28561" t="s">
        <v>79577</v>
      </c>
      <c r="B28561" t="s">
        <v>79578</v>
      </c>
      <c r="D28561" t="str">
        <f t="shared" si="446"/>
        <v>GLLLIN0458 Emily Morgan LINGUISTICS GL Only</v>
      </c>
    </row>
    <row r="28562" spans="1:4">
      <c r="A28562" t="s">
        <v>79579</v>
      </c>
      <c r="B28562" t="s">
        <v>79580</v>
      </c>
      <c r="D28562" t="str">
        <f t="shared" si="446"/>
        <v>GLLHIS0457 Sally Mckee HISTORY GL Only</v>
      </c>
    </row>
    <row r="28563" spans="1:4">
      <c r="A28563" t="s">
        <v>79581</v>
      </c>
      <c r="B28563" t="s">
        <v>79582</v>
      </c>
      <c r="D28563" t="str">
        <f t="shared" si="446"/>
        <v>GLMPSY0456 Joe Tupin MED Psychiatry And Behav Sci GL Only</v>
      </c>
    </row>
    <row r="28564" spans="1:4">
      <c r="A28564" t="s">
        <v>79583</v>
      </c>
      <c r="B28564" t="s">
        <v>79584</v>
      </c>
      <c r="D28564" t="str">
        <f t="shared" si="446"/>
        <v>GLIMHO0455 Scott Christensen MED Int Med HEMONC GL Only</v>
      </c>
    </row>
    <row r="28565" spans="1:4">
      <c r="A28565" t="s">
        <v>79585</v>
      </c>
      <c r="B28565" t="s">
        <v>79586</v>
      </c>
      <c r="D28565" t="str">
        <f t="shared" si="446"/>
        <v>GLMPED0454 Jeanny Park MED Pediatrics GL Only</v>
      </c>
    </row>
    <row r="28566" spans="1:4">
      <c r="A28566" t="s">
        <v>79587</v>
      </c>
      <c r="B28566" t="s">
        <v>79588</v>
      </c>
      <c r="D28566" t="str">
        <f t="shared" si="446"/>
        <v>GLMBIO0453 Thomas Jue MED Biochem And Molecular Med GL Only</v>
      </c>
    </row>
    <row r="28567" spans="1:4">
      <c r="A28567" t="s">
        <v>79589</v>
      </c>
      <c r="B28567" t="s">
        <v>79590</v>
      </c>
      <c r="D28567" t="str">
        <f t="shared" si="446"/>
        <v>GLVPMI0452 Roy Pool VM PATHOLOGY MICRO And IMMUN GL Only</v>
      </c>
    </row>
    <row r="28568" spans="1:4">
      <c r="A28568" t="s">
        <v>79591</v>
      </c>
      <c r="B28568" t="s">
        <v>79592</v>
      </c>
      <c r="D28568" t="str">
        <f t="shared" si="446"/>
        <v>GLMOBG0451 Gary Leiserowitz MED Obstetrics And Gynecology GL Only</v>
      </c>
    </row>
    <row r="28569" spans="1:4">
      <c r="A28569" t="s">
        <v>79593</v>
      </c>
      <c r="B28569" t="s">
        <v>79594</v>
      </c>
      <c r="D28569" t="str">
        <f t="shared" si="446"/>
        <v>GLIMGM0450 Michael Wilkes MED Int Med Genl Medicine GL Only</v>
      </c>
    </row>
    <row r="28570" spans="1:4">
      <c r="A28570" t="s">
        <v>79595</v>
      </c>
      <c r="B28570" t="s">
        <v>79596</v>
      </c>
      <c r="D28570" t="str">
        <f t="shared" si="446"/>
        <v>GLMOPH0449 Susanna Park MED Eye Center GL Only</v>
      </c>
    </row>
    <row r="28571" spans="1:4">
      <c r="A28571" t="s">
        <v>79597</v>
      </c>
      <c r="B28571" t="s">
        <v>79598</v>
      </c>
      <c r="D28571" t="str">
        <f t="shared" si="446"/>
        <v>GLIMHP0448 Tianyi Wang MED Int Med Hospitalist GL Only</v>
      </c>
    </row>
    <row r="28572" spans="1:4">
      <c r="A28572" t="s">
        <v>79599</v>
      </c>
      <c r="B28572" t="s">
        <v>79600</v>
      </c>
      <c r="D28572" t="str">
        <f t="shared" si="446"/>
        <v>GLAPLS0447 Roger Chetelat PLANT SCIENCES GL Only</v>
      </c>
    </row>
    <row r="28573" spans="1:4">
      <c r="A28573" t="s">
        <v>79601</v>
      </c>
      <c r="B28573" t="s">
        <v>79602</v>
      </c>
      <c r="D28573" t="str">
        <f t="shared" si="446"/>
        <v>GLMPSY0446 Leigh Harrington MED Psychiatry And Behav Sci GL Only</v>
      </c>
    </row>
    <row r="28574" spans="1:4">
      <c r="A28574" t="s">
        <v>79603</v>
      </c>
      <c r="B28574" t="s">
        <v>79604</v>
      </c>
      <c r="D28574" t="str">
        <f t="shared" si="446"/>
        <v>GLAVIT0445 Hildegarde Heymann VITICULTURE And ENOLOGY GL Only</v>
      </c>
    </row>
    <row r="28575" spans="1:4">
      <c r="A28575" t="s">
        <v>79605</v>
      </c>
      <c r="B28575" t="s">
        <v>79606</v>
      </c>
      <c r="D28575" t="str">
        <f t="shared" si="446"/>
        <v>GLMARO0444 Robin Stern MED Radiation Oncology GL Only</v>
      </c>
    </row>
    <row r="28576" spans="1:4">
      <c r="A28576" t="s">
        <v>79607</v>
      </c>
      <c r="B28576" t="s">
        <v>79608</v>
      </c>
      <c r="D28576" t="str">
        <f t="shared" si="446"/>
        <v>GLIMGI0443 Sarah Flores MED Int Med Gastroenterology GL Only</v>
      </c>
    </row>
    <row r="28577" spans="1:4">
      <c r="A28577" t="s">
        <v>79609</v>
      </c>
      <c r="B28577" t="s">
        <v>79610</v>
      </c>
      <c r="D28577" t="str">
        <f t="shared" si="446"/>
        <v>GLMDER0442 Shelby Kear MED Dermatology GL Only</v>
      </c>
    </row>
    <row r="28578" spans="1:4">
      <c r="A28578" t="s">
        <v>79611</v>
      </c>
      <c r="B28578" t="s">
        <v>79612</v>
      </c>
      <c r="D28578" t="str">
        <f t="shared" si="446"/>
        <v>GLMPSY0441 Christine Nordahl MED Psychiatry And Behav Sci GL Only</v>
      </c>
    </row>
    <row r="28579" spans="1:4">
      <c r="A28579" t="s">
        <v>79613</v>
      </c>
      <c r="B28579" t="s">
        <v>79614</v>
      </c>
      <c r="D28579" t="str">
        <f t="shared" si="446"/>
        <v>GLALAW0440 Randy Dahlgren LAND AIR And WATER RESOURCES GL Only</v>
      </c>
    </row>
    <row r="28580" spans="1:4">
      <c r="A28580" t="s">
        <v>79615</v>
      </c>
      <c r="B28580" t="s">
        <v>79616</v>
      </c>
      <c r="D28580" t="str">
        <f t="shared" si="446"/>
        <v>GLMOBG0439 Scott Gale MED Obstetrics And Gynecology GL Only</v>
      </c>
    </row>
    <row r="28581" spans="1:4">
      <c r="A28581" t="s">
        <v>79617</v>
      </c>
      <c r="B28581" t="s">
        <v>79618</v>
      </c>
      <c r="D28581" t="str">
        <f t="shared" si="446"/>
        <v>GLLCOM0438 Cheryl Ross COMPARATIVE LITERATURE GL Only</v>
      </c>
    </row>
    <row r="28582" spans="1:4">
      <c r="A28582" t="s">
        <v>79619</v>
      </c>
      <c r="B28582" t="s">
        <v>79620</v>
      </c>
      <c r="D28582" t="str">
        <f t="shared" si="446"/>
        <v>GLECEE0437 Miguel Jaller Martelo CIVIL And ENVIRONMENTAL ENGR GL Only</v>
      </c>
    </row>
    <row r="28583" spans="1:4">
      <c r="A28583" t="s">
        <v>79621</v>
      </c>
      <c r="B28583" t="s">
        <v>79622</v>
      </c>
      <c r="D28583" t="str">
        <f t="shared" si="446"/>
        <v>GLLECN0436 Sanjay R Singh ECONOMICS GL Only</v>
      </c>
    </row>
    <row r="28584" spans="1:4">
      <c r="A28584" t="s">
        <v>79623</v>
      </c>
      <c r="B28584" t="s">
        <v>79624</v>
      </c>
      <c r="D28584" t="str">
        <f t="shared" si="446"/>
        <v>GLMPED0435 Mary Jacena S Leigh MED Pediatrics GL Only</v>
      </c>
    </row>
    <row r="28585" spans="1:4">
      <c r="A28585" t="s">
        <v>79625</v>
      </c>
      <c r="B28585" t="s">
        <v>79626</v>
      </c>
      <c r="D28585" t="str">
        <f t="shared" si="446"/>
        <v>GLMNEU0434 Kim McAllister MED Neurology GL Only</v>
      </c>
    </row>
    <row r="28586" spans="1:4">
      <c r="A28586" t="s">
        <v>79627</v>
      </c>
      <c r="B28586" t="s">
        <v>79628</v>
      </c>
      <c r="D28586" t="str">
        <f t="shared" si="446"/>
        <v>GLIMGM0433 Tamika Coy MED Int Med Genl Medicine GL Only</v>
      </c>
    </row>
    <row r="28587" spans="1:4">
      <c r="A28587" t="s">
        <v>79629</v>
      </c>
      <c r="B28587" t="s">
        <v>79630</v>
      </c>
      <c r="D28587" t="str">
        <f t="shared" si="446"/>
        <v>GLMDER0432 Peter Lynch MED Dermatology GL Only</v>
      </c>
    </row>
    <row r="28588" spans="1:4">
      <c r="A28588" t="s">
        <v>79631</v>
      </c>
      <c r="B28588" t="s">
        <v>79632</v>
      </c>
      <c r="D28588" t="str">
        <f t="shared" si="446"/>
        <v>GLMFCM0431 Elizabeth Lewis MED Family And Community Med GL Only</v>
      </c>
    </row>
    <row r="28589" spans="1:4">
      <c r="A28589" t="s">
        <v>79633</v>
      </c>
      <c r="B28589" t="s">
        <v>79634</v>
      </c>
      <c r="D28589" t="str">
        <f t="shared" si="446"/>
        <v>GLAPLS0430 Astrid Volder PLANT SCIENCES GL Only</v>
      </c>
    </row>
    <row r="28590" spans="1:4">
      <c r="A28590" t="s">
        <v>79635</v>
      </c>
      <c r="B28590" t="s">
        <v>79636</v>
      </c>
      <c r="D28590" t="str">
        <f t="shared" si="446"/>
        <v>GLIMNE0429 Nasim Wiegley MED Int Med Nephrology GL Only</v>
      </c>
    </row>
    <row r="28591" spans="1:4">
      <c r="A28591" t="s">
        <v>79637</v>
      </c>
      <c r="B28591" t="s">
        <v>79638</v>
      </c>
      <c r="D28591" t="str">
        <f t="shared" si="446"/>
        <v>GLECSE0428 Peter Linz ENGR COMPUTER SCIENCE GL Only</v>
      </c>
    </row>
    <row r="28592" spans="1:4">
      <c r="A28592" t="s">
        <v>79639</v>
      </c>
      <c r="B28592" t="s">
        <v>79640</v>
      </c>
      <c r="D28592" t="str">
        <f t="shared" si="446"/>
        <v>GLLPSC0427 Danielle Stolzenberg PSYCHOLOGY GL Only</v>
      </c>
    </row>
    <row r="28593" spans="1:4">
      <c r="A28593" t="s">
        <v>79641</v>
      </c>
      <c r="B28593" t="s">
        <v>79642</v>
      </c>
      <c r="D28593" t="str">
        <f t="shared" si="446"/>
        <v>GLIMEN0426 Ajay Sood MED Int Med Endocrinology GL Only</v>
      </c>
    </row>
    <row r="28594" spans="1:4">
      <c r="A28594" t="s">
        <v>79643</v>
      </c>
      <c r="B28594" t="s">
        <v>79644</v>
      </c>
      <c r="D28594" t="str">
        <f t="shared" si="446"/>
        <v>GLAPLS0425 Thomas Gradziel PLANT SCIENCES GL Only</v>
      </c>
    </row>
    <row r="28595" spans="1:4">
      <c r="A28595" t="s">
        <v>79645</v>
      </c>
      <c r="B28595" t="s">
        <v>79646</v>
      </c>
      <c r="D28595" t="str">
        <f t="shared" si="446"/>
        <v>GLBNPB0424 John Werner NEURO PHYSIO And BEHAVIOR GL Only</v>
      </c>
    </row>
    <row r="28596" spans="1:4">
      <c r="A28596" t="s">
        <v>79647</v>
      </c>
      <c r="B28596" t="s">
        <v>79648</v>
      </c>
      <c r="D28596" t="str">
        <f t="shared" si="446"/>
        <v>GLGSM10423 Peter Clark GRADUATE SCHOOL OF MANAGEMENT GL Only</v>
      </c>
    </row>
    <row r="28597" spans="1:4">
      <c r="A28597" t="s">
        <v>79649</v>
      </c>
      <c r="B28597" t="s">
        <v>79650</v>
      </c>
      <c r="D28597" t="str">
        <f t="shared" si="446"/>
        <v>GLECHM0422 Sabyasachi Sen MATERIALS SCIENCE And ENGINEERING GL Only</v>
      </c>
    </row>
    <row r="28598" spans="1:4">
      <c r="A28598" t="s">
        <v>79651</v>
      </c>
      <c r="B28598" t="s">
        <v>79652</v>
      </c>
      <c r="D28598" t="str">
        <f t="shared" si="446"/>
        <v>GLMPED0421 Dawn M Blacker MED Pediatrics GL Only</v>
      </c>
    </row>
    <row r="28599" spans="1:4">
      <c r="A28599" t="s">
        <v>79653</v>
      </c>
      <c r="B28599" t="s">
        <v>79654</v>
      </c>
      <c r="D28599" t="str">
        <f t="shared" si="446"/>
        <v>GLACHE0420 Lorence Oki HUMAN ECOLOGY GL Only</v>
      </c>
    </row>
    <row r="28600" spans="1:4">
      <c r="A28600" t="s">
        <v>79655</v>
      </c>
      <c r="B28600" t="s">
        <v>79656</v>
      </c>
      <c r="D28600" t="str">
        <f t="shared" si="446"/>
        <v>GLLNAS0419 Hulleah Tsinhnahjinnie NATIVE AMERICAN STUDIES GL Only</v>
      </c>
    </row>
    <row r="28601" spans="1:4">
      <c r="A28601" t="s">
        <v>79657</v>
      </c>
      <c r="B28601" t="s">
        <v>79658</v>
      </c>
      <c r="D28601" t="str">
        <f t="shared" si="446"/>
        <v>GLVVME0418 Emily Berryhill VM MEDICINE And EPIDEMIOLOGY GL Only</v>
      </c>
    </row>
    <row r="28602" spans="1:4">
      <c r="A28602" t="s">
        <v>79659</v>
      </c>
      <c r="B28602" t="s">
        <v>79660</v>
      </c>
      <c r="D28602" t="str">
        <f t="shared" si="446"/>
        <v>GLACHE0417 Nina Napawan HUMAN ECOLOGY GL Only</v>
      </c>
    </row>
    <row r="28603" spans="1:4">
      <c r="A28603" t="s">
        <v>79661</v>
      </c>
      <c r="B28603" t="s">
        <v>79662</v>
      </c>
      <c r="D28603" t="str">
        <f t="shared" si="446"/>
        <v>GLLCHE0416 Jesus Velazquez Mojica CHEMISTRY GL Only</v>
      </c>
    </row>
    <row r="28604" spans="1:4">
      <c r="A28604" t="s">
        <v>79663</v>
      </c>
      <c r="B28604" t="s">
        <v>79664</v>
      </c>
      <c r="D28604" t="str">
        <f t="shared" si="446"/>
        <v>GLAPLS0415 Dina St Clair PLANT SCIENCES GL Only</v>
      </c>
    </row>
    <row r="28605" spans="1:4">
      <c r="A28605" t="s">
        <v>79665</v>
      </c>
      <c r="B28605" t="s">
        <v>79666</v>
      </c>
      <c r="D28605" t="str">
        <f t="shared" si="446"/>
        <v>GLEMAE0414 Myron Hoffman MECHANICAL And AEROSPACE ENGR GL Only</v>
      </c>
    </row>
    <row r="28606" spans="1:4">
      <c r="A28606" t="s">
        <v>79667</v>
      </c>
      <c r="B28606" t="s">
        <v>79668</v>
      </c>
      <c r="D28606" t="str">
        <f t="shared" si="446"/>
        <v>GLAPLS0413 Daniel Runcie PLANT SCIENCES GL Only</v>
      </c>
    </row>
    <row r="28607" spans="1:4">
      <c r="A28607" t="s">
        <v>79669</v>
      </c>
      <c r="B28607" t="s">
        <v>79670</v>
      </c>
      <c r="D28607" t="str">
        <f t="shared" si="446"/>
        <v>GLACHE0412 Eric Larsen HUMAN ECOLOGY GL Only</v>
      </c>
    </row>
    <row r="28608" spans="1:4">
      <c r="A28608" t="s">
        <v>79671</v>
      </c>
      <c r="B28608" t="s">
        <v>79672</v>
      </c>
      <c r="D28608" t="str">
        <f t="shared" si="446"/>
        <v>GLAFST0411 Everett Bandman FOOD SCIENCE And TECHNOLOGY GL Only</v>
      </c>
    </row>
    <row r="28609" spans="1:4">
      <c r="A28609" t="s">
        <v>79673</v>
      </c>
      <c r="B28609" t="s">
        <v>79674</v>
      </c>
      <c r="D28609" t="str">
        <f t="shared" si="446"/>
        <v>GLMRAD0410 Osama Raslan MED Radiology GL Only</v>
      </c>
    </row>
    <row r="28610" spans="1:4">
      <c r="A28610" t="s">
        <v>79675</v>
      </c>
      <c r="B28610" t="s">
        <v>79676</v>
      </c>
      <c r="D28610" t="str">
        <f t="shared" si="446"/>
        <v>GLLENL0409 Linda Morris ENGLISH GL Only</v>
      </c>
    </row>
    <row r="28611" spans="1:4">
      <c r="A28611" t="s">
        <v>79677</v>
      </c>
      <c r="B28611" t="s">
        <v>79678</v>
      </c>
      <c r="D28611" t="str">
        <f t="shared" ref="D28611:D28674" si="447">A28611&amp;" "&amp;B28611</f>
        <v>GLMDER0408 Zhenrui Shi MED Dermatology GL Only</v>
      </c>
    </row>
    <row r="28612" spans="1:4">
      <c r="A28612" t="s">
        <v>79679</v>
      </c>
      <c r="B28612" t="s">
        <v>79680</v>
      </c>
      <c r="D28612" t="str">
        <f t="shared" si="447"/>
        <v>GLMOBG0407 Stephen Boyers MED Obstetrics And Gynecology GL Only</v>
      </c>
    </row>
    <row r="28613" spans="1:4">
      <c r="A28613" t="s">
        <v>79681</v>
      </c>
      <c r="B28613" t="s">
        <v>79682</v>
      </c>
      <c r="D28613" t="str">
        <f t="shared" si="447"/>
        <v>GLMANS0406 Lara Moser MED Anesth And Pain Medicine GL Only</v>
      </c>
    </row>
    <row r="28614" spans="1:4">
      <c r="A28614" t="s">
        <v>79683</v>
      </c>
      <c r="B28614" t="s">
        <v>79684</v>
      </c>
      <c r="D28614" t="str">
        <f t="shared" si="447"/>
        <v>GLMINT0405 Rajasekar Jagadeesan MED Int Med Admin GL Only</v>
      </c>
    </row>
    <row r="28615" spans="1:4">
      <c r="A28615" t="s">
        <v>79685</v>
      </c>
      <c r="B28615" t="s">
        <v>79686</v>
      </c>
      <c r="D28615" t="str">
        <f t="shared" si="447"/>
        <v>GLAANS0404 Mary Delany ANIMAL SCIENCE GL Only</v>
      </c>
    </row>
    <row r="28616" spans="1:4">
      <c r="A28616" t="s">
        <v>79687</v>
      </c>
      <c r="B28616" t="s">
        <v>79688</v>
      </c>
      <c r="D28616" t="str">
        <f t="shared" si="447"/>
        <v>GLMPED0403 Michael Choy MED Pediatrics GL Only</v>
      </c>
    </row>
    <row r="28617" spans="1:4">
      <c r="A28617" t="s">
        <v>79689</v>
      </c>
      <c r="B28617" t="s">
        <v>79690</v>
      </c>
      <c r="D28617" t="str">
        <f t="shared" si="447"/>
        <v>GLLECN0402 Jenna Stearns ECONOMICS GL Only</v>
      </c>
    </row>
    <row r="28618" spans="1:4">
      <c r="A28618" t="s">
        <v>79691</v>
      </c>
      <c r="B28618" t="s">
        <v>79692</v>
      </c>
      <c r="D28618" t="str">
        <f t="shared" si="447"/>
        <v>GLNURS0401 Tae Youn Kim School of Nursing GL Only</v>
      </c>
    </row>
    <row r="28619" spans="1:4">
      <c r="A28619" t="s">
        <v>79693</v>
      </c>
      <c r="B28619" t="s">
        <v>79694</v>
      </c>
      <c r="D28619" t="str">
        <f t="shared" si="447"/>
        <v>GLMURO0400 John Gould MED Urologic Surgery GL Only</v>
      </c>
    </row>
    <row r="28620" spans="1:4">
      <c r="A28620" t="s">
        <v>79695</v>
      </c>
      <c r="B28620" t="s">
        <v>79696</v>
      </c>
      <c r="D28620" t="str">
        <f t="shared" si="447"/>
        <v>GLLLAW0399 E Rabin SCHOOL OF LAW GL Only</v>
      </c>
    </row>
    <row r="28621" spans="1:4">
      <c r="A28621" t="s">
        <v>79697</v>
      </c>
      <c r="B28621" t="s">
        <v>79698</v>
      </c>
      <c r="D28621" t="str">
        <f t="shared" si="447"/>
        <v>GLLANT0398 Robert Bettinger ANTHROPOLOGY GL Only</v>
      </c>
    </row>
    <row r="28622" spans="1:4">
      <c r="A28622" t="s">
        <v>79699</v>
      </c>
      <c r="B28622" t="s">
        <v>79700</v>
      </c>
      <c r="D28622" t="str">
        <f t="shared" si="447"/>
        <v>GLECEE0397 Aikaterini Ziotopoulou CIVIL And ENVIRONMENTAL ENGR GL Only</v>
      </c>
    </row>
    <row r="28623" spans="1:4">
      <c r="A28623" t="s">
        <v>79701</v>
      </c>
      <c r="B28623" t="s">
        <v>79702</v>
      </c>
      <c r="D28623" t="str">
        <f t="shared" si="447"/>
        <v>GLMPMR0396 Chris Shin MED Physical Medicine And Rehab GL Only</v>
      </c>
    </row>
    <row r="28624" spans="1:4">
      <c r="A28624" t="s">
        <v>79703</v>
      </c>
      <c r="B28624" t="s">
        <v>79704</v>
      </c>
      <c r="D28624" t="str">
        <f t="shared" si="447"/>
        <v>GLIMGM0395 Paul Aronowitz MED Int Med Genl Medicine GL Only</v>
      </c>
    </row>
    <row r="28625" spans="1:4">
      <c r="A28625" t="s">
        <v>79705</v>
      </c>
      <c r="B28625" t="s">
        <v>79706</v>
      </c>
      <c r="D28625" t="str">
        <f t="shared" si="447"/>
        <v>GLAPLS0394 Lin Wu PLANT SCIENCES GL Only</v>
      </c>
    </row>
    <row r="28626" spans="1:4">
      <c r="A28626" t="s">
        <v>79707</v>
      </c>
      <c r="B28626" t="s">
        <v>79708</v>
      </c>
      <c r="D28626" t="str">
        <f t="shared" si="447"/>
        <v>GLMPSY0393 Martin H Leamon MED Psychiatry And Behav Sci GL Only</v>
      </c>
    </row>
    <row r="28627" spans="1:4">
      <c r="A28627" t="s">
        <v>79709</v>
      </c>
      <c r="B28627" t="s">
        <v>79710</v>
      </c>
      <c r="D28627" t="str">
        <f t="shared" si="447"/>
        <v>GLVPMI0392 Stephen Barthold VM PATHOLOGY MICRO And IMMUN GL Only</v>
      </c>
    </row>
    <row r="28628" spans="1:4">
      <c r="A28628" t="s">
        <v>79711</v>
      </c>
      <c r="B28628" t="s">
        <v>79712</v>
      </c>
      <c r="D28628" t="str">
        <f t="shared" si="447"/>
        <v>GLLLAW0391 Albert Lin SCHOOL OF LAW GL Only</v>
      </c>
    </row>
    <row r="28629" spans="1:4">
      <c r="A28629" t="s">
        <v>79713</v>
      </c>
      <c r="B28629" t="s">
        <v>79714</v>
      </c>
      <c r="D28629" t="str">
        <f t="shared" si="447"/>
        <v>GLMPSY0390 Jeffrey Gerstein MED Psychiatry And Behav Sci GL Only</v>
      </c>
    </row>
    <row r="28630" spans="1:4">
      <c r="A28630" t="s">
        <v>79715</v>
      </c>
      <c r="B28630" t="s">
        <v>79716</v>
      </c>
      <c r="D28630" t="str">
        <f t="shared" si="447"/>
        <v>GLLAAS0389 Elizabeth Mukiibi AFRICAN AMERICAN AFRICAN STDS GL Only</v>
      </c>
    </row>
    <row r="28631" spans="1:4">
      <c r="A28631" t="s">
        <v>79717</v>
      </c>
      <c r="B28631" t="s">
        <v>79718</v>
      </c>
      <c r="D28631" t="str">
        <f t="shared" si="447"/>
        <v>GLIMHP0388 Noelle Boctor MED Int Med Hospitalist GL Only</v>
      </c>
    </row>
    <row r="28632" spans="1:4">
      <c r="A28632" t="s">
        <v>79719</v>
      </c>
      <c r="B28632" t="s">
        <v>79720</v>
      </c>
      <c r="D28632" t="str">
        <f t="shared" si="447"/>
        <v>GLMPSY0387 Susan Boulware MED Psychiatry And Behav Sci GL Only</v>
      </c>
    </row>
    <row r="28633" spans="1:4">
      <c r="A28633" t="s">
        <v>79721</v>
      </c>
      <c r="B28633" t="s">
        <v>79722</v>
      </c>
      <c r="D28633" t="str">
        <f t="shared" si="447"/>
        <v>GLMSUR0386 David Wisner MED Surgery GL Only</v>
      </c>
    </row>
    <row r="28634" spans="1:4">
      <c r="A28634" t="s">
        <v>79723</v>
      </c>
      <c r="B28634" t="s">
        <v>79724</v>
      </c>
      <c r="D28634" t="str">
        <f t="shared" si="447"/>
        <v>GLLCHE0385 Kyrylo Kovnir CHEMISTRY GL Only</v>
      </c>
    </row>
    <row r="28635" spans="1:4">
      <c r="A28635" t="s">
        <v>79725</v>
      </c>
      <c r="B28635" t="s">
        <v>79726</v>
      </c>
      <c r="D28635" t="str">
        <f t="shared" si="447"/>
        <v>GLMEPM0384 Marc Schenker MED Public Health Sciences GL Only</v>
      </c>
    </row>
    <row r="28636" spans="1:4">
      <c r="A28636" t="s">
        <v>79727</v>
      </c>
      <c r="B28636" t="s">
        <v>79728</v>
      </c>
      <c r="D28636" t="str">
        <f t="shared" si="447"/>
        <v>GLLCHE0383 Gerd Lamar CHEMISTRY GL Only</v>
      </c>
    </row>
    <row r="28637" spans="1:4">
      <c r="A28637" t="s">
        <v>79729</v>
      </c>
      <c r="B28637" t="s">
        <v>79730</v>
      </c>
      <c r="D28637" t="str">
        <f t="shared" si="447"/>
        <v>GLLPOL0382 Walter Stone POLITICAL SCIENCE GL Only</v>
      </c>
    </row>
    <row r="28638" spans="1:4">
      <c r="A28638" t="s">
        <v>79731</v>
      </c>
      <c r="B28638" t="s">
        <v>79732</v>
      </c>
      <c r="D28638" t="str">
        <f t="shared" si="447"/>
        <v>GLAPLS0381 Jeffrey Mitchell PLANT SCIENCES GL Only</v>
      </c>
    </row>
    <row r="28639" spans="1:4">
      <c r="A28639" t="s">
        <v>79733</v>
      </c>
      <c r="B28639" t="s">
        <v>79734</v>
      </c>
      <c r="D28639" t="str">
        <f t="shared" si="447"/>
        <v>GLMPED0380 Sharon Joo MED Pediatrics GL Only</v>
      </c>
    </row>
    <row r="28640" spans="1:4">
      <c r="A28640" t="s">
        <v>79735</v>
      </c>
      <c r="B28640" t="s">
        <v>79736</v>
      </c>
      <c r="D28640" t="str">
        <f t="shared" si="447"/>
        <v>GLMPSY0379 Melissa Bauman MED Psychiatry And Behav Sci GL Only</v>
      </c>
    </row>
    <row r="28641" spans="1:4">
      <c r="A28641" t="s">
        <v>79737</v>
      </c>
      <c r="B28641" t="s">
        <v>79738</v>
      </c>
      <c r="D28641" t="str">
        <f t="shared" si="447"/>
        <v>GLMCEL0378 Paul Primakoff MED Cell Biology And Human Anat GL Only</v>
      </c>
    </row>
    <row r="28642" spans="1:4">
      <c r="A28642" t="s">
        <v>79739</v>
      </c>
      <c r="B28642" t="s">
        <v>79740</v>
      </c>
      <c r="D28642" t="str">
        <f t="shared" si="447"/>
        <v>GLLHIS0377 Michael Saler HISTORY GL Only</v>
      </c>
    </row>
    <row r="28643" spans="1:4">
      <c r="A28643" t="s">
        <v>79741</v>
      </c>
      <c r="B28643" t="s">
        <v>79742</v>
      </c>
      <c r="D28643" t="str">
        <f t="shared" si="447"/>
        <v>GLBNPB0376 Stacey Combes NEURO PHYSIO And BEHAVIOR GL Only</v>
      </c>
    </row>
    <row r="28644" spans="1:4">
      <c r="A28644" t="s">
        <v>79743</v>
      </c>
      <c r="B28644" t="s">
        <v>79744</v>
      </c>
      <c r="D28644" t="str">
        <f t="shared" si="447"/>
        <v>GLLCLA0375 Emily Albu CLASSICS GL Only</v>
      </c>
    </row>
    <row r="28645" spans="1:4">
      <c r="A28645" t="s">
        <v>79745</v>
      </c>
      <c r="B28645" t="s">
        <v>79746</v>
      </c>
      <c r="D28645" t="str">
        <f t="shared" si="447"/>
        <v>GLIMRH0374 Rosemary Hallett MED Int Med Rheumatology GL Only</v>
      </c>
    </row>
    <row r="28646" spans="1:4">
      <c r="A28646" t="s">
        <v>79747</v>
      </c>
      <c r="B28646" t="s">
        <v>79748</v>
      </c>
      <c r="D28646" t="str">
        <f t="shared" si="447"/>
        <v>GLMRAD0373 Jasjeet Bindra MED Radiology GL Only</v>
      </c>
    </row>
    <row r="28647" spans="1:4">
      <c r="A28647" t="s">
        <v>79749</v>
      </c>
      <c r="B28647" t="s">
        <v>79750</v>
      </c>
      <c r="D28647" t="str">
        <f t="shared" si="447"/>
        <v>GLMANS0372 Niroop Ravula MED Anesth And Pain Medicine GL Only</v>
      </c>
    </row>
    <row r="28648" spans="1:4">
      <c r="A28648" t="s">
        <v>79751</v>
      </c>
      <c r="B28648" t="s">
        <v>79752</v>
      </c>
      <c r="D28648" t="str">
        <f t="shared" si="447"/>
        <v>GLVPMI0371 Verena Affolter VM PATHOLOGY MICRO And IMMUN GL Only</v>
      </c>
    </row>
    <row r="28649" spans="1:4">
      <c r="A28649" t="s">
        <v>79753</v>
      </c>
      <c r="B28649" t="s">
        <v>79754</v>
      </c>
      <c r="D28649" t="str">
        <f t="shared" si="447"/>
        <v>GLDEDU0370 Pauline Holmes EDUCATION GL Only</v>
      </c>
    </row>
    <row r="28650" spans="1:4">
      <c r="A28650" t="s">
        <v>79755</v>
      </c>
      <c r="B28650" t="s">
        <v>79756</v>
      </c>
      <c r="D28650" t="str">
        <f t="shared" si="447"/>
        <v>GLLEAL0369 Yumiko Shibata EAST ASIAN LANG And CULTURES GL Only</v>
      </c>
    </row>
    <row r="28651" spans="1:4">
      <c r="A28651" t="s">
        <v>79757</v>
      </c>
      <c r="B28651" t="s">
        <v>79758</v>
      </c>
      <c r="D28651" t="str">
        <f t="shared" si="447"/>
        <v>GLMPSY0368 Jean Gonsier Gerdin MED Psychiatry And Behav Sci GL Only</v>
      </c>
    </row>
    <row r="28652" spans="1:4">
      <c r="A28652" t="s">
        <v>79759</v>
      </c>
      <c r="B28652" t="s">
        <v>79760</v>
      </c>
      <c r="D28652" t="str">
        <f t="shared" si="447"/>
        <v>GLIMGM0367 Craig Keenan MED Int Med Genl Medicine GL Only</v>
      </c>
    </row>
    <row r="28653" spans="1:4">
      <c r="A28653" t="s">
        <v>79761</v>
      </c>
      <c r="B28653" t="s">
        <v>79762</v>
      </c>
      <c r="D28653" t="str">
        <f t="shared" si="447"/>
        <v>GLIMNE0366 Baback Roshanravan MED Int Med Nephrology GL Only</v>
      </c>
    </row>
    <row r="28654" spans="1:4">
      <c r="A28654" t="s">
        <v>79763</v>
      </c>
      <c r="B28654" t="s">
        <v>79764</v>
      </c>
      <c r="D28654" t="str">
        <f t="shared" si="447"/>
        <v>GLLMAT0365 Luis Rademacher MATHEMATICS GL Only</v>
      </c>
    </row>
    <row r="28655" spans="1:4">
      <c r="A28655" t="s">
        <v>79765</v>
      </c>
      <c r="B28655" t="s">
        <v>79766</v>
      </c>
      <c r="D28655" t="str">
        <f t="shared" si="447"/>
        <v>GLIMGM0364 Calvin Hirsch MED Int Med Genl Medicine GL Only</v>
      </c>
    </row>
    <row r="28656" spans="1:4">
      <c r="A28656" t="s">
        <v>79767</v>
      </c>
      <c r="B28656" t="s">
        <v>79768</v>
      </c>
      <c r="D28656" t="str">
        <f t="shared" si="447"/>
        <v>GLAFST0363 Christopher Simmons FOOD SCIENCE And TECHNOLOGY GL Only</v>
      </c>
    </row>
    <row r="28657" spans="1:4">
      <c r="A28657" t="s">
        <v>79769</v>
      </c>
      <c r="B28657" t="s">
        <v>79770</v>
      </c>
      <c r="D28657" t="str">
        <f t="shared" si="447"/>
        <v>GLANUT0362 Joan Frank NUTRITION GL Only</v>
      </c>
    </row>
    <row r="28658" spans="1:4">
      <c r="A28658" t="s">
        <v>79771</v>
      </c>
      <c r="B28658" t="s">
        <v>79772</v>
      </c>
      <c r="D28658" t="str">
        <f t="shared" si="447"/>
        <v>GLMEPM0361 Susan Stewart MED Public Health Sciences GL Only</v>
      </c>
    </row>
    <row r="28659" spans="1:4">
      <c r="A28659" t="s">
        <v>79773</v>
      </c>
      <c r="B28659" t="s">
        <v>79774</v>
      </c>
      <c r="D28659" t="str">
        <f t="shared" si="447"/>
        <v>GLMORT0360 James Van Den Bogaerde MED Orthopaedic Surgery GL Only</v>
      </c>
    </row>
    <row r="28660" spans="1:4">
      <c r="A28660" t="s">
        <v>79775</v>
      </c>
      <c r="B28660" t="s">
        <v>79776</v>
      </c>
      <c r="D28660" t="str">
        <f t="shared" si="447"/>
        <v>GLMERM0359 Devin Harper MED Emergency Medicine GL Only</v>
      </c>
    </row>
    <row r="28661" spans="1:4">
      <c r="A28661" t="s">
        <v>79777</v>
      </c>
      <c r="B28661" t="s">
        <v>79778</v>
      </c>
      <c r="D28661" t="str">
        <f t="shared" si="447"/>
        <v>GLAPLS0358 Cameron Pittelkow PLANT SCIENCES GL Only</v>
      </c>
    </row>
    <row r="28662" spans="1:4">
      <c r="A28662" t="s">
        <v>79779</v>
      </c>
      <c r="B28662" t="s">
        <v>79780</v>
      </c>
      <c r="D28662" t="str">
        <f t="shared" si="447"/>
        <v>GLMPSY0357 Alfred Rowlett MED Psychiatry And Behav Sci GL Only</v>
      </c>
    </row>
    <row r="28663" spans="1:4">
      <c r="A28663" t="s">
        <v>79781</v>
      </c>
      <c r="B28663" t="s">
        <v>79782</v>
      </c>
      <c r="D28663" t="str">
        <f t="shared" si="447"/>
        <v>GLMERM0356 Angela Jarman MED Emergency Medicine GL Only</v>
      </c>
    </row>
    <row r="28664" spans="1:4">
      <c r="A28664" t="s">
        <v>79783</v>
      </c>
      <c r="B28664" t="s">
        <v>79784</v>
      </c>
      <c r="D28664" t="str">
        <f t="shared" si="447"/>
        <v>GLMMIC0355 Maria Mudryj MED Medical Microbiology And Imm GL Only</v>
      </c>
    </row>
    <row r="28665" spans="1:4">
      <c r="A28665" t="s">
        <v>79785</v>
      </c>
      <c r="B28665" t="s">
        <v>79786</v>
      </c>
      <c r="D28665" t="str">
        <f t="shared" si="447"/>
        <v>GLLASA0354 Kieu Linh Valverde ASIAN AMERICAN GL Only</v>
      </c>
    </row>
    <row r="28666" spans="1:4">
      <c r="A28666" t="s">
        <v>79787</v>
      </c>
      <c r="B28666" t="s">
        <v>79788</v>
      </c>
      <c r="D28666" t="str">
        <f t="shared" si="447"/>
        <v>GLVPHR0353 Charles Hjerpe VM POPULATION HLTH And REPROD GL Only</v>
      </c>
    </row>
    <row r="28667" spans="1:4">
      <c r="A28667" t="s">
        <v>79789</v>
      </c>
      <c r="B28667" t="s">
        <v>79790</v>
      </c>
      <c r="D28667" t="str">
        <f t="shared" si="447"/>
        <v>GLLPSC0352 Jeffrey Sherman PSYCHOLOGY GL Only</v>
      </c>
    </row>
    <row r="28668" spans="1:4">
      <c r="A28668" t="s">
        <v>79791</v>
      </c>
      <c r="B28668" t="s">
        <v>79792</v>
      </c>
      <c r="D28668" t="str">
        <f t="shared" si="447"/>
        <v>GLAETX0351 John Whitehead ENVIRONMENTAL TOXICOLOGY GL Only</v>
      </c>
    </row>
    <row r="28669" spans="1:4">
      <c r="A28669" t="s">
        <v>79793</v>
      </c>
      <c r="B28669" t="s">
        <v>79794</v>
      </c>
      <c r="D28669" t="str">
        <f t="shared" si="447"/>
        <v>GLDEDU0350 Richard Figueroa EDUCATION GL Only</v>
      </c>
    </row>
    <row r="28670" spans="1:4">
      <c r="A28670" t="s">
        <v>79795</v>
      </c>
      <c r="B28670" t="s">
        <v>79796</v>
      </c>
      <c r="D28670" t="str">
        <f t="shared" si="447"/>
        <v>GLEECE0349 Andrew Dienes ELECT And COMP ENGR GL Only</v>
      </c>
    </row>
    <row r="28671" spans="1:4">
      <c r="A28671" t="s">
        <v>79797</v>
      </c>
      <c r="B28671" t="s">
        <v>79798</v>
      </c>
      <c r="D28671" t="str">
        <f t="shared" si="447"/>
        <v>GLACHE0348 Kali Trzesniewski HUMAN ECOLOGY GL Only</v>
      </c>
    </row>
    <row r="28672" spans="1:4">
      <c r="A28672" t="s">
        <v>79799</v>
      </c>
      <c r="B28672" t="s">
        <v>79800</v>
      </c>
      <c r="D28672" t="str">
        <f t="shared" si="447"/>
        <v>GLLIBR0347 Marcia Meister UCDLIBRARY GL Only</v>
      </c>
    </row>
    <row r="28673" spans="1:4">
      <c r="A28673" t="s">
        <v>79801</v>
      </c>
      <c r="B28673" t="s">
        <v>79802</v>
      </c>
      <c r="D28673" t="str">
        <f t="shared" si="447"/>
        <v>GLMEPM0346 Eric Nelson MED Public Health Sciences GL Only</v>
      </c>
    </row>
    <row r="28674" spans="1:4">
      <c r="A28674" t="s">
        <v>79803</v>
      </c>
      <c r="B28674" t="s">
        <v>79804</v>
      </c>
      <c r="D28674" t="str">
        <f t="shared" si="447"/>
        <v>GLMDER0345 Chung Yin Stanley Chan MED Dermatology GL Only</v>
      </c>
    </row>
    <row r="28675" spans="1:4">
      <c r="A28675" t="s">
        <v>79805</v>
      </c>
      <c r="B28675" t="s">
        <v>79806</v>
      </c>
      <c r="D28675" t="str">
        <f t="shared" ref="D28675:D28738" si="448">A28675&amp;" "&amp;B28675</f>
        <v>GLMANS0344 Michael Jung MED Anesth And Pain Medicine GL Only</v>
      </c>
    </row>
    <row r="28676" spans="1:4">
      <c r="A28676" t="s">
        <v>79807</v>
      </c>
      <c r="B28676" t="s">
        <v>79808</v>
      </c>
      <c r="D28676" t="str">
        <f t="shared" si="448"/>
        <v>GLMSUR0343 Gary Raff MED Surgery GL Only</v>
      </c>
    </row>
    <row r="28677" spans="1:4">
      <c r="A28677" t="s">
        <v>79809</v>
      </c>
      <c r="B28677" t="s">
        <v>79810</v>
      </c>
      <c r="D28677" t="str">
        <f t="shared" si="448"/>
        <v>GLIMRH0342 James Kong MED Int Med Rheumatology GL Only</v>
      </c>
    </row>
    <row r="28678" spans="1:4">
      <c r="A28678" t="s">
        <v>79811</v>
      </c>
      <c r="B28678" t="s">
        <v>79812</v>
      </c>
      <c r="D28678" t="str">
        <f t="shared" si="448"/>
        <v>GLLENL0341 Elizabeth Freeman ENGLISH GL Only</v>
      </c>
    </row>
    <row r="28679" spans="1:4">
      <c r="A28679" t="s">
        <v>79813</v>
      </c>
      <c r="B28679" t="s">
        <v>79814</v>
      </c>
      <c r="D28679" t="str">
        <f t="shared" si="448"/>
        <v>GLMNEU0340 Ricardo Maselli MED Neurology GL Only</v>
      </c>
    </row>
    <row r="28680" spans="1:4">
      <c r="A28680" t="s">
        <v>79815</v>
      </c>
      <c r="B28680" t="s">
        <v>79816</v>
      </c>
      <c r="D28680" t="str">
        <f t="shared" si="448"/>
        <v>GLEMAE0339 Ty Lasky MECHANICAL And AEROSPACE ENGR GL Only</v>
      </c>
    </row>
    <row r="28681" spans="1:4">
      <c r="A28681" t="s">
        <v>79817</v>
      </c>
      <c r="B28681" t="s">
        <v>79818</v>
      </c>
      <c r="D28681" t="str">
        <f t="shared" si="448"/>
        <v>GLECEE0338 Alissa Kendall CIVIL And ENVIRONMENTAL ENGR GL Only</v>
      </c>
    </row>
    <row r="28682" spans="1:4">
      <c r="A28682" t="s">
        <v>79819</v>
      </c>
      <c r="B28682" t="s">
        <v>79820</v>
      </c>
      <c r="D28682" t="str">
        <f t="shared" si="448"/>
        <v>GLLLAW0336 Lisa Ikemoto SCHOOL OF LAW GL Only</v>
      </c>
    </row>
    <row r="28683" spans="1:4">
      <c r="A28683" t="s">
        <v>79821</v>
      </c>
      <c r="B28683" t="s">
        <v>79822</v>
      </c>
      <c r="D28683" t="str">
        <f t="shared" si="448"/>
        <v>GLMFCM0335 Muhammad Shabbir MED Family And Community Med GL Only</v>
      </c>
    </row>
    <row r="28684" spans="1:4">
      <c r="A28684" t="s">
        <v>79823</v>
      </c>
      <c r="B28684" t="s">
        <v>79824</v>
      </c>
      <c r="D28684" t="str">
        <f t="shared" si="448"/>
        <v>GLMARO0334 Arta Monjazeb MED Radiation Oncology GL Only</v>
      </c>
    </row>
    <row r="28685" spans="1:4">
      <c r="A28685" t="s">
        <v>79825</v>
      </c>
      <c r="B28685" t="s">
        <v>79826</v>
      </c>
      <c r="D28685" t="str">
        <f t="shared" si="448"/>
        <v>GLAPPA0333 Beth Teviotdale PLANT PATHOLOGY GL Only</v>
      </c>
    </row>
    <row r="28686" spans="1:4">
      <c r="A28686" t="s">
        <v>79827</v>
      </c>
      <c r="B28686" t="s">
        <v>79828</v>
      </c>
      <c r="D28686" t="str">
        <f t="shared" si="448"/>
        <v>GLAENM0332 Christian Nansen ENTOMOLOGY NEMATOLOGY GL Only</v>
      </c>
    </row>
    <row r="28687" spans="1:4">
      <c r="A28687" t="s">
        <v>79829</v>
      </c>
      <c r="B28687" t="s">
        <v>79830</v>
      </c>
      <c r="D28687" t="str">
        <f t="shared" si="448"/>
        <v>GLLANT0331 Teresa Steele ANTHROPOLOGY GL Only</v>
      </c>
    </row>
    <row r="28688" spans="1:4">
      <c r="A28688" t="s">
        <v>79831</v>
      </c>
      <c r="B28688" t="s">
        <v>79832</v>
      </c>
      <c r="D28688" t="str">
        <f t="shared" si="448"/>
        <v>GLMANS0330 Jeffrey Uppington MED Anesth And Pain Medicine GL Only</v>
      </c>
    </row>
    <row r="28689" spans="1:4">
      <c r="A28689" t="s">
        <v>79833</v>
      </c>
      <c r="B28689" t="s">
        <v>79834</v>
      </c>
      <c r="D28689" t="str">
        <f t="shared" si="448"/>
        <v>GLMPSY0329 Puja Chadha MED Psychiatry And Behav Sci GL Only</v>
      </c>
    </row>
    <row r="28690" spans="1:4">
      <c r="A28690" t="s">
        <v>79835</v>
      </c>
      <c r="B28690" t="s">
        <v>79836</v>
      </c>
      <c r="D28690" t="str">
        <f t="shared" si="448"/>
        <v>GLLUWP0328 Sean Mcdonnell UNIVERSITY WRITING PROGRAM GL Only</v>
      </c>
    </row>
    <row r="28691" spans="1:4">
      <c r="A28691" t="s">
        <v>79837</v>
      </c>
      <c r="B28691" t="s">
        <v>79838</v>
      </c>
      <c r="D28691" t="str">
        <f t="shared" si="448"/>
        <v>GLAPLS0327 Mohsen Mesgaran PLANT SCIENCES GL Only</v>
      </c>
    </row>
    <row r="28692" spans="1:4">
      <c r="A28692" t="s">
        <v>79839</v>
      </c>
      <c r="B28692" t="s">
        <v>79840</v>
      </c>
      <c r="D28692" t="str">
        <f t="shared" si="448"/>
        <v>GLIMGI0326 Jeffrey Ko MED Int Med Gastroenterology GL Only</v>
      </c>
    </row>
    <row r="28693" spans="1:4">
      <c r="A28693" t="s">
        <v>79841</v>
      </c>
      <c r="B28693" t="s">
        <v>79842</v>
      </c>
      <c r="D28693" t="str">
        <f t="shared" si="448"/>
        <v>GLAANS0325 Thomas Famula ANIMAL SCIENCE GL Only</v>
      </c>
    </row>
    <row r="28694" spans="1:4">
      <c r="A28694" t="s">
        <v>79843</v>
      </c>
      <c r="B28694" t="s">
        <v>79844</v>
      </c>
      <c r="D28694" t="str">
        <f t="shared" si="448"/>
        <v>GLMEPM0324 Maria Ramos MED Public Health Sciences GL Only</v>
      </c>
    </row>
    <row r="28695" spans="1:4">
      <c r="A28695" t="s">
        <v>79845</v>
      </c>
      <c r="B28695" t="s">
        <v>79846</v>
      </c>
      <c r="D28695" t="str">
        <f t="shared" si="448"/>
        <v>GLALAW0323 Anthony Ogeen LAND AIR And WATER RESOURCES GL Only</v>
      </c>
    </row>
    <row r="28696" spans="1:4">
      <c r="A28696" t="s">
        <v>79847</v>
      </c>
      <c r="B28696" t="s">
        <v>79848</v>
      </c>
      <c r="D28696" t="str">
        <f t="shared" si="448"/>
        <v>GLVVSR0322 Eric Johnson VM SURGRAD SCIENCE GL Only</v>
      </c>
    </row>
    <row r="28697" spans="1:4">
      <c r="A28697" t="s">
        <v>79849</v>
      </c>
      <c r="B28697" t="s">
        <v>79850</v>
      </c>
      <c r="D28697" t="str">
        <f t="shared" si="448"/>
        <v>GLAARE0321 Warren Johnston AG And RESOURCE ECONOMICS GL Only</v>
      </c>
    </row>
    <row r="28698" spans="1:4">
      <c r="A28698" t="s">
        <v>79851</v>
      </c>
      <c r="B28698" t="s">
        <v>79852</v>
      </c>
      <c r="D28698" t="str">
        <f t="shared" si="448"/>
        <v>GLMURO0320 Eric Kurzrock MED Urologic Surgery GL Only</v>
      </c>
    </row>
    <row r="28699" spans="1:4">
      <c r="A28699" t="s">
        <v>79853</v>
      </c>
      <c r="B28699" t="s">
        <v>79854</v>
      </c>
      <c r="D28699" t="str">
        <f t="shared" si="448"/>
        <v>GLECSE0319 R Walters ENGR COMPUTER SCIENCE GL Only</v>
      </c>
    </row>
    <row r="28700" spans="1:4">
      <c r="A28700" t="s">
        <v>79855</v>
      </c>
      <c r="B28700" t="s">
        <v>79856</v>
      </c>
      <c r="D28700" t="str">
        <f t="shared" si="448"/>
        <v>GLVHFS0318 Patricia Blanchard CA ANIMAL HLTH And FOOD SAFETY LAB GL Only</v>
      </c>
    </row>
    <row r="28701" spans="1:4">
      <c r="A28701" t="s">
        <v>79857</v>
      </c>
      <c r="B28701" t="s">
        <v>79858</v>
      </c>
      <c r="D28701" t="str">
        <f t="shared" si="448"/>
        <v>GLAWFC0317 Robert Furrow WILDLIFE And FISHERIES BIOLOGY GL Only</v>
      </c>
    </row>
    <row r="28702" spans="1:4">
      <c r="A28702" t="s">
        <v>79859</v>
      </c>
      <c r="B28702" t="s">
        <v>79860</v>
      </c>
      <c r="D28702" t="str">
        <f t="shared" si="448"/>
        <v>GLMPSY0316 Sufen Chiu MED Psychiatry And Behav Sci GL Only</v>
      </c>
    </row>
    <row r="28703" spans="1:4">
      <c r="A28703" t="s">
        <v>79861</v>
      </c>
      <c r="B28703" t="s">
        <v>79862</v>
      </c>
      <c r="D28703" t="str">
        <f t="shared" si="448"/>
        <v>GLLEPS0315 Sujoy Mukhopadhyay EARTH And PLANETARY SCIENCES GL Only</v>
      </c>
    </row>
    <row r="28704" spans="1:4">
      <c r="A28704" t="s">
        <v>79863</v>
      </c>
      <c r="B28704" t="s">
        <v>79864</v>
      </c>
      <c r="D28704" t="str">
        <f t="shared" si="448"/>
        <v>GLIMHO0314 Michael Degregorio MED Int Med HEMONC GL Only</v>
      </c>
    </row>
    <row r="28705" spans="1:4">
      <c r="A28705" t="s">
        <v>79865</v>
      </c>
      <c r="B28705" t="s">
        <v>79866</v>
      </c>
      <c r="D28705" t="str">
        <f t="shared" si="448"/>
        <v>GLMCEL0313 Henry Ho MED Cell Biology And Human Anat GL Only</v>
      </c>
    </row>
    <row r="28706" spans="1:4">
      <c r="A28706" t="s">
        <v>79867</v>
      </c>
      <c r="B28706" t="s">
        <v>79868</v>
      </c>
      <c r="D28706" t="str">
        <f t="shared" si="448"/>
        <v>GLVPMI0312 Chris Miller VM PATHOLOGY MICRO And IMMUN GL Only</v>
      </c>
    </row>
    <row r="28707" spans="1:4">
      <c r="A28707" t="s">
        <v>79869</v>
      </c>
      <c r="B28707" t="s">
        <v>79870</v>
      </c>
      <c r="D28707" t="str">
        <f t="shared" si="448"/>
        <v>GLMINT0312 Chris Miller MED Internal Medicine GL Only</v>
      </c>
    </row>
    <row r="28708" spans="1:4">
      <c r="A28708" t="s">
        <v>79871</v>
      </c>
      <c r="B28708" t="s">
        <v>79872</v>
      </c>
      <c r="D28708" t="str">
        <f t="shared" si="448"/>
        <v>GLMANS0311 Amira M Safwat MED Anesth And Pain Medicine GL Only</v>
      </c>
    </row>
    <row r="28709" spans="1:4">
      <c r="A28709" t="s">
        <v>79873</v>
      </c>
      <c r="B28709" t="s">
        <v>79874</v>
      </c>
      <c r="D28709" t="str">
        <f t="shared" si="448"/>
        <v>GLMINT0310 Sanyukta S Pawar MED Internal Medicine GL Only</v>
      </c>
    </row>
    <row r="28710" spans="1:4">
      <c r="A28710" t="s">
        <v>79875</v>
      </c>
      <c r="B28710" t="s">
        <v>79876</v>
      </c>
      <c r="D28710" t="str">
        <f t="shared" si="448"/>
        <v>GLMURO0309 Aron Bruhn MED Urologic Surgery GL Only</v>
      </c>
    </row>
    <row r="28711" spans="1:4">
      <c r="A28711" t="s">
        <v>79877</v>
      </c>
      <c r="B28711" t="s">
        <v>79878</v>
      </c>
      <c r="D28711" t="str">
        <f t="shared" si="448"/>
        <v>GLMINT0308 Christopher Smith MED Int Med Admin GL Only</v>
      </c>
    </row>
    <row r="28712" spans="1:4">
      <c r="A28712" t="s">
        <v>79879</v>
      </c>
      <c r="B28712" t="s">
        <v>79880</v>
      </c>
      <c r="D28712" t="str">
        <f t="shared" si="448"/>
        <v>GLLCHE0307 Dylan Murray CHEMISTRY GL Only</v>
      </c>
    </row>
    <row r="28713" spans="1:4">
      <c r="A28713" t="s">
        <v>79881</v>
      </c>
      <c r="B28713" t="s">
        <v>79882</v>
      </c>
      <c r="D28713" t="str">
        <f t="shared" si="448"/>
        <v>GLMPED0306 Kevin Coulter MED Pediatrics GL Only</v>
      </c>
    </row>
    <row r="28714" spans="1:4">
      <c r="A28714" t="s">
        <v>79883</v>
      </c>
      <c r="B28714" t="s">
        <v>79884</v>
      </c>
      <c r="D28714" t="str">
        <f t="shared" si="448"/>
        <v>GLLMAT0305 Becca Thomases MATHEMATICS GL Only</v>
      </c>
    </row>
    <row r="28715" spans="1:4">
      <c r="A28715" t="s">
        <v>79885</v>
      </c>
      <c r="B28715" t="s">
        <v>79886</v>
      </c>
      <c r="D28715" t="str">
        <f t="shared" si="448"/>
        <v>GLANUT0304 Reina Engle Stone NUTRITION GL Only</v>
      </c>
    </row>
    <row r="28716" spans="1:4">
      <c r="A28716" t="s">
        <v>79887</v>
      </c>
      <c r="B28716" t="s">
        <v>79888</v>
      </c>
      <c r="D28716" t="str">
        <f t="shared" si="448"/>
        <v>GLABAE0303 Bruce Hartsough BIOLOGICAL And AG ENGINEERING GL Only</v>
      </c>
    </row>
    <row r="28717" spans="1:4">
      <c r="A28717" t="s">
        <v>79889</v>
      </c>
      <c r="B28717" t="s">
        <v>79890</v>
      </c>
      <c r="D28717" t="str">
        <f t="shared" si="448"/>
        <v>GLEMAE0302 Paul Erickson MECHANICAL And AEROSPACE ENGR GL Only</v>
      </c>
    </row>
    <row r="28718" spans="1:4">
      <c r="A28718" t="s">
        <v>79891</v>
      </c>
      <c r="B28718" t="s">
        <v>79892</v>
      </c>
      <c r="D28718" t="str">
        <f t="shared" si="448"/>
        <v>GLLUWP0301 Jared Haynes UNIVERSITY WRITING PROGRAM GL Only</v>
      </c>
    </row>
    <row r="28719" spans="1:4">
      <c r="A28719" t="s">
        <v>79893</v>
      </c>
      <c r="B28719" t="s">
        <v>79894</v>
      </c>
      <c r="D28719" t="str">
        <f t="shared" si="448"/>
        <v>GLVPHR0300 Thomas Farver VM POPULATION HLTH And REPROD GL Only</v>
      </c>
    </row>
    <row r="28720" spans="1:4">
      <c r="A28720" t="s">
        <v>79895</v>
      </c>
      <c r="B28720" t="s">
        <v>79896</v>
      </c>
      <c r="D28720" t="str">
        <f t="shared" si="448"/>
        <v>GLMPSY0299 Sarah Hays MED Psychiatry And Behav Sci GL Only</v>
      </c>
    </row>
    <row r="28721" spans="1:4">
      <c r="A28721" t="s">
        <v>79897</v>
      </c>
      <c r="B28721" t="s">
        <v>79898</v>
      </c>
      <c r="D28721" t="str">
        <f t="shared" si="448"/>
        <v>GLVPMI0298 Barbara Byrne VM PATHOLOGY MICRO And IMMUN GL Only</v>
      </c>
    </row>
    <row r="28722" spans="1:4">
      <c r="A28722" t="s">
        <v>79899</v>
      </c>
      <c r="B28722" t="s">
        <v>79900</v>
      </c>
      <c r="D28722" t="str">
        <f t="shared" si="448"/>
        <v>GLLCHE0297 Andrew Fisher CHEMISTRY GL Only</v>
      </c>
    </row>
    <row r="28723" spans="1:4">
      <c r="A28723" t="s">
        <v>79901</v>
      </c>
      <c r="B28723" t="s">
        <v>79902</v>
      </c>
      <c r="D28723" t="str">
        <f t="shared" si="448"/>
        <v>GLVPMI0296 Patricia Conrad VM PATHOLOGY MICRO And IMMUN GL Only</v>
      </c>
    </row>
    <row r="28724" spans="1:4">
      <c r="A28724" t="s">
        <v>79903</v>
      </c>
      <c r="B28724" t="s">
        <v>79904</v>
      </c>
      <c r="D28724" t="str">
        <f t="shared" si="448"/>
        <v>GLMPSY0295 Katherine Elliott MED Psychiatry And Behav Sci GL Only</v>
      </c>
    </row>
    <row r="28725" spans="1:4">
      <c r="A28725" t="s">
        <v>79905</v>
      </c>
      <c r="B28725" t="s">
        <v>79906</v>
      </c>
      <c r="D28725" t="str">
        <f t="shared" si="448"/>
        <v>GLMNEU0294 Celia Chang MED Neurology GL Only</v>
      </c>
    </row>
    <row r="28726" spans="1:4">
      <c r="A28726" t="s">
        <v>79907</v>
      </c>
      <c r="B28726" t="s">
        <v>79908</v>
      </c>
      <c r="D28726" t="str">
        <f t="shared" si="448"/>
        <v>GLIMNE0293 Nandakishor Kapa MED Int Med Nephrology GL Only</v>
      </c>
    </row>
    <row r="28727" spans="1:4">
      <c r="A28727" t="s">
        <v>79909</v>
      </c>
      <c r="B28727" t="s">
        <v>79910</v>
      </c>
      <c r="D28727" t="str">
        <f t="shared" si="448"/>
        <v>GLACHE0292 Daniel Choe HUMAN ECOLOGY GL Only</v>
      </c>
    </row>
    <row r="28728" spans="1:4">
      <c r="A28728" t="s">
        <v>79911</v>
      </c>
      <c r="B28728" t="s">
        <v>79912</v>
      </c>
      <c r="D28728" t="str">
        <f t="shared" si="448"/>
        <v>GLIMHO0291 Moon Chen MED Int Med HEMONC GL Only</v>
      </c>
    </row>
    <row r="28729" spans="1:4">
      <c r="A28729" t="s">
        <v>79913</v>
      </c>
      <c r="B28729" t="s">
        <v>79914</v>
      </c>
      <c r="D28729" t="str">
        <f t="shared" si="448"/>
        <v>GLLPSC0290 Erin Kinnally PSYCHOLOGY GL Only</v>
      </c>
    </row>
    <row r="28730" spans="1:4">
      <c r="A28730" t="s">
        <v>79915</v>
      </c>
      <c r="B28730" t="s">
        <v>79916</v>
      </c>
      <c r="D28730" t="str">
        <f t="shared" si="448"/>
        <v>GLMSUR0289 Thomas Stevenson MED Surgery GL Only</v>
      </c>
    </row>
    <row r="28731" spans="1:4">
      <c r="A28731" t="s">
        <v>79917</v>
      </c>
      <c r="B28731" t="s">
        <v>79918</v>
      </c>
      <c r="D28731" t="str">
        <f t="shared" si="448"/>
        <v>GLLLIN0288 David Corina LINGUISTICS GL Only</v>
      </c>
    </row>
    <row r="28732" spans="1:4">
      <c r="A28732" t="s">
        <v>79919</v>
      </c>
      <c r="B28732" t="s">
        <v>79920</v>
      </c>
      <c r="D28732" t="str">
        <f t="shared" si="448"/>
        <v>GLVVME0287 Niels Pedersen VM MEDICINE And EPIDEMIOLOGY GL Only</v>
      </c>
    </row>
    <row r="28733" spans="1:4">
      <c r="A28733" t="s">
        <v>79921</v>
      </c>
      <c r="B28733" t="s">
        <v>79922</v>
      </c>
      <c r="D28733" t="str">
        <f t="shared" si="448"/>
        <v>GLMPSY0286 Kay Blacker MED Psychiatry And Behav Sci GL Only</v>
      </c>
    </row>
    <row r="28734" spans="1:4">
      <c r="A28734" t="s">
        <v>79923</v>
      </c>
      <c r="B28734" t="s">
        <v>79924</v>
      </c>
      <c r="D28734" t="str">
        <f t="shared" si="448"/>
        <v>GLDEDU0285 Megan Bettis EDUCATION GL Only</v>
      </c>
    </row>
    <row r="28735" spans="1:4">
      <c r="A28735" t="s">
        <v>79925</v>
      </c>
      <c r="B28735" t="s">
        <v>79926</v>
      </c>
      <c r="D28735" t="str">
        <f t="shared" si="448"/>
        <v>GLLMAT0284 Gary Kurowski MATHEMATICS GL Only</v>
      </c>
    </row>
    <row r="28736" spans="1:4">
      <c r="A28736" t="s">
        <v>79927</v>
      </c>
      <c r="B28736" t="s">
        <v>79928</v>
      </c>
      <c r="D28736" t="str">
        <f t="shared" si="448"/>
        <v>GLECSE0283 Christopher Nitta ENGR COMPUTER SCIENCE GL Only</v>
      </c>
    </row>
    <row r="28737" spans="1:4">
      <c r="A28737" t="s">
        <v>79929</v>
      </c>
      <c r="B28737" t="s">
        <v>79930</v>
      </c>
      <c r="D28737" t="str">
        <f t="shared" si="448"/>
        <v>GLAPLS0282 Wayne Lanini PLANT SCIENCES GL Only</v>
      </c>
    </row>
    <row r="28738" spans="1:4">
      <c r="A28738" t="s">
        <v>79931</v>
      </c>
      <c r="B28738" t="s">
        <v>79932</v>
      </c>
      <c r="D28738" t="str">
        <f t="shared" si="448"/>
        <v>GLIMHP0281 Flora L Chang MED Int Med Hospitalist GL Only</v>
      </c>
    </row>
    <row r="28739" spans="1:4">
      <c r="A28739" t="s">
        <v>79933</v>
      </c>
      <c r="B28739" t="s">
        <v>79934</v>
      </c>
      <c r="D28739" t="str">
        <f t="shared" ref="D28739:D28802" si="449">A28739&amp;" "&amp;B28739</f>
        <v>GLAPLS0280 Kenneth Tate PLANT SCIENCES GL Only</v>
      </c>
    </row>
    <row r="28740" spans="1:4">
      <c r="A28740" t="s">
        <v>79935</v>
      </c>
      <c r="B28740" t="s">
        <v>79936</v>
      </c>
      <c r="D28740" t="str">
        <f t="shared" si="449"/>
        <v>GLECHE0279 Spyros I Tseregounis CHEMICAL ENGINEERING GL Only</v>
      </c>
    </row>
    <row r="28741" spans="1:4">
      <c r="A28741" t="s">
        <v>79937</v>
      </c>
      <c r="B28741" t="s">
        <v>79938</v>
      </c>
      <c r="D28741" t="str">
        <f t="shared" si="449"/>
        <v>GLLCLA0278 D Traill CLASSICS GL Only</v>
      </c>
    </row>
    <row r="28742" spans="1:4">
      <c r="A28742" t="s">
        <v>79939</v>
      </c>
      <c r="B28742" t="s">
        <v>79940</v>
      </c>
      <c r="D28742" t="str">
        <f t="shared" si="449"/>
        <v>GLIMGI0277 Thomas Prindiville MED Int Med Gastroenterology GL Only</v>
      </c>
    </row>
    <row r="28743" spans="1:4">
      <c r="A28743" t="s">
        <v>79941</v>
      </c>
      <c r="B28743" t="s">
        <v>79942</v>
      </c>
      <c r="D28743" t="str">
        <f t="shared" si="449"/>
        <v>GLIMCA0276 Maia Eng MED INT MED CARDIOLOGY GL Only</v>
      </c>
    </row>
    <row r="28744" spans="1:4">
      <c r="A28744" t="s">
        <v>79943</v>
      </c>
      <c r="B28744" t="s">
        <v>79944</v>
      </c>
      <c r="D28744" t="str">
        <f t="shared" si="449"/>
        <v>GLMPED0275 Charles Beauchamp MED Pediatrics GL Only</v>
      </c>
    </row>
    <row r="28745" spans="1:4">
      <c r="A28745" t="s">
        <v>79945</v>
      </c>
      <c r="B28745" t="s">
        <v>79946</v>
      </c>
      <c r="D28745" t="str">
        <f t="shared" si="449"/>
        <v>GLMERM0274 Jaymin Patel MED Emergency Medicine GL Only</v>
      </c>
    </row>
    <row r="28746" spans="1:4">
      <c r="A28746" t="s">
        <v>79947</v>
      </c>
      <c r="B28746" t="s">
        <v>79948</v>
      </c>
      <c r="D28746" t="str">
        <f t="shared" si="449"/>
        <v>GLNEVA0273 Roger Ingram UCCE NEVADA PLACER COUNTY GL Only</v>
      </c>
    </row>
    <row r="28747" spans="1:4">
      <c r="A28747" t="s">
        <v>79949</v>
      </c>
      <c r="B28747" t="s">
        <v>79950</v>
      </c>
      <c r="D28747" t="str">
        <f t="shared" si="449"/>
        <v>GLSTAN0272 Kenneth Willmarth UCCE STANISLAUS COUNTY GL Only</v>
      </c>
    </row>
    <row r="28748" spans="1:4">
      <c r="A28748" t="s">
        <v>79951</v>
      </c>
      <c r="B28748" t="s">
        <v>79952</v>
      </c>
      <c r="D28748" t="str">
        <f t="shared" si="449"/>
        <v>GLKINC0271 Bruce Roberts UCCE KINGS COUNTY GL Only</v>
      </c>
    </row>
    <row r="28749" spans="1:4">
      <c r="A28749" t="s">
        <v>79953</v>
      </c>
      <c r="B28749" t="s">
        <v>79954</v>
      </c>
      <c r="D28749" t="str">
        <f t="shared" si="449"/>
        <v>GLCCMP0270 Thomas Kearney UCCE CAPITOL CORRIDOR MCP GL Only</v>
      </c>
    </row>
    <row r="28750" spans="1:4">
      <c r="A28750" t="s">
        <v>79955</v>
      </c>
      <c r="B28750" t="s">
        <v>79956</v>
      </c>
      <c r="D28750" t="str">
        <f t="shared" si="449"/>
        <v>GLGLEN0269 Pamela Geisel UCCE GLENN COUNTY GL Only</v>
      </c>
    </row>
    <row r="28751" spans="1:4">
      <c r="A28751" t="s">
        <v>79957</v>
      </c>
      <c r="B28751" t="s">
        <v>79958</v>
      </c>
      <c r="D28751" t="str">
        <f t="shared" si="449"/>
        <v>GLCOLU0268 Michael Murray UCCE COLUSA GL Only</v>
      </c>
    </row>
    <row r="28752" spans="1:4">
      <c r="A28752" t="s">
        <v>79959</v>
      </c>
      <c r="B28752" t="s">
        <v>79960</v>
      </c>
      <c r="D28752" t="str">
        <f t="shared" si="449"/>
        <v>GLLNAS0267 Lenya Quinn Davidson NATIVE AMERICAN STUDIES GL Only</v>
      </c>
    </row>
    <row r="28753" spans="1:4">
      <c r="A28753" t="s">
        <v>79961</v>
      </c>
      <c r="B28753" t="s">
        <v>79962</v>
      </c>
      <c r="D28753" t="str">
        <f t="shared" si="449"/>
        <v>GLCNTR0266 Shelley Murdock UCCE CONTRA COSTA COUNTY GL Only</v>
      </c>
    </row>
    <row r="28754" spans="1:4">
      <c r="A28754" t="s">
        <v>79963</v>
      </c>
      <c r="B28754" t="s">
        <v>79964</v>
      </c>
      <c r="D28754" t="str">
        <f t="shared" si="449"/>
        <v>GLMERC0265 Alejandro Castillo UCCE MERCED COUNTY GL Only</v>
      </c>
    </row>
    <row r="28755" spans="1:4">
      <c r="A28755" t="s">
        <v>79965</v>
      </c>
      <c r="B28755" t="s">
        <v>79966</v>
      </c>
      <c r="D28755" t="str">
        <f t="shared" si="449"/>
        <v>GLIMPE0264 Eric Natwick UCCE IMPERIAL COUNTY GL Only</v>
      </c>
    </row>
    <row r="28756" spans="1:4">
      <c r="A28756" t="s">
        <v>79967</v>
      </c>
      <c r="B28756" t="s">
        <v>79968</v>
      </c>
      <c r="D28756" t="str">
        <f t="shared" si="449"/>
        <v>GLDIEG0263 Sue Manglallan UCCE SAN DIEGO COUNTY GL Only</v>
      </c>
    </row>
    <row r="28757" spans="1:4">
      <c r="A28757" t="s">
        <v>79969</v>
      </c>
      <c r="B28757" t="s">
        <v>79970</v>
      </c>
      <c r="D28757" t="str">
        <f t="shared" si="449"/>
        <v>GLLOSA0262 Edwina Williams UCCE LOS ANGELES COUNTY GL Only</v>
      </c>
    </row>
    <row r="28758" spans="1:4">
      <c r="A28758" t="s">
        <v>79971</v>
      </c>
      <c r="B28758" t="s">
        <v>79972</v>
      </c>
      <c r="D28758" t="str">
        <f t="shared" si="449"/>
        <v>GLIMPE0261 Keith Mayberry UCCE IMPERIAL COUNTY GL Only</v>
      </c>
    </row>
    <row r="28759" spans="1:4">
      <c r="A28759" t="s">
        <v>79973</v>
      </c>
      <c r="B28759" t="s">
        <v>79974</v>
      </c>
      <c r="D28759" t="str">
        <f t="shared" si="449"/>
        <v>GLNAPA0260 Marciel Klenk UCCE NAPA COUNTY GL Only</v>
      </c>
    </row>
    <row r="28760" spans="1:4">
      <c r="A28760" t="s">
        <v>79975</v>
      </c>
      <c r="B28760" t="s">
        <v>79976</v>
      </c>
      <c r="D28760" t="str">
        <f t="shared" si="449"/>
        <v>GLFMCP0259 Joe Camarillo UCCE FRESNO MADERA MCP GL Only</v>
      </c>
    </row>
    <row r="28761" spans="1:4">
      <c r="A28761" t="s">
        <v>79977</v>
      </c>
      <c r="B28761" t="s">
        <v>79978</v>
      </c>
      <c r="D28761" t="str">
        <f t="shared" si="449"/>
        <v>GLBUTT0258 Randall Mutters UCCE BUTTE GL Only</v>
      </c>
    </row>
    <row r="28762" spans="1:4">
      <c r="A28762" t="s">
        <v>79979</v>
      </c>
      <c r="B28762" t="s">
        <v>79980</v>
      </c>
      <c r="D28762" t="str">
        <f t="shared" si="449"/>
        <v>GLRIVE0257 Jose Aguiar UCCE RIVERSIDE COUNTY GL Only</v>
      </c>
    </row>
    <row r="28763" spans="1:4">
      <c r="A28763" t="s">
        <v>79981</v>
      </c>
      <c r="B28763" t="s">
        <v>79982</v>
      </c>
      <c r="D28763" t="str">
        <f t="shared" si="449"/>
        <v>GLLUIS0256 Mark Gaskell UCCE SAN LUIS OBISPO COUNTY GL Only</v>
      </c>
    </row>
    <row r="28764" spans="1:4">
      <c r="A28764" t="s">
        <v>79983</v>
      </c>
      <c r="B28764" t="s">
        <v>79984</v>
      </c>
      <c r="D28764" t="str">
        <f t="shared" si="449"/>
        <v>GLTULA0255 Neil Oconnell UCCE TULARE COUNTY GL Only</v>
      </c>
    </row>
    <row r="28765" spans="1:4">
      <c r="A28765" t="s">
        <v>79985</v>
      </c>
      <c r="B28765" t="s">
        <v>79986</v>
      </c>
      <c r="D28765" t="str">
        <f t="shared" si="449"/>
        <v>GLSBRB0254 Philip Phillips UCCE SANTA BARBARA COUNTY GL Only</v>
      </c>
    </row>
    <row r="28766" spans="1:4">
      <c r="A28766" t="s">
        <v>79987</v>
      </c>
      <c r="B28766" t="s">
        <v>79988</v>
      </c>
      <c r="D28766" t="str">
        <f t="shared" si="449"/>
        <v>GLCSNP0253 William Frost UCCE CENTRAL SIERRA NEVADA MCP GL Only</v>
      </c>
    </row>
    <row r="28767" spans="1:4">
      <c r="A28767" t="s">
        <v>79989</v>
      </c>
      <c r="B28767" t="s">
        <v>79990</v>
      </c>
      <c r="D28767" t="str">
        <f t="shared" si="449"/>
        <v>GLLDES0252 Kathreen Fontecha DEPARTMENT OF DESIGN GL Only</v>
      </c>
    </row>
    <row r="28768" spans="1:4">
      <c r="A28768" t="s">
        <v>79991</v>
      </c>
      <c r="B28768" t="s">
        <v>79992</v>
      </c>
      <c r="D28768" t="str">
        <f t="shared" si="449"/>
        <v>GLCCMP0251 Diane Metz UCCE CAPITOL CORRIDOR MCP GL Only</v>
      </c>
    </row>
    <row r="28769" spans="1:4">
      <c r="A28769" t="s">
        <v>79993</v>
      </c>
      <c r="B28769" t="s">
        <v>79994</v>
      </c>
      <c r="D28769" t="str">
        <f t="shared" si="449"/>
        <v>GLCCMP0250 Eugene Miyao UCCE CAPITOL CORRIDOR MCP GL Only</v>
      </c>
    </row>
    <row r="28770" spans="1:4">
      <c r="A28770" t="s">
        <v>79995</v>
      </c>
      <c r="B28770" t="s">
        <v>79996</v>
      </c>
      <c r="D28770" t="str">
        <f t="shared" si="449"/>
        <v>GLVENT0249 A Marzolla UCCE VENTURA COUNTY GL Only</v>
      </c>
    </row>
    <row r="28771" spans="1:4">
      <c r="A28771" t="s">
        <v>79997</v>
      </c>
      <c r="B28771" t="s">
        <v>79998</v>
      </c>
      <c r="D28771" t="str">
        <f t="shared" si="449"/>
        <v>GLIMPE0248 Refugio Gonzalez UCCE IMPERIAL COUNTY GL Only</v>
      </c>
    </row>
    <row r="28772" spans="1:4">
      <c r="A28772" t="s">
        <v>79999</v>
      </c>
      <c r="B28772" t="s">
        <v>80000</v>
      </c>
      <c r="D28772" t="str">
        <f t="shared" si="449"/>
        <v>GLMARN0247 Ellen Rilla UCCE MARIN COUNTY GL Only</v>
      </c>
    </row>
    <row r="28773" spans="1:4">
      <c r="A28773" t="s">
        <v>80001</v>
      </c>
      <c r="B28773" t="s">
        <v>80002</v>
      </c>
      <c r="D28773" t="str">
        <f t="shared" si="449"/>
        <v>GLTULA0246 James Sullins UCCE TULARE COUNTY GL Only</v>
      </c>
    </row>
    <row r="28774" spans="1:4">
      <c r="A28774" t="s">
        <v>80003</v>
      </c>
      <c r="B28774" t="s">
        <v>80004</v>
      </c>
      <c r="D28774" t="str">
        <f t="shared" si="449"/>
        <v>GLSUTY0245 John Williams UCCE SUTTERYUBA COUNTIES GL Only</v>
      </c>
    </row>
    <row r="28775" spans="1:4">
      <c r="A28775" t="s">
        <v>80005</v>
      </c>
      <c r="B28775" t="s">
        <v>80006</v>
      </c>
      <c r="D28775" t="str">
        <f t="shared" si="449"/>
        <v>GLMONT0244 Sonya Varea UCCE MONTEREY COUNTY GL Only</v>
      </c>
    </row>
    <row r="28776" spans="1:4">
      <c r="A28776" t="s">
        <v>80007</v>
      </c>
      <c r="B28776" t="s">
        <v>80008</v>
      </c>
      <c r="D28776" t="str">
        <f t="shared" si="449"/>
        <v>GLIPMP0243 Peter Goodell STATEWIDE IPM PROGRAM GL Only</v>
      </c>
    </row>
    <row r="28777" spans="1:4">
      <c r="A28777" t="s">
        <v>80009</v>
      </c>
      <c r="B28777" t="s">
        <v>80010</v>
      </c>
      <c r="D28777" t="str">
        <f t="shared" si="449"/>
        <v>GLDIEG0242 Beverly Wallace UCCE SAN DIEGO COUNTY GL Only</v>
      </c>
    </row>
    <row r="28778" spans="1:4">
      <c r="A28778" t="s">
        <v>80011</v>
      </c>
      <c r="B28778" t="s">
        <v>80012</v>
      </c>
      <c r="D28778" t="str">
        <f t="shared" si="449"/>
        <v>GLAARE0241 Daniel Sumner AG And RESOURCE ECONOMICS GL Only</v>
      </c>
    </row>
    <row r="28779" spans="1:4">
      <c r="A28779" t="s">
        <v>80013</v>
      </c>
      <c r="B28779" t="s">
        <v>80014</v>
      </c>
      <c r="D28779" t="str">
        <f t="shared" si="449"/>
        <v>GLFMCP0240 Ronald Vargas UCCE FRESNO MADERA MCP GL Only</v>
      </c>
    </row>
    <row r="28780" spans="1:4">
      <c r="A28780" t="s">
        <v>80015</v>
      </c>
      <c r="B28780" t="s">
        <v>80016</v>
      </c>
      <c r="D28780" t="str">
        <f t="shared" si="449"/>
        <v>GLSTAN0239 Gregory Billikopf UCCE STANISLAUS COUNTY GL Only</v>
      </c>
    </row>
    <row r="28781" spans="1:4">
      <c r="A28781" t="s">
        <v>80017</v>
      </c>
      <c r="B28781" t="s">
        <v>80018</v>
      </c>
      <c r="D28781" t="str">
        <f t="shared" si="449"/>
        <v>GLABAE0238 Peter Larbi BIOLOGICAL And AG ENGINEERING GL Only</v>
      </c>
    </row>
    <row r="28782" spans="1:4">
      <c r="A28782" t="s">
        <v>80019</v>
      </c>
      <c r="B28782" t="s">
        <v>80020</v>
      </c>
      <c r="D28782" t="str">
        <f t="shared" si="449"/>
        <v>GLORAN0237 John Kabashima UCCE ORANGE COUNTY GL Only</v>
      </c>
    </row>
    <row r="28783" spans="1:4">
      <c r="A28783" t="s">
        <v>80021</v>
      </c>
      <c r="B28783" t="s">
        <v>80022</v>
      </c>
      <c r="D28783" t="str">
        <f t="shared" si="449"/>
        <v>GLFMCP0236 Augustine Perez UCCE FRESNO MADERA MCP GL Only</v>
      </c>
    </row>
    <row r="28784" spans="1:4">
      <c r="A28784" t="s">
        <v>80023</v>
      </c>
      <c r="B28784" t="s">
        <v>80024</v>
      </c>
      <c r="D28784" t="str">
        <f t="shared" si="449"/>
        <v>GLSANM0235 Faye Lee UCCE SAN MATEO COUNTY GL Only</v>
      </c>
    </row>
    <row r="28785" spans="1:4">
      <c r="A28785" t="s">
        <v>80025</v>
      </c>
      <c r="B28785" t="s">
        <v>80026</v>
      </c>
      <c r="D28785" t="str">
        <f t="shared" si="449"/>
        <v>GLLUIS0234 Mary Bianchi UCCE SAN LUIS OBISPO COUNTY GL Only</v>
      </c>
    </row>
    <row r="28786" spans="1:4">
      <c r="A28786" t="s">
        <v>80027</v>
      </c>
      <c r="B28786" t="s">
        <v>80028</v>
      </c>
      <c r="D28786" t="str">
        <f t="shared" si="449"/>
        <v>GLSONM0233 Rhonda Smith UCCE SONOMA COUNTY GL Only</v>
      </c>
    </row>
    <row r="28787" spans="1:4">
      <c r="A28787" t="s">
        <v>80029</v>
      </c>
      <c r="B28787" t="s">
        <v>80030</v>
      </c>
      <c r="D28787" t="str">
        <f t="shared" si="449"/>
        <v>GLFMCP0232 Jeanette Sutherlin UCCE FRESNO MADERA MCP GL Only</v>
      </c>
    </row>
    <row r="28788" spans="1:4">
      <c r="A28788" t="s">
        <v>80031</v>
      </c>
      <c r="B28788" t="s">
        <v>80032</v>
      </c>
      <c r="D28788" t="str">
        <f t="shared" si="449"/>
        <v>GLKREC0231 Frederick Swanson KEARNEY REC GL Only</v>
      </c>
    </row>
    <row r="28789" spans="1:4">
      <c r="A28789" t="s">
        <v>80033</v>
      </c>
      <c r="B28789" t="s">
        <v>80034</v>
      </c>
      <c r="D28789" t="str">
        <f t="shared" si="449"/>
        <v>GLRIVE0230 Chutima Ganthavorn UCCE RIVERSIDE COUNTY GL Only</v>
      </c>
    </row>
    <row r="28790" spans="1:4">
      <c r="A28790" t="s">
        <v>80035</v>
      </c>
      <c r="B28790" t="s">
        <v>80036</v>
      </c>
      <c r="D28790" t="str">
        <f t="shared" si="449"/>
        <v>GLNEVA0229 Daniel Desmond UCCE NEVADA PLACER COUNTY GL Only</v>
      </c>
    </row>
    <row r="28791" spans="1:4">
      <c r="A28791" t="s">
        <v>80037</v>
      </c>
      <c r="B28791" t="s">
        <v>80038</v>
      </c>
      <c r="D28791" t="str">
        <f t="shared" si="449"/>
        <v>GLSCRZ0228 Laura Tourte UCCE SANTA CRUZ COUNTY GL Only</v>
      </c>
    </row>
    <row r="28792" spans="1:4">
      <c r="A28792" t="s">
        <v>80039</v>
      </c>
      <c r="B28792" t="s">
        <v>80040</v>
      </c>
      <c r="D28792" t="str">
        <f t="shared" si="449"/>
        <v>GLSANM0227 Laurence Costello UCCE SAN MATEO COUNTY GL Only</v>
      </c>
    </row>
    <row r="28793" spans="1:4">
      <c r="A28793" t="s">
        <v>80041</v>
      </c>
      <c r="B28793" t="s">
        <v>80042</v>
      </c>
      <c r="D28793" t="str">
        <f t="shared" si="449"/>
        <v>GLKERN0226 Blake Mccullough Sanden UCCE KERN COUNTY GL Only</v>
      </c>
    </row>
    <row r="28794" spans="1:4">
      <c r="A28794" t="s">
        <v>80043</v>
      </c>
      <c r="B28794" t="s">
        <v>80044</v>
      </c>
      <c r="D28794" t="str">
        <f t="shared" si="449"/>
        <v>GLTULA0225 Catherine Lamp UCCE TULARE COUNTY GL Only</v>
      </c>
    </row>
    <row r="28795" spans="1:4">
      <c r="A28795" t="s">
        <v>80045</v>
      </c>
      <c r="B28795" t="s">
        <v>80046</v>
      </c>
      <c r="D28795" t="str">
        <f t="shared" si="449"/>
        <v>GLTEHA0224 Jeannette George UCCE TEHAMA COUNTY GL Only</v>
      </c>
    </row>
    <row r="28796" spans="1:4">
      <c r="A28796" t="s">
        <v>80047</v>
      </c>
      <c r="B28796" t="s">
        <v>80048</v>
      </c>
      <c r="D28796" t="str">
        <f t="shared" si="449"/>
        <v>GLLOSA0223 Judith Kingston UCCE LOS ANGELES COUNTY GL Only</v>
      </c>
    </row>
    <row r="28797" spans="1:4">
      <c r="A28797" t="s">
        <v>80049</v>
      </c>
      <c r="B28797" t="s">
        <v>80050</v>
      </c>
      <c r="D28797" t="str">
        <f t="shared" si="449"/>
        <v>GLCOLU0222 John Edstrom UCCE COLUSA GL Only</v>
      </c>
    </row>
    <row r="28798" spans="1:4">
      <c r="A28798" t="s">
        <v>80051</v>
      </c>
      <c r="B28798" t="s">
        <v>80052</v>
      </c>
      <c r="D28798" t="str">
        <f t="shared" si="449"/>
        <v>GLCCMP0221 Lawrence Clement UCCE CAPITOL CORRIDOR MCP GL Only</v>
      </c>
    </row>
    <row r="28799" spans="1:4">
      <c r="A28799" t="s">
        <v>80053</v>
      </c>
      <c r="B28799" t="s">
        <v>80054</v>
      </c>
      <c r="D28799" t="str">
        <f t="shared" si="449"/>
        <v>GLIPMP0220 Walter Bentley STATEWIDE IPM PROGRAM GL Only</v>
      </c>
    </row>
    <row r="28800" spans="1:4">
      <c r="A28800" t="s">
        <v>80055</v>
      </c>
      <c r="B28800" t="s">
        <v>80056</v>
      </c>
      <c r="D28800" t="str">
        <f t="shared" si="449"/>
        <v>GLHREC0219 Kimberly Rodrigues HOPLAND REC GL Only</v>
      </c>
    </row>
    <row r="28801" spans="1:4">
      <c r="A28801" t="s">
        <v>80057</v>
      </c>
      <c r="B28801" t="s">
        <v>80058</v>
      </c>
      <c r="D28801" t="str">
        <f t="shared" si="449"/>
        <v>GLHUMB0218 Deborah Giraud UCCE HUMBOLDT GL Only</v>
      </c>
    </row>
    <row r="28802" spans="1:4">
      <c r="A28802" t="s">
        <v>80059</v>
      </c>
      <c r="B28802" t="s">
        <v>80060</v>
      </c>
      <c r="D28802" t="str">
        <f t="shared" si="449"/>
        <v>GLNPIN0217 Karen Webb NUTRITION POLICY INSTITUTE GL Only</v>
      </c>
    </row>
    <row r="28803" spans="1:4">
      <c r="A28803" t="s">
        <v>80061</v>
      </c>
      <c r="B28803" t="s">
        <v>80062</v>
      </c>
      <c r="D28803" t="str">
        <f t="shared" ref="D28803:D28866" si="450">A28803&amp;" "&amp;B28803</f>
        <v>GLBNTO0216 Sergio Garcia UCCE SAN BENITO COUNTY GL Only</v>
      </c>
    </row>
    <row r="28804" spans="1:4">
      <c r="A28804" t="s">
        <v>80063</v>
      </c>
      <c r="B28804" t="s">
        <v>80064</v>
      </c>
      <c r="D28804" t="str">
        <f t="shared" si="450"/>
        <v>GLBUTT0215 William Olson UCCE BUTTE GL Only</v>
      </c>
    </row>
    <row r="28805" spans="1:4">
      <c r="A28805" t="s">
        <v>80065</v>
      </c>
      <c r="B28805" t="s">
        <v>80066</v>
      </c>
      <c r="D28805" t="str">
        <f t="shared" si="450"/>
        <v>GLSHAS0214 Daniel Marcum UCCE SHASTA COUNTY GL Only</v>
      </c>
    </row>
    <row r="28806" spans="1:4">
      <c r="A28806" t="s">
        <v>80067</v>
      </c>
      <c r="B28806" t="s">
        <v>80068</v>
      </c>
      <c r="D28806" t="str">
        <f t="shared" si="450"/>
        <v>GLMERC0213 Lonnie Hendricks UCCE MERCED COUNTY GL Only</v>
      </c>
    </row>
    <row r="28807" spans="1:4">
      <c r="A28807" t="s">
        <v>80069</v>
      </c>
      <c r="B28807" t="s">
        <v>80070</v>
      </c>
      <c r="D28807" t="str">
        <f t="shared" si="450"/>
        <v>GLVENT0212 Lawrence Yee UCCE VENTURA COUNTY GL Only</v>
      </c>
    </row>
    <row r="28808" spans="1:4">
      <c r="A28808" t="s">
        <v>80071</v>
      </c>
      <c r="B28808" t="s">
        <v>80072</v>
      </c>
      <c r="D28808" t="str">
        <f t="shared" si="450"/>
        <v>GLIREC0211 Harry Carlson INTERMOUNTAIN REC GL Only</v>
      </c>
    </row>
    <row r="28809" spans="1:4">
      <c r="A28809" t="s">
        <v>80073</v>
      </c>
      <c r="B28809" t="s">
        <v>80074</v>
      </c>
      <c r="D28809" t="str">
        <f t="shared" si="450"/>
        <v>GLLAKE0210 Rachel Elkins UCCE LAKE COUNTY GL Only</v>
      </c>
    </row>
    <row r="28810" spans="1:4">
      <c r="A28810" t="s">
        <v>80075</v>
      </c>
      <c r="B28810" t="s">
        <v>80076</v>
      </c>
      <c r="D28810" t="str">
        <f t="shared" si="450"/>
        <v>GLSANM0209 Marilyn Johns UCCE SAN MATEO COUNTY GL Only</v>
      </c>
    </row>
    <row r="28811" spans="1:4">
      <c r="A28811" t="s">
        <v>80077</v>
      </c>
      <c r="B28811" t="s">
        <v>80078</v>
      </c>
      <c r="D28811" t="str">
        <f t="shared" si="450"/>
        <v>GLMODO0208 Donald Lancaster UCCE MODOC COUNTY GL Only</v>
      </c>
    </row>
    <row r="28812" spans="1:4">
      <c r="A28812" t="s">
        <v>80079</v>
      </c>
      <c r="B28812" t="s">
        <v>80080</v>
      </c>
      <c r="D28812" t="str">
        <f t="shared" si="450"/>
        <v>GLLOSA0207 Donald Hodel UCCE LOS ANGELES COUNTY GL Only</v>
      </c>
    </row>
    <row r="28813" spans="1:4">
      <c r="A28813" t="s">
        <v>80081</v>
      </c>
      <c r="B28813" t="s">
        <v>80082</v>
      </c>
      <c r="D28813" t="str">
        <f t="shared" si="450"/>
        <v>GLKERN0206 John Karlik UCCE KERN COUNTY GL Only</v>
      </c>
    </row>
    <row r="28814" spans="1:4">
      <c r="A28814" t="s">
        <v>80083</v>
      </c>
      <c r="B28814" t="s">
        <v>80084</v>
      </c>
      <c r="D28814" t="str">
        <f t="shared" si="450"/>
        <v>GLSTAN0205 Nancy Feldman UCCE STANISLAUS COUNTY GL Only</v>
      </c>
    </row>
    <row r="28815" spans="1:4">
      <c r="A28815" t="s">
        <v>80085</v>
      </c>
      <c r="B28815" t="s">
        <v>80086</v>
      </c>
      <c r="D28815" t="str">
        <f t="shared" si="450"/>
        <v>GLMERC0204 Maxwell Norton UCCE MERCED COUNTY GL Only</v>
      </c>
    </row>
    <row r="28816" spans="1:4">
      <c r="A28816" t="s">
        <v>80087</v>
      </c>
      <c r="B28816" t="s">
        <v>80088</v>
      </c>
      <c r="D28816" t="str">
        <f t="shared" si="450"/>
        <v>GLSUTY0203 Carolyn Pickel UCCE SUTTERYUBA COUNTIES GL Only</v>
      </c>
    </row>
    <row r="28817" spans="1:4">
      <c r="A28817" t="s">
        <v>80089</v>
      </c>
      <c r="B28817" t="s">
        <v>80090</v>
      </c>
      <c r="D28817" t="str">
        <f t="shared" si="450"/>
        <v>GLHREC0202 Robert Timm HOPLAND REC GL Only</v>
      </c>
    </row>
    <row r="28818" spans="1:4">
      <c r="A28818" t="s">
        <v>80091</v>
      </c>
      <c r="B28818" t="s">
        <v>80092</v>
      </c>
      <c r="D28818" t="str">
        <f t="shared" si="450"/>
        <v>GLFMCP0201 Sharon Mueller UCCE FRESNO MADERA MCP GL Only</v>
      </c>
    </row>
    <row r="28819" spans="1:4">
      <c r="A28819" t="s">
        <v>80093</v>
      </c>
      <c r="B28819" t="s">
        <v>80094</v>
      </c>
      <c r="D28819" t="str">
        <f t="shared" si="450"/>
        <v>GLTULA0200 Steven Wright UCCE TULARE COUNTY GL Only</v>
      </c>
    </row>
    <row r="28820" spans="1:4">
      <c r="A28820" t="s">
        <v>80095</v>
      </c>
      <c r="B28820" t="s">
        <v>80096</v>
      </c>
      <c r="D28820" t="str">
        <f t="shared" si="450"/>
        <v>GLVENT0199 Julie Newman UCCE VENTURA COUNTY GL Only</v>
      </c>
    </row>
    <row r="28821" spans="1:4">
      <c r="A28821" t="s">
        <v>80097</v>
      </c>
      <c r="B28821" t="s">
        <v>80098</v>
      </c>
      <c r="D28821" t="str">
        <f t="shared" si="450"/>
        <v>GLVENT0198 Martha Lopez UCCE VENTURA COUNTY GL Only</v>
      </c>
    </row>
    <row r="28822" spans="1:4">
      <c r="A28822" t="s">
        <v>80099</v>
      </c>
      <c r="B28822" t="s">
        <v>80100</v>
      </c>
      <c r="D28822" t="str">
        <f t="shared" si="450"/>
        <v>GLTULA0197 Carol Frate UCCE TULARE COUNTY GL Only</v>
      </c>
    </row>
    <row r="28823" spans="1:4">
      <c r="A28823" t="s">
        <v>80101</v>
      </c>
      <c r="B28823" t="s">
        <v>80102</v>
      </c>
      <c r="D28823" t="str">
        <f t="shared" si="450"/>
        <v>GLFMCP0196 Richard Coviello UCCE FRESNO MADERA MCP GL Only</v>
      </c>
    </row>
    <row r="28824" spans="1:4">
      <c r="A28824" t="s">
        <v>80103</v>
      </c>
      <c r="B28824" t="s">
        <v>80104</v>
      </c>
      <c r="D28824" t="str">
        <f t="shared" si="450"/>
        <v>GLSANJ0195 William Canevari UCCE SAN JOAQUIN COUNTY GL Only</v>
      </c>
    </row>
    <row r="28825" spans="1:4">
      <c r="A28825" t="s">
        <v>80105</v>
      </c>
      <c r="B28825" t="s">
        <v>80106</v>
      </c>
      <c r="D28825" t="str">
        <f t="shared" si="450"/>
        <v>GLSHAS0194 Concepcion Mendoza UCCE SHASTA COUNTY GL Only</v>
      </c>
    </row>
    <row r="28826" spans="1:4">
      <c r="A28826" t="s">
        <v>80107</v>
      </c>
      <c r="B28826" t="s">
        <v>80108</v>
      </c>
      <c r="D28826" t="str">
        <f t="shared" si="450"/>
        <v>GLSTAN0193 Marsha Campbell UCCE STANISLAUS COUNTY GL Only</v>
      </c>
    </row>
    <row r="28827" spans="1:4">
      <c r="A28827" t="s">
        <v>80109</v>
      </c>
      <c r="B28827" t="s">
        <v>80110</v>
      </c>
      <c r="D28827" t="str">
        <f t="shared" si="450"/>
        <v>GLMEND0192 Glenn Mcgourty UCCE MENDOCINO COUNTY GL Only</v>
      </c>
    </row>
    <row r="28828" spans="1:4">
      <c r="A28828" t="s">
        <v>80111</v>
      </c>
      <c r="B28828" t="s">
        <v>80112</v>
      </c>
      <c r="D28828" t="str">
        <f t="shared" si="450"/>
        <v>GLLUIS0191 Richard Enfield UCCE SAN LUIS OBISPO COUNTY GL Only</v>
      </c>
    </row>
    <row r="28829" spans="1:4">
      <c r="A28829" t="s">
        <v>80113</v>
      </c>
      <c r="B28829" t="s">
        <v>80114</v>
      </c>
      <c r="D28829" t="str">
        <f t="shared" si="450"/>
        <v>GLSNTC0190 Abdelaziz Baameur UCCE SANTA CLARA COUNTY GL Only</v>
      </c>
    </row>
    <row r="28830" spans="1:4">
      <c r="A28830" t="s">
        <v>80115</v>
      </c>
      <c r="B28830" t="s">
        <v>80116</v>
      </c>
      <c r="D28830" t="str">
        <f t="shared" si="450"/>
        <v>GLSONM0189 Linda Garcia UCCE SONOMA COUNTY GL Only</v>
      </c>
    </row>
    <row r="28831" spans="1:4">
      <c r="A28831" t="s">
        <v>80117</v>
      </c>
      <c r="B28831" t="s">
        <v>80118</v>
      </c>
      <c r="D28831" t="str">
        <f t="shared" si="450"/>
        <v>GLKERN0188 Darlene Liesch UCCE KERN COUNTY GL Only</v>
      </c>
    </row>
    <row r="28832" spans="1:4">
      <c r="A28832" t="s">
        <v>80119</v>
      </c>
      <c r="B28832" t="s">
        <v>80120</v>
      </c>
      <c r="D28832" t="str">
        <f t="shared" si="450"/>
        <v>GLMARN0187 Jane Young UCCE MARIN COUNTY GL Only</v>
      </c>
    </row>
    <row r="28833" spans="1:4">
      <c r="A28833" t="s">
        <v>80121</v>
      </c>
      <c r="B28833" t="s">
        <v>80122</v>
      </c>
      <c r="D28833" t="str">
        <f t="shared" si="450"/>
        <v>GLALAM0186 Mohammad Harivandi UCCE ALAMEDA COUNTY GL Only</v>
      </c>
    </row>
    <row r="28834" spans="1:4">
      <c r="A28834" t="s">
        <v>80123</v>
      </c>
      <c r="B28834" t="s">
        <v>80124</v>
      </c>
      <c r="D28834" t="str">
        <f t="shared" si="450"/>
        <v>GLBERN0185 Constance Lexion UCCE SAN BERNARDINO COUNTY GL Only</v>
      </c>
    </row>
    <row r="28835" spans="1:4">
      <c r="A28835" t="s">
        <v>80125</v>
      </c>
      <c r="B28835" t="s">
        <v>80126</v>
      </c>
      <c r="D28835" t="str">
        <f t="shared" si="450"/>
        <v>GLCCMP0184 Carole Paterson UCCE CAPITOL CORRIDOR MCP GL Only</v>
      </c>
    </row>
    <row r="28836" spans="1:4">
      <c r="A28836" t="s">
        <v>80127</v>
      </c>
      <c r="B28836" t="s">
        <v>80128</v>
      </c>
      <c r="D28836" t="str">
        <f t="shared" si="450"/>
        <v>GLSANJ0183 Robert Mullen UCCE SAN JOAQUIN COUNTY GL Only</v>
      </c>
    </row>
    <row r="28837" spans="1:4">
      <c r="A28837" t="s">
        <v>80129</v>
      </c>
      <c r="B28837" t="s">
        <v>80130</v>
      </c>
      <c r="D28837" t="str">
        <f t="shared" si="450"/>
        <v>GLMONT0182 Janice Harwood UCCE MONTEREY COUNTY GL Only</v>
      </c>
    </row>
    <row r="28838" spans="1:4">
      <c r="A28838" t="s">
        <v>80131</v>
      </c>
      <c r="B28838" t="s">
        <v>80132</v>
      </c>
      <c r="D28838" t="str">
        <f t="shared" si="450"/>
        <v>GLTULA0181 G Sibbett UCCE TULARE COUNTY GL Only</v>
      </c>
    </row>
    <row r="28839" spans="1:4">
      <c r="A28839" t="s">
        <v>80133</v>
      </c>
      <c r="B28839" t="s">
        <v>80134</v>
      </c>
      <c r="D28839" t="str">
        <f t="shared" si="450"/>
        <v>GLKERN0180 John Borba UCCE KERN COUNTY GL Only</v>
      </c>
    </row>
    <row r="28840" spans="1:4">
      <c r="A28840" t="s">
        <v>80135</v>
      </c>
      <c r="B28840" t="s">
        <v>80136</v>
      </c>
      <c r="D28840" t="str">
        <f t="shared" si="450"/>
        <v>GLKERN0179 Juan Nunez UCCE KERN COUNTY GL Only</v>
      </c>
    </row>
    <row r="28841" spans="1:4">
      <c r="A28841" t="s">
        <v>80137</v>
      </c>
      <c r="B28841" t="s">
        <v>80138</v>
      </c>
      <c r="D28841" t="str">
        <f t="shared" si="450"/>
        <v>GLSBRB0178 Carol Powell UCCE SANTA BARBARA COUNTY GL Only</v>
      </c>
    </row>
    <row r="28842" spans="1:4">
      <c r="A28842" t="s">
        <v>80139</v>
      </c>
      <c r="B28842" t="s">
        <v>80140</v>
      </c>
      <c r="D28842" t="str">
        <f t="shared" si="450"/>
        <v>GLCCMP0177 Mario Moratorio UCCE CAPITOL CORRIDOR MCP GL Only</v>
      </c>
    </row>
    <row r="28843" spans="1:4">
      <c r="A28843" t="s">
        <v>80141</v>
      </c>
      <c r="B28843" t="s">
        <v>80142</v>
      </c>
      <c r="D28843" t="str">
        <f t="shared" si="450"/>
        <v>GLIPMP0176 Joyce Strand STATEWIDE IPM PROGRAM GL Only</v>
      </c>
    </row>
    <row r="28844" spans="1:4">
      <c r="A28844" t="s">
        <v>80143</v>
      </c>
      <c r="B28844" t="s">
        <v>80144</v>
      </c>
      <c r="D28844" t="str">
        <f t="shared" si="450"/>
        <v>GLKERN0175 Mario Viveros UCCE KERN COUNTY GL Only</v>
      </c>
    </row>
    <row r="28845" spans="1:4">
      <c r="A28845" t="s">
        <v>80145</v>
      </c>
      <c r="B28845" t="s">
        <v>80146</v>
      </c>
      <c r="D28845" t="str">
        <f t="shared" si="450"/>
        <v>GL4HCO0174 Constance Schneider CALIFORNIA STATE 4H OFFICE GL Only</v>
      </c>
    </row>
    <row r="28846" spans="1:4">
      <c r="A28846" t="s">
        <v>80147</v>
      </c>
      <c r="B28846" t="s">
        <v>80148</v>
      </c>
      <c r="D28846" t="str">
        <f t="shared" si="450"/>
        <v>GLTULA0173 Kevin Day UCCE TULARE COUNTY GL Only</v>
      </c>
    </row>
    <row r="28847" spans="1:4">
      <c r="A28847" t="s">
        <v>80149</v>
      </c>
      <c r="B28847" t="s">
        <v>80150</v>
      </c>
      <c r="D28847" t="str">
        <f t="shared" si="450"/>
        <v>GLTEHA0172 Allan Fulton UCCE TEHAMA COUNTY GL Only</v>
      </c>
    </row>
    <row r="28848" spans="1:4">
      <c r="A28848" t="s">
        <v>80151</v>
      </c>
      <c r="B28848" t="s">
        <v>80152</v>
      </c>
      <c r="D28848" t="str">
        <f t="shared" si="450"/>
        <v>GLRIVE0171 James Henry UCCE RIVERSIDE COUNTY GL Only</v>
      </c>
    </row>
    <row r="28849" spans="1:4">
      <c r="A28849" t="s">
        <v>80153</v>
      </c>
      <c r="B28849" t="s">
        <v>80154</v>
      </c>
      <c r="D28849" t="str">
        <f t="shared" si="450"/>
        <v>GLTULA0170 Thomas Shultz UCCE TULARE COUNTY GL Only</v>
      </c>
    </row>
    <row r="28850" spans="1:4">
      <c r="A28850" t="s">
        <v>80155</v>
      </c>
      <c r="B28850" t="s">
        <v>80156</v>
      </c>
      <c r="D28850" t="str">
        <f t="shared" si="450"/>
        <v>GLLUIS0169 Franklin Laemmlen UCCE SAN LUIS OBISPO COUNTY GL Only</v>
      </c>
    </row>
    <row r="28851" spans="1:4">
      <c r="A28851" t="s">
        <v>80157</v>
      </c>
      <c r="B28851" t="s">
        <v>80158</v>
      </c>
      <c r="D28851" t="str">
        <f t="shared" si="450"/>
        <v>GLFMCP0168 Richard Molinar UCCE FRESNO MADERA MCP GL Only</v>
      </c>
    </row>
    <row r="28852" spans="1:4">
      <c r="A28852" t="s">
        <v>80159</v>
      </c>
      <c r="B28852" t="s">
        <v>80160</v>
      </c>
      <c r="D28852" t="str">
        <f t="shared" si="450"/>
        <v>GLDIEG0167 Patti Wooten Swanson UCCE SAN DIEGO COUNTY GL Only</v>
      </c>
    </row>
    <row r="28853" spans="1:4">
      <c r="A28853" t="s">
        <v>80161</v>
      </c>
      <c r="B28853" t="s">
        <v>80162</v>
      </c>
      <c r="D28853" t="str">
        <f t="shared" si="450"/>
        <v>GLSANM0166 Gloria Brown UCCE SAN MATEO COUNTY GL Only</v>
      </c>
    </row>
    <row r="28854" spans="1:4">
      <c r="A28854" t="s">
        <v>80163</v>
      </c>
      <c r="B28854" t="s">
        <v>80164</v>
      </c>
      <c r="D28854" t="str">
        <f t="shared" si="450"/>
        <v>GLDIEG0165 James Bethke UCCE SAN DIEGO COUNTY GL Only</v>
      </c>
    </row>
    <row r="28855" spans="1:4">
      <c r="A28855" t="s">
        <v>80165</v>
      </c>
      <c r="B28855" t="s">
        <v>80166</v>
      </c>
      <c r="D28855" t="str">
        <f t="shared" si="450"/>
        <v>GLSUTY0164 Glenn Nader UCCE SUTTERYUBA COUNTIES GL Only</v>
      </c>
    </row>
    <row r="28856" spans="1:4">
      <c r="A28856" t="s">
        <v>80167</v>
      </c>
      <c r="B28856" t="s">
        <v>80168</v>
      </c>
      <c r="D28856" t="str">
        <f t="shared" si="450"/>
        <v>GLDIEG0163 Carl Bell UCCE SAN DIEGO COUNTY GL Only</v>
      </c>
    </row>
    <row r="28857" spans="1:4">
      <c r="A28857" t="s">
        <v>80169</v>
      </c>
      <c r="B28857" t="s">
        <v>80170</v>
      </c>
      <c r="D28857" t="str">
        <f t="shared" si="450"/>
        <v>GLMONT0162 Steven Koike UCCE MONTEREY COUNTY GL Only</v>
      </c>
    </row>
    <row r="28858" spans="1:4">
      <c r="A28858" t="s">
        <v>80171</v>
      </c>
      <c r="B28858" t="s">
        <v>80172</v>
      </c>
      <c r="D28858" t="str">
        <f t="shared" si="450"/>
        <v>GLPLUM0161 Holly George UCCE PLUMASSIERRA COUNTIES GL Only</v>
      </c>
    </row>
    <row r="28859" spans="1:4">
      <c r="A28859" t="s">
        <v>80173</v>
      </c>
      <c r="B28859" t="s">
        <v>80174</v>
      </c>
      <c r="D28859" t="str">
        <f t="shared" si="450"/>
        <v>GLBUTT0160 Joseph Connell UCCE BUTTE GL Only</v>
      </c>
    </row>
    <row r="28860" spans="1:4">
      <c r="A28860" t="s">
        <v>80175</v>
      </c>
      <c r="B28860" t="s">
        <v>80176</v>
      </c>
      <c r="D28860" t="str">
        <f t="shared" si="450"/>
        <v>GLLAKE0159 Gregory Giusti UCCE LAKE COUNTY GL Only</v>
      </c>
    </row>
    <row r="28861" spans="1:4">
      <c r="A28861" t="s">
        <v>80177</v>
      </c>
      <c r="B28861" t="s">
        <v>80178</v>
      </c>
      <c r="D28861" t="str">
        <f t="shared" si="450"/>
        <v>GLDIEG0158 Leigh Johnson UCCE SAN DIEGO COUNTY GL Only</v>
      </c>
    </row>
    <row r="28862" spans="1:4">
      <c r="A28862" t="s">
        <v>80179</v>
      </c>
      <c r="B28862" t="s">
        <v>80180</v>
      </c>
      <c r="D28862" t="str">
        <f t="shared" si="450"/>
        <v>GLDIEG0157 Vincent Lazaneo UCCE SAN DIEGO COUNTY GL Only</v>
      </c>
    </row>
    <row r="28863" spans="1:4">
      <c r="A28863" t="s">
        <v>80181</v>
      </c>
      <c r="B28863" t="s">
        <v>80182</v>
      </c>
      <c r="D28863" t="str">
        <f t="shared" si="450"/>
        <v>GLCNTR0156 Janet Caprile UCCE CONTRA COSTA COUNTY GL Only</v>
      </c>
    </row>
    <row r="28864" spans="1:4">
      <c r="A28864" t="s">
        <v>80183</v>
      </c>
      <c r="B28864" t="s">
        <v>80184</v>
      </c>
      <c r="D28864" t="str">
        <f t="shared" si="450"/>
        <v>GLSTAN0155 Philip Osterli UCCE STANISLAUS COUNTY GL Only</v>
      </c>
    </row>
    <row r="28865" spans="1:4">
      <c r="A28865" t="s">
        <v>80185</v>
      </c>
      <c r="B28865" t="s">
        <v>80186</v>
      </c>
      <c r="D28865" t="str">
        <f t="shared" si="450"/>
        <v>GLIMPE0153 Juan Guerrero UCCE IMPERIAL COUNTY GL Only</v>
      </c>
    </row>
    <row r="28866" spans="1:4">
      <c r="A28866" t="s">
        <v>80187</v>
      </c>
      <c r="B28866" t="s">
        <v>80188</v>
      </c>
      <c r="D28866" t="str">
        <f t="shared" si="450"/>
        <v>GLSCRZ0151 Steven Tjosvold UCCE SANTA CRUZ COUNTY GL Only</v>
      </c>
    </row>
    <row r="28867" spans="1:4">
      <c r="A28867" t="s">
        <v>80189</v>
      </c>
      <c r="B28867" t="s">
        <v>80190</v>
      </c>
      <c r="D28867" t="str">
        <f t="shared" ref="D28867:D28930" si="451">A28867&amp;" "&amp;B28867</f>
        <v>GLKINC0149 Robert Beede UCCE KINGS COUNTY GL Only</v>
      </c>
    </row>
    <row r="28868" spans="1:4">
      <c r="A28868" t="s">
        <v>80191</v>
      </c>
      <c r="B28868" t="s">
        <v>80192</v>
      </c>
      <c r="D28868" t="str">
        <f t="shared" si="451"/>
        <v>GLTULA0147 Manuel Jimenez UCCE TULARE COUNTY GL Only</v>
      </c>
    </row>
    <row r="28869" spans="1:4">
      <c r="A28869" t="s">
        <v>80193</v>
      </c>
      <c r="B28869" t="s">
        <v>80194</v>
      </c>
      <c r="D28869" t="str">
        <f t="shared" si="451"/>
        <v>GLDIEG0146 Cheryl Wilen UCCE SAN DIEGO COUNTY GL Only</v>
      </c>
    </row>
    <row r="28870" spans="1:4">
      <c r="A28870" t="s">
        <v>80195</v>
      </c>
      <c r="B28870" t="s">
        <v>80196</v>
      </c>
      <c r="D28870" t="str">
        <f t="shared" si="451"/>
        <v>GLSTAN0145 Edward Perry UCCE STANISLAUS COUNTY GL Only</v>
      </c>
    </row>
    <row r="28871" spans="1:4">
      <c r="A28871" t="s">
        <v>80197</v>
      </c>
      <c r="B28871" t="s">
        <v>80198</v>
      </c>
      <c r="D28871" t="str">
        <f t="shared" si="451"/>
        <v>GLKERN0144 Ralph Phillips UCCE KERN COUNTY GL Only</v>
      </c>
    </row>
    <row r="28872" spans="1:4">
      <c r="A28872" t="s">
        <v>80199</v>
      </c>
      <c r="B28872" t="s">
        <v>80200</v>
      </c>
      <c r="D28872" t="str">
        <f t="shared" si="451"/>
        <v>GLIMPE0143 Andrez Montiel UCCE IMPERIAL COUNTY GL Only</v>
      </c>
    </row>
    <row r="28873" spans="1:4">
      <c r="A28873" t="s">
        <v>80201</v>
      </c>
      <c r="B28873" t="s">
        <v>80202</v>
      </c>
      <c r="D28873" t="str">
        <f t="shared" si="451"/>
        <v>GLCCMP0142 Jack Orr UCCE CAPITOL CORRIDOR MCP GL Only</v>
      </c>
    </row>
    <row r="28874" spans="1:4">
      <c r="A28874" t="s">
        <v>80203</v>
      </c>
      <c r="B28874" t="s">
        <v>80204</v>
      </c>
      <c r="D28874" t="str">
        <f t="shared" si="451"/>
        <v>GLTEHA0141 Richard Buchner UCCE TEHAMA COUNTY GL Only</v>
      </c>
    </row>
    <row r="28875" spans="1:4">
      <c r="A28875" t="s">
        <v>80205</v>
      </c>
      <c r="B28875" t="s">
        <v>80206</v>
      </c>
      <c r="D28875" t="str">
        <f t="shared" si="451"/>
        <v>GLTULA0140 Carla Sousa UCCE TULARE COUNTY GL Only</v>
      </c>
    </row>
    <row r="28876" spans="1:4">
      <c r="A28876" t="s">
        <v>80207</v>
      </c>
      <c r="B28876" t="s">
        <v>80208</v>
      </c>
      <c r="D28876" t="str">
        <f t="shared" si="451"/>
        <v>GLBNTO0139 Patricia Johns UCCE SAN BENITO COUNTY GL Only</v>
      </c>
    </row>
    <row r="28877" spans="1:4">
      <c r="A28877" t="s">
        <v>80209</v>
      </c>
      <c r="B28877" t="s">
        <v>80210</v>
      </c>
      <c r="D28877" t="str">
        <f t="shared" si="451"/>
        <v>GLTULA0138 Michelle Le Strange UCCE TULARE COUNTY GL Only</v>
      </c>
    </row>
    <row r="28878" spans="1:4">
      <c r="A28878" t="s">
        <v>80211</v>
      </c>
      <c r="B28878" t="s">
        <v>80212</v>
      </c>
      <c r="D28878" t="str">
        <f t="shared" si="451"/>
        <v>GLMONT0136 William Chaney UCCE MONTEREY COUNTY GL Only</v>
      </c>
    </row>
    <row r="28879" spans="1:4">
      <c r="A28879" t="s">
        <v>80213</v>
      </c>
      <c r="B28879" t="s">
        <v>80214</v>
      </c>
      <c r="D28879" t="str">
        <f t="shared" si="451"/>
        <v>GLFMCP0135 George Leavitt UCCE FRESNO MADERA MCP GL Only</v>
      </c>
    </row>
    <row r="28880" spans="1:4">
      <c r="A28880" t="s">
        <v>80215</v>
      </c>
      <c r="B28880" t="s">
        <v>80216</v>
      </c>
      <c r="D28880" t="str">
        <f t="shared" si="451"/>
        <v>GLSONM0134 Lucia Varela UCCE SONOMA COUNTY GL Only</v>
      </c>
    </row>
    <row r="28881" spans="1:4">
      <c r="A28881" t="s">
        <v>80217</v>
      </c>
      <c r="B28881" t="s">
        <v>80218</v>
      </c>
      <c r="D28881" t="str">
        <f t="shared" si="451"/>
        <v>GLSUTY0133 Janine Hasey UCCE SUTTERYUBA COUNTIES GL Only</v>
      </c>
    </row>
    <row r="28882" spans="1:4">
      <c r="A28882" t="s">
        <v>80219</v>
      </c>
      <c r="B28882" t="s">
        <v>80220</v>
      </c>
      <c r="D28882" t="str">
        <f t="shared" si="451"/>
        <v>GLFMCP0132 Harry Andris UCCE FRESNO MADERA MCP GL Only</v>
      </c>
    </row>
    <row r="28883" spans="1:4">
      <c r="A28883" t="s">
        <v>80221</v>
      </c>
      <c r="B28883" t="s">
        <v>80222</v>
      </c>
      <c r="D28883" t="str">
        <f t="shared" si="451"/>
        <v>GLSONM0131 Paul Vossen UCCE SONOMA COUNTY GL Only</v>
      </c>
    </row>
    <row r="28884" spans="1:4">
      <c r="A28884" t="s">
        <v>80223</v>
      </c>
      <c r="B28884" t="s">
        <v>80224</v>
      </c>
      <c r="D28884" t="str">
        <f t="shared" si="451"/>
        <v>GLCOLU0130 Jerry Schmierer UCCE COLUSA GL Only</v>
      </c>
    </row>
    <row r="28885" spans="1:4">
      <c r="A28885" t="s">
        <v>80225</v>
      </c>
      <c r="B28885" t="s">
        <v>80226</v>
      </c>
      <c r="D28885" t="str">
        <f t="shared" si="451"/>
        <v>GLVENT0129 Rose Hayden Smith UCCE VENTURA COUNTY GL Only</v>
      </c>
    </row>
    <row r="28886" spans="1:4">
      <c r="A28886" t="s">
        <v>80227</v>
      </c>
      <c r="B28886" t="s">
        <v>80228</v>
      </c>
      <c r="D28886" t="str">
        <f t="shared" si="451"/>
        <v>GLBUTT0128 Susan Donohue UCCE BUTTE GL Only</v>
      </c>
    </row>
    <row r="28887" spans="1:4">
      <c r="A28887" t="s">
        <v>80229</v>
      </c>
      <c r="B28887" t="s">
        <v>80230</v>
      </c>
      <c r="D28887" t="str">
        <f t="shared" si="451"/>
        <v>GLKERN0127 Margaret Johns UCCE KERN COUNTY GL Only</v>
      </c>
    </row>
    <row r="28888" spans="1:4">
      <c r="A28888" t="s">
        <v>80231</v>
      </c>
      <c r="B28888" t="s">
        <v>80232</v>
      </c>
      <c r="D28888" t="str">
        <f t="shared" si="451"/>
        <v>GLSANJ0126 Paul Verdegaal UCCE SAN JOAQUIN COUNTY GL Only</v>
      </c>
    </row>
    <row r="28889" spans="1:4">
      <c r="A28889" t="s">
        <v>80233</v>
      </c>
      <c r="B28889" t="s">
        <v>80234</v>
      </c>
      <c r="D28889" t="str">
        <f t="shared" si="451"/>
        <v>GLMARN0125 Pavel Svihra UCCE MARIN COUNTY GL Only</v>
      </c>
    </row>
    <row r="28890" spans="1:4">
      <c r="A28890" t="s">
        <v>80235</v>
      </c>
      <c r="B28890" t="s">
        <v>80236</v>
      </c>
      <c r="D28890" t="str">
        <f t="shared" si="451"/>
        <v>GLNAPA0124 John Roncoroni UCCE NAPA COUNTY GL Only</v>
      </c>
    </row>
    <row r="28891" spans="1:4">
      <c r="A28891" t="s">
        <v>80237</v>
      </c>
      <c r="B28891" t="s">
        <v>80238</v>
      </c>
      <c r="D28891" t="str">
        <f t="shared" si="451"/>
        <v>GLMERC0123 Richard Mahacek UCCE MERCED COUNTY GL Only</v>
      </c>
    </row>
    <row r="28892" spans="1:4">
      <c r="A28892" t="s">
        <v>80239</v>
      </c>
      <c r="B28892" t="s">
        <v>80240</v>
      </c>
      <c r="D28892" t="str">
        <f t="shared" si="451"/>
        <v>GLKERN0122 Donald Luvisi UCCE KERN COUNTY GL Only</v>
      </c>
    </row>
    <row r="28893" spans="1:4">
      <c r="A28893" t="s">
        <v>80241</v>
      </c>
      <c r="B28893" t="s">
        <v>80242</v>
      </c>
      <c r="D28893" t="str">
        <f t="shared" si="451"/>
        <v>GLRIVE0121 Douglas Kuney UCCE RIVERSIDE COUNTY GL Only</v>
      </c>
    </row>
    <row r="28894" spans="1:4">
      <c r="A28894" t="s">
        <v>80243</v>
      </c>
      <c r="B28894" t="s">
        <v>80244</v>
      </c>
      <c r="D28894" t="str">
        <f t="shared" si="451"/>
        <v>GLSANJ0120 Anna Martin UCCE SAN JOAQUIN COUNTY GL Only</v>
      </c>
    </row>
    <row r="28895" spans="1:4">
      <c r="A28895" t="s">
        <v>80245</v>
      </c>
      <c r="B28895" t="s">
        <v>80246</v>
      </c>
      <c r="D28895" t="str">
        <f t="shared" si="451"/>
        <v>GLLOSA0119 Dennis Pittenger UCCE LOS ANGELES COUNTY GL Only</v>
      </c>
    </row>
    <row r="28896" spans="1:4">
      <c r="A28896" t="s">
        <v>80247</v>
      </c>
      <c r="B28896" t="s">
        <v>80248</v>
      </c>
      <c r="D28896" t="str">
        <f t="shared" si="451"/>
        <v>GLSHAS0118 Larry Forero UCCE SHASTA COUNTY GL Only</v>
      </c>
    </row>
    <row r="28897" spans="1:4">
      <c r="A28897" t="s">
        <v>80249</v>
      </c>
      <c r="B28897" t="s">
        <v>80250</v>
      </c>
      <c r="D28897" t="str">
        <f t="shared" si="451"/>
        <v>GLTULA0117 William Peacock UCCE TULARE COUNTY GL Only</v>
      </c>
    </row>
    <row r="28898" spans="1:4">
      <c r="A28898" t="s">
        <v>80251</v>
      </c>
      <c r="B28898" t="s">
        <v>80252</v>
      </c>
      <c r="D28898" t="str">
        <f t="shared" si="451"/>
        <v>GLLOSA0116 Sabrina Drill UCCE LOS ANGELES COUNTY GL Only</v>
      </c>
    </row>
    <row r="28899" spans="1:4">
      <c r="A28899" t="s">
        <v>80253</v>
      </c>
      <c r="B28899" t="s">
        <v>80254</v>
      </c>
      <c r="D28899" t="str">
        <f t="shared" si="451"/>
        <v>GLACHE0114 Brenna Castro Carlson HUMAN ECOLOGY GL Only</v>
      </c>
    </row>
    <row r="28900" spans="1:4">
      <c r="A28900" t="s">
        <v>80255</v>
      </c>
      <c r="B28900" t="s">
        <v>80256</v>
      </c>
      <c r="D28900" t="str">
        <f t="shared" si="451"/>
        <v>GLGSM10113 Noah Gift GRADUATE SCHOOL OF MANAGEMENT GL Only</v>
      </c>
    </row>
    <row r="28901" spans="1:4">
      <c r="A28901" t="s">
        <v>80257</v>
      </c>
      <c r="B28901" t="s">
        <v>80258</v>
      </c>
      <c r="D28901" t="str">
        <f t="shared" si="451"/>
        <v>GLLLAW0112 Ashutosh A Bhagwat SCHOOL OF LAW GL Only</v>
      </c>
    </row>
    <row r="28902" spans="1:4">
      <c r="A28902" t="s">
        <v>80259</v>
      </c>
      <c r="B28902" t="s">
        <v>80260</v>
      </c>
      <c r="D28902" t="str">
        <f t="shared" si="451"/>
        <v>GLLGAR0111 Dzhambul Akkaziev GERMAN And RUSSIAN GL Only</v>
      </c>
    </row>
    <row r="28903" spans="1:4">
      <c r="A28903" t="s">
        <v>80261</v>
      </c>
      <c r="B28903" t="s">
        <v>80262</v>
      </c>
      <c r="D28903" t="str">
        <f t="shared" si="451"/>
        <v>GLLMAT0110 Cooper Jacob MATHEMATICS GL Only</v>
      </c>
    </row>
    <row r="28904" spans="1:4">
      <c r="A28904" t="s">
        <v>80263</v>
      </c>
      <c r="B28904" t="s">
        <v>80264</v>
      </c>
      <c r="D28904" t="str">
        <f t="shared" si="451"/>
        <v>GLADNO0109 Amy Joy AGR And ENV SCI DEANS OFFICE GL Only</v>
      </c>
    </row>
    <row r="28905" spans="1:4">
      <c r="A28905" t="s">
        <v>80265</v>
      </c>
      <c r="B28905" t="s">
        <v>80266</v>
      </c>
      <c r="D28905" t="str">
        <f t="shared" si="451"/>
        <v>GLMNEU0108 Jaclyn Fox MED Neurology GL Only</v>
      </c>
    </row>
    <row r="28906" spans="1:4">
      <c r="A28906" t="s">
        <v>80267</v>
      </c>
      <c r="B28906" t="s">
        <v>80268</v>
      </c>
      <c r="D28906" t="str">
        <f t="shared" si="451"/>
        <v>GLLECN0107 James Bushnell ECONOMICS GL Only</v>
      </c>
    </row>
    <row r="28907" spans="1:4">
      <c r="A28907" t="s">
        <v>80269</v>
      </c>
      <c r="B28907" t="s">
        <v>80270</v>
      </c>
      <c r="D28907" t="str">
        <f t="shared" si="451"/>
        <v>GLLHIS0106 Ruth Rosen HISTORY GL Only</v>
      </c>
    </row>
    <row r="28908" spans="1:4">
      <c r="A28908" t="s">
        <v>80271</v>
      </c>
      <c r="B28908" t="s">
        <v>80272</v>
      </c>
      <c r="D28908" t="str">
        <f t="shared" si="451"/>
        <v>GLACHE0105 Elizabeth Boults HUMAN ECOLOGY GL Only</v>
      </c>
    </row>
    <row r="28909" spans="1:4">
      <c r="A28909" t="s">
        <v>80273</v>
      </c>
      <c r="B28909" t="s">
        <v>80274</v>
      </c>
      <c r="D28909" t="str">
        <f t="shared" si="451"/>
        <v>GLLPHY0104 James Crutchfield PHYSICS GL Only</v>
      </c>
    </row>
    <row r="28910" spans="1:4">
      <c r="A28910" t="s">
        <v>80275</v>
      </c>
      <c r="B28910" t="s">
        <v>80276</v>
      </c>
      <c r="D28910" t="str">
        <f t="shared" si="451"/>
        <v>GLLCHE0103 Chenchen Song CHEMISTRY GL Only</v>
      </c>
    </row>
    <row r="28911" spans="1:4">
      <c r="A28911" t="s">
        <v>80277</v>
      </c>
      <c r="B28911" t="s">
        <v>80278</v>
      </c>
      <c r="D28911" t="str">
        <f t="shared" si="451"/>
        <v>GLBNPB0102 Natalia Caporale NEURO PHYSIO And BEHAVIOR GL Only</v>
      </c>
    </row>
    <row r="28912" spans="1:4">
      <c r="A28912" t="s">
        <v>80279</v>
      </c>
      <c r="B28912" t="s">
        <v>80280</v>
      </c>
      <c r="D28912" t="str">
        <f t="shared" si="451"/>
        <v>GLADES0101 Jesus Barajas ENVIRONMENTAL SCIENCE And POLICY GL Only</v>
      </c>
    </row>
    <row r="28913" spans="1:4">
      <c r="A28913" t="s">
        <v>80281</v>
      </c>
      <c r="B28913" t="s">
        <v>80282</v>
      </c>
      <c r="D28913" t="str">
        <f t="shared" si="451"/>
        <v>GLLCLA0100 Elizabeth G Harvey CLASSICS GL Only</v>
      </c>
    </row>
    <row r="28914" spans="1:4">
      <c r="A28914" t="s">
        <v>80283</v>
      </c>
      <c r="B28914" t="s">
        <v>80284</v>
      </c>
      <c r="D28914" t="str">
        <f t="shared" si="451"/>
        <v>GLLEAL0099 Katherine Mezur EAST ASIAN LANG And CULTURES GL Only</v>
      </c>
    </row>
    <row r="28915" spans="1:4">
      <c r="A28915" t="s">
        <v>80285</v>
      </c>
      <c r="B28915" t="s">
        <v>80286</v>
      </c>
      <c r="D28915" t="str">
        <f t="shared" si="451"/>
        <v>GLLHIS0098 Hidetaka Hirota HISTORY GL Only</v>
      </c>
    </row>
    <row r="28916" spans="1:4">
      <c r="A28916" t="s">
        <v>80287</v>
      </c>
      <c r="B28916" t="s">
        <v>80288</v>
      </c>
      <c r="D28916" t="str">
        <f t="shared" si="451"/>
        <v>GLLPOL0097 Adrienne Laura Hosek POLITICAL SCIENCE GL Only</v>
      </c>
    </row>
    <row r="28917" spans="1:4">
      <c r="A28917" t="s">
        <v>80289</v>
      </c>
      <c r="B28917" t="s">
        <v>80290</v>
      </c>
      <c r="D28917" t="str">
        <f t="shared" si="451"/>
        <v>GLLSTA0096 Miles Lopes STATISTICS GL Only</v>
      </c>
    </row>
    <row r="28918" spans="1:4">
      <c r="A28918" t="s">
        <v>80291</v>
      </c>
      <c r="B28918" t="s">
        <v>80292</v>
      </c>
      <c r="D28918" t="str">
        <f t="shared" si="451"/>
        <v>GLLEPS0095 Maxwell Rudolph EARTH And PLANETARY SCIENCES GL Only</v>
      </c>
    </row>
    <row r="28919" spans="1:4">
      <c r="A28919" t="s">
        <v>80293</v>
      </c>
      <c r="B28919" t="s">
        <v>80294</v>
      </c>
      <c r="D28919" t="str">
        <f t="shared" si="451"/>
        <v>GLBNPB0094 Rebecca Calisi NEURO PHYSIO And BEHAVIOR GL Only</v>
      </c>
    </row>
    <row r="28920" spans="1:4">
      <c r="A28920" t="s">
        <v>80295</v>
      </c>
      <c r="B28920" t="s">
        <v>80296</v>
      </c>
      <c r="D28920" t="str">
        <f t="shared" si="451"/>
        <v>GLACHE0093 Jennifer Falbe HUMAN ECOLOGY GL Only</v>
      </c>
    </row>
    <row r="28921" spans="1:4">
      <c r="A28921" t="s">
        <v>80297</v>
      </c>
      <c r="B28921" t="s">
        <v>80298</v>
      </c>
      <c r="D28921" t="str">
        <f t="shared" si="451"/>
        <v>GLLCHI0092 Leon Salvatierra CHICANO STUDIES GL Only</v>
      </c>
    </row>
    <row r="28922" spans="1:4">
      <c r="A28922" t="s">
        <v>80299</v>
      </c>
      <c r="B28922" t="s">
        <v>80300</v>
      </c>
      <c r="D28922" t="str">
        <f t="shared" si="451"/>
        <v>GLGSM10091 Sylvia Flatt GRADUATE SCHOOL OF MANAGEMENT GL Only</v>
      </c>
    </row>
    <row r="28923" spans="1:4">
      <c r="A28923" t="s">
        <v>80301</v>
      </c>
      <c r="B28923" t="s">
        <v>80302</v>
      </c>
      <c r="D28923" t="str">
        <f t="shared" si="451"/>
        <v>GLLCHE0090 Marie Anne Heffern CHEMISTRY GL Only</v>
      </c>
    </row>
    <row r="28924" spans="1:4">
      <c r="A28924" t="s">
        <v>80303</v>
      </c>
      <c r="B28924" t="s">
        <v>80304</v>
      </c>
      <c r="D28924" t="str">
        <f t="shared" si="451"/>
        <v>GLANUT0089 Lauren Au NUTRITION GL Only</v>
      </c>
    </row>
    <row r="28925" spans="1:4">
      <c r="A28925" t="s">
        <v>80305</v>
      </c>
      <c r="B28925" t="s">
        <v>80306</v>
      </c>
      <c r="D28925" t="str">
        <f t="shared" si="451"/>
        <v>GLALAW0088 Rebecca Hernandez LAND AIR And WATER RESOURCES GL Only</v>
      </c>
    </row>
    <row r="28926" spans="1:4">
      <c r="A28926" t="s">
        <v>80307</v>
      </c>
      <c r="B28926" t="s">
        <v>80308</v>
      </c>
      <c r="D28926" t="str">
        <f t="shared" si="451"/>
        <v>GLMERM0087 Rose Kagawa MED Emergency Medicine GL Only</v>
      </c>
    </row>
    <row r="28927" spans="1:4">
      <c r="A28927" t="s">
        <v>80309</v>
      </c>
      <c r="B28927" t="s">
        <v>80310</v>
      </c>
      <c r="D28927" t="str">
        <f t="shared" si="451"/>
        <v>GLMERM0086 Veronica Pear MED Emergency Medicine GL Only</v>
      </c>
    </row>
    <row r="28928" spans="1:4">
      <c r="A28928" t="s">
        <v>80311</v>
      </c>
      <c r="B28928" t="s">
        <v>80312</v>
      </c>
      <c r="D28928" t="str">
        <f t="shared" si="451"/>
        <v>GLACHE0085 Noli Brazil HUMAN ECOLOGY GL Only</v>
      </c>
    </row>
    <row r="28929" spans="1:4">
      <c r="A28929" t="s">
        <v>80313</v>
      </c>
      <c r="B28929" t="s">
        <v>80314</v>
      </c>
      <c r="D28929" t="str">
        <f t="shared" si="451"/>
        <v>GLLREL0084 Layne Little RELIGIOUS STUDIES GL Only</v>
      </c>
    </row>
    <row r="28930" spans="1:4">
      <c r="A28930" t="s">
        <v>80315</v>
      </c>
      <c r="B28930" t="s">
        <v>80316</v>
      </c>
      <c r="D28930" t="str">
        <f t="shared" si="451"/>
        <v>GLLPOL0083 Ryan Hubert POLITICAL SCIENCE GL Only</v>
      </c>
    </row>
    <row r="28931" spans="1:4">
      <c r="A28931" t="s">
        <v>80317</v>
      </c>
      <c r="B28931" t="s">
        <v>80318</v>
      </c>
      <c r="D28931" t="str">
        <f t="shared" ref="D28931:D28994" si="452">A28931&amp;" "&amp;B28931</f>
        <v>GLDEDU0082 Jennifer Higgs EDUCATION GL Only</v>
      </c>
    </row>
    <row r="28932" spans="1:4">
      <c r="A28932" t="s">
        <v>80319</v>
      </c>
      <c r="B28932" t="s">
        <v>80320</v>
      </c>
      <c r="D28932" t="str">
        <f t="shared" si="452"/>
        <v>GLMFCM0081 Adeola Oni Orisan MED Family And Community Med GL Only</v>
      </c>
    </row>
    <row r="28933" spans="1:4">
      <c r="A28933" t="s">
        <v>80321</v>
      </c>
      <c r="B28933" t="s">
        <v>80322</v>
      </c>
      <c r="D28933" t="str">
        <f t="shared" si="452"/>
        <v>GLLCHI0080 Michael Singh CHICANO STUDIES GL Only</v>
      </c>
    </row>
    <row r="28934" spans="1:4">
      <c r="A28934" t="s">
        <v>80323</v>
      </c>
      <c r="B28934" t="s">
        <v>80324</v>
      </c>
      <c r="D28934" t="str">
        <f t="shared" si="452"/>
        <v>GLVVMB0079 Candice Price VM MOLECULAR BIO SCIENCES GL Only</v>
      </c>
    </row>
    <row r="28935" spans="1:4">
      <c r="A28935" t="s">
        <v>80325</v>
      </c>
      <c r="B28935" t="s">
        <v>80326</v>
      </c>
      <c r="D28935" t="str">
        <f t="shared" si="452"/>
        <v>GLLPOL0078 Rachel Iv Bernhard POLITICAL SCIENCE GL Only</v>
      </c>
    </row>
    <row r="28936" spans="1:4">
      <c r="A28936" t="s">
        <v>80327</v>
      </c>
      <c r="B28936" t="s">
        <v>80328</v>
      </c>
      <c r="D28936" t="str">
        <f t="shared" si="452"/>
        <v>GLLAHI0077 Emily Gui ART And ART HISTORY GL Only</v>
      </c>
    </row>
    <row r="28937" spans="1:4">
      <c r="A28937" t="s">
        <v>80329</v>
      </c>
      <c r="B28937" t="s">
        <v>80330</v>
      </c>
      <c r="D28937" t="str">
        <f t="shared" si="452"/>
        <v>GLEBME0076 Yi Xue BIOMEDICAL ENGINEERING GL Only</v>
      </c>
    </row>
    <row r="28938" spans="1:4">
      <c r="A28938" t="s">
        <v>80331</v>
      </c>
      <c r="B28938" t="s">
        <v>80332</v>
      </c>
      <c r="D28938" t="str">
        <f t="shared" si="452"/>
        <v>GLLDRA0075 Erika Chong Shuch THEATRE And DANCE GL Only</v>
      </c>
    </row>
    <row r="28939" spans="1:4">
      <c r="A28939" t="s">
        <v>80333</v>
      </c>
      <c r="B28939" t="s">
        <v>80334</v>
      </c>
      <c r="D28939" t="str">
        <f t="shared" si="452"/>
        <v>GLBEES0074 Nina Kelly UCB ESPM ECOSYSTEM SCI DIV GL Only</v>
      </c>
    </row>
    <row r="28940" spans="1:4">
      <c r="A28940" t="s">
        <v>80335</v>
      </c>
      <c r="B28940" t="s">
        <v>80336</v>
      </c>
      <c r="D28940" t="str">
        <f t="shared" si="452"/>
        <v>GLLHUM0073 Mel Chen HUMANITIES GL Only</v>
      </c>
    </row>
    <row r="28941" spans="1:4">
      <c r="A28941" t="s">
        <v>80337</v>
      </c>
      <c r="B28941" t="s">
        <v>80338</v>
      </c>
      <c r="D28941" t="str">
        <f t="shared" si="452"/>
        <v>GLLUWP0072 Joseph Horton UNIVERSITY WRITING PROGRAM GL Only</v>
      </c>
    </row>
    <row r="28942" spans="1:4">
      <c r="A28942" t="s">
        <v>80339</v>
      </c>
      <c r="B28942" t="s">
        <v>80340</v>
      </c>
      <c r="D28942" t="str">
        <f t="shared" si="452"/>
        <v>GLLDES0071 Rosemary Kelly DEPARTMENT OF DESIGN GL Only</v>
      </c>
    </row>
    <row r="28943" spans="1:4">
      <c r="A28943" t="s">
        <v>80341</v>
      </c>
      <c r="B28943" t="s">
        <v>80342</v>
      </c>
      <c r="D28943" t="str">
        <f t="shared" si="452"/>
        <v>GLMNEU0070 Nina Dronkers MED Neurology GL Only</v>
      </c>
    </row>
    <row r="28944" spans="1:4">
      <c r="A28944" t="s">
        <v>80343</v>
      </c>
      <c r="B28944" t="s">
        <v>80344</v>
      </c>
      <c r="D28944" t="str">
        <f t="shared" si="452"/>
        <v>GLDEDU0069 Faheemah Mustafaa EDUCATION GL Only</v>
      </c>
    </row>
    <row r="28945" spans="1:4">
      <c r="A28945" t="s">
        <v>80345</v>
      </c>
      <c r="B28945" t="s">
        <v>80346</v>
      </c>
      <c r="D28945" t="str">
        <f t="shared" si="452"/>
        <v>GLAPPA0068 Tiffany Lowe Power PLANT PATHOLOGY GL Only</v>
      </c>
    </row>
    <row r="28946" spans="1:4">
      <c r="A28946" t="s">
        <v>80347</v>
      </c>
      <c r="B28946" t="s">
        <v>80348</v>
      </c>
      <c r="D28946" t="str">
        <f t="shared" si="452"/>
        <v>GLAWFC0067 Justine Smith WILDLIFE And FISHERIES BIOLOGY GL Only</v>
      </c>
    </row>
    <row r="28947" spans="1:4">
      <c r="A28947" t="s">
        <v>80349</v>
      </c>
      <c r="B28947" t="s">
        <v>80350</v>
      </c>
      <c r="D28947" t="str">
        <f t="shared" si="452"/>
        <v>GLEBME0066 Aaron M Streets BIOMEDICAL ENGINEERING GL Only</v>
      </c>
    </row>
    <row r="28948" spans="1:4">
      <c r="A28948" t="s">
        <v>80351</v>
      </c>
      <c r="B28948" t="s">
        <v>80352</v>
      </c>
      <c r="D28948" t="str">
        <f t="shared" si="452"/>
        <v>GLLLAW0065 William Dodge SCHOOL OF LAW GL Only</v>
      </c>
    </row>
    <row r="28949" spans="1:4">
      <c r="A28949" t="s">
        <v>80353</v>
      </c>
      <c r="B28949" t="s">
        <v>80354</v>
      </c>
      <c r="D28949" t="str">
        <f t="shared" si="452"/>
        <v>GLLMUS0064 Kyle Bruckmann MUSIC GL Only</v>
      </c>
    </row>
    <row r="28950" spans="1:4">
      <c r="A28950" t="s">
        <v>80355</v>
      </c>
      <c r="B28950" t="s">
        <v>80356</v>
      </c>
      <c r="D28950" t="str">
        <f t="shared" si="452"/>
        <v>GLLMUS0063 Hrafnhildur Atladottir MUSIC GL Only</v>
      </c>
    </row>
    <row r="28951" spans="1:4">
      <c r="A28951" t="s">
        <v>80357</v>
      </c>
      <c r="B28951" t="s">
        <v>80358</v>
      </c>
      <c r="D28951" t="str">
        <f t="shared" si="452"/>
        <v>GLEMAE0062 Kazuo Yamazaki MECHANICAL And AEROSPACE ENGR GL Only</v>
      </c>
    </row>
    <row r="28952" spans="1:4">
      <c r="A28952" t="s">
        <v>80359</v>
      </c>
      <c r="B28952" t="s">
        <v>80360</v>
      </c>
      <c r="D28952" t="str">
        <f t="shared" si="452"/>
        <v>GLECEE0061 David Jones CIVIL And ENVIRONMENTAL ENGR GL Only</v>
      </c>
    </row>
    <row r="28953" spans="1:4">
      <c r="A28953" t="s">
        <v>80361</v>
      </c>
      <c r="B28953" t="s">
        <v>80362</v>
      </c>
      <c r="D28953" t="str">
        <f t="shared" si="452"/>
        <v>GLEMAE0060 David Horsley MECHANICAL And AEROSPACE ENGR GL Only</v>
      </c>
    </row>
    <row r="28954" spans="1:4">
      <c r="A28954" t="s">
        <v>80363</v>
      </c>
      <c r="B28954" t="s">
        <v>80364</v>
      </c>
      <c r="D28954" t="str">
        <f t="shared" si="452"/>
        <v>GLLLAW0059 Jessica Notini SCHOOL OF LAW GL Only</v>
      </c>
    </row>
    <row r="28955" spans="1:4">
      <c r="A28955" t="s">
        <v>80365</v>
      </c>
      <c r="B28955" t="s">
        <v>80366</v>
      </c>
      <c r="D28955" t="str">
        <f t="shared" si="452"/>
        <v>GLLAMS0058 Michael Cohen AMERICAN STUDIES GL Only</v>
      </c>
    </row>
    <row r="28956" spans="1:4">
      <c r="A28956" t="s">
        <v>80367</v>
      </c>
      <c r="B28956" t="s">
        <v>80368</v>
      </c>
      <c r="D28956" t="str">
        <f t="shared" si="452"/>
        <v>GLLLAW0057 Amelia Miazad SCHOOL OF LAW GL Only</v>
      </c>
    </row>
    <row r="28957" spans="1:4">
      <c r="A28957" t="s">
        <v>80369</v>
      </c>
      <c r="B28957" t="s">
        <v>80370</v>
      </c>
      <c r="D28957" t="str">
        <f t="shared" si="452"/>
        <v>GLLCHE0056 Max Helix CHEMISTRY GL Only</v>
      </c>
    </row>
    <row r="28958" spans="1:4">
      <c r="A28958" t="s">
        <v>80371</v>
      </c>
      <c r="B28958" t="s">
        <v>80372</v>
      </c>
      <c r="D28958" t="str">
        <f t="shared" si="452"/>
        <v>GLLMUS0055 Ellen Rose MUSIC GL Only</v>
      </c>
    </row>
    <row r="28959" spans="1:4">
      <c r="A28959" t="s">
        <v>80373</v>
      </c>
      <c r="B28959" t="s">
        <v>80374</v>
      </c>
      <c r="D28959" t="str">
        <f t="shared" si="452"/>
        <v>GLLMUS0054 Michael Goldberg MUSIC GL Only</v>
      </c>
    </row>
    <row r="28960" spans="1:4">
      <c r="A28960" t="s">
        <v>80375</v>
      </c>
      <c r="B28960" t="s">
        <v>80376</v>
      </c>
      <c r="D28960" t="str">
        <f t="shared" si="452"/>
        <v>GLLCOM0053 Ralph Hexter COMPARATIVE LITERATURE GL Only</v>
      </c>
    </row>
    <row r="28961" spans="1:4">
      <c r="A28961" t="s">
        <v>80377</v>
      </c>
      <c r="B28961" t="s">
        <v>80378</v>
      </c>
      <c r="D28961" t="str">
        <f t="shared" si="452"/>
        <v>GLLHCS0052 Harvey Dong HISTORY PROJECT UCD GL Only</v>
      </c>
    </row>
    <row r="28962" spans="1:4">
      <c r="A28962" t="s">
        <v>80379</v>
      </c>
      <c r="B28962" t="s">
        <v>80380</v>
      </c>
      <c r="D28962" t="str">
        <f t="shared" si="452"/>
        <v>GLMNEU0051 Kimberly Miller MED Neurology GL Only</v>
      </c>
    </row>
    <row r="28963" spans="1:4">
      <c r="A28963" t="s">
        <v>80381</v>
      </c>
      <c r="B28963" t="s">
        <v>80382</v>
      </c>
      <c r="D28963" t="str">
        <f t="shared" si="452"/>
        <v>GLNPIN0050 Patricia Crawford NUTRITION POLICY INSTITUTE GL Only</v>
      </c>
    </row>
    <row r="28964" spans="1:4">
      <c r="A28964" t="s">
        <v>80383</v>
      </c>
      <c r="B28964" t="s">
        <v>80384</v>
      </c>
      <c r="D28964" t="str">
        <f t="shared" si="452"/>
        <v>GLECEE0049 Norman Abrahamson CIVIL And ENVIRONMENTAL ENGR GL Only</v>
      </c>
    </row>
    <row r="28965" spans="1:4">
      <c r="A28965" t="s">
        <v>80385</v>
      </c>
      <c r="B28965" t="s">
        <v>80386</v>
      </c>
      <c r="D28965" t="str">
        <f t="shared" si="452"/>
        <v>GLLMAT0048 Stefan Schonsheck MATHEMATICS GL Only</v>
      </c>
    </row>
    <row r="28966" spans="1:4">
      <c r="A28966" t="s">
        <v>80387</v>
      </c>
      <c r="B28966" t="s">
        <v>80388</v>
      </c>
      <c r="D28966" t="str">
        <f t="shared" si="452"/>
        <v>GLNBPS0047 Ashraf El Kereamy UCR CE BOTANY And PLANT SCIENCES GL Only</v>
      </c>
    </row>
    <row r="28967" spans="1:4">
      <c r="A28967" t="s">
        <v>80389</v>
      </c>
      <c r="B28967" t="s">
        <v>80390</v>
      </c>
      <c r="D28967" t="str">
        <f t="shared" si="452"/>
        <v>GLMFCM0046 Rian Rutherford MED Family And Community Med GL Only</v>
      </c>
    </row>
    <row r="28968" spans="1:4">
      <c r="A28968" t="s">
        <v>80391</v>
      </c>
      <c r="B28968" t="s">
        <v>80392</v>
      </c>
      <c r="D28968" t="str">
        <f t="shared" si="452"/>
        <v>GLMEPM0045 Michelle Ko MED Public Health Sciences GL Only</v>
      </c>
    </row>
    <row r="28969" spans="1:4">
      <c r="A28969" t="s">
        <v>80393</v>
      </c>
      <c r="B28969" t="s">
        <v>80394</v>
      </c>
      <c r="D28969" t="str">
        <f t="shared" si="452"/>
        <v>GLALAW0044 Won Sik Choi LAND AIR And WATER RESOURCES GL Only</v>
      </c>
    </row>
    <row r="28970" spans="1:4">
      <c r="A28970" t="s">
        <v>80395</v>
      </c>
      <c r="B28970" t="s">
        <v>80396</v>
      </c>
      <c r="D28970" t="str">
        <f t="shared" si="452"/>
        <v>GLAVIT0043 Megan Bartlett VITICULTURE And ENOLOGY GL Only</v>
      </c>
    </row>
    <row r="28971" spans="1:4">
      <c r="A28971" t="s">
        <v>80397</v>
      </c>
      <c r="B28971" t="s">
        <v>80398</v>
      </c>
      <c r="D28971" t="str">
        <f t="shared" si="452"/>
        <v>GLLMUS0042 Scott Linford MUSIC GL Only</v>
      </c>
    </row>
    <row r="28972" spans="1:4">
      <c r="A28972" t="s">
        <v>80399</v>
      </c>
      <c r="B28972" t="s">
        <v>80400</v>
      </c>
      <c r="D28972" t="str">
        <f t="shared" si="452"/>
        <v>GLLPHY0041 Emilija Pantic PHYSICS GL Only</v>
      </c>
    </row>
    <row r="28973" spans="1:4">
      <c r="A28973" t="s">
        <v>80401</v>
      </c>
      <c r="B28973" t="s">
        <v>80402</v>
      </c>
      <c r="D28973" t="str">
        <f t="shared" si="452"/>
        <v>GLIMGM0040 Reshma Gupta MED Int Med Genl Medicine GL Only</v>
      </c>
    </row>
    <row r="28974" spans="1:4">
      <c r="A28974" t="s">
        <v>80403</v>
      </c>
      <c r="B28974" t="s">
        <v>80404</v>
      </c>
      <c r="D28974" t="str">
        <f t="shared" si="452"/>
        <v>GLLPOL0039 Lauren Peritz POLITICAL SCIENCE GL Only</v>
      </c>
    </row>
    <row r="28975" spans="1:4">
      <c r="A28975" t="s">
        <v>80405</v>
      </c>
      <c r="B28975" t="s">
        <v>80406</v>
      </c>
      <c r="D28975" t="str">
        <f t="shared" si="452"/>
        <v>GLLUWP0038 Erika I Tremblay UNIVERSITY WRITING PROGRAM GL Only</v>
      </c>
    </row>
    <row r="28976" spans="1:4">
      <c r="A28976" t="s">
        <v>80407</v>
      </c>
      <c r="B28976" t="s">
        <v>80408</v>
      </c>
      <c r="D28976" t="str">
        <f t="shared" si="452"/>
        <v>GLMPED0037 Geoanna Bautista MED Pediatrics GL Only</v>
      </c>
    </row>
    <row r="28977" spans="1:4">
      <c r="A28977" t="s">
        <v>80409</v>
      </c>
      <c r="B28977" t="s">
        <v>80410</v>
      </c>
      <c r="D28977" t="str">
        <f t="shared" si="452"/>
        <v>GLIMHP0036 Simon Ascher MED Int Med Hospitalist GL Only</v>
      </c>
    </row>
    <row r="28978" spans="1:4">
      <c r="A28978" t="s">
        <v>80411</v>
      </c>
      <c r="B28978" t="s">
        <v>80412</v>
      </c>
      <c r="D28978" t="str">
        <f t="shared" si="452"/>
        <v>GLIMCA0035 Martin Cadeiras MED INT MED CARDIOLOGY GL Only</v>
      </c>
    </row>
    <row r="28979" spans="1:4">
      <c r="A28979" t="s">
        <v>80413</v>
      </c>
      <c r="B28979" t="s">
        <v>80414</v>
      </c>
      <c r="D28979" t="str">
        <f t="shared" si="452"/>
        <v>GLMSUR0034 John Benfield MED Surgery GL Only</v>
      </c>
    </row>
    <row r="28980" spans="1:4">
      <c r="A28980" t="s">
        <v>80415</v>
      </c>
      <c r="B28980" t="s">
        <v>80416</v>
      </c>
      <c r="D28980" t="str">
        <f t="shared" si="452"/>
        <v>GLLASA0033 Kent Wong ASIAN AMERICAN GL Only</v>
      </c>
    </row>
    <row r="28981" spans="1:4">
      <c r="A28981" t="s">
        <v>80417</v>
      </c>
      <c r="B28981" t="s">
        <v>80418</v>
      </c>
      <c r="D28981" t="str">
        <f t="shared" si="452"/>
        <v>GLMOPH0032 Charles Cooper MED Eye Center GL Only</v>
      </c>
    </row>
    <row r="28982" spans="1:4">
      <c r="A28982" t="s">
        <v>80419</v>
      </c>
      <c r="B28982" t="s">
        <v>80420</v>
      </c>
      <c r="D28982" t="str">
        <f t="shared" si="452"/>
        <v>GLIMID0031 Kaitlyn Hardin MED Int Med Infectious Dis GL Only</v>
      </c>
    </row>
    <row r="28983" spans="1:4">
      <c r="A28983" t="s">
        <v>80421</v>
      </c>
      <c r="B28983" t="s">
        <v>80422</v>
      </c>
      <c r="D28983" t="str">
        <f t="shared" si="452"/>
        <v>GLLMAT0030 Joseph Teran MATHEMATICS GL Only</v>
      </c>
    </row>
    <row r="28984" spans="1:4">
      <c r="A28984" t="s">
        <v>80423</v>
      </c>
      <c r="B28984" t="s">
        <v>80424</v>
      </c>
      <c r="D28984" t="str">
        <f t="shared" si="452"/>
        <v>GLIMHO0029 Janai Carr Ascher MED Int Med HEMONC GL Only</v>
      </c>
    </row>
    <row r="28985" spans="1:4">
      <c r="A28985" t="s">
        <v>80425</v>
      </c>
      <c r="B28985" t="s">
        <v>80426</v>
      </c>
      <c r="D28985" t="str">
        <f t="shared" si="452"/>
        <v>GLMEPM0028 Ezra Morrison MED Public Health Sciences GL Only</v>
      </c>
    </row>
    <row r="28986" spans="1:4">
      <c r="A28986" t="s">
        <v>80427</v>
      </c>
      <c r="B28986" t="s">
        <v>80428</v>
      </c>
      <c r="D28986" t="str">
        <f t="shared" si="452"/>
        <v>GLLENL0027 Jeffrey Solomon ENGLISH GL Only</v>
      </c>
    </row>
    <row r="28987" spans="1:4">
      <c r="A28987" t="s">
        <v>80429</v>
      </c>
      <c r="B28987" t="s">
        <v>80430</v>
      </c>
      <c r="D28987" t="str">
        <f t="shared" si="452"/>
        <v>GLLEPS0024 David Gold EARTH And PLANETARY SCIENCES GL Only</v>
      </c>
    </row>
    <row r="28988" spans="1:4">
      <c r="A28988" t="s">
        <v>80431</v>
      </c>
      <c r="B28988" t="s">
        <v>80432</v>
      </c>
      <c r="D28988" t="str">
        <f t="shared" si="452"/>
        <v>GLLSOC0023 Ariana Valle SOCIOLOGY GL Only</v>
      </c>
    </row>
    <row r="28989" spans="1:4">
      <c r="A28989" t="s">
        <v>80433</v>
      </c>
      <c r="B28989" t="s">
        <v>80434</v>
      </c>
      <c r="D28989" t="str">
        <f t="shared" si="452"/>
        <v>GLLFAI0018 Viola Ardeni FRENCH And ITALIAN GL Only</v>
      </c>
    </row>
    <row r="28990" spans="1:4">
      <c r="A28990" t="s">
        <v>80435</v>
      </c>
      <c r="B28990" t="s">
        <v>80436</v>
      </c>
      <c r="D28990" t="str">
        <f t="shared" si="452"/>
        <v>GLLUWP0012 Jillian Azevedo UNIVERSITY WRITING PROGRAM GL Only</v>
      </c>
    </row>
    <row r="28991" spans="1:4">
      <c r="A28991" t="s">
        <v>80437</v>
      </c>
      <c r="B28991" t="s">
        <v>80438</v>
      </c>
      <c r="D28991" t="str">
        <f t="shared" si="452"/>
        <v>GLBMMG0007 Kenjiro Quides MICROBIOLOGY And MOLEC GENETICS GL Only</v>
      </c>
    </row>
    <row r="28992" spans="1:4">
      <c r="A28992" t="s">
        <v>80439</v>
      </c>
      <c r="B28992" t="s">
        <v>80440</v>
      </c>
      <c r="D28992" t="str">
        <f t="shared" si="452"/>
        <v>GLAPPA0006 Akif Eskalen PLANT PATHOLOGY GL Only</v>
      </c>
    </row>
    <row r="28993" spans="1:4">
      <c r="A28993" t="s">
        <v>80441</v>
      </c>
      <c r="B28993" t="s">
        <v>80442</v>
      </c>
      <c r="D28993" t="str">
        <f t="shared" si="452"/>
        <v>GLLSOC0004 Veronica Lerma SOCIOLOGY GL Only</v>
      </c>
    </row>
    <row r="28994" spans="1:4">
      <c r="A28994" t="s">
        <v>80443</v>
      </c>
      <c r="B28994" t="s">
        <v>80444</v>
      </c>
      <c r="D28994" t="str">
        <f t="shared" si="452"/>
        <v>GLLENL0002 Susan Carlson ENGLISH GL Only</v>
      </c>
    </row>
    <row r="28995" spans="1:4">
      <c r="A28995" t="s">
        <v>80445</v>
      </c>
      <c r="B28995" t="s">
        <v>80446</v>
      </c>
      <c r="D28995" t="str">
        <f t="shared" ref="D28995:D29058" si="453">A28995&amp;" "&amp;B28995</f>
        <v>GLECHE0015 Harishankar Manikantan CHEMICAL ENGINEERING GL Only</v>
      </c>
    </row>
    <row r="28996" spans="1:4">
      <c r="A28996" t="s">
        <v>80447</v>
      </c>
      <c r="B28996" t="s">
        <v>80448</v>
      </c>
      <c r="D28996" t="str">
        <f t="shared" si="453"/>
        <v>GLMEPM0026 Shehnaz Hussain MED Public Health Sciences GL Only</v>
      </c>
    </row>
    <row r="28997" spans="1:4">
      <c r="A28997" t="s">
        <v>80449</v>
      </c>
      <c r="B28997" t="s">
        <v>80450</v>
      </c>
      <c r="D28997" t="str">
        <f t="shared" si="453"/>
        <v>GLEECE1507 Khaled As Abdel Ghaffar ELECT And COMP ENGR GL Only</v>
      </c>
    </row>
    <row r="28998" spans="1:4">
      <c r="A28998" t="s">
        <v>80451</v>
      </c>
      <c r="B28998" t="s">
        <v>80452</v>
      </c>
      <c r="D28998" t="str">
        <f t="shared" si="453"/>
        <v>GLEECE4835 Bevan M Baas ELECT And COMP ENGR GL Only</v>
      </c>
    </row>
    <row r="28999" spans="1:4">
      <c r="A28999" t="s">
        <v>80453</v>
      </c>
      <c r="B28999" t="s">
        <v>80454</v>
      </c>
      <c r="D28999" t="str">
        <f t="shared" si="453"/>
        <v>GLEECE3958 Omeed Momeni ELECT And COMP ENGR GL Only</v>
      </c>
    </row>
    <row r="29000" spans="1:4">
      <c r="A29000" t="s">
        <v>80455</v>
      </c>
      <c r="B29000" t="s">
        <v>80456</v>
      </c>
      <c r="D29000" t="str">
        <f t="shared" si="453"/>
        <v>GLEECE1037 Jeremy Munday ELECT And COMP ENGR GL Only</v>
      </c>
    </row>
    <row r="29001" spans="1:4">
      <c r="A29001" t="s">
        <v>80457</v>
      </c>
      <c r="B29001" t="s">
        <v>80458</v>
      </c>
      <c r="D29001" t="str">
        <f t="shared" si="453"/>
        <v>GLLCDM0558 Joshua McCoy CINEMA And DIGITAL MEDIA GL Only</v>
      </c>
    </row>
    <row r="29002" spans="1:4">
      <c r="A29002" t="s">
        <v>80459</v>
      </c>
      <c r="B29002" t="s">
        <v>80460</v>
      </c>
      <c r="D29002" t="str">
        <f t="shared" si="453"/>
        <v>GLLCDM0888 Michael Neff CINEMA And DIGITAL MEDIA GL Only</v>
      </c>
    </row>
    <row r="29003" spans="1:4">
      <c r="A29003" t="s">
        <v>80461</v>
      </c>
      <c r="B29003" t="s">
        <v>80462</v>
      </c>
      <c r="D29003" t="str">
        <f t="shared" si="453"/>
        <v>GLLCDM5471 Finn Brunton CINEMA And DIGITAL MEDIA GL Only</v>
      </c>
    </row>
    <row r="29004" spans="1:4">
      <c r="A29004" t="s">
        <v>80463</v>
      </c>
      <c r="B29004" t="s">
        <v>80464</v>
      </c>
      <c r="D29004" t="str">
        <f t="shared" si="453"/>
        <v>GLLCLA0053 Ralph Hexter CLASSICS GL Only</v>
      </c>
    </row>
    <row r="29005" spans="1:4">
      <c r="A29005" t="s">
        <v>80465</v>
      </c>
      <c r="B29005" t="s">
        <v>80466</v>
      </c>
      <c r="D29005" t="str">
        <f t="shared" si="453"/>
        <v>GLLDES3748 Javier Arbona Homar DESIGN GL Only</v>
      </c>
    </row>
    <row r="29006" spans="1:4">
      <c r="A29006" t="s">
        <v>80467</v>
      </c>
      <c r="B29006" t="s">
        <v>80468</v>
      </c>
      <c r="D29006" t="str">
        <f t="shared" si="453"/>
        <v>GLLEAL5057 Michiko Suzuki EAST ASIAN LANGUAGES And CULTURES GL Only</v>
      </c>
    </row>
    <row r="29007" spans="1:4">
      <c r="A29007" t="s">
        <v>80469</v>
      </c>
      <c r="B29007" t="s">
        <v>80470</v>
      </c>
      <c r="D29007" t="str">
        <f t="shared" si="453"/>
        <v>GLLECN3107 Alan M Taylor ECONOMICS GL Only</v>
      </c>
    </row>
    <row r="29008" spans="1:4">
      <c r="A29008" t="s">
        <v>80471</v>
      </c>
      <c r="B29008" t="s">
        <v>80472</v>
      </c>
      <c r="D29008" t="str">
        <f t="shared" si="453"/>
        <v>GLLENL0503 John Marx ENGLISH GL Only</v>
      </c>
    </row>
    <row r="29009" spans="1:4">
      <c r="A29009" t="s">
        <v>80473</v>
      </c>
      <c r="B29009" t="s">
        <v>80474</v>
      </c>
      <c r="D29009" t="str">
        <f t="shared" si="453"/>
        <v>GLLENL1115 Maceo Montoya ENGLISH GL Only</v>
      </c>
    </row>
    <row r="29010" spans="1:4">
      <c r="A29010" t="s">
        <v>80475</v>
      </c>
      <c r="B29010" t="s">
        <v>80476</v>
      </c>
      <c r="D29010" t="str">
        <f t="shared" si="453"/>
        <v>GLLENL2413 Colin N Milburn ENGLISH GL Only</v>
      </c>
    </row>
    <row r="29011" spans="1:4">
      <c r="A29011" t="s">
        <v>80477</v>
      </c>
      <c r="B29011" t="s">
        <v>80478</v>
      </c>
      <c r="D29011" t="str">
        <f t="shared" si="453"/>
        <v>GLLENL3749 Stephanie Boluk ENGLISH GL Only</v>
      </c>
    </row>
    <row r="29012" spans="1:4">
      <c r="A29012" t="s">
        <v>80479</v>
      </c>
      <c r="B29012" t="s">
        <v>80480</v>
      </c>
      <c r="D29012" t="str">
        <f t="shared" si="453"/>
        <v>GLLFAI1691 Michael Subialka FRENCH And ITALIAN GL Only</v>
      </c>
    </row>
    <row r="29013" spans="1:4">
      <c r="A29013" t="s">
        <v>80481</v>
      </c>
      <c r="B29013" t="s">
        <v>80482</v>
      </c>
      <c r="D29013" t="str">
        <f t="shared" si="453"/>
        <v>GLLGAR5012 Jaimey Fisher GERMAN And RUSSIAN GL Only</v>
      </c>
    </row>
    <row r="29014" spans="1:4">
      <c r="A29014" t="s">
        <v>80483</v>
      </c>
      <c r="B29014" t="s">
        <v>80484</v>
      </c>
      <c r="D29014" t="str">
        <f t="shared" si="453"/>
        <v>GLLHIS3532 Ari Kelman HISTORY GL Only</v>
      </c>
    </row>
    <row r="29015" spans="1:4">
      <c r="A29015" t="s">
        <v>80485</v>
      </c>
      <c r="B29015" t="s">
        <v>80486</v>
      </c>
      <c r="D29015" t="str">
        <f t="shared" si="453"/>
        <v>GLLMAT1022 Rishidev Chaudhuri MATHEMATICS GL Only</v>
      </c>
    </row>
    <row r="29016" spans="1:4">
      <c r="A29016" t="s">
        <v>80487</v>
      </c>
      <c r="B29016" t="s">
        <v>80488</v>
      </c>
      <c r="D29016" t="str">
        <f t="shared" si="453"/>
        <v>GLLMAT1839 Gregory J Kuperberg MATHEMATICS GL Only</v>
      </c>
    </row>
    <row r="29017" spans="1:4">
      <c r="A29017" t="s">
        <v>80489</v>
      </c>
      <c r="B29017" t="s">
        <v>80490</v>
      </c>
      <c r="D29017" t="str">
        <f t="shared" si="453"/>
        <v>GLLMAT3621 Mariel Vazquez MATHEMATICS GL Only</v>
      </c>
    </row>
    <row r="29018" spans="1:4">
      <c r="A29018" t="s">
        <v>80491</v>
      </c>
      <c r="B29018" t="s">
        <v>80492</v>
      </c>
      <c r="D29018" t="str">
        <f t="shared" si="453"/>
        <v>GLLMSA0704 Amy Motlagh MIDDLE EAST SOUTH ASIA PROGRAM GL Only</v>
      </c>
    </row>
    <row r="29019" spans="1:4">
      <c r="A29019" t="s">
        <v>80493</v>
      </c>
      <c r="B29019" t="s">
        <v>80494</v>
      </c>
      <c r="D29019" t="str">
        <f t="shared" si="453"/>
        <v>GLLPHY4094 John B RundlePHYSICSGL Only</v>
      </c>
    </row>
    <row r="29020" spans="1:4">
      <c r="A29020" t="s">
        <v>80495</v>
      </c>
      <c r="B29020" t="s">
        <v>80496</v>
      </c>
      <c r="D29020" t="str">
        <f t="shared" si="453"/>
        <v>GLLPSC4086 Karen L Bales PSYCHOLOGY GL Only</v>
      </c>
    </row>
    <row r="29021" spans="1:4">
      <c r="A29021" t="s">
        <v>80497</v>
      </c>
      <c r="B29021" t="s">
        <v>80498</v>
      </c>
      <c r="D29021" t="str">
        <f t="shared" si="453"/>
        <v>GLLREL3652 Archana Venkatesan RELIGIOUS STUDIES GL Only</v>
      </c>
    </row>
    <row r="29022" spans="1:4">
      <c r="A29022" t="s">
        <v>80499</v>
      </c>
      <c r="B29022" t="s">
        <v>80500</v>
      </c>
      <c r="D29022" t="str">
        <f t="shared" si="453"/>
        <v>GLLSTS1546 Timothy Lenoir SCIENCE And TECHNOLOGY STUDIES GL Only</v>
      </c>
    </row>
    <row r="29023" spans="1:4">
      <c r="A29023" t="s">
        <v>80501</v>
      </c>
      <c r="B29023" t="s">
        <v>80502</v>
      </c>
      <c r="D29023" t="str">
        <f t="shared" si="453"/>
        <v>GLLANT0877 Timothy Choy ANTHROPOLOGY GL Only</v>
      </c>
    </row>
    <row r="29024" spans="1:4">
      <c r="A29024" t="s">
        <v>80503</v>
      </c>
      <c r="B29024" t="s">
        <v>80504</v>
      </c>
      <c r="D29024" t="str">
        <f t="shared" si="453"/>
        <v>GLLANT2630 Joseph Dumit ANTHROPOLOGY GL Only</v>
      </c>
    </row>
    <row r="29025" spans="1:4">
      <c r="A29025" t="s">
        <v>80505</v>
      </c>
      <c r="B29025" t="s">
        <v>80506</v>
      </c>
      <c r="D29025" t="str">
        <f t="shared" si="453"/>
        <v>GLLASA2564 Mark Jerng ASIAN AMERICAN GL Only</v>
      </c>
    </row>
    <row r="29026" spans="1:4">
      <c r="A29026" t="s">
        <v>80507</v>
      </c>
      <c r="B29026" t="s">
        <v>80508</v>
      </c>
      <c r="D29026" t="str">
        <f t="shared" si="453"/>
        <v>GLANUT4482 CASSANDRA NGUYEN NUTRITION GL Only</v>
      </c>
    </row>
    <row r="29027" spans="1:4">
      <c r="A29027" t="s">
        <v>80509</v>
      </c>
      <c r="B29027" t="s">
        <v>80510</v>
      </c>
      <c r="D29027" t="str">
        <f t="shared" si="453"/>
        <v>GLABAE6257 You Lo Hsieh BIOLOGICAL and AG ENGINEERING GL Only</v>
      </c>
    </row>
    <row r="29028" spans="1:4">
      <c r="A29028" t="s">
        <v>80511</v>
      </c>
      <c r="B29028" t="s">
        <v>80512</v>
      </c>
      <c r="D29028" t="str">
        <f t="shared" si="453"/>
        <v>GLAFST6258 Maria Louise Marco FOOD SCIENCE And TECHNOLOGY GL Only</v>
      </c>
    </row>
    <row r="29029" spans="1:4">
      <c r="A29029" t="s">
        <v>80513</v>
      </c>
      <c r="B29029" t="s">
        <v>80514</v>
      </c>
      <c r="D29029" t="str">
        <f t="shared" si="453"/>
        <v>GLAPLS1819 Alan B Bennett PLANT SCIENCES GL Only</v>
      </c>
    </row>
    <row r="29030" spans="1:4">
      <c r="A29030" t="s">
        <v>80515</v>
      </c>
      <c r="B29030" t="s">
        <v>80516</v>
      </c>
      <c r="D29030" t="str">
        <f t="shared" si="453"/>
        <v>GLAPLS6247 Andrew Latimer PLANT SCIENCES GL Only</v>
      </c>
    </row>
    <row r="29031" spans="1:4">
      <c r="A29031" t="s">
        <v>80517</v>
      </c>
      <c r="B29031" t="s">
        <v>80518</v>
      </c>
      <c r="D29031" t="str">
        <f t="shared" si="453"/>
        <v>GLBEVE1000 Michael Turelli EVOLUTION AND ECOLOGY GL Only</v>
      </c>
    </row>
    <row r="29032" spans="1:4">
      <c r="A29032" t="s">
        <v>80519</v>
      </c>
      <c r="B29032" t="s">
        <v>80520</v>
      </c>
      <c r="D29032" t="str">
        <f t="shared" si="453"/>
        <v>GLLAMS6260 Erin Gray AMERICAN STUDIES GL Only</v>
      </c>
    </row>
    <row r="29033" spans="1:4">
      <c r="A29033" t="s">
        <v>80521</v>
      </c>
      <c r="B29033" t="s">
        <v>80522</v>
      </c>
      <c r="D29033" t="str">
        <f t="shared" si="453"/>
        <v>GLLANT6261 Manvir Singh ANTHROPOLOGY GLOnly</v>
      </c>
    </row>
    <row r="29034" spans="1:4">
      <c r="A29034" t="s">
        <v>80523</v>
      </c>
      <c r="B29034" t="s">
        <v>80524</v>
      </c>
      <c r="D29034" t="str">
        <f t="shared" si="453"/>
        <v>GLLCHE6262 Bronte Charette CHEMISTRY GL Only</v>
      </c>
    </row>
    <row r="29035" spans="1:4">
      <c r="A29035" t="s">
        <v>80525</v>
      </c>
      <c r="B29035" t="s">
        <v>80526</v>
      </c>
      <c r="D29035" t="str">
        <f t="shared" si="453"/>
        <v>GLLCDM6263 Katlin Sweeney Romero CINEMA And DIGITAL MEDIA GL Only</v>
      </c>
    </row>
    <row r="29036" spans="1:4">
      <c r="A29036" t="s">
        <v>80527</v>
      </c>
      <c r="B29036" t="s">
        <v>80528</v>
      </c>
      <c r="D29036" t="str">
        <f t="shared" si="453"/>
        <v>GLLDES6264 Akshita Sivakumar DESIGN GL Only</v>
      </c>
    </row>
    <row r="29037" spans="1:4">
      <c r="A29037" t="s">
        <v>80529</v>
      </c>
      <c r="B29037" t="s">
        <v>80530</v>
      </c>
      <c r="D29037" t="str">
        <f t="shared" si="453"/>
        <v>GLLENL6265 Xavier Lee ENGLISH GL Only</v>
      </c>
    </row>
    <row r="29038" spans="1:4">
      <c r="A29038" t="s">
        <v>80531</v>
      </c>
      <c r="B29038" t="s">
        <v>80532</v>
      </c>
      <c r="D29038" t="str">
        <f t="shared" si="453"/>
        <v>GLLENL6266 Sal Nicolazzo ENGLISH GL Only</v>
      </c>
    </row>
    <row r="29039" spans="1:4">
      <c r="A29039" t="s">
        <v>80533</v>
      </c>
      <c r="B29039" t="s">
        <v>80534</v>
      </c>
      <c r="D29039" t="str">
        <f t="shared" si="453"/>
        <v>GLLENL6267 Ruben Zecena ENGLISH GL Only</v>
      </c>
    </row>
    <row r="29040" spans="1:4">
      <c r="A29040" t="s">
        <v>80535</v>
      </c>
      <c r="B29040" t="s">
        <v>80536</v>
      </c>
      <c r="D29040" t="str">
        <f t="shared" si="453"/>
        <v>GLLGSW6268 Ava Kim GENDERSEXUALITY WOMENSSTUDIES GL Only</v>
      </c>
    </row>
    <row r="29041" spans="1:4">
      <c r="A29041" t="s">
        <v>80537</v>
      </c>
      <c r="B29041" t="s">
        <v>80538</v>
      </c>
      <c r="D29041" t="str">
        <f t="shared" si="453"/>
        <v>GLLHIS6269 Traci Parker HISTORY GL Only</v>
      </c>
    </row>
    <row r="29042" spans="1:4">
      <c r="A29042" t="s">
        <v>80539</v>
      </c>
      <c r="B29042" t="s">
        <v>80540</v>
      </c>
      <c r="D29042" t="str">
        <f t="shared" si="453"/>
        <v>GLLMAT6270 Junxian Li MATHEMATICS GL Only</v>
      </c>
    </row>
    <row r="29043" spans="1:4">
      <c r="A29043" t="s">
        <v>80541</v>
      </c>
      <c r="B29043" t="s">
        <v>80542</v>
      </c>
      <c r="D29043" t="str">
        <f t="shared" si="453"/>
        <v>GLLMAT6271 Yunpeng Shi MATHEMATICS GL Only</v>
      </c>
    </row>
    <row r="29044" spans="1:4">
      <c r="A29044" t="s">
        <v>80543</v>
      </c>
      <c r="B29044" t="s">
        <v>80544</v>
      </c>
      <c r="D29044" t="str">
        <f t="shared" si="453"/>
        <v>GLLMUS6272 Nicolas Dosman MUSIC GL Only</v>
      </c>
    </row>
    <row r="29045" spans="1:4">
      <c r="A29045" t="s">
        <v>80545</v>
      </c>
      <c r="B29045" t="s">
        <v>80546</v>
      </c>
      <c r="D29045" t="str">
        <f t="shared" si="453"/>
        <v>GLLPHI6273 Qiannan Li PHILOSOPHY GL Only</v>
      </c>
    </row>
    <row r="29046" spans="1:4">
      <c r="A29046" t="s">
        <v>80547</v>
      </c>
      <c r="B29046" t="s">
        <v>80548</v>
      </c>
      <c r="D29046" t="str">
        <f t="shared" si="453"/>
        <v>GLLPOL6274 Hanno Hilbig POLITICAL SCIENCE GL Only</v>
      </c>
    </row>
    <row r="29047" spans="1:4">
      <c r="A29047" t="s">
        <v>80549</v>
      </c>
      <c r="B29047" t="s">
        <v>80550</v>
      </c>
      <c r="D29047" t="str">
        <f t="shared" si="453"/>
        <v>GLLPSC6275 Tomiko Yoneda PSYCHOLOGY GL Only</v>
      </c>
    </row>
    <row r="29048" spans="1:4">
      <c r="A29048" t="s">
        <v>80551</v>
      </c>
      <c r="B29048" t="s">
        <v>80552</v>
      </c>
      <c r="D29048" t="str">
        <f t="shared" si="453"/>
        <v>GLLSTS6276 Kayleigh Perkov SCIENCE And TECHNOLOGY STUDIES GL Only</v>
      </c>
    </row>
    <row r="29049" spans="1:4">
      <c r="A29049" t="s">
        <v>80553</v>
      </c>
      <c r="B29049" t="s">
        <v>80554</v>
      </c>
      <c r="D29049" t="str">
        <f t="shared" si="453"/>
        <v>GLLSOC6277 Joss Greene SOCIOLOGY GL Only</v>
      </c>
    </row>
    <row r="29050" spans="1:4">
      <c r="A29050" t="s">
        <v>80555</v>
      </c>
      <c r="B29050" t="s">
        <v>80556</v>
      </c>
      <c r="D29050" t="str">
        <f t="shared" si="453"/>
        <v>GLLSAP6278 Daniela Gutierrez Flores SPANISH And PORTUGUESE GL Only</v>
      </c>
    </row>
    <row r="29051" spans="1:4">
      <c r="A29051" t="s">
        <v>80557</v>
      </c>
      <c r="B29051" t="s">
        <v>80558</v>
      </c>
      <c r="D29051" t="str">
        <f t="shared" si="453"/>
        <v>GLLSTA6279 Spencer Frei STATISTICS GL Only</v>
      </c>
    </row>
    <row r="29052" spans="1:4">
      <c r="A29052" t="s">
        <v>80559</v>
      </c>
      <c r="B29052" t="s">
        <v>80560</v>
      </c>
      <c r="D29052" t="str">
        <f t="shared" si="453"/>
        <v>GLLSTA6280 Ricardo Masini STATISTICS GL Only</v>
      </c>
    </row>
    <row r="29053" spans="1:4">
      <c r="A29053" t="s">
        <v>80561</v>
      </c>
      <c r="B29053" t="s">
        <v>80562</v>
      </c>
      <c r="D29053" t="str">
        <f t="shared" si="453"/>
        <v>GLLUWP6281 Laura Vidal Chiesa UNIVERSITY WRITING PROGRAM GL Only</v>
      </c>
    </row>
    <row r="29054" spans="1:4">
      <c r="A29054" t="s">
        <v>80563</v>
      </c>
      <c r="B29054" t="s">
        <v>80564</v>
      </c>
      <c r="D29054" t="str">
        <f t="shared" si="453"/>
        <v>GLLPSC6282 Susan Rivera PSYCHOLOGY GL Only</v>
      </c>
    </row>
    <row r="29055" spans="1:4">
      <c r="A29055" t="s">
        <v>80565</v>
      </c>
      <c r="B29055" t="s">
        <v>80566</v>
      </c>
      <c r="D29055" t="str">
        <f t="shared" si="453"/>
        <v>GLLPHY6283 Matthew Citron PHYSICS GL Only</v>
      </c>
    </row>
    <row r="29056" spans="1:4">
      <c r="A29056" t="s">
        <v>80567</v>
      </c>
      <c r="B29056" t="s">
        <v>80568</v>
      </c>
      <c r="D29056" t="str">
        <f t="shared" si="453"/>
        <v>GLLPHI6284 Elvira Basevich PHILOSOPHY GL Only</v>
      </c>
    </row>
    <row r="29057" spans="1:4">
      <c r="A29057" t="s">
        <v>80569</v>
      </c>
      <c r="B29057" t="s">
        <v>80570</v>
      </c>
      <c r="D29057" t="str">
        <f t="shared" si="453"/>
        <v>GLLGSW6285 Kalindi Vora GENDERSEXUALITY WOMENSSTUDIES GL Only</v>
      </c>
    </row>
    <row r="29058" spans="1:4">
      <c r="A29058" t="s">
        <v>80571</v>
      </c>
      <c r="B29058" t="s">
        <v>80572</v>
      </c>
      <c r="D29058" t="str">
        <f t="shared" si="453"/>
        <v>GLVPHR3104 Edward Atwill VM POPULATION HLTH And REPROD GL Only</v>
      </c>
    </row>
    <row r="29059" spans="1:4">
      <c r="A29059" t="s">
        <v>80573</v>
      </c>
      <c r="B29059" t="s">
        <v>80574</v>
      </c>
      <c r="D29059" t="str">
        <f t="shared" ref="D29059:D29122" si="454">A29059&amp;" "&amp;B29059</f>
        <v>GLANUT6286 Britt Burton Freeman NUTRITION GL Only</v>
      </c>
    </row>
    <row r="29060" spans="1:4">
      <c r="A29060" t="s">
        <v>80575</v>
      </c>
      <c r="B29060" t="s">
        <v>80576</v>
      </c>
      <c r="D29060" t="str">
        <f t="shared" si="454"/>
        <v>GLLAMS3582 Erica Kohl Arenas AMERICAN STUDIES GL Only</v>
      </c>
    </row>
    <row r="29061" spans="1:4">
      <c r="A29061" t="s">
        <v>80577</v>
      </c>
      <c r="B29061" t="s">
        <v>80578</v>
      </c>
      <c r="D29061" t="str">
        <f t="shared" si="454"/>
        <v>GLLGSW3697 Joanna Regulska GENDERSEXUALITY and WOMENS STUDIES GL Only</v>
      </c>
    </row>
    <row r="29062" spans="1:4">
      <c r="A29062" t="s">
        <v>80579</v>
      </c>
      <c r="B29062" t="s">
        <v>80580</v>
      </c>
      <c r="D29062" t="str">
        <f t="shared" si="454"/>
        <v>GLMFCM0000 VINU NINAN MED Family And Community Med GL Only</v>
      </c>
    </row>
    <row r="29063" spans="1:4">
      <c r="A29063" t="s">
        <v>80581</v>
      </c>
      <c r="B29063" t="s">
        <v>80582</v>
      </c>
      <c r="D29063" t="str">
        <f t="shared" si="454"/>
        <v>GLMFCM0001 MK Orsulak MED Family And Community Med GL Only</v>
      </c>
    </row>
    <row r="29064" spans="1:4">
      <c r="A29064" t="s">
        <v>80583</v>
      </c>
      <c r="B29064" t="s">
        <v>80584</v>
      </c>
      <c r="D29064" t="str">
        <f t="shared" si="454"/>
        <v>GLMERM8967 Shelby Randall MED Emergency Medicine GL Only</v>
      </c>
    </row>
    <row r="29065" spans="1:4">
      <c r="A29065" t="s">
        <v>80585</v>
      </c>
      <c r="B29065" t="s">
        <v>80586</v>
      </c>
      <c r="D29065" t="str">
        <f t="shared" si="454"/>
        <v>GLMERM1231 Daniel Hernandez MED Emergency Medicine GL Only</v>
      </c>
    </row>
    <row r="29066" spans="1:4">
      <c r="A29066" t="s">
        <v>80587</v>
      </c>
      <c r="B29066" t="s">
        <v>80588</v>
      </c>
      <c r="D29066" t="str">
        <f t="shared" si="454"/>
        <v>GLMERM1430 Maisa Siddique MED Emergency Medicine GL Only</v>
      </c>
    </row>
    <row r="29067" spans="1:4">
      <c r="A29067" t="s">
        <v>80589</v>
      </c>
      <c r="B29067" t="s">
        <v>80590</v>
      </c>
      <c r="D29067" t="str">
        <f t="shared" si="454"/>
        <v>GLMERM1000 James Moubarek MED Emergency Medicine GL Only</v>
      </c>
    </row>
    <row r="29068" spans="1:4">
      <c r="A29068" t="s">
        <v>80591</v>
      </c>
      <c r="B29068" t="s">
        <v>80592</v>
      </c>
      <c r="D29068" t="str">
        <f t="shared" si="454"/>
        <v>GLMANS1000 Cristina Gutierrez MED Anesth And Pain Medicine GL Only</v>
      </c>
    </row>
    <row r="29069" spans="1:4">
      <c r="A29069" t="s">
        <v>80593</v>
      </c>
      <c r="B29069" t="s">
        <v>80594</v>
      </c>
      <c r="D29069" t="str">
        <f t="shared" si="454"/>
        <v>GLMANS1001 Rostam Bakhtari MED Anesth And Pain Medicine GL Only</v>
      </c>
    </row>
    <row r="29070" spans="1:4">
      <c r="A29070" t="s">
        <v>80595</v>
      </c>
      <c r="B29070" t="s">
        <v>80596</v>
      </c>
      <c r="D29070" t="str">
        <f t="shared" si="454"/>
        <v>GLMANS1002 Srinivas Naidu MED Anesth And Pain Medicine GL Only</v>
      </c>
    </row>
    <row r="29071" spans="1:4">
      <c r="A29071" t="s">
        <v>80597</v>
      </c>
      <c r="B29071" t="s">
        <v>80598</v>
      </c>
      <c r="D29071" t="str">
        <f t="shared" si="454"/>
        <v>GLMANS1003 Nav Deol MED Anesth And Pain Medicine GL Only</v>
      </c>
    </row>
    <row r="29072" spans="1:4">
      <c r="A29072" t="s">
        <v>80599</v>
      </c>
      <c r="B29072" t="s">
        <v>80600</v>
      </c>
      <c r="D29072" t="str">
        <f t="shared" si="454"/>
        <v>GLMANS1004 Isa Ingram MED Anesth And Pain Medicine GL Only</v>
      </c>
    </row>
    <row r="29073" spans="1:4">
      <c r="A29073" t="s">
        <v>80601</v>
      </c>
      <c r="B29073" t="s">
        <v>80602</v>
      </c>
      <c r="D29073" t="str">
        <f t="shared" si="454"/>
        <v>GLABAE6292 Bruno Augusto Carciofi BIOLOGICAL And AG ENGINEERING GL Only</v>
      </c>
    </row>
    <row r="29074" spans="1:4">
      <c r="A29074" t="s">
        <v>80603</v>
      </c>
      <c r="B29074" t="s">
        <v>80604</v>
      </c>
      <c r="D29074" t="str">
        <f t="shared" si="454"/>
        <v>GLAHCE6297 Anne Iaccopucci HUMAN ECOLOGY GL Only</v>
      </c>
    </row>
    <row r="29075" spans="1:4">
      <c r="A29075" t="s">
        <v>80605</v>
      </c>
      <c r="B29075" t="s">
        <v>80606</v>
      </c>
      <c r="D29075" t="str">
        <f t="shared" si="454"/>
        <v>GLAPPA6302 Yen Wen Kuo PLANT PATHOLOGY GL Only</v>
      </c>
    </row>
    <row r="29076" spans="1:4">
      <c r="A29076" t="s">
        <v>80607</v>
      </c>
      <c r="B29076" t="s">
        <v>80608</v>
      </c>
      <c r="D29076" t="str">
        <f t="shared" si="454"/>
        <v>GLAARE6301 James Sayer AG And RESOURCE ECONOMICS GL Only</v>
      </c>
    </row>
    <row r="29077" spans="1:4">
      <c r="A29077" t="s">
        <v>80609</v>
      </c>
      <c r="B29077" t="s">
        <v>80610</v>
      </c>
      <c r="D29077" t="str">
        <f t="shared" si="454"/>
        <v>GLAPLS6300 Justin Valliere PLANT SCIENCES GL Only</v>
      </c>
    </row>
    <row r="29078" spans="1:4">
      <c r="A29078" t="s">
        <v>80611</v>
      </c>
      <c r="B29078" t="s">
        <v>80612</v>
      </c>
      <c r="D29078" t="str">
        <f t="shared" si="454"/>
        <v>GLABAE6298 Yi Wang BIOLOGICAL And AG ENGINEERING GL Only</v>
      </c>
    </row>
    <row r="29079" spans="1:4">
      <c r="A29079" t="s">
        <v>80613</v>
      </c>
      <c r="B29079" t="s">
        <v>80614</v>
      </c>
      <c r="D29079" t="str">
        <f t="shared" si="454"/>
        <v>GLADES6299 Sean Godwin ENVIRONMENTAL SCIENCE And POLICY GL Only</v>
      </c>
    </row>
    <row r="29080" spans="1:4">
      <c r="A29080" t="s">
        <v>80615</v>
      </c>
      <c r="B29080" t="s">
        <v>80616</v>
      </c>
      <c r="D29080" t="str">
        <f t="shared" si="454"/>
        <v>GLMOBG0000 MITCH CREININ MED Obstetrics and Gynecology GL Only</v>
      </c>
    </row>
    <row r="29081" spans="1:4">
      <c r="A29081" t="s">
        <v>80617</v>
      </c>
      <c r="B29081" t="s">
        <v>80618</v>
      </c>
      <c r="D29081" t="str">
        <f t="shared" si="454"/>
        <v>GLMNEU1719 JOHN GRAY MED NEUROLOGY GL Only</v>
      </c>
    </row>
    <row r="29082" spans="1:4">
      <c r="A29082" t="s">
        <v>80619</v>
      </c>
      <c r="B29082" t="s">
        <v>80620</v>
      </c>
      <c r="D29082" t="str">
        <f t="shared" si="454"/>
        <v>GLMPED1734 Laura Kester MED Pediatrics GL Only</v>
      </c>
    </row>
    <row r="29083" spans="1:4">
      <c r="A29083" t="s">
        <v>80621</v>
      </c>
      <c r="B29083" t="s">
        <v>80622</v>
      </c>
      <c r="D29083" t="str">
        <f t="shared" si="454"/>
        <v>GLBNPB6320 Felicity Muth NEURO PHYSIO And BEHAVIOR GL Only</v>
      </c>
    </row>
    <row r="29084" spans="1:4">
      <c r="A29084" t="s">
        <v>80623</v>
      </c>
      <c r="B29084" t="s">
        <v>80624</v>
      </c>
      <c r="D29084" t="str">
        <f t="shared" si="454"/>
        <v>GLBMCB6321 Alice Accorsi MOLECULAR And CELLULAR BIO GL Only</v>
      </c>
    </row>
    <row r="29085" spans="1:4">
      <c r="A29085" t="s">
        <v>80625</v>
      </c>
      <c r="B29085" t="s">
        <v>80626</v>
      </c>
      <c r="D29085" t="str">
        <f t="shared" si="454"/>
        <v>GLBPLB6322 Xiaosa Jack Xu PLANT BIOLOGY GL Only</v>
      </c>
    </row>
    <row r="29086" spans="1:4">
      <c r="A29086" t="s">
        <v>80627</v>
      </c>
      <c r="B29086" t="s">
        <v>80628</v>
      </c>
      <c r="D29086" t="str">
        <f t="shared" si="454"/>
        <v>GLBCNS6323 Martine Therrien Center for Neuroscience GL Only</v>
      </c>
    </row>
    <row r="29087" spans="1:4">
      <c r="A29087" t="s">
        <v>80629</v>
      </c>
      <c r="B29087" t="s">
        <v>80630</v>
      </c>
      <c r="D29087" t="str">
        <f t="shared" si="454"/>
        <v>GLBNPB6324 Eva Fischer NEURO PHYSIO and BEHAVIOR GL Only</v>
      </c>
    </row>
    <row r="29088" spans="1:4">
      <c r="A29088" t="s">
        <v>80631</v>
      </c>
      <c r="B29088" t="s">
        <v>80632</v>
      </c>
      <c r="D29088" t="str">
        <f t="shared" si="454"/>
        <v>GLEMAE6325 Richard Whittle MECHANICAL And AEROSPACE ENGR GL Only</v>
      </c>
    </row>
    <row r="29089" spans="1:4">
      <c r="A29089" t="s">
        <v>80633</v>
      </c>
      <c r="B29089" t="s">
        <v>80634</v>
      </c>
      <c r="D29089" t="str">
        <f t="shared" si="454"/>
        <v>GLEMAE6326 Mohsen Habibi MECHANICAL And AEROSPACE ENGR GL Only</v>
      </c>
    </row>
    <row r="29090" spans="1:4">
      <c r="A29090" t="s">
        <v>80635</v>
      </c>
      <c r="B29090" t="s">
        <v>80636</v>
      </c>
      <c r="D29090" t="str">
        <f t="shared" si="454"/>
        <v>GLBGEN2831 Richard Michelmore UC DAVIS GENOME CENTER GL Only</v>
      </c>
    </row>
    <row r="29091" spans="1:4">
      <c r="A29091" t="s">
        <v>80637</v>
      </c>
      <c r="B29091" t="s">
        <v>80638</v>
      </c>
      <c r="D29091" t="str">
        <f t="shared" si="454"/>
        <v>GLMANS1005 Allen Wang MED Anest And Pain Medicine GL Only</v>
      </c>
    </row>
    <row r="29092" spans="1:4">
      <c r="A29092" t="s">
        <v>80639</v>
      </c>
      <c r="B29092" t="s">
        <v>80640</v>
      </c>
      <c r="D29092" t="str">
        <f t="shared" si="454"/>
        <v>GLMANS1006 Artin Yeranossian MED Anest And Pain Medicine GL Only</v>
      </c>
    </row>
    <row r="29093" spans="1:4">
      <c r="A29093" t="s">
        <v>80641</v>
      </c>
      <c r="B29093" t="s">
        <v>80642</v>
      </c>
      <c r="D29093" t="str">
        <f t="shared" si="454"/>
        <v>GLLSOC3918 Carolina Apesoa Varano SOCIOLOGY GL Only</v>
      </c>
    </row>
    <row r="29094" spans="1:4">
      <c r="A29094" t="s">
        <v>80643</v>
      </c>
      <c r="B29094" t="s">
        <v>80644</v>
      </c>
      <c r="D29094" t="str">
        <f t="shared" si="454"/>
        <v>GLLFAI5278 Andre Naffis Sahely FRENCH And ITALIAN GL Only</v>
      </c>
    </row>
    <row r="29095" spans="1:4">
      <c r="A29095" t="s">
        <v>80645</v>
      </c>
      <c r="B29095" t="s">
        <v>80646</v>
      </c>
      <c r="D29095" t="str">
        <f t="shared" si="454"/>
        <v>GLLAST6932 Beatriz Cortez ART STUDIO GL Only</v>
      </c>
    </row>
    <row r="29096" spans="1:4">
      <c r="A29096" t="s">
        <v>80647</v>
      </c>
      <c r="B29096" t="s">
        <v>80648</v>
      </c>
      <c r="D29096" t="str">
        <f t="shared" si="454"/>
        <v>GLLCHI6933 Alan Pelaez Lopez CHICANO STUDIES GLOnly</v>
      </c>
    </row>
    <row r="29097" spans="1:4">
      <c r="A29097" t="s">
        <v>80649</v>
      </c>
      <c r="B29097" t="s">
        <v>80650</v>
      </c>
      <c r="D29097" t="str">
        <f t="shared" si="454"/>
        <v>GLLEPS6934 Chijun Sun EARTH And PLANETARY SCIENCES GL Only</v>
      </c>
    </row>
    <row r="29098" spans="1:4">
      <c r="A29098" t="s">
        <v>80651</v>
      </c>
      <c r="B29098" t="s">
        <v>80652</v>
      </c>
      <c r="D29098" t="str">
        <f t="shared" si="454"/>
        <v>GLLPHY6935 Nancy Aggarwal PHYSICS GL Only</v>
      </c>
    </row>
    <row r="29099" spans="1:4">
      <c r="A29099" t="s">
        <v>80653</v>
      </c>
      <c r="B29099" t="s">
        <v>80654</v>
      </c>
      <c r="D29099" t="str">
        <f t="shared" si="454"/>
        <v>GLLDRA6936 Ethan Hollinger THEATRE And DANCE Only</v>
      </c>
    </row>
    <row r="29100" spans="1:4">
      <c r="A29100" t="s">
        <v>80655</v>
      </c>
      <c r="B29100" t="s">
        <v>80656</v>
      </c>
      <c r="D29100" t="str">
        <f t="shared" si="454"/>
        <v>GLLPHI6937 Gabe Dupre PHILOSOPHY GL Only</v>
      </c>
    </row>
    <row r="29101" spans="1:4">
      <c r="A29101" t="s">
        <v>80657</v>
      </c>
      <c r="B29101" t="s">
        <v>80658</v>
      </c>
      <c r="D29101" t="str">
        <f t="shared" si="454"/>
        <v>GLBPLB6328 Blake Myers Plant Biology GL Only</v>
      </c>
    </row>
    <row r="29102" spans="1:4">
      <c r="A29102" t="s">
        <v>80659</v>
      </c>
      <c r="B29102" t="s">
        <v>80660</v>
      </c>
      <c r="D29102" t="str">
        <f t="shared" si="454"/>
        <v>GLVPMI5455 Hannah Savage VM PATHOLOGY MICRO And IMMUN GL Only</v>
      </c>
    </row>
    <row r="29103" spans="1:4">
      <c r="A29103" t="s">
        <v>80661</v>
      </c>
      <c r="B29103" t="s">
        <v>80662</v>
      </c>
      <c r="D29103" t="str">
        <f t="shared" si="454"/>
        <v>GLMEPM3301 Courtney Lyles MED Public Health Sciences GL Only</v>
      </c>
    </row>
    <row r="29104" spans="1:4">
      <c r="A29104" t="s">
        <v>80663</v>
      </c>
      <c r="B29104" t="s">
        <v>80664</v>
      </c>
      <c r="D29104" t="str">
        <f t="shared" si="454"/>
        <v>GLIMAD3660 Anthony Albanese MED Internal Medicine GL Only</v>
      </c>
    </row>
    <row r="29105" spans="1:4">
      <c r="A29105" t="s">
        <v>80665</v>
      </c>
      <c r="B29105" t="s">
        <v>80666</v>
      </c>
      <c r="D29105" t="str">
        <f t="shared" si="454"/>
        <v>GLIMHP1957 Jessie Padilla Medina MED Int Med Admin GL Only</v>
      </c>
    </row>
    <row r="29106" spans="1:4">
      <c r="A29106" t="s">
        <v>80667</v>
      </c>
      <c r="B29106" t="s">
        <v>80668</v>
      </c>
      <c r="D29106" t="str">
        <f t="shared" si="454"/>
        <v>GLIMHP6344 Conan Liu MED Int Med Hospitalist GL Only</v>
      </c>
    </row>
    <row r="29107" spans="1:4">
      <c r="A29107" t="s">
        <v>80669</v>
      </c>
      <c r="B29107" t="s">
        <v>80670</v>
      </c>
      <c r="D29107" t="str">
        <f t="shared" si="454"/>
        <v>GLIMHP6347 Jayvani Thakur Garcia MED Int Med Hospitalist GL Only</v>
      </c>
    </row>
    <row r="29108" spans="1:4">
      <c r="A29108" t="s">
        <v>80671</v>
      </c>
      <c r="B29108" t="s">
        <v>80672</v>
      </c>
      <c r="D29108" t="str">
        <f t="shared" si="454"/>
        <v>GLIMHP6348 Emmanuel Boateng MED Int Med Hospitalist GL Only</v>
      </c>
    </row>
    <row r="29109" spans="1:4">
      <c r="A29109" t="s">
        <v>80673</v>
      </c>
      <c r="B29109" t="s">
        <v>80674</v>
      </c>
      <c r="D29109" t="str">
        <f t="shared" si="454"/>
        <v>GLIMPA6307 Rebecca Boxer Med Int Med Palliative Care GL Only</v>
      </c>
    </row>
    <row r="29110" spans="1:4">
      <c r="A29110" t="s">
        <v>80675</v>
      </c>
      <c r="B29110" t="s">
        <v>80676</v>
      </c>
      <c r="D29110" t="str">
        <f t="shared" si="454"/>
        <v>GLIMPM6340 Gabrielle Liu MED Int Med Pulmonary GL Only</v>
      </c>
    </row>
    <row r="29111" spans="1:4">
      <c r="A29111" t="s">
        <v>80677</v>
      </c>
      <c r="B29111" t="s">
        <v>80678</v>
      </c>
      <c r="D29111" t="str">
        <f t="shared" si="454"/>
        <v>GLMOTO6341 Lisa Evangelista Med Otolaryngology GL Only</v>
      </c>
    </row>
    <row r="29112" spans="1:4">
      <c r="A29112" t="s">
        <v>80679</v>
      </c>
      <c r="B29112" t="s">
        <v>80680</v>
      </c>
      <c r="D29112" t="str">
        <f t="shared" si="454"/>
        <v>GLMPED6342 Lisa Madden Med Pediatrics GL Only</v>
      </c>
    </row>
    <row r="29113" spans="1:4">
      <c r="A29113" t="s">
        <v>80681</v>
      </c>
      <c r="B29113" t="s">
        <v>80682</v>
      </c>
      <c r="D29113" t="str">
        <f t="shared" si="454"/>
        <v>GLMPED6343 Nicole Cacho Med Pediatrics GL Only</v>
      </c>
    </row>
    <row r="29114" spans="1:4">
      <c r="A29114" t="s">
        <v>80683</v>
      </c>
      <c r="B29114" t="s">
        <v>80684</v>
      </c>
      <c r="D29114" t="str">
        <f t="shared" si="454"/>
        <v>GLANUT6345 Guodong Zhang NUTRITION GL Only</v>
      </c>
    </row>
    <row r="29115" spans="1:4">
      <c r="A29115" t="s">
        <v>80685</v>
      </c>
      <c r="B29115" t="s">
        <v>80686</v>
      </c>
      <c r="D29115" t="str">
        <f t="shared" si="454"/>
        <v>GLMNEU6346 Samantha Allen MED Neurology GL Only</v>
      </c>
    </row>
    <row r="29116" spans="1:4">
      <c r="A29116" t="s">
        <v>80687</v>
      </c>
      <c r="B29116" t="s">
        <v>80688</v>
      </c>
      <c r="D29116" t="str">
        <f t="shared" si="454"/>
        <v>GLMNEU6349 Alicia Ranucci MED Neurology GL Only</v>
      </c>
    </row>
    <row r="29117" spans="1:4">
      <c r="A29117" t="s">
        <v>80689</v>
      </c>
      <c r="B29117" t="s">
        <v>80690</v>
      </c>
      <c r="D29117" t="str">
        <f t="shared" si="454"/>
        <v>GLVPMI6350 Terza Brostoff VM PATHOLOGY MICRO And IMMUN GL Only</v>
      </c>
    </row>
    <row r="29118" spans="1:4">
      <c r="A29118" t="s">
        <v>80691</v>
      </c>
      <c r="B29118" t="s">
        <v>80692</v>
      </c>
      <c r="D29118" t="str">
        <f t="shared" si="454"/>
        <v>GLBMMG2336 Priya Shah MICROBIOLOGY And MOLEC GENETICS GL Only</v>
      </c>
    </row>
    <row r="29119" spans="1:4">
      <c r="A29119" t="s">
        <v>80693</v>
      </c>
      <c r="B29119" t="s">
        <v>80694</v>
      </c>
      <c r="D29119" t="str">
        <f t="shared" si="454"/>
        <v>GLVMEX2673 Pramod Pandey VM EX Cooperative Extension GL Only</v>
      </c>
    </row>
    <row r="29120" spans="1:4">
      <c r="A29120" t="s">
        <v>80695</v>
      </c>
      <c r="B29120" t="s">
        <v>80696</v>
      </c>
      <c r="D29120" t="str">
        <f t="shared" si="454"/>
        <v>GLVMEX3139 Maurice Pitesky VM EX Cooperative Extension GL Only</v>
      </c>
    </row>
    <row r="29121" spans="1:4">
      <c r="A29121" t="s">
        <v>80697</v>
      </c>
      <c r="B29121" t="s">
        <v>80698</v>
      </c>
      <c r="D29121" t="str">
        <f t="shared" si="454"/>
        <v>GLVMEX4413 Emmanuel Okello VM EX Cooperative Extension GL Only</v>
      </c>
    </row>
    <row r="29122" spans="1:4">
      <c r="A29122" t="s">
        <v>80699</v>
      </c>
      <c r="B29122" t="s">
        <v>80700</v>
      </c>
      <c r="D29122" t="str">
        <f t="shared" si="454"/>
        <v>GLVMEX4136 Noelia Silva Del Rio VM EX Cooperative Extension GL Only</v>
      </c>
    </row>
    <row r="29123" spans="1:4">
      <c r="A29123" t="s">
        <v>80701</v>
      </c>
      <c r="B29123" t="s">
        <v>80702</v>
      </c>
      <c r="D29123" t="str">
        <f t="shared" ref="D29123:D29186" si="455">A29123&amp;" "&amp;B29123</f>
        <v>GLVMEX1038 Alda De Andrade E Pires VM EX Cooperative Extension GL Only</v>
      </c>
    </row>
    <row r="29124" spans="1:4">
      <c r="A29124" t="s">
        <v>80703</v>
      </c>
      <c r="B29124" t="s">
        <v>80704</v>
      </c>
      <c r="D29124" t="str">
        <f t="shared" si="455"/>
        <v>GLIMKT5299 Pratick Bharat MED INT MED KIDNEY TRANSPLANT GL Only</v>
      </c>
    </row>
    <row r="29125" spans="1:4">
      <c r="A29125" t="s">
        <v>80705</v>
      </c>
      <c r="B29125" t="s">
        <v>80706</v>
      </c>
      <c r="D29125" t="str">
        <f t="shared" si="455"/>
        <v>GLIMCT5300 Flora Stondell Med Cellular Therapy and BM Transplant</v>
      </c>
    </row>
    <row r="29126" spans="1:4">
      <c r="A29126" t="s">
        <v>80707</v>
      </c>
      <c r="B29126" t="s">
        <v>80708</v>
      </c>
      <c r="D29126" t="str">
        <f t="shared" si="455"/>
        <v>GLIMCT5301 ERIN RUPPE HANSEN Med Cellular Therapy and BM Transplant GL ONLY</v>
      </c>
    </row>
    <row r="29127" spans="1:4">
      <c r="A29127" t="s">
        <v>80709</v>
      </c>
      <c r="B29127" t="s">
        <v>80710</v>
      </c>
      <c r="D29127" t="str">
        <f t="shared" si="455"/>
        <v>GLIMCT5302 RASMUS HOEG Med Cellular Therapy and BM Transplant GL ONLY</v>
      </c>
    </row>
    <row r="29128" spans="1:4">
      <c r="A29128" t="s">
        <v>80711</v>
      </c>
      <c r="B29128" t="s">
        <v>80712</v>
      </c>
      <c r="D29128" t="str">
        <f t="shared" si="455"/>
        <v>GLIMCT5303 NASEEM ESTEGHAMAT Med Cellular Therapy and BM Transplant GL ONLY</v>
      </c>
    </row>
    <row r="29129" spans="1:4">
      <c r="A29129" t="s">
        <v>80713</v>
      </c>
      <c r="B29129" t="s">
        <v>80714</v>
      </c>
      <c r="D29129" t="str">
        <f t="shared" si="455"/>
        <v>GLIMCT5304 SARA WINGER Med Cellular Therapy and BM Transplant GL ONLY</v>
      </c>
    </row>
    <row r="29130" spans="1:4">
      <c r="A29130" t="s">
        <v>80715</v>
      </c>
      <c r="B29130" t="s">
        <v>80716</v>
      </c>
      <c r="D29130" t="str">
        <f t="shared" si="455"/>
        <v>GLIMCT5305 GULIETA CURTOLA Med Cellular Therapy and BM Transplant GL ONLY</v>
      </c>
    </row>
    <row r="29131" spans="1:4">
      <c r="A29131" t="s">
        <v>80717</v>
      </c>
      <c r="B29131" t="s">
        <v>80718</v>
      </c>
      <c r="D29131" t="str">
        <f t="shared" si="455"/>
        <v>GLIMCT5306 THEODORE BRENTON Med Cellular Therapy and BM Transplant GL ONLY</v>
      </c>
    </row>
    <row r="29132" spans="1:4">
      <c r="A29132" t="s">
        <v>80719</v>
      </c>
      <c r="B29132" t="s">
        <v>80720</v>
      </c>
      <c r="D29132" t="str">
        <f t="shared" si="455"/>
        <v>GLIMCT5307 MEGAN KUEHNER Med Cellular Therapy and BM Transplant GL ONLY</v>
      </c>
    </row>
    <row r="29133" spans="1:4">
      <c r="A29133" t="s">
        <v>80721</v>
      </c>
      <c r="B29133" t="s">
        <v>80722</v>
      </c>
      <c r="D29133" t="str">
        <f t="shared" si="455"/>
        <v>GLIMCT5308 ROXIE KNEEN Med Cellular Therapy and BM Transplant GL ONLY</v>
      </c>
    </row>
    <row r="29134" spans="1:4">
      <c r="A29134" t="s">
        <v>80723</v>
      </c>
      <c r="B29134" t="s">
        <v>80724</v>
      </c>
      <c r="D29134" t="str">
        <f t="shared" si="455"/>
        <v>GLIMCT5309 LAURA GALINDO Med Cellular Therapy and BM Transplant GL ONLY</v>
      </c>
    </row>
    <row r="29135" spans="1:4">
      <c r="A29135" t="s">
        <v>80725</v>
      </c>
      <c r="B29135" t="s">
        <v>80726</v>
      </c>
      <c r="D29135" t="str">
        <f t="shared" si="455"/>
        <v>GLIMCT5310 GAGANDEEP SANDHU Med Cellular Therapy and BM Transplant GL ONLY</v>
      </c>
    </row>
    <row r="29136" spans="1:4">
      <c r="A29136" t="s">
        <v>80727</v>
      </c>
      <c r="B29136" t="s">
        <v>80728</v>
      </c>
      <c r="D29136" t="str">
        <f t="shared" si="455"/>
        <v>GLIMCT5311 PAT CARINUGAN Med Cellular Therapy and BM Transplant GL ONLY</v>
      </c>
    </row>
    <row r="29137" spans="1:4">
      <c r="A29137" t="s">
        <v>80729</v>
      </c>
      <c r="B29137" t="s">
        <v>80730</v>
      </c>
      <c r="D29137" t="str">
        <f t="shared" si="455"/>
        <v>GLIMCT5312 REBECCA WYMA Med Cellular Therapy and BM Transplant GL ONLY</v>
      </c>
    </row>
    <row r="29138" spans="1:4">
      <c r="A29138" t="s">
        <v>80731</v>
      </c>
      <c r="B29138" t="s">
        <v>80732</v>
      </c>
      <c r="D29138" t="str">
        <f t="shared" si="455"/>
        <v>GLIMCT5313 JOHN CAWLEY Med Cellular Therapy and BM Transplant GL ONLY</v>
      </c>
    </row>
    <row r="29139" spans="1:4">
      <c r="A29139" t="s">
        <v>80733</v>
      </c>
      <c r="B29139" t="s">
        <v>80734</v>
      </c>
      <c r="D29139" t="str">
        <f t="shared" si="455"/>
        <v>GLIMEN5314 HIBA BASHEER MED Int Med Endocrinology GL Only</v>
      </c>
    </row>
    <row r="29140" spans="1:4">
      <c r="A29140" t="s">
        <v>80735</v>
      </c>
      <c r="B29140" t="s">
        <v>80736</v>
      </c>
      <c r="D29140" t="str">
        <f t="shared" si="455"/>
        <v>GLIMEN5317 DANA SHEELY MED Int Med Endocrinology GL Only</v>
      </c>
    </row>
    <row r="29141" spans="1:4">
      <c r="A29141" t="s">
        <v>80737</v>
      </c>
      <c r="B29141" t="s">
        <v>80738</v>
      </c>
      <c r="D29141" t="str">
        <f t="shared" si="455"/>
        <v>GLIMEN5318 LILIANA GARCIA VARGAS MED Int Med Endocrinology GL Only</v>
      </c>
    </row>
    <row r="29142" spans="1:4">
      <c r="A29142" t="s">
        <v>80739</v>
      </c>
      <c r="B29142" t="s">
        <v>80740</v>
      </c>
      <c r="D29142" t="str">
        <f t="shared" si="455"/>
        <v>GLIMEN5319 RYAN WOODMAN MED Int Med Endocrinology GL Only</v>
      </c>
    </row>
    <row r="29143" spans="1:4">
      <c r="A29143" t="s">
        <v>80741</v>
      </c>
      <c r="B29143" t="s">
        <v>80742</v>
      </c>
      <c r="D29143" t="str">
        <f t="shared" si="455"/>
        <v>GLBGEN6328 Blake Myers Genome Center GL Only</v>
      </c>
    </row>
    <row r="29144" spans="1:4">
      <c r="A29144" t="s">
        <v>80743</v>
      </c>
      <c r="B29144" t="s">
        <v>80744</v>
      </c>
      <c r="D29144" t="str">
        <f t="shared" si="455"/>
        <v>GLVVME1351 Joanna Kaplan VM MEDICINE And EPIDEMIOLOGY GL Only</v>
      </c>
    </row>
    <row r="29145" spans="1:4">
      <c r="A29145" t="s">
        <v>80745</v>
      </c>
      <c r="B29145" t="s">
        <v>80746</v>
      </c>
      <c r="D29145" t="str">
        <f t="shared" si="455"/>
        <v>GLMANS1352 Ritika Johal MED Anest And Pain Medicine GL Only</v>
      </c>
    </row>
    <row r="29146" spans="1:4">
      <c r="A29146" t="s">
        <v>80747</v>
      </c>
      <c r="B29146" t="s">
        <v>80748</v>
      </c>
      <c r="D29146" t="str">
        <f t="shared" si="455"/>
        <v>GLIMCA7818 Padmini Sirish MED INT MED CARDIOLOGY GL Only</v>
      </c>
    </row>
    <row r="29147" spans="1:4">
      <c r="A29147" t="s">
        <v>80749</v>
      </c>
      <c r="B29147" t="s">
        <v>80750</v>
      </c>
      <c r="D29147" t="str">
        <f t="shared" si="455"/>
        <v>GLVPMI7819 Rodolfo Urbano VM PATHOLOGY MICRO And IMMUN GL Only</v>
      </c>
    </row>
    <row r="29148" spans="1:4">
      <c r="A29148" t="s">
        <v>80751</v>
      </c>
      <c r="B29148" t="s">
        <v>80752</v>
      </c>
      <c r="D29148" t="str">
        <f t="shared" si="455"/>
        <v>GLVVSR4609 Sabrina Hoehne VM SURGRAD SCIENCE GL Only</v>
      </c>
    </row>
    <row r="29149" spans="1:4">
      <c r="A29149" t="s">
        <v>80753</v>
      </c>
      <c r="B29149" t="s">
        <v>80754</v>
      </c>
      <c r="D29149" t="str">
        <f t="shared" si="455"/>
        <v>GLMOTO6882 Kaicheng Yen MED Otolaryngology GL Only</v>
      </c>
    </row>
    <row r="29150" spans="1:4">
      <c r="A29150" t="s">
        <v>80755</v>
      </c>
      <c r="B29150" t="s">
        <v>80756</v>
      </c>
      <c r="D29150" t="str">
        <f t="shared" si="455"/>
        <v>GLMOTO2479 Beverly Garber MED Otolaryngology GL Only</v>
      </c>
    </row>
    <row r="29151" spans="1:4">
      <c r="A29151" t="s">
        <v>80757</v>
      </c>
      <c r="B29151" t="s">
        <v>80758</v>
      </c>
      <c r="D29151" t="str">
        <f t="shared" si="455"/>
        <v>GLMOTO4790 Aditi Bhuskute MED Otolaryngology GL Only</v>
      </c>
    </row>
    <row r="29152" spans="1:4">
      <c r="A29152" t="s">
        <v>80759</v>
      </c>
      <c r="B29152" t="s">
        <v>80760</v>
      </c>
      <c r="D29152" t="str">
        <f t="shared" si="455"/>
        <v>GLMOTO4087 Madelena Martin MED Otolaryngology GL Only</v>
      </c>
    </row>
    <row r="29153" spans="1:4">
      <c r="A29153" t="s">
        <v>80761</v>
      </c>
      <c r="B29153" t="s">
        <v>80762</v>
      </c>
      <c r="D29153" t="str">
        <f t="shared" si="455"/>
        <v>GLMOTO6489 Steven Hoshal MED Otolaryngology GL Only</v>
      </c>
    </row>
    <row r="29154" spans="1:4">
      <c r="A29154" t="s">
        <v>80763</v>
      </c>
      <c r="B29154" t="s">
        <v>80764</v>
      </c>
      <c r="D29154" t="str">
        <f t="shared" si="455"/>
        <v>GLMOTO6624 Steven Dennis MED Otolaryngology GL Only</v>
      </c>
    </row>
    <row r="29155" spans="1:4">
      <c r="A29155" t="s">
        <v>80765</v>
      </c>
      <c r="B29155" t="s">
        <v>80766</v>
      </c>
      <c r="D29155" t="str">
        <f t="shared" si="455"/>
        <v>GLMOTO2321 Kamerman Kretzmer MED Otolaryngology GL Only</v>
      </c>
    </row>
    <row r="29156" spans="1:4">
      <c r="A29156" t="s">
        <v>80767</v>
      </c>
      <c r="B29156" t="s">
        <v>80768</v>
      </c>
      <c r="D29156" t="str">
        <f t="shared" si="455"/>
        <v>GLMOTO4325 Maheen Hassan MED Otolaryngology GL Only</v>
      </c>
    </row>
    <row r="29157" spans="1:4">
      <c r="A29157" t="s">
        <v>80769</v>
      </c>
      <c r="B29157" t="s">
        <v>80770</v>
      </c>
      <c r="D29157" t="str">
        <f t="shared" si="455"/>
        <v>GLMOTO8194 Harlan Muntz MED Otolaryngology GL Only</v>
      </c>
    </row>
    <row r="29158" spans="1:4">
      <c r="A29158" t="s">
        <v>80771</v>
      </c>
      <c r="B29158" t="s">
        <v>80772</v>
      </c>
      <c r="D29158" t="str">
        <f t="shared" si="455"/>
        <v>GLMOTO8195 Michaela Nalamliang MED Otolaryngology GL Only</v>
      </c>
    </row>
    <row r="29159" spans="1:4">
      <c r="A29159" t="s">
        <v>80773</v>
      </c>
      <c r="B29159" t="s">
        <v>80774</v>
      </c>
      <c r="D29159" t="str">
        <f t="shared" si="455"/>
        <v>GLMOTO7254 Brian Hernandez MED Otolaryngology GL Only</v>
      </c>
    </row>
    <row r="29160" spans="1:4">
      <c r="A29160" t="s">
        <v>80775</v>
      </c>
      <c r="B29160" t="s">
        <v>80776</v>
      </c>
      <c r="D29160" t="str">
        <f t="shared" si="455"/>
        <v>GLMOTO0042 Robert Byrd MED Otolaryngology GL Only</v>
      </c>
    </row>
    <row r="29161" spans="1:4">
      <c r="A29161" t="s">
        <v>80777</v>
      </c>
      <c r="B29161" t="s">
        <v>80778</v>
      </c>
      <c r="D29161" t="str">
        <f t="shared" si="455"/>
        <v>GLMOTO7243 Samuel Devictor MED Otolaryngology GL Only</v>
      </c>
    </row>
    <row r="29162" spans="1:4">
      <c r="A29162" t="s">
        <v>80779</v>
      </c>
      <c r="B29162" t="s">
        <v>80780</v>
      </c>
      <c r="D29162" t="str">
        <f t="shared" si="455"/>
        <v>GLMOTO2400 Jennifer Stein MED Otolaryngology GL Only</v>
      </c>
    </row>
    <row r="29163" spans="1:4">
      <c r="A29163" t="s">
        <v>80781</v>
      </c>
      <c r="B29163" t="s">
        <v>80782</v>
      </c>
      <c r="D29163" t="str">
        <f t="shared" si="455"/>
        <v>GLIMCT6829 Eileen Castrudes Med Int Med HMCTBMT GL Only</v>
      </c>
    </row>
    <row r="29164" spans="1:4">
      <c r="A29164" t="s">
        <v>80783</v>
      </c>
      <c r="B29164" t="s">
        <v>80784</v>
      </c>
      <c r="D29164" t="str">
        <f t="shared" si="455"/>
        <v>GLMOTO1456 Erynne Faucett MED Otolaryngology GL Only</v>
      </c>
    </row>
    <row r="29165" spans="1:4">
      <c r="A29165" t="s">
        <v>80785</v>
      </c>
      <c r="B29165" t="s">
        <v>80786</v>
      </c>
      <c r="D29165" t="str">
        <f t="shared" si="455"/>
        <v>GLIMGI1816 Paul Dhanuka MED Internal Medicine GL Only</v>
      </c>
    </row>
    <row r="29166" spans="1:4">
      <c r="A29166" t="s">
        <v>80787</v>
      </c>
      <c r="B29166" t="s">
        <v>80788</v>
      </c>
      <c r="D29166" t="str">
        <f t="shared" si="455"/>
        <v>GLIMCT2887 Pavel Krylov Med Int Med HMCTBMT GL Only</v>
      </c>
    </row>
    <row r="29167" spans="1:4">
      <c r="A29167" t="s">
        <v>80789</v>
      </c>
      <c r="B29167" t="s">
        <v>80790</v>
      </c>
      <c r="D29167" t="str">
        <f t="shared" si="455"/>
        <v>GLMERM1441 Jonathan Chan MED Emergency Medicine GL Only</v>
      </c>
    </row>
    <row r="29168" spans="1:4">
      <c r="A29168" t="s">
        <v>80791</v>
      </c>
      <c r="B29168" t="s">
        <v>80792</v>
      </c>
      <c r="D29168" t="str">
        <f t="shared" si="455"/>
        <v>GLMERM4046 Roderick Fontenette MED Emergency Medicine GL Only</v>
      </c>
    </row>
    <row r="29169" spans="1:4">
      <c r="A29169" t="s">
        <v>80793</v>
      </c>
      <c r="B29169" t="s">
        <v>80794</v>
      </c>
      <c r="D29169" t="str">
        <f t="shared" si="455"/>
        <v>GLMERM4262 Molly Hallweaver MED Emergency Medicine GL Only</v>
      </c>
    </row>
    <row r="29170" spans="1:4">
      <c r="A29170" t="s">
        <v>80795</v>
      </c>
      <c r="B29170" t="s">
        <v>80796</v>
      </c>
      <c r="D29170" t="str">
        <f t="shared" si="455"/>
        <v>GLMERM1602 Mark Moubarek MED Emergency Medicine GL Only</v>
      </c>
    </row>
    <row r="29171" spans="1:4">
      <c r="A29171" t="s">
        <v>80797</v>
      </c>
      <c r="B29171" t="s">
        <v>80798</v>
      </c>
      <c r="D29171" t="str">
        <f t="shared" si="455"/>
        <v>GLMERM4160 Averyl Shindruk MED Emergency Medicine GL Only</v>
      </c>
    </row>
    <row r="29172" spans="1:4">
      <c r="A29172" t="s">
        <v>80799</v>
      </c>
      <c r="B29172" t="s">
        <v>80800</v>
      </c>
      <c r="D29172" t="str">
        <f t="shared" si="455"/>
        <v>GLMERM1743 Emily Evans MED Emergency Medicine GL Only</v>
      </c>
    </row>
    <row r="29173" spans="1:4">
      <c r="A29173" t="s">
        <v>80801</v>
      </c>
      <c r="B29173" t="s">
        <v>80802</v>
      </c>
      <c r="D29173" t="str">
        <f t="shared" si="455"/>
        <v>GLAPLS5340 Mitchell Feldmann PLANT SCIENCES GL Only</v>
      </c>
    </row>
    <row r="29174" spans="1:4">
      <c r="A29174" t="s">
        <v>80803</v>
      </c>
      <c r="B29174" t="s">
        <v>80804</v>
      </c>
      <c r="D29174" t="str">
        <f t="shared" si="455"/>
        <v>GLAWCF2418 Johanna Del Castillo Munera PLANT PATHOLOGY GL Only</v>
      </c>
    </row>
    <row r="29175" spans="1:4">
      <c r="A29175" t="s">
        <v>80805</v>
      </c>
      <c r="B29175" t="s">
        <v>80806</v>
      </c>
      <c r="D29175" t="str">
        <f t="shared" si="455"/>
        <v>GLAWFC5241 Mikaela Provost WILDLIFE And FISHERIES BIOLOGY GL Only</v>
      </c>
    </row>
    <row r="29176" spans="1:4">
      <c r="A29176" t="s">
        <v>80807</v>
      </c>
      <c r="B29176" t="s">
        <v>80808</v>
      </c>
      <c r="D29176" t="str">
        <f t="shared" si="455"/>
        <v>GLMERM7918 Paul Coppermann MED Emergency Medicine GL Only</v>
      </c>
    </row>
    <row r="29177" spans="1:4">
      <c r="A29177" t="s">
        <v>80809</v>
      </c>
      <c r="B29177" t="s">
        <v>80810</v>
      </c>
      <c r="D29177" t="str">
        <f t="shared" si="455"/>
        <v>GLMERM1682 Sean Heavy MED Emergency Medicine GL Only</v>
      </c>
    </row>
    <row r="29178" spans="1:4">
      <c r="A29178" t="s">
        <v>80811</v>
      </c>
      <c r="B29178" t="s">
        <v>80812</v>
      </c>
      <c r="D29178" t="str">
        <f t="shared" si="455"/>
        <v>GLMERM1686 Sundip Jagpal MED Emergency Medicine GL Only</v>
      </c>
    </row>
    <row r="29179" spans="1:4">
      <c r="A29179" t="s">
        <v>80813</v>
      </c>
      <c r="B29179" t="s">
        <v>80814</v>
      </c>
      <c r="D29179" t="str">
        <f t="shared" si="455"/>
        <v>GLMERM7251 Cindy Chang MED Emergency Medicine GL Only</v>
      </c>
    </row>
    <row r="29180" spans="1:4">
      <c r="A29180" t="s">
        <v>80815</v>
      </c>
      <c r="B29180" t="s">
        <v>80816</v>
      </c>
      <c r="D29180" t="str">
        <f t="shared" si="455"/>
        <v>GLAARE7252 Eric Edwards AG And RESOURCE ECONOMICS GL Only</v>
      </c>
    </row>
    <row r="29181" spans="1:4">
      <c r="A29181" t="s">
        <v>80817</v>
      </c>
      <c r="B29181" t="s">
        <v>80818</v>
      </c>
      <c r="D29181" t="str">
        <f t="shared" si="455"/>
        <v>GLNURS5217 Zyrene Marsh School of Nursing GL Only</v>
      </c>
    </row>
    <row r="29182" spans="1:4">
      <c r="A29182" t="s">
        <v>80819</v>
      </c>
      <c r="B29182" t="s">
        <v>80820</v>
      </c>
      <c r="D29182" t="str">
        <f t="shared" si="455"/>
        <v>GLMPSY2172 Ian Campbell MED Psychiatry And Behav Sci GL Only</v>
      </c>
    </row>
    <row r="29183" spans="1:4">
      <c r="A29183" t="s">
        <v>80821</v>
      </c>
      <c r="B29183" t="s">
        <v>80822</v>
      </c>
      <c r="D29183" t="str">
        <f t="shared" si="455"/>
        <v>GLMPSY2173 Megan Miller MED Psychiatry And Behav Sci GL Only</v>
      </c>
    </row>
    <row r="29184" spans="1:4">
      <c r="A29184" t="s">
        <v>80823</v>
      </c>
      <c r="B29184" t="s">
        <v>80824</v>
      </c>
      <c r="D29184" t="str">
        <f t="shared" si="455"/>
        <v>GLMPSY2174 Alexander DCruz MED Psychiatry And Behav Sci GL Only</v>
      </c>
    </row>
    <row r="29185" spans="1:4">
      <c r="A29185" t="s">
        <v>80825</v>
      </c>
      <c r="B29185" t="s">
        <v>80826</v>
      </c>
      <c r="D29185" t="str">
        <f t="shared" si="455"/>
        <v>GLMANS2175 Johnny Hoang MED Anest And Pain Medicine GL Only</v>
      </c>
    </row>
    <row r="29186" spans="1:4">
      <c r="A29186" t="s">
        <v>80827</v>
      </c>
      <c r="B29186" t="s">
        <v>80828</v>
      </c>
      <c r="D29186" t="str">
        <f t="shared" si="455"/>
        <v>GLMPSY5218 Stephanie Hayes MED Psychiatry And Behav Sci GL Only</v>
      </c>
    </row>
    <row r="29187" spans="1:4">
      <c r="A29187" t="s">
        <v>80829</v>
      </c>
      <c r="B29187" t="s">
        <v>80830</v>
      </c>
      <c r="D29187" t="str">
        <f t="shared" ref="D29187:D29250" si="456">A29187&amp;" "&amp;B29187</f>
        <v>GLMPSY5926 Nicole Schultz MED Psychiatry And Behav Sci GL Only</v>
      </c>
    </row>
    <row r="29188" spans="1:4">
      <c r="A29188" t="s">
        <v>80831</v>
      </c>
      <c r="B29188" t="s">
        <v>80832</v>
      </c>
      <c r="D29188" t="str">
        <f t="shared" si="456"/>
        <v>GLMPSY5027 Murat Pakyurek MED Psychiatry And Behav Sci GL Only</v>
      </c>
    </row>
    <row r="29189" spans="1:4">
      <c r="A29189" t="s">
        <v>80833</v>
      </c>
      <c r="B29189" t="s">
        <v>80834</v>
      </c>
      <c r="D29189" t="str">
        <f t="shared" si="456"/>
        <v>GLMPSY5028 Zachary Shindorf MED Psychiatry And Behav Sci GL Only</v>
      </c>
    </row>
    <row r="29190" spans="1:4">
      <c r="A29190" t="s">
        <v>80835</v>
      </c>
      <c r="B29190" t="s">
        <v>80836</v>
      </c>
      <c r="D29190" t="str">
        <f t="shared" si="456"/>
        <v>GLMPSY2019 Yue Yu MED Psychiatry And Behav Sci GL Only</v>
      </c>
    </row>
    <row r="29191" spans="1:4">
      <c r="A29191" t="s">
        <v>80837</v>
      </c>
      <c r="B29191" t="s">
        <v>80838</v>
      </c>
      <c r="D29191" t="str">
        <f t="shared" si="456"/>
        <v>GLMPSY2020 Mashiana Amanpreet MED Psychiatry And Behav Sci GL Only</v>
      </c>
    </row>
    <row r="29192" spans="1:4">
      <c r="A29192" t="s">
        <v>80839</v>
      </c>
      <c r="B29192" t="s">
        <v>80840</v>
      </c>
      <c r="D29192" t="str">
        <f t="shared" si="456"/>
        <v>GLIMGI3949 HISAHAM HUSSAN MED Int Med Gastroenterology GL Only</v>
      </c>
    </row>
    <row r="29193" spans="1:4">
      <c r="A29193" t="s">
        <v>80841</v>
      </c>
      <c r="B29193" t="s">
        <v>80842</v>
      </c>
      <c r="D29193" t="str">
        <f t="shared" si="456"/>
        <v>GLIMGI1046 Antonio Mendoza Ladd MED Int Med Gastroenterology GL Only</v>
      </c>
    </row>
    <row r="29194" spans="1:4">
      <c r="A29194" t="s">
        <v>80843</v>
      </c>
      <c r="B29194" t="s">
        <v>80844</v>
      </c>
      <c r="D29194" t="str">
        <f t="shared" si="456"/>
        <v>GLIMGR6307 Rebecca Boxer Med Int Med Geriatrics And PC GL Only</v>
      </c>
    </row>
    <row r="29195" spans="1:4">
      <c r="A29195" t="s">
        <v>80845</v>
      </c>
      <c r="B29195" t="s">
        <v>80846</v>
      </c>
      <c r="D29195" t="str">
        <f t="shared" si="456"/>
        <v>GLIMGR5799 Alia Tuqan Med Int Med Geriatrics And PC GL Only</v>
      </c>
    </row>
    <row r="29196" spans="1:4">
      <c r="A29196" t="s">
        <v>80847</v>
      </c>
      <c r="B29196" t="s">
        <v>80848</v>
      </c>
      <c r="D29196" t="str">
        <f t="shared" si="456"/>
        <v>GLIMRH5800 Vinay Goswamy MED Int Med Rheumatology PPM Only</v>
      </c>
    </row>
    <row r="29197" spans="1:4">
      <c r="A29197" t="s">
        <v>80849</v>
      </c>
      <c r="B29197" t="s">
        <v>80850</v>
      </c>
      <c r="D29197" t="str">
        <f t="shared" si="456"/>
        <v>GLMANS5801 Theodore Geissler MED Anesth And Pain Medicine PPM Only</v>
      </c>
    </row>
    <row r="29198" spans="1:4">
      <c r="A29198" t="s">
        <v>80851</v>
      </c>
      <c r="B29198" t="s">
        <v>80852</v>
      </c>
      <c r="D29198" t="str">
        <f t="shared" si="456"/>
        <v>GLVPMI3000 Tessa LeCuyer VM PATHOLOGY MICRO And IMMUN GL Only</v>
      </c>
    </row>
    <row r="29199" spans="1:4">
      <c r="A29199" t="s">
        <v>80853</v>
      </c>
      <c r="B29199" t="s">
        <v>80854</v>
      </c>
      <c r="D29199" t="str">
        <f t="shared" si="456"/>
        <v>GLMURO9926 Philip Hsiao MED Urologic Surgery GL Only</v>
      </c>
    </row>
    <row r="29200" spans="1:4">
      <c r="A29200" t="s">
        <v>80855</v>
      </c>
      <c r="B29200" t="s">
        <v>80856</v>
      </c>
      <c r="D29200" t="str">
        <f t="shared" si="456"/>
        <v>GLIMEN0217 Carolyn Lenaerts MED Int Med Endocrinology GL Only</v>
      </c>
    </row>
    <row r="29201" spans="1:4">
      <c r="A29201" t="s">
        <v>80857</v>
      </c>
      <c r="B29201" t="s">
        <v>80858</v>
      </c>
      <c r="D29201" t="str">
        <f t="shared" si="456"/>
        <v>GLVVME3244 Brian Bird VM MEDICINE And EPIDEMIOLOGY GL Only</v>
      </c>
    </row>
    <row r="29202" spans="1:4">
      <c r="A29202" t="s">
        <v>80859</v>
      </c>
      <c r="B29202" t="s">
        <v>80860</v>
      </c>
      <c r="D29202" t="str">
        <f t="shared" si="456"/>
        <v>GLIMPA1114 Annemarie P Hargadon MED Palliative Care GL Only</v>
      </c>
    </row>
    <row r="29203" spans="1:4">
      <c r="A29203" t="s">
        <v>80861</v>
      </c>
      <c r="B29203" t="s">
        <v>80862</v>
      </c>
      <c r="D29203" t="str">
        <f t="shared" si="456"/>
        <v>GLIMPA4085 John Macmillan MED Palliative Care GL Only</v>
      </c>
    </row>
    <row r="29204" spans="1:4">
      <c r="A29204" t="s">
        <v>80863</v>
      </c>
      <c r="B29204" t="s">
        <v>80864</v>
      </c>
      <c r="D29204" t="str">
        <f t="shared" si="456"/>
        <v>GLIMPA4264 Mooklan S Iglowitz MED Palliative Care GL Only</v>
      </c>
    </row>
    <row r="29205" spans="1:4">
      <c r="A29205" t="s">
        <v>80865</v>
      </c>
      <c r="B29205" t="s">
        <v>80866</v>
      </c>
      <c r="D29205" t="str">
        <f t="shared" si="456"/>
        <v>GLIMPA4826 Pouria Kashkouli MED Palliative Care GL Only</v>
      </c>
    </row>
    <row r="29206" spans="1:4">
      <c r="A29206" t="s">
        <v>80867</v>
      </c>
      <c r="B29206" t="s">
        <v>80868</v>
      </c>
      <c r="D29206" t="str">
        <f t="shared" si="456"/>
        <v>GLIMPA3799 Stephanie Y Lee MED Palliative Care GL Only</v>
      </c>
    </row>
    <row r="29207" spans="1:4">
      <c r="A29207" t="s">
        <v>80869</v>
      </c>
      <c r="B29207" t="s">
        <v>80870</v>
      </c>
      <c r="D29207" t="str">
        <f t="shared" si="456"/>
        <v>GLBMCB6329 Yale Goldman Molecular and Cellular Biology GL Only</v>
      </c>
    </row>
    <row r="29208" spans="1:4">
      <c r="A29208" t="s">
        <v>80871</v>
      </c>
      <c r="B29208" t="s">
        <v>80872</v>
      </c>
      <c r="D29208" t="str">
        <f t="shared" si="456"/>
        <v>GLOAN00001 LAW SCHOOL CONSOLIDATION 69250</v>
      </c>
    </row>
    <row r="29209" spans="1:4">
      <c r="A29209" t="s">
        <v>80873</v>
      </c>
      <c r="B29209" t="s">
        <v>80874</v>
      </c>
      <c r="D29209" t="str">
        <f t="shared" si="456"/>
        <v>GLOAN00002 PROV BIO SCIENCE 19900</v>
      </c>
    </row>
    <row r="29210" spans="1:4">
      <c r="A29210" t="s">
        <v>80875</v>
      </c>
      <c r="B29210" t="s">
        <v>80876</v>
      </c>
      <c r="D29210" t="str">
        <f t="shared" si="456"/>
        <v>GLOAN00003 ACE ENERGY SAVINGS 19900</v>
      </c>
    </row>
    <row r="29211" spans="1:4">
      <c r="A29211" t="s">
        <v>80877</v>
      </c>
      <c r="B29211" t="s">
        <v>80878</v>
      </c>
      <c r="D29211" t="str">
        <f t="shared" si="456"/>
        <v>GLOAN00004 FIRE TRUCK 69250</v>
      </c>
    </row>
    <row r="29212" spans="1:4">
      <c r="A29212" t="s">
        <v>80879</v>
      </c>
      <c r="B29212" t="s">
        <v>80880</v>
      </c>
      <c r="D29212" t="str">
        <f t="shared" si="456"/>
        <v>GLOAN00005 UC PATH PROJECT COSTS 69909</v>
      </c>
    </row>
    <row r="29213" spans="1:4">
      <c r="A29213" t="s">
        <v>80881</v>
      </c>
      <c r="B29213" t="s">
        <v>80882</v>
      </c>
      <c r="D29213" t="str">
        <f t="shared" si="456"/>
        <v>GLOAN00006 BETTY IRENE SON BLDG 69250</v>
      </c>
    </row>
    <row r="29214" spans="1:4">
      <c r="A29214" t="s">
        <v>80883</v>
      </c>
      <c r="B29214" t="s">
        <v>80884</v>
      </c>
      <c r="D29214" t="str">
        <f t="shared" si="456"/>
        <v>GLOAN00007 ELL FOA TRANSPORT SERVICES 72160</v>
      </c>
    </row>
    <row r="29215" spans="1:4">
      <c r="A29215" t="s">
        <v>80885</v>
      </c>
      <c r="B29215" t="s">
        <v>80886</v>
      </c>
      <c r="D29215" t="str">
        <f t="shared" si="456"/>
        <v>GLOAN00008 ELL VM SPEC SVCS CLINICS 07427</v>
      </c>
    </row>
    <row r="29216" spans="1:4">
      <c r="A29216" t="s">
        <v>80887</v>
      </c>
      <c r="B29216" t="s">
        <v>80888</v>
      </c>
      <c r="D29216" t="str">
        <f t="shared" si="456"/>
        <v>GLOAN00009 ELL VCSA STORES OPERATIONS 72130</v>
      </c>
    </row>
    <row r="29217" spans="1:4">
      <c r="A29217" t="s">
        <v>80889</v>
      </c>
      <c r="B29217" t="s">
        <v>80890</v>
      </c>
      <c r="D29217" t="str">
        <f t="shared" si="456"/>
        <v>GLOAN00010 ELL VCSA HOUSING DINING 70300</v>
      </c>
    </row>
    <row r="29218" spans="1:4">
      <c r="A29218" t="s">
        <v>80891</v>
      </c>
      <c r="B29218" t="s">
        <v>80892</v>
      </c>
      <c r="D29218" t="str">
        <f t="shared" si="456"/>
        <v>GLOAN00011 ELL VM ASIC EQUIP 07427</v>
      </c>
    </row>
    <row r="29219" spans="1:4">
      <c r="A29219" t="s">
        <v>80893</v>
      </c>
      <c r="B29219" t="s">
        <v>80894</v>
      </c>
      <c r="D29219" t="str">
        <f t="shared" si="456"/>
        <v>GLOAN00012 PRIMATE DEFICITS 07427</v>
      </c>
    </row>
    <row r="29220" spans="1:4">
      <c r="A29220" t="s">
        <v>80895</v>
      </c>
      <c r="B29220" t="s">
        <v>80896</v>
      </c>
      <c r="D29220" t="str">
        <f t="shared" si="456"/>
        <v>GLOAN00013 CEF EXPANSION PROV SHARE 07427</v>
      </c>
    </row>
    <row r="29221" spans="1:4">
      <c r="A29221" t="s">
        <v>80897</v>
      </c>
      <c r="B29221" t="s">
        <v>80898</v>
      </c>
      <c r="D29221" t="str">
        <f t="shared" si="456"/>
        <v>GLOAN00014 SCHOOL OF LAW BRIDGE LOAN 19900</v>
      </c>
    </row>
    <row r="29222" spans="1:4">
      <c r="A29222" t="s">
        <v>80899</v>
      </c>
      <c r="B29222" t="s">
        <v>80900</v>
      </c>
      <c r="D29222" t="str">
        <f t="shared" si="456"/>
        <v>GLOAN00015 SCHAAL AQUA CENTER PHASE 2 69250</v>
      </c>
    </row>
    <row r="29223" spans="1:4">
      <c r="A29223" t="s">
        <v>80901</v>
      </c>
      <c r="B29223" t="s">
        <v>80902</v>
      </c>
      <c r="D29223" t="str">
        <f t="shared" si="456"/>
        <v>GLOAN00016 WEST VILLAGE CAPITAL PROJ 69250</v>
      </c>
    </row>
    <row r="29224" spans="1:4">
      <c r="A29224" t="s">
        <v>80903</v>
      </c>
      <c r="B29224" t="s">
        <v>80904</v>
      </c>
      <c r="D29224" t="str">
        <f t="shared" si="456"/>
        <v>GLOAN00017 ICA HISTORICAL DEFICIT 64400</v>
      </c>
    </row>
    <row r="29225" spans="1:4">
      <c r="A29225" t="s">
        <v>80905</v>
      </c>
      <c r="B29225" t="s">
        <v>80906</v>
      </c>
      <c r="D29225" t="str">
        <f t="shared" si="456"/>
        <v>GLOAN00018 CBS CRYO EM PURCHASE 07427</v>
      </c>
    </row>
    <row r="29226" spans="1:4">
      <c r="A29226" t="s">
        <v>80907</v>
      </c>
      <c r="B29226" t="s">
        <v>80908</v>
      </c>
      <c r="D29226" t="str">
        <f t="shared" si="456"/>
        <v>GLOAN00019 MARS CACAO GERMPLASM 69825</v>
      </c>
    </row>
    <row r="29227" spans="1:4">
      <c r="A29227" t="s">
        <v>80909</v>
      </c>
      <c r="B29227" t="s">
        <v>80910</v>
      </c>
      <c r="D29227" t="str">
        <f t="shared" si="456"/>
        <v>GLOAN00020 UP3 PREF PARTNER DEFICIT 69828</v>
      </c>
    </row>
    <row r="29228" spans="1:4">
      <c r="A29228" t="s">
        <v>80911</v>
      </c>
      <c r="B29228" t="s">
        <v>80912</v>
      </c>
      <c r="D29228" t="str">
        <f t="shared" si="456"/>
        <v>GLOAN00021 WOMENS BEACH VOLLEYBALL 69250</v>
      </c>
    </row>
    <row r="29229" spans="1:4">
      <c r="A29229" t="s">
        <v>80913</v>
      </c>
      <c r="B29229" t="s">
        <v>80914</v>
      </c>
      <c r="D29229" t="str">
        <f t="shared" si="456"/>
        <v>GLOAN00022 INSTRUCTIONAL NEEDS DEFICIT 19900</v>
      </c>
    </row>
    <row r="29230" spans="1:4">
      <c r="A29230" t="s">
        <v>80915</v>
      </c>
      <c r="B29230" t="s">
        <v>80916</v>
      </c>
      <c r="D29230" t="str">
        <f t="shared" si="456"/>
        <v>GLOAN00023 PRIMATE DR MORRISON MOU</v>
      </c>
    </row>
    <row r="29231" spans="1:4">
      <c r="A29231" t="s">
        <v>80917</v>
      </c>
      <c r="B29231" t="s">
        <v>80918</v>
      </c>
      <c r="D29231" t="str">
        <f t="shared" si="456"/>
        <v>GLOAN00024 PATENT LEGAL FEES DEFICIT 68800</v>
      </c>
    </row>
    <row r="29232" spans="1:4">
      <c r="A29232" t="s">
        <v>80919</v>
      </c>
      <c r="B29232" t="s">
        <v>80920</v>
      </c>
      <c r="D29232" t="str">
        <f t="shared" si="456"/>
        <v>GLOAN00025 BIODIGESTER ACCUM DEFICIT 69825</v>
      </c>
    </row>
    <row r="29233" spans="1:4">
      <c r="A29233" t="s">
        <v>80921</v>
      </c>
      <c r="B29233" t="s">
        <v>80922</v>
      </c>
      <c r="D29233" t="str">
        <f t="shared" si="456"/>
        <v>GLOAN00026 UCDH Stadium MOU</v>
      </c>
    </row>
    <row r="29234" spans="1:4">
      <c r="A29234" t="s">
        <v>80923</v>
      </c>
      <c r="B29234" t="s">
        <v>80924</v>
      </c>
      <c r="D29234" t="str">
        <f t="shared" si="456"/>
        <v>GLOAN00027 SUPPLY CHAIN MGMT FUNDING SUPPT 69820</v>
      </c>
    </row>
    <row r="29235" spans="1:4">
      <c r="A29235" t="s">
        <v>80925</v>
      </c>
      <c r="B29235" t="s">
        <v>80926</v>
      </c>
      <c r="D29235" t="str">
        <f t="shared" si="456"/>
        <v>GLOAN00028 Chemistry Swing Space 4 Admin Modular</v>
      </c>
    </row>
    <row r="29236" spans="1:4">
      <c r="A29236" t="s">
        <v>80927</v>
      </c>
      <c r="B29236" t="s">
        <v>80928</v>
      </c>
      <c r="D29236" t="str">
        <f t="shared" si="456"/>
        <v>GLOAN00029 Dairy Road Defective Steam Pipe</v>
      </c>
    </row>
    <row r="29237" spans="1:4">
      <c r="A29237" t="s">
        <v>80929</v>
      </c>
      <c r="B29237" t="s">
        <v>80930</v>
      </c>
      <c r="D29237" t="str">
        <f t="shared" si="456"/>
        <v>GLOAN00030 Site Utilities and Parking Expansion</v>
      </c>
    </row>
    <row r="29238" spans="1:4">
      <c r="A29238" t="s">
        <v>80931</v>
      </c>
      <c r="B29238" t="s">
        <v>80932</v>
      </c>
      <c r="D29238" t="str">
        <f t="shared" si="456"/>
        <v>GLOAN00031 Electrical S3 Switchstation</v>
      </c>
    </row>
    <row r="29239" spans="1:4">
      <c r="A29239" t="s">
        <v>80933</v>
      </c>
      <c r="B29239" t="s">
        <v>80934</v>
      </c>
      <c r="D29239" t="str">
        <f t="shared" si="456"/>
        <v>GLOAN00032 Solano Water Treatment Plant 9539000</v>
      </c>
    </row>
    <row r="29240" spans="1:4">
      <c r="A29240" t="s">
        <v>80935</v>
      </c>
      <c r="B29240" t="s">
        <v>80936</v>
      </c>
      <c r="D29240" t="str">
        <f t="shared" si="456"/>
        <v>GLOAN00033 Hot Water Sprocket District and TES Chil</v>
      </c>
    </row>
    <row r="29241" spans="1:4">
      <c r="A29241" t="s">
        <v>80937</v>
      </c>
      <c r="B29241" t="s">
        <v>80938</v>
      </c>
      <c r="D29241" t="str">
        <f t="shared" si="456"/>
        <v>GLOAN00034 Agricultural Innovation Center 9539800</v>
      </c>
    </row>
    <row r="29242" spans="1:4">
      <c r="A29242" t="s">
        <v>80939</v>
      </c>
      <c r="B29242" t="s">
        <v>80940</v>
      </c>
      <c r="D29242" t="str">
        <f t="shared" si="456"/>
        <v>GLOAN00035 2831720 Aggie Square Project Support</v>
      </c>
    </row>
    <row r="29243" spans="1:4">
      <c r="A29243" t="s">
        <v>80941</v>
      </c>
      <c r="B29243" t="s">
        <v>80942</v>
      </c>
      <c r="D29243" t="str">
        <f t="shared" si="456"/>
        <v>GLOAN00036 Aggie Square TI Planning</v>
      </c>
    </row>
    <row r="29244" spans="1:4">
      <c r="A29244" t="s">
        <v>80943</v>
      </c>
      <c r="B29244" t="s">
        <v>80944</v>
      </c>
      <c r="D29244" t="str">
        <f t="shared" si="456"/>
        <v>GLOAN00037 LEHR Landfill Closure</v>
      </c>
    </row>
    <row r="29245" spans="1:4">
      <c r="A29245" t="s">
        <v>80945</v>
      </c>
      <c r="B29245" t="s">
        <v>80946</v>
      </c>
      <c r="D29245" t="str">
        <f t="shared" si="456"/>
        <v>GLOAN00038 Campus smart Lighting Initiative Phase 3</v>
      </c>
    </row>
    <row r="29246" spans="1:4">
      <c r="A29246" t="s">
        <v>80947</v>
      </c>
      <c r="B29246" t="s">
        <v>80948</v>
      </c>
      <c r="D29246" t="str">
        <f t="shared" si="456"/>
        <v>GLOAN00039 GBSF Debt Repayment</v>
      </c>
    </row>
    <row r="29247" spans="1:4">
      <c r="A29247" t="s">
        <v>80949</v>
      </c>
      <c r="B29247" t="s">
        <v>80950</v>
      </c>
      <c r="D29247" t="str">
        <f t="shared" si="456"/>
        <v>GLMEDCON01 MHTC Affiliation Contract</v>
      </c>
    </row>
    <row r="29248" spans="1:4">
      <c r="A29248" t="s">
        <v>80951</v>
      </c>
      <c r="B29248" t="s">
        <v>80952</v>
      </c>
      <c r="D29248" t="str">
        <f t="shared" si="456"/>
        <v>GLMEDCON02 CalMHSA Multi Contract</v>
      </c>
    </row>
    <row r="29249" spans="1:4">
      <c r="A29249" t="s">
        <v>80953</v>
      </c>
      <c r="B29249" t="s">
        <v>80954</v>
      </c>
      <c r="D29249" t="str">
        <f t="shared" si="456"/>
        <v>GLMEDCON03 Napa Contract</v>
      </c>
    </row>
    <row r="29250" spans="1:4">
      <c r="A29250" t="s">
        <v>80955</v>
      </c>
      <c r="B29250" t="s">
        <v>80956</v>
      </c>
      <c r="D29250" t="str">
        <f t="shared" si="456"/>
        <v>GLMEDCON04 Sac McDermott Contract</v>
      </c>
    </row>
    <row r="29251" spans="1:4">
      <c r="A29251" t="s">
        <v>80957</v>
      </c>
      <c r="B29251" t="s">
        <v>80958</v>
      </c>
      <c r="D29251" t="str">
        <f t="shared" ref="D29251:D29286" si="457">A29251&amp;" "&amp;B29251</f>
        <v>GLMEDCON05 Sac Scott Contract</v>
      </c>
    </row>
    <row r="29252" spans="1:4">
      <c r="A29252" t="s">
        <v>80959</v>
      </c>
      <c r="B29252" t="s">
        <v>80960</v>
      </c>
      <c r="D29252" t="str">
        <f t="shared" si="457"/>
        <v>GLMEDCON06 Solano Contract</v>
      </c>
    </row>
    <row r="29253" spans="1:4">
      <c r="A29253" t="s">
        <v>80961</v>
      </c>
      <c r="B29253" t="s">
        <v>80962</v>
      </c>
      <c r="D29253" t="str">
        <f t="shared" si="457"/>
        <v>GLMEDCON07 Turns Contract</v>
      </c>
    </row>
    <row r="29254" spans="1:4">
      <c r="A29254" t="s">
        <v>80963</v>
      </c>
      <c r="B29254" t="s">
        <v>80964</v>
      </c>
      <c r="D29254" t="str">
        <f t="shared" si="457"/>
        <v>GLMEDCON08 Veterans Affair McClellan Contract</v>
      </c>
    </row>
    <row r="29255" spans="1:4">
      <c r="A29255" t="s">
        <v>80965</v>
      </c>
      <c r="B29255" t="s">
        <v>80966</v>
      </c>
      <c r="D29255" t="str">
        <f t="shared" si="457"/>
        <v>GLMEDCON09 Yolo Contract</v>
      </c>
    </row>
    <row r="29256" spans="1:4">
      <c r="A29256" t="s">
        <v>80967</v>
      </c>
      <c r="B29256" t="s">
        <v>80968</v>
      </c>
      <c r="D29256" t="str">
        <f t="shared" si="457"/>
        <v>GLMEDCON10 Jail Contract</v>
      </c>
    </row>
    <row r="29257" spans="1:4">
      <c r="A29257" t="s">
        <v>80969</v>
      </c>
      <c r="B29257" t="s">
        <v>80970</v>
      </c>
      <c r="D29257" t="str">
        <f t="shared" si="457"/>
        <v>GLMEDCON11 SACEDAP Contract</v>
      </c>
    </row>
    <row r="29258" spans="1:4">
      <c r="A29258" t="s">
        <v>80971</v>
      </c>
      <c r="B29258" t="s">
        <v>80972</v>
      </c>
      <c r="D29258" t="str">
        <f t="shared" si="457"/>
        <v>GLMEDCON12 Teaching Payments Contract</v>
      </c>
    </row>
    <row r="29259" spans="1:4">
      <c r="A29259" t="s">
        <v>80973</v>
      </c>
      <c r="B29259" t="s">
        <v>80974</v>
      </c>
      <c r="D29259" t="str">
        <f t="shared" si="457"/>
        <v>GLMEDCON13 Aleda Contract</v>
      </c>
    </row>
    <row r="29260" spans="1:4">
      <c r="A29260" t="s">
        <v>80975</v>
      </c>
      <c r="B29260" t="s">
        <v>80976</v>
      </c>
      <c r="D29260" t="str">
        <f t="shared" si="457"/>
        <v>GLMEDCON14 MHTC Services Contract</v>
      </c>
    </row>
    <row r="29261" spans="1:4">
      <c r="A29261" t="s">
        <v>80977</v>
      </c>
      <c r="B29261" t="s">
        <v>80978</v>
      </c>
      <c r="D29261" t="str">
        <f t="shared" si="457"/>
        <v>GLMEDCON16 SEED Scholars Regional Center</v>
      </c>
    </row>
    <row r="29262" spans="1:4">
      <c r="A29262" t="s">
        <v>80979</v>
      </c>
      <c r="B29262" t="s">
        <v>80980</v>
      </c>
      <c r="D29262" t="str">
        <f t="shared" si="457"/>
        <v>GLMEDCON17 Veterans Affair Northern California Health Care Research Service</v>
      </c>
    </row>
    <row r="29263" spans="1:4">
      <c r="A29263" t="s">
        <v>80981</v>
      </c>
      <c r="B29263" t="s">
        <v>80982</v>
      </c>
      <c r="D29263" t="str">
        <f t="shared" si="457"/>
        <v>GLMEDCON18 Dialysis Clinic</v>
      </c>
    </row>
    <row r="29264" spans="1:4">
      <c r="A29264" t="s">
        <v>80983</v>
      </c>
      <c r="B29264" t="s">
        <v>80984</v>
      </c>
      <c r="D29264" t="str">
        <f t="shared" si="457"/>
        <v>GLMEDCON19 Satellite Healthcare</v>
      </c>
    </row>
    <row r="29265" spans="1:4">
      <c r="A29265" t="s">
        <v>80985</v>
      </c>
      <c r="B29265" t="s">
        <v>80986</v>
      </c>
      <c r="D29265" t="str">
        <f t="shared" si="457"/>
        <v>GLMEDCON20 Sierra Donor Services</v>
      </c>
    </row>
    <row r="29266" spans="1:4">
      <c r="A29266" t="s">
        <v>80987</v>
      </c>
      <c r="B29266" t="s">
        <v>80988</v>
      </c>
      <c r="D29266" t="str">
        <f t="shared" si="457"/>
        <v>GLMEDCON21 Poison Control</v>
      </c>
    </row>
    <row r="29267" spans="1:4">
      <c r="A29267" t="s">
        <v>80989</v>
      </c>
      <c r="B29267" t="s">
        <v>80990</v>
      </c>
      <c r="D29267" t="str">
        <f t="shared" si="457"/>
        <v>GLMEDCON22 CDPH California Department of Public Health</v>
      </c>
    </row>
    <row r="29268" spans="1:4">
      <c r="A29268" t="s">
        <v>80991</v>
      </c>
      <c r="B29268" t="s">
        <v>80992</v>
      </c>
      <c r="D29268" t="str">
        <f t="shared" si="457"/>
        <v>GLMEDCON23 PHI Bridge Contract Toles</v>
      </c>
    </row>
    <row r="29269" spans="1:4">
      <c r="A29269" t="s">
        <v>80993</v>
      </c>
      <c r="B29269" t="s">
        <v>80994</v>
      </c>
      <c r="D29269" t="str">
        <f t="shared" si="457"/>
        <v>GLMEDCON24 Shriners</v>
      </c>
    </row>
    <row r="29270" spans="1:4">
      <c r="A29270" t="s">
        <v>80995</v>
      </c>
      <c r="B29270" t="s">
        <v>80996</v>
      </c>
      <c r="D29270" t="str">
        <f t="shared" si="457"/>
        <v>GLMEDCON25 Veteran Affairs Mather Contract</v>
      </c>
    </row>
    <row r="29271" spans="1:4">
      <c r="A29271" t="s">
        <v>80997</v>
      </c>
      <c r="B29271" t="s">
        <v>80998</v>
      </c>
      <c r="D29271" t="str">
        <f t="shared" si="457"/>
        <v>GLMEDCON26 DAWND Contract</v>
      </c>
    </row>
    <row r="29272" spans="1:4">
      <c r="A29272" t="s">
        <v>80999</v>
      </c>
      <c r="B29272" t="s">
        <v>81000</v>
      </c>
      <c r="D29272" t="str">
        <f t="shared" si="457"/>
        <v>GLMEDCEN01 COVID 19</v>
      </c>
    </row>
    <row r="29273" spans="1:4">
      <c r="A29273" t="s">
        <v>81001</v>
      </c>
      <c r="B29273" t="s">
        <v>81002</v>
      </c>
      <c r="D29273" t="str">
        <f t="shared" si="457"/>
        <v>GLMEDCEN02 PERIOP OPERATING ROOM 1</v>
      </c>
    </row>
    <row r="29274" spans="1:4">
      <c r="A29274" t="s">
        <v>81003</v>
      </c>
      <c r="B29274" t="s">
        <v>81004</v>
      </c>
      <c r="D29274" t="str">
        <f t="shared" si="457"/>
        <v>GLMEDCEN03 PERIOP OPERATING ROOM 2</v>
      </c>
    </row>
    <row r="29275" spans="1:4">
      <c r="A29275" t="s">
        <v>81005</v>
      </c>
      <c r="B29275" t="s">
        <v>81006</v>
      </c>
      <c r="D29275" t="str">
        <f t="shared" si="457"/>
        <v>GLMEDCEN04 PERIOP OPERATING ROOM 3</v>
      </c>
    </row>
    <row r="29276" spans="1:4">
      <c r="A29276" t="s">
        <v>81007</v>
      </c>
      <c r="B29276" t="s">
        <v>81008</v>
      </c>
      <c r="D29276" t="str">
        <f t="shared" si="457"/>
        <v>GLMEDCEN05 PERIOP OPERATING ROOM 4</v>
      </c>
    </row>
    <row r="29277" spans="1:4">
      <c r="A29277" t="s">
        <v>81009</v>
      </c>
      <c r="B29277" t="s">
        <v>81010</v>
      </c>
      <c r="D29277" t="str">
        <f t="shared" si="457"/>
        <v>GLMEDCEN06 IT PROJECT 1</v>
      </c>
    </row>
    <row r="29278" spans="1:4">
      <c r="A29278" t="s">
        <v>81011</v>
      </c>
      <c r="B29278" t="s">
        <v>81012</v>
      </c>
      <c r="D29278" t="str">
        <f t="shared" si="457"/>
        <v>GLMEDCEN07 IT PROJECT 2</v>
      </c>
    </row>
    <row r="29279" spans="1:4">
      <c r="A29279" t="s">
        <v>81013</v>
      </c>
      <c r="B29279" t="s">
        <v>81014</v>
      </c>
      <c r="D29279" t="str">
        <f t="shared" si="457"/>
        <v>GLMEDCEN08 IT PROJECT 3</v>
      </c>
    </row>
    <row r="29280" spans="1:4">
      <c r="A29280" t="s">
        <v>81015</v>
      </c>
      <c r="B29280" t="s">
        <v>81016</v>
      </c>
      <c r="D29280" t="str">
        <f t="shared" si="457"/>
        <v>GLMEDCEN09 IT PROJECT 4</v>
      </c>
    </row>
    <row r="29281" spans="1:4">
      <c r="A29281" t="s">
        <v>81017</v>
      </c>
      <c r="B29281" t="s">
        <v>81018</v>
      </c>
      <c r="D29281" t="str">
        <f t="shared" si="457"/>
        <v>GLMEDCEN10 AMBULATORYIT STRATEGIC PROJECT</v>
      </c>
    </row>
    <row r="29282" spans="1:4">
      <c r="A29282" t="s">
        <v>81019</v>
      </c>
      <c r="B29282" t="s">
        <v>81020</v>
      </c>
      <c r="D29282" t="str">
        <f t="shared" si="457"/>
        <v>GLMEDCEN11 TEMP SALARY and BENEFITS TRANSFER</v>
      </c>
    </row>
    <row r="29283" spans="1:4">
      <c r="A29283" t="s">
        <v>81021</v>
      </c>
      <c r="B29283" t="s">
        <v>81022</v>
      </c>
      <c r="D29283" t="str">
        <f t="shared" si="457"/>
        <v>GLMEDCEN12 CAPITAL FINANCE SALARY and BENEFIT TRANSFER</v>
      </c>
    </row>
    <row r="29284" spans="1:4">
      <c r="A29284" t="s">
        <v>81023</v>
      </c>
      <c r="B29284" t="s">
        <v>81024</v>
      </c>
      <c r="D29284" t="str">
        <f t="shared" si="457"/>
        <v>GLMEDCEN13 H AGREEMENT SALARY and BENEFIT TRANSFER</v>
      </c>
    </row>
    <row r="29285" spans="1:4">
      <c r="A29285" t="s">
        <v>81025</v>
      </c>
      <c r="B29285" t="s">
        <v>81026</v>
      </c>
      <c r="D29285" t="str">
        <f t="shared" si="457"/>
        <v>GLMEDCEN14 IT SOM SALARY and BENEFITS TRANSFER</v>
      </c>
    </row>
    <row r="29286" spans="1:4">
      <c r="A29286" t="s">
        <v>81027</v>
      </c>
      <c r="B29286" t="s">
        <v>81028</v>
      </c>
      <c r="D29286" t="str">
        <f t="shared" si="457"/>
        <v>GLMEDCEN15 TES SALARY and BENEFITS TRANSFER</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00BE4-0577-411B-A839-7DD641C302FE}">
  <dimension ref="A1:D1597"/>
  <sheetViews>
    <sheetView topLeftCell="A1560" workbookViewId="0">
      <selection activeCell="D27" sqref="D27"/>
    </sheetView>
  </sheetViews>
  <sheetFormatPr defaultRowHeight="14.5"/>
  <cols>
    <col min="2" max="2" width="56.453125" bestFit="1" customWidth="1"/>
    <col min="4" max="4" width="27.26953125" bestFit="1" customWidth="1"/>
  </cols>
  <sheetData>
    <row r="1" spans="1:4">
      <c r="A1" s="262" t="s">
        <v>315</v>
      </c>
      <c r="B1" s="262" t="s">
        <v>48</v>
      </c>
      <c r="D1" s="262" t="s">
        <v>315</v>
      </c>
    </row>
    <row r="2" spans="1:4">
      <c r="A2" s="263" t="s">
        <v>335</v>
      </c>
      <c r="B2" t="s">
        <v>81029</v>
      </c>
      <c r="D2" t="str">
        <f>A2&amp;" "&amp;B2</f>
        <v>000000 Default Activity Value</v>
      </c>
    </row>
    <row r="3" spans="1:4">
      <c r="A3" s="261">
        <v>100000</v>
      </c>
      <c r="B3" t="s">
        <v>81030</v>
      </c>
      <c r="D3" t="str">
        <f t="shared" ref="D3:D66" si="0">A3&amp;" "&amp;B3</f>
        <v>100000 Fall Welcome</v>
      </c>
    </row>
    <row r="4" spans="1:4">
      <c r="A4" s="261">
        <v>100001</v>
      </c>
      <c r="B4" t="s">
        <v>81031</v>
      </c>
      <c r="D4" t="str">
        <f t="shared" si="0"/>
        <v>100001 Homecoming</v>
      </c>
    </row>
    <row r="5" spans="1:4">
      <c r="A5" s="261">
        <v>100002</v>
      </c>
      <c r="B5" t="s">
        <v>81032</v>
      </c>
      <c r="D5" t="str">
        <f t="shared" si="0"/>
        <v>100002 Commencement</v>
      </c>
    </row>
    <row r="6" spans="1:4">
      <c r="A6" s="261">
        <v>100003</v>
      </c>
      <c r="B6" t="s">
        <v>81033</v>
      </c>
      <c r="D6" t="str">
        <f t="shared" si="0"/>
        <v>100003 Picnic Day</v>
      </c>
    </row>
    <row r="7" spans="1:4">
      <c r="A7" s="261">
        <v>100004</v>
      </c>
      <c r="B7" t="s">
        <v>81034</v>
      </c>
      <c r="D7" t="str">
        <f t="shared" si="0"/>
        <v>100004 Thank Goodness for Staff</v>
      </c>
    </row>
    <row r="8" spans="1:4">
      <c r="A8" s="261">
        <v>100005</v>
      </c>
      <c r="B8" t="s">
        <v>81035</v>
      </c>
      <c r="D8" t="str">
        <f t="shared" si="0"/>
        <v>100005 Retreats</v>
      </c>
    </row>
    <row r="9" spans="1:4">
      <c r="A9" s="261">
        <v>100006</v>
      </c>
      <c r="B9" t="s">
        <v>81036</v>
      </c>
      <c r="D9" t="str">
        <f t="shared" si="0"/>
        <v>100006 Cultural Events</v>
      </c>
    </row>
    <row r="10" spans="1:4">
      <c r="A10" s="261">
        <v>100007</v>
      </c>
      <c r="B10" t="s">
        <v>81037</v>
      </c>
      <c r="D10" t="str">
        <f t="shared" si="0"/>
        <v>100007 Student Events</v>
      </c>
    </row>
    <row r="11" spans="1:4">
      <c r="A11" s="261">
        <v>100008</v>
      </c>
      <c r="B11" t="s">
        <v>81038</v>
      </c>
      <c r="D11" t="str">
        <f t="shared" si="0"/>
        <v>100008 Deans Events</v>
      </c>
    </row>
    <row r="12" spans="1:4">
      <c r="A12" s="261">
        <v>100009</v>
      </c>
      <c r="B12" t="s">
        <v>81039</v>
      </c>
      <c r="D12" t="str">
        <f t="shared" si="0"/>
        <v>100009 College Wide Events</v>
      </c>
    </row>
    <row r="13" spans="1:4">
      <c r="A13" s="261">
        <v>100010</v>
      </c>
      <c r="B13" t="s">
        <v>81040</v>
      </c>
      <c r="D13" t="str">
        <f t="shared" si="0"/>
        <v>100010 Orientation</v>
      </c>
    </row>
    <row r="14" spans="1:4">
      <c r="A14" s="261">
        <v>100011</v>
      </c>
      <c r="B14" t="s">
        <v>81041</v>
      </c>
      <c r="D14" t="str">
        <f t="shared" si="0"/>
        <v>100011 Whole Earth Festival</v>
      </c>
    </row>
    <row r="15" spans="1:4">
      <c r="A15" s="261">
        <v>100012</v>
      </c>
      <c r="B15" t="s">
        <v>81042</v>
      </c>
      <c r="D15" t="str">
        <f t="shared" si="0"/>
        <v>100012 Colloquium Expenses</v>
      </c>
    </row>
    <row r="16" spans="1:4">
      <c r="A16" s="261">
        <v>100013</v>
      </c>
      <c r="B16" t="s">
        <v>81043</v>
      </c>
      <c r="D16" t="str">
        <f t="shared" si="0"/>
        <v>100013 Visiting Artists</v>
      </c>
    </row>
    <row r="17" spans="1:4">
      <c r="A17" s="261">
        <v>900146</v>
      </c>
      <c r="B17" t="s">
        <v>81044</v>
      </c>
      <c r="D17" t="str">
        <f t="shared" si="0"/>
        <v>900146 Sustainable Youth summer Camp</v>
      </c>
    </row>
    <row r="18" spans="1:4">
      <c r="A18" s="261">
        <v>900147</v>
      </c>
      <c r="B18" t="s">
        <v>81045</v>
      </c>
      <c r="D18" t="str">
        <f t="shared" si="0"/>
        <v>900147 Harvest Festival</v>
      </c>
    </row>
    <row r="19" spans="1:4">
      <c r="A19" s="261">
        <v>900148</v>
      </c>
      <c r="B19" t="s">
        <v>81046</v>
      </c>
      <c r="D19" t="str">
        <f t="shared" si="0"/>
        <v>900148 Biogas Mendocino</v>
      </c>
    </row>
    <row r="20" spans="1:4">
      <c r="A20" s="261">
        <v>120000</v>
      </c>
      <c r="B20" t="s">
        <v>81047</v>
      </c>
      <c r="D20" t="str">
        <f t="shared" si="0"/>
        <v>120000 Ticketing Office</v>
      </c>
    </row>
    <row r="21" spans="1:4">
      <c r="A21" s="261">
        <v>120001</v>
      </c>
      <c r="B21" t="s">
        <v>81048</v>
      </c>
      <c r="D21" t="str">
        <f t="shared" si="0"/>
        <v>120001 Front of House</v>
      </c>
    </row>
    <row r="22" spans="1:4">
      <c r="A22" s="261">
        <v>200100</v>
      </c>
      <c r="B22" t="s">
        <v>81049</v>
      </c>
      <c r="D22" t="str">
        <f t="shared" si="0"/>
        <v>200100 Faculty Recruiting</v>
      </c>
    </row>
    <row r="23" spans="1:4">
      <c r="A23" s="261">
        <v>200101</v>
      </c>
      <c r="B23" t="s">
        <v>81050</v>
      </c>
      <c r="D23" t="str">
        <f t="shared" si="0"/>
        <v>200101 Resident Graduate Student Recruiting and Outreach</v>
      </c>
    </row>
    <row r="24" spans="1:4">
      <c r="A24" s="261">
        <v>200102</v>
      </c>
      <c r="B24" t="s">
        <v>81051</v>
      </c>
      <c r="D24" t="str">
        <f t="shared" si="0"/>
        <v>200102 Executive Recruiting</v>
      </c>
    </row>
    <row r="25" spans="1:4">
      <c r="A25" s="261">
        <v>200103</v>
      </c>
      <c r="B25" t="s">
        <v>81052</v>
      </c>
      <c r="D25" t="str">
        <f t="shared" si="0"/>
        <v>200103 Nonresident Graduate Student Recruiting and Outreach</v>
      </c>
    </row>
    <row r="26" spans="1:4">
      <c r="A26" s="261">
        <v>200104</v>
      </c>
      <c r="B26" t="s">
        <v>81053</v>
      </c>
      <c r="D26" t="str">
        <f t="shared" si="0"/>
        <v>200104 International Graduate Student Recruiting and Outreach</v>
      </c>
    </row>
    <row r="27" spans="1:4">
      <c r="A27" s="261">
        <v>200105</v>
      </c>
      <c r="B27" t="s">
        <v>81054</v>
      </c>
      <c r="D27" t="str">
        <f t="shared" si="0"/>
        <v>200105 Graduate Program Travel Recruiting</v>
      </c>
    </row>
    <row r="28" spans="1:4">
      <c r="A28" s="261">
        <v>200350</v>
      </c>
      <c r="B28" t="s">
        <v>81055</v>
      </c>
      <c r="D28" t="str">
        <f t="shared" si="0"/>
        <v>200350 Student Resident Recruiting</v>
      </c>
    </row>
    <row r="29" spans="1:4">
      <c r="A29" s="261">
        <v>200351</v>
      </c>
      <c r="B29" t="s">
        <v>81056</v>
      </c>
      <c r="D29" t="str">
        <f t="shared" si="0"/>
        <v>200351 Student Nonresident and International Recruit</v>
      </c>
    </row>
    <row r="30" spans="1:4">
      <c r="A30" s="261">
        <v>200352</v>
      </c>
      <c r="B30" t="s">
        <v>81057</v>
      </c>
      <c r="D30" t="str">
        <f t="shared" si="0"/>
        <v>200352 Staff Recruiting</v>
      </c>
    </row>
    <row r="31" spans="1:4">
      <c r="A31" s="261">
        <v>200353</v>
      </c>
      <c r="B31" t="s">
        <v>81058</v>
      </c>
      <c r="D31" t="str">
        <f t="shared" si="0"/>
        <v>200353 Academic Staff Recruiting</v>
      </c>
    </row>
    <row r="32" spans="1:4">
      <c r="A32" s="261">
        <v>202209</v>
      </c>
      <c r="B32" t="s">
        <v>81059</v>
      </c>
      <c r="D32" t="str">
        <f t="shared" si="0"/>
        <v>202209 Fall Semester 2022</v>
      </c>
    </row>
    <row r="33" spans="1:4">
      <c r="A33" s="261">
        <v>202210</v>
      </c>
      <c r="B33" t="s">
        <v>81060</v>
      </c>
      <c r="D33" t="str">
        <f t="shared" si="0"/>
        <v>202210 Fall Quarter 2022</v>
      </c>
    </row>
    <row r="34" spans="1:4">
      <c r="A34" s="261">
        <v>202301</v>
      </c>
      <c r="B34" t="s">
        <v>81061</v>
      </c>
      <c r="D34" t="str">
        <f t="shared" si="0"/>
        <v>202301 Winter Quarter 2023</v>
      </c>
    </row>
    <row r="35" spans="1:4">
      <c r="A35" s="261">
        <v>202302</v>
      </c>
      <c r="B35" t="s">
        <v>81062</v>
      </c>
      <c r="D35" t="str">
        <f t="shared" si="0"/>
        <v>202302 Spring Semester 2023</v>
      </c>
    </row>
    <row r="36" spans="1:4">
      <c r="A36" s="261">
        <v>202303</v>
      </c>
      <c r="B36" t="s">
        <v>81063</v>
      </c>
      <c r="D36" t="str">
        <f t="shared" si="0"/>
        <v>202303 Spring Quarter 2023</v>
      </c>
    </row>
    <row r="37" spans="1:4">
      <c r="A37" s="261">
        <v>202304</v>
      </c>
      <c r="B37" t="s">
        <v>81064</v>
      </c>
      <c r="D37" t="str">
        <f t="shared" si="0"/>
        <v>202304 Summer Semester 2023</v>
      </c>
    </row>
    <row r="38" spans="1:4">
      <c r="A38" s="261">
        <v>202305</v>
      </c>
      <c r="B38" t="s">
        <v>81065</v>
      </c>
      <c r="D38" t="str">
        <f t="shared" si="0"/>
        <v>202305 Summer Session 1 2023</v>
      </c>
    </row>
    <row r="39" spans="1:4">
      <c r="A39" s="261">
        <v>202306</v>
      </c>
      <c r="B39" t="s">
        <v>81066</v>
      </c>
      <c r="D39" t="str">
        <f t="shared" si="0"/>
        <v>202306 Summer Quarter Special Summer Session 2023</v>
      </c>
    </row>
    <row r="40" spans="1:4">
      <c r="A40" s="261">
        <v>202307</v>
      </c>
      <c r="B40" t="s">
        <v>81067</v>
      </c>
      <c r="D40" t="str">
        <f t="shared" si="0"/>
        <v>202307 Summer Session 2 2023</v>
      </c>
    </row>
    <row r="41" spans="1:4">
      <c r="A41" s="261">
        <v>202308</v>
      </c>
      <c r="B41" t="s">
        <v>81068</v>
      </c>
      <c r="D41" t="str">
        <f t="shared" si="0"/>
        <v>202308 Summer Quarter 2023</v>
      </c>
    </row>
    <row r="42" spans="1:4">
      <c r="A42" s="261">
        <v>202309</v>
      </c>
      <c r="B42" t="s">
        <v>81069</v>
      </c>
      <c r="D42" t="str">
        <f t="shared" si="0"/>
        <v>202309 Fall Semester 2023</v>
      </c>
    </row>
    <row r="43" spans="1:4">
      <c r="A43" s="261">
        <v>202310</v>
      </c>
      <c r="B43" t="s">
        <v>81070</v>
      </c>
      <c r="D43" t="str">
        <f t="shared" si="0"/>
        <v>202310 Fall Quarter 2023</v>
      </c>
    </row>
    <row r="44" spans="1:4">
      <c r="A44" s="261">
        <v>202401</v>
      </c>
      <c r="B44" t="s">
        <v>81071</v>
      </c>
      <c r="D44" t="str">
        <f t="shared" si="0"/>
        <v>202401 Winter Quarter 2024</v>
      </c>
    </row>
    <row r="45" spans="1:4">
      <c r="A45" s="261">
        <v>202402</v>
      </c>
      <c r="B45" t="s">
        <v>81072</v>
      </c>
      <c r="D45" t="str">
        <f t="shared" si="0"/>
        <v>202402 Spring Semester 2024</v>
      </c>
    </row>
    <row r="46" spans="1:4">
      <c r="A46" s="261">
        <v>202403</v>
      </c>
      <c r="B46" t="s">
        <v>81073</v>
      </c>
      <c r="D46" t="str">
        <f t="shared" si="0"/>
        <v>202403 Spring Quarter 2024</v>
      </c>
    </row>
    <row r="47" spans="1:4">
      <c r="A47" s="261">
        <v>202404</v>
      </c>
      <c r="B47" t="s">
        <v>81074</v>
      </c>
      <c r="D47" t="str">
        <f t="shared" si="0"/>
        <v>202404 Summer Semester 2024</v>
      </c>
    </row>
    <row r="48" spans="1:4">
      <c r="A48" s="261">
        <v>202405</v>
      </c>
      <c r="B48" t="s">
        <v>81075</v>
      </c>
      <c r="D48" t="str">
        <f t="shared" si="0"/>
        <v>202405 Summer Session 1 2024</v>
      </c>
    </row>
    <row r="49" spans="1:4">
      <c r="A49" s="261">
        <v>202406</v>
      </c>
      <c r="B49" t="s">
        <v>81076</v>
      </c>
      <c r="D49" t="str">
        <f t="shared" si="0"/>
        <v>202406 Summer Quarter Special Summer Session 2024</v>
      </c>
    </row>
    <row r="50" spans="1:4">
      <c r="A50" s="261">
        <v>202407</v>
      </c>
      <c r="B50" t="s">
        <v>81077</v>
      </c>
      <c r="D50" t="str">
        <f t="shared" si="0"/>
        <v>202407 Summer Session 2 2024</v>
      </c>
    </row>
    <row r="51" spans="1:4">
      <c r="A51" s="261">
        <v>202408</v>
      </c>
      <c r="B51" t="s">
        <v>81078</v>
      </c>
      <c r="D51" t="str">
        <f t="shared" si="0"/>
        <v>202408 Summer Quarter 2024</v>
      </c>
    </row>
    <row r="52" spans="1:4">
      <c r="A52" s="261">
        <v>202409</v>
      </c>
      <c r="B52" t="s">
        <v>81079</v>
      </c>
      <c r="D52" t="str">
        <f t="shared" si="0"/>
        <v>202409 Fall Semester 2024</v>
      </c>
    </row>
    <row r="53" spans="1:4">
      <c r="A53" s="261">
        <v>202410</v>
      </c>
      <c r="B53" t="s">
        <v>81080</v>
      </c>
      <c r="D53" t="str">
        <f t="shared" si="0"/>
        <v>202410 Fall Quarter 2024</v>
      </c>
    </row>
    <row r="54" spans="1:4">
      <c r="A54" s="261">
        <v>202501</v>
      </c>
      <c r="B54" t="s">
        <v>81081</v>
      </c>
      <c r="D54" t="str">
        <f t="shared" si="0"/>
        <v>202501 Winter Quarter 2025</v>
      </c>
    </row>
    <row r="55" spans="1:4">
      <c r="A55" s="261">
        <v>202502</v>
      </c>
      <c r="B55" t="s">
        <v>81082</v>
      </c>
      <c r="D55" t="str">
        <f t="shared" si="0"/>
        <v>202502 Spring Semester 2025</v>
      </c>
    </row>
    <row r="56" spans="1:4">
      <c r="A56" s="261">
        <v>202503</v>
      </c>
      <c r="B56" t="s">
        <v>81083</v>
      </c>
      <c r="D56" t="str">
        <f t="shared" si="0"/>
        <v>202503 Spring Quarter 2025</v>
      </c>
    </row>
    <row r="57" spans="1:4">
      <c r="A57" s="261">
        <v>202504</v>
      </c>
      <c r="B57" t="s">
        <v>81084</v>
      </c>
      <c r="D57" t="str">
        <f t="shared" si="0"/>
        <v>202504 Summer Semester 2025</v>
      </c>
    </row>
    <row r="58" spans="1:4">
      <c r="A58" s="261">
        <v>202505</v>
      </c>
      <c r="B58" t="s">
        <v>81085</v>
      </c>
      <c r="D58" t="str">
        <f t="shared" si="0"/>
        <v>202505 Summer Session 1 2025</v>
      </c>
    </row>
    <row r="59" spans="1:4">
      <c r="A59" s="261">
        <v>202506</v>
      </c>
      <c r="B59" t="s">
        <v>81086</v>
      </c>
      <c r="D59" t="str">
        <f t="shared" si="0"/>
        <v>202506 Summer Quarter Special Summer Session 2025</v>
      </c>
    </row>
    <row r="60" spans="1:4">
      <c r="A60" s="261">
        <v>202507</v>
      </c>
      <c r="B60" t="s">
        <v>81087</v>
      </c>
      <c r="D60" t="str">
        <f t="shared" si="0"/>
        <v>202507 Summer Session 2 2025</v>
      </c>
    </row>
    <row r="61" spans="1:4">
      <c r="A61" s="261">
        <v>202508</v>
      </c>
      <c r="B61" t="s">
        <v>81088</v>
      </c>
      <c r="D61" t="str">
        <f t="shared" si="0"/>
        <v>202508 Summer Quarter 2025</v>
      </c>
    </row>
    <row r="62" spans="1:4">
      <c r="A62" s="261">
        <v>202509</v>
      </c>
      <c r="B62" t="s">
        <v>81089</v>
      </c>
      <c r="D62" t="str">
        <f t="shared" si="0"/>
        <v>202509 Fall Semester 2025</v>
      </c>
    </row>
    <row r="63" spans="1:4">
      <c r="A63" s="261">
        <v>202510</v>
      </c>
      <c r="B63" t="s">
        <v>81090</v>
      </c>
      <c r="D63" t="str">
        <f t="shared" si="0"/>
        <v>202510 Fall Quarter 2025</v>
      </c>
    </row>
    <row r="64" spans="1:4">
      <c r="A64" s="261">
        <v>202601</v>
      </c>
      <c r="B64" t="s">
        <v>81091</v>
      </c>
      <c r="D64" t="str">
        <f t="shared" si="0"/>
        <v>202601 Winter Quarter 2026</v>
      </c>
    </row>
    <row r="65" spans="1:4">
      <c r="A65" s="261">
        <v>202602</v>
      </c>
      <c r="B65" t="s">
        <v>81092</v>
      </c>
      <c r="D65" t="str">
        <f t="shared" si="0"/>
        <v>202602 Spring Semester 2026</v>
      </c>
    </row>
    <row r="66" spans="1:4">
      <c r="A66" s="261">
        <v>202603</v>
      </c>
      <c r="B66" t="s">
        <v>81093</v>
      </c>
      <c r="D66" t="str">
        <f t="shared" si="0"/>
        <v>202603 Spring Quarter 2026</v>
      </c>
    </row>
    <row r="67" spans="1:4">
      <c r="A67" s="261">
        <v>202604</v>
      </c>
      <c r="B67" t="s">
        <v>81094</v>
      </c>
      <c r="D67" t="str">
        <f t="shared" ref="D67:D130" si="1">A67&amp;" "&amp;B67</f>
        <v>202604 Summer Semester 2026</v>
      </c>
    </row>
    <row r="68" spans="1:4">
      <c r="A68" s="261">
        <v>202605</v>
      </c>
      <c r="B68" t="s">
        <v>81095</v>
      </c>
      <c r="D68" t="str">
        <f t="shared" si="1"/>
        <v>202605 Summer Session 1 2026</v>
      </c>
    </row>
    <row r="69" spans="1:4">
      <c r="A69" s="261">
        <v>202606</v>
      </c>
      <c r="B69" t="s">
        <v>81096</v>
      </c>
      <c r="D69" t="str">
        <f t="shared" si="1"/>
        <v>202606 Summer Quarter Special Summer Session 2026</v>
      </c>
    </row>
    <row r="70" spans="1:4">
      <c r="A70" s="261">
        <v>202607</v>
      </c>
      <c r="B70" t="s">
        <v>81097</v>
      </c>
      <c r="D70" t="str">
        <f t="shared" si="1"/>
        <v>202607 Summer Session 2 2026</v>
      </c>
    </row>
    <row r="71" spans="1:4">
      <c r="A71" s="261">
        <v>202608</v>
      </c>
      <c r="B71" t="s">
        <v>81098</v>
      </c>
      <c r="D71" t="str">
        <f t="shared" si="1"/>
        <v>202608 Summer Quarter 2026</v>
      </c>
    </row>
    <row r="72" spans="1:4">
      <c r="A72" s="261">
        <v>202609</v>
      </c>
      <c r="B72" t="s">
        <v>81099</v>
      </c>
      <c r="D72" t="str">
        <f t="shared" si="1"/>
        <v>202609 Fall Semester 2026</v>
      </c>
    </row>
    <row r="73" spans="1:4">
      <c r="A73" s="261">
        <v>202610</v>
      </c>
      <c r="B73" t="s">
        <v>81100</v>
      </c>
      <c r="D73" t="str">
        <f t="shared" si="1"/>
        <v>202610 Fall Quarter 2026</v>
      </c>
    </row>
    <row r="74" spans="1:4">
      <c r="A74" s="261">
        <v>202701</v>
      </c>
      <c r="B74" t="s">
        <v>81101</v>
      </c>
      <c r="D74" t="str">
        <f t="shared" si="1"/>
        <v>202701 Winter Quarter 2027</v>
      </c>
    </row>
    <row r="75" spans="1:4">
      <c r="A75" s="261">
        <v>202702</v>
      </c>
      <c r="B75" t="s">
        <v>81102</v>
      </c>
      <c r="D75" t="str">
        <f t="shared" si="1"/>
        <v>202702 Spring Semester 2027</v>
      </c>
    </row>
    <row r="76" spans="1:4">
      <c r="A76" s="261">
        <v>202703</v>
      </c>
      <c r="B76" t="s">
        <v>81103</v>
      </c>
      <c r="D76" t="str">
        <f t="shared" si="1"/>
        <v>202703 Spring Quarter 2027</v>
      </c>
    </row>
    <row r="77" spans="1:4">
      <c r="A77" s="261">
        <v>202704</v>
      </c>
      <c r="B77" t="s">
        <v>81104</v>
      </c>
      <c r="D77" t="str">
        <f t="shared" si="1"/>
        <v>202704 Summer Semester 2027</v>
      </c>
    </row>
    <row r="78" spans="1:4">
      <c r="A78" s="261">
        <v>202705</v>
      </c>
      <c r="B78" t="s">
        <v>81105</v>
      </c>
      <c r="D78" t="str">
        <f t="shared" si="1"/>
        <v>202705 Summer Session 1 2027</v>
      </c>
    </row>
    <row r="79" spans="1:4">
      <c r="A79" s="261">
        <v>202706</v>
      </c>
      <c r="B79" t="s">
        <v>81106</v>
      </c>
      <c r="D79" t="str">
        <f t="shared" si="1"/>
        <v>202706 Summer Quarter Special Summer Session 2027</v>
      </c>
    </row>
    <row r="80" spans="1:4">
      <c r="A80" s="261">
        <v>202707</v>
      </c>
      <c r="B80" t="s">
        <v>81107</v>
      </c>
      <c r="D80" t="str">
        <f t="shared" si="1"/>
        <v>202707 Summer Session 2 2027</v>
      </c>
    </row>
    <row r="81" spans="1:4">
      <c r="A81" s="261">
        <v>202708</v>
      </c>
      <c r="B81" t="s">
        <v>81108</v>
      </c>
      <c r="D81" t="str">
        <f t="shared" si="1"/>
        <v>202708 Summer Quarter 2027</v>
      </c>
    </row>
    <row r="82" spans="1:4">
      <c r="A82" s="261" t="s">
        <v>81109</v>
      </c>
      <c r="B82" t="s">
        <v>81110</v>
      </c>
      <c r="D82" t="str">
        <f t="shared" si="1"/>
        <v>FALQTR Fall Quarter</v>
      </c>
    </row>
    <row r="83" spans="1:4">
      <c r="A83" s="261" t="s">
        <v>81111</v>
      </c>
      <c r="B83" t="s">
        <v>81112</v>
      </c>
      <c r="D83" t="str">
        <f t="shared" si="1"/>
        <v>FALSEM Fall Semester</v>
      </c>
    </row>
    <row r="84" spans="1:4">
      <c r="A84" s="261" t="s">
        <v>81113</v>
      </c>
      <c r="B84" t="s">
        <v>81114</v>
      </c>
      <c r="D84" t="str">
        <f t="shared" si="1"/>
        <v>SPRQTR Spring Quarter</v>
      </c>
    </row>
    <row r="85" spans="1:4">
      <c r="A85" s="261" t="s">
        <v>81115</v>
      </c>
      <c r="B85" t="s">
        <v>81116</v>
      </c>
      <c r="D85" t="str">
        <f t="shared" si="1"/>
        <v>SPRSMR Spring Semester</v>
      </c>
    </row>
    <row r="86" spans="1:4">
      <c r="A86" s="261" t="s">
        <v>81117</v>
      </c>
      <c r="B86" t="s">
        <v>81118</v>
      </c>
      <c r="D86" t="str">
        <f t="shared" si="1"/>
        <v>SUM001 Summer Session 1</v>
      </c>
    </row>
    <row r="87" spans="1:4">
      <c r="A87" s="261" t="s">
        <v>81119</v>
      </c>
      <c r="B87" t="s">
        <v>81120</v>
      </c>
      <c r="D87" t="str">
        <f t="shared" si="1"/>
        <v>SUM002 Summer Session 2</v>
      </c>
    </row>
    <row r="88" spans="1:4">
      <c r="A88" s="261" t="s">
        <v>81121</v>
      </c>
      <c r="B88" t="s">
        <v>81122</v>
      </c>
      <c r="D88" t="str">
        <f t="shared" si="1"/>
        <v>SUMQTR Summer Quarter</v>
      </c>
    </row>
    <row r="89" spans="1:4">
      <c r="A89" s="261" t="s">
        <v>81123</v>
      </c>
      <c r="B89" t="s">
        <v>81124</v>
      </c>
      <c r="D89" t="str">
        <f t="shared" si="1"/>
        <v>SUMSEM Summer Semester</v>
      </c>
    </row>
    <row r="90" spans="1:4">
      <c r="A90" s="261" t="s">
        <v>81125</v>
      </c>
      <c r="B90" t="s">
        <v>81126</v>
      </c>
      <c r="D90" t="str">
        <f t="shared" si="1"/>
        <v>SUM003 Summer</v>
      </c>
    </row>
    <row r="91" spans="1:4">
      <c r="A91" s="261" t="s">
        <v>81127</v>
      </c>
      <c r="B91" t="s">
        <v>81128</v>
      </c>
      <c r="D91" t="str">
        <f t="shared" si="1"/>
        <v>WINQTR Winter Quarter</v>
      </c>
    </row>
    <row r="92" spans="1:4">
      <c r="A92" s="261" t="s">
        <v>81129</v>
      </c>
      <c r="B92" t="s">
        <v>81130</v>
      </c>
      <c r="D92" t="str">
        <f t="shared" si="1"/>
        <v>ODDYR1 Odd Years</v>
      </c>
    </row>
    <row r="93" spans="1:4">
      <c r="A93" s="261" t="s">
        <v>81131</v>
      </c>
      <c r="B93" t="s">
        <v>81132</v>
      </c>
      <c r="D93" t="str">
        <f t="shared" si="1"/>
        <v>EVENYR Even Years</v>
      </c>
    </row>
    <row r="94" spans="1:4">
      <c r="A94" s="261" t="s">
        <v>81133</v>
      </c>
      <c r="B94" t="s">
        <v>81134</v>
      </c>
      <c r="D94" t="str">
        <f t="shared" si="1"/>
        <v>21EXPS 2021 Expense Activity</v>
      </c>
    </row>
    <row r="95" spans="1:4">
      <c r="A95" s="261" t="s">
        <v>81135</v>
      </c>
      <c r="B95" t="s">
        <v>81136</v>
      </c>
      <c r="D95" t="str">
        <f t="shared" si="1"/>
        <v>22EXPS 2022 Expense Activity</v>
      </c>
    </row>
    <row r="96" spans="1:4">
      <c r="A96" s="261" t="s">
        <v>81137</v>
      </c>
      <c r="B96" t="s">
        <v>81138</v>
      </c>
      <c r="D96" t="str">
        <f t="shared" si="1"/>
        <v>23EXPS 2023 Expense Activity</v>
      </c>
    </row>
    <row r="97" spans="1:4">
      <c r="A97" s="261" t="s">
        <v>81139</v>
      </c>
      <c r="B97" t="s">
        <v>81140</v>
      </c>
      <c r="D97" t="str">
        <f t="shared" si="1"/>
        <v>24EXPS 2024 Expense Activity</v>
      </c>
    </row>
    <row r="98" spans="1:4">
      <c r="A98" s="261" t="s">
        <v>81141</v>
      </c>
      <c r="B98" t="s">
        <v>81142</v>
      </c>
      <c r="D98" t="str">
        <f t="shared" si="1"/>
        <v>25EXPS 2025 Expense Activity</v>
      </c>
    </row>
    <row r="99" spans="1:4">
      <c r="A99" s="261" t="s">
        <v>81143</v>
      </c>
      <c r="B99" t="s">
        <v>81144</v>
      </c>
      <c r="D99" t="str">
        <f t="shared" si="1"/>
        <v>26EXPS 2026 Expense Activity</v>
      </c>
    </row>
    <row r="100" spans="1:4">
      <c r="A100" s="261">
        <v>200500</v>
      </c>
      <c r="B100" t="s">
        <v>81145</v>
      </c>
      <c r="D100" t="str">
        <f t="shared" si="1"/>
        <v>200500 Executive</v>
      </c>
    </row>
    <row r="101" spans="1:4">
      <c r="A101" s="261">
        <v>200501</v>
      </c>
      <c r="B101" t="s">
        <v>81146</v>
      </c>
      <c r="D101" t="str">
        <f t="shared" si="1"/>
        <v>200501 Board of Directors</v>
      </c>
    </row>
    <row r="102" spans="1:4">
      <c r="A102" s="261">
        <v>200502</v>
      </c>
      <c r="B102" t="s">
        <v>81147</v>
      </c>
      <c r="D102" t="str">
        <f t="shared" si="1"/>
        <v>200502 Business and Finance</v>
      </c>
    </row>
    <row r="103" spans="1:4">
      <c r="A103" s="261">
        <v>200503</v>
      </c>
      <c r="B103" t="s">
        <v>81148</v>
      </c>
      <c r="D103" t="str">
        <f t="shared" si="1"/>
        <v>200503 Facilities and Maintenance Operations</v>
      </c>
    </row>
    <row r="104" spans="1:4">
      <c r="A104" s="261">
        <v>200504</v>
      </c>
      <c r="B104" t="s">
        <v>81149</v>
      </c>
      <c r="D104" t="str">
        <f t="shared" si="1"/>
        <v>200504 General Administration</v>
      </c>
    </row>
    <row r="105" spans="1:4">
      <c r="A105" s="261">
        <v>200505</v>
      </c>
      <c r="B105" t="s">
        <v>81150</v>
      </c>
      <c r="D105" t="str">
        <f t="shared" si="1"/>
        <v>200505 Marketing and Communications</v>
      </c>
    </row>
    <row r="106" spans="1:4">
      <c r="A106" s="261">
        <v>200507</v>
      </c>
      <c r="B106" t="s">
        <v>81151</v>
      </c>
      <c r="D106" t="str">
        <f t="shared" si="1"/>
        <v>200507 Computer Replacement</v>
      </c>
    </row>
    <row r="107" spans="1:4">
      <c r="A107" s="261">
        <v>200508</v>
      </c>
      <c r="B107" t="s">
        <v>81152</v>
      </c>
      <c r="D107" t="str">
        <f t="shared" si="1"/>
        <v>200508 Procurement</v>
      </c>
    </row>
    <row r="108" spans="1:4">
      <c r="A108" s="261">
        <v>200509</v>
      </c>
      <c r="B108" t="s">
        <v>81153</v>
      </c>
      <c r="D108" t="str">
        <f t="shared" si="1"/>
        <v>200509 Professional Development and Training</v>
      </c>
    </row>
    <row r="109" spans="1:4">
      <c r="A109" s="261">
        <v>200510</v>
      </c>
      <c r="B109" t="s">
        <v>81154</v>
      </c>
      <c r="D109" t="str">
        <f t="shared" si="1"/>
        <v>200510 Staff Appreciation</v>
      </c>
    </row>
    <row r="110" spans="1:4">
      <c r="A110" s="261">
        <v>200512</v>
      </c>
      <c r="B110" t="s">
        <v>81155</v>
      </c>
      <c r="D110" t="str">
        <f t="shared" si="1"/>
        <v>200512 Human Resource Activities</v>
      </c>
    </row>
    <row r="111" spans="1:4">
      <c r="A111" s="261">
        <v>200513</v>
      </c>
      <c r="B111" t="s">
        <v>81156</v>
      </c>
      <c r="D111" t="str">
        <f t="shared" si="1"/>
        <v>200513 Diversity Equity Inclusion</v>
      </c>
    </row>
    <row r="112" spans="1:4">
      <c r="A112" s="261">
        <v>200514</v>
      </c>
      <c r="B112" t="s">
        <v>81157</v>
      </c>
      <c r="D112" t="str">
        <f t="shared" si="1"/>
        <v>200514 Departmental Support Activities</v>
      </c>
    </row>
    <row r="113" spans="1:4">
      <c r="A113" s="261">
        <v>200516</v>
      </c>
      <c r="B113" t="s">
        <v>81158</v>
      </c>
      <c r="D113" t="str">
        <f t="shared" si="1"/>
        <v>200516 Engagement and Outreach</v>
      </c>
    </row>
    <row r="114" spans="1:4">
      <c r="A114" s="261">
        <v>200517</v>
      </c>
      <c r="B114" t="s">
        <v>81159</v>
      </c>
      <c r="D114" t="str">
        <f t="shared" si="1"/>
        <v>200517 Affiliate Memberships</v>
      </c>
    </row>
    <row r="115" spans="1:4">
      <c r="A115" s="261">
        <v>200518</v>
      </c>
      <c r="B115" t="s">
        <v>81160</v>
      </c>
      <c r="D115" t="str">
        <f t="shared" si="1"/>
        <v>200518 Marketing</v>
      </c>
    </row>
    <row r="116" spans="1:4">
      <c r="A116" s="261">
        <v>200519</v>
      </c>
      <c r="B116" t="s">
        <v>81161</v>
      </c>
      <c r="D116" t="str">
        <f t="shared" si="1"/>
        <v>200519 Sales and Services</v>
      </c>
    </row>
    <row r="117" spans="1:4">
      <c r="A117" s="261">
        <v>200520</v>
      </c>
      <c r="B117" t="s">
        <v>81162</v>
      </c>
      <c r="D117" t="str">
        <f t="shared" si="1"/>
        <v>200520 Business Partnerships</v>
      </c>
    </row>
    <row r="118" spans="1:4">
      <c r="A118" s="261">
        <v>200521</v>
      </c>
      <c r="B118" t="s">
        <v>81163</v>
      </c>
      <c r="D118" t="str">
        <f t="shared" si="1"/>
        <v>200521 Print Media</v>
      </c>
    </row>
    <row r="119" spans="1:4">
      <c r="A119" s="261">
        <v>200522</v>
      </c>
      <c r="B119" t="s">
        <v>81164</v>
      </c>
      <c r="D119" t="str">
        <f t="shared" si="1"/>
        <v>200522 Digital Media</v>
      </c>
    </row>
    <row r="120" spans="1:4">
      <c r="A120" s="261">
        <v>200523</v>
      </c>
      <c r="B120" t="s">
        <v>81165</v>
      </c>
      <c r="D120" t="str">
        <f t="shared" si="1"/>
        <v>200523 Accreditation</v>
      </c>
    </row>
    <row r="121" spans="1:4">
      <c r="A121" s="261">
        <v>200524</v>
      </c>
      <c r="B121" t="s">
        <v>81166</v>
      </c>
      <c r="D121" t="str">
        <f t="shared" si="1"/>
        <v>200524 Graphic Design</v>
      </c>
    </row>
    <row r="122" spans="1:4">
      <c r="A122" s="261">
        <v>200525</v>
      </c>
      <c r="B122" t="s">
        <v>81167</v>
      </c>
      <c r="D122" t="str">
        <f t="shared" si="1"/>
        <v>200525 Photography</v>
      </c>
    </row>
    <row r="123" spans="1:4">
      <c r="A123" s="261">
        <v>200526</v>
      </c>
      <c r="B123" t="s">
        <v>81168</v>
      </c>
      <c r="D123" t="str">
        <f t="shared" si="1"/>
        <v>200526 Social Media</v>
      </c>
    </row>
    <row r="124" spans="1:4">
      <c r="A124" s="261">
        <v>200527</v>
      </c>
      <c r="B124" t="s">
        <v>81169</v>
      </c>
      <c r="D124" t="str">
        <f t="shared" si="1"/>
        <v>200527 Video Production</v>
      </c>
    </row>
    <row r="125" spans="1:4">
      <c r="A125" s="261">
        <v>200528</v>
      </c>
      <c r="B125" t="s">
        <v>81170</v>
      </c>
      <c r="D125" t="str">
        <f t="shared" si="1"/>
        <v>200528 Writing</v>
      </c>
    </row>
    <row r="126" spans="1:4">
      <c r="A126" s="261">
        <v>200529</v>
      </c>
      <c r="B126" t="s">
        <v>81171</v>
      </c>
      <c r="D126" t="str">
        <f t="shared" si="1"/>
        <v>200529 Websites</v>
      </c>
    </row>
    <row r="127" spans="1:4">
      <c r="A127" s="261">
        <v>200530</v>
      </c>
      <c r="B127" t="s">
        <v>81172</v>
      </c>
      <c r="D127" t="str">
        <f t="shared" si="1"/>
        <v>200530 Lawrence Berkeley National Laboratory</v>
      </c>
    </row>
    <row r="128" spans="1:4">
      <c r="A128" s="261">
        <v>200531</v>
      </c>
      <c r="B128" t="s">
        <v>81173</v>
      </c>
      <c r="D128" t="str">
        <f t="shared" si="1"/>
        <v>200531 Space Renovation</v>
      </c>
    </row>
    <row r="129" spans="1:4">
      <c r="A129" s="261">
        <v>200532</v>
      </c>
      <c r="B129" t="s">
        <v>81174</v>
      </c>
      <c r="D129" t="str">
        <f t="shared" si="1"/>
        <v>200532 Warehouse</v>
      </c>
    </row>
    <row r="130" spans="1:4">
      <c r="A130" s="261">
        <v>200533</v>
      </c>
      <c r="B130" t="s">
        <v>81175</v>
      </c>
      <c r="D130" t="str">
        <f t="shared" si="1"/>
        <v>200533 Student Mentors</v>
      </c>
    </row>
    <row r="131" spans="1:4">
      <c r="A131" s="261">
        <v>200534</v>
      </c>
      <c r="B131" t="s">
        <v>81176</v>
      </c>
      <c r="D131" t="str">
        <f t="shared" ref="D131:D194" si="2">A131&amp;" "&amp;B131</f>
        <v>200534 Merchandise</v>
      </c>
    </row>
    <row r="132" spans="1:4">
      <c r="A132" s="261">
        <v>200535</v>
      </c>
      <c r="B132" t="s">
        <v>81177</v>
      </c>
      <c r="D132" t="str">
        <f t="shared" si="2"/>
        <v>200535 Analysis</v>
      </c>
    </row>
    <row r="133" spans="1:4">
      <c r="A133" s="261">
        <v>200536</v>
      </c>
      <c r="B133" t="s">
        <v>81178</v>
      </c>
      <c r="D133" t="str">
        <f t="shared" si="2"/>
        <v>200536 Student Research</v>
      </c>
    </row>
    <row r="134" spans="1:4">
      <c r="A134" s="261">
        <v>200537</v>
      </c>
      <c r="B134" t="s">
        <v>81179</v>
      </c>
      <c r="D134" t="str">
        <f t="shared" si="2"/>
        <v>200537 Allocated Benefits</v>
      </c>
    </row>
    <row r="135" spans="1:4">
      <c r="A135" s="261">
        <v>200538</v>
      </c>
      <c r="B135" t="s">
        <v>81180</v>
      </c>
      <c r="D135" t="str">
        <f t="shared" si="2"/>
        <v>200538 Faculty Support</v>
      </c>
    </row>
    <row r="136" spans="1:4">
      <c r="A136" s="261">
        <v>200539</v>
      </c>
      <c r="B136" t="s">
        <v>81181</v>
      </c>
      <c r="D136" t="str">
        <f t="shared" si="2"/>
        <v>200539 Postage</v>
      </c>
    </row>
    <row r="137" spans="1:4">
      <c r="A137" s="261">
        <v>200540</v>
      </c>
      <c r="B137" t="s">
        <v>81182</v>
      </c>
      <c r="D137" t="str">
        <f t="shared" si="2"/>
        <v>200540 Freight Management</v>
      </c>
    </row>
    <row r="138" spans="1:4">
      <c r="A138" s="261">
        <v>200541</v>
      </c>
      <c r="B138" t="s">
        <v>81183</v>
      </c>
      <c r="D138" t="str">
        <f t="shared" si="2"/>
        <v>200541 Accident Claims and Reimbursements</v>
      </c>
    </row>
    <row r="139" spans="1:4">
      <c r="A139" s="261">
        <v>200542</v>
      </c>
      <c r="B139" t="s">
        <v>81184</v>
      </c>
      <c r="D139" t="str">
        <f t="shared" si="2"/>
        <v>200542 Bindery Services</v>
      </c>
    </row>
    <row r="140" spans="1:4">
      <c r="A140" s="261">
        <v>200543</v>
      </c>
      <c r="B140" t="s">
        <v>81185</v>
      </c>
      <c r="D140" t="str">
        <f t="shared" si="2"/>
        <v>200543 Equipment Rentals</v>
      </c>
    </row>
    <row r="141" spans="1:4">
      <c r="A141" s="261">
        <v>200544</v>
      </c>
      <c r="B141" t="s">
        <v>81186</v>
      </c>
      <c r="D141" t="str">
        <f t="shared" si="2"/>
        <v>200544 Dept Owned Vehicles</v>
      </c>
    </row>
    <row r="142" spans="1:4">
      <c r="A142" s="261">
        <v>200545</v>
      </c>
      <c r="B142" t="s">
        <v>81187</v>
      </c>
      <c r="D142" t="str">
        <f t="shared" si="2"/>
        <v>200545 Design Services</v>
      </c>
    </row>
    <row r="143" spans="1:4">
      <c r="A143" s="261">
        <v>200546</v>
      </c>
      <c r="B143" t="s">
        <v>81188</v>
      </c>
      <c r="D143" t="str">
        <f t="shared" si="2"/>
        <v>200546 Production Services</v>
      </c>
    </row>
    <row r="144" spans="1:4">
      <c r="A144" s="261">
        <v>200547</v>
      </c>
      <c r="B144" t="s">
        <v>81189</v>
      </c>
      <c r="D144" t="str">
        <f t="shared" si="2"/>
        <v>200547 Equipment Repair and Maintenance</v>
      </c>
    </row>
    <row r="145" spans="1:4">
      <c r="A145" s="261">
        <v>200548</v>
      </c>
      <c r="B145" t="s">
        <v>81190</v>
      </c>
      <c r="D145" t="str">
        <f t="shared" si="2"/>
        <v>200548 Event Mangagment and Services</v>
      </c>
    </row>
    <row r="146" spans="1:4">
      <c r="A146" s="261">
        <v>200549</v>
      </c>
      <c r="B146" t="s">
        <v>81191</v>
      </c>
      <c r="D146" t="str">
        <f t="shared" si="2"/>
        <v>200549 Fundraising</v>
      </c>
    </row>
    <row r="147" spans="1:4">
      <c r="A147" s="261">
        <v>200550</v>
      </c>
      <c r="B147" t="s">
        <v>81192</v>
      </c>
      <c r="D147" t="str">
        <f t="shared" si="2"/>
        <v>200550 Formatting Services</v>
      </c>
    </row>
    <row r="148" spans="1:4">
      <c r="A148" s="261">
        <v>200551</v>
      </c>
      <c r="B148" t="s">
        <v>81193</v>
      </c>
      <c r="D148" t="str">
        <f t="shared" si="2"/>
        <v>200551 Outside Vendor Services</v>
      </c>
    </row>
    <row r="149" spans="1:4">
      <c r="A149" s="261">
        <v>200552</v>
      </c>
      <c r="B149" t="s">
        <v>81194</v>
      </c>
      <c r="D149" t="str">
        <f t="shared" si="2"/>
        <v>200552 Copy Services</v>
      </c>
    </row>
    <row r="150" spans="1:4">
      <c r="A150" s="261">
        <v>200553</v>
      </c>
      <c r="B150" t="s">
        <v>81195</v>
      </c>
      <c r="D150" t="str">
        <f t="shared" si="2"/>
        <v>200553 Disposal Services</v>
      </c>
    </row>
    <row r="151" spans="1:4">
      <c r="A151" s="261">
        <v>200554</v>
      </c>
      <c r="B151" t="s">
        <v>81196</v>
      </c>
      <c r="D151" t="str">
        <f t="shared" si="2"/>
        <v>200554 Document Retention</v>
      </c>
    </row>
    <row r="152" spans="1:4">
      <c r="A152" s="261">
        <v>200556</v>
      </c>
      <c r="B152" t="s">
        <v>81197</v>
      </c>
      <c r="D152" t="str">
        <f t="shared" si="2"/>
        <v>200556 Flow Through Expenses</v>
      </c>
    </row>
    <row r="153" spans="1:4">
      <c r="A153" s="261">
        <v>200557</v>
      </c>
      <c r="B153" t="s">
        <v>21619</v>
      </c>
      <c r="D153" t="str">
        <f t="shared" si="2"/>
        <v>200557 Student Services</v>
      </c>
    </row>
    <row r="154" spans="1:4">
      <c r="A154" s="261">
        <v>200558</v>
      </c>
      <c r="B154" t="s">
        <v>81198</v>
      </c>
      <c r="D154" t="str">
        <f t="shared" si="2"/>
        <v>200558 Grad Student Support</v>
      </c>
    </row>
    <row r="155" spans="1:4">
      <c r="A155" s="261">
        <v>200559</v>
      </c>
      <c r="B155" t="s">
        <v>81199</v>
      </c>
      <c r="D155" t="str">
        <f t="shared" si="2"/>
        <v>200559 Grad Group Support</v>
      </c>
    </row>
    <row r="156" spans="1:4">
      <c r="A156" s="261">
        <v>200560</v>
      </c>
      <c r="B156" t="s">
        <v>81200</v>
      </c>
      <c r="D156" t="str">
        <f t="shared" si="2"/>
        <v>200560 Resident Research</v>
      </c>
    </row>
    <row r="157" spans="1:4">
      <c r="A157" s="261">
        <v>200561</v>
      </c>
      <c r="B157" t="s">
        <v>81201</v>
      </c>
      <c r="D157" t="str">
        <f t="shared" si="2"/>
        <v>200561 Lab Support</v>
      </c>
    </row>
    <row r="158" spans="1:4">
      <c r="A158" s="261">
        <v>200562</v>
      </c>
      <c r="B158" t="s">
        <v>81202</v>
      </c>
      <c r="D158" t="str">
        <f t="shared" si="2"/>
        <v>200562 Safety Expenses</v>
      </c>
    </row>
    <row r="159" spans="1:4">
      <c r="A159" s="261">
        <v>200563</v>
      </c>
      <c r="B159" t="s">
        <v>81203</v>
      </c>
      <c r="D159" t="str">
        <f t="shared" si="2"/>
        <v>200563 Equipment</v>
      </c>
    </row>
    <row r="160" spans="1:4">
      <c r="A160" s="261">
        <v>200564</v>
      </c>
      <c r="B160" t="s">
        <v>81204</v>
      </c>
      <c r="D160" t="str">
        <f t="shared" si="2"/>
        <v>200564 Cloud Computing</v>
      </c>
    </row>
    <row r="161" spans="1:4">
      <c r="A161" s="261">
        <v>200565</v>
      </c>
      <c r="B161" t="s">
        <v>81205</v>
      </c>
      <c r="D161" t="str">
        <f t="shared" si="2"/>
        <v>200565 Infrastructure</v>
      </c>
    </row>
    <row r="162" spans="1:4">
      <c r="A162" s="261">
        <v>200566</v>
      </c>
      <c r="B162" t="s">
        <v>81206</v>
      </c>
      <c r="D162" t="str">
        <f t="shared" si="2"/>
        <v>200566 Telecommunications</v>
      </c>
    </row>
    <row r="163" spans="1:4">
      <c r="A163" s="261">
        <v>200567</v>
      </c>
      <c r="B163" t="s">
        <v>81207</v>
      </c>
      <c r="D163" t="str">
        <f t="shared" si="2"/>
        <v>200567 Cell Phones</v>
      </c>
    </row>
    <row r="164" spans="1:4">
      <c r="A164" s="261">
        <v>200568</v>
      </c>
      <c r="B164" t="s">
        <v>81208</v>
      </c>
      <c r="D164" t="str">
        <f t="shared" si="2"/>
        <v>200568 NAMS</v>
      </c>
    </row>
    <row r="165" spans="1:4">
      <c r="A165" s="261">
        <v>200569</v>
      </c>
      <c r="B165" t="s">
        <v>81209</v>
      </c>
      <c r="D165" t="str">
        <f t="shared" si="2"/>
        <v>200569 Assessments</v>
      </c>
    </row>
    <row r="166" spans="1:4">
      <c r="A166" s="261">
        <v>200570</v>
      </c>
      <c r="B166" t="s">
        <v>81210</v>
      </c>
      <c r="D166" t="str">
        <f t="shared" si="2"/>
        <v>200570 Printing</v>
      </c>
    </row>
    <row r="167" spans="1:4">
      <c r="A167" s="261">
        <v>200571</v>
      </c>
      <c r="B167" t="s">
        <v>81211</v>
      </c>
      <c r="D167" t="str">
        <f t="shared" si="2"/>
        <v>200571 Cloud Services</v>
      </c>
    </row>
    <row r="168" spans="1:4">
      <c r="A168" s="261">
        <v>200572</v>
      </c>
      <c r="B168" t="s">
        <v>81212</v>
      </c>
      <c r="D168" t="str">
        <f t="shared" si="2"/>
        <v>200572 Building</v>
      </c>
    </row>
    <row r="169" spans="1:4">
      <c r="A169" s="261">
        <v>200573</v>
      </c>
      <c r="B169" t="s">
        <v>81213</v>
      </c>
      <c r="D169" t="str">
        <f t="shared" si="2"/>
        <v>200573 Indirect Cost Emerg Med Svcs</v>
      </c>
    </row>
    <row r="170" spans="1:4">
      <c r="A170" s="261">
        <v>200574</v>
      </c>
      <c r="B170" t="s">
        <v>81214</v>
      </c>
      <c r="D170" t="str">
        <f t="shared" si="2"/>
        <v>200574 Indirect Cost General Admin</v>
      </c>
    </row>
    <row r="171" spans="1:4">
      <c r="A171" s="261">
        <v>200575</v>
      </c>
      <c r="B171" t="s">
        <v>81215</v>
      </c>
      <c r="D171" t="str">
        <f t="shared" si="2"/>
        <v>200575 Indirect Cost Information Tech</v>
      </c>
    </row>
    <row r="172" spans="1:4">
      <c r="A172" s="261">
        <v>200576</v>
      </c>
      <c r="B172" t="s">
        <v>81216</v>
      </c>
      <c r="D172" t="str">
        <f t="shared" si="2"/>
        <v>200576 Indirect Cost Logistics</v>
      </c>
    </row>
    <row r="173" spans="1:4">
      <c r="A173" s="261">
        <v>200577</v>
      </c>
      <c r="B173" t="s">
        <v>81217</v>
      </c>
      <c r="D173" t="str">
        <f t="shared" si="2"/>
        <v>200577 Indirect Cost Public Info Office</v>
      </c>
    </row>
    <row r="174" spans="1:4">
      <c r="A174" s="261">
        <v>200578</v>
      </c>
      <c r="B174" t="s">
        <v>81218</v>
      </c>
      <c r="D174" t="str">
        <f t="shared" si="2"/>
        <v>200578 Indirect Cost Telecom</v>
      </c>
    </row>
    <row r="175" spans="1:4">
      <c r="A175" s="261">
        <v>200579</v>
      </c>
      <c r="B175" t="s">
        <v>81219</v>
      </c>
      <c r="D175" t="str">
        <f t="shared" si="2"/>
        <v>200579 Direct Cost Community Educ</v>
      </c>
    </row>
    <row r="176" spans="1:4">
      <c r="A176" s="261">
        <v>200580</v>
      </c>
      <c r="B176" t="s">
        <v>81220</v>
      </c>
      <c r="D176" t="str">
        <f t="shared" si="2"/>
        <v>200580 Direct Cost Emerg Med Svcs</v>
      </c>
    </row>
    <row r="177" spans="1:4">
      <c r="A177" s="261">
        <v>200581</v>
      </c>
      <c r="B177" t="s">
        <v>81221</v>
      </c>
      <c r="D177" t="str">
        <f t="shared" si="2"/>
        <v>200581 Direct Cost Facilities</v>
      </c>
    </row>
    <row r="178" spans="1:4">
      <c r="A178" s="261">
        <v>200582</v>
      </c>
      <c r="B178" t="s">
        <v>81222</v>
      </c>
      <c r="D178" t="str">
        <f t="shared" si="2"/>
        <v>200582 Direct Cost Control</v>
      </c>
    </row>
    <row r="179" spans="1:4">
      <c r="A179" s="261">
        <v>200583</v>
      </c>
      <c r="B179" t="s">
        <v>81223</v>
      </c>
      <c r="D179" t="str">
        <f t="shared" si="2"/>
        <v>200583 Direct Cost Fleet</v>
      </c>
    </row>
    <row r="180" spans="1:4">
      <c r="A180" s="261">
        <v>200584</v>
      </c>
      <c r="B180" t="s">
        <v>81224</v>
      </c>
      <c r="D180" t="str">
        <f t="shared" si="2"/>
        <v>200584 Direct Cost Hazmat Response</v>
      </c>
    </row>
    <row r="181" spans="1:4">
      <c r="A181" s="261">
        <v>200585</v>
      </c>
      <c r="B181" t="s">
        <v>81225</v>
      </c>
      <c r="D181" t="str">
        <f t="shared" si="2"/>
        <v>200585 Direct Cost Training</v>
      </c>
    </row>
    <row r="182" spans="1:4">
      <c r="A182" s="261">
        <v>200586</v>
      </c>
      <c r="B182" t="s">
        <v>64017</v>
      </c>
      <c r="D182" t="str">
        <f t="shared" si="2"/>
        <v>200586 FM Asset Management ICAMP DM</v>
      </c>
    </row>
    <row r="183" spans="1:4">
      <c r="A183" s="261">
        <v>200587</v>
      </c>
      <c r="B183" t="s">
        <v>64019</v>
      </c>
      <c r="D183" t="str">
        <f t="shared" si="2"/>
        <v>200587 FM UTIL ICAMP DM</v>
      </c>
    </row>
    <row r="184" spans="1:4">
      <c r="A184" s="261">
        <v>200588</v>
      </c>
      <c r="B184" t="s">
        <v>63985</v>
      </c>
      <c r="D184" t="str">
        <f t="shared" si="2"/>
        <v>200588 FM DM FY21 AB94</v>
      </c>
    </row>
    <row r="185" spans="1:4">
      <c r="A185" s="261">
        <v>200589</v>
      </c>
      <c r="B185" t="s">
        <v>81226</v>
      </c>
      <c r="D185" t="str">
        <f t="shared" si="2"/>
        <v>200589 Museum Curation</v>
      </c>
    </row>
    <row r="186" spans="1:4">
      <c r="A186" s="261">
        <v>900131</v>
      </c>
      <c r="B186" t="s">
        <v>81227</v>
      </c>
      <c r="D186" t="str">
        <f t="shared" si="2"/>
        <v>900131 Commodity Sales</v>
      </c>
    </row>
    <row r="187" spans="1:4">
      <c r="A187" s="261">
        <v>900143</v>
      </c>
      <c r="B187" t="s">
        <v>81228</v>
      </c>
      <c r="D187" t="str">
        <f t="shared" si="2"/>
        <v>900143 Physical Plant Direct Hours</v>
      </c>
    </row>
    <row r="188" spans="1:4">
      <c r="A188" s="261">
        <v>900153</v>
      </c>
      <c r="B188" t="s">
        <v>81229</v>
      </c>
      <c r="D188" t="str">
        <f t="shared" si="2"/>
        <v>900153 Leased Facilities</v>
      </c>
    </row>
    <row r="189" spans="1:4">
      <c r="A189" s="261">
        <v>900150</v>
      </c>
      <c r="B189" t="s">
        <v>81230</v>
      </c>
      <c r="D189" t="str">
        <f t="shared" si="2"/>
        <v>900150 Field Research and Maintenance</v>
      </c>
    </row>
    <row r="190" spans="1:4">
      <c r="A190" s="261">
        <v>900149</v>
      </c>
      <c r="B190" t="s">
        <v>81231</v>
      </c>
      <c r="D190" t="str">
        <f t="shared" si="2"/>
        <v>900149 Reimbursements</v>
      </c>
    </row>
    <row r="191" spans="1:4">
      <c r="A191" s="261">
        <v>200590</v>
      </c>
      <c r="B191" t="s">
        <v>81232</v>
      </c>
      <c r="D191" t="str">
        <f t="shared" si="2"/>
        <v>200590 Base Staff</v>
      </c>
    </row>
    <row r="192" spans="1:4">
      <c r="A192" s="261">
        <v>200591</v>
      </c>
      <c r="B192" t="s">
        <v>81233</v>
      </c>
      <c r="D192" t="str">
        <f t="shared" si="2"/>
        <v>200591 Nursing Expenses</v>
      </c>
    </row>
    <row r="193" spans="1:4">
      <c r="A193" s="261">
        <v>200592</v>
      </c>
      <c r="B193" t="s">
        <v>81234</v>
      </c>
      <c r="D193" t="str">
        <f t="shared" si="2"/>
        <v>200592 Call Agreement</v>
      </c>
    </row>
    <row r="194" spans="1:4">
      <c r="A194" s="261">
        <v>200593</v>
      </c>
      <c r="B194" t="s">
        <v>81235</v>
      </c>
      <c r="D194" t="str">
        <f t="shared" si="2"/>
        <v>200593 CFTE Agreement</v>
      </c>
    </row>
    <row r="195" spans="1:4">
      <c r="A195" s="261">
        <v>200594</v>
      </c>
      <c r="B195" t="s">
        <v>81236</v>
      </c>
      <c r="D195" t="str">
        <f t="shared" ref="D195:D258" si="3">A195&amp;" "&amp;B195</f>
        <v>200594 Agreements</v>
      </c>
    </row>
    <row r="196" spans="1:4">
      <c r="A196" s="261">
        <v>200595</v>
      </c>
      <c r="B196" t="s">
        <v>81237</v>
      </c>
      <c r="D196" t="str">
        <f t="shared" si="3"/>
        <v>200595 Cost Recovery</v>
      </c>
    </row>
    <row r="197" spans="1:4">
      <c r="A197" s="261">
        <v>200596</v>
      </c>
      <c r="B197" t="s">
        <v>81238</v>
      </c>
      <c r="D197" t="str">
        <f t="shared" si="3"/>
        <v>200596 Academic Senate Operations</v>
      </c>
    </row>
    <row r="198" spans="1:4">
      <c r="A198" s="261">
        <v>200597</v>
      </c>
      <c r="B198" t="s">
        <v>81239</v>
      </c>
      <c r="D198" t="str">
        <f t="shared" si="3"/>
        <v>200597 Academic Federation Operations</v>
      </c>
    </row>
    <row r="199" spans="1:4">
      <c r="A199" s="261">
        <v>200598</v>
      </c>
      <c r="B199" t="s">
        <v>81240</v>
      </c>
      <c r="D199" t="str">
        <f t="shared" si="3"/>
        <v>200598 On Campus Meeting Expenses</v>
      </c>
    </row>
    <row r="200" spans="1:4">
      <c r="A200" s="261">
        <v>200599</v>
      </c>
      <c r="B200" t="s">
        <v>81241</v>
      </c>
      <c r="D200" t="str">
        <f t="shared" si="3"/>
        <v>200599 Off Campus Meeting Expenses</v>
      </c>
    </row>
    <row r="201" spans="1:4">
      <c r="A201" s="261">
        <v>200600</v>
      </c>
      <c r="B201" t="s">
        <v>81242</v>
      </c>
      <c r="D201" t="str">
        <f t="shared" si="3"/>
        <v>200600 Grad Studies Graduate Group Administrative Support</v>
      </c>
    </row>
    <row r="202" spans="1:4">
      <c r="A202" s="261">
        <v>200602</v>
      </c>
      <c r="B202" t="s">
        <v>81243</v>
      </c>
      <c r="D202" t="str">
        <f t="shared" si="3"/>
        <v>200602 Grad Studies Graduate Program Travel Recruit Funding</v>
      </c>
    </row>
    <row r="203" spans="1:4">
      <c r="A203" s="261">
        <v>200700</v>
      </c>
      <c r="B203" t="s">
        <v>81244</v>
      </c>
      <c r="D203" t="str">
        <f t="shared" si="3"/>
        <v>200700 Public Information</v>
      </c>
    </row>
    <row r="204" spans="1:4">
      <c r="A204" s="261">
        <v>200701</v>
      </c>
      <c r="B204" t="s">
        <v>81245</v>
      </c>
      <c r="D204" t="str">
        <f t="shared" si="3"/>
        <v>200701 Community Education</v>
      </c>
    </row>
    <row r="205" spans="1:4">
      <c r="A205" s="261">
        <v>200702</v>
      </c>
      <c r="B205" t="s">
        <v>81246</v>
      </c>
      <c r="D205" t="str">
        <f t="shared" si="3"/>
        <v>200702 Education Outreach</v>
      </c>
    </row>
    <row r="206" spans="1:4">
      <c r="A206" s="261">
        <v>200703</v>
      </c>
      <c r="B206" t="s">
        <v>81247</v>
      </c>
      <c r="D206" t="str">
        <f t="shared" si="3"/>
        <v>200703 Aggie Ambassadors</v>
      </c>
    </row>
    <row r="207" spans="1:4">
      <c r="A207" s="261">
        <v>200704</v>
      </c>
      <c r="B207" t="s">
        <v>81248</v>
      </c>
      <c r="D207" t="str">
        <f t="shared" si="3"/>
        <v>200704 Aggie Jumpstart</v>
      </c>
    </row>
    <row r="208" spans="1:4">
      <c r="A208" s="261">
        <v>200705</v>
      </c>
      <c r="B208" t="s">
        <v>81249</v>
      </c>
      <c r="D208" t="str">
        <f t="shared" si="3"/>
        <v>200705 Faculty Orientation</v>
      </c>
    </row>
    <row r="209" spans="1:4">
      <c r="A209" s="261">
        <v>200706</v>
      </c>
      <c r="B209" t="s">
        <v>81250</v>
      </c>
      <c r="D209" t="str">
        <f t="shared" si="3"/>
        <v>200706 Gel Imaging</v>
      </c>
    </row>
    <row r="210" spans="1:4">
      <c r="A210" s="261">
        <v>200707</v>
      </c>
      <c r="B210" t="s">
        <v>81251</v>
      </c>
      <c r="D210" t="str">
        <f t="shared" si="3"/>
        <v>200707 Histology</v>
      </c>
    </row>
    <row r="211" spans="1:4">
      <c r="A211" s="261">
        <v>200708</v>
      </c>
      <c r="B211" t="s">
        <v>81252</v>
      </c>
      <c r="D211" t="str">
        <f t="shared" si="3"/>
        <v>200708 Student Yield</v>
      </c>
    </row>
    <row r="212" spans="1:4">
      <c r="A212" s="261">
        <v>200709</v>
      </c>
      <c r="B212" t="s">
        <v>81253</v>
      </c>
      <c r="D212" t="str">
        <f t="shared" si="3"/>
        <v>200709 Undergraduate Outreach</v>
      </c>
    </row>
    <row r="213" spans="1:4">
      <c r="A213" s="261">
        <v>200506</v>
      </c>
      <c r="B213" t="s">
        <v>81254</v>
      </c>
      <c r="D213" t="str">
        <f t="shared" si="3"/>
        <v>200506 Information Technology Activities</v>
      </c>
    </row>
    <row r="214" spans="1:4">
      <c r="A214" s="261">
        <v>200800</v>
      </c>
      <c r="B214" t="s">
        <v>81255</v>
      </c>
      <c r="D214" t="str">
        <f t="shared" si="3"/>
        <v>200800 Web Development</v>
      </c>
    </row>
    <row r="215" spans="1:4">
      <c r="A215" s="261">
        <v>200801</v>
      </c>
      <c r="B215" t="s">
        <v>81256</v>
      </c>
      <c r="D215" t="str">
        <f t="shared" si="3"/>
        <v>200801 Storage</v>
      </c>
    </row>
    <row r="216" spans="1:4">
      <c r="A216" s="261">
        <v>200802</v>
      </c>
      <c r="B216" t="s">
        <v>81257</v>
      </c>
      <c r="D216" t="str">
        <f t="shared" si="3"/>
        <v>200802 Fire Walls</v>
      </c>
    </row>
    <row r="217" spans="1:4">
      <c r="A217" s="261">
        <v>200803</v>
      </c>
      <c r="B217" t="s">
        <v>81258</v>
      </c>
      <c r="D217" t="str">
        <f t="shared" si="3"/>
        <v>200803 Service Desk</v>
      </c>
    </row>
    <row r="218" spans="1:4">
      <c r="A218" s="261">
        <v>200804</v>
      </c>
      <c r="B218" t="s">
        <v>81259</v>
      </c>
      <c r="D218" t="str">
        <f t="shared" si="3"/>
        <v>200804 Tier 1 Support</v>
      </c>
    </row>
    <row r="219" spans="1:4">
      <c r="A219" s="261">
        <v>200805</v>
      </c>
      <c r="B219" t="s">
        <v>81260</v>
      </c>
      <c r="D219" t="str">
        <f t="shared" si="3"/>
        <v>200805 Tier 2 Support</v>
      </c>
    </row>
    <row r="220" spans="1:4">
      <c r="A220" s="261">
        <v>200807</v>
      </c>
      <c r="B220" t="s">
        <v>81261</v>
      </c>
      <c r="D220" t="str">
        <f t="shared" si="3"/>
        <v>200807 Quality Assurance</v>
      </c>
    </row>
    <row r="221" spans="1:4">
      <c r="A221" s="261">
        <v>200808</v>
      </c>
      <c r="B221" t="s">
        <v>81262</v>
      </c>
      <c r="D221" t="str">
        <f t="shared" si="3"/>
        <v>200808 Software Development</v>
      </c>
    </row>
    <row r="222" spans="1:4">
      <c r="A222" s="261">
        <v>200809</v>
      </c>
      <c r="B222" t="s">
        <v>81263</v>
      </c>
      <c r="D222" t="str">
        <f t="shared" si="3"/>
        <v>200809 Computer Labs</v>
      </c>
    </row>
    <row r="223" spans="1:4">
      <c r="A223" s="261">
        <v>200810</v>
      </c>
      <c r="B223" t="s">
        <v>81264</v>
      </c>
      <c r="D223" t="str">
        <f t="shared" si="3"/>
        <v>200810 Incident Response Services</v>
      </c>
    </row>
    <row r="224" spans="1:4">
      <c r="A224" s="261">
        <v>200811</v>
      </c>
      <c r="B224" t="s">
        <v>81265</v>
      </c>
      <c r="D224" t="str">
        <f t="shared" si="3"/>
        <v>200811 Application or Cloud Sec Serv</v>
      </c>
    </row>
    <row r="225" spans="1:4">
      <c r="A225" s="261">
        <v>200812</v>
      </c>
      <c r="B225" t="s">
        <v>81266</v>
      </c>
      <c r="D225" t="str">
        <f t="shared" si="3"/>
        <v>200812 Risk and Compliance Sec Serv</v>
      </c>
    </row>
    <row r="226" spans="1:4">
      <c r="A226" s="261">
        <v>200813</v>
      </c>
      <c r="B226" t="s">
        <v>81267</v>
      </c>
      <c r="D226" t="str">
        <f t="shared" si="3"/>
        <v>200813 Research Supp Sec Serv</v>
      </c>
    </row>
    <row r="227" spans="1:4">
      <c r="A227" s="261">
        <v>200814</v>
      </c>
      <c r="B227" t="s">
        <v>81268</v>
      </c>
      <c r="D227" t="str">
        <f t="shared" si="3"/>
        <v>200814 Threat Management Sec Serv</v>
      </c>
    </row>
    <row r="228" spans="1:4">
      <c r="A228" s="261">
        <v>200815</v>
      </c>
      <c r="B228" t="s">
        <v>81269</v>
      </c>
      <c r="D228" t="str">
        <f t="shared" si="3"/>
        <v>200815 Software</v>
      </c>
    </row>
    <row r="229" spans="1:4">
      <c r="A229" s="261">
        <v>200900</v>
      </c>
      <c r="B229" t="s">
        <v>81270</v>
      </c>
      <c r="D229" t="str">
        <f t="shared" si="3"/>
        <v>200900 Arson Investigation</v>
      </c>
    </row>
    <row r="230" spans="1:4">
      <c r="A230" s="261">
        <v>200901</v>
      </c>
      <c r="B230" t="s">
        <v>81271</v>
      </c>
      <c r="D230" t="str">
        <f t="shared" si="3"/>
        <v>200901 Dispatch and Control Center</v>
      </c>
    </row>
    <row r="231" spans="1:4">
      <c r="A231" s="261">
        <v>200902</v>
      </c>
      <c r="B231" t="s">
        <v>81272</v>
      </c>
      <c r="D231" t="str">
        <f t="shared" si="3"/>
        <v>200902 Fleet Services and Rentals</v>
      </c>
    </row>
    <row r="232" spans="1:4">
      <c r="A232" s="261">
        <v>200903</v>
      </c>
      <c r="B232" t="s">
        <v>81273</v>
      </c>
      <c r="D232" t="str">
        <f t="shared" si="3"/>
        <v>200903 Hazardous Materials Response</v>
      </c>
    </row>
    <row r="233" spans="1:4">
      <c r="A233" s="261">
        <v>200904</v>
      </c>
      <c r="B233" t="s">
        <v>81274</v>
      </c>
      <c r="D233" t="str">
        <f t="shared" si="3"/>
        <v>200904 Mapping</v>
      </c>
    </row>
    <row r="234" spans="1:4">
      <c r="A234" s="261">
        <v>200905</v>
      </c>
      <c r="B234" t="s">
        <v>81275</v>
      </c>
      <c r="D234" t="str">
        <f t="shared" si="3"/>
        <v>200905 Prevention</v>
      </c>
    </row>
    <row r="235" spans="1:4">
      <c r="A235" s="261">
        <v>200906</v>
      </c>
      <c r="B235" t="s">
        <v>81276</v>
      </c>
      <c r="D235" t="str">
        <f t="shared" si="3"/>
        <v>200906 Urban Search and Rescue</v>
      </c>
    </row>
    <row r="236" spans="1:4">
      <c r="A236" s="261">
        <v>200907</v>
      </c>
      <c r="B236" t="s">
        <v>81277</v>
      </c>
      <c r="D236" t="str">
        <f t="shared" si="3"/>
        <v>200907 Pass Through Costs</v>
      </c>
    </row>
    <row r="237" spans="1:4">
      <c r="A237" s="261">
        <v>200908</v>
      </c>
      <c r="B237" t="s">
        <v>81278</v>
      </c>
      <c r="D237" t="str">
        <f t="shared" si="3"/>
        <v>200908 Promotional Giveaway</v>
      </c>
    </row>
    <row r="238" spans="1:4">
      <c r="A238" s="261">
        <v>200909</v>
      </c>
      <c r="B238" t="s">
        <v>81279</v>
      </c>
      <c r="D238" t="str">
        <f t="shared" si="3"/>
        <v>200909 K9 Dogs</v>
      </c>
    </row>
    <row r="239" spans="1:4">
      <c r="A239" s="261">
        <v>200910</v>
      </c>
      <c r="B239" t="s">
        <v>81280</v>
      </c>
      <c r="D239" t="str">
        <f t="shared" si="3"/>
        <v>200910 Core Officer</v>
      </c>
    </row>
    <row r="240" spans="1:4">
      <c r="A240" s="261">
        <v>200911</v>
      </c>
      <c r="B240" t="s">
        <v>81281</v>
      </c>
      <c r="D240" t="str">
        <f t="shared" si="3"/>
        <v>200911 Cadet</v>
      </c>
    </row>
    <row r="241" spans="1:4">
      <c r="A241" s="261">
        <v>200912</v>
      </c>
      <c r="B241" t="s">
        <v>81282</v>
      </c>
      <c r="D241" t="str">
        <f t="shared" si="3"/>
        <v>200912 Special Services</v>
      </c>
    </row>
    <row r="242" spans="1:4">
      <c r="A242" s="261">
        <v>200913</v>
      </c>
      <c r="B242" t="s">
        <v>81283</v>
      </c>
      <c r="D242" t="str">
        <f t="shared" si="3"/>
        <v>200913 Campus Copier Program</v>
      </c>
    </row>
    <row r="243" spans="1:4">
      <c r="A243" s="261">
        <v>200914</v>
      </c>
      <c r="B243" t="s">
        <v>81284</v>
      </c>
      <c r="D243" t="str">
        <f t="shared" si="3"/>
        <v>200914 Electrical Commodities and Services</v>
      </c>
    </row>
    <row r="244" spans="1:4">
      <c r="A244" s="261">
        <v>200915</v>
      </c>
      <c r="B244" t="s">
        <v>81285</v>
      </c>
      <c r="D244" t="str">
        <f t="shared" si="3"/>
        <v>200915 Fleet Rentals</v>
      </c>
    </row>
    <row r="245" spans="1:4">
      <c r="A245" s="261">
        <v>200916</v>
      </c>
      <c r="B245" t="s">
        <v>81286</v>
      </c>
      <c r="D245" t="str">
        <f t="shared" si="3"/>
        <v>200916 Courier Services</v>
      </c>
    </row>
    <row r="246" spans="1:4">
      <c r="A246" s="261">
        <v>200917</v>
      </c>
      <c r="B246" t="s">
        <v>81287</v>
      </c>
      <c r="D246" t="str">
        <f t="shared" si="3"/>
        <v>200917 Fuel Services</v>
      </c>
    </row>
    <row r="247" spans="1:4">
      <c r="A247" s="261">
        <v>200918</v>
      </c>
      <c r="B247" t="s">
        <v>81288</v>
      </c>
      <c r="D247" t="str">
        <f t="shared" si="3"/>
        <v>200918 Gas Commodities and Services</v>
      </c>
    </row>
    <row r="248" spans="1:4">
      <c r="A248" s="261">
        <v>200919</v>
      </c>
      <c r="B248" t="s">
        <v>81289</v>
      </c>
      <c r="D248" t="str">
        <f t="shared" si="3"/>
        <v>200919 Light Duty</v>
      </c>
    </row>
    <row r="249" spans="1:4">
      <c r="A249" s="261">
        <v>200920</v>
      </c>
      <c r="B249" t="s">
        <v>81290</v>
      </c>
      <c r="D249" t="str">
        <f t="shared" si="3"/>
        <v>200920 Mail Sorting Services</v>
      </c>
    </row>
    <row r="250" spans="1:4">
      <c r="A250" s="261">
        <v>200921</v>
      </c>
      <c r="B250" t="s">
        <v>81291</v>
      </c>
      <c r="D250" t="str">
        <f t="shared" si="3"/>
        <v>200921 Mobility Assistance Shuttles</v>
      </c>
    </row>
    <row r="251" spans="1:4">
      <c r="A251" s="261">
        <v>200922</v>
      </c>
      <c r="B251" t="s">
        <v>81292</v>
      </c>
      <c r="D251" t="str">
        <f t="shared" si="3"/>
        <v>200922 Steam Commodities and Services</v>
      </c>
    </row>
    <row r="252" spans="1:4">
      <c r="A252" s="261">
        <v>200923</v>
      </c>
      <c r="B252" t="s">
        <v>81293</v>
      </c>
      <c r="D252" t="str">
        <f t="shared" si="3"/>
        <v>200923 Water Commodities and Services</v>
      </c>
    </row>
    <row r="253" spans="1:4">
      <c r="A253" s="261">
        <v>200929</v>
      </c>
      <c r="B253" t="s">
        <v>81294</v>
      </c>
      <c r="D253" t="str">
        <f t="shared" si="3"/>
        <v>200929 Uniforms</v>
      </c>
    </row>
    <row r="254" spans="1:4">
      <c r="A254" s="261">
        <v>200931</v>
      </c>
      <c r="B254" t="s">
        <v>81295</v>
      </c>
      <c r="D254" t="str">
        <f t="shared" si="3"/>
        <v>200931 Boarding</v>
      </c>
    </row>
    <row r="255" spans="1:4">
      <c r="A255" s="261">
        <v>200930</v>
      </c>
      <c r="B255" t="s">
        <v>81296</v>
      </c>
      <c r="D255" t="str">
        <f t="shared" si="3"/>
        <v>200930 Foods for Health Institute</v>
      </c>
    </row>
    <row r="256" spans="1:4">
      <c r="A256" s="261">
        <v>200932</v>
      </c>
      <c r="B256" t="s">
        <v>81297</v>
      </c>
      <c r="D256" t="str">
        <f t="shared" si="3"/>
        <v>200932 Artist Fees</v>
      </c>
    </row>
    <row r="257" spans="1:4">
      <c r="A257" s="261">
        <v>200933</v>
      </c>
      <c r="B257" t="s">
        <v>81298</v>
      </c>
      <c r="D257" t="str">
        <f t="shared" si="3"/>
        <v>200933 Artist Lodging</v>
      </c>
    </row>
    <row r="258" spans="1:4">
      <c r="A258" s="261">
        <v>200935</v>
      </c>
      <c r="B258" t="s">
        <v>81299</v>
      </c>
      <c r="D258" t="str">
        <f t="shared" si="3"/>
        <v>200935 Art Models</v>
      </c>
    </row>
    <row r="259" spans="1:4">
      <c r="A259" s="261">
        <v>200936</v>
      </c>
      <c r="B259" t="s">
        <v>81300</v>
      </c>
      <c r="D259" t="str">
        <f t="shared" ref="D259:D322" si="4">A259&amp;" "&amp;B259</f>
        <v>200936 Print Paint and Draw Shop</v>
      </c>
    </row>
    <row r="260" spans="1:4">
      <c r="A260" s="261">
        <v>200937</v>
      </c>
      <c r="B260" t="s">
        <v>81301</v>
      </c>
      <c r="D260" t="str">
        <f t="shared" si="4"/>
        <v>200937 Ceramics Shop</v>
      </c>
    </row>
    <row r="261" spans="1:4">
      <c r="A261" s="261">
        <v>200938</v>
      </c>
      <c r="B261" t="s">
        <v>81302</v>
      </c>
      <c r="D261" t="str">
        <f t="shared" si="4"/>
        <v>200938 Photo Video Shop</v>
      </c>
    </row>
    <row r="262" spans="1:4">
      <c r="A262" s="261">
        <v>200939</v>
      </c>
      <c r="B262" t="s">
        <v>81303</v>
      </c>
      <c r="D262" t="str">
        <f t="shared" si="4"/>
        <v>200939 Sculpture Shop</v>
      </c>
    </row>
    <row r="263" spans="1:4">
      <c r="A263" s="261">
        <v>200940</v>
      </c>
      <c r="B263" t="s">
        <v>81304</v>
      </c>
      <c r="D263" t="str">
        <f t="shared" si="4"/>
        <v>200940 Wood and Metal Shops</v>
      </c>
    </row>
    <row r="264" spans="1:4">
      <c r="A264" s="261">
        <v>200941</v>
      </c>
      <c r="B264" t="s">
        <v>81305</v>
      </c>
      <c r="D264" t="str">
        <f t="shared" si="4"/>
        <v>200941 Computer Lab</v>
      </c>
    </row>
    <row r="265" spans="1:4">
      <c r="A265" s="261">
        <v>200942</v>
      </c>
      <c r="B265" t="s">
        <v>81306</v>
      </c>
      <c r="D265" t="str">
        <f t="shared" si="4"/>
        <v>200942 Tool Room</v>
      </c>
    </row>
    <row r="266" spans="1:4">
      <c r="A266" s="261">
        <v>200943</v>
      </c>
      <c r="B266" t="s">
        <v>81307</v>
      </c>
      <c r="D266" t="str">
        <f t="shared" si="4"/>
        <v>200943 Learning Management Systems</v>
      </c>
    </row>
    <row r="267" spans="1:4">
      <c r="A267" s="261">
        <v>200944</v>
      </c>
      <c r="B267" t="s">
        <v>81308</v>
      </c>
      <c r="D267" t="str">
        <f t="shared" si="4"/>
        <v>200944 Instructional Design Services</v>
      </c>
    </row>
    <row r="268" spans="1:4">
      <c r="A268" s="261">
        <v>200945</v>
      </c>
      <c r="B268" t="s">
        <v>81309</v>
      </c>
      <c r="D268" t="str">
        <f t="shared" si="4"/>
        <v>200945 Lecture Capture</v>
      </c>
    </row>
    <row r="269" spans="1:4">
      <c r="A269" s="261">
        <v>200946</v>
      </c>
      <c r="B269" t="s">
        <v>81310</v>
      </c>
      <c r="D269" t="str">
        <f t="shared" si="4"/>
        <v>200946 Plagiarism Checker</v>
      </c>
    </row>
    <row r="270" spans="1:4">
      <c r="A270" s="261">
        <v>200947</v>
      </c>
      <c r="B270" t="s">
        <v>81311</v>
      </c>
      <c r="D270" t="str">
        <f t="shared" si="4"/>
        <v>200947 Proctoring System</v>
      </c>
    </row>
    <row r="271" spans="1:4">
      <c r="A271" s="261">
        <v>200948</v>
      </c>
      <c r="B271" t="s">
        <v>81312</v>
      </c>
      <c r="D271" t="str">
        <f t="shared" si="4"/>
        <v>200948 STINO Student Information System</v>
      </c>
    </row>
    <row r="272" spans="1:4">
      <c r="A272" s="261">
        <v>200949</v>
      </c>
      <c r="B272" t="s">
        <v>81313</v>
      </c>
      <c r="D272" t="str">
        <f t="shared" si="4"/>
        <v>200949 Video Services Tracking</v>
      </c>
    </row>
    <row r="273" spans="1:4">
      <c r="A273" s="261">
        <v>200950</v>
      </c>
      <c r="B273" t="s">
        <v>81314</v>
      </c>
      <c r="D273" t="str">
        <f t="shared" si="4"/>
        <v>200950 ESA Operations Overhead</v>
      </c>
    </row>
    <row r="274" spans="1:4">
      <c r="A274" s="261">
        <v>200951</v>
      </c>
      <c r="B274" t="s">
        <v>81315</v>
      </c>
      <c r="D274" t="str">
        <f t="shared" si="4"/>
        <v>200951 Gradescope</v>
      </c>
    </row>
    <row r="275" spans="1:4">
      <c r="A275" s="261">
        <v>200952</v>
      </c>
      <c r="B275" t="s">
        <v>81316</v>
      </c>
      <c r="D275" t="str">
        <f t="shared" si="4"/>
        <v>200952 ESA Advising</v>
      </c>
    </row>
    <row r="276" spans="1:4">
      <c r="A276" s="261">
        <v>200953</v>
      </c>
      <c r="B276" t="s">
        <v>81317</v>
      </c>
      <c r="D276" t="str">
        <f t="shared" si="4"/>
        <v>200953 ESA Graduate Studies</v>
      </c>
    </row>
    <row r="277" spans="1:4">
      <c r="A277" s="261">
        <v>200954</v>
      </c>
      <c r="B277" t="s">
        <v>81318</v>
      </c>
      <c r="D277" t="str">
        <f t="shared" si="4"/>
        <v>200954 Childcare</v>
      </c>
    </row>
    <row r="278" spans="1:4">
      <c r="A278" s="261">
        <v>200955</v>
      </c>
      <c r="B278" t="s">
        <v>81319</v>
      </c>
      <c r="D278" t="str">
        <f t="shared" si="4"/>
        <v>200955 Biological Safety</v>
      </c>
    </row>
    <row r="279" spans="1:4">
      <c r="A279" s="261">
        <v>200956</v>
      </c>
      <c r="B279" t="s">
        <v>81320</v>
      </c>
      <c r="D279" t="str">
        <f t="shared" si="4"/>
        <v>200956 Hazardous Waste</v>
      </c>
    </row>
    <row r="280" spans="1:4">
      <c r="A280" s="261">
        <v>200957</v>
      </c>
      <c r="B280" t="s">
        <v>81321</v>
      </c>
      <c r="D280" t="str">
        <f t="shared" si="4"/>
        <v>200957 Environmental Compliance</v>
      </c>
    </row>
    <row r="281" spans="1:4">
      <c r="A281" s="261">
        <v>200959</v>
      </c>
      <c r="B281" t="s">
        <v>81322</v>
      </c>
      <c r="D281" t="str">
        <f t="shared" si="4"/>
        <v>200959 Lab Safety</v>
      </c>
    </row>
    <row r="282" spans="1:4">
      <c r="A282" s="261">
        <v>200960</v>
      </c>
      <c r="B282" t="s">
        <v>81323</v>
      </c>
      <c r="D282" t="str">
        <f t="shared" si="4"/>
        <v>200960 Research Safety</v>
      </c>
    </row>
    <row r="283" spans="1:4">
      <c r="A283" s="261">
        <v>200961</v>
      </c>
      <c r="B283" t="s">
        <v>81324</v>
      </c>
      <c r="D283" t="str">
        <f t="shared" si="4"/>
        <v>200961 Industrial Hygiene Safety</v>
      </c>
    </row>
    <row r="284" spans="1:4">
      <c r="A284" s="261">
        <v>200962</v>
      </c>
      <c r="B284" t="s">
        <v>81325</v>
      </c>
      <c r="D284" t="str">
        <f t="shared" si="4"/>
        <v>200962 Industrial Safety</v>
      </c>
    </row>
    <row r="285" spans="1:4">
      <c r="A285" s="261">
        <v>200963</v>
      </c>
      <c r="B285" t="s">
        <v>81326</v>
      </c>
      <c r="D285" t="str">
        <f t="shared" si="4"/>
        <v>200963 Pest Management</v>
      </c>
    </row>
    <row r="286" spans="1:4">
      <c r="A286" s="261">
        <v>200964</v>
      </c>
      <c r="B286" t="s">
        <v>81327</v>
      </c>
      <c r="D286" t="str">
        <f t="shared" si="4"/>
        <v>200964 Indirect Cost Logistics INDLOG</v>
      </c>
    </row>
    <row r="287" spans="1:4">
      <c r="A287" s="261">
        <v>200976</v>
      </c>
      <c r="B287" t="s">
        <v>81328</v>
      </c>
      <c r="D287" t="str">
        <f t="shared" si="4"/>
        <v>200976 Strike Team</v>
      </c>
    </row>
    <row r="288" spans="1:4">
      <c r="A288" s="261">
        <v>200977</v>
      </c>
      <c r="B288" t="s">
        <v>81329</v>
      </c>
      <c r="D288" t="str">
        <f t="shared" si="4"/>
        <v>200977 Patrol</v>
      </c>
    </row>
    <row r="289" spans="1:4">
      <c r="A289" s="261">
        <v>200978</v>
      </c>
      <c r="B289" t="s">
        <v>81330</v>
      </c>
      <c r="D289" t="str">
        <f t="shared" si="4"/>
        <v>200978 Safe Ride Services</v>
      </c>
    </row>
    <row r="290" spans="1:4">
      <c r="A290" s="261">
        <v>200979</v>
      </c>
      <c r="B290" t="s">
        <v>81331</v>
      </c>
      <c r="D290" t="str">
        <f t="shared" si="4"/>
        <v>200979 Internal Assessment</v>
      </c>
    </row>
    <row r="291" spans="1:4">
      <c r="A291" s="261">
        <v>200980</v>
      </c>
      <c r="B291" t="s">
        <v>81332</v>
      </c>
      <c r="D291" t="str">
        <f t="shared" si="4"/>
        <v>200980 Pool Services</v>
      </c>
    </row>
    <row r="292" spans="1:4">
      <c r="A292" s="261">
        <v>200981</v>
      </c>
      <c r="B292" t="s">
        <v>81333</v>
      </c>
      <c r="D292" t="str">
        <f t="shared" si="4"/>
        <v>200981 Hyatt</v>
      </c>
    </row>
    <row r="293" spans="1:4">
      <c r="A293" s="261">
        <v>200982</v>
      </c>
      <c r="B293" t="s">
        <v>22117</v>
      </c>
      <c r="D293" t="str">
        <f t="shared" si="4"/>
        <v>200982 West Village</v>
      </c>
    </row>
    <row r="294" spans="1:4">
      <c r="A294" s="261">
        <v>200983</v>
      </c>
      <c r="B294" t="s">
        <v>81334</v>
      </c>
      <c r="D294" t="str">
        <f t="shared" si="4"/>
        <v>200983 Decentralized Campus Control Account</v>
      </c>
    </row>
    <row r="295" spans="1:4">
      <c r="A295" s="261">
        <v>201000</v>
      </c>
      <c r="B295" t="s">
        <v>81335</v>
      </c>
      <c r="D295" t="str">
        <f t="shared" si="4"/>
        <v>201000 ADMAN</v>
      </c>
    </row>
    <row r="296" spans="1:4">
      <c r="A296" s="261">
        <v>201001</v>
      </c>
      <c r="B296" t="s">
        <v>81336</v>
      </c>
      <c r="D296" t="str">
        <f t="shared" si="4"/>
        <v>201001 Davis Faculty Association</v>
      </c>
    </row>
    <row r="297" spans="1:4">
      <c r="A297" s="261">
        <v>201002</v>
      </c>
      <c r="B297" t="s">
        <v>81337</v>
      </c>
      <c r="D297" t="str">
        <f t="shared" si="4"/>
        <v>201002 Staff Diversity Admin Advisory Committee</v>
      </c>
    </row>
    <row r="298" spans="1:4">
      <c r="A298" s="261">
        <v>201003</v>
      </c>
      <c r="B298" t="s">
        <v>81338</v>
      </c>
      <c r="D298" t="str">
        <f t="shared" si="4"/>
        <v>201003 Staff Assembly</v>
      </c>
    </row>
    <row r="299" spans="1:4">
      <c r="A299" s="261">
        <v>201004</v>
      </c>
      <c r="B299" t="s">
        <v>81339</v>
      </c>
      <c r="D299" t="str">
        <f t="shared" si="4"/>
        <v>201004 African American Faculty and Staff Assoc</v>
      </c>
    </row>
    <row r="300" spans="1:4">
      <c r="A300" s="261">
        <v>201005</v>
      </c>
      <c r="B300" t="s">
        <v>81340</v>
      </c>
      <c r="D300" t="str">
        <f t="shared" si="4"/>
        <v>201005 Chancellor Committee on LGBTQIA</v>
      </c>
    </row>
    <row r="301" spans="1:4">
      <c r="A301" s="261">
        <v>201006</v>
      </c>
      <c r="B301" t="s">
        <v>81341</v>
      </c>
      <c r="D301" t="str">
        <f t="shared" si="4"/>
        <v>201006 Disabilities Issues Administrative Advisory</v>
      </c>
    </row>
    <row r="302" spans="1:4">
      <c r="A302" s="261">
        <v>201007</v>
      </c>
      <c r="B302" t="s">
        <v>81342</v>
      </c>
      <c r="D302" t="str">
        <f t="shared" si="4"/>
        <v>201007 Asian Pacific American Systemwide Alliance</v>
      </c>
    </row>
    <row r="303" spans="1:4">
      <c r="A303" s="261">
        <v>201008</v>
      </c>
      <c r="B303" t="s">
        <v>81343</v>
      </c>
      <c r="D303" t="str">
        <f t="shared" si="4"/>
        <v>201008 Latinx Staff and Faculty Association</v>
      </c>
    </row>
    <row r="304" spans="1:4">
      <c r="A304" s="261">
        <v>201009</v>
      </c>
      <c r="B304" t="s">
        <v>81344</v>
      </c>
      <c r="D304" t="str">
        <f t="shared" si="4"/>
        <v>201009 Native American Faculty and Staff Association</v>
      </c>
    </row>
    <row r="305" spans="1:4">
      <c r="A305" s="261">
        <v>201010</v>
      </c>
      <c r="B305" t="s">
        <v>81345</v>
      </c>
      <c r="D305" t="str">
        <f t="shared" si="4"/>
        <v>201010 Status of Women at Davis Admin Adry</v>
      </c>
    </row>
    <row r="306" spans="1:4">
      <c r="A306" s="261">
        <v>201011</v>
      </c>
      <c r="B306" t="s">
        <v>81346</v>
      </c>
      <c r="D306" t="str">
        <f t="shared" si="4"/>
        <v>201011 Veteran Constituency Group</v>
      </c>
    </row>
    <row r="307" spans="1:4">
      <c r="A307" s="261">
        <v>201012</v>
      </c>
      <c r="B307" t="s">
        <v>81347</v>
      </c>
      <c r="D307" t="str">
        <f t="shared" si="4"/>
        <v>201012 Entertainment Council</v>
      </c>
    </row>
    <row r="308" spans="1:4">
      <c r="A308" s="261">
        <v>201013</v>
      </c>
      <c r="B308" t="s">
        <v>81348</v>
      </c>
      <c r="D308" t="str">
        <f t="shared" si="4"/>
        <v>201013 Institutional Review Board</v>
      </c>
    </row>
    <row r="309" spans="1:4">
      <c r="A309" s="261">
        <v>201015</v>
      </c>
      <c r="B309" t="s">
        <v>81349</v>
      </c>
      <c r="D309" t="str">
        <f t="shared" si="4"/>
        <v>201015 Asian Pacific American Systemwide Alliance APASA</v>
      </c>
    </row>
    <row r="310" spans="1:4">
      <c r="A310" s="261">
        <v>201016</v>
      </c>
      <c r="B310" t="s">
        <v>81350</v>
      </c>
      <c r="D310" t="str">
        <f t="shared" si="4"/>
        <v>201016 LatinX Staff and Faculty Association LSFA</v>
      </c>
    </row>
    <row r="311" spans="1:4">
      <c r="A311" s="261">
        <v>201017</v>
      </c>
      <c r="B311" t="s">
        <v>81351</v>
      </c>
      <c r="D311" t="str">
        <f t="shared" si="4"/>
        <v>201017 PRIDE LGBTQ</v>
      </c>
    </row>
    <row r="312" spans="1:4">
      <c r="A312" s="261">
        <v>201018</v>
      </c>
      <c r="B312" t="s">
        <v>81352</v>
      </c>
      <c r="D312" t="str">
        <f t="shared" si="4"/>
        <v>201018 Veterans Employee Association VEA</v>
      </c>
    </row>
    <row r="313" spans="1:4">
      <c r="A313" s="261">
        <v>201019</v>
      </c>
      <c r="B313" t="s">
        <v>81353</v>
      </c>
      <c r="D313" t="str">
        <f t="shared" si="4"/>
        <v>201019 DiversABILITIES</v>
      </c>
    </row>
    <row r="314" spans="1:4">
      <c r="A314" s="261">
        <v>201020</v>
      </c>
      <c r="B314" t="s">
        <v>81354</v>
      </c>
      <c r="D314" t="str">
        <f t="shared" si="4"/>
        <v>201020 CGPSA Chancellors Grad and Prof Student Advisory Board</v>
      </c>
    </row>
    <row r="315" spans="1:4">
      <c r="A315" s="261">
        <v>201021</v>
      </c>
      <c r="B315" t="s">
        <v>81355</v>
      </c>
      <c r="D315" t="str">
        <f t="shared" si="4"/>
        <v>201021 Graduate Studies Advisory Committee GSAC</v>
      </c>
    </row>
    <row r="316" spans="1:4">
      <c r="A316" s="261">
        <v>201022</v>
      </c>
      <c r="B316" t="s">
        <v>81356</v>
      </c>
      <c r="D316" t="str">
        <f t="shared" si="4"/>
        <v>201022 Grad Student Advisor Dean of Grad Studies Chancellor GSADC</v>
      </c>
    </row>
    <row r="317" spans="1:4">
      <c r="A317" s="261">
        <v>201023</v>
      </c>
      <c r="B317" t="s">
        <v>81357</v>
      </c>
      <c r="D317" t="str">
        <f t="shared" si="4"/>
        <v>201023 Grad Studies Graduate Students of Color GSOC</v>
      </c>
    </row>
    <row r="318" spans="1:4">
      <c r="A318" s="261">
        <v>201500</v>
      </c>
      <c r="B318" t="s">
        <v>81358</v>
      </c>
      <c r="D318" t="str">
        <f t="shared" si="4"/>
        <v>201500 Development</v>
      </c>
    </row>
    <row r="319" spans="1:4">
      <c r="A319" s="261">
        <v>201501</v>
      </c>
      <c r="B319" t="s">
        <v>81359</v>
      </c>
      <c r="D319" t="str">
        <f t="shared" si="4"/>
        <v>201501 Davis Chancellors Club</v>
      </c>
    </row>
    <row r="320" spans="1:4">
      <c r="A320" s="261">
        <v>201502</v>
      </c>
      <c r="B320" t="s">
        <v>81360</v>
      </c>
      <c r="D320" t="str">
        <f t="shared" si="4"/>
        <v>201502 Direct Mail</v>
      </c>
    </row>
    <row r="321" spans="1:4">
      <c r="A321" s="261">
        <v>201503</v>
      </c>
      <c r="B321" t="s">
        <v>81361</v>
      </c>
      <c r="D321" t="str">
        <f t="shared" si="4"/>
        <v>201503 Telephone Outreach</v>
      </c>
    </row>
    <row r="322" spans="1:4">
      <c r="A322" s="261">
        <v>201504</v>
      </c>
      <c r="B322" t="s">
        <v>81362</v>
      </c>
      <c r="D322" t="str">
        <f t="shared" si="4"/>
        <v>201504 Employee Giving</v>
      </c>
    </row>
    <row r="323" spans="1:4">
      <c r="A323" s="261">
        <v>201505</v>
      </c>
      <c r="B323" t="s">
        <v>81363</v>
      </c>
      <c r="D323" t="str">
        <f t="shared" ref="D323:D386" si="5">A323&amp;" "&amp;B323</f>
        <v>201505 Give Day</v>
      </c>
    </row>
    <row r="324" spans="1:4">
      <c r="A324" s="261">
        <v>201506</v>
      </c>
      <c r="B324" t="s">
        <v>81364</v>
      </c>
      <c r="D324" t="str">
        <f t="shared" si="5"/>
        <v>201506 Parent Giving</v>
      </c>
    </row>
    <row r="325" spans="1:4">
      <c r="A325" s="261">
        <v>201507</v>
      </c>
      <c r="B325" t="s">
        <v>81365</v>
      </c>
      <c r="D325" t="str">
        <f t="shared" si="5"/>
        <v>201507 Student Foundation</v>
      </c>
    </row>
    <row r="326" spans="1:4">
      <c r="A326" s="261">
        <v>201508</v>
      </c>
      <c r="B326" t="s">
        <v>81366</v>
      </c>
      <c r="D326" t="str">
        <f t="shared" si="5"/>
        <v>201508 Gift Processing</v>
      </c>
    </row>
    <row r="327" spans="1:4">
      <c r="A327" s="261">
        <v>201509</v>
      </c>
      <c r="B327" t="s">
        <v>81367</v>
      </c>
      <c r="D327" t="str">
        <f t="shared" si="5"/>
        <v>201509 Patent</v>
      </c>
    </row>
    <row r="328" spans="1:4">
      <c r="A328" s="261">
        <v>202010</v>
      </c>
      <c r="B328" t="s">
        <v>81368</v>
      </c>
      <c r="D328" t="str">
        <f t="shared" si="5"/>
        <v>202010 Faculty Research</v>
      </c>
    </row>
    <row r="329" spans="1:4">
      <c r="A329" s="261">
        <v>202011</v>
      </c>
      <c r="B329" t="s">
        <v>81369</v>
      </c>
      <c r="D329" t="str">
        <f t="shared" si="5"/>
        <v>202011 Faculty Academic Enrichment Prof Develop</v>
      </c>
    </row>
    <row r="330" spans="1:4">
      <c r="A330" s="261">
        <v>202012</v>
      </c>
      <c r="B330" t="s">
        <v>81370</v>
      </c>
      <c r="D330" t="str">
        <f t="shared" si="5"/>
        <v>202012 Faculty Start Up</v>
      </c>
    </row>
    <row r="331" spans="1:4">
      <c r="A331" s="261">
        <v>202013</v>
      </c>
      <c r="B331" t="s">
        <v>81371</v>
      </c>
      <c r="D331" t="str">
        <f t="shared" si="5"/>
        <v>202013 Leadership Support eg Dept Chair</v>
      </c>
    </row>
    <row r="332" spans="1:4">
      <c r="A332" s="261">
        <v>202014</v>
      </c>
      <c r="B332" t="s">
        <v>81372</v>
      </c>
      <c r="D332" t="str">
        <f t="shared" si="5"/>
        <v>202014 Faculty Bridge Funding</v>
      </c>
    </row>
    <row r="333" spans="1:4">
      <c r="A333" s="261">
        <v>202015</v>
      </c>
      <c r="B333" t="s">
        <v>81373</v>
      </c>
      <c r="D333" t="str">
        <f t="shared" si="5"/>
        <v>202015 Students Support Provisions</v>
      </c>
    </row>
    <row r="334" spans="1:4">
      <c r="A334" s="261">
        <v>202016</v>
      </c>
      <c r="B334" t="s">
        <v>81374</v>
      </c>
      <c r="D334" t="str">
        <f t="shared" si="5"/>
        <v>202016 Commitments</v>
      </c>
    </row>
    <row r="335" spans="1:4">
      <c r="A335" s="261">
        <v>202017</v>
      </c>
      <c r="B335" t="s">
        <v>81375</v>
      </c>
      <c r="D335" t="str">
        <f t="shared" si="5"/>
        <v>202017 ICR Return</v>
      </c>
    </row>
    <row r="336" spans="1:4">
      <c r="A336" s="261">
        <v>202018</v>
      </c>
      <c r="B336" t="s">
        <v>81376</v>
      </c>
      <c r="D336" t="str">
        <f t="shared" si="5"/>
        <v>202018 Faculty Summer Sessions</v>
      </c>
    </row>
    <row r="337" spans="1:4">
      <c r="A337" s="261">
        <v>202019</v>
      </c>
      <c r="B337" t="s">
        <v>81377</v>
      </c>
      <c r="D337" t="str">
        <f t="shared" si="5"/>
        <v>202019 Academic Senate Grants</v>
      </c>
    </row>
    <row r="338" spans="1:4">
      <c r="A338" s="261">
        <v>202020</v>
      </c>
      <c r="B338" t="s">
        <v>81378</v>
      </c>
      <c r="D338" t="str">
        <f t="shared" si="5"/>
        <v>202020 Provost Funds</v>
      </c>
    </row>
    <row r="339" spans="1:4">
      <c r="A339" s="261">
        <v>202021</v>
      </c>
      <c r="B339" t="s">
        <v>81379</v>
      </c>
      <c r="D339" t="str">
        <f t="shared" si="5"/>
        <v>202021 Speaker Funds</v>
      </c>
    </row>
    <row r="340" spans="1:4">
      <c r="A340" s="261">
        <v>202022</v>
      </c>
      <c r="B340" t="s">
        <v>81380</v>
      </c>
      <c r="D340" t="str">
        <f t="shared" si="5"/>
        <v>202022 University Honors</v>
      </c>
    </row>
    <row r="341" spans="1:4">
      <c r="A341" s="261">
        <v>202023</v>
      </c>
      <c r="B341" t="s">
        <v>81381</v>
      </c>
      <c r="D341" t="str">
        <f t="shared" si="5"/>
        <v>202023 Seed Grant</v>
      </c>
    </row>
    <row r="342" spans="1:4">
      <c r="A342" s="261">
        <v>202024</v>
      </c>
      <c r="B342" t="s">
        <v>81382</v>
      </c>
      <c r="D342" t="str">
        <f t="shared" si="5"/>
        <v>202024 Other Faculty Awards</v>
      </c>
    </row>
    <row r="343" spans="1:4">
      <c r="A343" s="261">
        <v>202025</v>
      </c>
      <c r="B343" t="s">
        <v>81383</v>
      </c>
      <c r="D343" t="str">
        <f t="shared" si="5"/>
        <v>202025 MOU Memorandum of Understanding</v>
      </c>
    </row>
    <row r="344" spans="1:4">
      <c r="A344" s="261">
        <v>202026</v>
      </c>
      <c r="B344" t="s">
        <v>81384</v>
      </c>
      <c r="D344" t="str">
        <f t="shared" si="5"/>
        <v>202026 Additional Compensation</v>
      </c>
    </row>
    <row r="345" spans="1:4">
      <c r="A345" s="261">
        <v>202027</v>
      </c>
      <c r="B345" t="s">
        <v>81385</v>
      </c>
      <c r="D345" t="str">
        <f t="shared" si="5"/>
        <v>202027 POP Funding</v>
      </c>
    </row>
    <row r="346" spans="1:4">
      <c r="A346" s="261">
        <v>202028</v>
      </c>
      <c r="B346" t="s">
        <v>81386</v>
      </c>
      <c r="D346" t="str">
        <f t="shared" si="5"/>
        <v>202028 Faculty Retention</v>
      </c>
    </row>
    <row r="347" spans="1:4">
      <c r="A347" s="261">
        <v>202029</v>
      </c>
      <c r="B347" t="s">
        <v>81387</v>
      </c>
      <c r="D347" t="str">
        <f t="shared" si="5"/>
        <v>202029 Faculty New Hires</v>
      </c>
    </row>
    <row r="348" spans="1:4">
      <c r="A348" s="261">
        <v>202030</v>
      </c>
      <c r="B348" t="s">
        <v>81388</v>
      </c>
      <c r="D348" t="str">
        <f t="shared" si="5"/>
        <v>202030 Faculty Separations</v>
      </c>
    </row>
    <row r="349" spans="1:4">
      <c r="A349" s="261">
        <v>202031</v>
      </c>
      <c r="B349" t="s">
        <v>81389</v>
      </c>
      <c r="D349" t="str">
        <f t="shared" si="5"/>
        <v>202031 Instructional Equipment</v>
      </c>
    </row>
    <row r="350" spans="1:4">
      <c r="A350" s="261">
        <v>202032</v>
      </c>
      <c r="B350" t="s">
        <v>81390</v>
      </c>
      <c r="D350" t="str">
        <f t="shared" si="5"/>
        <v>202032 Publication Assistance</v>
      </c>
    </row>
    <row r="351" spans="1:4">
      <c r="A351" s="261">
        <v>202033</v>
      </c>
      <c r="B351" t="s">
        <v>81391</v>
      </c>
      <c r="D351" t="str">
        <f t="shared" si="5"/>
        <v>202033 Summer Session Incentive</v>
      </c>
    </row>
    <row r="352" spans="1:4">
      <c r="A352" s="261">
        <v>202034</v>
      </c>
      <c r="B352" t="s">
        <v>81392</v>
      </c>
      <c r="D352" t="str">
        <f t="shared" si="5"/>
        <v>202034 Mini Grants</v>
      </c>
    </row>
    <row r="353" spans="1:4">
      <c r="A353" s="261">
        <v>202035</v>
      </c>
      <c r="B353" t="s">
        <v>81393</v>
      </c>
      <c r="D353" t="str">
        <f t="shared" si="5"/>
        <v>202035 Peer Advisors</v>
      </c>
    </row>
    <row r="354" spans="1:4">
      <c r="A354" s="261">
        <v>202036</v>
      </c>
      <c r="B354" t="s">
        <v>81394</v>
      </c>
      <c r="D354" t="str">
        <f t="shared" si="5"/>
        <v>202036 Renovations</v>
      </c>
    </row>
    <row r="355" spans="1:4">
      <c r="A355" s="261">
        <v>202037</v>
      </c>
      <c r="B355" t="s">
        <v>81395</v>
      </c>
      <c r="D355" t="str">
        <f t="shared" si="5"/>
        <v>202037 Base Funded Staff</v>
      </c>
    </row>
    <row r="356" spans="1:4">
      <c r="A356" s="261">
        <v>202038</v>
      </c>
      <c r="B356" t="s">
        <v>81396</v>
      </c>
      <c r="D356" t="str">
        <f t="shared" si="5"/>
        <v>202038 Student Awards</v>
      </c>
    </row>
    <row r="357" spans="1:4">
      <c r="A357" s="261">
        <v>202039</v>
      </c>
      <c r="B357" t="s">
        <v>81397</v>
      </c>
      <c r="D357" t="str">
        <f t="shared" si="5"/>
        <v>202039 Seminars</v>
      </c>
    </row>
    <row r="358" spans="1:4">
      <c r="A358" s="261">
        <v>202040</v>
      </c>
      <c r="B358" t="s">
        <v>81398</v>
      </c>
      <c r="D358" t="str">
        <f t="shared" si="5"/>
        <v>202040 ACCD Funding</v>
      </c>
    </row>
    <row r="359" spans="1:4">
      <c r="A359" s="261">
        <v>202041</v>
      </c>
      <c r="B359" t="s">
        <v>81399</v>
      </c>
      <c r="D359" t="str">
        <f t="shared" si="5"/>
        <v>202041 Emergency Funds</v>
      </c>
    </row>
    <row r="360" spans="1:4">
      <c r="A360" s="261">
        <v>202042</v>
      </c>
      <c r="B360" t="s">
        <v>81400</v>
      </c>
      <c r="D360" t="str">
        <f t="shared" si="5"/>
        <v>202042 France Berkeley</v>
      </c>
    </row>
    <row r="361" spans="1:4">
      <c r="A361" s="261">
        <v>202043</v>
      </c>
      <c r="B361" t="s">
        <v>81401</v>
      </c>
      <c r="D361" t="str">
        <f t="shared" si="5"/>
        <v>202043 Instructional Support</v>
      </c>
    </row>
    <row r="362" spans="1:4">
      <c r="A362" s="261">
        <v>202044</v>
      </c>
      <c r="B362" t="s">
        <v>81402</v>
      </c>
      <c r="D362" t="str">
        <f t="shared" si="5"/>
        <v>202044 Salary Savings</v>
      </c>
    </row>
    <row r="363" spans="1:4">
      <c r="A363" s="261">
        <v>202045</v>
      </c>
      <c r="B363" t="s">
        <v>81403</v>
      </c>
      <c r="D363" t="str">
        <f t="shared" si="5"/>
        <v>202045 Innovative Learning Technology Initiative ILTI</v>
      </c>
    </row>
    <row r="364" spans="1:4">
      <c r="A364" s="261">
        <v>202046</v>
      </c>
      <c r="B364" t="s">
        <v>81404</v>
      </c>
      <c r="D364" t="str">
        <f t="shared" si="5"/>
        <v>202046 Programmatic Initiative</v>
      </c>
    </row>
    <row r="365" spans="1:4">
      <c r="A365" s="261">
        <v>202047</v>
      </c>
      <c r="B365" t="s">
        <v>81405</v>
      </c>
      <c r="D365" t="str">
        <f t="shared" si="5"/>
        <v>202047 First year Student Support</v>
      </c>
    </row>
    <row r="366" spans="1:4">
      <c r="A366" s="261">
        <v>202048</v>
      </c>
      <c r="B366" t="s">
        <v>81406</v>
      </c>
      <c r="D366" t="str">
        <f t="shared" si="5"/>
        <v>202048 Summer Fellowship</v>
      </c>
    </row>
    <row r="367" spans="1:4">
      <c r="A367" s="261">
        <v>202049</v>
      </c>
      <c r="B367" t="s">
        <v>81407</v>
      </c>
      <c r="D367" t="str">
        <f t="shared" si="5"/>
        <v>202049 Faculty Crash Plan</v>
      </c>
    </row>
    <row r="368" spans="1:4">
      <c r="A368" s="261">
        <v>202050</v>
      </c>
      <c r="B368" t="s">
        <v>66582</v>
      </c>
      <c r="D368" t="str">
        <f t="shared" si="5"/>
        <v>202050 Faculty Reserves</v>
      </c>
    </row>
    <row r="369" spans="1:4">
      <c r="A369" s="261">
        <v>202051</v>
      </c>
      <c r="B369" t="s">
        <v>81408</v>
      </c>
      <c r="D369" t="str">
        <f t="shared" si="5"/>
        <v>202051 Discretionary Funds</v>
      </c>
    </row>
    <row r="370" spans="1:4">
      <c r="A370" s="261">
        <v>202052</v>
      </c>
      <c r="B370" t="s">
        <v>81409</v>
      </c>
      <c r="D370" t="str">
        <f t="shared" si="5"/>
        <v>202052 Matching Funds</v>
      </c>
    </row>
    <row r="371" spans="1:4">
      <c r="A371" s="261">
        <v>202053</v>
      </c>
      <c r="B371" t="s">
        <v>81410</v>
      </c>
      <c r="D371" t="str">
        <f t="shared" si="5"/>
        <v>202053 Patent Funds</v>
      </c>
    </row>
    <row r="372" spans="1:4">
      <c r="A372" s="261">
        <v>202054</v>
      </c>
      <c r="B372" t="s">
        <v>81411</v>
      </c>
      <c r="D372" t="str">
        <f t="shared" si="5"/>
        <v>202054 Relocations and Removals</v>
      </c>
    </row>
    <row r="373" spans="1:4">
      <c r="A373" s="261">
        <v>202055</v>
      </c>
      <c r="B373" t="s">
        <v>81412</v>
      </c>
      <c r="D373" t="str">
        <f t="shared" si="5"/>
        <v>202055 Academic Federation Grants</v>
      </c>
    </row>
    <row r="374" spans="1:4">
      <c r="A374" s="261">
        <v>202056</v>
      </c>
      <c r="B374" t="s">
        <v>81413</v>
      </c>
      <c r="D374" t="str">
        <f t="shared" si="5"/>
        <v>202056 Grad Student Researcher</v>
      </c>
    </row>
    <row r="375" spans="1:4">
      <c r="A375" s="261">
        <v>202057</v>
      </c>
      <c r="B375" t="s">
        <v>81414</v>
      </c>
      <c r="D375" t="str">
        <f t="shared" si="5"/>
        <v>202057 VM Salary Admin APM 675</v>
      </c>
    </row>
    <row r="376" spans="1:4">
      <c r="A376" s="261">
        <v>202058</v>
      </c>
      <c r="B376" t="s">
        <v>81415</v>
      </c>
      <c r="D376" t="str">
        <f t="shared" si="5"/>
        <v>202058 Travel Grants</v>
      </c>
    </row>
    <row r="377" spans="1:4">
      <c r="A377" s="261">
        <v>202059</v>
      </c>
      <c r="B377" t="s">
        <v>81416</v>
      </c>
      <c r="D377" t="str">
        <f t="shared" si="5"/>
        <v>202059 First Year Seminars</v>
      </c>
    </row>
    <row r="378" spans="1:4">
      <c r="A378" s="261">
        <v>202060</v>
      </c>
      <c r="B378" t="s">
        <v>64</v>
      </c>
      <c r="D378" t="str">
        <f t="shared" si="5"/>
        <v>202060 UNEX</v>
      </c>
    </row>
    <row r="379" spans="1:4">
      <c r="A379" s="261">
        <v>202061</v>
      </c>
      <c r="B379" t="s">
        <v>81417</v>
      </c>
      <c r="D379" t="str">
        <f t="shared" si="5"/>
        <v>202061 Joint Personnel Committe Funding</v>
      </c>
    </row>
    <row r="380" spans="1:4">
      <c r="A380" s="261">
        <v>202062</v>
      </c>
      <c r="B380" t="s">
        <v>81418</v>
      </c>
      <c r="D380" t="str">
        <f t="shared" si="5"/>
        <v>202062 Research and Education Funding</v>
      </c>
    </row>
    <row r="381" spans="1:4">
      <c r="A381" s="261">
        <v>202063</v>
      </c>
      <c r="B381" t="s">
        <v>81419</v>
      </c>
      <c r="D381" t="str">
        <f t="shared" si="5"/>
        <v>202063 Student Fellowships</v>
      </c>
    </row>
    <row r="382" spans="1:4">
      <c r="A382" s="261">
        <v>202064</v>
      </c>
      <c r="B382" t="s">
        <v>81420</v>
      </c>
      <c r="D382" t="str">
        <f t="shared" si="5"/>
        <v>202064 Budget Reductions</v>
      </c>
    </row>
    <row r="383" spans="1:4">
      <c r="A383" s="261">
        <v>202065</v>
      </c>
      <c r="B383" t="s">
        <v>81421</v>
      </c>
      <c r="D383" t="str">
        <f t="shared" si="5"/>
        <v>202065 Restricted Use Funds</v>
      </c>
    </row>
    <row r="384" spans="1:4">
      <c r="A384" s="261">
        <v>202066</v>
      </c>
      <c r="B384" t="s">
        <v>81422</v>
      </c>
      <c r="D384" t="str">
        <f t="shared" si="5"/>
        <v>202066 Building Funds</v>
      </c>
    </row>
    <row r="385" spans="1:4">
      <c r="A385" s="261">
        <v>202067</v>
      </c>
      <c r="B385" t="s">
        <v>81423</v>
      </c>
      <c r="D385" t="str">
        <f t="shared" si="5"/>
        <v>202067 Recruitment Allowance</v>
      </c>
    </row>
    <row r="386" spans="1:4">
      <c r="A386" s="261">
        <v>202068</v>
      </c>
      <c r="B386" t="s">
        <v>81424</v>
      </c>
      <c r="D386" t="str">
        <f t="shared" si="5"/>
        <v>202068 Innovative Development Award</v>
      </c>
    </row>
    <row r="387" spans="1:4">
      <c r="A387" s="261">
        <v>202069</v>
      </c>
      <c r="B387" t="s">
        <v>81425</v>
      </c>
      <c r="D387" t="str">
        <f t="shared" ref="D387:D450" si="6">A387&amp;" "&amp;B387</f>
        <v>202069 Chancellor Fellow Award</v>
      </c>
    </row>
    <row r="388" spans="1:4">
      <c r="A388" s="261">
        <v>202070</v>
      </c>
      <c r="B388" t="s">
        <v>81426</v>
      </c>
      <c r="D388" t="str">
        <f t="shared" si="6"/>
        <v>202070 Teaching Award</v>
      </c>
    </row>
    <row r="389" spans="1:4">
      <c r="A389" s="261">
        <v>202071</v>
      </c>
      <c r="B389" t="s">
        <v>81427</v>
      </c>
      <c r="D389" t="str">
        <f t="shared" si="6"/>
        <v>202071 Specialist Support</v>
      </c>
    </row>
    <row r="390" spans="1:4">
      <c r="A390" s="261">
        <v>202072</v>
      </c>
      <c r="B390" t="s">
        <v>81428</v>
      </c>
      <c r="D390" t="str">
        <f t="shared" si="6"/>
        <v>202072 Participant Support</v>
      </c>
    </row>
    <row r="391" spans="1:4">
      <c r="A391" s="261">
        <v>202073</v>
      </c>
      <c r="B391" t="s">
        <v>81429</v>
      </c>
      <c r="D391" t="str">
        <f t="shared" si="6"/>
        <v>202073 Salary Cap or Over the Cap Salary</v>
      </c>
    </row>
    <row r="392" spans="1:4">
      <c r="A392" s="261">
        <v>202074</v>
      </c>
      <c r="B392" t="s">
        <v>81430</v>
      </c>
      <c r="D392" t="str">
        <f t="shared" si="6"/>
        <v>202074 Wellness Grant</v>
      </c>
    </row>
    <row r="393" spans="1:4">
      <c r="A393" s="261">
        <v>202075</v>
      </c>
      <c r="B393" t="s">
        <v>81431</v>
      </c>
      <c r="D393" t="str">
        <f t="shared" si="6"/>
        <v>202075 Library Open Access</v>
      </c>
    </row>
    <row r="394" spans="1:4">
      <c r="A394" s="261">
        <v>202076</v>
      </c>
      <c r="B394" t="s">
        <v>81432</v>
      </c>
      <c r="D394" t="str">
        <f t="shared" si="6"/>
        <v>202076 Financial Aid</v>
      </c>
    </row>
    <row r="395" spans="1:4">
      <c r="A395" s="261">
        <v>202077</v>
      </c>
      <c r="B395" t="s">
        <v>81433</v>
      </c>
      <c r="D395" t="str">
        <f t="shared" si="6"/>
        <v>202077 State Fair</v>
      </c>
    </row>
    <row r="396" spans="1:4">
      <c r="A396" s="261">
        <v>202079</v>
      </c>
      <c r="B396" t="s">
        <v>81434</v>
      </c>
      <c r="D396" t="str">
        <f t="shared" si="6"/>
        <v>202079 Human Development Grad Students</v>
      </c>
    </row>
    <row r="397" spans="1:4">
      <c r="A397" s="261">
        <v>202080</v>
      </c>
      <c r="B397" t="s">
        <v>81435</v>
      </c>
      <c r="D397" t="str">
        <f t="shared" si="6"/>
        <v>202080 Child Development Grad Students</v>
      </c>
    </row>
    <row r="398" spans="1:4">
      <c r="A398" s="261">
        <v>202081</v>
      </c>
      <c r="B398" t="s">
        <v>81436</v>
      </c>
      <c r="D398" t="str">
        <f t="shared" si="6"/>
        <v>202081 Bench Fees</v>
      </c>
    </row>
    <row r="399" spans="1:4">
      <c r="A399" s="261">
        <v>202082</v>
      </c>
      <c r="B399" t="s">
        <v>81437</v>
      </c>
      <c r="D399" t="str">
        <f t="shared" si="6"/>
        <v>202082 Faculty Recruitment</v>
      </c>
    </row>
    <row r="400" spans="1:4">
      <c r="A400" s="261">
        <v>202083</v>
      </c>
      <c r="B400" t="s">
        <v>81438</v>
      </c>
      <c r="D400" t="str">
        <f t="shared" si="6"/>
        <v>202083 Research Fellowship</v>
      </c>
    </row>
    <row r="401" spans="1:4">
      <c r="A401" s="261">
        <v>202084</v>
      </c>
      <c r="B401" t="s">
        <v>81439</v>
      </c>
      <c r="D401" t="str">
        <f t="shared" si="6"/>
        <v>202084 Dean Office Research Grant</v>
      </c>
    </row>
    <row r="402" spans="1:4">
      <c r="A402" s="261">
        <v>900151</v>
      </c>
      <c r="B402" t="s">
        <v>81440</v>
      </c>
      <c r="D402" t="str">
        <f t="shared" si="6"/>
        <v>900151 Research Funding</v>
      </c>
    </row>
    <row r="403" spans="1:4">
      <c r="A403" s="261">
        <v>202086</v>
      </c>
      <c r="B403" t="s">
        <v>81441</v>
      </c>
      <c r="D403" t="str">
        <f t="shared" si="6"/>
        <v>202086 Travel Awards</v>
      </c>
    </row>
    <row r="404" spans="1:4">
      <c r="A404" s="261">
        <v>202087</v>
      </c>
      <c r="B404" t="s">
        <v>81442</v>
      </c>
      <c r="D404" t="str">
        <f t="shared" si="6"/>
        <v>202087 Leadership Support Assistant Dean</v>
      </c>
    </row>
    <row r="405" spans="1:4">
      <c r="A405" s="261">
        <v>202088</v>
      </c>
      <c r="B405" t="s">
        <v>81443</v>
      </c>
      <c r="D405" t="str">
        <f t="shared" si="6"/>
        <v>202088 Leadership Support Associate Dean 1</v>
      </c>
    </row>
    <row r="406" spans="1:4">
      <c r="A406" s="261">
        <v>202089</v>
      </c>
      <c r="B406" t="s">
        <v>81444</v>
      </c>
      <c r="D406" t="str">
        <f t="shared" si="6"/>
        <v>202089 Leadership Support Associate Dean 2</v>
      </c>
    </row>
    <row r="407" spans="1:4">
      <c r="A407" s="261">
        <v>202090</v>
      </c>
      <c r="B407" t="s">
        <v>81445</v>
      </c>
      <c r="D407" t="str">
        <f t="shared" si="6"/>
        <v>202090 Leadership Support Associate Dean 3</v>
      </c>
    </row>
    <row r="408" spans="1:4">
      <c r="A408" s="261">
        <v>202091</v>
      </c>
      <c r="B408" t="s">
        <v>81446</v>
      </c>
      <c r="D408" t="str">
        <f t="shared" si="6"/>
        <v>202091 Leadership Support Associate Dean 4</v>
      </c>
    </row>
    <row r="409" spans="1:4">
      <c r="A409" s="261">
        <v>202092</v>
      </c>
      <c r="B409" t="s">
        <v>81447</v>
      </c>
      <c r="D409" t="str">
        <f t="shared" si="6"/>
        <v>202092 Leadership Support Dean</v>
      </c>
    </row>
    <row r="410" spans="1:4">
      <c r="A410" s="261">
        <v>202093</v>
      </c>
      <c r="B410" t="s">
        <v>81448</v>
      </c>
      <c r="D410" t="str">
        <f t="shared" si="6"/>
        <v>202093 Leadership Support Executive Associate Dean</v>
      </c>
    </row>
    <row r="411" spans="1:4">
      <c r="A411" s="261">
        <v>202094</v>
      </c>
      <c r="B411" t="s">
        <v>81449</v>
      </c>
      <c r="D411" t="str">
        <f t="shared" si="6"/>
        <v>202094 Academic Senate Faculty Awards</v>
      </c>
    </row>
    <row r="412" spans="1:4">
      <c r="A412" s="261">
        <v>202095</v>
      </c>
      <c r="B412" t="s">
        <v>81450</v>
      </c>
      <c r="D412" t="str">
        <f t="shared" si="6"/>
        <v>202095 Academic Federation Faculty Awards</v>
      </c>
    </row>
    <row r="413" spans="1:4">
      <c r="A413" s="261">
        <v>202100</v>
      </c>
      <c r="B413" t="s">
        <v>81451</v>
      </c>
      <c r="D413" t="str">
        <f t="shared" si="6"/>
        <v>202100 Academic Senate Service Compensation</v>
      </c>
    </row>
    <row r="414" spans="1:4">
      <c r="A414" s="261">
        <v>220000</v>
      </c>
      <c r="B414" t="s">
        <v>81452</v>
      </c>
      <c r="D414" t="str">
        <f t="shared" si="6"/>
        <v>220000 Cancer</v>
      </c>
    </row>
    <row r="415" spans="1:4">
      <c r="A415" s="261">
        <v>220001</v>
      </c>
      <c r="B415" t="s">
        <v>81453</v>
      </c>
      <c r="D415" t="str">
        <f t="shared" si="6"/>
        <v>220001 Dog</v>
      </c>
    </row>
    <row r="416" spans="1:4">
      <c r="A416" s="261">
        <v>220002</v>
      </c>
      <c r="B416" t="s">
        <v>81454</v>
      </c>
      <c r="D416" t="str">
        <f t="shared" si="6"/>
        <v>220002 Dog Restricted</v>
      </c>
    </row>
    <row r="417" spans="1:4">
      <c r="A417" s="261">
        <v>220003</v>
      </c>
      <c r="B417" t="s">
        <v>81455</v>
      </c>
      <c r="D417" t="str">
        <f t="shared" si="6"/>
        <v>220003 Dog Cancer</v>
      </c>
    </row>
    <row r="418" spans="1:4">
      <c r="A418" s="261">
        <v>220004</v>
      </c>
      <c r="B418" t="s">
        <v>81456</v>
      </c>
      <c r="D418" t="str">
        <f t="shared" si="6"/>
        <v>220004 Cat</v>
      </c>
    </row>
    <row r="419" spans="1:4">
      <c r="A419" s="261">
        <v>220005</v>
      </c>
      <c r="B419" t="s">
        <v>81457</v>
      </c>
      <c r="D419" t="str">
        <f t="shared" si="6"/>
        <v>220005 Cat Restricted</v>
      </c>
    </row>
    <row r="420" spans="1:4">
      <c r="A420" s="261">
        <v>220006</v>
      </c>
      <c r="B420" t="s">
        <v>81458</v>
      </c>
      <c r="D420" t="str">
        <f t="shared" si="6"/>
        <v>220006 Cat Cancer</v>
      </c>
    </row>
    <row r="421" spans="1:4">
      <c r="A421" s="261">
        <v>220007</v>
      </c>
      <c r="B421" t="s">
        <v>81459</v>
      </c>
      <c r="D421" t="str">
        <f t="shared" si="6"/>
        <v>220007 Mare</v>
      </c>
    </row>
    <row r="422" spans="1:4">
      <c r="A422" s="261">
        <v>220008</v>
      </c>
      <c r="B422" t="s">
        <v>81460</v>
      </c>
      <c r="D422" t="str">
        <f t="shared" si="6"/>
        <v>220008 Foal</v>
      </c>
    </row>
    <row r="423" spans="1:4">
      <c r="A423" s="261">
        <v>220009</v>
      </c>
      <c r="B423" t="s">
        <v>81461</v>
      </c>
      <c r="D423" t="str">
        <f t="shared" si="6"/>
        <v>220009 Stallion</v>
      </c>
    </row>
    <row r="424" spans="1:4">
      <c r="A424" s="261">
        <v>220010</v>
      </c>
      <c r="B424" t="s">
        <v>81462</v>
      </c>
      <c r="D424" t="str">
        <f t="shared" si="6"/>
        <v>220010 Rabbit</v>
      </c>
    </row>
    <row r="425" spans="1:4">
      <c r="A425" s="261">
        <v>220011</v>
      </c>
      <c r="B425" t="s">
        <v>81463</v>
      </c>
      <c r="D425" t="str">
        <f t="shared" si="6"/>
        <v>220011 Rodent</v>
      </c>
    </row>
    <row r="426" spans="1:4">
      <c r="A426" s="261">
        <v>220012</v>
      </c>
      <c r="B426" t="s">
        <v>81464</v>
      </c>
      <c r="D426" t="str">
        <f t="shared" si="6"/>
        <v>220012 Hamster</v>
      </c>
    </row>
    <row r="427" spans="1:4">
      <c r="A427" s="261">
        <v>220013</v>
      </c>
      <c r="B427" t="s">
        <v>81465</v>
      </c>
      <c r="D427" t="str">
        <f t="shared" si="6"/>
        <v>220013 Frogs</v>
      </c>
    </row>
    <row r="428" spans="1:4">
      <c r="A428" s="261">
        <v>220014</v>
      </c>
      <c r="B428" t="s">
        <v>81466</v>
      </c>
      <c r="D428" t="str">
        <f t="shared" si="6"/>
        <v>220014 Pigs</v>
      </c>
    </row>
    <row r="429" spans="1:4">
      <c r="A429" s="261">
        <v>220015</v>
      </c>
      <c r="B429" t="s">
        <v>81467</v>
      </c>
      <c r="D429" t="str">
        <f t="shared" si="6"/>
        <v>220015 Bees</v>
      </c>
    </row>
    <row r="430" spans="1:4">
      <c r="A430" s="261">
        <v>220016</v>
      </c>
      <c r="B430" t="s">
        <v>81468</v>
      </c>
      <c r="D430" t="str">
        <f t="shared" si="6"/>
        <v>220016 Avian</v>
      </c>
    </row>
    <row r="431" spans="1:4">
      <c r="A431" s="261">
        <v>220017</v>
      </c>
      <c r="B431" t="s">
        <v>81469</v>
      </c>
      <c r="D431" t="str">
        <f t="shared" si="6"/>
        <v>220017 Mice</v>
      </c>
    </row>
    <row r="432" spans="1:4">
      <c r="A432" s="261">
        <v>220018</v>
      </c>
      <c r="B432" t="s">
        <v>81470</v>
      </c>
      <c r="D432" t="str">
        <f t="shared" si="6"/>
        <v>220018 Owl</v>
      </c>
    </row>
    <row r="433" spans="1:4">
      <c r="A433" s="261">
        <v>220019</v>
      </c>
      <c r="B433" t="s">
        <v>81471</v>
      </c>
      <c r="D433" t="str">
        <f t="shared" si="6"/>
        <v>220019 Bird</v>
      </c>
    </row>
    <row r="434" spans="1:4">
      <c r="A434" s="261">
        <v>220020</v>
      </c>
      <c r="B434" t="s">
        <v>81472</v>
      </c>
      <c r="D434" t="str">
        <f t="shared" si="6"/>
        <v>220020 Guinea Pig</v>
      </c>
    </row>
    <row r="435" spans="1:4">
      <c r="A435" s="261">
        <v>220021</v>
      </c>
      <c r="B435" t="s">
        <v>81473</v>
      </c>
      <c r="D435" t="str">
        <f t="shared" si="6"/>
        <v>220021 Iguana</v>
      </c>
    </row>
    <row r="436" spans="1:4">
      <c r="A436" s="261">
        <v>220022</v>
      </c>
      <c r="B436" t="s">
        <v>81474</v>
      </c>
      <c r="D436" t="str">
        <f t="shared" si="6"/>
        <v>220022 NHP</v>
      </c>
    </row>
    <row r="437" spans="1:4">
      <c r="A437" s="261">
        <v>220023</v>
      </c>
      <c r="B437" t="s">
        <v>81475</v>
      </c>
      <c r="D437" t="str">
        <f t="shared" si="6"/>
        <v>220023 Rat</v>
      </c>
    </row>
    <row r="438" spans="1:4">
      <c r="A438" s="261">
        <v>220024</v>
      </c>
      <c r="B438" t="s">
        <v>81476</v>
      </c>
      <c r="D438" t="str">
        <f t="shared" si="6"/>
        <v>220024 Large Animal</v>
      </c>
    </row>
    <row r="439" spans="1:4">
      <c r="A439" s="261">
        <v>900116</v>
      </c>
      <c r="B439" t="s">
        <v>81477</v>
      </c>
      <c r="D439" t="str">
        <f t="shared" si="6"/>
        <v>900116 Small Animal</v>
      </c>
    </row>
    <row r="440" spans="1:4">
      <c r="A440" s="261">
        <v>900122</v>
      </c>
      <c r="B440" t="s">
        <v>81478</v>
      </c>
      <c r="D440" t="str">
        <f t="shared" si="6"/>
        <v>900122 Horse Foals</v>
      </c>
    </row>
    <row r="441" spans="1:4">
      <c r="A441" s="261">
        <v>900123</v>
      </c>
      <c r="B441" t="s">
        <v>81479</v>
      </c>
      <c r="D441" t="str">
        <f t="shared" si="6"/>
        <v>900123 Goats</v>
      </c>
    </row>
    <row r="442" spans="1:4">
      <c r="A442" s="261">
        <v>900124</v>
      </c>
      <c r="B442" t="s">
        <v>81480</v>
      </c>
      <c r="D442" t="str">
        <f t="shared" si="6"/>
        <v>900124 Horses</v>
      </c>
    </row>
    <row r="443" spans="1:4">
      <c r="A443" s="261">
        <v>900125</v>
      </c>
      <c r="B443" t="s">
        <v>81481</v>
      </c>
      <c r="D443" t="str">
        <f t="shared" si="6"/>
        <v>900125 Desert</v>
      </c>
    </row>
    <row r="444" spans="1:4">
      <c r="A444" s="261">
        <v>900126</v>
      </c>
      <c r="B444" t="s">
        <v>81482</v>
      </c>
      <c r="D444" t="str">
        <f t="shared" si="6"/>
        <v>900126 Sheep</v>
      </c>
    </row>
    <row r="445" spans="1:4">
      <c r="A445" s="261">
        <v>900127</v>
      </c>
      <c r="B445" t="s">
        <v>81483</v>
      </c>
      <c r="D445" t="str">
        <f t="shared" si="6"/>
        <v>900127 Sheep Day</v>
      </c>
    </row>
    <row r="446" spans="1:4">
      <c r="A446" s="261">
        <v>900128</v>
      </c>
      <c r="B446" t="s">
        <v>81484</v>
      </c>
      <c r="D446" t="str">
        <f t="shared" si="6"/>
        <v>900128 Sierra</v>
      </c>
    </row>
    <row r="447" spans="1:4">
      <c r="A447" s="261">
        <v>900129</v>
      </c>
      <c r="B447" t="s">
        <v>81485</v>
      </c>
      <c r="D447" t="str">
        <f t="shared" si="6"/>
        <v>900129 Swine</v>
      </c>
    </row>
    <row r="448" spans="1:4">
      <c r="A448" s="261">
        <v>211000</v>
      </c>
      <c r="B448" t="s">
        <v>81486</v>
      </c>
      <c r="D448" t="str">
        <f t="shared" si="6"/>
        <v>211000 ANS Animal Biology GSA</v>
      </c>
    </row>
    <row r="449" spans="1:4">
      <c r="A449" s="261">
        <v>211001</v>
      </c>
      <c r="B449" t="s">
        <v>81487</v>
      </c>
      <c r="D449" t="str">
        <f t="shared" si="6"/>
        <v>211001 AND Grad Group GSA Agency</v>
      </c>
    </row>
    <row r="450" spans="1:4">
      <c r="A450" s="261">
        <v>211002</v>
      </c>
      <c r="B450" t="s">
        <v>81488</v>
      </c>
      <c r="D450" t="str">
        <f t="shared" si="6"/>
        <v>211002 BAE Graduate Student Association</v>
      </c>
    </row>
    <row r="451" spans="1:4">
      <c r="A451" s="261">
        <v>211003</v>
      </c>
      <c r="B451" t="s">
        <v>81489</v>
      </c>
      <c r="D451" t="str">
        <f t="shared" ref="D451:D514" si="7">A451&amp;" "&amp;B451</f>
        <v>211003 LDA Geography Graduate Group</v>
      </c>
    </row>
    <row r="452" spans="1:4">
      <c r="A452" s="261">
        <v>211004</v>
      </c>
      <c r="B452" t="s">
        <v>81490</v>
      </c>
      <c r="D452" t="str">
        <f t="shared" si="7"/>
        <v>211004 HD Grad Group Student Organization</v>
      </c>
    </row>
    <row r="453" spans="1:4">
      <c r="A453" s="261">
        <v>211005</v>
      </c>
      <c r="B453" t="s">
        <v>81491</v>
      </c>
      <c r="D453" t="str">
        <f t="shared" si="7"/>
        <v>211005 ARE Graduate Group GSA</v>
      </c>
    </row>
    <row r="454" spans="1:4">
      <c r="A454" s="261">
        <v>211006</v>
      </c>
      <c r="B454" t="s">
        <v>81492</v>
      </c>
      <c r="D454" t="str">
        <f t="shared" si="7"/>
        <v>211006 BMCDB Graduate Group GSA</v>
      </c>
    </row>
    <row r="455" spans="1:4">
      <c r="A455" s="261">
        <v>211007</v>
      </c>
      <c r="B455" t="s">
        <v>81493</v>
      </c>
      <c r="D455" t="str">
        <f t="shared" si="7"/>
        <v>211007 BPH Graduate Group GSA</v>
      </c>
    </row>
    <row r="456" spans="1:4">
      <c r="A456" s="261">
        <v>211008</v>
      </c>
      <c r="B456" t="s">
        <v>81494</v>
      </c>
      <c r="D456" t="str">
        <f t="shared" si="7"/>
        <v>211008 AETX Agchem Graduate Student Org</v>
      </c>
    </row>
    <row r="457" spans="1:4">
      <c r="A457" s="261">
        <v>211009</v>
      </c>
      <c r="B457" t="s">
        <v>81495</v>
      </c>
      <c r="D457" t="str">
        <f t="shared" si="7"/>
        <v>211009 CHEM Graduate Student Association</v>
      </c>
    </row>
    <row r="458" spans="1:4">
      <c r="A458" s="261">
        <v>211010</v>
      </c>
      <c r="B458" t="s">
        <v>81496</v>
      </c>
      <c r="D458" t="str">
        <f t="shared" si="7"/>
        <v>211010 CHMS Graduate Student Organization</v>
      </c>
    </row>
    <row r="459" spans="1:4">
      <c r="A459" s="261">
        <v>211011</v>
      </c>
      <c r="B459" t="s">
        <v>81497</v>
      </c>
      <c r="D459" t="str">
        <f t="shared" si="7"/>
        <v>211011 Comparative Literature Grad Stdnt Assoc</v>
      </c>
    </row>
    <row r="460" spans="1:4">
      <c r="A460" s="261">
        <v>211012</v>
      </c>
      <c r="B460" t="s">
        <v>81498</v>
      </c>
      <c r="D460" t="str">
        <f t="shared" si="7"/>
        <v>211012 COM GSA Grad Students</v>
      </c>
    </row>
    <row r="461" spans="1:4">
      <c r="A461" s="261">
        <v>211013</v>
      </c>
      <c r="B461" t="s">
        <v>81499</v>
      </c>
      <c r="D461" t="str">
        <f t="shared" si="7"/>
        <v>211013 LAWR ATM Grad Student Organization</v>
      </c>
    </row>
    <row r="462" spans="1:4">
      <c r="A462" s="261">
        <v>211014</v>
      </c>
      <c r="B462" t="s">
        <v>81500</v>
      </c>
      <c r="D462" t="str">
        <f t="shared" si="7"/>
        <v>211014 Cultural Studies Graduate Student Assoc</v>
      </c>
    </row>
    <row r="463" spans="1:4">
      <c r="A463" s="261">
        <v>211015</v>
      </c>
      <c r="B463" t="s">
        <v>81501</v>
      </c>
      <c r="D463" t="str">
        <f t="shared" si="7"/>
        <v>211015 Economic Graduate Student Association</v>
      </c>
    </row>
    <row r="464" spans="1:4">
      <c r="A464" s="261">
        <v>211016</v>
      </c>
      <c r="B464" t="s">
        <v>81502</v>
      </c>
      <c r="D464" t="str">
        <f t="shared" si="7"/>
        <v>211016 French Graduate Student Association</v>
      </c>
    </row>
    <row r="465" spans="1:4">
      <c r="A465" s="261">
        <v>211017</v>
      </c>
      <c r="B465" t="s">
        <v>81503</v>
      </c>
      <c r="D465" t="str">
        <f t="shared" si="7"/>
        <v>211017 German Graduate Student Association</v>
      </c>
    </row>
    <row r="466" spans="1:4">
      <c r="A466" s="261">
        <v>211018</v>
      </c>
      <c r="B466" t="s">
        <v>81504</v>
      </c>
      <c r="D466" t="str">
        <f t="shared" si="7"/>
        <v>211018 Ecology Graduate Student Association</v>
      </c>
    </row>
    <row r="467" spans="1:4">
      <c r="A467" s="261">
        <v>211019</v>
      </c>
      <c r="B467" t="s">
        <v>81505</v>
      </c>
      <c r="D467" t="str">
        <f t="shared" si="7"/>
        <v>211019 Sociology Graduate Student Association</v>
      </c>
    </row>
    <row r="468" spans="1:4">
      <c r="A468" s="261">
        <v>211020</v>
      </c>
      <c r="B468" t="s">
        <v>81506</v>
      </c>
      <c r="D468" t="str">
        <f t="shared" si="7"/>
        <v>211020 History Graduate Student Association</v>
      </c>
    </row>
    <row r="469" spans="1:4">
      <c r="A469" s="261">
        <v>211021</v>
      </c>
      <c r="B469" t="s">
        <v>81507</v>
      </c>
      <c r="D469" t="str">
        <f t="shared" si="7"/>
        <v>211021 Geology Graduate Student Association</v>
      </c>
    </row>
    <row r="470" spans="1:4">
      <c r="A470" s="261">
        <v>211022</v>
      </c>
      <c r="B470" t="s">
        <v>81508</v>
      </c>
      <c r="D470" t="str">
        <f t="shared" si="7"/>
        <v>211022 Linguistics Graduate Student Association</v>
      </c>
    </row>
    <row r="471" spans="1:4">
      <c r="A471" s="261">
        <v>211023</v>
      </c>
      <c r="B471" t="s">
        <v>81509</v>
      </c>
      <c r="D471" t="str">
        <f t="shared" si="7"/>
        <v>211023 Native American Graduate Student Assoc</v>
      </c>
    </row>
    <row r="472" spans="1:4">
      <c r="A472" s="261">
        <v>211024</v>
      </c>
      <c r="B472" t="s">
        <v>81510</v>
      </c>
      <c r="D472" t="str">
        <f t="shared" si="7"/>
        <v>211024 Physics Graduate Student Association</v>
      </c>
    </row>
    <row r="473" spans="1:4">
      <c r="A473" s="261">
        <v>211025</v>
      </c>
      <c r="B473" t="s">
        <v>81511</v>
      </c>
      <c r="D473" t="str">
        <f t="shared" si="7"/>
        <v>211025 Religion Graduate Student Association</v>
      </c>
    </row>
    <row r="474" spans="1:4">
      <c r="A474" s="261">
        <v>211026</v>
      </c>
      <c r="B474" t="s">
        <v>81512</v>
      </c>
      <c r="D474" t="str">
        <f t="shared" si="7"/>
        <v>211026 Spanish Graduate Student Association</v>
      </c>
    </row>
    <row r="475" spans="1:4">
      <c r="A475" s="261">
        <v>211028</v>
      </c>
      <c r="B475" t="s">
        <v>81513</v>
      </c>
      <c r="D475" t="str">
        <f t="shared" si="7"/>
        <v>211028 Global Disease Biology</v>
      </c>
    </row>
    <row r="476" spans="1:4">
      <c r="A476" s="261">
        <v>211029</v>
      </c>
      <c r="B476" t="s">
        <v>81514</v>
      </c>
      <c r="D476" t="str">
        <f t="shared" si="7"/>
        <v>211029 ALAW SBG Graduate Student Association</v>
      </c>
    </row>
    <row r="477" spans="1:4">
      <c r="A477" s="261">
        <v>211030</v>
      </c>
      <c r="B477" t="s">
        <v>81515</v>
      </c>
      <c r="D477" t="str">
        <f t="shared" si="7"/>
        <v>211030 EPM Graduate Student Association</v>
      </c>
    </row>
    <row r="478" spans="1:4">
      <c r="A478" s="261">
        <v>211031</v>
      </c>
      <c r="B478" t="s">
        <v>81516</v>
      </c>
      <c r="D478" t="str">
        <f t="shared" si="7"/>
        <v>211031 DOPPS Graduate Student Association</v>
      </c>
    </row>
    <row r="479" spans="1:4">
      <c r="A479" s="261">
        <v>211033</v>
      </c>
      <c r="B479" t="s">
        <v>81517</v>
      </c>
      <c r="D479" t="str">
        <f t="shared" si="7"/>
        <v>211033 NUT Nutritional Biology GSA</v>
      </c>
    </row>
    <row r="480" spans="1:4">
      <c r="A480" s="261">
        <v>300002</v>
      </c>
      <c r="B480" t="s">
        <v>81518</v>
      </c>
      <c r="D480" t="str">
        <f t="shared" si="7"/>
        <v>300002 Academic Enrichment</v>
      </c>
    </row>
    <row r="481" spans="1:4">
      <c r="A481" s="261">
        <v>300003</v>
      </c>
      <c r="B481" t="s">
        <v>81519</v>
      </c>
      <c r="D481" t="str">
        <f t="shared" si="7"/>
        <v>300003 Student Success</v>
      </c>
    </row>
    <row r="482" spans="1:4">
      <c r="A482" s="261">
        <v>300004</v>
      </c>
      <c r="B482" t="s">
        <v>81520</v>
      </c>
      <c r="D482" t="str">
        <f t="shared" si="7"/>
        <v>300004 Curriculum Development</v>
      </c>
    </row>
    <row r="483" spans="1:4">
      <c r="A483" s="261">
        <v>300005</v>
      </c>
      <c r="B483" t="s">
        <v>81521</v>
      </c>
      <c r="D483" t="str">
        <f t="shared" si="7"/>
        <v>300005 Class Instructors</v>
      </c>
    </row>
    <row r="484" spans="1:4">
      <c r="A484" s="261">
        <v>300006</v>
      </c>
      <c r="B484" t="s">
        <v>81522</v>
      </c>
      <c r="D484" t="str">
        <f t="shared" si="7"/>
        <v>300006 Faculty Student Mentoring</v>
      </c>
    </row>
    <row r="485" spans="1:4">
      <c r="A485" s="261">
        <v>300007</v>
      </c>
      <c r="B485" t="s">
        <v>81523</v>
      </c>
      <c r="D485" t="str">
        <f t="shared" si="7"/>
        <v>300007 Student Advising</v>
      </c>
    </row>
    <row r="486" spans="1:4">
      <c r="A486" s="261">
        <v>300100</v>
      </c>
      <c r="B486" t="s">
        <v>81524</v>
      </c>
      <c r="D486" t="str">
        <f t="shared" si="7"/>
        <v>300100 Supplemental Instruction</v>
      </c>
    </row>
    <row r="487" spans="1:4">
      <c r="A487" s="261">
        <v>300101</v>
      </c>
      <c r="B487" t="s">
        <v>81525</v>
      </c>
      <c r="D487" t="str">
        <f t="shared" si="7"/>
        <v>300101 Temp Teaching</v>
      </c>
    </row>
    <row r="488" spans="1:4">
      <c r="A488" s="261">
        <v>300102</v>
      </c>
      <c r="B488" t="s">
        <v>81526</v>
      </c>
      <c r="D488" t="str">
        <f t="shared" si="7"/>
        <v>300102 ACCD Instruction</v>
      </c>
    </row>
    <row r="489" spans="1:4">
      <c r="A489" s="261">
        <v>300103</v>
      </c>
      <c r="B489" t="s">
        <v>81527</v>
      </c>
      <c r="D489" t="str">
        <f t="shared" si="7"/>
        <v>300103 General Exam Costs</v>
      </c>
    </row>
    <row r="490" spans="1:4">
      <c r="A490" s="261">
        <v>300104</v>
      </c>
      <c r="B490" t="s">
        <v>81528</v>
      </c>
      <c r="D490" t="str">
        <f t="shared" si="7"/>
        <v>300104 Graduation</v>
      </c>
    </row>
    <row r="491" spans="1:4">
      <c r="A491" s="261">
        <v>300105</v>
      </c>
      <c r="B491" t="s">
        <v>81529</v>
      </c>
      <c r="D491" t="str">
        <f t="shared" si="7"/>
        <v>300105 Career Development and Placement</v>
      </c>
    </row>
    <row r="492" spans="1:4">
      <c r="A492" s="261">
        <v>300106</v>
      </c>
      <c r="B492" t="s">
        <v>81530</v>
      </c>
      <c r="D492" t="str">
        <f t="shared" si="7"/>
        <v>300106 Undergraduate Advising</v>
      </c>
    </row>
    <row r="493" spans="1:4">
      <c r="A493" s="261">
        <v>300107</v>
      </c>
      <c r="B493" t="s">
        <v>81531</v>
      </c>
      <c r="D493" t="str">
        <f t="shared" si="7"/>
        <v>300107 Undergraduate Program Review</v>
      </c>
    </row>
    <row r="494" spans="1:4">
      <c r="A494" s="261">
        <v>300108</v>
      </c>
      <c r="B494" t="s">
        <v>81532</v>
      </c>
      <c r="D494" t="str">
        <f t="shared" si="7"/>
        <v>300108 Graduate Program Review</v>
      </c>
    </row>
    <row r="495" spans="1:4">
      <c r="A495" s="261">
        <v>310100</v>
      </c>
      <c r="B495" t="s">
        <v>81533</v>
      </c>
      <c r="D495" t="str">
        <f t="shared" si="7"/>
        <v>310100 Master Classes</v>
      </c>
    </row>
    <row r="496" spans="1:4">
      <c r="A496" s="261">
        <v>310101</v>
      </c>
      <c r="B496" t="s">
        <v>81534</v>
      </c>
      <c r="D496" t="str">
        <f t="shared" si="7"/>
        <v>310101 School Matinee Companion Activities</v>
      </c>
    </row>
    <row r="497" spans="1:4">
      <c r="A497" s="261">
        <v>330000</v>
      </c>
      <c r="B497" t="s">
        <v>81535</v>
      </c>
      <c r="D497" t="str">
        <f t="shared" si="7"/>
        <v>330000 Editorialship</v>
      </c>
    </row>
    <row r="498" spans="1:4">
      <c r="A498" s="261">
        <v>330100</v>
      </c>
      <c r="B498" t="s">
        <v>81536</v>
      </c>
      <c r="D498" t="str">
        <f t="shared" si="7"/>
        <v>330100 Teaching Fellowships</v>
      </c>
    </row>
    <row r="499" spans="1:4">
      <c r="A499" s="261">
        <v>330101</v>
      </c>
      <c r="B499" t="s">
        <v>81537</v>
      </c>
      <c r="D499" t="str">
        <f t="shared" si="7"/>
        <v>330101 Faculty Fellowship</v>
      </c>
    </row>
    <row r="500" spans="1:4">
      <c r="A500" s="261">
        <v>380000</v>
      </c>
      <c r="B500" t="s">
        <v>81538</v>
      </c>
      <c r="D500" t="str">
        <f t="shared" si="7"/>
        <v>380000 CPR Courses</v>
      </c>
    </row>
    <row r="501" spans="1:4">
      <c r="A501" s="261">
        <v>380001</v>
      </c>
      <c r="B501" t="s">
        <v>81539</v>
      </c>
      <c r="D501" t="str">
        <f t="shared" si="7"/>
        <v>380001 EMS Courses</v>
      </c>
    </row>
    <row r="502" spans="1:4">
      <c r="A502" s="261">
        <v>380002</v>
      </c>
      <c r="B502" t="s">
        <v>81540</v>
      </c>
      <c r="D502" t="str">
        <f t="shared" si="7"/>
        <v>380002 EMT Courses</v>
      </c>
    </row>
    <row r="503" spans="1:4">
      <c r="A503" s="261">
        <v>380003</v>
      </c>
      <c r="B503" t="s">
        <v>81541</v>
      </c>
      <c r="D503" t="str">
        <f t="shared" si="7"/>
        <v>380003 Student Fire Fighter Courses</v>
      </c>
    </row>
    <row r="504" spans="1:4">
      <c r="A504" s="261">
        <v>380004</v>
      </c>
      <c r="B504" t="s">
        <v>81542</v>
      </c>
      <c r="D504" t="str">
        <f t="shared" si="7"/>
        <v>380004 West Valley Consortium Courses</v>
      </c>
    </row>
    <row r="505" spans="1:4">
      <c r="A505" s="261">
        <v>380005</v>
      </c>
      <c r="B505" t="s">
        <v>81543</v>
      </c>
      <c r="D505" t="str">
        <f t="shared" si="7"/>
        <v>380005 Paramedic Courses</v>
      </c>
    </row>
    <row r="506" spans="1:4">
      <c r="A506" s="261">
        <v>380006</v>
      </c>
      <c r="B506" t="s">
        <v>81544</v>
      </c>
      <c r="D506" t="str">
        <f t="shared" si="7"/>
        <v>380006 Short Term Courses</v>
      </c>
    </row>
    <row r="507" spans="1:4">
      <c r="A507" s="261">
        <v>381001</v>
      </c>
      <c r="B507" t="s">
        <v>81545</v>
      </c>
      <c r="D507" t="str">
        <f t="shared" si="7"/>
        <v>381001 Business Portfolio</v>
      </c>
    </row>
    <row r="508" spans="1:4">
      <c r="A508" s="261">
        <v>381002</v>
      </c>
      <c r="B508" t="s">
        <v>81546</v>
      </c>
      <c r="D508" t="str">
        <f t="shared" si="7"/>
        <v>381002 InfraTransportation Development Certificate</v>
      </c>
    </row>
    <row r="509" spans="1:4">
      <c r="A509" s="261">
        <v>381003</v>
      </c>
      <c r="B509" t="s">
        <v>81547</v>
      </c>
      <c r="D509" t="str">
        <f t="shared" si="7"/>
        <v>381003 Credit Services</v>
      </c>
    </row>
    <row r="510" spans="1:4">
      <c r="A510" s="261">
        <v>381004</v>
      </c>
      <c r="B510" t="s">
        <v>81548</v>
      </c>
      <c r="D510" t="str">
        <f t="shared" si="7"/>
        <v>381004 3D Printing</v>
      </c>
    </row>
    <row r="511" spans="1:4">
      <c r="A511" s="261">
        <v>381005</v>
      </c>
      <c r="B511" t="s">
        <v>81549</v>
      </c>
      <c r="D511" t="str">
        <f t="shared" si="7"/>
        <v>381005 Biomanufacturing Courses</v>
      </c>
    </row>
    <row r="512" spans="1:4">
      <c r="A512" s="261">
        <v>381006</v>
      </c>
      <c r="B512" t="s">
        <v>81550</v>
      </c>
      <c r="D512" t="str">
        <f t="shared" si="7"/>
        <v>381006 Cell Gene Therapy</v>
      </c>
    </row>
    <row r="513" spans="1:4">
      <c r="A513" s="261">
        <v>381007</v>
      </c>
      <c r="B513" t="s">
        <v>81551</v>
      </c>
      <c r="D513" t="str">
        <f t="shared" si="7"/>
        <v>381007 Regulatory Science Certificate</v>
      </c>
    </row>
    <row r="514" spans="1:4">
      <c r="A514" s="261">
        <v>381008</v>
      </c>
      <c r="B514" t="s">
        <v>81552</v>
      </c>
      <c r="D514" t="str">
        <f t="shared" si="7"/>
        <v>381008 Engineering Material Science</v>
      </c>
    </row>
    <row r="515" spans="1:4">
      <c r="A515" s="261">
        <v>381009</v>
      </c>
      <c r="B515" t="s">
        <v>81553</v>
      </c>
      <c r="D515" t="str">
        <f t="shared" ref="D515:D578" si="8">A515&amp;" "&amp;B515</f>
        <v>381009 Front End Development</v>
      </c>
    </row>
    <row r="516" spans="1:4">
      <c r="A516" s="261">
        <v>381010</v>
      </c>
      <c r="B516" t="s">
        <v>81554</v>
      </c>
      <c r="D516" t="str">
        <f t="shared" si="8"/>
        <v>381010 Machine Learning</v>
      </c>
    </row>
    <row r="517" spans="1:4">
      <c r="A517" s="261">
        <v>381011</v>
      </c>
      <c r="B517" t="s">
        <v>81555</v>
      </c>
      <c r="D517" t="str">
        <f t="shared" si="8"/>
        <v>381011 Trilogy Educational Services</v>
      </c>
    </row>
    <row r="518" spans="1:4">
      <c r="A518" s="261">
        <v>900144</v>
      </c>
      <c r="B518" t="s">
        <v>81556</v>
      </c>
      <c r="D518" t="str">
        <f t="shared" si="8"/>
        <v>900144 Cal Naturalist</v>
      </c>
    </row>
    <row r="519" spans="1:4">
      <c r="A519" s="261">
        <v>900145</v>
      </c>
      <c r="B519" t="s">
        <v>81557</v>
      </c>
      <c r="D519" t="str">
        <f t="shared" si="8"/>
        <v>900145 Fire Restoration</v>
      </c>
    </row>
    <row r="520" spans="1:4">
      <c r="A520" s="261">
        <v>400000</v>
      </c>
      <c r="B520" t="s">
        <v>81558</v>
      </c>
      <c r="D520" t="str">
        <f t="shared" si="8"/>
        <v>400000 ICA Team Equipment</v>
      </c>
    </row>
    <row r="521" spans="1:4">
      <c r="A521" s="261">
        <v>400001</v>
      </c>
      <c r="B521" t="s">
        <v>81559</v>
      </c>
      <c r="D521" t="str">
        <f t="shared" si="8"/>
        <v>400001 ICA Fundraising</v>
      </c>
    </row>
    <row r="522" spans="1:4">
      <c r="A522" s="261">
        <v>400002</v>
      </c>
      <c r="B522" t="s">
        <v>81560</v>
      </c>
      <c r="D522" t="str">
        <f t="shared" si="8"/>
        <v>400002 ICA Game Guarantees</v>
      </c>
    </row>
    <row r="523" spans="1:4">
      <c r="A523" s="261">
        <v>400003</v>
      </c>
      <c r="B523" t="s">
        <v>81561</v>
      </c>
      <c r="D523" t="str">
        <f t="shared" si="8"/>
        <v>400003 ICA Game Expenses</v>
      </c>
    </row>
    <row r="524" spans="1:4">
      <c r="A524" s="261">
        <v>400004</v>
      </c>
      <c r="B524" t="s">
        <v>81562</v>
      </c>
      <c r="D524" t="str">
        <f t="shared" si="8"/>
        <v>400004 ICA Team Meals</v>
      </c>
    </row>
    <row r="525" spans="1:4">
      <c r="A525" s="261">
        <v>400005</v>
      </c>
      <c r="B525" t="s">
        <v>81563</v>
      </c>
      <c r="D525" t="str">
        <f t="shared" si="8"/>
        <v>400005 ICA Office Supplies</v>
      </c>
    </row>
    <row r="526" spans="1:4">
      <c r="A526" s="261">
        <v>400006</v>
      </c>
      <c r="B526" t="s">
        <v>81564</v>
      </c>
      <c r="D526" t="str">
        <f t="shared" si="8"/>
        <v>400006 ICA Memberships</v>
      </c>
    </row>
    <row r="527" spans="1:4">
      <c r="A527" s="261">
        <v>400007</v>
      </c>
      <c r="B527" t="s">
        <v>81565</v>
      </c>
      <c r="D527" t="str">
        <f t="shared" si="8"/>
        <v>400007 ICA Miscellaneous</v>
      </c>
    </row>
    <row r="528" spans="1:4">
      <c r="A528" s="261">
        <v>400008</v>
      </c>
      <c r="B528" t="s">
        <v>81566</v>
      </c>
      <c r="D528" t="str">
        <f t="shared" si="8"/>
        <v>400008 ICA Postage</v>
      </c>
    </row>
    <row r="529" spans="1:4">
      <c r="A529" s="261">
        <v>400009</v>
      </c>
      <c r="B529" t="s">
        <v>81567</v>
      </c>
      <c r="D529" t="str">
        <f t="shared" si="8"/>
        <v>400009 ICA Printing</v>
      </c>
    </row>
    <row r="530" spans="1:4">
      <c r="A530" s="261">
        <v>400010</v>
      </c>
      <c r="B530" t="s">
        <v>81568</v>
      </c>
      <c r="D530" t="str">
        <f t="shared" si="8"/>
        <v>400010 ICA Professional Travel</v>
      </c>
    </row>
    <row r="531" spans="1:4">
      <c r="A531" s="261">
        <v>400011</v>
      </c>
      <c r="B531" t="s">
        <v>81569</v>
      </c>
      <c r="D531" t="str">
        <f t="shared" si="8"/>
        <v>400011 ICA Recruiting</v>
      </c>
    </row>
    <row r="532" spans="1:4">
      <c r="A532" s="261">
        <v>400012</v>
      </c>
      <c r="B532" t="s">
        <v>81570</v>
      </c>
      <c r="D532" t="str">
        <f t="shared" si="8"/>
        <v>400012 ICA Team Travel</v>
      </c>
    </row>
    <row r="533" spans="1:4">
      <c r="A533" s="261">
        <v>400013</v>
      </c>
      <c r="B533" t="s">
        <v>81571</v>
      </c>
      <c r="D533" t="str">
        <f t="shared" si="8"/>
        <v>400013 ICA Awards</v>
      </c>
    </row>
    <row r="534" spans="1:4">
      <c r="A534" s="261">
        <v>400014</v>
      </c>
      <c r="B534" t="s">
        <v>66456</v>
      </c>
      <c r="D534" t="str">
        <f t="shared" si="8"/>
        <v>400014 ICA Medical</v>
      </c>
    </row>
    <row r="535" spans="1:4">
      <c r="A535" s="261">
        <v>400015</v>
      </c>
      <c r="B535" t="s">
        <v>81572</v>
      </c>
      <c r="D535" t="str">
        <f t="shared" si="8"/>
        <v>400015 ICA Payroll</v>
      </c>
    </row>
    <row r="536" spans="1:4">
      <c r="A536" s="261">
        <v>400016</v>
      </c>
      <c r="B536" t="s">
        <v>81573</v>
      </c>
      <c r="D536" t="str">
        <f t="shared" si="8"/>
        <v>400016 ICA Phones</v>
      </c>
    </row>
    <row r="537" spans="1:4">
      <c r="A537" s="261">
        <v>400017</v>
      </c>
      <c r="B537" t="s">
        <v>81574</v>
      </c>
      <c r="D537" t="str">
        <f t="shared" si="8"/>
        <v>400017 ICA Banquet</v>
      </c>
    </row>
    <row r="538" spans="1:4">
      <c r="A538" s="261">
        <v>402000</v>
      </c>
      <c r="B538" t="s">
        <v>81575</v>
      </c>
      <c r="D538" t="str">
        <f t="shared" si="8"/>
        <v>402000 Housing Activity</v>
      </c>
    </row>
    <row r="539" spans="1:4">
      <c r="A539" s="261">
        <v>402100</v>
      </c>
      <c r="B539" t="s">
        <v>81576</v>
      </c>
      <c r="D539" t="str">
        <f t="shared" si="8"/>
        <v>402100 Staff Events Catering Supplies</v>
      </c>
    </row>
    <row r="540" spans="1:4">
      <c r="A540" s="261">
        <v>402101</v>
      </c>
      <c r="B540" t="s">
        <v>81577</v>
      </c>
      <c r="D540" t="str">
        <f t="shared" si="8"/>
        <v>402101 Staff Meal Product Distribution</v>
      </c>
    </row>
    <row r="541" spans="1:4">
      <c r="A541" s="261">
        <v>402102</v>
      </c>
      <c r="B541" t="s">
        <v>81578</v>
      </c>
      <c r="D541" t="str">
        <f t="shared" si="8"/>
        <v>402102 Staff Meal Controllable Distribution</v>
      </c>
    </row>
    <row r="542" spans="1:4">
      <c r="A542" s="261">
        <v>402103</v>
      </c>
      <c r="B542" t="s">
        <v>81579</v>
      </c>
      <c r="D542" t="str">
        <f t="shared" si="8"/>
        <v>402103 Controllable Distributions</v>
      </c>
    </row>
    <row r="543" spans="1:4">
      <c r="A543" s="261">
        <v>402104</v>
      </c>
      <c r="B543" t="s">
        <v>81580</v>
      </c>
      <c r="D543" t="str">
        <f t="shared" si="8"/>
        <v>402104 Marketing Program</v>
      </c>
    </row>
    <row r="544" spans="1:4">
      <c r="A544" s="261">
        <v>402110</v>
      </c>
      <c r="B544" t="s">
        <v>81581</v>
      </c>
      <c r="D544" t="str">
        <f t="shared" si="8"/>
        <v>402110 Taxable</v>
      </c>
    </row>
    <row r="545" spans="1:4">
      <c r="A545" s="261">
        <v>402111</v>
      </c>
      <c r="B545" t="s">
        <v>81582</v>
      </c>
      <c r="D545" t="str">
        <f t="shared" si="8"/>
        <v>402111 Nontaxable</v>
      </c>
    </row>
    <row r="546" spans="1:4">
      <c r="A546" s="261">
        <v>402112</v>
      </c>
      <c r="B546" t="s">
        <v>81583</v>
      </c>
      <c r="D546" t="str">
        <f t="shared" si="8"/>
        <v>402112 Product Purchases</v>
      </c>
    </row>
    <row r="547" spans="1:4">
      <c r="A547" s="261">
        <v>402113</v>
      </c>
      <c r="B547" t="s">
        <v>81584</v>
      </c>
      <c r="D547" t="str">
        <f t="shared" si="8"/>
        <v>402113 Taxable Controllables</v>
      </c>
    </row>
    <row r="548" spans="1:4">
      <c r="A548" s="261">
        <v>402114</v>
      </c>
      <c r="B548" t="s">
        <v>81585</v>
      </c>
      <c r="D548" t="str">
        <f t="shared" si="8"/>
        <v>402114 NonTaxable Products</v>
      </c>
    </row>
    <row r="549" spans="1:4">
      <c r="A549" s="261">
        <v>402115</v>
      </c>
      <c r="B549" t="s">
        <v>81586</v>
      </c>
      <c r="D549" t="str">
        <f t="shared" si="8"/>
        <v>402115 NonTaxable Controllables</v>
      </c>
    </row>
    <row r="550" spans="1:4">
      <c r="A550" s="261">
        <v>402116</v>
      </c>
      <c r="B550" t="s">
        <v>81587</v>
      </c>
      <c r="D550" t="str">
        <f t="shared" si="8"/>
        <v>402116 Taxable Products</v>
      </c>
    </row>
    <row r="551" spans="1:4">
      <c r="A551" s="261">
        <v>402300</v>
      </c>
      <c r="B551" t="s">
        <v>81588</v>
      </c>
      <c r="D551" t="str">
        <f t="shared" si="8"/>
        <v>402300 Miscellaneous Commission</v>
      </c>
    </row>
    <row r="552" spans="1:4">
      <c r="A552" s="261">
        <v>402301</v>
      </c>
      <c r="B552" t="s">
        <v>81589</v>
      </c>
      <c r="D552" t="str">
        <f t="shared" si="8"/>
        <v>402301 Key Services</v>
      </c>
    </row>
    <row r="553" spans="1:4">
      <c r="A553" s="261">
        <v>402302</v>
      </c>
      <c r="B553" t="s">
        <v>81590</v>
      </c>
      <c r="D553" t="str">
        <f t="shared" si="8"/>
        <v>402302 Cancellation Fee</v>
      </c>
    </row>
    <row r="554" spans="1:4">
      <c r="A554" s="261">
        <v>402303</v>
      </c>
      <c r="B554" t="s">
        <v>81591</v>
      </c>
      <c r="D554" t="str">
        <f t="shared" si="8"/>
        <v>402303 Parking Fee</v>
      </c>
    </row>
    <row r="555" spans="1:4">
      <c r="A555" s="261">
        <v>402304</v>
      </c>
      <c r="B555" t="s">
        <v>81592</v>
      </c>
      <c r="D555" t="str">
        <f t="shared" si="8"/>
        <v>402304 Late Fee</v>
      </c>
    </row>
    <row r="556" spans="1:4">
      <c r="A556" s="261">
        <v>402305</v>
      </c>
      <c r="B556" t="s">
        <v>81593</v>
      </c>
      <c r="D556" t="str">
        <f t="shared" si="8"/>
        <v>402305 Mail Box</v>
      </c>
    </row>
    <row r="557" spans="1:4">
      <c r="A557" s="261">
        <v>402306</v>
      </c>
      <c r="B557" t="s">
        <v>81594</v>
      </c>
      <c r="D557" t="str">
        <f t="shared" si="8"/>
        <v>402306 Housekeeping Chemicals</v>
      </c>
    </row>
    <row r="558" spans="1:4">
      <c r="A558" s="261">
        <v>402307</v>
      </c>
      <c r="B558" t="s">
        <v>81595</v>
      </c>
      <c r="D558" t="str">
        <f t="shared" si="8"/>
        <v>402307 Housekeeping Paper</v>
      </c>
    </row>
    <row r="559" spans="1:4">
      <c r="A559" s="261">
        <v>402308</v>
      </c>
      <c r="B559" t="s">
        <v>81596</v>
      </c>
      <c r="D559" t="str">
        <f t="shared" si="8"/>
        <v>402308 Housekeeping Disposables</v>
      </c>
    </row>
    <row r="560" spans="1:4">
      <c r="A560" s="261">
        <v>403001</v>
      </c>
      <c r="B560" t="s">
        <v>81597</v>
      </c>
      <c r="D560" t="str">
        <f t="shared" si="8"/>
        <v>403001 Grand Rounds</v>
      </c>
    </row>
    <row r="561" spans="1:4">
      <c r="A561" s="261">
        <v>403002</v>
      </c>
      <c r="B561" t="s">
        <v>81598</v>
      </c>
      <c r="D561" t="str">
        <f t="shared" si="8"/>
        <v>403002 Fellows</v>
      </c>
    </row>
    <row r="562" spans="1:4">
      <c r="A562" s="261">
        <v>403003</v>
      </c>
      <c r="B562" t="s">
        <v>81599</v>
      </c>
      <c r="D562" t="str">
        <f t="shared" si="8"/>
        <v>403003 Residents</v>
      </c>
    </row>
    <row r="563" spans="1:4">
      <c r="A563" s="261">
        <v>403004</v>
      </c>
      <c r="B563" t="s">
        <v>81600</v>
      </c>
      <c r="D563" t="str">
        <f t="shared" si="8"/>
        <v>403004 Women in Med Health Sciences</v>
      </c>
    </row>
    <row r="564" spans="1:4">
      <c r="A564" s="261">
        <v>403005</v>
      </c>
      <c r="B564" t="s">
        <v>81601</v>
      </c>
      <c r="D564" t="str">
        <f t="shared" si="8"/>
        <v>403005 Forensics</v>
      </c>
    </row>
    <row r="565" spans="1:4">
      <c r="A565" s="261">
        <v>450000</v>
      </c>
      <c r="B565" t="s">
        <v>81602</v>
      </c>
      <c r="D565" t="str">
        <f t="shared" si="8"/>
        <v>450000 PERK Collections Commissions</v>
      </c>
    </row>
    <row r="566" spans="1:4">
      <c r="A566" s="261">
        <v>450001</v>
      </c>
      <c r="B566" t="s">
        <v>81603</v>
      </c>
      <c r="D566" t="str">
        <f t="shared" si="8"/>
        <v>450001 PERK Administrative Expense</v>
      </c>
    </row>
    <row r="567" spans="1:4">
      <c r="A567" s="261">
        <v>450002</v>
      </c>
      <c r="B567" t="s">
        <v>81604</v>
      </c>
      <c r="D567" t="str">
        <f t="shared" si="8"/>
        <v>450002 PERK Costs and Losses</v>
      </c>
    </row>
    <row r="568" spans="1:4">
      <c r="A568" s="261">
        <v>450003</v>
      </c>
      <c r="B568" t="s">
        <v>81605</v>
      </c>
      <c r="D568" t="str">
        <f t="shared" si="8"/>
        <v>450003 PERK Teachers SVC Cancelation</v>
      </c>
    </row>
    <row r="569" spans="1:4">
      <c r="A569" s="261">
        <v>450004</v>
      </c>
      <c r="B569" t="s">
        <v>81606</v>
      </c>
      <c r="D569" t="str">
        <f t="shared" si="8"/>
        <v>450004 PERK D and D Cancelation</v>
      </c>
    </row>
    <row r="570" spans="1:4">
      <c r="A570" s="261">
        <v>450005</v>
      </c>
      <c r="B570" t="s">
        <v>81607</v>
      </c>
      <c r="D570" t="str">
        <f t="shared" si="8"/>
        <v>450005 PERK Fed Gov Assigned Cancelation</v>
      </c>
    </row>
    <row r="571" spans="1:4">
      <c r="A571" s="261">
        <v>450006</v>
      </c>
      <c r="B571" t="s">
        <v>81608</v>
      </c>
      <c r="D571" t="str">
        <f t="shared" si="8"/>
        <v>450006 PERK Law Enforcement Cancelation</v>
      </c>
    </row>
    <row r="572" spans="1:4">
      <c r="A572" s="261">
        <v>450007</v>
      </c>
      <c r="B572" t="s">
        <v>81609</v>
      </c>
      <c r="D572" t="str">
        <f t="shared" si="8"/>
        <v>450007 PERK Military Service Cancellation</v>
      </c>
    </row>
    <row r="573" spans="1:4">
      <c r="A573" s="261">
        <v>450008</v>
      </c>
      <c r="B573" t="s">
        <v>81610</v>
      </c>
      <c r="D573" t="str">
        <f t="shared" si="8"/>
        <v>450008 PERK Other Cancelations</v>
      </c>
    </row>
    <row r="574" spans="1:4">
      <c r="A574" s="261">
        <v>450009</v>
      </c>
      <c r="B574" t="s">
        <v>81611</v>
      </c>
      <c r="D574" t="str">
        <f t="shared" si="8"/>
        <v>450009 PERK Fed Reimbursed Cancelations</v>
      </c>
    </row>
    <row r="575" spans="1:4">
      <c r="A575" s="261">
        <v>450010</v>
      </c>
      <c r="B575" t="s">
        <v>81612</v>
      </c>
      <c r="D575" t="str">
        <f t="shared" si="8"/>
        <v>450010 PERK Bankruptcy Cancelations</v>
      </c>
    </row>
    <row r="576" spans="1:4">
      <c r="A576" s="261">
        <v>450011</v>
      </c>
      <c r="B576" t="s">
        <v>81613</v>
      </c>
      <c r="D576" t="str">
        <f t="shared" si="8"/>
        <v>450011 PERK Volunteer Service Cancelations</v>
      </c>
    </row>
    <row r="577" spans="1:4">
      <c r="A577" s="261">
        <v>450012</v>
      </c>
      <c r="B577" t="s">
        <v>81614</v>
      </c>
      <c r="D577" t="str">
        <f t="shared" si="8"/>
        <v>450012 PERK C F EI Cancelations</v>
      </c>
    </row>
    <row r="578" spans="1:4">
      <c r="A578" s="261">
        <v>450013</v>
      </c>
      <c r="B578" t="s">
        <v>81615</v>
      </c>
      <c r="D578" t="str">
        <f t="shared" si="8"/>
        <v>450013 PERK Nurse or Medical Tech Cancelations</v>
      </c>
    </row>
    <row r="579" spans="1:4">
      <c r="A579" s="261">
        <v>450014</v>
      </c>
      <c r="B579" t="s">
        <v>81616</v>
      </c>
      <c r="D579" t="str">
        <f t="shared" ref="D579:D642" si="9">A579&amp;" "&amp;B579</f>
        <v>450014 PERK Public Defender</v>
      </c>
    </row>
    <row r="580" spans="1:4">
      <c r="A580" s="261">
        <v>450015</v>
      </c>
      <c r="B580" t="s">
        <v>81617</v>
      </c>
      <c r="D580" t="str">
        <f t="shared" si="9"/>
        <v>450015 PERK PreK Child Care Cancelations</v>
      </c>
    </row>
    <row r="581" spans="1:4">
      <c r="A581" s="261">
        <v>450016</v>
      </c>
      <c r="B581" t="s">
        <v>81618</v>
      </c>
      <c r="D581" t="str">
        <f t="shared" si="9"/>
        <v>450016 PERK Firefighter Cancelations</v>
      </c>
    </row>
    <row r="582" spans="1:4">
      <c r="A582" s="261">
        <v>450017</v>
      </c>
      <c r="B582" t="s">
        <v>81619</v>
      </c>
      <c r="D582" t="str">
        <f t="shared" si="9"/>
        <v>450017 PERK Speech Pathology Cancelations</v>
      </c>
    </row>
    <row r="583" spans="1:4">
      <c r="A583" s="261">
        <v>450018</v>
      </c>
      <c r="B583" t="s">
        <v>81620</v>
      </c>
      <c r="D583" t="str">
        <f t="shared" si="9"/>
        <v>450018 PERK Librarian Services Cancelations</v>
      </c>
    </row>
    <row r="584" spans="1:4">
      <c r="A584" s="261">
        <v>450019</v>
      </c>
      <c r="B584" t="s">
        <v>81621</v>
      </c>
      <c r="D584" t="str">
        <f t="shared" si="9"/>
        <v>450019 PERK VA Disability Cancelations</v>
      </c>
    </row>
    <row r="585" spans="1:4">
      <c r="A585" s="261">
        <v>450020</v>
      </c>
      <c r="B585" t="s">
        <v>81622</v>
      </c>
      <c r="D585" t="str">
        <f t="shared" si="9"/>
        <v>450020 PERK Institutional Share Buyback</v>
      </c>
    </row>
    <row r="586" spans="1:4">
      <c r="A586" s="261">
        <v>450021</v>
      </c>
      <c r="B586" t="s">
        <v>81623</v>
      </c>
      <c r="D586" t="str">
        <f t="shared" si="9"/>
        <v>450021 PERK University Contribution</v>
      </c>
    </row>
    <row r="587" spans="1:4">
      <c r="A587" s="261">
        <v>450022</v>
      </c>
      <c r="B587" t="s">
        <v>81624</v>
      </c>
      <c r="D587" t="str">
        <f t="shared" si="9"/>
        <v>450022 Federal Loan Cost Control</v>
      </c>
    </row>
    <row r="588" spans="1:4">
      <c r="A588" s="261">
        <v>800000</v>
      </c>
      <c r="B588" t="s">
        <v>81625</v>
      </c>
      <c r="D588" t="str">
        <f t="shared" si="9"/>
        <v>800000 CAAA Membership Services</v>
      </c>
    </row>
    <row r="589" spans="1:4">
      <c r="A589" s="261">
        <v>800001</v>
      </c>
      <c r="B589" t="s">
        <v>81626</v>
      </c>
      <c r="D589" t="str">
        <f t="shared" si="9"/>
        <v>800001 Alumni Network Support</v>
      </c>
    </row>
    <row r="590" spans="1:4">
      <c r="A590" s="261">
        <v>800002</v>
      </c>
      <c r="B590" t="s">
        <v>81627</v>
      </c>
      <c r="D590" t="str">
        <f t="shared" si="9"/>
        <v>800002 Chapter Support</v>
      </c>
    </row>
    <row r="591" spans="1:4">
      <c r="A591" s="261">
        <v>800003</v>
      </c>
      <c r="B591" t="s">
        <v>81628</v>
      </c>
      <c r="D591" t="str">
        <f t="shared" si="9"/>
        <v>800003 Athletic Support</v>
      </c>
    </row>
    <row r="592" spans="1:4">
      <c r="A592" s="261">
        <v>800050</v>
      </c>
      <c r="B592" t="s">
        <v>81629</v>
      </c>
      <c r="D592" t="str">
        <f t="shared" si="9"/>
        <v>800050 Wine Program</v>
      </c>
    </row>
    <row r="593" spans="1:4">
      <c r="A593" s="261">
        <v>800051</v>
      </c>
      <c r="B593" t="s">
        <v>81630</v>
      </c>
      <c r="D593" t="str">
        <f t="shared" si="9"/>
        <v>800051 Beer Program</v>
      </c>
    </row>
    <row r="594" spans="1:4">
      <c r="A594" s="261">
        <v>800052</v>
      </c>
      <c r="B594" t="s">
        <v>81631</v>
      </c>
      <c r="D594" t="str">
        <f t="shared" si="9"/>
        <v>800052 Special Interest Chapters</v>
      </c>
    </row>
    <row r="595" spans="1:4">
      <c r="A595" s="261">
        <v>800053</v>
      </c>
      <c r="B595" t="s">
        <v>81632</v>
      </c>
      <c r="D595" t="str">
        <f t="shared" si="9"/>
        <v>800053 Parent and Family Programs</v>
      </c>
    </row>
    <row r="596" spans="1:4">
      <c r="A596" s="261">
        <v>800054</v>
      </c>
      <c r="B596" t="s">
        <v>81633</v>
      </c>
      <c r="D596" t="str">
        <f t="shared" si="9"/>
        <v>800054 Retiree Center</v>
      </c>
    </row>
    <row r="597" spans="1:4">
      <c r="A597" s="261">
        <v>800055</v>
      </c>
      <c r="B597" t="s">
        <v>81634</v>
      </c>
      <c r="D597" t="str">
        <f t="shared" si="9"/>
        <v>800055 International Programs</v>
      </c>
    </row>
    <row r="598" spans="1:4">
      <c r="A598" s="261">
        <v>800056</v>
      </c>
      <c r="B598" t="s">
        <v>81635</v>
      </c>
      <c r="D598" t="str">
        <f t="shared" si="9"/>
        <v>800056 General Program</v>
      </c>
    </row>
    <row r="599" spans="1:4">
      <c r="A599" s="261">
        <v>800057</v>
      </c>
      <c r="B599" t="s">
        <v>81636</v>
      </c>
      <c r="D599" t="str">
        <f t="shared" si="9"/>
        <v>800057 Careers Program</v>
      </c>
    </row>
    <row r="600" spans="1:4">
      <c r="A600" s="261">
        <v>800058</v>
      </c>
      <c r="B600" t="s">
        <v>81637</v>
      </c>
      <c r="D600" t="str">
        <f t="shared" si="9"/>
        <v>800058 Scholarship Program</v>
      </c>
    </row>
    <row r="601" spans="1:4">
      <c r="A601" s="261">
        <v>800100</v>
      </c>
      <c r="B601" t="s">
        <v>81638</v>
      </c>
      <c r="D601" t="str">
        <f t="shared" si="9"/>
        <v>800100 Camp and Crystal Lake</v>
      </c>
    </row>
    <row r="602" spans="1:4">
      <c r="A602" s="261">
        <v>800101</v>
      </c>
      <c r="B602" t="s">
        <v>81639</v>
      </c>
      <c r="D602" t="str">
        <f t="shared" si="9"/>
        <v>800101 Aggie Adventures Travel</v>
      </c>
    </row>
    <row r="603" spans="1:4">
      <c r="A603" s="261">
        <v>800102</v>
      </c>
      <c r="B603" t="s">
        <v>81640</v>
      </c>
      <c r="D603" t="str">
        <f t="shared" si="9"/>
        <v>800102 Leader Conference</v>
      </c>
    </row>
    <row r="604" spans="1:4">
      <c r="A604" s="261">
        <v>800103</v>
      </c>
      <c r="B604" t="s">
        <v>81641</v>
      </c>
      <c r="D604" t="str">
        <f t="shared" si="9"/>
        <v>800103 Aggie Welcome</v>
      </c>
    </row>
    <row r="605" spans="1:4">
      <c r="A605" s="261">
        <v>800104</v>
      </c>
      <c r="B605" t="s">
        <v>81642</v>
      </c>
      <c r="D605" t="str">
        <f t="shared" si="9"/>
        <v>800104 Alumni Awards</v>
      </c>
    </row>
    <row r="606" spans="1:4">
      <c r="A606" s="261">
        <v>800150</v>
      </c>
      <c r="B606" t="s">
        <v>81643</v>
      </c>
      <c r="D606" t="str">
        <f t="shared" si="9"/>
        <v>800150 Campus collaboration</v>
      </c>
    </row>
    <row r="607" spans="1:4">
      <c r="A607" s="261">
        <v>800151</v>
      </c>
      <c r="B607" t="s">
        <v>81644</v>
      </c>
      <c r="D607" t="str">
        <f t="shared" si="9"/>
        <v>800151 UC Davis</v>
      </c>
    </row>
    <row r="608" spans="1:4">
      <c r="A608" s="261">
        <v>800200</v>
      </c>
      <c r="B608" t="s">
        <v>81645</v>
      </c>
      <c r="D608" t="str">
        <f t="shared" si="9"/>
        <v>800200 Facilities Operations Building</v>
      </c>
    </row>
    <row r="609" spans="1:4">
      <c r="A609" s="261">
        <v>800201</v>
      </c>
      <c r="B609" t="s">
        <v>81646</v>
      </c>
      <c r="D609" t="str">
        <f t="shared" si="9"/>
        <v>800201 Association Facilities</v>
      </c>
    </row>
    <row r="610" spans="1:4">
      <c r="A610" s="261">
        <v>810000</v>
      </c>
      <c r="B610" t="s">
        <v>81647</v>
      </c>
      <c r="D610" t="str">
        <f t="shared" si="9"/>
        <v>810000 Active Minds at UC Davis</v>
      </c>
    </row>
    <row r="611" spans="1:4">
      <c r="A611" s="261">
        <v>810001</v>
      </c>
      <c r="B611" t="s">
        <v>81648</v>
      </c>
      <c r="D611" t="str">
        <f t="shared" si="9"/>
        <v>810001 Actuarial and Decision Science</v>
      </c>
    </row>
    <row r="612" spans="1:4">
      <c r="A612" s="261">
        <v>810002</v>
      </c>
      <c r="B612" t="s">
        <v>81649</v>
      </c>
      <c r="D612" t="str">
        <f t="shared" si="9"/>
        <v>810002 Actuarial and Decision Sciences Assoc</v>
      </c>
    </row>
    <row r="613" spans="1:4">
      <c r="A613" s="261">
        <v>810004</v>
      </c>
      <c r="B613" t="s">
        <v>81650</v>
      </c>
      <c r="D613" t="str">
        <f t="shared" si="9"/>
        <v>810004 Advanced Modeling Aeronautics Team</v>
      </c>
    </row>
    <row r="614" spans="1:4">
      <c r="A614" s="261">
        <v>810005</v>
      </c>
      <c r="B614" t="s">
        <v>81651</v>
      </c>
      <c r="D614" t="str">
        <f t="shared" si="9"/>
        <v>810005 Adventist Christian Fellowship ACF</v>
      </c>
    </row>
    <row r="615" spans="1:4">
      <c r="A615" s="261">
        <v>810006</v>
      </c>
      <c r="B615" t="s">
        <v>81652</v>
      </c>
      <c r="D615" t="str">
        <f t="shared" si="9"/>
        <v>810006 Afghan Student Association</v>
      </c>
    </row>
    <row r="616" spans="1:4">
      <c r="A616" s="261">
        <v>810007</v>
      </c>
      <c r="B616" t="s">
        <v>81653</v>
      </c>
      <c r="D616" t="str">
        <f t="shared" si="9"/>
        <v>810007 African and Black Coalition</v>
      </c>
    </row>
    <row r="617" spans="1:4">
      <c r="A617" s="261">
        <v>810008</v>
      </c>
      <c r="B617" t="s">
        <v>81654</v>
      </c>
      <c r="D617" t="str">
        <f t="shared" si="9"/>
        <v>810008 African American Black Coalition</v>
      </c>
    </row>
    <row r="618" spans="1:4">
      <c r="A618" s="261">
        <v>810009</v>
      </c>
      <c r="B618" t="s">
        <v>81655</v>
      </c>
      <c r="D618" t="str">
        <f t="shared" si="9"/>
        <v>810009 Afrovibes</v>
      </c>
    </row>
    <row r="619" spans="1:4">
      <c r="A619" s="261">
        <v>810010</v>
      </c>
      <c r="B619" t="s">
        <v>81656</v>
      </c>
      <c r="D619" t="str">
        <f t="shared" si="9"/>
        <v>810010 Agape</v>
      </c>
    </row>
    <row r="620" spans="1:4">
      <c r="A620" s="261">
        <v>810011</v>
      </c>
      <c r="B620" t="s">
        <v>81657</v>
      </c>
      <c r="D620" t="str">
        <f t="shared" si="9"/>
        <v>810011 Agathon</v>
      </c>
    </row>
    <row r="621" spans="1:4">
      <c r="A621" s="261">
        <v>810012</v>
      </c>
      <c r="B621" t="s">
        <v>81658</v>
      </c>
      <c r="D621" t="str">
        <f t="shared" si="9"/>
        <v>810012 Aggie Animal Rescue Club</v>
      </c>
    </row>
    <row r="622" spans="1:4">
      <c r="A622" s="261">
        <v>810013</v>
      </c>
      <c r="B622" t="s">
        <v>81659</v>
      </c>
      <c r="D622" t="str">
        <f t="shared" si="9"/>
        <v>810013 Aggie Archery at UC Davis</v>
      </c>
    </row>
    <row r="623" spans="1:4">
      <c r="A623" s="261">
        <v>810014</v>
      </c>
      <c r="B623" t="s">
        <v>81660</v>
      </c>
      <c r="D623" t="str">
        <f t="shared" si="9"/>
        <v>810014 Aggie Barbell Club</v>
      </c>
    </row>
    <row r="624" spans="1:4">
      <c r="A624" s="261">
        <v>810015</v>
      </c>
      <c r="B624" t="s">
        <v>81661</v>
      </c>
      <c r="D624" t="str">
        <f t="shared" si="9"/>
        <v>810015 Aggie Gaming at UC Davis</v>
      </c>
    </row>
    <row r="625" spans="1:4">
      <c r="A625" s="261">
        <v>810017</v>
      </c>
      <c r="B625" t="s">
        <v>81662</v>
      </c>
      <c r="D625" t="str">
        <f t="shared" si="9"/>
        <v>810017 Aggie Mock Business Club</v>
      </c>
    </row>
    <row r="626" spans="1:4">
      <c r="A626" s="261">
        <v>810018</v>
      </c>
      <c r="B626" t="s">
        <v>81663</v>
      </c>
      <c r="D626" t="str">
        <f t="shared" si="9"/>
        <v>810018 Aggie Transcript at UC Davis</v>
      </c>
    </row>
    <row r="627" spans="1:4">
      <c r="A627" s="261">
        <v>810019</v>
      </c>
      <c r="B627" t="s">
        <v>81664</v>
      </c>
      <c r="D627" t="str">
        <f t="shared" si="9"/>
        <v>810019 Aggies for Humanity</v>
      </c>
    </row>
    <row r="628" spans="1:4">
      <c r="A628" s="261">
        <v>810020</v>
      </c>
      <c r="B628" t="s">
        <v>81665</v>
      </c>
      <c r="D628" t="str">
        <f t="shared" si="9"/>
        <v>810020 Aggies for Israel</v>
      </c>
    </row>
    <row r="629" spans="1:4">
      <c r="A629" s="261">
        <v>810021</v>
      </c>
      <c r="B629" t="s">
        <v>81666</v>
      </c>
      <c r="D629" t="str">
        <f t="shared" si="9"/>
        <v>810021 Aggies for Recovery</v>
      </c>
    </row>
    <row r="630" spans="1:4">
      <c r="A630" s="261">
        <v>810022</v>
      </c>
      <c r="B630" t="s">
        <v>81667</v>
      </c>
      <c r="D630" t="str">
        <f t="shared" si="9"/>
        <v>810022 Aggies of Color</v>
      </c>
    </row>
    <row r="631" spans="1:4">
      <c r="A631" s="261">
        <v>810023</v>
      </c>
      <c r="B631" t="s">
        <v>81668</v>
      </c>
      <c r="D631" t="str">
        <f t="shared" si="9"/>
        <v>810023 Aggies Online Network</v>
      </c>
    </row>
    <row r="632" spans="1:4">
      <c r="A632" s="261">
        <v>810024</v>
      </c>
      <c r="B632" t="s">
        <v>81669</v>
      </c>
      <c r="D632" t="str">
        <f t="shared" si="9"/>
        <v>810024 Agnostic and Atheist Student Association</v>
      </c>
    </row>
    <row r="633" spans="1:4">
      <c r="A633" s="261">
        <v>810025</v>
      </c>
      <c r="B633" t="s">
        <v>81670</v>
      </c>
      <c r="D633" t="str">
        <f t="shared" si="9"/>
        <v>810025 Alpha Kappa Delta Society</v>
      </c>
    </row>
    <row r="634" spans="1:4">
      <c r="A634" s="261">
        <v>810026</v>
      </c>
      <c r="B634" t="s">
        <v>81671</v>
      </c>
      <c r="D634" t="str">
        <f t="shared" si="9"/>
        <v>810026 Alzheimers Buddies at UC Davis</v>
      </c>
    </row>
    <row r="635" spans="1:4">
      <c r="A635" s="261">
        <v>810027</v>
      </c>
      <c r="B635" t="s">
        <v>81672</v>
      </c>
      <c r="D635" t="str">
        <f t="shared" si="9"/>
        <v>810027 Ambassadors of Mathematical and Physical</v>
      </c>
    </row>
    <row r="636" spans="1:4">
      <c r="A636" s="261">
        <v>810028</v>
      </c>
      <c r="B636" t="s">
        <v>81673</v>
      </c>
      <c r="D636" t="str">
        <f t="shared" si="9"/>
        <v>810028 American Association of University Women</v>
      </c>
    </row>
    <row r="637" spans="1:4">
      <c r="A637" s="261">
        <v>810029</v>
      </c>
      <c r="B637" t="s">
        <v>81674</v>
      </c>
      <c r="D637" t="str">
        <f t="shared" si="9"/>
        <v>810029 American Cancer Society at UC Davis</v>
      </c>
    </row>
    <row r="638" spans="1:4">
      <c r="A638" s="261">
        <v>810030</v>
      </c>
      <c r="B638" t="s">
        <v>81675</v>
      </c>
      <c r="D638" t="str">
        <f t="shared" si="9"/>
        <v>810030 American Indian Science and Engineering</v>
      </c>
    </row>
    <row r="639" spans="1:4">
      <c r="A639" s="261">
        <v>810031</v>
      </c>
      <c r="B639" t="s">
        <v>81676</v>
      </c>
      <c r="D639" t="str">
        <f t="shared" si="9"/>
        <v>810031 American Institute of Chemical Engineers</v>
      </c>
    </row>
    <row r="640" spans="1:4">
      <c r="A640" s="261">
        <v>810032</v>
      </c>
      <c r="B640" t="s">
        <v>81677</v>
      </c>
      <c r="D640" t="str">
        <f t="shared" si="9"/>
        <v>810032 American Institute of Professional Geologists</v>
      </c>
    </row>
    <row r="641" spans="1:4">
      <c r="A641" s="261">
        <v>810033</v>
      </c>
      <c r="B641" t="s">
        <v>81678</v>
      </c>
      <c r="D641" t="str">
        <f t="shared" si="9"/>
        <v>810033 American Red Cross Club</v>
      </c>
    </row>
    <row r="642" spans="1:4">
      <c r="A642" s="261">
        <v>810034</v>
      </c>
      <c r="B642" t="s">
        <v>81679</v>
      </c>
      <c r="D642" t="str">
        <f t="shared" si="9"/>
        <v>810034 American Society for Biochemistry</v>
      </c>
    </row>
    <row r="643" spans="1:4">
      <c r="A643" s="261">
        <v>810035</v>
      </c>
      <c r="B643" t="s">
        <v>81680</v>
      </c>
      <c r="D643" t="str">
        <f t="shared" ref="D643:D706" si="10">A643&amp;" "&amp;B643</f>
        <v>810035 American Society of Civil Engineers</v>
      </c>
    </row>
    <row r="644" spans="1:4">
      <c r="A644" s="261">
        <v>810036</v>
      </c>
      <c r="B644" t="s">
        <v>81681</v>
      </c>
      <c r="D644" t="str">
        <f t="shared" si="10"/>
        <v>810036 American Society of Heating Refrigeration</v>
      </c>
    </row>
    <row r="645" spans="1:4">
      <c r="A645" s="261">
        <v>810037</v>
      </c>
      <c r="B645" t="s">
        <v>81682</v>
      </c>
      <c r="D645" t="str">
        <f t="shared" si="10"/>
        <v>810037 American Society of Landscape Architects</v>
      </c>
    </row>
    <row r="646" spans="1:4">
      <c r="A646" s="261">
        <v>810039</v>
      </c>
      <c r="B646" t="s">
        <v>81683</v>
      </c>
      <c r="D646" t="str">
        <f t="shared" si="10"/>
        <v>810039 American Water Works Association Student Chapter</v>
      </c>
    </row>
    <row r="647" spans="1:4">
      <c r="A647" s="261">
        <v>810040</v>
      </c>
      <c r="B647" t="s">
        <v>81684</v>
      </c>
      <c r="D647" t="str">
        <f t="shared" si="10"/>
        <v>810040 Amnesty International</v>
      </c>
    </row>
    <row r="648" spans="1:4">
      <c r="A648" s="261">
        <v>810041</v>
      </c>
      <c r="B648" t="s">
        <v>81685</v>
      </c>
      <c r="D648" t="str">
        <f t="shared" si="10"/>
        <v>810041 Animal Biology Club</v>
      </c>
    </row>
    <row r="649" spans="1:4">
      <c r="A649" s="261">
        <v>810042</v>
      </c>
      <c r="B649" t="s">
        <v>81686</v>
      </c>
      <c r="D649" t="str">
        <f t="shared" si="10"/>
        <v>810042 Anthropology Club at UC Davis</v>
      </c>
    </row>
    <row r="650" spans="1:4">
      <c r="A650" s="261">
        <v>810043</v>
      </c>
      <c r="B650" t="s">
        <v>81687</v>
      </c>
      <c r="D650" t="str">
        <f t="shared" si="10"/>
        <v>810043 Anthropology Graduate Student Assoc</v>
      </c>
    </row>
    <row r="651" spans="1:4">
      <c r="A651" s="261">
        <v>810044</v>
      </c>
      <c r="B651" t="s">
        <v>81688</v>
      </c>
      <c r="D651" t="str">
        <f t="shared" si="10"/>
        <v>810044 Apapa at UC Davis</v>
      </c>
    </row>
    <row r="652" spans="1:4">
      <c r="A652" s="261">
        <v>810045</v>
      </c>
      <c r="B652" t="s">
        <v>81689</v>
      </c>
      <c r="D652" t="str">
        <f t="shared" si="10"/>
        <v>810045 APIQ</v>
      </c>
    </row>
    <row r="653" spans="1:4">
      <c r="A653" s="261">
        <v>810046</v>
      </c>
      <c r="B653" t="s">
        <v>81690</v>
      </c>
      <c r="D653" t="str">
        <f t="shared" si="10"/>
        <v>810046 Arab Student Union</v>
      </c>
    </row>
    <row r="654" spans="1:4">
      <c r="A654" s="261">
        <v>810047</v>
      </c>
      <c r="B654" t="s">
        <v>81691</v>
      </c>
      <c r="D654" t="str">
        <f t="shared" si="10"/>
        <v>810047 Ascend</v>
      </c>
    </row>
    <row r="655" spans="1:4">
      <c r="A655" s="261">
        <v>810048</v>
      </c>
      <c r="B655" t="s">
        <v>81692</v>
      </c>
      <c r="D655" t="str">
        <f t="shared" si="10"/>
        <v>810048 Ashrae</v>
      </c>
    </row>
    <row r="656" spans="1:4">
      <c r="A656" s="261">
        <v>810049</v>
      </c>
      <c r="B656" t="s">
        <v>81693</v>
      </c>
      <c r="D656" t="str">
        <f t="shared" si="10"/>
        <v>810049 Asian American Association AAA</v>
      </c>
    </row>
    <row r="657" spans="1:4">
      <c r="A657" s="261">
        <v>810050</v>
      </c>
      <c r="B657" t="s">
        <v>81694</v>
      </c>
      <c r="D657" t="str">
        <f t="shared" si="10"/>
        <v>810050 Asian American Christian Fellowship</v>
      </c>
    </row>
    <row r="658" spans="1:4">
      <c r="A658" s="261">
        <v>810051</v>
      </c>
      <c r="B658" t="s">
        <v>81695</v>
      </c>
      <c r="D658" t="str">
        <f t="shared" si="10"/>
        <v>810051 Asian Pacific Islanders Queers</v>
      </c>
    </row>
    <row r="659" spans="1:4">
      <c r="A659" s="261">
        <v>810052</v>
      </c>
      <c r="B659" t="s">
        <v>81696</v>
      </c>
      <c r="D659" t="str">
        <f t="shared" si="10"/>
        <v>810052 Asian Sorority Fraternity Council</v>
      </c>
    </row>
    <row r="660" spans="1:4">
      <c r="A660" s="261">
        <v>810053</v>
      </c>
      <c r="B660" t="s">
        <v>81697</v>
      </c>
      <c r="D660" t="str">
        <f t="shared" si="10"/>
        <v>810053 ASLA Student Chapter at UCD</v>
      </c>
    </row>
    <row r="661" spans="1:4">
      <c r="A661" s="261">
        <v>810054</v>
      </c>
      <c r="B661" t="s">
        <v>81698</v>
      </c>
      <c r="D661" t="str">
        <f t="shared" si="10"/>
        <v>810054 Associated Students of Interior Design</v>
      </c>
    </row>
    <row r="662" spans="1:4">
      <c r="A662" s="261">
        <v>810055</v>
      </c>
      <c r="B662" t="s">
        <v>81699</v>
      </c>
      <c r="D662" t="str">
        <f t="shared" si="10"/>
        <v>810055 Associated Students of Management</v>
      </c>
    </row>
    <row r="663" spans="1:4">
      <c r="A663" s="261">
        <v>810056</v>
      </c>
      <c r="B663" t="s">
        <v>81700</v>
      </c>
      <c r="D663" t="str">
        <f t="shared" si="10"/>
        <v>810056 Association for Women Geoscientists</v>
      </c>
    </row>
    <row r="664" spans="1:4">
      <c r="A664" s="261">
        <v>810057</v>
      </c>
      <c r="B664" t="s">
        <v>81701</v>
      </c>
      <c r="D664" t="str">
        <f t="shared" si="10"/>
        <v>810057 Association of Environmental Professionals</v>
      </c>
    </row>
    <row r="665" spans="1:4">
      <c r="A665" s="261">
        <v>810058</v>
      </c>
      <c r="B665" t="s">
        <v>81702</v>
      </c>
      <c r="D665" t="str">
        <f t="shared" si="10"/>
        <v>810058 Athletes in Action</v>
      </c>
    </row>
    <row r="666" spans="1:4">
      <c r="A666" s="261">
        <v>810059</v>
      </c>
      <c r="B666" t="s">
        <v>81703</v>
      </c>
      <c r="D666" t="str">
        <f t="shared" si="10"/>
        <v>810059 Aggie Neurodiversity Community</v>
      </c>
    </row>
    <row r="667" spans="1:4">
      <c r="A667" s="261">
        <v>810060</v>
      </c>
      <c r="B667" t="s">
        <v>81704</v>
      </c>
      <c r="D667" t="str">
        <f t="shared" si="10"/>
        <v>810060 Avian and Exotic Animal Medicine Club AEMC</v>
      </c>
    </row>
    <row r="668" spans="1:4">
      <c r="A668" s="261">
        <v>810061</v>
      </c>
      <c r="B668" t="s">
        <v>81705</v>
      </c>
      <c r="D668" t="str">
        <f t="shared" si="10"/>
        <v>810061 Aviation Club</v>
      </c>
    </row>
    <row r="669" spans="1:4">
      <c r="A669" s="261">
        <v>810062</v>
      </c>
      <c r="B669" t="s">
        <v>81706</v>
      </c>
      <c r="D669" t="str">
        <f t="shared" si="10"/>
        <v>810062 Aviation Club at UC Davis</v>
      </c>
    </row>
    <row r="670" spans="1:4">
      <c r="A670" s="261">
        <v>810063</v>
      </c>
      <c r="B670" t="s">
        <v>81707</v>
      </c>
      <c r="D670" t="str">
        <f t="shared" si="10"/>
        <v>810063 Ax Dance Crew</v>
      </c>
    </row>
    <row r="671" spans="1:4">
      <c r="A671" s="261">
        <v>810064</v>
      </c>
      <c r="B671" t="s">
        <v>81708</v>
      </c>
      <c r="D671" t="str">
        <f t="shared" si="10"/>
        <v>810064 BahaI Club at UCD</v>
      </c>
    </row>
    <row r="672" spans="1:4">
      <c r="A672" s="261">
        <v>810065</v>
      </c>
      <c r="B672" t="s">
        <v>81709</v>
      </c>
      <c r="D672" t="str">
        <f t="shared" si="10"/>
        <v>810065 Baile De Fuego</v>
      </c>
    </row>
    <row r="673" spans="1:4">
      <c r="A673" s="261">
        <v>810066</v>
      </c>
      <c r="B673" t="s">
        <v>81710</v>
      </c>
      <c r="D673" t="str">
        <f t="shared" si="10"/>
        <v>810066 Baja Sae</v>
      </c>
    </row>
    <row r="674" spans="1:4">
      <c r="A674" s="261">
        <v>810067</v>
      </c>
      <c r="B674" t="s">
        <v>81711</v>
      </c>
      <c r="D674" t="str">
        <f t="shared" si="10"/>
        <v>810067 Bakuhatsu Taiko Dan</v>
      </c>
    </row>
    <row r="675" spans="1:4">
      <c r="A675" s="261">
        <v>810068</v>
      </c>
      <c r="B675" t="s">
        <v>81712</v>
      </c>
      <c r="D675" t="str">
        <f t="shared" si="10"/>
        <v>810068 Bayanihan Clinic</v>
      </c>
    </row>
    <row r="676" spans="1:4">
      <c r="A676" s="261">
        <v>810069</v>
      </c>
      <c r="B676" t="s">
        <v>81713</v>
      </c>
      <c r="D676" t="str">
        <f t="shared" si="10"/>
        <v>810069 Bayside Students at UC Davis</v>
      </c>
    </row>
    <row r="677" spans="1:4">
      <c r="A677" s="261">
        <v>810070</v>
      </c>
      <c r="B677" t="s">
        <v>81714</v>
      </c>
      <c r="D677" t="str">
        <f t="shared" si="10"/>
        <v>810070 Behavior Med and Animal Welfare Club</v>
      </c>
    </row>
    <row r="678" spans="1:4">
      <c r="A678" s="261">
        <v>810071</v>
      </c>
      <c r="B678" t="s">
        <v>81715</v>
      </c>
      <c r="D678" t="str">
        <f t="shared" si="10"/>
        <v>810071 Belly Dance Club</v>
      </c>
    </row>
    <row r="679" spans="1:4">
      <c r="A679" s="261">
        <v>810072</v>
      </c>
      <c r="B679" t="s">
        <v>81716</v>
      </c>
      <c r="D679" t="str">
        <f t="shared" si="10"/>
        <v>810072 Bengali Student Association</v>
      </c>
    </row>
    <row r="680" spans="1:4">
      <c r="A680" s="261">
        <v>810073</v>
      </c>
      <c r="B680" t="s">
        <v>81717</v>
      </c>
      <c r="D680" t="str">
        <f t="shared" si="10"/>
        <v>810073 Best Buddies</v>
      </c>
    </row>
    <row r="681" spans="1:4">
      <c r="A681" s="261">
        <v>810074</v>
      </c>
      <c r="B681" t="s">
        <v>81718</v>
      </c>
      <c r="D681" t="str">
        <f t="shared" si="10"/>
        <v>810074 Beyond the Book Club</v>
      </c>
    </row>
    <row r="682" spans="1:4">
      <c r="A682" s="261">
        <v>810075</v>
      </c>
      <c r="B682" t="s">
        <v>81719</v>
      </c>
      <c r="D682" t="str">
        <f t="shared" si="10"/>
        <v>810075 Beyond The Stats</v>
      </c>
    </row>
    <row r="683" spans="1:4">
      <c r="A683" s="261">
        <v>810076</v>
      </c>
      <c r="B683" t="s">
        <v>81720</v>
      </c>
      <c r="D683" t="str">
        <f t="shared" si="10"/>
        <v>810076 Bhagat Puran Singh Health Initiative</v>
      </c>
    </row>
    <row r="684" spans="1:4">
      <c r="A684" s="261">
        <v>810077</v>
      </c>
      <c r="B684" t="s">
        <v>81721</v>
      </c>
      <c r="D684" t="str">
        <f t="shared" si="10"/>
        <v>810077 Bio Boosters</v>
      </c>
    </row>
    <row r="685" spans="1:4">
      <c r="A685" s="261">
        <v>810078</v>
      </c>
      <c r="B685" t="s">
        <v>81722</v>
      </c>
      <c r="D685" t="str">
        <f t="shared" si="10"/>
        <v>810078 Bio innovation Group</v>
      </c>
    </row>
    <row r="686" spans="1:4">
      <c r="A686" s="261">
        <v>810079</v>
      </c>
      <c r="B686" t="s">
        <v>81723</v>
      </c>
      <c r="D686" t="str">
        <f t="shared" si="10"/>
        <v>810079 Biology Owls</v>
      </c>
    </row>
    <row r="687" spans="1:4">
      <c r="A687" s="261">
        <v>810080</v>
      </c>
      <c r="B687" t="s">
        <v>81724</v>
      </c>
      <c r="D687" t="str">
        <f t="shared" si="10"/>
        <v>810080 Biomedical Engineering Society</v>
      </c>
    </row>
    <row r="688" spans="1:4">
      <c r="A688" s="261">
        <v>810081</v>
      </c>
      <c r="B688" t="s">
        <v>81725</v>
      </c>
      <c r="D688" t="str">
        <f t="shared" si="10"/>
        <v>810081 Biotechnology Club of UC Davis</v>
      </c>
    </row>
    <row r="689" spans="1:4">
      <c r="A689" s="261">
        <v>810082</v>
      </c>
      <c r="B689" t="s">
        <v>81726</v>
      </c>
      <c r="D689" t="str">
        <f t="shared" si="10"/>
        <v>810082 Bird Strike</v>
      </c>
    </row>
    <row r="690" spans="1:4">
      <c r="A690" s="261">
        <v>810083</v>
      </c>
      <c r="B690" t="s">
        <v>81727</v>
      </c>
      <c r="D690" t="str">
        <f t="shared" si="10"/>
        <v>810083 BIT Project</v>
      </c>
    </row>
    <row r="691" spans="1:4">
      <c r="A691" s="261">
        <v>810084</v>
      </c>
      <c r="B691" t="s">
        <v>81728</v>
      </c>
      <c r="D691" t="str">
        <f t="shared" si="10"/>
        <v>810084 Black Campus Ministries</v>
      </c>
    </row>
    <row r="692" spans="1:4">
      <c r="A692" s="261">
        <v>810085</v>
      </c>
      <c r="B692" t="s">
        <v>81729</v>
      </c>
      <c r="D692" t="str">
        <f t="shared" si="10"/>
        <v>810085 Black Engineers Association</v>
      </c>
    </row>
    <row r="693" spans="1:4">
      <c r="A693" s="261">
        <v>810086</v>
      </c>
      <c r="B693" t="s">
        <v>81730</v>
      </c>
      <c r="D693" t="str">
        <f t="shared" si="10"/>
        <v>810086 Black Graduate and Professional Studies</v>
      </c>
    </row>
    <row r="694" spans="1:4">
      <c r="A694" s="261">
        <v>810087</v>
      </c>
      <c r="B694" t="s">
        <v>81731</v>
      </c>
      <c r="D694" t="str">
        <f t="shared" si="10"/>
        <v>810087 Black PreLaw Association</v>
      </c>
    </row>
    <row r="695" spans="1:4">
      <c r="A695" s="261">
        <v>810088</v>
      </c>
      <c r="B695" t="s">
        <v>81732</v>
      </c>
      <c r="D695" t="str">
        <f t="shared" si="10"/>
        <v>810088 Black Student Union</v>
      </c>
    </row>
    <row r="696" spans="1:4">
      <c r="A696" s="261">
        <v>810089</v>
      </c>
      <c r="B696" t="s">
        <v>81733</v>
      </c>
      <c r="D696" t="str">
        <f t="shared" si="10"/>
        <v>810089 Blockchain</v>
      </c>
    </row>
    <row r="697" spans="1:4">
      <c r="A697" s="261">
        <v>810090</v>
      </c>
      <c r="B697" t="s">
        <v>81734</v>
      </c>
      <c r="D697" t="str">
        <f t="shared" si="10"/>
        <v>810090 Blockchain at UC Davis</v>
      </c>
    </row>
    <row r="698" spans="1:4">
      <c r="A698" s="261">
        <v>810091</v>
      </c>
      <c r="B698" t="s">
        <v>81735</v>
      </c>
      <c r="D698" t="str">
        <f t="shared" si="10"/>
        <v>810091 Botany Club</v>
      </c>
    </row>
    <row r="699" spans="1:4">
      <c r="A699" s="261">
        <v>810092</v>
      </c>
      <c r="B699" t="s">
        <v>81736</v>
      </c>
      <c r="D699" t="str">
        <f t="shared" si="10"/>
        <v>810092 Breakdance Club at UC Davis</v>
      </c>
    </row>
    <row r="700" spans="1:4">
      <c r="A700" s="261">
        <v>810093</v>
      </c>
      <c r="B700" t="s">
        <v>81737</v>
      </c>
      <c r="D700" t="str">
        <f t="shared" si="10"/>
        <v>810093 Broad Spectrum Student Chapter of the LGVMA</v>
      </c>
    </row>
    <row r="701" spans="1:4">
      <c r="A701" s="261">
        <v>810095</v>
      </c>
      <c r="B701" t="s">
        <v>81738</v>
      </c>
      <c r="D701" t="str">
        <f t="shared" si="10"/>
        <v>810095 Brown Issues at UC Davis</v>
      </c>
    </row>
    <row r="702" spans="1:4">
      <c r="A702" s="261">
        <v>810096</v>
      </c>
      <c r="B702" t="s">
        <v>81739</v>
      </c>
      <c r="D702" t="str">
        <f t="shared" si="10"/>
        <v>810096 Business Career and Networking Club</v>
      </c>
    </row>
    <row r="703" spans="1:4">
      <c r="A703" s="261">
        <v>810097</v>
      </c>
      <c r="B703" t="s">
        <v>81740</v>
      </c>
      <c r="D703" t="str">
        <f t="shared" si="10"/>
        <v>810097 CAAA Charter Members Fund Account</v>
      </c>
    </row>
    <row r="704" spans="1:4">
      <c r="A704" s="261">
        <v>810098</v>
      </c>
      <c r="B704" t="s">
        <v>81741</v>
      </c>
      <c r="D704" t="str">
        <f t="shared" si="10"/>
        <v>810098 Cal Aggie Camp</v>
      </c>
    </row>
    <row r="705" spans="1:4">
      <c r="A705" s="261">
        <v>810099</v>
      </c>
      <c r="B705" t="s">
        <v>81742</v>
      </c>
      <c r="D705" t="str">
        <f t="shared" si="10"/>
        <v>810099 Cal Aggie Christian Association</v>
      </c>
    </row>
    <row r="706" spans="1:4">
      <c r="A706" s="261">
        <v>810100</v>
      </c>
      <c r="B706" t="s">
        <v>81743</v>
      </c>
      <c r="D706" t="str">
        <f t="shared" si="10"/>
        <v>810100 Cal Alumni Association</v>
      </c>
    </row>
    <row r="707" spans="1:4">
      <c r="A707" s="261">
        <v>810101</v>
      </c>
      <c r="B707" t="s">
        <v>81744</v>
      </c>
      <c r="D707" t="str">
        <f t="shared" ref="D707:D770" si="11">A707&amp;" "&amp;B707</f>
        <v>810101 California Health Professionals Student</v>
      </c>
    </row>
    <row r="708" spans="1:4">
      <c r="A708" s="261">
        <v>810102</v>
      </c>
      <c r="B708" t="s">
        <v>81745</v>
      </c>
      <c r="D708" t="str">
        <f t="shared" si="11"/>
        <v>810102 California Public Interest Research Group</v>
      </c>
    </row>
    <row r="709" spans="1:4">
      <c r="A709" s="261">
        <v>810103</v>
      </c>
      <c r="B709" t="s">
        <v>81746</v>
      </c>
      <c r="D709" t="str">
        <f t="shared" si="11"/>
        <v>810103 California Student Sustainability Coal</v>
      </c>
    </row>
    <row r="710" spans="1:4">
      <c r="A710" s="261">
        <v>810104</v>
      </c>
      <c r="B710" t="s">
        <v>81747</v>
      </c>
      <c r="D710" t="str">
        <f t="shared" si="11"/>
        <v>810104 California Womens List at UC Davis</v>
      </c>
    </row>
    <row r="711" spans="1:4">
      <c r="A711" s="261">
        <v>810105</v>
      </c>
      <c r="B711" t="s">
        <v>81748</v>
      </c>
      <c r="D711" t="str">
        <f t="shared" si="11"/>
        <v>810105 Cambodian Lao LuMien Coalition CLIC</v>
      </c>
    </row>
    <row r="712" spans="1:4">
      <c r="A712" s="261">
        <v>810106</v>
      </c>
      <c r="B712" t="s">
        <v>81749</v>
      </c>
      <c r="D712" t="str">
        <f t="shared" si="11"/>
        <v>810106 Camelid Medicine Club</v>
      </c>
    </row>
    <row r="713" spans="1:4">
      <c r="A713" s="261">
        <v>810107</v>
      </c>
      <c r="B713" t="s">
        <v>81750</v>
      </c>
      <c r="D713" t="str">
        <f t="shared" si="11"/>
        <v>810107 Camp Adventure</v>
      </c>
    </row>
    <row r="714" spans="1:4">
      <c r="A714" s="261">
        <v>810108</v>
      </c>
      <c r="B714" t="s">
        <v>81751</v>
      </c>
      <c r="D714" t="str">
        <f t="shared" si="11"/>
        <v>810108 Camp Kesem</v>
      </c>
    </row>
    <row r="715" spans="1:4">
      <c r="A715" s="261">
        <v>810109</v>
      </c>
      <c r="B715" t="s">
        <v>81752</v>
      </c>
      <c r="D715" t="str">
        <f t="shared" si="11"/>
        <v>810109 Camped</v>
      </c>
    </row>
    <row r="716" spans="1:4">
      <c r="A716" s="261">
        <v>810110</v>
      </c>
      <c r="B716" t="s">
        <v>81753</v>
      </c>
      <c r="D716" t="str">
        <f t="shared" si="11"/>
        <v>810110 Campus Crusade for Christ</v>
      </c>
    </row>
    <row r="717" spans="1:4">
      <c r="A717" s="261">
        <v>810111</v>
      </c>
      <c r="B717" t="s">
        <v>81754</v>
      </c>
      <c r="D717" t="str">
        <f t="shared" si="11"/>
        <v>810111 Campus Rotaract Club of Davis</v>
      </c>
    </row>
    <row r="718" spans="1:4">
      <c r="A718" s="261">
        <v>810112</v>
      </c>
      <c r="B718" t="s">
        <v>81755</v>
      </c>
      <c r="D718" t="str">
        <f t="shared" si="11"/>
        <v>810112 Canine Medicine Club</v>
      </c>
    </row>
    <row r="719" spans="1:4">
      <c r="A719" s="261">
        <v>810113</v>
      </c>
      <c r="B719" t="s">
        <v>81756</v>
      </c>
      <c r="D719" t="str">
        <f t="shared" si="11"/>
        <v>810113 Catalyst</v>
      </c>
    </row>
    <row r="720" spans="1:4">
      <c r="A720" s="261">
        <v>810114</v>
      </c>
      <c r="B720" t="s">
        <v>81757</v>
      </c>
      <c r="D720" t="str">
        <f t="shared" si="11"/>
        <v>810114 Central Valley Project</v>
      </c>
    </row>
    <row r="721" spans="1:4">
      <c r="A721" s="261">
        <v>810115</v>
      </c>
      <c r="B721" t="s">
        <v>81758</v>
      </c>
      <c r="D721" t="str">
        <f t="shared" si="11"/>
        <v>810115 Ceramics Club</v>
      </c>
    </row>
    <row r="722" spans="1:4">
      <c r="A722" s="261">
        <v>810116</v>
      </c>
      <c r="B722" t="s">
        <v>81759</v>
      </c>
      <c r="D722" t="str">
        <f t="shared" si="11"/>
        <v>810116 Chamber Music for Charity</v>
      </c>
    </row>
    <row r="723" spans="1:4">
      <c r="A723" s="261">
        <v>810117</v>
      </c>
      <c r="B723" t="s">
        <v>81760</v>
      </c>
      <c r="D723" t="str">
        <f t="shared" si="11"/>
        <v>810117 Chemistry Club at UC Davis</v>
      </c>
    </row>
    <row r="724" spans="1:4">
      <c r="A724" s="261">
        <v>810118</v>
      </c>
      <c r="B724" t="s">
        <v>81761</v>
      </c>
      <c r="D724" t="str">
        <f t="shared" si="11"/>
        <v>810118 Cherry Pie</v>
      </c>
    </row>
    <row r="725" spans="1:4">
      <c r="A725" s="261">
        <v>810119</v>
      </c>
      <c r="B725" t="s">
        <v>81762</v>
      </c>
      <c r="D725" t="str">
        <f t="shared" si="11"/>
        <v>810119 Cherry Tea Collective</v>
      </c>
    </row>
    <row r="726" spans="1:4">
      <c r="A726" s="261">
        <v>810120</v>
      </c>
      <c r="B726" t="s">
        <v>81763</v>
      </c>
      <c r="D726" t="str">
        <f t="shared" si="11"/>
        <v>810120 Chess Club</v>
      </c>
    </row>
    <row r="727" spans="1:4">
      <c r="A727" s="261">
        <v>810121</v>
      </c>
      <c r="B727" t="s">
        <v>81764</v>
      </c>
      <c r="D727" t="str">
        <f t="shared" si="11"/>
        <v>810121 Chicano Latino Collegiate Association</v>
      </c>
    </row>
    <row r="728" spans="1:4">
      <c r="A728" s="261">
        <v>810122</v>
      </c>
      <c r="B728" t="s">
        <v>81765</v>
      </c>
      <c r="D728" t="str">
        <f t="shared" si="11"/>
        <v>810122 Chicanos and Latinos Engineering and Scientists</v>
      </c>
    </row>
    <row r="729" spans="1:4">
      <c r="A729" s="261">
        <v>810123</v>
      </c>
      <c r="B729" t="s">
        <v>81766</v>
      </c>
      <c r="D729" t="str">
        <f t="shared" si="11"/>
        <v>810123 Chicanos in Health Education</v>
      </c>
    </row>
    <row r="730" spans="1:4">
      <c r="A730" s="261">
        <v>810124</v>
      </c>
      <c r="B730" t="s">
        <v>81767</v>
      </c>
      <c r="D730" t="str">
        <f t="shared" si="11"/>
        <v>810124 Chicanx and Latinx Engineering and Scientist Society</v>
      </c>
    </row>
    <row r="731" spans="1:4">
      <c r="A731" s="261">
        <v>810125</v>
      </c>
      <c r="B731" t="s">
        <v>81768</v>
      </c>
      <c r="D731" t="str">
        <f t="shared" si="11"/>
        <v>810125 Chicanx Latinx Collegiate Association</v>
      </c>
    </row>
    <row r="732" spans="1:4">
      <c r="A732" s="261">
        <v>810126</v>
      </c>
      <c r="B732" t="s">
        <v>81769</v>
      </c>
      <c r="D732" t="str">
        <f t="shared" si="11"/>
        <v>810126 Chicanx or Latinx In Health Education</v>
      </c>
    </row>
    <row r="733" spans="1:4">
      <c r="A733" s="261">
        <v>810127</v>
      </c>
      <c r="B733" t="s">
        <v>81770</v>
      </c>
      <c r="D733" t="str">
        <f t="shared" si="11"/>
        <v>810127 Children of Tomorrow</v>
      </c>
    </row>
    <row r="734" spans="1:4">
      <c r="A734" s="261">
        <v>810128</v>
      </c>
      <c r="B734" t="s">
        <v>81771</v>
      </c>
      <c r="D734" t="str">
        <f t="shared" si="11"/>
        <v>810128 Chinese Drama Club</v>
      </c>
    </row>
    <row r="735" spans="1:4">
      <c r="A735" s="261">
        <v>810129</v>
      </c>
      <c r="B735" t="s">
        <v>81772</v>
      </c>
      <c r="D735" t="str">
        <f t="shared" si="11"/>
        <v>810129 Chinese Gaming Social Platform</v>
      </c>
    </row>
    <row r="736" spans="1:4">
      <c r="A736" s="261">
        <v>810130</v>
      </c>
      <c r="B736" t="s">
        <v>81773</v>
      </c>
      <c r="D736" t="str">
        <f t="shared" si="11"/>
        <v>810130 Chinese Graduate and Postdoctoral Scholars</v>
      </c>
    </row>
    <row r="737" spans="1:4">
      <c r="A737" s="261">
        <v>810131</v>
      </c>
      <c r="B737" t="s">
        <v>81774</v>
      </c>
      <c r="D737" t="str">
        <f t="shared" si="11"/>
        <v>810131 Chinese Student Association</v>
      </c>
    </row>
    <row r="738" spans="1:4">
      <c r="A738" s="261">
        <v>810132</v>
      </c>
      <c r="B738" t="s">
        <v>81775</v>
      </c>
      <c r="D738" t="str">
        <f t="shared" si="11"/>
        <v>810132 Chinese Students and Scholars Association</v>
      </c>
    </row>
    <row r="739" spans="1:4">
      <c r="A739" s="261">
        <v>810133</v>
      </c>
      <c r="B739" t="s">
        <v>81776</v>
      </c>
      <c r="D739" t="str">
        <f t="shared" si="11"/>
        <v>810133 Chinese Undergrad Student Union</v>
      </c>
    </row>
    <row r="740" spans="1:4">
      <c r="A740" s="261">
        <v>810134</v>
      </c>
      <c r="B740" t="s">
        <v>81777</v>
      </c>
      <c r="D740" t="str">
        <f t="shared" si="11"/>
        <v>810134 Chinese Union</v>
      </c>
    </row>
    <row r="741" spans="1:4">
      <c r="A741" s="261">
        <v>810135</v>
      </c>
      <c r="B741" t="s">
        <v>81778</v>
      </c>
      <c r="D741" t="str">
        <f t="shared" si="11"/>
        <v>810135 Christian Veterinary Fellowship</v>
      </c>
    </row>
    <row r="742" spans="1:4">
      <c r="A742" s="261">
        <v>810136</v>
      </c>
      <c r="B742" t="s">
        <v>81779</v>
      </c>
      <c r="D742" t="str">
        <f t="shared" si="11"/>
        <v>810136 Christian Science Organization</v>
      </c>
    </row>
    <row r="743" spans="1:4">
      <c r="A743" s="261">
        <v>810137</v>
      </c>
      <c r="B743" t="s">
        <v>81780</v>
      </c>
      <c r="D743" t="str">
        <f t="shared" si="11"/>
        <v>810137 Christians on Campus at UC Davis</v>
      </c>
    </row>
    <row r="744" spans="1:4">
      <c r="A744" s="261">
        <v>810138</v>
      </c>
      <c r="B744" t="s">
        <v>81781</v>
      </c>
      <c r="D744" t="str">
        <f t="shared" si="11"/>
        <v>810138 Churro Club</v>
      </c>
    </row>
    <row r="745" spans="1:4">
      <c r="A745" s="261">
        <v>810139</v>
      </c>
      <c r="B745" t="s">
        <v>81782</v>
      </c>
      <c r="D745" t="str">
        <f t="shared" si="11"/>
        <v>810139 Circle K International</v>
      </c>
    </row>
    <row r="746" spans="1:4">
      <c r="A746" s="261">
        <v>810140</v>
      </c>
      <c r="B746" t="s">
        <v>81783</v>
      </c>
      <c r="D746" t="str">
        <f t="shared" si="11"/>
        <v>810140 Class of 2021 School of Vet Medicine</v>
      </c>
    </row>
    <row r="747" spans="1:4">
      <c r="A747" s="261">
        <v>810141</v>
      </c>
      <c r="B747" t="s">
        <v>81784</v>
      </c>
      <c r="D747" t="str">
        <f t="shared" si="11"/>
        <v>810141 Class of 2021 School of Veterinary Medicine</v>
      </c>
    </row>
    <row r="748" spans="1:4">
      <c r="A748" s="261">
        <v>810143</v>
      </c>
      <c r="B748" t="s">
        <v>81785</v>
      </c>
      <c r="D748" t="str">
        <f t="shared" si="11"/>
        <v>810143 Class of 2023 School of Vet Med</v>
      </c>
    </row>
    <row r="749" spans="1:4">
      <c r="A749" s="261">
        <v>810145</v>
      </c>
      <c r="B749" t="s">
        <v>81786</v>
      </c>
      <c r="D749" t="str">
        <f t="shared" si="11"/>
        <v>810145 Class Studies Association</v>
      </c>
    </row>
    <row r="750" spans="1:4">
      <c r="A750" s="261">
        <v>810146</v>
      </c>
      <c r="B750" t="s">
        <v>81787</v>
      </c>
      <c r="D750" t="str">
        <f t="shared" si="11"/>
        <v>810146 Classical Studies Association</v>
      </c>
    </row>
    <row r="751" spans="1:4">
      <c r="A751" s="261">
        <v>810147</v>
      </c>
      <c r="B751" t="s">
        <v>81788</v>
      </c>
      <c r="D751" t="str">
        <f t="shared" si="11"/>
        <v>810147 Cleftomaniacs</v>
      </c>
    </row>
    <row r="752" spans="1:4">
      <c r="A752" s="261">
        <v>810148</v>
      </c>
      <c r="B752" t="s">
        <v>81789</v>
      </c>
      <c r="D752" t="str">
        <f t="shared" si="11"/>
        <v>810148 Climate Reality Project Campus Corps</v>
      </c>
    </row>
    <row r="753" spans="1:4">
      <c r="A753" s="261">
        <v>810149</v>
      </c>
      <c r="B753" t="s">
        <v>81790</v>
      </c>
      <c r="D753" t="str">
        <f t="shared" si="11"/>
        <v>810149 Clinica Tepati</v>
      </c>
    </row>
    <row r="754" spans="1:4">
      <c r="A754" s="261">
        <v>810150</v>
      </c>
      <c r="B754" t="s">
        <v>81791</v>
      </c>
      <c r="D754" t="str">
        <f t="shared" si="11"/>
        <v>810150 Coalition of African Diaspora Student Athletes</v>
      </c>
    </row>
    <row r="755" spans="1:4">
      <c r="A755" s="261">
        <v>810151</v>
      </c>
      <c r="B755" t="s">
        <v>81792</v>
      </c>
      <c r="D755" t="str">
        <f t="shared" si="11"/>
        <v>810151 Coastal Cleanup Crew</v>
      </c>
    </row>
    <row r="756" spans="1:4">
      <c r="A756" s="261">
        <v>810152</v>
      </c>
      <c r="B756" t="s">
        <v>81793</v>
      </c>
      <c r="D756" t="str">
        <f t="shared" si="11"/>
        <v>810152 Cognitive Science Club</v>
      </c>
    </row>
    <row r="757" spans="1:4">
      <c r="A757" s="261">
        <v>810153</v>
      </c>
      <c r="B757" t="s">
        <v>81794</v>
      </c>
      <c r="D757" t="str">
        <f t="shared" si="11"/>
        <v>810153 Collective Hobbies of Japanese Animation</v>
      </c>
    </row>
    <row r="758" spans="1:4">
      <c r="A758" s="261">
        <v>810154</v>
      </c>
      <c r="B758" t="s">
        <v>81795</v>
      </c>
      <c r="D758" t="str">
        <f t="shared" si="11"/>
        <v>810154 College Life Christian Fellowship Cl</v>
      </c>
    </row>
    <row r="759" spans="1:4">
      <c r="A759" s="261">
        <v>810155</v>
      </c>
      <c r="B759" t="s">
        <v>81796</v>
      </c>
      <c r="D759" t="str">
        <f t="shared" si="11"/>
        <v>810155 Colleges Against Cancer</v>
      </c>
    </row>
    <row r="760" spans="1:4">
      <c r="A760" s="261">
        <v>810156</v>
      </c>
      <c r="B760" t="s">
        <v>81797</v>
      </c>
      <c r="D760" t="str">
        <f t="shared" si="11"/>
        <v>810156 Collegiate 4H at UC Davis</v>
      </c>
    </row>
    <row r="761" spans="1:4">
      <c r="A761" s="261">
        <v>810157</v>
      </c>
      <c r="B761" t="s">
        <v>81798</v>
      </c>
      <c r="D761" t="str">
        <f t="shared" si="11"/>
        <v>810157 Communication Club at UC Davis</v>
      </c>
    </row>
    <row r="762" spans="1:4">
      <c r="A762" s="261">
        <v>810158</v>
      </c>
      <c r="B762" t="s">
        <v>81799</v>
      </c>
      <c r="D762" t="str">
        <f t="shared" si="11"/>
        <v>810158 Community and Regional Development Students</v>
      </c>
    </row>
    <row r="763" spans="1:4">
      <c r="A763" s="261">
        <v>810159</v>
      </c>
      <c r="B763" t="s">
        <v>81800</v>
      </c>
      <c r="D763" t="str">
        <f t="shared" si="11"/>
        <v>810159 Computer Science for Kids</v>
      </c>
    </row>
    <row r="764" spans="1:4">
      <c r="A764" s="261">
        <v>810160</v>
      </c>
      <c r="B764" t="s">
        <v>81801</v>
      </c>
      <c r="D764" t="str">
        <f t="shared" si="11"/>
        <v>810160 Concrete Canoe</v>
      </c>
    </row>
    <row r="765" spans="1:4">
      <c r="A765" s="261">
        <v>810161</v>
      </c>
      <c r="B765" t="s">
        <v>81802</v>
      </c>
      <c r="D765" t="str">
        <f t="shared" si="11"/>
        <v>810161 Consult Your Community</v>
      </c>
    </row>
    <row r="766" spans="1:4">
      <c r="A766" s="261">
        <v>810162</v>
      </c>
      <c r="B766" t="s">
        <v>81803</v>
      </c>
      <c r="D766" t="str">
        <f t="shared" si="11"/>
        <v>810162 Cricket Club at UC Davis</v>
      </c>
    </row>
    <row r="767" spans="1:4">
      <c r="A767" s="261">
        <v>810163</v>
      </c>
      <c r="B767" t="s">
        <v>81804</v>
      </c>
      <c r="D767" t="str">
        <f t="shared" si="11"/>
        <v>810163 Cyber Security Club</v>
      </c>
    </row>
    <row r="768" spans="1:4">
      <c r="A768" s="261">
        <v>810164</v>
      </c>
      <c r="B768" t="s">
        <v>81805</v>
      </c>
      <c r="D768" t="str">
        <f t="shared" si="11"/>
        <v>810164 Davis Accounting Society</v>
      </c>
    </row>
    <row r="769" spans="1:4">
      <c r="A769" s="261">
        <v>810165</v>
      </c>
      <c r="B769" t="s">
        <v>81806</v>
      </c>
      <c r="D769" t="str">
        <f t="shared" si="11"/>
        <v>810165 Davis Aggies Lions Club</v>
      </c>
    </row>
    <row r="770" spans="1:4">
      <c r="A770" s="261">
        <v>810166</v>
      </c>
      <c r="B770" t="s">
        <v>81807</v>
      </c>
      <c r="D770" t="str">
        <f t="shared" si="11"/>
        <v>810166 Davis Alt Protein Project</v>
      </c>
    </row>
    <row r="771" spans="1:4">
      <c r="A771" s="261">
        <v>810167</v>
      </c>
      <c r="B771" t="s">
        <v>81808</v>
      </c>
      <c r="D771" t="str">
        <f t="shared" ref="D771:D834" si="12">A771&amp;" "&amp;B771</f>
        <v>810167 Davis Anime Club</v>
      </c>
    </row>
    <row r="772" spans="1:4">
      <c r="A772" s="261">
        <v>810168</v>
      </c>
      <c r="B772" t="s">
        <v>81809</v>
      </c>
      <c r="D772" t="str">
        <f t="shared" si="12"/>
        <v>810168 Davis Ballet Company</v>
      </c>
    </row>
    <row r="773" spans="1:4">
      <c r="A773" s="261">
        <v>810169</v>
      </c>
      <c r="B773" t="s">
        <v>81810</v>
      </c>
      <c r="D773" t="str">
        <f t="shared" si="12"/>
        <v>810169 Davis Ballroom Dance</v>
      </c>
    </row>
    <row r="774" spans="1:4">
      <c r="A774" s="261">
        <v>810170</v>
      </c>
      <c r="B774" t="s">
        <v>81811</v>
      </c>
      <c r="D774" t="str">
        <f t="shared" si="12"/>
        <v>810170 Davis Bhangra Crew</v>
      </c>
    </row>
    <row r="775" spans="1:4">
      <c r="A775" s="261">
        <v>810171</v>
      </c>
      <c r="B775" t="s">
        <v>81812</v>
      </c>
      <c r="D775" t="str">
        <f t="shared" si="12"/>
        <v>810171 Davis Chamber Choir</v>
      </c>
    </row>
    <row r="776" spans="1:4">
      <c r="A776" s="261">
        <v>810172</v>
      </c>
      <c r="B776" t="s">
        <v>81813</v>
      </c>
      <c r="D776" t="str">
        <f t="shared" si="12"/>
        <v>810172 Davis Chinese Dancers</v>
      </c>
    </row>
    <row r="777" spans="1:4">
      <c r="A777" s="261">
        <v>810173</v>
      </c>
      <c r="B777" t="s">
        <v>81814</v>
      </c>
      <c r="D777" t="str">
        <f t="shared" si="12"/>
        <v>810173 Davis Chinese Orchestra</v>
      </c>
    </row>
    <row r="778" spans="1:4">
      <c r="A778" s="261">
        <v>810174</v>
      </c>
      <c r="B778" t="s">
        <v>81815</v>
      </c>
      <c r="D778" t="str">
        <f t="shared" si="12"/>
        <v>810174 Davis Christian Fellowship</v>
      </c>
    </row>
    <row r="779" spans="1:4">
      <c r="A779" s="261">
        <v>810175</v>
      </c>
      <c r="B779" t="s">
        <v>81816</v>
      </c>
      <c r="D779" t="str">
        <f t="shared" si="12"/>
        <v>810175 Davis College Republicans</v>
      </c>
    </row>
    <row r="780" spans="1:4">
      <c r="A780" s="261">
        <v>810176</v>
      </c>
      <c r="B780" t="s">
        <v>81817</v>
      </c>
      <c r="D780" t="str">
        <f t="shared" si="12"/>
        <v>810176 Davis Collegiate Panhellenic Association</v>
      </c>
    </row>
    <row r="781" spans="1:4">
      <c r="A781" s="261">
        <v>810177</v>
      </c>
      <c r="B781" t="s">
        <v>81818</v>
      </c>
      <c r="D781" t="str">
        <f t="shared" si="12"/>
        <v>810177 Davis Computer Science Club</v>
      </c>
    </row>
    <row r="782" spans="1:4">
      <c r="A782" s="261">
        <v>810178</v>
      </c>
      <c r="B782" t="s">
        <v>81819</v>
      </c>
      <c r="D782" t="str">
        <f t="shared" si="12"/>
        <v>810178 Davis Culchies Hurling</v>
      </c>
    </row>
    <row r="783" spans="1:4">
      <c r="A783" s="261">
        <v>810179</v>
      </c>
      <c r="B783" t="s">
        <v>81820</v>
      </c>
      <c r="D783" t="str">
        <f t="shared" si="12"/>
        <v>810179 Davis Dance Marathon</v>
      </c>
    </row>
    <row r="784" spans="1:4">
      <c r="A784" s="261">
        <v>810180</v>
      </c>
      <c r="B784" t="s">
        <v>81821</v>
      </c>
      <c r="D784" t="str">
        <f t="shared" si="12"/>
        <v>810180 Davis Democratic Socialists</v>
      </c>
    </row>
    <row r="785" spans="1:4">
      <c r="A785" s="261">
        <v>810181</v>
      </c>
      <c r="B785" t="s">
        <v>81822</v>
      </c>
      <c r="D785" t="str">
        <f t="shared" si="12"/>
        <v>810181 Davis Drone Club</v>
      </c>
    </row>
    <row r="786" spans="1:4">
      <c r="A786" s="261">
        <v>810182</v>
      </c>
      <c r="B786" t="s">
        <v>81823</v>
      </c>
      <c r="D786" t="str">
        <f t="shared" si="12"/>
        <v>810182 Davis Enology and Viticulture Organization DEVO</v>
      </c>
    </row>
    <row r="787" spans="1:4">
      <c r="A787" s="261">
        <v>810183</v>
      </c>
      <c r="B787" t="s">
        <v>81824</v>
      </c>
      <c r="D787" t="str">
        <f t="shared" si="12"/>
        <v>810183 Davis Fandom Forward</v>
      </c>
    </row>
    <row r="788" spans="1:4">
      <c r="A788" s="261">
        <v>810184</v>
      </c>
      <c r="B788" t="s">
        <v>81825</v>
      </c>
      <c r="D788" t="str">
        <f t="shared" si="12"/>
        <v>810184 Davis Filmmaking Society</v>
      </c>
    </row>
    <row r="789" spans="1:4">
      <c r="A789" s="261">
        <v>810185</v>
      </c>
      <c r="B789" t="s">
        <v>81826</v>
      </c>
      <c r="D789" t="str">
        <f t="shared" si="12"/>
        <v>810185 Davis Financial Analyst Society</v>
      </c>
    </row>
    <row r="790" spans="1:4">
      <c r="A790" s="261">
        <v>810186</v>
      </c>
      <c r="B790" t="s">
        <v>81827</v>
      </c>
      <c r="D790" t="str">
        <f t="shared" si="12"/>
        <v>810186 Davis Fusion Dance</v>
      </c>
    </row>
    <row r="791" spans="1:4">
      <c r="A791" s="261">
        <v>810187</v>
      </c>
      <c r="B791" t="s">
        <v>81828</v>
      </c>
      <c r="D791" t="str">
        <f t="shared" si="12"/>
        <v>810187 Davis Hiking Club</v>
      </c>
    </row>
    <row r="792" spans="1:4">
      <c r="A792" s="261">
        <v>810188</v>
      </c>
      <c r="B792" t="s">
        <v>81829</v>
      </c>
      <c r="D792" t="str">
        <f t="shared" si="12"/>
        <v>810188 Davis Housing Svcs Agency Acct Homestay</v>
      </c>
    </row>
    <row r="793" spans="1:4">
      <c r="A793" s="261">
        <v>810189</v>
      </c>
      <c r="B793" t="s">
        <v>81830</v>
      </c>
      <c r="D793" t="str">
        <f t="shared" si="12"/>
        <v>810189 Davis Melee</v>
      </c>
    </row>
    <row r="794" spans="1:4">
      <c r="A794" s="261">
        <v>810190</v>
      </c>
      <c r="B794" t="s">
        <v>81831</v>
      </c>
      <c r="D794" t="str">
        <f t="shared" si="12"/>
        <v>810190 Davis Nerf Club</v>
      </c>
    </row>
    <row r="795" spans="1:4">
      <c r="A795" s="261">
        <v>810191</v>
      </c>
      <c r="B795" t="s">
        <v>81832</v>
      </c>
      <c r="D795" t="str">
        <f t="shared" si="12"/>
        <v>810191 Davis Personal Development Club</v>
      </c>
    </row>
    <row r="796" spans="1:4">
      <c r="A796" s="261">
        <v>810192</v>
      </c>
      <c r="B796" t="s">
        <v>81833</v>
      </c>
      <c r="D796" t="str">
        <f t="shared" si="12"/>
        <v>810192 Davis Plastic Models</v>
      </c>
    </row>
    <row r="797" spans="1:4">
      <c r="A797" s="261">
        <v>810193</v>
      </c>
      <c r="B797" t="s">
        <v>81834</v>
      </c>
      <c r="D797" t="str">
        <f t="shared" si="12"/>
        <v>810193 Davis Political Review</v>
      </c>
    </row>
    <row r="798" spans="1:4">
      <c r="A798" s="261">
        <v>810194</v>
      </c>
      <c r="B798" t="s">
        <v>81835</v>
      </c>
      <c r="D798" t="str">
        <f t="shared" si="12"/>
        <v>810194 Davis Pre Med SOMA</v>
      </c>
    </row>
    <row r="799" spans="1:4">
      <c r="A799" s="261">
        <v>810195</v>
      </c>
      <c r="B799" t="s">
        <v>81836</v>
      </c>
      <c r="D799" t="str">
        <f t="shared" si="12"/>
        <v>810195 Davis Predental Society</v>
      </c>
    </row>
    <row r="800" spans="1:4">
      <c r="A800" s="261">
        <v>810196</v>
      </c>
      <c r="B800" t="s">
        <v>81837</v>
      </c>
      <c r="D800" t="str">
        <f t="shared" si="12"/>
        <v>810196 Davis Premed Soma</v>
      </c>
    </row>
    <row r="801" spans="1:4">
      <c r="A801" s="261">
        <v>810197</v>
      </c>
      <c r="B801" t="s">
        <v>81838</v>
      </c>
      <c r="D801" t="str">
        <f t="shared" si="12"/>
        <v>810197 Davis Puppy Pals</v>
      </c>
    </row>
    <row r="802" spans="1:4">
      <c r="A802" s="261">
        <v>810198</v>
      </c>
      <c r="B802" t="s">
        <v>81839</v>
      </c>
      <c r="D802" t="str">
        <f t="shared" si="12"/>
        <v>810198 Davis Racing Dragons Team DRD</v>
      </c>
    </row>
    <row r="803" spans="1:4">
      <c r="A803" s="261">
        <v>810199</v>
      </c>
      <c r="B803" t="s">
        <v>81840</v>
      </c>
      <c r="D803" t="str">
        <f t="shared" si="12"/>
        <v>810199 Davis Roleplaying Activities and Gaming</v>
      </c>
    </row>
    <row r="804" spans="1:4">
      <c r="A804" s="261">
        <v>810200</v>
      </c>
      <c r="B804" t="s">
        <v>81841</v>
      </c>
      <c r="D804" t="str">
        <f t="shared" si="12"/>
        <v>810200 Davis Roleplaying and Activities and Gaming</v>
      </c>
    </row>
    <row r="805" spans="1:4">
      <c r="A805" s="261">
        <v>810201</v>
      </c>
      <c r="B805" t="s">
        <v>81842</v>
      </c>
      <c r="D805" t="str">
        <f t="shared" si="12"/>
        <v>810201 Davis Sailing Team</v>
      </c>
    </row>
    <row r="806" spans="1:4">
      <c r="A806" s="261">
        <v>810202</v>
      </c>
      <c r="B806" t="s">
        <v>81843</v>
      </c>
      <c r="D806" t="str">
        <f t="shared" si="12"/>
        <v>810202 Davis Scuba</v>
      </c>
    </row>
    <row r="807" spans="1:4">
      <c r="A807" s="261">
        <v>810203</v>
      </c>
      <c r="B807" t="s">
        <v>81844</v>
      </c>
      <c r="D807" t="str">
        <f t="shared" si="12"/>
        <v>810203 Davis Student Veteran Organization</v>
      </c>
    </row>
    <row r="808" spans="1:4">
      <c r="A808" s="261">
        <v>810204</v>
      </c>
      <c r="B808" t="s">
        <v>81845</v>
      </c>
      <c r="D808" t="str">
        <f t="shared" si="12"/>
        <v>810204 Davis Supply Chain Management Society SCM</v>
      </c>
    </row>
    <row r="809" spans="1:4">
      <c r="A809" s="261">
        <v>810205</v>
      </c>
      <c r="B809" t="s">
        <v>81846</v>
      </c>
      <c r="D809" t="str">
        <f t="shared" si="12"/>
        <v>810205 Davis Swing Dancers</v>
      </c>
    </row>
    <row r="810" spans="1:4">
      <c r="A810" s="261">
        <v>810206</v>
      </c>
      <c r="B810" t="s">
        <v>81847</v>
      </c>
      <c r="D810" t="str">
        <f t="shared" si="12"/>
        <v>810206 Davis Theatre and Comedy Club</v>
      </c>
    </row>
    <row r="811" spans="1:4">
      <c r="A811" s="261">
        <v>810207</v>
      </c>
      <c r="B811" t="s">
        <v>81848</v>
      </c>
      <c r="D811" t="str">
        <f t="shared" si="12"/>
        <v>810207 Davis Women In Business</v>
      </c>
    </row>
    <row r="812" spans="1:4">
      <c r="A812" s="261">
        <v>810208</v>
      </c>
      <c r="B812" t="s">
        <v>81849</v>
      </c>
      <c r="D812" t="str">
        <f t="shared" si="12"/>
        <v>810208 Davis Wushu</v>
      </c>
    </row>
    <row r="813" spans="1:4">
      <c r="A813" s="261">
        <v>810209</v>
      </c>
      <c r="B813" t="s">
        <v>81850</v>
      </c>
      <c r="D813" t="str">
        <f t="shared" si="12"/>
        <v>810209 Davis Wushu Kung Fu Club</v>
      </c>
    </row>
    <row r="814" spans="1:4">
      <c r="A814" s="261">
        <v>810210</v>
      </c>
      <c r="B814" t="s">
        <v>81851</v>
      </c>
      <c r="D814" t="str">
        <f t="shared" si="12"/>
        <v>810210 Debate at UC Davis</v>
      </c>
    </row>
    <row r="815" spans="1:4">
      <c r="A815" s="261">
        <v>810211</v>
      </c>
      <c r="B815" t="s">
        <v>81852</v>
      </c>
      <c r="D815" t="str">
        <f t="shared" si="12"/>
        <v>810211 Design Careers Club</v>
      </c>
    </row>
    <row r="816" spans="1:4">
      <c r="A816" s="261">
        <v>810212</v>
      </c>
      <c r="B816" t="s">
        <v>81853</v>
      </c>
      <c r="D816" t="str">
        <f t="shared" si="12"/>
        <v>810212 Design for America</v>
      </c>
    </row>
    <row r="817" spans="1:4">
      <c r="A817" s="261">
        <v>810213</v>
      </c>
      <c r="B817" t="s">
        <v>81854</v>
      </c>
      <c r="D817" t="str">
        <f t="shared" si="12"/>
        <v>810213 Design for America at UC Davis</v>
      </c>
    </row>
    <row r="818" spans="1:4">
      <c r="A818" s="261">
        <v>810214</v>
      </c>
      <c r="B818" t="s">
        <v>81855</v>
      </c>
      <c r="D818" t="str">
        <f t="shared" si="12"/>
        <v>810214 Deutsch Club at UC Davis</v>
      </c>
    </row>
    <row r="819" spans="1:4">
      <c r="A819" s="261">
        <v>810215</v>
      </c>
      <c r="B819" t="s">
        <v>81856</v>
      </c>
      <c r="D819" t="str">
        <f t="shared" si="12"/>
        <v>810215 Diabetes Advocacy and Awareness DAAG</v>
      </c>
    </row>
    <row r="820" spans="1:4">
      <c r="A820" s="261">
        <v>810216</v>
      </c>
      <c r="B820" t="s">
        <v>81857</v>
      </c>
      <c r="D820" t="str">
        <f t="shared" si="12"/>
        <v>810216 Diversity in STEM Coalition DISC</v>
      </c>
    </row>
    <row r="821" spans="1:4">
      <c r="A821" s="261">
        <v>810217</v>
      </c>
      <c r="B821" t="s">
        <v>81858</v>
      </c>
      <c r="D821" t="str">
        <f t="shared" si="12"/>
        <v>810217 DJ Club</v>
      </c>
    </row>
    <row r="822" spans="1:4">
      <c r="A822" s="261">
        <v>810219</v>
      </c>
      <c r="B822" t="s">
        <v>81859</v>
      </c>
      <c r="D822" t="str">
        <f t="shared" si="12"/>
        <v>810219 Economics and Business Student Association</v>
      </c>
    </row>
    <row r="823" spans="1:4">
      <c r="A823" s="261">
        <v>810220</v>
      </c>
      <c r="B823" t="s">
        <v>81860</v>
      </c>
      <c r="D823" t="str">
        <f t="shared" si="12"/>
        <v>810220 Economics Club</v>
      </c>
    </row>
    <row r="824" spans="1:4">
      <c r="A824" s="261">
        <v>810221</v>
      </c>
      <c r="B824" t="s">
        <v>81861</v>
      </c>
      <c r="D824" t="str">
        <f t="shared" si="12"/>
        <v>810221 EJUC Environmental Justice For</v>
      </c>
    </row>
    <row r="825" spans="1:4">
      <c r="A825" s="261">
        <v>810222</v>
      </c>
      <c r="B825" t="s">
        <v>81862</v>
      </c>
      <c r="D825" t="str">
        <f t="shared" si="12"/>
        <v>810222 Electrical Computer Engineering Grad Students</v>
      </c>
    </row>
    <row r="826" spans="1:4">
      <c r="A826" s="261">
        <v>810223</v>
      </c>
      <c r="B826" t="s">
        <v>81863</v>
      </c>
      <c r="D826" t="str">
        <f t="shared" si="12"/>
        <v>810223 Elite Dance Company</v>
      </c>
    </row>
    <row r="827" spans="1:4">
      <c r="A827" s="261">
        <v>810224</v>
      </c>
      <c r="B827" t="s">
        <v>81864</v>
      </c>
      <c r="D827" t="str">
        <f t="shared" si="12"/>
        <v>810224 Emergency Medicine Experience Club</v>
      </c>
    </row>
    <row r="828" spans="1:4">
      <c r="A828" s="261">
        <v>810225</v>
      </c>
      <c r="B828" t="s">
        <v>81865</v>
      </c>
      <c r="D828" t="str">
        <f t="shared" si="12"/>
        <v>810225 Emergency Medicine Research Assoc Pro</v>
      </c>
    </row>
    <row r="829" spans="1:4">
      <c r="A829" s="261">
        <v>810226</v>
      </c>
      <c r="B829" t="s">
        <v>81866</v>
      </c>
      <c r="D829" t="str">
        <f t="shared" si="12"/>
        <v>810226 Empowered Arab Sisterhood</v>
      </c>
    </row>
    <row r="830" spans="1:4">
      <c r="A830" s="261">
        <v>810227</v>
      </c>
      <c r="B830" t="s">
        <v>81867</v>
      </c>
      <c r="D830" t="str">
        <f t="shared" si="12"/>
        <v>810227 Energy Club at UC Davis</v>
      </c>
    </row>
    <row r="831" spans="1:4">
      <c r="A831" s="261">
        <v>810228</v>
      </c>
      <c r="B831" t="s">
        <v>81868</v>
      </c>
      <c r="D831" t="str">
        <f t="shared" si="12"/>
        <v>810228 Engineering Joint Council</v>
      </c>
    </row>
    <row r="832" spans="1:4">
      <c r="A832" s="261">
        <v>810229</v>
      </c>
      <c r="B832" t="s">
        <v>81869</v>
      </c>
      <c r="D832" t="str">
        <f t="shared" si="12"/>
        <v>810229 Engineers without Borders at UC Davis</v>
      </c>
    </row>
    <row r="833" spans="1:4">
      <c r="A833" s="261">
        <v>810230</v>
      </c>
      <c r="B833" t="s">
        <v>81870</v>
      </c>
      <c r="D833" t="str">
        <f t="shared" si="12"/>
        <v>810230 English Country Dancers</v>
      </c>
    </row>
    <row r="834" spans="1:4">
      <c r="A834" s="261">
        <v>810231</v>
      </c>
      <c r="B834" t="s">
        <v>81871</v>
      </c>
      <c r="D834" t="str">
        <f t="shared" si="12"/>
        <v>810231 Entomology Club at UC Davis</v>
      </c>
    </row>
    <row r="835" spans="1:4">
      <c r="A835" s="261">
        <v>810232</v>
      </c>
      <c r="B835" t="s">
        <v>81872</v>
      </c>
      <c r="D835" t="str">
        <f t="shared" ref="D835:D898" si="13">A835&amp;" "&amp;B835</f>
        <v>810232 Environmental Club</v>
      </c>
    </row>
    <row r="836" spans="1:4">
      <c r="A836" s="261">
        <v>810234</v>
      </c>
      <c r="B836" t="s">
        <v>81873</v>
      </c>
      <c r="D836" t="str">
        <f t="shared" si="13"/>
        <v>810234 Environmental Toxicology Club</v>
      </c>
    </row>
    <row r="837" spans="1:4">
      <c r="A837" s="261">
        <v>810235</v>
      </c>
      <c r="B837" t="s">
        <v>81874</v>
      </c>
      <c r="D837" t="str">
        <f t="shared" si="13"/>
        <v>810235 Epidemiology Graduate Group Students</v>
      </c>
    </row>
    <row r="838" spans="1:4">
      <c r="A838" s="261">
        <v>810236</v>
      </c>
      <c r="B838" t="s">
        <v>81875</v>
      </c>
      <c r="D838" t="str">
        <f t="shared" si="13"/>
        <v>810236 Equine Medicine Club EMC SCAAEP</v>
      </c>
    </row>
    <row r="839" spans="1:4">
      <c r="A839" s="261">
        <v>810237</v>
      </c>
      <c r="B839" t="s">
        <v>81876</v>
      </c>
      <c r="D839" t="str">
        <f t="shared" si="13"/>
        <v>810237 Equity In Science Technology Engineering Math and Ent</v>
      </c>
    </row>
    <row r="840" spans="1:4">
      <c r="A840" s="261">
        <v>810238</v>
      </c>
      <c r="B840" t="s">
        <v>81877</v>
      </c>
      <c r="D840" t="str">
        <f t="shared" si="13"/>
        <v>810238 Eritrean Ethiopian Student Association</v>
      </c>
    </row>
    <row r="841" spans="1:4">
      <c r="A841" s="261">
        <v>810239</v>
      </c>
      <c r="B841" t="s">
        <v>81878</v>
      </c>
      <c r="D841" t="str">
        <f t="shared" si="13"/>
        <v>810239 Faces of African Muslim Students at UC Davis</v>
      </c>
    </row>
    <row r="842" spans="1:4">
      <c r="A842" s="261">
        <v>810240</v>
      </c>
      <c r="B842" t="s">
        <v>81879</v>
      </c>
      <c r="D842" t="str">
        <f t="shared" si="13"/>
        <v>810240 Faces of African Muslims</v>
      </c>
    </row>
    <row r="843" spans="1:4">
      <c r="A843" s="261">
        <v>810241</v>
      </c>
      <c r="B843" t="s">
        <v>81880</v>
      </c>
      <c r="D843" t="str">
        <f t="shared" si="13"/>
        <v>810241 Fashion and Design Society FADS</v>
      </c>
    </row>
    <row r="844" spans="1:4">
      <c r="A844" s="261">
        <v>810242</v>
      </c>
      <c r="B844" t="s">
        <v>81881</v>
      </c>
      <c r="D844" t="str">
        <f t="shared" si="13"/>
        <v>810242 Feline Medicine Club</v>
      </c>
    </row>
    <row r="845" spans="1:4">
      <c r="A845" s="261">
        <v>810243</v>
      </c>
      <c r="B845" t="s">
        <v>81882</v>
      </c>
      <c r="D845" t="str">
        <f t="shared" si="13"/>
        <v>810243 Fellowship of Christian Grads</v>
      </c>
    </row>
    <row r="846" spans="1:4">
      <c r="A846" s="261">
        <v>810244</v>
      </c>
      <c r="B846" t="s">
        <v>81883</v>
      </c>
      <c r="D846" t="str">
        <f t="shared" si="13"/>
        <v>810244 Fellowship of Coptic Christian Students</v>
      </c>
    </row>
    <row r="847" spans="1:4">
      <c r="A847" s="261">
        <v>810245</v>
      </c>
      <c r="B847" t="s">
        <v>81884</v>
      </c>
      <c r="D847" t="str">
        <f t="shared" si="13"/>
        <v>810245 Figure Drawing Club</v>
      </c>
    </row>
    <row r="848" spans="1:4">
      <c r="A848" s="261">
        <v>810246</v>
      </c>
      <c r="B848" t="s">
        <v>81885</v>
      </c>
      <c r="D848" t="str">
        <f t="shared" si="13"/>
        <v>810246 Figure Skating Club at UC Davis</v>
      </c>
    </row>
    <row r="849" spans="1:4">
      <c r="A849" s="261">
        <v>810247</v>
      </c>
      <c r="B849" t="s">
        <v>81886</v>
      </c>
      <c r="D849" t="str">
        <f t="shared" si="13"/>
        <v>810247 Filipino Association For Health Careers</v>
      </c>
    </row>
    <row r="850" spans="1:4">
      <c r="A850" s="261">
        <v>810248</v>
      </c>
      <c r="B850" t="s">
        <v>81887</v>
      </c>
      <c r="D850" t="str">
        <f t="shared" si="13"/>
        <v>810248 Filipinos in Liberal Arts and Humanities</v>
      </c>
    </row>
    <row r="851" spans="1:4">
      <c r="A851" s="261">
        <v>810249</v>
      </c>
      <c r="B851" t="s">
        <v>81888</v>
      </c>
      <c r="D851" t="str">
        <f t="shared" si="13"/>
        <v>810249 Filipinx Association For Health Careers</v>
      </c>
    </row>
    <row r="852" spans="1:4">
      <c r="A852" s="261">
        <v>810250</v>
      </c>
      <c r="B852" t="s">
        <v>81889</v>
      </c>
      <c r="D852" t="str">
        <f t="shared" si="13"/>
        <v>810250 Film Festival</v>
      </c>
    </row>
    <row r="853" spans="1:4">
      <c r="A853" s="261">
        <v>810251</v>
      </c>
      <c r="B853" t="s">
        <v>81890</v>
      </c>
      <c r="D853" t="str">
        <f t="shared" si="13"/>
        <v>810251 Finance and Investment Club</v>
      </c>
    </row>
    <row r="854" spans="1:4">
      <c r="A854" s="261">
        <v>810252</v>
      </c>
      <c r="B854" t="s">
        <v>81891</v>
      </c>
      <c r="D854" t="str">
        <f t="shared" si="13"/>
        <v>810252 Food Animal and Reproductive Medicine FARM</v>
      </c>
    </row>
    <row r="855" spans="1:4">
      <c r="A855" s="261">
        <v>810253</v>
      </c>
      <c r="B855" t="s">
        <v>81892</v>
      </c>
      <c r="D855" t="str">
        <f t="shared" si="13"/>
        <v>810253 Food Recovery Network at UC Davis</v>
      </c>
    </row>
    <row r="856" spans="1:4">
      <c r="A856" s="261">
        <v>810254</v>
      </c>
      <c r="B856" t="s">
        <v>81893</v>
      </c>
      <c r="D856" t="str">
        <f t="shared" si="13"/>
        <v>810254 Food Science Brewing Club</v>
      </c>
    </row>
    <row r="857" spans="1:4">
      <c r="A857" s="261">
        <v>810255</v>
      </c>
      <c r="B857" t="s">
        <v>81894</v>
      </c>
      <c r="D857" t="str">
        <f t="shared" si="13"/>
        <v>810255 Food Tech Club</v>
      </c>
    </row>
    <row r="858" spans="1:4">
      <c r="A858" s="261">
        <v>810256</v>
      </c>
      <c r="B858" t="s">
        <v>81895</v>
      </c>
      <c r="D858" t="str">
        <f t="shared" si="13"/>
        <v>810256 Forensic Science Student Org</v>
      </c>
    </row>
    <row r="859" spans="1:4">
      <c r="A859" s="261">
        <v>810257</v>
      </c>
      <c r="B859" t="s">
        <v>81896</v>
      </c>
      <c r="D859" t="str">
        <f t="shared" si="13"/>
        <v>810257 Foresight PreOptometry Club</v>
      </c>
    </row>
    <row r="860" spans="1:4">
      <c r="A860" s="261">
        <v>810258</v>
      </c>
      <c r="B860" t="s">
        <v>81897</v>
      </c>
      <c r="D860" t="str">
        <f t="shared" si="13"/>
        <v>810258 Fracture Program Club of UCD Vet School</v>
      </c>
    </row>
    <row r="861" spans="1:4">
      <c r="A861" s="261">
        <v>810259</v>
      </c>
      <c r="B861" t="s">
        <v>81898</v>
      </c>
      <c r="D861" t="str">
        <f t="shared" si="13"/>
        <v>810259 French Club at UC Davis</v>
      </c>
    </row>
    <row r="862" spans="1:4">
      <c r="A862" s="261">
        <v>810260</v>
      </c>
      <c r="B862" t="s">
        <v>81899</v>
      </c>
      <c r="D862" t="str">
        <f t="shared" si="13"/>
        <v>810260 Friends of Agriculture Student Teachers</v>
      </c>
    </row>
    <row r="863" spans="1:4">
      <c r="A863" s="261">
        <v>810261</v>
      </c>
      <c r="B863" t="s">
        <v>81900</v>
      </c>
      <c r="D863" t="str">
        <f t="shared" si="13"/>
        <v>810261 Future Female Electrical Engineers</v>
      </c>
    </row>
    <row r="864" spans="1:4">
      <c r="A864" s="261">
        <v>810262</v>
      </c>
      <c r="B864" t="s">
        <v>81901</v>
      </c>
      <c r="D864" t="str">
        <f t="shared" si="13"/>
        <v>810262 Game Development and Arts Club</v>
      </c>
    </row>
    <row r="865" spans="1:4">
      <c r="A865" s="261">
        <v>810263</v>
      </c>
      <c r="B865" t="s">
        <v>81902</v>
      </c>
      <c r="D865" t="str">
        <f t="shared" si="13"/>
        <v>810263 Genetic Counseling Club</v>
      </c>
    </row>
    <row r="866" spans="1:4">
      <c r="A866" s="261">
        <v>810264</v>
      </c>
      <c r="B866" t="s">
        <v>81903</v>
      </c>
      <c r="D866" t="str">
        <f t="shared" si="13"/>
        <v>810264 Genetics Club at UC Davis</v>
      </c>
    </row>
    <row r="867" spans="1:4">
      <c r="A867" s="261">
        <v>810265</v>
      </c>
      <c r="B867" t="s">
        <v>81904</v>
      </c>
      <c r="D867" t="str">
        <f t="shared" si="13"/>
        <v>810265 Geo Challenge</v>
      </c>
    </row>
    <row r="868" spans="1:4">
      <c r="A868" s="261">
        <v>810266</v>
      </c>
      <c r="B868" t="s">
        <v>81905</v>
      </c>
      <c r="D868" t="str">
        <f t="shared" si="13"/>
        <v>810266 Geology Club</v>
      </c>
    </row>
    <row r="869" spans="1:4">
      <c r="A869" s="261">
        <v>810267</v>
      </c>
      <c r="B869" t="s">
        <v>81906</v>
      </c>
      <c r="D869" t="str">
        <f t="shared" si="13"/>
        <v>810267 Geowall</v>
      </c>
    </row>
    <row r="870" spans="1:4">
      <c r="A870" s="261">
        <v>810268</v>
      </c>
      <c r="B870" t="s">
        <v>81907</v>
      </c>
      <c r="D870" t="str">
        <f t="shared" si="13"/>
        <v>810268 Girl Up</v>
      </c>
    </row>
    <row r="871" spans="1:4">
      <c r="A871" s="261">
        <v>810269</v>
      </c>
      <c r="B871" t="s">
        <v>81908</v>
      </c>
      <c r="D871" t="str">
        <f t="shared" si="13"/>
        <v>810269 Global Disease Biology Club at UC Davis</v>
      </c>
    </row>
    <row r="872" spans="1:4">
      <c r="A872" s="261">
        <v>810270</v>
      </c>
      <c r="B872" t="s">
        <v>81909</v>
      </c>
      <c r="D872" t="str">
        <f t="shared" si="13"/>
        <v>810270 Global Environmental Brigades</v>
      </c>
    </row>
    <row r="873" spans="1:4">
      <c r="A873" s="261">
        <v>810271</v>
      </c>
      <c r="B873" t="s">
        <v>81910</v>
      </c>
      <c r="D873" t="str">
        <f t="shared" si="13"/>
        <v>810271 Global Graduate Student Association</v>
      </c>
    </row>
    <row r="874" spans="1:4">
      <c r="A874" s="261">
        <v>810272</v>
      </c>
      <c r="B874" t="s">
        <v>81911</v>
      </c>
      <c r="D874" t="str">
        <f t="shared" si="13"/>
        <v>810272 Global Human Rights Brigade</v>
      </c>
    </row>
    <row r="875" spans="1:4">
      <c r="A875" s="261">
        <v>810273</v>
      </c>
      <c r="B875" t="s">
        <v>81912</v>
      </c>
      <c r="D875" t="str">
        <f t="shared" si="13"/>
        <v>810273 Global Medical Admissions Alliance</v>
      </c>
    </row>
    <row r="876" spans="1:4">
      <c r="A876" s="261">
        <v>810274</v>
      </c>
      <c r="B876" t="s">
        <v>81913</v>
      </c>
      <c r="D876" t="str">
        <f t="shared" si="13"/>
        <v>810274 Global Medical Brigades</v>
      </c>
    </row>
    <row r="877" spans="1:4">
      <c r="A877" s="261">
        <v>810275</v>
      </c>
      <c r="B877" t="s">
        <v>81914</v>
      </c>
      <c r="D877" t="str">
        <f t="shared" si="13"/>
        <v>810275 Global Medical Training</v>
      </c>
    </row>
    <row r="878" spans="1:4">
      <c r="A878" s="261">
        <v>810276</v>
      </c>
      <c r="B878" t="s">
        <v>81915</v>
      </c>
      <c r="D878" t="str">
        <f t="shared" si="13"/>
        <v>810276 Global Tea Club at UC Davis</v>
      </c>
    </row>
    <row r="879" spans="1:4">
      <c r="A879" s="261">
        <v>810277</v>
      </c>
      <c r="B879" t="s">
        <v>81916</v>
      </c>
      <c r="D879" t="str">
        <f t="shared" si="13"/>
        <v>810277 Global Veterinary Alliance</v>
      </c>
    </row>
    <row r="880" spans="1:4">
      <c r="A880" s="261">
        <v>810278</v>
      </c>
      <c r="B880" t="s">
        <v>81917</v>
      </c>
      <c r="D880" t="str">
        <f t="shared" si="13"/>
        <v>810278 Global Water Brigades</v>
      </c>
    </row>
    <row r="881" spans="1:4">
      <c r="A881" s="261">
        <v>810279</v>
      </c>
      <c r="B881" t="s">
        <v>81918</v>
      </c>
      <c r="D881" t="str">
        <f t="shared" si="13"/>
        <v>810279 Global Water Brigades at UC Davis</v>
      </c>
    </row>
    <row r="882" spans="1:4">
      <c r="A882" s="261">
        <v>810280</v>
      </c>
      <c r="B882" t="s">
        <v>81919</v>
      </c>
      <c r="D882" t="str">
        <f t="shared" si="13"/>
        <v>810280 Goals</v>
      </c>
    </row>
    <row r="883" spans="1:4">
      <c r="A883" s="261">
        <v>810281</v>
      </c>
      <c r="B883" t="s">
        <v>81920</v>
      </c>
      <c r="D883" t="str">
        <f t="shared" si="13"/>
        <v>810281 Grace Alive</v>
      </c>
    </row>
    <row r="884" spans="1:4">
      <c r="A884" s="261">
        <v>810282</v>
      </c>
      <c r="B884" t="s">
        <v>81921</v>
      </c>
      <c r="D884" t="str">
        <f t="shared" si="13"/>
        <v>810282 Grad Association of Political Science Students</v>
      </c>
    </row>
    <row r="885" spans="1:4">
      <c r="A885" s="261">
        <v>810283</v>
      </c>
      <c r="B885" t="s">
        <v>81922</v>
      </c>
      <c r="D885" t="str">
        <f t="shared" si="13"/>
        <v>810283 Graduate Arts Group</v>
      </c>
    </row>
    <row r="886" spans="1:4">
      <c r="A886" s="261">
        <v>810284</v>
      </c>
      <c r="B886" t="s">
        <v>81923</v>
      </c>
      <c r="D886" t="str">
        <f t="shared" si="13"/>
        <v>810284 Hackdavis</v>
      </c>
    </row>
    <row r="887" spans="1:4">
      <c r="A887" s="261">
        <v>810285</v>
      </c>
      <c r="B887" t="s">
        <v>81924</v>
      </c>
      <c r="D887" t="str">
        <f t="shared" si="13"/>
        <v>810285 Health Occ Students</v>
      </c>
    </row>
    <row r="888" spans="1:4">
      <c r="A888" s="261">
        <v>810286</v>
      </c>
      <c r="B888" t="s">
        <v>81925</v>
      </c>
      <c r="D888" t="str">
        <f t="shared" si="13"/>
        <v>810286 Health Occupations Students of America</v>
      </c>
    </row>
    <row r="889" spans="1:4">
      <c r="A889" s="261">
        <v>810287</v>
      </c>
      <c r="B889" t="s">
        <v>81926</v>
      </c>
      <c r="D889" t="str">
        <f t="shared" si="13"/>
        <v>810287 Hearts for the Homeless</v>
      </c>
    </row>
    <row r="890" spans="1:4">
      <c r="A890" s="261">
        <v>810288</v>
      </c>
      <c r="B890" t="s">
        <v>81927</v>
      </c>
      <c r="D890" t="str">
        <f t="shared" si="13"/>
        <v>810288 Help and Education Leading to Prevention</v>
      </c>
    </row>
    <row r="891" spans="1:4">
      <c r="A891" s="261">
        <v>810289</v>
      </c>
      <c r="B891" t="s">
        <v>81928</v>
      </c>
      <c r="D891" t="str">
        <f t="shared" si="13"/>
        <v>810289 HER Campus at UC Davis</v>
      </c>
    </row>
    <row r="892" spans="1:4">
      <c r="A892" s="261">
        <v>810290</v>
      </c>
      <c r="B892" t="s">
        <v>81929</v>
      </c>
      <c r="D892" t="str">
        <f t="shared" si="13"/>
        <v>810290 Hermanas Unidas</v>
      </c>
    </row>
    <row r="893" spans="1:4">
      <c r="A893" s="261">
        <v>810291</v>
      </c>
      <c r="B893" t="s">
        <v>81930</v>
      </c>
      <c r="D893" t="str">
        <f t="shared" si="13"/>
        <v>810291 Hermanos Macehual</v>
      </c>
    </row>
    <row r="894" spans="1:4">
      <c r="A894" s="261">
        <v>810292</v>
      </c>
      <c r="B894" t="s">
        <v>81931</v>
      </c>
      <c r="D894" t="str">
        <f t="shared" si="13"/>
        <v>810292 Hmong in Health</v>
      </c>
    </row>
    <row r="895" spans="1:4">
      <c r="A895" s="261">
        <v>810293</v>
      </c>
      <c r="B895" t="s">
        <v>81932</v>
      </c>
      <c r="D895" t="str">
        <f t="shared" si="13"/>
        <v>810293 Hmong Lifting Underserved Barriers</v>
      </c>
    </row>
    <row r="896" spans="1:4">
      <c r="A896" s="261">
        <v>810294</v>
      </c>
      <c r="B896" t="s">
        <v>81933</v>
      </c>
      <c r="D896" t="str">
        <f t="shared" si="13"/>
        <v>810294 Hmong Student Union</v>
      </c>
    </row>
    <row r="897" spans="1:4">
      <c r="A897" s="261">
        <v>810295</v>
      </c>
      <c r="B897" t="s">
        <v>81934</v>
      </c>
      <c r="D897" t="str">
        <f t="shared" si="13"/>
        <v>810295 HOME</v>
      </c>
    </row>
    <row r="898" spans="1:4">
      <c r="A898" s="261">
        <v>810296</v>
      </c>
      <c r="B898" t="s">
        <v>81935</v>
      </c>
      <c r="D898" t="str">
        <f t="shared" si="13"/>
        <v>810296 Home of Multicultural Equality HOME</v>
      </c>
    </row>
    <row r="899" spans="1:4">
      <c r="A899" s="261">
        <v>810297</v>
      </c>
      <c r="B899" t="s">
        <v>81936</v>
      </c>
      <c r="D899" t="str">
        <f t="shared" ref="D899:D962" si="14">A899&amp;" "&amp;B899</f>
        <v>810297 HOME Where Friends Become Family</v>
      </c>
    </row>
    <row r="900" spans="1:4">
      <c r="A900" s="261">
        <v>810298</v>
      </c>
      <c r="B900" t="s">
        <v>81937</v>
      </c>
      <c r="D900" t="str">
        <f t="shared" si="14"/>
        <v>810298 Homemade</v>
      </c>
    </row>
    <row r="901" spans="1:4">
      <c r="A901" s="261">
        <v>810299</v>
      </c>
      <c r="B901" t="s">
        <v>81938</v>
      </c>
      <c r="D901" t="str">
        <f t="shared" si="14"/>
        <v>810299 Hong Kong and Cantonese Student Association</v>
      </c>
    </row>
    <row r="902" spans="1:4">
      <c r="A902" s="261">
        <v>810300</v>
      </c>
      <c r="B902" t="s">
        <v>81939</v>
      </c>
      <c r="D902" t="str">
        <f t="shared" si="14"/>
        <v>810300 Hong Kong Political Affairs and Social Services</v>
      </c>
    </row>
    <row r="903" spans="1:4">
      <c r="A903" s="261">
        <v>810301</v>
      </c>
      <c r="B903" t="s">
        <v>81940</v>
      </c>
      <c r="D903" t="str">
        <f t="shared" si="14"/>
        <v>810301 Hope at UC Davis</v>
      </c>
    </row>
    <row r="904" spans="1:4">
      <c r="A904" s="261">
        <v>810302</v>
      </c>
      <c r="B904" t="s">
        <v>81941</v>
      </c>
      <c r="D904" t="str">
        <f t="shared" si="14"/>
        <v>810302 Horse Polo at UC Davis</v>
      </c>
    </row>
    <row r="905" spans="1:4">
      <c r="A905" s="261">
        <v>810303</v>
      </c>
      <c r="B905" t="s">
        <v>81942</v>
      </c>
      <c r="D905" t="str">
        <f t="shared" si="14"/>
        <v>810303 Horticulture and Agronomy Student Assoc</v>
      </c>
    </row>
    <row r="906" spans="1:4">
      <c r="A906" s="261">
        <v>810304</v>
      </c>
      <c r="B906" t="s">
        <v>81943</v>
      </c>
      <c r="D906" t="str">
        <f t="shared" si="14"/>
        <v>810304 House of Prayer</v>
      </c>
    </row>
    <row r="907" spans="1:4">
      <c r="A907" s="261">
        <v>810305</v>
      </c>
      <c r="B907" t="s">
        <v>81944</v>
      </c>
      <c r="D907" t="str">
        <f t="shared" si="14"/>
        <v>810305 HOX</v>
      </c>
    </row>
    <row r="908" spans="1:4">
      <c r="A908" s="261">
        <v>810306</v>
      </c>
      <c r="B908" t="s">
        <v>81945</v>
      </c>
      <c r="D908" t="str">
        <f t="shared" si="14"/>
        <v>810306 Human Development Club</v>
      </c>
    </row>
    <row r="909" spans="1:4">
      <c r="A909" s="261">
        <v>810307</v>
      </c>
      <c r="B909" t="s">
        <v>81946</v>
      </c>
      <c r="D909" t="str">
        <f t="shared" si="14"/>
        <v>810307 Human Powered Vehicle Team</v>
      </c>
    </row>
    <row r="910" spans="1:4">
      <c r="A910" s="261">
        <v>810308</v>
      </c>
      <c r="B910" t="s">
        <v>81947</v>
      </c>
      <c r="D910" t="str">
        <f t="shared" si="14"/>
        <v>810308 Hummus for Homeless</v>
      </c>
    </row>
    <row r="911" spans="1:4">
      <c r="A911" s="261">
        <v>810309</v>
      </c>
      <c r="B911" t="s">
        <v>81948</v>
      </c>
      <c r="D911" t="str">
        <f t="shared" si="14"/>
        <v>810309 Hyphen Apostolic Fellowship</v>
      </c>
    </row>
    <row r="912" spans="1:4">
      <c r="A912" s="261">
        <v>810310</v>
      </c>
      <c r="B912" t="s">
        <v>81949</v>
      </c>
      <c r="D912" t="str">
        <f t="shared" si="14"/>
        <v>810310 Ignite at UC Davis</v>
      </c>
    </row>
    <row r="913" spans="1:4">
      <c r="A913" s="261">
        <v>810311</v>
      </c>
      <c r="B913" t="s">
        <v>81950</v>
      </c>
      <c r="D913" t="str">
        <f t="shared" si="14"/>
        <v>810311 Imani Clinic</v>
      </c>
    </row>
    <row r="914" spans="1:4">
      <c r="A914" s="261">
        <v>810312</v>
      </c>
      <c r="B914" t="s">
        <v>81951</v>
      </c>
      <c r="D914" t="str">
        <f t="shared" si="14"/>
        <v>810312 Incarnation Ministries</v>
      </c>
    </row>
    <row r="915" spans="1:4">
      <c r="A915" s="261">
        <v>810313</v>
      </c>
      <c r="B915" t="s">
        <v>81952</v>
      </c>
      <c r="D915" t="str">
        <f t="shared" si="14"/>
        <v>810313 Indian Graduate Student Organization</v>
      </c>
    </row>
    <row r="916" spans="1:4">
      <c r="A916" s="261">
        <v>810314</v>
      </c>
      <c r="B916" t="s">
        <v>81953</v>
      </c>
      <c r="D916" t="str">
        <f t="shared" si="14"/>
        <v>810314 Indian Student Association ISA</v>
      </c>
    </row>
    <row r="917" spans="1:4">
      <c r="A917" s="261">
        <v>810315</v>
      </c>
      <c r="B917" t="s">
        <v>81954</v>
      </c>
      <c r="D917" t="str">
        <f t="shared" si="14"/>
        <v>810315 Indigenous Health Alliance</v>
      </c>
    </row>
    <row r="918" spans="1:4">
      <c r="A918" s="261">
        <v>810316</v>
      </c>
      <c r="B918" t="s">
        <v>81955</v>
      </c>
      <c r="D918" t="str">
        <f t="shared" si="14"/>
        <v>810316 Inprint Magazine</v>
      </c>
    </row>
    <row r="919" spans="1:4">
      <c r="A919" s="261">
        <v>810317</v>
      </c>
      <c r="B919" t="s">
        <v>81956</v>
      </c>
      <c r="D919" t="str">
        <f t="shared" si="14"/>
        <v>810317 Inspire to Aspire</v>
      </c>
    </row>
    <row r="920" spans="1:4">
      <c r="A920" s="261">
        <v>810318</v>
      </c>
      <c r="B920" t="s">
        <v>81957</v>
      </c>
      <c r="D920" t="str">
        <f t="shared" si="14"/>
        <v>810318 Institute of Transportation Engineers</v>
      </c>
    </row>
    <row r="921" spans="1:4">
      <c r="A921" s="261">
        <v>810319</v>
      </c>
      <c r="B921" t="s">
        <v>81958</v>
      </c>
      <c r="D921" t="str">
        <f t="shared" si="14"/>
        <v>810319 Integrative Veterinary Medicine Club</v>
      </c>
    </row>
    <row r="922" spans="1:4">
      <c r="A922" s="261">
        <v>810320</v>
      </c>
      <c r="B922" t="s">
        <v>81959</v>
      </c>
      <c r="D922" t="str">
        <f t="shared" si="14"/>
        <v>810320 Interclinic Consortium</v>
      </c>
    </row>
    <row r="923" spans="1:4">
      <c r="A923" s="261">
        <v>810321</v>
      </c>
      <c r="B923" t="s">
        <v>81960</v>
      </c>
      <c r="D923" t="str">
        <f t="shared" si="14"/>
        <v>810321 VITIS Tasting Group</v>
      </c>
    </row>
    <row r="924" spans="1:4">
      <c r="A924" s="261">
        <v>810322</v>
      </c>
      <c r="B924" t="s">
        <v>81961</v>
      </c>
      <c r="D924" t="str">
        <f t="shared" si="14"/>
        <v>810322 Geotechnical Graduate Student Society GGSS</v>
      </c>
    </row>
    <row r="925" spans="1:4">
      <c r="A925" s="261">
        <v>810323</v>
      </c>
      <c r="B925" t="s">
        <v>81962</v>
      </c>
      <c r="D925" t="str">
        <f t="shared" si="14"/>
        <v>810323 Society of Water and Environmental Grad Students</v>
      </c>
    </row>
    <row r="926" spans="1:4">
      <c r="A926" s="261">
        <v>810324</v>
      </c>
      <c r="B926" t="s">
        <v>81963</v>
      </c>
      <c r="D926" t="str">
        <f t="shared" si="14"/>
        <v>810324 CEE Grad Group Association</v>
      </c>
    </row>
    <row r="927" spans="1:4">
      <c r="A927" s="261">
        <v>810325</v>
      </c>
      <c r="B927" t="s">
        <v>81964</v>
      </c>
      <c r="D927" t="str">
        <f t="shared" si="14"/>
        <v>810325 Areobrick Student Team</v>
      </c>
    </row>
    <row r="928" spans="1:4">
      <c r="A928" s="261">
        <v>810326</v>
      </c>
      <c r="B928" t="s">
        <v>81965</v>
      </c>
      <c r="D928" t="str">
        <f t="shared" si="14"/>
        <v>810326 Environmental Engineering Study Group</v>
      </c>
    </row>
    <row r="929" spans="1:4">
      <c r="A929" s="261">
        <v>810327</v>
      </c>
      <c r="B929" t="s">
        <v>81966</v>
      </c>
      <c r="D929" t="str">
        <f t="shared" si="14"/>
        <v>810327 Advocates for Rights of Children</v>
      </c>
    </row>
    <row r="930" spans="1:4">
      <c r="A930" s="261">
        <v>810328</v>
      </c>
      <c r="B930" t="s">
        <v>81967</v>
      </c>
      <c r="D930" t="str">
        <f t="shared" si="14"/>
        <v>810328 Health Law Association</v>
      </c>
    </row>
    <row r="931" spans="1:4">
      <c r="A931" s="261">
        <v>810329</v>
      </c>
      <c r="B931" t="s">
        <v>81968</v>
      </c>
      <c r="D931" t="str">
        <f t="shared" si="14"/>
        <v>810329 King Hall Board and Ski Club</v>
      </c>
    </row>
    <row r="932" spans="1:4">
      <c r="A932" s="261">
        <v>810330</v>
      </c>
      <c r="B932" t="s">
        <v>81969</v>
      </c>
      <c r="D932" t="str">
        <f t="shared" si="14"/>
        <v>810330 Native American Law Students Association</v>
      </c>
    </row>
    <row r="933" spans="1:4">
      <c r="A933" s="261">
        <v>810331</v>
      </c>
      <c r="B933" t="s">
        <v>81970</v>
      </c>
      <c r="D933" t="str">
        <f t="shared" si="14"/>
        <v>810331 King Hall Wine Law Society</v>
      </c>
    </row>
    <row r="934" spans="1:4">
      <c r="A934" s="261">
        <v>810332</v>
      </c>
      <c r="B934" t="s">
        <v>81971</v>
      </c>
      <c r="D934" t="str">
        <f t="shared" si="14"/>
        <v>810332 Students for United Reform Justice</v>
      </c>
    </row>
    <row r="935" spans="1:4">
      <c r="A935" s="261">
        <v>810333</v>
      </c>
      <c r="B935" t="s">
        <v>81972</v>
      </c>
      <c r="D935" t="str">
        <f t="shared" si="14"/>
        <v>810333 King Hall Veterans Association</v>
      </c>
    </row>
    <row r="936" spans="1:4">
      <c r="A936" s="261">
        <v>810334</v>
      </c>
      <c r="B936" t="s">
        <v>81973</v>
      </c>
      <c r="D936" t="str">
        <f t="shared" si="14"/>
        <v>810334 King Hall Softball League</v>
      </c>
    </row>
    <row r="937" spans="1:4">
      <c r="A937" s="261">
        <v>810335</v>
      </c>
      <c r="B937" t="s">
        <v>81974</v>
      </c>
      <c r="D937" t="str">
        <f t="shared" si="14"/>
        <v>810335 Armenian Law Students Association</v>
      </c>
    </row>
    <row r="938" spans="1:4">
      <c r="A938" s="261">
        <v>810336</v>
      </c>
      <c r="B938" t="s">
        <v>81975</v>
      </c>
      <c r="D938" t="str">
        <f t="shared" si="14"/>
        <v>810336 Juvenile Law Journal</v>
      </c>
    </row>
    <row r="939" spans="1:4">
      <c r="A939" s="261">
        <v>810337</v>
      </c>
      <c r="B939" t="s">
        <v>81976</v>
      </c>
      <c r="D939" t="str">
        <f t="shared" si="14"/>
        <v>810337 King Hall Soccer League</v>
      </c>
    </row>
    <row r="940" spans="1:4">
      <c r="A940" s="261">
        <v>810338</v>
      </c>
      <c r="B940" t="s">
        <v>81977</v>
      </c>
      <c r="D940" t="str">
        <f t="shared" si="14"/>
        <v>810338 Chinese Law Student Association</v>
      </c>
    </row>
    <row r="941" spans="1:4">
      <c r="A941" s="261">
        <v>810339</v>
      </c>
      <c r="B941" t="s">
        <v>81978</v>
      </c>
      <c r="D941" t="str">
        <f t="shared" si="14"/>
        <v>810339 King Hall Womens Law Association</v>
      </c>
    </row>
    <row r="942" spans="1:4">
      <c r="A942" s="261">
        <v>810340</v>
      </c>
      <c r="B942" t="s">
        <v>81979</v>
      </c>
      <c r="D942" t="str">
        <f t="shared" si="14"/>
        <v>810340 American Constitution Society</v>
      </c>
    </row>
    <row r="943" spans="1:4">
      <c r="A943" s="261">
        <v>810341</v>
      </c>
      <c r="B943" t="s">
        <v>81980</v>
      </c>
      <c r="D943" t="str">
        <f t="shared" si="14"/>
        <v>810341 Coalition for Equity Diversity and Inclusion</v>
      </c>
    </row>
    <row r="944" spans="1:4">
      <c r="A944" s="261">
        <v>810342</v>
      </c>
      <c r="B944" t="s">
        <v>81981</v>
      </c>
      <c r="D944" t="str">
        <f t="shared" si="14"/>
        <v>810342 Disability Rights Law Association</v>
      </c>
    </row>
    <row r="945" spans="1:4">
      <c r="A945" s="261">
        <v>810343</v>
      </c>
      <c r="B945" t="s">
        <v>81982</v>
      </c>
      <c r="D945" t="str">
        <f t="shared" si="14"/>
        <v>810343 Agricultural Law Society</v>
      </c>
    </row>
    <row r="946" spans="1:4">
      <c r="A946" s="261">
        <v>810344</v>
      </c>
      <c r="B946" t="s">
        <v>81983</v>
      </c>
      <c r="D946" t="str">
        <f t="shared" si="14"/>
        <v>810344 Perfect Tender Infant Care Cooperative</v>
      </c>
    </row>
    <row r="947" spans="1:4">
      <c r="A947" s="261">
        <v>810345</v>
      </c>
      <c r="B947" t="s">
        <v>81984</v>
      </c>
      <c r="D947" t="str">
        <f t="shared" si="14"/>
        <v>810345 Entertainment and Sports Law Society</v>
      </c>
    </row>
    <row r="948" spans="1:4">
      <c r="A948" s="261">
        <v>810346</v>
      </c>
      <c r="B948" t="s">
        <v>81985</v>
      </c>
      <c r="D948" t="str">
        <f t="shared" si="14"/>
        <v>810346 American Civil Liberties Union Law Student Association</v>
      </c>
    </row>
    <row r="949" spans="1:4">
      <c r="A949" s="261">
        <v>810347</v>
      </c>
      <c r="B949" t="s">
        <v>81986</v>
      </c>
      <c r="D949" t="str">
        <f t="shared" si="14"/>
        <v>810347 Tax Law Society</v>
      </c>
    </row>
    <row r="950" spans="1:4">
      <c r="A950" s="261">
        <v>810348</v>
      </c>
      <c r="B950" t="s">
        <v>81987</v>
      </c>
      <c r="D950" t="str">
        <f t="shared" si="14"/>
        <v>810348 King Hall Immigration Law Association</v>
      </c>
    </row>
    <row r="951" spans="1:4">
      <c r="A951" s="261">
        <v>810349</v>
      </c>
      <c r="B951" t="s">
        <v>81988</v>
      </c>
      <c r="D951" t="str">
        <f t="shared" si="14"/>
        <v>810349 UCD Law Review</v>
      </c>
    </row>
    <row r="952" spans="1:4">
      <c r="A952" s="261">
        <v>810350</v>
      </c>
      <c r="B952" t="s">
        <v>81989</v>
      </c>
      <c r="D952" t="str">
        <f t="shared" si="14"/>
        <v>810350 Real Estate Law Student Association</v>
      </c>
    </row>
    <row r="953" spans="1:4">
      <c r="A953" s="261">
        <v>810351</v>
      </c>
      <c r="B953" t="s">
        <v>81990</v>
      </c>
      <c r="D953" t="str">
        <f t="shared" si="14"/>
        <v>810351 Society for Industrial and Applied Mathematics</v>
      </c>
    </row>
    <row r="954" spans="1:4">
      <c r="A954" s="261">
        <v>810352</v>
      </c>
      <c r="B954" t="s">
        <v>81991</v>
      </c>
      <c r="D954" t="str">
        <f t="shared" si="14"/>
        <v>810352 Philpinx Americans in Science and Engineering</v>
      </c>
    </row>
    <row r="955" spans="1:4">
      <c r="A955" s="261">
        <v>810353</v>
      </c>
      <c r="B955" t="s">
        <v>81992</v>
      </c>
      <c r="D955" t="str">
        <f t="shared" si="14"/>
        <v>810353 East African Student Association</v>
      </c>
    </row>
    <row r="956" spans="1:4">
      <c r="A956" s="261">
        <v>810354</v>
      </c>
      <c r="B956" t="s">
        <v>81993</v>
      </c>
      <c r="D956" t="str">
        <f t="shared" si="14"/>
        <v>810354 Flipinx in Liberal Arts and Humanities</v>
      </c>
    </row>
    <row r="957" spans="1:4">
      <c r="A957" s="261">
        <v>810355</v>
      </c>
      <c r="B957" t="s">
        <v>81994</v>
      </c>
      <c r="D957" t="str">
        <f t="shared" si="14"/>
        <v>810355 Pacific Islander Student Association</v>
      </c>
    </row>
    <row r="958" spans="1:4">
      <c r="A958" s="261">
        <v>211027</v>
      </c>
      <c r="B958" t="s">
        <v>81995</v>
      </c>
      <c r="D958" t="str">
        <f t="shared" si="14"/>
        <v>211027 ESP Student Club</v>
      </c>
    </row>
    <row r="959" spans="1:4">
      <c r="A959" s="261">
        <v>810356</v>
      </c>
      <c r="B959" t="s">
        <v>81996</v>
      </c>
      <c r="D959" t="str">
        <f t="shared" si="14"/>
        <v>810356 Student Commuter Organization</v>
      </c>
    </row>
    <row r="960" spans="1:4">
      <c r="A960" s="261">
        <v>810357</v>
      </c>
      <c r="B960" t="s">
        <v>81997</v>
      </c>
      <c r="D960" t="str">
        <f t="shared" si="14"/>
        <v>810357 FOAM CRAFT GRADUATE NERF and MAKER CLUB</v>
      </c>
    </row>
    <row r="961" spans="1:4">
      <c r="A961" s="261">
        <v>810358</v>
      </c>
      <c r="B961" t="s">
        <v>81998</v>
      </c>
      <c r="D961" t="str">
        <f t="shared" si="14"/>
        <v>810358 TechSprint Innovators</v>
      </c>
    </row>
    <row r="962" spans="1:4">
      <c r="A962" s="261">
        <v>810359</v>
      </c>
      <c r="B962" t="s">
        <v>81999</v>
      </c>
      <c r="D962" t="str">
        <f t="shared" si="14"/>
        <v>810359 Project M Club at UC Davis</v>
      </c>
    </row>
    <row r="963" spans="1:4">
      <c r="A963" s="261">
        <v>810360</v>
      </c>
      <c r="B963" t="s">
        <v>82000</v>
      </c>
      <c r="D963" t="str">
        <f t="shared" ref="D963:D1026" si="15">A963&amp;" "&amp;B963</f>
        <v>810360 Davis Yugioh</v>
      </c>
    </row>
    <row r="964" spans="1:4">
      <c r="A964" s="261">
        <v>810361</v>
      </c>
      <c r="B964" t="s">
        <v>82001</v>
      </c>
      <c r="D964" t="str">
        <f t="shared" si="15"/>
        <v>810361 American Lung Cancer Screening Initiative at UC Davis</v>
      </c>
    </row>
    <row r="965" spans="1:4">
      <c r="A965" s="261">
        <v>810362</v>
      </c>
      <c r="B965" t="s">
        <v>82002</v>
      </c>
      <c r="D965" t="str">
        <f t="shared" si="15"/>
        <v>810362 Astronomy Club</v>
      </c>
    </row>
    <row r="966" spans="1:4">
      <c r="A966" s="261">
        <v>810363</v>
      </c>
      <c r="B966" t="s">
        <v>82003</v>
      </c>
      <c r="D966" t="str">
        <f t="shared" si="15"/>
        <v>810363 Cyclone RoboSub</v>
      </c>
    </row>
    <row r="967" spans="1:4">
      <c r="A967" s="261">
        <v>810364</v>
      </c>
      <c r="B967" t="s">
        <v>82004</v>
      </c>
      <c r="D967" t="str">
        <f t="shared" si="15"/>
        <v>810364 Punjabi Club</v>
      </c>
    </row>
    <row r="968" spans="1:4">
      <c r="A968" s="261">
        <v>810365</v>
      </c>
      <c r="B968" t="s">
        <v>82005</v>
      </c>
      <c r="D968" t="str">
        <f t="shared" si="15"/>
        <v>810365 International EngieConnect Community</v>
      </c>
    </row>
    <row r="969" spans="1:4">
      <c r="A969" s="261">
        <v>810366</v>
      </c>
      <c r="B969" t="s">
        <v>82006</v>
      </c>
      <c r="D969" t="str">
        <f t="shared" si="15"/>
        <v>810366 Arabic Language Club</v>
      </c>
    </row>
    <row r="970" spans="1:4">
      <c r="A970" s="261">
        <v>810367</v>
      </c>
      <c r="B970" t="s">
        <v>82007</v>
      </c>
      <c r="D970" t="str">
        <f t="shared" si="15"/>
        <v>810367 Davis Songbirds</v>
      </c>
    </row>
    <row r="971" spans="1:4">
      <c r="A971" s="261">
        <v>810368</v>
      </c>
      <c r="B971" t="s">
        <v>82008</v>
      </c>
      <c r="D971" t="str">
        <f t="shared" si="15"/>
        <v>810368 Art for All</v>
      </c>
    </row>
    <row r="972" spans="1:4">
      <c r="A972" s="261">
        <v>810369</v>
      </c>
      <c r="B972" t="s">
        <v>82009</v>
      </c>
      <c r="D972" t="str">
        <f t="shared" si="15"/>
        <v>810369 Future Health Professionals</v>
      </c>
    </row>
    <row r="973" spans="1:4">
      <c r="A973" s="261">
        <v>810370</v>
      </c>
      <c r="B973" t="s">
        <v>82010</v>
      </c>
      <c r="D973" t="str">
        <f t="shared" si="15"/>
        <v>810370 CIAO Club at UC Davis</v>
      </c>
    </row>
    <row r="974" spans="1:4">
      <c r="A974" s="261">
        <v>810371</v>
      </c>
      <c r="B974" t="s">
        <v>82011</v>
      </c>
      <c r="D974" t="str">
        <f t="shared" si="15"/>
        <v>810371 Engineering Collaborative Council</v>
      </c>
    </row>
    <row r="975" spans="1:4">
      <c r="A975" s="261">
        <v>810372</v>
      </c>
      <c r="B975" t="s">
        <v>82012</v>
      </c>
      <c r="D975" t="str">
        <f t="shared" si="15"/>
        <v>810372 Budding Botanists</v>
      </c>
    </row>
    <row r="976" spans="1:4">
      <c r="A976" s="261">
        <v>810373</v>
      </c>
      <c r="B976" t="s">
        <v>82013</v>
      </c>
      <c r="D976" t="str">
        <f t="shared" si="15"/>
        <v>810373 Wildlife Photography Club</v>
      </c>
    </row>
    <row r="977" spans="1:4">
      <c r="A977" s="261">
        <v>810374</v>
      </c>
      <c r="B977" t="s">
        <v>82014</v>
      </c>
      <c r="D977" t="str">
        <f t="shared" si="15"/>
        <v>810374 Jack Black Pack</v>
      </c>
    </row>
    <row r="978" spans="1:4">
      <c r="A978" s="261">
        <v>810375</v>
      </c>
      <c r="B978" t="s">
        <v>82015</v>
      </c>
      <c r="D978" t="str">
        <f t="shared" si="15"/>
        <v>810375 Slaughterhouse Sketch Comedy</v>
      </c>
    </row>
    <row r="979" spans="1:4">
      <c r="A979" s="261">
        <v>810376</v>
      </c>
      <c r="B979" t="s">
        <v>82016</v>
      </c>
      <c r="D979" t="str">
        <f t="shared" si="15"/>
        <v>810376 Research Experience in Surgery</v>
      </c>
    </row>
    <row r="980" spans="1:4">
      <c r="A980" s="261">
        <v>810377</v>
      </c>
      <c r="B980" t="s">
        <v>82017</v>
      </c>
      <c r="D980" t="str">
        <f t="shared" si="15"/>
        <v>810377 Davis Data Science Club</v>
      </c>
    </row>
    <row r="981" spans="1:4">
      <c r="A981" s="261">
        <v>810378</v>
      </c>
      <c r="B981" t="s">
        <v>82018</v>
      </c>
      <c r="D981" t="str">
        <f t="shared" si="15"/>
        <v>810378 Bass Fishing Club at UC Davis</v>
      </c>
    </row>
    <row r="982" spans="1:4">
      <c r="A982" s="261">
        <v>810379</v>
      </c>
      <c r="B982" t="s">
        <v>82019</v>
      </c>
      <c r="D982" t="str">
        <f t="shared" si="15"/>
        <v>810379 Chinese Life Science Association</v>
      </c>
    </row>
    <row r="983" spans="1:4">
      <c r="A983" s="261">
        <v>810380</v>
      </c>
      <c r="B983" t="s">
        <v>82020</v>
      </c>
      <c r="D983" t="str">
        <f t="shared" si="15"/>
        <v>810380 Aggie Mahjong Club</v>
      </c>
    </row>
    <row r="984" spans="1:4">
      <c r="A984" s="261">
        <v>810381</v>
      </c>
      <c r="B984" t="s">
        <v>82021</v>
      </c>
      <c r="D984" t="str">
        <f t="shared" si="15"/>
        <v>810381 Aspec Club</v>
      </c>
    </row>
    <row r="985" spans="1:4">
      <c r="A985" s="261">
        <v>810382</v>
      </c>
      <c r="B985" t="s">
        <v>82022</v>
      </c>
      <c r="D985" t="str">
        <f t="shared" si="15"/>
        <v>810382 Magic the Gathering Club</v>
      </c>
    </row>
    <row r="986" spans="1:4">
      <c r="A986" s="261">
        <v>810383</v>
      </c>
      <c r="B986" t="s">
        <v>82023</v>
      </c>
      <c r="D986" t="str">
        <f t="shared" si="15"/>
        <v>810383 Computer Science Tutoring Club</v>
      </c>
    </row>
    <row r="987" spans="1:4">
      <c r="A987" s="261">
        <v>810384</v>
      </c>
      <c r="B987" t="s">
        <v>82024</v>
      </c>
      <c r="D987" t="str">
        <f t="shared" si="15"/>
        <v>810384 Small Business Society</v>
      </c>
    </row>
    <row r="988" spans="1:4">
      <c r="A988" s="261">
        <v>810385</v>
      </c>
      <c r="B988" t="s">
        <v>82025</v>
      </c>
      <c r="D988" t="str">
        <f t="shared" si="15"/>
        <v>810385 Abolition Decolonization and Liberation Collective</v>
      </c>
    </row>
    <row r="989" spans="1:4">
      <c r="A989" s="261">
        <v>810386</v>
      </c>
      <c r="B989" t="s">
        <v>82026</v>
      </c>
      <c r="D989" t="str">
        <f t="shared" si="15"/>
        <v>810386 Student Choral Association at UC Davis</v>
      </c>
    </row>
    <row r="990" spans="1:4">
      <c r="A990" s="261">
        <v>810387</v>
      </c>
      <c r="B990" t="s">
        <v>82027</v>
      </c>
      <c r="D990" t="str">
        <f t="shared" si="15"/>
        <v>810387 Lebanese Student Organization</v>
      </c>
    </row>
    <row r="991" spans="1:4">
      <c r="A991" s="261">
        <v>810388</v>
      </c>
      <c r="B991" t="s">
        <v>82028</v>
      </c>
      <c r="D991" t="str">
        <f t="shared" si="15"/>
        <v>810388 Davis De Heere</v>
      </c>
    </row>
    <row r="992" spans="1:4">
      <c r="A992" s="261">
        <v>820001</v>
      </c>
      <c r="B992" t="s">
        <v>82029</v>
      </c>
      <c r="D992" t="str">
        <f t="shared" si="15"/>
        <v>820001 International Ag Development Graduate</v>
      </c>
    </row>
    <row r="993" spans="1:4">
      <c r="A993" s="261">
        <v>820002</v>
      </c>
      <c r="B993" t="s">
        <v>82030</v>
      </c>
      <c r="D993" t="str">
        <f t="shared" si="15"/>
        <v>820002 International Agricultural Develop Graduate Group</v>
      </c>
    </row>
    <row r="994" spans="1:4">
      <c r="A994" s="261">
        <v>820003</v>
      </c>
      <c r="B994" t="s">
        <v>82031</v>
      </c>
      <c r="D994" t="str">
        <f t="shared" si="15"/>
        <v>820003 International Fitness Club</v>
      </c>
    </row>
    <row r="995" spans="1:4">
      <c r="A995" s="261">
        <v>820004</v>
      </c>
      <c r="B995" t="s">
        <v>82032</v>
      </c>
      <c r="D995" t="str">
        <f t="shared" si="15"/>
        <v>820004 International Graduate Student Ministry</v>
      </c>
    </row>
    <row r="996" spans="1:4">
      <c r="A996" s="261">
        <v>820005</v>
      </c>
      <c r="B996" t="s">
        <v>82033</v>
      </c>
      <c r="D996" t="str">
        <f t="shared" si="15"/>
        <v>820005 International Relations Student Assoc</v>
      </c>
    </row>
    <row r="997" spans="1:4">
      <c r="A997" s="261">
        <v>820006</v>
      </c>
      <c r="B997" t="s">
        <v>82034</v>
      </c>
      <c r="D997" t="str">
        <f t="shared" si="15"/>
        <v>820006 International Society for Pharmaceutical Engineers</v>
      </c>
    </row>
    <row r="998" spans="1:4">
      <c r="A998" s="261">
        <v>820007</v>
      </c>
      <c r="B998" t="s">
        <v>82035</v>
      </c>
      <c r="D998" t="str">
        <f t="shared" si="15"/>
        <v>820007 International Students Club</v>
      </c>
    </row>
    <row r="999" spans="1:4">
      <c r="A999" s="261">
        <v>820008</v>
      </c>
      <c r="B999" t="s">
        <v>82036</v>
      </c>
      <c r="D999" t="str">
        <f t="shared" si="15"/>
        <v>820008 International Undergraduate Student Ministry</v>
      </c>
    </row>
    <row r="1000" spans="1:4">
      <c r="A1000" s="261">
        <v>820009</v>
      </c>
      <c r="B1000" t="s">
        <v>82037</v>
      </c>
      <c r="D1000" t="str">
        <f t="shared" si="15"/>
        <v>820009 International Veterinary Outreach</v>
      </c>
    </row>
    <row r="1001" spans="1:4">
      <c r="A1001" s="261">
        <v>820010</v>
      </c>
      <c r="B1001" t="s">
        <v>82038</v>
      </c>
      <c r="D1001" t="str">
        <f t="shared" si="15"/>
        <v>820010 International Youth and Students for Soc</v>
      </c>
    </row>
    <row r="1002" spans="1:4">
      <c r="A1002" s="261">
        <v>820011</v>
      </c>
      <c r="B1002" t="s">
        <v>82039</v>
      </c>
      <c r="D1002" t="str">
        <f t="shared" si="15"/>
        <v>820011 Intervarsity Christian Fellowship</v>
      </c>
    </row>
    <row r="1003" spans="1:4">
      <c r="A1003" s="261">
        <v>820012</v>
      </c>
      <c r="B1003" t="s">
        <v>82040</v>
      </c>
      <c r="D1003" t="str">
        <f t="shared" si="15"/>
        <v>820012 Iranian Student Organization</v>
      </c>
    </row>
    <row r="1004" spans="1:4">
      <c r="A1004" s="261">
        <v>820013</v>
      </c>
      <c r="B1004" t="s">
        <v>82041</v>
      </c>
      <c r="D1004" t="str">
        <f t="shared" si="15"/>
        <v>820013 J Street U</v>
      </c>
    </row>
    <row r="1005" spans="1:4">
      <c r="A1005" s="261">
        <v>820014</v>
      </c>
      <c r="B1005" t="s">
        <v>82042</v>
      </c>
      <c r="D1005" t="str">
        <f t="shared" si="15"/>
        <v>820014 Jakara at UC Davis</v>
      </c>
    </row>
    <row r="1006" spans="1:4">
      <c r="A1006" s="261">
        <v>820015</v>
      </c>
      <c r="B1006" t="s">
        <v>82043</v>
      </c>
      <c r="D1006" t="str">
        <f t="shared" si="15"/>
        <v>820015 Japanese American Student Society</v>
      </c>
    </row>
    <row r="1007" spans="1:4">
      <c r="A1007" s="261">
        <v>820016</v>
      </c>
      <c r="B1007" t="s">
        <v>82044</v>
      </c>
      <c r="D1007" t="str">
        <f t="shared" si="15"/>
        <v>820016 Japanese Language and Cultural Connection</v>
      </c>
    </row>
    <row r="1008" spans="1:4">
      <c r="A1008" s="261">
        <v>820017</v>
      </c>
      <c r="B1008" t="s">
        <v>82045</v>
      </c>
      <c r="D1008" t="str">
        <f t="shared" si="15"/>
        <v>820017 Jewish Voice for Peace at UC Davis</v>
      </c>
    </row>
    <row r="1009" spans="1:4">
      <c r="A1009" s="261">
        <v>820018</v>
      </c>
      <c r="B1009" t="s">
        <v>82046</v>
      </c>
      <c r="D1009" t="str">
        <f t="shared" si="15"/>
        <v>820018 Jhankaar</v>
      </c>
    </row>
    <row r="1010" spans="1:4">
      <c r="A1010" s="261">
        <v>820019</v>
      </c>
      <c r="B1010" t="s">
        <v>82047</v>
      </c>
      <c r="D1010" t="str">
        <f t="shared" si="15"/>
        <v>820019 Joan Viteri Memorial Clinic Undergrad</v>
      </c>
    </row>
    <row r="1011" spans="1:4">
      <c r="A1011" s="261">
        <v>820020</v>
      </c>
      <c r="B1011" t="s">
        <v>82048</v>
      </c>
      <c r="D1011" t="str">
        <f t="shared" si="15"/>
        <v>820020 Journalism Club</v>
      </c>
    </row>
    <row r="1012" spans="1:4">
      <c r="A1012" s="261">
        <v>820021</v>
      </c>
      <c r="B1012" t="s">
        <v>82049</v>
      </c>
      <c r="D1012" t="str">
        <f t="shared" si="15"/>
        <v>820021 KAPWA Pilipino Bible Study and Ministry</v>
      </c>
    </row>
    <row r="1013" spans="1:4">
      <c r="A1013" s="261">
        <v>820022</v>
      </c>
      <c r="B1013" t="s">
        <v>82050</v>
      </c>
      <c r="D1013" t="str">
        <f t="shared" si="15"/>
        <v>820022 Kendo Club</v>
      </c>
    </row>
    <row r="1014" spans="1:4">
      <c r="A1014" s="261">
        <v>820023</v>
      </c>
      <c r="B1014" t="s">
        <v>82051</v>
      </c>
      <c r="D1014" t="str">
        <f t="shared" si="15"/>
        <v>820023 King Hall Entertainment and Sports Law</v>
      </c>
    </row>
    <row r="1015" spans="1:4">
      <c r="A1015" s="261">
        <v>820024</v>
      </c>
      <c r="B1015" t="s">
        <v>82052</v>
      </c>
      <c r="D1015" t="str">
        <f t="shared" si="15"/>
        <v>820024 King Hall Legal Foundation</v>
      </c>
    </row>
    <row r="1016" spans="1:4">
      <c r="A1016" s="261">
        <v>820025</v>
      </c>
      <c r="B1016" t="s">
        <v>82053</v>
      </c>
      <c r="D1016" t="str">
        <f t="shared" si="15"/>
        <v>820025 Klesis</v>
      </c>
    </row>
    <row r="1017" spans="1:4">
      <c r="A1017" s="261">
        <v>820026</v>
      </c>
      <c r="B1017" t="s">
        <v>82054</v>
      </c>
      <c r="D1017" t="str">
        <f t="shared" si="15"/>
        <v>820026 Knights Landing Clinic</v>
      </c>
    </row>
    <row r="1018" spans="1:4">
      <c r="A1018" s="261">
        <v>820027</v>
      </c>
      <c r="B1018" t="s">
        <v>82055</v>
      </c>
      <c r="D1018" t="str">
        <f t="shared" si="15"/>
        <v>820027 Knights Landing One Health Veterinary Clinic</v>
      </c>
    </row>
    <row r="1019" spans="1:4">
      <c r="A1019" s="261">
        <v>820028</v>
      </c>
      <c r="B1019" t="s">
        <v>82056</v>
      </c>
      <c r="D1019" t="str">
        <f t="shared" si="15"/>
        <v>820028 Koinonia Christian Fellowship</v>
      </c>
    </row>
    <row r="1020" spans="1:4">
      <c r="A1020" s="261">
        <v>820029</v>
      </c>
      <c r="B1020" t="s">
        <v>82057</v>
      </c>
      <c r="D1020" t="str">
        <f t="shared" si="15"/>
        <v>820029 Korean Aggies United</v>
      </c>
    </row>
    <row r="1021" spans="1:4">
      <c r="A1021" s="261">
        <v>820030</v>
      </c>
      <c r="B1021" t="s">
        <v>82058</v>
      </c>
      <c r="D1021" t="str">
        <f t="shared" si="15"/>
        <v>820030 Korean American Scientists and Engineering Association</v>
      </c>
    </row>
    <row r="1022" spans="1:4">
      <c r="A1022" s="261">
        <v>820031</v>
      </c>
      <c r="B1022" t="s">
        <v>82059</v>
      </c>
      <c r="D1022" t="str">
        <f t="shared" si="15"/>
        <v>820031 Korean American Student Association</v>
      </c>
    </row>
    <row r="1023" spans="1:4">
      <c r="A1023" s="261">
        <v>820032</v>
      </c>
      <c r="B1023" t="s">
        <v>82060</v>
      </c>
      <c r="D1023" t="str">
        <f t="shared" si="15"/>
        <v>820032 Korean Graduate Student Association</v>
      </c>
    </row>
    <row r="1024" spans="1:4">
      <c r="A1024" s="261">
        <v>820033</v>
      </c>
      <c r="B1024" t="s">
        <v>82061</v>
      </c>
      <c r="D1024" t="str">
        <f t="shared" si="15"/>
        <v>820033 Korean Job Search</v>
      </c>
    </row>
    <row r="1025" spans="1:4">
      <c r="A1025" s="261">
        <v>820034</v>
      </c>
      <c r="B1025" t="s">
        <v>82062</v>
      </c>
      <c r="D1025" t="str">
        <f t="shared" si="15"/>
        <v>820034 Korean American Scientists and Eng Assoc</v>
      </c>
    </row>
    <row r="1026" spans="1:4">
      <c r="A1026" s="261">
        <v>820035</v>
      </c>
      <c r="B1026" t="s">
        <v>82063</v>
      </c>
      <c r="D1026" t="str">
        <f t="shared" si="15"/>
        <v>820035 La Raza Law Student Association</v>
      </c>
    </row>
    <row r="1027" spans="1:4">
      <c r="A1027" s="261">
        <v>820036</v>
      </c>
      <c r="B1027" t="s">
        <v>82064</v>
      </c>
      <c r="D1027" t="str">
        <f t="shared" ref="D1027:D1090" si="16">A1027&amp;" "&amp;B1027</f>
        <v>820036 La Raza Prelaw Student Association</v>
      </c>
    </row>
    <row r="1028" spans="1:4">
      <c r="A1028" s="261">
        <v>820037</v>
      </c>
      <c r="B1028" t="s">
        <v>82065</v>
      </c>
      <c r="D1028" t="str">
        <f t="shared" si="16"/>
        <v>820037 Lashkara at UC Davis</v>
      </c>
    </row>
    <row r="1029" spans="1:4">
      <c r="A1029" s="261">
        <v>820038</v>
      </c>
      <c r="B1029" t="s">
        <v>82066</v>
      </c>
      <c r="D1029" t="str">
        <f t="shared" si="16"/>
        <v>820038 Latinx Graduate Student Association</v>
      </c>
    </row>
    <row r="1030" spans="1:4">
      <c r="A1030" s="261">
        <v>820039</v>
      </c>
      <c r="B1030" t="s">
        <v>82067</v>
      </c>
      <c r="D1030" t="str">
        <f t="shared" si="16"/>
        <v>820039 Le Fantastique Empirical Modern Art Club</v>
      </c>
    </row>
    <row r="1031" spans="1:4">
      <c r="A1031" s="261">
        <v>820040</v>
      </c>
      <c r="B1031" t="s">
        <v>82068</v>
      </c>
      <c r="D1031" t="str">
        <f t="shared" si="16"/>
        <v>820040 Leaders Of Achievement In Biological Sci</v>
      </c>
    </row>
    <row r="1032" spans="1:4">
      <c r="A1032" s="261">
        <v>820041</v>
      </c>
      <c r="B1032" t="s">
        <v>82069</v>
      </c>
      <c r="D1032" t="str">
        <f t="shared" si="16"/>
        <v>820041 League of Legends Club at UC Davis</v>
      </c>
    </row>
    <row r="1033" spans="1:4">
      <c r="A1033" s="261">
        <v>820042</v>
      </c>
      <c r="B1033" t="s">
        <v>82070</v>
      </c>
      <c r="D1033" t="str">
        <f t="shared" si="16"/>
        <v>820042 Lets Dish</v>
      </c>
    </row>
    <row r="1034" spans="1:4">
      <c r="A1034" s="261">
        <v>820043</v>
      </c>
      <c r="B1034" t="s">
        <v>82071</v>
      </c>
      <c r="D1034" t="str">
        <f t="shared" si="16"/>
        <v>820043 Liberty In North Korea</v>
      </c>
    </row>
    <row r="1035" spans="1:4">
      <c r="A1035" s="261">
        <v>820044</v>
      </c>
      <c r="B1035" t="s">
        <v>82072</v>
      </c>
      <c r="D1035" t="str">
        <f t="shared" si="16"/>
        <v>820044 Light Ministries</v>
      </c>
    </row>
    <row r="1036" spans="1:4">
      <c r="A1036" s="261">
        <v>820045</v>
      </c>
      <c r="B1036" t="s">
        <v>82073</v>
      </c>
      <c r="D1036" t="str">
        <f t="shared" si="16"/>
        <v>820045 Linguistics Club</v>
      </c>
    </row>
    <row r="1037" spans="1:4">
      <c r="A1037" s="261">
        <v>820046</v>
      </c>
      <c r="B1037" t="s">
        <v>82074</v>
      </c>
      <c r="D1037" t="str">
        <f t="shared" si="16"/>
        <v>820046 ME ChA</v>
      </c>
    </row>
    <row r="1038" spans="1:4">
      <c r="A1038" s="261">
        <v>820047</v>
      </c>
      <c r="B1038" t="s">
        <v>82075</v>
      </c>
      <c r="D1038" t="str">
        <f t="shared" si="16"/>
        <v>820047 Malaysian Student Association</v>
      </c>
    </row>
    <row r="1039" spans="1:4">
      <c r="A1039" s="261">
        <v>820048</v>
      </c>
      <c r="B1039" t="s">
        <v>82076</v>
      </c>
      <c r="D1039" t="str">
        <f t="shared" si="16"/>
        <v>820048 Manna Chinese Christian Fellowship</v>
      </c>
    </row>
    <row r="1040" spans="1:4">
      <c r="A1040" s="261">
        <v>820049</v>
      </c>
      <c r="B1040" t="s">
        <v>82077</v>
      </c>
      <c r="D1040" t="str">
        <f t="shared" si="16"/>
        <v>820049 MANRRS</v>
      </c>
    </row>
    <row r="1041" spans="1:4">
      <c r="A1041" s="261">
        <v>820050</v>
      </c>
      <c r="B1041" t="s">
        <v>82078</v>
      </c>
      <c r="D1041" t="str">
        <f t="shared" si="16"/>
        <v>820050 Mapping Club at UC Davis</v>
      </c>
    </row>
    <row r="1042" spans="1:4">
      <c r="A1042" s="261">
        <v>820051</v>
      </c>
      <c r="B1042" t="s">
        <v>82079</v>
      </c>
      <c r="D1042" t="str">
        <f t="shared" si="16"/>
        <v>820051 Mariachi Cielito Lindo</v>
      </c>
    </row>
    <row r="1043" spans="1:4">
      <c r="A1043" s="261">
        <v>820052</v>
      </c>
      <c r="B1043" t="s">
        <v>82080</v>
      </c>
      <c r="D1043" t="str">
        <f t="shared" si="16"/>
        <v>820052 Marine Science Club</v>
      </c>
    </row>
    <row r="1044" spans="1:4">
      <c r="A1044" s="261">
        <v>820053</v>
      </c>
      <c r="B1044" t="s">
        <v>82081</v>
      </c>
      <c r="D1044" t="str">
        <f t="shared" si="16"/>
        <v>820053 Marketing and Business Association</v>
      </c>
    </row>
    <row r="1045" spans="1:4">
      <c r="A1045" s="261">
        <v>820054</v>
      </c>
      <c r="B1045" t="s">
        <v>82082</v>
      </c>
      <c r="D1045" t="str">
        <f t="shared" si="16"/>
        <v>820054 Material Advantage Student Chapter at UC Davis</v>
      </c>
    </row>
    <row r="1046" spans="1:4">
      <c r="A1046" s="261">
        <v>820055</v>
      </c>
      <c r="B1046" t="s">
        <v>82083</v>
      </c>
      <c r="D1046" t="str">
        <f t="shared" si="16"/>
        <v>820055 Math Club at UC Davis</v>
      </c>
    </row>
    <row r="1047" spans="1:4">
      <c r="A1047" s="261">
        <v>820056</v>
      </c>
      <c r="B1047" t="s">
        <v>82084</v>
      </c>
      <c r="D1047" t="str">
        <f t="shared" si="16"/>
        <v>820056 Mecha</v>
      </c>
    </row>
    <row r="1048" spans="1:4">
      <c r="A1048" s="261">
        <v>820057</v>
      </c>
      <c r="B1048" t="s">
        <v>82085</v>
      </c>
      <c r="D1048" t="str">
        <f t="shared" si="16"/>
        <v>820057 Mechanism Press</v>
      </c>
    </row>
    <row r="1049" spans="1:4">
      <c r="A1049" s="261">
        <v>820058</v>
      </c>
      <c r="B1049" t="s">
        <v>82086</v>
      </c>
      <c r="D1049" t="str">
        <f t="shared" si="16"/>
        <v>820058 Medlife</v>
      </c>
    </row>
    <row r="1050" spans="1:4">
      <c r="A1050" s="261">
        <v>820059</v>
      </c>
      <c r="B1050" t="s">
        <v>82087</v>
      </c>
      <c r="D1050" t="str">
        <f t="shared" si="16"/>
        <v>820059 Mercer Vet Clinic for the Homeless UG</v>
      </c>
    </row>
    <row r="1051" spans="1:4">
      <c r="A1051" s="261">
        <v>820060</v>
      </c>
      <c r="B1051" t="s">
        <v>82088</v>
      </c>
      <c r="D1051" t="str">
        <f t="shared" si="16"/>
        <v>820060 Mercer Veterinary Clinic for the Homeless</v>
      </c>
    </row>
    <row r="1052" spans="1:4">
      <c r="A1052" s="261">
        <v>820061</v>
      </c>
      <c r="B1052" t="s">
        <v>82089</v>
      </c>
      <c r="D1052" t="str">
        <f t="shared" si="16"/>
        <v>820061 MESA Club</v>
      </c>
    </row>
    <row r="1053" spans="1:4">
      <c r="A1053" s="261">
        <v>820062</v>
      </c>
      <c r="B1053" t="s">
        <v>82090</v>
      </c>
      <c r="D1053" t="str">
        <f t="shared" si="16"/>
        <v>820062 MGA Kaibigan Dance Troupe</v>
      </c>
    </row>
    <row r="1054" spans="1:4">
      <c r="A1054" s="261">
        <v>820063</v>
      </c>
      <c r="B1054" t="s">
        <v>82091</v>
      </c>
      <c r="D1054" t="str">
        <f t="shared" si="16"/>
        <v>820063 MGA Kapatid MK</v>
      </c>
    </row>
    <row r="1055" spans="1:4">
      <c r="A1055" s="261">
        <v>820064</v>
      </c>
      <c r="B1055" t="s">
        <v>82092</v>
      </c>
      <c r="D1055" t="str">
        <f t="shared" si="16"/>
        <v>820064 Microwave Theory and Techniques Society</v>
      </c>
    </row>
    <row r="1056" spans="1:4">
      <c r="A1056" s="261">
        <v>820065</v>
      </c>
      <c r="B1056" t="s">
        <v>82093</v>
      </c>
      <c r="D1056" t="str">
        <f t="shared" si="16"/>
        <v>820065 Middle Eastern South Asian Law Student Association</v>
      </c>
    </row>
    <row r="1057" spans="1:4">
      <c r="A1057" s="261">
        <v>820066</v>
      </c>
      <c r="B1057" t="s">
        <v>82094</v>
      </c>
      <c r="D1057" t="str">
        <f t="shared" si="16"/>
        <v>820066 Minority Association of Premed Students</v>
      </c>
    </row>
    <row r="1058" spans="1:4">
      <c r="A1058" s="261">
        <v>820067</v>
      </c>
      <c r="B1058" t="s">
        <v>82095</v>
      </c>
      <c r="D1058" t="str">
        <f t="shared" si="16"/>
        <v>820067 Mixed Student Union</v>
      </c>
    </row>
    <row r="1059" spans="1:4">
      <c r="A1059" s="261">
        <v>820068</v>
      </c>
      <c r="B1059" t="s">
        <v>82096</v>
      </c>
      <c r="D1059" t="str">
        <f t="shared" si="16"/>
        <v>820068 MK Modern</v>
      </c>
    </row>
    <row r="1060" spans="1:4">
      <c r="A1060" s="261">
        <v>820069</v>
      </c>
      <c r="B1060" t="s">
        <v>82097</v>
      </c>
      <c r="D1060" t="str">
        <f t="shared" si="16"/>
        <v>820069 Mobility</v>
      </c>
    </row>
    <row r="1061" spans="1:4">
      <c r="A1061" s="261">
        <v>820070</v>
      </c>
      <c r="B1061" t="s">
        <v>82098</v>
      </c>
      <c r="D1061" t="str">
        <f t="shared" si="16"/>
        <v>820070 Mock Trial at UC Davis</v>
      </c>
    </row>
    <row r="1062" spans="1:4">
      <c r="A1062" s="261">
        <v>820071</v>
      </c>
      <c r="B1062" t="s">
        <v>82099</v>
      </c>
      <c r="D1062" t="str">
        <f t="shared" si="16"/>
        <v>820071 Model United Nations</v>
      </c>
    </row>
    <row r="1063" spans="1:4">
      <c r="A1063" s="261">
        <v>820072</v>
      </c>
      <c r="B1063" t="s">
        <v>82100</v>
      </c>
      <c r="D1063" t="str">
        <f t="shared" si="16"/>
        <v>820072 Molecular and Cellular Biology Club</v>
      </c>
    </row>
    <row r="1064" spans="1:4">
      <c r="A1064" s="261">
        <v>820073</v>
      </c>
      <c r="B1064" t="s">
        <v>82101</v>
      </c>
      <c r="D1064" t="str">
        <f t="shared" si="16"/>
        <v>820073 Moneyball Club</v>
      </c>
    </row>
    <row r="1065" spans="1:4">
      <c r="A1065" s="261">
        <v>820074</v>
      </c>
      <c r="B1065" t="s">
        <v>82102</v>
      </c>
      <c r="D1065" t="str">
        <f t="shared" si="16"/>
        <v>820074 Morning Sign Out</v>
      </c>
    </row>
    <row r="1066" spans="1:4">
      <c r="A1066" s="261">
        <v>820075</v>
      </c>
      <c r="B1066" t="s">
        <v>82103</v>
      </c>
      <c r="D1066" t="str">
        <f t="shared" si="16"/>
        <v>820075 Mujeres Ayudando La Raza</v>
      </c>
    </row>
    <row r="1067" spans="1:4">
      <c r="A1067" s="261">
        <v>820076</v>
      </c>
      <c r="B1067" t="s">
        <v>82104</v>
      </c>
      <c r="D1067" t="str">
        <f t="shared" si="16"/>
        <v>820076 Muscular Dystrophy Awareness Club</v>
      </c>
    </row>
    <row r="1068" spans="1:4">
      <c r="A1068" s="261">
        <v>820077</v>
      </c>
      <c r="B1068" t="s">
        <v>82105</v>
      </c>
      <c r="D1068" t="str">
        <f t="shared" si="16"/>
        <v>820077 Music Graduate Student Association</v>
      </c>
    </row>
    <row r="1069" spans="1:4">
      <c r="A1069" s="261">
        <v>820078</v>
      </c>
      <c r="B1069" t="s">
        <v>82106</v>
      </c>
      <c r="D1069" t="str">
        <f t="shared" si="16"/>
        <v>820078 Music Unplugged</v>
      </c>
    </row>
    <row r="1070" spans="1:4">
      <c r="A1070" s="261">
        <v>820079</v>
      </c>
      <c r="B1070" t="s">
        <v>82107</v>
      </c>
      <c r="D1070" t="str">
        <f t="shared" si="16"/>
        <v>820079 Musicians of Davis</v>
      </c>
    </row>
    <row r="1071" spans="1:4">
      <c r="A1071" s="261">
        <v>820080</v>
      </c>
      <c r="B1071" t="s">
        <v>82108</v>
      </c>
      <c r="D1071" t="str">
        <f t="shared" si="16"/>
        <v>820080 Musicow</v>
      </c>
    </row>
    <row r="1072" spans="1:4">
      <c r="A1072" s="261">
        <v>820081</v>
      </c>
      <c r="B1072" t="s">
        <v>82109</v>
      </c>
      <c r="D1072" t="str">
        <f t="shared" si="16"/>
        <v>820081 Muslim Student Association</v>
      </c>
    </row>
    <row r="1073" spans="1:4">
      <c r="A1073" s="261">
        <v>820082</v>
      </c>
      <c r="B1073" t="s">
        <v>82110</v>
      </c>
      <c r="D1073" t="str">
        <f t="shared" si="16"/>
        <v>820082 Muslims of the West at UC Davis</v>
      </c>
    </row>
    <row r="1074" spans="1:4">
      <c r="A1074" s="261">
        <v>820083</v>
      </c>
      <c r="B1074" t="s">
        <v>82111</v>
      </c>
      <c r="D1074" t="str">
        <f t="shared" si="16"/>
        <v>820083 Mustard Seed Ministry</v>
      </c>
    </row>
    <row r="1075" spans="1:4">
      <c r="A1075" s="261">
        <v>820084</v>
      </c>
      <c r="B1075" t="s">
        <v>82112</v>
      </c>
      <c r="D1075" t="str">
        <f t="shared" si="16"/>
        <v>820084 Na Keiki O Hawaii</v>
      </c>
    </row>
    <row r="1076" spans="1:4">
      <c r="A1076" s="261">
        <v>820085</v>
      </c>
      <c r="B1076" t="s">
        <v>82113</v>
      </c>
      <c r="D1076" t="str">
        <f t="shared" si="16"/>
        <v>820085 Narrative PreHealth at UC Davis</v>
      </c>
    </row>
    <row r="1077" spans="1:4">
      <c r="A1077" s="261">
        <v>820086</v>
      </c>
      <c r="B1077" t="s">
        <v>82114</v>
      </c>
      <c r="D1077" t="str">
        <f t="shared" si="16"/>
        <v>820086 NATCAR HS</v>
      </c>
    </row>
    <row r="1078" spans="1:4">
      <c r="A1078" s="261">
        <v>820087</v>
      </c>
      <c r="B1078" t="s">
        <v>82115</v>
      </c>
      <c r="D1078" t="str">
        <f t="shared" si="16"/>
        <v>820087 National Alliance on Mental Illness</v>
      </c>
    </row>
    <row r="1079" spans="1:4">
      <c r="A1079" s="261">
        <v>820088</v>
      </c>
      <c r="B1079" t="s">
        <v>82116</v>
      </c>
      <c r="D1079" t="str">
        <f t="shared" si="16"/>
        <v>820088 National Association for Music Education</v>
      </c>
    </row>
    <row r="1080" spans="1:4">
      <c r="A1080" s="261">
        <v>820089</v>
      </c>
      <c r="B1080" t="s">
        <v>82117</v>
      </c>
      <c r="D1080" t="str">
        <f t="shared" si="16"/>
        <v>820089 National PanHellenic Council</v>
      </c>
    </row>
    <row r="1081" spans="1:4">
      <c r="A1081" s="261">
        <v>820090</v>
      </c>
      <c r="B1081" t="s">
        <v>82118</v>
      </c>
      <c r="D1081" t="str">
        <f t="shared" si="16"/>
        <v>820090 National Society of Collegiate Scholars</v>
      </c>
    </row>
    <row r="1082" spans="1:4">
      <c r="A1082" s="261">
        <v>820091</v>
      </c>
      <c r="B1082" t="s">
        <v>82119</v>
      </c>
      <c r="D1082" t="str">
        <f t="shared" si="16"/>
        <v>820091 National Society of Leadership and Success</v>
      </c>
    </row>
    <row r="1083" spans="1:4">
      <c r="A1083" s="261">
        <v>820092</v>
      </c>
      <c r="B1083" t="s">
        <v>82120</v>
      </c>
      <c r="D1083" t="str">
        <f t="shared" si="16"/>
        <v>820092 Native American Student Union</v>
      </c>
    </row>
    <row r="1084" spans="1:4">
      <c r="A1084" s="261">
        <v>820093</v>
      </c>
      <c r="B1084" t="s">
        <v>82121</v>
      </c>
      <c r="D1084" t="str">
        <f t="shared" si="16"/>
        <v>820093 Native American Studies Grad Student Com</v>
      </c>
    </row>
    <row r="1085" spans="1:4">
      <c r="A1085" s="261">
        <v>820094</v>
      </c>
      <c r="B1085" t="s">
        <v>82122</v>
      </c>
      <c r="D1085" t="str">
        <f t="shared" si="16"/>
        <v>820094 Nepali Student and Scholars Association</v>
      </c>
    </row>
    <row r="1086" spans="1:4">
      <c r="A1086" s="261">
        <v>820095</v>
      </c>
      <c r="B1086" t="s">
        <v>82123</v>
      </c>
      <c r="D1086" t="str">
        <f t="shared" si="16"/>
        <v>820095 Net Impact Davis</v>
      </c>
    </row>
    <row r="1087" spans="1:4">
      <c r="A1087" s="261">
        <v>820096</v>
      </c>
      <c r="B1087" t="s">
        <v>82124</v>
      </c>
      <c r="D1087" t="str">
        <f t="shared" si="16"/>
        <v>820096 Neurobiology Physiology and Behavior Club</v>
      </c>
    </row>
    <row r="1088" spans="1:4">
      <c r="A1088" s="261">
        <v>820097</v>
      </c>
      <c r="B1088" t="s">
        <v>82125</v>
      </c>
      <c r="D1088" t="str">
        <f t="shared" si="16"/>
        <v>820097 Neurotech at Davis</v>
      </c>
    </row>
    <row r="1089" spans="1:4">
      <c r="A1089" s="261">
        <v>820098</v>
      </c>
      <c r="B1089" t="s">
        <v>82126</v>
      </c>
      <c r="D1089" t="str">
        <f t="shared" si="16"/>
        <v>820098 Newman Catholic Student Community</v>
      </c>
    </row>
    <row r="1090" spans="1:4">
      <c r="A1090" s="261">
        <v>820099</v>
      </c>
      <c r="B1090" t="s">
        <v>82127</v>
      </c>
      <c r="D1090" t="str">
        <f t="shared" si="16"/>
        <v>820099 News Real Estate Group</v>
      </c>
    </row>
    <row r="1091" spans="1:4">
      <c r="A1091" s="261">
        <v>820100</v>
      </c>
      <c r="B1091" t="s">
        <v>82128</v>
      </c>
      <c r="D1091" t="str">
        <f t="shared" ref="D1091:D1154" si="17">A1091&amp;" "&amp;B1091</f>
        <v>820100 Nigerian Student Association</v>
      </c>
    </row>
    <row r="1092" spans="1:4">
      <c r="A1092" s="261">
        <v>820101</v>
      </c>
      <c r="B1092" t="s">
        <v>82129</v>
      </c>
      <c r="D1092" t="str">
        <f t="shared" si="17"/>
        <v>820101 Nigerian Student Dance Group</v>
      </c>
    </row>
    <row r="1093" spans="1:4">
      <c r="A1093" s="261">
        <v>820102</v>
      </c>
      <c r="B1093" t="s">
        <v>82130</v>
      </c>
      <c r="D1093" t="str">
        <f t="shared" si="17"/>
        <v>820102 Nikkei Student Union</v>
      </c>
    </row>
    <row r="1094" spans="1:4">
      <c r="A1094" s="261">
        <v>820103</v>
      </c>
      <c r="B1094" t="s">
        <v>82131</v>
      </c>
      <c r="D1094" t="str">
        <f t="shared" si="17"/>
        <v>820103 Nintendo Club</v>
      </c>
    </row>
    <row r="1095" spans="1:4">
      <c r="A1095" s="261">
        <v>820104</v>
      </c>
      <c r="B1095" t="s">
        <v>82132</v>
      </c>
      <c r="D1095" t="str">
        <f t="shared" si="17"/>
        <v>820104 Nursing Club</v>
      </c>
    </row>
    <row r="1096" spans="1:4">
      <c r="A1096" s="261">
        <v>820105</v>
      </c>
      <c r="B1096" t="s">
        <v>82133</v>
      </c>
      <c r="D1096" t="str">
        <f t="shared" si="17"/>
        <v>820105 Older Wiser Learners</v>
      </c>
    </row>
    <row r="1097" spans="1:4">
      <c r="A1097" s="261">
        <v>820106</v>
      </c>
      <c r="B1097" t="s">
        <v>82134</v>
      </c>
      <c r="D1097" t="str">
        <f t="shared" si="17"/>
        <v>820106 One Campus Health</v>
      </c>
    </row>
    <row r="1098" spans="1:4">
      <c r="A1098" s="261">
        <v>820107</v>
      </c>
      <c r="B1098" t="s">
        <v>82135</v>
      </c>
      <c r="D1098" t="str">
        <f t="shared" si="17"/>
        <v>820107 One Campus Health Coalition</v>
      </c>
    </row>
    <row r="1099" spans="1:4">
      <c r="A1099" s="261">
        <v>820108</v>
      </c>
      <c r="B1099" t="s">
        <v>82136</v>
      </c>
      <c r="D1099" t="str">
        <f t="shared" si="17"/>
        <v>820108 One loop Hyperloop Pod Team</v>
      </c>
    </row>
    <row r="1100" spans="1:4">
      <c r="A1100" s="261">
        <v>820109</v>
      </c>
      <c r="B1100" t="s">
        <v>82137</v>
      </c>
      <c r="D1100" t="str">
        <f t="shared" si="17"/>
        <v>820109 Operation Smile at UC Davis</v>
      </c>
    </row>
    <row r="1101" spans="1:4">
      <c r="A1101" s="261">
        <v>820110</v>
      </c>
      <c r="B1101" t="s">
        <v>82138</v>
      </c>
      <c r="D1101" t="str">
        <f t="shared" si="17"/>
        <v>820110 Orphan Kitten Project at UC Davis</v>
      </c>
    </row>
    <row r="1102" spans="1:4">
      <c r="A1102" s="261">
        <v>820111</v>
      </c>
      <c r="B1102" t="s">
        <v>82139</v>
      </c>
      <c r="D1102" t="str">
        <f t="shared" si="17"/>
        <v>820111 Ostem at UC Davis</v>
      </c>
    </row>
    <row r="1103" spans="1:4">
      <c r="A1103" s="261">
        <v>820112</v>
      </c>
      <c r="B1103" t="s">
        <v>82140</v>
      </c>
      <c r="D1103" t="str">
        <f t="shared" si="17"/>
        <v>820112 Other Collective</v>
      </c>
    </row>
    <row r="1104" spans="1:4">
      <c r="A1104" s="261">
        <v>820113</v>
      </c>
      <c r="B1104" t="s">
        <v>82141</v>
      </c>
      <c r="D1104" t="str">
        <f t="shared" si="17"/>
        <v>820113 Page One</v>
      </c>
    </row>
    <row r="1105" spans="1:4">
      <c r="A1105" s="261">
        <v>820114</v>
      </c>
      <c r="B1105" t="s">
        <v>82142</v>
      </c>
      <c r="D1105" t="str">
        <f t="shared" si="17"/>
        <v>820114 Pakistani Student Association</v>
      </c>
    </row>
    <row r="1106" spans="1:4">
      <c r="A1106" s="261">
        <v>820116</v>
      </c>
      <c r="B1106" t="s">
        <v>82143</v>
      </c>
      <c r="D1106" t="str">
        <f t="shared" si="17"/>
        <v>820116 Pan African Student Organization PASO</v>
      </c>
    </row>
    <row r="1107" spans="1:4">
      <c r="A1107" s="261">
        <v>820117</v>
      </c>
      <c r="B1107" t="s">
        <v>82144</v>
      </c>
      <c r="D1107" t="str">
        <f t="shared" si="17"/>
        <v>820117 Pan Afro</v>
      </c>
    </row>
    <row r="1108" spans="1:4">
      <c r="A1108" s="261">
        <v>820118</v>
      </c>
      <c r="B1108" t="s">
        <v>82145</v>
      </c>
      <c r="D1108" t="str">
        <f t="shared" si="17"/>
        <v>820118 Pan Afro Student Organization</v>
      </c>
    </row>
    <row r="1109" spans="1:4">
      <c r="A1109" s="261">
        <v>820119</v>
      </c>
      <c r="B1109" t="s">
        <v>82146</v>
      </c>
      <c r="D1109" t="str">
        <f t="shared" si="17"/>
        <v>820119 Paul Hom Asian Clinic</v>
      </c>
    </row>
    <row r="1110" spans="1:4">
      <c r="A1110" s="261">
        <v>820120</v>
      </c>
      <c r="B1110" t="s">
        <v>82147</v>
      </c>
      <c r="D1110" t="str">
        <f t="shared" si="17"/>
        <v>820120 Period at UC Davis</v>
      </c>
    </row>
    <row r="1111" spans="1:4">
      <c r="A1111" s="261">
        <v>820121</v>
      </c>
      <c r="B1111" t="s">
        <v>82148</v>
      </c>
      <c r="D1111" t="str">
        <f t="shared" si="17"/>
        <v>820121 Peruvian Student Association at UC Davis</v>
      </c>
    </row>
    <row r="1112" spans="1:4">
      <c r="A1112" s="261">
        <v>820122</v>
      </c>
      <c r="B1112" t="s">
        <v>82149</v>
      </c>
      <c r="D1112" t="str">
        <f t="shared" si="17"/>
        <v>820122 Phi Beta Kappa Society</v>
      </c>
    </row>
    <row r="1113" spans="1:4">
      <c r="A1113" s="261">
        <v>820123</v>
      </c>
      <c r="B1113" t="s">
        <v>82150</v>
      </c>
      <c r="D1113" t="str">
        <f t="shared" si="17"/>
        <v>820123 Philosophy Club</v>
      </c>
    </row>
    <row r="1114" spans="1:4">
      <c r="A1114" s="261">
        <v>820124</v>
      </c>
      <c r="B1114" t="s">
        <v>82151</v>
      </c>
      <c r="D1114" t="str">
        <f t="shared" si="17"/>
        <v>820124 Photography Club at UC Davis</v>
      </c>
    </row>
    <row r="1115" spans="1:4">
      <c r="A1115" s="261">
        <v>820125</v>
      </c>
      <c r="B1115" t="s">
        <v>82152</v>
      </c>
      <c r="D1115" t="str">
        <f t="shared" si="17"/>
        <v>820125 Pilipino American in Science and Engineering</v>
      </c>
    </row>
    <row r="1116" spans="1:4">
      <c r="A1116" s="261">
        <v>820126</v>
      </c>
      <c r="B1116" t="s">
        <v>82153</v>
      </c>
      <c r="D1116" t="str">
        <f t="shared" si="17"/>
        <v>820126 Pilipinx In Business and Law</v>
      </c>
    </row>
    <row r="1117" spans="1:4">
      <c r="A1117" s="261">
        <v>820127</v>
      </c>
      <c r="B1117" t="s">
        <v>82154</v>
      </c>
      <c r="D1117" t="str">
        <f t="shared" si="17"/>
        <v>820127 Pixel</v>
      </c>
    </row>
    <row r="1118" spans="1:4">
      <c r="A1118" s="261">
        <v>820128</v>
      </c>
      <c r="B1118" t="s">
        <v>82155</v>
      </c>
      <c r="D1118" t="str">
        <f t="shared" si="17"/>
        <v>820128 Pixel Graphic Design Club</v>
      </c>
    </row>
    <row r="1119" spans="1:4">
      <c r="A1119" s="261">
        <v>820129</v>
      </c>
      <c r="B1119" t="s">
        <v>82156</v>
      </c>
      <c r="D1119" t="str">
        <f t="shared" si="17"/>
        <v>820129 Plant Breeding Grad Student Organization</v>
      </c>
    </row>
    <row r="1120" spans="1:4">
      <c r="A1120" s="261">
        <v>820130</v>
      </c>
      <c r="B1120" t="s">
        <v>82157</v>
      </c>
      <c r="D1120" t="str">
        <f t="shared" si="17"/>
        <v>820130 Plant Science Club</v>
      </c>
    </row>
    <row r="1121" spans="1:4">
      <c r="A1121" s="261">
        <v>820131</v>
      </c>
      <c r="B1121" t="s">
        <v>82158</v>
      </c>
      <c r="D1121" t="str">
        <f t="shared" si="17"/>
        <v>820131 Plipinx American in Science and Engineering</v>
      </c>
    </row>
    <row r="1122" spans="1:4">
      <c r="A1122" s="261">
        <v>820132</v>
      </c>
      <c r="B1122" t="s">
        <v>82159</v>
      </c>
      <c r="D1122" t="str">
        <f t="shared" si="17"/>
        <v>820132 Popping Club at UC Davis</v>
      </c>
    </row>
    <row r="1123" spans="1:4">
      <c r="A1123" s="261">
        <v>820133</v>
      </c>
      <c r="B1123" t="s">
        <v>82160</v>
      </c>
      <c r="D1123" t="str">
        <f t="shared" si="17"/>
        <v>820133 Postpartum Anxiety and Depression Advocacy</v>
      </c>
    </row>
    <row r="1124" spans="1:4">
      <c r="A1124" s="261">
        <v>820134</v>
      </c>
      <c r="B1124" t="s">
        <v>82161</v>
      </c>
      <c r="D1124" t="str">
        <f t="shared" si="17"/>
        <v>820134 Prelaw Association</v>
      </c>
    </row>
    <row r="1125" spans="1:4">
      <c r="A1125" s="261">
        <v>820135</v>
      </c>
      <c r="B1125" t="s">
        <v>82162</v>
      </c>
      <c r="D1125" t="str">
        <f t="shared" si="17"/>
        <v>820135 Premed American Medical Womens Association</v>
      </c>
    </row>
    <row r="1126" spans="1:4">
      <c r="A1126" s="261">
        <v>820136</v>
      </c>
      <c r="B1126" t="s">
        <v>82163</v>
      </c>
      <c r="D1126" t="str">
        <f t="shared" si="17"/>
        <v>820136 Premed AMSA</v>
      </c>
    </row>
    <row r="1127" spans="1:4">
      <c r="A1127" s="261">
        <v>820137</v>
      </c>
      <c r="B1127" t="s">
        <v>82164</v>
      </c>
      <c r="D1127" t="str">
        <f t="shared" si="17"/>
        <v>820137 PreOccupational Therapy Club</v>
      </c>
    </row>
    <row r="1128" spans="1:4">
      <c r="A1128" s="261">
        <v>820138</v>
      </c>
      <c r="B1128" t="s">
        <v>82165</v>
      </c>
      <c r="D1128" t="str">
        <f t="shared" si="17"/>
        <v>820138 Prepharmacy Club</v>
      </c>
    </row>
    <row r="1129" spans="1:4">
      <c r="A1129" s="261">
        <v>820139</v>
      </c>
      <c r="B1129" t="s">
        <v>82166</v>
      </c>
      <c r="D1129" t="str">
        <f t="shared" si="17"/>
        <v>820139 PrePhysical Therapy Club</v>
      </c>
    </row>
    <row r="1130" spans="1:4">
      <c r="A1130" s="261">
        <v>820140</v>
      </c>
      <c r="B1130" t="s">
        <v>82167</v>
      </c>
      <c r="D1130" t="str">
        <f t="shared" si="17"/>
        <v>820140 PrePhysician Assistant Club</v>
      </c>
    </row>
    <row r="1131" spans="1:4">
      <c r="A1131" s="261">
        <v>820141</v>
      </c>
      <c r="B1131" t="s">
        <v>82168</v>
      </c>
      <c r="D1131" t="str">
        <f t="shared" si="17"/>
        <v>820141 PreVet Students Supporting Diversity</v>
      </c>
    </row>
    <row r="1132" spans="1:4">
      <c r="A1132" s="261">
        <v>820142</v>
      </c>
      <c r="B1132" t="s">
        <v>82169</v>
      </c>
      <c r="D1132" t="str">
        <f t="shared" si="17"/>
        <v>820142 Pride Student Veterinary Medical Community</v>
      </c>
    </row>
    <row r="1133" spans="1:4">
      <c r="A1133" s="261">
        <v>820143</v>
      </c>
      <c r="B1133" t="s">
        <v>82170</v>
      </c>
      <c r="D1133" t="str">
        <f t="shared" si="17"/>
        <v>820143 Primatology Club</v>
      </c>
    </row>
    <row r="1134" spans="1:4">
      <c r="A1134" s="261">
        <v>820144</v>
      </c>
      <c r="B1134" t="s">
        <v>82171</v>
      </c>
      <c r="D1134" t="str">
        <f t="shared" si="17"/>
        <v>820144 Princess Pals</v>
      </c>
    </row>
    <row r="1135" spans="1:4">
      <c r="A1135" s="261">
        <v>820145</v>
      </c>
      <c r="B1135" t="s">
        <v>82172</v>
      </c>
      <c r="D1135" t="str">
        <f t="shared" si="17"/>
        <v>820145 Prof Sororities and Fraternities Council</v>
      </c>
    </row>
    <row r="1136" spans="1:4">
      <c r="A1136" s="261">
        <v>820146</v>
      </c>
      <c r="B1136" t="s">
        <v>82173</v>
      </c>
      <c r="D1136" t="str">
        <f t="shared" si="17"/>
        <v>820146 Project Catalyst</v>
      </c>
    </row>
    <row r="1137" spans="1:4">
      <c r="A1137" s="261">
        <v>820147</v>
      </c>
      <c r="B1137" t="s">
        <v>82174</v>
      </c>
      <c r="D1137" t="str">
        <f t="shared" si="17"/>
        <v>820147 Project M</v>
      </c>
    </row>
    <row r="1138" spans="1:4">
      <c r="A1138" s="261">
        <v>820148</v>
      </c>
      <c r="B1138" t="s">
        <v>82175</v>
      </c>
      <c r="D1138" t="str">
        <f t="shared" si="17"/>
        <v>820148 Project M at UC Davis</v>
      </c>
    </row>
    <row r="1139" spans="1:4">
      <c r="A1139" s="261">
        <v>820149</v>
      </c>
      <c r="B1139" t="s">
        <v>82176</v>
      </c>
      <c r="D1139" t="str">
        <f t="shared" si="17"/>
        <v>820149 Project Rishi at UC Davis</v>
      </c>
    </row>
    <row r="1140" spans="1:4">
      <c r="A1140" s="261">
        <v>820150</v>
      </c>
      <c r="B1140" t="s">
        <v>82177</v>
      </c>
      <c r="D1140" t="str">
        <f t="shared" si="17"/>
        <v>820150 Prytanean Womens Honor Society</v>
      </c>
    </row>
    <row r="1141" spans="1:4">
      <c r="A1141" s="261">
        <v>820151</v>
      </c>
      <c r="B1141" t="s">
        <v>82178</v>
      </c>
      <c r="D1141" t="str">
        <f t="shared" si="17"/>
        <v>820151 Psi Chi Honor Society</v>
      </c>
    </row>
    <row r="1142" spans="1:4">
      <c r="A1142" s="261">
        <v>820152</v>
      </c>
      <c r="B1142" t="s">
        <v>82179</v>
      </c>
      <c r="D1142" t="str">
        <f t="shared" si="17"/>
        <v>820152 Psychology Student Association</v>
      </c>
    </row>
    <row r="1143" spans="1:4">
      <c r="A1143" s="261">
        <v>820153</v>
      </c>
      <c r="B1143" t="s">
        <v>82180</v>
      </c>
      <c r="D1143" t="str">
        <f t="shared" si="17"/>
        <v>820153 Public Health Brigades</v>
      </c>
    </row>
    <row r="1144" spans="1:4">
      <c r="A1144" s="261">
        <v>820154</v>
      </c>
      <c r="B1144" t="s">
        <v>82181</v>
      </c>
      <c r="D1144" t="str">
        <f t="shared" si="17"/>
        <v>820154 Public Health Club</v>
      </c>
    </row>
    <row r="1145" spans="1:4">
      <c r="A1145" s="261">
        <v>820155</v>
      </c>
      <c r="B1145" t="s">
        <v>82182</v>
      </c>
      <c r="D1145" t="str">
        <f t="shared" si="17"/>
        <v>820155 Public Health Club at UC Davis</v>
      </c>
    </row>
    <row r="1146" spans="1:4">
      <c r="A1146" s="261">
        <v>820156</v>
      </c>
      <c r="B1146" t="s">
        <v>82183</v>
      </c>
      <c r="D1146" t="str">
        <f t="shared" si="17"/>
        <v>820156 Puerto Rican Community Association</v>
      </c>
    </row>
    <row r="1147" spans="1:4">
      <c r="A1147" s="261">
        <v>820157</v>
      </c>
      <c r="B1147" t="s">
        <v>82184</v>
      </c>
      <c r="D1147" t="str">
        <f t="shared" si="17"/>
        <v>820157 Quantum Computing Club at UC Davis</v>
      </c>
    </row>
    <row r="1148" spans="1:4">
      <c r="A1148" s="261">
        <v>820158</v>
      </c>
      <c r="B1148" t="s">
        <v>82185</v>
      </c>
      <c r="D1148" t="str">
        <f t="shared" si="17"/>
        <v>820158 Queer Student Union</v>
      </c>
    </row>
    <row r="1149" spans="1:4">
      <c r="A1149" s="261">
        <v>820159</v>
      </c>
      <c r="B1149" t="s">
        <v>82186</v>
      </c>
      <c r="D1149" t="str">
        <f t="shared" si="17"/>
        <v>820159 Quiz Bowl</v>
      </c>
    </row>
    <row r="1150" spans="1:4">
      <c r="A1150" s="261">
        <v>820160</v>
      </c>
      <c r="B1150" t="s">
        <v>82187</v>
      </c>
      <c r="D1150" t="str">
        <f t="shared" si="17"/>
        <v>820160 Quiz Bowl at UC Davis</v>
      </c>
    </row>
    <row r="1151" spans="1:4">
      <c r="A1151" s="261">
        <v>820161</v>
      </c>
      <c r="B1151" t="s">
        <v>82188</v>
      </c>
      <c r="D1151" t="str">
        <f t="shared" si="17"/>
        <v>820161 RAVT New Hope</v>
      </c>
    </row>
    <row r="1152" spans="1:4">
      <c r="A1152" s="261">
        <v>820162</v>
      </c>
      <c r="B1152" t="s">
        <v>82189</v>
      </c>
      <c r="D1152" t="str">
        <f t="shared" si="17"/>
        <v>820162 React to Film</v>
      </c>
    </row>
    <row r="1153" spans="1:4">
      <c r="A1153" s="261">
        <v>820163</v>
      </c>
      <c r="B1153" t="s">
        <v>82190</v>
      </c>
      <c r="D1153" t="str">
        <f t="shared" si="17"/>
        <v>820163 Recognizing Illnesses Very Early and Response</v>
      </c>
    </row>
    <row r="1154" spans="1:4">
      <c r="A1154" s="261">
        <v>820164</v>
      </c>
      <c r="B1154" t="s">
        <v>82191</v>
      </c>
      <c r="D1154" t="str">
        <f t="shared" si="17"/>
        <v>820164 Regents Scholar Society</v>
      </c>
    </row>
    <row r="1155" spans="1:4">
      <c r="A1155" s="261">
        <v>820165</v>
      </c>
      <c r="B1155" t="s">
        <v>82192</v>
      </c>
      <c r="D1155" t="str">
        <f t="shared" ref="D1155:D1218" si="18">A1155&amp;" "&amp;B1155</f>
        <v>820165 Religious Studies Club</v>
      </c>
    </row>
    <row r="1156" spans="1:4">
      <c r="A1156" s="261">
        <v>820166</v>
      </c>
      <c r="B1156" t="s">
        <v>82193</v>
      </c>
      <c r="D1156" t="str">
        <f t="shared" si="18"/>
        <v>820166 Revival Zine</v>
      </c>
    </row>
    <row r="1157" spans="1:4">
      <c r="A1157" s="261">
        <v>820167</v>
      </c>
      <c r="B1157" t="s">
        <v>82194</v>
      </c>
      <c r="D1157" t="str">
        <f t="shared" si="18"/>
        <v>820167 River on Campus</v>
      </c>
    </row>
    <row r="1158" spans="1:4">
      <c r="A1158" s="261">
        <v>820168</v>
      </c>
      <c r="B1158" t="s">
        <v>82195</v>
      </c>
      <c r="D1158" t="str">
        <f t="shared" si="18"/>
        <v>820168 Roller Club at UC Davis</v>
      </c>
    </row>
    <row r="1159" spans="1:4">
      <c r="A1159" s="261">
        <v>820169</v>
      </c>
      <c r="B1159" t="s">
        <v>82196</v>
      </c>
      <c r="D1159" t="str">
        <f t="shared" si="18"/>
        <v>820169 Rooh Jawani Dee</v>
      </c>
    </row>
    <row r="1160" spans="1:4">
      <c r="A1160" s="261">
        <v>820170</v>
      </c>
      <c r="B1160" t="s">
        <v>82197</v>
      </c>
      <c r="D1160" t="str">
        <f t="shared" si="18"/>
        <v>820170 Rovecrest at UC Davis</v>
      </c>
    </row>
    <row r="1161" spans="1:4">
      <c r="A1161" s="261">
        <v>820171</v>
      </c>
      <c r="B1161" t="s">
        <v>82198</v>
      </c>
      <c r="D1161" t="str">
        <f t="shared" si="18"/>
        <v>820171 Russian Cultural Association</v>
      </c>
    </row>
    <row r="1162" spans="1:4">
      <c r="A1162" s="261">
        <v>820172</v>
      </c>
      <c r="B1162" t="s">
        <v>82199</v>
      </c>
      <c r="D1162" t="str">
        <f t="shared" si="18"/>
        <v>820172 Sachacks</v>
      </c>
    </row>
    <row r="1163" spans="1:4">
      <c r="A1163" s="261">
        <v>820173</v>
      </c>
      <c r="B1163" t="s">
        <v>82200</v>
      </c>
      <c r="D1163" t="str">
        <f t="shared" si="18"/>
        <v>820173 Scholars Promoting Edu Awareness and Knowledge</v>
      </c>
    </row>
    <row r="1164" spans="1:4">
      <c r="A1164" s="261">
        <v>820174</v>
      </c>
      <c r="B1164" t="s">
        <v>82201</v>
      </c>
      <c r="D1164" t="str">
        <f t="shared" si="18"/>
        <v>820174 Science Olympiad</v>
      </c>
    </row>
    <row r="1165" spans="1:4">
      <c r="A1165" s="261">
        <v>820175</v>
      </c>
      <c r="B1165" t="s">
        <v>82202</v>
      </c>
      <c r="D1165" t="str">
        <f t="shared" si="18"/>
        <v>820175 Science Says</v>
      </c>
    </row>
    <row r="1166" spans="1:4">
      <c r="A1166" s="261">
        <v>820176</v>
      </c>
      <c r="B1166" t="s">
        <v>82203</v>
      </c>
      <c r="D1166" t="str">
        <f t="shared" si="18"/>
        <v>820176 SCM Society</v>
      </c>
    </row>
    <row r="1167" spans="1:4">
      <c r="A1167" s="261">
        <v>820177</v>
      </c>
      <c r="B1167" t="s">
        <v>82204</v>
      </c>
      <c r="D1167" t="str">
        <f t="shared" si="18"/>
        <v>820177 SedadIranian Students Association</v>
      </c>
    </row>
    <row r="1168" spans="1:4">
      <c r="A1168" s="261">
        <v>820178</v>
      </c>
      <c r="B1168" t="s">
        <v>82205</v>
      </c>
      <c r="D1168" t="str">
        <f t="shared" si="18"/>
        <v>820178 Sensual Daydreams Rocky Horror Sarsh</v>
      </c>
    </row>
    <row r="1169" spans="1:4">
      <c r="A1169" s="261">
        <v>820179</v>
      </c>
      <c r="B1169" t="s">
        <v>82206</v>
      </c>
      <c r="D1169" t="str">
        <f t="shared" si="18"/>
        <v>820179 Sher Alliance</v>
      </c>
    </row>
    <row r="1170" spans="1:4">
      <c r="A1170" s="261">
        <v>820180</v>
      </c>
      <c r="B1170" t="s">
        <v>82207</v>
      </c>
      <c r="D1170" t="str">
        <f t="shared" si="18"/>
        <v>820180 Shifa Community Clinic</v>
      </c>
    </row>
    <row r="1171" spans="1:4">
      <c r="A1171" s="261">
        <v>820181</v>
      </c>
      <c r="B1171" t="s">
        <v>82208</v>
      </c>
      <c r="D1171" t="str">
        <f t="shared" si="18"/>
        <v>820181 Sickspits Poetry Collective</v>
      </c>
    </row>
    <row r="1172" spans="1:4">
      <c r="A1172" s="261">
        <v>820182</v>
      </c>
      <c r="B1172" t="s">
        <v>82209</v>
      </c>
      <c r="D1172" t="str">
        <f t="shared" si="18"/>
        <v>820182 Sickspits Spoken Word Collective</v>
      </c>
    </row>
    <row r="1173" spans="1:4">
      <c r="A1173" s="261">
        <v>820183</v>
      </c>
      <c r="B1173" t="s">
        <v>82210</v>
      </c>
      <c r="D1173" t="str">
        <f t="shared" si="18"/>
        <v>820183 Sikh Cultural Association</v>
      </c>
    </row>
    <row r="1174" spans="1:4">
      <c r="A1174" s="261">
        <v>820184</v>
      </c>
      <c r="B1174" t="s">
        <v>82211</v>
      </c>
      <c r="D1174" t="str">
        <f t="shared" si="18"/>
        <v>820184 Simplecraft</v>
      </c>
    </row>
    <row r="1175" spans="1:4">
      <c r="A1175" s="261">
        <v>820185</v>
      </c>
      <c r="B1175" t="s">
        <v>82212</v>
      </c>
      <c r="D1175" t="str">
        <f t="shared" si="18"/>
        <v>820185 Ski or Snowboard Club</v>
      </c>
    </row>
    <row r="1176" spans="1:4">
      <c r="A1176" s="261">
        <v>820186</v>
      </c>
      <c r="B1176" t="s">
        <v>82213</v>
      </c>
      <c r="D1176" t="str">
        <f t="shared" si="18"/>
        <v>820186 Slavic Assoc of Youth</v>
      </c>
    </row>
    <row r="1177" spans="1:4">
      <c r="A1177" s="261">
        <v>820187</v>
      </c>
      <c r="B1177" t="s">
        <v>82214</v>
      </c>
      <c r="D1177" t="str">
        <f t="shared" si="18"/>
        <v>820187 Slavic Association of Ambitious Youth</v>
      </c>
    </row>
    <row r="1178" spans="1:4">
      <c r="A1178" s="261">
        <v>820188</v>
      </c>
      <c r="B1178" t="s">
        <v>82215</v>
      </c>
      <c r="D1178" t="str">
        <f t="shared" si="18"/>
        <v>820188 So Pop</v>
      </c>
    </row>
    <row r="1179" spans="1:4">
      <c r="A1179" s="261">
        <v>820189</v>
      </c>
      <c r="B1179" t="s">
        <v>82216</v>
      </c>
      <c r="D1179" t="str">
        <f t="shared" si="18"/>
        <v>820189 Society for Conservation Biology</v>
      </c>
    </row>
    <row r="1180" spans="1:4">
      <c r="A1180" s="261">
        <v>820190</v>
      </c>
      <c r="B1180" t="s">
        <v>82217</v>
      </c>
      <c r="D1180" t="str">
        <f t="shared" si="18"/>
        <v>820190 Society for the Advancement of Chicanos and Hispanic</v>
      </c>
    </row>
    <row r="1181" spans="1:4">
      <c r="A1181" s="261">
        <v>820191</v>
      </c>
      <c r="B1181" t="s">
        <v>82218</v>
      </c>
      <c r="D1181" t="str">
        <f t="shared" si="18"/>
        <v>820191 Society of Manufacturing Engineers at UC Davis</v>
      </c>
    </row>
    <row r="1182" spans="1:4">
      <c r="A1182" s="261">
        <v>820192</v>
      </c>
      <c r="B1182" t="s">
        <v>82219</v>
      </c>
      <c r="D1182" t="str">
        <f t="shared" si="18"/>
        <v>820192 Society of Women Engineers</v>
      </c>
    </row>
    <row r="1183" spans="1:4">
      <c r="A1183" s="261">
        <v>820193</v>
      </c>
      <c r="B1183" t="s">
        <v>82220</v>
      </c>
      <c r="D1183" t="str">
        <f t="shared" si="18"/>
        <v>820193 Sociology Student Association</v>
      </c>
    </row>
    <row r="1184" spans="1:4">
      <c r="A1184" s="261">
        <v>820194</v>
      </c>
      <c r="B1184" t="s">
        <v>82221</v>
      </c>
      <c r="D1184" t="str">
        <f t="shared" si="18"/>
        <v>820194 Solar Boat Team</v>
      </c>
    </row>
    <row r="1185" spans="1:4">
      <c r="A1185" s="261">
        <v>820195</v>
      </c>
      <c r="B1185" t="s">
        <v>82222</v>
      </c>
      <c r="D1185" t="str">
        <f t="shared" si="18"/>
        <v>820195 Solar Car Team at UC Davis</v>
      </c>
    </row>
    <row r="1186" spans="1:4">
      <c r="A1186" s="261">
        <v>820196</v>
      </c>
      <c r="B1186" t="s">
        <v>82223</v>
      </c>
      <c r="D1186" t="str">
        <f t="shared" si="18"/>
        <v>820196 Sone1</v>
      </c>
    </row>
    <row r="1187" spans="1:4">
      <c r="A1187" s="261">
        <v>820197</v>
      </c>
      <c r="B1187" t="s">
        <v>82224</v>
      </c>
      <c r="D1187" t="str">
        <f t="shared" si="18"/>
        <v>820197 SONORAE</v>
      </c>
    </row>
    <row r="1188" spans="1:4">
      <c r="A1188" s="261">
        <v>820198</v>
      </c>
      <c r="B1188" t="s">
        <v>82225</v>
      </c>
      <c r="D1188" t="str">
        <f t="shared" si="18"/>
        <v>820198 Soul Sistahs</v>
      </c>
    </row>
    <row r="1189" spans="1:4">
      <c r="A1189" s="261">
        <v>820199</v>
      </c>
      <c r="B1189" t="s">
        <v>82226</v>
      </c>
      <c r="D1189" t="str">
        <f t="shared" si="18"/>
        <v>820199 Southeast Asian Buddhist Association</v>
      </c>
    </row>
    <row r="1190" spans="1:4">
      <c r="A1190" s="261">
        <v>820200</v>
      </c>
      <c r="B1190" t="s">
        <v>82227</v>
      </c>
      <c r="D1190" t="str">
        <f t="shared" si="18"/>
        <v>820200 Southeast Asian Student Alliance</v>
      </c>
    </row>
    <row r="1191" spans="1:4">
      <c r="A1191" s="261">
        <v>820201</v>
      </c>
      <c r="B1191" t="s">
        <v>82228</v>
      </c>
      <c r="D1191" t="str">
        <f t="shared" si="18"/>
        <v>820201 Space and Satellite Systems Club</v>
      </c>
    </row>
    <row r="1192" spans="1:4">
      <c r="A1192" s="261">
        <v>820202</v>
      </c>
      <c r="B1192" t="s">
        <v>82229</v>
      </c>
      <c r="D1192" t="str">
        <f t="shared" si="18"/>
        <v>820202 Spanish Club at UC Davis</v>
      </c>
    </row>
    <row r="1193" spans="1:4">
      <c r="A1193" s="261">
        <v>820203</v>
      </c>
      <c r="B1193" t="s">
        <v>82230</v>
      </c>
      <c r="D1193" t="str">
        <f t="shared" si="18"/>
        <v>820203 Special Olympics Club</v>
      </c>
    </row>
    <row r="1194" spans="1:4">
      <c r="A1194" s="261">
        <v>820204</v>
      </c>
      <c r="B1194" t="s">
        <v>82231</v>
      </c>
      <c r="D1194" t="str">
        <f t="shared" si="18"/>
        <v>820204 Specialties Club at UCD School of Veterinary Medicine</v>
      </c>
    </row>
    <row r="1195" spans="1:4">
      <c r="A1195" s="261">
        <v>820205</v>
      </c>
      <c r="B1195" t="s">
        <v>82232</v>
      </c>
      <c r="D1195" t="str">
        <f t="shared" si="18"/>
        <v>820205 Spoon University</v>
      </c>
    </row>
    <row r="1196" spans="1:4">
      <c r="A1196" s="261">
        <v>820206</v>
      </c>
      <c r="B1196" t="s">
        <v>82233</v>
      </c>
      <c r="D1196" t="str">
        <f t="shared" si="18"/>
        <v>820206 Sports Medicine Club at UC Davis</v>
      </c>
    </row>
    <row r="1197" spans="1:4">
      <c r="A1197" s="261">
        <v>820207</v>
      </c>
      <c r="B1197" t="s">
        <v>82234</v>
      </c>
      <c r="D1197" t="str">
        <f t="shared" si="18"/>
        <v>820207 Sprout Up</v>
      </c>
    </row>
    <row r="1198" spans="1:4">
      <c r="A1198" s="261">
        <v>820208</v>
      </c>
      <c r="B1198" t="s">
        <v>82235</v>
      </c>
      <c r="D1198" t="str">
        <f t="shared" si="18"/>
        <v>820208 Sri Lankan Student Association</v>
      </c>
    </row>
    <row r="1199" spans="1:4">
      <c r="A1199" s="261">
        <v>820209</v>
      </c>
      <c r="B1199" t="s">
        <v>82236</v>
      </c>
      <c r="D1199" t="str">
        <f t="shared" si="18"/>
        <v>820209 Star Trek Club</v>
      </c>
    </row>
    <row r="1200" spans="1:4">
      <c r="A1200" s="261">
        <v>820210</v>
      </c>
      <c r="B1200" t="s">
        <v>82237</v>
      </c>
      <c r="D1200" t="str">
        <f t="shared" si="18"/>
        <v>820210 Startup Hub</v>
      </c>
    </row>
    <row r="1201" spans="1:4">
      <c r="A1201" s="261">
        <v>820211</v>
      </c>
      <c r="B1201" t="s">
        <v>82238</v>
      </c>
      <c r="D1201" t="str">
        <f t="shared" si="18"/>
        <v>820211 Statistics Club</v>
      </c>
    </row>
    <row r="1202" spans="1:4">
      <c r="A1202" s="261">
        <v>820212</v>
      </c>
      <c r="B1202" t="s">
        <v>82239</v>
      </c>
      <c r="D1202" t="str">
        <f t="shared" si="18"/>
        <v>820212 Statistics Club at UC Davis</v>
      </c>
    </row>
    <row r="1203" spans="1:4">
      <c r="A1203" s="261">
        <v>820213</v>
      </c>
      <c r="B1203" t="s">
        <v>82240</v>
      </c>
      <c r="D1203" t="str">
        <f t="shared" si="18"/>
        <v>820213 Steel Bridge Team Chrome Ollie</v>
      </c>
    </row>
    <row r="1204" spans="1:4">
      <c r="A1204" s="261">
        <v>820214</v>
      </c>
      <c r="B1204" t="s">
        <v>82241</v>
      </c>
      <c r="D1204" t="str">
        <f t="shared" si="18"/>
        <v>820214 StepUp</v>
      </c>
    </row>
    <row r="1205" spans="1:4">
      <c r="A1205" s="261">
        <v>820215</v>
      </c>
      <c r="B1205" t="s">
        <v>82242</v>
      </c>
      <c r="D1205" t="str">
        <f t="shared" si="18"/>
        <v>820215 Strategies for Ecology Education Develop and Sustain</v>
      </c>
    </row>
    <row r="1206" spans="1:4">
      <c r="A1206" s="261">
        <v>820216</v>
      </c>
      <c r="B1206" t="s">
        <v>82243</v>
      </c>
      <c r="D1206" t="str">
        <f t="shared" si="18"/>
        <v>820216 Student Advocates in Learning</v>
      </c>
    </row>
    <row r="1207" spans="1:4">
      <c r="A1207" s="261">
        <v>820217</v>
      </c>
      <c r="B1207" t="s">
        <v>82244</v>
      </c>
      <c r="D1207" t="str">
        <f t="shared" si="18"/>
        <v>820217 Student Alumni Association</v>
      </c>
    </row>
    <row r="1208" spans="1:4">
      <c r="A1208" s="261">
        <v>820218</v>
      </c>
      <c r="B1208" t="s">
        <v>82245</v>
      </c>
      <c r="D1208" t="str">
        <f t="shared" si="18"/>
        <v>820218 Student American Veterinary Medical Association</v>
      </c>
    </row>
    <row r="1209" spans="1:4">
      <c r="A1209" s="261">
        <v>820219</v>
      </c>
      <c r="B1209" t="s">
        <v>82246</v>
      </c>
      <c r="D1209" t="str">
        <f t="shared" si="18"/>
        <v>820219 Student Antigenocide Coalition STAND</v>
      </c>
    </row>
    <row r="1210" spans="1:4">
      <c r="A1210" s="261">
        <v>820220</v>
      </c>
      <c r="B1210" t="s">
        <v>82247</v>
      </c>
      <c r="D1210" t="str">
        <f t="shared" si="18"/>
        <v>820220 Student Assistants to Chancellor Grants</v>
      </c>
    </row>
    <row r="1211" spans="1:4">
      <c r="A1211" s="261">
        <v>820221</v>
      </c>
      <c r="B1211" t="s">
        <v>82248</v>
      </c>
      <c r="D1211" t="str">
        <f t="shared" si="18"/>
        <v>820221 Student Association of Shelter Veterinarians</v>
      </c>
    </row>
    <row r="1212" spans="1:4">
      <c r="A1212" s="261">
        <v>820222</v>
      </c>
      <c r="B1212" t="s">
        <v>82249</v>
      </c>
      <c r="D1212" t="str">
        <f t="shared" si="18"/>
        <v>820222 Student California Teachers Association</v>
      </c>
    </row>
    <row r="1213" spans="1:4">
      <c r="A1213" s="261">
        <v>820223</v>
      </c>
      <c r="B1213" t="s">
        <v>82250</v>
      </c>
      <c r="D1213" t="str">
        <f t="shared" si="18"/>
        <v>820223 Student Energy at UC Davis</v>
      </c>
    </row>
    <row r="1214" spans="1:4">
      <c r="A1214" s="261">
        <v>820224</v>
      </c>
      <c r="B1214" t="s">
        <v>82251</v>
      </c>
      <c r="D1214" t="str">
        <f t="shared" si="18"/>
        <v>820224 Student Fashion Association</v>
      </c>
    </row>
    <row r="1215" spans="1:4">
      <c r="A1215" s="261">
        <v>820225</v>
      </c>
      <c r="B1215" t="s">
        <v>82252</v>
      </c>
      <c r="D1215" t="str">
        <f t="shared" si="18"/>
        <v>820225 Student Leadership In Green Infrastructure</v>
      </c>
    </row>
    <row r="1216" spans="1:4">
      <c r="A1216" s="261">
        <v>820226</v>
      </c>
      <c r="B1216" t="s">
        <v>82253</v>
      </c>
      <c r="D1216" t="str">
        <f t="shared" si="18"/>
        <v>820226 Student Nutrition Association</v>
      </c>
    </row>
    <row r="1217" spans="1:4">
      <c r="A1217" s="261">
        <v>820227</v>
      </c>
      <c r="B1217" t="s">
        <v>82254</v>
      </c>
      <c r="D1217" t="str">
        <f t="shared" si="18"/>
        <v>820227 Student Selfless Service</v>
      </c>
    </row>
    <row r="1218" spans="1:4">
      <c r="A1218" s="261">
        <v>820228</v>
      </c>
      <c r="B1218" t="s">
        <v>82255</v>
      </c>
      <c r="D1218" t="str">
        <f t="shared" si="18"/>
        <v>820228 Student Vet Emergency and Critical Care Society SVECCS</v>
      </c>
    </row>
    <row r="1219" spans="1:4">
      <c r="A1219" s="261">
        <v>820229</v>
      </c>
      <c r="B1219" t="s">
        <v>82256</v>
      </c>
      <c r="D1219" t="str">
        <f t="shared" ref="D1219:D1282" si="19">A1219&amp;" "&amp;B1219</f>
        <v>820229 Students Against Suicide</v>
      </c>
    </row>
    <row r="1220" spans="1:4">
      <c r="A1220" s="261">
        <v>820230</v>
      </c>
      <c r="B1220" t="s">
        <v>82257</v>
      </c>
      <c r="D1220" t="str">
        <f t="shared" si="19"/>
        <v>820230 Students for Justice in Palestine</v>
      </c>
    </row>
    <row r="1221" spans="1:4">
      <c r="A1221" s="261">
        <v>820231</v>
      </c>
      <c r="B1221" t="s">
        <v>82258</v>
      </c>
      <c r="D1221" t="str">
        <f t="shared" si="19"/>
        <v>820231 Students for One Health</v>
      </c>
    </row>
    <row r="1222" spans="1:4">
      <c r="A1222" s="261">
        <v>820232</v>
      </c>
      <c r="B1222" t="s">
        <v>82259</v>
      </c>
      <c r="D1222" t="str">
        <f t="shared" si="19"/>
        <v>820232 Students for Reproductive Freedom at UC Davis</v>
      </c>
    </row>
    <row r="1223" spans="1:4">
      <c r="A1223" s="261">
        <v>820233</v>
      </c>
      <c r="B1223" t="s">
        <v>82260</v>
      </c>
      <c r="D1223" t="str">
        <f t="shared" si="19"/>
        <v>820233 Students In Vita</v>
      </c>
    </row>
    <row r="1224" spans="1:4">
      <c r="A1224" s="261">
        <v>820234</v>
      </c>
      <c r="B1224" t="s">
        <v>82261</v>
      </c>
      <c r="D1224" t="str">
        <f t="shared" si="19"/>
        <v>820234 Students of Horticulture and Agronomy</v>
      </c>
    </row>
    <row r="1225" spans="1:4">
      <c r="A1225" s="261">
        <v>820235</v>
      </c>
      <c r="B1225" t="s">
        <v>82262</v>
      </c>
      <c r="D1225" t="str">
        <f t="shared" si="19"/>
        <v>820235 Students of the Vet Emergency Response Team</v>
      </c>
    </row>
    <row r="1226" spans="1:4">
      <c r="A1226" s="261">
        <v>820236</v>
      </c>
      <c r="B1226" t="s">
        <v>82263</v>
      </c>
      <c r="D1226" t="str">
        <f t="shared" si="19"/>
        <v>820236 Studio 301 Productions</v>
      </c>
    </row>
    <row r="1227" spans="1:4">
      <c r="A1227" s="261">
        <v>820237</v>
      </c>
      <c r="B1227" t="s">
        <v>82264</v>
      </c>
      <c r="D1227" t="str">
        <f t="shared" si="19"/>
        <v>820237 Success through Education Mentoring</v>
      </c>
    </row>
    <row r="1228" spans="1:4">
      <c r="A1228" s="261">
        <v>820238</v>
      </c>
      <c r="B1228" t="s">
        <v>82265</v>
      </c>
      <c r="D1228" t="str">
        <f t="shared" si="19"/>
        <v>820238 Sunatya</v>
      </c>
    </row>
    <row r="1229" spans="1:4">
      <c r="A1229" s="261">
        <v>820239</v>
      </c>
      <c r="B1229" t="s">
        <v>82266</v>
      </c>
      <c r="D1229" t="str">
        <f t="shared" si="19"/>
        <v>820239 Sunrise Davis</v>
      </c>
    </row>
    <row r="1230" spans="1:4">
      <c r="A1230" s="261">
        <v>820240</v>
      </c>
      <c r="B1230" t="s">
        <v>82267</v>
      </c>
      <c r="D1230" t="str">
        <f t="shared" si="19"/>
        <v>820240 Supporting Survivors W 4Legged Friends</v>
      </c>
    </row>
    <row r="1231" spans="1:4">
      <c r="A1231" s="261">
        <v>820241</v>
      </c>
      <c r="B1231" t="s">
        <v>82268</v>
      </c>
      <c r="D1231" t="str">
        <f t="shared" si="19"/>
        <v>820241 Surf Club</v>
      </c>
    </row>
    <row r="1232" spans="1:4">
      <c r="A1232" s="261">
        <v>820242</v>
      </c>
      <c r="B1232" t="s">
        <v>82269</v>
      </c>
      <c r="D1232" t="str">
        <f t="shared" si="19"/>
        <v>820242 Surf Club at UC Davis</v>
      </c>
    </row>
    <row r="1233" spans="1:4">
      <c r="A1233" s="261">
        <v>820243</v>
      </c>
      <c r="B1233" t="s">
        <v>82270</v>
      </c>
      <c r="D1233" t="str">
        <f t="shared" si="19"/>
        <v>820243 Sustainable Resource Operations</v>
      </c>
    </row>
    <row r="1234" spans="1:4">
      <c r="A1234" s="261">
        <v>820244</v>
      </c>
      <c r="B1234" t="s">
        <v>82271</v>
      </c>
      <c r="D1234" t="str">
        <f t="shared" si="19"/>
        <v>820244 Swim Club at UC Davis</v>
      </c>
    </row>
    <row r="1235" spans="1:4">
      <c r="A1235" s="261">
        <v>820245</v>
      </c>
      <c r="B1235" t="s">
        <v>82272</v>
      </c>
      <c r="D1235" t="str">
        <f t="shared" si="19"/>
        <v>820245 SYNERGY</v>
      </c>
    </row>
    <row r="1236" spans="1:4">
      <c r="A1236" s="261">
        <v>820246</v>
      </c>
      <c r="B1236" t="s">
        <v>82273</v>
      </c>
      <c r="D1236" t="str">
        <f t="shared" si="19"/>
        <v>820246 Taiwanese American Organization TAO</v>
      </c>
    </row>
    <row r="1237" spans="1:4">
      <c r="A1237" s="261">
        <v>820247</v>
      </c>
      <c r="B1237" t="s">
        <v>82274</v>
      </c>
      <c r="D1237" t="str">
        <f t="shared" si="19"/>
        <v>820247 Taiwanese Student Association</v>
      </c>
    </row>
    <row r="1238" spans="1:4">
      <c r="A1238" s="261">
        <v>820248</v>
      </c>
      <c r="B1238" t="s">
        <v>82275</v>
      </c>
      <c r="D1238" t="str">
        <f t="shared" si="19"/>
        <v>820248 Tango Club</v>
      </c>
    </row>
    <row r="1239" spans="1:4">
      <c r="A1239" s="261">
        <v>820249</v>
      </c>
      <c r="B1239" t="s">
        <v>82276</v>
      </c>
      <c r="D1239" t="str">
        <f t="shared" si="19"/>
        <v>820249 Team HBV</v>
      </c>
    </row>
    <row r="1240" spans="1:4">
      <c r="A1240" s="261">
        <v>820250</v>
      </c>
      <c r="B1240" t="s">
        <v>82277</v>
      </c>
      <c r="D1240" t="str">
        <f t="shared" si="19"/>
        <v>820250 Tedxdavis</v>
      </c>
    </row>
    <row r="1241" spans="1:4">
      <c r="A1241" s="261">
        <v>820251</v>
      </c>
      <c r="B1241" t="s">
        <v>82278</v>
      </c>
      <c r="D1241" t="str">
        <f t="shared" si="19"/>
        <v>820251 Telemark Dance Troupe</v>
      </c>
    </row>
    <row r="1242" spans="1:4">
      <c r="A1242" s="261">
        <v>820252</v>
      </c>
      <c r="B1242" t="s">
        <v>82279</v>
      </c>
      <c r="D1242" t="str">
        <f t="shared" si="19"/>
        <v>820252 Textiles Grad Group</v>
      </c>
    </row>
    <row r="1243" spans="1:4">
      <c r="A1243" s="261">
        <v>820253</v>
      </c>
      <c r="B1243" t="s">
        <v>82280</v>
      </c>
      <c r="D1243" t="str">
        <f t="shared" si="19"/>
        <v>820253 The Afterglow Mens Acapella</v>
      </c>
    </row>
    <row r="1244" spans="1:4">
      <c r="A1244" s="261">
        <v>820254</v>
      </c>
      <c r="B1244" t="s">
        <v>82281</v>
      </c>
      <c r="D1244" t="str">
        <f t="shared" si="19"/>
        <v>820254 The American Society of Biochemistry</v>
      </c>
    </row>
    <row r="1245" spans="1:4">
      <c r="A1245" s="261">
        <v>820255</v>
      </c>
      <c r="B1245" t="s">
        <v>82282</v>
      </c>
      <c r="D1245" t="str">
        <f t="shared" si="19"/>
        <v>820255 The Amigos Backyard Program</v>
      </c>
    </row>
    <row r="1246" spans="1:4">
      <c r="A1246" s="261">
        <v>820256</v>
      </c>
      <c r="B1246" t="s">
        <v>82283</v>
      </c>
      <c r="D1246" t="str">
        <f t="shared" si="19"/>
        <v>820256 The Beautiful Mind Project</v>
      </c>
    </row>
    <row r="1247" spans="1:4">
      <c r="A1247" s="261">
        <v>820257</v>
      </c>
      <c r="B1247" t="s">
        <v>82284</v>
      </c>
      <c r="D1247" t="str">
        <f t="shared" si="19"/>
        <v>820257 The Belfry Lutheran Episcopal Campus Mi</v>
      </c>
    </row>
    <row r="1248" spans="1:4">
      <c r="A1248" s="261">
        <v>820258</v>
      </c>
      <c r="B1248" t="s">
        <v>82285</v>
      </c>
      <c r="D1248" t="str">
        <f t="shared" si="19"/>
        <v>820258 The Body Project At UC Davis</v>
      </c>
    </row>
    <row r="1249" spans="1:4">
      <c r="A1249" s="261">
        <v>820259</v>
      </c>
      <c r="B1249" t="s">
        <v>82286</v>
      </c>
      <c r="D1249" t="str">
        <f t="shared" si="19"/>
        <v>820259 The Diaper Bank Project</v>
      </c>
    </row>
    <row r="1250" spans="1:4">
      <c r="A1250" s="261">
        <v>820260</v>
      </c>
      <c r="B1250" t="s">
        <v>82287</v>
      </c>
      <c r="D1250" t="str">
        <f t="shared" si="19"/>
        <v>820260 The Film Enthusiasts</v>
      </c>
    </row>
    <row r="1251" spans="1:4">
      <c r="A1251" s="261">
        <v>820261</v>
      </c>
      <c r="B1251" t="s">
        <v>82288</v>
      </c>
      <c r="D1251" t="str">
        <f t="shared" si="19"/>
        <v>820261 The Happiness Project</v>
      </c>
    </row>
    <row r="1252" spans="1:4">
      <c r="A1252" s="261">
        <v>820262</v>
      </c>
      <c r="B1252" t="s">
        <v>82289</v>
      </c>
      <c r="D1252" t="str">
        <f t="shared" si="19"/>
        <v>820262 The Harry Potter Alliance at UC Davis</v>
      </c>
    </row>
    <row r="1253" spans="1:4">
      <c r="A1253" s="261">
        <v>820263</v>
      </c>
      <c r="B1253" t="s">
        <v>82290</v>
      </c>
      <c r="D1253" t="str">
        <f t="shared" si="19"/>
        <v>820263 The Liquid Hotplates</v>
      </c>
    </row>
    <row r="1254" spans="1:4">
      <c r="A1254" s="261">
        <v>820264</v>
      </c>
      <c r="B1254" t="s">
        <v>82291</v>
      </c>
      <c r="D1254" t="str">
        <f t="shared" si="19"/>
        <v>820264 The Lounge Lizards</v>
      </c>
    </row>
    <row r="1255" spans="1:4">
      <c r="A1255" s="261">
        <v>820265</v>
      </c>
      <c r="B1255" t="s">
        <v>82292</v>
      </c>
      <c r="D1255" t="str">
        <f t="shared" si="19"/>
        <v>820265 The Math and Applied Math Galois Group</v>
      </c>
    </row>
    <row r="1256" spans="1:4">
      <c r="A1256" s="261">
        <v>820266</v>
      </c>
      <c r="B1256" t="s">
        <v>82293</v>
      </c>
      <c r="D1256" t="str">
        <f t="shared" si="19"/>
        <v>820266 The Navigators at UC Davis</v>
      </c>
    </row>
    <row r="1257" spans="1:4">
      <c r="A1257" s="261">
        <v>820267</v>
      </c>
      <c r="B1257" t="s">
        <v>82294</v>
      </c>
      <c r="D1257" t="str">
        <f t="shared" si="19"/>
        <v>820267 The Soon Movement</v>
      </c>
    </row>
    <row r="1258" spans="1:4">
      <c r="A1258" s="261">
        <v>820268</v>
      </c>
      <c r="B1258" t="s">
        <v>82295</v>
      </c>
      <c r="D1258" t="str">
        <f t="shared" si="19"/>
        <v>820268 The Spokes</v>
      </c>
    </row>
    <row r="1259" spans="1:4">
      <c r="A1259" s="261">
        <v>820269</v>
      </c>
      <c r="B1259" t="s">
        <v>82296</v>
      </c>
      <c r="D1259" t="str">
        <f t="shared" si="19"/>
        <v>820269 The Star Trek Club</v>
      </c>
    </row>
    <row r="1260" spans="1:4">
      <c r="A1260" s="261">
        <v>820270</v>
      </c>
      <c r="B1260" t="s">
        <v>82297</v>
      </c>
      <c r="D1260" t="str">
        <f t="shared" si="19"/>
        <v>820270 The Wildlife Society</v>
      </c>
    </row>
    <row r="1261" spans="1:4">
      <c r="A1261" s="261">
        <v>820271</v>
      </c>
      <c r="B1261" t="s">
        <v>82298</v>
      </c>
      <c r="D1261" t="str">
        <f t="shared" si="19"/>
        <v>820271 The Willow Clinic</v>
      </c>
    </row>
    <row r="1262" spans="1:4">
      <c r="A1262" s="261">
        <v>820272</v>
      </c>
      <c r="B1262" t="s">
        <v>82299</v>
      </c>
      <c r="D1262" t="str">
        <f t="shared" si="19"/>
        <v>820272 Theatre and Dance Ensemble</v>
      </c>
    </row>
    <row r="1263" spans="1:4">
      <c r="A1263" s="261">
        <v>820273</v>
      </c>
      <c r="B1263" t="s">
        <v>82300</v>
      </c>
      <c r="D1263" t="str">
        <f t="shared" si="19"/>
        <v>820273 Theriogenology Club</v>
      </c>
    </row>
    <row r="1264" spans="1:4">
      <c r="A1264" s="261">
        <v>820274</v>
      </c>
      <c r="B1264" t="s">
        <v>82301</v>
      </c>
      <c r="D1264" t="str">
        <f t="shared" si="19"/>
        <v>820274 Together Representing Unity and Education</v>
      </c>
    </row>
    <row r="1265" spans="1:4">
      <c r="A1265" s="261">
        <v>820275</v>
      </c>
      <c r="B1265" t="s">
        <v>82302</v>
      </c>
      <c r="D1265" t="str">
        <f t="shared" si="19"/>
        <v>820275 Transfer Student Association</v>
      </c>
    </row>
    <row r="1266" spans="1:4">
      <c r="A1266" s="261">
        <v>820276</v>
      </c>
      <c r="B1266" t="s">
        <v>82303</v>
      </c>
      <c r="D1266" t="str">
        <f t="shared" si="19"/>
        <v>820276 Trap and Skeet Team</v>
      </c>
    </row>
    <row r="1267" spans="1:4">
      <c r="A1267" s="261">
        <v>820277</v>
      </c>
      <c r="B1267" t="s">
        <v>82304</v>
      </c>
      <c r="D1267" t="str">
        <f t="shared" si="19"/>
        <v>820277 Turkish Student Association</v>
      </c>
    </row>
    <row r="1268" spans="1:4">
      <c r="A1268" s="261">
        <v>820278</v>
      </c>
      <c r="B1268" t="s">
        <v>82305</v>
      </c>
      <c r="D1268" t="str">
        <f t="shared" si="19"/>
        <v>820278 Turning Point USA at UC Davis</v>
      </c>
    </row>
    <row r="1269" spans="1:4">
      <c r="A1269" s="261">
        <v>820279</v>
      </c>
      <c r="B1269" t="s">
        <v>82306</v>
      </c>
      <c r="D1269" t="str">
        <f t="shared" si="19"/>
        <v>820279 Tutors for Inmates</v>
      </c>
    </row>
    <row r="1270" spans="1:4">
      <c r="A1270" s="261">
        <v>820280</v>
      </c>
      <c r="B1270" t="s">
        <v>82307</v>
      </c>
      <c r="D1270" t="str">
        <f t="shared" si="19"/>
        <v>820280 Tzu Chi Collegiate Association</v>
      </c>
    </row>
    <row r="1271" spans="1:4">
      <c r="A1271" s="261">
        <v>820281</v>
      </c>
      <c r="B1271" t="s">
        <v>82308</v>
      </c>
      <c r="D1271" t="str">
        <f t="shared" si="19"/>
        <v>820281 UAEM</v>
      </c>
    </row>
    <row r="1272" spans="1:4">
      <c r="A1272" s="261">
        <v>820282</v>
      </c>
      <c r="B1272" t="s">
        <v>82309</v>
      </c>
      <c r="D1272" t="str">
        <f t="shared" si="19"/>
        <v>820282 Ultimate Frisbee</v>
      </c>
    </row>
    <row r="1273" spans="1:4">
      <c r="A1273" s="261">
        <v>820283</v>
      </c>
      <c r="B1273" t="s">
        <v>82310</v>
      </c>
      <c r="D1273" t="str">
        <f t="shared" si="19"/>
        <v>820283 Unbound Progression Dance Company</v>
      </c>
    </row>
    <row r="1274" spans="1:4">
      <c r="A1274" s="261">
        <v>820284</v>
      </c>
      <c r="B1274" t="s">
        <v>82311</v>
      </c>
      <c r="D1274" t="str">
        <f t="shared" si="19"/>
        <v>820284 Undergraduate Psychology Association</v>
      </c>
    </row>
    <row r="1275" spans="1:4">
      <c r="A1275" s="261">
        <v>820285</v>
      </c>
      <c r="B1275" t="s">
        <v>82312</v>
      </c>
      <c r="D1275" t="str">
        <f t="shared" si="19"/>
        <v>820285 Undergraduate Students for One</v>
      </c>
    </row>
    <row r="1276" spans="1:4">
      <c r="A1276" s="261">
        <v>820286</v>
      </c>
      <c r="B1276" t="s">
        <v>82313</v>
      </c>
      <c r="D1276" t="str">
        <f t="shared" si="19"/>
        <v>820286 Undergraduate Students For One Health</v>
      </c>
    </row>
    <row r="1277" spans="1:4">
      <c r="A1277" s="261">
        <v>820287</v>
      </c>
      <c r="B1277" t="s">
        <v>82314</v>
      </c>
      <c r="D1277" t="str">
        <f t="shared" si="19"/>
        <v>820287 Undocumented Graduate Student Union</v>
      </c>
    </row>
    <row r="1278" spans="1:4">
      <c r="A1278" s="261">
        <v>820288</v>
      </c>
      <c r="B1278" t="s">
        <v>82315</v>
      </c>
      <c r="D1278" t="str">
        <f t="shared" si="19"/>
        <v>820288 UNICEF</v>
      </c>
    </row>
    <row r="1279" spans="1:4">
      <c r="A1279" s="261">
        <v>820289</v>
      </c>
      <c r="B1279" t="s">
        <v>82316</v>
      </c>
      <c r="D1279" t="str">
        <f t="shared" si="19"/>
        <v>820289 Universities Allied for Essential Medicine</v>
      </c>
    </row>
    <row r="1280" spans="1:4">
      <c r="A1280" s="261">
        <v>820290</v>
      </c>
      <c r="B1280" t="s">
        <v>82317</v>
      </c>
      <c r="D1280" t="str">
        <f t="shared" si="19"/>
        <v>820290 Unpacking Professionalism</v>
      </c>
    </row>
    <row r="1281" spans="1:4">
      <c r="A1281" s="261">
        <v>820291</v>
      </c>
      <c r="B1281" t="s">
        <v>82318</v>
      </c>
      <c r="D1281" t="str">
        <f t="shared" si="19"/>
        <v>820291 Vet Aide Club</v>
      </c>
    </row>
    <row r="1282" spans="1:4">
      <c r="A1282" s="261">
        <v>820292</v>
      </c>
      <c r="B1282" t="s">
        <v>82319</v>
      </c>
      <c r="D1282" t="str">
        <f t="shared" si="19"/>
        <v>820292 Vet Public Health</v>
      </c>
    </row>
    <row r="1283" spans="1:4">
      <c r="A1283" s="261">
        <v>820293</v>
      </c>
      <c r="B1283" t="s">
        <v>82320</v>
      </c>
      <c r="D1283" t="str">
        <f t="shared" ref="D1283:D1346" si="20">A1283&amp;" "&amp;B1283</f>
        <v>820293 Veterinary Business Management Club</v>
      </c>
    </row>
    <row r="1284" spans="1:4">
      <c r="A1284" s="261">
        <v>820294</v>
      </c>
      <c r="B1284" t="s">
        <v>82321</v>
      </c>
      <c r="D1284" t="str">
        <f t="shared" si="20"/>
        <v>820294 Veterinary Pathology Club</v>
      </c>
    </row>
    <row r="1285" spans="1:4">
      <c r="A1285" s="261">
        <v>820295</v>
      </c>
      <c r="B1285" t="s">
        <v>82322</v>
      </c>
      <c r="D1285" t="str">
        <f t="shared" si="20"/>
        <v>820295 Veterinary Public Health Organization</v>
      </c>
    </row>
    <row r="1286" spans="1:4">
      <c r="A1286" s="261">
        <v>820296</v>
      </c>
      <c r="B1286" t="s">
        <v>82323</v>
      </c>
      <c r="D1286" t="str">
        <f t="shared" si="20"/>
        <v>820296 Veterinary Student Outreach VSO</v>
      </c>
    </row>
    <row r="1287" spans="1:4">
      <c r="A1287" s="261">
        <v>820297</v>
      </c>
      <c r="B1287" t="s">
        <v>82324</v>
      </c>
      <c r="D1287" t="str">
        <f t="shared" si="20"/>
        <v>820297 Vet Med Health and Wellness Club</v>
      </c>
    </row>
    <row r="1288" spans="1:4">
      <c r="A1288" s="261">
        <v>820298</v>
      </c>
      <c r="B1288" t="s">
        <v>82325</v>
      </c>
      <c r="D1288" t="str">
        <f t="shared" si="20"/>
        <v>820298 Video Game Orchestra at UC Davis</v>
      </c>
    </row>
    <row r="1289" spans="1:4">
      <c r="A1289" s="261">
        <v>820299</v>
      </c>
      <c r="B1289" t="s">
        <v>82326</v>
      </c>
      <c r="D1289" t="str">
        <f t="shared" si="20"/>
        <v>820299 Vietnamese Cancer Awareness Research Education</v>
      </c>
    </row>
    <row r="1290" spans="1:4">
      <c r="A1290" s="261">
        <v>820300</v>
      </c>
      <c r="B1290" t="s">
        <v>82327</v>
      </c>
      <c r="D1290" t="str">
        <f t="shared" si="20"/>
        <v>820300 Vietnamese Student Association</v>
      </c>
    </row>
    <row r="1291" spans="1:4">
      <c r="A1291" s="261">
        <v>820301</v>
      </c>
      <c r="B1291" t="s">
        <v>82328</v>
      </c>
      <c r="D1291" t="str">
        <f t="shared" si="20"/>
        <v>820301 Vine and Branches</v>
      </c>
    </row>
    <row r="1292" spans="1:4">
      <c r="A1292" s="261">
        <v>820302</v>
      </c>
      <c r="B1292" t="s">
        <v>82329</v>
      </c>
      <c r="D1292" t="str">
        <f t="shared" si="20"/>
        <v>820302 Virtual Youth Buddies</v>
      </c>
    </row>
    <row r="1293" spans="1:4">
      <c r="A1293" s="261">
        <v>820303</v>
      </c>
      <c r="B1293" t="s">
        <v>82330</v>
      </c>
      <c r="D1293" t="str">
        <f t="shared" si="20"/>
        <v>820303 Vision Dance Troupe</v>
      </c>
    </row>
    <row r="1294" spans="1:4">
      <c r="A1294" s="261">
        <v>820304</v>
      </c>
      <c r="B1294" t="s">
        <v>82331</v>
      </c>
      <c r="D1294" t="str">
        <f t="shared" si="20"/>
        <v>820304 Volunteers Around the World</v>
      </c>
    </row>
    <row r="1295" spans="1:4">
      <c r="A1295" s="261">
        <v>820305</v>
      </c>
      <c r="B1295" t="s">
        <v>82332</v>
      </c>
      <c r="D1295" t="str">
        <f t="shared" si="20"/>
        <v>820305 Water Safety Council</v>
      </c>
    </row>
    <row r="1296" spans="1:4">
      <c r="A1296" s="261">
        <v>820306</v>
      </c>
      <c r="B1296" t="s">
        <v>82333</v>
      </c>
      <c r="D1296" t="str">
        <f t="shared" si="20"/>
        <v>820306 West Coast Bhangra</v>
      </c>
    </row>
    <row r="1297" spans="1:4">
      <c r="A1297" s="261">
        <v>820307</v>
      </c>
      <c r="B1297" t="s">
        <v>82334</v>
      </c>
      <c r="D1297" t="str">
        <f t="shared" si="20"/>
        <v>820307 Wild Campus</v>
      </c>
    </row>
    <row r="1298" spans="1:4">
      <c r="A1298" s="261">
        <v>820308</v>
      </c>
      <c r="B1298" t="s">
        <v>82335</v>
      </c>
      <c r="D1298" t="str">
        <f t="shared" si="20"/>
        <v>820308 Wilderness Medicine Club</v>
      </c>
    </row>
    <row r="1299" spans="1:4">
      <c r="A1299" s="261">
        <v>820309</v>
      </c>
      <c r="B1299" t="s">
        <v>82336</v>
      </c>
      <c r="D1299" t="str">
        <f t="shared" si="20"/>
        <v>820309 Wildlife and Aquatic Animal Medicine Club</v>
      </c>
    </row>
    <row r="1300" spans="1:4">
      <c r="A1300" s="261">
        <v>820310</v>
      </c>
      <c r="B1300" t="s">
        <v>82337</v>
      </c>
      <c r="D1300" t="str">
        <f t="shared" si="20"/>
        <v>820310 Women in Computer Science</v>
      </c>
    </row>
    <row r="1301" spans="1:4">
      <c r="A1301" s="261">
        <v>820311</v>
      </c>
      <c r="B1301" t="s">
        <v>82338</v>
      </c>
      <c r="D1301" t="str">
        <f t="shared" si="20"/>
        <v>820311 Women in Data</v>
      </c>
    </row>
    <row r="1302" spans="1:4">
      <c r="A1302" s="261">
        <v>820312</v>
      </c>
      <c r="B1302" t="s">
        <v>82339</v>
      </c>
      <c r="D1302" t="str">
        <f t="shared" si="20"/>
        <v>820312 Women in Science Society</v>
      </c>
    </row>
    <row r="1303" spans="1:4">
      <c r="A1303" s="261">
        <v>820313</v>
      </c>
      <c r="B1303" t="s">
        <v>82340</v>
      </c>
      <c r="D1303" t="str">
        <f t="shared" si="20"/>
        <v>820313 Women in STEM at UC Davis</v>
      </c>
    </row>
    <row r="1304" spans="1:4">
      <c r="A1304" s="261">
        <v>820314</v>
      </c>
      <c r="B1304" t="s">
        <v>82341</v>
      </c>
      <c r="D1304" t="str">
        <f t="shared" si="20"/>
        <v>820314 Women in Transportation Seminar</v>
      </c>
    </row>
    <row r="1305" spans="1:4">
      <c r="A1305" s="261">
        <v>820315</v>
      </c>
      <c r="B1305" t="s">
        <v>82342</v>
      </c>
      <c r="D1305" t="str">
        <f t="shared" si="20"/>
        <v>820315 Womens List</v>
      </c>
    </row>
    <row r="1306" spans="1:4">
      <c r="A1306" s="261">
        <v>820316</v>
      </c>
      <c r="B1306" t="s">
        <v>82343</v>
      </c>
      <c r="D1306" t="str">
        <f t="shared" si="20"/>
        <v>820316 Womens Transportation Seminar</v>
      </c>
    </row>
    <row r="1307" spans="1:4">
      <c r="A1307" s="261">
        <v>820317</v>
      </c>
      <c r="B1307" t="s">
        <v>82344</v>
      </c>
      <c r="D1307" t="str">
        <f t="shared" si="20"/>
        <v>820317 Womens Veterinary Leadership Development Initiative</v>
      </c>
    </row>
    <row r="1308" spans="1:4">
      <c r="A1308" s="261">
        <v>820318</v>
      </c>
      <c r="B1308" t="s">
        <v>82345</v>
      </c>
      <c r="D1308" t="str">
        <f t="shared" si="20"/>
        <v>820318 Young Americans for Liberty YAL</v>
      </c>
    </row>
    <row r="1309" spans="1:4">
      <c r="A1309" s="261">
        <v>820319</v>
      </c>
      <c r="B1309" t="s">
        <v>82346</v>
      </c>
      <c r="D1309" t="str">
        <f t="shared" si="20"/>
        <v>820319 Young Democratic Socialists of America</v>
      </c>
    </row>
    <row r="1310" spans="1:4">
      <c r="A1310" s="261">
        <v>820320</v>
      </c>
      <c r="B1310" t="s">
        <v>82347</v>
      </c>
      <c r="D1310" t="str">
        <f t="shared" si="20"/>
        <v>820320 Youth Empowerment Program YEP</v>
      </c>
    </row>
    <row r="1311" spans="1:4">
      <c r="A1311" s="261">
        <v>820321</v>
      </c>
      <c r="B1311" t="s">
        <v>82348</v>
      </c>
      <c r="D1311" t="str">
        <f t="shared" si="20"/>
        <v>820321 Zero Waste and Sustainability Club</v>
      </c>
    </row>
    <row r="1312" spans="1:4">
      <c r="A1312" s="261">
        <v>820322</v>
      </c>
      <c r="B1312" t="s">
        <v>82349</v>
      </c>
      <c r="D1312" t="str">
        <f t="shared" si="20"/>
        <v>820322 Making Waves Academy</v>
      </c>
    </row>
    <row r="1313" spans="1:4">
      <c r="A1313" s="261">
        <v>820323</v>
      </c>
      <c r="B1313" t="s">
        <v>82350</v>
      </c>
      <c r="D1313" t="str">
        <f t="shared" si="20"/>
        <v>820323 Swords and S and als</v>
      </c>
    </row>
    <row r="1314" spans="1:4">
      <c r="A1314" s="261">
        <v>820324</v>
      </c>
      <c r="B1314" t="s">
        <v>82351</v>
      </c>
      <c r="D1314" t="str">
        <f t="shared" si="20"/>
        <v>820324 Vietnamese American Law Students Association</v>
      </c>
    </row>
    <row r="1315" spans="1:4">
      <c r="A1315" s="261">
        <v>820325</v>
      </c>
      <c r="B1315" t="s">
        <v>82352</v>
      </c>
      <c r="D1315" t="str">
        <f t="shared" si="20"/>
        <v>820325 THE LEARNED SOCIETY FOR CLASSICAL JAPANESE RESEARCH</v>
      </c>
    </row>
    <row r="1316" spans="1:4">
      <c r="A1316" s="261">
        <v>820327</v>
      </c>
      <c r="B1316" t="s">
        <v>82353</v>
      </c>
      <c r="D1316" t="str">
        <f t="shared" si="20"/>
        <v>820327 Quimicos Para La Comunidad</v>
      </c>
    </row>
    <row r="1317" spans="1:4">
      <c r="A1317" s="261">
        <v>820328</v>
      </c>
      <c r="B1317" t="s">
        <v>82354</v>
      </c>
      <c r="D1317" t="str">
        <f t="shared" si="20"/>
        <v>820328 ColorStack</v>
      </c>
    </row>
    <row r="1318" spans="1:4">
      <c r="A1318" s="261">
        <v>820329</v>
      </c>
      <c r="B1318" t="s">
        <v>82355</v>
      </c>
      <c r="D1318" t="str">
        <f t="shared" si="20"/>
        <v>820329 Agua de Vida Ministerio Hispano</v>
      </c>
    </row>
    <row r="1319" spans="1:4">
      <c r="A1319" s="261">
        <v>820330</v>
      </c>
      <c r="B1319" t="s">
        <v>82356</v>
      </c>
      <c r="D1319" t="str">
        <f t="shared" si="20"/>
        <v>820330 Physics Club</v>
      </c>
    </row>
    <row r="1320" spans="1:4">
      <c r="A1320" s="261">
        <v>823000</v>
      </c>
      <c r="B1320" t="s">
        <v>82357</v>
      </c>
      <c r="D1320" t="str">
        <f t="shared" si="20"/>
        <v>823000 Alpha Chi Omega</v>
      </c>
    </row>
    <row r="1321" spans="1:4">
      <c r="A1321" s="261">
        <v>823001</v>
      </c>
      <c r="B1321" t="s">
        <v>82358</v>
      </c>
      <c r="D1321" t="str">
        <f t="shared" si="20"/>
        <v>823001 Alpha Delta Pi</v>
      </c>
    </row>
    <row r="1322" spans="1:4">
      <c r="A1322" s="261">
        <v>823002</v>
      </c>
      <c r="B1322" t="s">
        <v>82359</v>
      </c>
      <c r="D1322" t="str">
        <f t="shared" si="20"/>
        <v>823002 Alpha Epsilon Pi</v>
      </c>
    </row>
    <row r="1323" spans="1:4">
      <c r="A1323" s="261">
        <v>823003</v>
      </c>
      <c r="B1323" t="s">
        <v>82360</v>
      </c>
      <c r="D1323" t="str">
        <f t="shared" si="20"/>
        <v>823003 Alpha Gamma Rho</v>
      </c>
    </row>
    <row r="1324" spans="1:4">
      <c r="A1324" s="261">
        <v>823004</v>
      </c>
      <c r="B1324" t="s">
        <v>82361</v>
      </c>
      <c r="D1324" t="str">
        <f t="shared" si="20"/>
        <v>823004 Alpha Kappa Alpha Sorority</v>
      </c>
    </row>
    <row r="1325" spans="1:4">
      <c r="A1325" s="261">
        <v>823005</v>
      </c>
      <c r="B1325" t="s">
        <v>82362</v>
      </c>
      <c r="D1325" t="str">
        <f t="shared" si="20"/>
        <v>823005 Alpha Kappa Delta Phi</v>
      </c>
    </row>
    <row r="1326" spans="1:4">
      <c r="A1326" s="261">
        <v>823006</v>
      </c>
      <c r="B1326" t="s">
        <v>82363</v>
      </c>
      <c r="D1326" t="str">
        <f t="shared" si="20"/>
        <v>823006 Alpha Kappa Psi</v>
      </c>
    </row>
    <row r="1327" spans="1:4">
      <c r="A1327" s="261">
        <v>823007</v>
      </c>
      <c r="B1327" t="s">
        <v>82364</v>
      </c>
      <c r="D1327" t="str">
        <f t="shared" si="20"/>
        <v>823007 Alpha Phi</v>
      </c>
    </row>
    <row r="1328" spans="1:4">
      <c r="A1328" s="261">
        <v>823008</v>
      </c>
      <c r="B1328" t="s">
        <v>82365</v>
      </c>
      <c r="D1328" t="str">
        <f t="shared" si="20"/>
        <v>823008 Alpha Phi Omega</v>
      </c>
    </row>
    <row r="1329" spans="1:4">
      <c r="A1329" s="261">
        <v>823009</v>
      </c>
      <c r="B1329" t="s">
        <v>82366</v>
      </c>
      <c r="D1329" t="str">
        <f t="shared" si="20"/>
        <v>823009 Alpha Pi Sigma Sorority Inc</v>
      </c>
    </row>
    <row r="1330" spans="1:4">
      <c r="A1330" s="261">
        <v>823010</v>
      </c>
      <c r="B1330" t="s">
        <v>82367</v>
      </c>
      <c r="D1330" t="str">
        <f t="shared" si="20"/>
        <v>823010 Alpha Sigma Phi</v>
      </c>
    </row>
    <row r="1331" spans="1:4">
      <c r="A1331" s="261">
        <v>823011</v>
      </c>
      <c r="B1331" t="s">
        <v>82368</v>
      </c>
      <c r="D1331" t="str">
        <f t="shared" si="20"/>
        <v>823011 Beta Theta Pi</v>
      </c>
    </row>
    <row r="1332" spans="1:4">
      <c r="A1332" s="261">
        <v>823012</v>
      </c>
      <c r="B1332" t="s">
        <v>82369</v>
      </c>
      <c r="D1332" t="str">
        <f t="shared" si="20"/>
        <v>823012 Chi Delta Theta</v>
      </c>
    </row>
    <row r="1333" spans="1:4">
      <c r="A1333" s="261">
        <v>823013</v>
      </c>
      <c r="B1333" t="s">
        <v>82370</v>
      </c>
      <c r="D1333" t="str">
        <f t="shared" si="20"/>
        <v>823013 Chi Epsilon</v>
      </c>
    </row>
    <row r="1334" spans="1:4">
      <c r="A1334" s="261">
        <v>823014</v>
      </c>
      <c r="B1334" t="s">
        <v>82371</v>
      </c>
      <c r="D1334" t="str">
        <f t="shared" si="20"/>
        <v>823014 Chi Omega</v>
      </c>
    </row>
    <row r="1335" spans="1:4">
      <c r="A1335" s="261">
        <v>823015</v>
      </c>
      <c r="B1335" t="s">
        <v>82372</v>
      </c>
      <c r="D1335" t="str">
        <f t="shared" si="20"/>
        <v>823015 Chi Phi Fraternity</v>
      </c>
    </row>
    <row r="1336" spans="1:4">
      <c r="A1336" s="261">
        <v>823016</v>
      </c>
      <c r="B1336" t="s">
        <v>82373</v>
      </c>
      <c r="D1336" t="str">
        <f t="shared" si="20"/>
        <v>823016 Davis Delta Chi</v>
      </c>
    </row>
    <row r="1337" spans="1:4">
      <c r="A1337" s="261">
        <v>823017</v>
      </c>
      <c r="B1337" t="s">
        <v>82374</v>
      </c>
      <c r="D1337" t="str">
        <f t="shared" si="20"/>
        <v>823017 Delta Delta Delta</v>
      </c>
    </row>
    <row r="1338" spans="1:4">
      <c r="A1338" s="261">
        <v>823018</v>
      </c>
      <c r="B1338" t="s">
        <v>82375</v>
      </c>
      <c r="D1338" t="str">
        <f t="shared" si="20"/>
        <v>823018 Delta Epsilon Mu</v>
      </c>
    </row>
    <row r="1339" spans="1:4">
      <c r="A1339" s="261">
        <v>823019</v>
      </c>
      <c r="B1339" t="s">
        <v>82376</v>
      </c>
      <c r="D1339" t="str">
        <f t="shared" si="20"/>
        <v>823019 Delta Gamma Fraternity</v>
      </c>
    </row>
    <row r="1340" spans="1:4">
      <c r="A1340" s="261">
        <v>823020</v>
      </c>
      <c r="B1340" t="s">
        <v>82377</v>
      </c>
      <c r="D1340" t="str">
        <f t="shared" si="20"/>
        <v>823020 Delta Gamma Sorority</v>
      </c>
    </row>
    <row r="1341" spans="1:4">
      <c r="A1341" s="261">
        <v>823021</v>
      </c>
      <c r="B1341" t="s">
        <v>82378</v>
      </c>
      <c r="D1341" t="str">
        <f t="shared" si="20"/>
        <v>823021 Delta Lambda Phi</v>
      </c>
    </row>
    <row r="1342" spans="1:4">
      <c r="A1342" s="261">
        <v>823022</v>
      </c>
      <c r="B1342" t="s">
        <v>82379</v>
      </c>
      <c r="D1342" t="str">
        <f t="shared" si="20"/>
        <v>823022 Delta Sigma Pi</v>
      </c>
    </row>
    <row r="1343" spans="1:4">
      <c r="A1343" s="261">
        <v>823023</v>
      </c>
      <c r="B1343" t="s">
        <v>82380</v>
      </c>
      <c r="D1343" t="str">
        <f t="shared" si="20"/>
        <v>823023 Delta Sigma Theta Sorority</v>
      </c>
    </row>
    <row r="1344" spans="1:4">
      <c r="A1344" s="261">
        <v>823024</v>
      </c>
      <c r="B1344" t="s">
        <v>82381</v>
      </c>
      <c r="D1344" t="str">
        <f t="shared" si="20"/>
        <v>823024 Delta Xi Phi Multicultural Sorority</v>
      </c>
    </row>
    <row r="1345" spans="1:4">
      <c r="A1345" s="261">
        <v>823025</v>
      </c>
      <c r="B1345" t="s">
        <v>82382</v>
      </c>
      <c r="D1345" t="str">
        <f t="shared" si="20"/>
        <v>823025 Gamma Zeta Alpha Fraternity Inc</v>
      </c>
    </row>
    <row r="1346" spans="1:4">
      <c r="A1346" s="261">
        <v>823026</v>
      </c>
      <c r="B1346" t="s">
        <v>82383</v>
      </c>
      <c r="D1346" t="str">
        <f t="shared" si="20"/>
        <v>823026 Interfraternity Council IFC</v>
      </c>
    </row>
    <row r="1347" spans="1:4">
      <c r="A1347" s="261">
        <v>823027</v>
      </c>
      <c r="B1347" t="s">
        <v>82384</v>
      </c>
      <c r="D1347" t="str">
        <f t="shared" ref="D1347:D1410" si="21">A1347&amp;" "&amp;B1347</f>
        <v>823027 Kappa Alpha Theta</v>
      </c>
    </row>
    <row r="1348" spans="1:4">
      <c r="A1348" s="261">
        <v>823028</v>
      </c>
      <c r="B1348" t="s">
        <v>82385</v>
      </c>
      <c r="D1348" t="str">
        <f t="shared" si="21"/>
        <v>823028 Kappa Gamma Delta</v>
      </c>
    </row>
    <row r="1349" spans="1:4">
      <c r="A1349" s="261">
        <v>823029</v>
      </c>
      <c r="B1349" t="s">
        <v>82386</v>
      </c>
      <c r="D1349" t="str">
        <f t="shared" si="21"/>
        <v>823029 Kappa Kappa Gamma</v>
      </c>
    </row>
    <row r="1350" spans="1:4">
      <c r="A1350" s="261">
        <v>823030</v>
      </c>
      <c r="B1350" t="s">
        <v>82387</v>
      </c>
      <c r="D1350" t="str">
        <f t="shared" si="21"/>
        <v>823030 Kappa Psi Epsilon Sorority</v>
      </c>
    </row>
    <row r="1351" spans="1:4">
      <c r="A1351" s="261">
        <v>823031</v>
      </c>
      <c r="B1351" t="s">
        <v>82388</v>
      </c>
      <c r="D1351" t="str">
        <f t="shared" si="21"/>
        <v>823031 Lambda Omicron Xi</v>
      </c>
    </row>
    <row r="1352" spans="1:4">
      <c r="A1352" s="261">
        <v>823032</v>
      </c>
      <c r="B1352" t="s">
        <v>82389</v>
      </c>
      <c r="D1352" t="str">
        <f t="shared" si="21"/>
        <v>823032 Lambda Sigma Gamma Sorority Inc</v>
      </c>
    </row>
    <row r="1353" spans="1:4">
      <c r="A1353" s="261">
        <v>823033</v>
      </c>
      <c r="B1353" t="s">
        <v>82390</v>
      </c>
      <c r="D1353" t="str">
        <f t="shared" si="21"/>
        <v>823033 Lambda Theta Alpha</v>
      </c>
    </row>
    <row r="1354" spans="1:4">
      <c r="A1354" s="261">
        <v>823034</v>
      </c>
      <c r="B1354" t="s">
        <v>82391</v>
      </c>
      <c r="D1354" t="str">
        <f t="shared" si="21"/>
        <v>823034 Lambda Theta Nu Sorority</v>
      </c>
    </row>
    <row r="1355" spans="1:4">
      <c r="A1355" s="261">
        <v>823035</v>
      </c>
      <c r="B1355" t="s">
        <v>82392</v>
      </c>
      <c r="D1355" t="str">
        <f t="shared" si="21"/>
        <v>823035 Lambda Theta Phi</v>
      </c>
    </row>
    <row r="1356" spans="1:4">
      <c r="A1356" s="261">
        <v>823036</v>
      </c>
      <c r="B1356" t="s">
        <v>82393</v>
      </c>
      <c r="D1356" t="str">
        <f t="shared" si="21"/>
        <v>823036 Lambda Theta Phi Latin Fraternity Inc</v>
      </c>
    </row>
    <row r="1357" spans="1:4">
      <c r="A1357" s="261">
        <v>823037</v>
      </c>
      <c r="B1357" t="s">
        <v>82394</v>
      </c>
      <c r="D1357" t="str">
        <f t="shared" si="21"/>
        <v>823037 Nu Alpha Kappa Fraternity Inc</v>
      </c>
    </row>
    <row r="1358" spans="1:4">
      <c r="A1358" s="261">
        <v>823038</v>
      </c>
      <c r="B1358" t="s">
        <v>82395</v>
      </c>
      <c r="D1358" t="str">
        <f t="shared" si="21"/>
        <v>823038 Order of Omega</v>
      </c>
    </row>
    <row r="1359" spans="1:4">
      <c r="A1359" s="261">
        <v>823039</v>
      </c>
      <c r="B1359" t="s">
        <v>82396</v>
      </c>
      <c r="D1359" t="str">
        <f t="shared" si="21"/>
        <v>823039 Phi Alpha Theta</v>
      </c>
    </row>
    <row r="1360" spans="1:4">
      <c r="A1360" s="261">
        <v>823040</v>
      </c>
      <c r="B1360" t="s">
        <v>82397</v>
      </c>
      <c r="D1360" t="str">
        <f t="shared" si="21"/>
        <v>823040 Phi Beta Sigma</v>
      </c>
    </row>
    <row r="1361" spans="1:4">
      <c r="A1361" s="261">
        <v>823041</v>
      </c>
      <c r="B1361" t="s">
        <v>82398</v>
      </c>
      <c r="D1361" t="str">
        <f t="shared" si="21"/>
        <v>823041 Phi Delta Epsilon</v>
      </c>
    </row>
    <row r="1362" spans="1:4">
      <c r="A1362" s="261">
        <v>823042</v>
      </c>
      <c r="B1362" t="s">
        <v>82399</v>
      </c>
      <c r="D1362" t="str">
        <f t="shared" si="21"/>
        <v>823042 Phi Delta Theta</v>
      </c>
    </row>
    <row r="1363" spans="1:4">
      <c r="A1363" s="261">
        <v>823043</v>
      </c>
      <c r="B1363" t="s">
        <v>82400</v>
      </c>
      <c r="D1363" t="str">
        <f t="shared" si="21"/>
        <v>823043 Phi Delta Theta Fraternity</v>
      </c>
    </row>
    <row r="1364" spans="1:4">
      <c r="A1364" s="261">
        <v>823044</v>
      </c>
      <c r="B1364" t="s">
        <v>82401</v>
      </c>
      <c r="D1364" t="str">
        <f t="shared" si="21"/>
        <v>823044 Phi Gamma Delta</v>
      </c>
    </row>
    <row r="1365" spans="1:4">
      <c r="A1365" s="261">
        <v>823045</v>
      </c>
      <c r="B1365" t="s">
        <v>82402</v>
      </c>
      <c r="D1365" t="str">
        <f t="shared" si="21"/>
        <v>823045 Pi Beta Phi</v>
      </c>
    </row>
    <row r="1366" spans="1:4">
      <c r="A1366" s="261">
        <v>823046</v>
      </c>
      <c r="B1366" t="s">
        <v>82403</v>
      </c>
      <c r="D1366" t="str">
        <f t="shared" si="21"/>
        <v>823046 Pi Kappa Phi</v>
      </c>
    </row>
    <row r="1367" spans="1:4">
      <c r="A1367" s="261">
        <v>823047</v>
      </c>
      <c r="B1367" t="s">
        <v>82404</v>
      </c>
      <c r="D1367" t="str">
        <f t="shared" si="21"/>
        <v>823047 Psi Chi Omega</v>
      </c>
    </row>
    <row r="1368" spans="1:4">
      <c r="A1368" s="261">
        <v>823048</v>
      </c>
      <c r="B1368" t="s">
        <v>82405</v>
      </c>
      <c r="D1368" t="str">
        <f t="shared" si="21"/>
        <v>823048 Sigma Alpha</v>
      </c>
    </row>
    <row r="1369" spans="1:4">
      <c r="A1369" s="261">
        <v>823049</v>
      </c>
      <c r="B1369" t="s">
        <v>82406</v>
      </c>
      <c r="D1369" t="str">
        <f t="shared" si="21"/>
        <v>823049 Sigma Alpha Epsilon Pi</v>
      </c>
    </row>
    <row r="1370" spans="1:4">
      <c r="A1370" s="261">
        <v>823050</v>
      </c>
      <c r="B1370" t="s">
        <v>82407</v>
      </c>
      <c r="D1370" t="str">
        <f t="shared" si="21"/>
        <v>823050 Sigma Alpha Zeta Sorority Inc</v>
      </c>
    </row>
    <row r="1371" spans="1:4">
      <c r="A1371" s="261">
        <v>823051</v>
      </c>
      <c r="B1371" t="s">
        <v>82408</v>
      </c>
      <c r="D1371" t="str">
        <f t="shared" si="21"/>
        <v>823051 Sigma Chi</v>
      </c>
    </row>
    <row r="1372" spans="1:4">
      <c r="A1372" s="261">
        <v>823052</v>
      </c>
      <c r="B1372" t="s">
        <v>82409</v>
      </c>
      <c r="D1372" t="str">
        <f t="shared" si="21"/>
        <v>823052 Sigma Delta Alpha Fraternity</v>
      </c>
    </row>
    <row r="1373" spans="1:4">
      <c r="A1373" s="261">
        <v>823053</v>
      </c>
      <c r="B1373" t="s">
        <v>82410</v>
      </c>
      <c r="D1373" t="str">
        <f t="shared" si="21"/>
        <v>823053 Sigma Kappa Rho</v>
      </c>
    </row>
    <row r="1374" spans="1:4">
      <c r="A1374" s="261">
        <v>823054</v>
      </c>
      <c r="B1374" t="s">
        <v>82411</v>
      </c>
      <c r="D1374" t="str">
        <f t="shared" si="21"/>
        <v>823054 Sigma Lambda Beta</v>
      </c>
    </row>
    <row r="1375" spans="1:4">
      <c r="A1375" s="261">
        <v>823055</v>
      </c>
      <c r="B1375" t="s">
        <v>82412</v>
      </c>
      <c r="D1375" t="str">
        <f t="shared" si="21"/>
        <v>823055 Sigma Lambda Beta International Fraternity</v>
      </c>
    </row>
    <row r="1376" spans="1:4">
      <c r="A1376" s="261">
        <v>823056</v>
      </c>
      <c r="B1376" t="s">
        <v>82413</v>
      </c>
      <c r="D1376" t="str">
        <f t="shared" si="21"/>
        <v>823056 Sigma Lambda Gamma National Sorority Inc</v>
      </c>
    </row>
    <row r="1377" spans="1:4">
      <c r="A1377" s="261">
        <v>823057</v>
      </c>
      <c r="B1377" t="s">
        <v>82414</v>
      </c>
      <c r="D1377" t="str">
        <f t="shared" si="21"/>
        <v>823057 Sigma Mu Delta Premedical Fraternity</v>
      </c>
    </row>
    <row r="1378" spans="1:4">
      <c r="A1378" s="261">
        <v>823058</v>
      </c>
      <c r="B1378" t="s">
        <v>82415</v>
      </c>
      <c r="D1378" t="str">
        <f t="shared" si="21"/>
        <v>823058 Sigma Nu Fraternity</v>
      </c>
    </row>
    <row r="1379" spans="1:4">
      <c r="A1379" s="261">
        <v>823059</v>
      </c>
      <c r="B1379" t="s">
        <v>82416</v>
      </c>
      <c r="D1379" t="str">
        <f t="shared" si="21"/>
        <v>823059 Sigma Omega Nu Kappa Colony</v>
      </c>
    </row>
    <row r="1380" spans="1:4">
      <c r="A1380" s="261">
        <v>823060</v>
      </c>
      <c r="B1380" t="s">
        <v>82417</v>
      </c>
      <c r="D1380" t="str">
        <f t="shared" si="21"/>
        <v>823060 Sigma Phi Epsilon</v>
      </c>
    </row>
    <row r="1381" spans="1:4">
      <c r="A1381" s="261">
        <v>823061</v>
      </c>
      <c r="B1381" t="s">
        <v>82418</v>
      </c>
      <c r="D1381" t="str">
        <f t="shared" si="21"/>
        <v>823061 Sigma Pi Alpha Sorority Inc</v>
      </c>
    </row>
    <row r="1382" spans="1:4">
      <c r="A1382" s="261">
        <v>823062</v>
      </c>
      <c r="B1382" t="s">
        <v>82419</v>
      </c>
      <c r="D1382" t="str">
        <f t="shared" si="21"/>
        <v>823062 Tau Kappa Epsilon</v>
      </c>
    </row>
    <row r="1383" spans="1:4">
      <c r="A1383" s="261">
        <v>823063</v>
      </c>
      <c r="B1383" t="s">
        <v>82420</v>
      </c>
      <c r="D1383" t="str">
        <f t="shared" si="21"/>
        <v>823063 Theta Chi Fraternity</v>
      </c>
    </row>
    <row r="1384" spans="1:4">
      <c r="A1384" s="261">
        <v>823064</v>
      </c>
      <c r="B1384" t="s">
        <v>82421</v>
      </c>
      <c r="D1384" t="str">
        <f t="shared" si="21"/>
        <v>823064 Theta Tau</v>
      </c>
    </row>
    <row r="1385" spans="1:4">
      <c r="A1385" s="261">
        <v>823065</v>
      </c>
      <c r="B1385" t="s">
        <v>82422</v>
      </c>
      <c r="D1385" t="str">
        <f t="shared" si="21"/>
        <v>823065 United Sorority and Fraternity Council</v>
      </c>
    </row>
    <row r="1386" spans="1:4">
      <c r="A1386" s="261">
        <v>823066</v>
      </c>
      <c r="B1386" t="s">
        <v>82423</v>
      </c>
      <c r="D1386" t="str">
        <f t="shared" si="21"/>
        <v>823066 Zeta Beta Tau</v>
      </c>
    </row>
    <row r="1387" spans="1:4">
      <c r="A1387" s="261">
        <v>823067</v>
      </c>
      <c r="B1387" t="s">
        <v>82424</v>
      </c>
      <c r="D1387" t="str">
        <f t="shared" si="21"/>
        <v>823067 Zeta Phi Beta Sorority Inc</v>
      </c>
    </row>
    <row r="1388" spans="1:4">
      <c r="A1388" s="261">
        <v>823068</v>
      </c>
      <c r="B1388" t="s">
        <v>82425</v>
      </c>
      <c r="D1388" t="str">
        <f t="shared" si="21"/>
        <v>823068 Zeta Psi</v>
      </c>
    </row>
    <row r="1389" spans="1:4">
      <c r="A1389" s="261">
        <v>823069</v>
      </c>
      <c r="B1389" t="s">
        <v>82426</v>
      </c>
      <c r="D1389" t="str">
        <f t="shared" si="21"/>
        <v>823069 King Hall Negotiation Team</v>
      </c>
    </row>
    <row r="1390" spans="1:4">
      <c r="A1390" s="261">
        <v>823070</v>
      </c>
      <c r="B1390" t="s">
        <v>82427</v>
      </c>
      <c r="D1390" t="str">
        <f t="shared" si="21"/>
        <v>823070 Asian Pacific American Law Student Association</v>
      </c>
    </row>
    <row r="1391" spans="1:4">
      <c r="A1391" s="261">
        <v>823071</v>
      </c>
      <c r="B1391" t="s">
        <v>64235</v>
      </c>
      <c r="D1391" t="str">
        <f t="shared" si="21"/>
        <v>823071 Trial Practice Honors Board</v>
      </c>
    </row>
    <row r="1392" spans="1:4">
      <c r="A1392" s="261">
        <v>823072</v>
      </c>
      <c r="B1392" t="s">
        <v>82428</v>
      </c>
      <c r="D1392" t="str">
        <f t="shared" si="21"/>
        <v>823072 ASP Tutor Program</v>
      </c>
    </row>
    <row r="1393" spans="1:4">
      <c r="A1393" s="261">
        <v>823073</v>
      </c>
      <c r="B1393" t="s">
        <v>82429</v>
      </c>
      <c r="D1393" t="str">
        <f t="shared" si="21"/>
        <v>823073 Business Law Journal</v>
      </c>
    </row>
    <row r="1394" spans="1:4">
      <c r="A1394" s="261">
        <v>823074</v>
      </c>
      <c r="B1394" t="s">
        <v>82430</v>
      </c>
      <c r="D1394" t="str">
        <f t="shared" si="21"/>
        <v>823074 Black Law Students Association</v>
      </c>
    </row>
    <row r="1395" spans="1:4">
      <c r="A1395" s="261">
        <v>823075</v>
      </c>
      <c r="B1395" t="s">
        <v>82431</v>
      </c>
      <c r="D1395" t="str">
        <f t="shared" si="21"/>
        <v>823075 Business Law Society</v>
      </c>
    </row>
    <row r="1396" spans="1:4">
      <c r="A1396" s="261">
        <v>823076</v>
      </c>
      <c r="B1396" t="s">
        <v>82432</v>
      </c>
      <c r="D1396" t="str">
        <f t="shared" si="21"/>
        <v>823076 Christian Legal Society</v>
      </c>
    </row>
    <row r="1397" spans="1:4">
      <c r="A1397" s="261">
        <v>823077</v>
      </c>
      <c r="B1397" t="s">
        <v>82433</v>
      </c>
      <c r="D1397" t="str">
        <f t="shared" si="21"/>
        <v>823077 Criminal Law Association</v>
      </c>
    </row>
    <row r="1398" spans="1:4">
      <c r="A1398" s="261">
        <v>823078</v>
      </c>
      <c r="B1398" t="s">
        <v>82434</v>
      </c>
      <c r="D1398" t="str">
        <f t="shared" si="21"/>
        <v>823078 Disability Justice</v>
      </c>
    </row>
    <row r="1399" spans="1:4">
      <c r="A1399" s="261">
        <v>823079</v>
      </c>
      <c r="B1399" t="s">
        <v>82435</v>
      </c>
      <c r="D1399" t="str">
        <f t="shared" si="21"/>
        <v>823079 Environs Law Journal</v>
      </c>
    </row>
    <row r="1400" spans="1:4">
      <c r="A1400" s="261">
        <v>823080</v>
      </c>
      <c r="B1400" t="s">
        <v>82436</v>
      </c>
      <c r="D1400" t="str">
        <f t="shared" si="21"/>
        <v>823080 Environmental Law Society</v>
      </c>
    </row>
    <row r="1401" spans="1:4">
      <c r="A1401" s="261">
        <v>823081</v>
      </c>
      <c r="B1401" t="s">
        <v>82437</v>
      </c>
      <c r="D1401" t="str">
        <f t="shared" si="21"/>
        <v>823081 Federalist Society</v>
      </c>
    </row>
    <row r="1402" spans="1:4">
      <c r="A1402" s="261">
        <v>823082</v>
      </c>
      <c r="B1402" t="s">
        <v>82438</v>
      </c>
      <c r="D1402" t="str">
        <f t="shared" si="21"/>
        <v>823082 Filipino Law Students Association</v>
      </c>
    </row>
    <row r="1403" spans="1:4">
      <c r="A1403" s="261">
        <v>823083</v>
      </c>
      <c r="B1403" t="s">
        <v>82439</v>
      </c>
      <c r="D1403" t="str">
        <f t="shared" si="21"/>
        <v>823083 Humanitarian Aid Legal Organization</v>
      </c>
    </row>
    <row r="1404" spans="1:4">
      <c r="A1404" s="261">
        <v>823084</v>
      </c>
      <c r="B1404" t="s">
        <v>82440</v>
      </c>
      <c r="D1404" t="str">
        <f t="shared" si="21"/>
        <v>823084 Immigration Law Association</v>
      </c>
    </row>
    <row r="1405" spans="1:4">
      <c r="A1405" s="261">
        <v>823085</v>
      </c>
      <c r="B1405" t="s">
        <v>82441</v>
      </c>
      <c r="D1405" t="str">
        <f t="shared" si="21"/>
        <v>823085 International Law Society</v>
      </c>
    </row>
    <row r="1406" spans="1:4">
      <c r="A1406" s="261">
        <v>823086</v>
      </c>
      <c r="B1406" t="s">
        <v>82442</v>
      </c>
      <c r="D1406" t="str">
        <f t="shared" si="21"/>
        <v>823086 If When How Law Students for Reproductive Justice</v>
      </c>
    </row>
    <row r="1407" spans="1:4">
      <c r="A1407" s="261">
        <v>823087</v>
      </c>
      <c r="B1407" t="s">
        <v>82443</v>
      </c>
      <c r="D1407" t="str">
        <f t="shared" si="21"/>
        <v>823087 Journal of International Law and Policy</v>
      </c>
    </row>
    <row r="1408" spans="1:4">
      <c r="A1408" s="261">
        <v>823088</v>
      </c>
      <c r="B1408" t="s">
        <v>82444</v>
      </c>
      <c r="D1408" t="str">
        <f t="shared" si="21"/>
        <v>823088 Jewish Law Student Association</v>
      </c>
    </row>
    <row r="1409" spans="1:4">
      <c r="A1409" s="261">
        <v>823089</v>
      </c>
      <c r="B1409" t="s">
        <v>82445</v>
      </c>
      <c r="D1409" t="str">
        <f t="shared" si="21"/>
        <v>823089 King Hall Cannabis Law Society</v>
      </c>
    </row>
    <row r="1410" spans="1:4">
      <c r="A1410" s="261">
        <v>823090</v>
      </c>
      <c r="B1410" t="s">
        <v>82446</v>
      </c>
      <c r="D1410" t="str">
        <f t="shared" si="21"/>
        <v>823090 King Hall Futbol Club</v>
      </c>
    </row>
    <row r="1411" spans="1:4">
      <c r="A1411" s="261">
        <v>823091</v>
      </c>
      <c r="B1411" t="s">
        <v>82447</v>
      </c>
      <c r="D1411" t="str">
        <f t="shared" ref="D1411:D1474" si="22">A1411&amp;" "&amp;B1411</f>
        <v>823091 King Hall International Law Association</v>
      </c>
    </row>
    <row r="1412" spans="1:4">
      <c r="A1412" s="261">
        <v>823092</v>
      </c>
      <c r="B1412" t="s">
        <v>82448</v>
      </c>
      <c r="D1412" t="str">
        <f t="shared" si="22"/>
        <v>823092 King Hall Intellectual Property Law Association</v>
      </c>
    </row>
    <row r="1413" spans="1:4">
      <c r="A1413" s="261">
        <v>823093</v>
      </c>
      <c r="B1413" t="s">
        <v>82449</v>
      </c>
      <c r="D1413" t="str">
        <f t="shared" si="22"/>
        <v>823093 King Hall Negotiations Team</v>
      </c>
    </row>
    <row r="1414" spans="1:4">
      <c r="A1414" s="261">
        <v>823094</v>
      </c>
      <c r="B1414" t="s">
        <v>82450</v>
      </c>
      <c r="D1414" t="str">
        <f t="shared" si="22"/>
        <v>823094 Latinx Law Students Association</v>
      </c>
    </row>
    <row r="1415" spans="1:4">
      <c r="A1415" s="261">
        <v>823095</v>
      </c>
      <c r="B1415" t="s">
        <v>82451</v>
      </c>
      <c r="D1415" t="str">
        <f t="shared" si="22"/>
        <v>823095 LAMBDA Law Student Association</v>
      </c>
    </row>
    <row r="1416" spans="1:4">
      <c r="A1416" s="261">
        <v>823096</v>
      </c>
      <c r="B1416" t="s">
        <v>82452</v>
      </c>
      <c r="D1416" t="str">
        <f t="shared" si="22"/>
        <v>823096 La Raza Law Students Association</v>
      </c>
    </row>
    <row r="1417" spans="1:4">
      <c r="A1417" s="261">
        <v>823097</v>
      </c>
      <c r="B1417" t="s">
        <v>82453</v>
      </c>
      <c r="D1417" t="str">
        <f t="shared" si="22"/>
        <v>823097 Law Cappella</v>
      </c>
    </row>
    <row r="1418" spans="1:4">
      <c r="A1418" s="261">
        <v>823098</v>
      </c>
      <c r="B1418" t="s">
        <v>82454</v>
      </c>
      <c r="D1418" t="str">
        <f t="shared" si="22"/>
        <v>823098 Labor and Employment Law Association</v>
      </c>
    </row>
    <row r="1419" spans="1:4">
      <c r="A1419" s="261">
        <v>823099</v>
      </c>
      <c r="B1419" t="s">
        <v>82455</v>
      </c>
      <c r="D1419" t="str">
        <f t="shared" si="22"/>
        <v>823099 Moot Court Board</v>
      </c>
    </row>
    <row r="1420" spans="1:4">
      <c r="A1420" s="261">
        <v>823100</v>
      </c>
      <c r="B1420" t="s">
        <v>82456</v>
      </c>
      <c r="D1420" t="str">
        <f t="shared" si="22"/>
        <v>823100 Middle Eastern North African South Asian</v>
      </c>
    </row>
    <row r="1421" spans="1:4">
      <c r="A1421" s="261">
        <v>823101</v>
      </c>
      <c r="B1421" t="s">
        <v>82457</v>
      </c>
      <c r="D1421" t="str">
        <f t="shared" si="22"/>
        <v>823101 Muslim Law Student Association</v>
      </c>
    </row>
    <row r="1422" spans="1:4">
      <c r="A1422" s="261">
        <v>823102</v>
      </c>
      <c r="B1422" t="s">
        <v>82458</v>
      </c>
      <c r="D1422" t="str">
        <f t="shared" si="22"/>
        <v>823102 Parent Legal Society</v>
      </c>
    </row>
    <row r="1423" spans="1:4">
      <c r="A1423" s="261">
        <v>823103</v>
      </c>
      <c r="B1423" t="s">
        <v>82459</v>
      </c>
      <c r="D1423" t="str">
        <f t="shared" si="22"/>
        <v>823103 Students Against Mass Incarceration</v>
      </c>
    </row>
    <row r="1424" spans="1:4">
      <c r="A1424" s="261">
        <v>823104</v>
      </c>
      <c r="B1424" t="s">
        <v>82460</v>
      </c>
      <c r="D1424" t="str">
        <f t="shared" si="22"/>
        <v>823104 Sex Workers Advocacy Project</v>
      </c>
    </row>
    <row r="1425" spans="1:4">
      <c r="A1425" s="261">
        <v>823105</v>
      </c>
      <c r="B1425" t="s">
        <v>82461</v>
      </c>
      <c r="D1425" t="str">
        <f t="shared" si="22"/>
        <v>823105 Water Association of Law and Policy</v>
      </c>
    </row>
    <row r="1426" spans="1:4">
      <c r="A1426" s="261">
        <v>823106</v>
      </c>
      <c r="B1426" t="s">
        <v>82462</v>
      </c>
      <c r="D1426" t="str">
        <f t="shared" si="22"/>
        <v>823106 Workers Justice Law Association</v>
      </c>
    </row>
    <row r="1427" spans="1:4">
      <c r="A1427" s="261">
        <v>823107</v>
      </c>
      <c r="B1427" t="s">
        <v>82463</v>
      </c>
      <c r="D1427" t="str">
        <f t="shared" si="22"/>
        <v>823107 Womens Law Association</v>
      </c>
    </row>
    <row r="1428" spans="1:4">
      <c r="A1428" s="261">
        <v>823108</v>
      </c>
      <c r="B1428" t="s">
        <v>82464</v>
      </c>
      <c r="D1428" t="str">
        <f t="shared" si="22"/>
        <v>823108 National Lawyers Guild</v>
      </c>
    </row>
    <row r="1429" spans="1:4">
      <c r="A1429" s="261">
        <v>823109</v>
      </c>
      <c r="B1429" t="s">
        <v>82465</v>
      </c>
      <c r="D1429" t="str">
        <f t="shared" si="22"/>
        <v>823109 Social Justice Law Review</v>
      </c>
    </row>
    <row r="1430" spans="1:4">
      <c r="A1430" s="261">
        <v>823110</v>
      </c>
      <c r="B1430" t="s">
        <v>64231</v>
      </c>
      <c r="D1430" t="str">
        <f t="shared" si="22"/>
        <v>823110 Moot Court Honors Board</v>
      </c>
    </row>
    <row r="1431" spans="1:4">
      <c r="A1431" s="261">
        <v>823111</v>
      </c>
      <c r="B1431" t="s">
        <v>82466</v>
      </c>
      <c r="D1431" t="str">
        <f t="shared" si="22"/>
        <v>823111 Cosmology Club at UC Davis</v>
      </c>
    </row>
    <row r="1432" spans="1:4">
      <c r="A1432" s="261">
        <v>823112</v>
      </c>
      <c r="B1432" t="s">
        <v>82467</v>
      </c>
      <c r="D1432" t="str">
        <f t="shared" si="22"/>
        <v>823112 Trans and Gender Nonconforming United</v>
      </c>
    </row>
    <row r="1433" spans="1:4">
      <c r="A1433" s="261">
        <v>825000</v>
      </c>
      <c r="B1433" t="s">
        <v>82468</v>
      </c>
      <c r="D1433" t="str">
        <f t="shared" si="22"/>
        <v>825000 Alpine Ski Club</v>
      </c>
    </row>
    <row r="1434" spans="1:4">
      <c r="A1434" s="261">
        <v>825001</v>
      </c>
      <c r="B1434" t="s">
        <v>82469</v>
      </c>
      <c r="D1434" t="str">
        <f t="shared" si="22"/>
        <v>825001 Judo</v>
      </c>
    </row>
    <row r="1435" spans="1:4">
      <c r="A1435" s="261">
        <v>825002</v>
      </c>
      <c r="B1435" t="s">
        <v>82470</v>
      </c>
      <c r="D1435" t="str">
        <f t="shared" si="22"/>
        <v>825002 Archery</v>
      </c>
    </row>
    <row r="1436" spans="1:4">
      <c r="A1436" s="261">
        <v>825003</v>
      </c>
      <c r="B1436" t="s">
        <v>82471</v>
      </c>
      <c r="D1436" t="str">
        <f t="shared" si="22"/>
        <v>825003 Badminton</v>
      </c>
    </row>
    <row r="1437" spans="1:4">
      <c r="A1437" s="261">
        <v>825004</v>
      </c>
      <c r="B1437" t="s">
        <v>82472</v>
      </c>
      <c r="D1437" t="str">
        <f t="shared" si="22"/>
        <v>825004 Baseball Club</v>
      </c>
    </row>
    <row r="1438" spans="1:4">
      <c r="A1438" s="261">
        <v>825005</v>
      </c>
      <c r="B1438" t="s">
        <v>82473</v>
      </c>
      <c r="D1438" t="str">
        <f t="shared" si="22"/>
        <v>825005 Bowling Club</v>
      </c>
    </row>
    <row r="1439" spans="1:4">
      <c r="A1439" s="261">
        <v>825006</v>
      </c>
      <c r="B1439" t="s">
        <v>82474</v>
      </c>
      <c r="D1439" t="str">
        <f t="shared" si="22"/>
        <v>825006 Boxing Club</v>
      </c>
    </row>
    <row r="1440" spans="1:4">
      <c r="A1440" s="261">
        <v>825007</v>
      </c>
      <c r="B1440" t="s">
        <v>82475</v>
      </c>
      <c r="D1440" t="str">
        <f t="shared" si="22"/>
        <v>825007 Climbing Club</v>
      </c>
    </row>
    <row r="1441" spans="1:4">
      <c r="A1441" s="261">
        <v>825008</v>
      </c>
      <c r="B1441" t="s">
        <v>82476</v>
      </c>
      <c r="D1441" t="str">
        <f t="shared" si="22"/>
        <v>825008 Crew Club Mens</v>
      </c>
    </row>
    <row r="1442" spans="1:4">
      <c r="A1442" s="261">
        <v>825009</v>
      </c>
      <c r="B1442" t="s">
        <v>82477</v>
      </c>
      <c r="D1442" t="str">
        <f t="shared" si="22"/>
        <v>825009 E Sports Club</v>
      </c>
    </row>
    <row r="1443" spans="1:4">
      <c r="A1443" s="261">
        <v>825010</v>
      </c>
      <c r="B1443" t="s">
        <v>82478</v>
      </c>
      <c r="D1443" t="str">
        <f t="shared" si="22"/>
        <v>825010 Cross Country and Track Club</v>
      </c>
    </row>
    <row r="1444" spans="1:4">
      <c r="A1444" s="261">
        <v>825011</v>
      </c>
      <c r="B1444" t="s">
        <v>82479</v>
      </c>
      <c r="D1444" t="str">
        <f t="shared" si="22"/>
        <v>825011 Cycling</v>
      </c>
    </row>
    <row r="1445" spans="1:4">
      <c r="A1445" s="261">
        <v>825012</v>
      </c>
      <c r="B1445" t="s">
        <v>82480</v>
      </c>
      <c r="D1445" t="str">
        <f t="shared" si="22"/>
        <v>825012 Swimming Club</v>
      </c>
    </row>
    <row r="1446" spans="1:4">
      <c r="A1446" s="261">
        <v>825013</v>
      </c>
      <c r="B1446" t="s">
        <v>82481</v>
      </c>
      <c r="D1446" t="str">
        <f t="shared" si="22"/>
        <v>825013 Equestrian Event</v>
      </c>
    </row>
    <row r="1447" spans="1:4">
      <c r="A1447" s="261">
        <v>825014</v>
      </c>
      <c r="B1447" t="s">
        <v>82482</v>
      </c>
      <c r="D1447" t="str">
        <f t="shared" si="22"/>
        <v>825014 Equestrian Hunter Jumper</v>
      </c>
    </row>
    <row r="1448" spans="1:4">
      <c r="A1448" s="261">
        <v>825015</v>
      </c>
      <c r="B1448" t="s">
        <v>82483</v>
      </c>
      <c r="D1448" t="str">
        <f t="shared" si="22"/>
        <v>825015 Equestrian Dressage</v>
      </c>
    </row>
    <row r="1449" spans="1:4">
      <c r="A1449" s="261">
        <v>825016</v>
      </c>
      <c r="B1449" t="s">
        <v>82484</v>
      </c>
      <c r="D1449" t="str">
        <f t="shared" si="22"/>
        <v>825016 Equestrian Western</v>
      </c>
    </row>
    <row r="1450" spans="1:4">
      <c r="A1450" s="261">
        <v>825017</v>
      </c>
      <c r="B1450" t="s">
        <v>82485</v>
      </c>
      <c r="D1450" t="str">
        <f t="shared" si="22"/>
        <v>825017 Field Hockey Club</v>
      </c>
    </row>
    <row r="1451" spans="1:4">
      <c r="A1451" s="261">
        <v>825018</v>
      </c>
      <c r="B1451" t="s">
        <v>82486</v>
      </c>
      <c r="D1451" t="str">
        <f t="shared" si="22"/>
        <v>825018 Fencing Club</v>
      </c>
    </row>
    <row r="1452" spans="1:4">
      <c r="A1452" s="261">
        <v>825019</v>
      </c>
      <c r="B1452" t="s">
        <v>82487</v>
      </c>
      <c r="D1452" t="str">
        <f t="shared" si="22"/>
        <v>825019 Ultimate Frisbee Mens</v>
      </c>
    </row>
    <row r="1453" spans="1:4">
      <c r="A1453" s="261">
        <v>825020</v>
      </c>
      <c r="B1453" t="s">
        <v>82488</v>
      </c>
      <c r="D1453" t="str">
        <f t="shared" si="22"/>
        <v>825020 Ultimate Frisbee Womens</v>
      </c>
    </row>
    <row r="1454" spans="1:4">
      <c r="A1454" s="261">
        <v>825021</v>
      </c>
      <c r="B1454" t="s">
        <v>82489</v>
      </c>
      <c r="D1454" t="str">
        <f t="shared" si="22"/>
        <v>825021 Gymnastics Club</v>
      </c>
    </row>
    <row r="1455" spans="1:4">
      <c r="A1455" s="261">
        <v>825022</v>
      </c>
      <c r="B1455" t="s">
        <v>82490</v>
      </c>
      <c r="D1455" t="str">
        <f t="shared" si="22"/>
        <v>825022 Ice Hockey</v>
      </c>
    </row>
    <row r="1456" spans="1:4">
      <c r="A1456" s="261">
        <v>825023</v>
      </c>
      <c r="B1456" t="s">
        <v>82491</v>
      </c>
      <c r="D1456" t="str">
        <f t="shared" si="22"/>
        <v>825023 Lacrosse Club Mens</v>
      </c>
    </row>
    <row r="1457" spans="1:4">
      <c r="A1457" s="261">
        <v>825024</v>
      </c>
      <c r="B1457" t="s">
        <v>82492</v>
      </c>
      <c r="D1457" t="str">
        <f t="shared" si="22"/>
        <v>825024 Lacrosse Club Womens</v>
      </c>
    </row>
    <row r="1458" spans="1:4">
      <c r="A1458" s="261">
        <v>825025</v>
      </c>
      <c r="B1458" t="s">
        <v>82493</v>
      </c>
      <c r="D1458" t="str">
        <f t="shared" si="22"/>
        <v>825025 Mens Rugby</v>
      </c>
    </row>
    <row r="1459" spans="1:4">
      <c r="A1459" s="261">
        <v>825026</v>
      </c>
      <c r="B1459" t="s">
        <v>82494</v>
      </c>
      <c r="D1459" t="str">
        <f t="shared" si="22"/>
        <v>825026 Mens Volleyball Club</v>
      </c>
    </row>
    <row r="1460" spans="1:4">
      <c r="A1460" s="261">
        <v>825027</v>
      </c>
      <c r="B1460" t="s">
        <v>82495</v>
      </c>
      <c r="D1460" t="str">
        <f t="shared" si="22"/>
        <v>825027 Mens Club Water Polo</v>
      </c>
    </row>
    <row r="1461" spans="1:4">
      <c r="A1461" s="261">
        <v>825028</v>
      </c>
      <c r="B1461" t="s">
        <v>82496</v>
      </c>
      <c r="D1461" t="str">
        <f t="shared" si="22"/>
        <v>825028 Racquetball</v>
      </c>
    </row>
    <row r="1462" spans="1:4">
      <c r="A1462" s="261">
        <v>825029</v>
      </c>
      <c r="B1462" t="s">
        <v>82497</v>
      </c>
      <c r="D1462" t="str">
        <f t="shared" si="22"/>
        <v>825029 Rugby Mens</v>
      </c>
    </row>
    <row r="1463" spans="1:4">
      <c r="A1463" s="261">
        <v>825030</v>
      </c>
      <c r="B1463" t="s">
        <v>82498</v>
      </c>
      <c r="D1463" t="str">
        <f t="shared" si="22"/>
        <v>825030 Soccer Club Mens</v>
      </c>
    </row>
    <row r="1464" spans="1:4">
      <c r="A1464" s="261">
        <v>825031</v>
      </c>
      <c r="B1464" t="s">
        <v>82499</v>
      </c>
      <c r="D1464" t="str">
        <f t="shared" si="22"/>
        <v>825031 Softball Club</v>
      </c>
    </row>
    <row r="1465" spans="1:4">
      <c r="A1465" s="261">
        <v>825033</v>
      </c>
      <c r="B1465" t="s">
        <v>82500</v>
      </c>
      <c r="D1465" t="str">
        <f t="shared" si="22"/>
        <v>825033 Table Tennis</v>
      </c>
    </row>
    <row r="1466" spans="1:4">
      <c r="A1466" s="261">
        <v>825034</v>
      </c>
      <c r="B1466" t="s">
        <v>82501</v>
      </c>
      <c r="D1466" t="str">
        <f t="shared" si="22"/>
        <v>825034 Tae Kwon Do Club</v>
      </c>
    </row>
    <row r="1467" spans="1:4">
      <c r="A1467" s="261">
        <v>825035</v>
      </c>
      <c r="B1467" t="s">
        <v>82502</v>
      </c>
      <c r="D1467" t="str">
        <f t="shared" si="22"/>
        <v>825035 Tennis Club</v>
      </c>
    </row>
    <row r="1468" spans="1:4">
      <c r="A1468" s="261">
        <v>825036</v>
      </c>
      <c r="B1468" t="s">
        <v>82503</v>
      </c>
      <c r="D1468" t="str">
        <f t="shared" si="22"/>
        <v>825036 Triathlon Club</v>
      </c>
    </row>
    <row r="1469" spans="1:4">
      <c r="A1469" s="261">
        <v>825037</v>
      </c>
      <c r="B1469" t="s">
        <v>82504</v>
      </c>
      <c r="D1469" t="str">
        <f t="shared" si="22"/>
        <v>825037 Volleyball Club Womens</v>
      </c>
    </row>
    <row r="1470" spans="1:4">
      <c r="A1470" s="261">
        <v>825038</v>
      </c>
      <c r="B1470" t="s">
        <v>82505</v>
      </c>
      <c r="D1470" t="str">
        <f t="shared" si="22"/>
        <v>825038 Water Ski Boat Club</v>
      </c>
    </row>
    <row r="1471" spans="1:4">
      <c r="A1471" s="261">
        <v>825040</v>
      </c>
      <c r="B1471" t="s">
        <v>82506</v>
      </c>
      <c r="D1471" t="str">
        <f t="shared" si="22"/>
        <v>825040 Womens Basketball Club</v>
      </c>
    </row>
    <row r="1472" spans="1:4">
      <c r="A1472" s="261">
        <v>825041</v>
      </c>
      <c r="B1472" t="s">
        <v>82507</v>
      </c>
      <c r="D1472" t="str">
        <f t="shared" si="22"/>
        <v>825041 Womens Crew Club</v>
      </c>
    </row>
    <row r="1473" spans="1:4">
      <c r="A1473" s="261">
        <v>825042</v>
      </c>
      <c r="B1473" t="s">
        <v>82508</v>
      </c>
      <c r="D1473" t="str">
        <f t="shared" si="22"/>
        <v>825042 Womens Rugby Club</v>
      </c>
    </row>
    <row r="1474" spans="1:4">
      <c r="A1474" s="261">
        <v>825043</v>
      </c>
      <c r="B1474" t="s">
        <v>82509</v>
      </c>
      <c r="D1474" t="str">
        <f t="shared" si="22"/>
        <v>825043 Womens Soccer Club</v>
      </c>
    </row>
    <row r="1475" spans="1:4">
      <c r="A1475" s="261">
        <v>825044</v>
      </c>
      <c r="B1475" t="s">
        <v>82510</v>
      </c>
      <c r="D1475" t="str">
        <f t="shared" ref="D1475:D1538" si="23">A1475&amp;" "&amp;B1475</f>
        <v>825044 Womens Volleyball Club</v>
      </c>
    </row>
    <row r="1476" spans="1:4">
      <c r="A1476" s="261">
        <v>825045</v>
      </c>
      <c r="B1476" t="s">
        <v>82511</v>
      </c>
      <c r="D1476" t="str">
        <f t="shared" si="23"/>
        <v>825045 Womens Water Polo Club</v>
      </c>
    </row>
    <row r="1477" spans="1:4">
      <c r="A1477" s="261">
        <v>825046</v>
      </c>
      <c r="B1477" t="s">
        <v>82512</v>
      </c>
      <c r="D1477" t="str">
        <f t="shared" si="23"/>
        <v>825046 Womens Bowling</v>
      </c>
    </row>
    <row r="1478" spans="1:4">
      <c r="A1478" s="261">
        <v>825047</v>
      </c>
      <c r="B1478" t="s">
        <v>82513</v>
      </c>
      <c r="D1478" t="str">
        <f t="shared" si="23"/>
        <v>825047 Womens Baseball</v>
      </c>
    </row>
    <row r="1479" spans="1:4">
      <c r="A1479" s="261">
        <v>825048</v>
      </c>
      <c r="B1479" t="s">
        <v>82514</v>
      </c>
      <c r="D1479" t="str">
        <f t="shared" si="23"/>
        <v>825048 Davis Karate Club</v>
      </c>
    </row>
    <row r="1480" spans="1:4">
      <c r="A1480" s="261">
        <v>900001</v>
      </c>
      <c r="B1480" t="s">
        <v>82515</v>
      </c>
      <c r="D1480" t="str">
        <f t="shared" si="23"/>
        <v>900001 4H Citizenship</v>
      </c>
    </row>
    <row r="1481" spans="1:4">
      <c r="A1481" s="261">
        <v>900002</v>
      </c>
      <c r="B1481" t="s">
        <v>82516</v>
      </c>
      <c r="D1481" t="str">
        <f t="shared" si="23"/>
        <v>900002 STEM Program</v>
      </c>
    </row>
    <row r="1482" spans="1:4">
      <c r="A1482" s="261">
        <v>900003</v>
      </c>
      <c r="B1482" t="s">
        <v>82517</v>
      </c>
      <c r="D1482" t="str">
        <f t="shared" si="23"/>
        <v>900003 Civic Engagement</v>
      </c>
    </row>
    <row r="1483" spans="1:4">
      <c r="A1483" s="261">
        <v>900004</v>
      </c>
      <c r="B1483" t="s">
        <v>82518</v>
      </c>
      <c r="D1483" t="str">
        <f t="shared" si="23"/>
        <v>900004 Healthy Living</v>
      </c>
    </row>
    <row r="1484" spans="1:4">
      <c r="A1484" s="261">
        <v>900005</v>
      </c>
      <c r="B1484" t="s">
        <v>82519</v>
      </c>
      <c r="D1484" t="str">
        <f t="shared" si="23"/>
        <v>900005 Leadership Development</v>
      </c>
    </row>
    <row r="1485" spans="1:4">
      <c r="A1485" s="261">
        <v>900006</v>
      </c>
      <c r="B1485" t="s">
        <v>82520</v>
      </c>
      <c r="D1485" t="str">
        <f t="shared" si="23"/>
        <v>900006 Positive Youth Development</v>
      </c>
    </row>
    <row r="1486" spans="1:4">
      <c r="A1486" s="261">
        <v>900007</v>
      </c>
      <c r="B1486" t="s">
        <v>82521</v>
      </c>
      <c r="D1486" t="str">
        <f t="shared" si="23"/>
        <v>900007 JEDI</v>
      </c>
    </row>
    <row r="1487" spans="1:4">
      <c r="A1487" s="261">
        <v>900008</v>
      </c>
      <c r="B1487" t="s">
        <v>82522</v>
      </c>
      <c r="D1487" t="str">
        <f t="shared" si="23"/>
        <v>900008 Workforce Development</v>
      </c>
    </row>
    <row r="1488" spans="1:4">
      <c r="A1488" s="261">
        <v>900009</v>
      </c>
      <c r="B1488" t="s">
        <v>82523</v>
      </c>
      <c r="D1488" t="str">
        <f t="shared" si="23"/>
        <v>900009 Volunteer Development</v>
      </c>
    </row>
    <row r="1489" spans="1:4">
      <c r="A1489" s="261">
        <v>900010</v>
      </c>
      <c r="B1489" t="s">
        <v>82524</v>
      </c>
      <c r="D1489" t="str">
        <f t="shared" si="23"/>
        <v>900010 VMO Council</v>
      </c>
    </row>
    <row r="1490" spans="1:4">
      <c r="A1490" s="261">
        <v>900011</v>
      </c>
      <c r="B1490" t="s">
        <v>82525</v>
      </c>
      <c r="D1490" t="str">
        <f t="shared" si="23"/>
        <v>900011 Online Content</v>
      </c>
    </row>
    <row r="1491" spans="1:4">
      <c r="A1491" s="261">
        <v>900012</v>
      </c>
      <c r="B1491" t="s">
        <v>82526</v>
      </c>
      <c r="D1491" t="str">
        <f t="shared" si="23"/>
        <v>900012 Publication Sales App</v>
      </c>
    </row>
    <row r="1492" spans="1:4">
      <c r="A1492" s="261">
        <v>900013</v>
      </c>
      <c r="B1492" t="s">
        <v>82527</v>
      </c>
      <c r="D1492" t="str">
        <f t="shared" si="23"/>
        <v>900013 Urban</v>
      </c>
    </row>
    <row r="1493" spans="1:4">
      <c r="A1493" s="261">
        <v>900014</v>
      </c>
      <c r="B1493" t="s">
        <v>82528</v>
      </c>
      <c r="D1493" t="str">
        <f t="shared" si="23"/>
        <v>900014 Publication Sales</v>
      </c>
    </row>
    <row r="1494" spans="1:4">
      <c r="A1494" s="261">
        <v>900015</v>
      </c>
      <c r="B1494" t="s">
        <v>82529</v>
      </c>
      <c r="D1494" t="str">
        <f t="shared" si="23"/>
        <v>900015 Educational Events</v>
      </c>
    </row>
    <row r="1495" spans="1:4">
      <c r="A1495" s="261">
        <v>900016</v>
      </c>
      <c r="B1495" t="s">
        <v>82530</v>
      </c>
      <c r="D1495" t="str">
        <f t="shared" si="23"/>
        <v>900016 CHERIMOYA</v>
      </c>
    </row>
    <row r="1496" spans="1:4">
      <c r="A1496" s="261">
        <v>900017</v>
      </c>
      <c r="B1496" t="s">
        <v>82531</v>
      </c>
      <c r="D1496" t="str">
        <f t="shared" si="23"/>
        <v>900017 Forestry</v>
      </c>
    </row>
    <row r="1497" spans="1:4">
      <c r="A1497" s="261">
        <v>900018</v>
      </c>
      <c r="B1497" t="s">
        <v>82532</v>
      </c>
      <c r="D1497" t="str">
        <f t="shared" si="23"/>
        <v>900018 Online Training</v>
      </c>
    </row>
    <row r="1498" spans="1:4">
      <c r="A1498" s="261">
        <v>900019</v>
      </c>
      <c r="B1498" t="s">
        <v>82533</v>
      </c>
      <c r="D1498" t="str">
        <f t="shared" si="23"/>
        <v>900019 Viticulture</v>
      </c>
    </row>
    <row r="1499" spans="1:4">
      <c r="A1499" s="261">
        <v>900020</v>
      </c>
      <c r="B1499" t="s">
        <v>21414</v>
      </c>
      <c r="D1499" t="str">
        <f t="shared" si="23"/>
        <v>900020 Publications</v>
      </c>
    </row>
    <row r="1500" spans="1:4">
      <c r="A1500" s="261">
        <v>900021</v>
      </c>
      <c r="B1500" t="s">
        <v>82534</v>
      </c>
      <c r="D1500" t="str">
        <f t="shared" si="23"/>
        <v>900021 Home Economics</v>
      </c>
    </row>
    <row r="1501" spans="1:4">
      <c r="A1501" s="261">
        <v>900022</v>
      </c>
      <c r="B1501" t="s">
        <v>82535</v>
      </c>
      <c r="D1501" t="str">
        <f t="shared" si="23"/>
        <v>900022 Blueberries</v>
      </c>
    </row>
    <row r="1502" spans="1:4">
      <c r="A1502" s="261">
        <v>900023</v>
      </c>
      <c r="B1502" t="s">
        <v>82536</v>
      </c>
      <c r="D1502" t="str">
        <f t="shared" si="23"/>
        <v>900023 Grapes</v>
      </c>
    </row>
    <row r="1503" spans="1:4">
      <c r="A1503" s="261">
        <v>900024</v>
      </c>
      <c r="B1503" t="s">
        <v>82537</v>
      </c>
      <c r="D1503" t="str">
        <f t="shared" si="23"/>
        <v>900024 Citrus</v>
      </c>
    </row>
    <row r="1504" spans="1:4">
      <c r="A1504" s="261">
        <v>900025</v>
      </c>
      <c r="B1504" t="s">
        <v>82538</v>
      </c>
      <c r="D1504" t="str">
        <f t="shared" si="23"/>
        <v>900025 Rosenberg</v>
      </c>
    </row>
    <row r="1505" spans="1:4">
      <c r="A1505" s="261">
        <v>900026</v>
      </c>
      <c r="B1505" t="s">
        <v>82539</v>
      </c>
      <c r="D1505" t="str">
        <f t="shared" si="23"/>
        <v>900026 Membership Agreements</v>
      </c>
    </row>
    <row r="1506" spans="1:4">
      <c r="A1506" s="261">
        <v>900027</v>
      </c>
      <c r="B1506" t="s">
        <v>82540</v>
      </c>
      <c r="D1506" t="str">
        <f t="shared" si="23"/>
        <v>900027 Staff Assembly Council</v>
      </c>
    </row>
    <row r="1507" spans="1:4">
      <c r="A1507" s="261">
        <v>900028</v>
      </c>
      <c r="B1507" t="s">
        <v>21403</v>
      </c>
      <c r="D1507" t="str">
        <f t="shared" si="23"/>
        <v>900028 Academic Assembly Council</v>
      </c>
    </row>
    <row r="1508" spans="1:4">
      <c r="A1508" s="261">
        <v>900029</v>
      </c>
      <c r="B1508" t="s">
        <v>82541</v>
      </c>
      <c r="D1508" t="str">
        <f t="shared" si="23"/>
        <v>900029 Professional Travel Grants</v>
      </c>
    </row>
    <row r="1509" spans="1:4">
      <c r="A1509" s="261">
        <v>900030</v>
      </c>
      <c r="B1509" t="s">
        <v>82542</v>
      </c>
      <c r="D1509" t="str">
        <f t="shared" si="23"/>
        <v>900030 Academic Distinguished Service Awards</v>
      </c>
    </row>
    <row r="1510" spans="1:4">
      <c r="A1510" s="261">
        <v>900031</v>
      </c>
      <c r="B1510" t="s">
        <v>82543</v>
      </c>
      <c r="D1510" t="str">
        <f t="shared" si="23"/>
        <v>900031 Professional Development</v>
      </c>
    </row>
    <row r="1511" spans="1:4">
      <c r="A1511" s="261">
        <v>900032</v>
      </c>
      <c r="B1511" t="s">
        <v>82544</v>
      </c>
      <c r="D1511" t="str">
        <f t="shared" si="23"/>
        <v>900032 COMMUNITY EDUCATION OUTREACH</v>
      </c>
    </row>
    <row r="1512" spans="1:4">
      <c r="A1512" s="261">
        <v>900033</v>
      </c>
      <c r="B1512" t="s">
        <v>82545</v>
      </c>
      <c r="D1512" t="str">
        <f t="shared" si="23"/>
        <v>900033 COMPOST</v>
      </c>
    </row>
    <row r="1513" spans="1:4">
      <c r="A1513" s="261">
        <v>900034</v>
      </c>
      <c r="B1513" t="s">
        <v>82546</v>
      </c>
      <c r="D1513" t="str">
        <f t="shared" si="23"/>
        <v>900034 DEER HUNT</v>
      </c>
    </row>
    <row r="1514" spans="1:4">
      <c r="A1514" s="261">
        <v>900035</v>
      </c>
      <c r="B1514" t="s">
        <v>82547</v>
      </c>
      <c r="D1514" t="str">
        <f t="shared" si="23"/>
        <v>900035 EDUCATION YOUTH PROGRAMS</v>
      </c>
    </row>
    <row r="1515" spans="1:4">
      <c r="A1515" s="261">
        <v>900036</v>
      </c>
      <c r="B1515" t="s">
        <v>82548</v>
      </c>
      <c r="D1515" t="str">
        <f t="shared" si="23"/>
        <v>900036 EDUCATION ADULT PROGRAMS</v>
      </c>
    </row>
    <row r="1516" spans="1:4">
      <c r="A1516" s="261">
        <v>900037</v>
      </c>
      <c r="B1516" t="s">
        <v>82549</v>
      </c>
      <c r="D1516" t="str">
        <f t="shared" si="23"/>
        <v>900037 EDUCATION COMMUNICATIONS</v>
      </c>
    </row>
    <row r="1517" spans="1:4">
      <c r="A1517" s="261">
        <v>900038</v>
      </c>
      <c r="B1517" t="s">
        <v>82550</v>
      </c>
      <c r="D1517" t="str">
        <f t="shared" si="23"/>
        <v>900038 EDUCATION DEMO GARDENSFIELDS</v>
      </c>
    </row>
    <row r="1518" spans="1:4">
      <c r="A1518" s="261">
        <v>900039</v>
      </c>
      <c r="B1518" t="s">
        <v>82551</v>
      </c>
      <c r="D1518" t="str">
        <f t="shared" si="23"/>
        <v>900039 FARM PRODUCE FOR SALE</v>
      </c>
    </row>
    <row r="1519" spans="1:4">
      <c r="A1519" s="261">
        <v>900040</v>
      </c>
      <c r="B1519" t="s">
        <v>82552</v>
      </c>
      <c r="D1519" t="str">
        <f t="shared" si="23"/>
        <v>900040 FARMS GROW PROGRAM</v>
      </c>
    </row>
    <row r="1520" spans="1:4">
      <c r="A1520" s="261">
        <v>900041</v>
      </c>
      <c r="B1520" t="s">
        <v>82553</v>
      </c>
      <c r="D1520" t="str">
        <f t="shared" si="23"/>
        <v>900041 FISHING CLUBS</v>
      </c>
    </row>
    <row r="1521" spans="1:4">
      <c r="A1521" s="261">
        <v>900042</v>
      </c>
      <c r="B1521" t="s">
        <v>82554</v>
      </c>
      <c r="D1521" t="str">
        <f t="shared" si="23"/>
        <v>900042 LAMBING SCHOOL</v>
      </c>
    </row>
    <row r="1522" spans="1:4">
      <c r="A1522" s="261">
        <v>900044</v>
      </c>
      <c r="B1522" t="s">
        <v>82555</v>
      </c>
      <c r="D1522" t="str">
        <f t="shared" si="23"/>
        <v>900044 PRUNING</v>
      </c>
    </row>
    <row r="1523" spans="1:4">
      <c r="A1523" s="261">
        <v>900045</v>
      </c>
      <c r="B1523" t="s">
        <v>82556</v>
      </c>
      <c r="D1523" t="str">
        <f t="shared" si="23"/>
        <v>900045 PUBLIC HIKES</v>
      </c>
    </row>
    <row r="1524" spans="1:4">
      <c r="A1524" s="261">
        <v>900046</v>
      </c>
      <c r="B1524" t="s">
        <v>82557</v>
      </c>
      <c r="D1524" t="str">
        <f t="shared" si="23"/>
        <v>900046 RUN AROUND THE FARM</v>
      </c>
    </row>
    <row r="1525" spans="1:4">
      <c r="A1525" s="261">
        <v>900047</v>
      </c>
      <c r="B1525" t="s">
        <v>82558</v>
      </c>
      <c r="D1525" t="str">
        <f t="shared" si="23"/>
        <v>900047 Shearing School</v>
      </c>
    </row>
    <row r="1526" spans="1:4">
      <c r="A1526" s="261">
        <v>900048</v>
      </c>
      <c r="B1526" t="s">
        <v>82559</v>
      </c>
      <c r="D1526" t="str">
        <f t="shared" si="23"/>
        <v>900048 SHEEP DOG PUBLIC EVENTS</v>
      </c>
    </row>
    <row r="1527" spans="1:4">
      <c r="A1527" s="261">
        <v>900049</v>
      </c>
      <c r="B1527" t="s">
        <v>82560</v>
      </c>
      <c r="D1527" t="str">
        <f t="shared" si="23"/>
        <v>900049 VOLUNTEER PROGRAM</v>
      </c>
    </row>
    <row r="1528" spans="1:4">
      <c r="A1528" s="261">
        <v>900050</v>
      </c>
      <c r="B1528" t="s">
        <v>82561</v>
      </c>
      <c r="D1528" t="str">
        <f t="shared" si="23"/>
        <v>900050 WEST COAST RODENT ACADEMY</v>
      </c>
    </row>
    <row r="1529" spans="1:4">
      <c r="A1529" s="261">
        <v>900051</v>
      </c>
      <c r="B1529" t="s">
        <v>82562</v>
      </c>
      <c r="D1529" t="str">
        <f t="shared" si="23"/>
        <v>900051 Stocker Cattle</v>
      </c>
    </row>
    <row r="1530" spans="1:4">
      <c r="A1530" s="261">
        <v>900054</v>
      </c>
      <c r="B1530" t="s">
        <v>82563</v>
      </c>
      <c r="D1530" t="str">
        <f t="shared" si="23"/>
        <v>900054 Non 4H Clubs</v>
      </c>
    </row>
    <row r="1531" spans="1:4">
      <c r="A1531" s="261">
        <v>900055</v>
      </c>
      <c r="B1531" t="s">
        <v>82564</v>
      </c>
      <c r="D1531" t="str">
        <f t="shared" si="23"/>
        <v>900055 ANIMAL SCIENCE MOU</v>
      </c>
    </row>
    <row r="1532" spans="1:4">
      <c r="A1532" s="261">
        <v>900056</v>
      </c>
      <c r="B1532" t="s">
        <v>82565</v>
      </c>
      <c r="D1532" t="str">
        <f t="shared" si="23"/>
        <v>900056 Animal Science</v>
      </c>
    </row>
    <row r="1533" spans="1:4">
      <c r="A1533" s="261">
        <v>900057</v>
      </c>
      <c r="B1533" t="s">
        <v>82566</v>
      </c>
      <c r="D1533" t="str">
        <f t="shared" si="23"/>
        <v>900057 Evaluation</v>
      </c>
    </row>
    <row r="1534" spans="1:4">
      <c r="A1534" s="261">
        <v>900058</v>
      </c>
      <c r="B1534" t="s">
        <v>82567</v>
      </c>
      <c r="D1534" t="str">
        <f t="shared" si="23"/>
        <v>900058 Incentive Recognition</v>
      </c>
    </row>
    <row r="1535" spans="1:4">
      <c r="A1535" s="261">
        <v>900059</v>
      </c>
      <c r="B1535" t="s">
        <v>82568</v>
      </c>
      <c r="D1535" t="str">
        <f t="shared" si="23"/>
        <v>900059 Military Program</v>
      </c>
    </row>
    <row r="1536" spans="1:4">
      <c r="A1536" s="261">
        <v>900060</v>
      </c>
      <c r="B1536" t="s">
        <v>82569</v>
      </c>
      <c r="D1536" t="str">
        <f t="shared" si="23"/>
        <v>900060 SET Program</v>
      </c>
    </row>
    <row r="1537" spans="1:4">
      <c r="A1537" s="261">
        <v>900061</v>
      </c>
      <c r="B1537" t="s">
        <v>82570</v>
      </c>
      <c r="D1537" t="str">
        <f t="shared" si="23"/>
        <v>900061 Program Administration</v>
      </c>
    </row>
    <row r="1538" spans="1:4">
      <c r="A1538" s="261">
        <v>900062</v>
      </c>
      <c r="B1538" t="s">
        <v>82571</v>
      </c>
      <c r="D1538" t="str">
        <f t="shared" si="23"/>
        <v>900062 Sectional Councils</v>
      </c>
    </row>
    <row r="1539" spans="1:4">
      <c r="A1539" s="261">
        <v>900063</v>
      </c>
      <c r="B1539" t="s">
        <v>82572</v>
      </c>
      <c r="D1539" t="str">
        <f t="shared" ref="D1539:D1597" si="24">A1539&amp;" "&amp;B1539</f>
        <v>900063 Statewide Program</v>
      </c>
    </row>
    <row r="1540" spans="1:4">
      <c r="A1540" s="261">
        <v>900064</v>
      </c>
      <c r="B1540" t="s">
        <v>82573</v>
      </c>
      <c r="D1540" t="str">
        <f t="shared" si="24"/>
        <v>900064 Thrive Education Program</v>
      </c>
    </row>
    <row r="1541" spans="1:4">
      <c r="A1541" s="261">
        <v>900065</v>
      </c>
      <c r="B1541" t="s">
        <v>82574</v>
      </c>
      <c r="D1541" t="str">
        <f t="shared" si="24"/>
        <v>900065 California State 4H Office</v>
      </c>
    </row>
    <row r="1542" spans="1:4">
      <c r="A1542" s="261">
        <v>900066</v>
      </c>
      <c r="B1542" t="s">
        <v>82575</v>
      </c>
      <c r="D1542" t="str">
        <f t="shared" si="24"/>
        <v>900066 Plant Sales</v>
      </c>
    </row>
    <row r="1543" spans="1:4">
      <c r="A1543" s="261">
        <v>900067</v>
      </c>
      <c r="B1543" t="s">
        <v>82576</v>
      </c>
      <c r="D1543" t="str">
        <f t="shared" si="24"/>
        <v>900067 Cell Tower</v>
      </c>
    </row>
    <row r="1544" spans="1:4">
      <c r="A1544" s="261">
        <v>900068</v>
      </c>
      <c r="B1544" t="s">
        <v>82577</v>
      </c>
      <c r="D1544" t="str">
        <f t="shared" si="24"/>
        <v>900068 REC Dorms</v>
      </c>
    </row>
    <row r="1545" spans="1:4">
      <c r="A1545" s="261">
        <v>900069</v>
      </c>
      <c r="B1545" t="s">
        <v>82578</v>
      </c>
      <c r="D1545" t="str">
        <f t="shared" si="24"/>
        <v>900069 REC Residence</v>
      </c>
    </row>
    <row r="1546" spans="1:4">
      <c r="A1546" s="261">
        <v>900070</v>
      </c>
      <c r="B1546" t="s">
        <v>82579</v>
      </c>
      <c r="D1546" t="str">
        <f t="shared" si="24"/>
        <v>900070 Current Credit Card Pilot</v>
      </c>
    </row>
    <row r="1547" spans="1:4">
      <c r="A1547" s="261">
        <v>900072</v>
      </c>
      <c r="B1547" t="s">
        <v>82580</v>
      </c>
      <c r="D1547" t="str">
        <f t="shared" si="24"/>
        <v>900072 PLANTS</v>
      </c>
    </row>
    <row r="1548" spans="1:4">
      <c r="A1548" s="261">
        <v>900077</v>
      </c>
      <c r="B1548" t="s">
        <v>82581</v>
      </c>
      <c r="D1548" t="str">
        <f t="shared" si="24"/>
        <v>900077 Fruits and Vegetables</v>
      </c>
    </row>
    <row r="1549" spans="1:4">
      <c r="A1549" s="261">
        <v>900081</v>
      </c>
      <c r="B1549" t="s">
        <v>82582</v>
      </c>
      <c r="D1549" t="str">
        <f t="shared" si="24"/>
        <v>900081 Student Farm Dining Services Sales</v>
      </c>
    </row>
    <row r="1550" spans="1:4">
      <c r="A1550" s="261">
        <v>900082</v>
      </c>
      <c r="B1550" t="s">
        <v>82583</v>
      </c>
      <c r="D1550" t="str">
        <f t="shared" si="24"/>
        <v>900082 Student Farm Ecological Garden Sales</v>
      </c>
    </row>
    <row r="1551" spans="1:4">
      <c r="A1551" s="261">
        <v>900083</v>
      </c>
      <c r="B1551" t="s">
        <v>82584</v>
      </c>
      <c r="D1551" t="str">
        <f t="shared" si="24"/>
        <v>900083 Student Farm Field Operations</v>
      </c>
    </row>
    <row r="1552" spans="1:4">
      <c r="A1552" s="261">
        <v>900084</v>
      </c>
      <c r="B1552" t="s">
        <v>82585</v>
      </c>
      <c r="D1552" t="str">
        <f t="shared" si="24"/>
        <v>900084 Student Farm Market Garden Sales</v>
      </c>
    </row>
    <row r="1553" spans="1:4">
      <c r="A1553" s="261">
        <v>900085</v>
      </c>
      <c r="B1553" t="s">
        <v>82586</v>
      </c>
      <c r="D1553" t="str">
        <f t="shared" si="24"/>
        <v>900085 Honey Wheel</v>
      </c>
    </row>
    <row r="1554" spans="1:4">
      <c r="A1554" s="261">
        <v>900086</v>
      </c>
      <c r="B1554" t="s">
        <v>82587</v>
      </c>
      <c r="D1554" t="str">
        <f t="shared" si="24"/>
        <v>900086 Olive Center Body Products</v>
      </c>
    </row>
    <row r="1555" spans="1:4">
      <c r="A1555" s="261">
        <v>900087</v>
      </c>
      <c r="B1555" t="s">
        <v>82588</v>
      </c>
      <c r="D1555" t="str">
        <f t="shared" si="24"/>
        <v>900087 Olive Center Oil Products</v>
      </c>
    </row>
    <row r="1556" spans="1:4">
      <c r="A1556" s="261">
        <v>900088</v>
      </c>
      <c r="B1556" t="s">
        <v>82589</v>
      </c>
      <c r="D1556" t="str">
        <f t="shared" si="24"/>
        <v>900088 Olive Center Other Products</v>
      </c>
    </row>
    <row r="1557" spans="1:4">
      <c r="A1557" s="261">
        <v>900089</v>
      </c>
      <c r="B1557" t="s">
        <v>82590</v>
      </c>
      <c r="D1557" t="str">
        <f t="shared" si="24"/>
        <v>900089 Queen Bees Workshop</v>
      </c>
    </row>
    <row r="1558" spans="1:4">
      <c r="A1558" s="261">
        <v>900090</v>
      </c>
      <c r="B1558" t="s">
        <v>82591</v>
      </c>
      <c r="D1558" t="str">
        <f t="shared" si="24"/>
        <v>900090 Master Beekeepers Course</v>
      </c>
    </row>
    <row r="1559" spans="1:4">
      <c r="A1559" s="261">
        <v>900091</v>
      </c>
      <c r="B1559" t="s">
        <v>82592</v>
      </c>
      <c r="D1559" t="str">
        <f t="shared" si="24"/>
        <v>900091 Superfund</v>
      </c>
    </row>
    <row r="1560" spans="1:4">
      <c r="A1560" s="261">
        <v>900092</v>
      </c>
      <c r="B1560" t="s">
        <v>82593</v>
      </c>
      <c r="D1560" t="str">
        <f t="shared" si="24"/>
        <v>900092 Barley</v>
      </c>
    </row>
    <row r="1561" spans="1:4">
      <c r="A1561" s="261">
        <v>900093</v>
      </c>
      <c r="B1561" t="s">
        <v>82594</v>
      </c>
      <c r="D1561" t="str">
        <f t="shared" si="24"/>
        <v>900093 Beans</v>
      </c>
    </row>
    <row r="1562" spans="1:4">
      <c r="A1562" s="261">
        <v>900094</v>
      </c>
      <c r="B1562" t="s">
        <v>82595</v>
      </c>
      <c r="D1562" t="str">
        <f t="shared" si="24"/>
        <v>900094 Cowpeas</v>
      </c>
    </row>
    <row r="1563" spans="1:4">
      <c r="A1563" s="261">
        <v>900095</v>
      </c>
      <c r="B1563" t="s">
        <v>82596</v>
      </c>
      <c r="D1563" t="str">
        <f t="shared" si="24"/>
        <v>900095 Fields</v>
      </c>
    </row>
    <row r="1564" spans="1:4">
      <c r="A1564" s="261">
        <v>900096</v>
      </c>
      <c r="B1564" t="s">
        <v>82597</v>
      </c>
      <c r="D1564" t="str">
        <f t="shared" si="24"/>
        <v>900096 Garbanzo</v>
      </c>
    </row>
    <row r="1565" spans="1:4">
      <c r="A1565" s="261">
        <v>900097</v>
      </c>
      <c r="B1565" t="s">
        <v>82598</v>
      </c>
      <c r="D1565" t="str">
        <f t="shared" si="24"/>
        <v>900097 Germination</v>
      </c>
    </row>
    <row r="1566" spans="1:4">
      <c r="A1566" s="261">
        <v>900098</v>
      </c>
      <c r="B1566" t="s">
        <v>82599</v>
      </c>
      <c r="D1566" t="str">
        <f t="shared" si="24"/>
        <v>900098 Grass</v>
      </c>
    </row>
    <row r="1567" spans="1:4">
      <c r="A1567" s="261">
        <v>900099</v>
      </c>
      <c r="B1567" t="s">
        <v>82600</v>
      </c>
      <c r="D1567" t="str">
        <f t="shared" si="24"/>
        <v>900099 Limas</v>
      </c>
    </row>
    <row r="1568" spans="1:4">
      <c r="A1568" s="261">
        <v>900100</v>
      </c>
      <c r="B1568" t="s">
        <v>82601</v>
      </c>
      <c r="D1568" t="str">
        <f t="shared" si="24"/>
        <v>900100 Oats</v>
      </c>
    </row>
    <row r="1569" spans="1:4">
      <c r="A1569" s="261">
        <v>900101</v>
      </c>
      <c r="B1569" t="s">
        <v>82602</v>
      </c>
      <c r="D1569" t="str">
        <f t="shared" si="24"/>
        <v>900101 Peas</v>
      </c>
    </row>
    <row r="1570" spans="1:4">
      <c r="A1570" s="261">
        <v>900102</v>
      </c>
      <c r="B1570" t="s">
        <v>82603</v>
      </c>
      <c r="D1570" t="str">
        <f t="shared" si="24"/>
        <v>900102 Triticale</v>
      </c>
    </row>
    <row r="1571" spans="1:4">
      <c r="A1571" s="261">
        <v>900103</v>
      </c>
      <c r="B1571" t="s">
        <v>82604</v>
      </c>
      <c r="D1571" t="str">
        <f t="shared" si="24"/>
        <v>900103 Wheat</v>
      </c>
    </row>
    <row r="1572" spans="1:4">
      <c r="A1572" s="261">
        <v>900104</v>
      </c>
      <c r="B1572" t="s">
        <v>82605</v>
      </c>
      <c r="D1572" t="str">
        <f t="shared" si="24"/>
        <v>900104 Future Varieties Block</v>
      </c>
    </row>
    <row r="1573" spans="1:4">
      <c r="A1573" s="261">
        <v>900105</v>
      </c>
      <c r="B1573" t="s">
        <v>82606</v>
      </c>
      <c r="D1573" t="str">
        <f t="shared" si="24"/>
        <v>900105 Chemicals</v>
      </c>
    </row>
    <row r="1574" spans="1:4">
      <c r="A1574" s="261">
        <v>900106</v>
      </c>
      <c r="B1574" t="s">
        <v>82607</v>
      </c>
      <c r="D1574" t="str">
        <f t="shared" si="24"/>
        <v>900106 Growing containers</v>
      </c>
    </row>
    <row r="1575" spans="1:4">
      <c r="A1575" s="261">
        <v>900107</v>
      </c>
      <c r="B1575" t="s">
        <v>82608</v>
      </c>
      <c r="D1575" t="str">
        <f t="shared" si="24"/>
        <v>900107 Electrical supplies</v>
      </c>
    </row>
    <row r="1576" spans="1:4">
      <c r="A1576" s="261">
        <v>900108</v>
      </c>
      <c r="B1576" t="s">
        <v>82609</v>
      </c>
      <c r="D1576" t="str">
        <f t="shared" si="24"/>
        <v>900108 Fertilizer</v>
      </c>
    </row>
    <row r="1577" spans="1:4">
      <c r="A1577" s="261">
        <v>900109</v>
      </c>
      <c r="B1577" t="s">
        <v>82610</v>
      </c>
      <c r="D1577" t="str">
        <f t="shared" si="24"/>
        <v>900109 Growing media</v>
      </c>
    </row>
    <row r="1578" spans="1:4">
      <c r="A1578" s="261">
        <v>900110</v>
      </c>
      <c r="B1578" t="s">
        <v>82611</v>
      </c>
      <c r="D1578" t="str">
        <f t="shared" si="24"/>
        <v>900110 Irrigation supplies</v>
      </c>
    </row>
    <row r="1579" spans="1:4">
      <c r="A1579" s="261">
        <v>900111</v>
      </c>
      <c r="B1579" t="s">
        <v>82612</v>
      </c>
      <c r="D1579" t="str">
        <f t="shared" si="24"/>
        <v>900111 Inventory</v>
      </c>
    </row>
    <row r="1580" spans="1:4">
      <c r="A1580" s="261">
        <v>900112</v>
      </c>
      <c r="B1580" t="s">
        <v>82613</v>
      </c>
      <c r="D1580" t="str">
        <f t="shared" si="24"/>
        <v>900112 Farming Equipment</v>
      </c>
    </row>
    <row r="1581" spans="1:4">
      <c r="A1581" s="261">
        <v>900113</v>
      </c>
      <c r="B1581" t="s">
        <v>82614</v>
      </c>
      <c r="D1581" t="str">
        <f t="shared" si="24"/>
        <v>900113 Beef</v>
      </c>
    </row>
    <row r="1582" spans="1:4">
      <c r="A1582" s="261">
        <v>900114</v>
      </c>
      <c r="B1582" t="s">
        <v>82615</v>
      </c>
      <c r="D1582" t="str">
        <f t="shared" si="24"/>
        <v>900114 Beef RIC</v>
      </c>
    </row>
    <row r="1583" spans="1:4">
      <c r="A1583" s="261">
        <v>900115</v>
      </c>
      <c r="B1583" t="s">
        <v>82616</v>
      </c>
      <c r="D1583" t="str">
        <f t="shared" si="24"/>
        <v>900115 Surgery Cole A</v>
      </c>
    </row>
    <row r="1584" spans="1:4">
      <c r="A1584" s="261">
        <v>900117</v>
      </c>
      <c r="B1584" t="s">
        <v>82617</v>
      </c>
      <c r="D1584" t="str">
        <f t="shared" si="24"/>
        <v>900117 Meat Lab</v>
      </c>
    </row>
    <row r="1585" spans="1:4">
      <c r="A1585" s="261">
        <v>900118</v>
      </c>
      <c r="B1585" t="s">
        <v>82618</v>
      </c>
      <c r="D1585" t="str">
        <f t="shared" si="24"/>
        <v>900118 Creamery</v>
      </c>
    </row>
    <row r="1586" spans="1:4">
      <c r="A1586" s="261">
        <v>900119</v>
      </c>
      <c r="B1586" t="s">
        <v>82619</v>
      </c>
      <c r="D1586" t="str">
        <f t="shared" si="24"/>
        <v>900119 Dairy</v>
      </c>
    </row>
    <row r="1587" spans="1:4">
      <c r="A1587" s="261">
        <v>900120</v>
      </c>
      <c r="B1587" t="s">
        <v>82620</v>
      </c>
      <c r="D1587" t="str">
        <f t="shared" si="24"/>
        <v>900120 Farming Operations</v>
      </c>
    </row>
    <row r="1588" spans="1:4">
      <c r="A1588" s="261">
        <v>900121</v>
      </c>
      <c r="B1588" t="s">
        <v>82621</v>
      </c>
      <c r="D1588" t="str">
        <f t="shared" si="24"/>
        <v>900121 Feed</v>
      </c>
    </row>
    <row r="1589" spans="1:4">
      <c r="A1589" s="261">
        <v>900130</v>
      </c>
      <c r="B1589" t="s">
        <v>82622</v>
      </c>
      <c r="D1589" t="str">
        <f t="shared" si="24"/>
        <v>900130 Waste Management</v>
      </c>
    </row>
    <row r="1590" spans="1:4">
      <c r="A1590" s="261">
        <v>900132</v>
      </c>
      <c r="B1590" t="s">
        <v>82623</v>
      </c>
      <c r="D1590" t="str">
        <f t="shared" si="24"/>
        <v>900132 SmartFarm</v>
      </c>
    </row>
    <row r="1591" spans="1:4">
      <c r="A1591" s="261">
        <v>900133</v>
      </c>
      <c r="B1591" t="s">
        <v>82624</v>
      </c>
      <c r="D1591" t="str">
        <f t="shared" si="24"/>
        <v>900133 Mechanic Shop</v>
      </c>
    </row>
    <row r="1592" spans="1:4">
      <c r="A1592" s="261">
        <v>900134</v>
      </c>
      <c r="B1592" t="s">
        <v>82625</v>
      </c>
      <c r="D1592" t="str">
        <f t="shared" si="24"/>
        <v>900134 Field Day</v>
      </c>
    </row>
    <row r="1593" spans="1:4">
      <c r="A1593" s="261">
        <v>900135</v>
      </c>
      <c r="B1593" t="s">
        <v>82626</v>
      </c>
      <c r="D1593" t="str">
        <f t="shared" si="24"/>
        <v>900135 Future Farmers of America Conferences</v>
      </c>
    </row>
    <row r="1594" spans="1:4">
      <c r="A1594" s="261">
        <v>900079</v>
      </c>
      <c r="B1594" t="s">
        <v>82627</v>
      </c>
      <c r="D1594" t="str">
        <f t="shared" si="24"/>
        <v>900079 Alfalfa</v>
      </c>
    </row>
    <row r="1595" spans="1:4">
      <c r="A1595" s="261">
        <v>990000</v>
      </c>
      <c r="B1595" t="s">
        <v>82628</v>
      </c>
      <c r="D1595" t="str">
        <f t="shared" si="24"/>
        <v>990000 UC Path Default</v>
      </c>
    </row>
    <row r="1596" spans="1:4">
      <c r="A1596" s="261">
        <v>990001</v>
      </c>
      <c r="B1596" t="s">
        <v>82629</v>
      </c>
      <c r="D1596" t="str">
        <f t="shared" si="24"/>
        <v>990001 UC Path Suspense</v>
      </c>
    </row>
    <row r="1597" spans="1:4">
      <c r="A1597" s="261">
        <v>990002</v>
      </c>
      <c r="B1597" t="s">
        <v>82630</v>
      </c>
      <c r="D1597" t="str">
        <f t="shared" si="24"/>
        <v>990002 UC Path Error</v>
      </c>
    </row>
  </sheetData>
  <conditionalFormatting sqref="B1:B1597">
    <cfRule type="duplicateValues" dxfId="0" priority="1"/>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AFDE8-08E4-4159-876C-5AE5A99A222A}">
  <dimension ref="A1:D13"/>
  <sheetViews>
    <sheetView workbookViewId="0">
      <selection activeCell="D27" sqref="D27"/>
    </sheetView>
  </sheetViews>
  <sheetFormatPr defaultRowHeight="14.5"/>
  <cols>
    <col min="1" max="1" width="9.54296875" bestFit="1" customWidth="1"/>
    <col min="2" max="2" width="33.81640625" bestFit="1" customWidth="1"/>
    <col min="4" max="4" width="38.453125" bestFit="1" customWidth="1"/>
  </cols>
  <sheetData>
    <row r="1" spans="1:4">
      <c r="A1" t="s">
        <v>82631</v>
      </c>
      <c r="B1" t="s">
        <v>48</v>
      </c>
      <c r="D1" t="s">
        <v>82631</v>
      </c>
    </row>
    <row r="2" spans="1:4">
      <c r="A2" s="264">
        <v>3110</v>
      </c>
      <c r="B2" t="s">
        <v>319</v>
      </c>
      <c r="D2" t="str">
        <f>A2&amp;" "&amp;B2</f>
        <v>3110 UC Davis Campus</v>
      </c>
    </row>
    <row r="3" spans="1:4">
      <c r="A3" s="264" t="s">
        <v>82632</v>
      </c>
      <c r="B3" t="s">
        <v>320</v>
      </c>
      <c r="D3" t="str">
        <f t="shared" ref="D3:D13" si="0">A3&amp;" "&amp;B3</f>
        <v>3111 UCD Schools of Health</v>
      </c>
    </row>
    <row r="4" spans="1:4">
      <c r="A4" s="264" t="s">
        <v>82633</v>
      </c>
      <c r="B4" t="s">
        <v>321</v>
      </c>
      <c r="D4" t="str">
        <f t="shared" si="0"/>
        <v>3116 Aggie Square</v>
      </c>
    </row>
    <row r="5" spans="1:4">
      <c r="A5" s="264">
        <v>3120</v>
      </c>
      <c r="B5" t="s">
        <v>322</v>
      </c>
      <c r="D5" t="str">
        <f t="shared" si="0"/>
        <v>3120 CHF West Village</v>
      </c>
    </row>
    <row r="6" spans="1:4">
      <c r="A6" s="264">
        <v>3121</v>
      </c>
      <c r="B6" t="s">
        <v>323</v>
      </c>
      <c r="D6" t="str">
        <f t="shared" si="0"/>
        <v>3121 CHF Orchard Park</v>
      </c>
    </row>
    <row r="7" spans="1:4">
      <c r="A7" s="264">
        <v>3210</v>
      </c>
      <c r="B7" t="s">
        <v>324</v>
      </c>
      <c r="D7" t="str">
        <f t="shared" si="0"/>
        <v>3210 UCD Medical Center</v>
      </c>
    </row>
    <row r="8" spans="1:4">
      <c r="A8" s="264">
        <v>3299</v>
      </c>
      <c r="B8" t="s">
        <v>325</v>
      </c>
      <c r="D8" t="str">
        <f t="shared" si="0"/>
        <v>3299 UCD Medical Center Non Reportable</v>
      </c>
    </row>
    <row r="9" spans="1:4">
      <c r="A9" s="264">
        <v>3310</v>
      </c>
      <c r="B9" t="s">
        <v>326</v>
      </c>
      <c r="D9" t="str">
        <f t="shared" si="0"/>
        <v>3310 UC ANR at UCD</v>
      </c>
    </row>
    <row r="10" spans="1:4">
      <c r="A10" s="264">
        <v>3410</v>
      </c>
      <c r="B10" t="s">
        <v>327</v>
      </c>
      <c r="D10" t="str">
        <f t="shared" si="0"/>
        <v>3410 UCD UCOP</v>
      </c>
    </row>
    <row r="11" spans="1:4">
      <c r="A11" s="264">
        <v>3710</v>
      </c>
      <c r="B11" t="s">
        <v>328</v>
      </c>
      <c r="D11" t="str">
        <f t="shared" si="0"/>
        <v>3710 UC Davis Foundation</v>
      </c>
    </row>
    <row r="12" spans="1:4">
      <c r="A12" s="264">
        <v>3810</v>
      </c>
      <c r="B12" t="s">
        <v>82634</v>
      </c>
      <c r="D12" t="str">
        <f t="shared" si="0"/>
        <v>3810 Cal Aggie Alumni Association</v>
      </c>
    </row>
    <row r="13" spans="1:4">
      <c r="A13" s="264" t="s">
        <v>336</v>
      </c>
      <c r="B13" t="s">
        <v>82635</v>
      </c>
      <c r="D13" t="str">
        <f t="shared" si="0"/>
        <v>0000 Inter Entity Default Value</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IOC Input</vt:lpstr>
      <vt:lpstr>Fund</vt:lpstr>
      <vt:lpstr>Department</vt:lpstr>
      <vt:lpstr>Account</vt:lpstr>
      <vt:lpstr>Purpose</vt:lpstr>
      <vt:lpstr>Program</vt:lpstr>
      <vt:lpstr>Project</vt:lpstr>
      <vt:lpstr>Activity</vt:lpstr>
      <vt:lpstr>Inner Entity</vt:lpstr>
      <vt:lpstr>M-OP Journal</vt:lpstr>
      <vt:lpstr>E-Journal</vt:lpstr>
      <vt:lpstr>Instructions</vt:lpstr>
      <vt:lpstr>Account Strings</vt:lpstr>
      <vt:lpstr>Process Overview</vt:lpstr>
      <vt:lpstr>AccountFund_Tbl</vt:lpstr>
      <vt:lpstr>Campus_Lst</vt:lpstr>
      <vt:lpstr>Chart</vt:lpstr>
      <vt:lpstr>FiscalMonth_Lst</vt:lpstr>
      <vt:lpstr>IOCDeadlines</vt:lpstr>
      <vt:lpstr>LastFiscalYr</vt:lpstr>
      <vt:lpstr>'Account Strings'!Print_Area</vt:lpstr>
      <vt:lpstr>'IOC Input'!Print_Area</vt:lpstr>
      <vt:lpstr>'M-OP Journal'!Print_Area</vt:lpstr>
      <vt:lpstr>'IOC Input'!Print_Titles</vt:lpstr>
      <vt:lpstr>'M-OP Journal'!Print_Titles</vt:lpstr>
      <vt:lpstr>TodaysDate</vt:lpstr>
    </vt:vector>
  </TitlesOfParts>
  <Company>A&amp;FS, UC Davis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H Tazi</dc:creator>
  <cp:lastModifiedBy>Sarah Shroyer</cp:lastModifiedBy>
  <cp:lastPrinted>2019-01-17T23:10:07Z</cp:lastPrinted>
  <dcterms:created xsi:type="dcterms:W3CDTF">2012-08-28T20:30:49Z</dcterms:created>
  <dcterms:modified xsi:type="dcterms:W3CDTF">2024-01-24T19:57:42Z</dcterms:modified>
</cp:coreProperties>
</file>

<file path=docProps/custom.xml><?xml version="1.0" encoding="utf-8"?>
<Properties xmlns="http://schemas.openxmlformats.org/officeDocument/2006/custom-properties" xmlns:vt="http://schemas.openxmlformats.org/officeDocument/2006/docPropsVTypes">
  <property name="IFClassification" pid="2" fmtid="{D5CDD505-2E9C-101B-9397-08002B2CF9AE}">
    <vt:lpwstr>2605bb7a-325f-4cc1-8603-e664576d5430|</vt:lpwstr>
  </property>
  <property name="IFClassification_type" pid="3" fmtid="{D5CDD505-2E9C-101B-9397-08002B2CF9AE}">
    <vt:lpwstr>1</vt:lpwstr>
  </property>
  <property name="IFClassification_name" pid="4" fmtid="{D5CDD505-2E9C-101B-9397-08002B2CF9AE}">
    <vt:lpwstr>P4|</vt:lpwstr>
  </property>
  <property name="IFClassification_name_type" pid="5" fmtid="{D5CDD505-2E9C-101B-9397-08002B2CF9AE}">
    <vt:lpwstr>1</vt:lpwstr>
  </property>
  <property name="IFClassification_flags" pid="6" fmtid="{D5CDD505-2E9C-101B-9397-08002B2CF9AE}">
    <vt:lpwstr>32768|</vt:lpwstr>
  </property>
  <property name="IFClassification_flags_type" pid="7" fmtid="{D5CDD505-2E9C-101B-9397-08002B2CF9AE}">
    <vt:lpwstr>1</vt:lpwstr>
  </property>
  <property name="IFClassification_version" pid="8" fmtid="{D5CDD505-2E9C-101B-9397-08002B2CF9AE}">
    <vt:lpwstr>43ee0c5f-e038-421c-8a3e-ab4eB1166124</vt:lpwstr>
  </property>
  <property name="IFClassification_version_type" pid="9" fmtid="{D5CDD505-2E9C-101B-9397-08002B2CF9AE}">
    <vt:lpwstr>1</vt:lpwstr>
  </property>
</Properties>
</file>